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PV-6-20L\Downloads\"/>
    </mc:Choice>
  </mc:AlternateContent>
  <xr:revisionPtr revIDLastSave="0" documentId="8_{1FF947C0-1EDF-4E6E-BF4E-B6D68394CD20}" xr6:coauthVersionLast="47" xr6:coauthVersionMax="47" xr10:uidLastSave="{00000000-0000-0000-0000-000000000000}"/>
  <workbookProtection workbookAlgorithmName="SHA-512" workbookHashValue="nJt+kQvpxiPyDm5OwvY/yYrADssKUwwk4PzN8IdYSEHexIjVivtDoESol3EK9OkCxgoTrilvI19cIi3eojdnjA==" workbookSaltValue="6wekRHLvpk9rQFb/3b1L7A==" workbookSpinCount="100000" lockStructure="1"/>
  <bookViews>
    <workbookView xWindow="-120" yWindow="-120" windowWidth="29040" windowHeight="15840" xr2:uid="{00000000-000D-0000-FFFF-FFFF00000000}"/>
  </bookViews>
  <sheets>
    <sheet name="Blank Nomination Form" sheetId="1" r:id="rId1"/>
    <sheet name="Data" sheetId="8" state="hidden" r:id="rId2"/>
    <sheet name="Name List" sheetId="9" state="hidden" r:id="rId3"/>
    <sheet name="Sectional Event Data" sheetId="6" state="hidden" r:id="rId4"/>
  </sheets>
  <definedNames>
    <definedName name="Event" localSheetId="3">'Sectional Event Data'!$A:$A</definedName>
    <definedName name="Event">#REF!</definedName>
    <definedName name="post_season" localSheetId="3">'Sectional Event Data'!$A$1:$A$1801</definedName>
    <definedName name="post_season">#REF!</definedName>
    <definedName name="Sectional">'Sectional Event Data'!$A$1:$A$21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8332" i="8" l="1"/>
  <c r="AJ8332" i="8" s="1"/>
  <c r="AK8332" i="8" s="1" a="1"/>
  <c r="AK8332" i="8" s="1"/>
  <c r="D8332" i="8" s="1" a="1"/>
  <c r="D8332" i="8" s="1"/>
  <c r="AI8333" i="8"/>
  <c r="AJ8333" i="8" s="1"/>
  <c r="AK8333" i="8" s="1" a="1"/>
  <c r="AK8333" i="8" s="1"/>
  <c r="D8333" i="8" s="1" a="1"/>
  <c r="D8333" i="8" s="1"/>
  <c r="AI8334" i="8"/>
  <c r="AJ8334" i="8" s="1"/>
  <c r="AK8334" i="8" s="1" a="1"/>
  <c r="AK8334" i="8" s="1"/>
  <c r="D8334" i="8" s="1" a="1"/>
  <c r="D8334" i="8" s="1"/>
  <c r="AI8335" i="8"/>
  <c r="AJ8335" i="8" s="1"/>
  <c r="AK8335" i="8" s="1" a="1"/>
  <c r="AK8335" i="8" s="1"/>
  <c r="D8335" i="8" s="1" a="1"/>
  <c r="D8335" i="8" s="1"/>
  <c r="AI8336" i="8"/>
  <c r="AJ8336" i="8" s="1"/>
  <c r="AI8337" i="8"/>
  <c r="AJ8337" i="8" s="1"/>
  <c r="AK8337" i="8" s="1" a="1"/>
  <c r="AK8337" i="8" s="1"/>
  <c r="D8337" i="8" s="1" a="1"/>
  <c r="D8337" i="8" s="1"/>
  <c r="AI8338" i="8"/>
  <c r="AJ8338" i="8" s="1"/>
  <c r="AI8339" i="8"/>
  <c r="AJ8339" i="8" s="1"/>
  <c r="AK8339" i="8" s="1" a="1"/>
  <c r="AK8339" i="8" s="1"/>
  <c r="S8332" i="8"/>
  <c r="V8332" i="8"/>
  <c r="S8333" i="8"/>
  <c r="V8333" i="8"/>
  <c r="S8334" i="8"/>
  <c r="V8334" i="8"/>
  <c r="S8335" i="8"/>
  <c r="V8335" i="8"/>
  <c r="S8336" i="8"/>
  <c r="V8336" i="8"/>
  <c r="S8337" i="8"/>
  <c r="V8337" i="8"/>
  <c r="S8338" i="8"/>
  <c r="V8338" i="8"/>
  <c r="P8338" i="8"/>
  <c r="P8333" i="8"/>
  <c r="P8332" i="8"/>
  <c r="C8338" i="8"/>
  <c r="C8333" i="8"/>
  <c r="C8332" i="8"/>
  <c r="AI8331" i="8"/>
  <c r="AJ8331" i="8" s="1"/>
  <c r="V8331" i="8"/>
  <c r="S8331" i="8"/>
  <c r="P8331" i="8"/>
  <c r="C8331" i="8"/>
  <c r="V5503" i="8"/>
  <c r="V5498" i="8"/>
  <c r="V4093" i="8"/>
  <c r="V4086" i="8"/>
  <c r="V3655" i="8"/>
  <c r="V3647" i="8"/>
  <c r="V3639" i="8"/>
  <c r="V3636" i="8"/>
  <c r="V1492" i="8"/>
  <c r="V1484" i="8"/>
  <c r="V1476" i="8"/>
  <c r="V973" i="8"/>
  <c r="V972" i="8"/>
  <c r="Y8671" i="8"/>
  <c r="C8671" i="8"/>
  <c r="Y8670" i="8"/>
  <c r="C8670" i="8"/>
  <c r="Y8669" i="8"/>
  <c r="C8669" i="8"/>
  <c r="Y8668" i="8"/>
  <c r="C8668" i="8"/>
  <c r="Y8667" i="8"/>
  <c r="C8667" i="8"/>
  <c r="Y8666" i="8"/>
  <c r="C8666" i="8"/>
  <c r="Y8665" i="8"/>
  <c r="C8665" i="8"/>
  <c r="Y8664" i="8"/>
  <c r="C8664" i="8"/>
  <c r="Y8663" i="8"/>
  <c r="C8663" i="8"/>
  <c r="Y8662" i="8"/>
  <c r="C8662" i="8"/>
  <c r="Y8661" i="8"/>
  <c r="C8661" i="8"/>
  <c r="Y8660" i="8"/>
  <c r="C8660" i="8"/>
  <c r="Y8659" i="8"/>
  <c r="C8659" i="8"/>
  <c r="Y8658" i="8"/>
  <c r="C8658" i="8"/>
  <c r="Y8657" i="8"/>
  <c r="C8657" i="8"/>
  <c r="Y8656" i="8"/>
  <c r="C8656" i="8"/>
  <c r="Y8655" i="8"/>
  <c r="C8655" i="8"/>
  <c r="Y8654" i="8"/>
  <c r="C8654" i="8"/>
  <c r="Y8653" i="8"/>
  <c r="C8653" i="8"/>
  <c r="Y8652" i="8"/>
  <c r="C8652" i="8"/>
  <c r="Y8651" i="8"/>
  <c r="C8651" i="8"/>
  <c r="Y8650" i="8"/>
  <c r="C8650" i="8"/>
  <c r="Y8649" i="8"/>
  <c r="C8649" i="8"/>
  <c r="Y8648" i="8"/>
  <c r="C8648" i="8"/>
  <c r="Y8647" i="8"/>
  <c r="C8647" i="8"/>
  <c r="Y8646" i="8"/>
  <c r="C8646" i="8"/>
  <c r="Y8645" i="8"/>
  <c r="C8645" i="8"/>
  <c r="Y8644" i="8"/>
  <c r="C8644" i="8"/>
  <c r="Y8643" i="8"/>
  <c r="C8643" i="8"/>
  <c r="Y8642" i="8"/>
  <c r="C8642" i="8"/>
  <c r="Y8641" i="8"/>
  <c r="C8641" i="8"/>
  <c r="Y8640" i="8"/>
  <c r="C8640" i="8"/>
  <c r="Y8639" i="8"/>
  <c r="C8639" i="8"/>
  <c r="Y8638" i="8"/>
  <c r="C8638" i="8"/>
  <c r="Y8637" i="8"/>
  <c r="C8637" i="8"/>
  <c r="Y8636" i="8"/>
  <c r="C8636" i="8"/>
  <c r="Y8635" i="8"/>
  <c r="C8635" i="8"/>
  <c r="Y8634" i="8"/>
  <c r="C8634" i="8"/>
  <c r="Y8633" i="8"/>
  <c r="C8633" i="8"/>
  <c r="Y8632" i="8"/>
  <c r="C8632" i="8"/>
  <c r="Y8631" i="8"/>
  <c r="C8631" i="8"/>
  <c r="Y8630" i="8"/>
  <c r="C8630" i="8"/>
  <c r="Y8629" i="8"/>
  <c r="C8629" i="8"/>
  <c r="Y8628" i="8"/>
  <c r="C8628" i="8"/>
  <c r="Y8627" i="8"/>
  <c r="C8627" i="8"/>
  <c r="Y8626" i="8"/>
  <c r="C8626" i="8"/>
  <c r="Y8625" i="8"/>
  <c r="C8625" i="8"/>
  <c r="Y8624" i="8"/>
  <c r="C8624" i="8"/>
  <c r="Y8623" i="8"/>
  <c r="C8623" i="8"/>
  <c r="Y8622" i="8"/>
  <c r="C8622" i="8"/>
  <c r="Y8621" i="8"/>
  <c r="C8621" i="8"/>
  <c r="Y8620" i="8"/>
  <c r="C8620" i="8"/>
  <c r="Y8619" i="8"/>
  <c r="C8619" i="8"/>
  <c r="Y8618" i="8"/>
  <c r="C8618" i="8"/>
  <c r="Y8617" i="8"/>
  <c r="C8617" i="8"/>
  <c r="Y8616" i="8"/>
  <c r="C8616" i="8"/>
  <c r="Y8615" i="8"/>
  <c r="C8615" i="8"/>
  <c r="Y8614" i="8"/>
  <c r="C8614" i="8"/>
  <c r="Y8613" i="8"/>
  <c r="C8613" i="8"/>
  <c r="Y8612" i="8"/>
  <c r="C8612" i="8"/>
  <c r="Y8611" i="8"/>
  <c r="C8611" i="8"/>
  <c r="Y8610" i="8"/>
  <c r="C8610" i="8"/>
  <c r="Y8609" i="8"/>
  <c r="C8609" i="8"/>
  <c r="Y8608" i="8"/>
  <c r="C8608" i="8"/>
  <c r="Y8607" i="8"/>
  <c r="C8607" i="8"/>
  <c r="Y8606" i="8"/>
  <c r="C8606" i="8"/>
  <c r="Y8605" i="8"/>
  <c r="C8605" i="8"/>
  <c r="Y8604" i="8"/>
  <c r="C8604" i="8"/>
  <c r="Y8603" i="8"/>
  <c r="C8603" i="8"/>
  <c r="Y8602" i="8"/>
  <c r="C8602" i="8"/>
  <c r="Y8601" i="8"/>
  <c r="C8601" i="8"/>
  <c r="Y8600" i="8"/>
  <c r="C8600" i="8"/>
  <c r="Y8599" i="8"/>
  <c r="C8599" i="8"/>
  <c r="Y8598" i="8"/>
  <c r="C8598" i="8"/>
  <c r="Y8597" i="8"/>
  <c r="C8597" i="8"/>
  <c r="Y8596" i="8"/>
  <c r="C8596" i="8"/>
  <c r="Y8595" i="8"/>
  <c r="C8595" i="8"/>
  <c r="Y8594" i="8"/>
  <c r="C8594" i="8"/>
  <c r="Y8593" i="8"/>
  <c r="C8593" i="8"/>
  <c r="Y8592" i="8"/>
  <c r="C8592" i="8"/>
  <c r="Y8591" i="8"/>
  <c r="C8591" i="8"/>
  <c r="Y8590" i="8"/>
  <c r="C8590" i="8"/>
  <c r="Y8589" i="8"/>
  <c r="C8589" i="8"/>
  <c r="Y8588" i="8"/>
  <c r="C8588" i="8"/>
  <c r="Y8587" i="8"/>
  <c r="C8587" i="8"/>
  <c r="Y8586" i="8"/>
  <c r="C8586" i="8"/>
  <c r="Y8585" i="8"/>
  <c r="C8585" i="8"/>
  <c r="Y8584" i="8"/>
  <c r="C8584" i="8"/>
  <c r="Y8583" i="8"/>
  <c r="C8583" i="8"/>
  <c r="Y8582" i="8"/>
  <c r="C8582" i="8"/>
  <c r="Y8581" i="8"/>
  <c r="C8581" i="8"/>
  <c r="Y8580" i="8"/>
  <c r="C8580" i="8"/>
  <c r="Y8579" i="8"/>
  <c r="C8579" i="8"/>
  <c r="Y8578" i="8"/>
  <c r="C8578" i="8"/>
  <c r="Y8577" i="8"/>
  <c r="C8577" i="8"/>
  <c r="Y8576" i="8"/>
  <c r="C8576" i="8"/>
  <c r="Y8575" i="8"/>
  <c r="C8575" i="8"/>
  <c r="Y8574" i="8"/>
  <c r="C8574" i="8"/>
  <c r="Y8573" i="8"/>
  <c r="C8573" i="8"/>
  <c r="Y8572" i="8"/>
  <c r="C8572" i="8"/>
  <c r="Y8571" i="8"/>
  <c r="C8571" i="8"/>
  <c r="Y8570" i="8"/>
  <c r="C8570" i="8"/>
  <c r="Y8569" i="8"/>
  <c r="C8569" i="8"/>
  <c r="Y8568" i="8"/>
  <c r="C8568" i="8"/>
  <c r="Y8567" i="8"/>
  <c r="C8567" i="8"/>
  <c r="Y8566" i="8"/>
  <c r="C8566" i="8"/>
  <c r="Y8565" i="8"/>
  <c r="C8565" i="8"/>
  <c r="Y8564" i="8"/>
  <c r="C8564" i="8"/>
  <c r="Y8563" i="8"/>
  <c r="C8563" i="8"/>
  <c r="Y8562" i="8"/>
  <c r="C8562" i="8"/>
  <c r="Y8561" i="8"/>
  <c r="C8561" i="8"/>
  <c r="Y8560" i="8"/>
  <c r="C8560" i="8"/>
  <c r="Y8559" i="8"/>
  <c r="C8559" i="8"/>
  <c r="Y8558" i="8"/>
  <c r="C8558" i="8"/>
  <c r="Y8557" i="8"/>
  <c r="C8557" i="8"/>
  <c r="Y8556" i="8"/>
  <c r="C8556" i="8"/>
  <c r="Y8555" i="8"/>
  <c r="C8555" i="8"/>
  <c r="Y8554" i="8"/>
  <c r="C8554" i="8"/>
  <c r="Y8553" i="8"/>
  <c r="C8553" i="8"/>
  <c r="Y8552" i="8"/>
  <c r="C8552" i="8"/>
  <c r="Y8551" i="8"/>
  <c r="C8551" i="8"/>
  <c r="Y8550" i="8"/>
  <c r="C8550" i="8"/>
  <c r="Y8549" i="8"/>
  <c r="C8549" i="8"/>
  <c r="Y8548" i="8"/>
  <c r="C8548" i="8"/>
  <c r="Y8547" i="8"/>
  <c r="C8547" i="8"/>
  <c r="Y8546" i="8"/>
  <c r="C8546" i="8"/>
  <c r="Y8545" i="8"/>
  <c r="C8545" i="8"/>
  <c r="Y8544" i="8"/>
  <c r="C8544" i="8"/>
  <c r="Y8543" i="8"/>
  <c r="C8543" i="8"/>
  <c r="Y8542" i="8"/>
  <c r="C8542" i="8"/>
  <c r="Y8541" i="8"/>
  <c r="C8541" i="8"/>
  <c r="Y8540" i="8"/>
  <c r="C8540" i="8"/>
  <c r="Y8539" i="8"/>
  <c r="C8539" i="8"/>
  <c r="Y8538" i="8"/>
  <c r="C8538" i="8"/>
  <c r="Y8537" i="8"/>
  <c r="C8537" i="8"/>
  <c r="Y8536" i="8"/>
  <c r="C8536" i="8"/>
  <c r="Y8535" i="8"/>
  <c r="C8535" i="8"/>
  <c r="Y8534" i="8"/>
  <c r="C8534" i="8"/>
  <c r="Y8533" i="8"/>
  <c r="C8533" i="8"/>
  <c r="Y8532" i="8"/>
  <c r="C8532" i="8"/>
  <c r="Y8531" i="8"/>
  <c r="C8531" i="8"/>
  <c r="Y8530" i="8"/>
  <c r="C8530" i="8"/>
  <c r="Y8529" i="8"/>
  <c r="C8529" i="8"/>
  <c r="Y8528" i="8"/>
  <c r="C8528" i="8"/>
  <c r="Y8527" i="8"/>
  <c r="C8527" i="8"/>
  <c r="Y8526" i="8"/>
  <c r="C8526" i="8"/>
  <c r="Y8525" i="8"/>
  <c r="C8525" i="8"/>
  <c r="Y8524" i="8"/>
  <c r="C8524" i="8"/>
  <c r="Y8523" i="8"/>
  <c r="C8523" i="8"/>
  <c r="Y8522" i="8"/>
  <c r="C8522" i="8"/>
  <c r="Y8521" i="8"/>
  <c r="C8521" i="8"/>
  <c r="Y8520" i="8"/>
  <c r="C8520" i="8"/>
  <c r="Y8519" i="8"/>
  <c r="C8519" i="8"/>
  <c r="Y8518" i="8"/>
  <c r="C8518" i="8"/>
  <c r="Y8517" i="8"/>
  <c r="C8517" i="8"/>
  <c r="Y8516" i="8"/>
  <c r="C8516" i="8"/>
  <c r="Y8515" i="8"/>
  <c r="C8515" i="8"/>
  <c r="Y8514" i="8"/>
  <c r="C8514" i="8"/>
  <c r="Y8513" i="8"/>
  <c r="C8513" i="8"/>
  <c r="Y8512" i="8"/>
  <c r="C8512" i="8"/>
  <c r="Y8511" i="8"/>
  <c r="C8511" i="8"/>
  <c r="Y8510" i="8"/>
  <c r="C8510" i="8"/>
  <c r="Y8509" i="8"/>
  <c r="C8509" i="8"/>
  <c r="Y8508" i="8"/>
  <c r="C8508" i="8"/>
  <c r="Y8507" i="8"/>
  <c r="C8507" i="8"/>
  <c r="Y8506" i="8"/>
  <c r="C8506" i="8"/>
  <c r="Y8505" i="8"/>
  <c r="C8505" i="8"/>
  <c r="Y8504" i="8"/>
  <c r="C8504" i="8"/>
  <c r="Y8503" i="8"/>
  <c r="C8503" i="8"/>
  <c r="Y8502" i="8"/>
  <c r="C8502" i="8"/>
  <c r="Y8501" i="8"/>
  <c r="C8501" i="8"/>
  <c r="Y8500" i="8"/>
  <c r="C8500" i="8"/>
  <c r="Y8499" i="8"/>
  <c r="C8499" i="8"/>
  <c r="Y8498" i="8"/>
  <c r="C8498" i="8"/>
  <c r="Y8497" i="8"/>
  <c r="C8497" i="8"/>
  <c r="Y8496" i="8"/>
  <c r="C8496" i="8"/>
  <c r="Y8495" i="8"/>
  <c r="C8495" i="8"/>
  <c r="Y8494" i="8"/>
  <c r="C8494" i="8"/>
  <c r="Y8493" i="8"/>
  <c r="C8493" i="8"/>
  <c r="Y8492" i="8"/>
  <c r="C8492" i="8"/>
  <c r="Y8491" i="8"/>
  <c r="C8491" i="8"/>
  <c r="Y8490" i="8"/>
  <c r="C8490" i="8"/>
  <c r="Y8489" i="8"/>
  <c r="C8489" i="8"/>
  <c r="Y8488" i="8"/>
  <c r="C8488" i="8"/>
  <c r="Y8487" i="8"/>
  <c r="C8487" i="8"/>
  <c r="Y8486" i="8"/>
  <c r="C8486" i="8"/>
  <c r="Y8485" i="8"/>
  <c r="C8485" i="8"/>
  <c r="Y8484" i="8"/>
  <c r="C8484" i="8"/>
  <c r="Y8483" i="8"/>
  <c r="C8483" i="8"/>
  <c r="Y8482" i="8"/>
  <c r="C8482" i="8"/>
  <c r="Y8481" i="8"/>
  <c r="C8481" i="8"/>
  <c r="Y8480" i="8"/>
  <c r="C8480" i="8"/>
  <c r="Y8479" i="8"/>
  <c r="C8479" i="8"/>
  <c r="Y8478" i="8"/>
  <c r="C8478" i="8"/>
  <c r="Y8477" i="8"/>
  <c r="C8477" i="8"/>
  <c r="Y8476" i="8"/>
  <c r="C8476" i="8"/>
  <c r="Y8475" i="8"/>
  <c r="C8475" i="8"/>
  <c r="Y8474" i="8"/>
  <c r="C8474" i="8"/>
  <c r="Y8473" i="8"/>
  <c r="C8473" i="8"/>
  <c r="Y8472" i="8"/>
  <c r="C8472" i="8"/>
  <c r="Y8471" i="8"/>
  <c r="C8471" i="8"/>
  <c r="Y8470" i="8"/>
  <c r="C8470" i="8"/>
  <c r="Y8469" i="8"/>
  <c r="C8469" i="8"/>
  <c r="Y8468" i="8"/>
  <c r="C8468" i="8"/>
  <c r="Y8467" i="8"/>
  <c r="C8467" i="8"/>
  <c r="Y8466" i="8"/>
  <c r="C8466" i="8"/>
  <c r="Y8465" i="8"/>
  <c r="C8465" i="8"/>
  <c r="Y8464" i="8"/>
  <c r="C8464" i="8"/>
  <c r="Y8463" i="8"/>
  <c r="C8463" i="8"/>
  <c r="Y8462" i="8"/>
  <c r="C8462" i="8"/>
  <c r="Y8461" i="8"/>
  <c r="C8461" i="8"/>
  <c r="Y8460" i="8"/>
  <c r="C8460" i="8"/>
  <c r="Y8459" i="8"/>
  <c r="C8459" i="8"/>
  <c r="Y8458" i="8"/>
  <c r="C8458" i="8"/>
  <c r="Y8457" i="8"/>
  <c r="C8457" i="8"/>
  <c r="Y8456" i="8"/>
  <c r="C8456" i="8"/>
  <c r="Y8455" i="8"/>
  <c r="C8455" i="8"/>
  <c r="Y8454" i="8"/>
  <c r="C8454" i="8"/>
  <c r="Y8453" i="8"/>
  <c r="C8453" i="8"/>
  <c r="Y8452" i="8"/>
  <c r="C8452" i="8"/>
  <c r="Y8451" i="8"/>
  <c r="C8451" i="8"/>
  <c r="Y8450" i="8"/>
  <c r="C8450" i="8"/>
  <c r="Y8449" i="8"/>
  <c r="C8449" i="8"/>
  <c r="Y8448" i="8"/>
  <c r="C8448" i="8"/>
  <c r="Y8447" i="8"/>
  <c r="C8447" i="8"/>
  <c r="Y8446" i="8"/>
  <c r="C8446" i="8"/>
  <c r="Y8445" i="8"/>
  <c r="C8445" i="8"/>
  <c r="Y8444" i="8"/>
  <c r="C8444" i="8"/>
  <c r="Y8443" i="8"/>
  <c r="C8443" i="8"/>
  <c r="Y8442" i="8"/>
  <c r="C8442" i="8"/>
  <c r="Y8441" i="8"/>
  <c r="C8441" i="8"/>
  <c r="Y8440" i="8"/>
  <c r="C8440" i="8"/>
  <c r="Y8439" i="8"/>
  <c r="C8439" i="8"/>
  <c r="Y8438" i="8"/>
  <c r="C8438" i="8"/>
  <c r="Y8437" i="8"/>
  <c r="C8437" i="8"/>
  <c r="Y8436" i="8"/>
  <c r="C8436" i="8"/>
  <c r="Y8435" i="8"/>
  <c r="C8435" i="8"/>
  <c r="Y8434" i="8"/>
  <c r="C8434" i="8"/>
  <c r="Y8433" i="8"/>
  <c r="C8433" i="8"/>
  <c r="Y8432" i="8"/>
  <c r="C8432" i="8"/>
  <c r="Y8431" i="8"/>
  <c r="C8431" i="8"/>
  <c r="Y8430" i="8"/>
  <c r="C8430" i="8"/>
  <c r="Y8429" i="8"/>
  <c r="C8429" i="8"/>
  <c r="Y8428" i="8"/>
  <c r="C8428" i="8"/>
  <c r="Y8427" i="8"/>
  <c r="C8427" i="8"/>
  <c r="Y8426" i="8"/>
  <c r="C8426" i="8"/>
  <c r="Y8425" i="8"/>
  <c r="C8425" i="8"/>
  <c r="Y8424" i="8"/>
  <c r="C8424" i="8"/>
  <c r="Y8423" i="8"/>
  <c r="C8423" i="8"/>
  <c r="Y8422" i="8"/>
  <c r="C8422" i="8"/>
  <c r="Y8421" i="8"/>
  <c r="C8421" i="8"/>
  <c r="Y8420" i="8"/>
  <c r="C8420" i="8"/>
  <c r="Y8419" i="8"/>
  <c r="C8419" i="8"/>
  <c r="Y8418" i="8"/>
  <c r="C8418" i="8"/>
  <c r="Y8417" i="8"/>
  <c r="C8417" i="8"/>
  <c r="Y8416" i="8"/>
  <c r="C8416" i="8"/>
  <c r="Y8415" i="8"/>
  <c r="C8415" i="8"/>
  <c r="Y8414" i="8"/>
  <c r="C8414" i="8"/>
  <c r="Y8413" i="8"/>
  <c r="C8413" i="8"/>
  <c r="Y8412" i="8"/>
  <c r="C8412" i="8"/>
  <c r="Y8411" i="8"/>
  <c r="C8411" i="8"/>
  <c r="Y8410" i="8"/>
  <c r="C8410" i="8"/>
  <c r="Y8409" i="8"/>
  <c r="C8409" i="8"/>
  <c r="Y8408" i="8"/>
  <c r="C8408" i="8"/>
  <c r="Y8407" i="8"/>
  <c r="C8407" i="8"/>
  <c r="Y8406" i="8"/>
  <c r="C8406" i="8"/>
  <c r="Y8405" i="8"/>
  <c r="C8405" i="8"/>
  <c r="Y8404" i="8"/>
  <c r="C8404" i="8"/>
  <c r="Y8403" i="8"/>
  <c r="C8403" i="8"/>
  <c r="Y8402" i="8"/>
  <c r="C8402" i="8"/>
  <c r="Y8401" i="8"/>
  <c r="C8401" i="8"/>
  <c r="Y8400" i="8"/>
  <c r="C8400" i="8"/>
  <c r="Y8399" i="8"/>
  <c r="C8399" i="8"/>
  <c r="Y8398" i="8"/>
  <c r="C8398" i="8"/>
  <c r="Y8397" i="8"/>
  <c r="C8397" i="8"/>
  <c r="Y8396" i="8"/>
  <c r="C8396" i="8"/>
  <c r="Y8395" i="8"/>
  <c r="C8395" i="8"/>
  <c r="Y8394" i="8"/>
  <c r="C8394" i="8"/>
  <c r="Y8393" i="8"/>
  <c r="C8393" i="8"/>
  <c r="Y8392" i="8"/>
  <c r="C8392" i="8"/>
  <c r="Y8391" i="8"/>
  <c r="C8391" i="8"/>
  <c r="Y8390" i="8"/>
  <c r="C8390" i="8"/>
  <c r="Y8389" i="8"/>
  <c r="C8389" i="8"/>
  <c r="Y8388" i="8"/>
  <c r="C8388" i="8"/>
  <c r="Y8387" i="8"/>
  <c r="C8387" i="8"/>
  <c r="Y8386" i="8"/>
  <c r="C8386" i="8"/>
  <c r="Y8385" i="8"/>
  <c r="C8385" i="8"/>
  <c r="Y8384" i="8"/>
  <c r="C8384" i="8"/>
  <c r="Y8383" i="8"/>
  <c r="C8383" i="8"/>
  <c r="Y8382" i="8"/>
  <c r="C8382" i="8"/>
  <c r="Y8381" i="8"/>
  <c r="C8381" i="8"/>
  <c r="Y8380" i="8"/>
  <c r="C8380" i="8"/>
  <c r="Y8379" i="8"/>
  <c r="C8379" i="8"/>
  <c r="Y8378" i="8"/>
  <c r="C8378" i="8"/>
  <c r="Y8377" i="8"/>
  <c r="C8377" i="8"/>
  <c r="Y8376" i="8"/>
  <c r="C8376" i="8"/>
  <c r="Y8375" i="8"/>
  <c r="C8375" i="8"/>
  <c r="Y8374" i="8"/>
  <c r="C8374" i="8"/>
  <c r="Y8373" i="8"/>
  <c r="C8373" i="8"/>
  <c r="Y8372" i="8"/>
  <c r="C8372" i="8"/>
  <c r="Y8371" i="8"/>
  <c r="C8371" i="8"/>
  <c r="Y8370" i="8"/>
  <c r="C8370" i="8"/>
  <c r="Y8369" i="8"/>
  <c r="C8369" i="8"/>
  <c r="Y8368" i="8"/>
  <c r="C8368" i="8"/>
  <c r="Y8367" i="8"/>
  <c r="C8367" i="8"/>
  <c r="Y8366" i="8"/>
  <c r="C8366" i="8"/>
  <c r="Y8365" i="8"/>
  <c r="C8365" i="8"/>
  <c r="Y8364" i="8"/>
  <c r="C8364" i="8"/>
  <c r="Y8363" i="8"/>
  <c r="C8363" i="8"/>
  <c r="Y8362" i="8"/>
  <c r="C8362" i="8"/>
  <c r="Y8361" i="8"/>
  <c r="C8361" i="8"/>
  <c r="Y8360" i="8"/>
  <c r="C8360" i="8"/>
  <c r="Y8359" i="8"/>
  <c r="C8359" i="8"/>
  <c r="Y8358" i="8"/>
  <c r="C8358" i="8"/>
  <c r="Y8357" i="8"/>
  <c r="C8357" i="8"/>
  <c r="Y8356" i="8"/>
  <c r="C8356" i="8"/>
  <c r="Y8355" i="8"/>
  <c r="C8355" i="8"/>
  <c r="Y8354" i="8"/>
  <c r="C8354" i="8"/>
  <c r="Y8353" i="8"/>
  <c r="C8353" i="8"/>
  <c r="Y8352" i="8"/>
  <c r="C8352" i="8"/>
  <c r="Y8351" i="8"/>
  <c r="C8351" i="8"/>
  <c r="Y8350" i="8"/>
  <c r="C8350" i="8"/>
  <c r="Y8349" i="8"/>
  <c r="C8349" i="8"/>
  <c r="Y8348" i="8"/>
  <c r="C8348" i="8"/>
  <c r="Y8347" i="8"/>
  <c r="C8347" i="8"/>
  <c r="Y8346" i="8"/>
  <c r="C8346" i="8"/>
  <c r="Y8345" i="8"/>
  <c r="C8345" i="8"/>
  <c r="Y8344" i="8"/>
  <c r="C8344" i="8"/>
  <c r="Y8343" i="8"/>
  <c r="C8343" i="8"/>
  <c r="Y8342" i="8"/>
  <c r="C8342" i="8"/>
  <c r="Y8341" i="8"/>
  <c r="C8341" i="8"/>
  <c r="Y8340" i="8"/>
  <c r="C8340" i="8"/>
  <c r="Y8339" i="8"/>
  <c r="C8339" i="8"/>
  <c r="Y8337" i="8"/>
  <c r="C8337" i="8"/>
  <c r="Y8336" i="8"/>
  <c r="C8336" i="8"/>
  <c r="Y8335" i="8"/>
  <c r="C8335" i="8"/>
  <c r="Y8334" i="8"/>
  <c r="C8334" i="8"/>
  <c r="Y8330" i="8"/>
  <c r="C8330" i="8"/>
  <c r="Y8329" i="8"/>
  <c r="C8329" i="8"/>
  <c r="Y8328" i="8"/>
  <c r="C8328" i="8"/>
  <c r="Y8327" i="8"/>
  <c r="C8327" i="8"/>
  <c r="Y8326" i="8"/>
  <c r="C8326" i="8"/>
  <c r="Y8325" i="8"/>
  <c r="C8325" i="8"/>
  <c r="Y8324" i="8"/>
  <c r="C8324" i="8"/>
  <c r="Y8323" i="8"/>
  <c r="C8323" i="8"/>
  <c r="Y8322" i="8"/>
  <c r="C8322" i="8"/>
  <c r="Y8321" i="8"/>
  <c r="C8321" i="8"/>
  <c r="Y8320" i="8"/>
  <c r="C8320" i="8"/>
  <c r="Y8319" i="8"/>
  <c r="C8319" i="8"/>
  <c r="Y8318" i="8"/>
  <c r="C8318" i="8"/>
  <c r="Y8317" i="8"/>
  <c r="C8317" i="8"/>
  <c r="Y8316" i="8"/>
  <c r="C8316" i="8"/>
  <c r="Y8315" i="8"/>
  <c r="C8315" i="8"/>
  <c r="Y8314" i="8"/>
  <c r="C8314" i="8"/>
  <c r="Y8313" i="8"/>
  <c r="C8313" i="8"/>
  <c r="Y8312" i="8"/>
  <c r="C8312" i="8"/>
  <c r="Y8311" i="8"/>
  <c r="C8311" i="8"/>
  <c r="Y8310" i="8"/>
  <c r="C8310" i="8"/>
  <c r="Y8309" i="8"/>
  <c r="C8309" i="8"/>
  <c r="Y8308" i="8"/>
  <c r="C8308" i="8"/>
  <c r="Y8307" i="8"/>
  <c r="C8307" i="8"/>
  <c r="Y8306" i="8"/>
  <c r="C8306" i="8"/>
  <c r="Y8305" i="8"/>
  <c r="C8305" i="8"/>
  <c r="Y8304" i="8"/>
  <c r="C8304" i="8"/>
  <c r="Y8303" i="8"/>
  <c r="C8303" i="8"/>
  <c r="Y8302" i="8"/>
  <c r="C8302" i="8"/>
  <c r="Y8301" i="8"/>
  <c r="C8301" i="8"/>
  <c r="Y8300" i="8"/>
  <c r="C8300" i="8"/>
  <c r="Y8299" i="8"/>
  <c r="C8299" i="8"/>
  <c r="Y8298" i="8"/>
  <c r="C8298" i="8"/>
  <c r="Y8297" i="8"/>
  <c r="C8297" i="8"/>
  <c r="Y8296" i="8"/>
  <c r="C8296" i="8"/>
  <c r="Y8295" i="8"/>
  <c r="C8295" i="8"/>
  <c r="Y8294" i="8"/>
  <c r="C8294" i="8"/>
  <c r="Y8293" i="8"/>
  <c r="C8293" i="8"/>
  <c r="Y8292" i="8"/>
  <c r="C8292" i="8"/>
  <c r="Y8291" i="8"/>
  <c r="C8291" i="8"/>
  <c r="Y8290" i="8"/>
  <c r="C8290" i="8"/>
  <c r="Y8289" i="8"/>
  <c r="C8289" i="8"/>
  <c r="Y8288" i="8"/>
  <c r="C8288" i="8"/>
  <c r="Y8287" i="8"/>
  <c r="C8287" i="8"/>
  <c r="Y8286" i="8"/>
  <c r="C8286" i="8"/>
  <c r="Y8285" i="8"/>
  <c r="C8285" i="8"/>
  <c r="Y8284" i="8"/>
  <c r="C8284" i="8"/>
  <c r="Y8283" i="8"/>
  <c r="C8283" i="8"/>
  <c r="Y8282" i="8"/>
  <c r="C8282" i="8"/>
  <c r="Y8281" i="8"/>
  <c r="C8281" i="8"/>
  <c r="Y8280" i="8"/>
  <c r="C8280" i="8"/>
  <c r="Y8279" i="8"/>
  <c r="C8279" i="8"/>
  <c r="Y8278" i="8"/>
  <c r="C8278" i="8"/>
  <c r="Y8277" i="8"/>
  <c r="C8277" i="8"/>
  <c r="Y8276" i="8"/>
  <c r="C8276" i="8"/>
  <c r="Y8275" i="8"/>
  <c r="C8275" i="8"/>
  <c r="Y8274" i="8"/>
  <c r="C8274" i="8"/>
  <c r="Y8273" i="8"/>
  <c r="C8273" i="8"/>
  <c r="Y8272" i="8"/>
  <c r="C8272" i="8"/>
  <c r="Y8271" i="8"/>
  <c r="C8271" i="8"/>
  <c r="Y8270" i="8"/>
  <c r="C8270" i="8"/>
  <c r="Y8269" i="8"/>
  <c r="C8269" i="8"/>
  <c r="Y8268" i="8"/>
  <c r="C8268" i="8"/>
  <c r="Y8267" i="8"/>
  <c r="C8267" i="8"/>
  <c r="Y8266" i="8"/>
  <c r="C8266" i="8"/>
  <c r="Y8265" i="8"/>
  <c r="C8265" i="8"/>
  <c r="Y8264" i="8"/>
  <c r="C8264" i="8"/>
  <c r="Y8263" i="8"/>
  <c r="C8263" i="8"/>
  <c r="Y8262" i="8"/>
  <c r="C8262" i="8"/>
  <c r="Y8261" i="8"/>
  <c r="C8261" i="8"/>
  <c r="Y8260" i="8"/>
  <c r="C8260" i="8"/>
  <c r="Y8259" i="8"/>
  <c r="C8259" i="8"/>
  <c r="Y8258" i="8"/>
  <c r="C8258" i="8"/>
  <c r="Y8257" i="8"/>
  <c r="C8257" i="8"/>
  <c r="Y8256" i="8"/>
  <c r="C8256" i="8"/>
  <c r="Y8255" i="8"/>
  <c r="C8255" i="8"/>
  <c r="Y8254" i="8"/>
  <c r="C8254" i="8"/>
  <c r="Y8253" i="8"/>
  <c r="C8253" i="8"/>
  <c r="Y8252" i="8"/>
  <c r="C8252" i="8"/>
  <c r="Y8251" i="8"/>
  <c r="C8251" i="8"/>
  <c r="Y8250" i="8"/>
  <c r="C8250" i="8"/>
  <c r="Y8249" i="8"/>
  <c r="C8249" i="8"/>
  <c r="Y8248" i="8"/>
  <c r="C8248" i="8"/>
  <c r="Y8247" i="8"/>
  <c r="C8247" i="8"/>
  <c r="Y8246" i="8"/>
  <c r="C8246" i="8"/>
  <c r="Y8245" i="8"/>
  <c r="C8245" i="8"/>
  <c r="Y8244" i="8"/>
  <c r="C8244" i="8"/>
  <c r="Y8243" i="8"/>
  <c r="C8243" i="8"/>
  <c r="Y8242" i="8"/>
  <c r="C8242" i="8"/>
  <c r="Y8241" i="8"/>
  <c r="C8241" i="8"/>
  <c r="Y8240" i="8"/>
  <c r="C8240" i="8"/>
  <c r="Y8239" i="8"/>
  <c r="C8239" i="8"/>
  <c r="Y8238" i="8"/>
  <c r="C8238" i="8"/>
  <c r="Y8237" i="8"/>
  <c r="C8237" i="8"/>
  <c r="Y8236" i="8"/>
  <c r="C8236" i="8"/>
  <c r="Y8235" i="8"/>
  <c r="C8235" i="8"/>
  <c r="Y8234" i="8"/>
  <c r="C8234" i="8"/>
  <c r="Y8233" i="8"/>
  <c r="C8233" i="8"/>
  <c r="Y8232" i="8"/>
  <c r="C8232" i="8"/>
  <c r="Y8231" i="8"/>
  <c r="C8231" i="8"/>
  <c r="Y8230" i="8"/>
  <c r="C8230" i="8"/>
  <c r="Y8229" i="8"/>
  <c r="C8229" i="8"/>
  <c r="Y8228" i="8"/>
  <c r="C8228" i="8"/>
  <c r="Y8227" i="8"/>
  <c r="C8227" i="8"/>
  <c r="Y8226" i="8"/>
  <c r="C8226" i="8"/>
  <c r="Y8225" i="8"/>
  <c r="C8225" i="8"/>
  <c r="Y8224" i="8"/>
  <c r="C8224" i="8"/>
  <c r="Y8223" i="8"/>
  <c r="C8223" i="8"/>
  <c r="Y8222" i="8"/>
  <c r="C8222" i="8"/>
  <c r="Y8221" i="8"/>
  <c r="C8221" i="8"/>
  <c r="Y8220" i="8"/>
  <c r="C8220" i="8"/>
  <c r="Y8219" i="8"/>
  <c r="C8219" i="8"/>
  <c r="Y8218" i="8"/>
  <c r="C8218" i="8"/>
  <c r="Y8217" i="8"/>
  <c r="C8217" i="8"/>
  <c r="Y8216" i="8"/>
  <c r="C8216" i="8"/>
  <c r="Y8215" i="8"/>
  <c r="C8215" i="8"/>
  <c r="Y8214" i="8"/>
  <c r="C8214" i="8"/>
  <c r="Y8213" i="8"/>
  <c r="C8213" i="8"/>
  <c r="Y8212" i="8"/>
  <c r="C8212" i="8"/>
  <c r="Y8211" i="8"/>
  <c r="C8211" i="8"/>
  <c r="Y8210" i="8"/>
  <c r="C8210" i="8"/>
  <c r="Y8209" i="8"/>
  <c r="C8209" i="8"/>
  <c r="Y8208" i="8"/>
  <c r="C8208" i="8"/>
  <c r="Y8207" i="8"/>
  <c r="C8207" i="8"/>
  <c r="Y8206" i="8"/>
  <c r="C8206" i="8"/>
  <c r="Y8205" i="8"/>
  <c r="C8205" i="8"/>
  <c r="Y8204" i="8"/>
  <c r="C8204" i="8"/>
  <c r="Y8203" i="8"/>
  <c r="C8203" i="8"/>
  <c r="Y8202" i="8"/>
  <c r="C8202" i="8"/>
  <c r="Y8201" i="8"/>
  <c r="C8201" i="8"/>
  <c r="Y8200" i="8"/>
  <c r="C8200" i="8"/>
  <c r="Y8199" i="8"/>
  <c r="C8199" i="8"/>
  <c r="Y8198" i="8"/>
  <c r="C8198" i="8"/>
  <c r="Y8197" i="8"/>
  <c r="C8197" i="8"/>
  <c r="Y8196" i="8"/>
  <c r="C8196" i="8"/>
  <c r="Y8195" i="8"/>
  <c r="C8195" i="8"/>
  <c r="Y8194" i="8"/>
  <c r="C8194" i="8"/>
  <c r="Y8193" i="8"/>
  <c r="C8193" i="8"/>
  <c r="Y8192" i="8"/>
  <c r="C8192" i="8"/>
  <c r="Y8191" i="8"/>
  <c r="C8191" i="8"/>
  <c r="Y8190" i="8"/>
  <c r="C8190" i="8"/>
  <c r="Y8189" i="8"/>
  <c r="C8189" i="8"/>
  <c r="Y8188" i="8"/>
  <c r="C8188" i="8"/>
  <c r="Y8187" i="8"/>
  <c r="C8187" i="8"/>
  <c r="Y8186" i="8"/>
  <c r="C8186" i="8"/>
  <c r="Y8185" i="8"/>
  <c r="C8185" i="8"/>
  <c r="Y8184" i="8"/>
  <c r="C8184" i="8"/>
  <c r="Y8183" i="8"/>
  <c r="C8183" i="8"/>
  <c r="Y8182" i="8"/>
  <c r="C8182" i="8"/>
  <c r="Y8181" i="8"/>
  <c r="C8181" i="8"/>
  <c r="Y8180" i="8"/>
  <c r="C8180" i="8"/>
  <c r="Y8179" i="8"/>
  <c r="C8179" i="8"/>
  <c r="Y8178" i="8"/>
  <c r="C8178" i="8"/>
  <c r="Y8177" i="8"/>
  <c r="C8177" i="8"/>
  <c r="Y8176" i="8"/>
  <c r="C8176" i="8"/>
  <c r="Y8175" i="8"/>
  <c r="C8175" i="8"/>
  <c r="Y8174" i="8"/>
  <c r="C8174" i="8"/>
  <c r="Y8173" i="8"/>
  <c r="C8173" i="8"/>
  <c r="Y8172" i="8"/>
  <c r="C8172" i="8"/>
  <c r="Y8171" i="8"/>
  <c r="C8171" i="8"/>
  <c r="Y8170" i="8"/>
  <c r="C8170" i="8"/>
  <c r="Y8169" i="8"/>
  <c r="C8169" i="8"/>
  <c r="Y8168" i="8"/>
  <c r="C8168" i="8"/>
  <c r="Y8167" i="8"/>
  <c r="C8167" i="8"/>
  <c r="Y8166" i="8"/>
  <c r="C8166" i="8"/>
  <c r="Y8165" i="8"/>
  <c r="C8165" i="8"/>
  <c r="Y8164" i="8"/>
  <c r="C8164" i="8"/>
  <c r="Y8163" i="8"/>
  <c r="C8163" i="8"/>
  <c r="Y8162" i="8"/>
  <c r="C8162" i="8"/>
  <c r="Y8161" i="8"/>
  <c r="C8161" i="8"/>
  <c r="Y8160" i="8"/>
  <c r="C8160" i="8"/>
  <c r="Y8159" i="8"/>
  <c r="C8159" i="8"/>
  <c r="Y8158" i="8"/>
  <c r="C8158" i="8"/>
  <c r="Y8157" i="8"/>
  <c r="C8157" i="8"/>
  <c r="Y8156" i="8"/>
  <c r="C8156" i="8"/>
  <c r="Y8155" i="8"/>
  <c r="C8155" i="8"/>
  <c r="Y8154" i="8"/>
  <c r="C8154" i="8"/>
  <c r="Y8153" i="8"/>
  <c r="C8153" i="8"/>
  <c r="Y8152" i="8"/>
  <c r="C8152" i="8"/>
  <c r="Y8151" i="8"/>
  <c r="C8151" i="8"/>
  <c r="Y8150" i="8"/>
  <c r="C8150" i="8"/>
  <c r="Y8149" i="8"/>
  <c r="C8149" i="8"/>
  <c r="Y8148" i="8"/>
  <c r="C8148" i="8"/>
  <c r="Y8147" i="8"/>
  <c r="C8147" i="8"/>
  <c r="Y8146" i="8"/>
  <c r="C8146" i="8"/>
  <c r="Y8145" i="8"/>
  <c r="C8145" i="8"/>
  <c r="Y8144" i="8"/>
  <c r="C8144" i="8"/>
  <c r="Y8143" i="8"/>
  <c r="C8143" i="8"/>
  <c r="Y8142" i="8"/>
  <c r="C8142" i="8"/>
  <c r="Y8141" i="8"/>
  <c r="C8141" i="8"/>
  <c r="Y8140" i="8"/>
  <c r="C8140" i="8"/>
  <c r="Y8139" i="8"/>
  <c r="C8139" i="8"/>
  <c r="Y8138" i="8"/>
  <c r="C8138" i="8"/>
  <c r="Y8137" i="8"/>
  <c r="C8137" i="8"/>
  <c r="Y8136" i="8"/>
  <c r="C8136" i="8"/>
  <c r="Y8135" i="8"/>
  <c r="C8135" i="8"/>
  <c r="Y8134" i="8"/>
  <c r="C8134" i="8"/>
  <c r="Y8133" i="8"/>
  <c r="C8133" i="8"/>
  <c r="Y8132" i="8"/>
  <c r="C8132" i="8"/>
  <c r="Y8131" i="8"/>
  <c r="C8131" i="8"/>
  <c r="Y8130" i="8"/>
  <c r="C8130" i="8"/>
  <c r="Y8129" i="8"/>
  <c r="C8129" i="8"/>
  <c r="Y8128" i="8"/>
  <c r="C8128" i="8"/>
  <c r="Y8127" i="8"/>
  <c r="C8127" i="8"/>
  <c r="Y8126" i="8"/>
  <c r="C8126" i="8"/>
  <c r="Y8125" i="8"/>
  <c r="C8125" i="8"/>
  <c r="Y8124" i="8"/>
  <c r="C8124" i="8"/>
  <c r="Y8123" i="8"/>
  <c r="C8123" i="8"/>
  <c r="Y8122" i="8"/>
  <c r="C8122" i="8"/>
  <c r="Y8121" i="8"/>
  <c r="C8121" i="8"/>
  <c r="Y8120" i="8"/>
  <c r="C8120" i="8"/>
  <c r="Y8119" i="8"/>
  <c r="C8119" i="8"/>
  <c r="Y8118" i="8"/>
  <c r="C8118" i="8"/>
  <c r="Y8117" i="8"/>
  <c r="C8117" i="8"/>
  <c r="Y8116" i="8"/>
  <c r="C8116" i="8"/>
  <c r="Y8115" i="8"/>
  <c r="C8115" i="8"/>
  <c r="Y8114" i="8"/>
  <c r="C8114" i="8"/>
  <c r="Y8113" i="8"/>
  <c r="C8113" i="8"/>
  <c r="Y8112" i="8"/>
  <c r="C8112" i="8"/>
  <c r="Y8111" i="8"/>
  <c r="C8111" i="8"/>
  <c r="Y8110" i="8"/>
  <c r="C8110" i="8"/>
  <c r="Y8109" i="8"/>
  <c r="C8109" i="8"/>
  <c r="Y8108" i="8"/>
  <c r="C8108" i="8"/>
  <c r="Y8107" i="8"/>
  <c r="C8107" i="8"/>
  <c r="Y8106" i="8"/>
  <c r="C8106" i="8"/>
  <c r="Y8105" i="8"/>
  <c r="C8105" i="8"/>
  <c r="Y8104" i="8"/>
  <c r="C8104" i="8"/>
  <c r="Y8103" i="8"/>
  <c r="C8103" i="8"/>
  <c r="Y8102" i="8"/>
  <c r="C8102" i="8"/>
  <c r="Y8101" i="8"/>
  <c r="C8101" i="8"/>
  <c r="Y8100" i="8"/>
  <c r="C8100" i="8"/>
  <c r="Y8099" i="8"/>
  <c r="C8099" i="8"/>
  <c r="Y8098" i="8"/>
  <c r="C8098" i="8"/>
  <c r="Y8097" i="8"/>
  <c r="C8097" i="8"/>
  <c r="Y8096" i="8"/>
  <c r="C8096" i="8"/>
  <c r="Y8095" i="8"/>
  <c r="C8095" i="8"/>
  <c r="Y8094" i="8"/>
  <c r="C8094" i="8"/>
  <c r="Y8093" i="8"/>
  <c r="C8093" i="8"/>
  <c r="Y8092" i="8"/>
  <c r="C8092" i="8"/>
  <c r="Y8091" i="8"/>
  <c r="C8091" i="8"/>
  <c r="Y8090" i="8"/>
  <c r="C8090" i="8"/>
  <c r="Y8089" i="8"/>
  <c r="C8089" i="8"/>
  <c r="Y8088" i="8"/>
  <c r="C8088" i="8"/>
  <c r="Y8087" i="8"/>
  <c r="C8087" i="8"/>
  <c r="Y8086" i="8"/>
  <c r="C8086" i="8"/>
  <c r="Y8085" i="8"/>
  <c r="C8085" i="8"/>
  <c r="Y8084" i="8"/>
  <c r="C8084" i="8"/>
  <c r="Y8083" i="8"/>
  <c r="C8083" i="8"/>
  <c r="Y8082" i="8"/>
  <c r="C8082" i="8"/>
  <c r="Y8081" i="8"/>
  <c r="C8081" i="8"/>
  <c r="Y8080" i="8"/>
  <c r="C8080" i="8"/>
  <c r="Y8079" i="8"/>
  <c r="C8079" i="8"/>
  <c r="Y8078" i="8"/>
  <c r="C8078" i="8"/>
  <c r="Y8077" i="8"/>
  <c r="C8077" i="8"/>
  <c r="Y8076" i="8"/>
  <c r="C8076" i="8"/>
  <c r="Y8075" i="8"/>
  <c r="C8075" i="8"/>
  <c r="Y8074" i="8"/>
  <c r="C8074" i="8"/>
  <c r="Y8073" i="8"/>
  <c r="C8073" i="8"/>
  <c r="Y8072" i="8"/>
  <c r="C8072" i="8"/>
  <c r="Y8071" i="8"/>
  <c r="C8071" i="8"/>
  <c r="Y8070" i="8"/>
  <c r="C8070" i="8"/>
  <c r="Y8069" i="8"/>
  <c r="C8069" i="8"/>
  <c r="Y8068" i="8"/>
  <c r="C8068" i="8"/>
  <c r="Y8067" i="8"/>
  <c r="C8067" i="8"/>
  <c r="Y8066" i="8"/>
  <c r="C8066" i="8"/>
  <c r="Y8065" i="8"/>
  <c r="C8065" i="8"/>
  <c r="Y8064" i="8"/>
  <c r="C8064" i="8"/>
  <c r="Y8063" i="8"/>
  <c r="C8063" i="8"/>
  <c r="Y8062" i="8"/>
  <c r="C8062" i="8"/>
  <c r="Y8061" i="8"/>
  <c r="C8061" i="8"/>
  <c r="Y8060" i="8"/>
  <c r="C8060" i="8"/>
  <c r="Y8059" i="8"/>
  <c r="C8059" i="8"/>
  <c r="Y8058" i="8"/>
  <c r="C8058" i="8"/>
  <c r="Y8057" i="8"/>
  <c r="C8057" i="8"/>
  <c r="Y8056" i="8"/>
  <c r="C8056" i="8"/>
  <c r="Y8055" i="8"/>
  <c r="C8055" i="8"/>
  <c r="Y8054" i="8"/>
  <c r="C8054" i="8"/>
  <c r="Y8053" i="8"/>
  <c r="C8053" i="8"/>
  <c r="Y8052" i="8"/>
  <c r="C8052" i="8"/>
  <c r="Y8051" i="8"/>
  <c r="C8051" i="8"/>
  <c r="Y8050" i="8"/>
  <c r="C8050" i="8"/>
  <c r="Y8049" i="8"/>
  <c r="C8049" i="8"/>
  <c r="Y8048" i="8"/>
  <c r="C8048" i="8"/>
  <c r="Y8047" i="8"/>
  <c r="C8047" i="8"/>
  <c r="Y8046" i="8"/>
  <c r="C8046" i="8"/>
  <c r="Y8045" i="8"/>
  <c r="C8045" i="8"/>
  <c r="Y8044" i="8"/>
  <c r="C8044" i="8"/>
  <c r="Y8043" i="8"/>
  <c r="C8043" i="8"/>
  <c r="Y8042" i="8"/>
  <c r="C8042" i="8"/>
  <c r="Y8041" i="8"/>
  <c r="C8041" i="8"/>
  <c r="Y8040" i="8"/>
  <c r="C8040" i="8"/>
  <c r="Y8039" i="8"/>
  <c r="C8039" i="8"/>
  <c r="Y8038" i="8"/>
  <c r="C8038" i="8"/>
  <c r="Y8037" i="8"/>
  <c r="C8037" i="8"/>
  <c r="Y8036" i="8"/>
  <c r="C8036" i="8"/>
  <c r="Y8035" i="8"/>
  <c r="C8035" i="8"/>
  <c r="Y8034" i="8"/>
  <c r="C8034" i="8"/>
  <c r="Y8033" i="8"/>
  <c r="C8033" i="8"/>
  <c r="Y8032" i="8"/>
  <c r="C8032" i="8"/>
  <c r="Y8031" i="8"/>
  <c r="C8031" i="8"/>
  <c r="Y8030" i="8"/>
  <c r="C8030" i="8"/>
  <c r="Y8029" i="8"/>
  <c r="C8029" i="8"/>
  <c r="Y8028" i="8"/>
  <c r="C8028" i="8"/>
  <c r="Y8027" i="8"/>
  <c r="C8027" i="8"/>
  <c r="Y8026" i="8"/>
  <c r="C8026" i="8"/>
  <c r="Y8025" i="8"/>
  <c r="C8025" i="8"/>
  <c r="Y8024" i="8"/>
  <c r="C8024" i="8"/>
  <c r="Y8023" i="8"/>
  <c r="C8023" i="8"/>
  <c r="Y8022" i="8"/>
  <c r="C8022" i="8"/>
  <c r="Y8021" i="8"/>
  <c r="C8021" i="8"/>
  <c r="Y8020" i="8"/>
  <c r="C8020" i="8"/>
  <c r="Y8019" i="8"/>
  <c r="C8019" i="8"/>
  <c r="Y8018" i="8"/>
  <c r="C8018" i="8"/>
  <c r="Y8017" i="8"/>
  <c r="C8017" i="8"/>
  <c r="Y8016" i="8"/>
  <c r="C8016" i="8"/>
  <c r="Y8015" i="8"/>
  <c r="C8015" i="8"/>
  <c r="Y8014" i="8"/>
  <c r="C8014" i="8"/>
  <c r="Y8013" i="8"/>
  <c r="C8013" i="8"/>
  <c r="Y8012" i="8"/>
  <c r="C8012" i="8"/>
  <c r="Y8011" i="8"/>
  <c r="C8011" i="8"/>
  <c r="Y8010" i="8"/>
  <c r="C8010" i="8"/>
  <c r="Y8009" i="8"/>
  <c r="C8009" i="8"/>
  <c r="Y8008" i="8"/>
  <c r="C8008" i="8"/>
  <c r="Y8007" i="8"/>
  <c r="C8007" i="8"/>
  <c r="Y8006" i="8"/>
  <c r="C8006" i="8"/>
  <c r="Y8005" i="8"/>
  <c r="C8005" i="8"/>
  <c r="Y8004" i="8"/>
  <c r="C8004" i="8"/>
  <c r="Y8003" i="8"/>
  <c r="C8003" i="8"/>
  <c r="Y8002" i="8"/>
  <c r="C8002" i="8"/>
  <c r="Y8001" i="8"/>
  <c r="C8001" i="8"/>
  <c r="Y8000" i="8"/>
  <c r="C8000" i="8"/>
  <c r="Y7999" i="8"/>
  <c r="C7999" i="8"/>
  <c r="Y7998" i="8"/>
  <c r="C7998" i="8"/>
  <c r="Y7997" i="8"/>
  <c r="C7997" i="8"/>
  <c r="Y7996" i="8"/>
  <c r="C7996" i="8"/>
  <c r="Y7995" i="8"/>
  <c r="C7995" i="8"/>
  <c r="Y7994" i="8"/>
  <c r="C7994" i="8"/>
  <c r="Y7993" i="8"/>
  <c r="C7993" i="8"/>
  <c r="Y7992" i="8"/>
  <c r="C7992" i="8"/>
  <c r="Y7991" i="8"/>
  <c r="C7991" i="8"/>
  <c r="Y7990" i="8"/>
  <c r="C7990" i="8"/>
  <c r="Y7989" i="8"/>
  <c r="C7989" i="8"/>
  <c r="Y7988" i="8"/>
  <c r="C7988" i="8"/>
  <c r="Y7987" i="8"/>
  <c r="C7987" i="8"/>
  <c r="Y7986" i="8"/>
  <c r="C7986" i="8"/>
  <c r="Y7985" i="8"/>
  <c r="C7985" i="8"/>
  <c r="Y7984" i="8"/>
  <c r="C7984" i="8"/>
  <c r="Y7983" i="8"/>
  <c r="C7983" i="8"/>
  <c r="Y7982" i="8"/>
  <c r="C7982" i="8"/>
  <c r="Y7981" i="8"/>
  <c r="C7981" i="8"/>
  <c r="Y7980" i="8"/>
  <c r="C7980" i="8"/>
  <c r="Y7979" i="8"/>
  <c r="C7979" i="8"/>
  <c r="Y7978" i="8"/>
  <c r="C7978" i="8"/>
  <c r="Y7977" i="8"/>
  <c r="C7977" i="8"/>
  <c r="Y7976" i="8"/>
  <c r="C7976" i="8"/>
  <c r="Y7975" i="8"/>
  <c r="C7975" i="8"/>
  <c r="Y7974" i="8"/>
  <c r="C7974" i="8"/>
  <c r="Y7973" i="8"/>
  <c r="C7973" i="8"/>
  <c r="Y7972" i="8"/>
  <c r="C7972" i="8"/>
  <c r="Y7971" i="8"/>
  <c r="C7971" i="8"/>
  <c r="Y7970" i="8"/>
  <c r="C7970" i="8"/>
  <c r="Y7969" i="8"/>
  <c r="C7969" i="8"/>
  <c r="Y7968" i="8"/>
  <c r="C7968" i="8"/>
  <c r="Y7967" i="8"/>
  <c r="C7967" i="8"/>
  <c r="Y7966" i="8"/>
  <c r="C7966" i="8"/>
  <c r="Y7965" i="8"/>
  <c r="C7965" i="8"/>
  <c r="Y7964" i="8"/>
  <c r="C7964" i="8"/>
  <c r="Y7963" i="8"/>
  <c r="C7963" i="8"/>
  <c r="Y7962" i="8"/>
  <c r="C7962" i="8"/>
  <c r="Y7961" i="8"/>
  <c r="C7961" i="8"/>
  <c r="Y7960" i="8"/>
  <c r="C7960" i="8"/>
  <c r="Y7959" i="8"/>
  <c r="C7959" i="8"/>
  <c r="Y7958" i="8"/>
  <c r="C7958" i="8"/>
  <c r="Y7957" i="8"/>
  <c r="C7957" i="8"/>
  <c r="Y7956" i="8"/>
  <c r="C7956" i="8"/>
  <c r="Y7955" i="8"/>
  <c r="C7955" i="8"/>
  <c r="Y7954" i="8"/>
  <c r="C7954" i="8"/>
  <c r="Y7953" i="8"/>
  <c r="C7953" i="8"/>
  <c r="Y7952" i="8"/>
  <c r="C7952" i="8"/>
  <c r="Y7951" i="8"/>
  <c r="C7951" i="8"/>
  <c r="Y7950" i="8"/>
  <c r="C7950" i="8"/>
  <c r="Y7949" i="8"/>
  <c r="C7949" i="8"/>
  <c r="Y7948" i="8"/>
  <c r="C7948" i="8"/>
  <c r="Y7947" i="8"/>
  <c r="C7947" i="8"/>
  <c r="Y7946" i="8"/>
  <c r="C7946" i="8"/>
  <c r="Y7945" i="8"/>
  <c r="C7945" i="8"/>
  <c r="Y7944" i="8"/>
  <c r="C7944" i="8"/>
  <c r="Y7943" i="8"/>
  <c r="C7943" i="8"/>
  <c r="Y7942" i="8"/>
  <c r="C7942" i="8"/>
  <c r="Y7941" i="8"/>
  <c r="C7941" i="8"/>
  <c r="Y7940" i="8"/>
  <c r="C7940" i="8"/>
  <c r="Y7939" i="8"/>
  <c r="C7939" i="8"/>
  <c r="Y7938" i="8"/>
  <c r="C7938" i="8"/>
  <c r="Y7937" i="8"/>
  <c r="C7937" i="8"/>
  <c r="Y7936" i="8"/>
  <c r="C7936" i="8"/>
  <c r="Y7935" i="8"/>
  <c r="C7935" i="8"/>
  <c r="Y7934" i="8"/>
  <c r="C7934" i="8"/>
  <c r="Y7933" i="8"/>
  <c r="C7933" i="8"/>
  <c r="Y7932" i="8"/>
  <c r="C7932" i="8"/>
  <c r="Y7931" i="8"/>
  <c r="C7931" i="8"/>
  <c r="Y7930" i="8"/>
  <c r="C7930" i="8"/>
  <c r="Y7929" i="8"/>
  <c r="C7929" i="8"/>
  <c r="Y7928" i="8"/>
  <c r="C7928" i="8"/>
  <c r="Y7927" i="8"/>
  <c r="C7927" i="8"/>
  <c r="Y7926" i="8"/>
  <c r="C7926" i="8"/>
  <c r="Y7925" i="8"/>
  <c r="C7925" i="8"/>
  <c r="Y7924" i="8"/>
  <c r="C7924" i="8"/>
  <c r="Y7923" i="8"/>
  <c r="C7923" i="8"/>
  <c r="Y7922" i="8"/>
  <c r="C7922" i="8"/>
  <c r="Y7921" i="8"/>
  <c r="C7921" i="8"/>
  <c r="Y7920" i="8"/>
  <c r="C7920" i="8"/>
  <c r="Y7919" i="8"/>
  <c r="C7919" i="8"/>
  <c r="Y7918" i="8"/>
  <c r="C7918" i="8"/>
  <c r="Y7917" i="8"/>
  <c r="C7917" i="8"/>
  <c r="Y7916" i="8"/>
  <c r="C7916" i="8"/>
  <c r="Y7915" i="8"/>
  <c r="C7915" i="8"/>
  <c r="Y7914" i="8"/>
  <c r="C7914" i="8"/>
  <c r="Y7913" i="8"/>
  <c r="C7913" i="8"/>
  <c r="Y7912" i="8"/>
  <c r="C7912" i="8"/>
  <c r="Y7911" i="8"/>
  <c r="C7911" i="8"/>
  <c r="Y7910" i="8"/>
  <c r="C7910" i="8"/>
  <c r="Y7909" i="8"/>
  <c r="C7909" i="8"/>
  <c r="Y7908" i="8"/>
  <c r="C7908" i="8"/>
  <c r="Y7907" i="8"/>
  <c r="C7907" i="8"/>
  <c r="Y7906" i="8"/>
  <c r="C7906" i="8"/>
  <c r="Y7905" i="8"/>
  <c r="C7905" i="8"/>
  <c r="Y7904" i="8"/>
  <c r="C7904" i="8"/>
  <c r="Y7903" i="8"/>
  <c r="C7903" i="8"/>
  <c r="Y7902" i="8"/>
  <c r="C7902" i="8"/>
  <c r="Y7901" i="8"/>
  <c r="C7901" i="8"/>
  <c r="Y7900" i="8"/>
  <c r="C7900" i="8"/>
  <c r="Y7899" i="8"/>
  <c r="C7899" i="8"/>
  <c r="Y7898" i="8"/>
  <c r="C7898" i="8"/>
  <c r="Y7897" i="8"/>
  <c r="C7897" i="8"/>
  <c r="Y7896" i="8"/>
  <c r="C7896" i="8"/>
  <c r="Y7895" i="8"/>
  <c r="C7895" i="8"/>
  <c r="Y7894" i="8"/>
  <c r="C7894" i="8"/>
  <c r="Y7893" i="8"/>
  <c r="C7893" i="8"/>
  <c r="Y7892" i="8"/>
  <c r="C7892" i="8"/>
  <c r="Y7891" i="8"/>
  <c r="C7891" i="8"/>
  <c r="Y7890" i="8"/>
  <c r="C7890" i="8"/>
  <c r="Y7889" i="8"/>
  <c r="C7889" i="8"/>
  <c r="Y7888" i="8"/>
  <c r="C7888" i="8"/>
  <c r="Y7887" i="8"/>
  <c r="C7887" i="8"/>
  <c r="Y7886" i="8"/>
  <c r="C7886" i="8"/>
  <c r="Y7885" i="8"/>
  <c r="C7885" i="8"/>
  <c r="Y7884" i="8"/>
  <c r="C7884" i="8"/>
  <c r="Y7883" i="8"/>
  <c r="C7883" i="8"/>
  <c r="Y7882" i="8"/>
  <c r="C7882" i="8"/>
  <c r="Y7881" i="8"/>
  <c r="C7881" i="8"/>
  <c r="Y7880" i="8"/>
  <c r="C7880" i="8"/>
  <c r="Y7879" i="8"/>
  <c r="C7879" i="8"/>
  <c r="Y7878" i="8"/>
  <c r="C7878" i="8"/>
  <c r="Y7877" i="8"/>
  <c r="C7877" i="8"/>
  <c r="Y7876" i="8"/>
  <c r="C7876" i="8"/>
  <c r="Y7875" i="8"/>
  <c r="C7875" i="8"/>
  <c r="Y7874" i="8"/>
  <c r="C7874" i="8"/>
  <c r="Y7873" i="8"/>
  <c r="C7873" i="8"/>
  <c r="Y7872" i="8"/>
  <c r="C7872" i="8"/>
  <c r="Y7871" i="8"/>
  <c r="C7871" i="8"/>
  <c r="Y7870" i="8"/>
  <c r="C7870" i="8"/>
  <c r="Y7869" i="8"/>
  <c r="C7869" i="8"/>
  <c r="Y7868" i="8"/>
  <c r="C7868" i="8"/>
  <c r="Y7867" i="8"/>
  <c r="C7867" i="8"/>
  <c r="Y7866" i="8"/>
  <c r="C7866" i="8"/>
  <c r="Y7865" i="8"/>
  <c r="C7865" i="8"/>
  <c r="Y7864" i="8"/>
  <c r="C7864" i="8"/>
  <c r="Y7863" i="8"/>
  <c r="C7863" i="8"/>
  <c r="Y7862" i="8"/>
  <c r="C7862" i="8"/>
  <c r="Y7861" i="8"/>
  <c r="C7861" i="8"/>
  <c r="Y7860" i="8"/>
  <c r="C7860" i="8"/>
  <c r="Y7859" i="8"/>
  <c r="C7859" i="8"/>
  <c r="Y7858" i="8"/>
  <c r="C7858" i="8"/>
  <c r="Y7857" i="8"/>
  <c r="C7857" i="8"/>
  <c r="Y7856" i="8"/>
  <c r="C7856" i="8"/>
  <c r="Y7855" i="8"/>
  <c r="C7855" i="8"/>
  <c r="Y7854" i="8"/>
  <c r="C7854" i="8"/>
  <c r="Y7853" i="8"/>
  <c r="C7853" i="8"/>
  <c r="Y7852" i="8"/>
  <c r="C7852" i="8"/>
  <c r="Y7851" i="8"/>
  <c r="C7851" i="8"/>
  <c r="Y7850" i="8"/>
  <c r="C7850" i="8"/>
  <c r="Y7849" i="8"/>
  <c r="C7849" i="8"/>
  <c r="Y7848" i="8"/>
  <c r="C7848" i="8"/>
  <c r="Y7847" i="8"/>
  <c r="C7847" i="8"/>
  <c r="Y7846" i="8"/>
  <c r="C7846" i="8"/>
  <c r="Y7845" i="8"/>
  <c r="C7845" i="8"/>
  <c r="Y7844" i="8"/>
  <c r="C7844" i="8"/>
  <c r="Y7843" i="8"/>
  <c r="C7843" i="8"/>
  <c r="Y7842" i="8"/>
  <c r="C7842" i="8"/>
  <c r="Y7841" i="8"/>
  <c r="C7841" i="8"/>
  <c r="Y7840" i="8"/>
  <c r="C7840" i="8"/>
  <c r="Y7839" i="8"/>
  <c r="C7839" i="8"/>
  <c r="Y7838" i="8"/>
  <c r="C7838" i="8"/>
  <c r="Y7837" i="8"/>
  <c r="C7837" i="8"/>
  <c r="Y7836" i="8"/>
  <c r="C7836" i="8"/>
  <c r="Y7835" i="8"/>
  <c r="C7835" i="8"/>
  <c r="Y7834" i="8"/>
  <c r="C7834" i="8"/>
  <c r="Y7833" i="8"/>
  <c r="C7833" i="8"/>
  <c r="Y7832" i="8"/>
  <c r="C7832" i="8"/>
  <c r="Y7831" i="8"/>
  <c r="C7831" i="8"/>
  <c r="Y7830" i="8"/>
  <c r="C7830" i="8"/>
  <c r="Y7829" i="8"/>
  <c r="C7829" i="8"/>
  <c r="Y7828" i="8"/>
  <c r="C7828" i="8"/>
  <c r="Y7827" i="8"/>
  <c r="C7827" i="8"/>
  <c r="Y7826" i="8"/>
  <c r="C7826" i="8"/>
  <c r="Y7825" i="8"/>
  <c r="C7825" i="8"/>
  <c r="Y7824" i="8"/>
  <c r="C7824" i="8"/>
  <c r="Y7823" i="8"/>
  <c r="C7823" i="8"/>
  <c r="Y7822" i="8"/>
  <c r="C7822" i="8"/>
  <c r="Y7821" i="8"/>
  <c r="C7821" i="8"/>
  <c r="Y7820" i="8"/>
  <c r="C7820" i="8"/>
  <c r="Y7819" i="8"/>
  <c r="C7819" i="8"/>
  <c r="Y7818" i="8"/>
  <c r="C7818" i="8"/>
  <c r="Y7817" i="8"/>
  <c r="C7817" i="8"/>
  <c r="Y7816" i="8"/>
  <c r="C7816" i="8"/>
  <c r="Y7815" i="8"/>
  <c r="C7815" i="8"/>
  <c r="Y7814" i="8"/>
  <c r="C7814" i="8"/>
  <c r="Y7813" i="8"/>
  <c r="C7813" i="8"/>
  <c r="Y7812" i="8"/>
  <c r="C7812" i="8"/>
  <c r="Y7811" i="8"/>
  <c r="C7811" i="8"/>
  <c r="Y7810" i="8"/>
  <c r="C7810" i="8"/>
  <c r="Y7809" i="8"/>
  <c r="C7809" i="8"/>
  <c r="Y7808" i="8"/>
  <c r="C7808" i="8"/>
  <c r="Y7807" i="8"/>
  <c r="C7807" i="8"/>
  <c r="Y7806" i="8"/>
  <c r="C7806" i="8"/>
  <c r="Y7805" i="8"/>
  <c r="C7805" i="8"/>
  <c r="Y7804" i="8"/>
  <c r="C7804" i="8"/>
  <c r="Y7803" i="8"/>
  <c r="C7803" i="8"/>
  <c r="Y7802" i="8"/>
  <c r="C7802" i="8"/>
  <c r="Y7801" i="8"/>
  <c r="C7801" i="8"/>
  <c r="Y7800" i="8"/>
  <c r="C7800" i="8"/>
  <c r="Y7799" i="8"/>
  <c r="C7799" i="8"/>
  <c r="Y7798" i="8"/>
  <c r="C7798" i="8"/>
  <c r="Y7797" i="8"/>
  <c r="C7797" i="8"/>
  <c r="Y7796" i="8"/>
  <c r="C7796" i="8"/>
  <c r="Y7795" i="8"/>
  <c r="C7795" i="8"/>
  <c r="Y7794" i="8"/>
  <c r="C7794" i="8"/>
  <c r="Y7793" i="8"/>
  <c r="C7793" i="8"/>
  <c r="Y7792" i="8"/>
  <c r="C7792" i="8"/>
  <c r="Y7791" i="8"/>
  <c r="C7791" i="8"/>
  <c r="Y7790" i="8"/>
  <c r="C7790" i="8"/>
  <c r="Y7789" i="8"/>
  <c r="C7789" i="8"/>
  <c r="Y7788" i="8"/>
  <c r="C7788" i="8"/>
  <c r="Y7787" i="8"/>
  <c r="C7787" i="8"/>
  <c r="Y7786" i="8"/>
  <c r="C7786" i="8"/>
  <c r="Y7785" i="8"/>
  <c r="C7785" i="8"/>
  <c r="Y7784" i="8"/>
  <c r="C7784" i="8"/>
  <c r="Y7783" i="8"/>
  <c r="C7783" i="8"/>
  <c r="Y7782" i="8"/>
  <c r="C7782" i="8"/>
  <c r="Y7781" i="8"/>
  <c r="C7781" i="8"/>
  <c r="Y7780" i="8"/>
  <c r="C7780" i="8"/>
  <c r="Y7779" i="8"/>
  <c r="C7779" i="8"/>
  <c r="Y7778" i="8"/>
  <c r="C7778" i="8"/>
  <c r="Y7777" i="8"/>
  <c r="C7777" i="8"/>
  <c r="Y7776" i="8"/>
  <c r="C7776" i="8"/>
  <c r="Y7775" i="8"/>
  <c r="C7775" i="8"/>
  <c r="Y7774" i="8"/>
  <c r="C7774" i="8"/>
  <c r="Y7773" i="8"/>
  <c r="C7773" i="8"/>
  <c r="Y7772" i="8"/>
  <c r="C7772" i="8"/>
  <c r="Y7771" i="8"/>
  <c r="C7771" i="8"/>
  <c r="Y7770" i="8"/>
  <c r="C7770" i="8"/>
  <c r="Y7769" i="8"/>
  <c r="C7769" i="8"/>
  <c r="Y7768" i="8"/>
  <c r="C7768" i="8"/>
  <c r="Y7767" i="8"/>
  <c r="C7767" i="8"/>
  <c r="Y7766" i="8"/>
  <c r="C7766" i="8"/>
  <c r="Y7765" i="8"/>
  <c r="C7765" i="8"/>
  <c r="Y7764" i="8"/>
  <c r="C7764" i="8"/>
  <c r="Y7763" i="8"/>
  <c r="C7763" i="8"/>
  <c r="Y7762" i="8"/>
  <c r="C7762" i="8"/>
  <c r="Y7761" i="8"/>
  <c r="C7761" i="8"/>
  <c r="Y7760" i="8"/>
  <c r="C7760" i="8"/>
  <c r="Y7759" i="8"/>
  <c r="C7759" i="8"/>
  <c r="Y7758" i="8"/>
  <c r="C7758" i="8"/>
  <c r="Y7757" i="8"/>
  <c r="C7757" i="8"/>
  <c r="Y7756" i="8"/>
  <c r="C7756" i="8"/>
  <c r="Y7755" i="8"/>
  <c r="C7755" i="8"/>
  <c r="Y7754" i="8"/>
  <c r="C7754" i="8"/>
  <c r="Y7753" i="8"/>
  <c r="C7753" i="8"/>
  <c r="Y7752" i="8"/>
  <c r="C7752" i="8"/>
  <c r="Y7751" i="8"/>
  <c r="C7751" i="8"/>
  <c r="Y7750" i="8"/>
  <c r="C7750" i="8"/>
  <c r="Y7749" i="8"/>
  <c r="C7749" i="8"/>
  <c r="Y7748" i="8"/>
  <c r="C7748" i="8"/>
  <c r="Y7747" i="8"/>
  <c r="C7747" i="8"/>
  <c r="Y7746" i="8"/>
  <c r="C7746" i="8"/>
  <c r="Y7745" i="8"/>
  <c r="C7745" i="8"/>
  <c r="Y7744" i="8"/>
  <c r="C7744" i="8"/>
  <c r="Y7743" i="8"/>
  <c r="C7743" i="8"/>
  <c r="Y7742" i="8"/>
  <c r="C7742" i="8"/>
  <c r="Y7741" i="8"/>
  <c r="C7741" i="8"/>
  <c r="Y7740" i="8"/>
  <c r="C7740" i="8"/>
  <c r="Y7739" i="8"/>
  <c r="C7739" i="8"/>
  <c r="Y7738" i="8"/>
  <c r="C7738" i="8"/>
  <c r="Y7737" i="8"/>
  <c r="C7737" i="8"/>
  <c r="Y7736" i="8"/>
  <c r="C7736" i="8"/>
  <c r="Y7735" i="8"/>
  <c r="C7735" i="8"/>
  <c r="Y7734" i="8"/>
  <c r="C7734" i="8"/>
  <c r="Y7733" i="8"/>
  <c r="C7733" i="8"/>
  <c r="Y7732" i="8"/>
  <c r="C7732" i="8"/>
  <c r="Y7731" i="8"/>
  <c r="C7731" i="8"/>
  <c r="Y7730" i="8"/>
  <c r="C7730" i="8"/>
  <c r="Y7729" i="8"/>
  <c r="C7729" i="8"/>
  <c r="Y7728" i="8"/>
  <c r="C7728" i="8"/>
  <c r="Y7727" i="8"/>
  <c r="C7727" i="8"/>
  <c r="Y7726" i="8"/>
  <c r="C7726" i="8"/>
  <c r="Y7725" i="8"/>
  <c r="C7725" i="8"/>
  <c r="Y7724" i="8"/>
  <c r="C7724" i="8"/>
  <c r="Y7723" i="8"/>
  <c r="C7723" i="8"/>
  <c r="Y7722" i="8"/>
  <c r="C7722" i="8"/>
  <c r="Y7721" i="8"/>
  <c r="C7721" i="8"/>
  <c r="Y7720" i="8"/>
  <c r="C7720" i="8"/>
  <c r="Y7719" i="8"/>
  <c r="C7719" i="8"/>
  <c r="Y7718" i="8"/>
  <c r="C7718" i="8"/>
  <c r="Y7717" i="8"/>
  <c r="C7717" i="8"/>
  <c r="Y7716" i="8"/>
  <c r="C7716" i="8"/>
  <c r="Y7715" i="8"/>
  <c r="C7715" i="8"/>
  <c r="Y7714" i="8"/>
  <c r="C7714" i="8"/>
  <c r="Y7713" i="8"/>
  <c r="C7713" i="8"/>
  <c r="Y7712" i="8"/>
  <c r="C7712" i="8"/>
  <c r="Y7711" i="8"/>
  <c r="C7711" i="8"/>
  <c r="Y7710" i="8"/>
  <c r="C7710" i="8"/>
  <c r="Y7709" i="8"/>
  <c r="C7709" i="8"/>
  <c r="Y7708" i="8"/>
  <c r="C7708" i="8"/>
  <c r="Y7707" i="8"/>
  <c r="C7707" i="8"/>
  <c r="Y7706" i="8"/>
  <c r="C7706" i="8"/>
  <c r="Y7705" i="8"/>
  <c r="C7705" i="8"/>
  <c r="Y7704" i="8"/>
  <c r="C7704" i="8"/>
  <c r="Y7703" i="8"/>
  <c r="C7703" i="8"/>
  <c r="Y7702" i="8"/>
  <c r="C7702" i="8"/>
  <c r="Y7701" i="8"/>
  <c r="C7701" i="8"/>
  <c r="Y7700" i="8"/>
  <c r="C7700" i="8"/>
  <c r="Y7699" i="8"/>
  <c r="C7699" i="8"/>
  <c r="Y7698" i="8"/>
  <c r="C7698" i="8"/>
  <c r="Y7697" i="8"/>
  <c r="C7697" i="8"/>
  <c r="Y7696" i="8"/>
  <c r="C7696" i="8"/>
  <c r="Y7695" i="8"/>
  <c r="C7695" i="8"/>
  <c r="Y7694" i="8"/>
  <c r="C7694" i="8"/>
  <c r="Y7693" i="8"/>
  <c r="C7693" i="8"/>
  <c r="Y7692" i="8"/>
  <c r="C7692" i="8"/>
  <c r="Y7691" i="8"/>
  <c r="C7691" i="8"/>
  <c r="Y7690" i="8"/>
  <c r="C7690" i="8"/>
  <c r="Y7689" i="8"/>
  <c r="C7689" i="8"/>
  <c r="Y7688" i="8"/>
  <c r="C7688" i="8"/>
  <c r="Y7687" i="8"/>
  <c r="C7687" i="8"/>
  <c r="Y7686" i="8"/>
  <c r="C7686" i="8"/>
  <c r="Y7685" i="8"/>
  <c r="C7685" i="8"/>
  <c r="Y7684" i="8"/>
  <c r="C7684" i="8"/>
  <c r="Y7683" i="8"/>
  <c r="C7683" i="8"/>
  <c r="Y7682" i="8"/>
  <c r="C7682" i="8"/>
  <c r="Y7681" i="8"/>
  <c r="C7681" i="8"/>
  <c r="Y7680" i="8"/>
  <c r="C7680" i="8"/>
  <c r="Y7679" i="8"/>
  <c r="C7679" i="8"/>
  <c r="Y7678" i="8"/>
  <c r="C7678" i="8"/>
  <c r="Y7677" i="8"/>
  <c r="C7677" i="8"/>
  <c r="Y7676" i="8"/>
  <c r="C7676" i="8"/>
  <c r="Y7675" i="8"/>
  <c r="C7675" i="8"/>
  <c r="Y7674" i="8"/>
  <c r="C7674" i="8"/>
  <c r="Y7673" i="8"/>
  <c r="C7673" i="8"/>
  <c r="Y7672" i="8"/>
  <c r="C7672" i="8"/>
  <c r="Y7671" i="8"/>
  <c r="C7671" i="8"/>
  <c r="Y7670" i="8"/>
  <c r="C7670" i="8"/>
  <c r="Y7669" i="8"/>
  <c r="C7669" i="8"/>
  <c r="Y7668" i="8"/>
  <c r="C7668" i="8"/>
  <c r="Y7667" i="8"/>
  <c r="C7667" i="8"/>
  <c r="Y7666" i="8"/>
  <c r="C7666" i="8"/>
  <c r="Y7665" i="8"/>
  <c r="C7665" i="8"/>
  <c r="Y7664" i="8"/>
  <c r="C7664" i="8"/>
  <c r="Y7663" i="8"/>
  <c r="C7663" i="8"/>
  <c r="Y7662" i="8"/>
  <c r="C7662" i="8"/>
  <c r="Y7661" i="8"/>
  <c r="C7661" i="8"/>
  <c r="Y7660" i="8"/>
  <c r="C7660" i="8"/>
  <c r="Y7659" i="8"/>
  <c r="C7659" i="8"/>
  <c r="Y7658" i="8"/>
  <c r="C7658" i="8"/>
  <c r="Y7657" i="8"/>
  <c r="C7657" i="8"/>
  <c r="Y7656" i="8"/>
  <c r="C7656" i="8"/>
  <c r="Y7655" i="8"/>
  <c r="C7655" i="8"/>
  <c r="Y7654" i="8"/>
  <c r="C7654" i="8"/>
  <c r="Y7653" i="8"/>
  <c r="C7653" i="8"/>
  <c r="Y7652" i="8"/>
  <c r="C7652" i="8"/>
  <c r="Y7651" i="8"/>
  <c r="C7651" i="8"/>
  <c r="Y7650" i="8"/>
  <c r="C7650" i="8"/>
  <c r="Y7649" i="8"/>
  <c r="C7649" i="8"/>
  <c r="Y7648" i="8"/>
  <c r="C7648" i="8"/>
  <c r="Y7647" i="8"/>
  <c r="C7647" i="8"/>
  <c r="Y7646" i="8"/>
  <c r="C7646" i="8"/>
  <c r="Y7645" i="8"/>
  <c r="C7645" i="8"/>
  <c r="Y7644" i="8"/>
  <c r="C7644" i="8"/>
  <c r="Y7643" i="8"/>
  <c r="C7643" i="8"/>
  <c r="Y7642" i="8"/>
  <c r="C7642" i="8"/>
  <c r="Y7641" i="8"/>
  <c r="C7641" i="8"/>
  <c r="Y7640" i="8"/>
  <c r="C7640" i="8"/>
  <c r="Y7639" i="8"/>
  <c r="C7639" i="8"/>
  <c r="Y7638" i="8"/>
  <c r="C7638" i="8"/>
  <c r="Y7637" i="8"/>
  <c r="C7637" i="8"/>
  <c r="Y7636" i="8"/>
  <c r="C7636" i="8"/>
  <c r="Y7635" i="8"/>
  <c r="C7635" i="8"/>
  <c r="Y7634" i="8"/>
  <c r="C7634" i="8"/>
  <c r="Y7633" i="8"/>
  <c r="C7633" i="8"/>
  <c r="Y7632" i="8"/>
  <c r="C7632" i="8"/>
  <c r="Y7631" i="8"/>
  <c r="C7631" i="8"/>
  <c r="Y7630" i="8"/>
  <c r="C7630" i="8"/>
  <c r="Y7629" i="8"/>
  <c r="C7629" i="8"/>
  <c r="Y7628" i="8"/>
  <c r="C7628" i="8"/>
  <c r="Y7627" i="8"/>
  <c r="C7627" i="8"/>
  <c r="Y7626" i="8"/>
  <c r="C7626" i="8"/>
  <c r="Y7625" i="8"/>
  <c r="C7625" i="8"/>
  <c r="Y7624" i="8"/>
  <c r="C7624" i="8"/>
  <c r="Y7623" i="8"/>
  <c r="C7623" i="8"/>
  <c r="Y7622" i="8"/>
  <c r="C7622" i="8"/>
  <c r="Y7621" i="8"/>
  <c r="C7621" i="8"/>
  <c r="Y7620" i="8"/>
  <c r="C7620" i="8"/>
  <c r="Y7619" i="8"/>
  <c r="C7619" i="8"/>
  <c r="Y7618" i="8"/>
  <c r="C7618" i="8"/>
  <c r="Y7617" i="8"/>
  <c r="C7617" i="8"/>
  <c r="Y7616" i="8"/>
  <c r="C7616" i="8"/>
  <c r="Y7615" i="8"/>
  <c r="C7615" i="8"/>
  <c r="Y7614" i="8"/>
  <c r="C7614" i="8"/>
  <c r="Y7613" i="8"/>
  <c r="C7613" i="8"/>
  <c r="Y7612" i="8"/>
  <c r="C7612" i="8"/>
  <c r="Y7611" i="8"/>
  <c r="C7611" i="8"/>
  <c r="Y7610" i="8"/>
  <c r="C7610" i="8"/>
  <c r="Y7609" i="8"/>
  <c r="C7609" i="8"/>
  <c r="Y7608" i="8"/>
  <c r="C7608" i="8"/>
  <c r="Y7607" i="8"/>
  <c r="C7607" i="8"/>
  <c r="Y7606" i="8"/>
  <c r="C7606" i="8"/>
  <c r="Y7605" i="8"/>
  <c r="C7605" i="8"/>
  <c r="Y7604" i="8"/>
  <c r="C7604" i="8"/>
  <c r="Y7603" i="8"/>
  <c r="C7603" i="8"/>
  <c r="Y7602" i="8"/>
  <c r="C7602" i="8"/>
  <c r="Y7601" i="8"/>
  <c r="C7601" i="8"/>
  <c r="Y7600" i="8"/>
  <c r="C7600" i="8"/>
  <c r="Y7599" i="8"/>
  <c r="C7599" i="8"/>
  <c r="Y7598" i="8"/>
  <c r="C7598" i="8"/>
  <c r="Y7597" i="8"/>
  <c r="C7597" i="8"/>
  <c r="Y7596" i="8"/>
  <c r="C7596" i="8"/>
  <c r="Y7595" i="8"/>
  <c r="C7595" i="8"/>
  <c r="Y7594" i="8"/>
  <c r="C7594" i="8"/>
  <c r="Y7593" i="8"/>
  <c r="C7593" i="8"/>
  <c r="Y7592" i="8"/>
  <c r="C7592" i="8"/>
  <c r="Y7591" i="8"/>
  <c r="C7591" i="8"/>
  <c r="Y7590" i="8"/>
  <c r="C7590" i="8"/>
  <c r="Y7589" i="8"/>
  <c r="C7589" i="8"/>
  <c r="Y7588" i="8"/>
  <c r="C7588" i="8"/>
  <c r="Y7587" i="8"/>
  <c r="C7587" i="8"/>
  <c r="Y7586" i="8"/>
  <c r="C7586" i="8"/>
  <c r="Y7585" i="8"/>
  <c r="C7585" i="8"/>
  <c r="Y7584" i="8"/>
  <c r="C7584" i="8"/>
  <c r="Y7583" i="8"/>
  <c r="C7583" i="8"/>
  <c r="Y7582" i="8"/>
  <c r="C7582" i="8"/>
  <c r="Y7581" i="8"/>
  <c r="C7581" i="8"/>
  <c r="Y7580" i="8"/>
  <c r="C7580" i="8"/>
  <c r="Y7579" i="8"/>
  <c r="C7579" i="8"/>
  <c r="Y7578" i="8"/>
  <c r="C7578" i="8"/>
  <c r="Y7577" i="8"/>
  <c r="C7577" i="8"/>
  <c r="Y7576" i="8"/>
  <c r="C7576" i="8"/>
  <c r="Y7575" i="8"/>
  <c r="C7575" i="8"/>
  <c r="Y7574" i="8"/>
  <c r="C7574" i="8"/>
  <c r="Y7573" i="8"/>
  <c r="C7573" i="8"/>
  <c r="Y7572" i="8"/>
  <c r="C7572" i="8"/>
  <c r="Y7571" i="8"/>
  <c r="C7571" i="8"/>
  <c r="Y7570" i="8"/>
  <c r="C7570" i="8"/>
  <c r="Y7569" i="8"/>
  <c r="C7569" i="8"/>
  <c r="Y7568" i="8"/>
  <c r="C7568" i="8"/>
  <c r="Y7567" i="8"/>
  <c r="C7567" i="8"/>
  <c r="Y7566" i="8"/>
  <c r="C7566" i="8"/>
  <c r="Y7565" i="8"/>
  <c r="C7565" i="8"/>
  <c r="Y7564" i="8"/>
  <c r="C7564" i="8"/>
  <c r="Y7563" i="8"/>
  <c r="C7563" i="8"/>
  <c r="Y7562" i="8"/>
  <c r="C7562" i="8"/>
  <c r="Y7561" i="8"/>
  <c r="C7561" i="8"/>
  <c r="Y7560" i="8"/>
  <c r="C7560" i="8"/>
  <c r="Y7559" i="8"/>
  <c r="C7559" i="8"/>
  <c r="Y7558" i="8"/>
  <c r="C7558" i="8"/>
  <c r="Y7557" i="8"/>
  <c r="C7557" i="8"/>
  <c r="Y7556" i="8"/>
  <c r="C7556" i="8"/>
  <c r="Y7555" i="8"/>
  <c r="C7555" i="8"/>
  <c r="Y7554" i="8"/>
  <c r="C7554" i="8"/>
  <c r="Y7553" i="8"/>
  <c r="C7553" i="8"/>
  <c r="Y7552" i="8"/>
  <c r="C7552" i="8"/>
  <c r="Y7551" i="8"/>
  <c r="C7551" i="8"/>
  <c r="Y7550" i="8"/>
  <c r="C7550" i="8"/>
  <c r="Y7549" i="8"/>
  <c r="C7549" i="8"/>
  <c r="Y7548" i="8"/>
  <c r="C7548" i="8"/>
  <c r="Y7547" i="8"/>
  <c r="C7547" i="8"/>
  <c r="Y7546" i="8"/>
  <c r="C7546" i="8"/>
  <c r="Y7545" i="8"/>
  <c r="C7545" i="8"/>
  <c r="Y7544" i="8"/>
  <c r="C7544" i="8"/>
  <c r="Y7543" i="8"/>
  <c r="C7543" i="8"/>
  <c r="Y7542" i="8"/>
  <c r="C7542" i="8"/>
  <c r="Y7541" i="8"/>
  <c r="C7541" i="8"/>
  <c r="Y7540" i="8"/>
  <c r="C7540" i="8"/>
  <c r="Y7539" i="8"/>
  <c r="C7539" i="8"/>
  <c r="Y7538" i="8"/>
  <c r="C7538" i="8"/>
  <c r="Y7537" i="8"/>
  <c r="C7537" i="8"/>
  <c r="Y7536" i="8"/>
  <c r="C7536" i="8"/>
  <c r="C7535" i="8"/>
  <c r="C7534" i="8"/>
  <c r="C7533" i="8"/>
  <c r="C7532" i="8"/>
  <c r="C7531" i="8"/>
  <c r="C7530" i="8"/>
  <c r="C7529" i="8"/>
  <c r="C7528" i="8"/>
  <c r="C7527" i="8"/>
  <c r="C7526" i="8"/>
  <c r="C7525" i="8"/>
  <c r="C7524" i="8"/>
  <c r="Y7523" i="8"/>
  <c r="C7523" i="8"/>
  <c r="Y7522" i="8"/>
  <c r="C7522" i="8"/>
  <c r="Y7521" i="8"/>
  <c r="C7521" i="8"/>
  <c r="Y7520" i="8"/>
  <c r="C7520" i="8"/>
  <c r="Y7519" i="8"/>
  <c r="C7519" i="8"/>
  <c r="Y7518" i="8"/>
  <c r="C7518" i="8"/>
  <c r="Y7517" i="8"/>
  <c r="C7517" i="8"/>
  <c r="Y7516" i="8"/>
  <c r="C7516" i="8"/>
  <c r="Y7515" i="8"/>
  <c r="C7515" i="8"/>
  <c r="Y7514" i="8"/>
  <c r="C7514" i="8"/>
  <c r="Y7513" i="8"/>
  <c r="C7513" i="8"/>
  <c r="Y7512" i="8"/>
  <c r="C7512" i="8"/>
  <c r="Y7511" i="8"/>
  <c r="C7511" i="8"/>
  <c r="Y7510" i="8"/>
  <c r="C7510" i="8"/>
  <c r="Y7509" i="8"/>
  <c r="C7509" i="8"/>
  <c r="Y7508" i="8"/>
  <c r="C7508" i="8"/>
  <c r="Y7507" i="8"/>
  <c r="C7507" i="8"/>
  <c r="Y7506" i="8"/>
  <c r="C7506" i="8"/>
  <c r="Y7505" i="8"/>
  <c r="C7505" i="8"/>
  <c r="Y7504" i="8"/>
  <c r="C7504" i="8"/>
  <c r="Y7503" i="8"/>
  <c r="C7503" i="8"/>
  <c r="Y7502" i="8"/>
  <c r="C7502" i="8"/>
  <c r="Y7501" i="8"/>
  <c r="C7501" i="8"/>
  <c r="Y7500" i="8"/>
  <c r="C7500" i="8"/>
  <c r="Y7499" i="8"/>
  <c r="C7499" i="8"/>
  <c r="Y7498" i="8"/>
  <c r="C7498" i="8"/>
  <c r="Y7497" i="8"/>
  <c r="C7497" i="8"/>
  <c r="Y7496" i="8"/>
  <c r="C7496" i="8"/>
  <c r="Y7495" i="8"/>
  <c r="C7495" i="8"/>
  <c r="Y7494" i="8"/>
  <c r="C7494" i="8"/>
  <c r="Y7493" i="8"/>
  <c r="C7493" i="8"/>
  <c r="Y7492" i="8"/>
  <c r="C7492" i="8"/>
  <c r="Y7491" i="8"/>
  <c r="C7491" i="8"/>
  <c r="Y7490" i="8"/>
  <c r="C7490" i="8"/>
  <c r="Y7489" i="8"/>
  <c r="C7489" i="8"/>
  <c r="Y7488" i="8"/>
  <c r="C7488" i="8"/>
  <c r="Y7487" i="8"/>
  <c r="C7487" i="8"/>
  <c r="Y7486" i="8"/>
  <c r="C7486" i="8"/>
  <c r="Y7485" i="8"/>
  <c r="C7485" i="8"/>
  <c r="Y7484" i="8"/>
  <c r="C7484" i="8"/>
  <c r="Y7483" i="8"/>
  <c r="C7483" i="8"/>
  <c r="Y7482" i="8"/>
  <c r="C7482" i="8"/>
  <c r="Y7481" i="8"/>
  <c r="C7481" i="8"/>
  <c r="Y7480" i="8"/>
  <c r="C7480" i="8"/>
  <c r="Y7479" i="8"/>
  <c r="C7479" i="8"/>
  <c r="Y7478" i="8"/>
  <c r="C7478" i="8"/>
  <c r="Y7477" i="8"/>
  <c r="C7477" i="8"/>
  <c r="Y7476" i="8"/>
  <c r="C7476" i="8"/>
  <c r="Y7475" i="8"/>
  <c r="C7475" i="8"/>
  <c r="Y7474" i="8"/>
  <c r="C7474" i="8"/>
  <c r="Y7473" i="8"/>
  <c r="C7473" i="8"/>
  <c r="Y7472" i="8"/>
  <c r="C7472" i="8"/>
  <c r="Y7471" i="8"/>
  <c r="C7471" i="8"/>
  <c r="Y7470" i="8"/>
  <c r="C7470" i="8"/>
  <c r="Y7469" i="8"/>
  <c r="C7469" i="8"/>
  <c r="Y7468" i="8"/>
  <c r="C7468" i="8"/>
  <c r="Y7467" i="8"/>
  <c r="C7467" i="8"/>
  <c r="Y7466" i="8"/>
  <c r="C7466" i="8"/>
  <c r="Y7465" i="8"/>
  <c r="C7465" i="8"/>
  <c r="Y7464" i="8"/>
  <c r="C7464" i="8"/>
  <c r="Y7463" i="8"/>
  <c r="C7463" i="8"/>
  <c r="Y7462" i="8"/>
  <c r="C7462" i="8"/>
  <c r="Y7461" i="8"/>
  <c r="C7461" i="8"/>
  <c r="Y7460" i="8"/>
  <c r="C7460" i="8"/>
  <c r="Y7459" i="8"/>
  <c r="C7459" i="8"/>
  <c r="Y7458" i="8"/>
  <c r="C7458" i="8"/>
  <c r="Y7457" i="8"/>
  <c r="C7457" i="8"/>
  <c r="Y7456" i="8"/>
  <c r="C7456" i="8"/>
  <c r="Y7455" i="8"/>
  <c r="C7455" i="8"/>
  <c r="Y7454" i="8"/>
  <c r="C7454" i="8"/>
  <c r="Y7453" i="8"/>
  <c r="C7453" i="8"/>
  <c r="Y7452" i="8"/>
  <c r="C7452" i="8"/>
  <c r="Y7451" i="8"/>
  <c r="C7451" i="8"/>
  <c r="Y7450" i="8"/>
  <c r="C7450" i="8"/>
  <c r="Y7449" i="8"/>
  <c r="C7449" i="8"/>
  <c r="Y7448" i="8"/>
  <c r="C7448" i="8"/>
  <c r="Y7447" i="8"/>
  <c r="C7447" i="8"/>
  <c r="Y7446" i="8"/>
  <c r="C7446" i="8"/>
  <c r="Y7445" i="8"/>
  <c r="C7445" i="8"/>
  <c r="Y7444" i="8"/>
  <c r="C7444" i="8"/>
  <c r="Y7443" i="8"/>
  <c r="C7443" i="8"/>
  <c r="Y7442" i="8"/>
  <c r="C7442" i="8"/>
  <c r="Y7441" i="8"/>
  <c r="C7441" i="8"/>
  <c r="Y7440" i="8"/>
  <c r="C7440" i="8"/>
  <c r="Y7439" i="8"/>
  <c r="C7439" i="8"/>
  <c r="Y7438" i="8"/>
  <c r="C7438" i="8"/>
  <c r="Y7437" i="8"/>
  <c r="C7437" i="8"/>
  <c r="Y7436" i="8"/>
  <c r="C7436" i="8"/>
  <c r="Y7435" i="8"/>
  <c r="C7435" i="8"/>
  <c r="Y7434" i="8"/>
  <c r="C7434" i="8"/>
  <c r="Y7433" i="8"/>
  <c r="C7433" i="8"/>
  <c r="Y7432" i="8"/>
  <c r="C7432" i="8"/>
  <c r="Y7431" i="8"/>
  <c r="C7431" i="8"/>
  <c r="Y7430" i="8"/>
  <c r="C7430" i="8"/>
  <c r="Y7429" i="8"/>
  <c r="C7429" i="8"/>
  <c r="Y7428" i="8"/>
  <c r="C7428" i="8"/>
  <c r="Y7427" i="8"/>
  <c r="C7427" i="8"/>
  <c r="Y7426" i="8"/>
  <c r="C7426" i="8"/>
  <c r="Y7425" i="8"/>
  <c r="C7425" i="8"/>
  <c r="Y7424" i="8"/>
  <c r="C7424" i="8"/>
  <c r="Y7423" i="8"/>
  <c r="C7423" i="8"/>
  <c r="Y7422" i="8"/>
  <c r="C7422" i="8"/>
  <c r="Y7421" i="8"/>
  <c r="C7421" i="8"/>
  <c r="Y7420" i="8"/>
  <c r="C7420" i="8"/>
  <c r="Y7419" i="8"/>
  <c r="C7419" i="8"/>
  <c r="Y7418" i="8"/>
  <c r="C7418" i="8"/>
  <c r="Y7417" i="8"/>
  <c r="C7417" i="8"/>
  <c r="Y7416" i="8"/>
  <c r="C7416" i="8"/>
  <c r="Y7415" i="8"/>
  <c r="C7415" i="8"/>
  <c r="Y7414" i="8"/>
  <c r="C7414" i="8"/>
  <c r="Y7413" i="8"/>
  <c r="C7413" i="8"/>
  <c r="Y7412" i="8"/>
  <c r="C7412" i="8"/>
  <c r="Y7411" i="8"/>
  <c r="C7411" i="8"/>
  <c r="Y7410" i="8"/>
  <c r="C7410" i="8"/>
  <c r="Y7409" i="8"/>
  <c r="C7409" i="8"/>
  <c r="Y7408" i="8"/>
  <c r="C7408" i="8"/>
  <c r="Y7407" i="8"/>
  <c r="C7407" i="8"/>
  <c r="Y7406" i="8"/>
  <c r="C7406" i="8"/>
  <c r="Y7405" i="8"/>
  <c r="C7405" i="8"/>
  <c r="Y7404" i="8"/>
  <c r="C7404" i="8"/>
  <c r="Y7403" i="8"/>
  <c r="C7403" i="8"/>
  <c r="Y7402" i="8"/>
  <c r="C7402" i="8"/>
  <c r="Y7401" i="8"/>
  <c r="C7401" i="8"/>
  <c r="Y7400" i="8"/>
  <c r="C7400" i="8"/>
  <c r="Y7399" i="8"/>
  <c r="C7399" i="8"/>
  <c r="Y7398" i="8"/>
  <c r="C7398" i="8"/>
  <c r="Y7397" i="8"/>
  <c r="C7397" i="8"/>
  <c r="Y7396" i="8"/>
  <c r="C7396" i="8"/>
  <c r="Y7395" i="8"/>
  <c r="C7395" i="8"/>
  <c r="Y7394" i="8"/>
  <c r="C7394" i="8"/>
  <c r="Y7393" i="8"/>
  <c r="C7393" i="8"/>
  <c r="Y7392" i="8"/>
  <c r="C7392" i="8"/>
  <c r="Y7391" i="8"/>
  <c r="C7391" i="8"/>
  <c r="Y7390" i="8"/>
  <c r="C7390" i="8"/>
  <c r="Y7389" i="8"/>
  <c r="C7389" i="8"/>
  <c r="Y7388" i="8"/>
  <c r="C7388" i="8"/>
  <c r="Y7387" i="8"/>
  <c r="C7387" i="8"/>
  <c r="Y7386" i="8"/>
  <c r="C7386" i="8"/>
  <c r="Y7385" i="8"/>
  <c r="C7385" i="8"/>
  <c r="Y7384" i="8"/>
  <c r="C7384" i="8"/>
  <c r="Y7383" i="8"/>
  <c r="C7383" i="8"/>
  <c r="Y7382" i="8"/>
  <c r="C7382" i="8"/>
  <c r="Y7381" i="8"/>
  <c r="C7381" i="8"/>
  <c r="Y7380" i="8"/>
  <c r="C7380" i="8"/>
  <c r="Y7379" i="8"/>
  <c r="C7379" i="8"/>
  <c r="Y7378" i="8"/>
  <c r="C7378" i="8"/>
  <c r="Y7377" i="8"/>
  <c r="C7377" i="8"/>
  <c r="Y7376" i="8"/>
  <c r="C7376" i="8"/>
  <c r="Y7375" i="8"/>
  <c r="C7375" i="8"/>
  <c r="Y7374" i="8"/>
  <c r="C7374" i="8"/>
  <c r="Y7373" i="8"/>
  <c r="C7373" i="8"/>
  <c r="Y7372" i="8"/>
  <c r="C7372" i="8"/>
  <c r="Y7371" i="8"/>
  <c r="C7371" i="8"/>
  <c r="Y7370" i="8"/>
  <c r="C7370" i="8"/>
  <c r="Y7369" i="8"/>
  <c r="C7369" i="8"/>
  <c r="Y7368" i="8"/>
  <c r="C7368" i="8"/>
  <c r="Y7367" i="8"/>
  <c r="C7367" i="8"/>
  <c r="Y7366" i="8"/>
  <c r="C7366" i="8"/>
  <c r="Y7365" i="8"/>
  <c r="C7365" i="8"/>
  <c r="Y7364" i="8"/>
  <c r="C7364" i="8"/>
  <c r="Y7363" i="8"/>
  <c r="C7363" i="8"/>
  <c r="Y7362" i="8"/>
  <c r="C7362" i="8"/>
  <c r="Y7361" i="8"/>
  <c r="C7361" i="8"/>
  <c r="Y7360" i="8"/>
  <c r="C7360" i="8"/>
  <c r="Y7359" i="8"/>
  <c r="C7359" i="8"/>
  <c r="Y7358" i="8"/>
  <c r="C7358" i="8"/>
  <c r="Y7357" i="8"/>
  <c r="C7357" i="8"/>
  <c r="Y7356" i="8"/>
  <c r="C7356" i="8"/>
  <c r="Y7355" i="8"/>
  <c r="C7355" i="8"/>
  <c r="Y7354" i="8"/>
  <c r="C7354" i="8"/>
  <c r="Y7353" i="8"/>
  <c r="C7353" i="8"/>
  <c r="Y7352" i="8"/>
  <c r="C7352" i="8"/>
  <c r="Y7351" i="8"/>
  <c r="C7351" i="8"/>
  <c r="Y7350" i="8"/>
  <c r="C7350" i="8"/>
  <c r="Y7349" i="8"/>
  <c r="C7349" i="8"/>
  <c r="Y7348" i="8"/>
  <c r="C7348" i="8"/>
  <c r="Y7347" i="8"/>
  <c r="C7347" i="8"/>
  <c r="Y7346" i="8"/>
  <c r="C7346" i="8"/>
  <c r="Y7345" i="8"/>
  <c r="C7345" i="8"/>
  <c r="Y7344" i="8"/>
  <c r="C7344" i="8"/>
  <c r="Y7343" i="8"/>
  <c r="C7343" i="8"/>
  <c r="Y7342" i="8"/>
  <c r="C7342" i="8"/>
  <c r="Y7341" i="8"/>
  <c r="C7341" i="8"/>
  <c r="Y7340" i="8"/>
  <c r="C7340" i="8"/>
  <c r="Y7339" i="8"/>
  <c r="C7339" i="8"/>
  <c r="Y7338" i="8"/>
  <c r="C7338" i="8"/>
  <c r="Y7337" i="8"/>
  <c r="C7337" i="8"/>
  <c r="Y7336" i="8"/>
  <c r="C7336" i="8"/>
  <c r="Y7335" i="8"/>
  <c r="C7335" i="8"/>
  <c r="Y7334" i="8"/>
  <c r="C7334" i="8"/>
  <c r="Y7333" i="8"/>
  <c r="C7333" i="8"/>
  <c r="Y7332" i="8"/>
  <c r="C7332" i="8"/>
  <c r="Y7331" i="8"/>
  <c r="C7331" i="8"/>
  <c r="Y7330" i="8"/>
  <c r="C7330" i="8"/>
  <c r="Y7329" i="8"/>
  <c r="C7329" i="8"/>
  <c r="Y7328" i="8"/>
  <c r="C7328" i="8"/>
  <c r="Y7327" i="8"/>
  <c r="C7327" i="8"/>
  <c r="Y7326" i="8"/>
  <c r="C7326" i="8"/>
  <c r="Y7325" i="8"/>
  <c r="C7325" i="8"/>
  <c r="Y7324" i="8"/>
  <c r="C7324" i="8"/>
  <c r="Y7323" i="8"/>
  <c r="C7323" i="8"/>
  <c r="Y7322" i="8"/>
  <c r="C7322" i="8"/>
  <c r="Y7321" i="8"/>
  <c r="C7321" i="8"/>
  <c r="Y7320" i="8"/>
  <c r="C7320" i="8"/>
  <c r="Y7319" i="8"/>
  <c r="C7319" i="8"/>
  <c r="Y7318" i="8"/>
  <c r="C7318" i="8"/>
  <c r="Y7317" i="8"/>
  <c r="C7317" i="8"/>
  <c r="Y7316" i="8"/>
  <c r="C7316" i="8"/>
  <c r="Y7315" i="8"/>
  <c r="C7315" i="8"/>
  <c r="Y7314" i="8"/>
  <c r="C7314" i="8"/>
  <c r="Y7313" i="8"/>
  <c r="C7313" i="8"/>
  <c r="Y7312" i="8"/>
  <c r="C7312" i="8"/>
  <c r="Y7311" i="8"/>
  <c r="C7311" i="8"/>
  <c r="Y7310" i="8"/>
  <c r="C7310" i="8"/>
  <c r="Y7309" i="8"/>
  <c r="C7309" i="8"/>
  <c r="Y7308" i="8"/>
  <c r="C7308" i="8"/>
  <c r="Y7307" i="8"/>
  <c r="C7307" i="8"/>
  <c r="Y7306" i="8"/>
  <c r="C7306" i="8"/>
  <c r="Y7305" i="8"/>
  <c r="C7305" i="8"/>
  <c r="Y7304" i="8"/>
  <c r="C7304" i="8"/>
  <c r="Y7303" i="8"/>
  <c r="C7303" i="8"/>
  <c r="Y7302" i="8"/>
  <c r="C7302" i="8"/>
  <c r="Y7301" i="8"/>
  <c r="C7301" i="8"/>
  <c r="Y7300" i="8"/>
  <c r="C7300" i="8"/>
  <c r="Y7299" i="8"/>
  <c r="C7299" i="8"/>
  <c r="Y7298" i="8"/>
  <c r="C7298" i="8"/>
  <c r="Y7297" i="8"/>
  <c r="C7297" i="8"/>
  <c r="Y7296" i="8"/>
  <c r="C7296" i="8"/>
  <c r="Y7295" i="8"/>
  <c r="C7295" i="8"/>
  <c r="Y7294" i="8"/>
  <c r="C7294" i="8"/>
  <c r="Y7293" i="8"/>
  <c r="C7293" i="8"/>
  <c r="Y7292" i="8"/>
  <c r="C7292" i="8"/>
  <c r="Y7291" i="8"/>
  <c r="C7291" i="8"/>
  <c r="Y7290" i="8"/>
  <c r="C7290" i="8"/>
  <c r="Y7289" i="8"/>
  <c r="C7289" i="8"/>
  <c r="Y7288" i="8"/>
  <c r="C7288" i="8"/>
  <c r="Y7287" i="8"/>
  <c r="C7287" i="8"/>
  <c r="Y7286" i="8"/>
  <c r="C7286" i="8"/>
  <c r="Y7285" i="8"/>
  <c r="C7285" i="8"/>
  <c r="Y7284" i="8"/>
  <c r="C7284" i="8"/>
  <c r="Y7283" i="8"/>
  <c r="C7283" i="8"/>
  <c r="Y7282" i="8"/>
  <c r="C7282" i="8"/>
  <c r="Y7281" i="8"/>
  <c r="C7281" i="8"/>
  <c r="Y7280" i="8"/>
  <c r="C7280" i="8"/>
  <c r="Y7279" i="8"/>
  <c r="C7279" i="8"/>
  <c r="Y7278" i="8"/>
  <c r="C7278" i="8"/>
  <c r="Y7277" i="8"/>
  <c r="C7277" i="8"/>
  <c r="Y7276" i="8"/>
  <c r="C7276" i="8"/>
  <c r="Y7275" i="8"/>
  <c r="C7275" i="8"/>
  <c r="Y7274" i="8"/>
  <c r="C7274" i="8"/>
  <c r="Y7273" i="8"/>
  <c r="C7273" i="8"/>
  <c r="Y7272" i="8"/>
  <c r="C7272" i="8"/>
  <c r="Y7271" i="8"/>
  <c r="C7271" i="8"/>
  <c r="Y7270" i="8"/>
  <c r="C7270" i="8"/>
  <c r="Y7269" i="8"/>
  <c r="C7269" i="8"/>
  <c r="Y7268" i="8"/>
  <c r="C7268" i="8"/>
  <c r="Y7267" i="8"/>
  <c r="C7267" i="8"/>
  <c r="Y7266" i="8"/>
  <c r="C7266" i="8"/>
  <c r="Y7265" i="8"/>
  <c r="C7265" i="8"/>
  <c r="Y7264" i="8"/>
  <c r="C7264" i="8"/>
  <c r="Y7263" i="8"/>
  <c r="C7263" i="8"/>
  <c r="Y7262" i="8"/>
  <c r="C7262" i="8"/>
  <c r="Y7261" i="8"/>
  <c r="C7261" i="8"/>
  <c r="Y7260" i="8"/>
  <c r="C7260" i="8"/>
  <c r="Y7259" i="8"/>
  <c r="C7259" i="8"/>
  <c r="Y7258" i="8"/>
  <c r="C7258" i="8"/>
  <c r="Y7257" i="8"/>
  <c r="C7257" i="8"/>
  <c r="Y7256" i="8"/>
  <c r="C7256" i="8"/>
  <c r="Y7255" i="8"/>
  <c r="C7255" i="8"/>
  <c r="Y7254" i="8"/>
  <c r="C7254" i="8"/>
  <c r="Y7253" i="8"/>
  <c r="C7253" i="8"/>
  <c r="Y7252" i="8"/>
  <c r="C7252" i="8"/>
  <c r="Y7251" i="8"/>
  <c r="C7251" i="8"/>
  <c r="Y7250" i="8"/>
  <c r="C7250" i="8"/>
  <c r="Y7249" i="8"/>
  <c r="C7249" i="8"/>
  <c r="Y7248" i="8"/>
  <c r="C7248" i="8"/>
  <c r="Y7247" i="8"/>
  <c r="C7247" i="8"/>
  <c r="Y7246" i="8"/>
  <c r="C7246" i="8"/>
  <c r="Y7245" i="8"/>
  <c r="C7245" i="8"/>
  <c r="Y7244" i="8"/>
  <c r="C7244" i="8"/>
  <c r="Y7243" i="8"/>
  <c r="C7243" i="8"/>
  <c r="Y7242" i="8"/>
  <c r="C7242" i="8"/>
  <c r="Y7241" i="8"/>
  <c r="C7241" i="8"/>
  <c r="Y7240" i="8"/>
  <c r="C7240" i="8"/>
  <c r="Y7239" i="8"/>
  <c r="C7239" i="8"/>
  <c r="Y7238" i="8"/>
  <c r="C7238" i="8"/>
  <c r="Y7237" i="8"/>
  <c r="C7237" i="8"/>
  <c r="Y7236" i="8"/>
  <c r="C7236" i="8"/>
  <c r="Y7235" i="8"/>
  <c r="C7235" i="8"/>
  <c r="Y7234" i="8"/>
  <c r="C7234" i="8"/>
  <c r="Y7233" i="8"/>
  <c r="C7233" i="8"/>
  <c r="Y7232" i="8"/>
  <c r="C7232" i="8"/>
  <c r="Y7231" i="8"/>
  <c r="C7231" i="8"/>
  <c r="Y7230" i="8"/>
  <c r="C7230" i="8"/>
  <c r="Y7229" i="8"/>
  <c r="C7229" i="8"/>
  <c r="Y7228" i="8"/>
  <c r="C7228" i="8"/>
  <c r="Y7227" i="8"/>
  <c r="C7227" i="8"/>
  <c r="Y7226" i="8"/>
  <c r="C7226" i="8"/>
  <c r="Y7225" i="8"/>
  <c r="C7225" i="8"/>
  <c r="Y7224" i="8"/>
  <c r="C7224" i="8"/>
  <c r="Y7223" i="8"/>
  <c r="C7223" i="8"/>
  <c r="Y7222" i="8"/>
  <c r="C7222" i="8"/>
  <c r="Y7221" i="8"/>
  <c r="C7221" i="8"/>
  <c r="Y7220" i="8"/>
  <c r="C7220" i="8"/>
  <c r="Y7219" i="8"/>
  <c r="C7219" i="8"/>
  <c r="Y7218" i="8"/>
  <c r="C7218" i="8"/>
  <c r="Y7217" i="8"/>
  <c r="C7217" i="8"/>
  <c r="Y7216" i="8"/>
  <c r="C7216" i="8"/>
  <c r="Y7215" i="8"/>
  <c r="C7215" i="8"/>
  <c r="Y7214" i="8"/>
  <c r="C7214" i="8"/>
  <c r="Y7213" i="8"/>
  <c r="C7213" i="8"/>
  <c r="Y7212" i="8"/>
  <c r="C7212" i="8"/>
  <c r="Y7211" i="8"/>
  <c r="C7211" i="8"/>
  <c r="Y7210" i="8"/>
  <c r="C7210" i="8"/>
  <c r="Y7209" i="8"/>
  <c r="C7209" i="8"/>
  <c r="Y7208" i="8"/>
  <c r="C7208" i="8"/>
  <c r="Y7207" i="8"/>
  <c r="C7207" i="8"/>
  <c r="Y7206" i="8"/>
  <c r="C7206" i="8"/>
  <c r="Y7205" i="8"/>
  <c r="C7205" i="8"/>
  <c r="Y7204" i="8"/>
  <c r="C7204" i="8"/>
  <c r="Y7203" i="8"/>
  <c r="C7203" i="8"/>
  <c r="Y7202" i="8"/>
  <c r="C7202" i="8"/>
  <c r="Y7201" i="8"/>
  <c r="C7201" i="8"/>
  <c r="Y7200" i="8"/>
  <c r="C7200" i="8"/>
  <c r="Y7199" i="8"/>
  <c r="C7199" i="8"/>
  <c r="Y7198" i="8"/>
  <c r="C7198" i="8"/>
  <c r="Y7197" i="8"/>
  <c r="C7197" i="8"/>
  <c r="Y7196" i="8"/>
  <c r="C7196" i="8"/>
  <c r="Y7195" i="8"/>
  <c r="C7195" i="8"/>
  <c r="Y7194" i="8"/>
  <c r="C7194" i="8"/>
  <c r="Y7193" i="8"/>
  <c r="C7193" i="8"/>
  <c r="Y7192" i="8"/>
  <c r="C7192" i="8"/>
  <c r="Y7191" i="8"/>
  <c r="C7191" i="8"/>
  <c r="Y7190" i="8"/>
  <c r="C7190" i="8"/>
  <c r="Y7189" i="8"/>
  <c r="C7189" i="8"/>
  <c r="Y7188" i="8"/>
  <c r="C7188" i="8"/>
  <c r="Y7187" i="8"/>
  <c r="C7187" i="8"/>
  <c r="Y7186" i="8"/>
  <c r="C7186" i="8"/>
  <c r="Y7185" i="8"/>
  <c r="C7185" i="8"/>
  <c r="Y7184" i="8"/>
  <c r="C7184" i="8"/>
  <c r="Y7183" i="8"/>
  <c r="C7183" i="8"/>
  <c r="Y7182" i="8"/>
  <c r="C7182" i="8"/>
  <c r="Y7181" i="8"/>
  <c r="C7181" i="8"/>
  <c r="Y7180" i="8"/>
  <c r="C7180" i="8"/>
  <c r="Y7179" i="8"/>
  <c r="C7179" i="8"/>
  <c r="Y7178" i="8"/>
  <c r="C7178" i="8"/>
  <c r="Y7177" i="8"/>
  <c r="C7177" i="8"/>
  <c r="Y7176" i="8"/>
  <c r="C7176" i="8"/>
  <c r="Y7175" i="8"/>
  <c r="C7175" i="8"/>
  <c r="Y7174" i="8"/>
  <c r="C7174" i="8"/>
  <c r="Y7173" i="8"/>
  <c r="C7173" i="8"/>
  <c r="Y7172" i="8"/>
  <c r="C7172" i="8"/>
  <c r="Y7171" i="8"/>
  <c r="C7171" i="8"/>
  <c r="Y7170" i="8"/>
  <c r="C7170" i="8"/>
  <c r="Y7169" i="8"/>
  <c r="C7169" i="8"/>
  <c r="Y7168" i="8"/>
  <c r="C7168" i="8"/>
  <c r="Y7167" i="8"/>
  <c r="C7167" i="8"/>
  <c r="Y7166" i="8"/>
  <c r="C7166" i="8"/>
  <c r="Y7165" i="8"/>
  <c r="C7165" i="8"/>
  <c r="Y7164" i="8"/>
  <c r="C7164" i="8"/>
  <c r="Y7163" i="8"/>
  <c r="C7163" i="8"/>
  <c r="Y7162" i="8"/>
  <c r="C7162" i="8"/>
  <c r="Y7161" i="8"/>
  <c r="C7161" i="8"/>
  <c r="Y7160" i="8"/>
  <c r="C7160" i="8"/>
  <c r="Y7159" i="8"/>
  <c r="C7159" i="8"/>
  <c r="Y7158" i="8"/>
  <c r="C7158" i="8"/>
  <c r="Y7157" i="8"/>
  <c r="C7157" i="8"/>
  <c r="Y7156" i="8"/>
  <c r="C7156" i="8"/>
  <c r="Y7155" i="8"/>
  <c r="C7155" i="8"/>
  <c r="Y7154" i="8"/>
  <c r="C7154" i="8"/>
  <c r="Y7153" i="8"/>
  <c r="C7153" i="8"/>
  <c r="Y7152" i="8"/>
  <c r="C7152" i="8"/>
  <c r="Y7151" i="8"/>
  <c r="C7151" i="8"/>
  <c r="Y7150" i="8"/>
  <c r="C7150" i="8"/>
  <c r="Y7149" i="8"/>
  <c r="C7149" i="8"/>
  <c r="Y7148" i="8"/>
  <c r="C7148" i="8"/>
  <c r="Y7147" i="8"/>
  <c r="C7147" i="8"/>
  <c r="Y7146" i="8"/>
  <c r="C7146" i="8"/>
  <c r="Y7145" i="8"/>
  <c r="C7145" i="8"/>
  <c r="Y7144" i="8"/>
  <c r="C7144" i="8"/>
  <c r="Y7143" i="8"/>
  <c r="C7143" i="8"/>
  <c r="Y7142" i="8"/>
  <c r="C7142" i="8"/>
  <c r="Y7141" i="8"/>
  <c r="C7141" i="8"/>
  <c r="Y7140" i="8"/>
  <c r="C7140" i="8"/>
  <c r="Y7139" i="8"/>
  <c r="C7139" i="8"/>
  <c r="Y7138" i="8"/>
  <c r="C7138" i="8"/>
  <c r="Y7137" i="8"/>
  <c r="C7137" i="8"/>
  <c r="Y7136" i="8"/>
  <c r="C7136" i="8"/>
  <c r="Y7135" i="8"/>
  <c r="C7135" i="8"/>
  <c r="Y7134" i="8"/>
  <c r="C7134" i="8"/>
  <c r="Y7133" i="8"/>
  <c r="C7133" i="8"/>
  <c r="Y7132" i="8"/>
  <c r="C7132" i="8"/>
  <c r="Y7131" i="8"/>
  <c r="C7131" i="8"/>
  <c r="Y7130" i="8"/>
  <c r="C7130" i="8"/>
  <c r="Y7129" i="8"/>
  <c r="C7129" i="8"/>
  <c r="Y7128" i="8"/>
  <c r="C7128" i="8"/>
  <c r="Y7127" i="8"/>
  <c r="C7127" i="8"/>
  <c r="Y7126" i="8"/>
  <c r="C7126" i="8"/>
  <c r="Y7125" i="8"/>
  <c r="C7125" i="8"/>
  <c r="Y7124" i="8"/>
  <c r="C7124" i="8"/>
  <c r="Y7123" i="8"/>
  <c r="C7123" i="8"/>
  <c r="Y7122" i="8"/>
  <c r="C7122" i="8"/>
  <c r="Y7121" i="8"/>
  <c r="C7121" i="8"/>
  <c r="Y7120" i="8"/>
  <c r="C7120" i="8"/>
  <c r="Y7119" i="8"/>
  <c r="C7119" i="8"/>
  <c r="Y7118" i="8"/>
  <c r="C7118" i="8"/>
  <c r="Y7117" i="8"/>
  <c r="C7117" i="8"/>
  <c r="Y7116" i="8"/>
  <c r="C7116" i="8"/>
  <c r="Y7115" i="8"/>
  <c r="C7115" i="8"/>
  <c r="Y7114" i="8"/>
  <c r="C7114" i="8"/>
  <c r="Y7113" i="8"/>
  <c r="C7113" i="8"/>
  <c r="Y7112" i="8"/>
  <c r="C7112" i="8"/>
  <c r="Y7111" i="8"/>
  <c r="C7111" i="8"/>
  <c r="Y7110" i="8"/>
  <c r="C7110" i="8"/>
  <c r="Y7109" i="8"/>
  <c r="C7109" i="8"/>
  <c r="Y7108" i="8"/>
  <c r="C7108" i="8"/>
  <c r="Y7107" i="8"/>
  <c r="C7107" i="8"/>
  <c r="Y7106" i="8"/>
  <c r="C7106" i="8"/>
  <c r="Y7105" i="8"/>
  <c r="C7105" i="8"/>
  <c r="Y7104" i="8"/>
  <c r="C7104" i="8"/>
  <c r="Y7103" i="8"/>
  <c r="C7103" i="8"/>
  <c r="Y7102" i="8"/>
  <c r="C7102" i="8"/>
  <c r="Y7101" i="8"/>
  <c r="C7101" i="8"/>
  <c r="Y7100" i="8"/>
  <c r="C7100" i="8"/>
  <c r="Y7099" i="8"/>
  <c r="C7099" i="8"/>
  <c r="Y7098" i="8"/>
  <c r="C7098" i="8"/>
  <c r="Y7097" i="8"/>
  <c r="C7097" i="8"/>
  <c r="Y7096" i="8"/>
  <c r="C7096" i="8"/>
  <c r="Y7095" i="8"/>
  <c r="C7095" i="8"/>
  <c r="Y7094" i="8"/>
  <c r="C7094" i="8"/>
  <c r="Y7093" i="8"/>
  <c r="C7093" i="8"/>
  <c r="Y7092" i="8"/>
  <c r="C7092" i="8"/>
  <c r="Y7091" i="8"/>
  <c r="C7091" i="8"/>
  <c r="Y7090" i="8"/>
  <c r="C7090" i="8"/>
  <c r="Y7089" i="8"/>
  <c r="C7089" i="8"/>
  <c r="Y7088" i="8"/>
  <c r="C7088" i="8"/>
  <c r="Y7087" i="8"/>
  <c r="C7087" i="8"/>
  <c r="C7086" i="8"/>
  <c r="C7085" i="8"/>
  <c r="C7084" i="8"/>
  <c r="C7083" i="8"/>
  <c r="C7082" i="8"/>
  <c r="C7081" i="8"/>
  <c r="C7080" i="8"/>
  <c r="C7079" i="8"/>
  <c r="C7078" i="8"/>
  <c r="C7077" i="8"/>
  <c r="C7076" i="8"/>
  <c r="C7075" i="8"/>
  <c r="C7074" i="8"/>
  <c r="C7073" i="8"/>
  <c r="C7072" i="8"/>
  <c r="C7071" i="8"/>
  <c r="C7070" i="8"/>
  <c r="C7069" i="8"/>
  <c r="C7068" i="8"/>
  <c r="C7067" i="8"/>
  <c r="C7066" i="8"/>
  <c r="C7065" i="8"/>
  <c r="C7064" i="8"/>
  <c r="C7063" i="8"/>
  <c r="C7062" i="8"/>
  <c r="C7061" i="8"/>
  <c r="C7060" i="8"/>
  <c r="C7059" i="8"/>
  <c r="C7058" i="8"/>
  <c r="C7057" i="8"/>
  <c r="C7056" i="8"/>
  <c r="C7055" i="8"/>
  <c r="C7054" i="8"/>
  <c r="Y7053" i="8"/>
  <c r="C7053" i="8"/>
  <c r="Y7052" i="8"/>
  <c r="C7052" i="8"/>
  <c r="Y7051" i="8"/>
  <c r="C7051" i="8"/>
  <c r="Y7050" i="8"/>
  <c r="C7050" i="8"/>
  <c r="Y7049" i="8"/>
  <c r="C7049" i="8"/>
  <c r="Y7048" i="8"/>
  <c r="C7048" i="8"/>
  <c r="Y7047" i="8"/>
  <c r="C7047" i="8"/>
  <c r="Y7046" i="8"/>
  <c r="C7046" i="8"/>
  <c r="Y7045" i="8"/>
  <c r="C7045" i="8"/>
  <c r="Y7044" i="8"/>
  <c r="C7044" i="8"/>
  <c r="Y7043" i="8"/>
  <c r="C7043" i="8"/>
  <c r="Y7042" i="8"/>
  <c r="C7042" i="8"/>
  <c r="Y7041" i="8"/>
  <c r="C7041" i="8"/>
  <c r="Y7040" i="8"/>
  <c r="C7040" i="8"/>
  <c r="Y7039" i="8"/>
  <c r="C7039" i="8"/>
  <c r="Y7038" i="8"/>
  <c r="C7038" i="8"/>
  <c r="Y7037" i="8"/>
  <c r="C7037" i="8"/>
  <c r="Y7036" i="8"/>
  <c r="C7036" i="8"/>
  <c r="Y7035" i="8"/>
  <c r="C7035" i="8"/>
  <c r="Y7034" i="8"/>
  <c r="C7034" i="8"/>
  <c r="Y7033" i="8"/>
  <c r="C7033" i="8"/>
  <c r="Y7032" i="8"/>
  <c r="C7032" i="8"/>
  <c r="Y7031" i="8"/>
  <c r="C7031" i="8"/>
  <c r="Y7030" i="8"/>
  <c r="C7030" i="8"/>
  <c r="Y7029" i="8"/>
  <c r="C7029" i="8"/>
  <c r="Y7028" i="8"/>
  <c r="C7028" i="8"/>
  <c r="Y7027" i="8"/>
  <c r="C7027" i="8"/>
  <c r="Y7026" i="8"/>
  <c r="C7026" i="8"/>
  <c r="Y7025" i="8"/>
  <c r="C7025" i="8"/>
  <c r="Y7024" i="8"/>
  <c r="C7024" i="8"/>
  <c r="Y7023" i="8"/>
  <c r="C7023" i="8"/>
  <c r="Y7022" i="8"/>
  <c r="C7022" i="8"/>
  <c r="Y7021" i="8"/>
  <c r="C7021" i="8"/>
  <c r="Y7020" i="8"/>
  <c r="C7020" i="8"/>
  <c r="Y7019" i="8"/>
  <c r="C7019" i="8"/>
  <c r="Y7018" i="8"/>
  <c r="C7018" i="8"/>
  <c r="Y7017" i="8"/>
  <c r="C7017" i="8"/>
  <c r="Y7016" i="8"/>
  <c r="C7016" i="8"/>
  <c r="Y7015" i="8"/>
  <c r="C7015" i="8"/>
  <c r="Y7014" i="8"/>
  <c r="C7014" i="8"/>
  <c r="Y7013" i="8"/>
  <c r="C7013" i="8"/>
  <c r="Y7012" i="8"/>
  <c r="C7012" i="8"/>
  <c r="Y7011" i="8"/>
  <c r="C7011" i="8"/>
  <c r="Y7010" i="8"/>
  <c r="C7010" i="8"/>
  <c r="Y7009" i="8"/>
  <c r="C7009" i="8"/>
  <c r="Y7008" i="8"/>
  <c r="C7008" i="8"/>
  <c r="Y7007" i="8"/>
  <c r="C7007" i="8"/>
  <c r="Y7006" i="8"/>
  <c r="C7006" i="8"/>
  <c r="Y7005" i="8"/>
  <c r="C7005" i="8"/>
  <c r="Y7004" i="8"/>
  <c r="C7004" i="8"/>
  <c r="Y7003" i="8"/>
  <c r="C7003" i="8"/>
  <c r="Y7002" i="8"/>
  <c r="C7002" i="8"/>
  <c r="Y7001" i="8"/>
  <c r="C7001" i="8"/>
  <c r="Y7000" i="8"/>
  <c r="C7000" i="8"/>
  <c r="Y6999" i="8"/>
  <c r="C6999" i="8"/>
  <c r="Y6998" i="8"/>
  <c r="C6998" i="8"/>
  <c r="Y6997" i="8"/>
  <c r="C6997" i="8"/>
  <c r="Y6996" i="8"/>
  <c r="C6996" i="8"/>
  <c r="Y6995" i="8"/>
  <c r="C6995" i="8"/>
  <c r="Y6994" i="8"/>
  <c r="C6994" i="8"/>
  <c r="Y6993" i="8"/>
  <c r="C6993" i="8"/>
  <c r="Y6992" i="8"/>
  <c r="C6992" i="8"/>
  <c r="Y6991" i="8"/>
  <c r="C6991" i="8"/>
  <c r="Y6990" i="8"/>
  <c r="C6990" i="8"/>
  <c r="Y6989" i="8"/>
  <c r="C6989" i="8"/>
  <c r="Y6988" i="8"/>
  <c r="C6988" i="8"/>
  <c r="Y6987" i="8"/>
  <c r="C6987" i="8"/>
  <c r="Y6986" i="8"/>
  <c r="C6986" i="8"/>
  <c r="Y6985" i="8"/>
  <c r="C6985" i="8"/>
  <c r="Y6984" i="8"/>
  <c r="C6984" i="8"/>
  <c r="Y6983" i="8"/>
  <c r="C6983" i="8"/>
  <c r="Y6982" i="8"/>
  <c r="C6982" i="8"/>
  <c r="Y6981" i="8"/>
  <c r="C6981" i="8"/>
  <c r="Y6980" i="8"/>
  <c r="C6980" i="8"/>
  <c r="Y6979" i="8"/>
  <c r="C6979" i="8"/>
  <c r="Y6978" i="8"/>
  <c r="C6978" i="8"/>
  <c r="Y6977" i="8"/>
  <c r="C6977" i="8"/>
  <c r="Y6976" i="8"/>
  <c r="C6976" i="8"/>
  <c r="Y6975" i="8"/>
  <c r="C6975" i="8"/>
  <c r="Y6974" i="8"/>
  <c r="C6974" i="8"/>
  <c r="Y6973" i="8"/>
  <c r="C6973" i="8"/>
  <c r="Y6972" i="8"/>
  <c r="C6972" i="8"/>
  <c r="Y6971" i="8"/>
  <c r="C6971" i="8"/>
  <c r="Y6970" i="8"/>
  <c r="C6970" i="8"/>
  <c r="Y6969" i="8"/>
  <c r="C6969" i="8"/>
  <c r="Y6968" i="8"/>
  <c r="C6968" i="8"/>
  <c r="Y6967" i="8"/>
  <c r="C6967" i="8"/>
  <c r="Y6966" i="8"/>
  <c r="C6966" i="8"/>
  <c r="Y6965" i="8"/>
  <c r="C6965" i="8"/>
  <c r="Y6964" i="8"/>
  <c r="C6964" i="8"/>
  <c r="Y6963" i="8"/>
  <c r="C6963" i="8"/>
  <c r="Y6962" i="8"/>
  <c r="C6962" i="8"/>
  <c r="Y6961" i="8"/>
  <c r="C6961" i="8"/>
  <c r="Y6960" i="8"/>
  <c r="C6960" i="8"/>
  <c r="Y6959" i="8"/>
  <c r="C6959" i="8"/>
  <c r="Y6958" i="8"/>
  <c r="C6958" i="8"/>
  <c r="Y6957" i="8"/>
  <c r="C6957" i="8"/>
  <c r="Y6956" i="8"/>
  <c r="C6956" i="8"/>
  <c r="Y6955" i="8"/>
  <c r="C6955" i="8"/>
  <c r="Y6954" i="8"/>
  <c r="C6954" i="8"/>
  <c r="Y6953" i="8"/>
  <c r="C6953" i="8"/>
  <c r="Y6952" i="8"/>
  <c r="C6952" i="8"/>
  <c r="Y6951" i="8"/>
  <c r="C6951" i="8"/>
  <c r="Y6950" i="8"/>
  <c r="C6950" i="8"/>
  <c r="Y6949" i="8"/>
  <c r="C6949" i="8"/>
  <c r="Y6948" i="8"/>
  <c r="C6948" i="8"/>
  <c r="Y6947" i="8"/>
  <c r="C6947" i="8"/>
  <c r="Y6946" i="8"/>
  <c r="C6946" i="8"/>
  <c r="Y6945" i="8"/>
  <c r="C6945" i="8"/>
  <c r="Y6944" i="8"/>
  <c r="C6944" i="8"/>
  <c r="Y6943" i="8"/>
  <c r="C6943" i="8"/>
  <c r="Y6942" i="8"/>
  <c r="C6942" i="8"/>
  <c r="Y6941" i="8"/>
  <c r="C6941" i="8"/>
  <c r="Y6940" i="8"/>
  <c r="C6940" i="8"/>
  <c r="Y6939" i="8"/>
  <c r="C6939" i="8"/>
  <c r="Y6938" i="8"/>
  <c r="C6938" i="8"/>
  <c r="Y6937" i="8"/>
  <c r="C6937" i="8"/>
  <c r="Y6936" i="8"/>
  <c r="C6936" i="8"/>
  <c r="Y6935" i="8"/>
  <c r="C6935" i="8"/>
  <c r="Y6934" i="8"/>
  <c r="C6934" i="8"/>
  <c r="Y6933" i="8"/>
  <c r="C6933" i="8"/>
  <c r="Y6932" i="8"/>
  <c r="C6932" i="8"/>
  <c r="Y6931" i="8"/>
  <c r="C6931" i="8"/>
  <c r="Y6930" i="8"/>
  <c r="C6930" i="8"/>
  <c r="Y6929" i="8"/>
  <c r="C6929" i="8"/>
  <c r="Y6928" i="8"/>
  <c r="C6928" i="8"/>
  <c r="Y6927" i="8"/>
  <c r="C6927" i="8"/>
  <c r="Y6926" i="8"/>
  <c r="C6926" i="8"/>
  <c r="Y6925" i="8"/>
  <c r="C6925" i="8"/>
  <c r="Y6924" i="8"/>
  <c r="C6924" i="8"/>
  <c r="Y6923" i="8"/>
  <c r="C6923" i="8"/>
  <c r="Y6922" i="8"/>
  <c r="C6922" i="8"/>
  <c r="Y6921" i="8"/>
  <c r="C6921" i="8"/>
  <c r="Y6920" i="8"/>
  <c r="C6920" i="8"/>
  <c r="Y6919" i="8"/>
  <c r="C6919" i="8"/>
  <c r="Y6918" i="8"/>
  <c r="C6918" i="8"/>
  <c r="Y6917" i="8"/>
  <c r="C6917" i="8"/>
  <c r="Y6916" i="8"/>
  <c r="C6916" i="8"/>
  <c r="Y6915" i="8"/>
  <c r="C6915" i="8"/>
  <c r="Y6914" i="8"/>
  <c r="C6914" i="8"/>
  <c r="Y6913" i="8"/>
  <c r="C6913" i="8"/>
  <c r="Y6912" i="8"/>
  <c r="C6912" i="8"/>
  <c r="Y6911" i="8"/>
  <c r="C6911" i="8"/>
  <c r="Y6910" i="8"/>
  <c r="C6910" i="8"/>
  <c r="Y6909" i="8"/>
  <c r="C6909" i="8"/>
  <c r="Y6908" i="8"/>
  <c r="C6908" i="8"/>
  <c r="Y6907" i="8"/>
  <c r="C6907" i="8"/>
  <c r="Y6906" i="8"/>
  <c r="C6906" i="8"/>
  <c r="Y6905" i="8"/>
  <c r="C6905" i="8"/>
  <c r="Y6904" i="8"/>
  <c r="C6904" i="8"/>
  <c r="Y6903" i="8"/>
  <c r="C6903" i="8"/>
  <c r="Y6902" i="8"/>
  <c r="C6902" i="8"/>
  <c r="Y6901" i="8"/>
  <c r="C6901" i="8"/>
  <c r="Y6900" i="8"/>
  <c r="C6900" i="8"/>
  <c r="Y6899" i="8"/>
  <c r="C6899" i="8"/>
  <c r="Y6898" i="8"/>
  <c r="C6898" i="8"/>
  <c r="Y6897" i="8"/>
  <c r="C6897" i="8"/>
  <c r="Y6896" i="8"/>
  <c r="C6896" i="8"/>
  <c r="Y6895" i="8"/>
  <c r="C6895" i="8"/>
  <c r="Y6894" i="8"/>
  <c r="C6894" i="8"/>
  <c r="Y6893" i="8"/>
  <c r="C6893" i="8"/>
  <c r="Y6892" i="8"/>
  <c r="C6892" i="8"/>
  <c r="Y6891" i="8"/>
  <c r="C6891" i="8"/>
  <c r="Y6890" i="8"/>
  <c r="C6890" i="8"/>
  <c r="Y6889" i="8"/>
  <c r="C6889" i="8"/>
  <c r="Y6888" i="8"/>
  <c r="C6888" i="8"/>
  <c r="Y6887" i="8"/>
  <c r="C6887" i="8"/>
  <c r="Y6886" i="8"/>
  <c r="C6886" i="8"/>
  <c r="Y6885" i="8"/>
  <c r="C6885" i="8"/>
  <c r="Y6884" i="8"/>
  <c r="C6884" i="8"/>
  <c r="Y6883" i="8"/>
  <c r="C6883" i="8"/>
  <c r="Y6882" i="8"/>
  <c r="C6882" i="8"/>
  <c r="Y6881" i="8"/>
  <c r="C6881" i="8"/>
  <c r="Y6880" i="8"/>
  <c r="C6880" i="8"/>
  <c r="Y6879" i="8"/>
  <c r="C6879" i="8"/>
  <c r="Y6878" i="8"/>
  <c r="C6878" i="8"/>
  <c r="Y6877" i="8"/>
  <c r="C6877" i="8"/>
  <c r="Y6876" i="8"/>
  <c r="C6876" i="8"/>
  <c r="Y6875" i="8"/>
  <c r="C6875" i="8"/>
  <c r="Y6874" i="8"/>
  <c r="C6874" i="8"/>
  <c r="Y6873" i="8"/>
  <c r="C6873" i="8"/>
  <c r="Y6872" i="8"/>
  <c r="C6872" i="8"/>
  <c r="Y6871" i="8"/>
  <c r="C6871" i="8"/>
  <c r="Y6870" i="8"/>
  <c r="C6870" i="8"/>
  <c r="Y6869" i="8"/>
  <c r="C6869" i="8"/>
  <c r="Y6868" i="8"/>
  <c r="C6868" i="8"/>
  <c r="Y6867" i="8"/>
  <c r="C6867" i="8"/>
  <c r="Y6866" i="8"/>
  <c r="C6866" i="8"/>
  <c r="Y6865" i="8"/>
  <c r="C6865" i="8"/>
  <c r="Y6864" i="8"/>
  <c r="C6864" i="8"/>
  <c r="Y6863" i="8"/>
  <c r="C6863" i="8"/>
  <c r="Y6862" i="8"/>
  <c r="C6862" i="8"/>
  <c r="Y6861" i="8"/>
  <c r="C6861" i="8"/>
  <c r="Y6860" i="8"/>
  <c r="C6860" i="8"/>
  <c r="Y6859" i="8"/>
  <c r="C6859" i="8"/>
  <c r="Y6858" i="8"/>
  <c r="C6858" i="8"/>
  <c r="Y6857" i="8"/>
  <c r="C6857" i="8"/>
  <c r="Y6856" i="8"/>
  <c r="C6856" i="8"/>
  <c r="Y6855" i="8"/>
  <c r="C6855" i="8"/>
  <c r="Y6854" i="8"/>
  <c r="C6854" i="8"/>
  <c r="Y6853" i="8"/>
  <c r="C6853" i="8"/>
  <c r="Y6852" i="8"/>
  <c r="C6852" i="8"/>
  <c r="Y6851" i="8"/>
  <c r="C6851" i="8"/>
  <c r="Y6850" i="8"/>
  <c r="C6850" i="8"/>
  <c r="Y6849" i="8"/>
  <c r="C6849" i="8"/>
  <c r="Y6848" i="8"/>
  <c r="C6848" i="8"/>
  <c r="Y6847" i="8"/>
  <c r="C6847" i="8"/>
  <c r="Y6846" i="8"/>
  <c r="C6846" i="8"/>
  <c r="Y6845" i="8"/>
  <c r="C6845" i="8"/>
  <c r="Y6844" i="8"/>
  <c r="C6844" i="8"/>
  <c r="Y6843" i="8"/>
  <c r="C6843" i="8"/>
  <c r="Y6842" i="8"/>
  <c r="C6842" i="8"/>
  <c r="Y6841" i="8"/>
  <c r="C6841" i="8"/>
  <c r="Y6840" i="8"/>
  <c r="C6840" i="8"/>
  <c r="Y6839" i="8"/>
  <c r="C6839" i="8"/>
  <c r="Y6838" i="8"/>
  <c r="C6838" i="8"/>
  <c r="Y6837" i="8"/>
  <c r="C6837" i="8"/>
  <c r="Y6836" i="8"/>
  <c r="C6836" i="8"/>
  <c r="Y6835" i="8"/>
  <c r="C6835" i="8"/>
  <c r="Y6834" i="8"/>
  <c r="C6834" i="8"/>
  <c r="Y6833" i="8"/>
  <c r="C6833" i="8"/>
  <c r="Y6832" i="8"/>
  <c r="C6832" i="8"/>
  <c r="Y6831" i="8"/>
  <c r="C6831" i="8"/>
  <c r="Y6830" i="8"/>
  <c r="C6830" i="8"/>
  <c r="Y6829" i="8"/>
  <c r="C6829" i="8"/>
  <c r="Y6828" i="8"/>
  <c r="C6828" i="8"/>
  <c r="Y6827" i="8"/>
  <c r="C6827" i="8"/>
  <c r="Y6826" i="8"/>
  <c r="C6826" i="8"/>
  <c r="Y6825" i="8"/>
  <c r="C6825" i="8"/>
  <c r="Y6824" i="8"/>
  <c r="C6824" i="8"/>
  <c r="Y6823" i="8"/>
  <c r="C6823" i="8"/>
  <c r="Y6822" i="8"/>
  <c r="C6822" i="8"/>
  <c r="Y6821" i="8"/>
  <c r="C6821" i="8"/>
  <c r="Y6820" i="8"/>
  <c r="C6820" i="8"/>
  <c r="Y6819" i="8"/>
  <c r="C6819" i="8"/>
  <c r="Y6818" i="8"/>
  <c r="C6818" i="8"/>
  <c r="Y6817" i="8"/>
  <c r="C6817" i="8"/>
  <c r="Y6816" i="8"/>
  <c r="C6816" i="8"/>
  <c r="Y6815" i="8"/>
  <c r="C6815" i="8"/>
  <c r="Y6814" i="8"/>
  <c r="C6814" i="8"/>
  <c r="Y6813" i="8"/>
  <c r="C6813" i="8"/>
  <c r="Y6812" i="8"/>
  <c r="C6812" i="8"/>
  <c r="Y6811" i="8"/>
  <c r="C6811" i="8"/>
  <c r="Y6810" i="8"/>
  <c r="C6810" i="8"/>
  <c r="Y6809" i="8"/>
  <c r="C6809" i="8"/>
  <c r="Y6808" i="8"/>
  <c r="C6808" i="8"/>
  <c r="Y6807" i="8"/>
  <c r="C6807" i="8"/>
  <c r="Y6806" i="8"/>
  <c r="C6806" i="8"/>
  <c r="Y6805" i="8"/>
  <c r="C6805" i="8"/>
  <c r="Y6804" i="8"/>
  <c r="C6804" i="8"/>
  <c r="Y6803" i="8"/>
  <c r="C6803" i="8"/>
  <c r="Y6802" i="8"/>
  <c r="C6802" i="8"/>
  <c r="Y6801" i="8"/>
  <c r="C6801" i="8"/>
  <c r="Y6800" i="8"/>
  <c r="C6800" i="8"/>
  <c r="Y6799" i="8"/>
  <c r="C6799" i="8"/>
  <c r="Y6798" i="8"/>
  <c r="C6798" i="8"/>
  <c r="Y6797" i="8"/>
  <c r="C6797" i="8"/>
  <c r="Y6796" i="8"/>
  <c r="C6796" i="8"/>
  <c r="Y6795" i="8"/>
  <c r="C6795" i="8"/>
  <c r="Y6794" i="8"/>
  <c r="C6794" i="8"/>
  <c r="Y6793" i="8"/>
  <c r="C6793" i="8"/>
  <c r="Y6792" i="8"/>
  <c r="C6792" i="8"/>
  <c r="Y6791" i="8"/>
  <c r="C6791" i="8"/>
  <c r="Y6790" i="8"/>
  <c r="C6790" i="8"/>
  <c r="Y6789" i="8"/>
  <c r="C6789" i="8"/>
  <c r="Y6788" i="8"/>
  <c r="C6788" i="8"/>
  <c r="Y6787" i="8"/>
  <c r="C6787" i="8"/>
  <c r="Y6786" i="8"/>
  <c r="C6786" i="8"/>
  <c r="Y6785" i="8"/>
  <c r="C6785" i="8"/>
  <c r="Y6784" i="8"/>
  <c r="C6784" i="8"/>
  <c r="Y6783" i="8"/>
  <c r="C6783" i="8"/>
  <c r="C6782" i="8"/>
  <c r="C6781" i="8"/>
  <c r="C6780" i="8"/>
  <c r="C6779" i="8"/>
  <c r="C6778" i="8"/>
  <c r="C6777" i="8"/>
  <c r="C6776" i="8"/>
  <c r="C6775" i="8"/>
  <c r="C6774" i="8"/>
  <c r="C6773" i="8"/>
  <c r="C6772" i="8"/>
  <c r="C6771" i="8"/>
  <c r="C6770" i="8"/>
  <c r="C6769" i="8"/>
  <c r="C6768" i="8"/>
  <c r="C6767" i="8"/>
  <c r="C6766" i="8"/>
  <c r="C6765" i="8"/>
  <c r="C6764" i="8"/>
  <c r="C6763" i="8"/>
  <c r="Y6762" i="8"/>
  <c r="C6762" i="8"/>
  <c r="Y6761" i="8"/>
  <c r="C6761" i="8"/>
  <c r="Y6760" i="8"/>
  <c r="C6760" i="8"/>
  <c r="Y6759" i="8"/>
  <c r="C6759" i="8"/>
  <c r="Y6758" i="8"/>
  <c r="C6758" i="8"/>
  <c r="Y6757" i="8"/>
  <c r="C6757" i="8"/>
  <c r="Y6756" i="8"/>
  <c r="C6756" i="8"/>
  <c r="Y6755" i="8"/>
  <c r="C6755" i="8"/>
  <c r="Y6754" i="8"/>
  <c r="C6754" i="8"/>
  <c r="Y6753" i="8"/>
  <c r="C6753" i="8"/>
  <c r="Y6752" i="8"/>
  <c r="C6752" i="8"/>
  <c r="C6751" i="8"/>
  <c r="C6750" i="8"/>
  <c r="C6749" i="8"/>
  <c r="C6748" i="8"/>
  <c r="C6747" i="8"/>
  <c r="C6746" i="8"/>
  <c r="C6745" i="8"/>
  <c r="C6744" i="8"/>
  <c r="C6743" i="8"/>
  <c r="C6742" i="8"/>
  <c r="C6741" i="8"/>
  <c r="C6740" i="8"/>
  <c r="C6739" i="8"/>
  <c r="C6738" i="8"/>
  <c r="C6737" i="8"/>
  <c r="C6736" i="8"/>
  <c r="C6735" i="8"/>
  <c r="C6734" i="8"/>
  <c r="C6733" i="8"/>
  <c r="C6732" i="8"/>
  <c r="C6731" i="8"/>
  <c r="C6730" i="8"/>
  <c r="C6729" i="8"/>
  <c r="C6728" i="8"/>
  <c r="C6727" i="8"/>
  <c r="C6726" i="8"/>
  <c r="C6725" i="8"/>
  <c r="C6724" i="8"/>
  <c r="C6723" i="8"/>
  <c r="C6722" i="8"/>
  <c r="C6721" i="8"/>
  <c r="C6720" i="8"/>
  <c r="C6719" i="8"/>
  <c r="C6718" i="8"/>
  <c r="C6717" i="8"/>
  <c r="C6716" i="8"/>
  <c r="Y6715" i="8"/>
  <c r="C6715" i="8"/>
  <c r="Y6714" i="8"/>
  <c r="C6714" i="8"/>
  <c r="Y6713" i="8"/>
  <c r="C6713" i="8"/>
  <c r="Y6712" i="8"/>
  <c r="C6712" i="8"/>
  <c r="Y6711" i="8"/>
  <c r="C6711" i="8"/>
  <c r="Y6710" i="8"/>
  <c r="C6710" i="8"/>
  <c r="Y6709" i="8"/>
  <c r="C6709" i="8"/>
  <c r="Y6708" i="8"/>
  <c r="C6708" i="8"/>
  <c r="Y6707" i="8"/>
  <c r="C6707" i="8"/>
  <c r="Y6706" i="8"/>
  <c r="C6706" i="8"/>
  <c r="Y6705" i="8"/>
  <c r="C6705" i="8"/>
  <c r="Y6704" i="8"/>
  <c r="C6704" i="8"/>
  <c r="Y6703" i="8"/>
  <c r="C6703" i="8"/>
  <c r="Y6702" i="8"/>
  <c r="C6702" i="8"/>
  <c r="Y6701" i="8"/>
  <c r="C6701" i="8"/>
  <c r="Y6700" i="8"/>
  <c r="C6700" i="8"/>
  <c r="Y6699" i="8"/>
  <c r="C6699" i="8"/>
  <c r="Y6698" i="8"/>
  <c r="C6698" i="8"/>
  <c r="Y6697" i="8"/>
  <c r="C6697" i="8"/>
  <c r="Y6696" i="8"/>
  <c r="C6696" i="8"/>
  <c r="Y6695" i="8"/>
  <c r="C6695" i="8"/>
  <c r="Y6694" i="8"/>
  <c r="C6694" i="8"/>
  <c r="Y6693" i="8"/>
  <c r="C6693" i="8"/>
  <c r="Y6692" i="8"/>
  <c r="C6692" i="8"/>
  <c r="Y6691" i="8"/>
  <c r="C6691" i="8"/>
  <c r="Y6690" i="8"/>
  <c r="C6690" i="8"/>
  <c r="Y6689" i="8"/>
  <c r="C6689" i="8"/>
  <c r="Y6688" i="8"/>
  <c r="C6688" i="8"/>
  <c r="Y6687" i="8"/>
  <c r="C6687" i="8"/>
  <c r="Y6686" i="8"/>
  <c r="C6686" i="8"/>
  <c r="Y6685" i="8"/>
  <c r="C6685" i="8"/>
  <c r="Y6684" i="8"/>
  <c r="C6684" i="8"/>
  <c r="Y6683" i="8"/>
  <c r="C6683" i="8"/>
  <c r="Y6682" i="8"/>
  <c r="C6682" i="8"/>
  <c r="Y6681" i="8"/>
  <c r="C6681" i="8"/>
  <c r="Y6680" i="8"/>
  <c r="C6680" i="8"/>
  <c r="Y6679" i="8"/>
  <c r="C6679" i="8"/>
  <c r="Y6678" i="8"/>
  <c r="C6678" i="8"/>
  <c r="Y6677" i="8"/>
  <c r="C6677" i="8"/>
  <c r="Y6676" i="8"/>
  <c r="C6676" i="8"/>
  <c r="Y6675" i="8"/>
  <c r="C6675" i="8"/>
  <c r="Y6674" i="8"/>
  <c r="C6674" i="8"/>
  <c r="Y6673" i="8"/>
  <c r="C6673" i="8"/>
  <c r="Y6672" i="8"/>
  <c r="C6672" i="8"/>
  <c r="Y6671" i="8"/>
  <c r="C6671" i="8"/>
  <c r="Y6670" i="8"/>
  <c r="C6670" i="8"/>
  <c r="Y6669" i="8"/>
  <c r="C6669" i="8"/>
  <c r="Y6668" i="8"/>
  <c r="C6668" i="8"/>
  <c r="Y6667" i="8"/>
  <c r="C6667" i="8"/>
  <c r="Y6666" i="8"/>
  <c r="C6666" i="8"/>
  <c r="Y6665" i="8"/>
  <c r="C6665" i="8"/>
  <c r="Y6664" i="8"/>
  <c r="C6664" i="8"/>
  <c r="Y6663" i="8"/>
  <c r="C6663" i="8"/>
  <c r="Y6662" i="8"/>
  <c r="C6662" i="8"/>
  <c r="Y6661" i="8"/>
  <c r="C6661" i="8"/>
  <c r="Y6660" i="8"/>
  <c r="C6660" i="8"/>
  <c r="Y6659" i="8"/>
  <c r="C6659" i="8"/>
  <c r="Y6658" i="8"/>
  <c r="C6658" i="8"/>
  <c r="Y6657" i="8"/>
  <c r="C6657" i="8"/>
  <c r="Y6656" i="8"/>
  <c r="C6656" i="8"/>
  <c r="Y6655" i="8"/>
  <c r="C6655" i="8"/>
  <c r="Y6654" i="8"/>
  <c r="C6654" i="8"/>
  <c r="Y6653" i="8"/>
  <c r="C6653" i="8"/>
  <c r="Y6652" i="8"/>
  <c r="C6652" i="8"/>
  <c r="Y6651" i="8"/>
  <c r="C6651" i="8"/>
  <c r="Y6650" i="8"/>
  <c r="C6650" i="8"/>
  <c r="Y6649" i="8"/>
  <c r="C6649" i="8"/>
  <c r="Y6648" i="8"/>
  <c r="C6648" i="8"/>
  <c r="Y6647" i="8"/>
  <c r="C6647" i="8"/>
  <c r="Y6646" i="8"/>
  <c r="C6646" i="8"/>
  <c r="Y6645" i="8"/>
  <c r="C6645" i="8"/>
  <c r="Y6644" i="8"/>
  <c r="C6644" i="8"/>
  <c r="Y6643" i="8"/>
  <c r="C6643" i="8"/>
  <c r="Y6642" i="8"/>
  <c r="C6642" i="8"/>
  <c r="Y6641" i="8"/>
  <c r="C6641" i="8"/>
  <c r="Y6640" i="8"/>
  <c r="C6640" i="8"/>
  <c r="Y6639" i="8"/>
  <c r="C6639" i="8"/>
  <c r="Y6638" i="8"/>
  <c r="C6638" i="8"/>
  <c r="Y6637" i="8"/>
  <c r="C6637" i="8"/>
  <c r="Y6636" i="8"/>
  <c r="C6636" i="8"/>
  <c r="Y6635" i="8"/>
  <c r="C6635" i="8"/>
  <c r="Y6634" i="8"/>
  <c r="C6634" i="8"/>
  <c r="Y6633" i="8"/>
  <c r="C6633" i="8"/>
  <c r="Y6632" i="8"/>
  <c r="C6632" i="8"/>
  <c r="Y6631" i="8"/>
  <c r="C6631" i="8"/>
  <c r="Y6630" i="8"/>
  <c r="C6630" i="8"/>
  <c r="Y6629" i="8"/>
  <c r="C6629" i="8"/>
  <c r="Y6628" i="8"/>
  <c r="C6628" i="8"/>
  <c r="Y6627" i="8"/>
  <c r="C6627" i="8"/>
  <c r="Y6626" i="8"/>
  <c r="C6626" i="8"/>
  <c r="Y6625" i="8"/>
  <c r="C6625" i="8"/>
  <c r="Y6624" i="8"/>
  <c r="C6624" i="8"/>
  <c r="Y6623" i="8"/>
  <c r="C6623" i="8"/>
  <c r="Y6622" i="8"/>
  <c r="C6622" i="8"/>
  <c r="Y6621" i="8"/>
  <c r="C6621" i="8"/>
  <c r="Y6620" i="8"/>
  <c r="C6620" i="8"/>
  <c r="Y6619" i="8"/>
  <c r="C6619" i="8"/>
  <c r="Y6618" i="8"/>
  <c r="C6618" i="8"/>
  <c r="Y6617" i="8"/>
  <c r="C6617" i="8"/>
  <c r="Y6616" i="8"/>
  <c r="C6616" i="8"/>
  <c r="Y6615" i="8"/>
  <c r="C6615" i="8"/>
  <c r="Y6614" i="8"/>
  <c r="C6614" i="8"/>
  <c r="Y6613" i="8"/>
  <c r="C6613" i="8"/>
  <c r="Y6612" i="8"/>
  <c r="C6612" i="8"/>
  <c r="Y6611" i="8"/>
  <c r="C6611" i="8"/>
  <c r="Y6610" i="8"/>
  <c r="C6610" i="8"/>
  <c r="Y6609" i="8"/>
  <c r="C6609" i="8"/>
  <c r="Y6608" i="8"/>
  <c r="C6608" i="8"/>
  <c r="Y6607" i="8"/>
  <c r="C6607" i="8"/>
  <c r="Y6606" i="8"/>
  <c r="C6606" i="8"/>
  <c r="Y6605" i="8"/>
  <c r="C6605" i="8"/>
  <c r="Y6604" i="8"/>
  <c r="C6604" i="8"/>
  <c r="Y6603" i="8"/>
  <c r="C6603" i="8"/>
  <c r="Y6602" i="8"/>
  <c r="C6602" i="8"/>
  <c r="Y6601" i="8"/>
  <c r="C6601" i="8"/>
  <c r="Y6600" i="8"/>
  <c r="C6600" i="8"/>
  <c r="Y6599" i="8"/>
  <c r="C6599" i="8"/>
  <c r="Y6598" i="8"/>
  <c r="C6598" i="8"/>
  <c r="Y6597" i="8"/>
  <c r="C6597" i="8"/>
  <c r="Y6596" i="8"/>
  <c r="C6596" i="8"/>
  <c r="Y6595" i="8"/>
  <c r="C6595" i="8"/>
  <c r="Y6594" i="8"/>
  <c r="C6594" i="8"/>
  <c r="Y6593" i="8"/>
  <c r="C6593" i="8"/>
  <c r="Y6592" i="8"/>
  <c r="C6592" i="8"/>
  <c r="Y6591" i="8"/>
  <c r="C6591" i="8"/>
  <c r="Y6590" i="8"/>
  <c r="C6590" i="8"/>
  <c r="Y6589" i="8"/>
  <c r="C6589" i="8"/>
  <c r="Y6588" i="8"/>
  <c r="C6588" i="8"/>
  <c r="Y6587" i="8"/>
  <c r="C6587" i="8"/>
  <c r="Y6586" i="8"/>
  <c r="C6586" i="8"/>
  <c r="Y6585" i="8"/>
  <c r="C6585" i="8"/>
  <c r="Y6584" i="8"/>
  <c r="C6584" i="8"/>
  <c r="Y6583" i="8"/>
  <c r="C6583" i="8"/>
  <c r="Y6582" i="8"/>
  <c r="C6582" i="8"/>
  <c r="Y6581" i="8"/>
  <c r="C6581" i="8"/>
  <c r="Y6580" i="8"/>
  <c r="C6580" i="8"/>
  <c r="Y6579" i="8"/>
  <c r="C6579" i="8"/>
  <c r="Y6578" i="8"/>
  <c r="C6578" i="8"/>
  <c r="Y6577" i="8"/>
  <c r="C6577" i="8"/>
  <c r="Y6576" i="8"/>
  <c r="C6576" i="8"/>
  <c r="Y6575" i="8"/>
  <c r="C6575" i="8"/>
  <c r="Y6574" i="8"/>
  <c r="C6574" i="8"/>
  <c r="Y6573" i="8"/>
  <c r="C6573" i="8"/>
  <c r="Y6572" i="8"/>
  <c r="C6572" i="8"/>
  <c r="Y6571" i="8"/>
  <c r="C6571" i="8"/>
  <c r="Y6570" i="8"/>
  <c r="C6570" i="8"/>
  <c r="Y6569" i="8"/>
  <c r="C6569" i="8"/>
  <c r="Y6568" i="8"/>
  <c r="C6568" i="8"/>
  <c r="Y6567" i="8"/>
  <c r="C6567" i="8"/>
  <c r="Y6566" i="8"/>
  <c r="C6566" i="8"/>
  <c r="Y6565" i="8"/>
  <c r="C6565" i="8"/>
  <c r="Y6564" i="8"/>
  <c r="C6564" i="8"/>
  <c r="Y6563" i="8"/>
  <c r="C6563" i="8"/>
  <c r="Y6562" i="8"/>
  <c r="C6562" i="8"/>
  <c r="Y6561" i="8"/>
  <c r="C6561" i="8"/>
  <c r="Y6560" i="8"/>
  <c r="C6560" i="8"/>
  <c r="Y6559" i="8"/>
  <c r="C6559" i="8"/>
  <c r="Y6558" i="8"/>
  <c r="C6558" i="8"/>
  <c r="Y6557" i="8"/>
  <c r="C6557" i="8"/>
  <c r="Y6556" i="8"/>
  <c r="C6556" i="8"/>
  <c r="Y6555" i="8"/>
  <c r="C6555" i="8"/>
  <c r="Y6554" i="8"/>
  <c r="C6554" i="8"/>
  <c r="Y6553" i="8"/>
  <c r="C6553" i="8"/>
  <c r="Y6552" i="8"/>
  <c r="C6552" i="8"/>
  <c r="Y6551" i="8"/>
  <c r="C6551" i="8"/>
  <c r="Y6550" i="8"/>
  <c r="C6550" i="8"/>
  <c r="Y6549" i="8"/>
  <c r="C6549" i="8"/>
  <c r="Y6548" i="8"/>
  <c r="C6548" i="8"/>
  <c r="Y6547" i="8"/>
  <c r="C6547" i="8"/>
  <c r="Y6546" i="8"/>
  <c r="C6546" i="8"/>
  <c r="Y6545" i="8"/>
  <c r="C6545" i="8"/>
  <c r="Y6544" i="8"/>
  <c r="C6544" i="8"/>
  <c r="Y6543" i="8"/>
  <c r="C6543" i="8"/>
  <c r="Y6542" i="8"/>
  <c r="C6542" i="8"/>
  <c r="Y6541" i="8"/>
  <c r="C6541" i="8"/>
  <c r="Y6540" i="8"/>
  <c r="C6540" i="8"/>
  <c r="Y6539" i="8"/>
  <c r="C6539" i="8"/>
  <c r="Y6538" i="8"/>
  <c r="C6538" i="8"/>
  <c r="Y6537" i="8"/>
  <c r="C6537" i="8"/>
  <c r="Y6536" i="8"/>
  <c r="C6536" i="8"/>
  <c r="Y6535" i="8"/>
  <c r="C6535" i="8"/>
  <c r="Y6534" i="8"/>
  <c r="C6534" i="8"/>
  <c r="Y6533" i="8"/>
  <c r="C6533" i="8"/>
  <c r="Y6532" i="8"/>
  <c r="C6532" i="8"/>
  <c r="Y6531" i="8"/>
  <c r="C6531" i="8"/>
  <c r="Y6530" i="8"/>
  <c r="C6530" i="8"/>
  <c r="Y6529" i="8"/>
  <c r="C6529" i="8"/>
  <c r="Y6528" i="8"/>
  <c r="C6528" i="8"/>
  <c r="Y6527" i="8"/>
  <c r="C6527" i="8"/>
  <c r="Y6526" i="8"/>
  <c r="C6526" i="8"/>
  <c r="Y6525" i="8"/>
  <c r="C6525" i="8"/>
  <c r="Y6524" i="8"/>
  <c r="C6524" i="8"/>
  <c r="Y6523" i="8"/>
  <c r="C6523" i="8"/>
  <c r="Y6522" i="8"/>
  <c r="C6522" i="8"/>
  <c r="Y6521" i="8"/>
  <c r="C6521" i="8"/>
  <c r="Y6520" i="8"/>
  <c r="C6520" i="8"/>
  <c r="Y6519" i="8"/>
  <c r="C6519" i="8"/>
  <c r="Y6518" i="8"/>
  <c r="C6518" i="8"/>
  <c r="Y6517" i="8"/>
  <c r="C6517" i="8"/>
  <c r="Y6516" i="8"/>
  <c r="C6516" i="8"/>
  <c r="Y6515" i="8"/>
  <c r="C6515" i="8"/>
  <c r="Y6514" i="8"/>
  <c r="C6514" i="8"/>
  <c r="Y6513" i="8"/>
  <c r="C6513" i="8"/>
  <c r="Y6512" i="8"/>
  <c r="C6512" i="8"/>
  <c r="Y6511" i="8"/>
  <c r="C6511" i="8"/>
  <c r="Y6510" i="8"/>
  <c r="C6510" i="8"/>
  <c r="Y6509" i="8"/>
  <c r="C6509" i="8"/>
  <c r="Y6508" i="8"/>
  <c r="C6508" i="8"/>
  <c r="Y6507" i="8"/>
  <c r="C6507" i="8"/>
  <c r="Y6506" i="8"/>
  <c r="C6506" i="8"/>
  <c r="Y6505" i="8"/>
  <c r="C6505" i="8"/>
  <c r="Y6504" i="8"/>
  <c r="C6504" i="8"/>
  <c r="Y6503" i="8"/>
  <c r="C6503" i="8"/>
  <c r="Y6502" i="8"/>
  <c r="C6502" i="8"/>
  <c r="Y6501" i="8"/>
  <c r="C6501" i="8"/>
  <c r="Y6500" i="8"/>
  <c r="C6500" i="8"/>
  <c r="Y6499" i="8"/>
  <c r="C6499" i="8"/>
  <c r="Y6498" i="8"/>
  <c r="C6498" i="8"/>
  <c r="Y6497" i="8"/>
  <c r="C6497" i="8"/>
  <c r="Y6496" i="8"/>
  <c r="C6496" i="8"/>
  <c r="Y6495" i="8"/>
  <c r="C6495" i="8"/>
  <c r="Y6494" i="8"/>
  <c r="C6494" i="8"/>
  <c r="Y6493" i="8"/>
  <c r="C6493" i="8"/>
  <c r="Y6492" i="8"/>
  <c r="C6492" i="8"/>
  <c r="Y6491" i="8"/>
  <c r="C6491" i="8"/>
  <c r="Y6490" i="8"/>
  <c r="C6490" i="8"/>
  <c r="Y6489" i="8"/>
  <c r="C6489" i="8"/>
  <c r="Y6488" i="8"/>
  <c r="C6488" i="8"/>
  <c r="Y6487" i="8"/>
  <c r="C6487" i="8"/>
  <c r="Y6486" i="8"/>
  <c r="C6486" i="8"/>
  <c r="Y6485" i="8"/>
  <c r="C6485" i="8"/>
  <c r="Y6484" i="8"/>
  <c r="C6484" i="8"/>
  <c r="Y6483" i="8"/>
  <c r="C6483" i="8"/>
  <c r="Y6482" i="8"/>
  <c r="C6482" i="8"/>
  <c r="Y6481" i="8"/>
  <c r="C6481" i="8"/>
  <c r="Y6480" i="8"/>
  <c r="C6480" i="8"/>
  <c r="Y6479" i="8"/>
  <c r="C6479" i="8"/>
  <c r="Y6478" i="8"/>
  <c r="C6478" i="8"/>
  <c r="Y6477" i="8"/>
  <c r="C6477" i="8"/>
  <c r="Y6476" i="8"/>
  <c r="C6476" i="8"/>
  <c r="Y6475" i="8"/>
  <c r="C6475" i="8"/>
  <c r="Y6474" i="8"/>
  <c r="C6474" i="8"/>
  <c r="Y6473" i="8"/>
  <c r="C6473" i="8"/>
  <c r="Y6472" i="8"/>
  <c r="C6472" i="8"/>
  <c r="Y6471" i="8"/>
  <c r="C6471" i="8"/>
  <c r="Y6470" i="8"/>
  <c r="C6470" i="8"/>
  <c r="Y6469" i="8"/>
  <c r="C6469" i="8"/>
  <c r="Y6468" i="8"/>
  <c r="C6468" i="8"/>
  <c r="Y6467" i="8"/>
  <c r="C6467" i="8"/>
  <c r="Y6466" i="8"/>
  <c r="C6466" i="8"/>
  <c r="Y6465" i="8"/>
  <c r="C6465" i="8"/>
  <c r="Y6464" i="8"/>
  <c r="C6464" i="8"/>
  <c r="Y6463" i="8"/>
  <c r="C6463" i="8"/>
  <c r="Y6462" i="8"/>
  <c r="C6462" i="8"/>
  <c r="Y6461" i="8"/>
  <c r="C6461" i="8"/>
  <c r="Y6460" i="8"/>
  <c r="C6460" i="8"/>
  <c r="Y6459" i="8"/>
  <c r="C6459" i="8"/>
  <c r="Y6458" i="8"/>
  <c r="C6458" i="8"/>
  <c r="Y6457" i="8"/>
  <c r="C6457" i="8"/>
  <c r="Y6456" i="8"/>
  <c r="C6456" i="8"/>
  <c r="Y6455" i="8"/>
  <c r="C6455" i="8"/>
  <c r="Y6454" i="8"/>
  <c r="C6454" i="8"/>
  <c r="Y6453" i="8"/>
  <c r="C6453" i="8"/>
  <c r="Y6452" i="8"/>
  <c r="C6452" i="8"/>
  <c r="Y6451" i="8"/>
  <c r="C6451" i="8"/>
  <c r="Y6450" i="8"/>
  <c r="C6450" i="8"/>
  <c r="Y6449" i="8"/>
  <c r="C6449" i="8"/>
  <c r="Y6448" i="8"/>
  <c r="C6448" i="8"/>
  <c r="Y6447" i="8"/>
  <c r="C6447" i="8"/>
  <c r="Y6446" i="8"/>
  <c r="C6446" i="8"/>
  <c r="Y6445" i="8"/>
  <c r="C6445" i="8"/>
  <c r="Y6444" i="8"/>
  <c r="C6444" i="8"/>
  <c r="Y6443" i="8"/>
  <c r="C6443" i="8"/>
  <c r="Y6442" i="8"/>
  <c r="C6442" i="8"/>
  <c r="Y6441" i="8"/>
  <c r="C6441" i="8"/>
  <c r="Y6440" i="8"/>
  <c r="C6440" i="8"/>
  <c r="Y6439" i="8"/>
  <c r="C6439" i="8"/>
  <c r="Y6438" i="8"/>
  <c r="C6438" i="8"/>
  <c r="Y6437" i="8"/>
  <c r="C6437" i="8"/>
  <c r="Y6436" i="8"/>
  <c r="C6436" i="8"/>
  <c r="Y6435" i="8"/>
  <c r="C6435" i="8"/>
  <c r="Y6434" i="8"/>
  <c r="C6434" i="8"/>
  <c r="Y6433" i="8"/>
  <c r="C6433" i="8"/>
  <c r="Y6432" i="8"/>
  <c r="C6432" i="8"/>
  <c r="Y6431" i="8"/>
  <c r="C6431" i="8"/>
  <c r="Y6430" i="8"/>
  <c r="C6430" i="8"/>
  <c r="Y6429" i="8"/>
  <c r="C6429" i="8"/>
  <c r="Y6428" i="8"/>
  <c r="C6428" i="8"/>
  <c r="Y6427" i="8"/>
  <c r="C6427" i="8"/>
  <c r="Y6426" i="8"/>
  <c r="C6426" i="8"/>
  <c r="Y6425" i="8"/>
  <c r="C6425" i="8"/>
  <c r="Y6424" i="8"/>
  <c r="C6424" i="8"/>
  <c r="Y6423" i="8"/>
  <c r="C6423" i="8"/>
  <c r="Y6422" i="8"/>
  <c r="C6422" i="8"/>
  <c r="Y6421" i="8"/>
  <c r="C6421" i="8"/>
  <c r="Y6420" i="8"/>
  <c r="C6420" i="8"/>
  <c r="Y6419" i="8"/>
  <c r="C6419" i="8"/>
  <c r="Y6418" i="8"/>
  <c r="C6418" i="8"/>
  <c r="Y6417" i="8"/>
  <c r="C6417" i="8"/>
  <c r="Y6416" i="8"/>
  <c r="C6416" i="8"/>
  <c r="Y6415" i="8"/>
  <c r="C6415" i="8"/>
  <c r="Y6414" i="8"/>
  <c r="C6414" i="8"/>
  <c r="Y6413" i="8"/>
  <c r="C6413" i="8"/>
  <c r="Y6412" i="8"/>
  <c r="C6412" i="8"/>
  <c r="Y6411" i="8"/>
  <c r="C6411" i="8"/>
  <c r="Y6410" i="8"/>
  <c r="C6410" i="8"/>
  <c r="Y6409" i="8"/>
  <c r="C6409" i="8"/>
  <c r="Y6408" i="8"/>
  <c r="C6408" i="8"/>
  <c r="Y6407" i="8"/>
  <c r="C6407" i="8"/>
  <c r="Y6406" i="8"/>
  <c r="C6406" i="8"/>
  <c r="Y6405" i="8"/>
  <c r="C6405" i="8"/>
  <c r="Y6404" i="8"/>
  <c r="C6404" i="8"/>
  <c r="Y6403" i="8"/>
  <c r="C6403" i="8"/>
  <c r="Y6402" i="8"/>
  <c r="C6402" i="8"/>
  <c r="Y6401" i="8"/>
  <c r="C6401" i="8"/>
  <c r="Y6400" i="8"/>
  <c r="C6400" i="8"/>
  <c r="Y6399" i="8"/>
  <c r="C6399" i="8"/>
  <c r="Y6398" i="8"/>
  <c r="C6398" i="8"/>
  <c r="Y6397" i="8"/>
  <c r="C6397" i="8"/>
  <c r="Y6396" i="8"/>
  <c r="C6396" i="8"/>
  <c r="Y6395" i="8"/>
  <c r="C6395" i="8"/>
  <c r="Y6394" i="8"/>
  <c r="C6394" i="8"/>
  <c r="Y6393" i="8"/>
  <c r="C6393" i="8"/>
  <c r="Y6392" i="8"/>
  <c r="C6392" i="8"/>
  <c r="Y6391" i="8"/>
  <c r="C6391" i="8"/>
  <c r="Y6390" i="8"/>
  <c r="C6390" i="8"/>
  <c r="Y6389" i="8"/>
  <c r="C6389" i="8"/>
  <c r="Y6388" i="8"/>
  <c r="C6388" i="8"/>
  <c r="Y6387" i="8"/>
  <c r="C6387" i="8"/>
  <c r="Y6386" i="8"/>
  <c r="C6386" i="8"/>
  <c r="Y6385" i="8"/>
  <c r="C6385" i="8"/>
  <c r="Y6384" i="8"/>
  <c r="C6384" i="8"/>
  <c r="Y6383" i="8"/>
  <c r="C6383" i="8"/>
  <c r="Y6382" i="8"/>
  <c r="C6382" i="8"/>
  <c r="Y6381" i="8"/>
  <c r="C6381" i="8"/>
  <c r="Y6380" i="8"/>
  <c r="C6380" i="8"/>
  <c r="Y6379" i="8"/>
  <c r="C6379" i="8"/>
  <c r="Y6378" i="8"/>
  <c r="C6378" i="8"/>
  <c r="Y6377" i="8"/>
  <c r="C6377" i="8"/>
  <c r="Y6376" i="8"/>
  <c r="C6376" i="8"/>
  <c r="Y6375" i="8"/>
  <c r="C6375" i="8"/>
  <c r="Y6374" i="8"/>
  <c r="C6374" i="8"/>
  <c r="Y6373" i="8"/>
  <c r="C6373" i="8"/>
  <c r="Y6372" i="8"/>
  <c r="C6372" i="8"/>
  <c r="Y6371" i="8"/>
  <c r="C6371" i="8"/>
  <c r="Y6370" i="8"/>
  <c r="C6370" i="8"/>
  <c r="Y6369" i="8"/>
  <c r="C6369" i="8"/>
  <c r="Y6368" i="8"/>
  <c r="C6368" i="8"/>
  <c r="Y6367" i="8"/>
  <c r="C6367" i="8"/>
  <c r="Y6366" i="8"/>
  <c r="C6366" i="8"/>
  <c r="Y6365" i="8"/>
  <c r="C6365" i="8"/>
  <c r="Y6364" i="8"/>
  <c r="C6364" i="8"/>
  <c r="Y6363" i="8"/>
  <c r="C6363" i="8"/>
  <c r="Y6362" i="8"/>
  <c r="C6362" i="8"/>
  <c r="Y6361" i="8"/>
  <c r="C6361" i="8"/>
  <c r="C6360" i="8"/>
  <c r="C6359" i="8"/>
  <c r="C6358" i="8"/>
  <c r="C6357" i="8"/>
  <c r="C6356" i="8"/>
  <c r="C6355" i="8"/>
  <c r="C6354" i="8"/>
  <c r="C6353" i="8"/>
  <c r="C6352" i="8"/>
  <c r="C6351" i="8"/>
  <c r="C6350" i="8"/>
  <c r="C6349" i="8"/>
  <c r="C6348" i="8"/>
  <c r="C6347" i="8"/>
  <c r="C6346" i="8"/>
  <c r="C6345" i="8"/>
  <c r="C6344" i="8"/>
  <c r="C6343" i="8"/>
  <c r="C6342" i="8"/>
  <c r="C6341" i="8"/>
  <c r="C6340" i="8"/>
  <c r="C6339" i="8"/>
  <c r="C6338" i="8"/>
  <c r="C6337" i="8"/>
  <c r="C6336" i="8"/>
  <c r="C6335" i="8"/>
  <c r="C6334" i="8"/>
  <c r="C6333" i="8"/>
  <c r="C6332" i="8"/>
  <c r="C6331" i="8"/>
  <c r="C6330" i="8"/>
  <c r="C6329" i="8"/>
  <c r="C6328" i="8"/>
  <c r="C6327" i="8"/>
  <c r="C6326" i="8"/>
  <c r="C6325" i="8"/>
  <c r="C6324" i="8"/>
  <c r="C6323" i="8"/>
  <c r="C6322" i="8"/>
  <c r="C6321" i="8"/>
  <c r="C6320" i="8"/>
  <c r="C6319" i="8"/>
  <c r="C6318" i="8"/>
  <c r="C6317" i="8"/>
  <c r="C6316" i="8"/>
  <c r="C6315" i="8"/>
  <c r="C6314" i="8"/>
  <c r="C6313" i="8"/>
  <c r="C6312" i="8"/>
  <c r="C6311" i="8"/>
  <c r="C6310" i="8"/>
  <c r="C6309" i="8"/>
  <c r="C6308" i="8"/>
  <c r="C6307" i="8"/>
  <c r="C6306" i="8"/>
  <c r="C6305" i="8"/>
  <c r="C6304" i="8"/>
  <c r="C6303" i="8"/>
  <c r="C6302" i="8"/>
  <c r="C6301" i="8"/>
  <c r="C6300" i="8"/>
  <c r="C6299" i="8"/>
  <c r="C6298" i="8"/>
  <c r="C6297" i="8"/>
  <c r="C6296" i="8"/>
  <c r="C6295" i="8"/>
  <c r="C6294" i="8"/>
  <c r="C6293" i="8"/>
  <c r="C6292" i="8"/>
  <c r="C6291" i="8"/>
  <c r="C6290" i="8"/>
  <c r="C6289" i="8"/>
  <c r="C6288" i="8"/>
  <c r="C6287" i="8"/>
  <c r="C6286" i="8"/>
  <c r="C6285" i="8"/>
  <c r="C6284" i="8"/>
  <c r="C6283" i="8"/>
  <c r="C6282" i="8"/>
  <c r="C6281" i="8"/>
  <c r="C6280" i="8"/>
  <c r="C6279" i="8"/>
  <c r="C6278" i="8"/>
  <c r="C6277" i="8"/>
  <c r="C6276" i="8"/>
  <c r="C6275" i="8"/>
  <c r="C6274" i="8"/>
  <c r="C6273" i="8"/>
  <c r="C6272" i="8"/>
  <c r="C6271" i="8"/>
  <c r="C6270" i="8"/>
  <c r="C6269" i="8"/>
  <c r="C6268" i="8"/>
  <c r="C6267" i="8"/>
  <c r="C6266" i="8"/>
  <c r="C6265" i="8"/>
  <c r="C6264" i="8"/>
  <c r="C6263" i="8"/>
  <c r="C6262" i="8"/>
  <c r="C6261" i="8"/>
  <c r="C6260" i="8"/>
  <c r="C6259" i="8"/>
  <c r="C6258" i="8"/>
  <c r="C6257" i="8"/>
  <c r="C6256" i="8"/>
  <c r="C6255" i="8"/>
  <c r="C6254" i="8"/>
  <c r="C6253" i="8"/>
  <c r="C6252" i="8"/>
  <c r="C6251" i="8"/>
  <c r="C6250" i="8"/>
  <c r="C6249" i="8"/>
  <c r="C6248" i="8"/>
  <c r="C6247" i="8"/>
  <c r="C6246" i="8"/>
  <c r="C6245" i="8"/>
  <c r="C6244" i="8"/>
  <c r="C6243" i="8"/>
  <c r="C6242" i="8"/>
  <c r="C6241" i="8"/>
  <c r="C6240" i="8"/>
  <c r="C6239" i="8"/>
  <c r="Y6238" i="8"/>
  <c r="C6238" i="8"/>
  <c r="Y6237" i="8"/>
  <c r="C6237" i="8"/>
  <c r="Y6236" i="8"/>
  <c r="C6236" i="8"/>
  <c r="Y6235" i="8"/>
  <c r="C6235" i="8"/>
  <c r="Y6234" i="8"/>
  <c r="C6234" i="8"/>
  <c r="Y6233" i="8"/>
  <c r="C6233" i="8"/>
  <c r="Y6232" i="8"/>
  <c r="C6232" i="8"/>
  <c r="Y6231" i="8"/>
  <c r="C6231" i="8"/>
  <c r="Y6230" i="8"/>
  <c r="C6230" i="8"/>
  <c r="Y6229" i="8"/>
  <c r="C6229" i="8"/>
  <c r="Y6228" i="8"/>
  <c r="C6228" i="8"/>
  <c r="Y6227" i="8"/>
  <c r="C6227" i="8"/>
  <c r="Y6226" i="8"/>
  <c r="C6226" i="8"/>
  <c r="Y6225" i="8"/>
  <c r="C6225" i="8"/>
  <c r="Y6224" i="8"/>
  <c r="C6224" i="8"/>
  <c r="Y6223" i="8"/>
  <c r="C6223" i="8"/>
  <c r="Y6222" i="8"/>
  <c r="C6222" i="8"/>
  <c r="Y6221" i="8"/>
  <c r="C6221" i="8"/>
  <c r="Y6220" i="8"/>
  <c r="C6220" i="8"/>
  <c r="Y6219" i="8"/>
  <c r="C6219" i="8"/>
  <c r="Y6218" i="8"/>
  <c r="C6218" i="8"/>
  <c r="Y6217" i="8"/>
  <c r="C6217" i="8"/>
  <c r="Y6216" i="8"/>
  <c r="C6216" i="8"/>
  <c r="Y6215" i="8"/>
  <c r="C6215" i="8"/>
  <c r="Y6214" i="8"/>
  <c r="C6214" i="8"/>
  <c r="Y6213" i="8"/>
  <c r="C6213" i="8"/>
  <c r="Y6212" i="8"/>
  <c r="C6212" i="8"/>
  <c r="Y6211" i="8"/>
  <c r="C6211" i="8"/>
  <c r="Y6210" i="8"/>
  <c r="C6210" i="8"/>
  <c r="Y6209" i="8"/>
  <c r="C6209" i="8"/>
  <c r="Y6208" i="8"/>
  <c r="C6208" i="8"/>
  <c r="Y6207" i="8"/>
  <c r="C6207" i="8"/>
  <c r="Y6206" i="8"/>
  <c r="C6206" i="8"/>
  <c r="Y6205" i="8"/>
  <c r="C6205" i="8"/>
  <c r="Y6204" i="8"/>
  <c r="C6204" i="8"/>
  <c r="Y6203" i="8"/>
  <c r="C6203" i="8"/>
  <c r="Y6202" i="8"/>
  <c r="C6202" i="8"/>
  <c r="Y6201" i="8"/>
  <c r="C6201" i="8"/>
  <c r="Y6200" i="8"/>
  <c r="C6200" i="8"/>
  <c r="Y6199" i="8"/>
  <c r="C6199" i="8"/>
  <c r="Y6198" i="8"/>
  <c r="C6198" i="8"/>
  <c r="Y6197" i="8"/>
  <c r="C6197" i="8"/>
  <c r="Y6196" i="8"/>
  <c r="C6196" i="8"/>
  <c r="Y6195" i="8"/>
  <c r="C6195" i="8"/>
  <c r="Y6194" i="8"/>
  <c r="C6194" i="8"/>
  <c r="Y6193" i="8"/>
  <c r="C6193" i="8"/>
  <c r="Y6192" i="8"/>
  <c r="C6192" i="8"/>
  <c r="Y6191" i="8"/>
  <c r="C6191" i="8"/>
  <c r="Y6190" i="8"/>
  <c r="C6190" i="8"/>
  <c r="Y6189" i="8"/>
  <c r="C6189" i="8"/>
  <c r="Y6188" i="8"/>
  <c r="C6188" i="8"/>
  <c r="Y6187" i="8"/>
  <c r="C6187" i="8"/>
  <c r="Y6186" i="8"/>
  <c r="C6186" i="8"/>
  <c r="Y6185" i="8"/>
  <c r="C6185" i="8"/>
  <c r="Y6184" i="8"/>
  <c r="C6184" i="8"/>
  <c r="Y6183" i="8"/>
  <c r="C6183" i="8"/>
  <c r="Y6182" i="8"/>
  <c r="C6182" i="8"/>
  <c r="Y6181" i="8"/>
  <c r="C6181" i="8"/>
  <c r="Y6180" i="8"/>
  <c r="C6180" i="8"/>
  <c r="Y6179" i="8"/>
  <c r="C6179" i="8"/>
  <c r="Y6178" i="8"/>
  <c r="C6178" i="8"/>
  <c r="Y6177" i="8"/>
  <c r="C6177" i="8"/>
  <c r="Y6176" i="8"/>
  <c r="C6176" i="8"/>
  <c r="Y6175" i="8"/>
  <c r="C6175" i="8"/>
  <c r="Y6174" i="8"/>
  <c r="C6174" i="8"/>
  <c r="Y6173" i="8"/>
  <c r="C6173" i="8"/>
  <c r="Y6172" i="8"/>
  <c r="C6172" i="8"/>
  <c r="Y6171" i="8"/>
  <c r="C6171" i="8"/>
  <c r="Y6170" i="8"/>
  <c r="C6170" i="8"/>
  <c r="Y6169" i="8"/>
  <c r="C6169" i="8"/>
  <c r="Y6168" i="8"/>
  <c r="C6168" i="8"/>
  <c r="Y6167" i="8"/>
  <c r="C6167" i="8"/>
  <c r="Y6166" i="8"/>
  <c r="C6166" i="8"/>
  <c r="Y6165" i="8"/>
  <c r="C6165" i="8"/>
  <c r="Y6164" i="8"/>
  <c r="C6164" i="8"/>
  <c r="Y6163" i="8"/>
  <c r="C6163" i="8"/>
  <c r="Y6162" i="8"/>
  <c r="C6162" i="8"/>
  <c r="Y6161" i="8"/>
  <c r="C6161" i="8"/>
  <c r="Y6160" i="8"/>
  <c r="C6160" i="8"/>
  <c r="Y6159" i="8"/>
  <c r="C6159" i="8"/>
  <c r="Y6158" i="8"/>
  <c r="C6158" i="8"/>
  <c r="Y6157" i="8"/>
  <c r="C6157" i="8"/>
  <c r="Y6156" i="8"/>
  <c r="C6156" i="8"/>
  <c r="Y6155" i="8"/>
  <c r="C6155" i="8"/>
  <c r="Y6154" i="8"/>
  <c r="C6154" i="8"/>
  <c r="Y6153" i="8"/>
  <c r="C6153" i="8"/>
  <c r="Y6152" i="8"/>
  <c r="C6152" i="8"/>
  <c r="Y6151" i="8"/>
  <c r="C6151" i="8"/>
  <c r="Y6150" i="8"/>
  <c r="C6150" i="8"/>
  <c r="Y6149" i="8"/>
  <c r="C6149" i="8"/>
  <c r="Y6148" i="8"/>
  <c r="C6148" i="8"/>
  <c r="Y6147" i="8"/>
  <c r="C6147" i="8"/>
  <c r="Y6146" i="8"/>
  <c r="C6146" i="8"/>
  <c r="Y6145" i="8"/>
  <c r="C6145" i="8"/>
  <c r="Y6144" i="8"/>
  <c r="C6144" i="8"/>
  <c r="Y6143" i="8"/>
  <c r="C6143" i="8"/>
  <c r="Y6142" i="8"/>
  <c r="C6142" i="8"/>
  <c r="Y6141" i="8"/>
  <c r="C6141" i="8"/>
  <c r="Y6140" i="8"/>
  <c r="C6140" i="8"/>
  <c r="Y6139" i="8"/>
  <c r="C6139" i="8"/>
  <c r="Y6138" i="8"/>
  <c r="C6138" i="8"/>
  <c r="Y6137" i="8"/>
  <c r="C6137" i="8"/>
  <c r="Y6136" i="8"/>
  <c r="C6136" i="8"/>
  <c r="Y6135" i="8"/>
  <c r="C6135" i="8"/>
  <c r="Y6134" i="8"/>
  <c r="C6134" i="8"/>
  <c r="Y6133" i="8"/>
  <c r="C6133" i="8"/>
  <c r="Y6132" i="8"/>
  <c r="C6132" i="8"/>
  <c r="Y6131" i="8"/>
  <c r="C6131" i="8"/>
  <c r="Y6130" i="8"/>
  <c r="C6130" i="8"/>
  <c r="Y6129" i="8"/>
  <c r="C6129" i="8"/>
  <c r="Y6128" i="8"/>
  <c r="C6128" i="8"/>
  <c r="Y6127" i="8"/>
  <c r="C6127" i="8"/>
  <c r="Y6126" i="8"/>
  <c r="C6126" i="8"/>
  <c r="Y6125" i="8"/>
  <c r="C6125" i="8"/>
  <c r="Y6124" i="8"/>
  <c r="C6124" i="8"/>
  <c r="Y6123" i="8"/>
  <c r="C6123" i="8"/>
  <c r="Y6122" i="8"/>
  <c r="C6122" i="8"/>
  <c r="Y6121" i="8"/>
  <c r="C6121" i="8"/>
  <c r="Y6120" i="8"/>
  <c r="C6120" i="8"/>
  <c r="Y6119" i="8"/>
  <c r="C6119" i="8"/>
  <c r="Y6118" i="8"/>
  <c r="C6118" i="8"/>
  <c r="Y6117" i="8"/>
  <c r="C6117" i="8"/>
  <c r="Y6116" i="8"/>
  <c r="C6116" i="8"/>
  <c r="Y6115" i="8"/>
  <c r="C6115" i="8"/>
  <c r="Y6114" i="8"/>
  <c r="C6114" i="8"/>
  <c r="Y6113" i="8"/>
  <c r="C6113" i="8"/>
  <c r="Y6112" i="8"/>
  <c r="C6112" i="8"/>
  <c r="Y6111" i="8"/>
  <c r="C6111" i="8"/>
  <c r="Y6110" i="8"/>
  <c r="C6110" i="8"/>
  <c r="Y6109" i="8"/>
  <c r="C6109" i="8"/>
  <c r="Y6108" i="8"/>
  <c r="C6108" i="8"/>
  <c r="Y6107" i="8"/>
  <c r="C6107" i="8"/>
  <c r="Y6106" i="8"/>
  <c r="C6106" i="8"/>
  <c r="Y6105" i="8"/>
  <c r="C6105" i="8"/>
  <c r="Y6104" i="8"/>
  <c r="C6104" i="8"/>
  <c r="Y6103" i="8"/>
  <c r="C6103" i="8"/>
  <c r="Y6102" i="8"/>
  <c r="C6102" i="8"/>
  <c r="Y6101" i="8"/>
  <c r="C6101" i="8"/>
  <c r="Y6100" i="8"/>
  <c r="C6100" i="8"/>
  <c r="Y6099" i="8"/>
  <c r="C6099" i="8"/>
  <c r="Y6098" i="8"/>
  <c r="C6098" i="8"/>
  <c r="Y6097" i="8"/>
  <c r="C6097" i="8"/>
  <c r="Y6096" i="8"/>
  <c r="C6096" i="8"/>
  <c r="Y6095" i="8"/>
  <c r="C6095" i="8"/>
  <c r="Y6094" i="8"/>
  <c r="C6094" i="8"/>
  <c r="Y6093" i="8"/>
  <c r="C6093" i="8"/>
  <c r="Y6092" i="8"/>
  <c r="C6092" i="8"/>
  <c r="Y6091" i="8"/>
  <c r="C6091" i="8"/>
  <c r="Y6090" i="8"/>
  <c r="C6090" i="8"/>
  <c r="Y6089" i="8"/>
  <c r="C6089" i="8"/>
  <c r="Y6088" i="8"/>
  <c r="C6088" i="8"/>
  <c r="Y6087" i="8"/>
  <c r="C6087" i="8"/>
  <c r="Y6086" i="8"/>
  <c r="C6086" i="8"/>
  <c r="Y6085" i="8"/>
  <c r="C6085" i="8"/>
  <c r="Y6084" i="8"/>
  <c r="C6084" i="8"/>
  <c r="Y6083" i="8"/>
  <c r="C6083" i="8"/>
  <c r="Y6082" i="8"/>
  <c r="C6082" i="8"/>
  <c r="Y6081" i="8"/>
  <c r="C6081" i="8"/>
  <c r="Y6080" i="8"/>
  <c r="C6080" i="8"/>
  <c r="Y6079" i="8"/>
  <c r="C6079" i="8"/>
  <c r="Y6078" i="8"/>
  <c r="C6078" i="8"/>
  <c r="Y6077" i="8"/>
  <c r="C6077" i="8"/>
  <c r="Y6076" i="8"/>
  <c r="C6076" i="8"/>
  <c r="Y6075" i="8"/>
  <c r="C6075" i="8"/>
  <c r="Y6074" i="8"/>
  <c r="C6074" i="8"/>
  <c r="Y6073" i="8"/>
  <c r="C6073" i="8"/>
  <c r="Y6072" i="8"/>
  <c r="C6072" i="8"/>
  <c r="Y6071" i="8"/>
  <c r="C6071" i="8"/>
  <c r="Y6070" i="8"/>
  <c r="C6070" i="8"/>
  <c r="Y6069" i="8"/>
  <c r="C6069" i="8"/>
  <c r="Y6068" i="8"/>
  <c r="C6068" i="8"/>
  <c r="Y6067" i="8"/>
  <c r="C6067" i="8"/>
  <c r="Y6066" i="8"/>
  <c r="C6066" i="8"/>
  <c r="Y6065" i="8"/>
  <c r="C6065" i="8"/>
  <c r="Y6064" i="8"/>
  <c r="C6064" i="8"/>
  <c r="Y6063" i="8"/>
  <c r="C6063" i="8"/>
  <c r="Y6062" i="8"/>
  <c r="C6062" i="8"/>
  <c r="Y6061" i="8"/>
  <c r="C6061" i="8"/>
  <c r="Y6060" i="8"/>
  <c r="C6060" i="8"/>
  <c r="Y6059" i="8"/>
  <c r="C6059" i="8"/>
  <c r="Y6058" i="8"/>
  <c r="C6058" i="8"/>
  <c r="Y6057" i="8"/>
  <c r="C6057" i="8"/>
  <c r="Y6056" i="8"/>
  <c r="C6056" i="8"/>
  <c r="Y6055" i="8"/>
  <c r="C6055" i="8"/>
  <c r="Y6054" i="8"/>
  <c r="C6054" i="8"/>
  <c r="Y6053" i="8"/>
  <c r="C6053" i="8"/>
  <c r="Y6052" i="8"/>
  <c r="C6052" i="8"/>
  <c r="Y6051" i="8"/>
  <c r="C6051" i="8"/>
  <c r="Y6050" i="8"/>
  <c r="C6050" i="8"/>
  <c r="Y6049" i="8"/>
  <c r="C6049" i="8"/>
  <c r="Y6048" i="8"/>
  <c r="C6048" i="8"/>
  <c r="Y6047" i="8"/>
  <c r="C6047" i="8"/>
  <c r="Y6046" i="8"/>
  <c r="C6046" i="8"/>
  <c r="Y6045" i="8"/>
  <c r="C6045" i="8"/>
  <c r="Y6044" i="8"/>
  <c r="C6044" i="8"/>
  <c r="Y6043" i="8"/>
  <c r="C6043" i="8"/>
  <c r="Y6042" i="8"/>
  <c r="C6042" i="8"/>
  <c r="Y6041" i="8"/>
  <c r="C6041" i="8"/>
  <c r="Y6040" i="8"/>
  <c r="C6040" i="8"/>
  <c r="Y6039" i="8"/>
  <c r="C6039" i="8"/>
  <c r="Y6038" i="8"/>
  <c r="C6038" i="8"/>
  <c r="Y6037" i="8"/>
  <c r="C6037" i="8"/>
  <c r="Y6036" i="8"/>
  <c r="C6036" i="8"/>
  <c r="Y6035" i="8"/>
  <c r="C6035" i="8"/>
  <c r="Y6034" i="8"/>
  <c r="C6034" i="8"/>
  <c r="Y6033" i="8"/>
  <c r="C6033" i="8"/>
  <c r="Y6032" i="8"/>
  <c r="C6032" i="8"/>
  <c r="Y6031" i="8"/>
  <c r="C6031" i="8"/>
  <c r="Y6030" i="8"/>
  <c r="C6030" i="8"/>
  <c r="Y6029" i="8"/>
  <c r="C6029" i="8"/>
  <c r="Y6028" i="8"/>
  <c r="C6028" i="8"/>
  <c r="Y6027" i="8"/>
  <c r="C6027" i="8"/>
  <c r="Y6026" i="8"/>
  <c r="C6026" i="8"/>
  <c r="Y6025" i="8"/>
  <c r="C6025" i="8"/>
  <c r="Y6024" i="8"/>
  <c r="C6024" i="8"/>
  <c r="Y6023" i="8"/>
  <c r="C6023" i="8"/>
  <c r="Y6022" i="8"/>
  <c r="C6022" i="8"/>
  <c r="Y6021" i="8"/>
  <c r="C6021" i="8"/>
  <c r="Y6020" i="8"/>
  <c r="C6020" i="8"/>
  <c r="Y6019" i="8"/>
  <c r="C6019" i="8"/>
  <c r="Y6018" i="8"/>
  <c r="C6018" i="8"/>
  <c r="Y6017" i="8"/>
  <c r="C6017" i="8"/>
  <c r="Y6016" i="8"/>
  <c r="C6016" i="8"/>
  <c r="Y6015" i="8"/>
  <c r="C6015" i="8"/>
  <c r="Y6014" i="8"/>
  <c r="C6014" i="8"/>
  <c r="Y6013" i="8"/>
  <c r="C6013" i="8"/>
  <c r="Y6012" i="8"/>
  <c r="C6012" i="8"/>
  <c r="Y6011" i="8"/>
  <c r="C6011" i="8"/>
  <c r="Y6010" i="8"/>
  <c r="C6010" i="8"/>
  <c r="Y6009" i="8"/>
  <c r="C6009" i="8"/>
  <c r="Y6008" i="8"/>
  <c r="C6008" i="8"/>
  <c r="Y6007" i="8"/>
  <c r="C6007" i="8"/>
  <c r="Y6006" i="8"/>
  <c r="C6006" i="8"/>
  <c r="Y6005" i="8"/>
  <c r="C6005" i="8"/>
  <c r="Y6004" i="8"/>
  <c r="C6004" i="8"/>
  <c r="Y6003" i="8"/>
  <c r="C6003" i="8"/>
  <c r="Y6002" i="8"/>
  <c r="C6002" i="8"/>
  <c r="Y6001" i="8"/>
  <c r="C6001" i="8"/>
  <c r="Y6000" i="8"/>
  <c r="C6000" i="8"/>
  <c r="Y5999" i="8"/>
  <c r="C5999" i="8"/>
  <c r="Y5998" i="8"/>
  <c r="C5998" i="8"/>
  <c r="Y5997" i="8"/>
  <c r="C5997" i="8"/>
  <c r="Y5996" i="8"/>
  <c r="C5996" i="8"/>
  <c r="Y5995" i="8"/>
  <c r="C5995" i="8"/>
  <c r="Y5994" i="8"/>
  <c r="C5994" i="8"/>
  <c r="Y5993" i="8"/>
  <c r="C5993" i="8"/>
  <c r="Y5992" i="8"/>
  <c r="C5992" i="8"/>
  <c r="Y5991" i="8"/>
  <c r="C5991" i="8"/>
  <c r="Y5990" i="8"/>
  <c r="C5990" i="8"/>
  <c r="Y5989" i="8"/>
  <c r="C5989" i="8"/>
  <c r="Y5988" i="8"/>
  <c r="C5988" i="8"/>
  <c r="Y5987" i="8"/>
  <c r="C5987" i="8"/>
  <c r="Y5986" i="8"/>
  <c r="C5986" i="8"/>
  <c r="Y5985" i="8"/>
  <c r="C5985" i="8"/>
  <c r="Y5984" i="8"/>
  <c r="C5984" i="8"/>
  <c r="Y5983" i="8"/>
  <c r="C5983" i="8"/>
  <c r="Y5982" i="8"/>
  <c r="C5982" i="8"/>
  <c r="Y5981" i="8"/>
  <c r="C5981" i="8"/>
  <c r="Y5980" i="8"/>
  <c r="C5980" i="8"/>
  <c r="Y5979" i="8"/>
  <c r="C5979" i="8"/>
  <c r="Y5978" i="8"/>
  <c r="C5978" i="8"/>
  <c r="Y5977" i="8"/>
  <c r="C5977" i="8"/>
  <c r="Y5976" i="8"/>
  <c r="C5976" i="8"/>
  <c r="Y5975" i="8"/>
  <c r="C5975" i="8"/>
  <c r="Y5974" i="8"/>
  <c r="C5974" i="8"/>
  <c r="Y5973" i="8"/>
  <c r="C5973" i="8"/>
  <c r="Y5972" i="8"/>
  <c r="C5972" i="8"/>
  <c r="Y5971" i="8"/>
  <c r="C5971" i="8"/>
  <c r="Y5970" i="8"/>
  <c r="C5970" i="8"/>
  <c r="Y5969" i="8"/>
  <c r="C5969" i="8"/>
  <c r="Y5968" i="8"/>
  <c r="C5968" i="8"/>
  <c r="Y5967" i="8"/>
  <c r="C5967" i="8"/>
  <c r="Y5966" i="8"/>
  <c r="C5966" i="8"/>
  <c r="Y5965" i="8"/>
  <c r="C5965" i="8"/>
  <c r="Y5964" i="8"/>
  <c r="C5964" i="8"/>
  <c r="Y5963" i="8"/>
  <c r="C5963" i="8"/>
  <c r="Y5962" i="8"/>
  <c r="C5962" i="8"/>
  <c r="Y5961" i="8"/>
  <c r="C5961" i="8"/>
  <c r="Y5960" i="8"/>
  <c r="C5960" i="8"/>
  <c r="Y5959" i="8"/>
  <c r="C5959" i="8"/>
  <c r="Y5958" i="8"/>
  <c r="C5958" i="8"/>
  <c r="Y5957" i="8"/>
  <c r="C5957" i="8"/>
  <c r="Y5956" i="8"/>
  <c r="C5956" i="8"/>
  <c r="Y5955" i="8"/>
  <c r="C5955" i="8"/>
  <c r="Y5954" i="8"/>
  <c r="C5954" i="8"/>
  <c r="Y5953" i="8"/>
  <c r="C5953" i="8"/>
  <c r="Y5952" i="8"/>
  <c r="C5952" i="8"/>
  <c r="Y5951" i="8"/>
  <c r="C5951" i="8"/>
  <c r="Y5950" i="8"/>
  <c r="C5950" i="8"/>
  <c r="Y5949" i="8"/>
  <c r="C5949" i="8"/>
  <c r="Y5948" i="8"/>
  <c r="C5948" i="8"/>
  <c r="Y5947" i="8"/>
  <c r="C5947" i="8"/>
  <c r="Y5946" i="8"/>
  <c r="C5946" i="8"/>
  <c r="Y5945" i="8"/>
  <c r="C5945" i="8"/>
  <c r="Y5944" i="8"/>
  <c r="C5944" i="8"/>
  <c r="Y5943" i="8"/>
  <c r="C5943" i="8"/>
  <c r="Y5942" i="8"/>
  <c r="C5942" i="8"/>
  <c r="Y5941" i="8"/>
  <c r="C5941" i="8"/>
  <c r="Y5940" i="8"/>
  <c r="C5940" i="8"/>
  <c r="Y5939" i="8"/>
  <c r="C5939" i="8"/>
  <c r="Y5938" i="8"/>
  <c r="C5938" i="8"/>
  <c r="Y5937" i="8"/>
  <c r="C5937" i="8"/>
  <c r="Y5936" i="8"/>
  <c r="C5936" i="8"/>
  <c r="Y5935" i="8"/>
  <c r="C5935" i="8"/>
  <c r="Y5934" i="8"/>
  <c r="C5934" i="8"/>
  <c r="Y5933" i="8"/>
  <c r="C5933" i="8"/>
  <c r="Y5932" i="8"/>
  <c r="C5932" i="8"/>
  <c r="Y5931" i="8"/>
  <c r="C5931" i="8"/>
  <c r="Y5930" i="8"/>
  <c r="C5930" i="8"/>
  <c r="Y5929" i="8"/>
  <c r="C5929" i="8"/>
  <c r="Y5928" i="8"/>
  <c r="C5928" i="8"/>
  <c r="Y5927" i="8"/>
  <c r="C5927" i="8"/>
  <c r="Y5926" i="8"/>
  <c r="C5926" i="8"/>
  <c r="Y5925" i="8"/>
  <c r="C5925" i="8"/>
  <c r="Y5924" i="8"/>
  <c r="C5924" i="8"/>
  <c r="Y5923" i="8"/>
  <c r="C5923" i="8"/>
  <c r="Y5922" i="8"/>
  <c r="C5922" i="8"/>
  <c r="Y5921" i="8"/>
  <c r="C5921" i="8"/>
  <c r="Y5920" i="8"/>
  <c r="C5920" i="8"/>
  <c r="Y5919" i="8"/>
  <c r="C5919" i="8"/>
  <c r="Y5918" i="8"/>
  <c r="C5918" i="8"/>
  <c r="Y5917" i="8"/>
  <c r="C5917" i="8"/>
  <c r="Y5916" i="8"/>
  <c r="C5916" i="8"/>
  <c r="Y5915" i="8"/>
  <c r="C5915" i="8"/>
  <c r="Y5914" i="8"/>
  <c r="C5914" i="8"/>
  <c r="Y5913" i="8"/>
  <c r="C5913" i="8"/>
  <c r="Y5912" i="8"/>
  <c r="C5912" i="8"/>
  <c r="Y5911" i="8"/>
  <c r="C5911" i="8"/>
  <c r="Y5910" i="8"/>
  <c r="C5910" i="8"/>
  <c r="Y5909" i="8"/>
  <c r="C5909" i="8"/>
  <c r="Y5908" i="8"/>
  <c r="C5908" i="8"/>
  <c r="Y5907" i="8"/>
  <c r="C5907" i="8"/>
  <c r="Y5906" i="8"/>
  <c r="C5906" i="8"/>
  <c r="Y5905" i="8"/>
  <c r="C5905" i="8"/>
  <c r="Y5904" i="8"/>
  <c r="C5904" i="8"/>
  <c r="Y5903" i="8"/>
  <c r="C5903" i="8"/>
  <c r="Y5902" i="8"/>
  <c r="C5902" i="8"/>
  <c r="Y5901" i="8"/>
  <c r="C5901" i="8"/>
  <c r="Y5900" i="8"/>
  <c r="C5900" i="8"/>
  <c r="Y5899" i="8"/>
  <c r="C5899" i="8"/>
  <c r="Y5898" i="8"/>
  <c r="C5898" i="8"/>
  <c r="Y5897" i="8"/>
  <c r="C5897" i="8"/>
  <c r="Y5896" i="8"/>
  <c r="C5896" i="8"/>
  <c r="Y5895" i="8"/>
  <c r="C5895" i="8"/>
  <c r="Y5894" i="8"/>
  <c r="C5894" i="8"/>
  <c r="Y5893" i="8"/>
  <c r="C5893" i="8"/>
  <c r="Y5892" i="8"/>
  <c r="C5892" i="8"/>
  <c r="Y5891" i="8"/>
  <c r="C5891" i="8"/>
  <c r="Y5890" i="8"/>
  <c r="C5890" i="8"/>
  <c r="Y5889" i="8"/>
  <c r="C5889" i="8"/>
  <c r="Y5888" i="8"/>
  <c r="C5888" i="8"/>
  <c r="Y5887" i="8"/>
  <c r="C5887" i="8"/>
  <c r="Y5886" i="8"/>
  <c r="C5886" i="8"/>
  <c r="Y5885" i="8"/>
  <c r="C5885" i="8"/>
  <c r="Y5884" i="8"/>
  <c r="C5884" i="8"/>
  <c r="C5883" i="8"/>
  <c r="C5882" i="8"/>
  <c r="C5881" i="8"/>
  <c r="C5880" i="8"/>
  <c r="C5879" i="8"/>
  <c r="C5878" i="8"/>
  <c r="C5877" i="8"/>
  <c r="C5876" i="8"/>
  <c r="C5875" i="8"/>
  <c r="C5874" i="8"/>
  <c r="C5873" i="8"/>
  <c r="Y5872" i="8"/>
  <c r="C5872" i="8"/>
  <c r="Y5871" i="8"/>
  <c r="C5871" i="8"/>
  <c r="Y5870" i="8"/>
  <c r="C5870" i="8"/>
  <c r="Y5869" i="8"/>
  <c r="C5869" i="8"/>
  <c r="Y5868" i="8"/>
  <c r="C5868" i="8"/>
  <c r="Y5867" i="8"/>
  <c r="C5867" i="8"/>
  <c r="Y5866" i="8"/>
  <c r="C5866" i="8"/>
  <c r="Y5865" i="8"/>
  <c r="C5865" i="8"/>
  <c r="Y5864" i="8"/>
  <c r="C5864" i="8"/>
  <c r="Y5863" i="8"/>
  <c r="C5863" i="8"/>
  <c r="Y5862" i="8"/>
  <c r="C5862" i="8"/>
  <c r="Y5861" i="8"/>
  <c r="C5861" i="8"/>
  <c r="Y5860" i="8"/>
  <c r="C5860" i="8"/>
  <c r="Y5859" i="8"/>
  <c r="C5859" i="8"/>
  <c r="Y5858" i="8"/>
  <c r="C5858" i="8"/>
  <c r="Y5857" i="8"/>
  <c r="C5857" i="8"/>
  <c r="Y5856" i="8"/>
  <c r="C5856" i="8"/>
  <c r="Y5855" i="8"/>
  <c r="C5855" i="8"/>
  <c r="Y5854" i="8"/>
  <c r="C5854" i="8"/>
  <c r="Y5853" i="8"/>
  <c r="C5853" i="8"/>
  <c r="C5852" i="8"/>
  <c r="C5851" i="8"/>
  <c r="C5850" i="8"/>
  <c r="C5849" i="8"/>
  <c r="C5848" i="8"/>
  <c r="C5847" i="8"/>
  <c r="C5846" i="8"/>
  <c r="C5845" i="8"/>
  <c r="C5844" i="8"/>
  <c r="C5843" i="8"/>
  <c r="C5842" i="8"/>
  <c r="C5841" i="8"/>
  <c r="C5840" i="8"/>
  <c r="C5839" i="8"/>
  <c r="C5838" i="8"/>
  <c r="C5837" i="8"/>
  <c r="C5836" i="8"/>
  <c r="C5835" i="8"/>
  <c r="C5834" i="8"/>
  <c r="C5833" i="8"/>
  <c r="C5832" i="8"/>
  <c r="C5831" i="8"/>
  <c r="C5830" i="8"/>
  <c r="C5829" i="8"/>
  <c r="C5828" i="8"/>
  <c r="C5827" i="8"/>
  <c r="C5826" i="8"/>
  <c r="C5825" i="8"/>
  <c r="C5824" i="8"/>
  <c r="C5823" i="8"/>
  <c r="C5822" i="8"/>
  <c r="C5821" i="8"/>
  <c r="C5820" i="8"/>
  <c r="C5819" i="8"/>
  <c r="C5818" i="8"/>
  <c r="C5817" i="8"/>
  <c r="C5816" i="8"/>
  <c r="C5815" i="8"/>
  <c r="C5814" i="8"/>
  <c r="C5813" i="8"/>
  <c r="C5812" i="8"/>
  <c r="C5811" i="8"/>
  <c r="C5810" i="8"/>
  <c r="C5809" i="8"/>
  <c r="C5808" i="8"/>
  <c r="C5807" i="8"/>
  <c r="C5806" i="8"/>
  <c r="C5805" i="8"/>
  <c r="C5804" i="8"/>
  <c r="C5803" i="8"/>
  <c r="C5802" i="8"/>
  <c r="C5801" i="8"/>
  <c r="C5800" i="8"/>
  <c r="C5799" i="8"/>
  <c r="C5798" i="8"/>
  <c r="C5797" i="8"/>
  <c r="C5796" i="8"/>
  <c r="C5795" i="8"/>
  <c r="C5794" i="8"/>
  <c r="C5793" i="8"/>
  <c r="C5792" i="8"/>
  <c r="C5791" i="8"/>
  <c r="C5790" i="8"/>
  <c r="C5789" i="8"/>
  <c r="C5788" i="8"/>
  <c r="C5787" i="8"/>
  <c r="C5786" i="8"/>
  <c r="C5785" i="8"/>
  <c r="C5784" i="8"/>
  <c r="C5783" i="8"/>
  <c r="C5782" i="8"/>
  <c r="C5781" i="8"/>
  <c r="C5780" i="8"/>
  <c r="C5779" i="8"/>
  <c r="C5778" i="8"/>
  <c r="C5777" i="8"/>
  <c r="C5776" i="8"/>
  <c r="C5775" i="8"/>
  <c r="C5774" i="8"/>
  <c r="C5773" i="8"/>
  <c r="C5772" i="8"/>
  <c r="C5771" i="8"/>
  <c r="C5770" i="8"/>
  <c r="C5769" i="8"/>
  <c r="C5768" i="8"/>
  <c r="C5767" i="8"/>
  <c r="C5766" i="8"/>
  <c r="C5765" i="8"/>
  <c r="C5764" i="8"/>
  <c r="C5763" i="8"/>
  <c r="C5762" i="8"/>
  <c r="C5761" i="8"/>
  <c r="C5760" i="8"/>
  <c r="C5759" i="8"/>
  <c r="C5758" i="8"/>
  <c r="Y5757" i="8"/>
  <c r="C5757" i="8"/>
  <c r="Y5756" i="8"/>
  <c r="C5756" i="8"/>
  <c r="Y5755" i="8"/>
  <c r="C5755" i="8"/>
  <c r="Y5754" i="8"/>
  <c r="C5754" i="8"/>
  <c r="Y5753" i="8"/>
  <c r="C5753" i="8"/>
  <c r="Y5752" i="8"/>
  <c r="C5752" i="8"/>
  <c r="Y5751" i="8"/>
  <c r="C5751" i="8"/>
  <c r="Y5750" i="8"/>
  <c r="C5750" i="8"/>
  <c r="Y5749" i="8"/>
  <c r="C5749" i="8"/>
  <c r="Y5748" i="8"/>
  <c r="C5748" i="8"/>
  <c r="Y5747" i="8"/>
  <c r="C5747" i="8"/>
  <c r="Y5746" i="8"/>
  <c r="C5746" i="8"/>
  <c r="Y5745" i="8"/>
  <c r="C5745" i="8"/>
  <c r="Y5744" i="8"/>
  <c r="C5744" i="8"/>
  <c r="Y5743" i="8"/>
  <c r="C5743" i="8"/>
  <c r="Y5742" i="8"/>
  <c r="C5742" i="8"/>
  <c r="Y5741" i="8"/>
  <c r="C5741" i="8"/>
  <c r="Y5740" i="8"/>
  <c r="C5740" i="8"/>
  <c r="Y5739" i="8"/>
  <c r="C5739" i="8"/>
  <c r="Y5738" i="8"/>
  <c r="C5738" i="8"/>
  <c r="Y5737" i="8"/>
  <c r="C5737" i="8"/>
  <c r="Y5736" i="8"/>
  <c r="C5736" i="8"/>
  <c r="Y5735" i="8"/>
  <c r="C5735" i="8"/>
  <c r="Y5734" i="8"/>
  <c r="C5734" i="8"/>
  <c r="Y5733" i="8"/>
  <c r="C5733" i="8"/>
  <c r="Y5732" i="8"/>
  <c r="C5732" i="8"/>
  <c r="Y5731" i="8"/>
  <c r="C5731" i="8"/>
  <c r="Y5730" i="8"/>
  <c r="C5730" i="8"/>
  <c r="Y5729" i="8"/>
  <c r="C5729" i="8"/>
  <c r="Y5728" i="8"/>
  <c r="C5728" i="8"/>
  <c r="Y5727" i="8"/>
  <c r="C5727" i="8"/>
  <c r="Y5726" i="8"/>
  <c r="C5726" i="8"/>
  <c r="Y5725" i="8"/>
  <c r="C5725" i="8"/>
  <c r="Y5724" i="8"/>
  <c r="C5724" i="8"/>
  <c r="Y5723" i="8"/>
  <c r="C5723" i="8"/>
  <c r="Y5722" i="8"/>
  <c r="C5722" i="8"/>
  <c r="Y5721" i="8"/>
  <c r="C5721" i="8"/>
  <c r="Y5720" i="8"/>
  <c r="C5720" i="8"/>
  <c r="Y5719" i="8"/>
  <c r="C5719" i="8"/>
  <c r="Y5718" i="8"/>
  <c r="C5718" i="8"/>
  <c r="Y5717" i="8"/>
  <c r="C5717" i="8"/>
  <c r="Y5716" i="8"/>
  <c r="C5716" i="8"/>
  <c r="Y5715" i="8"/>
  <c r="C5715" i="8"/>
  <c r="Y5714" i="8"/>
  <c r="C5714" i="8"/>
  <c r="Y5713" i="8"/>
  <c r="C5713" i="8"/>
  <c r="Y5712" i="8"/>
  <c r="C5712" i="8"/>
  <c r="Y5711" i="8"/>
  <c r="C5711" i="8"/>
  <c r="Y5710" i="8"/>
  <c r="C5710" i="8"/>
  <c r="Y5709" i="8"/>
  <c r="C5709" i="8"/>
  <c r="Y5708" i="8"/>
  <c r="C5708" i="8"/>
  <c r="Y5707" i="8"/>
  <c r="C5707" i="8"/>
  <c r="Y5706" i="8"/>
  <c r="C5706" i="8"/>
  <c r="Y5705" i="8"/>
  <c r="C5705" i="8"/>
  <c r="Y5704" i="8"/>
  <c r="C5704" i="8"/>
  <c r="Y5703" i="8"/>
  <c r="C5703" i="8"/>
  <c r="Y5702" i="8"/>
  <c r="C5702" i="8"/>
  <c r="Y5701" i="8"/>
  <c r="C5701" i="8"/>
  <c r="Y5700" i="8"/>
  <c r="C5700" i="8"/>
  <c r="Y5699" i="8"/>
  <c r="C5699" i="8"/>
  <c r="Y5698" i="8"/>
  <c r="C5698" i="8"/>
  <c r="Y5697" i="8"/>
  <c r="C5697" i="8"/>
  <c r="Y5696" i="8"/>
  <c r="C5696" i="8"/>
  <c r="Y5695" i="8"/>
  <c r="C5695" i="8"/>
  <c r="Y5694" i="8"/>
  <c r="C5694" i="8"/>
  <c r="Y5693" i="8"/>
  <c r="C5693" i="8"/>
  <c r="Y5692" i="8"/>
  <c r="C5692" i="8"/>
  <c r="Y5691" i="8"/>
  <c r="C5691" i="8"/>
  <c r="Y5690" i="8"/>
  <c r="C5690" i="8"/>
  <c r="Y5689" i="8"/>
  <c r="C5689" i="8"/>
  <c r="Y5688" i="8"/>
  <c r="C5688" i="8"/>
  <c r="Y5687" i="8"/>
  <c r="C5687" i="8"/>
  <c r="Y5686" i="8"/>
  <c r="C5686" i="8"/>
  <c r="Y5685" i="8"/>
  <c r="C5685" i="8"/>
  <c r="Y5684" i="8"/>
  <c r="C5684" i="8"/>
  <c r="Y5683" i="8"/>
  <c r="C5683" i="8"/>
  <c r="Y5682" i="8"/>
  <c r="C5682" i="8"/>
  <c r="Y5681" i="8"/>
  <c r="C5681" i="8"/>
  <c r="Y5680" i="8"/>
  <c r="C5680" i="8"/>
  <c r="Y5679" i="8"/>
  <c r="C5679" i="8"/>
  <c r="Y5678" i="8"/>
  <c r="C5678" i="8"/>
  <c r="Y5677" i="8"/>
  <c r="C5677" i="8"/>
  <c r="Y5676" i="8"/>
  <c r="C5676" i="8"/>
  <c r="Y5675" i="8"/>
  <c r="C5675" i="8"/>
  <c r="Y5674" i="8"/>
  <c r="C5674" i="8"/>
  <c r="Y5673" i="8"/>
  <c r="C5673" i="8"/>
  <c r="Y5672" i="8"/>
  <c r="C5672" i="8"/>
  <c r="Y5671" i="8"/>
  <c r="C5671" i="8"/>
  <c r="Y5670" i="8"/>
  <c r="C5670" i="8"/>
  <c r="Y5669" i="8"/>
  <c r="C5669" i="8"/>
  <c r="Y5668" i="8"/>
  <c r="C5668" i="8"/>
  <c r="Y5667" i="8"/>
  <c r="C5667" i="8"/>
  <c r="Y5666" i="8"/>
  <c r="C5666" i="8"/>
  <c r="Y5665" i="8"/>
  <c r="C5665" i="8"/>
  <c r="Y5664" i="8"/>
  <c r="C5664" i="8"/>
  <c r="Y5663" i="8"/>
  <c r="C5663" i="8"/>
  <c r="Y5662" i="8"/>
  <c r="C5662" i="8"/>
  <c r="Y5661" i="8"/>
  <c r="C5661" i="8"/>
  <c r="Y5660" i="8"/>
  <c r="C5660" i="8"/>
  <c r="Y5659" i="8"/>
  <c r="C5659" i="8"/>
  <c r="Y5658" i="8"/>
  <c r="C5658" i="8"/>
  <c r="Y5657" i="8"/>
  <c r="C5657" i="8"/>
  <c r="Y5656" i="8"/>
  <c r="C5656" i="8"/>
  <c r="Y5655" i="8"/>
  <c r="C5655" i="8"/>
  <c r="Y5654" i="8"/>
  <c r="C5654" i="8"/>
  <c r="Y5653" i="8"/>
  <c r="C5653" i="8"/>
  <c r="Y5652" i="8"/>
  <c r="C5652" i="8"/>
  <c r="Y5651" i="8"/>
  <c r="C5651" i="8"/>
  <c r="Y5650" i="8"/>
  <c r="C5650" i="8"/>
  <c r="Y5649" i="8"/>
  <c r="C5649" i="8"/>
  <c r="Y5648" i="8"/>
  <c r="C5648" i="8"/>
  <c r="Y5647" i="8"/>
  <c r="C5647" i="8"/>
  <c r="Y5646" i="8"/>
  <c r="C5646" i="8"/>
  <c r="Y5645" i="8"/>
  <c r="C5645" i="8"/>
  <c r="Y5644" i="8"/>
  <c r="C5644" i="8"/>
  <c r="Y5643" i="8"/>
  <c r="C5643" i="8"/>
  <c r="Y5642" i="8"/>
  <c r="C5642" i="8"/>
  <c r="Y5641" i="8"/>
  <c r="C5641" i="8"/>
  <c r="Y5640" i="8"/>
  <c r="C5640" i="8"/>
  <c r="Y5639" i="8"/>
  <c r="C5639" i="8"/>
  <c r="Y5638" i="8"/>
  <c r="C5638" i="8"/>
  <c r="Y5637" i="8"/>
  <c r="C5637" i="8"/>
  <c r="Y5636" i="8"/>
  <c r="C5636" i="8"/>
  <c r="Y5635" i="8"/>
  <c r="C5635" i="8"/>
  <c r="Y5634" i="8"/>
  <c r="C5634" i="8"/>
  <c r="Y5633" i="8"/>
  <c r="C5633" i="8"/>
  <c r="Y5632" i="8"/>
  <c r="C5632" i="8"/>
  <c r="Y5631" i="8"/>
  <c r="C5631" i="8"/>
  <c r="Y5630" i="8"/>
  <c r="C5630" i="8"/>
  <c r="Y5629" i="8"/>
  <c r="C5629" i="8"/>
  <c r="Y5628" i="8"/>
  <c r="C5628" i="8"/>
  <c r="Y5627" i="8"/>
  <c r="C5627" i="8"/>
  <c r="Y5626" i="8"/>
  <c r="C5626" i="8"/>
  <c r="Y5625" i="8"/>
  <c r="C5625" i="8"/>
  <c r="C5624" i="8"/>
  <c r="C5623" i="8"/>
  <c r="C5622" i="8"/>
  <c r="C5621" i="8"/>
  <c r="C5620" i="8"/>
  <c r="C5619" i="8"/>
  <c r="C5618" i="8"/>
  <c r="C5617" i="8"/>
  <c r="C5616" i="8"/>
  <c r="C5615" i="8"/>
  <c r="C5614" i="8"/>
  <c r="Y5613" i="8"/>
  <c r="C5613" i="8"/>
  <c r="Y5612" i="8"/>
  <c r="C5612" i="8"/>
  <c r="Y5611" i="8"/>
  <c r="C5611" i="8"/>
  <c r="Y5610" i="8"/>
  <c r="C5610" i="8"/>
  <c r="Y5609" i="8"/>
  <c r="C5609" i="8"/>
  <c r="Y5608" i="8"/>
  <c r="C5608" i="8"/>
  <c r="C5607" i="8"/>
  <c r="C5606" i="8"/>
  <c r="C5605" i="8"/>
  <c r="C5604" i="8"/>
  <c r="C5603" i="8"/>
  <c r="C5602" i="8"/>
  <c r="C5601" i="8"/>
  <c r="C5600" i="8"/>
  <c r="C5599" i="8"/>
  <c r="C5598" i="8"/>
  <c r="C5597" i="8"/>
  <c r="C5596" i="8"/>
  <c r="C5595" i="8"/>
  <c r="C5594" i="8"/>
  <c r="C5593" i="8"/>
  <c r="C5592" i="8"/>
  <c r="C5591" i="8"/>
  <c r="C5590" i="8"/>
  <c r="C5589" i="8"/>
  <c r="C5588" i="8"/>
  <c r="C5587" i="8"/>
  <c r="Y5586" i="8"/>
  <c r="C5586" i="8"/>
  <c r="Y5585" i="8"/>
  <c r="C5585" i="8"/>
  <c r="Y5584" i="8"/>
  <c r="C5584" i="8"/>
  <c r="Y5583" i="8"/>
  <c r="C5583" i="8"/>
  <c r="Y5582" i="8"/>
  <c r="C5582" i="8"/>
  <c r="Y5581" i="8"/>
  <c r="C5581" i="8"/>
  <c r="Y5580" i="8"/>
  <c r="C5580" i="8"/>
  <c r="Y5579" i="8"/>
  <c r="C5579" i="8"/>
  <c r="Y5578" i="8"/>
  <c r="C5578" i="8"/>
  <c r="Y5577" i="8"/>
  <c r="C5577" i="8"/>
  <c r="Y5576" i="8"/>
  <c r="C5576" i="8"/>
  <c r="Y5575" i="8"/>
  <c r="C5575" i="8"/>
  <c r="Y5574" i="8"/>
  <c r="C5574" i="8"/>
  <c r="Y5573" i="8"/>
  <c r="C5573" i="8"/>
  <c r="Y5572" i="8"/>
  <c r="C5572" i="8"/>
  <c r="Y5571" i="8"/>
  <c r="C5571" i="8"/>
  <c r="Y5570" i="8"/>
  <c r="C5570" i="8"/>
  <c r="Y5569" i="8"/>
  <c r="C5569" i="8"/>
  <c r="C5568" i="8"/>
  <c r="C5567" i="8"/>
  <c r="C5566" i="8"/>
  <c r="C5565" i="8"/>
  <c r="C5564" i="8"/>
  <c r="C5563" i="8"/>
  <c r="C5562" i="8"/>
  <c r="C5561" i="8"/>
  <c r="C5560" i="8"/>
  <c r="C5559" i="8"/>
  <c r="C5558" i="8"/>
  <c r="C5557" i="8"/>
  <c r="C5556" i="8"/>
  <c r="C5555" i="8"/>
  <c r="C5554" i="8"/>
  <c r="C5553" i="8"/>
  <c r="C5552" i="8"/>
  <c r="C5551" i="8"/>
  <c r="C5550" i="8"/>
  <c r="C5549" i="8"/>
  <c r="C5548" i="8"/>
  <c r="Y5547" i="8"/>
  <c r="C5547" i="8"/>
  <c r="Y5546" i="8"/>
  <c r="C5546" i="8"/>
  <c r="Y5545" i="8"/>
  <c r="C5545" i="8"/>
  <c r="Y5544" i="8"/>
  <c r="C5544" i="8"/>
  <c r="Y5543" i="8"/>
  <c r="C5543" i="8"/>
  <c r="Y5542" i="8"/>
  <c r="C5542" i="8"/>
  <c r="Y5541" i="8"/>
  <c r="C5541" i="8"/>
  <c r="Y5540" i="8"/>
  <c r="C5540" i="8"/>
  <c r="Y5539" i="8"/>
  <c r="C5539" i="8"/>
  <c r="Y5538" i="8"/>
  <c r="C5538" i="8"/>
  <c r="Y5537" i="8"/>
  <c r="C5537" i="8"/>
  <c r="Y5536" i="8"/>
  <c r="C5536" i="8"/>
  <c r="Y5535" i="8"/>
  <c r="C5535" i="8"/>
  <c r="Y5534" i="8"/>
  <c r="C5534" i="8"/>
  <c r="Y5533" i="8"/>
  <c r="C5533" i="8"/>
  <c r="Y5532" i="8"/>
  <c r="C5532" i="8"/>
  <c r="Y5531" i="8"/>
  <c r="C5531" i="8"/>
  <c r="Y5530" i="8"/>
  <c r="C5530" i="8"/>
  <c r="Y5529" i="8"/>
  <c r="C5529" i="8"/>
  <c r="Y5528" i="8"/>
  <c r="C5528" i="8"/>
  <c r="Y5527" i="8"/>
  <c r="C5527" i="8"/>
  <c r="Y5526" i="8"/>
  <c r="C5526" i="8"/>
  <c r="Y5525" i="8"/>
  <c r="C5525" i="8"/>
  <c r="Y5524" i="8"/>
  <c r="C5524" i="8"/>
  <c r="Y5523" i="8"/>
  <c r="C5523" i="8"/>
  <c r="Y5522" i="8"/>
  <c r="C5522" i="8"/>
  <c r="Y5521" i="8"/>
  <c r="C5521" i="8"/>
  <c r="Y5520" i="8"/>
  <c r="C5520" i="8"/>
  <c r="Y5519" i="8"/>
  <c r="C5519" i="8"/>
  <c r="Y5518" i="8"/>
  <c r="C5518" i="8"/>
  <c r="Y5517" i="8"/>
  <c r="C5517" i="8"/>
  <c r="Y5516" i="8"/>
  <c r="C5516" i="8"/>
  <c r="Y5515" i="8"/>
  <c r="C5515" i="8"/>
  <c r="Y5514" i="8"/>
  <c r="C5514" i="8"/>
  <c r="Y5513" i="8"/>
  <c r="C5513" i="8"/>
  <c r="Y5512" i="8"/>
  <c r="C5512" i="8"/>
  <c r="Y5511" i="8"/>
  <c r="C5511" i="8"/>
  <c r="Y5510" i="8"/>
  <c r="C5510" i="8"/>
  <c r="Y5509" i="8"/>
  <c r="C5509" i="8"/>
  <c r="Y5508" i="8"/>
  <c r="C5508" i="8"/>
  <c r="Y5507" i="8"/>
  <c r="C5507" i="8"/>
  <c r="Y5506" i="8"/>
  <c r="C5506" i="8"/>
  <c r="C5505" i="8"/>
  <c r="C5504" i="8"/>
  <c r="C5503" i="8"/>
  <c r="C5502" i="8"/>
  <c r="C5501" i="8"/>
  <c r="C5500" i="8"/>
  <c r="C5499" i="8"/>
  <c r="C5498" i="8"/>
  <c r="Y5497" i="8"/>
  <c r="C5497" i="8"/>
  <c r="Y5496" i="8"/>
  <c r="C5496" i="8"/>
  <c r="Y5495" i="8"/>
  <c r="C5495" i="8"/>
  <c r="Y5494" i="8"/>
  <c r="C5494" i="8"/>
  <c r="Y5493" i="8"/>
  <c r="C5493" i="8"/>
  <c r="Y5492" i="8"/>
  <c r="C5492" i="8"/>
  <c r="Y5491" i="8"/>
  <c r="C5491" i="8"/>
  <c r="Y5490" i="8"/>
  <c r="C5490" i="8"/>
  <c r="Y5489" i="8"/>
  <c r="C5489" i="8"/>
  <c r="Y5488" i="8"/>
  <c r="C5488" i="8"/>
  <c r="Y5487" i="8"/>
  <c r="C5487" i="8"/>
  <c r="Y5486" i="8"/>
  <c r="C5486" i="8"/>
  <c r="Y5485" i="8"/>
  <c r="C5485" i="8"/>
  <c r="Y5484" i="8"/>
  <c r="C5484" i="8"/>
  <c r="Y5483" i="8"/>
  <c r="C5483" i="8"/>
  <c r="Y5482" i="8"/>
  <c r="C5482" i="8"/>
  <c r="Y5481" i="8"/>
  <c r="C5481" i="8"/>
  <c r="Y5480" i="8"/>
  <c r="C5480" i="8"/>
  <c r="Y5479" i="8"/>
  <c r="C5479" i="8"/>
  <c r="Y5478" i="8"/>
  <c r="C5478" i="8"/>
  <c r="Y5477" i="8"/>
  <c r="C5477" i="8"/>
  <c r="Y5476" i="8"/>
  <c r="C5476" i="8"/>
  <c r="Y5475" i="8"/>
  <c r="C5475" i="8"/>
  <c r="Y5474" i="8"/>
  <c r="C5474" i="8"/>
  <c r="Y5473" i="8"/>
  <c r="C5473" i="8"/>
  <c r="Y5472" i="8"/>
  <c r="C5472" i="8"/>
  <c r="Y5471" i="8"/>
  <c r="C5471" i="8"/>
  <c r="Y5470" i="8"/>
  <c r="C5470" i="8"/>
  <c r="Y5469" i="8"/>
  <c r="C5469" i="8"/>
  <c r="Y5468" i="8"/>
  <c r="C5468" i="8"/>
  <c r="Y5467" i="8"/>
  <c r="C5467" i="8"/>
  <c r="Y5466" i="8"/>
  <c r="C5466" i="8"/>
  <c r="Y5465" i="8"/>
  <c r="C5465" i="8"/>
  <c r="Y5464" i="8"/>
  <c r="C5464" i="8"/>
  <c r="Y5463" i="8"/>
  <c r="C5463" i="8"/>
  <c r="Y5462" i="8"/>
  <c r="C5462" i="8"/>
  <c r="Y5461" i="8"/>
  <c r="C5461" i="8"/>
  <c r="Y5460" i="8"/>
  <c r="C5460" i="8"/>
  <c r="Y5459" i="8"/>
  <c r="C5459" i="8"/>
  <c r="Y5458" i="8"/>
  <c r="C5458" i="8"/>
  <c r="Y5457" i="8"/>
  <c r="C5457" i="8"/>
  <c r="Y5456" i="8"/>
  <c r="C5456" i="8"/>
  <c r="Y5455" i="8"/>
  <c r="C5455" i="8"/>
  <c r="Y5454" i="8"/>
  <c r="C5454" i="8"/>
  <c r="Y5453" i="8"/>
  <c r="C5453" i="8"/>
  <c r="Y5452" i="8"/>
  <c r="C5452" i="8"/>
  <c r="Y5451" i="8"/>
  <c r="C5451" i="8"/>
  <c r="Y5450" i="8"/>
  <c r="C5450" i="8"/>
  <c r="Y5449" i="8"/>
  <c r="C5449" i="8"/>
  <c r="Y5448" i="8"/>
  <c r="C5448" i="8"/>
  <c r="Y5447" i="8"/>
  <c r="C5447" i="8"/>
  <c r="Y5446" i="8"/>
  <c r="C5446" i="8"/>
  <c r="Y5445" i="8"/>
  <c r="C5445" i="8"/>
  <c r="Y5444" i="8"/>
  <c r="C5444" i="8"/>
  <c r="Y5443" i="8"/>
  <c r="C5443" i="8"/>
  <c r="Y5442" i="8"/>
  <c r="C5442" i="8"/>
  <c r="Y5441" i="8"/>
  <c r="C5441" i="8"/>
  <c r="Y5440" i="8"/>
  <c r="C5440" i="8"/>
  <c r="Y5439" i="8"/>
  <c r="C5439" i="8"/>
  <c r="Y5438" i="8"/>
  <c r="C5438" i="8"/>
  <c r="Y5437" i="8"/>
  <c r="C5437" i="8"/>
  <c r="Y5436" i="8"/>
  <c r="C5436" i="8"/>
  <c r="Y5435" i="8"/>
  <c r="C5435" i="8"/>
  <c r="Y5434" i="8"/>
  <c r="C5434" i="8"/>
  <c r="Y5433" i="8"/>
  <c r="C5433" i="8"/>
  <c r="Y5432" i="8"/>
  <c r="C5432" i="8"/>
  <c r="Y5431" i="8"/>
  <c r="C5431" i="8"/>
  <c r="Y5430" i="8"/>
  <c r="C5430" i="8"/>
  <c r="Y5429" i="8"/>
  <c r="C5429" i="8"/>
  <c r="Y5428" i="8"/>
  <c r="C5428" i="8"/>
  <c r="Y5427" i="8"/>
  <c r="C5427" i="8"/>
  <c r="Y5426" i="8"/>
  <c r="C5426" i="8"/>
  <c r="Y5425" i="8"/>
  <c r="C5425" i="8"/>
  <c r="Y5424" i="8"/>
  <c r="C5424" i="8"/>
  <c r="Y5423" i="8"/>
  <c r="C5423" i="8"/>
  <c r="Y5422" i="8"/>
  <c r="C5422" i="8"/>
  <c r="Y5421" i="8"/>
  <c r="C5421" i="8"/>
  <c r="Y5420" i="8"/>
  <c r="C5420" i="8"/>
  <c r="Y5419" i="8"/>
  <c r="C5419" i="8"/>
  <c r="Y5418" i="8"/>
  <c r="C5418" i="8"/>
  <c r="Y5417" i="8"/>
  <c r="C5417" i="8"/>
  <c r="Y5416" i="8"/>
  <c r="C5416" i="8"/>
  <c r="Y5415" i="8"/>
  <c r="C5415" i="8"/>
  <c r="Y5414" i="8"/>
  <c r="C5414" i="8"/>
  <c r="Y5413" i="8"/>
  <c r="C5413" i="8"/>
  <c r="Y5412" i="8"/>
  <c r="C5412" i="8"/>
  <c r="Y5411" i="8"/>
  <c r="C5411" i="8"/>
  <c r="Y5410" i="8"/>
  <c r="C5410" i="8"/>
  <c r="Y5409" i="8"/>
  <c r="C5409" i="8"/>
  <c r="Y5408" i="8"/>
  <c r="C5408" i="8"/>
  <c r="Y5407" i="8"/>
  <c r="C5407" i="8"/>
  <c r="Y5406" i="8"/>
  <c r="C5406" i="8"/>
  <c r="Y5405" i="8"/>
  <c r="C5405" i="8"/>
  <c r="Y5404" i="8"/>
  <c r="C5404" i="8"/>
  <c r="Y5403" i="8"/>
  <c r="C5403" i="8"/>
  <c r="Y5402" i="8"/>
  <c r="C5402" i="8"/>
  <c r="Y5401" i="8"/>
  <c r="C5401" i="8"/>
  <c r="Y5400" i="8"/>
  <c r="C5400" i="8"/>
  <c r="Y5399" i="8"/>
  <c r="C5399" i="8"/>
  <c r="Y5398" i="8"/>
  <c r="C5398" i="8"/>
  <c r="Y5397" i="8"/>
  <c r="C5397" i="8"/>
  <c r="Y5396" i="8"/>
  <c r="C5396" i="8"/>
  <c r="Y5395" i="8"/>
  <c r="C5395" i="8"/>
  <c r="Y5394" i="8"/>
  <c r="C5394" i="8"/>
  <c r="Y5393" i="8"/>
  <c r="C5393" i="8"/>
  <c r="Y5392" i="8"/>
  <c r="C5392" i="8"/>
  <c r="Y5391" i="8"/>
  <c r="C5391" i="8"/>
  <c r="C5390" i="8"/>
  <c r="C5389" i="8"/>
  <c r="C5388" i="8"/>
  <c r="C5387" i="8"/>
  <c r="C5386" i="8"/>
  <c r="C5385" i="8"/>
  <c r="C5384" i="8"/>
  <c r="C5383" i="8"/>
  <c r="C5382" i="8"/>
  <c r="C5381" i="8"/>
  <c r="C5380" i="8"/>
  <c r="C5379" i="8"/>
  <c r="C5378" i="8"/>
  <c r="C5377" i="8"/>
  <c r="C5376" i="8"/>
  <c r="C5375" i="8"/>
  <c r="C5374" i="8"/>
  <c r="C5373" i="8"/>
  <c r="C5372" i="8"/>
  <c r="C5371" i="8"/>
  <c r="C5370" i="8"/>
  <c r="Y5369" i="8"/>
  <c r="C5369" i="8"/>
  <c r="Y5368" i="8"/>
  <c r="C5368" i="8"/>
  <c r="Y5367" i="8"/>
  <c r="C5367" i="8"/>
  <c r="Y5366" i="8"/>
  <c r="C5366" i="8"/>
  <c r="Y5365" i="8"/>
  <c r="C5365" i="8"/>
  <c r="Y5364" i="8"/>
  <c r="C5364" i="8"/>
  <c r="Y5363" i="8"/>
  <c r="C5363" i="8"/>
  <c r="Y5362" i="8"/>
  <c r="C5362" i="8"/>
  <c r="Y5361" i="8"/>
  <c r="C5361" i="8"/>
  <c r="Y5360" i="8"/>
  <c r="C5360" i="8"/>
  <c r="Y5359" i="8"/>
  <c r="C5359" i="8"/>
  <c r="Y5358" i="8"/>
  <c r="C5358" i="8"/>
  <c r="Y5357" i="8"/>
  <c r="C5357" i="8"/>
  <c r="Y5356" i="8"/>
  <c r="C5356" i="8"/>
  <c r="Y5355" i="8"/>
  <c r="C5355" i="8"/>
  <c r="Y5354" i="8"/>
  <c r="C5354" i="8"/>
  <c r="Y5353" i="8"/>
  <c r="C5353" i="8"/>
  <c r="Y5352" i="8"/>
  <c r="C5352" i="8"/>
  <c r="Y5351" i="8"/>
  <c r="C5351" i="8"/>
  <c r="Y5350" i="8"/>
  <c r="C5350" i="8"/>
  <c r="Y5349" i="8"/>
  <c r="C5349" i="8"/>
  <c r="Y5348" i="8"/>
  <c r="C5348" i="8"/>
  <c r="Y5347" i="8"/>
  <c r="C5347" i="8"/>
  <c r="Y5346" i="8"/>
  <c r="C5346" i="8"/>
  <c r="Y5345" i="8"/>
  <c r="C5345" i="8"/>
  <c r="Y5344" i="8"/>
  <c r="C5344" i="8"/>
  <c r="Y5343" i="8"/>
  <c r="C5343" i="8"/>
  <c r="Y5342" i="8"/>
  <c r="C5342" i="8"/>
  <c r="Y5341" i="8"/>
  <c r="C5341" i="8"/>
  <c r="Y5340" i="8"/>
  <c r="C5340" i="8"/>
  <c r="Y5339" i="8"/>
  <c r="C5339" i="8"/>
  <c r="Y5338" i="8"/>
  <c r="C5338" i="8"/>
  <c r="Y5337" i="8"/>
  <c r="C5337" i="8"/>
  <c r="Y5336" i="8"/>
  <c r="C5336" i="8"/>
  <c r="Y5335" i="8"/>
  <c r="C5335" i="8"/>
  <c r="Y5334" i="8"/>
  <c r="C5334" i="8"/>
  <c r="Y5333" i="8"/>
  <c r="C5333" i="8"/>
  <c r="Y5332" i="8"/>
  <c r="C5332" i="8"/>
  <c r="Y5331" i="8"/>
  <c r="C5331" i="8"/>
  <c r="Y5330" i="8"/>
  <c r="C5330" i="8"/>
  <c r="Y5329" i="8"/>
  <c r="C5329" i="8"/>
  <c r="Y5328" i="8"/>
  <c r="C5328" i="8"/>
  <c r="Y5327" i="8"/>
  <c r="C5327" i="8"/>
  <c r="Y5326" i="8"/>
  <c r="C5326" i="8"/>
  <c r="Y5325" i="8"/>
  <c r="C5325" i="8"/>
  <c r="Y5324" i="8"/>
  <c r="C5324" i="8"/>
  <c r="Y5323" i="8"/>
  <c r="C5323" i="8"/>
  <c r="Y5322" i="8"/>
  <c r="C5322" i="8"/>
  <c r="Y5321" i="8"/>
  <c r="C5321" i="8"/>
  <c r="Y5320" i="8"/>
  <c r="C5320" i="8"/>
  <c r="Y5319" i="8"/>
  <c r="C5319" i="8"/>
  <c r="Y5318" i="8"/>
  <c r="C5318" i="8"/>
  <c r="Y5317" i="8"/>
  <c r="C5317" i="8"/>
  <c r="Y5316" i="8"/>
  <c r="C5316" i="8"/>
  <c r="Y5315" i="8"/>
  <c r="C5315" i="8"/>
  <c r="Y5314" i="8"/>
  <c r="C5314" i="8"/>
  <c r="Y5313" i="8"/>
  <c r="C5313" i="8"/>
  <c r="Y5312" i="8"/>
  <c r="C5312" i="8"/>
  <c r="Y5311" i="8"/>
  <c r="C5311" i="8"/>
  <c r="Y5310" i="8"/>
  <c r="C5310" i="8"/>
  <c r="Y5309" i="8"/>
  <c r="C5309" i="8"/>
  <c r="Y5308" i="8"/>
  <c r="C5308" i="8"/>
  <c r="Y5307" i="8"/>
  <c r="C5307" i="8"/>
  <c r="Y5306" i="8"/>
  <c r="C5306" i="8"/>
  <c r="Y5305" i="8"/>
  <c r="C5305" i="8"/>
  <c r="Y5304" i="8"/>
  <c r="C5304" i="8"/>
  <c r="Y5303" i="8"/>
  <c r="C5303" i="8"/>
  <c r="Y5302" i="8"/>
  <c r="C5302" i="8"/>
  <c r="Y5301" i="8"/>
  <c r="C5301" i="8"/>
  <c r="Y5300" i="8"/>
  <c r="C5300" i="8"/>
  <c r="Y5299" i="8"/>
  <c r="C5299" i="8"/>
  <c r="Y5298" i="8"/>
  <c r="C5298" i="8"/>
  <c r="Y5297" i="8"/>
  <c r="C5297" i="8"/>
  <c r="Y5296" i="8"/>
  <c r="C5296" i="8"/>
  <c r="Y5295" i="8"/>
  <c r="C5295" i="8"/>
  <c r="Y5294" i="8"/>
  <c r="C5294" i="8"/>
  <c r="Y5293" i="8"/>
  <c r="C5293" i="8"/>
  <c r="Y5292" i="8"/>
  <c r="C5292" i="8"/>
  <c r="Y5291" i="8"/>
  <c r="C5291" i="8"/>
  <c r="Y5290" i="8"/>
  <c r="C5290" i="8"/>
  <c r="Y5289" i="8"/>
  <c r="C5289" i="8"/>
  <c r="Y5288" i="8"/>
  <c r="C5288" i="8"/>
  <c r="Y5287" i="8"/>
  <c r="C5287" i="8"/>
  <c r="Y5286" i="8"/>
  <c r="C5286" i="8"/>
  <c r="Y5285" i="8"/>
  <c r="C5285" i="8"/>
  <c r="Y5284" i="8"/>
  <c r="C5284" i="8"/>
  <c r="Y5283" i="8"/>
  <c r="C5283" i="8"/>
  <c r="Y5282" i="8"/>
  <c r="C5282" i="8"/>
  <c r="Y5281" i="8"/>
  <c r="C5281" i="8"/>
  <c r="Y5280" i="8"/>
  <c r="C5280" i="8"/>
  <c r="Y5279" i="8"/>
  <c r="C5279" i="8"/>
  <c r="Y5278" i="8"/>
  <c r="C5278" i="8"/>
  <c r="Y5277" i="8"/>
  <c r="C5277" i="8"/>
  <c r="Y5276" i="8"/>
  <c r="C5276" i="8"/>
  <c r="Y5275" i="8"/>
  <c r="C5275" i="8"/>
  <c r="Y5274" i="8"/>
  <c r="C5274" i="8"/>
  <c r="Y5273" i="8"/>
  <c r="C5273" i="8"/>
  <c r="Y5272" i="8"/>
  <c r="C5272" i="8"/>
  <c r="Y5271" i="8"/>
  <c r="C5271" i="8"/>
  <c r="Y5270" i="8"/>
  <c r="C5270" i="8"/>
  <c r="Y5269" i="8"/>
  <c r="C5269" i="8"/>
  <c r="Y5268" i="8"/>
  <c r="C5268" i="8"/>
  <c r="Y5267" i="8"/>
  <c r="C5267" i="8"/>
  <c r="Y5266" i="8"/>
  <c r="C5266" i="8"/>
  <c r="Y5265" i="8"/>
  <c r="C5265" i="8"/>
  <c r="Y5264" i="8"/>
  <c r="C5264" i="8"/>
  <c r="Y5263" i="8"/>
  <c r="C5263" i="8"/>
  <c r="Y5262" i="8"/>
  <c r="C5262" i="8"/>
  <c r="Y5261" i="8"/>
  <c r="C5261" i="8"/>
  <c r="Y5260" i="8"/>
  <c r="C5260" i="8"/>
  <c r="Y5259" i="8"/>
  <c r="C5259" i="8"/>
  <c r="Y5258" i="8"/>
  <c r="C5258" i="8"/>
  <c r="Y5257" i="8"/>
  <c r="C5257" i="8"/>
  <c r="Y5256" i="8"/>
  <c r="C5256" i="8"/>
  <c r="Y5255" i="8"/>
  <c r="C5255" i="8"/>
  <c r="Y5254" i="8"/>
  <c r="C5254" i="8"/>
  <c r="Y5253" i="8"/>
  <c r="C5253" i="8"/>
  <c r="Y5252" i="8"/>
  <c r="C5252" i="8"/>
  <c r="Y5251" i="8"/>
  <c r="C5251" i="8"/>
  <c r="Y5250" i="8"/>
  <c r="C5250" i="8"/>
  <c r="Y5249" i="8"/>
  <c r="C5249" i="8"/>
  <c r="Y5248" i="8"/>
  <c r="C5248" i="8"/>
  <c r="Y5247" i="8"/>
  <c r="C5247" i="8"/>
  <c r="Y5246" i="8"/>
  <c r="C5246" i="8"/>
  <c r="Y5245" i="8"/>
  <c r="C5245" i="8"/>
  <c r="Y5244" i="8"/>
  <c r="C5244" i="8"/>
  <c r="Y5243" i="8"/>
  <c r="C5243" i="8"/>
  <c r="Y5242" i="8"/>
  <c r="C5242" i="8"/>
  <c r="Y5241" i="8"/>
  <c r="C5241" i="8"/>
  <c r="Y5240" i="8"/>
  <c r="C5240" i="8"/>
  <c r="Y5239" i="8"/>
  <c r="C5239" i="8"/>
  <c r="Y5238" i="8"/>
  <c r="C5238" i="8"/>
  <c r="Y5237" i="8"/>
  <c r="C5237" i="8"/>
  <c r="Y5236" i="8"/>
  <c r="C5236" i="8"/>
  <c r="Y5235" i="8"/>
  <c r="C5235" i="8"/>
  <c r="Y5234" i="8"/>
  <c r="C5234" i="8"/>
  <c r="Y5233" i="8"/>
  <c r="C5233" i="8"/>
  <c r="Y5232" i="8"/>
  <c r="C5232" i="8"/>
  <c r="C5231" i="8"/>
  <c r="C5230" i="8"/>
  <c r="C5229" i="8"/>
  <c r="C5228" i="8"/>
  <c r="C5227" i="8"/>
  <c r="C5226" i="8"/>
  <c r="C5225" i="8"/>
  <c r="C5224" i="8"/>
  <c r="C5223" i="8"/>
  <c r="C5222" i="8"/>
  <c r="Y5221" i="8"/>
  <c r="C5221" i="8"/>
  <c r="Y5220" i="8"/>
  <c r="C5220" i="8"/>
  <c r="Y5219" i="8"/>
  <c r="C5219" i="8"/>
  <c r="Y5218" i="8"/>
  <c r="C5218" i="8"/>
  <c r="Y5217" i="8"/>
  <c r="C5217" i="8"/>
  <c r="Y5216" i="8"/>
  <c r="C5216" i="8"/>
  <c r="Y5215" i="8"/>
  <c r="C5215" i="8"/>
  <c r="Y5214" i="8"/>
  <c r="C5214" i="8"/>
  <c r="Y5213" i="8"/>
  <c r="C5213" i="8"/>
  <c r="Y5212" i="8"/>
  <c r="C5212" i="8"/>
  <c r="Y5211" i="8"/>
  <c r="C5211" i="8"/>
  <c r="Y5210" i="8"/>
  <c r="C5210" i="8"/>
  <c r="Y5209" i="8"/>
  <c r="C5209" i="8"/>
  <c r="Y5208" i="8"/>
  <c r="C5208" i="8"/>
  <c r="Y5207" i="8"/>
  <c r="C5207" i="8"/>
  <c r="Y5206" i="8"/>
  <c r="C5206" i="8"/>
  <c r="Y5205" i="8"/>
  <c r="C5205" i="8"/>
  <c r="Y5204" i="8"/>
  <c r="C5204" i="8"/>
  <c r="Y5203" i="8"/>
  <c r="C5203" i="8"/>
  <c r="Y5202" i="8"/>
  <c r="C5202" i="8"/>
  <c r="Y5201" i="8"/>
  <c r="C5201" i="8"/>
  <c r="Y5200" i="8"/>
  <c r="C5200" i="8"/>
  <c r="Y5199" i="8"/>
  <c r="C5199" i="8"/>
  <c r="Y5198" i="8"/>
  <c r="C5198" i="8"/>
  <c r="Y5197" i="8"/>
  <c r="C5197" i="8"/>
  <c r="Y5196" i="8"/>
  <c r="C5196" i="8"/>
  <c r="Y5195" i="8"/>
  <c r="C5195" i="8"/>
  <c r="Y5194" i="8"/>
  <c r="C5194" i="8"/>
  <c r="Y5193" i="8"/>
  <c r="C5193" i="8"/>
  <c r="Y5192" i="8"/>
  <c r="C5192" i="8"/>
  <c r="Y5191" i="8"/>
  <c r="C5191" i="8"/>
  <c r="Y5190" i="8"/>
  <c r="C5190" i="8"/>
  <c r="Y5189" i="8"/>
  <c r="C5189" i="8"/>
  <c r="Y5188" i="8"/>
  <c r="C5188" i="8"/>
  <c r="Y5187" i="8"/>
  <c r="C5187" i="8"/>
  <c r="Y5186" i="8"/>
  <c r="C5186" i="8"/>
  <c r="Y5185" i="8"/>
  <c r="C5185" i="8"/>
  <c r="Y5184" i="8"/>
  <c r="C5184" i="8"/>
  <c r="Y5183" i="8"/>
  <c r="C5183" i="8"/>
  <c r="Y5182" i="8"/>
  <c r="C5182" i="8"/>
  <c r="Y5181" i="8"/>
  <c r="C5181" i="8"/>
  <c r="Y5180" i="8"/>
  <c r="C5180" i="8"/>
  <c r="Y5179" i="8"/>
  <c r="C5179" i="8"/>
  <c r="Y5178" i="8"/>
  <c r="C5178" i="8"/>
  <c r="Y5177" i="8"/>
  <c r="C5177" i="8"/>
  <c r="Y5176" i="8"/>
  <c r="C5176" i="8"/>
  <c r="Y5175" i="8"/>
  <c r="C5175" i="8"/>
  <c r="Y5174" i="8"/>
  <c r="C5174" i="8"/>
  <c r="Y5173" i="8"/>
  <c r="C5173" i="8"/>
  <c r="Y5172" i="8"/>
  <c r="C5172" i="8"/>
  <c r="Y5171" i="8"/>
  <c r="C5171" i="8"/>
  <c r="Y5170" i="8"/>
  <c r="C5170" i="8"/>
  <c r="Y5169" i="8"/>
  <c r="C5169" i="8"/>
  <c r="Y5168" i="8"/>
  <c r="C5168" i="8"/>
  <c r="Y5167" i="8"/>
  <c r="C5167" i="8"/>
  <c r="Y5166" i="8"/>
  <c r="C5166" i="8"/>
  <c r="Y5165" i="8"/>
  <c r="C5165" i="8"/>
  <c r="Y5164" i="8"/>
  <c r="C5164" i="8"/>
  <c r="Y5163" i="8"/>
  <c r="C5163" i="8"/>
  <c r="Y5162" i="8"/>
  <c r="C5162" i="8"/>
  <c r="Y5161" i="8"/>
  <c r="C5161" i="8"/>
  <c r="Y5160" i="8"/>
  <c r="C5160" i="8"/>
  <c r="Y5159" i="8"/>
  <c r="C5159" i="8"/>
  <c r="Y5158" i="8"/>
  <c r="C5158" i="8"/>
  <c r="Y5157" i="8"/>
  <c r="C5157" i="8"/>
  <c r="Y5156" i="8"/>
  <c r="C5156" i="8"/>
  <c r="Y5155" i="8"/>
  <c r="C5155" i="8"/>
  <c r="Y5154" i="8"/>
  <c r="C5154" i="8"/>
  <c r="Y5153" i="8"/>
  <c r="C5153" i="8"/>
  <c r="Y5152" i="8"/>
  <c r="C5152" i="8"/>
  <c r="Y5151" i="8"/>
  <c r="C5151" i="8"/>
  <c r="Y5150" i="8"/>
  <c r="C5150" i="8"/>
  <c r="Y5149" i="8"/>
  <c r="C5149" i="8"/>
  <c r="Y5148" i="8"/>
  <c r="C5148" i="8"/>
  <c r="Y5147" i="8"/>
  <c r="C5147" i="8"/>
  <c r="Y5146" i="8"/>
  <c r="C5146" i="8"/>
  <c r="Y5145" i="8"/>
  <c r="C5145" i="8"/>
  <c r="Y5144" i="8"/>
  <c r="C5144" i="8"/>
  <c r="Y5143" i="8"/>
  <c r="C5143" i="8"/>
  <c r="Y5142" i="8"/>
  <c r="C5142" i="8"/>
  <c r="Y5141" i="8"/>
  <c r="C5141" i="8"/>
  <c r="Y5140" i="8"/>
  <c r="C5140" i="8"/>
  <c r="Y5139" i="8"/>
  <c r="C5139" i="8"/>
  <c r="Y5138" i="8"/>
  <c r="C5138" i="8"/>
  <c r="Y5137" i="8"/>
  <c r="C5137" i="8"/>
  <c r="Y5136" i="8"/>
  <c r="C5136" i="8"/>
  <c r="Y5135" i="8"/>
  <c r="C5135" i="8"/>
  <c r="Y5134" i="8"/>
  <c r="C5134" i="8"/>
  <c r="Y5133" i="8"/>
  <c r="C5133" i="8"/>
  <c r="Y5132" i="8"/>
  <c r="C5132" i="8"/>
  <c r="Y5131" i="8"/>
  <c r="C5131" i="8"/>
  <c r="Y5130" i="8"/>
  <c r="C5130" i="8"/>
  <c r="Y5129" i="8"/>
  <c r="C5129" i="8"/>
  <c r="Y5128" i="8"/>
  <c r="C5128" i="8"/>
  <c r="Y5127" i="8"/>
  <c r="C5127" i="8"/>
  <c r="Y5126" i="8"/>
  <c r="C5126" i="8"/>
  <c r="Y5125" i="8"/>
  <c r="C5125" i="8"/>
  <c r="Y5124" i="8"/>
  <c r="C5124" i="8"/>
  <c r="Y5123" i="8"/>
  <c r="C5123" i="8"/>
  <c r="Y5122" i="8"/>
  <c r="C5122" i="8"/>
  <c r="Y5121" i="8"/>
  <c r="C5121" i="8"/>
  <c r="Y5120" i="8"/>
  <c r="C5120" i="8"/>
  <c r="Y5119" i="8"/>
  <c r="C5119" i="8"/>
  <c r="Y5118" i="8"/>
  <c r="C5118" i="8"/>
  <c r="Y5117" i="8"/>
  <c r="C5117" i="8"/>
  <c r="Y5116" i="8"/>
  <c r="C5116" i="8"/>
  <c r="Y5115" i="8"/>
  <c r="C5115" i="8"/>
  <c r="Y5114" i="8"/>
  <c r="C5114" i="8"/>
  <c r="Y5113" i="8"/>
  <c r="C5113" i="8"/>
  <c r="Y5112" i="8"/>
  <c r="C5112" i="8"/>
  <c r="Y5111" i="8"/>
  <c r="C5111" i="8"/>
  <c r="Y5110" i="8"/>
  <c r="C5110" i="8"/>
  <c r="Y5109" i="8"/>
  <c r="C5109" i="8"/>
  <c r="Y5108" i="8"/>
  <c r="C5108" i="8"/>
  <c r="Y5107" i="8"/>
  <c r="C5107" i="8"/>
  <c r="Y5106" i="8"/>
  <c r="C5106" i="8"/>
  <c r="Y5105" i="8"/>
  <c r="C5105" i="8"/>
  <c r="Y5104" i="8"/>
  <c r="C5104" i="8"/>
  <c r="Y5103" i="8"/>
  <c r="C5103" i="8"/>
  <c r="Y5102" i="8"/>
  <c r="C5102" i="8"/>
  <c r="Y5101" i="8"/>
  <c r="C5101" i="8"/>
  <c r="Y5100" i="8"/>
  <c r="C5100" i="8"/>
  <c r="Y5099" i="8"/>
  <c r="C5099" i="8"/>
  <c r="Y5098" i="8"/>
  <c r="C5098" i="8"/>
  <c r="Y5097" i="8"/>
  <c r="C5097" i="8"/>
  <c r="Y5096" i="8"/>
  <c r="C5096" i="8"/>
  <c r="Y5095" i="8"/>
  <c r="C5095" i="8"/>
  <c r="Y5094" i="8"/>
  <c r="C5094" i="8"/>
  <c r="Y5093" i="8"/>
  <c r="C5093" i="8"/>
  <c r="Y5092" i="8"/>
  <c r="C5092" i="8"/>
  <c r="Y5091" i="8"/>
  <c r="C5091" i="8"/>
  <c r="Y5090" i="8"/>
  <c r="C5090" i="8"/>
  <c r="Y5089" i="8"/>
  <c r="C5089" i="8"/>
  <c r="Y5088" i="8"/>
  <c r="C5088" i="8"/>
  <c r="Y5087" i="8"/>
  <c r="C5087" i="8"/>
  <c r="Y5086" i="8"/>
  <c r="C5086" i="8"/>
  <c r="Y5085" i="8"/>
  <c r="C5085" i="8"/>
  <c r="Y5084" i="8"/>
  <c r="C5084" i="8"/>
  <c r="Y5083" i="8"/>
  <c r="C5083" i="8"/>
  <c r="Y5082" i="8"/>
  <c r="C5082" i="8"/>
  <c r="Y5081" i="8"/>
  <c r="C5081" i="8"/>
  <c r="Y5080" i="8"/>
  <c r="C5080" i="8"/>
  <c r="Y5079" i="8"/>
  <c r="C5079" i="8"/>
  <c r="Y5078" i="8"/>
  <c r="C5078" i="8"/>
  <c r="Y5077" i="8"/>
  <c r="C5077" i="8"/>
  <c r="Y5076" i="8"/>
  <c r="C5076" i="8"/>
  <c r="Y5075" i="8"/>
  <c r="C5075" i="8"/>
  <c r="Y5074" i="8"/>
  <c r="C5074" i="8"/>
  <c r="Y5073" i="8"/>
  <c r="C5073" i="8"/>
  <c r="Y5072" i="8"/>
  <c r="C5072" i="8"/>
  <c r="Y5071" i="8"/>
  <c r="C5071" i="8"/>
  <c r="Y5070" i="8"/>
  <c r="C5070" i="8"/>
  <c r="Y5069" i="8"/>
  <c r="C5069" i="8"/>
  <c r="Y5068" i="8"/>
  <c r="C5068" i="8"/>
  <c r="Y5067" i="8"/>
  <c r="C5067" i="8"/>
  <c r="Y5066" i="8"/>
  <c r="C5066" i="8"/>
  <c r="Y5065" i="8"/>
  <c r="C5065" i="8"/>
  <c r="Y5064" i="8"/>
  <c r="C5064" i="8"/>
  <c r="Y5063" i="8"/>
  <c r="C5063" i="8"/>
  <c r="Y5062" i="8"/>
  <c r="C5062" i="8"/>
  <c r="Y5061" i="8"/>
  <c r="C5061" i="8"/>
  <c r="Y5060" i="8"/>
  <c r="C5060" i="8"/>
  <c r="Y5059" i="8"/>
  <c r="C5059" i="8"/>
  <c r="Y5058" i="8"/>
  <c r="C5058" i="8"/>
  <c r="Y5057" i="8"/>
  <c r="C5057" i="8"/>
  <c r="Y5056" i="8"/>
  <c r="C5056" i="8"/>
  <c r="Y5055" i="8"/>
  <c r="C5055" i="8"/>
  <c r="Y5054" i="8"/>
  <c r="C5054" i="8"/>
  <c r="Y5053" i="8"/>
  <c r="C5053" i="8"/>
  <c r="Y5052" i="8"/>
  <c r="C5052" i="8"/>
  <c r="Y5051" i="8"/>
  <c r="C5051" i="8"/>
  <c r="Y5050" i="8"/>
  <c r="C5050" i="8"/>
  <c r="Y5049" i="8"/>
  <c r="C5049" i="8"/>
  <c r="Y5048" i="8"/>
  <c r="C5048" i="8"/>
  <c r="Y5047" i="8"/>
  <c r="C5047" i="8"/>
  <c r="Y5046" i="8"/>
  <c r="C5046" i="8"/>
  <c r="Y5045" i="8"/>
  <c r="C5045" i="8"/>
  <c r="Y5044" i="8"/>
  <c r="C5044" i="8"/>
  <c r="Y5043" i="8"/>
  <c r="C5043" i="8"/>
  <c r="Y5042" i="8"/>
  <c r="C5042" i="8"/>
  <c r="Y5041" i="8"/>
  <c r="C5041" i="8"/>
  <c r="Y5040" i="8"/>
  <c r="C5040" i="8"/>
  <c r="Y5039" i="8"/>
  <c r="C5039" i="8"/>
  <c r="Y5038" i="8"/>
  <c r="C5038" i="8"/>
  <c r="Y5037" i="8"/>
  <c r="C5037" i="8"/>
  <c r="Y5036" i="8"/>
  <c r="C5036" i="8"/>
  <c r="Y5035" i="8"/>
  <c r="C5035" i="8"/>
  <c r="Y5034" i="8"/>
  <c r="C5034" i="8"/>
  <c r="Y5033" i="8"/>
  <c r="C5033" i="8"/>
  <c r="Y5032" i="8"/>
  <c r="C5032" i="8"/>
  <c r="Y5031" i="8"/>
  <c r="C5031" i="8"/>
  <c r="Y5030" i="8"/>
  <c r="C5030" i="8"/>
  <c r="Y5029" i="8"/>
  <c r="C5029" i="8"/>
  <c r="Y5028" i="8"/>
  <c r="C5028" i="8"/>
  <c r="Y5027" i="8"/>
  <c r="C5027" i="8"/>
  <c r="Y5026" i="8"/>
  <c r="C5026" i="8"/>
  <c r="Y5025" i="8"/>
  <c r="C5025" i="8"/>
  <c r="Y5024" i="8"/>
  <c r="C5024" i="8"/>
  <c r="Y5023" i="8"/>
  <c r="C5023" i="8"/>
  <c r="Y5022" i="8"/>
  <c r="C5022" i="8"/>
  <c r="Y5021" i="8"/>
  <c r="C5021" i="8"/>
  <c r="Y5020" i="8"/>
  <c r="C5020" i="8"/>
  <c r="Y5019" i="8"/>
  <c r="C5019" i="8"/>
  <c r="Y5018" i="8"/>
  <c r="C5018" i="8"/>
  <c r="Y5017" i="8"/>
  <c r="C5017" i="8"/>
  <c r="Y5016" i="8"/>
  <c r="C5016" i="8"/>
  <c r="Y5015" i="8"/>
  <c r="C5015" i="8"/>
  <c r="Y5014" i="8"/>
  <c r="C5014" i="8"/>
  <c r="Y5013" i="8"/>
  <c r="C5013" i="8"/>
  <c r="Y5012" i="8"/>
  <c r="C5012" i="8"/>
  <c r="Y5011" i="8"/>
  <c r="C5011" i="8"/>
  <c r="Y5010" i="8"/>
  <c r="C5010" i="8"/>
  <c r="Y5009" i="8"/>
  <c r="C5009" i="8"/>
  <c r="Y5008" i="8"/>
  <c r="C5008" i="8"/>
  <c r="Y5007" i="8"/>
  <c r="C5007" i="8"/>
  <c r="Y5006" i="8"/>
  <c r="C5006" i="8"/>
  <c r="Y5005" i="8"/>
  <c r="C5005" i="8"/>
  <c r="Y5004" i="8"/>
  <c r="C5004" i="8"/>
  <c r="Y5003" i="8"/>
  <c r="C5003" i="8"/>
  <c r="Y5002" i="8"/>
  <c r="C5002" i="8"/>
  <c r="Y5001" i="8"/>
  <c r="C5001" i="8"/>
  <c r="Y5000" i="8"/>
  <c r="C5000" i="8"/>
  <c r="Y4999" i="8"/>
  <c r="C4999" i="8"/>
  <c r="Y4998" i="8"/>
  <c r="C4998" i="8"/>
  <c r="Y4997" i="8"/>
  <c r="C4997" i="8"/>
  <c r="Y4996" i="8"/>
  <c r="C4996" i="8"/>
  <c r="Y4995" i="8"/>
  <c r="C4995" i="8"/>
  <c r="Y4994" i="8"/>
  <c r="C4994" i="8"/>
  <c r="Y4993" i="8"/>
  <c r="C4993" i="8"/>
  <c r="Y4992" i="8"/>
  <c r="C4992" i="8"/>
  <c r="Y4991" i="8"/>
  <c r="C4991" i="8"/>
  <c r="Y4990" i="8"/>
  <c r="C4990" i="8"/>
  <c r="Y4989" i="8"/>
  <c r="C4989" i="8"/>
  <c r="Y4988" i="8"/>
  <c r="C4988" i="8"/>
  <c r="Y4987" i="8"/>
  <c r="C4987" i="8"/>
  <c r="Y4986" i="8"/>
  <c r="C4986" i="8"/>
  <c r="Y4985" i="8"/>
  <c r="C4985" i="8"/>
  <c r="Y4984" i="8"/>
  <c r="C4984" i="8"/>
  <c r="Y4983" i="8"/>
  <c r="C4983" i="8"/>
  <c r="Y4982" i="8"/>
  <c r="C4982" i="8"/>
  <c r="Y4981" i="8"/>
  <c r="C4981" i="8"/>
  <c r="Y4980" i="8"/>
  <c r="C4980" i="8"/>
  <c r="Y4979" i="8"/>
  <c r="C4979" i="8"/>
  <c r="Y4978" i="8"/>
  <c r="C4978" i="8"/>
  <c r="Y4977" i="8"/>
  <c r="C4977" i="8"/>
  <c r="Y4976" i="8"/>
  <c r="C4976" i="8"/>
  <c r="Y4975" i="8"/>
  <c r="C4975" i="8"/>
  <c r="Y4974" i="8"/>
  <c r="C4974" i="8"/>
  <c r="Y4973" i="8"/>
  <c r="C4973" i="8"/>
  <c r="Y4972" i="8"/>
  <c r="C4972" i="8"/>
  <c r="Y4971" i="8"/>
  <c r="C4971" i="8"/>
  <c r="Y4970" i="8"/>
  <c r="C4970" i="8"/>
  <c r="Y4969" i="8"/>
  <c r="C4969" i="8"/>
  <c r="Y4968" i="8"/>
  <c r="C4968" i="8"/>
  <c r="Y4967" i="8"/>
  <c r="C4967" i="8"/>
  <c r="Y4966" i="8"/>
  <c r="C4966" i="8"/>
  <c r="Y4965" i="8"/>
  <c r="C4965" i="8"/>
  <c r="Y4964" i="8"/>
  <c r="C4964" i="8"/>
  <c r="Y4963" i="8"/>
  <c r="C4963" i="8"/>
  <c r="Y4962" i="8"/>
  <c r="C4962" i="8"/>
  <c r="Y4961" i="8"/>
  <c r="C4961" i="8"/>
  <c r="Y4960" i="8"/>
  <c r="C4960" i="8"/>
  <c r="Y4959" i="8"/>
  <c r="C4959" i="8"/>
  <c r="Y4958" i="8"/>
  <c r="C4958" i="8"/>
  <c r="Y4957" i="8"/>
  <c r="C4957" i="8"/>
  <c r="C4956" i="8"/>
  <c r="C4955" i="8"/>
  <c r="C4954" i="8"/>
  <c r="C4953" i="8"/>
  <c r="C4952" i="8"/>
  <c r="C4951" i="8"/>
  <c r="C4950" i="8"/>
  <c r="C4949" i="8"/>
  <c r="C4948" i="8"/>
  <c r="C4947" i="8"/>
  <c r="C4946" i="8"/>
  <c r="C4945" i="8"/>
  <c r="C4944" i="8"/>
  <c r="C4943" i="8"/>
  <c r="C4942" i="8"/>
  <c r="C4941" i="8"/>
  <c r="C4940" i="8"/>
  <c r="C4939" i="8"/>
  <c r="C4938" i="8"/>
  <c r="C4937" i="8"/>
  <c r="C4936" i="8"/>
  <c r="C4935" i="8"/>
  <c r="C4934" i="8"/>
  <c r="C4933" i="8"/>
  <c r="C4932" i="8"/>
  <c r="C4931" i="8"/>
  <c r="C4930" i="8"/>
  <c r="C4929" i="8"/>
  <c r="C4928" i="8"/>
  <c r="C4927" i="8"/>
  <c r="C4926" i="8"/>
  <c r="C4925" i="8"/>
  <c r="C4924" i="8"/>
  <c r="C4923" i="8"/>
  <c r="C4922" i="8"/>
  <c r="C4921" i="8"/>
  <c r="C4920" i="8"/>
  <c r="C4919" i="8"/>
  <c r="C4918" i="8"/>
  <c r="C4917" i="8"/>
  <c r="C4916" i="8"/>
  <c r="C4915" i="8"/>
  <c r="C4914" i="8"/>
  <c r="C4913" i="8"/>
  <c r="C4912" i="8"/>
  <c r="C4911" i="8"/>
  <c r="C4910" i="8"/>
  <c r="C4909" i="8"/>
  <c r="C4908" i="8"/>
  <c r="C4907" i="8"/>
  <c r="C4906" i="8"/>
  <c r="C4905" i="8"/>
  <c r="C4904" i="8"/>
  <c r="C4903" i="8"/>
  <c r="C4902" i="8"/>
  <c r="C4901" i="8"/>
  <c r="C4900" i="8"/>
  <c r="C4899" i="8"/>
  <c r="C4898" i="8"/>
  <c r="C4897" i="8"/>
  <c r="C4896" i="8"/>
  <c r="C4895" i="8"/>
  <c r="C4894" i="8"/>
  <c r="C4893" i="8"/>
  <c r="C4892" i="8"/>
  <c r="C4891" i="8"/>
  <c r="C4890" i="8"/>
  <c r="C4889" i="8"/>
  <c r="C4888" i="8"/>
  <c r="C4887" i="8"/>
  <c r="C4886" i="8"/>
  <c r="C4885" i="8"/>
  <c r="C4884" i="8"/>
  <c r="C4883" i="8"/>
  <c r="C4882" i="8"/>
  <c r="C4881" i="8"/>
  <c r="C4880" i="8"/>
  <c r="C4879" i="8"/>
  <c r="C4878" i="8"/>
  <c r="C4877" i="8"/>
  <c r="C4876" i="8"/>
  <c r="C4875" i="8"/>
  <c r="C4874" i="8"/>
  <c r="C4873" i="8"/>
  <c r="Y4872" i="8"/>
  <c r="C4872" i="8"/>
  <c r="Y4871" i="8"/>
  <c r="C4871" i="8"/>
  <c r="Y4870" i="8"/>
  <c r="C4870" i="8"/>
  <c r="Y4869" i="8"/>
  <c r="C4869" i="8"/>
  <c r="Y4868" i="8"/>
  <c r="C4868" i="8"/>
  <c r="Y4867" i="8"/>
  <c r="C4867" i="8"/>
  <c r="Y4866" i="8"/>
  <c r="C4866" i="8"/>
  <c r="Y4865" i="8"/>
  <c r="C4865" i="8"/>
  <c r="Y4864" i="8"/>
  <c r="C4864" i="8"/>
  <c r="Y4863" i="8"/>
  <c r="C4863" i="8"/>
  <c r="Y4862" i="8"/>
  <c r="C4862" i="8"/>
  <c r="Y4861" i="8"/>
  <c r="C4861" i="8"/>
  <c r="Y4860" i="8"/>
  <c r="C4860" i="8"/>
  <c r="Y4859" i="8"/>
  <c r="C4859" i="8"/>
  <c r="Y4858" i="8"/>
  <c r="C4858" i="8"/>
  <c r="Y4857" i="8"/>
  <c r="C4857" i="8"/>
  <c r="Y4856" i="8"/>
  <c r="C4856" i="8"/>
  <c r="Y4855" i="8"/>
  <c r="C4855" i="8"/>
  <c r="Y4854" i="8"/>
  <c r="C4854" i="8"/>
  <c r="Y4853" i="8"/>
  <c r="C4853" i="8"/>
  <c r="Y4852" i="8"/>
  <c r="C4852" i="8"/>
  <c r="Y4851" i="8"/>
  <c r="C4851" i="8"/>
  <c r="Y4850" i="8"/>
  <c r="C4850" i="8"/>
  <c r="Y4849" i="8"/>
  <c r="C4849" i="8"/>
  <c r="Y4848" i="8"/>
  <c r="C4848" i="8"/>
  <c r="Y4847" i="8"/>
  <c r="C4847" i="8"/>
  <c r="Y4846" i="8"/>
  <c r="C4846" i="8"/>
  <c r="Y4845" i="8"/>
  <c r="C4845" i="8"/>
  <c r="Y4844" i="8"/>
  <c r="C4844" i="8"/>
  <c r="Y4843" i="8"/>
  <c r="C4843" i="8"/>
  <c r="Y4842" i="8"/>
  <c r="C4842" i="8"/>
  <c r="Y4841" i="8"/>
  <c r="C4841" i="8"/>
  <c r="Y4840" i="8"/>
  <c r="C4840" i="8"/>
  <c r="Y4839" i="8"/>
  <c r="C4839" i="8"/>
  <c r="Y4838" i="8"/>
  <c r="C4838" i="8"/>
  <c r="Y4837" i="8"/>
  <c r="C4837" i="8"/>
  <c r="Y4836" i="8"/>
  <c r="C4836" i="8"/>
  <c r="Y4835" i="8"/>
  <c r="C4835" i="8"/>
  <c r="Y4834" i="8"/>
  <c r="C4834" i="8"/>
  <c r="Y4833" i="8"/>
  <c r="C4833" i="8"/>
  <c r="Y4832" i="8"/>
  <c r="C4832" i="8"/>
  <c r="Y4831" i="8"/>
  <c r="C4831" i="8"/>
  <c r="Y4830" i="8"/>
  <c r="C4830" i="8"/>
  <c r="Y4829" i="8"/>
  <c r="C4829" i="8"/>
  <c r="Y4828" i="8"/>
  <c r="C4828" i="8"/>
  <c r="Y4827" i="8"/>
  <c r="C4827" i="8"/>
  <c r="Y4826" i="8"/>
  <c r="C4826" i="8"/>
  <c r="Y4825" i="8"/>
  <c r="C4825" i="8"/>
  <c r="Y4824" i="8"/>
  <c r="C4824" i="8"/>
  <c r="Y4823" i="8"/>
  <c r="C4823" i="8"/>
  <c r="Y4822" i="8"/>
  <c r="C4822" i="8"/>
  <c r="Y4821" i="8"/>
  <c r="C4821" i="8"/>
  <c r="Y4820" i="8"/>
  <c r="C4820" i="8"/>
  <c r="Y4819" i="8"/>
  <c r="C4819" i="8"/>
  <c r="Y4818" i="8"/>
  <c r="C4818" i="8"/>
  <c r="Y4817" i="8"/>
  <c r="C4817" i="8"/>
  <c r="Y4816" i="8"/>
  <c r="C4816" i="8"/>
  <c r="Y4815" i="8"/>
  <c r="C4815" i="8"/>
  <c r="Y4814" i="8"/>
  <c r="C4814" i="8"/>
  <c r="Y4813" i="8"/>
  <c r="C4813" i="8"/>
  <c r="Y4812" i="8"/>
  <c r="C4812" i="8"/>
  <c r="Y4811" i="8"/>
  <c r="C4811" i="8"/>
  <c r="Y4810" i="8"/>
  <c r="C4810" i="8"/>
  <c r="Y4809" i="8"/>
  <c r="C4809" i="8"/>
  <c r="Y4808" i="8"/>
  <c r="C4808" i="8"/>
  <c r="Y4807" i="8"/>
  <c r="C4807" i="8"/>
  <c r="Y4806" i="8"/>
  <c r="C4806" i="8"/>
  <c r="Y4805" i="8"/>
  <c r="C4805" i="8"/>
  <c r="Y4804" i="8"/>
  <c r="C4804" i="8"/>
  <c r="Y4803" i="8"/>
  <c r="C4803" i="8"/>
  <c r="Y4802" i="8"/>
  <c r="C4802" i="8"/>
  <c r="Y4801" i="8"/>
  <c r="C4801" i="8"/>
  <c r="Y4800" i="8"/>
  <c r="C4800" i="8"/>
  <c r="Y4799" i="8"/>
  <c r="C4799" i="8"/>
  <c r="Y4798" i="8"/>
  <c r="C4798" i="8"/>
  <c r="Y4797" i="8"/>
  <c r="C4797" i="8"/>
  <c r="Y4796" i="8"/>
  <c r="C4796" i="8"/>
  <c r="Y4795" i="8"/>
  <c r="C4795" i="8"/>
  <c r="Y4794" i="8"/>
  <c r="C4794" i="8"/>
  <c r="Y4793" i="8"/>
  <c r="C4793" i="8"/>
  <c r="Y4792" i="8"/>
  <c r="C4792" i="8"/>
  <c r="Y4791" i="8"/>
  <c r="C4791" i="8"/>
  <c r="Y4790" i="8"/>
  <c r="C4790" i="8"/>
  <c r="Y4789" i="8"/>
  <c r="C4789" i="8"/>
  <c r="Y4788" i="8"/>
  <c r="C4788" i="8"/>
  <c r="Y4787" i="8"/>
  <c r="C4787" i="8"/>
  <c r="Y4786" i="8"/>
  <c r="C4786" i="8"/>
  <c r="Y4785" i="8"/>
  <c r="C4785" i="8"/>
  <c r="Y4784" i="8"/>
  <c r="C4784" i="8"/>
  <c r="Y4783" i="8"/>
  <c r="C4783" i="8"/>
  <c r="Y4782" i="8"/>
  <c r="C4782" i="8"/>
  <c r="Y4781" i="8"/>
  <c r="C4781" i="8"/>
  <c r="Y4780" i="8"/>
  <c r="C4780" i="8"/>
  <c r="Y4779" i="8"/>
  <c r="C4779" i="8"/>
  <c r="Y4778" i="8"/>
  <c r="C4778" i="8"/>
  <c r="Y4777" i="8"/>
  <c r="C4777" i="8"/>
  <c r="Y4776" i="8"/>
  <c r="C4776" i="8"/>
  <c r="Y4775" i="8"/>
  <c r="C4775" i="8"/>
  <c r="Y4774" i="8"/>
  <c r="C4774" i="8"/>
  <c r="Y4773" i="8"/>
  <c r="C4773" i="8"/>
  <c r="Y4772" i="8"/>
  <c r="C4772" i="8"/>
  <c r="Y4771" i="8"/>
  <c r="C4771" i="8"/>
  <c r="Y4770" i="8"/>
  <c r="C4770" i="8"/>
  <c r="Y4769" i="8"/>
  <c r="C4769" i="8"/>
  <c r="Y4768" i="8"/>
  <c r="C4768" i="8"/>
  <c r="Y4767" i="8"/>
  <c r="C4767" i="8"/>
  <c r="Y4766" i="8"/>
  <c r="C4766" i="8"/>
  <c r="Y4765" i="8"/>
  <c r="C4765" i="8"/>
  <c r="Y4764" i="8"/>
  <c r="C4764" i="8"/>
  <c r="Y4763" i="8"/>
  <c r="C4763" i="8"/>
  <c r="Y4762" i="8"/>
  <c r="C4762" i="8"/>
  <c r="Y4761" i="8"/>
  <c r="C4761" i="8"/>
  <c r="Y4760" i="8"/>
  <c r="C4760" i="8"/>
  <c r="Y4759" i="8"/>
  <c r="C4759" i="8"/>
  <c r="Y4758" i="8"/>
  <c r="C4758" i="8"/>
  <c r="Y4757" i="8"/>
  <c r="C4757" i="8"/>
  <c r="Y4756" i="8"/>
  <c r="C4756" i="8"/>
  <c r="Y4755" i="8"/>
  <c r="C4755" i="8"/>
  <c r="Y4754" i="8"/>
  <c r="C4754" i="8"/>
  <c r="Y4753" i="8"/>
  <c r="C4753" i="8"/>
  <c r="Y4752" i="8"/>
  <c r="C4752" i="8"/>
  <c r="Y4751" i="8"/>
  <c r="C4751" i="8"/>
  <c r="Y4750" i="8"/>
  <c r="C4750" i="8"/>
  <c r="Y4749" i="8"/>
  <c r="C4749" i="8"/>
  <c r="Y4748" i="8"/>
  <c r="C4748" i="8"/>
  <c r="Y4747" i="8"/>
  <c r="C4747" i="8"/>
  <c r="Y4746" i="8"/>
  <c r="C4746" i="8"/>
  <c r="Y4745" i="8"/>
  <c r="C4745" i="8"/>
  <c r="Y4744" i="8"/>
  <c r="C4744" i="8"/>
  <c r="Y4743" i="8"/>
  <c r="C4743" i="8"/>
  <c r="Y4742" i="8"/>
  <c r="C4742" i="8"/>
  <c r="Y4741" i="8"/>
  <c r="C4741" i="8"/>
  <c r="Y4740" i="8"/>
  <c r="C4740" i="8"/>
  <c r="Y4739" i="8"/>
  <c r="C4739" i="8"/>
  <c r="Y4738" i="8"/>
  <c r="C4738" i="8"/>
  <c r="Y4737" i="8"/>
  <c r="C4737" i="8"/>
  <c r="Y4736" i="8"/>
  <c r="C4736" i="8"/>
  <c r="Y4735" i="8"/>
  <c r="C4735" i="8"/>
  <c r="Y4734" i="8"/>
  <c r="C4734" i="8"/>
  <c r="Y4733" i="8"/>
  <c r="C4733" i="8"/>
  <c r="Y4732" i="8"/>
  <c r="C4732" i="8"/>
  <c r="Y4731" i="8"/>
  <c r="C4731" i="8"/>
  <c r="Y4730" i="8"/>
  <c r="C4730" i="8"/>
  <c r="Y4729" i="8"/>
  <c r="C4729" i="8"/>
  <c r="Y4728" i="8"/>
  <c r="C4728" i="8"/>
  <c r="Y4727" i="8"/>
  <c r="C4727" i="8"/>
  <c r="Y4726" i="8"/>
  <c r="C4726" i="8"/>
  <c r="Y4725" i="8"/>
  <c r="C4725" i="8"/>
  <c r="Y4724" i="8"/>
  <c r="C4724" i="8"/>
  <c r="Y4723" i="8"/>
  <c r="C4723" i="8"/>
  <c r="Y4722" i="8"/>
  <c r="C4722" i="8"/>
  <c r="Y4721" i="8"/>
  <c r="C4721" i="8"/>
  <c r="Y4720" i="8"/>
  <c r="C4720" i="8"/>
  <c r="Y4719" i="8"/>
  <c r="C4719" i="8"/>
  <c r="Y4718" i="8"/>
  <c r="C4718" i="8"/>
  <c r="Y4717" i="8"/>
  <c r="C4717" i="8"/>
  <c r="Y4716" i="8"/>
  <c r="C4716" i="8"/>
  <c r="Y4715" i="8"/>
  <c r="C4715" i="8"/>
  <c r="Y4714" i="8"/>
  <c r="C4714" i="8"/>
  <c r="Y4713" i="8"/>
  <c r="C4713" i="8"/>
  <c r="Y4712" i="8"/>
  <c r="C4712" i="8"/>
  <c r="Y4711" i="8"/>
  <c r="C4711" i="8"/>
  <c r="Y4710" i="8"/>
  <c r="C4710" i="8"/>
  <c r="Y4709" i="8"/>
  <c r="C4709" i="8"/>
  <c r="Y4708" i="8"/>
  <c r="C4708" i="8"/>
  <c r="Y4707" i="8"/>
  <c r="C4707" i="8"/>
  <c r="Y4706" i="8"/>
  <c r="C4706" i="8"/>
  <c r="Y4705" i="8"/>
  <c r="C4705" i="8"/>
  <c r="Y4704" i="8"/>
  <c r="C4704" i="8"/>
  <c r="Y4703" i="8"/>
  <c r="C4703" i="8"/>
  <c r="Y4702" i="8"/>
  <c r="C4702" i="8"/>
  <c r="Y4701" i="8"/>
  <c r="C4701" i="8"/>
  <c r="Y4700" i="8"/>
  <c r="C4700" i="8"/>
  <c r="Y4699" i="8"/>
  <c r="C4699" i="8"/>
  <c r="Y4698" i="8"/>
  <c r="C4698" i="8"/>
  <c r="Y4697" i="8"/>
  <c r="C4697" i="8"/>
  <c r="Y4696" i="8"/>
  <c r="C4696" i="8"/>
  <c r="Y4695" i="8"/>
  <c r="C4695" i="8"/>
  <c r="Y4694" i="8"/>
  <c r="C4694" i="8"/>
  <c r="Y4693" i="8"/>
  <c r="C4693" i="8"/>
  <c r="Y4692" i="8"/>
  <c r="C4692" i="8"/>
  <c r="Y4691" i="8"/>
  <c r="C4691" i="8"/>
  <c r="Y4690" i="8"/>
  <c r="C4690" i="8"/>
  <c r="Y4689" i="8"/>
  <c r="C4689" i="8"/>
  <c r="Y4688" i="8"/>
  <c r="C4688" i="8"/>
  <c r="Y4687" i="8"/>
  <c r="C4687" i="8"/>
  <c r="Y4686" i="8"/>
  <c r="C4686" i="8"/>
  <c r="Y4685" i="8"/>
  <c r="C4685" i="8"/>
  <c r="Y4684" i="8"/>
  <c r="C4684" i="8"/>
  <c r="Y4683" i="8"/>
  <c r="C4683" i="8"/>
  <c r="Y4682" i="8"/>
  <c r="C4682" i="8"/>
  <c r="Y4681" i="8"/>
  <c r="C4681" i="8"/>
  <c r="Y4680" i="8"/>
  <c r="C4680" i="8"/>
  <c r="Y4679" i="8"/>
  <c r="C4679" i="8"/>
  <c r="Y4678" i="8"/>
  <c r="C4678" i="8"/>
  <c r="Y4677" i="8"/>
  <c r="C4677" i="8"/>
  <c r="Y4676" i="8"/>
  <c r="C4676" i="8"/>
  <c r="Y4675" i="8"/>
  <c r="C4675" i="8"/>
  <c r="Y4674" i="8"/>
  <c r="C4674" i="8"/>
  <c r="Y4673" i="8"/>
  <c r="C4673" i="8"/>
  <c r="Y4672" i="8"/>
  <c r="C4672" i="8"/>
  <c r="Y4671" i="8"/>
  <c r="C4671" i="8"/>
  <c r="Y4670" i="8"/>
  <c r="C4670" i="8"/>
  <c r="Y4669" i="8"/>
  <c r="C4669" i="8"/>
  <c r="Y4668" i="8"/>
  <c r="C4668" i="8"/>
  <c r="Y4667" i="8"/>
  <c r="C4667" i="8"/>
  <c r="Y4666" i="8"/>
  <c r="C4666" i="8"/>
  <c r="Y4665" i="8"/>
  <c r="C4665" i="8"/>
  <c r="Y4664" i="8"/>
  <c r="C4664" i="8"/>
  <c r="Y4663" i="8"/>
  <c r="C4663" i="8"/>
  <c r="Y4662" i="8"/>
  <c r="C4662" i="8"/>
  <c r="Y4661" i="8"/>
  <c r="C4661" i="8"/>
  <c r="Y4660" i="8"/>
  <c r="C4660" i="8"/>
  <c r="Y4659" i="8"/>
  <c r="C4659" i="8"/>
  <c r="Y4658" i="8"/>
  <c r="C4658" i="8"/>
  <c r="Y4657" i="8"/>
  <c r="C4657" i="8"/>
  <c r="Y4656" i="8"/>
  <c r="C4656" i="8"/>
  <c r="Y4655" i="8"/>
  <c r="C4655" i="8"/>
  <c r="Y4654" i="8"/>
  <c r="C4654" i="8"/>
  <c r="Y4653" i="8"/>
  <c r="C4653" i="8"/>
  <c r="Y4652" i="8"/>
  <c r="C4652" i="8"/>
  <c r="Y4651" i="8"/>
  <c r="C4651" i="8"/>
  <c r="Y4650" i="8"/>
  <c r="C4650" i="8"/>
  <c r="Y4649" i="8"/>
  <c r="C4649" i="8"/>
  <c r="Y4648" i="8"/>
  <c r="C4648" i="8"/>
  <c r="Y4647" i="8"/>
  <c r="C4647" i="8"/>
  <c r="Y4646" i="8"/>
  <c r="C4646" i="8"/>
  <c r="Y4645" i="8"/>
  <c r="C4645" i="8"/>
  <c r="Y4644" i="8"/>
  <c r="C4644" i="8"/>
  <c r="Y4643" i="8"/>
  <c r="C4643" i="8"/>
  <c r="Y4642" i="8"/>
  <c r="C4642" i="8"/>
  <c r="Y4641" i="8"/>
  <c r="C4641" i="8"/>
  <c r="Y4640" i="8"/>
  <c r="C4640" i="8"/>
  <c r="Y4639" i="8"/>
  <c r="C4639" i="8"/>
  <c r="Y4638" i="8"/>
  <c r="C4638" i="8"/>
  <c r="Y4637" i="8"/>
  <c r="C4637" i="8"/>
  <c r="Y4636" i="8"/>
  <c r="C4636" i="8"/>
  <c r="Y4635" i="8"/>
  <c r="C4635" i="8"/>
  <c r="Y4634" i="8"/>
  <c r="C4634" i="8"/>
  <c r="Y4633" i="8"/>
  <c r="C4633" i="8"/>
  <c r="Y4632" i="8"/>
  <c r="C4632" i="8"/>
  <c r="Y4631" i="8"/>
  <c r="C4631" i="8"/>
  <c r="Y4630" i="8"/>
  <c r="C4630" i="8"/>
  <c r="Y4629" i="8"/>
  <c r="C4629" i="8"/>
  <c r="Y4628" i="8"/>
  <c r="C4628" i="8"/>
  <c r="Y4627" i="8"/>
  <c r="C4627" i="8"/>
  <c r="Y4626" i="8"/>
  <c r="C4626" i="8"/>
  <c r="Y4625" i="8"/>
  <c r="C4625" i="8"/>
  <c r="Y4624" i="8"/>
  <c r="C4624" i="8"/>
  <c r="Y4623" i="8"/>
  <c r="C4623" i="8"/>
  <c r="Y4622" i="8"/>
  <c r="C4622" i="8"/>
  <c r="Y4621" i="8"/>
  <c r="C4621" i="8"/>
  <c r="Y4620" i="8"/>
  <c r="C4620" i="8"/>
  <c r="Y4619" i="8"/>
  <c r="C4619" i="8"/>
  <c r="Y4618" i="8"/>
  <c r="C4618" i="8"/>
  <c r="Y4617" i="8"/>
  <c r="C4617" i="8"/>
  <c r="Y4616" i="8"/>
  <c r="C4616" i="8"/>
  <c r="Y4615" i="8"/>
  <c r="C4615" i="8"/>
  <c r="Y4614" i="8"/>
  <c r="C4614" i="8"/>
  <c r="Y4613" i="8"/>
  <c r="C4613" i="8"/>
  <c r="Y4612" i="8"/>
  <c r="C4612" i="8"/>
  <c r="Y4611" i="8"/>
  <c r="C4611" i="8"/>
  <c r="Y4610" i="8"/>
  <c r="C4610" i="8"/>
  <c r="Y4609" i="8"/>
  <c r="C4609" i="8"/>
  <c r="Y4608" i="8"/>
  <c r="C4608" i="8"/>
  <c r="Y4607" i="8"/>
  <c r="C4607" i="8"/>
  <c r="Y4606" i="8"/>
  <c r="C4606" i="8"/>
  <c r="Y4605" i="8"/>
  <c r="C4605" i="8"/>
  <c r="Y4604" i="8"/>
  <c r="C4604" i="8"/>
  <c r="Y4603" i="8"/>
  <c r="C4603" i="8"/>
  <c r="Y4602" i="8"/>
  <c r="C4602" i="8"/>
  <c r="Y4601" i="8"/>
  <c r="C4601" i="8"/>
  <c r="Y4600" i="8"/>
  <c r="C4600" i="8"/>
  <c r="Y4599" i="8"/>
  <c r="C4599" i="8"/>
  <c r="Y4598" i="8"/>
  <c r="C4598" i="8"/>
  <c r="Y4597" i="8"/>
  <c r="C4597" i="8"/>
  <c r="Y4596" i="8"/>
  <c r="C4596" i="8"/>
  <c r="Y4595" i="8"/>
  <c r="C4595" i="8"/>
  <c r="Y4594" i="8"/>
  <c r="C4594" i="8"/>
  <c r="Y4593" i="8"/>
  <c r="C4593" i="8"/>
  <c r="Y4592" i="8"/>
  <c r="C4592" i="8"/>
  <c r="Y4591" i="8"/>
  <c r="C4591" i="8"/>
  <c r="Y4590" i="8"/>
  <c r="C4590" i="8"/>
  <c r="Y4589" i="8"/>
  <c r="C4589" i="8"/>
  <c r="Y4588" i="8"/>
  <c r="C4588" i="8"/>
  <c r="Y4587" i="8"/>
  <c r="C4587" i="8"/>
  <c r="Y4586" i="8"/>
  <c r="C4586" i="8"/>
  <c r="Y4585" i="8"/>
  <c r="C4585" i="8"/>
  <c r="Y4584" i="8"/>
  <c r="C4584" i="8"/>
  <c r="Y4583" i="8"/>
  <c r="C4583" i="8"/>
  <c r="Y4582" i="8"/>
  <c r="C4582" i="8"/>
  <c r="Y4581" i="8"/>
  <c r="C4581" i="8"/>
  <c r="C4580" i="8"/>
  <c r="C4579" i="8"/>
  <c r="C4578" i="8"/>
  <c r="C4577" i="8"/>
  <c r="C4576" i="8"/>
  <c r="C4575" i="8"/>
  <c r="C4574" i="8"/>
  <c r="C4573" i="8"/>
  <c r="C4572" i="8"/>
  <c r="C4571" i="8"/>
  <c r="Y4570" i="8"/>
  <c r="C4570" i="8"/>
  <c r="Y4569" i="8"/>
  <c r="C4569" i="8"/>
  <c r="Y4568" i="8"/>
  <c r="C4568" i="8"/>
  <c r="Y4567" i="8"/>
  <c r="C4567" i="8"/>
  <c r="Y4566" i="8"/>
  <c r="C4566" i="8"/>
  <c r="Y4565" i="8"/>
  <c r="C4565" i="8"/>
  <c r="Y4564" i="8"/>
  <c r="C4564" i="8"/>
  <c r="Y4563" i="8"/>
  <c r="C4563" i="8"/>
  <c r="Y4562" i="8"/>
  <c r="C4562" i="8"/>
  <c r="Y4561" i="8"/>
  <c r="C4561" i="8"/>
  <c r="Y4560" i="8"/>
  <c r="C4560" i="8"/>
  <c r="Y4559" i="8"/>
  <c r="C4559" i="8"/>
  <c r="Y4558" i="8"/>
  <c r="C4558" i="8"/>
  <c r="Y4557" i="8"/>
  <c r="C4557" i="8"/>
  <c r="Y4556" i="8"/>
  <c r="C4556" i="8"/>
  <c r="Y4555" i="8"/>
  <c r="C4555" i="8"/>
  <c r="Y4554" i="8"/>
  <c r="C4554" i="8"/>
  <c r="Y4553" i="8"/>
  <c r="C4553" i="8"/>
  <c r="Y4552" i="8"/>
  <c r="C4552" i="8"/>
  <c r="Y4551" i="8"/>
  <c r="C4551" i="8"/>
  <c r="Y4550" i="8"/>
  <c r="C4550" i="8"/>
  <c r="Y4549" i="8"/>
  <c r="C4549" i="8"/>
  <c r="Y4548" i="8"/>
  <c r="C4548" i="8"/>
  <c r="Y4547" i="8"/>
  <c r="C4547" i="8"/>
  <c r="Y4546" i="8"/>
  <c r="C4546" i="8"/>
  <c r="Y4545" i="8"/>
  <c r="C4545" i="8"/>
  <c r="Y4544" i="8"/>
  <c r="C4544" i="8"/>
  <c r="Y4543" i="8"/>
  <c r="C4543" i="8"/>
  <c r="Y4542" i="8"/>
  <c r="C4542" i="8"/>
  <c r="Y4541" i="8"/>
  <c r="C4541" i="8"/>
  <c r="Y4540" i="8"/>
  <c r="C4540" i="8"/>
  <c r="Y4539" i="8"/>
  <c r="C4539" i="8"/>
  <c r="Y4538" i="8"/>
  <c r="C4538" i="8"/>
  <c r="Y4537" i="8"/>
  <c r="C4537" i="8"/>
  <c r="Y4536" i="8"/>
  <c r="C4536" i="8"/>
  <c r="Y4535" i="8"/>
  <c r="C4535" i="8"/>
  <c r="Y4534" i="8"/>
  <c r="C4534" i="8"/>
  <c r="Y4533" i="8"/>
  <c r="C4533" i="8"/>
  <c r="Y4532" i="8"/>
  <c r="C4532" i="8"/>
  <c r="Y4531" i="8"/>
  <c r="C4531" i="8"/>
  <c r="Y4530" i="8"/>
  <c r="C4530" i="8"/>
  <c r="Y4529" i="8"/>
  <c r="C4529" i="8"/>
  <c r="Y4528" i="8"/>
  <c r="C4528" i="8"/>
  <c r="Y4527" i="8"/>
  <c r="C4527" i="8"/>
  <c r="Y4526" i="8"/>
  <c r="C4526" i="8"/>
  <c r="Y4525" i="8"/>
  <c r="C4525" i="8"/>
  <c r="Y4524" i="8"/>
  <c r="C4524" i="8"/>
  <c r="Y4523" i="8"/>
  <c r="C4523" i="8"/>
  <c r="Y4522" i="8"/>
  <c r="C4522" i="8"/>
  <c r="Y4521" i="8"/>
  <c r="C4521" i="8"/>
  <c r="Y4520" i="8"/>
  <c r="C4520" i="8"/>
  <c r="Y4519" i="8"/>
  <c r="C4519" i="8"/>
  <c r="Y4518" i="8"/>
  <c r="C4518" i="8"/>
  <c r="Y4517" i="8"/>
  <c r="C4517" i="8"/>
  <c r="Y4516" i="8"/>
  <c r="C4516" i="8"/>
  <c r="Y4515" i="8"/>
  <c r="C4515" i="8"/>
  <c r="Y4514" i="8"/>
  <c r="C4514" i="8"/>
  <c r="Y4513" i="8"/>
  <c r="C4513" i="8"/>
  <c r="Y4512" i="8"/>
  <c r="C4512" i="8"/>
  <c r="Y4511" i="8"/>
  <c r="C4511" i="8"/>
  <c r="Y4510" i="8"/>
  <c r="C4510" i="8"/>
  <c r="Y4509" i="8"/>
  <c r="C4509" i="8"/>
  <c r="Y4508" i="8"/>
  <c r="C4508" i="8"/>
  <c r="Y4507" i="8"/>
  <c r="C4507" i="8"/>
  <c r="Y4506" i="8"/>
  <c r="C4506" i="8"/>
  <c r="Y4505" i="8"/>
  <c r="C4505" i="8"/>
  <c r="Y4504" i="8"/>
  <c r="C4504" i="8"/>
  <c r="Y4503" i="8"/>
  <c r="C4503" i="8"/>
  <c r="Y4502" i="8"/>
  <c r="C4502" i="8"/>
  <c r="Y4501" i="8"/>
  <c r="C4501" i="8"/>
  <c r="Y4500" i="8"/>
  <c r="C4500" i="8"/>
  <c r="Y4499" i="8"/>
  <c r="C4499" i="8"/>
  <c r="Y4498" i="8"/>
  <c r="C4498" i="8"/>
  <c r="Y4497" i="8"/>
  <c r="C4497" i="8"/>
  <c r="Y4496" i="8"/>
  <c r="C4496" i="8"/>
  <c r="Y4495" i="8"/>
  <c r="C4495" i="8"/>
  <c r="Y4494" i="8"/>
  <c r="C4494" i="8"/>
  <c r="Y4493" i="8"/>
  <c r="C4493" i="8"/>
  <c r="Y4492" i="8"/>
  <c r="C4492" i="8"/>
  <c r="Y4491" i="8"/>
  <c r="C4491" i="8"/>
  <c r="Y4490" i="8"/>
  <c r="C4490" i="8"/>
  <c r="Y4489" i="8"/>
  <c r="C4489" i="8"/>
  <c r="Y4488" i="8"/>
  <c r="C4488" i="8"/>
  <c r="Y4487" i="8"/>
  <c r="C4487" i="8"/>
  <c r="Y4486" i="8"/>
  <c r="C4486" i="8"/>
  <c r="Y4485" i="8"/>
  <c r="C4485" i="8"/>
  <c r="Y4484" i="8"/>
  <c r="C4484" i="8"/>
  <c r="Y4483" i="8"/>
  <c r="C4483" i="8"/>
  <c r="Y4482" i="8"/>
  <c r="C4482" i="8"/>
  <c r="Y4481" i="8"/>
  <c r="C4481" i="8"/>
  <c r="Y4480" i="8"/>
  <c r="C4480" i="8"/>
  <c r="Y4479" i="8"/>
  <c r="C4479" i="8"/>
  <c r="Y4478" i="8"/>
  <c r="C4478" i="8"/>
  <c r="Y4477" i="8"/>
  <c r="C4477" i="8"/>
  <c r="Y4476" i="8"/>
  <c r="C4476" i="8"/>
  <c r="Y4475" i="8"/>
  <c r="C4475" i="8"/>
  <c r="Y4474" i="8"/>
  <c r="C4474" i="8"/>
  <c r="Y4473" i="8"/>
  <c r="C4473" i="8"/>
  <c r="Y4472" i="8"/>
  <c r="C4472" i="8"/>
  <c r="Y4471" i="8"/>
  <c r="C4471" i="8"/>
  <c r="Y4470" i="8"/>
  <c r="C4470" i="8"/>
  <c r="Y4469" i="8"/>
  <c r="C4469" i="8"/>
  <c r="Y4468" i="8"/>
  <c r="C4468" i="8"/>
  <c r="Y4467" i="8"/>
  <c r="C4467" i="8"/>
  <c r="Y4466" i="8"/>
  <c r="C4466" i="8"/>
  <c r="Y4465" i="8"/>
  <c r="C4465" i="8"/>
  <c r="Y4464" i="8"/>
  <c r="C4464" i="8"/>
  <c r="Y4463" i="8"/>
  <c r="C4463" i="8"/>
  <c r="Y4462" i="8"/>
  <c r="C4462" i="8"/>
  <c r="Y4461" i="8"/>
  <c r="C4461" i="8"/>
  <c r="Y4460" i="8"/>
  <c r="C4460" i="8"/>
  <c r="Y4459" i="8"/>
  <c r="C4459" i="8"/>
  <c r="Y4458" i="8"/>
  <c r="C4458" i="8"/>
  <c r="Y4457" i="8"/>
  <c r="C4457" i="8"/>
  <c r="Y4456" i="8"/>
  <c r="C4456" i="8"/>
  <c r="Y4455" i="8"/>
  <c r="C4455" i="8"/>
  <c r="Y4454" i="8"/>
  <c r="C4454" i="8"/>
  <c r="Y4453" i="8"/>
  <c r="C4453" i="8"/>
  <c r="Y4452" i="8"/>
  <c r="C4452" i="8"/>
  <c r="Y4451" i="8"/>
  <c r="C4451" i="8"/>
  <c r="Y4450" i="8"/>
  <c r="C4450" i="8"/>
  <c r="Y4449" i="8"/>
  <c r="C4449" i="8"/>
  <c r="Y4448" i="8"/>
  <c r="C4448" i="8"/>
  <c r="Y4447" i="8"/>
  <c r="C4447" i="8"/>
  <c r="Y4446" i="8"/>
  <c r="C4446" i="8"/>
  <c r="Y4445" i="8"/>
  <c r="C4445" i="8"/>
  <c r="Y4444" i="8"/>
  <c r="C4444" i="8"/>
  <c r="Y4443" i="8"/>
  <c r="C4443" i="8"/>
  <c r="Y4442" i="8"/>
  <c r="C4442" i="8"/>
  <c r="Y4441" i="8"/>
  <c r="C4441" i="8"/>
  <c r="C4440" i="8"/>
  <c r="C4439" i="8"/>
  <c r="C4438" i="8"/>
  <c r="C4437" i="8"/>
  <c r="C4436" i="8"/>
  <c r="C4435" i="8"/>
  <c r="C4434" i="8"/>
  <c r="C4433" i="8"/>
  <c r="C4432" i="8"/>
  <c r="C4431" i="8"/>
  <c r="C4430" i="8"/>
  <c r="C4429" i="8"/>
  <c r="C4428" i="8"/>
  <c r="C4427" i="8"/>
  <c r="C4426" i="8"/>
  <c r="C4425" i="8"/>
  <c r="C4424" i="8"/>
  <c r="C4423" i="8"/>
  <c r="C4422" i="8"/>
  <c r="C4421" i="8"/>
  <c r="Y4420" i="8"/>
  <c r="C4420" i="8"/>
  <c r="Y4419" i="8"/>
  <c r="C4419" i="8"/>
  <c r="Y4418" i="8"/>
  <c r="C4418" i="8"/>
  <c r="Y4417" i="8"/>
  <c r="C4417" i="8"/>
  <c r="Y4416" i="8"/>
  <c r="C4416" i="8"/>
  <c r="Y4415" i="8"/>
  <c r="C4415" i="8"/>
  <c r="Y4414" i="8"/>
  <c r="C4414" i="8"/>
  <c r="Y4413" i="8"/>
  <c r="C4413" i="8"/>
  <c r="Y4412" i="8"/>
  <c r="C4412" i="8"/>
  <c r="Y4411" i="8"/>
  <c r="C4411" i="8"/>
  <c r="Y4410" i="8"/>
  <c r="C4410" i="8"/>
  <c r="Y4409" i="8"/>
  <c r="C4409" i="8"/>
  <c r="Y4408" i="8"/>
  <c r="C4408" i="8"/>
  <c r="Y4407" i="8"/>
  <c r="C4407" i="8"/>
  <c r="Y4406" i="8"/>
  <c r="C4406" i="8"/>
  <c r="Y4405" i="8"/>
  <c r="C4405" i="8"/>
  <c r="Y4404" i="8"/>
  <c r="C4404" i="8"/>
  <c r="Y4403" i="8"/>
  <c r="C4403" i="8"/>
  <c r="Y4402" i="8"/>
  <c r="C4402" i="8"/>
  <c r="Y4401" i="8"/>
  <c r="C4401" i="8"/>
  <c r="Y4400" i="8"/>
  <c r="C4400" i="8"/>
  <c r="Y4399" i="8"/>
  <c r="C4399" i="8"/>
  <c r="Y4398" i="8"/>
  <c r="C4398" i="8"/>
  <c r="Y4397" i="8"/>
  <c r="C4397" i="8"/>
  <c r="Y4396" i="8"/>
  <c r="C4396" i="8"/>
  <c r="Y4395" i="8"/>
  <c r="C4395" i="8"/>
  <c r="Y4394" i="8"/>
  <c r="C4394" i="8"/>
  <c r="Y4393" i="8"/>
  <c r="C4393" i="8"/>
  <c r="Y4392" i="8"/>
  <c r="C4392" i="8"/>
  <c r="Y4391" i="8"/>
  <c r="C4391" i="8"/>
  <c r="Y4390" i="8"/>
  <c r="C4390" i="8"/>
  <c r="Y4389" i="8"/>
  <c r="C4389" i="8"/>
  <c r="Y4388" i="8"/>
  <c r="C4388" i="8"/>
  <c r="Y4387" i="8"/>
  <c r="C4387" i="8"/>
  <c r="Y4386" i="8"/>
  <c r="C4386" i="8"/>
  <c r="Y4385" i="8"/>
  <c r="C4385" i="8"/>
  <c r="Y4384" i="8"/>
  <c r="C4384" i="8"/>
  <c r="Y4383" i="8"/>
  <c r="C4383" i="8"/>
  <c r="Y4382" i="8"/>
  <c r="C4382" i="8"/>
  <c r="Y4381" i="8"/>
  <c r="C4381" i="8"/>
  <c r="Y4380" i="8"/>
  <c r="C4380" i="8"/>
  <c r="Y4379" i="8"/>
  <c r="C4379" i="8"/>
  <c r="Y4378" i="8"/>
  <c r="C4378" i="8"/>
  <c r="Y4377" i="8"/>
  <c r="C4377" i="8"/>
  <c r="Y4376" i="8"/>
  <c r="C4376" i="8"/>
  <c r="Y4375" i="8"/>
  <c r="C4375" i="8"/>
  <c r="Y4374" i="8"/>
  <c r="C4374" i="8"/>
  <c r="Y4373" i="8"/>
  <c r="C4373" i="8"/>
  <c r="Y4372" i="8"/>
  <c r="C4372" i="8"/>
  <c r="Y4371" i="8"/>
  <c r="C4371" i="8"/>
  <c r="Y4370" i="8"/>
  <c r="C4370" i="8"/>
  <c r="Y4369" i="8"/>
  <c r="C4369" i="8"/>
  <c r="Y4368" i="8"/>
  <c r="C4368" i="8"/>
  <c r="Y4367" i="8"/>
  <c r="C4367" i="8"/>
  <c r="Y4366" i="8"/>
  <c r="C4366" i="8"/>
  <c r="Y4365" i="8"/>
  <c r="C4365" i="8"/>
  <c r="Y4364" i="8"/>
  <c r="C4364" i="8"/>
  <c r="Y4363" i="8"/>
  <c r="C4363" i="8"/>
  <c r="Y4362" i="8"/>
  <c r="C4362" i="8"/>
  <c r="Y4361" i="8"/>
  <c r="C4361" i="8"/>
  <c r="Y4360" i="8"/>
  <c r="C4360" i="8"/>
  <c r="Y4359" i="8"/>
  <c r="C4359" i="8"/>
  <c r="Y4358" i="8"/>
  <c r="C4358" i="8"/>
  <c r="Y4357" i="8"/>
  <c r="C4357" i="8"/>
  <c r="Y4356" i="8"/>
  <c r="C4356" i="8"/>
  <c r="Y4355" i="8"/>
  <c r="C4355" i="8"/>
  <c r="Y4354" i="8"/>
  <c r="C4354" i="8"/>
  <c r="Y4353" i="8"/>
  <c r="C4353" i="8"/>
  <c r="Y4352" i="8"/>
  <c r="C4352" i="8"/>
  <c r="Y4351" i="8"/>
  <c r="C4351" i="8"/>
  <c r="Y4350" i="8"/>
  <c r="C4350" i="8"/>
  <c r="Y4349" i="8"/>
  <c r="C4349" i="8"/>
  <c r="Y4348" i="8"/>
  <c r="C4348" i="8"/>
  <c r="Y4347" i="8"/>
  <c r="C4347" i="8"/>
  <c r="Y4346" i="8"/>
  <c r="C4346" i="8"/>
  <c r="Y4345" i="8"/>
  <c r="C4345" i="8"/>
  <c r="Y4344" i="8"/>
  <c r="C4344" i="8"/>
  <c r="Y4343" i="8"/>
  <c r="C4343" i="8"/>
  <c r="Y4342" i="8"/>
  <c r="C4342" i="8"/>
  <c r="Y4341" i="8"/>
  <c r="C4341" i="8"/>
  <c r="Y4340" i="8"/>
  <c r="C4340" i="8"/>
  <c r="Y4339" i="8"/>
  <c r="C4339" i="8"/>
  <c r="Y4338" i="8"/>
  <c r="C4338" i="8"/>
  <c r="Y4337" i="8"/>
  <c r="C4337" i="8"/>
  <c r="Y4336" i="8"/>
  <c r="C4336" i="8"/>
  <c r="Y4335" i="8"/>
  <c r="C4335" i="8"/>
  <c r="Y4334" i="8"/>
  <c r="C4334" i="8"/>
  <c r="Y4333" i="8"/>
  <c r="C4333" i="8"/>
  <c r="Y4332" i="8"/>
  <c r="C4332" i="8"/>
  <c r="Y4331" i="8"/>
  <c r="C4331" i="8"/>
  <c r="Y4330" i="8"/>
  <c r="C4330" i="8"/>
  <c r="Y4329" i="8"/>
  <c r="C4329" i="8"/>
  <c r="Y4328" i="8"/>
  <c r="C4328" i="8"/>
  <c r="Y4327" i="8"/>
  <c r="C4327" i="8"/>
  <c r="Y4326" i="8"/>
  <c r="C4326" i="8"/>
  <c r="Y4325" i="8"/>
  <c r="C4325" i="8"/>
  <c r="Y4324" i="8"/>
  <c r="C4324" i="8"/>
  <c r="Y4323" i="8"/>
  <c r="C4323" i="8"/>
  <c r="Y4322" i="8"/>
  <c r="C4322" i="8"/>
  <c r="Y4321" i="8"/>
  <c r="C4321" i="8"/>
  <c r="Y4320" i="8"/>
  <c r="C4320" i="8"/>
  <c r="Y4319" i="8"/>
  <c r="C4319" i="8"/>
  <c r="Y4318" i="8"/>
  <c r="C4318" i="8"/>
  <c r="Y4317" i="8"/>
  <c r="C4317" i="8"/>
  <c r="Y4316" i="8"/>
  <c r="C4316" i="8"/>
  <c r="Y4315" i="8"/>
  <c r="C4315" i="8"/>
  <c r="Y4314" i="8"/>
  <c r="C4314" i="8"/>
  <c r="Y4313" i="8"/>
  <c r="C4313" i="8"/>
  <c r="Y4312" i="8"/>
  <c r="C4312" i="8"/>
  <c r="Y4311" i="8"/>
  <c r="C4311" i="8"/>
  <c r="Y4310" i="8"/>
  <c r="C4310" i="8"/>
  <c r="Y4309" i="8"/>
  <c r="C4309" i="8"/>
  <c r="Y4308" i="8"/>
  <c r="C4308" i="8"/>
  <c r="Y4307" i="8"/>
  <c r="C4307" i="8"/>
  <c r="Y4306" i="8"/>
  <c r="C4306" i="8"/>
  <c r="Y4305" i="8"/>
  <c r="C4305" i="8"/>
  <c r="Y4304" i="8"/>
  <c r="C4304" i="8"/>
  <c r="Y4303" i="8"/>
  <c r="C4303" i="8"/>
  <c r="Y4302" i="8"/>
  <c r="C4302" i="8"/>
  <c r="Y4301" i="8"/>
  <c r="C4301" i="8"/>
  <c r="Y4300" i="8"/>
  <c r="C4300" i="8"/>
  <c r="Y4299" i="8"/>
  <c r="C4299" i="8"/>
  <c r="Y4298" i="8"/>
  <c r="C4298" i="8"/>
  <c r="Y4297" i="8"/>
  <c r="C4297" i="8"/>
  <c r="Y4296" i="8"/>
  <c r="C4296" i="8"/>
  <c r="Y4295" i="8"/>
  <c r="C4295" i="8"/>
  <c r="Y4294" i="8"/>
  <c r="C4294" i="8"/>
  <c r="Y4293" i="8"/>
  <c r="C4293" i="8"/>
  <c r="Y4292" i="8"/>
  <c r="C4292" i="8"/>
  <c r="Y4291" i="8"/>
  <c r="C4291" i="8"/>
  <c r="Y4290" i="8"/>
  <c r="C4290" i="8"/>
  <c r="Y4289" i="8"/>
  <c r="C4289" i="8"/>
  <c r="Y4288" i="8"/>
  <c r="C4288" i="8"/>
  <c r="Y4287" i="8"/>
  <c r="C4287" i="8"/>
  <c r="Y4286" i="8"/>
  <c r="C4286" i="8"/>
  <c r="Y4285" i="8"/>
  <c r="C4285" i="8"/>
  <c r="Y4284" i="8"/>
  <c r="C4284" i="8"/>
  <c r="Y4283" i="8"/>
  <c r="C4283" i="8"/>
  <c r="Y4282" i="8"/>
  <c r="C4282" i="8"/>
  <c r="Y4281" i="8"/>
  <c r="C4281" i="8"/>
  <c r="Y4280" i="8"/>
  <c r="C4280" i="8"/>
  <c r="Y4279" i="8"/>
  <c r="C4279" i="8"/>
  <c r="Y4278" i="8"/>
  <c r="C4278" i="8"/>
  <c r="Y4277" i="8"/>
  <c r="C4277" i="8"/>
  <c r="Y4276" i="8"/>
  <c r="C4276" i="8"/>
  <c r="Y4275" i="8"/>
  <c r="C4275" i="8"/>
  <c r="Y4274" i="8"/>
  <c r="C4274" i="8"/>
  <c r="Y4273" i="8"/>
  <c r="C4273" i="8"/>
  <c r="Y4272" i="8"/>
  <c r="C4272" i="8"/>
  <c r="Y4271" i="8"/>
  <c r="C4271" i="8"/>
  <c r="Y4270" i="8"/>
  <c r="C4270" i="8"/>
  <c r="Y4269" i="8"/>
  <c r="C4269" i="8"/>
  <c r="Y4268" i="8"/>
  <c r="C4268" i="8"/>
  <c r="Y4267" i="8"/>
  <c r="C4267" i="8"/>
  <c r="Y4266" i="8"/>
  <c r="C4266" i="8"/>
  <c r="Y4265" i="8"/>
  <c r="C4265" i="8"/>
  <c r="C4264" i="8"/>
  <c r="C4263" i="8"/>
  <c r="C4262" i="8"/>
  <c r="C4261" i="8"/>
  <c r="C4260" i="8"/>
  <c r="C4259" i="8"/>
  <c r="C4258" i="8"/>
  <c r="C4257" i="8"/>
  <c r="C4256" i="8"/>
  <c r="C4255" i="8"/>
  <c r="C4254" i="8"/>
  <c r="C4253" i="8"/>
  <c r="C4252" i="8"/>
  <c r="C4251" i="8"/>
  <c r="C4250" i="8"/>
  <c r="C4249" i="8"/>
  <c r="C4248" i="8"/>
  <c r="C4247" i="8"/>
  <c r="C4246" i="8"/>
  <c r="C4245" i="8"/>
  <c r="C4244" i="8"/>
  <c r="C4243" i="8"/>
  <c r="C4242" i="8"/>
  <c r="C4241" i="8"/>
  <c r="C4240" i="8"/>
  <c r="C4239" i="8"/>
  <c r="C4238" i="8"/>
  <c r="C4237" i="8"/>
  <c r="C4236" i="8"/>
  <c r="C4235" i="8"/>
  <c r="C4234" i="8"/>
  <c r="C4233" i="8"/>
  <c r="Y4232" i="8"/>
  <c r="C4232" i="8"/>
  <c r="Y4231" i="8"/>
  <c r="C4231" i="8"/>
  <c r="Y4230" i="8"/>
  <c r="C4230" i="8"/>
  <c r="Y4229" i="8"/>
  <c r="C4229" i="8"/>
  <c r="Y4228" i="8"/>
  <c r="C4228" i="8"/>
  <c r="Y4227" i="8"/>
  <c r="C4227" i="8"/>
  <c r="Y4226" i="8"/>
  <c r="C4226" i="8"/>
  <c r="Y4225" i="8"/>
  <c r="C4225" i="8"/>
  <c r="Y4224" i="8"/>
  <c r="C4224" i="8"/>
  <c r="Y4223" i="8"/>
  <c r="C4223" i="8"/>
  <c r="Y4222" i="8"/>
  <c r="C4222" i="8"/>
  <c r="Y4221" i="8"/>
  <c r="C4221" i="8"/>
  <c r="Y4220" i="8"/>
  <c r="C4220" i="8"/>
  <c r="Y4219" i="8"/>
  <c r="C4219" i="8"/>
  <c r="Y4218" i="8"/>
  <c r="C4218" i="8"/>
  <c r="Y4217" i="8"/>
  <c r="C4217" i="8"/>
  <c r="Y4216" i="8"/>
  <c r="C4216" i="8"/>
  <c r="Y4215" i="8"/>
  <c r="C4215" i="8"/>
  <c r="Y4214" i="8"/>
  <c r="C4214" i="8"/>
  <c r="Y4213" i="8"/>
  <c r="C4213" i="8"/>
  <c r="Y4212" i="8"/>
  <c r="C4212" i="8"/>
  <c r="Y4211" i="8"/>
  <c r="C4211" i="8"/>
  <c r="Y4210" i="8"/>
  <c r="C4210" i="8"/>
  <c r="Y4209" i="8"/>
  <c r="C4209" i="8"/>
  <c r="Y4208" i="8"/>
  <c r="C4208" i="8"/>
  <c r="Y4207" i="8"/>
  <c r="C4207" i="8"/>
  <c r="Y4206" i="8"/>
  <c r="C4206" i="8"/>
  <c r="Y4205" i="8"/>
  <c r="C4205" i="8"/>
  <c r="Y4204" i="8"/>
  <c r="C4204" i="8"/>
  <c r="Y4203" i="8"/>
  <c r="C4203" i="8"/>
  <c r="Y4202" i="8"/>
  <c r="C4202" i="8"/>
  <c r="Y4201" i="8"/>
  <c r="C4201" i="8"/>
  <c r="Y4200" i="8"/>
  <c r="C4200" i="8"/>
  <c r="Y4199" i="8"/>
  <c r="C4199" i="8"/>
  <c r="Y4198" i="8"/>
  <c r="C4198" i="8"/>
  <c r="Y4197" i="8"/>
  <c r="C4197" i="8"/>
  <c r="Y4196" i="8"/>
  <c r="C4196" i="8"/>
  <c r="Y4195" i="8"/>
  <c r="C4195" i="8"/>
  <c r="Y4194" i="8"/>
  <c r="C4194" i="8"/>
  <c r="Y4193" i="8"/>
  <c r="C4193" i="8"/>
  <c r="Y4192" i="8"/>
  <c r="C4192" i="8"/>
  <c r="Y4191" i="8"/>
  <c r="C4191" i="8"/>
  <c r="Y4190" i="8"/>
  <c r="C4190" i="8"/>
  <c r="Y4189" i="8"/>
  <c r="C4189" i="8"/>
  <c r="Y4188" i="8"/>
  <c r="C4188" i="8"/>
  <c r="Y4187" i="8"/>
  <c r="C4187" i="8"/>
  <c r="Y4186" i="8"/>
  <c r="C4186" i="8"/>
  <c r="Y4185" i="8"/>
  <c r="C4185" i="8"/>
  <c r="Y4184" i="8"/>
  <c r="C4184" i="8"/>
  <c r="Y4183" i="8"/>
  <c r="C4183" i="8"/>
  <c r="Y4182" i="8"/>
  <c r="C4182" i="8"/>
  <c r="Y4181" i="8"/>
  <c r="C4181" i="8"/>
  <c r="Y4180" i="8"/>
  <c r="C4180" i="8"/>
  <c r="Y4179" i="8"/>
  <c r="C4179" i="8"/>
  <c r="Y4178" i="8"/>
  <c r="C4178" i="8"/>
  <c r="Y4177" i="8"/>
  <c r="C4177" i="8"/>
  <c r="Y4176" i="8"/>
  <c r="C4176" i="8"/>
  <c r="Y4175" i="8"/>
  <c r="C4175" i="8"/>
  <c r="Y4174" i="8"/>
  <c r="C4174" i="8"/>
  <c r="Y4173" i="8"/>
  <c r="C4173" i="8"/>
  <c r="Y4172" i="8"/>
  <c r="C4172" i="8"/>
  <c r="Y4171" i="8"/>
  <c r="C4171" i="8"/>
  <c r="C4170" i="8"/>
  <c r="C4169" i="8"/>
  <c r="C4168" i="8"/>
  <c r="C4167" i="8"/>
  <c r="C4166" i="8"/>
  <c r="C4165" i="8"/>
  <c r="C4164" i="8"/>
  <c r="C4163" i="8"/>
  <c r="C4162" i="8"/>
  <c r="C4161" i="8"/>
  <c r="C4160" i="8"/>
  <c r="C4159" i="8"/>
  <c r="C4158" i="8"/>
  <c r="C4157" i="8"/>
  <c r="C4156" i="8"/>
  <c r="Y4155" i="8"/>
  <c r="C4155" i="8"/>
  <c r="Y4154" i="8"/>
  <c r="C4154" i="8"/>
  <c r="Y4153" i="8"/>
  <c r="C4153" i="8"/>
  <c r="Y4152" i="8"/>
  <c r="C4152" i="8"/>
  <c r="Y4151" i="8"/>
  <c r="C4151" i="8"/>
  <c r="Y4150" i="8"/>
  <c r="C4150" i="8"/>
  <c r="Y4149" i="8"/>
  <c r="C4149" i="8"/>
  <c r="Y4148" i="8"/>
  <c r="C4148" i="8"/>
  <c r="Y4147" i="8"/>
  <c r="C4147" i="8"/>
  <c r="Y4146" i="8"/>
  <c r="C4146" i="8"/>
  <c r="Y4145" i="8"/>
  <c r="C4145" i="8"/>
  <c r="Y4144" i="8"/>
  <c r="C4144" i="8"/>
  <c r="Y4143" i="8"/>
  <c r="C4143" i="8"/>
  <c r="Y4142" i="8"/>
  <c r="C4142" i="8"/>
  <c r="Y4141" i="8"/>
  <c r="C4141" i="8"/>
  <c r="Y4140" i="8"/>
  <c r="C4140" i="8"/>
  <c r="Y4139" i="8"/>
  <c r="C4139" i="8"/>
  <c r="Y4138" i="8"/>
  <c r="C4138" i="8"/>
  <c r="Y4137" i="8"/>
  <c r="C4137" i="8"/>
  <c r="Y4136" i="8"/>
  <c r="C4136" i="8"/>
  <c r="Y4135" i="8"/>
  <c r="C4135" i="8"/>
  <c r="Y4134" i="8"/>
  <c r="C4134" i="8"/>
  <c r="Y4133" i="8"/>
  <c r="C4133" i="8"/>
  <c r="Y4132" i="8"/>
  <c r="C4132" i="8"/>
  <c r="Y4131" i="8"/>
  <c r="C4131" i="8"/>
  <c r="Y4130" i="8"/>
  <c r="C4130" i="8"/>
  <c r="Y4129" i="8"/>
  <c r="C4129" i="8"/>
  <c r="Y4128" i="8"/>
  <c r="C4128" i="8"/>
  <c r="Y4127" i="8"/>
  <c r="C4127" i="8"/>
  <c r="Y4126" i="8"/>
  <c r="C4126" i="8"/>
  <c r="Y4125" i="8"/>
  <c r="C4125" i="8"/>
  <c r="Y4124" i="8"/>
  <c r="C4124" i="8"/>
  <c r="Y4123" i="8"/>
  <c r="C4123" i="8"/>
  <c r="Y4122" i="8"/>
  <c r="C4122" i="8"/>
  <c r="Y4121" i="8"/>
  <c r="C4121" i="8"/>
  <c r="Y4120" i="8"/>
  <c r="C4120" i="8"/>
  <c r="Y4119" i="8"/>
  <c r="C4119" i="8"/>
  <c r="Y4118" i="8"/>
  <c r="C4118" i="8"/>
  <c r="Y4117" i="8"/>
  <c r="C4117" i="8"/>
  <c r="Y4116" i="8"/>
  <c r="C4116" i="8"/>
  <c r="Y4115" i="8"/>
  <c r="C4115" i="8"/>
  <c r="Y4114" i="8"/>
  <c r="C4114" i="8"/>
  <c r="Y4113" i="8"/>
  <c r="C4113" i="8"/>
  <c r="Y4112" i="8"/>
  <c r="C4112" i="8"/>
  <c r="Y4111" i="8"/>
  <c r="C4111" i="8"/>
  <c r="Y4110" i="8"/>
  <c r="C4110" i="8"/>
  <c r="Y4109" i="8"/>
  <c r="C4109" i="8"/>
  <c r="Y4108" i="8"/>
  <c r="C4108" i="8"/>
  <c r="Y4107" i="8"/>
  <c r="C4107" i="8"/>
  <c r="Y4106" i="8"/>
  <c r="C4106" i="8"/>
  <c r="Y4105" i="8"/>
  <c r="C4105" i="8"/>
  <c r="Y4104" i="8"/>
  <c r="C4104" i="8"/>
  <c r="Y4103" i="8"/>
  <c r="C4103" i="8"/>
  <c r="Y4102" i="8"/>
  <c r="C4102" i="8"/>
  <c r="Y4101" i="8"/>
  <c r="C4101" i="8"/>
  <c r="Y4100" i="8"/>
  <c r="C4100" i="8"/>
  <c r="Y4099" i="8"/>
  <c r="C4099" i="8"/>
  <c r="Y4098" i="8"/>
  <c r="C4098" i="8"/>
  <c r="Y4097" i="8"/>
  <c r="C4097" i="8"/>
  <c r="Y4096" i="8"/>
  <c r="C4096" i="8"/>
  <c r="C4095" i="8"/>
  <c r="C4094" i="8"/>
  <c r="C4093" i="8"/>
  <c r="C4092" i="8"/>
  <c r="C4091" i="8"/>
  <c r="C4090" i="8"/>
  <c r="C4089" i="8"/>
  <c r="C4088" i="8"/>
  <c r="C4087" i="8"/>
  <c r="C4086" i="8"/>
  <c r="Y4085" i="8"/>
  <c r="C4085" i="8"/>
  <c r="Y4084" i="8"/>
  <c r="C4084" i="8"/>
  <c r="Y4083" i="8"/>
  <c r="C4083" i="8"/>
  <c r="Y4082" i="8"/>
  <c r="C4082" i="8"/>
  <c r="Y4081" i="8"/>
  <c r="C4081" i="8"/>
  <c r="Y4080" i="8"/>
  <c r="C4080" i="8"/>
  <c r="Y4079" i="8"/>
  <c r="C4079" i="8"/>
  <c r="Y4078" i="8"/>
  <c r="C4078" i="8"/>
  <c r="Y4077" i="8"/>
  <c r="C4077" i="8"/>
  <c r="Y4076" i="8"/>
  <c r="C4076" i="8"/>
  <c r="Y4075" i="8"/>
  <c r="C4075" i="8"/>
  <c r="Y4074" i="8"/>
  <c r="C4074" i="8"/>
  <c r="Y4073" i="8"/>
  <c r="C4073" i="8"/>
  <c r="Y4072" i="8"/>
  <c r="C4072" i="8"/>
  <c r="Y4071" i="8"/>
  <c r="C4071" i="8"/>
  <c r="Y4070" i="8"/>
  <c r="C4070" i="8"/>
  <c r="Y4069" i="8"/>
  <c r="C4069" i="8"/>
  <c r="Y4068" i="8"/>
  <c r="C4068" i="8"/>
  <c r="Y4067" i="8"/>
  <c r="C4067" i="8"/>
  <c r="Y4066" i="8"/>
  <c r="C4066" i="8"/>
  <c r="Y4065" i="8"/>
  <c r="C4065" i="8"/>
  <c r="Y4064" i="8"/>
  <c r="C4064" i="8"/>
  <c r="Y4063" i="8"/>
  <c r="C4063" i="8"/>
  <c r="Y4062" i="8"/>
  <c r="C4062" i="8"/>
  <c r="Y4061" i="8"/>
  <c r="C4061" i="8"/>
  <c r="Y4060" i="8"/>
  <c r="C4060" i="8"/>
  <c r="Y4059" i="8"/>
  <c r="C4059" i="8"/>
  <c r="Y4058" i="8"/>
  <c r="C4058" i="8"/>
  <c r="Y4057" i="8"/>
  <c r="C4057" i="8"/>
  <c r="Y4056" i="8"/>
  <c r="C4056" i="8"/>
  <c r="Y4055" i="8"/>
  <c r="C4055" i="8"/>
  <c r="Y4054" i="8"/>
  <c r="C4054" i="8"/>
  <c r="Y4053" i="8"/>
  <c r="C4053" i="8"/>
  <c r="Y4052" i="8"/>
  <c r="C4052" i="8"/>
  <c r="Y4051" i="8"/>
  <c r="C4051" i="8"/>
  <c r="Y4050" i="8"/>
  <c r="C4050" i="8"/>
  <c r="Y4049" i="8"/>
  <c r="C4049" i="8"/>
  <c r="Y4048" i="8"/>
  <c r="C4048" i="8"/>
  <c r="Y4047" i="8"/>
  <c r="C4047" i="8"/>
  <c r="Y4046" i="8"/>
  <c r="C4046" i="8"/>
  <c r="Y4045" i="8"/>
  <c r="C4045" i="8"/>
  <c r="Y4044" i="8"/>
  <c r="C4044" i="8"/>
  <c r="Y4043" i="8"/>
  <c r="C4043" i="8"/>
  <c r="Y4042" i="8"/>
  <c r="C4042" i="8"/>
  <c r="Y4041" i="8"/>
  <c r="C4041" i="8"/>
  <c r="Y4040" i="8"/>
  <c r="C4040" i="8"/>
  <c r="Y4039" i="8"/>
  <c r="C4039" i="8"/>
  <c r="Y4038" i="8"/>
  <c r="C4038" i="8"/>
  <c r="Y4037" i="8"/>
  <c r="C4037" i="8"/>
  <c r="Y4036" i="8"/>
  <c r="C4036" i="8"/>
  <c r="Y4035" i="8"/>
  <c r="C4035" i="8"/>
  <c r="Y4034" i="8"/>
  <c r="C4034" i="8"/>
  <c r="Y4033" i="8"/>
  <c r="C4033" i="8"/>
  <c r="Y4032" i="8"/>
  <c r="C4032" i="8"/>
  <c r="Y4031" i="8"/>
  <c r="C4031" i="8"/>
  <c r="Y4030" i="8"/>
  <c r="C4030" i="8"/>
  <c r="Y4029" i="8"/>
  <c r="C4029" i="8"/>
  <c r="Y4028" i="8"/>
  <c r="C4028" i="8"/>
  <c r="Y4027" i="8"/>
  <c r="C4027" i="8"/>
  <c r="Y4026" i="8"/>
  <c r="C4026" i="8"/>
  <c r="Y4025" i="8"/>
  <c r="C4025" i="8"/>
  <c r="Y4024" i="8"/>
  <c r="C4024" i="8"/>
  <c r="Y4023" i="8"/>
  <c r="C4023" i="8"/>
  <c r="Y4022" i="8"/>
  <c r="C4022" i="8"/>
  <c r="Y4021" i="8"/>
  <c r="C4021" i="8"/>
  <c r="Y4020" i="8"/>
  <c r="C4020" i="8"/>
  <c r="Y4019" i="8"/>
  <c r="C4019" i="8"/>
  <c r="Y4018" i="8"/>
  <c r="C4018" i="8"/>
  <c r="Y4017" i="8"/>
  <c r="C4017" i="8"/>
  <c r="Y4016" i="8"/>
  <c r="C4016" i="8"/>
  <c r="C4015" i="8"/>
  <c r="C4014" i="8"/>
  <c r="C4013" i="8"/>
  <c r="C4012" i="8"/>
  <c r="C4011" i="8"/>
  <c r="C4010" i="8"/>
  <c r="C4009" i="8"/>
  <c r="C4008" i="8"/>
  <c r="C4007" i="8"/>
  <c r="C4006" i="8"/>
  <c r="C4005" i="8"/>
  <c r="C4004" i="8"/>
  <c r="C4003" i="8"/>
  <c r="C4002" i="8"/>
  <c r="C4001" i="8"/>
  <c r="C4000" i="8"/>
  <c r="C3999" i="8"/>
  <c r="C3998" i="8"/>
  <c r="C3997" i="8"/>
  <c r="C3996" i="8"/>
  <c r="C3995" i="8"/>
  <c r="C3994" i="8"/>
  <c r="C3993" i="8"/>
  <c r="C3992" i="8"/>
  <c r="C3991" i="8"/>
  <c r="C3990" i="8"/>
  <c r="C3989" i="8"/>
  <c r="C3988" i="8"/>
  <c r="C3987" i="8"/>
  <c r="C3986" i="8"/>
  <c r="C3985" i="8"/>
  <c r="C3984" i="8"/>
  <c r="C3983" i="8"/>
  <c r="C3982" i="8"/>
  <c r="C3981" i="8"/>
  <c r="C3980" i="8"/>
  <c r="C3979" i="8"/>
  <c r="C3978" i="8"/>
  <c r="C3977" i="8"/>
  <c r="C3976" i="8"/>
  <c r="C3975" i="8"/>
  <c r="C3974" i="8"/>
  <c r="C3973" i="8"/>
  <c r="C3972" i="8"/>
  <c r="C3971" i="8"/>
  <c r="C3970" i="8"/>
  <c r="C3969" i="8"/>
  <c r="C3968" i="8"/>
  <c r="C3967" i="8"/>
  <c r="C3966" i="8"/>
  <c r="C3965" i="8"/>
  <c r="C3964" i="8"/>
  <c r="C3963" i="8"/>
  <c r="C3962" i="8"/>
  <c r="C3961" i="8"/>
  <c r="C3960" i="8"/>
  <c r="C3959" i="8"/>
  <c r="C3958" i="8"/>
  <c r="C3957" i="8"/>
  <c r="C3956" i="8"/>
  <c r="C3955" i="8"/>
  <c r="C3954" i="8"/>
  <c r="C3953" i="8"/>
  <c r="C3952" i="8"/>
  <c r="C3951" i="8"/>
  <c r="C3950" i="8"/>
  <c r="C3949" i="8"/>
  <c r="C3948" i="8"/>
  <c r="C3947" i="8"/>
  <c r="C3946" i="8"/>
  <c r="C3945" i="8"/>
  <c r="C3944" i="8"/>
  <c r="C3943" i="8"/>
  <c r="C3942" i="8"/>
  <c r="C3941" i="8"/>
  <c r="C3940" i="8"/>
  <c r="C3939" i="8"/>
  <c r="C3938" i="8"/>
  <c r="C3937" i="8"/>
  <c r="C3936" i="8"/>
  <c r="C3935" i="8"/>
  <c r="C3934" i="8"/>
  <c r="C3933" i="8"/>
  <c r="C3932" i="8"/>
  <c r="C3931" i="8"/>
  <c r="C3930" i="8"/>
  <c r="C3929" i="8"/>
  <c r="C3928" i="8"/>
  <c r="C3927" i="8"/>
  <c r="C3926" i="8"/>
  <c r="Y3925" i="8"/>
  <c r="C3925" i="8"/>
  <c r="Y3924" i="8"/>
  <c r="C3924" i="8"/>
  <c r="Y3923" i="8"/>
  <c r="C3923" i="8"/>
  <c r="Y3922" i="8"/>
  <c r="C3922" i="8"/>
  <c r="Y3921" i="8"/>
  <c r="C3921" i="8"/>
  <c r="Y3920" i="8"/>
  <c r="C3920" i="8"/>
  <c r="Y3919" i="8"/>
  <c r="C3919" i="8"/>
  <c r="Y3918" i="8"/>
  <c r="C3918" i="8"/>
  <c r="Y3917" i="8"/>
  <c r="C3917" i="8"/>
  <c r="Y3916" i="8"/>
  <c r="C3916" i="8"/>
  <c r="Y3915" i="8"/>
  <c r="C3915" i="8"/>
  <c r="Y3914" i="8"/>
  <c r="C3914" i="8"/>
  <c r="Y3913" i="8"/>
  <c r="C3913" i="8"/>
  <c r="Y3912" i="8"/>
  <c r="C3912" i="8"/>
  <c r="Y3911" i="8"/>
  <c r="C3911" i="8"/>
  <c r="Y3910" i="8"/>
  <c r="C3910" i="8"/>
  <c r="Y3909" i="8"/>
  <c r="C3909" i="8"/>
  <c r="Y3908" i="8"/>
  <c r="C3908" i="8"/>
  <c r="Y3907" i="8"/>
  <c r="C3907" i="8"/>
  <c r="Y3906" i="8"/>
  <c r="C3906" i="8"/>
  <c r="Y3905" i="8"/>
  <c r="C3905" i="8"/>
  <c r="Y3904" i="8"/>
  <c r="C3904" i="8"/>
  <c r="Y3903" i="8"/>
  <c r="C3903" i="8"/>
  <c r="Y3902" i="8"/>
  <c r="C3902" i="8"/>
  <c r="Y3901" i="8"/>
  <c r="C3901" i="8"/>
  <c r="Y3900" i="8"/>
  <c r="C3900" i="8"/>
  <c r="Y3899" i="8"/>
  <c r="C3899" i="8"/>
  <c r="Y3898" i="8"/>
  <c r="C3898" i="8"/>
  <c r="Y3897" i="8"/>
  <c r="C3897" i="8"/>
  <c r="Y3896" i="8"/>
  <c r="C3896" i="8"/>
  <c r="Y3895" i="8"/>
  <c r="C3895" i="8"/>
  <c r="Y3894" i="8"/>
  <c r="C3894" i="8"/>
  <c r="Y3893" i="8"/>
  <c r="C3893" i="8"/>
  <c r="Y3892" i="8"/>
  <c r="C3892" i="8"/>
  <c r="Y3891" i="8"/>
  <c r="C3891" i="8"/>
  <c r="Y3890" i="8"/>
  <c r="C3890" i="8"/>
  <c r="Y3889" i="8"/>
  <c r="C3889" i="8"/>
  <c r="Y3888" i="8"/>
  <c r="C3888" i="8"/>
  <c r="Y3887" i="8"/>
  <c r="C3887" i="8"/>
  <c r="Y3886" i="8"/>
  <c r="C3886" i="8"/>
  <c r="Y3885" i="8"/>
  <c r="C3885" i="8"/>
  <c r="Y3884" i="8"/>
  <c r="C3884" i="8"/>
  <c r="Y3883" i="8"/>
  <c r="C3883" i="8"/>
  <c r="Y3882" i="8"/>
  <c r="C3882" i="8"/>
  <c r="Y3881" i="8"/>
  <c r="C3881" i="8"/>
  <c r="Y3880" i="8"/>
  <c r="C3880" i="8"/>
  <c r="Y3879" i="8"/>
  <c r="C3879" i="8"/>
  <c r="Y3878" i="8"/>
  <c r="C3878" i="8"/>
  <c r="Y3877" i="8"/>
  <c r="C3877" i="8"/>
  <c r="Y3876" i="8"/>
  <c r="C3876" i="8"/>
  <c r="Y3875" i="8"/>
  <c r="C3875" i="8"/>
  <c r="Y3874" i="8"/>
  <c r="C3874" i="8"/>
  <c r="Y3873" i="8"/>
  <c r="C3873" i="8"/>
  <c r="Y3872" i="8"/>
  <c r="C3872" i="8"/>
  <c r="Y3871" i="8"/>
  <c r="C3871" i="8"/>
  <c r="Y3870" i="8"/>
  <c r="C3870" i="8"/>
  <c r="Y3869" i="8"/>
  <c r="C3869" i="8"/>
  <c r="Y3868" i="8"/>
  <c r="C3868" i="8"/>
  <c r="Y3867" i="8"/>
  <c r="C3867" i="8"/>
  <c r="Y3866" i="8"/>
  <c r="C3866" i="8"/>
  <c r="Y3865" i="8"/>
  <c r="C3865" i="8"/>
  <c r="Y3864" i="8"/>
  <c r="C3864" i="8"/>
  <c r="Y3863" i="8"/>
  <c r="C3863" i="8"/>
  <c r="Y3862" i="8"/>
  <c r="C3862" i="8"/>
  <c r="Y3861" i="8"/>
  <c r="C3861" i="8"/>
  <c r="Y3860" i="8"/>
  <c r="C3860" i="8"/>
  <c r="Y3859" i="8"/>
  <c r="C3859" i="8"/>
  <c r="Y3858" i="8"/>
  <c r="C3858" i="8"/>
  <c r="Y3857" i="8"/>
  <c r="C3857" i="8"/>
  <c r="Y3856" i="8"/>
  <c r="C3856" i="8"/>
  <c r="Y3855" i="8"/>
  <c r="C3855" i="8"/>
  <c r="Y3854" i="8"/>
  <c r="C3854" i="8"/>
  <c r="Y3853" i="8"/>
  <c r="C3853" i="8"/>
  <c r="Y3852" i="8"/>
  <c r="C3852" i="8"/>
  <c r="Y3851" i="8"/>
  <c r="C3851" i="8"/>
  <c r="Y3850" i="8"/>
  <c r="C3850" i="8"/>
  <c r="Y3849" i="8"/>
  <c r="C3849" i="8"/>
  <c r="Y3848" i="8"/>
  <c r="C3848" i="8"/>
  <c r="Y3847" i="8"/>
  <c r="C3847" i="8"/>
  <c r="Y3846" i="8"/>
  <c r="C3846" i="8"/>
  <c r="Y3845" i="8"/>
  <c r="C3845" i="8"/>
  <c r="Y3844" i="8"/>
  <c r="C3844" i="8"/>
  <c r="Y3843" i="8"/>
  <c r="C3843" i="8"/>
  <c r="Y3842" i="8"/>
  <c r="C3842" i="8"/>
  <c r="Y3841" i="8"/>
  <c r="C3841" i="8"/>
  <c r="Y3840" i="8"/>
  <c r="C3840" i="8"/>
  <c r="Y3839" i="8"/>
  <c r="C3839" i="8"/>
  <c r="Y3838" i="8"/>
  <c r="C3838" i="8"/>
  <c r="Y3837" i="8"/>
  <c r="C3837" i="8"/>
  <c r="Y3836" i="8"/>
  <c r="C3836" i="8"/>
  <c r="Y3835" i="8"/>
  <c r="C3835" i="8"/>
  <c r="Y3834" i="8"/>
  <c r="C3834" i="8"/>
  <c r="Y3833" i="8"/>
  <c r="C3833" i="8"/>
  <c r="Y3832" i="8"/>
  <c r="C3832" i="8"/>
  <c r="Y3831" i="8"/>
  <c r="C3831" i="8"/>
  <c r="Y3830" i="8"/>
  <c r="C3830" i="8"/>
  <c r="Y3829" i="8"/>
  <c r="C3829" i="8"/>
  <c r="Y3828" i="8"/>
  <c r="C3828" i="8"/>
  <c r="Y3827" i="8"/>
  <c r="C3827" i="8"/>
  <c r="Y3826" i="8"/>
  <c r="C3826" i="8"/>
  <c r="Y3825" i="8"/>
  <c r="C3825" i="8"/>
  <c r="Y3824" i="8"/>
  <c r="C3824" i="8"/>
  <c r="Y3823" i="8"/>
  <c r="C3823" i="8"/>
  <c r="Y3822" i="8"/>
  <c r="C3822" i="8"/>
  <c r="Y3821" i="8"/>
  <c r="C3821" i="8"/>
  <c r="Y3820" i="8"/>
  <c r="C3820" i="8"/>
  <c r="Y3819" i="8"/>
  <c r="C3819" i="8"/>
  <c r="Y3818" i="8"/>
  <c r="C3818" i="8"/>
  <c r="Y3817" i="8"/>
  <c r="C3817" i="8"/>
  <c r="Y3816" i="8"/>
  <c r="C3816" i="8"/>
  <c r="Y3815" i="8"/>
  <c r="C3815" i="8"/>
  <c r="Y3814" i="8"/>
  <c r="C3814" i="8"/>
  <c r="Y3813" i="8"/>
  <c r="C3813" i="8"/>
  <c r="Y3812" i="8"/>
  <c r="C3812" i="8"/>
  <c r="Y3811" i="8"/>
  <c r="C3811" i="8"/>
  <c r="Y3810" i="8"/>
  <c r="C3810" i="8"/>
  <c r="Y3809" i="8"/>
  <c r="C3809" i="8"/>
  <c r="Y3808" i="8"/>
  <c r="C3808" i="8"/>
  <c r="Y3807" i="8"/>
  <c r="C3807" i="8"/>
  <c r="Y3806" i="8"/>
  <c r="C3806" i="8"/>
  <c r="Y3805" i="8"/>
  <c r="C3805" i="8"/>
  <c r="Y3804" i="8"/>
  <c r="C3804" i="8"/>
  <c r="Y3803" i="8"/>
  <c r="C3803" i="8"/>
  <c r="Y3802" i="8"/>
  <c r="C3802" i="8"/>
  <c r="Y3801" i="8"/>
  <c r="C3801" i="8"/>
  <c r="Y3800" i="8"/>
  <c r="C3800" i="8"/>
  <c r="Y3799" i="8"/>
  <c r="C3799" i="8"/>
  <c r="Y3798" i="8"/>
  <c r="C3798" i="8"/>
  <c r="Y3797" i="8"/>
  <c r="C3797" i="8"/>
  <c r="Y3796" i="8"/>
  <c r="C3796" i="8"/>
  <c r="Y3795" i="8"/>
  <c r="C3795" i="8"/>
  <c r="Y3794" i="8"/>
  <c r="C3794" i="8"/>
  <c r="Y3793" i="8"/>
  <c r="C3793" i="8"/>
  <c r="Y3792" i="8"/>
  <c r="C3792" i="8"/>
  <c r="Y3791" i="8"/>
  <c r="C3791" i="8"/>
  <c r="Y3790" i="8"/>
  <c r="C3790" i="8"/>
  <c r="Y3789" i="8"/>
  <c r="C3789" i="8"/>
  <c r="Y3788" i="8"/>
  <c r="C3788" i="8"/>
  <c r="Y3787" i="8"/>
  <c r="C3787" i="8"/>
  <c r="Y3786" i="8"/>
  <c r="C3786" i="8"/>
  <c r="Y3785" i="8"/>
  <c r="C3785" i="8"/>
  <c r="Y3784" i="8"/>
  <c r="C3784" i="8"/>
  <c r="Y3783" i="8"/>
  <c r="C3783" i="8"/>
  <c r="Y3782" i="8"/>
  <c r="C3782" i="8"/>
  <c r="Y3781" i="8"/>
  <c r="C3781" i="8"/>
  <c r="Y3780" i="8"/>
  <c r="C3780" i="8"/>
  <c r="Y3779" i="8"/>
  <c r="C3779" i="8"/>
  <c r="Y3778" i="8"/>
  <c r="C3778" i="8"/>
  <c r="Y3777" i="8"/>
  <c r="C3777" i="8"/>
  <c r="Y3776" i="8"/>
  <c r="C3776" i="8"/>
  <c r="Y3775" i="8"/>
  <c r="C3775" i="8"/>
  <c r="Y3774" i="8"/>
  <c r="C3774" i="8"/>
  <c r="Y3773" i="8"/>
  <c r="C3773" i="8"/>
  <c r="Y3772" i="8"/>
  <c r="C3772" i="8"/>
  <c r="Y3771" i="8"/>
  <c r="C3771" i="8"/>
  <c r="Y3770" i="8"/>
  <c r="C3770" i="8"/>
  <c r="Y3769" i="8"/>
  <c r="C3769" i="8"/>
  <c r="Y3768" i="8"/>
  <c r="C3768" i="8"/>
  <c r="Y3767" i="8"/>
  <c r="C3767" i="8"/>
  <c r="Y3766" i="8"/>
  <c r="C3766" i="8"/>
  <c r="Y3765" i="8"/>
  <c r="C3765" i="8"/>
  <c r="Y3764" i="8"/>
  <c r="C3764" i="8"/>
  <c r="Y3763" i="8"/>
  <c r="C3763" i="8"/>
  <c r="Y3762" i="8"/>
  <c r="C3762" i="8"/>
  <c r="Y3761" i="8"/>
  <c r="C3761" i="8"/>
  <c r="Y3760" i="8"/>
  <c r="C3760" i="8"/>
  <c r="Y3759" i="8"/>
  <c r="C3759" i="8"/>
  <c r="Y3758" i="8"/>
  <c r="C3758" i="8"/>
  <c r="Y3757" i="8"/>
  <c r="C3757" i="8"/>
  <c r="Y3756" i="8"/>
  <c r="C3756" i="8"/>
  <c r="Y3755" i="8"/>
  <c r="C3755" i="8"/>
  <c r="Y3754" i="8"/>
  <c r="C3754" i="8"/>
  <c r="Y3753" i="8"/>
  <c r="C3753" i="8"/>
  <c r="Y3752" i="8"/>
  <c r="C3752" i="8"/>
  <c r="Y3751" i="8"/>
  <c r="C3751" i="8"/>
  <c r="Y3750" i="8"/>
  <c r="C3750" i="8"/>
  <c r="Y3749" i="8"/>
  <c r="C3749" i="8"/>
  <c r="Y3748" i="8"/>
  <c r="C3748" i="8"/>
  <c r="Y3747" i="8"/>
  <c r="C3747" i="8"/>
  <c r="Y3746" i="8"/>
  <c r="C3746" i="8"/>
  <c r="Y3745" i="8"/>
  <c r="C3745" i="8"/>
  <c r="Y3744" i="8"/>
  <c r="C3744" i="8"/>
  <c r="Y3743" i="8"/>
  <c r="C3743" i="8"/>
  <c r="Y3742" i="8"/>
  <c r="C3742" i="8"/>
  <c r="Y3741" i="8"/>
  <c r="C3741" i="8"/>
  <c r="Y3740" i="8"/>
  <c r="C3740" i="8"/>
  <c r="Y3739" i="8"/>
  <c r="C3739" i="8"/>
  <c r="Y3738" i="8"/>
  <c r="C3738" i="8"/>
  <c r="Y3737" i="8"/>
  <c r="C3737" i="8"/>
  <c r="Y3736" i="8"/>
  <c r="C3736" i="8"/>
  <c r="Y3735" i="8"/>
  <c r="C3735" i="8"/>
  <c r="Y3734" i="8"/>
  <c r="C3734" i="8"/>
  <c r="Y3733" i="8"/>
  <c r="C3733" i="8"/>
  <c r="Y3732" i="8"/>
  <c r="C3732" i="8"/>
  <c r="Y3731" i="8"/>
  <c r="C3731" i="8"/>
  <c r="Y3730" i="8"/>
  <c r="C3730" i="8"/>
  <c r="Y3729" i="8"/>
  <c r="C3729" i="8"/>
  <c r="Y3728" i="8"/>
  <c r="C3728" i="8"/>
  <c r="Y3727" i="8"/>
  <c r="C3727" i="8"/>
  <c r="Y3726" i="8"/>
  <c r="C3726" i="8"/>
  <c r="Y3725" i="8"/>
  <c r="C3725" i="8"/>
  <c r="Y3724" i="8"/>
  <c r="C3724" i="8"/>
  <c r="Y3723" i="8"/>
  <c r="C3723" i="8"/>
  <c r="Y3722" i="8"/>
  <c r="C3722" i="8"/>
  <c r="Y3721" i="8"/>
  <c r="C3721" i="8"/>
  <c r="Y3720" i="8"/>
  <c r="C3720" i="8"/>
  <c r="Y3719" i="8"/>
  <c r="C3719" i="8"/>
  <c r="Y3718" i="8"/>
  <c r="C3718" i="8"/>
  <c r="Y3717" i="8"/>
  <c r="C3717" i="8"/>
  <c r="Y3716" i="8"/>
  <c r="C3716" i="8"/>
  <c r="Y3715" i="8"/>
  <c r="C3715" i="8"/>
  <c r="Y3714" i="8"/>
  <c r="C3714" i="8"/>
  <c r="Y3713" i="8"/>
  <c r="C3713" i="8"/>
  <c r="Y3712" i="8"/>
  <c r="C3712" i="8"/>
  <c r="Y3711" i="8"/>
  <c r="C3711" i="8"/>
  <c r="Y3710" i="8"/>
  <c r="C3710" i="8"/>
  <c r="Y3709" i="8"/>
  <c r="C3709" i="8"/>
  <c r="Y3708" i="8"/>
  <c r="C3708" i="8"/>
  <c r="Y3707" i="8"/>
  <c r="C3707" i="8"/>
  <c r="Y3706" i="8"/>
  <c r="C3706" i="8"/>
  <c r="Y3705" i="8"/>
  <c r="C3705" i="8"/>
  <c r="Y3704" i="8"/>
  <c r="C3704" i="8"/>
  <c r="Y3703" i="8"/>
  <c r="C3703" i="8"/>
  <c r="Y3702" i="8"/>
  <c r="C3702" i="8"/>
  <c r="Y3701" i="8"/>
  <c r="C3701" i="8"/>
  <c r="Y3700" i="8"/>
  <c r="C3700" i="8"/>
  <c r="Y3699" i="8"/>
  <c r="C3699" i="8"/>
  <c r="Y3698" i="8"/>
  <c r="C3698" i="8"/>
  <c r="Y3697" i="8"/>
  <c r="C3697" i="8"/>
  <c r="Y3696" i="8"/>
  <c r="C3696" i="8"/>
  <c r="Y3695" i="8"/>
  <c r="C3695" i="8"/>
  <c r="Y3694" i="8"/>
  <c r="C3694" i="8"/>
  <c r="Y3693" i="8"/>
  <c r="C3693" i="8"/>
  <c r="Y3692" i="8"/>
  <c r="C3692" i="8"/>
  <c r="Y3691" i="8"/>
  <c r="C3691" i="8"/>
  <c r="Y3690" i="8"/>
  <c r="C3690" i="8"/>
  <c r="Y3689" i="8"/>
  <c r="C3689" i="8"/>
  <c r="Y3688" i="8"/>
  <c r="C3688" i="8"/>
  <c r="Y3687" i="8"/>
  <c r="C3687" i="8"/>
  <c r="Y3686" i="8"/>
  <c r="C3686" i="8"/>
  <c r="Y3685" i="8"/>
  <c r="C3685" i="8"/>
  <c r="Y3684" i="8"/>
  <c r="C3684" i="8"/>
  <c r="Y3683" i="8"/>
  <c r="C3683" i="8"/>
  <c r="Y3682" i="8"/>
  <c r="C3682" i="8"/>
  <c r="Y3681" i="8"/>
  <c r="C3681" i="8"/>
  <c r="Y3680" i="8"/>
  <c r="C3680" i="8"/>
  <c r="Y3679" i="8"/>
  <c r="C3679" i="8"/>
  <c r="Y3678" i="8"/>
  <c r="C3678" i="8"/>
  <c r="Y3677" i="8"/>
  <c r="C3677" i="8"/>
  <c r="Y3676" i="8"/>
  <c r="C3676" i="8"/>
  <c r="Y3675" i="8"/>
  <c r="C3675" i="8"/>
  <c r="Y3674" i="8"/>
  <c r="C3674" i="8"/>
  <c r="Y3673" i="8"/>
  <c r="C3673" i="8"/>
  <c r="Y3672" i="8"/>
  <c r="C3672" i="8"/>
  <c r="Y3671" i="8"/>
  <c r="C3671" i="8"/>
  <c r="Y3670" i="8"/>
  <c r="C3670" i="8"/>
  <c r="Y3669" i="8"/>
  <c r="C3669" i="8"/>
  <c r="Y3668" i="8"/>
  <c r="C3668" i="8"/>
  <c r="Y3667" i="8"/>
  <c r="C3667" i="8"/>
  <c r="Y3666" i="8"/>
  <c r="C3666" i="8"/>
  <c r="Y3665" i="8"/>
  <c r="C3665" i="8"/>
  <c r="Y3664" i="8"/>
  <c r="C3664" i="8"/>
  <c r="Y3663" i="8"/>
  <c r="C3663" i="8"/>
  <c r="Y3662" i="8"/>
  <c r="C3662" i="8"/>
  <c r="Y3661" i="8"/>
  <c r="C3661" i="8"/>
  <c r="Y3660" i="8"/>
  <c r="C3660" i="8"/>
  <c r="Y3659" i="8"/>
  <c r="C3659" i="8"/>
  <c r="Y3658" i="8"/>
  <c r="C3658" i="8"/>
  <c r="Y3657" i="8"/>
  <c r="C3657" i="8"/>
  <c r="Y3656" i="8"/>
  <c r="C3656" i="8"/>
  <c r="C3655" i="8"/>
  <c r="C3654" i="8"/>
  <c r="C3653" i="8"/>
  <c r="C3652" i="8"/>
  <c r="C3651" i="8"/>
  <c r="C3650" i="8"/>
  <c r="C3649" i="8"/>
  <c r="C3648" i="8"/>
  <c r="C3647" i="8"/>
  <c r="C3646" i="8"/>
  <c r="C3645" i="8"/>
  <c r="C3644" i="8"/>
  <c r="C3643" i="8"/>
  <c r="C3642" i="8"/>
  <c r="C3641" i="8"/>
  <c r="C3640" i="8"/>
  <c r="C3639" i="8"/>
  <c r="C3638" i="8"/>
  <c r="C3637" i="8"/>
  <c r="C3636" i="8"/>
  <c r="Y3635" i="8"/>
  <c r="C3635" i="8"/>
  <c r="Y3634" i="8"/>
  <c r="C3634" i="8"/>
  <c r="Y3633" i="8"/>
  <c r="C3633" i="8"/>
  <c r="Y3632" i="8"/>
  <c r="C3632" i="8"/>
  <c r="Y3631" i="8"/>
  <c r="C3631" i="8"/>
  <c r="Y3630" i="8"/>
  <c r="C3630" i="8"/>
  <c r="Y3629" i="8"/>
  <c r="C3629" i="8"/>
  <c r="Y3628" i="8"/>
  <c r="C3628" i="8"/>
  <c r="Y3627" i="8"/>
  <c r="C3627" i="8"/>
  <c r="Y3626" i="8"/>
  <c r="C3626" i="8"/>
  <c r="Y3625" i="8"/>
  <c r="C3625" i="8"/>
  <c r="Y3624" i="8"/>
  <c r="C3624" i="8"/>
  <c r="Y3623" i="8"/>
  <c r="C3623" i="8"/>
  <c r="Y3622" i="8"/>
  <c r="C3622" i="8"/>
  <c r="Y3621" i="8"/>
  <c r="C3621" i="8"/>
  <c r="Y3620" i="8"/>
  <c r="C3620" i="8"/>
  <c r="Y3619" i="8"/>
  <c r="C3619" i="8"/>
  <c r="Y3618" i="8"/>
  <c r="C3618" i="8"/>
  <c r="Y3617" i="8"/>
  <c r="C3617" i="8"/>
  <c r="Y3616" i="8"/>
  <c r="C3616" i="8"/>
  <c r="Y3615" i="8"/>
  <c r="C3615" i="8"/>
  <c r="Y3614" i="8"/>
  <c r="C3614" i="8"/>
  <c r="Y3613" i="8"/>
  <c r="C3613" i="8"/>
  <c r="Y3612" i="8"/>
  <c r="C3612" i="8"/>
  <c r="Y3611" i="8"/>
  <c r="C3611" i="8"/>
  <c r="Y3610" i="8"/>
  <c r="C3610" i="8"/>
  <c r="Y3609" i="8"/>
  <c r="C3609" i="8"/>
  <c r="Y3608" i="8"/>
  <c r="C3608" i="8"/>
  <c r="Y3607" i="8"/>
  <c r="C3607" i="8"/>
  <c r="Y3606" i="8"/>
  <c r="C3606" i="8"/>
  <c r="Y3605" i="8"/>
  <c r="C3605" i="8"/>
  <c r="Y3604" i="8"/>
  <c r="C3604" i="8"/>
  <c r="Y3603" i="8"/>
  <c r="C3603" i="8"/>
  <c r="Y3602" i="8"/>
  <c r="C3602" i="8"/>
  <c r="Y3601" i="8"/>
  <c r="C3601" i="8"/>
  <c r="Y3600" i="8"/>
  <c r="C3600" i="8"/>
  <c r="Y3599" i="8"/>
  <c r="C3599" i="8"/>
  <c r="Y3598" i="8"/>
  <c r="C3598" i="8"/>
  <c r="Y3597" i="8"/>
  <c r="C3597" i="8"/>
  <c r="Y3596" i="8"/>
  <c r="C3596" i="8"/>
  <c r="Y3595" i="8"/>
  <c r="C3595" i="8"/>
  <c r="Y3594" i="8"/>
  <c r="C3594" i="8"/>
  <c r="Y3593" i="8"/>
  <c r="C3593" i="8"/>
  <c r="Y3592" i="8"/>
  <c r="C3592" i="8"/>
  <c r="Y3591" i="8"/>
  <c r="C3591" i="8"/>
  <c r="Y3590" i="8"/>
  <c r="C3590" i="8"/>
  <c r="Y3589" i="8"/>
  <c r="C3589" i="8"/>
  <c r="Y3588" i="8"/>
  <c r="C3588" i="8"/>
  <c r="Y3587" i="8"/>
  <c r="C3587" i="8"/>
  <c r="Y3586" i="8"/>
  <c r="C3586" i="8"/>
  <c r="Y3585" i="8"/>
  <c r="C3585" i="8"/>
  <c r="Y3584" i="8"/>
  <c r="C3584" i="8"/>
  <c r="Y3583" i="8"/>
  <c r="C3583" i="8"/>
  <c r="Y3582" i="8"/>
  <c r="C3582" i="8"/>
  <c r="Y3581" i="8"/>
  <c r="C3581" i="8"/>
  <c r="Y3580" i="8"/>
  <c r="C3580" i="8"/>
  <c r="Y3579" i="8"/>
  <c r="C3579" i="8"/>
  <c r="Y3578" i="8"/>
  <c r="C3578" i="8"/>
  <c r="Y3577" i="8"/>
  <c r="C3577" i="8"/>
  <c r="Y3576" i="8"/>
  <c r="C3576" i="8"/>
  <c r="Y3575" i="8"/>
  <c r="C3575" i="8"/>
  <c r="Y3574" i="8"/>
  <c r="C3574" i="8"/>
  <c r="Y3573" i="8"/>
  <c r="C3573" i="8"/>
  <c r="Y3572" i="8"/>
  <c r="C3572" i="8"/>
  <c r="Y3571" i="8"/>
  <c r="C3571" i="8"/>
  <c r="Y3570" i="8"/>
  <c r="C3570" i="8"/>
  <c r="Y3569" i="8"/>
  <c r="C3569" i="8"/>
  <c r="Y3568" i="8"/>
  <c r="C3568" i="8"/>
  <c r="Y3567" i="8"/>
  <c r="C3567" i="8"/>
  <c r="Y3566" i="8"/>
  <c r="C3566" i="8"/>
  <c r="Y3565" i="8"/>
  <c r="C3565" i="8"/>
  <c r="Y3564" i="8"/>
  <c r="C3564" i="8"/>
  <c r="Y3563" i="8"/>
  <c r="C3563" i="8"/>
  <c r="Y3562" i="8"/>
  <c r="C3562" i="8"/>
  <c r="Y3561" i="8"/>
  <c r="C3561" i="8"/>
  <c r="C3560" i="8"/>
  <c r="C3559" i="8"/>
  <c r="C3558" i="8"/>
  <c r="C3557" i="8"/>
  <c r="C3556" i="8"/>
  <c r="C3555" i="8"/>
  <c r="C3554" i="8"/>
  <c r="C3553" i="8"/>
  <c r="C3552" i="8"/>
  <c r="C3551" i="8"/>
  <c r="Y3550" i="8"/>
  <c r="C3550" i="8"/>
  <c r="Y3549" i="8"/>
  <c r="C3549" i="8"/>
  <c r="Y3548" i="8"/>
  <c r="C3548" i="8"/>
  <c r="Y3547" i="8"/>
  <c r="C3547" i="8"/>
  <c r="Y3546" i="8"/>
  <c r="C3546" i="8"/>
  <c r="Y3545" i="8"/>
  <c r="C3545" i="8"/>
  <c r="Y3544" i="8"/>
  <c r="C3544" i="8"/>
  <c r="Y3543" i="8"/>
  <c r="C3543" i="8"/>
  <c r="Y3542" i="8"/>
  <c r="C3542" i="8"/>
  <c r="Y3541" i="8"/>
  <c r="C3541" i="8"/>
  <c r="Y3540" i="8"/>
  <c r="C3540" i="8"/>
  <c r="Y3539" i="8"/>
  <c r="C3539" i="8"/>
  <c r="Y3538" i="8"/>
  <c r="C3538" i="8"/>
  <c r="Y3537" i="8"/>
  <c r="C3537" i="8"/>
  <c r="Y3536" i="8"/>
  <c r="C3536" i="8"/>
  <c r="Y3535" i="8"/>
  <c r="C3535" i="8"/>
  <c r="Y3534" i="8"/>
  <c r="C3534" i="8"/>
  <c r="Y3533" i="8"/>
  <c r="C3533" i="8"/>
  <c r="Y3532" i="8"/>
  <c r="C3532" i="8"/>
  <c r="Y3531" i="8"/>
  <c r="C3531" i="8"/>
  <c r="Y3530" i="8"/>
  <c r="C3530" i="8"/>
  <c r="Y3529" i="8"/>
  <c r="C3529" i="8"/>
  <c r="Y3528" i="8"/>
  <c r="C3528" i="8"/>
  <c r="Y3527" i="8"/>
  <c r="C3527" i="8"/>
  <c r="Y3526" i="8"/>
  <c r="C3526" i="8"/>
  <c r="Y3525" i="8"/>
  <c r="C3525" i="8"/>
  <c r="Y3524" i="8"/>
  <c r="C3524" i="8"/>
  <c r="Y3523" i="8"/>
  <c r="C3523" i="8"/>
  <c r="Y3522" i="8"/>
  <c r="C3522" i="8"/>
  <c r="Y3521" i="8"/>
  <c r="C3521" i="8"/>
  <c r="Y3520" i="8"/>
  <c r="C3520" i="8"/>
  <c r="Y3519" i="8"/>
  <c r="C3519" i="8"/>
  <c r="Y3518" i="8"/>
  <c r="C3518" i="8"/>
  <c r="Y3517" i="8"/>
  <c r="C3517" i="8"/>
  <c r="Y3516" i="8"/>
  <c r="C3516" i="8"/>
  <c r="Y3515" i="8"/>
  <c r="C3515" i="8"/>
  <c r="Y3514" i="8"/>
  <c r="C3514" i="8"/>
  <c r="Y3513" i="8"/>
  <c r="C3513" i="8"/>
  <c r="Y3512" i="8"/>
  <c r="C3512" i="8"/>
  <c r="Y3511" i="8"/>
  <c r="C3511" i="8"/>
  <c r="Y3510" i="8"/>
  <c r="C3510" i="8"/>
  <c r="Y3509" i="8"/>
  <c r="C3509" i="8"/>
  <c r="Y3508" i="8"/>
  <c r="C3508" i="8"/>
  <c r="Y3507" i="8"/>
  <c r="C3507" i="8"/>
  <c r="Y3506" i="8"/>
  <c r="C3506" i="8"/>
  <c r="Y3505" i="8"/>
  <c r="C3505" i="8"/>
  <c r="Y3504" i="8"/>
  <c r="C3504" i="8"/>
  <c r="Y3503" i="8"/>
  <c r="C3503" i="8"/>
  <c r="Y3502" i="8"/>
  <c r="C3502" i="8"/>
  <c r="Y3501" i="8"/>
  <c r="C3501" i="8"/>
  <c r="Y3500" i="8"/>
  <c r="C3500" i="8"/>
  <c r="Y3499" i="8"/>
  <c r="C3499" i="8"/>
  <c r="Y3498" i="8"/>
  <c r="C3498" i="8"/>
  <c r="Y3497" i="8"/>
  <c r="C3497" i="8"/>
  <c r="Y3496" i="8"/>
  <c r="C3496" i="8"/>
  <c r="Y3495" i="8"/>
  <c r="C3495" i="8"/>
  <c r="Y3494" i="8"/>
  <c r="C3494" i="8"/>
  <c r="Y3493" i="8"/>
  <c r="C3493" i="8"/>
  <c r="Y3492" i="8"/>
  <c r="C3492" i="8"/>
  <c r="Y3491" i="8"/>
  <c r="C3491" i="8"/>
  <c r="Y3490" i="8"/>
  <c r="C3490" i="8"/>
  <c r="Y3489" i="8"/>
  <c r="C3489" i="8"/>
  <c r="Y3488" i="8"/>
  <c r="C3488" i="8"/>
  <c r="Y3487" i="8"/>
  <c r="C3487" i="8"/>
  <c r="Y3486" i="8"/>
  <c r="C3486" i="8"/>
  <c r="Y3485" i="8"/>
  <c r="C3485" i="8"/>
  <c r="Y3484" i="8"/>
  <c r="C3484" i="8"/>
  <c r="Y3483" i="8"/>
  <c r="C3483" i="8"/>
  <c r="Y3482" i="8"/>
  <c r="C3482" i="8"/>
  <c r="Y3481" i="8"/>
  <c r="C3481" i="8"/>
  <c r="Y3480" i="8"/>
  <c r="C3480" i="8"/>
  <c r="Y3479" i="8"/>
  <c r="C3479" i="8"/>
  <c r="Y3478" i="8"/>
  <c r="C3478" i="8"/>
  <c r="Y3477" i="8"/>
  <c r="C3477" i="8"/>
  <c r="Y3476" i="8"/>
  <c r="C3476" i="8"/>
  <c r="Y3475" i="8"/>
  <c r="C3475" i="8"/>
  <c r="Y3474" i="8"/>
  <c r="C3474" i="8"/>
  <c r="Y3473" i="8"/>
  <c r="C3473" i="8"/>
  <c r="Y3472" i="8"/>
  <c r="C3472" i="8"/>
  <c r="Y3471" i="8"/>
  <c r="C3471" i="8"/>
  <c r="Y3470" i="8"/>
  <c r="C3470" i="8"/>
  <c r="Y3469" i="8"/>
  <c r="C3469" i="8"/>
  <c r="Y3468" i="8"/>
  <c r="C3468" i="8"/>
  <c r="Y3467" i="8"/>
  <c r="C3467" i="8"/>
  <c r="Y3466" i="8"/>
  <c r="C3466" i="8"/>
  <c r="Y3465" i="8"/>
  <c r="C3465" i="8"/>
  <c r="Y3464" i="8"/>
  <c r="C3464" i="8"/>
  <c r="Y3463" i="8"/>
  <c r="C3463" i="8"/>
  <c r="Y3462" i="8"/>
  <c r="C3462" i="8"/>
  <c r="Y3461" i="8"/>
  <c r="C3461" i="8"/>
  <c r="Y3460" i="8"/>
  <c r="C3460" i="8"/>
  <c r="Y3459" i="8"/>
  <c r="C3459" i="8"/>
  <c r="Y3458" i="8"/>
  <c r="C3458" i="8"/>
  <c r="Y3457" i="8"/>
  <c r="C3457" i="8"/>
  <c r="Y3456" i="8"/>
  <c r="C3456" i="8"/>
  <c r="Y3455" i="8"/>
  <c r="C3455" i="8"/>
  <c r="Y3454" i="8"/>
  <c r="C3454" i="8"/>
  <c r="Y3453" i="8"/>
  <c r="C3453" i="8"/>
  <c r="Y3452" i="8"/>
  <c r="C3452" i="8"/>
  <c r="Y3451" i="8"/>
  <c r="C3451" i="8"/>
  <c r="Y3450" i="8"/>
  <c r="C3450" i="8"/>
  <c r="Y3449" i="8"/>
  <c r="C3449" i="8"/>
  <c r="Y3448" i="8"/>
  <c r="C3448" i="8"/>
  <c r="Y3447" i="8"/>
  <c r="C3447" i="8"/>
  <c r="Y3446" i="8"/>
  <c r="C3446" i="8"/>
  <c r="Y3445" i="8"/>
  <c r="C3445" i="8"/>
  <c r="Y3444" i="8"/>
  <c r="C3444" i="8"/>
  <c r="Y3443" i="8"/>
  <c r="C3443" i="8"/>
  <c r="C3442" i="8"/>
  <c r="C3441" i="8"/>
  <c r="C3440" i="8"/>
  <c r="C3439" i="8"/>
  <c r="C3438" i="8"/>
  <c r="C3437" i="8"/>
  <c r="C3436" i="8"/>
  <c r="C3435" i="8"/>
  <c r="C3434" i="8"/>
  <c r="C3433" i="8"/>
  <c r="C3432" i="8"/>
  <c r="C3431" i="8"/>
  <c r="C3430" i="8"/>
  <c r="C3429" i="8"/>
  <c r="C3428" i="8"/>
  <c r="C3427" i="8"/>
  <c r="C3426" i="8"/>
  <c r="C3425" i="8"/>
  <c r="C3424" i="8"/>
  <c r="C3423" i="8"/>
  <c r="C3422" i="8"/>
  <c r="C3421" i="8"/>
  <c r="Y3420" i="8"/>
  <c r="C3420" i="8"/>
  <c r="Y3419" i="8"/>
  <c r="C3419" i="8"/>
  <c r="Y3418" i="8"/>
  <c r="C3418" i="8"/>
  <c r="Y3417" i="8"/>
  <c r="C3417" i="8"/>
  <c r="Y3416" i="8"/>
  <c r="C3416" i="8"/>
  <c r="Y3415" i="8"/>
  <c r="C3415" i="8"/>
  <c r="Y3414" i="8"/>
  <c r="C3414" i="8"/>
  <c r="Y3413" i="8"/>
  <c r="C3413" i="8"/>
  <c r="Y3412" i="8"/>
  <c r="C3412" i="8"/>
  <c r="Y3411" i="8"/>
  <c r="C3411" i="8"/>
  <c r="Y3410" i="8"/>
  <c r="C3410" i="8"/>
  <c r="Y3409" i="8"/>
  <c r="C3409" i="8"/>
  <c r="Y3408" i="8"/>
  <c r="C3408" i="8"/>
  <c r="Y3407" i="8"/>
  <c r="C3407" i="8"/>
  <c r="Y3406" i="8"/>
  <c r="C3406" i="8"/>
  <c r="Y3405" i="8"/>
  <c r="C3405" i="8"/>
  <c r="Y3404" i="8"/>
  <c r="C3404" i="8"/>
  <c r="Y3403" i="8"/>
  <c r="C3403" i="8"/>
  <c r="Y3402" i="8"/>
  <c r="C3402" i="8"/>
  <c r="Y3401" i="8"/>
  <c r="C3401" i="8"/>
  <c r="Y3400" i="8"/>
  <c r="C3400" i="8"/>
  <c r="Y3399" i="8"/>
  <c r="C3399" i="8"/>
  <c r="Y3398" i="8"/>
  <c r="C3398" i="8"/>
  <c r="Y3397" i="8"/>
  <c r="C3397" i="8"/>
  <c r="Y3396" i="8"/>
  <c r="C3396" i="8"/>
  <c r="Y3395" i="8"/>
  <c r="C3395" i="8"/>
  <c r="Y3394" i="8"/>
  <c r="C3394" i="8"/>
  <c r="Y3393" i="8"/>
  <c r="C3393" i="8"/>
  <c r="Y3392" i="8"/>
  <c r="C3392" i="8"/>
  <c r="Y3391" i="8"/>
  <c r="C3391" i="8"/>
  <c r="Y3390" i="8"/>
  <c r="C3390" i="8"/>
  <c r="Y3389" i="8"/>
  <c r="C3389" i="8"/>
  <c r="Y3388" i="8"/>
  <c r="C3388" i="8"/>
  <c r="Y3387" i="8"/>
  <c r="C3387" i="8"/>
  <c r="Y3386" i="8"/>
  <c r="C3386" i="8"/>
  <c r="Y3385" i="8"/>
  <c r="C3385" i="8"/>
  <c r="Y3384" i="8"/>
  <c r="C3384" i="8"/>
  <c r="Y3383" i="8"/>
  <c r="C3383" i="8"/>
  <c r="Y3382" i="8"/>
  <c r="C3382" i="8"/>
  <c r="Y3381" i="8"/>
  <c r="C3381" i="8"/>
  <c r="Y3380" i="8"/>
  <c r="C3380" i="8"/>
  <c r="Y3379" i="8"/>
  <c r="C3379" i="8"/>
  <c r="Y3378" i="8"/>
  <c r="C3378" i="8"/>
  <c r="Y3377" i="8"/>
  <c r="C3377" i="8"/>
  <c r="Y3376" i="8"/>
  <c r="C3376" i="8"/>
  <c r="Y3375" i="8"/>
  <c r="C3375" i="8"/>
  <c r="Y3374" i="8"/>
  <c r="C3374" i="8"/>
  <c r="Y3373" i="8"/>
  <c r="C3373" i="8"/>
  <c r="Y3372" i="8"/>
  <c r="C3372" i="8"/>
  <c r="Y3371" i="8"/>
  <c r="C3371" i="8"/>
  <c r="Y3370" i="8"/>
  <c r="C3370" i="8"/>
  <c r="Y3369" i="8"/>
  <c r="C3369" i="8"/>
  <c r="Y3368" i="8"/>
  <c r="C3368" i="8"/>
  <c r="Y3367" i="8"/>
  <c r="C3367" i="8"/>
  <c r="Y3366" i="8"/>
  <c r="C3366" i="8"/>
  <c r="Y3365" i="8"/>
  <c r="C3365" i="8"/>
  <c r="Y3364" i="8"/>
  <c r="C3364" i="8"/>
  <c r="Y3363" i="8"/>
  <c r="C3363" i="8"/>
  <c r="Y3362" i="8"/>
  <c r="C3362" i="8"/>
  <c r="Y3361" i="8"/>
  <c r="C3361" i="8"/>
  <c r="Y3360" i="8"/>
  <c r="C3360" i="8"/>
  <c r="Y3359" i="8"/>
  <c r="C3359" i="8"/>
  <c r="Y3358" i="8"/>
  <c r="C3358" i="8"/>
  <c r="Y3357" i="8"/>
  <c r="C3357" i="8"/>
  <c r="Y3356" i="8"/>
  <c r="C3356" i="8"/>
  <c r="Y3355" i="8"/>
  <c r="C3355" i="8"/>
  <c r="Y3354" i="8"/>
  <c r="C3354" i="8"/>
  <c r="Y3353" i="8"/>
  <c r="C3353" i="8"/>
  <c r="Y3352" i="8"/>
  <c r="C3352" i="8"/>
  <c r="Y3351" i="8"/>
  <c r="C3351" i="8"/>
  <c r="Y3350" i="8"/>
  <c r="C3350" i="8"/>
  <c r="Y3349" i="8"/>
  <c r="C3349" i="8"/>
  <c r="Y3348" i="8"/>
  <c r="C3348" i="8"/>
  <c r="Y3347" i="8"/>
  <c r="C3347" i="8"/>
  <c r="Y3346" i="8"/>
  <c r="C3346" i="8"/>
  <c r="Y3345" i="8"/>
  <c r="C3345" i="8"/>
  <c r="Y3344" i="8"/>
  <c r="C3344" i="8"/>
  <c r="Y3343" i="8"/>
  <c r="C3343" i="8"/>
  <c r="Y3342" i="8"/>
  <c r="C3342" i="8"/>
  <c r="Y3341" i="8"/>
  <c r="C3341" i="8"/>
  <c r="Y3340" i="8"/>
  <c r="C3340" i="8"/>
  <c r="Y3339" i="8"/>
  <c r="C3339" i="8"/>
  <c r="Y3338" i="8"/>
  <c r="C3338" i="8"/>
  <c r="Y3337" i="8"/>
  <c r="C3337" i="8"/>
  <c r="Y3336" i="8"/>
  <c r="C3336" i="8"/>
  <c r="Y3335" i="8"/>
  <c r="C3335" i="8"/>
  <c r="Y3334" i="8"/>
  <c r="C3334" i="8"/>
  <c r="Y3333" i="8"/>
  <c r="C3333" i="8"/>
  <c r="Y3332" i="8"/>
  <c r="C3332" i="8"/>
  <c r="Y3331" i="8"/>
  <c r="C3331" i="8"/>
  <c r="Y3330" i="8"/>
  <c r="C3330" i="8"/>
  <c r="Y3329" i="8"/>
  <c r="C3329" i="8"/>
  <c r="Y3328" i="8"/>
  <c r="C3328" i="8"/>
  <c r="Y3327" i="8"/>
  <c r="C3327" i="8"/>
  <c r="Y3326" i="8"/>
  <c r="C3326" i="8"/>
  <c r="Y3325" i="8"/>
  <c r="C3325" i="8"/>
  <c r="Y3324" i="8"/>
  <c r="C3324" i="8"/>
  <c r="Y3323" i="8"/>
  <c r="C3323" i="8"/>
  <c r="Y3322" i="8"/>
  <c r="C3322" i="8"/>
  <c r="Y3321" i="8"/>
  <c r="C3321" i="8"/>
  <c r="Y3320" i="8"/>
  <c r="C3320" i="8"/>
  <c r="Y3319" i="8"/>
  <c r="C3319" i="8"/>
  <c r="Y3318" i="8"/>
  <c r="C3318" i="8"/>
  <c r="Y3317" i="8"/>
  <c r="C3317" i="8"/>
  <c r="Y3316" i="8"/>
  <c r="C3316" i="8"/>
  <c r="Y3315" i="8"/>
  <c r="C3315" i="8"/>
  <c r="Y3314" i="8"/>
  <c r="C3314" i="8"/>
  <c r="Y3313" i="8"/>
  <c r="C3313" i="8"/>
  <c r="Y3312" i="8"/>
  <c r="C3312" i="8"/>
  <c r="Y3311" i="8"/>
  <c r="C3311" i="8"/>
  <c r="Y3310" i="8"/>
  <c r="C3310" i="8"/>
  <c r="Y3309" i="8"/>
  <c r="C3309" i="8"/>
  <c r="Y3308" i="8"/>
  <c r="C3308" i="8"/>
  <c r="Y3307" i="8"/>
  <c r="C3307" i="8"/>
  <c r="Y3306" i="8"/>
  <c r="C3306" i="8"/>
  <c r="Y3305" i="8"/>
  <c r="C3305" i="8"/>
  <c r="Y3304" i="8"/>
  <c r="C3304" i="8"/>
  <c r="Y3303" i="8"/>
  <c r="C3303" i="8"/>
  <c r="Y3302" i="8"/>
  <c r="C3302" i="8"/>
  <c r="Y3301" i="8"/>
  <c r="C3301" i="8"/>
  <c r="Y3300" i="8"/>
  <c r="C3300" i="8"/>
  <c r="Y3299" i="8"/>
  <c r="C3299" i="8"/>
  <c r="Y3298" i="8"/>
  <c r="C3298" i="8"/>
  <c r="Y3297" i="8"/>
  <c r="C3297" i="8"/>
  <c r="Y3296" i="8"/>
  <c r="C3296" i="8"/>
  <c r="Y3295" i="8"/>
  <c r="C3295" i="8"/>
  <c r="Y3294" i="8"/>
  <c r="C3294" i="8"/>
  <c r="Y3293" i="8"/>
  <c r="C3293" i="8"/>
  <c r="Y3292" i="8"/>
  <c r="C3292" i="8"/>
  <c r="Y3291" i="8"/>
  <c r="C3291" i="8"/>
  <c r="Y3290" i="8"/>
  <c r="C3290" i="8"/>
  <c r="Y3289" i="8"/>
  <c r="C3289" i="8"/>
  <c r="Y3288" i="8"/>
  <c r="C3288" i="8"/>
  <c r="Y3287" i="8"/>
  <c r="C3287" i="8"/>
  <c r="Y3286" i="8"/>
  <c r="C3286" i="8"/>
  <c r="Y3285" i="8"/>
  <c r="C3285" i="8"/>
  <c r="Y3284" i="8"/>
  <c r="C3284" i="8"/>
  <c r="Y3283" i="8"/>
  <c r="C3283" i="8"/>
  <c r="Y3282" i="8"/>
  <c r="C3282" i="8"/>
  <c r="Y3281" i="8"/>
  <c r="C3281" i="8"/>
  <c r="Y3280" i="8"/>
  <c r="C3280" i="8"/>
  <c r="Y3279" i="8"/>
  <c r="C3279" i="8"/>
  <c r="Y3278" i="8"/>
  <c r="C3278" i="8"/>
  <c r="Y3277" i="8"/>
  <c r="C3277" i="8"/>
  <c r="Y3276" i="8"/>
  <c r="C3276" i="8"/>
  <c r="Y3275" i="8"/>
  <c r="C3275" i="8"/>
  <c r="Y3274" i="8"/>
  <c r="C3274" i="8"/>
  <c r="Y3273" i="8"/>
  <c r="C3273" i="8"/>
  <c r="Y3272" i="8"/>
  <c r="C3272" i="8"/>
  <c r="Y3271" i="8"/>
  <c r="C3271" i="8"/>
  <c r="Y3270" i="8"/>
  <c r="C3270" i="8"/>
  <c r="Y3269" i="8"/>
  <c r="C3269" i="8"/>
  <c r="Y3268" i="8"/>
  <c r="C3268" i="8"/>
  <c r="Y3267" i="8"/>
  <c r="C3267" i="8"/>
  <c r="Y3266" i="8"/>
  <c r="C3266" i="8"/>
  <c r="Y3265" i="8"/>
  <c r="C3265" i="8"/>
  <c r="Y3264" i="8"/>
  <c r="C3264" i="8"/>
  <c r="Y3263" i="8"/>
  <c r="C3263" i="8"/>
  <c r="Y3262" i="8"/>
  <c r="C3262" i="8"/>
  <c r="Y3261" i="8"/>
  <c r="C3261" i="8"/>
  <c r="Y3260" i="8"/>
  <c r="C3260" i="8"/>
  <c r="Y3259" i="8"/>
  <c r="C3259" i="8"/>
  <c r="Y3258" i="8"/>
  <c r="C3258" i="8"/>
  <c r="Y3257" i="8"/>
  <c r="C3257" i="8"/>
  <c r="Y3256" i="8"/>
  <c r="C3256" i="8"/>
  <c r="Y3255" i="8"/>
  <c r="C3255" i="8"/>
  <c r="Y3254" i="8"/>
  <c r="C3254" i="8"/>
  <c r="Y3253" i="8"/>
  <c r="C3253" i="8"/>
  <c r="Y3252" i="8"/>
  <c r="C3252" i="8"/>
  <c r="Y3251" i="8"/>
  <c r="C3251" i="8"/>
  <c r="Y3250" i="8"/>
  <c r="C3250" i="8"/>
  <c r="Y3249" i="8"/>
  <c r="C3249" i="8"/>
  <c r="Y3248" i="8"/>
  <c r="C3248" i="8"/>
  <c r="Y3247" i="8"/>
  <c r="C3247" i="8"/>
  <c r="Y3246" i="8"/>
  <c r="C3246" i="8"/>
  <c r="Y3245" i="8"/>
  <c r="C3245" i="8"/>
  <c r="Y3244" i="8"/>
  <c r="C3244" i="8"/>
  <c r="Y3243" i="8"/>
  <c r="C3243" i="8"/>
  <c r="Y3242" i="8"/>
  <c r="C3242" i="8"/>
  <c r="Y3241" i="8"/>
  <c r="C3241" i="8"/>
  <c r="Y3240" i="8"/>
  <c r="C3240" i="8"/>
  <c r="Y3239" i="8"/>
  <c r="C3239" i="8"/>
  <c r="Y3238" i="8"/>
  <c r="C3238" i="8"/>
  <c r="Y3237" i="8"/>
  <c r="C3237" i="8"/>
  <c r="Y3236" i="8"/>
  <c r="C3236" i="8"/>
  <c r="Y3235" i="8"/>
  <c r="C3235" i="8"/>
  <c r="Y3234" i="8"/>
  <c r="C3234" i="8"/>
  <c r="Y3233" i="8"/>
  <c r="C3233" i="8"/>
  <c r="Y3232" i="8"/>
  <c r="C3232" i="8"/>
  <c r="Y3231" i="8"/>
  <c r="C3231" i="8"/>
  <c r="Y3230" i="8"/>
  <c r="C3230" i="8"/>
  <c r="Y3229" i="8"/>
  <c r="C3229" i="8"/>
  <c r="Y3228" i="8"/>
  <c r="C3228" i="8"/>
  <c r="Y3227" i="8"/>
  <c r="C3227" i="8"/>
  <c r="Y3226" i="8"/>
  <c r="C3226" i="8"/>
  <c r="Y3225" i="8"/>
  <c r="C3225" i="8"/>
  <c r="Y3224" i="8"/>
  <c r="C3224" i="8"/>
  <c r="Y3223" i="8"/>
  <c r="C3223" i="8"/>
  <c r="Y3222" i="8"/>
  <c r="C3222" i="8"/>
  <c r="Y3221" i="8"/>
  <c r="C3221" i="8"/>
  <c r="Y3220" i="8"/>
  <c r="C3220" i="8"/>
  <c r="Y3219" i="8"/>
  <c r="C3219" i="8"/>
  <c r="Y3218" i="8"/>
  <c r="C3218" i="8"/>
  <c r="Y3217" i="8"/>
  <c r="C3217" i="8"/>
  <c r="C3216" i="8"/>
  <c r="C3215" i="8"/>
  <c r="C3214" i="8"/>
  <c r="C3213" i="8"/>
  <c r="C3212" i="8"/>
  <c r="C3211" i="8"/>
  <c r="C3210" i="8"/>
  <c r="C3209" i="8"/>
  <c r="C3208" i="8"/>
  <c r="C3207" i="8"/>
  <c r="Y3206" i="8"/>
  <c r="C3206" i="8"/>
  <c r="Y3205" i="8"/>
  <c r="C3205" i="8"/>
  <c r="Y3204" i="8"/>
  <c r="C3204" i="8"/>
  <c r="Y3203" i="8"/>
  <c r="C3203" i="8"/>
  <c r="Y3202" i="8"/>
  <c r="C3202" i="8"/>
  <c r="Y3201" i="8"/>
  <c r="C3201" i="8"/>
  <c r="Y3200" i="8"/>
  <c r="C3200" i="8"/>
  <c r="Y3199" i="8"/>
  <c r="C3199" i="8"/>
  <c r="Y3198" i="8"/>
  <c r="C3198" i="8"/>
  <c r="Y3197" i="8"/>
  <c r="C3197" i="8"/>
  <c r="Y3196" i="8"/>
  <c r="C3196" i="8"/>
  <c r="Y3195" i="8"/>
  <c r="C3195" i="8"/>
  <c r="Y3194" i="8"/>
  <c r="C3194" i="8"/>
  <c r="Y3193" i="8"/>
  <c r="C3193" i="8"/>
  <c r="Y3192" i="8"/>
  <c r="C3192" i="8"/>
  <c r="Y3191" i="8"/>
  <c r="C3191" i="8"/>
  <c r="Y3190" i="8"/>
  <c r="C3190" i="8"/>
  <c r="Y3189" i="8"/>
  <c r="C3189" i="8"/>
  <c r="Y3188" i="8"/>
  <c r="C3188" i="8"/>
  <c r="Y3187" i="8"/>
  <c r="C3187" i="8"/>
  <c r="Y3186" i="8"/>
  <c r="C3186" i="8"/>
  <c r="Y3185" i="8"/>
  <c r="C3185" i="8"/>
  <c r="Y3184" i="8"/>
  <c r="C3184" i="8"/>
  <c r="Y3183" i="8"/>
  <c r="C3183" i="8"/>
  <c r="Y3182" i="8"/>
  <c r="C3182" i="8"/>
  <c r="Y3181" i="8"/>
  <c r="C3181" i="8"/>
  <c r="Y3180" i="8"/>
  <c r="C3180" i="8"/>
  <c r="Y3179" i="8"/>
  <c r="C3179" i="8"/>
  <c r="Y3178" i="8"/>
  <c r="C3178" i="8"/>
  <c r="Y3177" i="8"/>
  <c r="C3177" i="8"/>
  <c r="Y3176" i="8"/>
  <c r="C3176" i="8"/>
  <c r="C3175" i="8"/>
  <c r="C3174" i="8"/>
  <c r="C3173" i="8"/>
  <c r="C3172" i="8"/>
  <c r="C3171" i="8"/>
  <c r="C3170" i="8"/>
  <c r="Y3169" i="8"/>
  <c r="C3169" i="8"/>
  <c r="Y3168" i="8"/>
  <c r="C3168" i="8"/>
  <c r="Y3167" i="8"/>
  <c r="C3167" i="8"/>
  <c r="Y3166" i="8"/>
  <c r="C3166" i="8"/>
  <c r="Y3165" i="8"/>
  <c r="C3165" i="8"/>
  <c r="Y3164" i="8"/>
  <c r="C3164" i="8"/>
  <c r="Y3163" i="8"/>
  <c r="C3163" i="8"/>
  <c r="Y3162" i="8"/>
  <c r="C3162" i="8"/>
  <c r="Y3161" i="8"/>
  <c r="C3161" i="8"/>
  <c r="C3160" i="8"/>
  <c r="C3159" i="8"/>
  <c r="C3158" i="8"/>
  <c r="C3157" i="8"/>
  <c r="C3156" i="8"/>
  <c r="C3155" i="8"/>
  <c r="C3154" i="8"/>
  <c r="C3153" i="8"/>
  <c r="C3152" i="8"/>
  <c r="C3151" i="8"/>
  <c r="C3150" i="8"/>
  <c r="C3149" i="8"/>
  <c r="C3148" i="8"/>
  <c r="C3147" i="8"/>
  <c r="C3146" i="8"/>
  <c r="Y3145" i="8"/>
  <c r="C3145" i="8"/>
  <c r="Y3144" i="8"/>
  <c r="C3144" i="8"/>
  <c r="Y3143" i="8"/>
  <c r="C3143" i="8"/>
  <c r="Y3142" i="8"/>
  <c r="C3142" i="8"/>
  <c r="Y3141" i="8"/>
  <c r="C3141" i="8"/>
  <c r="Y3140" i="8"/>
  <c r="C3140" i="8"/>
  <c r="Y3139" i="8"/>
  <c r="C3139" i="8"/>
  <c r="Y3138" i="8"/>
  <c r="C3138" i="8"/>
  <c r="Y3137" i="8"/>
  <c r="C3137" i="8"/>
  <c r="Y3136" i="8"/>
  <c r="C3136" i="8"/>
  <c r="Y3135" i="8"/>
  <c r="C3135" i="8"/>
  <c r="Y3134" i="8"/>
  <c r="C3134" i="8"/>
  <c r="Y3133" i="8"/>
  <c r="C3133" i="8"/>
  <c r="Y3132" i="8"/>
  <c r="C3132" i="8"/>
  <c r="Y3131" i="8"/>
  <c r="C3131" i="8"/>
  <c r="Y3130" i="8"/>
  <c r="C3130" i="8"/>
  <c r="Y3129" i="8"/>
  <c r="C3129" i="8"/>
  <c r="Y3128" i="8"/>
  <c r="C3128" i="8"/>
  <c r="Y3127" i="8"/>
  <c r="C3127" i="8"/>
  <c r="Y3126" i="8"/>
  <c r="C3126" i="8"/>
  <c r="Y3125" i="8"/>
  <c r="C3125" i="8"/>
  <c r="Y3124" i="8"/>
  <c r="C3124" i="8"/>
  <c r="Y3123" i="8"/>
  <c r="C3123" i="8"/>
  <c r="Y3122" i="8"/>
  <c r="C3122" i="8"/>
  <c r="Y3121" i="8"/>
  <c r="C3121" i="8"/>
  <c r="Y3120" i="8"/>
  <c r="C3120" i="8"/>
  <c r="Y3119" i="8"/>
  <c r="C3119" i="8"/>
  <c r="Y3118" i="8"/>
  <c r="C3118" i="8"/>
  <c r="Y3117" i="8"/>
  <c r="C3117" i="8"/>
  <c r="Y3116" i="8"/>
  <c r="C3116" i="8"/>
  <c r="Y3115" i="8"/>
  <c r="C3115" i="8"/>
  <c r="Y3114" i="8"/>
  <c r="C3114" i="8"/>
  <c r="Y3113" i="8"/>
  <c r="C3113" i="8"/>
  <c r="Y3112" i="8"/>
  <c r="C3112" i="8"/>
  <c r="Y3111" i="8"/>
  <c r="C3111" i="8"/>
  <c r="Y3110" i="8"/>
  <c r="C3110" i="8"/>
  <c r="Y3109" i="8"/>
  <c r="C3109" i="8"/>
  <c r="Y3108" i="8"/>
  <c r="C3108" i="8"/>
  <c r="Y3107" i="8"/>
  <c r="C3107" i="8"/>
  <c r="Y3106" i="8"/>
  <c r="C3106" i="8"/>
  <c r="Y3105" i="8"/>
  <c r="C3105" i="8"/>
  <c r="Y3104" i="8"/>
  <c r="C3104" i="8"/>
  <c r="Y3103" i="8"/>
  <c r="C3103" i="8"/>
  <c r="Y3102" i="8"/>
  <c r="C3102" i="8"/>
  <c r="Y3101" i="8"/>
  <c r="C3101" i="8"/>
  <c r="Y3100" i="8"/>
  <c r="C3100" i="8"/>
  <c r="Y3099" i="8"/>
  <c r="C3099" i="8"/>
  <c r="Y3098" i="8"/>
  <c r="C3098" i="8"/>
  <c r="Y3097" i="8"/>
  <c r="C3097" i="8"/>
  <c r="Y3096" i="8"/>
  <c r="C3096" i="8"/>
  <c r="Y3095" i="8"/>
  <c r="C3095" i="8"/>
  <c r="Y3094" i="8"/>
  <c r="C3094" i="8"/>
  <c r="Y3093" i="8"/>
  <c r="C3093" i="8"/>
  <c r="Y3092" i="8"/>
  <c r="C3092" i="8"/>
  <c r="Y3091" i="8"/>
  <c r="C3091" i="8"/>
  <c r="Y3090" i="8"/>
  <c r="C3090" i="8"/>
  <c r="Y3089" i="8"/>
  <c r="C3089" i="8"/>
  <c r="Y3088" i="8"/>
  <c r="C3088" i="8"/>
  <c r="Y3087" i="8"/>
  <c r="C3087" i="8"/>
  <c r="Y3086" i="8"/>
  <c r="C3086" i="8"/>
  <c r="Y3085" i="8"/>
  <c r="C3085" i="8"/>
  <c r="Y3084" i="8"/>
  <c r="C3084" i="8"/>
  <c r="Y3083" i="8"/>
  <c r="C3083" i="8"/>
  <c r="C3082" i="8"/>
  <c r="C3081" i="8"/>
  <c r="C3080" i="8"/>
  <c r="C3079" i="8"/>
  <c r="C3078" i="8"/>
  <c r="C3077" i="8"/>
  <c r="C3076" i="8"/>
  <c r="C3075" i="8"/>
  <c r="C3074" i="8"/>
  <c r="C3073" i="8"/>
  <c r="C3072" i="8"/>
  <c r="C3071" i="8"/>
  <c r="C3070" i="8"/>
  <c r="C3069" i="8"/>
  <c r="C3068" i="8"/>
  <c r="C3067" i="8"/>
  <c r="C3066" i="8"/>
  <c r="C3065" i="8"/>
  <c r="C3064" i="8"/>
  <c r="C3063" i="8"/>
  <c r="Y3062" i="8"/>
  <c r="C3062" i="8"/>
  <c r="Y3061" i="8"/>
  <c r="C3061" i="8"/>
  <c r="Y3060" i="8"/>
  <c r="C3060" i="8"/>
  <c r="Y3059" i="8"/>
  <c r="C3059" i="8"/>
  <c r="Y3058" i="8"/>
  <c r="C3058" i="8"/>
  <c r="Y3057" i="8"/>
  <c r="C3057" i="8"/>
  <c r="Y3056" i="8"/>
  <c r="C3056" i="8"/>
  <c r="Y3055" i="8"/>
  <c r="C3055" i="8"/>
  <c r="Y3054" i="8"/>
  <c r="C3054" i="8"/>
  <c r="Y3053" i="8"/>
  <c r="C3053" i="8"/>
  <c r="Y3052" i="8"/>
  <c r="C3052" i="8"/>
  <c r="Y3051" i="8"/>
  <c r="C3051" i="8"/>
  <c r="Y3050" i="8"/>
  <c r="C3050" i="8"/>
  <c r="Y3049" i="8"/>
  <c r="C3049" i="8"/>
  <c r="Y3048" i="8"/>
  <c r="C3048" i="8"/>
  <c r="Y3047" i="8"/>
  <c r="C3047" i="8"/>
  <c r="Y3046" i="8"/>
  <c r="C3046" i="8"/>
  <c r="Y3045" i="8"/>
  <c r="C3045" i="8"/>
  <c r="Y3044" i="8"/>
  <c r="C3044" i="8"/>
  <c r="Y3043" i="8"/>
  <c r="C3043" i="8"/>
  <c r="Y3042" i="8"/>
  <c r="C3042" i="8"/>
  <c r="Y3041" i="8"/>
  <c r="C3041" i="8"/>
  <c r="Y3040" i="8"/>
  <c r="C3040" i="8"/>
  <c r="Y3039" i="8"/>
  <c r="C3039" i="8"/>
  <c r="Y3038" i="8"/>
  <c r="C3038" i="8"/>
  <c r="Y3037" i="8"/>
  <c r="C3037" i="8"/>
  <c r="Y3036" i="8"/>
  <c r="C3036" i="8"/>
  <c r="Y3035" i="8"/>
  <c r="C3035" i="8"/>
  <c r="Y3034" i="8"/>
  <c r="C3034" i="8"/>
  <c r="Y3033" i="8"/>
  <c r="C3033" i="8"/>
  <c r="Y3032" i="8"/>
  <c r="C3032" i="8"/>
  <c r="Y3031" i="8"/>
  <c r="C3031" i="8"/>
  <c r="Y3030" i="8"/>
  <c r="C3030" i="8"/>
  <c r="Y3029" i="8"/>
  <c r="C3029" i="8"/>
  <c r="Y3028" i="8"/>
  <c r="C3028" i="8"/>
  <c r="Y3027" i="8"/>
  <c r="C3027" i="8"/>
  <c r="Y3026" i="8"/>
  <c r="C3026" i="8"/>
  <c r="Y3025" i="8"/>
  <c r="C3025" i="8"/>
  <c r="Y3024" i="8"/>
  <c r="C3024" i="8"/>
  <c r="Y3023" i="8"/>
  <c r="C3023" i="8"/>
  <c r="Y3022" i="8"/>
  <c r="C3022" i="8"/>
  <c r="Y3021" i="8"/>
  <c r="C3021" i="8"/>
  <c r="Y3020" i="8"/>
  <c r="C3020" i="8"/>
  <c r="Y3019" i="8"/>
  <c r="C3019" i="8"/>
  <c r="Y3018" i="8"/>
  <c r="C3018" i="8"/>
  <c r="Y3017" i="8"/>
  <c r="C3017" i="8"/>
  <c r="Y3016" i="8"/>
  <c r="C3016" i="8"/>
  <c r="Y3015" i="8"/>
  <c r="C3015" i="8"/>
  <c r="Y3014" i="8"/>
  <c r="C3014" i="8"/>
  <c r="Y3013" i="8"/>
  <c r="C3013" i="8"/>
  <c r="Y3012" i="8"/>
  <c r="C3012" i="8"/>
  <c r="Y3011" i="8"/>
  <c r="C3011" i="8"/>
  <c r="Y3010" i="8"/>
  <c r="C3010" i="8"/>
  <c r="Y3009" i="8"/>
  <c r="C3009" i="8"/>
  <c r="Y3008" i="8"/>
  <c r="C3008" i="8"/>
  <c r="Y3007" i="8"/>
  <c r="C3007" i="8"/>
  <c r="Y3006" i="8"/>
  <c r="C3006" i="8"/>
  <c r="Y3005" i="8"/>
  <c r="C3005" i="8"/>
  <c r="Y3004" i="8"/>
  <c r="C3004" i="8"/>
  <c r="Y3003" i="8"/>
  <c r="C3003" i="8"/>
  <c r="Y3002" i="8"/>
  <c r="C3002" i="8"/>
  <c r="Y3001" i="8"/>
  <c r="C3001" i="8"/>
  <c r="Y3000" i="8"/>
  <c r="C3000" i="8"/>
  <c r="Y2999" i="8"/>
  <c r="C2999" i="8"/>
  <c r="Y2998" i="8"/>
  <c r="C2998" i="8"/>
  <c r="Y2997" i="8"/>
  <c r="C2997" i="8"/>
  <c r="Y2996" i="8"/>
  <c r="C2996" i="8"/>
  <c r="Y2995" i="8"/>
  <c r="C2995" i="8"/>
  <c r="Y2994" i="8"/>
  <c r="C2994" i="8"/>
  <c r="Y2993" i="8"/>
  <c r="C2993" i="8"/>
  <c r="Y2992" i="8"/>
  <c r="C2992" i="8"/>
  <c r="Y2991" i="8"/>
  <c r="C2991" i="8"/>
  <c r="Y2990" i="8"/>
  <c r="C2990" i="8"/>
  <c r="Y2989" i="8"/>
  <c r="C2989" i="8"/>
  <c r="Y2988" i="8"/>
  <c r="C2988" i="8"/>
  <c r="Y2987" i="8"/>
  <c r="C2987" i="8"/>
  <c r="Y2986" i="8"/>
  <c r="C2986" i="8"/>
  <c r="Y2985" i="8"/>
  <c r="C2985" i="8"/>
  <c r="Y2984" i="8"/>
  <c r="C2984" i="8"/>
  <c r="Y2983" i="8"/>
  <c r="C2983" i="8"/>
  <c r="Y2982" i="8"/>
  <c r="C2982" i="8"/>
  <c r="Y2981" i="8"/>
  <c r="C2981" i="8"/>
  <c r="Y2980" i="8"/>
  <c r="C2980" i="8"/>
  <c r="Y2979" i="8"/>
  <c r="C2979" i="8"/>
  <c r="Y2978" i="8"/>
  <c r="C2978" i="8"/>
  <c r="Y2977" i="8"/>
  <c r="C2977" i="8"/>
  <c r="C2976" i="8"/>
  <c r="C2975" i="8"/>
  <c r="C2974" i="8"/>
  <c r="C2973" i="8"/>
  <c r="C2972" i="8"/>
  <c r="C2971" i="8"/>
  <c r="C2970" i="8"/>
  <c r="C2969" i="8"/>
  <c r="C2968" i="8"/>
  <c r="C2967" i="8"/>
  <c r="C2966" i="8"/>
  <c r="C2965" i="8"/>
  <c r="Y2964" i="8"/>
  <c r="C2964" i="8"/>
  <c r="Y2963" i="8"/>
  <c r="C2963" i="8"/>
  <c r="Y2962" i="8"/>
  <c r="C2962" i="8"/>
  <c r="Y2961" i="8"/>
  <c r="C2961" i="8"/>
  <c r="Y2960" i="8"/>
  <c r="C2960" i="8"/>
  <c r="Y2959" i="8"/>
  <c r="C2959" i="8"/>
  <c r="Y2958" i="8"/>
  <c r="C2958" i="8"/>
  <c r="Y2957" i="8"/>
  <c r="C2957" i="8"/>
  <c r="Y2956" i="8"/>
  <c r="C2956" i="8"/>
  <c r="Y2955" i="8"/>
  <c r="C2955" i="8"/>
  <c r="Y2954" i="8"/>
  <c r="C2954" i="8"/>
  <c r="Y2953" i="8"/>
  <c r="C2953" i="8"/>
  <c r="Y2952" i="8"/>
  <c r="C2952" i="8"/>
  <c r="Y2951" i="8"/>
  <c r="C2951" i="8"/>
  <c r="Y2950" i="8"/>
  <c r="C2950" i="8"/>
  <c r="Y2949" i="8"/>
  <c r="C2949" i="8"/>
  <c r="Y2948" i="8"/>
  <c r="C2948" i="8"/>
  <c r="Y2947" i="8"/>
  <c r="C2947" i="8"/>
  <c r="Y2946" i="8"/>
  <c r="C2946" i="8"/>
  <c r="Y2945" i="8"/>
  <c r="C2945" i="8"/>
  <c r="Y2944" i="8"/>
  <c r="C2944" i="8"/>
  <c r="Y2943" i="8"/>
  <c r="C2943" i="8"/>
  <c r="Y2942" i="8"/>
  <c r="C2942" i="8"/>
  <c r="Y2941" i="8"/>
  <c r="C2941" i="8"/>
  <c r="Y2940" i="8"/>
  <c r="C2940" i="8"/>
  <c r="Y2939" i="8"/>
  <c r="C2939" i="8"/>
  <c r="Y2938" i="8"/>
  <c r="C2938" i="8"/>
  <c r="Y2937" i="8"/>
  <c r="C2937" i="8"/>
  <c r="Y2936" i="8"/>
  <c r="C2936" i="8"/>
  <c r="Y2935" i="8"/>
  <c r="C2935" i="8"/>
  <c r="Y2934" i="8"/>
  <c r="C2934" i="8"/>
  <c r="Y2933" i="8"/>
  <c r="C2933" i="8"/>
  <c r="Y2932" i="8"/>
  <c r="C2932" i="8"/>
  <c r="Y2931" i="8"/>
  <c r="C2931" i="8"/>
  <c r="Y2930" i="8"/>
  <c r="C2930" i="8"/>
  <c r="Y2929" i="8"/>
  <c r="C2929" i="8"/>
  <c r="Y2928" i="8"/>
  <c r="C2928" i="8"/>
  <c r="Y2927" i="8"/>
  <c r="C2927" i="8"/>
  <c r="Y2926" i="8"/>
  <c r="C2926" i="8"/>
  <c r="Y2925" i="8"/>
  <c r="C2925" i="8"/>
  <c r="Y2924" i="8"/>
  <c r="C2924" i="8"/>
  <c r="Y2923" i="8"/>
  <c r="C2923" i="8"/>
  <c r="Y2922" i="8"/>
  <c r="C2922" i="8"/>
  <c r="Y2921" i="8"/>
  <c r="C2921" i="8"/>
  <c r="Y2920" i="8"/>
  <c r="C2920" i="8"/>
  <c r="Y2919" i="8"/>
  <c r="C2919" i="8"/>
  <c r="Y2918" i="8"/>
  <c r="C2918" i="8"/>
  <c r="Y2917" i="8"/>
  <c r="C2917" i="8"/>
  <c r="Y2916" i="8"/>
  <c r="C2916" i="8"/>
  <c r="Y2915" i="8"/>
  <c r="C2915" i="8"/>
  <c r="Y2914" i="8"/>
  <c r="C2914" i="8"/>
  <c r="Y2913" i="8"/>
  <c r="C2913" i="8"/>
  <c r="Y2912" i="8"/>
  <c r="C2912" i="8"/>
  <c r="Y2911" i="8"/>
  <c r="C2911" i="8"/>
  <c r="Y2910" i="8"/>
  <c r="C2910" i="8"/>
  <c r="Y2909" i="8"/>
  <c r="C2909" i="8"/>
  <c r="Y2908" i="8"/>
  <c r="C2908" i="8"/>
  <c r="Y2907" i="8"/>
  <c r="C2907" i="8"/>
  <c r="Y2906" i="8"/>
  <c r="C2906" i="8"/>
  <c r="Y2905" i="8"/>
  <c r="C2905" i="8"/>
  <c r="Y2904" i="8"/>
  <c r="C2904" i="8"/>
  <c r="Y2903" i="8"/>
  <c r="C2903" i="8"/>
  <c r="Y2902" i="8"/>
  <c r="C2902" i="8"/>
  <c r="Y2901" i="8"/>
  <c r="C2901" i="8"/>
  <c r="Y2900" i="8"/>
  <c r="C2900" i="8"/>
  <c r="Y2899" i="8"/>
  <c r="C2899" i="8"/>
  <c r="Y2898" i="8"/>
  <c r="C2898" i="8"/>
  <c r="Y2897" i="8"/>
  <c r="C2897" i="8"/>
  <c r="Y2896" i="8"/>
  <c r="C2896" i="8"/>
  <c r="Y2895" i="8"/>
  <c r="C2895" i="8"/>
  <c r="Y2894" i="8"/>
  <c r="C2894" i="8"/>
  <c r="Y2893" i="8"/>
  <c r="C2893" i="8"/>
  <c r="Y2892" i="8"/>
  <c r="C2892" i="8"/>
  <c r="Y2891" i="8"/>
  <c r="C2891" i="8"/>
  <c r="Y2890" i="8"/>
  <c r="C2890" i="8"/>
  <c r="Y2889" i="8"/>
  <c r="C2889" i="8"/>
  <c r="Y2888" i="8"/>
  <c r="C2888" i="8"/>
  <c r="Y2887" i="8"/>
  <c r="C2887" i="8"/>
  <c r="Y2886" i="8"/>
  <c r="C2886" i="8"/>
  <c r="Y2885" i="8"/>
  <c r="C2885" i="8"/>
  <c r="Y2884" i="8"/>
  <c r="C2884" i="8"/>
  <c r="Y2883" i="8"/>
  <c r="C2883" i="8"/>
  <c r="Y2882" i="8"/>
  <c r="C2882" i="8"/>
  <c r="Y2881" i="8"/>
  <c r="C2881" i="8"/>
  <c r="Y2880" i="8"/>
  <c r="C2880" i="8"/>
  <c r="Y2879" i="8"/>
  <c r="C2879" i="8"/>
  <c r="Y2878" i="8"/>
  <c r="C2878" i="8"/>
  <c r="Y2877" i="8"/>
  <c r="C2877" i="8"/>
  <c r="Y2876" i="8"/>
  <c r="C2876" i="8"/>
  <c r="Y2875" i="8"/>
  <c r="C2875" i="8"/>
  <c r="Y2874" i="8"/>
  <c r="C2874" i="8"/>
  <c r="Y2873" i="8"/>
  <c r="C2873" i="8"/>
  <c r="C2872" i="8"/>
  <c r="C2871" i="8"/>
  <c r="C2870" i="8"/>
  <c r="C2869" i="8"/>
  <c r="C2868" i="8"/>
  <c r="C2867" i="8"/>
  <c r="C2866" i="8"/>
  <c r="C2865" i="8"/>
  <c r="C2864" i="8"/>
  <c r="C2863" i="8"/>
  <c r="C2862" i="8"/>
  <c r="C2861" i="8"/>
  <c r="C2860" i="8"/>
  <c r="C2859" i="8"/>
  <c r="C2858" i="8"/>
  <c r="C2857" i="8"/>
  <c r="C2856" i="8"/>
  <c r="C2855" i="8"/>
  <c r="C2854" i="8"/>
  <c r="C2853" i="8"/>
  <c r="C2852" i="8"/>
  <c r="C2851" i="8"/>
  <c r="C2850" i="8"/>
  <c r="C2849" i="8"/>
  <c r="C2848" i="8"/>
  <c r="Y2847" i="8"/>
  <c r="C2847" i="8"/>
  <c r="Y2846" i="8"/>
  <c r="C2846" i="8"/>
  <c r="Y2845" i="8"/>
  <c r="C2845" i="8"/>
  <c r="Y2844" i="8"/>
  <c r="C2844" i="8"/>
  <c r="Y2843" i="8"/>
  <c r="C2843" i="8"/>
  <c r="Y2842" i="8"/>
  <c r="C2842" i="8"/>
  <c r="Y2841" i="8"/>
  <c r="C2841" i="8"/>
  <c r="Y2840" i="8"/>
  <c r="C2840" i="8"/>
  <c r="Y2839" i="8"/>
  <c r="C2839" i="8"/>
  <c r="Y2838" i="8"/>
  <c r="C2838" i="8"/>
  <c r="Y2837" i="8"/>
  <c r="C2837" i="8"/>
  <c r="Y2836" i="8"/>
  <c r="C2836" i="8"/>
  <c r="Y2835" i="8"/>
  <c r="C2835" i="8"/>
  <c r="Y2834" i="8"/>
  <c r="C2834" i="8"/>
  <c r="Y2833" i="8"/>
  <c r="C2833" i="8"/>
  <c r="Y2832" i="8"/>
  <c r="C2832" i="8"/>
  <c r="Y2831" i="8"/>
  <c r="C2831" i="8"/>
  <c r="Y2830" i="8"/>
  <c r="C2830" i="8"/>
  <c r="Y2829" i="8"/>
  <c r="C2829" i="8"/>
  <c r="Y2828" i="8"/>
  <c r="C2828" i="8"/>
  <c r="Y2827" i="8"/>
  <c r="C2827" i="8"/>
  <c r="Y2826" i="8"/>
  <c r="C2826" i="8"/>
  <c r="Y2825" i="8"/>
  <c r="C2825" i="8"/>
  <c r="Y2824" i="8"/>
  <c r="C2824" i="8"/>
  <c r="Y2823" i="8"/>
  <c r="C2823" i="8"/>
  <c r="Y2822" i="8"/>
  <c r="C2822" i="8"/>
  <c r="Y2821" i="8"/>
  <c r="C2821" i="8"/>
  <c r="Y2820" i="8"/>
  <c r="C2820" i="8"/>
  <c r="Y2819" i="8"/>
  <c r="C2819" i="8"/>
  <c r="Y2818" i="8"/>
  <c r="C2818" i="8"/>
  <c r="Y2817" i="8"/>
  <c r="C2817" i="8"/>
  <c r="Y2816" i="8"/>
  <c r="C2816" i="8"/>
  <c r="Y2815" i="8"/>
  <c r="C2815" i="8"/>
  <c r="Y2814" i="8"/>
  <c r="C2814" i="8"/>
  <c r="Y2813" i="8"/>
  <c r="C2813" i="8"/>
  <c r="Y2812" i="8"/>
  <c r="C2812" i="8"/>
  <c r="Y2811" i="8"/>
  <c r="C2811" i="8"/>
  <c r="Y2810" i="8"/>
  <c r="C2810" i="8"/>
  <c r="Y2809" i="8"/>
  <c r="C2809" i="8"/>
  <c r="Y2808" i="8"/>
  <c r="C2808" i="8"/>
  <c r="Y2807" i="8"/>
  <c r="C2807" i="8"/>
  <c r="Y2806" i="8"/>
  <c r="C2806" i="8"/>
  <c r="Y2805" i="8"/>
  <c r="C2805" i="8"/>
  <c r="Y2804" i="8"/>
  <c r="C2804" i="8"/>
  <c r="Y2803" i="8"/>
  <c r="C2803" i="8"/>
  <c r="Y2802" i="8"/>
  <c r="C2802" i="8"/>
  <c r="Y2801" i="8"/>
  <c r="C2801" i="8"/>
  <c r="Y2800" i="8"/>
  <c r="C2800" i="8"/>
  <c r="Y2799" i="8"/>
  <c r="C2799" i="8"/>
  <c r="Y2798" i="8"/>
  <c r="C2798" i="8"/>
  <c r="Y2797" i="8"/>
  <c r="C2797" i="8"/>
  <c r="Y2796" i="8"/>
  <c r="C2796" i="8"/>
  <c r="Y2795" i="8"/>
  <c r="C2795" i="8"/>
  <c r="Y2794" i="8"/>
  <c r="C2794" i="8"/>
  <c r="Y2793" i="8"/>
  <c r="C2793" i="8"/>
  <c r="Y2792" i="8"/>
  <c r="C2792" i="8"/>
  <c r="Y2791" i="8"/>
  <c r="C2791" i="8"/>
  <c r="Y2790" i="8"/>
  <c r="C2790" i="8"/>
  <c r="Y2789" i="8"/>
  <c r="C2789" i="8"/>
  <c r="Y2788" i="8"/>
  <c r="C2788" i="8"/>
  <c r="Y2787" i="8"/>
  <c r="C2787" i="8"/>
  <c r="Y2786" i="8"/>
  <c r="C2786" i="8"/>
  <c r="Y2785" i="8"/>
  <c r="C2785" i="8"/>
  <c r="Y2784" i="8"/>
  <c r="C2784" i="8"/>
  <c r="Y2783" i="8"/>
  <c r="C2783" i="8"/>
  <c r="Y2782" i="8"/>
  <c r="C2782" i="8"/>
  <c r="Y2781" i="8"/>
  <c r="C2781" i="8"/>
  <c r="Y2780" i="8"/>
  <c r="C2780" i="8"/>
  <c r="Y2779" i="8"/>
  <c r="C2779" i="8"/>
  <c r="Y2778" i="8"/>
  <c r="C2778" i="8"/>
  <c r="Y2777" i="8"/>
  <c r="C2777" i="8"/>
  <c r="Y2776" i="8"/>
  <c r="C2776" i="8"/>
  <c r="Y2775" i="8"/>
  <c r="C2775" i="8"/>
  <c r="Y2774" i="8"/>
  <c r="C2774" i="8"/>
  <c r="Y2773" i="8"/>
  <c r="C2773" i="8"/>
  <c r="Y2772" i="8"/>
  <c r="C2772" i="8"/>
  <c r="Y2771" i="8"/>
  <c r="C2771" i="8"/>
  <c r="Y2770" i="8"/>
  <c r="C2770" i="8"/>
  <c r="Y2769" i="8"/>
  <c r="C2769" i="8"/>
  <c r="Y2768" i="8"/>
  <c r="C2768" i="8"/>
  <c r="Y2767" i="8"/>
  <c r="C2767" i="8"/>
  <c r="Y2766" i="8"/>
  <c r="C2766" i="8"/>
  <c r="Y2765" i="8"/>
  <c r="C2765" i="8"/>
  <c r="Y2764" i="8"/>
  <c r="C2764" i="8"/>
  <c r="Y2763" i="8"/>
  <c r="C2763" i="8"/>
  <c r="Y2762" i="8"/>
  <c r="C2762" i="8"/>
  <c r="Y2761" i="8"/>
  <c r="C2761" i="8"/>
  <c r="Y2760" i="8"/>
  <c r="C2760" i="8"/>
  <c r="Y2759" i="8"/>
  <c r="C2759" i="8"/>
  <c r="Y2758" i="8"/>
  <c r="C2758" i="8"/>
  <c r="Y2757" i="8"/>
  <c r="C2757" i="8"/>
  <c r="Y2756" i="8"/>
  <c r="C2756" i="8"/>
  <c r="Y2755" i="8"/>
  <c r="C2755" i="8"/>
  <c r="Y2754" i="8"/>
  <c r="C2754" i="8"/>
  <c r="Y2753" i="8"/>
  <c r="C2753" i="8"/>
  <c r="Y2752" i="8"/>
  <c r="C2752" i="8"/>
  <c r="Y2751" i="8"/>
  <c r="C2751" i="8"/>
  <c r="Y2750" i="8"/>
  <c r="C2750" i="8"/>
  <c r="Y2749" i="8"/>
  <c r="C2749" i="8"/>
  <c r="Y2748" i="8"/>
  <c r="C2748" i="8"/>
  <c r="Y2747" i="8"/>
  <c r="C2747" i="8"/>
  <c r="Y2746" i="8"/>
  <c r="C2746" i="8"/>
  <c r="Y2745" i="8"/>
  <c r="C2745" i="8"/>
  <c r="Y2744" i="8"/>
  <c r="C2744" i="8"/>
  <c r="Y2743" i="8"/>
  <c r="C2743" i="8"/>
  <c r="Y2742" i="8"/>
  <c r="C2742" i="8"/>
  <c r="Y2741" i="8"/>
  <c r="C2741" i="8"/>
  <c r="Y2740" i="8"/>
  <c r="C2740" i="8"/>
  <c r="Y2739" i="8"/>
  <c r="C2739" i="8"/>
  <c r="Y2738" i="8"/>
  <c r="C2738" i="8"/>
  <c r="Y2737" i="8"/>
  <c r="C2737" i="8"/>
  <c r="Y2736" i="8"/>
  <c r="C2736" i="8"/>
  <c r="Y2735" i="8"/>
  <c r="C2735" i="8"/>
  <c r="Y2734" i="8"/>
  <c r="C2734" i="8"/>
  <c r="Y2733" i="8"/>
  <c r="C2733" i="8"/>
  <c r="Y2732" i="8"/>
  <c r="C2732" i="8"/>
  <c r="Y2731" i="8"/>
  <c r="C2731" i="8"/>
  <c r="Y2730" i="8"/>
  <c r="C2730" i="8"/>
  <c r="Y2729" i="8"/>
  <c r="C2729" i="8"/>
  <c r="Y2728" i="8"/>
  <c r="C2728" i="8"/>
  <c r="Y2727" i="8"/>
  <c r="C2727" i="8"/>
  <c r="Y2726" i="8"/>
  <c r="C2726" i="8"/>
  <c r="Y2725" i="8"/>
  <c r="C2725" i="8"/>
  <c r="Y2724" i="8"/>
  <c r="C2724" i="8"/>
  <c r="Y2723" i="8"/>
  <c r="C2723" i="8"/>
  <c r="Y2722" i="8"/>
  <c r="C2722" i="8"/>
  <c r="Y2721" i="8"/>
  <c r="C2721" i="8"/>
  <c r="Y2720" i="8"/>
  <c r="C2720" i="8"/>
  <c r="Y2719" i="8"/>
  <c r="C2719" i="8"/>
  <c r="Y2718" i="8"/>
  <c r="C2718" i="8"/>
  <c r="Y2717" i="8"/>
  <c r="C2717" i="8"/>
  <c r="Y2716" i="8"/>
  <c r="C2716" i="8"/>
  <c r="Y2715" i="8"/>
  <c r="C2715" i="8"/>
  <c r="C2714" i="8"/>
  <c r="C2713" i="8"/>
  <c r="C2712" i="8"/>
  <c r="C2711" i="8"/>
  <c r="C2710" i="8"/>
  <c r="C2709" i="8"/>
  <c r="C2708" i="8"/>
  <c r="C2707" i="8"/>
  <c r="C2706" i="8"/>
  <c r="C2705" i="8"/>
  <c r="C2704" i="8"/>
  <c r="C2703" i="8"/>
  <c r="C2702" i="8"/>
  <c r="C2701" i="8"/>
  <c r="C2700" i="8"/>
  <c r="C2699" i="8"/>
  <c r="C2698" i="8"/>
  <c r="C2697" i="8"/>
  <c r="C2696" i="8"/>
  <c r="C2695" i="8"/>
  <c r="C2694" i="8"/>
  <c r="C2693" i="8"/>
  <c r="C2692" i="8"/>
  <c r="C2691" i="8"/>
  <c r="C2690" i="8"/>
  <c r="C2689" i="8"/>
  <c r="C2688" i="8"/>
  <c r="C2687" i="8"/>
  <c r="C2686" i="8"/>
  <c r="C2685" i="8"/>
  <c r="C2684" i="8"/>
  <c r="C2683" i="8"/>
  <c r="C2682" i="8"/>
  <c r="C2681" i="8"/>
  <c r="Y2680" i="8"/>
  <c r="C2680" i="8"/>
  <c r="Y2679" i="8"/>
  <c r="C2679" i="8"/>
  <c r="Y2678" i="8"/>
  <c r="C2678" i="8"/>
  <c r="Y2677" i="8"/>
  <c r="C2677" i="8"/>
  <c r="Y2676" i="8"/>
  <c r="C2676" i="8"/>
  <c r="Y2675" i="8"/>
  <c r="C2675" i="8"/>
  <c r="Y2674" i="8"/>
  <c r="C2674" i="8"/>
  <c r="Y2673" i="8"/>
  <c r="C2673" i="8"/>
  <c r="Y2672" i="8"/>
  <c r="C2672" i="8"/>
  <c r="Y2671" i="8"/>
  <c r="C2671" i="8"/>
  <c r="Y2670" i="8"/>
  <c r="C2670" i="8"/>
  <c r="Y2669" i="8"/>
  <c r="C2669" i="8"/>
  <c r="Y2668" i="8"/>
  <c r="C2668" i="8"/>
  <c r="Y2667" i="8"/>
  <c r="C2667" i="8"/>
  <c r="Y2666" i="8"/>
  <c r="C2666" i="8"/>
  <c r="Y2665" i="8"/>
  <c r="C2665" i="8"/>
  <c r="Y2664" i="8"/>
  <c r="C2664" i="8"/>
  <c r="Y2663" i="8"/>
  <c r="C2663" i="8"/>
  <c r="Y2662" i="8"/>
  <c r="C2662" i="8"/>
  <c r="Y2661" i="8"/>
  <c r="C2661" i="8"/>
  <c r="Y2660" i="8"/>
  <c r="C2660" i="8"/>
  <c r="Y2659" i="8"/>
  <c r="C2659" i="8"/>
  <c r="Y2658" i="8"/>
  <c r="C2658" i="8"/>
  <c r="Y2657" i="8"/>
  <c r="C2657" i="8"/>
  <c r="Y2656" i="8"/>
  <c r="C2656" i="8"/>
  <c r="Y2655" i="8"/>
  <c r="C2655" i="8"/>
  <c r="Y2654" i="8"/>
  <c r="C2654" i="8"/>
  <c r="Y2653" i="8"/>
  <c r="C2653" i="8"/>
  <c r="Y2652" i="8"/>
  <c r="C2652" i="8"/>
  <c r="Y2651" i="8"/>
  <c r="C2651" i="8"/>
  <c r="Y2650" i="8"/>
  <c r="C2650" i="8"/>
  <c r="Y2649" i="8"/>
  <c r="C2649" i="8"/>
  <c r="Y2648" i="8"/>
  <c r="C2648" i="8"/>
  <c r="Y2647" i="8"/>
  <c r="C2647" i="8"/>
  <c r="Y2646" i="8"/>
  <c r="C2646" i="8"/>
  <c r="Y2645" i="8"/>
  <c r="C2645" i="8"/>
  <c r="Y2644" i="8"/>
  <c r="C2644" i="8"/>
  <c r="Y2643" i="8"/>
  <c r="C2643" i="8"/>
  <c r="Y2642" i="8"/>
  <c r="C2642" i="8"/>
  <c r="Y2641" i="8"/>
  <c r="C2641" i="8"/>
  <c r="Y2640" i="8"/>
  <c r="C2640" i="8"/>
  <c r="Y2639" i="8"/>
  <c r="C2639" i="8"/>
  <c r="Y2638" i="8"/>
  <c r="C2638" i="8"/>
  <c r="Y2637" i="8"/>
  <c r="C2637" i="8"/>
  <c r="Y2636" i="8"/>
  <c r="C2636" i="8"/>
  <c r="Y2635" i="8"/>
  <c r="C2635" i="8"/>
  <c r="C2634" i="8"/>
  <c r="C2633" i="8"/>
  <c r="C2632" i="8"/>
  <c r="C2631" i="8"/>
  <c r="C2630" i="8"/>
  <c r="C2629" i="8"/>
  <c r="C2628" i="8"/>
  <c r="C2627" i="8"/>
  <c r="C2626" i="8"/>
  <c r="C2625" i="8"/>
  <c r="C2624" i="8"/>
  <c r="C2623" i="8"/>
  <c r="C2622" i="8"/>
  <c r="C2621" i="8"/>
  <c r="C2620" i="8"/>
  <c r="C2619" i="8"/>
  <c r="C2618" i="8"/>
  <c r="C2617" i="8"/>
  <c r="C2616" i="8"/>
  <c r="C2615" i="8"/>
  <c r="C2614" i="8"/>
  <c r="C2613" i="8"/>
  <c r="C2612" i="8"/>
  <c r="C2611" i="8"/>
  <c r="C2610" i="8"/>
  <c r="C2609" i="8"/>
  <c r="C2608" i="8"/>
  <c r="C2607" i="8"/>
  <c r="C2606" i="8"/>
  <c r="C2605" i="8"/>
  <c r="C2604" i="8"/>
  <c r="C2603" i="8"/>
  <c r="C2602" i="8"/>
  <c r="C2601" i="8"/>
  <c r="C2600" i="8"/>
  <c r="C2599" i="8"/>
  <c r="C2598" i="8"/>
  <c r="C2597" i="8"/>
  <c r="C2596" i="8"/>
  <c r="C2595" i="8"/>
  <c r="C2594" i="8"/>
  <c r="C2593" i="8"/>
  <c r="C2592" i="8"/>
  <c r="C2591" i="8"/>
  <c r="C2590" i="8"/>
  <c r="C2589" i="8"/>
  <c r="C2588" i="8"/>
  <c r="C2587" i="8"/>
  <c r="C2586" i="8"/>
  <c r="C2585" i="8"/>
  <c r="Y2584" i="8"/>
  <c r="C2584" i="8"/>
  <c r="Y2583" i="8"/>
  <c r="C2583" i="8"/>
  <c r="Y2582" i="8"/>
  <c r="C2582" i="8"/>
  <c r="Y2581" i="8"/>
  <c r="C2581" i="8"/>
  <c r="Y2580" i="8"/>
  <c r="C2580" i="8"/>
  <c r="Y2579" i="8"/>
  <c r="C2579" i="8"/>
  <c r="Y2578" i="8"/>
  <c r="C2578" i="8"/>
  <c r="Y2577" i="8"/>
  <c r="C2577" i="8"/>
  <c r="Y2576" i="8"/>
  <c r="C2576" i="8"/>
  <c r="Y2575" i="8"/>
  <c r="C2575" i="8"/>
  <c r="Y2574" i="8"/>
  <c r="C2574" i="8"/>
  <c r="Y2573" i="8"/>
  <c r="C2573" i="8"/>
  <c r="Y2572" i="8"/>
  <c r="C2572" i="8"/>
  <c r="Y2571" i="8"/>
  <c r="C2571" i="8"/>
  <c r="Y2570" i="8"/>
  <c r="C2570" i="8"/>
  <c r="Y2569" i="8"/>
  <c r="C2569" i="8"/>
  <c r="Y2568" i="8"/>
  <c r="C2568" i="8"/>
  <c r="Y2567" i="8"/>
  <c r="C2567" i="8"/>
  <c r="Y2566" i="8"/>
  <c r="C2566" i="8"/>
  <c r="Y2565" i="8"/>
  <c r="C2565" i="8"/>
  <c r="Y2564" i="8"/>
  <c r="C2564" i="8"/>
  <c r="Y2563" i="8"/>
  <c r="C2563" i="8"/>
  <c r="Y2562" i="8"/>
  <c r="C2562" i="8"/>
  <c r="Y2561" i="8"/>
  <c r="C2561" i="8"/>
  <c r="Y2560" i="8"/>
  <c r="C2560" i="8"/>
  <c r="Y2559" i="8"/>
  <c r="C2559" i="8"/>
  <c r="Y2558" i="8"/>
  <c r="C2558" i="8"/>
  <c r="Y2557" i="8"/>
  <c r="C2557" i="8"/>
  <c r="Y2556" i="8"/>
  <c r="C2556" i="8"/>
  <c r="Y2555" i="8"/>
  <c r="C2555" i="8"/>
  <c r="Y2554" i="8"/>
  <c r="C2554" i="8"/>
  <c r="Y2553" i="8"/>
  <c r="C2553" i="8"/>
  <c r="Y2552" i="8"/>
  <c r="C2552" i="8"/>
  <c r="Y2551" i="8"/>
  <c r="C2551" i="8"/>
  <c r="Y2550" i="8"/>
  <c r="C2550" i="8"/>
  <c r="Y2549" i="8"/>
  <c r="C2549" i="8"/>
  <c r="Y2548" i="8"/>
  <c r="C2548" i="8"/>
  <c r="Y2547" i="8"/>
  <c r="C2547" i="8"/>
  <c r="Y2546" i="8"/>
  <c r="C2546" i="8"/>
  <c r="Y2545" i="8"/>
  <c r="C2545" i="8"/>
  <c r="Y2544" i="8"/>
  <c r="C2544" i="8"/>
  <c r="Y2543" i="8"/>
  <c r="C2543" i="8"/>
  <c r="Y2542" i="8"/>
  <c r="C2542" i="8"/>
  <c r="Y2541" i="8"/>
  <c r="C2541" i="8"/>
  <c r="Y2540" i="8"/>
  <c r="C2540" i="8"/>
  <c r="Y2539" i="8"/>
  <c r="C2539" i="8"/>
  <c r="Y2538" i="8"/>
  <c r="C2538" i="8"/>
  <c r="Y2537" i="8"/>
  <c r="C2537" i="8"/>
  <c r="Y2536" i="8"/>
  <c r="C2536" i="8"/>
  <c r="Y2535" i="8"/>
  <c r="C2535" i="8"/>
  <c r="Y2534" i="8"/>
  <c r="C2534" i="8"/>
  <c r="Y2533" i="8"/>
  <c r="C2533" i="8"/>
  <c r="Y2532" i="8"/>
  <c r="C2532" i="8"/>
  <c r="Y2531" i="8"/>
  <c r="C2531" i="8"/>
  <c r="Y2530" i="8"/>
  <c r="C2530" i="8"/>
  <c r="Y2529" i="8"/>
  <c r="C2529" i="8"/>
  <c r="Y2528" i="8"/>
  <c r="C2528" i="8"/>
  <c r="Y2527" i="8"/>
  <c r="C2527" i="8"/>
  <c r="Y2526" i="8"/>
  <c r="C2526" i="8"/>
  <c r="Y2525" i="8"/>
  <c r="C2525" i="8"/>
  <c r="Y2524" i="8"/>
  <c r="C2524" i="8"/>
  <c r="Y2523" i="8"/>
  <c r="C2523" i="8"/>
  <c r="Y2522" i="8"/>
  <c r="C2522" i="8"/>
  <c r="Y2521" i="8"/>
  <c r="C2521" i="8"/>
  <c r="Y2520" i="8"/>
  <c r="C2520" i="8"/>
  <c r="Y2519" i="8"/>
  <c r="C2519" i="8"/>
  <c r="Y2518" i="8"/>
  <c r="C2518" i="8"/>
  <c r="Y2517" i="8"/>
  <c r="C2517" i="8"/>
  <c r="Y2516" i="8"/>
  <c r="C2516" i="8"/>
  <c r="Y2515" i="8"/>
  <c r="C2515" i="8"/>
  <c r="Y2514" i="8"/>
  <c r="C2514" i="8"/>
  <c r="Y2513" i="8"/>
  <c r="C2513" i="8"/>
  <c r="Y2512" i="8"/>
  <c r="C2512" i="8"/>
  <c r="Y2511" i="8"/>
  <c r="C2511" i="8"/>
  <c r="Y2510" i="8"/>
  <c r="C2510" i="8"/>
  <c r="Y2509" i="8"/>
  <c r="C2509" i="8"/>
  <c r="Y2508" i="8"/>
  <c r="C2508" i="8"/>
  <c r="Y2507" i="8"/>
  <c r="C2507" i="8"/>
  <c r="Y2506" i="8"/>
  <c r="C2506" i="8"/>
  <c r="Y2505" i="8"/>
  <c r="C2505" i="8"/>
  <c r="Y2504" i="8"/>
  <c r="C2504" i="8"/>
  <c r="Y2503" i="8"/>
  <c r="C2503" i="8"/>
  <c r="Y2502" i="8"/>
  <c r="C2502" i="8"/>
  <c r="Y2501" i="8"/>
  <c r="C2501" i="8"/>
  <c r="Y2500" i="8"/>
  <c r="C2500" i="8"/>
  <c r="Y2499" i="8"/>
  <c r="C2499" i="8"/>
  <c r="Y2498" i="8"/>
  <c r="C2498" i="8"/>
  <c r="Y2497" i="8"/>
  <c r="C2497" i="8"/>
  <c r="Y2496" i="8"/>
  <c r="C2496" i="8"/>
  <c r="Y2495" i="8"/>
  <c r="C2495" i="8"/>
  <c r="Y2494" i="8"/>
  <c r="C2494" i="8"/>
  <c r="Y2493" i="8"/>
  <c r="C2493" i="8"/>
  <c r="Y2492" i="8"/>
  <c r="C2492" i="8"/>
  <c r="Y2491" i="8"/>
  <c r="C2491" i="8"/>
  <c r="Y2490" i="8"/>
  <c r="C2490" i="8"/>
  <c r="Y2489" i="8"/>
  <c r="C2489" i="8"/>
  <c r="Y2488" i="8"/>
  <c r="C2488" i="8"/>
  <c r="Y2487" i="8"/>
  <c r="C2487" i="8"/>
  <c r="Y2486" i="8"/>
  <c r="C2486" i="8"/>
  <c r="Y2485" i="8"/>
  <c r="C2485" i="8"/>
  <c r="Y2484" i="8"/>
  <c r="C2484" i="8"/>
  <c r="Y2483" i="8"/>
  <c r="C2483" i="8"/>
  <c r="Y2482" i="8"/>
  <c r="C2482" i="8"/>
  <c r="Y2481" i="8"/>
  <c r="C2481" i="8"/>
  <c r="Y2480" i="8"/>
  <c r="C2480" i="8"/>
  <c r="Y2479" i="8"/>
  <c r="C2479" i="8"/>
  <c r="Y2478" i="8"/>
  <c r="C2478" i="8"/>
  <c r="Y2477" i="8"/>
  <c r="C2477" i="8"/>
  <c r="Y2476" i="8"/>
  <c r="C2476" i="8"/>
  <c r="Y2475" i="8"/>
  <c r="C2475" i="8"/>
  <c r="Y2474" i="8"/>
  <c r="C2474" i="8"/>
  <c r="Y2473" i="8"/>
  <c r="C2473" i="8"/>
  <c r="Y2472" i="8"/>
  <c r="C2472" i="8"/>
  <c r="Y2471" i="8"/>
  <c r="C2471" i="8"/>
  <c r="Y2470" i="8"/>
  <c r="C2470" i="8"/>
  <c r="Y2469" i="8"/>
  <c r="C2469" i="8"/>
  <c r="Y2468" i="8"/>
  <c r="C2468" i="8"/>
  <c r="Y2467" i="8"/>
  <c r="C2467" i="8"/>
  <c r="Y2466" i="8"/>
  <c r="C2466" i="8"/>
  <c r="Y2465" i="8"/>
  <c r="C2465" i="8"/>
  <c r="Y2464" i="8"/>
  <c r="C2464" i="8"/>
  <c r="Y2463" i="8"/>
  <c r="C2463" i="8"/>
  <c r="Y2462" i="8"/>
  <c r="C2462" i="8"/>
  <c r="Y2461" i="8"/>
  <c r="C2461" i="8"/>
  <c r="Y2460" i="8"/>
  <c r="C2460" i="8"/>
  <c r="Y2459" i="8"/>
  <c r="C2459" i="8"/>
  <c r="Y2458" i="8"/>
  <c r="C2458" i="8"/>
  <c r="Y2457" i="8"/>
  <c r="C2457" i="8"/>
  <c r="Y2456" i="8"/>
  <c r="C2456" i="8"/>
  <c r="Y2455" i="8"/>
  <c r="C2455" i="8"/>
  <c r="Y2454" i="8"/>
  <c r="C2454" i="8"/>
  <c r="Y2453" i="8"/>
  <c r="C2453" i="8"/>
  <c r="Y2452" i="8"/>
  <c r="C2452" i="8"/>
  <c r="Y2451" i="8"/>
  <c r="C2451" i="8"/>
  <c r="Y2450" i="8"/>
  <c r="C2450" i="8"/>
  <c r="Y2449" i="8"/>
  <c r="C2449" i="8"/>
  <c r="Y2448" i="8"/>
  <c r="C2448" i="8"/>
  <c r="Y2447" i="8"/>
  <c r="C2447" i="8"/>
  <c r="Y2446" i="8"/>
  <c r="C2446" i="8"/>
  <c r="Y2445" i="8"/>
  <c r="C2445" i="8"/>
  <c r="Y2444" i="8"/>
  <c r="C2444" i="8"/>
  <c r="Y2443" i="8"/>
  <c r="C2443" i="8"/>
  <c r="Y2442" i="8"/>
  <c r="C2442" i="8"/>
  <c r="Y2441" i="8"/>
  <c r="C2441" i="8"/>
  <c r="Y2440" i="8"/>
  <c r="C2440" i="8"/>
  <c r="Y2439" i="8"/>
  <c r="C2439" i="8"/>
  <c r="Y2438" i="8"/>
  <c r="C2438" i="8"/>
  <c r="Y2437" i="8"/>
  <c r="C2437" i="8"/>
  <c r="Y2436" i="8"/>
  <c r="C2436" i="8"/>
  <c r="Y2435" i="8"/>
  <c r="C2435" i="8"/>
  <c r="Y2434" i="8"/>
  <c r="C2434" i="8"/>
  <c r="Y2433" i="8"/>
  <c r="C2433" i="8"/>
  <c r="Y2432" i="8"/>
  <c r="C2432" i="8"/>
  <c r="Y2431" i="8"/>
  <c r="C2431" i="8"/>
  <c r="Y2430" i="8"/>
  <c r="C2430" i="8"/>
  <c r="Y2429" i="8"/>
  <c r="C2429" i="8"/>
  <c r="Y2428" i="8"/>
  <c r="C2428" i="8"/>
  <c r="Y2427" i="8"/>
  <c r="C2427" i="8"/>
  <c r="Y2426" i="8"/>
  <c r="C2426" i="8"/>
  <c r="Y2425" i="8"/>
  <c r="C2425" i="8"/>
  <c r="Y2424" i="8"/>
  <c r="C2424" i="8"/>
  <c r="Y2423" i="8"/>
  <c r="C2423" i="8"/>
  <c r="Y2422" i="8"/>
  <c r="C2422" i="8"/>
  <c r="Y2421" i="8"/>
  <c r="C2421" i="8"/>
  <c r="Y2420" i="8"/>
  <c r="C2420" i="8"/>
  <c r="Y2419" i="8"/>
  <c r="C2419" i="8"/>
  <c r="Y2418" i="8"/>
  <c r="C2418" i="8"/>
  <c r="Y2417" i="8"/>
  <c r="C2417" i="8"/>
  <c r="Y2416" i="8"/>
  <c r="C2416" i="8"/>
  <c r="Y2415" i="8"/>
  <c r="C2415" i="8"/>
  <c r="Y2414" i="8"/>
  <c r="C2414" i="8"/>
  <c r="Y2413" i="8"/>
  <c r="C2413" i="8"/>
  <c r="Y2412" i="8"/>
  <c r="C2412" i="8"/>
  <c r="Y2411" i="8"/>
  <c r="C2411" i="8"/>
  <c r="Y2410" i="8"/>
  <c r="C2410" i="8"/>
  <c r="Y2409" i="8"/>
  <c r="C2409" i="8"/>
  <c r="Y2408" i="8"/>
  <c r="C2408" i="8"/>
  <c r="Y2407" i="8"/>
  <c r="C2407" i="8"/>
  <c r="Y2406" i="8"/>
  <c r="C2406" i="8"/>
  <c r="Y2405" i="8"/>
  <c r="C2405" i="8"/>
  <c r="Y2404" i="8"/>
  <c r="C2404" i="8"/>
  <c r="Y2403" i="8"/>
  <c r="C2403" i="8"/>
  <c r="Y2402" i="8"/>
  <c r="C2402" i="8"/>
  <c r="Y2401" i="8"/>
  <c r="C2401" i="8"/>
  <c r="Y2400" i="8"/>
  <c r="C2400" i="8"/>
  <c r="Y2399" i="8"/>
  <c r="C2399" i="8"/>
  <c r="Y2398" i="8"/>
  <c r="C2398" i="8"/>
  <c r="Y2397" i="8"/>
  <c r="C2397" i="8"/>
  <c r="Y2396" i="8"/>
  <c r="C2396" i="8"/>
  <c r="Y2395" i="8"/>
  <c r="C2395" i="8"/>
  <c r="Y2394" i="8"/>
  <c r="C2394" i="8"/>
  <c r="Y2393" i="8"/>
  <c r="C2393" i="8"/>
  <c r="Y2392" i="8"/>
  <c r="C2392" i="8"/>
  <c r="Y2391" i="8"/>
  <c r="C2391" i="8"/>
  <c r="Y2390" i="8"/>
  <c r="C2390" i="8"/>
  <c r="Y2389" i="8"/>
  <c r="C2389" i="8"/>
  <c r="Y2388" i="8"/>
  <c r="C2388" i="8"/>
  <c r="Y2387" i="8"/>
  <c r="C2387" i="8"/>
  <c r="Y2386" i="8"/>
  <c r="C2386" i="8"/>
  <c r="Y2385" i="8"/>
  <c r="C2385" i="8"/>
  <c r="Y2384" i="8"/>
  <c r="C2384" i="8"/>
  <c r="Y2383" i="8"/>
  <c r="C2383" i="8"/>
  <c r="Y2382" i="8"/>
  <c r="C2382" i="8"/>
  <c r="Y2381" i="8"/>
  <c r="C2381" i="8"/>
  <c r="Y2380" i="8"/>
  <c r="C2380" i="8"/>
  <c r="Y2379" i="8"/>
  <c r="C2379" i="8"/>
  <c r="Y2378" i="8"/>
  <c r="C2378" i="8"/>
  <c r="Y2377" i="8"/>
  <c r="C2377" i="8"/>
  <c r="Y2376" i="8"/>
  <c r="C2376" i="8"/>
  <c r="Y2375" i="8"/>
  <c r="C2375" i="8"/>
  <c r="Y2374" i="8"/>
  <c r="C2374" i="8"/>
  <c r="Y2373" i="8"/>
  <c r="C2373" i="8"/>
  <c r="Y2372" i="8"/>
  <c r="C2372" i="8"/>
  <c r="Y2371" i="8"/>
  <c r="C2371" i="8"/>
  <c r="Y2370" i="8"/>
  <c r="C2370" i="8"/>
  <c r="Y2369" i="8"/>
  <c r="C2369" i="8"/>
  <c r="Y2368" i="8"/>
  <c r="C2368" i="8"/>
  <c r="Y2367" i="8"/>
  <c r="C2367" i="8"/>
  <c r="Y2366" i="8"/>
  <c r="C2366" i="8"/>
  <c r="Y2365" i="8"/>
  <c r="C2365" i="8"/>
  <c r="Y2364" i="8"/>
  <c r="C2364" i="8"/>
  <c r="Y2363" i="8"/>
  <c r="C2363" i="8"/>
  <c r="Y2362" i="8"/>
  <c r="C2362" i="8"/>
  <c r="Y2361" i="8"/>
  <c r="C2361" i="8"/>
  <c r="Y2360" i="8"/>
  <c r="C2360" i="8"/>
  <c r="Y2359" i="8"/>
  <c r="C2359" i="8"/>
  <c r="Y2358" i="8"/>
  <c r="C2358" i="8"/>
  <c r="Y2357" i="8"/>
  <c r="C2357" i="8"/>
  <c r="Y2356" i="8"/>
  <c r="C2356" i="8"/>
  <c r="Y2355" i="8"/>
  <c r="C2355" i="8"/>
  <c r="Y2354" i="8"/>
  <c r="C2354" i="8"/>
  <c r="Y2353" i="8"/>
  <c r="C2353" i="8"/>
  <c r="Y2352" i="8"/>
  <c r="C2352" i="8"/>
  <c r="Y2351" i="8"/>
  <c r="C2351" i="8"/>
  <c r="Y2350" i="8"/>
  <c r="C2350" i="8"/>
  <c r="Y2349" i="8"/>
  <c r="C2349" i="8"/>
  <c r="Y2348" i="8"/>
  <c r="C2348" i="8"/>
  <c r="Y2347" i="8"/>
  <c r="C2347" i="8"/>
  <c r="Y2346" i="8"/>
  <c r="C2346" i="8"/>
  <c r="Y2345" i="8"/>
  <c r="C2345" i="8"/>
  <c r="Y2344" i="8"/>
  <c r="C2344" i="8"/>
  <c r="Y2343" i="8"/>
  <c r="C2343" i="8"/>
  <c r="Y2342" i="8"/>
  <c r="C2342" i="8"/>
  <c r="Y2341" i="8"/>
  <c r="C2341" i="8"/>
  <c r="Y2340" i="8"/>
  <c r="C2340" i="8"/>
  <c r="Y2339" i="8"/>
  <c r="C2339" i="8"/>
  <c r="Y2338" i="8"/>
  <c r="C2338" i="8"/>
  <c r="Y2337" i="8"/>
  <c r="C2337" i="8"/>
  <c r="Y2336" i="8"/>
  <c r="C2336" i="8"/>
  <c r="Y2335" i="8"/>
  <c r="C2335" i="8"/>
  <c r="Y2334" i="8"/>
  <c r="C2334" i="8"/>
  <c r="Y2333" i="8"/>
  <c r="C2333" i="8"/>
  <c r="Y2332" i="8"/>
  <c r="C2332" i="8"/>
  <c r="Y2331" i="8"/>
  <c r="C2331" i="8"/>
  <c r="Y2330" i="8"/>
  <c r="C2330" i="8"/>
  <c r="Y2329" i="8"/>
  <c r="C2329" i="8"/>
  <c r="Y2328" i="8"/>
  <c r="C2328" i="8"/>
  <c r="Y2327" i="8"/>
  <c r="C2327" i="8"/>
  <c r="Y2326" i="8"/>
  <c r="C2326" i="8"/>
  <c r="Y2325" i="8"/>
  <c r="C2325" i="8"/>
  <c r="Y2324" i="8"/>
  <c r="C2324" i="8"/>
  <c r="Y2323" i="8"/>
  <c r="C2323" i="8"/>
  <c r="Y2322" i="8"/>
  <c r="C2322" i="8"/>
  <c r="Y2321" i="8"/>
  <c r="C2321" i="8"/>
  <c r="Y2320" i="8"/>
  <c r="C2320" i="8"/>
  <c r="Y2319" i="8"/>
  <c r="C2319" i="8"/>
  <c r="Y2318" i="8"/>
  <c r="C2318" i="8"/>
  <c r="Y2317" i="8"/>
  <c r="C2317" i="8"/>
  <c r="Y2316" i="8"/>
  <c r="C2316" i="8"/>
  <c r="Y2315" i="8"/>
  <c r="C2315" i="8"/>
  <c r="Y2314" i="8"/>
  <c r="C2314" i="8"/>
  <c r="Y2313" i="8"/>
  <c r="C2313" i="8"/>
  <c r="Y2312" i="8"/>
  <c r="C2312" i="8"/>
  <c r="Y2311" i="8"/>
  <c r="C2311" i="8"/>
  <c r="Y2310" i="8"/>
  <c r="C2310" i="8"/>
  <c r="Y2309" i="8"/>
  <c r="C2309" i="8"/>
  <c r="Y2308" i="8"/>
  <c r="C2308" i="8"/>
  <c r="Y2307" i="8"/>
  <c r="C2307" i="8"/>
  <c r="Y2306" i="8"/>
  <c r="C2306" i="8"/>
  <c r="Y2305" i="8"/>
  <c r="C2305" i="8"/>
  <c r="Y2304" i="8"/>
  <c r="C2304" i="8"/>
  <c r="Y2303" i="8"/>
  <c r="C2303" i="8"/>
  <c r="Y2302" i="8"/>
  <c r="C2302" i="8"/>
  <c r="Y2301" i="8"/>
  <c r="C2301" i="8"/>
  <c r="Y2300" i="8"/>
  <c r="C2300" i="8"/>
  <c r="Y2299" i="8"/>
  <c r="C2299" i="8"/>
  <c r="Y2298" i="8"/>
  <c r="C2298" i="8"/>
  <c r="Y2297" i="8"/>
  <c r="C2297" i="8"/>
  <c r="Y2296" i="8"/>
  <c r="C2296" i="8"/>
  <c r="Y2295" i="8"/>
  <c r="C2295" i="8"/>
  <c r="Y2294" i="8"/>
  <c r="C2294" i="8"/>
  <c r="Y2293" i="8"/>
  <c r="C2293" i="8"/>
  <c r="Y2292" i="8"/>
  <c r="C2292" i="8"/>
  <c r="Y2291" i="8"/>
  <c r="C2291" i="8"/>
  <c r="Y2290" i="8"/>
  <c r="C2290" i="8"/>
  <c r="Y2289" i="8"/>
  <c r="C2289" i="8"/>
  <c r="Y2288" i="8"/>
  <c r="C2288" i="8"/>
  <c r="Y2287" i="8"/>
  <c r="C2287" i="8"/>
  <c r="Y2286" i="8"/>
  <c r="C2286" i="8"/>
  <c r="Y2285" i="8"/>
  <c r="C2285" i="8"/>
  <c r="Y2284" i="8"/>
  <c r="C2284" i="8"/>
  <c r="Y2283" i="8"/>
  <c r="C2283" i="8"/>
  <c r="Y2282" i="8"/>
  <c r="C2282" i="8"/>
  <c r="Y2281" i="8"/>
  <c r="C2281" i="8"/>
  <c r="Y2280" i="8"/>
  <c r="C2280" i="8"/>
  <c r="Y2279" i="8"/>
  <c r="C2279" i="8"/>
  <c r="Y2278" i="8"/>
  <c r="C2278" i="8"/>
  <c r="Y2277" i="8"/>
  <c r="C2277" i="8"/>
  <c r="Y2276" i="8"/>
  <c r="C2276" i="8"/>
  <c r="Y2275" i="8"/>
  <c r="C2275" i="8"/>
  <c r="Y2274" i="8"/>
  <c r="C2274" i="8"/>
  <c r="Y2273" i="8"/>
  <c r="C2273" i="8"/>
  <c r="Y2272" i="8"/>
  <c r="C2272" i="8"/>
  <c r="Y2271" i="8"/>
  <c r="C2271" i="8"/>
  <c r="Y2270" i="8"/>
  <c r="C2270" i="8"/>
  <c r="Y2269" i="8"/>
  <c r="C2269" i="8"/>
  <c r="Y2268" i="8"/>
  <c r="C2268" i="8"/>
  <c r="Y2267" i="8"/>
  <c r="C2267" i="8"/>
  <c r="Y2266" i="8"/>
  <c r="C2266" i="8"/>
  <c r="Y2265" i="8"/>
  <c r="C2265" i="8"/>
  <c r="Y2264" i="8"/>
  <c r="C2264" i="8"/>
  <c r="Y2263" i="8"/>
  <c r="C2263" i="8"/>
  <c r="Y2262" i="8"/>
  <c r="C2262" i="8"/>
  <c r="Y2261" i="8"/>
  <c r="C2261" i="8"/>
  <c r="Y2260" i="8"/>
  <c r="C2260" i="8"/>
  <c r="Y2259" i="8"/>
  <c r="C2259" i="8"/>
  <c r="Y2258" i="8"/>
  <c r="C2258" i="8"/>
  <c r="Y2257" i="8"/>
  <c r="C2257" i="8"/>
  <c r="Y2256" i="8"/>
  <c r="C2256" i="8"/>
  <c r="Y2255" i="8"/>
  <c r="C2255" i="8"/>
  <c r="Y2254" i="8"/>
  <c r="C2254" i="8"/>
  <c r="Y2253" i="8"/>
  <c r="C2253" i="8"/>
  <c r="Y2252" i="8"/>
  <c r="C2252" i="8"/>
  <c r="Y2251" i="8"/>
  <c r="C2251" i="8"/>
  <c r="Y2250" i="8"/>
  <c r="C2250" i="8"/>
  <c r="Y2249" i="8"/>
  <c r="C2249" i="8"/>
  <c r="Y2248" i="8"/>
  <c r="C2248" i="8"/>
  <c r="Y2247" i="8"/>
  <c r="C2247" i="8"/>
  <c r="Y2246" i="8"/>
  <c r="C2246" i="8"/>
  <c r="Y2245" i="8"/>
  <c r="C2245" i="8"/>
  <c r="Y2244" i="8"/>
  <c r="C2244" i="8"/>
  <c r="Y2243" i="8"/>
  <c r="C2243" i="8"/>
  <c r="Y2242" i="8"/>
  <c r="C2242" i="8"/>
  <c r="Y2241" i="8"/>
  <c r="C2241" i="8"/>
  <c r="Y2240" i="8"/>
  <c r="C2240" i="8"/>
  <c r="Y2239" i="8"/>
  <c r="C2239" i="8"/>
  <c r="Y2238" i="8"/>
  <c r="C2238" i="8"/>
  <c r="Y2237" i="8"/>
  <c r="C2237" i="8"/>
  <c r="Y2236" i="8"/>
  <c r="C2236" i="8"/>
  <c r="Y2235" i="8"/>
  <c r="C2235" i="8"/>
  <c r="Y2234" i="8"/>
  <c r="C2234" i="8"/>
  <c r="Y2233" i="8"/>
  <c r="C2233" i="8"/>
  <c r="Y2232" i="8"/>
  <c r="C2232" i="8"/>
  <c r="Y2231" i="8"/>
  <c r="C2231" i="8"/>
  <c r="C2230" i="8"/>
  <c r="C2229" i="8"/>
  <c r="C2228" i="8"/>
  <c r="C2227" i="8"/>
  <c r="C2226" i="8"/>
  <c r="C2225" i="8"/>
  <c r="C2224" i="8"/>
  <c r="C2223" i="8"/>
  <c r="C2222" i="8"/>
  <c r="C2221" i="8"/>
  <c r="C2220" i="8"/>
  <c r="C2219" i="8"/>
  <c r="C2218" i="8"/>
  <c r="C2217" i="8"/>
  <c r="C2216" i="8"/>
  <c r="C2215" i="8"/>
  <c r="C2214" i="8"/>
  <c r="C2213" i="8"/>
  <c r="C2212" i="8"/>
  <c r="C2211" i="8"/>
  <c r="C2210" i="8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Y2177" i="8"/>
  <c r="C2177" i="8"/>
  <c r="Y2176" i="8"/>
  <c r="C2176" i="8"/>
  <c r="Y2175" i="8"/>
  <c r="C2175" i="8"/>
  <c r="Y2174" i="8"/>
  <c r="C2174" i="8"/>
  <c r="Y2173" i="8"/>
  <c r="C2173" i="8"/>
  <c r="Y2172" i="8"/>
  <c r="C2172" i="8"/>
  <c r="Y2171" i="8"/>
  <c r="C2171" i="8"/>
  <c r="Y2170" i="8"/>
  <c r="C2170" i="8"/>
  <c r="Y2169" i="8"/>
  <c r="C2169" i="8"/>
  <c r="Y2168" i="8"/>
  <c r="C2168" i="8"/>
  <c r="Y2167" i="8"/>
  <c r="C2167" i="8"/>
  <c r="Y2166" i="8"/>
  <c r="C2166" i="8"/>
  <c r="Y2165" i="8"/>
  <c r="C2165" i="8"/>
  <c r="Y2164" i="8"/>
  <c r="C2164" i="8"/>
  <c r="Y2163" i="8"/>
  <c r="C2163" i="8"/>
  <c r="Y2162" i="8"/>
  <c r="C2162" i="8"/>
  <c r="Y2161" i="8"/>
  <c r="C2161" i="8"/>
  <c r="Y2160" i="8"/>
  <c r="C2160" i="8"/>
  <c r="Y2159" i="8"/>
  <c r="C2159" i="8"/>
  <c r="Y2158" i="8"/>
  <c r="C2158" i="8"/>
  <c r="Y2157" i="8"/>
  <c r="C2157" i="8"/>
  <c r="Y2156" i="8"/>
  <c r="C2156" i="8"/>
  <c r="Y2155" i="8"/>
  <c r="C2155" i="8"/>
  <c r="Y2154" i="8"/>
  <c r="C2154" i="8"/>
  <c r="Y2153" i="8"/>
  <c r="C2153" i="8"/>
  <c r="Y2152" i="8"/>
  <c r="C2152" i="8"/>
  <c r="Y2151" i="8"/>
  <c r="C2151" i="8"/>
  <c r="Y2150" i="8"/>
  <c r="C2150" i="8"/>
  <c r="Y2149" i="8"/>
  <c r="C2149" i="8"/>
  <c r="Y2148" i="8"/>
  <c r="C2148" i="8"/>
  <c r="Y2147" i="8"/>
  <c r="C2147" i="8"/>
  <c r="Y2146" i="8"/>
  <c r="C2146" i="8"/>
  <c r="Y2145" i="8"/>
  <c r="C2145" i="8"/>
  <c r="Y2144" i="8"/>
  <c r="C2144" i="8"/>
  <c r="Y2143" i="8"/>
  <c r="C2143" i="8"/>
  <c r="Y2142" i="8"/>
  <c r="C2142" i="8"/>
  <c r="Y2141" i="8"/>
  <c r="C2141" i="8"/>
  <c r="Y2140" i="8"/>
  <c r="C2140" i="8"/>
  <c r="Y2139" i="8"/>
  <c r="C2139" i="8"/>
  <c r="Y2138" i="8"/>
  <c r="C2138" i="8"/>
  <c r="Y2137" i="8"/>
  <c r="C2137" i="8"/>
  <c r="Y2136" i="8"/>
  <c r="C2136" i="8"/>
  <c r="Y2135" i="8"/>
  <c r="C2135" i="8"/>
  <c r="Y2134" i="8"/>
  <c r="C2134" i="8"/>
  <c r="Y2133" i="8"/>
  <c r="C2133" i="8"/>
  <c r="Y2132" i="8"/>
  <c r="C2132" i="8"/>
  <c r="Y2131" i="8"/>
  <c r="C2131" i="8"/>
  <c r="Y2130" i="8"/>
  <c r="C2130" i="8"/>
  <c r="Y2129" i="8"/>
  <c r="C2129" i="8"/>
  <c r="Y2128" i="8"/>
  <c r="C2128" i="8"/>
  <c r="Y2127" i="8"/>
  <c r="C2127" i="8"/>
  <c r="Y2126" i="8"/>
  <c r="C2126" i="8"/>
  <c r="Y2125" i="8"/>
  <c r="C2125" i="8"/>
  <c r="Y2124" i="8"/>
  <c r="C2124" i="8"/>
  <c r="Y2123" i="8"/>
  <c r="C2123" i="8"/>
  <c r="Y2122" i="8"/>
  <c r="C2122" i="8"/>
  <c r="Y2121" i="8"/>
  <c r="C2121" i="8"/>
  <c r="Y2120" i="8"/>
  <c r="C2120" i="8"/>
  <c r="Y2119" i="8"/>
  <c r="C2119" i="8"/>
  <c r="Y2118" i="8"/>
  <c r="C2118" i="8"/>
  <c r="Y2117" i="8"/>
  <c r="C2117" i="8"/>
  <c r="Y2116" i="8"/>
  <c r="C2116" i="8"/>
  <c r="Y2115" i="8"/>
  <c r="C2115" i="8"/>
  <c r="Y2114" i="8"/>
  <c r="C2114" i="8"/>
  <c r="Y2113" i="8"/>
  <c r="C2113" i="8"/>
  <c r="Y2112" i="8"/>
  <c r="C2112" i="8"/>
  <c r="Y2111" i="8"/>
  <c r="C2111" i="8"/>
  <c r="Y2110" i="8"/>
  <c r="C2110" i="8"/>
  <c r="Y2109" i="8"/>
  <c r="C2109" i="8"/>
  <c r="Y2108" i="8"/>
  <c r="C2108" i="8"/>
  <c r="Y2107" i="8"/>
  <c r="C2107" i="8"/>
  <c r="Y2106" i="8"/>
  <c r="C2106" i="8"/>
  <c r="Y2105" i="8"/>
  <c r="C2105" i="8"/>
  <c r="Y2104" i="8"/>
  <c r="C2104" i="8"/>
  <c r="Y2103" i="8"/>
  <c r="C2103" i="8"/>
  <c r="Y2102" i="8"/>
  <c r="C2102" i="8"/>
  <c r="Y2101" i="8"/>
  <c r="C2101" i="8"/>
  <c r="Y2100" i="8"/>
  <c r="C2100" i="8"/>
  <c r="Y2099" i="8"/>
  <c r="C2099" i="8"/>
  <c r="Y2098" i="8"/>
  <c r="C2098" i="8"/>
  <c r="Y2097" i="8"/>
  <c r="C2097" i="8"/>
  <c r="Y2096" i="8"/>
  <c r="C2096" i="8"/>
  <c r="Y2095" i="8"/>
  <c r="C2095" i="8"/>
  <c r="Y2094" i="8"/>
  <c r="C2094" i="8"/>
  <c r="Y2093" i="8"/>
  <c r="C2093" i="8"/>
  <c r="Y2092" i="8"/>
  <c r="C2092" i="8"/>
  <c r="Y2091" i="8"/>
  <c r="C2091" i="8"/>
  <c r="Y2090" i="8"/>
  <c r="C2090" i="8"/>
  <c r="Y2089" i="8"/>
  <c r="C2089" i="8"/>
  <c r="Y2088" i="8"/>
  <c r="C2088" i="8"/>
  <c r="Y2087" i="8"/>
  <c r="C2087" i="8"/>
  <c r="Y2086" i="8"/>
  <c r="C2086" i="8"/>
  <c r="Y2085" i="8"/>
  <c r="C2085" i="8"/>
  <c r="Y2084" i="8"/>
  <c r="C2084" i="8"/>
  <c r="Y2083" i="8"/>
  <c r="C2083" i="8"/>
  <c r="Y2082" i="8"/>
  <c r="C2082" i="8"/>
  <c r="Y2081" i="8"/>
  <c r="C2081" i="8"/>
  <c r="Y2080" i="8"/>
  <c r="C2080" i="8"/>
  <c r="Y2079" i="8"/>
  <c r="C2079" i="8"/>
  <c r="Y2078" i="8"/>
  <c r="C2078" i="8"/>
  <c r="Y2077" i="8"/>
  <c r="C2077" i="8"/>
  <c r="Y2076" i="8"/>
  <c r="C2076" i="8"/>
  <c r="Y2075" i="8"/>
  <c r="C2075" i="8"/>
  <c r="Y2074" i="8"/>
  <c r="C2074" i="8"/>
  <c r="Y2073" i="8"/>
  <c r="C2073" i="8"/>
  <c r="Y2072" i="8"/>
  <c r="C2072" i="8"/>
  <c r="Y2071" i="8"/>
  <c r="C2071" i="8"/>
  <c r="Y2070" i="8"/>
  <c r="C2070" i="8"/>
  <c r="Y2069" i="8"/>
  <c r="C2069" i="8"/>
  <c r="Y2068" i="8"/>
  <c r="C2068" i="8"/>
  <c r="Y2067" i="8"/>
  <c r="C2067" i="8"/>
  <c r="Y2066" i="8"/>
  <c r="C2066" i="8"/>
  <c r="Y2065" i="8"/>
  <c r="C2065" i="8"/>
  <c r="Y2064" i="8"/>
  <c r="C2064" i="8"/>
  <c r="Y2063" i="8"/>
  <c r="C2063" i="8"/>
  <c r="Y2062" i="8"/>
  <c r="C2062" i="8"/>
  <c r="Y2061" i="8"/>
  <c r="C2061" i="8"/>
  <c r="Y2060" i="8"/>
  <c r="C2060" i="8"/>
  <c r="Y2059" i="8"/>
  <c r="C2059" i="8"/>
  <c r="Y2058" i="8"/>
  <c r="C2058" i="8"/>
  <c r="Y2057" i="8"/>
  <c r="C2057" i="8"/>
  <c r="Y2056" i="8"/>
  <c r="C2056" i="8"/>
  <c r="Y2055" i="8"/>
  <c r="C2055" i="8"/>
  <c r="Y2054" i="8"/>
  <c r="C2054" i="8"/>
  <c r="Y2053" i="8"/>
  <c r="C2053" i="8"/>
  <c r="Y2052" i="8"/>
  <c r="C2052" i="8"/>
  <c r="Y2051" i="8"/>
  <c r="C2051" i="8"/>
  <c r="Y2050" i="8"/>
  <c r="C2050" i="8"/>
  <c r="Y2049" i="8"/>
  <c r="C2049" i="8"/>
  <c r="Y2048" i="8"/>
  <c r="C2048" i="8"/>
  <c r="Y2047" i="8"/>
  <c r="C2047" i="8"/>
  <c r="Y2046" i="8"/>
  <c r="C2046" i="8"/>
  <c r="Y2045" i="8"/>
  <c r="C2045" i="8"/>
  <c r="Y2044" i="8"/>
  <c r="C2044" i="8"/>
  <c r="Y2043" i="8"/>
  <c r="C2043" i="8"/>
  <c r="Y2042" i="8"/>
  <c r="C2042" i="8"/>
  <c r="Y2041" i="8"/>
  <c r="C2041" i="8"/>
  <c r="Y2040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Y2019" i="8"/>
  <c r="C2019" i="8"/>
  <c r="Y2018" i="8"/>
  <c r="C2018" i="8"/>
  <c r="Y2017" i="8"/>
  <c r="C2017" i="8"/>
  <c r="Y2016" i="8"/>
  <c r="C2016" i="8"/>
  <c r="Y2015" i="8"/>
  <c r="C2015" i="8"/>
  <c r="Y2014" i="8"/>
  <c r="C2014" i="8"/>
  <c r="Y2013" i="8"/>
  <c r="C2013" i="8"/>
  <c r="Y2012" i="8"/>
  <c r="C2012" i="8"/>
  <c r="Y2011" i="8"/>
  <c r="C2011" i="8"/>
  <c r="Y2010" i="8"/>
  <c r="C2010" i="8"/>
  <c r="Y2009" i="8"/>
  <c r="C2009" i="8"/>
  <c r="Y2008" i="8"/>
  <c r="C2008" i="8"/>
  <c r="Y2007" i="8"/>
  <c r="C2007" i="8"/>
  <c r="Y2006" i="8"/>
  <c r="C2006" i="8"/>
  <c r="Y2005" i="8"/>
  <c r="C2005" i="8"/>
  <c r="Y2004" i="8"/>
  <c r="C2004" i="8"/>
  <c r="Y2003" i="8"/>
  <c r="C2003" i="8"/>
  <c r="Y2002" i="8"/>
  <c r="C2002" i="8"/>
  <c r="Y2001" i="8"/>
  <c r="C2001" i="8"/>
  <c r="Y2000" i="8"/>
  <c r="C2000" i="8"/>
  <c r="Y1999" i="8"/>
  <c r="C1999" i="8"/>
  <c r="Y1998" i="8"/>
  <c r="C1998" i="8"/>
  <c r="Y1997" i="8"/>
  <c r="C1997" i="8"/>
  <c r="Y1996" i="8"/>
  <c r="C1996" i="8"/>
  <c r="Y1995" i="8"/>
  <c r="C1995" i="8"/>
  <c r="Y1994" i="8"/>
  <c r="C1994" i="8"/>
  <c r="Y1993" i="8"/>
  <c r="C1993" i="8"/>
  <c r="Y1992" i="8"/>
  <c r="C1992" i="8"/>
  <c r="Y1991" i="8"/>
  <c r="C1991" i="8"/>
  <c r="Y1990" i="8"/>
  <c r="C1990" i="8"/>
  <c r="Y1989" i="8"/>
  <c r="C1989" i="8"/>
  <c r="Y1988" i="8"/>
  <c r="C1988" i="8"/>
  <c r="Y1987" i="8"/>
  <c r="C1987" i="8"/>
  <c r="Y1986" i="8"/>
  <c r="C1986" i="8"/>
  <c r="Y1985" i="8"/>
  <c r="C1985" i="8"/>
  <c r="Y1984" i="8"/>
  <c r="C1984" i="8"/>
  <c r="Y1983" i="8"/>
  <c r="C1983" i="8"/>
  <c r="Y1982" i="8"/>
  <c r="C1982" i="8"/>
  <c r="Y1981" i="8"/>
  <c r="C1981" i="8"/>
  <c r="Y1980" i="8"/>
  <c r="C1980" i="8"/>
  <c r="Y1979" i="8"/>
  <c r="C1979" i="8"/>
  <c r="Y1978" i="8"/>
  <c r="C1978" i="8"/>
  <c r="Y1977" i="8"/>
  <c r="C1977" i="8"/>
  <c r="Y1976" i="8"/>
  <c r="C1976" i="8"/>
  <c r="Y1975" i="8"/>
  <c r="C1975" i="8"/>
  <c r="Y1974" i="8"/>
  <c r="C1974" i="8"/>
  <c r="Y1973" i="8"/>
  <c r="C1973" i="8"/>
  <c r="Y1972" i="8"/>
  <c r="C1972" i="8"/>
  <c r="Y1971" i="8"/>
  <c r="C1971" i="8"/>
  <c r="Y1970" i="8"/>
  <c r="C1970" i="8"/>
  <c r="Y1969" i="8"/>
  <c r="C1969" i="8"/>
  <c r="Y1968" i="8"/>
  <c r="C1968" i="8"/>
  <c r="Y1967" i="8"/>
  <c r="C1967" i="8"/>
  <c r="Y1966" i="8"/>
  <c r="C1966" i="8"/>
  <c r="Y1965" i="8"/>
  <c r="C1965" i="8"/>
  <c r="Y1964" i="8"/>
  <c r="C1964" i="8"/>
  <c r="Y1963" i="8"/>
  <c r="C1963" i="8"/>
  <c r="Y1962" i="8"/>
  <c r="C1962" i="8"/>
  <c r="Y1961" i="8"/>
  <c r="C1961" i="8"/>
  <c r="Y1960" i="8"/>
  <c r="C1960" i="8"/>
  <c r="Y1959" i="8"/>
  <c r="C1959" i="8"/>
  <c r="Y1958" i="8"/>
  <c r="C1958" i="8"/>
  <c r="Y1957" i="8"/>
  <c r="C1957" i="8"/>
  <c r="Y1956" i="8"/>
  <c r="C1956" i="8"/>
  <c r="Y1955" i="8"/>
  <c r="C1955" i="8"/>
  <c r="Y1954" i="8"/>
  <c r="C1954" i="8"/>
  <c r="Y1953" i="8"/>
  <c r="C1953" i="8"/>
  <c r="Y1952" i="8"/>
  <c r="C1952" i="8"/>
  <c r="Y1951" i="8"/>
  <c r="C1951" i="8"/>
  <c r="Y1950" i="8"/>
  <c r="C1950" i="8"/>
  <c r="Y1949" i="8"/>
  <c r="C1949" i="8"/>
  <c r="Y1948" i="8"/>
  <c r="C1948" i="8"/>
  <c r="Y1947" i="8"/>
  <c r="C1947" i="8"/>
  <c r="Y1946" i="8"/>
  <c r="C1946" i="8"/>
  <c r="Y1945" i="8"/>
  <c r="C1945" i="8"/>
  <c r="Y1944" i="8"/>
  <c r="C1944" i="8"/>
  <c r="Y1943" i="8"/>
  <c r="C1943" i="8"/>
  <c r="Y1942" i="8"/>
  <c r="C1942" i="8"/>
  <c r="Y1941" i="8"/>
  <c r="C1941" i="8"/>
  <c r="Y1940" i="8"/>
  <c r="C1940" i="8"/>
  <c r="Y1939" i="8"/>
  <c r="C1939" i="8"/>
  <c r="Y1938" i="8"/>
  <c r="C1938" i="8"/>
  <c r="Y1937" i="8"/>
  <c r="C1937" i="8"/>
  <c r="Y1936" i="8"/>
  <c r="C1936" i="8"/>
  <c r="Y1935" i="8"/>
  <c r="C1935" i="8"/>
  <c r="Y1934" i="8"/>
  <c r="C1934" i="8"/>
  <c r="Y1933" i="8"/>
  <c r="C1933" i="8"/>
  <c r="Y1932" i="8"/>
  <c r="C1932" i="8"/>
  <c r="Y1931" i="8"/>
  <c r="C1931" i="8"/>
  <c r="Y1930" i="8"/>
  <c r="C1930" i="8"/>
  <c r="Y1929" i="8"/>
  <c r="C1929" i="8"/>
  <c r="Y1928" i="8"/>
  <c r="C1928" i="8"/>
  <c r="Y1927" i="8"/>
  <c r="C1927" i="8"/>
  <c r="Y1926" i="8"/>
  <c r="C1926" i="8"/>
  <c r="Y1925" i="8"/>
  <c r="C1925" i="8"/>
  <c r="Y1924" i="8"/>
  <c r="C1924" i="8"/>
  <c r="Y1923" i="8"/>
  <c r="C1923" i="8"/>
  <c r="Y1922" i="8"/>
  <c r="C1922" i="8"/>
  <c r="Y1921" i="8"/>
  <c r="C1921" i="8"/>
  <c r="Y1920" i="8"/>
  <c r="C1920" i="8"/>
  <c r="Y1919" i="8"/>
  <c r="C1919" i="8"/>
  <c r="Y1918" i="8"/>
  <c r="C1918" i="8"/>
  <c r="Y1917" i="8"/>
  <c r="C1917" i="8"/>
  <c r="Y1916" i="8"/>
  <c r="C1916" i="8"/>
  <c r="Y1915" i="8"/>
  <c r="C1915" i="8"/>
  <c r="Y1914" i="8"/>
  <c r="C1914" i="8"/>
  <c r="Y1913" i="8"/>
  <c r="C1913" i="8"/>
  <c r="Y1912" i="8"/>
  <c r="C1912" i="8"/>
  <c r="Y1911" i="8"/>
  <c r="C1911" i="8"/>
  <c r="Y1910" i="8"/>
  <c r="C1910" i="8"/>
  <c r="Y1909" i="8"/>
  <c r="C1909" i="8"/>
  <c r="Y1908" i="8"/>
  <c r="C1908" i="8"/>
  <c r="Y1907" i="8"/>
  <c r="C1907" i="8"/>
  <c r="Y1906" i="8"/>
  <c r="C1906" i="8"/>
  <c r="Y1905" i="8"/>
  <c r="C1905" i="8"/>
  <c r="Y1904" i="8"/>
  <c r="C1904" i="8"/>
  <c r="Y1903" i="8"/>
  <c r="C1903" i="8"/>
  <c r="Y1902" i="8"/>
  <c r="C1902" i="8"/>
  <c r="Y1901" i="8"/>
  <c r="C1901" i="8"/>
  <c r="Y1900" i="8"/>
  <c r="C1900" i="8"/>
  <c r="Y1899" i="8"/>
  <c r="C1899" i="8"/>
  <c r="Y1898" i="8"/>
  <c r="C1898" i="8"/>
  <c r="Y1897" i="8"/>
  <c r="C1897" i="8"/>
  <c r="Y1896" i="8"/>
  <c r="C1896" i="8"/>
  <c r="Y1895" i="8"/>
  <c r="C1895" i="8"/>
  <c r="Y1894" i="8"/>
  <c r="C1894" i="8"/>
  <c r="Y1893" i="8"/>
  <c r="C1893" i="8"/>
  <c r="Y1892" i="8"/>
  <c r="C1892" i="8"/>
  <c r="Y1891" i="8"/>
  <c r="C1891" i="8"/>
  <c r="Y1890" i="8"/>
  <c r="C1890" i="8"/>
  <c r="Y1889" i="8"/>
  <c r="C1889" i="8"/>
  <c r="Y1888" i="8"/>
  <c r="C1888" i="8"/>
  <c r="Y1887" i="8"/>
  <c r="C1887" i="8"/>
  <c r="Y1886" i="8"/>
  <c r="C1886" i="8"/>
  <c r="Y1885" i="8"/>
  <c r="C1885" i="8"/>
  <c r="Y1884" i="8"/>
  <c r="C1884" i="8"/>
  <c r="Y1883" i="8"/>
  <c r="C1883" i="8"/>
  <c r="Y1882" i="8"/>
  <c r="C1882" i="8"/>
  <c r="Y1881" i="8"/>
  <c r="C1881" i="8"/>
  <c r="Y1880" i="8"/>
  <c r="C1880" i="8"/>
  <c r="Y1879" i="8"/>
  <c r="C1879" i="8"/>
  <c r="Y1878" i="8"/>
  <c r="C1878" i="8"/>
  <c r="Y1877" i="8"/>
  <c r="C1877" i="8"/>
  <c r="Y1876" i="8"/>
  <c r="C1876" i="8"/>
  <c r="Y1875" i="8"/>
  <c r="C1875" i="8"/>
  <c r="Y1874" i="8"/>
  <c r="C1874" i="8"/>
  <c r="Y1873" i="8"/>
  <c r="C1873" i="8"/>
  <c r="Y1872" i="8"/>
  <c r="C1872" i="8"/>
  <c r="Y1871" i="8"/>
  <c r="C1871" i="8"/>
  <c r="Y1870" i="8"/>
  <c r="C1870" i="8"/>
  <c r="Y1869" i="8"/>
  <c r="C1869" i="8"/>
  <c r="Y1868" i="8"/>
  <c r="C1868" i="8"/>
  <c r="Y1867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C1826" i="8"/>
  <c r="C1825" i="8"/>
  <c r="C1824" i="8"/>
  <c r="C1823" i="8"/>
  <c r="C1822" i="8"/>
  <c r="C1821" i="8"/>
  <c r="C1820" i="8"/>
  <c r="C1819" i="8"/>
  <c r="C1818" i="8"/>
  <c r="C1817" i="8"/>
  <c r="Y1816" i="8"/>
  <c r="C1816" i="8"/>
  <c r="Y1815" i="8"/>
  <c r="C1815" i="8"/>
  <c r="Y1814" i="8"/>
  <c r="C1814" i="8"/>
  <c r="Y1813" i="8"/>
  <c r="C1813" i="8"/>
  <c r="Y1812" i="8"/>
  <c r="C1812" i="8"/>
  <c r="Y1811" i="8"/>
  <c r="C1811" i="8"/>
  <c r="Y1810" i="8"/>
  <c r="C1810" i="8"/>
  <c r="Y1809" i="8"/>
  <c r="C1809" i="8"/>
  <c r="Y1808" i="8"/>
  <c r="C1808" i="8"/>
  <c r="Y1807" i="8"/>
  <c r="C1807" i="8"/>
  <c r="Y1806" i="8"/>
  <c r="C1806" i="8"/>
  <c r="Y1805" i="8"/>
  <c r="C1805" i="8"/>
  <c r="Y1804" i="8"/>
  <c r="C1804" i="8"/>
  <c r="Y1803" i="8"/>
  <c r="C1803" i="8"/>
  <c r="Y1802" i="8"/>
  <c r="C1802" i="8"/>
  <c r="Y1801" i="8"/>
  <c r="C1801" i="8"/>
  <c r="Y1800" i="8"/>
  <c r="C1800" i="8"/>
  <c r="Y1799" i="8"/>
  <c r="C1799" i="8"/>
  <c r="Y1798" i="8"/>
  <c r="C1798" i="8"/>
  <c r="Y1797" i="8"/>
  <c r="C1797" i="8"/>
  <c r="Y1796" i="8"/>
  <c r="C1796" i="8"/>
  <c r="Y1795" i="8"/>
  <c r="C1795" i="8"/>
  <c r="Y1794" i="8"/>
  <c r="C1794" i="8"/>
  <c r="Y1793" i="8"/>
  <c r="C1793" i="8"/>
  <c r="Y1792" i="8"/>
  <c r="C1792" i="8"/>
  <c r="Y1791" i="8"/>
  <c r="C1791" i="8"/>
  <c r="Y1790" i="8"/>
  <c r="C1790" i="8"/>
  <c r="Y1789" i="8"/>
  <c r="C1789" i="8"/>
  <c r="Y1788" i="8"/>
  <c r="C1788" i="8"/>
  <c r="Y1787" i="8"/>
  <c r="C1787" i="8"/>
  <c r="Y1786" i="8"/>
  <c r="C1786" i="8"/>
  <c r="Y1785" i="8"/>
  <c r="C1785" i="8"/>
  <c r="Y1784" i="8"/>
  <c r="C1784" i="8"/>
  <c r="Y1783" i="8"/>
  <c r="C1783" i="8"/>
  <c r="Y1782" i="8"/>
  <c r="C1782" i="8"/>
  <c r="Y1781" i="8"/>
  <c r="C1781" i="8"/>
  <c r="Y1780" i="8"/>
  <c r="C1780" i="8"/>
  <c r="Y1779" i="8"/>
  <c r="C1779" i="8"/>
  <c r="Y1778" i="8"/>
  <c r="C1778" i="8"/>
  <c r="Y1777" i="8"/>
  <c r="C1777" i="8"/>
  <c r="Y1776" i="8"/>
  <c r="C1776" i="8"/>
  <c r="Y1775" i="8"/>
  <c r="C1775" i="8"/>
  <c r="Y1774" i="8"/>
  <c r="C1774" i="8"/>
  <c r="Y1773" i="8"/>
  <c r="C1773" i="8"/>
  <c r="Y1772" i="8"/>
  <c r="C1772" i="8"/>
  <c r="Y1771" i="8"/>
  <c r="C1771" i="8"/>
  <c r="Y1770" i="8"/>
  <c r="C1770" i="8"/>
  <c r="Y1769" i="8"/>
  <c r="C1769" i="8"/>
  <c r="Y1768" i="8"/>
  <c r="C1768" i="8"/>
  <c r="Y1767" i="8"/>
  <c r="C1767" i="8"/>
  <c r="Y1766" i="8"/>
  <c r="C1766" i="8"/>
  <c r="Y1765" i="8"/>
  <c r="C1765" i="8"/>
  <c r="Y1764" i="8"/>
  <c r="C1764" i="8"/>
  <c r="Y1763" i="8"/>
  <c r="C1763" i="8"/>
  <c r="Y1762" i="8"/>
  <c r="C1762" i="8"/>
  <c r="Y1761" i="8"/>
  <c r="C1761" i="8"/>
  <c r="Y1760" i="8"/>
  <c r="C1760" i="8"/>
  <c r="Y1759" i="8"/>
  <c r="C1759" i="8"/>
  <c r="Y1758" i="8"/>
  <c r="C1758" i="8"/>
  <c r="Y1757" i="8"/>
  <c r="C1757" i="8"/>
  <c r="Y1756" i="8"/>
  <c r="C1756" i="8"/>
  <c r="Y1755" i="8"/>
  <c r="C1755" i="8"/>
  <c r="Y1754" i="8"/>
  <c r="C1754" i="8"/>
  <c r="Y1753" i="8"/>
  <c r="C1753" i="8"/>
  <c r="Y1752" i="8"/>
  <c r="C1752" i="8"/>
  <c r="Y1751" i="8"/>
  <c r="C1751" i="8"/>
  <c r="Y1750" i="8"/>
  <c r="C1750" i="8"/>
  <c r="Y1749" i="8"/>
  <c r="C1749" i="8"/>
  <c r="Y1748" i="8"/>
  <c r="C1748" i="8"/>
  <c r="Y1747" i="8"/>
  <c r="C1747" i="8"/>
  <c r="Y1746" i="8"/>
  <c r="C1746" i="8"/>
  <c r="Y1745" i="8"/>
  <c r="C1745" i="8"/>
  <c r="Y1744" i="8"/>
  <c r="C1744" i="8"/>
  <c r="Y1743" i="8"/>
  <c r="C1743" i="8"/>
  <c r="Y1742" i="8"/>
  <c r="C1742" i="8"/>
  <c r="Y1741" i="8"/>
  <c r="C1741" i="8"/>
  <c r="Y1740" i="8"/>
  <c r="C1740" i="8"/>
  <c r="Y1739" i="8"/>
  <c r="C1739" i="8"/>
  <c r="Y1738" i="8"/>
  <c r="C1738" i="8"/>
  <c r="Y1737" i="8"/>
  <c r="C1737" i="8"/>
  <c r="Y1736" i="8"/>
  <c r="C1736" i="8"/>
  <c r="Y1735" i="8"/>
  <c r="C1735" i="8"/>
  <c r="Y1734" i="8"/>
  <c r="C1734" i="8"/>
  <c r="Y1733" i="8"/>
  <c r="C1733" i="8"/>
  <c r="Y1732" i="8"/>
  <c r="C1732" i="8"/>
  <c r="Y1731" i="8"/>
  <c r="C1731" i="8"/>
  <c r="Y1730" i="8"/>
  <c r="C1730" i="8"/>
  <c r="Y1729" i="8"/>
  <c r="C1729" i="8"/>
  <c r="Y1728" i="8"/>
  <c r="C1728" i="8"/>
  <c r="Y1727" i="8"/>
  <c r="C1727" i="8"/>
  <c r="Y1726" i="8"/>
  <c r="C1726" i="8"/>
  <c r="Y1725" i="8"/>
  <c r="C1725" i="8"/>
  <c r="Y1724" i="8"/>
  <c r="C1724" i="8"/>
  <c r="Y1723" i="8"/>
  <c r="C1723" i="8"/>
  <c r="Y1722" i="8"/>
  <c r="C1722" i="8"/>
  <c r="Y1721" i="8"/>
  <c r="C1721" i="8"/>
  <c r="Y1720" i="8"/>
  <c r="C1720" i="8"/>
  <c r="Y1719" i="8"/>
  <c r="C1719" i="8"/>
  <c r="Y1718" i="8"/>
  <c r="C1718" i="8"/>
  <c r="Y1717" i="8"/>
  <c r="C1717" i="8"/>
  <c r="Y1716" i="8"/>
  <c r="C1716" i="8"/>
  <c r="Y1715" i="8"/>
  <c r="C1715" i="8"/>
  <c r="Y1714" i="8"/>
  <c r="C1714" i="8"/>
  <c r="Y1713" i="8"/>
  <c r="C1713" i="8"/>
  <c r="Y1712" i="8"/>
  <c r="C1712" i="8"/>
  <c r="Y1711" i="8"/>
  <c r="C1711" i="8"/>
  <c r="Y1710" i="8"/>
  <c r="C1710" i="8"/>
  <c r="Y1709" i="8"/>
  <c r="C1709" i="8"/>
  <c r="Y1708" i="8"/>
  <c r="C1708" i="8"/>
  <c r="Y1707" i="8"/>
  <c r="C1707" i="8"/>
  <c r="Y1706" i="8"/>
  <c r="C1706" i="8"/>
  <c r="Y1705" i="8"/>
  <c r="C1705" i="8"/>
  <c r="Y1704" i="8"/>
  <c r="C1704" i="8"/>
  <c r="Y1703" i="8"/>
  <c r="C1703" i="8"/>
  <c r="Y1702" i="8"/>
  <c r="C1702" i="8"/>
  <c r="Y1701" i="8"/>
  <c r="C1701" i="8"/>
  <c r="Y1700" i="8"/>
  <c r="C1700" i="8"/>
  <c r="Y1699" i="8"/>
  <c r="C1699" i="8"/>
  <c r="Y1698" i="8"/>
  <c r="C1698" i="8"/>
  <c r="Y1697" i="8"/>
  <c r="C1697" i="8"/>
  <c r="Y1696" i="8"/>
  <c r="C1696" i="8"/>
  <c r="Y1695" i="8"/>
  <c r="C1695" i="8"/>
  <c r="Y1694" i="8"/>
  <c r="C1694" i="8"/>
  <c r="Y1693" i="8"/>
  <c r="C1693" i="8"/>
  <c r="Y1692" i="8"/>
  <c r="C1692" i="8"/>
  <c r="Y1691" i="8"/>
  <c r="C1691" i="8"/>
  <c r="Y1690" i="8"/>
  <c r="C1690" i="8"/>
  <c r="Y1689" i="8"/>
  <c r="C1689" i="8"/>
  <c r="Y1688" i="8"/>
  <c r="C1688" i="8"/>
  <c r="Y1687" i="8"/>
  <c r="C1687" i="8"/>
  <c r="Y1686" i="8"/>
  <c r="C1686" i="8"/>
  <c r="Y1685" i="8"/>
  <c r="C1685" i="8"/>
  <c r="Y1684" i="8"/>
  <c r="C1684" i="8"/>
  <c r="Y1683" i="8"/>
  <c r="C1683" i="8"/>
  <c r="Y1682" i="8"/>
  <c r="C1682" i="8"/>
  <c r="Y1681" i="8"/>
  <c r="C1681" i="8"/>
  <c r="Y1680" i="8"/>
  <c r="C1680" i="8"/>
  <c r="Y1679" i="8"/>
  <c r="C1679" i="8"/>
  <c r="Y1678" i="8"/>
  <c r="C1678" i="8"/>
  <c r="Y1677" i="8"/>
  <c r="C1677" i="8"/>
  <c r="Y1676" i="8"/>
  <c r="C1676" i="8"/>
  <c r="Y1675" i="8"/>
  <c r="C1675" i="8"/>
  <c r="Y1674" i="8"/>
  <c r="C1674" i="8"/>
  <c r="Y1673" i="8"/>
  <c r="C1673" i="8"/>
  <c r="Y1672" i="8"/>
  <c r="C1672" i="8"/>
  <c r="Y1671" i="8"/>
  <c r="C1671" i="8"/>
  <c r="Y1670" i="8"/>
  <c r="C1670" i="8"/>
  <c r="Y1669" i="8"/>
  <c r="C1669" i="8"/>
  <c r="Y1668" i="8"/>
  <c r="C1668" i="8"/>
  <c r="Y1667" i="8"/>
  <c r="C1667" i="8"/>
  <c r="Y1666" i="8"/>
  <c r="C1666" i="8"/>
  <c r="Y1665" i="8"/>
  <c r="C1665" i="8"/>
  <c r="Y1664" i="8"/>
  <c r="C1664" i="8"/>
  <c r="Y1663" i="8"/>
  <c r="C1663" i="8"/>
  <c r="Y1662" i="8"/>
  <c r="C1662" i="8"/>
  <c r="Y1661" i="8"/>
  <c r="C1661" i="8"/>
  <c r="Y1660" i="8"/>
  <c r="C1660" i="8"/>
  <c r="Y1659" i="8"/>
  <c r="C1659" i="8"/>
  <c r="Y1658" i="8"/>
  <c r="C1658" i="8"/>
  <c r="Y1657" i="8"/>
  <c r="C1657" i="8"/>
  <c r="Y1656" i="8"/>
  <c r="C1656" i="8"/>
  <c r="Y1655" i="8"/>
  <c r="C1655" i="8"/>
  <c r="Y1654" i="8"/>
  <c r="C1654" i="8"/>
  <c r="Y1653" i="8"/>
  <c r="C1653" i="8"/>
  <c r="Y1652" i="8"/>
  <c r="C1652" i="8"/>
  <c r="Y1651" i="8"/>
  <c r="C1651" i="8"/>
  <c r="Y1650" i="8"/>
  <c r="C1650" i="8"/>
  <c r="Y1649" i="8"/>
  <c r="C1649" i="8"/>
  <c r="Y1648" i="8"/>
  <c r="C1648" i="8"/>
  <c r="Y1647" i="8"/>
  <c r="C1647" i="8"/>
  <c r="Y1646" i="8"/>
  <c r="C1646" i="8"/>
  <c r="Y1645" i="8"/>
  <c r="C1645" i="8"/>
  <c r="Y1644" i="8"/>
  <c r="C1644" i="8"/>
  <c r="Y1643" i="8"/>
  <c r="C1643" i="8"/>
  <c r="Y1642" i="8"/>
  <c r="C1642" i="8"/>
  <c r="Y1641" i="8"/>
  <c r="C1641" i="8"/>
  <c r="Y1640" i="8"/>
  <c r="C1640" i="8"/>
  <c r="Y1639" i="8"/>
  <c r="C1639" i="8"/>
  <c r="Y1638" i="8"/>
  <c r="C1638" i="8"/>
  <c r="Y1637" i="8"/>
  <c r="C1637" i="8"/>
  <c r="Y1636" i="8"/>
  <c r="C1636" i="8"/>
  <c r="Y1635" i="8"/>
  <c r="C1635" i="8"/>
  <c r="Y1634" i="8"/>
  <c r="C1634" i="8"/>
  <c r="Y1633" i="8"/>
  <c r="C1633" i="8"/>
  <c r="Y1632" i="8"/>
  <c r="C1632" i="8"/>
  <c r="Y1631" i="8"/>
  <c r="C1631" i="8"/>
  <c r="Y1630" i="8"/>
  <c r="C1630" i="8"/>
  <c r="Y1629" i="8"/>
  <c r="C1629" i="8"/>
  <c r="Y1628" i="8"/>
  <c r="C1628" i="8"/>
  <c r="Y1627" i="8"/>
  <c r="C1627" i="8"/>
  <c r="Y1626" i="8"/>
  <c r="C1626" i="8"/>
  <c r="Y1625" i="8"/>
  <c r="C1625" i="8"/>
  <c r="Y1624" i="8"/>
  <c r="C1624" i="8"/>
  <c r="Y1623" i="8"/>
  <c r="C1623" i="8"/>
  <c r="Y1622" i="8"/>
  <c r="C1622" i="8"/>
  <c r="Y1621" i="8"/>
  <c r="C1621" i="8"/>
  <c r="Y1620" i="8"/>
  <c r="C1620" i="8"/>
  <c r="Y1619" i="8"/>
  <c r="C1619" i="8"/>
  <c r="Y1618" i="8"/>
  <c r="C1618" i="8"/>
  <c r="Y1617" i="8"/>
  <c r="C1617" i="8"/>
  <c r="Y1616" i="8"/>
  <c r="C1616" i="8"/>
  <c r="Y1615" i="8"/>
  <c r="C1615" i="8"/>
  <c r="Y1614" i="8"/>
  <c r="C1614" i="8"/>
  <c r="Y1613" i="8"/>
  <c r="C1613" i="8"/>
  <c r="Y1612" i="8"/>
  <c r="C1612" i="8"/>
  <c r="Y1611" i="8"/>
  <c r="C1611" i="8"/>
  <c r="Y1610" i="8"/>
  <c r="C1610" i="8"/>
  <c r="Y1609" i="8"/>
  <c r="C1609" i="8"/>
  <c r="Y1608" i="8"/>
  <c r="C1608" i="8"/>
  <c r="Y1607" i="8"/>
  <c r="C1607" i="8"/>
  <c r="Y1606" i="8"/>
  <c r="C1606" i="8"/>
  <c r="Y1605" i="8"/>
  <c r="C1605" i="8"/>
  <c r="Y1604" i="8"/>
  <c r="C1604" i="8"/>
  <c r="Y1603" i="8"/>
  <c r="C1603" i="8"/>
  <c r="Y1602" i="8"/>
  <c r="C1602" i="8"/>
  <c r="Y1601" i="8"/>
  <c r="C1601" i="8"/>
  <c r="Y1600" i="8"/>
  <c r="C1600" i="8"/>
  <c r="Y1599" i="8"/>
  <c r="C1599" i="8"/>
  <c r="Y1598" i="8"/>
  <c r="C1598" i="8"/>
  <c r="Y1597" i="8"/>
  <c r="C1597" i="8"/>
  <c r="Y1596" i="8"/>
  <c r="C1596" i="8"/>
  <c r="Y1595" i="8"/>
  <c r="C1595" i="8"/>
  <c r="Y1594" i="8"/>
  <c r="C1594" i="8"/>
  <c r="Y1593" i="8"/>
  <c r="C1593" i="8"/>
  <c r="Y1592" i="8"/>
  <c r="C1592" i="8"/>
  <c r="Y1591" i="8"/>
  <c r="C1591" i="8"/>
  <c r="Y1590" i="8"/>
  <c r="C1590" i="8"/>
  <c r="Y1589" i="8"/>
  <c r="C1589" i="8"/>
  <c r="Y1588" i="8"/>
  <c r="C1588" i="8"/>
  <c r="Y1587" i="8"/>
  <c r="C1587" i="8"/>
  <c r="Y1586" i="8"/>
  <c r="C1586" i="8"/>
  <c r="Y1585" i="8"/>
  <c r="C1585" i="8"/>
  <c r="Y1584" i="8"/>
  <c r="C1584" i="8"/>
  <c r="Y1583" i="8"/>
  <c r="C1583" i="8"/>
  <c r="Y1582" i="8"/>
  <c r="C1582" i="8"/>
  <c r="Y1581" i="8"/>
  <c r="C1581" i="8"/>
  <c r="Y1580" i="8"/>
  <c r="C1580" i="8"/>
  <c r="Y1579" i="8"/>
  <c r="C1579" i="8"/>
  <c r="Y1578" i="8"/>
  <c r="C1578" i="8"/>
  <c r="Y1577" i="8"/>
  <c r="C1577" i="8"/>
  <c r="Y1576" i="8"/>
  <c r="C1576" i="8"/>
  <c r="Y1575" i="8"/>
  <c r="C1575" i="8"/>
  <c r="Y1574" i="8"/>
  <c r="C1574" i="8"/>
  <c r="Y1573" i="8"/>
  <c r="C1573" i="8"/>
  <c r="Y1572" i="8"/>
  <c r="C1572" i="8"/>
  <c r="Y1571" i="8"/>
  <c r="C1571" i="8"/>
  <c r="Y1570" i="8"/>
  <c r="C1570" i="8"/>
  <c r="Y1569" i="8"/>
  <c r="C1569" i="8"/>
  <c r="Y1568" i="8"/>
  <c r="C1568" i="8"/>
  <c r="Y1567" i="8"/>
  <c r="C1567" i="8"/>
  <c r="Y1566" i="8"/>
  <c r="C1566" i="8"/>
  <c r="Y1565" i="8"/>
  <c r="C1565" i="8"/>
  <c r="Y1564" i="8"/>
  <c r="C1564" i="8"/>
  <c r="Y1563" i="8"/>
  <c r="C1563" i="8"/>
  <c r="Y1562" i="8"/>
  <c r="C1562" i="8"/>
  <c r="Y1561" i="8"/>
  <c r="C1561" i="8"/>
  <c r="Y1560" i="8"/>
  <c r="C1560" i="8"/>
  <c r="Y1559" i="8"/>
  <c r="C1559" i="8"/>
  <c r="Y1558" i="8"/>
  <c r="C1558" i="8"/>
  <c r="Y1557" i="8"/>
  <c r="C1557" i="8"/>
  <c r="Y1556" i="8"/>
  <c r="C1556" i="8"/>
  <c r="Y1555" i="8"/>
  <c r="C1555" i="8"/>
  <c r="Y1554" i="8"/>
  <c r="C1554" i="8"/>
  <c r="Y1553" i="8"/>
  <c r="C1553" i="8"/>
  <c r="Y1552" i="8"/>
  <c r="C1552" i="8"/>
  <c r="Y1551" i="8"/>
  <c r="C1551" i="8"/>
  <c r="Y1550" i="8"/>
  <c r="C1550" i="8"/>
  <c r="Y1549" i="8"/>
  <c r="C1549" i="8"/>
  <c r="Y1548" i="8"/>
  <c r="C1548" i="8"/>
  <c r="Y1547" i="8"/>
  <c r="C1547" i="8"/>
  <c r="Y1546" i="8"/>
  <c r="C1546" i="8"/>
  <c r="Y1545" i="8"/>
  <c r="C1545" i="8"/>
  <c r="Y1544" i="8"/>
  <c r="C1544" i="8"/>
  <c r="Y1543" i="8"/>
  <c r="C1543" i="8"/>
  <c r="Y1542" i="8"/>
  <c r="C1542" i="8"/>
  <c r="Y1541" i="8"/>
  <c r="C1541" i="8"/>
  <c r="Y1540" i="8"/>
  <c r="C1540" i="8"/>
  <c r="Y1539" i="8"/>
  <c r="C1539" i="8"/>
  <c r="Y1538" i="8"/>
  <c r="C1538" i="8"/>
  <c r="Y1537" i="8"/>
  <c r="C1537" i="8"/>
  <c r="Y1536" i="8"/>
  <c r="C1536" i="8"/>
  <c r="Y1535" i="8"/>
  <c r="C1535" i="8"/>
  <c r="Y1534" i="8"/>
  <c r="C1534" i="8"/>
  <c r="Y1533" i="8"/>
  <c r="C1533" i="8"/>
  <c r="Y1532" i="8"/>
  <c r="C1532" i="8"/>
  <c r="Y1531" i="8"/>
  <c r="C1531" i="8"/>
  <c r="Y1530" i="8"/>
  <c r="C1530" i="8"/>
  <c r="Y1529" i="8"/>
  <c r="C1529" i="8"/>
  <c r="Y1528" i="8"/>
  <c r="C1528" i="8"/>
  <c r="Y1527" i="8"/>
  <c r="C1527" i="8"/>
  <c r="Y1526" i="8"/>
  <c r="C1526" i="8"/>
  <c r="Y1525" i="8"/>
  <c r="C1525" i="8"/>
  <c r="Y1524" i="8"/>
  <c r="C1524" i="8"/>
  <c r="Y1523" i="8"/>
  <c r="C1523" i="8"/>
  <c r="Y1522" i="8"/>
  <c r="C1522" i="8"/>
  <c r="Y1521" i="8"/>
  <c r="C1521" i="8"/>
  <c r="Y1520" i="8"/>
  <c r="C1520" i="8"/>
  <c r="Y1519" i="8"/>
  <c r="C1519" i="8"/>
  <c r="Y1518" i="8"/>
  <c r="C1518" i="8"/>
  <c r="Y1517" i="8"/>
  <c r="C1517" i="8"/>
  <c r="Y1516" i="8"/>
  <c r="C1516" i="8"/>
  <c r="Y1515" i="8"/>
  <c r="C1515" i="8"/>
  <c r="Y1514" i="8"/>
  <c r="C1514" i="8"/>
  <c r="Y1513" i="8"/>
  <c r="C1513" i="8"/>
  <c r="Y1512" i="8"/>
  <c r="C1512" i="8"/>
  <c r="Y1511" i="8"/>
  <c r="C1511" i="8"/>
  <c r="Y1510" i="8"/>
  <c r="C1510" i="8"/>
  <c r="Y1509" i="8"/>
  <c r="C1509" i="8"/>
  <c r="Y1508" i="8"/>
  <c r="C1508" i="8"/>
  <c r="Y1507" i="8"/>
  <c r="C1507" i="8"/>
  <c r="Y1506" i="8"/>
  <c r="C1506" i="8"/>
  <c r="Y1505" i="8"/>
  <c r="C1505" i="8"/>
  <c r="Y1504" i="8"/>
  <c r="C1504" i="8"/>
  <c r="Y1503" i="8"/>
  <c r="C1503" i="8"/>
  <c r="Y1502" i="8"/>
  <c r="C1502" i="8"/>
  <c r="Y1501" i="8"/>
  <c r="C1501" i="8"/>
  <c r="Y1500" i="8"/>
  <c r="C1500" i="8"/>
  <c r="Y1499" i="8"/>
  <c r="C1499" i="8"/>
  <c r="Y1498" i="8"/>
  <c r="C1498" i="8"/>
  <c r="Y1497" i="8"/>
  <c r="C1497" i="8"/>
  <c r="Y1496" i="8"/>
  <c r="C1496" i="8"/>
  <c r="Y1495" i="8"/>
  <c r="C1495" i="8"/>
  <c r="Y1494" i="8"/>
  <c r="C1494" i="8"/>
  <c r="Y1493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Y1471" i="8"/>
  <c r="C1471" i="8"/>
  <c r="Y1470" i="8"/>
  <c r="C1470" i="8"/>
  <c r="Y1469" i="8"/>
  <c r="C1469" i="8"/>
  <c r="Y1468" i="8"/>
  <c r="C1468" i="8"/>
  <c r="Y1467" i="8"/>
  <c r="C1467" i="8"/>
  <c r="Y1466" i="8"/>
  <c r="C1466" i="8"/>
  <c r="Y1465" i="8"/>
  <c r="C1465" i="8"/>
  <c r="Y1464" i="8"/>
  <c r="C1464" i="8"/>
  <c r="Y1463" i="8"/>
  <c r="C1463" i="8"/>
  <c r="Y1462" i="8"/>
  <c r="C1462" i="8"/>
  <c r="Y1461" i="8"/>
  <c r="C1461" i="8"/>
  <c r="Y1460" i="8"/>
  <c r="C1460" i="8"/>
  <c r="Y1459" i="8"/>
  <c r="C1459" i="8"/>
  <c r="Y1458" i="8"/>
  <c r="C1458" i="8"/>
  <c r="Y1457" i="8"/>
  <c r="C1457" i="8"/>
  <c r="Y1456" i="8"/>
  <c r="C1456" i="8"/>
  <c r="Y1455" i="8"/>
  <c r="C1455" i="8"/>
  <c r="Y1454" i="8"/>
  <c r="C1454" i="8"/>
  <c r="Y1453" i="8"/>
  <c r="C1453" i="8"/>
  <c r="Y1452" i="8"/>
  <c r="C1452" i="8"/>
  <c r="Y1451" i="8"/>
  <c r="C1451" i="8"/>
  <c r="Y1450" i="8"/>
  <c r="C1450" i="8"/>
  <c r="Y1449" i="8"/>
  <c r="C1449" i="8"/>
  <c r="Y1448" i="8"/>
  <c r="C1448" i="8"/>
  <c r="Y1447" i="8"/>
  <c r="C1447" i="8"/>
  <c r="Y1446" i="8"/>
  <c r="C1446" i="8"/>
  <c r="Y1445" i="8"/>
  <c r="C1445" i="8"/>
  <c r="Y1444" i="8"/>
  <c r="C1444" i="8"/>
  <c r="Y1443" i="8"/>
  <c r="C1443" i="8"/>
  <c r="Y1442" i="8"/>
  <c r="C1442" i="8"/>
  <c r="Y1441" i="8"/>
  <c r="C1441" i="8"/>
  <c r="Y1440" i="8"/>
  <c r="C1440" i="8"/>
  <c r="Y1439" i="8"/>
  <c r="C1439" i="8"/>
  <c r="Y1438" i="8"/>
  <c r="C1438" i="8"/>
  <c r="Y1437" i="8"/>
  <c r="C1437" i="8"/>
  <c r="Y1436" i="8"/>
  <c r="C1436" i="8"/>
  <c r="Y1435" i="8"/>
  <c r="C1435" i="8"/>
  <c r="Y1434" i="8"/>
  <c r="C1434" i="8"/>
  <c r="Y1433" i="8"/>
  <c r="C1433" i="8"/>
  <c r="Y1432" i="8"/>
  <c r="C1432" i="8"/>
  <c r="Y1431" i="8"/>
  <c r="C1431" i="8"/>
  <c r="Y1430" i="8"/>
  <c r="C1430" i="8"/>
  <c r="Y1429" i="8"/>
  <c r="C1429" i="8"/>
  <c r="Y1428" i="8"/>
  <c r="C1428" i="8"/>
  <c r="Y1427" i="8"/>
  <c r="C1427" i="8"/>
  <c r="Y1426" i="8"/>
  <c r="C1426" i="8"/>
  <c r="Y1425" i="8"/>
  <c r="C1425" i="8"/>
  <c r="Y1424" i="8"/>
  <c r="C1424" i="8"/>
  <c r="Y1423" i="8"/>
  <c r="C1423" i="8"/>
  <c r="Y1422" i="8"/>
  <c r="C1422" i="8"/>
  <c r="Y1421" i="8"/>
  <c r="C1421" i="8"/>
  <c r="Y1420" i="8"/>
  <c r="C1420" i="8"/>
  <c r="Y1419" i="8"/>
  <c r="C1419" i="8"/>
  <c r="Y1418" i="8"/>
  <c r="C1418" i="8"/>
  <c r="Y1417" i="8"/>
  <c r="C1417" i="8"/>
  <c r="Y1416" i="8"/>
  <c r="C1416" i="8"/>
  <c r="Y1415" i="8"/>
  <c r="C1415" i="8"/>
  <c r="Y1414" i="8"/>
  <c r="C1414" i="8"/>
  <c r="Y1413" i="8"/>
  <c r="C1413" i="8"/>
  <c r="Y1412" i="8"/>
  <c r="C1412" i="8"/>
  <c r="Y1411" i="8"/>
  <c r="C1411" i="8"/>
  <c r="Y1410" i="8"/>
  <c r="C1410" i="8"/>
  <c r="Y1409" i="8"/>
  <c r="C1409" i="8"/>
  <c r="Y1408" i="8"/>
  <c r="C1408" i="8"/>
  <c r="Y1407" i="8"/>
  <c r="C1407" i="8"/>
  <c r="Y1406" i="8"/>
  <c r="C1406" i="8"/>
  <c r="Y1405" i="8"/>
  <c r="C1405" i="8"/>
  <c r="Y1404" i="8"/>
  <c r="C1404" i="8"/>
  <c r="Y1403" i="8"/>
  <c r="C1403" i="8"/>
  <c r="Y1402" i="8"/>
  <c r="C1402" i="8"/>
  <c r="Y1401" i="8"/>
  <c r="C1401" i="8"/>
  <c r="Y1400" i="8"/>
  <c r="C1400" i="8"/>
  <c r="Y1399" i="8"/>
  <c r="C1399" i="8"/>
  <c r="Y1398" i="8"/>
  <c r="C1398" i="8"/>
  <c r="Y1397" i="8"/>
  <c r="C1397" i="8"/>
  <c r="Y1396" i="8"/>
  <c r="C1396" i="8"/>
  <c r="Y1395" i="8"/>
  <c r="C1395" i="8"/>
  <c r="Y1394" i="8"/>
  <c r="C1394" i="8"/>
  <c r="Y1393" i="8"/>
  <c r="C1393" i="8"/>
  <c r="Y1392" i="8"/>
  <c r="C1392" i="8"/>
  <c r="Y1391" i="8"/>
  <c r="C1391" i="8"/>
  <c r="Y1390" i="8"/>
  <c r="C1390" i="8"/>
  <c r="Y1389" i="8"/>
  <c r="C1389" i="8"/>
  <c r="Y1388" i="8"/>
  <c r="C1388" i="8"/>
  <c r="Y1387" i="8"/>
  <c r="C1387" i="8"/>
  <c r="Y1386" i="8"/>
  <c r="C1386" i="8"/>
  <c r="Y1385" i="8"/>
  <c r="C1385" i="8"/>
  <c r="Y1384" i="8"/>
  <c r="C1384" i="8"/>
  <c r="Y1383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Y1368" i="8"/>
  <c r="C1368" i="8"/>
  <c r="Y1367" i="8"/>
  <c r="C1367" i="8"/>
  <c r="Y1366" i="8"/>
  <c r="C1366" i="8"/>
  <c r="Y1365" i="8"/>
  <c r="C1365" i="8"/>
  <c r="Y1364" i="8"/>
  <c r="C1364" i="8"/>
  <c r="Y1363" i="8"/>
  <c r="C1363" i="8"/>
  <c r="Y1362" i="8"/>
  <c r="C1362" i="8"/>
  <c r="Y1361" i="8"/>
  <c r="C1361" i="8"/>
  <c r="Y1360" i="8"/>
  <c r="C1360" i="8"/>
  <c r="Y1359" i="8"/>
  <c r="C1359" i="8"/>
  <c r="Y1358" i="8"/>
  <c r="C1358" i="8"/>
  <c r="Y1357" i="8"/>
  <c r="C1357" i="8"/>
  <c r="Y1356" i="8"/>
  <c r="C1356" i="8"/>
  <c r="Y1355" i="8"/>
  <c r="C1355" i="8"/>
  <c r="Y1354" i="8"/>
  <c r="C1354" i="8"/>
  <c r="Y1353" i="8"/>
  <c r="C1353" i="8"/>
  <c r="Y1352" i="8"/>
  <c r="C1352" i="8"/>
  <c r="Y1351" i="8"/>
  <c r="C1351" i="8"/>
  <c r="Y1350" i="8"/>
  <c r="C1350" i="8"/>
  <c r="Y1349" i="8"/>
  <c r="C1349" i="8"/>
  <c r="Y1348" i="8"/>
  <c r="C1348" i="8"/>
  <c r="Y1347" i="8"/>
  <c r="C1347" i="8"/>
  <c r="Y1346" i="8"/>
  <c r="C1346" i="8"/>
  <c r="Y1345" i="8"/>
  <c r="C1345" i="8"/>
  <c r="Y1344" i="8"/>
  <c r="C1344" i="8"/>
  <c r="Y1343" i="8"/>
  <c r="C1343" i="8"/>
  <c r="Y1342" i="8"/>
  <c r="C1342" i="8"/>
  <c r="Y1341" i="8"/>
  <c r="C1341" i="8"/>
  <c r="Y1340" i="8"/>
  <c r="C1340" i="8"/>
  <c r="Y1339" i="8"/>
  <c r="C1339" i="8"/>
  <c r="Y1338" i="8"/>
  <c r="C1338" i="8"/>
  <c r="Y1337" i="8"/>
  <c r="C1337" i="8"/>
  <c r="Y1336" i="8"/>
  <c r="C1336" i="8"/>
  <c r="Y1335" i="8"/>
  <c r="C1335" i="8"/>
  <c r="Y1334" i="8"/>
  <c r="C1334" i="8"/>
  <c r="Y1333" i="8"/>
  <c r="C1333" i="8"/>
  <c r="Y1332" i="8"/>
  <c r="C1332" i="8"/>
  <c r="Y1331" i="8"/>
  <c r="C1331" i="8"/>
  <c r="Y1330" i="8"/>
  <c r="C1330" i="8"/>
  <c r="Y1329" i="8"/>
  <c r="C1329" i="8"/>
  <c r="Y1328" i="8"/>
  <c r="C1328" i="8"/>
  <c r="Y1327" i="8"/>
  <c r="C1327" i="8"/>
  <c r="Y1326" i="8"/>
  <c r="C1326" i="8"/>
  <c r="Y1325" i="8"/>
  <c r="C1325" i="8"/>
  <c r="Y1324" i="8"/>
  <c r="C1324" i="8"/>
  <c r="Y1323" i="8"/>
  <c r="C1323" i="8"/>
  <c r="Y1322" i="8"/>
  <c r="C1322" i="8"/>
  <c r="Y1321" i="8"/>
  <c r="C1321" i="8"/>
  <c r="Y1320" i="8"/>
  <c r="C1320" i="8"/>
  <c r="Y1319" i="8"/>
  <c r="C1319" i="8"/>
  <c r="Y1318" i="8"/>
  <c r="C1318" i="8"/>
  <c r="Y1317" i="8"/>
  <c r="C1317" i="8"/>
  <c r="Y1316" i="8"/>
  <c r="C1316" i="8"/>
  <c r="Y1315" i="8"/>
  <c r="C1315" i="8"/>
  <c r="Y1314" i="8"/>
  <c r="C1314" i="8"/>
  <c r="Y1313" i="8"/>
  <c r="C1313" i="8"/>
  <c r="Y1312" i="8"/>
  <c r="C1312" i="8"/>
  <c r="Y1311" i="8"/>
  <c r="C1311" i="8"/>
  <c r="Y1310" i="8"/>
  <c r="C1310" i="8"/>
  <c r="Y1309" i="8"/>
  <c r="C1309" i="8"/>
  <c r="Y1308" i="8"/>
  <c r="C1308" i="8"/>
  <c r="Y1307" i="8"/>
  <c r="C1307" i="8"/>
  <c r="Y1306" i="8"/>
  <c r="C1306" i="8"/>
  <c r="Y1305" i="8"/>
  <c r="C1305" i="8"/>
  <c r="Y1304" i="8"/>
  <c r="C1304" i="8"/>
  <c r="Y1303" i="8"/>
  <c r="C1303" i="8"/>
  <c r="Y1302" i="8"/>
  <c r="C1302" i="8"/>
  <c r="Y1301" i="8"/>
  <c r="C1301" i="8"/>
  <c r="Y1300" i="8"/>
  <c r="C1300" i="8"/>
  <c r="Y1299" i="8"/>
  <c r="C1299" i="8"/>
  <c r="Y1298" i="8"/>
  <c r="C1298" i="8"/>
  <c r="Y1297" i="8"/>
  <c r="C1297" i="8"/>
  <c r="Y1296" i="8"/>
  <c r="C1296" i="8"/>
  <c r="Y1295" i="8"/>
  <c r="C1295" i="8"/>
  <c r="Y1294" i="8"/>
  <c r="C1294" i="8"/>
  <c r="Y1293" i="8"/>
  <c r="C1293" i="8"/>
  <c r="Y1292" i="8"/>
  <c r="C1292" i="8"/>
  <c r="Y1291" i="8"/>
  <c r="C1291" i="8"/>
  <c r="Y1290" i="8"/>
  <c r="C1290" i="8"/>
  <c r="Y1289" i="8"/>
  <c r="C1289" i="8"/>
  <c r="Y1288" i="8"/>
  <c r="C1288" i="8"/>
  <c r="Y1287" i="8"/>
  <c r="C1287" i="8"/>
  <c r="Y1286" i="8"/>
  <c r="C1286" i="8"/>
  <c r="Y1285" i="8"/>
  <c r="C1285" i="8"/>
  <c r="Y1284" i="8"/>
  <c r="C1284" i="8"/>
  <c r="Y1283" i="8"/>
  <c r="C1283" i="8"/>
  <c r="Y1282" i="8"/>
  <c r="C1282" i="8"/>
  <c r="Y1281" i="8"/>
  <c r="C1281" i="8"/>
  <c r="Y1280" i="8"/>
  <c r="C1280" i="8"/>
  <c r="Y1279" i="8"/>
  <c r="C1279" i="8"/>
  <c r="Y1278" i="8"/>
  <c r="C1278" i="8"/>
  <c r="Y1277" i="8"/>
  <c r="C1277" i="8"/>
  <c r="Y1276" i="8"/>
  <c r="C1276" i="8"/>
  <c r="Y1275" i="8"/>
  <c r="C1275" i="8"/>
  <c r="Y1274" i="8"/>
  <c r="C1274" i="8"/>
  <c r="Y1273" i="8"/>
  <c r="C1273" i="8"/>
  <c r="Y1272" i="8"/>
  <c r="C1272" i="8"/>
  <c r="Y1271" i="8"/>
  <c r="C1271" i="8"/>
  <c r="Y1270" i="8"/>
  <c r="C1270" i="8"/>
  <c r="Y1269" i="8"/>
  <c r="C1269" i="8"/>
  <c r="Y1268" i="8"/>
  <c r="C1268" i="8"/>
  <c r="Y1267" i="8"/>
  <c r="C1267" i="8"/>
  <c r="Y1266" i="8"/>
  <c r="C1266" i="8"/>
  <c r="Y1265" i="8"/>
  <c r="C1265" i="8"/>
  <c r="Y1264" i="8"/>
  <c r="C1264" i="8"/>
  <c r="Y1263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Y1216" i="8"/>
  <c r="C1216" i="8"/>
  <c r="Y1215" i="8"/>
  <c r="C1215" i="8"/>
  <c r="Y1214" i="8"/>
  <c r="C1214" i="8"/>
  <c r="Y1213" i="8"/>
  <c r="C1213" i="8"/>
  <c r="Y1212" i="8"/>
  <c r="C1212" i="8"/>
  <c r="Y1211" i="8"/>
  <c r="C1211" i="8"/>
  <c r="Y1210" i="8"/>
  <c r="C1210" i="8"/>
  <c r="Y1209" i="8"/>
  <c r="C1209" i="8"/>
  <c r="Y1208" i="8"/>
  <c r="C1208" i="8"/>
  <c r="Y1207" i="8"/>
  <c r="C1207" i="8"/>
  <c r="Y1206" i="8"/>
  <c r="C1206" i="8"/>
  <c r="Y1205" i="8"/>
  <c r="C1205" i="8"/>
  <c r="Y1204" i="8"/>
  <c r="C1204" i="8"/>
  <c r="Y1203" i="8"/>
  <c r="C1203" i="8"/>
  <c r="Y1202" i="8"/>
  <c r="C1202" i="8"/>
  <c r="Y1201" i="8"/>
  <c r="C1201" i="8"/>
  <c r="Y1200" i="8"/>
  <c r="C1200" i="8"/>
  <c r="Y1199" i="8"/>
  <c r="C1199" i="8"/>
  <c r="Y1198" i="8"/>
  <c r="C1198" i="8"/>
  <c r="Y1197" i="8"/>
  <c r="C1197" i="8"/>
  <c r="Y1196" i="8"/>
  <c r="C1196" i="8"/>
  <c r="Y1195" i="8"/>
  <c r="C1195" i="8"/>
  <c r="Y1194" i="8"/>
  <c r="C1194" i="8"/>
  <c r="Y1193" i="8"/>
  <c r="C1193" i="8"/>
  <c r="Y1192" i="8"/>
  <c r="C1192" i="8"/>
  <c r="Y1191" i="8"/>
  <c r="C1191" i="8"/>
  <c r="Y1190" i="8"/>
  <c r="C1190" i="8"/>
  <c r="Y1189" i="8"/>
  <c r="C1189" i="8"/>
  <c r="Y1188" i="8"/>
  <c r="C1188" i="8"/>
  <c r="Y1187" i="8"/>
  <c r="C1187" i="8"/>
  <c r="Y1186" i="8"/>
  <c r="C1186" i="8"/>
  <c r="Y1185" i="8"/>
  <c r="C1185" i="8"/>
  <c r="Y1184" i="8"/>
  <c r="C1184" i="8"/>
  <c r="Y1183" i="8"/>
  <c r="C1183" i="8"/>
  <c r="Y1182" i="8"/>
  <c r="C1182" i="8"/>
  <c r="Y1181" i="8"/>
  <c r="C1181" i="8"/>
  <c r="Y1180" i="8"/>
  <c r="C1180" i="8"/>
  <c r="Y1179" i="8"/>
  <c r="C1179" i="8"/>
  <c r="Y1178" i="8"/>
  <c r="C1178" i="8"/>
  <c r="Y1177" i="8"/>
  <c r="C1177" i="8"/>
  <c r="Y1176" i="8"/>
  <c r="C1176" i="8"/>
  <c r="Y1175" i="8"/>
  <c r="C1175" i="8"/>
  <c r="Y1174" i="8"/>
  <c r="C1174" i="8"/>
  <c r="Y1173" i="8"/>
  <c r="C1173" i="8"/>
  <c r="Y1172" i="8"/>
  <c r="C1172" i="8"/>
  <c r="Y1171" i="8"/>
  <c r="C1171" i="8"/>
  <c r="Y1170" i="8"/>
  <c r="C1170" i="8"/>
  <c r="Y1169" i="8"/>
  <c r="C1169" i="8"/>
  <c r="Y1168" i="8"/>
  <c r="C1168" i="8"/>
  <c r="Y1167" i="8"/>
  <c r="C1167" i="8"/>
  <c r="Y1166" i="8"/>
  <c r="C1166" i="8"/>
  <c r="Y1165" i="8"/>
  <c r="C1165" i="8"/>
  <c r="Y1164" i="8"/>
  <c r="C1164" i="8"/>
  <c r="Y1163" i="8"/>
  <c r="C1163" i="8"/>
  <c r="Y1162" i="8"/>
  <c r="C1162" i="8"/>
  <c r="Y1161" i="8"/>
  <c r="C1161" i="8"/>
  <c r="Y1160" i="8"/>
  <c r="C1160" i="8"/>
  <c r="Y1159" i="8"/>
  <c r="C1159" i="8"/>
  <c r="Y1158" i="8"/>
  <c r="C1158" i="8"/>
  <c r="Y1157" i="8"/>
  <c r="C1157" i="8"/>
  <c r="Y1156" i="8"/>
  <c r="C1156" i="8"/>
  <c r="Y1155" i="8"/>
  <c r="C1155" i="8"/>
  <c r="Y1154" i="8"/>
  <c r="C1154" i="8"/>
  <c r="Y1153" i="8"/>
  <c r="C1153" i="8"/>
  <c r="Y1152" i="8"/>
  <c r="C1152" i="8"/>
  <c r="Y1151" i="8"/>
  <c r="C1151" i="8"/>
  <c r="Y1150" i="8"/>
  <c r="C1150" i="8"/>
  <c r="Y1149" i="8"/>
  <c r="C1149" i="8"/>
  <c r="Y1148" i="8"/>
  <c r="C1148" i="8"/>
  <c r="Y1147" i="8"/>
  <c r="C1147" i="8"/>
  <c r="Y1146" i="8"/>
  <c r="C1146" i="8"/>
  <c r="Y1145" i="8"/>
  <c r="C1145" i="8"/>
  <c r="Y1144" i="8"/>
  <c r="C1144" i="8"/>
  <c r="Y1143" i="8"/>
  <c r="C1143" i="8"/>
  <c r="Y1142" i="8"/>
  <c r="C1142" i="8"/>
  <c r="Y1141" i="8"/>
  <c r="C1141" i="8"/>
  <c r="Y1140" i="8"/>
  <c r="C1140" i="8"/>
  <c r="Y1139" i="8"/>
  <c r="C1139" i="8"/>
  <c r="Y1138" i="8"/>
  <c r="C1138" i="8"/>
  <c r="Y1137" i="8"/>
  <c r="C1137" i="8"/>
  <c r="Y1136" i="8"/>
  <c r="C1136" i="8"/>
  <c r="Y1135" i="8"/>
  <c r="C1135" i="8"/>
  <c r="Y1134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Y1021" i="8"/>
  <c r="C1021" i="8"/>
  <c r="Y1020" i="8"/>
  <c r="C1020" i="8"/>
  <c r="Y1019" i="8"/>
  <c r="C1019" i="8"/>
  <c r="Y1018" i="8"/>
  <c r="C1018" i="8"/>
  <c r="Y1017" i="8"/>
  <c r="C1017" i="8"/>
  <c r="Y1016" i="8"/>
  <c r="C1016" i="8"/>
  <c r="Y1015" i="8"/>
  <c r="C1015" i="8"/>
  <c r="Y1014" i="8"/>
  <c r="C1014" i="8"/>
  <c r="Y1013" i="8"/>
  <c r="C1013" i="8"/>
  <c r="Y1012" i="8"/>
  <c r="C1012" i="8"/>
  <c r="Y1011" i="8"/>
  <c r="C1011" i="8"/>
  <c r="Y1010" i="8"/>
  <c r="C1010" i="8"/>
  <c r="Y1009" i="8"/>
  <c r="C1009" i="8"/>
  <c r="Y1008" i="8"/>
  <c r="C1008" i="8"/>
  <c r="Y1007" i="8"/>
  <c r="C1007" i="8"/>
  <c r="Y1006" i="8"/>
  <c r="C1006" i="8"/>
  <c r="Y1005" i="8"/>
  <c r="C1005" i="8"/>
  <c r="Y1004" i="8"/>
  <c r="C1004" i="8"/>
  <c r="Y1003" i="8"/>
  <c r="C1003" i="8"/>
  <c r="Y1002" i="8"/>
  <c r="C1002" i="8"/>
  <c r="Y1001" i="8"/>
  <c r="C1001" i="8"/>
  <c r="Y1000" i="8"/>
  <c r="C1000" i="8"/>
  <c r="Y999" i="8"/>
  <c r="C999" i="8"/>
  <c r="Y998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Y966" i="8"/>
  <c r="C966" i="8"/>
  <c r="Y965" i="8"/>
  <c r="C965" i="8"/>
  <c r="Y964" i="8"/>
  <c r="C964" i="8"/>
  <c r="Y963" i="8"/>
  <c r="C963" i="8"/>
  <c r="Y962" i="8"/>
  <c r="C962" i="8"/>
  <c r="Y961" i="8"/>
  <c r="C961" i="8"/>
  <c r="Y960" i="8"/>
  <c r="C960" i="8"/>
  <c r="Y959" i="8"/>
  <c r="C959" i="8"/>
  <c r="Y958" i="8"/>
  <c r="C958" i="8"/>
  <c r="Y957" i="8"/>
  <c r="C957" i="8"/>
  <c r="Y956" i="8"/>
  <c r="C956" i="8"/>
  <c r="Y955" i="8"/>
  <c r="C955" i="8"/>
  <c r="Y954" i="8"/>
  <c r="C954" i="8"/>
  <c r="Y953" i="8"/>
  <c r="C953" i="8"/>
  <c r="Y952" i="8"/>
  <c r="C952" i="8"/>
  <c r="Y951" i="8"/>
  <c r="C951" i="8"/>
  <c r="Y950" i="8"/>
  <c r="C950" i="8"/>
  <c r="Y949" i="8"/>
  <c r="C949" i="8"/>
  <c r="Y948" i="8"/>
  <c r="C948" i="8"/>
  <c r="Y947" i="8"/>
  <c r="C947" i="8"/>
  <c r="Y946" i="8"/>
  <c r="C946" i="8"/>
  <c r="Y945" i="8"/>
  <c r="C945" i="8"/>
  <c r="Y944" i="8"/>
  <c r="C944" i="8"/>
  <c r="Y943" i="8"/>
  <c r="C943" i="8"/>
  <c r="Y942" i="8"/>
  <c r="C942" i="8"/>
  <c r="Y941" i="8"/>
  <c r="C941" i="8"/>
  <c r="Y940" i="8"/>
  <c r="C940" i="8"/>
  <c r="Y939" i="8"/>
  <c r="C939" i="8"/>
  <c r="Y938" i="8"/>
  <c r="C938" i="8"/>
  <c r="Y937" i="8"/>
  <c r="C937" i="8"/>
  <c r="Y936" i="8"/>
  <c r="C936" i="8"/>
  <c r="Y935" i="8"/>
  <c r="C935" i="8"/>
  <c r="Y934" i="8"/>
  <c r="C934" i="8"/>
  <c r="Y933" i="8"/>
  <c r="C933" i="8"/>
  <c r="Y932" i="8"/>
  <c r="C932" i="8"/>
  <c r="Y931" i="8"/>
  <c r="C931" i="8"/>
  <c r="Y930" i="8"/>
  <c r="C930" i="8"/>
  <c r="Y929" i="8"/>
  <c r="C929" i="8"/>
  <c r="Y928" i="8"/>
  <c r="C928" i="8"/>
  <c r="Y927" i="8"/>
  <c r="C927" i="8"/>
  <c r="Y926" i="8"/>
  <c r="C926" i="8"/>
  <c r="Y925" i="8"/>
  <c r="C925" i="8"/>
  <c r="Y924" i="8"/>
  <c r="C924" i="8"/>
  <c r="Y923" i="8"/>
  <c r="C923" i="8"/>
  <c r="Y922" i="8"/>
  <c r="C922" i="8"/>
  <c r="Y921" i="8"/>
  <c r="C921" i="8"/>
  <c r="Y920" i="8"/>
  <c r="C920" i="8"/>
  <c r="Y919" i="8"/>
  <c r="C919" i="8"/>
  <c r="Y918" i="8"/>
  <c r="C918" i="8"/>
  <c r="Y917" i="8"/>
  <c r="C917" i="8"/>
  <c r="Y916" i="8"/>
  <c r="C916" i="8"/>
  <c r="Y915" i="8"/>
  <c r="C915" i="8"/>
  <c r="Y914" i="8"/>
  <c r="C914" i="8"/>
  <c r="Y913" i="8"/>
  <c r="C913" i="8"/>
  <c r="Y912" i="8"/>
  <c r="C912" i="8"/>
  <c r="Y911" i="8"/>
  <c r="C911" i="8"/>
  <c r="Y910" i="8"/>
  <c r="C910" i="8"/>
  <c r="Y909" i="8"/>
  <c r="C909" i="8"/>
  <c r="Y908" i="8"/>
  <c r="C908" i="8"/>
  <c r="Y907" i="8"/>
  <c r="C907" i="8"/>
  <c r="Y906" i="8"/>
  <c r="C906" i="8"/>
  <c r="Y905" i="8"/>
  <c r="C905" i="8"/>
  <c r="Y904" i="8"/>
  <c r="C904" i="8"/>
  <c r="Y903" i="8"/>
  <c r="C903" i="8"/>
  <c r="Y902" i="8"/>
  <c r="C902" i="8"/>
  <c r="Y901" i="8"/>
  <c r="C901" i="8"/>
  <c r="Y900" i="8"/>
  <c r="C900" i="8"/>
  <c r="Y899" i="8"/>
  <c r="C899" i="8"/>
  <c r="Y898" i="8"/>
  <c r="C898" i="8"/>
  <c r="Y897" i="8"/>
  <c r="C897" i="8"/>
  <c r="Y896" i="8"/>
  <c r="C896" i="8"/>
  <c r="Y895" i="8"/>
  <c r="C895" i="8"/>
  <c r="Y894" i="8"/>
  <c r="C894" i="8"/>
  <c r="C893" i="8"/>
  <c r="C892" i="8"/>
  <c r="C891" i="8"/>
  <c r="C890" i="8"/>
  <c r="C889" i="8"/>
  <c r="C888" i="8"/>
  <c r="C887" i="8"/>
  <c r="C886" i="8"/>
  <c r="C885" i="8"/>
  <c r="C884" i="8"/>
  <c r="Y883" i="8"/>
  <c r="C883" i="8"/>
  <c r="Y882" i="8"/>
  <c r="C882" i="8"/>
  <c r="Y881" i="8"/>
  <c r="C881" i="8"/>
  <c r="Y880" i="8"/>
  <c r="C880" i="8"/>
  <c r="Y879" i="8"/>
  <c r="C879" i="8"/>
  <c r="Y878" i="8"/>
  <c r="C878" i="8"/>
  <c r="Y877" i="8"/>
  <c r="C877" i="8"/>
  <c r="Y876" i="8"/>
  <c r="C876" i="8"/>
  <c r="Y875" i="8"/>
  <c r="C875" i="8"/>
  <c r="Y874" i="8"/>
  <c r="C874" i="8"/>
  <c r="Y873" i="8"/>
  <c r="C873" i="8"/>
  <c r="Y872" i="8"/>
  <c r="C872" i="8"/>
  <c r="Y871" i="8"/>
  <c r="C871" i="8"/>
  <c r="Y870" i="8"/>
  <c r="C870" i="8"/>
  <c r="Y869" i="8"/>
  <c r="C869" i="8"/>
  <c r="Y868" i="8"/>
  <c r="C868" i="8"/>
  <c r="Y867" i="8"/>
  <c r="C867" i="8"/>
  <c r="Y866" i="8"/>
  <c r="C866" i="8"/>
  <c r="Y865" i="8"/>
  <c r="C865" i="8"/>
  <c r="Y864" i="8"/>
  <c r="C864" i="8"/>
  <c r="Y863" i="8"/>
  <c r="C863" i="8"/>
  <c r="Y862" i="8"/>
  <c r="C862" i="8"/>
  <c r="Y861" i="8"/>
  <c r="C861" i="8"/>
  <c r="Y860" i="8"/>
  <c r="C860" i="8"/>
  <c r="Y859" i="8"/>
  <c r="C859" i="8"/>
  <c r="Y858" i="8"/>
  <c r="C858" i="8"/>
  <c r="Y857" i="8"/>
  <c r="C857" i="8"/>
  <c r="Y856" i="8"/>
  <c r="C856" i="8"/>
  <c r="Y855" i="8"/>
  <c r="C855" i="8"/>
  <c r="Y854" i="8"/>
  <c r="C854" i="8"/>
  <c r="Y853" i="8"/>
  <c r="C853" i="8"/>
  <c r="Y852" i="8"/>
  <c r="C852" i="8"/>
  <c r="Y851" i="8"/>
  <c r="C851" i="8"/>
  <c r="Y850" i="8"/>
  <c r="C850" i="8"/>
  <c r="Y849" i="8"/>
  <c r="C849" i="8"/>
  <c r="Y848" i="8"/>
  <c r="C848" i="8"/>
  <c r="Y847" i="8"/>
  <c r="C847" i="8"/>
  <c r="Y846" i="8"/>
  <c r="C846" i="8"/>
  <c r="Y845" i="8"/>
  <c r="C845" i="8"/>
  <c r="Y844" i="8"/>
  <c r="C844" i="8"/>
  <c r="Y843" i="8"/>
  <c r="C843" i="8"/>
  <c r="Y842" i="8"/>
  <c r="C842" i="8"/>
  <c r="Y841" i="8"/>
  <c r="C841" i="8"/>
  <c r="Y840" i="8"/>
  <c r="C840" i="8"/>
  <c r="Y839" i="8"/>
  <c r="C839" i="8"/>
  <c r="Y838" i="8"/>
  <c r="C838" i="8"/>
  <c r="Y837" i="8"/>
  <c r="C837" i="8"/>
  <c r="Y836" i="8"/>
  <c r="C836" i="8"/>
  <c r="Y835" i="8"/>
  <c r="C835" i="8"/>
  <c r="Y834" i="8"/>
  <c r="C834" i="8"/>
  <c r="Y833" i="8"/>
  <c r="C833" i="8"/>
  <c r="Y832" i="8"/>
  <c r="C832" i="8"/>
  <c r="Y831" i="8"/>
  <c r="C831" i="8"/>
  <c r="Y830" i="8"/>
  <c r="C830" i="8"/>
  <c r="Y829" i="8"/>
  <c r="C829" i="8"/>
  <c r="Y828" i="8"/>
  <c r="C828" i="8"/>
  <c r="Y827" i="8"/>
  <c r="C827" i="8"/>
  <c r="Y826" i="8"/>
  <c r="C826" i="8"/>
  <c r="Y825" i="8"/>
  <c r="C825" i="8"/>
  <c r="Y824" i="8"/>
  <c r="C824" i="8"/>
  <c r="Y823" i="8"/>
  <c r="C823" i="8"/>
  <c r="Y822" i="8"/>
  <c r="C822" i="8"/>
  <c r="Y821" i="8"/>
  <c r="C821" i="8"/>
  <c r="Y820" i="8"/>
  <c r="C820" i="8"/>
  <c r="Y819" i="8"/>
  <c r="C819" i="8"/>
  <c r="Y818" i="8"/>
  <c r="C818" i="8"/>
  <c r="Y817" i="8"/>
  <c r="C817" i="8"/>
  <c r="Y816" i="8"/>
  <c r="C816" i="8"/>
  <c r="Y815" i="8"/>
  <c r="C815" i="8"/>
  <c r="Y814" i="8"/>
  <c r="C814" i="8"/>
  <c r="Y813" i="8"/>
  <c r="C813" i="8"/>
  <c r="Y812" i="8"/>
  <c r="C812" i="8"/>
  <c r="Y811" i="8"/>
  <c r="C811" i="8"/>
  <c r="Y810" i="8"/>
  <c r="C810" i="8"/>
  <c r="Y809" i="8"/>
  <c r="C809" i="8"/>
  <c r="Y808" i="8"/>
  <c r="C808" i="8"/>
  <c r="Y807" i="8"/>
  <c r="C807" i="8"/>
  <c r="Y806" i="8"/>
  <c r="C806" i="8"/>
  <c r="Y805" i="8"/>
  <c r="C805" i="8"/>
  <c r="Y804" i="8"/>
  <c r="C804" i="8"/>
  <c r="Y803" i="8"/>
  <c r="C803" i="8"/>
  <c r="Y802" i="8"/>
  <c r="C802" i="8"/>
  <c r="Y801" i="8"/>
  <c r="C801" i="8"/>
  <c r="Y800" i="8"/>
  <c r="C800" i="8"/>
  <c r="Y799" i="8"/>
  <c r="C799" i="8"/>
  <c r="Y798" i="8"/>
  <c r="C798" i="8"/>
  <c r="Y797" i="8"/>
  <c r="C797" i="8"/>
  <c r="Y796" i="8"/>
  <c r="C796" i="8"/>
  <c r="Y795" i="8"/>
  <c r="C795" i="8"/>
  <c r="Y794" i="8"/>
  <c r="C794" i="8"/>
  <c r="Y793" i="8"/>
  <c r="C793" i="8"/>
  <c r="Y792" i="8"/>
  <c r="C792" i="8"/>
  <c r="Y791" i="8"/>
  <c r="C791" i="8"/>
  <c r="Y790" i="8"/>
  <c r="C790" i="8"/>
  <c r="Y789" i="8"/>
  <c r="C789" i="8"/>
  <c r="Y788" i="8"/>
  <c r="C788" i="8"/>
  <c r="Y787" i="8"/>
  <c r="C787" i="8"/>
  <c r="Y786" i="8"/>
  <c r="C786" i="8"/>
  <c r="Y785" i="8"/>
  <c r="C785" i="8"/>
  <c r="Y784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Y768" i="8"/>
  <c r="C768" i="8"/>
  <c r="Y767" i="8"/>
  <c r="C767" i="8"/>
  <c r="Y766" i="8"/>
  <c r="C766" i="8"/>
  <c r="Y765" i="8"/>
  <c r="C765" i="8"/>
  <c r="Y764" i="8"/>
  <c r="C764" i="8"/>
  <c r="Y763" i="8"/>
  <c r="C763" i="8"/>
  <c r="Y762" i="8"/>
  <c r="C762" i="8"/>
  <c r="Y761" i="8"/>
  <c r="C761" i="8"/>
  <c r="Y760" i="8"/>
  <c r="C760" i="8"/>
  <c r="Y759" i="8"/>
  <c r="C759" i="8"/>
  <c r="Y758" i="8"/>
  <c r="C758" i="8"/>
  <c r="Y757" i="8"/>
  <c r="C757" i="8"/>
  <c r="Y756" i="8"/>
  <c r="C756" i="8"/>
  <c r="Y755" i="8"/>
  <c r="C755" i="8"/>
  <c r="Y754" i="8"/>
  <c r="C754" i="8"/>
  <c r="Y753" i="8"/>
  <c r="C753" i="8"/>
  <c r="Y752" i="8"/>
  <c r="C752" i="8"/>
  <c r="Y751" i="8"/>
  <c r="C751" i="8"/>
  <c r="Y750" i="8"/>
  <c r="C750" i="8"/>
  <c r="Y749" i="8"/>
  <c r="C749" i="8"/>
  <c r="Y748" i="8"/>
  <c r="C748" i="8"/>
  <c r="Y747" i="8"/>
  <c r="C747" i="8"/>
  <c r="Y746" i="8"/>
  <c r="C746" i="8"/>
  <c r="Y745" i="8"/>
  <c r="C745" i="8"/>
  <c r="Y744" i="8"/>
  <c r="C744" i="8"/>
  <c r="Y743" i="8"/>
  <c r="C743" i="8"/>
  <c r="Y742" i="8"/>
  <c r="C742" i="8"/>
  <c r="Y741" i="8"/>
  <c r="C741" i="8"/>
  <c r="Y740" i="8"/>
  <c r="C740" i="8"/>
  <c r="Y739" i="8"/>
  <c r="C739" i="8"/>
  <c r="Y738" i="8"/>
  <c r="C738" i="8"/>
  <c r="Y737" i="8"/>
  <c r="C737" i="8"/>
  <c r="Y736" i="8"/>
  <c r="C736" i="8"/>
  <c r="Y735" i="8"/>
  <c r="C735" i="8"/>
  <c r="Y734" i="8"/>
  <c r="C734" i="8"/>
  <c r="Y733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Y686" i="8"/>
  <c r="C686" i="8"/>
  <c r="Y685" i="8"/>
  <c r="C685" i="8"/>
  <c r="Y684" i="8"/>
  <c r="C684" i="8"/>
  <c r="Y683" i="8"/>
  <c r="C683" i="8"/>
  <c r="Y682" i="8"/>
  <c r="C682" i="8"/>
  <c r="Y681" i="8"/>
  <c r="C681" i="8"/>
  <c r="Y680" i="8"/>
  <c r="C680" i="8"/>
  <c r="Y679" i="8"/>
  <c r="C679" i="8"/>
  <c r="Y678" i="8"/>
  <c r="C678" i="8"/>
  <c r="Y677" i="8"/>
  <c r="C677" i="8"/>
  <c r="Y676" i="8"/>
  <c r="C676" i="8"/>
  <c r="Y675" i="8"/>
  <c r="C675" i="8"/>
  <c r="Y674" i="8"/>
  <c r="C674" i="8"/>
  <c r="Y673" i="8"/>
  <c r="C673" i="8"/>
  <c r="Y672" i="8"/>
  <c r="C672" i="8"/>
  <c r="Y671" i="8"/>
  <c r="C671" i="8"/>
  <c r="Y670" i="8"/>
  <c r="C670" i="8"/>
  <c r="Y669" i="8"/>
  <c r="C669" i="8"/>
  <c r="Y668" i="8"/>
  <c r="C668" i="8"/>
  <c r="Y667" i="8"/>
  <c r="C667" i="8"/>
  <c r="Y666" i="8"/>
  <c r="C666" i="8"/>
  <c r="Y665" i="8"/>
  <c r="C665" i="8"/>
  <c r="Y664" i="8"/>
  <c r="C664" i="8"/>
  <c r="Y663" i="8"/>
  <c r="C663" i="8"/>
  <c r="Y662" i="8"/>
  <c r="C662" i="8"/>
  <c r="Y661" i="8"/>
  <c r="C661" i="8"/>
  <c r="Y660" i="8"/>
  <c r="C660" i="8"/>
  <c r="Y659" i="8"/>
  <c r="C659" i="8"/>
  <c r="Y658" i="8"/>
  <c r="C658" i="8"/>
  <c r="Y657" i="8"/>
  <c r="C657" i="8"/>
  <c r="Y656" i="8"/>
  <c r="C656" i="8"/>
  <c r="Y655" i="8"/>
  <c r="C655" i="8"/>
  <c r="Y654" i="8"/>
  <c r="C654" i="8"/>
  <c r="Y653" i="8"/>
  <c r="C653" i="8"/>
  <c r="Y652" i="8"/>
  <c r="C652" i="8"/>
  <c r="Y651" i="8"/>
  <c r="C651" i="8"/>
  <c r="Y650" i="8"/>
  <c r="C650" i="8"/>
  <c r="Y649" i="8"/>
  <c r="C649" i="8"/>
  <c r="Y648" i="8"/>
  <c r="C648" i="8"/>
  <c r="Y647" i="8"/>
  <c r="C647" i="8"/>
  <c r="Y646" i="8"/>
  <c r="C646" i="8"/>
  <c r="Y645" i="8"/>
  <c r="C645" i="8"/>
  <c r="Y644" i="8"/>
  <c r="C644" i="8"/>
  <c r="Y643" i="8"/>
  <c r="C643" i="8"/>
  <c r="Y642" i="8"/>
  <c r="C642" i="8"/>
  <c r="Y641" i="8"/>
  <c r="C641" i="8"/>
  <c r="Y640" i="8"/>
  <c r="C640" i="8"/>
  <c r="Y639" i="8"/>
  <c r="C639" i="8"/>
  <c r="Y638" i="8"/>
  <c r="C638" i="8"/>
  <c r="Y637" i="8"/>
  <c r="C637" i="8"/>
  <c r="Y636" i="8"/>
  <c r="C636" i="8"/>
  <c r="Y635" i="8"/>
  <c r="C635" i="8"/>
  <c r="Y634" i="8"/>
  <c r="C634" i="8"/>
  <c r="Y633" i="8"/>
  <c r="C633" i="8"/>
  <c r="Y632" i="8"/>
  <c r="C632" i="8"/>
  <c r="Y631" i="8"/>
  <c r="C631" i="8"/>
  <c r="Y630" i="8"/>
  <c r="C630" i="8"/>
  <c r="Y629" i="8"/>
  <c r="C629" i="8"/>
  <c r="Y628" i="8"/>
  <c r="C628" i="8"/>
  <c r="Y627" i="8"/>
  <c r="C627" i="8"/>
  <c r="Y626" i="8"/>
  <c r="C626" i="8"/>
  <c r="Y625" i="8"/>
  <c r="C625" i="8"/>
  <c r="Y624" i="8"/>
  <c r="C624" i="8"/>
  <c r="Y623" i="8"/>
  <c r="C623" i="8"/>
  <c r="Y622" i="8"/>
  <c r="C622" i="8"/>
  <c r="Y621" i="8"/>
  <c r="C621" i="8"/>
  <c r="Y620" i="8"/>
  <c r="C620" i="8"/>
  <c r="Y619" i="8"/>
  <c r="C619" i="8"/>
  <c r="Y618" i="8"/>
  <c r="C618" i="8"/>
  <c r="Y617" i="8"/>
  <c r="C617" i="8"/>
  <c r="Y616" i="8"/>
  <c r="C616" i="8"/>
  <c r="Y615" i="8"/>
  <c r="C615" i="8"/>
  <c r="Y614" i="8"/>
  <c r="C614" i="8"/>
  <c r="Y613" i="8"/>
  <c r="C613" i="8"/>
  <c r="Y612" i="8"/>
  <c r="C612" i="8"/>
  <c r="Y611" i="8"/>
  <c r="C611" i="8"/>
  <c r="Y610" i="8"/>
  <c r="C610" i="8"/>
  <c r="Y609" i="8"/>
  <c r="C609" i="8"/>
  <c r="Y608" i="8"/>
  <c r="C608" i="8"/>
  <c r="Y607" i="8"/>
  <c r="C607" i="8"/>
  <c r="Y606" i="8"/>
  <c r="C606" i="8"/>
  <c r="Y605" i="8"/>
  <c r="C605" i="8"/>
  <c r="Y604" i="8"/>
  <c r="C604" i="8"/>
  <c r="Y603" i="8"/>
  <c r="C603" i="8"/>
  <c r="Y602" i="8"/>
  <c r="C602" i="8"/>
  <c r="Y601" i="8"/>
  <c r="C601" i="8"/>
  <c r="Y600" i="8"/>
  <c r="C600" i="8"/>
  <c r="Y599" i="8"/>
  <c r="C599" i="8"/>
  <c r="Y598" i="8"/>
  <c r="C598" i="8"/>
  <c r="Y597" i="8"/>
  <c r="C597" i="8"/>
  <c r="Y596" i="8"/>
  <c r="C596" i="8"/>
  <c r="Y595" i="8"/>
  <c r="C595" i="8"/>
  <c r="Y594" i="8"/>
  <c r="C594" i="8"/>
  <c r="Y593" i="8"/>
  <c r="C593" i="8"/>
  <c r="Y592" i="8"/>
  <c r="C592" i="8"/>
  <c r="Y591" i="8"/>
  <c r="C591" i="8"/>
  <c r="Y590" i="8"/>
  <c r="C590" i="8"/>
  <c r="Y589" i="8"/>
  <c r="C589" i="8"/>
  <c r="Y588" i="8"/>
  <c r="C588" i="8"/>
  <c r="Y587" i="8"/>
  <c r="C587" i="8"/>
  <c r="Y586" i="8"/>
  <c r="C586" i="8"/>
  <c r="Y585" i="8"/>
  <c r="C585" i="8"/>
  <c r="Y584" i="8"/>
  <c r="C584" i="8"/>
  <c r="Y583" i="8"/>
  <c r="C583" i="8"/>
  <c r="Y582" i="8"/>
  <c r="C582" i="8"/>
  <c r="Y581" i="8"/>
  <c r="C581" i="8"/>
  <c r="Y580" i="8"/>
  <c r="C580" i="8"/>
  <c r="Y579" i="8"/>
  <c r="C579" i="8"/>
  <c r="Y578" i="8"/>
  <c r="C578" i="8"/>
  <c r="Y577" i="8"/>
  <c r="C577" i="8"/>
  <c r="Y576" i="8"/>
  <c r="C576" i="8"/>
  <c r="Y575" i="8"/>
  <c r="C575" i="8"/>
  <c r="Y574" i="8"/>
  <c r="C574" i="8"/>
  <c r="Y573" i="8"/>
  <c r="C573" i="8"/>
  <c r="Y572" i="8"/>
  <c r="C572" i="8"/>
  <c r="Y571" i="8"/>
  <c r="C571" i="8"/>
  <c r="Y570" i="8"/>
  <c r="C570" i="8"/>
  <c r="Y569" i="8"/>
  <c r="C569" i="8"/>
  <c r="Y568" i="8"/>
  <c r="C568" i="8"/>
  <c r="Y567" i="8"/>
  <c r="C567" i="8"/>
  <c r="Y566" i="8"/>
  <c r="C566" i="8"/>
  <c r="Y565" i="8"/>
  <c r="C565" i="8"/>
  <c r="Y564" i="8"/>
  <c r="C564" i="8"/>
  <c r="Y563" i="8"/>
  <c r="C563" i="8"/>
  <c r="Y562" i="8"/>
  <c r="C562" i="8"/>
  <c r="Y561" i="8"/>
  <c r="C561" i="8"/>
  <c r="Y560" i="8"/>
  <c r="C560" i="8"/>
  <c r="Y559" i="8"/>
  <c r="C559" i="8"/>
  <c r="Y558" i="8"/>
  <c r="C558" i="8"/>
  <c r="Y557" i="8"/>
  <c r="C557" i="8"/>
  <c r="Y556" i="8"/>
  <c r="C556" i="8"/>
  <c r="Y555" i="8"/>
  <c r="C555" i="8"/>
  <c r="Y554" i="8"/>
  <c r="C554" i="8"/>
  <c r="Y553" i="8"/>
  <c r="C553" i="8"/>
  <c r="Y552" i="8"/>
  <c r="C552" i="8"/>
  <c r="Y551" i="8"/>
  <c r="C551" i="8"/>
  <c r="Y550" i="8"/>
  <c r="C550" i="8"/>
  <c r="Y549" i="8"/>
  <c r="C549" i="8"/>
  <c r="Y548" i="8"/>
  <c r="C548" i="8"/>
  <c r="Y547" i="8"/>
  <c r="C547" i="8"/>
  <c r="Y546" i="8"/>
  <c r="C546" i="8"/>
  <c r="Y545" i="8"/>
  <c r="C545" i="8"/>
  <c r="Y544" i="8"/>
  <c r="C544" i="8"/>
  <c r="Y543" i="8"/>
  <c r="C543" i="8"/>
  <c r="Y542" i="8"/>
  <c r="C542" i="8"/>
  <c r="Y541" i="8"/>
  <c r="C541" i="8"/>
  <c r="Y540" i="8"/>
  <c r="C540" i="8"/>
  <c r="Y539" i="8"/>
  <c r="C539" i="8"/>
  <c r="Y538" i="8"/>
  <c r="C538" i="8"/>
  <c r="Y537" i="8"/>
  <c r="C537" i="8"/>
  <c r="Y536" i="8"/>
  <c r="C536" i="8"/>
  <c r="Y535" i="8"/>
  <c r="C535" i="8"/>
  <c r="Y534" i="8"/>
  <c r="C534" i="8"/>
  <c r="Y533" i="8"/>
  <c r="C533" i="8"/>
  <c r="Y532" i="8"/>
  <c r="C532" i="8"/>
  <c r="Y531" i="8"/>
  <c r="C531" i="8"/>
  <c r="Y530" i="8"/>
  <c r="C530" i="8"/>
  <c r="Y529" i="8"/>
  <c r="C529" i="8"/>
  <c r="Y528" i="8"/>
  <c r="C528" i="8"/>
  <c r="Y527" i="8"/>
  <c r="C527" i="8"/>
  <c r="Y526" i="8"/>
  <c r="C526" i="8"/>
  <c r="Y525" i="8"/>
  <c r="C525" i="8"/>
  <c r="Y524" i="8"/>
  <c r="C524" i="8"/>
  <c r="Y523" i="8"/>
  <c r="C523" i="8"/>
  <c r="Y522" i="8"/>
  <c r="C522" i="8"/>
  <c r="Y521" i="8"/>
  <c r="C521" i="8"/>
  <c r="Y520" i="8"/>
  <c r="C520" i="8"/>
  <c r="Y519" i="8"/>
  <c r="C519" i="8"/>
  <c r="Y518" i="8"/>
  <c r="C518" i="8"/>
  <c r="Y517" i="8"/>
  <c r="C517" i="8"/>
  <c r="Y516" i="8"/>
  <c r="C516" i="8"/>
  <c r="Y515" i="8"/>
  <c r="C515" i="8"/>
  <c r="Y514" i="8"/>
  <c r="C514" i="8"/>
  <c r="Y513" i="8"/>
  <c r="C513" i="8"/>
  <c r="Y512" i="8"/>
  <c r="C512" i="8"/>
  <c r="Y511" i="8"/>
  <c r="C511" i="8"/>
  <c r="Y510" i="8"/>
  <c r="C510" i="8"/>
  <c r="Y509" i="8"/>
  <c r="C509" i="8"/>
  <c r="Y508" i="8"/>
  <c r="C508" i="8"/>
  <c r="Y507" i="8"/>
  <c r="C507" i="8"/>
  <c r="Y506" i="8"/>
  <c r="C506" i="8"/>
  <c r="Y505" i="8"/>
  <c r="C505" i="8"/>
  <c r="Y504" i="8"/>
  <c r="C504" i="8"/>
  <c r="Y503" i="8"/>
  <c r="C503" i="8"/>
  <c r="Y502" i="8"/>
  <c r="C502" i="8"/>
  <c r="Y501" i="8"/>
  <c r="C501" i="8"/>
  <c r="Y500" i="8"/>
  <c r="C500" i="8"/>
  <c r="Y499" i="8"/>
  <c r="C499" i="8"/>
  <c r="Y498" i="8"/>
  <c r="C498" i="8"/>
  <c r="Y497" i="8"/>
  <c r="C497" i="8"/>
  <c r="Y496" i="8"/>
  <c r="C496" i="8"/>
  <c r="Y495" i="8"/>
  <c r="C495" i="8"/>
  <c r="Y494" i="8"/>
  <c r="C494" i="8"/>
  <c r="Y493" i="8"/>
  <c r="C493" i="8"/>
  <c r="Y492" i="8"/>
  <c r="C492" i="8"/>
  <c r="Y491" i="8"/>
  <c r="C491" i="8"/>
  <c r="Y490" i="8"/>
  <c r="C490" i="8"/>
  <c r="Y489" i="8"/>
  <c r="C489" i="8"/>
  <c r="Y488" i="8"/>
  <c r="C488" i="8"/>
  <c r="Y487" i="8"/>
  <c r="C487" i="8"/>
  <c r="Y486" i="8"/>
  <c r="C486" i="8"/>
  <c r="Y485" i="8"/>
  <c r="C485" i="8"/>
  <c r="Y484" i="8"/>
  <c r="C484" i="8"/>
  <c r="Y483" i="8"/>
  <c r="C483" i="8"/>
  <c r="Y482" i="8"/>
  <c r="C482" i="8"/>
  <c r="Y481" i="8"/>
  <c r="C481" i="8"/>
  <c r="Y480" i="8"/>
  <c r="C480" i="8"/>
  <c r="Y479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Y345" i="8"/>
  <c r="C345" i="8"/>
  <c r="Y344" i="8"/>
  <c r="C344" i="8"/>
  <c r="Y343" i="8"/>
  <c r="C343" i="8"/>
  <c r="Y342" i="8"/>
  <c r="C342" i="8"/>
  <c r="Y341" i="8"/>
  <c r="C341" i="8"/>
  <c r="Y340" i="8"/>
  <c r="C340" i="8"/>
  <c r="Y339" i="8"/>
  <c r="C339" i="8"/>
  <c r="Y338" i="8"/>
  <c r="C338" i="8"/>
  <c r="Y337" i="8"/>
  <c r="C337" i="8"/>
  <c r="Y336" i="8"/>
  <c r="C336" i="8"/>
  <c r="Y335" i="8"/>
  <c r="C335" i="8"/>
  <c r="Y334" i="8"/>
  <c r="C334" i="8"/>
  <c r="Y333" i="8"/>
  <c r="C333" i="8"/>
  <c r="Y332" i="8"/>
  <c r="C332" i="8"/>
  <c r="Y331" i="8"/>
  <c r="C331" i="8"/>
  <c r="Y330" i="8"/>
  <c r="C330" i="8"/>
  <c r="Y329" i="8"/>
  <c r="C329" i="8"/>
  <c r="Y328" i="8"/>
  <c r="C328" i="8"/>
  <c r="Y327" i="8"/>
  <c r="C327" i="8"/>
  <c r="Y326" i="8"/>
  <c r="C326" i="8"/>
  <c r="Y325" i="8"/>
  <c r="C325" i="8"/>
  <c r="Y324" i="8"/>
  <c r="C324" i="8"/>
  <c r="Y323" i="8"/>
  <c r="C323" i="8"/>
  <c r="Y322" i="8"/>
  <c r="C322" i="8"/>
  <c r="Y321" i="8"/>
  <c r="C321" i="8"/>
  <c r="Y320" i="8"/>
  <c r="C320" i="8"/>
  <c r="Y319" i="8"/>
  <c r="C319" i="8"/>
  <c r="Y318" i="8"/>
  <c r="C318" i="8"/>
  <c r="Y317" i="8"/>
  <c r="C317" i="8"/>
  <c r="Y316" i="8"/>
  <c r="C316" i="8"/>
  <c r="Y315" i="8"/>
  <c r="C315" i="8"/>
  <c r="Y314" i="8"/>
  <c r="C314" i="8"/>
  <c r="Y313" i="8"/>
  <c r="C313" i="8"/>
  <c r="Y312" i="8"/>
  <c r="C312" i="8"/>
  <c r="Y311" i="8"/>
  <c r="C311" i="8"/>
  <c r="Y310" i="8"/>
  <c r="C310" i="8"/>
  <c r="Y309" i="8"/>
  <c r="C309" i="8"/>
  <c r="Y308" i="8"/>
  <c r="C308" i="8"/>
  <c r="Y307" i="8"/>
  <c r="C307" i="8"/>
  <c r="Y306" i="8"/>
  <c r="C306" i="8"/>
  <c r="Y305" i="8"/>
  <c r="C305" i="8"/>
  <c r="Y304" i="8"/>
  <c r="C304" i="8"/>
  <c r="Y303" i="8"/>
  <c r="C303" i="8"/>
  <c r="Y302" i="8"/>
  <c r="C302" i="8"/>
  <c r="Y301" i="8"/>
  <c r="C301" i="8"/>
  <c r="Y300" i="8"/>
  <c r="C300" i="8"/>
  <c r="Y299" i="8"/>
  <c r="C299" i="8"/>
  <c r="Y298" i="8"/>
  <c r="C298" i="8"/>
  <c r="Y297" i="8"/>
  <c r="C297" i="8"/>
  <c r="Y296" i="8"/>
  <c r="C296" i="8"/>
  <c r="Y295" i="8"/>
  <c r="C295" i="8"/>
  <c r="Y294" i="8"/>
  <c r="C294" i="8"/>
  <c r="Y293" i="8"/>
  <c r="C293" i="8"/>
  <c r="Y292" i="8"/>
  <c r="C292" i="8"/>
  <c r="Y291" i="8"/>
  <c r="C291" i="8"/>
  <c r="Y290" i="8"/>
  <c r="C290" i="8"/>
  <c r="Y289" i="8"/>
  <c r="C289" i="8"/>
  <c r="Y288" i="8"/>
  <c r="C288" i="8"/>
  <c r="Y287" i="8"/>
  <c r="C287" i="8"/>
  <c r="Y286" i="8"/>
  <c r="C286" i="8"/>
  <c r="Y285" i="8"/>
  <c r="C285" i="8"/>
  <c r="Y284" i="8"/>
  <c r="C284" i="8"/>
  <c r="Y283" i="8"/>
  <c r="C283" i="8"/>
  <c r="Y282" i="8"/>
  <c r="C282" i="8"/>
  <c r="Y281" i="8"/>
  <c r="C281" i="8"/>
  <c r="Y280" i="8"/>
  <c r="C280" i="8"/>
  <c r="Y279" i="8"/>
  <c r="C279" i="8"/>
  <c r="Y278" i="8"/>
  <c r="C278" i="8"/>
  <c r="Y277" i="8"/>
  <c r="C277" i="8"/>
  <c r="Y276" i="8"/>
  <c r="C276" i="8"/>
  <c r="Y275" i="8"/>
  <c r="C275" i="8"/>
  <c r="Y274" i="8"/>
  <c r="C274" i="8"/>
  <c r="Y273" i="8"/>
  <c r="C273" i="8"/>
  <c r="Y272" i="8"/>
  <c r="C272" i="8"/>
  <c r="Y271" i="8"/>
  <c r="C271" i="8"/>
  <c r="Y270" i="8"/>
  <c r="C270" i="8"/>
  <c r="Y269" i="8"/>
  <c r="C269" i="8"/>
  <c r="Y268" i="8"/>
  <c r="C268" i="8"/>
  <c r="Y267" i="8"/>
  <c r="C267" i="8"/>
  <c r="Y266" i="8"/>
  <c r="C266" i="8"/>
  <c r="Y265" i="8"/>
  <c r="C265" i="8"/>
  <c r="Y264" i="8"/>
  <c r="C264" i="8"/>
  <c r="Y263" i="8"/>
  <c r="C263" i="8"/>
  <c r="Y262" i="8"/>
  <c r="C262" i="8"/>
  <c r="Y261" i="8"/>
  <c r="C261" i="8"/>
  <c r="Y260" i="8"/>
  <c r="C260" i="8"/>
  <c r="Y259" i="8"/>
  <c r="C259" i="8"/>
  <c r="Y258" i="8"/>
  <c r="C258" i="8"/>
  <c r="Y257" i="8"/>
  <c r="C257" i="8"/>
  <c r="Y256" i="8"/>
  <c r="C256" i="8"/>
  <c r="Y255" i="8"/>
  <c r="C255" i="8"/>
  <c r="Y254" i="8"/>
  <c r="C254" i="8"/>
  <c r="Y253" i="8"/>
  <c r="C253" i="8"/>
  <c r="Y252" i="8"/>
  <c r="C252" i="8"/>
  <c r="Y251" i="8"/>
  <c r="C251" i="8"/>
  <c r="Y250" i="8"/>
  <c r="C250" i="8"/>
  <c r="Y249" i="8"/>
  <c r="C249" i="8"/>
  <c r="Y248" i="8"/>
  <c r="C248" i="8"/>
  <c r="Y247" i="8"/>
  <c r="C247" i="8"/>
  <c r="Y246" i="8"/>
  <c r="C246" i="8"/>
  <c r="Y245" i="8"/>
  <c r="C245" i="8"/>
  <c r="Y244" i="8"/>
  <c r="C244" i="8"/>
  <c r="Y243" i="8"/>
  <c r="C243" i="8"/>
  <c r="Y242" i="8"/>
  <c r="C242" i="8"/>
  <c r="Y241" i="8"/>
  <c r="C241" i="8"/>
  <c r="Y240" i="8"/>
  <c r="C240" i="8"/>
  <c r="Y239" i="8"/>
  <c r="C239" i="8"/>
  <c r="Y238" i="8"/>
  <c r="C238" i="8"/>
  <c r="Y237" i="8"/>
  <c r="C237" i="8"/>
  <c r="Y236" i="8"/>
  <c r="C236" i="8"/>
  <c r="Y235" i="8"/>
  <c r="C235" i="8"/>
  <c r="Y234" i="8"/>
  <c r="C234" i="8"/>
  <c r="Y233" i="8"/>
  <c r="C233" i="8"/>
  <c r="Y232" i="8"/>
  <c r="C232" i="8"/>
  <c r="Y231" i="8"/>
  <c r="C231" i="8"/>
  <c r="Y230" i="8"/>
  <c r="C230" i="8"/>
  <c r="Y229" i="8"/>
  <c r="C229" i="8"/>
  <c r="Y228" i="8"/>
  <c r="C228" i="8"/>
  <c r="Y227" i="8"/>
  <c r="C227" i="8"/>
  <c r="Y226" i="8"/>
  <c r="C226" i="8"/>
  <c r="Y225" i="8"/>
  <c r="C225" i="8"/>
  <c r="Y224" i="8"/>
  <c r="C224" i="8"/>
  <c r="Y223" i="8"/>
  <c r="C223" i="8"/>
  <c r="Y222" i="8"/>
  <c r="C222" i="8"/>
  <c r="Y221" i="8"/>
  <c r="C221" i="8"/>
  <c r="Y220" i="8"/>
  <c r="C220" i="8"/>
  <c r="Y219" i="8"/>
  <c r="C219" i="8"/>
  <c r="Y218" i="8"/>
  <c r="C218" i="8"/>
  <c r="Y217" i="8"/>
  <c r="C217" i="8"/>
  <c r="Y216" i="8"/>
  <c r="C216" i="8"/>
  <c r="Y215" i="8"/>
  <c r="C215" i="8"/>
  <c r="Y214" i="8"/>
  <c r="C214" i="8"/>
  <c r="Y213" i="8"/>
  <c r="C213" i="8"/>
  <c r="Y212" i="8"/>
  <c r="C212" i="8"/>
  <c r="Y211" i="8"/>
  <c r="C211" i="8"/>
  <c r="Y210" i="8"/>
  <c r="C210" i="8"/>
  <c r="Y209" i="8"/>
  <c r="C209" i="8"/>
  <c r="Y208" i="8"/>
  <c r="C208" i="8"/>
  <c r="Y207" i="8"/>
  <c r="C207" i="8"/>
  <c r="Y206" i="8"/>
  <c r="C206" i="8"/>
  <c r="Y205" i="8"/>
  <c r="C205" i="8"/>
  <c r="Y204" i="8"/>
  <c r="C204" i="8"/>
  <c r="Y203" i="8"/>
  <c r="C203" i="8"/>
  <c r="Y202" i="8"/>
  <c r="C202" i="8"/>
  <c r="Y201" i="8"/>
  <c r="C201" i="8"/>
  <c r="Y200" i="8"/>
  <c r="C200" i="8"/>
  <c r="Y199" i="8"/>
  <c r="C199" i="8"/>
  <c r="Y198" i="8"/>
  <c r="C198" i="8"/>
  <c r="Y197" i="8"/>
  <c r="C197" i="8"/>
  <c r="Y196" i="8"/>
  <c r="C196" i="8"/>
  <c r="Y195" i="8"/>
  <c r="C195" i="8"/>
  <c r="Y194" i="8"/>
  <c r="C194" i="8"/>
  <c r="Y193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AH6885" i="8"/>
  <c r="AI6885" i="8"/>
  <c r="AH6886" i="8"/>
  <c r="AI6886" i="8"/>
  <c r="AH6887" i="8"/>
  <c r="AI6887" i="8"/>
  <c r="AH6888" i="8"/>
  <c r="AI6888" i="8"/>
  <c r="AH6889" i="8"/>
  <c r="AI6889" i="8"/>
  <c r="AH6890" i="8"/>
  <c r="AI6890" i="8"/>
  <c r="AH6891" i="8"/>
  <c r="AI6891" i="8"/>
  <c r="AH6892" i="8"/>
  <c r="AI6892" i="8"/>
  <c r="AH6893" i="8"/>
  <c r="AI6893" i="8"/>
  <c r="AH6894" i="8"/>
  <c r="AI6894" i="8"/>
  <c r="AH6895" i="8"/>
  <c r="AI6895" i="8"/>
  <c r="AH6896" i="8"/>
  <c r="AI6896" i="8"/>
  <c r="AH6897" i="8"/>
  <c r="AI6897" i="8"/>
  <c r="AH6898" i="8"/>
  <c r="AI6898" i="8"/>
  <c r="AH6899" i="8"/>
  <c r="AI6899" i="8"/>
  <c r="AH6900" i="8"/>
  <c r="AI6900" i="8"/>
  <c r="AH6901" i="8"/>
  <c r="AI6901" i="8"/>
  <c r="AH6902" i="8"/>
  <c r="AI6902" i="8"/>
  <c r="AH6903" i="8"/>
  <c r="AI6903" i="8"/>
  <c r="AH6904" i="8"/>
  <c r="AI6904" i="8"/>
  <c r="AH6905" i="8"/>
  <c r="AI6905" i="8"/>
  <c r="AH6906" i="8"/>
  <c r="AI6906" i="8"/>
  <c r="AH6907" i="8"/>
  <c r="AI6907" i="8"/>
  <c r="AH6908" i="8"/>
  <c r="AI6908" i="8"/>
  <c r="AH6909" i="8"/>
  <c r="AI6909" i="8"/>
  <c r="AH6910" i="8"/>
  <c r="AI6910" i="8"/>
  <c r="AH6911" i="8"/>
  <c r="AI6911" i="8"/>
  <c r="AH6912" i="8"/>
  <c r="AI6912" i="8"/>
  <c r="AH6913" i="8"/>
  <c r="AI6913" i="8"/>
  <c r="AH6914" i="8"/>
  <c r="AI6914" i="8"/>
  <c r="AH6915" i="8"/>
  <c r="AI6915" i="8"/>
  <c r="AH6916" i="8"/>
  <c r="AI6916" i="8"/>
  <c r="AH6917" i="8"/>
  <c r="AI6917" i="8"/>
  <c r="AH6918" i="8"/>
  <c r="AI6918" i="8"/>
  <c r="AH6919" i="8"/>
  <c r="AI6919" i="8"/>
  <c r="AH6920" i="8"/>
  <c r="AI6920" i="8"/>
  <c r="AH6921" i="8"/>
  <c r="AI6921" i="8"/>
  <c r="AH6922" i="8"/>
  <c r="AI6922" i="8"/>
  <c r="AH6923" i="8"/>
  <c r="AI6923" i="8"/>
  <c r="AH6924" i="8"/>
  <c r="AI6924" i="8"/>
  <c r="AH2046" i="8"/>
  <c r="AI2046" i="8"/>
  <c r="AH2047" i="8"/>
  <c r="AI2047" i="8"/>
  <c r="AH2048" i="8"/>
  <c r="AI2048" i="8"/>
  <c r="AH2049" i="8"/>
  <c r="AI2049" i="8"/>
  <c r="AH2050" i="8"/>
  <c r="AI2050" i="8"/>
  <c r="AH2051" i="8"/>
  <c r="AI2051" i="8"/>
  <c r="AH2052" i="8"/>
  <c r="AI2052" i="8"/>
  <c r="AH2053" i="8"/>
  <c r="AI2053" i="8"/>
  <c r="AH2054" i="8"/>
  <c r="AI2054" i="8"/>
  <c r="AH2055" i="8"/>
  <c r="AI2055" i="8"/>
  <c r="AH2056" i="8"/>
  <c r="AI2056" i="8"/>
  <c r="AH2057" i="8"/>
  <c r="AI2057" i="8"/>
  <c r="AH2058" i="8"/>
  <c r="AI2058" i="8"/>
  <c r="AH2059" i="8"/>
  <c r="AI2059" i="8"/>
  <c r="AH2060" i="8"/>
  <c r="AI2060" i="8"/>
  <c r="AH2061" i="8"/>
  <c r="AI2061" i="8"/>
  <c r="AH2062" i="8"/>
  <c r="AI2062" i="8"/>
  <c r="AH2063" i="8"/>
  <c r="AI2063" i="8"/>
  <c r="AH2064" i="8"/>
  <c r="AI2064" i="8"/>
  <c r="AH2065" i="8"/>
  <c r="AI2065" i="8"/>
  <c r="AH2066" i="8"/>
  <c r="AI2066" i="8"/>
  <c r="AH2067" i="8"/>
  <c r="AI2067" i="8"/>
  <c r="AH2068" i="8"/>
  <c r="AI2068" i="8"/>
  <c r="AH2069" i="8"/>
  <c r="AI2069" i="8"/>
  <c r="AH2070" i="8"/>
  <c r="AI2070" i="8"/>
  <c r="AH2071" i="8"/>
  <c r="AI2071" i="8"/>
  <c r="AH2072" i="8"/>
  <c r="AI2072" i="8"/>
  <c r="AH2073" i="8"/>
  <c r="AI2073" i="8"/>
  <c r="AH2074" i="8"/>
  <c r="AI2074" i="8"/>
  <c r="AH2075" i="8"/>
  <c r="AI2075" i="8"/>
  <c r="AH2076" i="8"/>
  <c r="AI2076" i="8"/>
  <c r="AH2077" i="8"/>
  <c r="AI2077" i="8"/>
  <c r="AH2078" i="8"/>
  <c r="AI2078" i="8"/>
  <c r="AH2079" i="8"/>
  <c r="AI2079" i="8"/>
  <c r="AH2080" i="8"/>
  <c r="AI2080" i="8"/>
  <c r="AH2081" i="8"/>
  <c r="AI2081" i="8"/>
  <c r="AH2082" i="8"/>
  <c r="AI2082" i="8"/>
  <c r="AH2083" i="8"/>
  <c r="AI2083" i="8"/>
  <c r="AH2084" i="8"/>
  <c r="AI2084" i="8"/>
  <c r="AH5506" i="8"/>
  <c r="AI5506" i="8"/>
  <c r="AH5507" i="8"/>
  <c r="AI5507" i="8"/>
  <c r="AH5508" i="8"/>
  <c r="AI5508" i="8"/>
  <c r="AH5509" i="8"/>
  <c r="AI5509" i="8"/>
  <c r="AH5510" i="8"/>
  <c r="AI5510" i="8"/>
  <c r="AH5511" i="8"/>
  <c r="AI5511" i="8"/>
  <c r="AH5512" i="8"/>
  <c r="AI5512" i="8"/>
  <c r="AH5513" i="8"/>
  <c r="AI5513" i="8"/>
  <c r="AH5514" i="8"/>
  <c r="AI5514" i="8"/>
  <c r="AH5515" i="8"/>
  <c r="AI5515" i="8"/>
  <c r="AH5516" i="8"/>
  <c r="AI5516" i="8"/>
  <c r="AH5517" i="8"/>
  <c r="AI5517" i="8"/>
  <c r="AH5518" i="8"/>
  <c r="AI5518" i="8"/>
  <c r="AH5519" i="8"/>
  <c r="AI5519" i="8"/>
  <c r="AH5520" i="8"/>
  <c r="AI5520" i="8"/>
  <c r="AH5521" i="8"/>
  <c r="AI5521" i="8"/>
  <c r="AH5522" i="8"/>
  <c r="AI5522" i="8"/>
  <c r="AH5523" i="8"/>
  <c r="AI5523" i="8"/>
  <c r="AH5524" i="8"/>
  <c r="AI5524" i="8"/>
  <c r="AH5525" i="8"/>
  <c r="AI5525" i="8"/>
  <c r="AH5526" i="8"/>
  <c r="AI5526" i="8"/>
  <c r="AH5527" i="8"/>
  <c r="AI5527" i="8"/>
  <c r="AH5528" i="8"/>
  <c r="AI5528" i="8"/>
  <c r="AH5529" i="8"/>
  <c r="AI5529" i="8"/>
  <c r="AH5530" i="8"/>
  <c r="AI5530" i="8"/>
  <c r="AH5531" i="8"/>
  <c r="AI5531" i="8"/>
  <c r="AH5532" i="8"/>
  <c r="AI5532" i="8"/>
  <c r="AH5533" i="8"/>
  <c r="AI5533" i="8"/>
  <c r="AH5534" i="8"/>
  <c r="AI5534" i="8"/>
  <c r="AH5535" i="8"/>
  <c r="AI5535" i="8"/>
  <c r="AH5536" i="8"/>
  <c r="AI5536" i="8"/>
  <c r="AH5537" i="8"/>
  <c r="AI5537" i="8"/>
  <c r="AH5538" i="8"/>
  <c r="AI5538" i="8"/>
  <c r="AH5539" i="8"/>
  <c r="AI5539" i="8"/>
  <c r="AH5540" i="8"/>
  <c r="AI5540" i="8"/>
  <c r="AH5541" i="8"/>
  <c r="AI5541" i="8"/>
  <c r="AH5542" i="8"/>
  <c r="AI5542" i="8"/>
  <c r="AH5543" i="8"/>
  <c r="AI5543" i="8"/>
  <c r="AH5544" i="8"/>
  <c r="AI5544" i="8"/>
  <c r="AH5545" i="8"/>
  <c r="AI5545" i="8"/>
  <c r="AH5546" i="8"/>
  <c r="AI5546" i="8"/>
  <c r="AH5547" i="8"/>
  <c r="AI5547" i="8"/>
  <c r="AH6396" i="8"/>
  <c r="AI6396" i="8"/>
  <c r="AH6397" i="8"/>
  <c r="AI6397" i="8"/>
  <c r="AH6398" i="8"/>
  <c r="AI6398" i="8"/>
  <c r="AH6399" i="8"/>
  <c r="AI6399" i="8"/>
  <c r="AH6400" i="8"/>
  <c r="AI6400" i="8"/>
  <c r="AH6401" i="8"/>
  <c r="AI6401" i="8"/>
  <c r="AH6402" i="8"/>
  <c r="AI6402" i="8"/>
  <c r="AH6403" i="8"/>
  <c r="AI6403" i="8"/>
  <c r="AH6404" i="8"/>
  <c r="AI6404" i="8"/>
  <c r="AH6405" i="8"/>
  <c r="AI6405" i="8"/>
  <c r="AH6406" i="8"/>
  <c r="AI6406" i="8"/>
  <c r="AH6407" i="8"/>
  <c r="AI6407" i="8"/>
  <c r="AH6408" i="8"/>
  <c r="AI6408" i="8"/>
  <c r="AH6409" i="8"/>
  <c r="AI6409" i="8"/>
  <c r="AH6410" i="8"/>
  <c r="AI6410" i="8"/>
  <c r="AH6411" i="8"/>
  <c r="AI6411" i="8"/>
  <c r="AH6412" i="8"/>
  <c r="AI6412" i="8"/>
  <c r="AH6413" i="8"/>
  <c r="AI6413" i="8"/>
  <c r="AH6414" i="8"/>
  <c r="AI6414" i="8"/>
  <c r="AH6415" i="8"/>
  <c r="AI6415" i="8"/>
  <c r="AH6416" i="8"/>
  <c r="AI6416" i="8"/>
  <c r="AH6417" i="8"/>
  <c r="AI6417" i="8"/>
  <c r="AH6418" i="8"/>
  <c r="AI6418" i="8"/>
  <c r="AH6419" i="8"/>
  <c r="AI6419" i="8"/>
  <c r="AH6420" i="8"/>
  <c r="AI6420" i="8"/>
  <c r="AH6421" i="8"/>
  <c r="AI6421" i="8"/>
  <c r="AH6422" i="8"/>
  <c r="AI6422" i="8"/>
  <c r="AH6423" i="8"/>
  <c r="AI6423" i="8"/>
  <c r="AH6424" i="8"/>
  <c r="AI6424" i="8"/>
  <c r="AH6425" i="8"/>
  <c r="AI6425" i="8"/>
  <c r="AH6426" i="8"/>
  <c r="AI6426" i="8"/>
  <c r="AH6427" i="8"/>
  <c r="AI6427" i="8"/>
  <c r="AH6428" i="8"/>
  <c r="AI6428" i="8"/>
  <c r="AH6429" i="8"/>
  <c r="AI6429" i="8"/>
  <c r="AH6430" i="8"/>
  <c r="AI6430" i="8"/>
  <c r="AH6431" i="8"/>
  <c r="AI6431" i="8"/>
  <c r="AH6432" i="8"/>
  <c r="AI6432" i="8"/>
  <c r="AH6433" i="8"/>
  <c r="AI6433" i="8"/>
  <c r="AH6434" i="8"/>
  <c r="AI6434" i="8"/>
  <c r="AH6435" i="8"/>
  <c r="AI6435" i="8"/>
  <c r="AH6436" i="8"/>
  <c r="AI6436" i="8"/>
  <c r="AH4441" i="8"/>
  <c r="AI4441" i="8"/>
  <c r="AH4442" i="8"/>
  <c r="AI4442" i="8"/>
  <c r="AH4443" i="8"/>
  <c r="AI4443" i="8"/>
  <c r="AH4444" i="8"/>
  <c r="AI4444" i="8"/>
  <c r="AH4445" i="8"/>
  <c r="AI4445" i="8"/>
  <c r="AH4446" i="8"/>
  <c r="AI4446" i="8"/>
  <c r="AH4447" i="8"/>
  <c r="AI4447" i="8"/>
  <c r="AH4448" i="8"/>
  <c r="AI4448" i="8"/>
  <c r="AH4449" i="8"/>
  <c r="AI4449" i="8"/>
  <c r="AH4450" i="8"/>
  <c r="AI4450" i="8"/>
  <c r="AH4451" i="8"/>
  <c r="AI4451" i="8"/>
  <c r="AH4452" i="8"/>
  <c r="AI4452" i="8"/>
  <c r="AH4453" i="8"/>
  <c r="AI4453" i="8"/>
  <c r="AH4454" i="8"/>
  <c r="AI4454" i="8"/>
  <c r="AH4455" i="8"/>
  <c r="AI4455" i="8"/>
  <c r="AH4456" i="8"/>
  <c r="AI4456" i="8"/>
  <c r="AH4457" i="8"/>
  <c r="AI4457" i="8"/>
  <c r="AH4458" i="8"/>
  <c r="AI4458" i="8"/>
  <c r="AH4459" i="8"/>
  <c r="AI4459" i="8"/>
  <c r="AH4460" i="8"/>
  <c r="AI4460" i="8"/>
  <c r="AH4461" i="8"/>
  <c r="AI4461" i="8"/>
  <c r="AH4462" i="8"/>
  <c r="AI4462" i="8"/>
  <c r="AH4463" i="8"/>
  <c r="AI4463" i="8"/>
  <c r="AH4464" i="8"/>
  <c r="AI4464" i="8"/>
  <c r="AH4465" i="8"/>
  <c r="AI4465" i="8"/>
  <c r="AH4466" i="8"/>
  <c r="AI4466" i="8"/>
  <c r="AH4467" i="8"/>
  <c r="AI4467" i="8"/>
  <c r="AH4468" i="8"/>
  <c r="AI4468" i="8"/>
  <c r="AH4469" i="8"/>
  <c r="AI4469" i="8"/>
  <c r="AH4470" i="8"/>
  <c r="AI4470" i="8"/>
  <c r="AH4471" i="8"/>
  <c r="AI4471" i="8"/>
  <c r="AH4472" i="8"/>
  <c r="AI4472" i="8"/>
  <c r="AH4473" i="8"/>
  <c r="AI4473" i="8"/>
  <c r="AH4474" i="8"/>
  <c r="AI4474" i="8"/>
  <c r="AH4475" i="8"/>
  <c r="AI4475" i="8"/>
  <c r="AH4476" i="8"/>
  <c r="AI4476" i="8"/>
  <c r="AH4477" i="8"/>
  <c r="AI4477" i="8"/>
  <c r="AH4478" i="8"/>
  <c r="AI4478" i="8"/>
  <c r="AH4479" i="8"/>
  <c r="AI4479" i="8"/>
  <c r="AH4480" i="8"/>
  <c r="AI4480" i="8"/>
  <c r="AH4481" i="8"/>
  <c r="AI4481" i="8"/>
  <c r="AH4482" i="8"/>
  <c r="AI4482" i="8"/>
  <c r="AH2977" i="8"/>
  <c r="AI2977" i="8"/>
  <c r="AH2978" i="8"/>
  <c r="AI2978" i="8"/>
  <c r="AH2979" i="8"/>
  <c r="AI2979" i="8"/>
  <c r="AH2980" i="8"/>
  <c r="AI2980" i="8"/>
  <c r="AH2981" i="8"/>
  <c r="AI2981" i="8"/>
  <c r="AH2982" i="8"/>
  <c r="AI2982" i="8"/>
  <c r="AH2983" i="8"/>
  <c r="AI2983" i="8"/>
  <c r="AH2984" i="8"/>
  <c r="AI2984" i="8"/>
  <c r="AH2985" i="8"/>
  <c r="AI2985" i="8"/>
  <c r="AH2986" i="8"/>
  <c r="AI2986" i="8"/>
  <c r="AH2987" i="8"/>
  <c r="AI2987" i="8"/>
  <c r="AH2988" i="8"/>
  <c r="AI2988" i="8"/>
  <c r="AH2989" i="8"/>
  <c r="AI2989" i="8"/>
  <c r="AH2990" i="8"/>
  <c r="AI2990" i="8"/>
  <c r="AH2991" i="8"/>
  <c r="AI2991" i="8"/>
  <c r="AH2992" i="8"/>
  <c r="AI2992" i="8"/>
  <c r="AH2993" i="8"/>
  <c r="AI2993" i="8"/>
  <c r="AH2994" i="8"/>
  <c r="AI2994" i="8"/>
  <c r="AH2995" i="8"/>
  <c r="AI2995" i="8"/>
  <c r="AH2996" i="8"/>
  <c r="AI2996" i="8"/>
  <c r="AH2997" i="8"/>
  <c r="AI2997" i="8"/>
  <c r="AH2998" i="8"/>
  <c r="AI2998" i="8"/>
  <c r="AH2999" i="8"/>
  <c r="AI2999" i="8"/>
  <c r="AH3000" i="8"/>
  <c r="AI3000" i="8"/>
  <c r="AH3001" i="8"/>
  <c r="AI3001" i="8"/>
  <c r="AH3002" i="8"/>
  <c r="AI3002" i="8"/>
  <c r="AH3003" i="8"/>
  <c r="AI3003" i="8"/>
  <c r="AH3004" i="8"/>
  <c r="AI3004" i="8"/>
  <c r="AH3005" i="8"/>
  <c r="AI3005" i="8"/>
  <c r="AH3006" i="8"/>
  <c r="AI3006" i="8"/>
  <c r="AH3007" i="8"/>
  <c r="AI3007" i="8"/>
  <c r="AH3008" i="8"/>
  <c r="AI3008" i="8"/>
  <c r="AH3009" i="8"/>
  <c r="AI3009" i="8"/>
  <c r="AH3010" i="8"/>
  <c r="AI3010" i="8"/>
  <c r="AH3011" i="8"/>
  <c r="AI3011" i="8"/>
  <c r="AH3012" i="8"/>
  <c r="AI3012" i="8"/>
  <c r="AH3013" i="8"/>
  <c r="AI3013" i="8"/>
  <c r="AH3014" i="8"/>
  <c r="AI3014" i="8"/>
  <c r="AH3015" i="8"/>
  <c r="AI3015" i="8"/>
  <c r="AH3016" i="8"/>
  <c r="AI3016" i="8"/>
  <c r="AH3017" i="8"/>
  <c r="AI3017" i="8"/>
  <c r="AH3018" i="8"/>
  <c r="AI3018" i="8"/>
  <c r="AH2715" i="8"/>
  <c r="AI2715" i="8"/>
  <c r="AH2716" i="8"/>
  <c r="AI2716" i="8"/>
  <c r="AH2717" i="8"/>
  <c r="AI2717" i="8"/>
  <c r="AH2718" i="8"/>
  <c r="AI2718" i="8"/>
  <c r="AH2719" i="8"/>
  <c r="AI2719" i="8"/>
  <c r="AH2720" i="8"/>
  <c r="AI2720" i="8"/>
  <c r="AH2721" i="8"/>
  <c r="AI2721" i="8"/>
  <c r="AH2722" i="8"/>
  <c r="AI2722" i="8"/>
  <c r="AH2723" i="8"/>
  <c r="AI2723" i="8"/>
  <c r="AH2724" i="8"/>
  <c r="AI2724" i="8"/>
  <c r="AH2725" i="8"/>
  <c r="AI2725" i="8"/>
  <c r="AH2726" i="8"/>
  <c r="AI2726" i="8"/>
  <c r="AH2727" i="8"/>
  <c r="AI2727" i="8"/>
  <c r="AH2728" i="8"/>
  <c r="AI2728" i="8"/>
  <c r="AH7271" i="8"/>
  <c r="AI7271" i="8"/>
  <c r="AH7272" i="8"/>
  <c r="AI7272" i="8"/>
  <c r="AH7273" i="8"/>
  <c r="AI7273" i="8"/>
  <c r="AH7274" i="8"/>
  <c r="AI7274" i="8"/>
  <c r="AH7275" i="8"/>
  <c r="AI7275" i="8"/>
  <c r="AH7276" i="8"/>
  <c r="AI7276" i="8"/>
  <c r="AH7277" i="8"/>
  <c r="AI7277" i="8"/>
  <c r="AH7278" i="8"/>
  <c r="AI7278" i="8"/>
  <c r="AH7279" i="8"/>
  <c r="AI7279" i="8"/>
  <c r="AH7280" i="8"/>
  <c r="AI7280" i="8"/>
  <c r="AH7281" i="8"/>
  <c r="AI7281" i="8"/>
  <c r="AH7282" i="8"/>
  <c r="AI7282" i="8"/>
  <c r="AH7283" i="8"/>
  <c r="AI7283" i="8"/>
  <c r="AH7284" i="8"/>
  <c r="AI7284" i="8"/>
  <c r="AH7285" i="8"/>
  <c r="AI7285" i="8"/>
  <c r="AH7286" i="8"/>
  <c r="AI7286" i="8"/>
  <c r="AH7287" i="8"/>
  <c r="AI7287" i="8"/>
  <c r="AH7288" i="8"/>
  <c r="AI7288" i="8"/>
  <c r="AH7289" i="8"/>
  <c r="AI7289" i="8"/>
  <c r="AH7290" i="8"/>
  <c r="AI7290" i="8"/>
  <c r="AH7291" i="8"/>
  <c r="AI7291" i="8"/>
  <c r="AH7292" i="8"/>
  <c r="AI7292" i="8"/>
  <c r="AH7293" i="8"/>
  <c r="AI7293" i="8"/>
  <c r="AH7294" i="8"/>
  <c r="AI7294" i="8"/>
  <c r="AH7295" i="8"/>
  <c r="AI7295" i="8"/>
  <c r="AH7296" i="8"/>
  <c r="AI7296" i="8"/>
  <c r="AH7297" i="8"/>
  <c r="AI7297" i="8"/>
  <c r="AH7298" i="8"/>
  <c r="AI7298" i="8"/>
  <c r="AH7299" i="8"/>
  <c r="AI7299" i="8"/>
  <c r="AH7300" i="8"/>
  <c r="AI7300" i="8"/>
  <c r="AH7301" i="8"/>
  <c r="AI7301" i="8"/>
  <c r="AH7302" i="8"/>
  <c r="AI7302" i="8"/>
  <c r="AH7303" i="8"/>
  <c r="AI7303" i="8"/>
  <c r="AH7304" i="8"/>
  <c r="AI7304" i="8"/>
  <c r="AH7305" i="8"/>
  <c r="AI7305" i="8"/>
  <c r="AH7306" i="8"/>
  <c r="AI7306" i="8"/>
  <c r="AH7307" i="8"/>
  <c r="AI7307" i="8"/>
  <c r="AH7308" i="8"/>
  <c r="AI7308" i="8"/>
  <c r="AH7309" i="8"/>
  <c r="AI7309" i="8"/>
  <c r="AH7310" i="8"/>
  <c r="AI7310" i="8"/>
  <c r="AH7311" i="8"/>
  <c r="AI7311" i="8"/>
  <c r="AH7312" i="8"/>
  <c r="AI7312" i="8"/>
  <c r="AH7313" i="8"/>
  <c r="AI7313" i="8"/>
  <c r="AH7314" i="8"/>
  <c r="AI7314" i="8"/>
  <c r="AH7315" i="8"/>
  <c r="AI7315" i="8"/>
  <c r="AH7316" i="8"/>
  <c r="AI7316" i="8"/>
  <c r="AH7317" i="8"/>
  <c r="AI7317" i="8"/>
  <c r="AH7318" i="8"/>
  <c r="AI7318" i="8"/>
  <c r="AH7319" i="8"/>
  <c r="AI7319" i="8"/>
  <c r="AH7320" i="8"/>
  <c r="AI7320" i="8"/>
  <c r="AH7321" i="8"/>
  <c r="AI7321" i="8"/>
  <c r="AH7322" i="8"/>
  <c r="AI7322" i="8"/>
  <c r="AH7323" i="8"/>
  <c r="AI7323" i="8"/>
  <c r="AH7324" i="8"/>
  <c r="AI7324" i="8"/>
  <c r="AH7325" i="8"/>
  <c r="AI7325" i="8"/>
  <c r="AH7326" i="8"/>
  <c r="AI7326" i="8"/>
  <c r="AH7327" i="8"/>
  <c r="AI7327" i="8"/>
  <c r="AH7328" i="8"/>
  <c r="AI7328" i="8"/>
  <c r="AH7329" i="8"/>
  <c r="AI7329" i="8"/>
  <c r="AH7330" i="8"/>
  <c r="AI7330" i="8"/>
  <c r="AH7331" i="8"/>
  <c r="AI7331" i="8"/>
  <c r="AH7332" i="8"/>
  <c r="AI7332" i="8"/>
  <c r="AH7333" i="8"/>
  <c r="AI7333" i="8"/>
  <c r="AH7334" i="8"/>
  <c r="AI7334" i="8"/>
  <c r="AH7335" i="8"/>
  <c r="AI7335" i="8"/>
  <c r="AH7336" i="8"/>
  <c r="AI7336" i="8"/>
  <c r="AH7337" i="8"/>
  <c r="AI7337" i="8"/>
  <c r="AH7338" i="8"/>
  <c r="AI7338" i="8"/>
  <c r="AH7339" i="8"/>
  <c r="AI7339" i="8"/>
  <c r="AH7340" i="8"/>
  <c r="AI7340" i="8"/>
  <c r="AH7341" i="8"/>
  <c r="AI7341" i="8"/>
  <c r="AH7342" i="8"/>
  <c r="AI7342" i="8"/>
  <c r="AH7343" i="8"/>
  <c r="AI7343" i="8"/>
  <c r="AH7344" i="8"/>
  <c r="AI7344" i="8"/>
  <c r="AH7345" i="8"/>
  <c r="AI7345" i="8"/>
  <c r="AH7346" i="8"/>
  <c r="AI7346" i="8"/>
  <c r="AH7347" i="8"/>
  <c r="AI7347" i="8"/>
  <c r="AH7348" i="8"/>
  <c r="AI7348" i="8"/>
  <c r="AH7349" i="8"/>
  <c r="AI7349" i="8"/>
  <c r="AH7350" i="8"/>
  <c r="AI7350" i="8"/>
  <c r="AH7351" i="8"/>
  <c r="AI7351" i="8"/>
  <c r="AH7352" i="8"/>
  <c r="AI7352" i="8"/>
  <c r="AH7353" i="8"/>
  <c r="AI7353" i="8"/>
  <c r="AH7354" i="8"/>
  <c r="AI7354" i="8"/>
  <c r="AH7355" i="8"/>
  <c r="AI7355" i="8"/>
  <c r="AH7356" i="8"/>
  <c r="AI7356" i="8"/>
  <c r="AH7357" i="8"/>
  <c r="AI7357" i="8"/>
  <c r="AH7358" i="8"/>
  <c r="AI7358" i="8"/>
  <c r="AH7359" i="8"/>
  <c r="AI7359" i="8"/>
  <c r="AH819" i="8"/>
  <c r="AI819" i="8"/>
  <c r="AH820" i="8"/>
  <c r="AI820" i="8"/>
  <c r="AH821" i="8"/>
  <c r="AI821" i="8"/>
  <c r="AH822" i="8"/>
  <c r="AI822" i="8"/>
  <c r="AH823" i="8"/>
  <c r="AI823" i="8"/>
  <c r="AH824" i="8"/>
  <c r="AI824" i="8"/>
  <c r="AH825" i="8"/>
  <c r="AI825" i="8"/>
  <c r="AH826" i="8"/>
  <c r="AI826" i="8"/>
  <c r="AH827" i="8"/>
  <c r="AI827" i="8"/>
  <c r="AH828" i="8"/>
  <c r="AI828" i="8"/>
  <c r="AH829" i="8"/>
  <c r="AI829" i="8"/>
  <c r="AH830" i="8"/>
  <c r="AI830" i="8"/>
  <c r="AH831" i="8"/>
  <c r="AI831" i="8"/>
  <c r="AH832" i="8"/>
  <c r="AI832" i="8"/>
  <c r="AH833" i="8"/>
  <c r="AI833" i="8"/>
  <c r="AH3161" i="8"/>
  <c r="AI3161" i="8"/>
  <c r="AH3162" i="8"/>
  <c r="AI3162" i="8"/>
  <c r="AH3163" i="8"/>
  <c r="AI3163" i="8"/>
  <c r="AH3164" i="8"/>
  <c r="AI3164" i="8"/>
  <c r="AH3165" i="8"/>
  <c r="AI3165" i="8"/>
  <c r="AH3166" i="8"/>
  <c r="AI3166" i="8"/>
  <c r="AH3167" i="8"/>
  <c r="AI3167" i="8"/>
  <c r="AH3168" i="8"/>
  <c r="AI3168" i="8"/>
  <c r="AH3169" i="8"/>
  <c r="AI3169" i="8"/>
  <c r="AH6505" i="8"/>
  <c r="AI6505" i="8"/>
  <c r="AH6506" i="8"/>
  <c r="AI6506" i="8"/>
  <c r="AH6507" i="8"/>
  <c r="AI6507" i="8"/>
  <c r="AH6508" i="8"/>
  <c r="AI6508" i="8"/>
  <c r="AH6509" i="8"/>
  <c r="AI6509" i="8"/>
  <c r="AH6510" i="8"/>
  <c r="AI6510" i="8"/>
  <c r="AH6511" i="8"/>
  <c r="AI6511" i="8"/>
  <c r="AH6512" i="8"/>
  <c r="AI6512" i="8"/>
  <c r="AH6513" i="8"/>
  <c r="AI6513" i="8"/>
  <c r="AH6514" i="8"/>
  <c r="AI6514" i="8"/>
  <c r="AH6515" i="8"/>
  <c r="AI6515" i="8"/>
  <c r="AH6516" i="8"/>
  <c r="AI6516" i="8"/>
  <c r="AH6517" i="8"/>
  <c r="AI6517" i="8"/>
  <c r="AH6518" i="8"/>
  <c r="AI6518" i="8"/>
  <c r="AH6519" i="8"/>
  <c r="AI6519" i="8"/>
  <c r="AH6520" i="8"/>
  <c r="AI6520" i="8"/>
  <c r="AH5894" i="8"/>
  <c r="AI5894" i="8"/>
  <c r="AH5895" i="8"/>
  <c r="AI5895" i="8"/>
  <c r="AH5896" i="8"/>
  <c r="AI5896" i="8"/>
  <c r="AH5897" i="8"/>
  <c r="AI5897" i="8"/>
  <c r="AH5898" i="8"/>
  <c r="AI5898" i="8"/>
  <c r="AH5899" i="8"/>
  <c r="AI5899" i="8"/>
  <c r="AH5900" i="8"/>
  <c r="AI5900" i="8"/>
  <c r="AH5901" i="8"/>
  <c r="AI5901" i="8"/>
  <c r="AH5902" i="8"/>
  <c r="AI5902" i="8"/>
  <c r="AH5903" i="8"/>
  <c r="AI5903" i="8"/>
  <c r="AH2361" i="8"/>
  <c r="AI2361" i="8"/>
  <c r="AH2362" i="8"/>
  <c r="AI2362" i="8"/>
  <c r="AH2363" i="8"/>
  <c r="AI2363" i="8"/>
  <c r="AH2364" i="8"/>
  <c r="AI2364" i="8"/>
  <c r="AH2365" i="8"/>
  <c r="AI2365" i="8"/>
  <c r="AH2366" i="8"/>
  <c r="AI2366" i="8"/>
  <c r="AH2367" i="8"/>
  <c r="AI2367" i="8"/>
  <c r="AH2368" i="8"/>
  <c r="AI2368" i="8"/>
  <c r="AH2369" i="8"/>
  <c r="AI2369" i="8"/>
  <c r="AH2370" i="8"/>
  <c r="AI2370" i="8"/>
  <c r="AH2371" i="8"/>
  <c r="AI2371" i="8"/>
  <c r="AH2372" i="8"/>
  <c r="AI2372" i="8"/>
  <c r="AH2373" i="8"/>
  <c r="AI2373" i="8"/>
  <c r="AH2374" i="8"/>
  <c r="AI2374" i="8"/>
  <c r="AH2375" i="8"/>
  <c r="AI2375" i="8"/>
  <c r="AH2376" i="8"/>
  <c r="AI2376" i="8"/>
  <c r="AH2377" i="8"/>
  <c r="AI2377" i="8"/>
  <c r="AH2378" i="8"/>
  <c r="AI2378" i="8"/>
  <c r="AH2379" i="8"/>
  <c r="AI2379" i="8"/>
  <c r="AH2380" i="8"/>
  <c r="AI2380" i="8"/>
  <c r="AH2381" i="8"/>
  <c r="AI2381" i="8"/>
  <c r="AH2382" i="8"/>
  <c r="AI2382" i="8"/>
  <c r="AH2383" i="8"/>
  <c r="AI2383" i="8"/>
  <c r="AH2384" i="8"/>
  <c r="AI2384" i="8"/>
  <c r="AH2385" i="8"/>
  <c r="AI2385" i="8"/>
  <c r="AH2386" i="8"/>
  <c r="AI2386" i="8"/>
  <c r="AH2387" i="8"/>
  <c r="AI2387" i="8"/>
  <c r="AH2388" i="8"/>
  <c r="AI2388" i="8"/>
  <c r="AH2389" i="8"/>
  <c r="AI2389" i="8"/>
  <c r="AH2390" i="8"/>
  <c r="AI2390" i="8"/>
  <c r="AH2391" i="8"/>
  <c r="AI2391" i="8"/>
  <c r="AH2392" i="8"/>
  <c r="AI2392" i="8"/>
  <c r="AH2393" i="8"/>
  <c r="AI2393" i="8"/>
  <c r="AH2394" i="8"/>
  <c r="AI2394" i="8"/>
  <c r="AH2395" i="8"/>
  <c r="AI2395" i="8"/>
  <c r="AH2396" i="8"/>
  <c r="AI2396" i="8"/>
  <c r="AH2397" i="8"/>
  <c r="AI2397" i="8"/>
  <c r="AH2398" i="8"/>
  <c r="AI2398" i="8"/>
  <c r="AH2399" i="8"/>
  <c r="AI2399" i="8"/>
  <c r="AH2400" i="8"/>
  <c r="AI2400" i="8"/>
  <c r="AH2401" i="8"/>
  <c r="AI2401" i="8"/>
  <c r="AH2402" i="8"/>
  <c r="AI2402" i="8"/>
  <c r="AH2403" i="8"/>
  <c r="AI2403" i="8"/>
  <c r="AH2404" i="8"/>
  <c r="AI2404" i="8"/>
  <c r="AH2405" i="8"/>
  <c r="AI2405" i="8"/>
  <c r="AH2406" i="8"/>
  <c r="AI2406" i="8"/>
  <c r="AH2407" i="8"/>
  <c r="AI2407" i="8"/>
  <c r="AH6804" i="8"/>
  <c r="AI6804" i="8"/>
  <c r="AH6805" i="8"/>
  <c r="AI6805" i="8"/>
  <c r="AH6806" i="8"/>
  <c r="AI6806" i="8"/>
  <c r="AH6807" i="8"/>
  <c r="AI6807" i="8"/>
  <c r="AH6808" i="8"/>
  <c r="AI6808" i="8"/>
  <c r="AH6809" i="8"/>
  <c r="AI6809" i="8"/>
  <c r="AH6810" i="8"/>
  <c r="AI6810" i="8"/>
  <c r="AH6811" i="8"/>
  <c r="AI6811" i="8"/>
  <c r="AH6812" i="8"/>
  <c r="AI6812" i="8"/>
  <c r="AH6813" i="8"/>
  <c r="AI6813" i="8"/>
  <c r="AH6814" i="8"/>
  <c r="AI6814" i="8"/>
  <c r="AH6815" i="8"/>
  <c r="AI6815" i="8"/>
  <c r="AH6816" i="8"/>
  <c r="AI6816" i="8"/>
  <c r="AH6817" i="8"/>
  <c r="AI6817" i="8"/>
  <c r="AH6818" i="8"/>
  <c r="AI6818" i="8"/>
  <c r="AH6819" i="8"/>
  <c r="AI6819" i="8"/>
  <c r="AH6820" i="8"/>
  <c r="AI6820" i="8"/>
  <c r="AH6821" i="8"/>
  <c r="AI6821" i="8"/>
  <c r="AH6822" i="8"/>
  <c r="AI6822" i="8"/>
  <c r="AH6823" i="8"/>
  <c r="AI6823" i="8"/>
  <c r="AH6824" i="8"/>
  <c r="AI6824" i="8"/>
  <c r="AH6825" i="8"/>
  <c r="AI6825" i="8"/>
  <c r="AH6826" i="8"/>
  <c r="AI6826" i="8"/>
  <c r="AH6827" i="8"/>
  <c r="AI6827" i="8"/>
  <c r="AH6828" i="8"/>
  <c r="AI6828" i="8"/>
  <c r="AH6829" i="8"/>
  <c r="AI6829" i="8"/>
  <c r="AH6830" i="8"/>
  <c r="AI6830" i="8"/>
  <c r="AH6831" i="8"/>
  <c r="AI6831" i="8"/>
  <c r="AH6832" i="8"/>
  <c r="AI6832" i="8"/>
  <c r="AH6833" i="8"/>
  <c r="AI6833" i="8"/>
  <c r="AH6834" i="8"/>
  <c r="AI6834" i="8"/>
  <c r="AH6835" i="8"/>
  <c r="AI6835" i="8"/>
  <c r="AH6836" i="8"/>
  <c r="AI6836" i="8"/>
  <c r="AH6837" i="8"/>
  <c r="AI6837" i="8"/>
  <c r="AH6838" i="8"/>
  <c r="AI6838" i="8"/>
  <c r="AH6839" i="8"/>
  <c r="AI6839" i="8"/>
  <c r="AH6840" i="8"/>
  <c r="AI6840" i="8"/>
  <c r="AH6841" i="8"/>
  <c r="AI6841" i="8"/>
  <c r="AH6842" i="8"/>
  <c r="AI6842" i="8"/>
  <c r="AH4307" i="8"/>
  <c r="AI4307" i="8"/>
  <c r="AH4308" i="8"/>
  <c r="AI4308" i="8"/>
  <c r="AH4309" i="8"/>
  <c r="AI4309" i="8"/>
  <c r="AH4310" i="8"/>
  <c r="AI4310" i="8"/>
  <c r="AH4311" i="8"/>
  <c r="AI4311" i="8"/>
  <c r="AH4312" i="8"/>
  <c r="AI4312" i="8"/>
  <c r="AH4313" i="8"/>
  <c r="AI4313" i="8"/>
  <c r="AH4314" i="8"/>
  <c r="AI4314" i="8"/>
  <c r="AH4315" i="8"/>
  <c r="AI4315" i="8"/>
  <c r="AH4316" i="8"/>
  <c r="AI4316" i="8"/>
  <c r="AH4317" i="8"/>
  <c r="AI4317" i="8"/>
  <c r="AH4318" i="8"/>
  <c r="AI4318" i="8"/>
  <c r="AH4319" i="8"/>
  <c r="AI4319" i="8"/>
  <c r="AH4320" i="8"/>
  <c r="AI4320" i="8"/>
  <c r="AH4321" i="8"/>
  <c r="AI4321" i="8"/>
  <c r="AH4322" i="8"/>
  <c r="AI4322" i="8"/>
  <c r="AH4323" i="8"/>
  <c r="AI4323" i="8"/>
  <c r="AH4324" i="8"/>
  <c r="AI4324" i="8"/>
  <c r="AH4325" i="8"/>
  <c r="AI4325" i="8"/>
  <c r="AH4326" i="8"/>
  <c r="AI4326" i="8"/>
  <c r="AH4327" i="8"/>
  <c r="AI4327" i="8"/>
  <c r="AH4328" i="8"/>
  <c r="AI4328" i="8"/>
  <c r="AH4329" i="8"/>
  <c r="AI4329" i="8"/>
  <c r="AH4330" i="8"/>
  <c r="AI4330" i="8"/>
  <c r="AH4331" i="8"/>
  <c r="AI4331" i="8"/>
  <c r="AH4332" i="8"/>
  <c r="AI4332" i="8"/>
  <c r="AH4333" i="8"/>
  <c r="AI4333" i="8"/>
  <c r="AH4334" i="8"/>
  <c r="AI4334" i="8"/>
  <c r="AH4335" i="8"/>
  <c r="AI4335" i="8"/>
  <c r="AH4336" i="8"/>
  <c r="AI4336" i="8"/>
  <c r="AH4337" i="8"/>
  <c r="AI4337" i="8"/>
  <c r="AH4338" i="8"/>
  <c r="AI4338" i="8"/>
  <c r="AH4339" i="8"/>
  <c r="AI4339" i="8"/>
  <c r="AH4340" i="8"/>
  <c r="AI4340" i="8"/>
  <c r="AH4341" i="8"/>
  <c r="AI4341" i="8"/>
  <c r="AH6065" i="8"/>
  <c r="AI6065" i="8"/>
  <c r="AH6066" i="8"/>
  <c r="AI6066" i="8"/>
  <c r="AH6067" i="8"/>
  <c r="AI6067" i="8"/>
  <c r="AH6068" i="8"/>
  <c r="AI6068" i="8"/>
  <c r="AH6069" i="8"/>
  <c r="AI6069" i="8"/>
  <c r="AH6070" i="8"/>
  <c r="AI6070" i="8"/>
  <c r="AH6071" i="8"/>
  <c r="AI6071" i="8"/>
  <c r="AH6072" i="8"/>
  <c r="AI6072" i="8"/>
  <c r="AH6073" i="8"/>
  <c r="AI6073" i="8"/>
  <c r="AH6074" i="8"/>
  <c r="AI6074" i="8"/>
  <c r="AH6075" i="8"/>
  <c r="AI6075" i="8"/>
  <c r="AH6076" i="8"/>
  <c r="AI6076" i="8"/>
  <c r="AH6077" i="8"/>
  <c r="AI6077" i="8"/>
  <c r="AH6078" i="8"/>
  <c r="AI6078" i="8"/>
  <c r="AH6079" i="8"/>
  <c r="AI6079" i="8"/>
  <c r="AH6080" i="8"/>
  <c r="AI6080" i="8"/>
  <c r="AH6081" i="8"/>
  <c r="AI6081" i="8"/>
  <c r="AH6082" i="8"/>
  <c r="AI6082" i="8"/>
  <c r="AH6083" i="8"/>
  <c r="AI6083" i="8"/>
  <c r="AH6084" i="8"/>
  <c r="AI6084" i="8"/>
  <c r="AH6085" i="8"/>
  <c r="AI6085" i="8"/>
  <c r="AH6086" i="8"/>
  <c r="AI6086" i="8"/>
  <c r="AH6087" i="8"/>
  <c r="AI6087" i="8"/>
  <c r="AH6088" i="8"/>
  <c r="AI6088" i="8"/>
  <c r="AH6089" i="8"/>
  <c r="AI6089" i="8"/>
  <c r="AH6090" i="8"/>
  <c r="AI6090" i="8"/>
  <c r="AH6091" i="8"/>
  <c r="AI6091" i="8"/>
  <c r="AH6092" i="8"/>
  <c r="AI6092" i="8"/>
  <c r="AH6093" i="8"/>
  <c r="AI6093" i="8"/>
  <c r="AH6094" i="8"/>
  <c r="AI6094" i="8"/>
  <c r="AH6095" i="8"/>
  <c r="AI6095" i="8"/>
  <c r="AH6096" i="8"/>
  <c r="AI6096" i="8"/>
  <c r="AH6097" i="8"/>
  <c r="AI6097" i="8"/>
  <c r="AH6098" i="8"/>
  <c r="AI6098" i="8"/>
  <c r="AH6099" i="8"/>
  <c r="AI6099" i="8"/>
  <c r="AH6100" i="8"/>
  <c r="AI6100" i="8"/>
  <c r="AH6101" i="8"/>
  <c r="AI6101" i="8"/>
  <c r="AH6102" i="8"/>
  <c r="AI6102" i="8"/>
  <c r="AH6103" i="8"/>
  <c r="AI6103" i="8"/>
  <c r="AH6104" i="8"/>
  <c r="AI6104" i="8"/>
  <c r="AH6105" i="8"/>
  <c r="AI6105" i="8"/>
  <c r="AH6106" i="8"/>
  <c r="AI6106" i="8"/>
  <c r="AH6107" i="8"/>
  <c r="AI6107" i="8"/>
  <c r="AH6108" i="8"/>
  <c r="AI6108" i="8"/>
  <c r="AH6109" i="8"/>
  <c r="AI6109" i="8"/>
  <c r="AH6110" i="8"/>
  <c r="AI6110" i="8"/>
  <c r="AH6111" i="8"/>
  <c r="AI6111" i="8"/>
  <c r="AH6112" i="8"/>
  <c r="AI6112" i="8"/>
  <c r="AH6113" i="8"/>
  <c r="AI6113" i="8"/>
  <c r="AH6114" i="8"/>
  <c r="AI6114" i="8"/>
  <c r="AH6115" i="8"/>
  <c r="AI6115" i="8"/>
  <c r="AH6116" i="8"/>
  <c r="AI6116" i="8"/>
  <c r="AH6117" i="8"/>
  <c r="AI6117" i="8"/>
  <c r="AH6118" i="8"/>
  <c r="AI6118" i="8"/>
  <c r="AH6119" i="8"/>
  <c r="AI6119" i="8"/>
  <c r="AH6120" i="8"/>
  <c r="AI6120" i="8"/>
  <c r="AH6121" i="8"/>
  <c r="AI6121" i="8"/>
  <c r="AH6122" i="8"/>
  <c r="AI6122" i="8"/>
  <c r="AH6123" i="8"/>
  <c r="AI6123" i="8"/>
  <c r="AH6124" i="8"/>
  <c r="AI6124" i="8"/>
  <c r="AH6125" i="8"/>
  <c r="AI6125" i="8"/>
  <c r="AH6126" i="8"/>
  <c r="AI6126" i="8"/>
  <c r="AH6127" i="8"/>
  <c r="AI6127" i="8"/>
  <c r="AH6128" i="8"/>
  <c r="AI6128" i="8"/>
  <c r="AH6129" i="8"/>
  <c r="AI6129" i="8"/>
  <c r="AH6130" i="8"/>
  <c r="AI6130" i="8"/>
  <c r="AH6131" i="8"/>
  <c r="AI6131" i="8"/>
  <c r="AH6132" i="8"/>
  <c r="AI6132" i="8"/>
  <c r="AH6133" i="8"/>
  <c r="AI6133" i="8"/>
  <c r="AH6134" i="8"/>
  <c r="AI6134" i="8"/>
  <c r="AH6135" i="8"/>
  <c r="AI6135" i="8"/>
  <c r="AH6136" i="8"/>
  <c r="AI6136" i="8"/>
  <c r="AH6137" i="8"/>
  <c r="AI6137" i="8"/>
  <c r="AH6138" i="8"/>
  <c r="AI6138" i="8"/>
  <c r="AH6139" i="8"/>
  <c r="AI6139" i="8"/>
  <c r="AH6140" i="8"/>
  <c r="AI6140" i="8"/>
  <c r="AH6141" i="8"/>
  <c r="AI6141" i="8"/>
  <c r="AH6142" i="8"/>
  <c r="AI6142" i="8"/>
  <c r="AH6143" i="8"/>
  <c r="AI6143" i="8"/>
  <c r="AH6144" i="8"/>
  <c r="AI6144" i="8"/>
  <c r="AH6145" i="8"/>
  <c r="AI6145" i="8"/>
  <c r="AH6146" i="8"/>
  <c r="AI6146" i="8"/>
  <c r="AH6147" i="8"/>
  <c r="AI6147" i="8"/>
  <c r="AH6148" i="8"/>
  <c r="AI6148" i="8"/>
  <c r="AH6149" i="8"/>
  <c r="AI6149" i="8"/>
  <c r="AH6150" i="8"/>
  <c r="AI6150" i="8"/>
  <c r="AH6151" i="8"/>
  <c r="AI6151" i="8"/>
  <c r="AH6152" i="8"/>
  <c r="AI6152" i="8"/>
  <c r="AH6153" i="8"/>
  <c r="AI6153" i="8"/>
  <c r="AH6154" i="8"/>
  <c r="AI6154" i="8"/>
  <c r="AH6155" i="8"/>
  <c r="AI6155" i="8"/>
  <c r="AH6156" i="8"/>
  <c r="AI6156" i="8"/>
  <c r="AH6157" i="8"/>
  <c r="AI6157" i="8"/>
  <c r="AH6158" i="8"/>
  <c r="AI6158" i="8"/>
  <c r="AH6159" i="8"/>
  <c r="AI6159" i="8"/>
  <c r="AH784" i="8"/>
  <c r="AI784" i="8"/>
  <c r="AH785" i="8"/>
  <c r="AI785" i="8"/>
  <c r="AH786" i="8"/>
  <c r="AI786" i="8"/>
  <c r="AH787" i="8"/>
  <c r="AI787" i="8"/>
  <c r="AH788" i="8"/>
  <c r="AI788" i="8"/>
  <c r="AH789" i="8"/>
  <c r="AI789" i="8"/>
  <c r="AH790" i="8"/>
  <c r="AI790" i="8"/>
  <c r="AH791" i="8"/>
  <c r="AI791" i="8"/>
  <c r="AH792" i="8"/>
  <c r="AI792" i="8"/>
  <c r="AH793" i="8"/>
  <c r="AI793" i="8"/>
  <c r="AH794" i="8"/>
  <c r="AI794" i="8"/>
  <c r="AH795" i="8"/>
  <c r="AI795" i="8"/>
  <c r="AH796" i="8"/>
  <c r="AI796" i="8"/>
  <c r="AH797" i="8"/>
  <c r="AI797" i="8"/>
  <c r="AH798" i="8"/>
  <c r="AI798" i="8"/>
  <c r="AH6361" i="8"/>
  <c r="AI6361" i="8"/>
  <c r="AH6362" i="8"/>
  <c r="AI6362" i="8"/>
  <c r="AH6363" i="8"/>
  <c r="AI6363" i="8"/>
  <c r="AH6364" i="8"/>
  <c r="AI6364" i="8"/>
  <c r="AH6365" i="8"/>
  <c r="AI6365" i="8"/>
  <c r="AH6366" i="8"/>
  <c r="AI6366" i="8"/>
  <c r="AH6367" i="8"/>
  <c r="AI6367" i="8"/>
  <c r="AH6368" i="8"/>
  <c r="AI6368" i="8"/>
  <c r="AH6369" i="8"/>
  <c r="AI6369" i="8"/>
  <c r="AH6370" i="8"/>
  <c r="AI6370" i="8"/>
  <c r="AH1723" i="8"/>
  <c r="AI1723" i="8"/>
  <c r="AH1724" i="8"/>
  <c r="AI1724" i="8"/>
  <c r="AH1725" i="8"/>
  <c r="AI1725" i="8"/>
  <c r="AH1726" i="8"/>
  <c r="AI1726" i="8"/>
  <c r="AH1727" i="8"/>
  <c r="AI1727" i="8"/>
  <c r="AH4077" i="8"/>
  <c r="AI4077" i="8"/>
  <c r="AH4078" i="8"/>
  <c r="AI4078" i="8"/>
  <c r="AH4079" i="8"/>
  <c r="AI4079" i="8"/>
  <c r="AH4080" i="8"/>
  <c r="AI4080" i="8"/>
  <c r="AH4081" i="8"/>
  <c r="AI4081" i="8"/>
  <c r="AH4082" i="8"/>
  <c r="AI4082" i="8"/>
  <c r="AH4083" i="8"/>
  <c r="AI4083" i="8"/>
  <c r="AH4084" i="8"/>
  <c r="AI4084" i="8"/>
  <c r="AH4085" i="8"/>
  <c r="AI4085" i="8"/>
  <c r="AH1383" i="8"/>
  <c r="AI1383" i="8"/>
  <c r="AH1384" i="8"/>
  <c r="AI1384" i="8"/>
  <c r="AH1385" i="8"/>
  <c r="AI1385" i="8"/>
  <c r="AH1386" i="8"/>
  <c r="AI1386" i="8"/>
  <c r="AH1387" i="8"/>
  <c r="AI1387" i="8"/>
  <c r="AH1388" i="8"/>
  <c r="AI1388" i="8"/>
  <c r="AH1389" i="8"/>
  <c r="AI1389" i="8"/>
  <c r="AH1390" i="8"/>
  <c r="AI1390" i="8"/>
  <c r="AH1391" i="8"/>
  <c r="AI1391" i="8"/>
  <c r="AH1392" i="8"/>
  <c r="AI1392" i="8"/>
  <c r="AH1393" i="8"/>
  <c r="AI1393" i="8"/>
  <c r="AH3465" i="8"/>
  <c r="AI3465" i="8"/>
  <c r="AH3466" i="8"/>
  <c r="AI3466" i="8"/>
  <c r="AH3467" i="8"/>
  <c r="AI3467" i="8"/>
  <c r="AH3468" i="8"/>
  <c r="AI3468" i="8"/>
  <c r="AH3469" i="8"/>
  <c r="AI3469" i="8"/>
  <c r="AH3470" i="8"/>
  <c r="AI3470" i="8"/>
  <c r="AH3471" i="8"/>
  <c r="AI3471" i="8"/>
  <c r="AH3472" i="8"/>
  <c r="AI3472" i="8"/>
  <c r="AH3473" i="8"/>
  <c r="AI3473" i="8"/>
  <c r="AH3474" i="8"/>
  <c r="AI3474" i="8"/>
  <c r="AH3475" i="8"/>
  <c r="AI3475" i="8"/>
  <c r="AH3476" i="8"/>
  <c r="AI3476" i="8"/>
  <c r="AH5157" i="8"/>
  <c r="AI5157" i="8"/>
  <c r="AH5158" i="8"/>
  <c r="AI5158" i="8"/>
  <c r="AH5159" i="8"/>
  <c r="AI5159" i="8"/>
  <c r="AH5160" i="8"/>
  <c r="AI5160" i="8"/>
  <c r="AH5161" i="8"/>
  <c r="AI5161" i="8"/>
  <c r="AH5162" i="8"/>
  <c r="AI5162" i="8"/>
  <c r="AH5163" i="8"/>
  <c r="AI5163" i="8"/>
  <c r="AH5164" i="8"/>
  <c r="AI5164" i="8"/>
  <c r="AH5165" i="8"/>
  <c r="AI5165" i="8"/>
  <c r="AH5166" i="8"/>
  <c r="AI5166" i="8"/>
  <c r="AH5167" i="8"/>
  <c r="AI5167" i="8"/>
  <c r="AH5168" i="8"/>
  <c r="AI5168" i="8"/>
  <c r="AH5169" i="8"/>
  <c r="AI5169" i="8"/>
  <c r="AH5170" i="8"/>
  <c r="AI5170" i="8"/>
  <c r="AH5171" i="8"/>
  <c r="AI5171" i="8"/>
  <c r="AH5172" i="8"/>
  <c r="AI5172" i="8"/>
  <c r="AH5173" i="8"/>
  <c r="AI5173" i="8"/>
  <c r="AH4729" i="8"/>
  <c r="AI4729" i="8"/>
  <c r="AH4730" i="8"/>
  <c r="AI4730" i="8"/>
  <c r="AH4731" i="8"/>
  <c r="AI4731" i="8"/>
  <c r="AH4732" i="8"/>
  <c r="AI4732" i="8"/>
  <c r="AH4733" i="8"/>
  <c r="AI4733" i="8"/>
  <c r="AH4734" i="8"/>
  <c r="AI4734" i="8"/>
  <c r="AH4735" i="8"/>
  <c r="AI4735" i="8"/>
  <c r="AH4736" i="8"/>
  <c r="AI4736" i="8"/>
  <c r="AH4737" i="8"/>
  <c r="AI4737" i="8"/>
  <c r="AH4738" i="8"/>
  <c r="AI4738" i="8"/>
  <c r="AH4739" i="8"/>
  <c r="AI4739" i="8"/>
  <c r="AH4740" i="8"/>
  <c r="AI4740" i="8"/>
  <c r="AH4741" i="8"/>
  <c r="AI4741" i="8"/>
  <c r="AH4742" i="8"/>
  <c r="AI4742" i="8"/>
  <c r="AH4743" i="8"/>
  <c r="AI4743" i="8"/>
  <c r="AH4744" i="8"/>
  <c r="AI4744" i="8"/>
  <c r="AH4745" i="8"/>
  <c r="AI4745" i="8"/>
  <c r="AH4746" i="8"/>
  <c r="AI4746" i="8"/>
  <c r="AH4747" i="8"/>
  <c r="AI4747" i="8"/>
  <c r="AH4748" i="8"/>
  <c r="AI4748" i="8"/>
  <c r="AH4749" i="8"/>
  <c r="AI4749" i="8"/>
  <c r="AH4750" i="8"/>
  <c r="AI4750" i="8"/>
  <c r="AH4751" i="8"/>
  <c r="AI4751" i="8"/>
  <c r="AH4752" i="8"/>
  <c r="AI4752" i="8"/>
  <c r="AH4753" i="8"/>
  <c r="AI4753" i="8"/>
  <c r="AH2085" i="8"/>
  <c r="AI2085" i="8"/>
  <c r="AH2086" i="8"/>
  <c r="AI2086" i="8"/>
  <c r="AH2087" i="8"/>
  <c r="AI2087" i="8"/>
  <c r="AH2088" i="8"/>
  <c r="AI2088" i="8"/>
  <c r="AH2089" i="8"/>
  <c r="AI2089" i="8"/>
  <c r="AH2090" i="8"/>
  <c r="AI2090" i="8"/>
  <c r="AH2091" i="8"/>
  <c r="AI2091" i="8"/>
  <c r="AH2092" i="8"/>
  <c r="AI2092" i="8"/>
  <c r="AH2093" i="8"/>
  <c r="AI2093" i="8"/>
  <c r="AH2094" i="8"/>
  <c r="AI2094" i="8"/>
  <c r="AH2095" i="8"/>
  <c r="AI2095" i="8"/>
  <c r="AH2096" i="8"/>
  <c r="AI2096" i="8"/>
  <c r="AH2097" i="8"/>
  <c r="AI2097" i="8"/>
  <c r="AH2098" i="8"/>
  <c r="AI2098" i="8"/>
  <c r="AH2099" i="8"/>
  <c r="AI2099" i="8"/>
  <c r="AH2100" i="8"/>
  <c r="AI2100" i="8"/>
  <c r="AH2101" i="8"/>
  <c r="AI2101" i="8"/>
  <c r="AH2102" i="8"/>
  <c r="AI2102" i="8"/>
  <c r="AH2103" i="8"/>
  <c r="AI2103" i="8"/>
  <c r="AH2104" i="8"/>
  <c r="AI2104" i="8"/>
  <c r="AH2105" i="8"/>
  <c r="AI2105" i="8"/>
  <c r="AH2106" i="8"/>
  <c r="AI2106" i="8"/>
  <c r="AH2107" i="8"/>
  <c r="AI2107" i="8"/>
  <c r="AH2108" i="8"/>
  <c r="AI2108" i="8"/>
  <c r="AH2109" i="8"/>
  <c r="AI2109" i="8"/>
  <c r="AH2110" i="8"/>
  <c r="AI2110" i="8"/>
  <c r="AH2111" i="8"/>
  <c r="AI2111" i="8"/>
  <c r="AH2112" i="8"/>
  <c r="AI2112" i="8"/>
  <c r="AH2113" i="8"/>
  <c r="AI2113" i="8"/>
  <c r="AH2114" i="8"/>
  <c r="AI2114" i="8"/>
  <c r="AH2115" i="8"/>
  <c r="AI2115" i="8"/>
  <c r="AH2116" i="8"/>
  <c r="AI2116" i="8"/>
  <c r="AH2117" i="8"/>
  <c r="AI2117" i="8"/>
  <c r="AH2118" i="8"/>
  <c r="AI2118" i="8"/>
  <c r="AH2119" i="8"/>
  <c r="AI2119" i="8"/>
  <c r="AH2120" i="8"/>
  <c r="AI2120" i="8"/>
  <c r="AH2121" i="8"/>
  <c r="AI2121" i="8"/>
  <c r="AH2122" i="8"/>
  <c r="AI2122" i="8"/>
  <c r="AH2123" i="8"/>
  <c r="AI2123" i="8"/>
  <c r="AH2124" i="8"/>
  <c r="AI2124" i="8"/>
  <c r="AH2125" i="8"/>
  <c r="AI2125" i="8"/>
  <c r="AH2126" i="8"/>
  <c r="AI2126" i="8"/>
  <c r="AH2127" i="8"/>
  <c r="AI2127" i="8"/>
  <c r="AH2128" i="8"/>
  <c r="AI2128" i="8"/>
  <c r="AH2129" i="8"/>
  <c r="AI2129" i="8"/>
  <c r="AH2130" i="8"/>
  <c r="AI2130" i="8"/>
  <c r="AH2131" i="8"/>
  <c r="AI2131" i="8"/>
  <c r="AH2132" i="8"/>
  <c r="AI2132" i="8"/>
  <c r="AH2133" i="8"/>
  <c r="AI2133" i="8"/>
  <c r="AH2134" i="8"/>
  <c r="AI2134" i="8"/>
  <c r="AH3656" i="8"/>
  <c r="AI3656" i="8"/>
  <c r="AH3657" i="8"/>
  <c r="AI3657" i="8"/>
  <c r="AH3658" i="8"/>
  <c r="AI3658" i="8"/>
  <c r="AH3659" i="8"/>
  <c r="AI3659" i="8"/>
  <c r="AH3660" i="8"/>
  <c r="AI3660" i="8"/>
  <c r="AH3661" i="8"/>
  <c r="AI3661" i="8"/>
  <c r="AH3662" i="8"/>
  <c r="AI3662" i="8"/>
  <c r="AH3663" i="8"/>
  <c r="AI3663" i="8"/>
  <c r="AH3664" i="8"/>
  <c r="AI3664" i="8"/>
  <c r="AH3665" i="8"/>
  <c r="AI3665" i="8"/>
  <c r="AH3666" i="8"/>
  <c r="AI3666" i="8"/>
  <c r="AH3667" i="8"/>
  <c r="AI3667" i="8"/>
  <c r="AH3668" i="8"/>
  <c r="AI3668" i="8"/>
  <c r="AH3669" i="8"/>
  <c r="AI3669" i="8"/>
  <c r="AH3670" i="8"/>
  <c r="AI3670" i="8"/>
  <c r="AH3671" i="8"/>
  <c r="AI3671" i="8"/>
  <c r="AH3672" i="8"/>
  <c r="AI3672" i="8"/>
  <c r="AH3673" i="8"/>
  <c r="AI3673" i="8"/>
  <c r="AH3674" i="8"/>
  <c r="AI3674" i="8"/>
  <c r="AH3675" i="8"/>
  <c r="AI3675" i="8"/>
  <c r="AH3676" i="8"/>
  <c r="AI3676" i="8"/>
  <c r="AH3677" i="8"/>
  <c r="AI3677" i="8"/>
  <c r="AH3678" i="8"/>
  <c r="AI3678" i="8"/>
  <c r="AH3679" i="8"/>
  <c r="AI3679" i="8"/>
  <c r="AH5473" i="8"/>
  <c r="AI5473" i="8"/>
  <c r="AH5474" i="8"/>
  <c r="AI5474" i="8"/>
  <c r="AH5475" i="8"/>
  <c r="AI5475" i="8"/>
  <c r="AH5476" i="8"/>
  <c r="AI5476" i="8"/>
  <c r="AH5477" i="8"/>
  <c r="AI5477" i="8"/>
  <c r="AH5478" i="8"/>
  <c r="AI5478" i="8"/>
  <c r="AH5479" i="8"/>
  <c r="AI5479" i="8"/>
  <c r="AH5480" i="8"/>
  <c r="AI5480" i="8"/>
  <c r="AH5481" i="8"/>
  <c r="AI5481" i="8"/>
  <c r="AH5482" i="8"/>
  <c r="AI5482" i="8"/>
  <c r="AH5483" i="8"/>
  <c r="AI5483" i="8"/>
  <c r="AH5484" i="8"/>
  <c r="AI5484" i="8"/>
  <c r="AH5485" i="8"/>
  <c r="AI5485" i="8"/>
  <c r="AH5486" i="8"/>
  <c r="AI5486" i="8"/>
  <c r="AH5487" i="8"/>
  <c r="AI5487" i="8"/>
  <c r="AH5488" i="8"/>
  <c r="AI5488" i="8"/>
  <c r="AH5489" i="8"/>
  <c r="AI5489" i="8"/>
  <c r="AH5490" i="8"/>
  <c r="AI5490" i="8"/>
  <c r="AH5491" i="8"/>
  <c r="AI5491" i="8"/>
  <c r="AH5492" i="8"/>
  <c r="AI5492" i="8"/>
  <c r="AH5493" i="8"/>
  <c r="AI5493" i="8"/>
  <c r="AH5494" i="8"/>
  <c r="AI5494" i="8"/>
  <c r="AH5495" i="8"/>
  <c r="AI5495" i="8"/>
  <c r="AH5496" i="8"/>
  <c r="AI5496" i="8"/>
  <c r="AH5497" i="8"/>
  <c r="AI5497" i="8"/>
  <c r="AH6029" i="8"/>
  <c r="AI6029" i="8"/>
  <c r="AH6030" i="8"/>
  <c r="AI6030" i="8"/>
  <c r="AH6031" i="8"/>
  <c r="AI6031" i="8"/>
  <c r="AH6032" i="8"/>
  <c r="AI6032" i="8"/>
  <c r="AH6033" i="8"/>
  <c r="AI6033" i="8"/>
  <c r="AH6034" i="8"/>
  <c r="AI6034" i="8"/>
  <c r="AH6035" i="8"/>
  <c r="AI6035" i="8"/>
  <c r="AH6036" i="8"/>
  <c r="AI6036" i="8"/>
  <c r="AH6037" i="8"/>
  <c r="AI6037" i="8"/>
  <c r="AH6038" i="8"/>
  <c r="AI6038" i="8"/>
  <c r="AH6039" i="8"/>
  <c r="AI6039" i="8"/>
  <c r="AH6040" i="8"/>
  <c r="AI6040" i="8"/>
  <c r="AH6041" i="8"/>
  <c r="AI6041" i="8"/>
  <c r="AH6042" i="8"/>
  <c r="AI6042" i="8"/>
  <c r="AH6043" i="8"/>
  <c r="AI6043" i="8"/>
  <c r="AH6044" i="8"/>
  <c r="AI6044" i="8"/>
  <c r="AH6045" i="8"/>
  <c r="AI6045" i="8"/>
  <c r="AH6046" i="8"/>
  <c r="AI6046" i="8"/>
  <c r="AH6047" i="8"/>
  <c r="AI6047" i="8"/>
  <c r="AH6048" i="8"/>
  <c r="AI6048" i="8"/>
  <c r="AH6049" i="8"/>
  <c r="AI6049" i="8"/>
  <c r="AH6050" i="8"/>
  <c r="AI6050" i="8"/>
  <c r="AH6051" i="8"/>
  <c r="AI6051" i="8"/>
  <c r="AH6052" i="8"/>
  <c r="AI6052" i="8"/>
  <c r="AH6371" i="8"/>
  <c r="AI6371" i="8"/>
  <c r="AH6372" i="8"/>
  <c r="AI6372" i="8"/>
  <c r="AH6373" i="8"/>
  <c r="AI6373" i="8"/>
  <c r="AH6374" i="8"/>
  <c r="AI6374" i="8"/>
  <c r="AH6375" i="8"/>
  <c r="AI6375" i="8"/>
  <c r="AH6376" i="8"/>
  <c r="AI6376" i="8"/>
  <c r="AH6377" i="8"/>
  <c r="AI6377" i="8"/>
  <c r="AH6378" i="8"/>
  <c r="AI6378" i="8"/>
  <c r="AH6379" i="8"/>
  <c r="AI6379" i="8"/>
  <c r="AH6380" i="8"/>
  <c r="AI6380" i="8"/>
  <c r="AH6381" i="8"/>
  <c r="AI6381" i="8"/>
  <c r="AH6382" i="8"/>
  <c r="AI6382" i="8"/>
  <c r="AH6383" i="8"/>
  <c r="AI6383" i="8"/>
  <c r="AH6384" i="8"/>
  <c r="AI6384" i="8"/>
  <c r="AH6385" i="8"/>
  <c r="AI6385" i="8"/>
  <c r="AH6386" i="8"/>
  <c r="AI6386" i="8"/>
  <c r="AH6387" i="8"/>
  <c r="AI6387" i="8"/>
  <c r="AH6388" i="8"/>
  <c r="AI6388" i="8"/>
  <c r="AH6389" i="8"/>
  <c r="AI6389" i="8"/>
  <c r="AH6390" i="8"/>
  <c r="AI6390" i="8"/>
  <c r="AH6391" i="8"/>
  <c r="AI6391" i="8"/>
  <c r="AH6392" i="8"/>
  <c r="AI6392" i="8"/>
  <c r="AH6393" i="8"/>
  <c r="AI6393" i="8"/>
  <c r="AH6394" i="8"/>
  <c r="AI6394" i="8"/>
  <c r="AH6395" i="8"/>
  <c r="AI6395" i="8"/>
  <c r="AH2954" i="8"/>
  <c r="AI2954" i="8"/>
  <c r="AH2955" i="8"/>
  <c r="AI2955" i="8"/>
  <c r="AH2956" i="8"/>
  <c r="AI2956" i="8"/>
  <c r="AH2957" i="8"/>
  <c r="AI2957" i="8"/>
  <c r="AH2958" i="8"/>
  <c r="AI2958" i="8"/>
  <c r="AH2959" i="8"/>
  <c r="AI2959" i="8"/>
  <c r="AH2960" i="8"/>
  <c r="AI2960" i="8"/>
  <c r="AH2961" i="8"/>
  <c r="AI2961" i="8"/>
  <c r="AH2962" i="8"/>
  <c r="AI2962" i="8"/>
  <c r="AH2963" i="8"/>
  <c r="AI2963" i="8"/>
  <c r="AH2964" i="8"/>
  <c r="AI2964" i="8"/>
  <c r="AH5402" i="8"/>
  <c r="AI5402" i="8"/>
  <c r="AH5403" i="8"/>
  <c r="AI5403" i="8"/>
  <c r="AH5404" i="8"/>
  <c r="AI5404" i="8"/>
  <c r="AH5405" i="8"/>
  <c r="AI5405" i="8"/>
  <c r="AH5406" i="8"/>
  <c r="AI5406" i="8"/>
  <c r="AH5407" i="8"/>
  <c r="AI5407" i="8"/>
  <c r="AH5408" i="8"/>
  <c r="AI5408" i="8"/>
  <c r="AH5409" i="8"/>
  <c r="AI5409" i="8"/>
  <c r="AH5410" i="8"/>
  <c r="AI5410" i="8"/>
  <c r="AH5411" i="8"/>
  <c r="AI5411" i="8"/>
  <c r="AH5412" i="8"/>
  <c r="AI5412" i="8"/>
  <c r="AH5413" i="8"/>
  <c r="AI5413" i="8"/>
  <c r="AH5414" i="8"/>
  <c r="AI5414" i="8"/>
  <c r="AH2150" i="8"/>
  <c r="AI2150" i="8"/>
  <c r="AH2151" i="8"/>
  <c r="AI2151" i="8"/>
  <c r="AH2152" i="8"/>
  <c r="AI2152" i="8"/>
  <c r="AH2153" i="8"/>
  <c r="AI2153" i="8"/>
  <c r="AH2154" i="8"/>
  <c r="AI2154" i="8"/>
  <c r="AH2155" i="8"/>
  <c r="AI2155" i="8"/>
  <c r="AH2156" i="8"/>
  <c r="AI2156" i="8"/>
  <c r="AH2157" i="8"/>
  <c r="AI2157" i="8"/>
  <c r="AH2158" i="8"/>
  <c r="AI2158" i="8"/>
  <c r="AH2159" i="8"/>
  <c r="AI2159" i="8"/>
  <c r="AH2160" i="8"/>
  <c r="AI2160" i="8"/>
  <c r="AH1342" i="8"/>
  <c r="AI1342" i="8"/>
  <c r="AH1343" i="8"/>
  <c r="AI1343" i="8"/>
  <c r="AH1344" i="8"/>
  <c r="AI1344" i="8"/>
  <c r="AH1345" i="8"/>
  <c r="AI1345" i="8"/>
  <c r="AH1346" i="8"/>
  <c r="AI1346" i="8"/>
  <c r="AH1347" i="8"/>
  <c r="AI1347" i="8"/>
  <c r="AH1348" i="8"/>
  <c r="AI1348" i="8"/>
  <c r="AH1349" i="8"/>
  <c r="AI1349" i="8"/>
  <c r="AH1350" i="8"/>
  <c r="AI1350" i="8"/>
  <c r="AH1351" i="8"/>
  <c r="AI1351" i="8"/>
  <c r="AH1352" i="8"/>
  <c r="AI1352" i="8"/>
  <c r="AH1353" i="8"/>
  <c r="AI1353" i="8"/>
  <c r="AH1354" i="8"/>
  <c r="AI1354" i="8"/>
  <c r="AH1355" i="8"/>
  <c r="AI1355" i="8"/>
  <c r="AH1356" i="8"/>
  <c r="AI1356" i="8"/>
  <c r="AH1357" i="8"/>
  <c r="AI1357" i="8"/>
  <c r="AH1358" i="8"/>
  <c r="AI1358" i="8"/>
  <c r="AH1571" i="8"/>
  <c r="AI1571" i="8"/>
  <c r="AH1572" i="8"/>
  <c r="AI1572" i="8"/>
  <c r="AH1573" i="8"/>
  <c r="AI1573" i="8"/>
  <c r="AH1574" i="8"/>
  <c r="AI1574" i="8"/>
  <c r="AH1575" i="8"/>
  <c r="AI1575" i="8"/>
  <c r="AH1576" i="8"/>
  <c r="AI1576" i="8"/>
  <c r="AH1577" i="8"/>
  <c r="AI1577" i="8"/>
  <c r="AH1578" i="8"/>
  <c r="AI1578" i="8"/>
  <c r="AH1579" i="8"/>
  <c r="AI1579" i="8"/>
  <c r="AH1580" i="8"/>
  <c r="AI1580" i="8"/>
  <c r="AH5091" i="8"/>
  <c r="AI5091" i="8"/>
  <c r="AH5092" i="8"/>
  <c r="AI5092" i="8"/>
  <c r="AH5093" i="8"/>
  <c r="AI5093" i="8"/>
  <c r="AH5094" i="8"/>
  <c r="AI5094" i="8"/>
  <c r="AH5095" i="8"/>
  <c r="AI5095" i="8"/>
  <c r="AH5096" i="8"/>
  <c r="AI5096" i="8"/>
  <c r="AH5097" i="8"/>
  <c r="AI5097" i="8"/>
  <c r="AH5098" i="8"/>
  <c r="AI5098" i="8"/>
  <c r="AH5099" i="8"/>
  <c r="AI5099" i="8"/>
  <c r="AH5100" i="8"/>
  <c r="AI5100" i="8"/>
  <c r="AH3334" i="8"/>
  <c r="AI3334" i="8"/>
  <c r="AH3335" i="8"/>
  <c r="AI3335" i="8"/>
  <c r="AH3336" i="8"/>
  <c r="AI3336" i="8"/>
  <c r="AH3337" i="8"/>
  <c r="AI3337" i="8"/>
  <c r="AH3338" i="8"/>
  <c r="AI3338" i="8"/>
  <c r="AH3339" i="8"/>
  <c r="AI3339" i="8"/>
  <c r="AH3340" i="8"/>
  <c r="AI3340" i="8"/>
  <c r="AH3341" i="8"/>
  <c r="AI3341" i="8"/>
  <c r="AH3342" i="8"/>
  <c r="AI3342" i="8"/>
  <c r="AH3343" i="8"/>
  <c r="AI3343" i="8"/>
  <c r="AH3344" i="8"/>
  <c r="AI3344" i="8"/>
  <c r="AH5031" i="8"/>
  <c r="AI5031" i="8"/>
  <c r="AH5032" i="8"/>
  <c r="AI5032" i="8"/>
  <c r="AH5033" i="8"/>
  <c r="AI5033" i="8"/>
  <c r="AH5034" i="8"/>
  <c r="AI5034" i="8"/>
  <c r="AH5035" i="8"/>
  <c r="AI5035" i="8"/>
  <c r="AH5036" i="8"/>
  <c r="AI5036" i="8"/>
  <c r="AH5037" i="8"/>
  <c r="AI5037" i="8"/>
  <c r="AH5038" i="8"/>
  <c r="AI5038" i="8"/>
  <c r="AH5039" i="8"/>
  <c r="AI5039" i="8"/>
  <c r="AH5040" i="8"/>
  <c r="AI5040" i="8"/>
  <c r="AH5041" i="8"/>
  <c r="AI5041" i="8"/>
  <c r="AH5042" i="8"/>
  <c r="AI5042" i="8"/>
  <c r="AH5043" i="8"/>
  <c r="AI5043" i="8"/>
  <c r="AH5044" i="8"/>
  <c r="AI5044" i="8"/>
  <c r="AH5745" i="8"/>
  <c r="AI5745" i="8"/>
  <c r="AH5746" i="8"/>
  <c r="AI5746" i="8"/>
  <c r="AH5747" i="8"/>
  <c r="AI5747" i="8"/>
  <c r="AH5748" i="8"/>
  <c r="AI5748" i="8"/>
  <c r="AH5749" i="8"/>
  <c r="AI5749" i="8"/>
  <c r="AH5750" i="8"/>
  <c r="AI5750" i="8"/>
  <c r="AH5751" i="8"/>
  <c r="AI5751" i="8"/>
  <c r="AH5752" i="8"/>
  <c r="AI5752" i="8"/>
  <c r="AH5753" i="8"/>
  <c r="AI5753" i="8"/>
  <c r="AH5754" i="8"/>
  <c r="AI5754" i="8"/>
  <c r="AH5755" i="8"/>
  <c r="AI5755" i="8"/>
  <c r="AH5756" i="8"/>
  <c r="AI5756" i="8"/>
  <c r="AH5757" i="8"/>
  <c r="AI5757" i="8"/>
  <c r="AH5272" i="8"/>
  <c r="AI5272" i="8"/>
  <c r="AH5273" i="8"/>
  <c r="AI5273" i="8"/>
  <c r="AH5274" i="8"/>
  <c r="AI5274" i="8"/>
  <c r="AH5275" i="8"/>
  <c r="AI5275" i="8"/>
  <c r="AH5276" i="8"/>
  <c r="AI5276" i="8"/>
  <c r="AH5277" i="8"/>
  <c r="AI5277" i="8"/>
  <c r="AH5278" i="8"/>
  <c r="AI5278" i="8"/>
  <c r="AH5279" i="8"/>
  <c r="AI5279" i="8"/>
  <c r="AH5280" i="8"/>
  <c r="AI5280" i="8"/>
  <c r="AH5281" i="8"/>
  <c r="AI5281" i="8"/>
  <c r="AH5282" i="8"/>
  <c r="AI5282" i="8"/>
  <c r="AH5283" i="8"/>
  <c r="AI5283" i="8"/>
  <c r="AH5284" i="8"/>
  <c r="AI5284" i="8"/>
  <c r="AH5285" i="8"/>
  <c r="AI5285" i="8"/>
  <c r="AH5286" i="8"/>
  <c r="AI5286" i="8"/>
  <c r="AH5287" i="8"/>
  <c r="AI5287" i="8"/>
  <c r="AH5288" i="8"/>
  <c r="AI5288" i="8"/>
  <c r="AH7483" i="8"/>
  <c r="AI7483" i="8"/>
  <c r="AH7484" i="8"/>
  <c r="AI7484" i="8"/>
  <c r="AH7485" i="8"/>
  <c r="AI7485" i="8"/>
  <c r="AH7486" i="8"/>
  <c r="AI7486" i="8"/>
  <c r="AH7487" i="8"/>
  <c r="AI7487" i="8"/>
  <c r="AH7488" i="8"/>
  <c r="AI7488" i="8"/>
  <c r="AH7489" i="8"/>
  <c r="AI7489" i="8"/>
  <c r="AH7490" i="8"/>
  <c r="AI7490" i="8"/>
  <c r="AH7491" i="8"/>
  <c r="AI7491" i="8"/>
  <c r="AH7492" i="8"/>
  <c r="AI7492" i="8"/>
  <c r="AH7493" i="8"/>
  <c r="AI7493" i="8"/>
  <c r="AH7494" i="8"/>
  <c r="AI7494" i="8"/>
  <c r="AH7495" i="8"/>
  <c r="AI7495" i="8"/>
  <c r="AH7496" i="8"/>
  <c r="AI7496" i="8"/>
  <c r="AH7497" i="8"/>
  <c r="AI7497" i="8"/>
  <c r="AH7498" i="8"/>
  <c r="AI7498" i="8"/>
  <c r="AH7499" i="8"/>
  <c r="AI7499" i="8"/>
  <c r="AH7500" i="8"/>
  <c r="AI7500" i="8"/>
  <c r="AH7501" i="8"/>
  <c r="AI7501" i="8"/>
  <c r="AH7502" i="8"/>
  <c r="AI7502" i="8"/>
  <c r="AH7503" i="8"/>
  <c r="AI7503" i="8"/>
  <c r="AH7504" i="8"/>
  <c r="AI7504" i="8"/>
  <c r="AH7505" i="8"/>
  <c r="AI7505" i="8"/>
  <c r="AH7506" i="8"/>
  <c r="AI7506" i="8"/>
  <c r="AH7507" i="8"/>
  <c r="AI7507" i="8"/>
  <c r="AH7508" i="8"/>
  <c r="AI7508" i="8"/>
  <c r="AH7509" i="8"/>
  <c r="AI7509" i="8"/>
  <c r="AH7510" i="8"/>
  <c r="AI7510" i="8"/>
  <c r="AH7511" i="8"/>
  <c r="AI7511" i="8"/>
  <c r="AH7512" i="8"/>
  <c r="AI7512" i="8"/>
  <c r="AH7513" i="8"/>
  <c r="AI7513" i="8"/>
  <c r="AH7514" i="8"/>
  <c r="AI7514" i="8"/>
  <c r="AH7515" i="8"/>
  <c r="AI7515" i="8"/>
  <c r="AH7516" i="8"/>
  <c r="AI7516" i="8"/>
  <c r="AH7517" i="8"/>
  <c r="AI7517" i="8"/>
  <c r="AH7518" i="8"/>
  <c r="AI7518" i="8"/>
  <c r="AH7519" i="8"/>
  <c r="AI7519" i="8"/>
  <c r="AH7520" i="8"/>
  <c r="AI7520" i="8"/>
  <c r="AH7521" i="8"/>
  <c r="AI7521" i="8"/>
  <c r="AH7522" i="8"/>
  <c r="AI7522" i="8"/>
  <c r="AH7523" i="8"/>
  <c r="AI7523" i="8"/>
  <c r="AH7438" i="8"/>
  <c r="AI7438" i="8"/>
  <c r="AH7439" i="8"/>
  <c r="AI7439" i="8"/>
  <c r="AH7440" i="8"/>
  <c r="AI7440" i="8"/>
  <c r="AH7441" i="8"/>
  <c r="AI7441" i="8"/>
  <c r="AH7442" i="8"/>
  <c r="AI7442" i="8"/>
  <c r="AH7443" i="8"/>
  <c r="AI7443" i="8"/>
  <c r="AH7444" i="8"/>
  <c r="AI7444" i="8"/>
  <c r="AH7445" i="8"/>
  <c r="AI7445" i="8"/>
  <c r="AH7446" i="8"/>
  <c r="AI7446" i="8"/>
  <c r="AH7447" i="8"/>
  <c r="AI7447" i="8"/>
  <c r="AH7448" i="8"/>
  <c r="AI7448" i="8"/>
  <c r="AH7449" i="8"/>
  <c r="AI7449" i="8"/>
  <c r="AH7450" i="8"/>
  <c r="AI7450" i="8"/>
  <c r="AH7451" i="8"/>
  <c r="AI7451" i="8"/>
  <c r="AH7452" i="8"/>
  <c r="AI7452" i="8"/>
  <c r="AH7453" i="8"/>
  <c r="AI7453" i="8"/>
  <c r="AH7454" i="8"/>
  <c r="AI7454" i="8"/>
  <c r="AH7455" i="8"/>
  <c r="AI7455" i="8"/>
  <c r="AH7456" i="8"/>
  <c r="AI7456" i="8"/>
  <c r="AH7457" i="8"/>
  <c r="AI7457" i="8"/>
  <c r="AH7458" i="8"/>
  <c r="AI7458" i="8"/>
  <c r="AH7459" i="8"/>
  <c r="AI7459" i="8"/>
  <c r="AH7460" i="8"/>
  <c r="AI7460" i="8"/>
  <c r="AH7461" i="8"/>
  <c r="AI7461" i="8"/>
  <c r="AH7462" i="8"/>
  <c r="AI7462" i="8"/>
  <c r="AH7463" i="8"/>
  <c r="AI7463" i="8"/>
  <c r="AH7464" i="8"/>
  <c r="AI7464" i="8"/>
  <c r="AH7465" i="8"/>
  <c r="AI7465" i="8"/>
  <c r="AH7466" i="8"/>
  <c r="AI7466" i="8"/>
  <c r="AH7467" i="8"/>
  <c r="AI7467" i="8"/>
  <c r="AH7468" i="8"/>
  <c r="AI7468" i="8"/>
  <c r="AH7469" i="8"/>
  <c r="AI7469" i="8"/>
  <c r="AH7470" i="8"/>
  <c r="AI7470" i="8"/>
  <c r="AH7471" i="8"/>
  <c r="AI7471" i="8"/>
  <c r="AH7472" i="8"/>
  <c r="AI7472" i="8"/>
  <c r="AH7473" i="8"/>
  <c r="AI7473" i="8"/>
  <c r="AH7474" i="8"/>
  <c r="AI7474" i="8"/>
  <c r="AH7475" i="8"/>
  <c r="AI7475" i="8"/>
  <c r="AH7476" i="8"/>
  <c r="AI7476" i="8"/>
  <c r="AH7477" i="8"/>
  <c r="AI7477" i="8"/>
  <c r="AH7478" i="8"/>
  <c r="AI7478" i="8"/>
  <c r="AH7479" i="8"/>
  <c r="AI7479" i="8"/>
  <c r="AH7480" i="8"/>
  <c r="AI7480" i="8"/>
  <c r="AH7481" i="8"/>
  <c r="AI7481" i="8"/>
  <c r="AH7482" i="8"/>
  <c r="AI7482" i="8"/>
  <c r="AH1300" i="8"/>
  <c r="AI1300" i="8"/>
  <c r="AH1301" i="8"/>
  <c r="AI1301" i="8"/>
  <c r="AH1302" i="8"/>
  <c r="AI1302" i="8"/>
  <c r="AH1303" i="8"/>
  <c r="AI1303" i="8"/>
  <c r="AH1304" i="8"/>
  <c r="AI1304" i="8"/>
  <c r="AH1305" i="8"/>
  <c r="AI1305" i="8"/>
  <c r="AH1306" i="8"/>
  <c r="AI1306" i="8"/>
  <c r="AH1307" i="8"/>
  <c r="AI1307" i="8"/>
  <c r="AH1308" i="8"/>
  <c r="AI1308" i="8"/>
  <c r="AH1309" i="8"/>
  <c r="AI1309" i="8"/>
  <c r="AH1310" i="8"/>
  <c r="AI1310" i="8"/>
  <c r="AH1311" i="8"/>
  <c r="AI1311" i="8"/>
  <c r="AH1312" i="8"/>
  <c r="AI1312" i="8"/>
  <c r="AH1313" i="8"/>
  <c r="AI1313" i="8"/>
  <c r="AH1314" i="8"/>
  <c r="AI1314" i="8"/>
  <c r="AH1315" i="8"/>
  <c r="AI1315" i="8"/>
  <c r="AH1316" i="8"/>
  <c r="AI1316" i="8"/>
  <c r="AH1317" i="8"/>
  <c r="AI1317" i="8"/>
  <c r="AH1318" i="8"/>
  <c r="AI1318" i="8"/>
  <c r="AH1319" i="8"/>
  <c r="AI1319" i="8"/>
  <c r="AH1320" i="8"/>
  <c r="AI1320" i="8"/>
  <c r="AH1321" i="8"/>
  <c r="AI1321" i="8"/>
  <c r="AH1322" i="8"/>
  <c r="AI1322" i="8"/>
  <c r="AH1323" i="8"/>
  <c r="AI1323" i="8"/>
  <c r="AH1324" i="8"/>
  <c r="AI1324" i="8"/>
  <c r="AH1325" i="8"/>
  <c r="AI1325" i="8"/>
  <c r="AH1326" i="8"/>
  <c r="AI1326" i="8"/>
  <c r="AH1327" i="8"/>
  <c r="AI1327" i="8"/>
  <c r="AH1328" i="8"/>
  <c r="AI1328" i="8"/>
  <c r="AH1329" i="8"/>
  <c r="AI1329" i="8"/>
  <c r="AH1330" i="8"/>
  <c r="AI1330" i="8"/>
  <c r="AH1331" i="8"/>
  <c r="AI1331" i="8"/>
  <c r="AH1332" i="8"/>
  <c r="AI1332" i="8"/>
  <c r="AH1333" i="8"/>
  <c r="AI1333" i="8"/>
  <c r="AH1334" i="8"/>
  <c r="AI1334" i="8"/>
  <c r="AH1335" i="8"/>
  <c r="AI1335" i="8"/>
  <c r="AH1336" i="8"/>
  <c r="AI1336" i="8"/>
  <c r="AH1337" i="8"/>
  <c r="AI1337" i="8"/>
  <c r="AH1338" i="8"/>
  <c r="AI1338" i="8"/>
  <c r="AH1339" i="8"/>
  <c r="AI1339" i="8"/>
  <c r="AH1340" i="8"/>
  <c r="AI1340" i="8"/>
  <c r="AH1341" i="8"/>
  <c r="AI1341" i="8"/>
  <c r="AH1682" i="8"/>
  <c r="AI1682" i="8"/>
  <c r="AH1683" i="8"/>
  <c r="AI1683" i="8"/>
  <c r="AH1684" i="8"/>
  <c r="AI1684" i="8"/>
  <c r="AH1685" i="8"/>
  <c r="AI1685" i="8"/>
  <c r="AH1686" i="8"/>
  <c r="AI1686" i="8"/>
  <c r="AH1687" i="8"/>
  <c r="AI1687" i="8"/>
  <c r="AH1688" i="8"/>
  <c r="AI1688" i="8"/>
  <c r="AH1689" i="8"/>
  <c r="AI1689" i="8"/>
  <c r="AH1690" i="8"/>
  <c r="AI1690" i="8"/>
  <c r="AH1691" i="8"/>
  <c r="AI1691" i="8"/>
  <c r="AH1692" i="8"/>
  <c r="AI1692" i="8"/>
  <c r="AH1693" i="8"/>
  <c r="AI1693" i="8"/>
  <c r="AH1694" i="8"/>
  <c r="AI1694" i="8"/>
  <c r="AH1695" i="8"/>
  <c r="AI1695" i="8"/>
  <c r="AH1696" i="8"/>
  <c r="AI1696" i="8"/>
  <c r="AH1697" i="8"/>
  <c r="AI1697" i="8"/>
  <c r="AH1698" i="8"/>
  <c r="AI1698" i="8"/>
  <c r="AH1699" i="8"/>
  <c r="AI1699" i="8"/>
  <c r="AH1700" i="8"/>
  <c r="AI1700" i="8"/>
  <c r="AH1701" i="8"/>
  <c r="AI1701" i="8"/>
  <c r="AH1702" i="8"/>
  <c r="AI1702" i="8"/>
  <c r="AH1703" i="8"/>
  <c r="AI1703" i="8"/>
  <c r="AH1704" i="8"/>
  <c r="AI1704" i="8"/>
  <c r="AH1705" i="8"/>
  <c r="AI1705" i="8"/>
  <c r="AH1706" i="8"/>
  <c r="AI1706" i="8"/>
  <c r="AH1707" i="8"/>
  <c r="AI1707" i="8"/>
  <c r="AH1708" i="8"/>
  <c r="AI1708" i="8"/>
  <c r="AH1709" i="8"/>
  <c r="AI1709" i="8"/>
  <c r="AH1710" i="8"/>
  <c r="AI1710" i="8"/>
  <c r="AH1711" i="8"/>
  <c r="AI1711" i="8"/>
  <c r="AH1712" i="8"/>
  <c r="AI1712" i="8"/>
  <c r="AH1713" i="8"/>
  <c r="AI1713" i="8"/>
  <c r="AH1714" i="8"/>
  <c r="AI1714" i="8"/>
  <c r="AH1715" i="8"/>
  <c r="AI1715" i="8"/>
  <c r="AH1716" i="8"/>
  <c r="AI1716" i="8"/>
  <c r="AH1717" i="8"/>
  <c r="AI1717" i="8"/>
  <c r="AH1718" i="8"/>
  <c r="AI1718" i="8"/>
  <c r="AH1719" i="8"/>
  <c r="AI1719" i="8"/>
  <c r="AH1720" i="8"/>
  <c r="AI1720" i="8"/>
  <c r="AH1721" i="8"/>
  <c r="AI1721" i="8"/>
  <c r="AH1722" i="8"/>
  <c r="AI1722" i="8"/>
  <c r="AH2792" i="8"/>
  <c r="AI2792" i="8"/>
  <c r="AH2793" i="8"/>
  <c r="AI2793" i="8"/>
  <c r="AH2794" i="8"/>
  <c r="AI2794" i="8"/>
  <c r="AH2795" i="8"/>
  <c r="AI2795" i="8"/>
  <c r="AH2796" i="8"/>
  <c r="AI2796" i="8"/>
  <c r="AH2797" i="8"/>
  <c r="AI2797" i="8"/>
  <c r="AH2798" i="8"/>
  <c r="AI2798" i="8"/>
  <c r="AH2799" i="8"/>
  <c r="AI2799" i="8"/>
  <c r="AH2800" i="8"/>
  <c r="AI2800" i="8"/>
  <c r="AH2801" i="8"/>
  <c r="AI2801" i="8"/>
  <c r="AH2802" i="8"/>
  <c r="AI2802" i="8"/>
  <c r="AH2803" i="8"/>
  <c r="AI2803" i="8"/>
  <c r="AH2804" i="8"/>
  <c r="AI2804" i="8"/>
  <c r="AH2805" i="8"/>
  <c r="AI2805" i="8"/>
  <c r="AH2806" i="8"/>
  <c r="AI2806" i="8"/>
  <c r="AH2807" i="8"/>
  <c r="AI2807" i="8"/>
  <c r="AH2808" i="8"/>
  <c r="AI2808" i="8"/>
  <c r="AH2809" i="8"/>
  <c r="AI2809" i="8"/>
  <c r="AH2810" i="8"/>
  <c r="AI2810" i="8"/>
  <c r="AH2811" i="8"/>
  <c r="AI2811" i="8"/>
  <c r="AH2812" i="8"/>
  <c r="AI2812" i="8"/>
  <c r="AH2813" i="8"/>
  <c r="AI2813" i="8"/>
  <c r="AH2814" i="8"/>
  <c r="AI2814" i="8"/>
  <c r="AH2815" i="8"/>
  <c r="AI2815" i="8"/>
  <c r="AH2816" i="8"/>
  <c r="AI2816" i="8"/>
  <c r="AH2817" i="8"/>
  <c r="AI2817" i="8"/>
  <c r="AH2818" i="8"/>
  <c r="AI2818" i="8"/>
  <c r="AH2819" i="8"/>
  <c r="AI2819" i="8"/>
  <c r="AH2820" i="8"/>
  <c r="AI2820" i="8"/>
  <c r="AH2821" i="8"/>
  <c r="AI2821" i="8"/>
  <c r="AH2822" i="8"/>
  <c r="AI2822" i="8"/>
  <c r="AH2823" i="8"/>
  <c r="AI2823" i="8"/>
  <c r="AH2824" i="8"/>
  <c r="AI2824" i="8"/>
  <c r="AH2825" i="8"/>
  <c r="AI2825" i="8"/>
  <c r="AH2826" i="8"/>
  <c r="AI2826" i="8"/>
  <c r="AH2827" i="8"/>
  <c r="AI2827" i="8"/>
  <c r="AH2828" i="8"/>
  <c r="AI2828" i="8"/>
  <c r="AH2829" i="8"/>
  <c r="AI2829" i="8"/>
  <c r="AH2830" i="8"/>
  <c r="AI2830" i="8"/>
  <c r="AH2831" i="8"/>
  <c r="AI2831" i="8"/>
  <c r="AH2832" i="8"/>
  <c r="AI2832" i="8"/>
  <c r="AH2833" i="8"/>
  <c r="AI2833" i="8"/>
  <c r="AH3595" i="8"/>
  <c r="AI3595" i="8"/>
  <c r="AH3596" i="8"/>
  <c r="AI3596" i="8"/>
  <c r="AH3597" i="8"/>
  <c r="AI3597" i="8"/>
  <c r="AH3598" i="8"/>
  <c r="AI3598" i="8"/>
  <c r="AH3599" i="8"/>
  <c r="AI3599" i="8"/>
  <c r="AH3600" i="8"/>
  <c r="AI3600" i="8"/>
  <c r="AH3601" i="8"/>
  <c r="AI3601" i="8"/>
  <c r="AH3602" i="8"/>
  <c r="AI3602" i="8"/>
  <c r="AH3603" i="8"/>
  <c r="AI3603" i="8"/>
  <c r="AH3604" i="8"/>
  <c r="AI3604" i="8"/>
  <c r="AH3605" i="8"/>
  <c r="AI3605" i="8"/>
  <c r="AH3606" i="8"/>
  <c r="AI3606" i="8"/>
  <c r="AH3607" i="8"/>
  <c r="AI3607" i="8"/>
  <c r="AH3608" i="8"/>
  <c r="AI3608" i="8"/>
  <c r="AH3609" i="8"/>
  <c r="AI3609" i="8"/>
  <c r="AH3610" i="8"/>
  <c r="AI3610" i="8"/>
  <c r="AH3611" i="8"/>
  <c r="AI3611" i="8"/>
  <c r="AH3612" i="8"/>
  <c r="AI3612" i="8"/>
  <c r="AH3613" i="8"/>
  <c r="AI3613" i="8"/>
  <c r="AH3614" i="8"/>
  <c r="AI3614" i="8"/>
  <c r="AH3615" i="8"/>
  <c r="AI3615" i="8"/>
  <c r="AH3616" i="8"/>
  <c r="AI3616" i="8"/>
  <c r="AH3617" i="8"/>
  <c r="AI3617" i="8"/>
  <c r="AH3618" i="8"/>
  <c r="AI3618" i="8"/>
  <c r="AH3619" i="8"/>
  <c r="AI3619" i="8"/>
  <c r="AH3620" i="8"/>
  <c r="AI3620" i="8"/>
  <c r="AH3621" i="8"/>
  <c r="AI3621" i="8"/>
  <c r="AH3622" i="8"/>
  <c r="AI3622" i="8"/>
  <c r="AH3623" i="8"/>
  <c r="AI3623" i="8"/>
  <c r="AH3624" i="8"/>
  <c r="AI3624" i="8"/>
  <c r="AH3625" i="8"/>
  <c r="AI3625" i="8"/>
  <c r="AH3626" i="8"/>
  <c r="AI3626" i="8"/>
  <c r="AH3627" i="8"/>
  <c r="AI3627" i="8"/>
  <c r="AH3628" i="8"/>
  <c r="AI3628" i="8"/>
  <c r="AH3629" i="8"/>
  <c r="AI3629" i="8"/>
  <c r="AH3630" i="8"/>
  <c r="AI3630" i="8"/>
  <c r="AH3631" i="8"/>
  <c r="AI3631" i="8"/>
  <c r="AH3632" i="8"/>
  <c r="AI3632" i="8"/>
  <c r="AH3633" i="8"/>
  <c r="AI3633" i="8"/>
  <c r="AH3634" i="8"/>
  <c r="AI3634" i="8"/>
  <c r="AH3635" i="8"/>
  <c r="AI3635" i="8"/>
  <c r="AH4619" i="8"/>
  <c r="AI4619" i="8"/>
  <c r="AH4620" i="8"/>
  <c r="AI4620" i="8"/>
  <c r="AH4621" i="8"/>
  <c r="AI4621" i="8"/>
  <c r="AH4622" i="8"/>
  <c r="AI4622" i="8"/>
  <c r="AH4623" i="8"/>
  <c r="AI4623" i="8"/>
  <c r="AH4624" i="8"/>
  <c r="AI4624" i="8"/>
  <c r="AH4625" i="8"/>
  <c r="AI4625" i="8"/>
  <c r="AH4626" i="8"/>
  <c r="AI4626" i="8"/>
  <c r="AH4627" i="8"/>
  <c r="AI4627" i="8"/>
  <c r="AH4628" i="8"/>
  <c r="AI4628" i="8"/>
  <c r="AH4629" i="8"/>
  <c r="AI4629" i="8"/>
  <c r="AH4630" i="8"/>
  <c r="AI4630" i="8"/>
  <c r="AH4631" i="8"/>
  <c r="AI4631" i="8"/>
  <c r="AH4632" i="8"/>
  <c r="AI4632" i="8"/>
  <c r="AH4633" i="8"/>
  <c r="AI4633" i="8"/>
  <c r="AH4634" i="8"/>
  <c r="AI4634" i="8"/>
  <c r="AH4635" i="8"/>
  <c r="AI4635" i="8"/>
  <c r="AH4636" i="8"/>
  <c r="AI4636" i="8"/>
  <c r="AH4637" i="8"/>
  <c r="AI4637" i="8"/>
  <c r="AH4638" i="8"/>
  <c r="AI4638" i="8"/>
  <c r="AH4639" i="8"/>
  <c r="AI4639" i="8"/>
  <c r="AH4640" i="8"/>
  <c r="AI4640" i="8"/>
  <c r="AH4641" i="8"/>
  <c r="AI4641" i="8"/>
  <c r="AH4642" i="8"/>
  <c r="AI4642" i="8"/>
  <c r="AH4643" i="8"/>
  <c r="AI4643" i="8"/>
  <c r="AH4644" i="8"/>
  <c r="AI4644" i="8"/>
  <c r="AH4645" i="8"/>
  <c r="AI4645" i="8"/>
  <c r="AH4646" i="8"/>
  <c r="AI4646" i="8"/>
  <c r="AH4647" i="8"/>
  <c r="AI4647" i="8"/>
  <c r="AH4648" i="8"/>
  <c r="AI4648" i="8"/>
  <c r="AH4649" i="8"/>
  <c r="AI4649" i="8"/>
  <c r="AH4650" i="8"/>
  <c r="AI4650" i="8"/>
  <c r="AH4651" i="8"/>
  <c r="AI4651" i="8"/>
  <c r="AH4652" i="8"/>
  <c r="AI4652" i="8"/>
  <c r="AH4653" i="8"/>
  <c r="AI4653" i="8"/>
  <c r="AH4654" i="8"/>
  <c r="AI4654" i="8"/>
  <c r="AH4655" i="8"/>
  <c r="AI4655" i="8"/>
  <c r="AH4656" i="8"/>
  <c r="AI4656" i="8"/>
  <c r="AH4657" i="8"/>
  <c r="AI4657" i="8"/>
  <c r="AH5232" i="8"/>
  <c r="AI5232" i="8"/>
  <c r="AH5233" i="8"/>
  <c r="AI5233" i="8"/>
  <c r="AH5234" i="8"/>
  <c r="AI5234" i="8"/>
  <c r="AH5235" i="8"/>
  <c r="AI5235" i="8"/>
  <c r="AH5236" i="8"/>
  <c r="AI5236" i="8"/>
  <c r="AH5237" i="8"/>
  <c r="AI5237" i="8"/>
  <c r="AH5238" i="8"/>
  <c r="AI5238" i="8"/>
  <c r="AH5239" i="8"/>
  <c r="AI5239" i="8"/>
  <c r="AH5240" i="8"/>
  <c r="AI5240" i="8"/>
  <c r="AH5241" i="8"/>
  <c r="AI5241" i="8"/>
  <c r="AH5242" i="8"/>
  <c r="AI5242" i="8"/>
  <c r="AH5243" i="8"/>
  <c r="AI5243" i="8"/>
  <c r="AH5244" i="8"/>
  <c r="AI5244" i="8"/>
  <c r="AH5245" i="8"/>
  <c r="AI5245" i="8"/>
  <c r="AH5246" i="8"/>
  <c r="AI5246" i="8"/>
  <c r="AH5247" i="8"/>
  <c r="AI5247" i="8"/>
  <c r="AH5248" i="8"/>
  <c r="AI5248" i="8"/>
  <c r="AH5249" i="8"/>
  <c r="AI5249" i="8"/>
  <c r="AH5250" i="8"/>
  <c r="AI5250" i="8"/>
  <c r="AH5251" i="8"/>
  <c r="AI5251" i="8"/>
  <c r="AH5252" i="8"/>
  <c r="AI5252" i="8"/>
  <c r="AH5253" i="8"/>
  <c r="AI5253" i="8"/>
  <c r="AH5254" i="8"/>
  <c r="AI5254" i="8"/>
  <c r="AH5255" i="8"/>
  <c r="AI5255" i="8"/>
  <c r="AH5256" i="8"/>
  <c r="AI5256" i="8"/>
  <c r="AH5257" i="8"/>
  <c r="AI5257" i="8"/>
  <c r="AH5258" i="8"/>
  <c r="AI5258" i="8"/>
  <c r="AH5259" i="8"/>
  <c r="AI5259" i="8"/>
  <c r="AH5260" i="8"/>
  <c r="AI5260" i="8"/>
  <c r="AH5261" i="8"/>
  <c r="AI5261" i="8"/>
  <c r="AH5262" i="8"/>
  <c r="AI5262" i="8"/>
  <c r="AH5263" i="8"/>
  <c r="AI5263" i="8"/>
  <c r="AH5264" i="8"/>
  <c r="AI5264" i="8"/>
  <c r="AH5265" i="8"/>
  <c r="AI5265" i="8"/>
  <c r="AH5266" i="8"/>
  <c r="AI5266" i="8"/>
  <c r="AH5267" i="8"/>
  <c r="AI5267" i="8"/>
  <c r="AH5268" i="8"/>
  <c r="AI5268" i="8"/>
  <c r="AH5269" i="8"/>
  <c r="AI5269" i="8"/>
  <c r="AH5270" i="8"/>
  <c r="AI5270" i="8"/>
  <c r="AH5271" i="8"/>
  <c r="AI5271" i="8"/>
  <c r="AH5942" i="8"/>
  <c r="AI5942" i="8"/>
  <c r="AH5943" i="8"/>
  <c r="AI5943" i="8"/>
  <c r="AH5944" i="8"/>
  <c r="AI5944" i="8"/>
  <c r="AH5945" i="8"/>
  <c r="AI5945" i="8"/>
  <c r="AH5946" i="8"/>
  <c r="AI5946" i="8"/>
  <c r="AH5947" i="8"/>
  <c r="AI5947" i="8"/>
  <c r="AH5948" i="8"/>
  <c r="AI5948" i="8"/>
  <c r="AH5949" i="8"/>
  <c r="AI5949" i="8"/>
  <c r="AH5950" i="8"/>
  <c r="AI5950" i="8"/>
  <c r="AH5951" i="8"/>
  <c r="AI5951" i="8"/>
  <c r="AH5952" i="8"/>
  <c r="AI5952" i="8"/>
  <c r="AH5953" i="8"/>
  <c r="AI5953" i="8"/>
  <c r="AH5954" i="8"/>
  <c r="AI5954" i="8"/>
  <c r="AH5955" i="8"/>
  <c r="AI5955" i="8"/>
  <c r="AH5956" i="8"/>
  <c r="AI5956" i="8"/>
  <c r="AH5957" i="8"/>
  <c r="AI5957" i="8"/>
  <c r="AH5958" i="8"/>
  <c r="AI5958" i="8"/>
  <c r="AH5959" i="8"/>
  <c r="AI5959" i="8"/>
  <c r="AH5960" i="8"/>
  <c r="AI5960" i="8"/>
  <c r="AH5961" i="8"/>
  <c r="AI5961" i="8"/>
  <c r="AH5962" i="8"/>
  <c r="AI5962" i="8"/>
  <c r="AH5963" i="8"/>
  <c r="AI5963" i="8"/>
  <c r="AH5964" i="8"/>
  <c r="AI5964" i="8"/>
  <c r="AH5965" i="8"/>
  <c r="AI5965" i="8"/>
  <c r="AH5966" i="8"/>
  <c r="AI5966" i="8"/>
  <c r="AH5967" i="8"/>
  <c r="AI5967" i="8"/>
  <c r="AH5968" i="8"/>
  <c r="AI5968" i="8"/>
  <c r="AH5969" i="8"/>
  <c r="AI5969" i="8"/>
  <c r="AH5970" i="8"/>
  <c r="AI5970" i="8"/>
  <c r="AH5971" i="8"/>
  <c r="AI5971" i="8"/>
  <c r="AH5972" i="8"/>
  <c r="AI5972" i="8"/>
  <c r="AH5973" i="8"/>
  <c r="AI5973" i="8"/>
  <c r="AH5974" i="8"/>
  <c r="AI5974" i="8"/>
  <c r="AH5975" i="8"/>
  <c r="AI5975" i="8"/>
  <c r="AH5976" i="8"/>
  <c r="AI5976" i="8"/>
  <c r="AH5977" i="8"/>
  <c r="AI5977" i="8"/>
  <c r="AH5978" i="8"/>
  <c r="AI5978" i="8"/>
  <c r="AH5979" i="8"/>
  <c r="AI5979" i="8"/>
  <c r="AH5980" i="8"/>
  <c r="AI5980" i="8"/>
  <c r="AH5981" i="8"/>
  <c r="AI5981" i="8"/>
  <c r="AH5982" i="8"/>
  <c r="AI5982" i="8"/>
  <c r="AH5983" i="8"/>
  <c r="AI5983" i="8"/>
  <c r="AH6521" i="8"/>
  <c r="AI6521" i="8"/>
  <c r="AH6522" i="8"/>
  <c r="AI6522" i="8"/>
  <c r="AH6523" i="8"/>
  <c r="AI6523" i="8"/>
  <c r="AH6524" i="8"/>
  <c r="AI6524" i="8"/>
  <c r="AH6525" i="8"/>
  <c r="AI6525" i="8"/>
  <c r="AH6526" i="8"/>
  <c r="AI6526" i="8"/>
  <c r="AH6527" i="8"/>
  <c r="AI6527" i="8"/>
  <c r="AH6528" i="8"/>
  <c r="AI6528" i="8"/>
  <c r="AH6529" i="8"/>
  <c r="AI6529" i="8"/>
  <c r="AH6530" i="8"/>
  <c r="AI6530" i="8"/>
  <c r="AH6531" i="8"/>
  <c r="AI6531" i="8"/>
  <c r="AH6532" i="8"/>
  <c r="AI6532" i="8"/>
  <c r="AH6533" i="8"/>
  <c r="AI6533" i="8"/>
  <c r="AH6534" i="8"/>
  <c r="AI6534" i="8"/>
  <c r="AH6535" i="8"/>
  <c r="AI6535" i="8"/>
  <c r="AH6536" i="8"/>
  <c r="AI6536" i="8"/>
  <c r="AH6537" i="8"/>
  <c r="AI6537" i="8"/>
  <c r="AH6538" i="8"/>
  <c r="AI6538" i="8"/>
  <c r="AH6539" i="8"/>
  <c r="AI6539" i="8"/>
  <c r="AH6540" i="8"/>
  <c r="AI6540" i="8"/>
  <c r="AH6541" i="8"/>
  <c r="AI6541" i="8"/>
  <c r="AH6542" i="8"/>
  <c r="AI6542" i="8"/>
  <c r="AH6543" i="8"/>
  <c r="AI6543" i="8"/>
  <c r="AH6544" i="8"/>
  <c r="AI6544" i="8"/>
  <c r="AH6545" i="8"/>
  <c r="AI6545" i="8"/>
  <c r="AH6546" i="8"/>
  <c r="AI6546" i="8"/>
  <c r="AH6547" i="8"/>
  <c r="AI6547" i="8"/>
  <c r="AH6548" i="8"/>
  <c r="AI6548" i="8"/>
  <c r="AH6549" i="8"/>
  <c r="AI6549" i="8"/>
  <c r="AH6550" i="8"/>
  <c r="AI6550" i="8"/>
  <c r="AH6551" i="8"/>
  <c r="AI6551" i="8"/>
  <c r="AH6552" i="8"/>
  <c r="AI6552" i="8"/>
  <c r="AH6553" i="8"/>
  <c r="AI6553" i="8"/>
  <c r="AH6554" i="8"/>
  <c r="AI6554" i="8"/>
  <c r="AH6555" i="8"/>
  <c r="AI6555" i="8"/>
  <c r="AH6556" i="8"/>
  <c r="AI6556" i="8"/>
  <c r="AH6557" i="8"/>
  <c r="AI6557" i="8"/>
  <c r="AH6558" i="8"/>
  <c r="AI6558" i="8"/>
  <c r="AH6559" i="8"/>
  <c r="AI6559" i="8"/>
  <c r="AH6560" i="8"/>
  <c r="AI6560" i="8"/>
  <c r="AH6561" i="8"/>
  <c r="AI6561" i="8"/>
  <c r="AH6562" i="8"/>
  <c r="AI6562" i="8"/>
  <c r="AH6563" i="8"/>
  <c r="AI6563" i="8"/>
  <c r="AH1414" i="8"/>
  <c r="AI1414" i="8"/>
  <c r="AH1415" i="8"/>
  <c r="AI1415" i="8"/>
  <c r="AH1416" i="8"/>
  <c r="AI1416" i="8"/>
  <c r="AH1417" i="8"/>
  <c r="AI1417" i="8"/>
  <c r="AH1418" i="8"/>
  <c r="AI1418" i="8"/>
  <c r="AH1419" i="8"/>
  <c r="AI1419" i="8"/>
  <c r="AH1420" i="8"/>
  <c r="AI1420" i="8"/>
  <c r="AH1421" i="8"/>
  <c r="AI1421" i="8"/>
  <c r="AH1422" i="8"/>
  <c r="AI1422" i="8"/>
  <c r="AH1423" i="8"/>
  <c r="AI1423" i="8"/>
  <c r="AH3477" i="8"/>
  <c r="AI3477" i="8"/>
  <c r="AH3478" i="8"/>
  <c r="AI3478" i="8"/>
  <c r="AH3479" i="8"/>
  <c r="AI3479" i="8"/>
  <c r="AH3480" i="8"/>
  <c r="AI3480" i="8"/>
  <c r="AH3481" i="8"/>
  <c r="AI3481" i="8"/>
  <c r="AH3482" i="8"/>
  <c r="AI3482" i="8"/>
  <c r="AH3483" i="8"/>
  <c r="AI3483" i="8"/>
  <c r="AH3484" i="8"/>
  <c r="AI3484" i="8"/>
  <c r="AH3485" i="8"/>
  <c r="AI3485" i="8"/>
  <c r="AH3486" i="8"/>
  <c r="AI3486" i="8"/>
  <c r="AH3487" i="8"/>
  <c r="AI3487" i="8"/>
  <c r="AH3488" i="8"/>
  <c r="AI3488" i="8"/>
  <c r="AH3489" i="8"/>
  <c r="AI3489" i="8"/>
  <c r="AH3490" i="8"/>
  <c r="AI3490" i="8"/>
  <c r="AH5330" i="8"/>
  <c r="AI5330" i="8"/>
  <c r="AH5331" i="8"/>
  <c r="AI5331" i="8"/>
  <c r="AH5332" i="8"/>
  <c r="AI5332" i="8"/>
  <c r="AH5333" i="8"/>
  <c r="AI5333" i="8"/>
  <c r="AH5334" i="8"/>
  <c r="AI5334" i="8"/>
  <c r="AH5335" i="8"/>
  <c r="AI5335" i="8"/>
  <c r="AH5336" i="8"/>
  <c r="AI5336" i="8"/>
  <c r="AH5337" i="8"/>
  <c r="AI5337" i="8"/>
  <c r="AH5338" i="8"/>
  <c r="AI5338" i="8"/>
  <c r="AH5339" i="8"/>
  <c r="AI5339" i="8"/>
  <c r="AH5340" i="8"/>
  <c r="AI5340" i="8"/>
  <c r="AH5341" i="8"/>
  <c r="AI5341" i="8"/>
  <c r="AH5342" i="8"/>
  <c r="AI5342" i="8"/>
  <c r="AH5343" i="8"/>
  <c r="AI5343" i="8"/>
  <c r="AH5344" i="8"/>
  <c r="AI5344" i="8"/>
  <c r="AH5345" i="8"/>
  <c r="AI5345" i="8"/>
  <c r="AH5346" i="8"/>
  <c r="AI5346" i="8"/>
  <c r="AH5347" i="8"/>
  <c r="AI5347" i="8"/>
  <c r="AH5348" i="8"/>
  <c r="AI5348" i="8"/>
  <c r="AH5349" i="8"/>
  <c r="AI5349" i="8"/>
  <c r="AH5350" i="8"/>
  <c r="AI5350" i="8"/>
  <c r="AH5351" i="8"/>
  <c r="AI5351" i="8"/>
  <c r="AH5352" i="8"/>
  <c r="AI5352" i="8"/>
  <c r="AH5353" i="8"/>
  <c r="AI5353" i="8"/>
  <c r="AH5354" i="8"/>
  <c r="AI5354" i="8"/>
  <c r="AH5355" i="8"/>
  <c r="AI5355" i="8"/>
  <c r="AH5356" i="8"/>
  <c r="AI5356" i="8"/>
  <c r="AH5357" i="8"/>
  <c r="AI5357" i="8"/>
  <c r="AH5358" i="8"/>
  <c r="AI5358" i="8"/>
  <c r="AH5359" i="8"/>
  <c r="AI5359" i="8"/>
  <c r="AH5360" i="8"/>
  <c r="AI5360" i="8"/>
  <c r="AH5361" i="8"/>
  <c r="AI5361" i="8"/>
  <c r="AH5362" i="8"/>
  <c r="AI5362" i="8"/>
  <c r="AH5363" i="8"/>
  <c r="AI5363" i="8"/>
  <c r="AH5364" i="8"/>
  <c r="AI5364" i="8"/>
  <c r="AH5365" i="8"/>
  <c r="AI5365" i="8"/>
  <c r="AH5366" i="8"/>
  <c r="AI5366" i="8"/>
  <c r="AH5367" i="8"/>
  <c r="AI5367" i="8"/>
  <c r="AH5368" i="8"/>
  <c r="AI5368" i="8"/>
  <c r="AH5369" i="8"/>
  <c r="AI5369" i="8"/>
  <c r="AH1134" i="8"/>
  <c r="AI1134" i="8"/>
  <c r="AH1135" i="8"/>
  <c r="AI1135" i="8"/>
  <c r="AH1136" i="8"/>
  <c r="AI1136" i="8"/>
  <c r="AH1137" i="8"/>
  <c r="AI1137" i="8"/>
  <c r="AH1138" i="8"/>
  <c r="AI1138" i="8"/>
  <c r="AH1139" i="8"/>
  <c r="AI1139" i="8"/>
  <c r="AH1140" i="8"/>
  <c r="AI1140" i="8"/>
  <c r="AH1141" i="8"/>
  <c r="AI1141" i="8"/>
  <c r="AH1142" i="8"/>
  <c r="AI1142" i="8"/>
  <c r="AH1143" i="8"/>
  <c r="AI1143" i="8"/>
  <c r="AH1144" i="8"/>
  <c r="AI1144" i="8"/>
  <c r="AH1145" i="8"/>
  <c r="AI1145" i="8"/>
  <c r="AH1146" i="8"/>
  <c r="AI1146" i="8"/>
  <c r="AH1147" i="8"/>
  <c r="AI1147" i="8"/>
  <c r="AH1148" i="8"/>
  <c r="AI1148" i="8"/>
  <c r="AH1149" i="8"/>
  <c r="AI1149" i="8"/>
  <c r="AH1150" i="8"/>
  <c r="AI1150" i="8"/>
  <c r="AH1151" i="8"/>
  <c r="AI1151" i="8"/>
  <c r="AH1152" i="8"/>
  <c r="AI1152" i="8"/>
  <c r="AH1153" i="8"/>
  <c r="AI1153" i="8"/>
  <c r="AH1154" i="8"/>
  <c r="AI1154" i="8"/>
  <c r="AH1155" i="8"/>
  <c r="AI1155" i="8"/>
  <c r="AH1156" i="8"/>
  <c r="AI1156" i="8"/>
  <c r="AH1157" i="8"/>
  <c r="AI1157" i="8"/>
  <c r="AH1158" i="8"/>
  <c r="AI1158" i="8"/>
  <c r="AH1159" i="8"/>
  <c r="AI1159" i="8"/>
  <c r="AH1160" i="8"/>
  <c r="AI1160" i="8"/>
  <c r="AH1161" i="8"/>
  <c r="AI1161" i="8"/>
  <c r="AH1162" i="8"/>
  <c r="AI1162" i="8"/>
  <c r="AH1163" i="8"/>
  <c r="AI1163" i="8"/>
  <c r="AH1164" i="8"/>
  <c r="AI1164" i="8"/>
  <c r="AH1165" i="8"/>
  <c r="AI1165" i="8"/>
  <c r="AH1166" i="8"/>
  <c r="AI1166" i="8"/>
  <c r="AH1167" i="8"/>
  <c r="AI1167" i="8"/>
  <c r="AH1168" i="8"/>
  <c r="AI1168" i="8"/>
  <c r="AH1169" i="8"/>
  <c r="AI1169" i="8"/>
  <c r="AH1170" i="8"/>
  <c r="AI1170" i="8"/>
  <c r="AH2161" i="8"/>
  <c r="AI2161" i="8"/>
  <c r="AH2162" i="8"/>
  <c r="AI2162" i="8"/>
  <c r="AH2163" i="8"/>
  <c r="AI2163" i="8"/>
  <c r="AH2164" i="8"/>
  <c r="AI2164" i="8"/>
  <c r="AH2165" i="8"/>
  <c r="AI2165" i="8"/>
  <c r="AH2166" i="8"/>
  <c r="AI2166" i="8"/>
  <c r="AH2167" i="8"/>
  <c r="AI2167" i="8"/>
  <c r="AH2168" i="8"/>
  <c r="AI2168" i="8"/>
  <c r="AH2169" i="8"/>
  <c r="AI2169" i="8"/>
  <c r="AH2170" i="8"/>
  <c r="AI2170" i="8"/>
  <c r="AH834" i="8"/>
  <c r="AI834" i="8"/>
  <c r="AH835" i="8"/>
  <c r="AI835" i="8"/>
  <c r="AH836" i="8"/>
  <c r="AI836" i="8"/>
  <c r="AH837" i="8"/>
  <c r="AI837" i="8"/>
  <c r="AH838" i="8"/>
  <c r="AI838" i="8"/>
  <c r="AH839" i="8"/>
  <c r="AI839" i="8"/>
  <c r="AH840" i="8"/>
  <c r="AI840" i="8"/>
  <c r="AH841" i="8"/>
  <c r="AI841" i="8"/>
  <c r="AH842" i="8"/>
  <c r="AI842" i="8"/>
  <c r="AH843" i="8"/>
  <c r="AI843" i="8"/>
  <c r="AH1728" i="8"/>
  <c r="AI1728" i="8"/>
  <c r="AH1729" i="8"/>
  <c r="AI1729" i="8"/>
  <c r="AH1730" i="8"/>
  <c r="AI1730" i="8"/>
  <c r="AH1731" i="8"/>
  <c r="AI1731" i="8"/>
  <c r="AH1732" i="8"/>
  <c r="AI1732" i="8"/>
  <c r="AH1733" i="8"/>
  <c r="AI1733" i="8"/>
  <c r="AH1734" i="8"/>
  <c r="AI1734" i="8"/>
  <c r="AH1735" i="8"/>
  <c r="AI1735" i="8"/>
  <c r="AH1736" i="8"/>
  <c r="AI1736" i="8"/>
  <c r="AH1737" i="8"/>
  <c r="AI1737" i="8"/>
  <c r="AH1738" i="8"/>
  <c r="AI1738" i="8"/>
  <c r="AH1739" i="8"/>
  <c r="AI1739" i="8"/>
  <c r="AH1740" i="8"/>
  <c r="AI1740" i="8"/>
  <c r="AH1741" i="8"/>
  <c r="AI1741" i="8"/>
  <c r="AH1742" i="8"/>
  <c r="AI1742" i="8"/>
  <c r="AH1743" i="8"/>
  <c r="AI1743" i="8"/>
  <c r="AH1744" i="8"/>
  <c r="AI1744" i="8"/>
  <c r="AH1745" i="8"/>
  <c r="AI1745" i="8"/>
  <c r="AH1746" i="8"/>
  <c r="AI1746" i="8"/>
  <c r="AH1747" i="8"/>
  <c r="AI1747" i="8"/>
  <c r="AH1748" i="8"/>
  <c r="AI1748" i="8"/>
  <c r="AH1749" i="8"/>
  <c r="AI1749" i="8"/>
  <c r="AH1750" i="8"/>
  <c r="AI1750" i="8"/>
  <c r="AH1751" i="8"/>
  <c r="AI1751" i="8"/>
  <c r="AH1752" i="8"/>
  <c r="AI1752" i="8"/>
  <c r="AH1753" i="8"/>
  <c r="AI1753" i="8"/>
  <c r="AH1754" i="8"/>
  <c r="AI1754" i="8"/>
  <c r="AH1755" i="8"/>
  <c r="AI1755" i="8"/>
  <c r="AH1756" i="8"/>
  <c r="AI1756" i="8"/>
  <c r="AH1757" i="8"/>
  <c r="AI1757" i="8"/>
  <c r="AH1758" i="8"/>
  <c r="AI1758" i="8"/>
  <c r="AH1759" i="8"/>
  <c r="AI1759" i="8"/>
  <c r="AH1760" i="8"/>
  <c r="AI1760" i="8"/>
  <c r="AH1761" i="8"/>
  <c r="AI1761" i="8"/>
  <c r="AH1762" i="8"/>
  <c r="AI1762" i="8"/>
  <c r="AH1763" i="8"/>
  <c r="AI1763" i="8"/>
  <c r="AH1764" i="8"/>
  <c r="AI1764" i="8"/>
  <c r="AH1765" i="8"/>
  <c r="AI1765" i="8"/>
  <c r="AH1766" i="8"/>
  <c r="AI1766" i="8"/>
  <c r="AH1767" i="8"/>
  <c r="AI1767" i="8"/>
  <c r="AH1768" i="8"/>
  <c r="AI1768" i="8"/>
  <c r="AH1769" i="8"/>
  <c r="AI1769" i="8"/>
  <c r="AH1770" i="8"/>
  <c r="AI1770" i="8"/>
  <c r="AH1771" i="8"/>
  <c r="AI1771" i="8"/>
  <c r="AH1772" i="8"/>
  <c r="AI1772" i="8"/>
  <c r="AH1773" i="8"/>
  <c r="AI1773" i="8"/>
  <c r="AH1774" i="8"/>
  <c r="AI1774" i="8"/>
  <c r="AH1775" i="8"/>
  <c r="AI1775" i="8"/>
  <c r="AH1776" i="8"/>
  <c r="AI1776" i="8"/>
  <c r="AH1777" i="8"/>
  <c r="AI1777" i="8"/>
  <c r="AH1778" i="8"/>
  <c r="AI1778" i="8"/>
  <c r="AH1779" i="8"/>
  <c r="AI1779" i="8"/>
  <c r="AH1780" i="8"/>
  <c r="AI1780" i="8"/>
  <c r="AH1781" i="8"/>
  <c r="AI1781" i="8"/>
  <c r="AH1782" i="8"/>
  <c r="AI1782" i="8"/>
  <c r="AH1783" i="8"/>
  <c r="AI1783" i="8"/>
  <c r="AH1784" i="8"/>
  <c r="AI1784" i="8"/>
  <c r="AH1785" i="8"/>
  <c r="AI1785" i="8"/>
  <c r="AH1786" i="8"/>
  <c r="AI1786" i="8"/>
  <c r="AH1787" i="8"/>
  <c r="AI1787" i="8"/>
  <c r="AH1788" i="8"/>
  <c r="AI1788" i="8"/>
  <c r="AH1789" i="8"/>
  <c r="AI1789" i="8"/>
  <c r="AH1790" i="8"/>
  <c r="AI1790" i="8"/>
  <c r="AH1791" i="8"/>
  <c r="AI1791" i="8"/>
  <c r="AH1792" i="8"/>
  <c r="AI1792" i="8"/>
  <c r="AH1793" i="8"/>
  <c r="AI1793" i="8"/>
  <c r="AH1794" i="8"/>
  <c r="AI1794" i="8"/>
  <c r="AH1795" i="8"/>
  <c r="AI1795" i="8"/>
  <c r="AH1796" i="8"/>
  <c r="AI1796" i="8"/>
  <c r="AH1797" i="8"/>
  <c r="AI1797" i="8"/>
  <c r="AH1798" i="8"/>
  <c r="AI1798" i="8"/>
  <c r="AH1799" i="8"/>
  <c r="AI1799" i="8"/>
  <c r="AH1800" i="8"/>
  <c r="AI1800" i="8"/>
  <c r="AH1801" i="8"/>
  <c r="AI1801" i="8"/>
  <c r="AH1802" i="8"/>
  <c r="AI1802" i="8"/>
  <c r="AH1803" i="8"/>
  <c r="AI1803" i="8"/>
  <c r="AH1804" i="8"/>
  <c r="AI1804" i="8"/>
  <c r="AH1805" i="8"/>
  <c r="AI1805" i="8"/>
  <c r="AH1806" i="8"/>
  <c r="AI1806" i="8"/>
  <c r="AH1807" i="8"/>
  <c r="AI1807" i="8"/>
  <c r="AH1808" i="8"/>
  <c r="AI1808" i="8"/>
  <c r="AH1809" i="8"/>
  <c r="AI1809" i="8"/>
  <c r="AH1810" i="8"/>
  <c r="AI1810" i="8"/>
  <c r="AH1811" i="8"/>
  <c r="AI1811" i="8"/>
  <c r="AH1812" i="8"/>
  <c r="AI1812" i="8"/>
  <c r="AH1813" i="8"/>
  <c r="AI1813" i="8"/>
  <c r="AH1814" i="8"/>
  <c r="AI1814" i="8"/>
  <c r="AH1815" i="8"/>
  <c r="AI1815" i="8"/>
  <c r="AH1816" i="8"/>
  <c r="AI1816" i="8"/>
  <c r="AH1171" i="8"/>
  <c r="AI1171" i="8"/>
  <c r="AH1172" i="8"/>
  <c r="AI1172" i="8"/>
  <c r="AH1173" i="8"/>
  <c r="AI1173" i="8"/>
  <c r="AH1174" i="8"/>
  <c r="AI1174" i="8"/>
  <c r="AH1175" i="8"/>
  <c r="AI1175" i="8"/>
  <c r="AH1176" i="8"/>
  <c r="AI1176" i="8"/>
  <c r="AH1177" i="8"/>
  <c r="AI1177" i="8"/>
  <c r="AH1178" i="8"/>
  <c r="AI1178" i="8"/>
  <c r="AH1179" i="8"/>
  <c r="AI1179" i="8"/>
  <c r="AH1180" i="8"/>
  <c r="AI1180" i="8"/>
  <c r="AH1181" i="8"/>
  <c r="AI1181" i="8"/>
  <c r="AH1182" i="8"/>
  <c r="AI1182" i="8"/>
  <c r="AH1183" i="8"/>
  <c r="AI1183" i="8"/>
  <c r="AH1184" i="8"/>
  <c r="AI1184" i="8"/>
  <c r="AH1185" i="8"/>
  <c r="AI1185" i="8"/>
  <c r="AH1186" i="8"/>
  <c r="AI1186" i="8"/>
  <c r="AH1187" i="8"/>
  <c r="AI1187" i="8"/>
  <c r="AH1188" i="8"/>
  <c r="AI1188" i="8"/>
  <c r="AH1189" i="8"/>
  <c r="AI1189" i="8"/>
  <c r="AH1190" i="8"/>
  <c r="AI1190" i="8"/>
  <c r="AH1191" i="8"/>
  <c r="AI1191" i="8"/>
  <c r="AH1192" i="8"/>
  <c r="AI1192" i="8"/>
  <c r="AH1193" i="8"/>
  <c r="AI1193" i="8"/>
  <c r="AH1194" i="8"/>
  <c r="AI1194" i="8"/>
  <c r="AH1195" i="8"/>
  <c r="AI1195" i="8"/>
  <c r="AH1196" i="8"/>
  <c r="AI1196" i="8"/>
  <c r="AH1197" i="8"/>
  <c r="AI1197" i="8"/>
  <c r="AH1198" i="8"/>
  <c r="AI1198" i="8"/>
  <c r="AH1199" i="8"/>
  <c r="AI1199" i="8"/>
  <c r="AH1200" i="8"/>
  <c r="AI1200" i="8"/>
  <c r="AH1201" i="8"/>
  <c r="AI1201" i="8"/>
  <c r="AH3176" i="8"/>
  <c r="AI3176" i="8"/>
  <c r="AH3177" i="8"/>
  <c r="AI3177" i="8"/>
  <c r="AH3178" i="8"/>
  <c r="AI3178" i="8"/>
  <c r="AH3179" i="8"/>
  <c r="AI3179" i="8"/>
  <c r="AH3180" i="8"/>
  <c r="AI3180" i="8"/>
  <c r="AH3181" i="8"/>
  <c r="AI3181" i="8"/>
  <c r="AH3182" i="8"/>
  <c r="AI3182" i="8"/>
  <c r="AH3183" i="8"/>
  <c r="AI3183" i="8"/>
  <c r="AH3184" i="8"/>
  <c r="AI3184" i="8"/>
  <c r="AH3185" i="8"/>
  <c r="AI3185" i="8"/>
  <c r="AH3186" i="8"/>
  <c r="AI3186" i="8"/>
  <c r="AH3187" i="8"/>
  <c r="AI3187" i="8"/>
  <c r="AH3188" i="8"/>
  <c r="AI3188" i="8"/>
  <c r="AH3189" i="8"/>
  <c r="AI3189" i="8"/>
  <c r="AH3190" i="8"/>
  <c r="AI3190" i="8"/>
  <c r="AH3191" i="8"/>
  <c r="AI3191" i="8"/>
  <c r="AH3192" i="8"/>
  <c r="AI3192" i="8"/>
  <c r="AH3193" i="8"/>
  <c r="AI3193" i="8"/>
  <c r="AH3194" i="8"/>
  <c r="AI3194" i="8"/>
  <c r="AH3195" i="8"/>
  <c r="AI3195" i="8"/>
  <c r="AH3196" i="8"/>
  <c r="AI3196" i="8"/>
  <c r="AH3197" i="8"/>
  <c r="AI3197" i="8"/>
  <c r="AH3198" i="8"/>
  <c r="AI3198" i="8"/>
  <c r="AH3199" i="8"/>
  <c r="AI3199" i="8"/>
  <c r="AH3200" i="8"/>
  <c r="AI3200" i="8"/>
  <c r="AH3201" i="8"/>
  <c r="AI3201" i="8"/>
  <c r="AH3202" i="8"/>
  <c r="AI3202" i="8"/>
  <c r="AH3203" i="8"/>
  <c r="AI3203" i="8"/>
  <c r="AH3204" i="8"/>
  <c r="AI3204" i="8"/>
  <c r="AH3205" i="8"/>
  <c r="AI3205" i="8"/>
  <c r="AH3206" i="8"/>
  <c r="AI3206" i="8"/>
  <c r="AH4096" i="8"/>
  <c r="AI4096" i="8"/>
  <c r="AH4097" i="8"/>
  <c r="AI4097" i="8"/>
  <c r="AH4098" i="8"/>
  <c r="AI4098" i="8"/>
  <c r="AH4099" i="8"/>
  <c r="AI4099" i="8"/>
  <c r="AH4100" i="8"/>
  <c r="AI4100" i="8"/>
  <c r="AH4101" i="8"/>
  <c r="AI4101" i="8"/>
  <c r="AH4102" i="8"/>
  <c r="AI4102" i="8"/>
  <c r="AH4103" i="8"/>
  <c r="AI4103" i="8"/>
  <c r="AH4104" i="8"/>
  <c r="AI4104" i="8"/>
  <c r="AH4105" i="8"/>
  <c r="AI4105" i="8"/>
  <c r="AH4106" i="8"/>
  <c r="AI4106" i="8"/>
  <c r="AH4107" i="8"/>
  <c r="AI4107" i="8"/>
  <c r="AH4108" i="8"/>
  <c r="AI4108" i="8"/>
  <c r="AH4109" i="8"/>
  <c r="AI4109" i="8"/>
  <c r="AH4110" i="8"/>
  <c r="AI4110" i="8"/>
  <c r="AH4111" i="8"/>
  <c r="AI4111" i="8"/>
  <c r="AH4112" i="8"/>
  <c r="AI4112" i="8"/>
  <c r="AH4113" i="8"/>
  <c r="AI4113" i="8"/>
  <c r="AH4114" i="8"/>
  <c r="AI4114" i="8"/>
  <c r="AH4115" i="8"/>
  <c r="AI4115" i="8"/>
  <c r="AH4116" i="8"/>
  <c r="AI4116" i="8"/>
  <c r="AH4117" i="8"/>
  <c r="AI4117" i="8"/>
  <c r="AH4118" i="8"/>
  <c r="AI4118" i="8"/>
  <c r="AH4119" i="8"/>
  <c r="AI4119" i="8"/>
  <c r="AH4120" i="8"/>
  <c r="AI4120" i="8"/>
  <c r="AH4121" i="8"/>
  <c r="AI4121" i="8"/>
  <c r="AH4122" i="8"/>
  <c r="AI4122" i="8"/>
  <c r="AH4123" i="8"/>
  <c r="AI4123" i="8"/>
  <c r="AH4124" i="8"/>
  <c r="AI4124" i="8"/>
  <c r="AH4125" i="8"/>
  <c r="AI4125" i="8"/>
  <c r="AH4126" i="8"/>
  <c r="AI4126" i="8"/>
  <c r="AH4127" i="8"/>
  <c r="AI4127" i="8"/>
  <c r="AH4128" i="8"/>
  <c r="AI4128" i="8"/>
  <c r="AH4129" i="8"/>
  <c r="AI4129" i="8"/>
  <c r="AH4130" i="8"/>
  <c r="AI4130" i="8"/>
  <c r="AH4131" i="8"/>
  <c r="AI4131" i="8"/>
  <c r="AH4132" i="8"/>
  <c r="AI4132" i="8"/>
  <c r="AH4133" i="8"/>
  <c r="AI4133" i="8"/>
  <c r="AH4134" i="8"/>
  <c r="AI4134" i="8"/>
  <c r="AH4135" i="8"/>
  <c r="AI4135" i="8"/>
  <c r="AH4136" i="8"/>
  <c r="AI4136" i="8"/>
  <c r="AH4137" i="8"/>
  <c r="AI4137" i="8"/>
  <c r="AH4138" i="8"/>
  <c r="AI4138" i="8"/>
  <c r="AH4139" i="8"/>
  <c r="AI4139" i="8"/>
  <c r="AH4140" i="8"/>
  <c r="AI4140" i="8"/>
  <c r="AH4141" i="8"/>
  <c r="AI4141" i="8"/>
  <c r="AH4142" i="8"/>
  <c r="AI4142" i="8"/>
  <c r="AH4143" i="8"/>
  <c r="AI4143" i="8"/>
  <c r="AH4144" i="8"/>
  <c r="AI4144" i="8"/>
  <c r="AH4145" i="8"/>
  <c r="AI4145" i="8"/>
  <c r="AH4146" i="8"/>
  <c r="AI4146" i="8"/>
  <c r="AH4147" i="8"/>
  <c r="AI4147" i="8"/>
  <c r="AH4148" i="8"/>
  <c r="AI4148" i="8"/>
  <c r="AH4149" i="8"/>
  <c r="AI4149" i="8"/>
  <c r="AH4150" i="8"/>
  <c r="AI4150" i="8"/>
  <c r="AH4151" i="8"/>
  <c r="AI4151" i="8"/>
  <c r="AH4152" i="8"/>
  <c r="AI4152" i="8"/>
  <c r="AH4153" i="8"/>
  <c r="AI4153" i="8"/>
  <c r="AH4154" i="8"/>
  <c r="AI4154" i="8"/>
  <c r="AH4155" i="8"/>
  <c r="AI4155" i="8"/>
  <c r="AH4658" i="8"/>
  <c r="AI4658" i="8"/>
  <c r="AH4659" i="8"/>
  <c r="AI4659" i="8"/>
  <c r="AH4660" i="8"/>
  <c r="AI4660" i="8"/>
  <c r="AH4661" i="8"/>
  <c r="AI4661" i="8"/>
  <c r="AH4662" i="8"/>
  <c r="AI4662" i="8"/>
  <c r="AH4663" i="8"/>
  <c r="AI4663" i="8"/>
  <c r="AH4664" i="8"/>
  <c r="AI4664" i="8"/>
  <c r="AH4665" i="8"/>
  <c r="AI4665" i="8"/>
  <c r="AH4666" i="8"/>
  <c r="AI4666" i="8"/>
  <c r="AH4667" i="8"/>
  <c r="AI4667" i="8"/>
  <c r="AH4668" i="8"/>
  <c r="AI4668" i="8"/>
  <c r="AH4669" i="8"/>
  <c r="AI4669" i="8"/>
  <c r="AH4670" i="8"/>
  <c r="AI4670" i="8"/>
  <c r="AH4671" i="8"/>
  <c r="AI4671" i="8"/>
  <c r="AH4672" i="8"/>
  <c r="AI4672" i="8"/>
  <c r="AH4673" i="8"/>
  <c r="AI4673" i="8"/>
  <c r="AH4674" i="8"/>
  <c r="AI4674" i="8"/>
  <c r="AH4675" i="8"/>
  <c r="AI4675" i="8"/>
  <c r="AH4676" i="8"/>
  <c r="AI4676" i="8"/>
  <c r="AH4677" i="8"/>
  <c r="AI4677" i="8"/>
  <c r="AH4678" i="8"/>
  <c r="AI4678" i="8"/>
  <c r="AH4679" i="8"/>
  <c r="AI4679" i="8"/>
  <c r="AH4680" i="8"/>
  <c r="AI4680" i="8"/>
  <c r="AH4681" i="8"/>
  <c r="AI4681" i="8"/>
  <c r="AH4682" i="8"/>
  <c r="AI4682" i="8"/>
  <c r="AH4683" i="8"/>
  <c r="AI4683" i="8"/>
  <c r="AH4684" i="8"/>
  <c r="AI4684" i="8"/>
  <c r="AH4685" i="8"/>
  <c r="AI4685" i="8"/>
  <c r="AH4686" i="8"/>
  <c r="AI4686" i="8"/>
  <c r="AH4687" i="8"/>
  <c r="AI4687" i="8"/>
  <c r="AH5045" i="8"/>
  <c r="AI5045" i="8"/>
  <c r="AH5046" i="8"/>
  <c r="AI5046" i="8"/>
  <c r="AH5047" i="8"/>
  <c r="AI5047" i="8"/>
  <c r="AH5048" i="8"/>
  <c r="AI5048" i="8"/>
  <c r="AH5049" i="8"/>
  <c r="AI5049" i="8"/>
  <c r="AH5050" i="8"/>
  <c r="AI5050" i="8"/>
  <c r="AH5051" i="8"/>
  <c r="AI5051" i="8"/>
  <c r="AH5052" i="8"/>
  <c r="AI5052" i="8"/>
  <c r="AH5053" i="8"/>
  <c r="AI5053" i="8"/>
  <c r="AH5054" i="8"/>
  <c r="AI5054" i="8"/>
  <c r="AH5055" i="8"/>
  <c r="AI5055" i="8"/>
  <c r="AH5056" i="8"/>
  <c r="AI5056" i="8"/>
  <c r="AH5057" i="8"/>
  <c r="AI5057" i="8"/>
  <c r="AH5058" i="8"/>
  <c r="AI5058" i="8"/>
  <c r="AH5059" i="8"/>
  <c r="AI5059" i="8"/>
  <c r="AH5060" i="8"/>
  <c r="AI5060" i="8"/>
  <c r="AH5061" i="8"/>
  <c r="AI5061" i="8"/>
  <c r="AH5062" i="8"/>
  <c r="AI5062" i="8"/>
  <c r="AH5063" i="8"/>
  <c r="AI5063" i="8"/>
  <c r="AH5064" i="8"/>
  <c r="AI5064" i="8"/>
  <c r="AH5065" i="8"/>
  <c r="AI5065" i="8"/>
  <c r="AH5066" i="8"/>
  <c r="AI5066" i="8"/>
  <c r="AH5067" i="8"/>
  <c r="AI5067" i="8"/>
  <c r="AH5068" i="8"/>
  <c r="AI5068" i="8"/>
  <c r="AH5069" i="8"/>
  <c r="AI5069" i="8"/>
  <c r="AH5070" i="8"/>
  <c r="AI5070" i="8"/>
  <c r="AH5071" i="8"/>
  <c r="AI5071" i="8"/>
  <c r="AH5072" i="8"/>
  <c r="AI5072" i="8"/>
  <c r="AH5073" i="8"/>
  <c r="AI5073" i="8"/>
  <c r="AH5074" i="8"/>
  <c r="AI5074" i="8"/>
  <c r="AH5075" i="8"/>
  <c r="AI5075" i="8"/>
  <c r="AH6207" i="8"/>
  <c r="AI6207" i="8"/>
  <c r="AH6208" i="8"/>
  <c r="AI6208" i="8"/>
  <c r="AH6209" i="8"/>
  <c r="AI6209" i="8"/>
  <c r="AH6210" i="8"/>
  <c r="AI6210" i="8"/>
  <c r="AH6211" i="8"/>
  <c r="AI6211" i="8"/>
  <c r="AH6212" i="8"/>
  <c r="AI6212" i="8"/>
  <c r="AH6213" i="8"/>
  <c r="AI6213" i="8"/>
  <c r="AH6214" i="8"/>
  <c r="AI6214" i="8"/>
  <c r="AH6215" i="8"/>
  <c r="AI6215" i="8"/>
  <c r="AH6216" i="8"/>
  <c r="AI6216" i="8"/>
  <c r="AH6217" i="8"/>
  <c r="AI6217" i="8"/>
  <c r="AH6218" i="8"/>
  <c r="AI6218" i="8"/>
  <c r="AH6219" i="8"/>
  <c r="AI6219" i="8"/>
  <c r="AH6220" i="8"/>
  <c r="AI6220" i="8"/>
  <c r="AH6221" i="8"/>
  <c r="AI6221" i="8"/>
  <c r="AH6222" i="8"/>
  <c r="AI6222" i="8"/>
  <c r="AH6223" i="8"/>
  <c r="AI6223" i="8"/>
  <c r="AH6224" i="8"/>
  <c r="AI6224" i="8"/>
  <c r="AH6225" i="8"/>
  <c r="AI6225" i="8"/>
  <c r="AH6226" i="8"/>
  <c r="AI6226" i="8"/>
  <c r="AH6227" i="8"/>
  <c r="AI6227" i="8"/>
  <c r="AH6228" i="8"/>
  <c r="AI6228" i="8"/>
  <c r="AH6229" i="8"/>
  <c r="AI6229" i="8"/>
  <c r="AH6230" i="8"/>
  <c r="AI6230" i="8"/>
  <c r="AH6231" i="8"/>
  <c r="AI6231" i="8"/>
  <c r="AH6232" i="8"/>
  <c r="AI6232" i="8"/>
  <c r="AH6233" i="8"/>
  <c r="AI6233" i="8"/>
  <c r="AH6234" i="8"/>
  <c r="AI6234" i="8"/>
  <c r="AH6235" i="8"/>
  <c r="AI6235" i="8"/>
  <c r="AH6236" i="8"/>
  <c r="AI6236" i="8"/>
  <c r="AH6237" i="8"/>
  <c r="AI6237" i="8"/>
  <c r="AH6238" i="8"/>
  <c r="AI6238" i="8"/>
  <c r="AH3491" i="8"/>
  <c r="AI3491" i="8"/>
  <c r="AH3492" i="8"/>
  <c r="AI3492" i="8"/>
  <c r="AH3493" i="8"/>
  <c r="AI3493" i="8"/>
  <c r="AH3494" i="8"/>
  <c r="AI3494" i="8"/>
  <c r="AH3495" i="8"/>
  <c r="AI3495" i="8"/>
  <c r="AH3496" i="8"/>
  <c r="AI3496" i="8"/>
  <c r="AH3497" i="8"/>
  <c r="AI3497" i="8"/>
  <c r="AH3498" i="8"/>
  <c r="AI3498" i="8"/>
  <c r="AH3499" i="8"/>
  <c r="AI3499" i="8"/>
  <c r="AH3500" i="8"/>
  <c r="AI3500" i="8"/>
  <c r="AH3501" i="8"/>
  <c r="AI3501" i="8"/>
  <c r="AH3502" i="8"/>
  <c r="AI3502" i="8"/>
  <c r="AH3503" i="8"/>
  <c r="AI3503" i="8"/>
  <c r="AH3504" i="8"/>
  <c r="AI3504" i="8"/>
  <c r="AH3505" i="8"/>
  <c r="AI3505" i="8"/>
  <c r="AH3506" i="8"/>
  <c r="AI3506" i="8"/>
  <c r="AH3507" i="8"/>
  <c r="AI3507" i="8"/>
  <c r="AH3508" i="8"/>
  <c r="AI3508" i="8"/>
  <c r="AH3509" i="8"/>
  <c r="AI3509" i="8"/>
  <c r="AH3510" i="8"/>
  <c r="AI3510" i="8"/>
  <c r="AH6160" i="8"/>
  <c r="AI6160" i="8"/>
  <c r="AH6161" i="8"/>
  <c r="AI6161" i="8"/>
  <c r="AH6162" i="8"/>
  <c r="AI6162" i="8"/>
  <c r="AH6163" i="8"/>
  <c r="AI6163" i="8"/>
  <c r="AH6164" i="8"/>
  <c r="AI6164" i="8"/>
  <c r="AH6165" i="8"/>
  <c r="AI6165" i="8"/>
  <c r="AH6166" i="8"/>
  <c r="AI6166" i="8"/>
  <c r="AH6167" i="8"/>
  <c r="AI6167" i="8"/>
  <c r="AH6168" i="8"/>
  <c r="AI6168" i="8"/>
  <c r="AH6169" i="8"/>
  <c r="AI6169" i="8"/>
  <c r="AH6170" i="8"/>
  <c r="AI6170" i="8"/>
  <c r="AH6171" i="8"/>
  <c r="AI6171" i="8"/>
  <c r="AH6172" i="8"/>
  <c r="AI6172" i="8"/>
  <c r="AH6173" i="8"/>
  <c r="AI6173" i="8"/>
  <c r="AH6174" i="8"/>
  <c r="AI6174" i="8"/>
  <c r="AH6175" i="8"/>
  <c r="AI6175" i="8"/>
  <c r="AH6176" i="8"/>
  <c r="AI6176" i="8"/>
  <c r="AH6177" i="8"/>
  <c r="AI6177" i="8"/>
  <c r="AH6178" i="8"/>
  <c r="AI6178" i="8"/>
  <c r="AH6179" i="8"/>
  <c r="AI6179" i="8"/>
  <c r="AH6180" i="8"/>
  <c r="AI6180" i="8"/>
  <c r="AH6181" i="8"/>
  <c r="AI6181" i="8"/>
  <c r="AH6182" i="8"/>
  <c r="AI6182" i="8"/>
  <c r="AH6183" i="8"/>
  <c r="AI6183" i="8"/>
  <c r="AH6184" i="8"/>
  <c r="AI6184" i="8"/>
  <c r="AH6185" i="8"/>
  <c r="AI6185" i="8"/>
  <c r="AH6186" i="8"/>
  <c r="AI6186" i="8"/>
  <c r="AH6187" i="8"/>
  <c r="AI6187" i="8"/>
  <c r="AH6188" i="8"/>
  <c r="AI6188" i="8"/>
  <c r="AH6189" i="8"/>
  <c r="AI6189" i="8"/>
  <c r="AH6190" i="8"/>
  <c r="AI6190" i="8"/>
  <c r="AH6191" i="8"/>
  <c r="AI6191" i="8"/>
  <c r="AH6192" i="8"/>
  <c r="AI6192" i="8"/>
  <c r="AH6193" i="8"/>
  <c r="AI6193" i="8"/>
  <c r="AH6194" i="8"/>
  <c r="AI6194" i="8"/>
  <c r="AH6195" i="8"/>
  <c r="AI6195" i="8"/>
  <c r="AH6196" i="8"/>
  <c r="AI6196" i="8"/>
  <c r="AH6197" i="8"/>
  <c r="AI6197" i="8"/>
  <c r="AH6198" i="8"/>
  <c r="AI6198" i="8"/>
  <c r="AH6199" i="8"/>
  <c r="AI6199" i="8"/>
  <c r="AH6200" i="8"/>
  <c r="AI6200" i="8"/>
  <c r="AH6201" i="8"/>
  <c r="AI6201" i="8"/>
  <c r="AH6202" i="8"/>
  <c r="AI6202" i="8"/>
  <c r="AH6203" i="8"/>
  <c r="AI6203" i="8"/>
  <c r="AH6204" i="8"/>
  <c r="AI6204" i="8"/>
  <c r="AH6205" i="8"/>
  <c r="AI6205" i="8"/>
  <c r="AH6206" i="8"/>
  <c r="AI6206" i="8"/>
  <c r="AH3752" i="8"/>
  <c r="AI3752" i="8"/>
  <c r="AH3753" i="8"/>
  <c r="AI3753" i="8"/>
  <c r="AH3754" i="8"/>
  <c r="AI3754" i="8"/>
  <c r="AH3755" i="8"/>
  <c r="AI3755" i="8"/>
  <c r="AH3756" i="8"/>
  <c r="AI3756" i="8"/>
  <c r="AH3757" i="8"/>
  <c r="AI3757" i="8"/>
  <c r="AH3758" i="8"/>
  <c r="AI3758" i="8"/>
  <c r="AH3759" i="8"/>
  <c r="AI3759" i="8"/>
  <c r="AH3760" i="8"/>
  <c r="AI3760" i="8"/>
  <c r="AH3761" i="8"/>
  <c r="AI3761" i="8"/>
  <c r="AH3762" i="8"/>
  <c r="AI3762" i="8"/>
  <c r="AH3763" i="8"/>
  <c r="AI3763" i="8"/>
  <c r="AH3764" i="8"/>
  <c r="AI3764" i="8"/>
  <c r="AH3765" i="8"/>
  <c r="AI3765" i="8"/>
  <c r="AH3766" i="8"/>
  <c r="AI3766" i="8"/>
  <c r="AH3767" i="8"/>
  <c r="AI3767" i="8"/>
  <c r="AH3768" i="8"/>
  <c r="AI3768" i="8"/>
  <c r="AH3769" i="8"/>
  <c r="AI3769" i="8"/>
  <c r="AH3770" i="8"/>
  <c r="AI3770" i="8"/>
  <c r="AH3771" i="8"/>
  <c r="AI3771" i="8"/>
  <c r="AH3772" i="8"/>
  <c r="AI3772" i="8"/>
  <c r="AH3773" i="8"/>
  <c r="AI3773" i="8"/>
  <c r="AH3774" i="8"/>
  <c r="AI3774" i="8"/>
  <c r="AH3775" i="8"/>
  <c r="AI3775" i="8"/>
  <c r="AH3776" i="8"/>
  <c r="AI3776" i="8"/>
  <c r="AH3777" i="8"/>
  <c r="AI3777" i="8"/>
  <c r="AH3778" i="8"/>
  <c r="AI3778" i="8"/>
  <c r="AH3779" i="8"/>
  <c r="AI3779" i="8"/>
  <c r="AH3780" i="8"/>
  <c r="AI3780" i="8"/>
  <c r="AH3781" i="8"/>
  <c r="AI3781" i="8"/>
  <c r="AH3782" i="8"/>
  <c r="AI3782" i="8"/>
  <c r="AH3783" i="8"/>
  <c r="AI3783" i="8"/>
  <c r="AH3784" i="8"/>
  <c r="AI3784" i="8"/>
  <c r="AH3785" i="8"/>
  <c r="AI3785" i="8"/>
  <c r="AH3786" i="8"/>
  <c r="AI3786" i="8"/>
  <c r="AH3787" i="8"/>
  <c r="AI3787" i="8"/>
  <c r="AH3788" i="8"/>
  <c r="AI3788" i="8"/>
  <c r="AH3789" i="8"/>
  <c r="AI3789" i="8"/>
  <c r="AH3790" i="8"/>
  <c r="AI3790" i="8"/>
  <c r="AH3791" i="8"/>
  <c r="AI3791" i="8"/>
  <c r="AH3792" i="8"/>
  <c r="AI3792" i="8"/>
  <c r="AH3793" i="8"/>
  <c r="AI3793" i="8"/>
  <c r="AH3794" i="8"/>
  <c r="AI3794" i="8"/>
  <c r="AH3795" i="8"/>
  <c r="AI3795" i="8"/>
  <c r="AH3796" i="8"/>
  <c r="AI3796" i="8"/>
  <c r="AH3797" i="8"/>
  <c r="AI3797" i="8"/>
  <c r="AH3798" i="8"/>
  <c r="AI3798" i="8"/>
  <c r="AH3799" i="8"/>
  <c r="AI3799" i="8"/>
  <c r="AH3800" i="8"/>
  <c r="AI3800" i="8"/>
  <c r="AH3801" i="8"/>
  <c r="AI3801" i="8"/>
  <c r="AH3802" i="8"/>
  <c r="AI3802" i="8"/>
  <c r="AH3803" i="8"/>
  <c r="AI3803" i="8"/>
  <c r="AH3804" i="8"/>
  <c r="AI3804" i="8"/>
  <c r="AH3805" i="8"/>
  <c r="AI3805" i="8"/>
  <c r="AH3806" i="8"/>
  <c r="AI3806" i="8"/>
  <c r="AH3807" i="8"/>
  <c r="AI3807" i="8"/>
  <c r="AH3808" i="8"/>
  <c r="AI3808" i="8"/>
  <c r="AH3809" i="8"/>
  <c r="AI3809" i="8"/>
  <c r="AH3810" i="8"/>
  <c r="AI3810" i="8"/>
  <c r="AH3811" i="8"/>
  <c r="AI3811" i="8"/>
  <c r="AH3812" i="8"/>
  <c r="AI3812" i="8"/>
  <c r="AH3813" i="8"/>
  <c r="AI3813" i="8"/>
  <c r="AH3814" i="8"/>
  <c r="AI3814" i="8"/>
  <c r="AH3815" i="8"/>
  <c r="AI3815" i="8"/>
  <c r="AH3816" i="8"/>
  <c r="AI3816" i="8"/>
  <c r="AH3817" i="8"/>
  <c r="AI3817" i="8"/>
  <c r="AH3818" i="8"/>
  <c r="AI3818" i="8"/>
  <c r="AH3819" i="8"/>
  <c r="AI3819" i="8"/>
  <c r="AH3820" i="8"/>
  <c r="AI3820" i="8"/>
  <c r="AH637" i="8"/>
  <c r="AI637" i="8"/>
  <c r="AH638" i="8"/>
  <c r="AI638" i="8"/>
  <c r="AH639" i="8"/>
  <c r="AI639" i="8"/>
  <c r="AH640" i="8"/>
  <c r="AI640" i="8"/>
  <c r="AH641" i="8"/>
  <c r="AI641" i="8"/>
  <c r="AH642" i="8"/>
  <c r="AI642" i="8"/>
  <c r="AH643" i="8"/>
  <c r="AI643" i="8"/>
  <c r="AH644" i="8"/>
  <c r="AI644" i="8"/>
  <c r="AH645" i="8"/>
  <c r="AI645" i="8"/>
  <c r="AH646" i="8"/>
  <c r="AI646" i="8"/>
  <c r="AH3407" i="8"/>
  <c r="AI3407" i="8"/>
  <c r="AH3408" i="8"/>
  <c r="AI3408" i="8"/>
  <c r="AH3409" i="8"/>
  <c r="AI3409" i="8"/>
  <c r="AH3410" i="8"/>
  <c r="AI3410" i="8"/>
  <c r="AH3411" i="8"/>
  <c r="AI3411" i="8"/>
  <c r="AH3412" i="8"/>
  <c r="AI3412" i="8"/>
  <c r="AH3413" i="8"/>
  <c r="AI3413" i="8"/>
  <c r="AH3414" i="8"/>
  <c r="AI3414" i="8"/>
  <c r="AH3415" i="8"/>
  <c r="AI3415" i="8"/>
  <c r="AH3416" i="8"/>
  <c r="AI3416" i="8"/>
  <c r="AH3417" i="8"/>
  <c r="AI3417" i="8"/>
  <c r="AH3418" i="8"/>
  <c r="AI3418" i="8"/>
  <c r="AH3419" i="8"/>
  <c r="AI3419" i="8"/>
  <c r="AH3420" i="8"/>
  <c r="AI3420" i="8"/>
  <c r="AH1359" i="8"/>
  <c r="AI1359" i="8"/>
  <c r="AH1360" i="8"/>
  <c r="AI1360" i="8"/>
  <c r="AH1361" i="8"/>
  <c r="AI1361" i="8"/>
  <c r="AH1362" i="8"/>
  <c r="AI1362" i="8"/>
  <c r="AH1363" i="8"/>
  <c r="AI1363" i="8"/>
  <c r="AH1364" i="8"/>
  <c r="AI1364" i="8"/>
  <c r="AH1365" i="8"/>
  <c r="AI1365" i="8"/>
  <c r="AH1366" i="8"/>
  <c r="AI1366" i="8"/>
  <c r="AH1367" i="8"/>
  <c r="AI1367" i="8"/>
  <c r="AH1368" i="8"/>
  <c r="AI1368" i="8"/>
  <c r="AH2171" i="8"/>
  <c r="AI2171" i="8"/>
  <c r="AH2172" i="8"/>
  <c r="AI2172" i="8"/>
  <c r="AH2173" i="8"/>
  <c r="AI2173" i="8"/>
  <c r="AH2174" i="8"/>
  <c r="AI2174" i="8"/>
  <c r="AH2175" i="8"/>
  <c r="AI2175" i="8"/>
  <c r="AH2176" i="8"/>
  <c r="AI2176" i="8"/>
  <c r="AH2177" i="8"/>
  <c r="AI2177" i="8"/>
  <c r="AH4342" i="8"/>
  <c r="AI4342" i="8"/>
  <c r="AH4343" i="8"/>
  <c r="AI4343" i="8"/>
  <c r="AH4344" i="8"/>
  <c r="AI4344" i="8"/>
  <c r="AH4345" i="8"/>
  <c r="AI4345" i="8"/>
  <c r="AH4346" i="8"/>
  <c r="AI4346" i="8"/>
  <c r="AH4347" i="8"/>
  <c r="AI4347" i="8"/>
  <c r="AH4348" i="8"/>
  <c r="AI4348" i="8"/>
  <c r="AH4349" i="8"/>
  <c r="AI4349" i="8"/>
  <c r="AH4350" i="8"/>
  <c r="AI4350" i="8"/>
  <c r="AH4351" i="8"/>
  <c r="AI4351" i="8"/>
  <c r="AH4352" i="8"/>
  <c r="AI4352" i="8"/>
  <c r="AH4353" i="8"/>
  <c r="AI4353" i="8"/>
  <c r="AH4354" i="8"/>
  <c r="AI4354" i="8"/>
  <c r="AH4355" i="8"/>
  <c r="AI4355" i="8"/>
  <c r="AH4356" i="8"/>
  <c r="AI4356" i="8"/>
  <c r="AH4357" i="8"/>
  <c r="AI4357" i="8"/>
  <c r="AH4358" i="8"/>
  <c r="AI4358" i="8"/>
  <c r="AH4359" i="8"/>
  <c r="AI4359" i="8"/>
  <c r="AH4360" i="8"/>
  <c r="AI4360" i="8"/>
  <c r="AH4361" i="8"/>
  <c r="AI4361" i="8"/>
  <c r="AH4362" i="8"/>
  <c r="AI4362" i="8"/>
  <c r="AH4363" i="8"/>
  <c r="AI4363" i="8"/>
  <c r="AH4364" i="8"/>
  <c r="AI4364" i="8"/>
  <c r="AH4365" i="8"/>
  <c r="AI4365" i="8"/>
  <c r="AH4366" i="8"/>
  <c r="AI4366" i="8"/>
  <c r="AH4367" i="8"/>
  <c r="AI4367" i="8"/>
  <c r="AH4368" i="8"/>
  <c r="AI4368" i="8"/>
  <c r="AH4369" i="8"/>
  <c r="AI4369" i="8"/>
  <c r="AH4370" i="8"/>
  <c r="AI4370" i="8"/>
  <c r="AH4371" i="8"/>
  <c r="AI4371" i="8"/>
  <c r="AH4372" i="8"/>
  <c r="AI4372" i="8"/>
  <c r="AH4373" i="8"/>
  <c r="AI4373" i="8"/>
  <c r="AH4374" i="8"/>
  <c r="AI4374" i="8"/>
  <c r="AH4375" i="8"/>
  <c r="AI4375" i="8"/>
  <c r="AH4376" i="8"/>
  <c r="AI4376" i="8"/>
  <c r="AH4377" i="8"/>
  <c r="AI4377" i="8"/>
  <c r="AH4378" i="8"/>
  <c r="AI4378" i="8"/>
  <c r="AH4379" i="8"/>
  <c r="AI4379" i="8"/>
  <c r="AH4380" i="8"/>
  <c r="AI4380" i="8"/>
  <c r="AH4381" i="8"/>
  <c r="AI4381" i="8"/>
  <c r="AH4382" i="8"/>
  <c r="AI4382" i="8"/>
  <c r="AH4383" i="8"/>
  <c r="AI4383" i="8"/>
  <c r="AH4384" i="8"/>
  <c r="AI4384" i="8"/>
  <c r="AH4385" i="8"/>
  <c r="AI4385" i="8"/>
  <c r="AH4386" i="8"/>
  <c r="AI4386" i="8"/>
  <c r="AH4387" i="8"/>
  <c r="AI4387" i="8"/>
  <c r="AH4388" i="8"/>
  <c r="AI4388" i="8"/>
  <c r="AH844" i="8"/>
  <c r="AI844" i="8"/>
  <c r="AH845" i="8"/>
  <c r="AI845" i="8"/>
  <c r="AH846" i="8"/>
  <c r="AI846" i="8"/>
  <c r="AH847" i="8"/>
  <c r="AI847" i="8"/>
  <c r="AH848" i="8"/>
  <c r="AI848" i="8"/>
  <c r="AH849" i="8"/>
  <c r="AI849" i="8"/>
  <c r="AH850" i="8"/>
  <c r="AI850" i="8"/>
  <c r="AH851" i="8"/>
  <c r="AI851" i="8"/>
  <c r="AH852" i="8"/>
  <c r="AI852" i="8"/>
  <c r="AH853" i="8"/>
  <c r="AI853" i="8"/>
  <c r="AH854" i="8"/>
  <c r="AI854" i="8"/>
  <c r="AH855" i="8"/>
  <c r="AI855" i="8"/>
  <c r="AH856" i="8"/>
  <c r="AI856" i="8"/>
  <c r="AH857" i="8"/>
  <c r="AI857" i="8"/>
  <c r="AH858" i="8"/>
  <c r="AI858" i="8"/>
  <c r="AH859" i="8"/>
  <c r="AI859" i="8"/>
  <c r="AH860" i="8"/>
  <c r="AI860" i="8"/>
  <c r="AH861" i="8"/>
  <c r="AI861" i="8"/>
  <c r="AH862" i="8"/>
  <c r="AI862" i="8"/>
  <c r="AH863" i="8"/>
  <c r="AI863" i="8"/>
  <c r="AH864" i="8"/>
  <c r="AI864" i="8"/>
  <c r="AH865" i="8"/>
  <c r="AI865" i="8"/>
  <c r="AH866" i="8"/>
  <c r="AI866" i="8"/>
  <c r="AH867" i="8"/>
  <c r="AI867" i="8"/>
  <c r="AH868" i="8"/>
  <c r="AI868" i="8"/>
  <c r="AH869" i="8"/>
  <c r="AI869" i="8"/>
  <c r="AH870" i="8"/>
  <c r="AI870" i="8"/>
  <c r="AH871" i="8"/>
  <c r="AI871" i="8"/>
  <c r="AH872" i="8"/>
  <c r="AI872" i="8"/>
  <c r="AH873" i="8"/>
  <c r="AI873" i="8"/>
  <c r="AH874" i="8"/>
  <c r="AI874" i="8"/>
  <c r="AH875" i="8"/>
  <c r="AI875" i="8"/>
  <c r="AH876" i="8"/>
  <c r="AI876" i="8"/>
  <c r="AH877" i="8"/>
  <c r="AI877" i="8"/>
  <c r="AH878" i="8"/>
  <c r="AI878" i="8"/>
  <c r="AH879" i="8"/>
  <c r="AI879" i="8"/>
  <c r="AH880" i="8"/>
  <c r="AI880" i="8"/>
  <c r="AH881" i="8"/>
  <c r="AI881" i="8"/>
  <c r="AH882" i="8"/>
  <c r="AI882" i="8"/>
  <c r="AH883" i="8"/>
  <c r="AI883" i="8"/>
  <c r="AH1596" i="8"/>
  <c r="AI1596" i="8"/>
  <c r="AH1597" i="8"/>
  <c r="AI1597" i="8"/>
  <c r="AH1598" i="8"/>
  <c r="AI1598" i="8"/>
  <c r="AH1599" i="8"/>
  <c r="AI1599" i="8"/>
  <c r="AH1600" i="8"/>
  <c r="AI1600" i="8"/>
  <c r="AH1601" i="8"/>
  <c r="AI1601" i="8"/>
  <c r="AH1602" i="8"/>
  <c r="AI1602" i="8"/>
  <c r="AH1603" i="8"/>
  <c r="AI1603" i="8"/>
  <c r="AH1604" i="8"/>
  <c r="AI1604" i="8"/>
  <c r="AH1605" i="8"/>
  <c r="AI1605" i="8"/>
  <c r="AH1606" i="8"/>
  <c r="AI1606" i="8"/>
  <c r="AH1607" i="8"/>
  <c r="AI1607" i="8"/>
  <c r="AH1608" i="8"/>
  <c r="AI1608" i="8"/>
  <c r="AH1609" i="8"/>
  <c r="AI1609" i="8"/>
  <c r="AH1610" i="8"/>
  <c r="AI1610" i="8"/>
  <c r="AH1611" i="8"/>
  <c r="AI1611" i="8"/>
  <c r="AH1612" i="8"/>
  <c r="AI1612" i="8"/>
  <c r="AH1613" i="8"/>
  <c r="AI1613" i="8"/>
  <c r="AH1614" i="8"/>
  <c r="AI1614" i="8"/>
  <c r="AH1615" i="8"/>
  <c r="AI1615" i="8"/>
  <c r="AH1616" i="8"/>
  <c r="AI1616" i="8"/>
  <c r="AH1617" i="8"/>
  <c r="AI1617" i="8"/>
  <c r="AH1618" i="8"/>
  <c r="AI1618" i="8"/>
  <c r="AH1619" i="8"/>
  <c r="AI1619" i="8"/>
  <c r="AH1620" i="8"/>
  <c r="AI1620" i="8"/>
  <c r="AH1621" i="8"/>
  <c r="AI1621" i="8"/>
  <c r="AH1622" i="8"/>
  <c r="AI1622" i="8"/>
  <c r="AH1623" i="8"/>
  <c r="AI1623" i="8"/>
  <c r="AH1624" i="8"/>
  <c r="AI1624" i="8"/>
  <c r="AH1625" i="8"/>
  <c r="AI1625" i="8"/>
  <c r="AH1626" i="8"/>
  <c r="AI1626" i="8"/>
  <c r="AH1627" i="8"/>
  <c r="AI1627" i="8"/>
  <c r="AH1628" i="8"/>
  <c r="AI1628" i="8"/>
  <c r="AH1629" i="8"/>
  <c r="AI1629" i="8"/>
  <c r="AH1630" i="8"/>
  <c r="AI1630" i="8"/>
  <c r="AH1631" i="8"/>
  <c r="AI1631" i="8"/>
  <c r="AH1632" i="8"/>
  <c r="AI1632" i="8"/>
  <c r="AH1633" i="8"/>
  <c r="AI1633" i="8"/>
  <c r="AH1634" i="8"/>
  <c r="AI1634" i="8"/>
  <c r="AH1635" i="8"/>
  <c r="AI1635" i="8"/>
  <c r="AH1636" i="8"/>
  <c r="AI1636" i="8"/>
  <c r="AH1637" i="8"/>
  <c r="AI1637" i="8"/>
  <c r="AH1638" i="8"/>
  <c r="AI1638" i="8"/>
  <c r="AH1639" i="8"/>
  <c r="AI1639" i="8"/>
  <c r="AH2729" i="8"/>
  <c r="AI2729" i="8"/>
  <c r="AH2730" i="8"/>
  <c r="AI2730" i="8"/>
  <c r="AH2731" i="8"/>
  <c r="AI2731" i="8"/>
  <c r="AH2732" i="8"/>
  <c r="AI2732" i="8"/>
  <c r="AH2733" i="8"/>
  <c r="AI2733" i="8"/>
  <c r="AH2734" i="8"/>
  <c r="AI2734" i="8"/>
  <c r="AH2735" i="8"/>
  <c r="AI2735" i="8"/>
  <c r="AH2736" i="8"/>
  <c r="AI2736" i="8"/>
  <c r="AH2737" i="8"/>
  <c r="AI2737" i="8"/>
  <c r="AH2738" i="8"/>
  <c r="AI2738" i="8"/>
  <c r="AH2739" i="8"/>
  <c r="AI2739" i="8"/>
  <c r="AH2740" i="8"/>
  <c r="AI2740" i="8"/>
  <c r="AH2741" i="8"/>
  <c r="AI2741" i="8"/>
  <c r="AH2742" i="8"/>
  <c r="AI2742" i="8"/>
  <c r="AH2743" i="8"/>
  <c r="AI2743" i="8"/>
  <c r="AH2744" i="8"/>
  <c r="AI2744" i="8"/>
  <c r="AH2745" i="8"/>
  <c r="AI2745" i="8"/>
  <c r="AH2746" i="8"/>
  <c r="AI2746" i="8"/>
  <c r="AH2747" i="8"/>
  <c r="AI2747" i="8"/>
  <c r="AH2748" i="8"/>
  <c r="AI2748" i="8"/>
  <c r="AH2749" i="8"/>
  <c r="AI2749" i="8"/>
  <c r="AH2750" i="8"/>
  <c r="AI2750" i="8"/>
  <c r="AH2751" i="8"/>
  <c r="AI2751" i="8"/>
  <c r="AH2752" i="8"/>
  <c r="AI2752" i="8"/>
  <c r="AH2753" i="8"/>
  <c r="AI2753" i="8"/>
  <c r="AH2754" i="8"/>
  <c r="AI2754" i="8"/>
  <c r="AH2755" i="8"/>
  <c r="AI2755" i="8"/>
  <c r="AH2756" i="8"/>
  <c r="AI2756" i="8"/>
  <c r="AH2757" i="8"/>
  <c r="AI2757" i="8"/>
  <c r="AH2758" i="8"/>
  <c r="AI2758" i="8"/>
  <c r="AH2759" i="8"/>
  <c r="AI2759" i="8"/>
  <c r="AH2760" i="8"/>
  <c r="AI2760" i="8"/>
  <c r="AH2761" i="8"/>
  <c r="AI2761" i="8"/>
  <c r="AH2762" i="8"/>
  <c r="AI2762" i="8"/>
  <c r="AH2763" i="8"/>
  <c r="AI2763" i="8"/>
  <c r="AH2764" i="8"/>
  <c r="AI2764" i="8"/>
  <c r="AH2765" i="8"/>
  <c r="AI2765" i="8"/>
  <c r="AH2766" i="8"/>
  <c r="AI2766" i="8"/>
  <c r="AH2767" i="8"/>
  <c r="AI2767" i="8"/>
  <c r="AH2768" i="8"/>
  <c r="AI2768" i="8"/>
  <c r="AH2769" i="8"/>
  <c r="AI2769" i="8"/>
  <c r="AH2770" i="8"/>
  <c r="AI2770" i="8"/>
  <c r="AH2771" i="8"/>
  <c r="AI2771" i="8"/>
  <c r="AH2772" i="8"/>
  <c r="AI2772" i="8"/>
  <c r="AH2773" i="8"/>
  <c r="AI2773" i="8"/>
  <c r="AH2774" i="8"/>
  <c r="AI2774" i="8"/>
  <c r="AH3345" i="8"/>
  <c r="AI3345" i="8"/>
  <c r="AH3346" i="8"/>
  <c r="AI3346" i="8"/>
  <c r="AH3347" i="8"/>
  <c r="AI3347" i="8"/>
  <c r="AH3348" i="8"/>
  <c r="AI3348" i="8"/>
  <c r="AH3349" i="8"/>
  <c r="AI3349" i="8"/>
  <c r="AH3350" i="8"/>
  <c r="AI3350" i="8"/>
  <c r="AH3351" i="8"/>
  <c r="AI3351" i="8"/>
  <c r="AH3352" i="8"/>
  <c r="AI3352" i="8"/>
  <c r="AH3353" i="8"/>
  <c r="AI3353" i="8"/>
  <c r="AH3354" i="8"/>
  <c r="AI3354" i="8"/>
  <c r="AH3355" i="8"/>
  <c r="AI3355" i="8"/>
  <c r="AH3356" i="8"/>
  <c r="AI3356" i="8"/>
  <c r="AH3357" i="8"/>
  <c r="AI3357" i="8"/>
  <c r="AH3358" i="8"/>
  <c r="AI3358" i="8"/>
  <c r="AH3359" i="8"/>
  <c r="AI3359" i="8"/>
  <c r="AH3360" i="8"/>
  <c r="AI3360" i="8"/>
  <c r="AH3361" i="8"/>
  <c r="AI3361" i="8"/>
  <c r="AH3362" i="8"/>
  <c r="AI3362" i="8"/>
  <c r="AH3363" i="8"/>
  <c r="AI3363" i="8"/>
  <c r="AH3364" i="8"/>
  <c r="AI3364" i="8"/>
  <c r="AH3365" i="8"/>
  <c r="AI3365" i="8"/>
  <c r="AH3366" i="8"/>
  <c r="AI3366" i="8"/>
  <c r="AH3367" i="8"/>
  <c r="AI3367" i="8"/>
  <c r="AH3368" i="8"/>
  <c r="AI3368" i="8"/>
  <c r="AH3369" i="8"/>
  <c r="AI3369" i="8"/>
  <c r="AH3370" i="8"/>
  <c r="AI3370" i="8"/>
  <c r="AH3371" i="8"/>
  <c r="AI3371" i="8"/>
  <c r="AH3372" i="8"/>
  <c r="AI3372" i="8"/>
  <c r="AH3373" i="8"/>
  <c r="AI3373" i="8"/>
  <c r="AH3374" i="8"/>
  <c r="AI3374" i="8"/>
  <c r="AH3375" i="8"/>
  <c r="AI3375" i="8"/>
  <c r="AH3376" i="8"/>
  <c r="AI3376" i="8"/>
  <c r="AH3377" i="8"/>
  <c r="AI3377" i="8"/>
  <c r="AH3378" i="8"/>
  <c r="AI3378" i="8"/>
  <c r="AH3379" i="8"/>
  <c r="AI3379" i="8"/>
  <c r="AH3380" i="8"/>
  <c r="AI3380" i="8"/>
  <c r="AH3381" i="8"/>
  <c r="AI3381" i="8"/>
  <c r="AH3382" i="8"/>
  <c r="AI3382" i="8"/>
  <c r="AH3383" i="8"/>
  <c r="AI3383" i="8"/>
  <c r="AH3384" i="8"/>
  <c r="AI3384" i="8"/>
  <c r="AH3385" i="8"/>
  <c r="AI3385" i="8"/>
  <c r="AH3386" i="8"/>
  <c r="AI3386" i="8"/>
  <c r="AH3387" i="8"/>
  <c r="AI3387" i="8"/>
  <c r="AH3388" i="8"/>
  <c r="AI3388" i="8"/>
  <c r="AH3389" i="8"/>
  <c r="AI3389" i="8"/>
  <c r="AH3390" i="8"/>
  <c r="AI3390" i="8"/>
  <c r="AH3391" i="8"/>
  <c r="AI3391" i="8"/>
  <c r="AH2446" i="8"/>
  <c r="AI2446" i="8"/>
  <c r="AH2447" i="8"/>
  <c r="AI2447" i="8"/>
  <c r="AH2448" i="8"/>
  <c r="AI2448" i="8"/>
  <c r="AH2449" i="8"/>
  <c r="AI2449" i="8"/>
  <c r="AH2450" i="8"/>
  <c r="AI2450" i="8"/>
  <c r="AH2451" i="8"/>
  <c r="AI2451" i="8"/>
  <c r="AH2452" i="8"/>
  <c r="AI2452" i="8"/>
  <c r="AH2453" i="8"/>
  <c r="AI2453" i="8"/>
  <c r="AH2454" i="8"/>
  <c r="AI2454" i="8"/>
  <c r="AH2455" i="8"/>
  <c r="AI2455" i="8"/>
  <c r="AH2456" i="8"/>
  <c r="AI2456" i="8"/>
  <c r="AH2457" i="8"/>
  <c r="AI2457" i="8"/>
  <c r="AH2458" i="8"/>
  <c r="AI2458" i="8"/>
  <c r="AH2459" i="8"/>
  <c r="AI2459" i="8"/>
  <c r="AH2460" i="8"/>
  <c r="AI2460" i="8"/>
  <c r="AH2461" i="8"/>
  <c r="AI2461" i="8"/>
  <c r="AH2462" i="8"/>
  <c r="AI2462" i="8"/>
  <c r="AH2463" i="8"/>
  <c r="AI2463" i="8"/>
  <c r="AH2464" i="8"/>
  <c r="AI2464" i="8"/>
  <c r="AH2465" i="8"/>
  <c r="AI2465" i="8"/>
  <c r="AH2466" i="8"/>
  <c r="AI2466" i="8"/>
  <c r="AH2467" i="8"/>
  <c r="AI2467" i="8"/>
  <c r="AH2468" i="8"/>
  <c r="AI2468" i="8"/>
  <c r="AH2469" i="8"/>
  <c r="AI2469" i="8"/>
  <c r="AH2470" i="8"/>
  <c r="AI2470" i="8"/>
  <c r="AH2471" i="8"/>
  <c r="AI2471" i="8"/>
  <c r="AH2472" i="8"/>
  <c r="AI2472" i="8"/>
  <c r="AH2473" i="8"/>
  <c r="AI2473" i="8"/>
  <c r="AH2474" i="8"/>
  <c r="AI2474" i="8"/>
  <c r="AH2475" i="8"/>
  <c r="AI2475" i="8"/>
  <c r="AH2476" i="8"/>
  <c r="AI2476" i="8"/>
  <c r="AH2477" i="8"/>
  <c r="AI2477" i="8"/>
  <c r="AH2478" i="8"/>
  <c r="AI2478" i="8"/>
  <c r="AH2479" i="8"/>
  <c r="AI2479" i="8"/>
  <c r="AH2480" i="8"/>
  <c r="AI2480" i="8"/>
  <c r="AH2481" i="8"/>
  <c r="AI2481" i="8"/>
  <c r="AH2482" i="8"/>
  <c r="AI2482" i="8"/>
  <c r="AH2483" i="8"/>
  <c r="AI2483" i="8"/>
  <c r="AH2484" i="8"/>
  <c r="AI2484" i="8"/>
  <c r="AH2485" i="8"/>
  <c r="AI2485" i="8"/>
  <c r="AH2486" i="8"/>
  <c r="AI2486" i="8"/>
  <c r="AH2487" i="8"/>
  <c r="AI2487" i="8"/>
  <c r="AH2488" i="8"/>
  <c r="AI2488" i="8"/>
  <c r="AH2489" i="8"/>
  <c r="AI2489" i="8"/>
  <c r="AH2490" i="8"/>
  <c r="AI2490" i="8"/>
  <c r="AH2491" i="8"/>
  <c r="AI2491" i="8"/>
  <c r="AH4525" i="8"/>
  <c r="AI4525" i="8"/>
  <c r="AH4526" i="8"/>
  <c r="AI4526" i="8"/>
  <c r="AH4527" i="8"/>
  <c r="AI4527" i="8"/>
  <c r="AH4528" i="8"/>
  <c r="AI4528" i="8"/>
  <c r="AH4529" i="8"/>
  <c r="AI4529" i="8"/>
  <c r="AH4530" i="8"/>
  <c r="AI4530" i="8"/>
  <c r="AH4531" i="8"/>
  <c r="AI4531" i="8"/>
  <c r="AH4532" i="8"/>
  <c r="AI4532" i="8"/>
  <c r="AH4533" i="8"/>
  <c r="AI4533" i="8"/>
  <c r="AH4534" i="8"/>
  <c r="AI4534" i="8"/>
  <c r="AH4535" i="8"/>
  <c r="AI4535" i="8"/>
  <c r="AH4536" i="8"/>
  <c r="AI4536" i="8"/>
  <c r="AH4537" i="8"/>
  <c r="AI4537" i="8"/>
  <c r="AH4538" i="8"/>
  <c r="AI4538" i="8"/>
  <c r="AH4539" i="8"/>
  <c r="AI4539" i="8"/>
  <c r="AH4540" i="8"/>
  <c r="AI4540" i="8"/>
  <c r="AH4541" i="8"/>
  <c r="AI4541" i="8"/>
  <c r="AH4542" i="8"/>
  <c r="AI4542" i="8"/>
  <c r="AH4543" i="8"/>
  <c r="AI4543" i="8"/>
  <c r="AH4544" i="8"/>
  <c r="AI4544" i="8"/>
  <c r="AH4545" i="8"/>
  <c r="AI4545" i="8"/>
  <c r="AH4546" i="8"/>
  <c r="AI4546" i="8"/>
  <c r="AH4547" i="8"/>
  <c r="AI4547" i="8"/>
  <c r="AH4548" i="8"/>
  <c r="AI4548" i="8"/>
  <c r="AH4549" i="8"/>
  <c r="AI4549" i="8"/>
  <c r="AH4550" i="8"/>
  <c r="AI4550" i="8"/>
  <c r="AH4551" i="8"/>
  <c r="AI4551" i="8"/>
  <c r="AH4552" i="8"/>
  <c r="AI4552" i="8"/>
  <c r="AH4553" i="8"/>
  <c r="AI4553" i="8"/>
  <c r="AH4554" i="8"/>
  <c r="AI4554" i="8"/>
  <c r="AH4555" i="8"/>
  <c r="AI4555" i="8"/>
  <c r="AH4556" i="8"/>
  <c r="AI4556" i="8"/>
  <c r="AH4557" i="8"/>
  <c r="AI4557" i="8"/>
  <c r="AH4558" i="8"/>
  <c r="AI4558" i="8"/>
  <c r="AH4559" i="8"/>
  <c r="AI4559" i="8"/>
  <c r="AH4560" i="8"/>
  <c r="AI4560" i="8"/>
  <c r="AH4561" i="8"/>
  <c r="AI4561" i="8"/>
  <c r="AH4562" i="8"/>
  <c r="AI4562" i="8"/>
  <c r="AH4563" i="8"/>
  <c r="AI4563" i="8"/>
  <c r="AH4564" i="8"/>
  <c r="AI4564" i="8"/>
  <c r="AH4565" i="8"/>
  <c r="AI4565" i="8"/>
  <c r="AH4566" i="8"/>
  <c r="AI4566" i="8"/>
  <c r="AH4567" i="8"/>
  <c r="AI4567" i="8"/>
  <c r="AH4568" i="8"/>
  <c r="AI4568" i="8"/>
  <c r="AH4569" i="8"/>
  <c r="AI4569" i="8"/>
  <c r="AH4570" i="8"/>
  <c r="AI4570" i="8"/>
  <c r="AH5174" i="8"/>
  <c r="AI5174" i="8"/>
  <c r="AH5175" i="8"/>
  <c r="AI5175" i="8"/>
  <c r="AH5176" i="8"/>
  <c r="AI5176" i="8"/>
  <c r="AH5177" i="8"/>
  <c r="AI5177" i="8"/>
  <c r="AH5178" i="8"/>
  <c r="AI5178" i="8"/>
  <c r="AH5179" i="8"/>
  <c r="AI5179" i="8"/>
  <c r="AH5180" i="8"/>
  <c r="AI5180" i="8"/>
  <c r="AH5181" i="8"/>
  <c r="AI5181" i="8"/>
  <c r="AH5182" i="8"/>
  <c r="AI5182" i="8"/>
  <c r="AH5183" i="8"/>
  <c r="AI5183" i="8"/>
  <c r="AH5184" i="8"/>
  <c r="AI5184" i="8"/>
  <c r="AH5185" i="8"/>
  <c r="AI5185" i="8"/>
  <c r="AH5186" i="8"/>
  <c r="AI5186" i="8"/>
  <c r="AH5187" i="8"/>
  <c r="AI5187" i="8"/>
  <c r="AH5188" i="8"/>
  <c r="AI5188" i="8"/>
  <c r="AH5189" i="8"/>
  <c r="AI5189" i="8"/>
  <c r="AH5190" i="8"/>
  <c r="AI5190" i="8"/>
  <c r="AH5191" i="8"/>
  <c r="AI5191" i="8"/>
  <c r="AH5192" i="8"/>
  <c r="AI5192" i="8"/>
  <c r="AH5193" i="8"/>
  <c r="AI5193" i="8"/>
  <c r="AH5194" i="8"/>
  <c r="AI5194" i="8"/>
  <c r="AH5195" i="8"/>
  <c r="AI5195" i="8"/>
  <c r="AH5196" i="8"/>
  <c r="AI5196" i="8"/>
  <c r="AH5197" i="8"/>
  <c r="AI5197" i="8"/>
  <c r="AH5198" i="8"/>
  <c r="AI5198" i="8"/>
  <c r="AH5199" i="8"/>
  <c r="AI5199" i="8"/>
  <c r="AH5200" i="8"/>
  <c r="AI5200" i="8"/>
  <c r="AH5201" i="8"/>
  <c r="AI5201" i="8"/>
  <c r="AH5202" i="8"/>
  <c r="AI5202" i="8"/>
  <c r="AH5203" i="8"/>
  <c r="AI5203" i="8"/>
  <c r="AH5204" i="8"/>
  <c r="AI5204" i="8"/>
  <c r="AH5205" i="8"/>
  <c r="AI5205" i="8"/>
  <c r="AH5206" i="8"/>
  <c r="AI5206" i="8"/>
  <c r="AH5207" i="8"/>
  <c r="AI5207" i="8"/>
  <c r="AH5208" i="8"/>
  <c r="AI5208" i="8"/>
  <c r="AH5209" i="8"/>
  <c r="AI5209" i="8"/>
  <c r="AH5210" i="8"/>
  <c r="AI5210" i="8"/>
  <c r="AH5211" i="8"/>
  <c r="AI5211" i="8"/>
  <c r="AH5212" i="8"/>
  <c r="AI5212" i="8"/>
  <c r="AH5213" i="8"/>
  <c r="AI5213" i="8"/>
  <c r="AH5214" i="8"/>
  <c r="AI5214" i="8"/>
  <c r="AH5215" i="8"/>
  <c r="AI5215" i="8"/>
  <c r="AH5216" i="8"/>
  <c r="AI5216" i="8"/>
  <c r="AH5217" i="8"/>
  <c r="AI5217" i="8"/>
  <c r="AH5218" i="8"/>
  <c r="AI5218" i="8"/>
  <c r="AH5219" i="8"/>
  <c r="AI5219" i="8"/>
  <c r="AH5220" i="8"/>
  <c r="AI5220" i="8"/>
  <c r="AH5221" i="8"/>
  <c r="AI5221" i="8"/>
  <c r="AH1905" i="8"/>
  <c r="AI1905" i="8"/>
  <c r="AH1906" i="8"/>
  <c r="AI1906" i="8"/>
  <c r="AH1907" i="8"/>
  <c r="AI1907" i="8"/>
  <c r="AH1908" i="8"/>
  <c r="AI1908" i="8"/>
  <c r="AH1909" i="8"/>
  <c r="AI1909" i="8"/>
  <c r="AH1910" i="8"/>
  <c r="AI1910" i="8"/>
  <c r="AH1911" i="8"/>
  <c r="AI1911" i="8"/>
  <c r="AH1912" i="8"/>
  <c r="AI1912" i="8"/>
  <c r="AH1913" i="8"/>
  <c r="AI1913" i="8"/>
  <c r="AH1914" i="8"/>
  <c r="AI1914" i="8"/>
  <c r="AH1915" i="8"/>
  <c r="AI1915" i="8"/>
  <c r="AH1916" i="8"/>
  <c r="AI1916" i="8"/>
  <c r="AH1917" i="8"/>
  <c r="AI1917" i="8"/>
  <c r="AH1918" i="8"/>
  <c r="AI1918" i="8"/>
  <c r="AH1919" i="8"/>
  <c r="AI1919" i="8"/>
  <c r="AH1920" i="8"/>
  <c r="AI1920" i="8"/>
  <c r="AH1921" i="8"/>
  <c r="AI1921" i="8"/>
  <c r="AH1922" i="8"/>
  <c r="AI1922" i="8"/>
  <c r="AH1923" i="8"/>
  <c r="AI1923" i="8"/>
  <c r="AH1924" i="8"/>
  <c r="AI1924" i="8"/>
  <c r="AH1925" i="8"/>
  <c r="AI1925" i="8"/>
  <c r="AH1926" i="8"/>
  <c r="AI1926" i="8"/>
  <c r="AH1927" i="8"/>
  <c r="AI1927" i="8"/>
  <c r="AH1928" i="8"/>
  <c r="AI1928" i="8"/>
  <c r="AH1929" i="8"/>
  <c r="AI1929" i="8"/>
  <c r="AH1930" i="8"/>
  <c r="AI1930" i="8"/>
  <c r="AH1931" i="8"/>
  <c r="AI1931" i="8"/>
  <c r="AH1932" i="8"/>
  <c r="AI1932" i="8"/>
  <c r="AH1933" i="8"/>
  <c r="AI1933" i="8"/>
  <c r="AH1934" i="8"/>
  <c r="AI1934" i="8"/>
  <c r="AH1935" i="8"/>
  <c r="AI1935" i="8"/>
  <c r="AH1936" i="8"/>
  <c r="AI1936" i="8"/>
  <c r="AH1937" i="8"/>
  <c r="AI1937" i="8"/>
  <c r="AH1938" i="8"/>
  <c r="AI1938" i="8"/>
  <c r="AH1939" i="8"/>
  <c r="AI1939" i="8"/>
  <c r="AH1940" i="8"/>
  <c r="AI1940" i="8"/>
  <c r="AH1941" i="8"/>
  <c r="AI1941" i="8"/>
  <c r="AH1942" i="8"/>
  <c r="AI1942" i="8"/>
  <c r="AH1943" i="8"/>
  <c r="AI1943" i="8"/>
  <c r="AH1944" i="8"/>
  <c r="AI1944" i="8"/>
  <c r="AH1945" i="8"/>
  <c r="AI1945" i="8"/>
  <c r="AH1946" i="8"/>
  <c r="AI1946" i="8"/>
  <c r="AH1947" i="8"/>
  <c r="AI1947" i="8"/>
  <c r="AH1948" i="8"/>
  <c r="AI1948" i="8"/>
  <c r="AH1949" i="8"/>
  <c r="AI1949" i="8"/>
  <c r="AH1950" i="8"/>
  <c r="AI1950" i="8"/>
  <c r="AH1951" i="8"/>
  <c r="AI1951" i="8"/>
  <c r="AH1952" i="8"/>
  <c r="AI1952" i="8"/>
  <c r="AH1953" i="8"/>
  <c r="AI1953" i="8"/>
  <c r="AH1954" i="8"/>
  <c r="AI1954" i="8"/>
  <c r="AH1955" i="8"/>
  <c r="AI1955" i="8"/>
  <c r="AH1956" i="8"/>
  <c r="AI1956" i="8"/>
  <c r="AH1957" i="8"/>
  <c r="AI1957" i="8"/>
  <c r="AH3680" i="8"/>
  <c r="AI3680" i="8"/>
  <c r="AH3681" i="8"/>
  <c r="AI3681" i="8"/>
  <c r="AH3682" i="8"/>
  <c r="AI3682" i="8"/>
  <c r="AH3683" i="8"/>
  <c r="AI3683" i="8"/>
  <c r="AH3684" i="8"/>
  <c r="AI3684" i="8"/>
  <c r="AH3685" i="8"/>
  <c r="AI3685" i="8"/>
  <c r="AH3686" i="8"/>
  <c r="AI3686" i="8"/>
  <c r="AH3687" i="8"/>
  <c r="AI3687" i="8"/>
  <c r="AH3688" i="8"/>
  <c r="AI3688" i="8"/>
  <c r="AH3689" i="8"/>
  <c r="AI3689" i="8"/>
  <c r="AH3690" i="8"/>
  <c r="AI3690" i="8"/>
  <c r="AH3691" i="8"/>
  <c r="AI3691" i="8"/>
  <c r="AH3692" i="8"/>
  <c r="AI3692" i="8"/>
  <c r="AH3693" i="8"/>
  <c r="AI3693" i="8"/>
  <c r="AH3694" i="8"/>
  <c r="AI3694" i="8"/>
  <c r="AH3695" i="8"/>
  <c r="AI3695" i="8"/>
  <c r="AH3696" i="8"/>
  <c r="AI3696" i="8"/>
  <c r="AH3697" i="8"/>
  <c r="AI3697" i="8"/>
  <c r="AH3698" i="8"/>
  <c r="AI3698" i="8"/>
  <c r="AH3699" i="8"/>
  <c r="AI3699" i="8"/>
  <c r="AH3700" i="8"/>
  <c r="AI3700" i="8"/>
  <c r="AH3701" i="8"/>
  <c r="AI3701" i="8"/>
  <c r="AH3702" i="8"/>
  <c r="AI3702" i="8"/>
  <c r="AH3703" i="8"/>
  <c r="AI3703" i="8"/>
  <c r="AH3704" i="8"/>
  <c r="AI3704" i="8"/>
  <c r="AH3705" i="8"/>
  <c r="AI3705" i="8"/>
  <c r="AH3706" i="8"/>
  <c r="AI3706" i="8"/>
  <c r="AH3707" i="8"/>
  <c r="AI3707" i="8"/>
  <c r="AH3708" i="8"/>
  <c r="AI3708" i="8"/>
  <c r="AH3709" i="8"/>
  <c r="AI3709" i="8"/>
  <c r="AH3710" i="8"/>
  <c r="AI3710" i="8"/>
  <c r="AH3711" i="8"/>
  <c r="AI3711" i="8"/>
  <c r="AH3712" i="8"/>
  <c r="AI3712" i="8"/>
  <c r="AH3713" i="8"/>
  <c r="AI3713" i="8"/>
  <c r="AH3714" i="8"/>
  <c r="AI3714" i="8"/>
  <c r="AH3715" i="8"/>
  <c r="AI3715" i="8"/>
  <c r="AH3716" i="8"/>
  <c r="AI3716" i="8"/>
  <c r="AH3717" i="8"/>
  <c r="AI3717" i="8"/>
  <c r="AH3718" i="8"/>
  <c r="AI3718" i="8"/>
  <c r="AH3719" i="8"/>
  <c r="AI3719" i="8"/>
  <c r="AH3720" i="8"/>
  <c r="AI3720" i="8"/>
  <c r="AH3721" i="8"/>
  <c r="AI3721" i="8"/>
  <c r="AH3722" i="8"/>
  <c r="AI3722" i="8"/>
  <c r="AH3723" i="8"/>
  <c r="AI3723" i="8"/>
  <c r="AH3724" i="8"/>
  <c r="AI3724" i="8"/>
  <c r="AH3725" i="8"/>
  <c r="AI3725" i="8"/>
  <c r="AH3726" i="8"/>
  <c r="AI3726" i="8"/>
  <c r="AH3727" i="8"/>
  <c r="AI3727" i="8"/>
  <c r="AH3728" i="8"/>
  <c r="AI3728" i="8"/>
  <c r="AH3729" i="8"/>
  <c r="AI3729" i="8"/>
  <c r="AH3730" i="8"/>
  <c r="AI3730" i="8"/>
  <c r="AH3731" i="8"/>
  <c r="AI3731" i="8"/>
  <c r="AH3732" i="8"/>
  <c r="AI3732" i="8"/>
  <c r="AH3733" i="8"/>
  <c r="AI3733" i="8"/>
  <c r="AH3734" i="8"/>
  <c r="AI3734" i="8"/>
  <c r="AH3735" i="8"/>
  <c r="AI3735" i="8"/>
  <c r="AH3736" i="8"/>
  <c r="AI3736" i="8"/>
  <c r="AH3737" i="8"/>
  <c r="AI3737" i="8"/>
  <c r="AH3738" i="8"/>
  <c r="AI3738" i="8"/>
  <c r="AH3739" i="8"/>
  <c r="AI3739" i="8"/>
  <c r="AH3740" i="8"/>
  <c r="AI3740" i="8"/>
  <c r="AH3741" i="8"/>
  <c r="AI3741" i="8"/>
  <c r="AH3742" i="8"/>
  <c r="AI3742" i="8"/>
  <c r="AH3743" i="8"/>
  <c r="AI3743" i="8"/>
  <c r="AH3744" i="8"/>
  <c r="AI3744" i="8"/>
  <c r="AH3745" i="8"/>
  <c r="AI3745" i="8"/>
  <c r="AH3746" i="8"/>
  <c r="AI3746" i="8"/>
  <c r="AH3747" i="8"/>
  <c r="AI3747" i="8"/>
  <c r="AH3748" i="8"/>
  <c r="AI3748" i="8"/>
  <c r="AH3749" i="8"/>
  <c r="AI3749" i="8"/>
  <c r="AH3750" i="8"/>
  <c r="AI3750" i="8"/>
  <c r="AH3751" i="8"/>
  <c r="AI3751" i="8"/>
  <c r="AH5884" i="8"/>
  <c r="AI5884" i="8"/>
  <c r="AH5885" i="8"/>
  <c r="AI5885" i="8"/>
  <c r="AH5886" i="8"/>
  <c r="AI5886" i="8"/>
  <c r="AH5887" i="8"/>
  <c r="AI5887" i="8"/>
  <c r="AH5888" i="8"/>
  <c r="AI5888" i="8"/>
  <c r="AH5889" i="8"/>
  <c r="AI5889" i="8"/>
  <c r="AH5890" i="8"/>
  <c r="AI5890" i="8"/>
  <c r="AH5891" i="8"/>
  <c r="AI5891" i="8"/>
  <c r="AH5892" i="8"/>
  <c r="AI5892" i="8"/>
  <c r="AH5893" i="8"/>
  <c r="AI5893" i="8"/>
  <c r="AH4957" i="8"/>
  <c r="AI4957" i="8"/>
  <c r="AH4958" i="8"/>
  <c r="AI4958" i="8"/>
  <c r="AH4959" i="8"/>
  <c r="AI4959" i="8"/>
  <c r="AH4960" i="8"/>
  <c r="AI4960" i="8"/>
  <c r="AH4961" i="8"/>
  <c r="AI4961" i="8"/>
  <c r="AH4962" i="8"/>
  <c r="AI4962" i="8"/>
  <c r="AH4963" i="8"/>
  <c r="AI4963" i="8"/>
  <c r="AH4964" i="8"/>
  <c r="AI4964" i="8"/>
  <c r="AH4965" i="8"/>
  <c r="AI4965" i="8"/>
  <c r="AH4966" i="8"/>
  <c r="AI4966" i="8"/>
  <c r="AH4967" i="8"/>
  <c r="AI4967" i="8"/>
  <c r="AH4968" i="8"/>
  <c r="AI4968" i="8"/>
  <c r="AH4969" i="8"/>
  <c r="AI4969" i="8"/>
  <c r="AH4970" i="8"/>
  <c r="AI4970" i="8"/>
  <c r="AH4971" i="8"/>
  <c r="AI4971" i="8"/>
  <c r="AH4972" i="8"/>
  <c r="AI4972" i="8"/>
  <c r="AH4973" i="8"/>
  <c r="AI4973" i="8"/>
  <c r="AH4974" i="8"/>
  <c r="AI4974" i="8"/>
  <c r="AH4975" i="8"/>
  <c r="AI4975" i="8"/>
  <c r="AH4976" i="8"/>
  <c r="AI4976" i="8"/>
  <c r="AH4977" i="8"/>
  <c r="AI4977" i="8"/>
  <c r="AH4978" i="8"/>
  <c r="AI4978" i="8"/>
  <c r="AH4979" i="8"/>
  <c r="AI4979" i="8"/>
  <c r="AH4980" i="8"/>
  <c r="AI4980" i="8"/>
  <c r="AH4981" i="8"/>
  <c r="AI4981" i="8"/>
  <c r="AH1424" i="8"/>
  <c r="AI1424" i="8"/>
  <c r="AH1425" i="8"/>
  <c r="AI1425" i="8"/>
  <c r="AH1426" i="8"/>
  <c r="AI1426" i="8"/>
  <c r="AH1427" i="8"/>
  <c r="AI1427" i="8"/>
  <c r="AH1428" i="8"/>
  <c r="AI1428" i="8"/>
  <c r="AH1429" i="8"/>
  <c r="AI1429" i="8"/>
  <c r="AH1430" i="8"/>
  <c r="AI1430" i="8"/>
  <c r="AH1431" i="8"/>
  <c r="AI1431" i="8"/>
  <c r="AH1432" i="8"/>
  <c r="AI1432" i="8"/>
  <c r="AH1433" i="8"/>
  <c r="AI1433" i="8"/>
  <c r="AH1434" i="8"/>
  <c r="AI1434" i="8"/>
  <c r="AH1435" i="8"/>
  <c r="AI1435" i="8"/>
  <c r="AH1436" i="8"/>
  <c r="AI1436" i="8"/>
  <c r="AH1437" i="8"/>
  <c r="AI1437" i="8"/>
  <c r="AH1438" i="8"/>
  <c r="AI1438" i="8"/>
  <c r="AH1439" i="8"/>
  <c r="AI1439" i="8"/>
  <c r="AH1440" i="8"/>
  <c r="AI1440" i="8"/>
  <c r="AH1441" i="8"/>
  <c r="AI1441" i="8"/>
  <c r="AH1442" i="8"/>
  <c r="AI1442" i="8"/>
  <c r="AH1443" i="8"/>
  <c r="AI1443" i="8"/>
  <c r="AH1444" i="8"/>
  <c r="AI1444" i="8"/>
  <c r="AH1445" i="8"/>
  <c r="AI1445" i="8"/>
  <c r="AH1446" i="8"/>
  <c r="AI1446" i="8"/>
  <c r="AH1447" i="8"/>
  <c r="AI1447" i="8"/>
  <c r="AH1448" i="8"/>
  <c r="AI1448" i="8"/>
  <c r="AH1449" i="8"/>
  <c r="AI1449" i="8"/>
  <c r="AH1450" i="8"/>
  <c r="AI1450" i="8"/>
  <c r="AH1451" i="8"/>
  <c r="AI1451" i="8"/>
  <c r="AH1452" i="8"/>
  <c r="AI1452" i="8"/>
  <c r="AH3240" i="8"/>
  <c r="AI3240" i="8"/>
  <c r="AH3241" i="8"/>
  <c r="AI3241" i="8"/>
  <c r="AH3242" i="8"/>
  <c r="AI3242" i="8"/>
  <c r="AH3243" i="8"/>
  <c r="AI3243" i="8"/>
  <c r="AH3244" i="8"/>
  <c r="AI3244" i="8"/>
  <c r="AH3245" i="8"/>
  <c r="AI3245" i="8"/>
  <c r="AH3246" i="8"/>
  <c r="AI3246" i="8"/>
  <c r="AH3247" i="8"/>
  <c r="AI3247" i="8"/>
  <c r="AH3248" i="8"/>
  <c r="AI3248" i="8"/>
  <c r="AH3249" i="8"/>
  <c r="AI3249" i="8"/>
  <c r="AH3250" i="8"/>
  <c r="AI3250" i="8"/>
  <c r="AH3511" i="8"/>
  <c r="AI3511" i="8"/>
  <c r="AH3512" i="8"/>
  <c r="AI3512" i="8"/>
  <c r="AH3513" i="8"/>
  <c r="AI3513" i="8"/>
  <c r="AH3514" i="8"/>
  <c r="AI3514" i="8"/>
  <c r="AH3515" i="8"/>
  <c r="AI3515" i="8"/>
  <c r="AH3516" i="8"/>
  <c r="AI3516" i="8"/>
  <c r="AH3517" i="8"/>
  <c r="AI3517" i="8"/>
  <c r="AH3518" i="8"/>
  <c r="AI3518" i="8"/>
  <c r="AH3519" i="8"/>
  <c r="AI3519" i="8"/>
  <c r="AH3520" i="8"/>
  <c r="AI3520" i="8"/>
  <c r="AH3521" i="8"/>
  <c r="AI3521" i="8"/>
  <c r="AH3522" i="8"/>
  <c r="AI3522" i="8"/>
  <c r="AH3523" i="8"/>
  <c r="AI3523" i="8"/>
  <c r="AH3524" i="8"/>
  <c r="AI3524" i="8"/>
  <c r="AH3525" i="8"/>
  <c r="AI3525" i="8"/>
  <c r="AH3526" i="8"/>
  <c r="AI3526" i="8"/>
  <c r="AH3527" i="8"/>
  <c r="AI3527" i="8"/>
  <c r="AH3528" i="8"/>
  <c r="AI3528" i="8"/>
  <c r="AH3529" i="8"/>
  <c r="AI3529" i="8"/>
  <c r="AH3530" i="8"/>
  <c r="AI3530" i="8"/>
  <c r="AH3531" i="8"/>
  <c r="AI3531" i="8"/>
  <c r="AH3532" i="8"/>
  <c r="AI3532" i="8"/>
  <c r="AH3533" i="8"/>
  <c r="AI3533" i="8"/>
  <c r="AH3534" i="8"/>
  <c r="AI3534" i="8"/>
  <c r="AH3535" i="8"/>
  <c r="AI3535" i="8"/>
  <c r="AH3536" i="8"/>
  <c r="AI3536" i="8"/>
  <c r="AH3537" i="8"/>
  <c r="AI3537" i="8"/>
  <c r="AH3538" i="8"/>
  <c r="AI3538" i="8"/>
  <c r="AH3539" i="8"/>
  <c r="AI3539" i="8"/>
  <c r="AH3540" i="8"/>
  <c r="AI3540" i="8"/>
  <c r="AH3541" i="8"/>
  <c r="AI3541" i="8"/>
  <c r="AH3542" i="8"/>
  <c r="AI3542" i="8"/>
  <c r="AH3543" i="8"/>
  <c r="AI3543" i="8"/>
  <c r="AH3544" i="8"/>
  <c r="AI3544" i="8"/>
  <c r="AH3545" i="8"/>
  <c r="AI3545" i="8"/>
  <c r="AH3546" i="8"/>
  <c r="AI3546" i="8"/>
  <c r="AH3547" i="8"/>
  <c r="AI3547" i="8"/>
  <c r="AH3548" i="8"/>
  <c r="AI3548" i="8"/>
  <c r="AH3549" i="8"/>
  <c r="AI3549" i="8"/>
  <c r="AH3550" i="8"/>
  <c r="AI3550" i="8"/>
  <c r="AH5625" i="8"/>
  <c r="AI5625" i="8"/>
  <c r="AH5626" i="8"/>
  <c r="AI5626" i="8"/>
  <c r="AH5627" i="8"/>
  <c r="AI5627" i="8"/>
  <c r="AH5628" i="8"/>
  <c r="AI5628" i="8"/>
  <c r="AH5629" i="8"/>
  <c r="AI5629" i="8"/>
  <c r="AH5630" i="8"/>
  <c r="AI5630" i="8"/>
  <c r="AH5631" i="8"/>
  <c r="AI5631" i="8"/>
  <c r="AH5632" i="8"/>
  <c r="AI5632" i="8"/>
  <c r="AH5633" i="8"/>
  <c r="AI5633" i="8"/>
  <c r="AH5634" i="8"/>
  <c r="AI5634" i="8"/>
  <c r="AH5635" i="8"/>
  <c r="AI5635" i="8"/>
  <c r="AH5636" i="8"/>
  <c r="AI5636" i="8"/>
  <c r="AH5637" i="8"/>
  <c r="AI5637" i="8"/>
  <c r="AH5638" i="8"/>
  <c r="AI5638" i="8"/>
  <c r="AH5639" i="8"/>
  <c r="AI5639" i="8"/>
  <c r="AH5640" i="8"/>
  <c r="AI5640" i="8"/>
  <c r="AH5641" i="8"/>
  <c r="AI5641" i="8"/>
  <c r="AH5642" i="8"/>
  <c r="AI5642" i="8"/>
  <c r="AH5643" i="8"/>
  <c r="AI5643" i="8"/>
  <c r="AH5644" i="8"/>
  <c r="AI5644" i="8"/>
  <c r="AH5645" i="8"/>
  <c r="AI5645" i="8"/>
  <c r="AH5646" i="8"/>
  <c r="AI5646" i="8"/>
  <c r="AH5647" i="8"/>
  <c r="AI5647" i="8"/>
  <c r="AH5648" i="8"/>
  <c r="AI5648" i="8"/>
  <c r="AH5649" i="8"/>
  <c r="AI5649" i="8"/>
  <c r="AH5650" i="8"/>
  <c r="AI5650" i="8"/>
  <c r="AH5651" i="8"/>
  <c r="AI5651" i="8"/>
  <c r="AH5652" i="8"/>
  <c r="AI5652" i="8"/>
  <c r="AH5653" i="8"/>
  <c r="AI5653" i="8"/>
  <c r="AH5654" i="8"/>
  <c r="AI5654" i="8"/>
  <c r="AH5655" i="8"/>
  <c r="AI5655" i="8"/>
  <c r="AH5656" i="8"/>
  <c r="AI5656" i="8"/>
  <c r="AH5657" i="8"/>
  <c r="AI5657" i="8"/>
  <c r="AH5658" i="8"/>
  <c r="AI5658" i="8"/>
  <c r="AH5659" i="8"/>
  <c r="AI5659" i="8"/>
  <c r="AH5660" i="8"/>
  <c r="AI5660" i="8"/>
  <c r="AH5661" i="8"/>
  <c r="AI5661" i="8"/>
  <c r="AH5662" i="8"/>
  <c r="AI5662" i="8"/>
  <c r="AH5663" i="8"/>
  <c r="AI5663" i="8"/>
  <c r="AH5664" i="8"/>
  <c r="AI5664" i="8"/>
  <c r="AH6639" i="8"/>
  <c r="AI6639" i="8"/>
  <c r="AH6640" i="8"/>
  <c r="AI6640" i="8"/>
  <c r="AH6641" i="8"/>
  <c r="AI6641" i="8"/>
  <c r="AH6642" i="8"/>
  <c r="AI6642" i="8"/>
  <c r="AH6643" i="8"/>
  <c r="AI6643" i="8"/>
  <c r="AH6644" i="8"/>
  <c r="AI6644" i="8"/>
  <c r="AH6645" i="8"/>
  <c r="AI6645" i="8"/>
  <c r="AH6646" i="8"/>
  <c r="AI6646" i="8"/>
  <c r="AH6647" i="8"/>
  <c r="AI6647" i="8"/>
  <c r="AH6648" i="8"/>
  <c r="AI6648" i="8"/>
  <c r="AH6649" i="8"/>
  <c r="AI6649" i="8"/>
  <c r="AH6650" i="8"/>
  <c r="AI6650" i="8"/>
  <c r="AH6651" i="8"/>
  <c r="AI6651" i="8"/>
  <c r="AH6652" i="8"/>
  <c r="AI6652" i="8"/>
  <c r="AH6653" i="8"/>
  <c r="AI6653" i="8"/>
  <c r="AH6654" i="8"/>
  <c r="AI6654" i="8"/>
  <c r="AH6655" i="8"/>
  <c r="AI6655" i="8"/>
  <c r="AH6656" i="8"/>
  <c r="AI6656" i="8"/>
  <c r="AH6657" i="8"/>
  <c r="AI6657" i="8"/>
  <c r="AH6658" i="8"/>
  <c r="AI6658" i="8"/>
  <c r="AH6659" i="8"/>
  <c r="AI6659" i="8"/>
  <c r="AH6660" i="8"/>
  <c r="AI6660" i="8"/>
  <c r="AH6661" i="8"/>
  <c r="AI6661" i="8"/>
  <c r="AH6662" i="8"/>
  <c r="AI6662" i="8"/>
  <c r="AH6663" i="8"/>
  <c r="AI6663" i="8"/>
  <c r="AH6664" i="8"/>
  <c r="AI6664" i="8"/>
  <c r="AH6665" i="8"/>
  <c r="AI6665" i="8"/>
  <c r="AH6666" i="8"/>
  <c r="AI6666" i="8"/>
  <c r="AH6667" i="8"/>
  <c r="AI6667" i="8"/>
  <c r="AH6668" i="8"/>
  <c r="AI6668" i="8"/>
  <c r="AH6669" i="8"/>
  <c r="AI6669" i="8"/>
  <c r="AH6670" i="8"/>
  <c r="AI6670" i="8"/>
  <c r="AH6671" i="8"/>
  <c r="AI6671" i="8"/>
  <c r="AH6672" i="8"/>
  <c r="AI6672" i="8"/>
  <c r="AH6673" i="8"/>
  <c r="AI6673" i="8"/>
  <c r="AH6674" i="8"/>
  <c r="AI6674" i="8"/>
  <c r="AH6675" i="8"/>
  <c r="AI6675" i="8"/>
  <c r="AH6676" i="8"/>
  <c r="AI6676" i="8"/>
  <c r="AH6677" i="8"/>
  <c r="AI6677" i="8"/>
  <c r="AH6678" i="8"/>
  <c r="AI6678" i="8"/>
  <c r="AH647" i="8"/>
  <c r="AI647" i="8"/>
  <c r="AH648" i="8"/>
  <c r="AI648" i="8"/>
  <c r="AH649" i="8"/>
  <c r="AI649" i="8"/>
  <c r="AH650" i="8"/>
  <c r="AI650" i="8"/>
  <c r="AH651" i="8"/>
  <c r="AI651" i="8"/>
  <c r="AH652" i="8"/>
  <c r="AI652" i="8"/>
  <c r="AH653" i="8"/>
  <c r="AI653" i="8"/>
  <c r="AH654" i="8"/>
  <c r="AI654" i="8"/>
  <c r="AH655" i="8"/>
  <c r="AI655" i="8"/>
  <c r="AH656" i="8"/>
  <c r="AI656" i="8"/>
  <c r="AH657" i="8"/>
  <c r="AI657" i="8"/>
  <c r="AH658" i="8"/>
  <c r="AI658" i="8"/>
  <c r="AH659" i="8"/>
  <c r="AI659" i="8"/>
  <c r="AH660" i="8"/>
  <c r="AI660" i="8"/>
  <c r="AH661" i="8"/>
  <c r="AI661" i="8"/>
  <c r="AH662" i="8"/>
  <c r="AI662" i="8"/>
  <c r="AH663" i="8"/>
  <c r="AI663" i="8"/>
  <c r="AH664" i="8"/>
  <c r="AI664" i="8"/>
  <c r="AH665" i="8"/>
  <c r="AI665" i="8"/>
  <c r="AH666" i="8"/>
  <c r="AI666" i="8"/>
  <c r="AH667" i="8"/>
  <c r="AI667" i="8"/>
  <c r="AH668" i="8"/>
  <c r="AI668" i="8"/>
  <c r="AH669" i="8"/>
  <c r="AI669" i="8"/>
  <c r="AH670" i="8"/>
  <c r="AI670" i="8"/>
  <c r="AH671" i="8"/>
  <c r="AI671" i="8"/>
  <c r="AH672" i="8"/>
  <c r="AI672" i="8"/>
  <c r="AH673" i="8"/>
  <c r="AI673" i="8"/>
  <c r="AH674" i="8"/>
  <c r="AI674" i="8"/>
  <c r="AH675" i="8"/>
  <c r="AI675" i="8"/>
  <c r="AH676" i="8"/>
  <c r="AI676" i="8"/>
  <c r="AH677" i="8"/>
  <c r="AI677" i="8"/>
  <c r="AH678" i="8"/>
  <c r="AI678" i="8"/>
  <c r="AH679" i="8"/>
  <c r="AI679" i="8"/>
  <c r="AH680" i="8"/>
  <c r="AI680" i="8"/>
  <c r="AH681" i="8"/>
  <c r="AI681" i="8"/>
  <c r="AH682" i="8"/>
  <c r="AI682" i="8"/>
  <c r="AH683" i="8"/>
  <c r="AI683" i="8"/>
  <c r="AH684" i="8"/>
  <c r="AI684" i="8"/>
  <c r="AH685" i="8"/>
  <c r="AI685" i="8"/>
  <c r="AH686" i="8"/>
  <c r="AI686" i="8"/>
  <c r="AH4992" i="8"/>
  <c r="AI4992" i="8"/>
  <c r="AH4993" i="8"/>
  <c r="AI4993" i="8"/>
  <c r="AH4994" i="8"/>
  <c r="AI4994" i="8"/>
  <c r="AH4995" i="8"/>
  <c r="AI4995" i="8"/>
  <c r="AH4996" i="8"/>
  <c r="AI4996" i="8"/>
  <c r="AH4997" i="8"/>
  <c r="AI4997" i="8"/>
  <c r="AH4998" i="8"/>
  <c r="AI4998" i="8"/>
  <c r="AH4999" i="8"/>
  <c r="AI4999" i="8"/>
  <c r="AH5000" i="8"/>
  <c r="AI5000" i="8"/>
  <c r="AH5001" i="8"/>
  <c r="AI5001" i="8"/>
  <c r="AH5002" i="8"/>
  <c r="AI5002" i="8"/>
  <c r="AH5003" i="8"/>
  <c r="AI5003" i="8"/>
  <c r="AH5004" i="8"/>
  <c r="AI5004" i="8"/>
  <c r="AH5005" i="8"/>
  <c r="AI5005" i="8"/>
  <c r="AH5006" i="8"/>
  <c r="AI5006" i="8"/>
  <c r="AH5007" i="8"/>
  <c r="AI5007" i="8"/>
  <c r="AH5008" i="8"/>
  <c r="AI5008" i="8"/>
  <c r="AH5009" i="8"/>
  <c r="AI5009" i="8"/>
  <c r="AH5010" i="8"/>
  <c r="AI5010" i="8"/>
  <c r="AH5011" i="8"/>
  <c r="AI5011" i="8"/>
  <c r="AH5012" i="8"/>
  <c r="AI5012" i="8"/>
  <c r="AH5013" i="8"/>
  <c r="AI5013" i="8"/>
  <c r="AH5014" i="8"/>
  <c r="AI5014" i="8"/>
  <c r="AH5015" i="8"/>
  <c r="AI5015" i="8"/>
  <c r="AH5016" i="8"/>
  <c r="AI5016" i="8"/>
  <c r="AH5017" i="8"/>
  <c r="AI5017" i="8"/>
  <c r="AH5018" i="8"/>
  <c r="AI5018" i="8"/>
  <c r="AH5019" i="8"/>
  <c r="AI5019" i="8"/>
  <c r="AH5020" i="8"/>
  <c r="AI5020" i="8"/>
  <c r="AH5021" i="8"/>
  <c r="AI5021" i="8"/>
  <c r="AH5022" i="8"/>
  <c r="AI5022" i="8"/>
  <c r="AH5023" i="8"/>
  <c r="AI5023" i="8"/>
  <c r="AH5024" i="8"/>
  <c r="AI5024" i="8"/>
  <c r="AH5025" i="8"/>
  <c r="AI5025" i="8"/>
  <c r="AH5026" i="8"/>
  <c r="AI5026" i="8"/>
  <c r="AH5027" i="8"/>
  <c r="AI5027" i="8"/>
  <c r="AH5028" i="8"/>
  <c r="AI5028" i="8"/>
  <c r="AH5029" i="8"/>
  <c r="AI5029" i="8"/>
  <c r="AH5030" i="8"/>
  <c r="AI5030" i="8"/>
  <c r="AH1453" i="8"/>
  <c r="AI1453" i="8"/>
  <c r="AH1454" i="8"/>
  <c r="AI1454" i="8"/>
  <c r="AH1455" i="8"/>
  <c r="AI1455" i="8"/>
  <c r="AH1456" i="8"/>
  <c r="AI1456" i="8"/>
  <c r="AH1457" i="8"/>
  <c r="AI1457" i="8"/>
  <c r="AH1458" i="8"/>
  <c r="AI1458" i="8"/>
  <c r="AH1459" i="8"/>
  <c r="AI1459" i="8"/>
  <c r="AH1460" i="8"/>
  <c r="AI1460" i="8"/>
  <c r="AH1461" i="8"/>
  <c r="AI1461" i="8"/>
  <c r="AH1462" i="8"/>
  <c r="AI1462" i="8"/>
  <c r="AH1463" i="8"/>
  <c r="AI1463" i="8"/>
  <c r="AH1464" i="8"/>
  <c r="AI1464" i="8"/>
  <c r="AH1465" i="8"/>
  <c r="AI1465" i="8"/>
  <c r="AH1466" i="8"/>
  <c r="AI1466" i="8"/>
  <c r="AH1467" i="8"/>
  <c r="AI1467" i="8"/>
  <c r="AH1468" i="8"/>
  <c r="AI1468" i="8"/>
  <c r="AH1469" i="8"/>
  <c r="AI1469" i="8"/>
  <c r="AH1470" i="8"/>
  <c r="AI1470" i="8"/>
  <c r="AH1471" i="8"/>
  <c r="AI1471" i="8"/>
  <c r="AH1472" i="8"/>
  <c r="AI1472" i="8"/>
  <c r="AH1473" i="8"/>
  <c r="AI1473" i="8"/>
  <c r="AH1474" i="8"/>
  <c r="AI1474" i="8"/>
  <c r="AH1475" i="8"/>
  <c r="AI1475" i="8"/>
  <c r="AH1476" i="8"/>
  <c r="AI1476" i="8"/>
  <c r="AH1477" i="8"/>
  <c r="AI1477" i="8"/>
  <c r="AH1478" i="8"/>
  <c r="AI1478" i="8"/>
  <c r="AH1479" i="8"/>
  <c r="AI1479" i="8"/>
  <c r="AH1480" i="8"/>
  <c r="AI1480" i="8"/>
  <c r="AH1481" i="8"/>
  <c r="AI1481" i="8"/>
  <c r="AH1482" i="8"/>
  <c r="AI1482" i="8"/>
  <c r="AH1483" i="8"/>
  <c r="AI1483" i="8"/>
  <c r="AH1484" i="8"/>
  <c r="AI1484" i="8"/>
  <c r="AH1485" i="8"/>
  <c r="AI1485" i="8"/>
  <c r="AH1486" i="8"/>
  <c r="AI1486" i="8"/>
  <c r="AH1487" i="8"/>
  <c r="AI1487" i="8"/>
  <c r="AH1488" i="8"/>
  <c r="AI1488" i="8"/>
  <c r="AH1489" i="8"/>
  <c r="AI1489" i="8"/>
  <c r="AH1490" i="8"/>
  <c r="AI1490" i="8"/>
  <c r="AH1491" i="8"/>
  <c r="AI1491" i="8"/>
  <c r="AH1492" i="8"/>
  <c r="AI1492" i="8"/>
  <c r="AH4086" i="8"/>
  <c r="AI4086" i="8"/>
  <c r="AH4087" i="8"/>
  <c r="AI4087" i="8"/>
  <c r="AH4088" i="8"/>
  <c r="AI4088" i="8"/>
  <c r="AH4089" i="8"/>
  <c r="AI4089" i="8"/>
  <c r="AH4090" i="8"/>
  <c r="AI4090" i="8"/>
  <c r="AH4091" i="8"/>
  <c r="AI4091" i="8"/>
  <c r="AH4092" i="8"/>
  <c r="AI4092" i="8"/>
  <c r="AH4093" i="8"/>
  <c r="AI4093" i="8"/>
  <c r="AH4094" i="8"/>
  <c r="AI4094" i="8"/>
  <c r="AH4095" i="8"/>
  <c r="AI4095" i="8"/>
  <c r="AH5498" i="8"/>
  <c r="AI5498" i="8"/>
  <c r="AH5499" i="8"/>
  <c r="AI5499" i="8"/>
  <c r="AH5500" i="8"/>
  <c r="AI5500" i="8"/>
  <c r="AH5501" i="8"/>
  <c r="AI5501" i="8"/>
  <c r="AH5502" i="8"/>
  <c r="AI5502" i="8"/>
  <c r="AH5503" i="8"/>
  <c r="AI5503" i="8"/>
  <c r="AH5504" i="8"/>
  <c r="AI5504" i="8"/>
  <c r="AH5505" i="8"/>
  <c r="AI5505" i="8"/>
  <c r="AH967" i="8"/>
  <c r="AI967" i="8"/>
  <c r="AH968" i="8"/>
  <c r="AI968" i="8"/>
  <c r="AH969" i="8"/>
  <c r="AI969" i="8"/>
  <c r="AH970" i="8"/>
  <c r="AI970" i="8"/>
  <c r="AH971" i="8"/>
  <c r="AI971" i="8"/>
  <c r="AH972" i="8"/>
  <c r="AI972" i="8"/>
  <c r="AH973" i="8"/>
  <c r="AI973" i="8"/>
  <c r="AH974" i="8"/>
  <c r="AI974" i="8"/>
  <c r="AH975" i="8"/>
  <c r="AI975" i="8"/>
  <c r="AH976" i="8"/>
  <c r="AI976" i="8"/>
  <c r="AH3636" i="8"/>
  <c r="AI3636" i="8"/>
  <c r="AH3637" i="8"/>
  <c r="AI3637" i="8"/>
  <c r="AH3638" i="8"/>
  <c r="AI3638" i="8"/>
  <c r="AH3639" i="8"/>
  <c r="AI3639" i="8"/>
  <c r="AH3640" i="8"/>
  <c r="AI3640" i="8"/>
  <c r="AH3641" i="8"/>
  <c r="AI3641" i="8"/>
  <c r="AH3642" i="8"/>
  <c r="AI3642" i="8"/>
  <c r="AH3643" i="8"/>
  <c r="AI3643" i="8"/>
  <c r="AH3644" i="8"/>
  <c r="AI3644" i="8"/>
  <c r="AH3645" i="8"/>
  <c r="AI3645" i="8"/>
  <c r="AH3646" i="8"/>
  <c r="AI3646" i="8"/>
  <c r="AH3647" i="8"/>
  <c r="AI3647" i="8"/>
  <c r="AH3648" i="8"/>
  <c r="AI3648" i="8"/>
  <c r="AH3649" i="8"/>
  <c r="AI3649" i="8"/>
  <c r="AH3650" i="8"/>
  <c r="AI3650" i="8"/>
  <c r="AH3651" i="8"/>
  <c r="AI3651" i="8"/>
  <c r="AH3652" i="8"/>
  <c r="AI3652" i="8"/>
  <c r="AH3653" i="8"/>
  <c r="AI3653" i="8"/>
  <c r="AH3654" i="8"/>
  <c r="AI3654" i="8"/>
  <c r="AH3655" i="8"/>
  <c r="AI3655" i="8"/>
  <c r="AH7054" i="8"/>
  <c r="AI7054" i="8"/>
  <c r="AH7055" i="8"/>
  <c r="AI7055" i="8"/>
  <c r="AH7056" i="8"/>
  <c r="AI7056" i="8"/>
  <c r="AH7057" i="8"/>
  <c r="AI7057" i="8"/>
  <c r="AH7058" i="8"/>
  <c r="AI7058" i="8"/>
  <c r="AH7059" i="8"/>
  <c r="AI7059" i="8"/>
  <c r="AH7060" i="8"/>
  <c r="AI7060" i="8"/>
  <c r="AH7061" i="8"/>
  <c r="AI7061" i="8"/>
  <c r="AH7062" i="8"/>
  <c r="AI7062" i="8"/>
  <c r="AH7063" i="8"/>
  <c r="AI7063" i="8"/>
  <c r="AH7064" i="8"/>
  <c r="AI7064" i="8"/>
  <c r="AH7065" i="8"/>
  <c r="AI7065" i="8"/>
  <c r="AH7066" i="8"/>
  <c r="AI7066" i="8"/>
  <c r="AH7524" i="8"/>
  <c r="AI7524" i="8"/>
  <c r="AH7525" i="8"/>
  <c r="AI7525" i="8"/>
  <c r="AH7526" i="8"/>
  <c r="AI7526" i="8"/>
  <c r="AH7527" i="8"/>
  <c r="AI7527" i="8"/>
  <c r="AH7528" i="8"/>
  <c r="AI7528" i="8"/>
  <c r="AH7529" i="8"/>
  <c r="AI7529" i="8"/>
  <c r="AH7530" i="8"/>
  <c r="AI7530" i="8"/>
  <c r="AH7531" i="8"/>
  <c r="AI7531" i="8"/>
  <c r="AH7532" i="8"/>
  <c r="AI7532" i="8"/>
  <c r="AH7533" i="8"/>
  <c r="AI7533" i="8"/>
  <c r="AH7534" i="8"/>
  <c r="AI7534" i="8"/>
  <c r="AH7535" i="8"/>
  <c r="AI7535" i="8"/>
  <c r="AH4873" i="8"/>
  <c r="AI4873" i="8"/>
  <c r="AH4874" i="8"/>
  <c r="AI4874" i="8"/>
  <c r="AH4875" i="8"/>
  <c r="AI4875" i="8"/>
  <c r="AH4876" i="8"/>
  <c r="AI4876" i="8"/>
  <c r="AH4877" i="8"/>
  <c r="AI4877" i="8"/>
  <c r="AH4878" i="8"/>
  <c r="AI4878" i="8"/>
  <c r="AH4879" i="8"/>
  <c r="AI4879" i="8"/>
  <c r="AH4880" i="8"/>
  <c r="AI4880" i="8"/>
  <c r="AH4881" i="8"/>
  <c r="AI4881" i="8"/>
  <c r="AH4882" i="8"/>
  <c r="AI4882" i="8"/>
  <c r="AH4883" i="8"/>
  <c r="AI4883" i="8"/>
  <c r="AH4884" i="8"/>
  <c r="AI4884" i="8"/>
  <c r="AH4885" i="8"/>
  <c r="AI4885" i="8"/>
  <c r="AH4886" i="8"/>
  <c r="AI4886" i="8"/>
  <c r="AH4887" i="8"/>
  <c r="AI4887" i="8"/>
  <c r="AH4888" i="8"/>
  <c r="AI4888" i="8"/>
  <c r="AH4889" i="8"/>
  <c r="AI4889" i="8"/>
  <c r="AH4890" i="8"/>
  <c r="AI4890" i="8"/>
  <c r="AH4891" i="8"/>
  <c r="AI4891" i="8"/>
  <c r="AH4892" i="8"/>
  <c r="AI4892" i="8"/>
  <c r="AH4893" i="8"/>
  <c r="AI4893" i="8"/>
  <c r="AH4894" i="8"/>
  <c r="AI4894" i="8"/>
  <c r="AH4895" i="8"/>
  <c r="AI4895" i="8"/>
  <c r="AH4896" i="8"/>
  <c r="AI4896" i="8"/>
  <c r="AH4897" i="8"/>
  <c r="AI4897" i="8"/>
  <c r="AH4898" i="8"/>
  <c r="AI4898" i="8"/>
  <c r="AH4899" i="8"/>
  <c r="AI4899" i="8"/>
  <c r="AH4900" i="8"/>
  <c r="AI4900" i="8"/>
  <c r="AH4901" i="8"/>
  <c r="AI4901" i="8"/>
  <c r="AH4902" i="8"/>
  <c r="AI4902" i="8"/>
  <c r="AH4903" i="8"/>
  <c r="AI4903" i="8"/>
  <c r="AH4904" i="8"/>
  <c r="AI4904" i="8"/>
  <c r="AH4905" i="8"/>
  <c r="AI4905" i="8"/>
  <c r="AH4906" i="8"/>
  <c r="AI4906" i="8"/>
  <c r="AH4907" i="8"/>
  <c r="AI4907" i="8"/>
  <c r="AH4908" i="8"/>
  <c r="AI4908" i="8"/>
  <c r="AH4909" i="8"/>
  <c r="AI4909" i="8"/>
  <c r="AH4910" i="8"/>
  <c r="AI4910" i="8"/>
  <c r="AH4911" i="8"/>
  <c r="AI4911" i="8"/>
  <c r="AH4912" i="8"/>
  <c r="AI4912" i="8"/>
  <c r="AH4913" i="8"/>
  <c r="AI4913" i="8"/>
  <c r="AH4914" i="8"/>
  <c r="AI4914" i="8"/>
  <c r="AH4915" i="8"/>
  <c r="AI4915" i="8"/>
  <c r="AH4916" i="8"/>
  <c r="AI4916" i="8"/>
  <c r="AH4917" i="8"/>
  <c r="AI4917" i="8"/>
  <c r="AH4918" i="8"/>
  <c r="AI4918" i="8"/>
  <c r="AH4919" i="8"/>
  <c r="AI4919" i="8"/>
  <c r="AH4920" i="8"/>
  <c r="AI4920" i="8"/>
  <c r="AH4921" i="8"/>
  <c r="AI4921" i="8"/>
  <c r="AH4922" i="8"/>
  <c r="AI4922" i="8"/>
  <c r="AH4923" i="8"/>
  <c r="AI4923" i="8"/>
  <c r="AH4924" i="8"/>
  <c r="AI4924" i="8"/>
  <c r="AH4925" i="8"/>
  <c r="AI4925" i="8"/>
  <c r="AH4926" i="8"/>
  <c r="AI4926" i="8"/>
  <c r="AH4927" i="8"/>
  <c r="AI4927" i="8"/>
  <c r="AH4928" i="8"/>
  <c r="AI4928" i="8"/>
  <c r="AH4929" i="8"/>
  <c r="AI4929" i="8"/>
  <c r="AH4930" i="8"/>
  <c r="AI4930" i="8"/>
  <c r="AH4931" i="8"/>
  <c r="AI4931" i="8"/>
  <c r="AH4932" i="8"/>
  <c r="AI4932" i="8"/>
  <c r="AH4933" i="8"/>
  <c r="AI4933" i="8"/>
  <c r="AH4934" i="8"/>
  <c r="AI4934" i="8"/>
  <c r="AH4935" i="8"/>
  <c r="AI4935" i="8"/>
  <c r="AH4936" i="8"/>
  <c r="AI4936" i="8"/>
  <c r="AH4937" i="8"/>
  <c r="AI4937" i="8"/>
  <c r="AH4938" i="8"/>
  <c r="AI4938" i="8"/>
  <c r="AH4939" i="8"/>
  <c r="AI4939" i="8"/>
  <c r="AH4940" i="8"/>
  <c r="AI4940" i="8"/>
  <c r="AH4941" i="8"/>
  <c r="AI4941" i="8"/>
  <c r="AH4942" i="8"/>
  <c r="AI4942" i="8"/>
  <c r="AH4943" i="8"/>
  <c r="AI4943" i="8"/>
  <c r="AH4944" i="8"/>
  <c r="AI4944" i="8"/>
  <c r="AH4945" i="8"/>
  <c r="AI4945" i="8"/>
  <c r="AH4946" i="8"/>
  <c r="AI4946" i="8"/>
  <c r="AH4947" i="8"/>
  <c r="AI4947" i="8"/>
  <c r="AH4948" i="8"/>
  <c r="AI4948" i="8"/>
  <c r="AH4949" i="8"/>
  <c r="AI4949" i="8"/>
  <c r="AH4950" i="8"/>
  <c r="AI4950" i="8"/>
  <c r="AH4951" i="8"/>
  <c r="AI4951" i="8"/>
  <c r="AH4952" i="8"/>
  <c r="AI4952" i="8"/>
  <c r="AH4953" i="8"/>
  <c r="AI4953" i="8"/>
  <c r="AH4954" i="8"/>
  <c r="AI4954" i="8"/>
  <c r="AH4955" i="8"/>
  <c r="AI4955" i="8"/>
  <c r="AH4956" i="8"/>
  <c r="AI4956" i="8"/>
  <c r="AH6716" i="8"/>
  <c r="AI6716" i="8"/>
  <c r="AH6717" i="8"/>
  <c r="AI6717" i="8"/>
  <c r="AH6718" i="8"/>
  <c r="AI6718" i="8"/>
  <c r="AH6719" i="8"/>
  <c r="AI6719" i="8"/>
  <c r="AH6720" i="8"/>
  <c r="AI6720" i="8"/>
  <c r="AH6721" i="8"/>
  <c r="AI6721" i="8"/>
  <c r="AH6722" i="8"/>
  <c r="AI6722" i="8"/>
  <c r="AH6723" i="8"/>
  <c r="AI6723" i="8"/>
  <c r="AH6724" i="8"/>
  <c r="AI6724" i="8"/>
  <c r="AH6725" i="8"/>
  <c r="AI6725" i="8"/>
  <c r="AH6726" i="8"/>
  <c r="AI6726" i="8"/>
  <c r="AH6727" i="8"/>
  <c r="AI6727" i="8"/>
  <c r="AH6728" i="8"/>
  <c r="AI6728" i="8"/>
  <c r="AH6729" i="8"/>
  <c r="AI6729" i="8"/>
  <c r="AH6730" i="8"/>
  <c r="AI6730" i="8"/>
  <c r="AH6731" i="8"/>
  <c r="AI6731" i="8"/>
  <c r="AH6732" i="8"/>
  <c r="AI6732" i="8"/>
  <c r="AH6733" i="8"/>
  <c r="AI6733" i="8"/>
  <c r="AH6734" i="8"/>
  <c r="AI6734" i="8"/>
  <c r="AH6735" i="8"/>
  <c r="AI6735" i="8"/>
  <c r="AH6736" i="8"/>
  <c r="AI6736" i="8"/>
  <c r="AH6737" i="8"/>
  <c r="AI6737" i="8"/>
  <c r="AH6738" i="8"/>
  <c r="AI6738" i="8"/>
  <c r="AH6739" i="8"/>
  <c r="AI6739" i="8"/>
  <c r="AH6740" i="8"/>
  <c r="AI6740" i="8"/>
  <c r="AH6741" i="8"/>
  <c r="AI6741" i="8"/>
  <c r="AH6742" i="8"/>
  <c r="AI6742" i="8"/>
  <c r="AH6743" i="8"/>
  <c r="AI6743" i="8"/>
  <c r="AH6744" i="8"/>
  <c r="AI6744" i="8"/>
  <c r="AH6745" i="8"/>
  <c r="AI6745" i="8"/>
  <c r="AH6746" i="8"/>
  <c r="AI6746" i="8"/>
  <c r="AH6747" i="8"/>
  <c r="AI6747" i="8"/>
  <c r="AH6748" i="8"/>
  <c r="AI6748" i="8"/>
  <c r="AH6749" i="8"/>
  <c r="AI6749" i="8"/>
  <c r="AH6750" i="8"/>
  <c r="AI6750" i="8"/>
  <c r="AH6751" i="8"/>
  <c r="AI6751" i="8"/>
  <c r="AH2178" i="8"/>
  <c r="AI2178" i="8"/>
  <c r="AH2179" i="8"/>
  <c r="AI2179" i="8"/>
  <c r="AH2180" i="8"/>
  <c r="AI2180" i="8"/>
  <c r="AH2181" i="8"/>
  <c r="AI2181" i="8"/>
  <c r="AH2182" i="8"/>
  <c r="AI2182" i="8"/>
  <c r="AH2183" i="8"/>
  <c r="AI2183" i="8"/>
  <c r="AH2184" i="8"/>
  <c r="AI2184" i="8"/>
  <c r="AH2185" i="8"/>
  <c r="AI2185" i="8"/>
  <c r="AH2186" i="8"/>
  <c r="AI2186" i="8"/>
  <c r="AH2187" i="8"/>
  <c r="AI2187" i="8"/>
  <c r="AH2188" i="8"/>
  <c r="AI2188" i="8"/>
  <c r="AH2189" i="8"/>
  <c r="AI2189" i="8"/>
  <c r="AH2190" i="8"/>
  <c r="AI2190" i="8"/>
  <c r="AH2191" i="8"/>
  <c r="AI2191" i="8"/>
  <c r="AH2192" i="8"/>
  <c r="AI2192" i="8"/>
  <c r="AH2193" i="8"/>
  <c r="AI2193" i="8"/>
  <c r="AH2194" i="8"/>
  <c r="AI2194" i="8"/>
  <c r="AH2195" i="8"/>
  <c r="AI2195" i="8"/>
  <c r="AH2196" i="8"/>
  <c r="AI2196" i="8"/>
  <c r="AH2197" i="8"/>
  <c r="AI2197" i="8"/>
  <c r="AH2198" i="8"/>
  <c r="AI2198" i="8"/>
  <c r="AH2199" i="8"/>
  <c r="AI2199" i="8"/>
  <c r="AH2200" i="8"/>
  <c r="AI2200" i="8"/>
  <c r="AH2201" i="8"/>
  <c r="AI2201" i="8"/>
  <c r="AH2202" i="8"/>
  <c r="AI2202" i="8"/>
  <c r="AH2203" i="8"/>
  <c r="AI2203" i="8"/>
  <c r="AH2204" i="8"/>
  <c r="AI2204" i="8"/>
  <c r="AH2205" i="8"/>
  <c r="AI2205" i="8"/>
  <c r="AH2206" i="8"/>
  <c r="AI2206" i="8"/>
  <c r="AH2207" i="8"/>
  <c r="AI2207" i="8"/>
  <c r="AH2208" i="8"/>
  <c r="AI2208" i="8"/>
  <c r="AH2209" i="8"/>
  <c r="AI2209" i="8"/>
  <c r="AH2210" i="8"/>
  <c r="AI2210" i="8"/>
  <c r="AH2211" i="8"/>
  <c r="AI2211" i="8"/>
  <c r="AH2212" i="8"/>
  <c r="AI2212" i="8"/>
  <c r="AH2213" i="8"/>
  <c r="AI2213" i="8"/>
  <c r="AH2214" i="8"/>
  <c r="AI2214" i="8"/>
  <c r="AH2215" i="8"/>
  <c r="AI2215" i="8"/>
  <c r="AH2216" i="8"/>
  <c r="AI2216" i="8"/>
  <c r="AH2217" i="8"/>
  <c r="AI2217" i="8"/>
  <c r="AH2218" i="8"/>
  <c r="AI2218" i="8"/>
  <c r="AH2219" i="8"/>
  <c r="AI2219" i="8"/>
  <c r="AH2220" i="8"/>
  <c r="AI2220" i="8"/>
  <c r="AH2221" i="8"/>
  <c r="AI2221" i="8"/>
  <c r="AH2222" i="8"/>
  <c r="AI2222" i="8"/>
  <c r="AH2223" i="8"/>
  <c r="AI2223" i="8"/>
  <c r="AH2224" i="8"/>
  <c r="AI2224" i="8"/>
  <c r="AH2225" i="8"/>
  <c r="AI2225" i="8"/>
  <c r="AH2226" i="8"/>
  <c r="AI2226" i="8"/>
  <c r="AH2227" i="8"/>
  <c r="AI2227" i="8"/>
  <c r="AH2228" i="8"/>
  <c r="AI2228" i="8"/>
  <c r="AH2229" i="8"/>
  <c r="AI2229" i="8"/>
  <c r="AH2230" i="8"/>
  <c r="AI2230" i="8"/>
  <c r="AH2681" i="8"/>
  <c r="AI2681" i="8"/>
  <c r="AH2682" i="8"/>
  <c r="AI2682" i="8"/>
  <c r="AH2683" i="8"/>
  <c r="AI2683" i="8"/>
  <c r="AH2684" i="8"/>
  <c r="AI2684" i="8"/>
  <c r="AH2685" i="8"/>
  <c r="AI2685" i="8"/>
  <c r="AH2686" i="8"/>
  <c r="AI2686" i="8"/>
  <c r="AH2687" i="8"/>
  <c r="AI2687" i="8"/>
  <c r="AH2688" i="8"/>
  <c r="AI2688" i="8"/>
  <c r="AH2689" i="8"/>
  <c r="AI2689" i="8"/>
  <c r="AH2690" i="8"/>
  <c r="AI2690" i="8"/>
  <c r="AH2691" i="8"/>
  <c r="AI2691" i="8"/>
  <c r="AH2692" i="8"/>
  <c r="AI2692" i="8"/>
  <c r="AH2693" i="8"/>
  <c r="AI2693" i="8"/>
  <c r="AH2694" i="8"/>
  <c r="AI2694" i="8"/>
  <c r="AH2695" i="8"/>
  <c r="AI2695" i="8"/>
  <c r="AH2696" i="8"/>
  <c r="AI2696" i="8"/>
  <c r="AH2697" i="8"/>
  <c r="AI2697" i="8"/>
  <c r="AH884" i="8"/>
  <c r="AI884" i="8"/>
  <c r="AH885" i="8"/>
  <c r="AI885" i="8"/>
  <c r="AH886" i="8"/>
  <c r="AI886" i="8"/>
  <c r="AH887" i="8"/>
  <c r="AI887" i="8"/>
  <c r="AH888" i="8"/>
  <c r="AI888" i="8"/>
  <c r="AH889" i="8"/>
  <c r="AI889" i="8"/>
  <c r="AH890" i="8"/>
  <c r="AI890" i="8"/>
  <c r="AH891" i="8"/>
  <c r="AI891" i="8"/>
  <c r="AH892" i="8"/>
  <c r="AI892" i="8"/>
  <c r="AH893" i="8"/>
  <c r="AI893" i="8"/>
  <c r="AH4255" i="8"/>
  <c r="AI4255" i="8"/>
  <c r="AH4256" i="8"/>
  <c r="AI4256" i="8"/>
  <c r="AH4257" i="8"/>
  <c r="AI4257" i="8"/>
  <c r="AH4258" i="8"/>
  <c r="AI4258" i="8"/>
  <c r="AH4259" i="8"/>
  <c r="AI4259" i="8"/>
  <c r="AH4260" i="8"/>
  <c r="AI4260" i="8"/>
  <c r="AH4261" i="8"/>
  <c r="AI4261" i="8"/>
  <c r="AH4262" i="8"/>
  <c r="AI4262" i="8"/>
  <c r="AH4263" i="8"/>
  <c r="AI4263" i="8"/>
  <c r="AH4264" i="8"/>
  <c r="AI4264" i="8"/>
  <c r="AH5873" i="8"/>
  <c r="AI5873" i="8"/>
  <c r="AH5874" i="8"/>
  <c r="AI5874" i="8"/>
  <c r="AH5875" i="8"/>
  <c r="AI5875" i="8"/>
  <c r="AH5876" i="8"/>
  <c r="AI5876" i="8"/>
  <c r="AH5877" i="8"/>
  <c r="AI5877" i="8"/>
  <c r="AH5878" i="8"/>
  <c r="AI5878" i="8"/>
  <c r="AH5879" i="8"/>
  <c r="AI5879" i="8"/>
  <c r="AH5880" i="8"/>
  <c r="AI5880" i="8"/>
  <c r="AH5881" i="8"/>
  <c r="AI5881" i="8"/>
  <c r="AH5882" i="8"/>
  <c r="AI5882" i="8"/>
  <c r="AH5883" i="8"/>
  <c r="AI5883" i="8"/>
  <c r="AH2848" i="8"/>
  <c r="AI2848" i="8"/>
  <c r="AH2849" i="8"/>
  <c r="AI2849" i="8"/>
  <c r="AH2850" i="8"/>
  <c r="AI2850" i="8"/>
  <c r="AH2851" i="8"/>
  <c r="AI2851" i="8"/>
  <c r="AH2852" i="8"/>
  <c r="AI2852" i="8"/>
  <c r="AH2853" i="8"/>
  <c r="AI2853" i="8"/>
  <c r="AH2854" i="8"/>
  <c r="AI2854" i="8"/>
  <c r="AH2855" i="8"/>
  <c r="AI2855" i="8"/>
  <c r="AH2856" i="8"/>
  <c r="AI2856" i="8"/>
  <c r="AH2857" i="8"/>
  <c r="AI2857" i="8"/>
  <c r="AH2858" i="8"/>
  <c r="AI2858" i="8"/>
  <c r="AH2859" i="8"/>
  <c r="AI2859" i="8"/>
  <c r="AH2860" i="8"/>
  <c r="AI2860" i="8"/>
  <c r="AH2861" i="8"/>
  <c r="AI2861" i="8"/>
  <c r="AH2862" i="8"/>
  <c r="AI2862" i="8"/>
  <c r="AH2863" i="8"/>
  <c r="AI2863" i="8"/>
  <c r="AH2864" i="8"/>
  <c r="AI2864" i="8"/>
  <c r="AH2865" i="8"/>
  <c r="AI2865" i="8"/>
  <c r="AH2866" i="8"/>
  <c r="AI2866" i="8"/>
  <c r="AH2867" i="8"/>
  <c r="AI2867" i="8"/>
  <c r="AH2868" i="8"/>
  <c r="AI2868" i="8"/>
  <c r="AH2869" i="8"/>
  <c r="AI2869" i="8"/>
  <c r="AH2870" i="8"/>
  <c r="AI2870" i="8"/>
  <c r="AH2871" i="8"/>
  <c r="AI2871" i="8"/>
  <c r="AH2872" i="8"/>
  <c r="AI2872" i="8"/>
  <c r="AH5222" i="8"/>
  <c r="AI5222" i="8"/>
  <c r="AH5223" i="8"/>
  <c r="AI5223" i="8"/>
  <c r="AH5224" i="8"/>
  <c r="AI5224" i="8"/>
  <c r="AH5225" i="8"/>
  <c r="AI5225" i="8"/>
  <c r="AH5226" i="8"/>
  <c r="AI5226" i="8"/>
  <c r="AH5227" i="8"/>
  <c r="AI5227" i="8"/>
  <c r="AH5228" i="8"/>
  <c r="AI5228" i="8"/>
  <c r="AH5229" i="8"/>
  <c r="AI5229" i="8"/>
  <c r="AH5230" i="8"/>
  <c r="AI5230" i="8"/>
  <c r="AH5231" i="8"/>
  <c r="AI5231" i="8"/>
  <c r="AH433" i="8"/>
  <c r="AI433" i="8"/>
  <c r="AH434" i="8"/>
  <c r="AI434" i="8"/>
  <c r="AH435" i="8"/>
  <c r="AI435" i="8"/>
  <c r="AH436" i="8"/>
  <c r="AI436" i="8"/>
  <c r="AH437" i="8"/>
  <c r="AI437" i="8"/>
  <c r="AH438" i="8"/>
  <c r="AI438" i="8"/>
  <c r="AH439" i="8"/>
  <c r="AI439" i="8"/>
  <c r="AH440" i="8"/>
  <c r="AI440" i="8"/>
  <c r="AH441" i="8"/>
  <c r="AI441" i="8"/>
  <c r="AH442" i="8"/>
  <c r="AI442" i="8"/>
  <c r="AH443" i="8"/>
  <c r="AI443" i="8"/>
  <c r="AH444" i="8"/>
  <c r="AI444" i="8"/>
  <c r="AH445" i="8"/>
  <c r="AI445" i="8"/>
  <c r="AH446" i="8"/>
  <c r="AI446" i="8"/>
  <c r="AH447" i="8"/>
  <c r="AI447" i="8"/>
  <c r="AH448" i="8"/>
  <c r="AI448" i="8"/>
  <c r="AH449" i="8"/>
  <c r="AI449" i="8"/>
  <c r="AH450" i="8"/>
  <c r="AI450" i="8"/>
  <c r="AH451" i="8"/>
  <c r="AI451" i="8"/>
  <c r="AH452" i="8"/>
  <c r="AI452" i="8"/>
  <c r="AH453" i="8"/>
  <c r="AI453" i="8"/>
  <c r="AH454" i="8"/>
  <c r="AI454" i="8"/>
  <c r="AH455" i="8"/>
  <c r="AI455" i="8"/>
  <c r="AH456" i="8"/>
  <c r="AI456" i="8"/>
  <c r="AH457" i="8"/>
  <c r="AI457" i="8"/>
  <c r="AH458" i="8"/>
  <c r="AI458" i="8"/>
  <c r="AH459" i="8"/>
  <c r="AI459" i="8"/>
  <c r="AH460" i="8"/>
  <c r="AI460" i="8"/>
  <c r="AH461" i="8"/>
  <c r="AI461" i="8"/>
  <c r="AH462" i="8"/>
  <c r="AI462" i="8"/>
  <c r="AH463" i="8"/>
  <c r="AI463" i="8"/>
  <c r="AH464" i="8"/>
  <c r="AI464" i="8"/>
  <c r="AH465" i="8"/>
  <c r="AI465" i="8"/>
  <c r="AH466" i="8"/>
  <c r="AI466" i="8"/>
  <c r="AH467" i="8"/>
  <c r="AI467" i="8"/>
  <c r="AH468" i="8"/>
  <c r="AI468" i="8"/>
  <c r="AH469" i="8"/>
  <c r="AI469" i="8"/>
  <c r="AH470" i="8"/>
  <c r="AI470" i="8"/>
  <c r="AH471" i="8"/>
  <c r="AI471" i="8"/>
  <c r="AH472" i="8"/>
  <c r="AI472" i="8"/>
  <c r="AH473" i="8"/>
  <c r="AI473" i="8"/>
  <c r="AH474" i="8"/>
  <c r="AI474" i="8"/>
  <c r="AH475" i="8"/>
  <c r="AI475" i="8"/>
  <c r="AH476" i="8"/>
  <c r="AI476" i="8"/>
  <c r="AH477" i="8"/>
  <c r="AI477" i="8"/>
  <c r="AH478" i="8"/>
  <c r="AI478" i="8"/>
  <c r="AH1022" i="8"/>
  <c r="AI1022" i="8"/>
  <c r="AH1023" i="8"/>
  <c r="AI1023" i="8"/>
  <c r="AH1024" i="8"/>
  <c r="AI1024" i="8"/>
  <c r="AH1025" i="8"/>
  <c r="AI1025" i="8"/>
  <c r="AH1026" i="8"/>
  <c r="AI1026" i="8"/>
  <c r="AH1027" i="8"/>
  <c r="AI1027" i="8"/>
  <c r="AH1028" i="8"/>
  <c r="AI1028" i="8"/>
  <c r="AH1029" i="8"/>
  <c r="AI1029" i="8"/>
  <c r="AH1030" i="8"/>
  <c r="AI1030" i="8"/>
  <c r="AH1031" i="8"/>
  <c r="AI1031" i="8"/>
  <c r="AH1032" i="8"/>
  <c r="AI1032" i="8"/>
  <c r="AH1033" i="8"/>
  <c r="AI1033" i="8"/>
  <c r="AH1034" i="8"/>
  <c r="AI1034" i="8"/>
  <c r="AH1035" i="8"/>
  <c r="AI1035" i="8"/>
  <c r="AH1036" i="8"/>
  <c r="AI1036" i="8"/>
  <c r="AH1037" i="8"/>
  <c r="AI1037" i="8"/>
  <c r="AH1038" i="8"/>
  <c r="AI1038" i="8"/>
  <c r="AH1039" i="8"/>
  <c r="AI1039" i="8"/>
  <c r="AH1040" i="8"/>
  <c r="AI1040" i="8"/>
  <c r="AH1041" i="8"/>
  <c r="AI1041" i="8"/>
  <c r="AH1042" i="8"/>
  <c r="AI1042" i="8"/>
  <c r="AH1043" i="8"/>
  <c r="AI1043" i="8"/>
  <c r="AH1044" i="8"/>
  <c r="AI1044" i="8"/>
  <c r="AH1045" i="8"/>
  <c r="AI1045" i="8"/>
  <c r="AH1046" i="8"/>
  <c r="AI1046" i="8"/>
  <c r="AH1047" i="8"/>
  <c r="AI1047" i="8"/>
  <c r="AH1048" i="8"/>
  <c r="AI1048" i="8"/>
  <c r="AH1049" i="8"/>
  <c r="AI1049" i="8"/>
  <c r="AH1050" i="8"/>
  <c r="AI1050" i="8"/>
  <c r="AH1051" i="8"/>
  <c r="AI1051" i="8"/>
  <c r="AH1052" i="8"/>
  <c r="AI1052" i="8"/>
  <c r="AH1053" i="8"/>
  <c r="AI1053" i="8"/>
  <c r="AH1054" i="8"/>
  <c r="AI1054" i="8"/>
  <c r="AH1055" i="8"/>
  <c r="AI1055" i="8"/>
  <c r="AH1056" i="8"/>
  <c r="AI1056" i="8"/>
  <c r="AH1057" i="8"/>
  <c r="AI1057" i="8"/>
  <c r="AH1058" i="8"/>
  <c r="AI1058" i="8"/>
  <c r="AH1059" i="8"/>
  <c r="AI1059" i="8"/>
  <c r="AH1060" i="8"/>
  <c r="AI1060" i="8"/>
  <c r="AH1061" i="8"/>
  <c r="AI1061" i="8"/>
  <c r="AH1062" i="8"/>
  <c r="AI1062" i="8"/>
  <c r="AH1063" i="8"/>
  <c r="AI1063" i="8"/>
  <c r="AH1064" i="8"/>
  <c r="AI1064" i="8"/>
  <c r="AH1065" i="8"/>
  <c r="AI1065" i="8"/>
  <c r="AH1066" i="8"/>
  <c r="AI1066" i="8"/>
  <c r="AH1067" i="8"/>
  <c r="AI1067" i="8"/>
  <c r="AH1068" i="8"/>
  <c r="AI1068" i="8"/>
  <c r="AH1069" i="8"/>
  <c r="AI1069" i="8"/>
  <c r="AH1070" i="8"/>
  <c r="AI1070" i="8"/>
  <c r="AH1071" i="8"/>
  <c r="AI1071" i="8"/>
  <c r="AH1072" i="8"/>
  <c r="AI1072" i="8"/>
  <c r="AH1073" i="8"/>
  <c r="AI1073" i="8"/>
  <c r="AH1074" i="8"/>
  <c r="AI1074" i="8"/>
  <c r="AH1075" i="8"/>
  <c r="AI1075" i="8"/>
  <c r="AH1076" i="8"/>
  <c r="AI1076" i="8"/>
  <c r="AH1077" i="8"/>
  <c r="AI1077" i="8"/>
  <c r="AH1078" i="8"/>
  <c r="AI1078" i="8"/>
  <c r="AH1079" i="8"/>
  <c r="AI1079" i="8"/>
  <c r="AH1080" i="8"/>
  <c r="AI1080" i="8"/>
  <c r="AH1081" i="8"/>
  <c r="AI1081" i="8"/>
  <c r="AH1082" i="8"/>
  <c r="AI1082" i="8"/>
  <c r="AH1083" i="8"/>
  <c r="AI1083" i="8"/>
  <c r="AH1084" i="8"/>
  <c r="AI1084" i="8"/>
  <c r="AH1085" i="8"/>
  <c r="AI1085" i="8"/>
  <c r="AH1086" i="8"/>
  <c r="AI1086" i="8"/>
  <c r="AH1087" i="8"/>
  <c r="AI1087" i="8"/>
  <c r="AH1088" i="8"/>
  <c r="AI1088" i="8"/>
  <c r="AH1089" i="8"/>
  <c r="AI1089" i="8"/>
  <c r="AH1090" i="8"/>
  <c r="AI1090" i="8"/>
  <c r="AH1091" i="8"/>
  <c r="AI1091" i="8"/>
  <c r="AH1092" i="8"/>
  <c r="AI1092" i="8"/>
  <c r="AH1093" i="8"/>
  <c r="AI1093" i="8"/>
  <c r="AH1094" i="8"/>
  <c r="AI1094" i="8"/>
  <c r="AH1095" i="8"/>
  <c r="AI1095" i="8"/>
  <c r="AH1096" i="8"/>
  <c r="AI1096" i="8"/>
  <c r="AH1097" i="8"/>
  <c r="AI1097" i="8"/>
  <c r="AH1098" i="8"/>
  <c r="AI1098" i="8"/>
  <c r="AH1099" i="8"/>
  <c r="AI1099" i="8"/>
  <c r="AH1100" i="8"/>
  <c r="AI1100" i="8"/>
  <c r="AH1101" i="8"/>
  <c r="AI1101" i="8"/>
  <c r="AH1102" i="8"/>
  <c r="AI1102" i="8"/>
  <c r="AH1103" i="8"/>
  <c r="AI1103" i="8"/>
  <c r="AH1104" i="8"/>
  <c r="AI1104" i="8"/>
  <c r="AH346" i="8"/>
  <c r="AI346" i="8"/>
  <c r="AH347" i="8"/>
  <c r="AI347" i="8"/>
  <c r="AH348" i="8"/>
  <c r="AI348" i="8"/>
  <c r="AH349" i="8"/>
  <c r="AI349" i="8"/>
  <c r="AH350" i="8"/>
  <c r="AI350" i="8"/>
  <c r="AH351" i="8"/>
  <c r="AI351" i="8"/>
  <c r="AH352" i="8"/>
  <c r="AI352" i="8"/>
  <c r="AH353" i="8"/>
  <c r="AI353" i="8"/>
  <c r="AH354" i="8"/>
  <c r="AI354" i="8"/>
  <c r="AH355" i="8"/>
  <c r="AI355" i="8"/>
  <c r="AH356" i="8"/>
  <c r="AI356" i="8"/>
  <c r="AH357" i="8"/>
  <c r="AI357" i="8"/>
  <c r="AH358" i="8"/>
  <c r="AI358" i="8"/>
  <c r="AH359" i="8"/>
  <c r="AI359" i="8"/>
  <c r="AH360" i="8"/>
  <c r="AI360" i="8"/>
  <c r="AH361" i="8"/>
  <c r="AI361" i="8"/>
  <c r="AH362" i="8"/>
  <c r="AI362" i="8"/>
  <c r="AH363" i="8"/>
  <c r="AI363" i="8"/>
  <c r="AH364" i="8"/>
  <c r="AI364" i="8"/>
  <c r="AH365" i="8"/>
  <c r="AI365" i="8"/>
  <c r="AH366" i="8"/>
  <c r="AI366" i="8"/>
  <c r="AH367" i="8"/>
  <c r="AI367" i="8"/>
  <c r="AH368" i="8"/>
  <c r="AI368" i="8"/>
  <c r="AH369" i="8"/>
  <c r="AI369" i="8"/>
  <c r="AH370" i="8"/>
  <c r="AI370" i="8"/>
  <c r="AH371" i="8"/>
  <c r="AI371" i="8"/>
  <c r="AH372" i="8"/>
  <c r="AI372" i="8"/>
  <c r="AH373" i="8"/>
  <c r="AI373" i="8"/>
  <c r="AH374" i="8"/>
  <c r="AI374" i="8"/>
  <c r="AH375" i="8"/>
  <c r="AI375" i="8"/>
  <c r="AH376" i="8"/>
  <c r="AI376" i="8"/>
  <c r="AH377" i="8"/>
  <c r="AI377" i="8"/>
  <c r="AH378" i="8"/>
  <c r="AI378" i="8"/>
  <c r="AH379" i="8"/>
  <c r="AI379" i="8"/>
  <c r="AH380" i="8"/>
  <c r="AI380" i="8"/>
  <c r="AH381" i="8"/>
  <c r="AI381" i="8"/>
  <c r="AH382" i="8"/>
  <c r="AI382" i="8"/>
  <c r="AH383" i="8"/>
  <c r="AI383" i="8"/>
  <c r="AH384" i="8"/>
  <c r="AI384" i="8"/>
  <c r="AH385" i="8"/>
  <c r="AI385" i="8"/>
  <c r="AH386" i="8"/>
  <c r="AI386" i="8"/>
  <c r="AH387" i="8"/>
  <c r="AI387" i="8"/>
  <c r="AH388" i="8"/>
  <c r="AI388" i="8"/>
  <c r="AH389" i="8"/>
  <c r="AI389" i="8"/>
  <c r="AH390" i="8"/>
  <c r="AI390" i="8"/>
  <c r="AH391" i="8"/>
  <c r="AI391" i="8"/>
  <c r="AH392" i="8"/>
  <c r="AI392" i="8"/>
  <c r="AH393" i="8"/>
  <c r="AI393" i="8"/>
  <c r="AH394" i="8"/>
  <c r="AI394" i="8"/>
  <c r="AH395" i="8"/>
  <c r="AI395" i="8"/>
  <c r="AH396" i="8"/>
  <c r="AI396" i="8"/>
  <c r="AH397" i="8"/>
  <c r="AI397" i="8"/>
  <c r="AH398" i="8"/>
  <c r="AI398" i="8"/>
  <c r="AH399" i="8"/>
  <c r="AI399" i="8"/>
  <c r="AH400" i="8"/>
  <c r="AI400" i="8"/>
  <c r="AH401" i="8"/>
  <c r="AI401" i="8"/>
  <c r="AH402" i="8"/>
  <c r="AI402" i="8"/>
  <c r="AH403" i="8"/>
  <c r="AI403" i="8"/>
  <c r="AH404" i="8"/>
  <c r="AI404" i="8"/>
  <c r="AH405" i="8"/>
  <c r="AI405" i="8"/>
  <c r="AH406" i="8"/>
  <c r="AI406" i="8"/>
  <c r="AH407" i="8"/>
  <c r="AI407" i="8"/>
  <c r="AH408" i="8"/>
  <c r="AI408" i="8"/>
  <c r="AH409" i="8"/>
  <c r="AI409" i="8"/>
  <c r="AH410" i="8"/>
  <c r="AI410" i="8"/>
  <c r="AH411" i="8"/>
  <c r="AI411" i="8"/>
  <c r="AH412" i="8"/>
  <c r="AI412" i="8"/>
  <c r="AH413" i="8"/>
  <c r="AI413" i="8"/>
  <c r="AH414" i="8"/>
  <c r="AI414" i="8"/>
  <c r="AH415" i="8"/>
  <c r="AI415" i="8"/>
  <c r="AH416" i="8"/>
  <c r="AI416" i="8"/>
  <c r="AH417" i="8"/>
  <c r="AI417" i="8"/>
  <c r="AH418" i="8"/>
  <c r="AI418" i="8"/>
  <c r="AH419" i="8"/>
  <c r="AI419" i="8"/>
  <c r="AH420" i="8"/>
  <c r="AI420" i="8"/>
  <c r="AH421" i="8"/>
  <c r="AI421" i="8"/>
  <c r="AH422" i="8"/>
  <c r="AI422" i="8"/>
  <c r="AH423" i="8"/>
  <c r="AI423" i="8"/>
  <c r="AH424" i="8"/>
  <c r="AI424" i="8"/>
  <c r="AH425" i="8"/>
  <c r="AI425" i="8"/>
  <c r="AH426" i="8"/>
  <c r="AI426" i="8"/>
  <c r="AH427" i="8"/>
  <c r="AI427" i="8"/>
  <c r="AH428" i="8"/>
  <c r="AI428" i="8"/>
  <c r="AH429" i="8"/>
  <c r="AI429" i="8"/>
  <c r="AH430" i="8"/>
  <c r="AI430" i="8"/>
  <c r="AH431" i="8"/>
  <c r="AI431" i="8"/>
  <c r="AH432" i="8"/>
  <c r="AI432" i="8"/>
  <c r="AH687" i="8"/>
  <c r="AI687" i="8"/>
  <c r="AH688" i="8"/>
  <c r="AI688" i="8"/>
  <c r="AH689" i="8"/>
  <c r="AI689" i="8"/>
  <c r="AH690" i="8"/>
  <c r="AI690" i="8"/>
  <c r="AH691" i="8"/>
  <c r="AI691" i="8"/>
  <c r="AH692" i="8"/>
  <c r="AI692" i="8"/>
  <c r="AH693" i="8"/>
  <c r="AI693" i="8"/>
  <c r="AH694" i="8"/>
  <c r="AI694" i="8"/>
  <c r="AH695" i="8"/>
  <c r="AI695" i="8"/>
  <c r="AH696" i="8"/>
  <c r="AI696" i="8"/>
  <c r="AH697" i="8"/>
  <c r="AI697" i="8"/>
  <c r="AH698" i="8"/>
  <c r="AI698" i="8"/>
  <c r="AH699" i="8"/>
  <c r="AI699" i="8"/>
  <c r="AH700" i="8"/>
  <c r="AI700" i="8"/>
  <c r="AH701" i="8"/>
  <c r="AI701" i="8"/>
  <c r="AH702" i="8"/>
  <c r="AI702" i="8"/>
  <c r="AH703" i="8"/>
  <c r="AI703" i="8"/>
  <c r="AH704" i="8"/>
  <c r="AI704" i="8"/>
  <c r="AH705" i="8"/>
  <c r="AI705" i="8"/>
  <c r="AH706" i="8"/>
  <c r="AI706" i="8"/>
  <c r="AH707" i="8"/>
  <c r="AI707" i="8"/>
  <c r="AH708" i="8"/>
  <c r="AI708" i="8"/>
  <c r="AH709" i="8"/>
  <c r="AI709" i="8"/>
  <c r="AH710" i="8"/>
  <c r="AI710" i="8"/>
  <c r="AH711" i="8"/>
  <c r="AI711" i="8"/>
  <c r="AH712" i="8"/>
  <c r="AI712" i="8"/>
  <c r="AH713" i="8"/>
  <c r="AI713" i="8"/>
  <c r="AH714" i="8"/>
  <c r="AI714" i="8"/>
  <c r="AH715" i="8"/>
  <c r="AI715" i="8"/>
  <c r="AH716" i="8"/>
  <c r="AI716" i="8"/>
  <c r="AH717" i="8"/>
  <c r="AI717" i="8"/>
  <c r="AH718" i="8"/>
  <c r="AI718" i="8"/>
  <c r="AH719" i="8"/>
  <c r="AI719" i="8"/>
  <c r="AH720" i="8"/>
  <c r="AI720" i="8"/>
  <c r="AH721" i="8"/>
  <c r="AI721" i="8"/>
  <c r="AH722" i="8"/>
  <c r="AI722" i="8"/>
  <c r="AH723" i="8"/>
  <c r="AI723" i="8"/>
  <c r="AH724" i="8"/>
  <c r="AI724" i="8"/>
  <c r="AH725" i="8"/>
  <c r="AI725" i="8"/>
  <c r="AH726" i="8"/>
  <c r="AI726" i="8"/>
  <c r="AH727" i="8"/>
  <c r="AI727" i="8"/>
  <c r="AH728" i="8"/>
  <c r="AI728" i="8"/>
  <c r="AH729" i="8"/>
  <c r="AI729" i="8"/>
  <c r="AH730" i="8"/>
  <c r="AI730" i="8"/>
  <c r="AH731" i="8"/>
  <c r="AI731" i="8"/>
  <c r="AH732" i="8"/>
  <c r="AI732" i="8"/>
  <c r="AH6239" i="8"/>
  <c r="AI6239" i="8"/>
  <c r="AH6240" i="8"/>
  <c r="AI6240" i="8"/>
  <c r="AH6241" i="8"/>
  <c r="AI6241" i="8"/>
  <c r="AH6242" i="8"/>
  <c r="AI6242" i="8"/>
  <c r="AH6243" i="8"/>
  <c r="AI6243" i="8"/>
  <c r="AH6244" i="8"/>
  <c r="AI6244" i="8"/>
  <c r="AH6245" i="8"/>
  <c r="AI6245" i="8"/>
  <c r="AH6246" i="8"/>
  <c r="AI6246" i="8"/>
  <c r="AH6247" i="8"/>
  <c r="AI6247" i="8"/>
  <c r="AH6248" i="8"/>
  <c r="AI6248" i="8"/>
  <c r="AH6249" i="8"/>
  <c r="AI6249" i="8"/>
  <c r="AH6250" i="8"/>
  <c r="AI6250" i="8"/>
  <c r="AH6251" i="8"/>
  <c r="AI6251" i="8"/>
  <c r="AH6252" i="8"/>
  <c r="AI6252" i="8"/>
  <c r="AH6253" i="8"/>
  <c r="AI6253" i="8"/>
  <c r="AH6254" i="8"/>
  <c r="AI6254" i="8"/>
  <c r="AH6255" i="8"/>
  <c r="AI6255" i="8"/>
  <c r="AH6256" i="8"/>
  <c r="AI6256" i="8"/>
  <c r="AH6257" i="8"/>
  <c r="AI6257" i="8"/>
  <c r="AH6258" i="8"/>
  <c r="AI6258" i="8"/>
  <c r="AH6259" i="8"/>
  <c r="AI6259" i="8"/>
  <c r="AH6260" i="8"/>
  <c r="AI6260" i="8"/>
  <c r="AH6261" i="8"/>
  <c r="AI6261" i="8"/>
  <c r="AH6262" i="8"/>
  <c r="AI6262" i="8"/>
  <c r="AH6263" i="8"/>
  <c r="AI6263" i="8"/>
  <c r="AH6264" i="8"/>
  <c r="AI6264" i="8"/>
  <c r="AH6265" i="8"/>
  <c r="AI6265" i="8"/>
  <c r="AH6266" i="8"/>
  <c r="AI6266" i="8"/>
  <c r="AH6267" i="8"/>
  <c r="AI6267" i="8"/>
  <c r="AH6268" i="8"/>
  <c r="AI6268" i="8"/>
  <c r="AH6269" i="8"/>
  <c r="AI6269" i="8"/>
  <c r="AH6270" i="8"/>
  <c r="AI6270" i="8"/>
  <c r="AH6271" i="8"/>
  <c r="AI6271" i="8"/>
  <c r="AH6272" i="8"/>
  <c r="AI6272" i="8"/>
  <c r="AH6273" i="8"/>
  <c r="AI6273" i="8"/>
  <c r="AH6274" i="8"/>
  <c r="AI6274" i="8"/>
  <c r="AH6275" i="8"/>
  <c r="AI6275" i="8"/>
  <c r="AH6276" i="8"/>
  <c r="AI6276" i="8"/>
  <c r="AH6277" i="8"/>
  <c r="AI6277" i="8"/>
  <c r="AH6278" i="8"/>
  <c r="AI6278" i="8"/>
  <c r="AH6279" i="8"/>
  <c r="AI6279" i="8"/>
  <c r="AH6280" i="8"/>
  <c r="AI6280" i="8"/>
  <c r="AH6281" i="8"/>
  <c r="AI6281" i="8"/>
  <c r="AH6282" i="8"/>
  <c r="AI6282" i="8"/>
  <c r="AH6283" i="8"/>
  <c r="AI6283" i="8"/>
  <c r="AH6284" i="8"/>
  <c r="AI6284" i="8"/>
  <c r="AH6285" i="8"/>
  <c r="AI6285" i="8"/>
  <c r="AH6286" i="8"/>
  <c r="AI6286" i="8"/>
  <c r="AH6287" i="8"/>
  <c r="AI6287" i="8"/>
  <c r="AH6288" i="8"/>
  <c r="AI6288" i="8"/>
  <c r="AH6289" i="8"/>
  <c r="AI6289" i="8"/>
  <c r="AH6290" i="8"/>
  <c r="AI6290" i="8"/>
  <c r="AH6291" i="8"/>
  <c r="AI6291" i="8"/>
  <c r="AH6292" i="8"/>
  <c r="AI6292" i="8"/>
  <c r="AH6293" i="8"/>
  <c r="AI6293" i="8"/>
  <c r="AH6294" i="8"/>
  <c r="AI6294" i="8"/>
  <c r="AH6295" i="8"/>
  <c r="AI6295" i="8"/>
  <c r="AH6296" i="8"/>
  <c r="AI6296" i="8"/>
  <c r="AH6297" i="8"/>
  <c r="AI6297" i="8"/>
  <c r="AH6298" i="8"/>
  <c r="AI6298" i="8"/>
  <c r="AH6299" i="8"/>
  <c r="AI6299" i="8"/>
  <c r="AH6300" i="8"/>
  <c r="AI6300" i="8"/>
  <c r="AH6301" i="8"/>
  <c r="AI6301" i="8"/>
  <c r="AH6302" i="8"/>
  <c r="AI6302" i="8"/>
  <c r="AH6303" i="8"/>
  <c r="AI6303" i="8"/>
  <c r="AH6304" i="8"/>
  <c r="AI6304" i="8"/>
  <c r="AH6305" i="8"/>
  <c r="AI6305" i="8"/>
  <c r="AH6306" i="8"/>
  <c r="AI6306" i="8"/>
  <c r="AH6307" i="8"/>
  <c r="AI6307" i="8"/>
  <c r="AH6308" i="8"/>
  <c r="AI6308" i="8"/>
  <c r="AH6309" i="8"/>
  <c r="AI6309" i="8"/>
  <c r="AH6310" i="8"/>
  <c r="AI6310" i="8"/>
  <c r="AH6311" i="8"/>
  <c r="AI6311" i="8"/>
  <c r="AH6312" i="8"/>
  <c r="AI6312" i="8"/>
  <c r="AH6313" i="8"/>
  <c r="AI6313" i="8"/>
  <c r="AH6314" i="8"/>
  <c r="AI6314" i="8"/>
  <c r="AH6315" i="8"/>
  <c r="AI6315" i="8"/>
  <c r="AH6316" i="8"/>
  <c r="AI6316" i="8"/>
  <c r="AH6317" i="8"/>
  <c r="AI6317" i="8"/>
  <c r="AH6318" i="8"/>
  <c r="AI6318" i="8"/>
  <c r="AH6319" i="8"/>
  <c r="AI6319" i="8"/>
  <c r="AH6320" i="8"/>
  <c r="AI6320" i="8"/>
  <c r="AH6321" i="8"/>
  <c r="AI6321" i="8"/>
  <c r="AH6322" i="8"/>
  <c r="AI6322" i="8"/>
  <c r="AH6323" i="8"/>
  <c r="AI6323" i="8"/>
  <c r="AH6324" i="8"/>
  <c r="AI6324" i="8"/>
  <c r="AH6325" i="8"/>
  <c r="AI6325" i="8"/>
  <c r="AH6326" i="8"/>
  <c r="AI6326" i="8"/>
  <c r="AH6327" i="8"/>
  <c r="AI6327" i="8"/>
  <c r="AH6328" i="8"/>
  <c r="AI6328" i="8"/>
  <c r="AH6329" i="8"/>
  <c r="AI6329" i="8"/>
  <c r="AH6330" i="8"/>
  <c r="AI6330" i="8"/>
  <c r="AH6331" i="8"/>
  <c r="AI6331" i="8"/>
  <c r="AH6332" i="8"/>
  <c r="AI6332" i="8"/>
  <c r="AH6333" i="8"/>
  <c r="AI6333" i="8"/>
  <c r="AH6334" i="8"/>
  <c r="AI6334" i="8"/>
  <c r="AH6335" i="8"/>
  <c r="AI6335" i="8"/>
  <c r="AH6336" i="8"/>
  <c r="AI6336" i="8"/>
  <c r="AH6337" i="8"/>
  <c r="AI6337" i="8"/>
  <c r="AH6338" i="8"/>
  <c r="AI6338" i="8"/>
  <c r="AH6339" i="8"/>
  <c r="AI6339" i="8"/>
  <c r="AH6340" i="8"/>
  <c r="AI6340" i="8"/>
  <c r="AH6341" i="8"/>
  <c r="AI6341" i="8"/>
  <c r="AH6342" i="8"/>
  <c r="AI6342" i="8"/>
  <c r="AH6343" i="8"/>
  <c r="AI6343" i="8"/>
  <c r="AH6344" i="8"/>
  <c r="AI6344" i="8"/>
  <c r="AH6345" i="8"/>
  <c r="AI6345" i="8"/>
  <c r="AH6346" i="8"/>
  <c r="AI6346" i="8"/>
  <c r="AH6347" i="8"/>
  <c r="AI6347" i="8"/>
  <c r="AH6348" i="8"/>
  <c r="AI6348" i="8"/>
  <c r="AH6349" i="8"/>
  <c r="AI6349" i="8"/>
  <c r="AH6350" i="8"/>
  <c r="AI6350" i="8"/>
  <c r="AH6351" i="8"/>
  <c r="AI6351" i="8"/>
  <c r="AH6352" i="8"/>
  <c r="AI6352" i="8"/>
  <c r="AH6353" i="8"/>
  <c r="AI6353" i="8"/>
  <c r="AH6354" i="8"/>
  <c r="AI6354" i="8"/>
  <c r="AH6355" i="8"/>
  <c r="AI6355" i="8"/>
  <c r="AH6356" i="8"/>
  <c r="AI6356" i="8"/>
  <c r="AH6357" i="8"/>
  <c r="AI6357" i="8"/>
  <c r="AH6358" i="8"/>
  <c r="AI6358" i="8"/>
  <c r="AH6359" i="8"/>
  <c r="AI6359" i="8"/>
  <c r="AH6360" i="8"/>
  <c r="AI6360" i="8"/>
  <c r="AH2709" i="8"/>
  <c r="AI2709" i="8"/>
  <c r="AH2710" i="8"/>
  <c r="AI2710" i="8"/>
  <c r="AH2711" i="8"/>
  <c r="AI2711" i="8"/>
  <c r="AH2712" i="8"/>
  <c r="AI2712" i="8"/>
  <c r="AH2713" i="8"/>
  <c r="AI2713" i="8"/>
  <c r="AH2714" i="8"/>
  <c r="AI2714" i="8"/>
  <c r="AH3926" i="8"/>
  <c r="AI3926" i="8"/>
  <c r="AH3927" i="8"/>
  <c r="AI3927" i="8"/>
  <c r="AH3928" i="8"/>
  <c r="AI3928" i="8"/>
  <c r="AH3929" i="8"/>
  <c r="AI3929" i="8"/>
  <c r="AH3930" i="8"/>
  <c r="AI3930" i="8"/>
  <c r="AH3931" i="8"/>
  <c r="AI3931" i="8"/>
  <c r="AH3932" i="8"/>
  <c r="AI3932" i="8"/>
  <c r="AH3933" i="8"/>
  <c r="AI3933" i="8"/>
  <c r="AH3934" i="8"/>
  <c r="AI3934" i="8"/>
  <c r="AH3935" i="8"/>
  <c r="AI3935" i="8"/>
  <c r="AH3936" i="8"/>
  <c r="AI3936" i="8"/>
  <c r="AH3937" i="8"/>
  <c r="AI3937" i="8"/>
  <c r="AH3938" i="8"/>
  <c r="AI3938" i="8"/>
  <c r="AH3939" i="8"/>
  <c r="AI3939" i="8"/>
  <c r="AH3940" i="8"/>
  <c r="AI3940" i="8"/>
  <c r="AH3941" i="8"/>
  <c r="AI3941" i="8"/>
  <c r="AH3942" i="8"/>
  <c r="AI3942" i="8"/>
  <c r="AH3943" i="8"/>
  <c r="AI3943" i="8"/>
  <c r="AH3944" i="8"/>
  <c r="AI3944" i="8"/>
  <c r="AH3945" i="8"/>
  <c r="AI3945" i="8"/>
  <c r="AH3946" i="8"/>
  <c r="AI3946" i="8"/>
  <c r="AH3947" i="8"/>
  <c r="AI3947" i="8"/>
  <c r="AH3948" i="8"/>
  <c r="AI3948" i="8"/>
  <c r="AH3949" i="8"/>
  <c r="AI3949" i="8"/>
  <c r="AH3950" i="8"/>
  <c r="AI3950" i="8"/>
  <c r="AH3951" i="8"/>
  <c r="AI3951" i="8"/>
  <c r="AH3952" i="8"/>
  <c r="AI3952" i="8"/>
  <c r="AH3953" i="8"/>
  <c r="AI3953" i="8"/>
  <c r="AH3954" i="8"/>
  <c r="AI3954" i="8"/>
  <c r="AH3955" i="8"/>
  <c r="AI3955" i="8"/>
  <c r="AH3956" i="8"/>
  <c r="AI3956" i="8"/>
  <c r="AH3957" i="8"/>
  <c r="AI3957" i="8"/>
  <c r="AH3958" i="8"/>
  <c r="AI3958" i="8"/>
  <c r="AH3959" i="8"/>
  <c r="AI3959" i="8"/>
  <c r="AH3960" i="8"/>
  <c r="AI3960" i="8"/>
  <c r="AH3961" i="8"/>
  <c r="AI3961" i="8"/>
  <c r="AH3962" i="8"/>
  <c r="AI3962" i="8"/>
  <c r="AH3963" i="8"/>
  <c r="AI3963" i="8"/>
  <c r="AH3964" i="8"/>
  <c r="AI3964" i="8"/>
  <c r="AH3965" i="8"/>
  <c r="AI3965" i="8"/>
  <c r="AH3966" i="8"/>
  <c r="AI3966" i="8"/>
  <c r="AH3967" i="8"/>
  <c r="AI3967" i="8"/>
  <c r="AH3968" i="8"/>
  <c r="AI3968" i="8"/>
  <c r="AH3969" i="8"/>
  <c r="AI3969" i="8"/>
  <c r="AH3970" i="8"/>
  <c r="AI3970" i="8"/>
  <c r="AH3971" i="8"/>
  <c r="AI3971" i="8"/>
  <c r="AH3972" i="8"/>
  <c r="AI3972" i="8"/>
  <c r="AH3973" i="8"/>
  <c r="AI3973" i="8"/>
  <c r="AH3974" i="8"/>
  <c r="AI3974" i="8"/>
  <c r="AH3975" i="8"/>
  <c r="AI3975" i="8"/>
  <c r="AH3976" i="8"/>
  <c r="AI3976" i="8"/>
  <c r="AH3977" i="8"/>
  <c r="AI3977" i="8"/>
  <c r="AH3978" i="8"/>
  <c r="AI3978" i="8"/>
  <c r="AH3979" i="8"/>
  <c r="AI3979" i="8"/>
  <c r="AH3980" i="8"/>
  <c r="AI3980" i="8"/>
  <c r="AH3981" i="8"/>
  <c r="AI3981" i="8"/>
  <c r="AH3982" i="8"/>
  <c r="AI3982" i="8"/>
  <c r="AH3983" i="8"/>
  <c r="AI3983" i="8"/>
  <c r="AH3984" i="8"/>
  <c r="AI3984" i="8"/>
  <c r="AH3985" i="8"/>
  <c r="AI3985" i="8"/>
  <c r="AH3146" i="8"/>
  <c r="AI3146" i="8"/>
  <c r="AH3147" i="8"/>
  <c r="AI3147" i="8"/>
  <c r="AH3148" i="8"/>
  <c r="AI3148" i="8"/>
  <c r="AH3149" i="8"/>
  <c r="AI3149" i="8"/>
  <c r="AH3150" i="8"/>
  <c r="AI3150" i="8"/>
  <c r="AH3151" i="8"/>
  <c r="AI3151" i="8"/>
  <c r="AH3152" i="8"/>
  <c r="AI3152" i="8"/>
  <c r="AH3153" i="8"/>
  <c r="AI3153" i="8"/>
  <c r="AH3154" i="8"/>
  <c r="AI3154" i="8"/>
  <c r="AH3155" i="8"/>
  <c r="AI3155" i="8"/>
  <c r="AH3156" i="8"/>
  <c r="AI3156" i="8"/>
  <c r="AH3157" i="8"/>
  <c r="AI3157" i="8"/>
  <c r="AH3158" i="8"/>
  <c r="AI3158" i="8"/>
  <c r="AH3159" i="8"/>
  <c r="AI3159" i="8"/>
  <c r="AH3160" i="8"/>
  <c r="AI3160" i="8"/>
  <c r="AH769" i="8"/>
  <c r="AI769" i="8"/>
  <c r="AH770" i="8"/>
  <c r="AI770" i="8"/>
  <c r="AH771" i="8"/>
  <c r="AI771" i="8"/>
  <c r="AH772" i="8"/>
  <c r="AI772" i="8"/>
  <c r="AH773" i="8"/>
  <c r="AI773" i="8"/>
  <c r="AH774" i="8"/>
  <c r="AI774" i="8"/>
  <c r="AH775" i="8"/>
  <c r="AI775" i="8"/>
  <c r="AH776" i="8"/>
  <c r="AI776" i="8"/>
  <c r="AH777" i="8"/>
  <c r="AI777" i="8"/>
  <c r="AH778" i="8"/>
  <c r="AI778" i="8"/>
  <c r="AH779" i="8"/>
  <c r="AI779" i="8"/>
  <c r="AH780" i="8"/>
  <c r="AI780" i="8"/>
  <c r="AH781" i="8"/>
  <c r="AI781" i="8"/>
  <c r="AH782" i="8"/>
  <c r="AI782" i="8"/>
  <c r="AH783" i="8"/>
  <c r="AI783" i="8"/>
  <c r="AH4156" i="8"/>
  <c r="AI4156" i="8"/>
  <c r="AH4157" i="8"/>
  <c r="AI4157" i="8"/>
  <c r="AH4158" i="8"/>
  <c r="AI4158" i="8"/>
  <c r="AH4159" i="8"/>
  <c r="AI4159" i="8"/>
  <c r="AH4160" i="8"/>
  <c r="AI4160" i="8"/>
  <c r="AH4161" i="8"/>
  <c r="AI4161" i="8"/>
  <c r="AH4162" i="8"/>
  <c r="AI4162" i="8"/>
  <c r="AH4163" i="8"/>
  <c r="AI4163" i="8"/>
  <c r="AH4164" i="8"/>
  <c r="AI4164" i="8"/>
  <c r="AH4165" i="8"/>
  <c r="AI4165" i="8"/>
  <c r="AH4166" i="8"/>
  <c r="AI4166" i="8"/>
  <c r="AH4167" i="8"/>
  <c r="AI4167" i="8"/>
  <c r="AH4168" i="8"/>
  <c r="AI4168" i="8"/>
  <c r="AH4169" i="8"/>
  <c r="AI4169" i="8"/>
  <c r="AH4170" i="8"/>
  <c r="AI4170" i="8"/>
  <c r="AH1369" i="8"/>
  <c r="AI1369" i="8"/>
  <c r="AH1370" i="8"/>
  <c r="AI1370" i="8"/>
  <c r="AH1371" i="8"/>
  <c r="AI1371" i="8"/>
  <c r="AH1372" i="8"/>
  <c r="AI1372" i="8"/>
  <c r="AH1373" i="8"/>
  <c r="AI1373" i="8"/>
  <c r="AH1374" i="8"/>
  <c r="AI1374" i="8"/>
  <c r="AH1375" i="8"/>
  <c r="AI1375" i="8"/>
  <c r="AH1376" i="8"/>
  <c r="AI1376" i="8"/>
  <c r="AH1377" i="8"/>
  <c r="AI1377" i="8"/>
  <c r="AH1378" i="8"/>
  <c r="AI1378" i="8"/>
  <c r="AH1379" i="8"/>
  <c r="AI1379" i="8"/>
  <c r="AH1380" i="8"/>
  <c r="AI1380" i="8"/>
  <c r="AH1381" i="8"/>
  <c r="AI1381" i="8"/>
  <c r="AH1382" i="8"/>
  <c r="AI1382" i="8"/>
  <c r="AH5758" i="8"/>
  <c r="AI5758" i="8"/>
  <c r="AH5759" i="8"/>
  <c r="AI5759" i="8"/>
  <c r="AH5760" i="8"/>
  <c r="AI5760" i="8"/>
  <c r="AH5761" i="8"/>
  <c r="AI5761" i="8"/>
  <c r="AH5762" i="8"/>
  <c r="AI5762" i="8"/>
  <c r="AH5763" i="8"/>
  <c r="AI5763" i="8"/>
  <c r="AH5764" i="8"/>
  <c r="AI5764" i="8"/>
  <c r="AH5765" i="8"/>
  <c r="AI5765" i="8"/>
  <c r="AH5766" i="8"/>
  <c r="AI5766" i="8"/>
  <c r="AH5767" i="8"/>
  <c r="AI5767" i="8"/>
  <c r="AH5768" i="8"/>
  <c r="AI5768" i="8"/>
  <c r="AH5769" i="8"/>
  <c r="AI5769" i="8"/>
  <c r="AH5770" i="8"/>
  <c r="AI5770" i="8"/>
  <c r="AH5771" i="8"/>
  <c r="AI5771" i="8"/>
  <c r="AH4233" i="8"/>
  <c r="AI4233" i="8"/>
  <c r="AH4234" i="8"/>
  <c r="AI4234" i="8"/>
  <c r="AH4235" i="8"/>
  <c r="AI4235" i="8"/>
  <c r="AH4236" i="8"/>
  <c r="AI4236" i="8"/>
  <c r="AH4237" i="8"/>
  <c r="AI4237" i="8"/>
  <c r="AH4238" i="8"/>
  <c r="AI4238" i="8"/>
  <c r="AH4239" i="8"/>
  <c r="AI4239" i="8"/>
  <c r="AH4240" i="8"/>
  <c r="AI4240" i="8"/>
  <c r="AH4241" i="8"/>
  <c r="AI4241" i="8"/>
  <c r="AH4242" i="8"/>
  <c r="AI4242" i="8"/>
  <c r="AH4243" i="8"/>
  <c r="AI4243" i="8"/>
  <c r="AH4244" i="8"/>
  <c r="AI4244" i="8"/>
  <c r="AH5614" i="8"/>
  <c r="AI5614" i="8"/>
  <c r="AH5615" i="8"/>
  <c r="AI5615" i="8"/>
  <c r="AH5616" i="8"/>
  <c r="AI5616" i="8"/>
  <c r="AH5617" i="8"/>
  <c r="AI5617" i="8"/>
  <c r="AH5618" i="8"/>
  <c r="AI5618" i="8"/>
  <c r="AH5619" i="8"/>
  <c r="AI5619" i="8"/>
  <c r="AH5620" i="8"/>
  <c r="AI5620" i="8"/>
  <c r="AH5621" i="8"/>
  <c r="AI5621" i="8"/>
  <c r="AH5622" i="8"/>
  <c r="AI5622" i="8"/>
  <c r="AH5623" i="8"/>
  <c r="AI5623" i="8"/>
  <c r="AH5624" i="8"/>
  <c r="AI5624" i="8"/>
  <c r="AH1105" i="8"/>
  <c r="AI1105" i="8"/>
  <c r="AH1106" i="8"/>
  <c r="AI1106" i="8"/>
  <c r="AH1107" i="8"/>
  <c r="AI1107" i="8"/>
  <c r="AH1108" i="8"/>
  <c r="AI1108" i="8"/>
  <c r="AH1109" i="8"/>
  <c r="AI1109" i="8"/>
  <c r="AH1110" i="8"/>
  <c r="AI1110" i="8"/>
  <c r="AH1111" i="8"/>
  <c r="AI1111" i="8"/>
  <c r="AH1112" i="8"/>
  <c r="AI1112" i="8"/>
  <c r="AH1113" i="8"/>
  <c r="AI1113" i="8"/>
  <c r="AH1114" i="8"/>
  <c r="AI1114" i="8"/>
  <c r="AH1115" i="8"/>
  <c r="AI1115" i="8"/>
  <c r="AH1116" i="8"/>
  <c r="AI1116" i="8"/>
  <c r="AH1117" i="8"/>
  <c r="AI1117" i="8"/>
  <c r="AH1118" i="8"/>
  <c r="AI1118" i="8"/>
  <c r="AH1119" i="8"/>
  <c r="AI1119" i="8"/>
  <c r="AH1120" i="8"/>
  <c r="AI1120" i="8"/>
  <c r="AH1121" i="8"/>
  <c r="AI1121" i="8"/>
  <c r="AH1122" i="8"/>
  <c r="AI1122" i="8"/>
  <c r="AH1123" i="8"/>
  <c r="AI1123" i="8"/>
  <c r="AH1124" i="8"/>
  <c r="AI1124" i="8"/>
  <c r="AH1125" i="8"/>
  <c r="AI1125" i="8"/>
  <c r="AH1126" i="8"/>
  <c r="AI1126" i="8"/>
  <c r="AH1127" i="8"/>
  <c r="AI1127" i="8"/>
  <c r="AH1128" i="8"/>
  <c r="AI1128" i="8"/>
  <c r="AH1129" i="8"/>
  <c r="AI1129" i="8"/>
  <c r="AH1130" i="8"/>
  <c r="AI1130" i="8"/>
  <c r="AH1131" i="8"/>
  <c r="AI1131" i="8"/>
  <c r="AH1132" i="8"/>
  <c r="AI1132" i="8"/>
  <c r="AH1133" i="8"/>
  <c r="AI1133" i="8"/>
  <c r="AH1817" i="8"/>
  <c r="AI1817" i="8"/>
  <c r="AH1818" i="8"/>
  <c r="AI1818" i="8"/>
  <c r="AH1819" i="8"/>
  <c r="AI1819" i="8"/>
  <c r="AH1820" i="8"/>
  <c r="AI1820" i="8"/>
  <c r="AH1821" i="8"/>
  <c r="AI1821" i="8"/>
  <c r="AH1822" i="8"/>
  <c r="AI1822" i="8"/>
  <c r="AH1823" i="8"/>
  <c r="AI1823" i="8"/>
  <c r="AH1824" i="8"/>
  <c r="AI1824" i="8"/>
  <c r="AH1825" i="8"/>
  <c r="AI1825" i="8"/>
  <c r="AH1826" i="8"/>
  <c r="AI1826" i="8"/>
  <c r="AH1827" i="8"/>
  <c r="AI1827" i="8"/>
  <c r="AH1828" i="8"/>
  <c r="AI1828" i="8"/>
  <c r="AH1829" i="8"/>
  <c r="AI1829" i="8"/>
  <c r="AH1830" i="8"/>
  <c r="AI1830" i="8"/>
  <c r="AH1831" i="8"/>
  <c r="AI1831" i="8"/>
  <c r="AH1832" i="8"/>
  <c r="AI1832" i="8"/>
  <c r="AH1833" i="8"/>
  <c r="AI1833" i="8"/>
  <c r="AH1834" i="8"/>
  <c r="AI1834" i="8"/>
  <c r="AH1835" i="8"/>
  <c r="AI1835" i="8"/>
  <c r="AH1836" i="8"/>
  <c r="AI1836" i="8"/>
  <c r="AH1837" i="8"/>
  <c r="AI1837" i="8"/>
  <c r="AH1838" i="8"/>
  <c r="AI1838" i="8"/>
  <c r="AH1839" i="8"/>
  <c r="AI1839" i="8"/>
  <c r="AH1840" i="8"/>
  <c r="AI1840" i="8"/>
  <c r="AH1841" i="8"/>
  <c r="AI1841" i="8"/>
  <c r="AH1842" i="8"/>
  <c r="AI1842" i="8"/>
  <c r="AH1843" i="8"/>
  <c r="AI1843" i="8"/>
  <c r="AH1844" i="8"/>
  <c r="AI1844" i="8"/>
  <c r="AH1845" i="8"/>
  <c r="AI1845" i="8"/>
  <c r="AH1846" i="8"/>
  <c r="AI1846" i="8"/>
  <c r="AH1847" i="8"/>
  <c r="AI1847" i="8"/>
  <c r="AH1848" i="8"/>
  <c r="AI1848" i="8"/>
  <c r="AH1849" i="8"/>
  <c r="AI1849" i="8"/>
  <c r="AH1850" i="8"/>
  <c r="AI1850" i="8"/>
  <c r="AH1851" i="8"/>
  <c r="AI1851" i="8"/>
  <c r="AH1852" i="8"/>
  <c r="AI1852" i="8"/>
  <c r="AH1853" i="8"/>
  <c r="AI1853" i="8"/>
  <c r="AH1854" i="8"/>
  <c r="AI1854" i="8"/>
  <c r="AH1855" i="8"/>
  <c r="AI1855" i="8"/>
  <c r="AH1856" i="8"/>
  <c r="AI1856" i="8"/>
  <c r="AH1857" i="8"/>
  <c r="AI1857" i="8"/>
  <c r="AH1858" i="8"/>
  <c r="AI1858" i="8"/>
  <c r="AH1859" i="8"/>
  <c r="AI1859" i="8"/>
  <c r="AH1860" i="8"/>
  <c r="AI1860" i="8"/>
  <c r="AH1861" i="8"/>
  <c r="AI1861" i="8"/>
  <c r="AH1862" i="8"/>
  <c r="AI1862" i="8"/>
  <c r="AH1863" i="8"/>
  <c r="AI1863" i="8"/>
  <c r="AH1864" i="8"/>
  <c r="AI1864" i="8"/>
  <c r="AH1865" i="8"/>
  <c r="AI1865" i="8"/>
  <c r="AH1866" i="8"/>
  <c r="AI1866" i="8"/>
  <c r="AH2" i="8"/>
  <c r="AI2" i="8"/>
  <c r="AH3" i="8"/>
  <c r="AI3" i="8"/>
  <c r="AH4" i="8"/>
  <c r="AI4" i="8"/>
  <c r="AH5" i="8"/>
  <c r="AI5" i="8"/>
  <c r="AH6" i="8"/>
  <c r="AI6" i="8"/>
  <c r="AH7" i="8"/>
  <c r="AI7" i="8"/>
  <c r="AH8" i="8"/>
  <c r="AI8" i="8"/>
  <c r="AH9" i="8"/>
  <c r="AI9" i="8"/>
  <c r="AH10" i="8"/>
  <c r="AI10" i="8"/>
  <c r="AH11" i="8"/>
  <c r="AI11" i="8"/>
  <c r="AH12" i="8"/>
  <c r="AI12" i="8"/>
  <c r="AH13" i="8"/>
  <c r="AI13" i="8"/>
  <c r="AH14" i="8"/>
  <c r="AI14" i="8"/>
  <c r="AH15" i="8"/>
  <c r="AI15" i="8"/>
  <c r="AH16" i="8"/>
  <c r="AI16" i="8"/>
  <c r="AH17" i="8"/>
  <c r="AI17" i="8"/>
  <c r="AH18" i="8"/>
  <c r="AI18" i="8"/>
  <c r="AH19" i="8"/>
  <c r="AI19" i="8"/>
  <c r="AH20" i="8"/>
  <c r="AI20" i="8"/>
  <c r="AH21" i="8"/>
  <c r="AI21" i="8"/>
  <c r="AH22" i="8"/>
  <c r="AI22" i="8"/>
  <c r="AH23" i="8"/>
  <c r="AI23" i="8"/>
  <c r="AH24" i="8"/>
  <c r="AI24" i="8"/>
  <c r="AH25" i="8"/>
  <c r="AI25" i="8"/>
  <c r="AH26" i="8"/>
  <c r="AI26" i="8"/>
  <c r="AH27" i="8"/>
  <c r="AI27" i="8"/>
  <c r="AH28" i="8"/>
  <c r="AI28" i="8"/>
  <c r="AH29" i="8"/>
  <c r="AI29" i="8"/>
  <c r="AH30" i="8"/>
  <c r="AI30" i="8"/>
  <c r="AH31" i="8"/>
  <c r="AI31" i="8"/>
  <c r="AH32" i="8"/>
  <c r="AI32" i="8"/>
  <c r="AH33" i="8"/>
  <c r="AI33" i="8"/>
  <c r="AH34" i="8"/>
  <c r="AI34" i="8"/>
  <c r="AH35" i="8"/>
  <c r="AI35" i="8"/>
  <c r="AH36" i="8"/>
  <c r="AI36" i="8"/>
  <c r="AH37" i="8"/>
  <c r="AI37" i="8"/>
  <c r="AH38" i="8"/>
  <c r="AI38" i="8"/>
  <c r="AH39" i="8"/>
  <c r="AI39" i="8"/>
  <c r="AH40" i="8"/>
  <c r="AI40" i="8"/>
  <c r="AH41" i="8"/>
  <c r="AI41" i="8"/>
  <c r="AH42" i="8"/>
  <c r="AI42" i="8"/>
  <c r="AH43" i="8"/>
  <c r="AI43" i="8"/>
  <c r="AH44" i="8"/>
  <c r="AI44" i="8"/>
  <c r="AH45" i="8"/>
  <c r="AI45" i="8"/>
  <c r="AH46" i="8"/>
  <c r="AI46" i="8"/>
  <c r="AH47" i="8"/>
  <c r="AI47" i="8"/>
  <c r="AH48" i="8"/>
  <c r="AI48" i="8"/>
  <c r="AH49" i="8"/>
  <c r="AI49" i="8"/>
  <c r="AH50" i="8"/>
  <c r="AI50" i="8"/>
  <c r="AH51" i="8"/>
  <c r="AI51" i="8"/>
  <c r="AH52" i="8"/>
  <c r="AI52" i="8"/>
  <c r="AH53" i="8"/>
  <c r="AI53" i="8"/>
  <c r="AH54" i="8"/>
  <c r="AI54" i="8"/>
  <c r="AH55" i="8"/>
  <c r="AI55" i="8"/>
  <c r="AH56" i="8"/>
  <c r="AI56" i="8"/>
  <c r="AH57" i="8"/>
  <c r="AI57" i="8"/>
  <c r="AH58" i="8"/>
  <c r="AI58" i="8"/>
  <c r="AH59" i="8"/>
  <c r="AI59" i="8"/>
  <c r="AH60" i="8"/>
  <c r="AI60" i="8"/>
  <c r="AH61" i="8"/>
  <c r="AI61" i="8"/>
  <c r="AH62" i="8"/>
  <c r="AI62" i="8"/>
  <c r="AH63" i="8"/>
  <c r="AI63" i="8"/>
  <c r="AH64" i="8"/>
  <c r="AI64" i="8"/>
  <c r="AH65" i="8"/>
  <c r="AI65" i="8"/>
  <c r="AH66" i="8"/>
  <c r="AI66" i="8"/>
  <c r="AH67" i="8"/>
  <c r="AI67" i="8"/>
  <c r="AH68" i="8"/>
  <c r="AI68" i="8"/>
  <c r="AH69" i="8"/>
  <c r="AI69" i="8"/>
  <c r="AH70" i="8"/>
  <c r="AI70" i="8"/>
  <c r="AH71" i="8"/>
  <c r="AI71" i="8"/>
  <c r="AH72" i="8"/>
  <c r="AI72" i="8"/>
  <c r="AH73" i="8"/>
  <c r="AI73" i="8"/>
  <c r="AH74" i="8"/>
  <c r="AI74" i="8"/>
  <c r="AH75" i="8"/>
  <c r="AI75" i="8"/>
  <c r="AH76" i="8"/>
  <c r="AI76" i="8"/>
  <c r="AH77" i="8"/>
  <c r="AI77" i="8"/>
  <c r="AH78" i="8"/>
  <c r="AI78" i="8"/>
  <c r="AH79" i="8"/>
  <c r="AI79" i="8"/>
  <c r="AH80" i="8"/>
  <c r="AI80" i="8"/>
  <c r="AH81" i="8"/>
  <c r="AI81" i="8"/>
  <c r="AH82" i="8"/>
  <c r="AI82" i="8"/>
  <c r="AH83" i="8"/>
  <c r="AI83" i="8"/>
  <c r="AH84" i="8"/>
  <c r="AI84" i="8"/>
  <c r="AH85" i="8"/>
  <c r="AI85" i="8"/>
  <c r="AH86" i="8"/>
  <c r="AI86" i="8"/>
  <c r="AH87" i="8"/>
  <c r="AI87" i="8"/>
  <c r="AH88" i="8"/>
  <c r="AI88" i="8"/>
  <c r="AH89" i="8"/>
  <c r="AI89" i="8"/>
  <c r="AH90" i="8"/>
  <c r="AI90" i="8"/>
  <c r="AH91" i="8"/>
  <c r="AI91" i="8"/>
  <c r="AH92" i="8"/>
  <c r="AI92" i="8"/>
  <c r="AH93" i="8"/>
  <c r="AI93" i="8"/>
  <c r="AH94" i="8"/>
  <c r="AI94" i="8"/>
  <c r="AH95" i="8"/>
  <c r="AI95" i="8"/>
  <c r="AH96" i="8"/>
  <c r="AI96" i="8"/>
  <c r="AH97" i="8"/>
  <c r="AI97" i="8"/>
  <c r="AH98" i="8"/>
  <c r="AI98" i="8"/>
  <c r="AH99" i="8"/>
  <c r="AI99" i="8"/>
  <c r="AH100" i="8"/>
  <c r="AI100" i="8"/>
  <c r="AH101" i="8"/>
  <c r="AI101" i="8"/>
  <c r="AH102" i="8"/>
  <c r="AI102" i="8"/>
  <c r="AH103" i="8"/>
  <c r="AI103" i="8"/>
  <c r="AH104" i="8"/>
  <c r="AI104" i="8"/>
  <c r="AH105" i="8"/>
  <c r="AI105" i="8"/>
  <c r="AH106" i="8"/>
  <c r="AI106" i="8"/>
  <c r="AH107" i="8"/>
  <c r="AI107" i="8"/>
  <c r="AH108" i="8"/>
  <c r="AI108" i="8"/>
  <c r="AH109" i="8"/>
  <c r="AI109" i="8"/>
  <c r="AH110" i="8"/>
  <c r="AI110" i="8"/>
  <c r="AH111" i="8"/>
  <c r="AI111" i="8"/>
  <c r="AH112" i="8"/>
  <c r="AI112" i="8"/>
  <c r="AH113" i="8"/>
  <c r="AI113" i="8"/>
  <c r="AH114" i="8"/>
  <c r="AI114" i="8"/>
  <c r="AH115" i="8"/>
  <c r="AI115" i="8"/>
  <c r="AH116" i="8"/>
  <c r="AI116" i="8"/>
  <c r="AH117" i="8"/>
  <c r="AI117" i="8"/>
  <c r="AH118" i="8"/>
  <c r="AI118" i="8"/>
  <c r="AH119" i="8"/>
  <c r="AI119" i="8"/>
  <c r="AH120" i="8"/>
  <c r="AI120" i="8"/>
  <c r="AH121" i="8"/>
  <c r="AI121" i="8"/>
  <c r="AH122" i="8"/>
  <c r="AI122" i="8"/>
  <c r="AH123" i="8"/>
  <c r="AI123" i="8"/>
  <c r="AH124" i="8"/>
  <c r="AI124" i="8"/>
  <c r="AH125" i="8"/>
  <c r="AI125" i="8"/>
  <c r="AH126" i="8"/>
  <c r="AI126" i="8"/>
  <c r="AH127" i="8"/>
  <c r="AI127" i="8"/>
  <c r="AH128" i="8"/>
  <c r="AI128" i="8"/>
  <c r="AH129" i="8"/>
  <c r="AI129" i="8"/>
  <c r="AH130" i="8"/>
  <c r="AI130" i="8"/>
  <c r="AH131" i="8"/>
  <c r="AI131" i="8"/>
  <c r="AH132" i="8"/>
  <c r="AI132" i="8"/>
  <c r="AH133" i="8"/>
  <c r="AI133" i="8"/>
  <c r="AH134" i="8"/>
  <c r="AI134" i="8"/>
  <c r="AH135" i="8"/>
  <c r="AI135" i="8"/>
  <c r="AH136" i="8"/>
  <c r="AI136" i="8"/>
  <c r="AH137" i="8"/>
  <c r="AI137" i="8"/>
  <c r="AH138" i="8"/>
  <c r="AI138" i="8"/>
  <c r="AH139" i="8"/>
  <c r="AI139" i="8"/>
  <c r="AH140" i="8"/>
  <c r="AI140" i="8"/>
  <c r="AH141" i="8"/>
  <c r="AI141" i="8"/>
  <c r="AH142" i="8"/>
  <c r="AI142" i="8"/>
  <c r="AH143" i="8"/>
  <c r="AI143" i="8"/>
  <c r="AH144" i="8"/>
  <c r="AI144" i="8"/>
  <c r="AH145" i="8"/>
  <c r="AI145" i="8"/>
  <c r="AH146" i="8"/>
  <c r="AI146" i="8"/>
  <c r="AH147" i="8"/>
  <c r="AI147" i="8"/>
  <c r="AH148" i="8"/>
  <c r="AI148" i="8"/>
  <c r="AH149" i="8"/>
  <c r="AI149" i="8"/>
  <c r="AH150" i="8"/>
  <c r="AI150" i="8"/>
  <c r="AH151" i="8"/>
  <c r="AI151" i="8"/>
  <c r="AH152" i="8"/>
  <c r="AI152" i="8"/>
  <c r="AH153" i="8"/>
  <c r="AI153" i="8"/>
  <c r="AH154" i="8"/>
  <c r="AI154" i="8"/>
  <c r="AH155" i="8"/>
  <c r="AI155" i="8"/>
  <c r="AH156" i="8"/>
  <c r="AI156" i="8"/>
  <c r="AH157" i="8"/>
  <c r="AI157" i="8"/>
  <c r="AH158" i="8"/>
  <c r="AI158" i="8"/>
  <c r="AH159" i="8"/>
  <c r="AI159" i="8"/>
  <c r="AH160" i="8"/>
  <c r="AI160" i="8"/>
  <c r="AH161" i="8"/>
  <c r="AI161" i="8"/>
  <c r="AH162" i="8"/>
  <c r="AI162" i="8"/>
  <c r="AH163" i="8"/>
  <c r="AI163" i="8"/>
  <c r="AH164" i="8"/>
  <c r="AI164" i="8"/>
  <c r="AH165" i="8"/>
  <c r="AI165" i="8"/>
  <c r="AH166" i="8"/>
  <c r="AI166" i="8"/>
  <c r="AH167" i="8"/>
  <c r="AI167" i="8"/>
  <c r="AH168" i="8"/>
  <c r="AI168" i="8"/>
  <c r="AH169" i="8"/>
  <c r="AI169" i="8"/>
  <c r="AH170" i="8"/>
  <c r="AI170" i="8"/>
  <c r="AH171" i="8"/>
  <c r="AI171" i="8"/>
  <c r="AH172" i="8"/>
  <c r="AI172" i="8"/>
  <c r="AH173" i="8"/>
  <c r="AI173" i="8"/>
  <c r="AH174" i="8"/>
  <c r="AI174" i="8"/>
  <c r="AH175" i="8"/>
  <c r="AI175" i="8"/>
  <c r="AH176" i="8"/>
  <c r="AI176" i="8"/>
  <c r="AH177" i="8"/>
  <c r="AI177" i="8"/>
  <c r="AH178" i="8"/>
  <c r="AI178" i="8"/>
  <c r="AH179" i="8"/>
  <c r="AI179" i="8"/>
  <c r="AH180" i="8"/>
  <c r="AI180" i="8"/>
  <c r="AH181" i="8"/>
  <c r="AI181" i="8"/>
  <c r="AH182" i="8"/>
  <c r="AI182" i="8"/>
  <c r="AH183" i="8"/>
  <c r="AI183" i="8"/>
  <c r="AH184" i="8"/>
  <c r="AI184" i="8"/>
  <c r="AH185" i="8"/>
  <c r="AI185" i="8"/>
  <c r="AH186" i="8"/>
  <c r="AI186" i="8"/>
  <c r="AH187" i="8"/>
  <c r="AI187" i="8"/>
  <c r="AH188" i="8"/>
  <c r="AI188" i="8"/>
  <c r="AH189" i="8"/>
  <c r="AI189" i="8"/>
  <c r="AH190" i="8"/>
  <c r="AI190" i="8"/>
  <c r="AH191" i="8"/>
  <c r="AI191" i="8"/>
  <c r="AH192" i="8"/>
  <c r="AI192" i="8"/>
  <c r="AH5772" i="8"/>
  <c r="AI5772" i="8"/>
  <c r="AH5773" i="8"/>
  <c r="AI5773" i="8"/>
  <c r="AH5774" i="8"/>
  <c r="AI5774" i="8"/>
  <c r="AH5775" i="8"/>
  <c r="AI5775" i="8"/>
  <c r="AH5776" i="8"/>
  <c r="AI5776" i="8"/>
  <c r="AH5777" i="8"/>
  <c r="AI5777" i="8"/>
  <c r="AH5778" i="8"/>
  <c r="AI5778" i="8"/>
  <c r="AH5779" i="8"/>
  <c r="AI5779" i="8"/>
  <c r="AH5780" i="8"/>
  <c r="AI5780" i="8"/>
  <c r="AH5781" i="8"/>
  <c r="AI5781" i="8"/>
  <c r="AH5782" i="8"/>
  <c r="AI5782" i="8"/>
  <c r="AH5783" i="8"/>
  <c r="AI5783" i="8"/>
  <c r="AH5784" i="8"/>
  <c r="AI5784" i="8"/>
  <c r="AH5785" i="8"/>
  <c r="AI5785" i="8"/>
  <c r="AH5786" i="8"/>
  <c r="AI5786" i="8"/>
  <c r="AH5787" i="8"/>
  <c r="AI5787" i="8"/>
  <c r="AH5788" i="8"/>
  <c r="AI5788" i="8"/>
  <c r="AH5789" i="8"/>
  <c r="AI5789" i="8"/>
  <c r="AH5790" i="8"/>
  <c r="AI5790" i="8"/>
  <c r="AH5791" i="8"/>
  <c r="AI5791" i="8"/>
  <c r="AH5792" i="8"/>
  <c r="AI5792" i="8"/>
  <c r="AH5793" i="8"/>
  <c r="AI5793" i="8"/>
  <c r="AH5794" i="8"/>
  <c r="AI5794" i="8"/>
  <c r="AH5795" i="8"/>
  <c r="AI5795" i="8"/>
  <c r="AH5796" i="8"/>
  <c r="AI5796" i="8"/>
  <c r="AH5797" i="8"/>
  <c r="AI5797" i="8"/>
  <c r="AH5798" i="8"/>
  <c r="AI5798" i="8"/>
  <c r="AH5799" i="8"/>
  <c r="AI5799" i="8"/>
  <c r="AH5800" i="8"/>
  <c r="AI5800" i="8"/>
  <c r="AH5801" i="8"/>
  <c r="AI5801" i="8"/>
  <c r="AH5802" i="8"/>
  <c r="AI5802" i="8"/>
  <c r="AH5803" i="8"/>
  <c r="AI5803" i="8"/>
  <c r="AH5804" i="8"/>
  <c r="AI5804" i="8"/>
  <c r="AH5805" i="8"/>
  <c r="AI5805" i="8"/>
  <c r="AH5806" i="8"/>
  <c r="AI5806" i="8"/>
  <c r="AH5807" i="8"/>
  <c r="AI5807" i="8"/>
  <c r="AH5808" i="8"/>
  <c r="AI5808" i="8"/>
  <c r="AH5809" i="8"/>
  <c r="AI5809" i="8"/>
  <c r="AH5810" i="8"/>
  <c r="AI5810" i="8"/>
  <c r="AH5811" i="8"/>
  <c r="AI5811" i="8"/>
  <c r="AH5812" i="8"/>
  <c r="AI5812" i="8"/>
  <c r="AH5813" i="8"/>
  <c r="AI5813" i="8"/>
  <c r="AH5814" i="8"/>
  <c r="AI5814" i="8"/>
  <c r="AH5815" i="8"/>
  <c r="AI5815" i="8"/>
  <c r="AH5816" i="8"/>
  <c r="AI5816" i="8"/>
  <c r="AH5817" i="8"/>
  <c r="AI5817" i="8"/>
  <c r="AH5818" i="8"/>
  <c r="AI5818" i="8"/>
  <c r="AH5819" i="8"/>
  <c r="AI5819" i="8"/>
  <c r="AH5820" i="8"/>
  <c r="AI5820" i="8"/>
  <c r="AH5821" i="8"/>
  <c r="AI5821" i="8"/>
  <c r="AH5822" i="8"/>
  <c r="AI5822" i="8"/>
  <c r="AH5823" i="8"/>
  <c r="AI5823" i="8"/>
  <c r="AH5824" i="8"/>
  <c r="AI5824" i="8"/>
  <c r="AH5825" i="8"/>
  <c r="AI5825" i="8"/>
  <c r="AH5826" i="8"/>
  <c r="AI5826" i="8"/>
  <c r="AH5827" i="8"/>
  <c r="AI5827" i="8"/>
  <c r="AH5828" i="8"/>
  <c r="AI5828" i="8"/>
  <c r="AH5829" i="8"/>
  <c r="AI5829" i="8"/>
  <c r="AH5830" i="8"/>
  <c r="AI5830" i="8"/>
  <c r="AH5831" i="8"/>
  <c r="AI5831" i="8"/>
  <c r="AH5832" i="8"/>
  <c r="AI5832" i="8"/>
  <c r="AH5833" i="8"/>
  <c r="AI5833" i="8"/>
  <c r="AH5834" i="8"/>
  <c r="AI5834" i="8"/>
  <c r="AH5835" i="8"/>
  <c r="AI5835" i="8"/>
  <c r="AH5836" i="8"/>
  <c r="AI5836" i="8"/>
  <c r="AH5837" i="8"/>
  <c r="AI5837" i="8"/>
  <c r="AH5838" i="8"/>
  <c r="AI5838" i="8"/>
  <c r="AH5839" i="8"/>
  <c r="AI5839" i="8"/>
  <c r="AH5840" i="8"/>
  <c r="AI5840" i="8"/>
  <c r="AH5841" i="8"/>
  <c r="AI5841" i="8"/>
  <c r="AH5842" i="8"/>
  <c r="AI5842" i="8"/>
  <c r="AH5843" i="8"/>
  <c r="AI5843" i="8"/>
  <c r="AH5844" i="8"/>
  <c r="AI5844" i="8"/>
  <c r="AH5845" i="8"/>
  <c r="AI5845" i="8"/>
  <c r="AH5846" i="8"/>
  <c r="AI5846" i="8"/>
  <c r="AH5847" i="8"/>
  <c r="AI5847" i="8"/>
  <c r="AH5848" i="8"/>
  <c r="AI5848" i="8"/>
  <c r="AH5849" i="8"/>
  <c r="AI5849" i="8"/>
  <c r="AH5850" i="8"/>
  <c r="AI5850" i="8"/>
  <c r="AH5851" i="8"/>
  <c r="AI5851" i="8"/>
  <c r="AH5852" i="8"/>
  <c r="AI5852" i="8"/>
  <c r="AH2698" i="8"/>
  <c r="AI2698" i="8"/>
  <c r="AH2699" i="8"/>
  <c r="AI2699" i="8"/>
  <c r="AH2700" i="8"/>
  <c r="AI2700" i="8"/>
  <c r="AH2701" i="8"/>
  <c r="AI2701" i="8"/>
  <c r="AH2702" i="8"/>
  <c r="AI2702" i="8"/>
  <c r="AH2703" i="8"/>
  <c r="AI2703" i="8"/>
  <c r="AH2704" i="8"/>
  <c r="AI2704" i="8"/>
  <c r="AH2705" i="8"/>
  <c r="AI2705" i="8"/>
  <c r="AH2706" i="8"/>
  <c r="AI2706" i="8"/>
  <c r="AH2707" i="8"/>
  <c r="AI2707" i="8"/>
  <c r="AH2708" i="8"/>
  <c r="AI2708" i="8"/>
  <c r="AH5548" i="8"/>
  <c r="AI5548" i="8"/>
  <c r="AH5549" i="8"/>
  <c r="AI5549" i="8"/>
  <c r="AH5550" i="8"/>
  <c r="AI5550" i="8"/>
  <c r="AH5551" i="8"/>
  <c r="AI5551" i="8"/>
  <c r="AH5552" i="8"/>
  <c r="AI5552" i="8"/>
  <c r="AH5553" i="8"/>
  <c r="AI5553" i="8"/>
  <c r="AH5554" i="8"/>
  <c r="AI5554" i="8"/>
  <c r="AH5555" i="8"/>
  <c r="AI5555" i="8"/>
  <c r="AH5556" i="8"/>
  <c r="AI5556" i="8"/>
  <c r="AH5557" i="8"/>
  <c r="AI5557" i="8"/>
  <c r="AH5558" i="8"/>
  <c r="AI5558" i="8"/>
  <c r="AH5559" i="8"/>
  <c r="AI5559" i="8"/>
  <c r="AH5560" i="8"/>
  <c r="AI5560" i="8"/>
  <c r="AH5561" i="8"/>
  <c r="AI5561" i="8"/>
  <c r="AH5562" i="8"/>
  <c r="AI5562" i="8"/>
  <c r="AH5563" i="8"/>
  <c r="AI5563" i="8"/>
  <c r="AH5564" i="8"/>
  <c r="AI5564" i="8"/>
  <c r="AH5565" i="8"/>
  <c r="AI5565" i="8"/>
  <c r="AH5566" i="8"/>
  <c r="AI5566" i="8"/>
  <c r="AH5567" i="8"/>
  <c r="AI5567" i="8"/>
  <c r="AH5568" i="8"/>
  <c r="AI5568" i="8"/>
  <c r="AH3207" i="8"/>
  <c r="AI3207" i="8"/>
  <c r="AH3208" i="8"/>
  <c r="AI3208" i="8"/>
  <c r="AH3209" i="8"/>
  <c r="AI3209" i="8"/>
  <c r="AH3210" i="8"/>
  <c r="AI3210" i="8"/>
  <c r="AH3211" i="8"/>
  <c r="AI3211" i="8"/>
  <c r="AH3212" i="8"/>
  <c r="AI3212" i="8"/>
  <c r="AH3213" i="8"/>
  <c r="AI3213" i="8"/>
  <c r="AH3214" i="8"/>
  <c r="AI3214" i="8"/>
  <c r="AH3215" i="8"/>
  <c r="AI3215" i="8"/>
  <c r="AH3216" i="8"/>
  <c r="AI3216" i="8"/>
  <c r="AH4245" i="8"/>
  <c r="AI4245" i="8"/>
  <c r="AH4246" i="8"/>
  <c r="AI4246" i="8"/>
  <c r="AH4247" i="8"/>
  <c r="AI4247" i="8"/>
  <c r="AH4248" i="8"/>
  <c r="AI4248" i="8"/>
  <c r="AH4249" i="8"/>
  <c r="AI4249" i="8"/>
  <c r="AH4250" i="8"/>
  <c r="AI4250" i="8"/>
  <c r="AH4251" i="8"/>
  <c r="AI4251" i="8"/>
  <c r="AH4252" i="8"/>
  <c r="AI4252" i="8"/>
  <c r="AH4253" i="8"/>
  <c r="AI4253" i="8"/>
  <c r="AH4254" i="8"/>
  <c r="AI4254" i="8"/>
  <c r="AH4571" i="8"/>
  <c r="AI4571" i="8"/>
  <c r="AH4572" i="8"/>
  <c r="AI4572" i="8"/>
  <c r="AH4573" i="8"/>
  <c r="AI4573" i="8"/>
  <c r="AH4574" i="8"/>
  <c r="AI4574" i="8"/>
  <c r="AH4575" i="8"/>
  <c r="AI4575" i="8"/>
  <c r="AH4576" i="8"/>
  <c r="AI4576" i="8"/>
  <c r="AH4577" i="8"/>
  <c r="AI4577" i="8"/>
  <c r="AH4578" i="8"/>
  <c r="AI4578" i="8"/>
  <c r="AH4579" i="8"/>
  <c r="AI4579" i="8"/>
  <c r="AH4580" i="8"/>
  <c r="AI4580" i="8"/>
  <c r="AH2965" i="8"/>
  <c r="AI2965" i="8"/>
  <c r="AH2966" i="8"/>
  <c r="AI2966" i="8"/>
  <c r="AH2967" i="8"/>
  <c r="AI2967" i="8"/>
  <c r="AH2968" i="8"/>
  <c r="AI2968" i="8"/>
  <c r="AH2969" i="8"/>
  <c r="AI2969" i="8"/>
  <c r="AH2970" i="8"/>
  <c r="AI2970" i="8"/>
  <c r="AH2971" i="8"/>
  <c r="AI2971" i="8"/>
  <c r="AH2972" i="8"/>
  <c r="AI2972" i="8"/>
  <c r="AH2973" i="8"/>
  <c r="AI2973" i="8"/>
  <c r="AH2974" i="8"/>
  <c r="AI2974" i="8"/>
  <c r="AH2975" i="8"/>
  <c r="AI2975" i="8"/>
  <c r="AH2976" i="8"/>
  <c r="AI2976" i="8"/>
  <c r="AH3551" i="8"/>
  <c r="AI3551" i="8"/>
  <c r="AH3552" i="8"/>
  <c r="AI3552" i="8"/>
  <c r="AH3553" i="8"/>
  <c r="AI3553" i="8"/>
  <c r="AH3554" i="8"/>
  <c r="AI3554" i="8"/>
  <c r="AH3555" i="8"/>
  <c r="AI3555" i="8"/>
  <c r="AH3556" i="8"/>
  <c r="AI3556" i="8"/>
  <c r="AH3557" i="8"/>
  <c r="AI3557" i="8"/>
  <c r="AH3558" i="8"/>
  <c r="AI3558" i="8"/>
  <c r="AH3559" i="8"/>
  <c r="AI3559" i="8"/>
  <c r="AH3560" i="8"/>
  <c r="AI3560" i="8"/>
  <c r="AH1217" i="8"/>
  <c r="AI1217" i="8"/>
  <c r="AH1218" i="8"/>
  <c r="AI1218" i="8"/>
  <c r="AH1219" i="8"/>
  <c r="AI1219" i="8"/>
  <c r="AH1220" i="8"/>
  <c r="AI1220" i="8"/>
  <c r="AH1221" i="8"/>
  <c r="AI1221" i="8"/>
  <c r="AH1222" i="8"/>
  <c r="AI1222" i="8"/>
  <c r="AH1223" i="8"/>
  <c r="AI1223" i="8"/>
  <c r="AH1224" i="8"/>
  <c r="AI1224" i="8"/>
  <c r="AH1225" i="8"/>
  <c r="AI1225" i="8"/>
  <c r="AH1226" i="8"/>
  <c r="AI1226" i="8"/>
  <c r="AH1227" i="8"/>
  <c r="AI1227" i="8"/>
  <c r="AH1228" i="8"/>
  <c r="AI1228" i="8"/>
  <c r="AH1229" i="8"/>
  <c r="AI1229" i="8"/>
  <c r="AH1230" i="8"/>
  <c r="AI1230" i="8"/>
  <c r="AH1231" i="8"/>
  <c r="AI1231" i="8"/>
  <c r="AH1232" i="8"/>
  <c r="AI1232" i="8"/>
  <c r="AH1233" i="8"/>
  <c r="AI1233" i="8"/>
  <c r="AH1234" i="8"/>
  <c r="AI1234" i="8"/>
  <c r="AH1235" i="8"/>
  <c r="AI1235" i="8"/>
  <c r="AH1236" i="8"/>
  <c r="AI1236" i="8"/>
  <c r="AH1237" i="8"/>
  <c r="AI1237" i="8"/>
  <c r="AH1238" i="8"/>
  <c r="AI1238" i="8"/>
  <c r="AH1239" i="8"/>
  <c r="AI1239" i="8"/>
  <c r="AH1240" i="8"/>
  <c r="AI1240" i="8"/>
  <c r="AH1241" i="8"/>
  <c r="AI1241" i="8"/>
  <c r="AH1242" i="8"/>
  <c r="AI1242" i="8"/>
  <c r="AH1243" i="8"/>
  <c r="AI1243" i="8"/>
  <c r="AH1244" i="8"/>
  <c r="AI1244" i="8"/>
  <c r="AH1245" i="8"/>
  <c r="AI1245" i="8"/>
  <c r="AH1246" i="8"/>
  <c r="AI1246" i="8"/>
  <c r="AH1247" i="8"/>
  <c r="AI1247" i="8"/>
  <c r="AH1248" i="8"/>
  <c r="AI1248" i="8"/>
  <c r="AH1249" i="8"/>
  <c r="AI1249" i="8"/>
  <c r="AH1250" i="8"/>
  <c r="AI1250" i="8"/>
  <c r="AH1251" i="8"/>
  <c r="AI1251" i="8"/>
  <c r="AH1252" i="8"/>
  <c r="AI1252" i="8"/>
  <c r="AH1253" i="8"/>
  <c r="AI1253" i="8"/>
  <c r="AH1254" i="8"/>
  <c r="AI1254" i="8"/>
  <c r="AH1255" i="8"/>
  <c r="AI1255" i="8"/>
  <c r="AH1256" i="8"/>
  <c r="AI1256" i="8"/>
  <c r="AH1257" i="8"/>
  <c r="AI1257" i="8"/>
  <c r="AH1258" i="8"/>
  <c r="AI1258" i="8"/>
  <c r="AH1259" i="8"/>
  <c r="AI1259" i="8"/>
  <c r="AH1260" i="8"/>
  <c r="AI1260" i="8"/>
  <c r="AH1261" i="8"/>
  <c r="AI1261" i="8"/>
  <c r="AH1262" i="8"/>
  <c r="AI1262" i="8"/>
  <c r="AH3170" i="8"/>
  <c r="AI3170" i="8"/>
  <c r="AH3171" i="8"/>
  <c r="AI3171" i="8"/>
  <c r="AH3172" i="8"/>
  <c r="AI3172" i="8"/>
  <c r="AH3173" i="8"/>
  <c r="AI3173" i="8"/>
  <c r="AH3174" i="8"/>
  <c r="AI3174" i="8"/>
  <c r="AH3175" i="8"/>
  <c r="AI3175" i="8"/>
  <c r="AH2610" i="8"/>
  <c r="AI2610" i="8"/>
  <c r="AH2611" i="8"/>
  <c r="AI2611" i="8"/>
  <c r="AH2612" i="8"/>
  <c r="AI2612" i="8"/>
  <c r="AH2613" i="8"/>
  <c r="AI2613" i="8"/>
  <c r="AH2614" i="8"/>
  <c r="AI2614" i="8"/>
  <c r="AH2615" i="8"/>
  <c r="AI2615" i="8"/>
  <c r="AH2616" i="8"/>
  <c r="AI2616" i="8"/>
  <c r="AH2617" i="8"/>
  <c r="AI2617" i="8"/>
  <c r="AH2618" i="8"/>
  <c r="AI2618" i="8"/>
  <c r="AH2619" i="8"/>
  <c r="AI2619" i="8"/>
  <c r="AH2620" i="8"/>
  <c r="AI2620" i="8"/>
  <c r="AH2621" i="8"/>
  <c r="AI2621" i="8"/>
  <c r="AH2622" i="8"/>
  <c r="AI2622" i="8"/>
  <c r="AH2623" i="8"/>
  <c r="AI2623" i="8"/>
  <c r="AH2624" i="8"/>
  <c r="AI2624" i="8"/>
  <c r="AH2625" i="8"/>
  <c r="AI2625" i="8"/>
  <c r="AH2626" i="8"/>
  <c r="AI2626" i="8"/>
  <c r="AH2627" i="8"/>
  <c r="AI2627" i="8"/>
  <c r="AH2628" i="8"/>
  <c r="AI2628" i="8"/>
  <c r="AH2629" i="8"/>
  <c r="AI2629" i="8"/>
  <c r="AH2630" i="8"/>
  <c r="AI2630" i="8"/>
  <c r="AH2631" i="8"/>
  <c r="AI2631" i="8"/>
  <c r="AH2632" i="8"/>
  <c r="AI2632" i="8"/>
  <c r="AH2633" i="8"/>
  <c r="AI2633" i="8"/>
  <c r="AH2634" i="8"/>
  <c r="AI2634" i="8"/>
  <c r="AH2585" i="8"/>
  <c r="AI2585" i="8"/>
  <c r="AH2586" i="8"/>
  <c r="AI2586" i="8"/>
  <c r="AH2587" i="8"/>
  <c r="AI2587" i="8"/>
  <c r="AH2588" i="8"/>
  <c r="AI2588" i="8"/>
  <c r="AH2589" i="8"/>
  <c r="AI2589" i="8"/>
  <c r="AH2590" i="8"/>
  <c r="AI2590" i="8"/>
  <c r="AH2591" i="8"/>
  <c r="AI2591" i="8"/>
  <c r="AH2592" i="8"/>
  <c r="AI2592" i="8"/>
  <c r="AH2593" i="8"/>
  <c r="AI2593" i="8"/>
  <c r="AH2594" i="8"/>
  <c r="AI2594" i="8"/>
  <c r="AH2595" i="8"/>
  <c r="AI2595" i="8"/>
  <c r="AH2596" i="8"/>
  <c r="AI2596" i="8"/>
  <c r="AH2597" i="8"/>
  <c r="AI2597" i="8"/>
  <c r="AH2598" i="8"/>
  <c r="AI2598" i="8"/>
  <c r="AH2599" i="8"/>
  <c r="AI2599" i="8"/>
  <c r="AH2600" i="8"/>
  <c r="AI2600" i="8"/>
  <c r="AH2601" i="8"/>
  <c r="AI2601" i="8"/>
  <c r="AH2602" i="8"/>
  <c r="AI2602" i="8"/>
  <c r="AH2603" i="8"/>
  <c r="AI2603" i="8"/>
  <c r="AH2604" i="8"/>
  <c r="AI2604" i="8"/>
  <c r="AH2605" i="8"/>
  <c r="AI2605" i="8"/>
  <c r="AH2606" i="8"/>
  <c r="AI2606" i="8"/>
  <c r="AH2607" i="8"/>
  <c r="AI2607" i="8"/>
  <c r="AH2608" i="8"/>
  <c r="AI2608" i="8"/>
  <c r="AH2609" i="8"/>
  <c r="AI2609" i="8"/>
  <c r="AH7067" i="8"/>
  <c r="AI7067" i="8"/>
  <c r="AH7068" i="8"/>
  <c r="AI7068" i="8"/>
  <c r="AH7069" i="8"/>
  <c r="AI7069" i="8"/>
  <c r="AH7070" i="8"/>
  <c r="AI7070" i="8"/>
  <c r="AH7071" i="8"/>
  <c r="AI7071" i="8"/>
  <c r="AH7072" i="8"/>
  <c r="AI7072" i="8"/>
  <c r="AH7073" i="8"/>
  <c r="AI7073" i="8"/>
  <c r="AH7074" i="8"/>
  <c r="AI7074" i="8"/>
  <c r="AH7075" i="8"/>
  <c r="AI7075" i="8"/>
  <c r="AH7076" i="8"/>
  <c r="AI7076" i="8"/>
  <c r="AH7077" i="8"/>
  <c r="AI7077" i="8"/>
  <c r="AH7078" i="8"/>
  <c r="AI7078" i="8"/>
  <c r="AH7079" i="8"/>
  <c r="AI7079" i="8"/>
  <c r="AH7080" i="8"/>
  <c r="AI7080" i="8"/>
  <c r="AH7081" i="8"/>
  <c r="AI7081" i="8"/>
  <c r="AH7082" i="8"/>
  <c r="AI7082" i="8"/>
  <c r="AH7083" i="8"/>
  <c r="AI7083" i="8"/>
  <c r="AH7084" i="8"/>
  <c r="AI7084" i="8"/>
  <c r="AH7085" i="8"/>
  <c r="AI7085" i="8"/>
  <c r="AH7086" i="8"/>
  <c r="AI7086" i="8"/>
  <c r="AH6763" i="8"/>
  <c r="AI6763" i="8"/>
  <c r="AH6764" i="8"/>
  <c r="AI6764" i="8"/>
  <c r="AH6765" i="8"/>
  <c r="AI6765" i="8"/>
  <c r="AH6766" i="8"/>
  <c r="AI6766" i="8"/>
  <c r="AH6767" i="8"/>
  <c r="AI6767" i="8"/>
  <c r="AH6768" i="8"/>
  <c r="AI6768" i="8"/>
  <c r="AH6769" i="8"/>
  <c r="AI6769" i="8"/>
  <c r="AH6770" i="8"/>
  <c r="AI6770" i="8"/>
  <c r="AH6771" i="8"/>
  <c r="AI6771" i="8"/>
  <c r="AH6772" i="8"/>
  <c r="AI6772" i="8"/>
  <c r="AH6773" i="8"/>
  <c r="AI6773" i="8"/>
  <c r="AH6774" i="8"/>
  <c r="AI6774" i="8"/>
  <c r="AH6775" i="8"/>
  <c r="AI6775" i="8"/>
  <c r="AH6776" i="8"/>
  <c r="AI6776" i="8"/>
  <c r="AH6777" i="8"/>
  <c r="AI6777" i="8"/>
  <c r="AH6778" i="8"/>
  <c r="AI6778" i="8"/>
  <c r="AH6779" i="8"/>
  <c r="AI6779" i="8"/>
  <c r="AH6780" i="8"/>
  <c r="AI6780" i="8"/>
  <c r="AH6781" i="8"/>
  <c r="AI6781" i="8"/>
  <c r="AH6782" i="8"/>
  <c r="AI6782" i="8"/>
  <c r="AH977" i="8"/>
  <c r="AI977" i="8"/>
  <c r="AH978" i="8"/>
  <c r="AI978" i="8"/>
  <c r="AH979" i="8"/>
  <c r="AI979" i="8"/>
  <c r="AH980" i="8"/>
  <c r="AI980" i="8"/>
  <c r="AH981" i="8"/>
  <c r="AI981" i="8"/>
  <c r="AH982" i="8"/>
  <c r="AI982" i="8"/>
  <c r="AH983" i="8"/>
  <c r="AI983" i="8"/>
  <c r="AH984" i="8"/>
  <c r="AI984" i="8"/>
  <c r="AH985" i="8"/>
  <c r="AI985" i="8"/>
  <c r="AH986" i="8"/>
  <c r="AI986" i="8"/>
  <c r="AH987" i="8"/>
  <c r="AI987" i="8"/>
  <c r="AH988" i="8"/>
  <c r="AI988" i="8"/>
  <c r="AH989" i="8"/>
  <c r="AI989" i="8"/>
  <c r="AH990" i="8"/>
  <c r="AI990" i="8"/>
  <c r="AH991" i="8"/>
  <c r="AI991" i="8"/>
  <c r="AH992" i="8"/>
  <c r="AI992" i="8"/>
  <c r="AH993" i="8"/>
  <c r="AI993" i="8"/>
  <c r="AH994" i="8"/>
  <c r="AI994" i="8"/>
  <c r="AH995" i="8"/>
  <c r="AI995" i="8"/>
  <c r="AH996" i="8"/>
  <c r="AI996" i="8"/>
  <c r="AH997" i="8"/>
  <c r="AI997" i="8"/>
  <c r="AH2020" i="8"/>
  <c r="AI2020" i="8"/>
  <c r="AH2021" i="8"/>
  <c r="AI2021" i="8"/>
  <c r="AH2022" i="8"/>
  <c r="AI2022" i="8"/>
  <c r="AH2023" i="8"/>
  <c r="AI2023" i="8"/>
  <c r="AH2024" i="8"/>
  <c r="AI2024" i="8"/>
  <c r="AH2025" i="8"/>
  <c r="AI2025" i="8"/>
  <c r="AH2026" i="8"/>
  <c r="AI2026" i="8"/>
  <c r="AH2027" i="8"/>
  <c r="AI2027" i="8"/>
  <c r="AH2028" i="8"/>
  <c r="AI2028" i="8"/>
  <c r="AH2029" i="8"/>
  <c r="AI2029" i="8"/>
  <c r="AH2030" i="8"/>
  <c r="AI2030" i="8"/>
  <c r="AH2031" i="8"/>
  <c r="AI2031" i="8"/>
  <c r="AH2032" i="8"/>
  <c r="AI2032" i="8"/>
  <c r="AH2033" i="8"/>
  <c r="AI2033" i="8"/>
  <c r="AH2034" i="8"/>
  <c r="AI2034" i="8"/>
  <c r="AH2035" i="8"/>
  <c r="AI2035" i="8"/>
  <c r="AH2036" i="8"/>
  <c r="AI2036" i="8"/>
  <c r="AH2037" i="8"/>
  <c r="AI2037" i="8"/>
  <c r="AH2038" i="8"/>
  <c r="AI2038" i="8"/>
  <c r="AH2039" i="8"/>
  <c r="AI2039" i="8"/>
  <c r="AH3063" i="8"/>
  <c r="AI3063" i="8"/>
  <c r="AH3064" i="8"/>
  <c r="AI3064" i="8"/>
  <c r="AH3065" i="8"/>
  <c r="AI3065" i="8"/>
  <c r="AH3066" i="8"/>
  <c r="AI3066" i="8"/>
  <c r="AH3067" i="8"/>
  <c r="AI3067" i="8"/>
  <c r="AH3068" i="8"/>
  <c r="AI3068" i="8"/>
  <c r="AH3069" i="8"/>
  <c r="AI3069" i="8"/>
  <c r="AH3070" i="8"/>
  <c r="AI3070" i="8"/>
  <c r="AH3071" i="8"/>
  <c r="AI3071" i="8"/>
  <c r="AH3072" i="8"/>
  <c r="AI3072" i="8"/>
  <c r="AH3073" i="8"/>
  <c r="AI3073" i="8"/>
  <c r="AH3074" i="8"/>
  <c r="AI3074" i="8"/>
  <c r="AH3075" i="8"/>
  <c r="AI3075" i="8"/>
  <c r="AH3076" i="8"/>
  <c r="AI3076" i="8"/>
  <c r="AH3077" i="8"/>
  <c r="AI3077" i="8"/>
  <c r="AH3078" i="8"/>
  <c r="AI3078" i="8"/>
  <c r="AH3079" i="8"/>
  <c r="AI3079" i="8"/>
  <c r="AH3080" i="8"/>
  <c r="AI3080" i="8"/>
  <c r="AH3081" i="8"/>
  <c r="AI3081" i="8"/>
  <c r="AH3082" i="8"/>
  <c r="AI3082" i="8"/>
  <c r="AH3421" i="8"/>
  <c r="AI3421" i="8"/>
  <c r="AH3422" i="8"/>
  <c r="AI3422" i="8"/>
  <c r="AH3423" i="8"/>
  <c r="AI3423" i="8"/>
  <c r="AH3424" i="8"/>
  <c r="AI3424" i="8"/>
  <c r="AH3425" i="8"/>
  <c r="AI3425" i="8"/>
  <c r="AH3426" i="8"/>
  <c r="AI3426" i="8"/>
  <c r="AH3427" i="8"/>
  <c r="AI3427" i="8"/>
  <c r="AH3428" i="8"/>
  <c r="AI3428" i="8"/>
  <c r="AH3429" i="8"/>
  <c r="AI3429" i="8"/>
  <c r="AH3430" i="8"/>
  <c r="AI3430" i="8"/>
  <c r="AH3431" i="8"/>
  <c r="AI3431" i="8"/>
  <c r="AH3432" i="8"/>
  <c r="AI3432" i="8"/>
  <c r="AH3433" i="8"/>
  <c r="AI3433" i="8"/>
  <c r="AH3434" i="8"/>
  <c r="AI3434" i="8"/>
  <c r="AH3435" i="8"/>
  <c r="AI3435" i="8"/>
  <c r="AH3436" i="8"/>
  <c r="AI3436" i="8"/>
  <c r="AH3437" i="8"/>
  <c r="AI3437" i="8"/>
  <c r="AH3438" i="8"/>
  <c r="AI3438" i="8"/>
  <c r="AH3439" i="8"/>
  <c r="AI3439" i="8"/>
  <c r="AH3440" i="8"/>
  <c r="AI3440" i="8"/>
  <c r="AH3441" i="8"/>
  <c r="AI3441" i="8"/>
  <c r="AH3442" i="8"/>
  <c r="AI3442" i="8"/>
  <c r="AH3986" i="8"/>
  <c r="AI3986" i="8"/>
  <c r="AH3987" i="8"/>
  <c r="AI3987" i="8"/>
  <c r="AH3988" i="8"/>
  <c r="AI3988" i="8"/>
  <c r="AH3989" i="8"/>
  <c r="AI3989" i="8"/>
  <c r="AH3990" i="8"/>
  <c r="AI3990" i="8"/>
  <c r="AH3991" i="8"/>
  <c r="AI3991" i="8"/>
  <c r="AH3992" i="8"/>
  <c r="AI3992" i="8"/>
  <c r="AH3993" i="8"/>
  <c r="AI3993" i="8"/>
  <c r="AH3994" i="8"/>
  <c r="AI3994" i="8"/>
  <c r="AH3995" i="8"/>
  <c r="AI3995" i="8"/>
  <c r="AH3996" i="8"/>
  <c r="AI3996" i="8"/>
  <c r="AH3997" i="8"/>
  <c r="AI3997" i="8"/>
  <c r="AH3998" i="8"/>
  <c r="AI3998" i="8"/>
  <c r="AH3999" i="8"/>
  <c r="AI3999" i="8"/>
  <c r="AH4000" i="8"/>
  <c r="AI4000" i="8"/>
  <c r="AH4001" i="8"/>
  <c r="AI4001" i="8"/>
  <c r="AH4002" i="8"/>
  <c r="AI4002" i="8"/>
  <c r="AH4003" i="8"/>
  <c r="AI4003" i="8"/>
  <c r="AH4004" i="8"/>
  <c r="AI4004" i="8"/>
  <c r="AH4005" i="8"/>
  <c r="AI4005" i="8"/>
  <c r="AH4421" i="8"/>
  <c r="AI4421" i="8"/>
  <c r="AH4422" i="8"/>
  <c r="AI4422" i="8"/>
  <c r="AH4423" i="8"/>
  <c r="AI4423" i="8"/>
  <c r="AH4424" i="8"/>
  <c r="AI4424" i="8"/>
  <c r="AH4425" i="8"/>
  <c r="AI4425" i="8"/>
  <c r="AH4426" i="8"/>
  <c r="AI4426" i="8"/>
  <c r="AH4427" i="8"/>
  <c r="AI4427" i="8"/>
  <c r="AH4428" i="8"/>
  <c r="AI4428" i="8"/>
  <c r="AH4429" i="8"/>
  <c r="AI4429" i="8"/>
  <c r="AH4430" i="8"/>
  <c r="AI4430" i="8"/>
  <c r="AH4431" i="8"/>
  <c r="AI4431" i="8"/>
  <c r="AH4432" i="8"/>
  <c r="AI4432" i="8"/>
  <c r="AH4433" i="8"/>
  <c r="AI4433" i="8"/>
  <c r="AH4434" i="8"/>
  <c r="AI4434" i="8"/>
  <c r="AH4435" i="8"/>
  <c r="AI4435" i="8"/>
  <c r="AH4436" i="8"/>
  <c r="AI4436" i="8"/>
  <c r="AH4437" i="8"/>
  <c r="AI4437" i="8"/>
  <c r="AH4438" i="8"/>
  <c r="AI4438" i="8"/>
  <c r="AH4439" i="8"/>
  <c r="AI4439" i="8"/>
  <c r="AH4440" i="8"/>
  <c r="AI4440" i="8"/>
  <c r="AH5370" i="8"/>
  <c r="AI5370" i="8"/>
  <c r="AH5371" i="8"/>
  <c r="AI5371" i="8"/>
  <c r="AH5372" i="8"/>
  <c r="AI5372" i="8"/>
  <c r="AH5373" i="8"/>
  <c r="AI5373" i="8"/>
  <c r="AH5374" i="8"/>
  <c r="AI5374" i="8"/>
  <c r="AH5375" i="8"/>
  <c r="AI5375" i="8"/>
  <c r="AH5376" i="8"/>
  <c r="AI5376" i="8"/>
  <c r="AH5377" i="8"/>
  <c r="AI5377" i="8"/>
  <c r="AH5378" i="8"/>
  <c r="AI5378" i="8"/>
  <c r="AH5379" i="8"/>
  <c r="AI5379" i="8"/>
  <c r="AH5380" i="8"/>
  <c r="AI5380" i="8"/>
  <c r="AH5381" i="8"/>
  <c r="AI5381" i="8"/>
  <c r="AH5382" i="8"/>
  <c r="AI5382" i="8"/>
  <c r="AH5383" i="8"/>
  <c r="AI5383" i="8"/>
  <c r="AH5384" i="8"/>
  <c r="AI5384" i="8"/>
  <c r="AH5385" i="8"/>
  <c r="AI5385" i="8"/>
  <c r="AH5386" i="8"/>
  <c r="AI5386" i="8"/>
  <c r="AH5387" i="8"/>
  <c r="AI5387" i="8"/>
  <c r="AH5388" i="8"/>
  <c r="AI5388" i="8"/>
  <c r="AH5389" i="8"/>
  <c r="AI5389" i="8"/>
  <c r="AH5390" i="8"/>
  <c r="AI5390" i="8"/>
  <c r="AH5587" i="8"/>
  <c r="AI5587" i="8"/>
  <c r="AH5588" i="8"/>
  <c r="AI5588" i="8"/>
  <c r="AH5589" i="8"/>
  <c r="AI5589" i="8"/>
  <c r="AH5590" i="8"/>
  <c r="AI5590" i="8"/>
  <c r="AH5591" i="8"/>
  <c r="AI5591" i="8"/>
  <c r="AH5592" i="8"/>
  <c r="AI5592" i="8"/>
  <c r="AH5593" i="8"/>
  <c r="AI5593" i="8"/>
  <c r="AH5594" i="8"/>
  <c r="AI5594" i="8"/>
  <c r="AH5595" i="8"/>
  <c r="AI5595" i="8"/>
  <c r="AH5596" i="8"/>
  <c r="AI5596" i="8"/>
  <c r="AH5597" i="8"/>
  <c r="AI5597" i="8"/>
  <c r="AH5598" i="8"/>
  <c r="AI5598" i="8"/>
  <c r="AH5599" i="8"/>
  <c r="AI5599" i="8"/>
  <c r="AH5600" i="8"/>
  <c r="AI5600" i="8"/>
  <c r="AH5601" i="8"/>
  <c r="AI5601" i="8"/>
  <c r="AH5602" i="8"/>
  <c r="AI5602" i="8"/>
  <c r="AH5603" i="8"/>
  <c r="AI5603" i="8"/>
  <c r="AH5604" i="8"/>
  <c r="AI5604" i="8"/>
  <c r="AH5605" i="8"/>
  <c r="AI5605" i="8"/>
  <c r="AH5606" i="8"/>
  <c r="AI5606" i="8"/>
  <c r="AH5607" i="8"/>
  <c r="AI5607" i="8"/>
  <c r="AH4006" i="8"/>
  <c r="AI4006" i="8"/>
  <c r="AH4007" i="8"/>
  <c r="AI4007" i="8"/>
  <c r="AH4008" i="8"/>
  <c r="AI4008" i="8"/>
  <c r="AH4009" i="8"/>
  <c r="AI4009" i="8"/>
  <c r="AH4010" i="8"/>
  <c r="AI4010" i="8"/>
  <c r="AH4011" i="8"/>
  <c r="AI4011" i="8"/>
  <c r="AH4012" i="8"/>
  <c r="AI4012" i="8"/>
  <c r="AH4013" i="8"/>
  <c r="AI4013" i="8"/>
  <c r="AH4014" i="8"/>
  <c r="AI4014" i="8"/>
  <c r="AH4015" i="8"/>
  <c r="AI4015" i="8"/>
  <c r="AH8672" i="8"/>
  <c r="AI8672" i="8"/>
  <c r="AH8673" i="8"/>
  <c r="AI8673" i="8"/>
  <c r="AH8674" i="8"/>
  <c r="AI8674" i="8"/>
  <c r="AH8675" i="8"/>
  <c r="AI8675" i="8"/>
  <c r="AH8676" i="8"/>
  <c r="AI8676" i="8"/>
  <c r="AH8677" i="8"/>
  <c r="AI8677" i="8"/>
  <c r="AH8678" i="8"/>
  <c r="AI8678" i="8"/>
  <c r="AH8679" i="8"/>
  <c r="AI8679" i="8"/>
  <c r="AH8680" i="8"/>
  <c r="AI8680" i="8"/>
  <c r="AH8681" i="8"/>
  <c r="AI8681" i="8"/>
  <c r="AH8682" i="8"/>
  <c r="AI8682" i="8"/>
  <c r="AH8683" i="8"/>
  <c r="AI8683" i="8"/>
  <c r="AH8684" i="8"/>
  <c r="AI8684" i="8"/>
  <c r="AH8685" i="8"/>
  <c r="AI8685" i="8"/>
  <c r="AH8686" i="8"/>
  <c r="AI8686" i="8"/>
  <c r="AH8687" i="8"/>
  <c r="AI8687" i="8"/>
  <c r="AH8688" i="8"/>
  <c r="AI8688" i="8"/>
  <c r="AH8689" i="8"/>
  <c r="AI8689" i="8"/>
  <c r="AH8690" i="8"/>
  <c r="AI8690" i="8"/>
  <c r="AH8691" i="8"/>
  <c r="AI8691" i="8"/>
  <c r="AH8692" i="8"/>
  <c r="AI8692" i="8"/>
  <c r="AH8693" i="8"/>
  <c r="AI8693" i="8"/>
  <c r="AH8694" i="8"/>
  <c r="AI8694" i="8"/>
  <c r="AH8695" i="8"/>
  <c r="AI8695" i="8"/>
  <c r="AH8696" i="8"/>
  <c r="AI8696" i="8"/>
  <c r="AH8697" i="8"/>
  <c r="AI8697" i="8"/>
  <c r="AH8698" i="8"/>
  <c r="AI8698" i="8"/>
  <c r="AH8699" i="8"/>
  <c r="AI8699" i="8"/>
  <c r="AH8700" i="8"/>
  <c r="AI8700" i="8"/>
  <c r="AH8701" i="8"/>
  <c r="AI8701" i="8"/>
  <c r="AH8702" i="8"/>
  <c r="AI8702" i="8"/>
  <c r="AH8703" i="8"/>
  <c r="AI8703" i="8"/>
  <c r="AH8704" i="8"/>
  <c r="AI8704" i="8"/>
  <c r="AH8705" i="8"/>
  <c r="AI8705" i="8"/>
  <c r="AH8706" i="8"/>
  <c r="AI8706" i="8"/>
  <c r="AH8707" i="8"/>
  <c r="AI8707" i="8"/>
  <c r="AH8708" i="8"/>
  <c r="AI8708" i="8"/>
  <c r="AH8709" i="8"/>
  <c r="AI8709" i="8"/>
  <c r="AH8710" i="8"/>
  <c r="AI8710" i="8"/>
  <c r="AH8711" i="8"/>
  <c r="AI8711" i="8"/>
  <c r="AH8712" i="8"/>
  <c r="AI8712" i="8"/>
  <c r="AH8713" i="8"/>
  <c r="AI8713" i="8"/>
  <c r="AH8714" i="8"/>
  <c r="AI8714" i="8"/>
  <c r="AH8715" i="8"/>
  <c r="AI8715" i="8"/>
  <c r="AH8716" i="8"/>
  <c r="AI8716" i="8"/>
  <c r="AH8717" i="8"/>
  <c r="AI8717" i="8"/>
  <c r="AH8718" i="8"/>
  <c r="AI8718" i="8"/>
  <c r="AH8719" i="8"/>
  <c r="AI8719" i="8"/>
  <c r="AH8720" i="8"/>
  <c r="AI8720" i="8"/>
  <c r="AH8721" i="8"/>
  <c r="AI8721" i="8"/>
  <c r="AH8722" i="8"/>
  <c r="AI8722" i="8"/>
  <c r="AH8723" i="8"/>
  <c r="AI8723" i="8"/>
  <c r="AH8724" i="8"/>
  <c r="AI8724" i="8"/>
  <c r="AH8725" i="8"/>
  <c r="AI8725" i="8"/>
  <c r="AH8726" i="8"/>
  <c r="AI8726" i="8"/>
  <c r="AH8727" i="8"/>
  <c r="AI8727" i="8"/>
  <c r="AH8728" i="8"/>
  <c r="AI8728" i="8"/>
  <c r="AH8729" i="8"/>
  <c r="AI8729" i="8"/>
  <c r="AH8730" i="8"/>
  <c r="AI8730" i="8"/>
  <c r="AH8731" i="8"/>
  <c r="AI8731" i="8"/>
  <c r="AH8732" i="8"/>
  <c r="AI8732" i="8"/>
  <c r="AH8733" i="8"/>
  <c r="AI8733" i="8"/>
  <c r="AH8734" i="8"/>
  <c r="AI8734" i="8"/>
  <c r="AH8735" i="8"/>
  <c r="AI8735" i="8"/>
  <c r="AH8736" i="8"/>
  <c r="AI8736" i="8"/>
  <c r="AH8737" i="8"/>
  <c r="AI8737" i="8"/>
  <c r="AH8738" i="8"/>
  <c r="AI8738" i="8"/>
  <c r="AH8739" i="8"/>
  <c r="AI8739" i="8"/>
  <c r="AH8740" i="8"/>
  <c r="AI8740" i="8"/>
  <c r="AH8741" i="8"/>
  <c r="AI8741" i="8"/>
  <c r="AH8742" i="8"/>
  <c r="AI8742" i="8"/>
  <c r="AH8743" i="8"/>
  <c r="AI8743" i="8"/>
  <c r="AH8744" i="8"/>
  <c r="AI8744" i="8"/>
  <c r="AH8745" i="8"/>
  <c r="AI8745" i="8"/>
  <c r="AH8746" i="8"/>
  <c r="AI8746" i="8"/>
  <c r="AH8747" i="8"/>
  <c r="AI8747" i="8"/>
  <c r="AH8748" i="8"/>
  <c r="AI8748" i="8"/>
  <c r="AH8749" i="8"/>
  <c r="AI8749" i="8"/>
  <c r="AH8750" i="8"/>
  <c r="AI8750" i="8"/>
  <c r="AH8751" i="8"/>
  <c r="AI8751" i="8"/>
  <c r="AH8752" i="8"/>
  <c r="AI8752" i="8"/>
  <c r="AH8753" i="8"/>
  <c r="AI8753" i="8"/>
  <c r="AH8754" i="8"/>
  <c r="AI8754" i="8"/>
  <c r="AH8755" i="8"/>
  <c r="AI8755" i="8"/>
  <c r="AH8756" i="8"/>
  <c r="AI8756" i="8"/>
  <c r="AH8757" i="8"/>
  <c r="AI8757" i="8"/>
  <c r="AH8758" i="8"/>
  <c r="AI8758" i="8"/>
  <c r="AH8759" i="8"/>
  <c r="AI8759" i="8"/>
  <c r="AH8760" i="8"/>
  <c r="AI8760" i="8"/>
  <c r="AH8761" i="8"/>
  <c r="AI8761" i="8"/>
  <c r="AH8762" i="8"/>
  <c r="AI8762" i="8"/>
  <c r="AH8763" i="8"/>
  <c r="AI8763" i="8"/>
  <c r="AH8764" i="8"/>
  <c r="AI8764" i="8"/>
  <c r="AH8765" i="8"/>
  <c r="AI8765" i="8"/>
  <c r="AH8766" i="8"/>
  <c r="AI8766" i="8"/>
  <c r="AH8767" i="8"/>
  <c r="AI8767" i="8"/>
  <c r="AH8768" i="8"/>
  <c r="AI8768" i="8"/>
  <c r="AH8769" i="8"/>
  <c r="AI8769" i="8"/>
  <c r="AH8770" i="8"/>
  <c r="AI8770" i="8"/>
  <c r="AH8771" i="8"/>
  <c r="AI8771" i="8"/>
  <c r="AH8772" i="8"/>
  <c r="AI8772" i="8"/>
  <c r="AH8773" i="8"/>
  <c r="AI8773" i="8"/>
  <c r="AH8774" i="8"/>
  <c r="AI8774" i="8"/>
  <c r="AH8775" i="8"/>
  <c r="AI8775" i="8"/>
  <c r="AH8776" i="8"/>
  <c r="AI8776" i="8"/>
  <c r="AH8777" i="8"/>
  <c r="AI8777" i="8"/>
  <c r="AH8778" i="8"/>
  <c r="AI8778" i="8"/>
  <c r="AH8779" i="8"/>
  <c r="AI8779" i="8"/>
  <c r="AH8780" i="8"/>
  <c r="AI8780" i="8"/>
  <c r="AH8781" i="8"/>
  <c r="AI8781" i="8"/>
  <c r="AH8782" i="8"/>
  <c r="AI8782" i="8"/>
  <c r="AH8783" i="8"/>
  <c r="AI8783" i="8"/>
  <c r="AH8784" i="8"/>
  <c r="AI8784" i="8"/>
  <c r="AH8785" i="8"/>
  <c r="AI8785" i="8"/>
  <c r="AH8786" i="8"/>
  <c r="AI8786" i="8"/>
  <c r="AH8787" i="8"/>
  <c r="AI8787" i="8"/>
  <c r="AH8788" i="8"/>
  <c r="AI8788" i="8"/>
  <c r="AH8789" i="8"/>
  <c r="AI8789" i="8"/>
  <c r="AH8790" i="8"/>
  <c r="AI8790" i="8"/>
  <c r="AH8791" i="8"/>
  <c r="AI8791" i="8"/>
  <c r="AH8792" i="8"/>
  <c r="AI8792" i="8"/>
  <c r="AH8793" i="8"/>
  <c r="AI8793" i="8"/>
  <c r="AH8794" i="8"/>
  <c r="AI8794" i="8"/>
  <c r="AH8795" i="8"/>
  <c r="AI8795" i="8"/>
  <c r="AH8796" i="8"/>
  <c r="AI8796" i="8"/>
  <c r="AH8797" i="8"/>
  <c r="AI8797" i="8"/>
  <c r="AH8798" i="8"/>
  <c r="AI8798" i="8"/>
  <c r="AH8799" i="8"/>
  <c r="AI8799" i="8"/>
  <c r="AH8800" i="8"/>
  <c r="AI8800" i="8"/>
  <c r="AH8801" i="8"/>
  <c r="AI8801" i="8"/>
  <c r="AH8802" i="8"/>
  <c r="AI8802" i="8"/>
  <c r="AH8803" i="8"/>
  <c r="AI8803" i="8"/>
  <c r="AH8804" i="8"/>
  <c r="AI8804" i="8"/>
  <c r="AH8805" i="8"/>
  <c r="AI8805" i="8"/>
  <c r="AH8806" i="8"/>
  <c r="AI8806" i="8"/>
  <c r="AH8807" i="8"/>
  <c r="AI8807" i="8"/>
  <c r="AH8808" i="8"/>
  <c r="AI8808" i="8"/>
  <c r="AH8809" i="8"/>
  <c r="AI8809" i="8"/>
  <c r="AH8810" i="8"/>
  <c r="AI8810" i="8"/>
  <c r="AH8811" i="8"/>
  <c r="AI8811" i="8"/>
  <c r="AH8812" i="8"/>
  <c r="AI8812" i="8"/>
  <c r="AH8813" i="8"/>
  <c r="AI8813" i="8"/>
  <c r="AH8814" i="8"/>
  <c r="AI8814" i="8"/>
  <c r="AH8815" i="8"/>
  <c r="AI8815" i="8"/>
  <c r="AH8816" i="8"/>
  <c r="AI8816" i="8"/>
  <c r="AH8817" i="8"/>
  <c r="AI8817" i="8"/>
  <c r="AH8818" i="8"/>
  <c r="AI8818" i="8"/>
  <c r="AH8819" i="8"/>
  <c r="AI8819" i="8"/>
  <c r="AH8820" i="8"/>
  <c r="AI8820" i="8"/>
  <c r="AH8821" i="8"/>
  <c r="AI8821" i="8"/>
  <c r="AH8822" i="8"/>
  <c r="AI8822" i="8"/>
  <c r="AH8823" i="8"/>
  <c r="AI8823" i="8"/>
  <c r="AH8824" i="8"/>
  <c r="AI8824" i="8"/>
  <c r="AH8825" i="8"/>
  <c r="AI8825" i="8"/>
  <c r="AH8826" i="8"/>
  <c r="AI8826" i="8"/>
  <c r="AH8827" i="8"/>
  <c r="AI8827" i="8"/>
  <c r="AH8828" i="8"/>
  <c r="AI8828" i="8"/>
  <c r="AH8829" i="8"/>
  <c r="AI8829" i="8"/>
  <c r="AH8830" i="8"/>
  <c r="AI8830" i="8"/>
  <c r="AH8831" i="8"/>
  <c r="AI8831" i="8"/>
  <c r="AH8832" i="8"/>
  <c r="AI8832" i="8"/>
  <c r="AH8833" i="8"/>
  <c r="AI8833" i="8"/>
  <c r="AH8834" i="8"/>
  <c r="AI8834" i="8"/>
  <c r="AH8835" i="8"/>
  <c r="AI8835" i="8"/>
  <c r="AH8836" i="8"/>
  <c r="AI8836" i="8"/>
  <c r="AH8837" i="8"/>
  <c r="AI8837" i="8"/>
  <c r="AH8838" i="8"/>
  <c r="AI8838" i="8"/>
  <c r="AH8839" i="8"/>
  <c r="AI8839" i="8"/>
  <c r="AH8840" i="8"/>
  <c r="AI8840" i="8"/>
  <c r="AH8841" i="8"/>
  <c r="AI8841" i="8"/>
  <c r="AH8842" i="8"/>
  <c r="AI8842" i="8"/>
  <c r="AH8843" i="8"/>
  <c r="AI8843" i="8"/>
  <c r="AH8844" i="8"/>
  <c r="AI8844" i="8"/>
  <c r="AH8845" i="8"/>
  <c r="AI8845" i="8"/>
  <c r="AH8846" i="8"/>
  <c r="AI8846" i="8"/>
  <c r="AH8847" i="8"/>
  <c r="AI8847" i="8"/>
  <c r="AH8848" i="8"/>
  <c r="AI8848" i="8"/>
  <c r="AH8849" i="8"/>
  <c r="AI8849" i="8"/>
  <c r="AH8850" i="8"/>
  <c r="AI8850" i="8"/>
  <c r="AH8851" i="8"/>
  <c r="AI8851" i="8"/>
  <c r="AH8852" i="8"/>
  <c r="AI8852" i="8"/>
  <c r="AH8853" i="8"/>
  <c r="AI8853" i="8"/>
  <c r="AH8854" i="8"/>
  <c r="AI8854" i="8"/>
  <c r="AH8855" i="8"/>
  <c r="AI8855" i="8"/>
  <c r="AH8856" i="8"/>
  <c r="AI8856" i="8"/>
  <c r="AH8857" i="8"/>
  <c r="AI8857" i="8"/>
  <c r="AH8858" i="8"/>
  <c r="AI8858" i="8"/>
  <c r="AH8859" i="8"/>
  <c r="AI8859" i="8"/>
  <c r="AH8860" i="8"/>
  <c r="AI8860" i="8"/>
  <c r="AH8861" i="8"/>
  <c r="AI8861" i="8"/>
  <c r="AH8862" i="8"/>
  <c r="AI8862" i="8"/>
  <c r="AH8863" i="8"/>
  <c r="AI8863" i="8"/>
  <c r="P5706" i="8"/>
  <c r="P5707" i="8"/>
  <c r="P5708" i="8"/>
  <c r="P5709" i="8"/>
  <c r="P5710" i="8"/>
  <c r="P5711" i="8"/>
  <c r="P5712" i="8"/>
  <c r="P5713" i="8"/>
  <c r="P5714" i="8"/>
  <c r="P5715" i="8"/>
  <c r="P5716" i="8"/>
  <c r="P5717" i="8"/>
  <c r="P5718" i="8"/>
  <c r="P5719" i="8"/>
  <c r="P5720" i="8"/>
  <c r="P5721" i="8"/>
  <c r="P5722" i="8"/>
  <c r="P5723" i="8"/>
  <c r="P5724" i="8"/>
  <c r="P5725" i="8"/>
  <c r="P5726" i="8"/>
  <c r="P5727" i="8"/>
  <c r="P5728" i="8"/>
  <c r="P5729" i="8"/>
  <c r="P5730" i="8"/>
  <c r="P5731" i="8"/>
  <c r="P5732" i="8"/>
  <c r="P5733" i="8"/>
  <c r="P5734" i="8"/>
  <c r="P5735" i="8"/>
  <c r="P5736" i="8"/>
  <c r="P5737" i="8"/>
  <c r="P5738" i="8"/>
  <c r="P5739" i="8"/>
  <c r="P5740" i="8"/>
  <c r="P5741" i="8"/>
  <c r="P5742" i="8"/>
  <c r="P5743" i="8"/>
  <c r="P5744" i="8"/>
  <c r="P6564" i="8"/>
  <c r="P6565" i="8"/>
  <c r="P6566" i="8"/>
  <c r="P6567" i="8"/>
  <c r="P6568" i="8"/>
  <c r="P6569" i="8"/>
  <c r="P6570" i="8"/>
  <c r="P6571" i="8"/>
  <c r="P6572" i="8"/>
  <c r="P6573" i="8"/>
  <c r="P6574" i="8"/>
  <c r="P6575" i="8"/>
  <c r="P6576" i="8"/>
  <c r="P6577" i="8"/>
  <c r="P6578" i="8"/>
  <c r="P6579" i="8"/>
  <c r="P6580" i="8"/>
  <c r="P6581" i="8"/>
  <c r="P6582" i="8"/>
  <c r="P6583" i="8"/>
  <c r="P6584" i="8"/>
  <c r="P6585" i="8"/>
  <c r="P6586" i="8"/>
  <c r="P6587" i="8"/>
  <c r="P6588" i="8"/>
  <c r="P6589" i="8"/>
  <c r="P6590" i="8"/>
  <c r="P6591" i="8"/>
  <c r="P6592" i="8"/>
  <c r="P6593" i="8"/>
  <c r="P6594" i="8"/>
  <c r="P6595" i="8"/>
  <c r="P6596" i="8"/>
  <c r="P6597" i="8"/>
  <c r="P6598" i="8"/>
  <c r="P6599" i="8"/>
  <c r="P6600" i="8"/>
  <c r="P6601" i="8"/>
  <c r="P6602" i="8"/>
  <c r="P6603" i="8"/>
  <c r="P6604" i="8"/>
  <c r="P6605" i="8"/>
  <c r="P6843" i="8"/>
  <c r="P6844" i="8"/>
  <c r="P6845" i="8"/>
  <c r="P6846" i="8"/>
  <c r="P6847" i="8"/>
  <c r="P6848" i="8"/>
  <c r="P6849" i="8"/>
  <c r="P6850" i="8"/>
  <c r="P6851" i="8"/>
  <c r="P6852" i="8"/>
  <c r="P6853" i="8"/>
  <c r="P6854" i="8"/>
  <c r="P6855" i="8"/>
  <c r="P6856" i="8"/>
  <c r="P6857" i="8"/>
  <c r="P6858" i="8"/>
  <c r="P6859" i="8"/>
  <c r="P6860" i="8"/>
  <c r="P6861" i="8"/>
  <c r="P6862" i="8"/>
  <c r="P6863" i="8"/>
  <c r="P6864" i="8"/>
  <c r="P6865" i="8"/>
  <c r="P6866" i="8"/>
  <c r="P6867" i="8"/>
  <c r="P6868" i="8"/>
  <c r="P6869" i="8"/>
  <c r="P6870" i="8"/>
  <c r="P6871" i="8"/>
  <c r="P6872" i="8"/>
  <c r="P6873" i="8"/>
  <c r="P6874" i="8"/>
  <c r="P6875" i="8"/>
  <c r="P6876" i="8"/>
  <c r="P6877" i="8"/>
  <c r="P6878" i="8"/>
  <c r="P6879" i="8"/>
  <c r="P6880" i="8"/>
  <c r="P6881" i="8"/>
  <c r="P6882" i="8"/>
  <c r="P6883" i="8"/>
  <c r="P6884" i="8"/>
  <c r="P2043" i="8"/>
  <c r="P2044" i="8"/>
  <c r="P2045" i="8"/>
  <c r="P7173" i="8"/>
  <c r="P7174" i="8"/>
  <c r="P7175" i="8"/>
  <c r="P7176" i="8"/>
  <c r="P7177" i="8"/>
  <c r="P7178" i="8"/>
  <c r="P7179" i="8"/>
  <c r="P7180" i="8"/>
  <c r="P7181" i="8"/>
  <c r="P7182" i="8"/>
  <c r="P7183" i="8"/>
  <c r="P7184" i="8"/>
  <c r="P7185" i="8"/>
  <c r="P7186" i="8"/>
  <c r="P7187" i="8"/>
  <c r="P7188" i="8"/>
  <c r="P7189" i="8"/>
  <c r="P7190" i="8"/>
  <c r="P7191" i="8"/>
  <c r="P7192" i="8"/>
  <c r="P7193" i="8"/>
  <c r="P2775" i="8"/>
  <c r="P2776" i="8"/>
  <c r="P2777" i="8"/>
  <c r="P2778" i="8"/>
  <c r="P2779" i="8"/>
  <c r="P2780" i="8"/>
  <c r="P2781" i="8"/>
  <c r="P2782" i="8"/>
  <c r="P2783" i="8"/>
  <c r="P2784" i="8"/>
  <c r="P2785" i="8"/>
  <c r="P2786" i="8"/>
  <c r="P2787" i="8"/>
  <c r="P2788" i="8"/>
  <c r="P2789" i="8"/>
  <c r="P2790" i="8"/>
  <c r="P2791" i="8"/>
  <c r="P3047" i="8"/>
  <c r="P3048" i="8"/>
  <c r="P3049" i="8"/>
  <c r="P3050" i="8"/>
  <c r="P3051" i="8"/>
  <c r="P3052" i="8"/>
  <c r="P3053" i="8"/>
  <c r="P3054" i="8"/>
  <c r="P3055" i="8"/>
  <c r="P3056" i="8"/>
  <c r="P3057" i="8"/>
  <c r="P3058" i="8"/>
  <c r="P3059" i="8"/>
  <c r="P3060" i="8"/>
  <c r="P3061" i="8"/>
  <c r="P3062" i="8"/>
  <c r="P3561" i="8"/>
  <c r="P3562" i="8"/>
  <c r="P3563" i="8"/>
  <c r="P3564" i="8"/>
  <c r="P3565" i="8"/>
  <c r="P3566" i="8"/>
  <c r="P3567" i="8"/>
  <c r="P3568" i="8"/>
  <c r="P3569" i="8"/>
  <c r="P3570" i="8"/>
  <c r="P3571" i="8"/>
  <c r="P3572" i="8"/>
  <c r="P3573" i="8"/>
  <c r="P3574" i="8"/>
  <c r="P3575" i="8"/>
  <c r="P3576" i="8"/>
  <c r="P3577" i="8"/>
  <c r="P3578" i="8"/>
  <c r="P4056" i="8"/>
  <c r="P4057" i="8"/>
  <c r="P4058" i="8"/>
  <c r="P4059" i="8"/>
  <c r="P4060" i="8"/>
  <c r="P4061" i="8"/>
  <c r="P4062" i="8"/>
  <c r="P4063" i="8"/>
  <c r="P4064" i="8"/>
  <c r="P4065" i="8"/>
  <c r="P4066" i="8"/>
  <c r="P4067" i="8"/>
  <c r="P4068" i="8"/>
  <c r="P4069" i="8"/>
  <c r="P4070" i="8"/>
  <c r="P4071" i="8"/>
  <c r="P4072" i="8"/>
  <c r="P4073" i="8"/>
  <c r="P4074" i="8"/>
  <c r="P4075" i="8"/>
  <c r="P4076" i="8"/>
  <c r="P4581" i="8"/>
  <c r="P4582" i="8"/>
  <c r="P4583" i="8"/>
  <c r="P4584" i="8"/>
  <c r="P4585" i="8"/>
  <c r="P4586" i="8"/>
  <c r="P4587" i="8"/>
  <c r="P4588" i="8"/>
  <c r="P4589" i="8"/>
  <c r="P4590" i="8"/>
  <c r="P4591" i="8"/>
  <c r="P4592" i="8"/>
  <c r="P4593" i="8"/>
  <c r="P4594" i="8"/>
  <c r="P4595" i="8"/>
  <c r="P4596" i="8"/>
  <c r="P4597" i="8"/>
  <c r="P4598" i="8"/>
  <c r="P5136" i="8"/>
  <c r="P5137" i="8"/>
  <c r="P5138" i="8"/>
  <c r="P5139" i="8"/>
  <c r="P5140" i="8"/>
  <c r="P5141" i="8"/>
  <c r="P5142" i="8"/>
  <c r="P5143" i="8"/>
  <c r="P5144" i="8"/>
  <c r="P5145" i="8"/>
  <c r="P5146" i="8"/>
  <c r="P5147" i="8"/>
  <c r="P5148" i="8"/>
  <c r="P5149" i="8"/>
  <c r="P5150" i="8"/>
  <c r="P5151" i="8"/>
  <c r="P5152" i="8"/>
  <c r="P5153" i="8"/>
  <c r="P5154" i="8"/>
  <c r="P5155" i="8"/>
  <c r="P5156" i="8"/>
  <c r="P5904" i="8"/>
  <c r="P5905" i="8"/>
  <c r="P5906" i="8"/>
  <c r="P5907" i="8"/>
  <c r="P5908" i="8"/>
  <c r="P5909" i="8"/>
  <c r="P5910" i="8"/>
  <c r="P5911" i="8"/>
  <c r="P5912" i="8"/>
  <c r="P5913" i="8"/>
  <c r="P5914" i="8"/>
  <c r="P5915" i="8"/>
  <c r="P5916" i="8"/>
  <c r="P5917" i="8"/>
  <c r="P5918" i="8"/>
  <c r="P5919" i="8"/>
  <c r="P5920" i="8"/>
  <c r="P5921" i="8"/>
  <c r="P5922" i="8"/>
  <c r="P5923" i="8"/>
  <c r="P5924" i="8"/>
  <c r="P6450" i="8"/>
  <c r="P6451" i="8"/>
  <c r="P6452" i="8"/>
  <c r="P6453" i="8"/>
  <c r="P6454" i="8"/>
  <c r="P6455" i="8"/>
  <c r="P6456" i="8"/>
  <c r="P6457" i="8"/>
  <c r="P6458" i="8"/>
  <c r="P6459" i="8"/>
  <c r="P6460" i="8"/>
  <c r="P6461" i="8"/>
  <c r="P6462" i="8"/>
  <c r="P6463" i="8"/>
  <c r="P6464" i="8"/>
  <c r="P6465" i="8"/>
  <c r="P6466" i="8"/>
  <c r="P6467" i="8"/>
  <c r="P6468" i="8"/>
  <c r="P6469" i="8"/>
  <c r="P6470" i="8"/>
  <c r="P6783" i="8"/>
  <c r="P6784" i="8"/>
  <c r="P6785" i="8"/>
  <c r="P6786" i="8"/>
  <c r="P6787" i="8"/>
  <c r="P6788" i="8"/>
  <c r="P6789" i="8"/>
  <c r="P6790" i="8"/>
  <c r="P6791" i="8"/>
  <c r="P6792" i="8"/>
  <c r="P6793" i="8"/>
  <c r="P6794" i="8"/>
  <c r="P6795" i="8"/>
  <c r="P6796" i="8"/>
  <c r="P6797" i="8"/>
  <c r="P6798" i="8"/>
  <c r="P6799" i="8"/>
  <c r="P6800" i="8"/>
  <c r="P6801" i="8"/>
  <c r="P6802" i="8"/>
  <c r="P6803" i="8"/>
  <c r="P5391" i="8"/>
  <c r="P5392" i="8"/>
  <c r="P5393" i="8"/>
  <c r="P5394" i="8"/>
  <c r="P5395" i="8"/>
  <c r="P5396" i="8"/>
  <c r="P5397" i="8"/>
  <c r="P5398" i="8"/>
  <c r="P5399" i="8"/>
  <c r="P5400" i="8"/>
  <c r="P5401" i="8"/>
  <c r="P6965" i="8"/>
  <c r="P6966" i="8"/>
  <c r="P6967" i="8"/>
  <c r="P6968" i="8"/>
  <c r="P6969" i="8"/>
  <c r="P6970" i="8"/>
  <c r="P6971" i="8"/>
  <c r="P6972" i="8"/>
  <c r="P6973" i="8"/>
  <c r="P6974" i="8"/>
  <c r="P6975" i="8"/>
  <c r="P6976" i="8"/>
  <c r="P6977" i="8"/>
  <c r="P6978" i="8"/>
  <c r="P6979" i="8"/>
  <c r="P6980" i="8"/>
  <c r="P6981" i="8"/>
  <c r="P6982" i="8"/>
  <c r="P6983" i="8"/>
  <c r="P6984" i="8"/>
  <c r="P6985" i="8"/>
  <c r="P6986" i="8"/>
  <c r="P6987" i="8"/>
  <c r="P6988" i="8"/>
  <c r="P6989" i="8"/>
  <c r="P6990" i="8"/>
  <c r="P6991" i="8"/>
  <c r="P6992" i="8"/>
  <c r="P6993" i="8"/>
  <c r="P6994" i="8"/>
  <c r="P6995" i="8"/>
  <c r="P6996" i="8"/>
  <c r="P6997" i="8"/>
  <c r="P6998" i="8"/>
  <c r="P6999" i="8"/>
  <c r="P7000" i="8"/>
  <c r="P7001" i="8"/>
  <c r="P7002" i="8"/>
  <c r="P7003" i="8"/>
  <c r="P7004" i="8"/>
  <c r="P7005" i="8"/>
  <c r="P7006" i="8"/>
  <c r="P7007" i="8"/>
  <c r="P7008" i="8"/>
  <c r="P7009" i="8"/>
  <c r="P7010" i="8"/>
  <c r="P7011" i="8"/>
  <c r="P6471" i="8"/>
  <c r="P6472" i="8"/>
  <c r="P6473" i="8"/>
  <c r="P6474" i="8"/>
  <c r="P6475" i="8"/>
  <c r="P6476" i="8"/>
  <c r="P6477" i="8"/>
  <c r="P6478" i="8"/>
  <c r="P6479" i="8"/>
  <c r="P6480" i="8"/>
  <c r="P6481" i="8"/>
  <c r="P6482" i="8"/>
  <c r="P6483" i="8"/>
  <c r="P6484" i="8"/>
  <c r="P6485" i="8"/>
  <c r="P6486" i="8"/>
  <c r="P6487" i="8"/>
  <c r="P6488" i="8"/>
  <c r="P6489" i="8"/>
  <c r="P6490" i="8"/>
  <c r="P7236" i="8"/>
  <c r="P7237" i="8"/>
  <c r="P7238" i="8"/>
  <c r="P7239" i="8"/>
  <c r="P7240" i="8"/>
  <c r="P7241" i="8"/>
  <c r="P7242" i="8"/>
  <c r="P7243" i="8"/>
  <c r="P7244" i="8"/>
  <c r="P7245" i="8"/>
  <c r="P7246" i="8"/>
  <c r="P7247" i="8"/>
  <c r="P7248" i="8"/>
  <c r="P7249" i="8"/>
  <c r="P7250" i="8"/>
  <c r="P7251" i="8"/>
  <c r="P7252" i="8"/>
  <c r="P7253" i="8"/>
  <c r="P7254" i="8"/>
  <c r="P7255" i="8"/>
  <c r="P3293" i="8"/>
  <c r="P3294" i="8"/>
  <c r="P3295" i="8"/>
  <c r="P3296" i="8"/>
  <c r="P3297" i="8"/>
  <c r="P3298" i="8"/>
  <c r="P3299" i="8"/>
  <c r="P3300" i="8"/>
  <c r="P3301" i="8"/>
  <c r="P3302" i="8"/>
  <c r="P3303" i="8"/>
  <c r="P3304" i="8"/>
  <c r="P3305" i="8"/>
  <c r="P3306" i="8"/>
  <c r="P3307" i="8"/>
  <c r="P3308" i="8"/>
  <c r="P3309" i="8"/>
  <c r="P3310" i="8"/>
  <c r="P4599" i="8"/>
  <c r="P4600" i="8"/>
  <c r="P4601" i="8"/>
  <c r="P4602" i="8"/>
  <c r="P4603" i="8"/>
  <c r="P4604" i="8"/>
  <c r="P4605" i="8"/>
  <c r="P4606" i="8"/>
  <c r="P4607" i="8"/>
  <c r="P4608" i="8"/>
  <c r="P4609" i="8"/>
  <c r="P4610" i="8"/>
  <c r="P4611" i="8"/>
  <c r="P4612" i="8"/>
  <c r="P4613" i="8"/>
  <c r="P4614" i="8"/>
  <c r="P4615" i="8"/>
  <c r="P4616" i="8"/>
  <c r="P4617" i="8"/>
  <c r="P4618" i="8"/>
  <c r="P809" i="8"/>
  <c r="P810" i="8"/>
  <c r="P811" i="8"/>
  <c r="P812" i="8"/>
  <c r="P813" i="8"/>
  <c r="P814" i="8"/>
  <c r="P815" i="8"/>
  <c r="P816" i="8"/>
  <c r="P817" i="8"/>
  <c r="P818" i="8"/>
  <c r="P5853" i="8"/>
  <c r="P5854" i="8"/>
  <c r="P5855" i="8"/>
  <c r="P5856" i="8"/>
  <c r="P5857" i="8"/>
  <c r="P5858" i="8"/>
  <c r="P5859" i="8"/>
  <c r="P5860" i="8"/>
  <c r="P5861" i="8"/>
  <c r="P5862" i="8"/>
  <c r="P6491" i="8"/>
  <c r="P6492" i="8"/>
  <c r="P6493" i="8"/>
  <c r="P6494" i="8"/>
  <c r="P6495" i="8"/>
  <c r="P6496" i="8"/>
  <c r="P6497" i="8"/>
  <c r="P6498" i="8"/>
  <c r="P6499" i="8"/>
  <c r="P6500" i="8"/>
  <c r="P6501" i="8"/>
  <c r="P6502" i="8"/>
  <c r="P6503" i="8"/>
  <c r="P6504" i="8"/>
  <c r="P3579" i="8"/>
  <c r="P3580" i="8"/>
  <c r="P3581" i="8"/>
  <c r="P3582" i="8"/>
  <c r="P3583" i="8"/>
  <c r="P3584" i="8"/>
  <c r="P3585" i="8"/>
  <c r="P3586" i="8"/>
  <c r="P3587" i="8"/>
  <c r="P3588" i="8"/>
  <c r="P3589" i="8"/>
  <c r="P3590" i="8"/>
  <c r="P3591" i="8"/>
  <c r="P3592" i="8"/>
  <c r="P3593" i="8"/>
  <c r="P3594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4410" i="8"/>
  <c r="P4411" i="8"/>
  <c r="P4412" i="8"/>
  <c r="P4413" i="8"/>
  <c r="P4414" i="8"/>
  <c r="P4415" i="8"/>
  <c r="P4416" i="8"/>
  <c r="P4417" i="8"/>
  <c r="P4418" i="8"/>
  <c r="P4419" i="8"/>
  <c r="P4420" i="8"/>
  <c r="P5581" i="8"/>
  <c r="P5582" i="8"/>
  <c r="P5583" i="8"/>
  <c r="P5584" i="8"/>
  <c r="P5585" i="8"/>
  <c r="P5586" i="8"/>
  <c r="P3443" i="8"/>
  <c r="P3444" i="8"/>
  <c r="P3445" i="8"/>
  <c r="P3446" i="8"/>
  <c r="P3447" i="8"/>
  <c r="P3448" i="8"/>
  <c r="P3449" i="8"/>
  <c r="P3450" i="8"/>
  <c r="P3451" i="8"/>
  <c r="P3452" i="8"/>
  <c r="P3453" i="8"/>
  <c r="P3454" i="8"/>
  <c r="P6053" i="8"/>
  <c r="P6054" i="8"/>
  <c r="P6055" i="8"/>
  <c r="P6056" i="8"/>
  <c r="P6057" i="8"/>
  <c r="P6058" i="8"/>
  <c r="P6059" i="8"/>
  <c r="P6060" i="8"/>
  <c r="P6061" i="8"/>
  <c r="P6062" i="8"/>
  <c r="P6063" i="8"/>
  <c r="P6064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35" i="8"/>
  <c r="P2636" i="8"/>
  <c r="P2637" i="8"/>
  <c r="P2638" i="8"/>
  <c r="P2639" i="8"/>
  <c r="P2640" i="8"/>
  <c r="P2641" i="8"/>
  <c r="P2642" i="8"/>
  <c r="P2643" i="8"/>
  <c r="P2644" i="8"/>
  <c r="P2645" i="8"/>
  <c r="P2646" i="8"/>
  <c r="P2647" i="8"/>
  <c r="P2648" i="8"/>
  <c r="P2649" i="8"/>
  <c r="P2650" i="8"/>
  <c r="P2651" i="8"/>
  <c r="P2652" i="8"/>
  <c r="P2653" i="8"/>
  <c r="P2654" i="8"/>
  <c r="P2655" i="8"/>
  <c r="P2656" i="8"/>
  <c r="P2657" i="8"/>
  <c r="P2658" i="8"/>
  <c r="P2659" i="8"/>
  <c r="P2660" i="8"/>
  <c r="P2661" i="8"/>
  <c r="P2662" i="8"/>
  <c r="P2663" i="8"/>
  <c r="P2664" i="8"/>
  <c r="P2665" i="8"/>
  <c r="P2666" i="8"/>
  <c r="P2667" i="8"/>
  <c r="P2668" i="8"/>
  <c r="P2669" i="8"/>
  <c r="P2670" i="8"/>
  <c r="P2671" i="8"/>
  <c r="P2672" i="8"/>
  <c r="P2673" i="8"/>
  <c r="P2674" i="8"/>
  <c r="P2675" i="8"/>
  <c r="P2676" i="8"/>
  <c r="P2677" i="8"/>
  <c r="P2678" i="8"/>
  <c r="P2679" i="8"/>
  <c r="P2680" i="8"/>
  <c r="P4982" i="8"/>
  <c r="P4983" i="8"/>
  <c r="P4984" i="8"/>
  <c r="P4985" i="8"/>
  <c r="P4986" i="8"/>
  <c r="P4987" i="8"/>
  <c r="P4988" i="8"/>
  <c r="P4989" i="8"/>
  <c r="P4990" i="8"/>
  <c r="P4991" i="8"/>
  <c r="P5608" i="8"/>
  <c r="P5609" i="8"/>
  <c r="P5610" i="8"/>
  <c r="P5611" i="8"/>
  <c r="P5612" i="8"/>
  <c r="P5613" i="8"/>
  <c r="P3217" i="8"/>
  <c r="P3218" i="8"/>
  <c r="P3219" i="8"/>
  <c r="P3220" i="8"/>
  <c r="P3221" i="8"/>
  <c r="P3222" i="8"/>
  <c r="P3223" i="8"/>
  <c r="P3224" i="8"/>
  <c r="P3225" i="8"/>
  <c r="P3226" i="8"/>
  <c r="P3227" i="8"/>
  <c r="P3228" i="8"/>
  <c r="P3229" i="8"/>
  <c r="P3230" i="8"/>
  <c r="P3231" i="8"/>
  <c r="P3232" i="8"/>
  <c r="P3233" i="8"/>
  <c r="P3234" i="8"/>
  <c r="P3235" i="8"/>
  <c r="P3236" i="8"/>
  <c r="P3237" i="8"/>
  <c r="P3238" i="8"/>
  <c r="P3239" i="8"/>
  <c r="P5925" i="8"/>
  <c r="P5926" i="8"/>
  <c r="P5927" i="8"/>
  <c r="P5928" i="8"/>
  <c r="P5929" i="8"/>
  <c r="P5930" i="8"/>
  <c r="P5931" i="8"/>
  <c r="P5932" i="8"/>
  <c r="P5933" i="8"/>
  <c r="P5934" i="8"/>
  <c r="P5935" i="8"/>
  <c r="P5936" i="8"/>
  <c r="P5937" i="8"/>
  <c r="P5938" i="8"/>
  <c r="P5939" i="8"/>
  <c r="P5940" i="8"/>
  <c r="P5941" i="8"/>
  <c r="P1581" i="8"/>
  <c r="P1582" i="8"/>
  <c r="P1583" i="8"/>
  <c r="P1584" i="8"/>
  <c r="P1585" i="8"/>
  <c r="P1586" i="8"/>
  <c r="P1587" i="8"/>
  <c r="P1588" i="8"/>
  <c r="P1589" i="8"/>
  <c r="P1590" i="8"/>
  <c r="P1591" i="8"/>
  <c r="P1592" i="8"/>
  <c r="P1593" i="8"/>
  <c r="P1594" i="8"/>
  <c r="P1595" i="8"/>
  <c r="P3019" i="8"/>
  <c r="P3020" i="8"/>
  <c r="P3021" i="8"/>
  <c r="P3022" i="8"/>
  <c r="P3023" i="8"/>
  <c r="P3024" i="8"/>
  <c r="P3025" i="8"/>
  <c r="P3026" i="8"/>
  <c r="P3027" i="8"/>
  <c r="P3028" i="8"/>
  <c r="P3029" i="8"/>
  <c r="P3030" i="8"/>
  <c r="P3031" i="8"/>
  <c r="P3032" i="8"/>
  <c r="P3033" i="8"/>
  <c r="P3034" i="8"/>
  <c r="P3035" i="8"/>
  <c r="P3036" i="8"/>
  <c r="P3037" i="8"/>
  <c r="P3038" i="8"/>
  <c r="P3039" i="8"/>
  <c r="P3040" i="8"/>
  <c r="P3041" i="8"/>
  <c r="P3042" i="8"/>
  <c r="P3043" i="8"/>
  <c r="P3044" i="8"/>
  <c r="P3045" i="8"/>
  <c r="P3046" i="8"/>
  <c r="P7194" i="8"/>
  <c r="P7195" i="8"/>
  <c r="P7196" i="8"/>
  <c r="P7197" i="8"/>
  <c r="P7198" i="8"/>
  <c r="P7199" i="8"/>
  <c r="P7200" i="8"/>
  <c r="P7201" i="8"/>
  <c r="P7202" i="8"/>
  <c r="P7203" i="8"/>
  <c r="P7204" i="8"/>
  <c r="P7205" i="8"/>
  <c r="P7206" i="8"/>
  <c r="P7207" i="8"/>
  <c r="P7208" i="8"/>
  <c r="P7209" i="8"/>
  <c r="P7210" i="8"/>
  <c r="P7211" i="8"/>
  <c r="P7212" i="8"/>
  <c r="P7213" i="8"/>
  <c r="P7214" i="8"/>
  <c r="P7215" i="8"/>
  <c r="P7216" i="8"/>
  <c r="P7217" i="8"/>
  <c r="P7218" i="8"/>
  <c r="P7219" i="8"/>
  <c r="P7220" i="8"/>
  <c r="P7221" i="8"/>
  <c r="P7222" i="8"/>
  <c r="P7223" i="8"/>
  <c r="P7224" i="8"/>
  <c r="P7225" i="8"/>
  <c r="P7226" i="8"/>
  <c r="P7227" i="8"/>
  <c r="P7228" i="8"/>
  <c r="P7229" i="8"/>
  <c r="P7230" i="8"/>
  <c r="P7231" i="8"/>
  <c r="P7232" i="8"/>
  <c r="P7233" i="8"/>
  <c r="P7234" i="8"/>
  <c r="P7235" i="8"/>
  <c r="P5289" i="8"/>
  <c r="P5290" i="8"/>
  <c r="P5291" i="8"/>
  <c r="P5292" i="8"/>
  <c r="P5293" i="8"/>
  <c r="P5294" i="8"/>
  <c r="P5295" i="8"/>
  <c r="P5296" i="8"/>
  <c r="P5297" i="8"/>
  <c r="P5298" i="8"/>
  <c r="P5299" i="8"/>
  <c r="P5300" i="8"/>
  <c r="P5301" i="8"/>
  <c r="P5302" i="8"/>
  <c r="P5303" i="8"/>
  <c r="P5304" i="8"/>
  <c r="P5305" i="8"/>
  <c r="P5306" i="8"/>
  <c r="P5307" i="8"/>
  <c r="P5308" i="8"/>
  <c r="P5309" i="8"/>
  <c r="P5310" i="8"/>
  <c r="P5311" i="8"/>
  <c r="P5312" i="8"/>
  <c r="P5313" i="8"/>
  <c r="P5314" i="8"/>
  <c r="P5315" i="8"/>
  <c r="P5316" i="8"/>
  <c r="P5317" i="8"/>
  <c r="P5318" i="8"/>
  <c r="P5319" i="8"/>
  <c r="P5320" i="8"/>
  <c r="P5321" i="8"/>
  <c r="P5322" i="8"/>
  <c r="P5323" i="8"/>
  <c r="P5324" i="8"/>
  <c r="P5325" i="8"/>
  <c r="P5326" i="8"/>
  <c r="P5327" i="8"/>
  <c r="P5328" i="8"/>
  <c r="P5329" i="8"/>
  <c r="P2912" i="8"/>
  <c r="P2913" i="8"/>
  <c r="P2914" i="8"/>
  <c r="P2915" i="8"/>
  <c r="P2916" i="8"/>
  <c r="P2917" i="8"/>
  <c r="P2918" i="8"/>
  <c r="P2919" i="8"/>
  <c r="P2920" i="8"/>
  <c r="P2921" i="8"/>
  <c r="P2922" i="8"/>
  <c r="P2923" i="8"/>
  <c r="P2924" i="8"/>
  <c r="P2925" i="8"/>
  <c r="P2926" i="8"/>
  <c r="P2927" i="8"/>
  <c r="P2928" i="8"/>
  <c r="P2929" i="8"/>
  <c r="P2930" i="8"/>
  <c r="P2931" i="8"/>
  <c r="P2932" i="8"/>
  <c r="P2933" i="8"/>
  <c r="P2934" i="8"/>
  <c r="P2935" i="8"/>
  <c r="P2936" i="8"/>
  <c r="P2937" i="8"/>
  <c r="P2938" i="8"/>
  <c r="P2939" i="8"/>
  <c r="P2940" i="8"/>
  <c r="P2941" i="8"/>
  <c r="P2942" i="8"/>
  <c r="P2943" i="8"/>
  <c r="P2944" i="8"/>
  <c r="P2945" i="8"/>
  <c r="P2946" i="8"/>
  <c r="P2947" i="8"/>
  <c r="P2948" i="8"/>
  <c r="P2949" i="8"/>
  <c r="P2950" i="8"/>
  <c r="P2951" i="8"/>
  <c r="P2952" i="8"/>
  <c r="P2953" i="8"/>
  <c r="P2231" i="8"/>
  <c r="P2232" i="8"/>
  <c r="P2233" i="8"/>
  <c r="P2234" i="8"/>
  <c r="P2235" i="8"/>
  <c r="P2236" i="8"/>
  <c r="P2237" i="8"/>
  <c r="P2238" i="8"/>
  <c r="P2239" i="8"/>
  <c r="P2240" i="8"/>
  <c r="P2241" i="8"/>
  <c r="P2242" i="8"/>
  <c r="P2243" i="8"/>
  <c r="P2244" i="8"/>
  <c r="P2245" i="8"/>
  <c r="P2246" i="8"/>
  <c r="P2247" i="8"/>
  <c r="P2248" i="8"/>
  <c r="P2249" i="8"/>
  <c r="P2250" i="8"/>
  <c r="P2251" i="8"/>
  <c r="P2252" i="8"/>
  <c r="P2253" i="8"/>
  <c r="P2254" i="8"/>
  <c r="P2255" i="8"/>
  <c r="P2256" i="8"/>
  <c r="P2257" i="8"/>
  <c r="P2258" i="8"/>
  <c r="P2259" i="8"/>
  <c r="P2260" i="8"/>
  <c r="P2261" i="8"/>
  <c r="P2262" i="8"/>
  <c r="P2263" i="8"/>
  <c r="P2264" i="8"/>
  <c r="P2265" i="8"/>
  <c r="P2266" i="8"/>
  <c r="P2267" i="8"/>
  <c r="P2268" i="8"/>
  <c r="P2269" i="8"/>
  <c r="P2270" i="8"/>
  <c r="P2271" i="8"/>
  <c r="P2272" i="8"/>
  <c r="P4688" i="8"/>
  <c r="P4689" i="8"/>
  <c r="P4690" i="8"/>
  <c r="P4691" i="8"/>
  <c r="P4692" i="8"/>
  <c r="P4693" i="8"/>
  <c r="P4694" i="8"/>
  <c r="P4695" i="8"/>
  <c r="P4696" i="8"/>
  <c r="P4697" i="8"/>
  <c r="P4698" i="8"/>
  <c r="P4699" i="8"/>
  <c r="P4700" i="8"/>
  <c r="P4701" i="8"/>
  <c r="P4702" i="8"/>
  <c r="P4703" i="8"/>
  <c r="P4704" i="8"/>
  <c r="P4705" i="8"/>
  <c r="P4706" i="8"/>
  <c r="P4707" i="8"/>
  <c r="P4708" i="8"/>
  <c r="P4709" i="8"/>
  <c r="P4710" i="8"/>
  <c r="P4711" i="8"/>
  <c r="P4712" i="8"/>
  <c r="P4713" i="8"/>
  <c r="P4714" i="8"/>
  <c r="P4715" i="8"/>
  <c r="P4716" i="8"/>
  <c r="P4717" i="8"/>
  <c r="P4718" i="8"/>
  <c r="P4719" i="8"/>
  <c r="P4720" i="8"/>
  <c r="P4721" i="8"/>
  <c r="P4722" i="8"/>
  <c r="P4723" i="8"/>
  <c r="P4724" i="8"/>
  <c r="P4725" i="8"/>
  <c r="P4726" i="8"/>
  <c r="P4727" i="8"/>
  <c r="P4728" i="8"/>
  <c r="P1640" i="8"/>
  <c r="P1641" i="8"/>
  <c r="P1642" i="8"/>
  <c r="P1643" i="8"/>
  <c r="P1644" i="8"/>
  <c r="P1645" i="8"/>
  <c r="P1646" i="8"/>
  <c r="P1647" i="8"/>
  <c r="P1648" i="8"/>
  <c r="P1649" i="8"/>
  <c r="P1650" i="8"/>
  <c r="P1651" i="8"/>
  <c r="P1652" i="8"/>
  <c r="P1653" i="8"/>
  <c r="P1654" i="8"/>
  <c r="P1655" i="8"/>
  <c r="P1656" i="8"/>
  <c r="P1657" i="8"/>
  <c r="P1658" i="8"/>
  <c r="P1659" i="8"/>
  <c r="P1660" i="8"/>
  <c r="P1661" i="8"/>
  <c r="P1662" i="8"/>
  <c r="P1663" i="8"/>
  <c r="P1664" i="8"/>
  <c r="P1665" i="8"/>
  <c r="P1666" i="8"/>
  <c r="P1667" i="8"/>
  <c r="P1668" i="8"/>
  <c r="P1669" i="8"/>
  <c r="P1670" i="8"/>
  <c r="P1671" i="8"/>
  <c r="P1672" i="8"/>
  <c r="P1673" i="8"/>
  <c r="P1674" i="8"/>
  <c r="P1675" i="8"/>
  <c r="P1676" i="8"/>
  <c r="P1677" i="8"/>
  <c r="P1678" i="8"/>
  <c r="P1679" i="8"/>
  <c r="P1680" i="8"/>
  <c r="P1681" i="8"/>
  <c r="P1995" i="8"/>
  <c r="P1996" i="8"/>
  <c r="P1997" i="8"/>
  <c r="P1998" i="8"/>
  <c r="P1999" i="8"/>
  <c r="P2000" i="8"/>
  <c r="P2001" i="8"/>
  <c r="P2002" i="8"/>
  <c r="P2003" i="8"/>
  <c r="P2004" i="8"/>
  <c r="P2005" i="8"/>
  <c r="P2006" i="8"/>
  <c r="P2007" i="8"/>
  <c r="P2008" i="8"/>
  <c r="P2009" i="8"/>
  <c r="P7360" i="8"/>
  <c r="P7361" i="8"/>
  <c r="P7362" i="8"/>
  <c r="P7363" i="8"/>
  <c r="P7364" i="8"/>
  <c r="P7365" i="8"/>
  <c r="P7366" i="8"/>
  <c r="P7367" i="8"/>
  <c r="P7368" i="8"/>
  <c r="P7369" i="8"/>
  <c r="P7370" i="8"/>
  <c r="P7371" i="8"/>
  <c r="P7372" i="8"/>
  <c r="P7373" i="8"/>
  <c r="P7374" i="8"/>
  <c r="P7375" i="8"/>
  <c r="P7376" i="8"/>
  <c r="P7377" i="8"/>
  <c r="P7378" i="8"/>
  <c r="P7379" i="8"/>
  <c r="P7380" i="8"/>
  <c r="P7381" i="8"/>
  <c r="P7382" i="8"/>
  <c r="P7383" i="8"/>
  <c r="P7384" i="8"/>
  <c r="P7385" i="8"/>
  <c r="P7386" i="8"/>
  <c r="P7387" i="8"/>
  <c r="P7388" i="8"/>
  <c r="P7389" i="8"/>
  <c r="P7390" i="8"/>
  <c r="P7391" i="8"/>
  <c r="P7392" i="8"/>
  <c r="P7393" i="8"/>
  <c r="P7394" i="8"/>
  <c r="P7395" i="8"/>
  <c r="P7396" i="8"/>
  <c r="P7397" i="8"/>
  <c r="P7398" i="8"/>
  <c r="P7399" i="8"/>
  <c r="P7400" i="8"/>
  <c r="P7401" i="8"/>
  <c r="P7402" i="8"/>
  <c r="P7403" i="8"/>
  <c r="P7404" i="8"/>
  <c r="P8283" i="8"/>
  <c r="P8284" i="8"/>
  <c r="P8285" i="8"/>
  <c r="P8286" i="8"/>
  <c r="P8287" i="8"/>
  <c r="P8288" i="8"/>
  <c r="P8289" i="8"/>
  <c r="P8290" i="8"/>
  <c r="P8291" i="8"/>
  <c r="P8292" i="8"/>
  <c r="P8293" i="8"/>
  <c r="P8294" i="8"/>
  <c r="P8295" i="8"/>
  <c r="P8296" i="8"/>
  <c r="P8297" i="8"/>
  <c r="P8298" i="8"/>
  <c r="P8299" i="8"/>
  <c r="P8300" i="8"/>
  <c r="P8301" i="8"/>
  <c r="P8302" i="8"/>
  <c r="P8303" i="8"/>
  <c r="P8304" i="8"/>
  <c r="P8305" i="8"/>
  <c r="P8306" i="8"/>
  <c r="P8307" i="8"/>
  <c r="P8308" i="8"/>
  <c r="P8309" i="8"/>
  <c r="P8310" i="8"/>
  <c r="P8311" i="8"/>
  <c r="P8312" i="8"/>
  <c r="P8313" i="8"/>
  <c r="P8314" i="8"/>
  <c r="P8315" i="8"/>
  <c r="P8316" i="8"/>
  <c r="P8317" i="8"/>
  <c r="P8318" i="8"/>
  <c r="P8319" i="8"/>
  <c r="P8320" i="8"/>
  <c r="P8321" i="8"/>
  <c r="P8322" i="8"/>
  <c r="P8323" i="8"/>
  <c r="P8324" i="8"/>
  <c r="P8325" i="8"/>
  <c r="P8326" i="8"/>
  <c r="P8327" i="8"/>
  <c r="P8328" i="8"/>
  <c r="P8329" i="8"/>
  <c r="P8330" i="8"/>
  <c r="P8334" i="8"/>
  <c r="P8335" i="8"/>
  <c r="P8336" i="8"/>
  <c r="P8337" i="8"/>
  <c r="P8339" i="8"/>
  <c r="P8340" i="8"/>
  <c r="P8341" i="8"/>
  <c r="P8342" i="8"/>
  <c r="P8343" i="8"/>
  <c r="P8344" i="8"/>
  <c r="P8345" i="8"/>
  <c r="P8346" i="8"/>
  <c r="P8347" i="8"/>
  <c r="P8348" i="8"/>
  <c r="P8349" i="8"/>
  <c r="P8350" i="8"/>
  <c r="P8351" i="8"/>
  <c r="P8352" i="8"/>
  <c r="P8353" i="8"/>
  <c r="P8354" i="8"/>
  <c r="P8355" i="8"/>
  <c r="P8356" i="8"/>
  <c r="P8357" i="8"/>
  <c r="P8358" i="8"/>
  <c r="P8359" i="8"/>
  <c r="P8360" i="8"/>
  <c r="P8361" i="8"/>
  <c r="P8362" i="8"/>
  <c r="P8363" i="8"/>
  <c r="P8364" i="8"/>
  <c r="P8365" i="8"/>
  <c r="P8366" i="8"/>
  <c r="P8367" i="8"/>
  <c r="P8368" i="8"/>
  <c r="P8369" i="8"/>
  <c r="P8471" i="8"/>
  <c r="P8472" i="8"/>
  <c r="P8473" i="8"/>
  <c r="P8474" i="8"/>
  <c r="P8475" i="8"/>
  <c r="P8476" i="8"/>
  <c r="P8477" i="8"/>
  <c r="P8478" i="8"/>
  <c r="P8479" i="8"/>
  <c r="P8480" i="8"/>
  <c r="P8481" i="8"/>
  <c r="P8482" i="8"/>
  <c r="P8483" i="8"/>
  <c r="P8484" i="8"/>
  <c r="P8485" i="8"/>
  <c r="P8486" i="8"/>
  <c r="P8487" i="8"/>
  <c r="P8488" i="8"/>
  <c r="P8489" i="8"/>
  <c r="P8490" i="8"/>
  <c r="P8491" i="8"/>
  <c r="P8492" i="8"/>
  <c r="P8493" i="8"/>
  <c r="P8494" i="8"/>
  <c r="P8495" i="8"/>
  <c r="P8496" i="8"/>
  <c r="P8497" i="8"/>
  <c r="P8498" i="8"/>
  <c r="P8499" i="8"/>
  <c r="P8500" i="8"/>
  <c r="P8501" i="8"/>
  <c r="P8502" i="8"/>
  <c r="P8503" i="8"/>
  <c r="P8504" i="8"/>
  <c r="P8505" i="8"/>
  <c r="P8506" i="8"/>
  <c r="P8507" i="8"/>
  <c r="P8508" i="8"/>
  <c r="P8509" i="8"/>
  <c r="P8510" i="8"/>
  <c r="P8511" i="8"/>
  <c r="P8512" i="8"/>
  <c r="P8513" i="8"/>
  <c r="P8514" i="8"/>
  <c r="P8515" i="8"/>
  <c r="P8516" i="8"/>
  <c r="P8517" i="8"/>
  <c r="P8030" i="8"/>
  <c r="P8031" i="8"/>
  <c r="P8032" i="8"/>
  <c r="P8033" i="8"/>
  <c r="P8034" i="8"/>
  <c r="P8035" i="8"/>
  <c r="P8036" i="8"/>
  <c r="P8037" i="8"/>
  <c r="P8038" i="8"/>
  <c r="P8039" i="8"/>
  <c r="P8040" i="8"/>
  <c r="P8041" i="8"/>
  <c r="P8042" i="8"/>
  <c r="P8043" i="8"/>
  <c r="P8044" i="8"/>
  <c r="P8045" i="8"/>
  <c r="P8046" i="8"/>
  <c r="P8047" i="8"/>
  <c r="P8048" i="8"/>
  <c r="P8049" i="8"/>
  <c r="P8050" i="8"/>
  <c r="P8051" i="8"/>
  <c r="P8052" i="8"/>
  <c r="P8053" i="8"/>
  <c r="P8054" i="8"/>
  <c r="P8055" i="8"/>
  <c r="P8056" i="8"/>
  <c r="P8057" i="8"/>
  <c r="P8058" i="8"/>
  <c r="P8059" i="8"/>
  <c r="P8060" i="8"/>
  <c r="P8061" i="8"/>
  <c r="P8062" i="8"/>
  <c r="P8063" i="8"/>
  <c r="P8064" i="8"/>
  <c r="P8065" i="8"/>
  <c r="P8066" i="8"/>
  <c r="P8067" i="8"/>
  <c r="P8068" i="8"/>
  <c r="P8069" i="8"/>
  <c r="P8070" i="8"/>
  <c r="P8071" i="8"/>
  <c r="P8072" i="8"/>
  <c r="P8073" i="8"/>
  <c r="P8074" i="8"/>
  <c r="P8237" i="8"/>
  <c r="P8238" i="8"/>
  <c r="P8239" i="8"/>
  <c r="P8240" i="8"/>
  <c r="P8241" i="8"/>
  <c r="P8242" i="8"/>
  <c r="P8243" i="8"/>
  <c r="P8244" i="8"/>
  <c r="P8245" i="8"/>
  <c r="P8246" i="8"/>
  <c r="P8247" i="8"/>
  <c r="P8248" i="8"/>
  <c r="P8249" i="8"/>
  <c r="P8250" i="8"/>
  <c r="P8251" i="8"/>
  <c r="P8252" i="8"/>
  <c r="P8253" i="8"/>
  <c r="P8254" i="8"/>
  <c r="P8255" i="8"/>
  <c r="P8256" i="8"/>
  <c r="P8257" i="8"/>
  <c r="P8258" i="8"/>
  <c r="P8259" i="8"/>
  <c r="P8260" i="8"/>
  <c r="P8261" i="8"/>
  <c r="P8262" i="8"/>
  <c r="P8263" i="8"/>
  <c r="P8264" i="8"/>
  <c r="P8265" i="8"/>
  <c r="P8266" i="8"/>
  <c r="P8267" i="8"/>
  <c r="P8268" i="8"/>
  <c r="P8269" i="8"/>
  <c r="P8270" i="8"/>
  <c r="P8271" i="8"/>
  <c r="P8272" i="8"/>
  <c r="P8273" i="8"/>
  <c r="P8274" i="8"/>
  <c r="P8275" i="8"/>
  <c r="P8276" i="8"/>
  <c r="P8277" i="8"/>
  <c r="P8278" i="8"/>
  <c r="P8279" i="8"/>
  <c r="P8280" i="8"/>
  <c r="P8281" i="8"/>
  <c r="P8282" i="8"/>
  <c r="P7580" i="8"/>
  <c r="P7581" i="8"/>
  <c r="P7582" i="8"/>
  <c r="P7583" i="8"/>
  <c r="P7584" i="8"/>
  <c r="P7585" i="8"/>
  <c r="P7586" i="8"/>
  <c r="P7587" i="8"/>
  <c r="P7588" i="8"/>
  <c r="P7589" i="8"/>
  <c r="P7590" i="8"/>
  <c r="P7591" i="8"/>
  <c r="P7592" i="8"/>
  <c r="P7593" i="8"/>
  <c r="P7594" i="8"/>
  <c r="P7595" i="8"/>
  <c r="P7596" i="8"/>
  <c r="P7597" i="8"/>
  <c r="P7598" i="8"/>
  <c r="P7599" i="8"/>
  <c r="P7600" i="8"/>
  <c r="P7601" i="8"/>
  <c r="P7602" i="8"/>
  <c r="P7603" i="8"/>
  <c r="P7604" i="8"/>
  <c r="P7605" i="8"/>
  <c r="P7606" i="8"/>
  <c r="P7607" i="8"/>
  <c r="P7608" i="8"/>
  <c r="P7609" i="8"/>
  <c r="P7610" i="8"/>
  <c r="P7611" i="8"/>
  <c r="P7612" i="8"/>
  <c r="P7613" i="8"/>
  <c r="P7614" i="8"/>
  <c r="P7615" i="8"/>
  <c r="P7616" i="8"/>
  <c r="P7617" i="8"/>
  <c r="P7618" i="8"/>
  <c r="P7619" i="8"/>
  <c r="P7620" i="8"/>
  <c r="P7621" i="8"/>
  <c r="P7622" i="8"/>
  <c r="P7623" i="8"/>
  <c r="P7624" i="8"/>
  <c r="P7625" i="8"/>
  <c r="P7626" i="8"/>
  <c r="P7627" i="8"/>
  <c r="P7628" i="8"/>
  <c r="P7629" i="8"/>
  <c r="P7630" i="8"/>
  <c r="P7631" i="8"/>
  <c r="P7632" i="8"/>
  <c r="P7633" i="8"/>
  <c r="P7634" i="8"/>
  <c r="P7635" i="8"/>
  <c r="P7636" i="8"/>
  <c r="P7637" i="8"/>
  <c r="P7638" i="8"/>
  <c r="P7639" i="8"/>
  <c r="P7640" i="8"/>
  <c r="P7641" i="8"/>
  <c r="P7642" i="8"/>
  <c r="P7643" i="8"/>
  <c r="P7644" i="8"/>
  <c r="P7645" i="8"/>
  <c r="P7646" i="8"/>
  <c r="P7647" i="8"/>
  <c r="P7648" i="8"/>
  <c r="P7649" i="8"/>
  <c r="P7650" i="8"/>
  <c r="P7651" i="8"/>
  <c r="P7652" i="8"/>
  <c r="P7653" i="8"/>
  <c r="P7654" i="8"/>
  <c r="P7655" i="8"/>
  <c r="P7656" i="8"/>
  <c r="P7657" i="8"/>
  <c r="P7658" i="8"/>
  <c r="P7659" i="8"/>
  <c r="P8370" i="8"/>
  <c r="P8371" i="8"/>
  <c r="P8372" i="8"/>
  <c r="P8373" i="8"/>
  <c r="P8374" i="8"/>
  <c r="P8375" i="8"/>
  <c r="P8376" i="8"/>
  <c r="P8377" i="8"/>
  <c r="P8378" i="8"/>
  <c r="P8379" i="8"/>
  <c r="P8380" i="8"/>
  <c r="P8381" i="8"/>
  <c r="P8382" i="8"/>
  <c r="P8383" i="8"/>
  <c r="P8384" i="8"/>
  <c r="P8385" i="8"/>
  <c r="P8386" i="8"/>
  <c r="P8387" i="8"/>
  <c r="P8388" i="8"/>
  <c r="P8389" i="8"/>
  <c r="P8390" i="8"/>
  <c r="P8391" i="8"/>
  <c r="P8392" i="8"/>
  <c r="P8393" i="8"/>
  <c r="P8394" i="8"/>
  <c r="P8395" i="8"/>
  <c r="P8396" i="8"/>
  <c r="P8397" i="8"/>
  <c r="P8398" i="8"/>
  <c r="P8399" i="8"/>
  <c r="P8400" i="8"/>
  <c r="P8401" i="8"/>
  <c r="P8402" i="8"/>
  <c r="P8403" i="8"/>
  <c r="P8404" i="8"/>
  <c r="P8405" i="8"/>
  <c r="P8406" i="8"/>
  <c r="P8407" i="8"/>
  <c r="P8408" i="8"/>
  <c r="P8409" i="8"/>
  <c r="P8410" i="8"/>
  <c r="P8411" i="8"/>
  <c r="P8412" i="8"/>
  <c r="P8413" i="8"/>
  <c r="P8414" i="8"/>
  <c r="P8415" i="8"/>
  <c r="P8416" i="8"/>
  <c r="P8417" i="8"/>
  <c r="P7660" i="8"/>
  <c r="P7661" i="8"/>
  <c r="P7662" i="8"/>
  <c r="P7663" i="8"/>
  <c r="P7664" i="8"/>
  <c r="P7665" i="8"/>
  <c r="P7666" i="8"/>
  <c r="P7667" i="8"/>
  <c r="P7668" i="8"/>
  <c r="P7669" i="8"/>
  <c r="P7670" i="8"/>
  <c r="P7671" i="8"/>
  <c r="P7672" i="8"/>
  <c r="P7673" i="8"/>
  <c r="P7674" i="8"/>
  <c r="P7675" i="8"/>
  <c r="P7676" i="8"/>
  <c r="P7677" i="8"/>
  <c r="P7678" i="8"/>
  <c r="P7679" i="8"/>
  <c r="P7680" i="8"/>
  <c r="P7681" i="8"/>
  <c r="P7682" i="8"/>
  <c r="P7683" i="8"/>
  <c r="P7684" i="8"/>
  <c r="P7685" i="8"/>
  <c r="P7686" i="8"/>
  <c r="P7687" i="8"/>
  <c r="P7688" i="8"/>
  <c r="P7689" i="8"/>
  <c r="P7690" i="8"/>
  <c r="P7691" i="8"/>
  <c r="P7692" i="8"/>
  <c r="P7693" i="8"/>
  <c r="P7694" i="8"/>
  <c r="P7695" i="8"/>
  <c r="P7696" i="8"/>
  <c r="P7697" i="8"/>
  <c r="P7985" i="8"/>
  <c r="P7986" i="8"/>
  <c r="P7987" i="8"/>
  <c r="P7988" i="8"/>
  <c r="P7989" i="8"/>
  <c r="P7990" i="8"/>
  <c r="P7991" i="8"/>
  <c r="P7992" i="8"/>
  <c r="P7993" i="8"/>
  <c r="P7994" i="8"/>
  <c r="P7995" i="8"/>
  <c r="P7996" i="8"/>
  <c r="P7997" i="8"/>
  <c r="P7998" i="8"/>
  <c r="P7999" i="8"/>
  <c r="P8000" i="8"/>
  <c r="P8001" i="8"/>
  <c r="P8002" i="8"/>
  <c r="P8003" i="8"/>
  <c r="P8004" i="8"/>
  <c r="P8005" i="8"/>
  <c r="P8006" i="8"/>
  <c r="P8007" i="8"/>
  <c r="P8008" i="8"/>
  <c r="P8009" i="8"/>
  <c r="P8010" i="8"/>
  <c r="P8011" i="8"/>
  <c r="P8012" i="8"/>
  <c r="P8013" i="8"/>
  <c r="P8014" i="8"/>
  <c r="P8015" i="8"/>
  <c r="P8016" i="8"/>
  <c r="P8017" i="8"/>
  <c r="P8018" i="8"/>
  <c r="P8019" i="8"/>
  <c r="P8020" i="8"/>
  <c r="P8021" i="8"/>
  <c r="P8022" i="8"/>
  <c r="P8023" i="8"/>
  <c r="P8024" i="8"/>
  <c r="P8025" i="8"/>
  <c r="P8026" i="8"/>
  <c r="P8027" i="8"/>
  <c r="P8028" i="8"/>
  <c r="P8029" i="8"/>
  <c r="P7698" i="8"/>
  <c r="P7699" i="8"/>
  <c r="P7700" i="8"/>
  <c r="P7701" i="8"/>
  <c r="P7702" i="8"/>
  <c r="P7703" i="8"/>
  <c r="P7704" i="8"/>
  <c r="P7705" i="8"/>
  <c r="P7706" i="8"/>
  <c r="P7707" i="8"/>
  <c r="P7708" i="8"/>
  <c r="P7709" i="8"/>
  <c r="P7710" i="8"/>
  <c r="P7711" i="8"/>
  <c r="P7712" i="8"/>
  <c r="P7713" i="8"/>
  <c r="P7714" i="8"/>
  <c r="P7715" i="8"/>
  <c r="P7716" i="8"/>
  <c r="P7717" i="8"/>
  <c r="P7718" i="8"/>
  <c r="P7719" i="8"/>
  <c r="P7720" i="8"/>
  <c r="P7721" i="8"/>
  <c r="P7722" i="8"/>
  <c r="P7723" i="8"/>
  <c r="P7724" i="8"/>
  <c r="P7725" i="8"/>
  <c r="P7726" i="8"/>
  <c r="P7727" i="8"/>
  <c r="P7728" i="8"/>
  <c r="P7729" i="8"/>
  <c r="P7730" i="8"/>
  <c r="P7731" i="8"/>
  <c r="P7732" i="8"/>
  <c r="P7733" i="8"/>
  <c r="P7734" i="8"/>
  <c r="P7735" i="8"/>
  <c r="P7736" i="8"/>
  <c r="P7737" i="8"/>
  <c r="P7738" i="8"/>
  <c r="P7536" i="8"/>
  <c r="P7537" i="8"/>
  <c r="P7538" i="8"/>
  <c r="P7539" i="8"/>
  <c r="P7540" i="8"/>
  <c r="P7541" i="8"/>
  <c r="P7542" i="8"/>
  <c r="P7543" i="8"/>
  <c r="P7544" i="8"/>
  <c r="P7545" i="8"/>
  <c r="P7546" i="8"/>
  <c r="P7547" i="8"/>
  <c r="P7548" i="8"/>
  <c r="P7549" i="8"/>
  <c r="P7550" i="8"/>
  <c r="P7551" i="8"/>
  <c r="P7552" i="8"/>
  <c r="P7553" i="8"/>
  <c r="P7554" i="8"/>
  <c r="P7555" i="8"/>
  <c r="P7556" i="8"/>
  <c r="P7557" i="8"/>
  <c r="P7558" i="8"/>
  <c r="P7559" i="8"/>
  <c r="P7560" i="8"/>
  <c r="P7561" i="8"/>
  <c r="P7562" i="8"/>
  <c r="P7563" i="8"/>
  <c r="P7564" i="8"/>
  <c r="P7565" i="8"/>
  <c r="P7566" i="8"/>
  <c r="P7567" i="8"/>
  <c r="P7568" i="8"/>
  <c r="P7569" i="8"/>
  <c r="P7570" i="8"/>
  <c r="P7571" i="8"/>
  <c r="P7572" i="8"/>
  <c r="P7573" i="8"/>
  <c r="P7574" i="8"/>
  <c r="P7575" i="8"/>
  <c r="P7576" i="8"/>
  <c r="P7577" i="8"/>
  <c r="P7578" i="8"/>
  <c r="P7579" i="8"/>
  <c r="P7739" i="8"/>
  <c r="P7740" i="8"/>
  <c r="P7741" i="8"/>
  <c r="P7742" i="8"/>
  <c r="P7743" i="8"/>
  <c r="P7744" i="8"/>
  <c r="P7745" i="8"/>
  <c r="P7746" i="8"/>
  <c r="P7747" i="8"/>
  <c r="P7748" i="8"/>
  <c r="P7749" i="8"/>
  <c r="P7750" i="8"/>
  <c r="P7751" i="8"/>
  <c r="P7752" i="8"/>
  <c r="P7753" i="8"/>
  <c r="P7754" i="8"/>
  <c r="P7755" i="8"/>
  <c r="P7756" i="8"/>
  <c r="P7757" i="8"/>
  <c r="P7758" i="8"/>
  <c r="P7759" i="8"/>
  <c r="P7760" i="8"/>
  <c r="P7761" i="8"/>
  <c r="P7762" i="8"/>
  <c r="P7763" i="8"/>
  <c r="P7764" i="8"/>
  <c r="P7765" i="8"/>
  <c r="P7766" i="8"/>
  <c r="P7767" i="8"/>
  <c r="P7768" i="8"/>
  <c r="P7769" i="8"/>
  <c r="P7770" i="8"/>
  <c r="P7771" i="8"/>
  <c r="P7772" i="8"/>
  <c r="P7773" i="8"/>
  <c r="P7774" i="8"/>
  <c r="P7775" i="8"/>
  <c r="P7776" i="8"/>
  <c r="P7777" i="8"/>
  <c r="P7778" i="8"/>
  <c r="P7779" i="8"/>
  <c r="P7780" i="8"/>
  <c r="P7781" i="8"/>
  <c r="P7782" i="8"/>
  <c r="P7783" i="8"/>
  <c r="P7784" i="8"/>
  <c r="P7785" i="8"/>
  <c r="P7786" i="8"/>
  <c r="P7787" i="8"/>
  <c r="P7788" i="8"/>
  <c r="P7789" i="8"/>
  <c r="P7790" i="8"/>
  <c r="P7791" i="8"/>
  <c r="P7792" i="8"/>
  <c r="P7793" i="8"/>
  <c r="P7794" i="8"/>
  <c r="P7795" i="8"/>
  <c r="P7796" i="8"/>
  <c r="P7797" i="8"/>
  <c r="P7798" i="8"/>
  <c r="P7799" i="8"/>
  <c r="P7800" i="8"/>
  <c r="P7801" i="8"/>
  <c r="P7802" i="8"/>
  <c r="P7803" i="8"/>
  <c r="P7804" i="8"/>
  <c r="P7805" i="8"/>
  <c r="P7806" i="8"/>
  <c r="P7807" i="8"/>
  <c r="P7808" i="8"/>
  <c r="P7809" i="8"/>
  <c r="P7810" i="8"/>
  <c r="P7811" i="8"/>
  <c r="P7812" i="8"/>
  <c r="P7813" i="8"/>
  <c r="P7814" i="8"/>
  <c r="P8518" i="8"/>
  <c r="P8519" i="8"/>
  <c r="P8520" i="8"/>
  <c r="P8521" i="8"/>
  <c r="P8522" i="8"/>
  <c r="P8523" i="8"/>
  <c r="P8524" i="8"/>
  <c r="P8525" i="8"/>
  <c r="P8526" i="8"/>
  <c r="P8527" i="8"/>
  <c r="P8528" i="8"/>
  <c r="P8529" i="8"/>
  <c r="P8530" i="8"/>
  <c r="P8531" i="8"/>
  <c r="P8532" i="8"/>
  <c r="P8533" i="8"/>
  <c r="P8534" i="8"/>
  <c r="P8535" i="8"/>
  <c r="P8536" i="8"/>
  <c r="P8537" i="8"/>
  <c r="P8538" i="8"/>
  <c r="P8539" i="8"/>
  <c r="P8540" i="8"/>
  <c r="P8541" i="8"/>
  <c r="P8542" i="8"/>
  <c r="P8543" i="8"/>
  <c r="P8544" i="8"/>
  <c r="P8545" i="8"/>
  <c r="P8546" i="8"/>
  <c r="P8547" i="8"/>
  <c r="P8548" i="8"/>
  <c r="P8549" i="8"/>
  <c r="P8550" i="8"/>
  <c r="P8551" i="8"/>
  <c r="P8552" i="8"/>
  <c r="P8553" i="8"/>
  <c r="P8554" i="8"/>
  <c r="P8555" i="8"/>
  <c r="P8556" i="8"/>
  <c r="P8557" i="8"/>
  <c r="P8558" i="8"/>
  <c r="P8559" i="8"/>
  <c r="P8560" i="8"/>
  <c r="P8561" i="8"/>
  <c r="P8562" i="8"/>
  <c r="P8563" i="8"/>
  <c r="P8564" i="8"/>
  <c r="P8565" i="8"/>
  <c r="P8202" i="8"/>
  <c r="P8203" i="8"/>
  <c r="P8204" i="8"/>
  <c r="P8205" i="8"/>
  <c r="P8206" i="8"/>
  <c r="P8207" i="8"/>
  <c r="P8208" i="8"/>
  <c r="P8209" i="8"/>
  <c r="P8210" i="8"/>
  <c r="P8211" i="8"/>
  <c r="P8212" i="8"/>
  <c r="P8213" i="8"/>
  <c r="P8214" i="8"/>
  <c r="P8215" i="8"/>
  <c r="P8216" i="8"/>
  <c r="P8217" i="8"/>
  <c r="P8218" i="8"/>
  <c r="P8219" i="8"/>
  <c r="P8220" i="8"/>
  <c r="P8221" i="8"/>
  <c r="P8222" i="8"/>
  <c r="P8223" i="8"/>
  <c r="P8224" i="8"/>
  <c r="P8225" i="8"/>
  <c r="P8226" i="8"/>
  <c r="P8227" i="8"/>
  <c r="P8228" i="8"/>
  <c r="P8229" i="8"/>
  <c r="P8230" i="8"/>
  <c r="P8231" i="8"/>
  <c r="P8232" i="8"/>
  <c r="P8233" i="8"/>
  <c r="P8234" i="8"/>
  <c r="P8235" i="8"/>
  <c r="P8236" i="8"/>
  <c r="P8169" i="8"/>
  <c r="P8170" i="8"/>
  <c r="P8171" i="8"/>
  <c r="P8172" i="8"/>
  <c r="P8173" i="8"/>
  <c r="P8174" i="8"/>
  <c r="P8175" i="8"/>
  <c r="P8176" i="8"/>
  <c r="P8177" i="8"/>
  <c r="P8178" i="8"/>
  <c r="P8179" i="8"/>
  <c r="P8180" i="8"/>
  <c r="P8181" i="8"/>
  <c r="P8182" i="8"/>
  <c r="P8183" i="8"/>
  <c r="P8184" i="8"/>
  <c r="P8185" i="8"/>
  <c r="P8186" i="8"/>
  <c r="P8187" i="8"/>
  <c r="P8188" i="8"/>
  <c r="P8189" i="8"/>
  <c r="P8190" i="8"/>
  <c r="P8191" i="8"/>
  <c r="P8192" i="8"/>
  <c r="P8193" i="8"/>
  <c r="P8194" i="8"/>
  <c r="P8195" i="8"/>
  <c r="P8196" i="8"/>
  <c r="P8197" i="8"/>
  <c r="P8198" i="8"/>
  <c r="P8199" i="8"/>
  <c r="P8200" i="8"/>
  <c r="P8201" i="8"/>
  <c r="P8566" i="8"/>
  <c r="P8567" i="8"/>
  <c r="P8568" i="8"/>
  <c r="P8569" i="8"/>
  <c r="P8570" i="8"/>
  <c r="P8571" i="8"/>
  <c r="P8572" i="8"/>
  <c r="P8573" i="8"/>
  <c r="P8574" i="8"/>
  <c r="P8575" i="8"/>
  <c r="P8576" i="8"/>
  <c r="P8577" i="8"/>
  <c r="P8578" i="8"/>
  <c r="P8579" i="8"/>
  <c r="P8580" i="8"/>
  <c r="P8581" i="8"/>
  <c r="P8582" i="8"/>
  <c r="P8583" i="8"/>
  <c r="P8584" i="8"/>
  <c r="P8585" i="8"/>
  <c r="P8586" i="8"/>
  <c r="P8587" i="8"/>
  <c r="P8588" i="8"/>
  <c r="P8589" i="8"/>
  <c r="P8590" i="8"/>
  <c r="P8591" i="8"/>
  <c r="P8592" i="8"/>
  <c r="P8593" i="8"/>
  <c r="P8594" i="8"/>
  <c r="P8595" i="8"/>
  <c r="P8596" i="8"/>
  <c r="P8597" i="8"/>
  <c r="P8598" i="8"/>
  <c r="P8599" i="8"/>
  <c r="P8600" i="8"/>
  <c r="P8601" i="8"/>
  <c r="P8602" i="8"/>
  <c r="P8603" i="8"/>
  <c r="P8604" i="8"/>
  <c r="P8605" i="8"/>
  <c r="P8606" i="8"/>
  <c r="P8607" i="8"/>
  <c r="P8608" i="8"/>
  <c r="P8609" i="8"/>
  <c r="P8610" i="8"/>
  <c r="P8611" i="8"/>
  <c r="P8612" i="8"/>
  <c r="P8613" i="8"/>
  <c r="P8614" i="8"/>
  <c r="P8615" i="8"/>
  <c r="P8616" i="8"/>
  <c r="P8617" i="8"/>
  <c r="P8075" i="8"/>
  <c r="P8076" i="8"/>
  <c r="P8077" i="8"/>
  <c r="P8078" i="8"/>
  <c r="P8079" i="8"/>
  <c r="P8080" i="8"/>
  <c r="P8081" i="8"/>
  <c r="P8082" i="8"/>
  <c r="P8083" i="8"/>
  <c r="P8084" i="8"/>
  <c r="P8085" i="8"/>
  <c r="P8086" i="8"/>
  <c r="P8087" i="8"/>
  <c r="P8088" i="8"/>
  <c r="P8089" i="8"/>
  <c r="P8090" i="8"/>
  <c r="P8091" i="8"/>
  <c r="P8092" i="8"/>
  <c r="P8093" i="8"/>
  <c r="P8094" i="8"/>
  <c r="P8095" i="8"/>
  <c r="P8096" i="8"/>
  <c r="P8097" i="8"/>
  <c r="P8098" i="8"/>
  <c r="P8099" i="8"/>
  <c r="P8100" i="8"/>
  <c r="P8101" i="8"/>
  <c r="P8102" i="8"/>
  <c r="P8103" i="8"/>
  <c r="P8104" i="8"/>
  <c r="P8105" i="8"/>
  <c r="P8106" i="8"/>
  <c r="P8107" i="8"/>
  <c r="P8108" i="8"/>
  <c r="P8109" i="8"/>
  <c r="P8110" i="8"/>
  <c r="P8111" i="8"/>
  <c r="P7815" i="8"/>
  <c r="P7816" i="8"/>
  <c r="P7817" i="8"/>
  <c r="P7818" i="8"/>
  <c r="P7819" i="8"/>
  <c r="P7820" i="8"/>
  <c r="P7821" i="8"/>
  <c r="P7822" i="8"/>
  <c r="P7823" i="8"/>
  <c r="P7824" i="8"/>
  <c r="P7825" i="8"/>
  <c r="P7826" i="8"/>
  <c r="P7827" i="8"/>
  <c r="P7828" i="8"/>
  <c r="P7829" i="8"/>
  <c r="P7830" i="8"/>
  <c r="P7831" i="8"/>
  <c r="P7832" i="8"/>
  <c r="P7833" i="8"/>
  <c r="P7834" i="8"/>
  <c r="P7835" i="8"/>
  <c r="P7836" i="8"/>
  <c r="P7837" i="8"/>
  <c r="P7838" i="8"/>
  <c r="P7839" i="8"/>
  <c r="P7840" i="8"/>
  <c r="P7841" i="8"/>
  <c r="P7842" i="8"/>
  <c r="P7843" i="8"/>
  <c r="P7844" i="8"/>
  <c r="P7845" i="8"/>
  <c r="P7846" i="8"/>
  <c r="P7847" i="8"/>
  <c r="P7848" i="8"/>
  <c r="P7849" i="8"/>
  <c r="P7850" i="8"/>
  <c r="P7851" i="8"/>
  <c r="P7852" i="8"/>
  <c r="P7853" i="8"/>
  <c r="P7854" i="8"/>
  <c r="P7855" i="8"/>
  <c r="P7856" i="8"/>
  <c r="P7857" i="8"/>
  <c r="P7858" i="8"/>
  <c r="P7859" i="8"/>
  <c r="P7860" i="8"/>
  <c r="P7861" i="8"/>
  <c r="P7862" i="8"/>
  <c r="P7863" i="8"/>
  <c r="P7864" i="8"/>
  <c r="P7865" i="8"/>
  <c r="P7866" i="8"/>
  <c r="P7867" i="8"/>
  <c r="P7868" i="8"/>
  <c r="P7869" i="8"/>
  <c r="P7870" i="8"/>
  <c r="P7871" i="8"/>
  <c r="P7872" i="8"/>
  <c r="P7873" i="8"/>
  <c r="P7874" i="8"/>
  <c r="P7875" i="8"/>
  <c r="P7876" i="8"/>
  <c r="P7877" i="8"/>
  <c r="P7951" i="8"/>
  <c r="P7952" i="8"/>
  <c r="P7953" i="8"/>
  <c r="P7954" i="8"/>
  <c r="P7955" i="8"/>
  <c r="P7956" i="8"/>
  <c r="P7957" i="8"/>
  <c r="P7958" i="8"/>
  <c r="P7959" i="8"/>
  <c r="P7960" i="8"/>
  <c r="P7961" i="8"/>
  <c r="P7962" i="8"/>
  <c r="P7963" i="8"/>
  <c r="P7964" i="8"/>
  <c r="P7965" i="8"/>
  <c r="P7966" i="8"/>
  <c r="P7967" i="8"/>
  <c r="P7968" i="8"/>
  <c r="P7969" i="8"/>
  <c r="P7970" i="8"/>
  <c r="P7971" i="8"/>
  <c r="P7972" i="8"/>
  <c r="P7973" i="8"/>
  <c r="P7974" i="8"/>
  <c r="P7975" i="8"/>
  <c r="P7976" i="8"/>
  <c r="P7977" i="8"/>
  <c r="P7978" i="8"/>
  <c r="P7979" i="8"/>
  <c r="P7980" i="8"/>
  <c r="P7981" i="8"/>
  <c r="P7982" i="8"/>
  <c r="P7983" i="8"/>
  <c r="P7984" i="8"/>
  <c r="P8112" i="8"/>
  <c r="P8113" i="8"/>
  <c r="P8114" i="8"/>
  <c r="P8115" i="8"/>
  <c r="P8116" i="8"/>
  <c r="P8117" i="8"/>
  <c r="P8118" i="8"/>
  <c r="P8119" i="8"/>
  <c r="P8120" i="8"/>
  <c r="P8121" i="8"/>
  <c r="P8122" i="8"/>
  <c r="P8123" i="8"/>
  <c r="P8124" i="8"/>
  <c r="P8125" i="8"/>
  <c r="P8126" i="8"/>
  <c r="P8127" i="8"/>
  <c r="P8128" i="8"/>
  <c r="P8129" i="8"/>
  <c r="P8130" i="8"/>
  <c r="P8131" i="8"/>
  <c r="P8132" i="8"/>
  <c r="P8133" i="8"/>
  <c r="P8618" i="8"/>
  <c r="P8619" i="8"/>
  <c r="P8620" i="8"/>
  <c r="P8621" i="8"/>
  <c r="P8622" i="8"/>
  <c r="P8623" i="8"/>
  <c r="P8624" i="8"/>
  <c r="P8625" i="8"/>
  <c r="P8626" i="8"/>
  <c r="P8627" i="8"/>
  <c r="P8628" i="8"/>
  <c r="P8629" i="8"/>
  <c r="P8630" i="8"/>
  <c r="P8631" i="8"/>
  <c r="P8632" i="8"/>
  <c r="P8633" i="8"/>
  <c r="P8634" i="8"/>
  <c r="P8635" i="8"/>
  <c r="P8636" i="8"/>
  <c r="P8637" i="8"/>
  <c r="P8638" i="8"/>
  <c r="P8639" i="8"/>
  <c r="P8640" i="8"/>
  <c r="P8641" i="8"/>
  <c r="P8642" i="8"/>
  <c r="P8643" i="8"/>
  <c r="P8644" i="8"/>
  <c r="P8645" i="8"/>
  <c r="P8646" i="8"/>
  <c r="P8647" i="8"/>
  <c r="P8648" i="8"/>
  <c r="P8649" i="8"/>
  <c r="P8650" i="8"/>
  <c r="P8651" i="8"/>
  <c r="P8652" i="8"/>
  <c r="P8653" i="8"/>
  <c r="P8654" i="8"/>
  <c r="P8655" i="8"/>
  <c r="P8656" i="8"/>
  <c r="P8657" i="8"/>
  <c r="P8658" i="8"/>
  <c r="P8659" i="8"/>
  <c r="P8660" i="8"/>
  <c r="P8661" i="8"/>
  <c r="P8662" i="8"/>
  <c r="P8663" i="8"/>
  <c r="P8664" i="8"/>
  <c r="P8665" i="8"/>
  <c r="P8666" i="8"/>
  <c r="P8667" i="8"/>
  <c r="P8668" i="8"/>
  <c r="P8669" i="8"/>
  <c r="P8670" i="8"/>
  <c r="P8671" i="8"/>
  <c r="P7878" i="8"/>
  <c r="P7879" i="8"/>
  <c r="P7880" i="8"/>
  <c r="P7881" i="8"/>
  <c r="P7882" i="8"/>
  <c r="P7883" i="8"/>
  <c r="P7884" i="8"/>
  <c r="P7885" i="8"/>
  <c r="P7886" i="8"/>
  <c r="P7887" i="8"/>
  <c r="P7888" i="8"/>
  <c r="P7889" i="8"/>
  <c r="P7890" i="8"/>
  <c r="P7891" i="8"/>
  <c r="P7892" i="8"/>
  <c r="P7893" i="8"/>
  <c r="P7894" i="8"/>
  <c r="P7895" i="8"/>
  <c r="P7896" i="8"/>
  <c r="P7897" i="8"/>
  <c r="P7898" i="8"/>
  <c r="P7899" i="8"/>
  <c r="P7900" i="8"/>
  <c r="P7901" i="8"/>
  <c r="P7902" i="8"/>
  <c r="P7903" i="8"/>
  <c r="P7904" i="8"/>
  <c r="P7905" i="8"/>
  <c r="P7906" i="8"/>
  <c r="P7907" i="8"/>
  <c r="P7908" i="8"/>
  <c r="P7909" i="8"/>
  <c r="P7910" i="8"/>
  <c r="P7911" i="8"/>
  <c r="P7912" i="8"/>
  <c r="P7913" i="8"/>
  <c r="P7914" i="8"/>
  <c r="P7915" i="8"/>
  <c r="P7916" i="8"/>
  <c r="P7917" i="8"/>
  <c r="P8418" i="8"/>
  <c r="P8419" i="8"/>
  <c r="P8420" i="8"/>
  <c r="P8421" i="8"/>
  <c r="P8422" i="8"/>
  <c r="P8423" i="8"/>
  <c r="P8424" i="8"/>
  <c r="P8425" i="8"/>
  <c r="P8426" i="8"/>
  <c r="P8427" i="8"/>
  <c r="P8428" i="8"/>
  <c r="P8429" i="8"/>
  <c r="P8430" i="8"/>
  <c r="P8431" i="8"/>
  <c r="P8432" i="8"/>
  <c r="P8433" i="8"/>
  <c r="P8434" i="8"/>
  <c r="P8435" i="8"/>
  <c r="P8436" i="8"/>
  <c r="P8437" i="8"/>
  <c r="P8438" i="8"/>
  <c r="P8439" i="8"/>
  <c r="P8440" i="8"/>
  <c r="P8441" i="8"/>
  <c r="P8442" i="8"/>
  <c r="P8443" i="8"/>
  <c r="P8444" i="8"/>
  <c r="P8445" i="8"/>
  <c r="P8446" i="8"/>
  <c r="P8447" i="8"/>
  <c r="P8448" i="8"/>
  <c r="P8449" i="8"/>
  <c r="P8450" i="8"/>
  <c r="P8451" i="8"/>
  <c r="P8452" i="8"/>
  <c r="P8453" i="8"/>
  <c r="P8454" i="8"/>
  <c r="P8455" i="8"/>
  <c r="P8456" i="8"/>
  <c r="P8457" i="8"/>
  <c r="P8458" i="8"/>
  <c r="P8459" i="8"/>
  <c r="P8460" i="8"/>
  <c r="P8461" i="8"/>
  <c r="P8462" i="8"/>
  <c r="P8463" i="8"/>
  <c r="P8464" i="8"/>
  <c r="P8465" i="8"/>
  <c r="P8466" i="8"/>
  <c r="P8467" i="8"/>
  <c r="P8468" i="8"/>
  <c r="P8469" i="8"/>
  <c r="P8470" i="8"/>
  <c r="P7918" i="8"/>
  <c r="P7919" i="8"/>
  <c r="P7920" i="8"/>
  <c r="P7921" i="8"/>
  <c r="P7922" i="8"/>
  <c r="P7923" i="8"/>
  <c r="P7924" i="8"/>
  <c r="P7925" i="8"/>
  <c r="P7926" i="8"/>
  <c r="P7927" i="8"/>
  <c r="P7928" i="8"/>
  <c r="P7929" i="8"/>
  <c r="P7930" i="8"/>
  <c r="P7931" i="8"/>
  <c r="P7932" i="8"/>
  <c r="P7933" i="8"/>
  <c r="P7934" i="8"/>
  <c r="P7935" i="8"/>
  <c r="P7936" i="8"/>
  <c r="P7937" i="8"/>
  <c r="P7938" i="8"/>
  <c r="P7939" i="8"/>
  <c r="P7940" i="8"/>
  <c r="P7941" i="8"/>
  <c r="P7942" i="8"/>
  <c r="P7943" i="8"/>
  <c r="P7944" i="8"/>
  <c r="P7945" i="8"/>
  <c r="P7946" i="8"/>
  <c r="P7947" i="8"/>
  <c r="P7948" i="8"/>
  <c r="P7949" i="8"/>
  <c r="P7950" i="8"/>
  <c r="P8134" i="8"/>
  <c r="P8135" i="8"/>
  <c r="P8136" i="8"/>
  <c r="P8137" i="8"/>
  <c r="P8138" i="8"/>
  <c r="P8139" i="8"/>
  <c r="P8140" i="8"/>
  <c r="P8141" i="8"/>
  <c r="P8142" i="8"/>
  <c r="P8143" i="8"/>
  <c r="P8144" i="8"/>
  <c r="P8145" i="8"/>
  <c r="P8146" i="8"/>
  <c r="P8147" i="8"/>
  <c r="P8148" i="8"/>
  <c r="P8149" i="8"/>
  <c r="P8150" i="8"/>
  <c r="P8151" i="8"/>
  <c r="P8152" i="8"/>
  <c r="P8153" i="8"/>
  <c r="P8154" i="8"/>
  <c r="P8155" i="8"/>
  <c r="P8156" i="8"/>
  <c r="P8157" i="8"/>
  <c r="P8158" i="8"/>
  <c r="P8159" i="8"/>
  <c r="P8160" i="8"/>
  <c r="P8161" i="8"/>
  <c r="P8162" i="8"/>
  <c r="P8163" i="8"/>
  <c r="P8164" i="8"/>
  <c r="P8165" i="8"/>
  <c r="P8166" i="8"/>
  <c r="P8167" i="8"/>
  <c r="P8168" i="8"/>
  <c r="P7405" i="8"/>
  <c r="P7406" i="8"/>
  <c r="P7407" i="8"/>
  <c r="P7408" i="8"/>
  <c r="P7409" i="8"/>
  <c r="P7410" i="8"/>
  <c r="P7411" i="8"/>
  <c r="P7412" i="8"/>
  <c r="P7413" i="8"/>
  <c r="P7414" i="8"/>
  <c r="P7415" i="8"/>
  <c r="P7416" i="8"/>
  <c r="P7417" i="8"/>
  <c r="P7418" i="8"/>
  <c r="P7419" i="8"/>
  <c r="P7420" i="8"/>
  <c r="P7421" i="8"/>
  <c r="P7422" i="8"/>
  <c r="P7423" i="8"/>
  <c r="P7424" i="8"/>
  <c r="P7425" i="8"/>
  <c r="P7426" i="8"/>
  <c r="P7427" i="8"/>
  <c r="P7428" i="8"/>
  <c r="P7429" i="8"/>
  <c r="P7430" i="8"/>
  <c r="P7431" i="8"/>
  <c r="P7432" i="8"/>
  <c r="P7433" i="8"/>
  <c r="P7434" i="8"/>
  <c r="P7435" i="8"/>
  <c r="P7436" i="8"/>
  <c r="P7437" i="8"/>
  <c r="P6885" i="8"/>
  <c r="P6886" i="8"/>
  <c r="P6887" i="8"/>
  <c r="P6888" i="8"/>
  <c r="P6889" i="8"/>
  <c r="P6890" i="8"/>
  <c r="P6891" i="8"/>
  <c r="P6892" i="8"/>
  <c r="P6893" i="8"/>
  <c r="P6894" i="8"/>
  <c r="P6895" i="8"/>
  <c r="P6896" i="8"/>
  <c r="P6897" i="8"/>
  <c r="P6898" i="8"/>
  <c r="P6899" i="8"/>
  <c r="P6900" i="8"/>
  <c r="P6901" i="8"/>
  <c r="P6902" i="8"/>
  <c r="P6903" i="8"/>
  <c r="P6904" i="8"/>
  <c r="P6905" i="8"/>
  <c r="P6906" i="8"/>
  <c r="P6907" i="8"/>
  <c r="P6908" i="8"/>
  <c r="P6909" i="8"/>
  <c r="P6910" i="8"/>
  <c r="P6911" i="8"/>
  <c r="P6912" i="8"/>
  <c r="P6913" i="8"/>
  <c r="P6914" i="8"/>
  <c r="P6915" i="8"/>
  <c r="P6916" i="8"/>
  <c r="P6917" i="8"/>
  <c r="P6918" i="8"/>
  <c r="P6919" i="8"/>
  <c r="P6920" i="8"/>
  <c r="P6921" i="8"/>
  <c r="P6922" i="8"/>
  <c r="P6923" i="8"/>
  <c r="P6924" i="8"/>
  <c r="P2046" i="8"/>
  <c r="P2047" i="8"/>
  <c r="P2048" i="8"/>
  <c r="P2049" i="8"/>
  <c r="P2050" i="8"/>
  <c r="P2051" i="8"/>
  <c r="P2052" i="8"/>
  <c r="P2053" i="8"/>
  <c r="P2054" i="8"/>
  <c r="P2055" i="8"/>
  <c r="P2056" i="8"/>
  <c r="P2057" i="8"/>
  <c r="P2058" i="8"/>
  <c r="P2059" i="8"/>
  <c r="P2060" i="8"/>
  <c r="P2061" i="8"/>
  <c r="P2062" i="8"/>
  <c r="P2063" i="8"/>
  <c r="P2064" i="8"/>
  <c r="P2065" i="8"/>
  <c r="P2066" i="8"/>
  <c r="P2067" i="8"/>
  <c r="P2068" i="8"/>
  <c r="P2069" i="8"/>
  <c r="P2070" i="8"/>
  <c r="P2071" i="8"/>
  <c r="P2072" i="8"/>
  <c r="P2073" i="8"/>
  <c r="P2074" i="8"/>
  <c r="P2075" i="8"/>
  <c r="P2076" i="8"/>
  <c r="P2077" i="8"/>
  <c r="P2078" i="8"/>
  <c r="P2079" i="8"/>
  <c r="P2080" i="8"/>
  <c r="P2081" i="8"/>
  <c r="P2082" i="8"/>
  <c r="P2083" i="8"/>
  <c r="P2084" i="8"/>
  <c r="P5506" i="8"/>
  <c r="P5507" i="8"/>
  <c r="P5508" i="8"/>
  <c r="P5509" i="8"/>
  <c r="P5510" i="8"/>
  <c r="P5511" i="8"/>
  <c r="P5512" i="8"/>
  <c r="P5513" i="8"/>
  <c r="P5514" i="8"/>
  <c r="P5515" i="8"/>
  <c r="P5516" i="8"/>
  <c r="P5517" i="8"/>
  <c r="P5518" i="8"/>
  <c r="P5519" i="8"/>
  <c r="P5520" i="8"/>
  <c r="P5521" i="8"/>
  <c r="P5522" i="8"/>
  <c r="P5523" i="8"/>
  <c r="P5524" i="8"/>
  <c r="P5525" i="8"/>
  <c r="P5526" i="8"/>
  <c r="P5527" i="8"/>
  <c r="P5528" i="8"/>
  <c r="P5529" i="8"/>
  <c r="P5530" i="8"/>
  <c r="P5531" i="8"/>
  <c r="P5532" i="8"/>
  <c r="P5533" i="8"/>
  <c r="P5534" i="8"/>
  <c r="P5535" i="8"/>
  <c r="P5536" i="8"/>
  <c r="P5537" i="8"/>
  <c r="P5538" i="8"/>
  <c r="P5539" i="8"/>
  <c r="P5540" i="8"/>
  <c r="P5541" i="8"/>
  <c r="P5542" i="8"/>
  <c r="P5543" i="8"/>
  <c r="P5544" i="8"/>
  <c r="P5545" i="8"/>
  <c r="P5546" i="8"/>
  <c r="P5547" i="8"/>
  <c r="P6396" i="8"/>
  <c r="P6397" i="8"/>
  <c r="P6398" i="8"/>
  <c r="P6399" i="8"/>
  <c r="P6400" i="8"/>
  <c r="P6401" i="8"/>
  <c r="P6402" i="8"/>
  <c r="P6403" i="8"/>
  <c r="P6404" i="8"/>
  <c r="P6405" i="8"/>
  <c r="P6406" i="8"/>
  <c r="P6407" i="8"/>
  <c r="P6408" i="8"/>
  <c r="P6409" i="8"/>
  <c r="P6410" i="8"/>
  <c r="P6411" i="8"/>
  <c r="P6412" i="8"/>
  <c r="P6413" i="8"/>
  <c r="P6414" i="8"/>
  <c r="P6415" i="8"/>
  <c r="P6416" i="8"/>
  <c r="P6417" i="8"/>
  <c r="P6418" i="8"/>
  <c r="P6419" i="8"/>
  <c r="P6420" i="8"/>
  <c r="P6421" i="8"/>
  <c r="P6422" i="8"/>
  <c r="P6423" i="8"/>
  <c r="P6424" i="8"/>
  <c r="P6425" i="8"/>
  <c r="P6426" i="8"/>
  <c r="P6427" i="8"/>
  <c r="P6428" i="8"/>
  <c r="P6429" i="8"/>
  <c r="P6430" i="8"/>
  <c r="P6431" i="8"/>
  <c r="P6432" i="8"/>
  <c r="P6433" i="8"/>
  <c r="P6434" i="8"/>
  <c r="P6435" i="8"/>
  <c r="P6436" i="8"/>
  <c r="P4441" i="8"/>
  <c r="P4442" i="8"/>
  <c r="P4443" i="8"/>
  <c r="P4444" i="8"/>
  <c r="P4445" i="8"/>
  <c r="P4446" i="8"/>
  <c r="P4447" i="8"/>
  <c r="P4448" i="8"/>
  <c r="P4449" i="8"/>
  <c r="P4450" i="8"/>
  <c r="P4451" i="8"/>
  <c r="P4452" i="8"/>
  <c r="P4453" i="8"/>
  <c r="P4454" i="8"/>
  <c r="P4455" i="8"/>
  <c r="P4456" i="8"/>
  <c r="P4457" i="8"/>
  <c r="P4458" i="8"/>
  <c r="P4459" i="8"/>
  <c r="P4460" i="8"/>
  <c r="P4461" i="8"/>
  <c r="P4462" i="8"/>
  <c r="P4463" i="8"/>
  <c r="P4464" i="8"/>
  <c r="P4465" i="8"/>
  <c r="P4466" i="8"/>
  <c r="P4467" i="8"/>
  <c r="P4468" i="8"/>
  <c r="P4469" i="8"/>
  <c r="P4470" i="8"/>
  <c r="P4471" i="8"/>
  <c r="P4472" i="8"/>
  <c r="P4473" i="8"/>
  <c r="P4474" i="8"/>
  <c r="P4475" i="8"/>
  <c r="P4476" i="8"/>
  <c r="P4477" i="8"/>
  <c r="P4478" i="8"/>
  <c r="P4479" i="8"/>
  <c r="P4480" i="8"/>
  <c r="P4481" i="8"/>
  <c r="P4482" i="8"/>
  <c r="P2977" i="8"/>
  <c r="P2978" i="8"/>
  <c r="P2979" i="8"/>
  <c r="P2980" i="8"/>
  <c r="P2981" i="8"/>
  <c r="P2982" i="8"/>
  <c r="P2983" i="8"/>
  <c r="P2984" i="8"/>
  <c r="P2985" i="8"/>
  <c r="P2986" i="8"/>
  <c r="P2987" i="8"/>
  <c r="P2988" i="8"/>
  <c r="P2989" i="8"/>
  <c r="P2990" i="8"/>
  <c r="P2991" i="8"/>
  <c r="P2992" i="8"/>
  <c r="P2993" i="8"/>
  <c r="P2994" i="8"/>
  <c r="P2995" i="8"/>
  <c r="P2996" i="8"/>
  <c r="P2997" i="8"/>
  <c r="P2998" i="8"/>
  <c r="P2999" i="8"/>
  <c r="P3000" i="8"/>
  <c r="P3001" i="8"/>
  <c r="P3002" i="8"/>
  <c r="P3003" i="8"/>
  <c r="P3004" i="8"/>
  <c r="P3005" i="8"/>
  <c r="P3006" i="8"/>
  <c r="P3007" i="8"/>
  <c r="P3008" i="8"/>
  <c r="P3009" i="8"/>
  <c r="P3010" i="8"/>
  <c r="P3011" i="8"/>
  <c r="P3012" i="8"/>
  <c r="P3013" i="8"/>
  <c r="P3014" i="8"/>
  <c r="P3015" i="8"/>
  <c r="P3016" i="8"/>
  <c r="P3017" i="8"/>
  <c r="P3018" i="8"/>
  <c r="P2715" i="8"/>
  <c r="P2716" i="8"/>
  <c r="P2717" i="8"/>
  <c r="P2718" i="8"/>
  <c r="P2719" i="8"/>
  <c r="P2720" i="8"/>
  <c r="P2721" i="8"/>
  <c r="P2722" i="8"/>
  <c r="P2723" i="8"/>
  <c r="P2724" i="8"/>
  <c r="P2725" i="8"/>
  <c r="P2726" i="8"/>
  <c r="P2727" i="8"/>
  <c r="P2728" i="8"/>
  <c r="P7271" i="8"/>
  <c r="P7272" i="8"/>
  <c r="P7273" i="8"/>
  <c r="P7274" i="8"/>
  <c r="P7275" i="8"/>
  <c r="P7276" i="8"/>
  <c r="P7277" i="8"/>
  <c r="P7278" i="8"/>
  <c r="P7279" i="8"/>
  <c r="P7280" i="8"/>
  <c r="P7281" i="8"/>
  <c r="P7282" i="8"/>
  <c r="P7283" i="8"/>
  <c r="P7284" i="8"/>
  <c r="P7285" i="8"/>
  <c r="P7286" i="8"/>
  <c r="P7287" i="8"/>
  <c r="P7288" i="8"/>
  <c r="P7289" i="8"/>
  <c r="P7290" i="8"/>
  <c r="P7291" i="8"/>
  <c r="P7292" i="8"/>
  <c r="P7293" i="8"/>
  <c r="P7294" i="8"/>
  <c r="P7295" i="8"/>
  <c r="P7296" i="8"/>
  <c r="P7297" i="8"/>
  <c r="P7298" i="8"/>
  <c r="P7299" i="8"/>
  <c r="P7300" i="8"/>
  <c r="P7301" i="8"/>
  <c r="P7302" i="8"/>
  <c r="P7303" i="8"/>
  <c r="P7304" i="8"/>
  <c r="P7305" i="8"/>
  <c r="P7306" i="8"/>
  <c r="P7307" i="8"/>
  <c r="P7308" i="8"/>
  <c r="P7309" i="8"/>
  <c r="P7310" i="8"/>
  <c r="P7311" i="8"/>
  <c r="P7312" i="8"/>
  <c r="P7313" i="8"/>
  <c r="P7314" i="8"/>
  <c r="P7315" i="8"/>
  <c r="P7316" i="8"/>
  <c r="P7317" i="8"/>
  <c r="P7318" i="8"/>
  <c r="P7319" i="8"/>
  <c r="P7320" i="8"/>
  <c r="P7321" i="8"/>
  <c r="P7322" i="8"/>
  <c r="P7323" i="8"/>
  <c r="P7324" i="8"/>
  <c r="P7325" i="8"/>
  <c r="P7326" i="8"/>
  <c r="P7327" i="8"/>
  <c r="P7328" i="8"/>
  <c r="P7329" i="8"/>
  <c r="P7330" i="8"/>
  <c r="P7331" i="8"/>
  <c r="P7332" i="8"/>
  <c r="P7333" i="8"/>
  <c r="P7334" i="8"/>
  <c r="P7335" i="8"/>
  <c r="P7336" i="8"/>
  <c r="P7337" i="8"/>
  <c r="P7338" i="8"/>
  <c r="P7339" i="8"/>
  <c r="P7340" i="8"/>
  <c r="P7341" i="8"/>
  <c r="P7342" i="8"/>
  <c r="P7343" i="8"/>
  <c r="P7344" i="8"/>
  <c r="P7345" i="8"/>
  <c r="P7346" i="8"/>
  <c r="P7347" i="8"/>
  <c r="P7348" i="8"/>
  <c r="P7349" i="8"/>
  <c r="P7350" i="8"/>
  <c r="P7351" i="8"/>
  <c r="P7352" i="8"/>
  <c r="P7353" i="8"/>
  <c r="P7354" i="8"/>
  <c r="P7355" i="8"/>
  <c r="P7356" i="8"/>
  <c r="P7357" i="8"/>
  <c r="P7358" i="8"/>
  <c r="P7359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3161" i="8"/>
  <c r="P3162" i="8"/>
  <c r="P3163" i="8"/>
  <c r="P3164" i="8"/>
  <c r="P3165" i="8"/>
  <c r="P3166" i="8"/>
  <c r="P3167" i="8"/>
  <c r="P3168" i="8"/>
  <c r="P3169" i="8"/>
  <c r="P6505" i="8"/>
  <c r="P6506" i="8"/>
  <c r="P6507" i="8"/>
  <c r="P6508" i="8"/>
  <c r="P6509" i="8"/>
  <c r="P6510" i="8"/>
  <c r="P6511" i="8"/>
  <c r="P6512" i="8"/>
  <c r="P6513" i="8"/>
  <c r="P6514" i="8"/>
  <c r="P6515" i="8"/>
  <c r="P6516" i="8"/>
  <c r="P6517" i="8"/>
  <c r="P6518" i="8"/>
  <c r="P6519" i="8"/>
  <c r="P6520" i="8"/>
  <c r="P5894" i="8"/>
  <c r="P5895" i="8"/>
  <c r="P5896" i="8"/>
  <c r="P5897" i="8"/>
  <c r="P5898" i="8"/>
  <c r="P5899" i="8"/>
  <c r="P5900" i="8"/>
  <c r="P5901" i="8"/>
  <c r="P5902" i="8"/>
  <c r="P5903" i="8"/>
  <c r="P2361" i="8"/>
  <c r="P2362" i="8"/>
  <c r="P2363" i="8"/>
  <c r="P2364" i="8"/>
  <c r="P2365" i="8"/>
  <c r="P2366" i="8"/>
  <c r="P2367" i="8"/>
  <c r="P2368" i="8"/>
  <c r="P2369" i="8"/>
  <c r="P2370" i="8"/>
  <c r="P2371" i="8"/>
  <c r="P2372" i="8"/>
  <c r="P2373" i="8"/>
  <c r="P2374" i="8"/>
  <c r="P2375" i="8"/>
  <c r="P2376" i="8"/>
  <c r="P2377" i="8"/>
  <c r="P2378" i="8"/>
  <c r="P2379" i="8"/>
  <c r="P2380" i="8"/>
  <c r="P2381" i="8"/>
  <c r="P2382" i="8"/>
  <c r="P2383" i="8"/>
  <c r="P2384" i="8"/>
  <c r="P2385" i="8"/>
  <c r="P2386" i="8"/>
  <c r="P2387" i="8"/>
  <c r="P2388" i="8"/>
  <c r="P2389" i="8"/>
  <c r="P2390" i="8"/>
  <c r="P2391" i="8"/>
  <c r="P2392" i="8"/>
  <c r="P2393" i="8"/>
  <c r="P2394" i="8"/>
  <c r="P2395" i="8"/>
  <c r="P2396" i="8"/>
  <c r="P2397" i="8"/>
  <c r="P2398" i="8"/>
  <c r="P2399" i="8"/>
  <c r="P2400" i="8"/>
  <c r="P2401" i="8"/>
  <c r="P2402" i="8"/>
  <c r="P2403" i="8"/>
  <c r="P2404" i="8"/>
  <c r="P2405" i="8"/>
  <c r="P2406" i="8"/>
  <c r="P2407" i="8"/>
  <c r="P6804" i="8"/>
  <c r="P6805" i="8"/>
  <c r="P6806" i="8"/>
  <c r="P6807" i="8"/>
  <c r="P6808" i="8"/>
  <c r="P6809" i="8"/>
  <c r="P6810" i="8"/>
  <c r="P6811" i="8"/>
  <c r="P6812" i="8"/>
  <c r="P6813" i="8"/>
  <c r="P6814" i="8"/>
  <c r="P6815" i="8"/>
  <c r="P6816" i="8"/>
  <c r="P6817" i="8"/>
  <c r="P6818" i="8"/>
  <c r="P6819" i="8"/>
  <c r="P6820" i="8"/>
  <c r="P6821" i="8"/>
  <c r="P6822" i="8"/>
  <c r="P6823" i="8"/>
  <c r="P6824" i="8"/>
  <c r="P6825" i="8"/>
  <c r="P6826" i="8"/>
  <c r="P6827" i="8"/>
  <c r="P6828" i="8"/>
  <c r="P6829" i="8"/>
  <c r="P6830" i="8"/>
  <c r="P6831" i="8"/>
  <c r="P6832" i="8"/>
  <c r="P6833" i="8"/>
  <c r="P6834" i="8"/>
  <c r="P6835" i="8"/>
  <c r="P6836" i="8"/>
  <c r="P6837" i="8"/>
  <c r="P6838" i="8"/>
  <c r="P6839" i="8"/>
  <c r="P6840" i="8"/>
  <c r="P6841" i="8"/>
  <c r="P6842" i="8"/>
  <c r="P4307" i="8"/>
  <c r="P4308" i="8"/>
  <c r="P4309" i="8"/>
  <c r="P4310" i="8"/>
  <c r="P4311" i="8"/>
  <c r="P4312" i="8"/>
  <c r="P4313" i="8"/>
  <c r="P4314" i="8"/>
  <c r="P4315" i="8"/>
  <c r="P4316" i="8"/>
  <c r="P4317" i="8"/>
  <c r="P4318" i="8"/>
  <c r="P4319" i="8"/>
  <c r="P4320" i="8"/>
  <c r="P4321" i="8"/>
  <c r="P4322" i="8"/>
  <c r="P4323" i="8"/>
  <c r="P4324" i="8"/>
  <c r="P4325" i="8"/>
  <c r="P4326" i="8"/>
  <c r="P4327" i="8"/>
  <c r="P4328" i="8"/>
  <c r="P4329" i="8"/>
  <c r="P4330" i="8"/>
  <c r="P4331" i="8"/>
  <c r="P4332" i="8"/>
  <c r="P4333" i="8"/>
  <c r="P4334" i="8"/>
  <c r="P4335" i="8"/>
  <c r="P4336" i="8"/>
  <c r="P4337" i="8"/>
  <c r="P4338" i="8"/>
  <c r="P4339" i="8"/>
  <c r="P4340" i="8"/>
  <c r="P4341" i="8"/>
  <c r="P6065" i="8"/>
  <c r="P6066" i="8"/>
  <c r="P6067" i="8"/>
  <c r="P6068" i="8"/>
  <c r="P6069" i="8"/>
  <c r="P6070" i="8"/>
  <c r="P6071" i="8"/>
  <c r="P6072" i="8"/>
  <c r="P6073" i="8"/>
  <c r="P6074" i="8"/>
  <c r="P6075" i="8"/>
  <c r="P6076" i="8"/>
  <c r="P6077" i="8"/>
  <c r="P6078" i="8"/>
  <c r="P6079" i="8"/>
  <c r="P6080" i="8"/>
  <c r="P6081" i="8"/>
  <c r="P6082" i="8"/>
  <c r="P6083" i="8"/>
  <c r="P6084" i="8"/>
  <c r="P6085" i="8"/>
  <c r="P6086" i="8"/>
  <c r="P6087" i="8"/>
  <c r="P6088" i="8"/>
  <c r="P6089" i="8"/>
  <c r="P6090" i="8"/>
  <c r="P6091" i="8"/>
  <c r="P6092" i="8"/>
  <c r="P6093" i="8"/>
  <c r="P6094" i="8"/>
  <c r="P6095" i="8"/>
  <c r="P6096" i="8"/>
  <c r="P6097" i="8"/>
  <c r="P6098" i="8"/>
  <c r="P6099" i="8"/>
  <c r="P6100" i="8"/>
  <c r="P6101" i="8"/>
  <c r="P6102" i="8"/>
  <c r="P6103" i="8"/>
  <c r="P6104" i="8"/>
  <c r="P6105" i="8"/>
  <c r="P6106" i="8"/>
  <c r="P6107" i="8"/>
  <c r="P6108" i="8"/>
  <c r="P6109" i="8"/>
  <c r="P6110" i="8"/>
  <c r="P6111" i="8"/>
  <c r="P6112" i="8"/>
  <c r="P6113" i="8"/>
  <c r="P6114" i="8"/>
  <c r="P6115" i="8"/>
  <c r="P6116" i="8"/>
  <c r="P6117" i="8"/>
  <c r="P6118" i="8"/>
  <c r="P6119" i="8"/>
  <c r="P6120" i="8"/>
  <c r="P6121" i="8"/>
  <c r="P6122" i="8"/>
  <c r="P6123" i="8"/>
  <c r="P6124" i="8"/>
  <c r="P6125" i="8"/>
  <c r="P6126" i="8"/>
  <c r="P6127" i="8"/>
  <c r="P6128" i="8"/>
  <c r="P6129" i="8"/>
  <c r="P6130" i="8"/>
  <c r="P6131" i="8"/>
  <c r="P6132" i="8"/>
  <c r="P6133" i="8"/>
  <c r="P6134" i="8"/>
  <c r="P6135" i="8"/>
  <c r="P6136" i="8"/>
  <c r="P6137" i="8"/>
  <c r="P6138" i="8"/>
  <c r="P6139" i="8"/>
  <c r="P6140" i="8"/>
  <c r="P6141" i="8"/>
  <c r="P6142" i="8"/>
  <c r="P6143" i="8"/>
  <c r="P6144" i="8"/>
  <c r="P6145" i="8"/>
  <c r="P6146" i="8"/>
  <c r="P6147" i="8"/>
  <c r="P6148" i="8"/>
  <c r="P6149" i="8"/>
  <c r="P6150" i="8"/>
  <c r="P6151" i="8"/>
  <c r="P6152" i="8"/>
  <c r="P6153" i="8"/>
  <c r="P6154" i="8"/>
  <c r="P6155" i="8"/>
  <c r="P6156" i="8"/>
  <c r="P6157" i="8"/>
  <c r="P6158" i="8"/>
  <c r="P6159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6361" i="8"/>
  <c r="P6362" i="8"/>
  <c r="P6363" i="8"/>
  <c r="P6364" i="8"/>
  <c r="P6365" i="8"/>
  <c r="P6366" i="8"/>
  <c r="P6367" i="8"/>
  <c r="P6368" i="8"/>
  <c r="P6369" i="8"/>
  <c r="P6370" i="8"/>
  <c r="P1723" i="8"/>
  <c r="P1724" i="8"/>
  <c r="P1725" i="8"/>
  <c r="P1726" i="8"/>
  <c r="P1727" i="8"/>
  <c r="P4077" i="8"/>
  <c r="P4078" i="8"/>
  <c r="P4079" i="8"/>
  <c r="P4080" i="8"/>
  <c r="P4081" i="8"/>
  <c r="P4082" i="8"/>
  <c r="P4083" i="8"/>
  <c r="P4084" i="8"/>
  <c r="P4085" i="8"/>
  <c r="P1383" i="8"/>
  <c r="P1384" i="8"/>
  <c r="P1385" i="8"/>
  <c r="P1386" i="8"/>
  <c r="P1387" i="8"/>
  <c r="P1388" i="8"/>
  <c r="P1389" i="8"/>
  <c r="P1390" i="8"/>
  <c r="P1391" i="8"/>
  <c r="P1392" i="8"/>
  <c r="P1393" i="8"/>
  <c r="P3465" i="8"/>
  <c r="P3466" i="8"/>
  <c r="P3467" i="8"/>
  <c r="P3468" i="8"/>
  <c r="P3469" i="8"/>
  <c r="P3470" i="8"/>
  <c r="P3471" i="8"/>
  <c r="P3472" i="8"/>
  <c r="P3473" i="8"/>
  <c r="P3474" i="8"/>
  <c r="P3475" i="8"/>
  <c r="P3476" i="8"/>
  <c r="P5157" i="8"/>
  <c r="P5158" i="8"/>
  <c r="P5159" i="8"/>
  <c r="P5160" i="8"/>
  <c r="P5161" i="8"/>
  <c r="P5162" i="8"/>
  <c r="P5163" i="8"/>
  <c r="P5164" i="8"/>
  <c r="P5165" i="8"/>
  <c r="P5166" i="8"/>
  <c r="P5167" i="8"/>
  <c r="P5168" i="8"/>
  <c r="P5169" i="8"/>
  <c r="P5170" i="8"/>
  <c r="P5171" i="8"/>
  <c r="P5172" i="8"/>
  <c r="P5173" i="8"/>
  <c r="P4729" i="8"/>
  <c r="P4730" i="8"/>
  <c r="P4731" i="8"/>
  <c r="P4732" i="8"/>
  <c r="P4733" i="8"/>
  <c r="P4734" i="8"/>
  <c r="P4735" i="8"/>
  <c r="P4736" i="8"/>
  <c r="P4737" i="8"/>
  <c r="P4738" i="8"/>
  <c r="P4739" i="8"/>
  <c r="P4740" i="8"/>
  <c r="P4741" i="8"/>
  <c r="P4742" i="8"/>
  <c r="P4743" i="8"/>
  <c r="P4744" i="8"/>
  <c r="P4745" i="8"/>
  <c r="P4746" i="8"/>
  <c r="P4747" i="8"/>
  <c r="P4748" i="8"/>
  <c r="P4749" i="8"/>
  <c r="P4750" i="8"/>
  <c r="P4751" i="8"/>
  <c r="P4752" i="8"/>
  <c r="P4753" i="8"/>
  <c r="P2085" i="8"/>
  <c r="P2086" i="8"/>
  <c r="P2087" i="8"/>
  <c r="P2088" i="8"/>
  <c r="P2089" i="8"/>
  <c r="P2090" i="8"/>
  <c r="P2091" i="8"/>
  <c r="P2092" i="8"/>
  <c r="P2093" i="8"/>
  <c r="P2094" i="8"/>
  <c r="P2095" i="8"/>
  <c r="P2096" i="8"/>
  <c r="P2097" i="8"/>
  <c r="P2098" i="8"/>
  <c r="P2099" i="8"/>
  <c r="P2100" i="8"/>
  <c r="P2101" i="8"/>
  <c r="P2102" i="8"/>
  <c r="P2103" i="8"/>
  <c r="P2104" i="8"/>
  <c r="P2105" i="8"/>
  <c r="P2106" i="8"/>
  <c r="P2107" i="8"/>
  <c r="P2108" i="8"/>
  <c r="P2109" i="8"/>
  <c r="P2110" i="8"/>
  <c r="P2111" i="8"/>
  <c r="P2112" i="8"/>
  <c r="P2113" i="8"/>
  <c r="P2114" i="8"/>
  <c r="P2115" i="8"/>
  <c r="P2116" i="8"/>
  <c r="P2117" i="8"/>
  <c r="P2118" i="8"/>
  <c r="P2119" i="8"/>
  <c r="P2120" i="8"/>
  <c r="P2121" i="8"/>
  <c r="P2122" i="8"/>
  <c r="P2123" i="8"/>
  <c r="P2124" i="8"/>
  <c r="P2125" i="8"/>
  <c r="P2126" i="8"/>
  <c r="P2127" i="8"/>
  <c r="P2128" i="8"/>
  <c r="P2129" i="8"/>
  <c r="P2130" i="8"/>
  <c r="P2131" i="8"/>
  <c r="P2132" i="8"/>
  <c r="P2133" i="8"/>
  <c r="P2134" i="8"/>
  <c r="P3656" i="8"/>
  <c r="P3657" i="8"/>
  <c r="P3658" i="8"/>
  <c r="P3659" i="8"/>
  <c r="P3660" i="8"/>
  <c r="P3661" i="8"/>
  <c r="P3662" i="8"/>
  <c r="P3663" i="8"/>
  <c r="P3664" i="8"/>
  <c r="P3665" i="8"/>
  <c r="P3666" i="8"/>
  <c r="P3667" i="8"/>
  <c r="P3668" i="8"/>
  <c r="P3669" i="8"/>
  <c r="P3670" i="8"/>
  <c r="P3671" i="8"/>
  <c r="P3672" i="8"/>
  <c r="P3673" i="8"/>
  <c r="P3674" i="8"/>
  <c r="P3675" i="8"/>
  <c r="P3676" i="8"/>
  <c r="P3677" i="8"/>
  <c r="P3678" i="8"/>
  <c r="P3679" i="8"/>
  <c r="P5473" i="8"/>
  <c r="P5474" i="8"/>
  <c r="P5475" i="8"/>
  <c r="P5476" i="8"/>
  <c r="P5477" i="8"/>
  <c r="P5478" i="8"/>
  <c r="P5479" i="8"/>
  <c r="P5480" i="8"/>
  <c r="P5481" i="8"/>
  <c r="P5482" i="8"/>
  <c r="P5483" i="8"/>
  <c r="P5484" i="8"/>
  <c r="P5485" i="8"/>
  <c r="P5486" i="8"/>
  <c r="P5487" i="8"/>
  <c r="P5488" i="8"/>
  <c r="P5489" i="8"/>
  <c r="P5490" i="8"/>
  <c r="P5491" i="8"/>
  <c r="P5492" i="8"/>
  <c r="P5493" i="8"/>
  <c r="P5494" i="8"/>
  <c r="P5495" i="8"/>
  <c r="P5496" i="8"/>
  <c r="P5497" i="8"/>
  <c r="P6029" i="8"/>
  <c r="P6030" i="8"/>
  <c r="P6031" i="8"/>
  <c r="P6032" i="8"/>
  <c r="P6033" i="8"/>
  <c r="P6034" i="8"/>
  <c r="P6035" i="8"/>
  <c r="P6036" i="8"/>
  <c r="P6037" i="8"/>
  <c r="P6038" i="8"/>
  <c r="P6039" i="8"/>
  <c r="P6040" i="8"/>
  <c r="P6041" i="8"/>
  <c r="P6042" i="8"/>
  <c r="P6043" i="8"/>
  <c r="P6044" i="8"/>
  <c r="P6045" i="8"/>
  <c r="P6046" i="8"/>
  <c r="P6047" i="8"/>
  <c r="P6048" i="8"/>
  <c r="P6049" i="8"/>
  <c r="P6050" i="8"/>
  <c r="P6051" i="8"/>
  <c r="P6052" i="8"/>
  <c r="P6371" i="8"/>
  <c r="P6372" i="8"/>
  <c r="P6373" i="8"/>
  <c r="P6374" i="8"/>
  <c r="P6375" i="8"/>
  <c r="P6376" i="8"/>
  <c r="P6377" i="8"/>
  <c r="P6378" i="8"/>
  <c r="P6379" i="8"/>
  <c r="P6380" i="8"/>
  <c r="P6381" i="8"/>
  <c r="P6382" i="8"/>
  <c r="P6383" i="8"/>
  <c r="P6384" i="8"/>
  <c r="P6385" i="8"/>
  <c r="P6386" i="8"/>
  <c r="P6387" i="8"/>
  <c r="P6388" i="8"/>
  <c r="P6389" i="8"/>
  <c r="P6390" i="8"/>
  <c r="P6391" i="8"/>
  <c r="P6392" i="8"/>
  <c r="P6393" i="8"/>
  <c r="P6394" i="8"/>
  <c r="P6395" i="8"/>
  <c r="P2954" i="8"/>
  <c r="P2955" i="8"/>
  <c r="P2956" i="8"/>
  <c r="P2957" i="8"/>
  <c r="P2958" i="8"/>
  <c r="P2959" i="8"/>
  <c r="P2960" i="8"/>
  <c r="P2961" i="8"/>
  <c r="P2962" i="8"/>
  <c r="P2963" i="8"/>
  <c r="P2964" i="8"/>
  <c r="P5402" i="8"/>
  <c r="P5403" i="8"/>
  <c r="P5404" i="8"/>
  <c r="P5405" i="8"/>
  <c r="P5406" i="8"/>
  <c r="P5407" i="8"/>
  <c r="P5408" i="8"/>
  <c r="P5409" i="8"/>
  <c r="P5410" i="8"/>
  <c r="P5411" i="8"/>
  <c r="P5412" i="8"/>
  <c r="P5413" i="8"/>
  <c r="P5414" i="8"/>
  <c r="P2150" i="8"/>
  <c r="P2151" i="8"/>
  <c r="P2152" i="8"/>
  <c r="P2153" i="8"/>
  <c r="P2154" i="8"/>
  <c r="P2155" i="8"/>
  <c r="P2156" i="8"/>
  <c r="P2157" i="8"/>
  <c r="P2158" i="8"/>
  <c r="P2159" i="8"/>
  <c r="P2160" i="8"/>
  <c r="P1342" i="8"/>
  <c r="P1343" i="8"/>
  <c r="P1344" i="8"/>
  <c r="P1345" i="8"/>
  <c r="P1346" i="8"/>
  <c r="P1347" i="8"/>
  <c r="P1348" i="8"/>
  <c r="P1349" i="8"/>
  <c r="P1350" i="8"/>
  <c r="P1351" i="8"/>
  <c r="P1352" i="8"/>
  <c r="P1353" i="8"/>
  <c r="P1354" i="8"/>
  <c r="P1355" i="8"/>
  <c r="P1356" i="8"/>
  <c r="P1357" i="8"/>
  <c r="P1358" i="8"/>
  <c r="P1571" i="8"/>
  <c r="P1572" i="8"/>
  <c r="P1573" i="8"/>
  <c r="P1574" i="8"/>
  <c r="P1575" i="8"/>
  <c r="P1576" i="8"/>
  <c r="P1577" i="8"/>
  <c r="P1578" i="8"/>
  <c r="P1579" i="8"/>
  <c r="P1580" i="8"/>
  <c r="P5091" i="8"/>
  <c r="P5092" i="8"/>
  <c r="P5093" i="8"/>
  <c r="P5094" i="8"/>
  <c r="P5095" i="8"/>
  <c r="P5096" i="8"/>
  <c r="P5097" i="8"/>
  <c r="P5098" i="8"/>
  <c r="P5099" i="8"/>
  <c r="P5100" i="8"/>
  <c r="P3334" i="8"/>
  <c r="P3335" i="8"/>
  <c r="P3336" i="8"/>
  <c r="P3337" i="8"/>
  <c r="P3338" i="8"/>
  <c r="P3339" i="8"/>
  <c r="P3340" i="8"/>
  <c r="P3341" i="8"/>
  <c r="P3342" i="8"/>
  <c r="P3343" i="8"/>
  <c r="P3344" i="8"/>
  <c r="P5031" i="8"/>
  <c r="P5032" i="8"/>
  <c r="P5033" i="8"/>
  <c r="P5034" i="8"/>
  <c r="P5035" i="8"/>
  <c r="P5036" i="8"/>
  <c r="P5037" i="8"/>
  <c r="P5038" i="8"/>
  <c r="P5039" i="8"/>
  <c r="P5040" i="8"/>
  <c r="P5041" i="8"/>
  <c r="P5042" i="8"/>
  <c r="P5043" i="8"/>
  <c r="P5044" i="8"/>
  <c r="P5745" i="8"/>
  <c r="P5746" i="8"/>
  <c r="P5747" i="8"/>
  <c r="P5748" i="8"/>
  <c r="P5749" i="8"/>
  <c r="P5750" i="8"/>
  <c r="P5751" i="8"/>
  <c r="P5752" i="8"/>
  <c r="P5753" i="8"/>
  <c r="P5754" i="8"/>
  <c r="P5755" i="8"/>
  <c r="P5756" i="8"/>
  <c r="P5757" i="8"/>
  <c r="P5272" i="8"/>
  <c r="P5273" i="8"/>
  <c r="P5274" i="8"/>
  <c r="P5275" i="8"/>
  <c r="P5276" i="8"/>
  <c r="P5277" i="8"/>
  <c r="P5278" i="8"/>
  <c r="P5279" i="8"/>
  <c r="P5280" i="8"/>
  <c r="P5281" i="8"/>
  <c r="P5282" i="8"/>
  <c r="P5283" i="8"/>
  <c r="P5284" i="8"/>
  <c r="P5285" i="8"/>
  <c r="P5286" i="8"/>
  <c r="P5287" i="8"/>
  <c r="P5288" i="8"/>
  <c r="P7483" i="8"/>
  <c r="P7484" i="8"/>
  <c r="P7485" i="8"/>
  <c r="P7486" i="8"/>
  <c r="P7487" i="8"/>
  <c r="P7488" i="8"/>
  <c r="P7489" i="8"/>
  <c r="P7490" i="8"/>
  <c r="P7491" i="8"/>
  <c r="P7492" i="8"/>
  <c r="P7493" i="8"/>
  <c r="P7494" i="8"/>
  <c r="P7495" i="8"/>
  <c r="P7496" i="8"/>
  <c r="P7497" i="8"/>
  <c r="P7498" i="8"/>
  <c r="P7499" i="8"/>
  <c r="P7500" i="8"/>
  <c r="P7501" i="8"/>
  <c r="P7502" i="8"/>
  <c r="P7503" i="8"/>
  <c r="P7504" i="8"/>
  <c r="P7505" i="8"/>
  <c r="P7506" i="8"/>
  <c r="P7507" i="8"/>
  <c r="P7508" i="8"/>
  <c r="P7509" i="8"/>
  <c r="P7510" i="8"/>
  <c r="P7511" i="8"/>
  <c r="P7512" i="8"/>
  <c r="P7513" i="8"/>
  <c r="P7514" i="8"/>
  <c r="P7515" i="8"/>
  <c r="P7516" i="8"/>
  <c r="P7517" i="8"/>
  <c r="P7518" i="8"/>
  <c r="P7519" i="8"/>
  <c r="P7520" i="8"/>
  <c r="P7521" i="8"/>
  <c r="P7522" i="8"/>
  <c r="P7523" i="8"/>
  <c r="P7438" i="8"/>
  <c r="P7439" i="8"/>
  <c r="P7440" i="8"/>
  <c r="P7441" i="8"/>
  <c r="P7442" i="8"/>
  <c r="P7443" i="8"/>
  <c r="P7444" i="8"/>
  <c r="P7445" i="8"/>
  <c r="P7446" i="8"/>
  <c r="P7447" i="8"/>
  <c r="P7448" i="8"/>
  <c r="P7449" i="8"/>
  <c r="P7450" i="8"/>
  <c r="P7451" i="8"/>
  <c r="P7452" i="8"/>
  <c r="P7453" i="8"/>
  <c r="P7454" i="8"/>
  <c r="P7455" i="8"/>
  <c r="P7456" i="8"/>
  <c r="P7457" i="8"/>
  <c r="P7458" i="8"/>
  <c r="P7459" i="8"/>
  <c r="P7460" i="8"/>
  <c r="P7461" i="8"/>
  <c r="P7462" i="8"/>
  <c r="P7463" i="8"/>
  <c r="P7464" i="8"/>
  <c r="P7465" i="8"/>
  <c r="P7466" i="8"/>
  <c r="P7467" i="8"/>
  <c r="P7468" i="8"/>
  <c r="P7469" i="8"/>
  <c r="P7470" i="8"/>
  <c r="P7471" i="8"/>
  <c r="P7472" i="8"/>
  <c r="P7473" i="8"/>
  <c r="P7474" i="8"/>
  <c r="P7475" i="8"/>
  <c r="P7476" i="8"/>
  <c r="P7477" i="8"/>
  <c r="P7478" i="8"/>
  <c r="P7479" i="8"/>
  <c r="P7480" i="8"/>
  <c r="P7481" i="8"/>
  <c r="P7482" i="8"/>
  <c r="P1300" i="8"/>
  <c r="P1301" i="8"/>
  <c r="P1302" i="8"/>
  <c r="P1303" i="8"/>
  <c r="P1304" i="8"/>
  <c r="P1305" i="8"/>
  <c r="P1306" i="8"/>
  <c r="P1307" i="8"/>
  <c r="P1308" i="8"/>
  <c r="P1309" i="8"/>
  <c r="P1310" i="8"/>
  <c r="P1311" i="8"/>
  <c r="P1312" i="8"/>
  <c r="P1313" i="8"/>
  <c r="P1314" i="8"/>
  <c r="P1315" i="8"/>
  <c r="P1316" i="8"/>
  <c r="P1317" i="8"/>
  <c r="P1318" i="8"/>
  <c r="P1319" i="8"/>
  <c r="P1320" i="8"/>
  <c r="P1321" i="8"/>
  <c r="P1322" i="8"/>
  <c r="P1323" i="8"/>
  <c r="P1324" i="8"/>
  <c r="P1325" i="8"/>
  <c r="P1326" i="8"/>
  <c r="P1327" i="8"/>
  <c r="P1328" i="8"/>
  <c r="P1329" i="8"/>
  <c r="P1330" i="8"/>
  <c r="P1331" i="8"/>
  <c r="P1332" i="8"/>
  <c r="P1333" i="8"/>
  <c r="P1334" i="8"/>
  <c r="P1335" i="8"/>
  <c r="P1336" i="8"/>
  <c r="P1337" i="8"/>
  <c r="P1338" i="8"/>
  <c r="P1339" i="8"/>
  <c r="P1340" i="8"/>
  <c r="P1341" i="8"/>
  <c r="P1682" i="8"/>
  <c r="P1683" i="8"/>
  <c r="P1684" i="8"/>
  <c r="P1685" i="8"/>
  <c r="P1686" i="8"/>
  <c r="P1687" i="8"/>
  <c r="P1688" i="8"/>
  <c r="P1689" i="8"/>
  <c r="P1690" i="8"/>
  <c r="P1691" i="8"/>
  <c r="P1692" i="8"/>
  <c r="P1693" i="8"/>
  <c r="P1694" i="8"/>
  <c r="P1695" i="8"/>
  <c r="P1696" i="8"/>
  <c r="P1697" i="8"/>
  <c r="P1698" i="8"/>
  <c r="P1699" i="8"/>
  <c r="P1700" i="8"/>
  <c r="P1701" i="8"/>
  <c r="P1702" i="8"/>
  <c r="P1703" i="8"/>
  <c r="P1704" i="8"/>
  <c r="P1705" i="8"/>
  <c r="P1706" i="8"/>
  <c r="P1707" i="8"/>
  <c r="P1708" i="8"/>
  <c r="P1709" i="8"/>
  <c r="P1710" i="8"/>
  <c r="P1711" i="8"/>
  <c r="P1712" i="8"/>
  <c r="P1713" i="8"/>
  <c r="P1714" i="8"/>
  <c r="P1715" i="8"/>
  <c r="P1716" i="8"/>
  <c r="P1717" i="8"/>
  <c r="P1718" i="8"/>
  <c r="P1719" i="8"/>
  <c r="P1720" i="8"/>
  <c r="P1721" i="8"/>
  <c r="P1722" i="8"/>
  <c r="P2792" i="8"/>
  <c r="P2793" i="8"/>
  <c r="P2794" i="8"/>
  <c r="P2795" i="8"/>
  <c r="P2796" i="8"/>
  <c r="P2797" i="8"/>
  <c r="P2798" i="8"/>
  <c r="P2799" i="8"/>
  <c r="P2800" i="8"/>
  <c r="P2801" i="8"/>
  <c r="P2802" i="8"/>
  <c r="P2803" i="8"/>
  <c r="P2804" i="8"/>
  <c r="P2805" i="8"/>
  <c r="P2806" i="8"/>
  <c r="P2807" i="8"/>
  <c r="P2808" i="8"/>
  <c r="P2809" i="8"/>
  <c r="P2810" i="8"/>
  <c r="P2811" i="8"/>
  <c r="P2812" i="8"/>
  <c r="P2813" i="8"/>
  <c r="P2814" i="8"/>
  <c r="P2815" i="8"/>
  <c r="P2816" i="8"/>
  <c r="P2817" i="8"/>
  <c r="P2818" i="8"/>
  <c r="P2819" i="8"/>
  <c r="P2820" i="8"/>
  <c r="P2821" i="8"/>
  <c r="P2822" i="8"/>
  <c r="P2823" i="8"/>
  <c r="P2824" i="8"/>
  <c r="P2825" i="8"/>
  <c r="P2826" i="8"/>
  <c r="P2827" i="8"/>
  <c r="P2828" i="8"/>
  <c r="P2829" i="8"/>
  <c r="P2830" i="8"/>
  <c r="P2831" i="8"/>
  <c r="P2832" i="8"/>
  <c r="P2833" i="8"/>
  <c r="P3595" i="8"/>
  <c r="P3596" i="8"/>
  <c r="P3597" i="8"/>
  <c r="P3598" i="8"/>
  <c r="P3599" i="8"/>
  <c r="P3600" i="8"/>
  <c r="P3601" i="8"/>
  <c r="P3602" i="8"/>
  <c r="P3603" i="8"/>
  <c r="P3604" i="8"/>
  <c r="P3605" i="8"/>
  <c r="P3606" i="8"/>
  <c r="P3607" i="8"/>
  <c r="P3608" i="8"/>
  <c r="P3609" i="8"/>
  <c r="P3610" i="8"/>
  <c r="P3611" i="8"/>
  <c r="P3612" i="8"/>
  <c r="P3613" i="8"/>
  <c r="P3614" i="8"/>
  <c r="P3615" i="8"/>
  <c r="P3616" i="8"/>
  <c r="P3617" i="8"/>
  <c r="P3618" i="8"/>
  <c r="P3619" i="8"/>
  <c r="P3620" i="8"/>
  <c r="P3621" i="8"/>
  <c r="P3622" i="8"/>
  <c r="P3623" i="8"/>
  <c r="P3624" i="8"/>
  <c r="P3625" i="8"/>
  <c r="P3626" i="8"/>
  <c r="P3627" i="8"/>
  <c r="P3628" i="8"/>
  <c r="P3629" i="8"/>
  <c r="P3630" i="8"/>
  <c r="P3631" i="8"/>
  <c r="P3632" i="8"/>
  <c r="P3633" i="8"/>
  <c r="P3634" i="8"/>
  <c r="P3635" i="8"/>
  <c r="P4619" i="8"/>
  <c r="P4620" i="8"/>
  <c r="P4621" i="8"/>
  <c r="P4622" i="8"/>
  <c r="P4623" i="8"/>
  <c r="P4624" i="8"/>
  <c r="P4625" i="8"/>
  <c r="P4626" i="8"/>
  <c r="P4627" i="8"/>
  <c r="P4628" i="8"/>
  <c r="P4629" i="8"/>
  <c r="P4630" i="8"/>
  <c r="P4631" i="8"/>
  <c r="P4632" i="8"/>
  <c r="P4633" i="8"/>
  <c r="P4634" i="8"/>
  <c r="P4635" i="8"/>
  <c r="P4636" i="8"/>
  <c r="P4637" i="8"/>
  <c r="P4638" i="8"/>
  <c r="P4639" i="8"/>
  <c r="P4640" i="8"/>
  <c r="P4641" i="8"/>
  <c r="P4642" i="8"/>
  <c r="P4643" i="8"/>
  <c r="P4644" i="8"/>
  <c r="P4645" i="8"/>
  <c r="P4646" i="8"/>
  <c r="P4647" i="8"/>
  <c r="P4648" i="8"/>
  <c r="P4649" i="8"/>
  <c r="P4650" i="8"/>
  <c r="P4651" i="8"/>
  <c r="P4652" i="8"/>
  <c r="P4653" i="8"/>
  <c r="P4654" i="8"/>
  <c r="P4655" i="8"/>
  <c r="P4656" i="8"/>
  <c r="P4657" i="8"/>
  <c r="P5232" i="8"/>
  <c r="P5233" i="8"/>
  <c r="P5234" i="8"/>
  <c r="P5235" i="8"/>
  <c r="P5236" i="8"/>
  <c r="P5237" i="8"/>
  <c r="P5238" i="8"/>
  <c r="P5239" i="8"/>
  <c r="P5240" i="8"/>
  <c r="P5241" i="8"/>
  <c r="P5242" i="8"/>
  <c r="P5243" i="8"/>
  <c r="P5244" i="8"/>
  <c r="P5245" i="8"/>
  <c r="P5246" i="8"/>
  <c r="P5247" i="8"/>
  <c r="P5248" i="8"/>
  <c r="P5249" i="8"/>
  <c r="P5250" i="8"/>
  <c r="P5251" i="8"/>
  <c r="P5252" i="8"/>
  <c r="P5253" i="8"/>
  <c r="P5254" i="8"/>
  <c r="P5255" i="8"/>
  <c r="P5256" i="8"/>
  <c r="P5257" i="8"/>
  <c r="P5258" i="8"/>
  <c r="P5259" i="8"/>
  <c r="P5260" i="8"/>
  <c r="P5261" i="8"/>
  <c r="P5262" i="8"/>
  <c r="P5263" i="8"/>
  <c r="P5264" i="8"/>
  <c r="P5265" i="8"/>
  <c r="P5266" i="8"/>
  <c r="P5267" i="8"/>
  <c r="P5268" i="8"/>
  <c r="P5269" i="8"/>
  <c r="P5270" i="8"/>
  <c r="P5271" i="8"/>
  <c r="P5942" i="8"/>
  <c r="P5943" i="8"/>
  <c r="P5944" i="8"/>
  <c r="P5945" i="8"/>
  <c r="P5946" i="8"/>
  <c r="P5947" i="8"/>
  <c r="P5948" i="8"/>
  <c r="P5949" i="8"/>
  <c r="P5950" i="8"/>
  <c r="P5951" i="8"/>
  <c r="P5952" i="8"/>
  <c r="P5953" i="8"/>
  <c r="P5954" i="8"/>
  <c r="P5955" i="8"/>
  <c r="P5956" i="8"/>
  <c r="P5957" i="8"/>
  <c r="P5958" i="8"/>
  <c r="P5959" i="8"/>
  <c r="P5960" i="8"/>
  <c r="P5961" i="8"/>
  <c r="P5962" i="8"/>
  <c r="P5963" i="8"/>
  <c r="P5964" i="8"/>
  <c r="P5965" i="8"/>
  <c r="P5966" i="8"/>
  <c r="P5967" i="8"/>
  <c r="P5968" i="8"/>
  <c r="P5969" i="8"/>
  <c r="P5970" i="8"/>
  <c r="P5971" i="8"/>
  <c r="P5972" i="8"/>
  <c r="P5973" i="8"/>
  <c r="P5974" i="8"/>
  <c r="P5975" i="8"/>
  <c r="P5976" i="8"/>
  <c r="P5977" i="8"/>
  <c r="P5978" i="8"/>
  <c r="P5979" i="8"/>
  <c r="P5980" i="8"/>
  <c r="P5981" i="8"/>
  <c r="P5982" i="8"/>
  <c r="P5983" i="8"/>
  <c r="P6521" i="8"/>
  <c r="P6522" i="8"/>
  <c r="P6523" i="8"/>
  <c r="P6524" i="8"/>
  <c r="P6525" i="8"/>
  <c r="P6526" i="8"/>
  <c r="P6527" i="8"/>
  <c r="P6528" i="8"/>
  <c r="P6529" i="8"/>
  <c r="P6530" i="8"/>
  <c r="P6531" i="8"/>
  <c r="P6532" i="8"/>
  <c r="P6533" i="8"/>
  <c r="P6534" i="8"/>
  <c r="P6535" i="8"/>
  <c r="P6536" i="8"/>
  <c r="P6537" i="8"/>
  <c r="P6538" i="8"/>
  <c r="P6539" i="8"/>
  <c r="P6540" i="8"/>
  <c r="P6541" i="8"/>
  <c r="P6542" i="8"/>
  <c r="P6543" i="8"/>
  <c r="P6544" i="8"/>
  <c r="P6545" i="8"/>
  <c r="P6546" i="8"/>
  <c r="P6547" i="8"/>
  <c r="P6548" i="8"/>
  <c r="P6549" i="8"/>
  <c r="P6550" i="8"/>
  <c r="P6551" i="8"/>
  <c r="P6552" i="8"/>
  <c r="P6553" i="8"/>
  <c r="P6554" i="8"/>
  <c r="P6555" i="8"/>
  <c r="P6556" i="8"/>
  <c r="P6557" i="8"/>
  <c r="P6558" i="8"/>
  <c r="P6559" i="8"/>
  <c r="P6560" i="8"/>
  <c r="P6561" i="8"/>
  <c r="P6562" i="8"/>
  <c r="P6563" i="8"/>
  <c r="P1414" i="8"/>
  <c r="P1415" i="8"/>
  <c r="P1416" i="8"/>
  <c r="P1417" i="8"/>
  <c r="P1418" i="8"/>
  <c r="P1419" i="8"/>
  <c r="P1420" i="8"/>
  <c r="P1421" i="8"/>
  <c r="P1422" i="8"/>
  <c r="P1423" i="8"/>
  <c r="P3477" i="8"/>
  <c r="P3478" i="8"/>
  <c r="P3479" i="8"/>
  <c r="P3480" i="8"/>
  <c r="P3481" i="8"/>
  <c r="P3482" i="8"/>
  <c r="P3483" i="8"/>
  <c r="P3484" i="8"/>
  <c r="P3485" i="8"/>
  <c r="P3486" i="8"/>
  <c r="P3487" i="8"/>
  <c r="P3488" i="8"/>
  <c r="P3489" i="8"/>
  <c r="P3490" i="8"/>
  <c r="P5330" i="8"/>
  <c r="P5331" i="8"/>
  <c r="P5332" i="8"/>
  <c r="P5333" i="8"/>
  <c r="P5334" i="8"/>
  <c r="P5335" i="8"/>
  <c r="P5336" i="8"/>
  <c r="P5337" i="8"/>
  <c r="P5338" i="8"/>
  <c r="P5339" i="8"/>
  <c r="P5340" i="8"/>
  <c r="P5341" i="8"/>
  <c r="P5342" i="8"/>
  <c r="P5343" i="8"/>
  <c r="P5344" i="8"/>
  <c r="P5345" i="8"/>
  <c r="P5346" i="8"/>
  <c r="P5347" i="8"/>
  <c r="P5348" i="8"/>
  <c r="P5349" i="8"/>
  <c r="P5350" i="8"/>
  <c r="P5351" i="8"/>
  <c r="P5352" i="8"/>
  <c r="P5353" i="8"/>
  <c r="P5354" i="8"/>
  <c r="P5355" i="8"/>
  <c r="P5356" i="8"/>
  <c r="P5357" i="8"/>
  <c r="P5358" i="8"/>
  <c r="P5359" i="8"/>
  <c r="P5360" i="8"/>
  <c r="P5361" i="8"/>
  <c r="P5362" i="8"/>
  <c r="P5363" i="8"/>
  <c r="P5364" i="8"/>
  <c r="P5365" i="8"/>
  <c r="P5366" i="8"/>
  <c r="P5367" i="8"/>
  <c r="P5368" i="8"/>
  <c r="P5369" i="8"/>
  <c r="P1134" i="8"/>
  <c r="P1135" i="8"/>
  <c r="P1136" i="8"/>
  <c r="P1137" i="8"/>
  <c r="P1138" i="8"/>
  <c r="P1139" i="8"/>
  <c r="P1140" i="8"/>
  <c r="P1141" i="8"/>
  <c r="P1142" i="8"/>
  <c r="P1143" i="8"/>
  <c r="P1144" i="8"/>
  <c r="P1145" i="8"/>
  <c r="P1146" i="8"/>
  <c r="P1147" i="8"/>
  <c r="P1148" i="8"/>
  <c r="P1149" i="8"/>
  <c r="P1150" i="8"/>
  <c r="P1151" i="8"/>
  <c r="P1152" i="8"/>
  <c r="P1153" i="8"/>
  <c r="P1154" i="8"/>
  <c r="P1155" i="8"/>
  <c r="P1156" i="8"/>
  <c r="P1157" i="8"/>
  <c r="P1158" i="8"/>
  <c r="P1159" i="8"/>
  <c r="P1160" i="8"/>
  <c r="P1161" i="8"/>
  <c r="P1162" i="8"/>
  <c r="P1163" i="8"/>
  <c r="P1164" i="8"/>
  <c r="P1165" i="8"/>
  <c r="P1166" i="8"/>
  <c r="P1167" i="8"/>
  <c r="P1168" i="8"/>
  <c r="P1169" i="8"/>
  <c r="P1170" i="8"/>
  <c r="P2161" i="8"/>
  <c r="P2162" i="8"/>
  <c r="P2163" i="8"/>
  <c r="P2164" i="8"/>
  <c r="P2165" i="8"/>
  <c r="P2166" i="8"/>
  <c r="P2167" i="8"/>
  <c r="P2168" i="8"/>
  <c r="P2169" i="8"/>
  <c r="P2170" i="8"/>
  <c r="P834" i="8"/>
  <c r="P835" i="8"/>
  <c r="P836" i="8"/>
  <c r="P837" i="8"/>
  <c r="P838" i="8"/>
  <c r="P839" i="8"/>
  <c r="P840" i="8"/>
  <c r="P841" i="8"/>
  <c r="P842" i="8"/>
  <c r="P843" i="8"/>
  <c r="P1728" i="8"/>
  <c r="P1729" i="8"/>
  <c r="P1730" i="8"/>
  <c r="P1731" i="8"/>
  <c r="P1732" i="8"/>
  <c r="P1733" i="8"/>
  <c r="P1734" i="8"/>
  <c r="P1735" i="8"/>
  <c r="P1736" i="8"/>
  <c r="P1737" i="8"/>
  <c r="P1738" i="8"/>
  <c r="P1739" i="8"/>
  <c r="P1740" i="8"/>
  <c r="P1741" i="8"/>
  <c r="P1742" i="8"/>
  <c r="P1743" i="8"/>
  <c r="P1744" i="8"/>
  <c r="P1745" i="8"/>
  <c r="P1746" i="8"/>
  <c r="P1747" i="8"/>
  <c r="P1748" i="8"/>
  <c r="P1749" i="8"/>
  <c r="P1750" i="8"/>
  <c r="P1751" i="8"/>
  <c r="P1752" i="8"/>
  <c r="P1753" i="8"/>
  <c r="P1754" i="8"/>
  <c r="P1755" i="8"/>
  <c r="P1756" i="8"/>
  <c r="P1757" i="8"/>
  <c r="P1758" i="8"/>
  <c r="P1759" i="8"/>
  <c r="P1760" i="8"/>
  <c r="P1761" i="8"/>
  <c r="P1762" i="8"/>
  <c r="P1763" i="8"/>
  <c r="P1764" i="8"/>
  <c r="P1765" i="8"/>
  <c r="P1766" i="8"/>
  <c r="P1767" i="8"/>
  <c r="P1768" i="8"/>
  <c r="P1769" i="8"/>
  <c r="P1770" i="8"/>
  <c r="P1771" i="8"/>
  <c r="P1772" i="8"/>
  <c r="P1773" i="8"/>
  <c r="P1774" i="8"/>
  <c r="P1775" i="8"/>
  <c r="P1776" i="8"/>
  <c r="P1777" i="8"/>
  <c r="P1778" i="8"/>
  <c r="P1779" i="8"/>
  <c r="P1780" i="8"/>
  <c r="P1781" i="8"/>
  <c r="P1782" i="8"/>
  <c r="P1783" i="8"/>
  <c r="P1784" i="8"/>
  <c r="P1785" i="8"/>
  <c r="P1786" i="8"/>
  <c r="P1787" i="8"/>
  <c r="P1788" i="8"/>
  <c r="P1789" i="8"/>
  <c r="P1790" i="8"/>
  <c r="P1791" i="8"/>
  <c r="P1792" i="8"/>
  <c r="P1793" i="8"/>
  <c r="P1794" i="8"/>
  <c r="P1795" i="8"/>
  <c r="P1796" i="8"/>
  <c r="P1797" i="8"/>
  <c r="P1798" i="8"/>
  <c r="P1799" i="8"/>
  <c r="P1800" i="8"/>
  <c r="P1801" i="8"/>
  <c r="P1802" i="8"/>
  <c r="P1803" i="8"/>
  <c r="P1804" i="8"/>
  <c r="P1805" i="8"/>
  <c r="P1806" i="8"/>
  <c r="P1807" i="8"/>
  <c r="P1808" i="8"/>
  <c r="P1809" i="8"/>
  <c r="P1810" i="8"/>
  <c r="P1811" i="8"/>
  <c r="P1812" i="8"/>
  <c r="P1813" i="8"/>
  <c r="P1814" i="8"/>
  <c r="P1815" i="8"/>
  <c r="P1816" i="8"/>
  <c r="P1171" i="8"/>
  <c r="P1172" i="8"/>
  <c r="P1173" i="8"/>
  <c r="P1174" i="8"/>
  <c r="P1175" i="8"/>
  <c r="P1176" i="8"/>
  <c r="P1177" i="8"/>
  <c r="P1178" i="8"/>
  <c r="P1179" i="8"/>
  <c r="P1180" i="8"/>
  <c r="P1181" i="8"/>
  <c r="P1182" i="8"/>
  <c r="P1183" i="8"/>
  <c r="P1184" i="8"/>
  <c r="P1185" i="8"/>
  <c r="P1186" i="8"/>
  <c r="P1187" i="8"/>
  <c r="P1188" i="8"/>
  <c r="P1189" i="8"/>
  <c r="P1190" i="8"/>
  <c r="P1191" i="8"/>
  <c r="P1192" i="8"/>
  <c r="P1193" i="8"/>
  <c r="P1194" i="8"/>
  <c r="P1195" i="8"/>
  <c r="P1196" i="8"/>
  <c r="P1197" i="8"/>
  <c r="P1198" i="8"/>
  <c r="P1199" i="8"/>
  <c r="P1200" i="8"/>
  <c r="P1201" i="8"/>
  <c r="P3176" i="8"/>
  <c r="P3177" i="8"/>
  <c r="P3178" i="8"/>
  <c r="P3179" i="8"/>
  <c r="P3180" i="8"/>
  <c r="P3181" i="8"/>
  <c r="P3182" i="8"/>
  <c r="P3183" i="8"/>
  <c r="P3184" i="8"/>
  <c r="P3185" i="8"/>
  <c r="P3186" i="8"/>
  <c r="P3187" i="8"/>
  <c r="P3188" i="8"/>
  <c r="P3189" i="8"/>
  <c r="P3190" i="8"/>
  <c r="P3191" i="8"/>
  <c r="P3192" i="8"/>
  <c r="P3193" i="8"/>
  <c r="P3194" i="8"/>
  <c r="P3195" i="8"/>
  <c r="P3196" i="8"/>
  <c r="P3197" i="8"/>
  <c r="P3198" i="8"/>
  <c r="P3199" i="8"/>
  <c r="P3200" i="8"/>
  <c r="P3201" i="8"/>
  <c r="P3202" i="8"/>
  <c r="P3203" i="8"/>
  <c r="P3204" i="8"/>
  <c r="P3205" i="8"/>
  <c r="P3206" i="8"/>
  <c r="P4096" i="8"/>
  <c r="P4097" i="8"/>
  <c r="P4098" i="8"/>
  <c r="P4099" i="8"/>
  <c r="P4100" i="8"/>
  <c r="P4101" i="8"/>
  <c r="P4102" i="8"/>
  <c r="P4103" i="8"/>
  <c r="P4104" i="8"/>
  <c r="P4105" i="8"/>
  <c r="P4106" i="8"/>
  <c r="P4107" i="8"/>
  <c r="P4108" i="8"/>
  <c r="P4109" i="8"/>
  <c r="P4110" i="8"/>
  <c r="P4111" i="8"/>
  <c r="P4112" i="8"/>
  <c r="P4113" i="8"/>
  <c r="P4114" i="8"/>
  <c r="P4115" i="8"/>
  <c r="P4116" i="8"/>
  <c r="P4117" i="8"/>
  <c r="P4118" i="8"/>
  <c r="P4119" i="8"/>
  <c r="P4120" i="8"/>
  <c r="P4121" i="8"/>
  <c r="P4122" i="8"/>
  <c r="P4123" i="8"/>
  <c r="P4124" i="8"/>
  <c r="P4125" i="8"/>
  <c r="P4126" i="8"/>
  <c r="P4127" i="8"/>
  <c r="P4128" i="8"/>
  <c r="P4129" i="8"/>
  <c r="P4130" i="8"/>
  <c r="P4131" i="8"/>
  <c r="P4132" i="8"/>
  <c r="P4133" i="8"/>
  <c r="P4134" i="8"/>
  <c r="P4135" i="8"/>
  <c r="P4136" i="8"/>
  <c r="P4137" i="8"/>
  <c r="P4138" i="8"/>
  <c r="P4139" i="8"/>
  <c r="P4140" i="8"/>
  <c r="P4141" i="8"/>
  <c r="P4142" i="8"/>
  <c r="P4143" i="8"/>
  <c r="P4144" i="8"/>
  <c r="P4145" i="8"/>
  <c r="P4146" i="8"/>
  <c r="P4147" i="8"/>
  <c r="P4148" i="8"/>
  <c r="P4149" i="8"/>
  <c r="P4150" i="8"/>
  <c r="P4151" i="8"/>
  <c r="P4152" i="8"/>
  <c r="P4153" i="8"/>
  <c r="P4154" i="8"/>
  <c r="P4155" i="8"/>
  <c r="P4658" i="8"/>
  <c r="P4659" i="8"/>
  <c r="P4660" i="8"/>
  <c r="P4661" i="8"/>
  <c r="P4662" i="8"/>
  <c r="P4663" i="8"/>
  <c r="P4664" i="8"/>
  <c r="P4665" i="8"/>
  <c r="P4666" i="8"/>
  <c r="P4667" i="8"/>
  <c r="P4668" i="8"/>
  <c r="P4669" i="8"/>
  <c r="P4670" i="8"/>
  <c r="P4671" i="8"/>
  <c r="P4672" i="8"/>
  <c r="P4673" i="8"/>
  <c r="P4674" i="8"/>
  <c r="P4675" i="8"/>
  <c r="P4676" i="8"/>
  <c r="P4677" i="8"/>
  <c r="P4678" i="8"/>
  <c r="P4679" i="8"/>
  <c r="P4680" i="8"/>
  <c r="P4681" i="8"/>
  <c r="P4682" i="8"/>
  <c r="P4683" i="8"/>
  <c r="P4684" i="8"/>
  <c r="P4685" i="8"/>
  <c r="P4686" i="8"/>
  <c r="P4687" i="8"/>
  <c r="P5045" i="8"/>
  <c r="P5046" i="8"/>
  <c r="P5047" i="8"/>
  <c r="P5048" i="8"/>
  <c r="P5049" i="8"/>
  <c r="P5050" i="8"/>
  <c r="P5051" i="8"/>
  <c r="P5052" i="8"/>
  <c r="P5053" i="8"/>
  <c r="P5054" i="8"/>
  <c r="P5055" i="8"/>
  <c r="P5056" i="8"/>
  <c r="P5057" i="8"/>
  <c r="P5058" i="8"/>
  <c r="P5059" i="8"/>
  <c r="P5060" i="8"/>
  <c r="P5061" i="8"/>
  <c r="P5062" i="8"/>
  <c r="P5063" i="8"/>
  <c r="P5064" i="8"/>
  <c r="P5065" i="8"/>
  <c r="P5066" i="8"/>
  <c r="P5067" i="8"/>
  <c r="P5068" i="8"/>
  <c r="P5069" i="8"/>
  <c r="P5070" i="8"/>
  <c r="P5071" i="8"/>
  <c r="P5072" i="8"/>
  <c r="P5073" i="8"/>
  <c r="P5074" i="8"/>
  <c r="P5075" i="8"/>
  <c r="P6207" i="8"/>
  <c r="P6208" i="8"/>
  <c r="P6209" i="8"/>
  <c r="P6210" i="8"/>
  <c r="P6211" i="8"/>
  <c r="P6212" i="8"/>
  <c r="P6213" i="8"/>
  <c r="P6214" i="8"/>
  <c r="P6215" i="8"/>
  <c r="P6216" i="8"/>
  <c r="P6217" i="8"/>
  <c r="P6218" i="8"/>
  <c r="P6219" i="8"/>
  <c r="P6220" i="8"/>
  <c r="P6221" i="8"/>
  <c r="P6222" i="8"/>
  <c r="P6223" i="8"/>
  <c r="P6224" i="8"/>
  <c r="P6225" i="8"/>
  <c r="P6226" i="8"/>
  <c r="P6227" i="8"/>
  <c r="P6228" i="8"/>
  <c r="P6229" i="8"/>
  <c r="P6230" i="8"/>
  <c r="P6231" i="8"/>
  <c r="P6232" i="8"/>
  <c r="P6233" i="8"/>
  <c r="P6234" i="8"/>
  <c r="P6235" i="8"/>
  <c r="P6236" i="8"/>
  <c r="P6237" i="8"/>
  <c r="P6238" i="8"/>
  <c r="P3491" i="8"/>
  <c r="P3492" i="8"/>
  <c r="P3493" i="8"/>
  <c r="P3494" i="8"/>
  <c r="P3495" i="8"/>
  <c r="P3496" i="8"/>
  <c r="P3497" i="8"/>
  <c r="P3498" i="8"/>
  <c r="P3499" i="8"/>
  <c r="P3500" i="8"/>
  <c r="P3501" i="8"/>
  <c r="P3502" i="8"/>
  <c r="P3503" i="8"/>
  <c r="P3504" i="8"/>
  <c r="P3505" i="8"/>
  <c r="P3506" i="8"/>
  <c r="P3507" i="8"/>
  <c r="P3508" i="8"/>
  <c r="P3509" i="8"/>
  <c r="P3510" i="8"/>
  <c r="P6160" i="8"/>
  <c r="P6161" i="8"/>
  <c r="P6162" i="8"/>
  <c r="P6163" i="8"/>
  <c r="P6164" i="8"/>
  <c r="P6165" i="8"/>
  <c r="P6166" i="8"/>
  <c r="P6167" i="8"/>
  <c r="P6168" i="8"/>
  <c r="P6169" i="8"/>
  <c r="P6170" i="8"/>
  <c r="P6171" i="8"/>
  <c r="P6172" i="8"/>
  <c r="P6173" i="8"/>
  <c r="P6174" i="8"/>
  <c r="P6175" i="8"/>
  <c r="P6176" i="8"/>
  <c r="P6177" i="8"/>
  <c r="P6178" i="8"/>
  <c r="P6179" i="8"/>
  <c r="P6180" i="8"/>
  <c r="P6181" i="8"/>
  <c r="P6182" i="8"/>
  <c r="P6183" i="8"/>
  <c r="P6184" i="8"/>
  <c r="P6185" i="8"/>
  <c r="P6186" i="8"/>
  <c r="P6187" i="8"/>
  <c r="P6188" i="8"/>
  <c r="P6189" i="8"/>
  <c r="P6190" i="8"/>
  <c r="P6191" i="8"/>
  <c r="P6192" i="8"/>
  <c r="P6193" i="8"/>
  <c r="P6194" i="8"/>
  <c r="P6195" i="8"/>
  <c r="P6196" i="8"/>
  <c r="P6197" i="8"/>
  <c r="P6198" i="8"/>
  <c r="P6199" i="8"/>
  <c r="P6200" i="8"/>
  <c r="P6201" i="8"/>
  <c r="P6202" i="8"/>
  <c r="P6203" i="8"/>
  <c r="P6204" i="8"/>
  <c r="P6205" i="8"/>
  <c r="P6206" i="8"/>
  <c r="P3752" i="8"/>
  <c r="P3753" i="8"/>
  <c r="P3754" i="8"/>
  <c r="P3755" i="8"/>
  <c r="P3756" i="8"/>
  <c r="P3757" i="8"/>
  <c r="P3758" i="8"/>
  <c r="P3759" i="8"/>
  <c r="P3760" i="8"/>
  <c r="P3761" i="8"/>
  <c r="P3762" i="8"/>
  <c r="P3763" i="8"/>
  <c r="P3764" i="8"/>
  <c r="P3765" i="8"/>
  <c r="P3766" i="8"/>
  <c r="P3767" i="8"/>
  <c r="P3768" i="8"/>
  <c r="P3769" i="8"/>
  <c r="P3770" i="8"/>
  <c r="P3771" i="8"/>
  <c r="P3772" i="8"/>
  <c r="P3773" i="8"/>
  <c r="P3774" i="8"/>
  <c r="P3775" i="8"/>
  <c r="P3776" i="8"/>
  <c r="P3777" i="8"/>
  <c r="P3778" i="8"/>
  <c r="P3779" i="8"/>
  <c r="P3780" i="8"/>
  <c r="P3781" i="8"/>
  <c r="P3782" i="8"/>
  <c r="P3783" i="8"/>
  <c r="P3784" i="8"/>
  <c r="P3785" i="8"/>
  <c r="P3786" i="8"/>
  <c r="P3787" i="8"/>
  <c r="P3788" i="8"/>
  <c r="P3789" i="8"/>
  <c r="P3790" i="8"/>
  <c r="P3791" i="8"/>
  <c r="P3792" i="8"/>
  <c r="P3793" i="8"/>
  <c r="P3794" i="8"/>
  <c r="P3795" i="8"/>
  <c r="P3796" i="8"/>
  <c r="P3797" i="8"/>
  <c r="P3798" i="8"/>
  <c r="P3799" i="8"/>
  <c r="P3800" i="8"/>
  <c r="P3801" i="8"/>
  <c r="P3802" i="8"/>
  <c r="P3803" i="8"/>
  <c r="P3804" i="8"/>
  <c r="P3805" i="8"/>
  <c r="P3806" i="8"/>
  <c r="P3807" i="8"/>
  <c r="P3808" i="8"/>
  <c r="P3809" i="8"/>
  <c r="P3810" i="8"/>
  <c r="P3811" i="8"/>
  <c r="P3812" i="8"/>
  <c r="P3813" i="8"/>
  <c r="P3814" i="8"/>
  <c r="P3815" i="8"/>
  <c r="P3816" i="8"/>
  <c r="P3817" i="8"/>
  <c r="P3818" i="8"/>
  <c r="P3819" i="8"/>
  <c r="P3820" i="8"/>
  <c r="P637" i="8"/>
  <c r="P638" i="8"/>
  <c r="P639" i="8"/>
  <c r="P640" i="8"/>
  <c r="P641" i="8"/>
  <c r="P642" i="8"/>
  <c r="P643" i="8"/>
  <c r="P644" i="8"/>
  <c r="P645" i="8"/>
  <c r="P646" i="8"/>
  <c r="P3407" i="8"/>
  <c r="P3408" i="8"/>
  <c r="P3409" i="8"/>
  <c r="P3410" i="8"/>
  <c r="P3411" i="8"/>
  <c r="P3412" i="8"/>
  <c r="P3413" i="8"/>
  <c r="P3414" i="8"/>
  <c r="P3415" i="8"/>
  <c r="P3416" i="8"/>
  <c r="P3417" i="8"/>
  <c r="P3418" i="8"/>
  <c r="P3419" i="8"/>
  <c r="P3420" i="8"/>
  <c r="P1359" i="8"/>
  <c r="P1360" i="8"/>
  <c r="P1361" i="8"/>
  <c r="P1362" i="8"/>
  <c r="P1363" i="8"/>
  <c r="P1364" i="8"/>
  <c r="P1365" i="8"/>
  <c r="P1366" i="8"/>
  <c r="P1367" i="8"/>
  <c r="P1368" i="8"/>
  <c r="P2171" i="8"/>
  <c r="P2172" i="8"/>
  <c r="P2173" i="8"/>
  <c r="P2174" i="8"/>
  <c r="P2175" i="8"/>
  <c r="P2176" i="8"/>
  <c r="P2177" i="8"/>
  <c r="P4342" i="8"/>
  <c r="P4343" i="8"/>
  <c r="P4344" i="8"/>
  <c r="P4345" i="8"/>
  <c r="P4346" i="8"/>
  <c r="P4347" i="8"/>
  <c r="P4348" i="8"/>
  <c r="P4349" i="8"/>
  <c r="P4350" i="8"/>
  <c r="P4351" i="8"/>
  <c r="P4352" i="8"/>
  <c r="P4353" i="8"/>
  <c r="P4354" i="8"/>
  <c r="P4355" i="8"/>
  <c r="P4356" i="8"/>
  <c r="P4357" i="8"/>
  <c r="P4358" i="8"/>
  <c r="P4359" i="8"/>
  <c r="P4360" i="8"/>
  <c r="P4361" i="8"/>
  <c r="P4362" i="8"/>
  <c r="P4363" i="8"/>
  <c r="P4364" i="8"/>
  <c r="P4365" i="8"/>
  <c r="P4366" i="8"/>
  <c r="P4367" i="8"/>
  <c r="P4368" i="8"/>
  <c r="P4369" i="8"/>
  <c r="P4370" i="8"/>
  <c r="P4371" i="8"/>
  <c r="P4372" i="8"/>
  <c r="P4373" i="8"/>
  <c r="P4374" i="8"/>
  <c r="P4375" i="8"/>
  <c r="P4376" i="8"/>
  <c r="P4377" i="8"/>
  <c r="P4378" i="8"/>
  <c r="P4379" i="8"/>
  <c r="P4380" i="8"/>
  <c r="P4381" i="8"/>
  <c r="P4382" i="8"/>
  <c r="P4383" i="8"/>
  <c r="P4384" i="8"/>
  <c r="P4385" i="8"/>
  <c r="P4386" i="8"/>
  <c r="P4387" i="8"/>
  <c r="P4388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1596" i="8"/>
  <c r="P1597" i="8"/>
  <c r="P1598" i="8"/>
  <c r="P1599" i="8"/>
  <c r="P1600" i="8"/>
  <c r="P1601" i="8"/>
  <c r="P1602" i="8"/>
  <c r="P1603" i="8"/>
  <c r="P1604" i="8"/>
  <c r="P1605" i="8"/>
  <c r="P1606" i="8"/>
  <c r="P1607" i="8"/>
  <c r="P1608" i="8"/>
  <c r="P1609" i="8"/>
  <c r="P1610" i="8"/>
  <c r="P1611" i="8"/>
  <c r="P1612" i="8"/>
  <c r="P1613" i="8"/>
  <c r="P1614" i="8"/>
  <c r="P1615" i="8"/>
  <c r="P1616" i="8"/>
  <c r="P1617" i="8"/>
  <c r="P1618" i="8"/>
  <c r="P1619" i="8"/>
  <c r="P1620" i="8"/>
  <c r="P1621" i="8"/>
  <c r="P1622" i="8"/>
  <c r="P1623" i="8"/>
  <c r="P1624" i="8"/>
  <c r="P1625" i="8"/>
  <c r="P1626" i="8"/>
  <c r="P1627" i="8"/>
  <c r="P1628" i="8"/>
  <c r="P1629" i="8"/>
  <c r="P1630" i="8"/>
  <c r="P1631" i="8"/>
  <c r="P1632" i="8"/>
  <c r="P1633" i="8"/>
  <c r="P1634" i="8"/>
  <c r="P1635" i="8"/>
  <c r="P1636" i="8"/>
  <c r="P1637" i="8"/>
  <c r="P1638" i="8"/>
  <c r="P1639" i="8"/>
  <c r="P2729" i="8"/>
  <c r="P2730" i="8"/>
  <c r="P2731" i="8"/>
  <c r="P2732" i="8"/>
  <c r="P2733" i="8"/>
  <c r="P2734" i="8"/>
  <c r="P2735" i="8"/>
  <c r="P2736" i="8"/>
  <c r="P2737" i="8"/>
  <c r="P2738" i="8"/>
  <c r="P2739" i="8"/>
  <c r="P2740" i="8"/>
  <c r="P2741" i="8"/>
  <c r="P2742" i="8"/>
  <c r="P2743" i="8"/>
  <c r="P2744" i="8"/>
  <c r="P2745" i="8"/>
  <c r="P2746" i="8"/>
  <c r="P2747" i="8"/>
  <c r="P2748" i="8"/>
  <c r="P2749" i="8"/>
  <c r="P2750" i="8"/>
  <c r="P2751" i="8"/>
  <c r="P2752" i="8"/>
  <c r="P2753" i="8"/>
  <c r="P2754" i="8"/>
  <c r="P2755" i="8"/>
  <c r="P2756" i="8"/>
  <c r="P2757" i="8"/>
  <c r="P2758" i="8"/>
  <c r="P2759" i="8"/>
  <c r="P2760" i="8"/>
  <c r="P2761" i="8"/>
  <c r="P2762" i="8"/>
  <c r="P2763" i="8"/>
  <c r="P2764" i="8"/>
  <c r="P2765" i="8"/>
  <c r="P2766" i="8"/>
  <c r="P2767" i="8"/>
  <c r="P2768" i="8"/>
  <c r="P2769" i="8"/>
  <c r="P2770" i="8"/>
  <c r="P2771" i="8"/>
  <c r="P2772" i="8"/>
  <c r="P2773" i="8"/>
  <c r="P2774" i="8"/>
  <c r="P3345" i="8"/>
  <c r="P3346" i="8"/>
  <c r="P3347" i="8"/>
  <c r="P3348" i="8"/>
  <c r="P3349" i="8"/>
  <c r="P3350" i="8"/>
  <c r="P3351" i="8"/>
  <c r="P3352" i="8"/>
  <c r="P3353" i="8"/>
  <c r="P3354" i="8"/>
  <c r="P3355" i="8"/>
  <c r="P3356" i="8"/>
  <c r="P3357" i="8"/>
  <c r="P3358" i="8"/>
  <c r="P3359" i="8"/>
  <c r="P3360" i="8"/>
  <c r="P3361" i="8"/>
  <c r="P3362" i="8"/>
  <c r="P3363" i="8"/>
  <c r="P3364" i="8"/>
  <c r="P3365" i="8"/>
  <c r="P3366" i="8"/>
  <c r="P3367" i="8"/>
  <c r="P3368" i="8"/>
  <c r="P3369" i="8"/>
  <c r="P3370" i="8"/>
  <c r="P3371" i="8"/>
  <c r="P3372" i="8"/>
  <c r="P3373" i="8"/>
  <c r="P3374" i="8"/>
  <c r="P3375" i="8"/>
  <c r="P3376" i="8"/>
  <c r="P3377" i="8"/>
  <c r="P3378" i="8"/>
  <c r="P3379" i="8"/>
  <c r="P3380" i="8"/>
  <c r="P3381" i="8"/>
  <c r="P3382" i="8"/>
  <c r="P3383" i="8"/>
  <c r="P3384" i="8"/>
  <c r="P3385" i="8"/>
  <c r="P3386" i="8"/>
  <c r="P3387" i="8"/>
  <c r="P3388" i="8"/>
  <c r="P3389" i="8"/>
  <c r="P3390" i="8"/>
  <c r="P3391" i="8"/>
  <c r="P2446" i="8"/>
  <c r="P2447" i="8"/>
  <c r="P2448" i="8"/>
  <c r="P2449" i="8"/>
  <c r="P2450" i="8"/>
  <c r="P2451" i="8"/>
  <c r="P2452" i="8"/>
  <c r="P2453" i="8"/>
  <c r="P2454" i="8"/>
  <c r="P2455" i="8"/>
  <c r="P2456" i="8"/>
  <c r="P2457" i="8"/>
  <c r="P2458" i="8"/>
  <c r="P2459" i="8"/>
  <c r="P2460" i="8"/>
  <c r="P2461" i="8"/>
  <c r="P2462" i="8"/>
  <c r="P2463" i="8"/>
  <c r="P2464" i="8"/>
  <c r="P2465" i="8"/>
  <c r="P2466" i="8"/>
  <c r="P2467" i="8"/>
  <c r="P2468" i="8"/>
  <c r="P2469" i="8"/>
  <c r="P2470" i="8"/>
  <c r="P2471" i="8"/>
  <c r="P2472" i="8"/>
  <c r="P2473" i="8"/>
  <c r="P2474" i="8"/>
  <c r="P2475" i="8"/>
  <c r="P2476" i="8"/>
  <c r="P2477" i="8"/>
  <c r="P2478" i="8"/>
  <c r="P2479" i="8"/>
  <c r="P2480" i="8"/>
  <c r="P2481" i="8"/>
  <c r="P2482" i="8"/>
  <c r="P2483" i="8"/>
  <c r="P2484" i="8"/>
  <c r="P2485" i="8"/>
  <c r="P2486" i="8"/>
  <c r="P2487" i="8"/>
  <c r="P2488" i="8"/>
  <c r="P2489" i="8"/>
  <c r="P2490" i="8"/>
  <c r="P2491" i="8"/>
  <c r="P4525" i="8"/>
  <c r="P4526" i="8"/>
  <c r="P4527" i="8"/>
  <c r="P4528" i="8"/>
  <c r="P4529" i="8"/>
  <c r="P4530" i="8"/>
  <c r="P4531" i="8"/>
  <c r="P4532" i="8"/>
  <c r="P4533" i="8"/>
  <c r="P4534" i="8"/>
  <c r="P4535" i="8"/>
  <c r="P4536" i="8"/>
  <c r="P4537" i="8"/>
  <c r="P4538" i="8"/>
  <c r="P4539" i="8"/>
  <c r="P4540" i="8"/>
  <c r="P4541" i="8"/>
  <c r="P4542" i="8"/>
  <c r="P4543" i="8"/>
  <c r="P4544" i="8"/>
  <c r="P4545" i="8"/>
  <c r="P4546" i="8"/>
  <c r="P4547" i="8"/>
  <c r="P4548" i="8"/>
  <c r="P4549" i="8"/>
  <c r="P4550" i="8"/>
  <c r="P4551" i="8"/>
  <c r="P4552" i="8"/>
  <c r="P4553" i="8"/>
  <c r="P4554" i="8"/>
  <c r="P4555" i="8"/>
  <c r="P4556" i="8"/>
  <c r="P4557" i="8"/>
  <c r="P4558" i="8"/>
  <c r="P4559" i="8"/>
  <c r="P4560" i="8"/>
  <c r="P4561" i="8"/>
  <c r="P4562" i="8"/>
  <c r="P4563" i="8"/>
  <c r="P4564" i="8"/>
  <c r="P4565" i="8"/>
  <c r="P4566" i="8"/>
  <c r="P4567" i="8"/>
  <c r="P4568" i="8"/>
  <c r="P4569" i="8"/>
  <c r="P4570" i="8"/>
  <c r="P5174" i="8"/>
  <c r="P5175" i="8"/>
  <c r="P5176" i="8"/>
  <c r="P5177" i="8"/>
  <c r="P5178" i="8"/>
  <c r="P5179" i="8"/>
  <c r="P5180" i="8"/>
  <c r="P5181" i="8"/>
  <c r="P5182" i="8"/>
  <c r="P5183" i="8"/>
  <c r="P5184" i="8"/>
  <c r="P5185" i="8"/>
  <c r="P5186" i="8"/>
  <c r="P5187" i="8"/>
  <c r="P5188" i="8"/>
  <c r="P5189" i="8"/>
  <c r="P5190" i="8"/>
  <c r="P5191" i="8"/>
  <c r="P5192" i="8"/>
  <c r="P5193" i="8"/>
  <c r="P5194" i="8"/>
  <c r="P5195" i="8"/>
  <c r="P5196" i="8"/>
  <c r="P5197" i="8"/>
  <c r="P5198" i="8"/>
  <c r="P5199" i="8"/>
  <c r="P5200" i="8"/>
  <c r="P5201" i="8"/>
  <c r="P5202" i="8"/>
  <c r="P5203" i="8"/>
  <c r="P5204" i="8"/>
  <c r="P5205" i="8"/>
  <c r="P5206" i="8"/>
  <c r="P5207" i="8"/>
  <c r="P5208" i="8"/>
  <c r="P5209" i="8"/>
  <c r="P5210" i="8"/>
  <c r="P5211" i="8"/>
  <c r="P5212" i="8"/>
  <c r="P5213" i="8"/>
  <c r="P5214" i="8"/>
  <c r="P5215" i="8"/>
  <c r="P5216" i="8"/>
  <c r="P5217" i="8"/>
  <c r="P5218" i="8"/>
  <c r="P5219" i="8"/>
  <c r="P5220" i="8"/>
  <c r="P5221" i="8"/>
  <c r="P1905" i="8"/>
  <c r="P1906" i="8"/>
  <c r="P1907" i="8"/>
  <c r="P1908" i="8"/>
  <c r="P1909" i="8"/>
  <c r="P1910" i="8"/>
  <c r="P1911" i="8"/>
  <c r="P1912" i="8"/>
  <c r="P1913" i="8"/>
  <c r="P1914" i="8"/>
  <c r="P1915" i="8"/>
  <c r="P1916" i="8"/>
  <c r="P1917" i="8"/>
  <c r="P1918" i="8"/>
  <c r="P1919" i="8"/>
  <c r="P1920" i="8"/>
  <c r="P1921" i="8"/>
  <c r="P1922" i="8"/>
  <c r="P1923" i="8"/>
  <c r="P1924" i="8"/>
  <c r="P1925" i="8"/>
  <c r="P1926" i="8"/>
  <c r="P1927" i="8"/>
  <c r="P1928" i="8"/>
  <c r="P1929" i="8"/>
  <c r="P1930" i="8"/>
  <c r="P1931" i="8"/>
  <c r="P1932" i="8"/>
  <c r="P1933" i="8"/>
  <c r="P1934" i="8"/>
  <c r="P1935" i="8"/>
  <c r="P1936" i="8"/>
  <c r="P1937" i="8"/>
  <c r="P1938" i="8"/>
  <c r="P1939" i="8"/>
  <c r="P1940" i="8"/>
  <c r="P1941" i="8"/>
  <c r="P1942" i="8"/>
  <c r="P1943" i="8"/>
  <c r="P1944" i="8"/>
  <c r="P1945" i="8"/>
  <c r="P1946" i="8"/>
  <c r="P1947" i="8"/>
  <c r="P1948" i="8"/>
  <c r="P1949" i="8"/>
  <c r="P1950" i="8"/>
  <c r="P1951" i="8"/>
  <c r="P1952" i="8"/>
  <c r="P1953" i="8"/>
  <c r="P1954" i="8"/>
  <c r="P1955" i="8"/>
  <c r="P1956" i="8"/>
  <c r="P1957" i="8"/>
  <c r="P3680" i="8"/>
  <c r="P3681" i="8"/>
  <c r="P3682" i="8"/>
  <c r="P3683" i="8"/>
  <c r="P3684" i="8"/>
  <c r="P3685" i="8"/>
  <c r="P3686" i="8"/>
  <c r="P3687" i="8"/>
  <c r="P3688" i="8"/>
  <c r="P3689" i="8"/>
  <c r="P3690" i="8"/>
  <c r="P3691" i="8"/>
  <c r="P3692" i="8"/>
  <c r="P3693" i="8"/>
  <c r="P3694" i="8"/>
  <c r="P3695" i="8"/>
  <c r="P3696" i="8"/>
  <c r="P3697" i="8"/>
  <c r="P3698" i="8"/>
  <c r="P3699" i="8"/>
  <c r="P3700" i="8"/>
  <c r="P3701" i="8"/>
  <c r="P3702" i="8"/>
  <c r="P3703" i="8"/>
  <c r="P3704" i="8"/>
  <c r="P3705" i="8"/>
  <c r="P3706" i="8"/>
  <c r="P3707" i="8"/>
  <c r="P3708" i="8"/>
  <c r="P3709" i="8"/>
  <c r="P3710" i="8"/>
  <c r="P3711" i="8"/>
  <c r="P3712" i="8"/>
  <c r="P3713" i="8"/>
  <c r="P3714" i="8"/>
  <c r="P3715" i="8"/>
  <c r="P3716" i="8"/>
  <c r="P3717" i="8"/>
  <c r="P3718" i="8"/>
  <c r="P3719" i="8"/>
  <c r="P3720" i="8"/>
  <c r="P3721" i="8"/>
  <c r="P3722" i="8"/>
  <c r="P3723" i="8"/>
  <c r="P3724" i="8"/>
  <c r="P3725" i="8"/>
  <c r="P3726" i="8"/>
  <c r="P3727" i="8"/>
  <c r="P3728" i="8"/>
  <c r="P3729" i="8"/>
  <c r="P3730" i="8"/>
  <c r="P3731" i="8"/>
  <c r="P3732" i="8"/>
  <c r="P3733" i="8"/>
  <c r="P3734" i="8"/>
  <c r="P3735" i="8"/>
  <c r="P3736" i="8"/>
  <c r="P3737" i="8"/>
  <c r="P3738" i="8"/>
  <c r="P3739" i="8"/>
  <c r="P3740" i="8"/>
  <c r="P3741" i="8"/>
  <c r="P3742" i="8"/>
  <c r="P3743" i="8"/>
  <c r="P3744" i="8"/>
  <c r="P3745" i="8"/>
  <c r="P3746" i="8"/>
  <c r="P3747" i="8"/>
  <c r="P3748" i="8"/>
  <c r="P3749" i="8"/>
  <c r="P3750" i="8"/>
  <c r="P3751" i="8"/>
  <c r="P5884" i="8"/>
  <c r="P5885" i="8"/>
  <c r="P5886" i="8"/>
  <c r="P5887" i="8"/>
  <c r="P5888" i="8"/>
  <c r="P5889" i="8"/>
  <c r="P5890" i="8"/>
  <c r="P5891" i="8"/>
  <c r="P5892" i="8"/>
  <c r="P5893" i="8"/>
  <c r="P4957" i="8"/>
  <c r="P4958" i="8"/>
  <c r="P4959" i="8"/>
  <c r="P4960" i="8"/>
  <c r="P4961" i="8"/>
  <c r="P4962" i="8"/>
  <c r="P4963" i="8"/>
  <c r="P4964" i="8"/>
  <c r="P4965" i="8"/>
  <c r="P4966" i="8"/>
  <c r="P4967" i="8"/>
  <c r="P4968" i="8"/>
  <c r="P4969" i="8"/>
  <c r="P4970" i="8"/>
  <c r="P4971" i="8"/>
  <c r="P4972" i="8"/>
  <c r="P4973" i="8"/>
  <c r="P4974" i="8"/>
  <c r="P4975" i="8"/>
  <c r="P4976" i="8"/>
  <c r="P4977" i="8"/>
  <c r="P4978" i="8"/>
  <c r="P4979" i="8"/>
  <c r="P4980" i="8"/>
  <c r="P4981" i="8"/>
  <c r="P1424" i="8"/>
  <c r="P1425" i="8"/>
  <c r="P1426" i="8"/>
  <c r="P1427" i="8"/>
  <c r="P1428" i="8"/>
  <c r="P1429" i="8"/>
  <c r="P1430" i="8"/>
  <c r="P1431" i="8"/>
  <c r="P1432" i="8"/>
  <c r="P1433" i="8"/>
  <c r="P1434" i="8"/>
  <c r="P1435" i="8"/>
  <c r="P1436" i="8"/>
  <c r="P1437" i="8"/>
  <c r="P1438" i="8"/>
  <c r="P1439" i="8"/>
  <c r="P1440" i="8"/>
  <c r="P1441" i="8"/>
  <c r="P1442" i="8"/>
  <c r="P1443" i="8"/>
  <c r="P1444" i="8"/>
  <c r="P1445" i="8"/>
  <c r="P1446" i="8"/>
  <c r="P1447" i="8"/>
  <c r="P1448" i="8"/>
  <c r="P1449" i="8"/>
  <c r="P1450" i="8"/>
  <c r="P1451" i="8"/>
  <c r="P1452" i="8"/>
  <c r="P3240" i="8"/>
  <c r="P3241" i="8"/>
  <c r="P3242" i="8"/>
  <c r="P3243" i="8"/>
  <c r="P3244" i="8"/>
  <c r="P3245" i="8"/>
  <c r="P3246" i="8"/>
  <c r="P3247" i="8"/>
  <c r="P3248" i="8"/>
  <c r="P3249" i="8"/>
  <c r="P3250" i="8"/>
  <c r="P3511" i="8"/>
  <c r="P3512" i="8"/>
  <c r="P3513" i="8"/>
  <c r="P3514" i="8"/>
  <c r="P3515" i="8"/>
  <c r="P3516" i="8"/>
  <c r="P3517" i="8"/>
  <c r="P3518" i="8"/>
  <c r="P3519" i="8"/>
  <c r="P3520" i="8"/>
  <c r="P3521" i="8"/>
  <c r="P3522" i="8"/>
  <c r="P3523" i="8"/>
  <c r="P3524" i="8"/>
  <c r="P3525" i="8"/>
  <c r="P3526" i="8"/>
  <c r="P3527" i="8"/>
  <c r="P3528" i="8"/>
  <c r="P3529" i="8"/>
  <c r="P3530" i="8"/>
  <c r="P3531" i="8"/>
  <c r="P3532" i="8"/>
  <c r="P3533" i="8"/>
  <c r="P3534" i="8"/>
  <c r="P3535" i="8"/>
  <c r="P3536" i="8"/>
  <c r="P3537" i="8"/>
  <c r="P3538" i="8"/>
  <c r="P3539" i="8"/>
  <c r="P3540" i="8"/>
  <c r="P3541" i="8"/>
  <c r="P3542" i="8"/>
  <c r="P3543" i="8"/>
  <c r="P3544" i="8"/>
  <c r="P3545" i="8"/>
  <c r="P3546" i="8"/>
  <c r="P3547" i="8"/>
  <c r="P3548" i="8"/>
  <c r="P3549" i="8"/>
  <c r="P3550" i="8"/>
  <c r="P5625" i="8"/>
  <c r="P5626" i="8"/>
  <c r="P5627" i="8"/>
  <c r="P5628" i="8"/>
  <c r="P5629" i="8"/>
  <c r="P5630" i="8"/>
  <c r="P5631" i="8"/>
  <c r="P5632" i="8"/>
  <c r="P5633" i="8"/>
  <c r="P5634" i="8"/>
  <c r="P5635" i="8"/>
  <c r="P5636" i="8"/>
  <c r="P5637" i="8"/>
  <c r="P5638" i="8"/>
  <c r="P5639" i="8"/>
  <c r="P5640" i="8"/>
  <c r="P5641" i="8"/>
  <c r="P5642" i="8"/>
  <c r="P5643" i="8"/>
  <c r="P5644" i="8"/>
  <c r="P5645" i="8"/>
  <c r="P5646" i="8"/>
  <c r="P5647" i="8"/>
  <c r="P5648" i="8"/>
  <c r="P5649" i="8"/>
  <c r="P5650" i="8"/>
  <c r="P5651" i="8"/>
  <c r="P5652" i="8"/>
  <c r="P5653" i="8"/>
  <c r="P5654" i="8"/>
  <c r="P5655" i="8"/>
  <c r="P5656" i="8"/>
  <c r="P5657" i="8"/>
  <c r="P5658" i="8"/>
  <c r="P5659" i="8"/>
  <c r="P5660" i="8"/>
  <c r="P5661" i="8"/>
  <c r="P5662" i="8"/>
  <c r="P5663" i="8"/>
  <c r="P5664" i="8"/>
  <c r="P6639" i="8"/>
  <c r="P6640" i="8"/>
  <c r="P6641" i="8"/>
  <c r="P6642" i="8"/>
  <c r="P6643" i="8"/>
  <c r="P6644" i="8"/>
  <c r="P6645" i="8"/>
  <c r="P6646" i="8"/>
  <c r="P6647" i="8"/>
  <c r="P6648" i="8"/>
  <c r="P6649" i="8"/>
  <c r="P6650" i="8"/>
  <c r="P6651" i="8"/>
  <c r="P6652" i="8"/>
  <c r="P6653" i="8"/>
  <c r="P6654" i="8"/>
  <c r="P6655" i="8"/>
  <c r="P6656" i="8"/>
  <c r="P6657" i="8"/>
  <c r="P6658" i="8"/>
  <c r="P6659" i="8"/>
  <c r="P6660" i="8"/>
  <c r="P6661" i="8"/>
  <c r="P6662" i="8"/>
  <c r="P6663" i="8"/>
  <c r="P6664" i="8"/>
  <c r="P6665" i="8"/>
  <c r="P6666" i="8"/>
  <c r="P6667" i="8"/>
  <c r="P6668" i="8"/>
  <c r="P6669" i="8"/>
  <c r="P6670" i="8"/>
  <c r="P6671" i="8"/>
  <c r="P6672" i="8"/>
  <c r="P6673" i="8"/>
  <c r="P6674" i="8"/>
  <c r="P6675" i="8"/>
  <c r="P6676" i="8"/>
  <c r="P6677" i="8"/>
  <c r="P6678" i="8"/>
  <c r="P647" i="8"/>
  <c r="P648" i="8"/>
  <c r="P649" i="8"/>
  <c r="P650" i="8"/>
  <c r="P651" i="8"/>
  <c r="P652" i="8"/>
  <c r="P653" i="8"/>
  <c r="P654" i="8"/>
  <c r="P655" i="8"/>
  <c r="P656" i="8"/>
  <c r="P657" i="8"/>
  <c r="P658" i="8"/>
  <c r="P659" i="8"/>
  <c r="P660" i="8"/>
  <c r="P661" i="8"/>
  <c r="P662" i="8"/>
  <c r="P663" i="8"/>
  <c r="P664" i="8"/>
  <c r="P665" i="8"/>
  <c r="P666" i="8"/>
  <c r="P667" i="8"/>
  <c r="P668" i="8"/>
  <c r="P669" i="8"/>
  <c r="P670" i="8"/>
  <c r="P671" i="8"/>
  <c r="P672" i="8"/>
  <c r="P673" i="8"/>
  <c r="P674" i="8"/>
  <c r="P675" i="8"/>
  <c r="P676" i="8"/>
  <c r="P677" i="8"/>
  <c r="P678" i="8"/>
  <c r="P679" i="8"/>
  <c r="P680" i="8"/>
  <c r="P681" i="8"/>
  <c r="P682" i="8"/>
  <c r="P683" i="8"/>
  <c r="P684" i="8"/>
  <c r="P685" i="8"/>
  <c r="P686" i="8"/>
  <c r="P4992" i="8"/>
  <c r="P4993" i="8"/>
  <c r="P4994" i="8"/>
  <c r="P4995" i="8"/>
  <c r="P4996" i="8"/>
  <c r="P4997" i="8"/>
  <c r="P4998" i="8"/>
  <c r="P4999" i="8"/>
  <c r="P5000" i="8"/>
  <c r="P5001" i="8"/>
  <c r="P5002" i="8"/>
  <c r="P5003" i="8"/>
  <c r="P5004" i="8"/>
  <c r="P5005" i="8"/>
  <c r="P5006" i="8"/>
  <c r="P5007" i="8"/>
  <c r="P5008" i="8"/>
  <c r="P5009" i="8"/>
  <c r="P5010" i="8"/>
  <c r="P5011" i="8"/>
  <c r="P5012" i="8"/>
  <c r="P5013" i="8"/>
  <c r="P5014" i="8"/>
  <c r="P5015" i="8"/>
  <c r="P5016" i="8"/>
  <c r="P5017" i="8"/>
  <c r="P5018" i="8"/>
  <c r="P5019" i="8"/>
  <c r="P5020" i="8"/>
  <c r="P5021" i="8"/>
  <c r="P5022" i="8"/>
  <c r="P5023" i="8"/>
  <c r="P5024" i="8"/>
  <c r="P5025" i="8"/>
  <c r="P5026" i="8"/>
  <c r="P5027" i="8"/>
  <c r="P5028" i="8"/>
  <c r="P5029" i="8"/>
  <c r="P5030" i="8"/>
  <c r="P1453" i="8"/>
  <c r="P1454" i="8"/>
  <c r="P1455" i="8"/>
  <c r="P1456" i="8"/>
  <c r="P1457" i="8"/>
  <c r="P1458" i="8"/>
  <c r="P1459" i="8"/>
  <c r="P1460" i="8"/>
  <c r="P1461" i="8"/>
  <c r="P1462" i="8"/>
  <c r="P1463" i="8"/>
  <c r="P1464" i="8"/>
  <c r="P1465" i="8"/>
  <c r="P1466" i="8"/>
  <c r="P1467" i="8"/>
  <c r="P1468" i="8"/>
  <c r="P1469" i="8"/>
  <c r="P1470" i="8"/>
  <c r="P1471" i="8"/>
  <c r="P1472" i="8"/>
  <c r="P1473" i="8"/>
  <c r="P1474" i="8"/>
  <c r="P1475" i="8"/>
  <c r="P1476" i="8"/>
  <c r="P1477" i="8"/>
  <c r="P1478" i="8"/>
  <c r="P1479" i="8"/>
  <c r="P1480" i="8"/>
  <c r="P1481" i="8"/>
  <c r="P1482" i="8"/>
  <c r="P1483" i="8"/>
  <c r="P1484" i="8"/>
  <c r="P1485" i="8"/>
  <c r="P1486" i="8"/>
  <c r="P1487" i="8"/>
  <c r="P1488" i="8"/>
  <c r="P1489" i="8"/>
  <c r="P1490" i="8"/>
  <c r="P1491" i="8"/>
  <c r="P1492" i="8"/>
  <c r="P4086" i="8"/>
  <c r="P4087" i="8"/>
  <c r="P4088" i="8"/>
  <c r="P4089" i="8"/>
  <c r="P4090" i="8"/>
  <c r="P4091" i="8"/>
  <c r="P4092" i="8"/>
  <c r="P4093" i="8"/>
  <c r="P4094" i="8"/>
  <c r="P4095" i="8"/>
  <c r="P5498" i="8"/>
  <c r="P5499" i="8"/>
  <c r="P5500" i="8"/>
  <c r="P5501" i="8"/>
  <c r="P5502" i="8"/>
  <c r="P5503" i="8"/>
  <c r="P5504" i="8"/>
  <c r="P5505" i="8"/>
  <c r="P967" i="8"/>
  <c r="P968" i="8"/>
  <c r="P969" i="8"/>
  <c r="P970" i="8"/>
  <c r="P971" i="8"/>
  <c r="P972" i="8"/>
  <c r="P973" i="8"/>
  <c r="P974" i="8"/>
  <c r="P975" i="8"/>
  <c r="P976" i="8"/>
  <c r="P3636" i="8"/>
  <c r="P3637" i="8"/>
  <c r="P3638" i="8"/>
  <c r="P3639" i="8"/>
  <c r="P3640" i="8"/>
  <c r="P3641" i="8"/>
  <c r="P3642" i="8"/>
  <c r="P3643" i="8"/>
  <c r="P3644" i="8"/>
  <c r="P3645" i="8"/>
  <c r="P3646" i="8"/>
  <c r="P3647" i="8"/>
  <c r="P3648" i="8"/>
  <c r="P3649" i="8"/>
  <c r="P3650" i="8"/>
  <c r="P3651" i="8"/>
  <c r="P3652" i="8"/>
  <c r="P3653" i="8"/>
  <c r="P3654" i="8"/>
  <c r="P3655" i="8"/>
  <c r="P7054" i="8"/>
  <c r="P7055" i="8"/>
  <c r="P7056" i="8"/>
  <c r="P7057" i="8"/>
  <c r="P7058" i="8"/>
  <c r="P7059" i="8"/>
  <c r="P7060" i="8"/>
  <c r="P7061" i="8"/>
  <c r="P7062" i="8"/>
  <c r="P7063" i="8"/>
  <c r="P7064" i="8"/>
  <c r="P7065" i="8"/>
  <c r="P7066" i="8"/>
  <c r="P7524" i="8"/>
  <c r="P7525" i="8"/>
  <c r="P7526" i="8"/>
  <c r="P7527" i="8"/>
  <c r="P7528" i="8"/>
  <c r="P7529" i="8"/>
  <c r="P7530" i="8"/>
  <c r="P7531" i="8"/>
  <c r="P7532" i="8"/>
  <c r="P7533" i="8"/>
  <c r="P7534" i="8"/>
  <c r="P7535" i="8"/>
  <c r="P4873" i="8"/>
  <c r="P4874" i="8"/>
  <c r="P4875" i="8"/>
  <c r="P4876" i="8"/>
  <c r="P4877" i="8"/>
  <c r="P4878" i="8"/>
  <c r="P4879" i="8"/>
  <c r="P4880" i="8"/>
  <c r="P4881" i="8"/>
  <c r="P4882" i="8"/>
  <c r="P4883" i="8"/>
  <c r="P4884" i="8"/>
  <c r="P4885" i="8"/>
  <c r="P4886" i="8"/>
  <c r="P4887" i="8"/>
  <c r="P4888" i="8"/>
  <c r="P4889" i="8"/>
  <c r="P4890" i="8"/>
  <c r="P4891" i="8"/>
  <c r="P4892" i="8"/>
  <c r="P4893" i="8"/>
  <c r="P4894" i="8"/>
  <c r="P4895" i="8"/>
  <c r="P4896" i="8"/>
  <c r="P4897" i="8"/>
  <c r="P4898" i="8"/>
  <c r="P4899" i="8"/>
  <c r="P4900" i="8"/>
  <c r="P4901" i="8"/>
  <c r="P4902" i="8"/>
  <c r="P4903" i="8"/>
  <c r="P4904" i="8"/>
  <c r="P4905" i="8"/>
  <c r="P4906" i="8"/>
  <c r="P4907" i="8"/>
  <c r="P4908" i="8"/>
  <c r="P4909" i="8"/>
  <c r="P4910" i="8"/>
  <c r="P4911" i="8"/>
  <c r="P4912" i="8"/>
  <c r="P4913" i="8"/>
  <c r="P4914" i="8"/>
  <c r="P4915" i="8"/>
  <c r="P4916" i="8"/>
  <c r="P4917" i="8"/>
  <c r="P4918" i="8"/>
  <c r="P4919" i="8"/>
  <c r="P4920" i="8"/>
  <c r="P4921" i="8"/>
  <c r="P4922" i="8"/>
  <c r="P4923" i="8"/>
  <c r="P4924" i="8"/>
  <c r="P4925" i="8"/>
  <c r="P4926" i="8"/>
  <c r="P4927" i="8"/>
  <c r="P4928" i="8"/>
  <c r="P4929" i="8"/>
  <c r="P4930" i="8"/>
  <c r="P4931" i="8"/>
  <c r="P4932" i="8"/>
  <c r="P4933" i="8"/>
  <c r="P4934" i="8"/>
  <c r="P4935" i="8"/>
  <c r="P4936" i="8"/>
  <c r="P4937" i="8"/>
  <c r="P4938" i="8"/>
  <c r="P4939" i="8"/>
  <c r="P4940" i="8"/>
  <c r="P4941" i="8"/>
  <c r="P4942" i="8"/>
  <c r="P4943" i="8"/>
  <c r="P4944" i="8"/>
  <c r="P4945" i="8"/>
  <c r="P4946" i="8"/>
  <c r="P4947" i="8"/>
  <c r="P4948" i="8"/>
  <c r="P4949" i="8"/>
  <c r="P4950" i="8"/>
  <c r="P4951" i="8"/>
  <c r="P4952" i="8"/>
  <c r="P4953" i="8"/>
  <c r="P4954" i="8"/>
  <c r="P4955" i="8"/>
  <c r="P4956" i="8"/>
  <c r="P6716" i="8"/>
  <c r="P6717" i="8"/>
  <c r="P6718" i="8"/>
  <c r="P6719" i="8"/>
  <c r="P6720" i="8"/>
  <c r="P6721" i="8"/>
  <c r="P6722" i="8"/>
  <c r="P6723" i="8"/>
  <c r="P6724" i="8"/>
  <c r="P6725" i="8"/>
  <c r="P6726" i="8"/>
  <c r="P6727" i="8"/>
  <c r="P6728" i="8"/>
  <c r="P6729" i="8"/>
  <c r="P6730" i="8"/>
  <c r="P6731" i="8"/>
  <c r="P6732" i="8"/>
  <c r="P6733" i="8"/>
  <c r="P6734" i="8"/>
  <c r="P6735" i="8"/>
  <c r="P6736" i="8"/>
  <c r="P6737" i="8"/>
  <c r="P6738" i="8"/>
  <c r="P6739" i="8"/>
  <c r="P6740" i="8"/>
  <c r="P6741" i="8"/>
  <c r="P6742" i="8"/>
  <c r="P6743" i="8"/>
  <c r="P6744" i="8"/>
  <c r="P6745" i="8"/>
  <c r="P6746" i="8"/>
  <c r="P6747" i="8"/>
  <c r="P6748" i="8"/>
  <c r="P6749" i="8"/>
  <c r="P6750" i="8"/>
  <c r="P6751" i="8"/>
  <c r="P2178" i="8"/>
  <c r="P2179" i="8"/>
  <c r="P2180" i="8"/>
  <c r="P2181" i="8"/>
  <c r="P2182" i="8"/>
  <c r="P2183" i="8"/>
  <c r="P2184" i="8"/>
  <c r="P2185" i="8"/>
  <c r="P2186" i="8"/>
  <c r="P2187" i="8"/>
  <c r="P2188" i="8"/>
  <c r="P2189" i="8"/>
  <c r="P2190" i="8"/>
  <c r="P2191" i="8"/>
  <c r="P2192" i="8"/>
  <c r="P2193" i="8"/>
  <c r="P2194" i="8"/>
  <c r="P2195" i="8"/>
  <c r="P2196" i="8"/>
  <c r="P2197" i="8"/>
  <c r="P2198" i="8"/>
  <c r="P2199" i="8"/>
  <c r="P2200" i="8"/>
  <c r="P2201" i="8"/>
  <c r="P2202" i="8"/>
  <c r="P2203" i="8"/>
  <c r="P2204" i="8"/>
  <c r="P2205" i="8"/>
  <c r="P2206" i="8"/>
  <c r="P2207" i="8"/>
  <c r="P2208" i="8"/>
  <c r="P2209" i="8"/>
  <c r="P2210" i="8"/>
  <c r="P2211" i="8"/>
  <c r="P2212" i="8"/>
  <c r="P2213" i="8"/>
  <c r="P2214" i="8"/>
  <c r="P2215" i="8"/>
  <c r="P2216" i="8"/>
  <c r="P2217" i="8"/>
  <c r="P2218" i="8"/>
  <c r="P2219" i="8"/>
  <c r="P2220" i="8"/>
  <c r="P2221" i="8"/>
  <c r="P2222" i="8"/>
  <c r="P2223" i="8"/>
  <c r="P2224" i="8"/>
  <c r="P2225" i="8"/>
  <c r="P2226" i="8"/>
  <c r="P2227" i="8"/>
  <c r="P2228" i="8"/>
  <c r="P2229" i="8"/>
  <c r="P2230" i="8"/>
  <c r="P2681" i="8"/>
  <c r="P2682" i="8"/>
  <c r="P2683" i="8"/>
  <c r="P2684" i="8"/>
  <c r="P2685" i="8"/>
  <c r="P2686" i="8"/>
  <c r="P2687" i="8"/>
  <c r="P2688" i="8"/>
  <c r="P2689" i="8"/>
  <c r="P2690" i="8"/>
  <c r="P2691" i="8"/>
  <c r="P2692" i="8"/>
  <c r="P2693" i="8"/>
  <c r="P2694" i="8"/>
  <c r="P2695" i="8"/>
  <c r="P2696" i="8"/>
  <c r="P2697" i="8"/>
  <c r="P884" i="8"/>
  <c r="P885" i="8"/>
  <c r="P886" i="8"/>
  <c r="P887" i="8"/>
  <c r="P888" i="8"/>
  <c r="P889" i="8"/>
  <c r="P890" i="8"/>
  <c r="P891" i="8"/>
  <c r="P892" i="8"/>
  <c r="P893" i="8"/>
  <c r="P4255" i="8"/>
  <c r="P4256" i="8"/>
  <c r="P4257" i="8"/>
  <c r="P4258" i="8"/>
  <c r="P4259" i="8"/>
  <c r="P4260" i="8"/>
  <c r="P4261" i="8"/>
  <c r="P4262" i="8"/>
  <c r="P4263" i="8"/>
  <c r="P4264" i="8"/>
  <c r="P5873" i="8"/>
  <c r="P5874" i="8"/>
  <c r="P5875" i="8"/>
  <c r="P5876" i="8"/>
  <c r="P5877" i="8"/>
  <c r="P5878" i="8"/>
  <c r="P5879" i="8"/>
  <c r="P5880" i="8"/>
  <c r="P5881" i="8"/>
  <c r="P5882" i="8"/>
  <c r="P5883" i="8"/>
  <c r="P2848" i="8"/>
  <c r="P2849" i="8"/>
  <c r="P2850" i="8"/>
  <c r="P2851" i="8"/>
  <c r="P2852" i="8"/>
  <c r="P2853" i="8"/>
  <c r="P2854" i="8"/>
  <c r="P2855" i="8"/>
  <c r="P2856" i="8"/>
  <c r="P2857" i="8"/>
  <c r="P2858" i="8"/>
  <c r="P2859" i="8"/>
  <c r="P2860" i="8"/>
  <c r="P2861" i="8"/>
  <c r="P2862" i="8"/>
  <c r="P2863" i="8"/>
  <c r="P2864" i="8"/>
  <c r="P2865" i="8"/>
  <c r="P2866" i="8"/>
  <c r="P2867" i="8"/>
  <c r="P2868" i="8"/>
  <c r="P2869" i="8"/>
  <c r="P2870" i="8"/>
  <c r="P2871" i="8"/>
  <c r="P2872" i="8"/>
  <c r="P5222" i="8"/>
  <c r="P5223" i="8"/>
  <c r="P5224" i="8"/>
  <c r="P5225" i="8"/>
  <c r="P5226" i="8"/>
  <c r="P5227" i="8"/>
  <c r="P5228" i="8"/>
  <c r="P5229" i="8"/>
  <c r="P5230" i="8"/>
  <c r="P5231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1022" i="8"/>
  <c r="P1023" i="8"/>
  <c r="P1024" i="8"/>
  <c r="P1025" i="8"/>
  <c r="P1026" i="8"/>
  <c r="P1027" i="8"/>
  <c r="P1028" i="8"/>
  <c r="P1029" i="8"/>
  <c r="P1030" i="8"/>
  <c r="P1031" i="8"/>
  <c r="P1032" i="8"/>
  <c r="P1033" i="8"/>
  <c r="P1034" i="8"/>
  <c r="P1035" i="8"/>
  <c r="P1036" i="8"/>
  <c r="P1037" i="8"/>
  <c r="P1038" i="8"/>
  <c r="P1039" i="8"/>
  <c r="P1040" i="8"/>
  <c r="P1041" i="8"/>
  <c r="P1042" i="8"/>
  <c r="P1043" i="8"/>
  <c r="P1044" i="8"/>
  <c r="P1045" i="8"/>
  <c r="P1046" i="8"/>
  <c r="P1047" i="8"/>
  <c r="P1048" i="8"/>
  <c r="P1049" i="8"/>
  <c r="P1050" i="8"/>
  <c r="P1051" i="8"/>
  <c r="P1052" i="8"/>
  <c r="P1053" i="8"/>
  <c r="P1054" i="8"/>
  <c r="P1055" i="8"/>
  <c r="P1056" i="8"/>
  <c r="P1057" i="8"/>
  <c r="P1058" i="8"/>
  <c r="P1059" i="8"/>
  <c r="P1060" i="8"/>
  <c r="P1061" i="8"/>
  <c r="P1062" i="8"/>
  <c r="P1063" i="8"/>
  <c r="P1064" i="8"/>
  <c r="P1065" i="8"/>
  <c r="P1066" i="8"/>
  <c r="P1067" i="8"/>
  <c r="P1068" i="8"/>
  <c r="P1069" i="8"/>
  <c r="P1070" i="8"/>
  <c r="P1071" i="8"/>
  <c r="P1072" i="8"/>
  <c r="P1073" i="8"/>
  <c r="P1074" i="8"/>
  <c r="P1075" i="8"/>
  <c r="P1076" i="8"/>
  <c r="P1077" i="8"/>
  <c r="P1078" i="8"/>
  <c r="P1079" i="8"/>
  <c r="P1080" i="8"/>
  <c r="P1081" i="8"/>
  <c r="P1082" i="8"/>
  <c r="P1083" i="8"/>
  <c r="P1084" i="8"/>
  <c r="P1085" i="8"/>
  <c r="P1086" i="8"/>
  <c r="P1087" i="8"/>
  <c r="P1088" i="8"/>
  <c r="P1089" i="8"/>
  <c r="P1090" i="8"/>
  <c r="P1091" i="8"/>
  <c r="P1092" i="8"/>
  <c r="P1093" i="8"/>
  <c r="P1094" i="8"/>
  <c r="P1095" i="8"/>
  <c r="P1096" i="8"/>
  <c r="P1097" i="8"/>
  <c r="P1098" i="8"/>
  <c r="P1099" i="8"/>
  <c r="P1100" i="8"/>
  <c r="P1101" i="8"/>
  <c r="P1102" i="8"/>
  <c r="P1103" i="8"/>
  <c r="P1104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6239" i="8"/>
  <c r="P6240" i="8"/>
  <c r="P6241" i="8"/>
  <c r="P6242" i="8"/>
  <c r="P6243" i="8"/>
  <c r="P6244" i="8"/>
  <c r="P6245" i="8"/>
  <c r="P6246" i="8"/>
  <c r="P6247" i="8"/>
  <c r="P6248" i="8"/>
  <c r="P6249" i="8"/>
  <c r="P6250" i="8"/>
  <c r="P6251" i="8"/>
  <c r="P6252" i="8"/>
  <c r="P6253" i="8"/>
  <c r="P6254" i="8"/>
  <c r="P6255" i="8"/>
  <c r="P6256" i="8"/>
  <c r="P6257" i="8"/>
  <c r="P6258" i="8"/>
  <c r="P6259" i="8"/>
  <c r="P6260" i="8"/>
  <c r="P6261" i="8"/>
  <c r="P6262" i="8"/>
  <c r="P6263" i="8"/>
  <c r="P6264" i="8"/>
  <c r="P6265" i="8"/>
  <c r="P6266" i="8"/>
  <c r="P6267" i="8"/>
  <c r="P6268" i="8"/>
  <c r="P6269" i="8"/>
  <c r="P6270" i="8"/>
  <c r="P6271" i="8"/>
  <c r="P6272" i="8"/>
  <c r="P6273" i="8"/>
  <c r="P6274" i="8"/>
  <c r="P6275" i="8"/>
  <c r="P6276" i="8"/>
  <c r="P6277" i="8"/>
  <c r="P6278" i="8"/>
  <c r="P6279" i="8"/>
  <c r="P6280" i="8"/>
  <c r="P6281" i="8"/>
  <c r="P6282" i="8"/>
  <c r="P6283" i="8"/>
  <c r="P6284" i="8"/>
  <c r="P6285" i="8"/>
  <c r="P6286" i="8"/>
  <c r="P6287" i="8"/>
  <c r="P6288" i="8"/>
  <c r="P6289" i="8"/>
  <c r="P6290" i="8"/>
  <c r="P6291" i="8"/>
  <c r="P6292" i="8"/>
  <c r="P6293" i="8"/>
  <c r="P6294" i="8"/>
  <c r="P6295" i="8"/>
  <c r="P6296" i="8"/>
  <c r="P6297" i="8"/>
  <c r="P6298" i="8"/>
  <c r="P6299" i="8"/>
  <c r="P6300" i="8"/>
  <c r="P6301" i="8"/>
  <c r="P6302" i="8"/>
  <c r="P6303" i="8"/>
  <c r="P6304" i="8"/>
  <c r="P6305" i="8"/>
  <c r="P6306" i="8"/>
  <c r="P6307" i="8"/>
  <c r="P6308" i="8"/>
  <c r="P6309" i="8"/>
  <c r="P6310" i="8"/>
  <c r="P6311" i="8"/>
  <c r="P6312" i="8"/>
  <c r="P6313" i="8"/>
  <c r="P6314" i="8"/>
  <c r="P6315" i="8"/>
  <c r="P6316" i="8"/>
  <c r="P6317" i="8"/>
  <c r="P6318" i="8"/>
  <c r="P6319" i="8"/>
  <c r="P6320" i="8"/>
  <c r="P6321" i="8"/>
  <c r="P6322" i="8"/>
  <c r="P6323" i="8"/>
  <c r="P6324" i="8"/>
  <c r="P6325" i="8"/>
  <c r="P6326" i="8"/>
  <c r="P6327" i="8"/>
  <c r="P6328" i="8"/>
  <c r="P6329" i="8"/>
  <c r="P6330" i="8"/>
  <c r="P6331" i="8"/>
  <c r="P6332" i="8"/>
  <c r="P6333" i="8"/>
  <c r="P6334" i="8"/>
  <c r="P6335" i="8"/>
  <c r="P6336" i="8"/>
  <c r="P6337" i="8"/>
  <c r="P6338" i="8"/>
  <c r="P6339" i="8"/>
  <c r="P6340" i="8"/>
  <c r="P6341" i="8"/>
  <c r="P6342" i="8"/>
  <c r="P6343" i="8"/>
  <c r="P6344" i="8"/>
  <c r="P6345" i="8"/>
  <c r="P6346" i="8"/>
  <c r="P6347" i="8"/>
  <c r="P6348" i="8"/>
  <c r="P6349" i="8"/>
  <c r="P6350" i="8"/>
  <c r="P6351" i="8"/>
  <c r="P6352" i="8"/>
  <c r="P6353" i="8"/>
  <c r="P6354" i="8"/>
  <c r="P6355" i="8"/>
  <c r="P6356" i="8"/>
  <c r="P6357" i="8"/>
  <c r="P6358" i="8"/>
  <c r="P6359" i="8"/>
  <c r="P6360" i="8"/>
  <c r="P2709" i="8"/>
  <c r="P2710" i="8"/>
  <c r="P2711" i="8"/>
  <c r="P2712" i="8"/>
  <c r="P2713" i="8"/>
  <c r="P2714" i="8"/>
  <c r="P3926" i="8"/>
  <c r="P3927" i="8"/>
  <c r="P3928" i="8"/>
  <c r="P3929" i="8"/>
  <c r="P3930" i="8"/>
  <c r="P3931" i="8"/>
  <c r="P3932" i="8"/>
  <c r="P3933" i="8"/>
  <c r="P3934" i="8"/>
  <c r="P3935" i="8"/>
  <c r="P3936" i="8"/>
  <c r="P3937" i="8"/>
  <c r="P3938" i="8"/>
  <c r="P3939" i="8"/>
  <c r="P3940" i="8"/>
  <c r="P3941" i="8"/>
  <c r="P3942" i="8"/>
  <c r="P3943" i="8"/>
  <c r="P3944" i="8"/>
  <c r="P3945" i="8"/>
  <c r="P3946" i="8"/>
  <c r="P3947" i="8"/>
  <c r="P3948" i="8"/>
  <c r="P3949" i="8"/>
  <c r="P3950" i="8"/>
  <c r="P3951" i="8"/>
  <c r="P3952" i="8"/>
  <c r="P3953" i="8"/>
  <c r="P3954" i="8"/>
  <c r="P3955" i="8"/>
  <c r="P3956" i="8"/>
  <c r="P3957" i="8"/>
  <c r="P3958" i="8"/>
  <c r="P3959" i="8"/>
  <c r="P3960" i="8"/>
  <c r="P3961" i="8"/>
  <c r="P3962" i="8"/>
  <c r="P3963" i="8"/>
  <c r="P3964" i="8"/>
  <c r="P3965" i="8"/>
  <c r="P3966" i="8"/>
  <c r="P3967" i="8"/>
  <c r="P3968" i="8"/>
  <c r="P3969" i="8"/>
  <c r="P3970" i="8"/>
  <c r="P3971" i="8"/>
  <c r="P3972" i="8"/>
  <c r="P3973" i="8"/>
  <c r="P3974" i="8"/>
  <c r="P3975" i="8"/>
  <c r="P3976" i="8"/>
  <c r="P3977" i="8"/>
  <c r="P3978" i="8"/>
  <c r="P3979" i="8"/>
  <c r="P3980" i="8"/>
  <c r="P3981" i="8"/>
  <c r="P3982" i="8"/>
  <c r="P3983" i="8"/>
  <c r="P3984" i="8"/>
  <c r="P3985" i="8"/>
  <c r="P3146" i="8"/>
  <c r="P3147" i="8"/>
  <c r="P3148" i="8"/>
  <c r="P3149" i="8"/>
  <c r="P3150" i="8"/>
  <c r="P3151" i="8"/>
  <c r="P3152" i="8"/>
  <c r="P3153" i="8"/>
  <c r="P3154" i="8"/>
  <c r="P3155" i="8"/>
  <c r="P3156" i="8"/>
  <c r="P3157" i="8"/>
  <c r="P3158" i="8"/>
  <c r="P3159" i="8"/>
  <c r="P3160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4156" i="8"/>
  <c r="P4157" i="8"/>
  <c r="P4158" i="8"/>
  <c r="P4159" i="8"/>
  <c r="P4160" i="8"/>
  <c r="P4161" i="8"/>
  <c r="P4162" i="8"/>
  <c r="P4163" i="8"/>
  <c r="P4164" i="8"/>
  <c r="P4165" i="8"/>
  <c r="P4166" i="8"/>
  <c r="P4167" i="8"/>
  <c r="P4168" i="8"/>
  <c r="P4169" i="8"/>
  <c r="P4170" i="8"/>
  <c r="P1369" i="8"/>
  <c r="P1370" i="8"/>
  <c r="P1371" i="8"/>
  <c r="P1372" i="8"/>
  <c r="P1373" i="8"/>
  <c r="P1374" i="8"/>
  <c r="P1375" i="8"/>
  <c r="P1376" i="8"/>
  <c r="P1377" i="8"/>
  <c r="P1378" i="8"/>
  <c r="P1379" i="8"/>
  <c r="P1380" i="8"/>
  <c r="P1381" i="8"/>
  <c r="P1382" i="8"/>
  <c r="P5758" i="8"/>
  <c r="P5759" i="8"/>
  <c r="P5760" i="8"/>
  <c r="P5761" i="8"/>
  <c r="P5762" i="8"/>
  <c r="P5763" i="8"/>
  <c r="P5764" i="8"/>
  <c r="P5765" i="8"/>
  <c r="P5766" i="8"/>
  <c r="P5767" i="8"/>
  <c r="P5768" i="8"/>
  <c r="P5769" i="8"/>
  <c r="P5770" i="8"/>
  <c r="P5771" i="8"/>
  <c r="P4233" i="8"/>
  <c r="P4234" i="8"/>
  <c r="P4235" i="8"/>
  <c r="P4236" i="8"/>
  <c r="P4237" i="8"/>
  <c r="P4238" i="8"/>
  <c r="P4239" i="8"/>
  <c r="P4240" i="8"/>
  <c r="P4241" i="8"/>
  <c r="P4242" i="8"/>
  <c r="P4243" i="8"/>
  <c r="P4244" i="8"/>
  <c r="P5614" i="8"/>
  <c r="P5615" i="8"/>
  <c r="P5616" i="8"/>
  <c r="P5617" i="8"/>
  <c r="P5618" i="8"/>
  <c r="P5619" i="8"/>
  <c r="P5620" i="8"/>
  <c r="P5621" i="8"/>
  <c r="P5622" i="8"/>
  <c r="P5623" i="8"/>
  <c r="P5624" i="8"/>
  <c r="P1105" i="8"/>
  <c r="P1106" i="8"/>
  <c r="P1107" i="8"/>
  <c r="P1108" i="8"/>
  <c r="P1109" i="8"/>
  <c r="P1110" i="8"/>
  <c r="P1111" i="8"/>
  <c r="P1112" i="8"/>
  <c r="P1113" i="8"/>
  <c r="P1114" i="8"/>
  <c r="P1115" i="8"/>
  <c r="P1116" i="8"/>
  <c r="P1117" i="8"/>
  <c r="P1118" i="8"/>
  <c r="P1119" i="8"/>
  <c r="P1120" i="8"/>
  <c r="P1121" i="8"/>
  <c r="P1122" i="8"/>
  <c r="P1123" i="8"/>
  <c r="P1124" i="8"/>
  <c r="P1125" i="8"/>
  <c r="P1126" i="8"/>
  <c r="P1127" i="8"/>
  <c r="P1128" i="8"/>
  <c r="P1129" i="8"/>
  <c r="P1130" i="8"/>
  <c r="P1131" i="8"/>
  <c r="P1132" i="8"/>
  <c r="P1133" i="8"/>
  <c r="P1817" i="8"/>
  <c r="P1818" i="8"/>
  <c r="P1819" i="8"/>
  <c r="P1820" i="8"/>
  <c r="P1821" i="8"/>
  <c r="P1822" i="8"/>
  <c r="P1823" i="8"/>
  <c r="P1824" i="8"/>
  <c r="P1825" i="8"/>
  <c r="P1826" i="8"/>
  <c r="P1827" i="8"/>
  <c r="P1828" i="8"/>
  <c r="P1829" i="8"/>
  <c r="P1830" i="8"/>
  <c r="P1831" i="8"/>
  <c r="P1832" i="8"/>
  <c r="P1833" i="8"/>
  <c r="P1834" i="8"/>
  <c r="P1835" i="8"/>
  <c r="P1836" i="8"/>
  <c r="P1837" i="8"/>
  <c r="P1838" i="8"/>
  <c r="P1839" i="8"/>
  <c r="P1840" i="8"/>
  <c r="P1841" i="8"/>
  <c r="P1842" i="8"/>
  <c r="P1843" i="8"/>
  <c r="P1844" i="8"/>
  <c r="P1845" i="8"/>
  <c r="P1846" i="8"/>
  <c r="P1847" i="8"/>
  <c r="P1848" i="8"/>
  <c r="P1849" i="8"/>
  <c r="P1850" i="8"/>
  <c r="P1851" i="8"/>
  <c r="P1852" i="8"/>
  <c r="P1853" i="8"/>
  <c r="P1854" i="8"/>
  <c r="P1855" i="8"/>
  <c r="P1856" i="8"/>
  <c r="P1857" i="8"/>
  <c r="P1858" i="8"/>
  <c r="P1859" i="8"/>
  <c r="P1860" i="8"/>
  <c r="P1861" i="8"/>
  <c r="P1862" i="8"/>
  <c r="P1863" i="8"/>
  <c r="P1864" i="8"/>
  <c r="P1865" i="8"/>
  <c r="P1866" i="8"/>
  <c r="P2" i="8"/>
  <c r="P3" i="8"/>
  <c r="P4" i="8"/>
  <c r="P5" i="8"/>
  <c r="P6" i="8"/>
  <c r="P7" i="8"/>
  <c r="P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5772" i="8"/>
  <c r="P5773" i="8"/>
  <c r="P5774" i="8"/>
  <c r="P5775" i="8"/>
  <c r="P5776" i="8"/>
  <c r="P5777" i="8"/>
  <c r="P5778" i="8"/>
  <c r="P5779" i="8"/>
  <c r="P5780" i="8"/>
  <c r="P5781" i="8"/>
  <c r="P5782" i="8"/>
  <c r="P5783" i="8"/>
  <c r="P5784" i="8"/>
  <c r="P5785" i="8"/>
  <c r="P5786" i="8"/>
  <c r="P5787" i="8"/>
  <c r="P5788" i="8"/>
  <c r="P5789" i="8"/>
  <c r="P5790" i="8"/>
  <c r="P5791" i="8"/>
  <c r="P5792" i="8"/>
  <c r="P5793" i="8"/>
  <c r="P5794" i="8"/>
  <c r="P5795" i="8"/>
  <c r="P5796" i="8"/>
  <c r="P5797" i="8"/>
  <c r="P5798" i="8"/>
  <c r="P5799" i="8"/>
  <c r="P5800" i="8"/>
  <c r="P5801" i="8"/>
  <c r="P5802" i="8"/>
  <c r="P5803" i="8"/>
  <c r="P5804" i="8"/>
  <c r="P5805" i="8"/>
  <c r="P5806" i="8"/>
  <c r="P5807" i="8"/>
  <c r="P5808" i="8"/>
  <c r="P5809" i="8"/>
  <c r="P5810" i="8"/>
  <c r="P5811" i="8"/>
  <c r="P5812" i="8"/>
  <c r="P5813" i="8"/>
  <c r="P5814" i="8"/>
  <c r="P5815" i="8"/>
  <c r="P5816" i="8"/>
  <c r="P5817" i="8"/>
  <c r="P5818" i="8"/>
  <c r="P5819" i="8"/>
  <c r="P5820" i="8"/>
  <c r="P5821" i="8"/>
  <c r="P5822" i="8"/>
  <c r="P5823" i="8"/>
  <c r="P5824" i="8"/>
  <c r="P5825" i="8"/>
  <c r="P5826" i="8"/>
  <c r="P5827" i="8"/>
  <c r="P5828" i="8"/>
  <c r="P5829" i="8"/>
  <c r="P5830" i="8"/>
  <c r="P5831" i="8"/>
  <c r="P5832" i="8"/>
  <c r="P5833" i="8"/>
  <c r="P5834" i="8"/>
  <c r="P5835" i="8"/>
  <c r="P5836" i="8"/>
  <c r="P5837" i="8"/>
  <c r="P5838" i="8"/>
  <c r="P5839" i="8"/>
  <c r="P5840" i="8"/>
  <c r="P5841" i="8"/>
  <c r="P5842" i="8"/>
  <c r="P5843" i="8"/>
  <c r="P5844" i="8"/>
  <c r="P5845" i="8"/>
  <c r="P5846" i="8"/>
  <c r="P5847" i="8"/>
  <c r="P5848" i="8"/>
  <c r="P5849" i="8"/>
  <c r="P5850" i="8"/>
  <c r="P5851" i="8"/>
  <c r="P5852" i="8"/>
  <c r="P2698" i="8"/>
  <c r="P2699" i="8"/>
  <c r="P2700" i="8"/>
  <c r="P2701" i="8"/>
  <c r="P2702" i="8"/>
  <c r="P2703" i="8"/>
  <c r="P2704" i="8"/>
  <c r="P2705" i="8"/>
  <c r="P2706" i="8"/>
  <c r="P2707" i="8"/>
  <c r="P2708" i="8"/>
  <c r="P5548" i="8"/>
  <c r="P5549" i="8"/>
  <c r="P5550" i="8"/>
  <c r="P5551" i="8"/>
  <c r="P5552" i="8"/>
  <c r="P5553" i="8"/>
  <c r="P5554" i="8"/>
  <c r="P5555" i="8"/>
  <c r="P5556" i="8"/>
  <c r="P5557" i="8"/>
  <c r="P5558" i="8"/>
  <c r="P5559" i="8"/>
  <c r="P5560" i="8"/>
  <c r="P5561" i="8"/>
  <c r="P5562" i="8"/>
  <c r="P5563" i="8"/>
  <c r="P5564" i="8"/>
  <c r="P5565" i="8"/>
  <c r="P5566" i="8"/>
  <c r="P5567" i="8"/>
  <c r="P5568" i="8"/>
  <c r="P3207" i="8"/>
  <c r="P3208" i="8"/>
  <c r="P3209" i="8"/>
  <c r="P3210" i="8"/>
  <c r="P3211" i="8"/>
  <c r="P3212" i="8"/>
  <c r="P3213" i="8"/>
  <c r="P3214" i="8"/>
  <c r="P3215" i="8"/>
  <c r="P3216" i="8"/>
  <c r="P4245" i="8"/>
  <c r="P4246" i="8"/>
  <c r="P4247" i="8"/>
  <c r="P4248" i="8"/>
  <c r="P4249" i="8"/>
  <c r="P4250" i="8"/>
  <c r="P4251" i="8"/>
  <c r="P4252" i="8"/>
  <c r="P4253" i="8"/>
  <c r="P4254" i="8"/>
  <c r="P4571" i="8"/>
  <c r="P4572" i="8"/>
  <c r="P4573" i="8"/>
  <c r="P4574" i="8"/>
  <c r="P4575" i="8"/>
  <c r="P4576" i="8"/>
  <c r="P4577" i="8"/>
  <c r="P4578" i="8"/>
  <c r="P4579" i="8"/>
  <c r="P4580" i="8"/>
  <c r="P2965" i="8"/>
  <c r="P2966" i="8"/>
  <c r="P2967" i="8"/>
  <c r="P2968" i="8"/>
  <c r="P2969" i="8"/>
  <c r="P2970" i="8"/>
  <c r="P2971" i="8"/>
  <c r="P2972" i="8"/>
  <c r="P2973" i="8"/>
  <c r="P2974" i="8"/>
  <c r="P2975" i="8"/>
  <c r="P2976" i="8"/>
  <c r="P3551" i="8"/>
  <c r="P3552" i="8"/>
  <c r="P3553" i="8"/>
  <c r="P3554" i="8"/>
  <c r="P3555" i="8"/>
  <c r="P3556" i="8"/>
  <c r="P3557" i="8"/>
  <c r="P3558" i="8"/>
  <c r="P3559" i="8"/>
  <c r="P3560" i="8"/>
  <c r="P1217" i="8"/>
  <c r="P1218" i="8"/>
  <c r="P1219" i="8"/>
  <c r="P1220" i="8"/>
  <c r="P1221" i="8"/>
  <c r="P1222" i="8"/>
  <c r="P1223" i="8"/>
  <c r="P1224" i="8"/>
  <c r="P1225" i="8"/>
  <c r="P1226" i="8"/>
  <c r="P1227" i="8"/>
  <c r="P1228" i="8"/>
  <c r="P1229" i="8"/>
  <c r="P1230" i="8"/>
  <c r="P1231" i="8"/>
  <c r="P1232" i="8"/>
  <c r="P1233" i="8"/>
  <c r="P1234" i="8"/>
  <c r="P1235" i="8"/>
  <c r="P1236" i="8"/>
  <c r="P1237" i="8"/>
  <c r="P1238" i="8"/>
  <c r="P1239" i="8"/>
  <c r="P1240" i="8"/>
  <c r="P1241" i="8"/>
  <c r="P1242" i="8"/>
  <c r="P1243" i="8"/>
  <c r="P1244" i="8"/>
  <c r="P1245" i="8"/>
  <c r="P1246" i="8"/>
  <c r="P1247" i="8"/>
  <c r="P1248" i="8"/>
  <c r="P1249" i="8"/>
  <c r="P1250" i="8"/>
  <c r="P1251" i="8"/>
  <c r="P1252" i="8"/>
  <c r="P1253" i="8"/>
  <c r="P1254" i="8"/>
  <c r="P1255" i="8"/>
  <c r="P1256" i="8"/>
  <c r="P1257" i="8"/>
  <c r="P1258" i="8"/>
  <c r="P1259" i="8"/>
  <c r="P1260" i="8"/>
  <c r="P1261" i="8"/>
  <c r="P1262" i="8"/>
  <c r="P3170" i="8"/>
  <c r="P3171" i="8"/>
  <c r="P3172" i="8"/>
  <c r="P3173" i="8"/>
  <c r="P3174" i="8"/>
  <c r="P3175" i="8"/>
  <c r="P2610" i="8"/>
  <c r="P2611" i="8"/>
  <c r="P2612" i="8"/>
  <c r="P2613" i="8"/>
  <c r="P2614" i="8"/>
  <c r="P2615" i="8"/>
  <c r="P2616" i="8"/>
  <c r="P2617" i="8"/>
  <c r="P2618" i="8"/>
  <c r="P2619" i="8"/>
  <c r="P2620" i="8"/>
  <c r="P2621" i="8"/>
  <c r="P2622" i="8"/>
  <c r="P2623" i="8"/>
  <c r="P2624" i="8"/>
  <c r="P2625" i="8"/>
  <c r="P2626" i="8"/>
  <c r="P2627" i="8"/>
  <c r="P2628" i="8"/>
  <c r="P2629" i="8"/>
  <c r="P2630" i="8"/>
  <c r="P2631" i="8"/>
  <c r="P2632" i="8"/>
  <c r="P2633" i="8"/>
  <c r="P2634" i="8"/>
  <c r="P2585" i="8"/>
  <c r="P2586" i="8"/>
  <c r="P2587" i="8"/>
  <c r="P2588" i="8"/>
  <c r="P2589" i="8"/>
  <c r="P2590" i="8"/>
  <c r="P2591" i="8"/>
  <c r="P2592" i="8"/>
  <c r="P2593" i="8"/>
  <c r="P2594" i="8"/>
  <c r="P2595" i="8"/>
  <c r="P2596" i="8"/>
  <c r="P2597" i="8"/>
  <c r="P2598" i="8"/>
  <c r="P2599" i="8"/>
  <c r="P2600" i="8"/>
  <c r="P2601" i="8"/>
  <c r="P2602" i="8"/>
  <c r="P2603" i="8"/>
  <c r="P2604" i="8"/>
  <c r="P2605" i="8"/>
  <c r="P2606" i="8"/>
  <c r="P2607" i="8"/>
  <c r="P2608" i="8"/>
  <c r="P2609" i="8"/>
  <c r="P7067" i="8"/>
  <c r="P7068" i="8"/>
  <c r="P7069" i="8"/>
  <c r="P7070" i="8"/>
  <c r="P7071" i="8"/>
  <c r="P7072" i="8"/>
  <c r="P7073" i="8"/>
  <c r="P7074" i="8"/>
  <c r="P7075" i="8"/>
  <c r="P7076" i="8"/>
  <c r="P7077" i="8"/>
  <c r="P7078" i="8"/>
  <c r="P7079" i="8"/>
  <c r="P7080" i="8"/>
  <c r="P7081" i="8"/>
  <c r="P7082" i="8"/>
  <c r="P7083" i="8"/>
  <c r="P7084" i="8"/>
  <c r="P7085" i="8"/>
  <c r="P7086" i="8"/>
  <c r="P6763" i="8"/>
  <c r="P6764" i="8"/>
  <c r="P6765" i="8"/>
  <c r="P6766" i="8"/>
  <c r="P6767" i="8"/>
  <c r="P6768" i="8"/>
  <c r="P6769" i="8"/>
  <c r="P6770" i="8"/>
  <c r="P6771" i="8"/>
  <c r="P6772" i="8"/>
  <c r="P6773" i="8"/>
  <c r="P6774" i="8"/>
  <c r="P6775" i="8"/>
  <c r="P6776" i="8"/>
  <c r="P6777" i="8"/>
  <c r="P6778" i="8"/>
  <c r="P6779" i="8"/>
  <c r="P6780" i="8"/>
  <c r="P6781" i="8"/>
  <c r="P6782" i="8"/>
  <c r="P977" i="8"/>
  <c r="P978" i="8"/>
  <c r="P979" i="8"/>
  <c r="P980" i="8"/>
  <c r="P981" i="8"/>
  <c r="P982" i="8"/>
  <c r="P983" i="8"/>
  <c r="P984" i="8"/>
  <c r="P985" i="8"/>
  <c r="P986" i="8"/>
  <c r="P987" i="8"/>
  <c r="P988" i="8"/>
  <c r="P989" i="8"/>
  <c r="P990" i="8"/>
  <c r="P991" i="8"/>
  <c r="P992" i="8"/>
  <c r="P993" i="8"/>
  <c r="P994" i="8"/>
  <c r="P995" i="8"/>
  <c r="P996" i="8"/>
  <c r="P997" i="8"/>
  <c r="P2020" i="8"/>
  <c r="P2021" i="8"/>
  <c r="P2022" i="8"/>
  <c r="P2023" i="8"/>
  <c r="P2024" i="8"/>
  <c r="P2025" i="8"/>
  <c r="P2026" i="8"/>
  <c r="P2027" i="8"/>
  <c r="P2028" i="8"/>
  <c r="P2029" i="8"/>
  <c r="P2030" i="8"/>
  <c r="P2031" i="8"/>
  <c r="P2032" i="8"/>
  <c r="P2033" i="8"/>
  <c r="P2034" i="8"/>
  <c r="P2035" i="8"/>
  <c r="P2036" i="8"/>
  <c r="P2037" i="8"/>
  <c r="P2038" i="8"/>
  <c r="P2039" i="8"/>
  <c r="P3063" i="8"/>
  <c r="P3064" i="8"/>
  <c r="P3065" i="8"/>
  <c r="P3066" i="8"/>
  <c r="P3067" i="8"/>
  <c r="P3068" i="8"/>
  <c r="P3069" i="8"/>
  <c r="P3070" i="8"/>
  <c r="P3071" i="8"/>
  <c r="P3072" i="8"/>
  <c r="P3073" i="8"/>
  <c r="P3074" i="8"/>
  <c r="P3075" i="8"/>
  <c r="P3076" i="8"/>
  <c r="P3077" i="8"/>
  <c r="P3078" i="8"/>
  <c r="P3079" i="8"/>
  <c r="P3080" i="8"/>
  <c r="P3081" i="8"/>
  <c r="P3082" i="8"/>
  <c r="P3421" i="8"/>
  <c r="P3422" i="8"/>
  <c r="P3423" i="8"/>
  <c r="P3424" i="8"/>
  <c r="P3425" i="8"/>
  <c r="P3426" i="8"/>
  <c r="P3427" i="8"/>
  <c r="P3428" i="8"/>
  <c r="P3429" i="8"/>
  <c r="P3430" i="8"/>
  <c r="P3431" i="8"/>
  <c r="P3432" i="8"/>
  <c r="P3433" i="8"/>
  <c r="P3434" i="8"/>
  <c r="P3435" i="8"/>
  <c r="P3436" i="8"/>
  <c r="P3437" i="8"/>
  <c r="P3438" i="8"/>
  <c r="P3439" i="8"/>
  <c r="P3440" i="8"/>
  <c r="P3441" i="8"/>
  <c r="P3442" i="8"/>
  <c r="P3986" i="8"/>
  <c r="P3987" i="8"/>
  <c r="P3988" i="8"/>
  <c r="P3989" i="8"/>
  <c r="P3990" i="8"/>
  <c r="P3991" i="8"/>
  <c r="P3992" i="8"/>
  <c r="P3993" i="8"/>
  <c r="P3994" i="8"/>
  <c r="P3995" i="8"/>
  <c r="P3996" i="8"/>
  <c r="P3997" i="8"/>
  <c r="P3998" i="8"/>
  <c r="P3999" i="8"/>
  <c r="P4000" i="8"/>
  <c r="P4001" i="8"/>
  <c r="P4002" i="8"/>
  <c r="P4003" i="8"/>
  <c r="P4004" i="8"/>
  <c r="P4005" i="8"/>
  <c r="P4421" i="8"/>
  <c r="P4422" i="8"/>
  <c r="P4423" i="8"/>
  <c r="P4424" i="8"/>
  <c r="P4425" i="8"/>
  <c r="P4426" i="8"/>
  <c r="P4427" i="8"/>
  <c r="P4428" i="8"/>
  <c r="P4429" i="8"/>
  <c r="P4430" i="8"/>
  <c r="P4431" i="8"/>
  <c r="P4432" i="8"/>
  <c r="P4433" i="8"/>
  <c r="P4434" i="8"/>
  <c r="P4435" i="8"/>
  <c r="P4436" i="8"/>
  <c r="P4437" i="8"/>
  <c r="P4438" i="8"/>
  <c r="P4439" i="8"/>
  <c r="P4440" i="8"/>
  <c r="P5370" i="8"/>
  <c r="P5371" i="8"/>
  <c r="P5372" i="8"/>
  <c r="P5373" i="8"/>
  <c r="P5374" i="8"/>
  <c r="P5375" i="8"/>
  <c r="P5376" i="8"/>
  <c r="P5377" i="8"/>
  <c r="P5378" i="8"/>
  <c r="P5379" i="8"/>
  <c r="P5380" i="8"/>
  <c r="P5381" i="8"/>
  <c r="P5382" i="8"/>
  <c r="P5383" i="8"/>
  <c r="P5384" i="8"/>
  <c r="P5385" i="8"/>
  <c r="P5386" i="8"/>
  <c r="P5387" i="8"/>
  <c r="P5388" i="8"/>
  <c r="P5389" i="8"/>
  <c r="P5390" i="8"/>
  <c r="P5587" i="8"/>
  <c r="P5588" i="8"/>
  <c r="P5589" i="8"/>
  <c r="P5590" i="8"/>
  <c r="P5591" i="8"/>
  <c r="P5592" i="8"/>
  <c r="P5593" i="8"/>
  <c r="P5594" i="8"/>
  <c r="P5595" i="8"/>
  <c r="P5596" i="8"/>
  <c r="P5597" i="8"/>
  <c r="P5598" i="8"/>
  <c r="P5599" i="8"/>
  <c r="P5600" i="8"/>
  <c r="P5601" i="8"/>
  <c r="P5602" i="8"/>
  <c r="P5603" i="8"/>
  <c r="P5604" i="8"/>
  <c r="P5605" i="8"/>
  <c r="P5606" i="8"/>
  <c r="P5607" i="8"/>
  <c r="P4006" i="8"/>
  <c r="P4007" i="8"/>
  <c r="P4008" i="8"/>
  <c r="P4009" i="8"/>
  <c r="P4010" i="8"/>
  <c r="P4011" i="8"/>
  <c r="P4012" i="8"/>
  <c r="P4013" i="8"/>
  <c r="P4014" i="8"/>
  <c r="P4015" i="8"/>
  <c r="P579" i="8"/>
  <c r="P580" i="8"/>
  <c r="P581" i="8"/>
  <c r="P582" i="8"/>
  <c r="P583" i="8"/>
  <c r="P584" i="8"/>
  <c r="P585" i="8"/>
  <c r="P586" i="8"/>
  <c r="P587" i="8"/>
  <c r="P588" i="8"/>
  <c r="P589" i="8"/>
  <c r="P590" i="8"/>
  <c r="P591" i="8"/>
  <c r="P592" i="8"/>
  <c r="P593" i="8"/>
  <c r="P594" i="8"/>
  <c r="P595" i="8"/>
  <c r="P596" i="8"/>
  <c r="P597" i="8"/>
  <c r="P598" i="8"/>
  <c r="P599" i="8"/>
  <c r="P600" i="8"/>
  <c r="P601" i="8"/>
  <c r="P602" i="8"/>
  <c r="P603" i="8"/>
  <c r="P604" i="8"/>
  <c r="P605" i="8"/>
  <c r="P606" i="8"/>
  <c r="P607" i="8"/>
  <c r="P608" i="8"/>
  <c r="P609" i="8"/>
  <c r="P610" i="8"/>
  <c r="P611" i="8"/>
  <c r="P612" i="8"/>
  <c r="P613" i="8"/>
  <c r="P614" i="8"/>
  <c r="P615" i="8"/>
  <c r="P616" i="8"/>
  <c r="P617" i="8"/>
  <c r="P618" i="8"/>
  <c r="P619" i="8"/>
  <c r="P620" i="8"/>
  <c r="P621" i="8"/>
  <c r="P622" i="8"/>
  <c r="P623" i="8"/>
  <c r="P624" i="8"/>
  <c r="P625" i="8"/>
  <c r="P626" i="8"/>
  <c r="P627" i="8"/>
  <c r="P628" i="8"/>
  <c r="P629" i="8"/>
  <c r="P630" i="8"/>
  <c r="P631" i="8"/>
  <c r="P632" i="8"/>
  <c r="P633" i="8"/>
  <c r="P634" i="8"/>
  <c r="P635" i="8"/>
  <c r="P636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5665" i="8"/>
  <c r="P5666" i="8"/>
  <c r="P5667" i="8"/>
  <c r="P5668" i="8"/>
  <c r="P5669" i="8"/>
  <c r="P5670" i="8"/>
  <c r="P5671" i="8"/>
  <c r="P5672" i="8"/>
  <c r="P5673" i="8"/>
  <c r="P5674" i="8"/>
  <c r="P5675" i="8"/>
  <c r="P5676" i="8"/>
  <c r="P5677" i="8"/>
  <c r="P5678" i="8"/>
  <c r="P5679" i="8"/>
  <c r="P5680" i="8"/>
  <c r="P5681" i="8"/>
  <c r="P5682" i="8"/>
  <c r="P5683" i="8"/>
  <c r="P5684" i="8"/>
  <c r="P5685" i="8"/>
  <c r="P5686" i="8"/>
  <c r="P5687" i="8"/>
  <c r="P5688" i="8"/>
  <c r="P5689" i="8"/>
  <c r="P5690" i="8"/>
  <c r="P5691" i="8"/>
  <c r="P5692" i="8"/>
  <c r="P5693" i="8"/>
  <c r="P5694" i="8"/>
  <c r="P5695" i="8"/>
  <c r="P5696" i="8"/>
  <c r="P5697" i="8"/>
  <c r="P5698" i="8"/>
  <c r="P5699" i="8"/>
  <c r="P5700" i="8"/>
  <c r="P5701" i="8"/>
  <c r="P5702" i="8"/>
  <c r="P4171" i="8"/>
  <c r="P4172" i="8"/>
  <c r="P4173" i="8"/>
  <c r="P4174" i="8"/>
  <c r="P4175" i="8"/>
  <c r="P4176" i="8"/>
  <c r="P4177" i="8"/>
  <c r="P4178" i="8"/>
  <c r="P4179" i="8"/>
  <c r="P4180" i="8"/>
  <c r="P4181" i="8"/>
  <c r="P4182" i="8"/>
  <c r="P4183" i="8"/>
  <c r="P4184" i="8"/>
  <c r="P4185" i="8"/>
  <c r="P4186" i="8"/>
  <c r="P4187" i="8"/>
  <c r="P4188" i="8"/>
  <c r="P4189" i="8"/>
  <c r="P4190" i="8"/>
  <c r="P4191" i="8"/>
  <c r="P4192" i="8"/>
  <c r="P4193" i="8"/>
  <c r="P4194" i="8"/>
  <c r="P4195" i="8"/>
  <c r="P4196" i="8"/>
  <c r="P4197" i="8"/>
  <c r="P4198" i="8"/>
  <c r="P4199" i="8"/>
  <c r="P4200" i="8"/>
  <c r="P4201" i="8"/>
  <c r="P4202" i="8"/>
  <c r="P4203" i="8"/>
  <c r="P4204" i="8"/>
  <c r="P4205" i="8"/>
  <c r="P4206" i="8"/>
  <c r="P4207" i="8"/>
  <c r="P4208" i="8"/>
  <c r="P4209" i="8"/>
  <c r="P4210" i="8"/>
  <c r="P1394" i="8"/>
  <c r="P1395" i="8"/>
  <c r="P1396" i="8"/>
  <c r="P1397" i="8"/>
  <c r="P1398" i="8"/>
  <c r="P1399" i="8"/>
  <c r="P1400" i="8"/>
  <c r="P1401" i="8"/>
  <c r="P1402" i="8"/>
  <c r="P1403" i="8"/>
  <c r="P4764" i="8"/>
  <c r="P4765" i="8"/>
  <c r="P4766" i="8"/>
  <c r="P4767" i="8"/>
  <c r="P4768" i="8"/>
  <c r="P4769" i="8"/>
  <c r="P4770" i="8"/>
  <c r="P4771" i="8"/>
  <c r="P4772" i="8"/>
  <c r="P4773" i="8"/>
  <c r="P4774" i="8"/>
  <c r="P4775" i="8"/>
  <c r="P4776" i="8"/>
  <c r="P4777" i="8"/>
  <c r="P4778" i="8"/>
  <c r="P4779" i="8"/>
  <c r="P4780" i="8"/>
  <c r="P4781" i="8"/>
  <c r="P4782" i="8"/>
  <c r="P4783" i="8"/>
  <c r="P4784" i="8"/>
  <c r="P4785" i="8"/>
  <c r="P4786" i="8"/>
  <c r="P4787" i="8"/>
  <c r="P4788" i="8"/>
  <c r="P4789" i="8"/>
  <c r="P4790" i="8"/>
  <c r="P4791" i="8"/>
  <c r="P4792" i="8"/>
  <c r="P4793" i="8"/>
  <c r="P4794" i="8"/>
  <c r="P4795" i="8"/>
  <c r="P4796" i="8"/>
  <c r="P4797" i="8"/>
  <c r="P4798" i="8"/>
  <c r="P4799" i="8"/>
  <c r="P4800" i="8"/>
  <c r="P4801" i="8"/>
  <c r="P4802" i="8"/>
  <c r="P4803" i="8"/>
  <c r="P4804" i="8"/>
  <c r="P4805" i="8"/>
  <c r="P4806" i="8"/>
  <c r="P4807" i="8"/>
  <c r="P4808" i="8"/>
  <c r="P4809" i="8"/>
  <c r="P4810" i="8"/>
  <c r="P4811" i="8"/>
  <c r="P4812" i="8"/>
  <c r="P4813" i="8"/>
  <c r="P4814" i="8"/>
  <c r="P4815" i="8"/>
  <c r="P4816" i="8"/>
  <c r="P4817" i="8"/>
  <c r="P4818" i="8"/>
  <c r="P4819" i="8"/>
  <c r="P4820" i="8"/>
  <c r="P4821" i="8"/>
  <c r="P4822" i="8"/>
  <c r="P4823" i="8"/>
  <c r="P4824" i="8"/>
  <c r="P4825" i="8"/>
  <c r="P4826" i="8"/>
  <c r="P4827" i="8"/>
  <c r="P4828" i="8"/>
  <c r="P4829" i="8"/>
  <c r="P4830" i="8"/>
  <c r="P4831" i="8"/>
  <c r="P4832" i="8"/>
  <c r="P4833" i="8"/>
  <c r="P4834" i="8"/>
  <c r="P4835" i="8"/>
  <c r="P4836" i="8"/>
  <c r="P4837" i="8"/>
  <c r="P4838" i="8"/>
  <c r="P4839" i="8"/>
  <c r="P4840" i="8"/>
  <c r="P4841" i="8"/>
  <c r="P4842" i="8"/>
  <c r="P4843" i="8"/>
  <c r="P4844" i="8"/>
  <c r="P4845" i="8"/>
  <c r="P4846" i="8"/>
  <c r="P4847" i="8"/>
  <c r="P4848" i="8"/>
  <c r="P4849" i="8"/>
  <c r="P4850" i="8"/>
  <c r="P4851" i="8"/>
  <c r="P4852" i="8"/>
  <c r="P4853" i="8"/>
  <c r="P4854" i="8"/>
  <c r="P4855" i="8"/>
  <c r="P4856" i="8"/>
  <c r="P4857" i="8"/>
  <c r="P4858" i="8"/>
  <c r="P4859" i="8"/>
  <c r="P4860" i="8"/>
  <c r="P4861" i="8"/>
  <c r="P4862" i="8"/>
  <c r="P4863" i="8"/>
  <c r="P4864" i="8"/>
  <c r="P4865" i="8"/>
  <c r="P4866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956" i="8"/>
  <c r="P957" i="8"/>
  <c r="P958" i="8"/>
  <c r="P959" i="8"/>
  <c r="P960" i="8"/>
  <c r="P961" i="8"/>
  <c r="P962" i="8"/>
  <c r="P963" i="8"/>
  <c r="P964" i="8"/>
  <c r="P965" i="8"/>
  <c r="P966" i="8"/>
  <c r="P2301" i="8"/>
  <c r="P2302" i="8"/>
  <c r="P2303" i="8"/>
  <c r="P2304" i="8"/>
  <c r="P2305" i="8"/>
  <c r="P2306" i="8"/>
  <c r="P2307" i="8"/>
  <c r="P2308" i="8"/>
  <c r="P2309" i="8"/>
  <c r="P2310" i="8"/>
  <c r="P2311" i="8"/>
  <c r="P2312" i="8"/>
  <c r="P2313" i="8"/>
  <c r="P2314" i="8"/>
  <c r="P2315" i="8"/>
  <c r="P2316" i="8"/>
  <c r="P2317" i="8"/>
  <c r="P2318" i="8"/>
  <c r="P2319" i="8"/>
  <c r="P2320" i="8"/>
  <c r="P2321" i="8"/>
  <c r="P2322" i="8"/>
  <c r="P2323" i="8"/>
  <c r="P2324" i="8"/>
  <c r="P2325" i="8"/>
  <c r="P2326" i="8"/>
  <c r="P2327" i="8"/>
  <c r="P2328" i="8"/>
  <c r="P2329" i="8"/>
  <c r="P2330" i="8"/>
  <c r="P2331" i="8"/>
  <c r="P2332" i="8"/>
  <c r="P2333" i="8"/>
  <c r="P2334" i="8"/>
  <c r="P2335" i="8"/>
  <c r="P2336" i="8"/>
  <c r="P2337" i="8"/>
  <c r="P2338" i="8"/>
  <c r="P2339" i="8"/>
  <c r="P2340" i="8"/>
  <c r="P2341" i="8"/>
  <c r="P2342" i="8"/>
  <c r="P2343" i="8"/>
  <c r="P2344" i="8"/>
  <c r="P2345" i="8"/>
  <c r="P2346" i="8"/>
  <c r="P2347" i="8"/>
  <c r="P2348" i="8"/>
  <c r="P2349" i="8"/>
  <c r="P2350" i="8"/>
  <c r="P2351" i="8"/>
  <c r="P2352" i="8"/>
  <c r="P2353" i="8"/>
  <c r="P2354" i="8"/>
  <c r="P2355" i="8"/>
  <c r="P2356" i="8"/>
  <c r="P2357" i="8"/>
  <c r="P2358" i="8"/>
  <c r="P2359" i="8"/>
  <c r="P2360" i="8"/>
  <c r="P4867" i="8"/>
  <c r="P4868" i="8"/>
  <c r="P4869" i="8"/>
  <c r="P4870" i="8"/>
  <c r="P4871" i="8"/>
  <c r="P4872" i="8"/>
  <c r="P5101" i="8"/>
  <c r="P5102" i="8"/>
  <c r="P5103" i="8"/>
  <c r="P5104" i="8"/>
  <c r="P5105" i="8"/>
  <c r="P5106" i="8"/>
  <c r="P5107" i="8"/>
  <c r="P5108" i="8"/>
  <c r="P5109" i="8"/>
  <c r="P5110" i="8"/>
  <c r="P5111" i="8"/>
  <c r="P5112" i="8"/>
  <c r="P5113" i="8"/>
  <c r="P5114" i="8"/>
  <c r="P5115" i="8"/>
  <c r="P5116" i="8"/>
  <c r="P5117" i="8"/>
  <c r="P5118" i="8"/>
  <c r="P5119" i="8"/>
  <c r="P5120" i="8"/>
  <c r="P5121" i="8"/>
  <c r="P6752" i="8"/>
  <c r="P6753" i="8"/>
  <c r="P6754" i="8"/>
  <c r="P6755" i="8"/>
  <c r="P6756" i="8"/>
  <c r="P6757" i="8"/>
  <c r="P6758" i="8"/>
  <c r="P6759" i="8"/>
  <c r="P6760" i="8"/>
  <c r="P6761" i="8"/>
  <c r="P676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3455" i="8"/>
  <c r="P3456" i="8"/>
  <c r="P3457" i="8"/>
  <c r="P3458" i="8"/>
  <c r="P3459" i="8"/>
  <c r="P3460" i="8"/>
  <c r="P3461" i="8"/>
  <c r="P3462" i="8"/>
  <c r="P3463" i="8"/>
  <c r="P3464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5076" i="8"/>
  <c r="P5077" i="8"/>
  <c r="P5078" i="8"/>
  <c r="P5079" i="8"/>
  <c r="P5080" i="8"/>
  <c r="P5081" i="8"/>
  <c r="P5082" i="8"/>
  <c r="P5083" i="8"/>
  <c r="P5084" i="8"/>
  <c r="P5085" i="8"/>
  <c r="P5086" i="8"/>
  <c r="P5087" i="8"/>
  <c r="P5088" i="8"/>
  <c r="P5089" i="8"/>
  <c r="P5090" i="8"/>
  <c r="P5415" i="8"/>
  <c r="P5416" i="8"/>
  <c r="P5417" i="8"/>
  <c r="P5418" i="8"/>
  <c r="P5419" i="8"/>
  <c r="P5420" i="8"/>
  <c r="P5421" i="8"/>
  <c r="P5422" i="8"/>
  <c r="P5423" i="8"/>
  <c r="P5424" i="8"/>
  <c r="P3311" i="8"/>
  <c r="P3312" i="8"/>
  <c r="P3313" i="8"/>
  <c r="P3314" i="8"/>
  <c r="P3315" i="8"/>
  <c r="P3316" i="8"/>
  <c r="P3317" i="8"/>
  <c r="P3318" i="8"/>
  <c r="P3319" i="8"/>
  <c r="P3320" i="8"/>
  <c r="P6925" i="8"/>
  <c r="P6926" i="8"/>
  <c r="P6927" i="8"/>
  <c r="P6928" i="8"/>
  <c r="P6929" i="8"/>
  <c r="P6930" i="8"/>
  <c r="P6931" i="8"/>
  <c r="P6932" i="8"/>
  <c r="P6933" i="8"/>
  <c r="P6934" i="8"/>
  <c r="P6935" i="8"/>
  <c r="P6936" i="8"/>
  <c r="P6937" i="8"/>
  <c r="P6938" i="8"/>
  <c r="P6939" i="8"/>
  <c r="P6940" i="8"/>
  <c r="P6941" i="8"/>
  <c r="P6942" i="8"/>
  <c r="P6943" i="8"/>
  <c r="P6944" i="8"/>
  <c r="P6945" i="8"/>
  <c r="P6946" i="8"/>
  <c r="P6947" i="8"/>
  <c r="P6948" i="8"/>
  <c r="P6949" i="8"/>
  <c r="P6950" i="8"/>
  <c r="P6951" i="8"/>
  <c r="P6952" i="8"/>
  <c r="P6953" i="8"/>
  <c r="P6954" i="8"/>
  <c r="P6955" i="8"/>
  <c r="P6956" i="8"/>
  <c r="P6957" i="8"/>
  <c r="P6958" i="8"/>
  <c r="P6959" i="8"/>
  <c r="P6960" i="8"/>
  <c r="P6961" i="8"/>
  <c r="P6962" i="8"/>
  <c r="P6963" i="8"/>
  <c r="P6964" i="8"/>
  <c r="P799" i="8"/>
  <c r="P800" i="8"/>
  <c r="P801" i="8"/>
  <c r="P802" i="8"/>
  <c r="P803" i="8"/>
  <c r="P804" i="8"/>
  <c r="P805" i="8"/>
  <c r="P806" i="8"/>
  <c r="P807" i="8"/>
  <c r="P808" i="8"/>
  <c r="P1404" i="8"/>
  <c r="P1405" i="8"/>
  <c r="P1406" i="8"/>
  <c r="P1407" i="8"/>
  <c r="P1408" i="8"/>
  <c r="P1409" i="8"/>
  <c r="P1410" i="8"/>
  <c r="P1411" i="8"/>
  <c r="P1412" i="8"/>
  <c r="P1413" i="8"/>
  <c r="P1202" i="8"/>
  <c r="P1203" i="8"/>
  <c r="P1204" i="8"/>
  <c r="P1205" i="8"/>
  <c r="P1206" i="8"/>
  <c r="P1207" i="8"/>
  <c r="P1208" i="8"/>
  <c r="P1209" i="8"/>
  <c r="P1210" i="8"/>
  <c r="P1211" i="8"/>
  <c r="P1212" i="8"/>
  <c r="P1213" i="8"/>
  <c r="P1214" i="8"/>
  <c r="P1215" i="8"/>
  <c r="P1216" i="8"/>
  <c r="P5863" i="8"/>
  <c r="P5864" i="8"/>
  <c r="P5865" i="8"/>
  <c r="P5866" i="8"/>
  <c r="P5867" i="8"/>
  <c r="P5868" i="8"/>
  <c r="P5869" i="8"/>
  <c r="P5870" i="8"/>
  <c r="P5871" i="8"/>
  <c r="P5872" i="8"/>
  <c r="P5425" i="8"/>
  <c r="P5426" i="8"/>
  <c r="P5427" i="8"/>
  <c r="P5428" i="8"/>
  <c r="P5429" i="8"/>
  <c r="P5430" i="8"/>
  <c r="P5431" i="8"/>
  <c r="P5432" i="8"/>
  <c r="P5433" i="8"/>
  <c r="P5434" i="8"/>
  <c r="P4395" i="8"/>
  <c r="P4396" i="8"/>
  <c r="P4397" i="8"/>
  <c r="P4398" i="8"/>
  <c r="P4399" i="8"/>
  <c r="P4400" i="8"/>
  <c r="P4401" i="8"/>
  <c r="P4402" i="8"/>
  <c r="P4403" i="8"/>
  <c r="P4404" i="8"/>
  <c r="P4405" i="8"/>
  <c r="P4406" i="8"/>
  <c r="P4407" i="8"/>
  <c r="P4408" i="8"/>
  <c r="P4409" i="8"/>
  <c r="P2135" i="8"/>
  <c r="P2136" i="8"/>
  <c r="P2137" i="8"/>
  <c r="P2138" i="8"/>
  <c r="P2139" i="8"/>
  <c r="P2140" i="8"/>
  <c r="P2141" i="8"/>
  <c r="P2142" i="8"/>
  <c r="P2143" i="8"/>
  <c r="P2144" i="8"/>
  <c r="P2145" i="8"/>
  <c r="P2146" i="8"/>
  <c r="P2147" i="8"/>
  <c r="P2148" i="8"/>
  <c r="P2149" i="8"/>
  <c r="P6606" i="8"/>
  <c r="P6607" i="8"/>
  <c r="P6608" i="8"/>
  <c r="P6609" i="8"/>
  <c r="P6610" i="8"/>
  <c r="P6611" i="8"/>
  <c r="P6612" i="8"/>
  <c r="P6613" i="8"/>
  <c r="P6614" i="8"/>
  <c r="P6615" i="8"/>
  <c r="P6616" i="8"/>
  <c r="P6617" i="8"/>
  <c r="P6618" i="8"/>
  <c r="P6619" i="8"/>
  <c r="P6620" i="8"/>
  <c r="P6621" i="8"/>
  <c r="P6622" i="8"/>
  <c r="P6623" i="8"/>
  <c r="P6624" i="8"/>
  <c r="P6625" i="8"/>
  <c r="P6626" i="8"/>
  <c r="P6627" i="8"/>
  <c r="P6628" i="8"/>
  <c r="P6629" i="8"/>
  <c r="P6630" i="8"/>
  <c r="P6631" i="8"/>
  <c r="P6632" i="8"/>
  <c r="P6633" i="8"/>
  <c r="P6634" i="8"/>
  <c r="P6635" i="8"/>
  <c r="P6636" i="8"/>
  <c r="P6637" i="8"/>
  <c r="P6638" i="8"/>
  <c r="P1881" i="8"/>
  <c r="P1882" i="8"/>
  <c r="P1883" i="8"/>
  <c r="P1884" i="8"/>
  <c r="P1885" i="8"/>
  <c r="P1886" i="8"/>
  <c r="P1887" i="8"/>
  <c r="P1888" i="8"/>
  <c r="P1889" i="8"/>
  <c r="P1890" i="8"/>
  <c r="P4211" i="8"/>
  <c r="P4212" i="8"/>
  <c r="P4213" i="8"/>
  <c r="P4214" i="8"/>
  <c r="P4215" i="8"/>
  <c r="P4216" i="8"/>
  <c r="P4217" i="8"/>
  <c r="P4218" i="8"/>
  <c r="P4219" i="8"/>
  <c r="P4220" i="8"/>
  <c r="P3321" i="8"/>
  <c r="P3322" i="8"/>
  <c r="P3323" i="8"/>
  <c r="P3324" i="8"/>
  <c r="P3325" i="8"/>
  <c r="P3326" i="8"/>
  <c r="P3327" i="8"/>
  <c r="P3328" i="8"/>
  <c r="P3329" i="8"/>
  <c r="P3330" i="8"/>
  <c r="P3331" i="8"/>
  <c r="P3332" i="8"/>
  <c r="P3333" i="8"/>
  <c r="P3083" i="8"/>
  <c r="P3084" i="8"/>
  <c r="P3085" i="8"/>
  <c r="P3086" i="8"/>
  <c r="P3087" i="8"/>
  <c r="P3088" i="8"/>
  <c r="P3089" i="8"/>
  <c r="P3090" i="8"/>
  <c r="P3091" i="8"/>
  <c r="P3092" i="8"/>
  <c r="P3093" i="8"/>
  <c r="P4754" i="8"/>
  <c r="P4755" i="8"/>
  <c r="P4756" i="8"/>
  <c r="P4757" i="8"/>
  <c r="P4758" i="8"/>
  <c r="P4759" i="8"/>
  <c r="P4760" i="8"/>
  <c r="P4761" i="8"/>
  <c r="P4762" i="8"/>
  <c r="P4763" i="8"/>
  <c r="P2289" i="8"/>
  <c r="P2290" i="8"/>
  <c r="P2291" i="8"/>
  <c r="P2292" i="8"/>
  <c r="P2293" i="8"/>
  <c r="P2294" i="8"/>
  <c r="P2295" i="8"/>
  <c r="P2296" i="8"/>
  <c r="P2297" i="8"/>
  <c r="P2298" i="8"/>
  <c r="P2299" i="8"/>
  <c r="P230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1263" i="8"/>
  <c r="P1264" i="8"/>
  <c r="P1265" i="8"/>
  <c r="P1266" i="8"/>
  <c r="P1267" i="8"/>
  <c r="P1268" i="8"/>
  <c r="P1269" i="8"/>
  <c r="P1270" i="8"/>
  <c r="P1271" i="8"/>
  <c r="P1272" i="8"/>
  <c r="P1273" i="8"/>
  <c r="P1274" i="8"/>
  <c r="P1275" i="8"/>
  <c r="P1276" i="8"/>
  <c r="P1277" i="8"/>
  <c r="P1278" i="8"/>
  <c r="P1279" i="8"/>
  <c r="P1280" i="8"/>
  <c r="P1281" i="8"/>
  <c r="P1282" i="8"/>
  <c r="P1283" i="8"/>
  <c r="P1284" i="8"/>
  <c r="P1285" i="8"/>
  <c r="P1286" i="8"/>
  <c r="P1287" i="8"/>
  <c r="P1288" i="8"/>
  <c r="P1289" i="8"/>
  <c r="P1290" i="8"/>
  <c r="P1291" i="8"/>
  <c r="P1292" i="8"/>
  <c r="P1293" i="8"/>
  <c r="P1294" i="8"/>
  <c r="P1295" i="8"/>
  <c r="P1296" i="8"/>
  <c r="P1297" i="8"/>
  <c r="P1298" i="8"/>
  <c r="P1299" i="8"/>
  <c r="P1493" i="8"/>
  <c r="P1494" i="8"/>
  <c r="P1495" i="8"/>
  <c r="P1496" i="8"/>
  <c r="P1497" i="8"/>
  <c r="P1498" i="8"/>
  <c r="P1499" i="8"/>
  <c r="P1500" i="8"/>
  <c r="P1501" i="8"/>
  <c r="P1502" i="8"/>
  <c r="P1503" i="8"/>
  <c r="P1504" i="8"/>
  <c r="P1505" i="8"/>
  <c r="P1506" i="8"/>
  <c r="P1507" i="8"/>
  <c r="P1508" i="8"/>
  <c r="P1509" i="8"/>
  <c r="P1510" i="8"/>
  <c r="P1511" i="8"/>
  <c r="P1512" i="8"/>
  <c r="P1513" i="8"/>
  <c r="P1514" i="8"/>
  <c r="P1515" i="8"/>
  <c r="P1516" i="8"/>
  <c r="P1517" i="8"/>
  <c r="P1518" i="8"/>
  <c r="P1519" i="8"/>
  <c r="P1520" i="8"/>
  <c r="P1521" i="8"/>
  <c r="P1522" i="8"/>
  <c r="P1523" i="8"/>
  <c r="P1524" i="8"/>
  <c r="P1525" i="8"/>
  <c r="P1526" i="8"/>
  <c r="P1527" i="8"/>
  <c r="P1958" i="8"/>
  <c r="P1959" i="8"/>
  <c r="P1960" i="8"/>
  <c r="P1961" i="8"/>
  <c r="P1962" i="8"/>
  <c r="P1963" i="8"/>
  <c r="P1964" i="8"/>
  <c r="P1965" i="8"/>
  <c r="P1966" i="8"/>
  <c r="P1967" i="8"/>
  <c r="P1968" i="8"/>
  <c r="P1969" i="8"/>
  <c r="P1970" i="8"/>
  <c r="P1971" i="8"/>
  <c r="P1972" i="8"/>
  <c r="P1973" i="8"/>
  <c r="P1974" i="8"/>
  <c r="P1975" i="8"/>
  <c r="P1976" i="8"/>
  <c r="P1977" i="8"/>
  <c r="P1978" i="8"/>
  <c r="P1979" i="8"/>
  <c r="P1980" i="8"/>
  <c r="P1981" i="8"/>
  <c r="P1982" i="8"/>
  <c r="P1983" i="8"/>
  <c r="P1984" i="8"/>
  <c r="P1985" i="8"/>
  <c r="P1986" i="8"/>
  <c r="P1987" i="8"/>
  <c r="P1988" i="8"/>
  <c r="P1989" i="8"/>
  <c r="P1990" i="8"/>
  <c r="P1991" i="8"/>
  <c r="P1992" i="8"/>
  <c r="P1993" i="8"/>
  <c r="P1994" i="8"/>
  <c r="P2873" i="8"/>
  <c r="P2874" i="8"/>
  <c r="P2875" i="8"/>
  <c r="P2876" i="8"/>
  <c r="P2877" i="8"/>
  <c r="P2878" i="8"/>
  <c r="P2879" i="8"/>
  <c r="P2880" i="8"/>
  <c r="P2881" i="8"/>
  <c r="P2882" i="8"/>
  <c r="P2883" i="8"/>
  <c r="P2884" i="8"/>
  <c r="P2885" i="8"/>
  <c r="P2886" i="8"/>
  <c r="P2887" i="8"/>
  <c r="P2888" i="8"/>
  <c r="P2889" i="8"/>
  <c r="P2890" i="8"/>
  <c r="P2891" i="8"/>
  <c r="P2892" i="8"/>
  <c r="P2893" i="8"/>
  <c r="P2894" i="8"/>
  <c r="P2895" i="8"/>
  <c r="P2896" i="8"/>
  <c r="P2897" i="8"/>
  <c r="P2898" i="8"/>
  <c r="P2899" i="8"/>
  <c r="P2900" i="8"/>
  <c r="P2901" i="8"/>
  <c r="P2902" i="8"/>
  <c r="P2903" i="8"/>
  <c r="P2904" i="8"/>
  <c r="P2905" i="8"/>
  <c r="P2906" i="8"/>
  <c r="P2907" i="8"/>
  <c r="P2908" i="8"/>
  <c r="P2909" i="8"/>
  <c r="P2910" i="8"/>
  <c r="P2911" i="8"/>
  <c r="P5435" i="8"/>
  <c r="P5436" i="8"/>
  <c r="P5437" i="8"/>
  <c r="P5438" i="8"/>
  <c r="P5439" i="8"/>
  <c r="P5440" i="8"/>
  <c r="P5441" i="8"/>
  <c r="P5442" i="8"/>
  <c r="P5443" i="8"/>
  <c r="P5444" i="8"/>
  <c r="P5445" i="8"/>
  <c r="P5446" i="8"/>
  <c r="P5447" i="8"/>
  <c r="P5448" i="8"/>
  <c r="P5449" i="8"/>
  <c r="P5450" i="8"/>
  <c r="P5451" i="8"/>
  <c r="P5452" i="8"/>
  <c r="P5453" i="8"/>
  <c r="P5454" i="8"/>
  <c r="P5455" i="8"/>
  <c r="P5456" i="8"/>
  <c r="P5457" i="8"/>
  <c r="P5458" i="8"/>
  <c r="P5459" i="8"/>
  <c r="P5460" i="8"/>
  <c r="P5461" i="8"/>
  <c r="P5462" i="8"/>
  <c r="P5463" i="8"/>
  <c r="P5464" i="8"/>
  <c r="P5465" i="8"/>
  <c r="P5466" i="8"/>
  <c r="P5467" i="8"/>
  <c r="P5468" i="8"/>
  <c r="P5469" i="8"/>
  <c r="P5470" i="8"/>
  <c r="P5471" i="8"/>
  <c r="P5472" i="8"/>
  <c r="P5984" i="8"/>
  <c r="P5985" i="8"/>
  <c r="P5986" i="8"/>
  <c r="P5987" i="8"/>
  <c r="P5988" i="8"/>
  <c r="P5989" i="8"/>
  <c r="P5990" i="8"/>
  <c r="P5991" i="8"/>
  <c r="P5992" i="8"/>
  <c r="P5993" i="8"/>
  <c r="P5994" i="8"/>
  <c r="P5995" i="8"/>
  <c r="P5996" i="8"/>
  <c r="P5997" i="8"/>
  <c r="P5998" i="8"/>
  <c r="P5999" i="8"/>
  <c r="P6000" i="8"/>
  <c r="P6001" i="8"/>
  <c r="P6002" i="8"/>
  <c r="P6003" i="8"/>
  <c r="P6004" i="8"/>
  <c r="P6005" i="8"/>
  <c r="P6006" i="8"/>
  <c r="P6007" i="8"/>
  <c r="P6008" i="8"/>
  <c r="P6009" i="8"/>
  <c r="P6010" i="8"/>
  <c r="P6011" i="8"/>
  <c r="P6012" i="8"/>
  <c r="P6013" i="8"/>
  <c r="P6014" i="8"/>
  <c r="P6015" i="8"/>
  <c r="P6016" i="8"/>
  <c r="P6017" i="8"/>
  <c r="P6018" i="8"/>
  <c r="P6019" i="8"/>
  <c r="P6020" i="8"/>
  <c r="P6679" i="8"/>
  <c r="P6680" i="8"/>
  <c r="P6681" i="8"/>
  <c r="P6682" i="8"/>
  <c r="P6683" i="8"/>
  <c r="P6684" i="8"/>
  <c r="P6685" i="8"/>
  <c r="P6686" i="8"/>
  <c r="P6687" i="8"/>
  <c r="P6688" i="8"/>
  <c r="P6689" i="8"/>
  <c r="P6690" i="8"/>
  <c r="P6691" i="8"/>
  <c r="P6692" i="8"/>
  <c r="P6693" i="8"/>
  <c r="P6694" i="8"/>
  <c r="P6695" i="8"/>
  <c r="P6696" i="8"/>
  <c r="P6697" i="8"/>
  <c r="P6698" i="8"/>
  <c r="P6699" i="8"/>
  <c r="P6700" i="8"/>
  <c r="P6701" i="8"/>
  <c r="P6702" i="8"/>
  <c r="P6703" i="8"/>
  <c r="P6704" i="8"/>
  <c r="P6705" i="8"/>
  <c r="P6706" i="8"/>
  <c r="P6707" i="8"/>
  <c r="P6708" i="8"/>
  <c r="P6709" i="8"/>
  <c r="P6710" i="8"/>
  <c r="P6711" i="8"/>
  <c r="P6712" i="8"/>
  <c r="P6713" i="8"/>
  <c r="P6714" i="8"/>
  <c r="P6715" i="8"/>
  <c r="P2492" i="8"/>
  <c r="P2493" i="8"/>
  <c r="P2494" i="8"/>
  <c r="P2495" i="8"/>
  <c r="P2496" i="8"/>
  <c r="P2497" i="8"/>
  <c r="P2498" i="8"/>
  <c r="P2499" i="8"/>
  <c r="P2500" i="8"/>
  <c r="P2501" i="8"/>
  <c r="P2502" i="8"/>
  <c r="P2503" i="8"/>
  <c r="P2504" i="8"/>
  <c r="P2505" i="8"/>
  <c r="P2506" i="8"/>
  <c r="P2507" i="8"/>
  <c r="P2508" i="8"/>
  <c r="P2509" i="8"/>
  <c r="P2510" i="8"/>
  <c r="P2511" i="8"/>
  <c r="P2512" i="8"/>
  <c r="P2513" i="8"/>
  <c r="P2514" i="8"/>
  <c r="P2515" i="8"/>
  <c r="P2516" i="8"/>
  <c r="P2517" i="8"/>
  <c r="P2518" i="8"/>
  <c r="P2519" i="8"/>
  <c r="P2520" i="8"/>
  <c r="P2521" i="8"/>
  <c r="P2522" i="8"/>
  <c r="P2523" i="8"/>
  <c r="P2524" i="8"/>
  <c r="P2525" i="8"/>
  <c r="P2526" i="8"/>
  <c r="P2527" i="8"/>
  <c r="P2528" i="8"/>
  <c r="P2529" i="8"/>
  <c r="P2530" i="8"/>
  <c r="P2531" i="8"/>
  <c r="P2532" i="8"/>
  <c r="P2533" i="8"/>
  <c r="P2534" i="8"/>
  <c r="P2535" i="8"/>
  <c r="P2536" i="8"/>
  <c r="P2537" i="8"/>
  <c r="P2538" i="8"/>
  <c r="P2539" i="8"/>
  <c r="P2540" i="8"/>
  <c r="P2541" i="8"/>
  <c r="P2542" i="8"/>
  <c r="P2543" i="8"/>
  <c r="P2544" i="8"/>
  <c r="P2545" i="8"/>
  <c r="P2546" i="8"/>
  <c r="P2547" i="8"/>
  <c r="P2548" i="8"/>
  <c r="P2549" i="8"/>
  <c r="P2550" i="8"/>
  <c r="P2551" i="8"/>
  <c r="P2552" i="8"/>
  <c r="P2553" i="8"/>
  <c r="P2554" i="8"/>
  <c r="P2555" i="8"/>
  <c r="P2556" i="8"/>
  <c r="P2557" i="8"/>
  <c r="P2558" i="8"/>
  <c r="P2559" i="8"/>
  <c r="P2560" i="8"/>
  <c r="P2561" i="8"/>
  <c r="P2562" i="8"/>
  <c r="P2563" i="8"/>
  <c r="P2564" i="8"/>
  <c r="P2565" i="8"/>
  <c r="P2566" i="8"/>
  <c r="P2567" i="8"/>
  <c r="P2568" i="8"/>
  <c r="P2569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508" i="8"/>
  <c r="P509" i="8"/>
  <c r="P510" i="8"/>
  <c r="P511" i="8"/>
  <c r="P512" i="8"/>
  <c r="P513" i="8"/>
  <c r="P514" i="8"/>
  <c r="P515" i="8"/>
  <c r="P516" i="8"/>
  <c r="P517" i="8"/>
  <c r="P518" i="8"/>
  <c r="P519" i="8"/>
  <c r="P520" i="8"/>
  <c r="P521" i="8"/>
  <c r="P522" i="8"/>
  <c r="P523" i="8"/>
  <c r="P524" i="8"/>
  <c r="P525" i="8"/>
  <c r="P526" i="8"/>
  <c r="P527" i="8"/>
  <c r="P528" i="8"/>
  <c r="P529" i="8"/>
  <c r="P530" i="8"/>
  <c r="P531" i="8"/>
  <c r="P532" i="8"/>
  <c r="P533" i="8"/>
  <c r="P534" i="8"/>
  <c r="P535" i="8"/>
  <c r="P536" i="8"/>
  <c r="P537" i="8"/>
  <c r="P538" i="8"/>
  <c r="P539" i="8"/>
  <c r="P540" i="8"/>
  <c r="P541" i="8"/>
  <c r="P542" i="8"/>
  <c r="P543" i="8"/>
  <c r="P544" i="8"/>
  <c r="P545" i="8"/>
  <c r="P546" i="8"/>
  <c r="P547" i="8"/>
  <c r="P548" i="8"/>
  <c r="P549" i="8"/>
  <c r="P550" i="8"/>
  <c r="P551" i="8"/>
  <c r="P552" i="8"/>
  <c r="P553" i="8"/>
  <c r="P554" i="8"/>
  <c r="P555" i="8"/>
  <c r="P556" i="8"/>
  <c r="P557" i="8"/>
  <c r="P3136" i="8"/>
  <c r="P3137" i="8"/>
  <c r="P3138" i="8"/>
  <c r="P3139" i="8"/>
  <c r="P3140" i="8"/>
  <c r="P3141" i="8"/>
  <c r="P3142" i="8"/>
  <c r="P3143" i="8"/>
  <c r="P3144" i="8"/>
  <c r="P3145" i="8"/>
  <c r="P2570" i="8"/>
  <c r="P2571" i="8"/>
  <c r="P2572" i="8"/>
  <c r="P2573" i="8"/>
  <c r="P2574" i="8"/>
  <c r="P2575" i="8"/>
  <c r="P2576" i="8"/>
  <c r="P2577" i="8"/>
  <c r="P2578" i="8"/>
  <c r="P2579" i="8"/>
  <c r="P2580" i="8"/>
  <c r="P2581" i="8"/>
  <c r="P2582" i="8"/>
  <c r="P2583" i="8"/>
  <c r="P2584" i="8"/>
  <c r="P5122" i="8"/>
  <c r="P5123" i="8"/>
  <c r="P5124" i="8"/>
  <c r="P5125" i="8"/>
  <c r="P5126" i="8"/>
  <c r="P5127" i="8"/>
  <c r="P5128" i="8"/>
  <c r="P5129" i="8"/>
  <c r="P5130" i="8"/>
  <c r="P5131" i="8"/>
  <c r="P5132" i="8"/>
  <c r="P5133" i="8"/>
  <c r="P5134" i="8"/>
  <c r="P5135" i="8"/>
  <c r="P2040" i="8"/>
  <c r="P2041" i="8"/>
  <c r="P2042" i="8"/>
  <c r="P7087" i="8"/>
  <c r="P7088" i="8"/>
  <c r="P7089" i="8"/>
  <c r="P7090" i="8"/>
  <c r="P7091" i="8"/>
  <c r="P7092" i="8"/>
  <c r="P7093" i="8"/>
  <c r="P7094" i="8"/>
  <c r="P7095" i="8"/>
  <c r="P7096" i="8"/>
  <c r="P7097" i="8"/>
  <c r="P7098" i="8"/>
  <c r="P7099" i="8"/>
  <c r="P7100" i="8"/>
  <c r="P7101" i="8"/>
  <c r="P7102" i="8"/>
  <c r="P7103" i="8"/>
  <c r="P7104" i="8"/>
  <c r="P7105" i="8"/>
  <c r="P7106" i="8"/>
  <c r="P7107" i="8"/>
  <c r="P7108" i="8"/>
  <c r="P7109" i="8"/>
  <c r="P7110" i="8"/>
  <c r="P7111" i="8"/>
  <c r="P7112" i="8"/>
  <c r="P7113" i="8"/>
  <c r="P7114" i="8"/>
  <c r="P7115" i="8"/>
  <c r="P7116" i="8"/>
  <c r="P7117" i="8"/>
  <c r="P7118" i="8"/>
  <c r="P7119" i="8"/>
  <c r="P7120" i="8"/>
  <c r="P7121" i="8"/>
  <c r="P7122" i="8"/>
  <c r="P7123" i="8"/>
  <c r="P7124" i="8"/>
  <c r="P7125" i="8"/>
  <c r="P7126" i="8"/>
  <c r="P7127" i="8"/>
  <c r="P7128" i="8"/>
  <c r="P7129" i="8"/>
  <c r="P7130" i="8"/>
  <c r="P7131" i="8"/>
  <c r="P7132" i="8"/>
  <c r="P1891" i="8"/>
  <c r="P1892" i="8"/>
  <c r="P1893" i="8"/>
  <c r="P1894" i="8"/>
  <c r="P1895" i="8"/>
  <c r="P1896" i="8"/>
  <c r="P1897" i="8"/>
  <c r="P1898" i="8"/>
  <c r="P1899" i="8"/>
  <c r="P1900" i="8"/>
  <c r="P1901" i="8"/>
  <c r="P1902" i="8"/>
  <c r="P1903" i="8"/>
  <c r="P1904" i="8"/>
  <c r="P2834" i="8"/>
  <c r="P2835" i="8"/>
  <c r="P2836" i="8"/>
  <c r="P2837" i="8"/>
  <c r="P2838" i="8"/>
  <c r="P2839" i="8"/>
  <c r="P2840" i="8"/>
  <c r="P2841" i="8"/>
  <c r="P2842" i="8"/>
  <c r="P2843" i="8"/>
  <c r="P2844" i="8"/>
  <c r="P2845" i="8"/>
  <c r="P2846" i="8"/>
  <c r="P2847" i="8"/>
  <c r="P3392" i="8"/>
  <c r="P3393" i="8"/>
  <c r="P3394" i="8"/>
  <c r="P3395" i="8"/>
  <c r="P3396" i="8"/>
  <c r="P3397" i="8"/>
  <c r="P3398" i="8"/>
  <c r="P3399" i="8"/>
  <c r="P3400" i="8"/>
  <c r="P3401" i="8"/>
  <c r="P3402" i="8"/>
  <c r="P3403" i="8"/>
  <c r="P3404" i="8"/>
  <c r="P3405" i="8"/>
  <c r="P3406" i="8"/>
  <c r="P1867" i="8"/>
  <c r="P1868" i="8"/>
  <c r="P1869" i="8"/>
  <c r="P1870" i="8"/>
  <c r="P1871" i="8"/>
  <c r="P1872" i="8"/>
  <c r="P1873" i="8"/>
  <c r="P1874" i="8"/>
  <c r="P1875" i="8"/>
  <c r="P1876" i="8"/>
  <c r="P1877" i="8"/>
  <c r="P1878" i="8"/>
  <c r="P1879" i="8"/>
  <c r="P1880" i="8"/>
  <c r="P3821" i="8"/>
  <c r="P3822" i="8"/>
  <c r="P3823" i="8"/>
  <c r="P3824" i="8"/>
  <c r="P3825" i="8"/>
  <c r="P3826" i="8"/>
  <c r="P3827" i="8"/>
  <c r="P3828" i="8"/>
  <c r="P3829" i="8"/>
  <c r="P3830" i="8"/>
  <c r="P3831" i="8"/>
  <c r="P3832" i="8"/>
  <c r="P3833" i="8"/>
  <c r="P3834" i="8"/>
  <c r="P3835" i="8"/>
  <c r="P3836" i="8"/>
  <c r="P3837" i="8"/>
  <c r="P3838" i="8"/>
  <c r="P3839" i="8"/>
  <c r="P3840" i="8"/>
  <c r="P3841" i="8"/>
  <c r="P3842" i="8"/>
  <c r="P3843" i="8"/>
  <c r="P3844" i="8"/>
  <c r="P3845" i="8"/>
  <c r="P3846" i="8"/>
  <c r="P3847" i="8"/>
  <c r="P3848" i="8"/>
  <c r="P3849" i="8"/>
  <c r="P3850" i="8"/>
  <c r="P3851" i="8"/>
  <c r="P3852" i="8"/>
  <c r="P3853" i="8"/>
  <c r="P3854" i="8"/>
  <c r="P3855" i="8"/>
  <c r="P3856" i="8"/>
  <c r="P3857" i="8"/>
  <c r="P3858" i="8"/>
  <c r="P3859" i="8"/>
  <c r="P3860" i="8"/>
  <c r="P3861" i="8"/>
  <c r="P3862" i="8"/>
  <c r="P3863" i="8"/>
  <c r="P3864" i="8"/>
  <c r="P3865" i="8"/>
  <c r="P3866" i="8"/>
  <c r="P3867" i="8"/>
  <c r="P3868" i="8"/>
  <c r="P3869" i="8"/>
  <c r="P3870" i="8"/>
  <c r="P3871" i="8"/>
  <c r="P3872" i="8"/>
  <c r="P3873" i="8"/>
  <c r="P3874" i="8"/>
  <c r="P3875" i="8"/>
  <c r="P3876" i="8"/>
  <c r="P3877" i="8"/>
  <c r="P3878" i="8"/>
  <c r="P3879" i="8"/>
  <c r="P3880" i="8"/>
  <c r="P3881" i="8"/>
  <c r="P3882" i="8"/>
  <c r="P3883" i="8"/>
  <c r="P3884" i="8"/>
  <c r="P3885" i="8"/>
  <c r="P3886" i="8"/>
  <c r="P3887" i="8"/>
  <c r="P3888" i="8"/>
  <c r="P3889" i="8"/>
  <c r="P3890" i="8"/>
  <c r="P3891" i="8"/>
  <c r="P3892" i="8"/>
  <c r="P3893" i="8"/>
  <c r="P3894" i="8"/>
  <c r="P3895" i="8"/>
  <c r="P3896" i="8"/>
  <c r="P3897" i="8"/>
  <c r="P3898" i="8"/>
  <c r="P3899" i="8"/>
  <c r="P3900" i="8"/>
  <c r="P3901" i="8"/>
  <c r="P3902" i="8"/>
  <c r="P3903" i="8"/>
  <c r="P3904" i="8"/>
  <c r="P3905" i="8"/>
  <c r="P3906" i="8"/>
  <c r="P3907" i="8"/>
  <c r="P3908" i="8"/>
  <c r="P3909" i="8"/>
  <c r="P3910" i="8"/>
  <c r="P3911" i="8"/>
  <c r="P3912" i="8"/>
  <c r="P3913" i="8"/>
  <c r="P3914" i="8"/>
  <c r="P3915" i="8"/>
  <c r="P3916" i="8"/>
  <c r="P3917" i="8"/>
  <c r="P3918" i="8"/>
  <c r="P3919" i="8"/>
  <c r="P3920" i="8"/>
  <c r="P3921" i="8"/>
  <c r="P3922" i="8"/>
  <c r="P3923" i="8"/>
  <c r="P3924" i="8"/>
  <c r="P3925" i="8"/>
  <c r="P7133" i="8"/>
  <c r="P7134" i="8"/>
  <c r="P7135" i="8"/>
  <c r="P7136" i="8"/>
  <c r="P7137" i="8"/>
  <c r="P7138" i="8"/>
  <c r="P7139" i="8"/>
  <c r="P7140" i="8"/>
  <c r="P7141" i="8"/>
  <c r="P7142" i="8"/>
  <c r="P7143" i="8"/>
  <c r="P7144" i="8"/>
  <c r="P7145" i="8"/>
  <c r="P7146" i="8"/>
  <c r="P7147" i="8"/>
  <c r="P7148" i="8"/>
  <c r="P7149" i="8"/>
  <c r="P7150" i="8"/>
  <c r="P7151" i="8"/>
  <c r="P7152" i="8"/>
  <c r="P7153" i="8"/>
  <c r="P7154" i="8"/>
  <c r="P7155" i="8"/>
  <c r="P7156" i="8"/>
  <c r="P7157" i="8"/>
  <c r="P7158" i="8"/>
  <c r="P7159" i="8"/>
  <c r="P7160" i="8"/>
  <c r="P7161" i="8"/>
  <c r="P7162" i="8"/>
  <c r="P7163" i="8"/>
  <c r="P7164" i="8"/>
  <c r="P7165" i="8"/>
  <c r="P7166" i="8"/>
  <c r="P7167" i="8"/>
  <c r="P7168" i="8"/>
  <c r="P7169" i="8"/>
  <c r="P7170" i="8"/>
  <c r="P7171" i="8"/>
  <c r="P7172" i="8"/>
  <c r="P2408" i="8"/>
  <c r="P2409" i="8"/>
  <c r="P2410" i="8"/>
  <c r="P2411" i="8"/>
  <c r="P2412" i="8"/>
  <c r="P2413" i="8"/>
  <c r="P2414" i="8"/>
  <c r="P2415" i="8"/>
  <c r="P2416" i="8"/>
  <c r="P2417" i="8"/>
  <c r="P2418" i="8"/>
  <c r="P2419" i="8"/>
  <c r="P2420" i="8"/>
  <c r="P2421" i="8"/>
  <c r="P2422" i="8"/>
  <c r="P2423" i="8"/>
  <c r="P2424" i="8"/>
  <c r="P2425" i="8"/>
  <c r="P2426" i="8"/>
  <c r="P2427" i="8"/>
  <c r="P2428" i="8"/>
  <c r="P2429" i="8"/>
  <c r="P2430" i="8"/>
  <c r="P2431" i="8"/>
  <c r="P2432" i="8"/>
  <c r="P2433" i="8"/>
  <c r="P2434" i="8"/>
  <c r="P2435" i="8"/>
  <c r="P2436" i="8"/>
  <c r="P2437" i="8"/>
  <c r="P2438" i="8"/>
  <c r="P2439" i="8"/>
  <c r="P2440" i="8"/>
  <c r="P2441" i="8"/>
  <c r="P2442" i="8"/>
  <c r="P2443" i="8"/>
  <c r="P2444" i="8"/>
  <c r="P2445" i="8"/>
  <c r="P2273" i="8"/>
  <c r="P2274" i="8"/>
  <c r="P2275" i="8"/>
  <c r="P2276" i="8"/>
  <c r="P2277" i="8"/>
  <c r="P2278" i="8"/>
  <c r="P2279" i="8"/>
  <c r="P2280" i="8"/>
  <c r="P2281" i="8"/>
  <c r="P2282" i="8"/>
  <c r="P2283" i="8"/>
  <c r="P2284" i="8"/>
  <c r="P2285" i="8"/>
  <c r="P2286" i="8"/>
  <c r="P2287" i="8"/>
  <c r="P2288" i="8"/>
  <c r="P4221" i="8"/>
  <c r="P4222" i="8"/>
  <c r="P4223" i="8"/>
  <c r="P4224" i="8"/>
  <c r="P4225" i="8"/>
  <c r="P4226" i="8"/>
  <c r="P4227" i="8"/>
  <c r="P4228" i="8"/>
  <c r="P4229" i="8"/>
  <c r="P4230" i="8"/>
  <c r="P4231" i="8"/>
  <c r="P4232" i="8"/>
  <c r="P4389" i="8"/>
  <c r="P4390" i="8"/>
  <c r="P4391" i="8"/>
  <c r="P4392" i="8"/>
  <c r="P4393" i="8"/>
  <c r="P4394" i="8"/>
  <c r="P2010" i="8"/>
  <c r="P2011" i="8"/>
  <c r="P2012" i="8"/>
  <c r="P2013" i="8"/>
  <c r="P2014" i="8"/>
  <c r="P2015" i="8"/>
  <c r="P2016" i="8"/>
  <c r="P2017" i="8"/>
  <c r="P2018" i="8"/>
  <c r="P2019" i="8"/>
  <c r="P7256" i="8"/>
  <c r="P7257" i="8"/>
  <c r="P7258" i="8"/>
  <c r="P7259" i="8"/>
  <c r="P7260" i="8"/>
  <c r="P7261" i="8"/>
  <c r="P7262" i="8"/>
  <c r="P7263" i="8"/>
  <c r="P7264" i="8"/>
  <c r="P7265" i="8"/>
  <c r="P7266" i="8"/>
  <c r="P7267" i="8"/>
  <c r="P7268" i="8"/>
  <c r="P7269" i="8"/>
  <c r="P7270" i="8"/>
  <c r="P998" i="8"/>
  <c r="P999" i="8"/>
  <c r="P1000" i="8"/>
  <c r="P1001" i="8"/>
  <c r="P1002" i="8"/>
  <c r="P1003" i="8"/>
  <c r="P1004" i="8"/>
  <c r="P1005" i="8"/>
  <c r="P1006" i="8"/>
  <c r="P1007" i="8"/>
  <c r="P1008" i="8"/>
  <c r="P1009" i="8"/>
  <c r="P1010" i="8"/>
  <c r="P1011" i="8"/>
  <c r="P1012" i="8"/>
  <c r="P1013" i="8"/>
  <c r="P1014" i="8"/>
  <c r="P1015" i="8"/>
  <c r="P1016" i="8"/>
  <c r="P1017" i="8"/>
  <c r="P1018" i="8"/>
  <c r="P1019" i="8"/>
  <c r="P1020" i="8"/>
  <c r="P1021" i="8"/>
  <c r="P5569" i="8"/>
  <c r="P5570" i="8"/>
  <c r="P5571" i="8"/>
  <c r="P5572" i="8"/>
  <c r="P5573" i="8"/>
  <c r="P5574" i="8"/>
  <c r="P5575" i="8"/>
  <c r="P5576" i="8"/>
  <c r="P5577" i="8"/>
  <c r="P5578" i="8"/>
  <c r="P5579" i="8"/>
  <c r="P5580" i="8"/>
  <c r="P6021" i="8"/>
  <c r="P6022" i="8"/>
  <c r="P6023" i="8"/>
  <c r="P6024" i="8"/>
  <c r="P6025" i="8"/>
  <c r="P6026" i="8"/>
  <c r="P6027" i="8"/>
  <c r="P6028" i="8"/>
  <c r="P6437" i="8"/>
  <c r="P6438" i="8"/>
  <c r="P6439" i="8"/>
  <c r="P6440" i="8"/>
  <c r="P6441" i="8"/>
  <c r="P6442" i="8"/>
  <c r="P6443" i="8"/>
  <c r="P6444" i="8"/>
  <c r="P6445" i="8"/>
  <c r="P6446" i="8"/>
  <c r="P6447" i="8"/>
  <c r="P6448" i="8"/>
  <c r="P6449" i="8"/>
  <c r="P1528" i="8"/>
  <c r="P1529" i="8"/>
  <c r="P1530" i="8"/>
  <c r="P1531" i="8"/>
  <c r="P1532" i="8"/>
  <c r="P1533" i="8"/>
  <c r="P1534" i="8"/>
  <c r="P1535" i="8"/>
  <c r="P1536" i="8"/>
  <c r="P1537" i="8"/>
  <c r="P1538" i="8"/>
  <c r="P1539" i="8"/>
  <c r="P1540" i="8"/>
  <c r="P1541" i="8"/>
  <c r="P1542" i="8"/>
  <c r="P1543" i="8"/>
  <c r="P1544" i="8"/>
  <c r="P1545" i="8"/>
  <c r="P1546" i="8"/>
  <c r="P1547" i="8"/>
  <c r="P1548" i="8"/>
  <c r="P1549" i="8"/>
  <c r="P1550" i="8"/>
  <c r="P1551" i="8"/>
  <c r="P1552" i="8"/>
  <c r="P1553" i="8"/>
  <c r="P1554" i="8"/>
  <c r="P1555" i="8"/>
  <c r="P1556" i="8"/>
  <c r="P1557" i="8"/>
  <c r="P1558" i="8"/>
  <c r="P1559" i="8"/>
  <c r="P1560" i="8"/>
  <c r="P1561" i="8"/>
  <c r="P1562" i="8"/>
  <c r="P1563" i="8"/>
  <c r="P1564" i="8"/>
  <c r="P1565" i="8"/>
  <c r="P1566" i="8"/>
  <c r="P1567" i="8"/>
  <c r="P1568" i="8"/>
  <c r="P1569" i="8"/>
  <c r="P1570" i="8"/>
  <c r="P4016" i="8"/>
  <c r="P4017" i="8"/>
  <c r="P4018" i="8"/>
  <c r="P4019" i="8"/>
  <c r="P4020" i="8"/>
  <c r="P4021" i="8"/>
  <c r="P4022" i="8"/>
  <c r="P4023" i="8"/>
  <c r="P4024" i="8"/>
  <c r="P4025" i="8"/>
  <c r="P4026" i="8"/>
  <c r="P4027" i="8"/>
  <c r="P4028" i="8"/>
  <c r="P4029" i="8"/>
  <c r="P4030" i="8"/>
  <c r="P4031" i="8"/>
  <c r="P4032" i="8"/>
  <c r="P4033" i="8"/>
  <c r="P4034" i="8"/>
  <c r="P4035" i="8"/>
  <c r="P4036" i="8"/>
  <c r="P4037" i="8"/>
  <c r="P4038" i="8"/>
  <c r="P4039" i="8"/>
  <c r="P4040" i="8"/>
  <c r="P4041" i="8"/>
  <c r="P4042" i="8"/>
  <c r="P4043" i="8"/>
  <c r="P4044" i="8"/>
  <c r="P4045" i="8"/>
  <c r="P4046" i="8"/>
  <c r="P4047" i="8"/>
  <c r="P4048" i="8"/>
  <c r="P4049" i="8"/>
  <c r="P4050" i="8"/>
  <c r="P4051" i="8"/>
  <c r="P4052" i="8"/>
  <c r="P4053" i="8"/>
  <c r="P4054" i="8"/>
  <c r="P4055" i="8"/>
  <c r="P7012" i="8"/>
  <c r="P7013" i="8"/>
  <c r="P7014" i="8"/>
  <c r="P7015" i="8"/>
  <c r="P7016" i="8"/>
  <c r="P7017" i="8"/>
  <c r="P7018" i="8"/>
  <c r="P7019" i="8"/>
  <c r="P7020" i="8"/>
  <c r="P7021" i="8"/>
  <c r="P7022" i="8"/>
  <c r="P7023" i="8"/>
  <c r="P7024" i="8"/>
  <c r="P7025" i="8"/>
  <c r="P7026" i="8"/>
  <c r="P7027" i="8"/>
  <c r="P7028" i="8"/>
  <c r="P7029" i="8"/>
  <c r="P7030" i="8"/>
  <c r="P7031" i="8"/>
  <c r="P7032" i="8"/>
  <c r="P7033" i="8"/>
  <c r="P7034" i="8"/>
  <c r="P7035" i="8"/>
  <c r="P7036" i="8"/>
  <c r="P7037" i="8"/>
  <c r="P7038" i="8"/>
  <c r="P7039" i="8"/>
  <c r="P7040" i="8"/>
  <c r="P7041" i="8"/>
  <c r="P7042" i="8"/>
  <c r="P7043" i="8"/>
  <c r="P7044" i="8"/>
  <c r="P7045" i="8"/>
  <c r="P7046" i="8"/>
  <c r="P7047" i="8"/>
  <c r="P7048" i="8"/>
  <c r="P7049" i="8"/>
  <c r="P7050" i="8"/>
  <c r="P7051" i="8"/>
  <c r="P7052" i="8"/>
  <c r="P7053" i="8"/>
  <c r="P4265" i="8"/>
  <c r="P4266" i="8"/>
  <c r="P4267" i="8"/>
  <c r="P4268" i="8"/>
  <c r="P4269" i="8"/>
  <c r="P4270" i="8"/>
  <c r="P4271" i="8"/>
  <c r="P4272" i="8"/>
  <c r="P4273" i="8"/>
  <c r="P4274" i="8"/>
  <c r="P4275" i="8"/>
  <c r="P4276" i="8"/>
  <c r="P4277" i="8"/>
  <c r="P4278" i="8"/>
  <c r="P4279" i="8"/>
  <c r="P4280" i="8"/>
  <c r="P4281" i="8"/>
  <c r="P4282" i="8"/>
  <c r="P4283" i="8"/>
  <c r="P4284" i="8"/>
  <c r="P4285" i="8"/>
  <c r="P4286" i="8"/>
  <c r="P4287" i="8"/>
  <c r="P4288" i="8"/>
  <c r="P4289" i="8"/>
  <c r="P4290" i="8"/>
  <c r="P4291" i="8"/>
  <c r="P4292" i="8"/>
  <c r="P4293" i="8"/>
  <c r="P4294" i="8"/>
  <c r="P4295" i="8"/>
  <c r="P4296" i="8"/>
  <c r="P4297" i="8"/>
  <c r="P4298" i="8"/>
  <c r="P4299" i="8"/>
  <c r="P4300" i="8"/>
  <c r="P4301" i="8"/>
  <c r="P4302" i="8"/>
  <c r="P4303" i="8"/>
  <c r="P4304" i="8"/>
  <c r="P4305" i="8"/>
  <c r="P4306" i="8"/>
  <c r="P4483" i="8"/>
  <c r="P4484" i="8"/>
  <c r="P4485" i="8"/>
  <c r="P4486" i="8"/>
  <c r="P4487" i="8"/>
  <c r="P4488" i="8"/>
  <c r="P4489" i="8"/>
  <c r="P4490" i="8"/>
  <c r="P4491" i="8"/>
  <c r="P4492" i="8"/>
  <c r="P4493" i="8"/>
  <c r="P4494" i="8"/>
  <c r="P4495" i="8"/>
  <c r="P4496" i="8"/>
  <c r="P4497" i="8"/>
  <c r="P4498" i="8"/>
  <c r="P4499" i="8"/>
  <c r="P4500" i="8"/>
  <c r="P4501" i="8"/>
  <c r="P4502" i="8"/>
  <c r="P4503" i="8"/>
  <c r="P4504" i="8"/>
  <c r="P4505" i="8"/>
  <c r="P4506" i="8"/>
  <c r="P4507" i="8"/>
  <c r="P4508" i="8"/>
  <c r="P4509" i="8"/>
  <c r="P4510" i="8"/>
  <c r="P4511" i="8"/>
  <c r="P4512" i="8"/>
  <c r="P4513" i="8"/>
  <c r="P4514" i="8"/>
  <c r="P4515" i="8"/>
  <c r="P4516" i="8"/>
  <c r="P4517" i="8"/>
  <c r="P4518" i="8"/>
  <c r="P4519" i="8"/>
  <c r="P4520" i="8"/>
  <c r="P4521" i="8"/>
  <c r="P4522" i="8"/>
  <c r="P4523" i="8"/>
  <c r="P4524" i="8"/>
  <c r="P3094" i="8"/>
  <c r="P3095" i="8"/>
  <c r="P3096" i="8"/>
  <c r="P3097" i="8"/>
  <c r="P3098" i="8"/>
  <c r="P3099" i="8"/>
  <c r="P3100" i="8"/>
  <c r="P3101" i="8"/>
  <c r="P3102" i="8"/>
  <c r="P3103" i="8"/>
  <c r="P3104" i="8"/>
  <c r="P3105" i="8"/>
  <c r="P3106" i="8"/>
  <c r="P3107" i="8"/>
  <c r="P3108" i="8"/>
  <c r="P3109" i="8"/>
  <c r="P3110" i="8"/>
  <c r="P3111" i="8"/>
  <c r="P3112" i="8"/>
  <c r="P3113" i="8"/>
  <c r="P3114" i="8"/>
  <c r="P3115" i="8"/>
  <c r="P3116" i="8"/>
  <c r="P3117" i="8"/>
  <c r="P3118" i="8"/>
  <c r="P3119" i="8"/>
  <c r="P3120" i="8"/>
  <c r="P3121" i="8"/>
  <c r="P3122" i="8"/>
  <c r="P3123" i="8"/>
  <c r="P3124" i="8"/>
  <c r="P3125" i="8"/>
  <c r="P3126" i="8"/>
  <c r="P3127" i="8"/>
  <c r="P3128" i="8"/>
  <c r="P3129" i="8"/>
  <c r="P3130" i="8"/>
  <c r="P3131" i="8"/>
  <c r="P3132" i="8"/>
  <c r="P3133" i="8"/>
  <c r="P3134" i="8"/>
  <c r="P3135" i="8"/>
  <c r="P3251" i="8"/>
  <c r="P3252" i="8"/>
  <c r="P3253" i="8"/>
  <c r="P3254" i="8"/>
  <c r="P3255" i="8"/>
  <c r="P3256" i="8"/>
  <c r="P3257" i="8"/>
  <c r="P3258" i="8"/>
  <c r="P3259" i="8"/>
  <c r="P3260" i="8"/>
  <c r="P3261" i="8"/>
  <c r="P3262" i="8"/>
  <c r="P3263" i="8"/>
  <c r="P3264" i="8"/>
  <c r="P3265" i="8"/>
  <c r="P3266" i="8"/>
  <c r="P3267" i="8"/>
  <c r="P3268" i="8"/>
  <c r="P3269" i="8"/>
  <c r="P3270" i="8"/>
  <c r="P3271" i="8"/>
  <c r="P3272" i="8"/>
  <c r="P3273" i="8"/>
  <c r="P3274" i="8"/>
  <c r="P3275" i="8"/>
  <c r="P3276" i="8"/>
  <c r="P3277" i="8"/>
  <c r="P3278" i="8"/>
  <c r="P3279" i="8"/>
  <c r="P3280" i="8"/>
  <c r="P3281" i="8"/>
  <c r="P3282" i="8"/>
  <c r="P3283" i="8"/>
  <c r="P3284" i="8"/>
  <c r="P3285" i="8"/>
  <c r="P3286" i="8"/>
  <c r="P3287" i="8"/>
  <c r="P3288" i="8"/>
  <c r="P3289" i="8"/>
  <c r="P3290" i="8"/>
  <c r="P3291" i="8"/>
  <c r="P3292" i="8"/>
  <c r="P5703" i="8"/>
  <c r="P5704" i="8"/>
  <c r="P5705" i="8"/>
  <c r="P559" i="8"/>
  <c r="P560" i="8"/>
  <c r="P561" i="8"/>
  <c r="P562" i="8"/>
  <c r="P563" i="8"/>
  <c r="P564" i="8"/>
  <c r="P565" i="8"/>
  <c r="P566" i="8"/>
  <c r="P567" i="8"/>
  <c r="P568" i="8"/>
  <c r="P569" i="8"/>
  <c r="P570" i="8"/>
  <c r="P571" i="8"/>
  <c r="P572" i="8"/>
  <c r="P573" i="8"/>
  <c r="P574" i="8"/>
  <c r="P575" i="8"/>
  <c r="P576" i="8"/>
  <c r="P577" i="8"/>
  <c r="P578" i="8"/>
  <c r="P558" i="8"/>
  <c r="V1475" i="8"/>
  <c r="V1483" i="8"/>
  <c r="V1491" i="8"/>
  <c r="V4092" i="8"/>
  <c r="V5502" i="8"/>
  <c r="V971" i="8"/>
  <c r="V3638" i="8"/>
  <c r="V3646" i="8"/>
  <c r="V3654" i="8"/>
  <c r="V7054" i="8"/>
  <c r="V7055" i="8"/>
  <c r="V7056" i="8"/>
  <c r="V7057" i="8"/>
  <c r="V7058" i="8"/>
  <c r="V7059" i="8"/>
  <c r="V7060" i="8"/>
  <c r="V7061" i="8"/>
  <c r="V7062" i="8"/>
  <c r="V7063" i="8"/>
  <c r="V7064" i="8"/>
  <c r="V7065" i="8"/>
  <c r="V7066" i="8"/>
  <c r="V7524" i="8"/>
  <c r="V7525" i="8"/>
  <c r="V7526" i="8"/>
  <c r="V7527" i="8"/>
  <c r="V7528" i="8"/>
  <c r="V7529" i="8"/>
  <c r="V7530" i="8"/>
  <c r="V7531" i="8"/>
  <c r="V7532" i="8"/>
  <c r="V7533" i="8"/>
  <c r="V7534" i="8"/>
  <c r="V7535" i="8"/>
  <c r="V4873" i="8"/>
  <c r="V4874" i="8"/>
  <c r="V4875" i="8"/>
  <c r="V4876" i="8"/>
  <c r="V4877" i="8"/>
  <c r="V4878" i="8"/>
  <c r="V4879" i="8"/>
  <c r="V4880" i="8"/>
  <c r="V4881" i="8"/>
  <c r="V4882" i="8"/>
  <c r="V4883" i="8"/>
  <c r="V4884" i="8"/>
  <c r="V4885" i="8"/>
  <c r="V4886" i="8"/>
  <c r="V4887" i="8"/>
  <c r="V4888" i="8"/>
  <c r="V4889" i="8"/>
  <c r="V4890" i="8"/>
  <c r="V4891" i="8"/>
  <c r="V4892" i="8"/>
  <c r="V4893" i="8"/>
  <c r="V4894" i="8"/>
  <c r="V4895" i="8"/>
  <c r="V4896" i="8"/>
  <c r="V4897" i="8"/>
  <c r="V4898" i="8"/>
  <c r="V4899" i="8"/>
  <c r="V4900" i="8"/>
  <c r="V4901" i="8"/>
  <c r="V4902" i="8"/>
  <c r="V4903" i="8"/>
  <c r="V4904" i="8"/>
  <c r="V4905" i="8"/>
  <c r="V4906" i="8"/>
  <c r="V4907" i="8"/>
  <c r="V4908" i="8"/>
  <c r="V4909" i="8"/>
  <c r="V4910" i="8"/>
  <c r="V4911" i="8"/>
  <c r="V4912" i="8"/>
  <c r="V4913" i="8"/>
  <c r="V4914" i="8"/>
  <c r="V4915" i="8"/>
  <c r="V4916" i="8"/>
  <c r="V4917" i="8"/>
  <c r="V4918" i="8"/>
  <c r="V4919" i="8"/>
  <c r="V4920" i="8"/>
  <c r="V4921" i="8"/>
  <c r="V4922" i="8"/>
  <c r="V4923" i="8"/>
  <c r="V4924" i="8"/>
  <c r="V4925" i="8"/>
  <c r="V4926" i="8"/>
  <c r="V4927" i="8"/>
  <c r="V4928" i="8"/>
  <c r="V4929" i="8"/>
  <c r="V4930" i="8"/>
  <c r="V4931" i="8"/>
  <c r="V4932" i="8"/>
  <c r="V4933" i="8"/>
  <c r="V4934" i="8"/>
  <c r="V4935" i="8"/>
  <c r="V4936" i="8"/>
  <c r="V4937" i="8"/>
  <c r="V4938" i="8"/>
  <c r="V4939" i="8"/>
  <c r="V4940" i="8"/>
  <c r="V4941" i="8"/>
  <c r="V4942" i="8"/>
  <c r="V4943" i="8"/>
  <c r="V4944" i="8"/>
  <c r="V4945" i="8"/>
  <c r="V4946" i="8"/>
  <c r="V4947" i="8"/>
  <c r="V4948" i="8"/>
  <c r="V4949" i="8"/>
  <c r="V4950" i="8"/>
  <c r="V4951" i="8"/>
  <c r="V4952" i="8"/>
  <c r="V4953" i="8"/>
  <c r="V4954" i="8"/>
  <c r="V4955" i="8"/>
  <c r="V4956" i="8"/>
  <c r="V6716" i="8"/>
  <c r="V6717" i="8"/>
  <c r="V6718" i="8"/>
  <c r="V6719" i="8"/>
  <c r="V6720" i="8"/>
  <c r="V6721" i="8"/>
  <c r="V6722" i="8"/>
  <c r="V6723" i="8"/>
  <c r="V6724" i="8"/>
  <c r="V6725" i="8"/>
  <c r="V6726" i="8"/>
  <c r="V6727" i="8"/>
  <c r="V6728" i="8"/>
  <c r="V6729" i="8"/>
  <c r="V6730" i="8"/>
  <c r="V6731" i="8"/>
  <c r="V6732" i="8"/>
  <c r="V6733" i="8"/>
  <c r="V6734" i="8"/>
  <c r="V6735" i="8"/>
  <c r="V6736" i="8"/>
  <c r="V6737" i="8"/>
  <c r="V6738" i="8"/>
  <c r="V6739" i="8"/>
  <c r="V6740" i="8"/>
  <c r="V6741" i="8"/>
  <c r="V6742" i="8"/>
  <c r="V6743" i="8"/>
  <c r="V6744" i="8"/>
  <c r="V6745" i="8"/>
  <c r="V6746" i="8"/>
  <c r="V6747" i="8"/>
  <c r="V6748" i="8"/>
  <c r="V6749" i="8"/>
  <c r="V6750" i="8"/>
  <c r="V6751" i="8"/>
  <c r="V2178" i="8"/>
  <c r="V2179" i="8"/>
  <c r="V2180" i="8"/>
  <c r="V2181" i="8"/>
  <c r="V2182" i="8"/>
  <c r="V2183" i="8"/>
  <c r="V2184" i="8"/>
  <c r="V2185" i="8"/>
  <c r="V2186" i="8"/>
  <c r="V2187" i="8"/>
  <c r="V2188" i="8"/>
  <c r="V2189" i="8"/>
  <c r="V2190" i="8"/>
  <c r="V2191" i="8"/>
  <c r="V2192" i="8"/>
  <c r="V2193" i="8"/>
  <c r="V2194" i="8"/>
  <c r="V2195" i="8"/>
  <c r="V2196" i="8"/>
  <c r="V2197" i="8"/>
  <c r="V2198" i="8"/>
  <c r="V2199" i="8"/>
  <c r="V2200" i="8"/>
  <c r="V2201" i="8"/>
  <c r="V2202" i="8"/>
  <c r="V2203" i="8"/>
  <c r="V2204" i="8"/>
  <c r="V2205" i="8"/>
  <c r="V2206" i="8"/>
  <c r="V2207" i="8"/>
  <c r="V2208" i="8"/>
  <c r="V2209" i="8"/>
  <c r="V2210" i="8"/>
  <c r="V2211" i="8"/>
  <c r="V2212" i="8"/>
  <c r="V2213" i="8"/>
  <c r="V2214" i="8"/>
  <c r="V2215" i="8"/>
  <c r="V2216" i="8"/>
  <c r="V2217" i="8"/>
  <c r="V2218" i="8"/>
  <c r="V2219" i="8"/>
  <c r="V2220" i="8"/>
  <c r="V2221" i="8"/>
  <c r="V2222" i="8"/>
  <c r="V2223" i="8"/>
  <c r="V2224" i="8"/>
  <c r="V2225" i="8"/>
  <c r="V2226" i="8"/>
  <c r="V2227" i="8"/>
  <c r="V2228" i="8"/>
  <c r="V2229" i="8"/>
  <c r="V2230" i="8"/>
  <c r="V2681" i="8"/>
  <c r="V2682" i="8"/>
  <c r="V2683" i="8"/>
  <c r="V2684" i="8"/>
  <c r="V2685" i="8"/>
  <c r="V2686" i="8"/>
  <c r="V2687" i="8"/>
  <c r="V2688" i="8"/>
  <c r="V2689" i="8"/>
  <c r="V2690" i="8"/>
  <c r="V2691" i="8"/>
  <c r="V2692" i="8"/>
  <c r="V2693" i="8"/>
  <c r="V2694" i="8"/>
  <c r="V2695" i="8"/>
  <c r="V2696" i="8"/>
  <c r="V2697" i="8"/>
  <c r="V884" i="8"/>
  <c r="V885" i="8"/>
  <c r="V886" i="8"/>
  <c r="V887" i="8"/>
  <c r="V888" i="8"/>
  <c r="V889" i="8"/>
  <c r="V890" i="8"/>
  <c r="V891" i="8"/>
  <c r="V892" i="8"/>
  <c r="V893" i="8"/>
  <c r="V4255" i="8"/>
  <c r="V4256" i="8"/>
  <c r="V4257" i="8"/>
  <c r="V4258" i="8"/>
  <c r="V4259" i="8"/>
  <c r="V4260" i="8"/>
  <c r="V4261" i="8"/>
  <c r="V4262" i="8"/>
  <c r="V4263" i="8"/>
  <c r="V4264" i="8"/>
  <c r="V5873" i="8"/>
  <c r="V5874" i="8"/>
  <c r="V5875" i="8"/>
  <c r="V5876" i="8"/>
  <c r="V5877" i="8"/>
  <c r="V5878" i="8"/>
  <c r="V5879" i="8"/>
  <c r="V5880" i="8"/>
  <c r="V5881" i="8"/>
  <c r="V5882" i="8"/>
  <c r="V5883" i="8"/>
  <c r="V2848" i="8"/>
  <c r="V2849" i="8"/>
  <c r="V2850" i="8"/>
  <c r="V2851" i="8"/>
  <c r="V2852" i="8"/>
  <c r="V2853" i="8"/>
  <c r="V2854" i="8"/>
  <c r="V2855" i="8"/>
  <c r="V2856" i="8"/>
  <c r="V2857" i="8"/>
  <c r="V2858" i="8"/>
  <c r="V2859" i="8"/>
  <c r="V2860" i="8"/>
  <c r="V2861" i="8"/>
  <c r="V2862" i="8"/>
  <c r="V2863" i="8"/>
  <c r="V2864" i="8"/>
  <c r="V2865" i="8"/>
  <c r="V2866" i="8"/>
  <c r="V2867" i="8"/>
  <c r="V2868" i="8"/>
  <c r="V2869" i="8"/>
  <c r="V2870" i="8"/>
  <c r="V2871" i="8"/>
  <c r="V2872" i="8"/>
  <c r="V5222" i="8"/>
  <c r="V5223" i="8"/>
  <c r="V5224" i="8"/>
  <c r="V5225" i="8"/>
  <c r="V5226" i="8"/>
  <c r="V5227" i="8"/>
  <c r="V5228" i="8"/>
  <c r="V5229" i="8"/>
  <c r="V5230" i="8"/>
  <c r="V5231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1022" i="8"/>
  <c r="V1023" i="8"/>
  <c r="V1024" i="8"/>
  <c r="V1025" i="8"/>
  <c r="V1026" i="8"/>
  <c r="V1027" i="8"/>
  <c r="V1028" i="8"/>
  <c r="V1029" i="8"/>
  <c r="V1030" i="8"/>
  <c r="V1031" i="8"/>
  <c r="V1032" i="8"/>
  <c r="V1033" i="8"/>
  <c r="V1034" i="8"/>
  <c r="V1035" i="8"/>
  <c r="V1036" i="8"/>
  <c r="V1037" i="8"/>
  <c r="V1038" i="8"/>
  <c r="V1039" i="8"/>
  <c r="V1040" i="8"/>
  <c r="V1041" i="8"/>
  <c r="V1042" i="8"/>
  <c r="V1043" i="8"/>
  <c r="V1044" i="8"/>
  <c r="V1045" i="8"/>
  <c r="V1046" i="8"/>
  <c r="V1047" i="8"/>
  <c r="V1048" i="8"/>
  <c r="V1049" i="8"/>
  <c r="V1050" i="8"/>
  <c r="V1051" i="8"/>
  <c r="V1052" i="8"/>
  <c r="V1053" i="8"/>
  <c r="V1054" i="8"/>
  <c r="V1055" i="8"/>
  <c r="V1056" i="8"/>
  <c r="V1057" i="8"/>
  <c r="V1058" i="8"/>
  <c r="V1059" i="8"/>
  <c r="V1060" i="8"/>
  <c r="V1061" i="8"/>
  <c r="V1062" i="8"/>
  <c r="V1063" i="8"/>
  <c r="V1064" i="8"/>
  <c r="V1065" i="8"/>
  <c r="V1066" i="8"/>
  <c r="V1067" i="8"/>
  <c r="V1068" i="8"/>
  <c r="V1069" i="8"/>
  <c r="V1070" i="8"/>
  <c r="V1071" i="8"/>
  <c r="V1072" i="8"/>
  <c r="V1073" i="8"/>
  <c r="V1074" i="8"/>
  <c r="V1075" i="8"/>
  <c r="V1076" i="8"/>
  <c r="V1077" i="8"/>
  <c r="V1078" i="8"/>
  <c r="V1079" i="8"/>
  <c r="V1080" i="8"/>
  <c r="V1081" i="8"/>
  <c r="V1082" i="8"/>
  <c r="V1083" i="8"/>
  <c r="V1084" i="8"/>
  <c r="V1085" i="8"/>
  <c r="V1086" i="8"/>
  <c r="V1087" i="8"/>
  <c r="V1088" i="8"/>
  <c r="V1089" i="8"/>
  <c r="V1090" i="8"/>
  <c r="V1091" i="8"/>
  <c r="V1092" i="8"/>
  <c r="V1093" i="8"/>
  <c r="V1094" i="8"/>
  <c r="V1095" i="8"/>
  <c r="V1096" i="8"/>
  <c r="V1097" i="8"/>
  <c r="V1098" i="8"/>
  <c r="V1099" i="8"/>
  <c r="V1100" i="8"/>
  <c r="V1101" i="8"/>
  <c r="V1102" i="8"/>
  <c r="V1103" i="8"/>
  <c r="V1104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6239" i="8"/>
  <c r="V6240" i="8"/>
  <c r="V6241" i="8"/>
  <c r="V6242" i="8"/>
  <c r="V6243" i="8"/>
  <c r="V6244" i="8"/>
  <c r="V6245" i="8"/>
  <c r="V6246" i="8"/>
  <c r="V6247" i="8"/>
  <c r="V6248" i="8"/>
  <c r="V6249" i="8"/>
  <c r="V6250" i="8"/>
  <c r="V6251" i="8"/>
  <c r="V6252" i="8"/>
  <c r="V6253" i="8"/>
  <c r="V6254" i="8"/>
  <c r="V6255" i="8"/>
  <c r="V6256" i="8"/>
  <c r="V6257" i="8"/>
  <c r="V6258" i="8"/>
  <c r="V6259" i="8"/>
  <c r="V6260" i="8"/>
  <c r="V6261" i="8"/>
  <c r="V6262" i="8"/>
  <c r="V6263" i="8"/>
  <c r="V6264" i="8"/>
  <c r="V6265" i="8"/>
  <c r="V6266" i="8"/>
  <c r="V6267" i="8"/>
  <c r="V6268" i="8"/>
  <c r="V6269" i="8"/>
  <c r="V6270" i="8"/>
  <c r="V6271" i="8"/>
  <c r="V6272" i="8"/>
  <c r="V6273" i="8"/>
  <c r="V6274" i="8"/>
  <c r="V6275" i="8"/>
  <c r="V6276" i="8"/>
  <c r="V6277" i="8"/>
  <c r="V6278" i="8"/>
  <c r="V6279" i="8"/>
  <c r="V6280" i="8"/>
  <c r="V6281" i="8"/>
  <c r="V6282" i="8"/>
  <c r="V6283" i="8"/>
  <c r="V6284" i="8"/>
  <c r="V6285" i="8"/>
  <c r="V6286" i="8"/>
  <c r="V6287" i="8"/>
  <c r="V6288" i="8"/>
  <c r="V6289" i="8"/>
  <c r="V6290" i="8"/>
  <c r="V6291" i="8"/>
  <c r="V6292" i="8"/>
  <c r="V6293" i="8"/>
  <c r="V6294" i="8"/>
  <c r="V6295" i="8"/>
  <c r="V6296" i="8"/>
  <c r="V6297" i="8"/>
  <c r="V6298" i="8"/>
  <c r="V6299" i="8"/>
  <c r="V6300" i="8"/>
  <c r="V6301" i="8"/>
  <c r="V6302" i="8"/>
  <c r="V6303" i="8"/>
  <c r="V6304" i="8"/>
  <c r="V6305" i="8"/>
  <c r="V6306" i="8"/>
  <c r="V6307" i="8"/>
  <c r="V6308" i="8"/>
  <c r="V6309" i="8"/>
  <c r="V6310" i="8"/>
  <c r="V6311" i="8"/>
  <c r="V6312" i="8"/>
  <c r="V6313" i="8"/>
  <c r="V6314" i="8"/>
  <c r="V6315" i="8"/>
  <c r="V6316" i="8"/>
  <c r="V6317" i="8"/>
  <c r="V6318" i="8"/>
  <c r="V6319" i="8"/>
  <c r="V6320" i="8"/>
  <c r="V6321" i="8"/>
  <c r="V6322" i="8"/>
  <c r="V6323" i="8"/>
  <c r="V6324" i="8"/>
  <c r="V6325" i="8"/>
  <c r="V6326" i="8"/>
  <c r="V6327" i="8"/>
  <c r="V6328" i="8"/>
  <c r="V6329" i="8"/>
  <c r="V6330" i="8"/>
  <c r="V6331" i="8"/>
  <c r="V6332" i="8"/>
  <c r="V6333" i="8"/>
  <c r="V6334" i="8"/>
  <c r="V6335" i="8"/>
  <c r="V6336" i="8"/>
  <c r="V6337" i="8"/>
  <c r="V6338" i="8"/>
  <c r="V6339" i="8"/>
  <c r="V6340" i="8"/>
  <c r="V6341" i="8"/>
  <c r="V6342" i="8"/>
  <c r="V6343" i="8"/>
  <c r="V6344" i="8"/>
  <c r="V6345" i="8"/>
  <c r="V6346" i="8"/>
  <c r="V6347" i="8"/>
  <c r="V6348" i="8"/>
  <c r="V6349" i="8"/>
  <c r="V6350" i="8"/>
  <c r="V6351" i="8"/>
  <c r="V6352" i="8"/>
  <c r="V6353" i="8"/>
  <c r="V6354" i="8"/>
  <c r="V6355" i="8"/>
  <c r="V6356" i="8"/>
  <c r="V6357" i="8"/>
  <c r="V6358" i="8"/>
  <c r="V6359" i="8"/>
  <c r="V6360" i="8"/>
  <c r="V2709" i="8"/>
  <c r="V2710" i="8"/>
  <c r="V2711" i="8"/>
  <c r="V2712" i="8"/>
  <c r="V2713" i="8"/>
  <c r="V2714" i="8"/>
  <c r="V3926" i="8"/>
  <c r="V3927" i="8"/>
  <c r="V3928" i="8"/>
  <c r="V3929" i="8"/>
  <c r="V3930" i="8"/>
  <c r="V3931" i="8"/>
  <c r="V3932" i="8"/>
  <c r="V3933" i="8"/>
  <c r="V3934" i="8"/>
  <c r="V3935" i="8"/>
  <c r="V3936" i="8"/>
  <c r="V3937" i="8"/>
  <c r="V3938" i="8"/>
  <c r="V3939" i="8"/>
  <c r="V3940" i="8"/>
  <c r="V3941" i="8"/>
  <c r="V3942" i="8"/>
  <c r="V3943" i="8"/>
  <c r="V3944" i="8"/>
  <c r="V3945" i="8"/>
  <c r="V3946" i="8"/>
  <c r="V3947" i="8"/>
  <c r="V3948" i="8"/>
  <c r="V3949" i="8"/>
  <c r="V3950" i="8"/>
  <c r="V3951" i="8"/>
  <c r="V3952" i="8"/>
  <c r="V3953" i="8"/>
  <c r="V3954" i="8"/>
  <c r="V3955" i="8"/>
  <c r="V3956" i="8"/>
  <c r="V3957" i="8"/>
  <c r="V3958" i="8"/>
  <c r="V3959" i="8"/>
  <c r="V3960" i="8"/>
  <c r="V3961" i="8"/>
  <c r="V3962" i="8"/>
  <c r="V3963" i="8"/>
  <c r="V3964" i="8"/>
  <c r="V3965" i="8"/>
  <c r="V3966" i="8"/>
  <c r="V3967" i="8"/>
  <c r="V3968" i="8"/>
  <c r="V3969" i="8"/>
  <c r="V3970" i="8"/>
  <c r="V3971" i="8"/>
  <c r="V3972" i="8"/>
  <c r="V3973" i="8"/>
  <c r="V3974" i="8"/>
  <c r="V3975" i="8"/>
  <c r="V3976" i="8"/>
  <c r="V3977" i="8"/>
  <c r="V3978" i="8"/>
  <c r="V3979" i="8"/>
  <c r="V3980" i="8"/>
  <c r="V3981" i="8"/>
  <c r="V3982" i="8"/>
  <c r="V3983" i="8"/>
  <c r="V3984" i="8"/>
  <c r="V3985" i="8"/>
  <c r="V3146" i="8"/>
  <c r="V3147" i="8"/>
  <c r="V3148" i="8"/>
  <c r="V3149" i="8"/>
  <c r="V3150" i="8"/>
  <c r="V3151" i="8"/>
  <c r="V3152" i="8"/>
  <c r="V3153" i="8"/>
  <c r="V3154" i="8"/>
  <c r="V3155" i="8"/>
  <c r="V3156" i="8"/>
  <c r="V3157" i="8"/>
  <c r="V3158" i="8"/>
  <c r="V3159" i="8"/>
  <c r="V3160" i="8"/>
  <c r="V769" i="8"/>
  <c r="V770" i="8"/>
  <c r="V771" i="8"/>
  <c r="V772" i="8"/>
  <c r="V773" i="8"/>
  <c r="V774" i="8"/>
  <c r="V775" i="8"/>
  <c r="V776" i="8"/>
  <c r="V777" i="8"/>
  <c r="V778" i="8"/>
  <c r="V779" i="8"/>
  <c r="V780" i="8"/>
  <c r="V781" i="8"/>
  <c r="V782" i="8"/>
  <c r="V783" i="8"/>
  <c r="V4156" i="8"/>
  <c r="V4157" i="8"/>
  <c r="V4158" i="8"/>
  <c r="V4159" i="8"/>
  <c r="V4160" i="8"/>
  <c r="V4161" i="8"/>
  <c r="V4162" i="8"/>
  <c r="V4163" i="8"/>
  <c r="V4164" i="8"/>
  <c r="V4165" i="8"/>
  <c r="V4166" i="8"/>
  <c r="V4167" i="8"/>
  <c r="V4168" i="8"/>
  <c r="V4169" i="8"/>
  <c r="V4170" i="8"/>
  <c r="V1369" i="8"/>
  <c r="V1370" i="8"/>
  <c r="V1371" i="8"/>
  <c r="V1372" i="8"/>
  <c r="V1373" i="8"/>
  <c r="V1374" i="8"/>
  <c r="V1375" i="8"/>
  <c r="V1376" i="8"/>
  <c r="V1377" i="8"/>
  <c r="V1378" i="8"/>
  <c r="V1379" i="8"/>
  <c r="V1380" i="8"/>
  <c r="V1381" i="8"/>
  <c r="V1382" i="8"/>
  <c r="V5758" i="8"/>
  <c r="V5759" i="8"/>
  <c r="V5760" i="8"/>
  <c r="V5761" i="8"/>
  <c r="V5762" i="8"/>
  <c r="V5763" i="8"/>
  <c r="V5764" i="8"/>
  <c r="V5765" i="8"/>
  <c r="V5766" i="8"/>
  <c r="V5767" i="8"/>
  <c r="V5768" i="8"/>
  <c r="V5769" i="8"/>
  <c r="V5770" i="8"/>
  <c r="V5771" i="8"/>
  <c r="V4233" i="8"/>
  <c r="V4234" i="8"/>
  <c r="V4235" i="8"/>
  <c r="V4236" i="8"/>
  <c r="V4237" i="8"/>
  <c r="V4238" i="8"/>
  <c r="V4239" i="8"/>
  <c r="V4240" i="8"/>
  <c r="V4241" i="8"/>
  <c r="V4242" i="8"/>
  <c r="V4243" i="8"/>
  <c r="V4244" i="8"/>
  <c r="V5614" i="8"/>
  <c r="V5615" i="8"/>
  <c r="V5616" i="8"/>
  <c r="V5617" i="8"/>
  <c r="V5618" i="8"/>
  <c r="V5619" i="8"/>
  <c r="V5620" i="8"/>
  <c r="V5621" i="8"/>
  <c r="V5622" i="8"/>
  <c r="V5623" i="8"/>
  <c r="V5624" i="8"/>
  <c r="V1105" i="8"/>
  <c r="V1106" i="8"/>
  <c r="V1107" i="8"/>
  <c r="V1108" i="8"/>
  <c r="V1109" i="8"/>
  <c r="V1110" i="8"/>
  <c r="V1111" i="8"/>
  <c r="V1112" i="8"/>
  <c r="V1113" i="8"/>
  <c r="V1114" i="8"/>
  <c r="V1115" i="8"/>
  <c r="V1116" i="8"/>
  <c r="V1117" i="8"/>
  <c r="V1118" i="8"/>
  <c r="V1119" i="8"/>
  <c r="V1120" i="8"/>
  <c r="V1121" i="8"/>
  <c r="V1122" i="8"/>
  <c r="V1123" i="8"/>
  <c r="V1124" i="8"/>
  <c r="V1125" i="8"/>
  <c r="V1126" i="8"/>
  <c r="V1127" i="8"/>
  <c r="V1128" i="8"/>
  <c r="V1129" i="8"/>
  <c r="V1130" i="8"/>
  <c r="V1131" i="8"/>
  <c r="V1132" i="8"/>
  <c r="V1133" i="8"/>
  <c r="V1817" i="8"/>
  <c r="V1818" i="8"/>
  <c r="V1819" i="8"/>
  <c r="V1820" i="8"/>
  <c r="V1821" i="8"/>
  <c r="V1822" i="8"/>
  <c r="V1823" i="8"/>
  <c r="V1824" i="8"/>
  <c r="V1825" i="8"/>
  <c r="V1826" i="8"/>
  <c r="V1827" i="8"/>
  <c r="V1828" i="8"/>
  <c r="V1829" i="8"/>
  <c r="V1830" i="8"/>
  <c r="V1831" i="8"/>
  <c r="V1832" i="8"/>
  <c r="V1833" i="8"/>
  <c r="V1834" i="8"/>
  <c r="V1835" i="8"/>
  <c r="V1836" i="8"/>
  <c r="V1837" i="8"/>
  <c r="V1838" i="8"/>
  <c r="V1839" i="8"/>
  <c r="V1840" i="8"/>
  <c r="V1841" i="8"/>
  <c r="V1842" i="8"/>
  <c r="V1843" i="8"/>
  <c r="V1844" i="8"/>
  <c r="V1845" i="8"/>
  <c r="V1846" i="8"/>
  <c r="V1847" i="8"/>
  <c r="V1848" i="8"/>
  <c r="V1849" i="8"/>
  <c r="V1850" i="8"/>
  <c r="V1851" i="8"/>
  <c r="V1852" i="8"/>
  <c r="V1853" i="8"/>
  <c r="V1854" i="8"/>
  <c r="V1855" i="8"/>
  <c r="V1856" i="8"/>
  <c r="V1857" i="8"/>
  <c r="V1858" i="8"/>
  <c r="V1859" i="8"/>
  <c r="V1860" i="8"/>
  <c r="V1861" i="8"/>
  <c r="V1862" i="8"/>
  <c r="V1863" i="8"/>
  <c r="V1864" i="8"/>
  <c r="V1865" i="8"/>
  <c r="V1866" i="8"/>
  <c r="V2" i="8"/>
  <c r="V3" i="8"/>
  <c r="V4" i="8"/>
  <c r="V5" i="8"/>
  <c r="V6" i="8"/>
  <c r="V7" i="8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5772" i="8"/>
  <c r="V5773" i="8"/>
  <c r="V5774" i="8"/>
  <c r="V5775" i="8"/>
  <c r="V5776" i="8"/>
  <c r="V5777" i="8"/>
  <c r="V5778" i="8"/>
  <c r="V5779" i="8"/>
  <c r="V5780" i="8"/>
  <c r="V5781" i="8"/>
  <c r="V5782" i="8"/>
  <c r="V5783" i="8"/>
  <c r="V5784" i="8"/>
  <c r="V5785" i="8"/>
  <c r="V5786" i="8"/>
  <c r="V5787" i="8"/>
  <c r="V5788" i="8"/>
  <c r="V5789" i="8"/>
  <c r="V5790" i="8"/>
  <c r="V5791" i="8"/>
  <c r="V5792" i="8"/>
  <c r="V5793" i="8"/>
  <c r="V5794" i="8"/>
  <c r="V5795" i="8"/>
  <c r="V5796" i="8"/>
  <c r="V5797" i="8"/>
  <c r="V5798" i="8"/>
  <c r="V5799" i="8"/>
  <c r="V5800" i="8"/>
  <c r="V5801" i="8"/>
  <c r="V5802" i="8"/>
  <c r="V5803" i="8"/>
  <c r="V5804" i="8"/>
  <c r="V5805" i="8"/>
  <c r="V5806" i="8"/>
  <c r="V5807" i="8"/>
  <c r="V5808" i="8"/>
  <c r="V5809" i="8"/>
  <c r="V5810" i="8"/>
  <c r="V5811" i="8"/>
  <c r="V5812" i="8"/>
  <c r="V5813" i="8"/>
  <c r="V5814" i="8"/>
  <c r="V5815" i="8"/>
  <c r="V5816" i="8"/>
  <c r="V5817" i="8"/>
  <c r="V5818" i="8"/>
  <c r="V5819" i="8"/>
  <c r="V5820" i="8"/>
  <c r="V5821" i="8"/>
  <c r="V5822" i="8"/>
  <c r="V5823" i="8"/>
  <c r="V5824" i="8"/>
  <c r="V5825" i="8"/>
  <c r="V5826" i="8"/>
  <c r="V5827" i="8"/>
  <c r="V5828" i="8"/>
  <c r="V5829" i="8"/>
  <c r="V5830" i="8"/>
  <c r="V5831" i="8"/>
  <c r="V5832" i="8"/>
  <c r="V5833" i="8"/>
  <c r="V5834" i="8"/>
  <c r="V5835" i="8"/>
  <c r="V5836" i="8"/>
  <c r="V5837" i="8"/>
  <c r="V5838" i="8"/>
  <c r="V5839" i="8"/>
  <c r="V5840" i="8"/>
  <c r="V5841" i="8"/>
  <c r="V5842" i="8"/>
  <c r="V5843" i="8"/>
  <c r="V5844" i="8"/>
  <c r="V5845" i="8"/>
  <c r="V5846" i="8"/>
  <c r="V5847" i="8"/>
  <c r="V5848" i="8"/>
  <c r="V5849" i="8"/>
  <c r="V5850" i="8"/>
  <c r="V5851" i="8"/>
  <c r="V5852" i="8"/>
  <c r="V2698" i="8"/>
  <c r="V2699" i="8"/>
  <c r="V2700" i="8"/>
  <c r="V2701" i="8"/>
  <c r="V2702" i="8"/>
  <c r="V2703" i="8"/>
  <c r="V2704" i="8"/>
  <c r="V2705" i="8"/>
  <c r="V2706" i="8"/>
  <c r="V2707" i="8"/>
  <c r="V2708" i="8"/>
  <c r="V5548" i="8"/>
  <c r="V5549" i="8"/>
  <c r="V5550" i="8"/>
  <c r="V5551" i="8"/>
  <c r="V5552" i="8"/>
  <c r="V5553" i="8"/>
  <c r="V5554" i="8"/>
  <c r="V5555" i="8"/>
  <c r="V5556" i="8"/>
  <c r="V5557" i="8"/>
  <c r="V5558" i="8"/>
  <c r="V5559" i="8"/>
  <c r="V5560" i="8"/>
  <c r="V5561" i="8"/>
  <c r="V5562" i="8"/>
  <c r="V5563" i="8"/>
  <c r="V5564" i="8"/>
  <c r="V5565" i="8"/>
  <c r="V5566" i="8"/>
  <c r="V5567" i="8"/>
  <c r="V5568" i="8"/>
  <c r="V3207" i="8"/>
  <c r="V3208" i="8"/>
  <c r="V3209" i="8"/>
  <c r="V3210" i="8"/>
  <c r="V3211" i="8"/>
  <c r="V3212" i="8"/>
  <c r="V3213" i="8"/>
  <c r="V3214" i="8"/>
  <c r="V3215" i="8"/>
  <c r="V3216" i="8"/>
  <c r="V4245" i="8"/>
  <c r="V4246" i="8"/>
  <c r="V4247" i="8"/>
  <c r="V4248" i="8"/>
  <c r="V4249" i="8"/>
  <c r="V4250" i="8"/>
  <c r="V4251" i="8"/>
  <c r="V4252" i="8"/>
  <c r="V4253" i="8"/>
  <c r="V4254" i="8"/>
  <c r="V4571" i="8"/>
  <c r="V4572" i="8"/>
  <c r="V4573" i="8"/>
  <c r="V4574" i="8"/>
  <c r="V4575" i="8"/>
  <c r="V4576" i="8"/>
  <c r="V4577" i="8"/>
  <c r="V4578" i="8"/>
  <c r="V4579" i="8"/>
  <c r="V4580" i="8"/>
  <c r="V2965" i="8"/>
  <c r="V2966" i="8"/>
  <c r="V2967" i="8"/>
  <c r="V2968" i="8"/>
  <c r="V2969" i="8"/>
  <c r="V2970" i="8"/>
  <c r="V2971" i="8"/>
  <c r="V2972" i="8"/>
  <c r="V2973" i="8"/>
  <c r="V2974" i="8"/>
  <c r="V2975" i="8"/>
  <c r="V2976" i="8"/>
  <c r="V3551" i="8"/>
  <c r="V3552" i="8"/>
  <c r="V3553" i="8"/>
  <c r="V3554" i="8"/>
  <c r="V3555" i="8"/>
  <c r="V3556" i="8"/>
  <c r="V3557" i="8"/>
  <c r="V3558" i="8"/>
  <c r="V3559" i="8"/>
  <c r="V3560" i="8"/>
  <c r="V1217" i="8"/>
  <c r="V1218" i="8"/>
  <c r="V1219" i="8"/>
  <c r="V1220" i="8"/>
  <c r="V1221" i="8"/>
  <c r="V1222" i="8"/>
  <c r="V1223" i="8"/>
  <c r="V1224" i="8"/>
  <c r="V1225" i="8"/>
  <c r="V1226" i="8"/>
  <c r="V1227" i="8"/>
  <c r="V1228" i="8"/>
  <c r="V1229" i="8"/>
  <c r="V1230" i="8"/>
  <c r="V1231" i="8"/>
  <c r="V1232" i="8"/>
  <c r="V1233" i="8"/>
  <c r="V1234" i="8"/>
  <c r="V1235" i="8"/>
  <c r="V1236" i="8"/>
  <c r="V1237" i="8"/>
  <c r="V1238" i="8"/>
  <c r="V1239" i="8"/>
  <c r="V1240" i="8"/>
  <c r="V1241" i="8"/>
  <c r="V1242" i="8"/>
  <c r="V1243" i="8"/>
  <c r="V1244" i="8"/>
  <c r="V1245" i="8"/>
  <c r="V1246" i="8"/>
  <c r="V1247" i="8"/>
  <c r="V1248" i="8"/>
  <c r="V1249" i="8"/>
  <c r="V1250" i="8"/>
  <c r="V1251" i="8"/>
  <c r="V1252" i="8"/>
  <c r="V1253" i="8"/>
  <c r="V1254" i="8"/>
  <c r="V1255" i="8"/>
  <c r="V1256" i="8"/>
  <c r="V1257" i="8"/>
  <c r="V1258" i="8"/>
  <c r="V1259" i="8"/>
  <c r="V1260" i="8"/>
  <c r="V1261" i="8"/>
  <c r="V1262" i="8"/>
  <c r="V3170" i="8"/>
  <c r="V3171" i="8"/>
  <c r="V3172" i="8"/>
  <c r="V3173" i="8"/>
  <c r="V3174" i="8"/>
  <c r="V3175" i="8"/>
  <c r="V2610" i="8"/>
  <c r="V2611" i="8"/>
  <c r="V2612" i="8"/>
  <c r="V2613" i="8"/>
  <c r="V2614" i="8"/>
  <c r="V2615" i="8"/>
  <c r="V2616" i="8"/>
  <c r="V2617" i="8"/>
  <c r="V2618" i="8"/>
  <c r="V2619" i="8"/>
  <c r="V2620" i="8"/>
  <c r="V2621" i="8"/>
  <c r="V2622" i="8"/>
  <c r="V2623" i="8"/>
  <c r="V2624" i="8"/>
  <c r="V2625" i="8"/>
  <c r="V2626" i="8"/>
  <c r="V2627" i="8"/>
  <c r="V2628" i="8"/>
  <c r="V2629" i="8"/>
  <c r="V2630" i="8"/>
  <c r="V2631" i="8"/>
  <c r="V2632" i="8"/>
  <c r="V2633" i="8"/>
  <c r="V2634" i="8"/>
  <c r="V2585" i="8"/>
  <c r="V2586" i="8"/>
  <c r="V2587" i="8"/>
  <c r="V2588" i="8"/>
  <c r="V2589" i="8"/>
  <c r="V2590" i="8"/>
  <c r="V2591" i="8"/>
  <c r="V2592" i="8"/>
  <c r="V2593" i="8"/>
  <c r="V2594" i="8"/>
  <c r="V2595" i="8"/>
  <c r="V2596" i="8"/>
  <c r="V2597" i="8"/>
  <c r="V2598" i="8"/>
  <c r="V2599" i="8"/>
  <c r="V2600" i="8"/>
  <c r="V2601" i="8"/>
  <c r="V2602" i="8"/>
  <c r="V2603" i="8"/>
  <c r="V2604" i="8"/>
  <c r="V2605" i="8"/>
  <c r="V2606" i="8"/>
  <c r="V2607" i="8"/>
  <c r="V2608" i="8"/>
  <c r="V2609" i="8"/>
  <c r="V7067" i="8"/>
  <c r="V7068" i="8"/>
  <c r="V7069" i="8"/>
  <c r="V7070" i="8"/>
  <c r="V7071" i="8"/>
  <c r="V7072" i="8"/>
  <c r="V7073" i="8"/>
  <c r="V7074" i="8"/>
  <c r="V7075" i="8"/>
  <c r="V7076" i="8"/>
  <c r="V7077" i="8"/>
  <c r="V7078" i="8"/>
  <c r="V7079" i="8"/>
  <c r="V7080" i="8"/>
  <c r="V7081" i="8"/>
  <c r="V7082" i="8"/>
  <c r="V7083" i="8"/>
  <c r="V7084" i="8"/>
  <c r="V7085" i="8"/>
  <c r="V7086" i="8"/>
  <c r="V6763" i="8"/>
  <c r="V6764" i="8"/>
  <c r="V6765" i="8"/>
  <c r="V6766" i="8"/>
  <c r="V6767" i="8"/>
  <c r="V6768" i="8"/>
  <c r="V6769" i="8"/>
  <c r="V6770" i="8"/>
  <c r="V6771" i="8"/>
  <c r="V6772" i="8"/>
  <c r="V6773" i="8"/>
  <c r="V6774" i="8"/>
  <c r="V6775" i="8"/>
  <c r="V6776" i="8"/>
  <c r="V6777" i="8"/>
  <c r="V6778" i="8"/>
  <c r="V6779" i="8"/>
  <c r="V6780" i="8"/>
  <c r="V6781" i="8"/>
  <c r="V6782" i="8"/>
  <c r="V977" i="8"/>
  <c r="V978" i="8"/>
  <c r="V979" i="8"/>
  <c r="V980" i="8"/>
  <c r="V981" i="8"/>
  <c r="V982" i="8"/>
  <c r="V983" i="8"/>
  <c r="V984" i="8"/>
  <c r="V985" i="8"/>
  <c r="V986" i="8"/>
  <c r="V987" i="8"/>
  <c r="V988" i="8"/>
  <c r="V989" i="8"/>
  <c r="V990" i="8"/>
  <c r="V991" i="8"/>
  <c r="V992" i="8"/>
  <c r="V993" i="8"/>
  <c r="V994" i="8"/>
  <c r="V995" i="8"/>
  <c r="V996" i="8"/>
  <c r="V997" i="8"/>
  <c r="V2020" i="8"/>
  <c r="V2021" i="8"/>
  <c r="V2022" i="8"/>
  <c r="V2023" i="8"/>
  <c r="V2024" i="8"/>
  <c r="V2025" i="8"/>
  <c r="V2026" i="8"/>
  <c r="V2027" i="8"/>
  <c r="V2028" i="8"/>
  <c r="V2029" i="8"/>
  <c r="V2030" i="8"/>
  <c r="V2031" i="8"/>
  <c r="V2032" i="8"/>
  <c r="V2033" i="8"/>
  <c r="V2034" i="8"/>
  <c r="V2035" i="8"/>
  <c r="V2036" i="8"/>
  <c r="V2037" i="8"/>
  <c r="V2038" i="8"/>
  <c r="V2039" i="8"/>
  <c r="V3063" i="8"/>
  <c r="V3064" i="8"/>
  <c r="V3065" i="8"/>
  <c r="V3066" i="8"/>
  <c r="V3067" i="8"/>
  <c r="V3068" i="8"/>
  <c r="V3069" i="8"/>
  <c r="V3070" i="8"/>
  <c r="V3071" i="8"/>
  <c r="V3072" i="8"/>
  <c r="V3073" i="8"/>
  <c r="V3074" i="8"/>
  <c r="V3075" i="8"/>
  <c r="V3076" i="8"/>
  <c r="V3077" i="8"/>
  <c r="V3078" i="8"/>
  <c r="V3079" i="8"/>
  <c r="V3080" i="8"/>
  <c r="V3081" i="8"/>
  <c r="V3082" i="8"/>
  <c r="V3421" i="8"/>
  <c r="V3422" i="8"/>
  <c r="V3423" i="8"/>
  <c r="V3424" i="8"/>
  <c r="V3425" i="8"/>
  <c r="V3426" i="8"/>
  <c r="V3427" i="8"/>
  <c r="V3428" i="8"/>
  <c r="V3429" i="8"/>
  <c r="V3430" i="8"/>
  <c r="V3431" i="8"/>
  <c r="V3432" i="8"/>
  <c r="V3433" i="8"/>
  <c r="V3434" i="8"/>
  <c r="V3435" i="8"/>
  <c r="V3436" i="8"/>
  <c r="V3437" i="8"/>
  <c r="V3438" i="8"/>
  <c r="V3439" i="8"/>
  <c r="V3440" i="8"/>
  <c r="V3441" i="8"/>
  <c r="V3442" i="8"/>
  <c r="V3986" i="8"/>
  <c r="V3987" i="8"/>
  <c r="V3988" i="8"/>
  <c r="V3989" i="8"/>
  <c r="V3990" i="8"/>
  <c r="V3991" i="8"/>
  <c r="V3992" i="8"/>
  <c r="V3993" i="8"/>
  <c r="V3994" i="8"/>
  <c r="V3995" i="8"/>
  <c r="V3996" i="8"/>
  <c r="V3997" i="8"/>
  <c r="V3998" i="8"/>
  <c r="V3999" i="8"/>
  <c r="V4000" i="8"/>
  <c r="V4001" i="8"/>
  <c r="V4002" i="8"/>
  <c r="V4003" i="8"/>
  <c r="V4004" i="8"/>
  <c r="V4005" i="8"/>
  <c r="V4421" i="8"/>
  <c r="V4422" i="8"/>
  <c r="V4423" i="8"/>
  <c r="V4424" i="8"/>
  <c r="V4425" i="8"/>
  <c r="V4426" i="8"/>
  <c r="V4427" i="8"/>
  <c r="V4428" i="8"/>
  <c r="V4429" i="8"/>
  <c r="V4430" i="8"/>
  <c r="V4431" i="8"/>
  <c r="V4432" i="8"/>
  <c r="V4433" i="8"/>
  <c r="V4434" i="8"/>
  <c r="V4435" i="8"/>
  <c r="V4436" i="8"/>
  <c r="V4437" i="8"/>
  <c r="V4438" i="8"/>
  <c r="V4439" i="8"/>
  <c r="V4440" i="8"/>
  <c r="V5370" i="8"/>
  <c r="V5371" i="8"/>
  <c r="V5372" i="8"/>
  <c r="V5373" i="8"/>
  <c r="V5374" i="8"/>
  <c r="V5375" i="8"/>
  <c r="V5376" i="8"/>
  <c r="V5377" i="8"/>
  <c r="V5378" i="8"/>
  <c r="V5379" i="8"/>
  <c r="V5380" i="8"/>
  <c r="V5381" i="8"/>
  <c r="V5382" i="8"/>
  <c r="V5383" i="8"/>
  <c r="V5384" i="8"/>
  <c r="V5385" i="8"/>
  <c r="V5386" i="8"/>
  <c r="V5387" i="8"/>
  <c r="V5388" i="8"/>
  <c r="V5389" i="8"/>
  <c r="V5390" i="8"/>
  <c r="V5587" i="8"/>
  <c r="V5588" i="8"/>
  <c r="V5589" i="8"/>
  <c r="V5590" i="8"/>
  <c r="V5591" i="8"/>
  <c r="V5592" i="8"/>
  <c r="V5593" i="8"/>
  <c r="V5594" i="8"/>
  <c r="V5595" i="8"/>
  <c r="V5596" i="8"/>
  <c r="V5597" i="8"/>
  <c r="V5598" i="8"/>
  <c r="V5599" i="8"/>
  <c r="V5600" i="8"/>
  <c r="V5601" i="8"/>
  <c r="V5602" i="8"/>
  <c r="V5603" i="8"/>
  <c r="V5604" i="8"/>
  <c r="V5605" i="8"/>
  <c r="V5606" i="8"/>
  <c r="V5607" i="8"/>
  <c r="V4006" i="8"/>
  <c r="V4007" i="8"/>
  <c r="V4008" i="8"/>
  <c r="V4009" i="8"/>
  <c r="V4010" i="8"/>
  <c r="V4011" i="8"/>
  <c r="V4012" i="8"/>
  <c r="V4013" i="8"/>
  <c r="V4014" i="8"/>
  <c r="V4015" i="8"/>
  <c r="V8672" i="8"/>
  <c r="V8673" i="8"/>
  <c r="V8674" i="8"/>
  <c r="V8675" i="8"/>
  <c r="V8676" i="8"/>
  <c r="V8677" i="8"/>
  <c r="V8678" i="8"/>
  <c r="V8679" i="8"/>
  <c r="V8680" i="8"/>
  <c r="V8681" i="8"/>
  <c r="V8682" i="8"/>
  <c r="V8683" i="8"/>
  <c r="V8684" i="8"/>
  <c r="V8685" i="8"/>
  <c r="V8686" i="8"/>
  <c r="V8687" i="8"/>
  <c r="V8688" i="8"/>
  <c r="V8689" i="8"/>
  <c r="V8690" i="8"/>
  <c r="V8691" i="8"/>
  <c r="V8692" i="8"/>
  <c r="V8693" i="8"/>
  <c r="V8694" i="8"/>
  <c r="V8695" i="8"/>
  <c r="V8696" i="8"/>
  <c r="V8697" i="8"/>
  <c r="V8698" i="8"/>
  <c r="V8699" i="8"/>
  <c r="V8700" i="8"/>
  <c r="V8701" i="8"/>
  <c r="V8702" i="8"/>
  <c r="V8703" i="8"/>
  <c r="V8704" i="8"/>
  <c r="V8705" i="8"/>
  <c r="V8706" i="8"/>
  <c r="V8707" i="8"/>
  <c r="V8708" i="8"/>
  <c r="V8709" i="8"/>
  <c r="V8710" i="8"/>
  <c r="V8711" i="8"/>
  <c r="V8712" i="8"/>
  <c r="V8713" i="8"/>
  <c r="V8714" i="8"/>
  <c r="V8715" i="8"/>
  <c r="V8716" i="8"/>
  <c r="V8717" i="8"/>
  <c r="V8718" i="8"/>
  <c r="V8719" i="8"/>
  <c r="V8720" i="8"/>
  <c r="V8721" i="8"/>
  <c r="V8722" i="8"/>
  <c r="V8723" i="8"/>
  <c r="V8724" i="8"/>
  <c r="V8725" i="8"/>
  <c r="V8726" i="8"/>
  <c r="V8727" i="8"/>
  <c r="V8728" i="8"/>
  <c r="V8729" i="8"/>
  <c r="V8730" i="8"/>
  <c r="V8731" i="8"/>
  <c r="V8732" i="8"/>
  <c r="V8733" i="8"/>
  <c r="V8734" i="8"/>
  <c r="V8735" i="8"/>
  <c r="V8736" i="8"/>
  <c r="V8737" i="8"/>
  <c r="V8738" i="8"/>
  <c r="V8739" i="8"/>
  <c r="V8740" i="8"/>
  <c r="V8741" i="8"/>
  <c r="V8742" i="8"/>
  <c r="V8743" i="8"/>
  <c r="V8744" i="8"/>
  <c r="V8745" i="8"/>
  <c r="V8746" i="8"/>
  <c r="V8747" i="8"/>
  <c r="V8748" i="8"/>
  <c r="V8749" i="8"/>
  <c r="V8750" i="8"/>
  <c r="V8751" i="8"/>
  <c r="V8752" i="8"/>
  <c r="V8753" i="8"/>
  <c r="V8754" i="8"/>
  <c r="V8755" i="8"/>
  <c r="V8756" i="8"/>
  <c r="V8757" i="8"/>
  <c r="V8758" i="8"/>
  <c r="V8759" i="8"/>
  <c r="V8760" i="8"/>
  <c r="V8761" i="8"/>
  <c r="V8762" i="8"/>
  <c r="V8763" i="8"/>
  <c r="V8764" i="8"/>
  <c r="V8765" i="8"/>
  <c r="V8766" i="8"/>
  <c r="V8767" i="8"/>
  <c r="V8768" i="8"/>
  <c r="V8769" i="8"/>
  <c r="V8770" i="8"/>
  <c r="V8771" i="8"/>
  <c r="V8772" i="8"/>
  <c r="V8773" i="8"/>
  <c r="V8774" i="8"/>
  <c r="V8775" i="8"/>
  <c r="V8776" i="8"/>
  <c r="V8777" i="8"/>
  <c r="V8778" i="8"/>
  <c r="V8779" i="8"/>
  <c r="V8780" i="8"/>
  <c r="V8781" i="8"/>
  <c r="V8782" i="8"/>
  <c r="V8783" i="8"/>
  <c r="V8784" i="8"/>
  <c r="V8785" i="8"/>
  <c r="V8786" i="8"/>
  <c r="V8787" i="8"/>
  <c r="V8788" i="8"/>
  <c r="V8789" i="8"/>
  <c r="V8790" i="8"/>
  <c r="V8791" i="8"/>
  <c r="V8792" i="8"/>
  <c r="V8793" i="8"/>
  <c r="V8794" i="8"/>
  <c r="V8795" i="8"/>
  <c r="V8796" i="8"/>
  <c r="V8797" i="8"/>
  <c r="V8798" i="8"/>
  <c r="V8799" i="8"/>
  <c r="V8800" i="8"/>
  <c r="V8801" i="8"/>
  <c r="V8802" i="8"/>
  <c r="V8803" i="8"/>
  <c r="V8804" i="8"/>
  <c r="V8805" i="8"/>
  <c r="V8806" i="8"/>
  <c r="V8807" i="8"/>
  <c r="V8808" i="8"/>
  <c r="V8809" i="8"/>
  <c r="V8810" i="8"/>
  <c r="V8811" i="8"/>
  <c r="V8812" i="8"/>
  <c r="V8813" i="8"/>
  <c r="V8814" i="8"/>
  <c r="V8815" i="8"/>
  <c r="V8816" i="8"/>
  <c r="V8817" i="8"/>
  <c r="V8818" i="8"/>
  <c r="V8819" i="8"/>
  <c r="V8820" i="8"/>
  <c r="V8821" i="8"/>
  <c r="V8822" i="8"/>
  <c r="V8823" i="8"/>
  <c r="V8824" i="8"/>
  <c r="V8825" i="8"/>
  <c r="V8826" i="8"/>
  <c r="V8827" i="8"/>
  <c r="V8828" i="8"/>
  <c r="V8829" i="8"/>
  <c r="V8830" i="8"/>
  <c r="V8831" i="8"/>
  <c r="V8832" i="8"/>
  <c r="V8833" i="8"/>
  <c r="V8834" i="8"/>
  <c r="V8835" i="8"/>
  <c r="V8836" i="8"/>
  <c r="V8837" i="8"/>
  <c r="V8838" i="8"/>
  <c r="V8839" i="8"/>
  <c r="V8840" i="8"/>
  <c r="V8841" i="8"/>
  <c r="V8842" i="8"/>
  <c r="V8843" i="8"/>
  <c r="V8844" i="8"/>
  <c r="V8845" i="8"/>
  <c r="V8846" i="8"/>
  <c r="V8847" i="8"/>
  <c r="V8848" i="8"/>
  <c r="V8849" i="8"/>
  <c r="V8850" i="8"/>
  <c r="V8851" i="8"/>
  <c r="V8852" i="8"/>
  <c r="V8853" i="8"/>
  <c r="V8854" i="8"/>
  <c r="V8855" i="8"/>
  <c r="V8856" i="8"/>
  <c r="V8857" i="8"/>
  <c r="V8858" i="8"/>
  <c r="V8859" i="8"/>
  <c r="V8860" i="8"/>
  <c r="V8861" i="8"/>
  <c r="V8862" i="8"/>
  <c r="V8863" i="8"/>
  <c r="V8864" i="8"/>
  <c r="V8865" i="8"/>
  <c r="V8866" i="8"/>
  <c r="V8867" i="8"/>
  <c r="V8868" i="8"/>
  <c r="V8869" i="8"/>
  <c r="V8870" i="8"/>
  <c r="V8871" i="8"/>
  <c r="V8872" i="8"/>
  <c r="V8873" i="8"/>
  <c r="V8874" i="8"/>
  <c r="V8875" i="8"/>
  <c r="V8876" i="8"/>
  <c r="V8877" i="8"/>
  <c r="V8878" i="8"/>
  <c r="V8879" i="8"/>
  <c r="V8880" i="8"/>
  <c r="V8881" i="8"/>
  <c r="V8882" i="8"/>
  <c r="V8883" i="8"/>
  <c r="V8884" i="8"/>
  <c r="V8885" i="8"/>
  <c r="V8886" i="8"/>
  <c r="V8887" i="8"/>
  <c r="V8888" i="8"/>
  <c r="V8889" i="8"/>
  <c r="V8890" i="8"/>
  <c r="V8891" i="8"/>
  <c r="V8892" i="8"/>
  <c r="V8893" i="8"/>
  <c r="V8894" i="8"/>
  <c r="V8895" i="8"/>
  <c r="V8896" i="8"/>
  <c r="V8897" i="8"/>
  <c r="V8898" i="8"/>
  <c r="V8899" i="8"/>
  <c r="V8900" i="8"/>
  <c r="V8901" i="8"/>
  <c r="V8902" i="8"/>
  <c r="V8903" i="8"/>
  <c r="V8904" i="8"/>
  <c r="V8905" i="8"/>
  <c r="V8906" i="8"/>
  <c r="V8907" i="8"/>
  <c r="V8908" i="8"/>
  <c r="V8909" i="8"/>
  <c r="V8910" i="8"/>
  <c r="V8911" i="8"/>
  <c r="V8912" i="8"/>
  <c r="V8913" i="8"/>
  <c r="V8914" i="8"/>
  <c r="V8915" i="8"/>
  <c r="V8916" i="8"/>
  <c r="V8917" i="8"/>
  <c r="V8918" i="8"/>
  <c r="V8919" i="8"/>
  <c r="V8920" i="8"/>
  <c r="V8921" i="8"/>
  <c r="V1471" i="8"/>
  <c r="AK8338" i="8" l="1" a="1"/>
  <c r="AK8338" i="8" s="1"/>
  <c r="D8338" i="8" s="1" a="1"/>
  <c r="D8338" i="8" s="1"/>
  <c r="AK8336" i="8" a="1"/>
  <c r="AK8336" i="8" s="1"/>
  <c r="D8336" i="8" s="1" a="1"/>
  <c r="D8336" i="8" s="1"/>
  <c r="AK8331" i="8" a="1"/>
  <c r="AK8331" i="8" s="1"/>
  <c r="D8331" i="8" s="1" a="1"/>
  <c r="D8331" i="8" s="1"/>
  <c r="V3653" i="8"/>
  <c r="V3645" i="8"/>
  <c r="V3637" i="8"/>
  <c r="V970" i="8"/>
  <c r="V5501" i="8"/>
  <c r="V4091" i="8"/>
  <c r="V1490" i="8"/>
  <c r="V1482" i="8"/>
  <c r="V1474" i="8"/>
  <c r="V3652" i="8"/>
  <c r="V3644" i="8"/>
  <c r="V969" i="8"/>
  <c r="V5500" i="8"/>
  <c r="V4090" i="8"/>
  <c r="V1489" i="8"/>
  <c r="V1481" i="8"/>
  <c r="V1473" i="8"/>
  <c r="V3651" i="8"/>
  <c r="V3643" i="8"/>
  <c r="V976" i="8"/>
  <c r="V968" i="8"/>
  <c r="V5499" i="8"/>
  <c r="V4089" i="8"/>
  <c r="V1488" i="8"/>
  <c r="V1480" i="8"/>
  <c r="V1472" i="8"/>
  <c r="V3650" i="8"/>
  <c r="V3642" i="8"/>
  <c r="V975" i="8"/>
  <c r="V967" i="8"/>
  <c r="V4088" i="8"/>
  <c r="V1487" i="8"/>
  <c r="V1479" i="8"/>
  <c r="V3649" i="8"/>
  <c r="V3641" i="8"/>
  <c r="V974" i="8"/>
  <c r="V5505" i="8"/>
  <c r="V4095" i="8"/>
  <c r="V4087" i="8"/>
  <c r="V1486" i="8"/>
  <c r="V1478" i="8"/>
  <c r="V3648" i="8"/>
  <c r="V3640" i="8"/>
  <c r="V5504" i="8"/>
  <c r="V4094" i="8"/>
  <c r="V1485" i="8"/>
  <c r="V1477" i="8"/>
  <c r="L44" i="1"/>
  <c r="K44" i="1"/>
  <c r="K43" i="1"/>
  <c r="J44" i="1"/>
  <c r="J43" i="1"/>
  <c r="I44" i="1"/>
  <c r="I43" i="1"/>
  <c r="M43" i="1"/>
  <c r="M44" i="1"/>
  <c r="L43" i="1"/>
  <c r="V3226" i="8" l="1"/>
  <c r="V3227" i="8"/>
  <c r="V3228" i="8"/>
  <c r="V3229" i="8"/>
  <c r="V3230" i="8"/>
  <c r="V3231" i="8"/>
  <c r="V3232" i="8"/>
  <c r="V3233" i="8"/>
  <c r="V3234" i="8"/>
  <c r="V3838" i="8"/>
  <c r="V3839" i="8"/>
  <c r="V3840" i="8"/>
  <c r="V3841" i="8"/>
  <c r="V3842" i="8"/>
  <c r="V3843" i="8"/>
  <c r="V3844" i="8"/>
  <c r="V3845" i="8"/>
  <c r="V3846" i="8"/>
  <c r="V3847" i="8"/>
  <c r="V3848" i="8"/>
  <c r="V3849" i="8"/>
  <c r="V3850" i="8"/>
  <c r="V3851" i="8"/>
  <c r="V3852" i="8"/>
  <c r="V3853" i="8"/>
  <c r="V3854" i="8"/>
  <c r="V3855" i="8"/>
  <c r="V3856" i="8"/>
  <c r="V3857" i="8"/>
  <c r="V3858" i="8"/>
  <c r="V3859" i="8"/>
  <c r="V3860" i="8"/>
  <c r="V3861" i="8"/>
  <c r="V3862" i="8"/>
  <c r="V3863" i="8"/>
  <c r="V3864" i="8"/>
  <c r="V3865" i="8"/>
  <c r="V3866" i="8"/>
  <c r="V3867" i="8"/>
  <c r="V3868" i="8"/>
  <c r="V3869" i="8"/>
  <c r="V3870" i="8"/>
  <c r="V3871" i="8"/>
  <c r="V3872" i="8"/>
  <c r="V3873" i="8"/>
  <c r="V3874" i="8"/>
  <c r="V3875" i="8"/>
  <c r="V1568" i="8"/>
  <c r="V1569" i="8"/>
  <c r="V1570" i="8"/>
  <c r="V4016" i="8"/>
  <c r="V4017" i="8"/>
  <c r="V4018" i="8"/>
  <c r="V4019" i="8"/>
  <c r="V4020" i="8"/>
  <c r="V4021" i="8"/>
  <c r="V4022" i="8"/>
  <c r="V4023" i="8"/>
  <c r="V4024" i="8"/>
  <c r="V4025" i="8"/>
  <c r="V4026" i="8"/>
  <c r="V4027" i="8"/>
  <c r="V4028" i="8"/>
  <c r="V4029" i="8"/>
  <c r="V4030" i="8"/>
  <c r="V4031" i="8"/>
  <c r="V4032" i="8"/>
  <c r="V4033" i="8"/>
  <c r="V4034" i="8"/>
  <c r="V4035" i="8"/>
  <c r="V4036" i="8"/>
  <c r="V4037" i="8"/>
  <c r="V4038" i="8"/>
  <c r="V4039" i="8"/>
  <c r="V4040" i="8"/>
  <c r="V4041" i="8"/>
  <c r="V4042" i="8"/>
  <c r="V4043" i="8"/>
  <c r="V4044" i="8"/>
  <c r="V4045" i="8"/>
  <c r="V4046" i="8"/>
  <c r="V4047" i="8"/>
  <c r="V4048" i="8"/>
  <c r="V4049" i="8"/>
  <c r="V2636" i="8"/>
  <c r="V2637" i="8"/>
  <c r="V2638" i="8"/>
  <c r="V2639" i="8"/>
  <c r="V2640" i="8"/>
  <c r="V2641" i="8"/>
  <c r="V2642" i="8"/>
  <c r="V2643" i="8"/>
  <c r="V2644" i="8"/>
  <c r="V2645" i="8"/>
  <c r="V2646" i="8"/>
  <c r="V2647" i="8"/>
  <c r="V2648" i="8"/>
  <c r="V2649" i="8"/>
  <c r="V2650" i="8"/>
  <c r="V2651" i="8"/>
  <c r="V2652" i="8"/>
  <c r="V2653" i="8"/>
  <c r="V2654" i="8"/>
  <c r="V2655" i="8"/>
  <c r="V2656" i="8"/>
  <c r="V2657" i="8"/>
  <c r="V2658" i="8"/>
  <c r="V2659" i="8"/>
  <c r="V2660" i="8"/>
  <c r="V2661" i="8"/>
  <c r="V2662" i="8"/>
  <c r="V2663" i="8"/>
  <c r="V2664" i="8"/>
  <c r="V2665" i="8"/>
  <c r="V2666" i="8"/>
  <c r="V2667" i="8"/>
  <c r="V2668" i="8"/>
  <c r="V2669" i="8"/>
  <c r="V7838" i="8"/>
  <c r="V7839" i="8"/>
  <c r="V7840" i="8"/>
  <c r="V7841" i="8"/>
  <c r="V7842" i="8"/>
  <c r="V7843" i="8"/>
  <c r="V7844" i="8"/>
  <c r="V7845" i="8"/>
  <c r="V7846" i="8"/>
  <c r="V7847" i="8"/>
  <c r="V7848" i="8"/>
  <c r="V7849" i="8"/>
  <c r="V7850" i="8"/>
  <c r="V7851" i="8"/>
  <c r="V7852" i="8"/>
  <c r="V7853" i="8"/>
  <c r="V7854" i="8"/>
  <c r="V7855" i="8"/>
  <c r="V7856" i="8"/>
  <c r="V7857" i="8"/>
  <c r="V7858" i="8"/>
  <c r="V7859" i="8"/>
  <c r="V7860" i="8"/>
  <c r="V7861" i="8"/>
  <c r="V7862" i="8"/>
  <c r="V7863" i="8"/>
  <c r="V7864" i="8"/>
  <c r="V7865" i="8"/>
  <c r="V7866" i="8"/>
  <c r="V7867" i="8"/>
  <c r="V7868" i="8"/>
  <c r="V7869" i="8"/>
  <c r="V7870" i="8"/>
  <c r="V7871" i="8"/>
  <c r="V7872" i="8"/>
  <c r="V3335" i="8"/>
  <c r="V3336" i="8"/>
  <c r="V3337" i="8"/>
  <c r="V3338" i="8"/>
  <c r="V3339" i="8"/>
  <c r="V3340" i="8"/>
  <c r="V3341" i="8"/>
  <c r="V3342" i="8"/>
  <c r="V3343" i="8"/>
  <c r="V3344" i="8"/>
  <c r="V5031" i="8"/>
  <c r="V5032" i="8"/>
  <c r="V5033" i="8"/>
  <c r="V5034" i="8"/>
  <c r="V5035" i="8"/>
  <c r="V5036" i="8"/>
  <c r="V5037" i="8"/>
  <c r="V5038" i="8"/>
  <c r="V5039" i="8"/>
  <c r="V5040" i="8"/>
  <c r="V5041" i="8"/>
  <c r="V5042" i="8"/>
  <c r="V5043" i="8"/>
  <c r="V5044" i="8"/>
  <c r="V5745" i="8"/>
  <c r="V5746" i="8"/>
  <c r="V5747" i="8"/>
  <c r="V5748" i="8"/>
  <c r="V5749" i="8"/>
  <c r="V5750" i="8"/>
  <c r="V5751" i="8"/>
  <c r="V5752" i="8"/>
  <c r="V5753" i="8"/>
  <c r="V5754" i="8"/>
  <c r="V5755" i="8"/>
  <c r="V8399" i="8"/>
  <c r="V8400" i="8"/>
  <c r="V8401" i="8"/>
  <c r="V8402" i="8"/>
  <c r="V8403" i="8"/>
  <c r="V8404" i="8"/>
  <c r="V8405" i="8"/>
  <c r="V8406" i="8"/>
  <c r="V8407" i="8"/>
  <c r="V8408" i="8"/>
  <c r="V8409" i="8"/>
  <c r="V8410" i="8"/>
  <c r="V8411" i="8"/>
  <c r="V8412" i="8"/>
  <c r="V8413" i="8"/>
  <c r="V8414" i="8"/>
  <c r="V8415" i="8"/>
  <c r="V8416" i="8"/>
  <c r="V8417" i="8"/>
  <c r="V7660" i="8"/>
  <c r="V7661" i="8"/>
  <c r="V7662" i="8"/>
  <c r="V7663" i="8"/>
  <c r="V7664" i="8"/>
  <c r="V7665" i="8"/>
  <c r="V7666" i="8"/>
  <c r="V7667" i="8"/>
  <c r="V7668" i="8"/>
  <c r="V7669" i="8"/>
  <c r="V7670" i="8"/>
  <c r="V7671" i="8"/>
  <c r="V7672" i="8"/>
  <c r="V7673" i="8"/>
  <c r="V7674" i="8"/>
  <c r="V7675" i="8"/>
  <c r="V7676" i="8"/>
  <c r="V5527" i="8"/>
  <c r="V5528" i="8"/>
  <c r="V5529" i="8"/>
  <c r="V5530" i="8"/>
  <c r="V5531" i="8"/>
  <c r="V5532" i="8"/>
  <c r="V5533" i="8"/>
  <c r="V5534" i="8"/>
  <c r="V5535" i="8"/>
  <c r="V5536" i="8"/>
  <c r="V5537" i="8"/>
  <c r="V5538" i="8"/>
  <c r="V5539" i="8"/>
  <c r="V5540" i="8"/>
  <c r="V5541" i="8"/>
  <c r="V5542" i="8"/>
  <c r="V5543" i="8"/>
  <c r="V5544" i="8"/>
  <c r="V5545" i="8"/>
  <c r="V5546" i="8"/>
  <c r="V5547" i="8"/>
  <c r="V6396" i="8"/>
  <c r="V6397" i="8"/>
  <c r="V6398" i="8"/>
  <c r="V6399" i="8"/>
  <c r="V6400" i="8"/>
  <c r="V6401" i="8"/>
  <c r="V6402" i="8"/>
  <c r="V6403" i="8"/>
  <c r="V6404" i="8"/>
  <c r="V6405" i="8"/>
  <c r="V6406" i="8"/>
  <c r="V6407" i="8"/>
  <c r="V6408" i="8"/>
  <c r="V6409" i="8"/>
  <c r="V6410" i="8"/>
  <c r="V6411" i="8"/>
  <c r="V6412" i="8"/>
  <c r="V6413" i="8"/>
  <c r="V6414" i="8"/>
  <c r="V6415" i="8"/>
  <c r="V6416" i="8"/>
  <c r="V6417" i="8"/>
  <c r="V6418" i="8"/>
  <c r="V6419" i="8"/>
  <c r="V6420" i="8"/>
  <c r="V6421" i="8"/>
  <c r="V6422" i="8"/>
  <c r="V6423" i="8"/>
  <c r="V6424" i="8"/>
  <c r="V6425" i="8"/>
  <c r="V6426" i="8"/>
  <c r="V6427" i="8"/>
  <c r="V6428" i="8"/>
  <c r="V6429" i="8"/>
  <c r="V6430" i="8"/>
  <c r="V6431" i="8"/>
  <c r="V6432" i="8"/>
  <c r="V6433" i="8"/>
  <c r="V6434" i="8"/>
  <c r="V6435" i="8"/>
  <c r="V6436" i="8"/>
  <c r="V4441" i="8"/>
  <c r="V4442" i="8"/>
  <c r="V4443" i="8"/>
  <c r="V4444" i="8"/>
  <c r="V4445" i="8"/>
  <c r="V4446" i="8"/>
  <c r="V4447" i="8"/>
  <c r="V4448" i="8"/>
  <c r="V4449" i="8"/>
  <c r="V4450" i="8"/>
  <c r="V4451" i="8"/>
  <c r="V4452" i="8"/>
  <c r="V4453" i="8"/>
  <c r="V4454" i="8"/>
  <c r="V4455" i="8"/>
  <c r="V4456" i="8"/>
  <c r="V4457" i="8"/>
  <c r="V4458" i="8"/>
  <c r="V4459" i="8"/>
  <c r="V4460" i="8"/>
  <c r="V4461" i="8"/>
  <c r="V4462" i="8"/>
  <c r="V4463" i="8"/>
  <c r="V4464" i="8"/>
  <c r="V4465" i="8"/>
  <c r="V4466" i="8"/>
  <c r="V4467" i="8"/>
  <c r="V4468" i="8"/>
  <c r="V4469" i="8"/>
  <c r="V4470" i="8"/>
  <c r="V4471" i="8"/>
  <c r="V4472" i="8"/>
  <c r="V4473" i="8"/>
  <c r="V2847" i="8"/>
  <c r="V3392" i="8"/>
  <c r="V3393" i="8"/>
  <c r="V3394" i="8"/>
  <c r="V3395" i="8"/>
  <c r="V3396" i="8"/>
  <c r="V3397" i="8"/>
  <c r="V3398" i="8"/>
  <c r="V3399" i="8"/>
  <c r="V3400" i="8"/>
  <c r="V3401" i="8"/>
  <c r="V3402" i="8"/>
  <c r="V3403" i="8"/>
  <c r="V3404" i="8"/>
  <c r="V3405" i="8"/>
  <c r="V3406" i="8"/>
  <c r="V1867" i="8"/>
  <c r="V1868" i="8"/>
  <c r="V1869" i="8"/>
  <c r="V1870" i="8"/>
  <c r="V1871" i="8"/>
  <c r="V1872" i="8"/>
  <c r="V1873" i="8"/>
  <c r="V1874" i="8"/>
  <c r="V1875" i="8"/>
  <c r="V1876" i="8"/>
  <c r="V1877" i="8"/>
  <c r="V1878" i="8"/>
  <c r="V1879" i="8"/>
  <c r="V1880" i="8"/>
  <c r="V3821" i="8"/>
  <c r="V3822" i="8"/>
  <c r="V3823" i="8"/>
  <c r="V3824" i="8"/>
  <c r="V3825" i="8"/>
  <c r="V3826" i="8"/>
  <c r="V3827" i="8"/>
  <c r="V3828" i="8"/>
  <c r="V3829" i="8"/>
  <c r="V3830" i="8"/>
  <c r="V3831" i="8"/>
  <c r="V3832" i="8"/>
  <c r="V3833" i="8"/>
  <c r="V3834" i="8"/>
  <c r="V3835" i="8"/>
  <c r="V3836" i="8"/>
  <c r="V3837" i="8"/>
  <c r="V5579" i="8"/>
  <c r="V5580" i="8"/>
  <c r="V6021" i="8"/>
  <c r="V6022" i="8"/>
  <c r="V6023" i="8"/>
  <c r="V6024" i="8"/>
  <c r="V6025" i="8"/>
  <c r="V6026" i="8"/>
  <c r="V6027" i="8"/>
  <c r="V6028" i="8"/>
  <c r="V6437" i="8"/>
  <c r="V6438" i="8"/>
  <c r="V6439" i="8"/>
  <c r="V6440" i="8"/>
  <c r="V6441" i="8"/>
  <c r="V6442" i="8"/>
  <c r="V6443" i="8"/>
  <c r="V6444" i="8"/>
  <c r="V6445" i="8"/>
  <c r="V6446" i="8"/>
  <c r="V6447" i="8"/>
  <c r="V6448" i="8"/>
  <c r="V6449" i="8"/>
  <c r="V1528" i="8"/>
  <c r="V1529" i="8"/>
  <c r="V1530" i="8"/>
  <c r="V1531" i="8"/>
  <c r="V1532" i="8"/>
  <c r="V1533" i="8"/>
  <c r="V1534" i="8"/>
  <c r="V1535" i="8"/>
  <c r="V1536" i="8"/>
  <c r="V1537" i="8"/>
  <c r="V1538" i="8"/>
  <c r="V1539" i="8"/>
  <c r="V1540" i="8"/>
  <c r="V1541" i="8"/>
  <c r="V1542" i="8"/>
  <c r="V1543" i="8"/>
  <c r="V1544" i="8"/>
  <c r="V1545" i="8"/>
  <c r="V1546" i="8"/>
  <c r="V1547" i="8"/>
  <c r="V1548" i="8"/>
  <c r="V1549" i="8"/>
  <c r="V1550" i="8"/>
  <c r="V1551" i="8"/>
  <c r="V1552" i="8"/>
  <c r="V7458" i="8"/>
  <c r="V7459" i="8"/>
  <c r="V7460" i="8"/>
  <c r="V7461" i="8"/>
  <c r="V7462" i="8"/>
  <c r="V7463" i="8"/>
  <c r="V7464" i="8"/>
  <c r="V7465" i="8"/>
  <c r="V7466" i="8"/>
  <c r="V7467" i="8"/>
  <c r="V7468" i="8"/>
  <c r="V7469" i="8"/>
  <c r="V7470" i="8"/>
  <c r="V7471" i="8"/>
  <c r="V7472" i="8"/>
  <c r="V7473" i="8"/>
  <c r="V7474" i="8"/>
  <c r="V7475" i="8"/>
  <c r="V7476" i="8"/>
  <c r="V7477" i="8"/>
  <c r="V7478" i="8"/>
  <c r="V7479" i="8"/>
  <c r="V7480" i="8"/>
  <c r="V7481" i="8"/>
  <c r="V7482" i="8"/>
  <c r="V1300" i="8"/>
  <c r="V1301" i="8"/>
  <c r="V1302" i="8"/>
  <c r="V1303" i="8"/>
  <c r="V1304" i="8"/>
  <c r="V1305" i="8"/>
  <c r="V5084" i="8"/>
  <c r="V5085" i="8"/>
  <c r="V5086" i="8"/>
  <c r="V5087" i="8"/>
  <c r="V5088" i="8"/>
  <c r="V5089" i="8"/>
  <c r="V5090" i="8"/>
  <c r="V5415" i="8"/>
  <c r="V5416" i="8"/>
  <c r="V5417" i="8"/>
  <c r="V5418" i="8"/>
  <c r="V5419" i="8"/>
  <c r="V5420" i="8"/>
  <c r="V5421" i="8"/>
  <c r="V5422" i="8"/>
  <c r="V5423" i="8"/>
  <c r="V5424" i="8"/>
  <c r="V3311" i="8"/>
  <c r="V3312" i="8"/>
  <c r="V3313" i="8"/>
  <c r="V3314" i="8"/>
  <c r="V3315" i="8"/>
  <c r="V3316" i="8"/>
  <c r="V3317" i="8"/>
  <c r="V3318" i="8"/>
  <c r="V3319" i="8"/>
  <c r="V3320" i="8"/>
  <c r="V6925" i="8"/>
  <c r="V6926" i="8"/>
  <c r="V6927" i="8"/>
  <c r="V6928" i="8"/>
  <c r="V6929" i="8"/>
  <c r="V6930" i="8"/>
  <c r="V6931" i="8"/>
  <c r="V6932" i="8"/>
  <c r="V6933" i="8"/>
  <c r="V6934" i="8"/>
  <c r="V6935" i="8"/>
  <c r="V6936" i="8"/>
  <c r="V6937" i="8"/>
  <c r="V8192" i="8"/>
  <c r="V8193" i="8"/>
  <c r="V8194" i="8"/>
  <c r="V8195" i="8"/>
  <c r="V8196" i="8"/>
  <c r="V8197" i="8"/>
  <c r="V8198" i="8"/>
  <c r="V8199" i="8"/>
  <c r="V8200" i="8"/>
  <c r="V8201" i="8"/>
  <c r="V5940" i="8"/>
  <c r="V5941" i="8"/>
  <c r="V1581" i="8"/>
  <c r="V1582" i="8"/>
  <c r="V1583" i="8"/>
  <c r="V1584" i="8"/>
  <c r="V1585" i="8"/>
  <c r="V1586" i="8"/>
  <c r="V1587" i="8"/>
  <c r="V1588" i="8"/>
  <c r="V4314" i="8"/>
  <c r="V4315" i="8"/>
  <c r="V4316" i="8"/>
  <c r="V4317" i="8"/>
  <c r="V4318" i="8"/>
  <c r="V4319" i="8"/>
  <c r="V4320" i="8"/>
  <c r="V4321" i="8"/>
  <c r="V4322" i="8"/>
  <c r="V4323" i="8"/>
  <c r="V1787" i="8"/>
  <c r="V1788" i="8"/>
  <c r="V1789" i="8"/>
  <c r="V1790" i="8"/>
  <c r="V1791" i="8"/>
  <c r="V1792" i="8"/>
  <c r="V1793" i="8"/>
  <c r="V1794" i="8"/>
  <c r="V1795" i="8"/>
  <c r="V1796" i="8"/>
  <c r="V1797" i="8"/>
  <c r="V1798" i="8"/>
  <c r="V1799" i="8"/>
  <c r="V1800" i="8"/>
  <c r="V1801" i="8"/>
  <c r="V1802" i="8"/>
  <c r="V1803" i="8"/>
  <c r="V1804" i="8"/>
  <c r="V1805" i="8"/>
  <c r="V1806" i="8"/>
  <c r="V1807" i="8"/>
  <c r="V1808" i="8"/>
  <c r="V1809" i="8"/>
  <c r="V1810" i="8"/>
  <c r="V1811" i="8"/>
  <c r="V1812" i="8"/>
  <c r="V1813" i="8"/>
  <c r="V1814" i="8"/>
  <c r="V1815" i="8"/>
  <c r="V1816" i="8"/>
  <c r="V1171" i="8"/>
  <c r="V1172" i="8"/>
  <c r="V1173" i="8"/>
  <c r="V1174" i="8"/>
  <c r="V1175" i="8"/>
  <c r="V1176" i="8"/>
  <c r="V1177" i="8"/>
  <c r="V1178" i="8"/>
  <c r="V4802" i="8"/>
  <c r="V4803" i="8"/>
  <c r="V4804" i="8"/>
  <c r="V4805" i="8"/>
  <c r="V4806" i="8"/>
  <c r="V4807" i="8"/>
  <c r="V4808" i="8"/>
  <c r="V4809" i="8"/>
  <c r="V4810" i="8"/>
  <c r="V4811" i="8"/>
  <c r="V8566" i="8"/>
  <c r="V8567" i="8"/>
  <c r="V8568" i="8"/>
  <c r="V8569" i="8"/>
  <c r="V8570" i="8"/>
  <c r="V8571" i="8"/>
  <c r="V8572" i="8"/>
  <c r="V8573" i="8"/>
  <c r="V8574" i="8"/>
  <c r="V8575" i="8"/>
  <c r="V4524" i="8"/>
  <c r="V3094" i="8"/>
  <c r="V3095" i="8"/>
  <c r="V3096" i="8"/>
  <c r="V3097" i="8"/>
  <c r="V3098" i="8"/>
  <c r="V3099" i="8"/>
  <c r="V3100" i="8"/>
  <c r="V3101" i="8"/>
  <c r="V3102" i="8"/>
  <c r="V2438" i="8"/>
  <c r="V2439" i="8"/>
  <c r="V2440" i="8"/>
  <c r="V2441" i="8"/>
  <c r="V2442" i="8"/>
  <c r="V2443" i="8"/>
  <c r="V2444" i="8"/>
  <c r="V2445" i="8"/>
  <c r="V2273" i="8"/>
  <c r="V2274" i="8"/>
  <c r="V6016" i="8"/>
  <c r="V6017" i="8"/>
  <c r="V6018" i="8"/>
  <c r="V6019" i="8"/>
  <c r="V6020" i="8"/>
  <c r="V6679" i="8"/>
  <c r="V6680" i="8"/>
  <c r="V6681" i="8"/>
  <c r="V6682" i="8"/>
  <c r="V6683" i="8"/>
  <c r="V7355" i="8"/>
  <c r="V7356" i="8"/>
  <c r="V7357" i="8"/>
  <c r="V7358" i="8"/>
  <c r="V7359" i="8"/>
  <c r="V819" i="8"/>
  <c r="V820" i="8"/>
  <c r="V821" i="8"/>
  <c r="V822" i="8"/>
  <c r="V823" i="8"/>
  <c r="V241" i="8"/>
  <c r="V242" i="8"/>
  <c r="V243" i="8"/>
  <c r="V244" i="8"/>
  <c r="V245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V751" i="8"/>
  <c r="V752" i="8"/>
  <c r="V753" i="8"/>
  <c r="V754" i="8"/>
  <c r="V755" i="8"/>
  <c r="V756" i="8"/>
  <c r="V757" i="8"/>
  <c r="V758" i="8"/>
  <c r="V759" i="8"/>
  <c r="V760" i="8"/>
  <c r="V761" i="8"/>
  <c r="V762" i="8"/>
  <c r="V763" i="8"/>
  <c r="V764" i="8"/>
  <c r="V765" i="8"/>
  <c r="V766" i="8"/>
  <c r="V767" i="8"/>
  <c r="V768" i="8"/>
  <c r="V1263" i="8"/>
  <c r="V1264" i="8"/>
  <c r="V1265" i="8"/>
  <c r="V1266" i="8"/>
  <c r="V1267" i="8"/>
  <c r="V1268" i="8"/>
  <c r="V1269" i="8"/>
  <c r="V1270" i="8"/>
  <c r="V1271" i="8"/>
  <c r="V1272" i="8"/>
  <c r="V1273" i="8"/>
  <c r="V1274" i="8"/>
  <c r="V1275" i="8"/>
  <c r="V1276" i="8"/>
  <c r="V2296" i="8"/>
  <c r="V2297" i="8"/>
  <c r="V2298" i="8"/>
  <c r="V2299" i="8"/>
  <c r="V230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93" i="8"/>
  <c r="V2494" i="8"/>
  <c r="V2495" i="8"/>
  <c r="V2496" i="8"/>
  <c r="V2497" i="8"/>
  <c r="V2498" i="8"/>
  <c r="V2499" i="8"/>
  <c r="V2500" i="8"/>
  <c r="V2501" i="8"/>
  <c r="V2502" i="8"/>
  <c r="V2503" i="8"/>
  <c r="V2504" i="8"/>
  <c r="V2505" i="8"/>
  <c r="V2506" i="8"/>
  <c r="V2507" i="8"/>
  <c r="V2508" i="8"/>
  <c r="V2509" i="8"/>
  <c r="V2510" i="8"/>
  <c r="V2511" i="8"/>
  <c r="V2512" i="8"/>
  <c r="V2513" i="8"/>
  <c r="V2514" i="8"/>
  <c r="V2515" i="8"/>
  <c r="V2516" i="8"/>
  <c r="V2517" i="8"/>
  <c r="V2518" i="8"/>
  <c r="V2519" i="8"/>
  <c r="V2520" i="8"/>
  <c r="V2521" i="8"/>
  <c r="V2522" i="8"/>
  <c r="V2523" i="8"/>
  <c r="V2524" i="8"/>
  <c r="V2525" i="8"/>
  <c r="V2526" i="8"/>
  <c r="V2527" i="8"/>
  <c r="V2528" i="8"/>
  <c r="V2529" i="8"/>
  <c r="V2530" i="8"/>
  <c r="V4110" i="8"/>
  <c r="V4111" i="8"/>
  <c r="V4112" i="8"/>
  <c r="V4113" i="8"/>
  <c r="V4114" i="8"/>
  <c r="V4115" i="8"/>
  <c r="V4116" i="8"/>
  <c r="V4117" i="8"/>
  <c r="V4118" i="8"/>
  <c r="V4119" i="8"/>
  <c r="V4120" i="8"/>
  <c r="V4121" i="8"/>
  <c r="V4122" i="8"/>
  <c r="V4123" i="8"/>
  <c r="V4124" i="8"/>
  <c r="V4125" i="8"/>
  <c r="V4126" i="8"/>
  <c r="V4127" i="8"/>
  <c r="V4128" i="8"/>
  <c r="V4129" i="8"/>
  <c r="V4130" i="8"/>
  <c r="V4131" i="8"/>
  <c r="V4132" i="8"/>
  <c r="V4133" i="8"/>
  <c r="V4134" i="8"/>
  <c r="V4135" i="8"/>
  <c r="V4136" i="8"/>
  <c r="V4137" i="8"/>
  <c r="V4138" i="8"/>
  <c r="V4139" i="8"/>
  <c r="V4140" i="8"/>
  <c r="V4141" i="8"/>
  <c r="V4142" i="8"/>
  <c r="V4143" i="8"/>
  <c r="V3488" i="8"/>
  <c r="V3489" i="8"/>
  <c r="V3490" i="8"/>
  <c r="V5330" i="8"/>
  <c r="V5331" i="8"/>
  <c r="V5332" i="8"/>
  <c r="V5333" i="8"/>
  <c r="V5334" i="8"/>
  <c r="V5335" i="8"/>
  <c r="V5336" i="8"/>
  <c r="V5337" i="8"/>
  <c r="V6684" i="8"/>
  <c r="V6685" i="8"/>
  <c r="V6686" i="8"/>
  <c r="V6687" i="8"/>
  <c r="V6688" i="8"/>
  <c r="V6689" i="8"/>
  <c r="V6690" i="8"/>
  <c r="V6691" i="8"/>
  <c r="V6692" i="8"/>
  <c r="V254" i="8"/>
  <c r="V255" i="8"/>
  <c r="V256" i="8"/>
  <c r="V257" i="8"/>
  <c r="V258" i="8"/>
  <c r="V259" i="8"/>
  <c r="V260" i="8"/>
  <c r="V261" i="8"/>
  <c r="V262" i="8"/>
  <c r="V263" i="8"/>
  <c r="V2635" i="8"/>
  <c r="V3772" i="8"/>
  <c r="V3773" i="8"/>
  <c r="V3774" i="8"/>
  <c r="V3775" i="8"/>
  <c r="V3776" i="8"/>
  <c r="V3777" i="8"/>
  <c r="V3778" i="8"/>
  <c r="V3779" i="8"/>
  <c r="V3780" i="8"/>
  <c r="V3781" i="8"/>
  <c r="V3782" i="8"/>
  <c r="V3783" i="8"/>
  <c r="V3784" i="8"/>
  <c r="V3785" i="8"/>
  <c r="V3786" i="8"/>
  <c r="V3787" i="8"/>
  <c r="V3788" i="8"/>
  <c r="V3789" i="8"/>
  <c r="V3790" i="8"/>
  <c r="V3791" i="8"/>
  <c r="V3792" i="8"/>
  <c r="V3793" i="8"/>
  <c r="V3794" i="8"/>
  <c r="V3795" i="8"/>
  <c r="V3796" i="8"/>
  <c r="V3797" i="8"/>
  <c r="V3798" i="8"/>
  <c r="V3799" i="8"/>
  <c r="V3800" i="8"/>
  <c r="V3801" i="8"/>
  <c r="V3802" i="8"/>
  <c r="V3803" i="8"/>
  <c r="V3804" i="8"/>
  <c r="V3805" i="8"/>
  <c r="V3806" i="8"/>
  <c r="V3807" i="8"/>
  <c r="V3808" i="8"/>
  <c r="V3809" i="8"/>
  <c r="V3810" i="8"/>
  <c r="V3811" i="8"/>
  <c r="V3812" i="8"/>
  <c r="V7799" i="8"/>
  <c r="V7800" i="8"/>
  <c r="V7801" i="8"/>
  <c r="V7802" i="8"/>
  <c r="V7803" i="8"/>
  <c r="V7804" i="8"/>
  <c r="V7805" i="8"/>
  <c r="V7806" i="8"/>
  <c r="V7807" i="8"/>
  <c r="V7808" i="8"/>
  <c r="V7809" i="8"/>
  <c r="V7810" i="8"/>
  <c r="V7811" i="8"/>
  <c r="V7812" i="8"/>
  <c r="V7813" i="8"/>
  <c r="V8274" i="8"/>
  <c r="V8275" i="8"/>
  <c r="V8276" i="8"/>
  <c r="V8277" i="8"/>
  <c r="V8278" i="8"/>
  <c r="V8279" i="8"/>
  <c r="V8280" i="8"/>
  <c r="V8281" i="8"/>
  <c r="V8282" i="8"/>
  <c r="V7580" i="8"/>
  <c r="V7581" i="8"/>
  <c r="V7582" i="8"/>
  <c r="V7583" i="8"/>
  <c r="V7584" i="8"/>
  <c r="V7585" i="8"/>
  <c r="V7586" i="8"/>
  <c r="V7587" i="8"/>
  <c r="V7588" i="8"/>
  <c r="V7589" i="8"/>
  <c r="V7590" i="8"/>
  <c r="V7591" i="8"/>
  <c r="V7592" i="8"/>
  <c r="V7593" i="8"/>
  <c r="V7594" i="8"/>
  <c r="V7595" i="8"/>
  <c r="V7596" i="8"/>
  <c r="V7597" i="8"/>
  <c r="V7598" i="8"/>
  <c r="V7599" i="8"/>
  <c r="V7600" i="8"/>
  <c r="V7601" i="8"/>
  <c r="V7602" i="8"/>
  <c r="V7603" i="8"/>
  <c r="V7604" i="8"/>
  <c r="V7605" i="8"/>
  <c r="V7606" i="8"/>
  <c r="V7607" i="8"/>
  <c r="V7608" i="8"/>
  <c r="V7609" i="8"/>
  <c r="V7610" i="8"/>
  <c r="V7611" i="8"/>
  <c r="V7612" i="8"/>
  <c r="V7613" i="8"/>
  <c r="V7614" i="8"/>
  <c r="V7615" i="8"/>
  <c r="V7616" i="8"/>
  <c r="V7617" i="8"/>
  <c r="V7618" i="8"/>
  <c r="V7619" i="8"/>
  <c r="V7620" i="8"/>
  <c r="V7621" i="8"/>
  <c r="V7622" i="8"/>
  <c r="V7623" i="8"/>
  <c r="V7624" i="8"/>
  <c r="V7625" i="8"/>
  <c r="V7626" i="8"/>
  <c r="V7627" i="8"/>
  <c r="V7628" i="8"/>
  <c r="V7629" i="8"/>
  <c r="V7242" i="8"/>
  <c r="V7243" i="8"/>
  <c r="V7244" i="8"/>
  <c r="V7245" i="8"/>
  <c r="V7246" i="8"/>
  <c r="V7247" i="8"/>
  <c r="V7248" i="8"/>
  <c r="V7249" i="8"/>
  <c r="V7250" i="8"/>
  <c r="V7251" i="8"/>
  <c r="V7252" i="8"/>
  <c r="V7253" i="8"/>
  <c r="V7254" i="8"/>
  <c r="V7255" i="8"/>
  <c r="V3293" i="8"/>
  <c r="V3294" i="8"/>
  <c r="V3295" i="8"/>
  <c r="V3296" i="8"/>
  <c r="V3297" i="8"/>
  <c r="V3298" i="8"/>
  <c r="V3299" i="8"/>
  <c r="V3300" i="8"/>
  <c r="V3301" i="8"/>
  <c r="V3302" i="8"/>
  <c r="V3303" i="8"/>
  <c r="V3304" i="8"/>
  <c r="V3305" i="8"/>
  <c r="V3306" i="8"/>
  <c r="V3307" i="8"/>
  <c r="V3309" i="8"/>
  <c r="V3310" i="8"/>
  <c r="V4599" i="8"/>
  <c r="V4600" i="8"/>
  <c r="V4601" i="8"/>
  <c r="V4602" i="8"/>
  <c r="V4603" i="8"/>
  <c r="V4604" i="8"/>
  <c r="V4605" i="8"/>
  <c r="V5049" i="8"/>
  <c r="V5050" i="8"/>
  <c r="V5051" i="8"/>
  <c r="V5052" i="8"/>
  <c r="V5053" i="8"/>
  <c r="V5054" i="8"/>
  <c r="V5055" i="8"/>
  <c r="V5056" i="8"/>
  <c r="V5057" i="8"/>
  <c r="V5058" i="8"/>
  <c r="V5059" i="8"/>
  <c r="V5060" i="8"/>
  <c r="V5061" i="8"/>
  <c r="V5062" i="8"/>
  <c r="V5063" i="8"/>
  <c r="V5064" i="8"/>
  <c r="V5065" i="8"/>
  <c r="V5066" i="8"/>
  <c r="V5067" i="8"/>
  <c r="V5068" i="8"/>
  <c r="V5069" i="8"/>
  <c r="V5070" i="8"/>
  <c r="V5071" i="8"/>
  <c r="V5072" i="8"/>
  <c r="V5073" i="8"/>
  <c r="V5074" i="8"/>
  <c r="V5075" i="8"/>
  <c r="V6207" i="8"/>
  <c r="V6208" i="8"/>
  <c r="V6209" i="8"/>
  <c r="V6210" i="8"/>
  <c r="V6211" i="8"/>
  <c r="V6212" i="8"/>
  <c r="V6213" i="8"/>
  <c r="V6214" i="8"/>
  <c r="V6215" i="8"/>
  <c r="V6216" i="8"/>
  <c r="V6217" i="8"/>
  <c r="V6218" i="8"/>
  <c r="V3669" i="8"/>
  <c r="V3670" i="8"/>
  <c r="V3671" i="8"/>
  <c r="V3672" i="8"/>
  <c r="V3673" i="8"/>
  <c r="V3674" i="8"/>
  <c r="V3675" i="8"/>
  <c r="V3676" i="8"/>
  <c r="V3677" i="8"/>
  <c r="V3678" i="8"/>
  <c r="V3679" i="8"/>
  <c r="V5473" i="8"/>
  <c r="V5474" i="8"/>
  <c r="V5475" i="8"/>
  <c r="V5476" i="8"/>
  <c r="V5477" i="8"/>
  <c r="V5478" i="8"/>
  <c r="V5479" i="8"/>
  <c r="V5480" i="8"/>
  <c r="V5481" i="8"/>
  <c r="V5482" i="8"/>
  <c r="V5483" i="8"/>
  <c r="V5484" i="8"/>
  <c r="V5485" i="8"/>
  <c r="V5486" i="8"/>
  <c r="V5487" i="8"/>
  <c r="V5488" i="8"/>
  <c r="V5489" i="8"/>
  <c r="V5490" i="8"/>
  <c r="V5491" i="8"/>
  <c r="V5492" i="8"/>
  <c r="V5493" i="8"/>
  <c r="V5494" i="8"/>
  <c r="V5495" i="8"/>
  <c r="V5496" i="8"/>
  <c r="V5497" i="8"/>
  <c r="V6029" i="8"/>
  <c r="V4812" i="8"/>
  <c r="V4813" i="8"/>
  <c r="V4814" i="8"/>
  <c r="V4815" i="8"/>
  <c r="V4816" i="8"/>
  <c r="V4817" i="8"/>
  <c r="V4818" i="8"/>
  <c r="V4819" i="8"/>
  <c r="V4820" i="8"/>
  <c r="V4821" i="8"/>
  <c r="V4822" i="8"/>
  <c r="V4823" i="8"/>
  <c r="V4824" i="8"/>
  <c r="V4825" i="8"/>
  <c r="V4826" i="8"/>
  <c r="V4827" i="8"/>
  <c r="V4828" i="8"/>
  <c r="V4829" i="8"/>
  <c r="V4830" i="8"/>
  <c r="V4831" i="8"/>
  <c r="V4832" i="8"/>
  <c r="V4833" i="8"/>
  <c r="V4834" i="8"/>
  <c r="V4835" i="8"/>
  <c r="V4836" i="8"/>
  <c r="V4837" i="8"/>
  <c r="V4838" i="8"/>
  <c r="V4839" i="8"/>
  <c r="V4840" i="8"/>
  <c r="V4841" i="8"/>
  <c r="V4842" i="8"/>
  <c r="V4843" i="8"/>
  <c r="V4844" i="8"/>
  <c r="V4845" i="8"/>
  <c r="V4846" i="8"/>
  <c r="V4847" i="8"/>
  <c r="V4848" i="8"/>
  <c r="V4849" i="8"/>
  <c r="V4850" i="8"/>
  <c r="V4851" i="8"/>
  <c r="V4852" i="8"/>
  <c r="V4853" i="8"/>
  <c r="V4854" i="8"/>
  <c r="V4855" i="8"/>
  <c r="V4856" i="8"/>
  <c r="V4857" i="8"/>
  <c r="V4858" i="8"/>
  <c r="V4859" i="8"/>
  <c r="V4860" i="8"/>
  <c r="V4861" i="8"/>
  <c r="V4862" i="8"/>
  <c r="V4863" i="8"/>
  <c r="V4864" i="8"/>
  <c r="V4865" i="8"/>
  <c r="V4866" i="8"/>
  <c r="V894" i="8"/>
  <c r="V895" i="8"/>
  <c r="V896" i="8"/>
  <c r="V897" i="8"/>
  <c r="V898" i="8"/>
  <c r="V899" i="8"/>
  <c r="V900" i="8"/>
  <c r="V901" i="8"/>
  <c r="V902" i="8"/>
  <c r="V903" i="8"/>
  <c r="V904" i="8"/>
  <c r="V905" i="8"/>
  <c r="V906" i="8"/>
  <c r="V907" i="8"/>
  <c r="V908" i="8"/>
  <c r="V909" i="8"/>
  <c r="V910" i="8"/>
  <c r="V911" i="8"/>
  <c r="V912" i="8"/>
  <c r="V913" i="8"/>
  <c r="V914" i="8"/>
  <c r="V915" i="8"/>
  <c r="V916" i="8"/>
  <c r="V917" i="8"/>
  <c r="V918" i="8"/>
  <c r="V919" i="8"/>
  <c r="V920" i="8"/>
  <c r="V921" i="8"/>
  <c r="V922" i="8"/>
  <c r="V923" i="8"/>
  <c r="V924" i="8"/>
  <c r="V925" i="8"/>
  <c r="V926" i="8"/>
  <c r="V927" i="8"/>
  <c r="V928" i="8"/>
  <c r="V929" i="8"/>
  <c r="V930" i="8"/>
  <c r="V931" i="8"/>
  <c r="V932" i="8"/>
  <c r="V933" i="8"/>
  <c r="V934" i="8"/>
  <c r="V935" i="8"/>
  <c r="V936" i="8"/>
  <c r="V937" i="8"/>
  <c r="V938" i="8"/>
  <c r="V939" i="8"/>
  <c r="V940" i="8"/>
  <c r="V941" i="8"/>
  <c r="V942" i="8"/>
  <c r="V943" i="8"/>
  <c r="V944" i="8"/>
  <c r="V945" i="8"/>
  <c r="V946" i="8"/>
  <c r="V947" i="8"/>
  <c r="V948" i="8"/>
  <c r="V949" i="8"/>
  <c r="V950" i="8"/>
  <c r="V951" i="8"/>
  <c r="V952" i="8"/>
  <c r="V953" i="8"/>
  <c r="V954" i="8"/>
  <c r="V955" i="8"/>
  <c r="V956" i="8"/>
  <c r="V957" i="8"/>
  <c r="V958" i="8"/>
  <c r="V959" i="8"/>
  <c r="V960" i="8"/>
  <c r="V961" i="8"/>
  <c r="V962" i="8"/>
  <c r="V963" i="8"/>
  <c r="V964" i="8"/>
  <c r="V965" i="8"/>
  <c r="V966" i="8"/>
  <c r="V2301" i="8"/>
  <c r="V2302" i="8"/>
  <c r="V2303" i="8"/>
  <c r="V2304" i="8"/>
  <c r="V2305" i="8"/>
  <c r="V2306" i="8"/>
  <c r="V2307" i="8"/>
  <c r="V2308" i="8"/>
  <c r="V2309" i="8"/>
  <c r="V2310" i="8"/>
  <c r="V2311" i="8"/>
  <c r="V2312" i="8"/>
  <c r="V2313" i="8"/>
  <c r="V2314" i="8"/>
  <c r="V2315" i="8"/>
  <c r="V2316" i="8"/>
  <c r="V2317" i="8"/>
  <c r="V6938" i="8"/>
  <c r="V6939" i="8"/>
  <c r="V6940" i="8"/>
  <c r="V6941" i="8"/>
  <c r="V6942" i="8"/>
  <c r="V6943" i="8"/>
  <c r="V6944" i="8"/>
  <c r="V6945" i="8"/>
  <c r="V6946" i="8"/>
  <c r="V6947" i="8"/>
  <c r="V6948" i="8"/>
  <c r="V6949" i="8"/>
  <c r="V6950" i="8"/>
  <c r="V6951" i="8"/>
  <c r="V6952" i="8"/>
  <c r="V6953" i="8"/>
  <c r="V6954" i="8"/>
  <c r="V6955" i="8"/>
  <c r="V6956" i="8"/>
  <c r="V6957" i="8"/>
  <c r="V6958" i="8"/>
  <c r="V6959" i="8"/>
  <c r="V6960" i="8"/>
  <c r="V6961" i="8"/>
  <c r="V6962" i="8"/>
  <c r="V6963" i="8"/>
  <c r="V6964" i="8"/>
  <c r="V799" i="8"/>
  <c r="V800" i="8"/>
  <c r="V801" i="8"/>
  <c r="V802" i="8"/>
  <c r="V803" i="8"/>
  <c r="V804" i="8"/>
  <c r="V805" i="8"/>
  <c r="V806" i="8"/>
  <c r="V807" i="8"/>
  <c r="V808" i="8"/>
  <c r="V1404" i="8"/>
  <c r="V1405" i="8"/>
  <c r="V1406" i="8"/>
  <c r="V1407" i="8"/>
  <c r="V1408" i="8"/>
  <c r="V1409" i="8"/>
  <c r="V1410" i="8"/>
  <c r="V1411" i="8"/>
  <c r="V1412" i="8"/>
  <c r="V1413" i="8"/>
  <c r="V1202" i="8"/>
  <c r="V1203" i="8"/>
  <c r="V1204" i="8"/>
  <c r="V1205" i="8"/>
  <c r="V1206" i="8"/>
  <c r="V1207" i="8"/>
  <c r="V1208" i="8"/>
  <c r="V1209" i="8"/>
  <c r="V1210" i="8"/>
  <c r="V1211" i="8"/>
  <c r="V1212" i="8"/>
  <c r="V1213" i="8"/>
  <c r="V1214" i="8"/>
  <c r="V1215" i="8"/>
  <c r="V1216" i="8"/>
  <c r="V5863" i="8"/>
  <c r="V5864" i="8"/>
  <c r="V5865" i="8"/>
  <c r="V5866" i="8"/>
  <c r="V5867" i="8"/>
  <c r="V5868" i="8"/>
  <c r="V5869" i="8"/>
  <c r="V5870" i="8"/>
  <c r="V5871" i="8"/>
  <c r="V5872" i="8"/>
  <c r="V5425" i="8"/>
  <c r="V5426" i="8"/>
  <c r="V5427" i="8"/>
  <c r="V5428" i="8"/>
  <c r="V5429" i="8"/>
  <c r="V5430" i="8"/>
  <c r="V5431" i="8"/>
  <c r="V5432" i="8"/>
  <c r="V5433" i="8"/>
  <c r="V5434" i="8"/>
  <c r="V4395" i="8"/>
  <c r="V4396" i="8"/>
  <c r="V4397" i="8"/>
  <c r="V4398" i="8"/>
  <c r="V4399" i="8"/>
  <c r="V4400" i="8"/>
  <c r="V4401" i="8"/>
  <c r="V4402" i="8"/>
  <c r="V4403" i="8"/>
  <c r="V4404" i="8"/>
  <c r="V4405" i="8"/>
  <c r="V4406" i="8"/>
  <c r="V4407" i="8"/>
  <c r="V4408" i="8"/>
  <c r="V4409" i="8"/>
  <c r="V2135" i="8"/>
  <c r="V2136" i="8"/>
  <c r="V2137" i="8"/>
  <c r="V2138" i="8"/>
  <c r="V2139" i="8"/>
  <c r="V2140" i="8"/>
  <c r="V2141" i="8"/>
  <c r="V2142" i="8"/>
  <c r="V2143" i="8"/>
  <c r="V2144" i="8"/>
  <c r="V2145" i="8"/>
  <c r="V2146" i="8"/>
  <c r="V2147" i="8"/>
  <c r="V2148" i="8"/>
  <c r="V2149" i="8"/>
  <c r="V6606" i="8"/>
  <c r="V6607" i="8"/>
  <c r="V6608" i="8"/>
  <c r="V6609" i="8"/>
  <c r="V6610" i="8"/>
  <c r="V6611" i="8"/>
  <c r="V6612" i="8"/>
  <c r="V6613" i="8"/>
  <c r="V6614" i="8"/>
  <c r="V6615" i="8"/>
  <c r="V6616" i="8"/>
  <c r="V6617" i="8"/>
  <c r="V6618" i="8"/>
  <c r="V6619" i="8"/>
  <c r="V6620" i="8"/>
  <c r="V6621" i="8"/>
  <c r="V6622" i="8"/>
  <c r="V6623" i="8"/>
  <c r="V6624" i="8"/>
  <c r="V6625" i="8"/>
  <c r="V6626" i="8"/>
  <c r="V6627" i="8"/>
  <c r="V6628" i="8"/>
  <c r="V6629" i="8"/>
  <c r="V6630" i="8"/>
  <c r="V6631" i="8"/>
  <c r="V6632" i="8"/>
  <c r="V6633" i="8"/>
  <c r="V6634" i="8"/>
  <c r="V6635" i="8"/>
  <c r="V6636" i="8"/>
  <c r="V6637" i="8"/>
  <c r="V6638" i="8"/>
  <c r="V1881" i="8"/>
  <c r="V1882" i="8"/>
  <c r="V1883" i="8"/>
  <c r="V7630" i="8"/>
  <c r="V7631" i="8"/>
  <c r="V7632" i="8"/>
  <c r="V7633" i="8"/>
  <c r="V7634" i="8"/>
  <c r="V7635" i="8"/>
  <c r="V7636" i="8"/>
  <c r="V7637" i="8"/>
  <c r="V7638" i="8"/>
  <c r="V7639" i="8"/>
  <c r="V7640" i="8"/>
  <c r="V7641" i="8"/>
  <c r="V7642" i="8"/>
  <c r="V7643" i="8"/>
  <c r="V7644" i="8"/>
  <c r="V7645" i="8"/>
  <c r="V7646" i="8"/>
  <c r="V7647" i="8"/>
  <c r="V7648" i="8"/>
  <c r="V7649" i="8"/>
  <c r="V7650" i="8"/>
  <c r="V7651" i="8"/>
  <c r="V7652" i="8"/>
  <c r="V7653" i="8"/>
  <c r="V7654" i="8"/>
  <c r="V7655" i="8"/>
  <c r="V7656" i="8"/>
  <c r="V7657" i="8"/>
  <c r="V7658" i="8"/>
  <c r="V7659" i="8"/>
  <c r="V8370" i="8"/>
  <c r="V8371" i="8"/>
  <c r="V8372" i="8"/>
  <c r="V8373" i="8"/>
  <c r="V8374" i="8"/>
  <c r="V8375" i="8"/>
  <c r="V8376" i="8"/>
  <c r="V8377" i="8"/>
  <c r="V8378" i="8"/>
  <c r="V8379" i="8"/>
  <c r="V8380" i="8"/>
  <c r="V8381" i="8"/>
  <c r="V8382" i="8"/>
  <c r="V8383" i="8"/>
  <c r="V8384" i="8"/>
  <c r="V8385" i="8"/>
  <c r="V8386" i="8"/>
  <c r="V8387" i="8"/>
  <c r="V8388" i="8"/>
  <c r="V8389" i="8"/>
  <c r="V8390" i="8"/>
  <c r="V8391" i="8"/>
  <c r="V8392" i="8"/>
  <c r="V8393" i="8"/>
  <c r="V8394" i="8"/>
  <c r="V8395" i="8"/>
  <c r="V8396" i="8"/>
  <c r="V8397" i="8"/>
  <c r="V8398" i="8"/>
  <c r="V7916" i="8"/>
  <c r="V7917" i="8"/>
  <c r="V8418" i="8"/>
  <c r="V8419" i="8"/>
  <c r="V8420" i="8"/>
  <c r="V8421" i="8"/>
  <c r="V8422" i="8"/>
  <c r="V8423" i="8"/>
  <c r="V8424" i="8"/>
  <c r="V8425" i="8"/>
  <c r="V3625" i="8"/>
  <c r="V3626" i="8"/>
  <c r="V3627" i="8"/>
  <c r="V3628" i="8"/>
  <c r="V3629" i="8"/>
  <c r="V3630" i="8"/>
  <c r="V3631" i="8"/>
  <c r="V3632" i="8"/>
  <c r="V3633" i="8"/>
  <c r="V3634" i="8"/>
  <c r="V3635" i="8"/>
  <c r="V4619" i="8"/>
  <c r="V4620" i="8"/>
  <c r="V4621" i="8"/>
  <c r="V4622" i="8"/>
  <c r="V4623" i="8"/>
  <c r="V4624" i="8"/>
  <c r="V4625" i="8"/>
  <c r="V4626" i="8"/>
  <c r="V4627" i="8"/>
  <c r="V3054" i="8"/>
  <c r="V3055" i="8"/>
  <c r="V3056" i="8"/>
  <c r="V3057" i="8"/>
  <c r="V3058" i="8"/>
  <c r="V3059" i="8"/>
  <c r="V3060" i="8"/>
  <c r="V3061" i="8"/>
  <c r="V3062" i="8"/>
  <c r="V3561" i="8"/>
  <c r="V3562" i="8"/>
  <c r="V3563" i="8"/>
  <c r="V3564" i="8"/>
  <c r="V3565" i="8"/>
  <c r="V3566" i="8"/>
  <c r="V3567" i="8"/>
  <c r="V3568" i="8"/>
  <c r="V3569" i="8"/>
  <c r="V3570" i="8"/>
  <c r="V3571" i="8"/>
  <c r="V3572" i="8"/>
  <c r="V6867" i="8"/>
  <c r="V6868" i="8"/>
  <c r="V6869" i="8"/>
  <c r="V6870" i="8"/>
  <c r="V6871" i="8"/>
  <c r="V6872" i="8"/>
  <c r="V6873" i="8"/>
  <c r="V6874" i="8"/>
  <c r="V6875" i="8"/>
  <c r="V6876" i="8"/>
  <c r="V6877" i="8"/>
  <c r="V6878" i="8"/>
  <c r="V6879" i="8"/>
  <c r="V6880" i="8"/>
  <c r="V6881" i="8"/>
  <c r="V6882" i="8"/>
  <c r="V6883" i="8"/>
  <c r="V6884" i="8"/>
  <c r="V2043" i="8"/>
  <c r="V2044" i="8"/>
  <c r="V2045" i="8"/>
  <c r="V7173" i="8"/>
  <c r="V7174" i="8"/>
  <c r="V7175" i="8"/>
  <c r="V7176" i="8"/>
  <c r="V7177" i="8"/>
  <c r="V7178" i="8"/>
  <c r="V7179" i="8"/>
  <c r="V7180" i="8"/>
  <c r="V7181" i="8"/>
  <c r="V7182" i="8"/>
  <c r="V7183" i="8"/>
  <c r="V7184" i="8"/>
  <c r="V7185" i="8"/>
  <c r="V7186" i="8"/>
  <c r="V7187" i="8"/>
  <c r="V7188" i="8"/>
  <c r="V7189" i="8"/>
  <c r="V7190" i="8"/>
  <c r="V7191" i="8"/>
  <c r="V7192" i="8"/>
  <c r="V7193" i="8"/>
  <c r="V6219" i="8"/>
  <c r="V6220" i="8"/>
  <c r="V6221" i="8"/>
  <c r="V6222" i="8"/>
  <c r="V6223" i="8"/>
  <c r="V6224" i="8"/>
  <c r="V6225" i="8"/>
  <c r="V6226" i="8"/>
  <c r="V6227" i="8"/>
  <c r="V6228" i="8"/>
  <c r="V6229" i="8"/>
  <c r="V6230" i="8"/>
  <c r="V6231" i="8"/>
  <c r="V6232" i="8"/>
  <c r="V6233" i="8"/>
  <c r="V6234" i="8"/>
  <c r="V6235" i="8"/>
  <c r="V6236" i="8"/>
  <c r="V6237" i="8"/>
  <c r="V6238" i="8"/>
  <c r="V3491" i="8"/>
  <c r="V3492" i="8"/>
  <c r="V3493" i="8"/>
  <c r="V3494" i="8"/>
  <c r="V3495" i="8"/>
  <c r="V3496" i="8"/>
  <c r="V3497" i="8"/>
  <c r="V3498" i="8"/>
  <c r="V3499" i="8"/>
  <c r="V3500" i="8"/>
  <c r="V3501" i="8"/>
  <c r="V3502" i="8"/>
  <c r="V3503" i="8"/>
  <c r="V3504" i="8"/>
  <c r="V3505" i="8"/>
  <c r="V3506" i="8"/>
  <c r="V3507" i="8"/>
  <c r="V3508" i="8"/>
  <c r="V3509" i="8"/>
  <c r="V3510" i="8"/>
  <c r="V6160" i="8"/>
  <c r="V6153" i="8"/>
  <c r="V6154" i="8"/>
  <c r="V6155" i="8"/>
  <c r="V6156" i="8"/>
  <c r="V6157" i="8"/>
  <c r="V6158" i="8"/>
  <c r="V6159" i="8"/>
  <c r="V784" i="8"/>
  <c r="V785" i="8"/>
  <c r="V786" i="8"/>
  <c r="V787" i="8"/>
  <c r="V788" i="8"/>
  <c r="V789" i="8"/>
  <c r="V790" i="8"/>
  <c r="V791" i="8"/>
  <c r="V792" i="8"/>
  <c r="V793" i="8"/>
  <c r="V794" i="8"/>
  <c r="V795" i="8"/>
  <c r="V796" i="8"/>
  <c r="V797" i="8"/>
  <c r="V798" i="8"/>
  <c r="V6361" i="8"/>
  <c r="V6362" i="8"/>
  <c r="V6363" i="8"/>
  <c r="V6364" i="8"/>
  <c r="V6365" i="8"/>
  <c r="V6366" i="8"/>
  <c r="V6367" i="8"/>
  <c r="V6368" i="8"/>
  <c r="V6369" i="8"/>
  <c r="V6370" i="8"/>
  <c r="V1723" i="8"/>
  <c r="V1724" i="8"/>
  <c r="V1725" i="8"/>
  <c r="V1726" i="8"/>
  <c r="V1727" i="8"/>
  <c r="V4077" i="8"/>
  <c r="V4078" i="8"/>
  <c r="V4079" i="8"/>
  <c r="V4080" i="8"/>
  <c r="V4081" i="8"/>
  <c r="V2962" i="8"/>
  <c r="V2963" i="8"/>
  <c r="V2964" i="8"/>
  <c r="V5402" i="8"/>
  <c r="V5403" i="8"/>
  <c r="V5404" i="8"/>
  <c r="V5405" i="8"/>
  <c r="V5406" i="8"/>
  <c r="V5407" i="8"/>
  <c r="V5408" i="8"/>
  <c r="V5409" i="8"/>
  <c r="V5410" i="8"/>
  <c r="V5411" i="8"/>
  <c r="V5412" i="8"/>
  <c r="V5413" i="8"/>
  <c r="V5414" i="8"/>
  <c r="V2150" i="8"/>
  <c r="V2151" i="8"/>
  <c r="V2152" i="8"/>
  <c r="V2153" i="8"/>
  <c r="V2154" i="8"/>
  <c r="V2155" i="8"/>
  <c r="V2156" i="8"/>
  <c r="V2157" i="8"/>
  <c r="V2158" i="8"/>
  <c r="V2159" i="8"/>
  <c r="V2160" i="8"/>
  <c r="V1342" i="8"/>
  <c r="V1343" i="8"/>
  <c r="V1344" i="8"/>
  <c r="V1345" i="8"/>
  <c r="V1346" i="8"/>
  <c r="V1347" i="8"/>
  <c r="V1348" i="8"/>
  <c r="V1349" i="8"/>
  <c r="V1350" i="8"/>
  <c r="V1351" i="8"/>
  <c r="V1352" i="8"/>
  <c r="V1353" i="8"/>
  <c r="V1354" i="8"/>
  <c r="V1355" i="8"/>
  <c r="V1356" i="8"/>
  <c r="V2265" i="8"/>
  <c r="V2266" i="8"/>
  <c r="V2267" i="8"/>
  <c r="V2268" i="8"/>
  <c r="V2269" i="8"/>
  <c r="V2270" i="8"/>
  <c r="V2271" i="8"/>
  <c r="V2272" i="8"/>
  <c r="V4688" i="8"/>
  <c r="V4689" i="8"/>
  <c r="V4690" i="8"/>
  <c r="V4691" i="8"/>
  <c r="V4692" i="8"/>
  <c r="V4693" i="8"/>
  <c r="V4694" i="8"/>
  <c r="V4695" i="8"/>
  <c r="V4696" i="8"/>
  <c r="V4697" i="8"/>
  <c r="V4698" i="8"/>
  <c r="V4699" i="8"/>
  <c r="V4700" i="8"/>
  <c r="V4701" i="8"/>
  <c r="V4702" i="8"/>
  <c r="V4703" i="8"/>
  <c r="V4704" i="8"/>
  <c r="V4705" i="8"/>
  <c r="V4706" i="8"/>
  <c r="V4707" i="8"/>
  <c r="V4708" i="8"/>
  <c r="V4709" i="8"/>
  <c r="V4710" i="8"/>
  <c r="V4711" i="8"/>
  <c r="V4712" i="8"/>
  <c r="V4713" i="8"/>
  <c r="V4714" i="8"/>
  <c r="V4715" i="8"/>
  <c r="V4716" i="8"/>
  <c r="V4717" i="8"/>
  <c r="V4718" i="8"/>
  <c r="V4719" i="8"/>
  <c r="V4720" i="8"/>
  <c r="V4721" i="8"/>
  <c r="V8283" i="8"/>
  <c r="V8284" i="8"/>
  <c r="V8285" i="8"/>
  <c r="V8286" i="8"/>
  <c r="V8287" i="8"/>
  <c r="V8288" i="8"/>
  <c r="V8289" i="8"/>
  <c r="V8290" i="8"/>
  <c r="V8291" i="8"/>
  <c r="V8292" i="8"/>
  <c r="V8293" i="8"/>
  <c r="V8294" i="8"/>
  <c r="V8295" i="8"/>
  <c r="V8296" i="8"/>
  <c r="V8297" i="8"/>
  <c r="V8298" i="8"/>
  <c r="V8299" i="8"/>
  <c r="V8300" i="8"/>
  <c r="V8301" i="8"/>
  <c r="V8302" i="8"/>
  <c r="V8303" i="8"/>
  <c r="V8304" i="8"/>
  <c r="V8305" i="8"/>
  <c r="V8306" i="8"/>
  <c r="V8307" i="8"/>
  <c r="V8308" i="8"/>
  <c r="V8309" i="8"/>
  <c r="V8310" i="8"/>
  <c r="V8311" i="8"/>
  <c r="V8312" i="8"/>
  <c r="V8313" i="8"/>
  <c r="V8314" i="8"/>
  <c r="V8315" i="8"/>
  <c r="V8316" i="8"/>
  <c r="V8317" i="8"/>
  <c r="V8318" i="8"/>
  <c r="V8319" i="8"/>
  <c r="V8320" i="8"/>
  <c r="V8321" i="8"/>
  <c r="V8322" i="8"/>
  <c r="V8323" i="8"/>
  <c r="V8576" i="8"/>
  <c r="V8577" i="8"/>
  <c r="V8578" i="8"/>
  <c r="V8579" i="8"/>
  <c r="V8580" i="8"/>
  <c r="V8581" i="8"/>
  <c r="V8582" i="8"/>
  <c r="V8583" i="8"/>
  <c r="V8584" i="8"/>
  <c r="V8585" i="8"/>
  <c r="V8586" i="8"/>
  <c r="V8587" i="8"/>
  <c r="V8588" i="8"/>
  <c r="V8589" i="8"/>
  <c r="V8590" i="8"/>
  <c r="V8591" i="8"/>
  <c r="V8592" i="8"/>
  <c r="V8593" i="8"/>
  <c r="V8594" i="8"/>
  <c r="V8595" i="8"/>
  <c r="V8596" i="8"/>
  <c r="V8597" i="8"/>
  <c r="V8598" i="8"/>
  <c r="V8599" i="8"/>
  <c r="V8600" i="8"/>
  <c r="V8601" i="8"/>
  <c r="V8602" i="8"/>
  <c r="V8603" i="8"/>
  <c r="V8604" i="8"/>
  <c r="V8605" i="8"/>
  <c r="V8606" i="8"/>
  <c r="V8607" i="8"/>
  <c r="V8608" i="8"/>
  <c r="V8609" i="8"/>
  <c r="V8610" i="8"/>
  <c r="V8611" i="8"/>
  <c r="V8612" i="8"/>
  <c r="V8613" i="8"/>
  <c r="V8614" i="8"/>
  <c r="V8615" i="8"/>
  <c r="V8616" i="8"/>
  <c r="V8617" i="8"/>
  <c r="V7941" i="8"/>
  <c r="V7942" i="8"/>
  <c r="V7943" i="8"/>
  <c r="V7944" i="8"/>
  <c r="V7945" i="8"/>
  <c r="V7946" i="8"/>
  <c r="V7947" i="8"/>
  <c r="V7948" i="8"/>
  <c r="V7949" i="8"/>
  <c r="V7950" i="8"/>
  <c r="V8134" i="8"/>
  <c r="V8135" i="8"/>
  <c r="V8136" i="8"/>
  <c r="V8137" i="8"/>
  <c r="V8138" i="8"/>
  <c r="V8139" i="8"/>
  <c r="V8140" i="8"/>
  <c r="V8141" i="8"/>
  <c r="V8142" i="8"/>
  <c r="V8143" i="8"/>
  <c r="V8144" i="8"/>
  <c r="V8145" i="8"/>
  <c r="V8146" i="8"/>
  <c r="V8147" i="8"/>
  <c r="V8148" i="8"/>
  <c r="V8149" i="8"/>
  <c r="V8150" i="8"/>
  <c r="V8151" i="8"/>
  <c r="V8152" i="8"/>
  <c r="V8153" i="8"/>
  <c r="V8154" i="8"/>
  <c r="V8155" i="8"/>
  <c r="V8156" i="8"/>
  <c r="V8157" i="8"/>
  <c r="V8158" i="8"/>
  <c r="V8159" i="8"/>
  <c r="V8160" i="8"/>
  <c r="V8161" i="8"/>
  <c r="V8162" i="8"/>
  <c r="V8163" i="8"/>
  <c r="V8164" i="8"/>
  <c r="V8165" i="8"/>
  <c r="V4628" i="8"/>
  <c r="V4629" i="8"/>
  <c r="V4630" i="8"/>
  <c r="V4631" i="8"/>
  <c r="V4632" i="8"/>
  <c r="V4633" i="8"/>
  <c r="V4634" i="8"/>
  <c r="V4635" i="8"/>
  <c r="V4636" i="8"/>
  <c r="V4637" i="8"/>
  <c r="V4638" i="8"/>
  <c r="V4639" i="8"/>
  <c r="V4640" i="8"/>
  <c r="V4641" i="8"/>
  <c r="V4642" i="8"/>
  <c r="V4643" i="8"/>
  <c r="V4644" i="8"/>
  <c r="V4645" i="8"/>
  <c r="V4646" i="8"/>
  <c r="V4647" i="8"/>
  <c r="V4648" i="8"/>
  <c r="V4649" i="8"/>
  <c r="V4650" i="8"/>
  <c r="V4651" i="8"/>
  <c r="V4652" i="8"/>
  <c r="V4653" i="8"/>
  <c r="V4654" i="8"/>
  <c r="V4655" i="8"/>
  <c r="V4656" i="8"/>
  <c r="V4657" i="8"/>
  <c r="V5232" i="8"/>
  <c r="V5233" i="8"/>
  <c r="V5234" i="8"/>
  <c r="V5235" i="8"/>
  <c r="V5236" i="8"/>
  <c r="V5237" i="8"/>
  <c r="V5238" i="8"/>
  <c r="V5239" i="8"/>
  <c r="V5240" i="8"/>
  <c r="V5241" i="8"/>
  <c r="V5242" i="8"/>
  <c r="V5243" i="8"/>
  <c r="V1179" i="8"/>
  <c r="V1180" i="8"/>
  <c r="V1181" i="8"/>
  <c r="V1182" i="8"/>
  <c r="V1183" i="8"/>
  <c r="V1184" i="8"/>
  <c r="V1185" i="8"/>
  <c r="V1186" i="8"/>
  <c r="V1187" i="8"/>
  <c r="V1188" i="8"/>
  <c r="V1189" i="8"/>
  <c r="V1190" i="8"/>
  <c r="V1191" i="8"/>
  <c r="V1192" i="8"/>
  <c r="V1193" i="8"/>
  <c r="V1194" i="8"/>
  <c r="V1195" i="8"/>
  <c r="V1196" i="8"/>
  <c r="V1197" i="8"/>
  <c r="V1198" i="8"/>
  <c r="V1199" i="8"/>
  <c r="V1200" i="8"/>
  <c r="V4606" i="8"/>
  <c r="V4607" i="8"/>
  <c r="V4608" i="8"/>
  <c r="V4609" i="8"/>
  <c r="V4610" i="8"/>
  <c r="V4611" i="8"/>
  <c r="V4612" i="8"/>
  <c r="V4613" i="8"/>
  <c r="V4614" i="8"/>
  <c r="V4615" i="8"/>
  <c r="V4616" i="8"/>
  <c r="V4617" i="8"/>
  <c r="V4618" i="8"/>
  <c r="V809" i="8"/>
  <c r="V810" i="8"/>
  <c r="V811" i="8"/>
  <c r="V812" i="8"/>
  <c r="V813" i="8"/>
  <c r="V814" i="8"/>
  <c r="V815" i="8"/>
  <c r="V3235" i="8"/>
  <c r="V3236" i="8"/>
  <c r="V3237" i="8"/>
  <c r="V3238" i="8"/>
  <c r="V3239" i="8"/>
  <c r="V5925" i="8"/>
  <c r="V5926" i="8"/>
  <c r="V5927" i="8"/>
  <c r="V5928" i="8"/>
  <c r="V5929" i="8"/>
  <c r="V5930" i="8"/>
  <c r="V5931" i="8"/>
  <c r="V5932" i="8"/>
  <c r="V5933" i="8"/>
  <c r="V5934" i="8"/>
  <c r="V5935" i="8"/>
  <c r="V5936" i="8"/>
  <c r="V5937" i="8"/>
  <c r="V5938" i="8"/>
  <c r="V5939" i="8"/>
  <c r="V1661" i="8"/>
  <c r="V1662" i="8"/>
  <c r="V1663" i="8"/>
  <c r="V1664" i="8"/>
  <c r="V1665" i="8"/>
  <c r="V1666" i="8"/>
  <c r="V1667" i="8"/>
  <c r="V1668" i="8"/>
  <c r="V1669" i="8"/>
  <c r="V1670" i="8"/>
  <c r="V1671" i="8"/>
  <c r="V1672" i="8"/>
  <c r="V1673" i="8"/>
  <c r="V1674" i="8"/>
  <c r="V1675" i="8"/>
  <c r="V1676" i="8"/>
  <c r="V1677" i="8"/>
  <c r="V1678" i="8"/>
  <c r="V1679" i="8"/>
  <c r="V1680" i="8"/>
  <c r="V1681" i="8"/>
  <c r="V1995" i="8"/>
  <c r="V8025" i="8"/>
  <c r="V8026" i="8"/>
  <c r="V8027" i="8"/>
  <c r="V8028" i="8"/>
  <c r="V8029" i="8"/>
  <c r="V7698" i="8"/>
  <c r="V7699" i="8"/>
  <c r="V7700" i="8"/>
  <c r="V7701" i="8"/>
  <c r="V7702" i="8"/>
  <c r="V7703" i="8"/>
  <c r="V7704" i="8"/>
  <c r="V7705" i="8"/>
  <c r="V7706" i="8"/>
  <c r="V7707" i="8"/>
  <c r="V7708" i="8"/>
  <c r="V7709" i="8"/>
  <c r="V7710" i="8"/>
  <c r="V7711" i="8"/>
  <c r="V7712" i="8"/>
  <c r="V7713" i="8"/>
  <c r="V7714" i="8"/>
  <c r="V824" i="8"/>
  <c r="V825" i="8"/>
  <c r="V826" i="8"/>
  <c r="V827" i="8"/>
  <c r="V828" i="8"/>
  <c r="V829" i="8"/>
  <c r="V830" i="8"/>
  <c r="V831" i="8"/>
  <c r="V832" i="8"/>
  <c r="V833" i="8"/>
  <c r="V3161" i="8"/>
  <c r="V3162" i="8"/>
  <c r="V3163" i="8"/>
  <c r="V3164" i="8"/>
  <c r="V3165" i="8"/>
  <c r="V3166" i="8"/>
  <c r="V3167" i="8"/>
  <c r="V3168" i="8"/>
  <c r="V3169" i="8"/>
  <c r="V6505" i="8"/>
  <c r="V6506" i="8"/>
  <c r="V4082" i="8"/>
  <c r="V4083" i="8"/>
  <c r="V4084" i="8"/>
  <c r="V4085" i="8"/>
  <c r="V1383" i="8"/>
  <c r="V1384" i="8"/>
  <c r="V1385" i="8"/>
  <c r="V1386" i="8"/>
  <c r="V1387" i="8"/>
  <c r="V1388" i="8"/>
  <c r="V1389" i="8"/>
  <c r="V1390" i="8"/>
  <c r="V1391" i="8"/>
  <c r="V1392" i="8"/>
  <c r="V1393" i="8"/>
  <c r="V3465" i="8"/>
  <c r="V3466" i="8"/>
  <c r="V3467" i="8"/>
  <c r="V3468" i="8"/>
  <c r="V3469" i="8"/>
  <c r="V3470" i="8"/>
  <c r="V1306" i="8"/>
  <c r="V1307" i="8"/>
  <c r="V1308" i="8"/>
  <c r="V1309" i="8"/>
  <c r="V1310" i="8"/>
  <c r="V1311" i="8"/>
  <c r="V1312" i="8"/>
  <c r="V1313" i="8"/>
  <c r="V1314" i="8"/>
  <c r="V1315" i="8"/>
  <c r="V1316" i="8"/>
  <c r="V1317" i="8"/>
  <c r="V1318" i="8"/>
  <c r="V1319" i="8"/>
  <c r="V1320" i="8"/>
  <c r="V1321" i="8"/>
  <c r="V1322" i="8"/>
  <c r="V1323" i="8"/>
  <c r="V1324" i="8"/>
  <c r="V1325" i="8"/>
  <c r="V1326" i="8"/>
  <c r="V1327" i="8"/>
  <c r="V1169" i="8"/>
  <c r="V1170" i="8"/>
  <c r="V2161" i="8"/>
  <c r="V2162" i="8"/>
  <c r="V2163" i="8"/>
  <c r="V2164" i="8"/>
  <c r="V2165" i="8"/>
  <c r="V2166" i="8"/>
  <c r="V2167" i="8"/>
  <c r="V2168" i="8"/>
  <c r="V2169" i="8"/>
  <c r="V2170" i="8"/>
  <c r="V834" i="8"/>
  <c r="V835" i="8"/>
  <c r="V836" i="8"/>
  <c r="V837" i="8"/>
  <c r="V838" i="8"/>
  <c r="V839" i="8"/>
  <c r="V840" i="8"/>
  <c r="V841" i="8"/>
  <c r="V842" i="8"/>
  <c r="V6507" i="8"/>
  <c r="V6508" i="8"/>
  <c r="V6509" i="8"/>
  <c r="V6510" i="8"/>
  <c r="V6511" i="8"/>
  <c r="V6512" i="8"/>
  <c r="V6513" i="8"/>
  <c r="V6514" i="8"/>
  <c r="V6515" i="8"/>
  <c r="V6516" i="8"/>
  <c r="V6517" i="8"/>
  <c r="V6518" i="8"/>
  <c r="V6519" i="8"/>
  <c r="V6520" i="8"/>
  <c r="V5894" i="8"/>
  <c r="V5895" i="8"/>
  <c r="V5896" i="8"/>
  <c r="V5897" i="8"/>
  <c r="V5898" i="8"/>
  <c r="V5899" i="8"/>
  <c r="V5900" i="8"/>
  <c r="V843" i="8"/>
  <c r="V1728" i="8"/>
  <c r="V1729" i="8"/>
  <c r="V1730" i="8"/>
  <c r="V1731" i="8"/>
  <c r="V1732" i="8"/>
  <c r="V1733" i="8"/>
  <c r="V1734" i="8"/>
  <c r="V1735" i="8"/>
  <c r="V1736" i="8"/>
  <c r="V1737" i="8"/>
  <c r="V1738" i="8"/>
  <c r="V1739" i="8"/>
  <c r="V1740" i="8"/>
  <c r="V1741" i="8"/>
  <c r="V1742" i="8"/>
  <c r="V1743" i="8"/>
  <c r="V1744" i="8"/>
  <c r="V1745" i="8"/>
  <c r="V1746" i="8"/>
  <c r="V1747" i="8"/>
  <c r="V1328" i="8"/>
  <c r="V1329" i="8"/>
  <c r="V1330" i="8"/>
  <c r="V1331" i="8"/>
  <c r="V1332" i="8"/>
  <c r="V1333" i="8"/>
  <c r="V1334" i="8"/>
  <c r="V1335" i="8"/>
  <c r="V1336" i="8"/>
  <c r="V1337" i="8"/>
  <c r="V1338" i="8"/>
  <c r="V1339" i="8"/>
  <c r="V1340" i="8"/>
  <c r="V1341" i="8"/>
  <c r="V1682" i="8"/>
  <c r="V1683" i="8"/>
  <c r="V1684" i="8"/>
  <c r="V1685" i="8"/>
  <c r="V1686" i="8"/>
  <c r="V1687" i="8"/>
  <c r="V1688" i="8"/>
  <c r="V3813" i="8"/>
  <c r="V3814" i="8"/>
  <c r="V3815" i="8"/>
  <c r="V3816" i="8"/>
  <c r="V3817" i="8"/>
  <c r="V3818" i="8"/>
  <c r="V3819" i="8"/>
  <c r="V3820" i="8"/>
  <c r="V637" i="8"/>
  <c r="V638" i="8"/>
  <c r="V639" i="8"/>
  <c r="V640" i="8"/>
  <c r="V641" i="8"/>
  <c r="V642" i="8"/>
  <c r="V643" i="8"/>
  <c r="V644" i="8"/>
  <c r="V645" i="8"/>
  <c r="V646" i="8"/>
  <c r="V3407" i="8"/>
  <c r="V3408" i="8"/>
  <c r="V1699" i="8"/>
  <c r="V1700" i="8"/>
  <c r="V1701" i="8"/>
  <c r="V1702" i="8"/>
  <c r="V2745" i="8"/>
  <c r="V2746" i="8"/>
  <c r="V2747" i="8"/>
  <c r="V2748" i="8"/>
  <c r="V2749" i="8"/>
  <c r="V2750" i="8"/>
  <c r="V2751" i="8"/>
  <c r="V2752" i="8"/>
  <c r="V2753" i="8"/>
  <c r="V2754" i="8"/>
  <c r="V2755" i="8"/>
  <c r="V2756" i="8"/>
  <c r="V2757" i="8"/>
  <c r="V2758" i="8"/>
  <c r="V2759" i="8"/>
  <c r="V2760" i="8"/>
  <c r="V2761" i="8"/>
  <c r="V2762" i="8"/>
  <c r="V2763" i="8"/>
  <c r="V2764" i="8"/>
  <c r="V2765" i="8"/>
  <c r="V2766" i="8"/>
  <c r="V2767" i="8"/>
  <c r="V2768" i="8"/>
  <c r="V2769" i="8"/>
  <c r="V2770" i="8"/>
  <c r="V2771" i="8"/>
  <c r="V2772" i="8"/>
  <c r="V2773" i="8"/>
  <c r="V2774" i="8"/>
  <c r="V3345" i="8"/>
  <c r="V3346" i="8"/>
  <c r="V6030" i="8"/>
  <c r="V6031" i="8"/>
  <c r="V6032" i="8"/>
  <c r="V6033" i="8"/>
  <c r="V6034" i="8"/>
  <c r="V6035" i="8"/>
  <c r="V6036" i="8"/>
  <c r="V6037" i="8"/>
  <c r="V6038" i="8"/>
  <c r="V6039" i="8"/>
  <c r="V6040" i="8"/>
  <c r="V6041" i="8"/>
  <c r="V7906" i="8"/>
  <c r="V7907" i="8"/>
  <c r="V7908" i="8"/>
  <c r="V7909" i="8"/>
  <c r="V7910" i="8"/>
  <c r="V7911" i="8"/>
  <c r="V7912" i="8"/>
  <c r="V7913" i="8"/>
  <c r="V7914" i="8"/>
  <c r="V7915" i="8"/>
  <c r="V1689" i="8"/>
  <c r="V1690" i="8"/>
  <c r="V1691" i="8"/>
  <c r="V1692" i="8"/>
  <c r="V1693" i="8"/>
  <c r="V1694" i="8"/>
  <c r="V1695" i="8"/>
  <c r="V1696" i="8"/>
  <c r="V1697" i="8"/>
  <c r="V1698" i="8"/>
  <c r="V7753" i="8"/>
  <c r="V7754" i="8"/>
  <c r="V7755" i="8"/>
  <c r="V7756" i="8"/>
  <c r="V7757" i="8"/>
  <c r="V7758" i="8"/>
  <c r="V7759" i="8"/>
  <c r="V7760" i="8"/>
  <c r="V7761" i="8"/>
  <c r="V7762" i="8"/>
  <c r="V7763" i="8"/>
  <c r="V7764" i="8"/>
  <c r="V7765" i="8"/>
  <c r="V7766" i="8"/>
  <c r="V7767" i="8"/>
  <c r="V3409" i="8"/>
  <c r="V3410" i="8"/>
  <c r="V3411" i="8"/>
  <c r="V3412" i="8"/>
  <c r="V3413" i="8"/>
  <c r="V3414" i="8"/>
  <c r="V3415" i="8"/>
  <c r="V3416" i="8"/>
  <c r="V3417" i="8"/>
  <c r="V3418" i="8"/>
  <c r="V3419" i="8"/>
  <c r="V3420" i="8"/>
  <c r="V1657" i="8"/>
  <c r="V1658" i="8"/>
  <c r="V1659" i="8"/>
  <c r="V1660" i="8"/>
  <c r="V8643" i="8"/>
  <c r="V8644" i="8"/>
  <c r="V8645" i="8"/>
  <c r="V8646" i="8"/>
  <c r="V8647" i="8"/>
  <c r="V8648" i="8"/>
  <c r="V8649" i="8"/>
  <c r="V8650" i="8"/>
  <c r="V8651" i="8"/>
  <c r="V8652" i="8"/>
  <c r="V8653" i="8"/>
  <c r="V8654" i="8"/>
  <c r="V7677" i="8"/>
  <c r="V7678" i="8"/>
  <c r="V7679" i="8"/>
  <c r="V7680" i="8"/>
  <c r="V7681" i="8"/>
  <c r="V7682" i="8"/>
  <c r="V7683" i="8"/>
  <c r="V7684" i="8"/>
  <c r="V7685" i="8"/>
  <c r="V7686" i="8"/>
  <c r="V7687" i="8"/>
  <c r="V7688" i="8"/>
  <c r="V1884" i="8"/>
  <c r="V1885" i="8"/>
  <c r="V1886" i="8"/>
  <c r="V1887" i="8"/>
  <c r="V1888" i="8"/>
  <c r="V1889" i="8"/>
  <c r="V1890" i="8"/>
  <c r="V4211" i="8"/>
  <c r="V4212" i="8"/>
  <c r="V4213" i="8"/>
  <c r="V4214" i="8"/>
  <c r="V4215" i="8"/>
  <c r="V4216" i="8"/>
  <c r="V4217" i="8"/>
  <c r="V4218" i="8"/>
  <c r="V4219" i="8"/>
  <c r="V4220" i="8"/>
  <c r="V3321" i="8"/>
  <c r="V3322" i="8"/>
  <c r="V3323" i="8"/>
  <c r="V3324" i="8"/>
  <c r="V3325" i="8"/>
  <c r="V3326" i="8"/>
  <c r="V3327" i="8"/>
  <c r="V3328" i="8"/>
  <c r="V3329" i="8"/>
  <c r="V3330" i="8"/>
  <c r="V3331" i="8"/>
  <c r="V3332" i="8"/>
  <c r="V3333" i="8"/>
  <c r="V3083" i="8"/>
  <c r="V3084" i="8"/>
  <c r="V3085" i="8"/>
  <c r="V3086" i="8"/>
  <c r="V3087" i="8"/>
  <c r="V3088" i="8"/>
  <c r="V3089" i="8"/>
  <c r="V3090" i="8"/>
  <c r="V3091" i="8"/>
  <c r="V3092" i="8"/>
  <c r="V3093" i="8"/>
  <c r="V4754" i="8"/>
  <c r="V4755" i="8"/>
  <c r="V4756" i="8"/>
  <c r="V7092" i="8"/>
  <c r="V7093" i="8"/>
  <c r="V7094" i="8"/>
  <c r="V7095" i="8"/>
  <c r="V7096" i="8"/>
  <c r="V7097" i="8"/>
  <c r="V7098" i="8"/>
  <c r="V7099" i="8"/>
  <c r="V7100" i="8"/>
  <c r="V7101" i="8"/>
  <c r="V7102" i="8"/>
  <c r="V7103" i="8"/>
  <c r="V7104" i="8"/>
  <c r="V7105" i="8"/>
  <c r="V7106" i="8"/>
  <c r="V7107" i="8"/>
  <c r="V7108" i="8"/>
  <c r="V7109" i="8"/>
  <c r="V7110" i="8"/>
  <c r="V7111" i="8"/>
  <c r="V7112" i="8"/>
  <c r="V7113" i="8"/>
  <c r="V7114" i="8"/>
  <c r="V7115" i="8"/>
  <c r="V7116" i="8"/>
  <c r="V7117" i="8"/>
  <c r="V7118" i="8"/>
  <c r="V7119" i="8"/>
  <c r="V7120" i="8"/>
  <c r="V7121" i="8"/>
  <c r="V7122" i="8"/>
  <c r="V7123" i="8"/>
  <c r="V7124" i="8"/>
  <c r="V7125" i="8"/>
  <c r="V7126" i="8"/>
  <c r="V7127" i="8"/>
  <c r="V7128" i="8"/>
  <c r="V7129" i="8"/>
  <c r="V7130" i="8"/>
  <c r="V7131" i="8"/>
  <c r="V7132" i="8"/>
  <c r="V1891" i="8"/>
  <c r="V1892" i="8"/>
  <c r="V1893" i="8"/>
  <c r="V6462" i="8"/>
  <c r="V6463" i="8"/>
  <c r="V6464" i="8"/>
  <c r="V6465" i="8"/>
  <c r="V6466" i="8"/>
  <c r="V6467" i="8"/>
  <c r="V6468" i="8"/>
  <c r="V6469" i="8"/>
  <c r="V6470" i="8"/>
  <c r="V6783" i="8"/>
  <c r="V6784" i="8"/>
  <c r="V6785" i="8"/>
  <c r="V6786" i="8"/>
  <c r="V6787" i="8"/>
  <c r="V6788" i="8"/>
  <c r="V6789" i="8"/>
  <c r="V6790" i="8"/>
  <c r="V6791" i="8"/>
  <c r="V6792" i="8"/>
  <c r="V6793" i="8"/>
  <c r="V6794" i="8"/>
  <c r="V6795" i="8"/>
  <c r="V6796" i="8"/>
  <c r="V6797" i="8"/>
  <c r="V6798" i="8"/>
  <c r="V6799" i="8"/>
  <c r="V6800" i="8"/>
  <c r="V6801" i="8"/>
  <c r="V6802" i="8"/>
  <c r="V6803" i="8"/>
  <c r="V5391" i="8"/>
  <c r="V5392" i="8"/>
  <c r="V5393" i="8"/>
  <c r="V5394" i="8"/>
  <c r="V5395" i="8"/>
  <c r="V5396" i="8"/>
  <c r="V5397" i="8"/>
  <c r="V5398" i="8"/>
  <c r="V5399" i="8"/>
  <c r="V5400" i="8"/>
  <c r="V5401" i="8"/>
  <c r="V6965" i="8"/>
  <c r="V1397" i="8"/>
  <c r="V1398" i="8"/>
  <c r="V1399" i="8"/>
  <c r="V1400" i="8"/>
  <c r="V1401" i="8"/>
  <c r="V1402" i="8"/>
  <c r="V1403" i="8"/>
  <c r="V4764" i="8"/>
  <c r="V4765" i="8"/>
  <c r="V4766" i="8"/>
  <c r="V2231" i="8"/>
  <c r="V2232" i="8"/>
  <c r="V2233" i="8"/>
  <c r="V2234" i="8"/>
  <c r="V2235" i="8"/>
  <c r="V2236" i="8"/>
  <c r="V2237" i="8"/>
  <c r="V2238" i="8"/>
  <c r="V2239" i="8"/>
  <c r="V2240" i="8"/>
  <c r="V2241" i="8"/>
  <c r="V2242" i="8"/>
  <c r="V2243" i="8"/>
  <c r="V2244" i="8"/>
  <c r="V2245" i="8"/>
  <c r="V2246" i="8"/>
  <c r="V2247" i="8"/>
  <c r="V2248" i="8"/>
  <c r="V2249" i="8"/>
  <c r="V2250" i="8"/>
  <c r="V2251" i="8"/>
  <c r="V2252" i="8"/>
  <c r="V2253" i="8"/>
  <c r="V2254" i="8"/>
  <c r="V6071" i="8"/>
  <c r="V6072" i="8"/>
  <c r="V6073" i="8"/>
  <c r="V6074" i="8"/>
  <c r="V6075" i="8"/>
  <c r="V6076" i="8"/>
  <c r="V6077" i="8"/>
  <c r="V6078" i="8"/>
  <c r="V6079" i="8"/>
  <c r="V6080" i="8"/>
  <c r="V6081" i="8"/>
  <c r="V6082" i="8"/>
  <c r="V6083" i="8"/>
  <c r="V6084" i="8"/>
  <c r="V6085" i="8"/>
  <c r="V6086" i="8"/>
  <c r="V6087" i="8"/>
  <c r="V6088" i="8"/>
  <c r="V6089" i="8"/>
  <c r="V6090" i="8"/>
  <c r="V6091" i="8"/>
  <c r="V6092" i="8"/>
  <c r="V6093" i="8"/>
  <c r="V6094" i="8"/>
  <c r="V6095" i="8"/>
  <c r="V6096" i="8"/>
  <c r="V6097" i="8"/>
  <c r="V6098" i="8"/>
  <c r="V6099" i="8"/>
  <c r="V6100" i="8"/>
  <c r="V6101" i="8"/>
  <c r="V6102" i="8"/>
  <c r="V6103" i="8"/>
  <c r="V6104" i="8"/>
  <c r="V6105" i="8"/>
  <c r="V6106" i="8"/>
  <c r="V6107" i="8"/>
  <c r="V6108" i="8"/>
  <c r="V6109" i="8"/>
  <c r="V6110" i="8"/>
  <c r="V6111" i="8"/>
  <c r="V6112" i="8"/>
  <c r="V6113" i="8"/>
  <c r="V6114" i="8"/>
  <c r="V6115" i="8"/>
  <c r="V8033" i="8"/>
  <c r="V8034" i="8"/>
  <c r="V8035" i="8"/>
  <c r="V8036" i="8"/>
  <c r="V8037" i="8"/>
  <c r="V8038" i="8"/>
  <c r="V8039" i="8"/>
  <c r="V8040" i="8"/>
  <c r="V8041" i="8"/>
  <c r="V8042" i="8"/>
  <c r="V8043" i="8"/>
  <c r="V8044" i="8"/>
  <c r="V8045" i="8"/>
  <c r="V8046" i="8"/>
  <c r="V8047" i="8"/>
  <c r="V8048" i="8"/>
  <c r="V8049" i="8"/>
  <c r="V8050" i="8"/>
  <c r="V8051" i="8"/>
  <c r="V8052" i="8"/>
  <c r="V8053" i="8"/>
  <c r="V8054" i="8"/>
  <c r="V8055" i="8"/>
  <c r="V8056" i="8"/>
  <c r="V8057" i="8"/>
  <c r="V8058" i="8"/>
  <c r="V8059" i="8"/>
  <c r="V8060" i="8"/>
  <c r="V8061" i="8"/>
  <c r="V8062" i="8"/>
  <c r="V8063" i="8"/>
  <c r="V8064" i="8"/>
  <c r="V8065" i="8"/>
  <c r="V8066" i="8"/>
  <c r="V8067" i="8"/>
  <c r="V8068" i="8"/>
  <c r="V8069" i="8"/>
  <c r="V8070" i="8"/>
  <c r="V8071" i="8"/>
  <c r="V8072" i="8"/>
  <c r="V8073" i="8"/>
  <c r="V8074" i="8"/>
  <c r="V8237" i="8"/>
  <c r="V8238" i="8"/>
  <c r="V8239" i="8"/>
  <c r="V8240" i="8"/>
  <c r="V8241" i="8"/>
  <c r="V8242" i="8"/>
  <c r="V8243" i="8"/>
  <c r="V8244" i="8"/>
  <c r="V8245" i="8"/>
  <c r="V8246" i="8"/>
  <c r="V8247" i="8"/>
  <c r="V8248" i="8"/>
  <c r="V8249" i="8"/>
  <c r="V8250" i="8"/>
  <c r="V8251" i="8"/>
  <c r="V8252" i="8"/>
  <c r="V8253" i="8"/>
  <c r="V8254" i="8"/>
  <c r="V8255" i="8"/>
  <c r="V8256" i="8"/>
  <c r="V8257" i="8"/>
  <c r="V8258" i="8"/>
  <c r="V8259" i="8"/>
  <c r="V8260" i="8"/>
  <c r="V8261" i="8"/>
  <c r="V8262" i="8"/>
  <c r="V8263" i="8"/>
  <c r="V8264" i="8"/>
  <c r="V8265" i="8"/>
  <c r="V8266" i="8"/>
  <c r="V8267" i="8"/>
  <c r="V8268" i="8"/>
  <c r="V8269" i="8"/>
  <c r="V8270" i="8"/>
  <c r="V8271" i="8"/>
  <c r="V8272" i="8"/>
  <c r="V8273" i="8"/>
  <c r="V5723" i="8"/>
  <c r="V5724" i="8"/>
  <c r="V5725" i="8"/>
  <c r="V5726" i="8"/>
  <c r="V5727" i="8"/>
  <c r="V5728" i="8"/>
  <c r="V5729" i="8"/>
  <c r="V5730" i="8"/>
  <c r="V5731" i="8"/>
  <c r="V5732" i="8"/>
  <c r="V5733" i="8"/>
  <c r="V5734" i="8"/>
  <c r="V5735" i="8"/>
  <c r="V5736" i="8"/>
  <c r="V5737" i="8"/>
  <c r="V5738" i="8"/>
  <c r="V5739" i="8"/>
  <c r="V5740" i="8"/>
  <c r="V5741" i="8"/>
  <c r="V5742" i="8"/>
  <c r="V5743" i="8"/>
  <c r="V5744" i="8"/>
  <c r="V6564" i="8"/>
  <c r="V6565" i="8"/>
  <c r="V6566" i="8"/>
  <c r="V6567" i="8"/>
  <c r="V6568" i="8"/>
  <c r="V6569" i="8"/>
  <c r="V6570" i="8"/>
  <c r="V6571" i="8"/>
  <c r="V6572" i="8"/>
  <c r="V6573" i="8"/>
  <c r="V6574" i="8"/>
  <c r="V6575" i="8"/>
  <c r="V6576" i="8"/>
  <c r="V6577" i="8"/>
  <c r="V6578" i="8"/>
  <c r="V6579" i="8"/>
  <c r="V6580" i="8"/>
  <c r="V6581" i="8"/>
  <c r="V6582" i="8"/>
  <c r="V6583" i="8"/>
  <c r="V4364" i="8"/>
  <c r="V4365" i="8"/>
  <c r="V4366" i="8"/>
  <c r="V4367" i="8"/>
  <c r="V4368" i="8"/>
  <c r="V4369" i="8"/>
  <c r="V4370" i="8"/>
  <c r="V4371" i="8"/>
  <c r="V4372" i="8"/>
  <c r="V4373" i="8"/>
  <c r="V4374" i="8"/>
  <c r="V4375" i="8"/>
  <c r="V4376" i="8"/>
  <c r="V4377" i="8"/>
  <c r="V4378" i="8"/>
  <c r="V4379" i="8"/>
  <c r="V4380" i="8"/>
  <c r="V4381" i="8"/>
  <c r="V4382" i="8"/>
  <c r="V4383" i="8"/>
  <c r="V4384" i="8"/>
  <c r="V4385" i="8"/>
  <c r="V4386" i="8"/>
  <c r="V4387" i="8"/>
  <c r="V4388" i="8"/>
  <c r="V844" i="8"/>
  <c r="V845" i="8"/>
  <c r="V846" i="8"/>
  <c r="V847" i="8"/>
  <c r="V848" i="8"/>
  <c r="V849" i="8"/>
  <c r="V850" i="8"/>
  <c r="V851" i="8"/>
  <c r="V852" i="8"/>
  <c r="V853" i="8"/>
  <c r="V3920" i="8"/>
  <c r="V3921" i="8"/>
  <c r="V3922" i="8"/>
  <c r="V3923" i="8"/>
  <c r="V3924" i="8"/>
  <c r="V3925" i="8"/>
  <c r="V7133" i="8"/>
  <c r="V7134" i="8"/>
  <c r="V7135" i="8"/>
  <c r="V7136" i="8"/>
  <c r="V7137" i="8"/>
  <c r="V7138" i="8"/>
  <c r="V7139" i="8"/>
  <c r="V7140" i="8"/>
  <c r="V7141" i="8"/>
  <c r="V7142" i="8"/>
  <c r="V7143" i="8"/>
  <c r="V7144" i="8"/>
  <c r="V7145" i="8"/>
  <c r="V7146" i="8"/>
  <c r="V7147" i="8"/>
  <c r="V7148" i="8"/>
  <c r="V7149" i="8"/>
  <c r="V7150" i="8"/>
  <c r="V7151" i="8"/>
  <c r="V7152" i="8"/>
  <c r="V7153" i="8"/>
  <c r="V7154" i="8"/>
  <c r="V7155" i="8"/>
  <c r="V7156" i="8"/>
  <c r="V7157" i="8"/>
  <c r="V7158" i="8"/>
  <c r="V7159" i="8"/>
  <c r="V7160" i="8"/>
  <c r="V7161" i="8"/>
  <c r="V7162" i="8"/>
  <c r="V7163" i="8"/>
  <c r="V7164" i="8"/>
  <c r="V7165" i="8"/>
  <c r="V7166" i="8"/>
  <c r="V7167" i="8"/>
  <c r="V2670" i="8"/>
  <c r="V2671" i="8"/>
  <c r="V2672" i="8"/>
  <c r="V2673" i="8"/>
  <c r="V2674" i="8"/>
  <c r="V2675" i="8"/>
  <c r="V2676" i="8"/>
  <c r="V2677" i="8"/>
  <c r="V2678" i="8"/>
  <c r="V2679" i="8"/>
  <c r="V2680" i="8"/>
  <c r="V4982" i="8"/>
  <c r="V4983" i="8"/>
  <c r="V4984" i="8"/>
  <c r="V4985" i="8"/>
  <c r="V4986" i="8"/>
  <c r="V4987" i="8"/>
  <c r="V4988" i="8"/>
  <c r="V4989" i="8"/>
  <c r="V4990" i="8"/>
  <c r="V4991" i="8"/>
  <c r="V5608" i="8"/>
  <c r="V5609" i="8"/>
  <c r="V5610" i="8"/>
  <c r="V5611" i="8"/>
  <c r="V5612" i="8"/>
  <c r="V5613" i="8"/>
  <c r="V3217" i="8"/>
  <c r="V3218" i="8"/>
  <c r="V3219" i="8"/>
  <c r="V3220" i="8"/>
  <c r="V3221" i="8"/>
  <c r="V3222" i="8"/>
  <c r="V3223" i="8"/>
  <c r="V3224" i="8"/>
  <c r="V6918" i="8"/>
  <c r="V6919" i="8"/>
  <c r="V6920" i="8"/>
  <c r="V6921" i="8"/>
  <c r="V6922" i="8"/>
  <c r="V6923" i="8"/>
  <c r="V6924" i="8"/>
  <c r="V2046" i="8"/>
  <c r="V2047" i="8"/>
  <c r="V2048" i="8"/>
  <c r="V2049" i="8"/>
  <c r="V2050" i="8"/>
  <c r="V2051" i="8"/>
  <c r="V2052" i="8"/>
  <c r="V2053" i="8"/>
  <c r="V2054" i="8"/>
  <c r="V2055" i="8"/>
  <c r="V2056" i="8"/>
  <c r="V2057" i="8"/>
  <c r="V2058" i="8"/>
  <c r="V2059" i="8"/>
  <c r="V2060" i="8"/>
  <c r="V2061" i="8"/>
  <c r="V2062" i="8"/>
  <c r="V2063" i="8"/>
  <c r="V2064" i="8"/>
  <c r="V2065" i="8"/>
  <c r="V2066" i="8"/>
  <c r="V2067" i="8"/>
  <c r="V2068" i="8"/>
  <c r="V2069" i="8"/>
  <c r="V2070" i="8"/>
  <c r="V2071" i="8"/>
  <c r="V2072" i="8"/>
  <c r="V2073" i="8"/>
  <c r="V2074" i="8"/>
  <c r="V2075" i="8"/>
  <c r="V2076" i="8"/>
  <c r="V2077" i="8"/>
  <c r="V2078" i="8"/>
  <c r="V2079" i="8"/>
  <c r="V2080" i="8"/>
  <c r="V2106" i="8"/>
  <c r="V2107" i="8"/>
  <c r="V2108" i="8"/>
  <c r="V2109" i="8"/>
  <c r="V2110" i="8"/>
  <c r="V2111" i="8"/>
  <c r="V2112" i="8"/>
  <c r="V2113" i="8"/>
  <c r="V2114" i="8"/>
  <c r="V2115" i="8"/>
  <c r="V2116" i="8"/>
  <c r="V2117" i="8"/>
  <c r="V2118" i="8"/>
  <c r="V2119" i="8"/>
  <c r="V2120" i="8"/>
  <c r="V2121" i="8"/>
  <c r="V2122" i="8"/>
  <c r="V2123" i="8"/>
  <c r="V2124" i="8"/>
  <c r="V2125" i="8"/>
  <c r="V2126" i="8"/>
  <c r="V2127" i="8"/>
  <c r="V2128" i="8"/>
  <c r="V2129" i="8"/>
  <c r="V2130" i="8"/>
  <c r="V2131" i="8"/>
  <c r="V2132" i="8"/>
  <c r="V2133" i="8"/>
  <c r="V2134" i="8"/>
  <c r="V3656" i="8"/>
  <c r="V3657" i="8"/>
  <c r="V3658" i="8"/>
  <c r="V3659" i="8"/>
  <c r="V3660" i="8"/>
  <c r="V3661" i="8"/>
  <c r="V3662" i="8"/>
  <c r="V3663" i="8"/>
  <c r="V3664" i="8"/>
  <c r="V3665" i="8"/>
  <c r="V3666" i="8"/>
  <c r="V3667" i="8"/>
  <c r="V3668" i="8"/>
  <c r="V8115" i="8"/>
  <c r="V8116" i="8"/>
  <c r="V8117" i="8"/>
  <c r="V8118" i="8"/>
  <c r="V8119" i="8"/>
  <c r="V8120" i="8"/>
  <c r="V8121" i="8"/>
  <c r="V8122" i="8"/>
  <c r="V8123" i="8"/>
  <c r="V8124" i="8"/>
  <c r="V4544" i="8"/>
  <c r="V4545" i="8"/>
  <c r="V4546" i="8"/>
  <c r="V4547" i="8"/>
  <c r="V4548" i="8"/>
  <c r="V4549" i="8"/>
  <c r="V4550" i="8"/>
  <c r="V4551" i="8"/>
  <c r="V4552" i="8"/>
  <c r="V4553" i="8"/>
  <c r="V4554" i="8"/>
  <c r="V4555" i="8"/>
  <c r="V4556" i="8"/>
  <c r="V4557" i="8"/>
  <c r="V4558" i="8"/>
  <c r="V4559" i="8"/>
  <c r="V4560" i="8"/>
  <c r="V4561" i="8"/>
  <c r="V4562" i="8"/>
  <c r="V4563" i="8"/>
  <c r="V4564" i="8"/>
  <c r="V4565" i="8"/>
  <c r="V4566" i="8"/>
  <c r="V4567" i="8"/>
  <c r="V4568" i="8"/>
  <c r="V4569" i="8"/>
  <c r="V4570" i="8"/>
  <c r="V5174" i="8"/>
  <c r="V5175" i="8"/>
  <c r="V5176" i="8"/>
  <c r="V5177" i="8"/>
  <c r="V5178" i="8"/>
  <c r="V5179" i="8"/>
  <c r="V5180" i="8"/>
  <c r="V5181" i="8"/>
  <c r="V5182" i="8"/>
  <c r="V5183" i="8"/>
  <c r="V1954" i="8"/>
  <c r="V1955" i="8"/>
  <c r="V1956" i="8"/>
  <c r="V1957" i="8"/>
  <c r="V3680" i="8"/>
  <c r="V3681" i="8"/>
  <c r="V3682" i="8"/>
  <c r="V3683" i="8"/>
  <c r="V3684" i="8"/>
  <c r="V3685" i="8"/>
  <c r="V3686" i="8"/>
  <c r="V3687" i="8"/>
  <c r="V3688" i="8"/>
  <c r="V3689" i="8"/>
  <c r="V3690" i="8"/>
  <c r="V3691" i="8"/>
  <c r="V3692" i="8"/>
  <c r="V3693" i="8"/>
  <c r="V3694" i="8"/>
  <c r="V3695" i="8"/>
  <c r="V3696" i="8"/>
  <c r="V3697" i="8"/>
  <c r="V3698" i="8"/>
  <c r="V3699" i="8"/>
  <c r="V3700" i="8"/>
  <c r="V3701" i="8"/>
  <c r="V3702" i="8"/>
  <c r="V3703" i="8"/>
  <c r="V3704" i="8"/>
  <c r="V3705" i="8"/>
  <c r="V3706" i="8"/>
  <c r="V3707" i="8"/>
  <c r="V3708" i="8"/>
  <c r="V3709" i="8"/>
  <c r="V3710" i="8"/>
  <c r="V3711" i="8"/>
  <c r="V3712" i="8"/>
  <c r="V3713" i="8"/>
  <c r="V3714" i="8"/>
  <c r="V3715" i="8"/>
  <c r="V5641" i="8"/>
  <c r="V5642" i="8"/>
  <c r="V5643" i="8"/>
  <c r="V5644" i="8"/>
  <c r="V5645" i="8"/>
  <c r="V5646" i="8"/>
  <c r="V5647" i="8"/>
  <c r="V5648" i="8"/>
  <c r="V5649" i="8"/>
  <c r="V5650" i="8"/>
  <c r="V5651" i="8"/>
  <c r="V5652" i="8"/>
  <c r="V5653" i="8"/>
  <c r="V5654" i="8"/>
  <c r="V5655" i="8"/>
  <c r="V5656" i="8"/>
  <c r="V5657" i="8"/>
  <c r="V5658" i="8"/>
  <c r="V5659" i="8"/>
  <c r="V5660" i="8"/>
  <c r="V5661" i="8"/>
  <c r="V5662" i="8"/>
  <c r="V5663" i="8"/>
  <c r="V5664" i="8"/>
  <c r="V6639" i="8"/>
  <c r="V6640" i="8"/>
  <c r="V6641" i="8"/>
  <c r="V6642" i="8"/>
  <c r="V6643" i="8"/>
  <c r="V6644" i="8"/>
  <c r="V6645" i="8"/>
  <c r="V6646" i="8"/>
  <c r="V6647" i="8"/>
  <c r="V6648" i="8"/>
  <c r="V6649" i="8"/>
  <c r="V6650" i="8"/>
  <c r="V6651" i="8"/>
  <c r="V6652" i="8"/>
  <c r="V6653" i="8"/>
  <c r="V6654" i="8"/>
  <c r="V3385" i="8"/>
  <c r="V3386" i="8"/>
  <c r="V3387" i="8"/>
  <c r="V3388" i="8"/>
  <c r="V3389" i="8"/>
  <c r="V3390" i="8"/>
  <c r="V3391" i="8"/>
  <c r="V2446" i="8"/>
  <c r="V2447" i="8"/>
  <c r="V2448" i="8"/>
  <c r="V2449" i="8"/>
  <c r="V2450" i="8"/>
  <c r="V2451" i="8"/>
  <c r="V2452" i="8"/>
  <c r="V2453" i="8"/>
  <c r="V2454" i="8"/>
  <c r="V2455" i="8"/>
  <c r="V2456" i="8"/>
  <c r="V2457" i="8"/>
  <c r="V2458" i="8"/>
  <c r="V2459" i="8"/>
  <c r="V2460" i="8"/>
  <c r="V2461" i="8"/>
  <c r="V2462" i="8"/>
  <c r="V2463" i="8"/>
  <c r="V2464" i="8"/>
  <c r="V2465" i="8"/>
  <c r="V2466" i="8"/>
  <c r="V2467" i="8"/>
  <c r="V2468" i="8"/>
  <c r="V2469" i="8"/>
  <c r="V2470" i="8"/>
  <c r="V2471" i="8"/>
  <c r="V2472" i="8"/>
  <c r="V2473" i="8"/>
  <c r="V2474" i="8"/>
  <c r="V6655" i="8"/>
  <c r="V6656" i="8"/>
  <c r="V6657" i="8"/>
  <c r="V6658" i="8"/>
  <c r="V6659" i="8"/>
  <c r="V6660" i="8"/>
  <c r="V6661" i="8"/>
  <c r="V6662" i="8"/>
  <c r="V6663" i="8"/>
  <c r="V6664" i="8"/>
  <c r="V6665" i="8"/>
  <c r="V6666" i="8"/>
  <c r="V6667" i="8"/>
  <c r="V6668" i="8"/>
  <c r="V6669" i="8"/>
  <c r="V6670" i="8"/>
  <c r="V6671" i="8"/>
  <c r="V6672" i="8"/>
  <c r="V6673" i="8"/>
  <c r="V6674" i="8"/>
  <c r="V6675" i="8"/>
  <c r="V6676" i="8"/>
  <c r="V6677" i="8"/>
  <c r="V6678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5184" i="8"/>
  <c r="V5185" i="8"/>
  <c r="V5186" i="8"/>
  <c r="V5187" i="8"/>
  <c r="V5188" i="8"/>
  <c r="V5189" i="8"/>
  <c r="V5190" i="8"/>
  <c r="V5191" i="8"/>
  <c r="V5192" i="8"/>
  <c r="V5193" i="8"/>
  <c r="V5194" i="8"/>
  <c r="V5195" i="8"/>
  <c r="V5196" i="8"/>
  <c r="V5197" i="8"/>
  <c r="V5198" i="8"/>
  <c r="V5199" i="8"/>
  <c r="V5200" i="8"/>
  <c r="V5201" i="8"/>
  <c r="V5202" i="8"/>
  <c r="V5203" i="8"/>
  <c r="V5204" i="8"/>
  <c r="V5205" i="8"/>
  <c r="V5206" i="8"/>
  <c r="V5207" i="8"/>
  <c r="V5208" i="8"/>
  <c r="V5209" i="8"/>
  <c r="V5210" i="8"/>
  <c r="V5211" i="8"/>
  <c r="V5212" i="8"/>
  <c r="V5213" i="8"/>
  <c r="V5214" i="8"/>
  <c r="V5215" i="8"/>
  <c r="V5216" i="8"/>
  <c r="V5217" i="8"/>
  <c r="V5218" i="8"/>
  <c r="V5219" i="8"/>
  <c r="V5220" i="8"/>
  <c r="V5221" i="8"/>
  <c r="V1905" i="8"/>
  <c r="V1906" i="8"/>
  <c r="V5008" i="8"/>
  <c r="V5009" i="8"/>
  <c r="V5010" i="8"/>
  <c r="V5011" i="8"/>
  <c r="V5012" i="8"/>
  <c r="V5013" i="8"/>
  <c r="V5014" i="8"/>
  <c r="V5015" i="8"/>
  <c r="V5016" i="8"/>
  <c r="V5017" i="8"/>
  <c r="V5018" i="8"/>
  <c r="V5019" i="8"/>
  <c r="V5020" i="8"/>
  <c r="V5021" i="8"/>
  <c r="V5022" i="8"/>
  <c r="V5023" i="8"/>
  <c r="V5024" i="8"/>
  <c r="V5025" i="8"/>
  <c r="V5026" i="8"/>
  <c r="V5027" i="8"/>
  <c r="V5028" i="8"/>
  <c r="V5029" i="8"/>
  <c r="V5030" i="8"/>
  <c r="V1453" i="8"/>
  <c r="V1454" i="8"/>
  <c r="V1455" i="8"/>
  <c r="V1456" i="8"/>
  <c r="V1457" i="8"/>
  <c r="V1458" i="8"/>
  <c r="V1459" i="8"/>
  <c r="V1460" i="8"/>
  <c r="V1461" i="8"/>
  <c r="V1462" i="8"/>
  <c r="V1463" i="8"/>
  <c r="V1464" i="8"/>
  <c r="V1465" i="8"/>
  <c r="V1466" i="8"/>
  <c r="V1467" i="8"/>
  <c r="V1468" i="8"/>
  <c r="V1469" i="8"/>
  <c r="V1470" i="8"/>
  <c r="V3716" i="8"/>
  <c r="V3717" i="8"/>
  <c r="V3718" i="8"/>
  <c r="V3719" i="8"/>
  <c r="V3720" i="8"/>
  <c r="V3721" i="8"/>
  <c r="V3722" i="8"/>
  <c r="V3723" i="8"/>
  <c r="V3724" i="8"/>
  <c r="V3725" i="8"/>
  <c r="V3726" i="8"/>
  <c r="V3727" i="8"/>
  <c r="V3728" i="8"/>
  <c r="V3729" i="8"/>
  <c r="V3730" i="8"/>
  <c r="V3731" i="8"/>
  <c r="V3732" i="8"/>
  <c r="V3733" i="8"/>
  <c r="V3734" i="8"/>
  <c r="V3735" i="8"/>
  <c r="V3736" i="8"/>
  <c r="V3737" i="8"/>
  <c r="V3738" i="8"/>
  <c r="V3739" i="8"/>
  <c r="V3740" i="8"/>
  <c r="V3741" i="8"/>
  <c r="V3742" i="8"/>
  <c r="V3743" i="8"/>
  <c r="V3744" i="8"/>
  <c r="V3745" i="8"/>
  <c r="V3746" i="8"/>
  <c r="V3747" i="8"/>
  <c r="V3748" i="8"/>
  <c r="V3749" i="8"/>
  <c r="V3750" i="8"/>
  <c r="V3751" i="8"/>
  <c r="V5884" i="8"/>
  <c r="V5885" i="8"/>
  <c r="V5886" i="8"/>
  <c r="V5887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4992" i="8"/>
  <c r="V4993" i="8"/>
  <c r="V4994" i="8"/>
  <c r="V4995" i="8"/>
  <c r="V4996" i="8"/>
  <c r="V4997" i="8"/>
  <c r="V4998" i="8"/>
  <c r="V4999" i="8"/>
  <c r="V5000" i="8"/>
  <c r="V5001" i="8"/>
  <c r="V5002" i="8"/>
  <c r="V5003" i="8"/>
  <c r="V5004" i="8"/>
  <c r="V5005" i="8"/>
  <c r="V5006" i="8"/>
  <c r="V5007" i="8"/>
  <c r="V5888" i="8"/>
  <c r="V5889" i="8"/>
  <c r="V5890" i="8"/>
  <c r="V5891" i="8"/>
  <c r="V5892" i="8"/>
  <c r="V5893" i="8"/>
  <c r="V4957" i="8"/>
  <c r="V4958" i="8"/>
  <c r="V4959" i="8"/>
  <c r="V4960" i="8"/>
  <c r="V4961" i="8"/>
  <c r="V4962" i="8"/>
  <c r="V4963" i="8"/>
  <c r="V4964" i="8"/>
  <c r="V4965" i="8"/>
  <c r="V4966" i="8"/>
  <c r="V4967" i="8"/>
  <c r="V4968" i="8"/>
  <c r="V4969" i="8"/>
  <c r="V4970" i="8"/>
  <c r="V4971" i="8"/>
  <c r="V4972" i="8"/>
  <c r="V4973" i="8"/>
  <c r="V4974" i="8"/>
  <c r="V4975" i="8"/>
  <c r="V4976" i="8"/>
  <c r="V4977" i="8"/>
  <c r="V4978" i="8"/>
  <c r="V4979" i="8"/>
  <c r="V4980" i="8"/>
  <c r="V4981" i="8"/>
  <c r="V1424" i="8"/>
  <c r="V1425" i="8"/>
  <c r="V1426" i="8"/>
  <c r="V1427" i="8"/>
  <c r="V1428" i="8"/>
  <c r="V1429" i="8"/>
  <c r="V1430" i="8"/>
  <c r="V1431" i="8"/>
  <c r="V1432" i="8"/>
  <c r="V1433" i="8"/>
  <c r="V1434" i="8"/>
  <c r="V1435" i="8"/>
  <c r="V2475" i="8"/>
  <c r="V2476" i="8"/>
  <c r="V2477" i="8"/>
  <c r="V2478" i="8"/>
  <c r="V2479" i="8"/>
  <c r="V2480" i="8"/>
  <c r="V2481" i="8"/>
  <c r="V2482" i="8"/>
  <c r="V2483" i="8"/>
  <c r="V2484" i="8"/>
  <c r="V2485" i="8"/>
  <c r="V2486" i="8"/>
  <c r="V2487" i="8"/>
  <c r="V2488" i="8"/>
  <c r="V2489" i="8"/>
  <c r="V2490" i="8"/>
  <c r="V2491" i="8"/>
  <c r="V4525" i="8"/>
  <c r="V4526" i="8"/>
  <c r="V4527" i="8"/>
  <c r="V4528" i="8"/>
  <c r="V4529" i="8"/>
  <c r="V4530" i="8"/>
  <c r="V4531" i="8"/>
  <c r="V4532" i="8"/>
  <c r="V4533" i="8"/>
  <c r="V4534" i="8"/>
  <c r="V4535" i="8"/>
  <c r="V4536" i="8"/>
  <c r="V4537" i="8"/>
  <c r="V4538" i="8"/>
  <c r="V4539" i="8"/>
  <c r="V4540" i="8"/>
  <c r="V4541" i="8"/>
  <c r="V4542" i="8"/>
  <c r="V4543" i="8"/>
  <c r="V1907" i="8"/>
  <c r="V1908" i="8"/>
  <c r="V1909" i="8"/>
  <c r="V1910" i="8"/>
  <c r="V1911" i="8"/>
  <c r="V1912" i="8"/>
  <c r="V1913" i="8"/>
  <c r="V1914" i="8"/>
  <c r="V1915" i="8"/>
  <c r="V1916" i="8"/>
  <c r="V1917" i="8"/>
  <c r="V1918" i="8"/>
  <c r="V1919" i="8"/>
  <c r="V1920" i="8"/>
  <c r="V1921" i="8"/>
  <c r="V1922" i="8"/>
  <c r="V1923" i="8"/>
  <c r="V1924" i="8"/>
  <c r="V1925" i="8"/>
  <c r="V1926" i="8"/>
  <c r="V1927" i="8"/>
  <c r="V1928" i="8"/>
  <c r="V1929" i="8"/>
  <c r="V1930" i="8"/>
  <c r="V1931" i="8"/>
  <c r="V1932" i="8"/>
  <c r="V1933" i="8"/>
  <c r="V1934" i="8"/>
  <c r="V1935" i="8"/>
  <c r="V1936" i="8"/>
  <c r="V1937" i="8"/>
  <c r="V1938" i="8"/>
  <c r="V1939" i="8"/>
  <c r="V1940" i="8"/>
  <c r="V1941" i="8"/>
  <c r="V1942" i="8"/>
  <c r="V1943" i="8"/>
  <c r="V1944" i="8"/>
  <c r="V1945" i="8"/>
  <c r="V1946" i="8"/>
  <c r="V1947" i="8"/>
  <c r="V1948" i="8"/>
  <c r="V1949" i="8"/>
  <c r="V1950" i="8"/>
  <c r="V1951" i="8"/>
  <c r="V1952" i="8"/>
  <c r="V1953" i="8"/>
  <c r="V1436" i="8"/>
  <c r="V1437" i="8"/>
  <c r="V1438" i="8"/>
  <c r="V1439" i="8"/>
  <c r="V1440" i="8"/>
  <c r="V1441" i="8"/>
  <c r="V1442" i="8"/>
  <c r="V1443" i="8"/>
  <c r="V1444" i="8"/>
  <c r="V1445" i="8"/>
  <c r="V1446" i="8"/>
  <c r="V1447" i="8"/>
  <c r="V1448" i="8"/>
  <c r="V1449" i="8"/>
  <c r="V1450" i="8"/>
  <c r="V1451" i="8"/>
  <c r="V1452" i="8"/>
  <c r="V3240" i="8"/>
  <c r="V3241" i="8"/>
  <c r="V3242" i="8"/>
  <c r="V3243" i="8"/>
  <c r="V3244" i="8"/>
  <c r="V3245" i="8"/>
  <c r="V3246" i="8"/>
  <c r="V3247" i="8"/>
  <c r="V3248" i="8"/>
  <c r="V3249" i="8"/>
  <c r="V3250" i="8"/>
  <c r="V3511" i="8"/>
  <c r="V3512" i="8"/>
  <c r="V3513" i="8"/>
  <c r="V3514" i="8"/>
  <c r="V3515" i="8"/>
  <c r="V3516" i="8"/>
  <c r="V3517" i="8"/>
  <c r="V3518" i="8"/>
  <c r="V3519" i="8"/>
  <c r="V3520" i="8"/>
  <c r="V3521" i="8"/>
  <c r="V3522" i="8"/>
  <c r="V3523" i="8"/>
  <c r="V3524" i="8"/>
  <c r="V3525" i="8"/>
  <c r="V3526" i="8"/>
  <c r="V3527" i="8"/>
  <c r="V3528" i="8"/>
  <c r="V3529" i="8"/>
  <c r="V3530" i="8"/>
  <c r="V3531" i="8"/>
  <c r="V3532" i="8"/>
  <c r="V3533" i="8"/>
  <c r="V3534" i="8"/>
  <c r="V3535" i="8"/>
  <c r="V3536" i="8"/>
  <c r="V3537" i="8"/>
  <c r="V3538" i="8"/>
  <c r="V3539" i="8"/>
  <c r="V3540" i="8"/>
  <c r="V3541" i="8"/>
  <c r="V3542" i="8"/>
  <c r="V3543" i="8"/>
  <c r="V3544" i="8"/>
  <c r="V3545" i="8"/>
  <c r="V3546" i="8"/>
  <c r="V3547" i="8"/>
  <c r="V3548" i="8"/>
  <c r="V3549" i="8"/>
  <c r="V3550" i="8"/>
  <c r="V5625" i="8"/>
  <c r="V5626" i="8"/>
  <c r="V5627" i="8"/>
  <c r="V5628" i="8"/>
  <c r="V5629" i="8"/>
  <c r="V5630" i="8"/>
  <c r="V5631" i="8"/>
  <c r="V5632" i="8"/>
  <c r="V5633" i="8"/>
  <c r="V5634" i="8"/>
  <c r="V5635" i="8"/>
  <c r="V5636" i="8"/>
  <c r="V5637" i="8"/>
  <c r="V5638" i="8"/>
  <c r="V5639" i="8"/>
  <c r="V5640" i="8"/>
  <c r="V5756" i="8"/>
  <c r="V5757" i="8"/>
  <c r="V5272" i="8"/>
  <c r="V5273" i="8"/>
  <c r="V5274" i="8"/>
  <c r="V5275" i="8"/>
  <c r="V5276" i="8"/>
  <c r="V5277" i="8"/>
  <c r="V5278" i="8"/>
  <c r="V5279" i="8"/>
  <c r="V5280" i="8"/>
  <c r="V5281" i="8"/>
  <c r="V5282" i="8"/>
  <c r="V5283" i="8"/>
  <c r="V5284" i="8"/>
  <c r="V5285" i="8"/>
  <c r="V5286" i="8"/>
  <c r="V5287" i="8"/>
  <c r="V5288" i="8"/>
  <c r="V7483" i="8"/>
  <c r="V7484" i="8"/>
  <c r="V7485" i="8"/>
  <c r="V7486" i="8"/>
  <c r="V7487" i="8"/>
  <c r="V7488" i="8"/>
  <c r="V7489" i="8"/>
  <c r="V7490" i="8"/>
  <c r="V7491" i="8"/>
  <c r="V7492" i="8"/>
  <c r="V7493" i="8"/>
  <c r="V7494" i="8"/>
  <c r="V7495" i="8"/>
  <c r="V7496" i="8"/>
  <c r="V7497" i="8"/>
  <c r="V7498" i="8"/>
  <c r="V7499" i="8"/>
  <c r="V7500" i="8"/>
  <c r="V7501" i="8"/>
  <c r="V7502" i="8"/>
  <c r="V7503" i="8"/>
  <c r="V7504" i="8"/>
  <c r="V7505" i="8"/>
  <c r="V1589" i="8"/>
  <c r="V1590" i="8"/>
  <c r="V1591" i="8"/>
  <c r="V1592" i="8"/>
  <c r="V1593" i="8"/>
  <c r="V1594" i="8"/>
  <c r="V1595" i="8"/>
  <c r="V3019" i="8"/>
  <c r="V3020" i="8"/>
  <c r="V3021" i="8"/>
  <c r="V3022" i="8"/>
  <c r="V3023" i="8"/>
  <c r="V3024" i="8"/>
  <c r="V3025" i="8"/>
  <c r="V3026" i="8"/>
  <c r="V3027" i="8"/>
  <c r="V3028" i="8"/>
  <c r="V3029" i="8"/>
  <c r="V3030" i="8"/>
  <c r="V3031" i="8"/>
  <c r="V3032" i="8"/>
  <c r="V3033" i="8"/>
  <c r="V3034" i="8"/>
  <c r="V3035" i="8"/>
  <c r="V3036" i="8"/>
  <c r="V3037" i="8"/>
  <c r="V3038" i="8"/>
  <c r="V3039" i="8"/>
  <c r="V3040" i="8"/>
  <c r="V3041" i="8"/>
  <c r="V3042" i="8"/>
  <c r="V3043" i="8"/>
  <c r="V3044" i="8"/>
  <c r="V3045" i="8"/>
  <c r="V3046" i="8"/>
  <c r="V7194" i="8"/>
  <c r="V7195" i="8"/>
  <c r="V7196" i="8"/>
  <c r="V7197" i="8"/>
  <c r="V7198" i="8"/>
  <c r="V7199" i="8"/>
  <c r="V5363" i="8"/>
  <c r="V5364" i="8"/>
  <c r="V5365" i="8"/>
  <c r="V5366" i="8"/>
  <c r="V5367" i="8"/>
  <c r="V5368" i="8"/>
  <c r="V5369" i="8"/>
  <c r="V1134" i="8"/>
  <c r="V1135" i="8"/>
  <c r="V1136" i="8"/>
  <c r="V1137" i="8"/>
  <c r="V1138" i="8"/>
  <c r="V1139" i="8"/>
  <c r="V1140" i="8"/>
  <c r="V1141" i="8"/>
  <c r="V1142" i="8"/>
  <c r="V1143" i="8"/>
  <c r="V1144" i="8"/>
  <c r="V1145" i="8"/>
  <c r="V1146" i="8"/>
  <c r="V1147" i="8"/>
  <c r="V1148" i="8"/>
  <c r="V1149" i="8"/>
  <c r="V1150" i="8"/>
  <c r="V1151" i="8"/>
  <c r="V1152" i="8"/>
  <c r="V1153" i="8"/>
  <c r="V1154" i="8"/>
  <c r="V1155" i="8"/>
  <c r="V1156" i="8"/>
  <c r="V1157" i="8"/>
  <c r="V1158" i="8"/>
  <c r="V1159" i="8"/>
  <c r="V1160" i="8"/>
  <c r="V1161" i="8"/>
  <c r="V1162" i="8"/>
  <c r="V1163" i="8"/>
  <c r="V1164" i="8"/>
  <c r="V1165" i="8"/>
  <c r="V1166" i="8"/>
  <c r="V1167" i="8"/>
  <c r="V1168" i="8"/>
  <c r="V7873" i="8"/>
  <c r="V7874" i="8"/>
  <c r="V7875" i="8"/>
  <c r="V7876" i="8"/>
  <c r="V7877" i="8"/>
  <c r="V7951" i="8"/>
  <c r="V7952" i="8"/>
  <c r="V7953" i="8"/>
  <c r="V7954" i="8"/>
  <c r="V7955" i="8"/>
  <c r="V7956" i="8"/>
  <c r="V7957" i="8"/>
  <c r="V7958" i="8"/>
  <c r="V7959" i="8"/>
  <c r="V7960" i="8"/>
  <c r="V7961" i="8"/>
  <c r="V7962" i="8"/>
  <c r="V7963" i="8"/>
  <c r="V7964" i="8"/>
  <c r="V7965" i="8"/>
  <c r="V7966" i="8"/>
  <c r="V7967" i="8"/>
  <c r="V7968" i="8"/>
  <c r="V7969" i="8"/>
  <c r="V7970" i="8"/>
  <c r="V7971" i="8"/>
  <c r="V7972" i="8"/>
  <c r="V7973" i="8"/>
  <c r="V7974" i="8"/>
  <c r="V7975" i="8"/>
  <c r="V7976" i="8"/>
  <c r="V7977" i="8"/>
  <c r="V7978" i="8"/>
  <c r="V7979" i="8"/>
  <c r="V7980" i="8"/>
  <c r="V7981" i="8"/>
  <c r="V7982" i="8"/>
  <c r="V7983" i="8"/>
  <c r="V7984" i="8"/>
  <c r="V8112" i="8"/>
  <c r="V8113" i="8"/>
  <c r="V8114" i="8"/>
  <c r="V6161" i="8"/>
  <c r="V6162" i="8"/>
  <c r="V6163" i="8"/>
  <c r="V6164" i="8"/>
  <c r="V6165" i="8"/>
  <c r="V6166" i="8"/>
  <c r="V6167" i="8"/>
  <c r="V6168" i="8"/>
  <c r="V6169" i="8"/>
  <c r="V6170" i="8"/>
  <c r="V6171" i="8"/>
  <c r="V6172" i="8"/>
  <c r="V6173" i="8"/>
  <c r="V6174" i="8"/>
  <c r="V6175" i="8"/>
  <c r="V6176" i="8"/>
  <c r="V6177" i="8"/>
  <c r="V6178" i="8"/>
  <c r="V6179" i="8"/>
  <c r="V6180" i="8"/>
  <c r="V6181" i="8"/>
  <c r="V6182" i="8"/>
  <c r="V6183" i="8"/>
  <c r="V6184" i="8"/>
  <c r="V6185" i="8"/>
  <c r="V6186" i="8"/>
  <c r="V6187" i="8"/>
  <c r="V6188" i="8"/>
  <c r="V6189" i="8"/>
  <c r="V6190" i="8"/>
  <c r="V6191" i="8"/>
  <c r="V6192" i="8"/>
  <c r="V6193" i="8"/>
  <c r="V6194" i="8"/>
  <c r="V6195" i="8"/>
  <c r="V6196" i="8"/>
  <c r="V6197" i="8"/>
  <c r="V6198" i="8"/>
  <c r="V6199" i="8"/>
  <c r="V6200" i="8"/>
  <c r="V6201" i="8"/>
  <c r="V6202" i="8"/>
  <c r="V854" i="8"/>
  <c r="V855" i="8"/>
  <c r="V856" i="8"/>
  <c r="V857" i="8"/>
  <c r="V858" i="8"/>
  <c r="V859" i="8"/>
  <c r="V860" i="8"/>
  <c r="V861" i="8"/>
  <c r="V862" i="8"/>
  <c r="V863" i="8"/>
  <c r="V864" i="8"/>
  <c r="V865" i="8"/>
  <c r="V866" i="8"/>
  <c r="V867" i="8"/>
  <c r="V868" i="8"/>
  <c r="V869" i="8"/>
  <c r="V870" i="8"/>
  <c r="V871" i="8"/>
  <c r="V872" i="8"/>
  <c r="V873" i="8"/>
  <c r="V874" i="8"/>
  <c r="V875" i="8"/>
  <c r="V876" i="8"/>
  <c r="V877" i="8"/>
  <c r="V878" i="8"/>
  <c r="V879" i="8"/>
  <c r="V880" i="8"/>
  <c r="V881" i="8"/>
  <c r="V882" i="8"/>
  <c r="V883" i="8"/>
  <c r="V1596" i="8"/>
  <c r="V1597" i="8"/>
  <c r="V1598" i="8"/>
  <c r="V1599" i="8"/>
  <c r="V1600" i="8"/>
  <c r="V1601" i="8"/>
  <c r="V1602" i="8"/>
  <c r="V1603" i="8"/>
  <c r="V1604" i="8"/>
  <c r="V1605" i="8"/>
  <c r="V1606" i="8"/>
  <c r="V1607" i="8"/>
  <c r="V1608" i="8"/>
  <c r="V1609" i="8"/>
  <c r="V1610" i="8"/>
  <c r="V1611" i="8"/>
  <c r="V1612" i="8"/>
  <c r="V1613" i="8"/>
  <c r="V1614" i="8"/>
  <c r="V1615" i="8"/>
  <c r="V1616" i="8"/>
  <c r="V1617" i="8"/>
  <c r="V1618" i="8"/>
  <c r="V1619" i="8"/>
  <c r="V1620" i="8"/>
  <c r="V1621" i="8"/>
  <c r="V1622" i="8"/>
  <c r="V1623" i="8"/>
  <c r="V1624" i="8"/>
  <c r="V1625" i="8"/>
  <c r="V1626" i="8"/>
  <c r="V1627" i="8"/>
  <c r="V1628" i="8"/>
  <c r="V1629" i="8"/>
  <c r="V1630" i="8"/>
  <c r="V1631" i="8"/>
  <c r="V1632" i="8"/>
  <c r="V1633" i="8"/>
  <c r="V1634" i="8"/>
  <c r="V1635" i="8"/>
  <c r="V1636" i="8"/>
  <c r="V1637" i="8"/>
  <c r="V1638" i="8"/>
  <c r="V1639" i="8"/>
  <c r="V2729" i="8"/>
  <c r="V2730" i="8"/>
  <c r="V2731" i="8"/>
  <c r="V2732" i="8"/>
  <c r="V2733" i="8"/>
  <c r="V2734" i="8"/>
  <c r="V2735" i="8"/>
  <c r="V2736" i="8"/>
  <c r="V2737" i="8"/>
  <c r="V2738" i="8"/>
  <c r="V2739" i="8"/>
  <c r="V2740" i="8"/>
  <c r="V2741" i="8"/>
  <c r="V2742" i="8"/>
  <c r="V2743" i="8"/>
  <c r="V2744" i="8"/>
  <c r="V2531" i="8"/>
  <c r="V2532" i="8"/>
  <c r="V2533" i="8"/>
  <c r="V2534" i="8"/>
  <c r="V2535" i="8"/>
  <c r="V2536" i="8"/>
  <c r="V2537" i="8"/>
  <c r="V2538" i="8"/>
  <c r="V2539" i="8"/>
  <c r="V2540" i="8"/>
  <c r="V2541" i="8"/>
  <c r="V2542" i="8"/>
  <c r="V2543" i="8"/>
  <c r="V2544" i="8"/>
  <c r="V2545" i="8"/>
  <c r="V2546" i="8"/>
  <c r="V2547" i="8"/>
  <c r="V2548" i="8"/>
  <c r="V2549" i="8"/>
  <c r="V2550" i="8"/>
  <c r="V2551" i="8"/>
  <c r="V2552" i="8"/>
  <c r="V2553" i="8"/>
  <c r="V2554" i="8"/>
  <c r="V2555" i="8"/>
  <c r="V2556" i="8"/>
  <c r="V2557" i="8"/>
  <c r="V2558" i="8"/>
  <c r="V2559" i="8"/>
  <c r="V2560" i="8"/>
  <c r="V2561" i="8"/>
  <c r="V2562" i="8"/>
  <c r="V2563" i="8"/>
  <c r="V2564" i="8"/>
  <c r="V2565" i="8"/>
  <c r="V2566" i="8"/>
  <c r="V4767" i="8"/>
  <c r="V4768" i="8"/>
  <c r="V4769" i="8"/>
  <c r="V4770" i="8"/>
  <c r="V4771" i="8"/>
  <c r="V4772" i="8"/>
  <c r="V4773" i="8"/>
  <c r="V4774" i="8"/>
  <c r="V4775" i="8"/>
  <c r="V4776" i="8"/>
  <c r="V4777" i="8"/>
  <c r="V4778" i="8"/>
  <c r="V4779" i="8"/>
  <c r="V4780" i="8"/>
  <c r="V4781" i="8"/>
  <c r="V4782" i="8"/>
  <c r="V4783" i="8"/>
  <c r="V4784" i="8"/>
  <c r="V6584" i="8"/>
  <c r="V6585" i="8"/>
  <c r="V6586" i="8"/>
  <c r="V6587" i="8"/>
  <c r="V6588" i="8"/>
  <c r="V6589" i="8"/>
  <c r="V6590" i="8"/>
  <c r="V6591" i="8"/>
  <c r="V6592" i="8"/>
  <c r="V6593" i="8"/>
  <c r="V6594" i="8"/>
  <c r="V6595" i="8"/>
  <c r="V6596" i="8"/>
  <c r="V6597" i="8"/>
  <c r="V6598" i="8"/>
  <c r="V6599" i="8"/>
  <c r="V6600" i="8"/>
  <c r="V6601" i="8"/>
  <c r="V6602" i="8"/>
  <c r="V6603" i="8"/>
  <c r="V6604" i="8"/>
  <c r="V6605" i="8"/>
  <c r="V3589" i="8"/>
  <c r="V3590" i="8"/>
  <c r="V3591" i="8"/>
  <c r="V3592" i="8"/>
  <c r="V3593" i="8"/>
  <c r="V3594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4410" i="8"/>
  <c r="V4411" i="8"/>
  <c r="V4412" i="8"/>
  <c r="V4413" i="8"/>
  <c r="V4414" i="8"/>
  <c r="V4415" i="8"/>
  <c r="V4416" i="8"/>
  <c r="V4417" i="8"/>
  <c r="V4418" i="8"/>
  <c r="V4419" i="8"/>
  <c r="V4420" i="8"/>
  <c r="V5581" i="8"/>
  <c r="V5582" i="8"/>
  <c r="V5583" i="8"/>
  <c r="V5584" i="8"/>
  <c r="V5585" i="8"/>
  <c r="V5586" i="8"/>
  <c r="V3443" i="8"/>
  <c r="V3444" i="8"/>
  <c r="V3445" i="8"/>
  <c r="V3446" i="8"/>
  <c r="V3447" i="8"/>
  <c r="V3448" i="8"/>
  <c r="V3449" i="8"/>
  <c r="V3450" i="8"/>
  <c r="V3451" i="8"/>
  <c r="V3452" i="8"/>
  <c r="V3453" i="8"/>
  <c r="V3454" i="8"/>
  <c r="V6053" i="8"/>
  <c r="V6054" i="8"/>
  <c r="V6055" i="8"/>
  <c r="V6056" i="8"/>
  <c r="V6057" i="8"/>
  <c r="V6058" i="8"/>
  <c r="V6059" i="8"/>
  <c r="V6060" i="8"/>
  <c r="V6061" i="8"/>
  <c r="V6062" i="8"/>
  <c r="V6063" i="8"/>
  <c r="V6064" i="8"/>
  <c r="V2318" i="8"/>
  <c r="V2319" i="8"/>
  <c r="V2320" i="8"/>
  <c r="V2321" i="8"/>
  <c r="V2322" i="8"/>
  <c r="V2323" i="8"/>
  <c r="V2324" i="8"/>
  <c r="V2325" i="8"/>
  <c r="V2326" i="8"/>
  <c r="V2327" i="8"/>
  <c r="V2328" i="8"/>
  <c r="V2329" i="8"/>
  <c r="V2330" i="8"/>
  <c r="V2331" i="8"/>
  <c r="V2332" i="8"/>
  <c r="V2333" i="8"/>
  <c r="V2334" i="8"/>
  <c r="V2335" i="8"/>
  <c r="V2336" i="8"/>
  <c r="V2337" i="8"/>
  <c r="V2338" i="8"/>
  <c r="V2339" i="8"/>
  <c r="V2340" i="8"/>
  <c r="V2341" i="8"/>
  <c r="V2342" i="8"/>
  <c r="V2343" i="8"/>
  <c r="V2344" i="8"/>
  <c r="V2345" i="8"/>
  <c r="V2346" i="8"/>
  <c r="V2347" i="8"/>
  <c r="V2348" i="8"/>
  <c r="V2349" i="8"/>
  <c r="V2350" i="8"/>
  <c r="V2351" i="8"/>
  <c r="V2352" i="8"/>
  <c r="V2353" i="8"/>
  <c r="V2354" i="8"/>
  <c r="V2355" i="8"/>
  <c r="V2356" i="8"/>
  <c r="V2357" i="8"/>
  <c r="V2358" i="8"/>
  <c r="V2359" i="8"/>
  <c r="V2360" i="8"/>
  <c r="V4867" i="8"/>
  <c r="V4868" i="8"/>
  <c r="V4869" i="8"/>
  <c r="V4870" i="8"/>
  <c r="V4871" i="8"/>
  <c r="V4872" i="8"/>
  <c r="V5101" i="8"/>
  <c r="V5102" i="8"/>
  <c r="V5103" i="8"/>
  <c r="V5104" i="8"/>
  <c r="V5105" i="8"/>
  <c r="V5106" i="8"/>
  <c r="V5107" i="8"/>
  <c r="V5108" i="8"/>
  <c r="V6817" i="8"/>
  <c r="V6818" i="8"/>
  <c r="V6819" i="8"/>
  <c r="V6820" i="8"/>
  <c r="V6821" i="8"/>
  <c r="V6822" i="8"/>
  <c r="V6823" i="8"/>
  <c r="V6824" i="8"/>
  <c r="V6825" i="8"/>
  <c r="V6826" i="8"/>
  <c r="V3128" i="8"/>
  <c r="V3129" i="8"/>
  <c r="V3130" i="8"/>
  <c r="V3131" i="8"/>
  <c r="V3132" i="8"/>
  <c r="V3133" i="8"/>
  <c r="V3134" i="8"/>
  <c r="V3135" i="8"/>
  <c r="V3251" i="8"/>
  <c r="V3252" i="8"/>
  <c r="V3253" i="8"/>
  <c r="V1703" i="8"/>
  <c r="V1704" i="8"/>
  <c r="V1705" i="8"/>
  <c r="V1706" i="8"/>
  <c r="V1707" i="8"/>
  <c r="V1708" i="8"/>
  <c r="V1709" i="8"/>
  <c r="V1710" i="8"/>
  <c r="V1711" i="8"/>
  <c r="V1712" i="8"/>
  <c r="V1713" i="8"/>
  <c r="V1714" i="8"/>
  <c r="V1715" i="8"/>
  <c r="V1716" i="8"/>
  <c r="V1717" i="8"/>
  <c r="V1718" i="8"/>
  <c r="V1719" i="8"/>
  <c r="V1720" i="8"/>
  <c r="V1721" i="8"/>
  <c r="V1722" i="8"/>
  <c r="V2792" i="8"/>
  <c r="V2793" i="8"/>
  <c r="V2794" i="8"/>
  <c r="V2795" i="8"/>
  <c r="V2796" i="8"/>
  <c r="V2797" i="8"/>
  <c r="V2798" i="8"/>
  <c r="V2799" i="8"/>
  <c r="V2800" i="8"/>
  <c r="V2801" i="8"/>
  <c r="V2802" i="8"/>
  <c r="V2803" i="8"/>
  <c r="V2804" i="8"/>
  <c r="V2805" i="8"/>
  <c r="V2806" i="8"/>
  <c r="V2807" i="8"/>
  <c r="V2808" i="8"/>
  <c r="V2809" i="8"/>
  <c r="V2810" i="8"/>
  <c r="V2811" i="8"/>
  <c r="V2812" i="8"/>
  <c r="V2813" i="8"/>
  <c r="V2814" i="8"/>
  <c r="V2815" i="8"/>
  <c r="V2816" i="8"/>
  <c r="V2817" i="8"/>
  <c r="V2818" i="8"/>
  <c r="V2819" i="8"/>
  <c r="V2820" i="8"/>
  <c r="V2821" i="8"/>
  <c r="V2822" i="8"/>
  <c r="V2823" i="8"/>
  <c r="V2824" i="8"/>
  <c r="V2825" i="8"/>
  <c r="V2826" i="8"/>
  <c r="V2827" i="8"/>
  <c r="V2828" i="8"/>
  <c r="V2829" i="8"/>
  <c r="V2830" i="8"/>
  <c r="V2831" i="8"/>
  <c r="V2832" i="8"/>
  <c r="V2833" i="8"/>
  <c r="V3595" i="8"/>
  <c r="V3596" i="8"/>
  <c r="V3597" i="8"/>
  <c r="V3598" i="8"/>
  <c r="V3599" i="8"/>
  <c r="V3600" i="8"/>
  <c r="V3601" i="8"/>
  <c r="V3602" i="8"/>
  <c r="V3603" i="8"/>
  <c r="V3604" i="8"/>
  <c r="V3605" i="8"/>
  <c r="V3606" i="8"/>
  <c r="V3607" i="8"/>
  <c r="V3608" i="8"/>
  <c r="V3609" i="8"/>
  <c r="V3610" i="8"/>
  <c r="V3611" i="8"/>
  <c r="V3612" i="8"/>
  <c r="V3613" i="8"/>
  <c r="V3614" i="8"/>
  <c r="V3615" i="8"/>
  <c r="V3616" i="8"/>
  <c r="V3617" i="8"/>
  <c r="V3618" i="8"/>
  <c r="V3619" i="8"/>
  <c r="V3620" i="8"/>
  <c r="V3621" i="8"/>
  <c r="V3622" i="8"/>
  <c r="V3623" i="8"/>
  <c r="V3624" i="8"/>
  <c r="V4785" i="8"/>
  <c r="V4786" i="8"/>
  <c r="V4787" i="8"/>
  <c r="V4788" i="8"/>
  <c r="V4789" i="8"/>
  <c r="V4790" i="8"/>
  <c r="V4791" i="8"/>
  <c r="V4792" i="8"/>
  <c r="V4793" i="8"/>
  <c r="V4794" i="8"/>
  <c r="V4795" i="8"/>
  <c r="V4796" i="8"/>
  <c r="V4797" i="8"/>
  <c r="V4798" i="8"/>
  <c r="V4799" i="8"/>
  <c r="V4800" i="8"/>
  <c r="V4801" i="8"/>
  <c r="V8174" i="8"/>
  <c r="V8175" i="8"/>
  <c r="V8176" i="8"/>
  <c r="V8177" i="8"/>
  <c r="V8178" i="8"/>
  <c r="V8179" i="8"/>
  <c r="V8180" i="8"/>
  <c r="V8181" i="8"/>
  <c r="V8182" i="8"/>
  <c r="V8183" i="8"/>
  <c r="V8184" i="8"/>
  <c r="V8185" i="8"/>
  <c r="V8186" i="8"/>
  <c r="V8187" i="8"/>
  <c r="V8188" i="8"/>
  <c r="V8189" i="8"/>
  <c r="V8190" i="8"/>
  <c r="V8191" i="8"/>
  <c r="V1996" i="8"/>
  <c r="V1997" i="8"/>
  <c r="V1998" i="8"/>
  <c r="V1999" i="8"/>
  <c r="V2000" i="8"/>
  <c r="V2001" i="8"/>
  <c r="V2002" i="8"/>
  <c r="V2003" i="8"/>
  <c r="V2004" i="8"/>
  <c r="V2005" i="8"/>
  <c r="V2006" i="8"/>
  <c r="V2007" i="8"/>
  <c r="V4303" i="8"/>
  <c r="V4304" i="8"/>
  <c r="V4305" i="8"/>
  <c r="V4306" i="8"/>
  <c r="V4483" i="8"/>
  <c r="V4484" i="8"/>
  <c r="V4485" i="8"/>
  <c r="V4486" i="8"/>
  <c r="V4487" i="8"/>
  <c r="V4488" i="8"/>
  <c r="V4489" i="8"/>
  <c r="V4490" i="8"/>
  <c r="V4491" i="8"/>
  <c r="V4492" i="8"/>
  <c r="V4493" i="8"/>
  <c r="V4494" i="8"/>
  <c r="V4495" i="8"/>
  <c r="V4496" i="8"/>
  <c r="V4497" i="8"/>
  <c r="V4498" i="8"/>
  <c r="V4499" i="8"/>
  <c r="V4500" i="8"/>
  <c r="V4501" i="8"/>
  <c r="V4502" i="8"/>
  <c r="V4503" i="8"/>
  <c r="V4504" i="8"/>
  <c r="V4505" i="8"/>
  <c r="V4506" i="8"/>
  <c r="V4507" i="8"/>
  <c r="V4508" i="8"/>
  <c r="V4509" i="8"/>
  <c r="V4510" i="8"/>
  <c r="V4511" i="8"/>
  <c r="V4512" i="8"/>
  <c r="V4513" i="8"/>
  <c r="V4514" i="8"/>
  <c r="V4515" i="8"/>
  <c r="V4516" i="8"/>
  <c r="V4517" i="8"/>
  <c r="V4518" i="8"/>
  <c r="V4519" i="8"/>
  <c r="V4520" i="8"/>
  <c r="V4521" i="8"/>
  <c r="V4522" i="8"/>
  <c r="V4523" i="8"/>
  <c r="V7330" i="8"/>
  <c r="V7331" i="8"/>
  <c r="V7332" i="8"/>
  <c r="V7333" i="8"/>
  <c r="V7334" i="8"/>
  <c r="V7335" i="8"/>
  <c r="V7336" i="8"/>
  <c r="V7337" i="8"/>
  <c r="V7338" i="8"/>
  <c r="V7339" i="8"/>
  <c r="V7340" i="8"/>
  <c r="V7341" i="8"/>
  <c r="V7342" i="8"/>
  <c r="V7343" i="8"/>
  <c r="V7344" i="8"/>
  <c r="V7345" i="8"/>
  <c r="V7346" i="8"/>
  <c r="V7347" i="8"/>
  <c r="V7348" i="8"/>
  <c r="V7349" i="8"/>
  <c r="V7350" i="8"/>
  <c r="V7351" i="8"/>
  <c r="V7352" i="8"/>
  <c r="V7353" i="8"/>
  <c r="V7354" i="8"/>
  <c r="V7689" i="8"/>
  <c r="V7690" i="8"/>
  <c r="V7691" i="8"/>
  <c r="V7692" i="8"/>
  <c r="V7693" i="8"/>
  <c r="V7694" i="8"/>
  <c r="V7695" i="8"/>
  <c r="V7696" i="8"/>
  <c r="V7697" i="8"/>
  <c r="V7985" i="8"/>
  <c r="V7986" i="8"/>
  <c r="V7987" i="8"/>
  <c r="V7988" i="8"/>
  <c r="V7989" i="8"/>
  <c r="V7990" i="8"/>
  <c r="V7991" i="8"/>
  <c r="V7992" i="8"/>
  <c r="V7993" i="8"/>
  <c r="V7994" i="8"/>
  <c r="V7995" i="8"/>
  <c r="V7996" i="8"/>
  <c r="V7997" i="8"/>
  <c r="V7998" i="8"/>
  <c r="V7999" i="8"/>
  <c r="V8000" i="8"/>
  <c r="V8324" i="8"/>
  <c r="V8325" i="8"/>
  <c r="V8326" i="8"/>
  <c r="V8327" i="8"/>
  <c r="V8328" i="8"/>
  <c r="V8329" i="8"/>
  <c r="V8330" i="8"/>
  <c r="V8339" i="8"/>
  <c r="V8340" i="8"/>
  <c r="V8341" i="8"/>
  <c r="V8342" i="8"/>
  <c r="V8343" i="8"/>
  <c r="V8344" i="8"/>
  <c r="V8345" i="8"/>
  <c r="V8346" i="8"/>
  <c r="V8347" i="8"/>
  <c r="V8348" i="8"/>
  <c r="V8349" i="8"/>
  <c r="V8350" i="8"/>
  <c r="V8351" i="8"/>
  <c r="V8352" i="8"/>
  <c r="V2081" i="8"/>
  <c r="V2082" i="8"/>
  <c r="V2083" i="8"/>
  <c r="V2084" i="8"/>
  <c r="V5506" i="8"/>
  <c r="V5507" i="8"/>
  <c r="V5508" i="8"/>
  <c r="V5509" i="8"/>
  <c r="V5510" i="8"/>
  <c r="V5511" i="8"/>
  <c r="V5512" i="8"/>
  <c r="V5513" i="8"/>
  <c r="V5514" i="8"/>
  <c r="V5515" i="8"/>
  <c r="V5516" i="8"/>
  <c r="V5517" i="8"/>
  <c r="V5518" i="8"/>
  <c r="V5519" i="8"/>
  <c r="V5520" i="8"/>
  <c r="V5521" i="8"/>
  <c r="V5522" i="8"/>
  <c r="V5523" i="8"/>
  <c r="V5524" i="8"/>
  <c r="V5525" i="8"/>
  <c r="V5526" i="8"/>
  <c r="V5338" i="8"/>
  <c r="V5339" i="8"/>
  <c r="V5340" i="8"/>
  <c r="V5341" i="8"/>
  <c r="V5342" i="8"/>
  <c r="V5343" i="8"/>
  <c r="V5344" i="8"/>
  <c r="V5345" i="8"/>
  <c r="V5346" i="8"/>
  <c r="V5347" i="8"/>
  <c r="V5348" i="8"/>
  <c r="V5349" i="8"/>
  <c r="V5350" i="8"/>
  <c r="V5351" i="8"/>
  <c r="V5352" i="8"/>
  <c r="V5353" i="8"/>
  <c r="V5354" i="8"/>
  <c r="V5355" i="8"/>
  <c r="V5356" i="8"/>
  <c r="V5357" i="8"/>
  <c r="V5358" i="8"/>
  <c r="V5359" i="8"/>
  <c r="V5360" i="8"/>
  <c r="V5361" i="8"/>
  <c r="V5362" i="8"/>
  <c r="V3103" i="8"/>
  <c r="V3104" i="8"/>
  <c r="V3105" i="8"/>
  <c r="V3106" i="8"/>
  <c r="V3107" i="8"/>
  <c r="V3108" i="8"/>
  <c r="V3109" i="8"/>
  <c r="V3110" i="8"/>
  <c r="V3111" i="8"/>
  <c r="V3112" i="8"/>
  <c r="V3113" i="8"/>
  <c r="V3114" i="8"/>
  <c r="V3115" i="8"/>
  <c r="V3116" i="8"/>
  <c r="V3117" i="8"/>
  <c r="V3118" i="8"/>
  <c r="V3119" i="8"/>
  <c r="V3120" i="8"/>
  <c r="V3121" i="8"/>
  <c r="V3122" i="8"/>
  <c r="V3123" i="8"/>
  <c r="V3124" i="8"/>
  <c r="V3125" i="8"/>
  <c r="V3126" i="8"/>
  <c r="V3127" i="8"/>
  <c r="V6966" i="8"/>
  <c r="V6967" i="8"/>
  <c r="V6968" i="8"/>
  <c r="V6969" i="8"/>
  <c r="V6970" i="8"/>
  <c r="V6971" i="8"/>
  <c r="V6972" i="8"/>
  <c r="V6973" i="8"/>
  <c r="V6974" i="8"/>
  <c r="V6975" i="8"/>
  <c r="V6976" i="8"/>
  <c r="V6977" i="8"/>
  <c r="V6978" i="8"/>
  <c r="V6979" i="8"/>
  <c r="V6980" i="8"/>
  <c r="V6981" i="8"/>
  <c r="V6982" i="8"/>
  <c r="V6983" i="8"/>
  <c r="V6984" i="8"/>
  <c r="V6985" i="8"/>
  <c r="V6986" i="8"/>
  <c r="V6987" i="8"/>
  <c r="V6988" i="8"/>
  <c r="V6989" i="8"/>
  <c r="V6990" i="8"/>
  <c r="V1553" i="8"/>
  <c r="V1554" i="8"/>
  <c r="V1555" i="8"/>
  <c r="V246" i="8"/>
  <c r="V247" i="8"/>
  <c r="V248" i="8"/>
  <c r="V249" i="8"/>
  <c r="V250" i="8"/>
  <c r="V251" i="8"/>
  <c r="V252" i="8"/>
  <c r="V253" i="8"/>
  <c r="V8548" i="8"/>
  <c r="V8549" i="8"/>
  <c r="V8550" i="8"/>
  <c r="V8551" i="8"/>
  <c r="V8552" i="8"/>
  <c r="V8553" i="8"/>
  <c r="V8554" i="8"/>
  <c r="V5326" i="8"/>
  <c r="V5327" i="8"/>
  <c r="V5328" i="8"/>
  <c r="V5329" i="8"/>
  <c r="V2912" i="8"/>
  <c r="V2913" i="8"/>
  <c r="V2914" i="8"/>
  <c r="V2915" i="8"/>
  <c r="V2916" i="8"/>
  <c r="V2917" i="8"/>
  <c r="V2918" i="8"/>
  <c r="V2919" i="8"/>
  <c r="V8555" i="8"/>
  <c r="V8556" i="8"/>
  <c r="V8557" i="8"/>
  <c r="V8558" i="8"/>
  <c r="V8559" i="8"/>
  <c r="V8560" i="8"/>
  <c r="V7715" i="8"/>
  <c r="V7716" i="8"/>
  <c r="V7717" i="8"/>
  <c r="V7718" i="8"/>
  <c r="V7719" i="8"/>
  <c r="V7720" i="8"/>
  <c r="V7721" i="8"/>
  <c r="V7722" i="8"/>
  <c r="V7723" i="8"/>
  <c r="V7724" i="8"/>
  <c r="V7725" i="8"/>
  <c r="V7726" i="8"/>
  <c r="V7727" i="8"/>
  <c r="V7728" i="8"/>
  <c r="V7729" i="8"/>
  <c r="V7730" i="8"/>
  <c r="V7731" i="8"/>
  <c r="V7732" i="8"/>
  <c r="V7733" i="8"/>
  <c r="V7734" i="8"/>
  <c r="V7735" i="8"/>
  <c r="V7736" i="8"/>
  <c r="V7737" i="8"/>
  <c r="V7738" i="8"/>
  <c r="V7536" i="8"/>
  <c r="V7537" i="8"/>
  <c r="V7538" i="8"/>
  <c r="V7539" i="8"/>
  <c r="V7540" i="8"/>
  <c r="V7541" i="8"/>
  <c r="V7542" i="8"/>
  <c r="V7543" i="8"/>
  <c r="V7544" i="8"/>
  <c r="V7545" i="8"/>
  <c r="V7546" i="8"/>
  <c r="V7547" i="8"/>
  <c r="V6116" i="8"/>
  <c r="V6117" i="8"/>
  <c r="V6118" i="8"/>
  <c r="V6119" i="8"/>
  <c r="V6120" i="8"/>
  <c r="V6121" i="8"/>
  <c r="V6122" i="8"/>
  <c r="V6123" i="8"/>
  <c r="V6124" i="8"/>
  <c r="V6125" i="8"/>
  <c r="V6126" i="8"/>
  <c r="V6127" i="8"/>
  <c r="V6128" i="8"/>
  <c r="V6129" i="8"/>
  <c r="V6130" i="8"/>
  <c r="V6131" i="8"/>
  <c r="V6132" i="8"/>
  <c r="V6133" i="8"/>
  <c r="V6134" i="8"/>
  <c r="V6135" i="8"/>
  <c r="V6136" i="8"/>
  <c r="V6137" i="8"/>
  <c r="V6138" i="8"/>
  <c r="V6139" i="8"/>
  <c r="V6140" i="8"/>
  <c r="V6141" i="8"/>
  <c r="V6142" i="8"/>
  <c r="V6143" i="8"/>
  <c r="V6144" i="8"/>
  <c r="V6145" i="8"/>
  <c r="V6146" i="8"/>
  <c r="V6147" i="8"/>
  <c r="V6148" i="8"/>
  <c r="V6149" i="8"/>
  <c r="V6150" i="8"/>
  <c r="V6151" i="8"/>
  <c r="V6152" i="8"/>
  <c r="V816" i="8"/>
  <c r="V817" i="8"/>
  <c r="V818" i="8"/>
  <c r="V5853" i="8"/>
  <c r="V5854" i="8"/>
  <c r="V5855" i="8"/>
  <c r="V5856" i="8"/>
  <c r="V5857" i="8"/>
  <c r="V5858" i="8"/>
  <c r="V5859" i="8"/>
  <c r="V5860" i="8"/>
  <c r="V5861" i="8"/>
  <c r="V5862" i="8"/>
  <c r="V6491" i="8"/>
  <c r="V6492" i="8"/>
  <c r="V6493" i="8"/>
  <c r="V6494" i="8"/>
  <c r="V6495" i="8"/>
  <c r="V6496" i="8"/>
  <c r="V6497" i="8"/>
  <c r="V6498" i="8"/>
  <c r="V6499" i="8"/>
  <c r="V6500" i="8"/>
  <c r="V6501" i="8"/>
  <c r="V6502" i="8"/>
  <c r="V6503" i="8"/>
  <c r="V6504" i="8"/>
  <c r="V3579" i="8"/>
  <c r="V3580" i="8"/>
  <c r="V3581" i="8"/>
  <c r="V3582" i="8"/>
  <c r="V3583" i="8"/>
  <c r="V3584" i="8"/>
  <c r="V3585" i="8"/>
  <c r="V3586" i="8"/>
  <c r="V3587" i="8"/>
  <c r="V3588" i="8"/>
  <c r="V1359" i="8"/>
  <c r="V1360" i="8"/>
  <c r="V1361" i="8"/>
  <c r="V1362" i="8"/>
  <c r="V1363" i="8"/>
  <c r="V1364" i="8"/>
  <c r="V1365" i="8"/>
  <c r="V1366" i="8"/>
  <c r="V1367" i="8"/>
  <c r="V1368" i="8"/>
  <c r="V2171" i="8"/>
  <c r="V2172" i="8"/>
  <c r="V2173" i="8"/>
  <c r="V2174" i="8"/>
  <c r="V2175" i="8"/>
  <c r="V2176" i="8"/>
  <c r="V2177" i="8"/>
  <c r="V4342" i="8"/>
  <c r="V4343" i="8"/>
  <c r="V4344" i="8"/>
  <c r="V4345" i="8"/>
  <c r="V4346" i="8"/>
  <c r="V4347" i="8"/>
  <c r="V4348" i="8"/>
  <c r="V4349" i="8"/>
  <c r="V4350" i="8"/>
  <c r="V4351" i="8"/>
  <c r="V4352" i="8"/>
  <c r="V4353" i="8"/>
  <c r="V4354" i="8"/>
  <c r="V4355" i="8"/>
  <c r="V4356" i="8"/>
  <c r="V4357" i="8"/>
  <c r="V4358" i="8"/>
  <c r="V4359" i="8"/>
  <c r="V4360" i="8"/>
  <c r="V4361" i="8"/>
  <c r="V4362" i="8"/>
  <c r="V4363" i="8"/>
  <c r="V5901" i="8"/>
  <c r="V5902" i="8"/>
  <c r="V5903" i="8"/>
  <c r="V2361" i="8"/>
  <c r="V2362" i="8"/>
  <c r="V2363" i="8"/>
  <c r="V2364" i="8"/>
  <c r="V2365" i="8"/>
  <c r="V2366" i="8"/>
  <c r="V2367" i="8"/>
  <c r="V2368" i="8"/>
  <c r="V2369" i="8"/>
  <c r="V2370" i="8"/>
  <c r="V2371" i="8"/>
  <c r="V2372" i="8"/>
  <c r="V2373" i="8"/>
  <c r="V2374" i="8"/>
  <c r="V2375" i="8"/>
  <c r="V2376" i="8"/>
  <c r="V2377" i="8"/>
  <c r="V2378" i="8"/>
  <c r="V2379" i="8"/>
  <c r="V2380" i="8"/>
  <c r="V2381" i="8"/>
  <c r="V2382" i="8"/>
  <c r="V2383" i="8"/>
  <c r="V2384" i="8"/>
  <c r="V2385" i="8"/>
  <c r="V2386" i="8"/>
  <c r="V2387" i="8"/>
  <c r="V2388" i="8"/>
  <c r="V2389" i="8"/>
  <c r="V2390" i="8"/>
  <c r="V2391" i="8"/>
  <c r="V2392" i="8"/>
  <c r="V2393" i="8"/>
  <c r="V2394" i="8"/>
  <c r="V2395" i="8"/>
  <c r="V2396" i="8"/>
  <c r="V2397" i="8"/>
  <c r="V8166" i="8"/>
  <c r="V8167" i="8"/>
  <c r="V8168" i="8"/>
  <c r="V7405" i="8"/>
  <c r="V7406" i="8"/>
  <c r="V7407" i="8"/>
  <c r="V7408" i="8"/>
  <c r="V7409" i="8"/>
  <c r="V7410" i="8"/>
  <c r="V7411" i="8"/>
  <c r="V7412" i="8"/>
  <c r="V7413" i="8"/>
  <c r="V7414" i="8"/>
  <c r="V7415" i="8"/>
  <c r="V7416" i="8"/>
  <c r="V7417" i="8"/>
  <c r="V7418" i="8"/>
  <c r="V7419" i="8"/>
  <c r="V7420" i="8"/>
  <c r="V7421" i="8"/>
  <c r="V7422" i="8"/>
  <c r="V7423" i="8"/>
  <c r="V7424" i="8"/>
  <c r="V7425" i="8"/>
  <c r="V7426" i="8"/>
  <c r="V7427" i="8"/>
  <c r="V7428" i="8"/>
  <c r="V7429" i="8"/>
  <c r="V7430" i="8"/>
  <c r="V7431" i="8"/>
  <c r="V7432" i="8"/>
  <c r="V7433" i="8"/>
  <c r="V7434" i="8"/>
  <c r="V7435" i="8"/>
  <c r="V7436" i="8"/>
  <c r="V7437" i="8"/>
  <c r="V6885" i="8"/>
  <c r="V6886" i="8"/>
  <c r="V7506" i="8"/>
  <c r="V7507" i="8"/>
  <c r="V7508" i="8"/>
  <c r="V7509" i="8"/>
  <c r="V7510" i="8"/>
  <c r="V7511" i="8"/>
  <c r="V7512" i="8"/>
  <c r="V7513" i="8"/>
  <c r="V7514" i="8"/>
  <c r="V7515" i="8"/>
  <c r="V7516" i="8"/>
  <c r="V7517" i="8"/>
  <c r="V7518" i="8"/>
  <c r="V7519" i="8"/>
  <c r="V7520" i="8"/>
  <c r="V7521" i="8"/>
  <c r="V7522" i="8"/>
  <c r="V7523" i="8"/>
  <c r="V7438" i="8"/>
  <c r="V7439" i="8"/>
  <c r="V7440" i="8"/>
  <c r="V7441" i="8"/>
  <c r="V7442" i="8"/>
  <c r="V7443" i="8"/>
  <c r="V7444" i="8"/>
  <c r="V7445" i="8"/>
  <c r="V7446" i="8"/>
  <c r="V7447" i="8"/>
  <c r="V7448" i="8"/>
  <c r="V7449" i="8"/>
  <c r="V7450" i="8"/>
  <c r="V7451" i="8"/>
  <c r="V7452" i="8"/>
  <c r="V7453" i="8"/>
  <c r="V7454" i="8"/>
  <c r="V7455" i="8"/>
  <c r="V7456" i="8"/>
  <c r="V7457" i="8"/>
  <c r="V7234" i="8"/>
  <c r="V7235" i="8"/>
  <c r="V5289" i="8"/>
  <c r="V5290" i="8"/>
  <c r="V5291" i="8"/>
  <c r="V5292" i="8"/>
  <c r="V5293" i="8"/>
  <c r="V5294" i="8"/>
  <c r="V5295" i="8"/>
  <c r="V5296" i="8"/>
  <c r="V5297" i="8"/>
  <c r="V5298" i="8"/>
  <c r="V5299" i="8"/>
  <c r="V5300" i="8"/>
  <c r="V5301" i="8"/>
  <c r="V5302" i="8"/>
  <c r="V5303" i="8"/>
  <c r="V5304" i="8"/>
  <c r="V5305" i="8"/>
  <c r="V5306" i="8"/>
  <c r="V5307" i="8"/>
  <c r="V5308" i="8"/>
  <c r="V5309" i="8"/>
  <c r="V5310" i="8"/>
  <c r="V5311" i="8"/>
  <c r="V5312" i="8"/>
  <c r="V5313" i="8"/>
  <c r="V5314" i="8"/>
  <c r="V5315" i="8"/>
  <c r="V5316" i="8"/>
  <c r="V5317" i="8"/>
  <c r="V5318" i="8"/>
  <c r="V5319" i="8"/>
  <c r="V5320" i="8"/>
  <c r="V5321" i="8"/>
  <c r="V5322" i="8"/>
  <c r="V5323" i="8"/>
  <c r="V5324" i="8"/>
  <c r="V5325" i="8"/>
  <c r="V1748" i="8"/>
  <c r="V1749" i="8"/>
  <c r="V1750" i="8"/>
  <c r="V1751" i="8"/>
  <c r="V1752" i="8"/>
  <c r="V1753" i="8"/>
  <c r="V1754" i="8"/>
  <c r="V1755" i="8"/>
  <c r="V1756" i="8"/>
  <c r="V1757" i="8"/>
  <c r="V1758" i="8"/>
  <c r="V1759" i="8"/>
  <c r="V1760" i="8"/>
  <c r="V1761" i="8"/>
  <c r="V1762" i="8"/>
  <c r="V1763" i="8"/>
  <c r="V1764" i="8"/>
  <c r="V1765" i="8"/>
  <c r="V1766" i="8"/>
  <c r="V1767" i="8"/>
  <c r="V1768" i="8"/>
  <c r="V1769" i="8"/>
  <c r="V1770" i="8"/>
  <c r="V1771" i="8"/>
  <c r="V1772" i="8"/>
  <c r="V1773" i="8"/>
  <c r="V1774" i="8"/>
  <c r="V1775" i="8"/>
  <c r="V1776" i="8"/>
  <c r="V1777" i="8"/>
  <c r="V1778" i="8"/>
  <c r="V1779" i="8"/>
  <c r="V1780" i="8"/>
  <c r="V1781" i="8"/>
  <c r="V1782" i="8"/>
  <c r="V1783" i="8"/>
  <c r="V1784" i="8"/>
  <c r="V1785" i="8"/>
  <c r="V1786" i="8"/>
  <c r="V7168" i="8"/>
  <c r="V7169" i="8"/>
  <c r="V7170" i="8"/>
  <c r="V7171" i="8"/>
  <c r="V7172" i="8"/>
  <c r="V2408" i="8"/>
  <c r="V2409" i="8"/>
  <c r="V2410" i="8"/>
  <c r="V2411" i="8"/>
  <c r="V2412" i="8"/>
  <c r="V2413" i="8"/>
  <c r="V2414" i="8"/>
  <c r="V2415" i="8"/>
  <c r="V2416" i="8"/>
  <c r="V2417" i="8"/>
  <c r="V2418" i="8"/>
  <c r="V2419" i="8"/>
  <c r="V2420" i="8"/>
  <c r="V2421" i="8"/>
  <c r="V2422" i="8"/>
  <c r="V2423" i="8"/>
  <c r="V2424" i="8"/>
  <c r="V2425" i="8"/>
  <c r="V2426" i="8"/>
  <c r="V2427" i="8"/>
  <c r="V2428" i="8"/>
  <c r="V2429" i="8"/>
  <c r="V2430" i="8"/>
  <c r="V2431" i="8"/>
  <c r="V2432" i="8"/>
  <c r="V2433" i="8"/>
  <c r="V2434" i="8"/>
  <c r="V2435" i="8"/>
  <c r="V2436" i="8"/>
  <c r="V2437" i="8"/>
  <c r="V3347" i="8"/>
  <c r="V3348" i="8"/>
  <c r="V3349" i="8"/>
  <c r="V3350" i="8"/>
  <c r="V3351" i="8"/>
  <c r="V3352" i="8"/>
  <c r="V3353" i="8"/>
  <c r="V3354" i="8"/>
  <c r="V3355" i="8"/>
  <c r="V3356" i="8"/>
  <c r="V3357" i="8"/>
  <c r="V3358" i="8"/>
  <c r="V3359" i="8"/>
  <c r="V3360" i="8"/>
  <c r="V3361" i="8"/>
  <c r="V3362" i="8"/>
  <c r="V3363" i="8"/>
  <c r="V3364" i="8"/>
  <c r="V3365" i="8"/>
  <c r="V3366" i="8"/>
  <c r="V3367" i="8"/>
  <c r="V3368" i="8"/>
  <c r="V3369" i="8"/>
  <c r="V3370" i="8"/>
  <c r="V3371" i="8"/>
  <c r="V3372" i="8"/>
  <c r="V3373" i="8"/>
  <c r="V3374" i="8"/>
  <c r="V3375" i="8"/>
  <c r="V3376" i="8"/>
  <c r="V3377" i="8"/>
  <c r="V3378" i="8"/>
  <c r="V3379" i="8"/>
  <c r="V3380" i="8"/>
  <c r="V3381" i="8"/>
  <c r="V3382" i="8"/>
  <c r="V3383" i="8"/>
  <c r="V3384" i="8"/>
  <c r="V2920" i="8"/>
  <c r="V2921" i="8"/>
  <c r="V2922" i="8"/>
  <c r="V2923" i="8"/>
  <c r="V2924" i="8"/>
  <c r="V2925" i="8"/>
  <c r="V2926" i="8"/>
  <c r="V2927" i="8"/>
  <c r="V2928" i="8"/>
  <c r="V2929" i="8"/>
  <c r="V6827" i="8"/>
  <c r="V6828" i="8"/>
  <c r="V6829" i="8"/>
  <c r="V6830" i="8"/>
  <c r="V6831" i="8"/>
  <c r="V6832" i="8"/>
  <c r="V6833" i="8"/>
  <c r="V6834" i="8"/>
  <c r="V6835" i="8"/>
  <c r="V6836" i="8"/>
  <c r="V6837" i="8"/>
  <c r="V544" i="8"/>
  <c r="V545" i="8"/>
  <c r="V546" i="8"/>
  <c r="V547" i="8"/>
  <c r="V548" i="8"/>
  <c r="V549" i="8"/>
  <c r="V550" i="8"/>
  <c r="V551" i="8"/>
  <c r="V552" i="8"/>
  <c r="V553" i="8"/>
  <c r="V5460" i="8"/>
  <c r="V5461" i="8"/>
  <c r="V5462" i="8"/>
  <c r="V5463" i="8"/>
  <c r="V5464" i="8"/>
  <c r="V5465" i="8"/>
  <c r="V5466" i="8"/>
  <c r="V5467" i="8"/>
  <c r="V5468" i="8"/>
  <c r="V5469" i="8"/>
  <c r="V8462" i="8"/>
  <c r="V8463" i="8"/>
  <c r="V8464" i="8"/>
  <c r="V8465" i="8"/>
  <c r="V8466" i="8"/>
  <c r="V8467" i="8"/>
  <c r="V8468" i="8"/>
  <c r="V8469" i="8"/>
  <c r="V8470" i="8"/>
  <c r="V7918" i="8"/>
  <c r="V2275" i="8"/>
  <c r="V2276" i="8"/>
  <c r="V2277" i="8"/>
  <c r="V2278" i="8"/>
  <c r="V2279" i="8"/>
  <c r="V2280" i="8"/>
  <c r="V2281" i="8"/>
  <c r="V2282" i="8"/>
  <c r="V2283" i="8"/>
  <c r="V2284" i="8"/>
  <c r="V2285" i="8"/>
  <c r="V2286" i="8"/>
  <c r="V2287" i="8"/>
  <c r="V2288" i="8"/>
  <c r="V4221" i="8"/>
  <c r="V4222" i="8"/>
  <c r="V4223" i="8"/>
  <c r="V4224" i="8"/>
  <c r="V4225" i="8"/>
  <c r="V4226" i="8"/>
  <c r="V4227" i="8"/>
  <c r="V4228" i="8"/>
  <c r="V4229" i="8"/>
  <c r="V4230" i="8"/>
  <c r="V4231" i="8"/>
  <c r="V4232" i="8"/>
  <c r="V4389" i="8"/>
  <c r="V4390" i="8"/>
  <c r="V4391" i="8"/>
  <c r="V4392" i="8"/>
  <c r="V4393" i="8"/>
  <c r="V4394" i="8"/>
  <c r="V2010" i="8"/>
  <c r="V2011" i="8"/>
  <c r="V2012" i="8"/>
  <c r="V2013" i="8"/>
  <c r="V2014" i="8"/>
  <c r="V2015" i="8"/>
  <c r="V2016" i="8"/>
  <c r="V2017" i="8"/>
  <c r="V2018" i="8"/>
  <c r="V2019" i="8"/>
  <c r="V7256" i="8"/>
  <c r="V7257" i="8"/>
  <c r="V7258" i="8"/>
  <c r="V7259" i="8"/>
  <c r="V7260" i="8"/>
  <c r="V7261" i="8"/>
  <c r="V7262" i="8"/>
  <c r="V7263" i="8"/>
  <c r="V7264" i="8"/>
  <c r="V7265" i="8"/>
  <c r="V7266" i="8"/>
  <c r="V7267" i="8"/>
  <c r="V7268" i="8"/>
  <c r="V7269" i="8"/>
  <c r="V7270" i="8"/>
  <c r="V998" i="8"/>
  <c r="V999" i="8"/>
  <c r="V1000" i="8"/>
  <c r="V1001" i="8"/>
  <c r="V1002" i="8"/>
  <c r="V1003" i="8"/>
  <c r="V1004" i="8"/>
  <c r="V1005" i="8"/>
  <c r="V1006" i="8"/>
  <c r="V1007" i="8"/>
  <c r="V1008" i="8"/>
  <c r="V1009" i="8"/>
  <c r="V1010" i="8"/>
  <c r="V1011" i="8"/>
  <c r="V1012" i="8"/>
  <c r="V1013" i="8"/>
  <c r="V1014" i="8"/>
  <c r="V1015" i="8"/>
  <c r="V1016" i="8"/>
  <c r="V1017" i="8"/>
  <c r="V1018" i="8"/>
  <c r="V1019" i="8"/>
  <c r="V1020" i="8"/>
  <c r="V1021" i="8"/>
  <c r="V5569" i="8"/>
  <c r="V5570" i="8"/>
  <c r="V5571" i="8"/>
  <c r="V5572" i="8"/>
  <c r="V5573" i="8"/>
  <c r="V5574" i="8"/>
  <c r="V5575" i="8"/>
  <c r="V5576" i="8"/>
  <c r="V5577" i="8"/>
  <c r="V5578" i="8"/>
  <c r="V2930" i="8"/>
  <c r="V2931" i="8"/>
  <c r="V2932" i="8"/>
  <c r="V2933" i="8"/>
  <c r="V2934" i="8"/>
  <c r="V2935" i="8"/>
  <c r="V2936" i="8"/>
  <c r="V2937" i="8"/>
  <c r="V2938" i="8"/>
  <c r="V2939" i="8"/>
  <c r="V2940" i="8"/>
  <c r="V2941" i="8"/>
  <c r="V2942" i="8"/>
  <c r="V2943" i="8"/>
  <c r="V2944" i="8"/>
  <c r="V2945" i="8"/>
  <c r="V2946" i="8"/>
  <c r="V2947" i="8"/>
  <c r="V2948" i="8"/>
  <c r="V2949" i="8"/>
  <c r="V2950" i="8"/>
  <c r="V2951" i="8"/>
  <c r="V2952" i="8"/>
  <c r="V2953" i="8"/>
  <c r="V7814" i="8"/>
  <c r="V8518" i="8"/>
  <c r="V8519" i="8"/>
  <c r="V8520" i="8"/>
  <c r="V8521" i="8"/>
  <c r="V8522" i="8"/>
  <c r="V8523" i="8"/>
  <c r="V8524" i="8"/>
  <c r="V8525" i="8"/>
  <c r="V8526" i="8"/>
  <c r="V8527" i="8"/>
  <c r="V8528" i="8"/>
  <c r="V8529" i="8"/>
  <c r="V8530" i="8"/>
  <c r="V8531" i="8"/>
  <c r="V8532" i="8"/>
  <c r="V8533" i="8"/>
  <c r="V8534" i="8"/>
  <c r="V8535" i="8"/>
  <c r="V8536" i="8"/>
  <c r="V8537" i="8"/>
  <c r="V8538" i="8"/>
  <c r="V8539" i="8"/>
  <c r="V8540" i="8"/>
  <c r="V8541" i="8"/>
  <c r="V8542" i="8"/>
  <c r="V8543" i="8"/>
  <c r="V8544" i="8"/>
  <c r="V8545" i="8"/>
  <c r="V8546" i="8"/>
  <c r="V8547" i="8"/>
  <c r="V7768" i="8"/>
  <c r="V7769" i="8"/>
  <c r="V7770" i="8"/>
  <c r="V7771" i="8"/>
  <c r="V7772" i="8"/>
  <c r="V7773" i="8"/>
  <c r="V7774" i="8"/>
  <c r="V7775" i="8"/>
  <c r="V7776" i="8"/>
  <c r="V7777" i="8"/>
  <c r="V7778" i="8"/>
  <c r="V7779" i="8"/>
  <c r="V7780" i="8"/>
  <c r="V7781" i="8"/>
  <c r="V7782" i="8"/>
  <c r="V7783" i="8"/>
  <c r="V7784" i="8"/>
  <c r="V7785" i="8"/>
  <c r="V7786" i="8"/>
  <c r="V7787" i="8"/>
  <c r="V7788" i="8"/>
  <c r="V7789" i="8"/>
  <c r="V7790" i="8"/>
  <c r="V7791" i="8"/>
  <c r="V7792" i="8"/>
  <c r="V7793" i="8"/>
  <c r="V7794" i="8"/>
  <c r="V7795" i="8"/>
  <c r="V7796" i="8"/>
  <c r="V7797" i="8"/>
  <c r="V7798" i="8"/>
  <c r="V5244" i="8"/>
  <c r="V5245" i="8"/>
  <c r="V5246" i="8"/>
  <c r="V5247" i="8"/>
  <c r="V5248" i="8"/>
  <c r="V5249" i="8"/>
  <c r="V5250" i="8"/>
  <c r="V5251" i="8"/>
  <c r="V5252" i="8"/>
  <c r="V5253" i="8"/>
  <c r="V5254" i="8"/>
  <c r="V5255" i="8"/>
  <c r="V5256" i="8"/>
  <c r="V5257" i="8"/>
  <c r="V5258" i="8"/>
  <c r="V5259" i="8"/>
  <c r="V5260" i="8"/>
  <c r="V5261" i="8"/>
  <c r="V5262" i="8"/>
  <c r="V5263" i="8"/>
  <c r="V5264" i="8"/>
  <c r="V5265" i="8"/>
  <c r="V5266" i="8"/>
  <c r="V5267" i="8"/>
  <c r="V5268" i="8"/>
  <c r="V5269" i="8"/>
  <c r="V5270" i="8"/>
  <c r="V5271" i="8"/>
  <c r="V5942" i="8"/>
  <c r="V5943" i="8"/>
  <c r="V5944" i="8"/>
  <c r="V5945" i="8"/>
  <c r="V6887" i="8"/>
  <c r="V6888" i="8"/>
  <c r="V6889" i="8"/>
  <c r="V6890" i="8"/>
  <c r="V6891" i="8"/>
  <c r="V6892" i="8"/>
  <c r="V6893" i="8"/>
  <c r="V6894" i="8"/>
  <c r="V6895" i="8"/>
  <c r="V6896" i="8"/>
  <c r="V6897" i="8"/>
  <c r="V6898" i="8"/>
  <c r="V6899" i="8"/>
  <c r="V6900" i="8"/>
  <c r="V6901" i="8"/>
  <c r="V6902" i="8"/>
  <c r="V6903" i="8"/>
  <c r="V6904" i="8"/>
  <c r="V6905" i="8"/>
  <c r="V6906" i="8"/>
  <c r="V6907" i="8"/>
  <c r="V6908" i="8"/>
  <c r="V6909" i="8"/>
  <c r="V6910" i="8"/>
  <c r="V6911" i="8"/>
  <c r="V6912" i="8"/>
  <c r="V6913" i="8"/>
  <c r="V6914" i="8"/>
  <c r="V6915" i="8"/>
  <c r="V6916" i="8"/>
  <c r="V6917" i="8"/>
  <c r="V5470" i="8"/>
  <c r="V5471" i="8"/>
  <c r="V5472" i="8"/>
  <c r="V5984" i="8"/>
  <c r="V5985" i="8"/>
  <c r="V5986" i="8"/>
  <c r="V5987" i="8"/>
  <c r="V5988" i="8"/>
  <c r="V5989" i="8"/>
  <c r="V5990" i="8"/>
  <c r="V5991" i="8"/>
  <c r="V5992" i="8"/>
  <c r="V5993" i="8"/>
  <c r="V5994" i="8"/>
  <c r="V5995" i="8"/>
  <c r="V5996" i="8"/>
  <c r="V5997" i="8"/>
  <c r="V5998" i="8"/>
  <c r="V5999" i="8"/>
  <c r="V6000" i="8"/>
  <c r="V6001" i="8"/>
  <c r="V6002" i="8"/>
  <c r="V6003" i="8"/>
  <c r="V6004" i="8"/>
  <c r="V6005" i="8"/>
  <c r="V6006" i="8"/>
  <c r="V6007" i="8"/>
  <c r="V6008" i="8"/>
  <c r="V6009" i="8"/>
  <c r="V6010" i="8"/>
  <c r="V6011" i="8"/>
  <c r="V6012" i="8"/>
  <c r="V6013" i="8"/>
  <c r="V6014" i="8"/>
  <c r="V6015" i="8"/>
  <c r="V3573" i="8"/>
  <c r="V3574" i="8"/>
  <c r="V3575" i="8"/>
  <c r="V3576" i="8"/>
  <c r="V3577" i="8"/>
  <c r="V3578" i="8"/>
  <c r="V4056" i="8"/>
  <c r="V4057" i="8"/>
  <c r="V4058" i="8"/>
  <c r="V4059" i="8"/>
  <c r="V4060" i="8"/>
  <c r="V4061" i="8"/>
  <c r="V4062" i="8"/>
  <c r="V4063" i="8"/>
  <c r="V4064" i="8"/>
  <c r="V4065" i="8"/>
  <c r="V4066" i="8"/>
  <c r="V4067" i="8"/>
  <c r="V4068" i="8"/>
  <c r="V4069" i="8"/>
  <c r="V4070" i="8"/>
  <c r="V4071" i="8"/>
  <c r="V4072" i="8"/>
  <c r="V4073" i="8"/>
  <c r="V4074" i="8"/>
  <c r="V4075" i="8"/>
  <c r="V4076" i="8"/>
  <c r="V4581" i="8"/>
  <c r="V4582" i="8"/>
  <c r="V4583" i="8"/>
  <c r="V4584" i="8"/>
  <c r="V4585" i="8"/>
  <c r="V4586" i="8"/>
  <c r="V4587" i="8"/>
  <c r="V4588" i="8"/>
  <c r="V4589" i="8"/>
  <c r="V4590" i="8"/>
  <c r="V4591" i="8"/>
  <c r="V4592" i="8"/>
  <c r="V1277" i="8"/>
  <c r="V1278" i="8"/>
  <c r="V1279" i="8"/>
  <c r="V1280" i="8"/>
  <c r="V1281" i="8"/>
  <c r="V1282" i="8"/>
  <c r="V1283" i="8"/>
  <c r="V1284" i="8"/>
  <c r="V1285" i="8"/>
  <c r="V1286" i="8"/>
  <c r="V1287" i="8"/>
  <c r="V1288" i="8"/>
  <c r="V1289" i="8"/>
  <c r="V1290" i="8"/>
  <c r="V1291" i="8"/>
  <c r="V1292" i="8"/>
  <c r="V1293" i="8"/>
  <c r="V1294" i="8"/>
  <c r="V1295" i="8"/>
  <c r="V1296" i="8"/>
  <c r="V1297" i="8"/>
  <c r="V1298" i="8"/>
  <c r="V1299" i="8"/>
  <c r="V1493" i="8"/>
  <c r="V1494" i="8"/>
  <c r="V1495" i="8"/>
  <c r="V1496" i="8"/>
  <c r="V1497" i="8"/>
  <c r="V1498" i="8"/>
  <c r="V1499" i="8"/>
  <c r="V1500" i="8"/>
  <c r="V1501" i="8"/>
  <c r="V1201" i="8"/>
  <c r="V3176" i="8"/>
  <c r="V3177" i="8"/>
  <c r="V3178" i="8"/>
  <c r="V3179" i="8"/>
  <c r="V3180" i="8"/>
  <c r="V3181" i="8"/>
  <c r="V3182" i="8"/>
  <c r="V3183" i="8"/>
  <c r="V3184" i="8"/>
  <c r="V3185" i="8"/>
  <c r="V3186" i="8"/>
  <c r="V3187" i="8"/>
  <c r="V3188" i="8"/>
  <c r="V3189" i="8"/>
  <c r="V3190" i="8"/>
  <c r="V3191" i="8"/>
  <c r="V3192" i="8"/>
  <c r="V3193" i="8"/>
  <c r="V3194" i="8"/>
  <c r="V3195" i="8"/>
  <c r="V3196" i="8"/>
  <c r="V3197" i="8"/>
  <c r="V3198" i="8"/>
  <c r="V3199" i="8"/>
  <c r="V3200" i="8"/>
  <c r="V3201" i="8"/>
  <c r="V3202" i="8"/>
  <c r="V3203" i="8"/>
  <c r="V3204" i="8"/>
  <c r="V3205" i="8"/>
  <c r="V3206" i="8"/>
  <c r="V4096" i="8"/>
  <c r="V4097" i="8"/>
  <c r="V4098" i="8"/>
  <c r="V4099" i="8"/>
  <c r="V4100" i="8"/>
  <c r="V4101" i="8"/>
  <c r="V4102" i="8"/>
  <c r="V4103" i="8"/>
  <c r="V4104" i="8"/>
  <c r="V4105" i="8"/>
  <c r="V4106" i="8"/>
  <c r="V4107" i="8"/>
  <c r="V4108" i="8"/>
  <c r="V4109" i="8"/>
  <c r="V8358" i="8"/>
  <c r="V8359" i="8"/>
  <c r="V8360" i="8"/>
  <c r="V8361" i="8"/>
  <c r="V8362" i="8"/>
  <c r="V8363" i="8"/>
  <c r="V8364" i="8"/>
  <c r="V8365" i="8"/>
  <c r="V8366" i="8"/>
  <c r="V8367" i="8"/>
  <c r="V8368" i="8"/>
  <c r="V8369" i="8"/>
  <c r="V8471" i="8"/>
  <c r="V8472" i="8"/>
  <c r="V8473" i="8"/>
  <c r="V8474" i="8"/>
  <c r="V8475" i="8"/>
  <c r="V8476" i="8"/>
  <c r="V8477" i="8"/>
  <c r="V8478" i="8"/>
  <c r="V8479" i="8"/>
  <c r="V8480" i="8"/>
  <c r="V8481" i="8"/>
  <c r="V8482" i="8"/>
  <c r="V8483" i="8"/>
  <c r="V8484" i="8"/>
  <c r="V8485" i="8"/>
  <c r="V8486" i="8"/>
  <c r="V8487" i="8"/>
  <c r="V8488" i="8"/>
  <c r="V8489" i="8"/>
  <c r="V8490" i="8"/>
  <c r="V8491" i="8"/>
  <c r="V8492" i="8"/>
  <c r="V8493" i="8"/>
  <c r="V8494" i="8"/>
  <c r="V8495" i="8"/>
  <c r="V8496" i="8"/>
  <c r="V8497" i="8"/>
  <c r="V8498" i="8"/>
  <c r="V8499" i="8"/>
  <c r="V8500" i="8"/>
  <c r="V8501" i="8"/>
  <c r="V8502" i="8"/>
  <c r="V8503" i="8"/>
  <c r="V8504" i="8"/>
  <c r="V8505" i="8"/>
  <c r="V8506" i="8"/>
  <c r="V8507" i="8"/>
  <c r="V8508" i="8"/>
  <c r="V8509" i="8"/>
  <c r="V8510" i="8"/>
  <c r="V8511" i="8"/>
  <c r="V8512" i="8"/>
  <c r="V8513" i="8"/>
  <c r="V8514" i="8"/>
  <c r="V8515" i="8"/>
  <c r="V8516" i="8"/>
  <c r="V8517" i="8"/>
  <c r="V8030" i="8"/>
  <c r="V8031" i="8"/>
  <c r="V8032" i="8"/>
  <c r="V8075" i="8"/>
  <c r="V8076" i="8"/>
  <c r="V8077" i="8"/>
  <c r="V8078" i="8"/>
  <c r="V8079" i="8"/>
  <c r="V8080" i="8"/>
  <c r="V8081" i="8"/>
  <c r="V8082" i="8"/>
  <c r="V8083" i="8"/>
  <c r="V8084" i="8"/>
  <c r="V8085" i="8"/>
  <c r="V8086" i="8"/>
  <c r="V8087" i="8"/>
  <c r="V8088" i="8"/>
  <c r="V8089" i="8"/>
  <c r="V8090" i="8"/>
  <c r="V8091" i="8"/>
  <c r="V8092" i="8"/>
  <c r="V8093" i="8"/>
  <c r="V8094" i="8"/>
  <c r="V8095" i="8"/>
  <c r="V8096" i="8"/>
  <c r="V8097" i="8"/>
  <c r="V8098" i="8"/>
  <c r="V8099" i="8"/>
  <c r="V8100" i="8"/>
  <c r="V8101" i="8"/>
  <c r="V8102" i="8"/>
  <c r="V8103" i="8"/>
  <c r="V8104" i="8"/>
  <c r="V8105" i="8"/>
  <c r="V8106" i="8"/>
  <c r="V8107" i="8"/>
  <c r="V8108" i="8"/>
  <c r="V8109" i="8"/>
  <c r="V8110" i="8"/>
  <c r="V8111" i="8"/>
  <c r="V7815" i="8"/>
  <c r="V7816" i="8"/>
  <c r="V7817" i="8"/>
  <c r="V7818" i="8"/>
  <c r="V7819" i="8"/>
  <c r="V7820" i="8"/>
  <c r="V7821" i="8"/>
  <c r="V7822" i="8"/>
  <c r="V7823" i="8"/>
  <c r="V7824" i="8"/>
  <c r="V7825" i="8"/>
  <c r="V7826" i="8"/>
  <c r="V7827" i="8"/>
  <c r="V7828" i="8"/>
  <c r="V7829" i="8"/>
  <c r="V7830" i="8"/>
  <c r="V7831" i="8"/>
  <c r="V7832" i="8"/>
  <c r="V7833" i="8"/>
  <c r="V7834" i="8"/>
  <c r="V7835" i="8"/>
  <c r="V7836" i="8"/>
  <c r="V7837" i="8"/>
  <c r="V6991" i="8"/>
  <c r="V6992" i="8"/>
  <c r="V6993" i="8"/>
  <c r="V6994" i="8"/>
  <c r="V6995" i="8"/>
  <c r="V6996" i="8"/>
  <c r="V6997" i="8"/>
  <c r="V6998" i="8"/>
  <c r="V6999" i="8"/>
  <c r="V7000" i="8"/>
  <c r="V7001" i="8"/>
  <c r="V7002" i="8"/>
  <c r="V7003" i="8"/>
  <c r="V7004" i="8"/>
  <c r="V7005" i="8"/>
  <c r="V7006" i="8"/>
  <c r="V7007" i="8"/>
  <c r="V7008" i="8"/>
  <c r="V7009" i="8"/>
  <c r="V7010" i="8"/>
  <c r="V7011" i="8"/>
  <c r="V6471" i="8"/>
  <c r="V6472" i="8"/>
  <c r="V6473" i="8"/>
  <c r="V6474" i="8"/>
  <c r="V6475" i="8"/>
  <c r="V6476" i="8"/>
  <c r="V6477" i="8"/>
  <c r="V6478" i="8"/>
  <c r="V6479" i="8"/>
  <c r="V6480" i="8"/>
  <c r="V6481" i="8"/>
  <c r="V6482" i="8"/>
  <c r="V6483" i="8"/>
  <c r="V6484" i="8"/>
  <c r="V6485" i="8"/>
  <c r="V6486" i="8"/>
  <c r="V6487" i="8"/>
  <c r="V6488" i="8"/>
  <c r="V6489" i="8"/>
  <c r="V6490" i="8"/>
  <c r="V7236" i="8"/>
  <c r="V7237" i="8"/>
  <c r="V7238" i="8"/>
  <c r="V7239" i="8"/>
  <c r="V7240" i="8"/>
  <c r="V7241" i="8"/>
  <c r="V2008" i="8"/>
  <c r="V2009" i="8"/>
  <c r="V7360" i="8"/>
  <c r="V7361" i="8"/>
  <c r="V7362" i="8"/>
  <c r="V7363" i="8"/>
  <c r="V7364" i="8"/>
  <c r="V7365" i="8"/>
  <c r="V7366" i="8"/>
  <c r="V7367" i="8"/>
  <c r="V7368" i="8"/>
  <c r="V7369" i="8"/>
  <c r="V7370" i="8"/>
  <c r="V7371" i="8"/>
  <c r="V7372" i="8"/>
  <c r="V7373" i="8"/>
  <c r="V7374" i="8"/>
  <c r="V7375" i="8"/>
  <c r="V7376" i="8"/>
  <c r="V7377" i="8"/>
  <c r="V7378" i="8"/>
  <c r="V7379" i="8"/>
  <c r="V7380" i="8"/>
  <c r="V7381" i="8"/>
  <c r="V7382" i="8"/>
  <c r="V7383" i="8"/>
  <c r="V7384" i="8"/>
  <c r="V7385" i="8"/>
  <c r="V7386" i="8"/>
  <c r="V7387" i="8"/>
  <c r="V7388" i="8"/>
  <c r="V7389" i="8"/>
  <c r="V7390" i="8"/>
  <c r="V7391" i="8"/>
  <c r="V7392" i="8"/>
  <c r="V7393" i="8"/>
  <c r="V7394" i="8"/>
  <c r="V7395" i="8"/>
  <c r="V7396" i="8"/>
  <c r="V7397" i="8"/>
  <c r="V7398" i="8"/>
  <c r="V7399" i="8"/>
  <c r="V7400" i="8"/>
  <c r="V7401" i="8"/>
  <c r="V7402" i="8"/>
  <c r="V7403" i="8"/>
  <c r="V7404" i="8"/>
  <c r="V7548" i="8"/>
  <c r="V7549" i="8"/>
  <c r="V7550" i="8"/>
  <c r="V7551" i="8"/>
  <c r="V7552" i="8"/>
  <c r="V7553" i="8"/>
  <c r="V7554" i="8"/>
  <c r="V7555" i="8"/>
  <c r="V7556" i="8"/>
  <c r="V7557" i="8"/>
  <c r="V7558" i="8"/>
  <c r="V7559" i="8"/>
  <c r="V7560" i="8"/>
  <c r="V7561" i="8"/>
  <c r="V7562" i="8"/>
  <c r="V7563" i="8"/>
  <c r="V7564" i="8"/>
  <c r="V7565" i="8"/>
  <c r="V7566" i="8"/>
  <c r="V7567" i="8"/>
  <c r="V7568" i="8"/>
  <c r="V7569" i="8"/>
  <c r="V7570" i="8"/>
  <c r="V7571" i="8"/>
  <c r="V7572" i="8"/>
  <c r="V7573" i="8"/>
  <c r="V7574" i="8"/>
  <c r="V7575" i="8"/>
  <c r="V7576" i="8"/>
  <c r="V7577" i="8"/>
  <c r="V7578" i="8"/>
  <c r="V7579" i="8"/>
  <c r="V7739" i="8"/>
  <c r="V7740" i="8"/>
  <c r="V7741" i="8"/>
  <c r="V7742" i="8"/>
  <c r="V7743" i="8"/>
  <c r="V7744" i="8"/>
  <c r="V7745" i="8"/>
  <c r="V7746" i="8"/>
  <c r="V7747" i="8"/>
  <c r="V7748" i="8"/>
  <c r="V7749" i="8"/>
  <c r="V7750" i="8"/>
  <c r="V7751" i="8"/>
  <c r="V7752" i="8"/>
  <c r="V8655" i="8"/>
  <c r="V8656" i="8"/>
  <c r="V8657" i="8"/>
  <c r="V8658" i="8"/>
  <c r="V8659" i="8"/>
  <c r="V8660" i="8"/>
  <c r="V8661" i="8"/>
  <c r="V8662" i="8"/>
  <c r="V8663" i="8"/>
  <c r="V8664" i="8"/>
  <c r="V8665" i="8"/>
  <c r="V8666" i="8"/>
  <c r="V8667" i="8"/>
  <c r="V8668" i="8"/>
  <c r="V8669" i="8"/>
  <c r="V8670" i="8"/>
  <c r="V8671" i="8"/>
  <c r="V7878" i="8"/>
  <c r="V7879" i="8"/>
  <c r="V7880" i="8"/>
  <c r="V7881" i="8"/>
  <c r="V7882" i="8"/>
  <c r="V7883" i="8"/>
  <c r="V7884" i="8"/>
  <c r="V7885" i="8"/>
  <c r="V7886" i="8"/>
  <c r="V7887" i="8"/>
  <c r="V7888" i="8"/>
  <c r="V7889" i="8"/>
  <c r="V7890" i="8"/>
  <c r="V7891" i="8"/>
  <c r="V7892" i="8"/>
  <c r="V7893" i="8"/>
  <c r="V7894" i="8"/>
  <c r="V7895" i="8"/>
  <c r="V7896" i="8"/>
  <c r="V7897" i="8"/>
  <c r="V7898" i="8"/>
  <c r="V7899" i="8"/>
  <c r="V7900" i="8"/>
  <c r="V7901" i="8"/>
  <c r="V7902" i="8"/>
  <c r="V7903" i="8"/>
  <c r="V7904" i="8"/>
  <c r="V7905" i="8"/>
  <c r="V3876" i="8"/>
  <c r="V3877" i="8"/>
  <c r="V3878" i="8"/>
  <c r="V3879" i="8"/>
  <c r="V3880" i="8"/>
  <c r="V3881" i="8"/>
  <c r="V3882" i="8"/>
  <c r="V3883" i="8"/>
  <c r="V3884" i="8"/>
  <c r="V3885" i="8"/>
  <c r="V3886" i="8"/>
  <c r="V3887" i="8"/>
  <c r="V3888" i="8"/>
  <c r="V3889" i="8"/>
  <c r="V3890" i="8"/>
  <c r="V3891" i="8"/>
  <c r="V3892" i="8"/>
  <c r="V3893" i="8"/>
  <c r="V3894" i="8"/>
  <c r="V3895" i="8"/>
  <c r="V3896" i="8"/>
  <c r="V3897" i="8"/>
  <c r="V3898" i="8"/>
  <c r="V3899" i="8"/>
  <c r="V3900" i="8"/>
  <c r="V3901" i="8"/>
  <c r="V3902" i="8"/>
  <c r="V3903" i="8"/>
  <c r="V3904" i="8"/>
  <c r="V3905" i="8"/>
  <c r="V3906" i="8"/>
  <c r="V3907" i="8"/>
  <c r="V3908" i="8"/>
  <c r="V3909" i="8"/>
  <c r="V3910" i="8"/>
  <c r="V3911" i="8"/>
  <c r="V3912" i="8"/>
  <c r="V3913" i="8"/>
  <c r="V3914" i="8"/>
  <c r="V3915" i="8"/>
  <c r="V3916" i="8"/>
  <c r="V3917" i="8"/>
  <c r="V3918" i="8"/>
  <c r="V3919" i="8"/>
  <c r="V6042" i="8"/>
  <c r="V6043" i="8"/>
  <c r="V6044" i="8"/>
  <c r="V6045" i="8"/>
  <c r="V6046" i="8"/>
  <c r="V6047" i="8"/>
  <c r="V6048" i="8"/>
  <c r="V6049" i="8"/>
  <c r="V6050" i="8"/>
  <c r="V6051" i="8"/>
  <c r="V6052" i="8"/>
  <c r="V6371" i="8"/>
  <c r="V6372" i="8"/>
  <c r="V6373" i="8"/>
  <c r="V6374" i="8"/>
  <c r="V6375" i="8"/>
  <c r="V6376" i="8"/>
  <c r="V6377" i="8"/>
  <c r="V6378" i="8"/>
  <c r="V6379" i="8"/>
  <c r="V6380" i="8"/>
  <c r="V6381" i="8"/>
  <c r="V6382" i="8"/>
  <c r="V6383" i="8"/>
  <c r="V6384" i="8"/>
  <c r="V6385" i="8"/>
  <c r="V6386" i="8"/>
  <c r="V6387" i="8"/>
  <c r="V6388" i="8"/>
  <c r="V6389" i="8"/>
  <c r="V6390" i="8"/>
  <c r="V6391" i="8"/>
  <c r="V6392" i="8"/>
  <c r="V6393" i="8"/>
  <c r="V6394" i="8"/>
  <c r="V6395" i="8"/>
  <c r="V2954" i="8"/>
  <c r="V2955" i="8"/>
  <c r="V2956" i="8"/>
  <c r="V2957" i="8"/>
  <c r="V2958" i="8"/>
  <c r="V2959" i="8"/>
  <c r="V2960" i="8"/>
  <c r="V2961" i="8"/>
  <c r="V4050" i="8"/>
  <c r="V4051" i="8"/>
  <c r="V4052" i="8"/>
  <c r="V4053" i="8"/>
  <c r="V4054" i="8"/>
  <c r="V4055" i="8"/>
  <c r="V7012" i="8"/>
  <c r="V7013" i="8"/>
  <c r="V7014" i="8"/>
  <c r="V7015" i="8"/>
  <c r="V7016" i="8"/>
  <c r="V7017" i="8"/>
  <c r="V7018" i="8"/>
  <c r="V7019" i="8"/>
  <c r="V7020" i="8"/>
  <c r="V7021" i="8"/>
  <c r="V7022" i="8"/>
  <c r="V7023" i="8"/>
  <c r="V7024" i="8"/>
  <c r="V7025" i="8"/>
  <c r="V7026" i="8"/>
  <c r="V7027" i="8"/>
  <c r="V7028" i="8"/>
  <c r="V7029" i="8"/>
  <c r="V7030" i="8"/>
  <c r="V7031" i="8"/>
  <c r="V7032" i="8"/>
  <c r="V7033" i="8"/>
  <c r="V7034" i="8"/>
  <c r="V7035" i="8"/>
  <c r="V7036" i="8"/>
  <c r="V7037" i="8"/>
  <c r="V7038" i="8"/>
  <c r="V7039" i="8"/>
  <c r="V7040" i="8"/>
  <c r="V7041" i="8"/>
  <c r="V7042" i="8"/>
  <c r="V7043" i="8"/>
  <c r="V7044" i="8"/>
  <c r="V7045" i="8"/>
  <c r="V7046" i="8"/>
  <c r="V7047" i="8"/>
  <c r="V7048" i="8"/>
  <c r="V7049" i="8"/>
  <c r="V7050" i="8"/>
  <c r="V7051" i="8"/>
  <c r="V7052" i="8"/>
  <c r="V7053" i="8"/>
  <c r="V4265" i="8"/>
  <c r="V4266" i="8"/>
  <c r="V4267" i="8"/>
  <c r="V4268" i="8"/>
  <c r="V554" i="8"/>
  <c r="V555" i="8"/>
  <c r="V556" i="8"/>
  <c r="V557" i="8"/>
  <c r="V3136" i="8"/>
  <c r="V3137" i="8"/>
  <c r="V3138" i="8"/>
  <c r="V3139" i="8"/>
  <c r="V3140" i="8"/>
  <c r="V3141" i="8"/>
  <c r="V3142" i="8"/>
  <c r="V3143" i="8"/>
  <c r="V3144" i="8"/>
  <c r="V3145" i="8"/>
  <c r="V2570" i="8"/>
  <c r="V2571" i="8"/>
  <c r="V2572" i="8"/>
  <c r="V2573" i="8"/>
  <c r="V2574" i="8"/>
  <c r="V2575" i="8"/>
  <c r="V2576" i="8"/>
  <c r="V2577" i="8"/>
  <c r="V2578" i="8"/>
  <c r="V2579" i="8"/>
  <c r="V2580" i="8"/>
  <c r="V2581" i="8"/>
  <c r="V2582" i="8"/>
  <c r="V2583" i="8"/>
  <c r="V2584" i="8"/>
  <c r="V5122" i="8"/>
  <c r="V5123" i="8"/>
  <c r="V5124" i="8"/>
  <c r="V5125" i="8"/>
  <c r="V5126" i="8"/>
  <c r="V5127" i="8"/>
  <c r="V5128" i="8"/>
  <c r="V5129" i="8"/>
  <c r="V5130" i="8"/>
  <c r="V5131" i="8"/>
  <c r="V5132" i="8"/>
  <c r="V5133" i="8"/>
  <c r="V6693" i="8"/>
  <c r="V6694" i="8"/>
  <c r="V6695" i="8"/>
  <c r="V6696" i="8"/>
  <c r="V6697" i="8"/>
  <c r="V6698" i="8"/>
  <c r="V6699" i="8"/>
  <c r="V6700" i="8"/>
  <c r="V6701" i="8"/>
  <c r="V6702" i="8"/>
  <c r="V6703" i="8"/>
  <c r="V6704" i="8"/>
  <c r="V6705" i="8"/>
  <c r="V6706" i="8"/>
  <c r="V6707" i="8"/>
  <c r="V6708" i="8"/>
  <c r="V6709" i="8"/>
  <c r="V6710" i="8"/>
  <c r="V6711" i="8"/>
  <c r="V6712" i="8"/>
  <c r="V6713" i="8"/>
  <c r="V6714" i="8"/>
  <c r="V6715" i="8"/>
  <c r="V2492" i="8"/>
  <c r="V4593" i="8"/>
  <c r="V4594" i="8"/>
  <c r="V4595" i="8"/>
  <c r="V4596" i="8"/>
  <c r="V4597" i="8"/>
  <c r="V4598" i="8"/>
  <c r="V5136" i="8"/>
  <c r="V5137" i="8"/>
  <c r="V5138" i="8"/>
  <c r="V5139" i="8"/>
  <c r="V5140" i="8"/>
  <c r="V5141" i="8"/>
  <c r="V5142" i="8"/>
  <c r="V5143" i="8"/>
  <c r="V5144" i="8"/>
  <c r="V5145" i="8"/>
  <c r="V5146" i="8"/>
  <c r="V5147" i="8"/>
  <c r="V5148" i="8"/>
  <c r="V5149" i="8"/>
  <c r="V5150" i="8"/>
  <c r="V5151" i="8"/>
  <c r="V5152" i="8"/>
  <c r="V5153" i="8"/>
  <c r="V5154" i="8"/>
  <c r="V5155" i="8"/>
  <c r="V5156" i="8"/>
  <c r="V5904" i="8"/>
  <c r="V5905" i="8"/>
  <c r="V5906" i="8"/>
  <c r="V5907" i="8"/>
  <c r="V5908" i="8"/>
  <c r="V5909" i="8"/>
  <c r="V5910" i="8"/>
  <c r="V5911" i="8"/>
  <c r="V5912" i="8"/>
  <c r="V5913" i="8"/>
  <c r="V5914" i="8"/>
  <c r="V5915" i="8"/>
  <c r="V5916" i="8"/>
  <c r="V5917" i="8"/>
  <c r="V5918" i="8"/>
  <c r="V5919" i="8"/>
  <c r="V5920" i="8"/>
  <c r="V5921" i="8"/>
  <c r="V5922" i="8"/>
  <c r="V5923" i="8"/>
  <c r="V5924" i="8"/>
  <c r="V6450" i="8"/>
  <c r="V6451" i="8"/>
  <c r="V6452" i="8"/>
  <c r="V6453" i="8"/>
  <c r="V6454" i="8"/>
  <c r="V6455" i="8"/>
  <c r="V6456" i="8"/>
  <c r="V6457" i="8"/>
  <c r="V6458" i="8"/>
  <c r="V6459" i="8"/>
  <c r="V6460" i="8"/>
  <c r="V6461" i="8"/>
  <c r="V8353" i="8"/>
  <c r="V8354" i="8"/>
  <c r="V8355" i="8"/>
  <c r="V8356" i="8"/>
  <c r="V8357" i="8"/>
  <c r="V2398" i="8"/>
  <c r="V2399" i="8"/>
  <c r="V2400" i="8"/>
  <c r="V2401" i="8"/>
  <c r="V2402" i="8"/>
  <c r="V2403" i="8"/>
  <c r="V2404" i="8"/>
  <c r="V2405" i="8"/>
  <c r="V2406" i="8"/>
  <c r="V2407" i="8"/>
  <c r="V6804" i="8"/>
  <c r="V6805" i="8"/>
  <c r="V6806" i="8"/>
  <c r="V6807" i="8"/>
  <c r="V6808" i="8"/>
  <c r="V6809" i="8"/>
  <c r="V6810" i="8"/>
  <c r="V6811" i="8"/>
  <c r="V6812" i="8"/>
  <c r="V6813" i="8"/>
  <c r="V6814" i="8"/>
  <c r="V6815" i="8"/>
  <c r="V6816" i="8"/>
  <c r="V8426" i="8"/>
  <c r="V8427" i="8"/>
  <c r="V8428" i="8"/>
  <c r="V8429" i="8"/>
  <c r="V8430" i="8"/>
  <c r="V8431" i="8"/>
  <c r="V8432" i="8"/>
  <c r="V8433" i="8"/>
  <c r="V8434" i="8"/>
  <c r="V8435" i="8"/>
  <c r="V8436" i="8"/>
  <c r="V8437" i="8"/>
  <c r="V8438" i="8"/>
  <c r="V8439" i="8"/>
  <c r="V8440" i="8"/>
  <c r="V8441" i="8"/>
  <c r="V8442" i="8"/>
  <c r="V8443" i="8"/>
  <c r="V8444" i="8"/>
  <c r="V8445" i="8"/>
  <c r="V8446" i="8"/>
  <c r="V8447" i="8"/>
  <c r="V8448" i="8"/>
  <c r="V8449" i="8"/>
  <c r="V8450" i="8"/>
  <c r="V8451" i="8"/>
  <c r="V8452" i="8"/>
  <c r="V8453" i="8"/>
  <c r="V8454" i="8"/>
  <c r="V8455" i="8"/>
  <c r="V8456" i="8"/>
  <c r="V8457" i="8"/>
  <c r="V8458" i="8"/>
  <c r="V8459" i="8"/>
  <c r="V8460" i="8"/>
  <c r="V8461" i="8"/>
  <c r="V4681" i="8"/>
  <c r="V4682" i="8"/>
  <c r="V4683" i="8"/>
  <c r="V4684" i="8"/>
  <c r="V4685" i="8"/>
  <c r="V4686" i="8"/>
  <c r="V4687" i="8"/>
  <c r="V5045" i="8"/>
  <c r="V5046" i="8"/>
  <c r="V5047" i="8"/>
  <c r="V5048" i="8"/>
  <c r="V4474" i="8"/>
  <c r="V4475" i="8"/>
  <c r="V4476" i="8"/>
  <c r="V4477" i="8"/>
  <c r="V4478" i="8"/>
  <c r="V4479" i="8"/>
  <c r="V4480" i="8"/>
  <c r="V4481" i="8"/>
  <c r="V4482" i="8"/>
  <c r="V2977" i="8"/>
  <c r="V2978" i="8"/>
  <c r="V2979" i="8"/>
  <c r="V2980" i="8"/>
  <c r="V2981" i="8"/>
  <c r="V2982" i="8"/>
  <c r="V2983" i="8"/>
  <c r="V2984" i="8"/>
  <c r="V2985" i="8"/>
  <c r="V2986" i="8"/>
  <c r="V2987" i="8"/>
  <c r="V2988" i="8"/>
  <c r="V2989" i="8"/>
  <c r="V2990" i="8"/>
  <c r="V2991" i="8"/>
  <c r="V2992" i="8"/>
  <c r="V2993" i="8"/>
  <c r="V2994" i="8"/>
  <c r="V2995" i="8"/>
  <c r="V2996" i="8"/>
  <c r="V2997" i="8"/>
  <c r="V2998" i="8"/>
  <c r="V2999" i="8"/>
  <c r="V3000" i="8"/>
  <c r="V3001" i="8"/>
  <c r="V3002" i="8"/>
  <c r="V3003" i="8"/>
  <c r="V3004" i="8"/>
  <c r="V3005" i="8"/>
  <c r="V3006" i="8"/>
  <c r="V3007" i="8"/>
  <c r="V3008" i="8"/>
  <c r="V3009" i="8"/>
  <c r="V3010" i="8"/>
  <c r="V3011" i="8"/>
  <c r="V3012" i="8"/>
  <c r="V3013" i="8"/>
  <c r="V3014" i="8"/>
  <c r="V3015" i="8"/>
  <c r="V3016" i="8"/>
  <c r="V3017" i="8"/>
  <c r="V3018" i="8"/>
  <c r="V2715" i="8"/>
  <c r="V2716" i="8"/>
  <c r="V2717" i="8"/>
  <c r="V2718" i="8"/>
  <c r="V2719" i="8"/>
  <c r="V2720" i="8"/>
  <c r="V2721" i="8"/>
  <c r="V2722" i="8"/>
  <c r="V2723" i="8"/>
  <c r="V2724" i="8"/>
  <c r="V2725" i="8"/>
  <c r="V2726" i="8"/>
  <c r="V2727" i="8"/>
  <c r="V2728" i="8"/>
  <c r="V7271" i="8"/>
  <c r="V7272" i="8"/>
  <c r="V7273" i="8"/>
  <c r="V7274" i="8"/>
  <c r="V7275" i="8"/>
  <c r="V7276" i="8"/>
  <c r="V7277" i="8"/>
  <c r="V7278" i="8"/>
  <c r="V7279" i="8"/>
  <c r="V7280" i="8"/>
  <c r="V7281" i="8"/>
  <c r="V7282" i="8"/>
  <c r="V7283" i="8"/>
  <c r="V7284" i="8"/>
  <c r="V7285" i="8"/>
  <c r="V7286" i="8"/>
  <c r="V7287" i="8"/>
  <c r="V7288" i="8"/>
  <c r="V7289" i="8"/>
  <c r="V7290" i="8"/>
  <c r="V7291" i="8"/>
  <c r="V7292" i="8"/>
  <c r="V7293" i="8"/>
  <c r="V7294" i="8"/>
  <c r="V7295" i="8"/>
  <c r="V7296" i="8"/>
  <c r="V7297" i="8"/>
  <c r="V7298" i="8"/>
  <c r="V7299" i="8"/>
  <c r="V7300" i="8"/>
  <c r="V7301" i="8"/>
  <c r="V7302" i="8"/>
  <c r="V4144" i="8"/>
  <c r="V4145" i="8"/>
  <c r="V4146" i="8"/>
  <c r="V4147" i="8"/>
  <c r="V4148" i="8"/>
  <c r="V4149" i="8"/>
  <c r="V4150" i="8"/>
  <c r="V4151" i="8"/>
  <c r="V4152" i="8"/>
  <c r="V4153" i="8"/>
  <c r="V4154" i="8"/>
  <c r="V4155" i="8"/>
  <c r="V4658" i="8"/>
  <c r="V4659" i="8"/>
  <c r="V4660" i="8"/>
  <c r="V4661" i="8"/>
  <c r="V4662" i="8"/>
  <c r="V4663" i="8"/>
  <c r="V4664" i="8"/>
  <c r="V4665" i="8"/>
  <c r="V4666" i="8"/>
  <c r="V4667" i="8"/>
  <c r="V4668" i="8"/>
  <c r="V4669" i="8"/>
  <c r="V4670" i="8"/>
  <c r="V4671" i="8"/>
  <c r="V4672" i="8"/>
  <c r="V4673" i="8"/>
  <c r="V4674" i="8"/>
  <c r="V4675" i="8"/>
  <c r="V4676" i="8"/>
  <c r="V4677" i="8"/>
  <c r="V4678" i="8"/>
  <c r="V4679" i="8"/>
  <c r="V4680" i="8"/>
  <c r="V3254" i="8"/>
  <c r="V3255" i="8"/>
  <c r="V3256" i="8"/>
  <c r="V3257" i="8"/>
  <c r="V3258" i="8"/>
  <c r="V3259" i="8"/>
  <c r="V3260" i="8"/>
  <c r="V3261" i="8"/>
  <c r="V3262" i="8"/>
  <c r="V3263" i="8"/>
  <c r="V3264" i="8"/>
  <c r="V3265" i="8"/>
  <c r="V3266" i="8"/>
  <c r="V3267" i="8"/>
  <c r="V3268" i="8"/>
  <c r="V3269" i="8"/>
  <c r="V3270" i="8"/>
  <c r="V3271" i="8"/>
  <c r="V3272" i="8"/>
  <c r="V3273" i="8"/>
  <c r="V3274" i="8"/>
  <c r="V3275" i="8"/>
  <c r="V3276" i="8"/>
  <c r="V3277" i="8"/>
  <c r="V3278" i="8"/>
  <c r="V3279" i="8"/>
  <c r="V3280" i="8"/>
  <c r="V3281" i="8"/>
  <c r="V3282" i="8"/>
  <c r="V3283" i="8"/>
  <c r="V3284" i="8"/>
  <c r="V3285" i="8"/>
  <c r="V3286" i="8"/>
  <c r="V3287" i="8"/>
  <c r="V3288" i="8"/>
  <c r="V3289" i="8"/>
  <c r="V3290" i="8"/>
  <c r="V3291" i="8"/>
  <c r="V3292" i="8"/>
  <c r="V5703" i="8"/>
  <c r="V5704" i="8"/>
  <c r="V5705" i="8"/>
  <c r="V5706" i="8"/>
  <c r="V5707" i="8"/>
  <c r="V5708" i="8"/>
  <c r="V5709" i="8"/>
  <c r="V5710" i="8"/>
  <c r="V5711" i="8"/>
  <c r="V5712" i="8"/>
  <c r="V5713" i="8"/>
  <c r="V5714" i="8"/>
  <c r="V5715" i="8"/>
  <c r="V5716" i="8"/>
  <c r="V5717" i="8"/>
  <c r="V5718" i="8"/>
  <c r="V5719" i="8"/>
  <c r="V5720" i="8"/>
  <c r="V5721" i="8"/>
  <c r="V5722" i="8"/>
  <c r="V7303" i="8"/>
  <c r="V7304" i="8"/>
  <c r="V7305" i="8"/>
  <c r="V7306" i="8"/>
  <c r="V7307" i="8"/>
  <c r="V7308" i="8"/>
  <c r="V7309" i="8"/>
  <c r="V7310" i="8"/>
  <c r="V7311" i="8"/>
  <c r="V7312" i="8"/>
  <c r="V7313" i="8"/>
  <c r="V7314" i="8"/>
  <c r="V7315" i="8"/>
  <c r="V7316" i="8"/>
  <c r="V7317" i="8"/>
  <c r="V7318" i="8"/>
  <c r="V7319" i="8"/>
  <c r="V7320" i="8"/>
  <c r="V7321" i="8"/>
  <c r="V7322" i="8"/>
  <c r="V7323" i="8"/>
  <c r="V7324" i="8"/>
  <c r="V7325" i="8"/>
  <c r="V7326" i="8"/>
  <c r="V7327" i="8"/>
  <c r="V7328" i="8"/>
  <c r="V7329" i="8"/>
  <c r="V7224" i="8"/>
  <c r="V7225" i="8"/>
  <c r="V7226" i="8"/>
  <c r="V7227" i="8"/>
  <c r="V7228" i="8"/>
  <c r="V7229" i="8"/>
  <c r="V7230" i="8"/>
  <c r="V7231" i="8"/>
  <c r="V7232" i="8"/>
  <c r="V7233" i="8"/>
  <c r="V2567" i="8"/>
  <c r="V2568" i="8"/>
  <c r="V2569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1987" i="8"/>
  <c r="V1988" i="8"/>
  <c r="V1989" i="8"/>
  <c r="V1990" i="8"/>
  <c r="V1991" i="8"/>
  <c r="V1992" i="8"/>
  <c r="V1993" i="8"/>
  <c r="V1994" i="8"/>
  <c r="V2873" i="8"/>
  <c r="V2874" i="8"/>
  <c r="V2875" i="8"/>
  <c r="V2876" i="8"/>
  <c r="V2877" i="8"/>
  <c r="V2878" i="8"/>
  <c r="V2879" i="8"/>
  <c r="V2880" i="8"/>
  <c r="V2881" i="8"/>
  <c r="V2882" i="8"/>
  <c r="V2883" i="8"/>
  <c r="V2884" i="8"/>
  <c r="V2885" i="8"/>
  <c r="V2886" i="8"/>
  <c r="V2887" i="8"/>
  <c r="V2888" i="8"/>
  <c r="V2889" i="8"/>
  <c r="V2890" i="8"/>
  <c r="V2891" i="8"/>
  <c r="V2892" i="8"/>
  <c r="V2893" i="8"/>
  <c r="V2894" i="8"/>
  <c r="V2895" i="8"/>
  <c r="V2896" i="8"/>
  <c r="V2897" i="8"/>
  <c r="V2898" i="8"/>
  <c r="V2899" i="8"/>
  <c r="V2900" i="8"/>
  <c r="V2901" i="8"/>
  <c r="V2902" i="8"/>
  <c r="V2903" i="8"/>
  <c r="V2904" i="8"/>
  <c r="V2905" i="8"/>
  <c r="V2906" i="8"/>
  <c r="V2907" i="8"/>
  <c r="V2908" i="8"/>
  <c r="V2909" i="8"/>
  <c r="V2910" i="8"/>
  <c r="V2911" i="8"/>
  <c r="V5435" i="8"/>
  <c r="V5436" i="8"/>
  <c r="V5437" i="8"/>
  <c r="V5438" i="8"/>
  <c r="V5439" i="8"/>
  <c r="V5440" i="8"/>
  <c r="V5441" i="8"/>
  <c r="V5442" i="8"/>
  <c r="V5443" i="8"/>
  <c r="V5444" i="8"/>
  <c r="V5445" i="8"/>
  <c r="V5446" i="8"/>
  <c r="V5447" i="8"/>
  <c r="V5448" i="8"/>
  <c r="V5449" i="8"/>
  <c r="V5450" i="8"/>
  <c r="V5451" i="8"/>
  <c r="V5452" i="8"/>
  <c r="V5453" i="8"/>
  <c r="V5454" i="8"/>
  <c r="V5455" i="8"/>
  <c r="V5456" i="8"/>
  <c r="V5457" i="8"/>
  <c r="V5458" i="8"/>
  <c r="V5459" i="8"/>
  <c r="V5109" i="8"/>
  <c r="V5110" i="8"/>
  <c r="V5111" i="8"/>
  <c r="V5112" i="8"/>
  <c r="V5113" i="8"/>
  <c r="V5114" i="8"/>
  <c r="V5115" i="8"/>
  <c r="V5116" i="8"/>
  <c r="V5117" i="8"/>
  <c r="V5118" i="8"/>
  <c r="V5119" i="8"/>
  <c r="V5120" i="8"/>
  <c r="V5121" i="8"/>
  <c r="V6752" i="8"/>
  <c r="V6753" i="8"/>
  <c r="V6754" i="8"/>
  <c r="V6755" i="8"/>
  <c r="V6756" i="8"/>
  <c r="V6757" i="8"/>
  <c r="V6758" i="8"/>
  <c r="V6759" i="8"/>
  <c r="V6760" i="8"/>
  <c r="V6761" i="8"/>
  <c r="V676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3455" i="8"/>
  <c r="V3456" i="8"/>
  <c r="V3457" i="8"/>
  <c r="V3458" i="8"/>
  <c r="V3459" i="8"/>
  <c r="V3460" i="8"/>
  <c r="V3461" i="8"/>
  <c r="V3462" i="8"/>
  <c r="V3463" i="8"/>
  <c r="V3464" i="8"/>
  <c r="V331" i="8"/>
  <c r="V332" i="8"/>
  <c r="V333" i="8"/>
  <c r="V334" i="8"/>
  <c r="V335" i="8"/>
  <c r="V336" i="8"/>
  <c r="V337" i="8"/>
  <c r="V338" i="8"/>
  <c r="V339" i="8"/>
  <c r="V340" i="8"/>
  <c r="V341" i="8"/>
  <c r="V342" i="8"/>
  <c r="V343" i="8"/>
  <c r="V344" i="8"/>
  <c r="V345" i="8"/>
  <c r="V5076" i="8"/>
  <c r="V5077" i="8"/>
  <c r="V5078" i="8"/>
  <c r="V5079" i="8"/>
  <c r="V5080" i="8"/>
  <c r="V5081" i="8"/>
  <c r="V5082" i="8"/>
  <c r="V5083" i="8"/>
  <c r="V5946" i="8"/>
  <c r="V5947" i="8"/>
  <c r="V5948" i="8"/>
  <c r="V5949" i="8"/>
  <c r="V5950" i="8"/>
  <c r="V5951" i="8"/>
  <c r="V5952" i="8"/>
  <c r="V5953" i="8"/>
  <c r="V5954" i="8"/>
  <c r="V5955" i="8"/>
  <c r="V5956" i="8"/>
  <c r="V5957" i="8"/>
  <c r="V5958" i="8"/>
  <c r="V5959" i="8"/>
  <c r="V5960" i="8"/>
  <c r="V5961" i="8"/>
  <c r="V5962" i="8"/>
  <c r="V5963" i="8"/>
  <c r="V5964" i="8"/>
  <c r="V5965" i="8"/>
  <c r="V5966" i="8"/>
  <c r="V5967" i="8"/>
  <c r="V5968" i="8"/>
  <c r="V5969" i="8"/>
  <c r="V5970" i="8"/>
  <c r="V5971" i="8"/>
  <c r="V5972" i="8"/>
  <c r="V5973" i="8"/>
  <c r="V5974" i="8"/>
  <c r="V5975" i="8"/>
  <c r="V5976" i="8"/>
  <c r="V5977" i="8"/>
  <c r="V5978" i="8"/>
  <c r="V5979" i="8"/>
  <c r="V5980" i="8"/>
  <c r="V5981" i="8"/>
  <c r="V5982" i="8"/>
  <c r="V5983" i="8"/>
  <c r="V6521" i="8"/>
  <c r="V6522" i="8"/>
  <c r="V6523" i="8"/>
  <c r="V6524" i="8"/>
  <c r="V6525" i="8"/>
  <c r="V6526" i="8"/>
  <c r="V6527" i="8"/>
  <c r="V6528" i="8"/>
  <c r="V6529" i="8"/>
  <c r="V6530" i="8"/>
  <c r="V6531" i="8"/>
  <c r="V6532" i="8"/>
  <c r="V6533" i="8"/>
  <c r="V6534" i="8"/>
  <c r="V6535" i="8"/>
  <c r="V6536" i="8"/>
  <c r="V6537" i="8"/>
  <c r="V6538" i="8"/>
  <c r="V6539" i="8"/>
  <c r="V6540" i="8"/>
  <c r="V6541" i="8"/>
  <c r="V6542" i="8"/>
  <c r="V6543" i="8"/>
  <c r="V6544" i="8"/>
  <c r="V6545" i="8"/>
  <c r="V6546" i="8"/>
  <c r="V6547" i="8"/>
  <c r="V6548" i="8"/>
  <c r="V6549" i="8"/>
  <c r="V6550" i="8"/>
  <c r="V6551" i="8"/>
  <c r="V6552" i="8"/>
  <c r="V6553" i="8"/>
  <c r="V6554" i="8"/>
  <c r="V6555" i="8"/>
  <c r="V6556" i="8"/>
  <c r="V6557" i="8"/>
  <c r="V6558" i="8"/>
  <c r="V6559" i="8"/>
  <c r="V6560" i="8"/>
  <c r="V6561" i="8"/>
  <c r="V6562" i="8"/>
  <c r="V6563" i="8"/>
  <c r="V1414" i="8"/>
  <c r="V1415" i="8"/>
  <c r="V1416" i="8"/>
  <c r="V1417" i="8"/>
  <c r="V1418" i="8"/>
  <c r="V1419" i="8"/>
  <c r="V1420" i="8"/>
  <c r="V1421" i="8"/>
  <c r="V1422" i="8"/>
  <c r="V1423" i="8"/>
  <c r="V3477" i="8"/>
  <c r="V3478" i="8"/>
  <c r="V3479" i="8"/>
  <c r="V3480" i="8"/>
  <c r="V3481" i="8"/>
  <c r="V3482" i="8"/>
  <c r="V3483" i="8"/>
  <c r="V3484" i="8"/>
  <c r="V3485" i="8"/>
  <c r="V3486" i="8"/>
  <c r="V3487" i="8"/>
  <c r="V8561" i="8"/>
  <c r="V8562" i="8"/>
  <c r="V8563" i="8"/>
  <c r="V8564" i="8"/>
  <c r="V8565" i="8"/>
  <c r="V8202" i="8"/>
  <c r="V8203" i="8"/>
  <c r="V8204" i="8"/>
  <c r="V8205" i="8"/>
  <c r="V8206" i="8"/>
  <c r="V8207" i="8"/>
  <c r="V8208" i="8"/>
  <c r="V8209" i="8"/>
  <c r="V8210" i="8"/>
  <c r="V8211" i="8"/>
  <c r="V8212" i="8"/>
  <c r="V8213" i="8"/>
  <c r="V8214" i="8"/>
  <c r="V8215" i="8"/>
  <c r="V8216" i="8"/>
  <c r="V8217" i="8"/>
  <c r="V8218" i="8"/>
  <c r="V8219" i="8"/>
  <c r="V8220" i="8"/>
  <c r="V8221" i="8"/>
  <c r="V8222" i="8"/>
  <c r="V8223" i="8"/>
  <c r="V8224" i="8"/>
  <c r="V8225" i="8"/>
  <c r="V8226" i="8"/>
  <c r="V8227" i="8"/>
  <c r="V8228" i="8"/>
  <c r="V8229" i="8"/>
  <c r="V8230" i="8"/>
  <c r="V8231" i="8"/>
  <c r="V8232" i="8"/>
  <c r="V8233" i="8"/>
  <c r="V8234" i="8"/>
  <c r="V8235" i="8"/>
  <c r="V8236" i="8"/>
  <c r="V8169" i="8"/>
  <c r="V8170" i="8"/>
  <c r="V8171" i="8"/>
  <c r="V8172" i="8"/>
  <c r="V8173" i="8"/>
  <c r="V2255" i="8"/>
  <c r="V2256" i="8"/>
  <c r="V2257" i="8"/>
  <c r="V2258" i="8"/>
  <c r="V2259" i="8"/>
  <c r="V2260" i="8"/>
  <c r="V2261" i="8"/>
  <c r="V2262" i="8"/>
  <c r="V2263" i="8"/>
  <c r="V2264" i="8"/>
  <c r="V1556" i="8"/>
  <c r="V1557" i="8"/>
  <c r="V1558" i="8"/>
  <c r="V1559" i="8"/>
  <c r="V1560" i="8"/>
  <c r="V1561" i="8"/>
  <c r="V1562" i="8"/>
  <c r="V1563" i="8"/>
  <c r="V1564" i="8"/>
  <c r="V1565" i="8"/>
  <c r="V1566" i="8"/>
  <c r="V1567" i="8"/>
  <c r="V4757" i="8"/>
  <c r="V4758" i="8"/>
  <c r="V4759" i="8"/>
  <c r="V4760" i="8"/>
  <c r="V4761" i="8"/>
  <c r="V4762" i="8"/>
  <c r="V4763" i="8"/>
  <c r="V2289" i="8"/>
  <c r="V2290" i="8"/>
  <c r="V2291" i="8"/>
  <c r="V2292" i="8"/>
  <c r="V2293" i="8"/>
  <c r="V2294" i="8"/>
  <c r="V2295" i="8"/>
  <c r="V1894" i="8"/>
  <c r="V1895" i="8"/>
  <c r="V1896" i="8"/>
  <c r="V1897" i="8"/>
  <c r="V1898" i="8"/>
  <c r="V1899" i="8"/>
  <c r="V1900" i="8"/>
  <c r="V1901" i="8"/>
  <c r="V1902" i="8"/>
  <c r="V1903" i="8"/>
  <c r="V1904" i="8"/>
  <c r="V2834" i="8"/>
  <c r="V2835" i="8"/>
  <c r="V2836" i="8"/>
  <c r="V7919" i="8"/>
  <c r="V7920" i="8"/>
  <c r="V7921" i="8"/>
  <c r="V7922" i="8"/>
  <c r="V7923" i="8"/>
  <c r="V7924" i="8"/>
  <c r="V7925" i="8"/>
  <c r="V7926" i="8"/>
  <c r="V7927" i="8"/>
  <c r="V7928" i="8"/>
  <c r="V7929" i="8"/>
  <c r="V7930" i="8"/>
  <c r="V7931" i="8"/>
  <c r="V7932" i="8"/>
  <c r="V7933" i="8"/>
  <c r="V7934" i="8"/>
  <c r="V7935" i="8"/>
  <c r="V7936" i="8"/>
  <c r="V7937" i="8"/>
  <c r="V7938" i="8"/>
  <c r="V7939" i="8"/>
  <c r="V7940" i="8"/>
  <c r="V2837" i="8"/>
  <c r="V2838" i="8"/>
  <c r="V2839" i="8"/>
  <c r="V2840" i="8"/>
  <c r="V2841" i="8"/>
  <c r="V2842" i="8"/>
  <c r="V2843" i="8"/>
  <c r="V2844" i="8"/>
  <c r="V2845" i="8"/>
  <c r="V2846" i="8"/>
  <c r="V6838" i="8"/>
  <c r="V6839" i="8"/>
  <c r="V6840" i="8"/>
  <c r="V6841" i="8"/>
  <c r="V6842" i="8"/>
  <c r="V4307" i="8"/>
  <c r="V4308" i="8"/>
  <c r="V4309" i="8"/>
  <c r="V4310" i="8"/>
  <c r="V4311" i="8"/>
  <c r="V4312" i="8"/>
  <c r="V4313" i="8"/>
  <c r="V8125" i="8"/>
  <c r="V8126" i="8"/>
  <c r="V8127" i="8"/>
  <c r="V8128" i="8"/>
  <c r="V8129" i="8"/>
  <c r="V8130" i="8"/>
  <c r="V8131" i="8"/>
  <c r="V8132" i="8"/>
  <c r="V8133" i="8"/>
  <c r="V8618" i="8"/>
  <c r="V4269" i="8"/>
  <c r="V4270" i="8"/>
  <c r="V4271" i="8"/>
  <c r="V4272" i="8"/>
  <c r="V4273" i="8"/>
  <c r="V4274" i="8"/>
  <c r="V4275" i="8"/>
  <c r="V4276" i="8"/>
  <c r="V4277" i="8"/>
  <c r="V4278" i="8"/>
  <c r="V291" i="8"/>
  <c r="V292" i="8"/>
  <c r="V293" i="8"/>
  <c r="V294" i="8"/>
  <c r="V295" i="8"/>
  <c r="V296" i="8"/>
  <c r="V297" i="8"/>
  <c r="V298" i="8"/>
  <c r="V299" i="8"/>
  <c r="V300" i="8"/>
  <c r="V301" i="8"/>
  <c r="V302" i="8"/>
  <c r="V303" i="8"/>
  <c r="V304" i="8"/>
  <c r="V305" i="8"/>
  <c r="V306" i="8"/>
  <c r="V307" i="8"/>
  <c r="V308" i="8"/>
  <c r="V309" i="8"/>
  <c r="V310" i="8"/>
  <c r="V311" i="8"/>
  <c r="V312" i="8"/>
  <c r="V313" i="8"/>
  <c r="V314" i="8"/>
  <c r="V315" i="8"/>
  <c r="V316" i="8"/>
  <c r="V317" i="8"/>
  <c r="V318" i="8"/>
  <c r="V319" i="8"/>
  <c r="V320" i="8"/>
  <c r="V321" i="8"/>
  <c r="V322" i="8"/>
  <c r="V323" i="8"/>
  <c r="V324" i="8"/>
  <c r="V325" i="8"/>
  <c r="V326" i="8"/>
  <c r="V327" i="8"/>
  <c r="V328" i="8"/>
  <c r="V329" i="8"/>
  <c r="V330" i="8"/>
  <c r="V5665" i="8"/>
  <c r="V5666" i="8"/>
  <c r="V5667" i="8"/>
  <c r="V5668" i="8"/>
  <c r="V5669" i="8"/>
  <c r="V5670" i="8"/>
  <c r="V5671" i="8"/>
  <c r="V5672" i="8"/>
  <c r="V5673" i="8"/>
  <c r="V5674" i="8"/>
  <c r="V5675" i="8"/>
  <c r="V5676" i="8"/>
  <c r="V5677" i="8"/>
  <c r="V5678" i="8"/>
  <c r="V5679" i="8"/>
  <c r="V5680" i="8"/>
  <c r="V5681" i="8"/>
  <c r="V5682" i="8"/>
  <c r="V5683" i="8"/>
  <c r="V5684" i="8"/>
  <c r="V5685" i="8"/>
  <c r="V5686" i="8"/>
  <c r="V5687" i="8"/>
  <c r="V5688" i="8"/>
  <c r="V5689" i="8"/>
  <c r="V5690" i="8"/>
  <c r="V5691" i="8"/>
  <c r="V5692" i="8"/>
  <c r="V5693" i="8"/>
  <c r="V5694" i="8"/>
  <c r="V5695" i="8"/>
  <c r="V5696" i="8"/>
  <c r="V5697" i="8"/>
  <c r="V5698" i="8"/>
  <c r="V5699" i="8"/>
  <c r="V5700" i="8"/>
  <c r="V5701" i="8"/>
  <c r="V5702" i="8"/>
  <c r="V4171" i="8"/>
  <c r="V4172" i="8"/>
  <c r="V4173" i="8"/>
  <c r="V4174" i="8"/>
  <c r="V4175" i="8"/>
  <c r="V4176" i="8"/>
  <c r="V4177" i="8"/>
  <c r="V4178" i="8"/>
  <c r="V4179" i="8"/>
  <c r="V4180" i="8"/>
  <c r="V4181" i="8"/>
  <c r="V4182" i="8"/>
  <c r="V4183" i="8"/>
  <c r="V4184" i="8"/>
  <c r="V4185" i="8"/>
  <c r="V4186" i="8"/>
  <c r="V4187" i="8"/>
  <c r="V4188" i="8"/>
  <c r="V4189" i="8"/>
  <c r="V4190" i="8"/>
  <c r="V4191" i="8"/>
  <c r="V4192" i="8"/>
  <c r="V4193" i="8"/>
  <c r="V4194" i="8"/>
  <c r="V4195" i="8"/>
  <c r="V4196" i="8"/>
  <c r="V4197" i="8"/>
  <c r="V4198" i="8"/>
  <c r="V4199" i="8"/>
  <c r="V4200" i="8"/>
  <c r="V4201" i="8"/>
  <c r="V4202" i="8"/>
  <c r="V4203" i="8"/>
  <c r="V4204" i="8"/>
  <c r="V4205" i="8"/>
  <c r="V4206" i="8"/>
  <c r="V4207" i="8"/>
  <c r="V4208" i="8"/>
  <c r="V4209" i="8"/>
  <c r="V4210" i="8"/>
  <c r="V1394" i="8"/>
  <c r="V1395" i="8"/>
  <c r="V1396" i="8"/>
  <c r="V5134" i="8"/>
  <c r="V5135" i="8"/>
  <c r="V2040" i="8"/>
  <c r="V2041" i="8"/>
  <c r="V2042" i="8"/>
  <c r="V7087" i="8"/>
  <c r="V7088" i="8"/>
  <c r="V7089" i="8"/>
  <c r="V7090" i="8"/>
  <c r="V7091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284" i="8"/>
  <c r="V285" i="8"/>
  <c r="V286" i="8"/>
  <c r="V287" i="8"/>
  <c r="V288" i="8"/>
  <c r="V289" i="8"/>
  <c r="V290" i="8"/>
  <c r="V3471" i="8"/>
  <c r="V3472" i="8"/>
  <c r="V3473" i="8"/>
  <c r="V3474" i="8"/>
  <c r="V3475" i="8"/>
  <c r="V3476" i="8"/>
  <c r="V5157" i="8"/>
  <c r="V5158" i="8"/>
  <c r="V5159" i="8"/>
  <c r="V5160" i="8"/>
  <c r="V5161" i="8"/>
  <c r="V5162" i="8"/>
  <c r="V5163" i="8"/>
  <c r="V5164" i="8"/>
  <c r="V5165" i="8"/>
  <c r="V5166" i="8"/>
  <c r="V5167" i="8"/>
  <c r="V5168" i="8"/>
  <c r="V5169" i="8"/>
  <c r="V5170" i="8"/>
  <c r="V5171" i="8"/>
  <c r="V5172" i="8"/>
  <c r="V5173" i="8"/>
  <c r="V4729" i="8"/>
  <c r="V4730" i="8"/>
  <c r="V4731" i="8"/>
  <c r="V4732" i="8"/>
  <c r="V4733" i="8"/>
  <c r="V4734" i="8"/>
  <c r="V4735" i="8"/>
  <c r="V4736" i="8"/>
  <c r="V4737" i="8"/>
  <c r="V4738" i="8"/>
  <c r="V4739" i="8"/>
  <c r="V4740" i="8"/>
  <c r="V4741" i="8"/>
  <c r="V4742" i="8"/>
  <c r="V4743" i="8"/>
  <c r="V4744" i="8"/>
  <c r="V4745" i="8"/>
  <c r="V4746" i="8"/>
  <c r="V4747" i="8"/>
  <c r="V4748" i="8"/>
  <c r="V4749" i="8"/>
  <c r="V4750" i="8"/>
  <c r="V4751" i="8"/>
  <c r="V4752" i="8"/>
  <c r="V4753" i="8"/>
  <c r="V2085" i="8"/>
  <c r="V2086" i="8"/>
  <c r="V2087" i="8"/>
  <c r="V2088" i="8"/>
  <c r="V2089" i="8"/>
  <c r="V2090" i="8"/>
  <c r="V2091" i="8"/>
  <c r="V2092" i="8"/>
  <c r="V2093" i="8"/>
  <c r="V2094" i="8"/>
  <c r="V2095" i="8"/>
  <c r="V2096" i="8"/>
  <c r="V2097" i="8"/>
  <c r="V2098" i="8"/>
  <c r="V2099" i="8"/>
  <c r="V2100" i="8"/>
  <c r="V2101" i="8"/>
  <c r="V2102" i="8"/>
  <c r="V2103" i="8"/>
  <c r="V2104" i="8"/>
  <c r="V2105" i="8"/>
  <c r="V1502" i="8"/>
  <c r="V1503" i="8"/>
  <c r="V1504" i="8"/>
  <c r="V1505" i="8"/>
  <c r="V1506" i="8"/>
  <c r="V1507" i="8"/>
  <c r="V1508" i="8"/>
  <c r="V1509" i="8"/>
  <c r="V1510" i="8"/>
  <c r="V1511" i="8"/>
  <c r="V1512" i="8"/>
  <c r="V1513" i="8"/>
  <c r="V1514" i="8"/>
  <c r="V1515" i="8"/>
  <c r="V1516" i="8"/>
  <c r="V1517" i="8"/>
  <c r="V1518" i="8"/>
  <c r="V1519" i="8"/>
  <c r="V1520" i="8"/>
  <c r="V1521" i="8"/>
  <c r="V1522" i="8"/>
  <c r="V1523" i="8"/>
  <c r="V1524" i="8"/>
  <c r="V1525" i="8"/>
  <c r="V1526" i="8"/>
  <c r="V1527" i="8"/>
  <c r="V1958" i="8"/>
  <c r="V1959" i="8"/>
  <c r="V1960" i="8"/>
  <c r="V1961" i="8"/>
  <c r="V1962" i="8"/>
  <c r="V1963" i="8"/>
  <c r="V1964" i="8"/>
  <c r="V1965" i="8"/>
  <c r="V1966" i="8"/>
  <c r="V1967" i="8"/>
  <c r="V1968" i="8"/>
  <c r="V1969" i="8"/>
  <c r="V1970" i="8"/>
  <c r="V1971" i="8"/>
  <c r="V1972" i="8"/>
  <c r="V1973" i="8"/>
  <c r="V1974" i="8"/>
  <c r="V1975" i="8"/>
  <c r="V1976" i="8"/>
  <c r="V1977" i="8"/>
  <c r="V1978" i="8"/>
  <c r="V1979" i="8"/>
  <c r="V1980" i="8"/>
  <c r="V1981" i="8"/>
  <c r="V1982" i="8"/>
  <c r="V1983" i="8"/>
  <c r="V1984" i="8"/>
  <c r="V1985" i="8"/>
  <c r="V1986" i="8"/>
  <c r="V6843" i="8"/>
  <c r="V6844" i="8"/>
  <c r="V6845" i="8"/>
  <c r="V6846" i="8"/>
  <c r="V6847" i="8"/>
  <c r="V6848" i="8"/>
  <c r="V6849" i="8"/>
  <c r="V6850" i="8"/>
  <c r="V6851" i="8"/>
  <c r="V6852" i="8"/>
  <c r="V6853" i="8"/>
  <c r="V6854" i="8"/>
  <c r="V6855" i="8"/>
  <c r="V6856" i="8"/>
  <c r="V6857" i="8"/>
  <c r="V6858" i="8"/>
  <c r="V6859" i="8"/>
  <c r="V6860" i="8"/>
  <c r="V6861" i="8"/>
  <c r="V6862" i="8"/>
  <c r="V6863" i="8"/>
  <c r="V6864" i="8"/>
  <c r="V6865" i="8"/>
  <c r="V6866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4722" i="8"/>
  <c r="V4723" i="8"/>
  <c r="V4724" i="8"/>
  <c r="V4725" i="8"/>
  <c r="V4726" i="8"/>
  <c r="V4727" i="8"/>
  <c r="V4728" i="8"/>
  <c r="V1640" i="8"/>
  <c r="V1641" i="8"/>
  <c r="V1642" i="8"/>
  <c r="V1643" i="8"/>
  <c r="V1644" i="8"/>
  <c r="V1645" i="8"/>
  <c r="V1646" i="8"/>
  <c r="V1647" i="8"/>
  <c r="V1648" i="8"/>
  <c r="V1649" i="8"/>
  <c r="V1650" i="8"/>
  <c r="V1651" i="8"/>
  <c r="V1652" i="8"/>
  <c r="V1653" i="8"/>
  <c r="V1654" i="8"/>
  <c r="V1655" i="8"/>
  <c r="V1656" i="8"/>
  <c r="V8619" i="8"/>
  <c r="V8620" i="8"/>
  <c r="V8621" i="8"/>
  <c r="V8622" i="8"/>
  <c r="V8623" i="8"/>
  <c r="V8624" i="8"/>
  <c r="V8625" i="8"/>
  <c r="V8626" i="8"/>
  <c r="V8627" i="8"/>
  <c r="V8628" i="8"/>
  <c r="V8629" i="8"/>
  <c r="V8630" i="8"/>
  <c r="V8631" i="8"/>
  <c r="V8632" i="8"/>
  <c r="V8633" i="8"/>
  <c r="V8634" i="8"/>
  <c r="V8635" i="8"/>
  <c r="V8636" i="8"/>
  <c r="V8637" i="8"/>
  <c r="V8638" i="8"/>
  <c r="V8639" i="8"/>
  <c r="V8640" i="8"/>
  <c r="V8641" i="8"/>
  <c r="V8642" i="8"/>
  <c r="V4324" i="8"/>
  <c r="V4325" i="8"/>
  <c r="V4326" i="8"/>
  <c r="V4327" i="8"/>
  <c r="V4328" i="8"/>
  <c r="V4329" i="8"/>
  <c r="V4330" i="8"/>
  <c r="V4331" i="8"/>
  <c r="V4332" i="8"/>
  <c r="V4333" i="8"/>
  <c r="V4334" i="8"/>
  <c r="V4335" i="8"/>
  <c r="V4336" i="8"/>
  <c r="V4337" i="8"/>
  <c r="V4338" i="8"/>
  <c r="V4339" i="8"/>
  <c r="V4340" i="8"/>
  <c r="V4341" i="8"/>
  <c r="V6065" i="8"/>
  <c r="V6066" i="8"/>
  <c r="V6067" i="8"/>
  <c r="V6068" i="8"/>
  <c r="V6069" i="8"/>
  <c r="V6070" i="8"/>
  <c r="V1357" i="8"/>
  <c r="V1358" i="8"/>
  <c r="V1571" i="8"/>
  <c r="V1572" i="8"/>
  <c r="V1573" i="8"/>
  <c r="V1574" i="8"/>
  <c r="V1575" i="8"/>
  <c r="V1576" i="8"/>
  <c r="V1577" i="8"/>
  <c r="V1578" i="8"/>
  <c r="V1579" i="8"/>
  <c r="V1580" i="8"/>
  <c r="V5091" i="8"/>
  <c r="V5092" i="8"/>
  <c r="V5093" i="8"/>
  <c r="V5094" i="8"/>
  <c r="V5095" i="8"/>
  <c r="V5096" i="8"/>
  <c r="V5097" i="8"/>
  <c r="V5098" i="8"/>
  <c r="V5099" i="8"/>
  <c r="V5100" i="8"/>
  <c r="V3334" i="8"/>
  <c r="V7200" i="8"/>
  <c r="V7201" i="8"/>
  <c r="V7202" i="8"/>
  <c r="V7203" i="8"/>
  <c r="V7204" i="8"/>
  <c r="V7205" i="8"/>
  <c r="V7206" i="8"/>
  <c r="V7207" i="8"/>
  <c r="V7208" i="8"/>
  <c r="V7209" i="8"/>
  <c r="V7210" i="8"/>
  <c r="V7211" i="8"/>
  <c r="V7212" i="8"/>
  <c r="V7213" i="8"/>
  <c r="V7214" i="8"/>
  <c r="V7215" i="8"/>
  <c r="V7216" i="8"/>
  <c r="V7217" i="8"/>
  <c r="V7218" i="8"/>
  <c r="V7219" i="8"/>
  <c r="V7220" i="8"/>
  <c r="V7221" i="8"/>
  <c r="V7222" i="8"/>
  <c r="V7223" i="8"/>
  <c r="V8001" i="8"/>
  <c r="V8002" i="8"/>
  <c r="V8003" i="8"/>
  <c r="V8004" i="8"/>
  <c r="V8005" i="8"/>
  <c r="V8006" i="8"/>
  <c r="V8007" i="8"/>
  <c r="V8008" i="8"/>
  <c r="V8009" i="8"/>
  <c r="V8010" i="8"/>
  <c r="V8011" i="8"/>
  <c r="V8012" i="8"/>
  <c r="V8013" i="8"/>
  <c r="V8014" i="8"/>
  <c r="V8015" i="8"/>
  <c r="V8016" i="8"/>
  <c r="V8017" i="8"/>
  <c r="V8018" i="8"/>
  <c r="V8019" i="8"/>
  <c r="V8020" i="8"/>
  <c r="V8021" i="8"/>
  <c r="V8022" i="8"/>
  <c r="V8023" i="8"/>
  <c r="V8024" i="8"/>
  <c r="V6203" i="8"/>
  <c r="V6204" i="8"/>
  <c r="V6205" i="8"/>
  <c r="V6206" i="8"/>
  <c r="V3752" i="8"/>
  <c r="V3753" i="8"/>
  <c r="V3754" i="8"/>
  <c r="V3755" i="8"/>
  <c r="V3756" i="8"/>
  <c r="V3757" i="8"/>
  <c r="V3758" i="8"/>
  <c r="V3759" i="8"/>
  <c r="V3760" i="8"/>
  <c r="V3761" i="8"/>
  <c r="V3762" i="8"/>
  <c r="V3763" i="8"/>
  <c r="V3764" i="8"/>
  <c r="V3765" i="8"/>
  <c r="V3766" i="8"/>
  <c r="V3767" i="8"/>
  <c r="V3768" i="8"/>
  <c r="V3769" i="8"/>
  <c r="V3770" i="8"/>
  <c r="V3771" i="8"/>
  <c r="V4279" i="8"/>
  <c r="V4280" i="8"/>
  <c r="V4281" i="8"/>
  <c r="V4282" i="8"/>
  <c r="V4283" i="8"/>
  <c r="V4284" i="8"/>
  <c r="V4285" i="8"/>
  <c r="V4286" i="8"/>
  <c r="V4287" i="8"/>
  <c r="V4288" i="8"/>
  <c r="V4289" i="8"/>
  <c r="V4290" i="8"/>
  <c r="V4291" i="8"/>
  <c r="V4292" i="8"/>
  <c r="V4293" i="8"/>
  <c r="V4294" i="8"/>
  <c r="V4295" i="8"/>
  <c r="V4296" i="8"/>
  <c r="V4297" i="8"/>
  <c r="V4298" i="8"/>
  <c r="V4299" i="8"/>
  <c r="V4300" i="8"/>
  <c r="V4301" i="8"/>
  <c r="V4302" i="8"/>
  <c r="V2775" i="8"/>
  <c r="V2776" i="8"/>
  <c r="V2777" i="8"/>
  <c r="V2778" i="8"/>
  <c r="V2779" i="8"/>
  <c r="V2780" i="8"/>
  <c r="V2781" i="8"/>
  <c r="V2782" i="8"/>
  <c r="V2783" i="8"/>
  <c r="V2784" i="8"/>
  <c r="V2785" i="8"/>
  <c r="V2786" i="8"/>
  <c r="V2787" i="8"/>
  <c r="V2788" i="8"/>
  <c r="V2789" i="8"/>
  <c r="V2790" i="8"/>
  <c r="V2791" i="8"/>
  <c r="V3047" i="8"/>
  <c r="V3048" i="8"/>
  <c r="V3049" i="8"/>
  <c r="V3050" i="8"/>
  <c r="V3051" i="8"/>
  <c r="V3052" i="8"/>
  <c r="V3053" i="8"/>
  <c r="AH3226" i="8"/>
  <c r="AI3226" i="8"/>
  <c r="AH3227" i="8"/>
  <c r="AI3227" i="8"/>
  <c r="AH3228" i="8"/>
  <c r="AI3228" i="8"/>
  <c r="AH3229" i="8"/>
  <c r="AI3229" i="8"/>
  <c r="AH3230" i="8"/>
  <c r="AI3230" i="8"/>
  <c r="AH3231" i="8"/>
  <c r="AI3231" i="8"/>
  <c r="AH3232" i="8"/>
  <c r="AI3232" i="8"/>
  <c r="AH3233" i="8"/>
  <c r="AI3233" i="8"/>
  <c r="AH3234" i="8"/>
  <c r="AI3234" i="8"/>
  <c r="AH3838" i="8"/>
  <c r="AI3838" i="8"/>
  <c r="AH3839" i="8"/>
  <c r="AI3839" i="8"/>
  <c r="AH3840" i="8"/>
  <c r="AI3840" i="8"/>
  <c r="AH3841" i="8"/>
  <c r="AI3841" i="8"/>
  <c r="AH3842" i="8"/>
  <c r="AI3842" i="8"/>
  <c r="AH3843" i="8"/>
  <c r="AI3843" i="8"/>
  <c r="AH3844" i="8"/>
  <c r="AI3844" i="8"/>
  <c r="AH3845" i="8"/>
  <c r="AI3845" i="8"/>
  <c r="AH3846" i="8"/>
  <c r="AI3846" i="8"/>
  <c r="AH3847" i="8"/>
  <c r="AI3847" i="8"/>
  <c r="AH3848" i="8"/>
  <c r="AI3848" i="8"/>
  <c r="AH3849" i="8"/>
  <c r="AI3849" i="8"/>
  <c r="AH3850" i="8"/>
  <c r="AI3850" i="8"/>
  <c r="AH3851" i="8"/>
  <c r="AI3851" i="8"/>
  <c r="AH3852" i="8"/>
  <c r="AI3852" i="8"/>
  <c r="AH3853" i="8"/>
  <c r="AI3853" i="8"/>
  <c r="AH3854" i="8"/>
  <c r="AI3854" i="8"/>
  <c r="AH3855" i="8"/>
  <c r="AI3855" i="8"/>
  <c r="AH3856" i="8"/>
  <c r="AI3856" i="8"/>
  <c r="AH3857" i="8"/>
  <c r="AI3857" i="8"/>
  <c r="AH3858" i="8"/>
  <c r="AI3858" i="8"/>
  <c r="AH3859" i="8"/>
  <c r="AI3859" i="8"/>
  <c r="AH3860" i="8"/>
  <c r="AI3860" i="8"/>
  <c r="AH3861" i="8"/>
  <c r="AI3861" i="8"/>
  <c r="AH3862" i="8"/>
  <c r="AI3862" i="8"/>
  <c r="AH3863" i="8"/>
  <c r="AI3863" i="8"/>
  <c r="AH3864" i="8"/>
  <c r="AI3864" i="8"/>
  <c r="AH3865" i="8"/>
  <c r="AI3865" i="8"/>
  <c r="AH3866" i="8"/>
  <c r="AI3866" i="8"/>
  <c r="AH3867" i="8"/>
  <c r="AI3867" i="8"/>
  <c r="AH3868" i="8"/>
  <c r="AI3868" i="8"/>
  <c r="AH3869" i="8"/>
  <c r="AI3869" i="8"/>
  <c r="AH3870" i="8"/>
  <c r="AI3870" i="8"/>
  <c r="AH3871" i="8"/>
  <c r="AI3871" i="8"/>
  <c r="AH3872" i="8"/>
  <c r="AI3872" i="8"/>
  <c r="AH3873" i="8"/>
  <c r="AI3873" i="8"/>
  <c r="AH3874" i="8"/>
  <c r="AI3874" i="8"/>
  <c r="AH3875" i="8"/>
  <c r="AI3875" i="8"/>
  <c r="AH1568" i="8"/>
  <c r="AI1568" i="8"/>
  <c r="AH1569" i="8"/>
  <c r="AI1569" i="8"/>
  <c r="AH1570" i="8"/>
  <c r="AI1570" i="8"/>
  <c r="AH4016" i="8"/>
  <c r="AI4016" i="8"/>
  <c r="AH4017" i="8"/>
  <c r="AI4017" i="8"/>
  <c r="AH4018" i="8"/>
  <c r="AI4018" i="8"/>
  <c r="AH4019" i="8"/>
  <c r="AI4019" i="8"/>
  <c r="AH4020" i="8"/>
  <c r="AI4020" i="8"/>
  <c r="AH4021" i="8"/>
  <c r="AI4021" i="8"/>
  <c r="AH4022" i="8"/>
  <c r="AI4022" i="8"/>
  <c r="AH4023" i="8"/>
  <c r="AI4023" i="8"/>
  <c r="AH4024" i="8"/>
  <c r="AI4024" i="8"/>
  <c r="AH4025" i="8"/>
  <c r="AI4025" i="8"/>
  <c r="AH4026" i="8"/>
  <c r="AI4026" i="8"/>
  <c r="AH4027" i="8"/>
  <c r="AI4027" i="8"/>
  <c r="AH4028" i="8"/>
  <c r="AI4028" i="8"/>
  <c r="AH4029" i="8"/>
  <c r="AI4029" i="8"/>
  <c r="AH4030" i="8"/>
  <c r="AI4030" i="8"/>
  <c r="AH4031" i="8"/>
  <c r="AI4031" i="8"/>
  <c r="AH4032" i="8"/>
  <c r="AI4032" i="8"/>
  <c r="AH4033" i="8"/>
  <c r="AI4033" i="8"/>
  <c r="AH4034" i="8"/>
  <c r="AI4034" i="8"/>
  <c r="AH4035" i="8"/>
  <c r="AI4035" i="8"/>
  <c r="AH4036" i="8"/>
  <c r="AI4036" i="8"/>
  <c r="AH4037" i="8"/>
  <c r="AI4037" i="8"/>
  <c r="AH4038" i="8"/>
  <c r="AI4038" i="8"/>
  <c r="AH4039" i="8"/>
  <c r="AI4039" i="8"/>
  <c r="AH4040" i="8"/>
  <c r="AI4040" i="8"/>
  <c r="AH4041" i="8"/>
  <c r="AI4041" i="8"/>
  <c r="AH4042" i="8"/>
  <c r="AI4042" i="8"/>
  <c r="AH4043" i="8"/>
  <c r="AI4043" i="8"/>
  <c r="AH4044" i="8"/>
  <c r="AI4044" i="8"/>
  <c r="AH4045" i="8"/>
  <c r="AI4045" i="8"/>
  <c r="AH4046" i="8"/>
  <c r="AI4046" i="8"/>
  <c r="AH4047" i="8"/>
  <c r="AI4047" i="8"/>
  <c r="AH4048" i="8"/>
  <c r="AI4048" i="8"/>
  <c r="AH4049" i="8"/>
  <c r="AI4049" i="8"/>
  <c r="AH2636" i="8"/>
  <c r="AI2636" i="8"/>
  <c r="AH2637" i="8"/>
  <c r="AI2637" i="8"/>
  <c r="AH2638" i="8"/>
  <c r="AI2638" i="8"/>
  <c r="AH2639" i="8"/>
  <c r="AI2639" i="8"/>
  <c r="AH2640" i="8"/>
  <c r="AI2640" i="8"/>
  <c r="AH2641" i="8"/>
  <c r="AI2641" i="8"/>
  <c r="AH2642" i="8"/>
  <c r="AI2642" i="8"/>
  <c r="AH2643" i="8"/>
  <c r="AI2643" i="8"/>
  <c r="AH2644" i="8"/>
  <c r="AI2644" i="8"/>
  <c r="AH2645" i="8"/>
  <c r="AI2645" i="8"/>
  <c r="AH2646" i="8"/>
  <c r="AI2646" i="8"/>
  <c r="AH2647" i="8"/>
  <c r="AI2647" i="8"/>
  <c r="AH2648" i="8"/>
  <c r="AI2648" i="8"/>
  <c r="AH2649" i="8"/>
  <c r="AI2649" i="8"/>
  <c r="AH2650" i="8"/>
  <c r="AI2650" i="8"/>
  <c r="AH2651" i="8"/>
  <c r="AI2651" i="8"/>
  <c r="AH2652" i="8"/>
  <c r="AI2652" i="8"/>
  <c r="AH2653" i="8"/>
  <c r="AI2653" i="8"/>
  <c r="AH2654" i="8"/>
  <c r="AI2654" i="8"/>
  <c r="AH2655" i="8"/>
  <c r="AI2655" i="8"/>
  <c r="AH2656" i="8"/>
  <c r="AI2656" i="8"/>
  <c r="AH2657" i="8"/>
  <c r="AI2657" i="8"/>
  <c r="AH2658" i="8"/>
  <c r="AI2658" i="8"/>
  <c r="AH2659" i="8"/>
  <c r="AI2659" i="8"/>
  <c r="AH2660" i="8"/>
  <c r="AI2660" i="8"/>
  <c r="AH2661" i="8"/>
  <c r="AI2661" i="8"/>
  <c r="AH2662" i="8"/>
  <c r="AI2662" i="8"/>
  <c r="AH2663" i="8"/>
  <c r="AI2663" i="8"/>
  <c r="AH2664" i="8"/>
  <c r="AI2664" i="8"/>
  <c r="AH2665" i="8"/>
  <c r="AI2665" i="8"/>
  <c r="AH2666" i="8"/>
  <c r="AI2666" i="8"/>
  <c r="AH2667" i="8"/>
  <c r="AI2667" i="8"/>
  <c r="AH2668" i="8"/>
  <c r="AI2668" i="8"/>
  <c r="AH2669" i="8"/>
  <c r="AI2669" i="8"/>
  <c r="AH7838" i="8"/>
  <c r="AI7838" i="8"/>
  <c r="AH7839" i="8"/>
  <c r="AI7839" i="8"/>
  <c r="AH7840" i="8"/>
  <c r="AI7840" i="8"/>
  <c r="AH7841" i="8"/>
  <c r="AI7841" i="8"/>
  <c r="AH7842" i="8"/>
  <c r="AI7842" i="8"/>
  <c r="AH7843" i="8"/>
  <c r="AI7843" i="8"/>
  <c r="AH7844" i="8"/>
  <c r="AI7844" i="8"/>
  <c r="AH7845" i="8"/>
  <c r="AI7845" i="8"/>
  <c r="AH7846" i="8"/>
  <c r="AI7846" i="8"/>
  <c r="AH7847" i="8"/>
  <c r="AI7847" i="8"/>
  <c r="AH7848" i="8"/>
  <c r="AI7848" i="8"/>
  <c r="AH7849" i="8"/>
  <c r="AI7849" i="8"/>
  <c r="AH7850" i="8"/>
  <c r="AI7850" i="8"/>
  <c r="AH7851" i="8"/>
  <c r="AI7851" i="8"/>
  <c r="AH7852" i="8"/>
  <c r="AI7852" i="8"/>
  <c r="AH7853" i="8"/>
  <c r="AI7853" i="8"/>
  <c r="AH7854" i="8"/>
  <c r="AI7854" i="8"/>
  <c r="AH7855" i="8"/>
  <c r="AI7855" i="8"/>
  <c r="AH7856" i="8"/>
  <c r="AI7856" i="8"/>
  <c r="AH7857" i="8"/>
  <c r="AI7857" i="8"/>
  <c r="AH7858" i="8"/>
  <c r="AI7858" i="8"/>
  <c r="AH7859" i="8"/>
  <c r="AI7859" i="8"/>
  <c r="AH7860" i="8"/>
  <c r="AI7860" i="8"/>
  <c r="AH7861" i="8"/>
  <c r="AI7861" i="8"/>
  <c r="AH7862" i="8"/>
  <c r="AI7862" i="8"/>
  <c r="AH7863" i="8"/>
  <c r="AI7863" i="8"/>
  <c r="AH7864" i="8"/>
  <c r="AI7864" i="8"/>
  <c r="AH7865" i="8"/>
  <c r="AI7865" i="8"/>
  <c r="AH7866" i="8"/>
  <c r="AI7866" i="8"/>
  <c r="AH7867" i="8"/>
  <c r="AI7867" i="8"/>
  <c r="AH7868" i="8"/>
  <c r="AI7868" i="8"/>
  <c r="AH7869" i="8"/>
  <c r="AI7869" i="8"/>
  <c r="AH7870" i="8"/>
  <c r="AI7870" i="8"/>
  <c r="AH7871" i="8"/>
  <c r="AI7871" i="8"/>
  <c r="AH7872" i="8"/>
  <c r="AI7872" i="8"/>
  <c r="AH8399" i="8"/>
  <c r="AI8399" i="8"/>
  <c r="AH8400" i="8"/>
  <c r="AI8400" i="8"/>
  <c r="AH8401" i="8"/>
  <c r="AI8401" i="8"/>
  <c r="AH8402" i="8"/>
  <c r="AI8402" i="8"/>
  <c r="AH8403" i="8"/>
  <c r="AI8403" i="8"/>
  <c r="AH8404" i="8"/>
  <c r="AI8404" i="8"/>
  <c r="AH8405" i="8"/>
  <c r="AI8405" i="8"/>
  <c r="AH8406" i="8"/>
  <c r="AI8406" i="8"/>
  <c r="AH8407" i="8"/>
  <c r="AI8407" i="8"/>
  <c r="AH8408" i="8"/>
  <c r="AI8408" i="8"/>
  <c r="AH8409" i="8"/>
  <c r="AI8409" i="8"/>
  <c r="AH8410" i="8"/>
  <c r="AI8410" i="8"/>
  <c r="AH8411" i="8"/>
  <c r="AI8411" i="8"/>
  <c r="AH8412" i="8"/>
  <c r="AI8412" i="8"/>
  <c r="AH8413" i="8"/>
  <c r="AI8413" i="8"/>
  <c r="AH8414" i="8"/>
  <c r="AI8414" i="8"/>
  <c r="AH8415" i="8"/>
  <c r="AI8415" i="8"/>
  <c r="AH8416" i="8"/>
  <c r="AI8416" i="8"/>
  <c r="AH8417" i="8"/>
  <c r="AI8417" i="8"/>
  <c r="AH7660" i="8"/>
  <c r="AI7660" i="8"/>
  <c r="AH7661" i="8"/>
  <c r="AI7661" i="8"/>
  <c r="AH7662" i="8"/>
  <c r="AI7662" i="8"/>
  <c r="AH7663" i="8"/>
  <c r="AI7663" i="8"/>
  <c r="AH7664" i="8"/>
  <c r="AI7664" i="8"/>
  <c r="AH7665" i="8"/>
  <c r="AI7665" i="8"/>
  <c r="AH7666" i="8"/>
  <c r="AI7666" i="8"/>
  <c r="AH7667" i="8"/>
  <c r="AI7667" i="8"/>
  <c r="AH7668" i="8"/>
  <c r="AI7668" i="8"/>
  <c r="AH7669" i="8"/>
  <c r="AI7669" i="8"/>
  <c r="AH7670" i="8"/>
  <c r="AI7670" i="8"/>
  <c r="AH7671" i="8"/>
  <c r="AI7671" i="8"/>
  <c r="AH7672" i="8"/>
  <c r="AI7672" i="8"/>
  <c r="AH7673" i="8"/>
  <c r="AI7673" i="8"/>
  <c r="AH7674" i="8"/>
  <c r="AI7674" i="8"/>
  <c r="AH7675" i="8"/>
  <c r="AI7675" i="8"/>
  <c r="AH7676" i="8"/>
  <c r="AI7676" i="8"/>
  <c r="AH2847" i="8"/>
  <c r="AI2847" i="8"/>
  <c r="AH3392" i="8"/>
  <c r="AI3392" i="8"/>
  <c r="AH3393" i="8"/>
  <c r="AI3393" i="8"/>
  <c r="AH3394" i="8"/>
  <c r="AI3394" i="8"/>
  <c r="AH3395" i="8"/>
  <c r="AI3395" i="8"/>
  <c r="AH3396" i="8"/>
  <c r="AI3396" i="8"/>
  <c r="AH3397" i="8"/>
  <c r="AI3397" i="8"/>
  <c r="AH3398" i="8"/>
  <c r="AI3398" i="8"/>
  <c r="AH3399" i="8"/>
  <c r="AI3399" i="8"/>
  <c r="AH3400" i="8"/>
  <c r="AI3400" i="8"/>
  <c r="AH3401" i="8"/>
  <c r="AI3401" i="8"/>
  <c r="AH3402" i="8"/>
  <c r="AI3402" i="8"/>
  <c r="AH3403" i="8"/>
  <c r="AI3403" i="8"/>
  <c r="AH3404" i="8"/>
  <c r="AI3404" i="8"/>
  <c r="AH3405" i="8"/>
  <c r="AI3405" i="8"/>
  <c r="AH3406" i="8"/>
  <c r="AI3406" i="8"/>
  <c r="AH1867" i="8"/>
  <c r="AI1867" i="8"/>
  <c r="AH1868" i="8"/>
  <c r="AI1868" i="8"/>
  <c r="AH1869" i="8"/>
  <c r="AI1869" i="8"/>
  <c r="AH1870" i="8"/>
  <c r="AI1870" i="8"/>
  <c r="AH1871" i="8"/>
  <c r="AI1871" i="8"/>
  <c r="AH1872" i="8"/>
  <c r="AI1872" i="8"/>
  <c r="AH1873" i="8"/>
  <c r="AI1873" i="8"/>
  <c r="AH1874" i="8"/>
  <c r="AI1874" i="8"/>
  <c r="AH1875" i="8"/>
  <c r="AI1875" i="8"/>
  <c r="AH1876" i="8"/>
  <c r="AI1876" i="8"/>
  <c r="AH1877" i="8"/>
  <c r="AI1877" i="8"/>
  <c r="AH1878" i="8"/>
  <c r="AI1878" i="8"/>
  <c r="AH1879" i="8"/>
  <c r="AI1879" i="8"/>
  <c r="AH1880" i="8"/>
  <c r="AI1880" i="8"/>
  <c r="AH3821" i="8"/>
  <c r="AI3821" i="8"/>
  <c r="AH3822" i="8"/>
  <c r="AI3822" i="8"/>
  <c r="AH3823" i="8"/>
  <c r="AI3823" i="8"/>
  <c r="AH3824" i="8"/>
  <c r="AI3824" i="8"/>
  <c r="AH3825" i="8"/>
  <c r="AI3825" i="8"/>
  <c r="AH3826" i="8"/>
  <c r="AI3826" i="8"/>
  <c r="AH3827" i="8"/>
  <c r="AI3827" i="8"/>
  <c r="AH3828" i="8"/>
  <c r="AI3828" i="8"/>
  <c r="AH3829" i="8"/>
  <c r="AI3829" i="8"/>
  <c r="AH3830" i="8"/>
  <c r="AI3830" i="8"/>
  <c r="AH3831" i="8"/>
  <c r="AI3831" i="8"/>
  <c r="AH3832" i="8"/>
  <c r="AI3832" i="8"/>
  <c r="AH3833" i="8"/>
  <c r="AI3833" i="8"/>
  <c r="AH3834" i="8"/>
  <c r="AI3834" i="8"/>
  <c r="AH3835" i="8"/>
  <c r="AI3835" i="8"/>
  <c r="AH3836" i="8"/>
  <c r="AI3836" i="8"/>
  <c r="AH3837" i="8"/>
  <c r="AI3837" i="8"/>
  <c r="AH5579" i="8"/>
  <c r="AI5579" i="8"/>
  <c r="AH5580" i="8"/>
  <c r="AI5580" i="8"/>
  <c r="AH6021" i="8"/>
  <c r="AI6021" i="8"/>
  <c r="AH6022" i="8"/>
  <c r="AI6022" i="8"/>
  <c r="AH6023" i="8"/>
  <c r="AI6023" i="8"/>
  <c r="AH6024" i="8"/>
  <c r="AI6024" i="8"/>
  <c r="AH6025" i="8"/>
  <c r="AI6025" i="8"/>
  <c r="AH6026" i="8"/>
  <c r="AI6026" i="8"/>
  <c r="AH6027" i="8"/>
  <c r="AI6027" i="8"/>
  <c r="AH6028" i="8"/>
  <c r="AI6028" i="8"/>
  <c r="AH6437" i="8"/>
  <c r="AI6437" i="8"/>
  <c r="AH6438" i="8"/>
  <c r="AI6438" i="8"/>
  <c r="AH6439" i="8"/>
  <c r="AI6439" i="8"/>
  <c r="AH6440" i="8"/>
  <c r="AI6440" i="8"/>
  <c r="AH6441" i="8"/>
  <c r="AI6441" i="8"/>
  <c r="AH6442" i="8"/>
  <c r="AI6442" i="8"/>
  <c r="AH6443" i="8"/>
  <c r="AI6443" i="8"/>
  <c r="AH6444" i="8"/>
  <c r="AI6444" i="8"/>
  <c r="AH6445" i="8"/>
  <c r="AI6445" i="8"/>
  <c r="AH6446" i="8"/>
  <c r="AI6446" i="8"/>
  <c r="AH6447" i="8"/>
  <c r="AI6447" i="8"/>
  <c r="AH6448" i="8"/>
  <c r="AI6448" i="8"/>
  <c r="AH6449" i="8"/>
  <c r="AI6449" i="8"/>
  <c r="AH1528" i="8"/>
  <c r="AI1528" i="8"/>
  <c r="AH1529" i="8"/>
  <c r="AI1529" i="8"/>
  <c r="AH1530" i="8"/>
  <c r="AI1530" i="8"/>
  <c r="AH1531" i="8"/>
  <c r="AI1531" i="8"/>
  <c r="AH1532" i="8"/>
  <c r="AI1532" i="8"/>
  <c r="AH1533" i="8"/>
  <c r="AI1533" i="8"/>
  <c r="AH1534" i="8"/>
  <c r="AI1534" i="8"/>
  <c r="AH1535" i="8"/>
  <c r="AI1535" i="8"/>
  <c r="AH1536" i="8"/>
  <c r="AI1536" i="8"/>
  <c r="AH1537" i="8"/>
  <c r="AI1537" i="8"/>
  <c r="AH1538" i="8"/>
  <c r="AI1538" i="8"/>
  <c r="AH1539" i="8"/>
  <c r="AI1539" i="8"/>
  <c r="AH1540" i="8"/>
  <c r="AI1540" i="8"/>
  <c r="AH1541" i="8"/>
  <c r="AI1541" i="8"/>
  <c r="AH1542" i="8"/>
  <c r="AI1542" i="8"/>
  <c r="AH1543" i="8"/>
  <c r="AI1543" i="8"/>
  <c r="AH1544" i="8"/>
  <c r="AI1544" i="8"/>
  <c r="AH1545" i="8"/>
  <c r="AI1545" i="8"/>
  <c r="AH1546" i="8"/>
  <c r="AI1546" i="8"/>
  <c r="AH1547" i="8"/>
  <c r="AI1547" i="8"/>
  <c r="AH1548" i="8"/>
  <c r="AI1548" i="8"/>
  <c r="AH1549" i="8"/>
  <c r="AI1549" i="8"/>
  <c r="AH1550" i="8"/>
  <c r="AI1550" i="8"/>
  <c r="AH1551" i="8"/>
  <c r="AI1551" i="8"/>
  <c r="AH1552" i="8"/>
  <c r="AI1552" i="8"/>
  <c r="AH5084" i="8"/>
  <c r="AI5084" i="8"/>
  <c r="AH5085" i="8"/>
  <c r="AI5085" i="8"/>
  <c r="AH5086" i="8"/>
  <c r="AI5086" i="8"/>
  <c r="AH5087" i="8"/>
  <c r="AI5087" i="8"/>
  <c r="AH5088" i="8"/>
  <c r="AI5088" i="8"/>
  <c r="AH5089" i="8"/>
  <c r="AI5089" i="8"/>
  <c r="AH5090" i="8"/>
  <c r="AI5090" i="8"/>
  <c r="AH5415" i="8"/>
  <c r="AI5415" i="8"/>
  <c r="AH5416" i="8"/>
  <c r="AI5416" i="8"/>
  <c r="AH5417" i="8"/>
  <c r="AI5417" i="8"/>
  <c r="AH5418" i="8"/>
  <c r="AI5418" i="8"/>
  <c r="AH5419" i="8"/>
  <c r="AI5419" i="8"/>
  <c r="AH5420" i="8"/>
  <c r="AI5420" i="8"/>
  <c r="AH5421" i="8"/>
  <c r="AI5421" i="8"/>
  <c r="AH5422" i="8"/>
  <c r="AI5422" i="8"/>
  <c r="AH5423" i="8"/>
  <c r="AI5423" i="8"/>
  <c r="AH5424" i="8"/>
  <c r="AI5424" i="8"/>
  <c r="AH3311" i="8"/>
  <c r="AI3311" i="8"/>
  <c r="AH3312" i="8"/>
  <c r="AI3312" i="8"/>
  <c r="AH3313" i="8"/>
  <c r="AI3313" i="8"/>
  <c r="AH3314" i="8"/>
  <c r="AI3314" i="8"/>
  <c r="AH3315" i="8"/>
  <c r="AI3315" i="8"/>
  <c r="AH3316" i="8"/>
  <c r="AI3316" i="8"/>
  <c r="AH3317" i="8"/>
  <c r="AI3317" i="8"/>
  <c r="AH3318" i="8"/>
  <c r="AI3318" i="8"/>
  <c r="AH3319" i="8"/>
  <c r="AI3319" i="8"/>
  <c r="AH3320" i="8"/>
  <c r="AI3320" i="8"/>
  <c r="AH6925" i="8"/>
  <c r="AI6925" i="8"/>
  <c r="AH6926" i="8"/>
  <c r="AI6926" i="8"/>
  <c r="AH6927" i="8"/>
  <c r="AI6927" i="8"/>
  <c r="AH6928" i="8"/>
  <c r="AI6928" i="8"/>
  <c r="AH6929" i="8"/>
  <c r="AI6929" i="8"/>
  <c r="AH6930" i="8"/>
  <c r="AI6930" i="8"/>
  <c r="AH6931" i="8"/>
  <c r="AI6931" i="8"/>
  <c r="AH6932" i="8"/>
  <c r="AI6932" i="8"/>
  <c r="AH6933" i="8"/>
  <c r="AI6933" i="8"/>
  <c r="AH6934" i="8"/>
  <c r="AI6934" i="8"/>
  <c r="AH6935" i="8"/>
  <c r="AI6935" i="8"/>
  <c r="AH6936" i="8"/>
  <c r="AI6936" i="8"/>
  <c r="AH6937" i="8"/>
  <c r="AI6937" i="8"/>
  <c r="AH8192" i="8"/>
  <c r="AI8192" i="8"/>
  <c r="AH8193" i="8"/>
  <c r="AI8193" i="8"/>
  <c r="AH8194" i="8"/>
  <c r="AI8194" i="8"/>
  <c r="AH8195" i="8"/>
  <c r="AI8195" i="8"/>
  <c r="AH8196" i="8"/>
  <c r="AI8196" i="8"/>
  <c r="AH8197" i="8"/>
  <c r="AI8197" i="8"/>
  <c r="AH8198" i="8"/>
  <c r="AI8198" i="8"/>
  <c r="AH8199" i="8"/>
  <c r="AI8199" i="8"/>
  <c r="AH8200" i="8"/>
  <c r="AI8200" i="8"/>
  <c r="AH8201" i="8"/>
  <c r="AI8201" i="8"/>
  <c r="AH5940" i="8"/>
  <c r="AI5940" i="8"/>
  <c r="AH5941" i="8"/>
  <c r="AI5941" i="8"/>
  <c r="AH1581" i="8"/>
  <c r="AI1581" i="8"/>
  <c r="AH1582" i="8"/>
  <c r="AI1582" i="8"/>
  <c r="AH1583" i="8"/>
  <c r="AI1583" i="8"/>
  <c r="AH1584" i="8"/>
  <c r="AI1584" i="8"/>
  <c r="AH1585" i="8"/>
  <c r="AI1585" i="8"/>
  <c r="AH1586" i="8"/>
  <c r="AI1586" i="8"/>
  <c r="AH1587" i="8"/>
  <c r="AI1587" i="8"/>
  <c r="AH1588" i="8"/>
  <c r="AI1588" i="8"/>
  <c r="AH4802" i="8"/>
  <c r="AI4802" i="8"/>
  <c r="AH4803" i="8"/>
  <c r="AI4803" i="8"/>
  <c r="AH4804" i="8"/>
  <c r="AI4804" i="8"/>
  <c r="AH4805" i="8"/>
  <c r="AI4805" i="8"/>
  <c r="AH4806" i="8"/>
  <c r="AI4806" i="8"/>
  <c r="AH4807" i="8"/>
  <c r="AI4807" i="8"/>
  <c r="AH4808" i="8"/>
  <c r="AI4808" i="8"/>
  <c r="AH4809" i="8"/>
  <c r="AI4809" i="8"/>
  <c r="AH4810" i="8"/>
  <c r="AI4810" i="8"/>
  <c r="AH4811" i="8"/>
  <c r="AI4811" i="8"/>
  <c r="AH8566" i="8"/>
  <c r="AI8566" i="8"/>
  <c r="AH8567" i="8"/>
  <c r="AI8567" i="8"/>
  <c r="AH8568" i="8"/>
  <c r="AI8568" i="8"/>
  <c r="AH8569" i="8"/>
  <c r="AI8569" i="8"/>
  <c r="AH8570" i="8"/>
  <c r="AI8570" i="8"/>
  <c r="AH8571" i="8"/>
  <c r="AI8571" i="8"/>
  <c r="AH8572" i="8"/>
  <c r="AI8572" i="8"/>
  <c r="AH8573" i="8"/>
  <c r="AI8573" i="8"/>
  <c r="AH8574" i="8"/>
  <c r="AI8574" i="8"/>
  <c r="AH8575" i="8"/>
  <c r="AI8575" i="8"/>
  <c r="AH4524" i="8"/>
  <c r="AI4524" i="8"/>
  <c r="AH3094" i="8"/>
  <c r="AI3094" i="8"/>
  <c r="AH3095" i="8"/>
  <c r="AI3095" i="8"/>
  <c r="AH3096" i="8"/>
  <c r="AI3096" i="8"/>
  <c r="AH3097" i="8"/>
  <c r="AI3097" i="8"/>
  <c r="AH3098" i="8"/>
  <c r="AI3098" i="8"/>
  <c r="AH3099" i="8"/>
  <c r="AI3099" i="8"/>
  <c r="AH3100" i="8"/>
  <c r="AI3100" i="8"/>
  <c r="AH3101" i="8"/>
  <c r="AI3101" i="8"/>
  <c r="AH3102" i="8"/>
  <c r="AI3102" i="8"/>
  <c r="AH2438" i="8"/>
  <c r="AI2438" i="8"/>
  <c r="AH2439" i="8"/>
  <c r="AI2439" i="8"/>
  <c r="AH2440" i="8"/>
  <c r="AI2440" i="8"/>
  <c r="AH2441" i="8"/>
  <c r="AI2441" i="8"/>
  <c r="AH2442" i="8"/>
  <c r="AI2442" i="8"/>
  <c r="AH2443" i="8"/>
  <c r="AI2443" i="8"/>
  <c r="AH2444" i="8"/>
  <c r="AI2444" i="8"/>
  <c r="AH2445" i="8"/>
  <c r="AI2445" i="8"/>
  <c r="AH2273" i="8"/>
  <c r="AI2273" i="8"/>
  <c r="AH2274" i="8"/>
  <c r="AI2274" i="8"/>
  <c r="AH6016" i="8"/>
  <c r="AI6016" i="8"/>
  <c r="AH6017" i="8"/>
  <c r="AI6017" i="8"/>
  <c r="AH6018" i="8"/>
  <c r="AI6018" i="8"/>
  <c r="AH6019" i="8"/>
  <c r="AI6019" i="8"/>
  <c r="AH6020" i="8"/>
  <c r="AI6020" i="8"/>
  <c r="AH6679" i="8"/>
  <c r="AI6679" i="8"/>
  <c r="AH6680" i="8"/>
  <c r="AI6680" i="8"/>
  <c r="AH6681" i="8"/>
  <c r="AI6681" i="8"/>
  <c r="AH6682" i="8"/>
  <c r="AI6682" i="8"/>
  <c r="AH6683" i="8"/>
  <c r="AI6683" i="8"/>
  <c r="AH241" i="8"/>
  <c r="AI241" i="8"/>
  <c r="AH242" i="8"/>
  <c r="AI242" i="8"/>
  <c r="AH243" i="8"/>
  <c r="AI243" i="8"/>
  <c r="AH244" i="8"/>
  <c r="AI244" i="8"/>
  <c r="AH245" i="8"/>
  <c r="AI245" i="8"/>
  <c r="AH733" i="8"/>
  <c r="AI733" i="8"/>
  <c r="AH734" i="8"/>
  <c r="AI734" i="8"/>
  <c r="AH735" i="8"/>
  <c r="AI735" i="8"/>
  <c r="AH736" i="8"/>
  <c r="AI736" i="8"/>
  <c r="AH737" i="8"/>
  <c r="AI737" i="8"/>
  <c r="AH738" i="8"/>
  <c r="AI738" i="8"/>
  <c r="AH739" i="8"/>
  <c r="AI739" i="8"/>
  <c r="AH740" i="8"/>
  <c r="AI740" i="8"/>
  <c r="AH741" i="8"/>
  <c r="AI741" i="8"/>
  <c r="AH742" i="8"/>
  <c r="AI742" i="8"/>
  <c r="AH743" i="8"/>
  <c r="AI743" i="8"/>
  <c r="AH744" i="8"/>
  <c r="AI744" i="8"/>
  <c r="AH745" i="8"/>
  <c r="AI745" i="8"/>
  <c r="AH746" i="8"/>
  <c r="AI746" i="8"/>
  <c r="AH747" i="8"/>
  <c r="AI747" i="8"/>
  <c r="AH748" i="8"/>
  <c r="AI748" i="8"/>
  <c r="AH749" i="8"/>
  <c r="AI749" i="8"/>
  <c r="AH750" i="8"/>
  <c r="AI750" i="8"/>
  <c r="AH751" i="8"/>
  <c r="AI751" i="8"/>
  <c r="AH752" i="8"/>
  <c r="AI752" i="8"/>
  <c r="AH753" i="8"/>
  <c r="AI753" i="8"/>
  <c r="AH754" i="8"/>
  <c r="AI754" i="8"/>
  <c r="AH755" i="8"/>
  <c r="AI755" i="8"/>
  <c r="AH756" i="8"/>
  <c r="AI756" i="8"/>
  <c r="AH757" i="8"/>
  <c r="AI757" i="8"/>
  <c r="AH758" i="8"/>
  <c r="AI758" i="8"/>
  <c r="AH759" i="8"/>
  <c r="AI759" i="8"/>
  <c r="AH760" i="8"/>
  <c r="AI760" i="8"/>
  <c r="AH761" i="8"/>
  <c r="AI761" i="8"/>
  <c r="AH762" i="8"/>
  <c r="AI762" i="8"/>
  <c r="AH763" i="8"/>
  <c r="AI763" i="8"/>
  <c r="AH764" i="8"/>
  <c r="AI764" i="8"/>
  <c r="AH765" i="8"/>
  <c r="AI765" i="8"/>
  <c r="AH766" i="8"/>
  <c r="AI766" i="8"/>
  <c r="AH767" i="8"/>
  <c r="AI767" i="8"/>
  <c r="AH768" i="8"/>
  <c r="AI768" i="8"/>
  <c r="AH1263" i="8"/>
  <c r="AI1263" i="8"/>
  <c r="AH1264" i="8"/>
  <c r="AI1264" i="8"/>
  <c r="AH1265" i="8"/>
  <c r="AI1265" i="8"/>
  <c r="AH1266" i="8"/>
  <c r="AI1266" i="8"/>
  <c r="AH1267" i="8"/>
  <c r="AI1267" i="8"/>
  <c r="AH1268" i="8"/>
  <c r="AI1268" i="8"/>
  <c r="AH1269" i="8"/>
  <c r="AI1269" i="8"/>
  <c r="AH1270" i="8"/>
  <c r="AI1270" i="8"/>
  <c r="AH1271" i="8"/>
  <c r="AI1271" i="8"/>
  <c r="AH1272" i="8"/>
  <c r="AI1272" i="8"/>
  <c r="AH1273" i="8"/>
  <c r="AI1273" i="8"/>
  <c r="AH1274" i="8"/>
  <c r="AI1274" i="8"/>
  <c r="AH1275" i="8"/>
  <c r="AI1275" i="8"/>
  <c r="AH1276" i="8"/>
  <c r="AI1276" i="8"/>
  <c r="AH2296" i="8"/>
  <c r="AI2296" i="8"/>
  <c r="AH2297" i="8"/>
  <c r="AI2297" i="8"/>
  <c r="AH2298" i="8"/>
  <c r="AI2298" i="8"/>
  <c r="AH2299" i="8"/>
  <c r="AI2299" i="8"/>
  <c r="AH2300" i="8"/>
  <c r="AI2300" i="8"/>
  <c r="AH211" i="8"/>
  <c r="AI211" i="8"/>
  <c r="AH212" i="8"/>
  <c r="AI212" i="8"/>
  <c r="AH213" i="8"/>
  <c r="AI213" i="8"/>
  <c r="AH214" i="8"/>
  <c r="AI214" i="8"/>
  <c r="AH215" i="8"/>
  <c r="AI215" i="8"/>
  <c r="AH216" i="8"/>
  <c r="AI216" i="8"/>
  <c r="AH217" i="8"/>
  <c r="AI217" i="8"/>
  <c r="AH218" i="8"/>
  <c r="AI218" i="8"/>
  <c r="AH219" i="8"/>
  <c r="AI219" i="8"/>
  <c r="AH220" i="8"/>
  <c r="AI220" i="8"/>
  <c r="AH221" i="8"/>
  <c r="AI221" i="8"/>
  <c r="AH222" i="8"/>
  <c r="AI222" i="8"/>
  <c r="AH223" i="8"/>
  <c r="AI223" i="8"/>
  <c r="AH224" i="8"/>
  <c r="AI224" i="8"/>
  <c r="AH225" i="8"/>
  <c r="AI225" i="8"/>
  <c r="AH226" i="8"/>
  <c r="AI226" i="8"/>
  <c r="AH227" i="8"/>
  <c r="AI227" i="8"/>
  <c r="AH228" i="8"/>
  <c r="AI228" i="8"/>
  <c r="AH229" i="8"/>
  <c r="AI229" i="8"/>
  <c r="AH230" i="8"/>
  <c r="AI230" i="8"/>
  <c r="AH231" i="8"/>
  <c r="AI231" i="8"/>
  <c r="AH232" i="8"/>
  <c r="AI232" i="8"/>
  <c r="AH233" i="8"/>
  <c r="AI233" i="8"/>
  <c r="AH234" i="8"/>
  <c r="AI234" i="8"/>
  <c r="AH235" i="8"/>
  <c r="AI235" i="8"/>
  <c r="AH236" i="8"/>
  <c r="AI236" i="8"/>
  <c r="AH237" i="8"/>
  <c r="AI237" i="8"/>
  <c r="AH238" i="8"/>
  <c r="AI238" i="8"/>
  <c r="AH239" i="8"/>
  <c r="AI239" i="8"/>
  <c r="AH240" i="8"/>
  <c r="AI240" i="8"/>
  <c r="AH2493" i="8"/>
  <c r="AI2493" i="8"/>
  <c r="AH2494" i="8"/>
  <c r="AI2494" i="8"/>
  <c r="AH2495" i="8"/>
  <c r="AI2495" i="8"/>
  <c r="AH2496" i="8"/>
  <c r="AI2496" i="8"/>
  <c r="AH2497" i="8"/>
  <c r="AI2497" i="8"/>
  <c r="AH2498" i="8"/>
  <c r="AI2498" i="8"/>
  <c r="AH2499" i="8"/>
  <c r="AI2499" i="8"/>
  <c r="AH2500" i="8"/>
  <c r="AI2500" i="8"/>
  <c r="AH2501" i="8"/>
  <c r="AI2501" i="8"/>
  <c r="AH2502" i="8"/>
  <c r="AI2502" i="8"/>
  <c r="AH2503" i="8"/>
  <c r="AI2503" i="8"/>
  <c r="AH2504" i="8"/>
  <c r="AI2504" i="8"/>
  <c r="AH2505" i="8"/>
  <c r="AI2505" i="8"/>
  <c r="AH2506" i="8"/>
  <c r="AI2506" i="8"/>
  <c r="AH2507" i="8"/>
  <c r="AI2507" i="8"/>
  <c r="AH2508" i="8"/>
  <c r="AI2508" i="8"/>
  <c r="AH2509" i="8"/>
  <c r="AI2509" i="8"/>
  <c r="AH2510" i="8"/>
  <c r="AI2510" i="8"/>
  <c r="AH2511" i="8"/>
  <c r="AI2511" i="8"/>
  <c r="AH2512" i="8"/>
  <c r="AI2512" i="8"/>
  <c r="AH2513" i="8"/>
  <c r="AI2513" i="8"/>
  <c r="AH2514" i="8"/>
  <c r="AI2514" i="8"/>
  <c r="AH2515" i="8"/>
  <c r="AI2515" i="8"/>
  <c r="AH2516" i="8"/>
  <c r="AI2516" i="8"/>
  <c r="AH2517" i="8"/>
  <c r="AI2517" i="8"/>
  <c r="AH2518" i="8"/>
  <c r="AI2518" i="8"/>
  <c r="AH2519" i="8"/>
  <c r="AI2519" i="8"/>
  <c r="AH2520" i="8"/>
  <c r="AI2520" i="8"/>
  <c r="AH2521" i="8"/>
  <c r="AI2521" i="8"/>
  <c r="AH2522" i="8"/>
  <c r="AI2522" i="8"/>
  <c r="AH2523" i="8"/>
  <c r="AI2523" i="8"/>
  <c r="AH2524" i="8"/>
  <c r="AI2524" i="8"/>
  <c r="AH2525" i="8"/>
  <c r="AI2525" i="8"/>
  <c r="AH2526" i="8"/>
  <c r="AI2526" i="8"/>
  <c r="AH2527" i="8"/>
  <c r="AI2527" i="8"/>
  <c r="AH2528" i="8"/>
  <c r="AI2528" i="8"/>
  <c r="AH2529" i="8"/>
  <c r="AI2529" i="8"/>
  <c r="AH2530" i="8"/>
  <c r="AI2530" i="8"/>
  <c r="AH6684" i="8"/>
  <c r="AI6684" i="8"/>
  <c r="AH6685" i="8"/>
  <c r="AI6685" i="8"/>
  <c r="AH6686" i="8"/>
  <c r="AI6686" i="8"/>
  <c r="AH6687" i="8"/>
  <c r="AI6687" i="8"/>
  <c r="AH6688" i="8"/>
  <c r="AI6688" i="8"/>
  <c r="AH6689" i="8"/>
  <c r="AI6689" i="8"/>
  <c r="AH6690" i="8"/>
  <c r="AI6690" i="8"/>
  <c r="AH6691" i="8"/>
  <c r="AI6691" i="8"/>
  <c r="AH6692" i="8"/>
  <c r="AI6692" i="8"/>
  <c r="AH254" i="8"/>
  <c r="AI254" i="8"/>
  <c r="AH255" i="8"/>
  <c r="AI255" i="8"/>
  <c r="AH256" i="8"/>
  <c r="AI256" i="8"/>
  <c r="AH257" i="8"/>
  <c r="AI257" i="8"/>
  <c r="AH258" i="8"/>
  <c r="AI258" i="8"/>
  <c r="AH259" i="8"/>
  <c r="AI259" i="8"/>
  <c r="AH260" i="8"/>
  <c r="AI260" i="8"/>
  <c r="AH261" i="8"/>
  <c r="AI261" i="8"/>
  <c r="AH262" i="8"/>
  <c r="AI262" i="8"/>
  <c r="AH263" i="8"/>
  <c r="AI263" i="8"/>
  <c r="AH2635" i="8"/>
  <c r="AI2635" i="8"/>
  <c r="AH7799" i="8"/>
  <c r="AI7799" i="8"/>
  <c r="AH7800" i="8"/>
  <c r="AI7800" i="8"/>
  <c r="AH7801" i="8"/>
  <c r="AI7801" i="8"/>
  <c r="AH7802" i="8"/>
  <c r="AI7802" i="8"/>
  <c r="AH7803" i="8"/>
  <c r="AI7803" i="8"/>
  <c r="AH7804" i="8"/>
  <c r="AI7804" i="8"/>
  <c r="AH7805" i="8"/>
  <c r="AI7805" i="8"/>
  <c r="AH7806" i="8"/>
  <c r="AI7806" i="8"/>
  <c r="AH7807" i="8"/>
  <c r="AI7807" i="8"/>
  <c r="AH7808" i="8"/>
  <c r="AI7808" i="8"/>
  <c r="AH7809" i="8"/>
  <c r="AI7809" i="8"/>
  <c r="AH7810" i="8"/>
  <c r="AI7810" i="8"/>
  <c r="AH7811" i="8"/>
  <c r="AI7811" i="8"/>
  <c r="AH7812" i="8"/>
  <c r="AI7812" i="8"/>
  <c r="AH7813" i="8"/>
  <c r="AI7813" i="8"/>
  <c r="AH8274" i="8"/>
  <c r="AI8274" i="8"/>
  <c r="AH8275" i="8"/>
  <c r="AI8275" i="8"/>
  <c r="AH8276" i="8"/>
  <c r="AI8276" i="8"/>
  <c r="AH8277" i="8"/>
  <c r="AI8277" i="8"/>
  <c r="AH8278" i="8"/>
  <c r="AI8278" i="8"/>
  <c r="AH8279" i="8"/>
  <c r="AI8279" i="8"/>
  <c r="AH8280" i="8"/>
  <c r="AI8280" i="8"/>
  <c r="AH8281" i="8"/>
  <c r="AI8281" i="8"/>
  <c r="AH8282" i="8"/>
  <c r="AI8282" i="8"/>
  <c r="AH7580" i="8"/>
  <c r="AI7580" i="8"/>
  <c r="AH7581" i="8"/>
  <c r="AI7581" i="8"/>
  <c r="AH7582" i="8"/>
  <c r="AI7582" i="8"/>
  <c r="AH7583" i="8"/>
  <c r="AI7583" i="8"/>
  <c r="AH7584" i="8"/>
  <c r="AI7584" i="8"/>
  <c r="AH7585" i="8"/>
  <c r="AI7585" i="8"/>
  <c r="AH7586" i="8"/>
  <c r="AI7586" i="8"/>
  <c r="AH7587" i="8"/>
  <c r="AI7587" i="8"/>
  <c r="AH7588" i="8"/>
  <c r="AI7588" i="8"/>
  <c r="AH7589" i="8"/>
  <c r="AI7589" i="8"/>
  <c r="AH7590" i="8"/>
  <c r="AI7590" i="8"/>
  <c r="AH7591" i="8"/>
  <c r="AI7591" i="8"/>
  <c r="AH7592" i="8"/>
  <c r="AI7592" i="8"/>
  <c r="AH7593" i="8"/>
  <c r="AI7593" i="8"/>
  <c r="AH7594" i="8"/>
  <c r="AI7594" i="8"/>
  <c r="AH7595" i="8"/>
  <c r="AI7595" i="8"/>
  <c r="AH7596" i="8"/>
  <c r="AI7596" i="8"/>
  <c r="AH7597" i="8"/>
  <c r="AI7597" i="8"/>
  <c r="AH7598" i="8"/>
  <c r="AI7598" i="8"/>
  <c r="AH7599" i="8"/>
  <c r="AI7599" i="8"/>
  <c r="AH7600" i="8"/>
  <c r="AI7600" i="8"/>
  <c r="AH7601" i="8"/>
  <c r="AI7601" i="8"/>
  <c r="AH7602" i="8"/>
  <c r="AI7602" i="8"/>
  <c r="AH7603" i="8"/>
  <c r="AI7603" i="8"/>
  <c r="AH7604" i="8"/>
  <c r="AI7604" i="8"/>
  <c r="AH7605" i="8"/>
  <c r="AI7605" i="8"/>
  <c r="AH7606" i="8"/>
  <c r="AI7606" i="8"/>
  <c r="AH7607" i="8"/>
  <c r="AI7607" i="8"/>
  <c r="AH7608" i="8"/>
  <c r="AI7608" i="8"/>
  <c r="AH7609" i="8"/>
  <c r="AI7609" i="8"/>
  <c r="AH7610" i="8"/>
  <c r="AI7610" i="8"/>
  <c r="AH7611" i="8"/>
  <c r="AI7611" i="8"/>
  <c r="AH7612" i="8"/>
  <c r="AI7612" i="8"/>
  <c r="AH7613" i="8"/>
  <c r="AI7613" i="8"/>
  <c r="AH7614" i="8"/>
  <c r="AI7614" i="8"/>
  <c r="AH7615" i="8"/>
  <c r="AI7615" i="8"/>
  <c r="AH7616" i="8"/>
  <c r="AI7616" i="8"/>
  <c r="AH7617" i="8"/>
  <c r="AI7617" i="8"/>
  <c r="AH7618" i="8"/>
  <c r="AI7618" i="8"/>
  <c r="AH7619" i="8"/>
  <c r="AI7619" i="8"/>
  <c r="AH7620" i="8"/>
  <c r="AI7620" i="8"/>
  <c r="AH7621" i="8"/>
  <c r="AI7621" i="8"/>
  <c r="AH7622" i="8"/>
  <c r="AI7622" i="8"/>
  <c r="AH7623" i="8"/>
  <c r="AI7623" i="8"/>
  <c r="AH7624" i="8"/>
  <c r="AI7624" i="8"/>
  <c r="AH7625" i="8"/>
  <c r="AI7625" i="8"/>
  <c r="AH7626" i="8"/>
  <c r="AI7626" i="8"/>
  <c r="AH7627" i="8"/>
  <c r="AI7627" i="8"/>
  <c r="AH7628" i="8"/>
  <c r="AI7628" i="8"/>
  <c r="AH7629" i="8"/>
  <c r="AI7629" i="8"/>
  <c r="AH7242" i="8"/>
  <c r="AI7242" i="8"/>
  <c r="AH7243" i="8"/>
  <c r="AI7243" i="8"/>
  <c r="AH7244" i="8"/>
  <c r="AI7244" i="8"/>
  <c r="AH7245" i="8"/>
  <c r="AI7245" i="8"/>
  <c r="AH7246" i="8"/>
  <c r="AI7246" i="8"/>
  <c r="AH7247" i="8"/>
  <c r="AI7247" i="8"/>
  <c r="AH7248" i="8"/>
  <c r="AI7248" i="8"/>
  <c r="AH7249" i="8"/>
  <c r="AI7249" i="8"/>
  <c r="AH7250" i="8"/>
  <c r="AI7250" i="8"/>
  <c r="AH7251" i="8"/>
  <c r="AI7251" i="8"/>
  <c r="AH7252" i="8"/>
  <c r="AI7252" i="8"/>
  <c r="AH7253" i="8"/>
  <c r="AI7253" i="8"/>
  <c r="AH7254" i="8"/>
  <c r="AI7254" i="8"/>
  <c r="AH7255" i="8"/>
  <c r="AI7255" i="8"/>
  <c r="AH3293" i="8"/>
  <c r="AI3293" i="8"/>
  <c r="AH3294" i="8"/>
  <c r="AI3294" i="8"/>
  <c r="AH3295" i="8"/>
  <c r="AI3295" i="8"/>
  <c r="AH3296" i="8"/>
  <c r="AI3296" i="8"/>
  <c r="AH3297" i="8"/>
  <c r="AI3297" i="8"/>
  <c r="AH3298" i="8"/>
  <c r="AI3298" i="8"/>
  <c r="AH3299" i="8"/>
  <c r="AI3299" i="8"/>
  <c r="AH3300" i="8"/>
  <c r="AI3300" i="8"/>
  <c r="AH3301" i="8"/>
  <c r="AI3301" i="8"/>
  <c r="AH3302" i="8"/>
  <c r="AI3302" i="8"/>
  <c r="AH3303" i="8"/>
  <c r="AI3303" i="8"/>
  <c r="AH3304" i="8"/>
  <c r="AI3304" i="8"/>
  <c r="AH3305" i="8"/>
  <c r="AI3305" i="8"/>
  <c r="AH3306" i="8"/>
  <c r="AI3306" i="8"/>
  <c r="AH3307" i="8"/>
  <c r="AI3307" i="8"/>
  <c r="AH3308" i="8"/>
  <c r="AI3308" i="8"/>
  <c r="AH3309" i="8"/>
  <c r="AI3309" i="8"/>
  <c r="AH3310" i="8"/>
  <c r="AI3310" i="8"/>
  <c r="AH4599" i="8"/>
  <c r="AI4599" i="8"/>
  <c r="AH4600" i="8"/>
  <c r="AI4600" i="8"/>
  <c r="AH4601" i="8"/>
  <c r="AI4601" i="8"/>
  <c r="AH4602" i="8"/>
  <c r="AI4602" i="8"/>
  <c r="AH4603" i="8"/>
  <c r="AI4603" i="8"/>
  <c r="AH4604" i="8"/>
  <c r="AI4604" i="8"/>
  <c r="AH4605" i="8"/>
  <c r="AI4605" i="8"/>
  <c r="AH4812" i="8"/>
  <c r="AI4812" i="8"/>
  <c r="AH4813" i="8"/>
  <c r="AI4813" i="8"/>
  <c r="AH4814" i="8"/>
  <c r="AI4814" i="8"/>
  <c r="AH4815" i="8"/>
  <c r="AI4815" i="8"/>
  <c r="AH4816" i="8"/>
  <c r="AI4816" i="8"/>
  <c r="AH4817" i="8"/>
  <c r="AI4817" i="8"/>
  <c r="AH4818" i="8"/>
  <c r="AI4818" i="8"/>
  <c r="AH4819" i="8"/>
  <c r="AI4819" i="8"/>
  <c r="AH4820" i="8"/>
  <c r="AI4820" i="8"/>
  <c r="AH4821" i="8"/>
  <c r="AI4821" i="8"/>
  <c r="AH4822" i="8"/>
  <c r="AI4822" i="8"/>
  <c r="AH4823" i="8"/>
  <c r="AI4823" i="8"/>
  <c r="AH4824" i="8"/>
  <c r="AI4824" i="8"/>
  <c r="AH4825" i="8"/>
  <c r="AI4825" i="8"/>
  <c r="AH4826" i="8"/>
  <c r="AI4826" i="8"/>
  <c r="AH4827" i="8"/>
  <c r="AI4827" i="8"/>
  <c r="AH4828" i="8"/>
  <c r="AI4828" i="8"/>
  <c r="AH4829" i="8"/>
  <c r="AI4829" i="8"/>
  <c r="AH4830" i="8"/>
  <c r="AI4830" i="8"/>
  <c r="AH4831" i="8"/>
  <c r="AI4831" i="8"/>
  <c r="AH4832" i="8"/>
  <c r="AI4832" i="8"/>
  <c r="AH4833" i="8"/>
  <c r="AI4833" i="8"/>
  <c r="AH4834" i="8"/>
  <c r="AI4834" i="8"/>
  <c r="AH4835" i="8"/>
  <c r="AI4835" i="8"/>
  <c r="AH4836" i="8"/>
  <c r="AI4836" i="8"/>
  <c r="AH4837" i="8"/>
  <c r="AI4837" i="8"/>
  <c r="AH4838" i="8"/>
  <c r="AI4838" i="8"/>
  <c r="AH4839" i="8"/>
  <c r="AI4839" i="8"/>
  <c r="AH4840" i="8"/>
  <c r="AI4840" i="8"/>
  <c r="AH4841" i="8"/>
  <c r="AI4841" i="8"/>
  <c r="AH4842" i="8"/>
  <c r="AI4842" i="8"/>
  <c r="AH4843" i="8"/>
  <c r="AI4843" i="8"/>
  <c r="AH4844" i="8"/>
  <c r="AI4844" i="8"/>
  <c r="AH4845" i="8"/>
  <c r="AI4845" i="8"/>
  <c r="AH4846" i="8"/>
  <c r="AI4846" i="8"/>
  <c r="AH4847" i="8"/>
  <c r="AI4847" i="8"/>
  <c r="AH4848" i="8"/>
  <c r="AI4848" i="8"/>
  <c r="AH4849" i="8"/>
  <c r="AI4849" i="8"/>
  <c r="AH4850" i="8"/>
  <c r="AI4850" i="8"/>
  <c r="AH4851" i="8"/>
  <c r="AI4851" i="8"/>
  <c r="AH4852" i="8"/>
  <c r="AI4852" i="8"/>
  <c r="AH4853" i="8"/>
  <c r="AI4853" i="8"/>
  <c r="AH4854" i="8"/>
  <c r="AI4854" i="8"/>
  <c r="AH4855" i="8"/>
  <c r="AI4855" i="8"/>
  <c r="AH4856" i="8"/>
  <c r="AI4856" i="8"/>
  <c r="AH4857" i="8"/>
  <c r="AI4857" i="8"/>
  <c r="AH4858" i="8"/>
  <c r="AI4858" i="8"/>
  <c r="AH4859" i="8"/>
  <c r="AI4859" i="8"/>
  <c r="AH4860" i="8"/>
  <c r="AI4860" i="8"/>
  <c r="AH4861" i="8"/>
  <c r="AI4861" i="8"/>
  <c r="AH4862" i="8"/>
  <c r="AI4862" i="8"/>
  <c r="AH4863" i="8"/>
  <c r="AI4863" i="8"/>
  <c r="AH4864" i="8"/>
  <c r="AI4864" i="8"/>
  <c r="AH4865" i="8"/>
  <c r="AI4865" i="8"/>
  <c r="AH4866" i="8"/>
  <c r="AI4866" i="8"/>
  <c r="AH894" i="8"/>
  <c r="AI894" i="8"/>
  <c r="AH895" i="8"/>
  <c r="AI895" i="8"/>
  <c r="AH896" i="8"/>
  <c r="AI896" i="8"/>
  <c r="AH897" i="8"/>
  <c r="AI897" i="8"/>
  <c r="AH898" i="8"/>
  <c r="AI898" i="8"/>
  <c r="AH899" i="8"/>
  <c r="AI899" i="8"/>
  <c r="AH900" i="8"/>
  <c r="AI900" i="8"/>
  <c r="AH901" i="8"/>
  <c r="AI901" i="8"/>
  <c r="AH902" i="8"/>
  <c r="AI902" i="8"/>
  <c r="AH903" i="8"/>
  <c r="AI903" i="8"/>
  <c r="AH904" i="8"/>
  <c r="AI904" i="8"/>
  <c r="AH905" i="8"/>
  <c r="AI905" i="8"/>
  <c r="AH906" i="8"/>
  <c r="AI906" i="8"/>
  <c r="AH907" i="8"/>
  <c r="AI907" i="8"/>
  <c r="AH908" i="8"/>
  <c r="AI908" i="8"/>
  <c r="AH909" i="8"/>
  <c r="AI909" i="8"/>
  <c r="AH910" i="8"/>
  <c r="AI910" i="8"/>
  <c r="AH911" i="8"/>
  <c r="AI911" i="8"/>
  <c r="AH912" i="8"/>
  <c r="AI912" i="8"/>
  <c r="AH913" i="8"/>
  <c r="AI913" i="8"/>
  <c r="AH914" i="8"/>
  <c r="AI914" i="8"/>
  <c r="AH915" i="8"/>
  <c r="AI915" i="8"/>
  <c r="AH916" i="8"/>
  <c r="AI916" i="8"/>
  <c r="AH917" i="8"/>
  <c r="AI917" i="8"/>
  <c r="AH918" i="8"/>
  <c r="AI918" i="8"/>
  <c r="AH919" i="8"/>
  <c r="AI919" i="8"/>
  <c r="AH920" i="8"/>
  <c r="AI920" i="8"/>
  <c r="AH921" i="8"/>
  <c r="AI921" i="8"/>
  <c r="AH922" i="8"/>
  <c r="AI922" i="8"/>
  <c r="AH923" i="8"/>
  <c r="AI923" i="8"/>
  <c r="AH924" i="8"/>
  <c r="AI924" i="8"/>
  <c r="AH925" i="8"/>
  <c r="AI925" i="8"/>
  <c r="AH926" i="8"/>
  <c r="AI926" i="8"/>
  <c r="AH927" i="8"/>
  <c r="AI927" i="8"/>
  <c r="AH928" i="8"/>
  <c r="AI928" i="8"/>
  <c r="AH929" i="8"/>
  <c r="AI929" i="8"/>
  <c r="AH930" i="8"/>
  <c r="AI930" i="8"/>
  <c r="AH931" i="8"/>
  <c r="AI931" i="8"/>
  <c r="AH932" i="8"/>
  <c r="AI932" i="8"/>
  <c r="AH933" i="8"/>
  <c r="AI933" i="8"/>
  <c r="AH934" i="8"/>
  <c r="AI934" i="8"/>
  <c r="AH935" i="8"/>
  <c r="AI935" i="8"/>
  <c r="AH936" i="8"/>
  <c r="AI936" i="8"/>
  <c r="AH937" i="8"/>
  <c r="AI937" i="8"/>
  <c r="AH938" i="8"/>
  <c r="AI938" i="8"/>
  <c r="AH939" i="8"/>
  <c r="AI939" i="8"/>
  <c r="AH940" i="8"/>
  <c r="AI940" i="8"/>
  <c r="AH941" i="8"/>
  <c r="AI941" i="8"/>
  <c r="AH942" i="8"/>
  <c r="AI942" i="8"/>
  <c r="AH943" i="8"/>
  <c r="AI943" i="8"/>
  <c r="AH944" i="8"/>
  <c r="AI944" i="8"/>
  <c r="AH945" i="8"/>
  <c r="AI945" i="8"/>
  <c r="AH946" i="8"/>
  <c r="AI946" i="8"/>
  <c r="AH947" i="8"/>
  <c r="AI947" i="8"/>
  <c r="AH948" i="8"/>
  <c r="AI948" i="8"/>
  <c r="AH949" i="8"/>
  <c r="AI949" i="8"/>
  <c r="AH950" i="8"/>
  <c r="AI950" i="8"/>
  <c r="AH951" i="8"/>
  <c r="AI951" i="8"/>
  <c r="AH952" i="8"/>
  <c r="AI952" i="8"/>
  <c r="AH953" i="8"/>
  <c r="AI953" i="8"/>
  <c r="AH954" i="8"/>
  <c r="AI954" i="8"/>
  <c r="AH955" i="8"/>
  <c r="AI955" i="8"/>
  <c r="AH956" i="8"/>
  <c r="AI956" i="8"/>
  <c r="AH957" i="8"/>
  <c r="AI957" i="8"/>
  <c r="AH958" i="8"/>
  <c r="AI958" i="8"/>
  <c r="AH959" i="8"/>
  <c r="AI959" i="8"/>
  <c r="AH960" i="8"/>
  <c r="AI960" i="8"/>
  <c r="AH961" i="8"/>
  <c r="AI961" i="8"/>
  <c r="AH962" i="8"/>
  <c r="AI962" i="8"/>
  <c r="AH963" i="8"/>
  <c r="AI963" i="8"/>
  <c r="AH964" i="8"/>
  <c r="AI964" i="8"/>
  <c r="AH965" i="8"/>
  <c r="AI965" i="8"/>
  <c r="AH966" i="8"/>
  <c r="AI966" i="8"/>
  <c r="AH2301" i="8"/>
  <c r="AI2301" i="8"/>
  <c r="AH2302" i="8"/>
  <c r="AI2302" i="8"/>
  <c r="AH2303" i="8"/>
  <c r="AI2303" i="8"/>
  <c r="AH2304" i="8"/>
  <c r="AI2304" i="8"/>
  <c r="AH2305" i="8"/>
  <c r="AI2305" i="8"/>
  <c r="AH2306" i="8"/>
  <c r="AI2306" i="8"/>
  <c r="AH2307" i="8"/>
  <c r="AI2307" i="8"/>
  <c r="AH2308" i="8"/>
  <c r="AI2308" i="8"/>
  <c r="AH2309" i="8"/>
  <c r="AI2309" i="8"/>
  <c r="AH2310" i="8"/>
  <c r="AI2310" i="8"/>
  <c r="AH2311" i="8"/>
  <c r="AI2311" i="8"/>
  <c r="AH2312" i="8"/>
  <c r="AI2312" i="8"/>
  <c r="AH2313" i="8"/>
  <c r="AI2313" i="8"/>
  <c r="AH2314" i="8"/>
  <c r="AI2314" i="8"/>
  <c r="AH2315" i="8"/>
  <c r="AI2315" i="8"/>
  <c r="AH2316" i="8"/>
  <c r="AI2316" i="8"/>
  <c r="AH2317" i="8"/>
  <c r="AI2317" i="8"/>
  <c r="AH6938" i="8"/>
  <c r="AI6938" i="8"/>
  <c r="AH6939" i="8"/>
  <c r="AI6939" i="8"/>
  <c r="AH6940" i="8"/>
  <c r="AI6940" i="8"/>
  <c r="AH6941" i="8"/>
  <c r="AI6941" i="8"/>
  <c r="AH6942" i="8"/>
  <c r="AI6942" i="8"/>
  <c r="AH6943" i="8"/>
  <c r="AI6943" i="8"/>
  <c r="AH6944" i="8"/>
  <c r="AI6944" i="8"/>
  <c r="AH6945" i="8"/>
  <c r="AI6945" i="8"/>
  <c r="AH6946" i="8"/>
  <c r="AI6946" i="8"/>
  <c r="AH6947" i="8"/>
  <c r="AI6947" i="8"/>
  <c r="AH6948" i="8"/>
  <c r="AI6948" i="8"/>
  <c r="AH6949" i="8"/>
  <c r="AI6949" i="8"/>
  <c r="AH6950" i="8"/>
  <c r="AI6950" i="8"/>
  <c r="AH6951" i="8"/>
  <c r="AI6951" i="8"/>
  <c r="AH6952" i="8"/>
  <c r="AI6952" i="8"/>
  <c r="AH6953" i="8"/>
  <c r="AI6953" i="8"/>
  <c r="AH6954" i="8"/>
  <c r="AI6954" i="8"/>
  <c r="AH6955" i="8"/>
  <c r="AI6955" i="8"/>
  <c r="AH6956" i="8"/>
  <c r="AI6956" i="8"/>
  <c r="AH6957" i="8"/>
  <c r="AI6957" i="8"/>
  <c r="AH6958" i="8"/>
  <c r="AI6958" i="8"/>
  <c r="AH6959" i="8"/>
  <c r="AI6959" i="8"/>
  <c r="AH6960" i="8"/>
  <c r="AI6960" i="8"/>
  <c r="AH6961" i="8"/>
  <c r="AI6961" i="8"/>
  <c r="AH6962" i="8"/>
  <c r="AI6962" i="8"/>
  <c r="AH6963" i="8"/>
  <c r="AI6963" i="8"/>
  <c r="AH6964" i="8"/>
  <c r="AI6964" i="8"/>
  <c r="AH799" i="8"/>
  <c r="AI799" i="8"/>
  <c r="AH800" i="8"/>
  <c r="AI800" i="8"/>
  <c r="AH801" i="8"/>
  <c r="AI801" i="8"/>
  <c r="AH802" i="8"/>
  <c r="AI802" i="8"/>
  <c r="AH803" i="8"/>
  <c r="AI803" i="8"/>
  <c r="AH804" i="8"/>
  <c r="AI804" i="8"/>
  <c r="AH805" i="8"/>
  <c r="AI805" i="8"/>
  <c r="AH806" i="8"/>
  <c r="AI806" i="8"/>
  <c r="AH807" i="8"/>
  <c r="AI807" i="8"/>
  <c r="AH808" i="8"/>
  <c r="AI808" i="8"/>
  <c r="AH1404" i="8"/>
  <c r="AI1404" i="8"/>
  <c r="AH1405" i="8"/>
  <c r="AI1405" i="8"/>
  <c r="AH1406" i="8"/>
  <c r="AI1406" i="8"/>
  <c r="AH1407" i="8"/>
  <c r="AI1407" i="8"/>
  <c r="AH1408" i="8"/>
  <c r="AI1408" i="8"/>
  <c r="AH1409" i="8"/>
  <c r="AI1409" i="8"/>
  <c r="AH1410" i="8"/>
  <c r="AI1410" i="8"/>
  <c r="AH1411" i="8"/>
  <c r="AI1411" i="8"/>
  <c r="AH1412" i="8"/>
  <c r="AI1412" i="8"/>
  <c r="AH1413" i="8"/>
  <c r="AI1413" i="8"/>
  <c r="AH1202" i="8"/>
  <c r="AI1202" i="8"/>
  <c r="AH1203" i="8"/>
  <c r="AI1203" i="8"/>
  <c r="AH1204" i="8"/>
  <c r="AI1204" i="8"/>
  <c r="AH1205" i="8"/>
  <c r="AI1205" i="8"/>
  <c r="AH1206" i="8"/>
  <c r="AI1206" i="8"/>
  <c r="AH1207" i="8"/>
  <c r="AI1207" i="8"/>
  <c r="AH1208" i="8"/>
  <c r="AI1208" i="8"/>
  <c r="AH1209" i="8"/>
  <c r="AI1209" i="8"/>
  <c r="AH1210" i="8"/>
  <c r="AI1210" i="8"/>
  <c r="AH1211" i="8"/>
  <c r="AI1211" i="8"/>
  <c r="AH1212" i="8"/>
  <c r="AI1212" i="8"/>
  <c r="AH1213" i="8"/>
  <c r="AI1213" i="8"/>
  <c r="AH1214" i="8"/>
  <c r="AI1214" i="8"/>
  <c r="AH1215" i="8"/>
  <c r="AI1215" i="8"/>
  <c r="AH1216" i="8"/>
  <c r="AI1216" i="8"/>
  <c r="AH5863" i="8"/>
  <c r="AI5863" i="8"/>
  <c r="AH5864" i="8"/>
  <c r="AI5864" i="8"/>
  <c r="AH5865" i="8"/>
  <c r="AI5865" i="8"/>
  <c r="AH5866" i="8"/>
  <c r="AI5866" i="8"/>
  <c r="AH5867" i="8"/>
  <c r="AI5867" i="8"/>
  <c r="AH5868" i="8"/>
  <c r="AI5868" i="8"/>
  <c r="AH5869" i="8"/>
  <c r="AI5869" i="8"/>
  <c r="AH5870" i="8"/>
  <c r="AI5870" i="8"/>
  <c r="AH5871" i="8"/>
  <c r="AI5871" i="8"/>
  <c r="AH5872" i="8"/>
  <c r="AI5872" i="8"/>
  <c r="AH5425" i="8"/>
  <c r="AI5425" i="8"/>
  <c r="AH5426" i="8"/>
  <c r="AI5426" i="8"/>
  <c r="AH5427" i="8"/>
  <c r="AI5427" i="8"/>
  <c r="AH5428" i="8"/>
  <c r="AI5428" i="8"/>
  <c r="AH5429" i="8"/>
  <c r="AI5429" i="8"/>
  <c r="AH5430" i="8"/>
  <c r="AI5430" i="8"/>
  <c r="AH5431" i="8"/>
  <c r="AI5431" i="8"/>
  <c r="AH5432" i="8"/>
  <c r="AI5432" i="8"/>
  <c r="AH5433" i="8"/>
  <c r="AI5433" i="8"/>
  <c r="AH5434" i="8"/>
  <c r="AI5434" i="8"/>
  <c r="AH4395" i="8"/>
  <c r="AI4395" i="8"/>
  <c r="AH4396" i="8"/>
  <c r="AI4396" i="8"/>
  <c r="AH4397" i="8"/>
  <c r="AI4397" i="8"/>
  <c r="AH4398" i="8"/>
  <c r="AI4398" i="8"/>
  <c r="AH4399" i="8"/>
  <c r="AI4399" i="8"/>
  <c r="AH4400" i="8"/>
  <c r="AI4400" i="8"/>
  <c r="AH4401" i="8"/>
  <c r="AI4401" i="8"/>
  <c r="AH4402" i="8"/>
  <c r="AI4402" i="8"/>
  <c r="AH4403" i="8"/>
  <c r="AI4403" i="8"/>
  <c r="AH4404" i="8"/>
  <c r="AI4404" i="8"/>
  <c r="AH4405" i="8"/>
  <c r="AI4405" i="8"/>
  <c r="AH4406" i="8"/>
  <c r="AI4406" i="8"/>
  <c r="AH4407" i="8"/>
  <c r="AI4407" i="8"/>
  <c r="AH4408" i="8"/>
  <c r="AI4408" i="8"/>
  <c r="AH4409" i="8"/>
  <c r="AI4409" i="8"/>
  <c r="AH2135" i="8"/>
  <c r="AI2135" i="8"/>
  <c r="AH2136" i="8"/>
  <c r="AI2136" i="8"/>
  <c r="AH2137" i="8"/>
  <c r="AI2137" i="8"/>
  <c r="AH2138" i="8"/>
  <c r="AI2138" i="8"/>
  <c r="AH2139" i="8"/>
  <c r="AI2139" i="8"/>
  <c r="AH2140" i="8"/>
  <c r="AI2140" i="8"/>
  <c r="AH2141" i="8"/>
  <c r="AI2141" i="8"/>
  <c r="AH2142" i="8"/>
  <c r="AI2142" i="8"/>
  <c r="AH2143" i="8"/>
  <c r="AI2143" i="8"/>
  <c r="AH2144" i="8"/>
  <c r="AI2144" i="8"/>
  <c r="AH2145" i="8"/>
  <c r="AI2145" i="8"/>
  <c r="AH2146" i="8"/>
  <c r="AI2146" i="8"/>
  <c r="AH2147" i="8"/>
  <c r="AI2147" i="8"/>
  <c r="AH2148" i="8"/>
  <c r="AI2148" i="8"/>
  <c r="AH2149" i="8"/>
  <c r="AI2149" i="8"/>
  <c r="AH6606" i="8"/>
  <c r="AI6606" i="8"/>
  <c r="AH6607" i="8"/>
  <c r="AI6607" i="8"/>
  <c r="AH6608" i="8"/>
  <c r="AI6608" i="8"/>
  <c r="AH6609" i="8"/>
  <c r="AI6609" i="8"/>
  <c r="AH6610" i="8"/>
  <c r="AI6610" i="8"/>
  <c r="AH6611" i="8"/>
  <c r="AI6611" i="8"/>
  <c r="AH6612" i="8"/>
  <c r="AI6612" i="8"/>
  <c r="AH6613" i="8"/>
  <c r="AI6613" i="8"/>
  <c r="AH6614" i="8"/>
  <c r="AI6614" i="8"/>
  <c r="AH6615" i="8"/>
  <c r="AI6615" i="8"/>
  <c r="AH6616" i="8"/>
  <c r="AI6616" i="8"/>
  <c r="AH6617" i="8"/>
  <c r="AI6617" i="8"/>
  <c r="AH6618" i="8"/>
  <c r="AI6618" i="8"/>
  <c r="AH6619" i="8"/>
  <c r="AI6619" i="8"/>
  <c r="AH6620" i="8"/>
  <c r="AI6620" i="8"/>
  <c r="AH6621" i="8"/>
  <c r="AI6621" i="8"/>
  <c r="AH6622" i="8"/>
  <c r="AI6622" i="8"/>
  <c r="AH6623" i="8"/>
  <c r="AI6623" i="8"/>
  <c r="AH6624" i="8"/>
  <c r="AI6624" i="8"/>
  <c r="AH6625" i="8"/>
  <c r="AI6625" i="8"/>
  <c r="AH6626" i="8"/>
  <c r="AI6626" i="8"/>
  <c r="AH6627" i="8"/>
  <c r="AI6627" i="8"/>
  <c r="AH6628" i="8"/>
  <c r="AI6628" i="8"/>
  <c r="AH6629" i="8"/>
  <c r="AI6629" i="8"/>
  <c r="AH6630" i="8"/>
  <c r="AI6630" i="8"/>
  <c r="AH6631" i="8"/>
  <c r="AI6631" i="8"/>
  <c r="AH6632" i="8"/>
  <c r="AI6632" i="8"/>
  <c r="AH6633" i="8"/>
  <c r="AI6633" i="8"/>
  <c r="AH6634" i="8"/>
  <c r="AI6634" i="8"/>
  <c r="AH6635" i="8"/>
  <c r="AI6635" i="8"/>
  <c r="AH6636" i="8"/>
  <c r="AI6636" i="8"/>
  <c r="AH6637" i="8"/>
  <c r="AI6637" i="8"/>
  <c r="AH6638" i="8"/>
  <c r="AI6638" i="8"/>
  <c r="AH1881" i="8"/>
  <c r="AI1881" i="8"/>
  <c r="AH1882" i="8"/>
  <c r="AI1882" i="8"/>
  <c r="AH1883" i="8"/>
  <c r="AI1883" i="8"/>
  <c r="AH7630" i="8"/>
  <c r="AI7630" i="8"/>
  <c r="AH7631" i="8"/>
  <c r="AI7631" i="8"/>
  <c r="AH7632" i="8"/>
  <c r="AI7632" i="8"/>
  <c r="AH7633" i="8"/>
  <c r="AI7633" i="8"/>
  <c r="AH7634" i="8"/>
  <c r="AI7634" i="8"/>
  <c r="AH7635" i="8"/>
  <c r="AI7635" i="8"/>
  <c r="AH7636" i="8"/>
  <c r="AI7636" i="8"/>
  <c r="AH7637" i="8"/>
  <c r="AI7637" i="8"/>
  <c r="AH7638" i="8"/>
  <c r="AI7638" i="8"/>
  <c r="AH7639" i="8"/>
  <c r="AI7639" i="8"/>
  <c r="AH7640" i="8"/>
  <c r="AI7640" i="8"/>
  <c r="AH7641" i="8"/>
  <c r="AI7641" i="8"/>
  <c r="AH7642" i="8"/>
  <c r="AI7642" i="8"/>
  <c r="AH7643" i="8"/>
  <c r="AI7643" i="8"/>
  <c r="AH7644" i="8"/>
  <c r="AI7644" i="8"/>
  <c r="AH7645" i="8"/>
  <c r="AI7645" i="8"/>
  <c r="AH7646" i="8"/>
  <c r="AI7646" i="8"/>
  <c r="AH7647" i="8"/>
  <c r="AI7647" i="8"/>
  <c r="AH7648" i="8"/>
  <c r="AI7648" i="8"/>
  <c r="AH7649" i="8"/>
  <c r="AI7649" i="8"/>
  <c r="AH7650" i="8"/>
  <c r="AI7650" i="8"/>
  <c r="AH7651" i="8"/>
  <c r="AI7651" i="8"/>
  <c r="AH7652" i="8"/>
  <c r="AI7652" i="8"/>
  <c r="AH7653" i="8"/>
  <c r="AI7653" i="8"/>
  <c r="AH7654" i="8"/>
  <c r="AI7654" i="8"/>
  <c r="AH7655" i="8"/>
  <c r="AI7655" i="8"/>
  <c r="AH7656" i="8"/>
  <c r="AI7656" i="8"/>
  <c r="AH7657" i="8"/>
  <c r="AI7657" i="8"/>
  <c r="AH7658" i="8"/>
  <c r="AI7658" i="8"/>
  <c r="AH7659" i="8"/>
  <c r="AI7659" i="8"/>
  <c r="AH8370" i="8"/>
  <c r="AI8370" i="8"/>
  <c r="AH8371" i="8"/>
  <c r="AI8371" i="8"/>
  <c r="AH8372" i="8"/>
  <c r="AI8372" i="8"/>
  <c r="AH8373" i="8"/>
  <c r="AI8373" i="8"/>
  <c r="AH8374" i="8"/>
  <c r="AI8374" i="8"/>
  <c r="AH8375" i="8"/>
  <c r="AI8375" i="8"/>
  <c r="AH8376" i="8"/>
  <c r="AI8376" i="8"/>
  <c r="AH8377" i="8"/>
  <c r="AI8377" i="8"/>
  <c r="AH8378" i="8"/>
  <c r="AI8378" i="8"/>
  <c r="AH8379" i="8"/>
  <c r="AI8379" i="8"/>
  <c r="AH8380" i="8"/>
  <c r="AI8380" i="8"/>
  <c r="AH8381" i="8"/>
  <c r="AI8381" i="8"/>
  <c r="AH8382" i="8"/>
  <c r="AI8382" i="8"/>
  <c r="AH8383" i="8"/>
  <c r="AI8383" i="8"/>
  <c r="AH8384" i="8"/>
  <c r="AI8384" i="8"/>
  <c r="AH8385" i="8"/>
  <c r="AI8385" i="8"/>
  <c r="AH8386" i="8"/>
  <c r="AI8386" i="8"/>
  <c r="AH8387" i="8"/>
  <c r="AI8387" i="8"/>
  <c r="AH8388" i="8"/>
  <c r="AI8388" i="8"/>
  <c r="AH8389" i="8"/>
  <c r="AI8389" i="8"/>
  <c r="AH8390" i="8"/>
  <c r="AI8390" i="8"/>
  <c r="AH8391" i="8"/>
  <c r="AI8391" i="8"/>
  <c r="AH8392" i="8"/>
  <c r="AI8392" i="8"/>
  <c r="AH8393" i="8"/>
  <c r="AI8393" i="8"/>
  <c r="AH8394" i="8"/>
  <c r="AI8394" i="8"/>
  <c r="AH8395" i="8"/>
  <c r="AI8395" i="8"/>
  <c r="AH8396" i="8"/>
  <c r="AI8396" i="8"/>
  <c r="AH8397" i="8"/>
  <c r="AI8397" i="8"/>
  <c r="AH8398" i="8"/>
  <c r="AI8398" i="8"/>
  <c r="AH7916" i="8"/>
  <c r="AI7916" i="8"/>
  <c r="AH7917" i="8"/>
  <c r="AI7917" i="8"/>
  <c r="AH8418" i="8"/>
  <c r="AI8418" i="8"/>
  <c r="AH8419" i="8"/>
  <c r="AI8419" i="8"/>
  <c r="AH8420" i="8"/>
  <c r="AI8420" i="8"/>
  <c r="AH8421" i="8"/>
  <c r="AI8421" i="8"/>
  <c r="AH8422" i="8"/>
  <c r="AI8422" i="8"/>
  <c r="AH8423" i="8"/>
  <c r="AI8423" i="8"/>
  <c r="AH8424" i="8"/>
  <c r="AI8424" i="8"/>
  <c r="AH8425" i="8"/>
  <c r="AI8425" i="8"/>
  <c r="AH3054" i="8"/>
  <c r="AI3054" i="8"/>
  <c r="AH3055" i="8"/>
  <c r="AI3055" i="8"/>
  <c r="AH3056" i="8"/>
  <c r="AI3056" i="8"/>
  <c r="AH3057" i="8"/>
  <c r="AI3057" i="8"/>
  <c r="AH3058" i="8"/>
  <c r="AI3058" i="8"/>
  <c r="AH3059" i="8"/>
  <c r="AI3059" i="8"/>
  <c r="AH3060" i="8"/>
  <c r="AI3060" i="8"/>
  <c r="AH3061" i="8"/>
  <c r="AI3061" i="8"/>
  <c r="AH3062" i="8"/>
  <c r="AI3062" i="8"/>
  <c r="AH3561" i="8"/>
  <c r="AI3561" i="8"/>
  <c r="AH3562" i="8"/>
  <c r="AI3562" i="8"/>
  <c r="AH3563" i="8"/>
  <c r="AI3563" i="8"/>
  <c r="AH3564" i="8"/>
  <c r="AI3564" i="8"/>
  <c r="AH3565" i="8"/>
  <c r="AI3565" i="8"/>
  <c r="AH3566" i="8"/>
  <c r="AI3566" i="8"/>
  <c r="AH3567" i="8"/>
  <c r="AI3567" i="8"/>
  <c r="AH3568" i="8"/>
  <c r="AI3568" i="8"/>
  <c r="AH3569" i="8"/>
  <c r="AI3569" i="8"/>
  <c r="AH3570" i="8"/>
  <c r="AI3570" i="8"/>
  <c r="AH3571" i="8"/>
  <c r="AI3571" i="8"/>
  <c r="AH3572" i="8"/>
  <c r="AI3572" i="8"/>
  <c r="AH6867" i="8"/>
  <c r="AI6867" i="8"/>
  <c r="AH6868" i="8"/>
  <c r="AI6868" i="8"/>
  <c r="AH6869" i="8"/>
  <c r="AI6869" i="8"/>
  <c r="AH6870" i="8"/>
  <c r="AI6870" i="8"/>
  <c r="AH6871" i="8"/>
  <c r="AI6871" i="8"/>
  <c r="AH6872" i="8"/>
  <c r="AI6872" i="8"/>
  <c r="AH6873" i="8"/>
  <c r="AI6873" i="8"/>
  <c r="AH6874" i="8"/>
  <c r="AI6874" i="8"/>
  <c r="AH6875" i="8"/>
  <c r="AI6875" i="8"/>
  <c r="AH6876" i="8"/>
  <c r="AI6876" i="8"/>
  <c r="AH6877" i="8"/>
  <c r="AI6877" i="8"/>
  <c r="AH6878" i="8"/>
  <c r="AI6878" i="8"/>
  <c r="AH6879" i="8"/>
  <c r="AI6879" i="8"/>
  <c r="AH6880" i="8"/>
  <c r="AI6880" i="8"/>
  <c r="AH6881" i="8"/>
  <c r="AI6881" i="8"/>
  <c r="AH6882" i="8"/>
  <c r="AI6882" i="8"/>
  <c r="AH6883" i="8"/>
  <c r="AI6883" i="8"/>
  <c r="AH6884" i="8"/>
  <c r="AI6884" i="8"/>
  <c r="AH2043" i="8"/>
  <c r="AI2043" i="8"/>
  <c r="AH2044" i="8"/>
  <c r="AI2044" i="8"/>
  <c r="AH2045" i="8"/>
  <c r="AI2045" i="8"/>
  <c r="AH7173" i="8"/>
  <c r="AI7173" i="8"/>
  <c r="AH7174" i="8"/>
  <c r="AI7174" i="8"/>
  <c r="AH7175" i="8"/>
  <c r="AI7175" i="8"/>
  <c r="AH7176" i="8"/>
  <c r="AI7176" i="8"/>
  <c r="AH7177" i="8"/>
  <c r="AI7177" i="8"/>
  <c r="AH7178" i="8"/>
  <c r="AI7178" i="8"/>
  <c r="AH7179" i="8"/>
  <c r="AI7179" i="8"/>
  <c r="AH7180" i="8"/>
  <c r="AI7180" i="8"/>
  <c r="AH7181" i="8"/>
  <c r="AI7181" i="8"/>
  <c r="AH7182" i="8"/>
  <c r="AI7182" i="8"/>
  <c r="AH7183" i="8"/>
  <c r="AI7183" i="8"/>
  <c r="AH7184" i="8"/>
  <c r="AI7184" i="8"/>
  <c r="AH7185" i="8"/>
  <c r="AI7185" i="8"/>
  <c r="AH7186" i="8"/>
  <c r="AI7186" i="8"/>
  <c r="AH7187" i="8"/>
  <c r="AI7187" i="8"/>
  <c r="AH7188" i="8"/>
  <c r="AI7188" i="8"/>
  <c r="AH7189" i="8"/>
  <c r="AI7189" i="8"/>
  <c r="AH7190" i="8"/>
  <c r="AI7190" i="8"/>
  <c r="AH7191" i="8"/>
  <c r="AI7191" i="8"/>
  <c r="AH7192" i="8"/>
  <c r="AI7192" i="8"/>
  <c r="AH7193" i="8"/>
  <c r="AI7193" i="8"/>
  <c r="AH2265" i="8"/>
  <c r="AI2265" i="8"/>
  <c r="AH2266" i="8"/>
  <c r="AI2266" i="8"/>
  <c r="AH2267" i="8"/>
  <c r="AI2267" i="8"/>
  <c r="AH2268" i="8"/>
  <c r="AI2268" i="8"/>
  <c r="AH2269" i="8"/>
  <c r="AI2269" i="8"/>
  <c r="AH2270" i="8"/>
  <c r="AI2270" i="8"/>
  <c r="AH2271" i="8"/>
  <c r="AI2271" i="8"/>
  <c r="AH2272" i="8"/>
  <c r="AI2272" i="8"/>
  <c r="AH4688" i="8"/>
  <c r="AI4688" i="8"/>
  <c r="AH4689" i="8"/>
  <c r="AI4689" i="8"/>
  <c r="AH4690" i="8"/>
  <c r="AI4690" i="8"/>
  <c r="AH4691" i="8"/>
  <c r="AI4691" i="8"/>
  <c r="AH4692" i="8"/>
  <c r="AI4692" i="8"/>
  <c r="AH4693" i="8"/>
  <c r="AI4693" i="8"/>
  <c r="AH4694" i="8"/>
  <c r="AI4694" i="8"/>
  <c r="AH4695" i="8"/>
  <c r="AI4695" i="8"/>
  <c r="AH4696" i="8"/>
  <c r="AI4696" i="8"/>
  <c r="AH4697" i="8"/>
  <c r="AI4697" i="8"/>
  <c r="AH4698" i="8"/>
  <c r="AI4698" i="8"/>
  <c r="AH4699" i="8"/>
  <c r="AI4699" i="8"/>
  <c r="AH4700" i="8"/>
  <c r="AI4700" i="8"/>
  <c r="AH4701" i="8"/>
  <c r="AI4701" i="8"/>
  <c r="AH4702" i="8"/>
  <c r="AI4702" i="8"/>
  <c r="AH4703" i="8"/>
  <c r="AI4703" i="8"/>
  <c r="AH4704" i="8"/>
  <c r="AI4704" i="8"/>
  <c r="AH4705" i="8"/>
  <c r="AI4705" i="8"/>
  <c r="AH4706" i="8"/>
  <c r="AI4706" i="8"/>
  <c r="AH4707" i="8"/>
  <c r="AI4707" i="8"/>
  <c r="AH4708" i="8"/>
  <c r="AI4708" i="8"/>
  <c r="AH4709" i="8"/>
  <c r="AI4709" i="8"/>
  <c r="AH4710" i="8"/>
  <c r="AI4710" i="8"/>
  <c r="AH4711" i="8"/>
  <c r="AI4711" i="8"/>
  <c r="AH4712" i="8"/>
  <c r="AI4712" i="8"/>
  <c r="AH4713" i="8"/>
  <c r="AI4713" i="8"/>
  <c r="AH4714" i="8"/>
  <c r="AI4714" i="8"/>
  <c r="AH4715" i="8"/>
  <c r="AI4715" i="8"/>
  <c r="AH4716" i="8"/>
  <c r="AI4716" i="8"/>
  <c r="AH4717" i="8"/>
  <c r="AI4717" i="8"/>
  <c r="AH4718" i="8"/>
  <c r="AI4718" i="8"/>
  <c r="AH4719" i="8"/>
  <c r="AI4719" i="8"/>
  <c r="AH4720" i="8"/>
  <c r="AI4720" i="8"/>
  <c r="AH4721" i="8"/>
  <c r="AI4721" i="8"/>
  <c r="AH8283" i="8"/>
  <c r="AI8283" i="8"/>
  <c r="AH8284" i="8"/>
  <c r="AI8284" i="8"/>
  <c r="AH8285" i="8"/>
  <c r="AI8285" i="8"/>
  <c r="AH8286" i="8"/>
  <c r="AI8286" i="8"/>
  <c r="AH8287" i="8"/>
  <c r="AI8287" i="8"/>
  <c r="AH8288" i="8"/>
  <c r="AI8288" i="8"/>
  <c r="AH8289" i="8"/>
  <c r="AI8289" i="8"/>
  <c r="AH8290" i="8"/>
  <c r="AI8290" i="8"/>
  <c r="AH8291" i="8"/>
  <c r="AI8291" i="8"/>
  <c r="AH8292" i="8"/>
  <c r="AI8292" i="8"/>
  <c r="AH8293" i="8"/>
  <c r="AI8293" i="8"/>
  <c r="AH8294" i="8"/>
  <c r="AI8294" i="8"/>
  <c r="AH8295" i="8"/>
  <c r="AI8295" i="8"/>
  <c r="AH8296" i="8"/>
  <c r="AI8296" i="8"/>
  <c r="AH8297" i="8"/>
  <c r="AI8297" i="8"/>
  <c r="AH8298" i="8"/>
  <c r="AI8298" i="8"/>
  <c r="AH8299" i="8"/>
  <c r="AI8299" i="8"/>
  <c r="AH8300" i="8"/>
  <c r="AI8300" i="8"/>
  <c r="AH8301" i="8"/>
  <c r="AI8301" i="8"/>
  <c r="AH8302" i="8"/>
  <c r="AI8302" i="8"/>
  <c r="AH8303" i="8"/>
  <c r="AI8303" i="8"/>
  <c r="AH8304" i="8"/>
  <c r="AI8304" i="8"/>
  <c r="AH8305" i="8"/>
  <c r="AI8305" i="8"/>
  <c r="AH8306" i="8"/>
  <c r="AI8306" i="8"/>
  <c r="AH8307" i="8"/>
  <c r="AI8307" i="8"/>
  <c r="AH8308" i="8"/>
  <c r="AI8308" i="8"/>
  <c r="AH8309" i="8"/>
  <c r="AI8309" i="8"/>
  <c r="AH8310" i="8"/>
  <c r="AI8310" i="8"/>
  <c r="AH8311" i="8"/>
  <c r="AI8311" i="8"/>
  <c r="AH8312" i="8"/>
  <c r="AI8312" i="8"/>
  <c r="AH8313" i="8"/>
  <c r="AI8313" i="8"/>
  <c r="AH8314" i="8"/>
  <c r="AI8314" i="8"/>
  <c r="AH8315" i="8"/>
  <c r="AI8315" i="8"/>
  <c r="AH8316" i="8"/>
  <c r="AI8316" i="8"/>
  <c r="AH8317" i="8"/>
  <c r="AI8317" i="8"/>
  <c r="AH8318" i="8"/>
  <c r="AI8318" i="8"/>
  <c r="AH8319" i="8"/>
  <c r="AI8319" i="8"/>
  <c r="AH8320" i="8"/>
  <c r="AI8320" i="8"/>
  <c r="AH8321" i="8"/>
  <c r="AI8321" i="8"/>
  <c r="AH8322" i="8"/>
  <c r="AI8322" i="8"/>
  <c r="AH8323" i="8"/>
  <c r="AI8323" i="8"/>
  <c r="AH8576" i="8"/>
  <c r="AI8576" i="8"/>
  <c r="AH8577" i="8"/>
  <c r="AI8577" i="8"/>
  <c r="AH8578" i="8"/>
  <c r="AI8578" i="8"/>
  <c r="AH8579" i="8"/>
  <c r="AI8579" i="8"/>
  <c r="AH8580" i="8"/>
  <c r="AI8580" i="8"/>
  <c r="AH8581" i="8"/>
  <c r="AI8581" i="8"/>
  <c r="AH8582" i="8"/>
  <c r="AI8582" i="8"/>
  <c r="AH8583" i="8"/>
  <c r="AI8583" i="8"/>
  <c r="AH8584" i="8"/>
  <c r="AI8584" i="8"/>
  <c r="AH8585" i="8"/>
  <c r="AI8585" i="8"/>
  <c r="AH8586" i="8"/>
  <c r="AI8586" i="8"/>
  <c r="AH8587" i="8"/>
  <c r="AI8587" i="8"/>
  <c r="AH8588" i="8"/>
  <c r="AI8588" i="8"/>
  <c r="AH8589" i="8"/>
  <c r="AI8589" i="8"/>
  <c r="AH8590" i="8"/>
  <c r="AI8590" i="8"/>
  <c r="AH8591" i="8"/>
  <c r="AI8591" i="8"/>
  <c r="AH8592" i="8"/>
  <c r="AI8592" i="8"/>
  <c r="AH8593" i="8"/>
  <c r="AI8593" i="8"/>
  <c r="AH8594" i="8"/>
  <c r="AI8594" i="8"/>
  <c r="AH8595" i="8"/>
  <c r="AI8595" i="8"/>
  <c r="AH8596" i="8"/>
  <c r="AI8596" i="8"/>
  <c r="AH8597" i="8"/>
  <c r="AI8597" i="8"/>
  <c r="AH8598" i="8"/>
  <c r="AI8598" i="8"/>
  <c r="AH8599" i="8"/>
  <c r="AI8599" i="8"/>
  <c r="AH8600" i="8"/>
  <c r="AI8600" i="8"/>
  <c r="AH8601" i="8"/>
  <c r="AI8601" i="8"/>
  <c r="AH8602" i="8"/>
  <c r="AI8602" i="8"/>
  <c r="AH8603" i="8"/>
  <c r="AI8603" i="8"/>
  <c r="AH8604" i="8"/>
  <c r="AI8604" i="8"/>
  <c r="AH8605" i="8"/>
  <c r="AI8605" i="8"/>
  <c r="AH8606" i="8"/>
  <c r="AI8606" i="8"/>
  <c r="AH8607" i="8"/>
  <c r="AI8607" i="8"/>
  <c r="AH8608" i="8"/>
  <c r="AI8608" i="8"/>
  <c r="AH8609" i="8"/>
  <c r="AI8609" i="8"/>
  <c r="AH8610" i="8"/>
  <c r="AI8610" i="8"/>
  <c r="AH8611" i="8"/>
  <c r="AI8611" i="8"/>
  <c r="AH8612" i="8"/>
  <c r="AI8612" i="8"/>
  <c r="AH8613" i="8"/>
  <c r="AI8613" i="8"/>
  <c r="AH8614" i="8"/>
  <c r="AI8614" i="8"/>
  <c r="AH8615" i="8"/>
  <c r="AI8615" i="8"/>
  <c r="AH8616" i="8"/>
  <c r="AI8616" i="8"/>
  <c r="AH8617" i="8"/>
  <c r="AI8617" i="8"/>
  <c r="AH7941" i="8"/>
  <c r="AI7941" i="8"/>
  <c r="AH7942" i="8"/>
  <c r="AI7942" i="8"/>
  <c r="AH7943" i="8"/>
  <c r="AI7943" i="8"/>
  <c r="AH7944" i="8"/>
  <c r="AI7944" i="8"/>
  <c r="AH7945" i="8"/>
  <c r="AI7945" i="8"/>
  <c r="AH7946" i="8"/>
  <c r="AI7946" i="8"/>
  <c r="AH7947" i="8"/>
  <c r="AI7947" i="8"/>
  <c r="AH7948" i="8"/>
  <c r="AI7948" i="8"/>
  <c r="AH7949" i="8"/>
  <c r="AI7949" i="8"/>
  <c r="AH7950" i="8"/>
  <c r="AI7950" i="8"/>
  <c r="AH8134" i="8"/>
  <c r="AI8134" i="8"/>
  <c r="AH8135" i="8"/>
  <c r="AI8135" i="8"/>
  <c r="AH8136" i="8"/>
  <c r="AI8136" i="8"/>
  <c r="AH8137" i="8"/>
  <c r="AI8137" i="8"/>
  <c r="AH8138" i="8"/>
  <c r="AI8138" i="8"/>
  <c r="AH8139" i="8"/>
  <c r="AI8139" i="8"/>
  <c r="AH8140" i="8"/>
  <c r="AI8140" i="8"/>
  <c r="AH8141" i="8"/>
  <c r="AI8141" i="8"/>
  <c r="AH8142" i="8"/>
  <c r="AI8142" i="8"/>
  <c r="AH8143" i="8"/>
  <c r="AI8143" i="8"/>
  <c r="AH8144" i="8"/>
  <c r="AI8144" i="8"/>
  <c r="AH8145" i="8"/>
  <c r="AI8145" i="8"/>
  <c r="AH8146" i="8"/>
  <c r="AI8146" i="8"/>
  <c r="AH8147" i="8"/>
  <c r="AI8147" i="8"/>
  <c r="AH8148" i="8"/>
  <c r="AI8148" i="8"/>
  <c r="AH8149" i="8"/>
  <c r="AI8149" i="8"/>
  <c r="AH8150" i="8"/>
  <c r="AI8150" i="8"/>
  <c r="AH8151" i="8"/>
  <c r="AI8151" i="8"/>
  <c r="AH8152" i="8"/>
  <c r="AI8152" i="8"/>
  <c r="AH8153" i="8"/>
  <c r="AI8153" i="8"/>
  <c r="AH8154" i="8"/>
  <c r="AI8154" i="8"/>
  <c r="AH8155" i="8"/>
  <c r="AI8155" i="8"/>
  <c r="AH8156" i="8"/>
  <c r="AI8156" i="8"/>
  <c r="AH8157" i="8"/>
  <c r="AI8157" i="8"/>
  <c r="AH8158" i="8"/>
  <c r="AI8158" i="8"/>
  <c r="AH8159" i="8"/>
  <c r="AI8159" i="8"/>
  <c r="AH8160" i="8"/>
  <c r="AI8160" i="8"/>
  <c r="AH8161" i="8"/>
  <c r="AI8161" i="8"/>
  <c r="AH8162" i="8"/>
  <c r="AI8162" i="8"/>
  <c r="AH8163" i="8"/>
  <c r="AI8163" i="8"/>
  <c r="AH8164" i="8"/>
  <c r="AI8164" i="8"/>
  <c r="AH8165" i="8"/>
  <c r="AI8165" i="8"/>
  <c r="AH4606" i="8"/>
  <c r="AI4606" i="8"/>
  <c r="AH4607" i="8"/>
  <c r="AI4607" i="8"/>
  <c r="AH4608" i="8"/>
  <c r="AI4608" i="8"/>
  <c r="AH4609" i="8"/>
  <c r="AI4609" i="8"/>
  <c r="AH4610" i="8"/>
  <c r="AI4610" i="8"/>
  <c r="AH4611" i="8"/>
  <c r="AI4611" i="8"/>
  <c r="AH4612" i="8"/>
  <c r="AI4612" i="8"/>
  <c r="AH4613" i="8"/>
  <c r="AI4613" i="8"/>
  <c r="AH4614" i="8"/>
  <c r="AI4614" i="8"/>
  <c r="AH4615" i="8"/>
  <c r="AI4615" i="8"/>
  <c r="AH4616" i="8"/>
  <c r="AI4616" i="8"/>
  <c r="AH4617" i="8"/>
  <c r="AI4617" i="8"/>
  <c r="AH4618" i="8"/>
  <c r="AI4618" i="8"/>
  <c r="AH809" i="8"/>
  <c r="AI809" i="8"/>
  <c r="AH810" i="8"/>
  <c r="AI810" i="8"/>
  <c r="AH811" i="8"/>
  <c r="AI811" i="8"/>
  <c r="AH812" i="8"/>
  <c r="AI812" i="8"/>
  <c r="AH813" i="8"/>
  <c r="AI813" i="8"/>
  <c r="AH814" i="8"/>
  <c r="AI814" i="8"/>
  <c r="AH815" i="8"/>
  <c r="AI815" i="8"/>
  <c r="AH3235" i="8"/>
  <c r="AI3235" i="8"/>
  <c r="AH3236" i="8"/>
  <c r="AI3236" i="8"/>
  <c r="AH3237" i="8"/>
  <c r="AI3237" i="8"/>
  <c r="AH3238" i="8"/>
  <c r="AI3238" i="8"/>
  <c r="AH3239" i="8"/>
  <c r="AI3239" i="8"/>
  <c r="AH5925" i="8"/>
  <c r="AI5925" i="8"/>
  <c r="AH5926" i="8"/>
  <c r="AI5926" i="8"/>
  <c r="AH5927" i="8"/>
  <c r="AI5927" i="8"/>
  <c r="AH5928" i="8"/>
  <c r="AI5928" i="8"/>
  <c r="AH5929" i="8"/>
  <c r="AI5929" i="8"/>
  <c r="AH5930" i="8"/>
  <c r="AI5930" i="8"/>
  <c r="AH5931" i="8"/>
  <c r="AI5931" i="8"/>
  <c r="AH5932" i="8"/>
  <c r="AI5932" i="8"/>
  <c r="AH5933" i="8"/>
  <c r="AI5933" i="8"/>
  <c r="AH5934" i="8"/>
  <c r="AI5934" i="8"/>
  <c r="AH5935" i="8"/>
  <c r="AI5935" i="8"/>
  <c r="AH5936" i="8"/>
  <c r="AI5936" i="8"/>
  <c r="AH5937" i="8"/>
  <c r="AI5937" i="8"/>
  <c r="AH5938" i="8"/>
  <c r="AI5938" i="8"/>
  <c r="AH5939" i="8"/>
  <c r="AI5939" i="8"/>
  <c r="AH1661" i="8"/>
  <c r="AI1661" i="8"/>
  <c r="AH1662" i="8"/>
  <c r="AI1662" i="8"/>
  <c r="AH1663" i="8"/>
  <c r="AI1663" i="8"/>
  <c r="AH1664" i="8"/>
  <c r="AI1664" i="8"/>
  <c r="AH1665" i="8"/>
  <c r="AI1665" i="8"/>
  <c r="AH1666" i="8"/>
  <c r="AI1666" i="8"/>
  <c r="AH1667" i="8"/>
  <c r="AI1667" i="8"/>
  <c r="AH1668" i="8"/>
  <c r="AI1668" i="8"/>
  <c r="AH1669" i="8"/>
  <c r="AI1669" i="8"/>
  <c r="AH1670" i="8"/>
  <c r="AI1670" i="8"/>
  <c r="AH1671" i="8"/>
  <c r="AI1671" i="8"/>
  <c r="AH1672" i="8"/>
  <c r="AI1672" i="8"/>
  <c r="AH1673" i="8"/>
  <c r="AI1673" i="8"/>
  <c r="AH1674" i="8"/>
  <c r="AI1674" i="8"/>
  <c r="AH1675" i="8"/>
  <c r="AI1675" i="8"/>
  <c r="AH1676" i="8"/>
  <c r="AI1676" i="8"/>
  <c r="AH1677" i="8"/>
  <c r="AI1677" i="8"/>
  <c r="AH1678" i="8"/>
  <c r="AI1678" i="8"/>
  <c r="AH1679" i="8"/>
  <c r="AI1679" i="8"/>
  <c r="AH1680" i="8"/>
  <c r="AI1680" i="8"/>
  <c r="AH1681" i="8"/>
  <c r="AI1681" i="8"/>
  <c r="AH1995" i="8"/>
  <c r="AI1995" i="8"/>
  <c r="AH8025" i="8"/>
  <c r="AI8025" i="8"/>
  <c r="AH8026" i="8"/>
  <c r="AI8026" i="8"/>
  <c r="AH8027" i="8"/>
  <c r="AI8027" i="8"/>
  <c r="AH8028" i="8"/>
  <c r="AI8028" i="8"/>
  <c r="AH8029" i="8"/>
  <c r="AI8029" i="8"/>
  <c r="AH7698" i="8"/>
  <c r="AI7698" i="8"/>
  <c r="AH7699" i="8"/>
  <c r="AI7699" i="8"/>
  <c r="AH7700" i="8"/>
  <c r="AI7700" i="8"/>
  <c r="AH7701" i="8"/>
  <c r="AI7701" i="8"/>
  <c r="AH7702" i="8"/>
  <c r="AI7702" i="8"/>
  <c r="AH7703" i="8"/>
  <c r="AI7703" i="8"/>
  <c r="AH7704" i="8"/>
  <c r="AI7704" i="8"/>
  <c r="AH7705" i="8"/>
  <c r="AI7705" i="8"/>
  <c r="AH7706" i="8"/>
  <c r="AI7706" i="8"/>
  <c r="AH7707" i="8"/>
  <c r="AI7707" i="8"/>
  <c r="AH7708" i="8"/>
  <c r="AI7708" i="8"/>
  <c r="AH7709" i="8"/>
  <c r="AI7709" i="8"/>
  <c r="AH7710" i="8"/>
  <c r="AI7710" i="8"/>
  <c r="AH7711" i="8"/>
  <c r="AI7711" i="8"/>
  <c r="AH7712" i="8"/>
  <c r="AI7712" i="8"/>
  <c r="AH7713" i="8"/>
  <c r="AI7713" i="8"/>
  <c r="AH7714" i="8"/>
  <c r="AI7714" i="8"/>
  <c r="AH7906" i="8"/>
  <c r="AI7906" i="8"/>
  <c r="AH7907" i="8"/>
  <c r="AI7907" i="8"/>
  <c r="AH7908" i="8"/>
  <c r="AI7908" i="8"/>
  <c r="AH7909" i="8"/>
  <c r="AI7909" i="8"/>
  <c r="AH7910" i="8"/>
  <c r="AI7910" i="8"/>
  <c r="AH7911" i="8"/>
  <c r="AI7911" i="8"/>
  <c r="AH7912" i="8"/>
  <c r="AI7912" i="8"/>
  <c r="AH7913" i="8"/>
  <c r="AI7913" i="8"/>
  <c r="AH7914" i="8"/>
  <c r="AI7914" i="8"/>
  <c r="AH7915" i="8"/>
  <c r="AI7915" i="8"/>
  <c r="AH7753" i="8"/>
  <c r="AI7753" i="8"/>
  <c r="AH7754" i="8"/>
  <c r="AI7754" i="8"/>
  <c r="AH7755" i="8"/>
  <c r="AI7755" i="8"/>
  <c r="AH7756" i="8"/>
  <c r="AI7756" i="8"/>
  <c r="AH7757" i="8"/>
  <c r="AI7757" i="8"/>
  <c r="AH7758" i="8"/>
  <c r="AI7758" i="8"/>
  <c r="AH7759" i="8"/>
  <c r="AI7759" i="8"/>
  <c r="AH7760" i="8"/>
  <c r="AI7760" i="8"/>
  <c r="AH7761" i="8"/>
  <c r="AI7761" i="8"/>
  <c r="AH7762" i="8"/>
  <c r="AI7762" i="8"/>
  <c r="AH7763" i="8"/>
  <c r="AI7763" i="8"/>
  <c r="AH7764" i="8"/>
  <c r="AI7764" i="8"/>
  <c r="AH7765" i="8"/>
  <c r="AI7765" i="8"/>
  <c r="AH7766" i="8"/>
  <c r="AI7766" i="8"/>
  <c r="AH7767" i="8"/>
  <c r="AI7767" i="8"/>
  <c r="AH1657" i="8"/>
  <c r="AI1657" i="8"/>
  <c r="AH1658" i="8"/>
  <c r="AI1658" i="8"/>
  <c r="AH1659" i="8"/>
  <c r="AI1659" i="8"/>
  <c r="AH1660" i="8"/>
  <c r="AI1660" i="8"/>
  <c r="AH8643" i="8"/>
  <c r="AI8643" i="8"/>
  <c r="AH8644" i="8"/>
  <c r="AI8644" i="8"/>
  <c r="AH8645" i="8"/>
  <c r="AI8645" i="8"/>
  <c r="AH8646" i="8"/>
  <c r="AI8646" i="8"/>
  <c r="AH8647" i="8"/>
  <c r="AI8647" i="8"/>
  <c r="AH8648" i="8"/>
  <c r="AI8648" i="8"/>
  <c r="AH8649" i="8"/>
  <c r="AI8649" i="8"/>
  <c r="AH8650" i="8"/>
  <c r="AI8650" i="8"/>
  <c r="AH8651" i="8"/>
  <c r="AI8651" i="8"/>
  <c r="AH8652" i="8"/>
  <c r="AI8652" i="8"/>
  <c r="AH8653" i="8"/>
  <c r="AI8653" i="8"/>
  <c r="AH8654" i="8"/>
  <c r="AI8654" i="8"/>
  <c r="AH7677" i="8"/>
  <c r="AI7677" i="8"/>
  <c r="AH7678" i="8"/>
  <c r="AI7678" i="8"/>
  <c r="AH7679" i="8"/>
  <c r="AI7679" i="8"/>
  <c r="AH7680" i="8"/>
  <c r="AI7680" i="8"/>
  <c r="AH7681" i="8"/>
  <c r="AI7681" i="8"/>
  <c r="AH7682" i="8"/>
  <c r="AI7682" i="8"/>
  <c r="AH7683" i="8"/>
  <c r="AI7683" i="8"/>
  <c r="AH7684" i="8"/>
  <c r="AI7684" i="8"/>
  <c r="AH7685" i="8"/>
  <c r="AI7685" i="8"/>
  <c r="AH7686" i="8"/>
  <c r="AI7686" i="8"/>
  <c r="AH7687" i="8"/>
  <c r="AI7687" i="8"/>
  <c r="AH7688" i="8"/>
  <c r="AI7688" i="8"/>
  <c r="AH1884" i="8"/>
  <c r="AI1884" i="8"/>
  <c r="AH1885" i="8"/>
  <c r="AI1885" i="8"/>
  <c r="AH1886" i="8"/>
  <c r="AI1886" i="8"/>
  <c r="AH1887" i="8"/>
  <c r="AI1887" i="8"/>
  <c r="AH1888" i="8"/>
  <c r="AI1888" i="8"/>
  <c r="AH1889" i="8"/>
  <c r="AI1889" i="8"/>
  <c r="AH1890" i="8"/>
  <c r="AI1890" i="8"/>
  <c r="AH4211" i="8"/>
  <c r="AI4211" i="8"/>
  <c r="AH4212" i="8"/>
  <c r="AI4212" i="8"/>
  <c r="AH4213" i="8"/>
  <c r="AI4213" i="8"/>
  <c r="AH4214" i="8"/>
  <c r="AI4214" i="8"/>
  <c r="AH4215" i="8"/>
  <c r="AI4215" i="8"/>
  <c r="AH4216" i="8"/>
  <c r="AI4216" i="8"/>
  <c r="AH4217" i="8"/>
  <c r="AI4217" i="8"/>
  <c r="AH4218" i="8"/>
  <c r="AI4218" i="8"/>
  <c r="AH4219" i="8"/>
  <c r="AI4219" i="8"/>
  <c r="AH4220" i="8"/>
  <c r="AI4220" i="8"/>
  <c r="AH3321" i="8"/>
  <c r="AI3321" i="8"/>
  <c r="AH3322" i="8"/>
  <c r="AI3322" i="8"/>
  <c r="AH3323" i="8"/>
  <c r="AI3323" i="8"/>
  <c r="AH3324" i="8"/>
  <c r="AI3324" i="8"/>
  <c r="AH3325" i="8"/>
  <c r="AI3325" i="8"/>
  <c r="AH3326" i="8"/>
  <c r="AI3326" i="8"/>
  <c r="AH3327" i="8"/>
  <c r="AI3327" i="8"/>
  <c r="AH3328" i="8"/>
  <c r="AI3328" i="8"/>
  <c r="AH3329" i="8"/>
  <c r="AI3329" i="8"/>
  <c r="AH3330" i="8"/>
  <c r="AI3330" i="8"/>
  <c r="AH3331" i="8"/>
  <c r="AI3331" i="8"/>
  <c r="AH3332" i="8"/>
  <c r="AI3332" i="8"/>
  <c r="AH3333" i="8"/>
  <c r="AI3333" i="8"/>
  <c r="AH3083" i="8"/>
  <c r="AI3083" i="8"/>
  <c r="AH3084" i="8"/>
  <c r="AI3084" i="8"/>
  <c r="AH3085" i="8"/>
  <c r="AI3085" i="8"/>
  <c r="AH3086" i="8"/>
  <c r="AI3086" i="8"/>
  <c r="AH3087" i="8"/>
  <c r="AI3087" i="8"/>
  <c r="AH3088" i="8"/>
  <c r="AI3088" i="8"/>
  <c r="AH3089" i="8"/>
  <c r="AI3089" i="8"/>
  <c r="AH3090" i="8"/>
  <c r="AI3090" i="8"/>
  <c r="AH3091" i="8"/>
  <c r="AI3091" i="8"/>
  <c r="AH3092" i="8"/>
  <c r="AI3092" i="8"/>
  <c r="AH3093" i="8"/>
  <c r="AI3093" i="8"/>
  <c r="AH4754" i="8"/>
  <c r="AI4754" i="8"/>
  <c r="AH4755" i="8"/>
  <c r="AI4755" i="8"/>
  <c r="AH4756" i="8"/>
  <c r="AI4756" i="8"/>
  <c r="AH7092" i="8"/>
  <c r="AI7092" i="8"/>
  <c r="AH7093" i="8"/>
  <c r="AI7093" i="8"/>
  <c r="AH7094" i="8"/>
  <c r="AI7094" i="8"/>
  <c r="AH7095" i="8"/>
  <c r="AI7095" i="8"/>
  <c r="AH7096" i="8"/>
  <c r="AI7096" i="8"/>
  <c r="AH7097" i="8"/>
  <c r="AI7097" i="8"/>
  <c r="AH7098" i="8"/>
  <c r="AI7098" i="8"/>
  <c r="AH7099" i="8"/>
  <c r="AI7099" i="8"/>
  <c r="AH7100" i="8"/>
  <c r="AI7100" i="8"/>
  <c r="AH7101" i="8"/>
  <c r="AI7101" i="8"/>
  <c r="AH7102" i="8"/>
  <c r="AI7102" i="8"/>
  <c r="AH7103" i="8"/>
  <c r="AI7103" i="8"/>
  <c r="AH7104" i="8"/>
  <c r="AI7104" i="8"/>
  <c r="AH7105" i="8"/>
  <c r="AI7105" i="8"/>
  <c r="AH7106" i="8"/>
  <c r="AI7106" i="8"/>
  <c r="AH7107" i="8"/>
  <c r="AI7107" i="8"/>
  <c r="AH7108" i="8"/>
  <c r="AI7108" i="8"/>
  <c r="AH7109" i="8"/>
  <c r="AI7109" i="8"/>
  <c r="AH7110" i="8"/>
  <c r="AI7110" i="8"/>
  <c r="AH7111" i="8"/>
  <c r="AI7111" i="8"/>
  <c r="AH7112" i="8"/>
  <c r="AI7112" i="8"/>
  <c r="AH7113" i="8"/>
  <c r="AI7113" i="8"/>
  <c r="AH7114" i="8"/>
  <c r="AI7114" i="8"/>
  <c r="AH7115" i="8"/>
  <c r="AI7115" i="8"/>
  <c r="AH7116" i="8"/>
  <c r="AI7116" i="8"/>
  <c r="AH7117" i="8"/>
  <c r="AI7117" i="8"/>
  <c r="AH7118" i="8"/>
  <c r="AI7118" i="8"/>
  <c r="AH7119" i="8"/>
  <c r="AI7119" i="8"/>
  <c r="AH7120" i="8"/>
  <c r="AI7120" i="8"/>
  <c r="AH7121" i="8"/>
  <c r="AI7121" i="8"/>
  <c r="AH7122" i="8"/>
  <c r="AI7122" i="8"/>
  <c r="AH7123" i="8"/>
  <c r="AI7123" i="8"/>
  <c r="AH7124" i="8"/>
  <c r="AI7124" i="8"/>
  <c r="AH7125" i="8"/>
  <c r="AI7125" i="8"/>
  <c r="AH7126" i="8"/>
  <c r="AI7126" i="8"/>
  <c r="AH7127" i="8"/>
  <c r="AI7127" i="8"/>
  <c r="AH7128" i="8"/>
  <c r="AI7128" i="8"/>
  <c r="AH7129" i="8"/>
  <c r="AI7129" i="8"/>
  <c r="AH7130" i="8"/>
  <c r="AI7130" i="8"/>
  <c r="AH7131" i="8"/>
  <c r="AI7131" i="8"/>
  <c r="AH7132" i="8"/>
  <c r="AI7132" i="8"/>
  <c r="AH1891" i="8"/>
  <c r="AI1891" i="8"/>
  <c r="AH1892" i="8"/>
  <c r="AI1892" i="8"/>
  <c r="AH1893" i="8"/>
  <c r="AI1893" i="8"/>
  <c r="AH6462" i="8"/>
  <c r="AI6462" i="8"/>
  <c r="AH6463" i="8"/>
  <c r="AI6463" i="8"/>
  <c r="AH6464" i="8"/>
  <c r="AI6464" i="8"/>
  <c r="AH6465" i="8"/>
  <c r="AI6465" i="8"/>
  <c r="AH6466" i="8"/>
  <c r="AI6466" i="8"/>
  <c r="AH6467" i="8"/>
  <c r="AI6467" i="8"/>
  <c r="AH6468" i="8"/>
  <c r="AI6468" i="8"/>
  <c r="AH6469" i="8"/>
  <c r="AI6469" i="8"/>
  <c r="AH6470" i="8"/>
  <c r="AI6470" i="8"/>
  <c r="AH6783" i="8"/>
  <c r="AI6783" i="8"/>
  <c r="AH6784" i="8"/>
  <c r="AI6784" i="8"/>
  <c r="AH6785" i="8"/>
  <c r="AI6785" i="8"/>
  <c r="AH6786" i="8"/>
  <c r="AI6786" i="8"/>
  <c r="AH6787" i="8"/>
  <c r="AI6787" i="8"/>
  <c r="AH6788" i="8"/>
  <c r="AI6788" i="8"/>
  <c r="AH6789" i="8"/>
  <c r="AI6789" i="8"/>
  <c r="AH6790" i="8"/>
  <c r="AI6790" i="8"/>
  <c r="AH6791" i="8"/>
  <c r="AI6791" i="8"/>
  <c r="AH6792" i="8"/>
  <c r="AI6792" i="8"/>
  <c r="AH6793" i="8"/>
  <c r="AI6793" i="8"/>
  <c r="AH6794" i="8"/>
  <c r="AI6794" i="8"/>
  <c r="AH6795" i="8"/>
  <c r="AI6795" i="8"/>
  <c r="AH6796" i="8"/>
  <c r="AI6796" i="8"/>
  <c r="AH6797" i="8"/>
  <c r="AI6797" i="8"/>
  <c r="AH6798" i="8"/>
  <c r="AI6798" i="8"/>
  <c r="AH6799" i="8"/>
  <c r="AI6799" i="8"/>
  <c r="AH6800" i="8"/>
  <c r="AI6800" i="8"/>
  <c r="AH6801" i="8"/>
  <c r="AI6801" i="8"/>
  <c r="AH6802" i="8"/>
  <c r="AI6802" i="8"/>
  <c r="AH6803" i="8"/>
  <c r="AI6803" i="8"/>
  <c r="AH5391" i="8"/>
  <c r="AI5391" i="8"/>
  <c r="AH5392" i="8"/>
  <c r="AI5392" i="8"/>
  <c r="AH5393" i="8"/>
  <c r="AI5393" i="8"/>
  <c r="AH5394" i="8"/>
  <c r="AI5394" i="8"/>
  <c r="AH5395" i="8"/>
  <c r="AI5395" i="8"/>
  <c r="AH5396" i="8"/>
  <c r="AI5396" i="8"/>
  <c r="AH5397" i="8"/>
  <c r="AI5397" i="8"/>
  <c r="AH5398" i="8"/>
  <c r="AI5398" i="8"/>
  <c r="AH5399" i="8"/>
  <c r="AI5399" i="8"/>
  <c r="AH5400" i="8"/>
  <c r="AI5400" i="8"/>
  <c r="AH5401" i="8"/>
  <c r="AI5401" i="8"/>
  <c r="AH6965" i="8"/>
  <c r="AI6965" i="8"/>
  <c r="AH1397" i="8"/>
  <c r="AI1397" i="8"/>
  <c r="AH1398" i="8"/>
  <c r="AI1398" i="8"/>
  <c r="AH1399" i="8"/>
  <c r="AI1399" i="8"/>
  <c r="AH1400" i="8"/>
  <c r="AI1400" i="8"/>
  <c r="AH1401" i="8"/>
  <c r="AI1401" i="8"/>
  <c r="AH1402" i="8"/>
  <c r="AI1402" i="8"/>
  <c r="AH1403" i="8"/>
  <c r="AI1403" i="8"/>
  <c r="AH4764" i="8"/>
  <c r="AI4764" i="8"/>
  <c r="AH4765" i="8"/>
  <c r="AI4765" i="8"/>
  <c r="AH4766" i="8"/>
  <c r="AI4766" i="8"/>
  <c r="AH2231" i="8"/>
  <c r="AI2231" i="8"/>
  <c r="AH2232" i="8"/>
  <c r="AI2232" i="8"/>
  <c r="AH2233" i="8"/>
  <c r="AI2233" i="8"/>
  <c r="AH2234" i="8"/>
  <c r="AI2234" i="8"/>
  <c r="AH2235" i="8"/>
  <c r="AI2235" i="8"/>
  <c r="AH2236" i="8"/>
  <c r="AI2236" i="8"/>
  <c r="AH2237" i="8"/>
  <c r="AI2237" i="8"/>
  <c r="AH2238" i="8"/>
  <c r="AI2238" i="8"/>
  <c r="AH2239" i="8"/>
  <c r="AI2239" i="8"/>
  <c r="AH2240" i="8"/>
  <c r="AI2240" i="8"/>
  <c r="AH2241" i="8"/>
  <c r="AI2241" i="8"/>
  <c r="AH2242" i="8"/>
  <c r="AI2242" i="8"/>
  <c r="AH2243" i="8"/>
  <c r="AI2243" i="8"/>
  <c r="AH2244" i="8"/>
  <c r="AI2244" i="8"/>
  <c r="AH2245" i="8"/>
  <c r="AI2245" i="8"/>
  <c r="AH2246" i="8"/>
  <c r="AI2246" i="8"/>
  <c r="AH2247" i="8"/>
  <c r="AI2247" i="8"/>
  <c r="AH2248" i="8"/>
  <c r="AI2248" i="8"/>
  <c r="AH2249" i="8"/>
  <c r="AI2249" i="8"/>
  <c r="AH2250" i="8"/>
  <c r="AI2250" i="8"/>
  <c r="AH2251" i="8"/>
  <c r="AI2251" i="8"/>
  <c r="AH2252" i="8"/>
  <c r="AI2252" i="8"/>
  <c r="AH2253" i="8"/>
  <c r="AI2253" i="8"/>
  <c r="AH2254" i="8"/>
  <c r="AI2254" i="8"/>
  <c r="AH8033" i="8"/>
  <c r="AI8033" i="8"/>
  <c r="AH8034" i="8"/>
  <c r="AI8034" i="8"/>
  <c r="AH8035" i="8"/>
  <c r="AI8035" i="8"/>
  <c r="AH8036" i="8"/>
  <c r="AI8036" i="8"/>
  <c r="AH8037" i="8"/>
  <c r="AI8037" i="8"/>
  <c r="AH8038" i="8"/>
  <c r="AI8038" i="8"/>
  <c r="AH8039" i="8"/>
  <c r="AI8039" i="8"/>
  <c r="AH8040" i="8"/>
  <c r="AI8040" i="8"/>
  <c r="AH8041" i="8"/>
  <c r="AI8041" i="8"/>
  <c r="AH8042" i="8"/>
  <c r="AI8042" i="8"/>
  <c r="AH8043" i="8"/>
  <c r="AI8043" i="8"/>
  <c r="AH8044" i="8"/>
  <c r="AI8044" i="8"/>
  <c r="AH8045" i="8"/>
  <c r="AI8045" i="8"/>
  <c r="AH8046" i="8"/>
  <c r="AI8046" i="8"/>
  <c r="AH8047" i="8"/>
  <c r="AI8047" i="8"/>
  <c r="AH8048" i="8"/>
  <c r="AI8048" i="8"/>
  <c r="AH8049" i="8"/>
  <c r="AI8049" i="8"/>
  <c r="AH8050" i="8"/>
  <c r="AI8050" i="8"/>
  <c r="AH8051" i="8"/>
  <c r="AI8051" i="8"/>
  <c r="AH8052" i="8"/>
  <c r="AI8052" i="8"/>
  <c r="AH8053" i="8"/>
  <c r="AI8053" i="8"/>
  <c r="AH8054" i="8"/>
  <c r="AI8054" i="8"/>
  <c r="AH8055" i="8"/>
  <c r="AI8055" i="8"/>
  <c r="AH8056" i="8"/>
  <c r="AI8056" i="8"/>
  <c r="AH8057" i="8"/>
  <c r="AI8057" i="8"/>
  <c r="AH8058" i="8"/>
  <c r="AI8058" i="8"/>
  <c r="AH8059" i="8"/>
  <c r="AI8059" i="8"/>
  <c r="AH8060" i="8"/>
  <c r="AI8060" i="8"/>
  <c r="AH8061" i="8"/>
  <c r="AI8061" i="8"/>
  <c r="AH8062" i="8"/>
  <c r="AI8062" i="8"/>
  <c r="AH8063" i="8"/>
  <c r="AI8063" i="8"/>
  <c r="AH8064" i="8"/>
  <c r="AI8064" i="8"/>
  <c r="AH8065" i="8"/>
  <c r="AI8065" i="8"/>
  <c r="AH8066" i="8"/>
  <c r="AI8066" i="8"/>
  <c r="AH8067" i="8"/>
  <c r="AI8067" i="8"/>
  <c r="AH8068" i="8"/>
  <c r="AI8068" i="8"/>
  <c r="AH8069" i="8"/>
  <c r="AI8069" i="8"/>
  <c r="AH8070" i="8"/>
  <c r="AI8070" i="8"/>
  <c r="AH8071" i="8"/>
  <c r="AI8071" i="8"/>
  <c r="AH8072" i="8"/>
  <c r="AI8072" i="8"/>
  <c r="AH8073" i="8"/>
  <c r="AI8073" i="8"/>
  <c r="AH8074" i="8"/>
  <c r="AI8074" i="8"/>
  <c r="AH8237" i="8"/>
  <c r="AI8237" i="8"/>
  <c r="AH8238" i="8"/>
  <c r="AI8238" i="8"/>
  <c r="AH8239" i="8"/>
  <c r="AI8239" i="8"/>
  <c r="AH8240" i="8"/>
  <c r="AI8240" i="8"/>
  <c r="AH8241" i="8"/>
  <c r="AI8241" i="8"/>
  <c r="AH8242" i="8"/>
  <c r="AI8242" i="8"/>
  <c r="AH8243" i="8"/>
  <c r="AI8243" i="8"/>
  <c r="AH8244" i="8"/>
  <c r="AI8244" i="8"/>
  <c r="AH8245" i="8"/>
  <c r="AI8245" i="8"/>
  <c r="AH8246" i="8"/>
  <c r="AI8246" i="8"/>
  <c r="AH8247" i="8"/>
  <c r="AI8247" i="8"/>
  <c r="AH8248" i="8"/>
  <c r="AI8248" i="8"/>
  <c r="AH8249" i="8"/>
  <c r="AI8249" i="8"/>
  <c r="AH8250" i="8"/>
  <c r="AI8250" i="8"/>
  <c r="AH8251" i="8"/>
  <c r="AI8251" i="8"/>
  <c r="AH8252" i="8"/>
  <c r="AI8252" i="8"/>
  <c r="AH8253" i="8"/>
  <c r="AI8253" i="8"/>
  <c r="AH8254" i="8"/>
  <c r="AI8254" i="8"/>
  <c r="AH8255" i="8"/>
  <c r="AI8255" i="8"/>
  <c r="AH8256" i="8"/>
  <c r="AI8256" i="8"/>
  <c r="AH8257" i="8"/>
  <c r="AI8257" i="8"/>
  <c r="AH8258" i="8"/>
  <c r="AI8258" i="8"/>
  <c r="AH8259" i="8"/>
  <c r="AI8259" i="8"/>
  <c r="AH8260" i="8"/>
  <c r="AI8260" i="8"/>
  <c r="AH8261" i="8"/>
  <c r="AI8261" i="8"/>
  <c r="AH8262" i="8"/>
  <c r="AI8262" i="8"/>
  <c r="AH8263" i="8"/>
  <c r="AI8263" i="8"/>
  <c r="AH8264" i="8"/>
  <c r="AI8264" i="8"/>
  <c r="AH8265" i="8"/>
  <c r="AI8265" i="8"/>
  <c r="AH8266" i="8"/>
  <c r="AI8266" i="8"/>
  <c r="AH8267" i="8"/>
  <c r="AI8267" i="8"/>
  <c r="AH8268" i="8"/>
  <c r="AI8268" i="8"/>
  <c r="AH8269" i="8"/>
  <c r="AI8269" i="8"/>
  <c r="AH8270" i="8"/>
  <c r="AI8270" i="8"/>
  <c r="AH8271" i="8"/>
  <c r="AI8271" i="8"/>
  <c r="AH8272" i="8"/>
  <c r="AI8272" i="8"/>
  <c r="AH8273" i="8"/>
  <c r="AI8273" i="8"/>
  <c r="AH5723" i="8"/>
  <c r="AI5723" i="8"/>
  <c r="AH5724" i="8"/>
  <c r="AI5724" i="8"/>
  <c r="AH5725" i="8"/>
  <c r="AI5725" i="8"/>
  <c r="AH5726" i="8"/>
  <c r="AI5726" i="8"/>
  <c r="AH5727" i="8"/>
  <c r="AI5727" i="8"/>
  <c r="AH5728" i="8"/>
  <c r="AI5728" i="8"/>
  <c r="AH5729" i="8"/>
  <c r="AI5729" i="8"/>
  <c r="AH5730" i="8"/>
  <c r="AI5730" i="8"/>
  <c r="AH5731" i="8"/>
  <c r="AI5731" i="8"/>
  <c r="AH5732" i="8"/>
  <c r="AI5732" i="8"/>
  <c r="AH5733" i="8"/>
  <c r="AI5733" i="8"/>
  <c r="AH5734" i="8"/>
  <c r="AI5734" i="8"/>
  <c r="AH5735" i="8"/>
  <c r="AI5735" i="8"/>
  <c r="AH5736" i="8"/>
  <c r="AI5736" i="8"/>
  <c r="AH5737" i="8"/>
  <c r="AI5737" i="8"/>
  <c r="AH5738" i="8"/>
  <c r="AI5738" i="8"/>
  <c r="AH5739" i="8"/>
  <c r="AI5739" i="8"/>
  <c r="AH5740" i="8"/>
  <c r="AI5740" i="8"/>
  <c r="AH5741" i="8"/>
  <c r="AI5741" i="8"/>
  <c r="AH5742" i="8"/>
  <c r="AI5742" i="8"/>
  <c r="AH5743" i="8"/>
  <c r="AI5743" i="8"/>
  <c r="AH5744" i="8"/>
  <c r="AI5744" i="8"/>
  <c r="AH6564" i="8"/>
  <c r="AI6564" i="8"/>
  <c r="AH6565" i="8"/>
  <c r="AI6565" i="8"/>
  <c r="AH6566" i="8"/>
  <c r="AI6566" i="8"/>
  <c r="AH6567" i="8"/>
  <c r="AI6567" i="8"/>
  <c r="AH6568" i="8"/>
  <c r="AI6568" i="8"/>
  <c r="AH6569" i="8"/>
  <c r="AI6569" i="8"/>
  <c r="AH6570" i="8"/>
  <c r="AI6570" i="8"/>
  <c r="AH6571" i="8"/>
  <c r="AI6571" i="8"/>
  <c r="AH6572" i="8"/>
  <c r="AI6572" i="8"/>
  <c r="AH6573" i="8"/>
  <c r="AI6573" i="8"/>
  <c r="AH6574" i="8"/>
  <c r="AI6574" i="8"/>
  <c r="AH6575" i="8"/>
  <c r="AI6575" i="8"/>
  <c r="AH6576" i="8"/>
  <c r="AI6576" i="8"/>
  <c r="AH6577" i="8"/>
  <c r="AI6577" i="8"/>
  <c r="AH6578" i="8"/>
  <c r="AI6578" i="8"/>
  <c r="AH6579" i="8"/>
  <c r="AI6579" i="8"/>
  <c r="AH6580" i="8"/>
  <c r="AI6580" i="8"/>
  <c r="AH6581" i="8"/>
  <c r="AI6581" i="8"/>
  <c r="AH6582" i="8"/>
  <c r="AI6582" i="8"/>
  <c r="AH6583" i="8"/>
  <c r="AI6583" i="8"/>
  <c r="AH3920" i="8"/>
  <c r="AI3920" i="8"/>
  <c r="AH3921" i="8"/>
  <c r="AI3921" i="8"/>
  <c r="AH3922" i="8"/>
  <c r="AI3922" i="8"/>
  <c r="AH3923" i="8"/>
  <c r="AI3923" i="8"/>
  <c r="AH3924" i="8"/>
  <c r="AI3924" i="8"/>
  <c r="AH3925" i="8"/>
  <c r="AI3925" i="8"/>
  <c r="AH7133" i="8"/>
  <c r="AI7133" i="8"/>
  <c r="AH7134" i="8"/>
  <c r="AI7134" i="8"/>
  <c r="AH7135" i="8"/>
  <c r="AI7135" i="8"/>
  <c r="AH7136" i="8"/>
  <c r="AI7136" i="8"/>
  <c r="AH7137" i="8"/>
  <c r="AI7137" i="8"/>
  <c r="AH7138" i="8"/>
  <c r="AI7138" i="8"/>
  <c r="AH7139" i="8"/>
  <c r="AI7139" i="8"/>
  <c r="AH7140" i="8"/>
  <c r="AI7140" i="8"/>
  <c r="AH7141" i="8"/>
  <c r="AI7141" i="8"/>
  <c r="AH7142" i="8"/>
  <c r="AI7142" i="8"/>
  <c r="AH7143" i="8"/>
  <c r="AI7143" i="8"/>
  <c r="AH7144" i="8"/>
  <c r="AI7144" i="8"/>
  <c r="AH7145" i="8"/>
  <c r="AI7145" i="8"/>
  <c r="AH7146" i="8"/>
  <c r="AI7146" i="8"/>
  <c r="AH7147" i="8"/>
  <c r="AI7147" i="8"/>
  <c r="AH7148" i="8"/>
  <c r="AI7148" i="8"/>
  <c r="AH7149" i="8"/>
  <c r="AI7149" i="8"/>
  <c r="AH7150" i="8"/>
  <c r="AI7150" i="8"/>
  <c r="AH7151" i="8"/>
  <c r="AI7151" i="8"/>
  <c r="AH7152" i="8"/>
  <c r="AI7152" i="8"/>
  <c r="AH7153" i="8"/>
  <c r="AI7153" i="8"/>
  <c r="AH7154" i="8"/>
  <c r="AI7154" i="8"/>
  <c r="AH7155" i="8"/>
  <c r="AI7155" i="8"/>
  <c r="AH7156" i="8"/>
  <c r="AI7156" i="8"/>
  <c r="AH7157" i="8"/>
  <c r="AI7157" i="8"/>
  <c r="AH7158" i="8"/>
  <c r="AI7158" i="8"/>
  <c r="AH7159" i="8"/>
  <c r="AI7159" i="8"/>
  <c r="AH7160" i="8"/>
  <c r="AI7160" i="8"/>
  <c r="AH7161" i="8"/>
  <c r="AI7161" i="8"/>
  <c r="AH7162" i="8"/>
  <c r="AI7162" i="8"/>
  <c r="AH7163" i="8"/>
  <c r="AI7163" i="8"/>
  <c r="AH7164" i="8"/>
  <c r="AI7164" i="8"/>
  <c r="AH7165" i="8"/>
  <c r="AI7165" i="8"/>
  <c r="AH7166" i="8"/>
  <c r="AI7166" i="8"/>
  <c r="AH7167" i="8"/>
  <c r="AI7167" i="8"/>
  <c r="AH2670" i="8"/>
  <c r="AI2670" i="8"/>
  <c r="AH2671" i="8"/>
  <c r="AI2671" i="8"/>
  <c r="AH2672" i="8"/>
  <c r="AI2672" i="8"/>
  <c r="AH2673" i="8"/>
  <c r="AI2673" i="8"/>
  <c r="AH2674" i="8"/>
  <c r="AI2674" i="8"/>
  <c r="AH2675" i="8"/>
  <c r="AI2675" i="8"/>
  <c r="AH2676" i="8"/>
  <c r="AI2676" i="8"/>
  <c r="AH2677" i="8"/>
  <c r="AI2677" i="8"/>
  <c r="AH2678" i="8"/>
  <c r="AI2678" i="8"/>
  <c r="AH2679" i="8"/>
  <c r="AI2679" i="8"/>
  <c r="AH2680" i="8"/>
  <c r="AI2680" i="8"/>
  <c r="AH4982" i="8"/>
  <c r="AI4982" i="8"/>
  <c r="AH4983" i="8"/>
  <c r="AI4983" i="8"/>
  <c r="AH4984" i="8"/>
  <c r="AI4984" i="8"/>
  <c r="AH4985" i="8"/>
  <c r="AI4985" i="8"/>
  <c r="AH4986" i="8"/>
  <c r="AI4986" i="8"/>
  <c r="AH4987" i="8"/>
  <c r="AI4987" i="8"/>
  <c r="AH4988" i="8"/>
  <c r="AI4988" i="8"/>
  <c r="AH4989" i="8"/>
  <c r="AI4989" i="8"/>
  <c r="AH4990" i="8"/>
  <c r="AI4990" i="8"/>
  <c r="AH4991" i="8"/>
  <c r="AI4991" i="8"/>
  <c r="AH5608" i="8"/>
  <c r="AI5608" i="8"/>
  <c r="AH5609" i="8"/>
  <c r="AI5609" i="8"/>
  <c r="AH5610" i="8"/>
  <c r="AI5610" i="8"/>
  <c r="AH5611" i="8"/>
  <c r="AI5611" i="8"/>
  <c r="AH5612" i="8"/>
  <c r="AI5612" i="8"/>
  <c r="AH5613" i="8"/>
  <c r="AI5613" i="8"/>
  <c r="AH3217" i="8"/>
  <c r="AI3217" i="8"/>
  <c r="AH3218" i="8"/>
  <c r="AI3218" i="8"/>
  <c r="AH3219" i="8"/>
  <c r="AI3219" i="8"/>
  <c r="AH3220" i="8"/>
  <c r="AI3220" i="8"/>
  <c r="AH3221" i="8"/>
  <c r="AI3221" i="8"/>
  <c r="AH3222" i="8"/>
  <c r="AI3222" i="8"/>
  <c r="AH3223" i="8"/>
  <c r="AI3223" i="8"/>
  <c r="AH3224" i="8"/>
  <c r="AI3224" i="8"/>
  <c r="AH8115" i="8"/>
  <c r="AI8115" i="8"/>
  <c r="AH8116" i="8"/>
  <c r="AI8116" i="8"/>
  <c r="AH8117" i="8"/>
  <c r="AI8117" i="8"/>
  <c r="AH8118" i="8"/>
  <c r="AI8118" i="8"/>
  <c r="AH8119" i="8"/>
  <c r="AI8119" i="8"/>
  <c r="AH8120" i="8"/>
  <c r="AI8120" i="8"/>
  <c r="AH8121" i="8"/>
  <c r="AI8121" i="8"/>
  <c r="AH8122" i="8"/>
  <c r="AI8122" i="8"/>
  <c r="AH8123" i="8"/>
  <c r="AI8123" i="8"/>
  <c r="AH8124" i="8"/>
  <c r="AI8124" i="8"/>
  <c r="AH1589" i="8"/>
  <c r="AI1589" i="8"/>
  <c r="AH1590" i="8"/>
  <c r="AI1590" i="8"/>
  <c r="AH1591" i="8"/>
  <c r="AI1591" i="8"/>
  <c r="AH1592" i="8"/>
  <c r="AI1592" i="8"/>
  <c r="AH1593" i="8"/>
  <c r="AI1593" i="8"/>
  <c r="AH1594" i="8"/>
  <c r="AI1594" i="8"/>
  <c r="AH1595" i="8"/>
  <c r="AI1595" i="8"/>
  <c r="AH3019" i="8"/>
  <c r="AI3019" i="8"/>
  <c r="AH3020" i="8"/>
  <c r="AI3020" i="8"/>
  <c r="AH3021" i="8"/>
  <c r="AI3021" i="8"/>
  <c r="AH3022" i="8"/>
  <c r="AI3022" i="8"/>
  <c r="AH3023" i="8"/>
  <c r="AI3023" i="8"/>
  <c r="AH3024" i="8"/>
  <c r="AI3024" i="8"/>
  <c r="AH3025" i="8"/>
  <c r="AI3025" i="8"/>
  <c r="AH3026" i="8"/>
  <c r="AI3026" i="8"/>
  <c r="AH3027" i="8"/>
  <c r="AI3027" i="8"/>
  <c r="AH3028" i="8"/>
  <c r="AI3028" i="8"/>
  <c r="AH3029" i="8"/>
  <c r="AI3029" i="8"/>
  <c r="AH3030" i="8"/>
  <c r="AI3030" i="8"/>
  <c r="AH3031" i="8"/>
  <c r="AI3031" i="8"/>
  <c r="AH3032" i="8"/>
  <c r="AI3032" i="8"/>
  <c r="AH3033" i="8"/>
  <c r="AI3033" i="8"/>
  <c r="AH3034" i="8"/>
  <c r="AI3034" i="8"/>
  <c r="AH3035" i="8"/>
  <c r="AI3035" i="8"/>
  <c r="AH3036" i="8"/>
  <c r="AI3036" i="8"/>
  <c r="AH3037" i="8"/>
  <c r="AI3037" i="8"/>
  <c r="AH3038" i="8"/>
  <c r="AI3038" i="8"/>
  <c r="AH3039" i="8"/>
  <c r="AI3039" i="8"/>
  <c r="AH3040" i="8"/>
  <c r="AI3040" i="8"/>
  <c r="AH3041" i="8"/>
  <c r="AI3041" i="8"/>
  <c r="AH3042" i="8"/>
  <c r="AI3042" i="8"/>
  <c r="AH3043" i="8"/>
  <c r="AI3043" i="8"/>
  <c r="AH3044" i="8"/>
  <c r="AI3044" i="8"/>
  <c r="AH3045" i="8"/>
  <c r="AI3045" i="8"/>
  <c r="AH3046" i="8"/>
  <c r="AI3046" i="8"/>
  <c r="AH7194" i="8"/>
  <c r="AI7194" i="8"/>
  <c r="AH7195" i="8"/>
  <c r="AI7195" i="8"/>
  <c r="AH7196" i="8"/>
  <c r="AI7196" i="8"/>
  <c r="AH7197" i="8"/>
  <c r="AI7197" i="8"/>
  <c r="AH7198" i="8"/>
  <c r="AI7198" i="8"/>
  <c r="AH7199" i="8"/>
  <c r="AI7199" i="8"/>
  <c r="AH7873" i="8"/>
  <c r="AI7873" i="8"/>
  <c r="AH7874" i="8"/>
  <c r="AI7874" i="8"/>
  <c r="AH7875" i="8"/>
  <c r="AI7875" i="8"/>
  <c r="AH7876" i="8"/>
  <c r="AI7876" i="8"/>
  <c r="AH7877" i="8"/>
  <c r="AI7877" i="8"/>
  <c r="AH7951" i="8"/>
  <c r="AI7951" i="8"/>
  <c r="AH7952" i="8"/>
  <c r="AI7952" i="8"/>
  <c r="AH7953" i="8"/>
  <c r="AI7953" i="8"/>
  <c r="AH7954" i="8"/>
  <c r="AI7954" i="8"/>
  <c r="AH7955" i="8"/>
  <c r="AI7955" i="8"/>
  <c r="AH7956" i="8"/>
  <c r="AI7956" i="8"/>
  <c r="AH7957" i="8"/>
  <c r="AI7957" i="8"/>
  <c r="AH7958" i="8"/>
  <c r="AI7958" i="8"/>
  <c r="AH7959" i="8"/>
  <c r="AI7959" i="8"/>
  <c r="AH7960" i="8"/>
  <c r="AI7960" i="8"/>
  <c r="AH7961" i="8"/>
  <c r="AI7961" i="8"/>
  <c r="AH7962" i="8"/>
  <c r="AI7962" i="8"/>
  <c r="AH7963" i="8"/>
  <c r="AI7963" i="8"/>
  <c r="AH7964" i="8"/>
  <c r="AI7964" i="8"/>
  <c r="AH7965" i="8"/>
  <c r="AI7965" i="8"/>
  <c r="AH7966" i="8"/>
  <c r="AI7966" i="8"/>
  <c r="AH7967" i="8"/>
  <c r="AI7967" i="8"/>
  <c r="AH7968" i="8"/>
  <c r="AI7968" i="8"/>
  <c r="AH7969" i="8"/>
  <c r="AI7969" i="8"/>
  <c r="AH7970" i="8"/>
  <c r="AI7970" i="8"/>
  <c r="AH7971" i="8"/>
  <c r="AI7971" i="8"/>
  <c r="AH7972" i="8"/>
  <c r="AI7972" i="8"/>
  <c r="AH7973" i="8"/>
  <c r="AI7973" i="8"/>
  <c r="AH7974" i="8"/>
  <c r="AI7974" i="8"/>
  <c r="AH7975" i="8"/>
  <c r="AI7975" i="8"/>
  <c r="AH7976" i="8"/>
  <c r="AI7976" i="8"/>
  <c r="AH7977" i="8"/>
  <c r="AI7977" i="8"/>
  <c r="AH7978" i="8"/>
  <c r="AI7978" i="8"/>
  <c r="AH7979" i="8"/>
  <c r="AI7979" i="8"/>
  <c r="AH7980" i="8"/>
  <c r="AI7980" i="8"/>
  <c r="AH7981" i="8"/>
  <c r="AI7981" i="8"/>
  <c r="AH7982" i="8"/>
  <c r="AI7982" i="8"/>
  <c r="AH7983" i="8"/>
  <c r="AI7983" i="8"/>
  <c r="AH7984" i="8"/>
  <c r="AI7984" i="8"/>
  <c r="AH8112" i="8"/>
  <c r="AI8112" i="8"/>
  <c r="AH8113" i="8"/>
  <c r="AI8113" i="8"/>
  <c r="AH8114" i="8"/>
  <c r="AI8114" i="8"/>
  <c r="AH2531" i="8"/>
  <c r="AI2531" i="8"/>
  <c r="AH2532" i="8"/>
  <c r="AI2532" i="8"/>
  <c r="AH2533" i="8"/>
  <c r="AI2533" i="8"/>
  <c r="AH2534" i="8"/>
  <c r="AI2534" i="8"/>
  <c r="AH2535" i="8"/>
  <c r="AI2535" i="8"/>
  <c r="AH2536" i="8"/>
  <c r="AI2536" i="8"/>
  <c r="AH2537" i="8"/>
  <c r="AI2537" i="8"/>
  <c r="AH2538" i="8"/>
  <c r="AI2538" i="8"/>
  <c r="AH2539" i="8"/>
  <c r="AI2539" i="8"/>
  <c r="AH2540" i="8"/>
  <c r="AI2540" i="8"/>
  <c r="AH2541" i="8"/>
  <c r="AI2541" i="8"/>
  <c r="AH2542" i="8"/>
  <c r="AI2542" i="8"/>
  <c r="AH2543" i="8"/>
  <c r="AI2543" i="8"/>
  <c r="AH2544" i="8"/>
  <c r="AI2544" i="8"/>
  <c r="AH2545" i="8"/>
  <c r="AI2545" i="8"/>
  <c r="AH2546" i="8"/>
  <c r="AI2546" i="8"/>
  <c r="AH2547" i="8"/>
  <c r="AI2547" i="8"/>
  <c r="AH2548" i="8"/>
  <c r="AI2548" i="8"/>
  <c r="AH2549" i="8"/>
  <c r="AI2549" i="8"/>
  <c r="AH2550" i="8"/>
  <c r="AI2550" i="8"/>
  <c r="AH2551" i="8"/>
  <c r="AI2551" i="8"/>
  <c r="AH2552" i="8"/>
  <c r="AI2552" i="8"/>
  <c r="AH2553" i="8"/>
  <c r="AI2553" i="8"/>
  <c r="AH2554" i="8"/>
  <c r="AI2554" i="8"/>
  <c r="AH2555" i="8"/>
  <c r="AI2555" i="8"/>
  <c r="AH2556" i="8"/>
  <c r="AI2556" i="8"/>
  <c r="AH2557" i="8"/>
  <c r="AI2557" i="8"/>
  <c r="AH2558" i="8"/>
  <c r="AI2558" i="8"/>
  <c r="AH2559" i="8"/>
  <c r="AI2559" i="8"/>
  <c r="AH2560" i="8"/>
  <c r="AI2560" i="8"/>
  <c r="AH2561" i="8"/>
  <c r="AI2561" i="8"/>
  <c r="AH2562" i="8"/>
  <c r="AI2562" i="8"/>
  <c r="AH2563" i="8"/>
  <c r="AI2563" i="8"/>
  <c r="AH2564" i="8"/>
  <c r="AI2564" i="8"/>
  <c r="AH2565" i="8"/>
  <c r="AI2565" i="8"/>
  <c r="AH2566" i="8"/>
  <c r="AI2566" i="8"/>
  <c r="AH4767" i="8"/>
  <c r="AI4767" i="8"/>
  <c r="AH4768" i="8"/>
  <c r="AI4768" i="8"/>
  <c r="AH4769" i="8"/>
  <c r="AI4769" i="8"/>
  <c r="AH4770" i="8"/>
  <c r="AI4770" i="8"/>
  <c r="AH4771" i="8"/>
  <c r="AI4771" i="8"/>
  <c r="AH4772" i="8"/>
  <c r="AI4772" i="8"/>
  <c r="AH4773" i="8"/>
  <c r="AI4773" i="8"/>
  <c r="AH4774" i="8"/>
  <c r="AI4774" i="8"/>
  <c r="AH4775" i="8"/>
  <c r="AI4775" i="8"/>
  <c r="AH4776" i="8"/>
  <c r="AI4776" i="8"/>
  <c r="AH4777" i="8"/>
  <c r="AI4777" i="8"/>
  <c r="AH4778" i="8"/>
  <c r="AI4778" i="8"/>
  <c r="AH4779" i="8"/>
  <c r="AI4779" i="8"/>
  <c r="AH4780" i="8"/>
  <c r="AI4780" i="8"/>
  <c r="AH4781" i="8"/>
  <c r="AI4781" i="8"/>
  <c r="AH4782" i="8"/>
  <c r="AI4782" i="8"/>
  <c r="AH4783" i="8"/>
  <c r="AI4783" i="8"/>
  <c r="AH4784" i="8"/>
  <c r="AI4784" i="8"/>
  <c r="AH6584" i="8"/>
  <c r="AI6584" i="8"/>
  <c r="AH6585" i="8"/>
  <c r="AI6585" i="8"/>
  <c r="AH6586" i="8"/>
  <c r="AI6586" i="8"/>
  <c r="AH6587" i="8"/>
  <c r="AI6587" i="8"/>
  <c r="AH6588" i="8"/>
  <c r="AI6588" i="8"/>
  <c r="AH6589" i="8"/>
  <c r="AI6589" i="8"/>
  <c r="AH6590" i="8"/>
  <c r="AI6590" i="8"/>
  <c r="AH6591" i="8"/>
  <c r="AI6591" i="8"/>
  <c r="AH6592" i="8"/>
  <c r="AI6592" i="8"/>
  <c r="AH6593" i="8"/>
  <c r="AI6593" i="8"/>
  <c r="AH6594" i="8"/>
  <c r="AI6594" i="8"/>
  <c r="AH6595" i="8"/>
  <c r="AI6595" i="8"/>
  <c r="AH6596" i="8"/>
  <c r="AI6596" i="8"/>
  <c r="AH6597" i="8"/>
  <c r="AI6597" i="8"/>
  <c r="AH6598" i="8"/>
  <c r="AI6598" i="8"/>
  <c r="AH6599" i="8"/>
  <c r="AI6599" i="8"/>
  <c r="AH6600" i="8"/>
  <c r="AI6600" i="8"/>
  <c r="AH6601" i="8"/>
  <c r="AI6601" i="8"/>
  <c r="AH6602" i="8"/>
  <c r="AI6602" i="8"/>
  <c r="AH6603" i="8"/>
  <c r="AI6603" i="8"/>
  <c r="AH6604" i="8"/>
  <c r="AI6604" i="8"/>
  <c r="AH6605" i="8"/>
  <c r="AI6605" i="8"/>
  <c r="AH3589" i="8"/>
  <c r="AI3589" i="8"/>
  <c r="AH3590" i="8"/>
  <c r="AI3590" i="8"/>
  <c r="AH3591" i="8"/>
  <c r="AI3591" i="8"/>
  <c r="AH3592" i="8"/>
  <c r="AI3592" i="8"/>
  <c r="AH3593" i="8"/>
  <c r="AI3593" i="8"/>
  <c r="AH3594" i="8"/>
  <c r="AI3594" i="8"/>
  <c r="AH264" i="8"/>
  <c r="AI264" i="8"/>
  <c r="AH265" i="8"/>
  <c r="AI265" i="8"/>
  <c r="AH266" i="8"/>
  <c r="AI266" i="8"/>
  <c r="AH267" i="8"/>
  <c r="AI267" i="8"/>
  <c r="AH268" i="8"/>
  <c r="AI268" i="8"/>
  <c r="AH269" i="8"/>
  <c r="AI269" i="8"/>
  <c r="AH270" i="8"/>
  <c r="AI270" i="8"/>
  <c r="AH271" i="8"/>
  <c r="AI271" i="8"/>
  <c r="AH272" i="8"/>
  <c r="AI272" i="8"/>
  <c r="AH273" i="8"/>
  <c r="AI273" i="8"/>
  <c r="AH274" i="8"/>
  <c r="AI274" i="8"/>
  <c r="AH275" i="8"/>
  <c r="AI275" i="8"/>
  <c r="AH276" i="8"/>
  <c r="AI276" i="8"/>
  <c r="AH277" i="8"/>
  <c r="AI277" i="8"/>
  <c r="AH278" i="8"/>
  <c r="AI278" i="8"/>
  <c r="AH279" i="8"/>
  <c r="AI279" i="8"/>
  <c r="AH280" i="8"/>
  <c r="AI280" i="8"/>
  <c r="AH281" i="8"/>
  <c r="AI281" i="8"/>
  <c r="AH282" i="8"/>
  <c r="AI282" i="8"/>
  <c r="AH283" i="8"/>
  <c r="AI283" i="8"/>
  <c r="AH4410" i="8"/>
  <c r="AI4410" i="8"/>
  <c r="AH4411" i="8"/>
  <c r="AI4411" i="8"/>
  <c r="AH4412" i="8"/>
  <c r="AI4412" i="8"/>
  <c r="AH4413" i="8"/>
  <c r="AI4413" i="8"/>
  <c r="AH4414" i="8"/>
  <c r="AI4414" i="8"/>
  <c r="AH4415" i="8"/>
  <c r="AI4415" i="8"/>
  <c r="AH4416" i="8"/>
  <c r="AI4416" i="8"/>
  <c r="AH4417" i="8"/>
  <c r="AI4417" i="8"/>
  <c r="AH4418" i="8"/>
  <c r="AI4418" i="8"/>
  <c r="AH4419" i="8"/>
  <c r="AI4419" i="8"/>
  <c r="AH4420" i="8"/>
  <c r="AI4420" i="8"/>
  <c r="AH5581" i="8"/>
  <c r="AI5581" i="8"/>
  <c r="AH5582" i="8"/>
  <c r="AI5582" i="8"/>
  <c r="AH5583" i="8"/>
  <c r="AI5583" i="8"/>
  <c r="AH5584" i="8"/>
  <c r="AI5584" i="8"/>
  <c r="AH5585" i="8"/>
  <c r="AI5585" i="8"/>
  <c r="AH5586" i="8"/>
  <c r="AI5586" i="8"/>
  <c r="AH3443" i="8"/>
  <c r="AI3443" i="8"/>
  <c r="AH3444" i="8"/>
  <c r="AI3444" i="8"/>
  <c r="AH3445" i="8"/>
  <c r="AI3445" i="8"/>
  <c r="AH3446" i="8"/>
  <c r="AI3446" i="8"/>
  <c r="AH3447" i="8"/>
  <c r="AI3447" i="8"/>
  <c r="AH3448" i="8"/>
  <c r="AI3448" i="8"/>
  <c r="AH3449" i="8"/>
  <c r="AI3449" i="8"/>
  <c r="AH3450" i="8"/>
  <c r="AI3450" i="8"/>
  <c r="AH3451" i="8"/>
  <c r="AI3451" i="8"/>
  <c r="AH3452" i="8"/>
  <c r="AI3452" i="8"/>
  <c r="AH3453" i="8"/>
  <c r="AI3453" i="8"/>
  <c r="AH3454" i="8"/>
  <c r="AI3454" i="8"/>
  <c r="AH6053" i="8"/>
  <c r="AI6053" i="8"/>
  <c r="AH6054" i="8"/>
  <c r="AI6054" i="8"/>
  <c r="AH6055" i="8"/>
  <c r="AI6055" i="8"/>
  <c r="AH6056" i="8"/>
  <c r="AI6056" i="8"/>
  <c r="AH6057" i="8"/>
  <c r="AI6057" i="8"/>
  <c r="AH6058" i="8"/>
  <c r="AI6058" i="8"/>
  <c r="AH6059" i="8"/>
  <c r="AI6059" i="8"/>
  <c r="AH6060" i="8"/>
  <c r="AI6060" i="8"/>
  <c r="AH6061" i="8"/>
  <c r="AI6061" i="8"/>
  <c r="AH6062" i="8"/>
  <c r="AI6062" i="8"/>
  <c r="AH6063" i="8"/>
  <c r="AI6063" i="8"/>
  <c r="AH6064" i="8"/>
  <c r="AI6064" i="8"/>
  <c r="AH2318" i="8"/>
  <c r="AI2318" i="8"/>
  <c r="AH2319" i="8"/>
  <c r="AI2319" i="8"/>
  <c r="AH2320" i="8"/>
  <c r="AI2320" i="8"/>
  <c r="AH2321" i="8"/>
  <c r="AI2321" i="8"/>
  <c r="AH2322" i="8"/>
  <c r="AI2322" i="8"/>
  <c r="AH2323" i="8"/>
  <c r="AI2323" i="8"/>
  <c r="AH2324" i="8"/>
  <c r="AI2324" i="8"/>
  <c r="AH2325" i="8"/>
  <c r="AI2325" i="8"/>
  <c r="AH2326" i="8"/>
  <c r="AI2326" i="8"/>
  <c r="AH2327" i="8"/>
  <c r="AI2327" i="8"/>
  <c r="AH2328" i="8"/>
  <c r="AI2328" i="8"/>
  <c r="AH2329" i="8"/>
  <c r="AI2329" i="8"/>
  <c r="AH2330" i="8"/>
  <c r="AI2330" i="8"/>
  <c r="AH2331" i="8"/>
  <c r="AI2331" i="8"/>
  <c r="AH2332" i="8"/>
  <c r="AI2332" i="8"/>
  <c r="AH2333" i="8"/>
  <c r="AI2333" i="8"/>
  <c r="AH2334" i="8"/>
  <c r="AI2334" i="8"/>
  <c r="AH2335" i="8"/>
  <c r="AI2335" i="8"/>
  <c r="AH2336" i="8"/>
  <c r="AI2336" i="8"/>
  <c r="AH2337" i="8"/>
  <c r="AI2337" i="8"/>
  <c r="AH2338" i="8"/>
  <c r="AI2338" i="8"/>
  <c r="AH2339" i="8"/>
  <c r="AI2339" i="8"/>
  <c r="AH2340" i="8"/>
  <c r="AI2340" i="8"/>
  <c r="AH2341" i="8"/>
  <c r="AI2341" i="8"/>
  <c r="AH2342" i="8"/>
  <c r="AI2342" i="8"/>
  <c r="AH2343" i="8"/>
  <c r="AI2343" i="8"/>
  <c r="AH2344" i="8"/>
  <c r="AI2344" i="8"/>
  <c r="AH2345" i="8"/>
  <c r="AI2345" i="8"/>
  <c r="AH2346" i="8"/>
  <c r="AI2346" i="8"/>
  <c r="AH2347" i="8"/>
  <c r="AI2347" i="8"/>
  <c r="AH2348" i="8"/>
  <c r="AI2348" i="8"/>
  <c r="AH2349" i="8"/>
  <c r="AI2349" i="8"/>
  <c r="AH2350" i="8"/>
  <c r="AI2350" i="8"/>
  <c r="AH2351" i="8"/>
  <c r="AI2351" i="8"/>
  <c r="AH2352" i="8"/>
  <c r="AI2352" i="8"/>
  <c r="AH2353" i="8"/>
  <c r="AI2353" i="8"/>
  <c r="AH2354" i="8"/>
  <c r="AI2354" i="8"/>
  <c r="AH2355" i="8"/>
  <c r="AI2355" i="8"/>
  <c r="AH2356" i="8"/>
  <c r="AI2356" i="8"/>
  <c r="AH2357" i="8"/>
  <c r="AI2357" i="8"/>
  <c r="AH2358" i="8"/>
  <c r="AI2358" i="8"/>
  <c r="AH2359" i="8"/>
  <c r="AI2359" i="8"/>
  <c r="AH2360" i="8"/>
  <c r="AI2360" i="8"/>
  <c r="AH4867" i="8"/>
  <c r="AI4867" i="8"/>
  <c r="AH4868" i="8"/>
  <c r="AI4868" i="8"/>
  <c r="AH4869" i="8"/>
  <c r="AI4869" i="8"/>
  <c r="AH4870" i="8"/>
  <c r="AI4870" i="8"/>
  <c r="AH4871" i="8"/>
  <c r="AI4871" i="8"/>
  <c r="AH4872" i="8"/>
  <c r="AI4872" i="8"/>
  <c r="AH5101" i="8"/>
  <c r="AI5101" i="8"/>
  <c r="AH5102" i="8"/>
  <c r="AI5102" i="8"/>
  <c r="AH5103" i="8"/>
  <c r="AI5103" i="8"/>
  <c r="AH5104" i="8"/>
  <c r="AI5104" i="8"/>
  <c r="AH5105" i="8"/>
  <c r="AI5105" i="8"/>
  <c r="AH5106" i="8"/>
  <c r="AI5106" i="8"/>
  <c r="AH5107" i="8"/>
  <c r="AI5107" i="8"/>
  <c r="AH5108" i="8"/>
  <c r="AI5108" i="8"/>
  <c r="AH3128" i="8"/>
  <c r="AI3128" i="8"/>
  <c r="AH3129" i="8"/>
  <c r="AI3129" i="8"/>
  <c r="AH3130" i="8"/>
  <c r="AI3130" i="8"/>
  <c r="AH3131" i="8"/>
  <c r="AI3131" i="8"/>
  <c r="AH3132" i="8"/>
  <c r="AI3132" i="8"/>
  <c r="AH3133" i="8"/>
  <c r="AI3133" i="8"/>
  <c r="AH3134" i="8"/>
  <c r="AI3134" i="8"/>
  <c r="AH3135" i="8"/>
  <c r="AI3135" i="8"/>
  <c r="AH3251" i="8"/>
  <c r="AI3251" i="8"/>
  <c r="AH3252" i="8"/>
  <c r="AI3252" i="8"/>
  <c r="AH3253" i="8"/>
  <c r="AI3253" i="8"/>
  <c r="AH4785" i="8"/>
  <c r="AI4785" i="8"/>
  <c r="AH4786" i="8"/>
  <c r="AI4786" i="8"/>
  <c r="AH4787" i="8"/>
  <c r="AI4787" i="8"/>
  <c r="AH4788" i="8"/>
  <c r="AI4788" i="8"/>
  <c r="AH4789" i="8"/>
  <c r="AI4789" i="8"/>
  <c r="AH4790" i="8"/>
  <c r="AI4790" i="8"/>
  <c r="AH4791" i="8"/>
  <c r="AI4791" i="8"/>
  <c r="AH4792" i="8"/>
  <c r="AI4792" i="8"/>
  <c r="AH4793" i="8"/>
  <c r="AI4793" i="8"/>
  <c r="AH4794" i="8"/>
  <c r="AI4794" i="8"/>
  <c r="AH4795" i="8"/>
  <c r="AI4795" i="8"/>
  <c r="AH4796" i="8"/>
  <c r="AI4796" i="8"/>
  <c r="AH4797" i="8"/>
  <c r="AI4797" i="8"/>
  <c r="AH4798" i="8"/>
  <c r="AI4798" i="8"/>
  <c r="AH4799" i="8"/>
  <c r="AI4799" i="8"/>
  <c r="AH4800" i="8"/>
  <c r="AI4800" i="8"/>
  <c r="AH4801" i="8"/>
  <c r="AI4801" i="8"/>
  <c r="AH8174" i="8"/>
  <c r="AI8174" i="8"/>
  <c r="AH8175" i="8"/>
  <c r="AI8175" i="8"/>
  <c r="AH8176" i="8"/>
  <c r="AI8176" i="8"/>
  <c r="AH8177" i="8"/>
  <c r="AI8177" i="8"/>
  <c r="AH8178" i="8"/>
  <c r="AI8178" i="8"/>
  <c r="AH8179" i="8"/>
  <c r="AI8179" i="8"/>
  <c r="AH8180" i="8"/>
  <c r="AI8180" i="8"/>
  <c r="AH8181" i="8"/>
  <c r="AI8181" i="8"/>
  <c r="AH8182" i="8"/>
  <c r="AI8182" i="8"/>
  <c r="AH8183" i="8"/>
  <c r="AI8183" i="8"/>
  <c r="AH8184" i="8"/>
  <c r="AI8184" i="8"/>
  <c r="AH8185" i="8"/>
  <c r="AI8185" i="8"/>
  <c r="AH8186" i="8"/>
  <c r="AI8186" i="8"/>
  <c r="AH8187" i="8"/>
  <c r="AI8187" i="8"/>
  <c r="AH8188" i="8"/>
  <c r="AI8188" i="8"/>
  <c r="AH8189" i="8"/>
  <c r="AI8189" i="8"/>
  <c r="AH8190" i="8"/>
  <c r="AI8190" i="8"/>
  <c r="AH8191" i="8"/>
  <c r="AI8191" i="8"/>
  <c r="AH1996" i="8"/>
  <c r="AI1996" i="8"/>
  <c r="AH1997" i="8"/>
  <c r="AI1997" i="8"/>
  <c r="AH1998" i="8"/>
  <c r="AI1998" i="8"/>
  <c r="AH1999" i="8"/>
  <c r="AI1999" i="8"/>
  <c r="AH2000" i="8"/>
  <c r="AI2000" i="8"/>
  <c r="AH2001" i="8"/>
  <c r="AI2001" i="8"/>
  <c r="AH2002" i="8"/>
  <c r="AI2002" i="8"/>
  <c r="AH2003" i="8"/>
  <c r="AI2003" i="8"/>
  <c r="AH2004" i="8"/>
  <c r="AI2004" i="8"/>
  <c r="AH2005" i="8"/>
  <c r="AI2005" i="8"/>
  <c r="AH2006" i="8"/>
  <c r="AI2006" i="8"/>
  <c r="AH2007" i="8"/>
  <c r="AI2007" i="8"/>
  <c r="AH4303" i="8"/>
  <c r="AI4303" i="8"/>
  <c r="AH4304" i="8"/>
  <c r="AI4304" i="8"/>
  <c r="AH4305" i="8"/>
  <c r="AI4305" i="8"/>
  <c r="AH4306" i="8"/>
  <c r="AI4306" i="8"/>
  <c r="AH4483" i="8"/>
  <c r="AI4483" i="8"/>
  <c r="AH4484" i="8"/>
  <c r="AI4484" i="8"/>
  <c r="AH4485" i="8"/>
  <c r="AI4485" i="8"/>
  <c r="AH4486" i="8"/>
  <c r="AI4486" i="8"/>
  <c r="AH4487" i="8"/>
  <c r="AI4487" i="8"/>
  <c r="AH4488" i="8"/>
  <c r="AI4488" i="8"/>
  <c r="AH4489" i="8"/>
  <c r="AI4489" i="8"/>
  <c r="AH4490" i="8"/>
  <c r="AI4490" i="8"/>
  <c r="AH4491" i="8"/>
  <c r="AI4491" i="8"/>
  <c r="AH4492" i="8"/>
  <c r="AI4492" i="8"/>
  <c r="AH4493" i="8"/>
  <c r="AI4493" i="8"/>
  <c r="AH4494" i="8"/>
  <c r="AI4494" i="8"/>
  <c r="AH4495" i="8"/>
  <c r="AI4495" i="8"/>
  <c r="AH4496" i="8"/>
  <c r="AI4496" i="8"/>
  <c r="AH4497" i="8"/>
  <c r="AI4497" i="8"/>
  <c r="AH4498" i="8"/>
  <c r="AI4498" i="8"/>
  <c r="AH4499" i="8"/>
  <c r="AI4499" i="8"/>
  <c r="AH4500" i="8"/>
  <c r="AI4500" i="8"/>
  <c r="AH4501" i="8"/>
  <c r="AI4501" i="8"/>
  <c r="AH4502" i="8"/>
  <c r="AI4502" i="8"/>
  <c r="AH4503" i="8"/>
  <c r="AI4503" i="8"/>
  <c r="AH4504" i="8"/>
  <c r="AI4504" i="8"/>
  <c r="AH4505" i="8"/>
  <c r="AI4505" i="8"/>
  <c r="AH4506" i="8"/>
  <c r="AI4506" i="8"/>
  <c r="AH4507" i="8"/>
  <c r="AI4507" i="8"/>
  <c r="AH4508" i="8"/>
  <c r="AI4508" i="8"/>
  <c r="AH4509" i="8"/>
  <c r="AI4509" i="8"/>
  <c r="AH4510" i="8"/>
  <c r="AI4510" i="8"/>
  <c r="AH4511" i="8"/>
  <c r="AI4511" i="8"/>
  <c r="AH4512" i="8"/>
  <c r="AI4512" i="8"/>
  <c r="AH4513" i="8"/>
  <c r="AI4513" i="8"/>
  <c r="AH4514" i="8"/>
  <c r="AI4514" i="8"/>
  <c r="AH4515" i="8"/>
  <c r="AI4515" i="8"/>
  <c r="AH4516" i="8"/>
  <c r="AI4516" i="8"/>
  <c r="AH4517" i="8"/>
  <c r="AI4517" i="8"/>
  <c r="AH4518" i="8"/>
  <c r="AI4518" i="8"/>
  <c r="AH4519" i="8"/>
  <c r="AI4519" i="8"/>
  <c r="AH4520" i="8"/>
  <c r="AI4520" i="8"/>
  <c r="AH4521" i="8"/>
  <c r="AI4521" i="8"/>
  <c r="AH4522" i="8"/>
  <c r="AI4522" i="8"/>
  <c r="AH4523" i="8"/>
  <c r="AI4523" i="8"/>
  <c r="AH7689" i="8"/>
  <c r="AI7689" i="8"/>
  <c r="AH7690" i="8"/>
  <c r="AI7690" i="8"/>
  <c r="AH7691" i="8"/>
  <c r="AI7691" i="8"/>
  <c r="AH7692" i="8"/>
  <c r="AI7692" i="8"/>
  <c r="AH7693" i="8"/>
  <c r="AI7693" i="8"/>
  <c r="AH7694" i="8"/>
  <c r="AI7694" i="8"/>
  <c r="AH7695" i="8"/>
  <c r="AI7695" i="8"/>
  <c r="AH7696" i="8"/>
  <c r="AI7696" i="8"/>
  <c r="AH7697" i="8"/>
  <c r="AI7697" i="8"/>
  <c r="AH7985" i="8"/>
  <c r="AI7985" i="8"/>
  <c r="AH7986" i="8"/>
  <c r="AI7986" i="8"/>
  <c r="AH7987" i="8"/>
  <c r="AI7987" i="8"/>
  <c r="AH7988" i="8"/>
  <c r="AI7988" i="8"/>
  <c r="AH7989" i="8"/>
  <c r="AI7989" i="8"/>
  <c r="AH7990" i="8"/>
  <c r="AI7990" i="8"/>
  <c r="AH7991" i="8"/>
  <c r="AI7991" i="8"/>
  <c r="AH7992" i="8"/>
  <c r="AI7992" i="8"/>
  <c r="AH7993" i="8"/>
  <c r="AI7993" i="8"/>
  <c r="AH7994" i="8"/>
  <c r="AI7994" i="8"/>
  <c r="AH7995" i="8"/>
  <c r="AI7995" i="8"/>
  <c r="AH7996" i="8"/>
  <c r="AI7996" i="8"/>
  <c r="AH7997" i="8"/>
  <c r="AI7997" i="8"/>
  <c r="AH7998" i="8"/>
  <c r="AI7998" i="8"/>
  <c r="AH7999" i="8"/>
  <c r="AI7999" i="8"/>
  <c r="AH8000" i="8"/>
  <c r="AI8000" i="8"/>
  <c r="AH8324" i="8"/>
  <c r="AI8324" i="8"/>
  <c r="AH8325" i="8"/>
  <c r="AI8325" i="8"/>
  <c r="AH8326" i="8"/>
  <c r="AI8326" i="8"/>
  <c r="AH8327" i="8"/>
  <c r="AI8327" i="8"/>
  <c r="AH8328" i="8"/>
  <c r="AI8328" i="8"/>
  <c r="AH8329" i="8"/>
  <c r="AI8329" i="8"/>
  <c r="AH8330" i="8"/>
  <c r="AI8330" i="8"/>
  <c r="AH8334" i="8"/>
  <c r="AH8335" i="8"/>
  <c r="AH8336" i="8"/>
  <c r="AH8337" i="8"/>
  <c r="AH8339" i="8"/>
  <c r="AH8340" i="8"/>
  <c r="AI8340" i="8"/>
  <c r="AH8341" i="8"/>
  <c r="AI8341" i="8"/>
  <c r="AH8342" i="8"/>
  <c r="AI8342" i="8"/>
  <c r="AH8343" i="8"/>
  <c r="AI8343" i="8"/>
  <c r="AH8344" i="8"/>
  <c r="AI8344" i="8"/>
  <c r="AH8345" i="8"/>
  <c r="AI8345" i="8"/>
  <c r="AH8346" i="8"/>
  <c r="AI8346" i="8"/>
  <c r="AH8347" i="8"/>
  <c r="AI8347" i="8"/>
  <c r="AH8348" i="8"/>
  <c r="AI8348" i="8"/>
  <c r="AH8349" i="8"/>
  <c r="AI8349" i="8"/>
  <c r="AH8350" i="8"/>
  <c r="AI8350" i="8"/>
  <c r="AH8351" i="8"/>
  <c r="AI8351" i="8"/>
  <c r="AH8352" i="8"/>
  <c r="AI8352" i="8"/>
  <c r="AH3103" i="8"/>
  <c r="AI3103" i="8"/>
  <c r="AH3104" i="8"/>
  <c r="AI3104" i="8"/>
  <c r="AH3105" i="8"/>
  <c r="AI3105" i="8"/>
  <c r="AH3106" i="8"/>
  <c r="AI3106" i="8"/>
  <c r="AH3107" i="8"/>
  <c r="AI3107" i="8"/>
  <c r="AH3108" i="8"/>
  <c r="AI3108" i="8"/>
  <c r="AH3109" i="8"/>
  <c r="AI3109" i="8"/>
  <c r="AH3110" i="8"/>
  <c r="AI3110" i="8"/>
  <c r="AH3111" i="8"/>
  <c r="AI3111" i="8"/>
  <c r="AH3112" i="8"/>
  <c r="AI3112" i="8"/>
  <c r="AH3113" i="8"/>
  <c r="AI3113" i="8"/>
  <c r="AH3114" i="8"/>
  <c r="AI3114" i="8"/>
  <c r="AH3115" i="8"/>
  <c r="AI3115" i="8"/>
  <c r="AH3116" i="8"/>
  <c r="AI3116" i="8"/>
  <c r="AH3117" i="8"/>
  <c r="AI3117" i="8"/>
  <c r="AH3118" i="8"/>
  <c r="AI3118" i="8"/>
  <c r="AH3119" i="8"/>
  <c r="AI3119" i="8"/>
  <c r="AH3120" i="8"/>
  <c r="AI3120" i="8"/>
  <c r="AH3121" i="8"/>
  <c r="AI3121" i="8"/>
  <c r="AH3122" i="8"/>
  <c r="AI3122" i="8"/>
  <c r="AH3123" i="8"/>
  <c r="AI3123" i="8"/>
  <c r="AH3124" i="8"/>
  <c r="AI3124" i="8"/>
  <c r="AH3125" i="8"/>
  <c r="AI3125" i="8"/>
  <c r="AH3126" i="8"/>
  <c r="AI3126" i="8"/>
  <c r="AH3127" i="8"/>
  <c r="AI3127" i="8"/>
  <c r="AH6966" i="8"/>
  <c r="AI6966" i="8"/>
  <c r="AH6967" i="8"/>
  <c r="AI6967" i="8"/>
  <c r="AH6968" i="8"/>
  <c r="AI6968" i="8"/>
  <c r="AH6969" i="8"/>
  <c r="AI6969" i="8"/>
  <c r="AH6970" i="8"/>
  <c r="AI6970" i="8"/>
  <c r="AH6971" i="8"/>
  <c r="AI6971" i="8"/>
  <c r="AH6972" i="8"/>
  <c r="AI6972" i="8"/>
  <c r="AH6973" i="8"/>
  <c r="AI6973" i="8"/>
  <c r="AH6974" i="8"/>
  <c r="AI6974" i="8"/>
  <c r="AH6975" i="8"/>
  <c r="AI6975" i="8"/>
  <c r="AH6976" i="8"/>
  <c r="AI6976" i="8"/>
  <c r="AH6977" i="8"/>
  <c r="AI6977" i="8"/>
  <c r="AH6978" i="8"/>
  <c r="AI6978" i="8"/>
  <c r="AH6979" i="8"/>
  <c r="AI6979" i="8"/>
  <c r="AH6980" i="8"/>
  <c r="AI6980" i="8"/>
  <c r="AH6981" i="8"/>
  <c r="AI6981" i="8"/>
  <c r="AH6982" i="8"/>
  <c r="AI6982" i="8"/>
  <c r="AH6983" i="8"/>
  <c r="AI6983" i="8"/>
  <c r="AH6984" i="8"/>
  <c r="AI6984" i="8"/>
  <c r="AH6985" i="8"/>
  <c r="AI6985" i="8"/>
  <c r="AH6986" i="8"/>
  <c r="AI6986" i="8"/>
  <c r="AH6987" i="8"/>
  <c r="AI6987" i="8"/>
  <c r="AH6988" i="8"/>
  <c r="AI6988" i="8"/>
  <c r="AH6989" i="8"/>
  <c r="AI6989" i="8"/>
  <c r="AH6990" i="8"/>
  <c r="AI6990" i="8"/>
  <c r="AH1553" i="8"/>
  <c r="AI1553" i="8"/>
  <c r="AH1554" i="8"/>
  <c r="AI1554" i="8"/>
  <c r="AH1555" i="8"/>
  <c r="AI1555" i="8"/>
  <c r="AH246" i="8"/>
  <c r="AI246" i="8"/>
  <c r="AH247" i="8"/>
  <c r="AI247" i="8"/>
  <c r="AH248" i="8"/>
  <c r="AI248" i="8"/>
  <c r="AH249" i="8"/>
  <c r="AI249" i="8"/>
  <c r="AH250" i="8"/>
  <c r="AI250" i="8"/>
  <c r="AH251" i="8"/>
  <c r="AI251" i="8"/>
  <c r="AH252" i="8"/>
  <c r="AI252" i="8"/>
  <c r="AH253" i="8"/>
  <c r="AI253" i="8"/>
  <c r="AH8548" i="8"/>
  <c r="AI8548" i="8"/>
  <c r="AH8549" i="8"/>
  <c r="AI8549" i="8"/>
  <c r="AH8550" i="8"/>
  <c r="AI8550" i="8"/>
  <c r="AH8551" i="8"/>
  <c r="AI8551" i="8"/>
  <c r="AH8552" i="8"/>
  <c r="AI8552" i="8"/>
  <c r="AH8553" i="8"/>
  <c r="AI8553" i="8"/>
  <c r="AH8554" i="8"/>
  <c r="AI8554" i="8"/>
  <c r="AH5326" i="8"/>
  <c r="AI5326" i="8"/>
  <c r="AH5327" i="8"/>
  <c r="AI5327" i="8"/>
  <c r="AH5328" i="8"/>
  <c r="AI5328" i="8"/>
  <c r="AH5329" i="8"/>
  <c r="AI5329" i="8"/>
  <c r="AH2912" i="8"/>
  <c r="AI2912" i="8"/>
  <c r="AH2913" i="8"/>
  <c r="AI2913" i="8"/>
  <c r="AH2914" i="8"/>
  <c r="AI2914" i="8"/>
  <c r="AH2915" i="8"/>
  <c r="AI2915" i="8"/>
  <c r="AH2916" i="8"/>
  <c r="AI2916" i="8"/>
  <c r="AH2917" i="8"/>
  <c r="AI2917" i="8"/>
  <c r="AH2918" i="8"/>
  <c r="AI2918" i="8"/>
  <c r="AH2919" i="8"/>
  <c r="AI2919" i="8"/>
  <c r="AH8555" i="8"/>
  <c r="AI8555" i="8"/>
  <c r="AH8556" i="8"/>
  <c r="AI8556" i="8"/>
  <c r="AH8557" i="8"/>
  <c r="AI8557" i="8"/>
  <c r="AH8558" i="8"/>
  <c r="AI8558" i="8"/>
  <c r="AH8559" i="8"/>
  <c r="AI8559" i="8"/>
  <c r="AH8560" i="8"/>
  <c r="AI8560" i="8"/>
  <c r="AH7715" i="8"/>
  <c r="AI7715" i="8"/>
  <c r="AH7716" i="8"/>
  <c r="AI7716" i="8"/>
  <c r="AH7717" i="8"/>
  <c r="AI7717" i="8"/>
  <c r="AH7718" i="8"/>
  <c r="AI7718" i="8"/>
  <c r="AH7719" i="8"/>
  <c r="AI7719" i="8"/>
  <c r="AH7720" i="8"/>
  <c r="AI7720" i="8"/>
  <c r="AH7721" i="8"/>
  <c r="AI7721" i="8"/>
  <c r="AH7722" i="8"/>
  <c r="AI7722" i="8"/>
  <c r="AH7723" i="8"/>
  <c r="AI7723" i="8"/>
  <c r="AH7724" i="8"/>
  <c r="AI7724" i="8"/>
  <c r="AH7725" i="8"/>
  <c r="AI7725" i="8"/>
  <c r="AH7726" i="8"/>
  <c r="AI7726" i="8"/>
  <c r="AH7727" i="8"/>
  <c r="AI7727" i="8"/>
  <c r="AH7728" i="8"/>
  <c r="AI7728" i="8"/>
  <c r="AH7729" i="8"/>
  <c r="AI7729" i="8"/>
  <c r="AH7730" i="8"/>
  <c r="AI7730" i="8"/>
  <c r="AH7731" i="8"/>
  <c r="AI7731" i="8"/>
  <c r="AH7732" i="8"/>
  <c r="AI7732" i="8"/>
  <c r="AH7733" i="8"/>
  <c r="AI7733" i="8"/>
  <c r="AH7734" i="8"/>
  <c r="AI7734" i="8"/>
  <c r="AH7735" i="8"/>
  <c r="AI7735" i="8"/>
  <c r="AH7736" i="8"/>
  <c r="AI7736" i="8"/>
  <c r="AH7737" i="8"/>
  <c r="AI7737" i="8"/>
  <c r="AH7738" i="8"/>
  <c r="AI7738" i="8"/>
  <c r="AH7536" i="8"/>
  <c r="AI7536" i="8"/>
  <c r="AH7537" i="8"/>
  <c r="AI7537" i="8"/>
  <c r="AH7538" i="8"/>
  <c r="AI7538" i="8"/>
  <c r="AH7539" i="8"/>
  <c r="AI7539" i="8"/>
  <c r="AH7540" i="8"/>
  <c r="AI7540" i="8"/>
  <c r="AH7541" i="8"/>
  <c r="AI7541" i="8"/>
  <c r="AH7542" i="8"/>
  <c r="AI7542" i="8"/>
  <c r="AH7543" i="8"/>
  <c r="AI7543" i="8"/>
  <c r="AH7544" i="8"/>
  <c r="AI7544" i="8"/>
  <c r="AH7545" i="8"/>
  <c r="AI7545" i="8"/>
  <c r="AH7546" i="8"/>
  <c r="AI7546" i="8"/>
  <c r="AH7547" i="8"/>
  <c r="AI7547" i="8"/>
  <c r="AH816" i="8"/>
  <c r="AI816" i="8"/>
  <c r="AH817" i="8"/>
  <c r="AI817" i="8"/>
  <c r="AH818" i="8"/>
  <c r="AI818" i="8"/>
  <c r="AH5853" i="8"/>
  <c r="AI5853" i="8"/>
  <c r="AH5854" i="8"/>
  <c r="AI5854" i="8"/>
  <c r="AH5855" i="8"/>
  <c r="AI5855" i="8"/>
  <c r="AH5856" i="8"/>
  <c r="AI5856" i="8"/>
  <c r="AH5857" i="8"/>
  <c r="AI5857" i="8"/>
  <c r="AH5858" i="8"/>
  <c r="AI5858" i="8"/>
  <c r="AH5859" i="8"/>
  <c r="AI5859" i="8"/>
  <c r="AH5860" i="8"/>
  <c r="AI5860" i="8"/>
  <c r="AH5861" i="8"/>
  <c r="AI5861" i="8"/>
  <c r="AH5862" i="8"/>
  <c r="AI5862" i="8"/>
  <c r="AH6491" i="8"/>
  <c r="AI6491" i="8"/>
  <c r="AH6492" i="8"/>
  <c r="AI6492" i="8"/>
  <c r="AH6493" i="8"/>
  <c r="AI6493" i="8"/>
  <c r="AH6494" i="8"/>
  <c r="AI6494" i="8"/>
  <c r="AH6495" i="8"/>
  <c r="AI6495" i="8"/>
  <c r="AH6496" i="8"/>
  <c r="AI6496" i="8"/>
  <c r="AH6497" i="8"/>
  <c r="AI6497" i="8"/>
  <c r="AH6498" i="8"/>
  <c r="AI6498" i="8"/>
  <c r="AH6499" i="8"/>
  <c r="AI6499" i="8"/>
  <c r="AH6500" i="8"/>
  <c r="AI6500" i="8"/>
  <c r="AH6501" i="8"/>
  <c r="AI6501" i="8"/>
  <c r="AH6502" i="8"/>
  <c r="AI6502" i="8"/>
  <c r="AH6503" i="8"/>
  <c r="AI6503" i="8"/>
  <c r="AH6504" i="8"/>
  <c r="AI6504" i="8"/>
  <c r="AH3579" i="8"/>
  <c r="AI3579" i="8"/>
  <c r="AH3580" i="8"/>
  <c r="AI3580" i="8"/>
  <c r="AH3581" i="8"/>
  <c r="AI3581" i="8"/>
  <c r="AH3582" i="8"/>
  <c r="AI3582" i="8"/>
  <c r="AH3583" i="8"/>
  <c r="AI3583" i="8"/>
  <c r="AH3584" i="8"/>
  <c r="AI3584" i="8"/>
  <c r="AH3585" i="8"/>
  <c r="AI3585" i="8"/>
  <c r="AH3586" i="8"/>
  <c r="AI3586" i="8"/>
  <c r="AH3587" i="8"/>
  <c r="AI3587" i="8"/>
  <c r="AH3588" i="8"/>
  <c r="AI3588" i="8"/>
  <c r="AH8166" i="8"/>
  <c r="AI8166" i="8"/>
  <c r="AH8167" i="8"/>
  <c r="AI8167" i="8"/>
  <c r="AH8168" i="8"/>
  <c r="AI8168" i="8"/>
  <c r="AH7405" i="8"/>
  <c r="AI7405" i="8"/>
  <c r="AH7406" i="8"/>
  <c r="AI7406" i="8"/>
  <c r="AH7407" i="8"/>
  <c r="AI7407" i="8"/>
  <c r="AH7408" i="8"/>
  <c r="AI7408" i="8"/>
  <c r="AH7409" i="8"/>
  <c r="AI7409" i="8"/>
  <c r="AH7410" i="8"/>
  <c r="AI7410" i="8"/>
  <c r="AH7411" i="8"/>
  <c r="AI7411" i="8"/>
  <c r="AH7412" i="8"/>
  <c r="AI7412" i="8"/>
  <c r="AH7413" i="8"/>
  <c r="AI7413" i="8"/>
  <c r="AH7414" i="8"/>
  <c r="AI7414" i="8"/>
  <c r="AH7415" i="8"/>
  <c r="AI7415" i="8"/>
  <c r="AH7416" i="8"/>
  <c r="AI7416" i="8"/>
  <c r="AH7417" i="8"/>
  <c r="AI7417" i="8"/>
  <c r="AH7418" i="8"/>
  <c r="AI7418" i="8"/>
  <c r="AH7419" i="8"/>
  <c r="AI7419" i="8"/>
  <c r="AH7420" i="8"/>
  <c r="AI7420" i="8"/>
  <c r="AH7421" i="8"/>
  <c r="AI7421" i="8"/>
  <c r="AH7422" i="8"/>
  <c r="AI7422" i="8"/>
  <c r="AH7423" i="8"/>
  <c r="AI7423" i="8"/>
  <c r="AH7424" i="8"/>
  <c r="AI7424" i="8"/>
  <c r="AH7425" i="8"/>
  <c r="AI7425" i="8"/>
  <c r="AH7426" i="8"/>
  <c r="AI7426" i="8"/>
  <c r="AH7427" i="8"/>
  <c r="AI7427" i="8"/>
  <c r="AH7428" i="8"/>
  <c r="AI7428" i="8"/>
  <c r="AH7429" i="8"/>
  <c r="AI7429" i="8"/>
  <c r="AH7430" i="8"/>
  <c r="AI7430" i="8"/>
  <c r="AH7431" i="8"/>
  <c r="AI7431" i="8"/>
  <c r="AH7432" i="8"/>
  <c r="AI7432" i="8"/>
  <c r="AH7433" i="8"/>
  <c r="AI7433" i="8"/>
  <c r="AH7434" i="8"/>
  <c r="AI7434" i="8"/>
  <c r="AH7435" i="8"/>
  <c r="AI7435" i="8"/>
  <c r="AH7436" i="8"/>
  <c r="AI7436" i="8"/>
  <c r="AH7437" i="8"/>
  <c r="AI7437" i="8"/>
  <c r="AH7234" i="8"/>
  <c r="AI7234" i="8"/>
  <c r="AH7235" i="8"/>
  <c r="AI7235" i="8"/>
  <c r="AH5289" i="8"/>
  <c r="AI5289" i="8"/>
  <c r="AH5290" i="8"/>
  <c r="AI5290" i="8"/>
  <c r="AH5291" i="8"/>
  <c r="AI5291" i="8"/>
  <c r="AH5292" i="8"/>
  <c r="AI5292" i="8"/>
  <c r="AH5293" i="8"/>
  <c r="AI5293" i="8"/>
  <c r="AH5294" i="8"/>
  <c r="AI5294" i="8"/>
  <c r="AH5295" i="8"/>
  <c r="AI5295" i="8"/>
  <c r="AH5296" i="8"/>
  <c r="AI5296" i="8"/>
  <c r="AH5297" i="8"/>
  <c r="AI5297" i="8"/>
  <c r="AH5298" i="8"/>
  <c r="AI5298" i="8"/>
  <c r="AH5299" i="8"/>
  <c r="AI5299" i="8"/>
  <c r="AH5300" i="8"/>
  <c r="AI5300" i="8"/>
  <c r="AH5301" i="8"/>
  <c r="AI5301" i="8"/>
  <c r="AH5302" i="8"/>
  <c r="AI5302" i="8"/>
  <c r="AH5303" i="8"/>
  <c r="AI5303" i="8"/>
  <c r="AH5304" i="8"/>
  <c r="AI5304" i="8"/>
  <c r="AH5305" i="8"/>
  <c r="AI5305" i="8"/>
  <c r="AH5306" i="8"/>
  <c r="AI5306" i="8"/>
  <c r="AH5307" i="8"/>
  <c r="AI5307" i="8"/>
  <c r="AH5308" i="8"/>
  <c r="AI5308" i="8"/>
  <c r="AH5309" i="8"/>
  <c r="AI5309" i="8"/>
  <c r="AH5310" i="8"/>
  <c r="AI5310" i="8"/>
  <c r="AH5311" i="8"/>
  <c r="AI5311" i="8"/>
  <c r="AH5312" i="8"/>
  <c r="AI5312" i="8"/>
  <c r="AH5313" i="8"/>
  <c r="AI5313" i="8"/>
  <c r="AH5314" i="8"/>
  <c r="AI5314" i="8"/>
  <c r="AH5315" i="8"/>
  <c r="AI5315" i="8"/>
  <c r="AH5316" i="8"/>
  <c r="AI5316" i="8"/>
  <c r="AH5317" i="8"/>
  <c r="AI5317" i="8"/>
  <c r="AH5318" i="8"/>
  <c r="AI5318" i="8"/>
  <c r="AH5319" i="8"/>
  <c r="AI5319" i="8"/>
  <c r="AH5320" i="8"/>
  <c r="AI5320" i="8"/>
  <c r="AH5321" i="8"/>
  <c r="AI5321" i="8"/>
  <c r="AH5322" i="8"/>
  <c r="AI5322" i="8"/>
  <c r="AH5323" i="8"/>
  <c r="AI5323" i="8"/>
  <c r="AH5324" i="8"/>
  <c r="AI5324" i="8"/>
  <c r="AH5325" i="8"/>
  <c r="AI5325" i="8"/>
  <c r="AH7168" i="8"/>
  <c r="AI7168" i="8"/>
  <c r="AH7169" i="8"/>
  <c r="AI7169" i="8"/>
  <c r="AH7170" i="8"/>
  <c r="AI7170" i="8"/>
  <c r="AH7171" i="8"/>
  <c r="AI7171" i="8"/>
  <c r="AH7172" i="8"/>
  <c r="AI7172" i="8"/>
  <c r="AH2408" i="8"/>
  <c r="AI2408" i="8"/>
  <c r="AH2409" i="8"/>
  <c r="AI2409" i="8"/>
  <c r="AH2410" i="8"/>
  <c r="AI2410" i="8"/>
  <c r="AH2411" i="8"/>
  <c r="AI2411" i="8"/>
  <c r="AH2412" i="8"/>
  <c r="AI2412" i="8"/>
  <c r="AH2413" i="8"/>
  <c r="AI2413" i="8"/>
  <c r="AH2414" i="8"/>
  <c r="AI2414" i="8"/>
  <c r="AH2415" i="8"/>
  <c r="AI2415" i="8"/>
  <c r="AH2416" i="8"/>
  <c r="AI2416" i="8"/>
  <c r="AH2417" i="8"/>
  <c r="AI2417" i="8"/>
  <c r="AH2418" i="8"/>
  <c r="AI2418" i="8"/>
  <c r="AH2419" i="8"/>
  <c r="AI2419" i="8"/>
  <c r="AH2420" i="8"/>
  <c r="AI2420" i="8"/>
  <c r="AH2421" i="8"/>
  <c r="AI2421" i="8"/>
  <c r="AH2422" i="8"/>
  <c r="AI2422" i="8"/>
  <c r="AH2423" i="8"/>
  <c r="AI2423" i="8"/>
  <c r="AH2424" i="8"/>
  <c r="AI2424" i="8"/>
  <c r="AH2425" i="8"/>
  <c r="AI2425" i="8"/>
  <c r="AH2426" i="8"/>
  <c r="AI2426" i="8"/>
  <c r="AH2427" i="8"/>
  <c r="AI2427" i="8"/>
  <c r="AH2428" i="8"/>
  <c r="AI2428" i="8"/>
  <c r="AH2429" i="8"/>
  <c r="AI2429" i="8"/>
  <c r="AH2430" i="8"/>
  <c r="AI2430" i="8"/>
  <c r="AH2431" i="8"/>
  <c r="AI2431" i="8"/>
  <c r="AH2432" i="8"/>
  <c r="AI2432" i="8"/>
  <c r="AH2433" i="8"/>
  <c r="AI2433" i="8"/>
  <c r="AH2434" i="8"/>
  <c r="AI2434" i="8"/>
  <c r="AH2435" i="8"/>
  <c r="AI2435" i="8"/>
  <c r="AH2436" i="8"/>
  <c r="AI2436" i="8"/>
  <c r="AH2437" i="8"/>
  <c r="AI2437" i="8"/>
  <c r="AH2920" i="8"/>
  <c r="AI2920" i="8"/>
  <c r="AH2921" i="8"/>
  <c r="AI2921" i="8"/>
  <c r="AH2922" i="8"/>
  <c r="AI2922" i="8"/>
  <c r="AH2923" i="8"/>
  <c r="AI2923" i="8"/>
  <c r="AH2924" i="8"/>
  <c r="AI2924" i="8"/>
  <c r="AH2925" i="8"/>
  <c r="AI2925" i="8"/>
  <c r="AH2926" i="8"/>
  <c r="AI2926" i="8"/>
  <c r="AH2927" i="8"/>
  <c r="AI2927" i="8"/>
  <c r="AH2928" i="8"/>
  <c r="AI2928" i="8"/>
  <c r="AH2929" i="8"/>
  <c r="AI2929" i="8"/>
  <c r="AH544" i="8"/>
  <c r="AI544" i="8"/>
  <c r="AH545" i="8"/>
  <c r="AI545" i="8"/>
  <c r="AH546" i="8"/>
  <c r="AI546" i="8"/>
  <c r="AH547" i="8"/>
  <c r="AI547" i="8"/>
  <c r="AH548" i="8"/>
  <c r="AI548" i="8"/>
  <c r="AH549" i="8"/>
  <c r="AI549" i="8"/>
  <c r="AH550" i="8"/>
  <c r="AI550" i="8"/>
  <c r="AH551" i="8"/>
  <c r="AI551" i="8"/>
  <c r="AH552" i="8"/>
  <c r="AI552" i="8"/>
  <c r="AH553" i="8"/>
  <c r="AI553" i="8"/>
  <c r="AH5460" i="8"/>
  <c r="AI5460" i="8"/>
  <c r="AH5461" i="8"/>
  <c r="AI5461" i="8"/>
  <c r="AH5462" i="8"/>
  <c r="AI5462" i="8"/>
  <c r="AH5463" i="8"/>
  <c r="AI5463" i="8"/>
  <c r="AH5464" i="8"/>
  <c r="AI5464" i="8"/>
  <c r="AH5465" i="8"/>
  <c r="AI5465" i="8"/>
  <c r="AH5466" i="8"/>
  <c r="AI5466" i="8"/>
  <c r="AH5467" i="8"/>
  <c r="AI5467" i="8"/>
  <c r="AH5468" i="8"/>
  <c r="AI5468" i="8"/>
  <c r="AH5469" i="8"/>
  <c r="AI5469" i="8"/>
  <c r="AH8462" i="8"/>
  <c r="AI8462" i="8"/>
  <c r="AH8463" i="8"/>
  <c r="AI8463" i="8"/>
  <c r="AH8464" i="8"/>
  <c r="AI8464" i="8"/>
  <c r="AH8465" i="8"/>
  <c r="AI8465" i="8"/>
  <c r="AH8466" i="8"/>
  <c r="AI8466" i="8"/>
  <c r="AH8467" i="8"/>
  <c r="AI8467" i="8"/>
  <c r="AH8468" i="8"/>
  <c r="AI8468" i="8"/>
  <c r="AH8469" i="8"/>
  <c r="AI8469" i="8"/>
  <c r="AH8470" i="8"/>
  <c r="AI8470" i="8"/>
  <c r="AH7918" i="8"/>
  <c r="AI7918" i="8"/>
  <c r="AH2275" i="8"/>
  <c r="AI2275" i="8"/>
  <c r="AH2276" i="8"/>
  <c r="AI2276" i="8"/>
  <c r="AH2277" i="8"/>
  <c r="AI2277" i="8"/>
  <c r="AH2278" i="8"/>
  <c r="AI2278" i="8"/>
  <c r="AH2279" i="8"/>
  <c r="AI2279" i="8"/>
  <c r="AH2280" i="8"/>
  <c r="AI2280" i="8"/>
  <c r="AH2281" i="8"/>
  <c r="AI2281" i="8"/>
  <c r="AH2282" i="8"/>
  <c r="AI2282" i="8"/>
  <c r="AH2283" i="8"/>
  <c r="AI2283" i="8"/>
  <c r="AH2284" i="8"/>
  <c r="AI2284" i="8"/>
  <c r="AH2285" i="8"/>
  <c r="AI2285" i="8"/>
  <c r="AH2286" i="8"/>
  <c r="AI2286" i="8"/>
  <c r="AH2287" i="8"/>
  <c r="AI2287" i="8"/>
  <c r="AH2288" i="8"/>
  <c r="AI2288" i="8"/>
  <c r="AH4221" i="8"/>
  <c r="AI4221" i="8"/>
  <c r="AH4222" i="8"/>
  <c r="AI4222" i="8"/>
  <c r="AH4223" i="8"/>
  <c r="AI4223" i="8"/>
  <c r="AH4224" i="8"/>
  <c r="AI4224" i="8"/>
  <c r="AH4225" i="8"/>
  <c r="AI4225" i="8"/>
  <c r="AH4226" i="8"/>
  <c r="AI4226" i="8"/>
  <c r="AH4227" i="8"/>
  <c r="AI4227" i="8"/>
  <c r="AH4228" i="8"/>
  <c r="AI4228" i="8"/>
  <c r="AH4229" i="8"/>
  <c r="AI4229" i="8"/>
  <c r="AH4230" i="8"/>
  <c r="AI4230" i="8"/>
  <c r="AH4231" i="8"/>
  <c r="AI4231" i="8"/>
  <c r="AH4232" i="8"/>
  <c r="AI4232" i="8"/>
  <c r="AH4389" i="8"/>
  <c r="AI4389" i="8"/>
  <c r="AH4390" i="8"/>
  <c r="AI4390" i="8"/>
  <c r="AH4391" i="8"/>
  <c r="AI4391" i="8"/>
  <c r="AH4392" i="8"/>
  <c r="AI4392" i="8"/>
  <c r="AH4393" i="8"/>
  <c r="AI4393" i="8"/>
  <c r="AH4394" i="8"/>
  <c r="AI4394" i="8"/>
  <c r="AH2010" i="8"/>
  <c r="AI2010" i="8"/>
  <c r="AH2011" i="8"/>
  <c r="AI2011" i="8"/>
  <c r="AH2012" i="8"/>
  <c r="AI2012" i="8"/>
  <c r="AH2013" i="8"/>
  <c r="AI2013" i="8"/>
  <c r="AH2014" i="8"/>
  <c r="AI2014" i="8"/>
  <c r="AH2015" i="8"/>
  <c r="AI2015" i="8"/>
  <c r="AH2016" i="8"/>
  <c r="AI2016" i="8"/>
  <c r="AH2017" i="8"/>
  <c r="AI2017" i="8"/>
  <c r="AH2018" i="8"/>
  <c r="AI2018" i="8"/>
  <c r="AH2019" i="8"/>
  <c r="AI2019" i="8"/>
  <c r="AH7256" i="8"/>
  <c r="AI7256" i="8"/>
  <c r="AH7257" i="8"/>
  <c r="AI7257" i="8"/>
  <c r="AH7258" i="8"/>
  <c r="AI7258" i="8"/>
  <c r="AH7259" i="8"/>
  <c r="AI7259" i="8"/>
  <c r="AH7260" i="8"/>
  <c r="AI7260" i="8"/>
  <c r="AH7261" i="8"/>
  <c r="AI7261" i="8"/>
  <c r="AH7262" i="8"/>
  <c r="AI7262" i="8"/>
  <c r="AH7263" i="8"/>
  <c r="AI7263" i="8"/>
  <c r="AH7264" i="8"/>
  <c r="AI7264" i="8"/>
  <c r="AH7265" i="8"/>
  <c r="AI7265" i="8"/>
  <c r="AH7266" i="8"/>
  <c r="AI7266" i="8"/>
  <c r="AH7267" i="8"/>
  <c r="AI7267" i="8"/>
  <c r="AH7268" i="8"/>
  <c r="AI7268" i="8"/>
  <c r="AH7269" i="8"/>
  <c r="AI7269" i="8"/>
  <c r="AH7270" i="8"/>
  <c r="AI7270" i="8"/>
  <c r="AH998" i="8"/>
  <c r="AI998" i="8"/>
  <c r="AH999" i="8"/>
  <c r="AI999" i="8"/>
  <c r="AH1000" i="8"/>
  <c r="AI1000" i="8"/>
  <c r="AH1001" i="8"/>
  <c r="AI1001" i="8"/>
  <c r="AH1002" i="8"/>
  <c r="AI1002" i="8"/>
  <c r="AH1003" i="8"/>
  <c r="AI1003" i="8"/>
  <c r="AH1004" i="8"/>
  <c r="AI1004" i="8"/>
  <c r="AH1005" i="8"/>
  <c r="AI1005" i="8"/>
  <c r="AH1006" i="8"/>
  <c r="AI1006" i="8"/>
  <c r="AH1007" i="8"/>
  <c r="AI1007" i="8"/>
  <c r="AH1008" i="8"/>
  <c r="AI1008" i="8"/>
  <c r="AH1009" i="8"/>
  <c r="AI1009" i="8"/>
  <c r="AH1010" i="8"/>
  <c r="AI1010" i="8"/>
  <c r="AH1011" i="8"/>
  <c r="AI1011" i="8"/>
  <c r="AH1012" i="8"/>
  <c r="AI1012" i="8"/>
  <c r="AH1013" i="8"/>
  <c r="AI1013" i="8"/>
  <c r="AH1014" i="8"/>
  <c r="AI1014" i="8"/>
  <c r="AH1015" i="8"/>
  <c r="AI1015" i="8"/>
  <c r="AH1016" i="8"/>
  <c r="AI1016" i="8"/>
  <c r="AH1017" i="8"/>
  <c r="AI1017" i="8"/>
  <c r="AH1018" i="8"/>
  <c r="AI1018" i="8"/>
  <c r="AH1019" i="8"/>
  <c r="AI1019" i="8"/>
  <c r="AH1020" i="8"/>
  <c r="AI1020" i="8"/>
  <c r="AH1021" i="8"/>
  <c r="AI1021" i="8"/>
  <c r="AH5569" i="8"/>
  <c r="AI5569" i="8"/>
  <c r="AH5570" i="8"/>
  <c r="AI5570" i="8"/>
  <c r="AH5571" i="8"/>
  <c r="AI5571" i="8"/>
  <c r="AH5572" i="8"/>
  <c r="AI5572" i="8"/>
  <c r="AH5573" i="8"/>
  <c r="AI5573" i="8"/>
  <c r="AH5574" i="8"/>
  <c r="AI5574" i="8"/>
  <c r="AH5575" i="8"/>
  <c r="AI5575" i="8"/>
  <c r="AH5576" i="8"/>
  <c r="AI5576" i="8"/>
  <c r="AH5577" i="8"/>
  <c r="AI5577" i="8"/>
  <c r="AH5578" i="8"/>
  <c r="AI5578" i="8"/>
  <c r="AH2930" i="8"/>
  <c r="AI2930" i="8"/>
  <c r="AH2931" i="8"/>
  <c r="AI2931" i="8"/>
  <c r="AH2932" i="8"/>
  <c r="AI2932" i="8"/>
  <c r="AH2933" i="8"/>
  <c r="AI2933" i="8"/>
  <c r="AH2934" i="8"/>
  <c r="AI2934" i="8"/>
  <c r="AH2935" i="8"/>
  <c r="AI2935" i="8"/>
  <c r="AH2936" i="8"/>
  <c r="AI2936" i="8"/>
  <c r="AH2937" i="8"/>
  <c r="AI2937" i="8"/>
  <c r="AH2938" i="8"/>
  <c r="AI2938" i="8"/>
  <c r="AH2939" i="8"/>
  <c r="AI2939" i="8"/>
  <c r="AH2940" i="8"/>
  <c r="AI2940" i="8"/>
  <c r="AH2941" i="8"/>
  <c r="AI2941" i="8"/>
  <c r="AH2942" i="8"/>
  <c r="AI2942" i="8"/>
  <c r="AH2943" i="8"/>
  <c r="AI2943" i="8"/>
  <c r="AH2944" i="8"/>
  <c r="AI2944" i="8"/>
  <c r="AH2945" i="8"/>
  <c r="AI2945" i="8"/>
  <c r="AH2946" i="8"/>
  <c r="AI2946" i="8"/>
  <c r="AH2947" i="8"/>
  <c r="AI2947" i="8"/>
  <c r="AH2948" i="8"/>
  <c r="AI2948" i="8"/>
  <c r="AH2949" i="8"/>
  <c r="AI2949" i="8"/>
  <c r="AH2950" i="8"/>
  <c r="AI2950" i="8"/>
  <c r="AH2951" i="8"/>
  <c r="AI2951" i="8"/>
  <c r="AH2952" i="8"/>
  <c r="AI2952" i="8"/>
  <c r="AH2953" i="8"/>
  <c r="AI2953" i="8"/>
  <c r="AH7814" i="8"/>
  <c r="AI7814" i="8"/>
  <c r="AH8518" i="8"/>
  <c r="AI8518" i="8"/>
  <c r="AH8519" i="8"/>
  <c r="AI8519" i="8"/>
  <c r="AH8520" i="8"/>
  <c r="AI8520" i="8"/>
  <c r="AH8521" i="8"/>
  <c r="AI8521" i="8"/>
  <c r="AH8522" i="8"/>
  <c r="AI8522" i="8"/>
  <c r="AH8523" i="8"/>
  <c r="AI8523" i="8"/>
  <c r="AH8524" i="8"/>
  <c r="AI8524" i="8"/>
  <c r="AH8525" i="8"/>
  <c r="AI8525" i="8"/>
  <c r="AH8526" i="8"/>
  <c r="AI8526" i="8"/>
  <c r="AH8527" i="8"/>
  <c r="AI8527" i="8"/>
  <c r="AH8528" i="8"/>
  <c r="AI8528" i="8"/>
  <c r="AH8529" i="8"/>
  <c r="AI8529" i="8"/>
  <c r="AH8530" i="8"/>
  <c r="AI8530" i="8"/>
  <c r="AH8531" i="8"/>
  <c r="AI8531" i="8"/>
  <c r="AH8532" i="8"/>
  <c r="AI8532" i="8"/>
  <c r="AH8533" i="8"/>
  <c r="AI8533" i="8"/>
  <c r="AH8534" i="8"/>
  <c r="AI8534" i="8"/>
  <c r="AH8535" i="8"/>
  <c r="AI8535" i="8"/>
  <c r="AH8536" i="8"/>
  <c r="AI8536" i="8"/>
  <c r="AH8537" i="8"/>
  <c r="AI8537" i="8"/>
  <c r="AH8538" i="8"/>
  <c r="AI8538" i="8"/>
  <c r="AH8539" i="8"/>
  <c r="AI8539" i="8"/>
  <c r="AH8540" i="8"/>
  <c r="AI8540" i="8"/>
  <c r="AH8541" i="8"/>
  <c r="AI8541" i="8"/>
  <c r="AH8542" i="8"/>
  <c r="AI8542" i="8"/>
  <c r="AH8543" i="8"/>
  <c r="AI8543" i="8"/>
  <c r="AH8544" i="8"/>
  <c r="AI8544" i="8"/>
  <c r="AH8545" i="8"/>
  <c r="AI8545" i="8"/>
  <c r="AH8546" i="8"/>
  <c r="AI8546" i="8"/>
  <c r="AH8547" i="8"/>
  <c r="AI8547" i="8"/>
  <c r="AH7768" i="8"/>
  <c r="AI7768" i="8"/>
  <c r="AH7769" i="8"/>
  <c r="AI7769" i="8"/>
  <c r="AH7770" i="8"/>
  <c r="AI7770" i="8"/>
  <c r="AH7771" i="8"/>
  <c r="AI7771" i="8"/>
  <c r="AH7772" i="8"/>
  <c r="AI7772" i="8"/>
  <c r="AH7773" i="8"/>
  <c r="AI7773" i="8"/>
  <c r="AH7774" i="8"/>
  <c r="AI7774" i="8"/>
  <c r="AH7775" i="8"/>
  <c r="AI7775" i="8"/>
  <c r="AH7776" i="8"/>
  <c r="AI7776" i="8"/>
  <c r="AH7777" i="8"/>
  <c r="AI7777" i="8"/>
  <c r="AH7778" i="8"/>
  <c r="AI7778" i="8"/>
  <c r="AH7779" i="8"/>
  <c r="AI7779" i="8"/>
  <c r="AH7780" i="8"/>
  <c r="AI7780" i="8"/>
  <c r="AH7781" i="8"/>
  <c r="AI7781" i="8"/>
  <c r="AH7782" i="8"/>
  <c r="AI7782" i="8"/>
  <c r="AH7783" i="8"/>
  <c r="AI7783" i="8"/>
  <c r="AH7784" i="8"/>
  <c r="AI7784" i="8"/>
  <c r="AH7785" i="8"/>
  <c r="AI7785" i="8"/>
  <c r="AH7786" i="8"/>
  <c r="AI7786" i="8"/>
  <c r="AH7787" i="8"/>
  <c r="AI7787" i="8"/>
  <c r="AH7788" i="8"/>
  <c r="AI7788" i="8"/>
  <c r="AH7789" i="8"/>
  <c r="AI7789" i="8"/>
  <c r="AH7790" i="8"/>
  <c r="AI7790" i="8"/>
  <c r="AH7791" i="8"/>
  <c r="AI7791" i="8"/>
  <c r="AH7792" i="8"/>
  <c r="AI7792" i="8"/>
  <c r="AH7793" i="8"/>
  <c r="AI7793" i="8"/>
  <c r="AH7794" i="8"/>
  <c r="AI7794" i="8"/>
  <c r="AH7795" i="8"/>
  <c r="AI7795" i="8"/>
  <c r="AH7796" i="8"/>
  <c r="AI7796" i="8"/>
  <c r="AH7797" i="8"/>
  <c r="AI7797" i="8"/>
  <c r="AH7798" i="8"/>
  <c r="AI7798" i="8"/>
  <c r="AH5470" i="8"/>
  <c r="AI5470" i="8"/>
  <c r="AH5471" i="8"/>
  <c r="AI5471" i="8"/>
  <c r="AH5472" i="8"/>
  <c r="AI5472" i="8"/>
  <c r="AH5984" i="8"/>
  <c r="AI5984" i="8"/>
  <c r="AH5985" i="8"/>
  <c r="AI5985" i="8"/>
  <c r="AH5986" i="8"/>
  <c r="AI5986" i="8"/>
  <c r="AH5987" i="8"/>
  <c r="AI5987" i="8"/>
  <c r="AH5988" i="8"/>
  <c r="AI5988" i="8"/>
  <c r="AH5989" i="8"/>
  <c r="AI5989" i="8"/>
  <c r="AH5990" i="8"/>
  <c r="AI5990" i="8"/>
  <c r="AH5991" i="8"/>
  <c r="AI5991" i="8"/>
  <c r="AH5992" i="8"/>
  <c r="AI5992" i="8"/>
  <c r="AH5993" i="8"/>
  <c r="AI5993" i="8"/>
  <c r="AH5994" i="8"/>
  <c r="AI5994" i="8"/>
  <c r="AH5995" i="8"/>
  <c r="AI5995" i="8"/>
  <c r="AH5996" i="8"/>
  <c r="AI5996" i="8"/>
  <c r="AH5997" i="8"/>
  <c r="AI5997" i="8"/>
  <c r="AH5998" i="8"/>
  <c r="AI5998" i="8"/>
  <c r="AH5999" i="8"/>
  <c r="AI5999" i="8"/>
  <c r="AH6000" i="8"/>
  <c r="AI6000" i="8"/>
  <c r="AH6001" i="8"/>
  <c r="AI6001" i="8"/>
  <c r="AH6002" i="8"/>
  <c r="AI6002" i="8"/>
  <c r="AH6003" i="8"/>
  <c r="AI6003" i="8"/>
  <c r="AH6004" i="8"/>
  <c r="AI6004" i="8"/>
  <c r="AH6005" i="8"/>
  <c r="AI6005" i="8"/>
  <c r="AH6006" i="8"/>
  <c r="AI6006" i="8"/>
  <c r="AH6007" i="8"/>
  <c r="AI6007" i="8"/>
  <c r="AH6008" i="8"/>
  <c r="AI6008" i="8"/>
  <c r="AH6009" i="8"/>
  <c r="AI6009" i="8"/>
  <c r="AH6010" i="8"/>
  <c r="AI6010" i="8"/>
  <c r="AH6011" i="8"/>
  <c r="AI6011" i="8"/>
  <c r="AH6012" i="8"/>
  <c r="AI6012" i="8"/>
  <c r="AH6013" i="8"/>
  <c r="AI6013" i="8"/>
  <c r="AH6014" i="8"/>
  <c r="AI6014" i="8"/>
  <c r="AH6015" i="8"/>
  <c r="AI6015" i="8"/>
  <c r="AH3573" i="8"/>
  <c r="AI3573" i="8"/>
  <c r="AH3574" i="8"/>
  <c r="AI3574" i="8"/>
  <c r="AH3575" i="8"/>
  <c r="AI3575" i="8"/>
  <c r="AH3576" i="8"/>
  <c r="AI3576" i="8"/>
  <c r="AH3577" i="8"/>
  <c r="AI3577" i="8"/>
  <c r="AH3578" i="8"/>
  <c r="AI3578" i="8"/>
  <c r="AH4056" i="8"/>
  <c r="AI4056" i="8"/>
  <c r="AH4057" i="8"/>
  <c r="AI4057" i="8"/>
  <c r="AH4058" i="8"/>
  <c r="AI4058" i="8"/>
  <c r="AH4059" i="8"/>
  <c r="AI4059" i="8"/>
  <c r="AH4060" i="8"/>
  <c r="AI4060" i="8"/>
  <c r="AH4061" i="8"/>
  <c r="AI4061" i="8"/>
  <c r="AH4062" i="8"/>
  <c r="AI4062" i="8"/>
  <c r="AH4063" i="8"/>
  <c r="AI4063" i="8"/>
  <c r="AH4064" i="8"/>
  <c r="AI4064" i="8"/>
  <c r="AH4065" i="8"/>
  <c r="AI4065" i="8"/>
  <c r="AH4066" i="8"/>
  <c r="AI4066" i="8"/>
  <c r="AH4067" i="8"/>
  <c r="AI4067" i="8"/>
  <c r="AH4068" i="8"/>
  <c r="AI4068" i="8"/>
  <c r="AH4069" i="8"/>
  <c r="AI4069" i="8"/>
  <c r="AH4070" i="8"/>
  <c r="AI4070" i="8"/>
  <c r="AH4071" i="8"/>
  <c r="AI4071" i="8"/>
  <c r="AH4072" i="8"/>
  <c r="AI4072" i="8"/>
  <c r="AH4073" i="8"/>
  <c r="AI4073" i="8"/>
  <c r="AH4074" i="8"/>
  <c r="AI4074" i="8"/>
  <c r="AH4075" i="8"/>
  <c r="AI4075" i="8"/>
  <c r="AH4076" i="8"/>
  <c r="AI4076" i="8"/>
  <c r="AH4581" i="8"/>
  <c r="AI4581" i="8"/>
  <c r="AH4582" i="8"/>
  <c r="AI4582" i="8"/>
  <c r="AH4583" i="8"/>
  <c r="AI4583" i="8"/>
  <c r="AH4584" i="8"/>
  <c r="AI4584" i="8"/>
  <c r="AH4585" i="8"/>
  <c r="AI4585" i="8"/>
  <c r="AH4586" i="8"/>
  <c r="AI4586" i="8"/>
  <c r="AH4587" i="8"/>
  <c r="AI4587" i="8"/>
  <c r="AH4588" i="8"/>
  <c r="AI4588" i="8"/>
  <c r="AH4589" i="8"/>
  <c r="AI4589" i="8"/>
  <c r="AH4590" i="8"/>
  <c r="AI4590" i="8"/>
  <c r="AH4591" i="8"/>
  <c r="AI4591" i="8"/>
  <c r="AH4592" i="8"/>
  <c r="AI4592" i="8"/>
  <c r="AH1277" i="8"/>
  <c r="AI1277" i="8"/>
  <c r="AH1278" i="8"/>
  <c r="AI1278" i="8"/>
  <c r="AH1279" i="8"/>
  <c r="AI1279" i="8"/>
  <c r="AH1280" i="8"/>
  <c r="AI1280" i="8"/>
  <c r="AH1281" i="8"/>
  <c r="AI1281" i="8"/>
  <c r="AH1282" i="8"/>
  <c r="AI1282" i="8"/>
  <c r="AH1283" i="8"/>
  <c r="AI1283" i="8"/>
  <c r="AH1284" i="8"/>
  <c r="AI1284" i="8"/>
  <c r="AH1285" i="8"/>
  <c r="AI1285" i="8"/>
  <c r="AH1286" i="8"/>
  <c r="AI1286" i="8"/>
  <c r="AH1287" i="8"/>
  <c r="AI1287" i="8"/>
  <c r="AH1288" i="8"/>
  <c r="AI1288" i="8"/>
  <c r="AH1289" i="8"/>
  <c r="AI1289" i="8"/>
  <c r="AH1290" i="8"/>
  <c r="AI1290" i="8"/>
  <c r="AH1291" i="8"/>
  <c r="AI1291" i="8"/>
  <c r="AH1292" i="8"/>
  <c r="AI1292" i="8"/>
  <c r="AH1293" i="8"/>
  <c r="AI1293" i="8"/>
  <c r="AH1294" i="8"/>
  <c r="AI1294" i="8"/>
  <c r="AH1295" i="8"/>
  <c r="AI1295" i="8"/>
  <c r="AH1296" i="8"/>
  <c r="AI1296" i="8"/>
  <c r="AH1297" i="8"/>
  <c r="AI1297" i="8"/>
  <c r="AH1298" i="8"/>
  <c r="AI1298" i="8"/>
  <c r="AH1299" i="8"/>
  <c r="AI1299" i="8"/>
  <c r="AH1493" i="8"/>
  <c r="AI1493" i="8"/>
  <c r="AH1494" i="8"/>
  <c r="AI1494" i="8"/>
  <c r="AH1495" i="8"/>
  <c r="AI1495" i="8"/>
  <c r="AH1496" i="8"/>
  <c r="AI1496" i="8"/>
  <c r="AH1497" i="8"/>
  <c r="AI1497" i="8"/>
  <c r="AH1498" i="8"/>
  <c r="AI1498" i="8"/>
  <c r="AH1499" i="8"/>
  <c r="AI1499" i="8"/>
  <c r="AH1500" i="8"/>
  <c r="AI1500" i="8"/>
  <c r="AH1501" i="8"/>
  <c r="AI1501" i="8"/>
  <c r="AH8358" i="8"/>
  <c r="AI8358" i="8"/>
  <c r="AH8359" i="8"/>
  <c r="AI8359" i="8"/>
  <c r="AH8360" i="8"/>
  <c r="AI8360" i="8"/>
  <c r="AH8361" i="8"/>
  <c r="AI8361" i="8"/>
  <c r="AH8362" i="8"/>
  <c r="AI8362" i="8"/>
  <c r="AH8363" i="8"/>
  <c r="AI8363" i="8"/>
  <c r="AH8364" i="8"/>
  <c r="AI8364" i="8"/>
  <c r="AH8365" i="8"/>
  <c r="AI8365" i="8"/>
  <c r="AH8366" i="8"/>
  <c r="AI8366" i="8"/>
  <c r="AH8367" i="8"/>
  <c r="AI8367" i="8"/>
  <c r="AH8368" i="8"/>
  <c r="AI8368" i="8"/>
  <c r="AH8369" i="8"/>
  <c r="AI8369" i="8"/>
  <c r="AH8471" i="8"/>
  <c r="AI8471" i="8"/>
  <c r="AH8472" i="8"/>
  <c r="AI8472" i="8"/>
  <c r="AH8473" i="8"/>
  <c r="AI8473" i="8"/>
  <c r="AH8474" i="8"/>
  <c r="AI8474" i="8"/>
  <c r="AH8475" i="8"/>
  <c r="AI8475" i="8"/>
  <c r="AH8476" i="8"/>
  <c r="AI8476" i="8"/>
  <c r="AH8477" i="8"/>
  <c r="AI8477" i="8"/>
  <c r="AH8478" i="8"/>
  <c r="AI8478" i="8"/>
  <c r="AH8479" i="8"/>
  <c r="AI8479" i="8"/>
  <c r="AH8480" i="8"/>
  <c r="AI8480" i="8"/>
  <c r="AH8481" i="8"/>
  <c r="AI8481" i="8"/>
  <c r="AH8482" i="8"/>
  <c r="AI8482" i="8"/>
  <c r="AH8483" i="8"/>
  <c r="AI8483" i="8"/>
  <c r="AH8484" i="8"/>
  <c r="AI8484" i="8"/>
  <c r="AH8485" i="8"/>
  <c r="AI8485" i="8"/>
  <c r="AH8486" i="8"/>
  <c r="AI8486" i="8"/>
  <c r="AH8487" i="8"/>
  <c r="AI8487" i="8"/>
  <c r="AH8488" i="8"/>
  <c r="AI8488" i="8"/>
  <c r="AH8489" i="8"/>
  <c r="AI8489" i="8"/>
  <c r="AH8490" i="8"/>
  <c r="AI8490" i="8"/>
  <c r="AH8491" i="8"/>
  <c r="AI8491" i="8"/>
  <c r="AH8492" i="8"/>
  <c r="AI8492" i="8"/>
  <c r="AH8493" i="8"/>
  <c r="AI8493" i="8"/>
  <c r="AH8494" i="8"/>
  <c r="AI8494" i="8"/>
  <c r="AH8495" i="8"/>
  <c r="AI8495" i="8"/>
  <c r="AH8496" i="8"/>
  <c r="AI8496" i="8"/>
  <c r="AH8497" i="8"/>
  <c r="AI8497" i="8"/>
  <c r="AH8498" i="8"/>
  <c r="AI8498" i="8"/>
  <c r="AH8499" i="8"/>
  <c r="AI8499" i="8"/>
  <c r="AH8500" i="8"/>
  <c r="AI8500" i="8"/>
  <c r="AH8501" i="8"/>
  <c r="AI8501" i="8"/>
  <c r="AH8502" i="8"/>
  <c r="AI8502" i="8"/>
  <c r="AH8503" i="8"/>
  <c r="AI8503" i="8"/>
  <c r="AH8504" i="8"/>
  <c r="AI8504" i="8"/>
  <c r="AH8505" i="8"/>
  <c r="AI8505" i="8"/>
  <c r="AH8506" i="8"/>
  <c r="AI8506" i="8"/>
  <c r="AH8507" i="8"/>
  <c r="AI8507" i="8"/>
  <c r="AH8508" i="8"/>
  <c r="AI8508" i="8"/>
  <c r="AH8509" i="8"/>
  <c r="AI8509" i="8"/>
  <c r="AH8510" i="8"/>
  <c r="AI8510" i="8"/>
  <c r="AH8511" i="8"/>
  <c r="AI8511" i="8"/>
  <c r="AH8512" i="8"/>
  <c r="AI8512" i="8"/>
  <c r="AH8513" i="8"/>
  <c r="AI8513" i="8"/>
  <c r="AH8514" i="8"/>
  <c r="AI8514" i="8"/>
  <c r="AH8515" i="8"/>
  <c r="AI8515" i="8"/>
  <c r="AH8516" i="8"/>
  <c r="AI8516" i="8"/>
  <c r="AH8517" i="8"/>
  <c r="AI8517" i="8"/>
  <c r="AH8030" i="8"/>
  <c r="AI8030" i="8"/>
  <c r="AH8031" i="8"/>
  <c r="AI8031" i="8"/>
  <c r="AH8032" i="8"/>
  <c r="AI8032" i="8"/>
  <c r="AH8075" i="8"/>
  <c r="AI8075" i="8"/>
  <c r="AH8076" i="8"/>
  <c r="AI8076" i="8"/>
  <c r="AH8077" i="8"/>
  <c r="AI8077" i="8"/>
  <c r="AH8078" i="8"/>
  <c r="AI8078" i="8"/>
  <c r="AH8079" i="8"/>
  <c r="AI8079" i="8"/>
  <c r="AH8080" i="8"/>
  <c r="AI8080" i="8"/>
  <c r="AH8081" i="8"/>
  <c r="AI8081" i="8"/>
  <c r="AH8082" i="8"/>
  <c r="AI8082" i="8"/>
  <c r="AH8083" i="8"/>
  <c r="AI8083" i="8"/>
  <c r="AH8084" i="8"/>
  <c r="AI8084" i="8"/>
  <c r="AH8085" i="8"/>
  <c r="AI8085" i="8"/>
  <c r="AH8086" i="8"/>
  <c r="AI8086" i="8"/>
  <c r="AH8087" i="8"/>
  <c r="AI8087" i="8"/>
  <c r="AH8088" i="8"/>
  <c r="AI8088" i="8"/>
  <c r="AH8089" i="8"/>
  <c r="AI8089" i="8"/>
  <c r="AH8090" i="8"/>
  <c r="AI8090" i="8"/>
  <c r="AH8091" i="8"/>
  <c r="AI8091" i="8"/>
  <c r="AH8092" i="8"/>
  <c r="AI8092" i="8"/>
  <c r="AH8093" i="8"/>
  <c r="AI8093" i="8"/>
  <c r="AH8094" i="8"/>
  <c r="AI8094" i="8"/>
  <c r="AH8095" i="8"/>
  <c r="AI8095" i="8"/>
  <c r="AH8096" i="8"/>
  <c r="AI8096" i="8"/>
  <c r="AH8097" i="8"/>
  <c r="AI8097" i="8"/>
  <c r="AH8098" i="8"/>
  <c r="AI8098" i="8"/>
  <c r="AH8099" i="8"/>
  <c r="AI8099" i="8"/>
  <c r="AH8100" i="8"/>
  <c r="AI8100" i="8"/>
  <c r="AH8101" i="8"/>
  <c r="AI8101" i="8"/>
  <c r="AH8102" i="8"/>
  <c r="AI8102" i="8"/>
  <c r="AH8103" i="8"/>
  <c r="AI8103" i="8"/>
  <c r="AH8104" i="8"/>
  <c r="AI8104" i="8"/>
  <c r="AH8105" i="8"/>
  <c r="AI8105" i="8"/>
  <c r="AH8106" i="8"/>
  <c r="AI8106" i="8"/>
  <c r="AH8107" i="8"/>
  <c r="AI8107" i="8"/>
  <c r="AH8108" i="8"/>
  <c r="AI8108" i="8"/>
  <c r="AH8109" i="8"/>
  <c r="AI8109" i="8"/>
  <c r="AH8110" i="8"/>
  <c r="AI8110" i="8"/>
  <c r="AH8111" i="8"/>
  <c r="AI8111" i="8"/>
  <c r="AH7815" i="8"/>
  <c r="AI7815" i="8"/>
  <c r="AH7816" i="8"/>
  <c r="AI7816" i="8"/>
  <c r="AH7817" i="8"/>
  <c r="AI7817" i="8"/>
  <c r="AH7818" i="8"/>
  <c r="AI7818" i="8"/>
  <c r="AH7819" i="8"/>
  <c r="AI7819" i="8"/>
  <c r="AH7820" i="8"/>
  <c r="AI7820" i="8"/>
  <c r="AH7821" i="8"/>
  <c r="AI7821" i="8"/>
  <c r="AH7822" i="8"/>
  <c r="AI7822" i="8"/>
  <c r="AH7823" i="8"/>
  <c r="AI7823" i="8"/>
  <c r="AH7824" i="8"/>
  <c r="AI7824" i="8"/>
  <c r="AH7825" i="8"/>
  <c r="AI7825" i="8"/>
  <c r="AH7826" i="8"/>
  <c r="AI7826" i="8"/>
  <c r="AH7827" i="8"/>
  <c r="AI7827" i="8"/>
  <c r="AH7828" i="8"/>
  <c r="AI7828" i="8"/>
  <c r="AH7829" i="8"/>
  <c r="AI7829" i="8"/>
  <c r="AH7830" i="8"/>
  <c r="AI7830" i="8"/>
  <c r="AH7831" i="8"/>
  <c r="AI7831" i="8"/>
  <c r="AH7832" i="8"/>
  <c r="AI7832" i="8"/>
  <c r="AH7833" i="8"/>
  <c r="AI7833" i="8"/>
  <c r="AH7834" i="8"/>
  <c r="AI7834" i="8"/>
  <c r="AH7835" i="8"/>
  <c r="AI7835" i="8"/>
  <c r="AH7836" i="8"/>
  <c r="AI7836" i="8"/>
  <c r="AH7837" i="8"/>
  <c r="AI7837" i="8"/>
  <c r="AH6991" i="8"/>
  <c r="AI6991" i="8"/>
  <c r="AH6992" i="8"/>
  <c r="AI6992" i="8"/>
  <c r="AH6993" i="8"/>
  <c r="AI6993" i="8"/>
  <c r="AH6994" i="8"/>
  <c r="AI6994" i="8"/>
  <c r="AH6995" i="8"/>
  <c r="AI6995" i="8"/>
  <c r="AH6996" i="8"/>
  <c r="AI6996" i="8"/>
  <c r="AH6997" i="8"/>
  <c r="AI6997" i="8"/>
  <c r="AH6998" i="8"/>
  <c r="AI6998" i="8"/>
  <c r="AH6999" i="8"/>
  <c r="AI6999" i="8"/>
  <c r="AH7000" i="8"/>
  <c r="AI7000" i="8"/>
  <c r="AH7001" i="8"/>
  <c r="AI7001" i="8"/>
  <c r="AH7002" i="8"/>
  <c r="AI7002" i="8"/>
  <c r="AH7003" i="8"/>
  <c r="AI7003" i="8"/>
  <c r="AH7004" i="8"/>
  <c r="AI7004" i="8"/>
  <c r="AH7005" i="8"/>
  <c r="AI7005" i="8"/>
  <c r="AH7006" i="8"/>
  <c r="AI7006" i="8"/>
  <c r="AH7007" i="8"/>
  <c r="AI7007" i="8"/>
  <c r="AH7008" i="8"/>
  <c r="AI7008" i="8"/>
  <c r="AH7009" i="8"/>
  <c r="AI7009" i="8"/>
  <c r="AH7010" i="8"/>
  <c r="AI7010" i="8"/>
  <c r="AH7011" i="8"/>
  <c r="AI7011" i="8"/>
  <c r="AH6471" i="8"/>
  <c r="AI6471" i="8"/>
  <c r="AH6472" i="8"/>
  <c r="AI6472" i="8"/>
  <c r="AH6473" i="8"/>
  <c r="AI6473" i="8"/>
  <c r="AH6474" i="8"/>
  <c r="AI6474" i="8"/>
  <c r="AH6475" i="8"/>
  <c r="AI6475" i="8"/>
  <c r="AH6476" i="8"/>
  <c r="AI6476" i="8"/>
  <c r="AH6477" i="8"/>
  <c r="AI6477" i="8"/>
  <c r="AH6478" i="8"/>
  <c r="AI6478" i="8"/>
  <c r="AH6479" i="8"/>
  <c r="AI6479" i="8"/>
  <c r="AH6480" i="8"/>
  <c r="AI6480" i="8"/>
  <c r="AH6481" i="8"/>
  <c r="AI6481" i="8"/>
  <c r="AH6482" i="8"/>
  <c r="AI6482" i="8"/>
  <c r="AH6483" i="8"/>
  <c r="AI6483" i="8"/>
  <c r="AH6484" i="8"/>
  <c r="AI6484" i="8"/>
  <c r="AH6485" i="8"/>
  <c r="AI6485" i="8"/>
  <c r="AH6486" i="8"/>
  <c r="AI6486" i="8"/>
  <c r="AH6487" i="8"/>
  <c r="AI6487" i="8"/>
  <c r="AH6488" i="8"/>
  <c r="AI6488" i="8"/>
  <c r="AH6489" i="8"/>
  <c r="AI6489" i="8"/>
  <c r="AH6490" i="8"/>
  <c r="AI6490" i="8"/>
  <c r="AH7236" i="8"/>
  <c r="AI7236" i="8"/>
  <c r="AH7237" i="8"/>
  <c r="AI7237" i="8"/>
  <c r="AH7238" i="8"/>
  <c r="AI7238" i="8"/>
  <c r="AH7239" i="8"/>
  <c r="AI7239" i="8"/>
  <c r="AH7240" i="8"/>
  <c r="AI7240" i="8"/>
  <c r="AH7241" i="8"/>
  <c r="AI7241" i="8"/>
  <c r="AH2008" i="8"/>
  <c r="AI2008" i="8"/>
  <c r="AH2009" i="8"/>
  <c r="AI2009" i="8"/>
  <c r="AH7360" i="8"/>
  <c r="AI7360" i="8"/>
  <c r="AH7361" i="8"/>
  <c r="AI7361" i="8"/>
  <c r="AH7362" i="8"/>
  <c r="AI7362" i="8"/>
  <c r="AH7363" i="8"/>
  <c r="AI7363" i="8"/>
  <c r="AH7364" i="8"/>
  <c r="AI7364" i="8"/>
  <c r="AH7365" i="8"/>
  <c r="AI7365" i="8"/>
  <c r="AH7366" i="8"/>
  <c r="AI7366" i="8"/>
  <c r="AH7367" i="8"/>
  <c r="AI7367" i="8"/>
  <c r="AH7368" i="8"/>
  <c r="AI7368" i="8"/>
  <c r="AH7369" i="8"/>
  <c r="AI7369" i="8"/>
  <c r="AH7370" i="8"/>
  <c r="AI7370" i="8"/>
  <c r="AH7371" i="8"/>
  <c r="AI7371" i="8"/>
  <c r="AH7372" i="8"/>
  <c r="AI7372" i="8"/>
  <c r="AH7373" i="8"/>
  <c r="AI7373" i="8"/>
  <c r="AH7374" i="8"/>
  <c r="AI7374" i="8"/>
  <c r="AH7375" i="8"/>
  <c r="AI7375" i="8"/>
  <c r="AH7376" i="8"/>
  <c r="AI7376" i="8"/>
  <c r="AH7377" i="8"/>
  <c r="AI7377" i="8"/>
  <c r="AH7378" i="8"/>
  <c r="AI7378" i="8"/>
  <c r="AH7379" i="8"/>
  <c r="AI7379" i="8"/>
  <c r="AH7380" i="8"/>
  <c r="AI7380" i="8"/>
  <c r="AH7381" i="8"/>
  <c r="AI7381" i="8"/>
  <c r="AH7382" i="8"/>
  <c r="AI7382" i="8"/>
  <c r="AH7383" i="8"/>
  <c r="AI7383" i="8"/>
  <c r="AH7384" i="8"/>
  <c r="AI7384" i="8"/>
  <c r="AH7385" i="8"/>
  <c r="AI7385" i="8"/>
  <c r="AH7386" i="8"/>
  <c r="AI7386" i="8"/>
  <c r="AH7387" i="8"/>
  <c r="AI7387" i="8"/>
  <c r="AH7388" i="8"/>
  <c r="AI7388" i="8"/>
  <c r="AH7389" i="8"/>
  <c r="AI7389" i="8"/>
  <c r="AH7390" i="8"/>
  <c r="AI7390" i="8"/>
  <c r="AH7391" i="8"/>
  <c r="AI7391" i="8"/>
  <c r="AH7392" i="8"/>
  <c r="AI7392" i="8"/>
  <c r="AH7393" i="8"/>
  <c r="AI7393" i="8"/>
  <c r="AH7394" i="8"/>
  <c r="AI7394" i="8"/>
  <c r="AH7395" i="8"/>
  <c r="AI7395" i="8"/>
  <c r="AH7396" i="8"/>
  <c r="AI7396" i="8"/>
  <c r="AH7397" i="8"/>
  <c r="AI7397" i="8"/>
  <c r="AH7398" i="8"/>
  <c r="AI7398" i="8"/>
  <c r="AH7399" i="8"/>
  <c r="AI7399" i="8"/>
  <c r="AH7400" i="8"/>
  <c r="AI7400" i="8"/>
  <c r="AH7401" i="8"/>
  <c r="AI7401" i="8"/>
  <c r="AH7402" i="8"/>
  <c r="AI7402" i="8"/>
  <c r="AH7403" i="8"/>
  <c r="AI7403" i="8"/>
  <c r="AH7404" i="8"/>
  <c r="AI7404" i="8"/>
  <c r="AH7548" i="8"/>
  <c r="AI7548" i="8"/>
  <c r="AH7549" i="8"/>
  <c r="AI7549" i="8"/>
  <c r="AH7550" i="8"/>
  <c r="AI7550" i="8"/>
  <c r="AH7551" i="8"/>
  <c r="AI7551" i="8"/>
  <c r="AH7552" i="8"/>
  <c r="AI7552" i="8"/>
  <c r="AH7553" i="8"/>
  <c r="AI7553" i="8"/>
  <c r="AH7554" i="8"/>
  <c r="AI7554" i="8"/>
  <c r="AH7555" i="8"/>
  <c r="AI7555" i="8"/>
  <c r="AH7556" i="8"/>
  <c r="AI7556" i="8"/>
  <c r="AH7557" i="8"/>
  <c r="AI7557" i="8"/>
  <c r="AH7558" i="8"/>
  <c r="AI7558" i="8"/>
  <c r="AH7559" i="8"/>
  <c r="AI7559" i="8"/>
  <c r="AH7560" i="8"/>
  <c r="AI7560" i="8"/>
  <c r="AH7561" i="8"/>
  <c r="AI7561" i="8"/>
  <c r="AH7562" i="8"/>
  <c r="AI7562" i="8"/>
  <c r="AH7563" i="8"/>
  <c r="AI7563" i="8"/>
  <c r="AH7564" i="8"/>
  <c r="AI7564" i="8"/>
  <c r="AH7565" i="8"/>
  <c r="AI7565" i="8"/>
  <c r="AH7566" i="8"/>
  <c r="AI7566" i="8"/>
  <c r="AH7567" i="8"/>
  <c r="AI7567" i="8"/>
  <c r="AH7568" i="8"/>
  <c r="AI7568" i="8"/>
  <c r="AH7569" i="8"/>
  <c r="AI7569" i="8"/>
  <c r="AH7570" i="8"/>
  <c r="AI7570" i="8"/>
  <c r="AH7571" i="8"/>
  <c r="AI7571" i="8"/>
  <c r="AH7572" i="8"/>
  <c r="AI7572" i="8"/>
  <c r="AH7573" i="8"/>
  <c r="AI7573" i="8"/>
  <c r="AH7574" i="8"/>
  <c r="AI7574" i="8"/>
  <c r="AH7575" i="8"/>
  <c r="AI7575" i="8"/>
  <c r="AH7576" i="8"/>
  <c r="AI7576" i="8"/>
  <c r="AH7577" i="8"/>
  <c r="AI7577" i="8"/>
  <c r="AH7578" i="8"/>
  <c r="AI7578" i="8"/>
  <c r="AH7579" i="8"/>
  <c r="AI7579" i="8"/>
  <c r="AH7739" i="8"/>
  <c r="AI7739" i="8"/>
  <c r="AH7740" i="8"/>
  <c r="AI7740" i="8"/>
  <c r="AH7741" i="8"/>
  <c r="AI7741" i="8"/>
  <c r="AH7742" i="8"/>
  <c r="AI7742" i="8"/>
  <c r="AH7743" i="8"/>
  <c r="AI7743" i="8"/>
  <c r="AH7744" i="8"/>
  <c r="AI7744" i="8"/>
  <c r="AH7745" i="8"/>
  <c r="AI7745" i="8"/>
  <c r="AH7746" i="8"/>
  <c r="AI7746" i="8"/>
  <c r="AH7747" i="8"/>
  <c r="AI7747" i="8"/>
  <c r="AH7748" i="8"/>
  <c r="AI7748" i="8"/>
  <c r="AH7749" i="8"/>
  <c r="AI7749" i="8"/>
  <c r="AH7750" i="8"/>
  <c r="AI7750" i="8"/>
  <c r="AH7751" i="8"/>
  <c r="AI7751" i="8"/>
  <c r="AH7752" i="8"/>
  <c r="AI7752" i="8"/>
  <c r="AH8655" i="8"/>
  <c r="AI8655" i="8"/>
  <c r="AH8656" i="8"/>
  <c r="AI8656" i="8"/>
  <c r="AH8657" i="8"/>
  <c r="AI8657" i="8"/>
  <c r="AH8658" i="8"/>
  <c r="AI8658" i="8"/>
  <c r="AH8659" i="8"/>
  <c r="AI8659" i="8"/>
  <c r="AH8660" i="8"/>
  <c r="AI8660" i="8"/>
  <c r="AH8661" i="8"/>
  <c r="AI8661" i="8"/>
  <c r="AH8662" i="8"/>
  <c r="AI8662" i="8"/>
  <c r="AH8663" i="8"/>
  <c r="AI8663" i="8"/>
  <c r="AH8664" i="8"/>
  <c r="AI8664" i="8"/>
  <c r="AH8665" i="8"/>
  <c r="AI8665" i="8"/>
  <c r="AH8666" i="8"/>
  <c r="AI8666" i="8"/>
  <c r="AH8667" i="8"/>
  <c r="AI8667" i="8"/>
  <c r="AH8668" i="8"/>
  <c r="AI8668" i="8"/>
  <c r="AH8669" i="8"/>
  <c r="AI8669" i="8"/>
  <c r="AH8670" i="8"/>
  <c r="AI8670" i="8"/>
  <c r="AH8671" i="8"/>
  <c r="AI8671" i="8"/>
  <c r="AH7878" i="8"/>
  <c r="AI7878" i="8"/>
  <c r="AH7879" i="8"/>
  <c r="AI7879" i="8"/>
  <c r="AH7880" i="8"/>
  <c r="AI7880" i="8"/>
  <c r="AH7881" i="8"/>
  <c r="AI7881" i="8"/>
  <c r="AH7882" i="8"/>
  <c r="AI7882" i="8"/>
  <c r="AH7883" i="8"/>
  <c r="AI7883" i="8"/>
  <c r="AH7884" i="8"/>
  <c r="AI7884" i="8"/>
  <c r="AH7885" i="8"/>
  <c r="AI7885" i="8"/>
  <c r="AH7886" i="8"/>
  <c r="AI7886" i="8"/>
  <c r="AH7887" i="8"/>
  <c r="AI7887" i="8"/>
  <c r="AH7888" i="8"/>
  <c r="AI7888" i="8"/>
  <c r="AH7889" i="8"/>
  <c r="AI7889" i="8"/>
  <c r="AH7890" i="8"/>
  <c r="AI7890" i="8"/>
  <c r="AH7891" i="8"/>
  <c r="AI7891" i="8"/>
  <c r="AH7892" i="8"/>
  <c r="AI7892" i="8"/>
  <c r="AH7893" i="8"/>
  <c r="AI7893" i="8"/>
  <c r="AH7894" i="8"/>
  <c r="AI7894" i="8"/>
  <c r="AH7895" i="8"/>
  <c r="AI7895" i="8"/>
  <c r="AH7896" i="8"/>
  <c r="AI7896" i="8"/>
  <c r="AH7897" i="8"/>
  <c r="AI7897" i="8"/>
  <c r="AH7898" i="8"/>
  <c r="AI7898" i="8"/>
  <c r="AH7899" i="8"/>
  <c r="AI7899" i="8"/>
  <c r="AH7900" i="8"/>
  <c r="AI7900" i="8"/>
  <c r="AH7901" i="8"/>
  <c r="AI7901" i="8"/>
  <c r="AH7902" i="8"/>
  <c r="AI7902" i="8"/>
  <c r="AH7903" i="8"/>
  <c r="AI7903" i="8"/>
  <c r="AH7904" i="8"/>
  <c r="AI7904" i="8"/>
  <c r="AH7905" i="8"/>
  <c r="AI7905" i="8"/>
  <c r="AH3876" i="8"/>
  <c r="AI3876" i="8"/>
  <c r="AH3877" i="8"/>
  <c r="AI3877" i="8"/>
  <c r="AH3878" i="8"/>
  <c r="AI3878" i="8"/>
  <c r="AH3879" i="8"/>
  <c r="AI3879" i="8"/>
  <c r="AH3880" i="8"/>
  <c r="AI3880" i="8"/>
  <c r="AH3881" i="8"/>
  <c r="AI3881" i="8"/>
  <c r="AH3882" i="8"/>
  <c r="AI3882" i="8"/>
  <c r="AH3883" i="8"/>
  <c r="AI3883" i="8"/>
  <c r="AH3884" i="8"/>
  <c r="AI3884" i="8"/>
  <c r="AH3885" i="8"/>
  <c r="AI3885" i="8"/>
  <c r="AH3886" i="8"/>
  <c r="AI3886" i="8"/>
  <c r="AH3887" i="8"/>
  <c r="AI3887" i="8"/>
  <c r="AH3888" i="8"/>
  <c r="AI3888" i="8"/>
  <c r="AH3889" i="8"/>
  <c r="AI3889" i="8"/>
  <c r="AH3890" i="8"/>
  <c r="AI3890" i="8"/>
  <c r="AH3891" i="8"/>
  <c r="AI3891" i="8"/>
  <c r="AH3892" i="8"/>
  <c r="AI3892" i="8"/>
  <c r="AH3893" i="8"/>
  <c r="AI3893" i="8"/>
  <c r="AH3894" i="8"/>
  <c r="AI3894" i="8"/>
  <c r="AH3895" i="8"/>
  <c r="AI3895" i="8"/>
  <c r="AH3896" i="8"/>
  <c r="AI3896" i="8"/>
  <c r="AH3897" i="8"/>
  <c r="AI3897" i="8"/>
  <c r="AH3898" i="8"/>
  <c r="AI3898" i="8"/>
  <c r="AH3899" i="8"/>
  <c r="AI3899" i="8"/>
  <c r="AH3900" i="8"/>
  <c r="AI3900" i="8"/>
  <c r="AH3901" i="8"/>
  <c r="AI3901" i="8"/>
  <c r="AH3902" i="8"/>
  <c r="AI3902" i="8"/>
  <c r="AH3903" i="8"/>
  <c r="AI3903" i="8"/>
  <c r="AH3904" i="8"/>
  <c r="AI3904" i="8"/>
  <c r="AH3905" i="8"/>
  <c r="AI3905" i="8"/>
  <c r="AH3906" i="8"/>
  <c r="AI3906" i="8"/>
  <c r="AH3907" i="8"/>
  <c r="AI3907" i="8"/>
  <c r="AH3908" i="8"/>
  <c r="AI3908" i="8"/>
  <c r="AH3909" i="8"/>
  <c r="AI3909" i="8"/>
  <c r="AH3910" i="8"/>
  <c r="AI3910" i="8"/>
  <c r="AH3911" i="8"/>
  <c r="AI3911" i="8"/>
  <c r="AH3912" i="8"/>
  <c r="AI3912" i="8"/>
  <c r="AH3913" i="8"/>
  <c r="AI3913" i="8"/>
  <c r="AH3914" i="8"/>
  <c r="AI3914" i="8"/>
  <c r="AH3915" i="8"/>
  <c r="AI3915" i="8"/>
  <c r="AH3916" i="8"/>
  <c r="AI3916" i="8"/>
  <c r="AH3917" i="8"/>
  <c r="AI3917" i="8"/>
  <c r="AH3918" i="8"/>
  <c r="AI3918" i="8"/>
  <c r="AH3919" i="8"/>
  <c r="AI3919" i="8"/>
  <c r="AH4050" i="8"/>
  <c r="AI4050" i="8"/>
  <c r="AH4051" i="8"/>
  <c r="AI4051" i="8"/>
  <c r="AH4052" i="8"/>
  <c r="AI4052" i="8"/>
  <c r="AH4053" i="8"/>
  <c r="AI4053" i="8"/>
  <c r="AH4054" i="8"/>
  <c r="AI4054" i="8"/>
  <c r="AH4055" i="8"/>
  <c r="AI4055" i="8"/>
  <c r="AH7012" i="8"/>
  <c r="AI7012" i="8"/>
  <c r="AH7013" i="8"/>
  <c r="AI7013" i="8"/>
  <c r="AH7014" i="8"/>
  <c r="AI7014" i="8"/>
  <c r="AH7015" i="8"/>
  <c r="AI7015" i="8"/>
  <c r="AH7016" i="8"/>
  <c r="AI7016" i="8"/>
  <c r="AH7017" i="8"/>
  <c r="AI7017" i="8"/>
  <c r="AH7018" i="8"/>
  <c r="AI7018" i="8"/>
  <c r="AH7019" i="8"/>
  <c r="AI7019" i="8"/>
  <c r="AH7020" i="8"/>
  <c r="AI7020" i="8"/>
  <c r="AH7021" i="8"/>
  <c r="AI7021" i="8"/>
  <c r="AH7022" i="8"/>
  <c r="AI7022" i="8"/>
  <c r="AH7023" i="8"/>
  <c r="AI7023" i="8"/>
  <c r="AH7024" i="8"/>
  <c r="AI7024" i="8"/>
  <c r="AH7025" i="8"/>
  <c r="AI7025" i="8"/>
  <c r="AH7026" i="8"/>
  <c r="AI7026" i="8"/>
  <c r="AH7027" i="8"/>
  <c r="AI7027" i="8"/>
  <c r="AH7028" i="8"/>
  <c r="AI7028" i="8"/>
  <c r="AH7029" i="8"/>
  <c r="AI7029" i="8"/>
  <c r="AH7030" i="8"/>
  <c r="AI7030" i="8"/>
  <c r="AH7031" i="8"/>
  <c r="AI7031" i="8"/>
  <c r="AH7032" i="8"/>
  <c r="AI7032" i="8"/>
  <c r="AH7033" i="8"/>
  <c r="AI7033" i="8"/>
  <c r="AH7034" i="8"/>
  <c r="AI7034" i="8"/>
  <c r="AH7035" i="8"/>
  <c r="AI7035" i="8"/>
  <c r="AH7036" i="8"/>
  <c r="AI7036" i="8"/>
  <c r="AH7037" i="8"/>
  <c r="AI7037" i="8"/>
  <c r="AH7038" i="8"/>
  <c r="AI7038" i="8"/>
  <c r="AH7039" i="8"/>
  <c r="AI7039" i="8"/>
  <c r="AH7040" i="8"/>
  <c r="AI7040" i="8"/>
  <c r="AH7041" i="8"/>
  <c r="AI7041" i="8"/>
  <c r="AH7042" i="8"/>
  <c r="AI7042" i="8"/>
  <c r="AH7043" i="8"/>
  <c r="AI7043" i="8"/>
  <c r="AH7044" i="8"/>
  <c r="AI7044" i="8"/>
  <c r="AH7045" i="8"/>
  <c r="AI7045" i="8"/>
  <c r="AH7046" i="8"/>
  <c r="AI7046" i="8"/>
  <c r="AH7047" i="8"/>
  <c r="AI7047" i="8"/>
  <c r="AH7048" i="8"/>
  <c r="AI7048" i="8"/>
  <c r="AH7049" i="8"/>
  <c r="AI7049" i="8"/>
  <c r="AH7050" i="8"/>
  <c r="AI7050" i="8"/>
  <c r="AH7051" i="8"/>
  <c r="AI7051" i="8"/>
  <c r="AH7052" i="8"/>
  <c r="AI7052" i="8"/>
  <c r="AH7053" i="8"/>
  <c r="AI7053" i="8"/>
  <c r="AH4265" i="8"/>
  <c r="AI4265" i="8"/>
  <c r="AH4266" i="8"/>
  <c r="AI4266" i="8"/>
  <c r="AH4267" i="8"/>
  <c r="AI4267" i="8"/>
  <c r="AH4268" i="8"/>
  <c r="AI4268" i="8"/>
  <c r="AH554" i="8"/>
  <c r="AI554" i="8"/>
  <c r="AH555" i="8"/>
  <c r="AI555" i="8"/>
  <c r="AH556" i="8"/>
  <c r="AI556" i="8"/>
  <c r="AH557" i="8"/>
  <c r="AI557" i="8"/>
  <c r="AH3136" i="8"/>
  <c r="AI3136" i="8"/>
  <c r="AH3137" i="8"/>
  <c r="AI3137" i="8"/>
  <c r="AH3138" i="8"/>
  <c r="AI3138" i="8"/>
  <c r="AH3139" i="8"/>
  <c r="AI3139" i="8"/>
  <c r="AH3140" i="8"/>
  <c r="AI3140" i="8"/>
  <c r="AH3141" i="8"/>
  <c r="AI3141" i="8"/>
  <c r="AH3142" i="8"/>
  <c r="AI3142" i="8"/>
  <c r="AH3143" i="8"/>
  <c r="AI3143" i="8"/>
  <c r="AH3144" i="8"/>
  <c r="AI3144" i="8"/>
  <c r="AH3145" i="8"/>
  <c r="AI3145" i="8"/>
  <c r="AH2570" i="8"/>
  <c r="AI2570" i="8"/>
  <c r="AH2571" i="8"/>
  <c r="AI2571" i="8"/>
  <c r="AH2572" i="8"/>
  <c r="AI2572" i="8"/>
  <c r="AH2573" i="8"/>
  <c r="AI2573" i="8"/>
  <c r="AH2574" i="8"/>
  <c r="AI2574" i="8"/>
  <c r="AH2575" i="8"/>
  <c r="AI2575" i="8"/>
  <c r="AH2576" i="8"/>
  <c r="AI2576" i="8"/>
  <c r="AH2577" i="8"/>
  <c r="AI2577" i="8"/>
  <c r="AH2578" i="8"/>
  <c r="AI2578" i="8"/>
  <c r="AH2579" i="8"/>
  <c r="AI2579" i="8"/>
  <c r="AH2580" i="8"/>
  <c r="AI2580" i="8"/>
  <c r="AH2581" i="8"/>
  <c r="AI2581" i="8"/>
  <c r="AH2582" i="8"/>
  <c r="AI2582" i="8"/>
  <c r="AH2583" i="8"/>
  <c r="AI2583" i="8"/>
  <c r="AH2584" i="8"/>
  <c r="AI2584" i="8"/>
  <c r="AH5122" i="8"/>
  <c r="AI5122" i="8"/>
  <c r="AH5123" i="8"/>
  <c r="AI5123" i="8"/>
  <c r="AH5124" i="8"/>
  <c r="AI5124" i="8"/>
  <c r="AH5125" i="8"/>
  <c r="AI5125" i="8"/>
  <c r="AH5126" i="8"/>
  <c r="AI5126" i="8"/>
  <c r="AH5127" i="8"/>
  <c r="AI5127" i="8"/>
  <c r="AH5128" i="8"/>
  <c r="AI5128" i="8"/>
  <c r="AH5129" i="8"/>
  <c r="AI5129" i="8"/>
  <c r="AH5130" i="8"/>
  <c r="AI5130" i="8"/>
  <c r="AH5131" i="8"/>
  <c r="AI5131" i="8"/>
  <c r="AH5132" i="8"/>
  <c r="AI5132" i="8"/>
  <c r="AH5133" i="8"/>
  <c r="AI5133" i="8"/>
  <c r="AH6693" i="8"/>
  <c r="AI6693" i="8"/>
  <c r="AH6694" i="8"/>
  <c r="AI6694" i="8"/>
  <c r="AH6695" i="8"/>
  <c r="AI6695" i="8"/>
  <c r="AH6696" i="8"/>
  <c r="AI6696" i="8"/>
  <c r="AH6697" i="8"/>
  <c r="AI6697" i="8"/>
  <c r="AH6698" i="8"/>
  <c r="AI6698" i="8"/>
  <c r="AH6699" i="8"/>
  <c r="AI6699" i="8"/>
  <c r="AH6700" i="8"/>
  <c r="AI6700" i="8"/>
  <c r="AH6701" i="8"/>
  <c r="AI6701" i="8"/>
  <c r="AH6702" i="8"/>
  <c r="AI6702" i="8"/>
  <c r="AH6703" i="8"/>
  <c r="AI6703" i="8"/>
  <c r="AH6704" i="8"/>
  <c r="AI6704" i="8"/>
  <c r="AH6705" i="8"/>
  <c r="AI6705" i="8"/>
  <c r="AH6706" i="8"/>
  <c r="AI6706" i="8"/>
  <c r="AH6707" i="8"/>
  <c r="AI6707" i="8"/>
  <c r="AH6708" i="8"/>
  <c r="AI6708" i="8"/>
  <c r="AH6709" i="8"/>
  <c r="AI6709" i="8"/>
  <c r="AH6710" i="8"/>
  <c r="AI6710" i="8"/>
  <c r="AH6711" i="8"/>
  <c r="AI6711" i="8"/>
  <c r="AH6712" i="8"/>
  <c r="AI6712" i="8"/>
  <c r="AH6713" i="8"/>
  <c r="AI6713" i="8"/>
  <c r="AH6714" i="8"/>
  <c r="AI6714" i="8"/>
  <c r="AH6715" i="8"/>
  <c r="AI6715" i="8"/>
  <c r="AH2492" i="8"/>
  <c r="AI2492" i="8"/>
  <c r="AH4593" i="8"/>
  <c r="AI4593" i="8"/>
  <c r="AH4594" i="8"/>
  <c r="AI4594" i="8"/>
  <c r="AH4595" i="8"/>
  <c r="AI4595" i="8"/>
  <c r="AH4596" i="8"/>
  <c r="AI4596" i="8"/>
  <c r="AH4597" i="8"/>
  <c r="AI4597" i="8"/>
  <c r="AH4598" i="8"/>
  <c r="AI4598" i="8"/>
  <c r="AH5136" i="8"/>
  <c r="AI5136" i="8"/>
  <c r="AH5137" i="8"/>
  <c r="AI5137" i="8"/>
  <c r="AH5138" i="8"/>
  <c r="AI5138" i="8"/>
  <c r="AH5139" i="8"/>
  <c r="AI5139" i="8"/>
  <c r="AH5140" i="8"/>
  <c r="AI5140" i="8"/>
  <c r="AH5141" i="8"/>
  <c r="AI5141" i="8"/>
  <c r="AH5142" i="8"/>
  <c r="AI5142" i="8"/>
  <c r="AH5143" i="8"/>
  <c r="AI5143" i="8"/>
  <c r="AH5144" i="8"/>
  <c r="AI5144" i="8"/>
  <c r="AH5145" i="8"/>
  <c r="AI5145" i="8"/>
  <c r="AH5146" i="8"/>
  <c r="AI5146" i="8"/>
  <c r="AH5147" i="8"/>
  <c r="AI5147" i="8"/>
  <c r="AH5148" i="8"/>
  <c r="AI5148" i="8"/>
  <c r="AH5149" i="8"/>
  <c r="AI5149" i="8"/>
  <c r="AH5150" i="8"/>
  <c r="AI5150" i="8"/>
  <c r="AH5151" i="8"/>
  <c r="AI5151" i="8"/>
  <c r="AH5152" i="8"/>
  <c r="AI5152" i="8"/>
  <c r="AH5153" i="8"/>
  <c r="AI5153" i="8"/>
  <c r="AH5154" i="8"/>
  <c r="AI5154" i="8"/>
  <c r="AH5155" i="8"/>
  <c r="AI5155" i="8"/>
  <c r="AH5156" i="8"/>
  <c r="AI5156" i="8"/>
  <c r="AH5904" i="8"/>
  <c r="AI5904" i="8"/>
  <c r="AH5905" i="8"/>
  <c r="AI5905" i="8"/>
  <c r="AH5906" i="8"/>
  <c r="AI5906" i="8"/>
  <c r="AH5907" i="8"/>
  <c r="AI5907" i="8"/>
  <c r="AH5908" i="8"/>
  <c r="AI5908" i="8"/>
  <c r="AH5909" i="8"/>
  <c r="AI5909" i="8"/>
  <c r="AH5910" i="8"/>
  <c r="AI5910" i="8"/>
  <c r="AH5911" i="8"/>
  <c r="AI5911" i="8"/>
  <c r="AH5912" i="8"/>
  <c r="AI5912" i="8"/>
  <c r="AH5913" i="8"/>
  <c r="AI5913" i="8"/>
  <c r="AH5914" i="8"/>
  <c r="AI5914" i="8"/>
  <c r="AH5915" i="8"/>
  <c r="AI5915" i="8"/>
  <c r="AH5916" i="8"/>
  <c r="AI5916" i="8"/>
  <c r="AH5917" i="8"/>
  <c r="AI5917" i="8"/>
  <c r="AH5918" i="8"/>
  <c r="AI5918" i="8"/>
  <c r="AH5919" i="8"/>
  <c r="AI5919" i="8"/>
  <c r="AH5920" i="8"/>
  <c r="AI5920" i="8"/>
  <c r="AH5921" i="8"/>
  <c r="AI5921" i="8"/>
  <c r="AH5922" i="8"/>
  <c r="AI5922" i="8"/>
  <c r="AH5923" i="8"/>
  <c r="AI5923" i="8"/>
  <c r="AH5924" i="8"/>
  <c r="AI5924" i="8"/>
  <c r="AH6450" i="8"/>
  <c r="AI6450" i="8"/>
  <c r="AH6451" i="8"/>
  <c r="AI6451" i="8"/>
  <c r="AH6452" i="8"/>
  <c r="AI6452" i="8"/>
  <c r="AH6453" i="8"/>
  <c r="AI6453" i="8"/>
  <c r="AH6454" i="8"/>
  <c r="AI6454" i="8"/>
  <c r="AH6455" i="8"/>
  <c r="AI6455" i="8"/>
  <c r="AH6456" i="8"/>
  <c r="AI6456" i="8"/>
  <c r="AH6457" i="8"/>
  <c r="AI6457" i="8"/>
  <c r="AH6458" i="8"/>
  <c r="AI6458" i="8"/>
  <c r="AH6459" i="8"/>
  <c r="AI6459" i="8"/>
  <c r="AH6460" i="8"/>
  <c r="AI6460" i="8"/>
  <c r="AH6461" i="8"/>
  <c r="AI6461" i="8"/>
  <c r="AH8353" i="8"/>
  <c r="AI8353" i="8"/>
  <c r="AH8354" i="8"/>
  <c r="AI8354" i="8"/>
  <c r="AH8355" i="8"/>
  <c r="AI8355" i="8"/>
  <c r="AH8356" i="8"/>
  <c r="AI8356" i="8"/>
  <c r="AH8357" i="8"/>
  <c r="AI8357" i="8"/>
  <c r="AH8426" i="8"/>
  <c r="AI8426" i="8"/>
  <c r="AH8427" i="8"/>
  <c r="AI8427" i="8"/>
  <c r="AH8428" i="8"/>
  <c r="AI8428" i="8"/>
  <c r="AH8429" i="8"/>
  <c r="AI8429" i="8"/>
  <c r="AH8430" i="8"/>
  <c r="AI8430" i="8"/>
  <c r="AH8431" i="8"/>
  <c r="AI8431" i="8"/>
  <c r="AH8432" i="8"/>
  <c r="AI8432" i="8"/>
  <c r="AH8433" i="8"/>
  <c r="AI8433" i="8"/>
  <c r="AH8434" i="8"/>
  <c r="AI8434" i="8"/>
  <c r="AH8435" i="8"/>
  <c r="AI8435" i="8"/>
  <c r="AH8436" i="8"/>
  <c r="AI8436" i="8"/>
  <c r="AH8437" i="8"/>
  <c r="AI8437" i="8"/>
  <c r="AH8438" i="8"/>
  <c r="AI8438" i="8"/>
  <c r="AH8439" i="8"/>
  <c r="AI8439" i="8"/>
  <c r="AH8440" i="8"/>
  <c r="AI8440" i="8"/>
  <c r="AH8441" i="8"/>
  <c r="AI8441" i="8"/>
  <c r="AH8442" i="8"/>
  <c r="AI8442" i="8"/>
  <c r="AH8443" i="8"/>
  <c r="AI8443" i="8"/>
  <c r="AH8444" i="8"/>
  <c r="AI8444" i="8"/>
  <c r="AH8445" i="8"/>
  <c r="AI8445" i="8"/>
  <c r="AH8446" i="8"/>
  <c r="AI8446" i="8"/>
  <c r="AH8447" i="8"/>
  <c r="AI8447" i="8"/>
  <c r="AH8448" i="8"/>
  <c r="AI8448" i="8"/>
  <c r="AH8449" i="8"/>
  <c r="AI8449" i="8"/>
  <c r="AH8450" i="8"/>
  <c r="AI8450" i="8"/>
  <c r="AH8451" i="8"/>
  <c r="AI8451" i="8"/>
  <c r="AH8452" i="8"/>
  <c r="AI8452" i="8"/>
  <c r="AH8453" i="8"/>
  <c r="AI8453" i="8"/>
  <c r="AH8454" i="8"/>
  <c r="AI8454" i="8"/>
  <c r="AH8455" i="8"/>
  <c r="AI8455" i="8"/>
  <c r="AH8456" i="8"/>
  <c r="AI8456" i="8"/>
  <c r="AH8457" i="8"/>
  <c r="AI8457" i="8"/>
  <c r="AH8458" i="8"/>
  <c r="AI8458" i="8"/>
  <c r="AH8459" i="8"/>
  <c r="AI8459" i="8"/>
  <c r="AH8460" i="8"/>
  <c r="AI8460" i="8"/>
  <c r="AH8461" i="8"/>
  <c r="AI8461" i="8"/>
  <c r="AH3254" i="8"/>
  <c r="AI3254" i="8"/>
  <c r="AH3255" i="8"/>
  <c r="AI3255" i="8"/>
  <c r="AH3256" i="8"/>
  <c r="AI3256" i="8"/>
  <c r="AH3257" i="8"/>
  <c r="AI3257" i="8"/>
  <c r="AH3258" i="8"/>
  <c r="AI3258" i="8"/>
  <c r="AH3259" i="8"/>
  <c r="AI3259" i="8"/>
  <c r="AH3260" i="8"/>
  <c r="AI3260" i="8"/>
  <c r="AH3261" i="8"/>
  <c r="AI3261" i="8"/>
  <c r="AH3262" i="8"/>
  <c r="AI3262" i="8"/>
  <c r="AH3263" i="8"/>
  <c r="AI3263" i="8"/>
  <c r="AH3264" i="8"/>
  <c r="AI3264" i="8"/>
  <c r="AH3265" i="8"/>
  <c r="AI3265" i="8"/>
  <c r="AH3266" i="8"/>
  <c r="AI3266" i="8"/>
  <c r="AH3267" i="8"/>
  <c r="AI3267" i="8"/>
  <c r="AH3268" i="8"/>
  <c r="AI3268" i="8"/>
  <c r="AH3269" i="8"/>
  <c r="AI3269" i="8"/>
  <c r="AH3270" i="8"/>
  <c r="AI3270" i="8"/>
  <c r="AH3271" i="8"/>
  <c r="AI3271" i="8"/>
  <c r="AH3272" i="8"/>
  <c r="AI3272" i="8"/>
  <c r="AH3273" i="8"/>
  <c r="AI3273" i="8"/>
  <c r="AH3274" i="8"/>
  <c r="AI3274" i="8"/>
  <c r="AH3275" i="8"/>
  <c r="AI3275" i="8"/>
  <c r="AH3276" i="8"/>
  <c r="AI3276" i="8"/>
  <c r="AH3277" i="8"/>
  <c r="AI3277" i="8"/>
  <c r="AH3278" i="8"/>
  <c r="AI3278" i="8"/>
  <c r="AH3279" i="8"/>
  <c r="AI3279" i="8"/>
  <c r="AH3280" i="8"/>
  <c r="AI3280" i="8"/>
  <c r="AH3281" i="8"/>
  <c r="AI3281" i="8"/>
  <c r="AH3282" i="8"/>
  <c r="AI3282" i="8"/>
  <c r="AH3283" i="8"/>
  <c r="AI3283" i="8"/>
  <c r="AH3284" i="8"/>
  <c r="AI3284" i="8"/>
  <c r="AH3285" i="8"/>
  <c r="AI3285" i="8"/>
  <c r="AH3286" i="8"/>
  <c r="AI3286" i="8"/>
  <c r="AH3287" i="8"/>
  <c r="AI3287" i="8"/>
  <c r="AH3288" i="8"/>
  <c r="AI3288" i="8"/>
  <c r="AH3289" i="8"/>
  <c r="AI3289" i="8"/>
  <c r="AH3290" i="8"/>
  <c r="AI3290" i="8"/>
  <c r="AH3291" i="8"/>
  <c r="AI3291" i="8"/>
  <c r="AH3292" i="8"/>
  <c r="AI3292" i="8"/>
  <c r="AH5703" i="8"/>
  <c r="AI5703" i="8"/>
  <c r="AH5704" i="8"/>
  <c r="AI5704" i="8"/>
  <c r="AH5705" i="8"/>
  <c r="AI5705" i="8"/>
  <c r="AH5706" i="8"/>
  <c r="AI5706" i="8"/>
  <c r="AH5707" i="8"/>
  <c r="AI5707" i="8"/>
  <c r="AH5708" i="8"/>
  <c r="AI5708" i="8"/>
  <c r="AH5709" i="8"/>
  <c r="AI5709" i="8"/>
  <c r="AH5710" i="8"/>
  <c r="AI5710" i="8"/>
  <c r="AH5711" i="8"/>
  <c r="AI5711" i="8"/>
  <c r="AH5712" i="8"/>
  <c r="AI5712" i="8"/>
  <c r="AH5713" i="8"/>
  <c r="AI5713" i="8"/>
  <c r="AH5714" i="8"/>
  <c r="AI5714" i="8"/>
  <c r="AH5715" i="8"/>
  <c r="AI5715" i="8"/>
  <c r="AH5716" i="8"/>
  <c r="AI5716" i="8"/>
  <c r="AH5717" i="8"/>
  <c r="AI5717" i="8"/>
  <c r="AH5718" i="8"/>
  <c r="AI5718" i="8"/>
  <c r="AH5719" i="8"/>
  <c r="AI5719" i="8"/>
  <c r="AH5720" i="8"/>
  <c r="AI5720" i="8"/>
  <c r="AH5721" i="8"/>
  <c r="AI5721" i="8"/>
  <c r="AH5722" i="8"/>
  <c r="AI5722" i="8"/>
  <c r="AH7224" i="8"/>
  <c r="AI7224" i="8"/>
  <c r="AH7225" i="8"/>
  <c r="AI7225" i="8"/>
  <c r="AH7226" i="8"/>
  <c r="AI7226" i="8"/>
  <c r="AH7227" i="8"/>
  <c r="AI7227" i="8"/>
  <c r="AH7228" i="8"/>
  <c r="AI7228" i="8"/>
  <c r="AH7229" i="8"/>
  <c r="AI7229" i="8"/>
  <c r="AH7230" i="8"/>
  <c r="AI7230" i="8"/>
  <c r="AH7231" i="8"/>
  <c r="AI7231" i="8"/>
  <c r="AH7232" i="8"/>
  <c r="AI7232" i="8"/>
  <c r="AH7233" i="8"/>
  <c r="AI7233" i="8"/>
  <c r="AH2567" i="8"/>
  <c r="AI2567" i="8"/>
  <c r="AH2568" i="8"/>
  <c r="AI2568" i="8"/>
  <c r="AH2569" i="8"/>
  <c r="AI2569" i="8"/>
  <c r="AH479" i="8"/>
  <c r="AI479" i="8"/>
  <c r="AH480" i="8"/>
  <c r="AI480" i="8"/>
  <c r="AH481" i="8"/>
  <c r="AI481" i="8"/>
  <c r="AH482" i="8"/>
  <c r="AI482" i="8"/>
  <c r="AH483" i="8"/>
  <c r="AI483" i="8"/>
  <c r="AH484" i="8"/>
  <c r="AI484" i="8"/>
  <c r="AH485" i="8"/>
  <c r="AI485" i="8"/>
  <c r="AH486" i="8"/>
  <c r="AI486" i="8"/>
  <c r="AH487" i="8"/>
  <c r="AI487" i="8"/>
  <c r="AH488" i="8"/>
  <c r="AI488" i="8"/>
  <c r="AH489" i="8"/>
  <c r="AI489" i="8"/>
  <c r="AH490" i="8"/>
  <c r="AI490" i="8"/>
  <c r="AH491" i="8"/>
  <c r="AI491" i="8"/>
  <c r="AH492" i="8"/>
  <c r="AI492" i="8"/>
  <c r="AH493" i="8"/>
  <c r="AI493" i="8"/>
  <c r="AH494" i="8"/>
  <c r="AI494" i="8"/>
  <c r="AH495" i="8"/>
  <c r="AI495" i="8"/>
  <c r="AH496" i="8"/>
  <c r="AI496" i="8"/>
  <c r="AH497" i="8"/>
  <c r="AI497" i="8"/>
  <c r="AH498" i="8"/>
  <c r="AI498" i="8"/>
  <c r="AH499" i="8"/>
  <c r="AI499" i="8"/>
  <c r="AH500" i="8"/>
  <c r="AI500" i="8"/>
  <c r="AH501" i="8"/>
  <c r="AI501" i="8"/>
  <c r="AH502" i="8"/>
  <c r="AI502" i="8"/>
  <c r="AH503" i="8"/>
  <c r="AI503" i="8"/>
  <c r="AH504" i="8"/>
  <c r="AI504" i="8"/>
  <c r="AH505" i="8"/>
  <c r="AI505" i="8"/>
  <c r="AH506" i="8"/>
  <c r="AI506" i="8"/>
  <c r="AH507" i="8"/>
  <c r="AI507" i="8"/>
  <c r="AH508" i="8"/>
  <c r="AI508" i="8"/>
  <c r="AH509" i="8"/>
  <c r="AI509" i="8"/>
  <c r="AH510" i="8"/>
  <c r="AI510" i="8"/>
  <c r="AH511" i="8"/>
  <c r="AI511" i="8"/>
  <c r="AH512" i="8"/>
  <c r="AI512" i="8"/>
  <c r="AH513" i="8"/>
  <c r="AI513" i="8"/>
  <c r="AH514" i="8"/>
  <c r="AI514" i="8"/>
  <c r="AH515" i="8"/>
  <c r="AI515" i="8"/>
  <c r="AH516" i="8"/>
  <c r="AI516" i="8"/>
  <c r="AH517" i="8"/>
  <c r="AI517" i="8"/>
  <c r="AH518" i="8"/>
  <c r="AI518" i="8"/>
  <c r="AH519" i="8"/>
  <c r="AI519" i="8"/>
  <c r="AH1987" i="8"/>
  <c r="AI1987" i="8"/>
  <c r="AH1988" i="8"/>
  <c r="AI1988" i="8"/>
  <c r="AH1989" i="8"/>
  <c r="AI1989" i="8"/>
  <c r="AH1990" i="8"/>
  <c r="AI1990" i="8"/>
  <c r="AH1991" i="8"/>
  <c r="AI1991" i="8"/>
  <c r="AH1992" i="8"/>
  <c r="AI1992" i="8"/>
  <c r="AH1993" i="8"/>
  <c r="AI1993" i="8"/>
  <c r="AH1994" i="8"/>
  <c r="AI1994" i="8"/>
  <c r="AH2873" i="8"/>
  <c r="AI2873" i="8"/>
  <c r="AH2874" i="8"/>
  <c r="AI2874" i="8"/>
  <c r="AH2875" i="8"/>
  <c r="AI2875" i="8"/>
  <c r="AH2876" i="8"/>
  <c r="AI2876" i="8"/>
  <c r="AH2877" i="8"/>
  <c r="AI2877" i="8"/>
  <c r="AH2878" i="8"/>
  <c r="AI2878" i="8"/>
  <c r="AH2879" i="8"/>
  <c r="AI2879" i="8"/>
  <c r="AH2880" i="8"/>
  <c r="AI2880" i="8"/>
  <c r="AH2881" i="8"/>
  <c r="AI2881" i="8"/>
  <c r="AH2882" i="8"/>
  <c r="AI2882" i="8"/>
  <c r="AH2883" i="8"/>
  <c r="AI2883" i="8"/>
  <c r="AH2884" i="8"/>
  <c r="AI2884" i="8"/>
  <c r="AH2885" i="8"/>
  <c r="AI2885" i="8"/>
  <c r="AH2886" i="8"/>
  <c r="AI2886" i="8"/>
  <c r="AH2887" i="8"/>
  <c r="AI2887" i="8"/>
  <c r="AH2888" i="8"/>
  <c r="AI2888" i="8"/>
  <c r="AH2889" i="8"/>
  <c r="AI2889" i="8"/>
  <c r="AH2890" i="8"/>
  <c r="AI2890" i="8"/>
  <c r="AH2891" i="8"/>
  <c r="AI2891" i="8"/>
  <c r="AH2892" i="8"/>
  <c r="AI2892" i="8"/>
  <c r="AH2893" i="8"/>
  <c r="AI2893" i="8"/>
  <c r="AH2894" i="8"/>
  <c r="AI2894" i="8"/>
  <c r="AH2895" i="8"/>
  <c r="AI2895" i="8"/>
  <c r="AH2896" i="8"/>
  <c r="AI2896" i="8"/>
  <c r="AH2897" i="8"/>
  <c r="AI2897" i="8"/>
  <c r="AH2898" i="8"/>
  <c r="AI2898" i="8"/>
  <c r="AH2899" i="8"/>
  <c r="AI2899" i="8"/>
  <c r="AH2900" i="8"/>
  <c r="AI2900" i="8"/>
  <c r="AH2901" i="8"/>
  <c r="AI2901" i="8"/>
  <c r="AH2902" i="8"/>
  <c r="AI2902" i="8"/>
  <c r="AH2903" i="8"/>
  <c r="AI2903" i="8"/>
  <c r="AH2904" i="8"/>
  <c r="AI2904" i="8"/>
  <c r="AH2905" i="8"/>
  <c r="AI2905" i="8"/>
  <c r="AH2906" i="8"/>
  <c r="AI2906" i="8"/>
  <c r="AH2907" i="8"/>
  <c r="AI2907" i="8"/>
  <c r="AH2908" i="8"/>
  <c r="AI2908" i="8"/>
  <c r="AH2909" i="8"/>
  <c r="AI2909" i="8"/>
  <c r="AH2910" i="8"/>
  <c r="AI2910" i="8"/>
  <c r="AH2911" i="8"/>
  <c r="AI2911" i="8"/>
  <c r="AH5435" i="8"/>
  <c r="AI5435" i="8"/>
  <c r="AH5436" i="8"/>
  <c r="AI5436" i="8"/>
  <c r="AH5437" i="8"/>
  <c r="AI5437" i="8"/>
  <c r="AH5438" i="8"/>
  <c r="AI5438" i="8"/>
  <c r="AH5439" i="8"/>
  <c r="AI5439" i="8"/>
  <c r="AH5440" i="8"/>
  <c r="AI5440" i="8"/>
  <c r="AH5441" i="8"/>
  <c r="AI5441" i="8"/>
  <c r="AH5442" i="8"/>
  <c r="AI5442" i="8"/>
  <c r="AH5443" i="8"/>
  <c r="AI5443" i="8"/>
  <c r="AH5444" i="8"/>
  <c r="AI5444" i="8"/>
  <c r="AH5445" i="8"/>
  <c r="AI5445" i="8"/>
  <c r="AH5446" i="8"/>
  <c r="AI5446" i="8"/>
  <c r="AH5447" i="8"/>
  <c r="AI5447" i="8"/>
  <c r="AH5448" i="8"/>
  <c r="AI5448" i="8"/>
  <c r="AH5449" i="8"/>
  <c r="AI5449" i="8"/>
  <c r="AH5450" i="8"/>
  <c r="AI5450" i="8"/>
  <c r="AH5451" i="8"/>
  <c r="AI5451" i="8"/>
  <c r="AH5452" i="8"/>
  <c r="AI5452" i="8"/>
  <c r="AH5453" i="8"/>
  <c r="AI5453" i="8"/>
  <c r="AH5454" i="8"/>
  <c r="AI5454" i="8"/>
  <c r="AH5455" i="8"/>
  <c r="AI5455" i="8"/>
  <c r="AH5456" i="8"/>
  <c r="AI5456" i="8"/>
  <c r="AH5457" i="8"/>
  <c r="AI5457" i="8"/>
  <c r="AH5458" i="8"/>
  <c r="AI5458" i="8"/>
  <c r="AH5459" i="8"/>
  <c r="AI5459" i="8"/>
  <c r="AH5109" i="8"/>
  <c r="AI5109" i="8"/>
  <c r="AH5110" i="8"/>
  <c r="AI5110" i="8"/>
  <c r="AH5111" i="8"/>
  <c r="AI5111" i="8"/>
  <c r="AH5112" i="8"/>
  <c r="AI5112" i="8"/>
  <c r="AH5113" i="8"/>
  <c r="AI5113" i="8"/>
  <c r="AH5114" i="8"/>
  <c r="AI5114" i="8"/>
  <c r="AH5115" i="8"/>
  <c r="AI5115" i="8"/>
  <c r="AH5116" i="8"/>
  <c r="AI5116" i="8"/>
  <c r="AH5117" i="8"/>
  <c r="AI5117" i="8"/>
  <c r="AH5118" i="8"/>
  <c r="AI5118" i="8"/>
  <c r="AH5119" i="8"/>
  <c r="AI5119" i="8"/>
  <c r="AH5120" i="8"/>
  <c r="AI5120" i="8"/>
  <c r="AH5121" i="8"/>
  <c r="AI5121" i="8"/>
  <c r="AH6752" i="8"/>
  <c r="AI6752" i="8"/>
  <c r="AH6753" i="8"/>
  <c r="AI6753" i="8"/>
  <c r="AH6754" i="8"/>
  <c r="AI6754" i="8"/>
  <c r="AH6755" i="8"/>
  <c r="AI6755" i="8"/>
  <c r="AH6756" i="8"/>
  <c r="AI6756" i="8"/>
  <c r="AH6757" i="8"/>
  <c r="AI6757" i="8"/>
  <c r="AH6758" i="8"/>
  <c r="AI6758" i="8"/>
  <c r="AH6759" i="8"/>
  <c r="AI6759" i="8"/>
  <c r="AH6760" i="8"/>
  <c r="AI6760" i="8"/>
  <c r="AH6761" i="8"/>
  <c r="AI6761" i="8"/>
  <c r="AH6762" i="8"/>
  <c r="AI6762" i="8"/>
  <c r="AH193" i="8"/>
  <c r="AI193" i="8"/>
  <c r="AH194" i="8"/>
  <c r="AI194" i="8"/>
  <c r="AH195" i="8"/>
  <c r="AI195" i="8"/>
  <c r="AH196" i="8"/>
  <c r="AI196" i="8"/>
  <c r="AH197" i="8"/>
  <c r="AI197" i="8"/>
  <c r="AH198" i="8"/>
  <c r="AI198" i="8"/>
  <c r="AH199" i="8"/>
  <c r="AI199" i="8"/>
  <c r="AH200" i="8"/>
  <c r="AI200" i="8"/>
  <c r="AH201" i="8"/>
  <c r="AI201" i="8"/>
  <c r="AH202" i="8"/>
  <c r="AI202" i="8"/>
  <c r="AH203" i="8"/>
  <c r="AI203" i="8"/>
  <c r="AH204" i="8"/>
  <c r="AI204" i="8"/>
  <c r="AH205" i="8"/>
  <c r="AI205" i="8"/>
  <c r="AH206" i="8"/>
  <c r="AI206" i="8"/>
  <c r="AH207" i="8"/>
  <c r="AI207" i="8"/>
  <c r="AH208" i="8"/>
  <c r="AI208" i="8"/>
  <c r="AH209" i="8"/>
  <c r="AI209" i="8"/>
  <c r="AH210" i="8"/>
  <c r="AI210" i="8"/>
  <c r="AH3455" i="8"/>
  <c r="AI3455" i="8"/>
  <c r="AH3456" i="8"/>
  <c r="AI3456" i="8"/>
  <c r="AH3457" i="8"/>
  <c r="AI3457" i="8"/>
  <c r="AH3458" i="8"/>
  <c r="AI3458" i="8"/>
  <c r="AH3459" i="8"/>
  <c r="AI3459" i="8"/>
  <c r="AH3460" i="8"/>
  <c r="AI3460" i="8"/>
  <c r="AH3461" i="8"/>
  <c r="AI3461" i="8"/>
  <c r="AH3462" i="8"/>
  <c r="AI3462" i="8"/>
  <c r="AH3463" i="8"/>
  <c r="AI3463" i="8"/>
  <c r="AH3464" i="8"/>
  <c r="AI3464" i="8"/>
  <c r="AH331" i="8"/>
  <c r="AI331" i="8"/>
  <c r="AH332" i="8"/>
  <c r="AI332" i="8"/>
  <c r="AH333" i="8"/>
  <c r="AI333" i="8"/>
  <c r="AH334" i="8"/>
  <c r="AI334" i="8"/>
  <c r="AH335" i="8"/>
  <c r="AI335" i="8"/>
  <c r="AH336" i="8"/>
  <c r="AI336" i="8"/>
  <c r="AH337" i="8"/>
  <c r="AI337" i="8"/>
  <c r="AH338" i="8"/>
  <c r="AI338" i="8"/>
  <c r="AH339" i="8"/>
  <c r="AI339" i="8"/>
  <c r="AH340" i="8"/>
  <c r="AI340" i="8"/>
  <c r="AH341" i="8"/>
  <c r="AI341" i="8"/>
  <c r="AH342" i="8"/>
  <c r="AI342" i="8"/>
  <c r="AH343" i="8"/>
  <c r="AI343" i="8"/>
  <c r="AH344" i="8"/>
  <c r="AI344" i="8"/>
  <c r="AH345" i="8"/>
  <c r="AI345" i="8"/>
  <c r="AH5076" i="8"/>
  <c r="AI5076" i="8"/>
  <c r="AH5077" i="8"/>
  <c r="AI5077" i="8"/>
  <c r="AH5078" i="8"/>
  <c r="AI5078" i="8"/>
  <c r="AH5079" i="8"/>
  <c r="AI5079" i="8"/>
  <c r="AH5080" i="8"/>
  <c r="AI5080" i="8"/>
  <c r="AH5081" i="8"/>
  <c r="AI5081" i="8"/>
  <c r="AH5082" i="8"/>
  <c r="AI5082" i="8"/>
  <c r="AH5083" i="8"/>
  <c r="AI5083" i="8"/>
  <c r="AH8561" i="8"/>
  <c r="AI8561" i="8"/>
  <c r="AH8562" i="8"/>
  <c r="AI8562" i="8"/>
  <c r="AH8563" i="8"/>
  <c r="AI8563" i="8"/>
  <c r="AH8564" i="8"/>
  <c r="AI8564" i="8"/>
  <c r="AH8565" i="8"/>
  <c r="AI8565" i="8"/>
  <c r="AH8202" i="8"/>
  <c r="AI8202" i="8"/>
  <c r="AH8203" i="8"/>
  <c r="AI8203" i="8"/>
  <c r="AH8204" i="8"/>
  <c r="AI8204" i="8"/>
  <c r="AH8205" i="8"/>
  <c r="AI8205" i="8"/>
  <c r="AH8206" i="8"/>
  <c r="AI8206" i="8"/>
  <c r="AH8207" i="8"/>
  <c r="AI8207" i="8"/>
  <c r="AH8208" i="8"/>
  <c r="AI8208" i="8"/>
  <c r="AH8209" i="8"/>
  <c r="AI8209" i="8"/>
  <c r="AH8210" i="8"/>
  <c r="AI8210" i="8"/>
  <c r="AH8211" i="8"/>
  <c r="AI8211" i="8"/>
  <c r="AH8212" i="8"/>
  <c r="AI8212" i="8"/>
  <c r="AH8213" i="8"/>
  <c r="AI8213" i="8"/>
  <c r="AH8214" i="8"/>
  <c r="AI8214" i="8"/>
  <c r="AH8215" i="8"/>
  <c r="AI8215" i="8"/>
  <c r="AH8216" i="8"/>
  <c r="AI8216" i="8"/>
  <c r="AH8217" i="8"/>
  <c r="AI8217" i="8"/>
  <c r="AH8218" i="8"/>
  <c r="AI8218" i="8"/>
  <c r="AH8219" i="8"/>
  <c r="AI8219" i="8"/>
  <c r="AH8220" i="8"/>
  <c r="AI8220" i="8"/>
  <c r="AH8221" i="8"/>
  <c r="AI8221" i="8"/>
  <c r="AH8222" i="8"/>
  <c r="AI8222" i="8"/>
  <c r="AH8223" i="8"/>
  <c r="AI8223" i="8"/>
  <c r="AH8224" i="8"/>
  <c r="AI8224" i="8"/>
  <c r="AH8225" i="8"/>
  <c r="AI8225" i="8"/>
  <c r="AH8226" i="8"/>
  <c r="AI8226" i="8"/>
  <c r="AH8227" i="8"/>
  <c r="AI8227" i="8"/>
  <c r="AH8228" i="8"/>
  <c r="AI8228" i="8"/>
  <c r="AH8229" i="8"/>
  <c r="AI8229" i="8"/>
  <c r="AH8230" i="8"/>
  <c r="AI8230" i="8"/>
  <c r="AH8231" i="8"/>
  <c r="AI8231" i="8"/>
  <c r="AH8232" i="8"/>
  <c r="AI8232" i="8"/>
  <c r="AH8233" i="8"/>
  <c r="AI8233" i="8"/>
  <c r="AH8234" i="8"/>
  <c r="AI8234" i="8"/>
  <c r="AH8235" i="8"/>
  <c r="AI8235" i="8"/>
  <c r="AH8236" i="8"/>
  <c r="AI8236" i="8"/>
  <c r="AH8169" i="8"/>
  <c r="AI8169" i="8"/>
  <c r="AH8170" i="8"/>
  <c r="AI8170" i="8"/>
  <c r="AH8171" i="8"/>
  <c r="AI8171" i="8"/>
  <c r="AH8172" i="8"/>
  <c r="AI8172" i="8"/>
  <c r="AH8173" i="8"/>
  <c r="AI8173" i="8"/>
  <c r="AH2255" i="8"/>
  <c r="AI2255" i="8"/>
  <c r="AH2256" i="8"/>
  <c r="AI2256" i="8"/>
  <c r="AH2257" i="8"/>
  <c r="AI2257" i="8"/>
  <c r="AH2258" i="8"/>
  <c r="AI2258" i="8"/>
  <c r="AH2259" i="8"/>
  <c r="AI2259" i="8"/>
  <c r="AH2260" i="8"/>
  <c r="AI2260" i="8"/>
  <c r="AH2261" i="8"/>
  <c r="AI2261" i="8"/>
  <c r="AH2262" i="8"/>
  <c r="AI2262" i="8"/>
  <c r="AH2263" i="8"/>
  <c r="AI2263" i="8"/>
  <c r="AH2264" i="8"/>
  <c r="AI2264" i="8"/>
  <c r="AH1556" i="8"/>
  <c r="AI1556" i="8"/>
  <c r="AH1557" i="8"/>
  <c r="AI1557" i="8"/>
  <c r="AH1558" i="8"/>
  <c r="AI1558" i="8"/>
  <c r="AH1559" i="8"/>
  <c r="AI1559" i="8"/>
  <c r="AH1560" i="8"/>
  <c r="AI1560" i="8"/>
  <c r="AH1561" i="8"/>
  <c r="AI1561" i="8"/>
  <c r="AH1562" i="8"/>
  <c r="AI1562" i="8"/>
  <c r="AH1563" i="8"/>
  <c r="AI1563" i="8"/>
  <c r="AH1564" i="8"/>
  <c r="AI1564" i="8"/>
  <c r="AH1565" i="8"/>
  <c r="AI1565" i="8"/>
  <c r="AH1566" i="8"/>
  <c r="AI1566" i="8"/>
  <c r="AH1567" i="8"/>
  <c r="AI1567" i="8"/>
  <c r="AH4757" i="8"/>
  <c r="AI4757" i="8"/>
  <c r="AH4758" i="8"/>
  <c r="AI4758" i="8"/>
  <c r="AH4759" i="8"/>
  <c r="AI4759" i="8"/>
  <c r="AH4760" i="8"/>
  <c r="AI4760" i="8"/>
  <c r="AH4761" i="8"/>
  <c r="AI4761" i="8"/>
  <c r="AH4762" i="8"/>
  <c r="AI4762" i="8"/>
  <c r="AH4763" i="8"/>
  <c r="AI4763" i="8"/>
  <c r="AH2289" i="8"/>
  <c r="AI2289" i="8"/>
  <c r="AH2290" i="8"/>
  <c r="AI2290" i="8"/>
  <c r="AH2291" i="8"/>
  <c r="AI2291" i="8"/>
  <c r="AH2292" i="8"/>
  <c r="AI2292" i="8"/>
  <c r="AH2293" i="8"/>
  <c r="AI2293" i="8"/>
  <c r="AH2294" i="8"/>
  <c r="AI2294" i="8"/>
  <c r="AH2295" i="8"/>
  <c r="AI2295" i="8"/>
  <c r="AH1894" i="8"/>
  <c r="AI1894" i="8"/>
  <c r="AH1895" i="8"/>
  <c r="AI1895" i="8"/>
  <c r="AH1896" i="8"/>
  <c r="AI1896" i="8"/>
  <c r="AH1897" i="8"/>
  <c r="AI1897" i="8"/>
  <c r="AH1898" i="8"/>
  <c r="AI1898" i="8"/>
  <c r="AH1899" i="8"/>
  <c r="AI1899" i="8"/>
  <c r="AH1900" i="8"/>
  <c r="AI1900" i="8"/>
  <c r="AH1901" i="8"/>
  <c r="AI1901" i="8"/>
  <c r="AH1902" i="8"/>
  <c r="AI1902" i="8"/>
  <c r="AH1903" i="8"/>
  <c r="AI1903" i="8"/>
  <c r="AH1904" i="8"/>
  <c r="AI1904" i="8"/>
  <c r="AH2834" i="8"/>
  <c r="AI2834" i="8"/>
  <c r="AH2835" i="8"/>
  <c r="AI2835" i="8"/>
  <c r="AH2836" i="8"/>
  <c r="AI2836" i="8"/>
  <c r="AH7919" i="8"/>
  <c r="AI7919" i="8"/>
  <c r="AH7920" i="8"/>
  <c r="AI7920" i="8"/>
  <c r="AH7921" i="8"/>
  <c r="AI7921" i="8"/>
  <c r="AH7922" i="8"/>
  <c r="AI7922" i="8"/>
  <c r="AH7923" i="8"/>
  <c r="AI7923" i="8"/>
  <c r="AH7924" i="8"/>
  <c r="AI7924" i="8"/>
  <c r="AH7925" i="8"/>
  <c r="AI7925" i="8"/>
  <c r="AH7926" i="8"/>
  <c r="AI7926" i="8"/>
  <c r="AH7927" i="8"/>
  <c r="AI7927" i="8"/>
  <c r="AH7928" i="8"/>
  <c r="AI7928" i="8"/>
  <c r="AH7929" i="8"/>
  <c r="AI7929" i="8"/>
  <c r="AH7930" i="8"/>
  <c r="AI7930" i="8"/>
  <c r="AH7931" i="8"/>
  <c r="AI7931" i="8"/>
  <c r="AH7932" i="8"/>
  <c r="AI7932" i="8"/>
  <c r="AH7933" i="8"/>
  <c r="AI7933" i="8"/>
  <c r="AH7934" i="8"/>
  <c r="AI7934" i="8"/>
  <c r="AH7935" i="8"/>
  <c r="AI7935" i="8"/>
  <c r="AH7936" i="8"/>
  <c r="AI7936" i="8"/>
  <c r="AH7937" i="8"/>
  <c r="AI7937" i="8"/>
  <c r="AH7938" i="8"/>
  <c r="AI7938" i="8"/>
  <c r="AH7939" i="8"/>
  <c r="AI7939" i="8"/>
  <c r="AH7940" i="8"/>
  <c r="AI7940" i="8"/>
  <c r="AH2837" i="8"/>
  <c r="AI2837" i="8"/>
  <c r="AH2838" i="8"/>
  <c r="AI2838" i="8"/>
  <c r="AH2839" i="8"/>
  <c r="AI2839" i="8"/>
  <c r="AH2840" i="8"/>
  <c r="AI2840" i="8"/>
  <c r="AH2841" i="8"/>
  <c r="AI2841" i="8"/>
  <c r="AH2842" i="8"/>
  <c r="AI2842" i="8"/>
  <c r="AH2843" i="8"/>
  <c r="AI2843" i="8"/>
  <c r="AH2844" i="8"/>
  <c r="AI2844" i="8"/>
  <c r="AH2845" i="8"/>
  <c r="AI2845" i="8"/>
  <c r="AH2846" i="8"/>
  <c r="AI2846" i="8"/>
  <c r="AH8125" i="8"/>
  <c r="AI8125" i="8"/>
  <c r="AH8126" i="8"/>
  <c r="AI8126" i="8"/>
  <c r="AH8127" i="8"/>
  <c r="AI8127" i="8"/>
  <c r="AH8128" i="8"/>
  <c r="AI8128" i="8"/>
  <c r="AH8129" i="8"/>
  <c r="AI8129" i="8"/>
  <c r="AH8130" i="8"/>
  <c r="AI8130" i="8"/>
  <c r="AH8131" i="8"/>
  <c r="AI8131" i="8"/>
  <c r="AH8132" i="8"/>
  <c r="AI8132" i="8"/>
  <c r="AH8133" i="8"/>
  <c r="AI8133" i="8"/>
  <c r="AH8618" i="8"/>
  <c r="AI8618" i="8"/>
  <c r="AH4269" i="8"/>
  <c r="AI4269" i="8"/>
  <c r="AH4270" i="8"/>
  <c r="AI4270" i="8"/>
  <c r="AH4271" i="8"/>
  <c r="AI4271" i="8"/>
  <c r="AH4272" i="8"/>
  <c r="AI4272" i="8"/>
  <c r="AH4273" i="8"/>
  <c r="AI4273" i="8"/>
  <c r="AH4274" i="8"/>
  <c r="AI4274" i="8"/>
  <c r="AH4275" i="8"/>
  <c r="AI4275" i="8"/>
  <c r="AH4276" i="8"/>
  <c r="AI4276" i="8"/>
  <c r="AH4277" i="8"/>
  <c r="AI4277" i="8"/>
  <c r="AH4278" i="8"/>
  <c r="AI4278" i="8"/>
  <c r="AH291" i="8"/>
  <c r="AI291" i="8"/>
  <c r="AH292" i="8"/>
  <c r="AI292" i="8"/>
  <c r="AH293" i="8"/>
  <c r="AI293" i="8"/>
  <c r="AH294" i="8"/>
  <c r="AI294" i="8"/>
  <c r="AH295" i="8"/>
  <c r="AI295" i="8"/>
  <c r="AH296" i="8"/>
  <c r="AI296" i="8"/>
  <c r="AH297" i="8"/>
  <c r="AI297" i="8"/>
  <c r="AH298" i="8"/>
  <c r="AI298" i="8"/>
  <c r="AH299" i="8"/>
  <c r="AI299" i="8"/>
  <c r="AH300" i="8"/>
  <c r="AI300" i="8"/>
  <c r="AH301" i="8"/>
  <c r="AI301" i="8"/>
  <c r="AH302" i="8"/>
  <c r="AI302" i="8"/>
  <c r="AH303" i="8"/>
  <c r="AI303" i="8"/>
  <c r="AH304" i="8"/>
  <c r="AI304" i="8"/>
  <c r="AH305" i="8"/>
  <c r="AI305" i="8"/>
  <c r="AH306" i="8"/>
  <c r="AI306" i="8"/>
  <c r="AH307" i="8"/>
  <c r="AI307" i="8"/>
  <c r="AH308" i="8"/>
  <c r="AI308" i="8"/>
  <c r="AH309" i="8"/>
  <c r="AI309" i="8"/>
  <c r="AH310" i="8"/>
  <c r="AI310" i="8"/>
  <c r="AH311" i="8"/>
  <c r="AI311" i="8"/>
  <c r="AH312" i="8"/>
  <c r="AI312" i="8"/>
  <c r="AH313" i="8"/>
  <c r="AI313" i="8"/>
  <c r="AH314" i="8"/>
  <c r="AI314" i="8"/>
  <c r="AH315" i="8"/>
  <c r="AI315" i="8"/>
  <c r="AH316" i="8"/>
  <c r="AI316" i="8"/>
  <c r="AH317" i="8"/>
  <c r="AI317" i="8"/>
  <c r="AH318" i="8"/>
  <c r="AI318" i="8"/>
  <c r="AH319" i="8"/>
  <c r="AI319" i="8"/>
  <c r="AH320" i="8"/>
  <c r="AI320" i="8"/>
  <c r="AH321" i="8"/>
  <c r="AI321" i="8"/>
  <c r="AH322" i="8"/>
  <c r="AI322" i="8"/>
  <c r="AH323" i="8"/>
  <c r="AI323" i="8"/>
  <c r="AH324" i="8"/>
  <c r="AI324" i="8"/>
  <c r="AH325" i="8"/>
  <c r="AI325" i="8"/>
  <c r="AH326" i="8"/>
  <c r="AI326" i="8"/>
  <c r="AH327" i="8"/>
  <c r="AI327" i="8"/>
  <c r="AH328" i="8"/>
  <c r="AI328" i="8"/>
  <c r="AH329" i="8"/>
  <c r="AI329" i="8"/>
  <c r="AH330" i="8"/>
  <c r="AI330" i="8"/>
  <c r="AH5665" i="8"/>
  <c r="AI5665" i="8"/>
  <c r="AH5666" i="8"/>
  <c r="AI5666" i="8"/>
  <c r="AH5667" i="8"/>
  <c r="AI5667" i="8"/>
  <c r="AH5668" i="8"/>
  <c r="AI5668" i="8"/>
  <c r="AH5669" i="8"/>
  <c r="AI5669" i="8"/>
  <c r="AH5670" i="8"/>
  <c r="AI5670" i="8"/>
  <c r="AH5671" i="8"/>
  <c r="AI5671" i="8"/>
  <c r="AH5672" i="8"/>
  <c r="AI5672" i="8"/>
  <c r="AH5673" i="8"/>
  <c r="AI5673" i="8"/>
  <c r="AH5674" i="8"/>
  <c r="AI5674" i="8"/>
  <c r="AH5675" i="8"/>
  <c r="AI5675" i="8"/>
  <c r="AH5676" i="8"/>
  <c r="AI5676" i="8"/>
  <c r="AH5677" i="8"/>
  <c r="AI5677" i="8"/>
  <c r="AH5678" i="8"/>
  <c r="AI5678" i="8"/>
  <c r="AH5679" i="8"/>
  <c r="AI5679" i="8"/>
  <c r="AH5680" i="8"/>
  <c r="AI5680" i="8"/>
  <c r="AH5681" i="8"/>
  <c r="AI5681" i="8"/>
  <c r="AH5682" i="8"/>
  <c r="AI5682" i="8"/>
  <c r="AH5683" i="8"/>
  <c r="AI5683" i="8"/>
  <c r="AH5684" i="8"/>
  <c r="AI5684" i="8"/>
  <c r="AH5685" i="8"/>
  <c r="AI5685" i="8"/>
  <c r="AH5686" i="8"/>
  <c r="AI5686" i="8"/>
  <c r="AH5687" i="8"/>
  <c r="AI5687" i="8"/>
  <c r="AH5688" i="8"/>
  <c r="AI5688" i="8"/>
  <c r="AH5689" i="8"/>
  <c r="AI5689" i="8"/>
  <c r="AH5690" i="8"/>
  <c r="AI5690" i="8"/>
  <c r="AH5691" i="8"/>
  <c r="AI5691" i="8"/>
  <c r="AH5692" i="8"/>
  <c r="AI5692" i="8"/>
  <c r="AH5693" i="8"/>
  <c r="AI5693" i="8"/>
  <c r="AH5694" i="8"/>
  <c r="AI5694" i="8"/>
  <c r="AH5695" i="8"/>
  <c r="AI5695" i="8"/>
  <c r="AH5696" i="8"/>
  <c r="AI5696" i="8"/>
  <c r="AH5697" i="8"/>
  <c r="AI5697" i="8"/>
  <c r="AH5698" i="8"/>
  <c r="AI5698" i="8"/>
  <c r="AH5699" i="8"/>
  <c r="AI5699" i="8"/>
  <c r="AH5700" i="8"/>
  <c r="AI5700" i="8"/>
  <c r="AH5701" i="8"/>
  <c r="AI5701" i="8"/>
  <c r="AH5702" i="8"/>
  <c r="AI5702" i="8"/>
  <c r="AH4171" i="8"/>
  <c r="AI4171" i="8"/>
  <c r="AH4172" i="8"/>
  <c r="AI4172" i="8"/>
  <c r="AH4173" i="8"/>
  <c r="AI4173" i="8"/>
  <c r="AH4174" i="8"/>
  <c r="AI4174" i="8"/>
  <c r="AH4175" i="8"/>
  <c r="AI4175" i="8"/>
  <c r="AH4176" i="8"/>
  <c r="AI4176" i="8"/>
  <c r="AH4177" i="8"/>
  <c r="AI4177" i="8"/>
  <c r="AH4178" i="8"/>
  <c r="AI4178" i="8"/>
  <c r="AH4179" i="8"/>
  <c r="AI4179" i="8"/>
  <c r="AH4180" i="8"/>
  <c r="AI4180" i="8"/>
  <c r="AH4181" i="8"/>
  <c r="AI4181" i="8"/>
  <c r="AH4182" i="8"/>
  <c r="AI4182" i="8"/>
  <c r="AH4183" i="8"/>
  <c r="AI4183" i="8"/>
  <c r="AH4184" i="8"/>
  <c r="AI4184" i="8"/>
  <c r="AH4185" i="8"/>
  <c r="AI4185" i="8"/>
  <c r="AH4186" i="8"/>
  <c r="AI4186" i="8"/>
  <c r="AH4187" i="8"/>
  <c r="AI4187" i="8"/>
  <c r="AH4188" i="8"/>
  <c r="AI4188" i="8"/>
  <c r="AH4189" i="8"/>
  <c r="AI4189" i="8"/>
  <c r="AH4190" i="8"/>
  <c r="AI4190" i="8"/>
  <c r="AH4191" i="8"/>
  <c r="AI4191" i="8"/>
  <c r="AH4192" i="8"/>
  <c r="AI4192" i="8"/>
  <c r="AH4193" i="8"/>
  <c r="AI4193" i="8"/>
  <c r="AH4194" i="8"/>
  <c r="AI4194" i="8"/>
  <c r="AH4195" i="8"/>
  <c r="AI4195" i="8"/>
  <c r="AH4196" i="8"/>
  <c r="AI4196" i="8"/>
  <c r="AH4197" i="8"/>
  <c r="AI4197" i="8"/>
  <c r="AH4198" i="8"/>
  <c r="AI4198" i="8"/>
  <c r="AH4199" i="8"/>
  <c r="AI4199" i="8"/>
  <c r="AH4200" i="8"/>
  <c r="AI4200" i="8"/>
  <c r="AH4201" i="8"/>
  <c r="AI4201" i="8"/>
  <c r="AH4202" i="8"/>
  <c r="AI4202" i="8"/>
  <c r="AH4203" i="8"/>
  <c r="AI4203" i="8"/>
  <c r="AH4204" i="8"/>
  <c r="AI4204" i="8"/>
  <c r="AH4205" i="8"/>
  <c r="AI4205" i="8"/>
  <c r="AH4206" i="8"/>
  <c r="AI4206" i="8"/>
  <c r="AH4207" i="8"/>
  <c r="AI4207" i="8"/>
  <c r="AH4208" i="8"/>
  <c r="AI4208" i="8"/>
  <c r="AH4209" i="8"/>
  <c r="AI4209" i="8"/>
  <c r="AH4210" i="8"/>
  <c r="AI4210" i="8"/>
  <c r="AH1394" i="8"/>
  <c r="AI1394" i="8"/>
  <c r="AH1395" i="8"/>
  <c r="AI1395" i="8"/>
  <c r="AH1396" i="8"/>
  <c r="AI1396" i="8"/>
  <c r="AH5134" i="8"/>
  <c r="AI5134" i="8"/>
  <c r="AH5135" i="8"/>
  <c r="AI5135" i="8"/>
  <c r="AH2040" i="8"/>
  <c r="AI2040" i="8"/>
  <c r="AH2041" i="8"/>
  <c r="AI2041" i="8"/>
  <c r="AH2042" i="8"/>
  <c r="AI2042" i="8"/>
  <c r="AH7087" i="8"/>
  <c r="AI7087" i="8"/>
  <c r="AH7088" i="8"/>
  <c r="AI7088" i="8"/>
  <c r="AH7089" i="8"/>
  <c r="AI7089" i="8"/>
  <c r="AH7090" i="8"/>
  <c r="AI7090" i="8"/>
  <c r="AH7091" i="8"/>
  <c r="AI7091" i="8"/>
  <c r="AH558" i="8"/>
  <c r="AI558" i="8"/>
  <c r="AH559" i="8"/>
  <c r="AI559" i="8"/>
  <c r="AH560" i="8"/>
  <c r="AI560" i="8"/>
  <c r="AH561" i="8"/>
  <c r="AI561" i="8"/>
  <c r="AH562" i="8"/>
  <c r="AI562" i="8"/>
  <c r="AH563" i="8"/>
  <c r="AI563" i="8"/>
  <c r="AH564" i="8"/>
  <c r="AI564" i="8"/>
  <c r="AH565" i="8"/>
  <c r="AI565" i="8"/>
  <c r="AH566" i="8"/>
  <c r="AI566" i="8"/>
  <c r="AH567" i="8"/>
  <c r="AI567" i="8"/>
  <c r="AH568" i="8"/>
  <c r="AI568" i="8"/>
  <c r="AH569" i="8"/>
  <c r="AI569" i="8"/>
  <c r="AH570" i="8"/>
  <c r="AI570" i="8"/>
  <c r="AH571" i="8"/>
  <c r="AI571" i="8"/>
  <c r="AH572" i="8"/>
  <c r="AI572" i="8"/>
  <c r="AH573" i="8"/>
  <c r="AI573" i="8"/>
  <c r="AH574" i="8"/>
  <c r="AI574" i="8"/>
  <c r="AH575" i="8"/>
  <c r="AI575" i="8"/>
  <c r="AH576" i="8"/>
  <c r="AI576" i="8"/>
  <c r="AH577" i="8"/>
  <c r="AI577" i="8"/>
  <c r="AH578" i="8"/>
  <c r="AI578" i="8"/>
  <c r="AH579" i="8"/>
  <c r="AI579" i="8"/>
  <c r="AH580" i="8"/>
  <c r="AI580" i="8"/>
  <c r="AH581" i="8"/>
  <c r="AI581" i="8"/>
  <c r="AH582" i="8"/>
  <c r="AI582" i="8"/>
  <c r="AH583" i="8"/>
  <c r="AI583" i="8"/>
  <c r="AH584" i="8"/>
  <c r="AI584" i="8"/>
  <c r="AH585" i="8"/>
  <c r="AI585" i="8"/>
  <c r="AH586" i="8"/>
  <c r="AI586" i="8"/>
  <c r="AH587" i="8"/>
  <c r="AI587" i="8"/>
  <c r="AH588" i="8"/>
  <c r="AI588" i="8"/>
  <c r="AH589" i="8"/>
  <c r="AI589" i="8"/>
  <c r="AH590" i="8"/>
  <c r="AI590" i="8"/>
  <c r="AH591" i="8"/>
  <c r="AI591" i="8"/>
  <c r="AH592" i="8"/>
  <c r="AI592" i="8"/>
  <c r="AH593" i="8"/>
  <c r="AI593" i="8"/>
  <c r="AH594" i="8"/>
  <c r="AI594" i="8"/>
  <c r="AH595" i="8"/>
  <c r="AI595" i="8"/>
  <c r="AH596" i="8"/>
  <c r="AI596" i="8"/>
  <c r="AH597" i="8"/>
  <c r="AI597" i="8"/>
  <c r="AH598" i="8"/>
  <c r="AI598" i="8"/>
  <c r="AH599" i="8"/>
  <c r="AI599" i="8"/>
  <c r="AH600" i="8"/>
  <c r="AI600" i="8"/>
  <c r="AH601" i="8"/>
  <c r="AI601" i="8"/>
  <c r="AH602" i="8"/>
  <c r="AI602" i="8"/>
  <c r="AH603" i="8"/>
  <c r="AI603" i="8"/>
  <c r="AH604" i="8"/>
  <c r="AI604" i="8"/>
  <c r="AH605" i="8"/>
  <c r="AI605" i="8"/>
  <c r="AH606" i="8"/>
  <c r="AI606" i="8"/>
  <c r="AH607" i="8"/>
  <c r="AI607" i="8"/>
  <c r="AH608" i="8"/>
  <c r="AI608" i="8"/>
  <c r="AH609" i="8"/>
  <c r="AI609" i="8"/>
  <c r="AH610" i="8"/>
  <c r="AI610" i="8"/>
  <c r="AH611" i="8"/>
  <c r="AI611" i="8"/>
  <c r="AH612" i="8"/>
  <c r="AI612" i="8"/>
  <c r="AH613" i="8"/>
  <c r="AI613" i="8"/>
  <c r="AH614" i="8"/>
  <c r="AI614" i="8"/>
  <c r="AH615" i="8"/>
  <c r="AI615" i="8"/>
  <c r="AH616" i="8"/>
  <c r="AI616" i="8"/>
  <c r="AH617" i="8"/>
  <c r="AI617" i="8"/>
  <c r="AH618" i="8"/>
  <c r="AI618" i="8"/>
  <c r="AH619" i="8"/>
  <c r="AI619" i="8"/>
  <c r="AH620" i="8"/>
  <c r="AI620" i="8"/>
  <c r="AH621" i="8"/>
  <c r="AI621" i="8"/>
  <c r="AH622" i="8"/>
  <c r="AI622" i="8"/>
  <c r="AH623" i="8"/>
  <c r="AI623" i="8"/>
  <c r="AH624" i="8"/>
  <c r="AI624" i="8"/>
  <c r="AH625" i="8"/>
  <c r="AI625" i="8"/>
  <c r="AH626" i="8"/>
  <c r="AI626" i="8"/>
  <c r="AH627" i="8"/>
  <c r="AI627" i="8"/>
  <c r="AH628" i="8"/>
  <c r="AI628" i="8"/>
  <c r="AH629" i="8"/>
  <c r="AI629" i="8"/>
  <c r="AH630" i="8"/>
  <c r="AI630" i="8"/>
  <c r="AH631" i="8"/>
  <c r="AI631" i="8"/>
  <c r="AH632" i="8"/>
  <c r="AI632" i="8"/>
  <c r="AH633" i="8"/>
  <c r="AI633" i="8"/>
  <c r="AH634" i="8"/>
  <c r="AI634" i="8"/>
  <c r="AH635" i="8"/>
  <c r="AI635" i="8"/>
  <c r="AH636" i="8"/>
  <c r="AI636" i="8"/>
  <c r="AH284" i="8"/>
  <c r="AI284" i="8"/>
  <c r="AH285" i="8"/>
  <c r="AI285" i="8"/>
  <c r="AH286" i="8"/>
  <c r="AI286" i="8"/>
  <c r="AH287" i="8"/>
  <c r="AI287" i="8"/>
  <c r="AH288" i="8"/>
  <c r="AI288" i="8"/>
  <c r="AH289" i="8"/>
  <c r="AI289" i="8"/>
  <c r="AH290" i="8"/>
  <c r="AI290" i="8"/>
  <c r="AH1502" i="8"/>
  <c r="AI1502" i="8"/>
  <c r="AH1503" i="8"/>
  <c r="AI1503" i="8"/>
  <c r="AH1504" i="8"/>
  <c r="AI1504" i="8"/>
  <c r="AH1505" i="8"/>
  <c r="AI1505" i="8"/>
  <c r="AH1506" i="8"/>
  <c r="AI1506" i="8"/>
  <c r="AH1507" i="8"/>
  <c r="AI1507" i="8"/>
  <c r="AH1508" i="8"/>
  <c r="AI1508" i="8"/>
  <c r="AH1509" i="8"/>
  <c r="AI1509" i="8"/>
  <c r="AH1510" i="8"/>
  <c r="AI1510" i="8"/>
  <c r="AH1511" i="8"/>
  <c r="AI1511" i="8"/>
  <c r="AH1512" i="8"/>
  <c r="AI1512" i="8"/>
  <c r="AH1513" i="8"/>
  <c r="AI1513" i="8"/>
  <c r="AH1514" i="8"/>
  <c r="AI1514" i="8"/>
  <c r="AH1515" i="8"/>
  <c r="AI1515" i="8"/>
  <c r="AH1516" i="8"/>
  <c r="AI1516" i="8"/>
  <c r="AH1517" i="8"/>
  <c r="AI1517" i="8"/>
  <c r="AH1518" i="8"/>
  <c r="AI1518" i="8"/>
  <c r="AH1519" i="8"/>
  <c r="AI1519" i="8"/>
  <c r="AH1520" i="8"/>
  <c r="AI1520" i="8"/>
  <c r="AH1521" i="8"/>
  <c r="AI1521" i="8"/>
  <c r="AH1522" i="8"/>
  <c r="AI1522" i="8"/>
  <c r="AH1523" i="8"/>
  <c r="AI1523" i="8"/>
  <c r="AH1524" i="8"/>
  <c r="AI1524" i="8"/>
  <c r="AH1525" i="8"/>
  <c r="AI1525" i="8"/>
  <c r="AH1526" i="8"/>
  <c r="AI1526" i="8"/>
  <c r="AH1527" i="8"/>
  <c r="AI1527" i="8"/>
  <c r="AH1958" i="8"/>
  <c r="AI1958" i="8"/>
  <c r="AH1959" i="8"/>
  <c r="AI1959" i="8"/>
  <c r="AH1960" i="8"/>
  <c r="AI1960" i="8"/>
  <c r="AH1961" i="8"/>
  <c r="AI1961" i="8"/>
  <c r="AH1962" i="8"/>
  <c r="AI1962" i="8"/>
  <c r="AH1963" i="8"/>
  <c r="AI1963" i="8"/>
  <c r="AH1964" i="8"/>
  <c r="AI1964" i="8"/>
  <c r="AH1965" i="8"/>
  <c r="AI1965" i="8"/>
  <c r="AH1966" i="8"/>
  <c r="AI1966" i="8"/>
  <c r="AH1967" i="8"/>
  <c r="AI1967" i="8"/>
  <c r="AH1968" i="8"/>
  <c r="AI1968" i="8"/>
  <c r="AH1969" i="8"/>
  <c r="AI1969" i="8"/>
  <c r="AH1970" i="8"/>
  <c r="AI1970" i="8"/>
  <c r="AH1971" i="8"/>
  <c r="AI1971" i="8"/>
  <c r="AH1972" i="8"/>
  <c r="AI1972" i="8"/>
  <c r="AH1973" i="8"/>
  <c r="AI1973" i="8"/>
  <c r="AH1974" i="8"/>
  <c r="AI1974" i="8"/>
  <c r="AH1975" i="8"/>
  <c r="AI1975" i="8"/>
  <c r="AH1976" i="8"/>
  <c r="AI1976" i="8"/>
  <c r="AH1977" i="8"/>
  <c r="AI1977" i="8"/>
  <c r="AH1978" i="8"/>
  <c r="AI1978" i="8"/>
  <c r="AH1979" i="8"/>
  <c r="AI1979" i="8"/>
  <c r="AH1980" i="8"/>
  <c r="AI1980" i="8"/>
  <c r="AH1981" i="8"/>
  <c r="AI1981" i="8"/>
  <c r="AH1982" i="8"/>
  <c r="AI1982" i="8"/>
  <c r="AH1983" i="8"/>
  <c r="AI1983" i="8"/>
  <c r="AH1984" i="8"/>
  <c r="AI1984" i="8"/>
  <c r="AH1985" i="8"/>
  <c r="AI1985" i="8"/>
  <c r="AH1986" i="8"/>
  <c r="AI1986" i="8"/>
  <c r="AH6843" i="8"/>
  <c r="AI6843" i="8"/>
  <c r="AH6844" i="8"/>
  <c r="AI6844" i="8"/>
  <c r="AH6845" i="8"/>
  <c r="AI6845" i="8"/>
  <c r="AH6846" i="8"/>
  <c r="AI6846" i="8"/>
  <c r="AH6847" i="8"/>
  <c r="AI6847" i="8"/>
  <c r="AH6848" i="8"/>
  <c r="AI6848" i="8"/>
  <c r="AH6849" i="8"/>
  <c r="AI6849" i="8"/>
  <c r="AH6850" i="8"/>
  <c r="AI6850" i="8"/>
  <c r="AH6851" i="8"/>
  <c r="AI6851" i="8"/>
  <c r="AH6852" i="8"/>
  <c r="AI6852" i="8"/>
  <c r="AH6853" i="8"/>
  <c r="AI6853" i="8"/>
  <c r="AH6854" i="8"/>
  <c r="AI6854" i="8"/>
  <c r="AH6855" i="8"/>
  <c r="AI6855" i="8"/>
  <c r="AH6856" i="8"/>
  <c r="AI6856" i="8"/>
  <c r="AH6857" i="8"/>
  <c r="AI6857" i="8"/>
  <c r="AH6858" i="8"/>
  <c r="AI6858" i="8"/>
  <c r="AH6859" i="8"/>
  <c r="AI6859" i="8"/>
  <c r="AH6860" i="8"/>
  <c r="AI6860" i="8"/>
  <c r="AH6861" i="8"/>
  <c r="AI6861" i="8"/>
  <c r="AH6862" i="8"/>
  <c r="AI6862" i="8"/>
  <c r="AH6863" i="8"/>
  <c r="AI6863" i="8"/>
  <c r="AH6864" i="8"/>
  <c r="AI6864" i="8"/>
  <c r="AH6865" i="8"/>
  <c r="AI6865" i="8"/>
  <c r="AH6866" i="8"/>
  <c r="AI6866" i="8"/>
  <c r="AH520" i="8"/>
  <c r="AI520" i="8"/>
  <c r="AH521" i="8"/>
  <c r="AI521" i="8"/>
  <c r="AH522" i="8"/>
  <c r="AI522" i="8"/>
  <c r="AH523" i="8"/>
  <c r="AI523" i="8"/>
  <c r="AH524" i="8"/>
  <c r="AI524" i="8"/>
  <c r="AH525" i="8"/>
  <c r="AI525" i="8"/>
  <c r="AH526" i="8"/>
  <c r="AI526" i="8"/>
  <c r="AH527" i="8"/>
  <c r="AI527" i="8"/>
  <c r="AH528" i="8"/>
  <c r="AI528" i="8"/>
  <c r="AH529" i="8"/>
  <c r="AI529" i="8"/>
  <c r="AH530" i="8"/>
  <c r="AI530" i="8"/>
  <c r="AH531" i="8"/>
  <c r="AI531" i="8"/>
  <c r="AH532" i="8"/>
  <c r="AI532" i="8"/>
  <c r="AH533" i="8"/>
  <c r="AI533" i="8"/>
  <c r="AH534" i="8"/>
  <c r="AI534" i="8"/>
  <c r="AH535" i="8"/>
  <c r="AI535" i="8"/>
  <c r="AH536" i="8"/>
  <c r="AI536" i="8"/>
  <c r="AH537" i="8"/>
  <c r="AI537" i="8"/>
  <c r="AH538" i="8"/>
  <c r="AI538" i="8"/>
  <c r="AH539" i="8"/>
  <c r="AI539" i="8"/>
  <c r="AH540" i="8"/>
  <c r="AI540" i="8"/>
  <c r="AH541" i="8"/>
  <c r="AI541" i="8"/>
  <c r="AH542" i="8"/>
  <c r="AI542" i="8"/>
  <c r="AH543" i="8"/>
  <c r="AI543" i="8"/>
  <c r="AH4722" i="8"/>
  <c r="AI4722" i="8"/>
  <c r="AH4723" i="8"/>
  <c r="AI4723" i="8"/>
  <c r="AH4724" i="8"/>
  <c r="AI4724" i="8"/>
  <c r="AH4725" i="8"/>
  <c r="AI4725" i="8"/>
  <c r="AH4726" i="8"/>
  <c r="AI4726" i="8"/>
  <c r="AH4727" i="8"/>
  <c r="AI4727" i="8"/>
  <c r="AH4728" i="8"/>
  <c r="AI4728" i="8"/>
  <c r="AH1640" i="8"/>
  <c r="AI1640" i="8"/>
  <c r="AH1641" i="8"/>
  <c r="AI1641" i="8"/>
  <c r="AH1642" i="8"/>
  <c r="AI1642" i="8"/>
  <c r="AH1643" i="8"/>
  <c r="AI1643" i="8"/>
  <c r="AH1644" i="8"/>
  <c r="AI1644" i="8"/>
  <c r="AH1645" i="8"/>
  <c r="AI1645" i="8"/>
  <c r="AH1646" i="8"/>
  <c r="AI1646" i="8"/>
  <c r="AH1647" i="8"/>
  <c r="AI1647" i="8"/>
  <c r="AH1648" i="8"/>
  <c r="AI1648" i="8"/>
  <c r="AH1649" i="8"/>
  <c r="AI1649" i="8"/>
  <c r="AH1650" i="8"/>
  <c r="AI1650" i="8"/>
  <c r="AH1651" i="8"/>
  <c r="AI1651" i="8"/>
  <c r="AH1652" i="8"/>
  <c r="AI1652" i="8"/>
  <c r="AH1653" i="8"/>
  <c r="AI1653" i="8"/>
  <c r="AH1654" i="8"/>
  <c r="AI1654" i="8"/>
  <c r="AH1655" i="8"/>
  <c r="AI1655" i="8"/>
  <c r="AH1656" i="8"/>
  <c r="AI1656" i="8"/>
  <c r="AH8619" i="8"/>
  <c r="AI8619" i="8"/>
  <c r="AH8620" i="8"/>
  <c r="AI8620" i="8"/>
  <c r="AH8621" i="8"/>
  <c r="AI8621" i="8"/>
  <c r="AH8622" i="8"/>
  <c r="AI8622" i="8"/>
  <c r="AH8623" i="8"/>
  <c r="AI8623" i="8"/>
  <c r="AH8624" i="8"/>
  <c r="AI8624" i="8"/>
  <c r="AH8625" i="8"/>
  <c r="AI8625" i="8"/>
  <c r="AH8626" i="8"/>
  <c r="AI8626" i="8"/>
  <c r="AH8627" i="8"/>
  <c r="AI8627" i="8"/>
  <c r="AH8628" i="8"/>
  <c r="AI8628" i="8"/>
  <c r="AH8629" i="8"/>
  <c r="AI8629" i="8"/>
  <c r="AH8630" i="8"/>
  <c r="AI8630" i="8"/>
  <c r="AH8631" i="8"/>
  <c r="AI8631" i="8"/>
  <c r="AH8632" i="8"/>
  <c r="AI8632" i="8"/>
  <c r="AH8633" i="8"/>
  <c r="AI8633" i="8"/>
  <c r="AH8634" i="8"/>
  <c r="AI8634" i="8"/>
  <c r="AH8635" i="8"/>
  <c r="AI8635" i="8"/>
  <c r="AH8636" i="8"/>
  <c r="AI8636" i="8"/>
  <c r="AH8637" i="8"/>
  <c r="AI8637" i="8"/>
  <c r="AH8638" i="8"/>
  <c r="AI8638" i="8"/>
  <c r="AH8639" i="8"/>
  <c r="AI8639" i="8"/>
  <c r="AH8640" i="8"/>
  <c r="AI8640" i="8"/>
  <c r="AH8641" i="8"/>
  <c r="AI8641" i="8"/>
  <c r="AH8642" i="8"/>
  <c r="AI8642" i="8"/>
  <c r="AH7200" i="8"/>
  <c r="AI7200" i="8"/>
  <c r="AH7201" i="8"/>
  <c r="AI7201" i="8"/>
  <c r="AH7202" i="8"/>
  <c r="AI7202" i="8"/>
  <c r="AH7203" i="8"/>
  <c r="AI7203" i="8"/>
  <c r="AH7204" i="8"/>
  <c r="AI7204" i="8"/>
  <c r="AH7205" i="8"/>
  <c r="AI7205" i="8"/>
  <c r="AH7206" i="8"/>
  <c r="AI7206" i="8"/>
  <c r="AH7207" i="8"/>
  <c r="AI7207" i="8"/>
  <c r="AH7208" i="8"/>
  <c r="AI7208" i="8"/>
  <c r="AH7209" i="8"/>
  <c r="AI7209" i="8"/>
  <c r="AH7210" i="8"/>
  <c r="AI7210" i="8"/>
  <c r="AH7211" i="8"/>
  <c r="AI7211" i="8"/>
  <c r="AH7212" i="8"/>
  <c r="AI7212" i="8"/>
  <c r="AH7213" i="8"/>
  <c r="AI7213" i="8"/>
  <c r="AH7214" i="8"/>
  <c r="AI7214" i="8"/>
  <c r="AH7215" i="8"/>
  <c r="AI7215" i="8"/>
  <c r="AH7216" i="8"/>
  <c r="AI7216" i="8"/>
  <c r="AH7217" i="8"/>
  <c r="AI7217" i="8"/>
  <c r="AH7218" i="8"/>
  <c r="AI7218" i="8"/>
  <c r="AH7219" i="8"/>
  <c r="AI7219" i="8"/>
  <c r="AH7220" i="8"/>
  <c r="AI7220" i="8"/>
  <c r="AH7221" i="8"/>
  <c r="AI7221" i="8"/>
  <c r="AH7222" i="8"/>
  <c r="AI7222" i="8"/>
  <c r="AH7223" i="8"/>
  <c r="AI7223" i="8"/>
  <c r="AH8001" i="8"/>
  <c r="AI8001" i="8"/>
  <c r="AH8002" i="8"/>
  <c r="AI8002" i="8"/>
  <c r="AH8003" i="8"/>
  <c r="AI8003" i="8"/>
  <c r="AH8004" i="8"/>
  <c r="AI8004" i="8"/>
  <c r="AH8005" i="8"/>
  <c r="AI8005" i="8"/>
  <c r="AH8006" i="8"/>
  <c r="AI8006" i="8"/>
  <c r="AH8007" i="8"/>
  <c r="AI8007" i="8"/>
  <c r="AH8008" i="8"/>
  <c r="AI8008" i="8"/>
  <c r="AH8009" i="8"/>
  <c r="AI8009" i="8"/>
  <c r="AH8010" i="8"/>
  <c r="AI8010" i="8"/>
  <c r="AH8011" i="8"/>
  <c r="AI8011" i="8"/>
  <c r="AH8012" i="8"/>
  <c r="AI8012" i="8"/>
  <c r="AH8013" i="8"/>
  <c r="AI8013" i="8"/>
  <c r="AH8014" i="8"/>
  <c r="AI8014" i="8"/>
  <c r="AH8015" i="8"/>
  <c r="AI8015" i="8"/>
  <c r="AH8016" i="8"/>
  <c r="AI8016" i="8"/>
  <c r="AH8017" i="8"/>
  <c r="AI8017" i="8"/>
  <c r="AH8018" i="8"/>
  <c r="AI8018" i="8"/>
  <c r="AH8019" i="8"/>
  <c r="AI8019" i="8"/>
  <c r="AH8020" i="8"/>
  <c r="AI8020" i="8"/>
  <c r="AH8021" i="8"/>
  <c r="AI8021" i="8"/>
  <c r="AH8022" i="8"/>
  <c r="AI8022" i="8"/>
  <c r="AH8023" i="8"/>
  <c r="AI8023" i="8"/>
  <c r="AH8024" i="8"/>
  <c r="AI8024" i="8"/>
  <c r="AH4279" i="8"/>
  <c r="AI4279" i="8"/>
  <c r="AH4280" i="8"/>
  <c r="AI4280" i="8"/>
  <c r="AH4281" i="8"/>
  <c r="AI4281" i="8"/>
  <c r="AH4282" i="8"/>
  <c r="AI4282" i="8"/>
  <c r="AH4283" i="8"/>
  <c r="AI4283" i="8"/>
  <c r="AH4284" i="8"/>
  <c r="AI4284" i="8"/>
  <c r="AH4285" i="8"/>
  <c r="AI4285" i="8"/>
  <c r="AH4286" i="8"/>
  <c r="AI4286" i="8"/>
  <c r="AH4287" i="8"/>
  <c r="AI4287" i="8"/>
  <c r="AH4288" i="8"/>
  <c r="AI4288" i="8"/>
  <c r="AH4289" i="8"/>
  <c r="AI4289" i="8"/>
  <c r="AH4290" i="8"/>
  <c r="AI4290" i="8"/>
  <c r="AH4291" i="8"/>
  <c r="AI4291" i="8"/>
  <c r="AH4292" i="8"/>
  <c r="AI4292" i="8"/>
  <c r="AH4293" i="8"/>
  <c r="AI4293" i="8"/>
  <c r="AH4294" i="8"/>
  <c r="AI4294" i="8"/>
  <c r="AH4295" i="8"/>
  <c r="AI4295" i="8"/>
  <c r="AH4296" i="8"/>
  <c r="AI4296" i="8"/>
  <c r="AH4297" i="8"/>
  <c r="AI4297" i="8"/>
  <c r="AH4298" i="8"/>
  <c r="AI4298" i="8"/>
  <c r="AH4299" i="8"/>
  <c r="AI4299" i="8"/>
  <c r="AH4300" i="8"/>
  <c r="AI4300" i="8"/>
  <c r="AH4301" i="8"/>
  <c r="AI4301" i="8"/>
  <c r="AH4302" i="8"/>
  <c r="AI4302" i="8"/>
  <c r="AH2775" i="8"/>
  <c r="AI2775" i="8"/>
  <c r="AH2776" i="8"/>
  <c r="AI2776" i="8"/>
  <c r="AH2777" i="8"/>
  <c r="AI2777" i="8"/>
  <c r="AH2778" i="8"/>
  <c r="AI2778" i="8"/>
  <c r="AH2779" i="8"/>
  <c r="AI2779" i="8"/>
  <c r="AH2780" i="8"/>
  <c r="AI2780" i="8"/>
  <c r="AH2781" i="8"/>
  <c r="AI2781" i="8"/>
  <c r="AH2782" i="8"/>
  <c r="AI2782" i="8"/>
  <c r="AH2783" i="8"/>
  <c r="AI2783" i="8"/>
  <c r="AH2784" i="8"/>
  <c r="AI2784" i="8"/>
  <c r="AH2785" i="8"/>
  <c r="AI2785" i="8"/>
  <c r="AH2786" i="8"/>
  <c r="AI2786" i="8"/>
  <c r="AH2787" i="8"/>
  <c r="AI2787" i="8"/>
  <c r="AH2788" i="8"/>
  <c r="AI2788" i="8"/>
  <c r="AH2789" i="8"/>
  <c r="AI2789" i="8"/>
  <c r="AH2790" i="8"/>
  <c r="AI2790" i="8"/>
  <c r="AH2791" i="8"/>
  <c r="AI2791" i="8"/>
  <c r="AH3047" i="8"/>
  <c r="AI3047" i="8"/>
  <c r="AH3048" i="8"/>
  <c r="AI3048" i="8"/>
  <c r="AH3049" i="8"/>
  <c r="AI3049" i="8"/>
  <c r="AH3050" i="8"/>
  <c r="AI3050" i="8"/>
  <c r="AH3051" i="8"/>
  <c r="AI3051" i="8"/>
  <c r="AH3052" i="8"/>
  <c r="AI3052" i="8"/>
  <c r="AH3053" i="8"/>
  <c r="AI3053" i="8"/>
  <c r="AH8864" i="8"/>
  <c r="AI8864" i="8"/>
  <c r="AH8865" i="8"/>
  <c r="AI8865" i="8"/>
  <c r="AH8866" i="8"/>
  <c r="AI8866" i="8"/>
  <c r="AH8867" i="8"/>
  <c r="AI8867" i="8"/>
  <c r="AH8868" i="8"/>
  <c r="AI8868" i="8"/>
  <c r="AH8869" i="8"/>
  <c r="AI8869" i="8"/>
  <c r="AH8870" i="8"/>
  <c r="AI8870" i="8"/>
  <c r="AH8871" i="8"/>
  <c r="AI8871" i="8"/>
  <c r="AH8872" i="8"/>
  <c r="AI8872" i="8"/>
  <c r="AH8873" i="8"/>
  <c r="AI8873" i="8"/>
  <c r="AH8874" i="8"/>
  <c r="AI8874" i="8"/>
  <c r="AH8875" i="8"/>
  <c r="AI8875" i="8"/>
  <c r="AH8876" i="8"/>
  <c r="AI8876" i="8"/>
  <c r="AH8877" i="8"/>
  <c r="AI8877" i="8"/>
  <c r="AH8878" i="8"/>
  <c r="AI8878" i="8"/>
  <c r="AH8879" i="8"/>
  <c r="AI8879" i="8"/>
  <c r="AH8880" i="8"/>
  <c r="AI8880" i="8"/>
  <c r="AH8881" i="8"/>
  <c r="AI8881" i="8"/>
  <c r="AH8882" i="8"/>
  <c r="AI8882" i="8"/>
  <c r="AH8883" i="8"/>
  <c r="AI8883" i="8"/>
  <c r="AH8884" i="8"/>
  <c r="AI8884" i="8"/>
  <c r="AH8885" i="8"/>
  <c r="AI8885" i="8"/>
  <c r="AH8886" i="8"/>
  <c r="AI8886" i="8"/>
  <c r="AH8887" i="8"/>
  <c r="AI8887" i="8"/>
  <c r="AH8888" i="8"/>
  <c r="AI8888" i="8"/>
  <c r="AH8889" i="8"/>
  <c r="AI8889" i="8"/>
  <c r="AH8890" i="8"/>
  <c r="AI8890" i="8"/>
  <c r="AH8891" i="8"/>
  <c r="AI8891" i="8"/>
  <c r="AH8892" i="8"/>
  <c r="AI8892" i="8"/>
  <c r="AH8893" i="8"/>
  <c r="AI8893" i="8"/>
  <c r="AH8894" i="8"/>
  <c r="AI8894" i="8"/>
  <c r="AH8895" i="8"/>
  <c r="AI8895" i="8"/>
  <c r="AH8896" i="8"/>
  <c r="AI8896" i="8"/>
  <c r="AH8897" i="8"/>
  <c r="AI8897" i="8"/>
  <c r="AH8898" i="8"/>
  <c r="AI8898" i="8"/>
  <c r="AH8899" i="8"/>
  <c r="AI8899" i="8"/>
  <c r="AH8900" i="8"/>
  <c r="AI8900" i="8"/>
  <c r="AH8901" i="8"/>
  <c r="AI8901" i="8"/>
  <c r="AH8902" i="8"/>
  <c r="AI8902" i="8"/>
  <c r="AH8903" i="8"/>
  <c r="AI8903" i="8"/>
  <c r="AH8904" i="8"/>
  <c r="AI8904" i="8"/>
  <c r="AH8905" i="8"/>
  <c r="AI8905" i="8"/>
  <c r="AH8906" i="8"/>
  <c r="AI8906" i="8"/>
  <c r="AH8907" i="8"/>
  <c r="AI8907" i="8"/>
  <c r="AH8908" i="8"/>
  <c r="AI8908" i="8"/>
  <c r="AH8909" i="8"/>
  <c r="AI8909" i="8"/>
  <c r="AH8910" i="8"/>
  <c r="AI8910" i="8"/>
  <c r="AH8911" i="8"/>
  <c r="AI8911" i="8"/>
  <c r="AH8912" i="8"/>
  <c r="AI8912" i="8"/>
  <c r="AH8913" i="8"/>
  <c r="AI8913" i="8"/>
  <c r="AH8914" i="8"/>
  <c r="AI8914" i="8"/>
  <c r="AH8915" i="8"/>
  <c r="AI8915" i="8"/>
  <c r="AH8916" i="8"/>
  <c r="AI8916" i="8"/>
  <c r="AH8917" i="8"/>
  <c r="AI8917" i="8"/>
  <c r="AH8918" i="8"/>
  <c r="AI8918" i="8"/>
  <c r="AH8919" i="8"/>
  <c r="AI8919" i="8"/>
  <c r="AH8920" i="8"/>
  <c r="AI8920" i="8"/>
  <c r="AH8921" i="8"/>
  <c r="AI8921" i="8"/>
  <c r="AH8922" i="8"/>
  <c r="AI8922" i="8"/>
  <c r="AH8923" i="8"/>
  <c r="AI8923" i="8"/>
  <c r="AH8924" i="8"/>
  <c r="AI8924" i="8"/>
  <c r="AH8925" i="8"/>
  <c r="AI8925" i="8"/>
  <c r="AH8926" i="8"/>
  <c r="AI8926" i="8"/>
  <c r="AH8927" i="8"/>
  <c r="AI8927" i="8"/>
  <c r="AH8928" i="8"/>
  <c r="AI8928" i="8"/>
  <c r="AH8929" i="8"/>
  <c r="AI8929" i="8"/>
  <c r="AH8930" i="8"/>
  <c r="AI8930" i="8"/>
  <c r="AH8931" i="8"/>
  <c r="AI8931" i="8"/>
  <c r="AH8932" i="8"/>
  <c r="AI8932" i="8"/>
  <c r="AH8933" i="8"/>
  <c r="AI8933" i="8"/>
  <c r="AH8934" i="8"/>
  <c r="AI8934" i="8"/>
  <c r="AH8935" i="8"/>
  <c r="AI8935" i="8"/>
  <c r="AH8936" i="8"/>
  <c r="AI8936" i="8"/>
  <c r="AH8937" i="8"/>
  <c r="AI8937" i="8"/>
  <c r="AH8938" i="8"/>
  <c r="AI8938" i="8"/>
  <c r="AH8939" i="8"/>
  <c r="AI8939" i="8"/>
  <c r="AH8940" i="8"/>
  <c r="AI8940" i="8"/>
  <c r="AH8941" i="8"/>
  <c r="AI8941" i="8"/>
  <c r="AH8942" i="8"/>
  <c r="AI8942" i="8"/>
  <c r="AH8943" i="8"/>
  <c r="AI8943" i="8"/>
  <c r="AH8944" i="8"/>
  <c r="AI8944" i="8"/>
  <c r="AH8945" i="8"/>
  <c r="AI8945" i="8"/>
  <c r="AH8946" i="8"/>
  <c r="AI8946" i="8"/>
  <c r="AH8947" i="8"/>
  <c r="AI8947" i="8"/>
  <c r="AH8948" i="8"/>
  <c r="AI8948" i="8"/>
  <c r="AH8949" i="8"/>
  <c r="AI8949" i="8"/>
  <c r="AH8950" i="8"/>
  <c r="AI8950" i="8"/>
  <c r="AH8951" i="8"/>
  <c r="AI8951" i="8"/>
  <c r="AH8952" i="8"/>
  <c r="AI8952" i="8"/>
  <c r="AH8953" i="8"/>
  <c r="AI8953" i="8"/>
  <c r="AH8954" i="8"/>
  <c r="AI8954" i="8"/>
  <c r="AH8955" i="8"/>
  <c r="AI8955" i="8"/>
  <c r="AH8956" i="8"/>
  <c r="AI8956" i="8"/>
  <c r="AH8957" i="8"/>
  <c r="AI8957" i="8"/>
  <c r="AH8958" i="8"/>
  <c r="AI8958" i="8"/>
  <c r="AH8959" i="8"/>
  <c r="AI8959" i="8"/>
  <c r="AH8960" i="8"/>
  <c r="AI8960" i="8"/>
  <c r="AH8961" i="8"/>
  <c r="AI8961" i="8"/>
  <c r="AH8962" i="8"/>
  <c r="AI8962" i="8"/>
  <c r="AH8963" i="8"/>
  <c r="AI8963" i="8"/>
  <c r="AH8964" i="8"/>
  <c r="AI8964" i="8"/>
  <c r="AH8965" i="8"/>
  <c r="AI8965" i="8"/>
  <c r="AH8966" i="8"/>
  <c r="AI8966" i="8"/>
  <c r="AH8967" i="8"/>
  <c r="AI8967" i="8"/>
  <c r="AH8968" i="8"/>
  <c r="AI8968" i="8"/>
  <c r="AH8969" i="8"/>
  <c r="AI8969" i="8"/>
  <c r="AH8970" i="8"/>
  <c r="AI8970" i="8"/>
  <c r="AH8971" i="8"/>
  <c r="AI8971" i="8"/>
  <c r="AH8972" i="8"/>
  <c r="AI8972" i="8"/>
  <c r="AH8973" i="8"/>
  <c r="AI8973" i="8"/>
  <c r="AH8974" i="8"/>
  <c r="AI8974" i="8"/>
  <c r="AH8975" i="8"/>
  <c r="AI8975" i="8"/>
  <c r="AH8976" i="8"/>
  <c r="AI8976" i="8"/>
  <c r="AH8977" i="8"/>
  <c r="AI8977" i="8"/>
  <c r="AH8978" i="8"/>
  <c r="AI8978" i="8"/>
  <c r="AH8979" i="8"/>
  <c r="AI8979" i="8"/>
  <c r="AH8980" i="8"/>
  <c r="AI8980" i="8"/>
  <c r="AH8981" i="8"/>
  <c r="AI8981" i="8"/>
  <c r="AH8982" i="8"/>
  <c r="AI8982" i="8"/>
  <c r="AH8983" i="8"/>
  <c r="AI8983" i="8"/>
  <c r="AH8984" i="8"/>
  <c r="AI8984" i="8"/>
  <c r="AH8985" i="8"/>
  <c r="AI8985" i="8"/>
  <c r="AH8986" i="8"/>
  <c r="AI8986" i="8"/>
  <c r="AH8987" i="8"/>
  <c r="AI8987" i="8"/>
  <c r="AH8988" i="8"/>
  <c r="AI8988" i="8"/>
  <c r="AH8989" i="8"/>
  <c r="AI8989" i="8"/>
  <c r="AH8990" i="8"/>
  <c r="AI8990" i="8"/>
  <c r="AH8991" i="8"/>
  <c r="AI8991" i="8"/>
  <c r="AH8992" i="8"/>
  <c r="AI8992" i="8"/>
  <c r="AH8993" i="8"/>
  <c r="AI8993" i="8"/>
  <c r="AH8994" i="8"/>
  <c r="AI8994" i="8"/>
  <c r="AH8995" i="8"/>
  <c r="AI8995" i="8"/>
  <c r="AH8996" i="8"/>
  <c r="AI8996" i="8"/>
  <c r="AH8997" i="8"/>
  <c r="AI8997" i="8"/>
  <c r="AH8998" i="8"/>
  <c r="AI8998" i="8"/>
  <c r="AH8999" i="8"/>
  <c r="AI8999" i="8"/>
  <c r="AH9000" i="8"/>
  <c r="AI9000" i="8"/>
  <c r="AH9001" i="8"/>
  <c r="AI9001" i="8"/>
  <c r="AH9002" i="8"/>
  <c r="AI9002" i="8"/>
  <c r="AH9003" i="8"/>
  <c r="AI9003" i="8"/>
  <c r="AH9004" i="8"/>
  <c r="AI9004" i="8"/>
  <c r="AH9005" i="8"/>
  <c r="AI9005" i="8"/>
  <c r="AH9006" i="8"/>
  <c r="AI9006" i="8"/>
  <c r="AH9007" i="8"/>
  <c r="AI9007" i="8"/>
  <c r="AH9008" i="8"/>
  <c r="AI9008" i="8"/>
  <c r="AH9009" i="8"/>
  <c r="AI9009" i="8"/>
  <c r="AH9010" i="8"/>
  <c r="AI9010" i="8"/>
  <c r="AH9011" i="8"/>
  <c r="AI9011" i="8"/>
  <c r="AH9012" i="8"/>
  <c r="AI9012" i="8"/>
  <c r="AH9013" i="8"/>
  <c r="AI9013" i="8"/>
  <c r="AH9014" i="8"/>
  <c r="AI9014" i="8"/>
  <c r="AH9015" i="8"/>
  <c r="AI9015" i="8"/>
  <c r="AH9016" i="8"/>
  <c r="AI9016" i="8"/>
  <c r="AH9017" i="8"/>
  <c r="AI9017" i="8"/>
  <c r="AH9018" i="8"/>
  <c r="AI9018" i="8"/>
  <c r="AH9019" i="8"/>
  <c r="AI9019" i="8"/>
  <c r="AH9020" i="8"/>
  <c r="AI9020" i="8"/>
  <c r="AH9021" i="8"/>
  <c r="AI9021" i="8"/>
  <c r="AH9022" i="8"/>
  <c r="AI9022" i="8"/>
  <c r="AH9023" i="8"/>
  <c r="AI9023" i="8"/>
  <c r="AH9024" i="8"/>
  <c r="AI9024" i="8"/>
  <c r="AH9025" i="8"/>
  <c r="AI9025" i="8"/>
  <c r="AH9026" i="8"/>
  <c r="AI9026" i="8"/>
  <c r="AH9027" i="8"/>
  <c r="AI9027" i="8"/>
  <c r="AH9028" i="8"/>
  <c r="AI9028" i="8"/>
  <c r="AH9029" i="8"/>
  <c r="AI9029" i="8"/>
  <c r="AH9030" i="8"/>
  <c r="AI9030" i="8"/>
  <c r="AH9031" i="8"/>
  <c r="AI9031" i="8"/>
  <c r="AH9032" i="8"/>
  <c r="AI9032" i="8"/>
  <c r="AH9033" i="8"/>
  <c r="AI9033" i="8"/>
  <c r="AH9034" i="8"/>
  <c r="AI9034" i="8"/>
  <c r="AH9035" i="8"/>
  <c r="AI9035" i="8"/>
  <c r="AH9036" i="8"/>
  <c r="AI9036" i="8"/>
  <c r="AH9037" i="8"/>
  <c r="AI9037" i="8"/>
  <c r="AH9038" i="8"/>
  <c r="AI9038" i="8"/>
  <c r="AH9039" i="8"/>
  <c r="AI9039" i="8"/>
  <c r="AH9040" i="8"/>
  <c r="AI9040" i="8"/>
  <c r="AH9041" i="8"/>
  <c r="AI9041" i="8"/>
  <c r="AH9042" i="8"/>
  <c r="AI9042" i="8"/>
  <c r="AH9043" i="8"/>
  <c r="AI9043" i="8"/>
  <c r="AH9044" i="8"/>
  <c r="AI9044" i="8"/>
  <c r="AH9045" i="8"/>
  <c r="AI9045" i="8"/>
  <c r="AH9046" i="8"/>
  <c r="AI9046" i="8"/>
  <c r="AH9047" i="8"/>
  <c r="AI9047" i="8"/>
  <c r="AH9048" i="8"/>
  <c r="AI9048" i="8"/>
  <c r="AH9049" i="8"/>
  <c r="AI9049" i="8"/>
  <c r="AH9050" i="8"/>
  <c r="AI9050" i="8"/>
  <c r="AH9051" i="8"/>
  <c r="AI9051" i="8"/>
  <c r="AH9052" i="8"/>
  <c r="AI9052" i="8"/>
  <c r="AH9053" i="8"/>
  <c r="AI9053" i="8"/>
  <c r="AH9054" i="8"/>
  <c r="AI9054" i="8"/>
  <c r="AH9055" i="8"/>
  <c r="AI9055" i="8"/>
  <c r="AH9056" i="8"/>
  <c r="AI9056" i="8"/>
  <c r="AH9057" i="8"/>
  <c r="AI9057" i="8"/>
  <c r="AH9058" i="8"/>
  <c r="AI9058" i="8"/>
  <c r="AH9059" i="8"/>
  <c r="AI9059" i="8"/>
  <c r="AH9060" i="8"/>
  <c r="AI9060" i="8"/>
  <c r="AH9061" i="8"/>
  <c r="AI9061" i="8"/>
  <c r="AH9062" i="8"/>
  <c r="AI9062" i="8"/>
  <c r="AH9063" i="8"/>
  <c r="AI9063" i="8"/>
  <c r="AH9064" i="8"/>
  <c r="AI9064" i="8"/>
  <c r="AH9065" i="8"/>
  <c r="AI9065" i="8"/>
  <c r="AH9066" i="8"/>
  <c r="AI9066" i="8"/>
  <c r="AH9067" i="8"/>
  <c r="AI9067" i="8"/>
  <c r="AH9068" i="8"/>
  <c r="AI9068" i="8"/>
  <c r="AH9069" i="8"/>
  <c r="AI9069" i="8"/>
  <c r="AH9070" i="8"/>
  <c r="AI9070" i="8"/>
  <c r="AH9071" i="8"/>
  <c r="AI9071" i="8"/>
  <c r="AH9072" i="8"/>
  <c r="AI9072" i="8"/>
  <c r="AH9073" i="8"/>
  <c r="AI9073" i="8"/>
  <c r="AH9074" i="8"/>
  <c r="AI9074" i="8"/>
  <c r="AH9075" i="8"/>
  <c r="AI9075" i="8"/>
  <c r="AH9076" i="8"/>
  <c r="AI9076" i="8"/>
  <c r="AH9077" i="8"/>
  <c r="AI9077" i="8"/>
  <c r="AH9078" i="8"/>
  <c r="AI9078" i="8"/>
  <c r="AH9079" i="8"/>
  <c r="AI9079" i="8"/>
  <c r="AH9080" i="8"/>
  <c r="AI9080" i="8"/>
  <c r="AH9081" i="8"/>
  <c r="AI9081" i="8"/>
  <c r="AH9082" i="8"/>
  <c r="AI9082" i="8"/>
  <c r="AH9083" i="8"/>
  <c r="AI9083" i="8"/>
  <c r="AH9084" i="8"/>
  <c r="AI9084" i="8"/>
  <c r="AH9085" i="8"/>
  <c r="AI9085" i="8"/>
  <c r="AH9086" i="8"/>
  <c r="AI9086" i="8"/>
  <c r="AH9087" i="8"/>
  <c r="AI9087" i="8"/>
  <c r="AH9088" i="8"/>
  <c r="AI9088" i="8"/>
  <c r="AH9089" i="8"/>
  <c r="AI9089" i="8"/>
  <c r="AH9090" i="8"/>
  <c r="AI9090" i="8"/>
  <c r="AH9091" i="8"/>
  <c r="AI9091" i="8"/>
  <c r="AH9092" i="8"/>
  <c r="AI9092" i="8"/>
  <c r="AH9093" i="8"/>
  <c r="AI9093" i="8"/>
  <c r="AH9094" i="8"/>
  <c r="AI9094" i="8"/>
  <c r="AH9095" i="8"/>
  <c r="AI9095" i="8"/>
  <c r="AH9096" i="8"/>
  <c r="AI9096" i="8"/>
  <c r="AH9097" i="8"/>
  <c r="AI9097" i="8"/>
  <c r="AH9098" i="8"/>
  <c r="AI9098" i="8"/>
  <c r="AH9099" i="8"/>
  <c r="AI9099" i="8"/>
  <c r="AH9100" i="8"/>
  <c r="AI9100" i="8"/>
  <c r="AH9101" i="8"/>
  <c r="AI9101" i="8"/>
  <c r="AH9102" i="8"/>
  <c r="AI9102" i="8"/>
  <c r="AH9103" i="8"/>
  <c r="AI9103" i="8"/>
  <c r="AH9104" i="8"/>
  <c r="AI9104" i="8"/>
  <c r="AH9105" i="8"/>
  <c r="AI9105" i="8"/>
  <c r="AH9106" i="8"/>
  <c r="AI9106" i="8"/>
  <c r="AH9107" i="8"/>
  <c r="AI9107" i="8"/>
  <c r="AH9108" i="8"/>
  <c r="AI9108" i="8"/>
  <c r="AH9109" i="8"/>
  <c r="AI9109" i="8"/>
  <c r="AH9110" i="8"/>
  <c r="AI9110" i="8"/>
  <c r="AH9111" i="8"/>
  <c r="AI9111" i="8"/>
  <c r="AH9112" i="8"/>
  <c r="AI9112" i="8"/>
  <c r="AH9113" i="8"/>
  <c r="AI9113" i="8"/>
  <c r="AH9114" i="8"/>
  <c r="AI9114" i="8"/>
  <c r="AH9115" i="8"/>
  <c r="AI9115" i="8"/>
  <c r="AH9116" i="8"/>
  <c r="AI9116" i="8"/>
  <c r="AH9117" i="8"/>
  <c r="AI9117" i="8"/>
  <c r="AH9118" i="8"/>
  <c r="AI9118" i="8"/>
  <c r="AH9119" i="8"/>
  <c r="AI9119" i="8"/>
  <c r="AH9120" i="8"/>
  <c r="AI9120" i="8"/>
  <c r="AH9121" i="8"/>
  <c r="AI9121" i="8"/>
  <c r="AH9122" i="8"/>
  <c r="AI9122" i="8"/>
  <c r="AH9123" i="8"/>
  <c r="AI9123" i="8"/>
  <c r="AH9124" i="8"/>
  <c r="AI9124" i="8"/>
  <c r="AH9125" i="8"/>
  <c r="AI9125" i="8"/>
  <c r="AH9126" i="8"/>
  <c r="AI9126" i="8"/>
  <c r="AH9127" i="8"/>
  <c r="AI9127" i="8"/>
  <c r="AH9128" i="8"/>
  <c r="AI9128" i="8"/>
  <c r="AH9129" i="8"/>
  <c r="AI9129" i="8"/>
  <c r="AH9130" i="8"/>
  <c r="AI9130" i="8"/>
  <c r="AH9131" i="8"/>
  <c r="AI9131" i="8"/>
  <c r="AH9132" i="8"/>
  <c r="AI9132" i="8"/>
  <c r="D1" i="8"/>
  <c r="AH3225" i="8"/>
  <c r="AI3225" i="8"/>
  <c r="AJ12179" i="8"/>
  <c r="AK12179" i="8" s="1" a="1"/>
  <c r="AK12179" i="8" s="1"/>
  <c r="AJ12180" i="8"/>
  <c r="AK12180" i="8" s="1" a="1"/>
  <c r="AK12180" i="8" s="1"/>
  <c r="AJ12181" i="8"/>
  <c r="AK12181" i="8" s="1" a="1"/>
  <c r="AK12181" i="8" s="1"/>
  <c r="AJ12182" i="8"/>
  <c r="AK12182" i="8" s="1" a="1"/>
  <c r="AK12182" i="8" s="1"/>
  <c r="AJ12183" i="8"/>
  <c r="AK12183" i="8" s="1" a="1"/>
  <c r="AK12183" i="8" s="1"/>
  <c r="AJ12184" i="8"/>
  <c r="AK12184" i="8" s="1" a="1"/>
  <c r="AK12184" i="8" s="1"/>
  <c r="AJ12185" i="8"/>
  <c r="AK12185" i="8" s="1" a="1"/>
  <c r="AK12185" i="8" s="1"/>
  <c r="AJ12186" i="8"/>
  <c r="AK12186" i="8" s="1" a="1"/>
  <c r="AK12186" i="8" s="1"/>
  <c r="AJ12187" i="8"/>
  <c r="AK12187" i="8" s="1" a="1"/>
  <c r="AK12187" i="8" s="1"/>
  <c r="AJ12188" i="8"/>
  <c r="AK12188" i="8" s="1" a="1"/>
  <c r="AK12188" i="8" s="1"/>
  <c r="AJ12189" i="8"/>
  <c r="AK12189" i="8" s="1" a="1"/>
  <c r="AK12189" i="8" s="1"/>
  <c r="AJ12190" i="8"/>
  <c r="AK12190" i="8" s="1" a="1"/>
  <c r="AK12190" i="8" s="1"/>
  <c r="AJ12191" i="8"/>
  <c r="AK12191" i="8" s="1" a="1"/>
  <c r="AK12191" i="8" s="1"/>
  <c r="AJ12192" i="8"/>
  <c r="AK12192" i="8" s="1" a="1"/>
  <c r="AK12192" i="8" s="1"/>
  <c r="AJ12193" i="8"/>
  <c r="AK12193" i="8" s="1" a="1"/>
  <c r="AK12193" i="8" s="1"/>
  <c r="AJ12194" i="8"/>
  <c r="AK12194" i="8" s="1" a="1"/>
  <c r="AK12194" i="8" s="1"/>
  <c r="AJ12195" i="8"/>
  <c r="AK12195" i="8" s="1" a="1"/>
  <c r="AK12195" i="8" s="1"/>
  <c r="AJ12196" i="8"/>
  <c r="AK12196" i="8" s="1" a="1"/>
  <c r="AK12196" i="8" s="1"/>
  <c r="AJ12197" i="8"/>
  <c r="AK12197" i="8" s="1" a="1"/>
  <c r="AK12197" i="8" s="1"/>
  <c r="AJ12198" i="8"/>
  <c r="AK12198" i="8" s="1" a="1"/>
  <c r="AK12198" i="8" s="1"/>
  <c r="AJ12199" i="8"/>
  <c r="AK12199" i="8" s="1" a="1"/>
  <c r="AK12199" i="8" s="1"/>
  <c r="AJ12200" i="8"/>
  <c r="AK12200" i="8" s="1" a="1"/>
  <c r="AK12200" i="8" s="1"/>
  <c r="AJ12201" i="8"/>
  <c r="AK12201" i="8" s="1" a="1"/>
  <c r="AK12201" i="8" s="1"/>
  <c r="AJ12202" i="8"/>
  <c r="AK12202" i="8" s="1" a="1"/>
  <c r="AK12202" i="8" s="1"/>
  <c r="AJ12203" i="8"/>
  <c r="AK12203" i="8" s="1" a="1"/>
  <c r="AK12203" i="8" s="1"/>
  <c r="AJ12204" i="8"/>
  <c r="AK12204" i="8" s="1" a="1"/>
  <c r="AK12204" i="8" s="1"/>
  <c r="AJ12205" i="8"/>
  <c r="AK12205" i="8" s="1" a="1"/>
  <c r="AK12205" i="8" s="1"/>
  <c r="AJ12206" i="8"/>
  <c r="AK12206" i="8" s="1" a="1"/>
  <c r="AK12206" i="8" s="1"/>
  <c r="AJ12207" i="8"/>
  <c r="AK12207" i="8" s="1" a="1"/>
  <c r="AK12207" i="8" s="1"/>
  <c r="AJ12208" i="8"/>
  <c r="AK12208" i="8" s="1" a="1"/>
  <c r="AK12208" i="8" s="1"/>
  <c r="AJ12209" i="8"/>
  <c r="AK12209" i="8" s="1" a="1"/>
  <c r="AK12209" i="8" s="1"/>
  <c r="AJ12210" i="8"/>
  <c r="AK12210" i="8" s="1" a="1"/>
  <c r="AK12210" i="8" s="1"/>
  <c r="AJ12211" i="8"/>
  <c r="AK12211" i="8" s="1" a="1"/>
  <c r="AK12211" i="8" s="1"/>
  <c r="AJ12212" i="8"/>
  <c r="AK12212" i="8" s="1" a="1"/>
  <c r="AK12212" i="8" s="1"/>
  <c r="AJ12213" i="8"/>
  <c r="AK12213" i="8" s="1" a="1"/>
  <c r="AK12213" i="8" s="1"/>
  <c r="AJ12214" i="8"/>
  <c r="AK12214" i="8" s="1" a="1"/>
  <c r="AK12214" i="8" s="1"/>
  <c r="AJ12215" i="8"/>
  <c r="AK12215" i="8" s="1" a="1"/>
  <c r="AK12215" i="8" s="1"/>
  <c r="AJ12216" i="8"/>
  <c r="AK12216" i="8" s="1" a="1"/>
  <c r="AK12216" i="8" s="1"/>
  <c r="AJ12217" i="8"/>
  <c r="AK12217" i="8" s="1" a="1"/>
  <c r="AK12217" i="8" s="1"/>
  <c r="AJ12218" i="8"/>
  <c r="AK12218" i="8" s="1" a="1"/>
  <c r="AK12218" i="8" s="1"/>
  <c r="AJ12219" i="8"/>
  <c r="AK12219" i="8" s="1" a="1"/>
  <c r="AK12219" i="8" s="1"/>
  <c r="AJ12220" i="8"/>
  <c r="AK12220" i="8" s="1" a="1"/>
  <c r="AK12220" i="8" s="1"/>
  <c r="AJ12221" i="8"/>
  <c r="AK12221" i="8" s="1" a="1"/>
  <c r="AK12221" i="8" s="1"/>
  <c r="AJ12222" i="8"/>
  <c r="AK12222" i="8" s="1" a="1"/>
  <c r="AK12222" i="8" s="1"/>
  <c r="AJ12223" i="8"/>
  <c r="AK12223" i="8" s="1" a="1"/>
  <c r="AK12223" i="8" s="1"/>
  <c r="AJ12224" i="8"/>
  <c r="AK12224" i="8" s="1" a="1"/>
  <c r="AK12224" i="8" s="1"/>
  <c r="AJ12225" i="8"/>
  <c r="AK12225" i="8" s="1" a="1"/>
  <c r="AK12225" i="8" s="1"/>
  <c r="AJ12226" i="8"/>
  <c r="AK12226" i="8" s="1" a="1"/>
  <c r="AK12226" i="8" s="1"/>
  <c r="AJ12227" i="8"/>
  <c r="AK12227" i="8" s="1" a="1"/>
  <c r="AK12227" i="8" s="1"/>
  <c r="AJ12228" i="8"/>
  <c r="AK12228" i="8" s="1" a="1"/>
  <c r="AK12228" i="8" s="1"/>
  <c r="AJ12229" i="8"/>
  <c r="AK12229" i="8" s="1" a="1"/>
  <c r="AK12229" i="8" s="1"/>
  <c r="AJ12230" i="8"/>
  <c r="AK12230" i="8" s="1" a="1"/>
  <c r="AK12230" i="8" s="1"/>
  <c r="AJ12231" i="8"/>
  <c r="AK12231" i="8" s="1" a="1"/>
  <c r="AK12231" i="8" s="1"/>
  <c r="AJ12232" i="8"/>
  <c r="AK12232" i="8" s="1" a="1"/>
  <c r="AK12232" i="8" s="1"/>
  <c r="AJ12233" i="8"/>
  <c r="AK12233" i="8" s="1" a="1"/>
  <c r="AK12233" i="8" s="1"/>
  <c r="AJ12234" i="8"/>
  <c r="AK12234" i="8" s="1" a="1"/>
  <c r="AK12234" i="8" s="1"/>
  <c r="AJ12235" i="8"/>
  <c r="AK12235" i="8" s="1" a="1"/>
  <c r="AK12235" i="8" s="1"/>
  <c r="AJ12236" i="8"/>
  <c r="AK12236" i="8" s="1" a="1"/>
  <c r="AK12236" i="8" s="1"/>
  <c r="AJ12237" i="8"/>
  <c r="AK12237" i="8" s="1" a="1"/>
  <c r="AK12237" i="8" s="1"/>
  <c r="AJ12238" i="8"/>
  <c r="AK12238" i="8" s="1" a="1"/>
  <c r="AK12238" i="8" s="1"/>
  <c r="AJ12239" i="8"/>
  <c r="AK12239" i="8" s="1" a="1"/>
  <c r="AK12239" i="8" s="1"/>
  <c r="AJ12240" i="8"/>
  <c r="AK12240" i="8" s="1" a="1"/>
  <c r="AK12240" i="8" s="1"/>
  <c r="AJ12241" i="8"/>
  <c r="AK12241" i="8" s="1" a="1"/>
  <c r="AK12241" i="8" s="1"/>
  <c r="AJ12242" i="8"/>
  <c r="AK12242" i="8" s="1" a="1"/>
  <c r="AK12242" i="8" s="1"/>
  <c r="AJ12243" i="8"/>
  <c r="AK12243" i="8" s="1" a="1"/>
  <c r="AK12243" i="8" s="1"/>
  <c r="AJ12244" i="8"/>
  <c r="AK12244" i="8" s="1" a="1"/>
  <c r="AK12244" i="8" s="1"/>
  <c r="AJ12245" i="8"/>
  <c r="AK12245" i="8" s="1" a="1"/>
  <c r="AK12245" i="8" s="1"/>
  <c r="AJ12246" i="8"/>
  <c r="AK12246" i="8" s="1" a="1"/>
  <c r="AK12246" i="8" s="1"/>
  <c r="AJ12247" i="8"/>
  <c r="AK12247" i="8" s="1" a="1"/>
  <c r="AK12247" i="8" s="1"/>
  <c r="AJ12248" i="8"/>
  <c r="AK12248" i="8" s="1" a="1"/>
  <c r="AK12248" i="8" s="1"/>
  <c r="AJ12249" i="8"/>
  <c r="AK12249" i="8" s="1" a="1"/>
  <c r="AK12249" i="8" s="1"/>
  <c r="AJ12250" i="8"/>
  <c r="AK12250" i="8" s="1" a="1"/>
  <c r="AK12250" i="8" s="1"/>
  <c r="AJ12251" i="8"/>
  <c r="AK12251" i="8" s="1" a="1"/>
  <c r="AK12251" i="8" s="1"/>
  <c r="AJ12252" i="8"/>
  <c r="AK12252" i="8" s="1" a="1"/>
  <c r="AK12252" i="8" s="1"/>
  <c r="AJ12253" i="8"/>
  <c r="AK12253" i="8" s="1" a="1"/>
  <c r="AK12253" i="8" s="1"/>
  <c r="AJ12254" i="8"/>
  <c r="AK12254" i="8" s="1" a="1"/>
  <c r="AK12254" i="8" s="1"/>
  <c r="AJ12255" i="8"/>
  <c r="AK12255" i="8" s="1" a="1"/>
  <c r="AK12255" i="8" s="1"/>
  <c r="AJ12256" i="8"/>
  <c r="AK12256" i="8" s="1" a="1"/>
  <c r="AK12256" i="8" s="1"/>
  <c r="AJ12257" i="8"/>
  <c r="AK12257" i="8" s="1" a="1"/>
  <c r="AK12257" i="8" s="1"/>
  <c r="AJ12258" i="8"/>
  <c r="AK12258" i="8" s="1" a="1"/>
  <c r="AK12258" i="8" s="1"/>
  <c r="AJ12259" i="8"/>
  <c r="AK12259" i="8" s="1" a="1"/>
  <c r="AK12259" i="8" s="1"/>
  <c r="AJ12260" i="8"/>
  <c r="AK12260" i="8" s="1" a="1"/>
  <c r="AK12260" i="8" s="1"/>
  <c r="AJ12261" i="8"/>
  <c r="AK12261" i="8" s="1" a="1"/>
  <c r="AK12261" i="8" s="1"/>
  <c r="AJ12262" i="8"/>
  <c r="AK12262" i="8" s="1" a="1"/>
  <c r="AK12262" i="8" s="1"/>
  <c r="AJ12263" i="8"/>
  <c r="AK12263" i="8" s="1" a="1"/>
  <c r="AK12263" i="8" s="1"/>
  <c r="AJ12264" i="8"/>
  <c r="AK12264" i="8" s="1" a="1"/>
  <c r="AK12264" i="8" s="1"/>
  <c r="AJ12265" i="8"/>
  <c r="AK12265" i="8" s="1" a="1"/>
  <c r="AK12265" i="8" s="1"/>
  <c r="AJ12266" i="8"/>
  <c r="AK12266" i="8" s="1" a="1"/>
  <c r="AK12266" i="8" s="1"/>
  <c r="AJ12267" i="8"/>
  <c r="AK12267" i="8" s="1" a="1"/>
  <c r="AK12267" i="8" s="1"/>
  <c r="AJ12268" i="8"/>
  <c r="AK12268" i="8" s="1" a="1"/>
  <c r="AK12268" i="8" s="1"/>
  <c r="AJ12269" i="8"/>
  <c r="AK12269" i="8" s="1" a="1"/>
  <c r="AK12269" i="8" s="1"/>
  <c r="AJ12270" i="8"/>
  <c r="AK12270" i="8" s="1" a="1"/>
  <c r="AK12270" i="8" s="1"/>
  <c r="AJ12271" i="8"/>
  <c r="AK12271" i="8" s="1" a="1"/>
  <c r="AK12271" i="8" s="1"/>
  <c r="AJ12272" i="8"/>
  <c r="AK12272" i="8" s="1" a="1"/>
  <c r="AK12272" i="8" s="1"/>
  <c r="AJ12273" i="8"/>
  <c r="AK12273" i="8" s="1" a="1"/>
  <c r="AK12273" i="8" s="1"/>
  <c r="AJ12274" i="8"/>
  <c r="AK12274" i="8" s="1" a="1"/>
  <c r="AK12274" i="8" s="1"/>
  <c r="AJ12275" i="8"/>
  <c r="AK12275" i="8" s="1" a="1"/>
  <c r="AK12275" i="8" s="1"/>
  <c r="AJ12276" i="8"/>
  <c r="AK12276" i="8" s="1" a="1"/>
  <c r="AK12276" i="8" s="1"/>
  <c r="AJ12277" i="8"/>
  <c r="AK12277" i="8" s="1" a="1"/>
  <c r="AK12277" i="8" s="1"/>
  <c r="AJ12278" i="8"/>
  <c r="AK12278" i="8" s="1" a="1"/>
  <c r="AK12278" i="8" s="1"/>
  <c r="AJ12279" i="8"/>
  <c r="AK12279" i="8" s="1" a="1"/>
  <c r="AK12279" i="8" s="1"/>
  <c r="AJ12280" i="8"/>
  <c r="AK12280" i="8" s="1" a="1"/>
  <c r="AK12280" i="8" s="1"/>
  <c r="AJ12281" i="8"/>
  <c r="AK12281" i="8" s="1" a="1"/>
  <c r="AK12281" i="8" s="1"/>
  <c r="AJ12282" i="8"/>
  <c r="AK12282" i="8" s="1" a="1"/>
  <c r="AK12282" i="8" s="1"/>
  <c r="AJ12283" i="8"/>
  <c r="AK12283" i="8" s="1" a="1"/>
  <c r="AK12283" i="8" s="1"/>
  <c r="AJ12284" i="8"/>
  <c r="AK12284" i="8" s="1" a="1"/>
  <c r="AK12284" i="8" s="1"/>
  <c r="AJ12285" i="8"/>
  <c r="AK12285" i="8" s="1" a="1"/>
  <c r="AK12285" i="8" s="1"/>
  <c r="AJ12286" i="8"/>
  <c r="AK12286" i="8" s="1" a="1"/>
  <c r="AK12286" i="8" s="1"/>
  <c r="AJ12287" i="8"/>
  <c r="AK12287" i="8" s="1" a="1"/>
  <c r="AK12287" i="8" s="1"/>
  <c r="AJ12288" i="8"/>
  <c r="AK12288" i="8" s="1" a="1"/>
  <c r="AK12288" i="8" s="1"/>
  <c r="AJ12289" i="8"/>
  <c r="AK12289" i="8" s="1" a="1"/>
  <c r="AK12289" i="8" s="1"/>
  <c r="AJ12290" i="8"/>
  <c r="AK12290" i="8" s="1" a="1"/>
  <c r="AK12290" i="8" s="1"/>
  <c r="AJ12291" i="8"/>
  <c r="AK12291" i="8" s="1" a="1"/>
  <c r="AK12291" i="8" s="1"/>
  <c r="AJ12292" i="8"/>
  <c r="AK12292" i="8" s="1" a="1"/>
  <c r="AK12292" i="8" s="1"/>
  <c r="AJ12293" i="8"/>
  <c r="AK12293" i="8" s="1" a="1"/>
  <c r="AK12293" i="8" s="1"/>
  <c r="AJ12294" i="8"/>
  <c r="AK12294" i="8" s="1" a="1"/>
  <c r="AK12294" i="8" s="1"/>
  <c r="AJ12295" i="8"/>
  <c r="AK12295" i="8" s="1" a="1"/>
  <c r="AK12295" i="8" s="1"/>
  <c r="AJ12296" i="8"/>
  <c r="AK12296" i="8" s="1" a="1"/>
  <c r="AK12296" i="8" s="1"/>
  <c r="AJ12297" i="8"/>
  <c r="AK12297" i="8" s="1" a="1"/>
  <c r="AK12297" i="8" s="1"/>
  <c r="AJ12298" i="8"/>
  <c r="AK12298" i="8" s="1" a="1"/>
  <c r="AK12298" i="8" s="1"/>
  <c r="AJ12299" i="8"/>
  <c r="AK12299" i="8" s="1" a="1"/>
  <c r="AK12299" i="8" s="1"/>
  <c r="AJ12300" i="8"/>
  <c r="AK12300" i="8" s="1" a="1"/>
  <c r="AK12300" i="8" s="1"/>
  <c r="AJ12301" i="8"/>
  <c r="AK12301" i="8" s="1" a="1"/>
  <c r="AK12301" i="8" s="1"/>
  <c r="AJ12302" i="8"/>
  <c r="AK12302" i="8" s="1" a="1"/>
  <c r="AK12302" i="8" s="1"/>
  <c r="AJ12303" i="8"/>
  <c r="AK12303" i="8" s="1" a="1"/>
  <c r="AK12303" i="8" s="1"/>
  <c r="AJ12304" i="8"/>
  <c r="AK12304" i="8" s="1" a="1"/>
  <c r="AK12304" i="8" s="1"/>
  <c r="AJ12305" i="8"/>
  <c r="AK12305" i="8" s="1" a="1"/>
  <c r="AK12305" i="8" s="1"/>
  <c r="AJ12306" i="8"/>
  <c r="AK12306" i="8" s="1" a="1"/>
  <c r="AK12306" i="8" s="1"/>
  <c r="AJ12307" i="8"/>
  <c r="AK12307" i="8" s="1" a="1"/>
  <c r="AK12307" i="8" s="1"/>
  <c r="AJ12308" i="8"/>
  <c r="AK12308" i="8" s="1" a="1"/>
  <c r="AK12308" i="8" s="1"/>
  <c r="AJ12309" i="8"/>
  <c r="AK12309" i="8" s="1" a="1"/>
  <c r="AK12309" i="8" s="1"/>
  <c r="AJ12310" i="8"/>
  <c r="AK12310" i="8" s="1" a="1"/>
  <c r="AK12310" i="8" s="1"/>
  <c r="AJ12311" i="8"/>
  <c r="AK12311" i="8" s="1" a="1"/>
  <c r="AK12311" i="8" s="1"/>
  <c r="AJ12312" i="8"/>
  <c r="AK12312" i="8" s="1" a="1"/>
  <c r="AK12312" i="8" s="1"/>
  <c r="AJ12313" i="8"/>
  <c r="AK12313" i="8" s="1" a="1"/>
  <c r="AK12313" i="8" s="1"/>
  <c r="AJ12314" i="8"/>
  <c r="AK12314" i="8" s="1" a="1"/>
  <c r="AK12314" i="8" s="1"/>
  <c r="AJ12315" i="8"/>
  <c r="AK12315" i="8" s="1" a="1"/>
  <c r="AK12315" i="8" s="1"/>
  <c r="AJ12316" i="8"/>
  <c r="AK12316" i="8" s="1" a="1"/>
  <c r="AK12316" i="8" s="1"/>
  <c r="AJ12317" i="8"/>
  <c r="AK12317" i="8" s="1" a="1"/>
  <c r="AK12317" i="8" s="1"/>
  <c r="AJ12318" i="8"/>
  <c r="AK12318" i="8" s="1" a="1"/>
  <c r="AK12318" i="8" s="1"/>
  <c r="AJ12319" i="8"/>
  <c r="AK12319" i="8" s="1" a="1"/>
  <c r="AK12319" i="8" s="1"/>
  <c r="AJ12320" i="8"/>
  <c r="AK12320" i="8" s="1" a="1"/>
  <c r="AK12320" i="8" s="1"/>
  <c r="AJ12321" i="8"/>
  <c r="AK12321" i="8" s="1" a="1"/>
  <c r="AK12321" i="8" s="1"/>
  <c r="AJ12322" i="8"/>
  <c r="AK12322" i="8" s="1" a="1"/>
  <c r="AK12322" i="8" s="1"/>
  <c r="AJ12323" i="8"/>
  <c r="AK12323" i="8" s="1" a="1"/>
  <c r="AK12323" i="8" s="1"/>
  <c r="AJ12324" i="8"/>
  <c r="AK12324" i="8" s="1" a="1"/>
  <c r="AK12324" i="8" s="1"/>
  <c r="AJ12325" i="8"/>
  <c r="AK12325" i="8" s="1" a="1"/>
  <c r="AK12325" i="8" s="1"/>
  <c r="AJ12326" i="8"/>
  <c r="AK12326" i="8" s="1" a="1"/>
  <c r="AK12326" i="8" s="1"/>
  <c r="AJ12327" i="8"/>
  <c r="AK12327" i="8" s="1" a="1"/>
  <c r="AK12327" i="8" s="1"/>
  <c r="AJ12328" i="8"/>
  <c r="AK12328" i="8" s="1" a="1"/>
  <c r="AK12328" i="8" s="1"/>
  <c r="AJ12329" i="8"/>
  <c r="AK12329" i="8" s="1" a="1"/>
  <c r="AK12329" i="8" s="1"/>
  <c r="AJ12330" i="8"/>
  <c r="AK12330" i="8" s="1" a="1"/>
  <c r="AK12330" i="8" s="1"/>
  <c r="AJ12331" i="8"/>
  <c r="AK12331" i="8" s="1" a="1"/>
  <c r="AK12331" i="8" s="1"/>
  <c r="AJ12332" i="8"/>
  <c r="AK12332" i="8" s="1" a="1"/>
  <c r="AK12332" i="8" s="1"/>
  <c r="AJ12333" i="8"/>
  <c r="AK12333" i="8" s="1" a="1"/>
  <c r="AK12333" i="8" s="1"/>
  <c r="AJ12334" i="8"/>
  <c r="AK12334" i="8" s="1" a="1"/>
  <c r="AK12334" i="8" s="1"/>
  <c r="AJ12335" i="8"/>
  <c r="AK12335" i="8" s="1" a="1"/>
  <c r="AK12335" i="8" s="1"/>
  <c r="AJ12336" i="8"/>
  <c r="AK12336" i="8" s="1" a="1"/>
  <c r="AK12336" i="8" s="1"/>
  <c r="AJ12337" i="8"/>
  <c r="AK12337" i="8" s="1" a="1"/>
  <c r="AK12337" i="8" s="1"/>
  <c r="AJ12338" i="8"/>
  <c r="AK12338" i="8" s="1" a="1"/>
  <c r="AK12338" i="8" s="1"/>
  <c r="AJ12339" i="8"/>
  <c r="AK12339" i="8" s="1" a="1"/>
  <c r="AK12339" i="8" s="1"/>
  <c r="AJ12340" i="8"/>
  <c r="AK12340" i="8" s="1" a="1"/>
  <c r="AK12340" i="8" s="1"/>
  <c r="AJ12341" i="8"/>
  <c r="AK12341" i="8" s="1" a="1"/>
  <c r="AK12341" i="8" s="1"/>
  <c r="AJ12342" i="8"/>
  <c r="AK12342" i="8" s="1" a="1"/>
  <c r="AK12342" i="8" s="1"/>
  <c r="AJ12343" i="8"/>
  <c r="AK12343" i="8" s="1" a="1"/>
  <c r="AK12343" i="8" s="1"/>
  <c r="AJ12344" i="8"/>
  <c r="AK12344" i="8" s="1" a="1"/>
  <c r="AK12344" i="8" s="1"/>
  <c r="AJ12345" i="8"/>
  <c r="AK12345" i="8" s="1" a="1"/>
  <c r="AK12345" i="8" s="1"/>
  <c r="AJ12346" i="8"/>
  <c r="AK12346" i="8" s="1" a="1"/>
  <c r="AK12346" i="8" s="1"/>
  <c r="AJ12347" i="8"/>
  <c r="AK12347" i="8" s="1" a="1"/>
  <c r="AK12347" i="8" s="1"/>
  <c r="AJ12348" i="8"/>
  <c r="AK12348" i="8" s="1" a="1"/>
  <c r="AK12348" i="8" s="1"/>
  <c r="AJ12349" i="8"/>
  <c r="AK12349" i="8" s="1" a="1"/>
  <c r="AK12349" i="8" s="1"/>
  <c r="AJ12350" i="8"/>
  <c r="AK12350" i="8" s="1" a="1"/>
  <c r="AK12350" i="8" s="1"/>
  <c r="AJ12351" i="8"/>
  <c r="AK12351" i="8" s="1" a="1"/>
  <c r="AK12351" i="8" s="1"/>
  <c r="AJ12352" i="8"/>
  <c r="AK12352" i="8" s="1" a="1"/>
  <c r="AK12352" i="8" s="1"/>
  <c r="AJ12353" i="8"/>
  <c r="AK12353" i="8" s="1" a="1"/>
  <c r="AK12353" i="8" s="1"/>
  <c r="AJ12354" i="8"/>
  <c r="AK12354" i="8" s="1" a="1"/>
  <c r="AK12354" i="8" s="1"/>
  <c r="AJ12355" i="8"/>
  <c r="AK12355" i="8" s="1" a="1"/>
  <c r="AK12355" i="8" s="1"/>
  <c r="AJ12356" i="8"/>
  <c r="AK12356" i="8" s="1" a="1"/>
  <c r="AK12356" i="8" s="1"/>
  <c r="AJ12357" i="8"/>
  <c r="AK12357" i="8" s="1" a="1"/>
  <c r="AK12357" i="8" s="1"/>
  <c r="AJ12358" i="8"/>
  <c r="AK12358" i="8" s="1" a="1"/>
  <c r="AK12358" i="8" s="1"/>
  <c r="AJ12359" i="8"/>
  <c r="AK12359" i="8" s="1" a="1"/>
  <c r="AK12359" i="8" s="1"/>
  <c r="AJ12360" i="8"/>
  <c r="AK12360" i="8" s="1" a="1"/>
  <c r="AK12360" i="8" s="1"/>
  <c r="AJ12361" i="8"/>
  <c r="AK12361" i="8" s="1" a="1"/>
  <c r="AK12361" i="8" s="1"/>
  <c r="AJ12362" i="8"/>
  <c r="AK12362" i="8" s="1" a="1"/>
  <c r="AK12362" i="8" s="1"/>
  <c r="AJ12363" i="8"/>
  <c r="AK12363" i="8" s="1" a="1"/>
  <c r="AK12363" i="8" s="1"/>
  <c r="AJ12364" i="8"/>
  <c r="AK12364" i="8" s="1" a="1"/>
  <c r="AK12364" i="8" s="1"/>
  <c r="AJ12365" i="8"/>
  <c r="AK12365" i="8" s="1" a="1"/>
  <c r="AK12365" i="8" s="1"/>
  <c r="AJ12366" i="8"/>
  <c r="AK12366" i="8" s="1" a="1"/>
  <c r="AK12366" i="8" s="1"/>
  <c r="AJ12367" i="8"/>
  <c r="AK12367" i="8" s="1" a="1"/>
  <c r="AK12367" i="8" s="1"/>
  <c r="AJ12368" i="8"/>
  <c r="AK12368" i="8" s="1" a="1"/>
  <c r="AK12368" i="8" s="1"/>
  <c r="AJ12369" i="8"/>
  <c r="AK12369" i="8" s="1" a="1"/>
  <c r="AK12369" i="8" s="1"/>
  <c r="AJ12370" i="8"/>
  <c r="AK12370" i="8" s="1" a="1"/>
  <c r="AK12370" i="8" s="1"/>
  <c r="AJ12371" i="8"/>
  <c r="AK12371" i="8" s="1" a="1"/>
  <c r="AK12371" i="8" s="1"/>
  <c r="AJ12372" i="8"/>
  <c r="AK12372" i="8" s="1" a="1"/>
  <c r="AK12372" i="8" s="1"/>
  <c r="AJ12373" i="8"/>
  <c r="AK12373" i="8" s="1" a="1"/>
  <c r="AK12373" i="8" s="1"/>
  <c r="AJ12374" i="8"/>
  <c r="AK12374" i="8" s="1" a="1"/>
  <c r="AK12374" i="8" s="1"/>
  <c r="AJ12375" i="8"/>
  <c r="AK12375" i="8" s="1" a="1"/>
  <c r="AK12375" i="8" s="1"/>
  <c r="AJ12376" i="8"/>
  <c r="AK12376" i="8" s="1" a="1"/>
  <c r="AK12376" i="8" s="1"/>
  <c r="AJ12377" i="8"/>
  <c r="AK12377" i="8" s="1" a="1"/>
  <c r="AK12377" i="8" s="1"/>
  <c r="AJ12378" i="8"/>
  <c r="AK12378" i="8" s="1" a="1"/>
  <c r="AK12378" i="8" s="1"/>
  <c r="AJ12379" i="8"/>
  <c r="AK12379" i="8" s="1" a="1"/>
  <c r="AK12379" i="8" s="1"/>
  <c r="AJ12380" i="8"/>
  <c r="AK12380" i="8" s="1" a="1"/>
  <c r="AK12380" i="8" s="1"/>
  <c r="AJ12381" i="8"/>
  <c r="AK12381" i="8" s="1" a="1"/>
  <c r="AK12381" i="8" s="1"/>
  <c r="AJ12382" i="8"/>
  <c r="AK12382" i="8" s="1" a="1"/>
  <c r="AK12382" i="8" s="1"/>
  <c r="AJ12383" i="8"/>
  <c r="AK12383" i="8" s="1" a="1"/>
  <c r="AK12383" i="8" s="1"/>
  <c r="AJ12384" i="8"/>
  <c r="AK12384" i="8" s="1" a="1"/>
  <c r="AK12384" i="8" s="1"/>
  <c r="AJ12385" i="8"/>
  <c r="AK12385" i="8" s="1" a="1"/>
  <c r="AK12385" i="8" s="1"/>
  <c r="AJ12386" i="8"/>
  <c r="AK12386" i="8" s="1" a="1"/>
  <c r="AK12386" i="8" s="1"/>
  <c r="AJ12387" i="8"/>
  <c r="AK12387" i="8" s="1" a="1"/>
  <c r="AK12387" i="8" s="1"/>
  <c r="AJ12388" i="8"/>
  <c r="AK12388" i="8" s="1" a="1"/>
  <c r="AK12388" i="8" s="1"/>
  <c r="AJ12389" i="8"/>
  <c r="AK12389" i="8" s="1" a="1"/>
  <c r="AK12389" i="8" s="1"/>
  <c r="AJ12390" i="8"/>
  <c r="AK12390" i="8" s="1" a="1"/>
  <c r="AK12390" i="8" s="1"/>
  <c r="AJ12391" i="8"/>
  <c r="AK12391" i="8" s="1" a="1"/>
  <c r="AK12391" i="8" s="1"/>
  <c r="AJ12392" i="8"/>
  <c r="AK12392" i="8" s="1" a="1"/>
  <c r="AK12392" i="8" s="1"/>
  <c r="AJ12393" i="8"/>
  <c r="AK12393" i="8" s="1" a="1"/>
  <c r="AK12393" i="8" s="1"/>
  <c r="AJ12394" i="8"/>
  <c r="AK12394" i="8" s="1" a="1"/>
  <c r="AK12394" i="8" s="1"/>
  <c r="AJ12395" i="8"/>
  <c r="AK12395" i="8" s="1" a="1"/>
  <c r="AK12395" i="8" s="1"/>
  <c r="AJ12396" i="8"/>
  <c r="AK12396" i="8" s="1" a="1"/>
  <c r="AK12396" i="8" s="1"/>
  <c r="AJ12397" i="8"/>
  <c r="AK12397" i="8" s="1" a="1"/>
  <c r="AK12397" i="8" s="1"/>
  <c r="AJ12398" i="8"/>
  <c r="AK12398" i="8" s="1" a="1"/>
  <c r="AK12398" i="8" s="1"/>
  <c r="AJ12399" i="8"/>
  <c r="AK12399" i="8" s="1" a="1"/>
  <c r="AK12399" i="8" s="1"/>
  <c r="AJ12400" i="8"/>
  <c r="AK12400" i="8" s="1" a="1"/>
  <c r="AK12400" i="8" s="1"/>
  <c r="AJ12401" i="8"/>
  <c r="AK12401" i="8" s="1" a="1"/>
  <c r="AK12401" i="8" s="1"/>
  <c r="AJ12402" i="8"/>
  <c r="AK12402" i="8" s="1" a="1"/>
  <c r="AK12402" i="8" s="1"/>
  <c r="AJ12403" i="8"/>
  <c r="AK12403" i="8" s="1" a="1"/>
  <c r="AK12403" i="8" s="1"/>
  <c r="AJ12404" i="8"/>
  <c r="AK12404" i="8" s="1" a="1"/>
  <c r="AK12404" i="8" s="1"/>
  <c r="AJ12405" i="8"/>
  <c r="AK12405" i="8" s="1" a="1"/>
  <c r="AK12405" i="8" s="1"/>
  <c r="AJ12406" i="8"/>
  <c r="AK12406" i="8" s="1" a="1"/>
  <c r="AK12406" i="8" s="1"/>
  <c r="AJ12407" i="8"/>
  <c r="AK12407" i="8" s="1" a="1"/>
  <c r="AK12407" i="8" s="1"/>
  <c r="AJ12408" i="8"/>
  <c r="AK12408" i="8" s="1" a="1"/>
  <c r="AK12408" i="8" s="1"/>
  <c r="AJ12409" i="8"/>
  <c r="AK12409" i="8" s="1" a="1"/>
  <c r="AK12409" i="8" s="1"/>
  <c r="AJ12410" i="8"/>
  <c r="AK12410" i="8" s="1" a="1"/>
  <c r="AK12410" i="8" s="1"/>
  <c r="AJ12411" i="8"/>
  <c r="AK12411" i="8" s="1" a="1"/>
  <c r="AK12411" i="8" s="1"/>
  <c r="AJ12412" i="8"/>
  <c r="AK12412" i="8" s="1" a="1"/>
  <c r="AK12412" i="8" s="1"/>
  <c r="AJ12413" i="8"/>
  <c r="AK12413" i="8" s="1" a="1"/>
  <c r="AK12413" i="8" s="1"/>
  <c r="AJ12414" i="8"/>
  <c r="AK12414" i="8" s="1" a="1"/>
  <c r="AK12414" i="8" s="1"/>
  <c r="AJ12415" i="8"/>
  <c r="AK12415" i="8" s="1" a="1"/>
  <c r="AK12415" i="8" s="1"/>
  <c r="AJ12416" i="8"/>
  <c r="AK12416" i="8" s="1" a="1"/>
  <c r="AK12416" i="8" s="1"/>
  <c r="AJ12417" i="8"/>
  <c r="AK12417" i="8" s="1" a="1"/>
  <c r="AK12417" i="8" s="1"/>
  <c r="AJ12418" i="8"/>
  <c r="AK12418" i="8" s="1" a="1"/>
  <c r="AK12418" i="8" s="1"/>
  <c r="AJ12419" i="8"/>
  <c r="AK12419" i="8" s="1" a="1"/>
  <c r="AK12419" i="8" s="1"/>
  <c r="AJ12420" i="8"/>
  <c r="AK12420" i="8" s="1" a="1"/>
  <c r="AK12420" i="8" s="1"/>
  <c r="AJ12421" i="8"/>
  <c r="AK12421" i="8" s="1" a="1"/>
  <c r="AK12421" i="8" s="1"/>
  <c r="AJ12422" i="8"/>
  <c r="AK12422" i="8" s="1" a="1"/>
  <c r="AK12422" i="8" s="1"/>
  <c r="AJ12423" i="8"/>
  <c r="AK12423" i="8" s="1" a="1"/>
  <c r="AK12423" i="8" s="1"/>
  <c r="AJ12424" i="8"/>
  <c r="AK12424" i="8" s="1" a="1"/>
  <c r="AK12424" i="8" s="1"/>
  <c r="AJ12425" i="8"/>
  <c r="AK12425" i="8" s="1" a="1"/>
  <c r="AK12425" i="8" s="1"/>
  <c r="AJ12426" i="8"/>
  <c r="AK12426" i="8" s="1" a="1"/>
  <c r="AK12426" i="8" s="1"/>
  <c r="AJ12427" i="8"/>
  <c r="AK12427" i="8" s="1" a="1"/>
  <c r="AK12427" i="8" s="1"/>
  <c r="AJ12428" i="8"/>
  <c r="AK12428" i="8" s="1" a="1"/>
  <c r="AK12428" i="8" s="1"/>
  <c r="AJ12429" i="8"/>
  <c r="AK12429" i="8" s="1" a="1"/>
  <c r="AK12429" i="8" s="1"/>
  <c r="AJ12430" i="8"/>
  <c r="AK12430" i="8" s="1" a="1"/>
  <c r="AK12430" i="8" s="1"/>
  <c r="AJ12431" i="8"/>
  <c r="AK12431" i="8" s="1" a="1"/>
  <c r="AK12431" i="8" s="1"/>
  <c r="AJ12432" i="8"/>
  <c r="AK12432" i="8" s="1" a="1"/>
  <c r="AK12432" i="8" s="1"/>
  <c r="AJ12433" i="8"/>
  <c r="AK12433" i="8" s="1" a="1"/>
  <c r="AK12433" i="8" s="1"/>
  <c r="AJ12434" i="8"/>
  <c r="AK12434" i="8" s="1" a="1"/>
  <c r="AK12434" i="8" s="1"/>
  <c r="AJ12435" i="8"/>
  <c r="AK12435" i="8" s="1" a="1"/>
  <c r="AK12435" i="8" s="1"/>
  <c r="AJ12436" i="8"/>
  <c r="AK12436" i="8" s="1" a="1"/>
  <c r="AK12436" i="8" s="1"/>
  <c r="AJ12437" i="8"/>
  <c r="AK12437" i="8" s="1" a="1"/>
  <c r="AK12437" i="8" s="1"/>
  <c r="AJ12438" i="8"/>
  <c r="AK12438" i="8" s="1" a="1"/>
  <c r="AK12438" i="8" s="1"/>
  <c r="AJ12439" i="8"/>
  <c r="AK12439" i="8" s="1" a="1"/>
  <c r="AK12439" i="8" s="1"/>
  <c r="AJ12440" i="8"/>
  <c r="AK12440" i="8" s="1" a="1"/>
  <c r="AK12440" i="8" s="1"/>
  <c r="AJ12441" i="8"/>
  <c r="AK12441" i="8" s="1" a="1"/>
  <c r="AK12441" i="8" s="1"/>
  <c r="AJ12442" i="8"/>
  <c r="AK12442" i="8" s="1" a="1"/>
  <c r="AK12442" i="8" s="1"/>
  <c r="AJ12443" i="8"/>
  <c r="AK12443" i="8" s="1" a="1"/>
  <c r="AK12443" i="8" s="1"/>
  <c r="AJ12444" i="8"/>
  <c r="AK12444" i="8" s="1" a="1"/>
  <c r="AK12444" i="8" s="1"/>
  <c r="AJ12445" i="8"/>
  <c r="AK12445" i="8" s="1" a="1"/>
  <c r="AK12445" i="8" s="1"/>
  <c r="AJ12446" i="8"/>
  <c r="AK12446" i="8" s="1" a="1"/>
  <c r="AK12446" i="8" s="1"/>
  <c r="AJ12447" i="8"/>
  <c r="AK12447" i="8" s="1" a="1"/>
  <c r="AK12447" i="8" s="1"/>
  <c r="AJ12448" i="8"/>
  <c r="AK12448" i="8" s="1" a="1"/>
  <c r="AK12448" i="8" s="1"/>
  <c r="AJ12449" i="8"/>
  <c r="AK12449" i="8" s="1" a="1"/>
  <c r="AK12449" i="8" s="1"/>
  <c r="AJ12450" i="8"/>
  <c r="AK12450" i="8" s="1" a="1"/>
  <c r="AK12450" i="8" s="1"/>
  <c r="AJ12451" i="8"/>
  <c r="AK12451" i="8" s="1" a="1"/>
  <c r="AK12451" i="8" s="1"/>
  <c r="AJ12452" i="8"/>
  <c r="AK12452" i="8" s="1" a="1"/>
  <c r="AK12452" i="8" s="1"/>
  <c r="AJ12453" i="8"/>
  <c r="AK12453" i="8" s="1" a="1"/>
  <c r="AK12453" i="8" s="1"/>
  <c r="AJ12454" i="8"/>
  <c r="AK12454" i="8" s="1" a="1"/>
  <c r="AK12454" i="8" s="1"/>
  <c r="AJ12455" i="8"/>
  <c r="AK12455" i="8" s="1" a="1"/>
  <c r="AK12455" i="8" s="1"/>
  <c r="AJ12456" i="8"/>
  <c r="AK12456" i="8" s="1" a="1"/>
  <c r="AK12456" i="8" s="1"/>
  <c r="AJ12457" i="8"/>
  <c r="AK12457" i="8" s="1" a="1"/>
  <c r="AK12457" i="8" s="1"/>
  <c r="AJ12458" i="8"/>
  <c r="AK12458" i="8" s="1" a="1"/>
  <c r="AK12458" i="8" s="1"/>
  <c r="AJ12459" i="8"/>
  <c r="AK12459" i="8" s="1" a="1"/>
  <c r="AK12459" i="8" s="1"/>
  <c r="AJ12460" i="8"/>
  <c r="AK12460" i="8" s="1" a="1"/>
  <c r="AK12460" i="8" s="1"/>
  <c r="AJ12461" i="8"/>
  <c r="AK12461" i="8" s="1" a="1"/>
  <c r="AK12461" i="8" s="1"/>
  <c r="AJ12462" i="8"/>
  <c r="AK12462" i="8" s="1" a="1"/>
  <c r="AK12462" i="8" s="1"/>
  <c r="AJ12463" i="8"/>
  <c r="AK12463" i="8" s="1" a="1"/>
  <c r="AK12463" i="8" s="1"/>
  <c r="AJ12464" i="8"/>
  <c r="AK12464" i="8" s="1" a="1"/>
  <c r="AK12464" i="8" s="1"/>
  <c r="AJ12465" i="8"/>
  <c r="AK12465" i="8" s="1" a="1"/>
  <c r="AK12465" i="8" s="1"/>
  <c r="AJ12466" i="8"/>
  <c r="AK12466" i="8" s="1" a="1"/>
  <c r="AK12466" i="8" s="1"/>
  <c r="AJ12467" i="8"/>
  <c r="AK12467" i="8" s="1" a="1"/>
  <c r="AK12467" i="8" s="1"/>
  <c r="AJ12468" i="8"/>
  <c r="AK12468" i="8" s="1" a="1"/>
  <c r="AK12468" i="8" s="1"/>
  <c r="AJ12469" i="8"/>
  <c r="AK12469" i="8" s="1" a="1"/>
  <c r="AK12469" i="8" s="1"/>
  <c r="AJ12470" i="8"/>
  <c r="AK12470" i="8" s="1" a="1"/>
  <c r="AK12470" i="8" s="1"/>
  <c r="AJ12471" i="8"/>
  <c r="AK12471" i="8" s="1" a="1"/>
  <c r="AK12471" i="8" s="1"/>
  <c r="AJ12472" i="8"/>
  <c r="AK12472" i="8" s="1" a="1"/>
  <c r="AK12472" i="8" s="1"/>
  <c r="AJ12473" i="8"/>
  <c r="AK12473" i="8" s="1" a="1"/>
  <c r="AK12473" i="8" s="1"/>
  <c r="AJ12474" i="8"/>
  <c r="AK12474" i="8" s="1" a="1"/>
  <c r="AK12474" i="8" s="1"/>
  <c r="AJ12475" i="8"/>
  <c r="AK12475" i="8" s="1" a="1"/>
  <c r="AK12475" i="8" s="1"/>
  <c r="AJ12476" i="8"/>
  <c r="AK12476" i="8" s="1" a="1"/>
  <c r="AK12476" i="8" s="1"/>
  <c r="AJ12477" i="8"/>
  <c r="AK12477" i="8" s="1" a="1"/>
  <c r="AK12477" i="8" s="1"/>
  <c r="AJ12478" i="8"/>
  <c r="AK12478" i="8" s="1" a="1"/>
  <c r="AK12478" i="8" s="1"/>
  <c r="AJ12479" i="8"/>
  <c r="AK12479" i="8" s="1" a="1"/>
  <c r="AK12479" i="8" s="1"/>
  <c r="AJ12480" i="8"/>
  <c r="AK12480" i="8" s="1" a="1"/>
  <c r="AK12480" i="8" s="1"/>
  <c r="AJ12481" i="8"/>
  <c r="AK12481" i="8" s="1" a="1"/>
  <c r="AK12481" i="8" s="1"/>
  <c r="AJ12482" i="8"/>
  <c r="AK12482" i="8" s="1" a="1"/>
  <c r="AK12482" i="8" s="1"/>
  <c r="AJ12483" i="8"/>
  <c r="AK12483" i="8" s="1" a="1"/>
  <c r="AK12483" i="8" s="1"/>
  <c r="AJ12484" i="8"/>
  <c r="AK12484" i="8" s="1" a="1"/>
  <c r="AK12484" i="8" s="1"/>
  <c r="AJ12485" i="8"/>
  <c r="AK12485" i="8" s="1" a="1"/>
  <c r="AK12485" i="8" s="1"/>
  <c r="AJ12486" i="8"/>
  <c r="AK12486" i="8" s="1" a="1"/>
  <c r="AK12486" i="8" s="1"/>
  <c r="AJ12487" i="8"/>
  <c r="AK12487" i="8" s="1" a="1"/>
  <c r="AK12487" i="8" s="1"/>
  <c r="AJ12488" i="8"/>
  <c r="AK12488" i="8" s="1" a="1"/>
  <c r="AK12488" i="8" s="1"/>
  <c r="AJ12489" i="8"/>
  <c r="AK12489" i="8" s="1" a="1"/>
  <c r="AK12489" i="8" s="1"/>
  <c r="AJ12490" i="8"/>
  <c r="AK12490" i="8" s="1" a="1"/>
  <c r="AK12490" i="8" s="1"/>
  <c r="AJ12491" i="8"/>
  <c r="AK12491" i="8" s="1" a="1"/>
  <c r="AK12491" i="8" s="1"/>
  <c r="AJ12492" i="8"/>
  <c r="AK12492" i="8" s="1" a="1"/>
  <c r="AK12492" i="8" s="1"/>
  <c r="AJ12493" i="8"/>
  <c r="AK12493" i="8" s="1" a="1"/>
  <c r="AK12493" i="8" s="1"/>
  <c r="AJ12494" i="8"/>
  <c r="AK12494" i="8" s="1" a="1"/>
  <c r="AK12494" i="8" s="1"/>
  <c r="AJ12495" i="8"/>
  <c r="AK12495" i="8" s="1" a="1"/>
  <c r="AK12495" i="8" s="1"/>
  <c r="AJ12496" i="8"/>
  <c r="AK12496" i="8" s="1" a="1"/>
  <c r="AK12496" i="8" s="1"/>
  <c r="AJ12497" i="8"/>
  <c r="AK12497" i="8" s="1" a="1"/>
  <c r="AK12497" i="8" s="1"/>
  <c r="AJ12498" i="8"/>
  <c r="AK12498" i="8" s="1" a="1"/>
  <c r="AK12498" i="8" s="1"/>
  <c r="AJ12499" i="8"/>
  <c r="AK12499" i="8" s="1" a="1"/>
  <c r="AK12499" i="8" s="1"/>
  <c r="AJ12500" i="8"/>
  <c r="AK12500" i="8" s="1" a="1"/>
  <c r="AK12500" i="8" s="1"/>
  <c r="AJ12501" i="8"/>
  <c r="AK12501" i="8" s="1" a="1"/>
  <c r="AK12501" i="8" s="1"/>
  <c r="AJ12502" i="8"/>
  <c r="AK12502" i="8" s="1" a="1"/>
  <c r="AK12502" i="8" s="1"/>
  <c r="AJ12503" i="8"/>
  <c r="AK12503" i="8" s="1" a="1"/>
  <c r="AK12503" i="8" s="1"/>
  <c r="AJ12504" i="8"/>
  <c r="AK12504" i="8" s="1" a="1"/>
  <c r="AK12504" i="8" s="1"/>
  <c r="AJ12505" i="8"/>
  <c r="AK12505" i="8" s="1" a="1"/>
  <c r="AK12505" i="8" s="1"/>
  <c r="AJ12506" i="8"/>
  <c r="AK12506" i="8" s="1" a="1"/>
  <c r="AK12506" i="8" s="1"/>
  <c r="AJ12507" i="8"/>
  <c r="AK12507" i="8" s="1" a="1"/>
  <c r="AK12507" i="8" s="1"/>
  <c r="AJ12508" i="8"/>
  <c r="AK12508" i="8" s="1" a="1"/>
  <c r="AK12508" i="8" s="1"/>
  <c r="AJ12509" i="8"/>
  <c r="AK12509" i="8" s="1" a="1"/>
  <c r="AK12509" i="8" s="1"/>
  <c r="AJ12510" i="8"/>
  <c r="AK12510" i="8" s="1" a="1"/>
  <c r="AK12510" i="8" s="1"/>
  <c r="AJ12511" i="8"/>
  <c r="AK12511" i="8" s="1" a="1"/>
  <c r="AK12511" i="8" s="1"/>
  <c r="AJ12512" i="8"/>
  <c r="AK12512" i="8" s="1" a="1"/>
  <c r="AK12512" i="8" s="1"/>
  <c r="AJ12513" i="8"/>
  <c r="AK12513" i="8" s="1" a="1"/>
  <c r="AK12513" i="8" s="1"/>
  <c r="AJ12514" i="8"/>
  <c r="AK12514" i="8" s="1" a="1"/>
  <c r="AK12514" i="8" s="1"/>
  <c r="AJ12515" i="8"/>
  <c r="AK12515" i="8" s="1" a="1"/>
  <c r="AK12515" i="8" s="1"/>
  <c r="AJ12516" i="8"/>
  <c r="AK12516" i="8" s="1" a="1"/>
  <c r="AK12516" i="8" s="1"/>
  <c r="AJ12517" i="8"/>
  <c r="AK12517" i="8" s="1" a="1"/>
  <c r="AK12517" i="8" s="1"/>
  <c r="AJ12518" i="8"/>
  <c r="AK12518" i="8" s="1" a="1"/>
  <c r="AK12518" i="8" s="1"/>
  <c r="AJ12519" i="8"/>
  <c r="AK12519" i="8" s="1" a="1"/>
  <c r="AK12519" i="8" s="1"/>
  <c r="AJ12520" i="8"/>
  <c r="AK12520" i="8" s="1" a="1"/>
  <c r="AK12520" i="8" s="1"/>
  <c r="AJ12521" i="8"/>
  <c r="AK12521" i="8" s="1" a="1"/>
  <c r="AK12521" i="8" s="1"/>
  <c r="AJ12522" i="8"/>
  <c r="AK12522" i="8" s="1" a="1"/>
  <c r="AK12522" i="8" s="1"/>
  <c r="AJ12523" i="8"/>
  <c r="AK12523" i="8" s="1" a="1"/>
  <c r="AK12523" i="8" s="1"/>
  <c r="AJ12524" i="8"/>
  <c r="AK12524" i="8" s="1" a="1"/>
  <c r="AK12524" i="8" s="1"/>
  <c r="AJ12525" i="8"/>
  <c r="AK12525" i="8" s="1" a="1"/>
  <c r="AK12525" i="8" s="1"/>
  <c r="AJ12526" i="8"/>
  <c r="AK12526" i="8" s="1" a="1"/>
  <c r="AK12526" i="8" s="1"/>
  <c r="AJ12527" i="8"/>
  <c r="AK12527" i="8" s="1" a="1"/>
  <c r="AK12527" i="8" s="1"/>
  <c r="AJ12528" i="8"/>
  <c r="AK12528" i="8" s="1" a="1"/>
  <c r="AK12528" i="8" s="1"/>
  <c r="AJ12529" i="8"/>
  <c r="AK12529" i="8" s="1" a="1"/>
  <c r="AK12529" i="8" s="1"/>
  <c r="AJ12530" i="8"/>
  <c r="AK12530" i="8" s="1" a="1"/>
  <c r="AK12530" i="8" s="1"/>
  <c r="AJ12531" i="8"/>
  <c r="AK12531" i="8" s="1" a="1"/>
  <c r="AK12531" i="8" s="1"/>
  <c r="AJ12532" i="8"/>
  <c r="AK12532" i="8" s="1" a="1"/>
  <c r="AK12532" i="8" s="1"/>
  <c r="AJ12533" i="8"/>
  <c r="AK12533" i="8" s="1" a="1"/>
  <c r="AK12533" i="8" s="1"/>
  <c r="AJ12534" i="8"/>
  <c r="AK12534" i="8" s="1" a="1"/>
  <c r="AK12534" i="8" s="1"/>
  <c r="AJ12535" i="8"/>
  <c r="AK12535" i="8" s="1" a="1"/>
  <c r="AK12535" i="8" s="1"/>
  <c r="AJ12536" i="8"/>
  <c r="AK12536" i="8" s="1" a="1"/>
  <c r="AK12536" i="8" s="1"/>
  <c r="AJ12537" i="8"/>
  <c r="AK12537" i="8" s="1" a="1"/>
  <c r="AK12537" i="8" s="1"/>
  <c r="AJ12538" i="8"/>
  <c r="AK12538" i="8" s="1" a="1"/>
  <c r="AK12538" i="8" s="1"/>
  <c r="AJ12539" i="8"/>
  <c r="AK12539" i="8" s="1" a="1"/>
  <c r="AK12539" i="8" s="1"/>
  <c r="AJ12540" i="8"/>
  <c r="AK12540" i="8" s="1" a="1"/>
  <c r="AK12540" i="8" s="1"/>
  <c r="AJ12541" i="8"/>
  <c r="AK12541" i="8" s="1" a="1"/>
  <c r="AK12541" i="8" s="1"/>
  <c r="AJ12542" i="8"/>
  <c r="AK12542" i="8" s="1" a="1"/>
  <c r="AK12542" i="8" s="1"/>
  <c r="AJ12543" i="8"/>
  <c r="AK12543" i="8" s="1" a="1"/>
  <c r="AK12543" i="8" s="1"/>
  <c r="AJ12544" i="8"/>
  <c r="AK12544" i="8" s="1" a="1"/>
  <c r="AK12544" i="8" s="1"/>
  <c r="AJ12545" i="8"/>
  <c r="AK12545" i="8" s="1" a="1"/>
  <c r="AK12545" i="8" s="1"/>
  <c r="AJ12546" i="8"/>
  <c r="AK12546" i="8" s="1" a="1"/>
  <c r="AK12546" i="8" s="1"/>
  <c r="AJ12547" i="8"/>
  <c r="AK12547" i="8" s="1" a="1"/>
  <c r="AK12547" i="8" s="1"/>
  <c r="AJ12548" i="8"/>
  <c r="AK12548" i="8" s="1" a="1"/>
  <c r="AK12548" i="8" s="1"/>
  <c r="AJ12549" i="8"/>
  <c r="AK12549" i="8" s="1" a="1"/>
  <c r="AK12549" i="8" s="1"/>
  <c r="AJ12550" i="8"/>
  <c r="AK12550" i="8" s="1" a="1"/>
  <c r="AK12550" i="8" s="1"/>
  <c r="AJ12551" i="8"/>
  <c r="AK12551" i="8" s="1" a="1"/>
  <c r="AK12551" i="8" s="1"/>
  <c r="AJ12552" i="8"/>
  <c r="AK12552" i="8" s="1" a="1"/>
  <c r="AK12552" i="8" s="1"/>
  <c r="AJ12553" i="8"/>
  <c r="AK12553" i="8" s="1" a="1"/>
  <c r="AK12553" i="8" s="1"/>
  <c r="AJ12554" i="8"/>
  <c r="AK12554" i="8" s="1" a="1"/>
  <c r="AK12554" i="8" s="1"/>
  <c r="AJ12555" i="8"/>
  <c r="AK12555" i="8" s="1" a="1"/>
  <c r="AK12555" i="8" s="1"/>
  <c r="AJ12556" i="8"/>
  <c r="AK12556" i="8" s="1" a="1"/>
  <c r="AK12556" i="8" s="1"/>
  <c r="AJ12557" i="8"/>
  <c r="AK12557" i="8" s="1" a="1"/>
  <c r="AK12557" i="8" s="1"/>
  <c r="AJ12558" i="8"/>
  <c r="AK12558" i="8" s="1" a="1"/>
  <c r="AK12558" i="8" s="1"/>
  <c r="AJ12559" i="8"/>
  <c r="AK12559" i="8" s="1" a="1"/>
  <c r="AK12559" i="8" s="1"/>
  <c r="AJ12560" i="8"/>
  <c r="AK12560" i="8" s="1" a="1"/>
  <c r="AK12560" i="8" s="1"/>
  <c r="AJ12561" i="8"/>
  <c r="AK12561" i="8" s="1" a="1"/>
  <c r="AK12561" i="8" s="1"/>
  <c r="AJ12562" i="8"/>
  <c r="AK12562" i="8" s="1" a="1"/>
  <c r="AK12562" i="8" s="1"/>
  <c r="AJ12563" i="8"/>
  <c r="AK12563" i="8" s="1" a="1"/>
  <c r="AK12563" i="8" s="1"/>
  <c r="AJ12564" i="8"/>
  <c r="AK12564" i="8" s="1" a="1"/>
  <c r="AK12564" i="8" s="1"/>
  <c r="AJ12565" i="8"/>
  <c r="AK12565" i="8" s="1" a="1"/>
  <c r="AK12565" i="8" s="1"/>
  <c r="AJ12566" i="8"/>
  <c r="AK12566" i="8" s="1" a="1"/>
  <c r="AK12566" i="8" s="1"/>
  <c r="AJ12567" i="8"/>
  <c r="AK12567" i="8" s="1" a="1"/>
  <c r="AK12567" i="8" s="1"/>
  <c r="AJ12568" i="8"/>
  <c r="AK12568" i="8" s="1" a="1"/>
  <c r="AK12568" i="8" s="1"/>
  <c r="AJ12569" i="8"/>
  <c r="AK12569" i="8" s="1" a="1"/>
  <c r="AK12569" i="8" s="1"/>
  <c r="AJ12570" i="8"/>
  <c r="AK12570" i="8" s="1" a="1"/>
  <c r="AK12570" i="8" s="1"/>
  <c r="AJ12571" i="8"/>
  <c r="AK12571" i="8" s="1" a="1"/>
  <c r="AK12571" i="8" s="1"/>
  <c r="AJ12572" i="8"/>
  <c r="AK12572" i="8" s="1" a="1"/>
  <c r="AK12572" i="8" s="1"/>
  <c r="AJ12573" i="8"/>
  <c r="AK12573" i="8" s="1" a="1"/>
  <c r="AK12573" i="8" s="1"/>
  <c r="AJ12574" i="8"/>
  <c r="AK12574" i="8" s="1" a="1"/>
  <c r="AK12574" i="8" s="1"/>
  <c r="AJ12575" i="8"/>
  <c r="AK12575" i="8" s="1" a="1"/>
  <c r="AK12575" i="8" s="1"/>
  <c r="AJ12576" i="8"/>
  <c r="AK12576" i="8" s="1" a="1"/>
  <c r="AK12576" i="8" s="1"/>
  <c r="AJ12577" i="8"/>
  <c r="AK12577" i="8" s="1" a="1"/>
  <c r="AK12577" i="8" s="1"/>
  <c r="AJ12578" i="8"/>
  <c r="AK12578" i="8" s="1" a="1"/>
  <c r="AK12578" i="8" s="1"/>
  <c r="AJ12579" i="8"/>
  <c r="AK12579" i="8" s="1" a="1"/>
  <c r="AK12579" i="8" s="1"/>
  <c r="AJ12580" i="8"/>
  <c r="AK12580" i="8" s="1" a="1"/>
  <c r="AK12580" i="8" s="1"/>
  <c r="AJ12581" i="8"/>
  <c r="AK12581" i="8" s="1" a="1"/>
  <c r="AK12581" i="8" s="1"/>
  <c r="AJ12582" i="8"/>
  <c r="AK12582" i="8" s="1" a="1"/>
  <c r="AK12582" i="8" s="1"/>
  <c r="AJ12583" i="8"/>
  <c r="AK12583" i="8" s="1" a="1"/>
  <c r="AK12583" i="8" s="1"/>
  <c r="AJ12584" i="8"/>
  <c r="AK12584" i="8" s="1" a="1"/>
  <c r="AK12584" i="8" s="1"/>
  <c r="AJ12585" i="8"/>
  <c r="AK12585" i="8" s="1" a="1"/>
  <c r="AK12585" i="8" s="1"/>
  <c r="AJ12586" i="8"/>
  <c r="AK12586" i="8" s="1" a="1"/>
  <c r="AK12586" i="8" s="1"/>
  <c r="AJ12587" i="8"/>
  <c r="AK12587" i="8" s="1" a="1"/>
  <c r="AK12587" i="8" s="1"/>
  <c r="AJ12588" i="8"/>
  <c r="AK12588" i="8" s="1" a="1"/>
  <c r="AK12588" i="8" s="1"/>
  <c r="AJ12589" i="8"/>
  <c r="AK12589" i="8" s="1" a="1"/>
  <c r="AK12589" i="8" s="1"/>
  <c r="AJ12590" i="8"/>
  <c r="AK12590" i="8" s="1" a="1"/>
  <c r="AK12590" i="8" s="1"/>
  <c r="AJ12591" i="8"/>
  <c r="AK12591" i="8" s="1" a="1"/>
  <c r="AK12591" i="8" s="1"/>
  <c r="AJ12592" i="8"/>
  <c r="AK12592" i="8" s="1" a="1"/>
  <c r="AK12592" i="8" s="1"/>
  <c r="AJ12593" i="8"/>
  <c r="AK12593" i="8" s="1" a="1"/>
  <c r="AK12593" i="8" s="1"/>
  <c r="AJ12594" i="8"/>
  <c r="AK12594" i="8" s="1" a="1"/>
  <c r="AK12594" i="8" s="1"/>
  <c r="AJ12595" i="8"/>
  <c r="AK12595" i="8" s="1" a="1"/>
  <c r="AK12595" i="8" s="1"/>
  <c r="O42" i="1"/>
  <c r="O41" i="1"/>
  <c r="O31" i="1"/>
  <c r="O30" i="1"/>
  <c r="O29" i="1"/>
  <c r="O28" i="1"/>
  <c r="O27" i="1"/>
  <c r="AJ9112" i="8" l="1"/>
  <c r="S1473" i="8"/>
  <c r="S1477" i="8"/>
  <c r="S1481" i="8"/>
  <c r="S1485" i="8"/>
  <c r="S1489" i="8"/>
  <c r="S4086" i="8"/>
  <c r="S4090" i="8"/>
  <c r="S4094" i="8"/>
  <c r="S5500" i="8"/>
  <c r="S5504" i="8"/>
  <c r="S969" i="8"/>
  <c r="S973" i="8"/>
  <c r="S3636" i="8"/>
  <c r="S3640" i="8"/>
  <c r="S3644" i="8"/>
  <c r="S3648" i="8"/>
  <c r="S3652" i="8"/>
  <c r="S7054" i="8"/>
  <c r="S7058" i="8"/>
  <c r="S7062" i="8"/>
  <c r="S7066" i="8"/>
  <c r="S7527" i="8"/>
  <c r="S7531" i="8"/>
  <c r="S7535" i="8"/>
  <c r="S4876" i="8"/>
  <c r="S4880" i="8"/>
  <c r="S4884" i="8"/>
  <c r="S4888" i="8"/>
  <c r="S4892" i="8"/>
  <c r="S4896" i="8"/>
  <c r="S4900" i="8"/>
  <c r="S4904" i="8"/>
  <c r="S4908" i="8"/>
  <c r="S4912" i="8"/>
  <c r="S4916" i="8"/>
  <c r="S4920" i="8"/>
  <c r="S4924" i="8"/>
  <c r="S4928" i="8"/>
  <c r="S4932" i="8"/>
  <c r="S4936" i="8"/>
  <c r="S4940" i="8"/>
  <c r="S4944" i="8"/>
  <c r="S4948" i="8"/>
  <c r="S4952" i="8"/>
  <c r="S4956" i="8"/>
  <c r="S6719" i="8"/>
  <c r="S6723" i="8"/>
  <c r="S6727" i="8"/>
  <c r="S6731" i="8"/>
  <c r="S6735" i="8"/>
  <c r="S6739" i="8"/>
  <c r="S6743" i="8"/>
  <c r="S6747" i="8"/>
  <c r="S6751" i="8"/>
  <c r="S2181" i="8"/>
  <c r="S2185" i="8"/>
  <c r="S2189" i="8"/>
  <c r="S2193" i="8"/>
  <c r="S2197" i="8"/>
  <c r="S2201" i="8"/>
  <c r="S2205" i="8"/>
  <c r="S2209" i="8"/>
  <c r="S2213" i="8"/>
  <c r="S2217" i="8"/>
  <c r="S2221" i="8"/>
  <c r="S2225" i="8"/>
  <c r="S2229" i="8"/>
  <c r="S2683" i="8"/>
  <c r="S2687" i="8"/>
  <c r="S2691" i="8"/>
  <c r="S2695" i="8"/>
  <c r="S1474" i="8"/>
  <c r="S1478" i="8"/>
  <c r="S1482" i="8"/>
  <c r="S1486" i="8"/>
  <c r="S1490" i="8"/>
  <c r="S4087" i="8"/>
  <c r="S4091" i="8"/>
  <c r="S4095" i="8"/>
  <c r="S5501" i="8"/>
  <c r="S5505" i="8"/>
  <c r="S970" i="8"/>
  <c r="S974" i="8"/>
  <c r="S3637" i="8"/>
  <c r="S3641" i="8"/>
  <c r="S3645" i="8"/>
  <c r="S3649" i="8"/>
  <c r="S3653" i="8"/>
  <c r="S7055" i="8"/>
  <c r="S7059" i="8"/>
  <c r="S7063" i="8"/>
  <c r="S7524" i="8"/>
  <c r="S7528" i="8"/>
  <c r="S7532" i="8"/>
  <c r="S4873" i="8"/>
  <c r="S4877" i="8"/>
  <c r="S4881" i="8"/>
  <c r="S4885" i="8"/>
  <c r="S4889" i="8"/>
  <c r="S4893" i="8"/>
  <c r="S4897" i="8"/>
  <c r="S4901" i="8"/>
  <c r="S4905" i="8"/>
  <c r="S4909" i="8"/>
  <c r="S4913" i="8"/>
  <c r="S4917" i="8"/>
  <c r="S4921" i="8"/>
  <c r="S4925" i="8"/>
  <c r="S4929" i="8"/>
  <c r="S4933" i="8"/>
  <c r="S4937" i="8"/>
  <c r="S4941" i="8"/>
  <c r="S4945" i="8"/>
  <c r="S4949" i="8"/>
  <c r="S4953" i="8"/>
  <c r="S6716" i="8"/>
  <c r="S6720" i="8"/>
  <c r="S6724" i="8"/>
  <c r="S6728" i="8"/>
  <c r="S6732" i="8"/>
  <c r="S6736" i="8"/>
  <c r="S6740" i="8"/>
  <c r="S6744" i="8"/>
  <c r="S6748" i="8"/>
  <c r="S2178" i="8"/>
  <c r="S2182" i="8"/>
  <c r="S2186" i="8"/>
  <c r="S2190" i="8"/>
  <c r="S2194" i="8"/>
  <c r="S2198" i="8"/>
  <c r="S1471" i="8"/>
  <c r="S1475" i="8"/>
  <c r="S1479" i="8"/>
  <c r="S1483" i="8"/>
  <c r="S1487" i="8"/>
  <c r="S1491" i="8"/>
  <c r="S4088" i="8"/>
  <c r="S4092" i="8"/>
  <c r="S5498" i="8"/>
  <c r="S5502" i="8"/>
  <c r="S967" i="8"/>
  <c r="S971" i="8"/>
  <c r="S975" i="8"/>
  <c r="S3638" i="8"/>
  <c r="S3642" i="8"/>
  <c r="S3646" i="8"/>
  <c r="S3650" i="8"/>
  <c r="S3654" i="8"/>
  <c r="S7056" i="8"/>
  <c r="S7060" i="8"/>
  <c r="S7064" i="8"/>
  <c r="S7525" i="8"/>
  <c r="S7529" i="8"/>
  <c r="S7533" i="8"/>
  <c r="S4874" i="8"/>
  <c r="S4878" i="8"/>
  <c r="S4882" i="8"/>
  <c r="S4886" i="8"/>
  <c r="S4890" i="8"/>
  <c r="S4894" i="8"/>
  <c r="S4898" i="8"/>
  <c r="S4902" i="8"/>
  <c r="S4906" i="8"/>
  <c r="S4910" i="8"/>
  <c r="S4914" i="8"/>
  <c r="S4918" i="8"/>
  <c r="S4922" i="8"/>
  <c r="S4926" i="8"/>
  <c r="S4930" i="8"/>
  <c r="S4934" i="8"/>
  <c r="S4938" i="8"/>
  <c r="S4942" i="8"/>
  <c r="S4946" i="8"/>
  <c r="S4950" i="8"/>
  <c r="S4954" i="8"/>
  <c r="S6717" i="8"/>
  <c r="S6721" i="8"/>
  <c r="S6725" i="8"/>
  <c r="S6729" i="8"/>
  <c r="S6733" i="8"/>
  <c r="S6737" i="8"/>
  <c r="S6741" i="8"/>
  <c r="S6745" i="8"/>
  <c r="S6749" i="8"/>
  <c r="S2179" i="8"/>
  <c r="S2183" i="8"/>
  <c r="S2187" i="8"/>
  <c r="S2191" i="8"/>
  <c r="S2195" i="8"/>
  <c r="S2199" i="8"/>
  <c r="S2203" i="8"/>
  <c r="S2207" i="8"/>
  <c r="S2211" i="8"/>
  <c r="S2215" i="8"/>
  <c r="S2219" i="8"/>
  <c r="S2223" i="8"/>
  <c r="S2227" i="8"/>
  <c r="S2681" i="8"/>
  <c r="S2685" i="8"/>
  <c r="S2689" i="8"/>
  <c r="S2693" i="8"/>
  <c r="S2697" i="8"/>
  <c r="S887" i="8"/>
  <c r="S891" i="8"/>
  <c r="S4256" i="8"/>
  <c r="S4260" i="8"/>
  <c r="S4264" i="8"/>
  <c r="S5876" i="8"/>
  <c r="S5880" i="8"/>
  <c r="S2848" i="8"/>
  <c r="S2852" i="8"/>
  <c r="S2856" i="8"/>
  <c r="S2860" i="8"/>
  <c r="S2864" i="8"/>
  <c r="S2868" i="8"/>
  <c r="S1492" i="8"/>
  <c r="S3639" i="8"/>
  <c r="S7526" i="8"/>
  <c r="S4895" i="8"/>
  <c r="S4927" i="8"/>
  <c r="S6718" i="8"/>
  <c r="S6750" i="8"/>
  <c r="S2212" i="8"/>
  <c r="S2228" i="8"/>
  <c r="S2694" i="8"/>
  <c r="S885" i="8"/>
  <c r="S4255" i="8"/>
  <c r="S1480" i="8"/>
  <c r="S968" i="8"/>
  <c r="S7057" i="8"/>
  <c r="S4883" i="8"/>
  <c r="S4915" i="8"/>
  <c r="S4947" i="8"/>
  <c r="S6738" i="8"/>
  <c r="S2196" i="8"/>
  <c r="S2202" i="8"/>
  <c r="S2218" i="8"/>
  <c r="S2684" i="8"/>
  <c r="S890" i="8"/>
  <c r="S5873" i="8"/>
  <c r="S5882" i="8"/>
  <c r="S2855" i="8"/>
  <c r="S2869" i="8"/>
  <c r="S5222" i="8"/>
  <c r="S5226" i="8"/>
  <c r="S5230" i="8"/>
  <c r="S435" i="8"/>
  <c r="S439" i="8"/>
  <c r="S443" i="8"/>
  <c r="S447" i="8"/>
  <c r="S451" i="8"/>
  <c r="S455" i="8"/>
  <c r="S459" i="8"/>
  <c r="S463" i="8"/>
  <c r="S467" i="8"/>
  <c r="S471" i="8"/>
  <c r="S475" i="8"/>
  <c r="S1022" i="8"/>
  <c r="S1026" i="8"/>
  <c r="S1030" i="8"/>
  <c r="S1034" i="8"/>
  <c r="S1038" i="8"/>
  <c r="S1042" i="8"/>
  <c r="S1046" i="8"/>
  <c r="S1050" i="8"/>
  <c r="S1054" i="8"/>
  <c r="S1058" i="8"/>
  <c r="S1062" i="8"/>
  <c r="S1066" i="8"/>
  <c r="S1070" i="8"/>
  <c r="S1074" i="8"/>
  <c r="S1078" i="8"/>
  <c r="S1082" i="8"/>
  <c r="S1086" i="8"/>
  <c r="S1090" i="8"/>
  <c r="S1094" i="8"/>
  <c r="S1098" i="8"/>
  <c r="S1102" i="8"/>
  <c r="S347" i="8"/>
  <c r="S351" i="8"/>
  <c r="S355" i="8"/>
  <c r="S359" i="8"/>
  <c r="S363" i="8"/>
  <c r="S367" i="8"/>
  <c r="S371" i="8"/>
  <c r="S375" i="8"/>
  <c r="S379" i="8"/>
  <c r="S383" i="8"/>
  <c r="S387" i="8"/>
  <c r="S391" i="8"/>
  <c r="S395" i="8"/>
  <c r="S399" i="8"/>
  <c r="S403" i="8"/>
  <c r="S407" i="8"/>
  <c r="S411" i="8"/>
  <c r="S415" i="8"/>
  <c r="S419" i="8"/>
  <c r="S423" i="8"/>
  <c r="S427" i="8"/>
  <c r="S431" i="8"/>
  <c r="S689" i="8"/>
  <c r="S693" i="8"/>
  <c r="S697" i="8"/>
  <c r="S701" i="8"/>
  <c r="S705" i="8"/>
  <c r="S709" i="8"/>
  <c r="S713" i="8"/>
  <c r="S717" i="8"/>
  <c r="S721" i="8"/>
  <c r="S725" i="8"/>
  <c r="S729" i="8"/>
  <c r="S4093" i="8"/>
  <c r="S3647" i="8"/>
  <c r="S7534" i="8"/>
  <c r="S4903" i="8"/>
  <c r="S4935" i="8"/>
  <c r="S6726" i="8"/>
  <c r="S2184" i="8"/>
  <c r="S2208" i="8"/>
  <c r="S2224" i="8"/>
  <c r="S2690" i="8"/>
  <c r="S886" i="8"/>
  <c r="S4261" i="8"/>
  <c r="S5878" i="8"/>
  <c r="S1488" i="8"/>
  <c r="S976" i="8"/>
  <c r="S7065" i="8"/>
  <c r="S4891" i="8"/>
  <c r="S4923" i="8"/>
  <c r="S4955" i="8"/>
  <c r="S6746" i="8"/>
  <c r="S2214" i="8"/>
  <c r="S2230" i="8"/>
  <c r="S2696" i="8"/>
  <c r="S4257" i="8"/>
  <c r="S5874" i="8"/>
  <c r="S5883" i="8"/>
  <c r="S2861" i="8"/>
  <c r="S1476" i="8"/>
  <c r="S5503" i="8"/>
  <c r="S3655" i="8"/>
  <c r="S4879" i="8"/>
  <c r="S4911" i="8"/>
  <c r="S4943" i="8"/>
  <c r="S6734" i="8"/>
  <c r="S2192" i="8"/>
  <c r="S2204" i="8"/>
  <c r="S2220" i="8"/>
  <c r="S2686" i="8"/>
  <c r="S892" i="8"/>
  <c r="S4262" i="8"/>
  <c r="S5879" i="8"/>
  <c r="S2857" i="8"/>
  <c r="S2866" i="8"/>
  <c r="S4089" i="8"/>
  <c r="S3643" i="8"/>
  <c r="S7530" i="8"/>
  <c r="S4899" i="8"/>
  <c r="S4931" i="8"/>
  <c r="S6722" i="8"/>
  <c r="S2180" i="8"/>
  <c r="S2210" i="8"/>
  <c r="S2226" i="8"/>
  <c r="S2692" i="8"/>
  <c r="S888" i="8"/>
  <c r="S4258" i="8"/>
  <c r="S5875" i="8"/>
  <c r="S2853" i="8"/>
  <c r="S2862" i="8"/>
  <c r="S2871" i="8"/>
  <c r="S5224" i="8"/>
  <c r="S5228" i="8"/>
  <c r="S433" i="8"/>
  <c r="S437" i="8"/>
  <c r="S441" i="8"/>
  <c r="S445" i="8"/>
  <c r="S449" i="8"/>
  <c r="S453" i="8"/>
  <c r="S457" i="8"/>
  <c r="S461" i="8"/>
  <c r="S465" i="8"/>
  <c r="S469" i="8"/>
  <c r="S473" i="8"/>
  <c r="S477" i="8"/>
  <c r="S1024" i="8"/>
  <c r="S1028" i="8"/>
  <c r="S1032" i="8"/>
  <c r="S1036" i="8"/>
  <c r="S1040" i="8"/>
  <c r="S1044" i="8"/>
  <c r="S1048" i="8"/>
  <c r="S1052" i="8"/>
  <c r="S1056" i="8"/>
  <c r="S1060" i="8"/>
  <c r="S1064" i="8"/>
  <c r="S1068" i="8"/>
  <c r="S1072" i="8"/>
  <c r="S1076" i="8"/>
  <c r="S1080" i="8"/>
  <c r="S1084" i="8"/>
  <c r="S1088" i="8"/>
  <c r="S1092" i="8"/>
  <c r="S1096" i="8"/>
  <c r="S1100" i="8"/>
  <c r="S1104" i="8"/>
  <c r="S349" i="8"/>
  <c r="S353" i="8"/>
  <c r="S357" i="8"/>
  <c r="S361" i="8"/>
  <c r="S365" i="8"/>
  <c r="S369" i="8"/>
  <c r="S373" i="8"/>
  <c r="S377" i="8"/>
  <c r="S381" i="8"/>
  <c r="S385" i="8"/>
  <c r="S389" i="8"/>
  <c r="S393" i="8"/>
  <c r="S397" i="8"/>
  <c r="S401" i="8"/>
  <c r="S405" i="8"/>
  <c r="S409" i="8"/>
  <c r="S413" i="8"/>
  <c r="S417" i="8"/>
  <c r="S421" i="8"/>
  <c r="S425" i="8"/>
  <c r="S429" i="8"/>
  <c r="S687" i="8"/>
  <c r="S691" i="8"/>
  <c r="S695" i="8"/>
  <c r="S699" i="8"/>
  <c r="S703" i="8"/>
  <c r="S707" i="8"/>
  <c r="S711" i="8"/>
  <c r="S715" i="8"/>
  <c r="S719" i="8"/>
  <c r="S723" i="8"/>
  <c r="S727" i="8"/>
  <c r="S731" i="8"/>
  <c r="S6241" i="8"/>
  <c r="S1484" i="8"/>
  <c r="S972" i="8"/>
  <c r="S7061" i="8"/>
  <c r="S4887" i="8"/>
  <c r="S4919" i="8"/>
  <c r="S4951" i="8"/>
  <c r="S6742" i="8"/>
  <c r="S2200" i="8"/>
  <c r="S2216" i="8"/>
  <c r="S2682" i="8"/>
  <c r="S884" i="8"/>
  <c r="S893" i="8"/>
  <c r="S4263" i="8"/>
  <c r="S2849" i="8"/>
  <c r="S2858" i="8"/>
  <c r="S2867" i="8"/>
  <c r="S1472" i="8"/>
  <c r="S5499" i="8"/>
  <c r="S3651" i="8"/>
  <c r="S4875" i="8"/>
  <c r="S4907" i="8"/>
  <c r="S4939" i="8"/>
  <c r="S6730" i="8"/>
  <c r="S2188" i="8"/>
  <c r="S2206" i="8"/>
  <c r="S2222" i="8"/>
  <c r="S2688" i="8"/>
  <c r="S889" i="8"/>
  <c r="S4259" i="8"/>
  <c r="S5225" i="8"/>
  <c r="S442" i="8"/>
  <c r="S458" i="8"/>
  <c r="S474" i="8"/>
  <c r="S1033" i="8"/>
  <c r="S1049" i="8"/>
  <c r="S1065" i="8"/>
  <c r="S1081" i="8"/>
  <c r="S1097" i="8"/>
  <c r="S354" i="8"/>
  <c r="S370" i="8"/>
  <c r="S386" i="8"/>
  <c r="S402" i="8"/>
  <c r="S418" i="8"/>
  <c r="S688" i="8"/>
  <c r="S704" i="8"/>
  <c r="S720" i="8"/>
  <c r="S2859" i="8"/>
  <c r="S2865" i="8"/>
  <c r="S5231" i="8"/>
  <c r="S448" i="8"/>
  <c r="S464" i="8"/>
  <c r="S1023" i="8"/>
  <c r="S1039" i="8"/>
  <c r="S1055" i="8"/>
  <c r="S1071" i="8"/>
  <c r="S1087" i="8"/>
  <c r="S1103" i="8"/>
  <c r="S360" i="8"/>
  <c r="S376" i="8"/>
  <c r="S392" i="8"/>
  <c r="S408" i="8"/>
  <c r="S424" i="8"/>
  <c r="S694" i="8"/>
  <c r="S710" i="8"/>
  <c r="S726" i="8"/>
  <c r="S6242" i="8"/>
  <c r="S6246" i="8"/>
  <c r="S6250" i="8"/>
  <c r="S6254" i="8"/>
  <c r="S6258" i="8"/>
  <c r="S6262" i="8"/>
  <c r="S6266" i="8"/>
  <c r="S6270" i="8"/>
  <c r="S6274" i="8"/>
  <c r="S6278" i="8"/>
  <c r="S6282" i="8"/>
  <c r="S6286" i="8"/>
  <c r="S6290" i="8"/>
  <c r="S6294" i="8"/>
  <c r="S6298" i="8"/>
  <c r="S6302" i="8"/>
  <c r="S6306" i="8"/>
  <c r="S6310" i="8"/>
  <c r="S6314" i="8"/>
  <c r="S6318" i="8"/>
  <c r="S6322" i="8"/>
  <c r="S6326" i="8"/>
  <c r="S6330" i="8"/>
  <c r="S6334" i="8"/>
  <c r="S6338" i="8"/>
  <c r="S6342" i="8"/>
  <c r="S6346" i="8"/>
  <c r="S6350" i="8"/>
  <c r="S6354" i="8"/>
  <c r="S6358" i="8"/>
  <c r="S2710" i="8"/>
  <c r="S2714" i="8"/>
  <c r="S3929" i="8"/>
  <c r="S3933" i="8"/>
  <c r="S3937" i="8"/>
  <c r="S3941" i="8"/>
  <c r="S3945" i="8"/>
  <c r="S3949" i="8"/>
  <c r="S3953" i="8"/>
  <c r="S3957" i="8"/>
  <c r="S3961" i="8"/>
  <c r="S3965" i="8"/>
  <c r="S3969" i="8"/>
  <c r="S3973" i="8"/>
  <c r="S3977" i="8"/>
  <c r="S3981" i="8"/>
  <c r="S3985" i="8"/>
  <c r="S3149" i="8"/>
  <c r="S3153" i="8"/>
  <c r="S3157" i="8"/>
  <c r="S769" i="8"/>
  <c r="S773" i="8"/>
  <c r="S777" i="8"/>
  <c r="S781" i="8"/>
  <c r="S4157" i="8"/>
  <c r="S4161" i="8"/>
  <c r="S4165" i="8"/>
  <c r="S4169" i="8"/>
  <c r="S1371" i="8"/>
  <c r="S1375" i="8"/>
  <c r="S1379" i="8"/>
  <c r="S5758" i="8"/>
  <c r="S5762" i="8"/>
  <c r="S5766" i="8"/>
  <c r="S5770" i="8"/>
  <c r="S4235" i="8"/>
  <c r="S5877" i="8"/>
  <c r="S2872" i="8"/>
  <c r="S438" i="8"/>
  <c r="S454" i="8"/>
  <c r="S470" i="8"/>
  <c r="S1029" i="8"/>
  <c r="S1045" i="8"/>
  <c r="S1061" i="8"/>
  <c r="S1077" i="8"/>
  <c r="S1093" i="8"/>
  <c r="S350" i="8"/>
  <c r="S366" i="8"/>
  <c r="S382" i="8"/>
  <c r="S398" i="8"/>
  <c r="S414" i="8"/>
  <c r="S430" i="8"/>
  <c r="S700" i="8"/>
  <c r="S716" i="8"/>
  <c r="S732" i="8"/>
  <c r="S2854" i="8"/>
  <c r="S5227" i="8"/>
  <c r="S444" i="8"/>
  <c r="S460" i="8"/>
  <c r="S476" i="8"/>
  <c r="S1035" i="8"/>
  <c r="S1051" i="8"/>
  <c r="S1067" i="8"/>
  <c r="S1083" i="8"/>
  <c r="S1099" i="8"/>
  <c r="S356" i="8"/>
  <c r="S372" i="8"/>
  <c r="S388" i="8"/>
  <c r="S404" i="8"/>
  <c r="S420" i="8"/>
  <c r="S690" i="8"/>
  <c r="S706" i="8"/>
  <c r="S434" i="8"/>
  <c r="S450" i="8"/>
  <c r="S466" i="8"/>
  <c r="S1025" i="8"/>
  <c r="S1041" i="8"/>
  <c r="S1057" i="8"/>
  <c r="S1073" i="8"/>
  <c r="S1089" i="8"/>
  <c r="S346" i="8"/>
  <c r="S362" i="8"/>
  <c r="S378" i="8"/>
  <c r="S394" i="8"/>
  <c r="S410" i="8"/>
  <c r="S426" i="8"/>
  <c r="S696" i="8"/>
  <c r="S2850" i="8"/>
  <c r="S5223" i="8"/>
  <c r="S440" i="8"/>
  <c r="S456" i="8"/>
  <c r="S472" i="8"/>
  <c r="S1031" i="8"/>
  <c r="S1047" i="8"/>
  <c r="S1063" i="8"/>
  <c r="S1079" i="8"/>
  <c r="S1095" i="8"/>
  <c r="S352" i="8"/>
  <c r="S368" i="8"/>
  <c r="S384" i="8"/>
  <c r="S400" i="8"/>
  <c r="S416" i="8"/>
  <c r="S432" i="8"/>
  <c r="S702" i="8"/>
  <c r="S2863" i="8"/>
  <c r="S5229" i="8"/>
  <c r="S446" i="8"/>
  <c r="S462" i="8"/>
  <c r="S478" i="8"/>
  <c r="S1037" i="8"/>
  <c r="S1053" i="8"/>
  <c r="S1069" i="8"/>
  <c r="S1085" i="8"/>
  <c r="S1101" i="8"/>
  <c r="S358" i="8"/>
  <c r="S374" i="8"/>
  <c r="S390" i="8"/>
  <c r="S406" i="8"/>
  <c r="S422" i="8"/>
  <c r="S692" i="8"/>
  <c r="S708" i="8"/>
  <c r="S724" i="8"/>
  <c r="S5881" i="8"/>
  <c r="S2851" i="8"/>
  <c r="S2870" i="8"/>
  <c r="S436" i="8"/>
  <c r="S452" i="8"/>
  <c r="S468" i="8"/>
  <c r="S1027" i="8"/>
  <c r="S1043" i="8"/>
  <c r="S1059" i="8"/>
  <c r="S1075" i="8"/>
  <c r="S1091" i="8"/>
  <c r="S348" i="8"/>
  <c r="S364" i="8"/>
  <c r="S380" i="8"/>
  <c r="S396" i="8"/>
  <c r="S412" i="8"/>
  <c r="S428" i="8"/>
  <c r="S698" i="8"/>
  <c r="S714" i="8"/>
  <c r="S728" i="8"/>
  <c r="S6249" i="8"/>
  <c r="S6263" i="8"/>
  <c r="S6272" i="8"/>
  <c r="S6281" i="8"/>
  <c r="S6295" i="8"/>
  <c r="S6304" i="8"/>
  <c r="S6313" i="8"/>
  <c r="S6327" i="8"/>
  <c r="S6336" i="8"/>
  <c r="S6345" i="8"/>
  <c r="S6359" i="8"/>
  <c r="S3927" i="8"/>
  <c r="S3936" i="8"/>
  <c r="S3950" i="8"/>
  <c r="S3959" i="8"/>
  <c r="S3968" i="8"/>
  <c r="S3982" i="8"/>
  <c r="S3151" i="8"/>
  <c r="S3160" i="8"/>
  <c r="S782" i="8"/>
  <c r="S4163" i="8"/>
  <c r="S1370" i="8"/>
  <c r="S5759" i="8"/>
  <c r="S5768" i="8"/>
  <c r="S722" i="8"/>
  <c r="S6240" i="8"/>
  <c r="S6245" i="8"/>
  <c r="S6259" i="8"/>
  <c r="S6268" i="8"/>
  <c r="S6277" i="8"/>
  <c r="S6291" i="8"/>
  <c r="S6300" i="8"/>
  <c r="S6309" i="8"/>
  <c r="S6323" i="8"/>
  <c r="S6332" i="8"/>
  <c r="S6341" i="8"/>
  <c r="S6355" i="8"/>
  <c r="S2712" i="8"/>
  <c r="S3932" i="8"/>
  <c r="S3946" i="8"/>
  <c r="S3955" i="8"/>
  <c r="S3964" i="8"/>
  <c r="S3978" i="8"/>
  <c r="S3147" i="8"/>
  <c r="S3156" i="8"/>
  <c r="S778" i="8"/>
  <c r="S4159" i="8"/>
  <c r="S4168" i="8"/>
  <c r="S1380" i="8"/>
  <c r="S5764" i="8"/>
  <c r="S6255" i="8"/>
  <c r="S6264" i="8"/>
  <c r="S6273" i="8"/>
  <c r="S6287" i="8"/>
  <c r="S6296" i="8"/>
  <c r="S6305" i="8"/>
  <c r="S6319" i="8"/>
  <c r="S6328" i="8"/>
  <c r="S6337" i="8"/>
  <c r="S6351" i="8"/>
  <c r="S6360" i="8"/>
  <c r="S3928" i="8"/>
  <c r="S3942" i="8"/>
  <c r="S3951" i="8"/>
  <c r="S3960" i="8"/>
  <c r="S3974" i="8"/>
  <c r="S3983" i="8"/>
  <c r="S3152" i="8"/>
  <c r="S774" i="8"/>
  <c r="S783" i="8"/>
  <c r="S4164" i="8"/>
  <c r="S1376" i="8"/>
  <c r="S730" i="8"/>
  <c r="S6251" i="8"/>
  <c r="S6260" i="8"/>
  <c r="S6269" i="8"/>
  <c r="S6283" i="8"/>
  <c r="S6292" i="8"/>
  <c r="S6301" i="8"/>
  <c r="S6315" i="8"/>
  <c r="S6324" i="8"/>
  <c r="S6333" i="8"/>
  <c r="S6347" i="8"/>
  <c r="S6356" i="8"/>
  <c r="S2713" i="8"/>
  <c r="S3938" i="8"/>
  <c r="S3947" i="8"/>
  <c r="S3956" i="8"/>
  <c r="S3970" i="8"/>
  <c r="S3979" i="8"/>
  <c r="S3148" i="8"/>
  <c r="S770" i="8"/>
  <c r="S779" i="8"/>
  <c r="S4160" i="8"/>
  <c r="S1372" i="8"/>
  <c r="S718" i="8"/>
  <c r="S6247" i="8"/>
  <c r="S6256" i="8"/>
  <c r="S6265" i="8"/>
  <c r="S6279" i="8"/>
  <c r="S6288" i="8"/>
  <c r="S6297" i="8"/>
  <c r="S6311" i="8"/>
  <c r="S6320" i="8"/>
  <c r="S6329" i="8"/>
  <c r="S6343" i="8"/>
  <c r="S6352" i="8"/>
  <c r="S2709" i="8"/>
  <c r="S3934" i="8"/>
  <c r="S3943" i="8"/>
  <c r="S3952" i="8"/>
  <c r="S3966" i="8"/>
  <c r="S3975" i="8"/>
  <c r="S3984" i="8"/>
  <c r="S3158" i="8"/>
  <c r="S775" i="8"/>
  <c r="S4156" i="8"/>
  <c r="S4170" i="8"/>
  <c r="S1377" i="8"/>
  <c r="S5761" i="8"/>
  <c r="S4236" i="8"/>
  <c r="S4240" i="8"/>
  <c r="S4244" i="8"/>
  <c r="S5617" i="8"/>
  <c r="S5621" i="8"/>
  <c r="S1105" i="8"/>
  <c r="S1109" i="8"/>
  <c r="S1113" i="8"/>
  <c r="S1117" i="8"/>
  <c r="S1121" i="8"/>
  <c r="S1125" i="8"/>
  <c r="S1129" i="8"/>
  <c r="S1133" i="8"/>
  <c r="S1820" i="8"/>
  <c r="S1824" i="8"/>
  <c r="S1828" i="8"/>
  <c r="S1832" i="8"/>
  <c r="S1836" i="8"/>
  <c r="S1840" i="8"/>
  <c r="S1844" i="8"/>
  <c r="S1848" i="8"/>
  <c r="S1852" i="8"/>
  <c r="S1856" i="8"/>
  <c r="S1860" i="8"/>
  <c r="S1864" i="8"/>
  <c r="S3" i="8"/>
  <c r="S7" i="8"/>
  <c r="S11" i="8"/>
  <c r="S15" i="8"/>
  <c r="S19" i="8"/>
  <c r="S23" i="8"/>
  <c r="S27" i="8"/>
  <c r="S31" i="8"/>
  <c r="S35" i="8"/>
  <c r="S39" i="8"/>
  <c r="S43" i="8"/>
  <c r="S47" i="8"/>
  <c r="S51" i="8"/>
  <c r="S55" i="8"/>
  <c r="S59" i="8"/>
  <c r="S63" i="8"/>
  <c r="S67" i="8"/>
  <c r="S71" i="8"/>
  <c r="S75" i="8"/>
  <c r="S79" i="8"/>
  <c r="S83" i="8"/>
  <c r="S87" i="8"/>
  <c r="S91" i="8"/>
  <c r="S95" i="8"/>
  <c r="S99" i="8"/>
  <c r="S103" i="8"/>
  <c r="S107" i="8"/>
  <c r="S111" i="8"/>
  <c r="S115" i="8"/>
  <c r="S119" i="8"/>
  <c r="S123" i="8"/>
  <c r="S127" i="8"/>
  <c r="S131" i="8"/>
  <c r="S135" i="8"/>
  <c r="S139" i="8"/>
  <c r="S712" i="8"/>
  <c r="S6243" i="8"/>
  <c r="S6252" i="8"/>
  <c r="S6261" i="8"/>
  <c r="S6275" i="8"/>
  <c r="S6284" i="8"/>
  <c r="S6293" i="8"/>
  <c r="S6307" i="8"/>
  <c r="S6316" i="8"/>
  <c r="S6325" i="8"/>
  <c r="S6339" i="8"/>
  <c r="S6348" i="8"/>
  <c r="S6357" i="8"/>
  <c r="S3930" i="8"/>
  <c r="S3939" i="8"/>
  <c r="S3948" i="8"/>
  <c r="S3962" i="8"/>
  <c r="S3971" i="8"/>
  <c r="S3980" i="8"/>
  <c r="S3154" i="8"/>
  <c r="S771" i="8"/>
  <c r="S780" i="8"/>
  <c r="S6248" i="8"/>
  <c r="S6257" i="8"/>
  <c r="S6271" i="8"/>
  <c r="S6280" i="8"/>
  <c r="S6289" i="8"/>
  <c r="S6303" i="8"/>
  <c r="S6312" i="8"/>
  <c r="S6321" i="8"/>
  <c r="S6335" i="8"/>
  <c r="S6344" i="8"/>
  <c r="S6353" i="8"/>
  <c r="S3926" i="8"/>
  <c r="S3935" i="8"/>
  <c r="S3944" i="8"/>
  <c r="S3958" i="8"/>
  <c r="S3967" i="8"/>
  <c r="S3976" i="8"/>
  <c r="S3150" i="8"/>
  <c r="S3159" i="8"/>
  <c r="S776" i="8"/>
  <c r="S4162" i="8"/>
  <c r="S1369" i="8"/>
  <c r="S1378" i="8"/>
  <c r="S5767" i="8"/>
  <c r="S6239" i="8"/>
  <c r="S6244" i="8"/>
  <c r="S6253" i="8"/>
  <c r="S6267" i="8"/>
  <c r="S6276" i="8"/>
  <c r="S6285" i="8"/>
  <c r="S6299" i="8"/>
  <c r="S6308" i="8"/>
  <c r="S6317" i="8"/>
  <c r="S6331" i="8"/>
  <c r="S6340" i="8"/>
  <c r="S6349" i="8"/>
  <c r="S2711" i="8"/>
  <c r="S3931" i="8"/>
  <c r="S3940" i="8"/>
  <c r="S3954" i="8"/>
  <c r="S3963" i="8"/>
  <c r="S3972" i="8"/>
  <c r="S3146" i="8"/>
  <c r="S3155" i="8"/>
  <c r="S772" i="8"/>
  <c r="S4158" i="8"/>
  <c r="S4167" i="8"/>
  <c r="S1374" i="8"/>
  <c r="S5763" i="8"/>
  <c r="S4233" i="8"/>
  <c r="S1373" i="8"/>
  <c r="S4234" i="8"/>
  <c r="S4239" i="8"/>
  <c r="S5622" i="8"/>
  <c r="S1111" i="8"/>
  <c r="S1120" i="8"/>
  <c r="S1817" i="8"/>
  <c r="S1826" i="8"/>
  <c r="S1835" i="8"/>
  <c r="S1849" i="8"/>
  <c r="S1858" i="8"/>
  <c r="S2" i="8"/>
  <c r="S16" i="8"/>
  <c r="S25" i="8"/>
  <c r="S34" i="8"/>
  <c r="S48" i="8"/>
  <c r="S57" i="8"/>
  <c r="S66" i="8"/>
  <c r="S80" i="8"/>
  <c r="S89" i="8"/>
  <c r="S98" i="8"/>
  <c r="S112" i="8"/>
  <c r="S121" i="8"/>
  <c r="S130" i="8"/>
  <c r="S1381" i="8"/>
  <c r="S5618" i="8"/>
  <c r="S1107" i="8"/>
  <c r="S1116" i="8"/>
  <c r="S1130" i="8"/>
  <c r="S1822" i="8"/>
  <c r="S1831" i="8"/>
  <c r="S1845" i="8"/>
  <c r="S1854" i="8"/>
  <c r="S1863" i="8"/>
  <c r="S12" i="8"/>
  <c r="S21" i="8"/>
  <c r="S30" i="8"/>
  <c r="S44" i="8"/>
  <c r="S53" i="8"/>
  <c r="S62" i="8"/>
  <c r="S76" i="8"/>
  <c r="S85" i="8"/>
  <c r="S94" i="8"/>
  <c r="S108" i="8"/>
  <c r="S5769" i="8"/>
  <c r="S5614" i="8"/>
  <c r="S5623" i="8"/>
  <c r="S1112" i="8"/>
  <c r="S1126" i="8"/>
  <c r="S1818" i="8"/>
  <c r="S1827" i="8"/>
  <c r="S1841" i="8"/>
  <c r="S1850" i="8"/>
  <c r="S1859" i="8"/>
  <c r="S8" i="8"/>
  <c r="S17" i="8"/>
  <c r="S26" i="8"/>
  <c r="S40" i="8"/>
  <c r="S49" i="8"/>
  <c r="S58" i="8"/>
  <c r="S72" i="8"/>
  <c r="S81" i="8"/>
  <c r="S90" i="8"/>
  <c r="S104" i="8"/>
  <c r="S113" i="8"/>
  <c r="S122" i="8"/>
  <c r="S136" i="8"/>
  <c r="S1382" i="8"/>
  <c r="S4241" i="8"/>
  <c r="S5619" i="8"/>
  <c r="S1108" i="8"/>
  <c r="S1122" i="8"/>
  <c r="S1131" i="8"/>
  <c r="S1823" i="8"/>
  <c r="S1837" i="8"/>
  <c r="S1846" i="8"/>
  <c r="S1855" i="8"/>
  <c r="S4" i="8"/>
  <c r="S13" i="8"/>
  <c r="S22" i="8"/>
  <c r="S36" i="8"/>
  <c r="S45" i="8"/>
  <c r="S54" i="8"/>
  <c r="S68" i="8"/>
  <c r="S77" i="8"/>
  <c r="S86" i="8"/>
  <c r="S100" i="8"/>
  <c r="S109" i="8"/>
  <c r="S118" i="8"/>
  <c r="S4237" i="8"/>
  <c r="S5615" i="8"/>
  <c r="S5624" i="8"/>
  <c r="S1118" i="8"/>
  <c r="S1127" i="8"/>
  <c r="S1819" i="8"/>
  <c r="S1833" i="8"/>
  <c r="S1842" i="8"/>
  <c r="S1851" i="8"/>
  <c r="S1865" i="8"/>
  <c r="S9" i="8"/>
  <c r="S18" i="8"/>
  <c r="S32" i="8"/>
  <c r="S41" i="8"/>
  <c r="S50" i="8"/>
  <c r="S64" i="8"/>
  <c r="S73" i="8"/>
  <c r="S82" i="8"/>
  <c r="S96" i="8"/>
  <c r="S105" i="8"/>
  <c r="S114" i="8"/>
  <c r="S128" i="8"/>
  <c r="S137" i="8"/>
  <c r="S5765" i="8"/>
  <c r="S5771" i="8"/>
  <c r="S4242" i="8"/>
  <c r="S5620" i="8"/>
  <c r="S1114" i="8"/>
  <c r="S1123" i="8"/>
  <c r="S1132" i="8"/>
  <c r="S1829" i="8"/>
  <c r="S1838" i="8"/>
  <c r="S1847" i="8"/>
  <c r="S1861" i="8"/>
  <c r="S5" i="8"/>
  <c r="S14" i="8"/>
  <c r="S28" i="8"/>
  <c r="S37" i="8"/>
  <c r="S46" i="8"/>
  <c r="S60" i="8"/>
  <c r="S69" i="8"/>
  <c r="S78" i="8"/>
  <c r="S92" i="8"/>
  <c r="S101" i="8"/>
  <c r="S110" i="8"/>
  <c r="S124" i="8"/>
  <c r="S133" i="8"/>
  <c r="S142" i="8"/>
  <c r="S146" i="8"/>
  <c r="S150" i="8"/>
  <c r="S154" i="8"/>
  <c r="S158" i="8"/>
  <c r="S162" i="8"/>
  <c r="S166" i="8"/>
  <c r="S170" i="8"/>
  <c r="S174" i="8"/>
  <c r="S178" i="8"/>
  <c r="S182" i="8"/>
  <c r="S186" i="8"/>
  <c r="S190" i="8"/>
  <c r="S5773" i="8"/>
  <c r="S5777" i="8"/>
  <c r="S5781" i="8"/>
  <c r="S5785" i="8"/>
  <c r="S5789" i="8"/>
  <c r="S5793" i="8"/>
  <c r="S5797" i="8"/>
  <c r="S5801" i="8"/>
  <c r="S5805" i="8"/>
  <c r="S5809" i="8"/>
  <c r="S5813" i="8"/>
  <c r="S5817" i="8"/>
  <c r="S5821" i="8"/>
  <c r="S5825" i="8"/>
  <c r="S5829" i="8"/>
  <c r="S5833" i="8"/>
  <c r="S5837" i="8"/>
  <c r="S5841" i="8"/>
  <c r="S5845" i="8"/>
  <c r="S5849" i="8"/>
  <c r="S2698" i="8"/>
  <c r="S2702" i="8"/>
  <c r="S2706" i="8"/>
  <c r="S5549" i="8"/>
  <c r="S5553" i="8"/>
  <c r="S5557" i="8"/>
  <c r="S5561" i="8"/>
  <c r="S5565" i="8"/>
  <c r="S3207" i="8"/>
  <c r="S3211" i="8"/>
  <c r="S3215" i="8"/>
  <c r="S4247" i="8"/>
  <c r="S4251" i="8"/>
  <c r="S4571" i="8"/>
  <c r="S4575" i="8"/>
  <c r="S4579" i="8"/>
  <c r="S2967" i="8"/>
  <c r="S2971" i="8"/>
  <c r="S2975" i="8"/>
  <c r="S3553" i="8"/>
  <c r="S3557" i="8"/>
  <c r="S1217" i="8"/>
  <c r="S1221" i="8"/>
  <c r="S1225" i="8"/>
  <c r="S1229" i="8"/>
  <c r="S1233" i="8"/>
  <c r="S1237" i="8"/>
  <c r="S1241" i="8"/>
  <c r="S1245" i="8"/>
  <c r="S1249" i="8"/>
  <c r="S1253" i="8"/>
  <c r="S1257" i="8"/>
  <c r="S1261" i="8"/>
  <c r="S3172" i="8"/>
  <c r="S2610" i="8"/>
  <c r="S2614" i="8"/>
  <c r="S2618" i="8"/>
  <c r="S2622" i="8"/>
  <c r="S2626" i="8"/>
  <c r="S2630" i="8"/>
  <c r="S2634" i="8"/>
  <c r="S2588" i="8"/>
  <c r="S2592" i="8"/>
  <c r="S2596" i="8"/>
  <c r="S2600" i="8"/>
  <c r="S2604" i="8"/>
  <c r="S2608" i="8"/>
  <c r="S7069" i="8"/>
  <c r="S7073" i="8"/>
  <c r="S7077" i="8"/>
  <c r="S7081" i="8"/>
  <c r="S7085" i="8"/>
  <c r="S6765" i="8"/>
  <c r="S6769" i="8"/>
  <c r="S6773" i="8"/>
  <c r="S6777" i="8"/>
  <c r="S6781" i="8"/>
  <c r="S979" i="8"/>
  <c r="S983" i="8"/>
  <c r="S987" i="8"/>
  <c r="S991" i="8"/>
  <c r="S995" i="8"/>
  <c r="S2021" i="8"/>
  <c r="S2025" i="8"/>
  <c r="S2029" i="8"/>
  <c r="S2033" i="8"/>
  <c r="S2037" i="8"/>
  <c r="S3064" i="8"/>
  <c r="S3068" i="8"/>
  <c r="S3072" i="8"/>
  <c r="S3076" i="8"/>
  <c r="S3080" i="8"/>
  <c r="S3422" i="8"/>
  <c r="S3426" i="8"/>
  <c r="S3430" i="8"/>
  <c r="S3434" i="8"/>
  <c r="S3438" i="8"/>
  <c r="S3442" i="8"/>
  <c r="S3989" i="8"/>
  <c r="S3993" i="8"/>
  <c r="S3997" i="8"/>
  <c r="S4001" i="8"/>
  <c r="S4005" i="8"/>
  <c r="S4424" i="8"/>
  <c r="S4428" i="8"/>
  <c r="S4432" i="8"/>
  <c r="S4436" i="8"/>
  <c r="S4440" i="8"/>
  <c r="S5373" i="8"/>
  <c r="S5377" i="8"/>
  <c r="S5381" i="8"/>
  <c r="S5385" i="8"/>
  <c r="S5389" i="8"/>
  <c r="S5589" i="8"/>
  <c r="S5593" i="8"/>
  <c r="S5597" i="8"/>
  <c r="S5601" i="8"/>
  <c r="S5605" i="8"/>
  <c r="S4007" i="8"/>
  <c r="S4011" i="8"/>
  <c r="S4015" i="8"/>
  <c r="S8675" i="8"/>
  <c r="S8679" i="8"/>
  <c r="S8683" i="8"/>
  <c r="S8687" i="8"/>
  <c r="S8691" i="8"/>
  <c r="S8695" i="8"/>
  <c r="S8699" i="8"/>
  <c r="S8703" i="8"/>
  <c r="S8707" i="8"/>
  <c r="S8711" i="8"/>
  <c r="S8715" i="8"/>
  <c r="S8719" i="8"/>
  <c r="S4166" i="8"/>
  <c r="S4238" i="8"/>
  <c r="S5616" i="8"/>
  <c r="S1110" i="8"/>
  <c r="S1119" i="8"/>
  <c r="S1128" i="8"/>
  <c r="S1825" i="8"/>
  <c r="S1834" i="8"/>
  <c r="S1843" i="8"/>
  <c r="S1857" i="8"/>
  <c r="S1866" i="8"/>
  <c r="S10" i="8"/>
  <c r="S24" i="8"/>
  <c r="S33" i="8"/>
  <c r="S42" i="8"/>
  <c r="S56" i="8"/>
  <c r="S65" i="8"/>
  <c r="S74" i="8"/>
  <c r="S88" i="8"/>
  <c r="S97" i="8"/>
  <c r="S106" i="8"/>
  <c r="S120" i="8"/>
  <c r="S129" i="8"/>
  <c r="S138" i="8"/>
  <c r="S5760" i="8"/>
  <c r="S4243" i="8"/>
  <c r="S1106" i="8"/>
  <c r="S1115" i="8"/>
  <c r="S1124" i="8"/>
  <c r="S1821" i="8"/>
  <c r="S1830" i="8"/>
  <c r="S1839" i="8"/>
  <c r="S1853" i="8"/>
  <c r="S1862" i="8"/>
  <c r="S6" i="8"/>
  <c r="S20" i="8"/>
  <c r="S29" i="8"/>
  <c r="S38" i="8"/>
  <c r="S52" i="8"/>
  <c r="S61" i="8"/>
  <c r="S70" i="8"/>
  <c r="S84" i="8"/>
  <c r="S93" i="8"/>
  <c r="S102" i="8"/>
  <c r="S116" i="8"/>
  <c r="S125" i="8"/>
  <c r="S134" i="8"/>
  <c r="S117" i="8"/>
  <c r="S148" i="8"/>
  <c r="S157" i="8"/>
  <c r="S171" i="8"/>
  <c r="S180" i="8"/>
  <c r="S189" i="8"/>
  <c r="S5782" i="8"/>
  <c r="S5791" i="8"/>
  <c r="S5800" i="8"/>
  <c r="S5814" i="8"/>
  <c r="S5823" i="8"/>
  <c r="S5832" i="8"/>
  <c r="S5846" i="8"/>
  <c r="S2700" i="8"/>
  <c r="S5548" i="8"/>
  <c r="S5562" i="8"/>
  <c r="S3209" i="8"/>
  <c r="S4246" i="8"/>
  <c r="S4576" i="8"/>
  <c r="S2969" i="8"/>
  <c r="S3552" i="8"/>
  <c r="S1222" i="8"/>
  <c r="S1231" i="8"/>
  <c r="S1240" i="8"/>
  <c r="S1254" i="8"/>
  <c r="S3170" i="8"/>
  <c r="S2613" i="8"/>
  <c r="S2627" i="8"/>
  <c r="S2586" i="8"/>
  <c r="S2595" i="8"/>
  <c r="S2609" i="8"/>
  <c r="S7075" i="8"/>
  <c r="S7084" i="8"/>
  <c r="S6774" i="8"/>
  <c r="S977" i="8"/>
  <c r="S986" i="8"/>
  <c r="S2022" i="8"/>
  <c r="S2031" i="8"/>
  <c r="S3063" i="8"/>
  <c r="S3990" i="8"/>
  <c r="S3999" i="8"/>
  <c r="S5594" i="8"/>
  <c r="S8698" i="8"/>
  <c r="S8765" i="8"/>
  <c r="S8793" i="8"/>
  <c r="S8809" i="8"/>
  <c r="S8829" i="8"/>
  <c r="S8853" i="8"/>
  <c r="S8873" i="8"/>
  <c r="S8893" i="8"/>
  <c r="S8917" i="8"/>
  <c r="S3078" i="8"/>
  <c r="S4429" i="8"/>
  <c r="S8742" i="8"/>
  <c r="S8758" i="8"/>
  <c r="S8766" i="8"/>
  <c r="S8778" i="8"/>
  <c r="S8786" i="8"/>
  <c r="S8794" i="8"/>
  <c r="S8802" i="8"/>
  <c r="S8810" i="8"/>
  <c r="S8822" i="8"/>
  <c r="S8834" i="8"/>
  <c r="S8842" i="8"/>
  <c r="S8858" i="8"/>
  <c r="S8870" i="8"/>
  <c r="S8886" i="8"/>
  <c r="S132" i="8"/>
  <c r="S144" i="8"/>
  <c r="S153" i="8"/>
  <c r="S167" i="8"/>
  <c r="S176" i="8"/>
  <c r="S185" i="8"/>
  <c r="S5778" i="8"/>
  <c r="S5787" i="8"/>
  <c r="S5796" i="8"/>
  <c r="S5810" i="8"/>
  <c r="S5819" i="8"/>
  <c r="S5828" i="8"/>
  <c r="S5842" i="8"/>
  <c r="S5851" i="8"/>
  <c r="S2705" i="8"/>
  <c r="S5558" i="8"/>
  <c r="S5567" i="8"/>
  <c r="S3214" i="8"/>
  <c r="S4572" i="8"/>
  <c r="S2965" i="8"/>
  <c r="S2974" i="8"/>
  <c r="S1218" i="8"/>
  <c r="S1227" i="8"/>
  <c r="S1236" i="8"/>
  <c r="S1250" i="8"/>
  <c r="S1259" i="8"/>
  <c r="S3175" i="8"/>
  <c r="S2623" i="8"/>
  <c r="S2632" i="8"/>
  <c r="S2591" i="8"/>
  <c r="S2605" i="8"/>
  <c r="S7071" i="8"/>
  <c r="S7080" i="8"/>
  <c r="S6770" i="8"/>
  <c r="S6779" i="8"/>
  <c r="S982" i="8"/>
  <c r="S996" i="8"/>
  <c r="S2027" i="8"/>
  <c r="S2036" i="8"/>
  <c r="S3073" i="8"/>
  <c r="S3082" i="8"/>
  <c r="S3429" i="8"/>
  <c r="S3986" i="8"/>
  <c r="S3995" i="8"/>
  <c r="S4004" i="8"/>
  <c r="S4433" i="8"/>
  <c r="S5371" i="8"/>
  <c r="S5380" i="8"/>
  <c r="S5590" i="8"/>
  <c r="S5599" i="8"/>
  <c r="S4006" i="8"/>
  <c r="S8676" i="8"/>
  <c r="S8685" i="8"/>
  <c r="S8694" i="8"/>
  <c r="S8708" i="8"/>
  <c r="S8717" i="8"/>
  <c r="S4252" i="8"/>
  <c r="S4577" i="8"/>
  <c r="S2970" i="8"/>
  <c r="S3558" i="8"/>
  <c r="S1223" i="8"/>
  <c r="S1232" i="8"/>
  <c r="S2628" i="8"/>
  <c r="S6775" i="8"/>
  <c r="S3425" i="8"/>
  <c r="S3439" i="8"/>
  <c r="S3991" i="8"/>
  <c r="S4000" i="8"/>
  <c r="S8690" i="8"/>
  <c r="S8826" i="8"/>
  <c r="S8850" i="8"/>
  <c r="S8862" i="8"/>
  <c r="S8878" i="8"/>
  <c r="S126" i="8"/>
  <c r="S140" i="8"/>
  <c r="S149" i="8"/>
  <c r="S163" i="8"/>
  <c r="S172" i="8"/>
  <c r="S181" i="8"/>
  <c r="S5774" i="8"/>
  <c r="S5783" i="8"/>
  <c r="S5792" i="8"/>
  <c r="S5806" i="8"/>
  <c r="S5815" i="8"/>
  <c r="S5824" i="8"/>
  <c r="S5838" i="8"/>
  <c r="S5847" i="8"/>
  <c r="S2701" i="8"/>
  <c r="S5554" i="8"/>
  <c r="S5563" i="8"/>
  <c r="S3210" i="8"/>
  <c r="S145" i="8"/>
  <c r="S159" i="8"/>
  <c r="S168" i="8"/>
  <c r="S177" i="8"/>
  <c r="S191" i="8"/>
  <c r="S5779" i="8"/>
  <c r="S5788" i="8"/>
  <c r="S5802" i="8"/>
  <c r="S5811" i="8"/>
  <c r="S5820" i="8"/>
  <c r="S5834" i="8"/>
  <c r="S5843" i="8"/>
  <c r="S5852" i="8"/>
  <c r="S5550" i="8"/>
  <c r="S5559" i="8"/>
  <c r="S5568" i="8"/>
  <c r="S4248" i="8"/>
  <c r="S4573" i="8"/>
  <c r="S2966" i="8"/>
  <c r="S3554" i="8"/>
  <c r="S1219" i="8"/>
  <c r="S1228" i="8"/>
  <c r="S1242" i="8"/>
  <c r="S1251" i="8"/>
  <c r="S1260" i="8"/>
  <c r="S2615" i="8"/>
  <c r="S2624" i="8"/>
  <c r="S2633" i="8"/>
  <c r="S2597" i="8"/>
  <c r="S2606" i="8"/>
  <c r="S7072" i="8"/>
  <c r="S7086" i="8"/>
  <c r="S6771" i="8"/>
  <c r="S6780" i="8"/>
  <c r="S988" i="8"/>
  <c r="S997" i="8"/>
  <c r="S2028" i="8"/>
  <c r="S3065" i="8"/>
  <c r="S3074" i="8"/>
  <c r="S3421" i="8"/>
  <c r="S3435" i="8"/>
  <c r="S3987" i="8"/>
  <c r="S3996" i="8"/>
  <c r="S4425" i="8"/>
  <c r="S4434" i="8"/>
  <c r="S5372" i="8"/>
  <c r="S5386" i="8"/>
  <c r="S5591" i="8"/>
  <c r="S5600" i="8"/>
  <c r="S4012" i="8"/>
  <c r="S8677" i="8"/>
  <c r="S8686" i="8"/>
  <c r="S8700" i="8"/>
  <c r="S8709" i="8"/>
  <c r="S8718" i="8"/>
  <c r="S1258" i="8"/>
  <c r="S2590" i="8"/>
  <c r="S7079" i="8"/>
  <c r="S990" i="8"/>
  <c r="S3994" i="8"/>
  <c r="S5379" i="8"/>
  <c r="S3424" i="8"/>
  <c r="S3433" i="8"/>
  <c r="S8745" i="8"/>
  <c r="S8761" i="8"/>
  <c r="S8781" i="8"/>
  <c r="S8797" i="8"/>
  <c r="S8817" i="8"/>
  <c r="S8837" i="8"/>
  <c r="S8857" i="8"/>
  <c r="S8877" i="8"/>
  <c r="S8897" i="8"/>
  <c r="S8921" i="8"/>
  <c r="S3171" i="8"/>
  <c r="S2601" i="8"/>
  <c r="S7067" i="8"/>
  <c r="S978" i="8"/>
  <c r="S4438" i="8"/>
  <c r="S5376" i="8"/>
  <c r="S8672" i="8"/>
  <c r="S8681" i="8"/>
  <c r="S8704" i="8"/>
  <c r="S8818" i="8"/>
  <c r="S8846" i="8"/>
  <c r="S8866" i="8"/>
  <c r="S141" i="8"/>
  <c r="S155" i="8"/>
  <c r="S164" i="8"/>
  <c r="S173" i="8"/>
  <c r="S187" i="8"/>
  <c r="S5775" i="8"/>
  <c r="S5784" i="8"/>
  <c r="S5798" i="8"/>
  <c r="S5807" i="8"/>
  <c r="S5816" i="8"/>
  <c r="S5830" i="8"/>
  <c r="S5839" i="8"/>
  <c r="S5848" i="8"/>
  <c r="S2707" i="8"/>
  <c r="S5555" i="8"/>
  <c r="S5564" i="8"/>
  <c r="S3216" i="8"/>
  <c r="S4253" i="8"/>
  <c r="S4578" i="8"/>
  <c r="S2976" i="8"/>
  <c r="S3559" i="8"/>
  <c r="S1224" i="8"/>
  <c r="S1238" i="8"/>
  <c r="S1247" i="8"/>
  <c r="S1256" i="8"/>
  <c r="S2611" i="8"/>
  <c r="S2620" i="8"/>
  <c r="S2629" i="8"/>
  <c r="S2593" i="8"/>
  <c r="S2602" i="8"/>
  <c r="S7068" i="8"/>
  <c r="S7082" i="8"/>
  <c r="S6767" i="8"/>
  <c r="S6776" i="8"/>
  <c r="S984" i="8"/>
  <c r="S993" i="8"/>
  <c r="S2024" i="8"/>
  <c r="S2038" i="8"/>
  <c r="S3070" i="8"/>
  <c r="S3079" i="8"/>
  <c r="S3431" i="8"/>
  <c r="S3440" i="8"/>
  <c r="S3992" i="8"/>
  <c r="S4421" i="8"/>
  <c r="S4430" i="8"/>
  <c r="S4439" i="8"/>
  <c r="S5382" i="8"/>
  <c r="S5587" i="8"/>
  <c r="S5596" i="8"/>
  <c r="S4008" i="8"/>
  <c r="S8673" i="8"/>
  <c r="S8682" i="8"/>
  <c r="S8696" i="8"/>
  <c r="S8705" i="8"/>
  <c r="S8714" i="8"/>
  <c r="S8723" i="8"/>
  <c r="S8727" i="8"/>
  <c r="S8731" i="8"/>
  <c r="S8735" i="8"/>
  <c r="S8739" i="8"/>
  <c r="S8743" i="8"/>
  <c r="S8747" i="8"/>
  <c r="S8751" i="8"/>
  <c r="S8755" i="8"/>
  <c r="S8759" i="8"/>
  <c r="S8763" i="8"/>
  <c r="S8767" i="8"/>
  <c r="S8771" i="8"/>
  <c r="S8775" i="8"/>
  <c r="S8779" i="8"/>
  <c r="S8783" i="8"/>
  <c r="S8787" i="8"/>
  <c r="S8791" i="8"/>
  <c r="S8795" i="8"/>
  <c r="S8799" i="8"/>
  <c r="S8803" i="8"/>
  <c r="S8807" i="8"/>
  <c r="S8811" i="8"/>
  <c r="S8815" i="8"/>
  <c r="S8819" i="8"/>
  <c r="S8823" i="8"/>
  <c r="S8827" i="8"/>
  <c r="S8831" i="8"/>
  <c r="S8835" i="8"/>
  <c r="S8839" i="8"/>
  <c r="S8843" i="8"/>
  <c r="S8847" i="8"/>
  <c r="S8851" i="8"/>
  <c r="S8855" i="8"/>
  <c r="S8859" i="8"/>
  <c r="S8863" i="8"/>
  <c r="S8867" i="8"/>
  <c r="S8871" i="8"/>
  <c r="S8875" i="8"/>
  <c r="S8879" i="8"/>
  <c r="S8883" i="8"/>
  <c r="S8887" i="8"/>
  <c r="S8891" i="8"/>
  <c r="S8895" i="8"/>
  <c r="S8899" i="8"/>
  <c r="S8903" i="8"/>
  <c r="S8907" i="8"/>
  <c r="S8911" i="8"/>
  <c r="S8915" i="8"/>
  <c r="S8919" i="8"/>
  <c r="S4013" i="8"/>
  <c r="S8678" i="8"/>
  <c r="S2617" i="8"/>
  <c r="S2026" i="8"/>
  <c r="S3428" i="8"/>
  <c r="S3437" i="8"/>
  <c r="S4427" i="8"/>
  <c r="S8712" i="8"/>
  <c r="S8901" i="8"/>
  <c r="S8713" i="8"/>
  <c r="S8722" i="8"/>
  <c r="S8726" i="8"/>
  <c r="S8730" i="8"/>
  <c r="S8734" i="8"/>
  <c r="S8738" i="8"/>
  <c r="S8746" i="8"/>
  <c r="S8750" i="8"/>
  <c r="S8754" i="8"/>
  <c r="S8762" i="8"/>
  <c r="S8770" i="8"/>
  <c r="S8774" i="8"/>
  <c r="S8782" i="8"/>
  <c r="S8790" i="8"/>
  <c r="S8798" i="8"/>
  <c r="S8806" i="8"/>
  <c r="S8814" i="8"/>
  <c r="S8830" i="8"/>
  <c r="S8838" i="8"/>
  <c r="S8854" i="8"/>
  <c r="S8874" i="8"/>
  <c r="S151" i="8"/>
  <c r="S160" i="8"/>
  <c r="S169" i="8"/>
  <c r="S183" i="8"/>
  <c r="S192" i="8"/>
  <c r="S5780" i="8"/>
  <c r="S5794" i="8"/>
  <c r="S5803" i="8"/>
  <c r="S5812" i="8"/>
  <c r="S5826" i="8"/>
  <c r="S5835" i="8"/>
  <c r="S5844" i="8"/>
  <c r="S2703" i="8"/>
  <c r="S5551" i="8"/>
  <c r="S5560" i="8"/>
  <c r="S3212" i="8"/>
  <c r="S4249" i="8"/>
  <c r="S4574" i="8"/>
  <c r="S2972" i="8"/>
  <c r="S3555" i="8"/>
  <c r="S1220" i="8"/>
  <c r="S1234" i="8"/>
  <c r="S1243" i="8"/>
  <c r="S1252" i="8"/>
  <c r="S3173" i="8"/>
  <c r="S2616" i="8"/>
  <c r="S2625" i="8"/>
  <c r="S2589" i="8"/>
  <c r="S2598" i="8"/>
  <c r="S2607" i="8"/>
  <c r="S7078" i="8"/>
  <c r="S6763" i="8"/>
  <c r="S6772" i="8"/>
  <c r="S980" i="8"/>
  <c r="S989" i="8"/>
  <c r="S2020" i="8"/>
  <c r="S2034" i="8"/>
  <c r="S3066" i="8"/>
  <c r="S3075" i="8"/>
  <c r="S3427" i="8"/>
  <c r="S3436" i="8"/>
  <c r="S3988" i="8"/>
  <c r="S4002" i="8"/>
  <c r="S4426" i="8"/>
  <c r="S4435" i="8"/>
  <c r="S5378" i="8"/>
  <c r="S5387" i="8"/>
  <c r="S5592" i="8"/>
  <c r="S5606" i="8"/>
  <c r="S8692" i="8"/>
  <c r="S8701" i="8"/>
  <c r="S8710" i="8"/>
  <c r="S1235" i="8"/>
  <c r="S1244" i="8"/>
  <c r="S6764" i="8"/>
  <c r="S3081" i="8"/>
  <c r="S4003" i="8"/>
  <c r="S5388" i="8"/>
  <c r="S8693" i="8"/>
  <c r="S3077" i="8"/>
  <c r="S4423" i="8"/>
  <c r="S8721" i="8"/>
  <c r="S8725" i="8"/>
  <c r="S8729" i="8"/>
  <c r="S8733" i="8"/>
  <c r="S8737" i="8"/>
  <c r="S8741" i="8"/>
  <c r="S8749" i="8"/>
  <c r="S8757" i="8"/>
  <c r="S8773" i="8"/>
  <c r="S8785" i="8"/>
  <c r="S8801" i="8"/>
  <c r="S8821" i="8"/>
  <c r="S8841" i="8"/>
  <c r="S8861" i="8"/>
  <c r="S8881" i="8"/>
  <c r="S8905" i="8"/>
  <c r="S1246" i="8"/>
  <c r="S2619" i="8"/>
  <c r="S2587" i="8"/>
  <c r="S6766" i="8"/>
  <c r="S147" i="8"/>
  <c r="S156" i="8"/>
  <c r="S165" i="8"/>
  <c r="S179" i="8"/>
  <c r="S188" i="8"/>
  <c r="S5776" i="8"/>
  <c r="S5790" i="8"/>
  <c r="S5799" i="8"/>
  <c r="S5808" i="8"/>
  <c r="S5822" i="8"/>
  <c r="S5831" i="8"/>
  <c r="S5840" i="8"/>
  <c r="S2699" i="8"/>
  <c r="S2708" i="8"/>
  <c r="S5556" i="8"/>
  <c r="S3208" i="8"/>
  <c r="S4245" i="8"/>
  <c r="S4254" i="8"/>
  <c r="S2968" i="8"/>
  <c r="S3551" i="8"/>
  <c r="S3560" i="8"/>
  <c r="S1230" i="8"/>
  <c r="S1239" i="8"/>
  <c r="S1248" i="8"/>
  <c r="S1262" i="8"/>
  <c r="S2612" i="8"/>
  <c r="S2621" i="8"/>
  <c r="S2585" i="8"/>
  <c r="S2594" i="8"/>
  <c r="S2603" i="8"/>
  <c r="S7074" i="8"/>
  <c r="S7083" i="8"/>
  <c r="S6768" i="8"/>
  <c r="S6782" i="8"/>
  <c r="S985" i="8"/>
  <c r="S994" i="8"/>
  <c r="S2030" i="8"/>
  <c r="S2039" i="8"/>
  <c r="S3071" i="8"/>
  <c r="S3423" i="8"/>
  <c r="S3432" i="8"/>
  <c r="S3441" i="8"/>
  <c r="S3998" i="8"/>
  <c r="S4422" i="8"/>
  <c r="S4431" i="8"/>
  <c r="S5374" i="8"/>
  <c r="S5383" i="8"/>
  <c r="S5588" i="8"/>
  <c r="S5602" i="8"/>
  <c r="S4009" i="8"/>
  <c r="S8674" i="8"/>
  <c r="S8688" i="8"/>
  <c r="S8697" i="8"/>
  <c r="S8706" i="8"/>
  <c r="S8720" i="8"/>
  <c r="S8724" i="8"/>
  <c r="S8728" i="8"/>
  <c r="S8732" i="8"/>
  <c r="S8736" i="8"/>
  <c r="S8740" i="8"/>
  <c r="S8744" i="8"/>
  <c r="S8748" i="8"/>
  <c r="S8752" i="8"/>
  <c r="S8756" i="8"/>
  <c r="S8760" i="8"/>
  <c r="S8764" i="8"/>
  <c r="S8768" i="8"/>
  <c r="S8772" i="8"/>
  <c r="S8776" i="8"/>
  <c r="S8780" i="8"/>
  <c r="S8784" i="8"/>
  <c r="S8788" i="8"/>
  <c r="S8792" i="8"/>
  <c r="S8796" i="8"/>
  <c r="S8800" i="8"/>
  <c r="S8804" i="8"/>
  <c r="S8808" i="8"/>
  <c r="S8812" i="8"/>
  <c r="S8816" i="8"/>
  <c r="S8820" i="8"/>
  <c r="S8824" i="8"/>
  <c r="S8828" i="8"/>
  <c r="S8832" i="8"/>
  <c r="S8836" i="8"/>
  <c r="S8840" i="8"/>
  <c r="S8844" i="8"/>
  <c r="S8848" i="8"/>
  <c r="S8852" i="8"/>
  <c r="S8856" i="8"/>
  <c r="S8860" i="8"/>
  <c r="S8864" i="8"/>
  <c r="S8868" i="8"/>
  <c r="S8872" i="8"/>
  <c r="S8876" i="8"/>
  <c r="S8880" i="8"/>
  <c r="S8884" i="8"/>
  <c r="S8888" i="8"/>
  <c r="S8892" i="8"/>
  <c r="S8896" i="8"/>
  <c r="S8900" i="8"/>
  <c r="S8904" i="8"/>
  <c r="S8908" i="8"/>
  <c r="S8912" i="8"/>
  <c r="S8916" i="8"/>
  <c r="S8920" i="8"/>
  <c r="S1226" i="8"/>
  <c r="S3174" i="8"/>
  <c r="S2599" i="8"/>
  <c r="S6778" i="8"/>
  <c r="S2035" i="8"/>
  <c r="S5598" i="8"/>
  <c r="S8702" i="8"/>
  <c r="S5603" i="8"/>
  <c r="S4010" i="8"/>
  <c r="S8680" i="8"/>
  <c r="S8689" i="8"/>
  <c r="S8753" i="8"/>
  <c r="S8769" i="8"/>
  <c r="S8789" i="8"/>
  <c r="S8805" i="8"/>
  <c r="S8825" i="8"/>
  <c r="S8845" i="8"/>
  <c r="S8865" i="8"/>
  <c r="S8885" i="8"/>
  <c r="S8909" i="8"/>
  <c r="S1255" i="8"/>
  <c r="S992" i="8"/>
  <c r="S2023" i="8"/>
  <c r="S2032" i="8"/>
  <c r="S5595" i="8"/>
  <c r="S5604" i="8"/>
  <c r="S143" i="8"/>
  <c r="S152" i="8"/>
  <c r="S161" i="8"/>
  <c r="S175" i="8"/>
  <c r="S184" i="8"/>
  <c r="S5772" i="8"/>
  <c r="S5786" i="8"/>
  <c r="S5795" i="8"/>
  <c r="S5804" i="8"/>
  <c r="S5818" i="8"/>
  <c r="S5827" i="8"/>
  <c r="S5836" i="8"/>
  <c r="S5850" i="8"/>
  <c r="S2704" i="8"/>
  <c r="S5552" i="8"/>
  <c r="S5566" i="8"/>
  <c r="S3213" i="8"/>
  <c r="S4250" i="8"/>
  <c r="S4580" i="8"/>
  <c r="S2973" i="8"/>
  <c r="S3556" i="8"/>
  <c r="S2631" i="8"/>
  <c r="S7070" i="8"/>
  <c r="S981" i="8"/>
  <c r="S3067" i="8"/>
  <c r="S5370" i="8"/>
  <c r="S5607" i="8"/>
  <c r="S4014" i="8"/>
  <c r="S8684" i="8"/>
  <c r="S8716" i="8"/>
  <c r="S4437" i="8"/>
  <c r="S5375" i="8"/>
  <c r="S5384" i="8"/>
  <c r="S8777" i="8"/>
  <c r="S8813" i="8"/>
  <c r="S8833" i="8"/>
  <c r="S8849" i="8"/>
  <c r="S8869" i="8"/>
  <c r="S8889" i="8"/>
  <c r="S8913" i="8"/>
  <c r="S7076" i="8"/>
  <c r="S3069" i="8"/>
  <c r="S5390" i="8"/>
  <c r="S8882" i="8"/>
  <c r="S8902" i="8"/>
  <c r="S8890" i="8"/>
  <c r="S8910" i="8"/>
  <c r="S8898" i="8"/>
  <c r="S8918" i="8"/>
  <c r="S8906" i="8"/>
  <c r="S8894" i="8"/>
  <c r="S8914" i="8"/>
  <c r="AJ5535" i="8"/>
  <c r="AJ7661" i="8"/>
  <c r="AJ8399" i="8"/>
  <c r="AJ7844" i="8"/>
  <c r="AK7844" i="8" s="1" a="1"/>
  <c r="AK7844" i="8" s="1"/>
  <c r="AJ2656" i="8"/>
  <c r="AJ4038" i="8"/>
  <c r="AJ4030" i="8"/>
  <c r="AJ4018" i="8"/>
  <c r="AK4018" i="8" s="1" a="1"/>
  <c r="AK4018" i="8" s="1"/>
  <c r="AJ3873" i="8"/>
  <c r="AK3873" i="8" s="1" a="1"/>
  <c r="AK3873" i="8" s="1"/>
  <c r="AJ3869" i="8"/>
  <c r="AK3869" i="8" s="1" a="1"/>
  <c r="AK3869" i="8" s="1"/>
  <c r="AJ3861" i="8"/>
  <c r="AJ8345" i="8"/>
  <c r="AK8345" i="8" s="1" a="1"/>
  <c r="AK8345" i="8" s="1"/>
  <c r="AJ7691" i="8"/>
  <c r="AK7691" i="8" s="1" a="1"/>
  <c r="AK7691" i="8" s="1"/>
  <c r="AJ860" i="8"/>
  <c r="AK860" i="8" s="1" a="1"/>
  <c r="AK860" i="8" s="1"/>
  <c r="AJ856" i="8"/>
  <c r="AJ6193" i="8"/>
  <c r="AK6193" i="8" s="1" a="1"/>
  <c r="AK6193" i="8" s="1"/>
  <c r="AJ2927" i="8"/>
  <c r="AK2927" i="8" s="1" a="1"/>
  <c r="AK2927" i="8" s="1"/>
  <c r="AJ7332" i="8"/>
  <c r="AK7332" i="8" s="1" a="1"/>
  <c r="AK7332" i="8" s="1"/>
  <c r="AJ4522" i="8"/>
  <c r="AJ4518" i="8"/>
  <c r="AK4518" i="8" s="1" a="1"/>
  <c r="AK4518" i="8" s="1"/>
  <c r="AJ4510" i="8"/>
  <c r="AK4510" i="8" s="1" a="1"/>
  <c r="AK4510" i="8" s="1"/>
  <c r="AJ4486" i="8"/>
  <c r="AK4486" i="8" s="1" a="1"/>
  <c r="AK4486" i="8" s="1"/>
  <c r="AJ4306" i="8"/>
  <c r="AJ2007" i="8"/>
  <c r="AK2007" i="8" s="1" a="1"/>
  <c r="AK2007" i="8" s="1"/>
  <c r="AJ2003" i="8"/>
  <c r="AK2003" i="8" s="1" a="1"/>
  <c r="AK2003" i="8" s="1"/>
  <c r="AJ1999" i="8"/>
  <c r="AK1999" i="8" s="1" a="1"/>
  <c r="AK1999" i="8" s="1"/>
  <c r="AJ8187" i="8"/>
  <c r="AK8187" i="8" s="1" a="1"/>
  <c r="AK8187" i="8" s="1"/>
  <c r="AJ8183" i="8"/>
  <c r="AJ4799" i="8"/>
  <c r="AK4799" i="8" s="1" a="1"/>
  <c r="AK4799" i="8" s="1"/>
  <c r="AJ6057" i="8"/>
  <c r="AK6057" i="8" s="1" a="1"/>
  <c r="AK6057" i="8" s="1"/>
  <c r="AJ3451" i="8"/>
  <c r="AK3451" i="8" s="1" a="1"/>
  <c r="AK3451" i="8" s="1"/>
  <c r="AJ6605" i="8"/>
  <c r="AJ6585" i="8"/>
  <c r="AJ1146" i="8"/>
  <c r="AK1146" i="8" s="1" a="1"/>
  <c r="AK1146" i="8" s="1"/>
  <c r="AJ1138" i="8"/>
  <c r="AK1138" i="8" s="1" a="1"/>
  <c r="AK1138" i="8" s="1"/>
  <c r="AJ5366" i="8"/>
  <c r="AK5366" i="8" s="1" a="1"/>
  <c r="AK5366" i="8" s="1"/>
  <c r="AJ3044" i="8"/>
  <c r="AJ3040" i="8"/>
  <c r="AK3040" i="8" s="1" a="1"/>
  <c r="AK3040" i="8" s="1"/>
  <c r="AJ3024" i="8"/>
  <c r="AK3024" i="8" s="1" a="1"/>
  <c r="AK3024" i="8" s="1"/>
  <c r="AJ3020" i="8"/>
  <c r="AJ7494" i="8"/>
  <c r="AK7494" i="8" s="1" a="1"/>
  <c r="AK7494" i="8" s="1"/>
  <c r="AJ1940" i="8"/>
  <c r="AK1940" i="8" s="1" a="1"/>
  <c r="AK1940" i="8" s="1"/>
  <c r="AJ1924" i="8"/>
  <c r="AK1924" i="8" s="1" a="1"/>
  <c r="AK1924" i="8" s="1"/>
  <c r="AJ1916" i="8"/>
  <c r="AK1916" i="8" s="1" a="1"/>
  <c r="AK1916" i="8" s="1"/>
  <c r="AJ1171" i="8"/>
  <c r="AJ5700" i="8"/>
  <c r="AJ318" i="8"/>
  <c r="AJ7969" i="8"/>
  <c r="AJ7961" i="8"/>
  <c r="AJ7953" i="8"/>
  <c r="V558" i="8"/>
  <c r="AJ4460" i="8"/>
  <c r="AJ3487" i="8"/>
  <c r="AJ3483" i="8"/>
  <c r="AJ343" i="8"/>
  <c r="AJ8506" i="8"/>
  <c r="AK8506" i="8" s="1" a="1"/>
  <c r="AK8506" i="8" s="1"/>
  <c r="AJ8494" i="8"/>
  <c r="AJ8478" i="8"/>
  <c r="AJ1927" i="8"/>
  <c r="AJ4532" i="8"/>
  <c r="AK4532" i="8" s="1" a="1"/>
  <c r="AK4532" i="8" s="1"/>
  <c r="AJ1343" i="8"/>
  <c r="AK1343" i="8" s="1" a="1"/>
  <c r="AK1343" i="8" s="1"/>
  <c r="AJ5119" i="8"/>
  <c r="AJ4056" i="8"/>
  <c r="AK4056" i="8" s="1" a="1"/>
  <c r="AK4056" i="8" s="1"/>
  <c r="AJ1002" i="8"/>
  <c r="AK1002" i="8" s="1" a="1"/>
  <c r="AK1002" i="8" s="1"/>
  <c r="AJ1230" i="8"/>
  <c r="AJ3885" i="8"/>
  <c r="AJ1175" i="8"/>
  <c r="AK1175" i="8" s="1" a="1"/>
  <c r="AK1175" i="8" s="1"/>
  <c r="AJ6424" i="8"/>
  <c r="AJ6416" i="8"/>
  <c r="AJ7670" i="8"/>
  <c r="AK7670" i="8" s="1" a="1"/>
  <c r="AK7670" i="8" s="1"/>
  <c r="AJ7662" i="8"/>
  <c r="AK7662" i="8" s="1" a="1"/>
  <c r="AK7662" i="8" s="1"/>
  <c r="AJ5753" i="8"/>
  <c r="AK5753" i="8" s="1" a="1"/>
  <c r="AK5753" i="8" s="1"/>
  <c r="AJ5745" i="8"/>
  <c r="AK5745" i="8" s="1" a="1"/>
  <c r="AK5745" i="8" s="1"/>
  <c r="AJ5037" i="8"/>
  <c r="AK5037" i="8" s="1" a="1"/>
  <c r="AK5037" i="8" s="1"/>
  <c r="AJ7865" i="8"/>
  <c r="AK7865" i="8" s="1" a="1"/>
  <c r="AK7865" i="8" s="1"/>
  <c r="AJ7849" i="8"/>
  <c r="AK7849" i="8" s="1" a="1"/>
  <c r="AK7849" i="8" s="1"/>
  <c r="AJ6420" i="8"/>
  <c r="AJ6412" i="8"/>
  <c r="AJ5536" i="8"/>
  <c r="AJ8416" i="8"/>
  <c r="AK8416" i="8" s="1" a="1"/>
  <c r="AK8416" i="8" s="1"/>
  <c r="AJ5749" i="8"/>
  <c r="AK5749" i="8" s="1" a="1"/>
  <c r="AK5749" i="8" s="1"/>
  <c r="AJ7853" i="8"/>
  <c r="AK7853" i="8" s="1" a="1"/>
  <c r="AK7853" i="8" s="1"/>
  <c r="AJ3842" i="8"/>
  <c r="AK3842" i="8" s="1" a="1"/>
  <c r="AK3842" i="8" s="1"/>
  <c r="AJ3231" i="8"/>
  <c r="AK3231" i="8" s="1" a="1"/>
  <c r="AK3231" i="8" s="1"/>
  <c r="AJ3227" i="8"/>
  <c r="AK3227" i="8" s="1" a="1"/>
  <c r="AK3227" i="8" s="1"/>
  <c r="AJ9015" i="8"/>
  <c r="AK9015" i="8" s="1" a="1"/>
  <c r="AK9015" i="8" s="1"/>
  <c r="AJ8999" i="8"/>
  <c r="AK8999" i="8" s="1" a="1"/>
  <c r="AK8999" i="8" s="1"/>
  <c r="AJ8983" i="8"/>
  <c r="AK8983" i="8" s="1" a="1"/>
  <c r="AK8983" i="8" s="1"/>
  <c r="AJ8955" i="8"/>
  <c r="AJ8835" i="8"/>
  <c r="AK8835" i="8" s="1" a="1"/>
  <c r="AK8835" i="8" s="1"/>
  <c r="AJ8807" i="8"/>
  <c r="AJ8803" i="8"/>
  <c r="AK8803" i="8" s="1" a="1"/>
  <c r="AK8803" i="8" s="1"/>
  <c r="AJ8707" i="8"/>
  <c r="AJ8691" i="8"/>
  <c r="AK8691" i="8" s="1" a="1"/>
  <c r="AK8691" i="8" s="1"/>
  <c r="AJ8675" i="8"/>
  <c r="AK8675" i="8" s="1" a="1"/>
  <c r="AK8675" i="8" s="1"/>
  <c r="AJ3442" i="8"/>
  <c r="AJ3064" i="8"/>
  <c r="AK3064" i="8" s="1" a="1"/>
  <c r="AK3064" i="8" s="1"/>
  <c r="D3064" i="8" s="1" a="1"/>
  <c r="D3064" i="8" s="1"/>
  <c r="AJ2033" i="8"/>
  <c r="AK2033" i="8" s="1" a="1"/>
  <c r="AK2033" i="8" s="1"/>
  <c r="D2033" i="8" s="1" a="1"/>
  <c r="D2033" i="8" s="1"/>
  <c r="AJ2614" i="8"/>
  <c r="AK2614" i="8" s="1" a="1"/>
  <c r="AK2614" i="8" s="1"/>
  <c r="D2614" i="8" s="1" a="1"/>
  <c r="D2614" i="8" s="1"/>
  <c r="AJ1221" i="8"/>
  <c r="AK1221" i="8" s="1" a="1"/>
  <c r="AK1221" i="8" s="1"/>
  <c r="D1221" i="8" s="1" a="1"/>
  <c r="D1221" i="8" s="1"/>
  <c r="AJ3553" i="8"/>
  <c r="AJ2975" i="8"/>
  <c r="AK2975" i="8" s="1" a="1"/>
  <c r="AK2975" i="8" s="1"/>
  <c r="D2975" i="8" s="1" a="1"/>
  <c r="D2975" i="8" s="1"/>
  <c r="AJ2971" i="8"/>
  <c r="AK2971" i="8" s="1" a="1"/>
  <c r="AK2971" i="8" s="1"/>
  <c r="D2971" i="8" s="1" a="1"/>
  <c r="D2971" i="8" s="1"/>
  <c r="AJ4579" i="8"/>
  <c r="AK4579" i="8" s="1" a="1"/>
  <c r="AK4579" i="8" s="1"/>
  <c r="D4579" i="8" s="1" a="1"/>
  <c r="D4579" i="8" s="1"/>
  <c r="AJ4575" i="8"/>
  <c r="AK4575" i="8" s="1" a="1"/>
  <c r="AK4575" i="8" s="1"/>
  <c r="D4575" i="8" s="1" a="1"/>
  <c r="D4575" i="8" s="1"/>
  <c r="AJ4251" i="8"/>
  <c r="AJ3215" i="8"/>
  <c r="AJ3207" i="8"/>
  <c r="AJ2848" i="8"/>
  <c r="AJ5411" i="8"/>
  <c r="AK5411" i="8" s="1" a="1"/>
  <c r="AK5411" i="8" s="1"/>
  <c r="AJ302" i="8"/>
  <c r="AJ8223" i="8"/>
  <c r="AJ7281" i="8"/>
  <c r="AJ3011" i="8"/>
  <c r="AJ2991" i="8"/>
  <c r="AJ8460" i="8"/>
  <c r="AJ8428" i="8"/>
  <c r="AJ2579" i="8"/>
  <c r="AK2579" i="8" s="1" a="1"/>
  <c r="AK2579" i="8" s="1"/>
  <c r="AJ2571" i="8"/>
  <c r="AJ3143" i="8"/>
  <c r="AJ7264" i="8"/>
  <c r="AJ806" i="8"/>
  <c r="AJ1871" i="8"/>
  <c r="AJ5617" i="8"/>
  <c r="AJ782" i="8"/>
  <c r="AJ1050" i="8"/>
  <c r="AJ5273" i="8"/>
  <c r="AJ5651" i="8"/>
  <c r="AJ3686" i="8"/>
  <c r="AK3686" i="8" s="1" a="1"/>
  <c r="AK3686" i="8" s="1"/>
  <c r="AJ174" i="8"/>
  <c r="AJ8130" i="8"/>
  <c r="AJ6839" i="8"/>
  <c r="AJ2844" i="8"/>
  <c r="AJ1565" i="8"/>
  <c r="AJ7027" i="8"/>
  <c r="AJ6970" i="8"/>
  <c r="AK6970" i="8" s="1" a="1"/>
  <c r="AK6970" i="8" s="1"/>
  <c r="AJ5517" i="8"/>
  <c r="AJ5029" i="8"/>
  <c r="AJ652" i="8"/>
  <c r="AJ648" i="8"/>
  <c r="AJ6672" i="8"/>
  <c r="AJ6660" i="8"/>
  <c r="AJ2472" i="8"/>
  <c r="AJ4566" i="8"/>
  <c r="AJ8057" i="8"/>
  <c r="AJ6787" i="8"/>
  <c r="AK6787" i="8" s="1" a="1"/>
  <c r="AK6787" i="8" s="1"/>
  <c r="AJ6467" i="8"/>
  <c r="AK6467" i="8" s="1" a="1"/>
  <c r="AK6467" i="8" s="1"/>
  <c r="AJ1189" i="8"/>
  <c r="AJ1727" i="8"/>
  <c r="AJ6367" i="8"/>
  <c r="AJ3406" i="8"/>
  <c r="AJ6414" i="8"/>
  <c r="AJ5043" i="8"/>
  <c r="AJ7839" i="8"/>
  <c r="AJ299" i="8"/>
  <c r="AJ295" i="8"/>
  <c r="AJ4275" i="8"/>
  <c r="AJ8129" i="8"/>
  <c r="AJ6838" i="8"/>
  <c r="AJ2843" i="8"/>
  <c r="AJ2839" i="8"/>
  <c r="AJ7939" i="8"/>
  <c r="AJ7935" i="8"/>
  <c r="AJ8172" i="8"/>
  <c r="AJ2905" i="8"/>
  <c r="AJ5404" i="8"/>
  <c r="AJ433" i="8"/>
  <c r="AJ5875" i="8"/>
  <c r="AJ3460" i="8"/>
  <c r="AK3460" i="8" s="1" a="1"/>
  <c r="AK3460" i="8" s="1"/>
  <c r="AJ5459" i="8"/>
  <c r="AJ5715" i="8"/>
  <c r="AJ7293" i="8"/>
  <c r="AJ6011" i="8"/>
  <c r="AK6011" i="8" s="1" a="1"/>
  <c r="AK6011" i="8" s="1"/>
  <c r="AJ6916" i="8"/>
  <c r="AJ4489" i="8"/>
  <c r="AJ2006" i="8"/>
  <c r="AJ1998" i="8"/>
  <c r="AJ3610" i="8"/>
  <c r="AJ4773" i="8"/>
  <c r="AJ3719" i="8"/>
  <c r="AJ5028" i="8"/>
  <c r="AK5028" i="8" s="1" a="1"/>
  <c r="AK5028" i="8" s="1"/>
  <c r="AJ5024" i="8"/>
  <c r="AK5024" i="8" s="1" a="1"/>
  <c r="AK5024" i="8" s="1"/>
  <c r="AJ5020" i="8"/>
  <c r="AK5020" i="8" s="1" a="1"/>
  <c r="AK5020" i="8" s="1"/>
  <c r="AJ5016" i="8"/>
  <c r="AK5016" i="8" s="1" a="1"/>
  <c r="AK5016" i="8" s="1"/>
  <c r="AJ5008" i="8"/>
  <c r="AK5008" i="8" s="1" a="1"/>
  <c r="AK5008" i="8" s="1"/>
  <c r="AJ5220" i="8"/>
  <c r="AK5220" i="8" s="1" a="1"/>
  <c r="AK5220" i="8" s="1"/>
  <c r="AJ659" i="8"/>
  <c r="AK659" i="8" s="1" a="1"/>
  <c r="AK659" i="8" s="1"/>
  <c r="AJ655" i="8"/>
  <c r="AK655" i="8" s="1" a="1"/>
  <c r="AK655" i="8" s="1"/>
  <c r="AJ651" i="8"/>
  <c r="AJ2471" i="8"/>
  <c r="AK2471" i="8" s="1" a="1"/>
  <c r="AK2471" i="8" s="1"/>
  <c r="AJ2467" i="8"/>
  <c r="AK2467" i="8" s="1" a="1"/>
  <c r="AK2467" i="8" s="1"/>
  <c r="AJ2459" i="8"/>
  <c r="AK2459" i="8" s="1" a="1"/>
  <c r="AK2459" i="8" s="1"/>
  <c r="AJ3385" i="8"/>
  <c r="AK3385" i="8" s="1" a="1"/>
  <c r="AK3385" i="8" s="1"/>
  <c r="AJ6651" i="8"/>
  <c r="AK6651" i="8" s="1" a="1"/>
  <c r="AK6651" i="8" s="1"/>
  <c r="AJ6643" i="8"/>
  <c r="AK6643" i="8" s="1" a="1"/>
  <c r="AK6643" i="8" s="1"/>
  <c r="AJ6578" i="8"/>
  <c r="AJ5735" i="8"/>
  <c r="AJ8060" i="8"/>
  <c r="AJ6079" i="8"/>
  <c r="AJ1399" i="8"/>
  <c r="AJ6786" i="8"/>
  <c r="AJ7116" i="8"/>
  <c r="AJ1888" i="8"/>
  <c r="AJ1884" i="8"/>
  <c r="AJ7685" i="8"/>
  <c r="AJ7681" i="8"/>
  <c r="AJ4084" i="8"/>
  <c r="AJ6505" i="8"/>
  <c r="AK6505" i="8" s="1" a="1"/>
  <c r="AK6505" i="8" s="1"/>
  <c r="AJ3166" i="8"/>
  <c r="AJ3162" i="8"/>
  <c r="AK3162" i="8" s="1" a="1"/>
  <c r="AK3162" i="8" s="1"/>
  <c r="AJ5927" i="8"/>
  <c r="AJ3238" i="8"/>
  <c r="AK3238" i="8" s="1" a="1"/>
  <c r="AK3238" i="8" s="1"/>
  <c r="AJ6884" i="8"/>
  <c r="AK6884" i="8" s="1" a="1"/>
  <c r="AK6884" i="8" s="1"/>
  <c r="AJ6961" i="8"/>
  <c r="AJ6941" i="8"/>
  <c r="AK6941" i="8" s="1" a="1"/>
  <c r="AK6941" i="8" s="1"/>
  <c r="AJ2526" i="8"/>
  <c r="AK2526" i="8" s="1" a="1"/>
  <c r="AK2526" i="8" s="1"/>
  <c r="AJ8575" i="8"/>
  <c r="AJ9128" i="8"/>
  <c r="AJ9124" i="8"/>
  <c r="AJ4221" i="8"/>
  <c r="AJ6830" i="8"/>
  <c r="AJ2429" i="8"/>
  <c r="AJ7537" i="8"/>
  <c r="AJ7876" i="8"/>
  <c r="AJ3691" i="8"/>
  <c r="AJ4564" i="8"/>
  <c r="AJ4556" i="8"/>
  <c r="AJ4548" i="8"/>
  <c r="AJ8121" i="8"/>
  <c r="AJ3667" i="8"/>
  <c r="AJ3659" i="8"/>
  <c r="AJ2130" i="8"/>
  <c r="AJ6920" i="8"/>
  <c r="AJ8195" i="8"/>
  <c r="AK8195" i="8" s="1" a="1"/>
  <c r="AK8195" i="8" s="1"/>
  <c r="AJ7476" i="8"/>
  <c r="AJ6437" i="8"/>
  <c r="AJ4459" i="8"/>
  <c r="AJ4451" i="8"/>
  <c r="AJ4447" i="8"/>
  <c r="AK4447" i="8" s="1" a="1"/>
  <c r="AK4447" i="8" s="1"/>
  <c r="AJ115" i="8"/>
  <c r="AK115" i="8" s="1" a="1"/>
  <c r="AK115" i="8" s="1"/>
  <c r="D115" i="8" s="1" a="1"/>
  <c r="D115" i="8" s="1"/>
  <c r="AJ4244" i="8"/>
  <c r="AK4244" i="8" s="1" a="1"/>
  <c r="AK4244" i="8" s="1"/>
  <c r="D4244" i="8" s="1" a="1"/>
  <c r="D4244" i="8" s="1"/>
  <c r="AJ7349" i="8"/>
  <c r="AK7349" i="8" s="1" a="1"/>
  <c r="AK7349" i="8" s="1"/>
  <c r="AJ5628" i="8"/>
  <c r="AJ5659" i="8"/>
  <c r="AJ3702" i="8"/>
  <c r="AJ3222" i="8"/>
  <c r="AK3222" i="8" s="1" a="1"/>
  <c r="AK3222" i="8" s="1"/>
  <c r="AJ1815" i="8"/>
  <c r="AK1815" i="8" s="1" a="1"/>
  <c r="AK1815" i="8" s="1"/>
  <c r="AJ891" i="8"/>
  <c r="AJ6119" i="8"/>
  <c r="AK6119" i="8" s="1" a="1"/>
  <c r="AK6119" i="8" s="1"/>
  <c r="AJ8828" i="8"/>
  <c r="AJ8824" i="8"/>
  <c r="AK8824" i="8" s="1" a="1"/>
  <c r="AK8824" i="8" s="1"/>
  <c r="AJ8820" i="8"/>
  <c r="AJ8784" i="8"/>
  <c r="AJ8776" i="8"/>
  <c r="AK8776" i="8" s="1" a="1"/>
  <c r="AK8776" i="8" s="1"/>
  <c r="AJ8768" i="8"/>
  <c r="AJ8720" i="8"/>
  <c r="AJ8712" i="8"/>
  <c r="AK8712" i="8" s="1" a="1"/>
  <c r="AK8712" i="8" s="1"/>
  <c r="AJ8704" i="8"/>
  <c r="AJ8696" i="8"/>
  <c r="AK8696" i="8" s="1" a="1"/>
  <c r="AK8696" i="8" s="1"/>
  <c r="AJ8688" i="8"/>
  <c r="AJ8680" i="8"/>
  <c r="AK8680" i="8" s="1" a="1"/>
  <c r="AK8680" i="8" s="1"/>
  <c r="AJ8672" i="8"/>
  <c r="AJ4008" i="8"/>
  <c r="AK4008" i="8" s="1" a="1"/>
  <c r="AK4008" i="8" s="1"/>
  <c r="D4008" i="8" s="1" a="1"/>
  <c r="D4008" i="8" s="1"/>
  <c r="AJ5382" i="8"/>
  <c r="AK5382" i="8" s="1" a="1"/>
  <c r="AK5382" i="8" s="1"/>
  <c r="D5382" i="8" s="1" a="1"/>
  <c r="D5382" i="8" s="1"/>
  <c r="AJ5374" i="8"/>
  <c r="AJ4437" i="8"/>
  <c r="AK4437" i="8" s="1" a="1"/>
  <c r="AK4437" i="8" s="1"/>
  <c r="D4437" i="8" s="1" a="1"/>
  <c r="D4437" i="8" s="1"/>
  <c r="AJ4429" i="8"/>
  <c r="AJ5625" i="8"/>
  <c r="AJ5849" i="8"/>
  <c r="AK5849" i="8" s="1" a="1"/>
  <c r="AK5849" i="8" s="1"/>
  <c r="D5849" i="8" s="1" a="1"/>
  <c r="D5849" i="8" s="1"/>
  <c r="AJ5805" i="8"/>
  <c r="AJ5789" i="8"/>
  <c r="AJ1600" i="8"/>
  <c r="AJ1512" i="8"/>
  <c r="AJ2104" i="8"/>
  <c r="AJ4749" i="8"/>
  <c r="AJ4741" i="8"/>
  <c r="AJ5166" i="8"/>
  <c r="AJ5162" i="8"/>
  <c r="AJ4201" i="8"/>
  <c r="AJ5701" i="8"/>
  <c r="AJ5673" i="8"/>
  <c r="AJ5669" i="8"/>
  <c r="AJ8561" i="8"/>
  <c r="AJ6521" i="8"/>
  <c r="AJ2887" i="8"/>
  <c r="AJ2883" i="8"/>
  <c r="AJ2875" i="8"/>
  <c r="AJ1993" i="8"/>
  <c r="AJ7224" i="8"/>
  <c r="AJ7326" i="8"/>
  <c r="AJ7017" i="8"/>
  <c r="AJ6045" i="8"/>
  <c r="AJ3919" i="8"/>
  <c r="AK3919" i="8" s="1" a="1"/>
  <c r="AK3919" i="8" s="1"/>
  <c r="AJ8663" i="8"/>
  <c r="AK8663" i="8" s="1" a="1"/>
  <c r="AK8663" i="8" s="1"/>
  <c r="AJ8084" i="8"/>
  <c r="AK8084" i="8" s="1" a="1"/>
  <c r="AK8084" i="8" s="1"/>
  <c r="AJ8474" i="8"/>
  <c r="AK8474" i="8" s="1" a="1"/>
  <c r="AK8474" i="8" s="1"/>
  <c r="AJ3180" i="8"/>
  <c r="AK3180" i="8" s="1" a="1"/>
  <c r="AK3180" i="8" s="1"/>
  <c r="AJ3176" i="8"/>
  <c r="AJ1495" i="8"/>
  <c r="AJ1290" i="8"/>
  <c r="AK1290" i="8" s="1" a="1"/>
  <c r="AK1290" i="8" s="1"/>
  <c r="AJ1286" i="8"/>
  <c r="AJ1282" i="8"/>
  <c r="AK1282" i="8" s="1" a="1"/>
  <c r="AK1282" i="8" s="1"/>
  <c r="AJ4582" i="8"/>
  <c r="AK4582" i="8" s="1" a="1"/>
  <c r="AK4582" i="8" s="1"/>
  <c r="AJ4070" i="8"/>
  <c r="AK4070" i="8" s="1" a="1"/>
  <c r="AK4070" i="8" s="1"/>
  <c r="AJ3573" i="8"/>
  <c r="AJ6012" i="8"/>
  <c r="AK6012" i="8" s="1" a="1"/>
  <c r="AK6012" i="8" s="1"/>
  <c r="AJ6004" i="8"/>
  <c r="AK6004" i="8" s="1" a="1"/>
  <c r="AK6004" i="8" s="1"/>
  <c r="AJ1008" i="8"/>
  <c r="AJ6824" i="8"/>
  <c r="AK6824" i="8" s="1" a="1"/>
  <c r="AK6824" i="8" s="1"/>
  <c r="AJ2350" i="8"/>
  <c r="AK2350" i="8" s="1" a="1"/>
  <c r="AK2350" i="8" s="1"/>
  <c r="AJ2318" i="8"/>
  <c r="AK2318" i="8" s="1" a="1"/>
  <c r="AK2318" i="8" s="1"/>
  <c r="AJ1159" i="8"/>
  <c r="AJ3045" i="8"/>
  <c r="AJ3041" i="8"/>
  <c r="AJ7487" i="8"/>
  <c r="AJ4531" i="8"/>
  <c r="AJ2254" i="8"/>
  <c r="AJ2246" i="8"/>
  <c r="AJ4766" i="8"/>
  <c r="AJ810" i="8"/>
  <c r="AJ4612" i="8"/>
  <c r="AJ4639" i="8"/>
  <c r="AJ4635" i="8"/>
  <c r="AK4635" i="8" s="1" a="1"/>
  <c r="AK4635" i="8" s="1"/>
  <c r="AJ4631" i="8"/>
  <c r="AJ8165" i="8"/>
  <c r="AK8165" i="8" s="1" a="1"/>
  <c r="AK8165" i="8" s="1"/>
  <c r="AJ7646" i="8"/>
  <c r="AJ800" i="8"/>
  <c r="AJ916" i="8"/>
  <c r="AJ908" i="8"/>
  <c r="AK908" i="8" s="1" a="1"/>
  <c r="AK908" i="8" s="1"/>
  <c r="AJ900" i="8"/>
  <c r="AK900" i="8" s="1" a="1"/>
  <c r="AK900" i="8" s="1"/>
  <c r="AJ4853" i="8"/>
  <c r="AK4853" i="8" s="1" a="1"/>
  <c r="AK4853" i="8" s="1"/>
  <c r="AJ4849" i="8"/>
  <c r="AK4849" i="8" s="1" a="1"/>
  <c r="AK4849" i="8" s="1"/>
  <c r="AJ4845" i="8"/>
  <c r="AK4845" i="8" s="1" a="1"/>
  <c r="AK4845" i="8" s="1"/>
  <c r="AJ4821" i="8"/>
  <c r="AK4821" i="8" s="1" a="1"/>
  <c r="AK4821" i="8" s="1"/>
  <c r="AJ4817" i="8"/>
  <c r="AK4817" i="8" s="1" a="1"/>
  <c r="AK4817" i="8" s="1"/>
  <c r="AJ4813" i="8"/>
  <c r="AK4813" i="8" s="1" a="1"/>
  <c r="AK4813" i="8" s="1"/>
  <c r="AJ5492" i="8"/>
  <c r="AK5492" i="8" s="1" a="1"/>
  <c r="AK5492" i="8" s="1"/>
  <c r="AJ5484" i="8"/>
  <c r="AK5484" i="8" s="1" a="1"/>
  <c r="AK5484" i="8" s="1"/>
  <c r="AJ5480" i="8"/>
  <c r="AK5480" i="8" s="1" a="1"/>
  <c r="AK5480" i="8" s="1"/>
  <c r="AJ6217" i="8"/>
  <c r="AK6217" i="8" s="1" a="1"/>
  <c r="AK6217" i="8" s="1"/>
  <c r="AJ6209" i="8"/>
  <c r="AK6209" i="8" s="1" a="1"/>
  <c r="AK6209" i="8" s="1"/>
  <c r="AJ5070" i="8"/>
  <c r="AK5070" i="8" s="1" a="1"/>
  <c r="AK5070" i="8" s="1"/>
  <c r="AJ5066" i="8"/>
  <c r="AK5066" i="8" s="1" a="1"/>
  <c r="AK5066" i="8" s="1"/>
  <c r="AJ5062" i="8"/>
  <c r="AK5062" i="8" s="1" a="1"/>
  <c r="AK5062" i="8" s="1"/>
  <c r="AJ5050" i="8"/>
  <c r="AK5050" i="8" s="1" a="1"/>
  <c r="AK5050" i="8" s="1"/>
  <c r="AJ4599" i="8"/>
  <c r="AK4599" i="8" s="1" a="1"/>
  <c r="AK4599" i="8" s="1"/>
  <c r="AJ3307" i="8"/>
  <c r="AK3307" i="8" s="1" a="1"/>
  <c r="AK3307" i="8" s="1"/>
  <c r="AJ7250" i="8"/>
  <c r="AK7250" i="8" s="1" a="1"/>
  <c r="AK7250" i="8" s="1"/>
  <c r="AJ2515" i="8"/>
  <c r="AJ2511" i="8"/>
  <c r="AJ2507" i="8"/>
  <c r="AJ2650" i="8"/>
  <c r="AJ4016" i="8"/>
  <c r="AK4016" i="8" s="1" a="1"/>
  <c r="AK4016" i="8" s="1"/>
  <c r="AJ3855" i="8"/>
  <c r="AJ3843" i="8"/>
  <c r="AJ5558" i="8"/>
  <c r="AJ1981" i="8"/>
  <c r="AJ5157" i="8"/>
  <c r="AK5157" i="8" s="1" a="1"/>
  <c r="AK5157" i="8" s="1"/>
  <c r="AJ285" i="8"/>
  <c r="AJ634" i="8"/>
  <c r="AK634" i="8" s="1" a="1"/>
  <c r="AK634" i="8" s="1"/>
  <c r="AJ630" i="8"/>
  <c r="AJ618" i="8"/>
  <c r="AK618" i="8" s="1" a="1"/>
  <c r="AK618" i="8" s="1"/>
  <c r="AJ614" i="8"/>
  <c r="AJ610" i="8"/>
  <c r="AK610" i="8" s="1" a="1"/>
  <c r="AK610" i="8" s="1"/>
  <c r="AJ606" i="8"/>
  <c r="AK606" i="8" s="1" a="1"/>
  <c r="AK606" i="8" s="1"/>
  <c r="AJ582" i="8"/>
  <c r="AJ2040" i="8"/>
  <c r="AJ4208" i="8"/>
  <c r="AJ4204" i="8"/>
  <c r="AK4204" i="8" s="1" a="1"/>
  <c r="AK4204" i="8" s="1"/>
  <c r="AJ8171" i="8"/>
  <c r="AJ5440" i="8"/>
  <c r="AJ8655" i="8"/>
  <c r="AK8655" i="8" s="1" a="1"/>
  <c r="AK8655" i="8" s="1"/>
  <c r="D8655" i="8" s="1" a="1"/>
  <c r="D8655" i="8" s="1"/>
  <c r="AJ1555" i="8"/>
  <c r="AJ3127" i="8"/>
  <c r="AJ7693" i="8"/>
  <c r="AJ7351" i="8"/>
  <c r="AJ3530" i="8"/>
  <c r="AJ1945" i="8"/>
  <c r="AJ851" i="8"/>
  <c r="AJ6568" i="8"/>
  <c r="AJ8268" i="8"/>
  <c r="AJ1692" i="8"/>
  <c r="AJ1746" i="8"/>
  <c r="AJ8136" i="8"/>
  <c r="AJ7949" i="8"/>
  <c r="AJ4317" i="8"/>
  <c r="AJ1584" i="8"/>
  <c r="AJ8199" i="8"/>
  <c r="AJ7465" i="8"/>
  <c r="AJ1536" i="8"/>
  <c r="AJ1528" i="8"/>
  <c r="AJ6446" i="8"/>
  <c r="AJ3821" i="8"/>
  <c r="AJ1873" i="8"/>
  <c r="AJ4031" i="8"/>
  <c r="AK4031" i="8" s="1" a="1"/>
  <c r="AK4031" i="8" s="1"/>
  <c r="AJ3862" i="8"/>
  <c r="AK3862" i="8" s="1" a="1"/>
  <c r="AK3862" i="8" s="1"/>
  <c r="AJ7304" i="8"/>
  <c r="AJ4669" i="8"/>
  <c r="AJ4155" i="8"/>
  <c r="AJ7302" i="8"/>
  <c r="AJ3889" i="8"/>
  <c r="AJ8523" i="8"/>
  <c r="AK8523" i="8" s="1" a="1"/>
  <c r="AK8523" i="8" s="1"/>
  <c r="AJ2948" i="8"/>
  <c r="AJ1006" i="8"/>
  <c r="AK1006" i="8" s="1" a="1"/>
  <c r="AK1006" i="8" s="1"/>
  <c r="AJ248" i="8"/>
  <c r="AJ5000" i="8"/>
  <c r="AJ217" i="8"/>
  <c r="AJ746" i="8"/>
  <c r="AJ1177" i="8"/>
  <c r="AK1177" i="8" s="1" a="1"/>
  <c r="AK1177" i="8" s="1"/>
  <c r="AJ2765" i="8"/>
  <c r="AK2765" i="8" s="1" a="1"/>
  <c r="AK2765" i="8" s="1"/>
  <c r="AJ641" i="8"/>
  <c r="AK641" i="8" s="1" a="1"/>
  <c r="AK641" i="8" s="1"/>
  <c r="AJ1320" i="8"/>
  <c r="AJ1390" i="8"/>
  <c r="AJ7707" i="8"/>
  <c r="AJ3235" i="8"/>
  <c r="AJ9058" i="8"/>
  <c r="AJ9038" i="8"/>
  <c r="AJ8970" i="8"/>
  <c r="AJ2019" i="8"/>
  <c r="AK2019" i="8" s="1" a="1"/>
  <c r="AK2019" i="8" s="1"/>
  <c r="AJ1613" i="8"/>
  <c r="AK1613" i="8" s="1" a="1"/>
  <c r="AK1613" i="8" s="1"/>
  <c r="AJ9054" i="8"/>
  <c r="AJ9105" i="8"/>
  <c r="AJ9089" i="8"/>
  <c r="AJ9081" i="8"/>
  <c r="AJ9073" i="8"/>
  <c r="AJ8789" i="8"/>
  <c r="AJ8749" i="8"/>
  <c r="AJ8717" i="8"/>
  <c r="AJ8701" i="8"/>
  <c r="AJ8685" i="8"/>
  <c r="AJ7071" i="8"/>
  <c r="AJ3928" i="8"/>
  <c r="AJ2709" i="8"/>
  <c r="AJ6345" i="8"/>
  <c r="AJ6337" i="8"/>
  <c r="AJ6313" i="8"/>
  <c r="AJ6305" i="8"/>
  <c r="AJ6297" i="8"/>
  <c r="AJ6285" i="8"/>
  <c r="AJ6277" i="8"/>
  <c r="AJ731" i="8"/>
  <c r="AJ727" i="8"/>
  <c r="AJ723" i="8"/>
  <c r="AJ715" i="8"/>
  <c r="AJ1088" i="8"/>
  <c r="AJ4256" i="8"/>
  <c r="AJ7018" i="8"/>
  <c r="AK7018" i="8" s="1" a="1"/>
  <c r="AK7018" i="8" s="1"/>
  <c r="AJ3916" i="8"/>
  <c r="AK3916" i="8" s="1" a="1"/>
  <c r="AK3916" i="8" s="1"/>
  <c r="AJ8526" i="8"/>
  <c r="AJ8522" i="8"/>
  <c r="AK8522" i="8" s="1" a="1"/>
  <c r="AK8522" i="8" s="1"/>
  <c r="AJ2939" i="8"/>
  <c r="AK2939" i="8" s="1" a="1"/>
  <c r="AK2939" i="8" s="1"/>
  <c r="AJ1009" i="8"/>
  <c r="AK1009" i="8" s="1" a="1"/>
  <c r="AK1009" i="8" s="1"/>
  <c r="AJ5317" i="8"/>
  <c r="AK5317" i="8" s="1" a="1"/>
  <c r="AK5317" i="8" s="1"/>
  <c r="AJ2368" i="8"/>
  <c r="AJ8188" i="8"/>
  <c r="AK8188" i="8" s="1" a="1"/>
  <c r="AK8188" i="8" s="1"/>
  <c r="AJ6598" i="8"/>
  <c r="AJ1181" i="8"/>
  <c r="AJ8300" i="8"/>
  <c r="AJ4715" i="8"/>
  <c r="AJ4711" i="8"/>
  <c r="AJ4707" i="8"/>
  <c r="AJ8591" i="8"/>
  <c r="AK8591" i="8" s="1" a="1"/>
  <c r="AK8591" i="8" s="1"/>
  <c r="AJ2990" i="8"/>
  <c r="AK2990" i="8" s="1" a="1"/>
  <c r="AK2990" i="8" s="1"/>
  <c r="AJ4188" i="8"/>
  <c r="AK4188" i="8" s="1" a="1"/>
  <c r="AK4188" i="8" s="1"/>
  <c r="AJ6544" i="8"/>
  <c r="AJ6540" i="8"/>
  <c r="AJ6532" i="8"/>
  <c r="AJ5983" i="8"/>
  <c r="AJ339" i="8"/>
  <c r="AJ3461" i="8"/>
  <c r="AJ2898" i="8"/>
  <c r="AJ2894" i="8"/>
  <c r="AJ4274" i="8"/>
  <c r="AJ8132" i="8"/>
  <c r="AK8132" i="8" s="1" a="1"/>
  <c r="AK8132" i="8" s="1"/>
  <c r="AJ1903" i="8"/>
  <c r="AJ1895" i="8"/>
  <c r="AK1895" i="8" s="1" a="1"/>
  <c r="AK1895" i="8" s="1"/>
  <c r="AJ201" i="8"/>
  <c r="AJ197" i="8"/>
  <c r="AJ6759" i="8"/>
  <c r="AJ6755" i="8"/>
  <c r="AJ5121" i="8"/>
  <c r="AJ5444" i="8"/>
  <c r="AJ1972" i="8"/>
  <c r="AJ1968" i="8"/>
  <c r="AJ1964" i="8"/>
  <c r="AJ1960" i="8"/>
  <c r="AJ2086" i="8"/>
  <c r="AJ4751" i="8"/>
  <c r="AJ4743" i="8"/>
  <c r="AJ4739" i="8"/>
  <c r="AJ4735" i="8"/>
  <c r="AJ4731" i="8"/>
  <c r="AJ5160" i="8"/>
  <c r="AJ86" i="8"/>
  <c r="AJ1823" i="8"/>
  <c r="AJ1819" i="8"/>
  <c r="AJ1124" i="8"/>
  <c r="AJ5620" i="8"/>
  <c r="AJ4243" i="8"/>
  <c r="AJ5770" i="8"/>
  <c r="AJ5766" i="8"/>
  <c r="AJ5758" i="8"/>
  <c r="AJ1375" i="8"/>
  <c r="AJ773" i="8"/>
  <c r="AJ3949" i="8"/>
  <c r="AJ3941" i="8"/>
  <c r="AJ3937" i="8"/>
  <c r="AJ6338" i="8"/>
  <c r="AJ6334" i="8"/>
  <c r="AJ6326" i="8"/>
  <c r="AJ6270" i="8"/>
  <c r="AJ692" i="8"/>
  <c r="AJ422" i="8"/>
  <c r="AJ1081" i="8"/>
  <c r="AJ1065" i="8"/>
  <c r="AJ450" i="8"/>
  <c r="AJ8921" i="8"/>
  <c r="AJ8917" i="8"/>
  <c r="AJ8901" i="8"/>
  <c r="AJ8889" i="8"/>
  <c r="AJ8885" i="8"/>
  <c r="AJ753" i="8"/>
  <c r="AJ3482" i="8"/>
  <c r="AJ6547" i="8"/>
  <c r="AJ338" i="8"/>
  <c r="AJ6713" i="8"/>
  <c r="AK6713" i="8" s="1" a="1"/>
  <c r="AK6713" i="8" s="1"/>
  <c r="AJ6697" i="8"/>
  <c r="AK6697" i="8" s="1" a="1"/>
  <c r="AK6697" i="8" s="1"/>
  <c r="AJ5122" i="8"/>
  <c r="AJ3384" i="8"/>
  <c r="AK3384" i="8" s="1" a="1"/>
  <c r="AK3384" i="8" s="1"/>
  <c r="AJ869" i="8"/>
  <c r="AK869" i="8" s="1" a="1"/>
  <c r="AK869" i="8" s="1"/>
  <c r="AJ6178" i="8"/>
  <c r="AK6178" i="8" s="1" a="1"/>
  <c r="AK6178" i="8" s="1"/>
  <c r="AJ3720" i="8"/>
  <c r="AJ6101" i="8"/>
  <c r="AJ7114" i="8"/>
  <c r="AJ4214" i="8"/>
  <c r="AJ1886" i="8"/>
  <c r="AJ8653" i="8"/>
  <c r="AJ8649" i="8"/>
  <c r="AJ8645" i="8"/>
  <c r="AJ5403" i="8"/>
  <c r="AK5403" i="8" s="1" a="1"/>
  <c r="AK5403" i="8" s="1"/>
  <c r="AJ1725" i="8"/>
  <c r="AK1725" i="8" s="1" a="1"/>
  <c r="AK1725" i="8" s="1"/>
  <c r="AJ6369" i="8"/>
  <c r="AK6369" i="8" s="1" a="1"/>
  <c r="AK6369" i="8" s="1"/>
  <c r="AJ6365" i="8"/>
  <c r="AK6365" i="8" s="1" a="1"/>
  <c r="AK6365" i="8" s="1"/>
  <c r="AJ791" i="8"/>
  <c r="AK791" i="8" s="1" a="1"/>
  <c r="AK791" i="8" s="1"/>
  <c r="AJ3498" i="8"/>
  <c r="AK3498" i="8" s="1" a="1"/>
  <c r="AK3498" i="8" s="1"/>
  <c r="AJ6238" i="8"/>
  <c r="AJ6226" i="8"/>
  <c r="AK6226" i="8" s="1" a="1"/>
  <c r="AK6226" i="8" s="1"/>
  <c r="AJ7181" i="8"/>
  <c r="AK7181" i="8" s="1" a="1"/>
  <c r="AK7181" i="8" s="1"/>
  <c r="AJ3319" i="8"/>
  <c r="AJ5417" i="8"/>
  <c r="AJ6023" i="8"/>
  <c r="AK6023" i="8" s="1" a="1"/>
  <c r="AK6023" i="8" s="1"/>
  <c r="AJ5667" i="8"/>
  <c r="AJ317" i="8"/>
  <c r="AJ5982" i="8"/>
  <c r="AK5982" i="8" s="1" a="1"/>
  <c r="AK5982" i="8" s="1"/>
  <c r="AJ342" i="8"/>
  <c r="AJ7230" i="8"/>
  <c r="AJ7298" i="8"/>
  <c r="AJ3376" i="8"/>
  <c r="AK3376" i="8" s="1" a="1"/>
  <c r="AK3376" i="8" s="1"/>
  <c r="AJ2419" i="8"/>
  <c r="AK2419" i="8" s="1" a="1"/>
  <c r="AK2419" i="8" s="1"/>
  <c r="AJ1597" i="8"/>
  <c r="AK1597" i="8" s="1" a="1"/>
  <c r="AK1597" i="8" s="1"/>
  <c r="AJ671" i="8"/>
  <c r="AJ9104" i="8"/>
  <c r="AJ9032" i="8"/>
  <c r="AJ9012" i="8"/>
  <c r="AJ8916" i="8"/>
  <c r="AJ8884" i="8"/>
  <c r="AJ8848" i="8"/>
  <c r="AK8848" i="8" s="1" a="1"/>
  <c r="AK8848" i="8" s="1"/>
  <c r="AJ3431" i="8"/>
  <c r="AK3431" i="8" s="1" a="1"/>
  <c r="AK3431" i="8" s="1"/>
  <c r="D3431" i="8" s="1" a="1"/>
  <c r="D3431" i="8" s="1"/>
  <c r="AJ3081" i="8"/>
  <c r="AJ6778" i="8"/>
  <c r="AJ2593" i="8"/>
  <c r="AK2593" i="8" s="1" a="1"/>
  <c r="AK2593" i="8" s="1"/>
  <c r="D2593" i="8" s="1" a="1"/>
  <c r="D2593" i="8" s="1"/>
  <c r="AJ2631" i="8"/>
  <c r="AJ2619" i="8"/>
  <c r="AK2619" i="8" s="1" a="1"/>
  <c r="AK2619" i="8" s="1"/>
  <c r="D2619" i="8" s="1" a="1"/>
  <c r="D2619" i="8" s="1"/>
  <c r="AJ3555" i="8"/>
  <c r="AJ2965" i="8"/>
  <c r="AJ5619" i="8"/>
  <c r="AJ3972" i="8"/>
  <c r="AJ5439" i="8"/>
  <c r="AJ7274" i="8"/>
  <c r="AJ4055" i="8"/>
  <c r="AJ2959" i="8"/>
  <c r="AJ3905" i="8"/>
  <c r="AJ4581" i="8"/>
  <c r="AK4581" i="8" s="1" a="1"/>
  <c r="AK4581" i="8" s="1"/>
  <c r="AJ6908" i="8"/>
  <c r="AJ7780" i="8"/>
  <c r="AJ7539" i="8"/>
  <c r="AJ7333" i="8"/>
  <c r="AK7333" i="8" s="1" a="1"/>
  <c r="AK7333" i="8" s="1"/>
  <c r="AJ4783" i="8"/>
  <c r="AK4783" i="8" s="1" a="1"/>
  <c r="AK4783" i="8" s="1"/>
  <c r="AJ2543" i="8"/>
  <c r="AK2543" i="8" s="1" a="1"/>
  <c r="AK2543" i="8" s="1"/>
  <c r="AJ2535" i="8"/>
  <c r="AK2535" i="8" s="1" a="1"/>
  <c r="AK2535" i="8" s="1"/>
  <c r="AJ1156" i="8"/>
  <c r="AJ5368" i="8"/>
  <c r="AJ7488" i="8"/>
  <c r="AJ5286" i="8"/>
  <c r="AJ4962" i="8"/>
  <c r="AK4962" i="8" s="1" a="1"/>
  <c r="AK4962" i="8" s="1"/>
  <c r="AJ5410" i="8"/>
  <c r="AJ7645" i="8"/>
  <c r="AK7645" i="8" s="1" a="1"/>
  <c r="AK7645" i="8" s="1"/>
  <c r="AJ6621" i="8"/>
  <c r="AJ6613" i="8"/>
  <c r="AJ1210" i="8"/>
  <c r="AJ7842" i="8"/>
  <c r="AJ2666" i="8"/>
  <c r="AJ3839" i="8"/>
  <c r="AJ1255" i="8"/>
  <c r="AJ5848" i="8"/>
  <c r="AJ8211" i="8"/>
  <c r="AJ3486" i="8"/>
  <c r="AK3486" i="8" s="1" a="1"/>
  <c r="AK3486" i="8" s="1"/>
  <c r="AJ1417" i="8"/>
  <c r="AJ504" i="8"/>
  <c r="AJ8353" i="8"/>
  <c r="AJ5142" i="8"/>
  <c r="AJ861" i="8"/>
  <c r="AK861" i="8" s="1" a="1"/>
  <c r="AK861" i="8" s="1"/>
  <c r="AJ9108" i="8"/>
  <c r="AJ9096" i="8"/>
  <c r="AJ9080" i="8"/>
  <c r="AJ9064" i="8"/>
  <c r="AJ8852" i="8"/>
  <c r="AJ8836" i="8"/>
  <c r="AJ3439" i="8"/>
  <c r="AK3439" i="8" s="1" a="1"/>
  <c r="AK3439" i="8" s="1"/>
  <c r="D3439" i="8" s="1" a="1"/>
  <c r="D3439" i="8" s="1"/>
  <c r="AJ6782" i="8"/>
  <c r="AK6782" i="8" s="1" a="1"/>
  <c r="AK6782" i="8" s="1"/>
  <c r="D6782" i="8" s="1" a="1"/>
  <c r="D6782" i="8" s="1"/>
  <c r="AJ6766" i="8"/>
  <c r="AK6766" i="8" s="1" a="1"/>
  <c r="AK6766" i="8" s="1"/>
  <c r="D6766" i="8" s="1" a="1"/>
  <c r="D6766" i="8" s="1"/>
  <c r="AJ2597" i="8"/>
  <c r="AJ2585" i="8"/>
  <c r="AK2585" i="8" s="1" a="1"/>
  <c r="AK2585" i="8" s="1"/>
  <c r="D2585" i="8" s="1" a="1"/>
  <c r="D2585" i="8" s="1"/>
  <c r="AJ1227" i="8"/>
  <c r="AJ2973" i="8"/>
  <c r="AJ85" i="8"/>
  <c r="AJ45" i="8"/>
  <c r="AJ1107" i="8"/>
  <c r="AJ772" i="8"/>
  <c r="AJ3980" i="8"/>
  <c r="AJ8127" i="8"/>
  <c r="AJ5443" i="8"/>
  <c r="AK5443" i="8" s="1" a="1"/>
  <c r="AK5443" i="8" s="1"/>
  <c r="AJ2908" i="8"/>
  <c r="AK2908" i="8" s="1" a="1"/>
  <c r="AK2908" i="8" s="1"/>
  <c r="AJ7015" i="8"/>
  <c r="AJ2955" i="8"/>
  <c r="AJ6389" i="8"/>
  <c r="AJ3917" i="8"/>
  <c r="AJ3909" i="8"/>
  <c r="AJ6904" i="8"/>
  <c r="AK6904" i="8" s="1" a="1"/>
  <c r="AK6904" i="8" s="1"/>
  <c r="AJ6896" i="8"/>
  <c r="AK6896" i="8" s="1" a="1"/>
  <c r="AK6896" i="8" s="1"/>
  <c r="AJ5943" i="8"/>
  <c r="AK5943" i="8" s="1" a="1"/>
  <c r="AK5943" i="8" s="1"/>
  <c r="AJ5257" i="8"/>
  <c r="AK5257" i="8" s="1" a="1"/>
  <c r="AK5257" i="8" s="1"/>
  <c r="AJ7788" i="8"/>
  <c r="AJ7776" i="8"/>
  <c r="AK7776" i="8" s="1" a="1"/>
  <c r="AK7776" i="8" s="1"/>
  <c r="AJ2933" i="8"/>
  <c r="AK2933" i="8" s="1" a="1"/>
  <c r="AK2933" i="8" s="1"/>
  <c r="AJ4487" i="8"/>
  <c r="AK4487" i="8" s="1" a="1"/>
  <c r="AK4487" i="8" s="1"/>
  <c r="AJ8180" i="8"/>
  <c r="AK8180" i="8" s="1" a="1"/>
  <c r="AK8180" i="8" s="1"/>
  <c r="AJ1616" i="8"/>
  <c r="AK1616" i="8" s="1" a="1"/>
  <c r="AK1616" i="8" s="1"/>
  <c r="AJ5364" i="8"/>
  <c r="AJ4970" i="8"/>
  <c r="AK4970" i="8" s="1" a="1"/>
  <c r="AK4970" i="8" s="1"/>
  <c r="AJ6652" i="8"/>
  <c r="AJ3709" i="8"/>
  <c r="AK3709" i="8" s="1" a="1"/>
  <c r="AK3709" i="8" s="1"/>
  <c r="AJ9127" i="8"/>
  <c r="AK9127" i="8" s="1" a="1"/>
  <c r="AK9127" i="8" s="1"/>
  <c r="AJ9091" i="8"/>
  <c r="AK9091" i="8" s="1" a="1"/>
  <c r="AK9091" i="8" s="1"/>
  <c r="AJ7077" i="8"/>
  <c r="AK7077" i="8" s="1" a="1"/>
  <c r="AK7077" i="8" s="1"/>
  <c r="D7077" i="8" s="1" a="1"/>
  <c r="D7077" i="8" s="1"/>
  <c r="AJ2622" i="8"/>
  <c r="AJ3173" i="8"/>
  <c r="AJ4252" i="8"/>
  <c r="AJ3216" i="8"/>
  <c r="AJ3208" i="8"/>
  <c r="AJ5562" i="8"/>
  <c r="AK5562" i="8" s="1" a="1"/>
  <c r="AK5562" i="8" s="1"/>
  <c r="D5562" i="8" s="1" a="1"/>
  <c r="D5562" i="8" s="1"/>
  <c r="AJ128" i="8"/>
  <c r="AJ120" i="8"/>
  <c r="AJ1837" i="8"/>
  <c r="AJ1114" i="8"/>
  <c r="AJ5618" i="8"/>
  <c r="AJ779" i="8"/>
  <c r="AJ6356" i="8"/>
  <c r="AJ428" i="8"/>
  <c r="AJ412" i="8"/>
  <c r="AJ396" i="8"/>
  <c r="AJ1091" i="8"/>
  <c r="AJ2681" i="8"/>
  <c r="AJ2219" i="8"/>
  <c r="AJ2211" i="8"/>
  <c r="AJ3474" i="8"/>
  <c r="AJ635" i="8"/>
  <c r="AJ603" i="8"/>
  <c r="AJ571" i="8"/>
  <c r="AJ7089" i="8"/>
  <c r="AJ487" i="8"/>
  <c r="AK487" i="8" s="1" a="1"/>
  <c r="AK487" i="8" s="1"/>
  <c r="AJ7229" i="8"/>
  <c r="AJ7225" i="8"/>
  <c r="AJ5707" i="8"/>
  <c r="AK5707" i="8" s="1" a="1"/>
  <c r="AK5707" i="8" s="1"/>
  <c r="AJ5703" i="8"/>
  <c r="AJ3289" i="8"/>
  <c r="AJ3285" i="8"/>
  <c r="AJ3261" i="8"/>
  <c r="AK3261" i="8" s="1" a="1"/>
  <c r="AK3261" i="8" s="1"/>
  <c r="AJ4672" i="8"/>
  <c r="AK4672" i="8" s="1" a="1"/>
  <c r="AK4672" i="8" s="1"/>
  <c r="AJ4660" i="8"/>
  <c r="AK4660" i="8" s="1" a="1"/>
  <c r="AK4660" i="8" s="1"/>
  <c r="AJ7301" i="8"/>
  <c r="AJ8356" i="8"/>
  <c r="AJ6457" i="8"/>
  <c r="AJ6700" i="8"/>
  <c r="AJ5133" i="8"/>
  <c r="AJ2580" i="8"/>
  <c r="AJ2572" i="8"/>
  <c r="AJ7014" i="8"/>
  <c r="AJ2958" i="8"/>
  <c r="AJ3877" i="8"/>
  <c r="AJ8078" i="8"/>
  <c r="AJ8516" i="8"/>
  <c r="AJ8500" i="8"/>
  <c r="AK8500" i="8" s="1" a="1"/>
  <c r="AK8500" i="8" s="1"/>
  <c r="AJ2922" i="8"/>
  <c r="AK2922" i="8" s="1" a="1"/>
  <c r="AK2922" i="8" s="1"/>
  <c r="AJ1782" i="8"/>
  <c r="AK1782" i="8" s="1" a="1"/>
  <c r="AK1782" i="8" s="1"/>
  <c r="AJ1363" i="8"/>
  <c r="AJ7734" i="8"/>
  <c r="AK7734" i="8" s="1" a="1"/>
  <c r="AK7734" i="8" s="1"/>
  <c r="AJ7730" i="8"/>
  <c r="AK7730" i="8" s="1" a="1"/>
  <c r="AK7730" i="8" s="1"/>
  <c r="AJ7722" i="8"/>
  <c r="AK7722" i="8" s="1" a="1"/>
  <c r="AK7722" i="8" s="1"/>
  <c r="AJ8548" i="8"/>
  <c r="AK8548" i="8" s="1" a="1"/>
  <c r="AK8548" i="8" s="1"/>
  <c r="AJ250" i="8"/>
  <c r="AJ6165" i="8"/>
  <c r="AJ6161" i="8"/>
  <c r="AK6161" i="8" s="1" a="1"/>
  <c r="AK6161" i="8" s="1"/>
  <c r="AJ3527" i="8"/>
  <c r="AJ3243" i="8"/>
  <c r="AJ1448" i="8"/>
  <c r="AJ4999" i="8"/>
  <c r="AK4999" i="8" s="1" a="1"/>
  <c r="AK4999" i="8" s="1"/>
  <c r="AJ4085" i="8"/>
  <c r="AJ7176" i="8"/>
  <c r="AJ2045" i="8"/>
  <c r="AJ329" i="8"/>
  <c r="AJ334" i="8"/>
  <c r="AJ2877" i="8"/>
  <c r="AJ516" i="8"/>
  <c r="AJ3282" i="8"/>
  <c r="AJ2985" i="8"/>
  <c r="AJ4597" i="8"/>
  <c r="AJ5130" i="8"/>
  <c r="AK5130" i="8" s="1" a="1"/>
  <c r="AK5130" i="8" s="1"/>
  <c r="AJ2577" i="8"/>
  <c r="AJ7731" i="8"/>
  <c r="AK7731" i="8" s="1" a="1"/>
  <c r="AK7731" i="8" s="1"/>
  <c r="AJ5884" i="8"/>
  <c r="AJ3728" i="8"/>
  <c r="AJ9016" i="8"/>
  <c r="AJ8844" i="8"/>
  <c r="AJ3423" i="8"/>
  <c r="AK3423" i="8" s="1" a="1"/>
  <c r="AK3423" i="8" s="1"/>
  <c r="D3423" i="8" s="1" a="1"/>
  <c r="D3423" i="8" s="1"/>
  <c r="AJ6774" i="8"/>
  <c r="AK6774" i="8" s="1" a="1"/>
  <c r="AK6774" i="8" s="1"/>
  <c r="D6774" i="8" s="1" a="1"/>
  <c r="D6774" i="8" s="1"/>
  <c r="AJ2601" i="8"/>
  <c r="AK2601" i="8" s="1" a="1"/>
  <c r="AK2601" i="8" s="1"/>
  <c r="D2601" i="8" s="1" a="1"/>
  <c r="D2601" i="8" s="1"/>
  <c r="AJ2589" i="8"/>
  <c r="AJ2627" i="8"/>
  <c r="AK2627" i="8" s="1" a="1"/>
  <c r="AK2627" i="8" s="1"/>
  <c r="D2627" i="8" s="1" a="1"/>
  <c r="D2627" i="8" s="1"/>
  <c r="AJ2615" i="8"/>
  <c r="AJ3551" i="8"/>
  <c r="AJ1830" i="8"/>
  <c r="AJ1123" i="8"/>
  <c r="AJ5435" i="8"/>
  <c r="AJ1257" i="8"/>
  <c r="AK1257" i="8" s="1" a="1"/>
  <c r="AK1257" i="8" s="1"/>
  <c r="D1257" i="8" s="1" a="1"/>
  <c r="D1257" i="8" s="1"/>
  <c r="AJ2688" i="8"/>
  <c r="AJ7170" i="8"/>
  <c r="AJ7418" i="8"/>
  <c r="AJ7410" i="8"/>
  <c r="AJ2382" i="8"/>
  <c r="AJ2374" i="8"/>
  <c r="AJ1439" i="8"/>
  <c r="AJ1352" i="8"/>
  <c r="AJ8874" i="8"/>
  <c r="AJ8866" i="8"/>
  <c r="AJ8810" i="8"/>
  <c r="AJ1082" i="8"/>
  <c r="AJ1527" i="8"/>
  <c r="AJ2103" i="8"/>
  <c r="AK2103" i="8" s="1" a="1"/>
  <c r="AK2103" i="8" s="1"/>
  <c r="D2103" i="8" s="1" a="1"/>
  <c r="D2103" i="8" s="1"/>
  <c r="AJ4748" i="8"/>
  <c r="AJ1560" i="8"/>
  <c r="AJ2718" i="8"/>
  <c r="AK2718" i="8" s="1" a="1"/>
  <c r="AK2718" i="8" s="1"/>
  <c r="AJ3002" i="8"/>
  <c r="AJ3903" i="8"/>
  <c r="AJ7388" i="8"/>
  <c r="AK7388" i="8" s="1" a="1"/>
  <c r="AK7388" i="8" s="1"/>
  <c r="AJ7008" i="8"/>
  <c r="AJ7000" i="8"/>
  <c r="AJ8088" i="8"/>
  <c r="AJ8471" i="8"/>
  <c r="AJ8362" i="8"/>
  <c r="AJ4106" i="8"/>
  <c r="AJ4075" i="8"/>
  <c r="AJ4232" i="8"/>
  <c r="AK4232" i="8" s="1" a="1"/>
  <c r="AK4232" i="8" s="1"/>
  <c r="AJ2276" i="8"/>
  <c r="AJ7946" i="8"/>
  <c r="AK7946" i="8" s="1" a="1"/>
  <c r="AK7946" i="8" s="1"/>
  <c r="AJ8595" i="8"/>
  <c r="AK8595" i="8" s="1" a="1"/>
  <c r="AK8595" i="8" s="1"/>
  <c r="AJ913" i="8"/>
  <c r="AJ909" i="8"/>
  <c r="AJ4830" i="8"/>
  <c r="AJ4822" i="8"/>
  <c r="AJ5485" i="8"/>
  <c r="AJ5477" i="8"/>
  <c r="AJ5063" i="8"/>
  <c r="AJ5055" i="8"/>
  <c r="AJ5051" i="8"/>
  <c r="AJ3304" i="8"/>
  <c r="AJ1275" i="8"/>
  <c r="AJ1263" i="8"/>
  <c r="AJ5032" i="8"/>
  <c r="AJ3342" i="8"/>
  <c r="AJ7317" i="8"/>
  <c r="AJ3275" i="8"/>
  <c r="AJ3271" i="8"/>
  <c r="AJ3267" i="8"/>
  <c r="AJ2721" i="8"/>
  <c r="AK2721" i="8" s="1" a="1"/>
  <c r="AK2721" i="8" s="1"/>
  <c r="AJ2982" i="8"/>
  <c r="AK2982" i="8" s="1" a="1"/>
  <c r="AK2982" i="8" s="1"/>
  <c r="AJ4476" i="8"/>
  <c r="AJ4686" i="8"/>
  <c r="AK4686" i="8" s="1" a="1"/>
  <c r="AK4686" i="8" s="1"/>
  <c r="AJ8459" i="8"/>
  <c r="AK8459" i="8" s="1" a="1"/>
  <c r="AK8459" i="8" s="1"/>
  <c r="AJ8455" i="8"/>
  <c r="AJ8451" i="8"/>
  <c r="AK8451" i="8" s="1" a="1"/>
  <c r="AK8451" i="8" s="1"/>
  <c r="AJ6810" i="8"/>
  <c r="AK6810" i="8" s="1" a="1"/>
  <c r="AK6810" i="8" s="1"/>
  <c r="AJ6455" i="8"/>
  <c r="AJ5151" i="8"/>
  <c r="AJ5147" i="8"/>
  <c r="AK5147" i="8" s="1" a="1"/>
  <c r="AK5147" i="8" s="1"/>
  <c r="AJ5139" i="8"/>
  <c r="AK5139" i="8" s="1" a="1"/>
  <c r="AK5139" i="8" s="1"/>
  <c r="AJ6706" i="8"/>
  <c r="AJ7826" i="8"/>
  <c r="AK7826" i="8" s="1" a="1"/>
  <c r="AK7826" i="8" s="1"/>
  <c r="AJ4101" i="8"/>
  <c r="AK4101" i="8" s="1" a="1"/>
  <c r="AK4101" i="8" s="1"/>
  <c r="AJ3192" i="8"/>
  <c r="AJ5266" i="8"/>
  <c r="AK5266" i="8" s="1" a="1"/>
  <c r="AK5266" i="8" s="1"/>
  <c r="AJ2428" i="8"/>
  <c r="AJ2420" i="8"/>
  <c r="AJ1764" i="8"/>
  <c r="AJ1756" i="8"/>
  <c r="AJ1748" i="8"/>
  <c r="AJ5318" i="8"/>
  <c r="AJ7449" i="8"/>
  <c r="AJ7441" i="8"/>
  <c r="AJ7429" i="8"/>
  <c r="AK7429" i="8" s="1" a="1"/>
  <c r="AK7429" i="8" s="1"/>
  <c r="AJ7413" i="8"/>
  <c r="AK7413" i="8" s="1" a="1"/>
  <c r="AK7413" i="8" s="1"/>
  <c r="AJ7409" i="8"/>
  <c r="AJ7405" i="8"/>
  <c r="AK7405" i="8" s="1" a="1"/>
  <c r="AK7405" i="8" s="1"/>
  <c r="AJ2397" i="8"/>
  <c r="AK2397" i="8" s="1" a="1"/>
  <c r="AK2397" i="8" s="1"/>
  <c r="AJ2385" i="8"/>
  <c r="AK2385" i="8" s="1" a="1"/>
  <c r="AK2385" i="8" s="1"/>
  <c r="AJ2381" i="8"/>
  <c r="AJ2377" i="8"/>
  <c r="AK2377" i="8" s="1" a="1"/>
  <c r="AK2377" i="8" s="1"/>
  <c r="AJ2369" i="8"/>
  <c r="AK2369" i="8" s="1" a="1"/>
  <c r="AK2369" i="8" s="1"/>
  <c r="AJ2544" i="8"/>
  <c r="AJ2536" i="8"/>
  <c r="AK2536" i="8" s="1" a="1"/>
  <c r="AK2536" i="8" s="1"/>
  <c r="AJ3525" i="8"/>
  <c r="AK3525" i="8" s="1" a="1"/>
  <c r="AK3525" i="8" s="1"/>
  <c r="AJ3249" i="8"/>
  <c r="AK3249" i="8" s="1" a="1"/>
  <c r="AK3249" i="8" s="1"/>
  <c r="AJ1952" i="8"/>
  <c r="AJ1948" i="8"/>
  <c r="AK1948" i="8" s="1" a="1"/>
  <c r="AK1948" i="8" s="1"/>
  <c r="AJ5892" i="8"/>
  <c r="AJ5888" i="8"/>
  <c r="AJ3682" i="8"/>
  <c r="AJ1956" i="8"/>
  <c r="AJ2064" i="8"/>
  <c r="AJ2048" i="8"/>
  <c r="AJ4373" i="8"/>
  <c r="AJ6577" i="8"/>
  <c r="AJ6573" i="8"/>
  <c r="AK6573" i="8" s="1" a="1"/>
  <c r="AK6573" i="8" s="1"/>
  <c r="AJ6569" i="8"/>
  <c r="AJ8245" i="8"/>
  <c r="AJ1689" i="8"/>
  <c r="AK1689" i="8" s="1" a="1"/>
  <c r="AK1689" i="8" s="1"/>
  <c r="AJ6040" i="8"/>
  <c r="AJ2161" i="8"/>
  <c r="AJ1318" i="8"/>
  <c r="AJ1314" i="8"/>
  <c r="AJ8583" i="8"/>
  <c r="AK8583" i="8" s="1" a="1"/>
  <c r="AK8583" i="8" s="1"/>
  <c r="AJ8579" i="8"/>
  <c r="AK8579" i="8" s="1" a="1"/>
  <c r="AK8579" i="8" s="1"/>
  <c r="AJ8323" i="8"/>
  <c r="AK8323" i="8" s="1" a="1"/>
  <c r="AK8323" i="8" s="1"/>
  <c r="AJ8307" i="8"/>
  <c r="AK8307" i="8" s="1" a="1"/>
  <c r="AK8307" i="8" s="1"/>
  <c r="AJ8291" i="8"/>
  <c r="AJ8283" i="8"/>
  <c r="AJ4710" i="8"/>
  <c r="AJ5407" i="8"/>
  <c r="AJ6235" i="8"/>
  <c r="AJ7178" i="8"/>
  <c r="AJ737" i="8"/>
  <c r="AJ242" i="8"/>
  <c r="AJ821" i="8"/>
  <c r="AJ6679" i="8"/>
  <c r="AJ2445" i="8"/>
  <c r="AJ3102" i="8"/>
  <c r="AJ8569" i="8"/>
  <c r="AJ4811" i="8"/>
  <c r="AJ1810" i="8"/>
  <c r="AJ7471" i="8"/>
  <c r="AK7471" i="8" s="1" a="1"/>
  <c r="AK7471" i="8" s="1"/>
  <c r="AJ7463" i="8"/>
  <c r="AK7463" i="8" s="1" a="1"/>
  <c r="AK7463" i="8" s="1"/>
  <c r="AJ1542" i="8"/>
  <c r="AJ1538" i="8"/>
  <c r="AJ9109" i="8"/>
  <c r="AJ5372" i="8"/>
  <c r="AJ1072" i="8"/>
  <c r="AK1072" i="8" s="1" a="1"/>
  <c r="AK1072" i="8" s="1"/>
  <c r="D1072" i="8" s="1" a="1"/>
  <c r="D1072" i="8" s="1"/>
  <c r="AJ7360" i="8"/>
  <c r="AJ6170" i="8"/>
  <c r="AJ670" i="8"/>
  <c r="AK670" i="8" s="1" a="1"/>
  <c r="AK670" i="8" s="1"/>
  <c r="AJ6630" i="8"/>
  <c r="AJ8790" i="8"/>
  <c r="AK8790" i="8" s="1" a="1"/>
  <c r="AK8790" i="8" s="1"/>
  <c r="AJ5551" i="8"/>
  <c r="AJ5831" i="8"/>
  <c r="AJ5787" i="8"/>
  <c r="AJ7555" i="8"/>
  <c r="AK7555" i="8" s="1" a="1"/>
  <c r="AK7555" i="8" s="1"/>
  <c r="AJ7240" i="8"/>
  <c r="AK7240" i="8" s="1" a="1"/>
  <c r="AK7240" i="8" s="1"/>
  <c r="AJ2013" i="8"/>
  <c r="AJ5631" i="8"/>
  <c r="AK5631" i="8" s="1" a="1"/>
  <c r="AK5631" i="8" s="1"/>
  <c r="AJ3250" i="8"/>
  <c r="AJ8059" i="8"/>
  <c r="AJ9044" i="8"/>
  <c r="AJ9036" i="8"/>
  <c r="AJ9029" i="8"/>
  <c r="AJ9021" i="8"/>
  <c r="AJ8853" i="8"/>
  <c r="AJ1222" i="8"/>
  <c r="AJ1218" i="8"/>
  <c r="AJ3554" i="8"/>
  <c r="AJ2976" i="8"/>
  <c r="AJ44" i="8"/>
  <c r="AJ28" i="8"/>
  <c r="AJ20" i="8"/>
  <c r="AJ12" i="8"/>
  <c r="AJ449" i="8"/>
  <c r="AK449" i="8" s="1" a="1"/>
  <c r="AK449" i="8" s="1"/>
  <c r="D449" i="8" s="1" a="1"/>
  <c r="D449" i="8" s="1"/>
  <c r="AJ445" i="8"/>
  <c r="AK445" i="8" s="1" a="1"/>
  <c r="AK445" i="8" s="1"/>
  <c r="D445" i="8" s="1" a="1"/>
  <c r="D445" i="8" s="1"/>
  <c r="AJ441" i="8"/>
  <c r="AJ437" i="8"/>
  <c r="AJ5880" i="8"/>
  <c r="AJ5876" i="8"/>
  <c r="AJ2293" i="8"/>
  <c r="AK2293" i="8" s="1" a="1"/>
  <c r="AK2293" i="8" s="1"/>
  <c r="AJ4760" i="8"/>
  <c r="AJ8232" i="8"/>
  <c r="AJ8228" i="8"/>
  <c r="AJ6549" i="8"/>
  <c r="AJ5908" i="8"/>
  <c r="AJ5153" i="8"/>
  <c r="AJ3140" i="8"/>
  <c r="AK3140" i="8" s="1" a="1"/>
  <c r="AK3140" i="8" s="1"/>
  <c r="AJ7023" i="8"/>
  <c r="AJ6047" i="8"/>
  <c r="AJ6043" i="8"/>
  <c r="AJ8671" i="8"/>
  <c r="AK8671" i="8" s="1" a="1"/>
  <c r="AK8671" i="8" s="1"/>
  <c r="AJ7745" i="8"/>
  <c r="AK7745" i="8" s="1" a="1"/>
  <c r="AK7745" i="8" s="1"/>
  <c r="AJ7578" i="8"/>
  <c r="AJ6987" i="8"/>
  <c r="AK6987" i="8" s="1" a="1"/>
  <c r="AK6987" i="8" s="1"/>
  <c r="AJ6979" i="8"/>
  <c r="AK6979" i="8" s="1" a="1"/>
  <c r="AK6979" i="8" s="1"/>
  <c r="AJ6971" i="8"/>
  <c r="AK6971" i="8" s="1" a="1"/>
  <c r="AK6971" i="8" s="1"/>
  <c r="AJ3125" i="8"/>
  <c r="AK3125" i="8" s="1" a="1"/>
  <c r="AK3125" i="8" s="1"/>
  <c r="AJ3117" i="8"/>
  <c r="AK3117" i="8" s="1" a="1"/>
  <c r="AK3117" i="8" s="1"/>
  <c r="AJ3109" i="8"/>
  <c r="AK3109" i="8" s="1" a="1"/>
  <c r="AK3109" i="8" s="1"/>
  <c r="AJ5345" i="8"/>
  <c r="AK5345" i="8" s="1" a="1"/>
  <c r="AK5345" i="8" s="1"/>
  <c r="AJ5526" i="8"/>
  <c r="AK5526" i="8" s="1" a="1"/>
  <c r="AK5526" i="8" s="1"/>
  <c r="AJ5518" i="8"/>
  <c r="AK5518" i="8" s="1" a="1"/>
  <c r="AK5518" i="8" s="1"/>
  <c r="AJ5510" i="8"/>
  <c r="AK5510" i="8" s="1" a="1"/>
  <c r="AK5510" i="8" s="1"/>
  <c r="AJ7994" i="8"/>
  <c r="AK7994" i="8" s="1" a="1"/>
  <c r="AK7994" i="8" s="1"/>
  <c r="AJ7986" i="8"/>
  <c r="AK7986" i="8" s="1" a="1"/>
  <c r="AK7986" i="8" s="1"/>
  <c r="AJ3446" i="8"/>
  <c r="AJ3685" i="8"/>
  <c r="AK3685" i="8" s="1" a="1"/>
  <c r="AK3685" i="8" s="1"/>
  <c r="AJ4558" i="8"/>
  <c r="AK4558" i="8" s="1" a="1"/>
  <c r="AK4558" i="8" s="1"/>
  <c r="AJ4550" i="8"/>
  <c r="AK4550" i="8" s="1" a="1"/>
  <c r="AK4550" i="8" s="1"/>
  <c r="AJ8115" i="8"/>
  <c r="AJ6918" i="8"/>
  <c r="AJ5733" i="8"/>
  <c r="AJ8162" i="8"/>
  <c r="AJ7943" i="8"/>
  <c r="AJ8588" i="8"/>
  <c r="AJ8584" i="8"/>
  <c r="AJ8316" i="8"/>
  <c r="AJ2137" i="8"/>
  <c r="AK2137" i="8" s="1" a="1"/>
  <c r="AK2137" i="8" s="1"/>
  <c r="AJ1214" i="8"/>
  <c r="AK1214" i="8" s="1" a="1"/>
  <c r="AK1214" i="8" s="1"/>
  <c r="AJ2306" i="8"/>
  <c r="AJ960" i="8"/>
  <c r="AJ920" i="8"/>
  <c r="AJ7242" i="8"/>
  <c r="AK7242" i="8" s="1" a="1"/>
  <c r="AK7242" i="8" s="1"/>
  <c r="AJ7813" i="8"/>
  <c r="AJ7809" i="8"/>
  <c r="AJ3803" i="8"/>
  <c r="AJ3783" i="8"/>
  <c r="AJ6691" i="8"/>
  <c r="AJ4142" i="8"/>
  <c r="AJ4138" i="8"/>
  <c r="AJ4114" i="8"/>
  <c r="AJ2527" i="8"/>
  <c r="AJ1807" i="8"/>
  <c r="AJ1791" i="8"/>
  <c r="AJ3228" i="8"/>
  <c r="S4686" i="8"/>
  <c r="AJ5779" i="8"/>
  <c r="AJ7396" i="8"/>
  <c r="AK7396" i="8" s="1" a="1"/>
  <c r="AK7396" i="8" s="1"/>
  <c r="AJ4222" i="8"/>
  <c r="AK4222" i="8" s="1" a="1"/>
  <c r="AK4222" i="8" s="1"/>
  <c r="AJ6831" i="8"/>
  <c r="AJ5627" i="8"/>
  <c r="AJ3751" i="8"/>
  <c r="AJ9028" i="8"/>
  <c r="AJ1978" i="8"/>
  <c r="AJ1504" i="8"/>
  <c r="AJ2892" i="8"/>
  <c r="AJ6807" i="8"/>
  <c r="AJ2403" i="8"/>
  <c r="AJ6456" i="8"/>
  <c r="AJ6000" i="8"/>
  <c r="AJ5988" i="8"/>
  <c r="AK5988" i="8" s="1" a="1"/>
  <c r="AK5988" i="8" s="1"/>
  <c r="AJ6909" i="8"/>
  <c r="AK6909" i="8" s="1" a="1"/>
  <c r="AK6909" i="8" s="1"/>
  <c r="AJ2413" i="8"/>
  <c r="AJ3034" i="8"/>
  <c r="AJ7504" i="8"/>
  <c r="AJ4529" i="8"/>
  <c r="AJ2476" i="8"/>
  <c r="AJ1429" i="8"/>
  <c r="AJ4975" i="8"/>
  <c r="AJ5641" i="8"/>
  <c r="AK5641" i="8" s="1" a="1"/>
  <c r="AK5641" i="8" s="1"/>
  <c r="AJ3419" i="8"/>
  <c r="AJ3169" i="8"/>
  <c r="AJ6448" i="8"/>
  <c r="AJ6028" i="8"/>
  <c r="AJ3827" i="8"/>
  <c r="AJ5040" i="8"/>
  <c r="AJ8898" i="8"/>
  <c r="AJ1238" i="8"/>
  <c r="AJ5823" i="8"/>
  <c r="AJ5791" i="8"/>
  <c r="AJ288" i="8"/>
  <c r="AJ7306" i="8"/>
  <c r="AJ7559" i="8"/>
  <c r="AJ6827" i="8"/>
  <c r="AK6827" i="8" s="1" a="1"/>
  <c r="AK6827" i="8" s="1"/>
  <c r="AJ3518" i="8"/>
  <c r="AJ3731" i="8"/>
  <c r="AJ6469" i="8"/>
  <c r="AK6469" i="8" s="1" a="1"/>
  <c r="AK6469" i="8" s="1"/>
  <c r="AJ6626" i="8"/>
  <c r="AJ8782" i="8"/>
  <c r="AJ7031" i="8"/>
  <c r="AJ7236" i="8"/>
  <c r="AJ7815" i="8"/>
  <c r="AJ7259" i="8"/>
  <c r="AK7259" i="8" s="1" a="1"/>
  <c r="AK7259" i="8" s="1"/>
  <c r="D7259" i="8" s="1" a="1"/>
  <c r="D7259" i="8" s="1"/>
  <c r="AJ9039" i="8"/>
  <c r="AK9039" i="8" s="1" a="1"/>
  <c r="AK9039" i="8" s="1"/>
  <c r="AJ9027" i="8"/>
  <c r="AK9027" i="8" s="1" a="1"/>
  <c r="AK9027" i="8" s="1"/>
  <c r="AJ8979" i="8"/>
  <c r="AK8979" i="8" s="1" a="1"/>
  <c r="AK8979" i="8" s="1"/>
  <c r="AJ8832" i="8"/>
  <c r="AJ2030" i="8"/>
  <c r="AK2030" i="8" s="1" a="1"/>
  <c r="AK2030" i="8" s="1"/>
  <c r="D2030" i="8" s="1" a="1"/>
  <c r="D2030" i="8" s="1"/>
  <c r="AJ984" i="8"/>
  <c r="AK984" i="8" s="1" a="1"/>
  <c r="AK984" i="8" s="1"/>
  <c r="D984" i="8" s="1" a="1"/>
  <c r="D984" i="8" s="1"/>
  <c r="AJ6775" i="8"/>
  <c r="AJ2594" i="8"/>
  <c r="AJ2586" i="8"/>
  <c r="AJ2628" i="8"/>
  <c r="AJ3171" i="8"/>
  <c r="AJ6" i="8"/>
  <c r="AJ1839" i="8"/>
  <c r="AJ6295" i="8"/>
  <c r="AK6295" i="8" s="1" a="1"/>
  <c r="AK6295" i="8" s="1"/>
  <c r="D6295" i="8" s="1" a="1"/>
  <c r="D6295" i="8" s="1"/>
  <c r="AJ6287" i="8"/>
  <c r="AK6287" i="8" s="1" a="1"/>
  <c r="AK6287" i="8" s="1"/>
  <c r="D6287" i="8" s="1" a="1"/>
  <c r="D6287" i="8" s="1"/>
  <c r="AJ6279" i="8"/>
  <c r="AK6279" i="8" s="1" a="1"/>
  <c r="AK6279" i="8" s="1"/>
  <c r="D6279" i="8" s="1" a="1"/>
  <c r="D6279" i="8" s="1"/>
  <c r="AJ6271" i="8"/>
  <c r="AK6271" i="8" s="1" a="1"/>
  <c r="AK6271" i="8" s="1"/>
  <c r="D6271" i="8" s="1" a="1"/>
  <c r="D6271" i="8" s="1"/>
  <c r="AJ423" i="8"/>
  <c r="AK423" i="8" s="1" a="1"/>
  <c r="AK423" i="8" s="1"/>
  <c r="D423" i="8" s="1" a="1"/>
  <c r="D423" i="8" s="1"/>
  <c r="AJ1102" i="8"/>
  <c r="AK1102" i="8" s="1" a="1"/>
  <c r="AK1102" i="8" s="1"/>
  <c r="D1102" i="8" s="1" a="1"/>
  <c r="D1102" i="8" s="1"/>
  <c r="AJ2684" i="8"/>
  <c r="AJ2230" i="8"/>
  <c r="AJ2218" i="8"/>
  <c r="AK2218" i="8" s="1" a="1"/>
  <c r="AK2218" i="8" s="1"/>
  <c r="D2218" i="8" s="1" a="1"/>
  <c r="D2218" i="8" s="1"/>
  <c r="AJ2214" i="8"/>
  <c r="AJ2210" i="8"/>
  <c r="AJ2194" i="8"/>
  <c r="AJ2190" i="8"/>
  <c r="AJ6740" i="8"/>
  <c r="AJ6736" i="8"/>
  <c r="AJ6728" i="8"/>
  <c r="AJ6724" i="8"/>
  <c r="AJ4937" i="8"/>
  <c r="AJ4933" i="8"/>
  <c r="AJ4917" i="8"/>
  <c r="AJ4913" i="8"/>
  <c r="AJ4905" i="8"/>
  <c r="AJ4901" i="8"/>
  <c r="AJ4873" i="8"/>
  <c r="AJ7532" i="8"/>
  <c r="AJ7059" i="8"/>
  <c r="AJ7055" i="8"/>
  <c r="AJ3649" i="8"/>
  <c r="AJ3645" i="8"/>
  <c r="AJ4095" i="8"/>
  <c r="AJ4091" i="8"/>
  <c r="AJ1482" i="8"/>
  <c r="AJ1478" i="8"/>
  <c r="AJ3053" i="8"/>
  <c r="AJ3049" i="8"/>
  <c r="AJ4294" i="8"/>
  <c r="AJ4290" i="8"/>
  <c r="AJ3767" i="8"/>
  <c r="AJ3763" i="8"/>
  <c r="AJ3755" i="8"/>
  <c r="AJ6206" i="8"/>
  <c r="AJ7223" i="8"/>
  <c r="AJ7219" i="8"/>
  <c r="AJ7203" i="8"/>
  <c r="AJ3334" i="8"/>
  <c r="AJ5093" i="8"/>
  <c r="AJ1579" i="8"/>
  <c r="AJ4330" i="8"/>
  <c r="AJ4326" i="8"/>
  <c r="AJ8629" i="8"/>
  <c r="AJ8625" i="8"/>
  <c r="AJ1655" i="8"/>
  <c r="AJ1651" i="8"/>
  <c r="AJ534" i="8"/>
  <c r="AJ530" i="8"/>
  <c r="AJ6849" i="8"/>
  <c r="AK1981" i="8" a="1"/>
  <c r="AK1981" i="8" s="1"/>
  <c r="AJ587" i="8"/>
  <c r="AJ6563" i="8"/>
  <c r="AJ5967" i="8"/>
  <c r="AJ5963" i="8"/>
  <c r="AJ5959" i="8"/>
  <c r="AJ5955" i="8"/>
  <c r="AJ5951" i="8"/>
  <c r="AJ5947" i="8"/>
  <c r="AJ499" i="8"/>
  <c r="AJ495" i="8"/>
  <c r="AJ7316" i="8"/>
  <c r="AJ5716" i="8"/>
  <c r="AJ5712" i="8"/>
  <c r="AJ5708" i="8"/>
  <c r="AJ5910" i="8"/>
  <c r="AK5910" i="8" s="1" a="1"/>
  <c r="AK5910" i="8" s="1"/>
  <c r="AJ5906" i="8"/>
  <c r="AJ7029" i="8"/>
  <c r="AJ7374" i="8"/>
  <c r="AJ8094" i="8"/>
  <c r="AJ8086" i="8"/>
  <c r="AJ8473" i="8"/>
  <c r="AK8473" i="8" s="1" a="1"/>
  <c r="AK8473" i="8" s="1"/>
  <c r="AJ3195" i="8"/>
  <c r="AK3195" i="8" s="1" a="1"/>
  <c r="AK3195" i="8" s="1"/>
  <c r="AJ3191" i="8"/>
  <c r="AK3191" i="8" s="1" a="1"/>
  <c r="AK3191" i="8" s="1"/>
  <c r="AJ3179" i="8"/>
  <c r="AJ6905" i="8"/>
  <c r="AJ6901" i="8"/>
  <c r="AK6901" i="8" s="1" a="1"/>
  <c r="AK6901" i="8" s="1"/>
  <c r="AJ6897" i="8"/>
  <c r="AJ6889" i="8"/>
  <c r="AJ5944" i="8"/>
  <c r="AK5944" i="8" s="1" a="1"/>
  <c r="AK5944" i="8" s="1"/>
  <c r="AJ5250" i="8"/>
  <c r="AK5250" i="8" s="1" a="1"/>
  <c r="AK5250" i="8" s="1"/>
  <c r="AJ7797" i="8"/>
  <c r="AK7797" i="8" s="1" a="1"/>
  <c r="AK7797" i="8" s="1"/>
  <c r="AJ7789" i="8"/>
  <c r="AK7789" i="8" s="1" a="1"/>
  <c r="AK7789" i="8" s="1"/>
  <c r="AJ7785" i="8"/>
  <c r="AJ7773" i="8"/>
  <c r="AK7773" i="8" s="1" a="1"/>
  <c r="AK7773" i="8" s="1"/>
  <c r="AJ1001" i="8"/>
  <c r="AJ7270" i="8"/>
  <c r="AJ7266" i="8"/>
  <c r="AK7266" i="8" s="1" a="1"/>
  <c r="AK7266" i="8" s="1"/>
  <c r="AJ3608" i="8"/>
  <c r="AK3608" i="8" s="1" a="1"/>
  <c r="AK3608" i="8" s="1"/>
  <c r="AJ3600" i="8"/>
  <c r="AK3600" i="8" s="1" a="1"/>
  <c r="AK3600" i="8" s="1"/>
  <c r="AJ2831" i="8"/>
  <c r="AK2831" i="8" s="1" a="1"/>
  <c r="AK2831" i="8" s="1"/>
  <c r="AJ2807" i="8"/>
  <c r="AK2807" i="8" s="1" a="1"/>
  <c r="AK2807" i="8" s="1"/>
  <c r="AJ6825" i="8"/>
  <c r="AK6825" i="8" s="1" a="1"/>
  <c r="AK6825" i="8" s="1"/>
  <c r="AJ5101" i="8"/>
  <c r="AK5101" i="8" s="1" a="1"/>
  <c r="AK5101" i="8" s="1"/>
  <c r="AJ2359" i="8"/>
  <c r="AK2359" i="8" s="1" a="1"/>
  <c r="AK2359" i="8" s="1"/>
  <c r="AJ2351" i="8"/>
  <c r="AK2351" i="8" s="1" a="1"/>
  <c r="AK2351" i="8" s="1"/>
  <c r="AJ2343" i="8"/>
  <c r="AK2343" i="8" s="1" a="1"/>
  <c r="AK2343" i="8" s="1"/>
  <c r="AJ4776" i="8"/>
  <c r="AJ1147" i="8"/>
  <c r="AJ1143" i="8"/>
  <c r="AJ5756" i="8"/>
  <c r="AJ5633" i="8"/>
  <c r="AJ1947" i="8"/>
  <c r="AJ3683" i="8"/>
  <c r="AJ2073" i="8"/>
  <c r="AJ4985" i="8"/>
  <c r="AJ7134" i="8"/>
  <c r="AJ8270" i="8"/>
  <c r="AJ6100" i="8"/>
  <c r="AJ6096" i="8"/>
  <c r="AK6096" i="8" s="1" a="1"/>
  <c r="AK6096" i="8" s="1"/>
  <c r="AJ2244" i="8"/>
  <c r="AJ2240" i="8"/>
  <c r="AK2240" i="8" s="1" a="1"/>
  <c r="AK2240" i="8" s="1"/>
  <c r="AJ2236" i="8"/>
  <c r="AJ2232" i="8"/>
  <c r="AK2232" i="8" s="1" a="1"/>
  <c r="AK2232" i="8" s="1"/>
  <c r="AJ4706" i="8"/>
  <c r="AK4706" i="8" s="1" a="1"/>
  <c r="AK4706" i="8" s="1"/>
  <c r="AJ4698" i="8"/>
  <c r="AK4698" i="8" s="1" a="1"/>
  <c r="AK4698" i="8" s="1"/>
  <c r="AJ2271" i="8"/>
  <c r="AK2271" i="8" s="1" a="1"/>
  <c r="AK2271" i="8" s="1"/>
  <c r="AJ2267" i="8"/>
  <c r="AK2267" i="8" s="1" a="1"/>
  <c r="AK2267" i="8" s="1"/>
  <c r="AJ1355" i="8"/>
  <c r="AK1355" i="8" s="1" a="1"/>
  <c r="AK1355" i="8" s="1"/>
  <c r="AJ2963" i="8"/>
  <c r="AJ1726" i="8"/>
  <c r="AJ6366" i="8"/>
  <c r="AJ784" i="8"/>
  <c r="AJ3507" i="8"/>
  <c r="AJ3499" i="8"/>
  <c r="AJ7636" i="8"/>
  <c r="AJ1882" i="8"/>
  <c r="AJ6636" i="8"/>
  <c r="AK6636" i="8" s="1" a="1"/>
  <c r="AK6636" i="8" s="1"/>
  <c r="AJ2636" i="8"/>
  <c r="AK2636" i="8" s="1" a="1"/>
  <c r="AK2636" i="8" s="1"/>
  <c r="AJ8910" i="8"/>
  <c r="AJ5229" i="8"/>
  <c r="AJ7310" i="8"/>
  <c r="AJ3137" i="8"/>
  <c r="AJ7563" i="8"/>
  <c r="AK7563" i="8" s="1" a="1"/>
  <c r="AK7563" i="8" s="1"/>
  <c r="AJ7823" i="8"/>
  <c r="AJ6162" i="8"/>
  <c r="AJ1443" i="8"/>
  <c r="AJ678" i="8"/>
  <c r="AJ8907" i="8"/>
  <c r="AK8907" i="8" s="1" a="1"/>
  <c r="AK8907" i="8" s="1"/>
  <c r="AJ8899" i="8"/>
  <c r="AK8899" i="8" s="1" a="1"/>
  <c r="AK8899" i="8" s="1"/>
  <c r="AJ8827" i="8"/>
  <c r="AJ8819" i="8"/>
  <c r="AK8819" i="8" s="1" a="1"/>
  <c r="AK8819" i="8" s="1"/>
  <c r="AJ7078" i="8"/>
  <c r="AJ7074" i="8"/>
  <c r="AK7074" i="8" s="1" a="1"/>
  <c r="AK7074" i="8" s="1"/>
  <c r="D7074" i="8" s="1" a="1"/>
  <c r="D7074" i="8" s="1"/>
  <c r="AJ2609" i="8"/>
  <c r="AK2609" i="8" s="1" a="1"/>
  <c r="AK2609" i="8" s="1"/>
  <c r="D2609" i="8" s="1" a="1"/>
  <c r="D2609" i="8" s="1"/>
  <c r="AJ1235" i="8"/>
  <c r="AJ6286" i="8"/>
  <c r="AJ6246" i="8"/>
  <c r="AJ732" i="8"/>
  <c r="AJ700" i="8"/>
  <c r="AJ350" i="8"/>
  <c r="AJ1077" i="8"/>
  <c r="AK1077" i="8" s="1" a="1"/>
  <c r="AK1077" i="8" s="1"/>
  <c r="D1077" i="8" s="1" a="1"/>
  <c r="D1077" i="8" s="1"/>
  <c r="AJ1069" i="8"/>
  <c r="AK1069" i="8" s="1" a="1"/>
  <c r="AK1069" i="8" s="1"/>
  <c r="D1069" i="8" s="1" a="1"/>
  <c r="D1069" i="8" s="1"/>
  <c r="AJ323" i="8"/>
  <c r="AJ319" i="8"/>
  <c r="AJ6535" i="8"/>
  <c r="AJ503" i="8"/>
  <c r="AK503" i="8" s="1" a="1"/>
  <c r="AK503" i="8" s="1"/>
  <c r="D503" i="8" s="1" a="1"/>
  <c r="D503" i="8" s="1"/>
  <c r="AJ7327" i="8"/>
  <c r="AJ5127" i="8"/>
  <c r="AK5127" i="8" s="1" a="1"/>
  <c r="AK5127" i="8" s="1"/>
  <c r="AJ4053" i="8"/>
  <c r="AJ8834" i="8"/>
  <c r="AJ7085" i="8"/>
  <c r="AJ5807" i="8"/>
  <c r="AK5807" i="8" s="1" a="1"/>
  <c r="AK5807" i="8" s="1"/>
  <c r="D5807" i="8" s="1" a="1"/>
  <c r="D5807" i="8" s="1"/>
  <c r="AJ192" i="8"/>
  <c r="AJ1068" i="8"/>
  <c r="AJ4172" i="8"/>
  <c r="AK4172" i="8" s="1" a="1"/>
  <c r="AK4172" i="8" s="1"/>
  <c r="AJ7400" i="8"/>
  <c r="AJ2017" i="8"/>
  <c r="AK2017" i="8" s="1" a="1"/>
  <c r="AK2017" i="8" s="1"/>
  <c r="D2017" i="8" s="1" a="1"/>
  <c r="D2017" i="8" s="1"/>
  <c r="AJ2282" i="8"/>
  <c r="AK2282" i="8" s="1" a="1"/>
  <c r="AK2282" i="8" s="1"/>
  <c r="AJ5107" i="8"/>
  <c r="AJ7981" i="8"/>
  <c r="AJ3426" i="8"/>
  <c r="AK3426" i="8" s="1" a="1"/>
  <c r="AK3426" i="8" s="1"/>
  <c r="D3426" i="8" s="1" a="1"/>
  <c r="D3426" i="8" s="1"/>
  <c r="AJ3072" i="8"/>
  <c r="AJ2611" i="8"/>
  <c r="AK2611" i="8" s="1" a="1"/>
  <c r="AK2611" i="8" s="1"/>
  <c r="D2611" i="8" s="1" a="1"/>
  <c r="D2611" i="8" s="1"/>
  <c r="AJ169" i="8"/>
  <c r="AJ161" i="8"/>
  <c r="AJ137" i="8"/>
  <c r="AJ105" i="8"/>
  <c r="AJ97" i="8"/>
  <c r="AJ25" i="8"/>
  <c r="AJ478" i="8"/>
  <c r="AK478" i="8" s="1" a="1"/>
  <c r="AK478" i="8" s="1"/>
  <c r="D478" i="8" s="1" a="1"/>
  <c r="D478" i="8" s="1"/>
  <c r="AJ7931" i="8"/>
  <c r="AJ2294" i="8"/>
  <c r="AJ5109" i="8"/>
  <c r="AJ7882" i="8"/>
  <c r="AJ2741" i="8"/>
  <c r="AK2741" i="8" s="1" a="1"/>
  <c r="AK2741" i="8" s="1"/>
  <c r="AJ6202" i="8"/>
  <c r="AK6202" i="8" s="1" a="1"/>
  <c r="AK6202" i="8" s="1"/>
  <c r="AJ3538" i="8"/>
  <c r="AJ1942" i="8"/>
  <c r="AJ3690" i="8"/>
  <c r="AJ1657" i="8"/>
  <c r="AJ1337" i="8"/>
  <c r="AJ1741" i="8"/>
  <c r="AJ1169" i="8"/>
  <c r="AJ5235" i="8"/>
  <c r="AK5235" i="8" s="1" a="1"/>
  <c r="AK5235" i="8" s="1"/>
  <c r="AJ8298" i="8"/>
  <c r="AJ6877" i="8"/>
  <c r="AJ3628" i="8"/>
  <c r="AJ7917" i="8"/>
  <c r="AJ8384" i="8"/>
  <c r="AJ8380" i="8"/>
  <c r="AJ5434" i="8"/>
  <c r="AJ6956" i="8"/>
  <c r="AJ2304" i="8"/>
  <c r="AJ2493" i="8"/>
  <c r="AJ1272" i="8"/>
  <c r="AJ743" i="8"/>
  <c r="AJ7356" i="8"/>
  <c r="AJ6681" i="8"/>
  <c r="AJ1789" i="8"/>
  <c r="AJ3318" i="8"/>
  <c r="AJ7481" i="8"/>
  <c r="AJ4469" i="8"/>
  <c r="AJ5537" i="8"/>
  <c r="AJ7675" i="8"/>
  <c r="AJ7847" i="8"/>
  <c r="AJ3234" i="8"/>
  <c r="AK3234" i="8" s="1" a="1"/>
  <c r="AK3234" i="8" s="1"/>
  <c r="AJ3226" i="8"/>
  <c r="AK3226" i="8" s="1" a="1"/>
  <c r="AK3226" i="8" s="1"/>
  <c r="AJ9000" i="8"/>
  <c r="AJ8992" i="8"/>
  <c r="AJ8988" i="8"/>
  <c r="AJ8980" i="8"/>
  <c r="AJ8904" i="8"/>
  <c r="AK8904" i="8" s="1" a="1"/>
  <c r="AK8904" i="8" s="1"/>
  <c r="AJ8896" i="8"/>
  <c r="AJ8888" i="8"/>
  <c r="AJ8829" i="8"/>
  <c r="AJ8821" i="8"/>
  <c r="AJ5379" i="8"/>
  <c r="AJ4434" i="8"/>
  <c r="AJ4422" i="8"/>
  <c r="AJ2587" i="8"/>
  <c r="AJ3172" i="8"/>
  <c r="AJ5846" i="8"/>
  <c r="AJ5842" i="8"/>
  <c r="AK5842" i="8" s="1" a="1"/>
  <c r="AK5842" i="8" s="1"/>
  <c r="D5842" i="8" s="1" a="1"/>
  <c r="D5842" i="8" s="1"/>
  <c r="AJ5798" i="8"/>
  <c r="AJ187" i="8"/>
  <c r="AJ179" i="8"/>
  <c r="AK179" i="8" s="1" a="1"/>
  <c r="AK179" i="8" s="1"/>
  <c r="D179" i="8" s="1" a="1"/>
  <c r="D179" i="8" s="1"/>
  <c r="AJ87" i="8"/>
  <c r="AJ6324" i="8"/>
  <c r="AJ6316" i="8"/>
  <c r="AJ348" i="8"/>
  <c r="AJ5228" i="8"/>
  <c r="AJ2863" i="8"/>
  <c r="AJ2859" i="8"/>
  <c r="AJ2851" i="8"/>
  <c r="AJ2693" i="8"/>
  <c r="AJ2223" i="8"/>
  <c r="AJ6749" i="8"/>
  <c r="AJ4926" i="8"/>
  <c r="AJ7525" i="8"/>
  <c r="AJ1491" i="8"/>
  <c r="AJ4283" i="8"/>
  <c r="AJ7212" i="8"/>
  <c r="AJ8638" i="8"/>
  <c r="AJ4725" i="8"/>
  <c r="AJ523" i="8"/>
  <c r="AJ2089" i="8"/>
  <c r="AJ5688" i="8"/>
  <c r="AK5688" i="8" s="1" a="1"/>
  <c r="AK5688" i="8" s="1"/>
  <c r="AJ5684" i="8"/>
  <c r="AJ5672" i="8"/>
  <c r="AJ5668" i="8"/>
  <c r="AJ8128" i="8"/>
  <c r="AK8128" i="8" s="1" a="1"/>
  <c r="AK8128" i="8" s="1"/>
  <c r="AJ2842" i="8"/>
  <c r="AJ7930" i="8"/>
  <c r="AJ2836" i="8"/>
  <c r="AJ1564" i="8"/>
  <c r="AJ6562" i="8"/>
  <c r="AJ6558" i="8"/>
  <c r="AJ5966" i="8"/>
  <c r="AK5966" i="8" s="1" a="1"/>
  <c r="AK5966" i="8" s="1"/>
  <c r="AJ5962" i="8"/>
  <c r="AJ5946" i="8"/>
  <c r="AJ5445" i="8"/>
  <c r="AJ2880" i="8"/>
  <c r="AK2880" i="8" s="1" a="1"/>
  <c r="AK2880" i="8" s="1"/>
  <c r="D2880" i="8" s="1" a="1"/>
  <c r="D2880" i="8" s="1"/>
  <c r="AJ519" i="8"/>
  <c r="AK519" i="8" s="1" a="1"/>
  <c r="AK519" i="8" s="1"/>
  <c r="AJ515" i="8"/>
  <c r="AJ500" i="8"/>
  <c r="AJ4149" i="8"/>
  <c r="AJ4145" i="8"/>
  <c r="AJ2999" i="8"/>
  <c r="AJ6380" i="8"/>
  <c r="AJ6376" i="8"/>
  <c r="AK6376" i="8" s="1" a="1"/>
  <c r="AK6376" i="8" s="1"/>
  <c r="AJ6046" i="8"/>
  <c r="AK6046" i="8" s="1" a="1"/>
  <c r="AK6046" i="8" s="1"/>
  <c r="AJ7562" i="8"/>
  <c r="AK7562" i="8" s="1" a="1"/>
  <c r="AK7562" i="8" s="1"/>
  <c r="AJ7554" i="8"/>
  <c r="AK7554" i="8" s="1" a="1"/>
  <c r="AK7554" i="8" s="1"/>
  <c r="AJ7395" i="8"/>
  <c r="AK7395" i="8" s="1" a="1"/>
  <c r="AK7395" i="8" s="1"/>
  <c r="AJ7383" i="8"/>
  <c r="AJ7371" i="8"/>
  <c r="AJ6486" i="8"/>
  <c r="AJ8091" i="8"/>
  <c r="AK8091" i="8" s="1" a="1"/>
  <c r="AK8091" i="8" s="1"/>
  <c r="AJ8489" i="8"/>
  <c r="AJ8481" i="8"/>
  <c r="AJ4058" i="8"/>
  <c r="AJ7786" i="8"/>
  <c r="AJ7778" i="8"/>
  <c r="AJ7258" i="8"/>
  <c r="AJ4391" i="8"/>
  <c r="AK4391" i="8" s="1" a="1"/>
  <c r="AK4391" i="8" s="1"/>
  <c r="AJ4223" i="8"/>
  <c r="AJ3381" i="8"/>
  <c r="AJ2432" i="8"/>
  <c r="AJ1765" i="8"/>
  <c r="AJ1753" i="8"/>
  <c r="AJ1749" i="8"/>
  <c r="AJ5315" i="8"/>
  <c r="AJ5311" i="8"/>
  <c r="AJ7520" i="8"/>
  <c r="AJ7508" i="8"/>
  <c r="AJ6145" i="8"/>
  <c r="AJ6121" i="8"/>
  <c r="AJ8344" i="8"/>
  <c r="AJ4792" i="8"/>
  <c r="AK4792" i="8" s="1" a="1"/>
  <c r="AK4792" i="8" s="1"/>
  <c r="AJ3449" i="8"/>
  <c r="AJ2546" i="8"/>
  <c r="AK2546" i="8" s="1" a="1"/>
  <c r="AK2546" i="8" s="1"/>
  <c r="AJ2534" i="8"/>
  <c r="AJ1627" i="8"/>
  <c r="AJ1619" i="8"/>
  <c r="AJ876" i="8"/>
  <c r="AK876" i="8" s="1" a="1"/>
  <c r="AK876" i="8" s="1"/>
  <c r="AJ872" i="8"/>
  <c r="AJ1164" i="8"/>
  <c r="AJ5283" i="8"/>
  <c r="AJ1454" i="8"/>
  <c r="AJ5189" i="8"/>
  <c r="AJ664" i="8"/>
  <c r="AJ5662" i="8"/>
  <c r="AJ5654" i="8"/>
  <c r="AJ5642" i="8"/>
  <c r="AJ3689" i="8"/>
  <c r="AJ2121" i="8"/>
  <c r="AJ2117" i="8"/>
  <c r="AK2117" i="8" s="1" a="1"/>
  <c r="AK2117" i="8" s="1"/>
  <c r="AJ2113" i="8"/>
  <c r="AJ2080" i="8"/>
  <c r="AJ2076" i="8"/>
  <c r="AK2076" i="8" s="1" a="1"/>
  <c r="AK2076" i="8" s="1"/>
  <c r="AJ4984" i="8"/>
  <c r="AJ2675" i="8"/>
  <c r="AJ852" i="8"/>
  <c r="AJ8253" i="8"/>
  <c r="AJ3329" i="8"/>
  <c r="AJ3321" i="8"/>
  <c r="AJ7686" i="8"/>
  <c r="AK7686" i="8" s="1" a="1"/>
  <c r="AK7686" i="8" s="1"/>
  <c r="AJ1658" i="8"/>
  <c r="AK1658" i="8" s="1" a="1"/>
  <c r="AK1658" i="8" s="1"/>
  <c r="AJ6031" i="8"/>
  <c r="AJ2774" i="8"/>
  <c r="AJ2746" i="8"/>
  <c r="AJ646" i="8"/>
  <c r="AJ8161" i="8"/>
  <c r="AJ8157" i="8"/>
  <c r="AK8157" i="8" s="1" a="1"/>
  <c r="AK8157" i="8" s="1"/>
  <c r="AJ8137" i="8"/>
  <c r="AK8137" i="8" s="1" a="1"/>
  <c r="AK8137" i="8" s="1"/>
  <c r="AJ7942" i="8"/>
  <c r="AK7942" i="8" s="1" a="1"/>
  <c r="AK7942" i="8" s="1"/>
  <c r="AJ8615" i="8"/>
  <c r="AK8615" i="8" s="1" a="1"/>
  <c r="AK8615" i="8" s="1"/>
  <c r="AJ8611" i="8"/>
  <c r="AK8611" i="8" s="1" a="1"/>
  <c r="AK8611" i="8" s="1"/>
  <c r="AJ8607" i="8"/>
  <c r="AK8607" i="8" s="1" a="1"/>
  <c r="AK8607" i="8" s="1"/>
  <c r="AJ8603" i="8"/>
  <c r="AK8603" i="8" s="1" a="1"/>
  <c r="AK8603" i="8" s="1"/>
  <c r="AJ4626" i="8"/>
  <c r="AK4626" i="8" s="1" a="1"/>
  <c r="AK4626" i="8" s="1"/>
  <c r="AJ3627" i="8"/>
  <c r="AK3627" i="8" s="1" a="1"/>
  <c r="AK3627" i="8" s="1"/>
  <c r="AJ8424" i="8"/>
  <c r="AJ8395" i="8"/>
  <c r="AK8395" i="8" s="1" a="1"/>
  <c r="AK8395" i="8" s="1"/>
  <c r="AJ8391" i="8"/>
  <c r="AJ8379" i="8"/>
  <c r="AK8379" i="8" s="1" a="1"/>
  <c r="AK8379" i="8" s="1"/>
  <c r="AJ7653" i="8"/>
  <c r="AK7653" i="8" s="1" a="1"/>
  <c r="AK7653" i="8" s="1"/>
  <c r="AJ6629" i="8"/>
  <c r="AJ6939" i="8"/>
  <c r="AJ7619" i="8"/>
  <c r="AJ7599" i="8"/>
  <c r="AJ6688" i="8"/>
  <c r="AJ4135" i="8"/>
  <c r="AJ4119" i="8"/>
  <c r="AJ4111" i="8"/>
  <c r="AJ2524" i="8"/>
  <c r="AJ2500" i="8"/>
  <c r="AJ220" i="8"/>
  <c r="AJ212" i="8"/>
  <c r="AK212" i="8" s="1" a="1"/>
  <c r="AK212" i="8" s="1"/>
  <c r="AJ3095" i="8"/>
  <c r="AJ8570" i="8"/>
  <c r="AJ1804" i="8"/>
  <c r="AJ1800" i="8"/>
  <c r="AJ7464" i="8"/>
  <c r="AK7464" i="8" s="1" a="1"/>
  <c r="AK7464" i="8" s="1"/>
  <c r="AJ4021" i="8"/>
  <c r="AK4021" i="8" s="1" a="1"/>
  <c r="AK4021" i="8" s="1"/>
  <c r="AJ3852" i="8"/>
  <c r="AK3852" i="8" s="1" a="1"/>
  <c r="AK3852" i="8" s="1"/>
  <c r="S3050" i="8"/>
  <c r="S2791" i="8"/>
  <c r="S2787" i="8"/>
  <c r="S2783" i="8"/>
  <c r="S2779" i="8"/>
  <c r="S2775" i="8"/>
  <c r="S4299" i="8"/>
  <c r="S4295" i="8"/>
  <c r="S4291" i="8"/>
  <c r="S4287" i="8"/>
  <c r="S4283" i="8"/>
  <c r="S4279" i="8"/>
  <c r="S3768" i="8"/>
  <c r="S3764" i="8"/>
  <c r="S3760" i="8"/>
  <c r="S3756" i="8"/>
  <c r="S3752" i="8"/>
  <c r="S6203" i="8"/>
  <c r="S8021" i="8"/>
  <c r="S8017" i="8"/>
  <c r="S8013" i="8"/>
  <c r="S8009" i="8"/>
  <c r="S8005" i="8"/>
  <c r="S8001" i="8"/>
  <c r="S7220" i="8"/>
  <c r="S7216" i="8"/>
  <c r="S7212" i="8"/>
  <c r="S7202" i="8"/>
  <c r="S5092" i="8"/>
  <c r="S1576" i="8"/>
  <c r="S1357" i="8"/>
  <c r="S6065" i="8"/>
  <c r="S4329" i="8"/>
  <c r="S8642" i="8"/>
  <c r="S8635" i="8"/>
  <c r="S8629" i="8"/>
  <c r="S1654" i="8"/>
  <c r="S1648" i="8"/>
  <c r="S1641" i="8"/>
  <c r="S4724" i="8"/>
  <c r="S533" i="8"/>
  <c r="S527" i="8"/>
  <c r="S520" i="8"/>
  <c r="S6861" i="8"/>
  <c r="S6848" i="8"/>
  <c r="S1986" i="8"/>
  <c r="S1979" i="8"/>
  <c r="S1973" i="8"/>
  <c r="S1960" i="8"/>
  <c r="S1524" i="8"/>
  <c r="S1517" i="8"/>
  <c r="S1511" i="8"/>
  <c r="S2102" i="8"/>
  <c r="S2096" i="8"/>
  <c r="S2089" i="8"/>
  <c r="S4752" i="8"/>
  <c r="S4739" i="8"/>
  <c r="S4733" i="8"/>
  <c r="S5171" i="8"/>
  <c r="S5165" i="8"/>
  <c r="S3472" i="8"/>
  <c r="S286" i="8"/>
  <c r="S632" i="8"/>
  <c r="S626" i="8"/>
  <c r="S613" i="8"/>
  <c r="S607" i="8"/>
  <c r="S600" i="8"/>
  <c r="S594" i="8"/>
  <c r="S581" i="8"/>
  <c r="S575" i="8"/>
  <c r="S568" i="8"/>
  <c r="S562" i="8"/>
  <c r="S5135" i="8"/>
  <c r="S4209" i="8"/>
  <c r="S4202" i="8"/>
  <c r="S4196" i="8"/>
  <c r="S4183" i="8"/>
  <c r="S4177" i="8"/>
  <c r="S5702" i="8"/>
  <c r="S5696" i="8"/>
  <c r="S5683" i="8"/>
  <c r="S5677" i="8"/>
  <c r="S5670" i="8"/>
  <c r="S330" i="8"/>
  <c r="S317" i="8"/>
  <c r="S311" i="8"/>
  <c r="S304" i="8"/>
  <c r="S298" i="8"/>
  <c r="S4273" i="8"/>
  <c r="S8133" i="8"/>
  <c r="S8126" i="8"/>
  <c r="S4309" i="8"/>
  <c r="S2841" i="8"/>
  <c r="S7939" i="8"/>
  <c r="S7932" i="8"/>
  <c r="S7926" i="8"/>
  <c r="S1902" i="8"/>
  <c r="S1896" i="8"/>
  <c r="S2291" i="8"/>
  <c r="S4760" i="8"/>
  <c r="S1558" i="8"/>
  <c r="S2261" i="8"/>
  <c r="S8173" i="8"/>
  <c r="S8235" i="8"/>
  <c r="S8222" i="8"/>
  <c r="S8216" i="8"/>
  <c r="S8209" i="8"/>
  <c r="S8203" i="8"/>
  <c r="S3481" i="8"/>
  <c r="S1422" i="8"/>
  <c r="S1415" i="8"/>
  <c r="S6559" i="8"/>
  <c r="S6546" i="8"/>
  <c r="S6540" i="8"/>
  <c r="S6533" i="8"/>
  <c r="S6527" i="8"/>
  <c r="S5977" i="8"/>
  <c r="S5971" i="8"/>
  <c r="S5964" i="8"/>
  <c r="S5958" i="8"/>
  <c r="S5083" i="8"/>
  <c r="S5077" i="8"/>
  <c r="S340" i="8"/>
  <c r="S334" i="8"/>
  <c r="S3461" i="8"/>
  <c r="S209" i="8"/>
  <c r="S201" i="8"/>
  <c r="S6762" i="8"/>
  <c r="S5121" i="8"/>
  <c r="S5448" i="8"/>
  <c r="S3007" i="8"/>
  <c r="S7207" i="8"/>
  <c r="S7201" i="8"/>
  <c r="S5098" i="8"/>
  <c r="S5091" i="8"/>
  <c r="S1575" i="8"/>
  <c r="S4341" i="8"/>
  <c r="S4335" i="8"/>
  <c r="S4328" i="8"/>
  <c r="S8641" i="8"/>
  <c r="S8628" i="8"/>
  <c r="S8622" i="8"/>
  <c r="S1653" i="8"/>
  <c r="S1647" i="8"/>
  <c r="S4723" i="8"/>
  <c r="S539" i="8"/>
  <c r="S532" i="8"/>
  <c r="S526" i="8"/>
  <c r="S6860" i="8"/>
  <c r="S6854" i="8"/>
  <c r="S6847" i="8"/>
  <c r="S1985" i="8"/>
  <c r="S1972" i="8"/>
  <c r="S1966" i="8"/>
  <c r="S1959" i="8"/>
  <c r="S1523" i="8"/>
  <c r="S1510" i="8"/>
  <c r="S1504" i="8"/>
  <c r="S2101" i="8"/>
  <c r="S2095" i="8"/>
  <c r="S4751" i="8"/>
  <c r="S4745" i="8"/>
  <c r="S4738" i="8"/>
  <c r="S4732" i="8"/>
  <c r="S5164" i="8"/>
  <c r="S5158" i="8"/>
  <c r="S3471" i="8"/>
  <c r="S285" i="8"/>
  <c r="S625" i="8"/>
  <c r="S619" i="8"/>
  <c r="S612" i="8"/>
  <c r="S606" i="8"/>
  <c r="S593" i="8"/>
  <c r="S587" i="8"/>
  <c r="S580" i="8"/>
  <c r="S574" i="8"/>
  <c r="S561" i="8"/>
  <c r="S7089" i="8"/>
  <c r="S5134" i="8"/>
  <c r="S4208" i="8"/>
  <c r="S4195" i="8"/>
  <c r="S4189" i="8"/>
  <c r="S4182" i="8"/>
  <c r="S4176" i="8"/>
  <c r="S5695" i="8"/>
  <c r="S5689" i="8"/>
  <c r="S5682" i="8"/>
  <c r="S5676" i="8"/>
  <c r="S329" i="8"/>
  <c r="S323" i="8"/>
  <c r="S316" i="8"/>
  <c r="S310" i="8"/>
  <c r="S297" i="8"/>
  <c r="S291" i="8"/>
  <c r="S4272" i="8"/>
  <c r="S8132" i="8"/>
  <c r="S4308" i="8"/>
  <c r="S6838" i="8"/>
  <c r="S2840" i="8"/>
  <c r="S7938" i="8"/>
  <c r="S7925" i="8"/>
  <c r="S7919" i="8"/>
  <c r="S1901" i="8"/>
  <c r="S1895" i="8"/>
  <c r="S4759" i="8"/>
  <c r="S1564" i="8"/>
  <c r="S1557" i="8"/>
  <c r="S2260" i="8"/>
  <c r="S8234" i="8"/>
  <c r="S8228" i="8"/>
  <c r="S8221" i="8"/>
  <c r="S8215" i="8"/>
  <c r="S8202" i="8"/>
  <c r="S3487" i="8"/>
  <c r="S3480" i="8"/>
  <c r="S1421" i="8"/>
  <c r="S6558" i="8"/>
  <c r="S6552" i="8"/>
  <c r="S6545" i="8"/>
  <c r="S6539" i="8"/>
  <c r="S6526" i="8"/>
  <c r="S5983" i="8"/>
  <c r="S5976" i="8"/>
  <c r="S5970" i="8"/>
  <c r="S5957" i="8"/>
  <c r="S5951" i="8"/>
  <c r="S5082" i="8"/>
  <c r="S5076" i="8"/>
  <c r="S333" i="8"/>
  <c r="S3460" i="8"/>
  <c r="S208" i="8"/>
  <c r="S200" i="8"/>
  <c r="S5120" i="8"/>
  <c r="S5109" i="8"/>
  <c r="S7277" i="8"/>
  <c r="S3226" i="8"/>
  <c r="S3230" i="8"/>
  <c r="S3234" i="8"/>
  <c r="S3841" i="8"/>
  <c r="S3845" i="8"/>
  <c r="S3849" i="8"/>
  <c r="S3853" i="8"/>
  <c r="S3857" i="8"/>
  <c r="S3861" i="8"/>
  <c r="S3865" i="8"/>
  <c r="S3869" i="8"/>
  <c r="S3873" i="8"/>
  <c r="S1569" i="8"/>
  <c r="S4018" i="8"/>
  <c r="S3227" i="8"/>
  <c r="S3231" i="8"/>
  <c r="S3838" i="8"/>
  <c r="S3842" i="8"/>
  <c r="S3846" i="8"/>
  <c r="S3850" i="8"/>
  <c r="S3854" i="8"/>
  <c r="S3858" i="8"/>
  <c r="S3862" i="8"/>
  <c r="S3866" i="8"/>
  <c r="S3870" i="8"/>
  <c r="S3874" i="8"/>
  <c r="S1570" i="8"/>
  <c r="S4019" i="8"/>
  <c r="S4023" i="8"/>
  <c r="S3228" i="8"/>
  <c r="S3232" i="8"/>
  <c r="S3839" i="8"/>
  <c r="S3843" i="8"/>
  <c r="S3847" i="8"/>
  <c r="S3851" i="8"/>
  <c r="S3855" i="8"/>
  <c r="S3859" i="8"/>
  <c r="S3863" i="8"/>
  <c r="S3867" i="8"/>
  <c r="S3871" i="8"/>
  <c r="S3875" i="8"/>
  <c r="S3229" i="8"/>
  <c r="S3233" i="8"/>
  <c r="S3868" i="8"/>
  <c r="S4024" i="8"/>
  <c r="S4032" i="8"/>
  <c r="S4040" i="8"/>
  <c r="S4048" i="8"/>
  <c r="S2642" i="8"/>
  <c r="S2650" i="8"/>
  <c r="S2658" i="8"/>
  <c r="S2666" i="8"/>
  <c r="S7842" i="8"/>
  <c r="S7850" i="8"/>
  <c r="S7858" i="8"/>
  <c r="S7866" i="8"/>
  <c r="S3336" i="8"/>
  <c r="S3344" i="8"/>
  <c r="S5038" i="8"/>
  <c r="S5746" i="8"/>
  <c r="S5754" i="8"/>
  <c r="S8405" i="8"/>
  <c r="S8413" i="8"/>
  <c r="S7663" i="8"/>
  <c r="S7671" i="8"/>
  <c r="S5529" i="8"/>
  <c r="S5537" i="8"/>
  <c r="S5545" i="8"/>
  <c r="S6401" i="8"/>
  <c r="S6408" i="8"/>
  <c r="S6421" i="8"/>
  <c r="S6427" i="8"/>
  <c r="S3840" i="8"/>
  <c r="S3872" i="8"/>
  <c r="S4025" i="8"/>
  <c r="S4033" i="8"/>
  <c r="S4041" i="8"/>
  <c r="S4049" i="8"/>
  <c r="S2643" i="8"/>
  <c r="S2651" i="8"/>
  <c r="S2659" i="8"/>
  <c r="S2667" i="8"/>
  <c r="S7843" i="8"/>
  <c r="S7851" i="8"/>
  <c r="S7859" i="8"/>
  <c r="S7867" i="8"/>
  <c r="S3337" i="8"/>
  <c r="S5031" i="8"/>
  <c r="S5039" i="8"/>
  <c r="S5747" i="8"/>
  <c r="S5755" i="8"/>
  <c r="S8406" i="8"/>
  <c r="S8414" i="8"/>
  <c r="S7664" i="8"/>
  <c r="S7672" i="8"/>
  <c r="S5530" i="8"/>
  <c r="S5538" i="8"/>
  <c r="S5546" i="8"/>
  <c r="S6402" i="8"/>
  <c r="S6409" i="8"/>
  <c r="S6415" i="8"/>
  <c r="S6422" i="8"/>
  <c r="S6428" i="8"/>
  <c r="S4445" i="8"/>
  <c r="S4451" i="8"/>
  <c r="S4458" i="8"/>
  <c r="S4464" i="8"/>
  <c r="S3394" i="8"/>
  <c r="S3400" i="8"/>
  <c r="S1867" i="8"/>
  <c r="S1872" i="8"/>
  <c r="S1876" i="8"/>
  <c r="S1880" i="8"/>
  <c r="S3824" i="8"/>
  <c r="S3828" i="8"/>
  <c r="S3832" i="8"/>
  <c r="S3836" i="8"/>
  <c r="S6021" i="8"/>
  <c r="S6025" i="8"/>
  <c r="S6437" i="8"/>
  <c r="S6441" i="8"/>
  <c r="S6445" i="8"/>
  <c r="S6449" i="8"/>
  <c r="S1531" i="8"/>
  <c r="S1535" i="8"/>
  <c r="S1539" i="8"/>
  <c r="S1543" i="8"/>
  <c r="S1547" i="8"/>
  <c r="S1551" i="8"/>
  <c r="S3844" i="8"/>
  <c r="S1568" i="8"/>
  <c r="S4026" i="8"/>
  <c r="S4034" i="8"/>
  <c r="S4042" i="8"/>
  <c r="S2636" i="8"/>
  <c r="S2644" i="8"/>
  <c r="S2652" i="8"/>
  <c r="S2660" i="8"/>
  <c r="S2668" i="8"/>
  <c r="S7844" i="8"/>
  <c r="S7852" i="8"/>
  <c r="S7860" i="8"/>
  <c r="S7868" i="8"/>
  <c r="S3338" i="8"/>
  <c r="S5032" i="8"/>
  <c r="S5040" i="8"/>
  <c r="S5748" i="8"/>
  <c r="S8399" i="8"/>
  <c r="S8407" i="8"/>
  <c r="S8415" i="8"/>
  <c r="S7665" i="8"/>
  <c r="S7673" i="8"/>
  <c r="S5531" i="8"/>
  <c r="S5539" i="8"/>
  <c r="S5547" i="8"/>
  <c r="S6403" i="8"/>
  <c r="S6410" i="8"/>
  <c r="S6416" i="8"/>
  <c r="S6429" i="8"/>
  <c r="S6435" i="8"/>
  <c r="S4446" i="8"/>
  <c r="S4452" i="8"/>
  <c r="S4465" i="8"/>
  <c r="S4471" i="8"/>
  <c r="S3395" i="8"/>
  <c r="S3401" i="8"/>
  <c r="S3848" i="8"/>
  <c r="S4016" i="8"/>
  <c r="S4027" i="8"/>
  <c r="S4035" i="8"/>
  <c r="S4043" i="8"/>
  <c r="S2637" i="8"/>
  <c r="S2645" i="8"/>
  <c r="S2653" i="8"/>
  <c r="S2661" i="8"/>
  <c r="S2669" i="8"/>
  <c r="S7845" i="8"/>
  <c r="S7853" i="8"/>
  <c r="S7861" i="8"/>
  <c r="S7869" i="8"/>
  <c r="S3339" i="8"/>
  <c r="S5033" i="8"/>
  <c r="S5041" i="8"/>
  <c r="S5749" i="8"/>
  <c r="S8400" i="8"/>
  <c r="S8408" i="8"/>
  <c r="S8416" i="8"/>
  <c r="S7666" i="8"/>
  <c r="S7674" i="8"/>
  <c r="S5532" i="8"/>
  <c r="S5540" i="8"/>
  <c r="S6396" i="8"/>
  <c r="S6404" i="8"/>
  <c r="S6417" i="8"/>
  <c r="S6423" i="8"/>
  <c r="S6430" i="8"/>
  <c r="S6436" i="8"/>
  <c r="S4453" i="8"/>
  <c r="S4459" i="8"/>
  <c r="S4466" i="8"/>
  <c r="S4472" i="8"/>
  <c r="S3402" i="8"/>
  <c r="S1868" i="8"/>
  <c r="S1873" i="8"/>
  <c r="S1877" i="8"/>
  <c r="S3821" i="8"/>
  <c r="S3825" i="8"/>
  <c r="S3829" i="8"/>
  <c r="S3833" i="8"/>
  <c r="S3837" i="8"/>
  <c r="S6022" i="8"/>
  <c r="S6026" i="8"/>
  <c r="S6438" i="8"/>
  <c r="S6442" i="8"/>
  <c r="S6446" i="8"/>
  <c r="S1528" i="8"/>
  <c r="S3852" i="8"/>
  <c r="S4017" i="8"/>
  <c r="S4028" i="8"/>
  <c r="S4036" i="8"/>
  <c r="S4044" i="8"/>
  <c r="S2638" i="8"/>
  <c r="S2646" i="8"/>
  <c r="S2654" i="8"/>
  <c r="S2662" i="8"/>
  <c r="S7838" i="8"/>
  <c r="S7846" i="8"/>
  <c r="S7854" i="8"/>
  <c r="S7862" i="8"/>
  <c r="S7870" i="8"/>
  <c r="S3340" i="8"/>
  <c r="S5034" i="8"/>
  <c r="S5042" i="8"/>
  <c r="S5750" i="8"/>
  <c r="S8401" i="8"/>
  <c r="S8409" i="8"/>
  <c r="S8417" i="8"/>
  <c r="S7667" i="8"/>
  <c r="S7675" i="8"/>
  <c r="S5533" i="8"/>
  <c r="S5541" i="8"/>
  <c r="S6397" i="8"/>
  <c r="S6405" i="8"/>
  <c r="S6411" i="8"/>
  <c r="S6418" i="8"/>
  <c r="S6424" i="8"/>
  <c r="S3856" i="8"/>
  <c r="S4020" i="8"/>
  <c r="S4029" i="8"/>
  <c r="S4037" i="8"/>
  <c r="S4045" i="8"/>
  <c r="S2639" i="8"/>
  <c r="S2647" i="8"/>
  <c r="S2655" i="8"/>
  <c r="S2663" i="8"/>
  <c r="S7839" i="8"/>
  <c r="S7847" i="8"/>
  <c r="S7855" i="8"/>
  <c r="S7863" i="8"/>
  <c r="S7871" i="8"/>
  <c r="S3341" i="8"/>
  <c r="S5035" i="8"/>
  <c r="S5043" i="8"/>
  <c r="S5751" i="8"/>
  <c r="S8402" i="8"/>
  <c r="S8410" i="8"/>
  <c r="S7660" i="8"/>
  <c r="S7668" i="8"/>
  <c r="S7676" i="8"/>
  <c r="S5534" i="8"/>
  <c r="S5542" i="8"/>
  <c r="S6398" i="8"/>
  <c r="S6406" i="8"/>
  <c r="S6412" i="8"/>
  <c r="S6425" i="8"/>
  <c r="S6431" i="8"/>
  <c r="S4442" i="8"/>
  <c r="S4448" i="8"/>
  <c r="S4461" i="8"/>
  <c r="S4467" i="8"/>
  <c r="S2847" i="8"/>
  <c r="S3397" i="8"/>
  <c r="S1874" i="8"/>
  <c r="S1878" i="8"/>
  <c r="S3822" i="8"/>
  <c r="S3826" i="8"/>
  <c r="S3830" i="8"/>
  <c r="S3834" i="8"/>
  <c r="S5579" i="8"/>
  <c r="S6023" i="8"/>
  <c r="S6027" i="8"/>
  <c r="S6439" i="8"/>
  <c r="S6443" i="8"/>
  <c r="S6447" i="8"/>
  <c r="S1529" i="8"/>
  <c r="S1533" i="8"/>
  <c r="S3860" i="8"/>
  <c r="S4021" i="8"/>
  <c r="S4030" i="8"/>
  <c r="S4038" i="8"/>
  <c r="S4046" i="8"/>
  <c r="S2640" i="8"/>
  <c r="S2648" i="8"/>
  <c r="S2656" i="8"/>
  <c r="S2664" i="8"/>
  <c r="S7840" i="8"/>
  <c r="S7848" i="8"/>
  <c r="S7856" i="8"/>
  <c r="S7864" i="8"/>
  <c r="S7872" i="8"/>
  <c r="S3342" i="8"/>
  <c r="S5036" i="8"/>
  <c r="S5044" i="8"/>
  <c r="S5752" i="8"/>
  <c r="S8403" i="8"/>
  <c r="S8411" i="8"/>
  <c r="S7661" i="8"/>
  <c r="S7669" i="8"/>
  <c r="S5527" i="8"/>
  <c r="S5535" i="8"/>
  <c r="S5543" i="8"/>
  <c r="S6399" i="8"/>
  <c r="S6413" i="8"/>
  <c r="S6419" i="8"/>
  <c r="S6426" i="8"/>
  <c r="S6432" i="8"/>
  <c r="S4449" i="8"/>
  <c r="S4455" i="8"/>
  <c r="S4462" i="8"/>
  <c r="S4468" i="8"/>
  <c r="S3398" i="8"/>
  <c r="S3404" i="8"/>
  <c r="S1870" i="8"/>
  <c r="S3864" i="8"/>
  <c r="S2665" i="8"/>
  <c r="S5745" i="8"/>
  <c r="S5544" i="8"/>
  <c r="S6434" i="8"/>
  <c r="S4456" i="8"/>
  <c r="S4473" i="8"/>
  <c r="S3406" i="8"/>
  <c r="S1879" i="8"/>
  <c r="S6440" i="8"/>
  <c r="S1549" i="8"/>
  <c r="S7460" i="8"/>
  <c r="S7471" i="8"/>
  <c r="S7476" i="8"/>
  <c r="S1304" i="8"/>
  <c r="S5087" i="8"/>
  <c r="S5422" i="8"/>
  <c r="S3313" i="8"/>
  <c r="S6928" i="8"/>
  <c r="S6933" i="8"/>
  <c r="S4022" i="8"/>
  <c r="S7841" i="8"/>
  <c r="S5753" i="8"/>
  <c r="S6400" i="8"/>
  <c r="S4441" i="8"/>
  <c r="S4457" i="8"/>
  <c r="S3392" i="8"/>
  <c r="S1869" i="8"/>
  <c r="S3831" i="8"/>
  <c r="S1530" i="8"/>
  <c r="S1537" i="8"/>
  <c r="S1544" i="8"/>
  <c r="S1550" i="8"/>
  <c r="S7461" i="8"/>
  <c r="S7466" i="8"/>
  <c r="S7477" i="8"/>
  <c r="S7482" i="8"/>
  <c r="S5088" i="8"/>
  <c r="S5417" i="8"/>
  <c r="S3314" i="8"/>
  <c r="S3319" i="8"/>
  <c r="S6934" i="8"/>
  <c r="S8193" i="8"/>
  <c r="S1581" i="8"/>
  <c r="S1586" i="8"/>
  <c r="S4322" i="8"/>
  <c r="S1790" i="8"/>
  <c r="S4031" i="8"/>
  <c r="S7849" i="8"/>
  <c r="S8404" i="8"/>
  <c r="S6407" i="8"/>
  <c r="S4443" i="8"/>
  <c r="S4460" i="8"/>
  <c r="S3393" i="8"/>
  <c r="S1871" i="8"/>
  <c r="S6024" i="8"/>
  <c r="S1538" i="8"/>
  <c r="S7467" i="8"/>
  <c r="S7472" i="8"/>
  <c r="S1300" i="8"/>
  <c r="S1305" i="8"/>
  <c r="S5418" i="8"/>
  <c r="S5423" i="8"/>
  <c r="S3320" i="8"/>
  <c r="S6929" i="8"/>
  <c r="S8194" i="8"/>
  <c r="S4039" i="8"/>
  <c r="S7857" i="8"/>
  <c r="S8412" i="8"/>
  <c r="S6414" i="8"/>
  <c r="S4444" i="8"/>
  <c r="S3396" i="8"/>
  <c r="S3823" i="8"/>
  <c r="S6444" i="8"/>
  <c r="S1532" i="8"/>
  <c r="S1545" i="8"/>
  <c r="S1552" i="8"/>
  <c r="S7462" i="8"/>
  <c r="S7473" i="8"/>
  <c r="S7478" i="8"/>
  <c r="S5084" i="8"/>
  <c r="S5089" i="8"/>
  <c r="S5424" i="8"/>
  <c r="S3315" i="8"/>
  <c r="S6930" i="8"/>
  <c r="S6935" i="8"/>
  <c r="S8200" i="8"/>
  <c r="S1582" i="8"/>
  <c r="S4318" i="8"/>
  <c r="S4323" i="8"/>
  <c r="S4047" i="8"/>
  <c r="S7865" i="8"/>
  <c r="S7662" i="8"/>
  <c r="S6420" i="8"/>
  <c r="S4447" i="8"/>
  <c r="S4463" i="8"/>
  <c r="S3399" i="8"/>
  <c r="S3835" i="8"/>
  <c r="S1540" i="8"/>
  <c r="S1546" i="8"/>
  <c r="S7463" i="8"/>
  <c r="S7468" i="8"/>
  <c r="S7479" i="8"/>
  <c r="S1301" i="8"/>
  <c r="S5090" i="8"/>
  <c r="S5419" i="8"/>
  <c r="S3316" i="8"/>
  <c r="S6925" i="8"/>
  <c r="S6936" i="8"/>
  <c r="S8195" i="8"/>
  <c r="S1583" i="8"/>
  <c r="S1588" i="8"/>
  <c r="S1787" i="8"/>
  <c r="S1792" i="8"/>
  <c r="S1796" i="8"/>
  <c r="S1800" i="8"/>
  <c r="S1804" i="8"/>
  <c r="S1808" i="8"/>
  <c r="S1812" i="8"/>
  <c r="S1816" i="8"/>
  <c r="S1174" i="8"/>
  <c r="S1178" i="8"/>
  <c r="S4805" i="8"/>
  <c r="S4809" i="8"/>
  <c r="S8567" i="8"/>
  <c r="S2641" i="8"/>
  <c r="S3335" i="8"/>
  <c r="S7670" i="8"/>
  <c r="S4450" i="8"/>
  <c r="S1875" i="8"/>
  <c r="S6028" i="8"/>
  <c r="S1534" i="8"/>
  <c r="S7458" i="8"/>
  <c r="S7469" i="8"/>
  <c r="S7474" i="8"/>
  <c r="S1302" i="8"/>
  <c r="S5085" i="8"/>
  <c r="S5420" i="8"/>
  <c r="S3311" i="8"/>
  <c r="S6926" i="8"/>
  <c r="S6931" i="8"/>
  <c r="S8196" i="8"/>
  <c r="S8201" i="8"/>
  <c r="S4314" i="8"/>
  <c r="S4319" i="8"/>
  <c r="S2649" i="8"/>
  <c r="S3343" i="8"/>
  <c r="S5528" i="8"/>
  <c r="S4469" i="8"/>
  <c r="S3403" i="8"/>
  <c r="S3827" i="8"/>
  <c r="S6448" i="8"/>
  <c r="S1541" i="8"/>
  <c r="S1548" i="8"/>
  <c r="S7459" i="8"/>
  <c r="S7464" i="8"/>
  <c r="S7475" i="8"/>
  <c r="S7480" i="8"/>
  <c r="S5086" i="8"/>
  <c r="S5415" i="8"/>
  <c r="S3312" i="8"/>
  <c r="S3317" i="8"/>
  <c r="S6932" i="8"/>
  <c r="S6937" i="8"/>
  <c r="S5940" i="8"/>
  <c r="S1584" i="8"/>
  <c r="S4320" i="8"/>
  <c r="S1788" i="8"/>
  <c r="S1793" i="8"/>
  <c r="S1797" i="8"/>
  <c r="S1801" i="8"/>
  <c r="S2657" i="8"/>
  <c r="S5037" i="8"/>
  <c r="S5536" i="8"/>
  <c r="S6433" i="8"/>
  <c r="S4454" i="8"/>
  <c r="S4470" i="8"/>
  <c r="S3405" i="8"/>
  <c r="S5580" i="8"/>
  <c r="S1536" i="8"/>
  <c r="S1542" i="8"/>
  <c r="S7465" i="8"/>
  <c r="S7470" i="8"/>
  <c r="S7481" i="8"/>
  <c r="S1303" i="8"/>
  <c r="S5416" i="8"/>
  <c r="S5421" i="8"/>
  <c r="S3318" i="8"/>
  <c r="S6927" i="8"/>
  <c r="S8192" i="8"/>
  <c r="S8197" i="8"/>
  <c r="S1585" i="8"/>
  <c r="S4315" i="8"/>
  <c r="S1789" i="8"/>
  <c r="S4317" i="8"/>
  <c r="S1799" i="8"/>
  <c r="S1809" i="8"/>
  <c r="S1171" i="8"/>
  <c r="S4802" i="8"/>
  <c r="S4810" i="8"/>
  <c r="S8571" i="8"/>
  <c r="S3094" i="8"/>
  <c r="S3101" i="8"/>
  <c r="S2442" i="8"/>
  <c r="S6681" i="8"/>
  <c r="S7358" i="8"/>
  <c r="S241" i="8"/>
  <c r="S734" i="8"/>
  <c r="S747" i="8"/>
  <c r="S753" i="8"/>
  <c r="S760" i="8"/>
  <c r="S766" i="8"/>
  <c r="S1273" i="8"/>
  <c r="S2298" i="8"/>
  <c r="S215" i="8"/>
  <c r="S221" i="8"/>
  <c r="S239" i="8"/>
  <c r="S2496" i="8"/>
  <c r="S2507" i="8"/>
  <c r="S2516" i="8"/>
  <c r="S2520" i="8"/>
  <c r="S2524" i="8"/>
  <c r="S2528" i="8"/>
  <c r="S4111" i="8"/>
  <c r="S4115" i="8"/>
  <c r="S4119" i="8"/>
  <c r="S4123" i="8"/>
  <c r="S4127" i="8"/>
  <c r="S4131" i="8"/>
  <c r="S4135" i="8"/>
  <c r="S4139" i="8"/>
  <c r="S4143" i="8"/>
  <c r="S5330" i="8"/>
  <c r="S5334" i="8"/>
  <c r="S6684" i="8"/>
  <c r="S6688" i="8"/>
  <c r="S6692" i="8"/>
  <c r="S257" i="8"/>
  <c r="S261" i="8"/>
  <c r="S3772" i="8"/>
  <c r="S3776" i="8"/>
  <c r="S8198" i="8"/>
  <c r="S4321" i="8"/>
  <c r="S8572" i="8"/>
  <c r="S3095" i="8"/>
  <c r="S2443" i="8"/>
  <c r="S6017" i="8"/>
  <c r="S6682" i="8"/>
  <c r="S7359" i="8"/>
  <c r="S735" i="8"/>
  <c r="S741" i="8"/>
  <c r="S748" i="8"/>
  <c r="S754" i="8"/>
  <c r="S767" i="8"/>
  <c r="S1267" i="8"/>
  <c r="S1274" i="8"/>
  <c r="S2299" i="8"/>
  <c r="S222" i="8"/>
  <c r="S228" i="8"/>
  <c r="S234" i="8"/>
  <c r="S2497" i="8"/>
  <c r="S2502" i="8"/>
  <c r="S2512" i="8"/>
  <c r="S8199" i="8"/>
  <c r="S1802" i="8"/>
  <c r="S1810" i="8"/>
  <c r="S1172" i="8"/>
  <c r="S4803" i="8"/>
  <c r="S4811" i="8"/>
  <c r="S3096" i="8"/>
  <c r="S3102" i="8"/>
  <c r="S2444" i="8"/>
  <c r="S6018" i="8"/>
  <c r="S819" i="8"/>
  <c r="S242" i="8"/>
  <c r="S736" i="8"/>
  <c r="S742" i="8"/>
  <c r="S755" i="8"/>
  <c r="S761" i="8"/>
  <c r="S768" i="8"/>
  <c r="S1268" i="8"/>
  <c r="S2300" i="8"/>
  <c r="S216" i="8"/>
  <c r="S223" i="8"/>
  <c r="S229" i="8"/>
  <c r="S235" i="8"/>
  <c r="S240" i="8"/>
  <c r="S2503" i="8"/>
  <c r="S2508" i="8"/>
  <c r="S2513" i="8"/>
  <c r="S2517" i="8"/>
  <c r="S2521" i="8"/>
  <c r="S2525" i="8"/>
  <c r="S2529" i="8"/>
  <c r="S4112" i="8"/>
  <c r="S4116" i="8"/>
  <c r="S4120" i="8"/>
  <c r="S4124" i="8"/>
  <c r="S4128" i="8"/>
  <c r="S4132" i="8"/>
  <c r="S4136" i="8"/>
  <c r="S4140" i="8"/>
  <c r="S3488" i="8"/>
  <c r="S5331" i="8"/>
  <c r="S5335" i="8"/>
  <c r="S6685" i="8"/>
  <c r="S6689" i="8"/>
  <c r="S254" i="8"/>
  <c r="S258" i="8"/>
  <c r="S262" i="8"/>
  <c r="S3773" i="8"/>
  <c r="S5941" i="8"/>
  <c r="S1803" i="8"/>
  <c r="S1811" i="8"/>
  <c r="S1173" i="8"/>
  <c r="S4804" i="8"/>
  <c r="S8566" i="8"/>
  <c r="S8573" i="8"/>
  <c r="S3097" i="8"/>
  <c r="S2438" i="8"/>
  <c r="S6019" i="8"/>
  <c r="S6683" i="8"/>
  <c r="S820" i="8"/>
  <c r="S243" i="8"/>
  <c r="S743" i="8"/>
  <c r="S749" i="8"/>
  <c r="S756" i="8"/>
  <c r="S762" i="8"/>
  <c r="S1269" i="8"/>
  <c r="S1275" i="8"/>
  <c r="S211" i="8"/>
  <c r="S217" i="8"/>
  <c r="S230" i="8"/>
  <c r="S2493" i="8"/>
  <c r="S2498" i="8"/>
  <c r="S2509" i="8"/>
  <c r="S1791" i="8"/>
  <c r="S1805" i="8"/>
  <c r="S1813" i="8"/>
  <c r="S1175" i="8"/>
  <c r="S4806" i="8"/>
  <c r="S8568" i="8"/>
  <c r="S8574" i="8"/>
  <c r="S2439" i="8"/>
  <c r="S2445" i="8"/>
  <c r="S6020" i="8"/>
  <c r="S7355" i="8"/>
  <c r="S244" i="8"/>
  <c r="S737" i="8"/>
  <c r="S744" i="8"/>
  <c r="S750" i="8"/>
  <c r="S763" i="8"/>
  <c r="S1263" i="8"/>
  <c r="S1270" i="8"/>
  <c r="S1276" i="8"/>
  <c r="S218" i="8"/>
  <c r="S224" i="8"/>
  <c r="S231" i="8"/>
  <c r="S236" i="8"/>
  <c r="S2499" i="8"/>
  <c r="S2504" i="8"/>
  <c r="S2514" i="8"/>
  <c r="S2518" i="8"/>
  <c r="S2522" i="8"/>
  <c r="S2526" i="8"/>
  <c r="S2530" i="8"/>
  <c r="S4113" i="8"/>
  <c r="S4117" i="8"/>
  <c r="S4121" i="8"/>
  <c r="S4125" i="8"/>
  <c r="S4129" i="8"/>
  <c r="S4133" i="8"/>
  <c r="S4137" i="8"/>
  <c r="S4141" i="8"/>
  <c r="S3489" i="8"/>
  <c r="S5332" i="8"/>
  <c r="S5336" i="8"/>
  <c r="S6686" i="8"/>
  <c r="S1794" i="8"/>
  <c r="S8575" i="8"/>
  <c r="S3098" i="8"/>
  <c r="S2440" i="8"/>
  <c r="S2273" i="8"/>
  <c r="S7356" i="8"/>
  <c r="S821" i="8"/>
  <c r="S245" i="8"/>
  <c r="S738" i="8"/>
  <c r="S751" i="8"/>
  <c r="S757" i="8"/>
  <c r="S764" i="8"/>
  <c r="S1264" i="8"/>
  <c r="S2296" i="8"/>
  <c r="S212" i="8"/>
  <c r="S219" i="8"/>
  <c r="S225" i="8"/>
  <c r="S237" i="8"/>
  <c r="S2494" i="8"/>
  <c r="S2505" i="8"/>
  <c r="S2510" i="8"/>
  <c r="S1587" i="8"/>
  <c r="S1795" i="8"/>
  <c r="S1806" i="8"/>
  <c r="S1814" i="8"/>
  <c r="S1176" i="8"/>
  <c r="S4807" i="8"/>
  <c r="S8569" i="8"/>
  <c r="S4524" i="8"/>
  <c r="S3099" i="8"/>
  <c r="S2274" i="8"/>
  <c r="S6679" i="8"/>
  <c r="S7357" i="8"/>
  <c r="S822" i="8"/>
  <c r="S739" i="8"/>
  <c r="S745" i="8"/>
  <c r="S752" i="8"/>
  <c r="S758" i="8"/>
  <c r="S1265" i="8"/>
  <c r="S1271" i="8"/>
  <c r="S2297" i="8"/>
  <c r="S213" i="8"/>
  <c r="S226" i="8"/>
  <c r="S232" i="8"/>
  <c r="S2495" i="8"/>
  <c r="S2500" i="8"/>
  <c r="S2515" i="8"/>
  <c r="S2519" i="8"/>
  <c r="S2523" i="8"/>
  <c r="S2527" i="8"/>
  <c r="S4110" i="8"/>
  <c r="S4114" i="8"/>
  <c r="S4118" i="8"/>
  <c r="S4122" i="8"/>
  <c r="S4126" i="8"/>
  <c r="S4130" i="8"/>
  <c r="S4134" i="8"/>
  <c r="S4138" i="8"/>
  <c r="S4142" i="8"/>
  <c r="S3490" i="8"/>
  <c r="S5333" i="8"/>
  <c r="S5337" i="8"/>
  <c r="S6687" i="8"/>
  <c r="S6691" i="8"/>
  <c r="S256" i="8"/>
  <c r="S4316" i="8"/>
  <c r="S1798" i="8"/>
  <c r="S1807" i="8"/>
  <c r="S1815" i="8"/>
  <c r="S1177" i="8"/>
  <c r="S4808" i="8"/>
  <c r="S8570" i="8"/>
  <c r="S3100" i="8"/>
  <c r="S2441" i="8"/>
  <c r="S6016" i="8"/>
  <c r="S6680" i="8"/>
  <c r="S823" i="8"/>
  <c r="S733" i="8"/>
  <c r="S740" i="8"/>
  <c r="S746" i="8"/>
  <c r="S759" i="8"/>
  <c r="S765" i="8"/>
  <c r="S1266" i="8"/>
  <c r="S1272" i="8"/>
  <c r="S214" i="8"/>
  <c r="S220" i="8"/>
  <c r="S227" i="8"/>
  <c r="S233" i="8"/>
  <c r="S238" i="8"/>
  <c r="S2501" i="8"/>
  <c r="S2506" i="8"/>
  <c r="S2511" i="8"/>
  <c r="S3787" i="8"/>
  <c r="S3793" i="8"/>
  <c r="S3800" i="8"/>
  <c r="S3806" i="8"/>
  <c r="S7805" i="8"/>
  <c r="S7811" i="8"/>
  <c r="S8278" i="8"/>
  <c r="S7581" i="8"/>
  <c r="S7594" i="8"/>
  <c r="S7600" i="8"/>
  <c r="S7607" i="8"/>
  <c r="S7613" i="8"/>
  <c r="S7626" i="8"/>
  <c r="S7244" i="8"/>
  <c r="S7251" i="8"/>
  <c r="S3294" i="8"/>
  <c r="S3310" i="8"/>
  <c r="S5057" i="8"/>
  <c r="S5073" i="8"/>
  <c r="S6213" i="8"/>
  <c r="S6217" i="8"/>
  <c r="S3671" i="8"/>
  <c r="S3675" i="8"/>
  <c r="S3679" i="8"/>
  <c r="S5476" i="8"/>
  <c r="S5480" i="8"/>
  <c r="S5484" i="8"/>
  <c r="S5488" i="8"/>
  <c r="S5492" i="8"/>
  <c r="S5496" i="8"/>
  <c r="S4813" i="8"/>
  <c r="S4817" i="8"/>
  <c r="S4821" i="8"/>
  <c r="S4825" i="8"/>
  <c r="S4829" i="8"/>
  <c r="S4833" i="8"/>
  <c r="S4837" i="8"/>
  <c r="S4841" i="8"/>
  <c r="S4845" i="8"/>
  <c r="S4849" i="8"/>
  <c r="S4853" i="8"/>
  <c r="S4857" i="8"/>
  <c r="S4861" i="8"/>
  <c r="S4865" i="8"/>
  <c r="S255" i="8"/>
  <c r="S3774" i="8"/>
  <c r="S3781" i="8"/>
  <c r="S3788" i="8"/>
  <c r="S3794" i="8"/>
  <c r="S3807" i="8"/>
  <c r="S7799" i="8"/>
  <c r="S7806" i="8"/>
  <c r="S7812" i="8"/>
  <c r="S7582" i="8"/>
  <c r="S7588" i="8"/>
  <c r="S7595" i="8"/>
  <c r="S7601" i="8"/>
  <c r="S7614" i="8"/>
  <c r="S7620" i="8"/>
  <c r="S7627" i="8"/>
  <c r="S7245" i="8"/>
  <c r="S3295" i="8"/>
  <c r="S3300" i="8"/>
  <c r="S3305" i="8"/>
  <c r="S4599" i="8"/>
  <c r="S4604" i="8"/>
  <c r="S5052" i="8"/>
  <c r="S5058" i="8"/>
  <c r="S5063" i="8"/>
  <c r="S5068" i="8"/>
  <c r="S6209" i="8"/>
  <c r="S3775" i="8"/>
  <c r="S3782" i="8"/>
  <c r="S3795" i="8"/>
  <c r="S3801" i="8"/>
  <c r="S3808" i="8"/>
  <c r="S7800" i="8"/>
  <c r="S7813" i="8"/>
  <c r="S8279" i="8"/>
  <c r="S7583" i="8"/>
  <c r="S7589" i="8"/>
  <c r="S7602" i="8"/>
  <c r="S7608" i="8"/>
  <c r="S7615" i="8"/>
  <c r="S7621" i="8"/>
  <c r="S7246" i="8"/>
  <c r="S7252" i="8"/>
  <c r="S3306" i="8"/>
  <c r="S5053" i="8"/>
  <c r="S5069" i="8"/>
  <c r="S5074" i="8"/>
  <c r="S6214" i="8"/>
  <c r="S6218" i="8"/>
  <c r="S3672" i="8"/>
  <c r="S3676" i="8"/>
  <c r="S5473" i="8"/>
  <c r="S5477" i="8"/>
  <c r="S5481" i="8"/>
  <c r="S5485" i="8"/>
  <c r="S5489" i="8"/>
  <c r="S5493" i="8"/>
  <c r="S5497" i="8"/>
  <c r="S4814" i="8"/>
  <c r="S4818" i="8"/>
  <c r="S4822" i="8"/>
  <c r="S4826" i="8"/>
  <c r="S4830" i="8"/>
  <c r="S4834" i="8"/>
  <c r="S4838" i="8"/>
  <c r="S4842" i="8"/>
  <c r="S4846" i="8"/>
  <c r="S4850" i="8"/>
  <c r="S4854" i="8"/>
  <c r="S4858" i="8"/>
  <c r="S4862" i="8"/>
  <c r="S4866" i="8"/>
  <c r="S259" i="8"/>
  <c r="S3783" i="8"/>
  <c r="S3789" i="8"/>
  <c r="S3796" i="8"/>
  <c r="S3802" i="8"/>
  <c r="S7801" i="8"/>
  <c r="S7807" i="8"/>
  <c r="S8274" i="8"/>
  <c r="S8280" i="8"/>
  <c r="S7590" i="8"/>
  <c r="S7596" i="8"/>
  <c r="S7603" i="8"/>
  <c r="S7609" i="8"/>
  <c r="S7622" i="8"/>
  <c r="S7628" i="8"/>
  <c r="S7247" i="8"/>
  <c r="S7253" i="8"/>
  <c r="S3296" i="8"/>
  <c r="S3301" i="8"/>
  <c r="S3307" i="8"/>
  <c r="S4600" i="8"/>
  <c r="S4605" i="8"/>
  <c r="S5054" i="8"/>
  <c r="S5059" i="8"/>
  <c r="S5064" i="8"/>
  <c r="S5070" i="8"/>
  <c r="S6210" i="8"/>
  <c r="S260" i="8"/>
  <c r="S3777" i="8"/>
  <c r="S3784" i="8"/>
  <c r="S3790" i="8"/>
  <c r="S3803" i="8"/>
  <c r="S3809" i="8"/>
  <c r="S7802" i="8"/>
  <c r="S7808" i="8"/>
  <c r="S8281" i="8"/>
  <c r="S7584" i="8"/>
  <c r="S7591" i="8"/>
  <c r="S7597" i="8"/>
  <c r="S7610" i="8"/>
  <c r="S7616" i="8"/>
  <c r="S7623" i="8"/>
  <c r="S7629" i="8"/>
  <c r="S7254" i="8"/>
  <c r="S3302" i="8"/>
  <c r="S5049" i="8"/>
  <c r="S5065" i="8"/>
  <c r="S5075" i="8"/>
  <c r="S6215" i="8"/>
  <c r="S3669" i="8"/>
  <c r="S3673" i="8"/>
  <c r="S3677" i="8"/>
  <c r="S5474" i="8"/>
  <c r="S5478" i="8"/>
  <c r="S5482" i="8"/>
  <c r="S5486" i="8"/>
  <c r="S5490" i="8"/>
  <c r="S5494" i="8"/>
  <c r="S6029" i="8"/>
  <c r="S4815" i="8"/>
  <c r="S4819" i="8"/>
  <c r="S4823" i="8"/>
  <c r="S4827" i="8"/>
  <c r="S4831" i="8"/>
  <c r="S4835" i="8"/>
  <c r="S4839" i="8"/>
  <c r="S4843" i="8"/>
  <c r="S4847" i="8"/>
  <c r="S4851" i="8"/>
  <c r="S4855" i="8"/>
  <c r="S4859" i="8"/>
  <c r="S4863" i="8"/>
  <c r="S894" i="8"/>
  <c r="S898" i="8"/>
  <c r="S902" i="8"/>
  <c r="S906" i="8"/>
  <c r="S910" i="8"/>
  <c r="S914" i="8"/>
  <c r="S918" i="8"/>
  <c r="S922" i="8"/>
  <c r="S926" i="8"/>
  <c r="S930" i="8"/>
  <c r="S934" i="8"/>
  <c r="S938" i="8"/>
  <c r="S942" i="8"/>
  <c r="S946" i="8"/>
  <c r="S950" i="8"/>
  <c r="S954" i="8"/>
  <c r="S958" i="8"/>
  <c r="S962" i="8"/>
  <c r="S3778" i="8"/>
  <c r="S3791" i="8"/>
  <c r="S3797" i="8"/>
  <c r="S3804" i="8"/>
  <c r="S3810" i="8"/>
  <c r="S7809" i="8"/>
  <c r="S8275" i="8"/>
  <c r="S8282" i="8"/>
  <c r="S7585" i="8"/>
  <c r="S7598" i="8"/>
  <c r="S7604" i="8"/>
  <c r="S7611" i="8"/>
  <c r="S7617" i="8"/>
  <c r="S7242" i="8"/>
  <c r="S7248" i="8"/>
  <c r="S7255" i="8"/>
  <c r="S3297" i="8"/>
  <c r="S3303" i="8"/>
  <c r="S3308" i="8"/>
  <c r="S4601" i="8"/>
  <c r="S5050" i="8"/>
  <c r="S5055" i="8"/>
  <c r="S5060" i="8"/>
  <c r="S5066" i="8"/>
  <c r="S5071" i="8"/>
  <c r="S6211" i="8"/>
  <c r="S263" i="8"/>
  <c r="S3779" i="8"/>
  <c r="S3785" i="8"/>
  <c r="S3792" i="8"/>
  <c r="S3798" i="8"/>
  <c r="S3811" i="8"/>
  <c r="S7803" i="8"/>
  <c r="S7810" i="8"/>
  <c r="S8276" i="8"/>
  <c r="S7586" i="8"/>
  <c r="S7592" i="8"/>
  <c r="S7599" i="8"/>
  <c r="S7605" i="8"/>
  <c r="S7618" i="8"/>
  <c r="S7624" i="8"/>
  <c r="S7243" i="8"/>
  <c r="S7249" i="8"/>
  <c r="S3298" i="8"/>
  <c r="V3308" i="8"/>
  <c r="S4602" i="8"/>
  <c r="S5061" i="8"/>
  <c r="S6207" i="8"/>
  <c r="S6212" i="8"/>
  <c r="S6216" i="8"/>
  <c r="S3670" i="8"/>
  <c r="S3674" i="8"/>
  <c r="S3678" i="8"/>
  <c r="S5475" i="8"/>
  <c r="S5479" i="8"/>
  <c r="S5483" i="8"/>
  <c r="S5487" i="8"/>
  <c r="S5491" i="8"/>
  <c r="S5495" i="8"/>
  <c r="S4812" i="8"/>
  <c r="S4816" i="8"/>
  <c r="S4820" i="8"/>
  <c r="S4824" i="8"/>
  <c r="S4828" i="8"/>
  <c r="S4832" i="8"/>
  <c r="S4836" i="8"/>
  <c r="S4840" i="8"/>
  <c r="S4844" i="8"/>
  <c r="S4848" i="8"/>
  <c r="S4852" i="8"/>
  <c r="S4856" i="8"/>
  <c r="S4860" i="8"/>
  <c r="S4864" i="8"/>
  <c r="S895" i="8"/>
  <c r="S899" i="8"/>
  <c r="S903" i="8"/>
  <c r="S907" i="8"/>
  <c r="S911" i="8"/>
  <c r="S915" i="8"/>
  <c r="S919" i="8"/>
  <c r="S923" i="8"/>
  <c r="S927" i="8"/>
  <c r="S931" i="8"/>
  <c r="S935" i="8"/>
  <c r="S939" i="8"/>
  <c r="S943" i="8"/>
  <c r="S947" i="8"/>
  <c r="S951" i="8"/>
  <c r="S955" i="8"/>
  <c r="S959" i="8"/>
  <c r="S6690" i="8"/>
  <c r="S7804" i="8"/>
  <c r="S7612" i="8"/>
  <c r="S3309" i="8"/>
  <c r="S904" i="8"/>
  <c r="S925" i="8"/>
  <c r="S936" i="8"/>
  <c r="S957" i="8"/>
  <c r="S966" i="8"/>
  <c r="S2306" i="8"/>
  <c r="S2313" i="8"/>
  <c r="S6939" i="8"/>
  <c r="S6952" i="8"/>
  <c r="S6958" i="8"/>
  <c r="S799" i="8"/>
  <c r="S805" i="8"/>
  <c r="S1413" i="8"/>
  <c r="S1207" i="8"/>
  <c r="S1214" i="8"/>
  <c r="S5866" i="8"/>
  <c r="S5431" i="8"/>
  <c r="S4397" i="8"/>
  <c r="S4404" i="8"/>
  <c r="S2135" i="8"/>
  <c r="S2148" i="8"/>
  <c r="S6610" i="8"/>
  <c r="S6617" i="8"/>
  <c r="S6623" i="8"/>
  <c r="S6636" i="8"/>
  <c r="S7630" i="8"/>
  <c r="S7637" i="8"/>
  <c r="S7643" i="8"/>
  <c r="S7656" i="8"/>
  <c r="S8372" i="8"/>
  <c r="S8379" i="8"/>
  <c r="S8385" i="8"/>
  <c r="S8398" i="8"/>
  <c r="S8421" i="8"/>
  <c r="S3627" i="8"/>
  <c r="S3633" i="8"/>
  <c r="S3055" i="8"/>
  <c r="S3061" i="8"/>
  <c r="S3566" i="8"/>
  <c r="S3572" i="8"/>
  <c r="S6879" i="8"/>
  <c r="S2043" i="8"/>
  <c r="S7177" i="8"/>
  <c r="S7183" i="8"/>
  <c r="S6221" i="8"/>
  <c r="S6227" i="8"/>
  <c r="S6234" i="8"/>
  <c r="S3492" i="8"/>
  <c r="S3505" i="8"/>
  <c r="S6160" i="8"/>
  <c r="S6159" i="8"/>
  <c r="S789" i="8"/>
  <c r="S2635" i="8"/>
  <c r="S7619" i="8"/>
  <c r="S4603" i="8"/>
  <c r="S905" i="8"/>
  <c r="S916" i="8"/>
  <c r="S937" i="8"/>
  <c r="S948" i="8"/>
  <c r="S2301" i="8"/>
  <c r="S2307" i="8"/>
  <c r="S6940" i="8"/>
  <c r="S6946" i="8"/>
  <c r="S6953" i="8"/>
  <c r="S6959" i="8"/>
  <c r="S806" i="8"/>
  <c r="S1407" i="8"/>
  <c r="S1202" i="8"/>
  <c r="S1208" i="8"/>
  <c r="S5867" i="8"/>
  <c r="S5425" i="8"/>
  <c r="S5432" i="8"/>
  <c r="S4398" i="8"/>
  <c r="S2136" i="8"/>
  <c r="S2142" i="8"/>
  <c r="S2149" i="8"/>
  <c r="S6611" i="8"/>
  <c r="S6624" i="8"/>
  <c r="S6630" i="8"/>
  <c r="S6637" i="8"/>
  <c r="S7631" i="8"/>
  <c r="S7644" i="8"/>
  <c r="S7650" i="8"/>
  <c r="S7657" i="8"/>
  <c r="S8373" i="8"/>
  <c r="S8386" i="8"/>
  <c r="S8392" i="8"/>
  <c r="S7916" i="8"/>
  <c r="S8422" i="8"/>
  <c r="S3634" i="8"/>
  <c r="S4623" i="8"/>
  <c r="S3056" i="8"/>
  <c r="S3062" i="8"/>
  <c r="S6867" i="8"/>
  <c r="S6873" i="8"/>
  <c r="S6880" i="8"/>
  <c r="S2044" i="8"/>
  <c r="S7184" i="8"/>
  <c r="S7190" i="8"/>
  <c r="S6222" i="8"/>
  <c r="S6228" i="8"/>
  <c r="S3493" i="8"/>
  <c r="S3499" i="8"/>
  <c r="S3506" i="8"/>
  <c r="S6153" i="8"/>
  <c r="S790" i="8"/>
  <c r="S795" i="8"/>
  <c r="S6361" i="8"/>
  <c r="S3780" i="8"/>
  <c r="S8277" i="8"/>
  <c r="S7625" i="8"/>
  <c r="S5051" i="8"/>
  <c r="S896" i="8"/>
  <c r="S917" i="8"/>
  <c r="S928" i="8"/>
  <c r="S949" i="8"/>
  <c r="S960" i="8"/>
  <c r="S2308" i="8"/>
  <c r="S2314" i="8"/>
  <c r="S6941" i="8"/>
  <c r="S6947" i="8"/>
  <c r="S6960" i="8"/>
  <c r="S800" i="8"/>
  <c r="S807" i="8"/>
  <c r="S1408" i="8"/>
  <c r="S1209" i="8"/>
  <c r="S1215" i="8"/>
  <c r="S5868" i="8"/>
  <c r="S5426" i="8"/>
  <c r="S4399" i="8"/>
  <c r="S4405" i="8"/>
  <c r="S2137" i="8"/>
  <c r="S2143" i="8"/>
  <c r="S6612" i="8"/>
  <c r="S6618" i="8"/>
  <c r="S6625" i="8"/>
  <c r="S6631" i="8"/>
  <c r="S7632" i="8"/>
  <c r="S7638" i="8"/>
  <c r="S7645" i="8"/>
  <c r="S7651" i="8"/>
  <c r="S8374" i="8"/>
  <c r="S8380" i="8"/>
  <c r="S8387" i="8"/>
  <c r="S8393" i="8"/>
  <c r="S8423" i="8"/>
  <c r="S3628" i="8"/>
  <c r="S3635" i="8"/>
  <c r="S4624" i="8"/>
  <c r="S3561" i="8"/>
  <c r="S3567" i="8"/>
  <c r="S6868" i="8"/>
  <c r="S6874" i="8"/>
  <c r="S2045" i="8"/>
  <c r="S7178" i="8"/>
  <c r="S7185" i="8"/>
  <c r="S7191" i="8"/>
  <c r="S6229" i="8"/>
  <c r="S6235" i="8"/>
  <c r="S3494" i="8"/>
  <c r="S3500" i="8"/>
  <c r="S6154" i="8"/>
  <c r="S784" i="8"/>
  <c r="S3786" i="8"/>
  <c r="S7580" i="8"/>
  <c r="S5056" i="8"/>
  <c r="S897" i="8"/>
  <c r="S908" i="8"/>
  <c r="S929" i="8"/>
  <c r="S940" i="8"/>
  <c r="S961" i="8"/>
  <c r="S2302" i="8"/>
  <c r="S2309" i="8"/>
  <c r="S2315" i="8"/>
  <c r="S6948" i="8"/>
  <c r="S6954" i="8"/>
  <c r="S6961" i="8"/>
  <c r="S801" i="8"/>
  <c r="S1409" i="8"/>
  <c r="S1203" i="8"/>
  <c r="S1210" i="8"/>
  <c r="S1216" i="8"/>
  <c r="S5427" i="8"/>
  <c r="S5433" i="8"/>
  <c r="S4400" i="8"/>
  <c r="S4406" i="8"/>
  <c r="S2144" i="8"/>
  <c r="S6606" i="8"/>
  <c r="S6613" i="8"/>
  <c r="S6619" i="8"/>
  <c r="S6632" i="8"/>
  <c r="S6638" i="8"/>
  <c r="S7633" i="8"/>
  <c r="S7639" i="8"/>
  <c r="S7652" i="8"/>
  <c r="S7658" i="8"/>
  <c r="S8375" i="8"/>
  <c r="S8381" i="8"/>
  <c r="S8394" i="8"/>
  <c r="S7917" i="8"/>
  <c r="S8424" i="8"/>
  <c r="S3629" i="8"/>
  <c r="S4625" i="8"/>
  <c r="S3057" i="8"/>
  <c r="S3562" i="8"/>
  <c r="S3568" i="8"/>
  <c r="S6875" i="8"/>
  <c r="S6881" i="8"/>
  <c r="S7173" i="8"/>
  <c r="S7179" i="8"/>
  <c r="S7192" i="8"/>
  <c r="S6223" i="8"/>
  <c r="S6230" i="8"/>
  <c r="S6236" i="8"/>
  <c r="S3501" i="8"/>
  <c r="S3507" i="8"/>
  <c r="S6155" i="8"/>
  <c r="S785" i="8"/>
  <c r="S791" i="8"/>
  <c r="S796" i="8"/>
  <c r="S6362" i="8"/>
  <c r="S6366" i="8"/>
  <c r="S6370" i="8"/>
  <c r="S1726" i="8"/>
  <c r="S4079" i="8"/>
  <c r="S7587" i="8"/>
  <c r="S7250" i="8"/>
  <c r="S5062" i="8"/>
  <c r="S909" i="8"/>
  <c r="S920" i="8"/>
  <c r="S941" i="8"/>
  <c r="S952" i="8"/>
  <c r="S963" i="8"/>
  <c r="S2303" i="8"/>
  <c r="S2316" i="8"/>
  <c r="S6942" i="8"/>
  <c r="S6949" i="8"/>
  <c r="S6955" i="8"/>
  <c r="S802" i="8"/>
  <c r="S808" i="8"/>
  <c r="S1410" i="8"/>
  <c r="S1204" i="8"/>
  <c r="S5863" i="8"/>
  <c r="S5869" i="8"/>
  <c r="S5428" i="8"/>
  <c r="S5434" i="8"/>
  <c r="S4407" i="8"/>
  <c r="S2138" i="8"/>
  <c r="S2145" i="8"/>
  <c r="S6607" i="8"/>
  <c r="S6620" i="8"/>
  <c r="S6626" i="8"/>
  <c r="S6633" i="8"/>
  <c r="S1881" i="8"/>
  <c r="S7640" i="8"/>
  <c r="S7646" i="8"/>
  <c r="S7653" i="8"/>
  <c r="S7659" i="8"/>
  <c r="S8382" i="8"/>
  <c r="S8388" i="8"/>
  <c r="S8395" i="8"/>
  <c r="S8418" i="8"/>
  <c r="S3630" i="8"/>
  <c r="S4619" i="8"/>
  <c r="S4626" i="8"/>
  <c r="S3058" i="8"/>
  <c r="S3569" i="8"/>
  <c r="S6869" i="8"/>
  <c r="S6876" i="8"/>
  <c r="S6882" i="8"/>
  <c r="S7180" i="8"/>
  <c r="S7186" i="8"/>
  <c r="S7193" i="8"/>
  <c r="S6224" i="8"/>
  <c r="S6237" i="8"/>
  <c r="S3495" i="8"/>
  <c r="S3502" i="8"/>
  <c r="S3508" i="8"/>
  <c r="S786" i="8"/>
  <c r="S3799" i="8"/>
  <c r="S7593" i="8"/>
  <c r="S3293" i="8"/>
  <c r="S5067" i="8"/>
  <c r="S900" i="8"/>
  <c r="S921" i="8"/>
  <c r="S932" i="8"/>
  <c r="S953" i="8"/>
  <c r="S2304" i="8"/>
  <c r="S2310" i="8"/>
  <c r="S2317" i="8"/>
  <c r="S6943" i="8"/>
  <c r="S6956" i="8"/>
  <c r="S6962" i="8"/>
  <c r="S803" i="8"/>
  <c r="S1404" i="8"/>
  <c r="S1205" i="8"/>
  <c r="S1211" i="8"/>
  <c r="S5864" i="8"/>
  <c r="S5870" i="8"/>
  <c r="S4395" i="8"/>
  <c r="S4401" i="8"/>
  <c r="S4408" i="8"/>
  <c r="S2139" i="8"/>
  <c r="S6608" i="8"/>
  <c r="S6614" i="8"/>
  <c r="S6621" i="8"/>
  <c r="S6627" i="8"/>
  <c r="S1882" i="8"/>
  <c r="S7634" i="8"/>
  <c r="S7641" i="8"/>
  <c r="S7647" i="8"/>
  <c r="S8370" i="8"/>
  <c r="S8376" i="8"/>
  <c r="S8383" i="8"/>
  <c r="S8389" i="8"/>
  <c r="S8419" i="8"/>
  <c r="S8425" i="8"/>
  <c r="S3631" i="8"/>
  <c r="S4620" i="8"/>
  <c r="S3059" i="8"/>
  <c r="S3563" i="8"/>
  <c r="S3570" i="8"/>
  <c r="S6870" i="8"/>
  <c r="S6883" i="8"/>
  <c r="S7174" i="8"/>
  <c r="S7181" i="8"/>
  <c r="S7187" i="8"/>
  <c r="S6225" i="8"/>
  <c r="S6231" i="8"/>
  <c r="S6238" i="8"/>
  <c r="S3496" i="8"/>
  <c r="S3509" i="8"/>
  <c r="S6156" i="8"/>
  <c r="S3805" i="8"/>
  <c r="S3299" i="8"/>
  <c r="S5072" i="8"/>
  <c r="S901" i="8"/>
  <c r="S912" i="8"/>
  <c r="S933" i="8"/>
  <c r="S944" i="8"/>
  <c r="S964" i="8"/>
  <c r="S2305" i="8"/>
  <c r="S2311" i="8"/>
  <c r="S6944" i="8"/>
  <c r="S6950" i="8"/>
  <c r="S6957" i="8"/>
  <c r="S6963" i="8"/>
  <c r="S1405" i="8"/>
  <c r="S1411" i="8"/>
  <c r="S1206" i="8"/>
  <c r="S1212" i="8"/>
  <c r="S5871" i="8"/>
  <c r="S5429" i="8"/>
  <c r="S4396" i="8"/>
  <c r="S4402" i="8"/>
  <c r="S2140" i="8"/>
  <c r="S2146" i="8"/>
  <c r="S6609" i="8"/>
  <c r="S6615" i="8"/>
  <c r="S6628" i="8"/>
  <c r="S6634" i="8"/>
  <c r="S1883" i="8"/>
  <c r="S7635" i="8"/>
  <c r="S7648" i="8"/>
  <c r="S7654" i="8"/>
  <c r="S8371" i="8"/>
  <c r="S8377" i="8"/>
  <c r="S8390" i="8"/>
  <c r="S8396" i="8"/>
  <c r="S8420" i="8"/>
  <c r="S3625" i="8"/>
  <c r="S4621" i="8"/>
  <c r="S4627" i="8"/>
  <c r="S3060" i="8"/>
  <c r="S3564" i="8"/>
  <c r="S6871" i="8"/>
  <c r="S6877" i="8"/>
  <c r="S6884" i="8"/>
  <c r="S7175" i="8"/>
  <c r="S7188" i="8"/>
  <c r="S6219" i="8"/>
  <c r="S6226" i="8"/>
  <c r="S6232" i="8"/>
  <c r="S3497" i="8"/>
  <c r="S3503" i="8"/>
  <c r="S3510" i="8"/>
  <c r="S6157" i="8"/>
  <c r="S3812" i="8"/>
  <c r="S913" i="8"/>
  <c r="S6938" i="8"/>
  <c r="S2141" i="8"/>
  <c r="S7636" i="8"/>
  <c r="S8397" i="8"/>
  <c r="S3571" i="8"/>
  <c r="S788" i="8"/>
  <c r="S798" i="8"/>
  <c r="S1725" i="8"/>
  <c r="S4080" i="8"/>
  <c r="S5406" i="8"/>
  <c r="S2150" i="8"/>
  <c r="S2155" i="8"/>
  <c r="S2159" i="8"/>
  <c r="S1344" i="8"/>
  <c r="S1348" i="8"/>
  <c r="S1352" i="8"/>
  <c r="S1356" i="8"/>
  <c r="S2268" i="8"/>
  <c r="S2272" i="8"/>
  <c r="S4691" i="8"/>
  <c r="S4695" i="8"/>
  <c r="S4699" i="8"/>
  <c r="S4703" i="8"/>
  <c r="S4707" i="8"/>
  <c r="S4711" i="8"/>
  <c r="S4715" i="8"/>
  <c r="S4719" i="8"/>
  <c r="S8284" i="8"/>
  <c r="S8288" i="8"/>
  <c r="S8292" i="8"/>
  <c r="S8296" i="8"/>
  <c r="S8300" i="8"/>
  <c r="S8304" i="8"/>
  <c r="S8308" i="8"/>
  <c r="S8312" i="8"/>
  <c r="S8316" i="8"/>
  <c r="S8320" i="8"/>
  <c r="S8576" i="8"/>
  <c r="S8580" i="8"/>
  <c r="S8584" i="8"/>
  <c r="S8588" i="8"/>
  <c r="S8592" i="8"/>
  <c r="S8596" i="8"/>
  <c r="S8600" i="8"/>
  <c r="S8604" i="8"/>
  <c r="S8608" i="8"/>
  <c r="S8612" i="8"/>
  <c r="S8616" i="8"/>
  <c r="S7606" i="8"/>
  <c r="S924" i="8"/>
  <c r="S6945" i="8"/>
  <c r="S1213" i="8"/>
  <c r="S2147" i="8"/>
  <c r="S7642" i="8"/>
  <c r="S6872" i="8"/>
  <c r="S6233" i="8"/>
  <c r="S6368" i="8"/>
  <c r="S5402" i="8"/>
  <c r="S5411" i="8"/>
  <c r="S2151" i="8"/>
  <c r="S3304" i="8"/>
  <c r="S6951" i="8"/>
  <c r="S5865" i="8"/>
  <c r="S7649" i="8"/>
  <c r="S3626" i="8"/>
  <c r="S6878" i="8"/>
  <c r="S3491" i="8"/>
  <c r="S792" i="8"/>
  <c r="S6363" i="8"/>
  <c r="S6369" i="8"/>
  <c r="S1727" i="8"/>
  <c r="S4081" i="8"/>
  <c r="S5407" i="8"/>
  <c r="S5412" i="8"/>
  <c r="S2156" i="8"/>
  <c r="S2160" i="8"/>
  <c r="S1345" i="8"/>
  <c r="S1349" i="8"/>
  <c r="S1353" i="8"/>
  <c r="S2265" i="8"/>
  <c r="S2269" i="8"/>
  <c r="S4688" i="8"/>
  <c r="S4692" i="8"/>
  <c r="S4696" i="8"/>
  <c r="S4700" i="8"/>
  <c r="S4704" i="8"/>
  <c r="S4708" i="8"/>
  <c r="S4712" i="8"/>
  <c r="S4716" i="8"/>
  <c r="S4720" i="8"/>
  <c r="S8285" i="8"/>
  <c r="S8289" i="8"/>
  <c r="S8293" i="8"/>
  <c r="S8297" i="8"/>
  <c r="S8301" i="8"/>
  <c r="S8305" i="8"/>
  <c r="S8309" i="8"/>
  <c r="S8313" i="8"/>
  <c r="S8317" i="8"/>
  <c r="S8321" i="8"/>
  <c r="S8577" i="8"/>
  <c r="S8581" i="8"/>
  <c r="S8585" i="8"/>
  <c r="S8589" i="8"/>
  <c r="S8593" i="8"/>
  <c r="S8597" i="8"/>
  <c r="S8601" i="8"/>
  <c r="S8605" i="8"/>
  <c r="S6208" i="8"/>
  <c r="S945" i="8"/>
  <c r="S5872" i="8"/>
  <c r="S6616" i="8"/>
  <c r="S7655" i="8"/>
  <c r="S3632" i="8"/>
  <c r="S3498" i="8"/>
  <c r="S793" i="8"/>
  <c r="S5403" i="8"/>
  <c r="S5408" i="8"/>
  <c r="S2152" i="8"/>
  <c r="S956" i="8"/>
  <c r="S6964" i="8"/>
  <c r="S5430" i="8"/>
  <c r="S6622" i="8"/>
  <c r="S4622" i="8"/>
  <c r="S7176" i="8"/>
  <c r="S3504" i="8"/>
  <c r="S794" i="8"/>
  <c r="S6364" i="8"/>
  <c r="S1723" i="8"/>
  <c r="S4077" i="8"/>
  <c r="S2962" i="8"/>
  <c r="S5404" i="8"/>
  <c r="S5413" i="8"/>
  <c r="S2157" i="8"/>
  <c r="S1342" i="8"/>
  <c r="S1346" i="8"/>
  <c r="S1350" i="8"/>
  <c r="S1354" i="8"/>
  <c r="S2266" i="8"/>
  <c r="S2270" i="8"/>
  <c r="S4689" i="8"/>
  <c r="S4693" i="8"/>
  <c r="S4697" i="8"/>
  <c r="S4701" i="8"/>
  <c r="S4705" i="8"/>
  <c r="S4709" i="8"/>
  <c r="S4713" i="8"/>
  <c r="S4717" i="8"/>
  <c r="S4721" i="8"/>
  <c r="S8286" i="8"/>
  <c r="S8290" i="8"/>
  <c r="S8294" i="8"/>
  <c r="S8298" i="8"/>
  <c r="S8302" i="8"/>
  <c r="S8306" i="8"/>
  <c r="S8310" i="8"/>
  <c r="S8314" i="8"/>
  <c r="S8318" i="8"/>
  <c r="S8322" i="8"/>
  <c r="S8578" i="8"/>
  <c r="S8582" i="8"/>
  <c r="S8586" i="8"/>
  <c r="S8590" i="8"/>
  <c r="S8594" i="8"/>
  <c r="S965" i="8"/>
  <c r="S804" i="8"/>
  <c r="S6629" i="8"/>
  <c r="S8378" i="8"/>
  <c r="S3054" i="8"/>
  <c r="S7182" i="8"/>
  <c r="S6365" i="8"/>
  <c r="S2963" i="8"/>
  <c r="S5409" i="8"/>
  <c r="S2153" i="8"/>
  <c r="S1406" i="8"/>
  <c r="S4403" i="8"/>
  <c r="S6635" i="8"/>
  <c r="S8384" i="8"/>
  <c r="S7189" i="8"/>
  <c r="S6158" i="8"/>
  <c r="S797" i="8"/>
  <c r="S1724" i="8"/>
  <c r="S4078" i="8"/>
  <c r="S5405" i="8"/>
  <c r="S5414" i="8"/>
  <c r="S2158" i="8"/>
  <c r="S1343" i="8"/>
  <c r="S1347" i="8"/>
  <c r="S1351" i="8"/>
  <c r="S1355" i="8"/>
  <c r="S2267" i="8"/>
  <c r="S2271" i="8"/>
  <c r="S4690" i="8"/>
  <c r="S4694" i="8"/>
  <c r="S4698" i="8"/>
  <c r="S4702" i="8"/>
  <c r="S4706" i="8"/>
  <c r="S4710" i="8"/>
  <c r="S4714" i="8"/>
  <c r="S4718" i="8"/>
  <c r="S8283" i="8"/>
  <c r="S8287" i="8"/>
  <c r="S8291" i="8"/>
  <c r="S8295" i="8"/>
  <c r="S8299" i="8"/>
  <c r="S8303" i="8"/>
  <c r="S8307" i="8"/>
  <c r="S8311" i="8"/>
  <c r="S8315" i="8"/>
  <c r="S8319" i="8"/>
  <c r="S8323" i="8"/>
  <c r="S8579" i="8"/>
  <c r="S8583" i="8"/>
  <c r="S8587" i="8"/>
  <c r="S8591" i="8"/>
  <c r="S8595" i="8"/>
  <c r="S8599" i="8"/>
  <c r="S787" i="8"/>
  <c r="S7946" i="8"/>
  <c r="S8135" i="8"/>
  <c r="S8148" i="8"/>
  <c r="S8154" i="8"/>
  <c r="S8161" i="8"/>
  <c r="S4629" i="8"/>
  <c r="S4642" i="8"/>
  <c r="S4648" i="8"/>
  <c r="S4655" i="8"/>
  <c r="S5235" i="8"/>
  <c r="S1183" i="8"/>
  <c r="S1189" i="8"/>
  <c r="S1196" i="8"/>
  <c r="S4607" i="8"/>
  <c r="S810" i="8"/>
  <c r="S3235" i="8"/>
  <c r="S5927" i="8"/>
  <c r="S5933" i="8"/>
  <c r="S1667" i="8"/>
  <c r="S1673" i="8"/>
  <c r="S1680" i="8"/>
  <c r="S8028" i="8"/>
  <c r="S7709" i="8"/>
  <c r="S824" i="8"/>
  <c r="S831" i="8"/>
  <c r="S3164" i="8"/>
  <c r="S1384" i="8"/>
  <c r="S1390" i="8"/>
  <c r="S3468" i="8"/>
  <c r="S1309" i="8"/>
  <c r="S1322" i="8"/>
  <c r="S1169" i="8"/>
  <c r="S2166" i="8"/>
  <c r="S835" i="8"/>
  <c r="S6512" i="8"/>
  <c r="S6518" i="8"/>
  <c r="S5898" i="8"/>
  <c r="S1730" i="8"/>
  <c r="S1743" i="8"/>
  <c r="S1329" i="8"/>
  <c r="S1336" i="8"/>
  <c r="S1682" i="8"/>
  <c r="S3819" i="8"/>
  <c r="S641" i="8"/>
  <c r="S3408" i="8"/>
  <c r="S2746" i="8"/>
  <c r="S2759" i="8"/>
  <c r="S2765" i="8"/>
  <c r="S2772" i="8"/>
  <c r="S6031" i="8"/>
  <c r="S7908" i="8"/>
  <c r="S7914" i="8"/>
  <c r="S1694" i="8"/>
  <c r="S7754" i="8"/>
  <c r="S7767" i="8"/>
  <c r="S3414" i="8"/>
  <c r="S3420" i="8"/>
  <c r="S8648" i="8"/>
  <c r="S8652" i="8"/>
  <c r="S7678" i="8"/>
  <c r="S7682" i="8"/>
  <c r="S2312" i="8"/>
  <c r="S2154" i="8"/>
  <c r="S8598" i="8"/>
  <c r="S8609" i="8"/>
  <c r="S8617" i="8"/>
  <c r="S8136" i="8"/>
  <c r="S8142" i="8"/>
  <c r="S8149" i="8"/>
  <c r="S8155" i="8"/>
  <c r="S4630" i="8"/>
  <c r="S4636" i="8"/>
  <c r="S4643" i="8"/>
  <c r="S4649" i="8"/>
  <c r="S5236" i="8"/>
  <c r="S5242" i="8"/>
  <c r="S1184" i="8"/>
  <c r="S1190" i="8"/>
  <c r="S4608" i="8"/>
  <c r="S4614" i="8"/>
  <c r="S811" i="8"/>
  <c r="S3236" i="8"/>
  <c r="S5934" i="8"/>
  <c r="S1661" i="8"/>
  <c r="S1668" i="8"/>
  <c r="S1674" i="8"/>
  <c r="S8029" i="8"/>
  <c r="S7703" i="8"/>
  <c r="S7710" i="8"/>
  <c r="S825" i="8"/>
  <c r="S3165" i="8"/>
  <c r="S6506" i="8"/>
  <c r="S1385" i="8"/>
  <c r="S1391" i="8"/>
  <c r="S1310" i="8"/>
  <c r="S1316" i="8"/>
  <c r="S1323" i="8"/>
  <c r="S1170" i="8"/>
  <c r="S836" i="8"/>
  <c r="S842" i="8"/>
  <c r="S6513" i="8"/>
  <c r="S6519" i="8"/>
  <c r="S1731" i="8"/>
  <c r="S1737" i="8"/>
  <c r="S1744" i="8"/>
  <c r="S1330" i="8"/>
  <c r="S1683" i="8"/>
  <c r="S3813" i="8"/>
  <c r="S3820" i="8"/>
  <c r="S642" i="8"/>
  <c r="S2747" i="8"/>
  <c r="S2753" i="8"/>
  <c r="S2760" i="8"/>
  <c r="S2766" i="8"/>
  <c r="S6032" i="8"/>
  <c r="S6038" i="8"/>
  <c r="S7909" i="8"/>
  <c r="S7915" i="8"/>
  <c r="S7755" i="8"/>
  <c r="S7761" i="8"/>
  <c r="S3409" i="8"/>
  <c r="S3415" i="8"/>
  <c r="S1657" i="8"/>
  <c r="S8644" i="8"/>
  <c r="S1412" i="8"/>
  <c r="S6367" i="8"/>
  <c r="S8610" i="8"/>
  <c r="S7941" i="8"/>
  <c r="S7947" i="8"/>
  <c r="S8137" i="8"/>
  <c r="S8143" i="8"/>
  <c r="S8156" i="8"/>
  <c r="S8162" i="8"/>
  <c r="S4631" i="8"/>
  <c r="S4637" i="8"/>
  <c r="S4650" i="8"/>
  <c r="S4656" i="8"/>
  <c r="S5237" i="8"/>
  <c r="S5243" i="8"/>
  <c r="S1191" i="8"/>
  <c r="S1197" i="8"/>
  <c r="S4609" i="8"/>
  <c r="S4615" i="8"/>
  <c r="S3237" i="8"/>
  <c r="S5928" i="8"/>
  <c r="S5935" i="8"/>
  <c r="S1662" i="8"/>
  <c r="S1675" i="8"/>
  <c r="S1681" i="8"/>
  <c r="S7698" i="8"/>
  <c r="S7704" i="8"/>
  <c r="S826" i="8"/>
  <c r="S832" i="8"/>
  <c r="S3166" i="8"/>
  <c r="S4082" i="8"/>
  <c r="S1392" i="8"/>
  <c r="S3469" i="8"/>
  <c r="S1311" i="8"/>
  <c r="S1317" i="8"/>
  <c r="S2161" i="8"/>
  <c r="S2167" i="8"/>
  <c r="S837" i="8"/>
  <c r="S6507" i="8"/>
  <c r="S6520" i="8"/>
  <c r="S5899" i="8"/>
  <c r="S1732" i="8"/>
  <c r="S1738" i="8"/>
  <c r="S1331" i="8"/>
  <c r="S1337" i="8"/>
  <c r="S1684" i="8"/>
  <c r="S3814" i="8"/>
  <c r="S643" i="8"/>
  <c r="S1699" i="8"/>
  <c r="S2748" i="8"/>
  <c r="S2754" i="8"/>
  <c r="S2767" i="8"/>
  <c r="S2773" i="8"/>
  <c r="S6033" i="8"/>
  <c r="S6039" i="8"/>
  <c r="S1689" i="8"/>
  <c r="S1695" i="8"/>
  <c r="S7756" i="8"/>
  <c r="S7762" i="8"/>
  <c r="S3416" i="8"/>
  <c r="S8645" i="8"/>
  <c r="S8649" i="8"/>
  <c r="S8653" i="8"/>
  <c r="S7679" i="8"/>
  <c r="S7683" i="8"/>
  <c r="S4409" i="8"/>
  <c r="S8602" i="8"/>
  <c r="S8611" i="8"/>
  <c r="S7942" i="8"/>
  <c r="S7948" i="8"/>
  <c r="S8144" i="8"/>
  <c r="S8150" i="8"/>
  <c r="S8157" i="8"/>
  <c r="S8163" i="8"/>
  <c r="S4638" i="8"/>
  <c r="S4644" i="8"/>
  <c r="S4651" i="8"/>
  <c r="S4657" i="8"/>
  <c r="S1179" i="8"/>
  <c r="S1185" i="8"/>
  <c r="S1192" i="8"/>
  <c r="S1198" i="8"/>
  <c r="S4616" i="8"/>
  <c r="S812" i="8"/>
  <c r="S3238" i="8"/>
  <c r="S5929" i="8"/>
  <c r="S1663" i="8"/>
  <c r="S1669" i="8"/>
  <c r="S1676" i="8"/>
  <c r="S1995" i="8"/>
  <c r="S7705" i="8"/>
  <c r="S7711" i="8"/>
  <c r="S827" i="8"/>
  <c r="S833" i="8"/>
  <c r="S4083" i="8"/>
  <c r="S1386" i="8"/>
  <c r="S1393" i="8"/>
  <c r="S3470" i="8"/>
  <c r="S1318" i="8"/>
  <c r="S1324" i="8"/>
  <c r="S2162" i="8"/>
  <c r="S2168" i="8"/>
  <c r="S6508" i="8"/>
  <c r="S6514" i="8"/>
  <c r="S5894" i="8"/>
  <c r="S5900" i="8"/>
  <c r="S1739" i="8"/>
  <c r="S1745" i="8"/>
  <c r="S1332" i="8"/>
  <c r="S1338" i="8"/>
  <c r="S3815" i="8"/>
  <c r="S637" i="8"/>
  <c r="S644" i="8"/>
  <c r="S1700" i="8"/>
  <c r="S2755" i="8"/>
  <c r="S2761" i="8"/>
  <c r="S2768" i="8"/>
  <c r="S2774" i="8"/>
  <c r="S6040" i="8"/>
  <c r="S7910" i="8"/>
  <c r="S1690" i="8"/>
  <c r="S1696" i="8"/>
  <c r="S7763" i="8"/>
  <c r="S3410" i="8"/>
  <c r="S3417" i="8"/>
  <c r="S1658" i="8"/>
  <c r="S8603" i="8"/>
  <c r="S7949" i="8"/>
  <c r="S8138" i="8"/>
  <c r="S8145" i="8"/>
  <c r="S8151" i="8"/>
  <c r="S8164" i="8"/>
  <c r="S4632" i="8"/>
  <c r="S4639" i="8"/>
  <c r="S4645" i="8"/>
  <c r="S5232" i="8"/>
  <c r="S5238" i="8"/>
  <c r="S1180" i="8"/>
  <c r="S1186" i="8"/>
  <c r="S1199" i="8"/>
  <c r="S4610" i="8"/>
  <c r="S4617" i="8"/>
  <c r="S813" i="8"/>
  <c r="S5930" i="8"/>
  <c r="S5936" i="8"/>
  <c r="S1664" i="8"/>
  <c r="S1670" i="8"/>
  <c r="S8025" i="8"/>
  <c r="S7699" i="8"/>
  <c r="S7706" i="8"/>
  <c r="S7712" i="8"/>
  <c r="S3161" i="8"/>
  <c r="S3167" i="8"/>
  <c r="S4084" i="8"/>
  <c r="S1387" i="8"/>
  <c r="S1306" i="8"/>
  <c r="S1312" i="8"/>
  <c r="S1319" i="8"/>
  <c r="S1325" i="8"/>
  <c r="S2169" i="8"/>
  <c r="S838" i="8"/>
  <c r="S6509" i="8"/>
  <c r="S6515" i="8"/>
  <c r="S843" i="8"/>
  <c r="S1733" i="8"/>
  <c r="S1740" i="8"/>
  <c r="S1746" i="8"/>
  <c r="S1339" i="8"/>
  <c r="S1685" i="8"/>
  <c r="S3816" i="8"/>
  <c r="S638" i="8"/>
  <c r="S1701" i="8"/>
  <c r="S2749" i="8"/>
  <c r="S2756" i="8"/>
  <c r="S2762" i="8"/>
  <c r="S3345" i="8"/>
  <c r="S6034" i="8"/>
  <c r="S6041" i="8"/>
  <c r="S7911" i="8"/>
  <c r="S1697" i="8"/>
  <c r="S7757" i="8"/>
  <c r="S7764" i="8"/>
  <c r="S3411" i="8"/>
  <c r="S1659" i="8"/>
  <c r="S8646" i="8"/>
  <c r="S8650" i="8"/>
  <c r="S8391" i="8"/>
  <c r="S2964" i="8"/>
  <c r="S8613" i="8"/>
  <c r="S7943" i="8"/>
  <c r="S7950" i="8"/>
  <c r="S8139" i="8"/>
  <c r="S8152" i="8"/>
  <c r="S8158" i="8"/>
  <c r="S8165" i="8"/>
  <c r="S4633" i="8"/>
  <c r="S4646" i="8"/>
  <c r="S4652" i="8"/>
  <c r="S5233" i="8"/>
  <c r="S5239" i="8"/>
  <c r="S1187" i="8"/>
  <c r="S1193" i="8"/>
  <c r="S1200" i="8"/>
  <c r="S4611" i="8"/>
  <c r="S814" i="8"/>
  <c r="S3239" i="8"/>
  <c r="S5931" i="8"/>
  <c r="S5937" i="8"/>
  <c r="S1671" i="8"/>
  <c r="S1677" i="8"/>
  <c r="S8026" i="8"/>
  <c r="S7700" i="8"/>
  <c r="S7713" i="8"/>
  <c r="S828" i="8"/>
  <c r="S3162" i="8"/>
  <c r="S3168" i="8"/>
  <c r="S1388" i="8"/>
  <c r="S3465" i="8"/>
  <c r="S1307" i="8"/>
  <c r="S1313" i="8"/>
  <c r="S1326" i="8"/>
  <c r="S2163" i="8"/>
  <c r="S2170" i="8"/>
  <c r="S839" i="8"/>
  <c r="S6516" i="8"/>
  <c r="S5895" i="8"/>
  <c r="S1728" i="8"/>
  <c r="S1734" i="8"/>
  <c r="S1747" i="8"/>
  <c r="S1333" i="8"/>
  <c r="S1340" i="8"/>
  <c r="S1686" i="8"/>
  <c r="S639" i="8"/>
  <c r="S645" i="8"/>
  <c r="S1702" i="8"/>
  <c r="S2750" i="8"/>
  <c r="S2763" i="8"/>
  <c r="S2769" i="8"/>
  <c r="S3346" i="8"/>
  <c r="S6035" i="8"/>
  <c r="S7912" i="8"/>
  <c r="S1691" i="8"/>
  <c r="S1698" i="8"/>
  <c r="S7758" i="8"/>
  <c r="S3412" i="8"/>
  <c r="S3418" i="8"/>
  <c r="S3565" i="8"/>
  <c r="S8606" i="8"/>
  <c r="S8614" i="8"/>
  <c r="S7944" i="8"/>
  <c r="S8140" i="8"/>
  <c r="S8146" i="8"/>
  <c r="S8153" i="8"/>
  <c r="S8159" i="8"/>
  <c r="S4634" i="8"/>
  <c r="S4640" i="8"/>
  <c r="S4647" i="8"/>
  <c r="S4653" i="8"/>
  <c r="S5240" i="8"/>
  <c r="S1181" i="8"/>
  <c r="S1188" i="8"/>
  <c r="S1194" i="8"/>
  <c r="S4612" i="8"/>
  <c r="S4618" i="8"/>
  <c r="S815" i="8"/>
  <c r="S5925" i="8"/>
  <c r="S5938" i="8"/>
  <c r="S1665" i="8"/>
  <c r="S1672" i="8"/>
  <c r="S1678" i="8"/>
  <c r="S7701" i="8"/>
  <c r="S7707" i="8"/>
  <c r="S7714" i="8"/>
  <c r="S829" i="8"/>
  <c r="S3169" i="8"/>
  <c r="S4085" i="8"/>
  <c r="S1389" i="8"/>
  <c r="S3466" i="8"/>
  <c r="S1314" i="8"/>
  <c r="S1320" i="8"/>
  <c r="S1327" i="8"/>
  <c r="S2164" i="8"/>
  <c r="S840" i="8"/>
  <c r="S6510" i="8"/>
  <c r="S6517" i="8"/>
  <c r="S5896" i="8"/>
  <c r="S1735" i="8"/>
  <c r="S1741" i="8"/>
  <c r="S1328" i="8"/>
  <c r="S1334" i="8"/>
  <c r="S1687" i="8"/>
  <c r="S3817" i="8"/>
  <c r="S640" i="8"/>
  <c r="S646" i="8"/>
  <c r="S2751" i="8"/>
  <c r="S2757" i="8"/>
  <c r="S2764" i="8"/>
  <c r="S2770" i="8"/>
  <c r="S6036" i="8"/>
  <c r="S7906" i="8"/>
  <c r="S7913" i="8"/>
  <c r="S1692" i="8"/>
  <c r="S7759" i="8"/>
  <c r="S7765" i="8"/>
  <c r="S3413" i="8"/>
  <c r="S3419" i="8"/>
  <c r="S1660" i="8"/>
  <c r="S8647" i="8"/>
  <c r="S6220" i="8"/>
  <c r="S7945" i="8"/>
  <c r="S4641" i="8"/>
  <c r="S4606" i="8"/>
  <c r="S6505" i="8"/>
  <c r="S2165" i="8"/>
  <c r="S1742" i="8"/>
  <c r="S2745" i="8"/>
  <c r="S1884" i="8"/>
  <c r="S1889" i="8"/>
  <c r="S4215" i="8"/>
  <c r="S4220" i="8"/>
  <c r="S3325" i="8"/>
  <c r="S3083" i="8"/>
  <c r="S3088" i="8"/>
  <c r="S7092" i="8"/>
  <c r="S7101" i="8"/>
  <c r="S7110" i="8"/>
  <c r="S7115" i="8"/>
  <c r="S7119" i="8"/>
  <c r="S7123" i="8"/>
  <c r="S7127" i="8"/>
  <c r="S7131" i="8"/>
  <c r="S1893" i="8"/>
  <c r="S6465" i="8"/>
  <c r="S6469" i="8"/>
  <c r="S6785" i="8"/>
  <c r="S6789" i="8"/>
  <c r="S6793" i="8"/>
  <c r="S6797" i="8"/>
  <c r="S6801" i="8"/>
  <c r="S5392" i="8"/>
  <c r="S5396" i="8"/>
  <c r="S5400" i="8"/>
  <c r="S1398" i="8"/>
  <c r="S1402" i="8"/>
  <c r="S4766" i="8"/>
  <c r="S2234" i="8"/>
  <c r="S2238" i="8"/>
  <c r="S2242" i="8"/>
  <c r="S2246" i="8"/>
  <c r="S2250" i="8"/>
  <c r="S2254" i="8"/>
  <c r="S6074" i="8"/>
  <c r="S6078" i="8"/>
  <c r="S6082" i="8"/>
  <c r="S6086" i="8"/>
  <c r="S6090" i="8"/>
  <c r="S6094" i="8"/>
  <c r="S6098" i="8"/>
  <c r="S6102" i="8"/>
  <c r="S6106" i="8"/>
  <c r="S6110" i="8"/>
  <c r="S5410" i="8"/>
  <c r="S8134" i="8"/>
  <c r="S4613" i="8"/>
  <c r="S1679" i="8"/>
  <c r="S1383" i="8"/>
  <c r="S834" i="8"/>
  <c r="S2752" i="8"/>
  <c r="S1693" i="8"/>
  <c r="S8651" i="8"/>
  <c r="S7684" i="8"/>
  <c r="S1890" i="8"/>
  <c r="S3330" i="8"/>
  <c r="S3084" i="8"/>
  <c r="S3093" i="8"/>
  <c r="S7097" i="8"/>
  <c r="S7106" i="8"/>
  <c r="S7111" i="8"/>
  <c r="S8141" i="8"/>
  <c r="S4654" i="8"/>
  <c r="S809" i="8"/>
  <c r="S8027" i="8"/>
  <c r="S841" i="8"/>
  <c r="S1335" i="8"/>
  <c r="S2758" i="8"/>
  <c r="S7753" i="8"/>
  <c r="S7685" i="8"/>
  <c r="S1885" i="8"/>
  <c r="S4211" i="8"/>
  <c r="S4216" i="8"/>
  <c r="S3321" i="8"/>
  <c r="S3326" i="8"/>
  <c r="S3331" i="8"/>
  <c r="S3089" i="8"/>
  <c r="S7093" i="8"/>
  <c r="S7102" i="8"/>
  <c r="S7107" i="8"/>
  <c r="S7116" i="8"/>
  <c r="S7120" i="8"/>
  <c r="S7124" i="8"/>
  <c r="S7128" i="8"/>
  <c r="S7132" i="8"/>
  <c r="S6462" i="8"/>
  <c r="S6466" i="8"/>
  <c r="S6470" i="8"/>
  <c r="S6786" i="8"/>
  <c r="S6790" i="8"/>
  <c r="S6794" i="8"/>
  <c r="S6798" i="8"/>
  <c r="S6802" i="8"/>
  <c r="S5393" i="8"/>
  <c r="S5397" i="8"/>
  <c r="S5401" i="8"/>
  <c r="S1399" i="8"/>
  <c r="S1403" i="8"/>
  <c r="S2231" i="8"/>
  <c r="S2235" i="8"/>
  <c r="S2239" i="8"/>
  <c r="S2243" i="8"/>
  <c r="S2247" i="8"/>
  <c r="S2251" i="8"/>
  <c r="S6071" i="8"/>
  <c r="S6075" i="8"/>
  <c r="S6079" i="8"/>
  <c r="S6083" i="8"/>
  <c r="S6087" i="8"/>
  <c r="S6091" i="8"/>
  <c r="S6095" i="8"/>
  <c r="S6099" i="8"/>
  <c r="S6103" i="8"/>
  <c r="S6107" i="8"/>
  <c r="S6111" i="8"/>
  <c r="S6115" i="8"/>
  <c r="S8036" i="8"/>
  <c r="S8040" i="8"/>
  <c r="S8044" i="8"/>
  <c r="S8048" i="8"/>
  <c r="S8147" i="8"/>
  <c r="S5234" i="8"/>
  <c r="S7702" i="8"/>
  <c r="S3467" i="8"/>
  <c r="S6511" i="8"/>
  <c r="S1341" i="8"/>
  <c r="S7760" i="8"/>
  <c r="S8654" i="8"/>
  <c r="S1886" i="8"/>
  <c r="S3322" i="8"/>
  <c r="S3327" i="8"/>
  <c r="S3085" i="8"/>
  <c r="S4754" i="8"/>
  <c r="S7098" i="8"/>
  <c r="S7103" i="8"/>
  <c r="S7112" i="8"/>
  <c r="S5241" i="8"/>
  <c r="S5926" i="8"/>
  <c r="S7708" i="8"/>
  <c r="S1308" i="8"/>
  <c r="S1688" i="8"/>
  <c r="S2771" i="8"/>
  <c r="S7766" i="8"/>
  <c r="S7677" i="8"/>
  <c r="S7686" i="8"/>
  <c r="S1887" i="8"/>
  <c r="S4212" i="8"/>
  <c r="S4217" i="8"/>
  <c r="S3323" i="8"/>
  <c r="S3332" i="8"/>
  <c r="S3090" i="8"/>
  <c r="S7094" i="8"/>
  <c r="S7099" i="8"/>
  <c r="S7108" i="8"/>
  <c r="S7117" i="8"/>
  <c r="S7121" i="8"/>
  <c r="S7125" i="8"/>
  <c r="S7129" i="8"/>
  <c r="S1891" i="8"/>
  <c r="S6463" i="8"/>
  <c r="S6467" i="8"/>
  <c r="S6783" i="8"/>
  <c r="S6787" i="8"/>
  <c r="S6791" i="8"/>
  <c r="S6795" i="8"/>
  <c r="S6799" i="8"/>
  <c r="S6803" i="8"/>
  <c r="S5394" i="8"/>
  <c r="S5398" i="8"/>
  <c r="S6965" i="8"/>
  <c r="S1400" i="8"/>
  <c r="S4764" i="8"/>
  <c r="S2232" i="8"/>
  <c r="S2236" i="8"/>
  <c r="S2240" i="8"/>
  <c r="S2244" i="8"/>
  <c r="S2248" i="8"/>
  <c r="S2252" i="8"/>
  <c r="S6072" i="8"/>
  <c r="S6076" i="8"/>
  <c r="S6080" i="8"/>
  <c r="S6084" i="8"/>
  <c r="S6088" i="8"/>
  <c r="S6092" i="8"/>
  <c r="S8160" i="8"/>
  <c r="S1182" i="8"/>
  <c r="S5932" i="8"/>
  <c r="S1315" i="8"/>
  <c r="S5897" i="8"/>
  <c r="S3818" i="8"/>
  <c r="S6030" i="8"/>
  <c r="S7687" i="8"/>
  <c r="S4218" i="8"/>
  <c r="S3328" i="8"/>
  <c r="S3086" i="8"/>
  <c r="S4755" i="8"/>
  <c r="S7095" i="8"/>
  <c r="S7104" i="8"/>
  <c r="S7113" i="8"/>
  <c r="S8615" i="8"/>
  <c r="S4635" i="8"/>
  <c r="S1195" i="8"/>
  <c r="S1666" i="8"/>
  <c r="S3163" i="8"/>
  <c r="S1736" i="8"/>
  <c r="S3407" i="8"/>
  <c r="S7907" i="8"/>
  <c r="S8643" i="8"/>
  <c r="S7681" i="8"/>
  <c r="S4214" i="8"/>
  <c r="S3329" i="8"/>
  <c r="S3087" i="8"/>
  <c r="S3092" i="8"/>
  <c r="S7096" i="8"/>
  <c r="S7105" i="8"/>
  <c r="S7114" i="8"/>
  <c r="S8607" i="8"/>
  <c r="S6037" i="8"/>
  <c r="S7109" i="8"/>
  <c r="S6468" i="8"/>
  <c r="S5399" i="8"/>
  <c r="S2249" i="8"/>
  <c r="S6096" i="8"/>
  <c r="S6112" i="8"/>
  <c r="S8039" i="8"/>
  <c r="S8050" i="8"/>
  <c r="S8058" i="8"/>
  <c r="S8066" i="8"/>
  <c r="S8074" i="8"/>
  <c r="S8244" i="8"/>
  <c r="S8252" i="8"/>
  <c r="S8260" i="8"/>
  <c r="S8268" i="8"/>
  <c r="S5725" i="8"/>
  <c r="S5733" i="8"/>
  <c r="S5741" i="8"/>
  <c r="S6568" i="8"/>
  <c r="S6576" i="8"/>
  <c r="S4364" i="8"/>
  <c r="S4372" i="8"/>
  <c r="S4380" i="8"/>
  <c r="S4388" i="8"/>
  <c r="S851" i="8"/>
  <c r="S3925" i="8"/>
  <c r="S7140" i="8"/>
  <c r="S7148" i="8"/>
  <c r="S7156" i="8"/>
  <c r="S7164" i="8"/>
  <c r="S2674" i="8"/>
  <c r="S4983" i="8"/>
  <c r="S4991" i="8"/>
  <c r="S3218" i="8"/>
  <c r="S6919" i="8"/>
  <c r="S2048" i="8"/>
  <c r="S2056" i="8"/>
  <c r="S2064" i="8"/>
  <c r="S2072" i="8"/>
  <c r="S2080" i="8"/>
  <c r="S2113" i="8"/>
  <c r="S2121" i="8"/>
  <c r="S2129" i="8"/>
  <c r="S3658" i="8"/>
  <c r="S3666" i="8"/>
  <c r="S8120" i="8"/>
  <c r="S4547" i="8"/>
  <c r="S4555" i="8"/>
  <c r="S4563" i="8"/>
  <c r="S5174" i="8"/>
  <c r="S5182" i="8"/>
  <c r="S3682" i="8"/>
  <c r="S3690" i="8"/>
  <c r="S3698" i="8"/>
  <c r="S3706" i="8"/>
  <c r="S3714" i="8"/>
  <c r="S5645" i="8"/>
  <c r="S5658" i="8"/>
  <c r="S5664" i="8"/>
  <c r="S6644" i="8"/>
  <c r="S6649" i="8"/>
  <c r="S4628" i="8"/>
  <c r="S3333" i="8"/>
  <c r="S6784" i="8"/>
  <c r="S1397" i="8"/>
  <c r="S2253" i="8"/>
  <c r="S6097" i="8"/>
  <c r="S6113" i="8"/>
  <c r="S8041" i="8"/>
  <c r="S8051" i="8"/>
  <c r="S8059" i="8"/>
  <c r="S8067" i="8"/>
  <c r="S8237" i="8"/>
  <c r="S8245" i="8"/>
  <c r="S8253" i="8"/>
  <c r="S8261" i="8"/>
  <c r="S8269" i="8"/>
  <c r="S5726" i="8"/>
  <c r="S5734" i="8"/>
  <c r="S5742" i="8"/>
  <c r="S6569" i="8"/>
  <c r="S6577" i="8"/>
  <c r="S4365" i="8"/>
  <c r="S4373" i="8"/>
  <c r="S4381" i="8"/>
  <c r="S844" i="8"/>
  <c r="S852" i="8"/>
  <c r="S7133" i="8"/>
  <c r="S7141" i="8"/>
  <c r="S7149" i="8"/>
  <c r="S7157" i="8"/>
  <c r="S7165" i="8"/>
  <c r="S2675" i="8"/>
  <c r="S4984" i="8"/>
  <c r="S5608" i="8"/>
  <c r="S3219" i="8"/>
  <c r="S6920" i="8"/>
  <c r="S2049" i="8"/>
  <c r="S2057" i="8"/>
  <c r="S2065" i="8"/>
  <c r="S2073" i="8"/>
  <c r="S2106" i="8"/>
  <c r="S2114" i="8"/>
  <c r="S2122" i="8"/>
  <c r="S2130" i="8"/>
  <c r="S3659" i="8"/>
  <c r="S3667" i="8"/>
  <c r="S8121" i="8"/>
  <c r="S4548" i="8"/>
  <c r="S4556" i="8"/>
  <c r="S4564" i="8"/>
  <c r="S5175" i="8"/>
  <c r="S5183" i="8"/>
  <c r="S3683" i="8"/>
  <c r="S3691" i="8"/>
  <c r="S3699" i="8"/>
  <c r="S3707" i="8"/>
  <c r="S5646" i="8"/>
  <c r="S5652" i="8"/>
  <c r="S7680" i="8"/>
  <c r="S7118" i="8"/>
  <c r="S6788" i="8"/>
  <c r="S1401" i="8"/>
  <c r="S6073" i="8"/>
  <c r="S6100" i="8"/>
  <c r="S6114" i="8"/>
  <c r="S8042" i="8"/>
  <c r="S8052" i="8"/>
  <c r="S8060" i="8"/>
  <c r="S8068" i="8"/>
  <c r="S8238" i="8"/>
  <c r="S8246" i="8"/>
  <c r="S8254" i="8"/>
  <c r="S8262" i="8"/>
  <c r="S8270" i="8"/>
  <c r="S5727" i="8"/>
  <c r="S5735" i="8"/>
  <c r="S5743" i="8"/>
  <c r="S6570" i="8"/>
  <c r="S6578" i="8"/>
  <c r="S4366" i="8"/>
  <c r="S4374" i="8"/>
  <c r="S4382" i="8"/>
  <c r="S845" i="8"/>
  <c r="S853" i="8"/>
  <c r="S7134" i="8"/>
  <c r="S7142" i="8"/>
  <c r="S7150" i="8"/>
  <c r="S7158" i="8"/>
  <c r="S7166" i="8"/>
  <c r="S2676" i="8"/>
  <c r="S4985" i="8"/>
  <c r="S5609" i="8"/>
  <c r="S3220" i="8"/>
  <c r="S6921" i="8"/>
  <c r="S2050" i="8"/>
  <c r="S2058" i="8"/>
  <c r="S2066" i="8"/>
  <c r="S2074" i="8"/>
  <c r="S2107" i="8"/>
  <c r="S2115" i="8"/>
  <c r="S2123" i="8"/>
  <c r="S2131" i="8"/>
  <c r="S3660" i="8"/>
  <c r="S3668" i="8"/>
  <c r="S8122" i="8"/>
  <c r="S4549" i="8"/>
  <c r="S4557" i="8"/>
  <c r="S4565" i="8"/>
  <c r="S5176" i="8"/>
  <c r="S1954" i="8"/>
  <c r="S3684" i="8"/>
  <c r="S3692" i="8"/>
  <c r="S3700" i="8"/>
  <c r="S3708" i="8"/>
  <c r="S3715" i="8"/>
  <c r="S5647" i="8"/>
  <c r="S5653" i="8"/>
  <c r="S6640" i="8"/>
  <c r="S6650" i="8"/>
  <c r="S5939" i="8"/>
  <c r="S7688" i="8"/>
  <c r="S3091" i="8"/>
  <c r="S7122" i="8"/>
  <c r="S6792" i="8"/>
  <c r="S4765" i="8"/>
  <c r="S6077" i="8"/>
  <c r="S6101" i="8"/>
  <c r="S8033" i="8"/>
  <c r="S8043" i="8"/>
  <c r="S8053" i="8"/>
  <c r="S8061" i="8"/>
  <c r="S8069" i="8"/>
  <c r="S8239" i="8"/>
  <c r="S8247" i="8"/>
  <c r="S8255" i="8"/>
  <c r="S8263" i="8"/>
  <c r="S8271" i="8"/>
  <c r="S5728" i="8"/>
  <c r="S5736" i="8"/>
  <c r="S5744" i="8"/>
  <c r="S6571" i="8"/>
  <c r="S6579" i="8"/>
  <c r="S4367" i="8"/>
  <c r="S4375" i="8"/>
  <c r="S4383" i="8"/>
  <c r="S846" i="8"/>
  <c r="S3920" i="8"/>
  <c r="S7135" i="8"/>
  <c r="S7143" i="8"/>
  <c r="S7151" i="8"/>
  <c r="S7159" i="8"/>
  <c r="S7167" i="8"/>
  <c r="S2677" i="8"/>
  <c r="S4986" i="8"/>
  <c r="S5610" i="8"/>
  <c r="S3221" i="8"/>
  <c r="S6922" i="8"/>
  <c r="S2051" i="8"/>
  <c r="S2059" i="8"/>
  <c r="S2067" i="8"/>
  <c r="S2075" i="8"/>
  <c r="S2108" i="8"/>
  <c r="S2116" i="8"/>
  <c r="S2124" i="8"/>
  <c r="S2132" i="8"/>
  <c r="S3661" i="8"/>
  <c r="S8115" i="8"/>
  <c r="S8123" i="8"/>
  <c r="S4550" i="8"/>
  <c r="S4558" i="8"/>
  <c r="S4566" i="8"/>
  <c r="S5177" i="8"/>
  <c r="S1955" i="8"/>
  <c r="S3685" i="8"/>
  <c r="S3693" i="8"/>
  <c r="S3701" i="8"/>
  <c r="S3709" i="8"/>
  <c r="S5641" i="8"/>
  <c r="S5654" i="8"/>
  <c r="S5660" i="8"/>
  <c r="S6641" i="8"/>
  <c r="S6646" i="8"/>
  <c r="S6651" i="8"/>
  <c r="S3385" i="8"/>
  <c r="S3389" i="8"/>
  <c r="S2447" i="8"/>
  <c r="S2451" i="8"/>
  <c r="S830" i="8"/>
  <c r="S1888" i="8"/>
  <c r="S4756" i="8"/>
  <c r="S7126" i="8"/>
  <c r="S6796" i="8"/>
  <c r="S2233" i="8"/>
  <c r="S6081" i="8"/>
  <c r="S6104" i="8"/>
  <c r="S8034" i="8"/>
  <c r="S8045" i="8"/>
  <c r="S8054" i="8"/>
  <c r="S8062" i="8"/>
  <c r="S8070" i="8"/>
  <c r="S8240" i="8"/>
  <c r="S8248" i="8"/>
  <c r="S8256" i="8"/>
  <c r="S8264" i="8"/>
  <c r="S8272" i="8"/>
  <c r="S5729" i="8"/>
  <c r="S5737" i="8"/>
  <c r="S6564" i="8"/>
  <c r="S6572" i="8"/>
  <c r="S6580" i="8"/>
  <c r="S4368" i="8"/>
  <c r="S4376" i="8"/>
  <c r="S4384" i="8"/>
  <c r="S847" i="8"/>
  <c r="S3921" i="8"/>
  <c r="S7136" i="8"/>
  <c r="S7144" i="8"/>
  <c r="S7152" i="8"/>
  <c r="S7160" i="8"/>
  <c r="S2670" i="8"/>
  <c r="S2678" i="8"/>
  <c r="S4987" i="8"/>
  <c r="S5611" i="8"/>
  <c r="S3222" i="8"/>
  <c r="S6923" i="8"/>
  <c r="S2052" i="8"/>
  <c r="S2060" i="8"/>
  <c r="S2068" i="8"/>
  <c r="S2076" i="8"/>
  <c r="S2109" i="8"/>
  <c r="S2117" i="8"/>
  <c r="S2125" i="8"/>
  <c r="S2133" i="8"/>
  <c r="S3662" i="8"/>
  <c r="S8116" i="8"/>
  <c r="S8124" i="8"/>
  <c r="S4551" i="8"/>
  <c r="S4559" i="8"/>
  <c r="S4567" i="8"/>
  <c r="S5178" i="8"/>
  <c r="S1956" i="8"/>
  <c r="S3686" i="8"/>
  <c r="S3694" i="8"/>
  <c r="S3702" i="8"/>
  <c r="S3710" i="8"/>
  <c r="S1321" i="8"/>
  <c r="S4213" i="8"/>
  <c r="S7130" i="8"/>
  <c r="S6800" i="8"/>
  <c r="S2237" i="8"/>
  <c r="S6085" i="8"/>
  <c r="S6105" i="8"/>
  <c r="S8035" i="8"/>
  <c r="S8046" i="8"/>
  <c r="S8055" i="8"/>
  <c r="S8063" i="8"/>
  <c r="S8071" i="8"/>
  <c r="S8241" i="8"/>
  <c r="S8249" i="8"/>
  <c r="S8257" i="8"/>
  <c r="S8265" i="8"/>
  <c r="S8273" i="8"/>
  <c r="S5730" i="8"/>
  <c r="S5738" i="8"/>
  <c r="S6565" i="8"/>
  <c r="S6573" i="8"/>
  <c r="S6581" i="8"/>
  <c r="S4369" i="8"/>
  <c r="S4377" i="8"/>
  <c r="S3324" i="8"/>
  <c r="S6464" i="8"/>
  <c r="S5395" i="8"/>
  <c r="S2245" i="8"/>
  <c r="S6093" i="8"/>
  <c r="S6109" i="8"/>
  <c r="S8038" i="8"/>
  <c r="S8049" i="8"/>
  <c r="S8057" i="8"/>
  <c r="S8065" i="8"/>
  <c r="S8073" i="8"/>
  <c r="S8243" i="8"/>
  <c r="S8251" i="8"/>
  <c r="S8259" i="8"/>
  <c r="S8267" i="8"/>
  <c r="S5724" i="8"/>
  <c r="S5732" i="8"/>
  <c r="S5740" i="8"/>
  <c r="S6567" i="8"/>
  <c r="S6575" i="8"/>
  <c r="S6583" i="8"/>
  <c r="S4371" i="8"/>
  <c r="S4379" i="8"/>
  <c r="S4387" i="8"/>
  <c r="S850" i="8"/>
  <c r="S3924" i="8"/>
  <c r="S7139" i="8"/>
  <c r="S7147" i="8"/>
  <c r="S7155" i="8"/>
  <c r="S7163" i="8"/>
  <c r="S2673" i="8"/>
  <c r="S4982" i="8"/>
  <c r="S4990" i="8"/>
  <c r="S3217" i="8"/>
  <c r="S6918" i="8"/>
  <c r="S2047" i="8"/>
  <c r="S2055" i="8"/>
  <c r="S2063" i="8"/>
  <c r="S2071" i="8"/>
  <c r="S2079" i="8"/>
  <c r="S2112" i="8"/>
  <c r="S2120" i="8"/>
  <c r="S2128" i="8"/>
  <c r="S3657" i="8"/>
  <c r="S3665" i="8"/>
  <c r="S8119" i="8"/>
  <c r="S4546" i="8"/>
  <c r="S4554" i="8"/>
  <c r="S4562" i="8"/>
  <c r="S4570" i="8"/>
  <c r="S5181" i="8"/>
  <c r="S3681" i="8"/>
  <c r="S3689" i="8"/>
  <c r="S3697" i="8"/>
  <c r="S3705" i="8"/>
  <c r="S3713" i="8"/>
  <c r="S5644" i="8"/>
  <c r="S5651" i="8"/>
  <c r="S5657" i="8"/>
  <c r="S6653" i="8"/>
  <c r="S3387" i="8"/>
  <c r="S3391" i="8"/>
  <c r="S2449" i="8"/>
  <c r="S2453" i="8"/>
  <c r="S2457" i="8"/>
  <c r="S2461" i="8"/>
  <c r="S2465" i="8"/>
  <c r="S2469" i="8"/>
  <c r="S2473" i="8"/>
  <c r="S6657" i="8"/>
  <c r="S6661" i="8"/>
  <c r="S6665" i="8"/>
  <c r="S6669" i="8"/>
  <c r="S6673" i="8"/>
  <c r="S6677" i="8"/>
  <c r="S649" i="8"/>
  <c r="S653" i="8"/>
  <c r="S657" i="8"/>
  <c r="S661" i="8"/>
  <c r="S665" i="8"/>
  <c r="S5186" i="8"/>
  <c r="S5190" i="8"/>
  <c r="S5194" i="8"/>
  <c r="S5198" i="8"/>
  <c r="S5202" i="8"/>
  <c r="S5206" i="8"/>
  <c r="S5210" i="8"/>
  <c r="S5214" i="8"/>
  <c r="S1729" i="8"/>
  <c r="S8037" i="8"/>
  <c r="S8266" i="8"/>
  <c r="S4378" i="8"/>
  <c r="S7138" i="8"/>
  <c r="S2672" i="8"/>
  <c r="S3224" i="8"/>
  <c r="S2070" i="8"/>
  <c r="S2127" i="8"/>
  <c r="S4545" i="8"/>
  <c r="S5180" i="8"/>
  <c r="S3704" i="8"/>
  <c r="S5650" i="8"/>
  <c r="S6639" i="8"/>
  <c r="S3388" i="8"/>
  <c r="S2450" i="8"/>
  <c r="S2470" i="8"/>
  <c r="S6656" i="8"/>
  <c r="S6663" i="8"/>
  <c r="S650" i="8"/>
  <c r="S656" i="8"/>
  <c r="S663" i="8"/>
  <c r="S5199" i="8"/>
  <c r="S5205" i="8"/>
  <c r="S5212" i="8"/>
  <c r="S1906" i="8"/>
  <c r="S5023" i="8"/>
  <c r="S1461" i="8"/>
  <c r="S3722" i="8"/>
  <c r="S3738" i="8"/>
  <c r="S5886" i="8"/>
  <c r="S681" i="8"/>
  <c r="S5002" i="8"/>
  <c r="S4961" i="8"/>
  <c r="S4977" i="8"/>
  <c r="S1435" i="8"/>
  <c r="S2490" i="8"/>
  <c r="S4539" i="8"/>
  <c r="S1918" i="8"/>
  <c r="S1934" i="8"/>
  <c r="S1950" i="8"/>
  <c r="S1448" i="8"/>
  <c r="S3511" i="8"/>
  <c r="S3527" i="8"/>
  <c r="S4219" i="8"/>
  <c r="S8047" i="8"/>
  <c r="S5723" i="8"/>
  <c r="S4385" i="8"/>
  <c r="S7145" i="8"/>
  <c r="S2679" i="8"/>
  <c r="S6924" i="8"/>
  <c r="S2077" i="8"/>
  <c r="S2134" i="8"/>
  <c r="S4552" i="8"/>
  <c r="S1957" i="8"/>
  <c r="S3711" i="8"/>
  <c r="S5655" i="8"/>
  <c r="S2458" i="8"/>
  <c r="S2464" i="8"/>
  <c r="S7100" i="8"/>
  <c r="S8056" i="8"/>
  <c r="S5731" i="8"/>
  <c r="S4386" i="8"/>
  <c r="S7146" i="8"/>
  <c r="S2680" i="8"/>
  <c r="S2046" i="8"/>
  <c r="S2078" i="8"/>
  <c r="S3656" i="8"/>
  <c r="S4553" i="8"/>
  <c r="S3680" i="8"/>
  <c r="S3712" i="8"/>
  <c r="S6642" i="8"/>
  <c r="S6652" i="8"/>
  <c r="S3390" i="8"/>
  <c r="S2452" i="8"/>
  <c r="S2459" i="8"/>
  <c r="S6658" i="8"/>
  <c r="S6664" i="8"/>
  <c r="S6671" i="8"/>
  <c r="S658" i="8"/>
  <c r="S664" i="8"/>
  <c r="S5188" i="8"/>
  <c r="S5207" i="8"/>
  <c r="S5213" i="8"/>
  <c r="S5219" i="8"/>
  <c r="S5019" i="8"/>
  <c r="S1457" i="8"/>
  <c r="S3718" i="8"/>
  <c r="S3734" i="8"/>
  <c r="S3750" i="8"/>
  <c r="S677" i="8"/>
  <c r="S4998" i="8"/>
  <c r="S4957" i="8"/>
  <c r="S4973" i="8"/>
  <c r="S1431" i="8"/>
  <c r="S2486" i="8"/>
  <c r="S4535" i="8"/>
  <c r="S1914" i="8"/>
  <c r="S1930" i="8"/>
  <c r="S1946" i="8"/>
  <c r="S1444" i="8"/>
  <c r="S3247" i="8"/>
  <c r="S3523" i="8"/>
  <c r="S1892" i="8"/>
  <c r="S8064" i="8"/>
  <c r="S5739" i="8"/>
  <c r="S848" i="8"/>
  <c r="S7153" i="8"/>
  <c r="S4988" i="8"/>
  <c r="S2053" i="8"/>
  <c r="S2110" i="8"/>
  <c r="S3663" i="8"/>
  <c r="S4560" i="8"/>
  <c r="S3687" i="8"/>
  <c r="S5642" i="8"/>
  <c r="S5656" i="8"/>
  <c r="S6643" i="8"/>
  <c r="S2466" i="8"/>
  <c r="S2472" i="8"/>
  <c r="S6659" i="8"/>
  <c r="S6678" i="8"/>
  <c r="S652" i="8"/>
  <c r="S659" i="8"/>
  <c r="S5195" i="8"/>
  <c r="S5201" i="8"/>
  <c r="S5208" i="8"/>
  <c r="S5220" i="8"/>
  <c r="S5009" i="8"/>
  <c r="S5014" i="8"/>
  <c r="S5020" i="8"/>
  <c r="S5025" i="8"/>
  <c r="S5030" i="8"/>
  <c r="S1458" i="8"/>
  <c r="S1463" i="8"/>
  <c r="S1468" i="8"/>
  <c r="S3719" i="8"/>
  <c r="S3724" i="8"/>
  <c r="S3729" i="8"/>
  <c r="S3735" i="8"/>
  <c r="S3740" i="8"/>
  <c r="S3745" i="8"/>
  <c r="S3751" i="8"/>
  <c r="S667" i="8"/>
  <c r="S672" i="8"/>
  <c r="S678" i="8"/>
  <c r="S683" i="8"/>
  <c r="S4993" i="8"/>
  <c r="S4999" i="8"/>
  <c r="S5004" i="8"/>
  <c r="S5889" i="8"/>
  <c r="S4958" i="8"/>
  <c r="S4963" i="8"/>
  <c r="S4968" i="8"/>
  <c r="S4974" i="8"/>
  <c r="S4979" i="8"/>
  <c r="S1426" i="8"/>
  <c r="S1432" i="8"/>
  <c r="S2476" i="8"/>
  <c r="S2481" i="8"/>
  <c r="S5391" i="8"/>
  <c r="S8072" i="8"/>
  <c r="S6566" i="8"/>
  <c r="S849" i="8"/>
  <c r="S7154" i="8"/>
  <c r="S4989" i="8"/>
  <c r="S2054" i="8"/>
  <c r="S2111" i="8"/>
  <c r="S3664" i="8"/>
  <c r="S4561" i="8"/>
  <c r="S3688" i="8"/>
  <c r="S5643" i="8"/>
  <c r="S5659" i="8"/>
  <c r="S6645" i="8"/>
  <c r="S6654" i="8"/>
  <c r="S2446" i="8"/>
  <c r="S2454" i="8"/>
  <c r="S2460" i="8"/>
  <c r="S2467" i="8"/>
  <c r="S6666" i="8"/>
  <c r="S6672" i="8"/>
  <c r="S647" i="8"/>
  <c r="S666" i="8"/>
  <c r="S5189" i="8"/>
  <c r="S5196" i="8"/>
  <c r="S5215" i="8"/>
  <c r="S5015" i="8"/>
  <c r="S1453" i="8"/>
  <c r="S1469" i="8"/>
  <c r="S3730" i="8"/>
  <c r="S3746" i="8"/>
  <c r="S673" i="8"/>
  <c r="S4994" i="8"/>
  <c r="S5890" i="8"/>
  <c r="S4969" i="8"/>
  <c r="S1427" i="8"/>
  <c r="S2482" i="8"/>
  <c r="S4531" i="8"/>
  <c r="S1910" i="8"/>
  <c r="S1926" i="8"/>
  <c r="S1942" i="8"/>
  <c r="S1440" i="8"/>
  <c r="S3243" i="8"/>
  <c r="S2241" i="8"/>
  <c r="S8242" i="8"/>
  <c r="S6574" i="8"/>
  <c r="S3922" i="8"/>
  <c r="S7161" i="8"/>
  <c r="S5612" i="8"/>
  <c r="S2061" i="8"/>
  <c r="S2118" i="8"/>
  <c r="S8117" i="8"/>
  <c r="S4568" i="8"/>
  <c r="S3695" i="8"/>
  <c r="S5661" i="8"/>
  <c r="S6647" i="8"/>
  <c r="S2455" i="8"/>
  <c r="S2474" i="8"/>
  <c r="S6660" i="8"/>
  <c r="S6667" i="8"/>
  <c r="S654" i="8"/>
  <c r="S660" i="8"/>
  <c r="S5184" i="8"/>
  <c r="S5203" i="8"/>
  <c r="S5209" i="8"/>
  <c r="S5216" i="8"/>
  <c r="S5221" i="8"/>
  <c r="S5010" i="8"/>
  <c r="S5016" i="8"/>
  <c r="S5021" i="8"/>
  <c r="S5026" i="8"/>
  <c r="S1454" i="8"/>
  <c r="S1459" i="8"/>
  <c r="S1464" i="8"/>
  <c r="S1470" i="8"/>
  <c r="S3720" i="8"/>
  <c r="S3725" i="8"/>
  <c r="S3731" i="8"/>
  <c r="S3736" i="8"/>
  <c r="S3741" i="8"/>
  <c r="S3747" i="8"/>
  <c r="S5884" i="8"/>
  <c r="S668" i="8"/>
  <c r="S674" i="8"/>
  <c r="S679" i="8"/>
  <c r="S684" i="8"/>
  <c r="S4995" i="8"/>
  <c r="S5000" i="8"/>
  <c r="S5005" i="8"/>
  <c r="S5891" i="8"/>
  <c r="S4959" i="8"/>
  <c r="S4964" i="8"/>
  <c r="S4970" i="8"/>
  <c r="S4975" i="8"/>
  <c r="S4980" i="8"/>
  <c r="S1428" i="8"/>
  <c r="S6089" i="8"/>
  <c r="S8250" i="8"/>
  <c r="S6582" i="8"/>
  <c r="S3923" i="8"/>
  <c r="S7162" i="8"/>
  <c r="S5613" i="8"/>
  <c r="S2062" i="8"/>
  <c r="S2119" i="8"/>
  <c r="S8118" i="8"/>
  <c r="S4569" i="8"/>
  <c r="S3696" i="8"/>
  <c r="S5648" i="8"/>
  <c r="S5662" i="8"/>
  <c r="S3386" i="8"/>
  <c r="S2448" i="8"/>
  <c r="S2462" i="8"/>
  <c r="S2468" i="8"/>
  <c r="S6655" i="8"/>
  <c r="S6674" i="8"/>
  <c r="S648" i="8"/>
  <c r="S655" i="8"/>
  <c r="S5191" i="8"/>
  <c r="S5197" i="8"/>
  <c r="S5204" i="8"/>
  <c r="S5011" i="8"/>
  <c r="S5027" i="8"/>
  <c r="S1465" i="8"/>
  <c r="S3726" i="8"/>
  <c r="S3742" i="8"/>
  <c r="S669" i="8"/>
  <c r="S685" i="8"/>
  <c r="S5006" i="8"/>
  <c r="S4965" i="8"/>
  <c r="S4981" i="8"/>
  <c r="S2478" i="8"/>
  <c r="S4527" i="8"/>
  <c r="S4543" i="8"/>
  <c r="S1922" i="8"/>
  <c r="S1938" i="8"/>
  <c r="S1436" i="8"/>
  <c r="S1452" i="8"/>
  <c r="S3515" i="8"/>
  <c r="S6108" i="8"/>
  <c r="S8258" i="8"/>
  <c r="S4370" i="8"/>
  <c r="S7137" i="8"/>
  <c r="S2671" i="8"/>
  <c r="S3223" i="8"/>
  <c r="S2069" i="8"/>
  <c r="S2126" i="8"/>
  <c r="S4544" i="8"/>
  <c r="S5179" i="8"/>
  <c r="S3703" i="8"/>
  <c r="S5649" i="8"/>
  <c r="S5663" i="8"/>
  <c r="S6648" i="8"/>
  <c r="S2456" i="8"/>
  <c r="S2463" i="8"/>
  <c r="S6662" i="8"/>
  <c r="S6668" i="8"/>
  <c r="S6675" i="8"/>
  <c r="S662" i="8"/>
  <c r="S5185" i="8"/>
  <c r="S5192" i="8"/>
  <c r="S5211" i="8"/>
  <c r="S5217" i="8"/>
  <c r="S1905" i="8"/>
  <c r="S5012" i="8"/>
  <c r="S5017" i="8"/>
  <c r="S5022" i="8"/>
  <c r="S5028" i="8"/>
  <c r="S1455" i="8"/>
  <c r="S1460" i="8"/>
  <c r="S1466" i="8"/>
  <c r="S3716" i="8"/>
  <c r="S3721" i="8"/>
  <c r="S3727" i="8"/>
  <c r="S3732" i="8"/>
  <c r="S3737" i="8"/>
  <c r="S3743" i="8"/>
  <c r="S3748" i="8"/>
  <c r="S5885" i="8"/>
  <c r="S670" i="8"/>
  <c r="S675" i="8"/>
  <c r="S680" i="8"/>
  <c r="S686" i="8"/>
  <c r="S4996" i="8"/>
  <c r="S5001" i="8"/>
  <c r="S5007" i="8"/>
  <c r="S5892" i="8"/>
  <c r="S4960" i="8"/>
  <c r="S4966" i="8"/>
  <c r="S4971" i="8"/>
  <c r="S4976" i="8"/>
  <c r="S2471" i="8"/>
  <c r="S5187" i="8"/>
  <c r="S5018" i="8"/>
  <c r="S3728" i="8"/>
  <c r="S682" i="8"/>
  <c r="S4972" i="8"/>
  <c r="S2475" i="8"/>
  <c r="S2488" i="8"/>
  <c r="S4532" i="8"/>
  <c r="S4542" i="8"/>
  <c r="S1916" i="8"/>
  <c r="S1927" i="8"/>
  <c r="S1937" i="8"/>
  <c r="S1948" i="8"/>
  <c r="S1441" i="8"/>
  <c r="S1451" i="8"/>
  <c r="S3249" i="8"/>
  <c r="S3519" i="8"/>
  <c r="S3533" i="8"/>
  <c r="S3544" i="8"/>
  <c r="S3548" i="8"/>
  <c r="S5626" i="8"/>
  <c r="S5630" i="8"/>
  <c r="S5634" i="8"/>
  <c r="S5638" i="8"/>
  <c r="S5757" i="8"/>
  <c r="S5275" i="8"/>
  <c r="S5279" i="8"/>
  <c r="S5283" i="8"/>
  <c r="S5287" i="8"/>
  <c r="S7485" i="8"/>
  <c r="S7489" i="8"/>
  <c r="S7493" i="8"/>
  <c r="S7497" i="8"/>
  <c r="S7501" i="8"/>
  <c r="S7505" i="8"/>
  <c r="S1592" i="8"/>
  <c r="S3019" i="8"/>
  <c r="S3023" i="8"/>
  <c r="S3027" i="8"/>
  <c r="S3031" i="8"/>
  <c r="S3035" i="8"/>
  <c r="S3039" i="8"/>
  <c r="S3043" i="8"/>
  <c r="S7194" i="8"/>
  <c r="S7198" i="8"/>
  <c r="S5365" i="8"/>
  <c r="S5369" i="8"/>
  <c r="S1137" i="8"/>
  <c r="S1141" i="8"/>
  <c r="S1145" i="8"/>
  <c r="S1149" i="8"/>
  <c r="S1153" i="8"/>
  <c r="S1157" i="8"/>
  <c r="S1161" i="8"/>
  <c r="S1165" i="8"/>
  <c r="S7873" i="8"/>
  <c r="S7877" i="8"/>
  <c r="S7954" i="8"/>
  <c r="S7958" i="8"/>
  <c r="S7962" i="8"/>
  <c r="S7966" i="8"/>
  <c r="S7970" i="8"/>
  <c r="S7974" i="8"/>
  <c r="S7978" i="8"/>
  <c r="S7982" i="8"/>
  <c r="S8113" i="8"/>
  <c r="S6163" i="8"/>
  <c r="S6167" i="8"/>
  <c r="S5193" i="8"/>
  <c r="S5024" i="8"/>
  <c r="S3733" i="8"/>
  <c r="S4992" i="8"/>
  <c r="S4978" i="8"/>
  <c r="S2477" i="8"/>
  <c r="S2489" i="8"/>
  <c r="S4533" i="8"/>
  <c r="S1907" i="8"/>
  <c r="S1917" i="8"/>
  <c r="S1928" i="8"/>
  <c r="S1939" i="8"/>
  <c r="S1949" i="8"/>
  <c r="S1442" i="8"/>
  <c r="S3240" i="8"/>
  <c r="S3250" i="8"/>
  <c r="S3520" i="8"/>
  <c r="S3526" i="8"/>
  <c r="S3534" i="8"/>
  <c r="S3540" i="8"/>
  <c r="S5200" i="8"/>
  <c r="S5029" i="8"/>
  <c r="S3739" i="8"/>
  <c r="S4997" i="8"/>
  <c r="S1424" i="8"/>
  <c r="S2479" i="8"/>
  <c r="S2491" i="8"/>
  <c r="S4534" i="8"/>
  <c r="S1908" i="8"/>
  <c r="S1919" i="8"/>
  <c r="S1929" i="8"/>
  <c r="S1940" i="8"/>
  <c r="S1951" i="8"/>
  <c r="S1443" i="8"/>
  <c r="S3241" i="8"/>
  <c r="S3512" i="8"/>
  <c r="S3528" i="8"/>
  <c r="S3535" i="8"/>
  <c r="S3545" i="8"/>
  <c r="S3549" i="8"/>
  <c r="S5627" i="8"/>
  <c r="S5631" i="8"/>
  <c r="S5635" i="8"/>
  <c r="S5639" i="8"/>
  <c r="S5272" i="8"/>
  <c r="S5276" i="8"/>
  <c r="S5280" i="8"/>
  <c r="S5284" i="8"/>
  <c r="S5288" i="8"/>
  <c r="S7486" i="8"/>
  <c r="S7490" i="8"/>
  <c r="S7494" i="8"/>
  <c r="S7498" i="8"/>
  <c r="S7502" i="8"/>
  <c r="S1589" i="8"/>
  <c r="S1593" i="8"/>
  <c r="S3020" i="8"/>
  <c r="S3024" i="8"/>
  <c r="S3028" i="8"/>
  <c r="S3032" i="8"/>
  <c r="S3036" i="8"/>
  <c r="S3040" i="8"/>
  <c r="S3044" i="8"/>
  <c r="S7195" i="8"/>
  <c r="S7199" i="8"/>
  <c r="S5366" i="8"/>
  <c r="S1134" i="8"/>
  <c r="S1138" i="8"/>
  <c r="S1142" i="8"/>
  <c r="S1146" i="8"/>
  <c r="S1150" i="8"/>
  <c r="S1154" i="8"/>
  <c r="S1158" i="8"/>
  <c r="S1162" i="8"/>
  <c r="S1166" i="8"/>
  <c r="S7874" i="8"/>
  <c r="S7951" i="8"/>
  <c r="S7955" i="8"/>
  <c r="S7959" i="8"/>
  <c r="S7963" i="8"/>
  <c r="S7967" i="8"/>
  <c r="S7971" i="8"/>
  <c r="S7975" i="8"/>
  <c r="S7979" i="8"/>
  <c r="S7983" i="8"/>
  <c r="S8114" i="8"/>
  <c r="S6164" i="8"/>
  <c r="S6670" i="8"/>
  <c r="S1456" i="8"/>
  <c r="S3744" i="8"/>
  <c r="S5003" i="8"/>
  <c r="S1425" i="8"/>
  <c r="S2480" i="8"/>
  <c r="S4525" i="8"/>
  <c r="S4536" i="8"/>
  <c r="S1909" i="8"/>
  <c r="S1920" i="8"/>
  <c r="S1931" i="8"/>
  <c r="S1941" i="8"/>
  <c r="S1952" i="8"/>
  <c r="S1445" i="8"/>
  <c r="S3242" i="8"/>
  <c r="S3513" i="8"/>
  <c r="S3521" i="8"/>
  <c r="S3529" i="8"/>
  <c r="S3536" i="8"/>
  <c r="S3541" i="8"/>
  <c r="S6676" i="8"/>
  <c r="S1462" i="8"/>
  <c r="S3749" i="8"/>
  <c r="S5888" i="8"/>
  <c r="S1429" i="8"/>
  <c r="S2483" i="8"/>
  <c r="S4526" i="8"/>
  <c r="S4537" i="8"/>
  <c r="S1911" i="8"/>
  <c r="S1921" i="8"/>
  <c r="S1932" i="8"/>
  <c r="S1943" i="8"/>
  <c r="S1953" i="8"/>
  <c r="S1446" i="8"/>
  <c r="S3244" i="8"/>
  <c r="S3514" i="8"/>
  <c r="S3522" i="8"/>
  <c r="S3542" i="8"/>
  <c r="S3546" i="8"/>
  <c r="S3550" i="8"/>
  <c r="S5628" i="8"/>
  <c r="S5632" i="8"/>
  <c r="S5636" i="8"/>
  <c r="S5640" i="8"/>
  <c r="S5273" i="8"/>
  <c r="S5277" i="8"/>
  <c r="S5281" i="8"/>
  <c r="S5285" i="8"/>
  <c r="S7483" i="8"/>
  <c r="S7487" i="8"/>
  <c r="S7491" i="8"/>
  <c r="S7495" i="8"/>
  <c r="S7499" i="8"/>
  <c r="S7503" i="8"/>
  <c r="S1590" i="8"/>
  <c r="S1594" i="8"/>
  <c r="S3021" i="8"/>
  <c r="S3025" i="8"/>
  <c r="S3029" i="8"/>
  <c r="S3033" i="8"/>
  <c r="S3037" i="8"/>
  <c r="S3041" i="8"/>
  <c r="S3045" i="8"/>
  <c r="S7196" i="8"/>
  <c r="S5363" i="8"/>
  <c r="S5367" i="8"/>
  <c r="S1135" i="8"/>
  <c r="S1139" i="8"/>
  <c r="S1143" i="8"/>
  <c r="S1147" i="8"/>
  <c r="S1151" i="8"/>
  <c r="S1155" i="8"/>
  <c r="S1159" i="8"/>
  <c r="S1163" i="8"/>
  <c r="S1167" i="8"/>
  <c r="S7875" i="8"/>
  <c r="S7952" i="8"/>
  <c r="S7956" i="8"/>
  <c r="S7960" i="8"/>
  <c r="S7964" i="8"/>
  <c r="S7968" i="8"/>
  <c r="S7972" i="8"/>
  <c r="S7976" i="8"/>
  <c r="S7980" i="8"/>
  <c r="S7984" i="8"/>
  <c r="S6161" i="8"/>
  <c r="S6165" i="8"/>
  <c r="S6169" i="8"/>
  <c r="S6173" i="8"/>
  <c r="S651" i="8"/>
  <c r="S5218" i="8"/>
  <c r="S1467" i="8"/>
  <c r="S5887" i="8"/>
  <c r="S5893" i="8"/>
  <c r="S1430" i="8"/>
  <c r="S2484" i="8"/>
  <c r="S4528" i="8"/>
  <c r="S4538" i="8"/>
  <c r="S1912" i="8"/>
  <c r="S1923" i="8"/>
  <c r="S1933" i="8"/>
  <c r="S1944" i="8"/>
  <c r="S1437" i="8"/>
  <c r="S1447" i="8"/>
  <c r="S3245" i="8"/>
  <c r="S3516" i="8"/>
  <c r="S3524" i="8"/>
  <c r="S3530" i="8"/>
  <c r="S3537" i="8"/>
  <c r="S5008" i="8"/>
  <c r="S3717" i="8"/>
  <c r="S671" i="8"/>
  <c r="S4962" i="8"/>
  <c r="S1433" i="8"/>
  <c r="S2485" i="8"/>
  <c r="S4529" i="8"/>
  <c r="S4540" i="8"/>
  <c r="S1913" i="8"/>
  <c r="S1924" i="8"/>
  <c r="S1935" i="8"/>
  <c r="S5013" i="8"/>
  <c r="S3723" i="8"/>
  <c r="S676" i="8"/>
  <c r="S4967" i="8"/>
  <c r="S1434" i="8"/>
  <c r="S2487" i="8"/>
  <c r="S4530" i="8"/>
  <c r="S4541" i="8"/>
  <c r="S1915" i="8"/>
  <c r="S1925" i="8"/>
  <c r="S1936" i="8"/>
  <c r="S1947" i="8"/>
  <c r="S1439" i="8"/>
  <c r="S1450" i="8"/>
  <c r="S3248" i="8"/>
  <c r="S3518" i="8"/>
  <c r="S3525" i="8"/>
  <c r="S3532" i="8"/>
  <c r="S3539" i="8"/>
  <c r="S1945" i="8"/>
  <c r="S3543" i="8"/>
  <c r="S5278" i="8"/>
  <c r="S7504" i="8"/>
  <c r="S3042" i="8"/>
  <c r="S1148" i="8"/>
  <c r="S7957" i="8"/>
  <c r="S6162" i="8"/>
  <c r="S6176" i="8"/>
  <c r="S6190" i="8"/>
  <c r="S6196" i="8"/>
  <c r="S854" i="8"/>
  <c r="S860" i="8"/>
  <c r="S873" i="8"/>
  <c r="S879" i="8"/>
  <c r="S1598" i="8"/>
  <c r="S1604" i="8"/>
  <c r="S1617" i="8"/>
  <c r="S1623" i="8"/>
  <c r="S1630" i="8"/>
  <c r="S1636" i="8"/>
  <c r="S2738" i="8"/>
  <c r="S2744" i="8"/>
  <c r="S2537" i="8"/>
  <c r="S2543" i="8"/>
  <c r="S2556" i="8"/>
  <c r="S2562" i="8"/>
  <c r="S4769" i="8"/>
  <c r="S4775" i="8"/>
  <c r="S6587" i="8"/>
  <c r="S6593" i="8"/>
  <c r="S6600" i="8"/>
  <c r="S3589" i="8"/>
  <c r="S271" i="8"/>
  <c r="S277" i="8"/>
  <c r="S4410" i="8"/>
  <c r="S4416" i="8"/>
  <c r="S3445" i="8"/>
  <c r="S3451" i="8"/>
  <c r="S6056" i="8"/>
  <c r="S6062" i="8"/>
  <c r="S2328" i="8"/>
  <c r="S2334" i="8"/>
  <c r="S2341" i="8"/>
  <c r="S2347" i="8"/>
  <c r="S2360" i="8"/>
  <c r="S4872" i="8"/>
  <c r="S5107" i="8"/>
  <c r="S6821" i="8"/>
  <c r="S3135" i="8"/>
  <c r="S1705" i="8"/>
  <c r="S1712" i="8"/>
  <c r="S1718" i="8"/>
  <c r="S2800" i="8"/>
  <c r="S2806" i="8"/>
  <c r="S2813" i="8"/>
  <c r="S2819" i="8"/>
  <c r="S2831" i="8"/>
  <c r="S3608" i="8"/>
  <c r="S1438" i="8"/>
  <c r="S3547" i="8"/>
  <c r="S5282" i="8"/>
  <c r="S1591" i="8"/>
  <c r="S3046" i="8"/>
  <c r="S1152" i="8"/>
  <c r="S7961" i="8"/>
  <c r="S6166" i="8"/>
  <c r="S6177" i="8"/>
  <c r="S6184" i="8"/>
  <c r="S6191" i="8"/>
  <c r="S6197" i="8"/>
  <c r="S861" i="8"/>
  <c r="S867" i="8"/>
  <c r="S874" i="8"/>
  <c r="S880" i="8"/>
  <c r="S1605" i="8"/>
  <c r="S1611" i="8"/>
  <c r="S1618" i="8"/>
  <c r="S1624" i="8"/>
  <c r="S1637" i="8"/>
  <c r="S2732" i="8"/>
  <c r="S2739" i="8"/>
  <c r="S2531" i="8"/>
  <c r="S2544" i="8"/>
  <c r="S2550" i="8"/>
  <c r="S2557" i="8"/>
  <c r="S2563" i="8"/>
  <c r="S4776" i="8"/>
  <c r="S4782" i="8"/>
  <c r="S6588" i="8"/>
  <c r="S6594" i="8"/>
  <c r="S3590" i="8"/>
  <c r="S265" i="8"/>
  <c r="S272" i="8"/>
  <c r="S278" i="8"/>
  <c r="S4417" i="8"/>
  <c r="S5583" i="8"/>
  <c r="S3446" i="8"/>
  <c r="S3452" i="8"/>
  <c r="S6063" i="8"/>
  <c r="S2322" i="8"/>
  <c r="S2329" i="8"/>
  <c r="S2335" i="8"/>
  <c r="S2348" i="8"/>
  <c r="S2354" i="8"/>
  <c r="S4867" i="8"/>
  <c r="S5101" i="8"/>
  <c r="S6822" i="8"/>
  <c r="S3129" i="8"/>
  <c r="S3251" i="8"/>
  <c r="S1706" i="8"/>
  <c r="S1719" i="8"/>
  <c r="S2794" i="8"/>
  <c r="S2801" i="8"/>
  <c r="S2807" i="8"/>
  <c r="S2820" i="8"/>
  <c r="S2826" i="8"/>
  <c r="S2832" i="8"/>
  <c r="S3598" i="8"/>
  <c r="S3603" i="8"/>
  <c r="S3609" i="8"/>
  <c r="S3613" i="8"/>
  <c r="S3617" i="8"/>
  <c r="S3621" i="8"/>
  <c r="S4785" i="8"/>
  <c r="S4789" i="8"/>
  <c r="S4793" i="8"/>
  <c r="S4797" i="8"/>
  <c r="S4801" i="8"/>
  <c r="S8177" i="8"/>
  <c r="S1449" i="8"/>
  <c r="S5625" i="8"/>
  <c r="S5286" i="8"/>
  <c r="S1595" i="8"/>
  <c r="S7197" i="8"/>
  <c r="S1156" i="8"/>
  <c r="S7965" i="8"/>
  <c r="S6168" i="8"/>
  <c r="S6178" i="8"/>
  <c r="S6185" i="8"/>
  <c r="S6198" i="8"/>
  <c r="S855" i="8"/>
  <c r="S862" i="8"/>
  <c r="S868" i="8"/>
  <c r="S881" i="8"/>
  <c r="S1599" i="8"/>
  <c r="S1606" i="8"/>
  <c r="S1612" i="8"/>
  <c r="S1625" i="8"/>
  <c r="S1631" i="8"/>
  <c r="S1638" i="8"/>
  <c r="S2733" i="8"/>
  <c r="S2532" i="8"/>
  <c r="S2538" i="8"/>
  <c r="S2545" i="8"/>
  <c r="S2551" i="8"/>
  <c r="S2564" i="8"/>
  <c r="S4770" i="8"/>
  <c r="S4777" i="8"/>
  <c r="S4783" i="8"/>
  <c r="S6595" i="8"/>
  <c r="S6601" i="8"/>
  <c r="S3591" i="8"/>
  <c r="S266" i="8"/>
  <c r="S279" i="8"/>
  <c r="S4411" i="8"/>
  <c r="S4418" i="8"/>
  <c r="S5584" i="8"/>
  <c r="S3453" i="8"/>
  <c r="S6057" i="8"/>
  <c r="S6064" i="8"/>
  <c r="S2323" i="8"/>
  <c r="S2336" i="8"/>
  <c r="S2342" i="8"/>
  <c r="S2349" i="8"/>
  <c r="S2355" i="8"/>
  <c r="S5102" i="8"/>
  <c r="S5108" i="8"/>
  <c r="S6823" i="8"/>
  <c r="S3130" i="8"/>
  <c r="S1707" i="8"/>
  <c r="S1713" i="8"/>
  <c r="S1720" i="8"/>
  <c r="S2795" i="8"/>
  <c r="S2808" i="8"/>
  <c r="S2814" i="8"/>
  <c r="S2821" i="8"/>
  <c r="S2827" i="8"/>
  <c r="S3604" i="8"/>
  <c r="S3246" i="8"/>
  <c r="S5629" i="8"/>
  <c r="S7484" i="8"/>
  <c r="S3022" i="8"/>
  <c r="S5364" i="8"/>
  <c r="S1160" i="8"/>
  <c r="S7969" i="8"/>
  <c r="S6170" i="8"/>
  <c r="S6179" i="8"/>
  <c r="S6186" i="8"/>
  <c r="S6192" i="8"/>
  <c r="S6199" i="8"/>
  <c r="S856" i="8"/>
  <c r="S869" i="8"/>
  <c r="S875" i="8"/>
  <c r="S882" i="8"/>
  <c r="S1600" i="8"/>
  <c r="S1613" i="8"/>
  <c r="S1619" i="8"/>
  <c r="S1626" i="8"/>
  <c r="S1632" i="8"/>
  <c r="S2734" i="8"/>
  <c r="S2740" i="8"/>
  <c r="S2533" i="8"/>
  <c r="S2539" i="8"/>
  <c r="S2552" i="8"/>
  <c r="S2558" i="8"/>
  <c r="S2565" i="8"/>
  <c r="S4771" i="8"/>
  <c r="S4784" i="8"/>
  <c r="S6589" i="8"/>
  <c r="S6596" i="8"/>
  <c r="S6602" i="8"/>
  <c r="S267" i="8"/>
  <c r="S273" i="8"/>
  <c r="S280" i="8"/>
  <c r="S4412" i="8"/>
  <c r="S5585" i="8"/>
  <c r="S3447" i="8"/>
  <c r="S3454" i="8"/>
  <c r="S6058" i="8"/>
  <c r="S2324" i="8"/>
  <c r="S2330" i="8"/>
  <c r="S2337" i="8"/>
  <c r="S2343" i="8"/>
  <c r="S2356" i="8"/>
  <c r="S4868" i="8"/>
  <c r="S5103" i="8"/>
  <c r="S6817" i="8"/>
  <c r="S3131" i="8"/>
  <c r="S3252" i="8"/>
  <c r="S1708" i="8"/>
  <c r="S1714" i="8"/>
  <c r="S2796" i="8"/>
  <c r="S2802" i="8"/>
  <c r="S2809" i="8"/>
  <c r="S2815" i="8"/>
  <c r="S2828" i="8"/>
  <c r="S2833" i="8"/>
  <c r="S3599" i="8"/>
  <c r="S3605" i="8"/>
  <c r="S3610" i="8"/>
  <c r="S3614" i="8"/>
  <c r="S3618" i="8"/>
  <c r="S3622" i="8"/>
  <c r="S4786" i="8"/>
  <c r="S4790" i="8"/>
  <c r="S4794" i="8"/>
  <c r="S4798" i="8"/>
  <c r="S8174" i="8"/>
  <c r="S8178" i="8"/>
  <c r="S8182" i="8"/>
  <c r="S8186" i="8"/>
  <c r="S8190" i="8"/>
  <c r="S1998" i="8"/>
  <c r="S2002" i="8"/>
  <c r="S2006" i="8"/>
  <c r="S4305" i="8"/>
  <c r="S4485" i="8"/>
  <c r="S4489" i="8"/>
  <c r="S4493" i="8"/>
  <c r="S4497" i="8"/>
  <c r="S3517" i="8"/>
  <c r="S5633" i="8"/>
  <c r="S7488" i="8"/>
  <c r="S3026" i="8"/>
  <c r="S5368" i="8"/>
  <c r="S1164" i="8"/>
  <c r="S7973" i="8"/>
  <c r="S6171" i="8"/>
  <c r="S6180" i="8"/>
  <c r="S6187" i="8"/>
  <c r="S6193" i="8"/>
  <c r="S857" i="8"/>
  <c r="S863" i="8"/>
  <c r="S870" i="8"/>
  <c r="S876" i="8"/>
  <c r="S1601" i="8"/>
  <c r="S1607" i="8"/>
  <c r="S1614" i="8"/>
  <c r="S1620" i="8"/>
  <c r="S1633" i="8"/>
  <c r="S1639" i="8"/>
  <c r="S2735" i="8"/>
  <c r="S2741" i="8"/>
  <c r="S2540" i="8"/>
  <c r="S2546" i="8"/>
  <c r="S2553" i="8"/>
  <c r="S2559" i="8"/>
  <c r="S4772" i="8"/>
  <c r="S4778" i="8"/>
  <c r="S6584" i="8"/>
  <c r="S6590" i="8"/>
  <c r="S6603" i="8"/>
  <c r="S3592" i="8"/>
  <c r="S268" i="8"/>
  <c r="S274" i="8"/>
  <c r="S4413" i="8"/>
  <c r="S4419" i="8"/>
  <c r="S5586" i="8"/>
  <c r="S3448" i="8"/>
  <c r="S6059" i="8"/>
  <c r="S2318" i="8"/>
  <c r="S2325" i="8"/>
  <c r="S2331" i="8"/>
  <c r="S2344" i="8"/>
  <c r="S2350" i="8"/>
  <c r="S2357" i="8"/>
  <c r="S4869" i="8"/>
  <c r="S6818" i="8"/>
  <c r="S6824" i="8"/>
  <c r="S3132" i="8"/>
  <c r="S3253" i="8"/>
  <c r="S1715" i="8"/>
  <c r="S1721" i="8"/>
  <c r="S2797" i="8"/>
  <c r="S2803" i="8"/>
  <c r="S2816" i="8"/>
  <c r="S2822" i="8"/>
  <c r="S3600" i="8"/>
  <c r="S5637" i="8"/>
  <c r="S7492" i="8"/>
  <c r="S3030" i="8"/>
  <c r="S1136" i="8"/>
  <c r="S1168" i="8"/>
  <c r="S7977" i="8"/>
  <c r="S6172" i="8"/>
  <c r="S6181" i="8"/>
  <c r="S6194" i="8"/>
  <c r="S6200" i="8"/>
  <c r="S858" i="8"/>
  <c r="S864" i="8"/>
  <c r="S877" i="8"/>
  <c r="S883" i="8"/>
  <c r="S1602" i="8"/>
  <c r="S1608" i="8"/>
  <c r="S1621" i="8"/>
  <c r="S1627" i="8"/>
  <c r="S1634" i="8"/>
  <c r="S2729" i="8"/>
  <c r="S2742" i="8"/>
  <c r="S2534" i="8"/>
  <c r="S2541" i="8"/>
  <c r="S2547" i="8"/>
  <c r="S2560" i="8"/>
  <c r="S2566" i="8"/>
  <c r="S4773" i="8"/>
  <c r="S4779" i="8"/>
  <c r="S6591" i="8"/>
  <c r="S6597" i="8"/>
  <c r="S6604" i="8"/>
  <c r="S3593" i="8"/>
  <c r="S275" i="8"/>
  <c r="S281" i="8"/>
  <c r="S4414" i="8"/>
  <c r="S4420" i="8"/>
  <c r="S3449" i="8"/>
  <c r="S6053" i="8"/>
  <c r="S6060" i="8"/>
  <c r="S2319" i="8"/>
  <c r="S2332" i="8"/>
  <c r="S2338" i="8"/>
  <c r="S2345" i="8"/>
  <c r="S2351" i="8"/>
  <c r="S4870" i="8"/>
  <c r="S5104" i="8"/>
  <c r="S6819" i="8"/>
  <c r="S6825" i="8"/>
  <c r="S1703" i="8"/>
  <c r="S1709" i="8"/>
  <c r="S1716" i="8"/>
  <c r="S1722" i="8"/>
  <c r="S2804" i="8"/>
  <c r="S2810" i="8"/>
  <c r="S2817" i="8"/>
  <c r="S2823" i="8"/>
  <c r="S2829" i="8"/>
  <c r="S3595" i="8"/>
  <c r="S3601" i="8"/>
  <c r="S3606" i="8"/>
  <c r="S3611" i="8"/>
  <c r="S3615" i="8"/>
  <c r="S3619" i="8"/>
  <c r="S3623" i="8"/>
  <c r="S4787" i="8"/>
  <c r="S4791" i="8"/>
  <c r="S4795" i="8"/>
  <c r="S4799" i="8"/>
  <c r="S8175" i="8"/>
  <c r="S8179" i="8"/>
  <c r="S8183" i="8"/>
  <c r="S8187" i="8"/>
  <c r="S8191" i="8"/>
  <c r="S1999" i="8"/>
  <c r="S2003" i="8"/>
  <c r="S2007" i="8"/>
  <c r="S4306" i="8"/>
  <c r="S3531" i="8"/>
  <c r="S5756" i="8"/>
  <c r="S7496" i="8"/>
  <c r="S3034" i="8"/>
  <c r="S1140" i="8"/>
  <c r="S7876" i="8"/>
  <c r="S7981" i="8"/>
  <c r="S6174" i="8"/>
  <c r="S6182" i="8"/>
  <c r="S6188" i="8"/>
  <c r="S6195" i="8"/>
  <c r="S6201" i="8"/>
  <c r="S865" i="8"/>
  <c r="S871" i="8"/>
  <c r="S878" i="8"/>
  <c r="S1596" i="8"/>
  <c r="S1609" i="8"/>
  <c r="S1615" i="8"/>
  <c r="S1622" i="8"/>
  <c r="S1628" i="8"/>
  <c r="S2730" i="8"/>
  <c r="S2736" i="8"/>
  <c r="S2743" i="8"/>
  <c r="S2535" i="8"/>
  <c r="S2548" i="8"/>
  <c r="S2554" i="8"/>
  <c r="S2561" i="8"/>
  <c r="S4767" i="8"/>
  <c r="S4780" i="8"/>
  <c r="S6585" i="8"/>
  <c r="S6592" i="8"/>
  <c r="S6598" i="8"/>
  <c r="S3594" i="8"/>
  <c r="S269" i="8"/>
  <c r="S276" i="8"/>
  <c r="S282" i="8"/>
  <c r="S5581" i="8"/>
  <c r="S3443" i="8"/>
  <c r="S3450" i="8"/>
  <c r="S6054" i="8"/>
  <c r="S2320" i="8"/>
  <c r="S2326" i="8"/>
  <c r="S2333" i="8"/>
  <c r="S2339" i="8"/>
  <c r="S2352" i="8"/>
  <c r="S2358" i="8"/>
  <c r="S4871" i="8"/>
  <c r="S5105" i="8"/>
  <c r="S6826" i="8"/>
  <c r="S3133" i="8"/>
  <c r="S1704" i="8"/>
  <c r="S1710" i="8"/>
  <c r="S2792" i="8"/>
  <c r="S2798" i="8"/>
  <c r="S2805" i="8"/>
  <c r="S2811" i="8"/>
  <c r="S2824" i="8"/>
  <c r="S3596" i="8"/>
  <c r="S3538" i="8"/>
  <c r="S5274" i="8"/>
  <c r="S7500" i="8"/>
  <c r="S3038" i="8"/>
  <c r="S1144" i="8"/>
  <c r="S7953" i="8"/>
  <c r="S8112" i="8"/>
  <c r="S6175" i="8"/>
  <c r="S6183" i="8"/>
  <c r="S6189" i="8"/>
  <c r="S6202" i="8"/>
  <c r="S859" i="8"/>
  <c r="S866" i="8"/>
  <c r="S872" i="8"/>
  <c r="S1597" i="8"/>
  <c r="S1603" i="8"/>
  <c r="S1610" i="8"/>
  <c r="S1616" i="8"/>
  <c r="S1629" i="8"/>
  <c r="S1635" i="8"/>
  <c r="S2731" i="8"/>
  <c r="S2737" i="8"/>
  <c r="S4774" i="8"/>
  <c r="S2321" i="8"/>
  <c r="S5106" i="8"/>
  <c r="S2799" i="8"/>
  <c r="S3607" i="8"/>
  <c r="S4800" i="8"/>
  <c r="S4488" i="8"/>
  <c r="S4495" i="8"/>
  <c r="S4501" i="8"/>
  <c r="S4506" i="8"/>
  <c r="S4517" i="8"/>
  <c r="S4522" i="8"/>
  <c r="S7339" i="8"/>
  <c r="S7344" i="8"/>
  <c r="S7689" i="8"/>
  <c r="S7694" i="8"/>
  <c r="S7992" i="8"/>
  <c r="S7997" i="8"/>
  <c r="S8340" i="8"/>
  <c r="S8351" i="8"/>
  <c r="S2084" i="8"/>
  <c r="S5516" i="8"/>
  <c r="S5521" i="8"/>
  <c r="S5343" i="8"/>
  <c r="S5348" i="8"/>
  <c r="S5359" i="8"/>
  <c r="S3104" i="8"/>
  <c r="S3115" i="8"/>
  <c r="S3120" i="8"/>
  <c r="S6969" i="8"/>
  <c r="S6974" i="8"/>
  <c r="S6985" i="8"/>
  <c r="S6990" i="8"/>
  <c r="S253" i="8"/>
  <c r="S8552" i="8"/>
  <c r="S2916" i="8"/>
  <c r="S8556" i="8"/>
  <c r="S7721" i="8"/>
  <c r="S7726" i="8"/>
  <c r="S7737" i="8"/>
  <c r="S7539" i="8"/>
  <c r="S6118" i="8"/>
  <c r="S6123" i="8"/>
  <c r="S6134" i="8"/>
  <c r="S6139" i="8"/>
  <c r="S6150" i="8"/>
  <c r="S817" i="8"/>
  <c r="S5855" i="8"/>
  <c r="S5859" i="8"/>
  <c r="S6491" i="8"/>
  <c r="S6495" i="8"/>
  <c r="S6499" i="8"/>
  <c r="S6503" i="8"/>
  <c r="S3581" i="8"/>
  <c r="S3585" i="8"/>
  <c r="S1359" i="8"/>
  <c r="S1363" i="8"/>
  <c r="S1367" i="8"/>
  <c r="S2173" i="8"/>
  <c r="S2177" i="8"/>
  <c r="S4345" i="8"/>
  <c r="S4349" i="8"/>
  <c r="S4353" i="8"/>
  <c r="S4357" i="8"/>
  <c r="S4361" i="8"/>
  <c r="S5902" i="8"/>
  <c r="S2363" i="8"/>
  <c r="S2367" i="8"/>
  <c r="S2371" i="8"/>
  <c r="S2375" i="8"/>
  <c r="S2379" i="8"/>
  <c r="S2383" i="8"/>
  <c r="S2387" i="8"/>
  <c r="S2391" i="8"/>
  <c r="S2395" i="8"/>
  <c r="S8167" i="8"/>
  <c r="S7407" i="8"/>
  <c r="S7411" i="8"/>
  <c r="S7415" i="8"/>
  <c r="S7419" i="8"/>
  <c r="S7423" i="8"/>
  <c r="S7427" i="8"/>
  <c r="S7431" i="8"/>
  <c r="S7435" i="8"/>
  <c r="S6886" i="8"/>
  <c r="S7509" i="8"/>
  <c r="S7513" i="8"/>
  <c r="S7517" i="8"/>
  <c r="S7521" i="8"/>
  <c r="S7439" i="8"/>
  <c r="S7443" i="8"/>
  <c r="S7447" i="8"/>
  <c r="S7451" i="8"/>
  <c r="S7455" i="8"/>
  <c r="S7235" i="8"/>
  <c r="S5292" i="8"/>
  <c r="S5296" i="8"/>
  <c r="S5300" i="8"/>
  <c r="S5304" i="8"/>
  <c r="S5308" i="8"/>
  <c r="S5312" i="8"/>
  <c r="S5316" i="8"/>
  <c r="S5320" i="8"/>
  <c r="S5324" i="8"/>
  <c r="S1750" i="8"/>
  <c r="S1754" i="8"/>
  <c r="S1758" i="8"/>
  <c r="S1762" i="8"/>
  <c r="S1766" i="8"/>
  <c r="S1770" i="8"/>
  <c r="S1774" i="8"/>
  <c r="S4781" i="8"/>
  <c r="S283" i="8"/>
  <c r="S2327" i="8"/>
  <c r="S6820" i="8"/>
  <c r="S3612" i="8"/>
  <c r="S8176" i="8"/>
  <c r="S1996" i="8"/>
  <c r="S2004" i="8"/>
  <c r="S4483" i="8"/>
  <c r="S4507" i="8"/>
  <c r="S4512" i="8"/>
  <c r="S4523" i="8"/>
  <c r="S7334" i="8"/>
  <c r="S7345" i="8"/>
  <c r="S7350" i="8"/>
  <c r="S7695" i="8"/>
  <c r="S7987" i="8"/>
  <c r="S7998" i="8"/>
  <c r="S8326" i="8"/>
  <c r="S8341" i="8"/>
  <c r="S8346" i="8"/>
  <c r="S5506" i="8"/>
  <c r="S5511" i="8"/>
  <c r="S5522" i="8"/>
  <c r="S5338" i="8"/>
  <c r="S5349" i="8"/>
  <c r="S5354" i="8"/>
  <c r="S3105" i="8"/>
  <c r="S3110" i="8"/>
  <c r="S2536" i="8"/>
  <c r="S6586" i="8"/>
  <c r="S4415" i="8"/>
  <c r="S3128" i="8"/>
  <c r="S2812" i="8"/>
  <c r="S3616" i="8"/>
  <c r="S8180" i="8"/>
  <c r="S4490" i="8"/>
  <c r="S4496" i="8"/>
  <c r="S4502" i="8"/>
  <c r="S4513" i="8"/>
  <c r="S4518" i="8"/>
  <c r="S7335" i="8"/>
  <c r="S7340" i="8"/>
  <c r="S7351" i="8"/>
  <c r="S7690" i="8"/>
  <c r="S7988" i="8"/>
  <c r="S7993" i="8"/>
  <c r="S8327" i="8"/>
  <c r="S8347" i="8"/>
  <c r="S8352" i="8"/>
  <c r="S5512" i="8"/>
  <c r="S5517" i="8"/>
  <c r="S5339" i="8"/>
  <c r="S5344" i="8"/>
  <c r="S5355" i="8"/>
  <c r="S5360" i="8"/>
  <c r="S3111" i="8"/>
  <c r="S3116" i="8"/>
  <c r="S3127" i="8"/>
  <c r="S6970" i="8"/>
  <c r="S6981" i="8"/>
  <c r="S6986" i="8"/>
  <c r="S249" i="8"/>
  <c r="S8548" i="8"/>
  <c r="S2912" i="8"/>
  <c r="S2917" i="8"/>
  <c r="S7717" i="8"/>
  <c r="S7722" i="8"/>
  <c r="S7733" i="8"/>
  <c r="S7738" i="8"/>
  <c r="S7546" i="8"/>
  <c r="S6119" i="8"/>
  <c r="S6130" i="8"/>
  <c r="S6135" i="8"/>
  <c r="S6146" i="8"/>
  <c r="S6151" i="8"/>
  <c r="S818" i="8"/>
  <c r="S5856" i="8"/>
  <c r="S5860" i="8"/>
  <c r="S6492" i="8"/>
  <c r="S6496" i="8"/>
  <c r="S6500" i="8"/>
  <c r="S6504" i="8"/>
  <c r="S3582" i="8"/>
  <c r="S3586" i="8"/>
  <c r="S1360" i="8"/>
  <c r="S1364" i="8"/>
  <c r="S1368" i="8"/>
  <c r="S2174" i="8"/>
  <c r="S4342" i="8"/>
  <c r="S4346" i="8"/>
  <c r="S4350" i="8"/>
  <c r="S4354" i="8"/>
  <c r="S4358" i="8"/>
  <c r="S4362" i="8"/>
  <c r="S5903" i="8"/>
  <c r="S2364" i="8"/>
  <c r="S2368" i="8"/>
  <c r="S2372" i="8"/>
  <c r="S2376" i="8"/>
  <c r="S2380" i="8"/>
  <c r="S2384" i="8"/>
  <c r="S2388" i="8"/>
  <c r="S2392" i="8"/>
  <c r="S2396" i="8"/>
  <c r="S8168" i="8"/>
  <c r="S7408" i="8"/>
  <c r="S7412" i="8"/>
  <c r="S7416" i="8"/>
  <c r="S7420" i="8"/>
  <c r="S7424" i="8"/>
  <c r="S7428" i="8"/>
  <c r="S7432" i="8"/>
  <c r="S7436" i="8"/>
  <c r="S7506" i="8"/>
  <c r="S7510" i="8"/>
  <c r="S7514" i="8"/>
  <c r="S7518" i="8"/>
  <c r="S7522" i="8"/>
  <c r="S7440" i="8"/>
  <c r="S7444" i="8"/>
  <c r="S7448" i="8"/>
  <c r="S7452" i="8"/>
  <c r="S7456" i="8"/>
  <c r="S5289" i="8"/>
  <c r="S5293" i="8"/>
  <c r="S5297" i="8"/>
  <c r="S5301" i="8"/>
  <c r="S5305" i="8"/>
  <c r="S5309" i="8"/>
  <c r="S5313" i="8"/>
  <c r="S5317" i="8"/>
  <c r="S5321" i="8"/>
  <c r="S5325" i="8"/>
  <c r="S1751" i="8"/>
  <c r="S1755" i="8"/>
  <c r="S1759" i="8"/>
  <c r="S1763" i="8"/>
  <c r="S1767" i="8"/>
  <c r="S1771" i="8"/>
  <c r="S1775" i="8"/>
  <c r="S1779" i="8"/>
  <c r="S1783" i="8"/>
  <c r="S7168" i="8"/>
  <c r="S7172" i="8"/>
  <c r="S2542" i="8"/>
  <c r="S5582" i="8"/>
  <c r="S2340" i="8"/>
  <c r="S3134" i="8"/>
  <c r="S2818" i="8"/>
  <c r="S3620" i="8"/>
  <c r="S8181" i="8"/>
  <c r="S1997" i="8"/>
  <c r="S2005" i="8"/>
  <c r="S4484" i="8"/>
  <c r="S4491" i="8"/>
  <c r="S4503" i="8"/>
  <c r="S4508" i="8"/>
  <c r="S4519" i="8"/>
  <c r="S7330" i="8"/>
  <c r="S7341" i="8"/>
  <c r="S7346" i="8"/>
  <c r="S7691" i="8"/>
  <c r="S7696" i="8"/>
  <c r="S7994" i="8"/>
  <c r="S7999" i="8"/>
  <c r="S8342" i="8"/>
  <c r="S2081" i="8"/>
  <c r="S5507" i="8"/>
  <c r="S5518" i="8"/>
  <c r="S5523" i="8"/>
  <c r="S5345" i="8"/>
  <c r="S5350" i="8"/>
  <c r="S5361" i="8"/>
  <c r="S3106" i="8"/>
  <c r="S3117" i="8"/>
  <c r="S3122" i="8"/>
  <c r="S6971" i="8"/>
  <c r="S6976" i="8"/>
  <c r="S6987" i="8"/>
  <c r="S1554" i="8"/>
  <c r="S8549" i="8"/>
  <c r="S8554" i="8"/>
  <c r="S2918" i="8"/>
  <c r="S8558" i="8"/>
  <c r="S7723" i="8"/>
  <c r="S7728" i="8"/>
  <c r="S7536" i="8"/>
  <c r="S7541" i="8"/>
  <c r="S6120" i="8"/>
  <c r="S6125" i="8"/>
  <c r="S6136" i="8"/>
  <c r="S6141" i="8"/>
  <c r="S2549" i="8"/>
  <c r="S6599" i="8"/>
  <c r="S3444" i="8"/>
  <c r="S2346" i="8"/>
  <c r="S2825" i="8"/>
  <c r="S3624" i="8"/>
  <c r="S8184" i="8"/>
  <c r="S4498" i="8"/>
  <c r="S4509" i="8"/>
  <c r="S4514" i="8"/>
  <c r="S7331" i="8"/>
  <c r="S7336" i="8"/>
  <c r="S7347" i="8"/>
  <c r="S7352" i="8"/>
  <c r="S7697" i="8"/>
  <c r="S7989" i="8"/>
  <c r="S8000" i="8"/>
  <c r="S8328" i="8"/>
  <c r="S8343" i="8"/>
  <c r="S8348" i="8"/>
  <c r="S5508" i="8"/>
  <c r="S5513" i="8"/>
  <c r="S5524" i="8"/>
  <c r="S5340" i="8"/>
  <c r="S5351" i="8"/>
  <c r="S5356" i="8"/>
  <c r="S3107" i="8"/>
  <c r="S3112" i="8"/>
  <c r="S3123" i="8"/>
  <c r="S6966" i="8"/>
  <c r="S6977" i="8"/>
  <c r="S6982" i="8"/>
  <c r="S1555" i="8"/>
  <c r="S250" i="8"/>
  <c r="S5326" i="8"/>
  <c r="S2913" i="8"/>
  <c r="S8559" i="8"/>
  <c r="S7718" i="8"/>
  <c r="S7729" i="8"/>
  <c r="S7734" i="8"/>
  <c r="S7542" i="8"/>
  <c r="S7547" i="8"/>
  <c r="S6126" i="8"/>
  <c r="S6131" i="8"/>
  <c r="S6142" i="8"/>
  <c r="S6147" i="8"/>
  <c r="S6152" i="8"/>
  <c r="S5853" i="8"/>
  <c r="S5857" i="8"/>
  <c r="S5861" i="8"/>
  <c r="S6493" i="8"/>
  <c r="S6497" i="8"/>
  <c r="S6501" i="8"/>
  <c r="S3579" i="8"/>
  <c r="S3583" i="8"/>
  <c r="S3587" i="8"/>
  <c r="S1361" i="8"/>
  <c r="S1365" i="8"/>
  <c r="S2171" i="8"/>
  <c r="S2175" i="8"/>
  <c r="S4343" i="8"/>
  <c r="S4347" i="8"/>
  <c r="S4351" i="8"/>
  <c r="S4355" i="8"/>
  <c r="S4359" i="8"/>
  <c r="S4363" i="8"/>
  <c r="S2361" i="8"/>
  <c r="S2365" i="8"/>
  <c r="S2369" i="8"/>
  <c r="S2373" i="8"/>
  <c r="S2377" i="8"/>
  <c r="S2381" i="8"/>
  <c r="S2385" i="8"/>
  <c r="S2389" i="8"/>
  <c r="S2393" i="8"/>
  <c r="S2397" i="8"/>
  <c r="S7405" i="8"/>
  <c r="S7409" i="8"/>
  <c r="S7413" i="8"/>
  <c r="S7417" i="8"/>
  <c r="S7421" i="8"/>
  <c r="S7425" i="8"/>
  <c r="S7429" i="8"/>
  <c r="S7433" i="8"/>
  <c r="S7437" i="8"/>
  <c r="S7507" i="8"/>
  <c r="S7511" i="8"/>
  <c r="S7515" i="8"/>
  <c r="S7519" i="8"/>
  <c r="S7523" i="8"/>
  <c r="S7441" i="8"/>
  <c r="S7445" i="8"/>
  <c r="S7449" i="8"/>
  <c r="S7453" i="8"/>
  <c r="S7457" i="8"/>
  <c r="S5290" i="8"/>
  <c r="S5294" i="8"/>
  <c r="S5298" i="8"/>
  <c r="S5302" i="8"/>
  <c r="S5306" i="8"/>
  <c r="S5310" i="8"/>
  <c r="S5314" i="8"/>
  <c r="S5318" i="8"/>
  <c r="S5322" i="8"/>
  <c r="S1748" i="8"/>
  <c r="S1752" i="8"/>
  <c r="S1756" i="8"/>
  <c r="S1760" i="8"/>
  <c r="S1764" i="8"/>
  <c r="S1768" i="8"/>
  <c r="S1772" i="8"/>
  <c r="S1776" i="8"/>
  <c r="S1780" i="8"/>
  <c r="S1784" i="8"/>
  <c r="S7169" i="8"/>
  <c r="S2408" i="8"/>
  <c r="S2412" i="8"/>
  <c r="S2416" i="8"/>
  <c r="S2420" i="8"/>
  <c r="S2424" i="8"/>
  <c r="S2428" i="8"/>
  <c r="S2555" i="8"/>
  <c r="S6605" i="8"/>
  <c r="S2353" i="8"/>
  <c r="S1711" i="8"/>
  <c r="S2830" i="8"/>
  <c r="S4788" i="8"/>
  <c r="S8185" i="8"/>
  <c r="S2000" i="8"/>
  <c r="S4303" i="8"/>
  <c r="S4486" i="8"/>
  <c r="S4492" i="8"/>
  <c r="S4499" i="8"/>
  <c r="S4504" i="8"/>
  <c r="S4515" i="8"/>
  <c r="S4520" i="8"/>
  <c r="S7337" i="8"/>
  <c r="S7342" i="8"/>
  <c r="S7353" i="8"/>
  <c r="S7692" i="8"/>
  <c r="S7990" i="8"/>
  <c r="S7995" i="8"/>
  <c r="S8329" i="8"/>
  <c r="S8349" i="8"/>
  <c r="S2082" i="8"/>
  <c r="S5514" i="8"/>
  <c r="S5519" i="8"/>
  <c r="S5341" i="8"/>
  <c r="S5346" i="8"/>
  <c r="S5357" i="8"/>
  <c r="S5362" i="8"/>
  <c r="S3113" i="8"/>
  <c r="S3118" i="8"/>
  <c r="S6967" i="8"/>
  <c r="S6972" i="8"/>
  <c r="S6983" i="8"/>
  <c r="S6988" i="8"/>
  <c r="S251" i="8"/>
  <c r="S8550" i="8"/>
  <c r="S2914" i="8"/>
  <c r="S2919" i="8"/>
  <c r="S7719" i="8"/>
  <c r="S7724" i="8"/>
  <c r="S7735" i="8"/>
  <c r="S7537" i="8"/>
  <c r="S6116" i="8"/>
  <c r="S6121" i="8"/>
  <c r="S6132" i="8"/>
  <c r="S6137" i="8"/>
  <c r="S6148" i="8"/>
  <c r="S264" i="8"/>
  <c r="S6055" i="8"/>
  <c r="S2359" i="8"/>
  <c r="S1717" i="8"/>
  <c r="S3597" i="8"/>
  <c r="S4792" i="8"/>
  <c r="S8188" i="8"/>
  <c r="S4487" i="8"/>
  <c r="S4505" i="8"/>
  <c r="S4510" i="8"/>
  <c r="S4521" i="8"/>
  <c r="S7332" i="8"/>
  <c r="S7343" i="8"/>
  <c r="S7348" i="8"/>
  <c r="S7693" i="8"/>
  <c r="S7985" i="8"/>
  <c r="S7996" i="8"/>
  <c r="S8324" i="8"/>
  <c r="S8339" i="8"/>
  <c r="S8344" i="8"/>
  <c r="S2083" i="8"/>
  <c r="S5509" i="8"/>
  <c r="S5520" i="8"/>
  <c r="S5525" i="8"/>
  <c r="S5347" i="8"/>
  <c r="S5352" i="8"/>
  <c r="S3103" i="8"/>
  <c r="S3108" i="8"/>
  <c r="S3119" i="8"/>
  <c r="S3124" i="8"/>
  <c r="S6973" i="8"/>
  <c r="S6978" i="8"/>
  <c r="S6989" i="8"/>
  <c r="S246" i="8"/>
  <c r="S8551" i="8"/>
  <c r="S5327" i="8"/>
  <c r="S8555" i="8"/>
  <c r="S8560" i="8"/>
  <c r="S7725" i="8"/>
  <c r="S7730" i="8"/>
  <c r="S7538" i="8"/>
  <c r="S7543" i="8"/>
  <c r="S6122" i="8"/>
  <c r="S6127" i="8"/>
  <c r="S6138" i="8"/>
  <c r="S6143" i="8"/>
  <c r="S816" i="8"/>
  <c r="S5854" i="8"/>
  <c r="S5858" i="8"/>
  <c r="S5862" i="8"/>
  <c r="S6494" i="8"/>
  <c r="S6498" i="8"/>
  <c r="S6502" i="8"/>
  <c r="S3580" i="8"/>
  <c r="S3584" i="8"/>
  <c r="S3588" i="8"/>
  <c r="S1362" i="8"/>
  <c r="S1366" i="8"/>
  <c r="S2172" i="8"/>
  <c r="S2176" i="8"/>
  <c r="S4344" i="8"/>
  <c r="S4348" i="8"/>
  <c r="S4352" i="8"/>
  <c r="S4356" i="8"/>
  <c r="S4360" i="8"/>
  <c r="S5901" i="8"/>
  <c r="S2362" i="8"/>
  <c r="S2366" i="8"/>
  <c r="S2370" i="8"/>
  <c r="S2374" i="8"/>
  <c r="S2378" i="8"/>
  <c r="S2382" i="8"/>
  <c r="S2386" i="8"/>
  <c r="S2390" i="8"/>
  <c r="S2394" i="8"/>
  <c r="S8166" i="8"/>
  <c r="S7406" i="8"/>
  <c r="S7410" i="8"/>
  <c r="S7414" i="8"/>
  <c r="S7418" i="8"/>
  <c r="S7422" i="8"/>
  <c r="S7426" i="8"/>
  <c r="S7430" i="8"/>
  <c r="S7434" i="8"/>
  <c r="S6885" i="8"/>
  <c r="S7508" i="8"/>
  <c r="S7512" i="8"/>
  <c r="S7516" i="8"/>
  <c r="S7520" i="8"/>
  <c r="S7438" i="8"/>
  <c r="S7442" i="8"/>
  <c r="S7446" i="8"/>
  <c r="S7450" i="8"/>
  <c r="S7454" i="8"/>
  <c r="S7234" i="8"/>
  <c r="S5291" i="8"/>
  <c r="S5295" i="8"/>
  <c r="S5299" i="8"/>
  <c r="S5303" i="8"/>
  <c r="S5307" i="8"/>
  <c r="S5311" i="8"/>
  <c r="S5315" i="8"/>
  <c r="S5319" i="8"/>
  <c r="S5323" i="8"/>
  <c r="S1749" i="8"/>
  <c r="S1753" i="8"/>
  <c r="S1757" i="8"/>
  <c r="S4768" i="8"/>
  <c r="S270" i="8"/>
  <c r="S6061" i="8"/>
  <c r="S2793" i="8"/>
  <c r="S3602" i="8"/>
  <c r="S4796" i="8"/>
  <c r="S8189" i="8"/>
  <c r="S2001" i="8"/>
  <c r="S4304" i="8"/>
  <c r="S4494" i="8"/>
  <c r="S4500" i="8"/>
  <c r="S4511" i="8"/>
  <c r="S4516" i="8"/>
  <c r="S7333" i="8"/>
  <c r="S7338" i="8"/>
  <c r="S7349" i="8"/>
  <c r="S7354" i="8"/>
  <c r="S7986" i="8"/>
  <c r="S7991" i="8"/>
  <c r="S8325" i="8"/>
  <c r="S8330" i="8"/>
  <c r="S8345" i="8"/>
  <c r="S8350" i="8"/>
  <c r="S5510" i="8"/>
  <c r="S5515" i="8"/>
  <c r="S5526" i="8"/>
  <c r="S5342" i="8"/>
  <c r="S5353" i="8"/>
  <c r="S5358" i="8"/>
  <c r="S3109" i="8"/>
  <c r="S3114" i="8"/>
  <c r="S3125" i="8"/>
  <c r="S6968" i="8"/>
  <c r="S6979" i="8"/>
  <c r="S6984" i="8"/>
  <c r="S247" i="8"/>
  <c r="S252" i="8"/>
  <c r="S5328" i="8"/>
  <c r="S2915" i="8"/>
  <c r="S7715" i="8"/>
  <c r="S7720" i="8"/>
  <c r="S7731" i="8"/>
  <c r="S7736" i="8"/>
  <c r="S7544" i="8"/>
  <c r="S6117" i="8"/>
  <c r="S6128" i="8"/>
  <c r="S6133" i="8"/>
  <c r="S6144" i="8"/>
  <c r="S6149" i="8"/>
  <c r="S248" i="8"/>
  <c r="S7727" i="8"/>
  <c r="S1786" i="8"/>
  <c r="S2411" i="8"/>
  <c r="S2419" i="8"/>
  <c r="S2427" i="8"/>
  <c r="S3350" i="8"/>
  <c r="S3356" i="8"/>
  <c r="S3363" i="8"/>
  <c r="S3369" i="8"/>
  <c r="S3382" i="8"/>
  <c r="S2923" i="8"/>
  <c r="S6827" i="8"/>
  <c r="S6833" i="8"/>
  <c r="S552" i="8"/>
  <c r="S5464" i="8"/>
  <c r="S8463" i="8"/>
  <c r="S8469" i="8"/>
  <c r="S2285" i="8"/>
  <c r="S4223" i="8"/>
  <c r="S4230" i="8"/>
  <c r="S4392" i="8"/>
  <c r="S7256" i="8"/>
  <c r="S7262" i="8"/>
  <c r="S7269" i="8"/>
  <c r="S1002" i="8"/>
  <c r="S1015" i="8"/>
  <c r="S1021" i="8"/>
  <c r="S5575" i="8"/>
  <c r="S2932" i="8"/>
  <c r="S2945" i="8"/>
  <c r="S2951" i="8"/>
  <c r="S8521" i="8"/>
  <c r="S8527" i="8"/>
  <c r="S8540" i="8"/>
  <c r="S8546" i="8"/>
  <c r="S7773" i="8"/>
  <c r="S7779" i="8"/>
  <c r="S7792" i="8"/>
  <c r="S7798" i="8"/>
  <c r="S5250" i="8"/>
  <c r="S5256" i="8"/>
  <c r="S5269" i="8"/>
  <c r="S5945" i="8"/>
  <c r="S6893" i="8"/>
  <c r="S6899" i="8"/>
  <c r="S6912" i="8"/>
  <c r="S5470" i="8"/>
  <c r="S5988" i="8"/>
  <c r="S5994" i="8"/>
  <c r="S6007" i="8"/>
  <c r="S6013" i="8"/>
  <c r="S3577" i="8"/>
  <c r="S4060" i="8"/>
  <c r="S4073" i="8"/>
  <c r="S4583" i="8"/>
  <c r="S4590" i="8"/>
  <c r="S1280" i="8"/>
  <c r="S1293" i="8"/>
  <c r="S1299" i="8"/>
  <c r="S1499" i="8"/>
  <c r="S3178" i="8"/>
  <c r="S3191" i="8"/>
  <c r="S3197" i="8"/>
  <c r="S3204" i="8"/>
  <c r="S4099" i="8"/>
  <c r="S8360" i="8"/>
  <c r="S8366" i="8"/>
  <c r="S8474" i="8"/>
  <c r="S8480" i="8"/>
  <c r="S8493" i="8"/>
  <c r="S8499" i="8"/>
  <c r="S8506" i="8"/>
  <c r="S8512" i="8"/>
  <c r="S8079" i="8"/>
  <c r="S8085" i="8"/>
  <c r="S8092" i="8"/>
  <c r="S8098" i="8"/>
  <c r="S8111" i="8"/>
  <c r="S7820" i="8"/>
  <c r="S7827" i="8"/>
  <c r="S7833" i="8"/>
  <c r="S6999" i="8"/>
  <c r="S7005" i="8"/>
  <c r="S6471" i="8"/>
  <c r="S6477" i="8"/>
  <c r="S6490" i="8"/>
  <c r="S7241" i="8"/>
  <c r="S7364" i="8"/>
  <c r="S7370" i="8"/>
  <c r="S7383" i="8"/>
  <c r="S7389" i="8"/>
  <c r="S7396" i="8"/>
  <c r="S7401" i="8"/>
  <c r="S7554" i="8"/>
  <c r="S7563" i="8"/>
  <c r="S7572" i="8"/>
  <c r="S7577" i="8"/>
  <c r="S7745" i="8"/>
  <c r="S8656" i="8"/>
  <c r="S8665" i="8"/>
  <c r="S8670" i="8"/>
  <c r="S7885" i="8"/>
  <c r="S7894" i="8"/>
  <c r="S7898" i="8"/>
  <c r="S7902" i="8"/>
  <c r="S3876" i="8"/>
  <c r="S3880" i="8"/>
  <c r="S3884" i="8"/>
  <c r="S3888" i="8"/>
  <c r="S3892" i="8"/>
  <c r="S3896" i="8"/>
  <c r="S3900" i="8"/>
  <c r="S3904" i="8"/>
  <c r="S3908" i="8"/>
  <c r="S3912" i="8"/>
  <c r="S3916" i="8"/>
  <c r="S6042" i="8"/>
  <c r="S6046" i="8"/>
  <c r="S6050" i="8"/>
  <c r="S6372" i="8"/>
  <c r="S6376" i="8"/>
  <c r="S3121" i="8"/>
  <c r="S7732" i="8"/>
  <c r="S6140" i="8"/>
  <c r="S1761" i="8"/>
  <c r="S1777" i="8"/>
  <c r="S2413" i="8"/>
  <c r="S2421" i="8"/>
  <c r="S2429" i="8"/>
  <c r="S2435" i="8"/>
  <c r="S3351" i="8"/>
  <c r="S3357" i="8"/>
  <c r="S3370" i="8"/>
  <c r="S3376" i="8"/>
  <c r="S3383" i="8"/>
  <c r="S2924" i="8"/>
  <c r="S6834" i="8"/>
  <c r="S546" i="8"/>
  <c r="S553" i="8"/>
  <c r="S5465" i="8"/>
  <c r="S8470" i="8"/>
  <c r="S2279" i="8"/>
  <c r="S2286" i="8"/>
  <c r="S4224" i="8"/>
  <c r="S4393" i="8"/>
  <c r="S2014" i="8"/>
  <c r="S7257" i="8"/>
  <c r="S7263" i="8"/>
  <c r="S1003" i="8"/>
  <c r="S1009" i="8"/>
  <c r="S1016" i="8"/>
  <c r="S5569" i="8"/>
  <c r="S2933" i="8"/>
  <c r="S2939" i="8"/>
  <c r="S2946" i="8"/>
  <c r="S2952" i="8"/>
  <c r="S8528" i="8"/>
  <c r="S8534" i="8"/>
  <c r="S8541" i="8"/>
  <c r="S8547" i="8"/>
  <c r="S7780" i="8"/>
  <c r="S7786" i="8"/>
  <c r="S7793" i="8"/>
  <c r="S5244" i="8"/>
  <c r="S5257" i="8"/>
  <c r="S5263" i="8"/>
  <c r="S5270" i="8"/>
  <c r="S6887" i="8"/>
  <c r="S6900" i="8"/>
  <c r="S6906" i="8"/>
  <c r="S6913" i="8"/>
  <c r="S5471" i="8"/>
  <c r="S5995" i="8"/>
  <c r="S6001" i="8"/>
  <c r="S6008" i="8"/>
  <c r="S6014" i="8"/>
  <c r="S4061" i="8"/>
  <c r="S4067" i="8"/>
  <c r="S4074" i="8"/>
  <c r="S4584" i="8"/>
  <c r="S1281" i="8"/>
  <c r="S1287" i="8"/>
  <c r="S3126" i="8"/>
  <c r="S8553" i="8"/>
  <c r="S6145" i="8"/>
  <c r="S1778" i="8"/>
  <c r="S7170" i="8"/>
  <c r="S2414" i="8"/>
  <c r="S2422" i="8"/>
  <c r="S2430" i="8"/>
  <c r="S2436" i="8"/>
  <c r="S3358" i="8"/>
  <c r="S3364" i="8"/>
  <c r="S3371" i="8"/>
  <c r="S3377" i="8"/>
  <c r="S2925" i="8"/>
  <c r="S6828" i="8"/>
  <c r="S6835" i="8"/>
  <c r="S547" i="8"/>
  <c r="S5466" i="8"/>
  <c r="S8464" i="8"/>
  <c r="S7918" i="8"/>
  <c r="S2280" i="8"/>
  <c r="S4225" i="8"/>
  <c r="S4231" i="8"/>
  <c r="S4394" i="8"/>
  <c r="S2015" i="8"/>
  <c r="S7264" i="8"/>
  <c r="S7270" i="8"/>
  <c r="S1004" i="8"/>
  <c r="S1010" i="8"/>
  <c r="S5570" i="8"/>
  <c r="S5576" i="8"/>
  <c r="S2934" i="8"/>
  <c r="S2940" i="8"/>
  <c r="S2953" i="8"/>
  <c r="S8522" i="8"/>
  <c r="S8529" i="8"/>
  <c r="S8535" i="8"/>
  <c r="S7768" i="8"/>
  <c r="S7774" i="8"/>
  <c r="S7781" i="8"/>
  <c r="S7787" i="8"/>
  <c r="S5245" i="8"/>
  <c r="S5251" i="8"/>
  <c r="S5258" i="8"/>
  <c r="S5264" i="8"/>
  <c r="S6888" i="8"/>
  <c r="S6894" i="8"/>
  <c r="S6901" i="8"/>
  <c r="S6907" i="8"/>
  <c r="S5472" i="8"/>
  <c r="S5989" i="8"/>
  <c r="S5996" i="8"/>
  <c r="S6002" i="8"/>
  <c r="S6015" i="8"/>
  <c r="S3578" i="8"/>
  <c r="S4062" i="8"/>
  <c r="S4068" i="8"/>
  <c r="S4585" i="8"/>
  <c r="S4591" i="8"/>
  <c r="S1282" i="8"/>
  <c r="S1288" i="8"/>
  <c r="S1494" i="8"/>
  <c r="S1500" i="8"/>
  <c r="S3180" i="8"/>
  <c r="S3186" i="8"/>
  <c r="S3199" i="8"/>
  <c r="S3205" i="8"/>
  <c r="S4101" i="8"/>
  <c r="S4107" i="8"/>
  <c r="S8368" i="8"/>
  <c r="S8475" i="8"/>
  <c r="S8482" i="8"/>
  <c r="S8488" i="8"/>
  <c r="S8501" i="8"/>
  <c r="S8507" i="8"/>
  <c r="S8514" i="8"/>
  <c r="S8032" i="8"/>
  <c r="S8087" i="8"/>
  <c r="S8093" i="8"/>
  <c r="S8100" i="8"/>
  <c r="S8106" i="8"/>
  <c r="S7822" i="8"/>
  <c r="S7828" i="8"/>
  <c r="S7835" i="8"/>
  <c r="S6994" i="8"/>
  <c r="S7007" i="8"/>
  <c r="S6472" i="8"/>
  <c r="S6479" i="8"/>
  <c r="S6485" i="8"/>
  <c r="S2009" i="8"/>
  <c r="S7365" i="8"/>
  <c r="S7372" i="8"/>
  <c r="S7378" i="8"/>
  <c r="S7391" i="8"/>
  <c r="S7397" i="8"/>
  <c r="S7403" i="8"/>
  <c r="S7555" i="8"/>
  <c r="S7564" i="8"/>
  <c r="S7569" i="8"/>
  <c r="S7578" i="8"/>
  <c r="S7746" i="8"/>
  <c r="S8657" i="8"/>
  <c r="S8662" i="8"/>
  <c r="S8671" i="8"/>
  <c r="S7886" i="8"/>
  <c r="S7895" i="8"/>
  <c r="S7899" i="8"/>
  <c r="S7903" i="8"/>
  <c r="S3877" i="8"/>
  <c r="S3881" i="8"/>
  <c r="S3885" i="8"/>
  <c r="S3889" i="8"/>
  <c r="S3893" i="8"/>
  <c r="S3897" i="8"/>
  <c r="S3901" i="8"/>
  <c r="S3905" i="8"/>
  <c r="S3909" i="8"/>
  <c r="S3913" i="8"/>
  <c r="S3917" i="8"/>
  <c r="S6043" i="8"/>
  <c r="S6047" i="8"/>
  <c r="S6051" i="8"/>
  <c r="S6373" i="8"/>
  <c r="S6377" i="8"/>
  <c r="S6381" i="8"/>
  <c r="S6385" i="8"/>
  <c r="S6389" i="8"/>
  <c r="S6393" i="8"/>
  <c r="S2955" i="8"/>
  <c r="S2959" i="8"/>
  <c r="S4051" i="8"/>
  <c r="S4055" i="8"/>
  <c r="S7015" i="8"/>
  <c r="S5329" i="8"/>
  <c r="S7540" i="8"/>
  <c r="S1765" i="8"/>
  <c r="S7171" i="8"/>
  <c r="S2437" i="8"/>
  <c r="S3352" i="8"/>
  <c r="S3359" i="8"/>
  <c r="S3365" i="8"/>
  <c r="S3378" i="8"/>
  <c r="S3384" i="8"/>
  <c r="S2926" i="8"/>
  <c r="S6829" i="8"/>
  <c r="S548" i="8"/>
  <c r="S5460" i="8"/>
  <c r="S5467" i="8"/>
  <c r="S8465" i="8"/>
  <c r="S2281" i="8"/>
  <c r="S2287" i="8"/>
  <c r="S4226" i="8"/>
  <c r="S4232" i="8"/>
  <c r="S2016" i="8"/>
  <c r="S7258" i="8"/>
  <c r="S7265" i="8"/>
  <c r="S998" i="8"/>
  <c r="S1011" i="8"/>
  <c r="S1017" i="8"/>
  <c r="S5571" i="8"/>
  <c r="S5577" i="8"/>
  <c r="S2941" i="8"/>
  <c r="S2947" i="8"/>
  <c r="S7814" i="8"/>
  <c r="S8523" i="8"/>
  <c r="S8536" i="8"/>
  <c r="S8542" i="8"/>
  <c r="S7769" i="8"/>
  <c r="S7775" i="8"/>
  <c r="S7788" i="8"/>
  <c r="S7794" i="8"/>
  <c r="S5246" i="8"/>
  <c r="S5252" i="8"/>
  <c r="S5265" i="8"/>
  <c r="S5271" i="8"/>
  <c r="S6889" i="8"/>
  <c r="S6895" i="8"/>
  <c r="S6908" i="8"/>
  <c r="S6914" i="8"/>
  <c r="S5984" i="8"/>
  <c r="S5990" i="8"/>
  <c r="S6003" i="8"/>
  <c r="S6009" i="8"/>
  <c r="S3573" i="8"/>
  <c r="S4056" i="8"/>
  <c r="S4069" i="8"/>
  <c r="S4075" i="8"/>
  <c r="S4586" i="8"/>
  <c r="S4592" i="8"/>
  <c r="S1289" i="8"/>
  <c r="S1295" i="8"/>
  <c r="S1495" i="8"/>
  <c r="S1501" i="8"/>
  <c r="S3187" i="8"/>
  <c r="S3193" i="8"/>
  <c r="S3200" i="8"/>
  <c r="S3206" i="8"/>
  <c r="S4108" i="8"/>
  <c r="S8362" i="8"/>
  <c r="S8369" i="8"/>
  <c r="S8476" i="8"/>
  <c r="S8489" i="8"/>
  <c r="S8495" i="8"/>
  <c r="S8502" i="8"/>
  <c r="S8508" i="8"/>
  <c r="S8075" i="8"/>
  <c r="S8081" i="8"/>
  <c r="S8088" i="8"/>
  <c r="S8094" i="8"/>
  <c r="S8107" i="8"/>
  <c r="S7816" i="8"/>
  <c r="S7823" i="8"/>
  <c r="S7829" i="8"/>
  <c r="S6995" i="8"/>
  <c r="S7001" i="8"/>
  <c r="S7008" i="8"/>
  <c r="S6473" i="8"/>
  <c r="S6486" i="8"/>
  <c r="S7237" i="8"/>
  <c r="S7360" i="8"/>
  <c r="S7366" i="8"/>
  <c r="S7379" i="8"/>
  <c r="S7385" i="8"/>
  <c r="S7392" i="8"/>
  <c r="S7398" i="8"/>
  <c r="S7551" i="8"/>
  <c r="S7560" i="8"/>
  <c r="S7565" i="8"/>
  <c r="S7574" i="8"/>
  <c r="S7742" i="8"/>
  <c r="S7751" i="8"/>
  <c r="S8658" i="8"/>
  <c r="S8667" i="8"/>
  <c r="S7882" i="8"/>
  <c r="S7891" i="8"/>
  <c r="S6975" i="8"/>
  <c r="S7545" i="8"/>
  <c r="S1781" i="8"/>
  <c r="S2415" i="8"/>
  <c r="S2423" i="8"/>
  <c r="S2431" i="8"/>
  <c r="S3347" i="8"/>
  <c r="S3353" i="8"/>
  <c r="S3366" i="8"/>
  <c r="S3372" i="8"/>
  <c r="S3379" i="8"/>
  <c r="S2920" i="8"/>
  <c r="S6830" i="8"/>
  <c r="S6836" i="8"/>
  <c r="S549" i="8"/>
  <c r="S5461" i="8"/>
  <c r="S8466" i="8"/>
  <c r="S2275" i="8"/>
  <c r="S2282" i="8"/>
  <c r="S2288" i="8"/>
  <c r="S4389" i="8"/>
  <c r="S2010" i="8"/>
  <c r="S2017" i="8"/>
  <c r="S7259" i="8"/>
  <c r="S999" i="8"/>
  <c r="S1005" i="8"/>
  <c r="S1012" i="8"/>
  <c r="S1018" i="8"/>
  <c r="S5578" i="8"/>
  <c r="S2935" i="8"/>
  <c r="S2942" i="8"/>
  <c r="S2948" i="8"/>
  <c r="S8524" i="8"/>
  <c r="S8530" i="8"/>
  <c r="S8537" i="8"/>
  <c r="S8543" i="8"/>
  <c r="S7776" i="8"/>
  <c r="S7782" i="8"/>
  <c r="S7789" i="8"/>
  <c r="S7795" i="8"/>
  <c r="S5253" i="8"/>
  <c r="S5259" i="8"/>
  <c r="S5266" i="8"/>
  <c r="S5942" i="8"/>
  <c r="S6896" i="8"/>
  <c r="S6902" i="8"/>
  <c r="S6909" i="8"/>
  <c r="S6915" i="8"/>
  <c r="S5991" i="8"/>
  <c r="S5997" i="8"/>
  <c r="S6004" i="8"/>
  <c r="S6010" i="8"/>
  <c r="S4057" i="8"/>
  <c r="S4063" i="8"/>
  <c r="S4070" i="8"/>
  <c r="S4076" i="8"/>
  <c r="S1277" i="8"/>
  <c r="S1283" i="8"/>
  <c r="S1290" i="8"/>
  <c r="S1296" i="8"/>
  <c r="S1201" i="8"/>
  <c r="S3181" i="8"/>
  <c r="S3188" i="8"/>
  <c r="S3194" i="8"/>
  <c r="S4096" i="8"/>
  <c r="S4102" i="8"/>
  <c r="S4109" i="8"/>
  <c r="S8363" i="8"/>
  <c r="S8477" i="8"/>
  <c r="S8483" i="8"/>
  <c r="S8490" i="8"/>
  <c r="S8496" i="8"/>
  <c r="S8509" i="8"/>
  <c r="S8515" i="8"/>
  <c r="S8076" i="8"/>
  <c r="S8082" i="8"/>
  <c r="S8095" i="8"/>
  <c r="S8101" i="8"/>
  <c r="S8108" i="8"/>
  <c r="S7817" i="8"/>
  <c r="S7830" i="8"/>
  <c r="S7836" i="8"/>
  <c r="S6996" i="8"/>
  <c r="S7002" i="8"/>
  <c r="S6474" i="8"/>
  <c r="S6480" i="8"/>
  <c r="S6487" i="8"/>
  <c r="S7238" i="8"/>
  <c r="S7367" i="8"/>
  <c r="S7373" i="8"/>
  <c r="S7380" i="8"/>
  <c r="S7386" i="8"/>
  <c r="S7399" i="8"/>
  <c r="S7404" i="8"/>
  <c r="S7556" i="8"/>
  <c r="S7561" i="8"/>
  <c r="S7570" i="8"/>
  <c r="S7579" i="8"/>
  <c r="S7747" i="8"/>
  <c r="S7752" i="8"/>
  <c r="S8663" i="8"/>
  <c r="S7878" i="8"/>
  <c r="S7887" i="8"/>
  <c r="S7892" i="8"/>
  <c r="S7896" i="8"/>
  <c r="S7900" i="8"/>
  <c r="S7904" i="8"/>
  <c r="S3878" i="8"/>
  <c r="S3882" i="8"/>
  <c r="S3886" i="8"/>
  <c r="S3890" i="8"/>
  <c r="S3894" i="8"/>
  <c r="S3898" i="8"/>
  <c r="S3902" i="8"/>
  <c r="S3906" i="8"/>
  <c r="S3910" i="8"/>
  <c r="S3914" i="8"/>
  <c r="S3918" i="8"/>
  <c r="S6044" i="8"/>
  <c r="S6048" i="8"/>
  <c r="S6052" i="8"/>
  <c r="S6374" i="8"/>
  <c r="S6378" i="8"/>
  <c r="S6382" i="8"/>
  <c r="S6386" i="8"/>
  <c r="S6390" i="8"/>
  <c r="S6394" i="8"/>
  <c r="S2956" i="8"/>
  <c r="S2960" i="8"/>
  <c r="S4052" i="8"/>
  <c r="S6980" i="8"/>
  <c r="S8557" i="8"/>
  <c r="S1769" i="8"/>
  <c r="S1782" i="8"/>
  <c r="S2409" i="8"/>
  <c r="S2417" i="8"/>
  <c r="S2425" i="8"/>
  <c r="S2432" i="8"/>
  <c r="S3354" i="8"/>
  <c r="S3360" i="8"/>
  <c r="S3367" i="8"/>
  <c r="S3373" i="8"/>
  <c r="S2921" i="8"/>
  <c r="S2927" i="8"/>
  <c r="S6831" i="8"/>
  <c r="S6837" i="8"/>
  <c r="S5462" i="8"/>
  <c r="S5468" i="8"/>
  <c r="S8467" i="8"/>
  <c r="S2276" i="8"/>
  <c r="S4221" i="8"/>
  <c r="S4227" i="8"/>
  <c r="S4390" i="8"/>
  <c r="S2011" i="8"/>
  <c r="S7260" i="8"/>
  <c r="S7266" i="8"/>
  <c r="S1000" i="8"/>
  <c r="S1006" i="8"/>
  <c r="S1019" i="8"/>
  <c r="S5572" i="8"/>
  <c r="S2930" i="8"/>
  <c r="S2936" i="8"/>
  <c r="S2949" i="8"/>
  <c r="S8518" i="8"/>
  <c r="S8525" i="8"/>
  <c r="S8531" i="8"/>
  <c r="S8544" i="8"/>
  <c r="S7770" i="8"/>
  <c r="S7777" i="8"/>
  <c r="S7783" i="8"/>
  <c r="S7796" i="8"/>
  <c r="S5247" i="8"/>
  <c r="S5254" i="8"/>
  <c r="S5260" i="8"/>
  <c r="S5943" i="8"/>
  <c r="S6890" i="8"/>
  <c r="S6897" i="8"/>
  <c r="S6903" i="8"/>
  <c r="S6916" i="8"/>
  <c r="S5985" i="8"/>
  <c r="S5992" i="8"/>
  <c r="S5998" i="8"/>
  <c r="S6011" i="8"/>
  <c r="S3574" i="8"/>
  <c r="S4058" i="8"/>
  <c r="S4064" i="8"/>
  <c r="S4581" i="8"/>
  <c r="S4587" i="8"/>
  <c r="S1278" i="8"/>
  <c r="S1284" i="8"/>
  <c r="S1297" i="8"/>
  <c r="S1496" i="8"/>
  <c r="S3176" i="8"/>
  <c r="S3182" i="8"/>
  <c r="S3195" i="8"/>
  <c r="S3201" i="8"/>
  <c r="S4097" i="8"/>
  <c r="S4103" i="8"/>
  <c r="S8364" i="8"/>
  <c r="S8471" i="8"/>
  <c r="S8478" i="8"/>
  <c r="S8484" i="8"/>
  <c r="S8497" i="8"/>
  <c r="S8503" i="8"/>
  <c r="S8510" i="8"/>
  <c r="S8516" i="8"/>
  <c r="S8083" i="8"/>
  <c r="S8089" i="8"/>
  <c r="S8096" i="8"/>
  <c r="S8102" i="8"/>
  <c r="S7818" i="8"/>
  <c r="S7824" i="8"/>
  <c r="S7831" i="8"/>
  <c r="S7837" i="8"/>
  <c r="S7003" i="8"/>
  <c r="S7009" i="8"/>
  <c r="S6475" i="8"/>
  <c r="S6481" i="8"/>
  <c r="S7239" i="8"/>
  <c r="S7361" i="8"/>
  <c r="S7368" i="8"/>
  <c r="S7374" i="8"/>
  <c r="S7387" i="8"/>
  <c r="S7393" i="8"/>
  <c r="S7552" i="8"/>
  <c r="S7557" i="8"/>
  <c r="S7566" i="8"/>
  <c r="S7575" i="8"/>
  <c r="S7743" i="8"/>
  <c r="S7748" i="8"/>
  <c r="S8659" i="8"/>
  <c r="S8668" i="8"/>
  <c r="S7883" i="8"/>
  <c r="S7888" i="8"/>
  <c r="S7716" i="8"/>
  <c r="S6124" i="8"/>
  <c r="S2410" i="8"/>
  <c r="S2418" i="8"/>
  <c r="S2426" i="8"/>
  <c r="S2433" i="8"/>
  <c r="S3348" i="8"/>
  <c r="S3355" i="8"/>
  <c r="S3361" i="8"/>
  <c r="S3374" i="8"/>
  <c r="S3380" i="8"/>
  <c r="S2922" i="8"/>
  <c r="S2928" i="8"/>
  <c r="S544" i="8"/>
  <c r="S550" i="8"/>
  <c r="S5463" i="8"/>
  <c r="S5469" i="8"/>
  <c r="S2277" i="8"/>
  <c r="S2283" i="8"/>
  <c r="S4222" i="8"/>
  <c r="S4228" i="8"/>
  <c r="S2012" i="8"/>
  <c r="S2018" i="8"/>
  <c r="S7261" i="8"/>
  <c r="S7267" i="8"/>
  <c r="S1007" i="8"/>
  <c r="S1013" i="8"/>
  <c r="S1020" i="8"/>
  <c r="S5573" i="8"/>
  <c r="S2937" i="8"/>
  <c r="S2943" i="8"/>
  <c r="S2950" i="8"/>
  <c r="S8519" i="8"/>
  <c r="S8532" i="8"/>
  <c r="S8538" i="8"/>
  <c r="S8545" i="8"/>
  <c r="S7771" i="8"/>
  <c r="S7784" i="8"/>
  <c r="S7790" i="8"/>
  <c r="S7797" i="8"/>
  <c r="S5248" i="8"/>
  <c r="S5261" i="8"/>
  <c r="S5267" i="8"/>
  <c r="S5944" i="8"/>
  <c r="S6891" i="8"/>
  <c r="S6904" i="8"/>
  <c r="S6910" i="8"/>
  <c r="S6917" i="8"/>
  <c r="S5986" i="8"/>
  <c r="S5999" i="8"/>
  <c r="S6005" i="8"/>
  <c r="S6012" i="8"/>
  <c r="S3575" i="8"/>
  <c r="S4065" i="8"/>
  <c r="S4071" i="8"/>
  <c r="S4582" i="8"/>
  <c r="S4588" i="8"/>
  <c r="S1285" i="8"/>
  <c r="S1291" i="8"/>
  <c r="S1298" i="8"/>
  <c r="S1497" i="8"/>
  <c r="S3183" i="8"/>
  <c r="S3189" i="8"/>
  <c r="S3196" i="8"/>
  <c r="S3202" i="8"/>
  <c r="S4104" i="8"/>
  <c r="S8358" i="8"/>
  <c r="S8365" i="8"/>
  <c r="S8472" i="8"/>
  <c r="S8485" i="8"/>
  <c r="S8491" i="8"/>
  <c r="S8498" i="8"/>
  <c r="S8504" i="8"/>
  <c r="S8517" i="8"/>
  <c r="S8077" i="8"/>
  <c r="S8084" i="8"/>
  <c r="S8090" i="8"/>
  <c r="S8103" i="8"/>
  <c r="S8109" i="8"/>
  <c r="S7819" i="8"/>
  <c r="S7825" i="8"/>
  <c r="S6991" i="8"/>
  <c r="S6997" i="8"/>
  <c r="S7004" i="8"/>
  <c r="S7010" i="8"/>
  <c r="S6482" i="8"/>
  <c r="S6488" i="8"/>
  <c r="S7240" i="8"/>
  <c r="S7362" i="8"/>
  <c r="S7375" i="8"/>
  <c r="S7381" i="8"/>
  <c r="S7388" i="8"/>
  <c r="S7394" i="8"/>
  <c r="S7400" i="8"/>
  <c r="S7548" i="8"/>
  <c r="S7553" i="8"/>
  <c r="S7562" i="8"/>
  <c r="S7571" i="8"/>
  <c r="S7739" i="8"/>
  <c r="S7744" i="8"/>
  <c r="S8655" i="8"/>
  <c r="S8664" i="8"/>
  <c r="S7879" i="8"/>
  <c r="S7884" i="8"/>
  <c r="S7893" i="8"/>
  <c r="S7897" i="8"/>
  <c r="S7901" i="8"/>
  <c r="S7905" i="8"/>
  <c r="S3879" i="8"/>
  <c r="S3883" i="8"/>
  <c r="S3887" i="8"/>
  <c r="S3891" i="8"/>
  <c r="S3895" i="8"/>
  <c r="S3899" i="8"/>
  <c r="S3903" i="8"/>
  <c r="S3907" i="8"/>
  <c r="S3911" i="8"/>
  <c r="S3915" i="8"/>
  <c r="S3919" i="8"/>
  <c r="S6045" i="8"/>
  <c r="S6049" i="8"/>
  <c r="S6371" i="8"/>
  <c r="S6375" i="8"/>
  <c r="S6379" i="8"/>
  <c r="S6383" i="8"/>
  <c r="S1553" i="8"/>
  <c r="S6129" i="8"/>
  <c r="S1773" i="8"/>
  <c r="S1785" i="8"/>
  <c r="S2434" i="8"/>
  <c r="S3349" i="8"/>
  <c r="S3362" i="8"/>
  <c r="S3368" i="8"/>
  <c r="S3375" i="8"/>
  <c r="S3381" i="8"/>
  <c r="S2929" i="8"/>
  <c r="S6832" i="8"/>
  <c r="S545" i="8"/>
  <c r="S551" i="8"/>
  <c r="S8462" i="8"/>
  <c r="S8468" i="8"/>
  <c r="S2278" i="8"/>
  <c r="S2284" i="8"/>
  <c r="S4229" i="8"/>
  <c r="S4391" i="8"/>
  <c r="S2013" i="8"/>
  <c r="S2019" i="8"/>
  <c r="S7268" i="8"/>
  <c r="S1001" i="8"/>
  <c r="S1008" i="8"/>
  <c r="S1014" i="8"/>
  <c r="S5574" i="8"/>
  <c r="S2931" i="8"/>
  <c r="S2938" i="8"/>
  <c r="S2944" i="8"/>
  <c r="S8520" i="8"/>
  <c r="S8526" i="8"/>
  <c r="S8533" i="8"/>
  <c r="S8539" i="8"/>
  <c r="S7772" i="8"/>
  <c r="S7778" i="8"/>
  <c r="S7785" i="8"/>
  <c r="S7791" i="8"/>
  <c r="S5249" i="8"/>
  <c r="S5255" i="8"/>
  <c r="S5262" i="8"/>
  <c r="S5268" i="8"/>
  <c r="S6892" i="8"/>
  <c r="S6898" i="8"/>
  <c r="S6905" i="8"/>
  <c r="S6911" i="8"/>
  <c r="S5987" i="8"/>
  <c r="S5993" i="8"/>
  <c r="S6000" i="8"/>
  <c r="S6006" i="8"/>
  <c r="S3576" i="8"/>
  <c r="S4059" i="8"/>
  <c r="S4066" i="8"/>
  <c r="S4072" i="8"/>
  <c r="S4589" i="8"/>
  <c r="S1279" i="8"/>
  <c r="S1286" i="8"/>
  <c r="S1292" i="8"/>
  <c r="S1498" i="8"/>
  <c r="S3177" i="8"/>
  <c r="S3184" i="8"/>
  <c r="S3190" i="8"/>
  <c r="S3203" i="8"/>
  <c r="S4098" i="8"/>
  <c r="S4105" i="8"/>
  <c r="S8359" i="8"/>
  <c r="S8473" i="8"/>
  <c r="S8479" i="8"/>
  <c r="S8486" i="8"/>
  <c r="S8492" i="8"/>
  <c r="S8505" i="8"/>
  <c r="S8511" i="8"/>
  <c r="S8030" i="8"/>
  <c r="S8078" i="8"/>
  <c r="S8091" i="8"/>
  <c r="S8097" i="8"/>
  <c r="S8104" i="8"/>
  <c r="S8110" i="8"/>
  <c r="S7826" i="8"/>
  <c r="S7832" i="8"/>
  <c r="S6992" i="8"/>
  <c r="S6998" i="8"/>
  <c r="S7011" i="8"/>
  <c r="S6476" i="8"/>
  <c r="S6483" i="8"/>
  <c r="S6489" i="8"/>
  <c r="S7363" i="8"/>
  <c r="S7369" i="8"/>
  <c r="S7376" i="8"/>
  <c r="S7382" i="8"/>
  <c r="S7395" i="8"/>
  <c r="S7549" i="8"/>
  <c r="S7558" i="8"/>
  <c r="S7567" i="8"/>
  <c r="S7576" i="8"/>
  <c r="S7740" i="8"/>
  <c r="S7749" i="8"/>
  <c r="S8660" i="8"/>
  <c r="S8669" i="8"/>
  <c r="S7880" i="8"/>
  <c r="S7889" i="8"/>
  <c r="S1294" i="8"/>
  <c r="S4100" i="8"/>
  <c r="S8500" i="8"/>
  <c r="S8105" i="8"/>
  <c r="S7384" i="8"/>
  <c r="S7568" i="8"/>
  <c r="S8666" i="8"/>
  <c r="S6380" i="8"/>
  <c r="S6392" i="8"/>
  <c r="S2961" i="8"/>
  <c r="S7014" i="8"/>
  <c r="S7021" i="8"/>
  <c r="S7027" i="8"/>
  <c r="S7034" i="8"/>
  <c r="S7040" i="8"/>
  <c r="S7053" i="8"/>
  <c r="S555" i="8"/>
  <c r="S3140" i="8"/>
  <c r="S2570" i="8"/>
  <c r="S2583" i="8"/>
  <c r="S5126" i="8"/>
  <c r="S5133" i="8"/>
  <c r="S6698" i="8"/>
  <c r="S6711" i="8"/>
  <c r="S4593" i="8"/>
  <c r="S5137" i="8"/>
  <c r="S5143" i="8"/>
  <c r="S5156" i="8"/>
  <c r="S5909" i="8"/>
  <c r="S5916" i="8"/>
  <c r="S5922" i="8"/>
  <c r="S6460" i="8"/>
  <c r="S8357" i="8"/>
  <c r="S2404" i="8"/>
  <c r="S6806" i="8"/>
  <c r="S8428" i="8"/>
  <c r="S8434" i="8"/>
  <c r="S8441" i="8"/>
  <c r="S8447" i="8"/>
  <c r="S8460" i="8"/>
  <c r="S4685" i="8"/>
  <c r="S4474" i="8"/>
  <c r="S4479" i="8"/>
  <c r="S2988" i="8"/>
  <c r="S2997" i="8"/>
  <c r="S3002" i="8"/>
  <c r="S3011" i="8"/>
  <c r="S2716" i="8"/>
  <c r="S2725" i="8"/>
  <c r="S7272" i="8"/>
  <c r="S7281" i="8"/>
  <c r="S7290" i="8"/>
  <c r="S7294" i="8"/>
  <c r="S7298" i="8"/>
  <c r="S7302" i="8"/>
  <c r="S4147" i="8"/>
  <c r="S4151" i="8"/>
  <c r="S4155" i="8"/>
  <c r="S4661" i="8"/>
  <c r="S4665" i="8"/>
  <c r="S4669" i="8"/>
  <c r="S4673" i="8"/>
  <c r="S4677" i="8"/>
  <c r="S3254" i="8"/>
  <c r="S3258" i="8"/>
  <c r="S3262" i="8"/>
  <c r="S3266" i="8"/>
  <c r="S3270" i="8"/>
  <c r="S3274" i="8"/>
  <c r="S3278" i="8"/>
  <c r="S3282" i="8"/>
  <c r="S3286" i="8"/>
  <c r="S3290" i="8"/>
  <c r="S5704" i="8"/>
  <c r="S5708" i="8"/>
  <c r="S5712" i="8"/>
  <c r="S5716" i="8"/>
  <c r="S5720" i="8"/>
  <c r="S7304" i="8"/>
  <c r="S7308" i="8"/>
  <c r="S7312" i="8"/>
  <c r="S7316" i="8"/>
  <c r="S7320" i="8"/>
  <c r="S7324" i="8"/>
  <c r="S7328" i="8"/>
  <c r="S7226" i="8"/>
  <c r="S7230" i="8"/>
  <c r="S2567" i="8"/>
  <c r="S480" i="8"/>
  <c r="S484" i="8"/>
  <c r="S488" i="8"/>
  <c r="S492" i="8"/>
  <c r="S496" i="8"/>
  <c r="S500" i="8"/>
  <c r="S504" i="8"/>
  <c r="S508" i="8"/>
  <c r="S512" i="8"/>
  <c r="S516" i="8"/>
  <c r="S1987" i="8"/>
  <c r="S1991" i="8"/>
  <c r="S2873" i="8"/>
  <c r="S2877" i="8"/>
  <c r="S2881" i="8"/>
  <c r="S2885" i="8"/>
  <c r="S2889" i="8"/>
  <c r="S2893" i="8"/>
  <c r="S2897" i="8"/>
  <c r="S2901" i="8"/>
  <c r="S2905" i="8"/>
  <c r="S2909" i="8"/>
  <c r="S5436" i="8"/>
  <c r="S5440" i="8"/>
  <c r="S5444" i="8"/>
  <c r="S1493" i="8"/>
  <c r="S4106" i="8"/>
  <c r="S7815" i="8"/>
  <c r="S6478" i="8"/>
  <c r="S7390" i="8"/>
  <c r="S7573" i="8"/>
  <c r="S4050" i="8"/>
  <c r="S7022" i="8"/>
  <c r="S7028" i="8"/>
  <c r="S7041" i="8"/>
  <c r="S7047" i="8"/>
  <c r="S4265" i="8"/>
  <c r="S556" i="8"/>
  <c r="S2571" i="8"/>
  <c r="S2577" i="8"/>
  <c r="S2584" i="8"/>
  <c r="S5127" i="8"/>
  <c r="S6699" i="8"/>
  <c r="S6705" i="8"/>
  <c r="S6712" i="8"/>
  <c r="S4594" i="8"/>
  <c r="S5144" i="8"/>
  <c r="S5150" i="8"/>
  <c r="S5904" i="8"/>
  <c r="S5910" i="8"/>
  <c r="S5923" i="8"/>
  <c r="S6454" i="8"/>
  <c r="S6461" i="8"/>
  <c r="S2398" i="8"/>
  <c r="S6807" i="8"/>
  <c r="S6813" i="8"/>
  <c r="S8361" i="8"/>
  <c r="S8513" i="8"/>
  <c r="S7821" i="8"/>
  <c r="S6484" i="8"/>
  <c r="S7881" i="8"/>
  <c r="S6384" i="8"/>
  <c r="S6395" i="8"/>
  <c r="S7016" i="8"/>
  <c r="S7029" i="8"/>
  <c r="S7035" i="8"/>
  <c r="S7042" i="8"/>
  <c r="S7048" i="8"/>
  <c r="S557" i="8"/>
  <c r="S3141" i="8"/>
  <c r="S2572" i="8"/>
  <c r="S2578" i="8"/>
  <c r="S5128" i="8"/>
  <c r="S6693" i="8"/>
  <c r="S6700" i="8"/>
  <c r="S6706" i="8"/>
  <c r="S4595" i="8"/>
  <c r="S5138" i="8"/>
  <c r="S5145" i="8"/>
  <c r="S5151" i="8"/>
  <c r="S5911" i="8"/>
  <c r="S5917" i="8"/>
  <c r="S5924" i="8"/>
  <c r="S6455" i="8"/>
  <c r="S2399" i="8"/>
  <c r="S2405" i="8"/>
  <c r="S6808" i="8"/>
  <c r="S6814" i="8"/>
  <c r="S8436" i="8"/>
  <c r="S8442" i="8"/>
  <c r="S8449" i="8"/>
  <c r="S8455" i="8"/>
  <c r="S4687" i="8"/>
  <c r="S4475" i="8"/>
  <c r="S2980" i="8"/>
  <c r="S2989" i="8"/>
  <c r="S2994" i="8"/>
  <c r="S3003" i="8"/>
  <c r="S3012" i="8"/>
  <c r="S2717" i="8"/>
  <c r="S2722" i="8"/>
  <c r="S7273" i="8"/>
  <c r="S7282" i="8"/>
  <c r="S7291" i="8"/>
  <c r="S7295" i="8"/>
  <c r="S7299" i="8"/>
  <c r="S4144" i="8"/>
  <c r="S4148" i="8"/>
  <c r="S4152" i="8"/>
  <c r="S4658" i="8"/>
  <c r="S4662" i="8"/>
  <c r="S4666" i="8"/>
  <c r="S4670" i="8"/>
  <c r="S4674" i="8"/>
  <c r="S4678" i="8"/>
  <c r="S3255" i="8"/>
  <c r="S3259" i="8"/>
  <c r="S3263" i="8"/>
  <c r="S3267" i="8"/>
  <c r="S3271" i="8"/>
  <c r="S3275" i="8"/>
  <c r="S3279" i="8"/>
  <c r="S3283" i="8"/>
  <c r="S3287" i="8"/>
  <c r="S3291" i="8"/>
  <c r="S5705" i="8"/>
  <c r="S5709" i="8"/>
  <c r="S5713" i="8"/>
  <c r="S5717" i="8"/>
  <c r="S5721" i="8"/>
  <c r="S7305" i="8"/>
  <c r="S7309" i="8"/>
  <c r="S7313" i="8"/>
  <c r="S7317" i="8"/>
  <c r="S7321" i="8"/>
  <c r="S7325" i="8"/>
  <c r="S7329" i="8"/>
  <c r="S7227" i="8"/>
  <c r="S7231" i="8"/>
  <c r="S2568" i="8"/>
  <c r="S481" i="8"/>
  <c r="S485" i="8"/>
  <c r="S489" i="8"/>
  <c r="S493" i="8"/>
  <c r="S497" i="8"/>
  <c r="S501" i="8"/>
  <c r="S505" i="8"/>
  <c r="S509" i="8"/>
  <c r="S513" i="8"/>
  <c r="S517" i="8"/>
  <c r="S1988" i="8"/>
  <c r="S1992" i="8"/>
  <c r="S2874" i="8"/>
  <c r="S2878" i="8"/>
  <c r="S2882" i="8"/>
  <c r="S2886" i="8"/>
  <c r="S2890" i="8"/>
  <c r="S2894" i="8"/>
  <c r="S2898" i="8"/>
  <c r="S2902" i="8"/>
  <c r="S2906" i="8"/>
  <c r="S2910" i="8"/>
  <c r="S5437" i="8"/>
  <c r="S5441" i="8"/>
  <c r="S5445" i="8"/>
  <c r="S5449" i="8"/>
  <c r="S5453" i="8"/>
  <c r="S5457" i="8"/>
  <c r="S5110" i="8"/>
  <c r="S5114" i="8"/>
  <c r="S5118" i="8"/>
  <c r="S6752" i="8"/>
  <c r="S6756" i="8"/>
  <c r="S6760" i="8"/>
  <c r="S194" i="8"/>
  <c r="S3179" i="8"/>
  <c r="S8367" i="8"/>
  <c r="S8031" i="8"/>
  <c r="S7236" i="8"/>
  <c r="S7402" i="8"/>
  <c r="S7741" i="8"/>
  <c r="S2954" i="8"/>
  <c r="S4053" i="8"/>
  <c r="S7017" i="8"/>
  <c r="S7023" i="8"/>
  <c r="S7030" i="8"/>
  <c r="S7036" i="8"/>
  <c r="S7049" i="8"/>
  <c r="S4266" i="8"/>
  <c r="S3136" i="8"/>
  <c r="S3142" i="8"/>
  <c r="S2579" i="8"/>
  <c r="S5122" i="8"/>
  <c r="S5129" i="8"/>
  <c r="S6694" i="8"/>
  <c r="S6707" i="8"/>
  <c r="S6713" i="8"/>
  <c r="S4596" i="8"/>
  <c r="S5139" i="8"/>
  <c r="S5152" i="8"/>
  <c r="S5905" i="8"/>
  <c r="S5912" i="8"/>
  <c r="S5918" i="8"/>
  <c r="S6456" i="8"/>
  <c r="S8353" i="8"/>
  <c r="S2400" i="8"/>
  <c r="S2406" i="8"/>
  <c r="S6815" i="8"/>
  <c r="S8430" i="8"/>
  <c r="S8437" i="8"/>
  <c r="S8443" i="8"/>
  <c r="S8456" i="8"/>
  <c r="S4681" i="8"/>
  <c r="S5045" i="8"/>
  <c r="S4476" i="8"/>
  <c r="S4481" i="8"/>
  <c r="S2985" i="8"/>
  <c r="S2990" i="8"/>
  <c r="S2999" i="8"/>
  <c r="S3008" i="8"/>
  <c r="S3017" i="8"/>
  <c r="S2718" i="8"/>
  <c r="S2727" i="8"/>
  <c r="S7278" i="8"/>
  <c r="S7287" i="8"/>
  <c r="S3185" i="8"/>
  <c r="S8080" i="8"/>
  <c r="S7834" i="8"/>
  <c r="S2008" i="8"/>
  <c r="S7550" i="8"/>
  <c r="S7890" i="8"/>
  <c r="S6387" i="8"/>
  <c r="S4054" i="8"/>
  <c r="S7018" i="8"/>
  <c r="S7024" i="8"/>
  <c r="S7037" i="8"/>
  <c r="S7043" i="8"/>
  <c r="S7050" i="8"/>
  <c r="S4267" i="8"/>
  <c r="S3143" i="8"/>
  <c r="S2573" i="8"/>
  <c r="S2580" i="8"/>
  <c r="S5123" i="8"/>
  <c r="S6695" i="8"/>
  <c r="S6701" i="8"/>
  <c r="S6708" i="8"/>
  <c r="S6714" i="8"/>
  <c r="S5140" i="8"/>
  <c r="S5146" i="8"/>
  <c r="S5153" i="8"/>
  <c r="S5906" i="8"/>
  <c r="S5919" i="8"/>
  <c r="S6450" i="8"/>
  <c r="S6457" i="8"/>
  <c r="S8354" i="8"/>
  <c r="S2407" i="8"/>
  <c r="S6809" i="8"/>
  <c r="S6816" i="8"/>
  <c r="S8431" i="8"/>
  <c r="S8444" i="8"/>
  <c r="S8450" i="8"/>
  <c r="S8457" i="8"/>
  <c r="S4682" i="8"/>
  <c r="S4482" i="8"/>
  <c r="S2981" i="8"/>
  <c r="S2986" i="8"/>
  <c r="S2995" i="8"/>
  <c r="S3004" i="8"/>
  <c r="S3013" i="8"/>
  <c r="S3018" i="8"/>
  <c r="S2723" i="8"/>
  <c r="S7274" i="8"/>
  <c r="S7283" i="8"/>
  <c r="S7288" i="8"/>
  <c r="S7292" i="8"/>
  <c r="S7296" i="8"/>
  <c r="S7300" i="8"/>
  <c r="S4145" i="8"/>
  <c r="S4149" i="8"/>
  <c r="S4153" i="8"/>
  <c r="S4659" i="8"/>
  <c r="S4663" i="8"/>
  <c r="S4667" i="8"/>
  <c r="S4671" i="8"/>
  <c r="S4675" i="8"/>
  <c r="S4679" i="8"/>
  <c r="S3256" i="8"/>
  <c r="S3260" i="8"/>
  <c r="S3264" i="8"/>
  <c r="S3268" i="8"/>
  <c r="S3272" i="8"/>
  <c r="S3276" i="8"/>
  <c r="S3280" i="8"/>
  <c r="S3284" i="8"/>
  <c r="S3288" i="8"/>
  <c r="S3292" i="8"/>
  <c r="S5706" i="8"/>
  <c r="S5710" i="8"/>
  <c r="S5714" i="8"/>
  <c r="S5718" i="8"/>
  <c r="S5722" i="8"/>
  <c r="S7306" i="8"/>
  <c r="S7310" i="8"/>
  <c r="S7314" i="8"/>
  <c r="S7318" i="8"/>
  <c r="S7322" i="8"/>
  <c r="S7326" i="8"/>
  <c r="S7224" i="8"/>
  <c r="S7228" i="8"/>
  <c r="S7232" i="8"/>
  <c r="S2569" i="8"/>
  <c r="S482" i="8"/>
  <c r="S486" i="8"/>
  <c r="S490" i="8"/>
  <c r="S494" i="8"/>
  <c r="S498" i="8"/>
  <c r="S502" i="8"/>
  <c r="S506" i="8"/>
  <c r="S510" i="8"/>
  <c r="S514" i="8"/>
  <c r="S518" i="8"/>
  <c r="S1989" i="8"/>
  <c r="S1993" i="8"/>
  <c r="S2875" i="8"/>
  <c r="S2879" i="8"/>
  <c r="S2883" i="8"/>
  <c r="S2887" i="8"/>
  <c r="S2891" i="8"/>
  <c r="S2895" i="8"/>
  <c r="S2899" i="8"/>
  <c r="S2903" i="8"/>
  <c r="S2907" i="8"/>
  <c r="S2911" i="8"/>
  <c r="S5438" i="8"/>
  <c r="S5442" i="8"/>
  <c r="S5446" i="8"/>
  <c r="S5450" i="8"/>
  <c r="S5454" i="8"/>
  <c r="S5458" i="8"/>
  <c r="S5111" i="8"/>
  <c r="S5115" i="8"/>
  <c r="S5119" i="8"/>
  <c r="S6753" i="8"/>
  <c r="S6757" i="8"/>
  <c r="S6761" i="8"/>
  <c r="S195" i="8"/>
  <c r="S199" i="8"/>
  <c r="S203" i="8"/>
  <c r="S207" i="8"/>
  <c r="S3455" i="8"/>
  <c r="S3459" i="8"/>
  <c r="S3463" i="8"/>
  <c r="S3192" i="8"/>
  <c r="S8481" i="8"/>
  <c r="S8086" i="8"/>
  <c r="S6993" i="8"/>
  <c r="S7750" i="8"/>
  <c r="S6388" i="8"/>
  <c r="S2957" i="8"/>
  <c r="S7025" i="8"/>
  <c r="S7031" i="8"/>
  <c r="S7038" i="8"/>
  <c r="S7044" i="8"/>
  <c r="S4268" i="8"/>
  <c r="S3137" i="8"/>
  <c r="S3144" i="8"/>
  <c r="S2574" i="8"/>
  <c r="S5124" i="8"/>
  <c r="S5130" i="8"/>
  <c r="S6696" i="8"/>
  <c r="S6702" i="8"/>
  <c r="S6715" i="8"/>
  <c r="S4597" i="8"/>
  <c r="S5141" i="8"/>
  <c r="S5147" i="8"/>
  <c r="S5907" i="8"/>
  <c r="S5913" i="8"/>
  <c r="S5920" i="8"/>
  <c r="S6451" i="8"/>
  <c r="S8355" i="8"/>
  <c r="S2401" i="8"/>
  <c r="S6804" i="8"/>
  <c r="S6810" i="8"/>
  <c r="S8432" i="8"/>
  <c r="S8438" i="8"/>
  <c r="S8445" i="8"/>
  <c r="S8451" i="8"/>
  <c r="S4683" i="8"/>
  <c r="S5046" i="8"/>
  <c r="S4477" i="8"/>
  <c r="S2982" i="8"/>
  <c r="S2991" i="8"/>
  <c r="S3000" i="8"/>
  <c r="S3009" i="8"/>
  <c r="S3014" i="8"/>
  <c r="S2719" i="8"/>
  <c r="S2728" i="8"/>
  <c r="S7279" i="8"/>
  <c r="S7284" i="8"/>
  <c r="S3198" i="8"/>
  <c r="S8487" i="8"/>
  <c r="S7000" i="8"/>
  <c r="S7371" i="8"/>
  <c r="S7559" i="8"/>
  <c r="S2958" i="8"/>
  <c r="S7012" i="8"/>
  <c r="S7019" i="8"/>
  <c r="S7026" i="8"/>
  <c r="S7032" i="8"/>
  <c r="S7045" i="8"/>
  <c r="S7051" i="8"/>
  <c r="S554" i="8"/>
  <c r="S3138" i="8"/>
  <c r="S2575" i="8"/>
  <c r="S2581" i="8"/>
  <c r="S5125" i="8"/>
  <c r="S5131" i="8"/>
  <c r="S6703" i="8"/>
  <c r="S6709" i="8"/>
  <c r="S2492" i="8"/>
  <c r="S4598" i="8"/>
  <c r="S5148" i="8"/>
  <c r="S5154" i="8"/>
  <c r="S5908" i="8"/>
  <c r="S5914" i="8"/>
  <c r="S6452" i="8"/>
  <c r="S6458" i="8"/>
  <c r="S8356" i="8"/>
  <c r="S2402" i="8"/>
  <c r="S6811" i="8"/>
  <c r="S8426" i="8"/>
  <c r="S8433" i="8"/>
  <c r="S8439" i="8"/>
  <c r="S8452" i="8"/>
  <c r="S8458" i="8"/>
  <c r="S4684" i="8"/>
  <c r="S5047" i="8"/>
  <c r="S4478" i="8"/>
  <c r="S2977" i="8"/>
  <c r="S2987" i="8"/>
  <c r="S2996" i="8"/>
  <c r="S3005" i="8"/>
  <c r="S3010" i="8"/>
  <c r="S2715" i="8"/>
  <c r="S2724" i="8"/>
  <c r="S7275" i="8"/>
  <c r="S7280" i="8"/>
  <c r="S7289" i="8"/>
  <c r="S7293" i="8"/>
  <c r="S7297" i="8"/>
  <c r="S7301" i="8"/>
  <c r="S4146" i="8"/>
  <c r="S4150" i="8"/>
  <c r="S4154" i="8"/>
  <c r="S4660" i="8"/>
  <c r="S4664" i="8"/>
  <c r="S4668" i="8"/>
  <c r="S4672" i="8"/>
  <c r="S4676" i="8"/>
  <c r="S4680" i="8"/>
  <c r="S3257" i="8"/>
  <c r="S3261" i="8"/>
  <c r="S3265" i="8"/>
  <c r="S3269" i="8"/>
  <c r="S3273" i="8"/>
  <c r="S3277" i="8"/>
  <c r="S3281" i="8"/>
  <c r="S3285" i="8"/>
  <c r="S3289" i="8"/>
  <c r="S5703" i="8"/>
  <c r="S5707" i="8"/>
  <c r="S5711" i="8"/>
  <c r="S5715" i="8"/>
  <c r="S5719" i="8"/>
  <c r="S7303" i="8"/>
  <c r="S7307" i="8"/>
  <c r="S7311" i="8"/>
  <c r="S7315" i="8"/>
  <c r="S7319" i="8"/>
  <c r="S7323" i="8"/>
  <c r="S7327" i="8"/>
  <c r="S7225" i="8"/>
  <c r="S7229" i="8"/>
  <c r="S7233" i="8"/>
  <c r="S479" i="8"/>
  <c r="S483" i="8"/>
  <c r="S487" i="8"/>
  <c r="S491" i="8"/>
  <c r="S495" i="8"/>
  <c r="S499" i="8"/>
  <c r="S503" i="8"/>
  <c r="S507" i="8"/>
  <c r="S511" i="8"/>
  <c r="S515" i="8"/>
  <c r="S519" i="8"/>
  <c r="S1990" i="8"/>
  <c r="S1994" i="8"/>
  <c r="S2876" i="8"/>
  <c r="S2880" i="8"/>
  <c r="S2884" i="8"/>
  <c r="S2888" i="8"/>
  <c r="S2892" i="8"/>
  <c r="S2896" i="8"/>
  <c r="S2900" i="8"/>
  <c r="S2904" i="8"/>
  <c r="S2908" i="8"/>
  <c r="S5435" i="8"/>
  <c r="S5439" i="8"/>
  <c r="S5443" i="8"/>
  <c r="S5447" i="8"/>
  <c r="S5451" i="8"/>
  <c r="S5455" i="8"/>
  <c r="S8494" i="8"/>
  <c r="S8099" i="8"/>
  <c r="S7006" i="8"/>
  <c r="S7377" i="8"/>
  <c r="S8661" i="8"/>
  <c r="S6391" i="8"/>
  <c r="S7013" i="8"/>
  <c r="S7020" i="8"/>
  <c r="S7033" i="8"/>
  <c r="S7039" i="8"/>
  <c r="S7046" i="8"/>
  <c r="S7052" i="8"/>
  <c r="S3139" i="8"/>
  <c r="S3145" i="8"/>
  <c r="S2576" i="8"/>
  <c r="S2582" i="8"/>
  <c r="S5132" i="8"/>
  <c r="S6697" i="8"/>
  <c r="S6704" i="8"/>
  <c r="S6710" i="8"/>
  <c r="S5136" i="8"/>
  <c r="S5142" i="8"/>
  <c r="S5149" i="8"/>
  <c r="S5155" i="8"/>
  <c r="S5915" i="8"/>
  <c r="S5921" i="8"/>
  <c r="S6453" i="8"/>
  <c r="S6459" i="8"/>
  <c r="S2403" i="8"/>
  <c r="S6805" i="8"/>
  <c r="S6812" i="8"/>
  <c r="S8427" i="8"/>
  <c r="S8440" i="8"/>
  <c r="S8446" i="8"/>
  <c r="S8453" i="8"/>
  <c r="S8459" i="8"/>
  <c r="S5048" i="8"/>
  <c r="S2978" i="8"/>
  <c r="S2983" i="8"/>
  <c r="S2992" i="8"/>
  <c r="S3001" i="8"/>
  <c r="S3006" i="8"/>
  <c r="S3015" i="8"/>
  <c r="S2720" i="8"/>
  <c r="S7271" i="8"/>
  <c r="S7276" i="8"/>
  <c r="S7285" i="8"/>
  <c r="S3053" i="8"/>
  <c r="S3049" i="8"/>
  <c r="S2790" i="8"/>
  <c r="S2786" i="8"/>
  <c r="S2782" i="8"/>
  <c r="S2778" i="8"/>
  <c r="S4302" i="8"/>
  <c r="S4298" i="8"/>
  <c r="S4294" i="8"/>
  <c r="S4290" i="8"/>
  <c r="S4286" i="8"/>
  <c r="S4282" i="8"/>
  <c r="S3771" i="8"/>
  <c r="S3767" i="8"/>
  <c r="S3763" i="8"/>
  <c r="S3759" i="8"/>
  <c r="S3755" i="8"/>
  <c r="S6206" i="8"/>
  <c r="S8024" i="8"/>
  <c r="S8020" i="8"/>
  <c r="S8016" i="8"/>
  <c r="S8012" i="8"/>
  <c r="S8008" i="8"/>
  <c r="S8004" i="8"/>
  <c r="S7223" i="8"/>
  <c r="S7219" i="8"/>
  <c r="S7215" i="8"/>
  <c r="S7211" i="8"/>
  <c r="S7206" i="8"/>
  <c r="S5097" i="8"/>
  <c r="S1574" i="8"/>
  <c r="S6070" i="8"/>
  <c r="S4340" i="8"/>
  <c r="S4334" i="8"/>
  <c r="S8640" i="8"/>
  <c r="S8634" i="8"/>
  <c r="S8627" i="8"/>
  <c r="S8621" i="8"/>
  <c r="S1646" i="8"/>
  <c r="S1640" i="8"/>
  <c r="S4722" i="8"/>
  <c r="S538" i="8"/>
  <c r="S525" i="8"/>
  <c r="S6866" i="8"/>
  <c r="S6859" i="8"/>
  <c r="S6853" i="8"/>
  <c r="S1984" i="8"/>
  <c r="S1978" i="8"/>
  <c r="S1971" i="8"/>
  <c r="S1965" i="8"/>
  <c r="S1522" i="8"/>
  <c r="S1516" i="8"/>
  <c r="S1509" i="8"/>
  <c r="S1503" i="8"/>
  <c r="S2094" i="8"/>
  <c r="S2088" i="8"/>
  <c r="S4750" i="8"/>
  <c r="S4744" i="8"/>
  <c r="S4731" i="8"/>
  <c r="S5170" i="8"/>
  <c r="S5163" i="8"/>
  <c r="S5157" i="8"/>
  <c r="S284" i="8"/>
  <c r="S631" i="8"/>
  <c r="S624" i="8"/>
  <c r="S618" i="8"/>
  <c r="S605" i="8"/>
  <c r="S599" i="8"/>
  <c r="S592" i="8"/>
  <c r="S586" i="8"/>
  <c r="S573" i="8"/>
  <c r="S567" i="8"/>
  <c r="S560" i="8"/>
  <c r="S7088" i="8"/>
  <c r="S4207" i="8"/>
  <c r="S4201" i="8"/>
  <c r="S4194" i="8"/>
  <c r="S4188" i="8"/>
  <c r="S4175" i="8"/>
  <c r="S5701" i="8"/>
  <c r="S5694" i="8"/>
  <c r="S5688" i="8"/>
  <c r="S5675" i="8"/>
  <c r="S5669" i="8"/>
  <c r="S328" i="8"/>
  <c r="S322" i="8"/>
  <c r="S309" i="8"/>
  <c r="S303" i="8"/>
  <c r="S296" i="8"/>
  <c r="S4278" i="8"/>
  <c r="S8131" i="8"/>
  <c r="S8125" i="8"/>
  <c r="S4307" i="8"/>
  <c r="S2846" i="8"/>
  <c r="S7937" i="8"/>
  <c r="S7931" i="8"/>
  <c r="S7924" i="8"/>
  <c r="S2836" i="8"/>
  <c r="S1894" i="8"/>
  <c r="S2290" i="8"/>
  <c r="S4758" i="8"/>
  <c r="S1563" i="8"/>
  <c r="S2259" i="8"/>
  <c r="S8172" i="8"/>
  <c r="S8233" i="8"/>
  <c r="S8227" i="8"/>
  <c r="S8214" i="8"/>
  <c r="S8208" i="8"/>
  <c r="S8565" i="8"/>
  <c r="S3486" i="8"/>
  <c r="S1420" i="8"/>
  <c r="S1414" i="8"/>
  <c r="S6557" i="8"/>
  <c r="S6551" i="8"/>
  <c r="S6538" i="8"/>
  <c r="S6532" i="8"/>
  <c r="S6525" i="8"/>
  <c r="S5982" i="8"/>
  <c r="S5969" i="8"/>
  <c r="S5963" i="8"/>
  <c r="S5956" i="8"/>
  <c r="S5950" i="8"/>
  <c r="S345" i="8"/>
  <c r="S339" i="8"/>
  <c r="S332" i="8"/>
  <c r="S3458" i="8"/>
  <c r="S206" i="8"/>
  <c r="S198" i="8"/>
  <c r="S6759" i="8"/>
  <c r="S5459" i="8"/>
  <c r="S2998" i="8"/>
  <c r="S8461" i="8"/>
  <c r="S7205" i="8"/>
  <c r="S7200" i="8"/>
  <c r="S5096" i="8"/>
  <c r="S1580" i="8"/>
  <c r="S1573" i="8"/>
  <c r="S6069" i="8"/>
  <c r="S4333" i="8"/>
  <c r="S4327" i="8"/>
  <c r="S8639" i="8"/>
  <c r="S8633" i="8"/>
  <c r="S8620" i="8"/>
  <c r="S1652" i="8"/>
  <c r="S1645" i="8"/>
  <c r="S4728" i="8"/>
  <c r="S537" i="8"/>
  <c r="S531" i="8"/>
  <c r="S524" i="8"/>
  <c r="S6865" i="8"/>
  <c r="S6852" i="8"/>
  <c r="S6846" i="8"/>
  <c r="S1983" i="8"/>
  <c r="S1977" i="8"/>
  <c r="S1964" i="8"/>
  <c r="S1958" i="8"/>
  <c r="S1521" i="8"/>
  <c r="S1515" i="8"/>
  <c r="S1502" i="8"/>
  <c r="S2100" i="8"/>
  <c r="S2093" i="8"/>
  <c r="S2087" i="8"/>
  <c r="S4743" i="8"/>
  <c r="S4737" i="8"/>
  <c r="S4730" i="8"/>
  <c r="S5169" i="8"/>
  <c r="S3476" i="8"/>
  <c r="S290" i="8"/>
  <c r="S636" i="8"/>
  <c r="S630" i="8"/>
  <c r="S617" i="8"/>
  <c r="S611" i="8"/>
  <c r="S604" i="8"/>
  <c r="S598" i="8"/>
  <c r="S585" i="8"/>
  <c r="S579" i="8"/>
  <c r="S572" i="8"/>
  <c r="S566" i="8"/>
  <c r="S7087" i="8"/>
  <c r="S1396" i="8"/>
  <c r="S4206" i="8"/>
  <c r="S4200" i="8"/>
  <c r="S4187" i="8"/>
  <c r="S4181" i="8"/>
  <c r="S4174" i="8"/>
  <c r="S5700" i="8"/>
  <c r="S5687" i="8"/>
  <c r="S5681" i="8"/>
  <c r="S5674" i="8"/>
  <c r="S5668" i="8"/>
  <c r="S321" i="8"/>
  <c r="S315" i="8"/>
  <c r="S308" i="8"/>
  <c r="S302" i="8"/>
  <c r="S4277" i="8"/>
  <c r="S4271" i="8"/>
  <c r="S8130" i="8"/>
  <c r="S4313" i="8"/>
  <c r="S2845" i="8"/>
  <c r="S2839" i="8"/>
  <c r="S7936" i="8"/>
  <c r="S7930" i="8"/>
  <c r="S2835" i="8"/>
  <c r="S1900" i="8"/>
  <c r="S2295" i="8"/>
  <c r="S2289" i="8"/>
  <c r="S1562" i="8"/>
  <c r="S1556" i="8"/>
  <c r="S2258" i="8"/>
  <c r="S8171" i="8"/>
  <c r="S8226" i="8"/>
  <c r="S8220" i="8"/>
  <c r="S8213" i="8"/>
  <c r="S8207" i="8"/>
  <c r="S3485" i="8"/>
  <c r="S3479" i="8"/>
  <c r="S1419" i="8"/>
  <c r="S6563" i="8"/>
  <c r="S6550" i="8"/>
  <c r="S6544" i="8"/>
  <c r="S6537" i="8"/>
  <c r="S6531" i="8"/>
  <c r="S5981" i="8"/>
  <c r="S5975" i="8"/>
  <c r="S5968" i="8"/>
  <c r="S5962" i="8"/>
  <c r="S5949" i="8"/>
  <c r="S5081" i="8"/>
  <c r="S344" i="8"/>
  <c r="S338" i="8"/>
  <c r="S6758" i="8"/>
  <c r="S5117" i="8"/>
  <c r="S2726" i="8"/>
  <c r="S2993" i="8"/>
  <c r="S8454" i="8"/>
  <c r="AJ1973" i="8"/>
  <c r="AJ1511" i="8"/>
  <c r="AJ626" i="8"/>
  <c r="AK626" i="8" s="1" a="1"/>
  <c r="AK626" i="8" s="1"/>
  <c r="AJ4189" i="8"/>
  <c r="AJ4173" i="8"/>
  <c r="AJ8207" i="8"/>
  <c r="AJ5979" i="8"/>
  <c r="AK5979" i="8" s="1" a="1"/>
  <c r="AK5979" i="8" s="1"/>
  <c r="D5979" i="8" s="1" a="1"/>
  <c r="D5979" i="8" s="1"/>
  <c r="AJ3456" i="8"/>
  <c r="AJ6754" i="8"/>
  <c r="AJ5120" i="8"/>
  <c r="AJ2893" i="8"/>
  <c r="AJ498" i="8"/>
  <c r="AJ494" i="8"/>
  <c r="AJ7315" i="8"/>
  <c r="AJ7303" i="8"/>
  <c r="AK7303" i="8" s="1" a="1"/>
  <c r="AK7303" i="8" s="1"/>
  <c r="D7303" i="8" s="1" a="1"/>
  <c r="D7303" i="8" s="1"/>
  <c r="AJ5719" i="8"/>
  <c r="AJ3265" i="8"/>
  <c r="AJ4677" i="8"/>
  <c r="AJ8354" i="8"/>
  <c r="AJ5144" i="8"/>
  <c r="AJ5136" i="8"/>
  <c r="AJ6699" i="8"/>
  <c r="AJ5132" i="8"/>
  <c r="AJ7050" i="8"/>
  <c r="AK7050" i="8" s="1" a="1"/>
  <c r="AK7050" i="8" s="1"/>
  <c r="AJ7046" i="8"/>
  <c r="AJ7042" i="8"/>
  <c r="AK7042" i="8" s="1" a="1"/>
  <c r="AK7042" i="8" s="1"/>
  <c r="AJ7030" i="8"/>
  <c r="AK7030" i="8" s="1" a="1"/>
  <c r="AK7030" i="8" s="1"/>
  <c r="AJ7022" i="8"/>
  <c r="AK7022" i="8" s="1" a="1"/>
  <c r="AK7022" i="8" s="1"/>
  <c r="AJ3887" i="8"/>
  <c r="AK3887" i="8" s="1" a="1"/>
  <c r="AK3887" i="8" s="1"/>
  <c r="AJ8660" i="8"/>
  <c r="AJ8656" i="8"/>
  <c r="AK8656" i="8" s="1" a="1"/>
  <c r="AK8656" i="8" s="1"/>
  <c r="AJ7750" i="8"/>
  <c r="AJ3182" i="8"/>
  <c r="AJ5991" i="8"/>
  <c r="AK5991" i="8" s="1" a="1"/>
  <c r="AK5991" i="8" s="1"/>
  <c r="AJ7772" i="8"/>
  <c r="AJ8544" i="8"/>
  <c r="AJ7263" i="8"/>
  <c r="AK7263" i="8" s="1" a="1"/>
  <c r="AK7263" i="8" s="1"/>
  <c r="AJ1779" i="8"/>
  <c r="AK1779" i="8" s="1" a="1"/>
  <c r="AK1779" i="8" s="1"/>
  <c r="AJ7436" i="8"/>
  <c r="AK7436" i="8" s="1" a="1"/>
  <c r="AK7436" i="8" s="1"/>
  <c r="AJ7420" i="8"/>
  <c r="AK7420" i="8" s="1" a="1"/>
  <c r="AK7420" i="8" s="1"/>
  <c r="AJ7412" i="8"/>
  <c r="AJ8168" i="8"/>
  <c r="AJ2392" i="8"/>
  <c r="AJ2388" i="8"/>
  <c r="AJ2384" i="8"/>
  <c r="AJ2380" i="8"/>
  <c r="AJ2376" i="8"/>
  <c r="AJ1368" i="8"/>
  <c r="AJ1360" i="8"/>
  <c r="AJ6500" i="8"/>
  <c r="AJ6496" i="8"/>
  <c r="AJ5856" i="8"/>
  <c r="AJ818" i="8"/>
  <c r="AJ6151" i="8"/>
  <c r="AJ6127" i="8"/>
  <c r="AK6127" i="8" s="1" a="1"/>
  <c r="AK6127" i="8" s="1"/>
  <c r="AJ8549" i="8"/>
  <c r="AK8549" i="8" s="1" a="1"/>
  <c r="AK8549" i="8" s="1"/>
  <c r="AJ6988" i="8"/>
  <c r="AJ2814" i="8"/>
  <c r="AK2814" i="8" s="1" a="1"/>
  <c r="AK2814" i="8" s="1"/>
  <c r="AJ1721" i="8"/>
  <c r="AK1721" i="8" s="1" a="1"/>
  <c r="AK1721" i="8" s="1"/>
  <c r="AJ1713" i="8"/>
  <c r="AK1713" i="8" s="1" a="1"/>
  <c r="AK1713" i="8" s="1"/>
  <c r="AJ1709" i="8"/>
  <c r="AK1709" i="8" s="1" a="1"/>
  <c r="AK1709" i="8" s="1"/>
  <c r="AJ1705" i="8"/>
  <c r="AK1705" i="8" s="1" a="1"/>
  <c r="AK1705" i="8" s="1"/>
  <c r="AJ3133" i="8"/>
  <c r="AK3133" i="8" s="1" a="1"/>
  <c r="AK3133" i="8" s="1"/>
  <c r="D3133" i="8" s="1" a="1"/>
  <c r="D3133" i="8" s="1"/>
  <c r="AJ2358" i="8"/>
  <c r="AK2358" i="8" s="1" a="1"/>
  <c r="AK2358" i="8" s="1"/>
  <c r="AJ2354" i="8"/>
  <c r="AK2354" i="8" s="1" a="1"/>
  <c r="AK2354" i="8" s="1"/>
  <c r="AJ3443" i="8"/>
  <c r="AK3443" i="8" s="1" a="1"/>
  <c r="AK3443" i="8" s="1"/>
  <c r="AJ3592" i="8"/>
  <c r="AK3592" i="8" s="1" a="1"/>
  <c r="AK3592" i="8" s="1"/>
  <c r="AJ2742" i="8"/>
  <c r="AK2742" i="8" s="1" a="1"/>
  <c r="AK2742" i="8" s="1"/>
  <c r="AJ1637" i="8"/>
  <c r="AK1637" i="8" s="1" a="1"/>
  <c r="AK1637" i="8" s="1"/>
  <c r="AJ3037" i="8"/>
  <c r="AK3037" i="8" s="1" a="1"/>
  <c r="AK3037" i="8" s="1"/>
  <c r="AJ3029" i="8"/>
  <c r="AK3029" i="8" s="1" a="1"/>
  <c r="AK3029" i="8" s="1"/>
  <c r="D3029" i="8" s="1" a="1"/>
  <c r="D3029" i="8" s="1"/>
  <c r="AJ3021" i="8"/>
  <c r="AJ1594" i="8"/>
  <c r="AJ7499" i="8"/>
  <c r="AJ1919" i="8"/>
  <c r="AK1919" i="8" s="1" a="1"/>
  <c r="AK1919" i="8" s="1"/>
  <c r="AJ1911" i="8"/>
  <c r="AK1911" i="8" s="1" a="1"/>
  <c r="AK1911" i="8" s="1"/>
  <c r="AJ3732" i="8"/>
  <c r="AJ3684" i="8"/>
  <c r="AJ1954" i="8"/>
  <c r="AJ5180" i="8"/>
  <c r="AJ5176" i="8"/>
  <c r="AJ2066" i="8"/>
  <c r="AJ2058" i="8"/>
  <c r="AJ6921" i="8"/>
  <c r="AJ3220" i="8"/>
  <c r="AJ6575" i="8"/>
  <c r="AJ5740" i="8"/>
  <c r="AJ8244" i="8"/>
  <c r="AJ6784" i="8"/>
  <c r="AJ2772" i="8"/>
  <c r="AJ3408" i="8"/>
  <c r="AJ644" i="8"/>
  <c r="AJ1681" i="8"/>
  <c r="AJ1673" i="8"/>
  <c r="AJ1665" i="8"/>
  <c r="AJ5932" i="8"/>
  <c r="AJ5928" i="8"/>
  <c r="AJ4656" i="8"/>
  <c r="AJ2153" i="8"/>
  <c r="AJ5414" i="8"/>
  <c r="AJ6230" i="8"/>
  <c r="AK6230" i="8" s="1" a="1"/>
  <c r="AK6230" i="8" s="1"/>
  <c r="D6230" i="8" s="1" a="1"/>
  <c r="D6230" i="8" s="1"/>
  <c r="AJ4624" i="8"/>
  <c r="AJ8393" i="8"/>
  <c r="AJ955" i="8"/>
  <c r="AK955" i="8" s="1" a="1"/>
  <c r="AK955" i="8" s="1"/>
  <c r="AJ943" i="8"/>
  <c r="AJ939" i="8"/>
  <c r="AK939" i="8" s="1" a="1"/>
  <c r="AK939" i="8" s="1"/>
  <c r="AJ931" i="8"/>
  <c r="AK931" i="8" s="1" a="1"/>
  <c r="AK931" i="8" s="1"/>
  <c r="AJ919" i="8"/>
  <c r="AJ5491" i="8"/>
  <c r="AK5491" i="8" s="1" a="1"/>
  <c r="AK5491" i="8" s="1"/>
  <c r="AJ5483" i="8"/>
  <c r="AK5483" i="8" s="1" a="1"/>
  <c r="AK5483" i="8" s="1"/>
  <c r="AJ5475" i="8"/>
  <c r="AK5475" i="8" s="1" a="1"/>
  <c r="AK5475" i="8" s="1"/>
  <c r="AJ3674" i="8"/>
  <c r="AK3674" i="8" s="1" a="1"/>
  <c r="AK3674" i="8" s="1"/>
  <c r="AJ5069" i="8"/>
  <c r="AK5069" i="8" s="1" a="1"/>
  <c r="AK5069" i="8" s="1"/>
  <c r="AJ5061" i="8"/>
  <c r="AK5061" i="8" s="1" a="1"/>
  <c r="AK5061" i="8" s="1"/>
  <c r="AJ5049" i="8"/>
  <c r="AK5049" i="8" s="1" a="1"/>
  <c r="AK5049" i="8" s="1"/>
  <c r="AJ3310" i="8"/>
  <c r="AK3310" i="8" s="1" a="1"/>
  <c r="AK3310" i="8" s="1"/>
  <c r="AJ3302" i="8"/>
  <c r="AK3302" i="8" s="1" a="1"/>
  <c r="AK3302" i="8" s="1"/>
  <c r="AJ7249" i="8"/>
  <c r="AK7249" i="8" s="1" a="1"/>
  <c r="AK7249" i="8" s="1"/>
  <c r="AJ7245" i="8"/>
  <c r="AK7245" i="8" s="1" a="1"/>
  <c r="AK7245" i="8" s="1"/>
  <c r="AJ7597" i="8"/>
  <c r="AJ7593" i="8"/>
  <c r="AK7593" i="8" s="1" a="1"/>
  <c r="AK7593" i="8" s="1"/>
  <c r="AJ7585" i="8"/>
  <c r="AK7585" i="8" s="1" a="1"/>
  <c r="AK7585" i="8" s="1"/>
  <c r="AJ7804" i="8"/>
  <c r="AJ7800" i="8"/>
  <c r="AK7800" i="8" s="1" a="1"/>
  <c r="AK7800" i="8" s="1"/>
  <c r="D7800" i="8" s="1" a="1"/>
  <c r="D7800" i="8" s="1"/>
  <c r="AJ3790" i="8"/>
  <c r="AK3790" i="8" s="1" a="1"/>
  <c r="AK3790" i="8" s="1"/>
  <c r="AJ3786" i="8"/>
  <c r="AK3786" i="8" s="1" a="1"/>
  <c r="AK3786" i="8" s="1"/>
  <c r="D3786" i="8" s="1" a="1"/>
  <c r="D3786" i="8" s="1"/>
  <c r="AJ3774" i="8"/>
  <c r="AK3774" i="8" s="1" a="1"/>
  <c r="AK3774" i="8" s="1"/>
  <c r="AJ259" i="8"/>
  <c r="AK259" i="8" s="1" a="1"/>
  <c r="AK259" i="8" s="1"/>
  <c r="AJ5332" i="8"/>
  <c r="AK5332" i="8" s="1" a="1"/>
  <c r="AK5332" i="8" s="1"/>
  <c r="AJ3489" i="8"/>
  <c r="AK3489" i="8" s="1" a="1"/>
  <c r="AK3489" i="8" s="1"/>
  <c r="AJ4141" i="8"/>
  <c r="AK4141" i="8" s="1" a="1"/>
  <c r="AK4141" i="8" s="1"/>
  <c r="AJ4129" i="8"/>
  <c r="AK4129" i="8" s="1" a="1"/>
  <c r="AK4129" i="8" s="1"/>
  <c r="AJ230" i="8"/>
  <c r="AJ222" i="8"/>
  <c r="AJ214" i="8"/>
  <c r="AK214" i="8" s="1" a="1"/>
  <c r="AK214" i="8" s="1"/>
  <c r="D214" i="8" s="1" a="1"/>
  <c r="D214" i="8" s="1"/>
  <c r="AJ2296" i="8"/>
  <c r="AJ3097" i="8"/>
  <c r="AJ1798" i="8"/>
  <c r="AJ4319" i="8"/>
  <c r="AJ8193" i="8"/>
  <c r="AJ7466" i="8"/>
  <c r="AJ7458" i="8"/>
  <c r="AJ1533" i="8"/>
  <c r="AJ1867" i="8"/>
  <c r="AJ3399" i="8"/>
  <c r="AJ3395" i="8"/>
  <c r="AJ2847" i="8"/>
  <c r="AJ4462" i="8"/>
  <c r="AJ6430" i="8"/>
  <c r="AJ7872" i="8"/>
  <c r="AK7872" i="8" s="1" a="1"/>
  <c r="AK7872" i="8" s="1"/>
  <c r="D7872" i="8" s="1" a="1"/>
  <c r="D7872" i="8" s="1"/>
  <c r="AJ2664" i="8"/>
  <c r="AK2664" i="8" s="1" a="1"/>
  <c r="AK2664" i="8" s="1"/>
  <c r="AJ2653" i="8"/>
  <c r="AK2653" i="8" s="1" a="1"/>
  <c r="AK2653" i="8" s="1"/>
  <c r="AJ2641" i="8"/>
  <c r="AK2641" i="8" s="1" a="1"/>
  <c r="AK2641" i="8" s="1"/>
  <c r="AJ2637" i="8"/>
  <c r="AK2637" i="8" s="1" a="1"/>
  <c r="AK2637" i="8" s="1"/>
  <c r="AJ4047" i="8"/>
  <c r="AK4047" i="8" s="1" a="1"/>
  <c r="AK4047" i="8" s="1"/>
  <c r="AJ4043" i="8"/>
  <c r="AK4043" i="8" s="1" a="1"/>
  <c r="AK4043" i="8" s="1"/>
  <c r="S3052" i="8"/>
  <c r="S3048" i="8"/>
  <c r="S2789" i="8"/>
  <c r="S2785" i="8"/>
  <c r="S2781" i="8"/>
  <c r="S2777" i="8"/>
  <c r="S4301" i="8"/>
  <c r="S4297" i="8"/>
  <c r="S4293" i="8"/>
  <c r="S4289" i="8"/>
  <c r="S4285" i="8"/>
  <c r="S4281" i="8"/>
  <c r="S3770" i="8"/>
  <c r="S3766" i="8"/>
  <c r="S3762" i="8"/>
  <c r="S3758" i="8"/>
  <c r="S3754" i="8"/>
  <c r="S6205" i="8"/>
  <c r="S8023" i="8"/>
  <c r="S8019" i="8"/>
  <c r="S8015" i="8"/>
  <c r="S8011" i="8"/>
  <c r="S8007" i="8"/>
  <c r="S8003" i="8"/>
  <c r="S7222" i="8"/>
  <c r="S7218" i="8"/>
  <c r="S7214" i="8"/>
  <c r="S7210" i="8"/>
  <c r="S5095" i="8"/>
  <c r="S1579" i="8"/>
  <c r="S6068" i="8"/>
  <c r="S4339" i="8"/>
  <c r="S4332" i="8"/>
  <c r="S4326" i="8"/>
  <c r="S8632" i="8"/>
  <c r="S8626" i="8"/>
  <c r="S8619" i="8"/>
  <c r="S1651" i="8"/>
  <c r="S4727" i="8"/>
  <c r="S543" i="8"/>
  <c r="S536" i="8"/>
  <c r="S530" i="8"/>
  <c r="S6864" i="8"/>
  <c r="S6858" i="8"/>
  <c r="S6851" i="8"/>
  <c r="S6845" i="8"/>
  <c r="S1976" i="8"/>
  <c r="S1970" i="8"/>
  <c r="S1963" i="8"/>
  <c r="S1527" i="8"/>
  <c r="S1514" i="8"/>
  <c r="S1508" i="8"/>
  <c r="S2105" i="8"/>
  <c r="S2099" i="8"/>
  <c r="S2086" i="8"/>
  <c r="S4749" i="8"/>
  <c r="S4742" i="8"/>
  <c r="S4736" i="8"/>
  <c r="S5168" i="8"/>
  <c r="S5162" i="8"/>
  <c r="S3475" i="8"/>
  <c r="S289" i="8"/>
  <c r="S629" i="8"/>
  <c r="S623" i="8"/>
  <c r="S616" i="8"/>
  <c r="S610" i="8"/>
  <c r="S597" i="8"/>
  <c r="S591" i="8"/>
  <c r="S584" i="8"/>
  <c r="S578" i="8"/>
  <c r="S565" i="8"/>
  <c r="S559" i="8"/>
  <c r="S2042" i="8"/>
  <c r="S1395" i="8"/>
  <c r="S4199" i="8"/>
  <c r="S4193" i="8"/>
  <c r="S4186" i="8"/>
  <c r="S4180" i="8"/>
  <c r="S5699" i="8"/>
  <c r="S5693" i="8"/>
  <c r="S5686" i="8"/>
  <c r="S5680" i="8"/>
  <c r="S5667" i="8"/>
  <c r="S327" i="8"/>
  <c r="S320" i="8"/>
  <c r="S314" i="8"/>
  <c r="S301" i="8"/>
  <c r="S295" i="8"/>
  <c r="S4276" i="8"/>
  <c r="S4270" i="8"/>
  <c r="S4312" i="8"/>
  <c r="S6842" i="8"/>
  <c r="S2844" i="8"/>
  <c r="S2838" i="8"/>
  <c r="S7929" i="8"/>
  <c r="S7923" i="8"/>
  <c r="S2834" i="8"/>
  <c r="S1899" i="8"/>
  <c r="S4763" i="8"/>
  <c r="S4757" i="8"/>
  <c r="S1561" i="8"/>
  <c r="S2264" i="8"/>
  <c r="S8170" i="8"/>
  <c r="S8232" i="8"/>
  <c r="S8225" i="8"/>
  <c r="S8219" i="8"/>
  <c r="S8206" i="8"/>
  <c r="S8564" i="8"/>
  <c r="S3484" i="8"/>
  <c r="S3478" i="8"/>
  <c r="S6562" i="8"/>
  <c r="S6556" i="8"/>
  <c r="S6549" i="8"/>
  <c r="S6543" i="8"/>
  <c r="S6530" i="8"/>
  <c r="S6524" i="8"/>
  <c r="S5980" i="8"/>
  <c r="S5974" i="8"/>
  <c r="S5961" i="8"/>
  <c r="S5955" i="8"/>
  <c r="S5948" i="8"/>
  <c r="S5080" i="8"/>
  <c r="S337" i="8"/>
  <c r="S331" i="8"/>
  <c r="S3457" i="8"/>
  <c r="S205" i="8"/>
  <c r="S197" i="8"/>
  <c r="S5116" i="8"/>
  <c r="S5456" i="8"/>
  <c r="S2721" i="8"/>
  <c r="S8448" i="8"/>
  <c r="S7209" i="8"/>
  <c r="S7204" i="8"/>
  <c r="S3334" i="8"/>
  <c r="S1578" i="8"/>
  <c r="S1572" i="8"/>
  <c r="S6067" i="8"/>
  <c r="S4338" i="8"/>
  <c r="S4325" i="8"/>
  <c r="S8638" i="8"/>
  <c r="S8631" i="8"/>
  <c r="S8625" i="8"/>
  <c r="S1650" i="8"/>
  <c r="S1644" i="8"/>
  <c r="S4726" i="8"/>
  <c r="S542" i="8"/>
  <c r="S529" i="8"/>
  <c r="S523" i="8"/>
  <c r="S6863" i="8"/>
  <c r="S6857" i="8"/>
  <c r="S6844" i="8"/>
  <c r="S1982" i="8"/>
  <c r="S1975" i="8"/>
  <c r="S1969" i="8"/>
  <c r="S1526" i="8"/>
  <c r="S1520" i="8"/>
  <c r="S1513" i="8"/>
  <c r="S1507" i="8"/>
  <c r="S2098" i="8"/>
  <c r="S2092" i="8"/>
  <c r="S2085" i="8"/>
  <c r="S4748" i="8"/>
  <c r="S4735" i="8"/>
  <c r="S4729" i="8"/>
  <c r="S5167" i="8"/>
  <c r="S5161" i="8"/>
  <c r="S288" i="8"/>
  <c r="S635" i="8"/>
  <c r="S628" i="8"/>
  <c r="S622" i="8"/>
  <c r="S609" i="8"/>
  <c r="S603" i="8"/>
  <c r="S596" i="8"/>
  <c r="S590" i="8"/>
  <c r="S577" i="8"/>
  <c r="S571" i="8"/>
  <c r="S564" i="8"/>
  <c r="S558" i="8"/>
  <c r="S1394" i="8"/>
  <c r="S4205" i="8"/>
  <c r="S4198" i="8"/>
  <c r="S4192" i="8"/>
  <c r="S4179" i="8"/>
  <c r="S4173" i="8"/>
  <c r="S5698" i="8"/>
  <c r="S5692" i="8"/>
  <c r="S5679" i="8"/>
  <c r="S5673" i="8"/>
  <c r="S5666" i="8"/>
  <c r="S326" i="8"/>
  <c r="S313" i="8"/>
  <c r="S307" i="8"/>
  <c r="S300" i="8"/>
  <c r="S294" i="8"/>
  <c r="S4269" i="8"/>
  <c r="S8129" i="8"/>
  <c r="S4311" i="8"/>
  <c r="S6841" i="8"/>
  <c r="S2837" i="8"/>
  <c r="S7935" i="8"/>
  <c r="S7928" i="8"/>
  <c r="S7922" i="8"/>
  <c r="S1898" i="8"/>
  <c r="S2294" i="8"/>
  <c r="S4762" i="8"/>
  <c r="S1567" i="8"/>
  <c r="S2263" i="8"/>
  <c r="S2257" i="8"/>
  <c r="S8169" i="8"/>
  <c r="S8231" i="8"/>
  <c r="S8218" i="8"/>
  <c r="S8212" i="8"/>
  <c r="S8205" i="8"/>
  <c r="S8563" i="8"/>
  <c r="S3477" i="8"/>
  <c r="S1418" i="8"/>
  <c r="S6561" i="8"/>
  <c r="S6555" i="8"/>
  <c r="S6542" i="8"/>
  <c r="S6536" i="8"/>
  <c r="S6529" i="8"/>
  <c r="S6523" i="8"/>
  <c r="S5973" i="8"/>
  <c r="S5967" i="8"/>
  <c r="S5960" i="8"/>
  <c r="S5954" i="8"/>
  <c r="S5079" i="8"/>
  <c r="S343" i="8"/>
  <c r="S336" i="8"/>
  <c r="S3464" i="8"/>
  <c r="S3456" i="8"/>
  <c r="S204" i="8"/>
  <c r="S196" i="8"/>
  <c r="S6755" i="8"/>
  <c r="S2984" i="8"/>
  <c r="S3051" i="8"/>
  <c r="S3047" i="8"/>
  <c r="S2788" i="8"/>
  <c r="S2784" i="8"/>
  <c r="S2780" i="8"/>
  <c r="S2776" i="8"/>
  <c r="S4300" i="8"/>
  <c r="S4296" i="8"/>
  <c r="S4292" i="8"/>
  <c r="S4288" i="8"/>
  <c r="S4284" i="8"/>
  <c r="S4280" i="8"/>
  <c r="S3769" i="8"/>
  <c r="S3765" i="8"/>
  <c r="S3761" i="8"/>
  <c r="S3757" i="8"/>
  <c r="S3753" i="8"/>
  <c r="S6204" i="8"/>
  <c r="S8022" i="8"/>
  <c r="S8018" i="8"/>
  <c r="S8014" i="8"/>
  <c r="S8010" i="8"/>
  <c r="S8006" i="8"/>
  <c r="S8002" i="8"/>
  <c r="S7221" i="8"/>
  <c r="S7217" i="8"/>
  <c r="S7213" i="8"/>
  <c r="S5100" i="8"/>
  <c r="S5094" i="8"/>
  <c r="S1577" i="8"/>
  <c r="S1571" i="8"/>
  <c r="S4337" i="8"/>
  <c r="S4331" i="8"/>
  <c r="S4324" i="8"/>
  <c r="S8637" i="8"/>
  <c r="S8624" i="8"/>
  <c r="S1656" i="8"/>
  <c r="S1649" i="8"/>
  <c r="S1643" i="8"/>
  <c r="S541" i="8"/>
  <c r="S535" i="8"/>
  <c r="S528" i="8"/>
  <c r="S522" i="8"/>
  <c r="S6856" i="8"/>
  <c r="S6850" i="8"/>
  <c r="S6843" i="8"/>
  <c r="S1981" i="8"/>
  <c r="S1968" i="8"/>
  <c r="S1962" i="8"/>
  <c r="S1525" i="8"/>
  <c r="S1519" i="8"/>
  <c r="S1506" i="8"/>
  <c r="S2104" i="8"/>
  <c r="S2097" i="8"/>
  <c r="S2091" i="8"/>
  <c r="S4747" i="8"/>
  <c r="S4741" i="8"/>
  <c r="S4734" i="8"/>
  <c r="S5173" i="8"/>
  <c r="S5160" i="8"/>
  <c r="S3474" i="8"/>
  <c r="S287" i="8"/>
  <c r="S634" i="8"/>
  <c r="S621" i="8"/>
  <c r="S615" i="8"/>
  <c r="S608" i="8"/>
  <c r="S602" i="8"/>
  <c r="S589" i="8"/>
  <c r="S583" i="8"/>
  <c r="S576" i="8"/>
  <c r="S570" i="8"/>
  <c r="S7091" i="8"/>
  <c r="S2041" i="8"/>
  <c r="S4210" i="8"/>
  <c r="S4204" i="8"/>
  <c r="S4191" i="8"/>
  <c r="S4185" i="8"/>
  <c r="S4178" i="8"/>
  <c r="S4172" i="8"/>
  <c r="S5691" i="8"/>
  <c r="S5685" i="8"/>
  <c r="S5678" i="8"/>
  <c r="S5672" i="8"/>
  <c r="S325" i="8"/>
  <c r="S319" i="8"/>
  <c r="S312" i="8"/>
  <c r="S306" i="8"/>
  <c r="S293" i="8"/>
  <c r="S4275" i="8"/>
  <c r="S8618" i="8"/>
  <c r="S8128" i="8"/>
  <c r="S6840" i="8"/>
  <c r="S2843" i="8"/>
  <c r="S7940" i="8"/>
  <c r="S7934" i="8"/>
  <c r="S7921" i="8"/>
  <c r="S1904" i="8"/>
  <c r="S1897" i="8"/>
  <c r="S2293" i="8"/>
  <c r="S1566" i="8"/>
  <c r="S1560" i="8"/>
  <c r="S2262" i="8"/>
  <c r="S2256" i="8"/>
  <c r="S8230" i="8"/>
  <c r="S8224" i="8"/>
  <c r="S8217" i="8"/>
  <c r="S8211" i="8"/>
  <c r="S8562" i="8"/>
  <c r="S3483" i="8"/>
  <c r="S1423" i="8"/>
  <c r="S1417" i="8"/>
  <c r="S6554" i="8"/>
  <c r="S6548" i="8"/>
  <c r="S6541" i="8"/>
  <c r="S6535" i="8"/>
  <c r="S6522" i="8"/>
  <c r="S5979" i="8"/>
  <c r="S5972" i="8"/>
  <c r="S5966" i="8"/>
  <c r="S5953" i="8"/>
  <c r="S5947" i="8"/>
  <c r="S5078" i="8"/>
  <c r="S342" i="8"/>
  <c r="S3462" i="8"/>
  <c r="S210" i="8"/>
  <c r="S202" i="8"/>
  <c r="S6754" i="8"/>
  <c r="S5113" i="8"/>
  <c r="S5452" i="8"/>
  <c r="S3016" i="8"/>
  <c r="S2979" i="8"/>
  <c r="S8435" i="8"/>
  <c r="S7208" i="8"/>
  <c r="S7203" i="8"/>
  <c r="S5099" i="8"/>
  <c r="S5093" i="8"/>
  <c r="S1358" i="8"/>
  <c r="S6066" i="8"/>
  <c r="S4336" i="8"/>
  <c r="S4330" i="8"/>
  <c r="S8636" i="8"/>
  <c r="S8630" i="8"/>
  <c r="S8623" i="8"/>
  <c r="S1655" i="8"/>
  <c r="S1642" i="8"/>
  <c r="S4725" i="8"/>
  <c r="S540" i="8"/>
  <c r="S534" i="8"/>
  <c r="S521" i="8"/>
  <c r="S6862" i="8"/>
  <c r="S6855" i="8"/>
  <c r="S6849" i="8"/>
  <c r="S1980" i="8"/>
  <c r="S1974" i="8"/>
  <c r="S1967" i="8"/>
  <c r="S1961" i="8"/>
  <c r="S1518" i="8"/>
  <c r="S1512" i="8"/>
  <c r="S1505" i="8"/>
  <c r="S2103" i="8"/>
  <c r="S2090" i="8"/>
  <c r="S4753" i="8"/>
  <c r="S4746" i="8"/>
  <c r="S4740" i="8"/>
  <c r="S5172" i="8"/>
  <c r="S5166" i="8"/>
  <c r="S5159" i="8"/>
  <c r="S3473" i="8"/>
  <c r="S633" i="8"/>
  <c r="S627" i="8"/>
  <c r="S620" i="8"/>
  <c r="S614" i="8"/>
  <c r="S601" i="8"/>
  <c r="S595" i="8"/>
  <c r="S588" i="8"/>
  <c r="S582" i="8"/>
  <c r="S569" i="8"/>
  <c r="S563" i="8"/>
  <c r="S7090" i="8"/>
  <c r="S2040" i="8"/>
  <c r="S4203" i="8"/>
  <c r="S4197" i="8"/>
  <c r="S4190" i="8"/>
  <c r="S4184" i="8"/>
  <c r="S4171" i="8"/>
  <c r="S5697" i="8"/>
  <c r="S5690" i="8"/>
  <c r="S5684" i="8"/>
  <c r="S5671" i="8"/>
  <c r="S5665" i="8"/>
  <c r="S324" i="8"/>
  <c r="S318" i="8"/>
  <c r="S305" i="8"/>
  <c r="S299" i="8"/>
  <c r="S292" i="8"/>
  <c r="S4274" i="8"/>
  <c r="S8127" i="8"/>
  <c r="S4310" i="8"/>
  <c r="S6839" i="8"/>
  <c r="S2842" i="8"/>
  <c r="S7933" i="8"/>
  <c r="S7927" i="8"/>
  <c r="S7920" i="8"/>
  <c r="S1903" i="8"/>
  <c r="S2292" i="8"/>
  <c r="S4761" i="8"/>
  <c r="S1565" i="8"/>
  <c r="S1559" i="8"/>
  <c r="S2255" i="8"/>
  <c r="S8236" i="8"/>
  <c r="S8229" i="8"/>
  <c r="S8223" i="8"/>
  <c r="S8210" i="8"/>
  <c r="S8204" i="8"/>
  <c r="S8561" i="8"/>
  <c r="S3482" i="8"/>
  <c r="S1416" i="8"/>
  <c r="S6560" i="8"/>
  <c r="S6553" i="8"/>
  <c r="S6547" i="8"/>
  <c r="S6534" i="8"/>
  <c r="S6528" i="8"/>
  <c r="S6521" i="8"/>
  <c r="S5978" i="8"/>
  <c r="S5965" i="8"/>
  <c r="S5959" i="8"/>
  <c r="S5952" i="8"/>
  <c r="S5946" i="8"/>
  <c r="S341" i="8"/>
  <c r="S335" i="8"/>
  <c r="S193" i="8"/>
  <c r="S5112" i="8"/>
  <c r="S7286" i="8"/>
  <c r="S4480" i="8"/>
  <c r="S8429" i="8"/>
  <c r="AJ9056" i="8"/>
  <c r="AJ9052" i="8"/>
  <c r="AJ9048" i="8"/>
  <c r="AJ8997" i="8"/>
  <c r="AJ8989" i="8"/>
  <c r="AJ8954" i="8"/>
  <c r="AJ8938" i="8"/>
  <c r="AJ8926" i="8"/>
  <c r="AK8910" i="8" a="1"/>
  <c r="AK8910" i="8" s="1"/>
  <c r="AJ5385" i="8"/>
  <c r="AK5385" i="8" s="1" a="1"/>
  <c r="AK5385" i="8" s="1"/>
  <c r="D5385" i="8" s="1" a="1"/>
  <c r="D5385" i="8" s="1"/>
  <c r="AJ5377" i="8"/>
  <c r="AK5377" i="8" s="1" a="1"/>
  <c r="AK5377" i="8" s="1"/>
  <c r="D5377" i="8" s="1" a="1"/>
  <c r="D5377" i="8" s="1"/>
  <c r="AJ3993" i="8"/>
  <c r="AK3993" i="8" s="1" a="1"/>
  <c r="AK3993" i="8" s="1"/>
  <c r="D3993" i="8" s="1" a="1"/>
  <c r="D3993" i="8" s="1"/>
  <c r="AJ1232" i="8"/>
  <c r="AJ9122" i="8"/>
  <c r="AJ9118" i="8"/>
  <c r="AJ9103" i="8"/>
  <c r="AK9103" i="8" s="1" a="1"/>
  <c r="AK9103" i="8" s="1"/>
  <c r="AJ9079" i="8"/>
  <c r="AK9079" i="8" s="1" a="1"/>
  <c r="AK9079" i="8" s="1"/>
  <c r="AJ9071" i="8"/>
  <c r="AK9071" i="8" s="1" a="1"/>
  <c r="AK9071" i="8" s="1"/>
  <c r="AJ9059" i="8"/>
  <c r="AK9059" i="8" s="1" a="1"/>
  <c r="AK9059" i="8" s="1"/>
  <c r="AJ9004" i="8"/>
  <c r="AJ8984" i="8"/>
  <c r="AJ8969" i="8"/>
  <c r="AJ8965" i="8"/>
  <c r="AJ8851" i="8"/>
  <c r="AK8851" i="8" s="1" a="1"/>
  <c r="AK8851" i="8" s="1"/>
  <c r="AJ8843" i="8"/>
  <c r="AJ8816" i="8"/>
  <c r="AK8816" i="8" s="1" a="1"/>
  <c r="AK8816" i="8" s="1"/>
  <c r="AJ8812" i="8"/>
  <c r="AJ8800" i="8"/>
  <c r="AJ8792" i="8"/>
  <c r="AK8792" i="8" s="1" a="1"/>
  <c r="AK8792" i="8" s="1"/>
  <c r="AJ8726" i="8"/>
  <c r="AK8726" i="8" s="1" a="1"/>
  <c r="AK8726" i="8" s="1"/>
  <c r="AJ8718" i="8"/>
  <c r="AJ5600" i="8"/>
  <c r="AK8807" i="8" a="1"/>
  <c r="AK8807" i="8" s="1"/>
  <c r="AJ9125" i="8"/>
  <c r="AJ9117" i="8"/>
  <c r="AJ9102" i="8"/>
  <c r="AJ9090" i="8"/>
  <c r="AJ9086" i="8"/>
  <c r="AJ9011" i="8"/>
  <c r="AK9011" i="8" s="1" a="1"/>
  <c r="AK9011" i="8" s="1"/>
  <c r="AJ9003" i="8"/>
  <c r="AK9003" i="8" s="1" a="1"/>
  <c r="AK9003" i="8" s="1"/>
  <c r="AJ8976" i="8"/>
  <c r="AJ8972" i="8"/>
  <c r="AJ8964" i="8"/>
  <c r="AJ8960" i="8"/>
  <c r="AK8960" i="8" s="1" a="1"/>
  <c r="AK8960" i="8" s="1"/>
  <c r="AJ8956" i="8"/>
  <c r="AJ8944" i="8"/>
  <c r="AJ8936" i="8"/>
  <c r="AK8936" i="8" s="1" a="1"/>
  <c r="AK8936" i="8" s="1"/>
  <c r="AJ8928" i="8"/>
  <c r="AK8928" i="8" s="1" a="1"/>
  <c r="AK8928" i="8" s="1"/>
  <c r="AJ8920" i="8"/>
  <c r="AJ8788" i="8"/>
  <c r="AJ8748" i="8"/>
  <c r="AJ8744" i="8"/>
  <c r="AK8744" i="8" s="1" a="1"/>
  <c r="AK8744" i="8" s="1"/>
  <c r="AJ8736" i="8"/>
  <c r="AJ8728" i="8"/>
  <c r="AK8728" i="8" s="1" a="1"/>
  <c r="AK8728" i="8" s="1"/>
  <c r="AJ5591" i="8"/>
  <c r="AJ4003" i="8"/>
  <c r="AJ3987" i="8"/>
  <c r="AJ7069" i="8"/>
  <c r="AJ2604" i="8"/>
  <c r="AK2604" i="8" s="1" a="1"/>
  <c r="AK2604" i="8" s="1"/>
  <c r="D2604" i="8" s="1" a="1"/>
  <c r="D2604" i="8" s="1"/>
  <c r="AJ9077" i="8"/>
  <c r="AJ8873" i="8"/>
  <c r="AJ8857" i="8"/>
  <c r="AJ8818" i="8"/>
  <c r="AJ8771" i="8"/>
  <c r="AJ8724" i="8"/>
  <c r="AJ8708" i="8"/>
  <c r="AJ5598" i="8"/>
  <c r="AJ5386" i="8"/>
  <c r="AJ3440" i="8"/>
  <c r="AJ3428" i="8"/>
  <c r="AJ3424" i="8"/>
  <c r="AJ9131" i="8"/>
  <c r="AK9131" i="8" s="1" a="1"/>
  <c r="AK9131" i="8" s="1"/>
  <c r="AJ9092" i="8"/>
  <c r="AJ9076" i="8"/>
  <c r="AJ9068" i="8"/>
  <c r="AJ9061" i="8"/>
  <c r="AJ9053" i="8"/>
  <c r="AJ9014" i="8"/>
  <c r="AJ9006" i="8"/>
  <c r="AJ8947" i="8"/>
  <c r="AJ8935" i="8"/>
  <c r="AJ8931" i="8"/>
  <c r="AK8931" i="8" s="1" a="1"/>
  <c r="AK8931" i="8" s="1"/>
  <c r="AJ8908" i="8"/>
  <c r="AJ8806" i="8"/>
  <c r="AJ8747" i="8"/>
  <c r="AK8747" i="8" s="1" a="1"/>
  <c r="AK8747" i="8" s="1"/>
  <c r="AJ8743" i="8"/>
  <c r="AJ3994" i="8"/>
  <c r="AJ3990" i="8"/>
  <c r="AK3990" i="8" s="1" a="1"/>
  <c r="AK3990" i="8" s="1"/>
  <c r="D3990" i="8" s="1" a="1"/>
  <c r="D3990" i="8" s="1"/>
  <c r="AJ3427" i="8"/>
  <c r="AJ1233" i="8"/>
  <c r="AK1233" i="8" s="1" a="1"/>
  <c r="AK1233" i="8" s="1"/>
  <c r="D1233" i="8" s="1" a="1"/>
  <c r="D1233" i="8" s="1"/>
  <c r="AJ1258" i="8"/>
  <c r="AJ1224" i="8"/>
  <c r="AJ5549" i="8"/>
  <c r="AK5549" i="8" s="1" a="1"/>
  <c r="AK5549" i="8" s="1"/>
  <c r="D5549" i="8" s="1" a="1"/>
  <c r="D5549" i="8" s="1"/>
  <c r="AJ2706" i="8"/>
  <c r="AK2706" i="8" s="1" a="1"/>
  <c r="AK2706" i="8" s="1"/>
  <c r="D2706" i="8" s="1" a="1"/>
  <c r="D2706" i="8" s="1"/>
  <c r="AJ2702" i="8"/>
  <c r="AK2702" i="8" s="1" a="1"/>
  <c r="AK2702" i="8" s="1"/>
  <c r="D2702" i="8" s="1" a="1"/>
  <c r="D2702" i="8" s="1"/>
  <c r="AJ2698" i="8"/>
  <c r="AK2698" i="8" s="1" a="1"/>
  <c r="AK2698" i="8" s="1"/>
  <c r="D2698" i="8" s="1" a="1"/>
  <c r="D2698" i="8" s="1"/>
  <c r="AJ5841" i="8"/>
  <c r="AJ5837" i="8"/>
  <c r="AK5837" i="8" s="1" a="1"/>
  <c r="AK5837" i="8" s="1"/>
  <c r="D5837" i="8" s="1" a="1"/>
  <c r="D5837" i="8" s="1"/>
  <c r="AJ5833" i="8"/>
  <c r="AJ5829" i="8"/>
  <c r="AK5829" i="8" s="1" a="1"/>
  <c r="AK5829" i="8" s="1"/>
  <c r="D5829" i="8" s="1" a="1"/>
  <c r="D5829" i="8" s="1"/>
  <c r="AJ5825" i="8"/>
  <c r="AJ5777" i="8"/>
  <c r="AJ5773" i="8"/>
  <c r="AJ190" i="8"/>
  <c r="AJ1829" i="8"/>
  <c r="AJ1821" i="8"/>
  <c r="AJ1130" i="8"/>
  <c r="AJ4241" i="8"/>
  <c r="AJ4233" i="8"/>
  <c r="AJ1381" i="8"/>
  <c r="AJ4167" i="8"/>
  <c r="AJ4159" i="8"/>
  <c r="AJ3940" i="8"/>
  <c r="AJ6263" i="8"/>
  <c r="AK6263" i="8" s="1" a="1"/>
  <c r="AK6263" i="8" s="1"/>
  <c r="D6263" i="8" s="1" a="1"/>
  <c r="D6263" i="8" s="1"/>
  <c r="AJ6255" i="8"/>
  <c r="AK6255" i="8" s="1" a="1"/>
  <c r="AK6255" i="8" s="1"/>
  <c r="D6255" i="8" s="1" a="1"/>
  <c r="D6255" i="8" s="1"/>
  <c r="AJ6247" i="8"/>
  <c r="AK6247" i="8" s="1" a="1"/>
  <c r="AK6247" i="8" s="1"/>
  <c r="D6247" i="8" s="1" a="1"/>
  <c r="D6247" i="8" s="1"/>
  <c r="AJ1970" i="8"/>
  <c r="AJ1966" i="8"/>
  <c r="AJ1958" i="8"/>
  <c r="AJ2099" i="8"/>
  <c r="AJ5173" i="8"/>
  <c r="AK5173" i="8" s="1" a="1"/>
  <c r="AK5173" i="8" s="1"/>
  <c r="D5173" i="8" s="1" a="1"/>
  <c r="D5173" i="8" s="1"/>
  <c r="AJ5169" i="8"/>
  <c r="AJ627" i="8"/>
  <c r="AJ5686" i="8"/>
  <c r="AJ301" i="8"/>
  <c r="AJ297" i="8"/>
  <c r="AJ4313" i="8"/>
  <c r="AJ4309" i="8"/>
  <c r="AJ2846" i="8"/>
  <c r="AK2846" i="8" s="1" a="1"/>
  <c r="AK2846" i="8" s="1"/>
  <c r="AJ2295" i="8"/>
  <c r="AJ8220" i="8"/>
  <c r="AJ8216" i="8"/>
  <c r="AK8216" i="8" s="1" a="1"/>
  <c r="AK8216" i="8" s="1"/>
  <c r="D8216" i="8" s="1" a="1"/>
  <c r="D8216" i="8" s="1"/>
  <c r="AJ3069" i="8"/>
  <c r="AK3069" i="8" s="1" a="1"/>
  <c r="AK3069" i="8" s="1"/>
  <c r="D3069" i="8" s="1" a="1"/>
  <c r="D3069" i="8" s="1"/>
  <c r="AJ3065" i="8"/>
  <c r="AJ2038" i="8"/>
  <c r="AK2038" i="8" s="1" a="1"/>
  <c r="AK2038" i="8" s="1"/>
  <c r="D2038" i="8" s="1" a="1"/>
  <c r="D2038" i="8" s="1"/>
  <c r="AJ6771" i="8"/>
  <c r="AJ6763" i="8"/>
  <c r="AJ7076" i="8"/>
  <c r="AJ2610" i="8"/>
  <c r="AK2610" i="8" s="1" a="1"/>
  <c r="AK2610" i="8" s="1"/>
  <c r="D2610" i="8" s="1" a="1"/>
  <c r="D2610" i="8" s="1"/>
  <c r="AJ1250" i="8"/>
  <c r="AJ1246" i="8"/>
  <c r="AK1246" i="8" s="1" a="1"/>
  <c r="AK1246" i="8" s="1"/>
  <c r="D1246" i="8" s="1" a="1"/>
  <c r="D1246" i="8" s="1"/>
  <c r="AJ4254" i="8"/>
  <c r="AJ4246" i="8"/>
  <c r="AJ3210" i="8"/>
  <c r="AJ5564" i="8"/>
  <c r="AJ5560" i="8"/>
  <c r="AJ5820" i="8"/>
  <c r="AK5820" i="8" s="1" a="1"/>
  <c r="AK5820" i="8" s="1"/>
  <c r="D5820" i="8" s="1" a="1"/>
  <c r="D5820" i="8" s="1"/>
  <c r="AJ5812" i="8"/>
  <c r="AK5812" i="8" s="1" a="1"/>
  <c r="AK5812" i="8" s="1"/>
  <c r="D5812" i="8" s="1" a="1"/>
  <c r="D5812" i="8" s="1"/>
  <c r="AJ5804" i="8"/>
  <c r="AK5804" i="8" s="1" a="1"/>
  <c r="AK5804" i="8" s="1"/>
  <c r="D5804" i="8" s="1" a="1"/>
  <c r="D5804" i="8" s="1"/>
  <c r="AJ5772" i="8"/>
  <c r="AK5772" i="8" s="1" a="1"/>
  <c r="AK5772" i="8" s="1"/>
  <c r="D5772" i="8" s="1" a="1"/>
  <c r="D5772" i="8" s="1"/>
  <c r="AJ162" i="8"/>
  <c r="AJ150" i="8"/>
  <c r="AJ142" i="8"/>
  <c r="AJ110" i="8"/>
  <c r="AJ102" i="8"/>
  <c r="AJ94" i="8"/>
  <c r="AJ78" i="8"/>
  <c r="AJ43" i="8"/>
  <c r="AJ1133" i="8"/>
  <c r="AJ1125" i="8"/>
  <c r="AJ771" i="8"/>
  <c r="AJ3155" i="8"/>
  <c r="AJ3979" i="8"/>
  <c r="AJ3955" i="8"/>
  <c r="AJ6325" i="8"/>
  <c r="AJ6310" i="8"/>
  <c r="AJ6306" i="8"/>
  <c r="AJ6302" i="8"/>
  <c r="AJ6254" i="8"/>
  <c r="AJ380" i="8"/>
  <c r="AJ364" i="8"/>
  <c r="AJ1061" i="8"/>
  <c r="AJ474" i="8"/>
  <c r="AJ470" i="8"/>
  <c r="AK470" i="8" s="1" a="1"/>
  <c r="AK470" i="8" s="1"/>
  <c r="D470" i="8" s="1" a="1"/>
  <c r="D470" i="8" s="1"/>
  <c r="AJ2866" i="8"/>
  <c r="AJ2209" i="8"/>
  <c r="AJ2185" i="8"/>
  <c r="AJ6743" i="8"/>
  <c r="AJ525" i="8"/>
  <c r="AJ6864" i="8"/>
  <c r="AJ6844" i="8"/>
  <c r="AJ1961" i="8"/>
  <c r="AJ1520" i="8"/>
  <c r="AJ2105" i="8"/>
  <c r="AJ289" i="8"/>
  <c r="AK289" i="8" s="1" a="1"/>
  <c r="AK289" i="8" s="1"/>
  <c r="AJ615" i="8"/>
  <c r="AJ4184" i="8"/>
  <c r="AK4184" i="8" s="1" a="1"/>
  <c r="AK4184" i="8" s="1"/>
  <c r="D4184" i="8" s="1" a="1"/>
  <c r="D4184" i="8" s="1"/>
  <c r="AJ4176" i="8"/>
  <c r="AK4176" i="8" s="1" a="1"/>
  <c r="AK4176" i="8" s="1"/>
  <c r="D4176" i="8" s="1" a="1"/>
  <c r="D4176" i="8" s="1"/>
  <c r="AJ5697" i="8"/>
  <c r="AJ5693" i="8"/>
  <c r="AJ5689" i="8"/>
  <c r="AJ5685" i="8"/>
  <c r="AJ320" i="8"/>
  <c r="AJ7934" i="8"/>
  <c r="AJ7923" i="8"/>
  <c r="AJ7919" i="8"/>
  <c r="AK7919" i="8" s="1" a="1"/>
  <c r="AK7919" i="8" s="1"/>
  <c r="D7919" i="8" s="1" a="1"/>
  <c r="D7919" i="8" s="1"/>
  <c r="AJ1904" i="8"/>
  <c r="AJ8227" i="8"/>
  <c r="AJ8208" i="8"/>
  <c r="AJ3430" i="8"/>
  <c r="AJ2022" i="8"/>
  <c r="AK2022" i="8" s="1" a="1"/>
  <c r="AK2022" i="8" s="1"/>
  <c r="D2022" i="8" s="1" a="1"/>
  <c r="D2022" i="8" s="1"/>
  <c r="AJ992" i="8"/>
  <c r="AK992" i="8" s="1" a="1"/>
  <c r="AK992" i="8" s="1"/>
  <c r="D992" i="8" s="1" a="1"/>
  <c r="D992" i="8" s="1"/>
  <c r="AJ988" i="8"/>
  <c r="AJ7086" i="8"/>
  <c r="AJ7082" i="8"/>
  <c r="AK7082" i="8" s="1" a="1"/>
  <c r="AK7082" i="8" s="1"/>
  <c r="D7082" i="8" s="1" a="1"/>
  <c r="D7082" i="8" s="1"/>
  <c r="AJ2613" i="8"/>
  <c r="AJ1253" i="8"/>
  <c r="AJ1249" i="8"/>
  <c r="AK1249" i="8" s="1" a="1"/>
  <c r="AK1249" i="8" s="1"/>
  <c r="D1249" i="8" s="1" a="1"/>
  <c r="D1249" i="8" s="1"/>
  <c r="AJ1241" i="8"/>
  <c r="AK1241" i="8" s="1" a="1"/>
  <c r="AK1241" i="8" s="1"/>
  <c r="D1241" i="8" s="1" a="1"/>
  <c r="D1241" i="8" s="1"/>
  <c r="AJ2972" i="8"/>
  <c r="AJ5559" i="8"/>
  <c r="AJ2704" i="8"/>
  <c r="AJ5839" i="8"/>
  <c r="AJ5803" i="8"/>
  <c r="AJ5799" i="8"/>
  <c r="AK5799" i="8" s="1" a="1"/>
  <c r="AK5799" i="8" s="1"/>
  <c r="D5799" i="8" s="1" a="1"/>
  <c r="D5799" i="8" s="1"/>
  <c r="AJ184" i="8"/>
  <c r="AJ176" i="8"/>
  <c r="AJ38" i="8"/>
  <c r="AJ26" i="8"/>
  <c r="AJ14" i="8"/>
  <c r="AJ10" i="8"/>
  <c r="AJ1108" i="8"/>
  <c r="AJ6348" i="8"/>
  <c r="AJ6340" i="8"/>
  <c r="AJ6332" i="8"/>
  <c r="AJ724" i="8"/>
  <c r="AJ712" i="8"/>
  <c r="AJ430" i="8"/>
  <c r="AJ359" i="8"/>
  <c r="AK359" i="8" s="1" a="1"/>
  <c r="AK359" i="8" s="1"/>
  <c r="D359" i="8" s="1" a="1"/>
  <c r="D359" i="8" s="1"/>
  <c r="AJ1083" i="8"/>
  <c r="AJ1048" i="8"/>
  <c r="AJ1040" i="8"/>
  <c r="AK1040" i="8" s="1" a="1"/>
  <c r="AK1040" i="8" s="1"/>
  <c r="D1040" i="8" s="1" a="1"/>
  <c r="D1040" i="8" s="1"/>
  <c r="AJ434" i="8"/>
  <c r="AJ6726" i="8"/>
  <c r="AJ4943" i="8"/>
  <c r="AJ4939" i="8"/>
  <c r="AJ4935" i="8"/>
  <c r="AJ4903" i="8"/>
  <c r="AJ4879" i="8"/>
  <c r="AJ4875" i="8"/>
  <c r="AJ7534" i="8"/>
  <c r="AJ3647" i="8"/>
  <c r="AJ5503" i="8"/>
  <c r="AJ4093" i="8"/>
  <c r="AJ3051" i="8"/>
  <c r="AJ4300" i="8"/>
  <c r="AJ4292" i="8"/>
  <c r="AJ3753" i="8"/>
  <c r="AJ8006" i="8"/>
  <c r="AJ7221" i="8"/>
  <c r="AJ5091" i="8"/>
  <c r="AJ4336" i="8"/>
  <c r="AJ4328" i="8"/>
  <c r="AJ1653" i="8"/>
  <c r="AJ540" i="8"/>
  <c r="AJ532" i="8"/>
  <c r="AJ6847" i="8"/>
  <c r="AJ6843" i="8"/>
  <c r="AJ5665" i="8"/>
  <c r="AJ327" i="8"/>
  <c r="AK327" i="8" s="1" a="1"/>
  <c r="AK327" i="8" s="1"/>
  <c r="D327" i="8" s="1" a="1"/>
  <c r="D327" i="8" s="1"/>
  <c r="AJ315" i="8"/>
  <c r="AJ311" i="8"/>
  <c r="AJ307" i="8"/>
  <c r="AJ303" i="8"/>
  <c r="AJ291" i="8"/>
  <c r="AJ2841" i="8"/>
  <c r="AJ2290" i="8"/>
  <c r="AK8211" i="8" a="1"/>
  <c r="AK8211" i="8" s="1"/>
  <c r="D8211" i="8" s="1" a="1"/>
  <c r="D8211" i="8" s="1"/>
  <c r="AJ1414" i="8"/>
  <c r="AJ2025" i="8"/>
  <c r="AK2025" i="8" s="1" a="1"/>
  <c r="AK2025" i="8" s="1"/>
  <c r="D2025" i="8" s="1" a="1"/>
  <c r="D2025" i="8" s="1"/>
  <c r="AJ991" i="8"/>
  <c r="AK991" i="8" s="1" a="1"/>
  <c r="AK991" i="8" s="1"/>
  <c r="D991" i="8" s="1" a="1"/>
  <c r="D991" i="8" s="1"/>
  <c r="AJ987" i="8"/>
  <c r="AK987" i="8" s="1" a="1"/>
  <c r="AK987" i="8" s="1"/>
  <c r="D987" i="8" s="1" a="1"/>
  <c r="D987" i="8" s="1"/>
  <c r="AJ983" i="8"/>
  <c r="AK983" i="8" s="1" a="1"/>
  <c r="AK983" i="8" s="1"/>
  <c r="D983" i="8" s="1" a="1"/>
  <c r="D983" i="8" s="1"/>
  <c r="AJ979" i="8"/>
  <c r="AK979" i="8" s="1" a="1"/>
  <c r="AK979" i="8" s="1"/>
  <c r="D979" i="8" s="1" a="1"/>
  <c r="D979" i="8" s="1"/>
  <c r="AJ7070" i="8"/>
  <c r="AJ1225" i="8"/>
  <c r="AJ4576" i="8"/>
  <c r="AK4576" i="8" s="1" a="1"/>
  <c r="AK4576" i="8" s="1"/>
  <c r="D4576" i="8" s="1" a="1"/>
  <c r="D4576" i="8" s="1"/>
  <c r="AJ5550" i="8"/>
  <c r="AJ2699" i="8"/>
  <c r="AK2699" i="8" s="1" a="1"/>
  <c r="AK2699" i="8" s="1"/>
  <c r="D2699" i="8" s="1" a="1"/>
  <c r="D2699" i="8" s="1"/>
  <c r="AJ5794" i="8"/>
  <c r="AK5794" i="8" s="1" a="1"/>
  <c r="AK5794" i="8" s="1"/>
  <c r="D5794" i="8" s="1" a="1"/>
  <c r="D5794" i="8" s="1"/>
  <c r="AJ5786" i="8"/>
  <c r="AJ5778" i="8"/>
  <c r="AJ160" i="8"/>
  <c r="AJ152" i="8"/>
  <c r="AJ148" i="8"/>
  <c r="AJ144" i="8"/>
  <c r="AJ136" i="8"/>
  <c r="AJ132" i="8"/>
  <c r="AJ108" i="8"/>
  <c r="AJ100" i="8"/>
  <c r="AJ96" i="8"/>
  <c r="AJ88" i="8"/>
  <c r="AJ84" i="8"/>
  <c r="AJ68" i="8"/>
  <c r="AJ37" i="8"/>
  <c r="AJ5" i="8"/>
  <c r="AJ1846" i="8"/>
  <c r="AJ1838" i="8"/>
  <c r="AJ1818" i="8"/>
  <c r="AJ4238" i="8"/>
  <c r="AJ5761" i="8"/>
  <c r="AJ1378" i="8"/>
  <c r="AJ4164" i="8"/>
  <c r="AJ4156" i="8"/>
  <c r="AJ2714" i="8"/>
  <c r="AJ6308" i="8"/>
  <c r="AJ6300" i="8"/>
  <c r="AJ406" i="8"/>
  <c r="AJ390" i="8"/>
  <c r="AJ374" i="8"/>
  <c r="AJ1093" i="8"/>
  <c r="AJ1035" i="8"/>
  <c r="AJ1027" i="8"/>
  <c r="AJ2868" i="8"/>
  <c r="AJ2864" i="8"/>
  <c r="AJ2691" i="8"/>
  <c r="AJ2226" i="8"/>
  <c r="AJ2222" i="8"/>
  <c r="AK2222" i="8" s="1" a="1"/>
  <c r="AK2222" i="8" s="1"/>
  <c r="D2222" i="8" s="1" a="1"/>
  <c r="D2222" i="8" s="1"/>
  <c r="AJ2207" i="8"/>
  <c r="AJ6745" i="8"/>
  <c r="AJ6741" i="8"/>
  <c r="AJ6721" i="8"/>
  <c r="AJ4954" i="8"/>
  <c r="AJ4950" i="8"/>
  <c r="AJ4922" i="8"/>
  <c r="AJ4918" i="8"/>
  <c r="AJ4898" i="8"/>
  <c r="AJ4890" i="8"/>
  <c r="AJ4886" i="8"/>
  <c r="AJ7064" i="8"/>
  <c r="AJ7060" i="8"/>
  <c r="AJ3642" i="8"/>
  <c r="AJ975" i="8"/>
  <c r="AJ971" i="8"/>
  <c r="AJ1487" i="8"/>
  <c r="AJ1483" i="8"/>
  <c r="AK1483" i="8" s="1" a="1"/>
  <c r="AK1483" i="8" s="1"/>
  <c r="D1483" i="8" s="1" a="1"/>
  <c r="D1483" i="8" s="1"/>
  <c r="AJ2791" i="8"/>
  <c r="AJ2783" i="8"/>
  <c r="AJ2779" i="8"/>
  <c r="AJ4279" i="8"/>
  <c r="AK4279" i="8" s="1" a="1"/>
  <c r="AK4279" i="8" s="1"/>
  <c r="D4279" i="8" s="1" a="1"/>
  <c r="D4279" i="8" s="1"/>
  <c r="AJ3768" i="8"/>
  <c r="AJ6203" i="8"/>
  <c r="AJ8017" i="8"/>
  <c r="AJ8013" i="8"/>
  <c r="AJ7208" i="8"/>
  <c r="AJ7204" i="8"/>
  <c r="AJ1576" i="8"/>
  <c r="AJ6070" i="8"/>
  <c r="AK6070" i="8" s="1" a="1"/>
  <c r="AK6070" i="8" s="1"/>
  <c r="D6070" i="8" s="1" a="1"/>
  <c r="D6070" i="8" s="1"/>
  <c r="AJ6066" i="8"/>
  <c r="AJ8634" i="8"/>
  <c r="AJ8630" i="8"/>
  <c r="AJ1648" i="8"/>
  <c r="AJ1640" i="8"/>
  <c r="AJ531" i="8"/>
  <c r="AJ6866" i="8"/>
  <c r="AJ6862" i="8"/>
  <c r="AK6862" i="8" s="1" a="1"/>
  <c r="AK6862" i="8" s="1"/>
  <c r="D6862" i="8" s="1" a="1"/>
  <c r="D6862" i="8" s="1"/>
  <c r="AJ1526" i="8"/>
  <c r="AJ1503" i="8"/>
  <c r="AJ2100" i="8"/>
  <c r="AJ602" i="8"/>
  <c r="AK602" i="8" s="1" a="1"/>
  <c r="AK602" i="8" s="1"/>
  <c r="AJ586" i="8"/>
  <c r="AK586" i="8" s="1" a="1"/>
  <c r="AK586" i="8" s="1"/>
  <c r="AJ575" i="8"/>
  <c r="AJ567" i="8"/>
  <c r="AJ563" i="8"/>
  <c r="AJ2041" i="8"/>
  <c r="AJ4205" i="8"/>
  <c r="AJ4174" i="8"/>
  <c r="AJ322" i="8"/>
  <c r="AK322" i="8" s="1" a="1"/>
  <c r="AK322" i="8" s="1"/>
  <c r="AJ306" i="8"/>
  <c r="AK306" i="8" s="1" a="1"/>
  <c r="AK306" i="8" s="1"/>
  <c r="D306" i="8" s="1" a="1"/>
  <c r="D306" i="8" s="1"/>
  <c r="AJ4278" i="8"/>
  <c r="AK4278" i="8" s="1" a="1"/>
  <c r="AK4278" i="8" s="1"/>
  <c r="D4278" i="8" s="1" a="1"/>
  <c r="D4278" i="8" s="1"/>
  <c r="AJ8125" i="8"/>
  <c r="AJ7929" i="8"/>
  <c r="AJ7925" i="8"/>
  <c r="AK1417" i="8" a="1"/>
  <c r="AK1417" i="8" s="1"/>
  <c r="AJ159" i="8"/>
  <c r="AJ143" i="8"/>
  <c r="AJ111" i="8"/>
  <c r="AK87" i="8" a="1"/>
  <c r="AK87" i="8" s="1"/>
  <c r="D87" i="8" s="1" a="1"/>
  <c r="D87" i="8" s="1"/>
  <c r="AJ36" i="8"/>
  <c r="AJ1853" i="8"/>
  <c r="AJ698" i="8"/>
  <c r="AJ421" i="8"/>
  <c r="AJ409" i="8"/>
  <c r="AJ393" i="8"/>
  <c r="AJ365" i="8"/>
  <c r="AJ361" i="8"/>
  <c r="AK361" i="8" s="1" a="1"/>
  <c r="AK361" i="8" s="1"/>
  <c r="D361" i="8" s="1" a="1"/>
  <c r="D361" i="8" s="1"/>
  <c r="AJ357" i="8"/>
  <c r="AJ349" i="8"/>
  <c r="AJ2198" i="8"/>
  <c r="AJ2178" i="8"/>
  <c r="AJ4941" i="8"/>
  <c r="AJ4877" i="8"/>
  <c r="AJ5501" i="8"/>
  <c r="AJ4298" i="8"/>
  <c r="AJ8004" i="8"/>
  <c r="AJ4334" i="8"/>
  <c r="AK4334" i="8" s="1" a="1"/>
  <c r="AK4334" i="8" s="1"/>
  <c r="D4334" i="8" s="1" a="1"/>
  <c r="D4334" i="8" s="1"/>
  <c r="AJ538" i="8"/>
  <c r="AJ6853" i="8"/>
  <c r="AJ570" i="8"/>
  <c r="AJ566" i="8"/>
  <c r="AJ7088" i="8"/>
  <c r="AK7088" i="8" s="1" a="1"/>
  <c r="AK7088" i="8" s="1"/>
  <c r="D7088" i="8" s="1" a="1"/>
  <c r="D7088" i="8" s="1"/>
  <c r="AJ1563" i="8"/>
  <c r="AK1563" i="8" s="1" a="1"/>
  <c r="AK1563" i="8" s="1"/>
  <c r="AJ1559" i="8"/>
  <c r="AJ2264" i="8"/>
  <c r="AK2264" i="8" s="1" a="1"/>
  <c r="AK2264" i="8" s="1"/>
  <c r="D2264" i="8" s="1" a="1"/>
  <c r="D2264" i="8" s="1"/>
  <c r="AJ2260" i="8"/>
  <c r="AK2260" i="8" s="1" a="1"/>
  <c r="AK2260" i="8" s="1"/>
  <c r="AJ2256" i="8"/>
  <c r="AK2256" i="8" s="1" a="1"/>
  <c r="AK2256" i="8" s="1"/>
  <c r="AJ8224" i="8"/>
  <c r="AJ200" i="8"/>
  <c r="AK200" i="8" s="1" a="1"/>
  <c r="AK200" i="8" s="1"/>
  <c r="D200" i="8" s="1" a="1"/>
  <c r="D200" i="8" s="1"/>
  <c r="AJ2876" i="8"/>
  <c r="AJ5704" i="8"/>
  <c r="AJ7288" i="8"/>
  <c r="AK7288" i="8" s="1" a="1"/>
  <c r="AK7288" i="8" s="1"/>
  <c r="AJ7284" i="8"/>
  <c r="AJ8456" i="8"/>
  <c r="AJ8448" i="8"/>
  <c r="AJ8432" i="8"/>
  <c r="AJ3896" i="8"/>
  <c r="AK3896" i="8" s="1" a="1"/>
  <c r="AK3896" i="8" s="1"/>
  <c r="AJ7379" i="8"/>
  <c r="AK7379" i="8" s="1" a="1"/>
  <c r="AK7379" i="8" s="1"/>
  <c r="D7379" i="8" s="1" a="1"/>
  <c r="D7379" i="8" s="1"/>
  <c r="AJ4100" i="8"/>
  <c r="AK4100" i="8" s="1" a="1"/>
  <c r="AK4100" i="8" s="1"/>
  <c r="AJ7781" i="8"/>
  <c r="AK7781" i="8" s="1" a="1"/>
  <c r="AK7781" i="8" s="1"/>
  <c r="AJ2947" i="8"/>
  <c r="AK2947" i="8" s="1" a="1"/>
  <c r="AK2947" i="8" s="1"/>
  <c r="D2947" i="8" s="1" a="1"/>
  <c r="D2947" i="8" s="1"/>
  <c r="AJ4343" i="8"/>
  <c r="AK4343" i="8" s="1" a="1"/>
  <c r="AK4343" i="8" s="1"/>
  <c r="AJ8212" i="8"/>
  <c r="AJ6556" i="8"/>
  <c r="AJ6552" i="8"/>
  <c r="AJ6548" i="8"/>
  <c r="AJ6536" i="8"/>
  <c r="AJ5950" i="8"/>
  <c r="AK5950" i="8" s="1" a="1"/>
  <c r="AK5950" i="8" s="1"/>
  <c r="D5950" i="8" s="1" a="1"/>
  <c r="D5950" i="8" s="1"/>
  <c r="AJ5081" i="8"/>
  <c r="AJ5077" i="8"/>
  <c r="AJ3462" i="8"/>
  <c r="AJ196" i="8"/>
  <c r="AJ5117" i="8"/>
  <c r="AJ5113" i="8"/>
  <c r="AJ5456" i="8"/>
  <c r="AJ2906" i="8"/>
  <c r="AJ496" i="8"/>
  <c r="AK496" i="8" s="1" a="1"/>
  <c r="AK496" i="8" s="1"/>
  <c r="D496" i="8" s="1" a="1"/>
  <c r="D496" i="8" s="1"/>
  <c r="AJ492" i="8"/>
  <c r="AJ488" i="8"/>
  <c r="AJ7227" i="8"/>
  <c r="AJ3278" i="8"/>
  <c r="AJ3262" i="8"/>
  <c r="AJ4670" i="8"/>
  <c r="AJ4662" i="8"/>
  <c r="AJ4658" i="8"/>
  <c r="AJ7283" i="8"/>
  <c r="AK7283" i="8" s="1" a="1"/>
  <c r="AK7283" i="8" s="1"/>
  <c r="AJ7276" i="8"/>
  <c r="AJ2722" i="8"/>
  <c r="AJ2981" i="8"/>
  <c r="AK2981" i="8" s="1" a="1"/>
  <c r="AK2981" i="8" s="1"/>
  <c r="D2981" i="8" s="1" a="1"/>
  <c r="D2981" i="8" s="1"/>
  <c r="AJ4479" i="8"/>
  <c r="AK4479" i="8" s="1" a="1"/>
  <c r="AK4479" i="8" s="1"/>
  <c r="D4479" i="8" s="1" a="1"/>
  <c r="D4479" i="8" s="1"/>
  <c r="AJ8439" i="8"/>
  <c r="AJ8431" i="8"/>
  <c r="AJ8427" i="8"/>
  <c r="AK8427" i="8" s="1" a="1"/>
  <c r="AK8427" i="8" s="1"/>
  <c r="AJ5923" i="8"/>
  <c r="AJ5915" i="8"/>
  <c r="AJ5907" i="8"/>
  <c r="AJ5152" i="8"/>
  <c r="AJ2492" i="8"/>
  <c r="AJ6708" i="8"/>
  <c r="AJ5125" i="8"/>
  <c r="AJ2584" i="8"/>
  <c r="AJ2574" i="8"/>
  <c r="AJ4268" i="8"/>
  <c r="AK4268" i="8" s="1" a="1"/>
  <c r="AK4268" i="8" s="1"/>
  <c r="AJ7045" i="8"/>
  <c r="AJ7037" i="8"/>
  <c r="AJ6393" i="8"/>
  <c r="AJ3911" i="8"/>
  <c r="AK3911" i="8" s="1" a="1"/>
  <c r="AK3911" i="8" s="1"/>
  <c r="AJ7902" i="8"/>
  <c r="AK7902" i="8" s="1" a="1"/>
  <c r="AK7902" i="8" s="1"/>
  <c r="AJ8664" i="8"/>
  <c r="AK8664" i="8" s="1" a="1"/>
  <c r="AK8664" i="8" s="1"/>
  <c r="AJ7398" i="8"/>
  <c r="AJ7363" i="8"/>
  <c r="AK7363" i="8" s="1" a="1"/>
  <c r="AK7363" i="8" s="1"/>
  <c r="AJ6479" i="8"/>
  <c r="AK6479" i="8" s="1" a="1"/>
  <c r="AK6479" i="8" s="1"/>
  <c r="AJ6475" i="8"/>
  <c r="AJ6471" i="8"/>
  <c r="AK6471" i="8" s="1" a="1"/>
  <c r="AK6471" i="8" s="1"/>
  <c r="AJ7004" i="8"/>
  <c r="AK7004" i="8" s="1" a="1"/>
  <c r="AK7004" i="8" s="1"/>
  <c r="AJ7827" i="8"/>
  <c r="AK7827" i="8" s="1" a="1"/>
  <c r="AK7827" i="8" s="1"/>
  <c r="AJ8367" i="8"/>
  <c r="AK8367" i="8" s="1" a="1"/>
  <c r="AK8367" i="8" s="1"/>
  <c r="AJ1281" i="8"/>
  <c r="AK1281" i="8" s="1" a="1"/>
  <c r="AK1281" i="8" s="1"/>
  <c r="AJ4066" i="8"/>
  <c r="AJ6008" i="8"/>
  <c r="AJ6914" i="8"/>
  <c r="AJ5253" i="8"/>
  <c r="AK5253" i="8" s="1" a="1"/>
  <c r="AK5253" i="8" s="1"/>
  <c r="AJ8541" i="8"/>
  <c r="AJ8537" i="8"/>
  <c r="AK8537" i="8" s="1" a="1"/>
  <c r="AK8537" i="8" s="1"/>
  <c r="AJ8525" i="8"/>
  <c r="AJ5461" i="8"/>
  <c r="AJ547" i="8"/>
  <c r="AJ6833" i="8"/>
  <c r="AJ5301" i="8"/>
  <c r="AK5301" i="8" s="1" a="1"/>
  <c r="AK5301" i="8" s="1"/>
  <c r="AJ7456" i="8"/>
  <c r="AK7456" i="8" s="1" a="1"/>
  <c r="AK7456" i="8" s="1"/>
  <c r="AJ7440" i="8"/>
  <c r="AK7440" i="8" s="1" a="1"/>
  <c r="AK7440" i="8" s="1"/>
  <c r="AJ7510" i="8"/>
  <c r="AK7510" i="8" s="1" a="1"/>
  <c r="AK7510" i="8" s="1"/>
  <c r="AJ7428" i="8"/>
  <c r="AK7428" i="8" s="1" a="1"/>
  <c r="AK7428" i="8" s="1"/>
  <c r="AJ6551" i="8"/>
  <c r="AK6551" i="8" s="1" a="1"/>
  <c r="AK6551" i="8" s="1"/>
  <c r="D6551" i="8" s="1" a="1"/>
  <c r="D6551" i="8" s="1"/>
  <c r="AJ5961" i="8"/>
  <c r="AJ5957" i="8"/>
  <c r="AJ202" i="8"/>
  <c r="AJ5455" i="8"/>
  <c r="AK5455" i="8" s="1" a="1"/>
  <c r="AK5455" i="8" s="1"/>
  <c r="D5455" i="8" s="1" a="1"/>
  <c r="D5455" i="8" s="1"/>
  <c r="AJ5451" i="8"/>
  <c r="AJ2878" i="8"/>
  <c r="AJ510" i="8"/>
  <c r="AJ506" i="8"/>
  <c r="AJ7226" i="8"/>
  <c r="AJ5718" i="8"/>
  <c r="AJ5714" i="8"/>
  <c r="AJ3277" i="8"/>
  <c r="AK3277" i="8" s="1" a="1"/>
  <c r="AK3277" i="8" s="1"/>
  <c r="D3277" i="8" s="1" a="1"/>
  <c r="D3277" i="8" s="1"/>
  <c r="AJ4673" i="8"/>
  <c r="AJ3010" i="8"/>
  <c r="AJ2998" i="8"/>
  <c r="AK2998" i="8" s="1" a="1"/>
  <c r="AK2998" i="8" s="1"/>
  <c r="AJ2994" i="8"/>
  <c r="AJ2406" i="8"/>
  <c r="AK2406" i="8" s="1" a="1"/>
  <c r="AK2406" i="8" s="1"/>
  <c r="AJ6711" i="8"/>
  <c r="AJ556" i="8"/>
  <c r="AJ3879" i="8"/>
  <c r="AJ7889" i="8"/>
  <c r="AJ7746" i="8"/>
  <c r="AK7746" i="8" s="1" a="1"/>
  <c r="AK7746" i="8" s="1"/>
  <c r="AJ7011" i="8"/>
  <c r="AK7011" i="8" s="1" a="1"/>
  <c r="AK7011" i="8" s="1"/>
  <c r="AJ8100" i="8"/>
  <c r="AK8100" i="8" s="1" a="1"/>
  <c r="AK8100" i="8" s="1"/>
  <c r="AJ8096" i="8"/>
  <c r="AJ8092" i="8"/>
  <c r="AK8092" i="8" s="1" a="1"/>
  <c r="AK8092" i="8" s="1"/>
  <c r="AJ4592" i="8"/>
  <c r="AK4592" i="8" s="1" a="1"/>
  <c r="AK4592" i="8" s="1"/>
  <c r="AJ4061" i="8"/>
  <c r="AK4061" i="8" s="1" a="1"/>
  <c r="AK4061" i="8" s="1"/>
  <c r="AJ3576" i="8"/>
  <c r="AK3576" i="8" s="1" a="1"/>
  <c r="AK3576" i="8" s="1"/>
  <c r="AJ5992" i="8"/>
  <c r="AJ6917" i="8"/>
  <c r="AK6917" i="8" s="1" a="1"/>
  <c r="AK6917" i="8" s="1"/>
  <c r="AJ2930" i="8"/>
  <c r="AK2930" i="8" s="1" a="1"/>
  <c r="AK2930" i="8" s="1"/>
  <c r="AJ1016" i="8"/>
  <c r="AK1016" i="8" s="1" a="1"/>
  <c r="AK1016" i="8" s="1"/>
  <c r="AJ1005" i="8"/>
  <c r="AJ7267" i="8"/>
  <c r="AJ7257" i="8"/>
  <c r="AK7257" i="8" s="1" a="1"/>
  <c r="AK7257" i="8" s="1"/>
  <c r="D7257" i="8" s="1" a="1"/>
  <c r="D7257" i="8" s="1"/>
  <c r="AJ5468" i="8"/>
  <c r="AK5468" i="8" s="1" a="1"/>
  <c r="AK5468" i="8" s="1"/>
  <c r="D5468" i="8" s="1" a="1"/>
  <c r="D5468" i="8" s="1"/>
  <c r="AJ5460" i="8"/>
  <c r="AK5460" i="8" s="1" a="1"/>
  <c r="AK5460" i="8" s="1"/>
  <c r="AJ546" i="8"/>
  <c r="AK546" i="8" s="1" a="1"/>
  <c r="AK546" i="8" s="1"/>
  <c r="AJ6832" i="8"/>
  <c r="AK6832" i="8" s="1" a="1"/>
  <c r="AK6832" i="8" s="1"/>
  <c r="AJ2421" i="8"/>
  <c r="AJ2417" i="8"/>
  <c r="AJ5316" i="8"/>
  <c r="AJ5296" i="8"/>
  <c r="AK5296" i="8" s="1" a="1"/>
  <c r="AK5296" i="8" s="1"/>
  <c r="AJ8170" i="8"/>
  <c r="AJ8234" i="8"/>
  <c r="AJ1419" i="8"/>
  <c r="AJ6531" i="8"/>
  <c r="AK6531" i="8" s="1" a="1"/>
  <c r="AK6531" i="8" s="1"/>
  <c r="D6531" i="8" s="1" a="1"/>
  <c r="D6531" i="8" s="1"/>
  <c r="AJ6527" i="8"/>
  <c r="AK342" i="8" a="1"/>
  <c r="AK342" i="8" s="1"/>
  <c r="AJ3457" i="8"/>
  <c r="AJ195" i="8"/>
  <c r="AJ6761" i="8"/>
  <c r="AJ2881" i="8"/>
  <c r="AJ517" i="8"/>
  <c r="AJ483" i="8"/>
  <c r="AJ479" i="8"/>
  <c r="AJ7233" i="8"/>
  <c r="AJ7328" i="8"/>
  <c r="AJ7324" i="8"/>
  <c r="AJ7320" i="8"/>
  <c r="AJ5721" i="8"/>
  <c r="AJ4680" i="8"/>
  <c r="AJ4154" i="8"/>
  <c r="AK4154" i="8" s="1" a="1"/>
  <c r="AK4154" i="8" s="1"/>
  <c r="AJ7294" i="8"/>
  <c r="AJ7290" i="8"/>
  <c r="AJ3009" i="8"/>
  <c r="AJ2986" i="8"/>
  <c r="AJ2979" i="8"/>
  <c r="AJ8438" i="8"/>
  <c r="AJ8426" i="8"/>
  <c r="AK8426" i="8" s="1" a="1"/>
  <c r="AK8426" i="8" s="1"/>
  <c r="D8426" i="8" s="1" a="1"/>
  <c r="D8426" i="8" s="1"/>
  <c r="AJ6451" i="8"/>
  <c r="AK6451" i="8" s="1" a="1"/>
  <c r="AK6451" i="8" s="1"/>
  <c r="AJ5918" i="8"/>
  <c r="AK5918" i="8" s="1" a="1"/>
  <c r="AK5918" i="8" s="1"/>
  <c r="AJ5914" i="8"/>
  <c r="AJ4594" i="8"/>
  <c r="AK4594" i="8" s="1" a="1"/>
  <c r="AK4594" i="8" s="1"/>
  <c r="AJ6714" i="8"/>
  <c r="AJ2583" i="8"/>
  <c r="AJ3145" i="8"/>
  <c r="AJ3141" i="8"/>
  <c r="AJ555" i="8"/>
  <c r="AJ7028" i="8"/>
  <c r="AJ6388" i="8"/>
  <c r="AJ8667" i="8"/>
  <c r="AK8667" i="8" s="1" a="1"/>
  <c r="AK8667" i="8" s="1"/>
  <c r="AJ7404" i="8"/>
  <c r="AK7404" i="8" s="1" a="1"/>
  <c r="AK7404" i="8" s="1"/>
  <c r="AJ7834" i="8"/>
  <c r="AK7834" i="8" s="1" a="1"/>
  <c r="AK7834" i="8" s="1"/>
  <c r="AJ7830" i="8"/>
  <c r="AK7830" i="8" s="1" a="1"/>
  <c r="AK7830" i="8" s="1"/>
  <c r="AJ7818" i="8"/>
  <c r="AK7818" i="8" s="1" a="1"/>
  <c r="AK7818" i="8" s="1"/>
  <c r="AJ8107" i="8"/>
  <c r="AJ8080" i="8"/>
  <c r="AJ8076" i="8"/>
  <c r="AK8076" i="8" s="1" a="1"/>
  <c r="AK8076" i="8" s="1"/>
  <c r="AJ8514" i="8"/>
  <c r="AK8514" i="8" s="1" a="1"/>
  <c r="AK8514" i="8" s="1"/>
  <c r="AJ8486" i="8"/>
  <c r="AJ8482" i="8"/>
  <c r="AK8482" i="8" s="1" a="1"/>
  <c r="AK8482" i="8" s="1"/>
  <c r="AJ8365" i="8"/>
  <c r="AK8365" i="8" s="1" a="1"/>
  <c r="AK8365" i="8" s="1"/>
  <c r="AJ4109" i="8"/>
  <c r="AK4109" i="8" s="1" a="1"/>
  <c r="AK4109" i="8" s="1"/>
  <c r="AJ1279" i="8"/>
  <c r="AJ5995" i="8"/>
  <c r="AK5995" i="8" s="1" a="1"/>
  <c r="AK5995" i="8" s="1"/>
  <c r="AJ5987" i="8"/>
  <c r="AK5987" i="8" s="1" a="1"/>
  <c r="AK5987" i="8" s="1"/>
  <c r="AJ6893" i="8"/>
  <c r="AK6893" i="8" s="1" a="1"/>
  <c r="AK6893" i="8" s="1"/>
  <c r="AJ5255" i="8"/>
  <c r="AJ8535" i="8"/>
  <c r="AJ8531" i="8"/>
  <c r="AK8531" i="8" s="1" a="1"/>
  <c r="AK8531" i="8" s="1"/>
  <c r="AJ3353" i="8"/>
  <c r="AK3353" i="8" s="1" a="1"/>
  <c r="AK3353" i="8" s="1"/>
  <c r="D3353" i="8" s="1" a="1"/>
  <c r="D3353" i="8" s="1"/>
  <c r="AJ2436" i="8"/>
  <c r="AJ2416" i="8"/>
  <c r="AJ2408" i="8"/>
  <c r="AK2408" i="8" s="1" a="1"/>
  <c r="AK2408" i="8" s="1"/>
  <c r="AJ5303" i="8"/>
  <c r="AJ7234" i="8"/>
  <c r="AJ2257" i="8"/>
  <c r="AJ8203" i="8"/>
  <c r="AK8203" i="8" s="1" a="1"/>
  <c r="AK8203" i="8" s="1"/>
  <c r="D8203" i="8" s="1" a="1"/>
  <c r="D8203" i="8" s="1"/>
  <c r="AJ1418" i="8"/>
  <c r="AJ6546" i="8"/>
  <c r="AJ5978" i="8"/>
  <c r="AK5978" i="8" s="1" a="1"/>
  <c r="AK5978" i="8" s="1"/>
  <c r="D5978" i="8" s="1" a="1"/>
  <c r="D5978" i="8" s="1"/>
  <c r="AJ5974" i="8"/>
  <c r="AJ5970" i="8"/>
  <c r="AK5970" i="8" s="1" a="1"/>
  <c r="AK5970" i="8" s="1"/>
  <c r="AJ6752" i="8"/>
  <c r="AJ2904" i="8"/>
  <c r="AK2904" i="8" s="1" a="1"/>
  <c r="AK2904" i="8" s="1"/>
  <c r="AJ2896" i="8"/>
  <c r="AK2896" i="8" s="1" a="1"/>
  <c r="AK2896" i="8" s="1"/>
  <c r="AJ2873" i="8"/>
  <c r="AK2873" i="8" s="1" a="1"/>
  <c r="AK2873" i="8" s="1"/>
  <c r="D2873" i="8" s="1" a="1"/>
  <c r="D2873" i="8" s="1"/>
  <c r="AJ1991" i="8"/>
  <c r="AJ1987" i="8"/>
  <c r="AJ501" i="8"/>
  <c r="AJ7319" i="8"/>
  <c r="AJ5720" i="8"/>
  <c r="AJ5705" i="8"/>
  <c r="AJ7297" i="8"/>
  <c r="AK7297" i="8" s="1" a="1"/>
  <c r="AK7297" i="8" s="1"/>
  <c r="D7297" i="8" s="1" a="1"/>
  <c r="D7297" i="8" s="1"/>
  <c r="AJ2978" i="8"/>
  <c r="AK2978" i="8" s="1" a="1"/>
  <c r="AK2978" i="8" s="1"/>
  <c r="AJ4687" i="8"/>
  <c r="AJ8449" i="8"/>
  <c r="AJ8441" i="8"/>
  <c r="AJ5921" i="8"/>
  <c r="AJ5913" i="8"/>
  <c r="AJ5905" i="8"/>
  <c r="AJ5154" i="8"/>
  <c r="AK5154" i="8" s="1" a="1"/>
  <c r="AK5154" i="8" s="1"/>
  <c r="AJ6702" i="8"/>
  <c r="AK6702" i="8" s="1" a="1"/>
  <c r="AK6702" i="8" s="1"/>
  <c r="AJ6694" i="8"/>
  <c r="AK6694" i="8" s="1" a="1"/>
  <c r="AK6694" i="8" s="1"/>
  <c r="AJ5131" i="8"/>
  <c r="AJ6391" i="8"/>
  <c r="AK6391" i="8" s="1" a="1"/>
  <c r="AK6391" i="8" s="1"/>
  <c r="AJ6383" i="8"/>
  <c r="AK6383" i="8" s="1" a="1"/>
  <c r="AK6383" i="8" s="1"/>
  <c r="AJ3893" i="8"/>
  <c r="AJ7899" i="8"/>
  <c r="AJ7403" i="8"/>
  <c r="AK7403" i="8" s="1" a="1"/>
  <c r="AK7403" i="8" s="1"/>
  <c r="D7403" i="8" s="1" a="1"/>
  <c r="D7403" i="8" s="1"/>
  <c r="AJ7384" i="8"/>
  <c r="AJ8509" i="8"/>
  <c r="AK8509" i="8" s="1" a="1"/>
  <c r="AK8509" i="8" s="1"/>
  <c r="AJ8497" i="8"/>
  <c r="AK8497" i="8" s="1" a="1"/>
  <c r="AK8497" i="8" s="1"/>
  <c r="AJ8493" i="8"/>
  <c r="AK8493" i="8" s="1" a="1"/>
  <c r="AK8493" i="8" s="1"/>
  <c r="AJ4097" i="8"/>
  <c r="AJ3196" i="8"/>
  <c r="AK3196" i="8" s="1" a="1"/>
  <c r="AK3196" i="8" s="1"/>
  <c r="AJ1278" i="8"/>
  <c r="AJ4586" i="8"/>
  <c r="AJ6900" i="8"/>
  <c r="AK6900" i="8" s="1" a="1"/>
  <c r="AK6900" i="8" s="1"/>
  <c r="D6900" i="8" s="1" a="1"/>
  <c r="D6900" i="8" s="1"/>
  <c r="AJ6892" i="8"/>
  <c r="AK6892" i="8" s="1" a="1"/>
  <c r="AK6892" i="8" s="1"/>
  <c r="AJ5262" i="8"/>
  <c r="AJ5258" i="8"/>
  <c r="AK5258" i="8" s="1" a="1"/>
  <c r="AK5258" i="8" s="1"/>
  <c r="AJ5254" i="8"/>
  <c r="AJ8534" i="8"/>
  <c r="AJ2944" i="8"/>
  <c r="AJ7262" i="8"/>
  <c r="AJ548" i="8"/>
  <c r="AJ3368" i="8"/>
  <c r="AK3368" i="8" s="1" a="1"/>
  <c r="AK3368" i="8" s="1"/>
  <c r="AJ3360" i="8"/>
  <c r="AK3360" i="8" s="1" a="1"/>
  <c r="AK3360" i="8" s="1"/>
  <c r="AJ3352" i="8"/>
  <c r="AK3352" i="8" s="1" a="1"/>
  <c r="AK3352" i="8" s="1"/>
  <c r="AJ2435" i="8"/>
  <c r="AK2435" i="8" s="1" a="1"/>
  <c r="AK2435" i="8" s="1"/>
  <c r="AJ2427" i="8"/>
  <c r="AK2427" i="8" s="1" a="1"/>
  <c r="AK2427" i="8" s="1"/>
  <c r="AJ7169" i="8"/>
  <c r="AJ5314" i="8"/>
  <c r="AK5314" i="8" s="1" a="1"/>
  <c r="AK5314" i="8" s="1"/>
  <c r="D5314" i="8" s="1" a="1"/>
  <c r="D5314" i="8" s="1"/>
  <c r="AJ5290" i="8"/>
  <c r="AK5290" i="8" s="1" a="1"/>
  <c r="AK5290" i="8" s="1"/>
  <c r="D5290" i="8" s="1" a="1"/>
  <c r="D5290" i="8" s="1"/>
  <c r="AJ3583" i="8"/>
  <c r="AK3583" i="8" s="1" a="1"/>
  <c r="AK3583" i="8" s="1"/>
  <c r="AJ6493" i="8"/>
  <c r="AK6493" i="8" s="1" a="1"/>
  <c r="AK6493" i="8" s="1"/>
  <c r="AJ6152" i="8"/>
  <c r="AK6152" i="8" s="1" a="1"/>
  <c r="AK6152" i="8" s="1"/>
  <c r="AJ6136" i="8"/>
  <c r="AK6136" i="8" s="1" a="1"/>
  <c r="AK6136" i="8" s="1"/>
  <c r="AJ6128" i="8"/>
  <c r="AK6128" i="8" s="1" a="1"/>
  <c r="AK6128" i="8" s="1"/>
  <c r="D6128" i="8" s="1" a="1"/>
  <c r="D6128" i="8" s="1"/>
  <c r="AJ7545" i="8"/>
  <c r="AJ6974" i="8"/>
  <c r="AK6974" i="8" s="1" a="1"/>
  <c r="AK6974" i="8" s="1"/>
  <c r="D6974" i="8" s="1" a="1"/>
  <c r="D6974" i="8" s="1"/>
  <c r="AJ5506" i="8"/>
  <c r="AJ2081" i="8"/>
  <c r="AK2081" i="8" s="1" a="1"/>
  <c r="AK2081" i="8" s="1"/>
  <c r="AJ7347" i="8"/>
  <c r="AJ7339" i="8"/>
  <c r="AK4489" i="8" a="1"/>
  <c r="AK4489" i="8" s="1"/>
  <c r="AJ4303" i="8"/>
  <c r="AK4303" i="8" s="1" a="1"/>
  <c r="AK4303" i="8" s="1"/>
  <c r="AJ5108" i="8"/>
  <c r="AK5108" i="8" s="1" a="1"/>
  <c r="AK5108" i="8" s="1"/>
  <c r="AJ6058" i="8"/>
  <c r="AK6058" i="8" s="1" a="1"/>
  <c r="AK6058" i="8" s="1"/>
  <c r="AJ283" i="8"/>
  <c r="AJ275" i="8"/>
  <c r="AJ3590" i="8"/>
  <c r="AJ2733" i="8"/>
  <c r="AK2733" i="8" s="1" a="1"/>
  <c r="AK2733" i="8" s="1"/>
  <c r="AJ1636" i="8"/>
  <c r="AK1636" i="8" s="1" a="1"/>
  <c r="AK1636" i="8" s="1"/>
  <c r="AJ1632" i="8"/>
  <c r="AK1632" i="8" s="1" a="1"/>
  <c r="AK1632" i="8" s="1"/>
  <c r="AJ858" i="8"/>
  <c r="AJ6191" i="8"/>
  <c r="AJ6183" i="8"/>
  <c r="AK6183" i="8" s="1" a="1"/>
  <c r="AK6183" i="8" s="1"/>
  <c r="D6183" i="8" s="1" a="1"/>
  <c r="D6183" i="8" s="1"/>
  <c r="AJ6168" i="8"/>
  <c r="AJ7984" i="8"/>
  <c r="AJ1145" i="8"/>
  <c r="AJ7495" i="8"/>
  <c r="AJ5285" i="8"/>
  <c r="AJ5277" i="8"/>
  <c r="AJ5640" i="8"/>
  <c r="AJ3516" i="8"/>
  <c r="AJ3748" i="8"/>
  <c r="AJ5207" i="8"/>
  <c r="AJ5195" i="8"/>
  <c r="AJ662" i="8"/>
  <c r="AJ2463" i="8"/>
  <c r="AJ6644" i="8"/>
  <c r="AJ5175" i="8"/>
  <c r="AJ2115" i="8"/>
  <c r="AJ2107" i="8"/>
  <c r="AJ7164" i="8"/>
  <c r="AJ7160" i="8"/>
  <c r="AJ7156" i="8"/>
  <c r="AJ7148" i="8"/>
  <c r="AJ4380" i="8"/>
  <c r="AJ6098" i="8"/>
  <c r="AK6098" i="8" s="1" a="1"/>
  <c r="AK6098" i="8" s="1"/>
  <c r="AJ6074" i="8"/>
  <c r="AK6074" i="8" s="1" a="1"/>
  <c r="AK6074" i="8" s="1"/>
  <c r="AJ5396" i="8"/>
  <c r="AJ6793" i="8"/>
  <c r="AJ7544" i="8"/>
  <c r="AK7544" i="8" s="1" a="1"/>
  <c r="AK7544" i="8" s="1"/>
  <c r="AJ253" i="8"/>
  <c r="AJ249" i="8"/>
  <c r="AJ3108" i="8"/>
  <c r="AK3108" i="8" s="1" a="1"/>
  <c r="AK3108" i="8" s="1"/>
  <c r="AJ3104" i="8"/>
  <c r="AJ5360" i="8"/>
  <c r="AJ5352" i="8"/>
  <c r="AJ5521" i="8"/>
  <c r="AJ4800" i="8"/>
  <c r="AK4800" i="8" s="1" a="1"/>
  <c r="AK4800" i="8" s="1"/>
  <c r="AJ3452" i="8"/>
  <c r="AK3452" i="8" s="1" a="1"/>
  <c r="AK3452" i="8" s="1"/>
  <c r="AJ877" i="8"/>
  <c r="AK877" i="8" s="1" a="1"/>
  <c r="AK877" i="8" s="1"/>
  <c r="AJ7976" i="8"/>
  <c r="AJ7972" i="8"/>
  <c r="AK7972" i="8" s="1" a="1"/>
  <c r="AK7972" i="8" s="1"/>
  <c r="AJ7952" i="8"/>
  <c r="AK7952" i="8" s="1" a="1"/>
  <c r="AK7952" i="8" s="1"/>
  <c r="AJ3511" i="8"/>
  <c r="AJ1440" i="8"/>
  <c r="AJ4541" i="8"/>
  <c r="AJ3716" i="8"/>
  <c r="AJ5653" i="8"/>
  <c r="AK5653" i="8" s="1" a="1"/>
  <c r="AK5653" i="8" s="1"/>
  <c r="AK3689" i="8" a="1"/>
  <c r="AK3689" i="8" s="1"/>
  <c r="AJ4982" i="8"/>
  <c r="AJ7163" i="8"/>
  <c r="AJ7147" i="8"/>
  <c r="AJ5726" i="8"/>
  <c r="AJ7415" i="8"/>
  <c r="AK7415" i="8" s="1" a="1"/>
  <c r="AK7415" i="8" s="1"/>
  <c r="AJ4345" i="8"/>
  <c r="AJ7727" i="8"/>
  <c r="AJ5351" i="8"/>
  <c r="AJ5512" i="8"/>
  <c r="AJ8328" i="8"/>
  <c r="AK8328" i="8" s="1" a="1"/>
  <c r="AK8328" i="8" s="1"/>
  <c r="D8328" i="8" s="1" a="1"/>
  <c r="D8328" i="8" s="1"/>
  <c r="AJ8324" i="8"/>
  <c r="AK8324" i="8" s="1" a="1"/>
  <c r="AK8324" i="8" s="1"/>
  <c r="AJ7993" i="8"/>
  <c r="AK7993" i="8" s="1" a="1"/>
  <c r="AK7993" i="8" s="1"/>
  <c r="AJ7985" i="8"/>
  <c r="AK7985" i="8" s="1" a="1"/>
  <c r="AK7985" i="8" s="1"/>
  <c r="AJ3616" i="8"/>
  <c r="AK3616" i="8" s="1" a="1"/>
  <c r="AK3616" i="8" s="1"/>
  <c r="AJ4420" i="8"/>
  <c r="AK4420" i="8" s="1" a="1"/>
  <c r="AK4420" i="8" s="1"/>
  <c r="AJ4412" i="8"/>
  <c r="AK4412" i="8" s="1" a="1"/>
  <c r="AK4412" i="8" s="1"/>
  <c r="AJ278" i="8"/>
  <c r="AK278" i="8" s="1" a="1"/>
  <c r="AK278" i="8" s="1"/>
  <c r="AJ270" i="8"/>
  <c r="AK270" i="8" s="1" a="1"/>
  <c r="AK270" i="8" s="1"/>
  <c r="AJ3593" i="8"/>
  <c r="AK3593" i="8" s="1" a="1"/>
  <c r="AK3593" i="8" s="1"/>
  <c r="AJ6591" i="8"/>
  <c r="AJ2556" i="8"/>
  <c r="AJ2548" i="8"/>
  <c r="AJ2739" i="8"/>
  <c r="AJ1626" i="8"/>
  <c r="AJ1618" i="8"/>
  <c r="AJ1604" i="8"/>
  <c r="AK1604" i="8" s="1" a="1"/>
  <c r="AK1604" i="8" s="1"/>
  <c r="D1604" i="8" s="1" a="1"/>
  <c r="D1604" i="8" s="1"/>
  <c r="AJ1596" i="8"/>
  <c r="AK1596" i="8" s="1" a="1"/>
  <c r="AK1596" i="8" s="1"/>
  <c r="AJ6194" i="8"/>
  <c r="AK6194" i="8" s="1" a="1"/>
  <c r="AK6194" i="8" s="1"/>
  <c r="AJ6186" i="8"/>
  <c r="AK6186" i="8" s="1" a="1"/>
  <c r="AK6186" i="8" s="1"/>
  <c r="AJ1163" i="8"/>
  <c r="AK1163" i="8" s="1" a="1"/>
  <c r="AK1163" i="8" s="1"/>
  <c r="AJ1155" i="8"/>
  <c r="AK1155" i="8" s="1" a="1"/>
  <c r="AK1155" i="8" s="1"/>
  <c r="AJ5367" i="8"/>
  <c r="AJ7501" i="8"/>
  <c r="AJ5639" i="8"/>
  <c r="AK5639" i="8" s="1" a="1"/>
  <c r="AK5639" i="8" s="1"/>
  <c r="D5639" i="8" s="1" a="1"/>
  <c r="D5639" i="8" s="1"/>
  <c r="AJ3542" i="8"/>
  <c r="AJ3526" i="8"/>
  <c r="AJ3242" i="8"/>
  <c r="AJ1915" i="8"/>
  <c r="AK1915" i="8" s="1" a="1"/>
  <c r="AK1915" i="8" s="1"/>
  <c r="AJ4540" i="8"/>
  <c r="AK4540" i="8" s="1" a="1"/>
  <c r="AK4540" i="8" s="1"/>
  <c r="AJ4971" i="8"/>
  <c r="AJ5005" i="8"/>
  <c r="AJ3727" i="8"/>
  <c r="AK3727" i="8" s="1" a="1"/>
  <c r="AK3727" i="8" s="1"/>
  <c r="AJ3723" i="8"/>
  <c r="AK3723" i="8" s="1" a="1"/>
  <c r="AK3723" i="8" s="1"/>
  <c r="AJ5021" i="8"/>
  <c r="AJ5017" i="8"/>
  <c r="AJ5217" i="8"/>
  <c r="AJ6677" i="8"/>
  <c r="AJ6669" i="8"/>
  <c r="AJ6661" i="8"/>
  <c r="AJ3700" i="8"/>
  <c r="AJ5178" i="8"/>
  <c r="AJ2129" i="8"/>
  <c r="AJ2057" i="8"/>
  <c r="AJ7166" i="8"/>
  <c r="AJ4371" i="8"/>
  <c r="AJ1397" i="8"/>
  <c r="AJ5395" i="8"/>
  <c r="AJ6796" i="8"/>
  <c r="AJ6788" i="8"/>
  <c r="AK1600" i="8" a="1"/>
  <c r="AK1600" i="8" s="1"/>
  <c r="AK3530" i="8" a="1"/>
  <c r="AK3530" i="8" s="1"/>
  <c r="AK3719" i="8" a="1"/>
  <c r="AK3719" i="8" s="1"/>
  <c r="AJ7515" i="8"/>
  <c r="AK7515" i="8" s="1" a="1"/>
  <c r="AK7515" i="8" s="1"/>
  <c r="AJ7434" i="8"/>
  <c r="AK7434" i="8" s="1" a="1"/>
  <c r="AK7434" i="8" s="1"/>
  <c r="AJ7430" i="8"/>
  <c r="AJ7414" i="8"/>
  <c r="AJ2386" i="8"/>
  <c r="AJ4344" i="8"/>
  <c r="AJ3584" i="8"/>
  <c r="AJ7715" i="8"/>
  <c r="AK7715" i="8" s="1" a="1"/>
  <c r="AK7715" i="8" s="1"/>
  <c r="AJ2918" i="8"/>
  <c r="AK2918" i="8" s="1" a="1"/>
  <c r="AK2918" i="8" s="1"/>
  <c r="AJ5328" i="8"/>
  <c r="AK5328" i="8" s="1" a="1"/>
  <c r="AK5328" i="8" s="1"/>
  <c r="AJ8000" i="8"/>
  <c r="AJ7690" i="8"/>
  <c r="AK7690" i="8" s="1" a="1"/>
  <c r="AK7690" i="8" s="1"/>
  <c r="AJ7352" i="8"/>
  <c r="AJ4503" i="8"/>
  <c r="AK4503" i="8" s="1" a="1"/>
  <c r="AK4503" i="8" s="1"/>
  <c r="AJ4791" i="8"/>
  <c r="AK4791" i="8" s="1" a="1"/>
  <c r="AK4791" i="8" s="1"/>
  <c r="AJ3615" i="8"/>
  <c r="AK3615" i="8" s="1" a="1"/>
  <c r="AK3615" i="8" s="1"/>
  <c r="AJ3611" i="8"/>
  <c r="AJ2830" i="8"/>
  <c r="AK2830" i="8" s="1" a="1"/>
  <c r="AK2830" i="8" s="1"/>
  <c r="AJ2822" i="8"/>
  <c r="AK2822" i="8" s="1" a="1"/>
  <c r="AK2822" i="8" s="1"/>
  <c r="AJ1722" i="8"/>
  <c r="AK1722" i="8" s="1" a="1"/>
  <c r="AK1722" i="8" s="1"/>
  <c r="AJ1714" i="8"/>
  <c r="AK1714" i="8" s="1" a="1"/>
  <c r="AK1714" i="8" s="1"/>
  <c r="AJ1706" i="8"/>
  <c r="AK1706" i="8" s="1" a="1"/>
  <c r="AK1706" i="8" s="1"/>
  <c r="AJ3134" i="8"/>
  <c r="AK3134" i="8" s="1" a="1"/>
  <c r="AK3134" i="8" s="1"/>
  <c r="AJ2341" i="8"/>
  <c r="AJ2329" i="8"/>
  <c r="AJ2325" i="8"/>
  <c r="AJ5583" i="8"/>
  <c r="AK5583" i="8" s="1" a="1"/>
  <c r="AK5583" i="8" s="1"/>
  <c r="AJ4419" i="8"/>
  <c r="AK4419" i="8" s="1" a="1"/>
  <c r="AK4419" i="8" s="1"/>
  <c r="D4419" i="8" s="1" a="1"/>
  <c r="D4419" i="8" s="1"/>
  <c r="AJ2734" i="8"/>
  <c r="AK2734" i="8" s="1" a="1"/>
  <c r="AK2734" i="8" s="1"/>
  <c r="AJ1629" i="8"/>
  <c r="AK1629" i="8" s="1" a="1"/>
  <c r="AK1629" i="8" s="1"/>
  <c r="AJ1617" i="8"/>
  <c r="AJ1603" i="8"/>
  <c r="AJ6201" i="8"/>
  <c r="AK6201" i="8" s="1" a="1"/>
  <c r="AK6201" i="8" s="1"/>
  <c r="D6201" i="8" s="1" a="1"/>
  <c r="D6201" i="8" s="1"/>
  <c r="AJ6197" i="8"/>
  <c r="AK6197" i="8" s="1" a="1"/>
  <c r="AK6197" i="8" s="1"/>
  <c r="D6197" i="8" s="1" a="1"/>
  <c r="D6197" i="8" s="1"/>
  <c r="AJ6181" i="8"/>
  <c r="AK6181" i="8" s="1" a="1"/>
  <c r="AK6181" i="8" s="1"/>
  <c r="D6181" i="8" s="1" a="1"/>
  <c r="D6181" i="8" s="1"/>
  <c r="AJ6177" i="8"/>
  <c r="AK6177" i="8" s="1" a="1"/>
  <c r="AK6177" i="8" s="1"/>
  <c r="D6177" i="8" s="1" a="1"/>
  <c r="D6177" i="8" s="1"/>
  <c r="AK6165" i="8" a="1"/>
  <c r="AK6165" i="8" s="1"/>
  <c r="AJ5363" i="8"/>
  <c r="AK5363" i="8" s="1" a="1"/>
  <c r="AK5363" i="8" s="1"/>
  <c r="D5363" i="8" s="1" a="1"/>
  <c r="D5363" i="8" s="1"/>
  <c r="AJ3026" i="8"/>
  <c r="AJ3022" i="8"/>
  <c r="AJ1595" i="8"/>
  <c r="AJ3545" i="8"/>
  <c r="AJ3541" i="8"/>
  <c r="AK3541" i="8" s="1" a="1"/>
  <c r="AK3541" i="8" s="1"/>
  <c r="AJ1934" i="8"/>
  <c r="AK1934" i="8" s="1" a="1"/>
  <c r="AK1934" i="8" s="1"/>
  <c r="D1934" i="8" s="1" a="1"/>
  <c r="D1934" i="8" s="1"/>
  <c r="AJ1926" i="8"/>
  <c r="AJ1918" i="8"/>
  <c r="AJ1910" i="8"/>
  <c r="AJ4528" i="8"/>
  <c r="AK4528" i="8" s="1" a="1"/>
  <c r="AK4528" i="8" s="1"/>
  <c r="AJ2491" i="8"/>
  <c r="AK2491" i="8" s="1" a="1"/>
  <c r="AK2491" i="8" s="1"/>
  <c r="AJ2479" i="8"/>
  <c r="AK2479" i="8" s="1" a="1"/>
  <c r="AK2479" i="8" s="1"/>
  <c r="AJ2475" i="8"/>
  <c r="AK2475" i="8" s="1" a="1"/>
  <c r="AK2475" i="8" s="1"/>
  <c r="AJ4966" i="8"/>
  <c r="AK4966" i="8" s="1" a="1"/>
  <c r="AK4966" i="8" s="1"/>
  <c r="D4966" i="8" s="1" a="1"/>
  <c r="D4966" i="8" s="1"/>
  <c r="AJ5208" i="8"/>
  <c r="AJ5196" i="8"/>
  <c r="AK5196" i="8" s="1" a="1"/>
  <c r="AK5196" i="8" s="1"/>
  <c r="AJ5188" i="8"/>
  <c r="AK5188" i="8" s="1" a="1"/>
  <c r="AK5188" i="8" s="1"/>
  <c r="AJ656" i="8"/>
  <c r="AJ2457" i="8"/>
  <c r="AJ2449" i="8"/>
  <c r="AJ3387" i="8"/>
  <c r="AJ3703" i="8"/>
  <c r="AJ1955" i="8"/>
  <c r="AJ2120" i="8"/>
  <c r="AJ3219" i="8"/>
  <c r="AJ7149" i="8"/>
  <c r="AJ4374" i="8"/>
  <c r="AJ8252" i="8"/>
  <c r="AJ8248" i="8"/>
  <c r="AJ8241" i="8"/>
  <c r="AK8241" i="8" s="1" a="1"/>
  <c r="AK8241" i="8" s="1"/>
  <c r="AJ8237" i="8"/>
  <c r="AJ8067" i="8"/>
  <c r="AJ8052" i="8"/>
  <c r="AJ8036" i="8"/>
  <c r="AJ1682" i="8"/>
  <c r="AK1682" i="8" s="1" a="1"/>
  <c r="AK1682" i="8" s="1"/>
  <c r="D1682" i="8" s="1" a="1"/>
  <c r="D1682" i="8" s="1"/>
  <c r="AJ7421" i="8"/>
  <c r="AK7421" i="8" s="1" a="1"/>
  <c r="AK7421" i="8" s="1"/>
  <c r="AJ2361" i="8"/>
  <c r="AK2361" i="8" s="1" a="1"/>
  <c r="AK2361" i="8" s="1"/>
  <c r="AJ4351" i="8"/>
  <c r="AK4351" i="8" s="1" a="1"/>
  <c r="AK4351" i="8" s="1"/>
  <c r="AJ2917" i="8"/>
  <c r="AK2917" i="8" s="1" a="1"/>
  <c r="AK2917" i="8" s="1"/>
  <c r="AJ4502" i="8"/>
  <c r="AK4502" i="8" s="1" a="1"/>
  <c r="AK4502" i="8" s="1"/>
  <c r="AJ4494" i="8"/>
  <c r="AK4494" i="8" s="1" a="1"/>
  <c r="AK4494" i="8" s="1"/>
  <c r="AJ2798" i="8"/>
  <c r="AK2798" i="8" s="1" a="1"/>
  <c r="AK2798" i="8" s="1"/>
  <c r="AJ2348" i="8"/>
  <c r="AJ1933" i="8"/>
  <c r="AJ5891" i="8"/>
  <c r="AK5891" i="8" s="1" a="1"/>
  <c r="AK5891" i="8" s="1"/>
  <c r="D5891" i="8" s="1" a="1"/>
  <c r="D5891" i="8" s="1"/>
  <c r="AJ4996" i="8"/>
  <c r="AK4996" i="8" s="1" a="1"/>
  <c r="AK4996" i="8" s="1"/>
  <c r="D4996" i="8" s="1" a="1"/>
  <c r="D4996" i="8" s="1"/>
  <c r="AJ675" i="8"/>
  <c r="AJ6675" i="8"/>
  <c r="AK6675" i="8" s="1" a="1"/>
  <c r="AK6675" i="8" s="1"/>
  <c r="D6675" i="8" s="1" a="1"/>
  <c r="D6675" i="8" s="1"/>
  <c r="AJ6671" i="8"/>
  <c r="AK6671" i="8" s="1" a="1"/>
  <c r="AK6671" i="8" s="1"/>
  <c r="AJ6663" i="8"/>
  <c r="AK6663" i="8" s="1" a="1"/>
  <c r="AK6663" i="8" s="1"/>
  <c r="AJ2460" i="8"/>
  <c r="AJ2452" i="8"/>
  <c r="AJ2448" i="8"/>
  <c r="AJ3386" i="8"/>
  <c r="AJ3710" i="8"/>
  <c r="AK3710" i="8" s="1" a="1"/>
  <c r="AK3710" i="8" s="1"/>
  <c r="AJ2071" i="8"/>
  <c r="AJ8267" i="8"/>
  <c r="AJ8251" i="8"/>
  <c r="AJ8066" i="8"/>
  <c r="AJ8043" i="8"/>
  <c r="AJ8035" i="8"/>
  <c r="AJ3414" i="8"/>
  <c r="AK3414" i="8" s="1" a="1"/>
  <c r="AK3414" i="8" s="1"/>
  <c r="AJ8599" i="8"/>
  <c r="AK8599" i="8" s="1" a="1"/>
  <c r="AK8599" i="8" s="1"/>
  <c r="AJ1351" i="8"/>
  <c r="AK1351" i="8" s="1" a="1"/>
  <c r="AK1351" i="8" s="1"/>
  <c r="AJ1207" i="8"/>
  <c r="AJ8280" i="8"/>
  <c r="AJ3794" i="8"/>
  <c r="AK3794" i="8" s="1" a="1"/>
  <c r="AK3794" i="8" s="1"/>
  <c r="AJ3782" i="8"/>
  <c r="AK3782" i="8" s="1" a="1"/>
  <c r="AK3782" i="8" s="1"/>
  <c r="AJ6690" i="8"/>
  <c r="AK6690" i="8" s="1" a="1"/>
  <c r="AK6690" i="8" s="1"/>
  <c r="AJ4137" i="8"/>
  <c r="AK4137" i="8" s="1" a="1"/>
  <c r="AK4137" i="8" s="1"/>
  <c r="AJ2530" i="8"/>
  <c r="AK2530" i="8" s="1" a="1"/>
  <c r="AK2530" i="8" s="1"/>
  <c r="AJ6930" i="8"/>
  <c r="AJ1530" i="8"/>
  <c r="AJ3405" i="8"/>
  <c r="AJ3344" i="8"/>
  <c r="AK3344" i="8" s="1" a="1"/>
  <c r="AK3344" i="8" s="1"/>
  <c r="D3344" i="8" s="1" a="1"/>
  <c r="D3344" i="8" s="1"/>
  <c r="AJ7863" i="8"/>
  <c r="AK7863" i="8" s="1" a="1"/>
  <c r="AK7863" i="8" s="1"/>
  <c r="AJ7852" i="8"/>
  <c r="AJ7841" i="8"/>
  <c r="AK7841" i="8" s="1" a="1"/>
  <c r="AK7841" i="8" s="1"/>
  <c r="AJ2669" i="8"/>
  <c r="AK2669" i="8" s="1" a="1"/>
  <c r="AK2669" i="8" s="1"/>
  <c r="AJ2665" i="8"/>
  <c r="AK2665" i="8" s="1" a="1"/>
  <c r="AK2665" i="8" s="1"/>
  <c r="AJ2661" i="8"/>
  <c r="AK2661" i="8" s="1" a="1"/>
  <c r="AK2661" i="8" s="1"/>
  <c r="AJ2657" i="8"/>
  <c r="AK2657" i="8" s="1" a="1"/>
  <c r="AK2657" i="8" s="1"/>
  <c r="AJ4032" i="8"/>
  <c r="AJ4024" i="8"/>
  <c r="AK4024" i="8" s="1" a="1"/>
  <c r="AK4024" i="8" s="1"/>
  <c r="D4024" i="8" s="1" a="1"/>
  <c r="D4024" i="8" s="1"/>
  <c r="AJ3871" i="8"/>
  <c r="AJ3847" i="8"/>
  <c r="AK3847" i="8" s="1" a="1"/>
  <c r="AK3847" i="8" s="1"/>
  <c r="AK1807" i="8" a="1"/>
  <c r="AK1807" i="8" s="1"/>
  <c r="AJ4211" i="8"/>
  <c r="AK4211" i="8" s="1" a="1"/>
  <c r="AK4211" i="8" s="1"/>
  <c r="AJ7910" i="8"/>
  <c r="AJ7906" i="8"/>
  <c r="AK7906" i="8" s="1" a="1"/>
  <c r="AK7906" i="8" s="1"/>
  <c r="AJ6038" i="8"/>
  <c r="AJ1739" i="8"/>
  <c r="AJ1735" i="8"/>
  <c r="AJ1731" i="8"/>
  <c r="AJ3469" i="8"/>
  <c r="AJ1671" i="8"/>
  <c r="AJ1663" i="8"/>
  <c r="AJ5934" i="8"/>
  <c r="AJ5930" i="8"/>
  <c r="AJ4648" i="8"/>
  <c r="AJ4644" i="8"/>
  <c r="AJ4640" i="8"/>
  <c r="AJ8610" i="8"/>
  <c r="AJ4701" i="8"/>
  <c r="AJ6225" i="8"/>
  <c r="AJ7184" i="8"/>
  <c r="AJ4400" i="8"/>
  <c r="AJ4396" i="8"/>
  <c r="AK4396" i="8" s="1" a="1"/>
  <c r="AK4396" i="8" s="1"/>
  <c r="AJ5868" i="8"/>
  <c r="AK5868" i="8" s="1" a="1"/>
  <c r="AK5868" i="8" s="1"/>
  <c r="AJ6950" i="8"/>
  <c r="AJ929" i="8"/>
  <c r="AJ5056" i="8"/>
  <c r="AJ4605" i="8"/>
  <c r="AJ3309" i="8"/>
  <c r="AJ3301" i="8"/>
  <c r="AJ3293" i="8"/>
  <c r="AJ2522" i="8"/>
  <c r="AJ2495" i="8"/>
  <c r="AK2495" i="8" s="1" a="1"/>
  <c r="AK2495" i="8" s="1"/>
  <c r="D2495" i="8" s="1" a="1"/>
  <c r="D2495" i="8" s="1"/>
  <c r="AJ6019" i="8"/>
  <c r="AJ4810" i="8"/>
  <c r="AJ1814" i="8"/>
  <c r="AJ4321" i="8"/>
  <c r="AJ5424" i="8"/>
  <c r="AJ1876" i="8"/>
  <c r="AJ4472" i="8"/>
  <c r="AJ4468" i="8"/>
  <c r="AJ4445" i="8"/>
  <c r="AJ5534" i="8"/>
  <c r="AJ7660" i="8"/>
  <c r="AJ2668" i="8"/>
  <c r="AK2668" i="8" s="1" a="1"/>
  <c r="AK2668" i="8" s="1"/>
  <c r="AJ4019" i="8"/>
  <c r="AK4019" i="8" s="1" a="1"/>
  <c r="AK4019" i="8" s="1"/>
  <c r="AJ3874" i="8"/>
  <c r="AK3874" i="8" s="1" a="1"/>
  <c r="AK3874" i="8" s="1"/>
  <c r="AJ3854" i="8"/>
  <c r="AK3854" i="8" s="1" a="1"/>
  <c r="AK3854" i="8" s="1"/>
  <c r="AJ3850" i="8"/>
  <c r="AK3850" i="8" s="1" a="1"/>
  <c r="AK3850" i="8" s="1"/>
  <c r="AJ3846" i="8"/>
  <c r="AK3846" i="8" s="1" a="1"/>
  <c r="AK3846" i="8" s="1"/>
  <c r="AJ3087" i="8"/>
  <c r="AJ1660" i="8"/>
  <c r="AK1660" i="8" s="1" a="1"/>
  <c r="AK1660" i="8" s="1"/>
  <c r="AJ3417" i="8"/>
  <c r="AJ3413" i="8"/>
  <c r="AJ3409" i="8"/>
  <c r="AJ7764" i="8"/>
  <c r="AJ1694" i="8"/>
  <c r="AJ1685" i="8"/>
  <c r="AJ1734" i="8"/>
  <c r="AJ832" i="8"/>
  <c r="AJ828" i="8"/>
  <c r="AJ5933" i="8"/>
  <c r="AK5933" i="8" s="1" a="1"/>
  <c r="AK5933" i="8" s="1"/>
  <c r="D5933" i="8" s="1" a="1"/>
  <c r="D5933" i="8" s="1"/>
  <c r="AJ1183" i="8"/>
  <c r="AJ1180" i="8"/>
  <c r="AJ5241" i="8"/>
  <c r="AK5241" i="8" s="1" a="1"/>
  <c r="AK5241" i="8" s="1"/>
  <c r="AJ5237" i="8"/>
  <c r="AJ5233" i="8"/>
  <c r="AK5233" i="8" s="1" a="1"/>
  <c r="AK5233" i="8" s="1"/>
  <c r="AJ8154" i="8"/>
  <c r="AJ8146" i="8"/>
  <c r="AJ8142" i="8"/>
  <c r="AJ6362" i="8"/>
  <c r="AJ3491" i="8"/>
  <c r="AJ6880" i="8"/>
  <c r="AK6880" i="8" s="1" a="1"/>
  <c r="AK6880" i="8" s="1"/>
  <c r="AJ6868" i="8"/>
  <c r="AK6868" i="8" s="1" a="1"/>
  <c r="AK6868" i="8" s="1"/>
  <c r="AJ3061" i="8"/>
  <c r="AJ4619" i="8"/>
  <c r="AJ8372" i="8"/>
  <c r="AJ6620" i="8"/>
  <c r="AK6620" i="8" s="1" a="1"/>
  <c r="AK6620" i="8" s="1"/>
  <c r="AJ1206" i="8"/>
  <c r="AK1206" i="8" s="1" a="1"/>
  <c r="AK1206" i="8" s="1"/>
  <c r="AJ1410" i="8"/>
  <c r="AK1410" i="8" s="1" a="1"/>
  <c r="AK1410" i="8" s="1"/>
  <c r="AJ1406" i="8"/>
  <c r="AJ807" i="8"/>
  <c r="AK807" i="8" s="1" a="1"/>
  <c r="AK807" i="8" s="1"/>
  <c r="AJ948" i="8"/>
  <c r="AJ7628" i="8"/>
  <c r="AJ7600" i="8"/>
  <c r="AJ3789" i="8"/>
  <c r="AK3789" i="8" s="1" a="1"/>
  <c r="AK3789" i="8" s="1"/>
  <c r="AJ3773" i="8"/>
  <c r="AK3773" i="8" s="1" a="1"/>
  <c r="AK3773" i="8" s="1"/>
  <c r="AJ6689" i="8"/>
  <c r="AK6689" i="8" s="1" a="1"/>
  <c r="AK6689" i="8" s="1"/>
  <c r="AJ5331" i="8"/>
  <c r="AK5331" i="8" s="1" a="1"/>
  <c r="AK5331" i="8" s="1"/>
  <c r="AJ4128" i="8"/>
  <c r="AK4128" i="8" s="1" a="1"/>
  <c r="AK4128" i="8" s="1"/>
  <c r="AJ4120" i="8"/>
  <c r="AK4120" i="8" s="1" a="1"/>
  <c r="AK4120" i="8" s="1"/>
  <c r="AJ4112" i="8"/>
  <c r="AK4112" i="8" s="1" a="1"/>
  <c r="AK4112" i="8" s="1"/>
  <c r="AJ2506" i="8"/>
  <c r="AJ2502" i="8"/>
  <c r="AJ235" i="8"/>
  <c r="AJ243" i="8"/>
  <c r="AJ4802" i="8"/>
  <c r="AK4802" i="8" s="1" a="1"/>
  <c r="AK4802" i="8" s="1"/>
  <c r="AJ6933" i="8"/>
  <c r="AJ6925" i="8"/>
  <c r="AJ5416" i="8"/>
  <c r="AJ5088" i="8"/>
  <c r="AK5088" i="8" s="1" a="1"/>
  <c r="AK5088" i="8" s="1"/>
  <c r="AJ1541" i="8"/>
  <c r="AK1541" i="8" s="1" a="1"/>
  <c r="AK1541" i="8" s="1"/>
  <c r="D1541" i="8" s="1" a="1"/>
  <c r="D1541" i="8" s="1"/>
  <c r="AJ8402" i="8"/>
  <c r="AJ5752" i="8"/>
  <c r="AJ5044" i="8"/>
  <c r="AK5044" i="8" s="1" a="1"/>
  <c r="AK5044" i="8" s="1"/>
  <c r="D5044" i="8" s="1" a="1"/>
  <c r="D5044" i="8" s="1"/>
  <c r="AK5032" i="8" a="1"/>
  <c r="AK5032" i="8" s="1"/>
  <c r="AJ3339" i="8"/>
  <c r="AK3339" i="8" s="1" a="1"/>
  <c r="AK3339" i="8" s="1"/>
  <c r="AJ3335" i="8"/>
  <c r="AK3335" i="8" s="1" a="1"/>
  <c r="AK3335" i="8" s="1"/>
  <c r="AJ7858" i="8"/>
  <c r="AK2656" i="8" a="1"/>
  <c r="AK2656" i="8" s="1"/>
  <c r="AJ2648" i="8"/>
  <c r="AJ2640" i="8"/>
  <c r="AJ1569" i="8"/>
  <c r="AK1569" i="8" s="1" a="1"/>
  <c r="AK1569" i="8" s="1"/>
  <c r="AJ3857" i="8"/>
  <c r="AK3857" i="8" s="1" a="1"/>
  <c r="AK3857" i="8" s="1"/>
  <c r="AJ7109" i="8"/>
  <c r="AK7109" i="8" s="1" a="1"/>
  <c r="AK7109" i="8" s="1"/>
  <c r="AJ3090" i="8"/>
  <c r="AK3090" i="8" s="1" a="1"/>
  <c r="AK3090" i="8" s="1"/>
  <c r="AJ1730" i="8"/>
  <c r="AK1730" i="8" s="1" a="1"/>
  <c r="AK1730" i="8" s="1"/>
  <c r="D1730" i="8" s="1" a="1"/>
  <c r="D1730" i="8" s="1"/>
  <c r="AJ839" i="8"/>
  <c r="AJ4607" i="8"/>
  <c r="AK4607" i="8" s="1" a="1"/>
  <c r="AK4607" i="8" s="1"/>
  <c r="AJ5240" i="8"/>
  <c r="AJ8149" i="8"/>
  <c r="AJ8141" i="8"/>
  <c r="AK8141" i="8" s="1" a="1"/>
  <c r="AK8141" i="8" s="1"/>
  <c r="AJ6159" i="8"/>
  <c r="AK6159" i="8" s="1" a="1"/>
  <c r="AK6159" i="8" s="1"/>
  <c r="AJ3510" i="8"/>
  <c r="AK3510" i="8" s="1" a="1"/>
  <c r="AK3510" i="8" s="1"/>
  <c r="AJ3570" i="8"/>
  <c r="AK3570" i="8" s="1" a="1"/>
  <c r="AK3570" i="8" s="1"/>
  <c r="D3570" i="8" s="1" a="1"/>
  <c r="D3570" i="8" s="1"/>
  <c r="AJ3060" i="8"/>
  <c r="AK3060" i="8" s="1" a="1"/>
  <c r="AK3060" i="8" s="1"/>
  <c r="AJ7649" i="8"/>
  <c r="AK7649" i="8" s="1" a="1"/>
  <c r="AK7649" i="8" s="1"/>
  <c r="D7649" i="8" s="1" a="1"/>
  <c r="D7649" i="8" s="1"/>
  <c r="AJ2136" i="8"/>
  <c r="AJ5867" i="8"/>
  <c r="AJ5863" i="8"/>
  <c r="AJ6957" i="8"/>
  <c r="AK6957" i="8" s="1" a="1"/>
  <c r="AK6957" i="8" s="1"/>
  <c r="AJ2309" i="8"/>
  <c r="AJ951" i="8"/>
  <c r="AJ896" i="8"/>
  <c r="AK896" i="8" s="1" a="1"/>
  <c r="AK896" i="8" s="1"/>
  <c r="AJ4865" i="8"/>
  <c r="AK4865" i="8" s="1" a="1"/>
  <c r="AK4865" i="8" s="1"/>
  <c r="AJ4837" i="8"/>
  <c r="AK4837" i="8" s="1" a="1"/>
  <c r="AK4837" i="8" s="1"/>
  <c r="AJ4833" i="8"/>
  <c r="AK4833" i="8" s="1" a="1"/>
  <c r="AK4833" i="8" s="1"/>
  <c r="AJ2521" i="8"/>
  <c r="AJ768" i="8"/>
  <c r="AK768" i="8" s="1" a="1"/>
  <c r="AK768" i="8" s="1"/>
  <c r="AJ760" i="8"/>
  <c r="AK760" i="8" s="1" a="1"/>
  <c r="AK760" i="8" s="1"/>
  <c r="AJ7358" i="8"/>
  <c r="AJ2438" i="8"/>
  <c r="AK2438" i="8" s="1" a="1"/>
  <c r="AK2438" i="8" s="1"/>
  <c r="D2438" i="8" s="1" a="1"/>
  <c r="D2438" i="8" s="1"/>
  <c r="AK8570" i="8" a="1"/>
  <c r="AK8570" i="8" s="1"/>
  <c r="AJ3313" i="8"/>
  <c r="AK3313" i="8" s="1" a="1"/>
  <c r="AK3313" i="8" s="1"/>
  <c r="AJ1301" i="8"/>
  <c r="AK1301" i="8" s="1" a="1"/>
  <c r="AK1301" i="8" s="1"/>
  <c r="D1301" i="8" s="1" a="1"/>
  <c r="D1301" i="8" s="1"/>
  <c r="AJ7480" i="8"/>
  <c r="AK7476" i="8" a="1"/>
  <c r="AK7476" i="8" s="1"/>
  <c r="AJ7461" i="8"/>
  <c r="AJ3834" i="8"/>
  <c r="AJ1875" i="8"/>
  <c r="AK4459" i="8" a="1"/>
  <c r="AK4459" i="8" s="1"/>
  <c r="AJ4448" i="8"/>
  <c r="AJ4444" i="8"/>
  <c r="AJ6436" i="8"/>
  <c r="AJ5035" i="8"/>
  <c r="AJ7869" i="8"/>
  <c r="AK7869" i="8" s="1" a="1"/>
  <c r="AK7869" i="8" s="1"/>
  <c r="AJ1889" i="8"/>
  <c r="AK1889" i="8" s="1" a="1"/>
  <c r="AK1889" i="8" s="1"/>
  <c r="AJ2771" i="8"/>
  <c r="AJ835" i="8"/>
  <c r="AK835" i="8" s="1" a="1"/>
  <c r="AK835" i="8" s="1"/>
  <c r="D835" i="8" s="1" a="1"/>
  <c r="D835" i="8" s="1"/>
  <c r="AJ1384" i="8"/>
  <c r="AJ4642" i="8"/>
  <c r="AJ4634" i="8"/>
  <c r="AJ8608" i="8"/>
  <c r="AJ8295" i="8"/>
  <c r="AK8295" i="8" s="1" a="1"/>
  <c r="AK8295" i="8" s="1"/>
  <c r="AJ4714" i="8"/>
  <c r="AK4714" i="8" s="1" a="1"/>
  <c r="AK4714" i="8" s="1"/>
  <c r="AJ2272" i="8"/>
  <c r="AJ1356" i="8"/>
  <c r="AJ5476" i="8"/>
  <c r="AK5476" i="8" s="1" a="1"/>
  <c r="AK5476" i="8" s="1"/>
  <c r="AJ3671" i="8"/>
  <c r="AK3671" i="8" s="1" a="1"/>
  <c r="AK3671" i="8" s="1"/>
  <c r="AJ3299" i="8"/>
  <c r="AK3299" i="8" s="1" a="1"/>
  <c r="AK3299" i="8" s="1"/>
  <c r="AJ4808" i="8"/>
  <c r="AK4808" i="8" s="1" a="1"/>
  <c r="AK4808" i="8" s="1"/>
  <c r="AJ1805" i="8"/>
  <c r="AJ8201" i="8"/>
  <c r="AJ6442" i="8"/>
  <c r="AJ5754" i="8"/>
  <c r="AK5754" i="8" s="1" a="1"/>
  <c r="AK5754" i="8" s="1"/>
  <c r="D5754" i="8" s="1" a="1"/>
  <c r="D5754" i="8" s="1"/>
  <c r="AJ3338" i="8"/>
  <c r="AJ7861" i="8"/>
  <c r="AK7861" i="8" s="1" a="1"/>
  <c r="AK7861" i="8" s="1"/>
  <c r="AJ2299" i="8"/>
  <c r="AK2299" i="8" s="1" a="1"/>
  <c r="AK2299" i="8" s="1"/>
  <c r="D2299" i="8" s="1" a="1"/>
  <c r="D2299" i="8" s="1"/>
  <c r="AJ7131" i="8"/>
  <c r="AJ7119" i="8"/>
  <c r="AK7119" i="8" s="1" a="1"/>
  <c r="AK7119" i="8" s="1"/>
  <c r="AJ7112" i="8"/>
  <c r="AJ7108" i="8"/>
  <c r="AJ7104" i="8"/>
  <c r="AJ7100" i="8"/>
  <c r="AJ7754" i="8"/>
  <c r="AJ1696" i="8"/>
  <c r="AJ2770" i="8"/>
  <c r="AJ1729" i="8"/>
  <c r="AJ5899" i="8"/>
  <c r="AJ6510" i="8"/>
  <c r="AJ2167" i="8"/>
  <c r="AJ1317" i="8"/>
  <c r="AK1317" i="8" s="1" a="1"/>
  <c r="AK1317" i="8" s="1"/>
  <c r="AJ1309" i="8"/>
  <c r="AK1309" i="8" s="1" a="1"/>
  <c r="AK1309" i="8" s="1"/>
  <c r="AJ7713" i="8"/>
  <c r="AJ7701" i="8"/>
  <c r="AJ1680" i="8"/>
  <c r="AJ1676" i="8"/>
  <c r="AK1676" i="8" s="1" a="1"/>
  <c r="AK1676" i="8" s="1"/>
  <c r="AJ4618" i="8"/>
  <c r="AJ4606" i="8"/>
  <c r="AJ4629" i="8"/>
  <c r="AK4629" i="8" s="1" a="1"/>
  <c r="AK4629" i="8" s="1"/>
  <c r="AJ8604" i="8"/>
  <c r="AJ1344" i="8"/>
  <c r="AJ2155" i="8"/>
  <c r="AJ798" i="8"/>
  <c r="AJ6158" i="8"/>
  <c r="AJ3501" i="8"/>
  <c r="AJ7193" i="8"/>
  <c r="AK7193" i="8" s="1" a="1"/>
  <c r="AK7193" i="8" s="1"/>
  <c r="AJ7174" i="8"/>
  <c r="AJ3569" i="8"/>
  <c r="AJ3565" i="8"/>
  <c r="AJ8398" i="8"/>
  <c r="AJ8394" i="8"/>
  <c r="AJ8382" i="8"/>
  <c r="AJ7656" i="8"/>
  <c r="AJ7652" i="8"/>
  <c r="AJ805" i="8"/>
  <c r="AJ954" i="8"/>
  <c r="AJ942" i="8"/>
  <c r="AJ934" i="8"/>
  <c r="AK934" i="8" s="1" a="1"/>
  <c r="AK934" i="8" s="1"/>
  <c r="AJ907" i="8"/>
  <c r="AJ903" i="8"/>
  <c r="AJ4852" i="8"/>
  <c r="AK4852" i="8" s="1" a="1"/>
  <c r="AK4852" i="8" s="1"/>
  <c r="AJ4844" i="8"/>
  <c r="AK4844" i="8" s="1" a="1"/>
  <c r="AK4844" i="8" s="1"/>
  <c r="AJ4836" i="8"/>
  <c r="AK4836" i="8" s="1" a="1"/>
  <c r="AK4836" i="8" s="1"/>
  <c r="AJ4828" i="8"/>
  <c r="AK4828" i="8" s="1" a="1"/>
  <c r="AK4828" i="8" s="1"/>
  <c r="D4828" i="8" s="1" a="1"/>
  <c r="D4828" i="8" s="1"/>
  <c r="AJ7594" i="8"/>
  <c r="AJ7586" i="8"/>
  <c r="AJ7805" i="8"/>
  <c r="AJ2508" i="8"/>
  <c r="AJ767" i="8"/>
  <c r="AJ759" i="8"/>
  <c r="AJ4807" i="8"/>
  <c r="AJ1808" i="8"/>
  <c r="AJ1797" i="8"/>
  <c r="AJ1585" i="8"/>
  <c r="AJ1547" i="8"/>
  <c r="AK6437" i="8" a="1"/>
  <c r="AK6437" i="8" s="1"/>
  <c r="AJ6022" i="8"/>
  <c r="AJ3837" i="8"/>
  <c r="AJ3829" i="8"/>
  <c r="AJ6403" i="8"/>
  <c r="AK6403" i="8" s="1" a="1"/>
  <c r="AK6403" i="8" s="1"/>
  <c r="D6403" i="8" s="1" a="1"/>
  <c r="D6403" i="8" s="1"/>
  <c r="AJ5543" i="8"/>
  <c r="AJ5539" i="8"/>
  <c r="AK5539" i="8" s="1" a="1"/>
  <c r="AK5539" i="8" s="1"/>
  <c r="AJ8408" i="8"/>
  <c r="AK8408" i="8" s="1" a="1"/>
  <c r="AK8408" i="8" s="1"/>
  <c r="AJ8404" i="8"/>
  <c r="AK8404" i="8" s="1" a="1"/>
  <c r="AK8404" i="8" s="1"/>
  <c r="AJ5746" i="8"/>
  <c r="AJ7845" i="8"/>
  <c r="AK7845" i="8" s="1" a="1"/>
  <c r="AK7845" i="8" s="1"/>
  <c r="AJ2642" i="8"/>
  <c r="AJ4048" i="8"/>
  <c r="AK4048" i="8" s="1" a="1"/>
  <c r="AK4048" i="8" s="1"/>
  <c r="AJ9121" i="8"/>
  <c r="AJ9113" i="8"/>
  <c r="AJ9110" i="8"/>
  <c r="AJ9095" i="8"/>
  <c r="AK9095" i="8" s="1" a="1"/>
  <c r="AK9095" i="8" s="1"/>
  <c r="AJ9072" i="8"/>
  <c r="AJ9060" i="8"/>
  <c r="AJ9045" i="8"/>
  <c r="AJ9041" i="8"/>
  <c r="AJ9026" i="8"/>
  <c r="AJ9022" i="8"/>
  <c r="AJ9007" i="8"/>
  <c r="AK9007" i="8" s="1" a="1"/>
  <c r="AK9007" i="8" s="1"/>
  <c r="AJ8995" i="8"/>
  <c r="AK8995" i="8" s="1" a="1"/>
  <c r="AK8995" i="8" s="1"/>
  <c r="AJ8937" i="8"/>
  <c r="AJ8903" i="8"/>
  <c r="AJ8900" i="8"/>
  <c r="AJ8882" i="8"/>
  <c r="AJ8870" i="8"/>
  <c r="AJ8862" i="8"/>
  <c r="AJ8854" i="8"/>
  <c r="AJ8837" i="8"/>
  <c r="AJ8823" i="8"/>
  <c r="AJ8809" i="8"/>
  <c r="AJ8805" i="8"/>
  <c r="AJ8798" i="8"/>
  <c r="AJ8787" i="8"/>
  <c r="AK8787" i="8" s="1" a="1"/>
  <c r="AK8787" i="8" s="1"/>
  <c r="AJ8779" i="8"/>
  <c r="AJ8775" i="8"/>
  <c r="AK8771" i="8" a="1"/>
  <c r="AK8771" i="8" s="1"/>
  <c r="AJ8764" i="8"/>
  <c r="AJ8760" i="8"/>
  <c r="AK8760" i="8" s="1" a="1"/>
  <c r="AK8760" i="8" s="1"/>
  <c r="AJ8742" i="8"/>
  <c r="AK8742" i="8" s="1" a="1"/>
  <c r="AK8742" i="8" s="1"/>
  <c r="AJ8734" i="8"/>
  <c r="AJ8723" i="8"/>
  <c r="AK8723" i="8" s="1" a="1"/>
  <c r="AK8723" i="8" s="1"/>
  <c r="AJ8715" i="8"/>
  <c r="AJ8711" i="8"/>
  <c r="AK8707" i="8" a="1"/>
  <c r="AK8707" i="8" s="1"/>
  <c r="AJ8700" i="8"/>
  <c r="AJ8692" i="8"/>
  <c r="AJ8684" i="8"/>
  <c r="AJ4012" i="8"/>
  <c r="AJ5606" i="8"/>
  <c r="AJ5602" i="8"/>
  <c r="AJ5594" i="8"/>
  <c r="AK5594" i="8" s="1" a="1"/>
  <c r="AK5594" i="8" s="1"/>
  <c r="D5594" i="8" s="1" a="1"/>
  <c r="D5594" i="8" s="1"/>
  <c r="AJ3434" i="8"/>
  <c r="AJ2021" i="8"/>
  <c r="AK2021" i="8" s="1" a="1"/>
  <c r="AK2021" i="8" s="1"/>
  <c r="D2021" i="8" s="1" a="1"/>
  <c r="D2021" i="8" s="1"/>
  <c r="AJ995" i="8"/>
  <c r="AK995" i="8" s="1" a="1"/>
  <c r="AK995" i="8" s="1"/>
  <c r="D995" i="8" s="1" a="1"/>
  <c r="D995" i="8" s="1"/>
  <c r="AJ980" i="8"/>
  <c r="AJ7084" i="8"/>
  <c r="AJ7073" i="8"/>
  <c r="AK7073" i="8" s="1" a="1"/>
  <c r="AK7073" i="8" s="1"/>
  <c r="D7073" i="8" s="1" a="1"/>
  <c r="D7073" i="8" s="1"/>
  <c r="AJ2605" i="8"/>
  <c r="AJ2623" i="8"/>
  <c r="AJ3174" i="8"/>
  <c r="AK1225" i="8" a="1"/>
  <c r="AK1225" i="8" s="1"/>
  <c r="D1225" i="8" s="1" a="1"/>
  <c r="D1225" i="8" s="1"/>
  <c r="AJ1217" i="8"/>
  <c r="AK1217" i="8" s="1" a="1"/>
  <c r="AK1217" i="8" s="1"/>
  <c r="D1217" i="8" s="1" a="1"/>
  <c r="D1217" i="8" s="1"/>
  <c r="AJ2968" i="8"/>
  <c r="AK2968" i="8" s="1" a="1"/>
  <c r="AK2968" i="8" s="1"/>
  <c r="D2968" i="8" s="1" a="1"/>
  <c r="D2968" i="8" s="1"/>
  <c r="AJ4580" i="8"/>
  <c r="AJ4573" i="8"/>
  <c r="AJ4249" i="8"/>
  <c r="AJ3213" i="8"/>
  <c r="AJ5567" i="8"/>
  <c r="AJ5845" i="8"/>
  <c r="AJ5822" i="8"/>
  <c r="AJ5814" i="8"/>
  <c r="AJ5810" i="8"/>
  <c r="AK5810" i="8" s="1" a="1"/>
  <c r="AK5810" i="8" s="1"/>
  <c r="D5810" i="8" s="1" a="1"/>
  <c r="D5810" i="8" s="1"/>
  <c r="AJ178" i="8"/>
  <c r="AJ155" i="8"/>
  <c r="AJ147" i="8"/>
  <c r="AK147" i="8" s="1" a="1"/>
  <c r="AK147" i="8" s="1"/>
  <c r="D147" i="8" s="1" a="1"/>
  <c r="D147" i="8" s="1"/>
  <c r="AJ139" i="8"/>
  <c r="AJ135" i="8"/>
  <c r="AJ112" i="8"/>
  <c r="AJ109" i="8"/>
  <c r="AK105" i="8" a="1"/>
  <c r="AK105" i="8" s="1"/>
  <c r="D105" i="8" s="1" a="1"/>
  <c r="D105" i="8" s="1"/>
  <c r="AJ81" i="8"/>
  <c r="AJ58" i="8"/>
  <c r="AJ54" i="8"/>
  <c r="AJ50" i="8"/>
  <c r="AJ15" i="8"/>
  <c r="AJ4" i="8"/>
  <c r="AJ1861" i="8"/>
  <c r="AJ1845" i="8"/>
  <c r="AJ1822" i="8"/>
  <c r="AJ1131" i="8"/>
  <c r="AJ1119" i="8"/>
  <c r="AJ1112" i="8"/>
  <c r="AJ5624" i="8"/>
  <c r="AJ5767" i="8"/>
  <c r="AJ5759" i="8"/>
  <c r="AK782" i="8" a="1"/>
  <c r="AK782" i="8" s="1"/>
  <c r="D782" i="8" s="1" a="1"/>
  <c r="D782" i="8" s="1"/>
  <c r="AJ3147" i="8"/>
  <c r="AJ3971" i="8"/>
  <c r="AJ3963" i="8"/>
  <c r="AJ3948" i="8"/>
  <c r="AK3928" i="8" a="1"/>
  <c r="AK3928" i="8" s="1"/>
  <c r="D3928" i="8" s="1" a="1"/>
  <c r="D3928" i="8" s="1"/>
  <c r="AJ6358" i="8"/>
  <c r="AJ6284" i="8"/>
  <c r="AJ9132" i="8"/>
  <c r="AJ9075" i="8"/>
  <c r="AK9075" i="8" s="1" a="1"/>
  <c r="AK9075" i="8" s="1"/>
  <c r="AJ9067" i="8"/>
  <c r="AK9067" i="8" s="1" a="1"/>
  <c r="AK9067" i="8" s="1"/>
  <c r="AJ9025" i="8"/>
  <c r="AJ9017" i="8"/>
  <c r="AJ8906" i="8"/>
  <c r="AJ8877" i="8"/>
  <c r="AK8877" i="8" s="1" a="1"/>
  <c r="AK8877" i="8" s="1"/>
  <c r="AJ8869" i="8"/>
  <c r="AK8843" i="8" a="1"/>
  <c r="AK8843" i="8" s="1"/>
  <c r="AJ8826" i="8"/>
  <c r="AJ8797" i="8"/>
  <c r="AJ8752" i="8"/>
  <c r="AJ5390" i="8"/>
  <c r="AJ4426" i="8"/>
  <c r="AJ3073" i="8"/>
  <c r="AJ6770" i="8"/>
  <c r="AK1238" i="8" a="1"/>
  <c r="AK1238" i="8" s="1"/>
  <c r="D1238" i="8" s="1" a="1"/>
  <c r="D1238" i="8" s="1"/>
  <c r="AJ1234" i="8"/>
  <c r="AJ185" i="8"/>
  <c r="AJ158" i="8"/>
  <c r="AJ146" i="8"/>
  <c r="AJ92" i="8"/>
  <c r="AJ73" i="8"/>
  <c r="AJ57" i="8"/>
  <c r="AK57" i="8" s="1" a="1"/>
  <c r="AK57" i="8" s="1"/>
  <c r="D57" i="8" s="1" a="1"/>
  <c r="D57" i="8" s="1"/>
  <c r="AJ49" i="8"/>
  <c r="AJ22" i="8"/>
  <c r="AJ1864" i="8"/>
  <c r="AK1864" i="8" s="1" a="1"/>
  <c r="AK1864" i="8" s="1"/>
  <c r="D1864" i="8" s="1" a="1"/>
  <c r="D1864" i="8" s="1"/>
  <c r="AJ1111" i="8"/>
  <c r="AJ5623" i="8"/>
  <c r="AK7069" i="8" a="1"/>
  <c r="AK7069" i="8" s="1"/>
  <c r="D7069" i="8" s="1" a="1"/>
  <c r="D7069" i="8" s="1"/>
  <c r="AJ33" i="8"/>
  <c r="AJ1122" i="8"/>
  <c r="AJ5615" i="8"/>
  <c r="AJ4161" i="8"/>
  <c r="AJ9120" i="8"/>
  <c r="AJ9116" i="8"/>
  <c r="AJ9078" i="8"/>
  <c r="AJ9063" i="8"/>
  <c r="AK9063" i="8" s="1" a="1"/>
  <c r="AK9063" i="8" s="1"/>
  <c r="AJ9040" i="8"/>
  <c r="AJ9013" i="8"/>
  <c r="AJ8994" i="8"/>
  <c r="AJ8990" i="8"/>
  <c r="AJ8971" i="8"/>
  <c r="AK8971" i="8" s="1" a="1"/>
  <c r="AK8971" i="8" s="1"/>
  <c r="AJ8967" i="8"/>
  <c r="AJ8963" i="8"/>
  <c r="AJ8902" i="8"/>
  <c r="AK8902" i="8" s="1" a="1"/>
  <c r="AK8902" i="8" s="1"/>
  <c r="AJ8892" i="8"/>
  <c r="AJ8839" i="8"/>
  <c r="AK8839" i="8" s="1" a="1"/>
  <c r="AK8839" i="8" s="1"/>
  <c r="AJ8822" i="8"/>
  <c r="AK8822" i="8" s="1" a="1"/>
  <c r="AK8822" i="8" s="1"/>
  <c r="AJ8774" i="8"/>
  <c r="AK8774" i="8" s="1" a="1"/>
  <c r="AK8774" i="8" s="1"/>
  <c r="AJ8763" i="8"/>
  <c r="AK8763" i="8" s="1" a="1"/>
  <c r="AK8763" i="8" s="1"/>
  <c r="AJ8759" i="8"/>
  <c r="AJ8710" i="8"/>
  <c r="AK8710" i="8" s="1" a="1"/>
  <c r="AK8710" i="8" s="1"/>
  <c r="AJ5605" i="8"/>
  <c r="AK5605" i="8" s="1" a="1"/>
  <c r="AK5605" i="8" s="1"/>
  <c r="D5605" i="8" s="1" a="1"/>
  <c r="D5605" i="8" s="1"/>
  <c r="AJ5597" i="8"/>
  <c r="AK5597" i="8" s="1" a="1"/>
  <c r="AK5597" i="8" s="1"/>
  <c r="D5597" i="8" s="1" a="1"/>
  <c r="D5597" i="8" s="1"/>
  <c r="AJ5370" i="8"/>
  <c r="AJ2034" i="8"/>
  <c r="AJ2588" i="8"/>
  <c r="AJ1256" i="8"/>
  <c r="AJ3552" i="8"/>
  <c r="AJ4572" i="8"/>
  <c r="AJ4248" i="8"/>
  <c r="AJ3212" i="8"/>
  <c r="AJ5566" i="8"/>
  <c r="AJ2708" i="8"/>
  <c r="AJ5851" i="8"/>
  <c r="AJ173" i="8"/>
  <c r="AJ130" i="8"/>
  <c r="AJ9123" i="8"/>
  <c r="AK9123" i="8" s="1" a="1"/>
  <c r="AK9123" i="8" s="1"/>
  <c r="AJ9100" i="8"/>
  <c r="AJ9093" i="8"/>
  <c r="AJ9085" i="8"/>
  <c r="AJ9070" i="8"/>
  <c r="AJ9047" i="8"/>
  <c r="AK9047" i="8" s="1" a="1"/>
  <c r="AK9047" i="8" s="1"/>
  <c r="AJ9043" i="8"/>
  <c r="AK9043" i="8" s="1" a="1"/>
  <c r="AK9043" i="8" s="1"/>
  <c r="AJ9035" i="8"/>
  <c r="AK9035" i="8" s="1" a="1"/>
  <c r="AK9035" i="8" s="1"/>
  <c r="AJ9024" i="8"/>
  <c r="AJ9020" i="8"/>
  <c r="AJ8982" i="8"/>
  <c r="AJ8951" i="8"/>
  <c r="AJ8943" i="8"/>
  <c r="AK8943" i="8" s="1" a="1"/>
  <c r="AK8943" i="8" s="1"/>
  <c r="AJ8923" i="8"/>
  <c r="AK8923" i="8" s="1" a="1"/>
  <c r="AK8923" i="8" s="1"/>
  <c r="AJ8912" i="8"/>
  <c r="AK8912" i="8" s="1" a="1"/>
  <c r="AK8912" i="8" s="1"/>
  <c r="AJ8905" i="8"/>
  <c r="AJ8891" i="8"/>
  <c r="AK8891" i="8" s="1" a="1"/>
  <c r="AK8891" i="8" s="1"/>
  <c r="AJ8880" i="8"/>
  <c r="AK8880" i="8" s="1" a="1"/>
  <c r="AK8880" i="8" s="1"/>
  <c r="AJ8876" i="8"/>
  <c r="AJ8864" i="8"/>
  <c r="AJ8811" i="8"/>
  <c r="AK8811" i="8" s="1" a="1"/>
  <c r="AK8811" i="8" s="1"/>
  <c r="AJ8773" i="8"/>
  <c r="AJ8766" i="8"/>
  <c r="AJ8755" i="8"/>
  <c r="AJ8732" i="8"/>
  <c r="AJ8702" i="8"/>
  <c r="AJ8686" i="8"/>
  <c r="AJ4014" i="8"/>
  <c r="AJ5589" i="8"/>
  <c r="AK5589" i="8" s="1" a="1"/>
  <c r="AK5589" i="8" s="1"/>
  <c r="D5589" i="8" s="1" a="1"/>
  <c r="D5589" i="8" s="1"/>
  <c r="AJ4002" i="8"/>
  <c r="AJ3998" i="8"/>
  <c r="AK3998" i="8" s="1" a="1"/>
  <c r="AK3998" i="8" s="1"/>
  <c r="D3998" i="8" s="1" a="1"/>
  <c r="D3998" i="8" s="1"/>
  <c r="AJ3422" i="8"/>
  <c r="AJ3080" i="8"/>
  <c r="AJ2026" i="8"/>
  <c r="AJ6773" i="8"/>
  <c r="AK6773" i="8" s="1" a="1"/>
  <c r="AK6773" i="8" s="1"/>
  <c r="D6773" i="8" s="1" a="1"/>
  <c r="D6773" i="8" s="1"/>
  <c r="AJ6765" i="8"/>
  <c r="AJ7075" i="8"/>
  <c r="AJ7068" i="8"/>
  <c r="AJ1262" i="8"/>
  <c r="AK1262" i="8" s="1" a="1"/>
  <c r="AK1262" i="8" s="1"/>
  <c r="D1262" i="8" s="1" a="1"/>
  <c r="D1262" i="8" s="1"/>
  <c r="AJ1240" i="8"/>
  <c r="AK1230" i="8" a="1"/>
  <c r="AK1230" i="8" s="1"/>
  <c r="D1230" i="8" s="1" a="1"/>
  <c r="D1230" i="8" s="1"/>
  <c r="AJ1226" i="8"/>
  <c r="AJ1219" i="8"/>
  <c r="AJ4571" i="8"/>
  <c r="AJ4247" i="8"/>
  <c r="AJ3211" i="8"/>
  <c r="AJ5565" i="8"/>
  <c r="AJ5843" i="8"/>
  <c r="AJ5828" i="8"/>
  <c r="AJ5816" i="8"/>
  <c r="AJ5801" i="8"/>
  <c r="AK187" i="8" a="1"/>
  <c r="AK187" i="8" s="1"/>
  <c r="D187" i="8" s="1" a="1"/>
  <c r="D187" i="8" s="1"/>
  <c r="AJ180" i="8"/>
  <c r="AJ141" i="8"/>
  <c r="AJ126" i="8"/>
  <c r="AJ118" i="8"/>
  <c r="AJ114" i="8"/>
  <c r="AJ99" i="8"/>
  <c r="AJ76" i="8"/>
  <c r="AJ64" i="8"/>
  <c r="AJ60" i="8"/>
  <c r="AJ52" i="8"/>
  <c r="AJ21" i="8"/>
  <c r="AJ1859" i="8"/>
  <c r="AJ1855" i="8"/>
  <c r="AJ1847" i="8"/>
  <c r="AK1133" i="8" a="1"/>
  <c r="AK1133" i="8" s="1"/>
  <c r="D1133" i="8" s="1" a="1"/>
  <c r="D1133" i="8" s="1"/>
  <c r="AJ1106" i="8"/>
  <c r="AJ4242" i="8"/>
  <c r="AJ1382" i="8"/>
  <c r="AJ4168" i="8"/>
  <c r="AJ781" i="8"/>
  <c r="AJ2712" i="8"/>
  <c r="AJ6341" i="8"/>
  <c r="AK8955" i="8" a="1"/>
  <c r="AK8955" i="8" s="1"/>
  <c r="AK8827" i="8" a="1"/>
  <c r="AK8827" i="8" s="1"/>
  <c r="AJ5557" i="8"/>
  <c r="AK5557" i="8" s="1" a="1"/>
  <c r="AK5557" i="8" s="1"/>
  <c r="D5557" i="8" s="1" a="1"/>
  <c r="D5557" i="8" s="1"/>
  <c r="AJ2703" i="8"/>
  <c r="AJ5850" i="8"/>
  <c r="AJ5835" i="8"/>
  <c r="AJ5796" i="8"/>
  <c r="AJ5793" i="8"/>
  <c r="AJ5785" i="8"/>
  <c r="AJ168" i="8"/>
  <c r="AJ63" i="8"/>
  <c r="AK63" i="8" s="1" a="1"/>
  <c r="AK63" i="8" s="1"/>
  <c r="D63" i="8" s="1" a="1"/>
  <c r="D63" i="8" s="1"/>
  <c r="AJ47" i="8"/>
  <c r="AJ1866" i="8"/>
  <c r="AJ1850" i="8"/>
  <c r="AJ1842" i="8"/>
  <c r="AJ1827" i="8"/>
  <c r="AJ1129" i="8"/>
  <c r="AJ5764" i="8"/>
  <c r="AJ1373" i="8"/>
  <c r="AJ769" i="8"/>
  <c r="AJ3153" i="8"/>
  <c r="AJ3149" i="8"/>
  <c r="AJ3977" i="8"/>
  <c r="AJ3973" i="8"/>
  <c r="AJ3965" i="8"/>
  <c r="AJ3957" i="8"/>
  <c r="AJ3953" i="8"/>
  <c r="AJ6294" i="8"/>
  <c r="AJ6278" i="8"/>
  <c r="AJ6274" i="8"/>
  <c r="AJ9111" i="8"/>
  <c r="AK9111" i="8" s="1" a="1"/>
  <c r="AK9111" i="8" s="1"/>
  <c r="AJ9107" i="8"/>
  <c r="AK9107" i="8" s="1" a="1"/>
  <c r="AK9107" i="8" s="1"/>
  <c r="AJ9099" i="8"/>
  <c r="AK9099" i="8" s="1" a="1"/>
  <c r="AK9099" i="8" s="1"/>
  <c r="AJ9088" i="8"/>
  <c r="AJ9084" i="8"/>
  <c r="AJ9057" i="8"/>
  <c r="AJ9049" i="8"/>
  <c r="AJ9046" i="8"/>
  <c r="AJ9031" i="8"/>
  <c r="AK9031" i="8" s="1" a="1"/>
  <c r="AK9031" i="8" s="1"/>
  <c r="AJ9008" i="8"/>
  <c r="AJ8996" i="8"/>
  <c r="AJ8981" i="8"/>
  <c r="AJ8961" i="8"/>
  <c r="AJ8957" i="8"/>
  <c r="AJ8915" i="8"/>
  <c r="AK8915" i="8" s="1" a="1"/>
  <c r="AK8915" i="8" s="1"/>
  <c r="AJ8883" i="8"/>
  <c r="AK8883" i="8" s="1" a="1"/>
  <c r="AK8883" i="8" s="1"/>
  <c r="AJ8875" i="8"/>
  <c r="AJ8867" i="8"/>
  <c r="AK8867" i="8" s="1" a="1"/>
  <c r="AK8867" i="8" s="1"/>
  <c r="AJ8859" i="8"/>
  <c r="AJ8841" i="8"/>
  <c r="AJ8838" i="8"/>
  <c r="AK8838" i="8" s="1" a="1"/>
  <c r="AK8838" i="8" s="1"/>
  <c r="AJ8814" i="8"/>
  <c r="AJ8802" i="8"/>
  <c r="AJ8799" i="8"/>
  <c r="AK8799" i="8" s="1" a="1"/>
  <c r="AK8799" i="8" s="1"/>
  <c r="AJ8795" i="8"/>
  <c r="AJ8791" i="8"/>
  <c r="AJ8758" i="8"/>
  <c r="AK8758" i="8" s="1" a="1"/>
  <c r="AK8758" i="8" s="1"/>
  <c r="AJ8750" i="8"/>
  <c r="AJ8739" i="8"/>
  <c r="AK8739" i="8" s="1" a="1"/>
  <c r="AK8739" i="8" s="1"/>
  <c r="AJ8716" i="8"/>
  <c r="AJ8677" i="8"/>
  <c r="AJ5607" i="8"/>
  <c r="AJ5388" i="8"/>
  <c r="AJ4440" i="8"/>
  <c r="AK4440" i="8" s="1" a="1"/>
  <c r="AK4440" i="8" s="1"/>
  <c r="D4440" i="8" s="1" a="1"/>
  <c r="D4440" i="8" s="1"/>
  <c r="AJ4424" i="8"/>
  <c r="AJ4001" i="8"/>
  <c r="AJ3986" i="8"/>
  <c r="AJ3435" i="8"/>
  <c r="AJ2029" i="8"/>
  <c r="AK2029" i="8" s="1" a="1"/>
  <c r="AK2029" i="8" s="1"/>
  <c r="D2029" i="8" s="1" a="1"/>
  <c r="D2029" i="8" s="1"/>
  <c r="AJ996" i="8"/>
  <c r="AJ6779" i="8"/>
  <c r="AJ6768" i="8"/>
  <c r="AK7085" i="8" a="1"/>
  <c r="AK7085" i="8" s="1"/>
  <c r="D7085" i="8" s="1" a="1"/>
  <c r="D7085" i="8" s="1"/>
  <c r="AJ2598" i="8"/>
  <c r="AJ2590" i="8"/>
  <c r="AJ2632" i="8"/>
  <c r="AJ1254" i="8"/>
  <c r="AK1254" i="8" s="1" a="1"/>
  <c r="AK1254" i="8" s="1"/>
  <c r="D1254" i="8" s="1" a="1"/>
  <c r="D1254" i="8" s="1"/>
  <c r="AJ1242" i="8"/>
  <c r="AJ3558" i="8"/>
  <c r="AK3558" i="8" s="1" a="1"/>
  <c r="AK3558" i="8" s="1"/>
  <c r="D3558" i="8" s="1" a="1"/>
  <c r="D3558" i="8" s="1"/>
  <c r="AJ4578" i="8"/>
  <c r="AJ5834" i="8"/>
  <c r="AJ167" i="8"/>
  <c r="AK167" i="8" s="1" a="1"/>
  <c r="AK167" i="8" s="1"/>
  <c r="D167" i="8" s="1" a="1"/>
  <c r="D167" i="8" s="1"/>
  <c r="AJ113" i="8"/>
  <c r="AK113" i="8" s="1" a="1"/>
  <c r="AK113" i="8" s="1"/>
  <c r="D113" i="8" s="1" a="1"/>
  <c r="D113" i="8" s="1"/>
  <c r="AK47" i="8" a="1"/>
  <c r="AK47" i="8" s="1"/>
  <c r="D47" i="8" s="1" a="1"/>
  <c r="D47" i="8" s="1"/>
  <c r="AJ39" i="8"/>
  <c r="AJ5621" i="8"/>
  <c r="AK5621" i="8" s="1" a="1"/>
  <c r="AK5621" i="8" s="1"/>
  <c r="D5621" i="8" s="1" a="1"/>
  <c r="D5621" i="8" s="1"/>
  <c r="AJ3160" i="8"/>
  <c r="AK3172" i="8" a="1"/>
  <c r="AK3172" i="8" s="1"/>
  <c r="D3172" i="8" s="1" a="1"/>
  <c r="D3172" i="8" s="1"/>
  <c r="AK1222" i="8" a="1"/>
  <c r="AK1222" i="8" s="1"/>
  <c r="D1222" i="8" s="1" a="1"/>
  <c r="D1222" i="8" s="1"/>
  <c r="AJ6309" i="8"/>
  <c r="AJ708" i="8"/>
  <c r="AJ1079" i="8"/>
  <c r="AJ3152" i="8"/>
  <c r="AK3152" i="8" s="1" a="1"/>
  <c r="AK3152" i="8" s="1"/>
  <c r="D3152" i="8" s="1" a="1"/>
  <c r="D3152" i="8" s="1"/>
  <c r="AJ3976" i="8"/>
  <c r="AJ3952" i="8"/>
  <c r="AK3952" i="8" s="1" a="1"/>
  <c r="AK3952" i="8" s="1"/>
  <c r="D3952" i="8" s="1" a="1"/>
  <c r="D3952" i="8" s="1"/>
  <c r="AJ3945" i="8"/>
  <c r="AJ3933" i="8"/>
  <c r="AJ3926" i="8"/>
  <c r="AK3926" i="8" s="1" a="1"/>
  <c r="AK3926" i="8" s="1"/>
  <c r="D3926" i="8" s="1" a="1"/>
  <c r="D3926" i="8" s="1"/>
  <c r="AJ6329" i="8"/>
  <c r="AJ6322" i="8"/>
  <c r="AJ6318" i="8"/>
  <c r="AJ6268" i="8"/>
  <c r="AJ6252" i="8"/>
  <c r="AJ730" i="8"/>
  <c r="AJ707" i="8"/>
  <c r="AJ699" i="8"/>
  <c r="AJ695" i="8"/>
  <c r="AJ426" i="8"/>
  <c r="AJ414" i="8"/>
  <c r="AJ398" i="8"/>
  <c r="AJ382" i="8"/>
  <c r="AJ375" i="8"/>
  <c r="AK375" i="8" s="1" a="1"/>
  <c r="AK375" i="8" s="1"/>
  <c r="D375" i="8" s="1" a="1"/>
  <c r="D375" i="8" s="1"/>
  <c r="AJ1080" i="8"/>
  <c r="AK1080" i="8" s="1" a="1"/>
  <c r="AK1080" i="8" s="1"/>
  <c r="D1080" i="8" s="1" a="1"/>
  <c r="D1080" i="8" s="1"/>
  <c r="AJ473" i="8"/>
  <c r="AJ457" i="8"/>
  <c r="AK457" i="8" s="1" a="1"/>
  <c r="AK457" i="8" s="1"/>
  <c r="D457" i="8" s="1" a="1"/>
  <c r="D457" i="8" s="1"/>
  <c r="AJ446" i="8"/>
  <c r="AK2863" i="8" a="1"/>
  <c r="AK2863" i="8" s="1"/>
  <c r="D2863" i="8" s="1" a="1"/>
  <c r="D2863" i="8" s="1"/>
  <c r="AK2684" i="8" a="1"/>
  <c r="AK2684" i="8" s="1"/>
  <c r="D2684" i="8" s="1" a="1"/>
  <c r="D2684" i="8" s="1"/>
  <c r="AK2230" i="8" a="1"/>
  <c r="AK2230" i="8" s="1"/>
  <c r="D2230" i="8" s="1" a="1"/>
  <c r="D2230" i="8" s="1"/>
  <c r="AJ2215" i="8"/>
  <c r="AJ6744" i="8"/>
  <c r="AK6744" i="8" s="1" a="1"/>
  <c r="AK6744" i="8" s="1"/>
  <c r="D6744" i="8" s="1" a="1"/>
  <c r="D6744" i="8" s="1"/>
  <c r="AK6740" i="8" a="1"/>
  <c r="AK6740" i="8" s="1"/>
  <c r="D6740" i="8" s="1" a="1"/>
  <c r="D6740" i="8" s="1"/>
  <c r="AJ6732" i="8"/>
  <c r="AJ6725" i="8"/>
  <c r="AJ6717" i="8"/>
  <c r="AJ4921" i="8"/>
  <c r="AK4921" i="8" s="1" a="1"/>
  <c r="AK4921" i="8" s="1"/>
  <c r="D4921" i="8" s="1" a="1"/>
  <c r="D4921" i="8" s="1"/>
  <c r="AK4917" i="8" a="1"/>
  <c r="AK4917" i="8" s="1"/>
  <c r="D4917" i="8" s="1" a="1"/>
  <c r="D4917" i="8" s="1"/>
  <c r="AJ4909" i="8"/>
  <c r="AJ4902" i="8"/>
  <c r="AJ4894" i="8"/>
  <c r="AJ7063" i="8"/>
  <c r="AK7063" i="8" s="1" a="1"/>
  <c r="AK7063" i="8" s="1"/>
  <c r="D7063" i="8" s="1" a="1"/>
  <c r="D7063" i="8" s="1"/>
  <c r="AK7059" i="8" a="1"/>
  <c r="AK7059" i="8" s="1"/>
  <c r="D7059" i="8" s="1" a="1"/>
  <c r="D7059" i="8" s="1"/>
  <c r="AJ3653" i="8"/>
  <c r="AJ3646" i="8"/>
  <c r="AJ3638" i="8"/>
  <c r="AJ1486" i="8"/>
  <c r="AK1486" i="8" s="1" a="1"/>
  <c r="AK1486" i="8" s="1"/>
  <c r="D1486" i="8" s="1" a="1"/>
  <c r="D1486" i="8" s="1"/>
  <c r="AK1482" i="8" a="1"/>
  <c r="AK1482" i="8" s="1"/>
  <c r="D1482" i="8" s="1" a="1"/>
  <c r="D1482" i="8" s="1"/>
  <c r="AJ1474" i="8"/>
  <c r="AJ3050" i="8"/>
  <c r="AJ2787" i="8"/>
  <c r="AJ3771" i="8"/>
  <c r="AK3771" i="8" s="1" a="1"/>
  <c r="AK3771" i="8" s="1"/>
  <c r="AK3767" i="8" a="1"/>
  <c r="AK3767" i="8" s="1"/>
  <c r="D3767" i="8" s="1" a="1"/>
  <c r="D3767" i="8" s="1"/>
  <c r="AJ3759" i="8"/>
  <c r="AJ3752" i="8"/>
  <c r="AJ8021" i="8"/>
  <c r="AJ7207" i="8"/>
  <c r="AK7207" i="8" s="1" a="1"/>
  <c r="AK7207" i="8" s="1"/>
  <c r="D7207" i="8" s="1" a="1"/>
  <c r="D7207" i="8" s="1"/>
  <c r="AK7203" i="8" a="1"/>
  <c r="AK7203" i="8" s="1"/>
  <c r="D7203" i="8" s="1" a="1"/>
  <c r="D7203" i="8" s="1"/>
  <c r="AJ5097" i="8"/>
  <c r="AJ1580" i="8"/>
  <c r="AJ1572" i="8"/>
  <c r="AJ8633" i="8"/>
  <c r="AK8633" i="8" s="1" a="1"/>
  <c r="AK8633" i="8" s="1"/>
  <c r="D8633" i="8" s="1" a="1"/>
  <c r="D8633" i="8" s="1"/>
  <c r="AK8629" i="8" a="1"/>
  <c r="AK8629" i="8" s="1"/>
  <c r="D8629" i="8" s="1" a="1"/>
  <c r="D8629" i="8" s="1"/>
  <c r="AJ8621" i="8"/>
  <c r="AJ1652" i="8"/>
  <c r="AK1652" i="8" s="1" a="1"/>
  <c r="AK1652" i="8" s="1"/>
  <c r="D1652" i="8" s="1" a="1"/>
  <c r="D1652" i="8" s="1"/>
  <c r="AJ1644" i="8"/>
  <c r="AJ6865" i="8"/>
  <c r="AK6865" i="8" s="1" a="1"/>
  <c r="AK6865" i="8" s="1"/>
  <c r="AJ6846" i="8"/>
  <c r="AK6535" i="8" a="1"/>
  <c r="AK6535" i="8" s="1"/>
  <c r="AJ6321" i="8"/>
  <c r="AJ714" i="8"/>
  <c r="AJ691" i="8"/>
  <c r="AJ429" i="8"/>
  <c r="AJ366" i="8"/>
  <c r="AK1068" i="8" a="1"/>
  <c r="AK1068" i="8" s="1"/>
  <c r="D1068" i="8" s="1" a="1"/>
  <c r="D1068" i="8" s="1"/>
  <c r="AK6728" i="8" a="1"/>
  <c r="AK6728" i="8" s="1"/>
  <c r="D6728" i="8" s="1" a="1"/>
  <c r="D6728" i="8" s="1"/>
  <c r="AK6724" i="8" a="1"/>
  <c r="AK6724" i="8" s="1"/>
  <c r="D6724" i="8" s="1" a="1"/>
  <c r="D6724" i="8" s="1"/>
  <c r="AK4905" i="8" a="1"/>
  <c r="AK4905" i="8" s="1"/>
  <c r="D4905" i="8" s="1" a="1"/>
  <c r="D4905" i="8" s="1"/>
  <c r="AK4901" i="8" a="1"/>
  <c r="AK4901" i="8" s="1"/>
  <c r="D4901" i="8" s="1" a="1"/>
  <c r="D4901" i="8" s="1"/>
  <c r="AK3649" i="8" a="1"/>
  <c r="AK3649" i="8" s="1"/>
  <c r="D3649" i="8" s="1" a="1"/>
  <c r="D3649" i="8" s="1"/>
  <c r="AK3645" i="8" a="1"/>
  <c r="AK3645" i="8" s="1"/>
  <c r="D3645" i="8" s="1" a="1"/>
  <c r="D3645" i="8" s="1"/>
  <c r="AK3053" i="8" a="1"/>
  <c r="AK3053" i="8" s="1"/>
  <c r="D3053" i="8" s="1" a="1"/>
  <c r="D3053" i="8" s="1"/>
  <c r="AK3049" i="8" a="1"/>
  <c r="AK3049" i="8" s="1"/>
  <c r="D3049" i="8" s="1" a="1"/>
  <c r="D3049" i="8" s="1"/>
  <c r="AK3755" i="8" a="1"/>
  <c r="AK3755" i="8" s="1"/>
  <c r="AK6206" i="8" a="1"/>
  <c r="AK6206" i="8" s="1"/>
  <c r="AK5093" i="8" a="1"/>
  <c r="AK5093" i="8" s="1"/>
  <c r="AK1579" i="8" a="1"/>
  <c r="AK1579" i="8" s="1"/>
  <c r="D1579" i="8" s="1" a="1"/>
  <c r="D1579" i="8" s="1"/>
  <c r="AK1655" i="8" a="1"/>
  <c r="AK1655" i="8" s="1"/>
  <c r="AK1651" i="8" a="1"/>
  <c r="AK1651" i="8" s="1"/>
  <c r="D1651" i="8" s="1" a="1"/>
  <c r="D1651" i="8" s="1"/>
  <c r="AJ1985" i="8"/>
  <c r="AJ725" i="8"/>
  <c r="AK725" i="8" s="1" a="1"/>
  <c r="AK725" i="8" s="1"/>
  <c r="D725" i="8" s="1" a="1"/>
  <c r="D725" i="8" s="1"/>
  <c r="AJ358" i="8"/>
  <c r="AJ1086" i="8"/>
  <c r="AK1086" i="8" s="1" a="1"/>
  <c r="AK1086" i="8" s="1"/>
  <c r="D1086" i="8" s="1" a="1"/>
  <c r="D1086" i="8" s="1"/>
  <c r="AJ1026" i="8"/>
  <c r="AJ452" i="8"/>
  <c r="AK441" i="8" a="1"/>
  <c r="AK441" i="8" s="1"/>
  <c r="D441" i="8" s="1" a="1"/>
  <c r="D441" i="8" s="1"/>
  <c r="AK437" i="8" a="1"/>
  <c r="AK437" i="8" s="1"/>
  <c r="D437" i="8" s="1" a="1"/>
  <c r="D437" i="8" s="1"/>
  <c r="AJ4264" i="8"/>
  <c r="AK2214" i="8" a="1"/>
  <c r="AK2214" i="8" s="1"/>
  <c r="D2214" i="8" s="1" a="1"/>
  <c r="D2214" i="8" s="1"/>
  <c r="AK2210" i="8" a="1"/>
  <c r="AK2210" i="8" s="1"/>
  <c r="D2210" i="8" s="1" a="1"/>
  <c r="D2210" i="8" s="1"/>
  <c r="AJ2199" i="8"/>
  <c r="AJ2195" i="8"/>
  <c r="AJ6720" i="8"/>
  <c r="AJ6716" i="8"/>
  <c r="AK6716" i="8" s="1" a="1"/>
  <c r="AK6716" i="8" s="1"/>
  <c r="D6716" i="8" s="1" a="1"/>
  <c r="D6716" i="8" s="1"/>
  <c r="AJ4946" i="8"/>
  <c r="AJ4942" i="8"/>
  <c r="AJ4938" i="8"/>
  <c r="AJ4897" i="8"/>
  <c r="AJ4893" i="8"/>
  <c r="AK4893" i="8" s="1" a="1"/>
  <c r="AK4893" i="8" s="1"/>
  <c r="D4893" i="8" s="1" a="1"/>
  <c r="D4893" i="8" s="1"/>
  <c r="AJ4882" i="8"/>
  <c r="AJ4878" i="8"/>
  <c r="AJ4874" i="8"/>
  <c r="AJ3641" i="8"/>
  <c r="AJ3637" i="8"/>
  <c r="AK3637" i="8" s="1" a="1"/>
  <c r="AK3637" i="8" s="1"/>
  <c r="D3637" i="8" s="1" a="1"/>
  <c r="D3637" i="8" s="1"/>
  <c r="AJ967" i="8"/>
  <c r="AJ5502" i="8"/>
  <c r="AJ5498" i="8"/>
  <c r="AJ1481" i="8"/>
  <c r="AJ2790" i="8"/>
  <c r="AJ2786" i="8"/>
  <c r="AK2786" i="8" s="1" a="1"/>
  <c r="AK2786" i="8" s="1"/>
  <c r="D2786" i="8" s="1" a="1"/>
  <c r="D2786" i="8" s="1"/>
  <c r="AJ4299" i="8"/>
  <c r="AJ4295" i="8"/>
  <c r="AJ3766" i="8"/>
  <c r="AJ8024" i="8"/>
  <c r="AJ8020" i="8"/>
  <c r="AK8020" i="8" s="1" a="1"/>
  <c r="AK8020" i="8" s="1"/>
  <c r="AJ8005" i="8"/>
  <c r="AJ8001" i="8"/>
  <c r="AJ7202" i="8"/>
  <c r="AJ1575" i="8"/>
  <c r="AK1575" i="8" s="1" a="1"/>
  <c r="AK1575" i="8" s="1"/>
  <c r="D1575" i="8" s="1" a="1"/>
  <c r="D1575" i="8" s="1"/>
  <c r="AJ1571" i="8"/>
  <c r="AK1571" i="8" s="1" a="1"/>
  <c r="AK1571" i="8" s="1"/>
  <c r="D1571" i="8" s="1" a="1"/>
  <c r="D1571" i="8" s="1"/>
  <c r="AJ4335" i="8"/>
  <c r="AJ4331" i="8"/>
  <c r="AJ8628" i="8"/>
  <c r="AJ1647" i="8"/>
  <c r="AJ1643" i="8"/>
  <c r="AK1643" i="8" s="1" a="1"/>
  <c r="AK1643" i="8" s="1"/>
  <c r="AJ539" i="8"/>
  <c r="AJ535" i="8"/>
  <c r="AK535" i="8" s="1" a="1"/>
  <c r="AK535" i="8" s="1"/>
  <c r="D535" i="8" s="1" a="1"/>
  <c r="D535" i="8" s="1"/>
  <c r="AJ6860" i="8"/>
  <c r="AJ6856" i="8"/>
  <c r="AJ1510" i="8"/>
  <c r="AJ1506" i="8"/>
  <c r="AJ2087" i="8"/>
  <c r="AK2087" i="8" s="1" a="1"/>
  <c r="AK2087" i="8" s="1"/>
  <c r="D2087" i="8" s="1" a="1"/>
  <c r="D2087" i="8" s="1"/>
  <c r="AK570" i="8" a="1"/>
  <c r="AK570" i="8" s="1"/>
  <c r="AJ3947" i="8"/>
  <c r="AJ2713" i="8"/>
  <c r="AJ6354" i="8"/>
  <c r="AJ6350" i="8"/>
  <c r="AJ6266" i="8"/>
  <c r="AJ6262" i="8"/>
  <c r="AJ6250" i="8"/>
  <c r="AJ709" i="8"/>
  <c r="AK709" i="8" s="1" a="1"/>
  <c r="AK709" i="8" s="1"/>
  <c r="D709" i="8" s="1" a="1"/>
  <c r="D709" i="8" s="1"/>
  <c r="AJ1101" i="8"/>
  <c r="AJ1064" i="8"/>
  <c r="AK1064" i="8" s="1" a="1"/>
  <c r="AK1064" i="8" s="1"/>
  <c r="D1064" i="8" s="1" a="1"/>
  <c r="D1064" i="8" s="1"/>
  <c r="AJ1045" i="8"/>
  <c r="AJ5225" i="8"/>
  <c r="AK5875" i="8" a="1"/>
  <c r="AK5875" i="8" s="1"/>
  <c r="D5875" i="8" s="1" a="1"/>
  <c r="D5875" i="8" s="1"/>
  <c r="AJ2191" i="8"/>
  <c r="AJ4953" i="8"/>
  <c r="AK4953" i="8" s="1" a="1"/>
  <c r="AK4953" i="8" s="1"/>
  <c r="D4953" i="8" s="1" a="1"/>
  <c r="D4953" i="8" s="1"/>
  <c r="AJ4934" i="8"/>
  <c r="AJ4889" i="8"/>
  <c r="AK4889" i="8" s="1" a="1"/>
  <c r="AK4889" i="8" s="1"/>
  <c r="D4889" i="8" s="1" a="1"/>
  <c r="D4889" i="8" s="1"/>
  <c r="AJ7533" i="8"/>
  <c r="AJ974" i="8"/>
  <c r="AK974" i="8" s="1" a="1"/>
  <c r="AK974" i="8" s="1"/>
  <c r="D974" i="8" s="1" a="1"/>
  <c r="D974" i="8" s="1"/>
  <c r="AJ4092" i="8"/>
  <c r="AJ2782" i="8"/>
  <c r="AK2782" i="8" s="1" a="1"/>
  <c r="AK2782" i="8" s="1"/>
  <c r="AJ4291" i="8"/>
  <c r="AJ8016" i="8"/>
  <c r="AK8016" i="8" s="1" a="1"/>
  <c r="AK8016" i="8" s="1"/>
  <c r="D8016" i="8" s="1" a="1"/>
  <c r="D8016" i="8" s="1"/>
  <c r="AJ7220" i="8"/>
  <c r="AJ6069" i="8"/>
  <c r="AK6069" i="8" s="1" a="1"/>
  <c r="AK6069" i="8" s="1"/>
  <c r="AJ4327" i="8"/>
  <c r="AK4327" i="8" s="1" a="1"/>
  <c r="AK4327" i="8" s="1"/>
  <c r="D4327" i="8" s="1" a="1"/>
  <c r="D4327" i="8" s="1"/>
  <c r="AJ4728" i="8"/>
  <c r="AK4728" i="8" s="1" a="1"/>
  <c r="AK4728" i="8" s="1"/>
  <c r="D4728" i="8" s="1" a="1"/>
  <c r="D4728" i="8" s="1"/>
  <c r="AJ1516" i="8"/>
  <c r="AJ3150" i="8"/>
  <c r="AJ3982" i="8"/>
  <c r="AJ3966" i="8"/>
  <c r="AK3966" i="8" s="1" a="1"/>
  <c r="AK3966" i="8" s="1"/>
  <c r="D3966" i="8" s="1" a="1"/>
  <c r="D3966" i="8" s="1"/>
  <c r="AJ3958" i="8"/>
  <c r="AK3958" i="8" s="1" a="1"/>
  <c r="AK3958" i="8" s="1"/>
  <c r="D3958" i="8" s="1" a="1"/>
  <c r="D3958" i="8" s="1"/>
  <c r="AJ3950" i="8"/>
  <c r="AK3950" i="8" s="1" a="1"/>
  <c r="AK3950" i="8" s="1"/>
  <c r="D3950" i="8" s="1" a="1"/>
  <c r="D3950" i="8" s="1"/>
  <c r="AJ3939" i="8"/>
  <c r="AJ3931" i="8"/>
  <c r="AJ6357" i="8"/>
  <c r="AJ6353" i="8"/>
  <c r="AJ6342" i="8"/>
  <c r="AJ6293" i="8"/>
  <c r="AJ6265" i="8"/>
  <c r="AJ6253" i="8"/>
  <c r="AJ728" i="8"/>
  <c r="AJ716" i="8"/>
  <c r="AJ693" i="8"/>
  <c r="AK693" i="8" s="1" a="1"/>
  <c r="AK693" i="8" s="1"/>
  <c r="D693" i="8" s="1" a="1"/>
  <c r="D693" i="8" s="1"/>
  <c r="AJ1104" i="8"/>
  <c r="AK1104" i="8" s="1" a="1"/>
  <c r="AK1104" i="8" s="1"/>
  <c r="D1104" i="8" s="1" a="1"/>
  <c r="D1104" i="8" s="1"/>
  <c r="AJ1100" i="8"/>
  <c r="AJ1092" i="8"/>
  <c r="AJ1085" i="8"/>
  <c r="AJ1066" i="8"/>
  <c r="AJ1056" i="8"/>
  <c r="AK1056" i="8" s="1" a="1"/>
  <c r="AK1056" i="8" s="1"/>
  <c r="D1056" i="8" s="1" a="1"/>
  <c r="D1056" i="8" s="1"/>
  <c r="AK1048" i="8" a="1"/>
  <c r="AK1048" i="8" s="1"/>
  <c r="D1048" i="8" s="1" a="1"/>
  <c r="D1048" i="8" s="1"/>
  <c r="AJ1044" i="8"/>
  <c r="AJ1029" i="8"/>
  <c r="AJ4263" i="8"/>
  <c r="AJ4259" i="8"/>
  <c r="AK4259" i="8" s="1" a="1"/>
  <c r="AK4259" i="8" s="1"/>
  <c r="D4259" i="8" s="1" a="1"/>
  <c r="D4259" i="8" s="1"/>
  <c r="AJ887" i="8"/>
  <c r="AJ2697" i="8"/>
  <c r="AJ2689" i="8"/>
  <c r="AJ2685" i="8"/>
  <c r="AJ2206" i="8"/>
  <c r="AK2206" i="8" s="1" a="1"/>
  <c r="AK2206" i="8" s="1"/>
  <c r="D2206" i="8" s="1" a="1"/>
  <c r="D2206" i="8" s="1"/>
  <c r="AJ2202" i="8"/>
  <c r="AJ2187" i="8"/>
  <c r="AJ2183" i="8"/>
  <c r="AJ2179" i="8"/>
  <c r="AJ6730" i="8"/>
  <c r="AJ4949" i="8"/>
  <c r="AK4949" i="8" s="1" a="1"/>
  <c r="AK4949" i="8" s="1"/>
  <c r="D4949" i="8" s="1" a="1"/>
  <c r="D4949" i="8" s="1"/>
  <c r="AJ4945" i="8"/>
  <c r="AJ4930" i="8"/>
  <c r="AJ4911" i="8"/>
  <c r="AJ4907" i="8"/>
  <c r="AJ4885" i="8"/>
  <c r="AK4885" i="8" s="1" a="1"/>
  <c r="AK4885" i="8" s="1"/>
  <c r="D4885" i="8" s="1" a="1"/>
  <c r="D4885" i="8" s="1"/>
  <c r="AJ4881" i="8"/>
  <c r="AJ7529" i="8"/>
  <c r="AJ3655" i="8"/>
  <c r="AJ3651" i="8"/>
  <c r="AJ970" i="8"/>
  <c r="AK970" i="8" s="1" a="1"/>
  <c r="AK970" i="8" s="1"/>
  <c r="D970" i="8" s="1" a="1"/>
  <c r="D970" i="8" s="1"/>
  <c r="AJ5505" i="8"/>
  <c r="AJ4088" i="8"/>
  <c r="AJ1476" i="8"/>
  <c r="AJ2778" i="8"/>
  <c r="AK2778" i="8" s="1" a="1"/>
  <c r="AK2778" i="8" s="1"/>
  <c r="D2778" i="8" s="1" a="1"/>
  <c r="D2778" i="8" s="1"/>
  <c r="AJ4302" i="8"/>
  <c r="AJ4287" i="8"/>
  <c r="AK4287" i="8" s="1" a="1"/>
  <c r="AK4287" i="8" s="1"/>
  <c r="D4287" i="8" s="1" a="1"/>
  <c r="D4287" i="8" s="1"/>
  <c r="AJ3761" i="8"/>
  <c r="AJ8012" i="8"/>
  <c r="AK8012" i="8" s="1" a="1"/>
  <c r="AK8012" i="8" s="1"/>
  <c r="D8012" i="8" s="1" a="1"/>
  <c r="D8012" i="8" s="1"/>
  <c r="AJ8008" i="8"/>
  <c r="AJ7216" i="8"/>
  <c r="AJ5099" i="8"/>
  <c r="AJ6065" i="8"/>
  <c r="AK6065" i="8" s="1" a="1"/>
  <c r="AK6065" i="8" s="1"/>
  <c r="D6065" i="8" s="1" a="1"/>
  <c r="D6065" i="8" s="1"/>
  <c r="AJ4338" i="8"/>
  <c r="AJ8642" i="8"/>
  <c r="AK8642" i="8" s="1" a="1"/>
  <c r="AK8642" i="8" s="1"/>
  <c r="D8642" i="8" s="1" a="1"/>
  <c r="D8642" i="8" s="1"/>
  <c r="AJ8623" i="8"/>
  <c r="AJ4724" i="8"/>
  <c r="AJ542" i="8"/>
  <c r="AJ527" i="8"/>
  <c r="AJ1977" i="8"/>
  <c r="AK1977" i="8" s="1" a="1"/>
  <c r="AK1977" i="8" s="1"/>
  <c r="D1977" i="8" s="1" a="1"/>
  <c r="D1977" i="8" s="1"/>
  <c r="AK1973" i="8" a="1"/>
  <c r="AK1973" i="8" s="1"/>
  <c r="D1973" i="8" s="1" a="1"/>
  <c r="D1973" i="8" s="1"/>
  <c r="AK2194" i="8" a="1"/>
  <c r="AK2194" i="8" s="1"/>
  <c r="D2194" i="8" s="1" a="1"/>
  <c r="D2194" i="8" s="1"/>
  <c r="AK2190" i="8" a="1"/>
  <c r="AK2190" i="8" s="1"/>
  <c r="D2190" i="8" s="1" a="1"/>
  <c r="D2190" i="8" s="1"/>
  <c r="AK4937" i="8" a="1"/>
  <c r="AK4937" i="8" s="1"/>
  <c r="D4937" i="8" s="1" a="1"/>
  <c r="D4937" i="8" s="1"/>
  <c r="AK4933" i="8" a="1"/>
  <c r="AK4933" i="8" s="1"/>
  <c r="D4933" i="8" s="1" a="1"/>
  <c r="D4933" i="8" s="1"/>
  <c r="AK4873" i="8" a="1"/>
  <c r="AK4873" i="8" s="1"/>
  <c r="D4873" i="8" s="1" a="1"/>
  <c r="D4873" i="8" s="1"/>
  <c r="AK7532" i="8" a="1"/>
  <c r="AK7532" i="8" s="1"/>
  <c r="D7532" i="8" s="1" a="1"/>
  <c r="D7532" i="8" s="1"/>
  <c r="AK4095" i="8" a="1"/>
  <c r="AK4095" i="8" s="1"/>
  <c r="D4095" i="8" s="1" a="1"/>
  <c r="D4095" i="8" s="1"/>
  <c r="AK4091" i="8" a="1"/>
  <c r="AK4091" i="8" s="1"/>
  <c r="D4091" i="8" s="1" a="1"/>
  <c r="D4091" i="8" s="1"/>
  <c r="AK4294" i="8" a="1"/>
  <c r="AK4294" i="8" s="1"/>
  <c r="AK4290" i="8" a="1"/>
  <c r="AK4290" i="8" s="1"/>
  <c r="D4290" i="8" s="1" a="1"/>
  <c r="D4290" i="8" s="1"/>
  <c r="AK7223" i="8" a="1"/>
  <c r="AK7223" i="8" s="1"/>
  <c r="D7223" i="8" s="1" a="1"/>
  <c r="D7223" i="8" s="1"/>
  <c r="AK7219" i="8" a="1"/>
  <c r="AK7219" i="8" s="1"/>
  <c r="AK4330" i="8" a="1"/>
  <c r="AK4330" i="8" s="1"/>
  <c r="AK4326" i="8" a="1"/>
  <c r="AK4326" i="8" s="1"/>
  <c r="AK534" i="8" a="1"/>
  <c r="AK534" i="8" s="1"/>
  <c r="D534" i="8" s="1" a="1"/>
  <c r="D534" i="8" s="1"/>
  <c r="AK530" i="8" a="1"/>
  <c r="AK530" i="8" s="1"/>
  <c r="AJ696" i="8"/>
  <c r="AJ407" i="8"/>
  <c r="AK407" i="8" s="1" a="1"/>
  <c r="AK407" i="8" s="1"/>
  <c r="D407" i="8" s="1" a="1"/>
  <c r="D407" i="8" s="1"/>
  <c r="AJ399" i="8"/>
  <c r="AK399" i="8" s="1" a="1"/>
  <c r="AK399" i="8" s="1"/>
  <c r="D399" i="8" s="1" a="1"/>
  <c r="D399" i="8" s="1"/>
  <c r="AJ391" i="8"/>
  <c r="AK391" i="8" s="1" a="1"/>
  <c r="AK391" i="8" s="1"/>
  <c r="D391" i="8" s="1" a="1"/>
  <c r="D391" i="8" s="1"/>
  <c r="AJ383" i="8"/>
  <c r="AK383" i="8" s="1" a="1"/>
  <c r="AK383" i="8" s="1"/>
  <c r="D383" i="8" s="1" a="1"/>
  <c r="D383" i="8" s="1"/>
  <c r="AJ1036" i="8"/>
  <c r="AJ1028" i="8"/>
  <c r="AJ1024" i="8"/>
  <c r="AK1024" i="8" s="1" a="1"/>
  <c r="AK1024" i="8" s="1"/>
  <c r="D1024" i="8" s="1" a="1"/>
  <c r="D1024" i="8" s="1"/>
  <c r="AJ477" i="8"/>
  <c r="AK477" i="8" s="1" a="1"/>
  <c r="AK477" i="8" s="1"/>
  <c r="D477" i="8" s="1" a="1"/>
  <c r="D477" i="8" s="1"/>
  <c r="AJ454" i="8"/>
  <c r="AJ5231" i="8"/>
  <c r="AJ2871" i="8"/>
  <c r="AK2871" i="8" s="1" a="1"/>
  <c r="AK2871" i="8" s="1"/>
  <c r="D2871" i="8" s="1" a="1"/>
  <c r="D2871" i="8" s="1"/>
  <c r="AJ2860" i="8"/>
  <c r="AJ2856" i="8"/>
  <c r="AJ2852" i="8"/>
  <c r="AJ890" i="8"/>
  <c r="AJ886" i="8"/>
  <c r="AJ2692" i="8"/>
  <c r="AK2692" i="8" s="1" a="1"/>
  <c r="AK2692" i="8" s="1"/>
  <c r="D2692" i="8" s="1" a="1"/>
  <c r="D2692" i="8" s="1"/>
  <c r="AJ2227" i="8"/>
  <c r="AJ2201" i="8"/>
  <c r="AJ2186" i="8"/>
  <c r="AJ2182" i="8"/>
  <c r="AJ6748" i="8"/>
  <c r="AK6748" i="8" s="1" a="1"/>
  <c r="AK6748" i="8" s="1"/>
  <c r="D6748" i="8" s="1" a="1"/>
  <c r="D6748" i="8" s="1"/>
  <c r="AJ6733" i="8"/>
  <c r="AJ6729" i="8"/>
  <c r="AJ4929" i="8"/>
  <c r="AJ4925" i="8"/>
  <c r="AK4925" i="8" s="1" a="1"/>
  <c r="AK4925" i="8" s="1"/>
  <c r="D4925" i="8" s="1" a="1"/>
  <c r="D4925" i="8" s="1"/>
  <c r="AJ4914" i="8"/>
  <c r="AJ4910" i="8"/>
  <c r="AJ4906" i="8"/>
  <c r="AJ7528" i="8"/>
  <c r="AJ7524" i="8"/>
  <c r="AK7524" i="8" s="1" a="1"/>
  <c r="AK7524" i="8" s="1"/>
  <c r="D7524" i="8" s="1" a="1"/>
  <c r="D7524" i="8" s="1"/>
  <c r="AJ7056" i="8"/>
  <c r="AJ3654" i="8"/>
  <c r="AJ3650" i="8"/>
  <c r="AJ4087" i="8"/>
  <c r="AJ1490" i="8"/>
  <c r="AK1490" i="8" s="1" a="1"/>
  <c r="AK1490" i="8" s="1"/>
  <c r="D1490" i="8" s="1" a="1"/>
  <c r="D1490" i="8" s="1"/>
  <c r="AJ1479" i="8"/>
  <c r="AJ1475" i="8"/>
  <c r="AK1475" i="8" s="1" a="1"/>
  <c r="AK1475" i="8" s="1"/>
  <c r="D1475" i="8" s="1" a="1"/>
  <c r="D1475" i="8" s="1"/>
  <c r="AJ1471" i="8"/>
  <c r="AJ2777" i="8"/>
  <c r="AJ4286" i="8"/>
  <c r="AK4286" i="8" s="1" a="1"/>
  <c r="AK4286" i="8" s="1"/>
  <c r="D4286" i="8" s="1" a="1"/>
  <c r="D4286" i="8" s="1"/>
  <c r="AJ4282" i="8"/>
  <c r="AK4282" i="8" s="1" a="1"/>
  <c r="AK4282" i="8" s="1"/>
  <c r="D4282" i="8" s="1" a="1"/>
  <c r="D4282" i="8" s="1"/>
  <c r="AJ3764" i="8"/>
  <c r="AJ3760" i="8"/>
  <c r="AJ3756" i="8"/>
  <c r="AJ8011" i="8"/>
  <c r="AJ7215" i="8"/>
  <c r="AJ7211" i="8"/>
  <c r="AK7211" i="8" s="1" a="1"/>
  <c r="AK7211" i="8" s="1"/>
  <c r="D7211" i="8" s="1" a="1"/>
  <c r="D7211" i="8" s="1"/>
  <c r="AJ7200" i="8"/>
  <c r="AJ5098" i="8"/>
  <c r="AJ5094" i="8"/>
  <c r="AJ4341" i="8"/>
  <c r="AJ8641" i="8"/>
  <c r="AJ8637" i="8"/>
  <c r="AK8637" i="8" s="1" a="1"/>
  <c r="AK8637" i="8" s="1"/>
  <c r="D8637" i="8" s="1" a="1"/>
  <c r="D8637" i="8" s="1"/>
  <c r="AJ8622" i="8"/>
  <c r="AJ1656" i="8"/>
  <c r="AJ4723" i="8"/>
  <c r="AJ526" i="8"/>
  <c r="AJ522" i="8"/>
  <c r="AK522" i="8" s="1" a="1"/>
  <c r="AK522" i="8" s="1"/>
  <c r="D522" i="8" s="1" a="1"/>
  <c r="D522" i="8" s="1"/>
  <c r="AJ6854" i="8"/>
  <c r="AJ6850" i="8"/>
  <c r="AJ1515" i="8"/>
  <c r="AK1515" i="8" s="1" a="1"/>
  <c r="AK1515" i="8" s="1"/>
  <c r="D1515" i="8" s="1" a="1"/>
  <c r="D1515" i="8" s="1"/>
  <c r="AK2836" i="8" a="1"/>
  <c r="AK2836" i="8" s="1"/>
  <c r="AK5459" i="8" a="1"/>
  <c r="AK5459" i="8" s="1"/>
  <c r="AK3265" i="8" a="1"/>
  <c r="AK3265" i="8" s="1"/>
  <c r="AJ1967" i="8"/>
  <c r="AJ1963" i="8"/>
  <c r="AJ1959" i="8"/>
  <c r="AK5166" i="8" a="1"/>
  <c r="AK5166" i="8" s="1"/>
  <c r="AK285" i="8" a="1"/>
  <c r="AK285" i="8" s="1"/>
  <c r="D285" i="8" s="1" a="1"/>
  <c r="D285" i="8" s="1"/>
  <c r="AJ599" i="8"/>
  <c r="AJ591" i="8"/>
  <c r="AJ5690" i="8"/>
  <c r="AJ5676" i="8"/>
  <c r="AK5676" i="8" s="1" a="1"/>
  <c r="AK5676" i="8" s="1"/>
  <c r="D5676" i="8" s="1" a="1"/>
  <c r="D5676" i="8" s="1"/>
  <c r="AK5672" i="8" a="1"/>
  <c r="AK5672" i="8" s="1"/>
  <c r="AJ310" i="8"/>
  <c r="AK310" i="8" s="1" a="1"/>
  <c r="AK310" i="8" s="1"/>
  <c r="AJ4271" i="8"/>
  <c r="AJ8133" i="8"/>
  <c r="AJ7936" i="8"/>
  <c r="AJ2834" i="8"/>
  <c r="AJ1902" i="8"/>
  <c r="AJ4757" i="8"/>
  <c r="AJ8229" i="8"/>
  <c r="AK8223" i="8" a="1"/>
  <c r="AK8223" i="8" s="1"/>
  <c r="AJ8206" i="8"/>
  <c r="AJ8202" i="8"/>
  <c r="AJ6559" i="8"/>
  <c r="AK6559" i="8" s="1" a="1"/>
  <c r="AK6559" i="8" s="1"/>
  <c r="D6559" i="8" s="1" a="1"/>
  <c r="D6559" i="8" s="1"/>
  <c r="AJ6524" i="8"/>
  <c r="AK6524" i="8" s="1" a="1"/>
  <c r="AK6524" i="8" s="1"/>
  <c r="D6524" i="8" s="1" a="1"/>
  <c r="D6524" i="8" s="1"/>
  <c r="AJ5952" i="8"/>
  <c r="AK5946" i="8" a="1"/>
  <c r="AK5946" i="8" s="1"/>
  <c r="D5946" i="8" s="1" a="1"/>
  <c r="D5946" i="8" s="1"/>
  <c r="AJ337" i="8"/>
  <c r="AJ333" i="8"/>
  <c r="AJ6762" i="8"/>
  <c r="AK6762" i="8" s="1" a="1"/>
  <c r="AK6762" i="8" s="1"/>
  <c r="D6762" i="8" s="1" a="1"/>
  <c r="D6762" i="8" s="1"/>
  <c r="AK6754" i="8" a="1"/>
  <c r="AK6754" i="8" s="1"/>
  <c r="AJ5448" i="8"/>
  <c r="AJ2901" i="8"/>
  <c r="AK2901" i="8" s="1" a="1"/>
  <c r="AK2901" i="8" s="1"/>
  <c r="D2901" i="8" s="1" a="1"/>
  <c r="D2901" i="8" s="1"/>
  <c r="AJ2897" i="8"/>
  <c r="AK495" i="8" a="1"/>
  <c r="AK495" i="8" s="1"/>
  <c r="AJ3281" i="8"/>
  <c r="AJ3274" i="8"/>
  <c r="AJ3270" i="8"/>
  <c r="AJ3266" i="8"/>
  <c r="AJ3263" i="8"/>
  <c r="AJ3256" i="8"/>
  <c r="AJ4679" i="8"/>
  <c r="AJ4676" i="8"/>
  <c r="AK4676" i="8" s="1" a="1"/>
  <c r="AK4676" i="8" s="1"/>
  <c r="D4676" i="8" s="1" a="1"/>
  <c r="D4676" i="8" s="1"/>
  <c r="AJ4665" i="8"/>
  <c r="AJ4661" i="8"/>
  <c r="AJ2717" i="8"/>
  <c r="AJ3017" i="8"/>
  <c r="AJ3013" i="8"/>
  <c r="AK3013" i="8" s="1" a="1"/>
  <c r="AK3013" i="8" s="1"/>
  <c r="AJ6698" i="8"/>
  <c r="AK6698" i="8" s="1" a="1"/>
  <c r="AK6698" i="8" s="1"/>
  <c r="D6698" i="8" s="1" a="1"/>
  <c r="D6698" i="8" s="1"/>
  <c r="AK2958" i="8" a="1"/>
  <c r="AK2958" i="8" s="1"/>
  <c r="AJ6392" i="8"/>
  <c r="AK6392" i="8" s="1" a="1"/>
  <c r="AK6392" i="8" s="1"/>
  <c r="D6392" i="8" s="1" a="1"/>
  <c r="D6392" i="8" s="1"/>
  <c r="AJ6855" i="8"/>
  <c r="AJ6851" i="8"/>
  <c r="AJ1517" i="8"/>
  <c r="AJ1507" i="8"/>
  <c r="AJ2101" i="8"/>
  <c r="AJ2098" i="8"/>
  <c r="AJ4736" i="8"/>
  <c r="AJ4732" i="8"/>
  <c r="AK4732" i="8" s="1" a="1"/>
  <c r="AK4732" i="8" s="1"/>
  <c r="D4732" i="8" s="1" a="1"/>
  <c r="D4732" i="8" s="1"/>
  <c r="AJ3472" i="8"/>
  <c r="AK288" i="8" a="1"/>
  <c r="AK288" i="8" s="1"/>
  <c r="AJ631" i="8"/>
  <c r="AJ613" i="8"/>
  <c r="AJ583" i="8"/>
  <c r="AJ5683" i="8"/>
  <c r="AJ324" i="8"/>
  <c r="AJ292" i="8"/>
  <c r="AK4274" i="8" a="1"/>
  <c r="AK4274" i="8" s="1"/>
  <c r="AJ4312" i="8"/>
  <c r="AJ4308" i="8"/>
  <c r="AJ7933" i="8"/>
  <c r="AK7930" i="8" a="1"/>
  <c r="AK7930" i="8" s="1"/>
  <c r="AJ7926" i="8"/>
  <c r="AK7926" i="8" s="1" a="1"/>
  <c r="AK7926" i="8" s="1"/>
  <c r="D7926" i="8" s="1" a="1"/>
  <c r="D7926" i="8" s="1"/>
  <c r="AJ2289" i="8"/>
  <c r="AK4760" i="8" a="1"/>
  <c r="AK4760" i="8" s="1"/>
  <c r="D4760" i="8" s="1" a="1"/>
  <c r="D4760" i="8" s="1"/>
  <c r="AJ1561" i="8"/>
  <c r="AJ1558" i="8"/>
  <c r="AJ8219" i="8"/>
  <c r="AJ8215" i="8"/>
  <c r="AK8215" i="8" s="1" a="1"/>
  <c r="AK8215" i="8" s="1"/>
  <c r="AJ3479" i="8"/>
  <c r="AJ1422" i="8"/>
  <c r="AJ6537" i="8"/>
  <c r="AJ5980" i="8"/>
  <c r="AJ5977" i="8"/>
  <c r="AJ5080" i="8"/>
  <c r="AJ5076" i="8"/>
  <c r="AK5076" i="8" s="1" a="1"/>
  <c r="AK5076" i="8" s="1"/>
  <c r="AJ209" i="8"/>
  <c r="AJ205" i="8"/>
  <c r="AJ5110" i="8"/>
  <c r="AJ5441" i="8"/>
  <c r="AJ5438" i="8"/>
  <c r="AJ7329" i="8"/>
  <c r="AJ7325" i="8"/>
  <c r="AJ7321" i="8"/>
  <c r="AJ7307" i="8"/>
  <c r="AJ5717" i="8"/>
  <c r="AJ5709" i="8"/>
  <c r="AJ3288" i="8"/>
  <c r="AJ3284" i="8"/>
  <c r="AJ3273" i="8"/>
  <c r="AJ4668" i="8"/>
  <c r="AK4668" i="8" s="1" a="1"/>
  <c r="AK4668" i="8" s="1"/>
  <c r="D4668" i="8" s="1" a="1"/>
  <c r="D4668" i="8" s="1"/>
  <c r="AJ2723" i="8"/>
  <c r="AJ2987" i="8"/>
  <c r="AK4476" i="8" a="1"/>
  <c r="AK4476" i="8" s="1"/>
  <c r="AJ5047" i="8"/>
  <c r="AK5047" i="8" s="1" a="1"/>
  <c r="AK5047" i="8" s="1"/>
  <c r="AJ8452" i="8"/>
  <c r="AJ8444" i="8"/>
  <c r="AJ5158" i="8"/>
  <c r="AJ623" i="8"/>
  <c r="AJ4200" i="8"/>
  <c r="AJ4185" i="8"/>
  <c r="AK3482" i="8" a="1"/>
  <c r="AK3482" i="8" s="1"/>
  <c r="AK3456" i="8" a="1"/>
  <c r="AK3456" i="8" s="1"/>
  <c r="AK2842" i="8" a="1"/>
  <c r="AK2842" i="8" s="1"/>
  <c r="AJ2258" i="8"/>
  <c r="AJ8225" i="8"/>
  <c r="AJ8222" i="8"/>
  <c r="AJ1421" i="8"/>
  <c r="AK1421" i="8" s="1" a="1"/>
  <c r="AK1421" i="8" s="1"/>
  <c r="AJ5968" i="8"/>
  <c r="AJ5948" i="8"/>
  <c r="AJ5083" i="8"/>
  <c r="AJ204" i="8"/>
  <c r="AK204" i="8" s="1" a="1"/>
  <c r="AK204" i="8" s="1"/>
  <c r="AJ2719" i="8"/>
  <c r="AJ8443" i="8"/>
  <c r="AK8443" i="8" s="1" a="1"/>
  <c r="AK8443" i="8" s="1"/>
  <c r="AJ8435" i="8"/>
  <c r="AK8435" i="8" s="1" a="1"/>
  <c r="AK8435" i="8" s="1"/>
  <c r="AJ2407" i="8"/>
  <c r="AJ4750" i="8"/>
  <c r="AJ4181" i="8"/>
  <c r="AJ4177" i="8"/>
  <c r="AJ5696" i="8"/>
  <c r="AJ5674" i="8"/>
  <c r="AJ308" i="8"/>
  <c r="AJ4276" i="8"/>
  <c r="AJ4273" i="8"/>
  <c r="AJ7938" i="8"/>
  <c r="AK7938" i="8" s="1" a="1"/>
  <c r="AK7938" i="8" s="1"/>
  <c r="D7938" i="8" s="1" a="1"/>
  <c r="D7938" i="8" s="1"/>
  <c r="AK7934" i="8" a="1"/>
  <c r="AK7934" i="8" s="1"/>
  <c r="AJ1900" i="8"/>
  <c r="AJ1896" i="8"/>
  <c r="AJ4763" i="8"/>
  <c r="AJ4759" i="8"/>
  <c r="AK8171" i="8" a="1"/>
  <c r="AK8171" i="8" s="1"/>
  <c r="AJ8235" i="8"/>
  <c r="AK8227" i="8" a="1"/>
  <c r="AK8227" i="8" s="1"/>
  <c r="AJ8204" i="8"/>
  <c r="AJ8564" i="8"/>
  <c r="AJ6553" i="8"/>
  <c r="AK6547" i="8" a="1"/>
  <c r="AK6547" i="8" s="1"/>
  <c r="D6547" i="8" s="1" a="1"/>
  <c r="D6547" i="8" s="1"/>
  <c r="AJ6530" i="8"/>
  <c r="AJ6526" i="8"/>
  <c r="AK5962" i="8" a="1"/>
  <c r="AK5962" i="8" s="1"/>
  <c r="AJ5958" i="8"/>
  <c r="AK5958" i="8" s="1" a="1"/>
  <c r="AK5958" i="8" s="1"/>
  <c r="D5958" i="8" s="1" a="1"/>
  <c r="D5958" i="8" s="1"/>
  <c r="AJ335" i="8"/>
  <c r="AJ331" i="8"/>
  <c r="AJ6756" i="8"/>
  <c r="AK5120" i="8" a="1"/>
  <c r="AK5120" i="8" s="1"/>
  <c r="AJ5454" i="8"/>
  <c r="AJ5450" i="8"/>
  <c r="AJ2903" i="8"/>
  <c r="AJ2888" i="8"/>
  <c r="AJ2884" i="8"/>
  <c r="AJ1992" i="8"/>
  <c r="AJ1988" i="8"/>
  <c r="AJ507" i="8"/>
  <c r="AJ497" i="8"/>
  <c r="AJ489" i="8"/>
  <c r="AJ2569" i="8"/>
  <c r="AJ7232" i="8"/>
  <c r="AK7225" i="8" a="1"/>
  <c r="AK7225" i="8" s="1"/>
  <c r="AK7319" i="8" a="1"/>
  <c r="AK7319" i="8" s="1"/>
  <c r="D7319" i="8" s="1" a="1"/>
  <c r="D7319" i="8" s="1"/>
  <c r="AK5719" i="8" a="1"/>
  <c r="AK5719" i="8" s="1"/>
  <c r="AJ3279" i="8"/>
  <c r="AJ3276" i="8"/>
  <c r="AJ3272" i="8"/>
  <c r="AJ4674" i="8"/>
  <c r="AJ4671" i="8"/>
  <c r="AJ4667" i="8"/>
  <c r="AJ4150" i="8"/>
  <c r="AJ7295" i="8"/>
  <c r="AJ7291" i="8"/>
  <c r="AJ7287" i="8"/>
  <c r="AJ2715" i="8"/>
  <c r="AJ2993" i="8"/>
  <c r="AJ4685" i="8"/>
  <c r="AK4685" i="8" s="1" a="1"/>
  <c r="AK4685" i="8" s="1"/>
  <c r="AJ4681" i="8"/>
  <c r="AJ3888" i="8"/>
  <c r="AK3888" i="8" s="1" a="1"/>
  <c r="AK3888" i="8" s="1"/>
  <c r="D3888" i="8" s="1" a="1"/>
  <c r="D3888" i="8" s="1"/>
  <c r="AJ6861" i="8"/>
  <c r="AK6861" i="8" s="1" a="1"/>
  <c r="AK6861" i="8" s="1"/>
  <c r="D6861" i="8" s="1" a="1"/>
  <c r="D6861" i="8" s="1"/>
  <c r="AJ6857" i="8"/>
  <c r="AK6849" i="8" a="1"/>
  <c r="AK6849" i="8" s="1"/>
  <c r="AJ6845" i="8"/>
  <c r="AJ1982" i="8"/>
  <c r="AJ1979" i="8"/>
  <c r="AJ1519" i="8"/>
  <c r="AJ2088" i="8"/>
  <c r="AJ4746" i="8"/>
  <c r="AJ4738" i="8"/>
  <c r="AJ5161" i="8"/>
  <c r="AK5161" i="8" s="1" a="1"/>
  <c r="AK5161" i="8" s="1"/>
  <c r="AJ611" i="8"/>
  <c r="AJ574" i="8"/>
  <c r="AK574" i="8" s="1" a="1"/>
  <c r="AK574" i="8" s="1"/>
  <c r="D574" i="8" s="1" a="1"/>
  <c r="D574" i="8" s="1"/>
  <c r="AK2040" i="8" a="1"/>
  <c r="AK2040" i="8" s="1"/>
  <c r="AK4208" i="8" a="1"/>
  <c r="AK4208" i="8" s="1"/>
  <c r="AJ5681" i="8"/>
  <c r="AJ5677" i="8"/>
  <c r="AJ330" i="8"/>
  <c r="AK330" i="8" s="1" a="1"/>
  <c r="AK330" i="8" s="1"/>
  <c r="D330" i="8" s="1" a="1"/>
  <c r="D330" i="8" s="1"/>
  <c r="AJ305" i="8"/>
  <c r="AJ298" i="8"/>
  <c r="AK298" i="8" s="1" a="1"/>
  <c r="AK298" i="8" s="1"/>
  <c r="D298" i="8" s="1" a="1"/>
  <c r="D298" i="8" s="1"/>
  <c r="AJ6842" i="8"/>
  <c r="AJ7920" i="8"/>
  <c r="AK1903" i="8" a="1"/>
  <c r="AK1903" i="8" s="1"/>
  <c r="AJ1556" i="8"/>
  <c r="AJ2261" i="8"/>
  <c r="AJ8213" i="8"/>
  <c r="AJ3484" i="8"/>
  <c r="AJ3481" i="8"/>
  <c r="AJ6539" i="8"/>
  <c r="AK6539" i="8" s="1" a="1"/>
  <c r="AK6539" i="8" s="1"/>
  <c r="AJ5975" i="8"/>
  <c r="AJ5971" i="8"/>
  <c r="AJ344" i="8"/>
  <c r="AJ3458" i="8"/>
  <c r="AJ3455" i="8"/>
  <c r="AJ5112" i="8"/>
  <c r="AK5112" i="8" s="1" a="1"/>
  <c r="AK5112" i="8" s="1"/>
  <c r="AJ5436" i="8"/>
  <c r="AJ2909" i="8"/>
  <c r="AJ485" i="8"/>
  <c r="AK5715" i="8" a="1"/>
  <c r="AK5715" i="8" s="1"/>
  <c r="AJ4146" i="8"/>
  <c r="AK4146" i="8" s="1" a="1"/>
  <c r="AK4146" i="8" s="1"/>
  <c r="AJ7275" i="8"/>
  <c r="AJ7271" i="8"/>
  <c r="AJ2725" i="8"/>
  <c r="AK2725" i="8" s="1" a="1"/>
  <c r="AK2725" i="8" s="1"/>
  <c r="AJ3007" i="8"/>
  <c r="AJ3003" i="8"/>
  <c r="AJ2398" i="8"/>
  <c r="AK2398" i="8" s="1" a="1"/>
  <c r="AK2398" i="8" s="1"/>
  <c r="AJ6459" i="8"/>
  <c r="AK6459" i="8" s="1" a="1"/>
  <c r="AK6459" i="8" s="1"/>
  <c r="AJ5919" i="8"/>
  <c r="AJ2091" i="8"/>
  <c r="AJ4737" i="8"/>
  <c r="AJ4729" i="8"/>
  <c r="AJ286" i="8"/>
  <c r="AK614" i="8" a="1"/>
  <c r="AK614" i="8" s="1"/>
  <c r="AK5684" i="8" a="1"/>
  <c r="AK5684" i="8" s="1"/>
  <c r="AK1559" i="8" a="1"/>
  <c r="AK1559" i="8" s="1"/>
  <c r="AK5439" i="8" a="1"/>
  <c r="AK5439" i="8" s="1"/>
  <c r="AJ484" i="8"/>
  <c r="AJ2989" i="8"/>
  <c r="AK2989" i="8" s="1" a="1"/>
  <c r="AK2989" i="8" s="1"/>
  <c r="D2989" i="8" s="1" a="1"/>
  <c r="D2989" i="8" s="1"/>
  <c r="AK318" i="8" a="1"/>
  <c r="AK318" i="8" s="1"/>
  <c r="AK2876" i="8" a="1"/>
  <c r="AK2876" i="8" s="1"/>
  <c r="AK499" i="8" a="1"/>
  <c r="AK499" i="8" s="1"/>
  <c r="AK3002" i="8" a="1"/>
  <c r="AK3002" i="8" s="1"/>
  <c r="AJ7299" i="8"/>
  <c r="AJ7296" i="8"/>
  <c r="AJ7292" i="8"/>
  <c r="AJ4480" i="8"/>
  <c r="AK4480" i="8" s="1" a="1"/>
  <c r="AK4480" i="8" s="1"/>
  <c r="AJ5048" i="8"/>
  <c r="AJ8446" i="8"/>
  <c r="AJ6806" i="8"/>
  <c r="AK6806" i="8" s="1" a="1"/>
  <c r="AK6806" i="8" s="1"/>
  <c r="D6806" i="8" s="1" a="1"/>
  <c r="D6806" i="8" s="1"/>
  <c r="AJ6460" i="8"/>
  <c r="AJ5924" i="8"/>
  <c r="AJ5916" i="8"/>
  <c r="AJ5150" i="8"/>
  <c r="AJ6710" i="8"/>
  <c r="AK6710" i="8" s="1" a="1"/>
  <c r="AK6710" i="8" s="1"/>
  <c r="AJ6695" i="8"/>
  <c r="AJ557" i="8"/>
  <c r="AJ7049" i="8"/>
  <c r="AK7049" i="8" s="1" a="1"/>
  <c r="AK7049" i="8" s="1"/>
  <c r="AJ6394" i="8"/>
  <c r="AJ6384" i="8"/>
  <c r="AK6384" i="8" s="1" a="1"/>
  <c r="AK6384" i="8" s="1"/>
  <c r="AJ6372" i="8"/>
  <c r="AJ6044" i="8"/>
  <c r="AJ3908" i="8"/>
  <c r="AJ3897" i="8"/>
  <c r="AJ3884" i="8"/>
  <c r="AJ3876" i="8"/>
  <c r="AJ7891" i="8"/>
  <c r="AJ7576" i="8"/>
  <c r="AJ7399" i="8"/>
  <c r="AK7399" i="8" s="1" a="1"/>
  <c r="AK7399" i="8" s="1"/>
  <c r="AJ7377" i="8"/>
  <c r="AK6486" i="8" a="1"/>
  <c r="AK6486" i="8" s="1"/>
  <c r="AJ8108" i="8"/>
  <c r="AK8108" i="8" s="1" a="1"/>
  <c r="AK8108" i="8" s="1"/>
  <c r="AK8078" i="8" a="1"/>
  <c r="AK8078" i="8" s="1"/>
  <c r="AJ8075" i="8"/>
  <c r="AK8075" i="8" s="1" a="1"/>
  <c r="AK8075" i="8" s="1"/>
  <c r="AJ8517" i="8"/>
  <c r="AK8517" i="8" s="1" a="1"/>
  <c r="AK8517" i="8" s="1"/>
  <c r="AJ8498" i="8"/>
  <c r="AK8498" i="8" s="1" a="1"/>
  <c r="AK8498" i="8" s="1"/>
  <c r="AJ8490" i="8"/>
  <c r="AK8490" i="8" s="1" a="1"/>
  <c r="AK8490" i="8" s="1"/>
  <c r="AJ8479" i="8"/>
  <c r="AJ4096" i="8"/>
  <c r="AK4096" i="8" s="1" a="1"/>
  <c r="AK4096" i="8" s="1"/>
  <c r="AJ3188" i="8"/>
  <c r="AK3188" i="8" s="1" a="1"/>
  <c r="AK3188" i="8" s="1"/>
  <c r="AJ3184" i="8"/>
  <c r="AJ1499" i="8"/>
  <c r="AK1499" i="8" s="1" a="1"/>
  <c r="AK1499" i="8" s="1"/>
  <c r="AJ1294" i="8"/>
  <c r="AJ4587" i="8"/>
  <c r="AJ3577" i="8"/>
  <c r="AK3577" i="8" s="1" a="1"/>
  <c r="AK3577" i="8" s="1"/>
  <c r="AJ5261" i="8"/>
  <c r="AK5261" i="8" s="1" a="1"/>
  <c r="AK5261" i="8" s="1"/>
  <c r="AJ7793" i="8"/>
  <c r="AJ2935" i="8"/>
  <c r="AJ2932" i="8"/>
  <c r="AJ5573" i="8"/>
  <c r="AK5573" i="8" s="1" a="1"/>
  <c r="AK5573" i="8" s="1"/>
  <c r="AJ1010" i="8"/>
  <c r="AJ1007" i="8"/>
  <c r="AJ1003" i="8"/>
  <c r="AJ7265" i="8"/>
  <c r="AJ4393" i="8"/>
  <c r="AJ2281" i="8"/>
  <c r="AJ2928" i="8"/>
  <c r="AJ2924" i="8"/>
  <c r="AJ2921" i="8"/>
  <c r="AJ3378" i="8"/>
  <c r="AJ6885" i="8"/>
  <c r="AJ3585" i="8"/>
  <c r="AK3585" i="8" s="1" a="1"/>
  <c r="AK3585" i="8" s="1"/>
  <c r="D3585" i="8" s="1" a="1"/>
  <c r="D3585" i="8" s="1"/>
  <c r="AK7017" i="8" a="1"/>
  <c r="AK7017" i="8" s="1"/>
  <c r="AJ7898" i="8"/>
  <c r="AJ7890" i="8"/>
  <c r="AJ7579" i="8"/>
  <c r="AK7579" i="8" s="1" a="1"/>
  <c r="AK7579" i="8" s="1"/>
  <c r="AJ7560" i="8"/>
  <c r="AJ7380" i="8"/>
  <c r="AK7380" i="8" s="1" a="1"/>
  <c r="AK7380" i="8" s="1"/>
  <c r="AJ7369" i="8"/>
  <c r="AJ8505" i="8"/>
  <c r="AK8505" i="8" s="1" a="1"/>
  <c r="AK8505" i="8" s="1"/>
  <c r="AJ6001" i="8"/>
  <c r="AJ6906" i="8"/>
  <c r="AJ5271" i="8"/>
  <c r="AJ2176" i="8"/>
  <c r="AK2176" i="8" s="1" a="1"/>
  <c r="AK2176" i="8" s="1"/>
  <c r="D2176" i="8" s="1" a="1"/>
  <c r="D2176" i="8" s="1"/>
  <c r="AJ2946" i="8"/>
  <c r="AJ2931" i="8"/>
  <c r="AK2931" i="8" s="1" a="1"/>
  <c r="AK2931" i="8" s="1"/>
  <c r="AJ5576" i="8"/>
  <c r="AJ5572" i="8"/>
  <c r="AK5572" i="8" s="1" a="1"/>
  <c r="AK5572" i="8" s="1"/>
  <c r="AJ1021" i="8"/>
  <c r="AK1021" i="8" s="1" a="1"/>
  <c r="AK1021" i="8" s="1"/>
  <c r="AJ2015" i="8"/>
  <c r="AJ2011" i="8"/>
  <c r="AJ5466" i="8"/>
  <c r="AJ5462" i="8"/>
  <c r="AK3381" i="8" a="1"/>
  <c r="AK3381" i="8" s="1"/>
  <c r="AJ3354" i="8"/>
  <c r="AJ2433" i="8"/>
  <c r="AJ2418" i="8"/>
  <c r="AJ7168" i="8"/>
  <c r="AK7168" i="8" s="1" a="1"/>
  <c r="AK7168" i="8" s="1"/>
  <c r="AJ5922" i="8"/>
  <c r="AK5922" i="8" s="1" a="1"/>
  <c r="AK5922" i="8" s="1"/>
  <c r="D5922" i="8" s="1" a="1"/>
  <c r="D5922" i="8" s="1"/>
  <c r="AJ5156" i="8"/>
  <c r="AJ5145" i="8"/>
  <c r="AJ5137" i="8"/>
  <c r="AJ6705" i="8"/>
  <c r="AK6705" i="8" s="1" a="1"/>
  <c r="AK6705" i="8" s="1"/>
  <c r="AJ7026" i="8"/>
  <c r="AK7026" i="8" s="1" a="1"/>
  <c r="AK7026" i="8" s="1"/>
  <c r="AJ7019" i="8"/>
  <c r="AJ2961" i="8"/>
  <c r="AJ6379" i="8"/>
  <c r="AK6379" i="8" s="1" a="1"/>
  <c r="AK6379" i="8" s="1"/>
  <c r="D6379" i="8" s="1" a="1"/>
  <c r="D6379" i="8" s="1"/>
  <c r="AJ6371" i="8"/>
  <c r="AJ7886" i="8"/>
  <c r="AK7886" i="8" s="1" a="1"/>
  <c r="AK7886" i="8" s="1"/>
  <c r="D7886" i="8" s="1" a="1"/>
  <c r="D7886" i="8" s="1"/>
  <c r="AJ7878" i="8"/>
  <c r="AK7878" i="8" s="1" a="1"/>
  <c r="AK7878" i="8" s="1"/>
  <c r="AJ8668" i="8"/>
  <c r="AJ8661" i="8"/>
  <c r="AJ7749" i="8"/>
  <c r="AK7749" i="8" s="1" a="1"/>
  <c r="AK7749" i="8" s="1"/>
  <c r="D7749" i="8" s="1" a="1"/>
  <c r="D7749" i="8" s="1"/>
  <c r="AJ7571" i="8"/>
  <c r="AK7571" i="8" s="1" a="1"/>
  <c r="AK7571" i="8" s="1"/>
  <c r="AJ7567" i="8"/>
  <c r="AJ7401" i="8"/>
  <c r="AJ7372" i="8"/>
  <c r="AK7372" i="8" s="1" a="1"/>
  <c r="AK7372" i="8" s="1"/>
  <c r="AJ6473" i="8"/>
  <c r="AJ7003" i="8"/>
  <c r="AK7003" i="8" s="1" a="1"/>
  <c r="AK7003" i="8" s="1"/>
  <c r="AJ6996" i="8"/>
  <c r="AK6996" i="8" s="1" a="1"/>
  <c r="AK6996" i="8" s="1"/>
  <c r="AJ7835" i="8"/>
  <c r="AK7835" i="8" s="1" a="1"/>
  <c r="AK7835" i="8" s="1"/>
  <c r="AJ7831" i="8"/>
  <c r="AJ7821" i="8"/>
  <c r="AK7821" i="8" s="1" a="1"/>
  <c r="AK7821" i="8" s="1"/>
  <c r="D7821" i="8" s="1" a="1"/>
  <c r="D7821" i="8" s="1"/>
  <c r="AJ8099" i="8"/>
  <c r="AK8099" i="8" s="1" a="1"/>
  <c r="AK8099" i="8" s="1"/>
  <c r="AJ4098" i="8"/>
  <c r="AK3179" i="8" a="1"/>
  <c r="AK3179" i="8" s="1"/>
  <c r="AJ1201" i="8"/>
  <c r="AK1201" i="8" s="1" a="1"/>
  <c r="AK1201" i="8" s="1"/>
  <c r="AJ1498" i="8"/>
  <c r="AK1498" i="8" s="1" a="1"/>
  <c r="AK1498" i="8" s="1"/>
  <c r="AJ1297" i="8"/>
  <c r="AK1297" i="8" s="1" a="1"/>
  <c r="AK1297" i="8" s="1"/>
  <c r="AJ1293" i="8"/>
  <c r="AK1293" i="8" s="1" a="1"/>
  <c r="AK1293" i="8" s="1"/>
  <c r="AJ4590" i="8"/>
  <c r="AK4590" i="8" s="1" a="1"/>
  <c r="AK4590" i="8" s="1"/>
  <c r="AJ4067" i="8"/>
  <c r="AJ6888" i="8"/>
  <c r="AK6888" i="8" s="1" a="1"/>
  <c r="AK6888" i="8" s="1"/>
  <c r="AJ5270" i="8"/>
  <c r="AJ5263" i="8"/>
  <c r="AJ5249" i="8"/>
  <c r="AK5249" i="8" s="1" a="1"/>
  <c r="AK5249" i="8" s="1"/>
  <c r="AJ7770" i="8"/>
  <c r="AJ8527" i="8"/>
  <c r="AK8527" i="8" s="1" a="1"/>
  <c r="AK8527" i="8" s="1"/>
  <c r="AJ8520" i="8"/>
  <c r="AK8520" i="8" s="1" a="1"/>
  <c r="AK8520" i="8" s="1"/>
  <c r="AJ2945" i="8"/>
  <c r="AJ2942" i="8"/>
  <c r="AJ2938" i="8"/>
  <c r="AK2938" i="8" s="1" a="1"/>
  <c r="AK2938" i="8" s="1"/>
  <c r="AJ2014" i="8"/>
  <c r="AK2014" i="8" s="1" a="1"/>
  <c r="AK2014" i="8" s="1"/>
  <c r="AJ4224" i="8"/>
  <c r="AJ2288" i="8"/>
  <c r="AJ2280" i="8"/>
  <c r="AJ8465" i="8"/>
  <c r="AJ3373" i="8"/>
  <c r="AJ3365" i="8"/>
  <c r="AJ3349" i="8"/>
  <c r="AK3349" i="8" s="1" a="1"/>
  <c r="AK3349" i="8" s="1"/>
  <c r="AK2432" i="8" a="1"/>
  <c r="AK2432" i="8" s="1"/>
  <c r="AJ5293" i="8"/>
  <c r="AK5293" i="8" s="1" a="1"/>
  <c r="AK5293" i="8" s="1"/>
  <c r="AK7780" i="8" a="1"/>
  <c r="AK7780" i="8" s="1"/>
  <c r="D7780" i="8" s="1" a="1"/>
  <c r="D7780" i="8" s="1"/>
  <c r="AJ3000" i="8"/>
  <c r="AK3000" i="8" s="1" a="1"/>
  <c r="AK3000" i="8" s="1"/>
  <c r="AJ4481" i="8"/>
  <c r="AJ5046" i="8"/>
  <c r="AJ4682" i="8"/>
  <c r="AK4682" i="8" s="1" a="1"/>
  <c r="AK4682" i="8" s="1"/>
  <c r="AJ6454" i="8"/>
  <c r="AJ5155" i="8"/>
  <c r="AK5155" i="8" s="1" a="1"/>
  <c r="AK5155" i="8" s="1"/>
  <c r="AJ5140" i="8"/>
  <c r="AJ6707" i="8"/>
  <c r="AJ4266" i="8"/>
  <c r="AJ7043" i="8"/>
  <c r="AJ7025" i="8"/>
  <c r="AK7025" i="8" s="1" a="1"/>
  <c r="AK7025" i="8" s="1"/>
  <c r="AJ6042" i="8"/>
  <c r="AK6042" i="8" s="1" a="1"/>
  <c r="AK6042" i="8" s="1"/>
  <c r="AJ3913" i="8"/>
  <c r="AJ7881" i="8"/>
  <c r="AK7881" i="8" s="1" a="1"/>
  <c r="AK7881" i="8" s="1"/>
  <c r="AK7578" i="8" a="1"/>
  <c r="AK7578" i="8" s="1"/>
  <c r="D7578" i="8" s="1" a="1"/>
  <c r="D7578" i="8" s="1"/>
  <c r="AJ7393" i="8"/>
  <c r="AJ6487" i="8"/>
  <c r="AK6487" i="8" s="1" a="1"/>
  <c r="AK6487" i="8" s="1"/>
  <c r="AJ7006" i="8"/>
  <c r="AK7006" i="8" s="1" a="1"/>
  <c r="AK7006" i="8" s="1"/>
  <c r="D7006" i="8" s="1" a="1"/>
  <c r="D7006" i="8" s="1"/>
  <c r="AJ6999" i="8"/>
  <c r="AJ8102" i="8"/>
  <c r="AJ8083" i="8"/>
  <c r="AK8083" i="8" s="1" a="1"/>
  <c r="AK8083" i="8" s="1"/>
  <c r="D8083" i="8" s="1" a="1"/>
  <c r="D8083" i="8" s="1"/>
  <c r="AJ8030" i="8"/>
  <c r="AJ8503" i="8"/>
  <c r="AJ8495" i="8"/>
  <c r="AK8481" i="8" a="1"/>
  <c r="AK8481" i="8" s="1"/>
  <c r="AJ8477" i="8"/>
  <c r="AK8477" i="8" s="1" a="1"/>
  <c r="AK8477" i="8" s="1"/>
  <c r="AJ8369" i="8"/>
  <c r="AJ4105" i="8"/>
  <c r="AJ3204" i="8"/>
  <c r="AK3204" i="8" s="1" a="1"/>
  <c r="AK3204" i="8" s="1"/>
  <c r="D3204" i="8" s="1" a="1"/>
  <c r="D3204" i="8" s="1"/>
  <c r="AJ1501" i="8"/>
  <c r="AK1501" i="8" s="1" a="1"/>
  <c r="AK1501" i="8" s="1"/>
  <c r="AJ1493" i="8"/>
  <c r="AK1493" i="8" s="1" a="1"/>
  <c r="AK1493" i="8" s="1"/>
  <c r="D1493" i="8" s="1" a="1"/>
  <c r="D1493" i="8" s="1"/>
  <c r="AJ1284" i="8"/>
  <c r="AJ4589" i="8"/>
  <c r="AK4589" i="8" s="1" a="1"/>
  <c r="AK4589" i="8" s="1"/>
  <c r="AJ4585" i="8"/>
  <c r="AK4585" i="8" s="1" a="1"/>
  <c r="AK4585" i="8" s="1"/>
  <c r="AJ3574" i="8"/>
  <c r="AJ5996" i="8"/>
  <c r="AK5996" i="8" s="1" a="1"/>
  <c r="AK5996" i="8" s="1"/>
  <c r="AJ5471" i="8"/>
  <c r="AK5471" i="8" s="1" a="1"/>
  <c r="AK5471" i="8" s="1"/>
  <c r="AJ5244" i="8"/>
  <c r="AK5244" i="8" s="1" a="1"/>
  <c r="AK5244" i="8" s="1"/>
  <c r="AJ7791" i="8"/>
  <c r="AJ8545" i="8"/>
  <c r="AK8545" i="8" s="1" a="1"/>
  <c r="AK8545" i="8" s="1"/>
  <c r="AJ2941" i="8"/>
  <c r="AJ5578" i="8"/>
  <c r="AJ1019" i="8"/>
  <c r="AJ8468" i="8"/>
  <c r="AK8468" i="8" s="1" a="1"/>
  <c r="AK8468" i="8" s="1"/>
  <c r="AJ551" i="8"/>
  <c r="AK551" i="8" s="1" a="1"/>
  <c r="AK551" i="8" s="1"/>
  <c r="AJ544" i="8"/>
  <c r="AJ6834" i="8"/>
  <c r="AJ2424" i="8"/>
  <c r="AK2424" i="8" s="1" a="1"/>
  <c r="AK2424" i="8" s="1"/>
  <c r="D2424" i="8" s="1" a="1"/>
  <c r="D2424" i="8" s="1"/>
  <c r="AJ5143" i="8"/>
  <c r="AK5143" i="8" s="1" a="1"/>
  <c r="AK5143" i="8" s="1"/>
  <c r="D5143" i="8" s="1" a="1"/>
  <c r="D5143" i="8" s="1"/>
  <c r="AJ554" i="8"/>
  <c r="AJ4265" i="8"/>
  <c r="AJ7038" i="8"/>
  <c r="AJ6373" i="8"/>
  <c r="AJ3912" i="8"/>
  <c r="AK3912" i="8" s="1" a="1"/>
  <c r="AK3912" i="8" s="1"/>
  <c r="D3912" i="8" s="1" a="1"/>
  <c r="D3912" i="8" s="1"/>
  <c r="AJ7385" i="8"/>
  <c r="AJ8510" i="8"/>
  <c r="AJ8487" i="8"/>
  <c r="AJ8364" i="8"/>
  <c r="AK8364" i="8" s="1" a="1"/>
  <c r="AK8364" i="8" s="1"/>
  <c r="D8364" i="8" s="1" a="1"/>
  <c r="D8364" i="8" s="1"/>
  <c r="AJ4108" i="8"/>
  <c r="AJ3177" i="8"/>
  <c r="AJ5985" i="8"/>
  <c r="AK6908" i="8" a="1"/>
  <c r="AK6908" i="8" s="1"/>
  <c r="AJ6890" i="8"/>
  <c r="AJ5265" i="8"/>
  <c r="AK5265" i="8" s="1" a="1"/>
  <c r="AK5265" i="8" s="1"/>
  <c r="D5265" i="8" s="1" a="1"/>
  <c r="D5265" i="8" s="1"/>
  <c r="AJ5247" i="8"/>
  <c r="AJ8518" i="8"/>
  <c r="AK8518" i="8" s="1" a="1"/>
  <c r="AK8518" i="8" s="1"/>
  <c r="AJ2940" i="8"/>
  <c r="AJ2936" i="8"/>
  <c r="AJ2434" i="8"/>
  <c r="AJ1785" i="8"/>
  <c r="AJ1781" i="8"/>
  <c r="AJ5309" i="8"/>
  <c r="AK5309" i="8" s="1" a="1"/>
  <c r="AK5309" i="8" s="1"/>
  <c r="D5309" i="8" s="1" a="1"/>
  <c r="D5309" i="8" s="1"/>
  <c r="AJ7453" i="8"/>
  <c r="AK7453" i="8" s="1" a="1"/>
  <c r="AK7453" i="8" s="1"/>
  <c r="D7453" i="8" s="1" a="1"/>
  <c r="D7453" i="8" s="1"/>
  <c r="AJ7445" i="8"/>
  <c r="AK7445" i="8" s="1" a="1"/>
  <c r="AK7445" i="8" s="1"/>
  <c r="AJ7516" i="8"/>
  <c r="AJ7512" i="8"/>
  <c r="AJ7424" i="8"/>
  <c r="AJ2393" i="8"/>
  <c r="AK2393" i="8" s="1" a="1"/>
  <c r="AK2393" i="8" s="1"/>
  <c r="AJ2379" i="8"/>
  <c r="AK2379" i="8" s="1" a="1"/>
  <c r="AK2379" i="8" s="1"/>
  <c r="AJ2371" i="8"/>
  <c r="AK2371" i="8" s="1" a="1"/>
  <c r="AK2371" i="8" s="1"/>
  <c r="AJ7543" i="8"/>
  <c r="AK7543" i="8" s="1" a="1"/>
  <c r="AK7543" i="8" s="1"/>
  <c r="AJ7536" i="8"/>
  <c r="AK7536" i="8" s="1" a="1"/>
  <c r="AK7536" i="8" s="1"/>
  <c r="AJ7724" i="8"/>
  <c r="AJ8555" i="8"/>
  <c r="AJ5327" i="8"/>
  <c r="AK5327" i="8" s="1" a="1"/>
  <c r="AK5327" i="8" s="1"/>
  <c r="AJ247" i="8"/>
  <c r="AK247" i="8" s="1" a="1"/>
  <c r="AK247" i="8" s="1"/>
  <c r="AJ3124" i="8"/>
  <c r="AK3124" i="8" s="1" a="1"/>
  <c r="AK3124" i="8" s="1"/>
  <c r="AJ3120" i="8"/>
  <c r="AK3120" i="8" s="1" a="1"/>
  <c r="AK3120" i="8" s="1"/>
  <c r="AJ5349" i="8"/>
  <c r="AJ5509" i="8"/>
  <c r="AJ2084" i="8"/>
  <c r="AK2084" i="8" s="1" a="1"/>
  <c r="AK2084" i="8" s="1"/>
  <c r="AJ8352" i="8"/>
  <c r="AJ7341" i="8"/>
  <c r="AK7341" i="8" s="1" a="1"/>
  <c r="AK7341" i="8" s="1"/>
  <c r="AJ4509" i="8"/>
  <c r="AJ4490" i="8"/>
  <c r="AK4490" i="8" s="1" a="1"/>
  <c r="AK4490" i="8" s="1"/>
  <c r="AJ3623" i="8"/>
  <c r="AK3623" i="8" s="1" a="1"/>
  <c r="AK3623" i="8" s="1"/>
  <c r="AJ2818" i="8"/>
  <c r="AK2818" i="8" s="1" a="1"/>
  <c r="AK2818" i="8" s="1"/>
  <c r="AJ2799" i="8"/>
  <c r="AK2799" i="8" s="1" a="1"/>
  <c r="AK2799" i="8" s="1"/>
  <c r="AJ1712" i="8"/>
  <c r="AJ3129" i="8"/>
  <c r="AJ3444" i="8"/>
  <c r="AK3444" i="8" s="1" a="1"/>
  <c r="AK3444" i="8" s="1"/>
  <c r="AJ4417" i="8"/>
  <c r="AJ4410" i="8"/>
  <c r="AJ272" i="8"/>
  <c r="AJ268" i="8"/>
  <c r="AJ6597" i="8"/>
  <c r="AJ4775" i="8"/>
  <c r="AK4775" i="8" s="1" a="1"/>
  <c r="AK4775" i="8" s="1"/>
  <c r="AJ4771" i="8"/>
  <c r="AK4771" i="8" s="1" a="1"/>
  <c r="AK4771" i="8" s="1"/>
  <c r="AJ4767" i="8"/>
  <c r="AK4767" i="8" s="1" a="1"/>
  <c r="AK4767" i="8" s="1"/>
  <c r="AJ2563" i="8"/>
  <c r="AK2563" i="8" s="1" a="1"/>
  <c r="AK2563" i="8" s="1"/>
  <c r="AJ2559" i="8"/>
  <c r="AK2559" i="8" s="1" a="1"/>
  <c r="AK2559" i="8" s="1"/>
  <c r="D2559" i="8" s="1" a="1"/>
  <c r="D2559" i="8" s="1"/>
  <c r="AJ2551" i="8"/>
  <c r="AK2551" i="8" s="1" a="1"/>
  <c r="AK2551" i="8" s="1"/>
  <c r="AJ1612" i="8"/>
  <c r="AK1612" i="8" s="1" a="1"/>
  <c r="AK1612" i="8" s="1"/>
  <c r="AJ866" i="8"/>
  <c r="AJ3025" i="8"/>
  <c r="AJ3550" i="8"/>
  <c r="AJ4717" i="8"/>
  <c r="AK4717" i="8" s="1" a="1"/>
  <c r="AK4717" i="8" s="1"/>
  <c r="D4717" i="8" s="1" a="1"/>
  <c r="D4717" i="8" s="1"/>
  <c r="AJ674" i="8"/>
  <c r="AK674" i="8" s="1" a="1"/>
  <c r="AK674" i="8" s="1"/>
  <c r="D674" i="8" s="1" a="1"/>
  <c r="D674" i="8" s="1"/>
  <c r="AJ2411" i="8"/>
  <c r="AK2411" i="8" s="1" a="1"/>
  <c r="AK2411" i="8" s="1"/>
  <c r="AJ1780" i="8"/>
  <c r="AJ1776" i="8"/>
  <c r="AK1776" i="8" s="1" a="1"/>
  <c r="AK1776" i="8" s="1"/>
  <c r="AJ1768" i="8"/>
  <c r="AK1768" i="8" s="1" a="1"/>
  <c r="AK1768" i="8" s="1"/>
  <c r="D1768" i="8" s="1" a="1"/>
  <c r="D1768" i="8" s="1"/>
  <c r="AJ1760" i="8"/>
  <c r="AK1760" i="8" s="1" a="1"/>
  <c r="AK1760" i="8" s="1"/>
  <c r="AJ5323" i="8"/>
  <c r="AJ5319" i="8"/>
  <c r="AJ7519" i="8"/>
  <c r="AJ7511" i="8"/>
  <c r="AJ7507" i="8"/>
  <c r="AJ2366" i="8"/>
  <c r="AK2366" i="8" s="1" a="1"/>
  <c r="AK2366" i="8" s="1"/>
  <c r="D2366" i="8" s="1" a="1"/>
  <c r="D2366" i="8" s="1"/>
  <c r="AJ5901" i="8"/>
  <c r="AJ4356" i="8"/>
  <c r="AJ4348" i="8"/>
  <c r="AJ2177" i="8"/>
  <c r="AJ6118" i="8"/>
  <c r="AJ7546" i="8"/>
  <c r="AJ7716" i="8"/>
  <c r="AJ8551" i="8"/>
  <c r="AJ6986" i="8"/>
  <c r="AK6986" i="8" s="1" a="1"/>
  <c r="AK6986" i="8" s="1"/>
  <c r="AJ3123" i="8"/>
  <c r="AJ3115" i="8"/>
  <c r="AJ5344" i="8"/>
  <c r="AK5521" i="8" a="1"/>
  <c r="AK5521" i="8" s="1"/>
  <c r="AJ5508" i="8"/>
  <c r="AJ8351" i="8"/>
  <c r="AJ8340" i="8"/>
  <c r="AJ7348" i="8"/>
  <c r="AK7348" i="8" s="1" a="1"/>
  <c r="AK7348" i="8" s="1"/>
  <c r="AJ7344" i="8"/>
  <c r="AK7344" i="8" s="1" a="1"/>
  <c r="AK7344" i="8" s="1"/>
  <c r="AJ7340" i="8"/>
  <c r="AK7340" i="8" s="1" a="1"/>
  <c r="AK7340" i="8" s="1"/>
  <c r="AJ4519" i="8"/>
  <c r="AK4519" i="8" s="1" a="1"/>
  <c r="AK4519" i="8" s="1"/>
  <c r="AJ4511" i="8"/>
  <c r="AK4511" i="8" s="1" a="1"/>
  <c r="AK4511" i="8" s="1"/>
  <c r="AJ2000" i="8"/>
  <c r="AK2000" i="8" s="1" a="1"/>
  <c r="AK2000" i="8" s="1"/>
  <c r="D2000" i="8" s="1" a="1"/>
  <c r="D2000" i="8" s="1"/>
  <c r="AJ4798" i="8"/>
  <c r="AJ3619" i="8"/>
  <c r="AK3619" i="8" s="1" a="1"/>
  <c r="AK3619" i="8" s="1"/>
  <c r="D3619" i="8" s="1" a="1"/>
  <c r="D3619" i="8" s="1"/>
  <c r="AJ2806" i="8"/>
  <c r="AK2806" i="8" s="1" a="1"/>
  <c r="AK2806" i="8" s="1"/>
  <c r="AJ4872" i="8"/>
  <c r="AK4872" i="8" s="1" a="1"/>
  <c r="AK4872" i="8" s="1"/>
  <c r="AJ2340" i="8"/>
  <c r="AJ2332" i="8"/>
  <c r="AJ6063" i="8"/>
  <c r="AJ6056" i="8"/>
  <c r="AK3446" i="8" a="1"/>
  <c r="AK3446" i="8" s="1"/>
  <c r="AJ4778" i="8"/>
  <c r="AJ4774" i="8"/>
  <c r="AJ4770" i="8"/>
  <c r="AJ2566" i="8"/>
  <c r="AJ2554" i="8"/>
  <c r="AJ2550" i="8"/>
  <c r="AJ2539" i="8"/>
  <c r="AK2539" i="8" s="1" a="1"/>
  <c r="AK2539" i="8" s="1"/>
  <c r="AJ1633" i="8"/>
  <c r="AJ855" i="8"/>
  <c r="AK855" i="8" s="1" a="1"/>
  <c r="AK855" i="8" s="1"/>
  <c r="D855" i="8" s="1" a="1"/>
  <c r="D855" i="8" s="1"/>
  <c r="AJ7980" i="8"/>
  <c r="AK7980" i="8" s="1" a="1"/>
  <c r="AK7980" i="8" s="1"/>
  <c r="AJ7968" i="8"/>
  <c r="AK7968" i="8" s="1" a="1"/>
  <c r="AK7968" i="8" s="1"/>
  <c r="AJ7964" i="8"/>
  <c r="AK7964" i="8" s="1" a="1"/>
  <c r="AK7964" i="8" s="1"/>
  <c r="AJ7956" i="8"/>
  <c r="AK7956" i="8" s="1" a="1"/>
  <c r="AK7956" i="8" s="1"/>
  <c r="AJ7496" i="8"/>
  <c r="AJ5278" i="8"/>
  <c r="AJ3246" i="8"/>
  <c r="AK3246" i="8" s="1" a="1"/>
  <c r="AK3246" i="8" s="1"/>
  <c r="D3246" i="8" s="1" a="1"/>
  <c r="D3246" i="8" s="1"/>
  <c r="AJ1912" i="8"/>
  <c r="AK3751" i="8" a="1"/>
  <c r="AK3751" i="8" s="1"/>
  <c r="AJ5212" i="8"/>
  <c r="AK5212" i="8" s="1" a="1"/>
  <c r="AK5212" i="8" s="1"/>
  <c r="AJ5322" i="8"/>
  <c r="AK5322" i="8" s="1" a="1"/>
  <c r="AK5322" i="8" s="1"/>
  <c r="AJ7518" i="8"/>
  <c r="AK7518" i="8" s="1" a="1"/>
  <c r="AK7518" i="8" s="1"/>
  <c r="D7518" i="8" s="1" a="1"/>
  <c r="D7518" i="8" s="1"/>
  <c r="AJ6124" i="8"/>
  <c r="AJ7719" i="8"/>
  <c r="AJ2813" i="8"/>
  <c r="AJ2794" i="8"/>
  <c r="AK2794" i="8" s="1" a="1"/>
  <c r="AK2794" i="8" s="1"/>
  <c r="AJ6822" i="8"/>
  <c r="AJ7983" i="8"/>
  <c r="AK7983" i="8" s="1" a="1"/>
  <c r="AK7983" i="8" s="1"/>
  <c r="D7983" i="8" s="1" a="1"/>
  <c r="D7983" i="8" s="1"/>
  <c r="AJ1148" i="8"/>
  <c r="AJ7491" i="8"/>
  <c r="AK7491" i="8" s="1" a="1"/>
  <c r="AK7491" i="8" s="1"/>
  <c r="D7491" i="8" s="1" a="1"/>
  <c r="D7491" i="8" s="1"/>
  <c r="AJ1771" i="8"/>
  <c r="AK1771" i="8" s="1" a="1"/>
  <c r="AK1771" i="8" s="1"/>
  <c r="AJ1763" i="8"/>
  <c r="AK1763" i="8" s="1" a="1"/>
  <c r="AK1763" i="8" s="1"/>
  <c r="AJ1755" i="8"/>
  <c r="AK1755" i="8" s="1" a="1"/>
  <c r="AK1755" i="8" s="1"/>
  <c r="AJ5325" i="8"/>
  <c r="AK5325" i="8" s="1" a="1"/>
  <c r="AK5325" i="8" s="1"/>
  <c r="AJ5299" i="8"/>
  <c r="AJ5295" i="8"/>
  <c r="AJ7455" i="8"/>
  <c r="AJ7443" i="8"/>
  <c r="AK7443" i="8" s="1" a="1"/>
  <c r="AK7443" i="8" s="1"/>
  <c r="D7443" i="8" s="1" a="1"/>
  <c r="D7443" i="8" s="1"/>
  <c r="AJ7439" i="8"/>
  <c r="AJ3581" i="8"/>
  <c r="AJ6503" i="8"/>
  <c r="AJ6499" i="8"/>
  <c r="AJ5859" i="8"/>
  <c r="AJ6143" i="8"/>
  <c r="AJ6120" i="8"/>
  <c r="AK6120" i="8" s="1" a="1"/>
  <c r="AK6120" i="8" s="1"/>
  <c r="AJ2914" i="8"/>
  <c r="AK2914" i="8" s="1" a="1"/>
  <c r="AK2914" i="8" s="1"/>
  <c r="AJ4514" i="8"/>
  <c r="AK4514" i="8" s="1" a="1"/>
  <c r="AK4514" i="8" s="1"/>
  <c r="D4514" i="8" s="1" a="1"/>
  <c r="D4514" i="8" s="1"/>
  <c r="AJ4495" i="8"/>
  <c r="AK4495" i="8" s="1" a="1"/>
  <c r="AK4495" i="8" s="1"/>
  <c r="D4495" i="8" s="1" a="1"/>
  <c r="D4495" i="8" s="1"/>
  <c r="AJ4305" i="8"/>
  <c r="AJ8179" i="8"/>
  <c r="AK8179" i="8" s="1" a="1"/>
  <c r="AK8179" i="8" s="1"/>
  <c r="AJ3607" i="8"/>
  <c r="AK3607" i="8" s="1" a="1"/>
  <c r="AK3607" i="8" s="1"/>
  <c r="AJ3603" i="8"/>
  <c r="AK3603" i="8" s="1" a="1"/>
  <c r="AK3603" i="8" s="1"/>
  <c r="AJ3599" i="8"/>
  <c r="AK3599" i="8" s="1" a="1"/>
  <c r="AK3599" i="8" s="1"/>
  <c r="AJ2823" i="8"/>
  <c r="AK2823" i="8" s="1" a="1"/>
  <c r="AK2823" i="8" s="1"/>
  <c r="AJ2815" i="8"/>
  <c r="AK2815" i="8" s="1" a="1"/>
  <c r="AK2815" i="8" s="1"/>
  <c r="AJ1717" i="8"/>
  <c r="AJ6817" i="8"/>
  <c r="AK6817" i="8" s="1" a="1"/>
  <c r="AK6817" i="8" s="1"/>
  <c r="AJ4870" i="8"/>
  <c r="AJ4867" i="8"/>
  <c r="AK4867" i="8" s="1" a="1"/>
  <c r="AK4867" i="8" s="1"/>
  <c r="D4867" i="8" s="1" a="1"/>
  <c r="D4867" i="8" s="1"/>
  <c r="AJ2335" i="8"/>
  <c r="AK2335" i="8" s="1" a="1"/>
  <c r="AK2335" i="8" s="1"/>
  <c r="AJ2327" i="8"/>
  <c r="AK2327" i="8" s="1" a="1"/>
  <c r="AK2327" i="8" s="1"/>
  <c r="D2327" i="8" s="1" a="1"/>
  <c r="D2327" i="8" s="1"/>
  <c r="AJ2319" i="8"/>
  <c r="AK2319" i="8" s="1" a="1"/>
  <c r="AK2319" i="8" s="1"/>
  <c r="AJ6602" i="8"/>
  <c r="AK6602" i="8" s="1" a="1"/>
  <c r="AK6602" i="8" s="1"/>
  <c r="AJ864" i="8"/>
  <c r="AK864" i="8" s="1" a="1"/>
  <c r="AK864" i="8" s="1"/>
  <c r="D864" i="8" s="1" a="1"/>
  <c r="D864" i="8" s="1"/>
  <c r="AJ6184" i="8"/>
  <c r="AJ6169" i="8"/>
  <c r="AK6169" i="8" s="1" a="1"/>
  <c r="AK6169" i="8" s="1"/>
  <c r="AJ1922" i="8"/>
  <c r="AK1922" i="8" s="1" a="1"/>
  <c r="AK1922" i="8" s="1"/>
  <c r="AJ2487" i="8"/>
  <c r="AK2487" i="8" s="1" a="1"/>
  <c r="AK2487" i="8" s="1"/>
  <c r="D2487" i="8" s="1" a="1"/>
  <c r="D2487" i="8" s="1"/>
  <c r="AJ4959" i="8"/>
  <c r="AJ7694" i="8"/>
  <c r="AK7694" i="8" s="1" a="1"/>
  <c r="AK7694" i="8" s="1"/>
  <c r="AJ4411" i="8"/>
  <c r="AK4411" i="8" s="1" a="1"/>
  <c r="AK4411" i="8" s="1"/>
  <c r="D4411" i="8" s="1" a="1"/>
  <c r="D4411" i="8" s="1"/>
  <c r="AJ281" i="8"/>
  <c r="AK281" i="8" s="1" a="1"/>
  <c r="AK281" i="8" s="1"/>
  <c r="D281" i="8" s="1" a="1"/>
  <c r="D281" i="8" s="1"/>
  <c r="AJ277" i="8"/>
  <c r="AK277" i="8" s="1" a="1"/>
  <c r="AK277" i="8" s="1"/>
  <c r="AJ269" i="8"/>
  <c r="AK269" i="8" s="1" a="1"/>
  <c r="AK269" i="8" s="1"/>
  <c r="AJ265" i="8"/>
  <c r="AK265" i="8" s="1" a="1"/>
  <c r="AK265" i="8" s="1"/>
  <c r="AK6598" i="8" a="1"/>
  <c r="AK6598" i="8" s="1"/>
  <c r="AJ4768" i="8"/>
  <c r="AJ2552" i="8"/>
  <c r="AJ2541" i="8"/>
  <c r="AJ2736" i="8"/>
  <c r="AJ1628" i="8"/>
  <c r="AK1628" i="8" s="1" a="1"/>
  <c r="AK1628" i="8" s="1"/>
  <c r="AJ1624" i="8"/>
  <c r="AK1624" i="8" s="1" a="1"/>
  <c r="AK1624" i="8" s="1"/>
  <c r="AJ1620" i="8"/>
  <c r="AK1620" i="8" s="1" a="1"/>
  <c r="AK1620" i="8" s="1"/>
  <c r="D1620" i="8" s="1" a="1"/>
  <c r="D1620" i="8" s="1"/>
  <c r="AJ7962" i="8"/>
  <c r="AK1159" i="8" a="1"/>
  <c r="AK1159" i="8" s="1"/>
  <c r="AJ1135" i="8"/>
  <c r="AK1135" i="8" s="1" a="1"/>
  <c r="AK1135" i="8" s="1"/>
  <c r="D1135" i="8" s="1" a="1"/>
  <c r="D1135" i="8" s="1"/>
  <c r="AK5273" i="8" a="1"/>
  <c r="AK5273" i="8" s="1"/>
  <c r="AJ1937" i="8"/>
  <c r="AK1937" i="8" s="1" a="1"/>
  <c r="AK1937" i="8" s="1"/>
  <c r="D1937" i="8" s="1" a="1"/>
  <c r="D1937" i="8" s="1"/>
  <c r="AJ6647" i="8"/>
  <c r="AJ5661" i="8"/>
  <c r="AK5661" i="8" s="1" a="1"/>
  <c r="AK5661" i="8" s="1"/>
  <c r="AJ6113" i="8"/>
  <c r="AK6113" i="8" s="1" a="1"/>
  <c r="AK6113" i="8" s="1"/>
  <c r="AK2416" i="8" a="1"/>
  <c r="AK2416" i="8" s="1"/>
  <c r="D2416" i="8" s="1" a="1"/>
  <c r="D2416" i="8" s="1"/>
  <c r="AJ1770" i="8"/>
  <c r="AJ1758" i="8"/>
  <c r="AK1758" i="8" s="1" a="1"/>
  <c r="AK1758" i="8" s="1"/>
  <c r="D1758" i="8" s="1" a="1"/>
  <c r="D1758" i="8" s="1"/>
  <c r="AJ1754" i="8"/>
  <c r="AJ5302" i="8"/>
  <c r="AJ5294" i="8"/>
  <c r="AJ7450" i="8"/>
  <c r="AJ7438" i="8"/>
  <c r="AJ7509" i="8"/>
  <c r="AJ2171" i="8"/>
  <c r="AK2171" i="8" s="1" a="1"/>
  <c r="AK2171" i="8" s="1"/>
  <c r="AJ6502" i="8"/>
  <c r="AJ5858" i="8"/>
  <c r="AJ6146" i="8"/>
  <c r="AK6146" i="8" s="1" a="1"/>
  <c r="AK6146" i="8" s="1"/>
  <c r="D6146" i="8" s="1" a="1"/>
  <c r="D6146" i="8" s="1"/>
  <c r="AJ6142" i="8"/>
  <c r="AJ6130" i="8"/>
  <c r="AJ7732" i="8"/>
  <c r="AJ6973" i="8"/>
  <c r="AK6973" i="8" s="1" a="1"/>
  <c r="AK6973" i="8" s="1"/>
  <c r="D6973" i="8" s="1" a="1"/>
  <c r="D6973" i="8" s="1"/>
  <c r="AJ6966" i="8"/>
  <c r="AJ5361" i="8"/>
  <c r="AK5361" i="8" s="1" a="1"/>
  <c r="AK5361" i="8" s="1"/>
  <c r="AJ5520" i="8"/>
  <c r="AK5520" i="8" s="1" a="1"/>
  <c r="AK5520" i="8" s="1"/>
  <c r="D5520" i="8" s="1" a="1"/>
  <c r="D5520" i="8" s="1"/>
  <c r="AJ5513" i="8"/>
  <c r="AK7693" i="8" a="1"/>
  <c r="AK7693" i="8" s="1"/>
  <c r="AJ8175" i="8"/>
  <c r="AK8175" i="8" s="1" a="1"/>
  <c r="AK8175" i="8" s="1"/>
  <c r="D8175" i="8" s="1" a="1"/>
  <c r="D8175" i="8" s="1"/>
  <c r="AJ3624" i="8"/>
  <c r="AK3624" i="8" s="1" a="1"/>
  <c r="AK3624" i="8" s="1"/>
  <c r="D3624" i="8" s="1" a="1"/>
  <c r="D3624" i="8" s="1"/>
  <c r="AJ3606" i="8"/>
  <c r="AJ2826" i="8"/>
  <c r="AJ1716" i="8"/>
  <c r="AJ2342" i="8"/>
  <c r="AK2342" i="8" s="1" a="1"/>
  <c r="AK2342" i="8" s="1"/>
  <c r="D2342" i="8" s="1" a="1"/>
  <c r="D2342" i="8" s="1"/>
  <c r="AJ2338" i="8"/>
  <c r="AK2338" i="8" s="1" a="1"/>
  <c r="AK2338" i="8" s="1"/>
  <c r="D2338" i="8" s="1" a="1"/>
  <c r="D2338" i="8" s="1"/>
  <c r="AJ2334" i="8"/>
  <c r="AK2334" i="8" s="1" a="1"/>
  <c r="AK2334" i="8" s="1"/>
  <c r="AJ2326" i="8"/>
  <c r="AK2326" i="8" s="1" a="1"/>
  <c r="AK2326" i="8" s="1"/>
  <c r="AJ2322" i="8"/>
  <c r="AK2322" i="8" s="1" a="1"/>
  <c r="AK2322" i="8" s="1"/>
  <c r="AJ6590" i="8"/>
  <c r="AK6590" i="8" s="1" a="1"/>
  <c r="AK6590" i="8" s="1"/>
  <c r="AJ1639" i="8"/>
  <c r="AJ1635" i="8"/>
  <c r="AJ1631" i="8"/>
  <c r="AJ1605" i="8"/>
  <c r="AK1605" i="8" s="1" a="1"/>
  <c r="AK1605" i="8" s="1"/>
  <c r="AJ882" i="8"/>
  <c r="AJ875" i="8"/>
  <c r="AJ7196" i="8"/>
  <c r="AJ3535" i="8"/>
  <c r="AJ2490" i="8"/>
  <c r="AJ2122" i="8"/>
  <c r="AJ5204" i="8"/>
  <c r="AK5204" i="8" s="1" a="1"/>
  <c r="AK5204" i="8" s="1"/>
  <c r="D5204" i="8" s="1" a="1"/>
  <c r="D5204" i="8" s="1"/>
  <c r="AJ663" i="8"/>
  <c r="AK663" i="8" s="1" a="1"/>
  <c r="AK663" i="8" s="1"/>
  <c r="D663" i="8" s="1" a="1"/>
  <c r="D663" i="8" s="1"/>
  <c r="AJ3388" i="8"/>
  <c r="AJ6654" i="8"/>
  <c r="AK6654" i="8" s="1" a="1"/>
  <c r="AK6654" i="8" s="1"/>
  <c r="AJ3706" i="8"/>
  <c r="AJ5177" i="8"/>
  <c r="AK5177" i="8" s="1" a="1"/>
  <c r="AK5177" i="8" s="1"/>
  <c r="AJ4559" i="8"/>
  <c r="AK4559" i="8" s="1" a="1"/>
  <c r="AK4559" i="8" s="1"/>
  <c r="D4559" i="8" s="1" a="1"/>
  <c r="D4559" i="8" s="1"/>
  <c r="AJ4547" i="8"/>
  <c r="AJ8116" i="8"/>
  <c r="AK8116" i="8" s="1" a="1"/>
  <c r="AK8116" i="8" s="1"/>
  <c r="D8116" i="8" s="1" a="1"/>
  <c r="D8116" i="8" s="1"/>
  <c r="AJ3666" i="8"/>
  <c r="AJ2118" i="8"/>
  <c r="AJ2114" i="8"/>
  <c r="AJ2106" i="8"/>
  <c r="AJ3218" i="8"/>
  <c r="AJ4991" i="8"/>
  <c r="AJ7161" i="8"/>
  <c r="AK7161" i="8" s="1" a="1"/>
  <c r="AK7161" i="8" s="1"/>
  <c r="AJ7157" i="8"/>
  <c r="AJ5734" i="8"/>
  <c r="AJ8269" i="8"/>
  <c r="AJ6105" i="8"/>
  <c r="AK6105" i="8" s="1" a="1"/>
  <c r="AK6105" i="8" s="1"/>
  <c r="AJ1659" i="8"/>
  <c r="AJ3416" i="8"/>
  <c r="AK3416" i="8" s="1" a="1"/>
  <c r="AK3416" i="8" s="1"/>
  <c r="D3416" i="8" s="1" a="1"/>
  <c r="D3416" i="8" s="1"/>
  <c r="AJ7763" i="8"/>
  <c r="AK1746" i="8" a="1"/>
  <c r="AK1746" i="8" s="1"/>
  <c r="AJ824" i="8"/>
  <c r="AJ7711" i="8"/>
  <c r="AJ8606" i="8"/>
  <c r="AJ7967" i="8"/>
  <c r="AJ7963" i="8"/>
  <c r="AJ7955" i="8"/>
  <c r="AJ7875" i="8"/>
  <c r="AK7875" i="8" s="1" a="1"/>
  <c r="AK7875" i="8" s="1"/>
  <c r="AJ3042" i="8"/>
  <c r="AJ3032" i="8"/>
  <c r="AK3032" i="8" s="1" a="1"/>
  <c r="AK3032" i="8" s="1"/>
  <c r="AJ1590" i="8"/>
  <c r="AJ7483" i="8"/>
  <c r="AJ5281" i="8"/>
  <c r="AK5281" i="8" s="1" a="1"/>
  <c r="AK5281" i="8" s="1"/>
  <c r="D5281" i="8" s="1" a="1"/>
  <c r="D5281" i="8" s="1"/>
  <c r="AK3538" i="8" a="1"/>
  <c r="AK3538" i="8" s="1"/>
  <c r="AJ3534" i="8"/>
  <c r="AJ1451" i="8"/>
  <c r="AJ1447" i="8"/>
  <c r="AJ1950" i="8"/>
  <c r="AJ1929" i="8"/>
  <c r="AJ1921" i="8"/>
  <c r="AJ2486" i="8"/>
  <c r="AJ2482" i="8"/>
  <c r="AJ1431" i="8"/>
  <c r="AJ5887" i="8"/>
  <c r="AK5887" i="8" s="1" a="1"/>
  <c r="AK5887" i="8" s="1"/>
  <c r="D5887" i="8" s="1" a="1"/>
  <c r="D5887" i="8" s="1"/>
  <c r="AJ1467" i="8"/>
  <c r="AJ1463" i="8"/>
  <c r="AJ1459" i="8"/>
  <c r="AJ1455" i="8"/>
  <c r="AJ5019" i="8"/>
  <c r="AJ5011" i="8"/>
  <c r="AJ1906" i="8"/>
  <c r="AJ5219" i="8"/>
  <c r="AJ647" i="8"/>
  <c r="AK647" i="8" s="1" a="1"/>
  <c r="AK647" i="8" s="1"/>
  <c r="AJ2468" i="8"/>
  <c r="AJ2465" i="8"/>
  <c r="AJ6639" i="8"/>
  <c r="AJ3713" i="8"/>
  <c r="AJ3705" i="8"/>
  <c r="AK3705" i="8" s="1" a="1"/>
  <c r="AK3705" i="8" s="1"/>
  <c r="D3705" i="8" s="1" a="1"/>
  <c r="D3705" i="8" s="1"/>
  <c r="AJ4565" i="8"/>
  <c r="AJ2125" i="8"/>
  <c r="AK2125" i="8" s="1" a="1"/>
  <c r="AK2125" i="8" s="1"/>
  <c r="AJ2069" i="8"/>
  <c r="AK2069" i="8" s="1" a="1"/>
  <c r="AK2069" i="8" s="1"/>
  <c r="D2069" i="8" s="1" a="1"/>
  <c r="D2069" i="8" s="1"/>
  <c r="AJ2065" i="8"/>
  <c r="AJ2050" i="8"/>
  <c r="AJ3217" i="8"/>
  <c r="AJ4990" i="8"/>
  <c r="AJ4983" i="8"/>
  <c r="AJ2678" i="8"/>
  <c r="AK2678" i="8" s="1" a="1"/>
  <c r="AK2678" i="8" s="1"/>
  <c r="AJ2674" i="8"/>
  <c r="AJ7145" i="8"/>
  <c r="AK7145" i="8" s="1" a="1"/>
  <c r="AK7145" i="8" s="1"/>
  <c r="D7145" i="8" s="1" a="1"/>
  <c r="D7145" i="8" s="1"/>
  <c r="AJ7141" i="8"/>
  <c r="AJ7133" i="8"/>
  <c r="AJ845" i="8"/>
  <c r="AJ4382" i="8"/>
  <c r="AJ5741" i="8"/>
  <c r="AJ8265" i="8"/>
  <c r="AK8265" i="8" s="1" a="1"/>
  <c r="AK8265" i="8" s="1"/>
  <c r="AJ8261" i="8"/>
  <c r="AJ2253" i="8"/>
  <c r="AJ3089" i="8"/>
  <c r="AJ3085" i="8"/>
  <c r="AJ3332" i="8"/>
  <c r="AJ3328" i="8"/>
  <c r="AJ3324" i="8"/>
  <c r="AJ1341" i="8"/>
  <c r="AJ8134" i="8"/>
  <c r="AJ7947" i="8"/>
  <c r="AJ2158" i="8"/>
  <c r="AK2158" i="8" s="1" a="1"/>
  <c r="AK2158" i="8" s="1"/>
  <c r="D2158" i="8" s="1" a="1"/>
  <c r="D2158" i="8" s="1"/>
  <c r="AJ2154" i="8"/>
  <c r="AK2154" i="8" s="1" a="1"/>
  <c r="AK2154" i="8" s="1"/>
  <c r="AJ7177" i="8"/>
  <c r="AK7177" i="8" s="1" a="1"/>
  <c r="AK7177" i="8" s="1"/>
  <c r="AJ1346" i="8"/>
  <c r="AK1346" i="8" s="1" a="1"/>
  <c r="AK1346" i="8" s="1"/>
  <c r="D1346" i="8" s="1" a="1"/>
  <c r="D1346" i="8" s="1"/>
  <c r="AJ7503" i="8"/>
  <c r="AJ7486" i="8"/>
  <c r="AK7486" i="8" s="1" a="1"/>
  <c r="AK7486" i="8" s="1"/>
  <c r="AJ3519" i="8"/>
  <c r="AJ3241" i="8"/>
  <c r="AK3241" i="8" s="1" a="1"/>
  <c r="AK3241" i="8" s="1"/>
  <c r="AJ1932" i="8"/>
  <c r="AK1932" i="8" s="1" a="1"/>
  <c r="AK1932" i="8" s="1"/>
  <c r="AJ4536" i="8"/>
  <c r="AJ4958" i="8"/>
  <c r="AK4958" i="8" s="1" a="1"/>
  <c r="AK4958" i="8" s="1"/>
  <c r="D4958" i="8" s="1" a="1"/>
  <c r="D4958" i="8" s="1"/>
  <c r="AJ5007" i="8"/>
  <c r="AK5007" i="8" s="1" a="1"/>
  <c r="AK5007" i="8" s="1"/>
  <c r="AJ5003" i="8"/>
  <c r="AK5003" i="8" s="1" a="1"/>
  <c r="AK5003" i="8" s="1"/>
  <c r="AJ4992" i="8"/>
  <c r="AJ683" i="8"/>
  <c r="AJ679" i="8"/>
  <c r="AJ3744" i="8"/>
  <c r="AJ3740" i="8"/>
  <c r="AJ3736" i="8"/>
  <c r="AJ1466" i="8"/>
  <c r="AJ1462" i="8"/>
  <c r="AJ6667" i="8"/>
  <c r="AJ6655" i="8"/>
  <c r="AK6655" i="8" s="1" a="1"/>
  <c r="AK6655" i="8" s="1"/>
  <c r="D6655" i="8" s="1" a="1"/>
  <c r="D6655" i="8" s="1"/>
  <c r="AJ5649" i="8"/>
  <c r="AJ5645" i="8"/>
  <c r="AK5645" i="8" s="1" a="1"/>
  <c r="AK5645" i="8" s="1"/>
  <c r="AJ3693" i="8"/>
  <c r="AJ4561" i="8"/>
  <c r="AJ2053" i="8"/>
  <c r="AK2053" i="8" s="1" a="1"/>
  <c r="AK2053" i="8" s="1"/>
  <c r="AJ7144" i="8"/>
  <c r="AJ7140" i="8"/>
  <c r="AJ7136" i="8"/>
  <c r="AK7136" i="8" s="1" a="1"/>
  <c r="AK7136" i="8" s="1"/>
  <c r="AJ848" i="8"/>
  <c r="AK848" i="8" s="1" a="1"/>
  <c r="AK848" i="8" s="1"/>
  <c r="AJ844" i="8"/>
  <c r="AJ4366" i="8"/>
  <c r="AJ7130" i="8"/>
  <c r="AJ7126" i="8"/>
  <c r="AJ7118" i="8"/>
  <c r="AJ7111" i="8"/>
  <c r="AK7111" i="8" s="1" a="1"/>
  <c r="AK7111" i="8" s="1"/>
  <c r="D7111" i="8" s="1" a="1"/>
  <c r="D7111" i="8" s="1"/>
  <c r="AJ7099" i="8"/>
  <c r="AJ3092" i="8"/>
  <c r="AK3092" i="8" s="1" a="1"/>
  <c r="AK3092" i="8" s="1"/>
  <c r="D3092" i="8" s="1" a="1"/>
  <c r="D3092" i="8" s="1"/>
  <c r="AJ1306" i="8"/>
  <c r="AJ4646" i="8"/>
  <c r="AJ8304" i="8"/>
  <c r="AJ8292" i="8"/>
  <c r="AJ3495" i="8"/>
  <c r="AJ1162" i="8"/>
  <c r="AJ1140" i="8"/>
  <c r="AK1140" i="8" s="1" a="1"/>
  <c r="AK1140" i="8" s="1"/>
  <c r="D1140" i="8" s="1" a="1"/>
  <c r="D1140" i="8" s="1"/>
  <c r="AK3044" i="8" a="1"/>
  <c r="AK3044" i="8" s="1"/>
  <c r="D3044" i="8" s="1" a="1"/>
  <c r="D3044" i="8" s="1"/>
  <c r="AJ1589" i="8"/>
  <c r="AK7499" i="8" a="1"/>
  <c r="AK7499" i="8" s="1"/>
  <c r="AJ5276" i="8"/>
  <c r="AK5276" i="8" s="1" a="1"/>
  <c r="AK5276" i="8" s="1"/>
  <c r="AJ3540" i="8"/>
  <c r="AJ3533" i="8"/>
  <c r="AK3533" i="8" s="1" a="1"/>
  <c r="AK3533" i="8" s="1"/>
  <c r="AJ1446" i="8"/>
  <c r="AK1446" i="8" s="1" a="1"/>
  <c r="AK1446" i="8" s="1"/>
  <c r="AJ1442" i="8"/>
  <c r="AJ1949" i="8"/>
  <c r="AK678" i="8" a="1"/>
  <c r="AK678" i="8" s="1"/>
  <c r="AJ1458" i="8"/>
  <c r="AK1458" i="8" s="1" a="1"/>
  <c r="AK1458" i="8" s="1"/>
  <c r="AJ5210" i="8"/>
  <c r="AJ5186" i="8"/>
  <c r="AJ661" i="8"/>
  <c r="AJ654" i="8"/>
  <c r="AJ3708" i="8"/>
  <c r="AJ5183" i="8"/>
  <c r="AJ5179" i="8"/>
  <c r="AJ4568" i="8"/>
  <c r="AJ4557" i="8"/>
  <c r="AJ8122" i="8"/>
  <c r="AJ8118" i="8"/>
  <c r="AJ3668" i="8"/>
  <c r="AJ2116" i="8"/>
  <c r="AK2116" i="8" s="1" a="1"/>
  <c r="AK2116" i="8" s="1"/>
  <c r="D2116" i="8" s="1" a="1"/>
  <c r="D2116" i="8" s="1"/>
  <c r="AJ5394" i="8"/>
  <c r="AJ6803" i="8"/>
  <c r="AK6803" i="8" s="1" a="1"/>
  <c r="AK6803" i="8" s="1"/>
  <c r="D6803" i="8" s="1" a="1"/>
  <c r="D6803" i="8" s="1"/>
  <c r="AJ6799" i="8"/>
  <c r="AJ6795" i="8"/>
  <c r="AK6795" i="8" s="1" a="1"/>
  <c r="AK6795" i="8" s="1"/>
  <c r="AJ1197" i="8"/>
  <c r="AJ1193" i="8"/>
  <c r="AJ8315" i="8"/>
  <c r="AK8315" i="8" s="1" a="1"/>
  <c r="AK8315" i="8" s="1"/>
  <c r="AJ8311" i="8"/>
  <c r="AK8311" i="8" s="1" a="1"/>
  <c r="AK8311" i="8" s="1"/>
  <c r="D8311" i="8" s="1" a="1"/>
  <c r="D8311" i="8" s="1"/>
  <c r="AJ787" i="8"/>
  <c r="AK787" i="8" s="1" a="1"/>
  <c r="AK787" i="8" s="1"/>
  <c r="D787" i="8" s="1" a="1"/>
  <c r="D787" i="8" s="1"/>
  <c r="AJ4622" i="8"/>
  <c r="AJ4784" i="8"/>
  <c r="AJ1621" i="8"/>
  <c r="AK1621" i="8" s="1" a="1"/>
  <c r="AK1621" i="8" s="1"/>
  <c r="AJ1610" i="8"/>
  <c r="AJ1602" i="8"/>
  <c r="AJ868" i="8"/>
  <c r="AK868" i="8" s="1" a="1"/>
  <c r="AK868" i="8" s="1"/>
  <c r="AJ6185" i="8"/>
  <c r="AK6185" i="8" s="1" a="1"/>
  <c r="AK6185" i="8" s="1"/>
  <c r="AJ6166" i="8"/>
  <c r="AJ8114" i="8"/>
  <c r="AJ7973" i="8"/>
  <c r="AJ7965" i="8"/>
  <c r="AJ7957" i="8"/>
  <c r="AJ1139" i="8"/>
  <c r="AJ3030" i="8"/>
  <c r="AJ7502" i="8"/>
  <c r="AK7502" i="8" s="1" a="1"/>
  <c r="AK7502" i="8" s="1"/>
  <c r="AJ5636" i="8"/>
  <c r="AJ5632" i="8"/>
  <c r="AJ3543" i="8"/>
  <c r="AJ3522" i="8"/>
  <c r="AJ3514" i="8"/>
  <c r="AK1945" i="8" a="1"/>
  <c r="AK1945" i="8" s="1"/>
  <c r="AJ1941" i="8"/>
  <c r="AJ1923" i="8"/>
  <c r="AJ1913" i="8"/>
  <c r="AK1913" i="8" s="1" a="1"/>
  <c r="AK1913" i="8" s="1"/>
  <c r="AJ4543" i="8"/>
  <c r="AK4543" i="8" s="1" a="1"/>
  <c r="AK4543" i="8" s="1"/>
  <c r="AJ4539" i="8"/>
  <c r="AK4539" i="8" s="1" a="1"/>
  <c r="AK4539" i="8" s="1"/>
  <c r="D4539" i="8" s="1" a="1"/>
  <c r="D4539" i="8" s="1"/>
  <c r="AJ2484" i="8"/>
  <c r="AJ686" i="8"/>
  <c r="AJ682" i="8"/>
  <c r="AJ3743" i="8"/>
  <c r="AJ3739" i="8"/>
  <c r="AK3739" i="8" s="1" a="1"/>
  <c r="AK3739" i="8" s="1"/>
  <c r="D3739" i="8" s="1" a="1"/>
  <c r="D3739" i="8" s="1"/>
  <c r="AJ3735" i="8"/>
  <c r="AK3735" i="8" s="1" a="1"/>
  <c r="AK3735" i="8" s="1"/>
  <c r="D3735" i="8" s="1" a="1"/>
  <c r="D3735" i="8" s="1"/>
  <c r="AK1454" i="8" a="1"/>
  <c r="AK1454" i="8" s="1"/>
  <c r="AJ5013" i="8"/>
  <c r="AJ5221" i="8"/>
  <c r="AJ5213" i="8"/>
  <c r="AJ5205" i="8"/>
  <c r="AJ5185" i="8"/>
  <c r="AJ660" i="8"/>
  <c r="AJ6670" i="8"/>
  <c r="AJ6662" i="8"/>
  <c r="AJ2474" i="8"/>
  <c r="AJ2455" i="8"/>
  <c r="AJ2451" i="8"/>
  <c r="AK2451" i="8" s="1" a="1"/>
  <c r="AK2451" i="8" s="1"/>
  <c r="AJ3389" i="8"/>
  <c r="AK3389" i="8" s="1" a="1"/>
  <c r="AK3389" i="8" s="1"/>
  <c r="AJ5648" i="8"/>
  <c r="AK5648" i="8" s="1" a="1"/>
  <c r="AK5648" i="8" s="1"/>
  <c r="AJ5644" i="8"/>
  <c r="AJ3692" i="8"/>
  <c r="AJ3681" i="8"/>
  <c r="AJ5182" i="8"/>
  <c r="AJ5174" i="8"/>
  <c r="AJ3223" i="8"/>
  <c r="AK3223" i="8" s="1" a="1"/>
  <c r="AK3223" i="8" s="1"/>
  <c r="AJ5608" i="8"/>
  <c r="AJ7150" i="8"/>
  <c r="AJ847" i="8"/>
  <c r="AJ4369" i="8"/>
  <c r="AK4369" i="8" s="1" a="1"/>
  <c r="AK4369" i="8" s="1"/>
  <c r="AJ4365" i="8"/>
  <c r="AJ6570" i="8"/>
  <c r="AJ6071" i="8"/>
  <c r="AJ2251" i="8"/>
  <c r="AJ2243" i="8"/>
  <c r="AJ834" i="8"/>
  <c r="AJ8586" i="8"/>
  <c r="AK8586" i="8" s="1" a="1"/>
  <c r="AK8586" i="8" s="1"/>
  <c r="D8586" i="8" s="1" a="1"/>
  <c r="D8586" i="8" s="1"/>
  <c r="AJ4699" i="8"/>
  <c r="AJ3033" i="8"/>
  <c r="AJ1428" i="8"/>
  <c r="AK1428" i="8" s="1" a="1"/>
  <c r="AK1428" i="8" s="1"/>
  <c r="D1428" i="8" s="1" a="1"/>
  <c r="D1428" i="8" s="1"/>
  <c r="AJ4978" i="8"/>
  <c r="AK4978" i="8" s="1" a="1"/>
  <c r="AK4978" i="8" s="1"/>
  <c r="AJ4974" i="8"/>
  <c r="AK4974" i="8" s="1" a="1"/>
  <c r="AK4974" i="8" s="1"/>
  <c r="D4974" i="8" s="1" a="1"/>
  <c r="D4974" i="8" s="1"/>
  <c r="AJ4967" i="8"/>
  <c r="AK3731" i="8" a="1"/>
  <c r="AK3731" i="8" s="1"/>
  <c r="AJ5012" i="8"/>
  <c r="AK5012" i="8" s="1" a="1"/>
  <c r="AK5012" i="8" s="1"/>
  <c r="AJ3699" i="8"/>
  <c r="AJ4563" i="8"/>
  <c r="AJ2055" i="8"/>
  <c r="AJ7165" i="8"/>
  <c r="AJ853" i="8"/>
  <c r="AJ850" i="8"/>
  <c r="AJ4364" i="8"/>
  <c r="AJ5742" i="8"/>
  <c r="AK5742" i="8" s="1" a="1"/>
  <c r="AK5742" i="8" s="1"/>
  <c r="D5742" i="8" s="1" a="1"/>
  <c r="D5742" i="8" s="1"/>
  <c r="AJ8243" i="8"/>
  <c r="AJ8050" i="8"/>
  <c r="AJ6086" i="8"/>
  <c r="AJ6078" i="8"/>
  <c r="AJ5938" i="8"/>
  <c r="AJ8592" i="8"/>
  <c r="AK4710" i="8" a="1"/>
  <c r="AK4710" i="8" s="1"/>
  <c r="AJ4703" i="8"/>
  <c r="AJ2265" i="8"/>
  <c r="AJ1350" i="8"/>
  <c r="AJ3503" i="8"/>
  <c r="AJ3632" i="8"/>
  <c r="AJ3625" i="8"/>
  <c r="AJ8378" i="8"/>
  <c r="AJ6622" i="8"/>
  <c r="AJ6608" i="8"/>
  <c r="AJ2148" i="8"/>
  <c r="AJ4404" i="8"/>
  <c r="AK4404" i="8" s="1" a="1"/>
  <c r="AK4404" i="8" s="1"/>
  <c r="AJ5432" i="8"/>
  <c r="AJ5428" i="8"/>
  <c r="AK5428" i="8" s="1" a="1"/>
  <c r="AK5428" i="8" s="1"/>
  <c r="AJ1204" i="8"/>
  <c r="AJ802" i="8"/>
  <c r="AK802" i="8" s="1" a="1"/>
  <c r="AK802" i="8" s="1"/>
  <c r="D802" i="8" s="1" a="1"/>
  <c r="D802" i="8" s="1"/>
  <c r="AJ2317" i="8"/>
  <c r="AJ2313" i="8"/>
  <c r="AK2313" i="8" s="1" a="1"/>
  <c r="AK2313" i="8" s="1"/>
  <c r="AJ964" i="8"/>
  <c r="AJ944" i="8"/>
  <c r="AJ937" i="8"/>
  <c r="AK746" i="8" a="1"/>
  <c r="AK746" i="8" s="1"/>
  <c r="AJ7676" i="8"/>
  <c r="AK7676" i="8" s="1" a="1"/>
  <c r="AK7676" i="8" s="1"/>
  <c r="AJ2754" i="8"/>
  <c r="AJ2750" i="8"/>
  <c r="AJ5897" i="8"/>
  <c r="AJ6520" i="8"/>
  <c r="AJ6516" i="8"/>
  <c r="AJ1388" i="8"/>
  <c r="AJ831" i="8"/>
  <c r="AJ827" i="8"/>
  <c r="AK827" i="8" s="1" a="1"/>
  <c r="AK827" i="8" s="1"/>
  <c r="AJ8027" i="8"/>
  <c r="AJ4617" i="8"/>
  <c r="AJ4613" i="8"/>
  <c r="AK4613" i="8" s="1" a="1"/>
  <c r="AK4613" i="8" s="1"/>
  <c r="AJ4609" i="8"/>
  <c r="AJ1200" i="8"/>
  <c r="AK1200" i="8" s="1" a="1"/>
  <c r="AK1200" i="8" s="1"/>
  <c r="AJ1185" i="8"/>
  <c r="AJ4638" i="8"/>
  <c r="AJ4630" i="8"/>
  <c r="AJ8164" i="8"/>
  <c r="AJ8145" i="8"/>
  <c r="AK8145" i="8" s="1" a="1"/>
  <c r="AK8145" i="8" s="1"/>
  <c r="AJ8578" i="8"/>
  <c r="AJ4691" i="8"/>
  <c r="AJ2268" i="8"/>
  <c r="AJ1342" i="8"/>
  <c r="AJ794" i="8"/>
  <c r="AK794" i="8" s="1" a="1"/>
  <c r="AK794" i="8" s="1"/>
  <c r="D794" i="8" s="1" a="1"/>
  <c r="D794" i="8" s="1"/>
  <c r="AJ3506" i="8"/>
  <c r="AK3506" i="8" s="1" a="1"/>
  <c r="AK3506" i="8" s="1"/>
  <c r="D3506" i="8" s="1" a="1"/>
  <c r="D3506" i="8" s="1"/>
  <c r="AJ3502" i="8"/>
  <c r="AK3502" i="8" s="1" a="1"/>
  <c r="AK3502" i="8" s="1"/>
  <c r="AJ7173" i="8"/>
  <c r="AJ3572" i="8"/>
  <c r="AJ3055" i="8"/>
  <c r="AK3055" i="8" s="1" a="1"/>
  <c r="AK3055" i="8" s="1"/>
  <c r="D3055" i="8" s="1" a="1"/>
  <c r="D3055" i="8" s="1"/>
  <c r="AJ8377" i="8"/>
  <c r="AJ7633" i="8"/>
  <c r="AJ6607" i="8"/>
  <c r="AJ4407" i="8"/>
  <c r="AK4407" i="8" s="1" a="1"/>
  <c r="AK4407" i="8" s="1"/>
  <c r="D4407" i="8" s="1" a="1"/>
  <c r="D4407" i="8" s="1"/>
  <c r="AJ5864" i="8"/>
  <c r="AJ6940" i="8"/>
  <c r="AJ2305" i="8"/>
  <c r="AK2305" i="8" s="1" a="1"/>
  <c r="AK2305" i="8" s="1"/>
  <c r="AJ963" i="8"/>
  <c r="AK963" i="8" s="1" a="1"/>
  <c r="AK963" i="8" s="1"/>
  <c r="D963" i="8" s="1" a="1"/>
  <c r="D963" i="8" s="1"/>
  <c r="AJ959" i="8"/>
  <c r="AJ7581" i="8"/>
  <c r="AK7581" i="8" s="1" a="1"/>
  <c r="AK7581" i="8" s="1"/>
  <c r="D7581" i="8" s="1" a="1"/>
  <c r="D7581" i="8" s="1"/>
  <c r="AJ6432" i="8"/>
  <c r="AJ8413" i="8"/>
  <c r="AK8413" i="8" s="1" a="1"/>
  <c r="AK8413" i="8" s="1"/>
  <c r="D8413" i="8" s="1" a="1"/>
  <c r="D8413" i="8" s="1"/>
  <c r="AJ5751" i="8"/>
  <c r="AK5751" i="8" s="1" a="1"/>
  <c r="AK5751" i="8" s="1"/>
  <c r="D5751" i="8" s="1" a="1"/>
  <c r="D5751" i="8" s="1"/>
  <c r="AJ5725" i="8"/>
  <c r="AJ8249" i="8"/>
  <c r="AK8249" i="8" s="1" a="1"/>
  <c r="AK8249" i="8" s="1"/>
  <c r="AJ8238" i="8"/>
  <c r="AJ8068" i="8"/>
  <c r="AJ8037" i="8"/>
  <c r="AJ8033" i="8"/>
  <c r="AK8033" i="8" s="1" a="1"/>
  <c r="AK8033" i="8" s="1"/>
  <c r="AJ7682" i="8"/>
  <c r="AJ7678" i="8"/>
  <c r="AK7678" i="8" s="1" a="1"/>
  <c r="AK7678" i="8" s="1"/>
  <c r="AJ8652" i="8"/>
  <c r="AJ8648" i="8"/>
  <c r="AK8648" i="8" s="1" a="1"/>
  <c r="AK8648" i="8" s="1"/>
  <c r="AJ1697" i="8"/>
  <c r="AK1697" i="8" s="1" a="1"/>
  <c r="AK1697" i="8" s="1"/>
  <c r="D1697" i="8" s="1" a="1"/>
  <c r="D1697" i="8" s="1"/>
  <c r="AJ1690" i="8"/>
  <c r="AJ7913" i="8"/>
  <c r="AJ7909" i="8"/>
  <c r="AJ6041" i="8"/>
  <c r="AJ1700" i="8"/>
  <c r="AJ3819" i="8"/>
  <c r="AJ3815" i="8"/>
  <c r="AJ2170" i="8"/>
  <c r="AK2170" i="8" s="1" a="1"/>
  <c r="AK2170" i="8" s="1"/>
  <c r="AJ2162" i="8"/>
  <c r="AK2162" i="8" s="1" a="1"/>
  <c r="AK2162" i="8" s="1"/>
  <c r="AJ4083" i="8"/>
  <c r="AJ3165" i="8"/>
  <c r="AJ3161" i="8"/>
  <c r="AJ1677" i="8"/>
  <c r="AJ814" i="8"/>
  <c r="AJ1196" i="8"/>
  <c r="AJ1192" i="8"/>
  <c r="AK1192" i="8" s="1" a="1"/>
  <c r="AK1192" i="8" s="1"/>
  <c r="AJ5234" i="8"/>
  <c r="AJ7950" i="8"/>
  <c r="AK7950" i="8" s="1" a="1"/>
  <c r="AK7950" i="8" s="1"/>
  <c r="AJ8616" i="8"/>
  <c r="AJ8602" i="8"/>
  <c r="AK8602" i="8" s="1" a="1"/>
  <c r="AK8602" i="8" s="1"/>
  <c r="AJ8314" i="8"/>
  <c r="AJ8310" i="8"/>
  <c r="AJ8303" i="8"/>
  <c r="AK8303" i="8" s="1" a="1"/>
  <c r="AK8303" i="8" s="1"/>
  <c r="AJ8299" i="8"/>
  <c r="AK8299" i="8" s="1" a="1"/>
  <c r="AK8299" i="8" s="1"/>
  <c r="AJ8288" i="8"/>
  <c r="AJ4719" i="8"/>
  <c r="AJ4702" i="8"/>
  <c r="AK4702" i="8" s="1" a="1"/>
  <c r="AK4702" i="8" s="1"/>
  <c r="AJ4694" i="8"/>
  <c r="AK4694" i="8" s="1" a="1"/>
  <c r="AK4694" i="8" s="1"/>
  <c r="D4694" i="8" s="1" a="1"/>
  <c r="D4694" i="8" s="1"/>
  <c r="AJ4690" i="8"/>
  <c r="AK4690" i="8" s="1" a="1"/>
  <c r="AK4690" i="8" s="1"/>
  <c r="AJ1348" i="8"/>
  <c r="AJ6370" i="8"/>
  <c r="AJ790" i="8"/>
  <c r="AJ3494" i="8"/>
  <c r="AK3494" i="8" s="1" a="1"/>
  <c r="AK3494" i="8" s="1"/>
  <c r="AJ6227" i="8"/>
  <c r="AJ6224" i="8"/>
  <c r="AJ7191" i="8"/>
  <c r="AK2045" i="8" a="1"/>
  <c r="AK2045" i="8" s="1"/>
  <c r="D2045" i="8" s="1" a="1"/>
  <c r="D2045" i="8" s="1"/>
  <c r="AJ3571" i="8"/>
  <c r="AJ3564" i="8"/>
  <c r="AJ4625" i="8"/>
  <c r="AJ3635" i="8"/>
  <c r="AK3635" i="8" s="1" a="1"/>
  <c r="AK3635" i="8" s="1"/>
  <c r="AJ8396" i="8"/>
  <c r="AJ8388" i="8"/>
  <c r="AJ7651" i="8"/>
  <c r="AJ6618" i="8"/>
  <c r="AJ6610" i="8"/>
  <c r="AJ2138" i="8"/>
  <c r="AJ2135" i="8"/>
  <c r="AJ4395" i="8"/>
  <c r="AK5863" i="8" a="1"/>
  <c r="AK5863" i="8" s="1"/>
  <c r="AJ6955" i="8"/>
  <c r="AJ2316" i="8"/>
  <c r="AK2316" i="8" s="1" a="1"/>
  <c r="AK2316" i="8" s="1"/>
  <c r="AJ2308" i="8"/>
  <c r="AJ958" i="8"/>
  <c r="AJ935" i="8"/>
  <c r="AJ924" i="8"/>
  <c r="AJ2639" i="8"/>
  <c r="AK2639" i="8" s="1" a="1"/>
  <c r="AK2639" i="8" s="1"/>
  <c r="D2639" i="8" s="1" a="1"/>
  <c r="D2639" i="8" s="1"/>
  <c r="AJ5732" i="8"/>
  <c r="AJ5724" i="8"/>
  <c r="AJ8264" i="8"/>
  <c r="AK8264" i="8" s="1" a="1"/>
  <c r="AK8264" i="8" s="1"/>
  <c r="D8264" i="8" s="1" a="1"/>
  <c r="D8264" i="8" s="1"/>
  <c r="AJ8260" i="8"/>
  <c r="AJ6077" i="8"/>
  <c r="AJ2250" i="8"/>
  <c r="AK2250" i="8" s="1" a="1"/>
  <c r="AK2250" i="8" s="1"/>
  <c r="D2250" i="8" s="1" a="1"/>
  <c r="D2250" i="8" s="1"/>
  <c r="AJ1402" i="8"/>
  <c r="AK1402" i="8" s="1" a="1"/>
  <c r="AK1402" i="8" s="1"/>
  <c r="AJ1398" i="8"/>
  <c r="AJ5401" i="8"/>
  <c r="AJ5393" i="8"/>
  <c r="AJ6463" i="8"/>
  <c r="AJ7129" i="8"/>
  <c r="AJ7098" i="8"/>
  <c r="AJ7094" i="8"/>
  <c r="AJ4755" i="8"/>
  <c r="AJ3091" i="8"/>
  <c r="AJ3084" i="8"/>
  <c r="AK3084" i="8" s="1" a="1"/>
  <c r="AK3084" i="8" s="1"/>
  <c r="AJ3323" i="8"/>
  <c r="AJ7677" i="8"/>
  <c r="AJ7762" i="8"/>
  <c r="AJ7758" i="8"/>
  <c r="AJ6036" i="8"/>
  <c r="AK6036" i="8" s="1" a="1"/>
  <c r="AK6036" i="8" s="1"/>
  <c r="AJ2761" i="8"/>
  <c r="AJ2753" i="8"/>
  <c r="AJ1699" i="8"/>
  <c r="AK1699" i="8" s="1" a="1"/>
  <c r="AK1699" i="8" s="1"/>
  <c r="D1699" i="8" s="1" a="1"/>
  <c r="D1699" i="8" s="1"/>
  <c r="AJ638" i="8"/>
  <c r="AJ3814" i="8"/>
  <c r="AJ1683" i="8"/>
  <c r="AJ6515" i="8"/>
  <c r="AK6515" i="8" s="1" a="1"/>
  <c r="AK6515" i="8" s="1"/>
  <c r="D6515" i="8" s="1" a="1"/>
  <c r="D6515" i="8" s="1"/>
  <c r="AJ6508" i="8"/>
  <c r="AJ840" i="8"/>
  <c r="AJ836" i="8"/>
  <c r="AJ4082" i="8"/>
  <c r="AK4082" i="8" s="1" a="1"/>
  <c r="AK4082" i="8" s="1"/>
  <c r="AJ3164" i="8"/>
  <c r="AK3164" i="8" s="1" a="1"/>
  <c r="AK3164" i="8" s="1"/>
  <c r="AJ7709" i="8"/>
  <c r="AJ7706" i="8"/>
  <c r="AJ7702" i="8"/>
  <c r="AK7702" i="8" s="1" a="1"/>
  <c r="AK7702" i="8" s="1"/>
  <c r="AJ7698" i="8"/>
  <c r="AJ8026" i="8"/>
  <c r="AK8026" i="8" s="1" a="1"/>
  <c r="AK8026" i="8" s="1"/>
  <c r="AJ1669" i="8"/>
  <c r="AJ4616" i="8"/>
  <c r="AJ4608" i="8"/>
  <c r="AJ1199" i="8"/>
  <c r="AK1199" i="8" s="1" a="1"/>
  <c r="AK1199" i="8" s="1"/>
  <c r="D1199" i="8" s="1" a="1"/>
  <c r="D1199" i="8" s="1"/>
  <c r="AJ4652" i="8"/>
  <c r="AJ8152" i="8"/>
  <c r="AJ8148" i="8"/>
  <c r="AJ8598" i="8"/>
  <c r="AJ8587" i="8"/>
  <c r="AK8587" i="8" s="1" a="1"/>
  <c r="AK8587" i="8" s="1"/>
  <c r="AJ8580" i="8"/>
  <c r="AK8291" i="8" a="1"/>
  <c r="AK8291" i="8" s="1"/>
  <c r="AJ8287" i="8"/>
  <c r="AK8287" i="8" s="1" a="1"/>
  <c r="AK8287" i="8" s="1"/>
  <c r="D8287" i="8" s="1" a="1"/>
  <c r="D8287" i="8" s="1"/>
  <c r="AK5407" i="8" a="1"/>
  <c r="AK5407" i="8" s="1"/>
  <c r="AJ2962" i="8"/>
  <c r="AJ4078" i="8"/>
  <c r="AK4078" i="8" s="1" a="1"/>
  <c r="AK4078" i="8" s="1"/>
  <c r="AJ796" i="8"/>
  <c r="AJ6234" i="8"/>
  <c r="AK6234" i="8" s="1" a="1"/>
  <c r="AK6234" i="8" s="1"/>
  <c r="AJ7190" i="8"/>
  <c r="AJ7186" i="8"/>
  <c r="AJ3567" i="8"/>
  <c r="AJ3057" i="8"/>
  <c r="AJ8420" i="8"/>
  <c r="AK8420" i="8" s="1" a="1"/>
  <c r="AK8420" i="8" s="1"/>
  <c r="AJ8387" i="8"/>
  <c r="AK8387" i="8" s="1" a="1"/>
  <c r="AK8387" i="8" s="1"/>
  <c r="AJ8383" i="8"/>
  <c r="AJ7658" i="8"/>
  <c r="AJ6617" i="8"/>
  <c r="AK6617" i="8" s="1" a="1"/>
  <c r="AK6617" i="8" s="1"/>
  <c r="AJ803" i="8"/>
  <c r="AJ6958" i="8"/>
  <c r="AJ6942" i="8"/>
  <c r="AK2296" i="8" a="1"/>
  <c r="AK2296" i="8" s="1"/>
  <c r="AJ1581" i="8"/>
  <c r="AK1581" i="8" s="1" a="1"/>
  <c r="AK1581" i="8" s="1"/>
  <c r="D1581" i="8" s="1" a="1"/>
  <c r="D1581" i="8" s="1"/>
  <c r="AJ3860" i="8"/>
  <c r="AK3860" i="8" s="1" a="1"/>
  <c r="AK3860" i="8" s="1"/>
  <c r="D3860" i="8" s="1" a="1"/>
  <c r="D3860" i="8" s="1"/>
  <c r="AJ2245" i="8"/>
  <c r="AJ2233" i="8"/>
  <c r="AJ4765" i="8"/>
  <c r="AJ1401" i="8"/>
  <c r="AJ5400" i="8"/>
  <c r="AK5400" i="8" s="1" a="1"/>
  <c r="AK5400" i="8" s="1"/>
  <c r="AJ6789" i="8"/>
  <c r="AK6789" i="8" s="1" a="1"/>
  <c r="AK6789" i="8" s="1"/>
  <c r="AJ6470" i="8"/>
  <c r="AJ6466" i="8"/>
  <c r="AJ6462" i="8"/>
  <c r="AJ7105" i="8"/>
  <c r="AJ7097" i="8"/>
  <c r="AJ3322" i="8"/>
  <c r="AJ4218" i="8"/>
  <c r="AJ3410" i="8"/>
  <c r="AJ7765" i="8"/>
  <c r="AK7765" i="8" s="1" a="1"/>
  <c r="AK7765" i="8" s="1"/>
  <c r="AJ7761" i="8"/>
  <c r="AJ7757" i="8"/>
  <c r="AK7757" i="8" s="1" a="1"/>
  <c r="AK7757" i="8" s="1"/>
  <c r="AJ2768" i="8"/>
  <c r="AJ2764" i="8"/>
  <c r="AJ2760" i="8"/>
  <c r="AJ2756" i="8"/>
  <c r="AJ1335" i="8"/>
  <c r="AJ1331" i="8"/>
  <c r="AJ1747" i="8"/>
  <c r="AJ1315" i="8"/>
  <c r="AK1315" i="8" s="1" a="1"/>
  <c r="AK1315" i="8" s="1"/>
  <c r="AJ1311" i="8"/>
  <c r="AJ1307" i="8"/>
  <c r="AK1307" i="8" s="1" a="1"/>
  <c r="AK1307" i="8" s="1"/>
  <c r="AJ3465" i="8"/>
  <c r="AJ7705" i="8"/>
  <c r="AJ8029" i="8"/>
  <c r="AJ8025" i="8"/>
  <c r="AJ3239" i="8"/>
  <c r="AJ1187" i="8"/>
  <c r="AJ4655" i="8"/>
  <c r="AJ4651" i="8"/>
  <c r="AK4651" i="8" s="1" a="1"/>
  <c r="AK4651" i="8" s="1"/>
  <c r="AJ4628" i="8"/>
  <c r="AJ8576" i="8"/>
  <c r="AJ8320" i="8"/>
  <c r="AK8283" i="8" a="1"/>
  <c r="AK8283" i="8" s="1"/>
  <c r="AJ4718" i="8"/>
  <c r="AJ2266" i="8"/>
  <c r="AJ1347" i="8"/>
  <c r="AJ5406" i="8"/>
  <c r="AJ6157" i="8"/>
  <c r="AJ3508" i="8"/>
  <c r="AJ3500" i="8"/>
  <c r="AJ3493" i="8"/>
  <c r="AJ6876" i="8"/>
  <c r="AK6876" i="8" s="1" a="1"/>
  <c r="AK6876" i="8" s="1"/>
  <c r="AJ3630" i="8"/>
  <c r="AK3630" i="8" s="1" a="1"/>
  <c r="AK3630" i="8" s="1"/>
  <c r="D3630" i="8" s="1" a="1"/>
  <c r="D3630" i="8" s="1"/>
  <c r="AJ3626" i="8"/>
  <c r="AJ8375" i="8"/>
  <c r="AJ8371" i="8"/>
  <c r="AK8371" i="8" s="1" a="1"/>
  <c r="AK8371" i="8" s="1"/>
  <c r="AJ6635" i="8"/>
  <c r="AJ6609" i="8"/>
  <c r="AK6609" i="8" s="1" a="1"/>
  <c r="AK6609" i="8" s="1"/>
  <c r="D6609" i="8" s="1" a="1"/>
  <c r="D6609" i="8" s="1"/>
  <c r="AJ2145" i="8"/>
  <c r="AK2145" i="8" s="1" a="1"/>
  <c r="AK2145" i="8" s="1"/>
  <c r="D2145" i="8" s="1" a="1"/>
  <c r="D2145" i="8" s="1"/>
  <c r="AJ2141" i="8"/>
  <c r="AJ4408" i="8"/>
  <c r="AJ4397" i="8"/>
  <c r="AJ5869" i="8"/>
  <c r="AJ5866" i="8"/>
  <c r="AJ1205" i="8"/>
  <c r="AJ1413" i="8"/>
  <c r="AJ799" i="8"/>
  <c r="AK799" i="8" s="1" a="1"/>
  <c r="AK799" i="8" s="1"/>
  <c r="D799" i="8" s="1" a="1"/>
  <c r="D799" i="8" s="1"/>
  <c r="AJ6953" i="8"/>
  <c r="AJ6949" i="8"/>
  <c r="AK6949" i="8" s="1" a="1"/>
  <c r="AK6949" i="8" s="1"/>
  <c r="AJ2303" i="8"/>
  <c r="AJ938" i="8"/>
  <c r="AJ7803" i="8"/>
  <c r="AK7803" i="8" s="1" a="1"/>
  <c r="AK7803" i="8" s="1"/>
  <c r="D7803" i="8" s="1" a="1"/>
  <c r="D7803" i="8" s="1"/>
  <c r="AJ4121" i="8"/>
  <c r="AK4121" i="8" s="1" a="1"/>
  <c r="AK4121" i="8" s="1"/>
  <c r="AJ8254" i="8"/>
  <c r="AJ8240" i="8"/>
  <c r="AJ8055" i="8"/>
  <c r="AK8055" i="8" s="1" a="1"/>
  <c r="AK8055" i="8" s="1"/>
  <c r="AJ6110" i="8"/>
  <c r="AJ6099" i="8"/>
  <c r="AJ6095" i="8"/>
  <c r="AJ6083" i="8"/>
  <c r="AJ3333" i="8"/>
  <c r="AK3333" i="8" s="1" a="1"/>
  <c r="AK3333" i="8" s="1"/>
  <c r="AJ1890" i="8"/>
  <c r="AJ7688" i="8"/>
  <c r="AK7688" i="8" s="1" a="1"/>
  <c r="AK7688" i="8" s="1"/>
  <c r="D7688" i="8" s="1" a="1"/>
  <c r="D7688" i="8" s="1"/>
  <c r="AJ8654" i="8"/>
  <c r="AJ6039" i="8"/>
  <c r="AJ6035" i="8"/>
  <c r="AJ2763" i="8"/>
  <c r="AJ2759" i="8"/>
  <c r="AK2759" i="8" s="1" a="1"/>
  <c r="AK2759" i="8" s="1"/>
  <c r="AJ2751" i="8"/>
  <c r="AK2751" i="8" s="1" a="1"/>
  <c r="AK2751" i="8" s="1"/>
  <c r="AJ2747" i="8"/>
  <c r="AJ3817" i="8"/>
  <c r="AJ1743" i="8"/>
  <c r="AJ3163" i="8"/>
  <c r="AJ8028" i="8"/>
  <c r="AK8028" i="8" s="1" a="1"/>
  <c r="AK8028" i="8" s="1"/>
  <c r="AJ1667" i="8"/>
  <c r="AJ1664" i="8"/>
  <c r="AJ5939" i="8"/>
  <c r="AK5939" i="8" s="1" a="1"/>
  <c r="AK5939" i="8" s="1"/>
  <c r="AJ5935" i="8"/>
  <c r="AJ5931" i="8"/>
  <c r="AK5931" i="8" s="1" a="1"/>
  <c r="AK5931" i="8" s="1"/>
  <c r="AJ812" i="8"/>
  <c r="AJ1179" i="8"/>
  <c r="AJ5236" i="8"/>
  <c r="AJ5232" i="8"/>
  <c r="AJ8158" i="8"/>
  <c r="AJ8138" i="8"/>
  <c r="AJ8614" i="8"/>
  <c r="AJ8596" i="8"/>
  <c r="AK8596" i="8" s="1" a="1"/>
  <c r="AK8596" i="8" s="1"/>
  <c r="D8596" i="8" s="1" a="1"/>
  <c r="D8596" i="8" s="1"/>
  <c r="AJ8319" i="8"/>
  <c r="AK8319" i="8" s="1" a="1"/>
  <c r="AK8319" i="8" s="1"/>
  <c r="AJ8312" i="8"/>
  <c r="AJ8308" i="8"/>
  <c r="AJ6368" i="8"/>
  <c r="AJ6361" i="8"/>
  <c r="AK6361" i="8" s="1" a="1"/>
  <c r="AK6361" i="8" s="1"/>
  <c r="AJ795" i="8"/>
  <c r="AJ7189" i="8"/>
  <c r="AK7189" i="8" s="1" a="1"/>
  <c r="AK7189" i="8" s="1"/>
  <c r="AJ7185" i="8"/>
  <c r="AK7185" i="8" s="1" a="1"/>
  <c r="AK7185" i="8" s="1"/>
  <c r="AJ6879" i="8"/>
  <c r="AJ3566" i="8"/>
  <c r="AK3566" i="8" s="1" a="1"/>
  <c r="AK3566" i="8" s="1"/>
  <c r="AJ953" i="8"/>
  <c r="AJ930" i="8"/>
  <c r="AJ1267" i="8"/>
  <c r="AK1267" i="8" s="1" a="1"/>
  <c r="AK1267" i="8" s="1"/>
  <c r="D1267" i="8" s="1" a="1"/>
  <c r="D1267" i="8" s="1"/>
  <c r="AJ6680" i="8"/>
  <c r="AK6680" i="8" s="1" a="1"/>
  <c r="AK6680" i="8" s="1"/>
  <c r="AJ899" i="8"/>
  <c r="AK899" i="8" s="1" a="1"/>
  <c r="AK899" i="8" s="1"/>
  <c r="D899" i="8" s="1" a="1"/>
  <c r="D899" i="8" s="1"/>
  <c r="AJ4860" i="8"/>
  <c r="AK4860" i="8" s="1" a="1"/>
  <c r="AK4860" i="8" s="1"/>
  <c r="D4860" i="8" s="1" a="1"/>
  <c r="D4860" i="8" s="1"/>
  <c r="AJ4829" i="8"/>
  <c r="AK4829" i="8" s="1" a="1"/>
  <c r="AK4829" i="8" s="1"/>
  <c r="AJ4825" i="8"/>
  <c r="AK4825" i="8" s="1" a="1"/>
  <c r="AK4825" i="8" s="1"/>
  <c r="AJ5496" i="8"/>
  <c r="AK5496" i="8" s="1" a="1"/>
  <c r="AK5496" i="8" s="1"/>
  <c r="AJ3676" i="8"/>
  <c r="AJ6218" i="8"/>
  <c r="AJ3294" i="8"/>
  <c r="AK3294" i="8" s="1" a="1"/>
  <c r="AK3294" i="8" s="1"/>
  <c r="D3294" i="8" s="1" a="1"/>
  <c r="D3294" i="8" s="1"/>
  <c r="AJ7626" i="8"/>
  <c r="AK7626" i="8" s="1" a="1"/>
  <c r="AK7626" i="8" s="1"/>
  <c r="AJ7606" i="8"/>
  <c r="AJ7812" i="8"/>
  <c r="AK7812" i="8" s="1" a="1"/>
  <c r="AK7812" i="8" s="1"/>
  <c r="AJ7808" i="8"/>
  <c r="AK7808" i="8" s="1" a="1"/>
  <c r="AK7808" i="8" s="1"/>
  <c r="AJ3801" i="8"/>
  <c r="AK3801" i="8" s="1" a="1"/>
  <c r="AK3801" i="8" s="1"/>
  <c r="D3801" i="8" s="1" a="1"/>
  <c r="D3801" i="8" s="1"/>
  <c r="AJ4136" i="8"/>
  <c r="AK4136" i="8" s="1" a="1"/>
  <c r="AK4136" i="8" s="1"/>
  <c r="AJ4117" i="8"/>
  <c r="AK4117" i="8" s="1" a="1"/>
  <c r="AK4117" i="8" s="1"/>
  <c r="AJ4113" i="8"/>
  <c r="AK4113" i="8" s="1" a="1"/>
  <c r="AK4113" i="8" s="1"/>
  <c r="AJ2504" i="8"/>
  <c r="AJ219" i="8"/>
  <c r="AJ216" i="8"/>
  <c r="AJ1274" i="8"/>
  <c r="AJ765" i="8"/>
  <c r="AJ757" i="8"/>
  <c r="AJ738" i="8"/>
  <c r="AJ2273" i="8"/>
  <c r="AK2273" i="8" s="1" a="1"/>
  <c r="AK2273" i="8" s="1"/>
  <c r="AJ2439" i="8"/>
  <c r="AJ3098" i="8"/>
  <c r="AK3098" i="8" s="1" a="1"/>
  <c r="AK3098" i="8" s="1"/>
  <c r="AJ3094" i="8"/>
  <c r="AJ1176" i="8"/>
  <c r="AJ1588" i="8"/>
  <c r="AJ8200" i="8"/>
  <c r="AJ3311" i="8"/>
  <c r="AJ5422" i="8"/>
  <c r="AK5422" i="8" s="1" a="1"/>
  <c r="AK5422" i="8" s="1"/>
  <c r="AJ7473" i="8"/>
  <c r="AJ7469" i="8"/>
  <c r="AJ1878" i="8"/>
  <c r="AJ3393" i="8"/>
  <c r="AJ4465" i="8"/>
  <c r="AK4465" i="8" s="1" a="1"/>
  <c r="AK4465" i="8" s="1"/>
  <c r="D4465" i="8" s="1" a="1"/>
  <c r="D4465" i="8" s="1"/>
  <c r="AJ5529" i="8"/>
  <c r="AJ7665" i="8"/>
  <c r="AK7665" i="8" s="1" a="1"/>
  <c r="AK7665" i="8" s="1"/>
  <c r="AK8399" i="8" a="1"/>
  <c r="AK8399" i="8" s="1"/>
  <c r="AJ5041" i="8"/>
  <c r="AK5041" i="8" s="1" a="1"/>
  <c r="AK5041" i="8" s="1"/>
  <c r="AJ7866" i="8"/>
  <c r="AK7866" i="8" s="1" a="1"/>
  <c r="AK7866" i="8" s="1"/>
  <c r="AJ7856" i="8"/>
  <c r="AK7856" i="8" s="1" a="1"/>
  <c r="AK7856" i="8" s="1"/>
  <c r="AK7847" i="8" a="1"/>
  <c r="AK7847" i="8" s="1"/>
  <c r="AJ2663" i="8"/>
  <c r="AJ2652" i="8"/>
  <c r="AK2652" i="8" s="1" a="1"/>
  <c r="AK2652" i="8" s="1"/>
  <c r="AJ2649" i="8"/>
  <c r="AK2649" i="8" s="1" a="1"/>
  <c r="AK2649" i="8" s="1"/>
  <c r="AJ2645" i="8"/>
  <c r="AK2645" i="8" s="1" a="1"/>
  <c r="AK2645" i="8" s="1"/>
  <c r="AJ3849" i="8"/>
  <c r="AK3849" i="8" s="1" a="1"/>
  <c r="AK3849" i="8" s="1"/>
  <c r="AJ5488" i="8"/>
  <c r="AK5488" i="8" s="1" a="1"/>
  <c r="AK5488" i="8" s="1"/>
  <c r="AJ6210" i="8"/>
  <c r="AJ5071" i="8"/>
  <c r="AJ7590" i="8"/>
  <c r="AJ7582" i="8"/>
  <c r="AJ3811" i="8"/>
  <c r="AJ3807" i="8"/>
  <c r="AJ263" i="8"/>
  <c r="AK263" i="8" s="1" a="1"/>
  <c r="AK263" i="8" s="1"/>
  <c r="AJ255" i="8"/>
  <c r="AK255" i="8" s="1" a="1"/>
  <c r="AK255" i="8" s="1"/>
  <c r="AK2493" i="8" a="1"/>
  <c r="AK2493" i="8" s="1"/>
  <c r="AK243" i="8" a="1"/>
  <c r="AK243" i="8" s="1"/>
  <c r="AK7461" i="8" a="1"/>
  <c r="AK7461" i="8" s="1"/>
  <c r="D7461" i="8" s="1" a="1"/>
  <c r="D7461" i="8" s="1"/>
  <c r="AK5746" i="8" a="1"/>
  <c r="AK5746" i="8" s="1"/>
  <c r="D5746" i="8" s="1" a="1"/>
  <c r="D5746" i="8" s="1"/>
  <c r="AK2666" i="8" a="1"/>
  <c r="AK2666" i="8" s="1"/>
  <c r="AJ2644" i="8"/>
  <c r="AK2644" i="8" s="1" a="1"/>
  <c r="AK2644" i="8" s="1"/>
  <c r="AJ4046" i="8"/>
  <c r="AK4046" i="8" s="1" a="1"/>
  <c r="AK4046" i="8" s="1"/>
  <c r="AJ3845" i="8"/>
  <c r="AK3845" i="8" s="1" a="1"/>
  <c r="AK3845" i="8" s="1"/>
  <c r="AK2522" i="8" a="1"/>
  <c r="AK2522" i="8" s="1"/>
  <c r="AJ2518" i="8"/>
  <c r="AK2518" i="8" s="1" a="1"/>
  <c r="AK2518" i="8" s="1"/>
  <c r="AJ2503" i="8"/>
  <c r="AJ1269" i="8"/>
  <c r="AJ1266" i="8"/>
  <c r="AJ764" i="8"/>
  <c r="AK764" i="8" s="1" a="1"/>
  <c r="AK764" i="8" s="1"/>
  <c r="AJ756" i="8"/>
  <c r="AK756" i="8" s="1" a="1"/>
  <c r="AK756" i="8" s="1"/>
  <c r="D756" i="8" s="1" a="1"/>
  <c r="D756" i="8" s="1"/>
  <c r="AJ6682" i="8"/>
  <c r="AJ8573" i="8"/>
  <c r="AJ1583" i="8"/>
  <c r="AK1583" i="8" s="1" a="1"/>
  <c r="AK1583" i="8" s="1"/>
  <c r="AJ1304" i="8"/>
  <c r="AK1304" i="8" s="1" a="1"/>
  <c r="AK1304" i="8" s="1"/>
  <c r="D1304" i="8" s="1" a="1"/>
  <c r="D1304" i="8" s="1"/>
  <c r="AJ7468" i="8"/>
  <c r="AK7468" i="8" s="1" a="1"/>
  <c r="AK7468" i="8" s="1"/>
  <c r="AJ3825" i="8"/>
  <c r="AJ6431" i="8"/>
  <c r="AK6431" i="8" s="1" a="1"/>
  <c r="AK6431" i="8" s="1"/>
  <c r="AJ6427" i="8"/>
  <c r="AK6427" i="8" s="1" a="1"/>
  <c r="AK6427" i="8" s="1"/>
  <c r="D6427" i="8" s="1" a="1"/>
  <c r="D6427" i="8" s="1"/>
  <c r="AJ6400" i="8"/>
  <c r="AJ5544" i="8"/>
  <c r="AJ7671" i="8"/>
  <c r="AJ8405" i="8"/>
  <c r="AK8402" i="8" a="1"/>
  <c r="AK8402" i="8" s="1"/>
  <c r="AK5752" i="8" a="1"/>
  <c r="AK5752" i="8" s="1"/>
  <c r="AK7852" i="8" a="1"/>
  <c r="AK7852" i="8" s="1"/>
  <c r="AK7839" i="8" a="1"/>
  <c r="AK7839" i="8" s="1"/>
  <c r="D7839" i="8" s="1" a="1"/>
  <c r="D7839" i="8" s="1"/>
  <c r="AK4038" i="8" a="1"/>
  <c r="AK4038" i="8" s="1"/>
  <c r="AJ927" i="8"/>
  <c r="AJ912" i="8"/>
  <c r="AJ4862" i="8"/>
  <c r="AJ4854" i="8"/>
  <c r="AJ4820" i="8"/>
  <c r="AK4820" i="8" s="1" a="1"/>
  <c r="AK4820" i="8" s="1"/>
  <c r="AJ4812" i="8"/>
  <c r="AK4812" i="8" s="1" a="1"/>
  <c r="AK4812" i="8" s="1"/>
  <c r="AJ3679" i="8"/>
  <c r="AK3679" i="8" s="1" a="1"/>
  <c r="AK3679" i="8" s="1"/>
  <c r="AJ3675" i="8"/>
  <c r="AK3675" i="8" s="1" a="1"/>
  <c r="AK3675" i="8" s="1"/>
  <c r="D3675" i="8" s="1" a="1"/>
  <c r="D3675" i="8" s="1"/>
  <c r="AJ6213" i="8"/>
  <c r="AK6213" i="8" s="1" a="1"/>
  <c r="AK6213" i="8" s="1"/>
  <c r="AJ7255" i="8"/>
  <c r="AJ7251" i="8"/>
  <c r="AJ7248" i="8"/>
  <c r="AJ7620" i="8"/>
  <c r="AK7620" i="8" s="1" a="1"/>
  <c r="AK7620" i="8" s="1"/>
  <c r="D7620" i="8" s="1" a="1"/>
  <c r="D7620" i="8" s="1"/>
  <c r="AJ7613" i="8"/>
  <c r="AK7613" i="8" s="1" a="1"/>
  <c r="AK7613" i="8" s="1"/>
  <c r="AJ7605" i="8"/>
  <c r="AK7605" i="8" s="1" a="1"/>
  <c r="AK7605" i="8" s="1"/>
  <c r="AJ7601" i="8"/>
  <c r="AJ7589" i="8"/>
  <c r="AJ8281" i="8"/>
  <c r="AJ8277" i="8"/>
  <c r="AJ3806" i="8"/>
  <c r="AK3806" i="8" s="1" a="1"/>
  <c r="AK3806" i="8" s="1"/>
  <c r="AJ3791" i="8"/>
  <c r="AJ3781" i="8"/>
  <c r="AK3781" i="8" s="1" a="1"/>
  <c r="AK3781" i="8" s="1"/>
  <c r="D3781" i="8" s="1" a="1"/>
  <c r="D3781" i="8" s="1"/>
  <c r="AJ5336" i="8"/>
  <c r="AK5336" i="8" s="1" a="1"/>
  <c r="AK5336" i="8" s="1"/>
  <c r="D5336" i="8" s="1" a="1"/>
  <c r="D5336" i="8" s="1"/>
  <c r="AJ4130" i="8"/>
  <c r="AJ4127" i="8"/>
  <c r="AJ2525" i="8"/>
  <c r="AK2525" i="8" s="1" a="1"/>
  <c r="AK2525" i="8" s="1"/>
  <c r="AJ2510" i="8"/>
  <c r="AJ240" i="8"/>
  <c r="AJ225" i="8"/>
  <c r="AJ211" i="8"/>
  <c r="AJ748" i="8"/>
  <c r="AJ745" i="8"/>
  <c r="AJ741" i="8"/>
  <c r="AJ823" i="8"/>
  <c r="AJ6017" i="8"/>
  <c r="AJ3100" i="8"/>
  <c r="AK3097" i="8" a="1"/>
  <c r="AK3097" i="8" s="1"/>
  <c r="AJ1178" i="8"/>
  <c r="AJ6937" i="8"/>
  <c r="AJ6929" i="8"/>
  <c r="AJ3314" i="8"/>
  <c r="AK3314" i="8" s="1" a="1"/>
  <c r="AK3314" i="8" s="1"/>
  <c r="D3314" i="8" s="1" a="1"/>
  <c r="D3314" i="8" s="1"/>
  <c r="AJ5085" i="8"/>
  <c r="AK1547" i="8" a="1"/>
  <c r="AK1547" i="8" s="1"/>
  <c r="D1547" i="8" s="1" a="1"/>
  <c r="D1547" i="8" s="1"/>
  <c r="AJ1544" i="8"/>
  <c r="AJ1540" i="8"/>
  <c r="AJ6024" i="8"/>
  <c r="AJ3832" i="8"/>
  <c r="AK3832" i="8" s="1" a="1"/>
  <c r="AK3832" i="8" s="1"/>
  <c r="AJ4454" i="8"/>
  <c r="AJ6415" i="8"/>
  <c r="AJ6411" i="8"/>
  <c r="AK6411" i="8" s="1" a="1"/>
  <c r="AK6411" i="8" s="1"/>
  <c r="AK7660" i="8" a="1"/>
  <c r="AK7660" i="8" s="1"/>
  <c r="AJ8411" i="8"/>
  <c r="AK8411" i="8" s="1" a="1"/>
  <c r="AK8411" i="8" s="1"/>
  <c r="AK5040" i="8" a="1"/>
  <c r="AK5040" i="8" s="1"/>
  <c r="AJ7868" i="8"/>
  <c r="AK7868" i="8" s="1" a="1"/>
  <c r="AK7868" i="8" s="1"/>
  <c r="AK7858" i="8" a="1"/>
  <c r="AK7858" i="8" s="1"/>
  <c r="AJ2647" i="8"/>
  <c r="AK2647" i="8" s="1" a="1"/>
  <c r="AK2647" i="8" s="1"/>
  <c r="AK2640" i="8" a="1"/>
  <c r="AK2640" i="8" s="1"/>
  <c r="AJ4042" i="8"/>
  <c r="AK4042" i="8" s="1" a="1"/>
  <c r="AK4042" i="8" s="1"/>
  <c r="AJ4035" i="8"/>
  <c r="AK4035" i="8" s="1" a="1"/>
  <c r="AK4035" i="8" s="1"/>
  <c r="D4035" i="8" s="1" a="1"/>
  <c r="D4035" i="8" s="1"/>
  <c r="AJ4027" i="8"/>
  <c r="AK4027" i="8" s="1" a="1"/>
  <c r="AK4027" i="8" s="1"/>
  <c r="AJ3870" i="8"/>
  <c r="AK3870" i="8" s="1" a="1"/>
  <c r="AK3870" i="8" s="1"/>
  <c r="AJ3866" i="8"/>
  <c r="AK3866" i="8" s="1" a="1"/>
  <c r="AK3866" i="8" s="1"/>
  <c r="AK3855" i="8" a="1"/>
  <c r="AK3855" i="8" s="1"/>
  <c r="AJ3841" i="8"/>
  <c r="AK3841" i="8" s="1" a="1"/>
  <c r="AK3841" i="8" s="1"/>
  <c r="AJ4846" i="8"/>
  <c r="AJ4838" i="8"/>
  <c r="AJ5058" i="8"/>
  <c r="AK5058" i="8" s="1" a="1"/>
  <c r="AK5058" i="8" s="1"/>
  <c r="AJ4603" i="8"/>
  <c r="AK4603" i="8" s="1" a="1"/>
  <c r="AK4603" i="8" s="1"/>
  <c r="AJ7243" i="8"/>
  <c r="AJ4122" i="8"/>
  <c r="AJ2509" i="8"/>
  <c r="AJ224" i="8"/>
  <c r="AJ2297" i="8"/>
  <c r="AK2297" i="8" s="1" a="1"/>
  <c r="AK2297" i="8" s="1"/>
  <c r="AJ7359" i="8"/>
  <c r="AK7359" i="8" s="1" a="1"/>
  <c r="AK7359" i="8" s="1"/>
  <c r="AK1800" i="8" a="1"/>
  <c r="AK1800" i="8" s="1"/>
  <c r="AJ3317" i="8"/>
  <c r="AJ3831" i="8"/>
  <c r="AJ3398" i="8"/>
  <c r="AK5035" i="8" a="1"/>
  <c r="AK5035" i="8" s="1"/>
  <c r="AK7842" i="8" a="1"/>
  <c r="AK7842" i="8" s="1"/>
  <c r="AJ4034" i="8"/>
  <c r="AK4034" i="8" s="1" a="1"/>
  <c r="AK4034" i="8" s="1"/>
  <c r="AJ4026" i="8"/>
  <c r="AK4026" i="8" s="1" a="1"/>
  <c r="AK4026" i="8" s="1"/>
  <c r="AJ4023" i="8"/>
  <c r="AK4023" i="8" s="1" a="1"/>
  <c r="AK4023" i="8" s="1"/>
  <c r="AJ3865" i="8"/>
  <c r="AK3865" i="8" s="1" a="1"/>
  <c r="AK3865" i="8" s="1"/>
  <c r="AJ3858" i="8"/>
  <c r="AK3858" i="8" s="1" a="1"/>
  <c r="AK3858" i="8" s="1"/>
  <c r="AJ3844" i="8"/>
  <c r="AJ3230" i="8"/>
  <c r="AK3230" i="8" s="1" a="1"/>
  <c r="AK3230" i="8" s="1"/>
  <c r="D3230" i="8" s="1" a="1"/>
  <c r="D3230" i="8" s="1"/>
  <c r="AJ3343" i="8"/>
  <c r="AK3343" i="8" s="1" a="1"/>
  <c r="AK3343" i="8" s="1"/>
  <c r="AJ7864" i="8"/>
  <c r="AJ4861" i="8"/>
  <c r="AK4861" i="8" s="1" a="1"/>
  <c r="AK4861" i="8" s="1"/>
  <c r="AJ4841" i="8"/>
  <c r="AK4841" i="8" s="1" a="1"/>
  <c r="AK4841" i="8" s="1"/>
  <c r="AJ4814" i="8"/>
  <c r="AJ5493" i="8"/>
  <c r="AJ6216" i="8"/>
  <c r="AK6216" i="8" s="1" a="1"/>
  <c r="AK6216" i="8" s="1"/>
  <c r="AJ6208" i="8"/>
  <c r="AK6208" i="8" s="1" a="1"/>
  <c r="AK6208" i="8" s="1"/>
  <c r="AJ3295" i="8"/>
  <c r="AK3295" i="8" s="1" a="1"/>
  <c r="AK3295" i="8" s="1"/>
  <c r="AJ7246" i="8"/>
  <c r="AK7246" i="8" s="1" a="1"/>
  <c r="AK7246" i="8" s="1"/>
  <c r="AJ7607" i="8"/>
  <c r="AJ7596" i="8"/>
  <c r="AJ8276" i="8"/>
  <c r="AK8276" i="8" s="1" a="1"/>
  <c r="AK8276" i="8" s="1"/>
  <c r="AJ7799" i="8"/>
  <c r="AJ3798" i="8"/>
  <c r="AK3798" i="8" s="1" a="1"/>
  <c r="AK3798" i="8" s="1"/>
  <c r="AJ3775" i="8"/>
  <c r="AJ6685" i="8"/>
  <c r="AK6685" i="8" s="1" a="1"/>
  <c r="AK6685" i="8" s="1"/>
  <c r="D6685" i="8" s="1" a="1"/>
  <c r="D6685" i="8" s="1"/>
  <c r="AJ4133" i="8"/>
  <c r="AK4133" i="8" s="1" a="1"/>
  <c r="AK4133" i="8" s="1"/>
  <c r="AJ4125" i="8"/>
  <c r="AK4125" i="8" s="1" a="1"/>
  <c r="AK4125" i="8" s="1"/>
  <c r="D4125" i="8" s="1" a="1"/>
  <c r="D4125" i="8" s="1"/>
  <c r="AJ2520" i="8"/>
  <c r="AJ2505" i="8"/>
  <c r="AJ238" i="8"/>
  <c r="AK238" i="8" s="1" a="1"/>
  <c r="AK238" i="8" s="1"/>
  <c r="AJ231" i="8"/>
  <c r="AK231" i="8" s="1" a="1"/>
  <c r="AK231" i="8" s="1"/>
  <c r="AJ1271" i="8"/>
  <c r="AJ1264" i="8"/>
  <c r="AJ762" i="8"/>
  <c r="AJ754" i="8"/>
  <c r="AJ245" i="8"/>
  <c r="AJ2440" i="8"/>
  <c r="AK8575" i="8" a="1"/>
  <c r="AK8575" i="8" s="1"/>
  <c r="AJ1812" i="8"/>
  <c r="AK1812" i="8" s="1" a="1"/>
  <c r="AK1812" i="8" s="1"/>
  <c r="AJ4314" i="8"/>
  <c r="AJ6936" i="8"/>
  <c r="AJ1305" i="8"/>
  <c r="AJ1302" i="8"/>
  <c r="AK1302" i="8" s="1" a="1"/>
  <c r="AK1302" i="8" s="1"/>
  <c r="D1302" i="8" s="1" a="1"/>
  <c r="D1302" i="8" s="1"/>
  <c r="AJ7474" i="8"/>
  <c r="AJ1546" i="8"/>
  <c r="AJ1531" i="8"/>
  <c r="AJ3823" i="8"/>
  <c r="AJ3394" i="8"/>
  <c r="AK3394" i="8" s="1" a="1"/>
  <c r="AK3394" i="8" s="1"/>
  <c r="AJ4463" i="8"/>
  <c r="AK4463" i="8" s="1" a="1"/>
  <c r="AK4463" i="8" s="1"/>
  <c r="D4463" i="8" s="1" a="1"/>
  <c r="D4463" i="8" s="1"/>
  <c r="AJ6425" i="8"/>
  <c r="AJ6409" i="8"/>
  <c r="AJ6398" i="8"/>
  <c r="AJ8410" i="8"/>
  <c r="AJ8407" i="8"/>
  <c r="AK8407" i="8" s="1" a="1"/>
  <c r="AK8407" i="8" s="1"/>
  <c r="D8407" i="8" s="1" a="1"/>
  <c r="D8407" i="8" s="1"/>
  <c r="AJ8400" i="8"/>
  <c r="AK8400" i="8" s="1" a="1"/>
  <c r="AK8400" i="8" s="1"/>
  <c r="AJ5748" i="8"/>
  <c r="AJ4029" i="8"/>
  <c r="AK4029" i="8" s="1" a="1"/>
  <c r="AK4029" i="8" s="1"/>
  <c r="D4029" i="8" s="1" a="1"/>
  <c r="D4029" i="8" s="1"/>
  <c r="AJ1568" i="8"/>
  <c r="AJ3229" i="8"/>
  <c r="D12179" i="8" a="1"/>
  <c r="D12179" i="8" s="1"/>
  <c r="D570" i="8" a="1"/>
  <c r="D570" i="8" s="1"/>
  <c r="D7436" i="8" a="1"/>
  <c r="D7436" i="8" s="1"/>
  <c r="D1138" i="8" a="1"/>
  <c r="D1138" i="8" s="1"/>
  <c r="D5492" i="8" a="1"/>
  <c r="D5492" i="8" s="1"/>
  <c r="D5484" i="8" a="1"/>
  <c r="D5484" i="8" s="1"/>
  <c r="D3299" i="8" a="1"/>
  <c r="D3299" i="8" s="1"/>
  <c r="D530" i="8" a="1"/>
  <c r="D530" i="8" s="1"/>
  <c r="D2271" i="8" a="1"/>
  <c r="D2271" i="8" s="1"/>
  <c r="D6365" i="8" a="1"/>
  <c r="D6365" i="8" s="1"/>
  <c r="D4141" i="8" a="1"/>
  <c r="D4141" i="8" s="1"/>
  <c r="D4447" i="8" a="1"/>
  <c r="D4447" i="8" s="1"/>
  <c r="D634" i="8" a="1"/>
  <c r="D634" i="8" s="1"/>
  <c r="D602" i="8" a="1"/>
  <c r="D602" i="8" s="1"/>
  <c r="D4204" i="8" a="1"/>
  <c r="D4204" i="8" s="1"/>
  <c r="D4172" i="8" a="1"/>
  <c r="D4172" i="8" s="1"/>
  <c r="D5672" i="8" a="1"/>
  <c r="D5672" i="8" s="1"/>
  <c r="D8128" i="8" a="1"/>
  <c r="D8128" i="8" s="1"/>
  <c r="D2293" i="8" a="1"/>
  <c r="D2293" i="8" s="1"/>
  <c r="D519" i="8" a="1"/>
  <c r="D519" i="8" s="1"/>
  <c r="D7363" i="8" a="1"/>
  <c r="D7363" i="8" s="1"/>
  <c r="D8497" i="8" a="1"/>
  <c r="D8497" i="8" s="1"/>
  <c r="D4581" i="8" a="1"/>
  <c r="D4581" i="8" s="1"/>
  <c r="D5257" i="8" a="1"/>
  <c r="D5257" i="8" s="1"/>
  <c r="D6206" i="8" a="1"/>
  <c r="D6206" i="8" s="1"/>
  <c r="D2998" i="8" a="1"/>
  <c r="D2998" i="8" s="1"/>
  <c r="D7421" i="8" a="1"/>
  <c r="D7421" i="8" s="1"/>
  <c r="D1706" i="8" a="1"/>
  <c r="D1706" i="8" s="1"/>
  <c r="D3686" i="8" a="1"/>
  <c r="D3686" i="8" s="1"/>
  <c r="D6023" i="8" a="1"/>
  <c r="D6023" i="8" s="1"/>
  <c r="D8020" i="8" a="1"/>
  <c r="D8020" i="8" s="1"/>
  <c r="D1981" i="8" a="1"/>
  <c r="D1981" i="8" s="1"/>
  <c r="D5130" i="8" a="1"/>
  <c r="D5130" i="8" s="1"/>
  <c r="D5301" i="8" a="1"/>
  <c r="D5301" i="8" s="1"/>
  <c r="D7543" i="8" a="1"/>
  <c r="D7543" i="8" s="1"/>
  <c r="D6057" i="8" a="1"/>
  <c r="D6057" i="8" s="1"/>
  <c r="D2546" i="8" a="1"/>
  <c r="D2546" i="8" s="1"/>
  <c r="D4558" i="8" a="1"/>
  <c r="D4558" i="8" s="1"/>
  <c r="D3771" i="8" a="1"/>
  <c r="D3771" i="8" s="1"/>
  <c r="D6069" i="8" a="1"/>
  <c r="D6069" i="8" s="1"/>
  <c r="D6865" i="8" a="1"/>
  <c r="D6865" i="8" s="1"/>
  <c r="D6849" i="8" a="1"/>
  <c r="D6849" i="8" s="1"/>
  <c r="D7934" i="8" a="1"/>
  <c r="D7934" i="8" s="1"/>
  <c r="D8307" i="8" a="1"/>
  <c r="D8307" i="8" s="1"/>
  <c r="D259" i="8" a="1"/>
  <c r="D259" i="8" s="1"/>
  <c r="D4137" i="8" a="1"/>
  <c r="D4137" i="8" s="1"/>
  <c r="D2526" i="8" a="1"/>
  <c r="D2526" i="8" s="1"/>
  <c r="D3226" i="8" a="1"/>
  <c r="D3226" i="8" s="1"/>
  <c r="D7219" i="8" a="1"/>
  <c r="D7219" i="8" s="1"/>
  <c r="D1643" i="8" a="1"/>
  <c r="D1643" i="8" s="1"/>
  <c r="D4294" i="8" a="1"/>
  <c r="D4294" i="8" s="1"/>
  <c r="D3755" i="8" a="1"/>
  <c r="D3755" i="8" s="1"/>
  <c r="D5093" i="8" a="1"/>
  <c r="D5093" i="8" s="1"/>
  <c r="D4330" i="8" a="1"/>
  <c r="D4330" i="8" s="1"/>
  <c r="D1655" i="8" a="1"/>
  <c r="D1655" i="8" s="1"/>
  <c r="D204" i="8" a="1"/>
  <c r="D204" i="8" s="1"/>
  <c r="D4146" i="8" a="1"/>
  <c r="D4146" i="8" s="1"/>
  <c r="D6888" i="8" a="1"/>
  <c r="D6888" i="8" s="1"/>
  <c r="D4326" i="8" a="1"/>
  <c r="D4326" i="8" s="1"/>
  <c r="D2782" i="8" a="1"/>
  <c r="D2782" i="8" s="1"/>
  <c r="D5918" i="8" a="1"/>
  <c r="D5918" i="8" s="1"/>
  <c r="D5127" i="8" a="1"/>
  <c r="D5127" i="8" s="1"/>
  <c r="D8523" i="8" a="1"/>
  <c r="D8523" i="8" s="1"/>
  <c r="D3381" i="8" a="1"/>
  <c r="D3381" i="8" s="1"/>
  <c r="D6590" i="8" a="1"/>
  <c r="D6590" i="8" s="1"/>
  <c r="D2741" i="8" a="1"/>
  <c r="D2741" i="8" s="1"/>
  <c r="D1612" i="8" a="1"/>
  <c r="D1612" i="8" s="1"/>
  <c r="D4274" i="8" a="1"/>
  <c r="D4274" i="8" s="1"/>
  <c r="D8227" i="8" a="1"/>
  <c r="D8227" i="8" s="1"/>
  <c r="D5443" i="8" a="1"/>
  <c r="D5443" i="8" s="1"/>
  <c r="D3916" i="8" a="1"/>
  <c r="D3916" i="8" s="1"/>
  <c r="D7745" i="8" a="1"/>
  <c r="D7745" i="8" s="1"/>
  <c r="D7563" i="8" a="1"/>
  <c r="D7563" i="8" s="1"/>
  <c r="D7404" i="8" a="1"/>
  <c r="D7404" i="8" s="1"/>
  <c r="D5943" i="8" a="1"/>
  <c r="D5943" i="8" s="1"/>
  <c r="D1009" i="8" a="1"/>
  <c r="D1009" i="8" s="1"/>
  <c r="D7734" i="8" a="1"/>
  <c r="D7734" i="8" s="1"/>
  <c r="D7693" i="8" a="1"/>
  <c r="D7693" i="8" s="1"/>
  <c r="D3600" i="8" a="1"/>
  <c r="D3600" i="8" s="1"/>
  <c r="D2359" i="8" a="1"/>
  <c r="D2359" i="8" s="1"/>
  <c r="D1605" i="8" a="1"/>
  <c r="D1605" i="8" s="1"/>
  <c r="D1940" i="8" a="1"/>
  <c r="D1940" i="8" s="1"/>
  <c r="D4970" i="8" a="1"/>
  <c r="D4970" i="8" s="1"/>
  <c r="D6469" i="8" a="1"/>
  <c r="D6469" i="8" s="1"/>
  <c r="D641" i="8" a="1"/>
  <c r="D641" i="8" s="1"/>
  <c r="D1315" i="8" a="1"/>
  <c r="D1315" i="8" s="1"/>
  <c r="D4702" i="8" a="1"/>
  <c r="D4702" i="8" s="1"/>
  <c r="D791" i="8" a="1"/>
  <c r="D791" i="8" s="1"/>
  <c r="D2273" i="8" a="1"/>
  <c r="D2273" i="8" s="1"/>
  <c r="AJ9129" i="8"/>
  <c r="AJ9126" i="8"/>
  <c r="AJ9119" i="8"/>
  <c r="AK9119" i="8" s="1" a="1"/>
  <c r="AK9119" i="8" s="1"/>
  <c r="AJ9115" i="8"/>
  <c r="AK9115" i="8" s="1" a="1"/>
  <c r="AK9115" i="8" s="1"/>
  <c r="AK9112" i="8" a="1"/>
  <c r="AK9112" i="8" s="1"/>
  <c r="AJ9101" i="8"/>
  <c r="AJ9097" i="8"/>
  <c r="AJ9094" i="8"/>
  <c r="AJ9087" i="8"/>
  <c r="AK9087" i="8" s="1" a="1"/>
  <c r="AK9087" i="8" s="1"/>
  <c r="AJ9083" i="8"/>
  <c r="AK9083" i="8" s="1" a="1"/>
  <c r="AK9083" i="8" s="1"/>
  <c r="AK9080" i="8" a="1"/>
  <c r="AK9080" i="8" s="1"/>
  <c r="AJ9069" i="8"/>
  <c r="AJ9065" i="8"/>
  <c r="AJ9062" i="8"/>
  <c r="AJ9055" i="8"/>
  <c r="AK9055" i="8" s="1" a="1"/>
  <c r="AK9055" i="8" s="1"/>
  <c r="AJ9051" i="8"/>
  <c r="AK9051" i="8" s="1" a="1"/>
  <c r="AK9051" i="8" s="1"/>
  <c r="AK9048" i="8" a="1"/>
  <c r="AK9048" i="8" s="1"/>
  <c r="AJ9037" i="8"/>
  <c r="AJ9033" i="8"/>
  <c r="AJ9030" i="8"/>
  <c r="AJ9023" i="8"/>
  <c r="AK9023" i="8" s="1" a="1"/>
  <c r="AK9023" i="8" s="1"/>
  <c r="AJ9019" i="8"/>
  <c r="AK9019" i="8" s="1" a="1"/>
  <c r="AK9019" i="8" s="1"/>
  <c r="AK9016" i="8" a="1"/>
  <c r="AK9016" i="8" s="1"/>
  <c r="AJ9005" i="8"/>
  <c r="AJ9001" i="8"/>
  <c r="AJ8998" i="8"/>
  <c r="AJ8991" i="8"/>
  <c r="AK8991" i="8" s="1" a="1"/>
  <c r="AK8991" i="8" s="1"/>
  <c r="AJ8987" i="8"/>
  <c r="AK8987" i="8" s="1" a="1"/>
  <c r="AK8987" i="8" s="1"/>
  <c r="AK8984" i="8" a="1"/>
  <c r="AK8984" i="8" s="1"/>
  <c r="AJ8973" i="8"/>
  <c r="AJ8966" i="8"/>
  <c r="AJ8962" i="8"/>
  <c r="AK8962" i="8" s="1" a="1"/>
  <c r="AK8962" i="8" s="1"/>
  <c r="AJ8959" i="8"/>
  <c r="AK8956" i="8" a="1"/>
  <c r="AK8956" i="8" s="1"/>
  <c r="AJ8953" i="8"/>
  <c r="AJ8950" i="8"/>
  <c r="AK8950" i="8" s="1" a="1"/>
  <c r="AK8950" i="8" s="1"/>
  <c r="AJ8946" i="8"/>
  <c r="AJ8925" i="8"/>
  <c r="AK8896" i="8" a="1"/>
  <c r="AK8896" i="8" s="1"/>
  <c r="AK8870" i="8" a="1"/>
  <c r="AK8870" i="8" s="1"/>
  <c r="AJ8861" i="8"/>
  <c r="AK8861" i="8" s="1" a="1"/>
  <c r="AK8861" i="8" s="1"/>
  <c r="AJ8845" i="8"/>
  <c r="AK8845" i="8" s="1" a="1"/>
  <c r="AK8845" i="8" s="1"/>
  <c r="AJ8830" i="8"/>
  <c r="AK8814" i="8" a="1"/>
  <c r="AK8814" i="8" s="1"/>
  <c r="AJ8808" i="8"/>
  <c r="AK8808" i="8" s="1" a="1"/>
  <c r="AK8808" i="8" s="1"/>
  <c r="AK8795" i="8" a="1"/>
  <c r="AK8795" i="8" s="1"/>
  <c r="AJ8781" i="8"/>
  <c r="AJ8767" i="8"/>
  <c r="AK8767" i="8" s="1" a="1"/>
  <c r="AK8767" i="8" s="1"/>
  <c r="AJ8756" i="8"/>
  <c r="AJ8741" i="8"/>
  <c r="AK8715" i="8" a="1"/>
  <c r="AK8715" i="8" s="1"/>
  <c r="AJ8683" i="8"/>
  <c r="AK8683" i="8" s="1" a="1"/>
  <c r="AK8683" i="8" s="1"/>
  <c r="AJ8679" i="8"/>
  <c r="AJ5389" i="8"/>
  <c r="AK5389" i="8" s="1" a="1"/>
  <c r="AK5389" i="8" s="1"/>
  <c r="D5389" i="8" s="1" a="1"/>
  <c r="D5389" i="8" s="1"/>
  <c r="AJ5378" i="8"/>
  <c r="AK4001" i="8" a="1"/>
  <c r="AK4001" i="8" s="1"/>
  <c r="D4001" i="8" s="1" a="1"/>
  <c r="D4001" i="8" s="1"/>
  <c r="AJ3077" i="8"/>
  <c r="AK3077" i="8" s="1" a="1"/>
  <c r="AK3077" i="8" s="1"/>
  <c r="D3077" i="8" s="1" a="1"/>
  <c r="D3077" i="8" s="1"/>
  <c r="AJ2596" i="8"/>
  <c r="AK2596" i="8" s="1" a="1"/>
  <c r="AK2596" i="8" s="1"/>
  <c r="D2596" i="8" s="1" a="1"/>
  <c r="D2596" i="8" s="1"/>
  <c r="AJ2630" i="8"/>
  <c r="AK2630" i="8" s="1" a="1"/>
  <c r="AK2630" i="8" s="1"/>
  <c r="D2630" i="8" s="1" a="1"/>
  <c r="D2630" i="8" s="1"/>
  <c r="AK2622" i="8" a="1"/>
  <c r="AK2622" i="8" s="1"/>
  <c r="D2622" i="8" s="1" a="1"/>
  <c r="D2622" i="8" s="1"/>
  <c r="D5161" i="8" a="1"/>
  <c r="D5161" i="8" s="1"/>
  <c r="D289" i="8" a="1"/>
  <c r="D289" i="8" s="1"/>
  <c r="D8132" i="8" a="1"/>
  <c r="D8132" i="8" s="1"/>
  <c r="D618" i="8" a="1"/>
  <c r="D618" i="8" s="1"/>
  <c r="D1559" i="8" a="1"/>
  <c r="D1559" i="8" s="1"/>
  <c r="D1421" i="8" a="1"/>
  <c r="D1421" i="8" s="1"/>
  <c r="D7395" i="8" a="1"/>
  <c r="D7395" i="8" s="1"/>
  <c r="D6012" i="8" a="1"/>
  <c r="D6012" i="8" s="1"/>
  <c r="D6824" i="8" a="1"/>
  <c r="D6824" i="8" s="1"/>
  <c r="D4872" i="8" a="1"/>
  <c r="D4872" i="8" s="1"/>
  <c r="D4775" i="8" a="1"/>
  <c r="D4775" i="8" s="1"/>
  <c r="D4767" i="8" a="1"/>
  <c r="D4767" i="8" s="1"/>
  <c r="D1596" i="8" a="1"/>
  <c r="D1596" i="8" s="1"/>
  <c r="D3040" i="8" a="1"/>
  <c r="D3040" i="8" s="1"/>
  <c r="D2240" i="8" a="1"/>
  <c r="D2240" i="8" s="1"/>
  <c r="D6787" i="8" a="1"/>
  <c r="D6787" i="8" s="1"/>
  <c r="D6159" i="8" a="1"/>
  <c r="D6159" i="8" s="1"/>
  <c r="D4808" i="8" a="1"/>
  <c r="D4808" i="8" s="1"/>
  <c r="D8195" i="8" a="1"/>
  <c r="D8195" i="8" s="1"/>
  <c r="AK9108" i="8" a="1"/>
  <c r="AK9108" i="8" s="1"/>
  <c r="AK9093" i="8" a="1"/>
  <c r="AK9093" i="8" s="1"/>
  <c r="AK9076" i="8" a="1"/>
  <c r="AK9076" i="8" s="1"/>
  <c r="AK9061" i="8" a="1"/>
  <c r="AK9061" i="8" s="1"/>
  <c r="AK9044" i="8" a="1"/>
  <c r="AK9044" i="8" s="1"/>
  <c r="AK9029" i="8" a="1"/>
  <c r="AK9029" i="8" s="1"/>
  <c r="AK9012" i="8" a="1"/>
  <c r="AK9012" i="8" s="1"/>
  <c r="AK8997" i="8" a="1"/>
  <c r="AK8997" i="8" s="1"/>
  <c r="AK8980" i="8" a="1"/>
  <c r="AK8980" i="8" s="1"/>
  <c r="AK8976" i="8" a="1"/>
  <c r="AK8976" i="8" s="1"/>
  <c r="AK8965" i="8" a="1"/>
  <c r="AK8965" i="8" s="1"/>
  <c r="AJ8952" i="8"/>
  <c r="AJ8949" i="8"/>
  <c r="AK8949" i="8" s="1" a="1"/>
  <c r="AK8949" i="8" s="1"/>
  <c r="AJ8927" i="8"/>
  <c r="AK8927" i="8" s="1" a="1"/>
  <c r="AK8927" i="8" s="1"/>
  <c r="AJ8924" i="8"/>
  <c r="AK8864" i="8" a="1"/>
  <c r="AK8864" i="8" s="1"/>
  <c r="AJ8842" i="8"/>
  <c r="AK8829" i="8" a="1"/>
  <c r="AK8829" i="8" s="1"/>
  <c r="AK8755" i="8" a="1"/>
  <c r="AK8755" i="8" s="1"/>
  <c r="AJ8733" i="8"/>
  <c r="AJ8719" i="8"/>
  <c r="AK8719" i="8" s="1" a="1"/>
  <c r="AK8719" i="8" s="1"/>
  <c r="D5684" i="8" a="1"/>
  <c r="D5684" i="8" s="1"/>
  <c r="D2260" i="8" a="1"/>
  <c r="D2260" i="8" s="1"/>
  <c r="D4061" i="8" a="1"/>
  <c r="D4061" i="8" s="1"/>
  <c r="D6011" i="8" a="1"/>
  <c r="D6011" i="8" s="1"/>
  <c r="D6004" i="8" a="1"/>
  <c r="D6004" i="8" s="1"/>
  <c r="D5471" i="8" a="1"/>
  <c r="D5471" i="8" s="1"/>
  <c r="D8468" i="8" a="1"/>
  <c r="D8468" i="8" s="1"/>
  <c r="D1760" i="8" a="1"/>
  <c r="D1760" i="8" s="1"/>
  <c r="D2385" i="8" a="1"/>
  <c r="D2385" i="8" s="1"/>
  <c r="D3109" i="8" a="1"/>
  <c r="D3109" i="8" s="1"/>
  <c r="D7993" i="8" a="1"/>
  <c r="D7993" i="8" s="1"/>
  <c r="D2799" i="8" a="1"/>
  <c r="D2799" i="8" s="1"/>
  <c r="D2334" i="8" a="1"/>
  <c r="D2334" i="8" s="1"/>
  <c r="D3592" i="8" a="1"/>
  <c r="D3592" i="8" s="1"/>
  <c r="D7494" i="8" a="1"/>
  <c r="D7494" i="8" s="1"/>
  <c r="D1922" i="8" a="1"/>
  <c r="D1922" i="8" s="1"/>
  <c r="D5024" i="8" a="1"/>
  <c r="D5024" i="8" s="1"/>
  <c r="D5008" i="8" a="1"/>
  <c r="D5008" i="8" s="1"/>
  <c r="D5212" i="8" a="1"/>
  <c r="D5212" i="8" s="1"/>
  <c r="D6573" i="8" a="1"/>
  <c r="D6573" i="8" s="1"/>
  <c r="D1660" i="8" a="1"/>
  <c r="D1660" i="8" s="1"/>
  <c r="D8137" i="8" a="1"/>
  <c r="D8137" i="8" s="1"/>
  <c r="D8599" i="8" a="1"/>
  <c r="D8599" i="8" s="1"/>
  <c r="D3510" i="8" a="1"/>
  <c r="D3510" i="8" s="1"/>
  <c r="D6636" i="8" a="1"/>
  <c r="D6636" i="8" s="1"/>
  <c r="D6941" i="8" a="1"/>
  <c r="D6941" i="8" s="1"/>
  <c r="D3782" i="8" a="1"/>
  <c r="D3782" i="8" s="1"/>
  <c r="D6437" i="8" a="1"/>
  <c r="D6437" i="8" s="1"/>
  <c r="AK9104" i="8" a="1"/>
  <c r="AK9104" i="8" s="1"/>
  <c r="AK9072" i="8" a="1"/>
  <c r="AK9072" i="8" s="1"/>
  <c r="AK9040" i="8" a="1"/>
  <c r="AK9040" i="8" s="1"/>
  <c r="AK9008" i="8" a="1"/>
  <c r="AK9008" i="8" s="1"/>
  <c r="AK8938" i="8" a="1"/>
  <c r="AK8938" i="8" s="1"/>
  <c r="AJ4015" i="8"/>
  <c r="AK4015" i="8" s="1" a="1"/>
  <c r="AK4015" i="8" s="1"/>
  <c r="D4015" i="8" s="1" a="1"/>
  <c r="D4015" i="8" s="1"/>
  <c r="AK3080" i="8" a="1"/>
  <c r="AK3080" i="8" s="1"/>
  <c r="D3080" i="8" s="1" a="1"/>
  <c r="D3080" i="8" s="1"/>
  <c r="D614" i="8" a="1"/>
  <c r="D614" i="8" s="1"/>
  <c r="D606" i="8" a="1"/>
  <c r="D606" i="8" s="1"/>
  <c r="D2842" i="8" a="1"/>
  <c r="D2842" i="8" s="1"/>
  <c r="D6539" i="8" a="1"/>
  <c r="D6539" i="8" s="1"/>
  <c r="D8459" i="8" a="1"/>
  <c r="D8459" i="8" s="1"/>
  <c r="D8451" i="8" a="1"/>
  <c r="D8451" i="8" s="1"/>
  <c r="D6810" i="8" a="1"/>
  <c r="D6810" i="8" s="1"/>
  <c r="D2579" i="8" a="1"/>
  <c r="D2579" i="8" s="1"/>
  <c r="D3179" i="8" a="1"/>
  <c r="D3179" i="8" s="1"/>
  <c r="D8522" i="8" a="1"/>
  <c r="D8522" i="8" s="1"/>
  <c r="D1782" i="8" a="1"/>
  <c r="D1782" i="8" s="1"/>
  <c r="D2543" i="8" a="1"/>
  <c r="D2543" i="8" s="1"/>
  <c r="D2535" i="8" a="1"/>
  <c r="D2535" i="8" s="1"/>
  <c r="D3385" i="8" a="1"/>
  <c r="D3385" i="8" s="1"/>
  <c r="D5400" i="8" a="1"/>
  <c r="D5400" i="8" s="1"/>
  <c r="D7242" i="8" a="1"/>
  <c r="D7242" i="8" s="1"/>
  <c r="D1175" i="8" a="1"/>
  <c r="D1175" i="8" s="1"/>
  <c r="AK9132" i="8" a="1"/>
  <c r="AK9132" i="8" s="1"/>
  <c r="AJ9114" i="8"/>
  <c r="AK9100" i="8" a="1"/>
  <c r="AK9100" i="8" s="1"/>
  <c r="AJ9082" i="8"/>
  <c r="AK9068" i="8" a="1"/>
  <c r="AK9068" i="8" s="1"/>
  <c r="AJ9050" i="8"/>
  <c r="AK9036" i="8" a="1"/>
  <c r="AK9036" i="8" s="1"/>
  <c r="AJ9018" i="8"/>
  <c r="AK9004" i="8" a="1"/>
  <c r="AK9004" i="8" s="1"/>
  <c r="AJ8993" i="8"/>
  <c r="AK8993" i="8" s="1" a="1"/>
  <c r="AK8993" i="8" s="1"/>
  <c r="AJ8986" i="8"/>
  <c r="AJ8975" i="8"/>
  <c r="AK8975" i="8" s="1" a="1"/>
  <c r="AK8975" i="8" s="1"/>
  <c r="AJ8968" i="8"/>
  <c r="AK8968" i="8" s="1" a="1"/>
  <c r="AK8968" i="8" s="1"/>
  <c r="AJ8948" i="8"/>
  <c r="AK8948" i="8" s="1" a="1"/>
  <c r="AK8948" i="8" s="1"/>
  <c r="AJ8941" i="8"/>
  <c r="AJ8934" i="8"/>
  <c r="AJ8930" i="8"/>
  <c r="AK8930" i="8" s="1" a="1"/>
  <c r="AK8930" i="8" s="1"/>
  <c r="AK8875" i="8" a="1"/>
  <c r="AK8875" i="8" s="1"/>
  <c r="AJ8872" i="8"/>
  <c r="AK8872" i="8" s="1" a="1"/>
  <c r="AK8872" i="8" s="1"/>
  <c r="AK8859" i="8" a="1"/>
  <c r="AK8859" i="8" s="1"/>
  <c r="AJ8856" i="8"/>
  <c r="AK8832" i="8" a="1"/>
  <c r="AK8832" i="8" s="1"/>
  <c r="AJ8813" i="8"/>
  <c r="AK8813" i="8" s="1" a="1"/>
  <c r="AK8813" i="8" s="1"/>
  <c r="AJ8780" i="8"/>
  <c r="AJ8765" i="8"/>
  <c r="AJ8751" i="8"/>
  <c r="AK8751" i="8" s="1" a="1"/>
  <c r="AK8751" i="8" s="1"/>
  <c r="AJ8740" i="8"/>
  <c r="AJ8725" i="8"/>
  <c r="AJ4011" i="8"/>
  <c r="AK4011" i="8" s="1" a="1"/>
  <c r="AK4011" i="8" s="1"/>
  <c r="D4011" i="8" s="1" a="1"/>
  <c r="D4011" i="8" s="1"/>
  <c r="AJ5373" i="8"/>
  <c r="AK5373" i="8" s="1" a="1"/>
  <c r="AK5373" i="8" s="1"/>
  <c r="D5373" i="8" s="1" a="1"/>
  <c r="D5373" i="8" s="1"/>
  <c r="AJ4433" i="8"/>
  <c r="AK3072" i="8" a="1"/>
  <c r="AK3072" i="8" s="1"/>
  <c r="D3072" i="8" s="1" a="1"/>
  <c r="D3072" i="8" s="1"/>
  <c r="D5166" i="8" a="1"/>
  <c r="D5166" i="8" s="1"/>
  <c r="D8171" i="8" a="1"/>
  <c r="D8171" i="8" s="1"/>
  <c r="D8223" i="8" a="1"/>
  <c r="D8223" i="8" s="1"/>
  <c r="D2908" i="8" a="1"/>
  <c r="D2908" i="8" s="1"/>
  <c r="D6391" i="8" a="1"/>
  <c r="D6391" i="8" s="1"/>
  <c r="D7011" i="8" a="1"/>
  <c r="D7011" i="8" s="1"/>
  <c r="D6909" i="8" a="1"/>
  <c r="D6909" i="8" s="1"/>
  <c r="D7731" i="8" a="1"/>
  <c r="D7731" i="8" s="1"/>
  <c r="D5345" i="8" a="1"/>
  <c r="D5345" i="8" s="1"/>
  <c r="D5526" i="8" a="1"/>
  <c r="D5526" i="8" s="1"/>
  <c r="D7349" i="8" a="1"/>
  <c r="D7349" i="8" s="1"/>
  <c r="D2798" i="8" a="1"/>
  <c r="D2798" i="8" s="1"/>
  <c r="D2318" i="8" a="1"/>
  <c r="D2318" i="8" s="1"/>
  <c r="D2733" i="8" a="1"/>
  <c r="D2733" i="8" s="1"/>
  <c r="D6186" i="8" a="1"/>
  <c r="D6186" i="8" s="1"/>
  <c r="D6654" i="8" a="1"/>
  <c r="D6654" i="8" s="1"/>
  <c r="D5641" i="8" a="1"/>
  <c r="D5641" i="8" s="1"/>
  <c r="D8291" i="8" a="1"/>
  <c r="D8291" i="8" s="1"/>
  <c r="D4714" i="8" a="1"/>
  <c r="D4714" i="8" s="1"/>
  <c r="D4706" i="8" a="1"/>
  <c r="D4706" i="8" s="1"/>
  <c r="D931" i="8" a="1"/>
  <c r="D931" i="8" s="1"/>
  <c r="D6216" i="8" a="1"/>
  <c r="D6216" i="8" s="1"/>
  <c r="D5062" i="8" a="1"/>
  <c r="D5062" i="8" s="1"/>
  <c r="D7585" i="8" a="1"/>
  <c r="D7585" i="8" s="1"/>
  <c r="D3313" i="8" a="1"/>
  <c r="D3313" i="8" s="1"/>
  <c r="D5088" i="8" a="1"/>
  <c r="D5088" i="8" s="1"/>
  <c r="D7471" i="8" a="1"/>
  <c r="D7471" i="8" s="1"/>
  <c r="D7463" i="8" a="1"/>
  <c r="D7463" i="8" s="1"/>
  <c r="D3832" i="8" a="1"/>
  <c r="D3832" i="8" s="1"/>
  <c r="AK9128" i="8" a="1"/>
  <c r="AK9128" i="8" s="1"/>
  <c r="AK9096" i="8" a="1"/>
  <c r="AK9096" i="8" s="1"/>
  <c r="AK9064" i="8" a="1"/>
  <c r="AK9064" i="8" s="1"/>
  <c r="AK9032" i="8" a="1"/>
  <c r="AK9032" i="8" s="1"/>
  <c r="AK9000" i="8" a="1"/>
  <c r="AK9000" i="8" s="1"/>
  <c r="AK8944" i="8" a="1"/>
  <c r="AK8944" i="8" s="1"/>
  <c r="AK8926" i="8" a="1"/>
  <c r="AK8926" i="8" s="1"/>
  <c r="AK8903" i="8" a="1"/>
  <c r="AK8903" i="8" s="1"/>
  <c r="AK8901" i="8" a="1"/>
  <c r="AK8901" i="8" s="1"/>
  <c r="AK8853" i="8" a="1"/>
  <c r="AK8853" i="8" s="1"/>
  <c r="AK8779" i="8" a="1"/>
  <c r="AK8779" i="8" s="1"/>
  <c r="AJ8703" i="8"/>
  <c r="AK8703" i="8" s="1" a="1"/>
  <c r="AK8703" i="8" s="1"/>
  <c r="AJ4425" i="8"/>
  <c r="AK4425" i="8" s="1" a="1"/>
  <c r="AK4425" i="8" s="1"/>
  <c r="D4425" i="8" s="1" a="1"/>
  <c r="D4425" i="8" s="1"/>
  <c r="AK3442" i="8" a="1"/>
  <c r="AK3442" i="8" s="1"/>
  <c r="D3442" i="8" s="1" a="1"/>
  <c r="D3442" i="8" s="1"/>
  <c r="AK3427" i="8" a="1"/>
  <c r="AK3427" i="8" s="1"/>
  <c r="D3427" i="8" s="1" a="1"/>
  <c r="D3427" i="8" s="1"/>
  <c r="D318" i="8" a="1"/>
  <c r="D318" i="8" s="1"/>
  <c r="D8215" i="8" a="1"/>
  <c r="D8215" i="8" s="1"/>
  <c r="D5970" i="8" a="1"/>
  <c r="D5970" i="8" s="1"/>
  <c r="D5962" i="8" a="1"/>
  <c r="D5962" i="8" s="1"/>
  <c r="D6754" i="8" a="1"/>
  <c r="D6754" i="8" s="1"/>
  <c r="D5707" i="8" a="1"/>
  <c r="D5707" i="8" s="1"/>
  <c r="D2718" i="8" a="1"/>
  <c r="D2718" i="8" s="1"/>
  <c r="D6383" i="8" a="1"/>
  <c r="D6383" i="8" s="1"/>
  <c r="D8100" i="8" a="1"/>
  <c r="D8100" i="8" s="1"/>
  <c r="D4590" i="8" a="1"/>
  <c r="D4590" i="8" s="1"/>
  <c r="D2933" i="8" a="1"/>
  <c r="D2933" i="8" s="1"/>
  <c r="D4232" i="8" a="1"/>
  <c r="D4232" i="8" s="1"/>
  <c r="D1629" i="8" a="1"/>
  <c r="D1629" i="8" s="1"/>
  <c r="D670" i="8" a="1"/>
  <c r="D670" i="8" s="1"/>
  <c r="D3090" i="8" a="1"/>
  <c r="D3090" i="8" s="1"/>
  <c r="D6620" i="8" a="1"/>
  <c r="D6620" i="8" s="1"/>
  <c r="D5069" i="8" a="1"/>
  <c r="D5069" i="8" s="1"/>
  <c r="AK9124" i="8" a="1"/>
  <c r="AK9124" i="8" s="1"/>
  <c r="AJ9106" i="8"/>
  <c r="AK9092" i="8" a="1"/>
  <c r="AK9092" i="8" s="1"/>
  <c r="AJ9074" i="8"/>
  <c r="AK9060" i="8" a="1"/>
  <c r="AK9060" i="8" s="1"/>
  <c r="AK9045" i="8" a="1"/>
  <c r="AK9045" i="8" s="1"/>
  <c r="AJ9042" i="8"/>
  <c r="AK9028" i="8" a="1"/>
  <c r="AK9028" i="8" s="1"/>
  <c r="AK9013" i="8" a="1"/>
  <c r="AK9013" i="8" s="1"/>
  <c r="AJ9010" i="8"/>
  <c r="AK8996" i="8" a="1"/>
  <c r="AK8996" i="8" s="1"/>
  <c r="AJ8985" i="8"/>
  <c r="AK8981" i="8" a="1"/>
  <c r="AK8981" i="8" s="1"/>
  <c r="AJ8978" i="8"/>
  <c r="AK8957" i="8" a="1"/>
  <c r="AK8957" i="8" s="1"/>
  <c r="AK8951" i="8" a="1"/>
  <c r="AK8951" i="8" s="1"/>
  <c r="AJ8940" i="8"/>
  <c r="AJ8933" i="8"/>
  <c r="AJ8919" i="8"/>
  <c r="AJ8909" i="8"/>
  <c r="AK8909" i="8" s="1" a="1"/>
  <c r="AK8909" i="8" s="1"/>
  <c r="AJ8894" i="8"/>
  <c r="AJ8887" i="8"/>
  <c r="AJ8878" i="8"/>
  <c r="AK8878" i="8" s="1" a="1"/>
  <c r="AK8878" i="8" s="1"/>
  <c r="AK8869" i="8" a="1"/>
  <c r="AK8869" i="8" s="1"/>
  <c r="AJ8840" i="8"/>
  <c r="AK8840" i="8" s="1" a="1"/>
  <c r="AK8840" i="8" s="1"/>
  <c r="AJ8825" i="8"/>
  <c r="AK8806" i="8" a="1"/>
  <c r="AK8806" i="8" s="1"/>
  <c r="AJ8783" i="8"/>
  <c r="AK8783" i="8" s="1" a="1"/>
  <c r="AK8783" i="8" s="1"/>
  <c r="AJ8772" i="8"/>
  <c r="AJ8757" i="8"/>
  <c r="AJ8699" i="8"/>
  <c r="AK8699" i="8" s="1" a="1"/>
  <c r="AK8699" i="8" s="1"/>
  <c r="AJ8695" i="8"/>
  <c r="AJ5601" i="8"/>
  <c r="AK5601" i="8" s="1" a="1"/>
  <c r="AK5601" i="8" s="1"/>
  <c r="D5601" i="8" s="1" a="1"/>
  <c r="D5601" i="8" s="1"/>
  <c r="AJ5590" i="8"/>
  <c r="AJ4421" i="8"/>
  <c r="AK4421" i="8" s="1" a="1"/>
  <c r="AK4421" i="8" s="1"/>
  <c r="D4421" i="8" s="1" a="1"/>
  <c r="D4421" i="8" s="1"/>
  <c r="AK3434" i="8" a="1"/>
  <c r="AK3434" i="8" s="1"/>
  <c r="D3434" i="8" s="1" a="1"/>
  <c r="D3434" i="8" s="1"/>
  <c r="AJ2037" i="8"/>
  <c r="AK2037" i="8" s="1" a="1"/>
  <c r="AK2037" i="8" s="1"/>
  <c r="D2037" i="8" s="1" a="1"/>
  <c r="D2037" i="8" s="1"/>
  <c r="D626" i="8" a="1"/>
  <c r="D626" i="8" s="1"/>
  <c r="D2040" i="8" a="1"/>
  <c r="D2040" i="8" s="1"/>
  <c r="D310" i="8" a="1"/>
  <c r="D310" i="8" s="1"/>
  <c r="D7930" i="8" a="1"/>
  <c r="D7930" i="8" s="1"/>
  <c r="D1903" i="8" a="1"/>
  <c r="D1903" i="8" s="1"/>
  <c r="D2256" i="8" a="1"/>
  <c r="D2256" i="8" s="1"/>
  <c r="D5459" i="8" a="1"/>
  <c r="D5459" i="8" s="1"/>
  <c r="D3013" i="8" a="1"/>
  <c r="D3013" i="8" s="1"/>
  <c r="D7834" i="8" a="1"/>
  <c r="D7834" i="8" s="1"/>
  <c r="D7826" i="8" a="1"/>
  <c r="D7826" i="8" s="1"/>
  <c r="D8091" i="8" a="1"/>
  <c r="D8091" i="8" s="1"/>
  <c r="D1281" i="8" a="1"/>
  <c r="D1281" i="8" s="1"/>
  <c r="D4582" i="8" a="1"/>
  <c r="D4582" i="8" s="1"/>
  <c r="D5328" i="8" a="1"/>
  <c r="D5328" i="8" s="1"/>
  <c r="D3134" i="8" a="1"/>
  <c r="D3134" i="8" s="1"/>
  <c r="D1636" i="8" a="1"/>
  <c r="D1636" i="8" s="1"/>
  <c r="D1628" i="8" a="1"/>
  <c r="D1628" i="8" s="1"/>
  <c r="D6161" i="8" a="1"/>
  <c r="D6161" i="8" s="1"/>
  <c r="D7972" i="8" a="1"/>
  <c r="D7972" i="8" s="1"/>
  <c r="D7956" i="8" a="1"/>
  <c r="D7956" i="8" s="1"/>
  <c r="D3533" i="8" a="1"/>
  <c r="D3533" i="8" s="1"/>
  <c r="D5012" i="8" a="1"/>
  <c r="D5012" i="8" s="1"/>
  <c r="D4651" i="8" a="1"/>
  <c r="D4651" i="8" s="1"/>
  <c r="D3866" i="8" a="1"/>
  <c r="D3866" i="8" s="1"/>
  <c r="D3227" i="8" a="1"/>
  <c r="D3227" i="8" s="1"/>
  <c r="AK9120" i="8" a="1"/>
  <c r="AK9120" i="8" s="1"/>
  <c r="AK9088" i="8" a="1"/>
  <c r="AK9088" i="8" s="1"/>
  <c r="AK9056" i="8" a="1"/>
  <c r="AK9056" i="8" s="1"/>
  <c r="AK9024" i="8" a="1"/>
  <c r="AK9024" i="8" s="1"/>
  <c r="AK8992" i="8" a="1"/>
  <c r="AK8992" i="8" s="1"/>
  <c r="AJ8735" i="8"/>
  <c r="AK8735" i="8" s="1" a="1"/>
  <c r="AK8735" i="8" s="1"/>
  <c r="AJ4432" i="8"/>
  <c r="AK4432" i="8" s="1" a="1"/>
  <c r="AK4432" i="8" s="1"/>
  <c r="D4432" i="8" s="1" a="1"/>
  <c r="D4432" i="8" s="1"/>
  <c r="AJ2608" i="8"/>
  <c r="AK2608" i="8" s="1" a="1"/>
  <c r="AK2608" i="8" s="1"/>
  <c r="D2608" i="8" s="1" a="1"/>
  <c r="D2608" i="8" s="1"/>
  <c r="D12184" i="8" a="1"/>
  <c r="D12184" i="8" s="1"/>
  <c r="D4208" i="8" a="1"/>
  <c r="D4208" i="8" s="1"/>
  <c r="D1895" i="8" a="1"/>
  <c r="D1895" i="8" s="1"/>
  <c r="D3482" i="8" a="1"/>
  <c r="D3482" i="8" s="1"/>
  <c r="D5076" i="8" a="1"/>
  <c r="D5076" i="8" s="1"/>
  <c r="D499" i="8" a="1"/>
  <c r="D499" i="8" s="1"/>
  <c r="D2990" i="8" a="1"/>
  <c r="D2990" i="8" s="1"/>
  <c r="D8482" i="8" a="1"/>
  <c r="D8482" i="8" s="1"/>
  <c r="D2322" i="8" a="1"/>
  <c r="D2322" i="8" s="1"/>
  <c r="D6598" i="8" a="1"/>
  <c r="D6598" i="8" s="1"/>
  <c r="D1911" i="8" a="1"/>
  <c r="D1911" i="8" s="1"/>
  <c r="D2459" i="8" a="1"/>
  <c r="D2459" i="8" s="1"/>
  <c r="D5661" i="8" a="1"/>
  <c r="D5661" i="8" s="1"/>
  <c r="D8595" i="8" a="1"/>
  <c r="D8595" i="8" s="1"/>
  <c r="D263" i="8" a="1"/>
  <c r="D263" i="8" s="1"/>
  <c r="D4121" i="8" a="1"/>
  <c r="D4121" i="8" s="1"/>
  <c r="D746" i="8" a="1"/>
  <c r="D746" i="8" s="1"/>
  <c r="D7468" i="8" a="1"/>
  <c r="D7468" i="8" s="1"/>
  <c r="AJ9130" i="8"/>
  <c r="AK9116" i="8" a="1"/>
  <c r="AK9116" i="8" s="1"/>
  <c r="AJ9098" i="8"/>
  <c r="AK9098" i="8" s="1" a="1"/>
  <c r="AK9098" i="8" s="1"/>
  <c r="AK9084" i="8" a="1"/>
  <c r="AK9084" i="8" s="1"/>
  <c r="AJ9066" i="8"/>
  <c r="AK9052" i="8" a="1"/>
  <c r="AK9052" i="8" s="1"/>
  <c r="AJ9034" i="8"/>
  <c r="AK9020" i="8" a="1"/>
  <c r="AK9020" i="8" s="1"/>
  <c r="AJ9009" i="8"/>
  <c r="AK9009" i="8" s="1" a="1"/>
  <c r="AK9009" i="8" s="1"/>
  <c r="AJ9002" i="8"/>
  <c r="AK8988" i="8" a="1"/>
  <c r="AK8988" i="8" s="1"/>
  <c r="AJ8977" i="8"/>
  <c r="AK8970" i="8" a="1"/>
  <c r="AK8970" i="8" s="1"/>
  <c r="AK8963" i="8" a="1"/>
  <c r="AK8963" i="8" s="1"/>
  <c r="AJ8939" i="8"/>
  <c r="AK8939" i="8" s="1" a="1"/>
  <c r="AK8939" i="8" s="1"/>
  <c r="AJ8932" i="8"/>
  <c r="AJ8922" i="8"/>
  <c r="AJ8918" i="8"/>
  <c r="AJ8893" i="8"/>
  <c r="AJ8890" i="8"/>
  <c r="AJ8886" i="8"/>
  <c r="AK8886" i="8" s="1" a="1"/>
  <c r="AK8886" i="8" s="1"/>
  <c r="AJ8871" i="8"/>
  <c r="AK8871" i="8" s="1" a="1"/>
  <c r="AK8871" i="8" s="1"/>
  <c r="AJ8855" i="8"/>
  <c r="AK8855" i="8" s="1" a="1"/>
  <c r="AK8855" i="8" s="1"/>
  <c r="AJ8846" i="8"/>
  <c r="AK8846" i="8" s="1" a="1"/>
  <c r="AK8846" i="8" s="1"/>
  <c r="AK8837" i="8" a="1"/>
  <c r="AK8837" i="8" s="1"/>
  <c r="AJ8796" i="8"/>
  <c r="AJ8731" i="8"/>
  <c r="AK8731" i="8" s="1" a="1"/>
  <c r="AK8731" i="8" s="1"/>
  <c r="AJ8727" i="8"/>
  <c r="AJ8687" i="8"/>
  <c r="AK8687" i="8" s="1" a="1"/>
  <c r="AK8687" i="8" s="1"/>
  <c r="AJ8676" i="8"/>
  <c r="AK4424" i="8" a="1"/>
  <c r="AK4424" i="8" s="1"/>
  <c r="D4424" i="8" s="1" a="1"/>
  <c r="D4424" i="8" s="1"/>
  <c r="AJ6777" i="8"/>
  <c r="AK6777" i="8" s="1" a="1"/>
  <c r="AK6777" i="8" s="1"/>
  <c r="D6777" i="8" s="1" a="1"/>
  <c r="D6777" i="8" s="1"/>
  <c r="AJ6769" i="8"/>
  <c r="AK6769" i="8" s="1" a="1"/>
  <c r="AK6769" i="8" s="1"/>
  <c r="D6769" i="8" s="1" a="1"/>
  <c r="D6769" i="8" s="1"/>
  <c r="AK8805" i="8" a="1"/>
  <c r="AK8805" i="8" s="1"/>
  <c r="AJ4428" i="8"/>
  <c r="AK4428" i="8" s="1" a="1"/>
  <c r="AK4428" i="8" s="1"/>
  <c r="D4428" i="8" s="1" a="1"/>
  <c r="D4428" i="8" s="1"/>
  <c r="AJ3989" i="8"/>
  <c r="AK3989" i="8" s="1" a="1"/>
  <c r="AK3989" i="8" s="1"/>
  <c r="D3989" i="8" s="1" a="1"/>
  <c r="D3989" i="8" s="1"/>
  <c r="AJ3436" i="8"/>
  <c r="AJ3074" i="8"/>
  <c r="AK6779" i="8" a="1"/>
  <c r="AK6779" i="8" s="1"/>
  <c r="D6779" i="8" s="1" a="1"/>
  <c r="D6779" i="8" s="1"/>
  <c r="AJ2603" i="8"/>
  <c r="AJ2600" i="8"/>
  <c r="AK2600" i="8" s="1" a="1"/>
  <c r="AK2600" i="8" s="1"/>
  <c r="D2600" i="8" s="1" a="1"/>
  <c r="D2600" i="8" s="1"/>
  <c r="AJ2634" i="8"/>
  <c r="AK2634" i="8" s="1" a="1"/>
  <c r="AK2634" i="8" s="1"/>
  <c r="D2634" i="8" s="1" a="1"/>
  <c r="D2634" i="8" s="1"/>
  <c r="AJ2624" i="8"/>
  <c r="AK2624" i="8" s="1" a="1"/>
  <c r="AK2624" i="8" s="1"/>
  <c r="D2624" i="8" s="1" a="1"/>
  <c r="D2624" i="8" s="1"/>
  <c r="AK2615" i="8" a="1"/>
  <c r="AK2615" i="8" s="1"/>
  <c r="D2615" i="8" s="1" a="1"/>
  <c r="D2615" i="8" s="1"/>
  <c r="AJ1243" i="8"/>
  <c r="AK1219" i="8" a="1"/>
  <c r="AK1219" i="8" s="1"/>
  <c r="D1219" i="8" s="1" a="1"/>
  <c r="D1219" i="8" s="1"/>
  <c r="AK2972" i="8" a="1"/>
  <c r="AK2972" i="8" s="1"/>
  <c r="D2972" i="8" s="1" a="1"/>
  <c r="D2972" i="8" s="1"/>
  <c r="AJ2970" i="8"/>
  <c r="AJ2967" i="8"/>
  <c r="AK2967" i="8" s="1" a="1"/>
  <c r="AK2967" i="8" s="1"/>
  <c r="D2967" i="8" s="1" a="1"/>
  <c r="D2967" i="8" s="1"/>
  <c r="AJ3209" i="8"/>
  <c r="AJ5563" i="8"/>
  <c r="AJ5553" i="8"/>
  <c r="AK5553" i="8" s="1" a="1"/>
  <c r="AK5553" i="8" s="1"/>
  <c r="D5553" i="8" s="1" a="1"/>
  <c r="D5553" i="8" s="1"/>
  <c r="AJ2707" i="8"/>
  <c r="AK2707" i="8" s="1" a="1"/>
  <c r="AK2707" i="8" s="1"/>
  <c r="D2707" i="8" s="1" a="1"/>
  <c r="D2707" i="8" s="1"/>
  <c r="AK2704" i="8" a="1"/>
  <c r="AK2704" i="8" s="1"/>
  <c r="D2704" i="8" s="1" a="1"/>
  <c r="D2704" i="8" s="1"/>
  <c r="AJ2701" i="8"/>
  <c r="AJ5852" i="8"/>
  <c r="AK5839" i="8" a="1"/>
  <c r="AK5839" i="8" s="1"/>
  <c r="D5839" i="8" s="1" a="1"/>
  <c r="D5839" i="8" s="1"/>
  <c r="AJ5836" i="8"/>
  <c r="AK5836" i="8" s="1" a="1"/>
  <c r="AK5836" i="8" s="1"/>
  <c r="D5836" i="8" s="1" a="1"/>
  <c r="D5836" i="8" s="1"/>
  <c r="AJ5818" i="8"/>
  <c r="AJ5815" i="8"/>
  <c r="AJ177" i="8"/>
  <c r="AK177" i="8" s="1" a="1"/>
  <c r="AK177" i="8" s="1"/>
  <c r="D177" i="8" s="1" a="1"/>
  <c r="D177" i="8" s="1"/>
  <c r="AJ171" i="8"/>
  <c r="AK171" i="8" s="1" a="1"/>
  <c r="AK171" i="8" s="1"/>
  <c r="D171" i="8" s="1" a="1"/>
  <c r="D171" i="8" s="1"/>
  <c r="AJ164" i="8"/>
  <c r="AJ151" i="8"/>
  <c r="AK151" i="8" s="1" a="1"/>
  <c r="AK151" i="8" s="1"/>
  <c r="D151" i="8" s="1" a="1"/>
  <c r="D151" i="8" s="1"/>
  <c r="AK141" i="8" a="1"/>
  <c r="AK141" i="8" s="1"/>
  <c r="D141" i="8" s="1" a="1"/>
  <c r="D141" i="8" s="1"/>
  <c r="AJ131" i="8"/>
  <c r="AK131" i="8" s="1" a="1"/>
  <c r="AK131" i="8" s="1"/>
  <c r="D131" i="8" s="1" a="1"/>
  <c r="D131" i="8" s="1"/>
  <c r="AJ125" i="8"/>
  <c r="AK125" i="8" s="1" a="1"/>
  <c r="AK125" i="8" s="1"/>
  <c r="D125" i="8" s="1" a="1"/>
  <c r="D125" i="8" s="1"/>
  <c r="AJ121" i="8"/>
  <c r="AK99" i="8" a="1"/>
  <c r="AK99" i="8" s="1"/>
  <c r="D99" i="8" s="1" a="1"/>
  <c r="D99" i="8" s="1"/>
  <c r="AJ95" i="8"/>
  <c r="AK95" i="8" s="1" a="1"/>
  <c r="AK95" i="8" s="1"/>
  <c r="D95" i="8" s="1" a="1"/>
  <c r="D95" i="8" s="1"/>
  <c r="AJ75" i="8"/>
  <c r="AK75" i="8" s="1" a="1"/>
  <c r="AK75" i="8" s="1"/>
  <c r="D75" i="8" s="1" a="1"/>
  <c r="D75" i="8" s="1"/>
  <c r="AJ71" i="8"/>
  <c r="AK71" i="8" s="1" a="1"/>
  <c r="AK71" i="8" s="1"/>
  <c r="D71" i="8" s="1" a="1"/>
  <c r="D71" i="8" s="1"/>
  <c r="AK68" i="8" a="1"/>
  <c r="AK68" i="8" s="1"/>
  <c r="D68" i="8" s="1" a="1"/>
  <c r="D68" i="8" s="1"/>
  <c r="AJ61" i="8"/>
  <c r="AK61" i="8" s="1" a="1"/>
  <c r="AK61" i="8" s="1"/>
  <c r="D61" i="8" s="1" a="1"/>
  <c r="D61" i="8" s="1"/>
  <c r="AJ34" i="8"/>
  <c r="AJ23" i="8"/>
  <c r="AK23" i="8" s="1" a="1"/>
  <c r="AK23" i="8" s="1"/>
  <c r="D23" i="8" s="1" a="1"/>
  <c r="D23" i="8" s="1"/>
  <c r="AJ13" i="8"/>
  <c r="AK13" i="8" s="1" a="1"/>
  <c r="AK13" i="8" s="1"/>
  <c r="D13" i="8" s="1" a="1"/>
  <c r="D13" i="8" s="1"/>
  <c r="AJ9" i="8"/>
  <c r="AJ1854" i="8"/>
  <c r="AK1854" i="8" s="1" a="1"/>
  <c r="AK1854" i="8" s="1"/>
  <c r="D1854" i="8" s="1" a="1"/>
  <c r="D1854" i="8" s="1"/>
  <c r="AJ1851" i="8"/>
  <c r="AJ1844" i="8"/>
  <c r="AJ1840" i="8"/>
  <c r="AK1840" i="8" s="1" a="1"/>
  <c r="AK1840" i="8" s="1"/>
  <c r="D1840" i="8" s="1" a="1"/>
  <c r="D1840" i="8" s="1"/>
  <c r="AJ1826" i="8"/>
  <c r="AK1826" i="8" s="1" a="1"/>
  <c r="AK1826" i="8" s="1"/>
  <c r="D1826" i="8" s="1" a="1"/>
  <c r="D1826" i="8" s="1"/>
  <c r="AJ1120" i="8"/>
  <c r="AJ1109" i="8"/>
  <c r="AK1109" i="8" s="1" a="1"/>
  <c r="AK1109" i="8" s="1"/>
  <c r="D1109" i="8" s="1" a="1"/>
  <c r="D1109" i="8" s="1"/>
  <c r="AK5619" i="8" a="1"/>
  <c r="AK5619" i="8" s="1"/>
  <c r="D5619" i="8" s="1" a="1"/>
  <c r="D5619" i="8" s="1"/>
  <c r="AJ5616" i="8"/>
  <c r="AJ4236" i="8"/>
  <c r="AK4236" i="8" s="1" a="1"/>
  <c r="AK4236" i="8" s="1"/>
  <c r="D4236" i="8" s="1" a="1"/>
  <c r="D4236" i="8" s="1"/>
  <c r="AJ5765" i="8"/>
  <c r="AK5765" i="8" s="1" a="1"/>
  <c r="AK5765" i="8" s="1"/>
  <c r="D5765" i="8" s="1" a="1"/>
  <c r="D5765" i="8" s="1"/>
  <c r="AJ5762" i="8"/>
  <c r="AJ1380" i="8"/>
  <c r="AJ1376" i="8"/>
  <c r="AK1376" i="8" s="1" a="1"/>
  <c r="AK1376" i="8" s="1"/>
  <c r="D1376" i="8" s="1" a="1"/>
  <c r="D1376" i="8" s="1"/>
  <c r="AK1373" i="8" a="1"/>
  <c r="AK1373" i="8" s="1"/>
  <c r="D1373" i="8" s="1" a="1"/>
  <c r="D1373" i="8" s="1"/>
  <c r="AJ3156" i="8"/>
  <c r="AK3156" i="8" s="1" a="1"/>
  <c r="AK3156" i="8" s="1"/>
  <c r="D3156" i="8" s="1" a="1"/>
  <c r="D3156" i="8" s="1"/>
  <c r="AK3147" i="8" a="1"/>
  <c r="AK3147" i="8" s="1"/>
  <c r="D3147" i="8" s="1" a="1"/>
  <c r="D3147" i="8" s="1"/>
  <c r="AJ3969" i="8"/>
  <c r="AK3963" i="8" a="1"/>
  <c r="AK3963" i="8" s="1"/>
  <c r="D3963" i="8" s="1" a="1"/>
  <c r="D3963" i="8" s="1"/>
  <c r="AJ3956" i="8"/>
  <c r="AJ3936" i="8"/>
  <c r="AK3936" i="8" s="1" a="1"/>
  <c r="AK3936" i="8" s="1"/>
  <c r="D3936" i="8" s="1" a="1"/>
  <c r="D3936" i="8" s="1"/>
  <c r="AK6357" i="8" a="1"/>
  <c r="AK6357" i="8" s="1"/>
  <c r="D6357" i="8" s="1" a="1"/>
  <c r="D6357" i="8" s="1"/>
  <c r="AJ6351" i="8"/>
  <c r="AK6351" i="8" s="1" a="1"/>
  <c r="AK6351" i="8" s="1"/>
  <c r="D6351" i="8" s="1" a="1"/>
  <c r="D6351" i="8" s="1"/>
  <c r="AK6341" i="8" a="1"/>
  <c r="AK6341" i="8" s="1"/>
  <c r="D6341" i="8" s="1" a="1"/>
  <c r="D6341" i="8" s="1"/>
  <c r="AJ6335" i="8"/>
  <c r="AK6335" i="8" s="1" a="1"/>
  <c r="AK6335" i="8" s="1"/>
  <c r="D6335" i="8" s="1" a="1"/>
  <c r="D6335" i="8" s="1"/>
  <c r="AK6325" i="8" a="1"/>
  <c r="AK6325" i="8" s="1"/>
  <c r="D6325" i="8" s="1" a="1"/>
  <c r="D6325" i="8" s="1"/>
  <c r="AJ6319" i="8"/>
  <c r="AK6319" i="8" s="1" a="1"/>
  <c r="AK6319" i="8" s="1"/>
  <c r="D6319" i="8" s="1" a="1"/>
  <c r="D6319" i="8" s="1"/>
  <c r="AK6309" i="8" a="1"/>
  <c r="AK6309" i="8" s="1"/>
  <c r="D6309" i="8" s="1" a="1"/>
  <c r="D6309" i="8" s="1"/>
  <c r="AJ6303" i="8"/>
  <c r="AK6303" i="8" s="1" a="1"/>
  <c r="AK6303" i="8" s="1"/>
  <c r="D6303" i="8" s="1" a="1"/>
  <c r="D6303" i="8" s="1"/>
  <c r="AK6293" i="8" a="1"/>
  <c r="AK6293" i="8" s="1"/>
  <c r="D6293" i="8" s="1" a="1"/>
  <c r="D6293" i="8" s="1"/>
  <c r="AJ6290" i="8"/>
  <c r="AK6284" i="8" a="1"/>
  <c r="AK6284" i="8" s="1"/>
  <c r="D6284" i="8" s="1" a="1"/>
  <c r="D6284" i="8" s="1"/>
  <c r="AJ6260" i="8"/>
  <c r="AK6260" i="8" s="1" a="1"/>
  <c r="AK6260" i="8" s="1"/>
  <c r="D6260" i="8" s="1" a="1"/>
  <c r="D6260" i="8" s="1"/>
  <c r="AJ6249" i="8"/>
  <c r="AK6249" i="8" s="1" a="1"/>
  <c r="AK6249" i="8" s="1"/>
  <c r="D6249" i="8" s="1" a="1"/>
  <c r="D6249" i="8" s="1"/>
  <c r="AJ6239" i="8"/>
  <c r="AK6239" i="8" s="1" a="1"/>
  <c r="AK6239" i="8" s="1"/>
  <c r="D6239" i="8" s="1" a="1"/>
  <c r="D6239" i="8" s="1"/>
  <c r="AJ711" i="8"/>
  <c r="AK711" i="8" s="1" a="1"/>
  <c r="AK711" i="8" s="1"/>
  <c r="D711" i="8" s="1" a="1"/>
  <c r="D711" i="8" s="1"/>
  <c r="AJ701" i="8"/>
  <c r="AK701" i="8" s="1" a="1"/>
  <c r="AK701" i="8" s="1"/>
  <c r="D701" i="8" s="1" a="1"/>
  <c r="D701" i="8" s="1"/>
  <c r="AJ425" i="8"/>
  <c r="AK425" i="8" s="1" a="1"/>
  <c r="AK425" i="8" s="1"/>
  <c r="D425" i="8" s="1" a="1"/>
  <c r="D425" i="8" s="1"/>
  <c r="AJ415" i="8"/>
  <c r="AK415" i="8" s="1" a="1"/>
  <c r="AK415" i="8" s="1"/>
  <c r="D415" i="8" s="1" a="1"/>
  <c r="D415" i="8" s="1"/>
  <c r="AK393" i="8" a="1"/>
  <c r="AK393" i="8" s="1"/>
  <c r="D393" i="8" s="1" a="1"/>
  <c r="D393" i="8" s="1"/>
  <c r="AJ1032" i="8"/>
  <c r="AK1032" i="8" s="1" a="1"/>
  <c r="AK1032" i="8" s="1"/>
  <c r="D1032" i="8" s="1" a="1"/>
  <c r="D1032" i="8" s="1"/>
  <c r="AJ448" i="8"/>
  <c r="AK448" i="8" s="1" a="1"/>
  <c r="AK448" i="8" s="1"/>
  <c r="D448" i="8" s="1" a="1"/>
  <c r="D448" i="8" s="1"/>
  <c r="AJ2872" i="8"/>
  <c r="AK2872" i="8" s="1" a="1"/>
  <c r="AK2872" i="8" s="1"/>
  <c r="D2872" i="8" s="1" a="1"/>
  <c r="D2872" i="8" s="1"/>
  <c r="AJ4255" i="8"/>
  <c r="AK4255" i="8" s="1" a="1"/>
  <c r="AK4255" i="8" s="1"/>
  <c r="D4255" i="8" s="1" a="1"/>
  <c r="D4255" i="8" s="1"/>
  <c r="AK890" i="8" a="1"/>
  <c r="AK890" i="8" s="1"/>
  <c r="D890" i="8" s="1" a="1"/>
  <c r="D890" i="8" s="1"/>
  <c r="AK2681" i="8" a="1"/>
  <c r="AK2681" i="8" s="1"/>
  <c r="D2681" i="8" s="1" a="1"/>
  <c r="D2681" i="8" s="1"/>
  <c r="AK7078" i="8" a="1"/>
  <c r="AK7078" i="8" s="1"/>
  <c r="D7078" i="8" s="1" a="1"/>
  <c r="D7078" i="8" s="1"/>
  <c r="AK1235" i="8" a="1"/>
  <c r="AK1235" i="8" s="1"/>
  <c r="D1235" i="8" s="1" a="1"/>
  <c r="D1235" i="8" s="1"/>
  <c r="AK1227" i="8" a="1"/>
  <c r="AK1227" i="8" s="1"/>
  <c r="D1227" i="8" s="1" a="1"/>
  <c r="D1227" i="8" s="1"/>
  <c r="AK3554" i="8" a="1"/>
  <c r="AK3554" i="8" s="1"/>
  <c r="D3554" i="8" s="1" a="1"/>
  <c r="D3554" i="8" s="1"/>
  <c r="AK4571" i="8" a="1"/>
  <c r="AK4571" i="8" s="1"/>
  <c r="D4571" i="8" s="1" a="1"/>
  <c r="D4571" i="8" s="1"/>
  <c r="AK4252" i="8" a="1"/>
  <c r="AK4252" i="8" s="1"/>
  <c r="D4252" i="8" s="1" a="1"/>
  <c r="D4252" i="8" s="1"/>
  <c r="AK4247" i="8" a="1"/>
  <c r="AK4247" i="8" s="1"/>
  <c r="D4247" i="8" s="1" a="1"/>
  <c r="D4247" i="8" s="1"/>
  <c r="AK3216" i="8" a="1"/>
  <c r="AK3216" i="8" s="1"/>
  <c r="D3216" i="8" s="1" a="1"/>
  <c r="D3216" i="8" s="1"/>
  <c r="AK3211" i="8" a="1"/>
  <c r="AK3211" i="8" s="1"/>
  <c r="D3211" i="8" s="1" a="1"/>
  <c r="D3211" i="8" s="1"/>
  <c r="AK3208" i="8" a="1"/>
  <c r="AK3208" i="8" s="1"/>
  <c r="D3208" i="8" s="1" a="1"/>
  <c r="D3208" i="8" s="1"/>
  <c r="AK5565" i="8" a="1"/>
  <c r="AK5565" i="8" s="1"/>
  <c r="D5565" i="8" s="1" a="1"/>
  <c r="D5565" i="8" s="1"/>
  <c r="AK5814" i="8" a="1"/>
  <c r="AK5814" i="8" s="1"/>
  <c r="D5814" i="8" s="1" a="1"/>
  <c r="D5814" i="8" s="1"/>
  <c r="AK5798" i="8" a="1"/>
  <c r="AK5798" i="8" s="1"/>
  <c r="D5798" i="8" s="1" a="1"/>
  <c r="D5798" i="8" s="1"/>
  <c r="AK20" i="8" a="1"/>
  <c r="AK20" i="8" s="1"/>
  <c r="D20" i="8" s="1" a="1"/>
  <c r="D20" i="8" s="1"/>
  <c r="AK1837" i="8" a="1"/>
  <c r="AK1837" i="8" s="1"/>
  <c r="D1837" i="8" s="1" a="1"/>
  <c r="D1837" i="8" s="1"/>
  <c r="AK5767" i="8" a="1"/>
  <c r="AK5767" i="8" s="1"/>
  <c r="D5767" i="8" s="1" a="1"/>
  <c r="D5767" i="8" s="1"/>
  <c r="AK3982" i="8" a="1"/>
  <c r="AK3982" i="8" s="1"/>
  <c r="D3982" i="8" s="1" a="1"/>
  <c r="D3982" i="8" s="1"/>
  <c r="AK2712" i="8" a="1"/>
  <c r="AK2712" i="8" s="1"/>
  <c r="D2712" i="8" s="1" a="1"/>
  <c r="D2712" i="8" s="1"/>
  <c r="AK6348" i="8" a="1"/>
  <c r="AK6348" i="8" s="1"/>
  <c r="D6348" i="8" s="1" a="1"/>
  <c r="D6348" i="8" s="1"/>
  <c r="AK6332" i="8" a="1"/>
  <c r="AK6332" i="8" s="1"/>
  <c r="D6332" i="8" s="1" a="1"/>
  <c r="D6332" i="8" s="1"/>
  <c r="AK6316" i="8" a="1"/>
  <c r="AK6316" i="8" s="1"/>
  <c r="D6316" i="8" s="1" a="1"/>
  <c r="D6316" i="8" s="1"/>
  <c r="AK6300" i="8" a="1"/>
  <c r="AK6300" i="8" s="1"/>
  <c r="D6300" i="8" s="1" a="1"/>
  <c r="D6300" i="8" s="1"/>
  <c r="AJ6245" i="8"/>
  <c r="AJ722" i="8"/>
  <c r="AK722" i="8" s="1" a="1"/>
  <c r="AK722" i="8" s="1"/>
  <c r="D722" i="8" s="1" a="1"/>
  <c r="D722" i="8" s="1"/>
  <c r="AJ690" i="8"/>
  <c r="AK690" i="8" s="1" a="1"/>
  <c r="AK690" i="8" s="1"/>
  <c r="D690" i="8" s="1" a="1"/>
  <c r="D690" i="8" s="1"/>
  <c r="AK473" i="8" a="1"/>
  <c r="AK473" i="8" s="1"/>
  <c r="D473" i="8" s="1" a="1"/>
  <c r="D473" i="8" s="1"/>
  <c r="AK433" i="8" a="1"/>
  <c r="AK433" i="8" s="1"/>
  <c r="D433" i="8" s="1" a="1"/>
  <c r="D433" i="8" s="1"/>
  <c r="AJ5224" i="8"/>
  <c r="AK5224" i="8" s="1" a="1"/>
  <c r="AK5224" i="8" s="1"/>
  <c r="D5224" i="8" s="1" a="1"/>
  <c r="D5224" i="8" s="1"/>
  <c r="AK2851" i="8" a="1"/>
  <c r="AK2851" i="8" s="1"/>
  <c r="D2851" i="8" s="1" a="1"/>
  <c r="D2851" i="8" s="1"/>
  <c r="AK5876" i="8" a="1"/>
  <c r="AK5876" i="8" s="1"/>
  <c r="D5876" i="8" s="1" a="1"/>
  <c r="D5876" i="8" s="1"/>
  <c r="AJ2696" i="8"/>
  <c r="AK2696" i="8" s="1" a="1"/>
  <c r="AK2696" i="8" s="1"/>
  <c r="D2696" i="8" s="1" a="1"/>
  <c r="D2696" i="8" s="1"/>
  <c r="AJ4013" i="8"/>
  <c r="AJ4007" i="8"/>
  <c r="AJ5599" i="8"/>
  <c r="AJ5593" i="8"/>
  <c r="AJ5387" i="8"/>
  <c r="AJ5381" i="8"/>
  <c r="AJ5371" i="8"/>
  <c r="AJ4436" i="8"/>
  <c r="AJ4427" i="8"/>
  <c r="AJ3997" i="8"/>
  <c r="AJ3082" i="8"/>
  <c r="AJ3068" i="8"/>
  <c r="AK3068" i="8" s="1" a="1"/>
  <c r="AK3068" i="8" s="1"/>
  <c r="D3068" i="8" s="1" a="1"/>
  <c r="D3068" i="8" s="1"/>
  <c r="AJ2035" i="8"/>
  <c r="AK2026" i="8" a="1"/>
  <c r="AK2026" i="8" s="1"/>
  <c r="D2026" i="8" s="1" a="1"/>
  <c r="D2026" i="8" s="1"/>
  <c r="AJ2023" i="8"/>
  <c r="AJ997" i="8"/>
  <c r="AK997" i="8" s="1" a="1"/>
  <c r="AK997" i="8" s="1"/>
  <c r="D997" i="8" s="1" a="1"/>
  <c r="D997" i="8" s="1"/>
  <c r="AK988" i="8" a="1"/>
  <c r="AK988" i="8" s="1"/>
  <c r="D988" i="8" s="1" a="1"/>
  <c r="D988" i="8" s="1"/>
  <c r="AJ985" i="8"/>
  <c r="AJ981" i="8"/>
  <c r="AK6763" i="8" a="1"/>
  <c r="AK6763" i="8" s="1"/>
  <c r="D6763" i="8" s="1" a="1"/>
  <c r="D6763" i="8" s="1"/>
  <c r="AJ7081" i="8"/>
  <c r="AK7081" i="8" s="1" a="1"/>
  <c r="AK7081" i="8" s="1"/>
  <c r="D7081" i="8" s="1" a="1"/>
  <c r="D7081" i="8" s="1"/>
  <c r="AK7071" i="8" a="1"/>
  <c r="AK7071" i="8" s="1"/>
  <c r="D7071" i="8" s="1" a="1"/>
  <c r="D7071" i="8" s="1"/>
  <c r="AK2589" i="8" a="1"/>
  <c r="AK2589" i="8" s="1"/>
  <c r="D2589" i="8" s="1" a="1"/>
  <c r="D2589" i="8" s="1"/>
  <c r="AJ2621" i="8"/>
  <c r="AJ2618" i="8"/>
  <c r="AK2618" i="8" s="1" a="1"/>
  <c r="AK2618" i="8" s="1"/>
  <c r="D2618" i="8" s="1" a="1"/>
  <c r="D2618" i="8" s="1"/>
  <c r="AJ1261" i="8"/>
  <c r="AK1261" i="8" s="1" a="1"/>
  <c r="AK1261" i="8" s="1"/>
  <c r="D1261" i="8" s="1" a="1"/>
  <c r="D1261" i="8" s="1"/>
  <c r="AJ1251" i="8"/>
  <c r="AK1251" i="8" s="1" a="1"/>
  <c r="AK1251" i="8" s="1"/>
  <c r="D1251" i="8" s="1" a="1"/>
  <c r="D1251" i="8" s="1"/>
  <c r="AJ3560" i="8"/>
  <c r="AJ3557" i="8"/>
  <c r="AK3557" i="8" s="1" a="1"/>
  <c r="AK3557" i="8" s="1"/>
  <c r="D3557" i="8" s="1" a="1"/>
  <c r="D3557" i="8" s="1"/>
  <c r="AK5559" i="8" a="1"/>
  <c r="AK5559" i="8" s="1"/>
  <c r="D5559" i="8" s="1" a="1"/>
  <c r="D5559" i="8" s="1"/>
  <c r="AJ5556" i="8"/>
  <c r="AJ5552" i="8"/>
  <c r="AK2703" i="8" a="1"/>
  <c r="AK2703" i="8" s="1"/>
  <c r="D2703" i="8" s="1" a="1"/>
  <c r="D2703" i="8" s="1"/>
  <c r="AJ2700" i="8"/>
  <c r="AJ5844" i="8"/>
  <c r="AK5844" i="8" s="1" a="1"/>
  <c r="AK5844" i="8" s="1"/>
  <c r="D5844" i="8" s="1" a="1"/>
  <c r="D5844" i="8" s="1"/>
  <c r="AJ5838" i="8"/>
  <c r="AJ5832" i="8"/>
  <c r="AK5832" i="8" s="1" a="1"/>
  <c r="AK5832" i="8" s="1"/>
  <c r="D5832" i="8" s="1" a="1"/>
  <c r="D5832" i="8" s="1"/>
  <c r="AJ5795" i="8"/>
  <c r="AJ5788" i="8"/>
  <c r="AK5788" i="8" s="1" a="1"/>
  <c r="AK5788" i="8" s="1"/>
  <c r="D5788" i="8" s="1" a="1"/>
  <c r="D5788" i="8" s="1"/>
  <c r="AJ5782" i="8"/>
  <c r="AK5782" i="8" s="1" a="1"/>
  <c r="AK5782" i="8" s="1"/>
  <c r="D5782" i="8" s="1" a="1"/>
  <c r="D5782" i="8" s="1"/>
  <c r="AK5778" i="8" a="1"/>
  <c r="AK5778" i="8" s="1"/>
  <c r="D5778" i="8" s="1" a="1"/>
  <c r="D5778" i="8" s="1"/>
  <c r="AJ5775" i="8"/>
  <c r="AJ183" i="8"/>
  <c r="AK183" i="8" s="1" a="1"/>
  <c r="AK183" i="8" s="1"/>
  <c r="D183" i="8" s="1" a="1"/>
  <c r="D183" i="8" s="1"/>
  <c r="AK173" i="8" a="1"/>
  <c r="AK173" i="8" s="1"/>
  <c r="D173" i="8" s="1" a="1"/>
  <c r="D173" i="8" s="1"/>
  <c r="AJ163" i="8"/>
  <c r="AK163" i="8" s="1" a="1"/>
  <c r="AK163" i="8" s="1"/>
  <c r="D163" i="8" s="1" a="1"/>
  <c r="D163" i="8" s="1"/>
  <c r="AJ157" i="8"/>
  <c r="AK157" i="8" s="1" a="1"/>
  <c r="AK157" i="8" s="1"/>
  <c r="D157" i="8" s="1" a="1"/>
  <c r="D157" i="8" s="1"/>
  <c r="AJ153" i="8"/>
  <c r="AJ134" i="8"/>
  <c r="AJ127" i="8"/>
  <c r="AK108" i="8" a="1"/>
  <c r="AK108" i="8" s="1"/>
  <c r="D108" i="8" s="1" a="1"/>
  <c r="D108" i="8" s="1"/>
  <c r="AK39" i="8" a="1"/>
  <c r="AK39" i="8" s="1"/>
  <c r="D39" i="8" s="1" a="1"/>
  <c r="D39" i="8" s="1"/>
  <c r="AJ29" i="8"/>
  <c r="AK29" i="8" s="1" a="1"/>
  <c r="AK29" i="8" s="1"/>
  <c r="D29" i="8" s="1" a="1"/>
  <c r="D29" i="8" s="1"/>
  <c r="AK25" i="8" a="1"/>
  <c r="AK25" i="8" s="1"/>
  <c r="D25" i="8" s="1" a="1"/>
  <c r="D25" i="8" s="1"/>
  <c r="AK15" i="8" a="1"/>
  <c r="AK15" i="8" s="1"/>
  <c r="D15" i="8" s="1" a="1"/>
  <c r="D15" i="8" s="1"/>
  <c r="AJ2" i="8"/>
  <c r="AJ1856" i="8"/>
  <c r="AK1856" i="8" s="1" a="1"/>
  <c r="AK1856" i="8" s="1"/>
  <c r="D1856" i="8" s="1" a="1"/>
  <c r="D1856" i="8" s="1"/>
  <c r="AK1846" i="8" a="1"/>
  <c r="AK1846" i="8" s="1"/>
  <c r="D1846" i="8" s="1" a="1"/>
  <c r="D1846" i="8" s="1"/>
  <c r="AJ1843" i="8"/>
  <c r="AJ1832" i="8"/>
  <c r="AK1832" i="8" s="1" a="1"/>
  <c r="AK1832" i="8" s="1"/>
  <c r="D1832" i="8" s="1" a="1"/>
  <c r="D1832" i="8" s="1"/>
  <c r="AK1822" i="8" a="1"/>
  <c r="AK1822" i="8" s="1"/>
  <c r="D1822" i="8" s="1" a="1"/>
  <c r="D1822" i="8" s="1"/>
  <c r="AK1125" i="8" a="1"/>
  <c r="AK1125" i="8" s="1"/>
  <c r="D1125" i="8" s="1" a="1"/>
  <c r="D1125" i="8" s="1"/>
  <c r="AJ1115" i="8"/>
  <c r="AK1115" i="8" s="1" a="1"/>
  <c r="AK1115" i="8" s="1"/>
  <c r="D1115" i="8" s="1" a="1"/>
  <c r="D1115" i="8" s="1"/>
  <c r="AK1111" i="8" a="1"/>
  <c r="AK1111" i="8" s="1"/>
  <c r="D1111" i="8" s="1" a="1"/>
  <c r="D1111" i="8" s="1"/>
  <c r="AK1106" i="8" a="1"/>
  <c r="AK1106" i="8" s="1"/>
  <c r="D1106" i="8" s="1" a="1"/>
  <c r="D1106" i="8" s="1"/>
  <c r="AJ4239" i="8"/>
  <c r="AK1382" i="8" a="1"/>
  <c r="AK1382" i="8" s="1"/>
  <c r="D1382" i="8" s="1" a="1"/>
  <c r="D1382" i="8" s="1"/>
  <c r="AJ1379" i="8"/>
  <c r="AJ4170" i="8"/>
  <c r="AK4170" i="8" s="1" a="1"/>
  <c r="AK4170" i="8" s="1"/>
  <c r="D4170" i="8" s="1" a="1"/>
  <c r="D4170" i="8" s="1"/>
  <c r="AJ4160" i="8"/>
  <c r="AK4160" i="8" s="1" a="1"/>
  <c r="AK4160" i="8" s="1"/>
  <c r="D4160" i="8" s="1" a="1"/>
  <c r="D4160" i="8" s="1"/>
  <c r="AJ4157" i="8"/>
  <c r="AJ778" i="8"/>
  <c r="AJ774" i="8"/>
  <c r="AK774" i="8" s="1" a="1"/>
  <c r="AK774" i="8" s="1"/>
  <c r="D774" i="8" s="1" a="1"/>
  <c r="D774" i="8" s="1"/>
  <c r="AK771" i="8" a="1"/>
  <c r="AK771" i="8" s="1"/>
  <c r="D771" i="8" s="1" a="1"/>
  <c r="D771" i="8" s="1"/>
  <c r="AJ3968" i="8"/>
  <c r="AK3968" i="8" s="1" a="1"/>
  <c r="AK3968" i="8" s="1"/>
  <c r="D3968" i="8" s="1" a="1"/>
  <c r="D3968" i="8" s="1"/>
  <c r="AK3948" i="8" a="1"/>
  <c r="AK3948" i="8" s="1"/>
  <c r="D3948" i="8" s="1" a="1"/>
  <c r="D3948" i="8" s="1"/>
  <c r="AJ3942" i="8"/>
  <c r="AK3942" i="8" s="1" a="1"/>
  <c r="AK3942" i="8" s="1"/>
  <c r="D3942" i="8" s="1" a="1"/>
  <c r="D3942" i="8" s="1"/>
  <c r="AK3939" i="8" a="1"/>
  <c r="AK3939" i="8" s="1"/>
  <c r="D3939" i="8" s="1" a="1"/>
  <c r="D3939" i="8" s="1"/>
  <c r="AJ3932" i="8"/>
  <c r="AK3932" i="8" s="1" a="1"/>
  <c r="AK3932" i="8" s="1"/>
  <c r="D3932" i="8" s="1" a="1"/>
  <c r="D3932" i="8" s="1"/>
  <c r="AJ3929" i="8"/>
  <c r="AK6353" i="8" a="1"/>
  <c r="AK6353" i="8" s="1"/>
  <c r="D6353" i="8" s="1" a="1"/>
  <c r="D6353" i="8" s="1"/>
  <c r="AK6337" i="8" a="1"/>
  <c r="AK6337" i="8" s="1"/>
  <c r="D6337" i="8" s="1" a="1"/>
  <c r="D6337" i="8" s="1"/>
  <c r="AK6321" i="8" a="1"/>
  <c r="AK6321" i="8" s="1"/>
  <c r="D6321" i="8" s="1" a="1"/>
  <c r="D6321" i="8" s="1"/>
  <c r="AK6305" i="8" a="1"/>
  <c r="AK6305" i="8" s="1"/>
  <c r="D6305" i="8" s="1" a="1"/>
  <c r="D6305" i="8" s="1"/>
  <c r="AJ6269" i="8"/>
  <c r="AJ377" i="8"/>
  <c r="AK377" i="8" s="1" a="1"/>
  <c r="AK377" i="8" s="1"/>
  <c r="D377" i="8" s="1" a="1"/>
  <c r="D377" i="8" s="1"/>
  <c r="AJ5883" i="8"/>
  <c r="AK5883" i="8" s="1" a="1"/>
  <c r="AK5883" i="8" s="1"/>
  <c r="D5883" i="8" s="1" a="1"/>
  <c r="D5883" i="8" s="1"/>
  <c r="AK5851" i="8" a="1"/>
  <c r="AK5851" i="8" s="1"/>
  <c r="D5851" i="8" s="1" a="1"/>
  <c r="D5851" i="8" s="1"/>
  <c r="AK3955" i="8" a="1"/>
  <c r="AK3955" i="8" s="1"/>
  <c r="D3955" i="8" s="1" a="1"/>
  <c r="D3955" i="8" s="1"/>
  <c r="AJ6276" i="8"/>
  <c r="AK6276" i="8" s="1" a="1"/>
  <c r="AK6276" i="8" s="1"/>
  <c r="D6276" i="8" s="1" a="1"/>
  <c r="D6276" i="8" s="1"/>
  <c r="AK6252" i="8" a="1"/>
  <c r="AK6252" i="8" s="1"/>
  <c r="D6252" i="8" s="1" a="1"/>
  <c r="D6252" i="8" s="1"/>
  <c r="AJ462" i="8"/>
  <c r="AJ458" i="8"/>
  <c r="AK458" i="8" s="1" a="1"/>
  <c r="AK458" i="8" s="1"/>
  <c r="D458" i="8" s="1" a="1"/>
  <c r="D458" i="8" s="1"/>
  <c r="AJ4260" i="8"/>
  <c r="AK4260" i="8" s="1" a="1"/>
  <c r="AK4260" i="8" s="1"/>
  <c r="D4260" i="8" s="1" a="1"/>
  <c r="D4260" i="8" s="1"/>
  <c r="AJ4005" i="8"/>
  <c r="AK4002" i="8" a="1"/>
  <c r="AK4002" i="8" s="1"/>
  <c r="D4002" i="8" s="1" a="1"/>
  <c r="D4002" i="8" s="1"/>
  <c r="AJ3999" i="8"/>
  <c r="AK3435" i="8" a="1"/>
  <c r="AK3435" i="8" s="1"/>
  <c r="D3435" i="8" s="1" a="1"/>
  <c r="D3435" i="8" s="1"/>
  <c r="AJ3432" i="8"/>
  <c r="AJ3070" i="8"/>
  <c r="AJ6781" i="8"/>
  <c r="AK6781" i="8" s="1" a="1"/>
  <c r="AK6781" i="8" s="1"/>
  <c r="D6781" i="8" s="1" a="1"/>
  <c r="D6781" i="8" s="1"/>
  <c r="AK6765" i="8" a="1"/>
  <c r="AK6765" i="8" s="1"/>
  <c r="D6765" i="8" s="1" a="1"/>
  <c r="D6765" i="8" s="1"/>
  <c r="AK2598" i="8" a="1"/>
  <c r="AK2598" i="8" s="1"/>
  <c r="D2598" i="8" s="1" a="1"/>
  <c r="D2598" i="8" s="1"/>
  <c r="AJ2592" i="8"/>
  <c r="AK2592" i="8" s="1" a="1"/>
  <c r="AK2592" i="8" s="1"/>
  <c r="D2592" i="8" s="1" a="1"/>
  <c r="D2592" i="8" s="1"/>
  <c r="AK2588" i="8" a="1"/>
  <c r="AK2588" i="8" s="1"/>
  <c r="D2588" i="8" s="1" a="1"/>
  <c r="D2588" i="8" s="1"/>
  <c r="AK2632" i="8" a="1"/>
  <c r="AK2632" i="8" s="1"/>
  <c r="D2632" i="8" s="1" a="1"/>
  <c r="D2632" i="8" s="1"/>
  <c r="AK3173" i="8" a="1"/>
  <c r="AK3173" i="8" s="1"/>
  <c r="D3173" i="8" s="1" a="1"/>
  <c r="D3173" i="8" s="1"/>
  <c r="AJ1248" i="8"/>
  <c r="AJ1237" i="8"/>
  <c r="AK1237" i="8" s="1" a="1"/>
  <c r="AK1237" i="8" s="1"/>
  <c r="D1237" i="8" s="1" a="1"/>
  <c r="D1237" i="8" s="1"/>
  <c r="AJ1229" i="8"/>
  <c r="AK1229" i="8" s="1" a="1"/>
  <c r="AK1229" i="8" s="1"/>
  <c r="D1229" i="8" s="1" a="1"/>
  <c r="D1229" i="8" s="1"/>
  <c r="AK3553" i="8" a="1"/>
  <c r="AK3553" i="8" s="1"/>
  <c r="D3553" i="8" s="1" a="1"/>
  <c r="D3553" i="8" s="1"/>
  <c r="AK2976" i="8" a="1"/>
  <c r="AK2976" i="8" s="1"/>
  <c r="D2976" i="8" s="1" a="1"/>
  <c r="D2976" i="8" s="1"/>
  <c r="AK4573" i="8" a="1"/>
  <c r="AK4573" i="8" s="1"/>
  <c r="D4573" i="8" s="1" a="1"/>
  <c r="D4573" i="8" s="1"/>
  <c r="AK4249" i="8" a="1"/>
  <c r="AK4249" i="8" s="1"/>
  <c r="D4249" i="8" s="1" a="1"/>
  <c r="D4249" i="8" s="1"/>
  <c r="AK3213" i="8" a="1"/>
  <c r="AK3213" i="8" s="1"/>
  <c r="D3213" i="8" s="1" a="1"/>
  <c r="D3213" i="8" s="1"/>
  <c r="AK5567" i="8" a="1"/>
  <c r="AK5567" i="8" s="1"/>
  <c r="D5567" i="8" s="1" a="1"/>
  <c r="D5567" i="8" s="1"/>
  <c r="AK5558" i="8" a="1"/>
  <c r="AK5558" i="8" s="1"/>
  <c r="D5558" i="8" s="1" a="1"/>
  <c r="D5558" i="8" s="1"/>
  <c r="AJ5555" i="8"/>
  <c r="AK5831" i="8" a="1"/>
  <c r="AK5831" i="8" s="1"/>
  <c r="D5831" i="8" s="1" a="1"/>
  <c r="D5831" i="8" s="1"/>
  <c r="AJ5824" i="8"/>
  <c r="AK5824" i="8" s="1" a="1"/>
  <c r="AK5824" i="8" s="1"/>
  <c r="D5824" i="8" s="1" a="1"/>
  <c r="D5824" i="8" s="1"/>
  <c r="AK5816" i="8" a="1"/>
  <c r="AK5816" i="8" s="1"/>
  <c r="D5816" i="8" s="1" a="1"/>
  <c r="D5816" i="8" s="1"/>
  <c r="AJ5774" i="8"/>
  <c r="AK5774" i="8" s="1" a="1"/>
  <c r="AK5774" i="8" s="1"/>
  <c r="D5774" i="8" s="1" a="1"/>
  <c r="D5774" i="8" s="1"/>
  <c r="AJ189" i="8"/>
  <c r="AK189" i="8" s="1" a="1"/>
  <c r="AK189" i="8" s="1"/>
  <c r="D189" i="8" s="1" a="1"/>
  <c r="D189" i="8" s="1"/>
  <c r="AJ166" i="8"/>
  <c r="AK139" i="8" a="1"/>
  <c r="AK139" i="8" s="1"/>
  <c r="D139" i="8" s="1" a="1"/>
  <c r="D139" i="8" s="1"/>
  <c r="AJ104" i="8"/>
  <c r="AJ53" i="8"/>
  <c r="AK53" i="8" s="1" a="1"/>
  <c r="AK53" i="8" s="1"/>
  <c r="D53" i="8" s="1" a="1"/>
  <c r="D53" i="8" s="1"/>
  <c r="AJ46" i="8"/>
  <c r="AK36" i="8" a="1"/>
  <c r="AK36" i="8" s="1"/>
  <c r="D36" i="8" s="1" a="1"/>
  <c r="D36" i="8" s="1"/>
  <c r="AJ1862" i="8"/>
  <c r="AK1862" i="8" s="1" a="1"/>
  <c r="AK1862" i="8" s="1"/>
  <c r="D1862" i="8" s="1" a="1"/>
  <c r="D1862" i="8" s="1"/>
  <c r="AK1853" i="8" a="1"/>
  <c r="AK1853" i="8" s="1"/>
  <c r="D1853" i="8" s="1" a="1"/>
  <c r="D1853" i="8" s="1"/>
  <c r="AJ1132" i="8"/>
  <c r="AK1122" i="8" a="1"/>
  <c r="AK1122" i="8" s="1"/>
  <c r="D1122" i="8" s="1" a="1"/>
  <c r="D1122" i="8" s="1"/>
  <c r="AJ4234" i="8"/>
  <c r="AK4234" i="8" s="1" a="1"/>
  <c r="AK4234" i="8" s="1"/>
  <c r="D4234" i="8" s="1" a="1"/>
  <c r="D4234" i="8" s="1"/>
  <c r="AK5764" i="8" a="1"/>
  <c r="AK5764" i="8" s="1"/>
  <c r="D5764" i="8" s="1" a="1"/>
  <c r="D5764" i="8" s="1"/>
  <c r="AJ1371" i="8"/>
  <c r="AJ777" i="8"/>
  <c r="AJ3158" i="8"/>
  <c r="AK3158" i="8" s="1" a="1"/>
  <c r="AK3158" i="8" s="1"/>
  <c r="D3158" i="8" s="1" a="1"/>
  <c r="D3158" i="8" s="1"/>
  <c r="AJ3148" i="8"/>
  <c r="AK3148" i="8" s="1" a="1"/>
  <c r="AK3148" i="8" s="1"/>
  <c r="D3148" i="8" s="1" a="1"/>
  <c r="D3148" i="8" s="1"/>
  <c r="AJ3985" i="8"/>
  <c r="AJ3978" i="8"/>
  <c r="AJ3974" i="8"/>
  <c r="AK3974" i="8" s="1" a="1"/>
  <c r="AK3974" i="8" s="1"/>
  <c r="D3974" i="8" s="1" a="1"/>
  <c r="D3974" i="8" s="1"/>
  <c r="AK3971" i="8" a="1"/>
  <c r="AK3971" i="8" s="1"/>
  <c r="D3971" i="8" s="1" a="1"/>
  <c r="D3971" i="8" s="1"/>
  <c r="AJ3964" i="8"/>
  <c r="AK3964" i="8" s="1" a="1"/>
  <c r="AK3964" i="8" s="1"/>
  <c r="D3964" i="8" s="1" a="1"/>
  <c r="D3964" i="8" s="1"/>
  <c r="AJ3961" i="8"/>
  <c r="AJ6359" i="8"/>
  <c r="AK6359" i="8" s="1" a="1"/>
  <c r="AK6359" i="8" s="1"/>
  <c r="D6359" i="8" s="1" a="1"/>
  <c r="D6359" i="8" s="1"/>
  <c r="AJ6343" i="8"/>
  <c r="AK6343" i="8" s="1" a="1"/>
  <c r="AK6343" i="8" s="1"/>
  <c r="D6343" i="8" s="1" a="1"/>
  <c r="D6343" i="8" s="1"/>
  <c r="AJ6327" i="8"/>
  <c r="AK6327" i="8" s="1" a="1"/>
  <c r="AK6327" i="8" s="1"/>
  <c r="D6327" i="8" s="1" a="1"/>
  <c r="D6327" i="8" s="1"/>
  <c r="AJ6311" i="8"/>
  <c r="AK6311" i="8" s="1" a="1"/>
  <c r="AK6311" i="8" s="1"/>
  <c r="D6311" i="8" s="1" a="1"/>
  <c r="D6311" i="8" s="1"/>
  <c r="AJ6292" i="8"/>
  <c r="AK6292" i="8" s="1" a="1"/>
  <c r="AK6292" i="8" s="1"/>
  <c r="D6292" i="8" s="1" a="1"/>
  <c r="D6292" i="8" s="1"/>
  <c r="AJ6282" i="8"/>
  <c r="AK6265" i="8" a="1"/>
  <c r="AK6265" i="8" s="1"/>
  <c r="D6265" i="8" s="1" a="1"/>
  <c r="D6265" i="8" s="1"/>
  <c r="AJ6261" i="8"/>
  <c r="AJ6258" i="8"/>
  <c r="AJ717" i="8"/>
  <c r="AK717" i="8" s="1" a="1"/>
  <c r="AK717" i="8" s="1"/>
  <c r="D717" i="8" s="1" a="1"/>
  <c r="D717" i="8" s="1"/>
  <c r="AJ431" i="8"/>
  <c r="AK431" i="8" s="1" a="1"/>
  <c r="AK431" i="8" s="1"/>
  <c r="D431" i="8" s="1" a="1"/>
  <c r="D431" i="8" s="1"/>
  <c r="AK1088" i="8" a="1"/>
  <c r="AK1088" i="8" s="1"/>
  <c r="D1088" i="8" s="1" a="1"/>
  <c r="D1088" i="8" s="1"/>
  <c r="AJ1042" i="8"/>
  <c r="AJ442" i="8"/>
  <c r="AK442" i="8" s="1" a="1"/>
  <c r="AK442" i="8" s="1"/>
  <c r="D442" i="8" s="1" a="1"/>
  <c r="D442" i="8" s="1"/>
  <c r="AJ5879" i="8"/>
  <c r="AK5879" i="8" s="1" a="1"/>
  <c r="AK5879" i="8" s="1"/>
  <c r="D5879" i="8" s="1" a="1"/>
  <c r="D5879" i="8" s="1"/>
  <c r="AJ8694" i="8"/>
  <c r="AK8694" i="8" s="1" a="1"/>
  <c r="AK8694" i="8" s="1"/>
  <c r="AJ8678" i="8"/>
  <c r="AK8678" i="8" s="1" a="1"/>
  <c r="AK8678" i="8" s="1"/>
  <c r="AJ4006" i="8"/>
  <c r="AK4006" i="8" s="1" a="1"/>
  <c r="AK4006" i="8" s="1"/>
  <c r="D4006" i="8" s="1" a="1"/>
  <c r="D4006" i="8" s="1"/>
  <c r="AJ5592" i="8"/>
  <c r="AK5592" i="8" s="1" a="1"/>
  <c r="AK5592" i="8" s="1"/>
  <c r="D5592" i="8" s="1" a="1"/>
  <c r="D5592" i="8" s="1"/>
  <c r="AJ5380" i="8"/>
  <c r="AK5380" i="8" s="1" a="1"/>
  <c r="AK5380" i="8" s="1"/>
  <c r="D5380" i="8" s="1" a="1"/>
  <c r="D5380" i="8" s="1"/>
  <c r="AJ4435" i="8"/>
  <c r="AK4435" i="8" s="1" a="1"/>
  <c r="AK4435" i="8" s="1"/>
  <c r="D4435" i="8" s="1" a="1"/>
  <c r="D4435" i="8" s="1"/>
  <c r="AJ3995" i="8"/>
  <c r="AJ3438" i="8"/>
  <c r="AK3438" i="8" s="1" a="1"/>
  <c r="AK3438" i="8" s="1"/>
  <c r="D3438" i="8" s="1" a="1"/>
  <c r="D3438" i="8" s="1"/>
  <c r="AJ3076" i="8"/>
  <c r="AK3076" i="8" s="1" a="1"/>
  <c r="AK3076" i="8" s="1"/>
  <c r="D3076" i="8" s="1" a="1"/>
  <c r="D3076" i="8" s="1"/>
  <c r="AJ3066" i="8"/>
  <c r="AK3066" i="8" s="1" a="1"/>
  <c r="AK3066" i="8" s="1"/>
  <c r="D3066" i="8" s="1" a="1"/>
  <c r="D3066" i="8" s="1"/>
  <c r="AK6771" i="8" a="1"/>
  <c r="AK6771" i="8" s="1"/>
  <c r="D6771" i="8" s="1" a="1"/>
  <c r="D6771" i="8" s="1"/>
  <c r="AK7086" i="8" a="1"/>
  <c r="AK7086" i="8" s="1"/>
  <c r="D7086" i="8" s="1" a="1"/>
  <c r="D7086" i="8" s="1"/>
  <c r="AJ7083" i="8"/>
  <c r="AJ7079" i="8"/>
  <c r="AJ7067" i="8"/>
  <c r="AJ2595" i="8"/>
  <c r="AJ2629" i="8"/>
  <c r="AJ2626" i="8"/>
  <c r="AK2626" i="8" s="1" a="1"/>
  <c r="AK2626" i="8" s="1"/>
  <c r="D2626" i="8" s="1" a="1"/>
  <c r="D2626" i="8" s="1"/>
  <c r="AJ2616" i="8"/>
  <c r="AK2616" i="8" s="1" a="1"/>
  <c r="AK2616" i="8" s="1"/>
  <c r="D2616" i="8" s="1" a="1"/>
  <c r="D2616" i="8" s="1"/>
  <c r="AJ3170" i="8"/>
  <c r="AJ1259" i="8"/>
  <c r="AK1253" i="8" a="1"/>
  <c r="AK1253" i="8" s="1"/>
  <c r="D1253" i="8" s="1" a="1"/>
  <c r="D1253" i="8" s="1"/>
  <c r="AJ1245" i="8"/>
  <c r="AK1245" i="8" s="1" a="1"/>
  <c r="AK1245" i="8" s="1"/>
  <c r="D1245" i="8" s="1" a="1"/>
  <c r="D1245" i="8" s="1"/>
  <c r="AJ1231" i="8"/>
  <c r="AJ1223" i="8"/>
  <c r="AK2965" i="8" a="1"/>
  <c r="AK2965" i="8" s="1"/>
  <c r="D2965" i="8" s="1" a="1"/>
  <c r="D2965" i="8" s="1"/>
  <c r="AK4251" i="8" a="1"/>
  <c r="AK4251" i="8" s="1"/>
  <c r="D4251" i="8" s="1" a="1"/>
  <c r="D4251" i="8" s="1"/>
  <c r="AK3215" i="8" a="1"/>
  <c r="AK3215" i="8" s="1"/>
  <c r="D3215" i="8" s="1" a="1"/>
  <c r="D3215" i="8" s="1"/>
  <c r="AK3207" i="8" a="1"/>
  <c r="AK3207" i="8" s="1"/>
  <c r="D3207" i="8" s="1" a="1"/>
  <c r="D3207" i="8" s="1"/>
  <c r="AJ5561" i="8"/>
  <c r="AK5561" i="8" s="1" a="1"/>
  <c r="AK5561" i="8" s="1"/>
  <c r="D5561" i="8" s="1" a="1"/>
  <c r="D5561" i="8" s="1"/>
  <c r="AJ5554" i="8"/>
  <c r="AK5554" i="8" s="1" a="1"/>
  <c r="AK5554" i="8" s="1"/>
  <c r="D5554" i="8" s="1" a="1"/>
  <c r="D5554" i="8" s="1"/>
  <c r="AK5551" i="8" a="1"/>
  <c r="AK5551" i="8" s="1"/>
  <c r="D5551" i="8" s="1" a="1"/>
  <c r="D5551" i="8" s="1"/>
  <c r="AJ5548" i="8"/>
  <c r="AJ2705" i="8"/>
  <c r="AK5850" i="8" a="1"/>
  <c r="AK5850" i="8" s="1"/>
  <c r="D5850" i="8" s="1" a="1"/>
  <c r="D5850" i="8" s="1"/>
  <c r="AJ5847" i="8"/>
  <c r="AJ5840" i="8"/>
  <c r="AJ5800" i="8"/>
  <c r="AK5800" i="8" s="1" a="1"/>
  <c r="AK5800" i="8" s="1"/>
  <c r="D5800" i="8" s="1" a="1"/>
  <c r="D5800" i="8" s="1"/>
  <c r="AJ5797" i="8"/>
  <c r="AJ5790" i="8"/>
  <c r="AK5790" i="8" s="1" a="1"/>
  <c r="AK5790" i="8" s="1"/>
  <c r="D5790" i="8" s="1" a="1"/>
  <c r="D5790" i="8" s="1"/>
  <c r="AJ5784" i="8"/>
  <c r="AK5784" i="8" s="1" a="1"/>
  <c r="AK5784" i="8" s="1"/>
  <c r="D5784" i="8" s="1" a="1"/>
  <c r="D5784" i="8" s="1"/>
  <c r="AJ5780" i="8"/>
  <c r="AJ182" i="8"/>
  <c r="AJ175" i="8"/>
  <c r="AK155" i="8" a="1"/>
  <c r="AK155" i="8" s="1"/>
  <c r="D155" i="8" s="1" a="1"/>
  <c r="D155" i="8" s="1"/>
  <c r="AJ129" i="8"/>
  <c r="AK129" i="8" s="1" a="1"/>
  <c r="AK129" i="8" s="1"/>
  <c r="D129" i="8" s="1" a="1"/>
  <c r="D129" i="8" s="1"/>
  <c r="AJ123" i="8"/>
  <c r="AK123" i="8" s="1" a="1"/>
  <c r="AK123" i="8" s="1"/>
  <c r="D123" i="8" s="1" a="1"/>
  <c r="D123" i="8" s="1"/>
  <c r="AJ116" i="8"/>
  <c r="AJ107" i="8"/>
  <c r="AK107" i="8" s="1" a="1"/>
  <c r="AK107" i="8" s="1"/>
  <c r="D107" i="8" s="1" a="1"/>
  <c r="D107" i="8" s="1"/>
  <c r="AJ79" i="8"/>
  <c r="AK79" i="8" s="1" a="1"/>
  <c r="AK79" i="8" s="1"/>
  <c r="D79" i="8" s="1" a="1"/>
  <c r="D79" i="8" s="1"/>
  <c r="AJ69" i="8"/>
  <c r="AK45" i="8" a="1"/>
  <c r="AK45" i="8" s="1"/>
  <c r="D45" i="8" s="1" a="1"/>
  <c r="D45" i="8" s="1"/>
  <c r="AJ42" i="8"/>
  <c r="AJ31" i="8"/>
  <c r="AK31" i="8" s="1" a="1"/>
  <c r="AK31" i="8" s="1"/>
  <c r="D31" i="8" s="1" a="1"/>
  <c r="D31" i="8" s="1"/>
  <c r="AK21" i="8" a="1"/>
  <c r="AK21" i="8" s="1"/>
  <c r="D21" i="8" s="1" a="1"/>
  <c r="D21" i="8" s="1"/>
  <c r="AJ18" i="8"/>
  <c r="AJ11" i="8"/>
  <c r="AJ7" i="8"/>
  <c r="AK7" i="8" s="1" a="1"/>
  <c r="AK7" i="8" s="1"/>
  <c r="D7" i="8" s="1" a="1"/>
  <c r="D7" i="8" s="1"/>
  <c r="AJ1858" i="8"/>
  <c r="AK1858" i="8" s="1" a="1"/>
  <c r="AK1858" i="8" s="1"/>
  <c r="D1858" i="8" s="1" a="1"/>
  <c r="D1858" i="8" s="1"/>
  <c r="AJ1835" i="8"/>
  <c r="AJ1824" i="8"/>
  <c r="AK1824" i="8" s="1" a="1"/>
  <c r="AK1824" i="8" s="1"/>
  <c r="D1824" i="8" s="1" a="1"/>
  <c r="D1824" i="8" s="1"/>
  <c r="AK1131" i="8" a="1"/>
  <c r="AK1131" i="8" s="1"/>
  <c r="D1131" i="8" s="1" a="1"/>
  <c r="D1131" i="8" s="1"/>
  <c r="AJ1128" i="8"/>
  <c r="AJ1117" i="8"/>
  <c r="AK1117" i="8" s="1" a="1"/>
  <c r="AK1117" i="8" s="1"/>
  <c r="D1117" i="8" s="1" a="1"/>
  <c r="D1117" i="8" s="1"/>
  <c r="AK1107" i="8" a="1"/>
  <c r="AK1107" i="8" s="1"/>
  <c r="D1107" i="8" s="1" a="1"/>
  <c r="D1107" i="8" s="1"/>
  <c r="AJ5769" i="8"/>
  <c r="AK5769" i="8" s="1" a="1"/>
  <c r="AK5769" i="8" s="1"/>
  <c r="D5769" i="8" s="1" a="1"/>
  <c r="D5769" i="8" s="1"/>
  <c r="AK5759" i="8" a="1"/>
  <c r="AK5759" i="8" s="1"/>
  <c r="D5759" i="8" s="1" a="1"/>
  <c r="D5759" i="8" s="1"/>
  <c r="AJ1374" i="8"/>
  <c r="AJ1370" i="8"/>
  <c r="AK4168" i="8" a="1"/>
  <c r="AK4168" i="8" s="1"/>
  <c r="D4168" i="8" s="1" a="1"/>
  <c r="D4168" i="8" s="1"/>
  <c r="AJ4165" i="8"/>
  <c r="AJ4162" i="8"/>
  <c r="AK4162" i="8" s="1" a="1"/>
  <c r="AK4162" i="8" s="1"/>
  <c r="D4162" i="8" s="1" a="1"/>
  <c r="D4162" i="8" s="1"/>
  <c r="AJ780" i="8"/>
  <c r="AK780" i="8" s="1" a="1"/>
  <c r="AK780" i="8" s="1"/>
  <c r="D780" i="8" s="1" a="1"/>
  <c r="D780" i="8" s="1"/>
  <c r="AJ776" i="8"/>
  <c r="AK3150" i="8" a="1"/>
  <c r="AK3150" i="8" s="1"/>
  <c r="D3150" i="8" s="1" a="1"/>
  <c r="D3150" i="8" s="1"/>
  <c r="AJ3984" i="8"/>
  <c r="AJ3981" i="8"/>
  <c r="AJ3944" i="8"/>
  <c r="AK3944" i="8" s="1" a="1"/>
  <c r="AK3944" i="8" s="1"/>
  <c r="D3944" i="8" s="1" a="1"/>
  <c r="D3944" i="8" s="1"/>
  <c r="AJ3934" i="8"/>
  <c r="AK3934" i="8" s="1" a="1"/>
  <c r="AK3934" i="8" s="1"/>
  <c r="D3934" i="8" s="1" a="1"/>
  <c r="D3934" i="8" s="1"/>
  <c r="AJ2710" i="8"/>
  <c r="AK6356" i="8" a="1"/>
  <c r="AK6356" i="8" s="1"/>
  <c r="D6356" i="8" s="1" a="1"/>
  <c r="D6356" i="8" s="1"/>
  <c r="AJ6349" i="8"/>
  <c r="AJ6346" i="8"/>
  <c r="AK6340" i="8" a="1"/>
  <c r="AK6340" i="8" s="1"/>
  <c r="D6340" i="8" s="1" a="1"/>
  <c r="D6340" i="8" s="1"/>
  <c r="AJ6333" i="8"/>
  <c r="AJ6330" i="8"/>
  <c r="AK6324" i="8" a="1"/>
  <c r="AK6324" i="8" s="1"/>
  <c r="D6324" i="8" s="1" a="1"/>
  <c r="D6324" i="8" s="1"/>
  <c r="AJ6317" i="8"/>
  <c r="AJ6314" i="8"/>
  <c r="AK6308" i="8" a="1"/>
  <c r="AK6308" i="8" s="1"/>
  <c r="D6308" i="8" s="1" a="1"/>
  <c r="D6308" i="8" s="1"/>
  <c r="AJ6301" i="8"/>
  <c r="AJ6298" i="8"/>
  <c r="AJ6244" i="8"/>
  <c r="AK6244" i="8" s="1" a="1"/>
  <c r="AK6244" i="8" s="1"/>
  <c r="D6244" i="8" s="1" a="1"/>
  <c r="D6244" i="8" s="1"/>
  <c r="AK727" i="8" a="1"/>
  <c r="AK727" i="8" s="1"/>
  <c r="D727" i="8" s="1" a="1"/>
  <c r="D727" i="8" s="1"/>
  <c r="AJ706" i="8"/>
  <c r="AK706" i="8" s="1" a="1"/>
  <c r="AK706" i="8" s="1"/>
  <c r="D706" i="8" s="1" a="1"/>
  <c r="D706" i="8" s="1"/>
  <c r="AK695" i="8" a="1"/>
  <c r="AK695" i="8" s="1"/>
  <c r="D695" i="8" s="1" a="1"/>
  <c r="D695" i="8" s="1"/>
  <c r="AK409" i="8" a="1"/>
  <c r="AK409" i="8" s="1"/>
  <c r="D409" i="8" s="1" a="1"/>
  <c r="D409" i="8" s="1"/>
  <c r="AK1083" i="8" a="1"/>
  <c r="AK1083" i="8" s="1"/>
  <c r="D1083" i="8" s="1" a="1"/>
  <c r="D1083" i="8" s="1"/>
  <c r="AK1045" i="8" a="1"/>
  <c r="AK1045" i="8" s="1"/>
  <c r="D1045" i="8" s="1" a="1"/>
  <c r="D1045" i="8" s="1"/>
  <c r="AJ465" i="8"/>
  <c r="AK465" i="8" s="1" a="1"/>
  <c r="AK465" i="8" s="1"/>
  <c r="D465" i="8" s="1" a="1"/>
  <c r="D465" i="8" s="1"/>
  <c r="AJ461" i="8"/>
  <c r="AK461" i="8" s="1" a="1"/>
  <c r="AK461" i="8" s="1"/>
  <c r="D461" i="8" s="1" a="1"/>
  <c r="D461" i="8" s="1"/>
  <c r="AJ453" i="8"/>
  <c r="AK453" i="8" s="1" a="1"/>
  <c r="AK453" i="8" s="1"/>
  <c r="D453" i="8" s="1" a="1"/>
  <c r="D453" i="8" s="1"/>
  <c r="AJ438" i="8"/>
  <c r="AK438" i="8" s="1" a="1"/>
  <c r="AK438" i="8" s="1"/>
  <c r="D438" i="8" s="1" a="1"/>
  <c r="D438" i="8" s="1"/>
  <c r="AJ2867" i="8"/>
  <c r="AK2867" i="8" s="1" a="1"/>
  <c r="AK2867" i="8" s="1"/>
  <c r="D2867" i="8" s="1" a="1"/>
  <c r="D2867" i="8" s="1"/>
  <c r="AJ8709" i="8"/>
  <c r="AJ8693" i="8"/>
  <c r="AK4012" i="8" a="1"/>
  <c r="AK4012" i="8" s="1"/>
  <c r="D4012" i="8" s="1" a="1"/>
  <c r="D4012" i="8" s="1"/>
  <c r="AK5598" i="8" a="1"/>
  <c r="AK5598" i="8" s="1"/>
  <c r="D5598" i="8" s="1" a="1"/>
  <c r="D5598" i="8" s="1"/>
  <c r="AK5386" i="8" a="1"/>
  <c r="AK5386" i="8" s="1"/>
  <c r="D5386" i="8" s="1" a="1"/>
  <c r="D5386" i="8" s="1"/>
  <c r="AK5370" i="8" a="1"/>
  <c r="AK5370" i="8" s="1"/>
  <c r="D5370" i="8" s="1" a="1"/>
  <c r="D5370" i="8" s="1"/>
  <c r="AJ2027" i="8"/>
  <c r="AK2027" i="8" s="1" a="1"/>
  <c r="AK2027" i="8" s="1"/>
  <c r="D2027" i="8" s="1" a="1"/>
  <c r="D2027" i="8" s="1"/>
  <c r="AK996" i="8" a="1"/>
  <c r="AK996" i="8" s="1"/>
  <c r="D996" i="8" s="1" a="1"/>
  <c r="D996" i="8" s="1"/>
  <c r="AJ989" i="8"/>
  <c r="AK980" i="8" a="1"/>
  <c r="AK980" i="8" s="1"/>
  <c r="D980" i="8" s="1" a="1"/>
  <c r="D980" i="8" s="1"/>
  <c r="AJ2606" i="8"/>
  <c r="AK2606" i="8" s="1" a="1"/>
  <c r="AK2606" i="8" s="1"/>
  <c r="D2606" i="8" s="1" a="1"/>
  <c r="D2606" i="8" s="1"/>
  <c r="AK2597" i="8" a="1"/>
  <c r="AK2597" i="8" s="1"/>
  <c r="D2597" i="8" s="1" a="1"/>
  <c r="D2597" i="8" s="1"/>
  <c r="AK2973" i="8" a="1"/>
  <c r="AK2973" i="8" s="1"/>
  <c r="D2973" i="8" s="1" a="1"/>
  <c r="D2973" i="8" s="1"/>
  <c r="AK4572" i="8" a="1"/>
  <c r="AK4572" i="8" s="1"/>
  <c r="D4572" i="8" s="1" a="1"/>
  <c r="D4572" i="8" s="1"/>
  <c r="AJ5830" i="8"/>
  <c r="AK5830" i="8" s="1" a="1"/>
  <c r="AK5830" i="8" s="1"/>
  <c r="D5830" i="8" s="1" a="1"/>
  <c r="D5830" i="8" s="1"/>
  <c r="AJ5826" i="8"/>
  <c r="AJ5802" i="8"/>
  <c r="AJ191" i="8"/>
  <c r="AK161" i="8" a="1"/>
  <c r="AK161" i="8" s="1"/>
  <c r="D161" i="8" s="1" a="1"/>
  <c r="D161" i="8" s="1"/>
  <c r="AJ145" i="8"/>
  <c r="AK145" i="8" s="1" a="1"/>
  <c r="AK145" i="8" s="1"/>
  <c r="D145" i="8" s="1" a="1"/>
  <c r="D145" i="8" s="1"/>
  <c r="AK135" i="8" a="1"/>
  <c r="AK135" i="8" s="1"/>
  <c r="D135" i="8" s="1" a="1"/>
  <c r="D135" i="8" s="1"/>
  <c r="AJ119" i="8"/>
  <c r="AK119" i="8" s="1" a="1"/>
  <c r="AK119" i="8" s="1"/>
  <c r="D119" i="8" s="1" a="1"/>
  <c r="D119" i="8" s="1"/>
  <c r="AK109" i="8" a="1"/>
  <c r="AK109" i="8" s="1"/>
  <c r="D109" i="8" s="1" a="1"/>
  <c r="D109" i="8" s="1"/>
  <c r="AJ103" i="8"/>
  <c r="AK103" i="8" s="1" a="1"/>
  <c r="AK103" i="8" s="1"/>
  <c r="D103" i="8" s="1" a="1"/>
  <c r="D103" i="8" s="1"/>
  <c r="AJ89" i="8"/>
  <c r="AK89" i="8" s="1" a="1"/>
  <c r="AK89" i="8" s="1"/>
  <c r="D89" i="8" s="1" a="1"/>
  <c r="D89" i="8" s="1"/>
  <c r="AK76" i="8" a="1"/>
  <c r="AK76" i="8" s="1"/>
  <c r="D76" i="8" s="1" a="1"/>
  <c r="D76" i="8" s="1"/>
  <c r="AJ65" i="8"/>
  <c r="AK65" i="8" s="1" a="1"/>
  <c r="AK65" i="8" s="1"/>
  <c r="D65" i="8" s="1" a="1"/>
  <c r="D65" i="8" s="1"/>
  <c r="AJ55" i="8"/>
  <c r="AK55" i="8" s="1" a="1"/>
  <c r="AK55" i="8" s="1"/>
  <c r="D55" i="8" s="1" a="1"/>
  <c r="D55" i="8" s="1"/>
  <c r="AJ41" i="8"/>
  <c r="AJ17" i="8"/>
  <c r="AK4" i="8" a="1"/>
  <c r="AK4" i="8" s="1"/>
  <c r="D4" i="8" s="1" a="1"/>
  <c r="D4" i="8" s="1"/>
  <c r="AJ1848" i="8"/>
  <c r="AK1848" i="8" s="1" a="1"/>
  <c r="AK1848" i="8" s="1"/>
  <c r="D1848" i="8" s="1" a="1"/>
  <c r="D1848" i="8" s="1"/>
  <c r="AJ1834" i="8"/>
  <c r="AK1830" i="8" a="1"/>
  <c r="AK1830" i="8" s="1"/>
  <c r="D1830" i="8" s="1" a="1"/>
  <c r="D1830" i="8" s="1"/>
  <c r="AJ1127" i="8"/>
  <c r="AK4241" i="8" a="1"/>
  <c r="AK4241" i="8" s="1"/>
  <c r="D4241" i="8" s="1" a="1"/>
  <c r="D4241" i="8" s="1"/>
  <c r="AK4164" i="8" a="1"/>
  <c r="AK4164" i="8" s="1"/>
  <c r="D4164" i="8" s="1" a="1"/>
  <c r="D4164" i="8" s="1"/>
  <c r="AK4159" i="8" a="1"/>
  <c r="AK4159" i="8" s="1"/>
  <c r="D4159" i="8" s="1" a="1"/>
  <c r="D4159" i="8" s="1"/>
  <c r="AK3980" i="8" a="1"/>
  <c r="AK3980" i="8" s="1"/>
  <c r="D3980" i="8" s="1" a="1"/>
  <c r="D3980" i="8" s="1"/>
  <c r="AJ3960" i="8"/>
  <c r="AK3960" i="8" s="1" a="1"/>
  <c r="AK3960" i="8" s="1"/>
  <c r="D3960" i="8" s="1" a="1"/>
  <c r="D3960" i="8" s="1"/>
  <c r="AK3931" i="8" a="1"/>
  <c r="AK3931" i="8" s="1"/>
  <c r="D3931" i="8" s="1" a="1"/>
  <c r="D3931" i="8" s="1"/>
  <c r="AK2709" i="8" a="1"/>
  <c r="AK2709" i="8" s="1"/>
  <c r="D2709" i="8" s="1" a="1"/>
  <c r="D2709" i="8" s="1"/>
  <c r="AK6345" i="8" a="1"/>
  <c r="AK6345" i="8" s="1"/>
  <c r="D6345" i="8" s="1" a="1"/>
  <c r="D6345" i="8" s="1"/>
  <c r="AK6329" i="8" a="1"/>
  <c r="AK6329" i="8" s="1"/>
  <c r="D6329" i="8" s="1" a="1"/>
  <c r="D6329" i="8" s="1"/>
  <c r="AK6313" i="8" a="1"/>
  <c r="AK6313" i="8" s="1"/>
  <c r="D6313" i="8" s="1" a="1"/>
  <c r="D6313" i="8" s="1"/>
  <c r="AK6297" i="8" a="1"/>
  <c r="AK6297" i="8" s="1"/>
  <c r="D6297" i="8" s="1" a="1"/>
  <c r="D6297" i="8" s="1"/>
  <c r="AJ6281" i="8"/>
  <c r="AK6281" i="8" s="1" a="1"/>
  <c r="AK6281" i="8" s="1"/>
  <c r="D6281" i="8" s="1" a="1"/>
  <c r="D6281" i="8" s="1"/>
  <c r="AK6268" i="8" a="1"/>
  <c r="AK6268" i="8" s="1"/>
  <c r="D6268" i="8" s="1" a="1"/>
  <c r="D6268" i="8" s="1"/>
  <c r="AK2860" i="8" a="1"/>
  <c r="AK2860" i="8" s="1"/>
  <c r="D2860" i="8" s="1" a="1"/>
  <c r="D2860" i="8" s="1"/>
  <c r="AK4263" i="8" a="1"/>
  <c r="AK4263" i="8" s="1"/>
  <c r="D4263" i="8" s="1" a="1"/>
  <c r="D4263" i="8" s="1"/>
  <c r="AK3555" i="8" a="1"/>
  <c r="AK3555" i="8" s="1"/>
  <c r="D3555" i="8" s="1" a="1"/>
  <c r="D3555" i="8" s="1"/>
  <c r="AK5550" i="8" a="1"/>
  <c r="AK5550" i="8" s="1"/>
  <c r="D5550" i="8" s="1" a="1"/>
  <c r="D5550" i="8" s="1"/>
  <c r="AK5823" i="8" a="1"/>
  <c r="AK5823" i="8" s="1"/>
  <c r="D5823" i="8" s="1" a="1"/>
  <c r="D5823" i="8" s="1"/>
  <c r="AK5796" i="8" a="1"/>
  <c r="AK5796" i="8" s="1"/>
  <c r="D5796" i="8" s="1" a="1"/>
  <c r="D5796" i="8" s="1"/>
  <c r="AK52" i="8" a="1"/>
  <c r="AK52" i="8" s="1"/>
  <c r="D52" i="8" s="1" a="1"/>
  <c r="D52" i="8" s="1"/>
  <c r="AK1821" i="8" a="1"/>
  <c r="AK1821" i="8" s="1"/>
  <c r="D1821" i="8" s="1" a="1"/>
  <c r="D1821" i="8" s="1"/>
  <c r="AK3947" i="8" a="1"/>
  <c r="AK3947" i="8" s="1"/>
  <c r="D3947" i="8" s="1" a="1"/>
  <c r="D3947" i="8" s="1"/>
  <c r="AJ1033" i="8"/>
  <c r="AK1033" i="8" s="1" a="1"/>
  <c r="AK1033" i="8" s="1"/>
  <c r="D1033" i="8" s="1" a="1"/>
  <c r="D1033" i="8" s="1"/>
  <c r="AJ2855" i="8"/>
  <c r="AK2855" i="8" s="1" a="1"/>
  <c r="AK2855" i="8" s="1"/>
  <c r="D2855" i="8" s="1" a="1"/>
  <c r="D2855" i="8" s="1"/>
  <c r="AK4724" i="8" a="1"/>
  <c r="AK4724" i="8" s="1"/>
  <c r="D4724" i="8" s="1" a="1"/>
  <c r="D4724" i="8" s="1"/>
  <c r="AK2191" i="8" a="1"/>
  <c r="AK2191" i="8" s="1"/>
  <c r="D2191" i="8" s="1" a="1"/>
  <c r="D2191" i="8" s="1"/>
  <c r="AK6725" i="8" a="1"/>
  <c r="AK6725" i="8" s="1"/>
  <c r="D6725" i="8" s="1" a="1"/>
  <c r="D6725" i="8" s="1"/>
  <c r="AK4934" i="8" a="1"/>
  <c r="AK4934" i="8" s="1"/>
  <c r="D4934" i="8" s="1" a="1"/>
  <c r="D4934" i="8" s="1"/>
  <c r="AK4902" i="8" a="1"/>
  <c r="AK4902" i="8" s="1"/>
  <c r="D4902" i="8" s="1" a="1"/>
  <c r="D4902" i="8" s="1"/>
  <c r="AK7533" i="8" a="1"/>
  <c r="AK7533" i="8" s="1"/>
  <c r="D7533" i="8" s="1" a="1"/>
  <c r="D7533" i="8" s="1"/>
  <c r="AK3646" i="8" a="1"/>
  <c r="AK3646" i="8" s="1"/>
  <c r="D3646" i="8" s="1" a="1"/>
  <c r="D3646" i="8" s="1"/>
  <c r="AK4092" i="8" a="1"/>
  <c r="AK4092" i="8" s="1"/>
  <c r="D4092" i="8" s="1" a="1"/>
  <c r="D4092" i="8" s="1"/>
  <c r="AK3050" i="8" a="1"/>
  <c r="AK3050" i="8" s="1"/>
  <c r="AK4291" i="8" a="1"/>
  <c r="AK4291" i="8" s="1"/>
  <c r="AK3752" i="8" a="1"/>
  <c r="AK3752" i="8" s="1"/>
  <c r="AK7220" i="8" a="1"/>
  <c r="AK7220" i="8" s="1"/>
  <c r="AK1580" i="8" a="1"/>
  <c r="AK1580" i="8" s="1"/>
  <c r="AK531" i="8" a="1"/>
  <c r="AK531" i="8" s="1"/>
  <c r="D531" i="8" s="1" a="1"/>
  <c r="D531" i="8" s="1"/>
  <c r="AK6846" i="8" a="1"/>
  <c r="AK6846" i="8" s="1"/>
  <c r="AJ598" i="8"/>
  <c r="AK598" i="8" s="1" a="1"/>
  <c r="AK598" i="8" s="1"/>
  <c r="D598" i="8" s="1" a="1"/>
  <c r="D598" i="8" s="1"/>
  <c r="AK302" i="8" a="1"/>
  <c r="AK302" i="8" s="1"/>
  <c r="D302" i="8" s="1" a="1"/>
  <c r="D302" i="8" s="1"/>
  <c r="AJ294" i="8"/>
  <c r="AK294" i="8" s="1" a="1"/>
  <c r="AK294" i="8" s="1"/>
  <c r="D294" i="8" s="1" a="1"/>
  <c r="D294" i="8" s="1"/>
  <c r="AJ2838" i="8"/>
  <c r="AK2838" i="8" s="1" a="1"/>
  <c r="AK2838" i="8" s="1"/>
  <c r="AK6527" i="8" a="1"/>
  <c r="AK6527" i="8" s="1"/>
  <c r="D6527" i="8" s="1" a="1"/>
  <c r="D6527" i="8" s="1"/>
  <c r="AK5959" i="8" a="1"/>
  <c r="AK5959" i="8" s="1"/>
  <c r="D5959" i="8" s="1" a="1"/>
  <c r="D5959" i="8" s="1"/>
  <c r="AK5451" i="8" a="1"/>
  <c r="AK5451" i="8" s="1"/>
  <c r="D5451" i="8" s="1" a="1"/>
  <c r="D5451" i="8" s="1"/>
  <c r="AJ2889" i="8"/>
  <c r="AK2889" i="8" s="1" a="1"/>
  <c r="AK2889" i="8" s="1"/>
  <c r="AJ413" i="8"/>
  <c r="AJ410" i="8"/>
  <c r="AJ397" i="8"/>
  <c r="AJ394" i="8"/>
  <c r="AJ381" i="8"/>
  <c r="AJ378" i="8"/>
  <c r="AJ362" i="8"/>
  <c r="AJ346" i="8"/>
  <c r="AJ1089" i="8"/>
  <c r="AJ1071" i="8"/>
  <c r="AK1071" i="8" s="1" a="1"/>
  <c r="AK1071" i="8" s="1"/>
  <c r="D1071" i="8" s="1" a="1"/>
  <c r="D1071" i="8" s="1"/>
  <c r="AK1036" i="8" a="1"/>
  <c r="AK1036" i="8" s="1"/>
  <c r="D1036" i="8" s="1" a="1"/>
  <c r="D1036" i="8" s="1"/>
  <c r="AJ444" i="8"/>
  <c r="AK444" i="8" s="1" a="1"/>
  <c r="AK444" i="8" s="1"/>
  <c r="D444" i="8" s="1" a="1"/>
  <c r="D444" i="8" s="1"/>
  <c r="AK5231" i="8" a="1"/>
  <c r="AK5231" i="8" s="1"/>
  <c r="D5231" i="8" s="1" a="1"/>
  <c r="D5231" i="8" s="1"/>
  <c r="AK5228" i="8" a="1"/>
  <c r="AK5228" i="8" s="1"/>
  <c r="D5228" i="8" s="1" a="1"/>
  <c r="D5228" i="8" s="1"/>
  <c r="AK2859" i="8" a="1"/>
  <c r="AK2859" i="8" s="1"/>
  <c r="D2859" i="8" s="1" a="1"/>
  <c r="D2859" i="8" s="1"/>
  <c r="AK2848" i="8" a="1"/>
  <c r="AK2848" i="8" s="1"/>
  <c r="D2848" i="8" s="1" a="1"/>
  <c r="D2848" i="8" s="1"/>
  <c r="AK886" i="8" a="1"/>
  <c r="AK886" i="8" s="1"/>
  <c r="D886" i="8" s="1" a="1"/>
  <c r="D886" i="8" s="1"/>
  <c r="AJ2217" i="8"/>
  <c r="AK2217" i="8" s="1" a="1"/>
  <c r="AK2217" i="8" s="1"/>
  <c r="D2217" i="8" s="1" a="1"/>
  <c r="D2217" i="8" s="1"/>
  <c r="AK2202" i="8" a="1"/>
  <c r="AK2202" i="8" s="1"/>
  <c r="D2202" i="8" s="1" a="1"/>
  <c r="D2202" i="8" s="1"/>
  <c r="AK2185" i="8" a="1"/>
  <c r="AK2185" i="8" s="1"/>
  <c r="D2185" i="8" s="1" a="1"/>
  <c r="D2185" i="8" s="1"/>
  <c r="AK2182" i="8" a="1"/>
  <c r="AK2182" i="8" s="1"/>
  <c r="D2182" i="8" s="1" a="1"/>
  <c r="D2182" i="8" s="1"/>
  <c r="AK6736" i="8" a="1"/>
  <c r="AK6736" i="8" s="1"/>
  <c r="D6736" i="8" s="1" a="1"/>
  <c r="D6736" i="8" s="1"/>
  <c r="AJ6722" i="8"/>
  <c r="AK4945" i="8" a="1"/>
  <c r="AK4945" i="8" s="1"/>
  <c r="D4945" i="8" s="1" a="1"/>
  <c r="D4945" i="8" s="1"/>
  <c r="AJ4931" i="8"/>
  <c r="AK4913" i="8" a="1"/>
  <c r="AK4913" i="8" s="1"/>
  <c r="D4913" i="8" s="1" a="1"/>
  <c r="D4913" i="8" s="1"/>
  <c r="AJ4899" i="8"/>
  <c r="AK4890" i="8" a="1"/>
  <c r="AK4890" i="8" s="1"/>
  <c r="D4890" i="8" s="1" a="1"/>
  <c r="D4890" i="8" s="1"/>
  <c r="AK4881" i="8" a="1"/>
  <c r="AK4881" i="8" s="1"/>
  <c r="D4881" i="8" s="1" a="1"/>
  <c r="D4881" i="8" s="1"/>
  <c r="AJ7530" i="8"/>
  <c r="AK7064" i="8" a="1"/>
  <c r="AK7064" i="8" s="1"/>
  <c r="D7064" i="8" s="1" a="1"/>
  <c r="D7064" i="8" s="1"/>
  <c r="AK7055" i="8" a="1"/>
  <c r="AK7055" i="8" s="1"/>
  <c r="D7055" i="8" s="1" a="1"/>
  <c r="D7055" i="8" s="1"/>
  <c r="AJ3643" i="8"/>
  <c r="AK975" i="8" a="1"/>
  <c r="AK975" i="8" s="1"/>
  <c r="D975" i="8" s="1" a="1"/>
  <c r="D975" i="8" s="1"/>
  <c r="AK5505" i="8" a="1"/>
  <c r="AK5505" i="8" s="1"/>
  <c r="D5505" i="8" s="1" a="1"/>
  <c r="D5505" i="8" s="1"/>
  <c r="AJ5500" i="8"/>
  <c r="AJ4089" i="8"/>
  <c r="AK1487" i="8" a="1"/>
  <c r="AK1487" i="8" s="1"/>
  <c r="D1487" i="8" s="1" a="1"/>
  <c r="D1487" i="8" s="1"/>
  <c r="AK1478" i="8" a="1"/>
  <c r="AK1478" i="8" s="1"/>
  <c r="D1478" i="8" s="1" a="1"/>
  <c r="D1478" i="8" s="1"/>
  <c r="AJ1473" i="8"/>
  <c r="AJ3047" i="8"/>
  <c r="AK2783" i="8" a="1"/>
  <c r="AK2783" i="8" s="1"/>
  <c r="D2783" i="8" s="1" a="1"/>
  <c r="D2783" i="8" s="1"/>
  <c r="AK4302" i="8" a="1"/>
  <c r="AK4302" i="8" s="1"/>
  <c r="D4302" i="8" s="1" a="1"/>
  <c r="D4302" i="8" s="1"/>
  <c r="AJ4297" i="8"/>
  <c r="AJ4288" i="8"/>
  <c r="AK3763" i="8" a="1"/>
  <c r="AK3763" i="8" s="1"/>
  <c r="D3763" i="8" s="1" a="1"/>
  <c r="D3763" i="8" s="1"/>
  <c r="AJ3758" i="8"/>
  <c r="AK3758" i="8" s="1" a="1"/>
  <c r="AK3758" i="8" s="1"/>
  <c r="D3758" i="8" s="1" a="1"/>
  <c r="D3758" i="8" s="1"/>
  <c r="AJ6204" i="8"/>
  <c r="AK8008" i="8" a="1"/>
  <c r="AK8008" i="8" s="1"/>
  <c r="D8008" i="8" s="1" a="1"/>
  <c r="D8008" i="8" s="1"/>
  <c r="AJ8003" i="8"/>
  <c r="AJ7217" i="8"/>
  <c r="AK3334" i="8" a="1"/>
  <c r="AK3334" i="8" s="1"/>
  <c r="D3334" i="8" s="1" a="1"/>
  <c r="D3334" i="8" s="1"/>
  <c r="AJ5096" i="8"/>
  <c r="AJ1577" i="8"/>
  <c r="AK4338" i="8" a="1"/>
  <c r="AK4338" i="8" s="1"/>
  <c r="D4338" i="8" s="1" a="1"/>
  <c r="D4338" i="8" s="1"/>
  <c r="AJ4333" i="8"/>
  <c r="AJ4324" i="8"/>
  <c r="AK8625" i="8" a="1"/>
  <c r="AK8625" i="8" s="1"/>
  <c r="D8625" i="8" s="1" a="1"/>
  <c r="D8625" i="8" s="1"/>
  <c r="AJ8620" i="8"/>
  <c r="AJ1649" i="8"/>
  <c r="AK542" i="8" a="1"/>
  <c r="AK542" i="8" s="1"/>
  <c r="D542" i="8" s="1" a="1"/>
  <c r="D542" i="8" s="1"/>
  <c r="AJ537" i="8"/>
  <c r="AJ528" i="8"/>
  <c r="AK528" i="8" s="1" a="1"/>
  <c r="AK528" i="8" s="1"/>
  <c r="D528" i="8" s="1" a="1"/>
  <c r="D528" i="8" s="1"/>
  <c r="AK6857" i="8" a="1"/>
  <c r="AK6857" i="8" s="1"/>
  <c r="D6857" i="8" s="1" a="1"/>
  <c r="D6857" i="8" s="1"/>
  <c r="AJ6852" i="8"/>
  <c r="AJ1983" i="8"/>
  <c r="AJ1965" i="8"/>
  <c r="AK1965" i="8" s="1" a="1"/>
  <c r="AK1965" i="8" s="1"/>
  <c r="D1965" i="8" s="1" a="1"/>
  <c r="D1965" i="8" s="1"/>
  <c r="AK1961" i="8" a="1"/>
  <c r="AK1961" i="8" s="1"/>
  <c r="D1961" i="8" s="1" a="1"/>
  <c r="D1961" i="8" s="1"/>
  <c r="AK1512" i="8" a="1"/>
  <c r="AK1512" i="8" s="1"/>
  <c r="D1512" i="8" s="1" a="1"/>
  <c r="D1512" i="8" s="1"/>
  <c r="AK2100" i="8" a="1"/>
  <c r="AK2100" i="8" s="1"/>
  <c r="D2100" i="8" s="1" a="1"/>
  <c r="D2100" i="8" s="1"/>
  <c r="AJ2097" i="8"/>
  <c r="AJ2093" i="8"/>
  <c r="AJ2090" i="8"/>
  <c r="AJ4752" i="8"/>
  <c r="AK4752" i="8" s="1" a="1"/>
  <c r="AK4752" i="8" s="1"/>
  <c r="D4752" i="8" s="1" a="1"/>
  <c r="D4752" i="8" s="1"/>
  <c r="AK4748" i="8" a="1"/>
  <c r="AK4748" i="8" s="1"/>
  <c r="D4748" i="8" s="1" a="1"/>
  <c r="D4748" i="8" s="1"/>
  <c r="AJ4745" i="8"/>
  <c r="AJ4742" i="8"/>
  <c r="AJ3476" i="8"/>
  <c r="AK3476" i="8" s="1" a="1"/>
  <c r="AK3476" i="8" s="1"/>
  <c r="D3476" i="8" s="1" a="1"/>
  <c r="D3476" i="8" s="1"/>
  <c r="AJ622" i="8"/>
  <c r="AK622" i="8" s="1" a="1"/>
  <c r="AK622" i="8" s="1"/>
  <c r="D622" i="8" s="1" a="1"/>
  <c r="D622" i="8" s="1"/>
  <c r="AJ594" i="8"/>
  <c r="AK594" i="8" s="1" a="1"/>
  <c r="AK594" i="8" s="1"/>
  <c r="D594" i="8" s="1" a="1"/>
  <c r="D594" i="8" s="1"/>
  <c r="AJ590" i="8"/>
  <c r="AK590" i="8" s="1" a="1"/>
  <c r="AK590" i="8" s="1"/>
  <c r="D590" i="8" s="1" a="1"/>
  <c r="D590" i="8" s="1"/>
  <c r="AK563" i="8" a="1"/>
  <c r="AK563" i="8" s="1"/>
  <c r="D563" i="8" s="1" a="1"/>
  <c r="D563" i="8" s="1"/>
  <c r="AJ1395" i="8"/>
  <c r="AK1395" i="8" s="1" a="1"/>
  <c r="AK1395" i="8" s="1"/>
  <c r="D1395" i="8" s="1" a="1"/>
  <c r="D1395" i="8" s="1"/>
  <c r="AK5696" i="8" a="1"/>
  <c r="AK5696" i="8" s="1"/>
  <c r="D5696" i="8" s="1" a="1"/>
  <c r="D5696" i="8" s="1"/>
  <c r="AJ328" i="8"/>
  <c r="AK4275" i="8" a="1"/>
  <c r="AK4275" i="8" s="1"/>
  <c r="AJ4310" i="8"/>
  <c r="AK4310" i="8" s="1" a="1"/>
  <c r="AK4310" i="8" s="1"/>
  <c r="D4310" i="8" s="1" a="1"/>
  <c r="D4310" i="8" s="1"/>
  <c r="AJ2292" i="8"/>
  <c r="AK2289" i="8" a="1"/>
  <c r="AK2289" i="8" s="1"/>
  <c r="D2289" i="8" s="1" a="1"/>
  <c r="D2289" i="8" s="1"/>
  <c r="AJ1567" i="8"/>
  <c r="AK1567" i="8" s="1" a="1"/>
  <c r="AK1567" i="8" s="1"/>
  <c r="D1567" i="8" s="1" a="1"/>
  <c r="D1567" i="8" s="1"/>
  <c r="AJ8236" i="8"/>
  <c r="AK8236" i="8" s="1" a="1"/>
  <c r="AK8236" i="8" s="1"/>
  <c r="D8236" i="8" s="1" a="1"/>
  <c r="D8236" i="8" s="1"/>
  <c r="AJ6523" i="8"/>
  <c r="AK6523" i="8" s="1" a="1"/>
  <c r="AK6523" i="8" s="1"/>
  <c r="D6523" i="8" s="1" a="1"/>
  <c r="D6523" i="8" s="1"/>
  <c r="AJ5447" i="8"/>
  <c r="AK5447" i="8" s="1" a="1"/>
  <c r="AK5447" i="8" s="1"/>
  <c r="D5447" i="8" s="1" a="1"/>
  <c r="D5447" i="8" s="1"/>
  <c r="AK1085" i="8" a="1"/>
  <c r="AK1085" i="8" s="1"/>
  <c r="D1085" i="8" s="1" a="1"/>
  <c r="D1085" i="8" s="1"/>
  <c r="AJ1073" i="8"/>
  <c r="AJ1059" i="8"/>
  <c r="AK1059" i="8" s="1" a="1"/>
  <c r="AK1059" i="8" s="1"/>
  <c r="D1059" i="8" s="1" a="1"/>
  <c r="D1059" i="8" s="1"/>
  <c r="AJ1052" i="8"/>
  <c r="AK1052" i="8" s="1" a="1"/>
  <c r="AK1052" i="8" s="1"/>
  <c r="D1052" i="8" s="1" a="1"/>
  <c r="D1052" i="8" s="1"/>
  <c r="AJ468" i="8"/>
  <c r="AK468" i="8" s="1" a="1"/>
  <c r="AK468" i="8" s="1"/>
  <c r="D468" i="8" s="1" a="1"/>
  <c r="D468" i="8" s="1"/>
  <c r="AJ5223" i="8"/>
  <c r="AK5223" i="8" s="1" a="1"/>
  <c r="AK5223" i="8" s="1"/>
  <c r="D5223" i="8" s="1" a="1"/>
  <c r="D5223" i="8" s="1"/>
  <c r="AK2868" i="8" a="1"/>
  <c r="AK2868" i="8" s="1"/>
  <c r="D2868" i="8" s="1" a="1"/>
  <c r="D2868" i="8" s="1"/>
  <c r="AK2856" i="8" a="1"/>
  <c r="AK2856" i="8" s="1"/>
  <c r="D2856" i="8" s="1" a="1"/>
  <c r="D2856" i="8" s="1"/>
  <c r="AJ4262" i="8"/>
  <c r="AK4256" i="8" a="1"/>
  <c r="AK4256" i="8" s="1"/>
  <c r="D4256" i="8" s="1" a="1"/>
  <c r="D4256" i="8" s="1"/>
  <c r="AK2689" i="8" a="1"/>
  <c r="AK2689" i="8" s="1"/>
  <c r="D2689" i="8" s="1" a="1"/>
  <c r="D2689" i="8" s="1"/>
  <c r="AK2199" i="8" a="1"/>
  <c r="AK2199" i="8" s="1"/>
  <c r="D2199" i="8" s="1" a="1"/>
  <c r="D2199" i="8" s="1"/>
  <c r="AJ6751" i="8"/>
  <c r="AK6751" i="8" s="1" a="1"/>
  <c r="AK6751" i="8" s="1"/>
  <c r="D6751" i="8" s="1" a="1"/>
  <c r="D6751" i="8" s="1"/>
  <c r="AK6745" i="8" a="1"/>
  <c r="AK6745" i="8" s="1"/>
  <c r="D6745" i="8" s="1" a="1"/>
  <c r="D6745" i="8" s="1"/>
  <c r="AK6733" i="8" a="1"/>
  <c r="AK6733" i="8" s="1"/>
  <c r="D6733" i="8" s="1" a="1"/>
  <c r="D6733" i="8" s="1"/>
  <c r="AJ4951" i="8"/>
  <c r="AK4942" i="8" a="1"/>
  <c r="AK4942" i="8" s="1"/>
  <c r="D4942" i="8" s="1" a="1"/>
  <c r="D4942" i="8" s="1"/>
  <c r="AJ4919" i="8"/>
  <c r="AK4910" i="8" a="1"/>
  <c r="AK4910" i="8" s="1"/>
  <c r="D4910" i="8" s="1" a="1"/>
  <c r="D4910" i="8" s="1"/>
  <c r="AJ4887" i="8"/>
  <c r="AK4878" i="8" a="1"/>
  <c r="AK4878" i="8" s="1"/>
  <c r="D4878" i="8" s="1" a="1"/>
  <c r="D4878" i="8" s="1"/>
  <c r="AJ7061" i="8"/>
  <c r="AK3654" i="8" a="1"/>
  <c r="AK3654" i="8" s="1"/>
  <c r="D3654" i="8" s="1" a="1"/>
  <c r="D3654" i="8" s="1"/>
  <c r="AJ972" i="8"/>
  <c r="AJ1484" i="8"/>
  <c r="AJ2780" i="8"/>
  <c r="AJ3769" i="8"/>
  <c r="AK8017" i="8" a="1"/>
  <c r="AK8017" i="8" s="1"/>
  <c r="D8017" i="8" s="1" a="1"/>
  <c r="D8017" i="8" s="1"/>
  <c r="AJ8014" i="8"/>
  <c r="AK7208" i="8" a="1"/>
  <c r="AK7208" i="8" s="1"/>
  <c r="D7208" i="8" s="1" a="1"/>
  <c r="D7208" i="8" s="1"/>
  <c r="AJ7205" i="8"/>
  <c r="AJ6067" i="8"/>
  <c r="AK8634" i="8" a="1"/>
  <c r="AK8634" i="8" s="1"/>
  <c r="D8634" i="8" s="1" a="1"/>
  <c r="D8634" i="8" s="1"/>
  <c r="AJ8631" i="8"/>
  <c r="AK1640" i="8" a="1"/>
  <c r="AK1640" i="8" s="1"/>
  <c r="D1640" i="8" s="1" a="1"/>
  <c r="D1640" i="8" s="1"/>
  <c r="AJ4726" i="8"/>
  <c r="AK6866" i="8" a="1"/>
  <c r="AK6866" i="8" s="1"/>
  <c r="D6866" i="8" s="1" a="1"/>
  <c r="D6866" i="8" s="1"/>
  <c r="AJ6863" i="8"/>
  <c r="AK6854" i="8" a="1"/>
  <c r="AK6854" i="8" s="1"/>
  <c r="AJ1986" i="8"/>
  <c r="AK1986" i="8" s="1" a="1"/>
  <c r="AK1986" i="8" s="1"/>
  <c r="D1986" i="8" s="1" a="1"/>
  <c r="D1986" i="8" s="1"/>
  <c r="AK1982" i="8" a="1"/>
  <c r="AK1982" i="8" s="1"/>
  <c r="AK1958" i="8" a="1"/>
  <c r="AK1958" i="8" s="1"/>
  <c r="D1958" i="8" s="1" a="1"/>
  <c r="D1958" i="8" s="1"/>
  <c r="AJ1525" i="8"/>
  <c r="AJ1521" i="8"/>
  <c r="AJ1505" i="8"/>
  <c r="AJ1502" i="8"/>
  <c r="AK583" i="8" a="1"/>
  <c r="AK583" i="8" s="1"/>
  <c r="AJ559" i="8"/>
  <c r="AK559" i="8" s="1" a="1"/>
  <c r="AK559" i="8" s="1"/>
  <c r="D559" i="8" s="1" a="1"/>
  <c r="D559" i="8" s="1"/>
  <c r="AK5700" i="8" a="1"/>
  <c r="AK5700" i="8" s="1"/>
  <c r="D5700" i="8" s="1" a="1"/>
  <c r="D5700" i="8" s="1"/>
  <c r="AJ5692" i="8"/>
  <c r="AK5692" i="8" s="1" a="1"/>
  <c r="AK5692" i="8" s="1"/>
  <c r="D5692" i="8" s="1" a="1"/>
  <c r="D5692" i="8" s="1"/>
  <c r="AK5665" i="8" a="1"/>
  <c r="AK5665" i="8" s="1"/>
  <c r="D5665" i="8" s="1" a="1"/>
  <c r="D5665" i="8" s="1"/>
  <c r="AJ314" i="8"/>
  <c r="AK314" i="8" s="1" a="1"/>
  <c r="AK314" i="8" s="1"/>
  <c r="AK4309" i="8" a="1"/>
  <c r="AK4309" i="8" s="1"/>
  <c r="D4309" i="8" s="1" a="1"/>
  <c r="D4309" i="8" s="1"/>
  <c r="AJ7924" i="8"/>
  <c r="AK8235" i="8" a="1"/>
  <c r="AK8235" i="8" s="1"/>
  <c r="D8235" i="8" s="1" a="1"/>
  <c r="D8235" i="8" s="1"/>
  <c r="AK8204" i="8" a="1"/>
  <c r="AK8204" i="8" s="1"/>
  <c r="D8204" i="8" s="1" a="1"/>
  <c r="D8204" i="8" s="1"/>
  <c r="AJ3478" i="8"/>
  <c r="AK3478" i="8" s="1" a="1"/>
  <c r="AK3478" i="8" s="1"/>
  <c r="D3478" i="8" s="1" a="1"/>
  <c r="D3478" i="8" s="1"/>
  <c r="AK335" i="8" a="1"/>
  <c r="AK335" i="8" s="1"/>
  <c r="D335" i="8" s="1" a="1"/>
  <c r="D335" i="8" s="1"/>
  <c r="AJ208" i="8"/>
  <c r="AK208" i="8" s="1" a="1"/>
  <c r="AK208" i="8" s="1"/>
  <c r="D208" i="8" s="1" a="1"/>
  <c r="D208" i="8" s="1"/>
  <c r="AK2697" i="8" a="1"/>
  <c r="AK2697" i="8" s="1"/>
  <c r="D2697" i="8" s="1" a="1"/>
  <c r="D2697" i="8" s="1"/>
  <c r="AK4898" i="8" a="1"/>
  <c r="AK4898" i="8" s="1"/>
  <c r="D4898" i="8" s="1" a="1"/>
  <c r="D4898" i="8" s="1"/>
  <c r="AK7529" i="8" a="1"/>
  <c r="AK7529" i="8" s="1"/>
  <c r="D7529" i="8" s="1" a="1"/>
  <c r="D7529" i="8" s="1"/>
  <c r="AK3642" i="8" a="1"/>
  <c r="AK3642" i="8" s="1"/>
  <c r="D3642" i="8" s="1" a="1"/>
  <c r="D3642" i="8" s="1"/>
  <c r="AK4088" i="8" a="1"/>
  <c r="AK4088" i="8" s="1"/>
  <c r="D4088" i="8" s="1" a="1"/>
  <c r="D4088" i="8" s="1"/>
  <c r="AK2791" i="8" a="1"/>
  <c r="AK2791" i="8" s="1"/>
  <c r="D2791" i="8" s="1" a="1"/>
  <c r="D2791" i="8" s="1"/>
  <c r="AK6203" i="8" a="1"/>
  <c r="AK6203" i="8" s="1"/>
  <c r="D6203" i="8" s="1" a="1"/>
  <c r="D6203" i="8" s="1"/>
  <c r="AK1576" i="8" a="1"/>
  <c r="AK1576" i="8" s="1"/>
  <c r="D1576" i="8" s="1" a="1"/>
  <c r="D1576" i="8" s="1"/>
  <c r="AK6845" i="8" a="1"/>
  <c r="AK6845" i="8" s="1"/>
  <c r="D6845" i="8" s="1" a="1"/>
  <c r="D6845" i="8" s="1"/>
  <c r="AJ1508" i="8"/>
  <c r="AK1508" i="8" s="1" a="1"/>
  <c r="AK1508" i="8" s="1"/>
  <c r="D1508" i="8" s="1" a="1"/>
  <c r="D1508" i="8" s="1"/>
  <c r="AJ2096" i="8"/>
  <c r="AK2096" i="8" s="1" a="1"/>
  <c r="AK2096" i="8" s="1"/>
  <c r="AJ625" i="8"/>
  <c r="AK625" i="8" s="1" a="1"/>
  <c r="AK625" i="8" s="1"/>
  <c r="D625" i="8" s="1" a="1"/>
  <c r="D625" i="8" s="1"/>
  <c r="AJ597" i="8"/>
  <c r="AK597" i="8" s="1" a="1"/>
  <c r="AK597" i="8" s="1"/>
  <c r="D597" i="8" s="1" a="1"/>
  <c r="D597" i="8" s="1"/>
  <c r="AK5685" i="8" a="1"/>
  <c r="AK5685" i="8" s="1"/>
  <c r="AK4313" i="8" a="1"/>
  <c r="AK4313" i="8" s="1"/>
  <c r="D4313" i="8" s="1" a="1"/>
  <c r="D4313" i="8" s="1"/>
  <c r="AJ6841" i="8"/>
  <c r="AK6841" i="8" s="1" a="1"/>
  <c r="AK6841" i="8" s="1"/>
  <c r="D6841" i="8" s="1" a="1"/>
  <c r="D6841" i="8" s="1"/>
  <c r="AJ1899" i="8"/>
  <c r="AK1899" i="8" s="1" a="1"/>
  <c r="AK1899" i="8" s="1"/>
  <c r="D1899" i="8" s="1" a="1"/>
  <c r="D1899" i="8" s="1"/>
  <c r="AJ8231" i="8"/>
  <c r="AK8231" i="8" s="1" a="1"/>
  <c r="AK8231" i="8" s="1"/>
  <c r="D8231" i="8" s="1" a="1"/>
  <c r="D8231" i="8" s="1"/>
  <c r="AJ5954" i="8"/>
  <c r="AK5954" i="8" s="1" a="1"/>
  <c r="AK5954" i="8" s="1"/>
  <c r="D5954" i="8" s="1" a="1"/>
  <c r="D5954" i="8" s="1"/>
  <c r="AJ511" i="8"/>
  <c r="AK511" i="8" s="1" a="1"/>
  <c r="AK511" i="8" s="1"/>
  <c r="D511" i="8" s="1" a="1"/>
  <c r="D511" i="8" s="1"/>
  <c r="AJ367" i="8"/>
  <c r="AK367" i="8" s="1" a="1"/>
  <c r="AK367" i="8" s="1"/>
  <c r="D367" i="8" s="1" a="1"/>
  <c r="D367" i="8" s="1"/>
  <c r="AJ351" i="8"/>
  <c r="AK351" i="8" s="1" a="1"/>
  <c r="AK351" i="8" s="1"/>
  <c r="D351" i="8" s="1" a="1"/>
  <c r="D351" i="8" s="1"/>
  <c r="AJ1094" i="8"/>
  <c r="AK1094" i="8" s="1" a="1"/>
  <c r="AK1094" i="8" s="1"/>
  <c r="D1094" i="8" s="1" a="1"/>
  <c r="D1094" i="8" s="1"/>
  <c r="AJ1058" i="8"/>
  <c r="AJ1055" i="8"/>
  <c r="AK1055" i="8" s="1" a="1"/>
  <c r="AK1055" i="8" s="1"/>
  <c r="D1055" i="8" s="1" a="1"/>
  <c r="D1055" i="8" s="1"/>
  <c r="AJ1051" i="8"/>
  <c r="AJ464" i="8"/>
  <c r="AK464" i="8" s="1" a="1"/>
  <c r="AK464" i="8" s="1"/>
  <c r="D464" i="8" s="1" a="1"/>
  <c r="D464" i="8" s="1"/>
  <c r="AK2864" i="8" a="1"/>
  <c r="AK2864" i="8" s="1"/>
  <c r="D2864" i="8" s="1" a="1"/>
  <c r="D2864" i="8" s="1"/>
  <c r="AJ5878" i="8"/>
  <c r="AK5878" i="8" s="1" a="1"/>
  <c r="AK5878" i="8" s="1"/>
  <c r="D5878" i="8" s="1" a="1"/>
  <c r="D5878" i="8" s="1"/>
  <c r="AK4264" i="8" a="1"/>
  <c r="AK4264" i="8" s="1"/>
  <c r="D4264" i="8" s="1" a="1"/>
  <c r="D4264" i="8" s="1"/>
  <c r="AK891" i="8" a="1"/>
  <c r="AK891" i="8" s="1"/>
  <c r="D891" i="8" s="1" a="1"/>
  <c r="D891" i="8" s="1"/>
  <c r="AK2691" i="8" a="1"/>
  <c r="AK2691" i="8" s="1"/>
  <c r="D2691" i="8" s="1" a="1"/>
  <c r="D2691" i="8" s="1"/>
  <c r="AK2688" i="8" a="1"/>
  <c r="AK2688" i="8" s="1"/>
  <c r="D2688" i="8" s="1" a="1"/>
  <c r="D2688" i="8" s="1"/>
  <c r="AJ2683" i="8"/>
  <c r="AK2227" i="8" a="1"/>
  <c r="AK2227" i="8" s="1"/>
  <c r="D2227" i="8" s="1" a="1"/>
  <c r="D2227" i="8" s="1"/>
  <c r="AK2207" i="8" a="1"/>
  <c r="AK2207" i="8" s="1"/>
  <c r="D2207" i="8" s="1" a="1"/>
  <c r="D2207" i="8" s="1"/>
  <c r="AK2198" i="8" a="1"/>
  <c r="AK2198" i="8" s="1"/>
  <c r="D2198" i="8" s="1" a="1"/>
  <c r="D2198" i="8" s="1"/>
  <c r="AK2178" i="8" a="1"/>
  <c r="AK2178" i="8" s="1"/>
  <c r="D2178" i="8" s="1" a="1"/>
  <c r="D2178" i="8" s="1"/>
  <c r="AK6741" i="8" a="1"/>
  <c r="AK6741" i="8" s="1"/>
  <c r="D6741" i="8" s="1" a="1"/>
  <c r="D6741" i="8" s="1"/>
  <c r="AK6732" i="8" a="1"/>
  <c r="AK6732" i="8" s="1"/>
  <c r="D6732" i="8" s="1" a="1"/>
  <c r="D6732" i="8" s="1"/>
  <c r="AJ6718" i="8"/>
  <c r="AK4950" i="8" a="1"/>
  <c r="AK4950" i="8" s="1"/>
  <c r="D4950" i="8" s="1" a="1"/>
  <c r="D4950" i="8" s="1"/>
  <c r="AK4941" i="8" a="1"/>
  <c r="AK4941" i="8" s="1"/>
  <c r="D4941" i="8" s="1" a="1"/>
  <c r="D4941" i="8" s="1"/>
  <c r="AJ4927" i="8"/>
  <c r="AK4918" i="8" a="1"/>
  <c r="AK4918" i="8" s="1"/>
  <c r="D4918" i="8" s="1" a="1"/>
  <c r="D4918" i="8" s="1"/>
  <c r="AK4909" i="8" a="1"/>
  <c r="AK4909" i="8" s="1"/>
  <c r="D4909" i="8" s="1" a="1"/>
  <c r="D4909" i="8" s="1"/>
  <c r="AJ4895" i="8"/>
  <c r="AK4886" i="8" a="1"/>
  <c r="AK4886" i="8" s="1"/>
  <c r="D4886" i="8" s="1" a="1"/>
  <c r="D4886" i="8" s="1"/>
  <c r="AK4877" i="8" a="1"/>
  <c r="AK4877" i="8" s="1"/>
  <c r="D4877" i="8" s="1" a="1"/>
  <c r="D4877" i="8" s="1"/>
  <c r="AJ7526" i="8"/>
  <c r="AK7060" i="8" a="1"/>
  <c r="AK7060" i="8" s="1"/>
  <c r="D7060" i="8" s="1" a="1"/>
  <c r="D7060" i="8" s="1"/>
  <c r="AK3653" i="8" a="1"/>
  <c r="AK3653" i="8" s="1"/>
  <c r="D3653" i="8" s="1" a="1"/>
  <c r="D3653" i="8" s="1"/>
  <c r="AJ3639" i="8"/>
  <c r="AK971" i="8" a="1"/>
  <c r="AK971" i="8" s="1"/>
  <c r="D971" i="8" s="1" a="1"/>
  <c r="D971" i="8" s="1"/>
  <c r="AK5501" i="8" a="1"/>
  <c r="AK5501" i="8" s="1"/>
  <c r="D5501" i="8" s="1" a="1"/>
  <c r="D5501" i="8" s="1"/>
  <c r="AJ1492" i="8"/>
  <c r="AK1474" i="8" a="1"/>
  <c r="AK1474" i="8" s="1"/>
  <c r="D1474" i="8" s="1" a="1"/>
  <c r="D1474" i="8" s="1"/>
  <c r="AJ2788" i="8"/>
  <c r="AK2779" i="8" a="1"/>
  <c r="AK2779" i="8" s="1"/>
  <c r="AK4298" i="8" a="1"/>
  <c r="AK4298" i="8" s="1"/>
  <c r="D4298" i="8" s="1" a="1"/>
  <c r="D4298" i="8" s="1"/>
  <c r="AJ4284" i="8"/>
  <c r="AK3768" i="8" a="1"/>
  <c r="AK3768" i="8" s="1"/>
  <c r="AK3759" i="8" a="1"/>
  <c r="AK3759" i="8" s="1"/>
  <c r="D3759" i="8" s="1" a="1"/>
  <c r="D3759" i="8" s="1"/>
  <c r="AJ8022" i="8"/>
  <c r="AK8013" i="8" a="1"/>
  <c r="AK8013" i="8" s="1"/>
  <c r="AK8004" i="8" a="1"/>
  <c r="AK8004" i="8" s="1"/>
  <c r="D8004" i="8" s="1" a="1"/>
  <c r="D8004" i="8" s="1"/>
  <c r="AK7216" i="8" a="1"/>
  <c r="AK7216" i="8" s="1"/>
  <c r="D7216" i="8" s="1" a="1"/>
  <c r="D7216" i="8" s="1"/>
  <c r="AJ7213" i="8"/>
  <c r="AK7213" i="8" s="1" a="1"/>
  <c r="AK7213" i="8" s="1"/>
  <c r="D7213" i="8" s="1" a="1"/>
  <c r="D7213" i="8" s="1"/>
  <c r="AK7204" i="8" a="1"/>
  <c r="AK7204" i="8" s="1"/>
  <c r="AK5097" i="8" a="1"/>
  <c r="AK5097" i="8" s="1"/>
  <c r="D5097" i="8" s="1" a="1"/>
  <c r="D5097" i="8" s="1"/>
  <c r="AJ1573" i="8"/>
  <c r="AK1573" i="8" s="1" a="1"/>
  <c r="AK1573" i="8" s="1"/>
  <c r="D1573" i="8" s="1" a="1"/>
  <c r="D1573" i="8" s="1"/>
  <c r="AK6066" i="8" a="1"/>
  <c r="AK6066" i="8" s="1"/>
  <c r="AJ8639" i="8"/>
  <c r="AK8630" i="8" a="1"/>
  <c r="AK8630" i="8" s="1"/>
  <c r="AK8621" i="8" a="1"/>
  <c r="AK8621" i="8" s="1"/>
  <c r="D8621" i="8" s="1" a="1"/>
  <c r="D8621" i="8" s="1"/>
  <c r="AK1648" i="8" a="1"/>
  <c r="AK1648" i="8" s="1"/>
  <c r="D1648" i="8" s="1" a="1"/>
  <c r="D1648" i="8" s="1"/>
  <c r="AJ1645" i="8"/>
  <c r="AK1645" i="8" s="1" a="1"/>
  <c r="AK1645" i="8" s="1"/>
  <c r="D1645" i="8" s="1" a="1"/>
  <c r="D1645" i="8" s="1"/>
  <c r="AK4725" i="8" a="1"/>
  <c r="AK4725" i="8" s="1"/>
  <c r="AK538" i="8" a="1"/>
  <c r="AK538" i="8" s="1"/>
  <c r="D538" i="8" s="1" a="1"/>
  <c r="D538" i="8" s="1"/>
  <c r="AJ533" i="8"/>
  <c r="AK527" i="8" a="1"/>
  <c r="AK527" i="8" s="1"/>
  <c r="D527" i="8" s="1" a="1"/>
  <c r="D527" i="8" s="1"/>
  <c r="AJ524" i="8"/>
  <c r="AK524" i="8" s="1" a="1"/>
  <c r="AK524" i="8" s="1"/>
  <c r="D524" i="8" s="1" a="1"/>
  <c r="D524" i="8" s="1"/>
  <c r="AK6853" i="8" a="1"/>
  <c r="AK6853" i="8" s="1"/>
  <c r="D6853" i="8" s="1" a="1"/>
  <c r="D6853" i="8" s="1"/>
  <c r="AJ6848" i="8"/>
  <c r="AJ1976" i="8"/>
  <c r="AK1970" i="8" a="1"/>
  <c r="AK1970" i="8" s="1"/>
  <c r="D1970" i="8" s="1" a="1"/>
  <c r="D1970" i="8" s="1"/>
  <c r="AJ1524" i="8"/>
  <c r="AK1524" i="8" s="1" a="1"/>
  <c r="AK1524" i="8" s="1"/>
  <c r="D1524" i="8" s="1" a="1"/>
  <c r="D1524" i="8" s="1"/>
  <c r="AK1507" i="8" a="1"/>
  <c r="AK1507" i="8" s="1"/>
  <c r="D1507" i="8" s="1" a="1"/>
  <c r="D1507" i="8" s="1"/>
  <c r="AK2099" i="8" a="1"/>
  <c r="AK2099" i="8" s="1"/>
  <c r="AK2091" i="8" a="1"/>
  <c r="AK2091" i="8" s="1"/>
  <c r="D2091" i="8" s="1" a="1"/>
  <c r="D2091" i="8" s="1"/>
  <c r="AK4741" i="8" a="1"/>
  <c r="AK4741" i="8" s="1"/>
  <c r="AJ4730" i="8"/>
  <c r="AJ5165" i="8"/>
  <c r="AJ600" i="8"/>
  <c r="AJ579" i="8"/>
  <c r="AK579" i="8" s="1" a="1"/>
  <c r="AK579" i="8" s="1"/>
  <c r="D579" i="8" s="1" a="1"/>
  <c r="D579" i="8" s="1"/>
  <c r="AK566" i="8" a="1"/>
  <c r="AK566" i="8" s="1"/>
  <c r="D566" i="8" s="1" a="1"/>
  <c r="D566" i="8" s="1"/>
  <c r="AJ562" i="8"/>
  <c r="AK562" i="8" s="1" a="1"/>
  <c r="AK562" i="8" s="1"/>
  <c r="D562" i="8" s="1" a="1"/>
  <c r="D562" i="8" s="1"/>
  <c r="AJ558" i="8"/>
  <c r="AK558" i="8" s="1" a="1"/>
  <c r="AK558" i="8" s="1"/>
  <c r="D558" i="8" s="1" a="1"/>
  <c r="D558" i="8" s="1"/>
  <c r="AJ4180" i="8"/>
  <c r="AK4180" i="8" s="1" a="1"/>
  <c r="AK4180" i="8" s="1"/>
  <c r="AJ296" i="8"/>
  <c r="AK2843" i="8" a="1"/>
  <c r="AK2843" i="8" s="1"/>
  <c r="AJ7927" i="8"/>
  <c r="AK7927" i="8" s="1" a="1"/>
  <c r="AK7927" i="8" s="1"/>
  <c r="D7927" i="8" s="1" a="1"/>
  <c r="D7927" i="8" s="1"/>
  <c r="AJ6543" i="8"/>
  <c r="AK6543" i="8" s="1" a="1"/>
  <c r="AK6543" i="8" s="1"/>
  <c r="D6543" i="8" s="1" a="1"/>
  <c r="D6543" i="8" s="1"/>
  <c r="AK334" i="8" a="1"/>
  <c r="AK334" i="8" s="1"/>
  <c r="D334" i="8" s="1" a="1"/>
  <c r="D334" i="8" s="1"/>
  <c r="AJ5116" i="8"/>
  <c r="AK5116" i="8" s="1" a="1"/>
  <c r="AK5116" i="8" s="1"/>
  <c r="D5116" i="8" s="1" a="1"/>
  <c r="D5116" i="8" s="1"/>
  <c r="AJ6242" i="8"/>
  <c r="AK730" i="8" a="1"/>
  <c r="AK730" i="8" s="1"/>
  <c r="D730" i="8" s="1" a="1"/>
  <c r="D730" i="8" s="1"/>
  <c r="AJ720" i="8"/>
  <c r="AK714" i="8" a="1"/>
  <c r="AK714" i="8" s="1"/>
  <c r="D714" i="8" s="1" a="1"/>
  <c r="D714" i="8" s="1"/>
  <c r="AJ704" i="8"/>
  <c r="AK698" i="8" a="1"/>
  <c r="AK698" i="8" s="1"/>
  <c r="D698" i="8" s="1" a="1"/>
  <c r="D698" i="8" s="1"/>
  <c r="AJ688" i="8"/>
  <c r="AK428" i="8" a="1"/>
  <c r="AK428" i="8" s="1"/>
  <c r="D428" i="8" s="1" a="1"/>
  <c r="D428" i="8" s="1"/>
  <c r="AJ418" i="8"/>
  <c r="AK412" i="8" a="1"/>
  <c r="AK412" i="8" s="1"/>
  <c r="D412" i="8" s="1" a="1"/>
  <c r="D412" i="8" s="1"/>
  <c r="AJ405" i="8"/>
  <c r="AK405" i="8" s="1" a="1"/>
  <c r="AK405" i="8" s="1"/>
  <c r="D405" i="8" s="1" a="1"/>
  <c r="D405" i="8" s="1"/>
  <c r="AJ402" i="8"/>
  <c r="AK396" i="8" a="1"/>
  <c r="AK396" i="8" s="1"/>
  <c r="D396" i="8" s="1" a="1"/>
  <c r="D396" i="8" s="1"/>
  <c r="AJ389" i="8"/>
  <c r="AK389" i="8" s="1" a="1"/>
  <c r="AK389" i="8" s="1"/>
  <c r="D389" i="8" s="1" a="1"/>
  <c r="D389" i="8" s="1"/>
  <c r="AJ386" i="8"/>
  <c r="AK380" i="8" a="1"/>
  <c r="AK380" i="8" s="1"/>
  <c r="D380" i="8" s="1" a="1"/>
  <c r="D380" i="8" s="1"/>
  <c r="AJ373" i="8"/>
  <c r="AK373" i="8" s="1" a="1"/>
  <c r="AK373" i="8" s="1"/>
  <c r="D373" i="8" s="1" a="1"/>
  <c r="D373" i="8" s="1"/>
  <c r="AJ370" i="8"/>
  <c r="AK364" i="8" a="1"/>
  <c r="AK364" i="8" s="1"/>
  <c r="D364" i="8" s="1" a="1"/>
  <c r="D364" i="8" s="1"/>
  <c r="AJ354" i="8"/>
  <c r="AK348" i="8" a="1"/>
  <c r="AK348" i="8" s="1"/>
  <c r="D348" i="8" s="1" a="1"/>
  <c r="D348" i="8" s="1"/>
  <c r="AJ1097" i="8"/>
  <c r="AK1091" i="8" a="1"/>
  <c r="AK1091" i="8" s="1"/>
  <c r="D1091" i="8" s="1" a="1"/>
  <c r="D1091" i="8" s="1"/>
  <c r="AJ1084" i="8"/>
  <c r="AK1079" i="8" a="1"/>
  <c r="AK1079" i="8" s="1"/>
  <c r="D1079" i="8" s="1" a="1"/>
  <c r="D1079" i="8" s="1"/>
  <c r="AJ1067" i="8"/>
  <c r="AK1067" i="8" s="1" a="1"/>
  <c r="AK1067" i="8" s="1"/>
  <c r="D1067" i="8" s="1" a="1"/>
  <c r="D1067" i="8" s="1"/>
  <c r="AJ1057" i="8"/>
  <c r="AJ1041" i="8"/>
  <c r="AK1029" i="8" a="1"/>
  <c r="AK1029" i="8" s="1"/>
  <c r="D1029" i="8" s="1" a="1"/>
  <c r="D1029" i="8" s="1"/>
  <c r="AJ1023" i="8"/>
  <c r="AJ476" i="8"/>
  <c r="AJ466" i="8"/>
  <c r="AJ2850" i="8"/>
  <c r="AK2850" i="8" s="1" a="1"/>
  <c r="AK2850" i="8" s="1"/>
  <c r="D2850" i="8" s="1" a="1"/>
  <c r="D2850" i="8" s="1"/>
  <c r="AK2226" i="8" a="1"/>
  <c r="AK2226" i="8" s="1"/>
  <c r="D2226" i="8" s="1" a="1"/>
  <c r="D2226" i="8" s="1"/>
  <c r="AK2215" i="8" a="1"/>
  <c r="AK2215" i="8" s="1"/>
  <c r="D2215" i="8" s="1" a="1"/>
  <c r="D2215" i="8" s="1"/>
  <c r="AK2186" i="8" a="1"/>
  <c r="AK2186" i="8" s="1"/>
  <c r="D2186" i="8" s="1" a="1"/>
  <c r="D2186" i="8" s="1"/>
  <c r="AK6720" i="8" a="1"/>
  <c r="AK6720" i="8" s="1"/>
  <c r="D6720" i="8" s="1" a="1"/>
  <c r="D6720" i="8" s="1"/>
  <c r="AJ4947" i="8"/>
  <c r="AK4929" i="8" a="1"/>
  <c r="AK4929" i="8" s="1"/>
  <c r="D4929" i="8" s="1" a="1"/>
  <c r="D4929" i="8" s="1"/>
  <c r="AJ4915" i="8"/>
  <c r="AK4906" i="8" a="1"/>
  <c r="AK4906" i="8" s="1"/>
  <c r="D4906" i="8" s="1" a="1"/>
  <c r="D4906" i="8" s="1"/>
  <c r="AK4897" i="8" a="1"/>
  <c r="AK4897" i="8" s="1"/>
  <c r="D4897" i="8" s="1" a="1"/>
  <c r="D4897" i="8" s="1"/>
  <c r="AJ4883" i="8"/>
  <c r="AK4874" i="8" a="1"/>
  <c r="AK4874" i="8" s="1"/>
  <c r="D4874" i="8" s="1" a="1"/>
  <c r="D4874" i="8" s="1"/>
  <c r="AK7528" i="8" a="1"/>
  <c r="AK7528" i="8" s="1"/>
  <c r="D7528" i="8" s="1" a="1"/>
  <c r="D7528" i="8" s="1"/>
  <c r="AJ7057" i="8"/>
  <c r="AK3650" i="8" a="1"/>
  <c r="AK3650" i="8" s="1"/>
  <c r="D3650" i="8" s="1" a="1"/>
  <c r="D3650" i="8" s="1"/>
  <c r="AK3641" i="8" a="1"/>
  <c r="AK3641" i="8" s="1"/>
  <c r="D3641" i="8" s="1" a="1"/>
  <c r="D3641" i="8" s="1"/>
  <c r="AJ968" i="8"/>
  <c r="AK5498" i="8" a="1"/>
  <c r="AK5498" i="8" s="1"/>
  <c r="D5498" i="8" s="1" a="1"/>
  <c r="D5498" i="8" s="1"/>
  <c r="AK4087" i="8" a="1"/>
  <c r="AK4087" i="8" s="1"/>
  <c r="D4087" i="8" s="1" a="1"/>
  <c r="D4087" i="8" s="1"/>
  <c r="AJ1489" i="8"/>
  <c r="AJ1480" i="8"/>
  <c r="AK1471" i="8" a="1"/>
  <c r="AK1471" i="8" s="1"/>
  <c r="D1471" i="8" s="1" a="1"/>
  <c r="D1471" i="8" s="1"/>
  <c r="AK2790" i="8" a="1"/>
  <c r="AK2790" i="8" s="1"/>
  <c r="D2790" i="8" s="1" a="1"/>
  <c r="D2790" i="8" s="1"/>
  <c r="AJ2785" i="8"/>
  <c r="AJ2776" i="8"/>
  <c r="AK4295" i="8" a="1"/>
  <c r="AK4295" i="8" s="1"/>
  <c r="D4295" i="8" s="1" a="1"/>
  <c r="D4295" i="8" s="1"/>
  <c r="AJ4281" i="8"/>
  <c r="AJ3765" i="8"/>
  <c r="AK3756" i="8" a="1"/>
  <c r="AK3756" i="8" s="1"/>
  <c r="D3756" i="8" s="1" a="1"/>
  <c r="D3756" i="8" s="1"/>
  <c r="AK8024" i="8" a="1"/>
  <c r="AK8024" i="8" s="1"/>
  <c r="D8024" i="8" s="1" a="1"/>
  <c r="D8024" i="8" s="1"/>
  <c r="AJ8019" i="8"/>
  <c r="AJ8010" i="8"/>
  <c r="AK7215" i="8" a="1"/>
  <c r="AK7215" i="8" s="1"/>
  <c r="D7215" i="8" s="1" a="1"/>
  <c r="D7215" i="8" s="1"/>
  <c r="AJ7210" i="8"/>
  <c r="AJ7201" i="8"/>
  <c r="AJ1358" i="8"/>
  <c r="AJ4340" i="8"/>
  <c r="AK8641" i="8" a="1"/>
  <c r="AK8641" i="8" s="1"/>
  <c r="D8641" i="8" s="1" a="1"/>
  <c r="D8641" i="8" s="1"/>
  <c r="AJ8636" i="8"/>
  <c r="AJ8627" i="8"/>
  <c r="AK1647" i="8" a="1"/>
  <c r="AK1647" i="8" s="1"/>
  <c r="D1647" i="8" s="1" a="1"/>
  <c r="D1647" i="8" s="1"/>
  <c r="AJ1642" i="8"/>
  <c r="AK526" i="8" a="1"/>
  <c r="AK526" i="8" s="1"/>
  <c r="D526" i="8" s="1" a="1"/>
  <c r="D526" i="8" s="1"/>
  <c r="AJ521" i="8"/>
  <c r="AJ6859" i="8"/>
  <c r="AK6859" i="8" s="1" a="1"/>
  <c r="AK6859" i="8" s="1"/>
  <c r="D6859" i="8" s="1" a="1"/>
  <c r="D6859" i="8" s="1"/>
  <c r="AK1985" i="8" a="1"/>
  <c r="AK1985" i="8" s="1"/>
  <c r="D1985" i="8" s="1" a="1"/>
  <c r="D1985" i="8" s="1"/>
  <c r="AK1527" i="8" a="1"/>
  <c r="AK1527" i="8" s="1"/>
  <c r="AK1519" i="8" a="1"/>
  <c r="AK1519" i="8" s="1"/>
  <c r="D1519" i="8" s="1" a="1"/>
  <c r="D1519" i="8" s="1"/>
  <c r="AJ1514" i="8"/>
  <c r="AK1511" i="8" a="1"/>
  <c r="AK1511" i="8" s="1"/>
  <c r="D1511" i="8" s="1" a="1"/>
  <c r="D1511" i="8" s="1"/>
  <c r="AJ2102" i="8"/>
  <c r="AJ2095" i="8"/>
  <c r="AK2095" i="8" s="1" a="1"/>
  <c r="AK2095" i="8" s="1"/>
  <c r="D2095" i="8" s="1" a="1"/>
  <c r="D2095" i="8" s="1"/>
  <c r="AJ2085" i="8"/>
  <c r="AJ4744" i="8"/>
  <c r="AK4744" i="8" s="1" a="1"/>
  <c r="AK4744" i="8" s="1"/>
  <c r="D4744" i="8" s="1" a="1"/>
  <c r="D4744" i="8" s="1"/>
  <c r="AJ4733" i="8"/>
  <c r="AK4733" i="8" s="1" a="1"/>
  <c r="AK4733" i="8" s="1"/>
  <c r="AK630" i="8" a="1"/>
  <c r="AK630" i="8" s="1"/>
  <c r="D630" i="8" s="1" a="1"/>
  <c r="D630" i="8" s="1"/>
  <c r="AK603" i="8" a="1"/>
  <c r="AK603" i="8" s="1"/>
  <c r="D603" i="8" s="1" a="1"/>
  <c r="D603" i="8" s="1"/>
  <c r="AK582" i="8" a="1"/>
  <c r="AK582" i="8" s="1"/>
  <c r="D582" i="8" s="1" a="1"/>
  <c r="D582" i="8" s="1"/>
  <c r="AJ4197" i="8"/>
  <c r="AK4197" i="8" s="1" a="1"/>
  <c r="AK4197" i="8" s="1"/>
  <c r="D4197" i="8" s="1" a="1"/>
  <c r="D4197" i="8" s="1"/>
  <c r="AJ5671" i="8"/>
  <c r="AK5668" i="8" a="1"/>
  <c r="AK5668" i="8" s="1"/>
  <c r="D5668" i="8" s="1" a="1"/>
  <c r="D5668" i="8" s="1"/>
  <c r="AJ326" i="8"/>
  <c r="AK326" i="8" s="1" a="1"/>
  <c r="AK326" i="8" s="1"/>
  <c r="D326" i="8" s="1" a="1"/>
  <c r="D326" i="8" s="1"/>
  <c r="AK299" i="8" a="1"/>
  <c r="AK299" i="8" s="1"/>
  <c r="D299" i="8" s="1" a="1"/>
  <c r="D299" i="8" s="1"/>
  <c r="AJ4270" i="8"/>
  <c r="AK4270" i="8" s="1" a="1"/>
  <c r="AK4270" i="8" s="1"/>
  <c r="D4270" i="8" s="1" a="1"/>
  <c r="D4270" i="8" s="1"/>
  <c r="AK8207" i="8" a="1"/>
  <c r="AK8207" i="8" s="1"/>
  <c r="D8207" i="8" s="1" a="1"/>
  <c r="D8207" i="8" s="1"/>
  <c r="AJ8563" i="8"/>
  <c r="AK8563" i="8" s="1" a="1"/>
  <c r="AK8563" i="8" s="1"/>
  <c r="D8563" i="8" s="1" a="1"/>
  <c r="D8563" i="8" s="1"/>
  <c r="AJ6560" i="8"/>
  <c r="AK6560" i="8" s="1" a="1"/>
  <c r="AK6560" i="8" s="1"/>
  <c r="D6560" i="8" s="1" a="1"/>
  <c r="D6560" i="8" s="1"/>
  <c r="AK338" i="8" a="1"/>
  <c r="AK338" i="8" s="1"/>
  <c r="D338" i="8" s="1" a="1"/>
  <c r="D338" i="8" s="1"/>
  <c r="AJ3464" i="8"/>
  <c r="AK3464" i="8" s="1" a="1"/>
  <c r="AK3464" i="8" s="1"/>
  <c r="D3464" i="8" s="1" a="1"/>
  <c r="D3464" i="8" s="1"/>
  <c r="AJ193" i="8"/>
  <c r="AK193" i="8" s="1" a="1"/>
  <c r="AK193" i="8" s="1"/>
  <c r="D193" i="8" s="1" a="1"/>
  <c r="D193" i="8" s="1"/>
  <c r="AK2685" i="8" a="1"/>
  <c r="AK2685" i="8" s="1"/>
  <c r="D2685" i="8" s="1" a="1"/>
  <c r="D2685" i="8" s="1"/>
  <c r="AK2223" i="8" a="1"/>
  <c r="AK2223" i="8" s="1"/>
  <c r="D2223" i="8" s="1" a="1"/>
  <c r="D2223" i="8" s="1"/>
  <c r="AK2209" i="8" a="1"/>
  <c r="AK2209" i="8" s="1"/>
  <c r="D2209" i="8" s="1" a="1"/>
  <c r="D2209" i="8" s="1"/>
  <c r="AJ2203" i="8"/>
  <c r="AK2203" i="8" s="1" a="1"/>
  <c r="AK2203" i="8" s="1"/>
  <c r="D2203" i="8" s="1" a="1"/>
  <c r="D2203" i="8" s="1"/>
  <c r="AK2195" i="8" a="1"/>
  <c r="AK2195" i="8" s="1"/>
  <c r="D2195" i="8" s="1" a="1"/>
  <c r="D2195" i="8" s="1"/>
  <c r="AK6749" i="8" a="1"/>
  <c r="AK6749" i="8" s="1"/>
  <c r="D6749" i="8" s="1" a="1"/>
  <c r="D6749" i="8" s="1"/>
  <c r="AJ6737" i="8"/>
  <c r="AK6737" i="8" s="1" a="1"/>
  <c r="AK6737" i="8" s="1"/>
  <c r="D6737" i="8" s="1" a="1"/>
  <c r="D6737" i="8" s="1"/>
  <c r="AK6717" i="8" a="1"/>
  <c r="AK6717" i="8" s="1"/>
  <c r="D6717" i="8" s="1" a="1"/>
  <c r="D6717" i="8" s="1"/>
  <c r="AK4926" i="8" a="1"/>
  <c r="AK4926" i="8" s="1"/>
  <c r="D4926" i="8" s="1" a="1"/>
  <c r="D4926" i="8" s="1"/>
  <c r="AK4894" i="8" a="1"/>
  <c r="AK4894" i="8" s="1"/>
  <c r="D4894" i="8" s="1" a="1"/>
  <c r="D4894" i="8" s="1"/>
  <c r="AK7525" i="8" a="1"/>
  <c r="AK7525" i="8" s="1"/>
  <c r="D7525" i="8" s="1" a="1"/>
  <c r="D7525" i="8" s="1"/>
  <c r="AK3638" i="8" a="1"/>
  <c r="AK3638" i="8" s="1"/>
  <c r="D3638" i="8" s="1" a="1"/>
  <c r="D3638" i="8" s="1"/>
  <c r="AJ2775" i="8"/>
  <c r="AK2775" i="8" s="1" a="1"/>
  <c r="AK2775" i="8" s="1"/>
  <c r="D2775" i="8" s="1" a="1"/>
  <c r="D2775" i="8" s="1"/>
  <c r="AJ8009" i="8"/>
  <c r="AK8009" i="8" s="1" a="1"/>
  <c r="AK8009" i="8" s="1"/>
  <c r="D8009" i="8" s="1" a="1"/>
  <c r="D8009" i="8" s="1"/>
  <c r="AK8001" i="8" a="1"/>
  <c r="AK8001" i="8" s="1"/>
  <c r="D8001" i="8" s="1" a="1"/>
  <c r="D8001" i="8" s="1"/>
  <c r="AK5094" i="8" a="1"/>
  <c r="AK5094" i="8" s="1"/>
  <c r="D5094" i="8" s="1" a="1"/>
  <c r="D5094" i="8" s="1"/>
  <c r="AJ4339" i="8"/>
  <c r="AK4339" i="8" s="1" a="1"/>
  <c r="AK4339" i="8" s="1"/>
  <c r="D4339" i="8" s="1" a="1"/>
  <c r="D4339" i="8" s="1"/>
  <c r="AK4331" i="8" a="1"/>
  <c r="AK4331" i="8" s="1"/>
  <c r="D4331" i="8" s="1" a="1"/>
  <c r="D4331" i="8" s="1"/>
  <c r="AJ8626" i="8"/>
  <c r="AK8626" i="8" s="1" a="1"/>
  <c r="AK8626" i="8" s="1"/>
  <c r="D8626" i="8" s="1" a="1"/>
  <c r="D8626" i="8" s="1"/>
  <c r="AK1656" i="8" a="1"/>
  <c r="AK1656" i="8" s="1"/>
  <c r="D1656" i="8" s="1" a="1"/>
  <c r="D1656" i="8" s="1"/>
  <c r="AJ543" i="8"/>
  <c r="AK543" i="8" s="1" a="1"/>
  <c r="AK543" i="8" s="1"/>
  <c r="D543" i="8" s="1" a="1"/>
  <c r="D543" i="8" s="1"/>
  <c r="AK523" i="8" a="1"/>
  <c r="AK523" i="8" s="1"/>
  <c r="AJ6858" i="8"/>
  <c r="AK6858" i="8" s="1" a="1"/>
  <c r="AK6858" i="8" s="1"/>
  <c r="D6858" i="8" s="1" a="1"/>
  <c r="D6858" i="8" s="1"/>
  <c r="AK6850" i="8" a="1"/>
  <c r="AK6850" i="8" s="1"/>
  <c r="D6850" i="8" s="1" a="1"/>
  <c r="D6850" i="8" s="1"/>
  <c r="AJ1962" i="8"/>
  <c r="AK1962" i="8" s="1" a="1"/>
  <c r="AK1962" i="8" s="1"/>
  <c r="D1962" i="8" s="1" a="1"/>
  <c r="D1962" i="8" s="1"/>
  <c r="AJ1523" i="8"/>
  <c r="AK1523" i="8" s="1" a="1"/>
  <c r="AK1523" i="8" s="1"/>
  <c r="D1523" i="8" s="1" a="1"/>
  <c r="D1523" i="8" s="1"/>
  <c r="AK1503" i="8" a="1"/>
  <c r="AK1503" i="8" s="1"/>
  <c r="AK2088" i="8" a="1"/>
  <c r="AK2088" i="8" s="1"/>
  <c r="D2088" i="8" s="1" a="1"/>
  <c r="D2088" i="8" s="1"/>
  <c r="AJ4740" i="8"/>
  <c r="AK4740" i="8" s="1" a="1"/>
  <c r="AK4740" i="8" s="1"/>
  <c r="D4740" i="8" s="1" a="1"/>
  <c r="D4740" i="8" s="1"/>
  <c r="AJ578" i="8"/>
  <c r="AK578" i="8" s="1" a="1"/>
  <c r="AK578" i="8" s="1"/>
  <c r="AJ7922" i="8"/>
  <c r="AK7922" i="8" s="1" a="1"/>
  <c r="AK7922" i="8" s="1"/>
  <c r="D7922" i="8" s="1" a="1"/>
  <c r="D7922" i="8" s="1"/>
  <c r="AJ480" i="8"/>
  <c r="AK480" i="8" s="1" a="1"/>
  <c r="AK480" i="8" s="1"/>
  <c r="AJ6289" i="8"/>
  <c r="AK6289" i="8" s="1" a="1"/>
  <c r="AK6289" i="8" s="1"/>
  <c r="D6289" i="8" s="1" a="1"/>
  <c r="D6289" i="8" s="1"/>
  <c r="AJ6273" i="8"/>
  <c r="AK6273" i="8" s="1" a="1"/>
  <c r="AK6273" i="8" s="1"/>
  <c r="D6273" i="8" s="1" a="1"/>
  <c r="D6273" i="8" s="1"/>
  <c r="AJ6257" i="8"/>
  <c r="AK6257" i="8" s="1" a="1"/>
  <c r="AK6257" i="8" s="1"/>
  <c r="D6257" i="8" s="1" a="1"/>
  <c r="D6257" i="8" s="1"/>
  <c r="AJ6241" i="8"/>
  <c r="AK6241" i="8" s="1" a="1"/>
  <c r="AK6241" i="8" s="1"/>
  <c r="D6241" i="8" s="1" a="1"/>
  <c r="D6241" i="8" s="1"/>
  <c r="AJ719" i="8"/>
  <c r="AK719" i="8" s="1" a="1"/>
  <c r="AK719" i="8" s="1"/>
  <c r="D719" i="8" s="1" a="1"/>
  <c r="D719" i="8" s="1"/>
  <c r="AJ703" i="8"/>
  <c r="AK703" i="8" s="1" a="1"/>
  <c r="AK703" i="8" s="1"/>
  <c r="D703" i="8" s="1" a="1"/>
  <c r="D703" i="8" s="1"/>
  <c r="AJ687" i="8"/>
  <c r="AK687" i="8" s="1" a="1"/>
  <c r="AK687" i="8" s="1"/>
  <c r="D687" i="8" s="1" a="1"/>
  <c r="D687" i="8" s="1"/>
  <c r="AJ420" i="8"/>
  <c r="AK420" i="8" s="1" a="1"/>
  <c r="AK420" i="8" s="1"/>
  <c r="D420" i="8" s="1" a="1"/>
  <c r="D420" i="8" s="1"/>
  <c r="AJ417" i="8"/>
  <c r="AK417" i="8" s="1" a="1"/>
  <c r="AK417" i="8" s="1"/>
  <c r="D417" i="8" s="1" a="1"/>
  <c r="D417" i="8" s="1"/>
  <c r="AJ404" i="8"/>
  <c r="AK404" i="8" s="1" a="1"/>
  <c r="AK404" i="8" s="1"/>
  <c r="D404" i="8" s="1" a="1"/>
  <c r="D404" i="8" s="1"/>
  <c r="AJ401" i="8"/>
  <c r="AK401" i="8" s="1" a="1"/>
  <c r="AK401" i="8" s="1"/>
  <c r="D401" i="8" s="1" a="1"/>
  <c r="D401" i="8" s="1"/>
  <c r="AJ388" i="8"/>
  <c r="AK388" i="8" s="1" a="1"/>
  <c r="AK388" i="8" s="1"/>
  <c r="D388" i="8" s="1" a="1"/>
  <c r="D388" i="8" s="1"/>
  <c r="AJ385" i="8"/>
  <c r="AK385" i="8" s="1" a="1"/>
  <c r="AK385" i="8" s="1"/>
  <c r="D385" i="8" s="1" a="1"/>
  <c r="D385" i="8" s="1"/>
  <c r="AJ372" i="8"/>
  <c r="AK372" i="8" s="1" a="1"/>
  <c r="AK372" i="8" s="1"/>
  <c r="D372" i="8" s="1" a="1"/>
  <c r="D372" i="8" s="1"/>
  <c r="AJ369" i="8"/>
  <c r="AK369" i="8" s="1" a="1"/>
  <c r="AK369" i="8" s="1"/>
  <c r="D369" i="8" s="1" a="1"/>
  <c r="D369" i="8" s="1"/>
  <c r="AJ356" i="8"/>
  <c r="AK356" i="8" s="1" a="1"/>
  <c r="AK356" i="8" s="1"/>
  <c r="D356" i="8" s="1" a="1"/>
  <c r="D356" i="8" s="1"/>
  <c r="AJ353" i="8"/>
  <c r="AK353" i="8" s="1" a="1"/>
  <c r="AK353" i="8" s="1"/>
  <c r="D353" i="8" s="1" a="1"/>
  <c r="D353" i="8" s="1"/>
  <c r="AJ1099" i="8"/>
  <c r="AK1099" i="8" s="1" a="1"/>
  <c r="AK1099" i="8" s="1"/>
  <c r="D1099" i="8" s="1" a="1"/>
  <c r="D1099" i="8" s="1"/>
  <c r="AJ1096" i="8"/>
  <c r="AK1096" i="8" s="1" a="1"/>
  <c r="AK1096" i="8" s="1"/>
  <c r="D1096" i="8" s="1" a="1"/>
  <c r="D1096" i="8" s="1"/>
  <c r="AJ1075" i="8"/>
  <c r="AK1075" i="8" s="1" a="1"/>
  <c r="AK1075" i="8" s="1"/>
  <c r="D1075" i="8" s="1" a="1"/>
  <c r="D1075" i="8" s="1"/>
  <c r="AJ1060" i="8"/>
  <c r="AJ1049" i="8"/>
  <c r="AK1049" i="8" s="1" a="1"/>
  <c r="AK1049" i="8" s="1"/>
  <c r="D1049" i="8" s="1" a="1"/>
  <c r="D1049" i="8" s="1"/>
  <c r="AK1044" i="8" a="1"/>
  <c r="AK1044" i="8" s="1"/>
  <c r="D1044" i="8" s="1" a="1"/>
  <c r="D1044" i="8" s="1"/>
  <c r="AJ1037" i="8"/>
  <c r="AJ1034" i="8"/>
  <c r="AJ1025" i="8"/>
  <c r="AJ460" i="8"/>
  <c r="AK460" i="8" s="1" a="1"/>
  <c r="AK460" i="8" s="1"/>
  <c r="D460" i="8" s="1" a="1"/>
  <c r="D460" i="8" s="1"/>
  <c r="AK5229" i="8" a="1"/>
  <c r="AK5229" i="8" s="1"/>
  <c r="D5229" i="8" s="1" a="1"/>
  <c r="D5229" i="8" s="1"/>
  <c r="AJ885" i="8"/>
  <c r="AK885" i="8" s="1" a="1"/>
  <c r="AK885" i="8" s="1"/>
  <c r="D885" i="8" s="1" a="1"/>
  <c r="D885" i="8" s="1"/>
  <c r="AK2183" i="8" a="1"/>
  <c r="AK2183" i="8" s="1"/>
  <c r="D2183" i="8" s="1" a="1"/>
  <c r="D2183" i="8" s="1"/>
  <c r="AJ4955" i="8"/>
  <c r="AJ4923" i="8"/>
  <c r="AK4914" i="8" a="1"/>
  <c r="AK4914" i="8" s="1"/>
  <c r="D4914" i="8" s="1" a="1"/>
  <c r="D4914" i="8" s="1"/>
  <c r="AJ4891" i="8"/>
  <c r="AK4882" i="8" a="1"/>
  <c r="AK4882" i="8" s="1"/>
  <c r="D4882" i="8" s="1" a="1"/>
  <c r="D4882" i="8" s="1"/>
  <c r="AJ7065" i="8"/>
  <c r="AK7056" i="8" a="1"/>
  <c r="AK7056" i="8" s="1"/>
  <c r="D7056" i="8" s="1" a="1"/>
  <c r="D7056" i="8" s="1"/>
  <c r="AJ976" i="8"/>
  <c r="AK967" i="8" a="1"/>
  <c r="AK967" i="8" s="1"/>
  <c r="D967" i="8" s="1" a="1"/>
  <c r="D967" i="8" s="1"/>
  <c r="AJ4090" i="8"/>
  <c r="AK1479" i="8" a="1"/>
  <c r="AK1479" i="8" s="1"/>
  <c r="D1479" i="8" s="1" a="1"/>
  <c r="D1479" i="8" s="1"/>
  <c r="AJ3048" i="8"/>
  <c r="AJ4289" i="8"/>
  <c r="AK3764" i="8" a="1"/>
  <c r="AK3764" i="8" s="1"/>
  <c r="D3764" i="8" s="1" a="1"/>
  <c r="D3764" i="8" s="1"/>
  <c r="AJ6205" i="8"/>
  <c r="AJ7218" i="8"/>
  <c r="AK7200" i="8" a="1"/>
  <c r="AK7200" i="8" s="1"/>
  <c r="D7200" i="8" s="1" a="1"/>
  <c r="D7200" i="8" s="1"/>
  <c r="AJ1578" i="8"/>
  <c r="AJ4325" i="8"/>
  <c r="AJ1650" i="8"/>
  <c r="AJ529" i="8"/>
  <c r="AJ520" i="8"/>
  <c r="AK520" i="8" s="1" a="1"/>
  <c r="AK520" i="8" s="1"/>
  <c r="D520" i="8" s="1" a="1"/>
  <c r="D520" i="8" s="1"/>
  <c r="AJ1974" i="8"/>
  <c r="AK1974" i="8" s="1" a="1"/>
  <c r="AK1974" i="8" s="1"/>
  <c r="D1974" i="8" s="1" a="1"/>
  <c r="D1974" i="8" s="1"/>
  <c r="AJ1969" i="8"/>
  <c r="AK1969" i="8" s="1" a="1"/>
  <c r="AK1969" i="8" s="1"/>
  <c r="D1969" i="8" s="1" a="1"/>
  <c r="D1969" i="8" s="1"/>
  <c r="AK4736" i="8" a="1"/>
  <c r="AK4736" i="8" s="1"/>
  <c r="AJ3473" i="8"/>
  <c r="AK3473" i="8" s="1" a="1"/>
  <c r="AK3473" i="8" s="1"/>
  <c r="D3473" i="8" s="1" a="1"/>
  <c r="D3473" i="8" s="1"/>
  <c r="AJ290" i="8"/>
  <c r="AJ284" i="8"/>
  <c r="AJ595" i="8"/>
  <c r="AJ1396" i="8"/>
  <c r="AK1396" i="8" s="1" a="1"/>
  <c r="AK1396" i="8" s="1"/>
  <c r="D1396" i="8" s="1" a="1"/>
  <c r="D1396" i="8" s="1"/>
  <c r="AJ4209" i="8"/>
  <c r="AK4209" i="8" s="1" a="1"/>
  <c r="AK4209" i="8" s="1"/>
  <c r="D4209" i="8" s="1" a="1"/>
  <c r="D4209" i="8" s="1"/>
  <c r="AK4200" i="8" a="1"/>
  <c r="AK4200" i="8" s="1"/>
  <c r="D4200" i="8" s="1" a="1"/>
  <c r="D4200" i="8" s="1"/>
  <c r="AJ4196" i="8"/>
  <c r="AK4196" i="8" s="1" a="1"/>
  <c r="AK4196" i="8" s="1"/>
  <c r="D4196" i="8" s="1" a="1"/>
  <c r="D4196" i="8" s="1"/>
  <c r="AJ4192" i="8"/>
  <c r="AK4192" i="8" s="1" a="1"/>
  <c r="AK4192" i="8" s="1"/>
  <c r="D4192" i="8" s="1" a="1"/>
  <c r="D4192" i="8" s="1"/>
  <c r="AK5697" i="8" a="1"/>
  <c r="AK5697" i="8" s="1"/>
  <c r="D5697" i="8" s="1" a="1"/>
  <c r="D5697" i="8" s="1"/>
  <c r="AJ5680" i="8"/>
  <c r="AK5680" i="8" s="1" a="1"/>
  <c r="AK5680" i="8" s="1"/>
  <c r="D5680" i="8" s="1" a="1"/>
  <c r="D5680" i="8" s="1"/>
  <c r="AJ4307" i="8"/>
  <c r="AK4307" i="8" s="1" a="1"/>
  <c r="AK4307" i="8" s="1"/>
  <c r="D4307" i="8" s="1" a="1"/>
  <c r="D4307" i="8" s="1"/>
  <c r="AK1904" i="8" a="1"/>
  <c r="AK1904" i="8" s="1"/>
  <c r="AJ4761" i="8"/>
  <c r="AK4761" i="8" s="1" a="1"/>
  <c r="AK4761" i="8" s="1"/>
  <c r="D4761" i="8" s="1" a="1"/>
  <c r="D4761" i="8" s="1"/>
  <c r="AK6563" i="8" a="1"/>
  <c r="AK6563" i="8" s="1"/>
  <c r="D6563" i="8" s="1" a="1"/>
  <c r="D6563" i="8" s="1"/>
  <c r="AJ6555" i="8"/>
  <c r="AK6555" i="8" s="1" a="1"/>
  <c r="AK6555" i="8" s="1"/>
  <c r="D6555" i="8" s="1" a="1"/>
  <c r="D6555" i="8" s="1"/>
  <c r="AJ6528" i="8"/>
  <c r="AK6528" i="8" s="1" a="1"/>
  <c r="AK6528" i="8" s="1"/>
  <c r="D6528" i="8" s="1" a="1"/>
  <c r="D6528" i="8" s="1"/>
  <c r="AK196" i="8" a="1"/>
  <c r="AK196" i="8" s="1"/>
  <c r="D196" i="8" s="1" a="1"/>
  <c r="D196" i="8" s="1"/>
  <c r="AJ6758" i="8"/>
  <c r="AK6758" i="8" s="1" a="1"/>
  <c r="AK6758" i="8" s="1"/>
  <c r="D6758" i="8" s="1" a="1"/>
  <c r="D6758" i="8" s="1"/>
  <c r="AJ5452" i="8"/>
  <c r="AK5452" i="8" s="1" a="1"/>
  <c r="AK5452" i="8" s="1"/>
  <c r="D5452" i="8" s="1" a="1"/>
  <c r="D5452" i="8" s="1"/>
  <c r="AK7328" i="8" a="1"/>
  <c r="AK7328" i="8" s="1"/>
  <c r="D7328" i="8" s="1" a="1"/>
  <c r="D7328" i="8" s="1"/>
  <c r="AJ3290" i="8"/>
  <c r="AK3290" i="8" s="1" a="1"/>
  <c r="AK3290" i="8" s="1"/>
  <c r="D3290" i="8" s="1" a="1"/>
  <c r="D3290" i="8" s="1"/>
  <c r="AK3274" i="8" a="1"/>
  <c r="AK3274" i="8" s="1"/>
  <c r="AJ4151" i="8"/>
  <c r="AK4151" i="8" s="1" a="1"/>
  <c r="AK4151" i="8" s="1"/>
  <c r="D4151" i="8" s="1" a="1"/>
  <c r="D4151" i="8" s="1"/>
  <c r="AK7294" i="8" a="1"/>
  <c r="AK7294" i="8" s="1"/>
  <c r="AJ8436" i="8"/>
  <c r="AK8436" i="8" s="1" a="1"/>
  <c r="AK8436" i="8" s="1"/>
  <c r="AJ6452" i="8"/>
  <c r="AK6452" i="8" s="1" a="1"/>
  <c r="AK6452" i="8" s="1"/>
  <c r="AJ6703" i="8"/>
  <c r="AK6703" i="8" s="1" a="1"/>
  <c r="AK6703" i="8" s="1"/>
  <c r="AJ7053" i="8"/>
  <c r="AK7053" i="8" s="1" a="1"/>
  <c r="AK7053" i="8" s="1"/>
  <c r="D7053" i="8" s="1" a="1"/>
  <c r="D7053" i="8" s="1"/>
  <c r="AJ6050" i="8"/>
  <c r="AK6050" i="8" s="1" a="1"/>
  <c r="AK6050" i="8" s="1"/>
  <c r="D6050" i="8" s="1" a="1"/>
  <c r="D6050" i="8" s="1"/>
  <c r="AJ3892" i="8"/>
  <c r="AK3892" i="8" s="1" a="1"/>
  <c r="AK3892" i="8" s="1"/>
  <c r="AK8107" i="8" a="1"/>
  <c r="AK8107" i="8" s="1"/>
  <c r="AK4108" i="8" a="1"/>
  <c r="AK4108" i="8" s="1"/>
  <c r="AJ6003" i="8"/>
  <c r="AK6003" i="8" s="1" a="1"/>
  <c r="AK6003" i="8" s="1"/>
  <c r="D6003" i="8" s="1" a="1"/>
  <c r="D6003" i="8" s="1"/>
  <c r="AJ2437" i="8"/>
  <c r="AK2437" i="8" s="1" a="1"/>
  <c r="AK2437" i="8" s="1"/>
  <c r="AJ6122" i="8"/>
  <c r="AK6122" i="8" s="1" a="1"/>
  <c r="AK6122" i="8" s="1"/>
  <c r="D6122" i="8" s="1" a="1"/>
  <c r="D6122" i="8" s="1"/>
  <c r="AJ7960" i="8"/>
  <c r="AK7960" i="8" s="1" a="1"/>
  <c r="AK7960" i="8" s="1"/>
  <c r="AJ4758" i="8"/>
  <c r="AK1560" i="8" a="1"/>
  <c r="AK1560" i="8" s="1"/>
  <c r="AJ2255" i="8"/>
  <c r="AJ8233" i="8"/>
  <c r="AK8224" i="8" a="1"/>
  <c r="AK8224" i="8" s="1"/>
  <c r="AJ8210" i="8"/>
  <c r="AJ8565" i="8"/>
  <c r="AK8565" i="8" s="1" a="1"/>
  <c r="AK8565" i="8" s="1"/>
  <c r="D8565" i="8" s="1" a="1"/>
  <c r="D8565" i="8" s="1"/>
  <c r="AK3483" i="8" a="1"/>
  <c r="AK3483" i="8" s="1"/>
  <c r="AJ1416" i="8"/>
  <c r="AJ6557" i="8"/>
  <c r="AK6557" i="8" s="1" a="1"/>
  <c r="AK6557" i="8" s="1"/>
  <c r="D6557" i="8" s="1" a="1"/>
  <c r="D6557" i="8" s="1"/>
  <c r="AK6548" i="8" a="1"/>
  <c r="AK6548" i="8" s="1"/>
  <c r="AJ6534" i="8"/>
  <c r="AJ6525" i="8"/>
  <c r="AJ5965" i="8"/>
  <c r="AK5965" i="8" s="1" a="1"/>
  <c r="AK5965" i="8" s="1"/>
  <c r="D5965" i="8" s="1" a="1"/>
  <c r="D5965" i="8" s="1"/>
  <c r="AJ5956" i="8"/>
  <c r="AK5947" i="8" a="1"/>
  <c r="AK5947" i="8" s="1"/>
  <c r="AJ341" i="8"/>
  <c r="AJ332" i="8"/>
  <c r="AK3457" i="8" a="1"/>
  <c r="AK3457" i="8" s="1"/>
  <c r="AJ199" i="8"/>
  <c r="AJ6760" i="8"/>
  <c r="AK5121" i="8" a="1"/>
  <c r="AK5121" i="8" s="1"/>
  <c r="AJ5458" i="8"/>
  <c r="AJ5449" i="8"/>
  <c r="AK5440" i="8" a="1"/>
  <c r="AK5440" i="8" s="1"/>
  <c r="AJ2882" i="8"/>
  <c r="AJ2879" i="8"/>
  <c r="AJ514" i="8"/>
  <c r="AJ7231" i="8"/>
  <c r="AJ7228" i="8"/>
  <c r="AJ7314" i="8"/>
  <c r="AJ3283" i="8"/>
  <c r="AJ3280" i="8"/>
  <c r="AJ3260" i="8"/>
  <c r="AJ4144" i="8"/>
  <c r="AJ7300" i="8"/>
  <c r="AJ3006" i="8"/>
  <c r="AK3006" i="8" s="1" a="1"/>
  <c r="AK3006" i="8" s="1"/>
  <c r="AJ8458" i="8"/>
  <c r="AK8458" i="8" s="1" a="1"/>
  <c r="AK8458" i="8" s="1"/>
  <c r="D8458" i="8" s="1" a="1"/>
  <c r="D8458" i="8" s="1"/>
  <c r="AJ2405" i="8"/>
  <c r="AK2405" i="8" s="1" a="1"/>
  <c r="AK2405" i="8" s="1"/>
  <c r="AK8354" i="8" a="1"/>
  <c r="AK8354" i="8" s="1"/>
  <c r="AJ5138" i="8"/>
  <c r="AK5138" i="8" s="1" a="1"/>
  <c r="AK5138" i="8" s="1"/>
  <c r="AK6714" i="8" a="1"/>
  <c r="AK6714" i="8" s="1"/>
  <c r="D6714" i="8" s="1" a="1"/>
  <c r="D6714" i="8" s="1"/>
  <c r="AJ7034" i="8"/>
  <c r="AK7034" i="8" s="1" a="1"/>
  <c r="AK7034" i="8" s="1"/>
  <c r="D7034" i="8" s="1" a="1"/>
  <c r="D7034" i="8" s="1"/>
  <c r="AJ2954" i="8"/>
  <c r="AK2954" i="8" s="1" a="1"/>
  <c r="AK2954" i="8" s="1"/>
  <c r="AJ7894" i="8"/>
  <c r="AK7894" i="8" s="1" a="1"/>
  <c r="AK7894" i="8" s="1"/>
  <c r="AJ8659" i="8"/>
  <c r="AK8659" i="8" s="1" a="1"/>
  <c r="AK8659" i="8" s="1"/>
  <c r="D8659" i="8" s="1" a="1"/>
  <c r="D8659" i="8" s="1"/>
  <c r="AK7560" i="8" a="1"/>
  <c r="AK7560" i="8" s="1"/>
  <c r="AJ7364" i="8"/>
  <c r="AK7364" i="8" s="1" a="1"/>
  <c r="AK7364" i="8" s="1"/>
  <c r="AJ6991" i="8"/>
  <c r="AK6991" i="8" s="1" a="1"/>
  <c r="AK6991" i="8" s="1"/>
  <c r="AJ8110" i="8"/>
  <c r="AK8110" i="8" s="1" a="1"/>
  <c r="AK8110" i="8" s="1"/>
  <c r="D8110" i="8" s="1" a="1"/>
  <c r="D8110" i="8" s="1"/>
  <c r="AJ8359" i="8"/>
  <c r="AK8359" i="8" s="1" a="1"/>
  <c r="AK8359" i="8" s="1"/>
  <c r="AJ3203" i="8"/>
  <c r="AK3203" i="8" s="1" a="1"/>
  <c r="AK3203" i="8" s="1"/>
  <c r="AJ3199" i="8"/>
  <c r="AK3199" i="8" s="1" a="1"/>
  <c r="AK3199" i="8" s="1"/>
  <c r="AJ4062" i="8"/>
  <c r="AK4062" i="8" s="1" a="1"/>
  <c r="AK4062" i="8" s="1"/>
  <c r="AJ5999" i="8"/>
  <c r="AK5999" i="8" s="1" a="1"/>
  <c r="AK5999" i="8" s="1"/>
  <c r="AJ7260" i="8"/>
  <c r="AJ6501" i="8"/>
  <c r="AK6501" i="8" s="1" a="1"/>
  <c r="AK6501" i="8" s="1"/>
  <c r="AJ5861" i="8"/>
  <c r="AK5861" i="8" s="1" a="1"/>
  <c r="AK5861" i="8" s="1"/>
  <c r="D5861" i="8" s="1" a="1"/>
  <c r="D5861" i="8" s="1"/>
  <c r="AJ5857" i="8"/>
  <c r="AK5857" i="8" s="1" a="1"/>
  <c r="AK5857" i="8" s="1"/>
  <c r="AJ2345" i="8"/>
  <c r="AK2345" i="8" s="1" a="1"/>
  <c r="AK2345" i="8" s="1"/>
  <c r="D2345" i="8" s="1" a="1"/>
  <c r="D2345" i="8" s="1"/>
  <c r="AK571" i="8" a="1"/>
  <c r="AK571" i="8" s="1"/>
  <c r="D571" i="8" s="1" a="1"/>
  <c r="D571" i="8" s="1"/>
  <c r="AK2041" i="8" a="1"/>
  <c r="AK2041" i="8" s="1"/>
  <c r="AK4205" i="8" a="1"/>
  <c r="AK4205" i="8" s="1"/>
  <c r="D4205" i="8" s="1" a="1"/>
  <c r="D4205" i="8" s="1"/>
  <c r="AJ4193" i="8"/>
  <c r="AK4193" i="8" s="1" a="1"/>
  <c r="AK4193" i="8" s="1"/>
  <c r="D4193" i="8" s="1" a="1"/>
  <c r="D4193" i="8" s="1"/>
  <c r="AK4173" i="8" a="1"/>
  <c r="AK4173" i="8" s="1"/>
  <c r="D4173" i="8" s="1" a="1"/>
  <c r="D4173" i="8" s="1"/>
  <c r="AJ5682" i="8"/>
  <c r="AK5673" i="8" a="1"/>
  <c r="AK5673" i="8" s="1"/>
  <c r="D5673" i="8" s="1" a="1"/>
  <c r="D5673" i="8" s="1"/>
  <c r="AJ325" i="8"/>
  <c r="AK319" i="8" a="1"/>
  <c r="AK319" i="8" s="1"/>
  <c r="AJ316" i="8"/>
  <c r="AK307" i="8" a="1"/>
  <c r="AK307" i="8" s="1"/>
  <c r="D307" i="8" s="1" a="1"/>
  <c r="D307" i="8" s="1"/>
  <c r="AJ293" i="8"/>
  <c r="AJ4272" i="8"/>
  <c r="AK8129" i="8" a="1"/>
  <c r="AK8129" i="8" s="1"/>
  <c r="D8129" i="8" s="1" a="1"/>
  <c r="D8129" i="8" s="1"/>
  <c r="AJ6840" i="8"/>
  <c r="AJ2840" i="8"/>
  <c r="AK7935" i="8" a="1"/>
  <c r="AK7935" i="8" s="1"/>
  <c r="D7935" i="8" s="1" a="1"/>
  <c r="D7935" i="8" s="1"/>
  <c r="AJ7921" i="8"/>
  <c r="AJ1901" i="8"/>
  <c r="AK2294" i="8" a="1"/>
  <c r="AK2294" i="8" s="1"/>
  <c r="D2294" i="8" s="1" a="1"/>
  <c r="D2294" i="8" s="1"/>
  <c r="AJ1566" i="8"/>
  <c r="AJ1557" i="8"/>
  <c r="AK2257" i="8" a="1"/>
  <c r="AK2257" i="8" s="1"/>
  <c r="D2257" i="8" s="1" a="1"/>
  <c r="D2257" i="8" s="1"/>
  <c r="AJ8230" i="8"/>
  <c r="AJ8221" i="8"/>
  <c r="AK8212" i="8" a="1"/>
  <c r="AK8212" i="8" s="1"/>
  <c r="D8212" i="8" s="1" a="1"/>
  <c r="D8212" i="8" s="1"/>
  <c r="AJ8562" i="8"/>
  <c r="AJ3480" i="8"/>
  <c r="AK1418" i="8" a="1"/>
  <c r="AK1418" i="8" s="1"/>
  <c r="D1418" i="8" s="1" a="1"/>
  <c r="D1418" i="8" s="1"/>
  <c r="AJ6554" i="8"/>
  <c r="AJ6545" i="8"/>
  <c r="AK6536" i="8" a="1"/>
  <c r="AK6536" i="8" s="1"/>
  <c r="D6536" i="8" s="1" a="1"/>
  <c r="D6536" i="8" s="1"/>
  <c r="AJ6522" i="8"/>
  <c r="AJ5976" i="8"/>
  <c r="AK5967" i="8" a="1"/>
  <c r="AK5967" i="8" s="1"/>
  <c r="D5967" i="8" s="1" a="1"/>
  <c r="D5967" i="8" s="1"/>
  <c r="AJ5953" i="8"/>
  <c r="AJ5082" i="8"/>
  <c r="AK343" i="8" a="1"/>
  <c r="AK343" i="8" s="1"/>
  <c r="D343" i="8" s="1" a="1"/>
  <c r="D343" i="8" s="1"/>
  <c r="AJ3463" i="8"/>
  <c r="AJ210" i="8"/>
  <c r="AK201" i="8" a="1"/>
  <c r="AK201" i="8" s="1"/>
  <c r="AJ6757" i="8"/>
  <c r="AJ5118" i="8"/>
  <c r="AK5109" i="8" a="1"/>
  <c r="AK5109" i="8" s="1"/>
  <c r="D5109" i="8" s="1" a="1"/>
  <c r="D5109" i="8" s="1"/>
  <c r="AJ5446" i="8"/>
  <c r="AJ5437" i="8"/>
  <c r="AK2905" i="8" a="1"/>
  <c r="AK2905" i="8" s="1"/>
  <c r="AJ2885" i="8"/>
  <c r="AK2885" i="8" s="1" a="1"/>
  <c r="AK2885" i="8" s="1"/>
  <c r="D2885" i="8" s="1" a="1"/>
  <c r="D2885" i="8" s="1"/>
  <c r="AK483" i="8" a="1"/>
  <c r="AK483" i="8" s="1"/>
  <c r="AJ2567" i="8"/>
  <c r="AK2567" i="8" s="1" a="1"/>
  <c r="AK2567" i="8" s="1"/>
  <c r="AJ3286" i="8"/>
  <c r="AK3286" i="8" s="1" a="1"/>
  <c r="AK3286" i="8" s="1"/>
  <c r="D3286" i="8" s="1" a="1"/>
  <c r="D3286" i="8" s="1"/>
  <c r="AJ4147" i="8"/>
  <c r="AK4147" i="8" s="1" a="1"/>
  <c r="AK4147" i="8" s="1"/>
  <c r="D4147" i="8" s="1" a="1"/>
  <c r="D4147" i="8" s="1"/>
  <c r="AK3009" i="8" a="1"/>
  <c r="AK3009" i="8" s="1"/>
  <c r="AJ2997" i="8"/>
  <c r="AK2997" i="8" s="1" a="1"/>
  <c r="AK2997" i="8" s="1"/>
  <c r="D2997" i="8" s="1" a="1"/>
  <c r="D2997" i="8" s="1"/>
  <c r="AJ2977" i="8"/>
  <c r="AJ8454" i="8"/>
  <c r="AK8454" i="8" s="1" a="1"/>
  <c r="AK8454" i="8" s="1"/>
  <c r="D8454" i="8" s="1" a="1"/>
  <c r="D8454" i="8" s="1"/>
  <c r="AJ8450" i="8"/>
  <c r="AK8450" i="8" s="1" a="1"/>
  <c r="AK8450" i="8" s="1"/>
  <c r="AK8439" i="8" a="1"/>
  <c r="AK8439" i="8" s="1"/>
  <c r="AK8431" i="8" a="1"/>
  <c r="AK8431" i="8" s="1"/>
  <c r="AK6455" i="8" a="1"/>
  <c r="AK6455" i="8" s="1"/>
  <c r="AJ5911" i="8"/>
  <c r="AK5911" i="8" s="1" a="1"/>
  <c r="AK5911" i="8" s="1"/>
  <c r="D5911" i="8" s="1" a="1"/>
  <c r="D5911" i="8" s="1"/>
  <c r="AK6706" i="8" a="1"/>
  <c r="AK6706" i="8" s="1"/>
  <c r="AJ5128" i="8"/>
  <c r="AK5128" i="8" s="1" a="1"/>
  <c r="AK5128" i="8" s="1"/>
  <c r="D5128" i="8" s="1" a="1"/>
  <c r="D5128" i="8" s="1"/>
  <c r="AK5125" i="8" a="1"/>
  <c r="AK5125" i="8" s="1"/>
  <c r="AJ3136" i="8"/>
  <c r="AK3136" i="8" s="1" a="1"/>
  <c r="AK3136" i="8" s="1"/>
  <c r="AK554" i="8" a="1"/>
  <c r="AK554" i="8" s="1"/>
  <c r="AJ6375" i="8"/>
  <c r="AK6375" i="8" s="1" a="1"/>
  <c r="AK6375" i="8" s="1"/>
  <c r="D6375" i="8" s="1" a="1"/>
  <c r="D6375" i="8" s="1"/>
  <c r="AJ3891" i="8"/>
  <c r="AJ7392" i="8"/>
  <c r="AJ6481" i="8"/>
  <c r="AJ6998" i="8"/>
  <c r="AK6998" i="8" s="1" a="1"/>
  <c r="AK6998" i="8" s="1"/>
  <c r="D6998" i="8" s="1" a="1"/>
  <c r="D6998" i="8" s="1"/>
  <c r="AK8489" i="8" a="1"/>
  <c r="AK8489" i="8" s="1"/>
  <c r="AJ1298" i="8"/>
  <c r="AK1298" i="8" s="1" a="1"/>
  <c r="AK1298" i="8" s="1"/>
  <c r="D1298" i="8" s="1" a="1"/>
  <c r="D1298" i="8" s="1"/>
  <c r="AJ4069" i="8"/>
  <c r="AK4069" i="8" s="1" a="1"/>
  <c r="AK4069" i="8" s="1"/>
  <c r="D4069" i="8" s="1" a="1"/>
  <c r="D4069" i="8" s="1"/>
  <c r="AJ5575" i="8"/>
  <c r="AK5575" i="8" s="1" a="1"/>
  <c r="AK5575" i="8" s="1"/>
  <c r="D5575" i="8" s="1" a="1"/>
  <c r="D5575" i="8" s="1"/>
  <c r="AJ5356" i="8"/>
  <c r="AK5356" i="8" s="1" a="1"/>
  <c r="AK5356" i="8" s="1"/>
  <c r="D5356" i="8" s="1" a="1"/>
  <c r="D5356" i="8" s="1"/>
  <c r="AJ8325" i="8"/>
  <c r="AK8325" i="8" s="1" a="1"/>
  <c r="AK8325" i="8" s="1"/>
  <c r="AJ1608" i="8"/>
  <c r="AK1608" i="8" s="1" a="1"/>
  <c r="AK1608" i="8" s="1"/>
  <c r="AJ1984" i="8"/>
  <c r="AK1978" i="8" a="1"/>
  <c r="AK1978" i="8" s="1"/>
  <c r="D1978" i="8" s="1" a="1"/>
  <c r="D1978" i="8" s="1"/>
  <c r="AJ1975" i="8"/>
  <c r="AK1966" i="8" a="1"/>
  <c r="AK1966" i="8" s="1"/>
  <c r="D1966" i="8" s="1" a="1"/>
  <c r="D1966" i="8" s="1"/>
  <c r="AJ1522" i="8"/>
  <c r="AK1516" i="8" a="1"/>
  <c r="AK1516" i="8" s="1"/>
  <c r="D1516" i="8" s="1" a="1"/>
  <c r="D1516" i="8" s="1"/>
  <c r="AJ1513" i="8"/>
  <c r="AK1513" i="8" s="1" a="1"/>
  <c r="AK1513" i="8" s="1"/>
  <c r="D1513" i="8" s="1" a="1"/>
  <c r="D1513" i="8" s="1"/>
  <c r="AK1504" i="8" a="1"/>
  <c r="AK1504" i="8" s="1"/>
  <c r="D1504" i="8" s="1" a="1"/>
  <c r="D1504" i="8" s="1"/>
  <c r="AJ2094" i="8"/>
  <c r="AJ4753" i="8"/>
  <c r="AJ5171" i="8"/>
  <c r="AJ5164" i="8"/>
  <c r="AK5164" i="8" s="1" a="1"/>
  <c r="AK5164" i="8" s="1"/>
  <c r="D5164" i="8" s="1" a="1"/>
  <c r="D5164" i="8" s="1"/>
  <c r="AJ633" i="8"/>
  <c r="AK633" i="8" s="1" a="1"/>
  <c r="AK633" i="8" s="1"/>
  <c r="AJ621" i="8"/>
  <c r="AJ609" i="8"/>
  <c r="AK609" i="8" s="1" a="1"/>
  <c r="AK609" i="8" s="1"/>
  <c r="AK591" i="8" a="1"/>
  <c r="AK591" i="8" s="1"/>
  <c r="AJ5679" i="8"/>
  <c r="AJ5670" i="8"/>
  <c r="AJ313" i="8"/>
  <c r="AJ304" i="8"/>
  <c r="AK295" i="8" a="1"/>
  <c r="AK295" i="8" s="1"/>
  <c r="AJ4269" i="8"/>
  <c r="AJ8126" i="8"/>
  <c r="AK8126" i="8" s="1" a="1"/>
  <c r="AK8126" i="8" s="1"/>
  <c r="D8126" i="8" s="1" a="1"/>
  <c r="D8126" i="8" s="1"/>
  <c r="AK6842" i="8" a="1"/>
  <c r="AK6842" i="8" s="1"/>
  <c r="AJ2837" i="8"/>
  <c r="AJ7932" i="8"/>
  <c r="AK7923" i="8" a="1"/>
  <c r="AK7923" i="8" s="1"/>
  <c r="AJ1898" i="8"/>
  <c r="AJ2291" i="8"/>
  <c r="AK4757" i="8" a="1"/>
  <c r="AK4757" i="8" s="1"/>
  <c r="AJ2263" i="8"/>
  <c r="AK2263" i="8" s="1" a="1"/>
  <c r="AK2263" i="8" s="1"/>
  <c r="D2263" i="8" s="1" a="1"/>
  <c r="D2263" i="8" s="1"/>
  <c r="AJ8173" i="8"/>
  <c r="AK8232" i="8" a="1"/>
  <c r="AK8232" i="8" s="1"/>
  <c r="AJ8218" i="8"/>
  <c r="AJ8209" i="8"/>
  <c r="AK8564" i="8" a="1"/>
  <c r="AK8564" i="8" s="1"/>
  <c r="AJ3477" i="8"/>
  <c r="AJ1415" i="8"/>
  <c r="AK6556" i="8" a="1"/>
  <c r="AK6556" i="8" s="1"/>
  <c r="AJ6542" i="8"/>
  <c r="AJ6533" i="8"/>
  <c r="AJ5973" i="8"/>
  <c r="AJ5964" i="8"/>
  <c r="AK5955" i="8" a="1"/>
  <c r="AK5955" i="8" s="1"/>
  <c r="AJ5079" i="8"/>
  <c r="AJ340" i="8"/>
  <c r="AK340" i="8" s="1" a="1"/>
  <c r="AK340" i="8" s="1"/>
  <c r="D340" i="8" s="1" a="1"/>
  <c r="D340" i="8" s="1"/>
  <c r="AK331" i="8" a="1"/>
  <c r="AK331" i="8" s="1"/>
  <c r="AJ207" i="8"/>
  <c r="AJ198" i="8"/>
  <c r="AK6759" i="8" a="1"/>
  <c r="AK6759" i="8" s="1"/>
  <c r="AJ5115" i="8"/>
  <c r="AJ5457" i="8"/>
  <c r="AK5448" i="8" a="1"/>
  <c r="AK5448" i="8" s="1"/>
  <c r="D5448" i="8" s="1" a="1"/>
  <c r="D5448" i="8" s="1"/>
  <c r="AJ2911" i="8"/>
  <c r="AK2911" i="8" s="1" a="1"/>
  <c r="AK2911" i="8" s="1"/>
  <c r="D2911" i="8" s="1" a="1"/>
  <c r="D2911" i="8" s="1"/>
  <c r="AJ2902" i="8"/>
  <c r="AK2892" i="8" a="1"/>
  <c r="AK2892" i="8" s="1"/>
  <c r="AK2884" i="8" a="1"/>
  <c r="AK2884" i="8" s="1"/>
  <c r="AJ1994" i="8"/>
  <c r="AK1994" i="8" s="1" a="1"/>
  <c r="AK1994" i="8" s="1"/>
  <c r="D1994" i="8" s="1" a="1"/>
  <c r="D1994" i="8" s="1"/>
  <c r="AJ1990" i="8"/>
  <c r="AK1990" i="8" s="1" a="1"/>
  <c r="AK1990" i="8" s="1"/>
  <c r="AK516" i="8" a="1"/>
  <c r="AK516" i="8" s="1"/>
  <c r="D516" i="8" s="1" a="1"/>
  <c r="D516" i="8" s="1"/>
  <c r="AJ493" i="8"/>
  <c r="AK7233" i="8" a="1"/>
  <c r="AK7233" i="8" s="1"/>
  <c r="AK7327" i="8" a="1"/>
  <c r="AK7327" i="8" s="1"/>
  <c r="AJ7323" i="8"/>
  <c r="AK7323" i="8" s="1" a="1"/>
  <c r="AK7323" i="8" s="1"/>
  <c r="D7323" i="8" s="1" a="1"/>
  <c r="D7323" i="8" s="1"/>
  <c r="AK7316" i="8" a="1"/>
  <c r="AK7316" i="8" s="1"/>
  <c r="AJ5713" i="8"/>
  <c r="AK5703" i="8" a="1"/>
  <c r="AK5703" i="8" s="1"/>
  <c r="AK3285" i="8" a="1"/>
  <c r="AK3285" i="8" s="1"/>
  <c r="D3285" i="8" s="1" a="1"/>
  <c r="D3285" i="8" s="1"/>
  <c r="AK3273" i="8" a="1"/>
  <c r="AK3273" i="8" s="1"/>
  <c r="AJ3269" i="8"/>
  <c r="AK3269" i="8" s="1" a="1"/>
  <c r="AK3269" i="8" s="1"/>
  <c r="AK3262" i="8" a="1"/>
  <c r="AK3262" i="8" s="1"/>
  <c r="D3262" i="8" s="1" a="1"/>
  <c r="D3262" i="8" s="1"/>
  <c r="AJ4666" i="8"/>
  <c r="AK7293" i="8" a="1"/>
  <c r="AK7293" i="8" s="1"/>
  <c r="AJ7289" i="8"/>
  <c r="AK7289" i="8" s="1" a="1"/>
  <c r="AK7289" i="8" s="1"/>
  <c r="D7289" i="8" s="1" a="1"/>
  <c r="D7289" i="8" s="1"/>
  <c r="AJ2983" i="8"/>
  <c r="AK2983" i="8" s="1" a="1"/>
  <c r="AK2983" i="8" s="1"/>
  <c r="D2983" i="8" s="1" a="1"/>
  <c r="D2983" i="8" s="1"/>
  <c r="AJ6458" i="8"/>
  <c r="AK6458" i="8" s="1" a="1"/>
  <c r="AK6458" i="8" s="1"/>
  <c r="AJ6709" i="8"/>
  <c r="AK6709" i="8" s="1" a="1"/>
  <c r="AK6709" i="8" s="1"/>
  <c r="AJ7041" i="8"/>
  <c r="AK7041" i="8" s="1" a="1"/>
  <c r="AK7041" i="8" s="1"/>
  <c r="D7041" i="8" s="1" a="1"/>
  <c r="D7041" i="8" s="1"/>
  <c r="AJ6395" i="8"/>
  <c r="AJ3904" i="8"/>
  <c r="AK3904" i="8" s="1" a="1"/>
  <c r="AK3904" i="8" s="1"/>
  <c r="D3904" i="8" s="1" a="1"/>
  <c r="D3904" i="8" s="1"/>
  <c r="AJ7897" i="8"/>
  <c r="AK7897" i="8" s="1" a="1"/>
  <c r="AK7897" i="8" s="1"/>
  <c r="D7897" i="8" s="1" a="1"/>
  <c r="D7897" i="8" s="1"/>
  <c r="AJ7570" i="8"/>
  <c r="AK7570" i="8" s="1" a="1"/>
  <c r="AK7570" i="8" s="1"/>
  <c r="D7570" i="8" s="1" a="1"/>
  <c r="D7570" i="8" s="1"/>
  <c r="AK7371" i="8" a="1"/>
  <c r="AK7371" i="8" s="1"/>
  <c r="AJ7367" i="8"/>
  <c r="AK7367" i="8" s="1" a="1"/>
  <c r="AK7367" i="8" s="1"/>
  <c r="AJ7819" i="8"/>
  <c r="AK7819" i="8" s="1" a="1"/>
  <c r="AK7819" i="8" s="1"/>
  <c r="D7819" i="8" s="1" a="1"/>
  <c r="D7819" i="8" s="1"/>
  <c r="AJ8492" i="8"/>
  <c r="AK8492" i="8" s="1" a="1"/>
  <c r="AK8492" i="8" s="1"/>
  <c r="D8492" i="8" s="1" a="1"/>
  <c r="D8492" i="8" s="1"/>
  <c r="AJ3206" i="8"/>
  <c r="AK3206" i="8" s="1" a="1"/>
  <c r="AK3206" i="8" s="1"/>
  <c r="AJ3187" i="8"/>
  <c r="AK3187" i="8" s="1" a="1"/>
  <c r="AK3187" i="8" s="1"/>
  <c r="D3187" i="8" s="1" a="1"/>
  <c r="D3187" i="8" s="1"/>
  <c r="AJ4065" i="8"/>
  <c r="AK4065" i="8" s="1" a="1"/>
  <c r="AK4065" i="8" s="1"/>
  <c r="AJ2952" i="8"/>
  <c r="AK2952" i="8" s="1" a="1"/>
  <c r="AK2952" i="8" s="1"/>
  <c r="AJ2937" i="8"/>
  <c r="AK4181" i="8" a="1"/>
  <c r="AK4181" i="8" s="1"/>
  <c r="D4181" i="8" s="1" a="1"/>
  <c r="D4181" i="8" s="1"/>
  <c r="AK5693" i="8" a="1"/>
  <c r="AK5693" i="8" s="1"/>
  <c r="AK5681" i="8" a="1"/>
  <c r="AK5681" i="8" s="1"/>
  <c r="D5681" i="8" s="1" a="1"/>
  <c r="D5681" i="8" s="1"/>
  <c r="AK315" i="8" a="1"/>
  <c r="AK315" i="8" s="1"/>
  <c r="D315" i="8" s="1" a="1"/>
  <c r="D315" i="8" s="1"/>
  <c r="AK4271" i="8" a="1"/>
  <c r="AK4271" i="8" s="1"/>
  <c r="D4271" i="8" s="1" a="1"/>
  <c r="D4271" i="8" s="1"/>
  <c r="AK2839" i="8" a="1"/>
  <c r="AK2839" i="8" s="1"/>
  <c r="D2839" i="8" s="1" a="1"/>
  <c r="D2839" i="8" s="1"/>
  <c r="AK1900" i="8" a="1"/>
  <c r="AK1900" i="8" s="1"/>
  <c r="D1900" i="8" s="1" a="1"/>
  <c r="D1900" i="8" s="1"/>
  <c r="AK1556" i="8" a="1"/>
  <c r="AK1556" i="8" s="1"/>
  <c r="D1556" i="8" s="1" a="1"/>
  <c r="D1556" i="8" s="1"/>
  <c r="AK8220" i="8" a="1"/>
  <c r="AK8220" i="8" s="1"/>
  <c r="D8220" i="8" s="1" a="1"/>
  <c r="D8220" i="8" s="1"/>
  <c r="AK3479" i="8" a="1"/>
  <c r="AK3479" i="8" s="1"/>
  <c r="D3479" i="8" s="1" a="1"/>
  <c r="D3479" i="8" s="1"/>
  <c r="AK6544" i="8" a="1"/>
  <c r="AK6544" i="8" s="1"/>
  <c r="D6544" i="8" s="1" a="1"/>
  <c r="D6544" i="8" s="1"/>
  <c r="AK5975" i="8" a="1"/>
  <c r="AK5975" i="8" s="1"/>
  <c r="D5975" i="8" s="1" a="1"/>
  <c r="D5975" i="8" s="1"/>
  <c r="AK5081" i="8" a="1"/>
  <c r="AK5081" i="8" s="1"/>
  <c r="D5081" i="8" s="1" a="1"/>
  <c r="D5081" i="8" s="1"/>
  <c r="AK209" i="8" a="1"/>
  <c r="AK209" i="8" s="1"/>
  <c r="AK5117" i="8" a="1"/>
  <c r="AK5117" i="8" s="1"/>
  <c r="AK5436" i="8" a="1"/>
  <c r="AK5436" i="8" s="1"/>
  <c r="AK2888" i="8" a="1"/>
  <c r="AK2888" i="8" s="1"/>
  <c r="D2888" i="8" s="1" a="1"/>
  <c r="D2888" i="8" s="1"/>
  <c r="AJ512" i="8"/>
  <c r="AK512" i="8" s="1" a="1"/>
  <c r="AK512" i="8" s="1"/>
  <c r="D512" i="8" s="1" a="1"/>
  <c r="D512" i="8" s="1"/>
  <c r="AK479" i="8" a="1"/>
  <c r="AK479" i="8" s="1"/>
  <c r="D479" i="8" s="1" a="1"/>
  <c r="D479" i="8" s="1"/>
  <c r="AJ7312" i="8"/>
  <c r="AK7312" i="8" s="1" a="1"/>
  <c r="AK7312" i="8" s="1"/>
  <c r="AK5716" i="8" a="1"/>
  <c r="AK5716" i="8" s="1"/>
  <c r="AK3289" i="8" a="1"/>
  <c r="AK3289" i="8" s="1"/>
  <c r="AJ3258" i="8"/>
  <c r="AK3258" i="8" s="1" a="1"/>
  <c r="AK3258" i="8" s="1"/>
  <c r="D3258" i="8" s="1" a="1"/>
  <c r="D3258" i="8" s="1"/>
  <c r="AK4669" i="8" a="1"/>
  <c r="AK4669" i="8" s="1"/>
  <c r="AK4150" i="8" a="1"/>
  <c r="AK4150" i="8" s="1"/>
  <c r="AJ6811" i="8"/>
  <c r="AK6811" i="8" s="1" a="1"/>
  <c r="AK6811" i="8" s="1"/>
  <c r="AK5914" i="8" a="1"/>
  <c r="AK5914" i="8" s="1"/>
  <c r="AJ5148" i="8"/>
  <c r="AK5148" i="8" s="1" a="1"/>
  <c r="AK5148" i="8" s="1"/>
  <c r="AK5131" i="8" a="1"/>
  <c r="AK5131" i="8" s="1"/>
  <c r="AJ4054" i="8"/>
  <c r="AK4054" i="8" s="1" a="1"/>
  <c r="AK4054" i="8" s="1"/>
  <c r="D4054" i="8" s="1" a="1"/>
  <c r="D4054" i="8" s="1"/>
  <c r="AJ3880" i="8"/>
  <c r="AK3880" i="8" s="1" a="1"/>
  <c r="AK3880" i="8" s="1"/>
  <c r="D3880" i="8" s="1" a="1"/>
  <c r="D3880" i="8" s="1"/>
  <c r="AJ7885" i="8"/>
  <c r="AK7885" i="8" s="1" a="1"/>
  <c r="AK7885" i="8" s="1"/>
  <c r="D7885" i="8" s="1" a="1"/>
  <c r="D7885" i="8" s="1"/>
  <c r="AJ7822" i="8"/>
  <c r="AK7822" i="8" s="1" a="1"/>
  <c r="AK7822" i="8" s="1"/>
  <c r="AJ8079" i="8"/>
  <c r="AK8079" i="8" s="1" a="1"/>
  <c r="AK8079" i="8" s="1"/>
  <c r="D8079" i="8" s="1" a="1"/>
  <c r="D8079" i="8" s="1"/>
  <c r="AJ1289" i="8"/>
  <c r="AK1289" i="8" s="1" a="1"/>
  <c r="AK1289" i="8" s="1"/>
  <c r="D1289" i="8" s="1" a="1"/>
  <c r="D1289" i="8" s="1"/>
  <c r="AJ6978" i="8"/>
  <c r="AK6978" i="8" s="1" a="1"/>
  <c r="AK6978" i="8" s="1"/>
  <c r="AJ4747" i="8"/>
  <c r="AJ5170" i="8"/>
  <c r="AJ5163" i="8"/>
  <c r="AK5163" i="8" s="1" a="1"/>
  <c r="AK5163" i="8" s="1"/>
  <c r="D5163" i="8" s="1" a="1"/>
  <c r="D5163" i="8" s="1"/>
  <c r="AJ617" i="8"/>
  <c r="AK617" i="8" s="1" a="1"/>
  <c r="AK617" i="8" s="1"/>
  <c r="D617" i="8" s="1" a="1"/>
  <c r="D617" i="8" s="1"/>
  <c r="AJ605" i="8"/>
  <c r="AJ5687" i="8"/>
  <c r="AJ5678" i="8"/>
  <c r="AK5669" i="8" a="1"/>
  <c r="AK5669" i="8" s="1"/>
  <c r="D5669" i="8" s="1" a="1"/>
  <c r="D5669" i="8" s="1"/>
  <c r="AJ321" i="8"/>
  <c r="AJ312" i="8"/>
  <c r="AK303" i="8" a="1"/>
  <c r="AK303" i="8" s="1"/>
  <c r="D303" i="8" s="1" a="1"/>
  <c r="D303" i="8" s="1"/>
  <c r="AJ4277" i="8"/>
  <c r="AJ8618" i="8"/>
  <c r="AK8125" i="8" a="1"/>
  <c r="AK8125" i="8" s="1"/>
  <c r="D8125" i="8" s="1" a="1"/>
  <c r="D8125" i="8" s="1"/>
  <c r="AJ2845" i="8"/>
  <c r="AJ7940" i="8"/>
  <c r="AK7940" i="8" s="1" a="1"/>
  <c r="AK7940" i="8" s="1"/>
  <c r="D7940" i="8" s="1" a="1"/>
  <c r="D7940" i="8" s="1"/>
  <c r="AK7931" i="8" a="1"/>
  <c r="AK7931" i="8" s="1"/>
  <c r="D7931" i="8" s="1" a="1"/>
  <c r="D7931" i="8" s="1"/>
  <c r="AJ2835" i="8"/>
  <c r="AJ1897" i="8"/>
  <c r="AK2290" i="8" a="1"/>
  <c r="AK2290" i="8" s="1"/>
  <c r="D2290" i="8" s="1" a="1"/>
  <c r="D2290" i="8" s="1"/>
  <c r="AJ1562" i="8"/>
  <c r="AJ2262" i="8"/>
  <c r="AK8172" i="8" a="1"/>
  <c r="AK8172" i="8" s="1"/>
  <c r="D8172" i="8" s="1" a="1"/>
  <c r="D8172" i="8" s="1"/>
  <c r="AJ8226" i="8"/>
  <c r="AK8226" i="8" s="1" a="1"/>
  <c r="AK8226" i="8" s="1"/>
  <c r="D8226" i="8" s="1" a="1"/>
  <c r="D8226" i="8" s="1"/>
  <c r="AJ8217" i="8"/>
  <c r="AK8208" i="8" a="1"/>
  <c r="AK8208" i="8" s="1"/>
  <c r="D8208" i="8" s="1" a="1"/>
  <c r="D8208" i="8" s="1"/>
  <c r="AJ3485" i="8"/>
  <c r="AJ1423" i="8"/>
  <c r="AK1414" i="8" a="1"/>
  <c r="AK1414" i="8" s="1"/>
  <c r="AJ6550" i="8"/>
  <c r="AJ6541" i="8"/>
  <c r="AK6532" i="8" a="1"/>
  <c r="AK6532" i="8" s="1"/>
  <c r="AJ5981" i="8"/>
  <c r="AJ5972" i="8"/>
  <c r="AK5963" i="8" a="1"/>
  <c r="AK5963" i="8" s="1"/>
  <c r="AJ5949" i="8"/>
  <c r="AJ5078" i="8"/>
  <c r="AK339" i="8" a="1"/>
  <c r="AK339" i="8" s="1"/>
  <c r="AJ3459" i="8"/>
  <c r="AJ206" i="8"/>
  <c r="AK206" i="8" s="1" a="1"/>
  <c r="AK206" i="8" s="1"/>
  <c r="D206" i="8" s="1" a="1"/>
  <c r="D206" i="8" s="1"/>
  <c r="AK197" i="8" a="1"/>
  <c r="AK197" i="8" s="1"/>
  <c r="D197" i="8" s="1" a="1"/>
  <c r="D197" i="8" s="1"/>
  <c r="AJ6753" i="8"/>
  <c r="AJ5114" i="8"/>
  <c r="AK5456" i="8" a="1"/>
  <c r="AK5456" i="8" s="1"/>
  <c r="AJ5442" i="8"/>
  <c r="AJ2910" i="8"/>
  <c r="AJ2891" i="8"/>
  <c r="AJ505" i="8"/>
  <c r="AJ502" i="8"/>
  <c r="AJ482" i="8"/>
  <c r="AK7229" i="8" a="1"/>
  <c r="AK7229" i="8" s="1"/>
  <c r="D7229" i="8" s="1" a="1"/>
  <c r="D7229" i="8" s="1"/>
  <c r="AJ7305" i="8"/>
  <c r="AJ5722" i="8"/>
  <c r="AJ3292" i="8"/>
  <c r="AK3281" i="8" a="1"/>
  <c r="AK3281" i="8" s="1"/>
  <c r="AJ4678" i="8"/>
  <c r="AJ4675" i="8"/>
  <c r="AJ4153" i="8"/>
  <c r="AK7301" i="8" a="1"/>
  <c r="AK7301" i="8" s="1"/>
  <c r="AJ7280" i="8"/>
  <c r="AK7280" i="8" s="1" a="1"/>
  <c r="AK7280" i="8" s="1"/>
  <c r="AJ7277" i="8"/>
  <c r="AJ3008" i="8"/>
  <c r="AK3008" i="8" s="1" a="1"/>
  <c r="AK3008" i="8" s="1"/>
  <c r="D3008" i="8" s="1" a="1"/>
  <c r="D3008" i="8" s="1"/>
  <c r="AJ2995" i="8"/>
  <c r="AK2986" i="8" a="1"/>
  <c r="AK2986" i="8" s="1"/>
  <c r="AK8456" i="8" a="1"/>
  <c r="AK8456" i="8" s="1"/>
  <c r="AK6807" i="8" a="1"/>
  <c r="AK6807" i="8" s="1"/>
  <c r="D6807" i="8" s="1" a="1"/>
  <c r="D6807" i="8" s="1"/>
  <c r="AJ5917" i="8"/>
  <c r="AK5917" i="8" s="1" a="1"/>
  <c r="AK5917" i="8" s="1"/>
  <c r="D5917" i="8" s="1" a="1"/>
  <c r="D5917" i="8" s="1"/>
  <c r="AK5906" i="8" a="1"/>
  <c r="AK5906" i="8" s="1"/>
  <c r="AJ6693" i="8"/>
  <c r="AK6693" i="8" s="1" a="1"/>
  <c r="AK6693" i="8" s="1"/>
  <c r="AJ2576" i="8"/>
  <c r="AK2576" i="8" s="1" a="1"/>
  <c r="AK2576" i="8" s="1"/>
  <c r="D2576" i="8" s="1" a="1"/>
  <c r="D2576" i="8" s="1"/>
  <c r="AJ6377" i="8"/>
  <c r="AJ3907" i="8"/>
  <c r="AK3907" i="8" s="1" a="1"/>
  <c r="AK3907" i="8" s="1"/>
  <c r="D3907" i="8" s="1" a="1"/>
  <c r="D3907" i="8" s="1"/>
  <c r="AJ7573" i="8"/>
  <c r="AJ7558" i="8"/>
  <c r="AK7558" i="8" s="1" a="1"/>
  <c r="AK7558" i="8" s="1"/>
  <c r="D7558" i="8" s="1" a="1"/>
  <c r="D7558" i="8" s="1"/>
  <c r="AJ7551" i="8"/>
  <c r="AJ7239" i="8"/>
  <c r="AK7239" i="8" s="1" a="1"/>
  <c r="AK7239" i="8" s="1"/>
  <c r="D7239" i="8" s="1" a="1"/>
  <c r="D7239" i="8" s="1"/>
  <c r="AJ3190" i="8"/>
  <c r="AK3190" i="8" s="1" a="1"/>
  <c r="AK3190" i="8" s="1"/>
  <c r="D3190" i="8" s="1" a="1"/>
  <c r="D3190" i="8" s="1"/>
  <c r="AJ6015" i="8"/>
  <c r="AK6015" i="8" s="1" a="1"/>
  <c r="AK6015" i="8" s="1"/>
  <c r="AJ4230" i="8"/>
  <c r="AK4230" i="8" s="1" a="1"/>
  <c r="AK4230" i="8" s="1"/>
  <c r="AJ2286" i="8"/>
  <c r="AK2286" i="8" s="1" a="1"/>
  <c r="AK2286" i="8" s="1"/>
  <c r="D2286" i="8" s="1" a="1"/>
  <c r="D2286" i="8" s="1"/>
  <c r="AK7410" i="8" a="1"/>
  <c r="AK7410" i="8" s="1"/>
  <c r="AJ8550" i="8"/>
  <c r="AJ1980" i="8"/>
  <c r="AJ1971" i="8"/>
  <c r="AJ1518" i="8"/>
  <c r="AJ1509" i="8"/>
  <c r="AJ2092" i="8"/>
  <c r="AJ4734" i="8"/>
  <c r="AK4734" i="8" s="1" a="1"/>
  <c r="AK4734" i="8" s="1"/>
  <c r="D4734" i="8" s="1" a="1"/>
  <c r="D4734" i="8" s="1"/>
  <c r="AJ629" i="8"/>
  <c r="AJ619" i="8"/>
  <c r="AJ607" i="8"/>
  <c r="AK607" i="8" s="1" a="1"/>
  <c r="AK607" i="8" s="1"/>
  <c r="D607" i="8" s="1" a="1"/>
  <c r="D607" i="8" s="1"/>
  <c r="AK587" i="8" a="1"/>
  <c r="AK587" i="8" s="1"/>
  <c r="D587" i="8" s="1" a="1"/>
  <c r="D587" i="8" s="1"/>
  <c r="AK567" i="8" a="1"/>
  <c r="AK567" i="8" s="1"/>
  <c r="D567" i="8" s="1" a="1"/>
  <c r="D567" i="8" s="1"/>
  <c r="AK7089" i="8" a="1"/>
  <c r="AK7089" i="8" s="1"/>
  <c r="D7089" i="8" s="1" a="1"/>
  <c r="D7089" i="8" s="1"/>
  <c r="AK4201" i="8" a="1"/>
  <c r="AK4201" i="8" s="1"/>
  <c r="D4201" i="8" s="1" a="1"/>
  <c r="D4201" i="8" s="1"/>
  <c r="AK4189" i="8" a="1"/>
  <c r="AK4189" i="8" s="1"/>
  <c r="D4189" i="8" s="1" a="1"/>
  <c r="D4189" i="8" s="1"/>
  <c r="AJ5698" i="8"/>
  <c r="AJ5675" i="8"/>
  <c r="AJ5666" i="8"/>
  <c r="AK5666" i="8" s="1" a="1"/>
  <c r="AK5666" i="8" s="1"/>
  <c r="D5666" i="8" s="1" a="1"/>
  <c r="D5666" i="8" s="1"/>
  <c r="AK323" i="8" a="1"/>
  <c r="AK323" i="8" s="1"/>
  <c r="D323" i="8" s="1" a="1"/>
  <c r="D323" i="8" s="1"/>
  <c r="AJ309" i="8"/>
  <c r="AJ300" i="8"/>
  <c r="AK291" i="8" a="1"/>
  <c r="AK291" i="8" s="1"/>
  <c r="D291" i="8" s="1" a="1"/>
  <c r="D291" i="8" s="1"/>
  <c r="AJ8131" i="8"/>
  <c r="AK8131" i="8" s="1" a="1"/>
  <c r="AK8131" i="8" s="1"/>
  <c r="D8131" i="8" s="1" a="1"/>
  <c r="D8131" i="8" s="1"/>
  <c r="AJ4311" i="8"/>
  <c r="AK6838" i="8" a="1"/>
  <c r="AK6838" i="8" s="1"/>
  <c r="D6838" i="8" s="1" a="1"/>
  <c r="D6838" i="8" s="1"/>
  <c r="AJ7937" i="8"/>
  <c r="AK7937" i="8" s="1" a="1"/>
  <c r="AK7937" i="8" s="1"/>
  <c r="D7937" i="8" s="1" a="1"/>
  <c r="D7937" i="8" s="1"/>
  <c r="AJ7928" i="8"/>
  <c r="AJ1894" i="8"/>
  <c r="AJ4762" i="8"/>
  <c r="AK1564" i="8" a="1"/>
  <c r="AK1564" i="8" s="1"/>
  <c r="D1564" i="8" s="1" a="1"/>
  <c r="D1564" i="8" s="1"/>
  <c r="AJ2259" i="8"/>
  <c r="AJ8169" i="8"/>
  <c r="AK8228" i="8" a="1"/>
  <c r="AK8228" i="8" s="1"/>
  <c r="D8228" i="8" s="1" a="1"/>
  <c r="D8228" i="8" s="1"/>
  <c r="AK8219" i="8" a="1"/>
  <c r="AK8219" i="8" s="1"/>
  <c r="AJ8214" i="8"/>
  <c r="AJ8205" i="8"/>
  <c r="AK3487" i="8" a="1"/>
  <c r="AK3487" i="8" s="1"/>
  <c r="D3487" i="8" s="1" a="1"/>
  <c r="D3487" i="8" s="1"/>
  <c r="AJ1420" i="8"/>
  <c r="AJ6561" i="8"/>
  <c r="AK6552" i="8" a="1"/>
  <c r="AK6552" i="8" s="1"/>
  <c r="D6552" i="8" s="1" a="1"/>
  <c r="D6552" i="8" s="1"/>
  <c r="AJ6538" i="8"/>
  <c r="AJ6529" i="8"/>
  <c r="AK5983" i="8" a="1"/>
  <c r="AK5983" i="8" s="1"/>
  <c r="D5983" i="8" s="1" a="1"/>
  <c r="D5983" i="8" s="1"/>
  <c r="AK5974" i="8" a="1"/>
  <c r="AK5974" i="8" s="1"/>
  <c r="D5974" i="8" s="1" a="1"/>
  <c r="D5974" i="8" s="1"/>
  <c r="AJ5969" i="8"/>
  <c r="AK5969" i="8" s="1" a="1"/>
  <c r="AK5969" i="8" s="1"/>
  <c r="D5969" i="8" s="1" a="1"/>
  <c r="D5969" i="8" s="1"/>
  <c r="AJ5960" i="8"/>
  <c r="AK5951" i="8" a="1"/>
  <c r="AK5951" i="8" s="1"/>
  <c r="AK5080" i="8" a="1"/>
  <c r="AK5080" i="8" s="1"/>
  <c r="D5080" i="8" s="1" a="1"/>
  <c r="D5080" i="8" s="1"/>
  <c r="AJ345" i="8"/>
  <c r="AJ336" i="8"/>
  <c r="AK3461" i="8" a="1"/>
  <c r="AK3461" i="8" s="1"/>
  <c r="D3461" i="8" s="1" a="1"/>
  <c r="D3461" i="8" s="1"/>
  <c r="AJ203" i="8"/>
  <c r="AK203" i="8" s="1" a="1"/>
  <c r="AK203" i="8" s="1"/>
  <c r="D203" i="8" s="1" a="1"/>
  <c r="D203" i="8" s="1"/>
  <c r="AJ194" i="8"/>
  <c r="AK6755" i="8" a="1"/>
  <c r="AK6755" i="8" s="1"/>
  <c r="D6755" i="8" s="1" a="1"/>
  <c r="D6755" i="8" s="1"/>
  <c r="AJ5111" i="8"/>
  <c r="AK5111" i="8" s="1" a="1"/>
  <c r="AK5111" i="8" s="1"/>
  <c r="D5111" i="8" s="1" a="1"/>
  <c r="D5111" i="8" s="1"/>
  <c r="AJ5453" i="8"/>
  <c r="AK5444" i="8" a="1"/>
  <c r="AK5444" i="8" s="1"/>
  <c r="AK5435" i="8" a="1"/>
  <c r="AK5435" i="8" s="1"/>
  <c r="AJ2907" i="8"/>
  <c r="AJ508" i="8"/>
  <c r="AK508" i="8" s="1" a="1"/>
  <c r="AK508" i="8" s="1"/>
  <c r="D508" i="8" s="1" a="1"/>
  <c r="D508" i="8" s="1"/>
  <c r="AK7315" i="8" a="1"/>
  <c r="AK7315" i="8" s="1"/>
  <c r="AJ7311" i="8"/>
  <c r="AK7311" i="8" s="1" a="1"/>
  <c r="AK7311" i="8" s="1"/>
  <c r="AJ7308" i="8"/>
  <c r="AK7308" i="8" s="1" a="1"/>
  <c r="AK7308" i="8" s="1"/>
  <c r="D7308" i="8" s="1" a="1"/>
  <c r="D7308" i="8" s="1"/>
  <c r="AJ3257" i="8"/>
  <c r="AK3257" i="8" s="1" a="1"/>
  <c r="AK3257" i="8" s="1"/>
  <c r="AJ3254" i="8"/>
  <c r="AK3254" i="8" s="1" a="1"/>
  <c r="AK3254" i="8" s="1"/>
  <c r="AK7276" i="8" a="1"/>
  <c r="AK7276" i="8" s="1"/>
  <c r="AJ3001" i="8"/>
  <c r="AK3001" i="8" s="1" a="1"/>
  <c r="AK3001" i="8" s="1"/>
  <c r="AK8455" i="8" a="1"/>
  <c r="AK8455" i="8" s="1"/>
  <c r="AJ6814" i="8"/>
  <c r="AK6814" i="8" s="1" a="1"/>
  <c r="AK6814" i="8" s="1"/>
  <c r="D6814" i="8" s="1" a="1"/>
  <c r="D6814" i="8" s="1"/>
  <c r="AJ2402" i="8"/>
  <c r="AK2402" i="8" s="1" a="1"/>
  <c r="AK2402" i="8" s="1"/>
  <c r="D2402" i="8" s="1" a="1"/>
  <c r="D2402" i="8" s="1"/>
  <c r="AJ2399" i="8"/>
  <c r="AJ8355" i="8"/>
  <c r="AK5151" i="8" a="1"/>
  <c r="AK5151" i="8" s="1"/>
  <c r="AJ4598" i="8"/>
  <c r="AK4598" i="8" s="1" a="1"/>
  <c r="AK4598" i="8" s="1"/>
  <c r="AJ4595" i="8"/>
  <c r="AK4595" i="8" s="1" a="1"/>
  <c r="AK4595" i="8" s="1"/>
  <c r="D4595" i="8" s="1" a="1"/>
  <c r="D4595" i="8" s="1"/>
  <c r="AJ6715" i="8"/>
  <c r="AK6715" i="8" s="1" a="1"/>
  <c r="AK6715" i="8" s="1"/>
  <c r="D6715" i="8" s="1" a="1"/>
  <c r="D6715" i="8" s="1"/>
  <c r="AK2572" i="8" a="1"/>
  <c r="AK2572" i="8" s="1"/>
  <c r="AJ7013" i="8"/>
  <c r="AK7013" i="8" s="1" a="1"/>
  <c r="AK7013" i="8" s="1"/>
  <c r="D7013" i="8" s="1" a="1"/>
  <c r="D7013" i="8" s="1"/>
  <c r="AK6380" i="8" a="1"/>
  <c r="AK6380" i="8" s="1"/>
  <c r="AJ3883" i="8"/>
  <c r="AK3883" i="8" s="1" a="1"/>
  <c r="AK3883" i="8" s="1"/>
  <c r="D3883" i="8" s="1" a="1"/>
  <c r="D3883" i="8" s="1"/>
  <c r="AJ7751" i="8"/>
  <c r="AJ7742" i="8"/>
  <c r="AJ7387" i="8"/>
  <c r="AK7387" i="8" s="1" a="1"/>
  <c r="AK7387" i="8" s="1"/>
  <c r="D7387" i="8" s="1" a="1"/>
  <c r="D7387" i="8" s="1"/>
  <c r="AK7383" i="8" a="1"/>
  <c r="AK7383" i="8" s="1"/>
  <c r="AJ1292" i="8"/>
  <c r="AK1292" i="8" s="1" a="1"/>
  <c r="AK1292" i="8" s="1"/>
  <c r="D1292" i="8" s="1" a="1"/>
  <c r="D1292" i="8" s="1"/>
  <c r="AJ4074" i="8"/>
  <c r="AJ4059" i="8"/>
  <c r="AK6916" i="8" a="1"/>
  <c r="AK6916" i="8" s="1"/>
  <c r="AJ8467" i="8"/>
  <c r="AJ7432" i="8"/>
  <c r="AK7432" i="8" s="1" a="1"/>
  <c r="AK7432" i="8" s="1"/>
  <c r="D7432" i="8" s="1" a="1"/>
  <c r="D7432" i="8" s="1"/>
  <c r="AK1520" i="8" a="1"/>
  <c r="AK1520" i="8" s="1"/>
  <c r="D1520" i="8" s="1" a="1"/>
  <c r="D1520" i="8" s="1"/>
  <c r="AK2104" i="8" a="1"/>
  <c r="AK2104" i="8" s="1"/>
  <c r="AK4749" i="8" a="1"/>
  <c r="AK4749" i="8" s="1"/>
  <c r="D4749" i="8" s="1" a="1"/>
  <c r="D4749" i="8" s="1"/>
  <c r="AK575" i="8" a="1"/>
  <c r="AK575" i="8" s="1"/>
  <c r="AK5677" i="8" a="1"/>
  <c r="AK5677" i="8" s="1"/>
  <c r="D5677" i="8" s="1" a="1"/>
  <c r="D5677" i="8" s="1"/>
  <c r="AK311" i="8" a="1"/>
  <c r="AK311" i="8" s="1"/>
  <c r="D311" i="8" s="1" a="1"/>
  <c r="D311" i="8" s="1"/>
  <c r="AK8133" i="8" a="1"/>
  <c r="AK8133" i="8" s="1"/>
  <c r="D8133" i="8" s="1" a="1"/>
  <c r="D8133" i="8" s="1"/>
  <c r="AK7939" i="8" a="1"/>
  <c r="AK7939" i="8" s="1"/>
  <c r="D7939" i="8" s="1" a="1"/>
  <c r="D7939" i="8" s="1"/>
  <c r="AK1896" i="8" a="1"/>
  <c r="AK1896" i="8" s="1"/>
  <c r="D1896" i="8" s="1" a="1"/>
  <c r="D1896" i="8" s="1"/>
  <c r="AK2261" i="8" a="1"/>
  <c r="AK2261" i="8" s="1"/>
  <c r="D2261" i="8" s="1" a="1"/>
  <c r="D2261" i="8" s="1"/>
  <c r="AK1422" i="8" a="1"/>
  <c r="AK1422" i="8" s="1"/>
  <c r="D1422" i="8" s="1" a="1"/>
  <c r="D1422" i="8" s="1"/>
  <c r="AK6540" i="8" a="1"/>
  <c r="AK6540" i="8" s="1"/>
  <c r="D6540" i="8" s="1" a="1"/>
  <c r="D6540" i="8" s="1"/>
  <c r="AK5971" i="8" a="1"/>
  <c r="AK5971" i="8" s="1"/>
  <c r="D5971" i="8" s="1" a="1"/>
  <c r="D5971" i="8" s="1"/>
  <c r="AK5077" i="8" a="1"/>
  <c r="AK5077" i="8" s="1"/>
  <c r="D5077" i="8" s="1" a="1"/>
  <c r="D5077" i="8" s="1"/>
  <c r="AK205" i="8" a="1"/>
  <c r="AK205" i="8" s="1"/>
  <c r="AK5113" i="8" a="1"/>
  <c r="AK5113" i="8" s="1"/>
  <c r="AK2909" i="8" a="1"/>
  <c r="AK2909" i="8" s="1"/>
  <c r="AJ2900" i="8"/>
  <c r="AK2900" i="8" s="1" a="1"/>
  <c r="AK2900" i="8" s="1"/>
  <c r="D2900" i="8" s="1" a="1"/>
  <c r="D2900" i="8" s="1"/>
  <c r="AK2893" i="8" a="1"/>
  <c r="AK2893" i="8" s="1"/>
  <c r="AK515" i="8" a="1"/>
  <c r="AK515" i="8" s="1"/>
  <c r="AK507" i="8" a="1"/>
  <c r="AK507" i="8" s="1"/>
  <c r="AJ491" i="8"/>
  <c r="AK491" i="8" s="1" a="1"/>
  <c r="AK491" i="8" s="1"/>
  <c r="D491" i="8" s="1" a="1"/>
  <c r="D491" i="8" s="1"/>
  <c r="AK484" i="8" a="1"/>
  <c r="AK484" i="8" s="1"/>
  <c r="AK7307" i="8" a="1"/>
  <c r="AK7307" i="8" s="1"/>
  <c r="AJ5711" i="8"/>
  <c r="AK5711" i="8" s="1" a="1"/>
  <c r="AK5711" i="8" s="1"/>
  <c r="D5711" i="8" s="1" a="1"/>
  <c r="D5711" i="8" s="1"/>
  <c r="AK5704" i="8" a="1"/>
  <c r="AK5704" i="8" s="1"/>
  <c r="D5704" i="8" s="1" a="1"/>
  <c r="D5704" i="8" s="1"/>
  <c r="AK4680" i="8" a="1"/>
  <c r="AK4680" i="8" s="1"/>
  <c r="D4680" i="8" s="1" a="1"/>
  <c r="D4680" i="8" s="1"/>
  <c r="AJ4664" i="8"/>
  <c r="AK4664" i="8" s="1" a="1"/>
  <c r="AK4664" i="8" s="1"/>
  <c r="AK4155" i="8" a="1"/>
  <c r="AK4155" i="8" s="1"/>
  <c r="D4155" i="8" s="1" a="1"/>
  <c r="D4155" i="8" s="1"/>
  <c r="AJ7279" i="8"/>
  <c r="AK7279" i="8" s="1" a="1"/>
  <c r="AK7279" i="8" s="1"/>
  <c r="AJ2720" i="8"/>
  <c r="AK2720" i="8" s="1" a="1"/>
  <c r="AK2720" i="8" s="1"/>
  <c r="D2720" i="8" s="1" a="1"/>
  <c r="D2720" i="8" s="1"/>
  <c r="AK3010" i="8" a="1"/>
  <c r="AK3010" i="8" s="1"/>
  <c r="AK2994" i="8" a="1"/>
  <c r="AK2994" i="8" s="1"/>
  <c r="D2994" i="8" s="1" a="1"/>
  <c r="D2994" i="8" s="1"/>
  <c r="AJ8447" i="8"/>
  <c r="AK8447" i="8" s="1" a="1"/>
  <c r="AK8447" i="8" s="1"/>
  <c r="AJ8440" i="8"/>
  <c r="AK8440" i="8" s="1" a="1"/>
  <c r="AK8440" i="8" s="1"/>
  <c r="D8440" i="8" s="1" a="1"/>
  <c r="D8440" i="8" s="1"/>
  <c r="AJ2581" i="8"/>
  <c r="AJ2575" i="8"/>
  <c r="AK2575" i="8" s="1" a="1"/>
  <c r="AK2575" i="8" s="1"/>
  <c r="AK7046" i="8" a="1"/>
  <c r="AK7046" i="8" s="1"/>
  <c r="AJ6387" i="8"/>
  <c r="AK6387" i="8" s="1" a="1"/>
  <c r="AK6387" i="8" s="1"/>
  <c r="AJ2008" i="8"/>
  <c r="AK2008" i="8" s="1" a="1"/>
  <c r="AK2008" i="8" s="1"/>
  <c r="D2008" i="8" s="1" a="1"/>
  <c r="D2008" i="8" s="1"/>
  <c r="AJ6478" i="8"/>
  <c r="AK6478" i="8" s="1" a="1"/>
  <c r="AK6478" i="8" s="1"/>
  <c r="D6478" i="8" s="1" a="1"/>
  <c r="D6478" i="8" s="1"/>
  <c r="AJ6995" i="8"/>
  <c r="AK6995" i="8" s="1" a="1"/>
  <c r="AK6995" i="8" s="1"/>
  <c r="D6995" i="8" s="1" a="1"/>
  <c r="D6995" i="8" s="1"/>
  <c r="AJ8513" i="8"/>
  <c r="AK8513" i="8" s="1" a="1"/>
  <c r="AK8513" i="8" s="1"/>
  <c r="AJ1295" i="8"/>
  <c r="AJ7796" i="8"/>
  <c r="AK7796" i="8" s="1" a="1"/>
  <c r="AK7796" i="8" s="1"/>
  <c r="D7796" i="8" s="1" a="1"/>
  <c r="D7796" i="8" s="1"/>
  <c r="AJ7792" i="8"/>
  <c r="AK7792" i="8" s="1" a="1"/>
  <c r="AK7792" i="8" s="1"/>
  <c r="AJ8547" i="8"/>
  <c r="AK8547" i="8" s="1" a="1"/>
  <c r="AK8547" i="8" s="1"/>
  <c r="D8547" i="8" s="1" a="1"/>
  <c r="D8547" i="8" s="1"/>
  <c r="AJ1773" i="8"/>
  <c r="AK1773" i="8" s="1" a="1"/>
  <c r="AK1773" i="8" s="1"/>
  <c r="D1773" i="8" s="1" a="1"/>
  <c r="D1773" i="8" s="1"/>
  <c r="AJ1757" i="8"/>
  <c r="AK1757" i="8" s="1" a="1"/>
  <c r="AK1757" i="8" s="1"/>
  <c r="D1757" i="8" s="1" a="1"/>
  <c r="D1757" i="8" s="1"/>
  <c r="AJ8560" i="8"/>
  <c r="AK8560" i="8" s="1" a="1"/>
  <c r="AK8560" i="8" s="1"/>
  <c r="AJ1432" i="8"/>
  <c r="AK1432" i="8" s="1" a="1"/>
  <c r="AK1432" i="8" s="1"/>
  <c r="D1432" i="8" s="1" a="1"/>
  <c r="D1432" i="8" s="1"/>
  <c r="AJ1424" i="8"/>
  <c r="AK1424" i="8" s="1" a="1"/>
  <c r="AK1424" i="8" s="1"/>
  <c r="D1424" i="8" s="1" a="1"/>
  <c r="D1424" i="8" s="1"/>
  <c r="AJ5216" i="8"/>
  <c r="AK5216" i="8" s="1" a="1"/>
  <c r="AK5216" i="8" s="1"/>
  <c r="D5216" i="8" s="1" a="1"/>
  <c r="D5216" i="8" s="1"/>
  <c r="AJ5200" i="8"/>
  <c r="AK5200" i="8" s="1" a="1"/>
  <c r="AK5200" i="8" s="1"/>
  <c r="D5200" i="8" s="1" a="1"/>
  <c r="D5200" i="8" s="1"/>
  <c r="AJ8103" i="8"/>
  <c r="AK8103" i="8" s="1" a="1"/>
  <c r="AK8103" i="8" s="1"/>
  <c r="AJ8087" i="8"/>
  <c r="AK8087" i="8" s="1" a="1"/>
  <c r="AK8087" i="8" s="1"/>
  <c r="AJ8508" i="8"/>
  <c r="AK8508" i="8" s="1" a="1"/>
  <c r="AK8508" i="8" s="1"/>
  <c r="D8508" i="8" s="1" a="1"/>
  <c r="D8508" i="8" s="1"/>
  <c r="AJ8501" i="8"/>
  <c r="AK8501" i="8" s="1" a="1"/>
  <c r="AK8501" i="8" s="1"/>
  <c r="AJ8476" i="8"/>
  <c r="AK8476" i="8" s="1" a="1"/>
  <c r="AK8476" i="8" s="1"/>
  <c r="D8476" i="8" s="1" a="1"/>
  <c r="D8476" i="8" s="1"/>
  <c r="AJ3183" i="8"/>
  <c r="AK3183" i="8" s="1" a="1"/>
  <c r="AK3183" i="8" s="1"/>
  <c r="AJ1494" i="8"/>
  <c r="AK1494" i="8" s="1" a="1"/>
  <c r="AK1494" i="8" s="1"/>
  <c r="AJ1285" i="8"/>
  <c r="AK1285" i="8" s="1" a="1"/>
  <c r="AK1285" i="8" s="1"/>
  <c r="AJ4584" i="8"/>
  <c r="AK4584" i="8" s="1" a="1"/>
  <c r="AK4584" i="8" s="1"/>
  <c r="D4584" i="8" s="1" a="1"/>
  <c r="D4584" i="8" s="1"/>
  <c r="AJ6912" i="8"/>
  <c r="AK6912" i="8" s="1" a="1"/>
  <c r="AK6912" i="8" s="1"/>
  <c r="AJ6887" i="8"/>
  <c r="AK6887" i="8" s="1" a="1"/>
  <c r="AK6887" i="8" s="1"/>
  <c r="AJ8536" i="8"/>
  <c r="AJ8532" i="8"/>
  <c r="AK8532" i="8" s="1" a="1"/>
  <c r="AK8532" i="8" s="1"/>
  <c r="AJ8528" i="8"/>
  <c r="AK8528" i="8" s="1" a="1"/>
  <c r="AK8528" i="8" s="1"/>
  <c r="AK2944" i="8" a="1"/>
  <c r="AK2944" i="8" s="1"/>
  <c r="D2944" i="8" s="1" a="1"/>
  <c r="D2944" i="8" s="1"/>
  <c r="AJ5574" i="8"/>
  <c r="AK5574" i="8" s="1" a="1"/>
  <c r="AK5574" i="8" s="1"/>
  <c r="AJ2277" i="8"/>
  <c r="AJ8470" i="8"/>
  <c r="AK4356" i="8" a="1"/>
  <c r="AK4356" i="8" s="1"/>
  <c r="AJ1167" i="8"/>
  <c r="AK1167" i="8" s="1" a="1"/>
  <c r="AK1167" i="8" s="1"/>
  <c r="D1167" i="8" s="1" a="1"/>
  <c r="D1167" i="8" s="1"/>
  <c r="AJ2899" i="8"/>
  <c r="AJ2890" i="8"/>
  <c r="AK2881" i="8" a="1"/>
  <c r="AK2881" i="8" s="1"/>
  <c r="D2881" i="8" s="1" a="1"/>
  <c r="D2881" i="8" s="1"/>
  <c r="AJ1989" i="8"/>
  <c r="AJ513" i="8"/>
  <c r="AK513" i="8" s="1" a="1"/>
  <c r="AK513" i="8" s="1"/>
  <c r="D513" i="8" s="1" a="1"/>
  <c r="D513" i="8" s="1"/>
  <c r="AK504" i="8" a="1"/>
  <c r="AK504" i="8" s="1"/>
  <c r="AJ490" i="8"/>
  <c r="AJ481" i="8"/>
  <c r="AK7230" i="8" a="1"/>
  <c r="AK7230" i="8" s="1"/>
  <c r="D7230" i="8" s="1" a="1"/>
  <c r="D7230" i="8" s="1"/>
  <c r="AJ7322" i="8"/>
  <c r="AJ7313" i="8"/>
  <c r="AK7304" i="8" a="1"/>
  <c r="AK7304" i="8" s="1"/>
  <c r="D7304" i="8" s="1" a="1"/>
  <c r="D7304" i="8" s="1"/>
  <c r="AJ5710" i="8"/>
  <c r="AJ3291" i="8"/>
  <c r="AK3282" i="8" a="1"/>
  <c r="AK3282" i="8" s="1"/>
  <c r="AJ3268" i="8"/>
  <c r="AK3268" i="8" s="1" a="1"/>
  <c r="AK3268" i="8" s="1"/>
  <c r="D3268" i="8" s="1" a="1"/>
  <c r="D3268" i="8" s="1"/>
  <c r="AJ3259" i="8"/>
  <c r="AK4677" i="8" a="1"/>
  <c r="AK4677" i="8" s="1"/>
  <c r="AJ4663" i="8"/>
  <c r="AJ4152" i="8"/>
  <c r="AK7302" i="8" a="1"/>
  <c r="AK7302" i="8" s="1"/>
  <c r="AJ7273" i="8"/>
  <c r="AJ2727" i="8"/>
  <c r="AJ2716" i="8"/>
  <c r="AK2716" i="8" s="1" a="1"/>
  <c r="AK2716" i="8" s="1"/>
  <c r="D2716" i="8" s="1" a="1"/>
  <c r="D2716" i="8" s="1"/>
  <c r="AJ3005" i="8"/>
  <c r="AJ8434" i="8"/>
  <c r="AK8434" i="8" s="1" a="1"/>
  <c r="AK8434" i="8" s="1"/>
  <c r="AK8428" i="8" a="1"/>
  <c r="AK8428" i="8" s="1"/>
  <c r="AJ6816" i="8"/>
  <c r="AK2580" i="8" a="1"/>
  <c r="AK2580" i="8" s="1"/>
  <c r="AK4265" i="8" a="1"/>
  <c r="AK4265" i="8" s="1"/>
  <c r="AK7045" i="8" a="1"/>
  <c r="AK7045" i="8" s="1"/>
  <c r="AJ7039" i="8"/>
  <c r="AK7039" i="8" s="1" a="1"/>
  <c r="AK7039" i="8" s="1"/>
  <c r="D7039" i="8" s="1" a="1"/>
  <c r="D7039" i="8" s="1"/>
  <c r="AJ7021" i="8"/>
  <c r="AK7021" i="8" s="1" a="1"/>
  <c r="AK7021" i="8" s="1"/>
  <c r="AK6388" i="8" a="1"/>
  <c r="AK6388" i="8" s="1"/>
  <c r="AJ3915" i="8"/>
  <c r="AK3915" i="8" s="1" a="1"/>
  <c r="AK3915" i="8" s="1"/>
  <c r="AJ7893" i="8"/>
  <c r="AK7889" i="8" a="1"/>
  <c r="AK7889" i="8" s="1"/>
  <c r="AJ7880" i="8"/>
  <c r="AK8661" i="8" a="1"/>
  <c r="AK8661" i="8" s="1"/>
  <c r="D8661" i="8" s="1" a="1"/>
  <c r="D8661" i="8" s="1"/>
  <c r="AJ7748" i="8"/>
  <c r="AK7748" i="8" s="1" a="1"/>
  <c r="AK7748" i="8" s="1"/>
  <c r="AJ7566" i="8"/>
  <c r="AK7566" i="8" s="1" a="1"/>
  <c r="AK7566" i="8" s="1"/>
  <c r="AJ7557" i="8"/>
  <c r="AK7557" i="8" s="1" a="1"/>
  <c r="AK7557" i="8" s="1"/>
  <c r="D7557" i="8" s="1" a="1"/>
  <c r="D7557" i="8" s="1"/>
  <c r="AJ6490" i="8"/>
  <c r="AK6490" i="8" s="1" a="1"/>
  <c r="AK6490" i="8" s="1"/>
  <c r="AJ6474" i="8"/>
  <c r="AK6474" i="8" s="1" a="1"/>
  <c r="AK6474" i="8" s="1"/>
  <c r="AK6999" i="8" a="1"/>
  <c r="AK6999" i="8" s="1"/>
  <c r="D6999" i="8" s="1" a="1"/>
  <c r="D6999" i="8" s="1"/>
  <c r="AK8086" i="8" a="1"/>
  <c r="AK8086" i="8" s="1"/>
  <c r="D8086" i="8" s="1" a="1"/>
  <c r="D8086" i="8" s="1"/>
  <c r="AJ8485" i="8"/>
  <c r="AK8485" i="8" s="1" a="1"/>
  <c r="AK8485" i="8" s="1"/>
  <c r="AJ8368" i="8"/>
  <c r="AK8368" i="8" s="1" a="1"/>
  <c r="AK8368" i="8" s="1"/>
  <c r="AJ8361" i="8"/>
  <c r="AJ4104" i="8"/>
  <c r="AK4104" i="8" s="1" a="1"/>
  <c r="AK4104" i="8" s="1"/>
  <c r="AJ3198" i="8"/>
  <c r="AK3198" i="8" s="1" a="1"/>
  <c r="AK3198" i="8" s="1"/>
  <c r="D3198" i="8" s="1" a="1"/>
  <c r="D3198" i="8" s="1"/>
  <c r="AK3182" i="8" a="1"/>
  <c r="AK3182" i="8" s="1"/>
  <c r="AK1284" i="8" a="1"/>
  <c r="AK1284" i="8" s="1"/>
  <c r="D1284" i="8" s="1" a="1"/>
  <c r="D1284" i="8" s="1"/>
  <c r="AJ4073" i="8"/>
  <c r="AK4073" i="8" s="1" a="1"/>
  <c r="AK4073" i="8" s="1"/>
  <c r="AJ6014" i="8"/>
  <c r="AK6014" i="8" s="1" a="1"/>
  <c r="AK6014" i="8" s="1"/>
  <c r="D6014" i="8" s="1" a="1"/>
  <c r="D6014" i="8" s="1"/>
  <c r="AJ6903" i="8"/>
  <c r="AK6903" i="8" s="1" a="1"/>
  <c r="AK6903" i="8" s="1"/>
  <c r="D6903" i="8" s="1" a="1"/>
  <c r="D6903" i="8" s="1"/>
  <c r="AJ5269" i="8"/>
  <c r="AK5269" i="8" s="1" a="1"/>
  <c r="AK5269" i="8" s="1"/>
  <c r="AJ5260" i="8"/>
  <c r="AK5260" i="8" s="1" a="1"/>
  <c r="AK5260" i="8" s="1"/>
  <c r="D5260" i="8" s="1" a="1"/>
  <c r="D5260" i="8" s="1"/>
  <c r="AJ5246" i="8"/>
  <c r="AK7791" i="8" a="1"/>
  <c r="AK7791" i="8" s="1"/>
  <c r="D7791" i="8" s="1" a="1"/>
  <c r="D7791" i="8" s="1"/>
  <c r="AK7788" i="8" a="1"/>
  <c r="AK7788" i="8" s="1"/>
  <c r="AJ8539" i="8"/>
  <c r="AK8539" i="8" s="1" a="1"/>
  <c r="AK8539" i="8" s="1"/>
  <c r="D8539" i="8" s="1" a="1"/>
  <c r="D8539" i="8" s="1"/>
  <c r="AJ7814" i="8"/>
  <c r="AJ2951" i="8"/>
  <c r="AK2951" i="8" s="1" a="1"/>
  <c r="AK2951" i="8" s="1"/>
  <c r="AK1008" i="8" a="1"/>
  <c r="AK1008" i="8" s="1"/>
  <c r="AK1001" i="8" a="1"/>
  <c r="AK1001" i="8" s="1"/>
  <c r="D1001" i="8" s="1" a="1"/>
  <c r="D1001" i="8" s="1"/>
  <c r="AJ2010" i="8"/>
  <c r="AK2280" i="8" a="1"/>
  <c r="AK2280" i="8" s="1"/>
  <c r="AJ7448" i="8"/>
  <c r="AK7448" i="8" s="1" a="1"/>
  <c r="AK7448" i="8" s="1"/>
  <c r="D7448" i="8" s="1" a="1"/>
  <c r="D7448" i="8" s="1"/>
  <c r="AK7507" i="8" a="1"/>
  <c r="AK7507" i="8" s="1"/>
  <c r="AJ4359" i="8"/>
  <c r="AK4359" i="8" s="1" a="1"/>
  <c r="AK4359" i="8" s="1"/>
  <c r="D4359" i="8" s="1" a="1"/>
  <c r="D4359" i="8" s="1"/>
  <c r="AJ3582" i="8"/>
  <c r="AK3582" i="8" s="1" a="1"/>
  <c r="AK3582" i="8" s="1"/>
  <c r="D3582" i="8" s="1" a="1"/>
  <c r="D3582" i="8" s="1"/>
  <c r="AJ6492" i="8"/>
  <c r="AJ6144" i="8"/>
  <c r="AK6144" i="8" s="1" a="1"/>
  <c r="AK6144" i="8" s="1"/>
  <c r="AJ7738" i="8"/>
  <c r="AK7738" i="8" s="1" a="1"/>
  <c r="AK7738" i="8" s="1"/>
  <c r="AJ7717" i="8"/>
  <c r="AK7717" i="8" s="1" a="1"/>
  <c r="AK7717" i="8" s="1"/>
  <c r="AJ5525" i="8"/>
  <c r="AK5525" i="8" s="1" a="1"/>
  <c r="AK5525" i="8" s="1"/>
  <c r="D5525" i="8" s="1" a="1"/>
  <c r="D5525" i="8" s="1"/>
  <c r="AJ6599" i="8"/>
  <c r="AK6599" i="8" s="1" a="1"/>
  <c r="AK6599" i="8" s="1"/>
  <c r="AK1991" i="8" a="1"/>
  <c r="AK1991" i="8" s="1"/>
  <c r="AK492" i="8" a="1"/>
  <c r="AK492" i="8" s="1"/>
  <c r="AK7324" i="8" a="1"/>
  <c r="AK7324" i="8" s="1"/>
  <c r="AK5712" i="8" a="1"/>
  <c r="AK5712" i="8" s="1"/>
  <c r="D5712" i="8" s="1" a="1"/>
  <c r="D5712" i="8" s="1"/>
  <c r="AK3270" i="8" a="1"/>
  <c r="AK3270" i="8" s="1"/>
  <c r="AK4665" i="8" a="1"/>
  <c r="AK4665" i="8" s="1"/>
  <c r="AK7290" i="8" a="1"/>
  <c r="AK7290" i="8" s="1"/>
  <c r="AJ7272" i="8"/>
  <c r="AK7272" i="8" s="1" a="1"/>
  <c r="AK7272" i="8" s="1"/>
  <c r="AJ2726" i="8"/>
  <c r="AK2726" i="8" s="1" a="1"/>
  <c r="AK2726" i="8" s="1"/>
  <c r="D2726" i="8" s="1" a="1"/>
  <c r="D2726" i="8" s="1"/>
  <c r="AJ4683" i="8"/>
  <c r="AJ6815" i="8"/>
  <c r="AK3137" i="8" a="1"/>
  <c r="AK3137" i="8" s="1"/>
  <c r="D3137" i="8" s="1" a="1"/>
  <c r="D3137" i="8" s="1"/>
  <c r="AJ7051" i="8"/>
  <c r="AK4053" i="8" a="1"/>
  <c r="AK4053" i="8" s="1"/>
  <c r="AK2955" i="8" a="1"/>
  <c r="AK2955" i="8" s="1"/>
  <c r="AJ6385" i="8"/>
  <c r="AK3903" i="8" a="1"/>
  <c r="AK3903" i="8" s="1"/>
  <c r="AJ3899" i="8"/>
  <c r="AK3893" i="8" a="1"/>
  <c r="AK3893" i="8" s="1"/>
  <c r="D3893" i="8" s="1" a="1"/>
  <c r="D3893" i="8" s="1"/>
  <c r="AJ3890" i="8"/>
  <c r="AJ7905" i="8"/>
  <c r="AK7905" i="8" s="1" a="1"/>
  <c r="AK7905" i="8" s="1"/>
  <c r="AJ7883" i="8"/>
  <c r="AK7883" i="8" s="1" a="1"/>
  <c r="AK7883" i="8" s="1"/>
  <c r="D7883" i="8" s="1" a="1"/>
  <c r="D7883" i="8" s="1"/>
  <c r="AJ8658" i="8"/>
  <c r="AK8658" i="8" s="1" a="1"/>
  <c r="AK8658" i="8" s="1"/>
  <c r="AJ7741" i="8"/>
  <c r="AK7741" i="8" s="1" a="1"/>
  <c r="AK7741" i="8" s="1"/>
  <c r="AJ7575" i="8"/>
  <c r="AJ7568" i="8"/>
  <c r="AK7568" i="8" s="1" a="1"/>
  <c r="AK7568" i="8" s="1"/>
  <c r="AJ7550" i="8"/>
  <c r="AK7550" i="8" s="1" a="1"/>
  <c r="AK7550" i="8" s="1"/>
  <c r="AJ7391" i="8"/>
  <c r="AK7391" i="8" s="1" a="1"/>
  <c r="AK7391" i="8" s="1"/>
  <c r="AJ7376" i="8"/>
  <c r="AJ7366" i="8"/>
  <c r="AK7366" i="8" s="1" a="1"/>
  <c r="AK7366" i="8" s="1"/>
  <c r="D7366" i="8" s="1" a="1"/>
  <c r="D7366" i="8" s="1"/>
  <c r="AJ7237" i="8"/>
  <c r="AJ6483" i="8"/>
  <c r="AJ7837" i="8"/>
  <c r="AK7837" i="8" s="1" a="1"/>
  <c r="AK7837" i="8" s="1"/>
  <c r="D7837" i="8" s="1" a="1"/>
  <c r="D7837" i="8" s="1"/>
  <c r="AJ3201" i="8"/>
  <c r="AJ3185" i="8"/>
  <c r="AJ1496" i="8"/>
  <c r="AJ1287" i="8"/>
  <c r="AJ4064" i="8"/>
  <c r="AK4064" i="8" s="1" a="1"/>
  <c r="AK4064" i="8" s="1"/>
  <c r="D4064" i="8" s="1" a="1"/>
  <c r="D4064" i="8" s="1"/>
  <c r="AJ6007" i="8"/>
  <c r="AK6007" i="8" s="1" a="1"/>
  <c r="AK6007" i="8" s="1"/>
  <c r="AJ5998" i="8"/>
  <c r="AK5998" i="8" s="1" a="1"/>
  <c r="AK5998" i="8" s="1"/>
  <c r="D5998" i="8" s="1" a="1"/>
  <c r="D5998" i="8" s="1"/>
  <c r="AJ5984" i="8"/>
  <c r="AK5984" i="8" s="1" a="1"/>
  <c r="AK5984" i="8" s="1"/>
  <c r="D5984" i="8" s="1" a="1"/>
  <c r="D5984" i="8" s="1"/>
  <c r="AJ7794" i="8"/>
  <c r="AJ8542" i="8"/>
  <c r="AJ880" i="8"/>
  <c r="AK880" i="8" s="1" a="1"/>
  <c r="AK880" i="8" s="1"/>
  <c r="D880" i="8" s="1" a="1"/>
  <c r="D880" i="8" s="1"/>
  <c r="AJ6189" i="8"/>
  <c r="AK6189" i="8" s="1" a="1"/>
  <c r="AK6189" i="8" s="1"/>
  <c r="AJ6164" i="8"/>
  <c r="AK6164" i="8" s="1" a="1"/>
  <c r="AK6164" i="8" s="1"/>
  <c r="D6164" i="8" s="1" a="1"/>
  <c r="D6164" i="8" s="1"/>
  <c r="AK7984" i="8" a="1"/>
  <c r="AK7984" i="8" s="1"/>
  <c r="AK6460" i="8" a="1"/>
  <c r="AK6460" i="8" s="1"/>
  <c r="AK5919" i="8" a="1"/>
  <c r="AK5919" i="8" s="1"/>
  <c r="AK5156" i="8" a="1"/>
  <c r="AK5156" i="8" s="1"/>
  <c r="AK5140" i="8" a="1"/>
  <c r="AK5140" i="8" s="1"/>
  <c r="D5140" i="8" s="1" a="1"/>
  <c r="D5140" i="8" s="1"/>
  <c r="AK6711" i="8" a="1"/>
  <c r="AK6711" i="8" s="1"/>
  <c r="AK6695" i="8" a="1"/>
  <c r="AK6695" i="8" s="1"/>
  <c r="AK2583" i="8" a="1"/>
  <c r="AK2583" i="8" s="1"/>
  <c r="AK7237" i="8" a="1"/>
  <c r="AK7237" i="8" s="1"/>
  <c r="AJ7426" i="8"/>
  <c r="AK7426" i="8" s="1" a="1"/>
  <c r="AK7426" i="8" s="1"/>
  <c r="D7426" i="8" s="1" a="1"/>
  <c r="D7426" i="8" s="1"/>
  <c r="AJ6135" i="8"/>
  <c r="AJ7723" i="8"/>
  <c r="AK7723" i="8" s="1" a="1"/>
  <c r="AK7723" i="8" s="1"/>
  <c r="AJ2737" i="8"/>
  <c r="AK2737" i="8" s="1" a="1"/>
  <c r="AK2737" i="8" s="1"/>
  <c r="AJ1151" i="8"/>
  <c r="AK1151" i="8" s="1" a="1"/>
  <c r="AK1151" i="8" s="1"/>
  <c r="AJ3747" i="8"/>
  <c r="AK3747" i="8" s="1" a="1"/>
  <c r="AK3747" i="8" s="1"/>
  <c r="D3747" i="8" s="1" a="1"/>
  <c r="D3747" i="8" s="1"/>
  <c r="AJ2895" i="8"/>
  <c r="AJ2886" i="8"/>
  <c r="AK2877" i="8" a="1"/>
  <c r="AK2877" i="8" s="1"/>
  <c r="AJ518" i="8"/>
  <c r="AK518" i="8" s="1" a="1"/>
  <c r="AK518" i="8" s="1"/>
  <c r="D518" i="8" s="1" a="1"/>
  <c r="D518" i="8" s="1"/>
  <c r="AJ509" i="8"/>
  <c r="AK500" i="8" a="1"/>
  <c r="AK500" i="8" s="1"/>
  <c r="AJ486" i="8"/>
  <c r="AJ2568" i="8"/>
  <c r="AK7226" i="8" a="1"/>
  <c r="AK7226" i="8" s="1"/>
  <c r="AJ7318" i="8"/>
  <c r="AJ7309" i="8"/>
  <c r="AK7309" i="8" s="1" a="1"/>
  <c r="AK7309" i="8" s="1"/>
  <c r="D7309" i="8" s="1" a="1"/>
  <c r="D7309" i="8" s="1"/>
  <c r="AK5720" i="8" a="1"/>
  <c r="AK5720" i="8" s="1"/>
  <c r="AJ5706" i="8"/>
  <c r="AJ3287" i="8"/>
  <c r="AK3278" i="8" a="1"/>
  <c r="AK3278" i="8" s="1"/>
  <c r="AJ3264" i="8"/>
  <c r="AJ3255" i="8"/>
  <c r="AK3255" i="8" s="1" a="1"/>
  <c r="AK3255" i="8" s="1"/>
  <c r="D3255" i="8" s="1" a="1"/>
  <c r="D3255" i="8" s="1"/>
  <c r="AK4673" i="8" a="1"/>
  <c r="AK4673" i="8" s="1"/>
  <c r="AJ4659" i="8"/>
  <c r="AJ4148" i="8"/>
  <c r="AK7298" i="8" a="1"/>
  <c r="AK7298" i="8" s="1"/>
  <c r="AJ7278" i="8"/>
  <c r="AK7278" i="8" s="1" a="1"/>
  <c r="AK7278" i="8" s="1"/>
  <c r="D7278" i="8" s="1" a="1"/>
  <c r="D7278" i="8" s="1"/>
  <c r="AJ3018" i="8"/>
  <c r="AK3018" i="8" s="1" a="1"/>
  <c r="AK3018" i="8" s="1"/>
  <c r="AJ3014" i="8"/>
  <c r="AJ4475" i="8"/>
  <c r="AK4475" i="8" s="1" a="1"/>
  <c r="AK4475" i="8" s="1"/>
  <c r="D4475" i="8" s="1" a="1"/>
  <c r="D4475" i="8" s="1"/>
  <c r="AJ8442" i="8"/>
  <c r="AK8442" i="8" s="1" a="1"/>
  <c r="AK8442" i="8" s="1"/>
  <c r="D8442" i="8" s="1" a="1"/>
  <c r="D8442" i="8" s="1"/>
  <c r="AJ8430" i="8"/>
  <c r="AK8430" i="8" s="1" a="1"/>
  <c r="AK8430" i="8" s="1"/>
  <c r="D8430" i="8" s="1" a="1"/>
  <c r="D8430" i="8" s="1"/>
  <c r="AJ6809" i="8"/>
  <c r="AK6809" i="8" s="1" a="1"/>
  <c r="AK6809" i="8" s="1"/>
  <c r="AK2403" i="8" a="1"/>
  <c r="AK2403" i="8" s="1"/>
  <c r="AJ8357" i="8"/>
  <c r="AK8357" i="8" s="1" a="1"/>
  <c r="AK8357" i="8" s="1"/>
  <c r="AJ6450" i="8"/>
  <c r="AK6450" i="8" s="1" a="1"/>
  <c r="AK6450" i="8" s="1"/>
  <c r="AJ5909" i="8"/>
  <c r="AK5909" i="8" s="1" a="1"/>
  <c r="AK5909" i="8" s="1"/>
  <c r="AJ5146" i="8"/>
  <c r="AK5146" i="8" s="1" a="1"/>
  <c r="AK5146" i="8" s="1"/>
  <c r="AJ4593" i="8"/>
  <c r="AK4593" i="8" s="1" a="1"/>
  <c r="AK4593" i="8" s="1"/>
  <c r="AJ6701" i="8"/>
  <c r="AK6701" i="8" s="1" a="1"/>
  <c r="AK6701" i="8" s="1"/>
  <c r="D6701" i="8" s="1" a="1"/>
  <c r="D6701" i="8" s="1"/>
  <c r="AJ5126" i="8"/>
  <c r="AK5126" i="8" s="1" a="1"/>
  <c r="AK5126" i="8" s="1"/>
  <c r="AJ2573" i="8"/>
  <c r="AJ2570" i="8"/>
  <c r="AJ3142" i="8"/>
  <c r="AJ3139" i="8"/>
  <c r="AJ7047" i="8"/>
  <c r="AJ2960" i="8"/>
  <c r="AJ2957" i="8"/>
  <c r="AJ6381" i="8"/>
  <c r="AJ3898" i="8"/>
  <c r="AJ3895" i="8"/>
  <c r="AJ7901" i="8"/>
  <c r="AK7901" i="8" s="1" a="1"/>
  <c r="AK7901" i="8" s="1"/>
  <c r="D7901" i="8" s="1" a="1"/>
  <c r="D7901" i="8" s="1"/>
  <c r="AJ7740" i="8"/>
  <c r="AJ7565" i="8"/>
  <c r="AK7565" i="8" s="1" a="1"/>
  <c r="AK7565" i="8" s="1"/>
  <c r="D7565" i="8" s="1" a="1"/>
  <c r="D7565" i="8" s="1"/>
  <c r="AJ7549" i="8"/>
  <c r="AK7393" i="8" a="1"/>
  <c r="AK7393" i="8" s="1"/>
  <c r="AJ7382" i="8"/>
  <c r="AK7382" i="8" s="1" a="1"/>
  <c r="AK7382" i="8" s="1"/>
  <c r="D7382" i="8" s="1" a="1"/>
  <c r="D7382" i="8" s="1"/>
  <c r="AJ2009" i="8"/>
  <c r="AK2009" i="8" s="1" a="1"/>
  <c r="AK2009" i="8" s="1"/>
  <c r="D2009" i="8" s="1" a="1"/>
  <c r="D2009" i="8" s="1"/>
  <c r="AJ6489" i="8"/>
  <c r="AK6489" i="8" s="1" a="1"/>
  <c r="AK6489" i="8" s="1"/>
  <c r="D6489" i="8" s="1" a="1"/>
  <c r="D6489" i="8" s="1"/>
  <c r="AJ8111" i="8"/>
  <c r="AK8111" i="8" s="1" a="1"/>
  <c r="AK8111" i="8" s="1"/>
  <c r="AJ8095" i="8"/>
  <c r="AK8095" i="8" s="1" a="1"/>
  <c r="AK8095" i="8" s="1"/>
  <c r="AJ8484" i="8"/>
  <c r="AK8484" i="8" s="1" a="1"/>
  <c r="AK8484" i="8" s="1"/>
  <c r="D8484" i="8" s="1" a="1"/>
  <c r="D8484" i="8" s="1"/>
  <c r="AJ8360" i="8"/>
  <c r="AK8360" i="8" s="1" a="1"/>
  <c r="AK8360" i="8" s="1"/>
  <c r="AJ4103" i="8"/>
  <c r="AK4103" i="8" s="1" a="1"/>
  <c r="AK4103" i="8" s="1"/>
  <c r="D4103" i="8" s="1" a="1"/>
  <c r="D4103" i="8" s="1"/>
  <c r="AJ3200" i="8"/>
  <c r="AK3200" i="8" s="1" a="1"/>
  <c r="AK3200" i="8" s="1"/>
  <c r="D3200" i="8" s="1" a="1"/>
  <c r="D3200" i="8" s="1"/>
  <c r="AJ1277" i="8"/>
  <c r="AK1277" i="8" s="1" a="1"/>
  <c r="AK1277" i="8" s="1"/>
  <c r="D1277" i="8" s="1" a="1"/>
  <c r="D1277" i="8" s="1"/>
  <c r="AJ4057" i="8"/>
  <c r="AK4057" i="8" s="1" a="1"/>
  <c r="AK4057" i="8" s="1"/>
  <c r="AJ6911" i="8"/>
  <c r="AK6911" i="8" s="1" a="1"/>
  <c r="AK6911" i="8" s="1"/>
  <c r="AJ5268" i="8"/>
  <c r="AK5268" i="8" s="1" a="1"/>
  <c r="AK5268" i="8" s="1"/>
  <c r="D5268" i="8" s="1" a="1"/>
  <c r="D5268" i="8" s="1"/>
  <c r="AJ5252" i="8"/>
  <c r="AK5252" i="8" s="1" a="1"/>
  <c r="AK5252" i="8" s="1"/>
  <c r="AJ5245" i="8"/>
  <c r="AK5245" i="8" s="1" a="1"/>
  <c r="AK5245" i="8" s="1"/>
  <c r="AJ7775" i="8"/>
  <c r="AK7775" i="8" s="1" a="1"/>
  <c r="AK7775" i="8" s="1"/>
  <c r="D7775" i="8" s="1" a="1"/>
  <c r="D7775" i="8" s="1"/>
  <c r="AJ8530" i="8"/>
  <c r="AJ4227" i="8"/>
  <c r="AK4227" i="8" s="1" a="1"/>
  <c r="AK4227" i="8" s="1"/>
  <c r="AJ2287" i="8"/>
  <c r="AK2287" i="8" s="1" a="1"/>
  <c r="AK2287" i="8" s="1"/>
  <c r="D2287" i="8" s="1" a="1"/>
  <c r="D2287" i="8" s="1"/>
  <c r="AJ2279" i="8"/>
  <c r="AK2279" i="8" s="1" a="1"/>
  <c r="AK2279" i="8" s="1"/>
  <c r="AJ5298" i="8"/>
  <c r="AK5298" i="8" s="1" a="1"/>
  <c r="AK5298" i="8" s="1"/>
  <c r="D5298" i="8" s="1" a="1"/>
  <c r="D5298" i="8" s="1"/>
  <c r="AJ3116" i="8"/>
  <c r="AK3116" i="8" s="1" a="1"/>
  <c r="AK3116" i="8" s="1"/>
  <c r="AK2897" i="8" a="1"/>
  <c r="AK2897" i="8" s="1"/>
  <c r="D2897" i="8" s="1" a="1"/>
  <c r="D2897" i="8" s="1"/>
  <c r="AJ2874" i="8"/>
  <c r="AK2874" i="8" s="1" a="1"/>
  <c r="AK2874" i="8" s="1"/>
  <c r="D2874" i="8" s="1" a="1"/>
  <c r="D2874" i="8" s="1"/>
  <c r="AK1987" i="8" a="1"/>
  <c r="AK1987" i="8" s="1"/>
  <c r="AK488" i="8" a="1"/>
  <c r="AK488" i="8" s="1"/>
  <c r="D488" i="8" s="1" a="1"/>
  <c r="D488" i="8" s="1"/>
  <c r="AK7320" i="8" a="1"/>
  <c r="AK7320" i="8" s="1"/>
  <c r="AK5708" i="8" a="1"/>
  <c r="AK5708" i="8" s="1"/>
  <c r="AK3266" i="8" a="1"/>
  <c r="AK3266" i="8" s="1"/>
  <c r="AK4661" i="8" a="1"/>
  <c r="AK4661" i="8" s="1"/>
  <c r="AK2722" i="8" a="1"/>
  <c r="AK2722" i="8" s="1"/>
  <c r="D2722" i="8" s="1" a="1"/>
  <c r="D2722" i="8" s="1"/>
  <c r="AJ4477" i="8"/>
  <c r="AK4477" i="8" s="1" a="1"/>
  <c r="AK4477" i="8" s="1"/>
  <c r="D4477" i="8" s="1" a="1"/>
  <c r="D4477" i="8" s="1"/>
  <c r="AK8432" i="8" a="1"/>
  <c r="AK8432" i="8" s="1"/>
  <c r="AK7031" i="8" a="1"/>
  <c r="AK7031" i="8" s="1"/>
  <c r="AJ4051" i="8"/>
  <c r="AK6047" i="8" a="1"/>
  <c r="AK6047" i="8" s="1"/>
  <c r="AJ3901" i="8"/>
  <c r="AJ8669" i="8"/>
  <c r="AK8669" i="8" s="1" a="1"/>
  <c r="AK8669" i="8" s="1"/>
  <c r="D8669" i="8" s="1" a="1"/>
  <c r="D8669" i="8" s="1"/>
  <c r="AJ8666" i="8"/>
  <c r="AJ7743" i="8"/>
  <c r="AJ7574" i="8"/>
  <c r="AK7574" i="8" s="1" a="1"/>
  <c r="AK7574" i="8" s="1"/>
  <c r="AJ7552" i="8"/>
  <c r="AJ7390" i="8"/>
  <c r="AK7390" i="8" s="1" a="1"/>
  <c r="AK7390" i="8" s="1"/>
  <c r="AJ7375" i="8"/>
  <c r="AK7375" i="8" s="1" a="1"/>
  <c r="AK7375" i="8" s="1"/>
  <c r="AJ7368" i="8"/>
  <c r="AJ7361" i="8"/>
  <c r="AK7361" i="8" s="1" a="1"/>
  <c r="AK7361" i="8" s="1"/>
  <c r="D7361" i="8" s="1" a="1"/>
  <c r="D7361" i="8" s="1"/>
  <c r="AJ6482" i="8"/>
  <c r="AK6482" i="8" s="1" a="1"/>
  <c r="AK6482" i="8" s="1"/>
  <c r="AJ7007" i="8"/>
  <c r="AK7007" i="8" s="1" a="1"/>
  <c r="AK7007" i="8" s="1"/>
  <c r="AJ6992" i="8"/>
  <c r="AK6992" i="8" s="1" a="1"/>
  <c r="AK6992" i="8" s="1"/>
  <c r="D6992" i="8" s="1" a="1"/>
  <c r="D6992" i="8" s="1"/>
  <c r="AJ7829" i="8"/>
  <c r="AJ8104" i="8"/>
  <c r="AJ8502" i="8"/>
  <c r="AJ3193" i="8"/>
  <c r="AJ4072" i="8"/>
  <c r="AK4072" i="8" s="1" a="1"/>
  <c r="AK4072" i="8" s="1"/>
  <c r="D4072" i="8" s="1" a="1"/>
  <c r="D4072" i="8" s="1"/>
  <c r="AJ6009" i="8"/>
  <c r="AJ6006" i="8"/>
  <c r="AK6006" i="8" s="1" a="1"/>
  <c r="AK6006" i="8" s="1"/>
  <c r="D6006" i="8" s="1" a="1"/>
  <c r="D6006" i="8" s="1"/>
  <c r="AJ5993" i="8"/>
  <c r="AK5993" i="8" s="1" a="1"/>
  <c r="AK5993" i="8" s="1"/>
  <c r="D5993" i="8" s="1" a="1"/>
  <c r="D5993" i="8" s="1"/>
  <c r="AJ5990" i="8"/>
  <c r="AK5990" i="8" s="1" a="1"/>
  <c r="AK5990" i="8" s="1"/>
  <c r="AJ5472" i="8"/>
  <c r="AK5472" i="8" s="1" a="1"/>
  <c r="AK5472" i="8" s="1"/>
  <c r="AJ6913" i="8"/>
  <c r="AJ6898" i="8"/>
  <c r="AJ6895" i="8"/>
  <c r="AK6895" i="8" s="1" a="1"/>
  <c r="AK6895" i="8" s="1"/>
  <c r="D6895" i="8" s="1" a="1"/>
  <c r="D6895" i="8" s="1"/>
  <c r="AJ7784" i="8"/>
  <c r="AK7784" i="8" s="1" a="1"/>
  <c r="AK7784" i="8" s="1"/>
  <c r="D7784" i="8" s="1" a="1"/>
  <c r="D7784" i="8" s="1"/>
  <c r="AJ7771" i="8"/>
  <c r="AJ8519" i="8"/>
  <c r="AK8519" i="8" s="1" a="1"/>
  <c r="AK8519" i="8" s="1"/>
  <c r="AJ1017" i="8"/>
  <c r="AJ1784" i="8"/>
  <c r="AK1784" i="8" s="1" a="1"/>
  <c r="AK1784" i="8" s="1"/>
  <c r="AK7234" i="8" a="1"/>
  <c r="AK7234" i="8" s="1"/>
  <c r="AJ7442" i="8"/>
  <c r="AK7442" i="8" s="1" a="1"/>
  <c r="AK7442" i="8" s="1"/>
  <c r="AJ1361" i="8"/>
  <c r="AK1361" i="8" s="1" a="1"/>
  <c r="AK1361" i="8" s="1"/>
  <c r="D1361" i="8" s="1" a="1"/>
  <c r="D1361" i="8" s="1"/>
  <c r="AJ6494" i="8"/>
  <c r="AJ7733" i="8"/>
  <c r="AK7733" i="8" s="1" a="1"/>
  <c r="AK7733" i="8" s="1"/>
  <c r="AJ246" i="8"/>
  <c r="AK246" i="8" s="1" a="1"/>
  <c r="AK246" i="8" s="1"/>
  <c r="D246" i="8" s="1" a="1"/>
  <c r="D246" i="8" s="1"/>
  <c r="AJ5353" i="8"/>
  <c r="AK5353" i="8" s="1" a="1"/>
  <c r="AK5353" i="8" s="1"/>
  <c r="AJ4414" i="8"/>
  <c r="AK4414" i="8" s="1" a="1"/>
  <c r="AK4414" i="8" s="1"/>
  <c r="D4414" i="8" s="1" a="1"/>
  <c r="D4414" i="8" s="1"/>
  <c r="AJ6586" i="8"/>
  <c r="AK6586" i="8" s="1" a="1"/>
  <c r="AK6586" i="8" s="1"/>
  <c r="D6586" i="8" s="1" a="1"/>
  <c r="D6586" i="8" s="1"/>
  <c r="AJ2560" i="8"/>
  <c r="AK2560" i="8" s="1" a="1"/>
  <c r="AK2560" i="8" s="1"/>
  <c r="D2560" i="8" s="1" a="1"/>
  <c r="D2560" i="8" s="1"/>
  <c r="AJ6173" i="8"/>
  <c r="AK6173" i="8" s="1" a="1"/>
  <c r="AK6173" i="8" s="1"/>
  <c r="AK7976" i="8" a="1"/>
  <c r="AK7976" i="8" s="1"/>
  <c r="AJ7768" i="8"/>
  <c r="AK7768" i="8" s="1" a="1"/>
  <c r="AK7768" i="8" s="1"/>
  <c r="D7768" i="8" s="1" a="1"/>
  <c r="D7768" i="8" s="1"/>
  <c r="AJ8524" i="8"/>
  <c r="AJ2934" i="8"/>
  <c r="AJ1018" i="8"/>
  <c r="AK1018" i="8" s="1" a="1"/>
  <c r="AK1018" i="8" s="1"/>
  <c r="AJ1014" i="8"/>
  <c r="AK1014" i="8" s="1" a="1"/>
  <c r="AK1014" i="8" s="1"/>
  <c r="AJ1000" i="8"/>
  <c r="AJ4226" i="8"/>
  <c r="AK4226" i="8" s="1" a="1"/>
  <c r="AK4226" i="8" s="1"/>
  <c r="D4226" i="8" s="1" a="1"/>
  <c r="D4226" i="8" s="1"/>
  <c r="AJ2284" i="8"/>
  <c r="AJ2278" i="8"/>
  <c r="AJ7918" i="8"/>
  <c r="AK7918" i="8" s="1" a="1"/>
  <c r="AK7918" i="8" s="1"/>
  <c r="AK5461" i="8" a="1"/>
  <c r="AK5461" i="8" s="1"/>
  <c r="AJ552" i="8"/>
  <c r="AJ549" i="8"/>
  <c r="AK549" i="8" s="1" a="1"/>
  <c r="AK549" i="8" s="1"/>
  <c r="D549" i="8" s="1" a="1"/>
  <c r="D549" i="8" s="1"/>
  <c r="AJ6829" i="8"/>
  <c r="AJ2925" i="8"/>
  <c r="AJ3377" i="8"/>
  <c r="AK3377" i="8" s="1" a="1"/>
  <c r="AK3377" i="8" s="1"/>
  <c r="D3377" i="8" s="1" a="1"/>
  <c r="D3377" i="8" s="1"/>
  <c r="AJ3374" i="8"/>
  <c r="AJ3370" i="8"/>
  <c r="AJ3367" i="8"/>
  <c r="AJ3363" i="8"/>
  <c r="AK3363" i="8" s="1" a="1"/>
  <c r="AK3363" i="8" s="1"/>
  <c r="AJ2430" i="8"/>
  <c r="AK2430" i="8" s="1" a="1"/>
  <c r="AK2430" i="8" s="1"/>
  <c r="AJ7171" i="8"/>
  <c r="AK7171" i="8" s="1" a="1"/>
  <c r="AK7171" i="8" s="1"/>
  <c r="AK1780" i="8" a="1"/>
  <c r="AK1780" i="8" s="1"/>
  <c r="AJ1777" i="8"/>
  <c r="AJ1750" i="8"/>
  <c r="AK1750" i="8" s="1" a="1"/>
  <c r="AK1750" i="8" s="1"/>
  <c r="AJ5304" i="8"/>
  <c r="AK5304" i="8" s="1" a="1"/>
  <c r="AK5304" i="8" s="1"/>
  <c r="D5304" i="8" s="1" a="1"/>
  <c r="D5304" i="8" s="1"/>
  <c r="AK5294" i="8" a="1"/>
  <c r="AK5294" i="8" s="1"/>
  <c r="AJ5291" i="8"/>
  <c r="AJ7521" i="8"/>
  <c r="AK7521" i="8" s="1" a="1"/>
  <c r="AK7521" i="8" s="1"/>
  <c r="AJ7422" i="8"/>
  <c r="AJ7416" i="8"/>
  <c r="AK7416" i="8" s="1" a="1"/>
  <c r="AK7416" i="8" s="1"/>
  <c r="D7416" i="8" s="1" a="1"/>
  <c r="D7416" i="8" s="1"/>
  <c r="AJ7407" i="8"/>
  <c r="AJ2363" i="8"/>
  <c r="AJ4353" i="8"/>
  <c r="AJ2174" i="8"/>
  <c r="AK2174" i="8" s="1" a="1"/>
  <c r="AK2174" i="8" s="1"/>
  <c r="D2174" i="8" s="1" a="1"/>
  <c r="D2174" i="8" s="1"/>
  <c r="AJ1365" i="8"/>
  <c r="AK1365" i="8" s="1" a="1"/>
  <c r="AK1365" i="8" s="1"/>
  <c r="D1365" i="8" s="1" a="1"/>
  <c r="D1365" i="8" s="1"/>
  <c r="AJ817" i="8"/>
  <c r="AK817" i="8" s="1" a="1"/>
  <c r="AK817" i="8" s="1"/>
  <c r="D817" i="8" s="1" a="1"/>
  <c r="D817" i="8" s="1"/>
  <c r="AK6151" i="8" a="1"/>
  <c r="AK6151" i="8" s="1"/>
  <c r="AJ6138" i="8"/>
  <c r="AJ7542" i="8"/>
  <c r="AJ7735" i="8"/>
  <c r="AK7735" i="8" s="1" a="1"/>
  <c r="AK7735" i="8" s="1"/>
  <c r="AJ7726" i="8"/>
  <c r="AJ2912" i="8"/>
  <c r="AJ1553" i="8"/>
  <c r="AK1553" i="8" s="1" a="1"/>
  <c r="AK1553" i="8" s="1"/>
  <c r="D1553" i="8" s="1" a="1"/>
  <c r="D1553" i="8" s="1"/>
  <c r="AJ6985" i="8"/>
  <c r="AJ3103" i="8"/>
  <c r="AK3103" i="8" s="1" a="1"/>
  <c r="AK3103" i="8" s="1"/>
  <c r="AJ5343" i="8"/>
  <c r="D8339" i="8" a="1"/>
  <c r="D8339" i="8" s="1"/>
  <c r="AJ7992" i="8"/>
  <c r="AJ4521" i="8"/>
  <c r="AK4521" i="8" s="1" a="1"/>
  <c r="AK4521" i="8" s="1"/>
  <c r="D4521" i="8" s="1" a="1"/>
  <c r="D4521" i="8" s="1"/>
  <c r="AJ4501" i="8"/>
  <c r="AJ8182" i="8"/>
  <c r="AK8182" i="8" s="1" a="1"/>
  <c r="AK8182" i="8" s="1"/>
  <c r="D8182" i="8" s="1" a="1"/>
  <c r="D8182" i="8" s="1"/>
  <c r="AJ4790" i="8"/>
  <c r="AJ2825" i="8"/>
  <c r="AK2825" i="8" s="1" a="1"/>
  <c r="AK2825" i="8" s="1"/>
  <c r="D2825" i="8" s="1" a="1"/>
  <c r="D2825" i="8" s="1"/>
  <c r="AJ2805" i="8"/>
  <c r="AJ3128" i="8"/>
  <c r="AK3128" i="8" s="1" a="1"/>
  <c r="AK3128" i="8" s="1"/>
  <c r="AJ6820" i="8"/>
  <c r="AK6820" i="8" s="1" a="1"/>
  <c r="AK6820" i="8" s="1"/>
  <c r="AJ4871" i="8"/>
  <c r="AJ2324" i="8"/>
  <c r="AJ2321" i="8"/>
  <c r="AK2321" i="8" s="1" a="1"/>
  <c r="AK2321" i="8" s="1"/>
  <c r="D2321" i="8" s="1" a="1"/>
  <c r="D2321" i="8" s="1"/>
  <c r="AJ6061" i="8"/>
  <c r="AK6061" i="8" s="1" a="1"/>
  <c r="AK6061" i="8" s="1"/>
  <c r="AJ3450" i="8"/>
  <c r="AJ267" i="8"/>
  <c r="AJ264" i="8"/>
  <c r="AK264" i="8" s="1" a="1"/>
  <c r="AK264" i="8" s="1"/>
  <c r="D264" i="8" s="1" a="1"/>
  <c r="D264" i="8" s="1"/>
  <c r="AJ6595" i="8"/>
  <c r="AK6595" i="8" s="1" a="1"/>
  <c r="AK6595" i="8" s="1"/>
  <c r="D6595" i="8" s="1" a="1"/>
  <c r="D6595" i="8" s="1"/>
  <c r="AJ6589" i="8"/>
  <c r="AJ2740" i="8"/>
  <c r="AJ1634" i="8"/>
  <c r="AK1634" i="8" s="1" a="1"/>
  <c r="AK1634" i="8" s="1"/>
  <c r="D1634" i="8" s="1" a="1"/>
  <c r="D1634" i="8" s="1"/>
  <c r="AJ1611" i="8"/>
  <c r="AJ883" i="8"/>
  <c r="AJ871" i="8"/>
  <c r="AK871" i="8" s="1" a="1"/>
  <c r="AK871" i="8" s="1"/>
  <c r="D871" i="8" s="1" a="1"/>
  <c r="D871" i="8" s="1"/>
  <c r="AJ6192" i="8"/>
  <c r="AJ6176" i="8"/>
  <c r="AK6166" i="8" a="1"/>
  <c r="AK6166" i="8" s="1"/>
  <c r="AK7981" i="8" a="1"/>
  <c r="AK7981" i="8" s="1"/>
  <c r="AJ7975" i="8"/>
  <c r="AJ7874" i="8"/>
  <c r="AJ1154" i="8"/>
  <c r="AJ1142" i="8"/>
  <c r="AK1142" i="8" s="1" a="1"/>
  <c r="AK1142" i="8" s="1"/>
  <c r="D1142" i="8" s="1" a="1"/>
  <c r="D1142" i="8" s="1"/>
  <c r="AK5368" i="8" a="1"/>
  <c r="AK5368" i="8" s="1"/>
  <c r="D5368" i="8" s="1" a="1"/>
  <c r="D5368" i="8" s="1"/>
  <c r="AJ1470" i="8"/>
  <c r="AK1470" i="8" s="1" a="1"/>
  <c r="AK1470" i="8" s="1"/>
  <c r="D1470" i="8" s="1" a="1"/>
  <c r="D1470" i="8" s="1"/>
  <c r="AJ5184" i="8"/>
  <c r="AK5184" i="8" s="1" a="1"/>
  <c r="AK5184" i="8" s="1"/>
  <c r="D5184" i="8" s="1" a="1"/>
  <c r="D5184" i="8" s="1"/>
  <c r="AK7965" i="8" a="1"/>
  <c r="AK7965" i="8" s="1"/>
  <c r="AK1590" i="8" a="1"/>
  <c r="AK1590" i="8" s="1"/>
  <c r="AJ3546" i="8"/>
  <c r="AK3546" i="8" s="1" a="1"/>
  <c r="AK3546" i="8" s="1"/>
  <c r="D3546" i="8" s="1" a="1"/>
  <c r="D3546" i="8" s="1"/>
  <c r="AJ1435" i="8"/>
  <c r="AK1435" i="8" s="1" a="1"/>
  <c r="AK1435" i="8" s="1"/>
  <c r="AJ1427" i="8"/>
  <c r="AK1427" i="8" s="1" a="1"/>
  <c r="AK1427" i="8" s="1"/>
  <c r="D1427" i="8" s="1" a="1"/>
  <c r="D1427" i="8" s="1"/>
  <c r="AJ8463" i="8"/>
  <c r="AK8463" i="8" s="1" a="1"/>
  <c r="AK8463" i="8" s="1"/>
  <c r="AJ3369" i="8"/>
  <c r="AJ3366" i="8"/>
  <c r="AJ3355" i="8"/>
  <c r="AK3355" i="8" s="1" a="1"/>
  <c r="AK3355" i="8" s="1"/>
  <c r="D3355" i="8" s="1" a="1"/>
  <c r="D3355" i="8" s="1"/>
  <c r="AJ2422" i="8"/>
  <c r="AK2422" i="8" s="1" a="1"/>
  <c r="AK2422" i="8" s="1"/>
  <c r="AJ2409" i="8"/>
  <c r="AJ1766" i="8"/>
  <c r="AK1766" i="8" s="1" a="1"/>
  <c r="AK1766" i="8" s="1"/>
  <c r="AJ5320" i="8"/>
  <c r="AK5320" i="8" s="1" a="1"/>
  <c r="AK5320" i="8" s="1"/>
  <c r="AJ5307" i="8"/>
  <c r="AJ7451" i="8"/>
  <c r="AK7451" i="8" s="1" a="1"/>
  <c r="AK7451" i="8" s="1"/>
  <c r="AJ7513" i="8"/>
  <c r="AK7513" i="8" s="1" a="1"/>
  <c r="AK7513" i="8" s="1"/>
  <c r="AK7412" i="8" a="1"/>
  <c r="AK7412" i="8" s="1"/>
  <c r="AJ7406" i="8"/>
  <c r="AJ2389" i="8"/>
  <c r="AK2389" i="8" s="1" a="1"/>
  <c r="AK2389" i="8" s="1"/>
  <c r="D2389" i="8" s="1" a="1"/>
  <c r="D2389" i="8" s="1"/>
  <c r="AJ2372" i="8"/>
  <c r="AJ4362" i="8"/>
  <c r="AJ4349" i="8"/>
  <c r="AJ4346" i="8"/>
  <c r="AJ2173" i="8"/>
  <c r="AJ6504" i="8"/>
  <c r="AJ5860" i="8"/>
  <c r="AK5860" i="8" s="1" a="1"/>
  <c r="AK5860" i="8" s="1"/>
  <c r="AJ816" i="8"/>
  <c r="AJ6131" i="8"/>
  <c r="AK6131" i="8" s="1" a="1"/>
  <c r="AK6131" i="8" s="1"/>
  <c r="D6131" i="8" s="1" a="1"/>
  <c r="D6131" i="8" s="1"/>
  <c r="AJ8559" i="8"/>
  <c r="AJ8556" i="8"/>
  <c r="AK8556" i="8" s="1" a="1"/>
  <c r="AK8556" i="8" s="1"/>
  <c r="AJ8552" i="8"/>
  <c r="AK8552" i="8" s="1" a="1"/>
  <c r="AK8552" i="8" s="1"/>
  <c r="D8552" i="8" s="1" a="1"/>
  <c r="D8552" i="8" s="1"/>
  <c r="AJ6977" i="8"/>
  <c r="AJ3119" i="8"/>
  <c r="AK3119" i="8" s="1" a="1"/>
  <c r="AK3119" i="8" s="1"/>
  <c r="D3119" i="8" s="1" a="1"/>
  <c r="D3119" i="8" s="1"/>
  <c r="AJ3112" i="8"/>
  <c r="AK3112" i="8" s="1" a="1"/>
  <c r="AK3112" i="8" s="1"/>
  <c r="D3112" i="8" s="1" a="1"/>
  <c r="D3112" i="8" s="1"/>
  <c r="AJ5359" i="8"/>
  <c r="AK5352" i="8" a="1"/>
  <c r="AK5352" i="8" s="1"/>
  <c r="D5352" i="8" s="1" a="1"/>
  <c r="D5352" i="8" s="1"/>
  <c r="AJ5524" i="8"/>
  <c r="AJ2083" i="8"/>
  <c r="AK2083" i="8" s="1" a="1"/>
  <c r="AK2083" i="8" s="1"/>
  <c r="AJ8348" i="8"/>
  <c r="AK8348" i="8" s="1" a="1"/>
  <c r="AK8348" i="8" s="1"/>
  <c r="AJ8341" i="8"/>
  <c r="AJ7697" i="8"/>
  <c r="AJ7343" i="8"/>
  <c r="AK7343" i="8" s="1" a="1"/>
  <c r="AK7343" i="8" s="1"/>
  <c r="AJ7336" i="8"/>
  <c r="AK7336" i="8" s="1" a="1"/>
  <c r="AK7336" i="8" s="1"/>
  <c r="AJ4517" i="8"/>
  <c r="AJ4493" i="8"/>
  <c r="AJ2002" i="8"/>
  <c r="AK2002" i="8" s="1" a="1"/>
  <c r="AK2002" i="8" s="1"/>
  <c r="D2002" i="8" s="1" a="1"/>
  <c r="D2002" i="8" s="1"/>
  <c r="AJ8191" i="8"/>
  <c r="AK8191" i="8" s="1" a="1"/>
  <c r="AK8191" i="8" s="1"/>
  <c r="AJ8178" i="8"/>
  <c r="AJ3622" i="8"/>
  <c r="AJ3602" i="8"/>
  <c r="AK3602" i="8" s="1" a="1"/>
  <c r="AK3602" i="8" s="1"/>
  <c r="AJ3595" i="8"/>
  <c r="AK3595" i="8" s="1" a="1"/>
  <c r="AK3595" i="8" s="1"/>
  <c r="AJ2821" i="8"/>
  <c r="AJ2797" i="8"/>
  <c r="AJ1708" i="8"/>
  <c r="AK1708" i="8" s="1" a="1"/>
  <c r="AK1708" i="8" s="1"/>
  <c r="D1708" i="8" s="1" a="1"/>
  <c r="D1708" i="8" s="1"/>
  <c r="AJ3252" i="8"/>
  <c r="AK3252" i="8" s="1" a="1"/>
  <c r="AK3252" i="8" s="1"/>
  <c r="AJ6823" i="8"/>
  <c r="AJ2337" i="8"/>
  <c r="AK2337" i="8" s="1" a="1"/>
  <c r="AK2337" i="8" s="1"/>
  <c r="D2337" i="8" s="1" a="1"/>
  <c r="D2337" i="8" s="1"/>
  <c r="AJ2330" i="8"/>
  <c r="AK2330" i="8" s="1" a="1"/>
  <c r="AK2330" i="8" s="1"/>
  <c r="AJ6064" i="8"/>
  <c r="AJ280" i="8"/>
  <c r="AK280" i="8" s="1" a="1"/>
  <c r="AK280" i="8" s="1"/>
  <c r="D280" i="8" s="1" a="1"/>
  <c r="D280" i="8" s="1"/>
  <c r="AJ273" i="8"/>
  <c r="AK273" i="8" s="1" a="1"/>
  <c r="AK273" i="8" s="1"/>
  <c r="D273" i="8" s="1" a="1"/>
  <c r="D273" i="8" s="1"/>
  <c r="AJ3591" i="8"/>
  <c r="AJ6601" i="8"/>
  <c r="AK6601" i="8" s="1" a="1"/>
  <c r="AK6601" i="8" s="1"/>
  <c r="D6601" i="8" s="1" a="1"/>
  <c r="D6601" i="8" s="1"/>
  <c r="AJ6588" i="8"/>
  <c r="AJ4779" i="8"/>
  <c r="AK4779" i="8" s="1" a="1"/>
  <c r="AK4779" i="8" s="1"/>
  <c r="AJ2562" i="8"/>
  <c r="AK2562" i="8" s="1" a="1"/>
  <c r="AK2562" i="8" s="1"/>
  <c r="AK2739" i="8" a="1"/>
  <c r="AK2739" i="8" s="1"/>
  <c r="AJ2729" i="8"/>
  <c r="AK2729" i="8" s="1" a="1"/>
  <c r="AK2729" i="8" s="1"/>
  <c r="AJ1623" i="8"/>
  <c r="AK1623" i="8" s="1" a="1"/>
  <c r="AK1623" i="8" s="1"/>
  <c r="D1623" i="8" s="1" a="1"/>
  <c r="D1623" i="8" s="1"/>
  <c r="AK1610" i="8" a="1"/>
  <c r="AK1610" i="8" s="1"/>
  <c r="D1610" i="8" s="1" a="1"/>
  <c r="D1610" i="8" s="1"/>
  <c r="AJ1607" i="8"/>
  <c r="AK872" i="8" a="1"/>
  <c r="AK872" i="8" s="1"/>
  <c r="AJ867" i="8"/>
  <c r="AK6191" i="8" a="1"/>
  <c r="AK6191" i="8" s="1"/>
  <c r="AJ6172" i="8"/>
  <c r="AJ7971" i="8"/>
  <c r="AJ7959" i="8"/>
  <c r="AK7959" i="8" s="1" a="1"/>
  <c r="AK7959" i="8" s="1"/>
  <c r="AJ7873" i="8"/>
  <c r="AJ1166" i="8"/>
  <c r="AK1156" i="8" a="1"/>
  <c r="AK1156" i="8" s="1"/>
  <c r="AK1143" i="8" a="1"/>
  <c r="AK1143" i="8" s="1"/>
  <c r="AJ7194" i="8"/>
  <c r="AJ6576" i="8"/>
  <c r="AK6576" i="8" s="1" a="1"/>
  <c r="AK6576" i="8" s="1"/>
  <c r="AJ5737" i="8"/>
  <c r="AK5737" i="8" s="1" a="1"/>
  <c r="AK5737" i="8" s="1"/>
  <c r="D5737" i="8" s="1" a="1"/>
  <c r="D5737" i="8" s="1"/>
  <c r="AJ8540" i="8"/>
  <c r="AK8540" i="8" s="1" a="1"/>
  <c r="AK8540" i="8" s="1"/>
  <c r="AJ5571" i="8"/>
  <c r="AJ1013" i="8"/>
  <c r="AK1013" i="8" s="1" a="1"/>
  <c r="AK1013" i="8" s="1"/>
  <c r="D1013" i="8" s="1" a="1"/>
  <c r="D1013" i="8" s="1"/>
  <c r="AJ999" i="8"/>
  <c r="AJ7268" i="8"/>
  <c r="AJ7261" i="8"/>
  <c r="AK7261" i="8" s="1" a="1"/>
  <c r="AK7261" i="8" s="1"/>
  <c r="D7261" i="8" s="1" a="1"/>
  <c r="D7261" i="8" s="1"/>
  <c r="AJ4228" i="8"/>
  <c r="AJ2283" i="8"/>
  <c r="AJ545" i="8"/>
  <c r="AJ6835" i="8"/>
  <c r="AK6835" i="8" s="1" a="1"/>
  <c r="AK6835" i="8" s="1"/>
  <c r="AJ3382" i="8"/>
  <c r="AJ3379" i="8"/>
  <c r="AK3379" i="8" s="1" a="1"/>
  <c r="AK3379" i="8" s="1"/>
  <c r="AJ3358" i="8"/>
  <c r="AJ2412" i="8"/>
  <c r="AK2412" i="8" s="1" a="1"/>
  <c r="AK2412" i="8" s="1"/>
  <c r="AK7170" i="8" a="1"/>
  <c r="AK7170" i="8" s="1"/>
  <c r="AJ1786" i="8"/>
  <c r="AJ1772" i="8"/>
  <c r="AJ1769" i="8"/>
  <c r="AJ1752" i="8"/>
  <c r="AK1752" i="8" s="1" a="1"/>
  <c r="AK1752" i="8" s="1"/>
  <c r="D1752" i="8" s="1" a="1"/>
  <c r="D1752" i="8" s="1"/>
  <c r="AJ5310" i="8"/>
  <c r="AK5310" i="8" s="1" a="1"/>
  <c r="AK5310" i="8" s="1"/>
  <c r="D5310" i="8" s="1" a="1"/>
  <c r="D5310" i="8" s="1"/>
  <c r="AJ5306" i="8"/>
  <c r="AK5306" i="8" s="1" a="1"/>
  <c r="AK5306" i="8" s="1"/>
  <c r="D5306" i="8" s="1" a="1"/>
  <c r="D5306" i="8" s="1"/>
  <c r="AK5303" i="8" a="1"/>
  <c r="AK5303" i="8" s="1"/>
  <c r="D5303" i="8" s="1" a="1"/>
  <c r="D5303" i="8" s="1"/>
  <c r="AJ5300" i="8"/>
  <c r="AK5300" i="8" s="1" a="1"/>
  <c r="AK5300" i="8" s="1"/>
  <c r="D5300" i="8" s="1" a="1"/>
  <c r="D5300" i="8" s="1"/>
  <c r="AJ7457" i="8"/>
  <c r="AJ7454" i="8"/>
  <c r="AJ7523" i="8"/>
  <c r="AK7523" i="8" s="1" a="1"/>
  <c r="AK7523" i="8" s="1"/>
  <c r="D7523" i="8" s="1" a="1"/>
  <c r="D7523" i="8" s="1"/>
  <c r="AJ7437" i="8"/>
  <c r="AK7437" i="8" s="1" a="1"/>
  <c r="AK7437" i="8" s="1"/>
  <c r="AJ7431" i="8"/>
  <c r="AK7431" i="8" s="1" a="1"/>
  <c r="AK7431" i="8" s="1"/>
  <c r="D7431" i="8" s="1" a="1"/>
  <c r="D7431" i="8" s="1"/>
  <c r="AK7424" i="8" a="1"/>
  <c r="AK7424" i="8" s="1"/>
  <c r="AJ2395" i="8"/>
  <c r="AK2395" i="8" s="1" a="1"/>
  <c r="AK2395" i="8" s="1"/>
  <c r="D2395" i="8" s="1" a="1"/>
  <c r="D2395" i="8" s="1"/>
  <c r="AJ4358" i="8"/>
  <c r="AK4358" i="8" s="1" a="1"/>
  <c r="AK4358" i="8" s="1"/>
  <c r="D4358" i="8" s="1" a="1"/>
  <c r="D4358" i="8" s="1"/>
  <c r="AJ1364" i="8"/>
  <c r="AK1364" i="8" s="1" a="1"/>
  <c r="AK1364" i="8" s="1"/>
  <c r="D1364" i="8" s="1" a="1"/>
  <c r="D1364" i="8" s="1"/>
  <c r="AJ3587" i="8"/>
  <c r="AK3587" i="8" s="1" a="1"/>
  <c r="AK3587" i="8" s="1"/>
  <c r="D3587" i="8" s="1" a="1"/>
  <c r="D3587" i="8" s="1"/>
  <c r="AK5859" i="8" a="1"/>
  <c r="AK5859" i="8" s="1"/>
  <c r="AJ5853" i="8"/>
  <c r="AK5853" i="8" s="1" a="1"/>
  <c r="AK5853" i="8" s="1"/>
  <c r="D5853" i="8" s="1" a="1"/>
  <c r="D5853" i="8" s="1"/>
  <c r="AJ6150" i="8"/>
  <c r="AJ7547" i="8"/>
  <c r="AJ7725" i="8"/>
  <c r="AK7725" i="8" s="1" a="1"/>
  <c r="AK7725" i="8" s="1"/>
  <c r="AK8551" i="8" a="1"/>
  <c r="AK8551" i="8" s="1"/>
  <c r="AJ6990" i="8"/>
  <c r="AK6966" i="8" a="1"/>
  <c r="AK6966" i="8" s="1"/>
  <c r="AK3104" i="8" a="1"/>
  <c r="AK3104" i="8" s="1"/>
  <c r="AJ5355" i="8"/>
  <c r="AJ5348" i="8"/>
  <c r="AK5348" i="8" s="1" a="1"/>
  <c r="AK5348" i="8" s="1"/>
  <c r="AK5513" i="8" a="1"/>
  <c r="AK5513" i="8" s="1"/>
  <c r="D5513" i="8" s="1" a="1"/>
  <c r="D5513" i="8" s="1"/>
  <c r="AK8344" i="8" a="1"/>
  <c r="AK8344" i="8" s="1"/>
  <c r="D8344" i="8" s="1" a="1"/>
  <c r="D8344" i="8" s="1"/>
  <c r="AK8340" i="8" a="1"/>
  <c r="AK8340" i="8" s="1"/>
  <c r="D8340" i="8" s="1" a="1"/>
  <c r="D8340" i="8" s="1"/>
  <c r="AJ8327" i="8"/>
  <c r="AJ7997" i="8"/>
  <c r="AK7997" i="8" s="1" a="1"/>
  <c r="AK7997" i="8" s="1"/>
  <c r="AK7352" i="8" a="1"/>
  <c r="AK7352" i="8" s="1"/>
  <c r="D7352" i="8" s="1" a="1"/>
  <c r="D7352" i="8" s="1"/>
  <c r="AK4522" i="8" a="1"/>
  <c r="AK4522" i="8" s="1"/>
  <c r="AJ4513" i="8"/>
  <c r="AJ4506" i="8"/>
  <c r="AK4506" i="8" s="1" a="1"/>
  <c r="AK4506" i="8" s="1"/>
  <c r="AK4306" i="8" a="1"/>
  <c r="AK4306" i="8" s="1"/>
  <c r="AK8183" i="8" a="1"/>
  <c r="AK8183" i="8" s="1"/>
  <c r="AJ8174" i="8"/>
  <c r="AJ4795" i="8"/>
  <c r="AK4795" i="8" s="1" a="1"/>
  <c r="AK4795" i="8" s="1"/>
  <c r="AK3611" i="8" a="1"/>
  <c r="AK3611" i="8" s="1"/>
  <c r="AK2826" i="8" a="1"/>
  <c r="AK2826" i="8" s="1"/>
  <c r="D2826" i="8" s="1" a="1"/>
  <c r="D2826" i="8" s="1"/>
  <c r="AJ2817" i="8"/>
  <c r="AJ2810" i="8"/>
  <c r="AK2810" i="8" s="1" a="1"/>
  <c r="AK2810" i="8" s="1"/>
  <c r="AK1717" i="8" a="1"/>
  <c r="AK1717" i="8" s="1"/>
  <c r="AK3129" i="8" a="1"/>
  <c r="AK3129" i="8" s="1"/>
  <c r="D3129" i="8" s="1" a="1"/>
  <c r="D3129" i="8" s="1"/>
  <c r="AJ6819" i="8"/>
  <c r="AK6819" i="8" s="1" a="1"/>
  <c r="AK6819" i="8" s="1"/>
  <c r="D6819" i="8" s="1" a="1"/>
  <c r="D6819" i="8" s="1"/>
  <c r="AJ5104" i="8"/>
  <c r="AK5104" i="8" s="1" a="1"/>
  <c r="AK5104" i="8" s="1"/>
  <c r="D5104" i="8" s="1" a="1"/>
  <c r="D5104" i="8" s="1"/>
  <c r="AJ2357" i="8"/>
  <c r="AK2329" i="8" a="1"/>
  <c r="AK2329" i="8" s="1"/>
  <c r="AJ6060" i="8"/>
  <c r="AK6060" i="8" s="1" a="1"/>
  <c r="AK6060" i="8" s="1"/>
  <c r="AJ6053" i="8"/>
  <c r="AK6053" i="8" s="1" a="1"/>
  <c r="AK6053" i="8" s="1"/>
  <c r="D6053" i="8" s="1" a="1"/>
  <c r="D6053" i="8" s="1"/>
  <c r="AJ5586" i="8"/>
  <c r="AK272" i="8" a="1"/>
  <c r="AK272" i="8" s="1"/>
  <c r="AJ6604" i="8"/>
  <c r="AJ6594" i="8"/>
  <c r="AK6594" i="8" s="1" a="1"/>
  <c r="AK6594" i="8" s="1"/>
  <c r="AK6591" i="8" a="1"/>
  <c r="AK6591" i="8" s="1"/>
  <c r="AJ4782" i="8"/>
  <c r="AK4778" i="8" a="1"/>
  <c r="AK4778" i="8" s="1"/>
  <c r="D4778" i="8" s="1" a="1"/>
  <c r="D4778" i="8" s="1"/>
  <c r="AJ2555" i="8"/>
  <c r="AK2555" i="8" s="1" a="1"/>
  <c r="AK2555" i="8" s="1"/>
  <c r="AK2548" i="8" a="1"/>
  <c r="AK2548" i="8" s="1"/>
  <c r="AJ2542" i="8"/>
  <c r="AJ2538" i="8"/>
  <c r="AJ2531" i="8"/>
  <c r="AK2531" i="8" s="1" a="1"/>
  <c r="AK2531" i="8" s="1"/>
  <c r="AJ2738" i="8"/>
  <c r="AJ2732" i="8"/>
  <c r="AK1639" i="8" a="1"/>
  <c r="AK1639" i="8" s="1"/>
  <c r="D1639" i="8" s="1" a="1"/>
  <c r="D1639" i="8" s="1"/>
  <c r="AJ1609" i="8"/>
  <c r="AK1609" i="8" s="1" a="1"/>
  <c r="AK1609" i="8" s="1"/>
  <c r="D1609" i="8" s="1" a="1"/>
  <c r="D1609" i="8" s="1"/>
  <c r="AJ879" i="8"/>
  <c r="AK879" i="8" s="1" a="1"/>
  <c r="AK879" i="8" s="1"/>
  <c r="D879" i="8" s="1" a="1"/>
  <c r="D879" i="8" s="1"/>
  <c r="AK856" i="8" a="1"/>
  <c r="AK856" i="8" s="1"/>
  <c r="AJ6200" i="8"/>
  <c r="AJ6174" i="8"/>
  <c r="AK6174" i="8" s="1" a="1"/>
  <c r="AK6174" i="8" s="1"/>
  <c r="D6174" i="8" s="1" a="1"/>
  <c r="D6174" i="8" s="1"/>
  <c r="AJ8113" i="8"/>
  <c r="AK7967" i="8" a="1"/>
  <c r="AK7967" i="8" s="1"/>
  <c r="AJ1168" i="8"/>
  <c r="AK1168" i="8" s="1" a="1"/>
  <c r="AK1168" i="8" s="1"/>
  <c r="D1168" i="8" s="1" a="1"/>
  <c r="D1168" i="8" s="1"/>
  <c r="AJ1152" i="8"/>
  <c r="AK1152" i="8" s="1" a="1"/>
  <c r="AK1152" i="8" s="1"/>
  <c r="D1152" i="8" s="1" a="1"/>
  <c r="D1152" i="8" s="1"/>
  <c r="AJ1150" i="8"/>
  <c r="AK1150" i="8" s="1" a="1"/>
  <c r="AK1150" i="8" s="1"/>
  <c r="D1150" i="8" s="1" a="1"/>
  <c r="D1150" i="8" s="1"/>
  <c r="AJ7197" i="8"/>
  <c r="AK7197" i="8" s="1" a="1"/>
  <c r="AK7197" i="8" s="1"/>
  <c r="D7197" i="8" s="1" a="1"/>
  <c r="D7197" i="8" s="1"/>
  <c r="AJ3513" i="8"/>
  <c r="AK3513" i="8" s="1" a="1"/>
  <c r="AK3513" i="8" s="1"/>
  <c r="D3513" i="8" s="1" a="1"/>
  <c r="D3513" i="8" s="1"/>
  <c r="AJ6659" i="8"/>
  <c r="AK6659" i="8" s="1" a="1"/>
  <c r="AK6659" i="8" s="1"/>
  <c r="D6659" i="8" s="1" a="1"/>
  <c r="D6659" i="8" s="1"/>
  <c r="AJ7783" i="8"/>
  <c r="AK7783" i="8" s="1" a="1"/>
  <c r="AK7783" i="8" s="1"/>
  <c r="D7783" i="8" s="1" a="1"/>
  <c r="D7783" i="8" s="1"/>
  <c r="AJ8543" i="8"/>
  <c r="AK8526" i="8" a="1"/>
  <c r="AK8526" i="8" s="1"/>
  <c r="AJ2950" i="8"/>
  <c r="AJ2943" i="8"/>
  <c r="AJ5577" i="8"/>
  <c r="AJ5570" i="8"/>
  <c r="AJ1020" i="8"/>
  <c r="AK1020" i="8" s="1" a="1"/>
  <c r="AK1020" i="8" s="1"/>
  <c r="AJ998" i="8"/>
  <c r="AK7267" i="8" a="1"/>
  <c r="AK7267" i="8" s="1"/>
  <c r="AK7258" i="8" a="1"/>
  <c r="AK7258" i="8" s="1"/>
  <c r="AJ4394" i="8"/>
  <c r="AK4394" i="8" s="1" a="1"/>
  <c r="AK4394" i="8" s="1"/>
  <c r="AK4224" i="8" a="1"/>
  <c r="AK4224" i="8" s="1"/>
  <c r="AJ8469" i="8"/>
  <c r="AK8469" i="8" s="1" a="1"/>
  <c r="AK8469" i="8" s="1"/>
  <c r="D8469" i="8" s="1" a="1"/>
  <c r="D8469" i="8" s="1"/>
  <c r="AJ8466" i="8"/>
  <c r="AJ5463" i="8"/>
  <c r="AK5463" i="8" s="1" a="1"/>
  <c r="AK5463" i="8" s="1"/>
  <c r="AK547" i="8" a="1"/>
  <c r="AK547" i="8" s="1"/>
  <c r="AJ2920" i="8"/>
  <c r="AK2920" i="8" s="1" a="1"/>
  <c r="AK2920" i="8" s="1"/>
  <c r="D2920" i="8" s="1" a="1"/>
  <c r="D2920" i="8" s="1"/>
  <c r="AJ3361" i="8"/>
  <c r="AJ3357" i="8"/>
  <c r="AJ3347" i="8"/>
  <c r="AK3347" i="8" s="1" a="1"/>
  <c r="AK3347" i="8" s="1"/>
  <c r="AK2428" i="8" a="1"/>
  <c r="AK2428" i="8" s="1"/>
  <c r="D2428" i="8" s="1" a="1"/>
  <c r="D2428" i="8" s="1"/>
  <c r="AJ2425" i="8"/>
  <c r="AK1748" i="8" a="1"/>
  <c r="AK1748" i="8" s="1"/>
  <c r="AK7519" i="8" a="1"/>
  <c r="AK7519" i="8" s="1"/>
  <c r="AJ7417" i="8"/>
  <c r="AK5901" i="8" a="1"/>
  <c r="AK5901" i="8" s="1"/>
  <c r="AK4348" i="8" a="1"/>
  <c r="AK4348" i="8" s="1"/>
  <c r="AJ4342" i="8"/>
  <c r="AK6500" i="8" a="1"/>
  <c r="AK6500" i="8" s="1"/>
  <c r="D6500" i="8" s="1" a="1"/>
  <c r="D6500" i="8" s="1"/>
  <c r="AK6143" i="8" a="1"/>
  <c r="AK6143" i="8" s="1"/>
  <c r="AJ7540" i="8"/>
  <c r="AK7540" i="8" s="1" a="1"/>
  <c r="AK7540" i="8" s="1"/>
  <c r="D7540" i="8" s="1" a="1"/>
  <c r="D7540" i="8" s="1"/>
  <c r="AJ3618" i="8"/>
  <c r="AK3618" i="8" s="1" a="1"/>
  <c r="AK3618" i="8" s="1"/>
  <c r="AJ3598" i="8"/>
  <c r="AJ2793" i="8"/>
  <c r="AK2793" i="8" s="1" a="1"/>
  <c r="AK2793" i="8" s="1"/>
  <c r="D2793" i="8" s="1" a="1"/>
  <c r="D2793" i="8" s="1"/>
  <c r="AJ1704" i="8"/>
  <c r="AJ2356" i="8"/>
  <c r="AJ2353" i="8"/>
  <c r="AK2353" i="8" s="1" a="1"/>
  <c r="AK2353" i="8" s="1"/>
  <c r="AJ2346" i="8"/>
  <c r="AK2346" i="8" s="1" a="1"/>
  <c r="AK2346" i="8" s="1"/>
  <c r="AJ2333" i="8"/>
  <c r="AJ5585" i="8"/>
  <c r="AJ5582" i="8"/>
  <c r="AK5582" i="8" s="1" a="1"/>
  <c r="AK5582" i="8" s="1"/>
  <c r="D5582" i="8" s="1" a="1"/>
  <c r="D5582" i="8" s="1"/>
  <c r="AJ4415" i="8"/>
  <c r="AK4415" i="8" s="1" a="1"/>
  <c r="AK4415" i="8" s="1"/>
  <c r="AJ276" i="8"/>
  <c r="AJ6603" i="8"/>
  <c r="AK4768" i="8" a="1"/>
  <c r="AK4768" i="8" s="1"/>
  <c r="AJ2558" i="8"/>
  <c r="AJ2731" i="8"/>
  <c r="AJ863" i="8"/>
  <c r="AJ6199" i="8"/>
  <c r="AK6199" i="8" s="1" a="1"/>
  <c r="AK6199" i="8" s="1"/>
  <c r="D6199" i="8" s="1" a="1"/>
  <c r="D6199" i="8" s="1"/>
  <c r="AK7973" i="8" a="1"/>
  <c r="AK7973" i="8" s="1"/>
  <c r="AJ673" i="8"/>
  <c r="AK673" i="8" s="1" a="1"/>
  <c r="AK673" i="8" s="1"/>
  <c r="AK2421" i="8" a="1"/>
  <c r="AK2421" i="8" s="1"/>
  <c r="AK5319" i="8" a="1"/>
  <c r="AK5319" i="8" s="1"/>
  <c r="AK7512" i="8" a="1"/>
  <c r="AK7512" i="8" s="1"/>
  <c r="AK4345" i="8" a="1"/>
  <c r="AK4345" i="8" s="1"/>
  <c r="AJ3730" i="8"/>
  <c r="AK3730" i="8" s="1" a="1"/>
  <c r="AK3730" i="8" s="1"/>
  <c r="D3730" i="8" s="1" a="1"/>
  <c r="D3730" i="8" s="1"/>
  <c r="AJ5197" i="8"/>
  <c r="AK5197" i="8" s="1" a="1"/>
  <c r="AK5197" i="8" s="1"/>
  <c r="D5197" i="8" s="1" a="1"/>
  <c r="D5197" i="8" s="1"/>
  <c r="AJ2949" i="8"/>
  <c r="AK2949" i="8" s="1" a="1"/>
  <c r="AK2949" i="8" s="1"/>
  <c r="AJ5569" i="8"/>
  <c r="AJ1011" i="8"/>
  <c r="AK2011" i="8" a="1"/>
  <c r="AK2011" i="8" s="1"/>
  <c r="AJ5469" i="8"/>
  <c r="AJ5465" i="8"/>
  <c r="AJ6837" i="8"/>
  <c r="AJ3375" i="8"/>
  <c r="AJ3371" i="8"/>
  <c r="AK3371" i="8" s="1" a="1"/>
  <c r="AK3371" i="8" s="1"/>
  <c r="AJ3350" i="8"/>
  <c r="AJ2414" i="8"/>
  <c r="AK2414" i="8" s="1" a="1"/>
  <c r="AK2414" i="8" s="1"/>
  <c r="AJ1774" i="8"/>
  <c r="AK1774" i="8" s="1" a="1"/>
  <c r="AK1774" i="8" s="1"/>
  <c r="D1774" i="8" s="1" a="1"/>
  <c r="D1774" i="8" s="1"/>
  <c r="AK1764" i="8" a="1"/>
  <c r="AK1764" i="8" s="1"/>
  <c r="D1764" i="8" s="1" a="1"/>
  <c r="D1764" i="8" s="1"/>
  <c r="AJ1761" i="8"/>
  <c r="AJ5312" i="8"/>
  <c r="AK5312" i="8" s="1" a="1"/>
  <c r="AK5312" i="8" s="1"/>
  <c r="AJ7235" i="8"/>
  <c r="AK7235" i="8" s="1" a="1"/>
  <c r="AK7235" i="8" s="1"/>
  <c r="AK7449" i="8" a="1"/>
  <c r="AK7449" i="8" s="1"/>
  <c r="AJ7446" i="8"/>
  <c r="AJ6886" i="8"/>
  <c r="AK6886" i="8" s="1" a="1"/>
  <c r="AK6886" i="8" s="1"/>
  <c r="AJ7408" i="8"/>
  <c r="AJ2390" i="8"/>
  <c r="AJ2387" i="8"/>
  <c r="AK2387" i="8" s="1" a="1"/>
  <c r="AK2387" i="8" s="1"/>
  <c r="AJ2370" i="8"/>
  <c r="AJ2367" i="8"/>
  <c r="AJ2364" i="8"/>
  <c r="AJ4360" i="8"/>
  <c r="AJ4357" i="8"/>
  <c r="AJ4354" i="8"/>
  <c r="AJ3586" i="8"/>
  <c r="AK3586" i="8" s="1" a="1"/>
  <c r="AK3586" i="8" s="1"/>
  <c r="D3586" i="8" s="1" a="1"/>
  <c r="D3586" i="8" s="1"/>
  <c r="AJ6139" i="8"/>
  <c r="AK6139" i="8" s="1" a="1"/>
  <c r="AK6139" i="8" s="1"/>
  <c r="D6139" i="8" s="1" a="1"/>
  <c r="D6139" i="8" s="1"/>
  <c r="AJ6132" i="8"/>
  <c r="AK6132" i="8" s="1" a="1"/>
  <c r="AK6132" i="8" s="1"/>
  <c r="D6132" i="8" s="1" a="1"/>
  <c r="D6132" i="8" s="1"/>
  <c r="AJ6123" i="8"/>
  <c r="AK6123" i="8" s="1" a="1"/>
  <c r="AK6123" i="8" s="1"/>
  <c r="D6123" i="8" s="1" a="1"/>
  <c r="D6123" i="8" s="1"/>
  <c r="AJ7721" i="8"/>
  <c r="AJ8557" i="8"/>
  <c r="AK8557" i="8" s="1" a="1"/>
  <c r="AK8557" i="8" s="1"/>
  <c r="D8557" i="8" s="1" a="1"/>
  <c r="D8557" i="8" s="1"/>
  <c r="AJ2913" i="8"/>
  <c r="AK2913" i="8" s="1" a="1"/>
  <c r="AK2913" i="8" s="1"/>
  <c r="D2913" i="8" s="1" a="1"/>
  <c r="D2913" i="8" s="1"/>
  <c r="AJ8553" i="8"/>
  <c r="AJ6982" i="8"/>
  <c r="AK6982" i="8" s="1" a="1"/>
  <c r="AK6982" i="8" s="1"/>
  <c r="AJ6969" i="8"/>
  <c r="AJ3107" i="8"/>
  <c r="AJ5347" i="8"/>
  <c r="AK5347" i="8" s="1" a="1"/>
  <c r="AK5347" i="8" s="1"/>
  <c r="D5347" i="8" s="1" a="1"/>
  <c r="D5347" i="8" s="1"/>
  <c r="AJ5340" i="8"/>
  <c r="AK5340" i="8" s="1" a="1"/>
  <c r="AK5340" i="8" s="1"/>
  <c r="AJ5522" i="8"/>
  <c r="AJ5516" i="8"/>
  <c r="AK5509" i="8" a="1"/>
  <c r="AK5509" i="8" s="1"/>
  <c r="AJ8343" i="8"/>
  <c r="AJ7996" i="8"/>
  <c r="AK7996" i="8" s="1" a="1"/>
  <c r="AK7996" i="8" s="1"/>
  <c r="AJ7989" i="8"/>
  <c r="AK7989" i="8" s="1" a="1"/>
  <c r="AK7989" i="8" s="1"/>
  <c r="AJ7689" i="8"/>
  <c r="AJ7331" i="8"/>
  <c r="AJ4505" i="8"/>
  <c r="AK4505" i="8" s="1" a="1"/>
  <c r="AK4505" i="8" s="1"/>
  <c r="AJ4498" i="8"/>
  <c r="AK4498" i="8" s="1" a="1"/>
  <c r="AK4498" i="8" s="1"/>
  <c r="AJ4485" i="8"/>
  <c r="AJ8186" i="8"/>
  <c r="AJ4794" i="8"/>
  <c r="AK4794" i="8" s="1" a="1"/>
  <c r="AK4794" i="8" s="1"/>
  <c r="AJ4787" i="8"/>
  <c r="AK4787" i="8" s="1" a="1"/>
  <c r="AK4787" i="8" s="1"/>
  <c r="AJ3614" i="8"/>
  <c r="AJ2829" i="8"/>
  <c r="AJ2809" i="8"/>
  <c r="AK2809" i="8" s="1" a="1"/>
  <c r="AK2809" i="8" s="1"/>
  <c r="D2809" i="8" s="1" a="1"/>
  <c r="D2809" i="8" s="1"/>
  <c r="AJ2802" i="8"/>
  <c r="AK2802" i="8" s="1" a="1"/>
  <c r="AK2802" i="8" s="1"/>
  <c r="AJ1720" i="8"/>
  <c r="AJ3132" i="8"/>
  <c r="AJ5106" i="8"/>
  <c r="AJ5103" i="8"/>
  <c r="AK5103" i="8" s="1" a="1"/>
  <c r="AK5103" i="8" s="1"/>
  <c r="D5103" i="8" s="1" a="1"/>
  <c r="D5103" i="8" s="1"/>
  <c r="AJ4868" i="8"/>
  <c r="AK4868" i="8" s="1" a="1"/>
  <c r="AK4868" i="8" s="1"/>
  <c r="AJ2349" i="8"/>
  <c r="AJ6055" i="8"/>
  <c r="AJ3454" i="8"/>
  <c r="AK3454" i="8" s="1" a="1"/>
  <c r="AK3454" i="8" s="1"/>
  <c r="D3454" i="8" s="1" a="1"/>
  <c r="D3454" i="8" s="1"/>
  <c r="AJ3447" i="8"/>
  <c r="AK3447" i="8" s="1" a="1"/>
  <c r="AK3447" i="8" s="1"/>
  <c r="AJ4418" i="8"/>
  <c r="AJ6593" i="8"/>
  <c r="AK6593" i="8" s="1" a="1"/>
  <c r="AK6593" i="8" s="1"/>
  <c r="D6593" i="8" s="1" a="1"/>
  <c r="D6593" i="8" s="1"/>
  <c r="AJ2557" i="8"/>
  <c r="AJ2547" i="8"/>
  <c r="AK2547" i="8" s="1" a="1"/>
  <c r="AK2547" i="8" s="1"/>
  <c r="AJ2540" i="8"/>
  <c r="AJ2744" i="8"/>
  <c r="AK2744" i="8" s="1" a="1"/>
  <c r="AK2744" i="8" s="1"/>
  <c r="AJ2730" i="8"/>
  <c r="AK2730" i="8" s="1" a="1"/>
  <c r="AK2730" i="8" s="1"/>
  <c r="D2730" i="8" s="1" a="1"/>
  <c r="D2730" i="8" s="1"/>
  <c r="AK1618" i="8" a="1"/>
  <c r="AK1618" i="8" s="1"/>
  <c r="AJ1599" i="8"/>
  <c r="AJ874" i="8"/>
  <c r="AK874" i="8" s="1" a="1"/>
  <c r="AK874" i="8" s="1"/>
  <c r="D874" i="8" s="1" a="1"/>
  <c r="D874" i="8" s="1"/>
  <c r="AJ859" i="8"/>
  <c r="AJ6198" i="8"/>
  <c r="AJ6196" i="8"/>
  <c r="AK6196" i="8" s="1" a="1"/>
  <c r="AK6196" i="8" s="1"/>
  <c r="D6196" i="8" s="1" a="1"/>
  <c r="D6196" i="8" s="1"/>
  <c r="AJ6180" i="8"/>
  <c r="AK6170" i="8" a="1"/>
  <c r="AK6170" i="8" s="1"/>
  <c r="AJ7979" i="8"/>
  <c r="AK7969" i="8" a="1"/>
  <c r="AK7969" i="8" s="1"/>
  <c r="D7969" i="8" s="1" a="1"/>
  <c r="D7969" i="8" s="1"/>
  <c r="AJ7954" i="8"/>
  <c r="AK1164" i="8" a="1"/>
  <c r="AK1164" i="8" s="1"/>
  <c r="AJ1158" i="8"/>
  <c r="AK3045" i="8" a="1"/>
  <c r="AK3045" i="8" s="1"/>
  <c r="AJ5280" i="8"/>
  <c r="AK5280" i="8" s="1" a="1"/>
  <c r="AK5280" i="8" s="1"/>
  <c r="D5280" i="8" s="1" a="1"/>
  <c r="D5280" i="8" s="1"/>
  <c r="AJ1953" i="8"/>
  <c r="AK1953" i="8" s="1" a="1"/>
  <c r="AK1953" i="8" s="1"/>
  <c r="AJ2483" i="8"/>
  <c r="AK2483" i="8" s="1" a="1"/>
  <c r="AK2483" i="8" s="1"/>
  <c r="D2483" i="8" s="1" a="1"/>
  <c r="D2483" i="8" s="1"/>
  <c r="AJ5890" i="8"/>
  <c r="AK5890" i="8" s="1" a="1"/>
  <c r="AK5890" i="8" s="1"/>
  <c r="AJ4995" i="8"/>
  <c r="AK4995" i="8" s="1" a="1"/>
  <c r="AK4995" i="8" s="1"/>
  <c r="D4995" i="8" s="1" a="1"/>
  <c r="D4995" i="8" s="1"/>
  <c r="AJ1453" i="8"/>
  <c r="AK1453" i="8" s="1" a="1"/>
  <c r="AK1453" i="8" s="1"/>
  <c r="D1453" i="8" s="1" a="1"/>
  <c r="D1453" i="8" s="1"/>
  <c r="AK1926" i="8" a="1"/>
  <c r="AK1926" i="8" s="1"/>
  <c r="D1926" i="8" s="1" a="1"/>
  <c r="D1926" i="8" s="1"/>
  <c r="AJ5209" i="8"/>
  <c r="AK5209" i="8" s="1" a="1"/>
  <c r="AK5209" i="8" s="1"/>
  <c r="D5209" i="8" s="1" a="1"/>
  <c r="D5209" i="8" s="1"/>
  <c r="AJ2447" i="8"/>
  <c r="AK2447" i="8" s="1" a="1"/>
  <c r="AK2447" i="8" s="1"/>
  <c r="D2447" i="8" s="1" a="1"/>
  <c r="D2447" i="8" s="1"/>
  <c r="AJ8058" i="8"/>
  <c r="AK8058" i="8" s="1" a="1"/>
  <c r="AK8058" i="8" s="1"/>
  <c r="AJ6792" i="8"/>
  <c r="AK6792" i="8" s="1" a="1"/>
  <c r="AK6792" i="8" s="1"/>
  <c r="D6792" i="8" s="1" a="1"/>
  <c r="D6792" i="8" s="1"/>
  <c r="AJ7092" i="8"/>
  <c r="AK7092" i="8" s="1" a="1"/>
  <c r="AK7092" i="8" s="1"/>
  <c r="D7092" i="8" s="1" a="1"/>
  <c r="D7092" i="8" s="1"/>
  <c r="AJ7756" i="8"/>
  <c r="AK7756" i="8" s="1" a="1"/>
  <c r="AK7756" i="8" s="1"/>
  <c r="D7756" i="8" s="1" a="1"/>
  <c r="D7756" i="8" s="1"/>
  <c r="AJ3031" i="8"/>
  <c r="AJ3028" i="8"/>
  <c r="AK3025" i="8" a="1"/>
  <c r="AK3025" i="8" s="1"/>
  <c r="D3025" i="8" s="1" a="1"/>
  <c r="D3025" i="8" s="1"/>
  <c r="AK3021" i="8" a="1"/>
  <c r="AK3021" i="8" s="1"/>
  <c r="AJ1593" i="8"/>
  <c r="AK1593" i="8" s="1" a="1"/>
  <c r="AK1593" i="8" s="1"/>
  <c r="D1593" i="8" s="1" a="1"/>
  <c r="D1593" i="8" s="1"/>
  <c r="AJ7498" i="8"/>
  <c r="AK7498" i="8" s="1" a="1"/>
  <c r="AK7498" i="8" s="1"/>
  <c r="AK7488" i="8" a="1"/>
  <c r="AK7488" i="8" s="1"/>
  <c r="AJ5638" i="8"/>
  <c r="AJ5635" i="8"/>
  <c r="AK5632" i="8" a="1"/>
  <c r="AK5632" i="8" s="1"/>
  <c r="AK5628" i="8" a="1"/>
  <c r="AK5628" i="8" s="1"/>
  <c r="AJ3549" i="8"/>
  <c r="AK3549" i="8" s="1" a="1"/>
  <c r="AK3549" i="8" s="1"/>
  <c r="D3549" i="8" s="1" a="1"/>
  <c r="D3549" i="8" s="1"/>
  <c r="AJ3537" i="8"/>
  <c r="AK3537" i="8" s="1" a="1"/>
  <c r="AK3537" i="8" s="1"/>
  <c r="D3537" i="8" s="1" a="1"/>
  <c r="D3537" i="8" s="1"/>
  <c r="AK3527" i="8" a="1"/>
  <c r="AK3527" i="8" s="1"/>
  <c r="AJ3240" i="8"/>
  <c r="AJ1450" i="8"/>
  <c r="AK1447" i="8" a="1"/>
  <c r="AK1447" i="8" s="1"/>
  <c r="AK1443" i="8" a="1"/>
  <c r="AK1443" i="8" s="1"/>
  <c r="AJ1438" i="8"/>
  <c r="AK1438" i="8" s="1" a="1"/>
  <c r="AK1438" i="8" s="1"/>
  <c r="D1438" i="8" s="1" a="1"/>
  <c r="D1438" i="8" s="1"/>
  <c r="AJ1944" i="8"/>
  <c r="AK1944" i="8" s="1" a="1"/>
  <c r="AK1944" i="8" s="1"/>
  <c r="D1944" i="8" s="1" a="1"/>
  <c r="D1944" i="8" s="1"/>
  <c r="AJ1914" i="8"/>
  <c r="AK1914" i="8" s="1" a="1"/>
  <c r="AK1914" i="8" s="1"/>
  <c r="D1914" i="8" s="1" a="1"/>
  <c r="D1914" i="8" s="1"/>
  <c r="AK2490" i="8" a="1"/>
  <c r="AK2490" i="8" s="1"/>
  <c r="AK2482" i="8" a="1"/>
  <c r="AK2482" i="8" s="1"/>
  <c r="AJ4973" i="8"/>
  <c r="AK4973" i="8" s="1" a="1"/>
  <c r="AK4973" i="8" s="1"/>
  <c r="D4973" i="8" s="1" a="1"/>
  <c r="D4973" i="8" s="1"/>
  <c r="AK5000" i="8" a="1"/>
  <c r="AK5000" i="8" s="1"/>
  <c r="AK686" i="8" a="1"/>
  <c r="AK686" i="8" s="1"/>
  <c r="AK5884" i="8" a="1"/>
  <c r="AK5884" i="8" s="1"/>
  <c r="AK3743" i="8" a="1"/>
  <c r="AK3743" i="8" s="1"/>
  <c r="AK3720" i="8" a="1"/>
  <c r="AK3720" i="8" s="1"/>
  <c r="AK1466" i="8" a="1"/>
  <c r="AK1466" i="8" s="1"/>
  <c r="AJ5015" i="8"/>
  <c r="AK5015" i="8" s="1" a="1"/>
  <c r="AK5015" i="8" s="1"/>
  <c r="AK5208" i="8" a="1"/>
  <c r="AK5208" i="8" s="1"/>
  <c r="AJ5203" i="8"/>
  <c r="AJ5187" i="8"/>
  <c r="AK656" i="8" a="1"/>
  <c r="AK656" i="8" s="1"/>
  <c r="D656" i="8" s="1" a="1"/>
  <c r="D656" i="8" s="1"/>
  <c r="AJ2450" i="8"/>
  <c r="AJ3707" i="8"/>
  <c r="AK3707" i="8" s="1" a="1"/>
  <c r="AK3707" i="8" s="1"/>
  <c r="D3707" i="8" s="1" a="1"/>
  <c r="D3707" i="8" s="1"/>
  <c r="AJ2124" i="8"/>
  <c r="AK2124" i="8" s="1" a="1"/>
  <c r="AK2124" i="8" s="1"/>
  <c r="D2124" i="8" s="1" a="1"/>
  <c r="D2124" i="8" s="1"/>
  <c r="AJ2072" i="8"/>
  <c r="AK2072" i="8" s="1" a="1"/>
  <c r="AK2072" i="8" s="1"/>
  <c r="AJ2049" i="8"/>
  <c r="AJ6109" i="8"/>
  <c r="AK6109" i="8" s="1" a="1"/>
  <c r="AK6109" i="8" s="1"/>
  <c r="D6109" i="8" s="1" a="1"/>
  <c r="D6109" i="8" s="1"/>
  <c r="AJ7199" i="8"/>
  <c r="AK7199" i="8" s="1" a="1"/>
  <c r="AK7199" i="8" s="1"/>
  <c r="AK1589" i="8" a="1"/>
  <c r="AK1589" i="8" s="1"/>
  <c r="D1589" i="8" s="1" a="1"/>
  <c r="D1589" i="8" s="1"/>
  <c r="AJ5288" i="8"/>
  <c r="AK5288" i="8" s="1" a="1"/>
  <c r="AK5288" i="8" s="1"/>
  <c r="D5288" i="8" s="1" a="1"/>
  <c r="D5288" i="8" s="1"/>
  <c r="AK3545" i="8" a="1"/>
  <c r="AK3545" i="8" s="1"/>
  <c r="D3545" i="8" s="1" a="1"/>
  <c r="D3545" i="8" s="1"/>
  <c r="AJ3521" i="8"/>
  <c r="AK3521" i="8" s="1" a="1"/>
  <c r="AK3521" i="8" s="1"/>
  <c r="AK3514" i="8" a="1"/>
  <c r="AK3514" i="8" s="1"/>
  <c r="AK1952" i="8" a="1"/>
  <c r="AK1952" i="8" s="1"/>
  <c r="D1952" i="8" s="1" a="1"/>
  <c r="D1952" i="8" s="1"/>
  <c r="AJ1928" i="8"/>
  <c r="AK1928" i="8" s="1" a="1"/>
  <c r="AK1928" i="8" s="1"/>
  <c r="AJ4535" i="8"/>
  <c r="AK4535" i="8" s="1" a="1"/>
  <c r="AK4535" i="8" s="1"/>
  <c r="AK1431" i="8" a="1"/>
  <c r="AK1431" i="8" s="1"/>
  <c r="AJ4963" i="8"/>
  <c r="AJ4961" i="8"/>
  <c r="AK4961" i="8" s="1" a="1"/>
  <c r="AK4961" i="8" s="1"/>
  <c r="D4961" i="8" s="1" a="1"/>
  <c r="D4961" i="8" s="1"/>
  <c r="AJ681" i="8"/>
  <c r="AK681" i="8" s="1" a="1"/>
  <c r="AK681" i="8" s="1"/>
  <c r="AJ3738" i="8"/>
  <c r="AK3738" i="8" s="1" a="1"/>
  <c r="AK3738" i="8" s="1"/>
  <c r="AJ1461" i="8"/>
  <c r="AK1461" i="8" s="1" a="1"/>
  <c r="AK1461" i="8" s="1"/>
  <c r="AJ5027" i="8"/>
  <c r="AK5017" i="8" a="1"/>
  <c r="AK5017" i="8" s="1"/>
  <c r="D5017" i="8" s="1" a="1"/>
  <c r="D5017" i="8" s="1"/>
  <c r="AJ666" i="8"/>
  <c r="AK666" i="8" s="1" a="1"/>
  <c r="AK666" i="8" s="1"/>
  <c r="D666" i="8" s="1" a="1"/>
  <c r="D666" i="8" s="1"/>
  <c r="AJ6658" i="8"/>
  <c r="AK6658" i="8" s="1" a="1"/>
  <c r="AK6658" i="8" s="1"/>
  <c r="AK6647" i="8" a="1"/>
  <c r="AK6647" i="8" s="1"/>
  <c r="AJ3715" i="8"/>
  <c r="AK3715" i="8" s="1" a="1"/>
  <c r="AK3715" i="8" s="1"/>
  <c r="D3715" i="8" s="1" a="1"/>
  <c r="D3715" i="8" s="1"/>
  <c r="AJ4567" i="8"/>
  <c r="AK4567" i="8" s="1" a="1"/>
  <c r="AK4567" i="8" s="1"/>
  <c r="AJ4381" i="8"/>
  <c r="AK4381" i="8" s="1" a="1"/>
  <c r="AK4381" i="8" s="1"/>
  <c r="AK8067" i="8" a="1"/>
  <c r="AK8067" i="8" s="1"/>
  <c r="AJ4525" i="8"/>
  <c r="AJ1433" i="8"/>
  <c r="AJ1425" i="8"/>
  <c r="AK5205" i="8" a="1"/>
  <c r="AK5205" i="8" s="1"/>
  <c r="D5205" i="8" s="1" a="1"/>
  <c r="D5205" i="8" s="1"/>
  <c r="AJ8117" i="8"/>
  <c r="AK8117" i="8" s="1" a="1"/>
  <c r="AK8117" i="8" s="1"/>
  <c r="D8117" i="8" s="1" a="1"/>
  <c r="D8117" i="8" s="1"/>
  <c r="AK2130" i="8" a="1"/>
  <c r="AK2130" i="8" s="1"/>
  <c r="AJ2056" i="8"/>
  <c r="AK2056" i="8" s="1" a="1"/>
  <c r="AK2056" i="8" s="1"/>
  <c r="D2056" i="8" s="1" a="1"/>
  <c r="D2056" i="8" s="1"/>
  <c r="AJ2676" i="8"/>
  <c r="AK2676" i="8" s="1" a="1"/>
  <c r="AK2676" i="8" s="1"/>
  <c r="AK7483" i="8" a="1"/>
  <c r="AK7483" i="8" s="1"/>
  <c r="AK5636" i="8" a="1"/>
  <c r="AK5636" i="8" s="1"/>
  <c r="AK3522" i="8" a="1"/>
  <c r="AK3522" i="8" s="1"/>
  <c r="AK1451" i="8" a="1"/>
  <c r="AK1451" i="8" s="1"/>
  <c r="AK1929" i="8" a="1"/>
  <c r="AK1929" i="8" s="1"/>
  <c r="AK1927" i="8" a="1"/>
  <c r="AK1927" i="8" s="1"/>
  <c r="AK5888" i="8" a="1"/>
  <c r="AK5888" i="8" s="1"/>
  <c r="D5888" i="8" s="1" a="1"/>
  <c r="D5888" i="8" s="1"/>
  <c r="AK682" i="8" a="1"/>
  <c r="AK682" i="8" s="1"/>
  <c r="AK671" i="8" a="1"/>
  <c r="AK671" i="8" s="1"/>
  <c r="AJ668" i="8"/>
  <c r="AK3728" i="8" a="1"/>
  <c r="AK3728" i="8" s="1"/>
  <c r="AJ3725" i="8"/>
  <c r="AK1462" i="8" a="1"/>
  <c r="AK1462" i="8" s="1"/>
  <c r="AK5029" i="8" a="1"/>
  <c r="AK5029" i="8" s="1"/>
  <c r="AJ5026" i="8"/>
  <c r="AJ5023" i="8"/>
  <c r="AK1906" i="8" a="1"/>
  <c r="AK1906" i="8" s="1"/>
  <c r="AJ658" i="8"/>
  <c r="AK658" i="8" s="1" a="1"/>
  <c r="AK658" i="8" s="1"/>
  <c r="AK651" i="8" a="1"/>
  <c r="AK651" i="8" s="1"/>
  <c r="AJ4555" i="8"/>
  <c r="AJ7158" i="8"/>
  <c r="AK7158" i="8" s="1" a="1"/>
  <c r="AK7158" i="8" s="1"/>
  <c r="D7158" i="8" s="1" a="1"/>
  <c r="D7158" i="8" s="1"/>
  <c r="AJ1134" i="8"/>
  <c r="AK5367" i="8" a="1"/>
  <c r="AK5367" i="8" s="1"/>
  <c r="AJ7195" i="8"/>
  <c r="AK7195" i="8" s="1" a="1"/>
  <c r="AK7195" i="8" s="1"/>
  <c r="D7195" i="8" s="1" a="1"/>
  <c r="D7195" i="8" s="1"/>
  <c r="AJ3039" i="8"/>
  <c r="AK3033" i="8" a="1"/>
  <c r="AK3033" i="8" s="1"/>
  <c r="AK3026" i="8" a="1"/>
  <c r="AK3026" i="8" s="1"/>
  <c r="AJ1591" i="8"/>
  <c r="AK7496" i="8" a="1"/>
  <c r="AK7496" i="8" s="1"/>
  <c r="AJ7490" i="8"/>
  <c r="AK7487" i="8" a="1"/>
  <c r="AK7487" i="8" s="1"/>
  <c r="AJ5284" i="8"/>
  <c r="AK5284" i="8" s="1" a="1"/>
  <c r="AK5284" i="8" s="1"/>
  <c r="AJ5275" i="8"/>
  <c r="AK5640" i="8" a="1"/>
  <c r="AK5640" i="8" s="1"/>
  <c r="AK5633" i="8" a="1"/>
  <c r="AK5633" i="8" s="1"/>
  <c r="D5633" i="8" s="1" a="1"/>
  <c r="D5633" i="8" s="1"/>
  <c r="AK3535" i="8" a="1"/>
  <c r="AK3535" i="8" s="1"/>
  <c r="AJ3529" i="8"/>
  <c r="AK3526" i="8" a="1"/>
  <c r="AK3526" i="8" s="1"/>
  <c r="AJ3517" i="8"/>
  <c r="AK3517" i="8" s="1" a="1"/>
  <c r="AK3517" i="8" s="1"/>
  <c r="AJ3248" i="8"/>
  <c r="AK3242" i="8" a="1"/>
  <c r="AK3242" i="8" s="1"/>
  <c r="AK1448" i="8" a="1"/>
  <c r="AK1448" i="8" s="1"/>
  <c r="D1448" i="8" s="1" a="1"/>
  <c r="D1448" i="8" s="1"/>
  <c r="AK1942" i="8" a="1"/>
  <c r="AK1942" i="8" s="1"/>
  <c r="AJ1936" i="8"/>
  <c r="AK1933" i="8" a="1"/>
  <c r="AK1933" i="8" s="1"/>
  <c r="AK1921" i="8" a="1"/>
  <c r="AK1921" i="8" s="1"/>
  <c r="AK1918" i="8" a="1"/>
  <c r="AK1918" i="8" s="1"/>
  <c r="AK2486" i="8" a="1"/>
  <c r="AK2486" i="8" s="1"/>
  <c r="D2486" i="8" s="1" a="1"/>
  <c r="D2486" i="8" s="1"/>
  <c r="AJ4979" i="8"/>
  <c r="AJ4977" i="8"/>
  <c r="AK4977" i="8" s="1" a="1"/>
  <c r="AK4977" i="8" s="1"/>
  <c r="D4977" i="8" s="1" a="1"/>
  <c r="D4977" i="8" s="1"/>
  <c r="AJ4969" i="8"/>
  <c r="AK4969" i="8" s="1" a="1"/>
  <c r="AK4969" i="8" s="1"/>
  <c r="AJ5004" i="8"/>
  <c r="AK5004" i="8" s="1" a="1"/>
  <c r="AK5004" i="8" s="1"/>
  <c r="D5004" i="8" s="1" a="1"/>
  <c r="D5004" i="8" s="1"/>
  <c r="AJ5002" i="8"/>
  <c r="AJ667" i="8"/>
  <c r="AK667" i="8" s="1" a="1"/>
  <c r="AK667" i="8" s="1"/>
  <c r="D667" i="8" s="1" a="1"/>
  <c r="D667" i="8" s="1"/>
  <c r="AJ5886" i="8"/>
  <c r="AK3748" i="8" a="1"/>
  <c r="AK3748" i="8" s="1"/>
  <c r="AJ3724" i="8"/>
  <c r="AK3724" i="8" s="1" a="1"/>
  <c r="AK3724" i="8" s="1"/>
  <c r="D3724" i="8" s="1" a="1"/>
  <c r="D3724" i="8" s="1"/>
  <c r="AJ3722" i="8"/>
  <c r="AK3716" i="8" a="1"/>
  <c r="AK3716" i="8" s="1"/>
  <c r="AJ5025" i="8"/>
  <c r="AK5013" i="8" a="1"/>
  <c r="AK5013" i="8" s="1"/>
  <c r="AJ5010" i="8"/>
  <c r="AK5207" i="8" a="1"/>
  <c r="AK5207" i="8" s="1"/>
  <c r="AJ5192" i="8"/>
  <c r="AK5192" i="8" s="1" a="1"/>
  <c r="AK5192" i="8" s="1"/>
  <c r="D5192" i="8" s="1" a="1"/>
  <c r="D5192" i="8" s="1"/>
  <c r="AK6667" i="8" a="1"/>
  <c r="AK6667" i="8" s="1"/>
  <c r="AJ6664" i="8"/>
  <c r="AK6664" i="8" s="1" a="1"/>
  <c r="AK6664" i="8" s="1"/>
  <c r="D6664" i="8" s="1" a="1"/>
  <c r="D6664" i="8" s="1"/>
  <c r="AK2455" i="8" a="1"/>
  <c r="AK2455" i="8" s="1"/>
  <c r="AJ3390" i="8"/>
  <c r="AK3390" i="8" s="1" a="1"/>
  <c r="AK3390" i="8" s="1"/>
  <c r="D3390" i="8" s="1" a="1"/>
  <c r="D3390" i="8" s="1"/>
  <c r="AJ5646" i="8"/>
  <c r="AK5646" i="8" s="1" a="1"/>
  <c r="AK5646" i="8" s="1"/>
  <c r="D5646" i="8" s="1" a="1"/>
  <c r="D5646" i="8" s="1"/>
  <c r="AK3702" i="8" a="1"/>
  <c r="AK3702" i="8" s="1"/>
  <c r="AJ8120" i="8"/>
  <c r="AJ6919" i="8"/>
  <c r="AK6919" i="8" s="1" a="1"/>
  <c r="AK6919" i="8" s="1"/>
  <c r="AJ7142" i="8"/>
  <c r="AK7142" i="8" s="1" a="1"/>
  <c r="AK7142" i="8" s="1"/>
  <c r="AK6569" i="8" a="1"/>
  <c r="AK6569" i="8" s="1"/>
  <c r="AJ8051" i="8"/>
  <c r="AK1594" i="8" a="1"/>
  <c r="AK1594" i="8" s="1"/>
  <c r="AK5286" i="8" a="1"/>
  <c r="AK5286" i="8" s="1"/>
  <c r="AK3550" i="8" a="1"/>
  <c r="AK3550" i="8" s="1"/>
  <c r="AK3519" i="8" a="1"/>
  <c r="AK3519" i="8" s="1"/>
  <c r="D3519" i="8" s="1" a="1"/>
  <c r="D3519" i="8" s="1"/>
  <c r="AK1439" i="8" a="1"/>
  <c r="AK1439" i="8" s="1"/>
  <c r="AK4536" i="8" a="1"/>
  <c r="AK4536" i="8" s="1"/>
  <c r="AK4531" i="8" a="1"/>
  <c r="AK4531" i="8" s="1"/>
  <c r="AJ2488" i="8"/>
  <c r="AJ2480" i="8"/>
  <c r="AK4959" i="8" a="1"/>
  <c r="AK4959" i="8" s="1"/>
  <c r="AK679" i="8" a="1"/>
  <c r="AK679" i="8" s="1"/>
  <c r="AK3736" i="8" a="1"/>
  <c r="AK3736" i="8" s="1"/>
  <c r="D3736" i="8" s="1" a="1"/>
  <c r="D3736" i="8" s="1"/>
  <c r="AK1459" i="8" a="1"/>
  <c r="AK1459" i="8" s="1"/>
  <c r="AJ5009" i="8"/>
  <c r="AK5009" i="8" s="1" a="1"/>
  <c r="AK5009" i="8" s="1"/>
  <c r="D5009" i="8" s="1" a="1"/>
  <c r="D5009" i="8" s="1"/>
  <c r="AJ6656" i="8"/>
  <c r="AK6656" i="8" s="1" a="1"/>
  <c r="AK6656" i="8" s="1"/>
  <c r="D6656" i="8" s="1" a="1"/>
  <c r="D6656" i="8" s="1"/>
  <c r="AJ5657" i="8"/>
  <c r="AK5657" i="8" s="1" a="1"/>
  <c r="AK5657" i="8" s="1"/>
  <c r="D5657" i="8" s="1" a="1"/>
  <c r="D5657" i="8" s="1"/>
  <c r="AJ4987" i="8"/>
  <c r="AK4987" i="8" s="1" a="1"/>
  <c r="AK4987" i="8" s="1"/>
  <c r="D4987" i="8" s="1" a="1"/>
  <c r="D4987" i="8" s="1"/>
  <c r="AJ4372" i="8"/>
  <c r="AK4372" i="8" s="1" a="1"/>
  <c r="AK4372" i="8" s="1"/>
  <c r="D4372" i="8" s="1" a="1"/>
  <c r="D4372" i="8" s="1"/>
  <c r="AJ8262" i="8"/>
  <c r="AK8262" i="8" s="1" a="1"/>
  <c r="AK8262" i="8" s="1"/>
  <c r="AJ6641" i="8"/>
  <c r="AJ5652" i="8"/>
  <c r="AK5642" i="8" a="1"/>
  <c r="AK5642" i="8" s="1"/>
  <c r="AJ3711" i="8"/>
  <c r="AK3711" i="8" s="1" a="1"/>
  <c r="AK3711" i="8" s="1"/>
  <c r="D3711" i="8" s="1" a="1"/>
  <c r="D3711" i="8" s="1"/>
  <c r="AJ3695" i="8"/>
  <c r="AK5178" i="8" a="1"/>
  <c r="AK5178" i="8" s="1"/>
  <c r="AK4566" i="8" a="1"/>
  <c r="AK4566" i="8" s="1"/>
  <c r="D4566" i="8" s="1" a="1"/>
  <c r="D4566" i="8" s="1"/>
  <c r="AJ3661" i="8"/>
  <c r="AJ2110" i="8"/>
  <c r="AK2110" i="8" s="1" a="1"/>
  <c r="AK2110" i="8" s="1"/>
  <c r="D2110" i="8" s="1" a="1"/>
  <c r="D2110" i="8" s="1"/>
  <c r="AJ2068" i="8"/>
  <c r="AK2068" i="8" s="1" a="1"/>
  <c r="AK2068" i="8" s="1"/>
  <c r="AJ2052" i="8"/>
  <c r="AK2052" i="8" s="1" a="1"/>
  <c r="AK2052" i="8" s="1"/>
  <c r="D2052" i="8" s="1" a="1"/>
  <c r="D2052" i="8" s="1"/>
  <c r="AJ5612" i="8"/>
  <c r="AK5612" i="8" s="1" a="1"/>
  <c r="AK5612" i="8" s="1"/>
  <c r="AJ2679" i="8"/>
  <c r="AK2679" i="8" s="1" a="1"/>
  <c r="AK2679" i="8" s="1"/>
  <c r="D2679" i="8" s="1" a="1"/>
  <c r="D2679" i="8" s="1"/>
  <c r="AK7160" i="8" a="1"/>
  <c r="AK7160" i="8" s="1"/>
  <c r="AK7144" i="8" a="1"/>
  <c r="AK7144" i="8" s="1"/>
  <c r="AK852" i="8" a="1"/>
  <c r="AK852" i="8" s="1"/>
  <c r="AJ4384" i="8"/>
  <c r="AK4384" i="8" s="1" a="1"/>
  <c r="AK4384" i="8" s="1"/>
  <c r="AJ4368" i="8"/>
  <c r="AK4368" i="8" s="1" a="1"/>
  <c r="AK4368" i="8" s="1"/>
  <c r="D4368" i="8" s="1" a="1"/>
  <c r="D4368" i="8" s="1"/>
  <c r="AJ6572" i="8"/>
  <c r="AK6572" i="8" s="1" a="1"/>
  <c r="AK6572" i="8" s="1"/>
  <c r="AJ5730" i="8"/>
  <c r="AK5730" i="8" s="1" a="1"/>
  <c r="AK5730" i="8" s="1"/>
  <c r="AK8248" i="8" a="1"/>
  <c r="AK8248" i="8" s="1"/>
  <c r="AJ8070" i="8"/>
  <c r="AK8070" i="8" s="1" a="1"/>
  <c r="AK8070" i="8" s="1"/>
  <c r="AJ8054" i="8"/>
  <c r="AK8054" i="8" s="1" a="1"/>
  <c r="AK8054" i="8" s="1"/>
  <c r="AJ6093" i="8"/>
  <c r="AK6093" i="8" s="1" a="1"/>
  <c r="AK6093" i="8" s="1"/>
  <c r="D6093" i="8" s="1" a="1"/>
  <c r="D6093" i="8" s="1"/>
  <c r="AJ6085" i="8"/>
  <c r="AJ2247" i="8"/>
  <c r="AK2247" i="8" s="1" a="1"/>
  <c r="AK2247" i="8" s="1"/>
  <c r="D2247" i="8" s="1" a="1"/>
  <c r="D2247" i="8" s="1"/>
  <c r="AJ2239" i="8"/>
  <c r="AK2239" i="8" s="1" a="1"/>
  <c r="AK2239" i="8" s="1"/>
  <c r="D2239" i="8" s="1" a="1"/>
  <c r="D2239" i="8" s="1"/>
  <c r="AJ2231" i="8"/>
  <c r="AK2231" i="8" s="1" a="1"/>
  <c r="AK2231" i="8" s="1"/>
  <c r="D2231" i="8" s="1" a="1"/>
  <c r="D2231" i="8" s="1"/>
  <c r="AJ7683" i="8"/>
  <c r="AK7683" i="8" s="1" a="1"/>
  <c r="AK7683" i="8" s="1"/>
  <c r="D7683" i="8" s="1" a="1"/>
  <c r="D7683" i="8" s="1"/>
  <c r="AJ7188" i="8"/>
  <c r="AK7188" i="8" s="1" a="1"/>
  <c r="AK7188" i="8" s="1"/>
  <c r="D7188" i="8" s="1" a="1"/>
  <c r="D7188" i="8" s="1"/>
  <c r="AJ653" i="8"/>
  <c r="AJ650" i="8"/>
  <c r="AK650" i="8" s="1" a="1"/>
  <c r="AK650" i="8" s="1"/>
  <c r="AK6660" i="8" a="1"/>
  <c r="AK6660" i="8" s="1"/>
  <c r="AK2468" i="8" a="1"/>
  <c r="AK2468" i="8" s="1"/>
  <c r="AJ2464" i="8"/>
  <c r="AJ2462" i="8"/>
  <c r="AK2462" i="8" s="1" a="1"/>
  <c r="AK2462" i="8" s="1"/>
  <c r="D2462" i="8" s="1" a="1"/>
  <c r="D2462" i="8" s="1"/>
  <c r="AJ6650" i="8"/>
  <c r="AK6644" i="8" a="1"/>
  <c r="AK6644" i="8" s="1"/>
  <c r="AJ6640" i="8"/>
  <c r="AK6640" i="8" s="1" a="1"/>
  <c r="AK6640" i="8" s="1"/>
  <c r="AJ5664" i="8"/>
  <c r="AK5664" i="8" s="1" a="1"/>
  <c r="AK5664" i="8" s="1"/>
  <c r="AJ3714" i="8"/>
  <c r="AJ3704" i="8"/>
  <c r="AJ3698" i="8"/>
  <c r="AK1955" i="8" a="1"/>
  <c r="AK1955" i="8" s="1"/>
  <c r="D1955" i="8" s="1" a="1"/>
  <c r="D1955" i="8" s="1"/>
  <c r="AJ4560" i="8"/>
  <c r="AJ4551" i="8"/>
  <c r="AK4551" i="8" s="1" a="1"/>
  <c r="AK4551" i="8" s="1"/>
  <c r="AJ4545" i="8"/>
  <c r="AJ3657" i="8"/>
  <c r="AJ2133" i="8"/>
  <c r="AK2133" i="8" s="1" a="1"/>
  <c r="AK2133" i="8" s="1"/>
  <c r="AJ2126" i="8"/>
  <c r="AK2106" i="8" a="1"/>
  <c r="AK2106" i="8" s="1"/>
  <c r="AJ2074" i="8"/>
  <c r="AJ2061" i="8"/>
  <c r="AK2061" i="8" s="1" a="1"/>
  <c r="AK2061" i="8" s="1"/>
  <c r="AK2058" i="8" a="1"/>
  <c r="AK2058" i="8" s="1"/>
  <c r="AJ6924" i="8"/>
  <c r="AK6924" i="8" s="1" a="1"/>
  <c r="AK6924" i="8" s="1"/>
  <c r="AK6921" i="8" a="1"/>
  <c r="AK6921" i="8" s="1"/>
  <c r="AK2675" i="8" a="1"/>
  <c r="AK2675" i="8" s="1"/>
  <c r="AK7164" i="8" a="1"/>
  <c r="AK7164" i="8" s="1"/>
  <c r="AK7148" i="8" a="1"/>
  <c r="AK7148" i="8" s="1"/>
  <c r="AK7141" i="8" a="1"/>
  <c r="AK7141" i="8" s="1"/>
  <c r="AJ3924" i="8"/>
  <c r="AJ3921" i="8"/>
  <c r="AK3921" i="8" s="1" a="1"/>
  <c r="AK3921" i="8" s="1"/>
  <c r="AJ4387" i="8"/>
  <c r="AJ4377" i="8"/>
  <c r="AK4377" i="8" s="1" a="1"/>
  <c r="AK4377" i="8" s="1"/>
  <c r="AK4374" i="8" a="1"/>
  <c r="AK4374" i="8" s="1"/>
  <c r="AJ6581" i="8"/>
  <c r="AK6581" i="8" s="1" a="1"/>
  <c r="AK6581" i="8" s="1"/>
  <c r="AK6578" i="8" a="1"/>
  <c r="AK6578" i="8" s="1"/>
  <c r="D6578" i="8" s="1" a="1"/>
  <c r="D6578" i="8" s="1"/>
  <c r="AJ6565" i="8"/>
  <c r="AK6565" i="8" s="1" a="1"/>
  <c r="AK6565" i="8" s="1"/>
  <c r="AK8268" i="8" a="1"/>
  <c r="AK8268" i="8" s="1"/>
  <c r="AK8252" i="8" a="1"/>
  <c r="AK8252" i="8" s="1"/>
  <c r="AJ8073" i="8"/>
  <c r="AJ8063" i="8"/>
  <c r="AK8063" i="8" s="1" a="1"/>
  <c r="AK8063" i="8" s="1"/>
  <c r="AK8060" i="8" a="1"/>
  <c r="AK8060" i="8" s="1"/>
  <c r="AJ6112" i="8"/>
  <c r="AK6112" i="8" s="1" a="1"/>
  <c r="AK6112" i="8" s="1"/>
  <c r="AJ6104" i="8"/>
  <c r="AK6104" i="8" s="1" a="1"/>
  <c r="AK6104" i="8" s="1"/>
  <c r="AJ6464" i="8"/>
  <c r="AK6464" i="8" s="1" a="1"/>
  <c r="AK6464" i="8" s="1"/>
  <c r="D6464" i="8" s="1" a="1"/>
  <c r="D6464" i="8" s="1"/>
  <c r="AJ7122" i="8"/>
  <c r="AK7122" i="8" s="1" a="1"/>
  <c r="AK7122" i="8" s="1"/>
  <c r="D7122" i="8" s="1" a="1"/>
  <c r="D7122" i="8" s="1"/>
  <c r="AJ4216" i="8"/>
  <c r="AK4216" i="8" s="1" a="1"/>
  <c r="AK4216" i="8" s="1"/>
  <c r="D4216" i="8" s="1" a="1"/>
  <c r="D4216" i="8" s="1"/>
  <c r="AJ2762" i="8"/>
  <c r="AK2762" i="8" s="1" a="1"/>
  <c r="AK2762" i="8" s="1"/>
  <c r="D2762" i="8" s="1" a="1"/>
  <c r="D2762" i="8" s="1"/>
  <c r="AK5175" i="8" a="1"/>
  <c r="AK5175" i="8" s="1"/>
  <c r="D5175" i="8" s="1" a="1"/>
  <c r="D5175" i="8" s="1"/>
  <c r="AK2113" i="8" a="1"/>
  <c r="AK2113" i="8" s="1"/>
  <c r="D2113" i="8" s="1" a="1"/>
  <c r="D2113" i="8" s="1"/>
  <c r="AK3218" i="8" a="1"/>
  <c r="AK3218" i="8" s="1"/>
  <c r="AK5608" i="8" a="1"/>
  <c r="AK5608" i="8" s="1"/>
  <c r="D5608" i="8" s="1" a="1"/>
  <c r="D5608" i="8" s="1"/>
  <c r="AK4983" i="8" a="1"/>
  <c r="AK4983" i="8" s="1"/>
  <c r="AK7134" i="8" a="1"/>
  <c r="AK7134" i="8" s="1"/>
  <c r="AK845" i="8" a="1"/>
  <c r="AK845" i="8" s="1"/>
  <c r="AK5733" i="8" a="1"/>
  <c r="AK5733" i="8" s="1"/>
  <c r="AK8238" i="8" a="1"/>
  <c r="AK8238" i="8" s="1"/>
  <c r="AK6077" i="8" a="1"/>
  <c r="AK6077" i="8" s="1"/>
  <c r="AJ6033" i="8"/>
  <c r="AK6033" i="8" s="1" a="1"/>
  <c r="AK6033" i="8" s="1"/>
  <c r="D6033" i="8" s="1" a="1"/>
  <c r="D6033" i="8" s="1"/>
  <c r="AJ5238" i="8"/>
  <c r="AK5238" i="8" s="1" a="1"/>
  <c r="AK5238" i="8" s="1"/>
  <c r="AJ5193" i="8"/>
  <c r="AK5193" i="8" s="1" a="1"/>
  <c r="AK5193" i="8" s="1"/>
  <c r="D5193" i="8" s="1" a="1"/>
  <c r="D5193" i="8" s="1"/>
  <c r="AJ5191" i="8"/>
  <c r="AK5191" i="8" s="1" a="1"/>
  <c r="AK5191" i="8" s="1"/>
  <c r="D5191" i="8" s="1" a="1"/>
  <c r="D5191" i="8" s="1"/>
  <c r="AJ6678" i="8"/>
  <c r="AK6672" i="8" a="1"/>
  <c r="AK6672" i="8" s="1"/>
  <c r="AJ6668" i="8"/>
  <c r="AJ6666" i="8"/>
  <c r="AK6666" i="8" s="1" a="1"/>
  <c r="AK6666" i="8" s="1"/>
  <c r="D6666" i="8" s="1" a="1"/>
  <c r="D6666" i="8" s="1"/>
  <c r="AK2463" i="8" a="1"/>
  <c r="AK2463" i="8" s="1"/>
  <c r="AJ2458" i="8"/>
  <c r="AK2452" i="8" a="1"/>
  <c r="AK2452" i="8" s="1"/>
  <c r="AJ2446" i="8"/>
  <c r="AK2446" i="8" s="1" a="1"/>
  <c r="AK2446" i="8" s="1"/>
  <c r="AJ6649" i="8"/>
  <c r="AK6639" i="8" a="1"/>
  <c r="AK6639" i="8" s="1"/>
  <c r="AJ5660" i="8"/>
  <c r="AK5654" i="8" a="1"/>
  <c r="AK5654" i="8" s="1"/>
  <c r="AJ5650" i="8"/>
  <c r="AJ3697" i="8"/>
  <c r="AJ3694" i="8"/>
  <c r="AK3694" i="8" s="1" a="1"/>
  <c r="AK3694" i="8" s="1"/>
  <c r="AJ3688" i="8"/>
  <c r="AJ1957" i="8"/>
  <c r="AK1957" i="8" s="1" a="1"/>
  <c r="AK1957" i="8" s="1"/>
  <c r="D1957" i="8" s="1" a="1"/>
  <c r="D1957" i="8" s="1"/>
  <c r="AJ3663" i="8"/>
  <c r="AJ2132" i="8"/>
  <c r="AK2129" i="8" a="1"/>
  <c r="AK2129" i="8" s="1"/>
  <c r="AJ2112" i="8"/>
  <c r="AJ2109" i="8"/>
  <c r="AK2109" i="8" s="1" a="1"/>
  <c r="AK2109" i="8" s="1"/>
  <c r="AJ2077" i="8"/>
  <c r="AK2077" i="8" s="1" a="1"/>
  <c r="AK2077" i="8" s="1"/>
  <c r="D2077" i="8" s="1" a="1"/>
  <c r="D2077" i="8" s="1"/>
  <c r="AK2073" i="8" a="1"/>
  <c r="AK2073" i="8" s="1"/>
  <c r="AK2064" i="8" a="1"/>
  <c r="AK2064" i="8" s="1"/>
  <c r="AK2048" i="8" a="1"/>
  <c r="AK2048" i="8" s="1"/>
  <c r="AK6920" i="8" a="1"/>
  <c r="AK6920" i="8" s="1"/>
  <c r="AJ5611" i="8"/>
  <c r="AK5611" i="8" s="1" a="1"/>
  <c r="AK5611" i="8" s="1"/>
  <c r="D5611" i="8" s="1" a="1"/>
  <c r="D5611" i="8" s="1"/>
  <c r="AJ2671" i="8"/>
  <c r="AK2671" i="8" s="1" a="1"/>
  <c r="AK2671" i="8" s="1"/>
  <c r="AK7166" i="8" a="1"/>
  <c r="AK7166" i="8" s="1"/>
  <c r="AJ7153" i="8"/>
  <c r="AK7153" i="8" s="1" a="1"/>
  <c r="AK7153" i="8" s="1"/>
  <c r="D7153" i="8" s="1" a="1"/>
  <c r="D7153" i="8" s="1"/>
  <c r="AK7150" i="8" a="1"/>
  <c r="AK7150" i="8" s="1"/>
  <c r="AJ7137" i="8"/>
  <c r="AK7137" i="8" s="1" a="1"/>
  <c r="AK7137" i="8" s="1"/>
  <c r="AK847" i="8" a="1"/>
  <c r="AK847" i="8" s="1"/>
  <c r="AK4380" i="8" a="1"/>
  <c r="AK4380" i="8" s="1"/>
  <c r="D4380" i="8" s="1" a="1"/>
  <c r="D4380" i="8" s="1"/>
  <c r="AK4364" i="8" a="1"/>
  <c r="AK4364" i="8" s="1"/>
  <c r="AK6568" i="8" a="1"/>
  <c r="AK6568" i="8" s="1"/>
  <c r="D6568" i="8" s="1" a="1"/>
  <c r="D6568" i="8" s="1"/>
  <c r="AJ6564" i="8"/>
  <c r="AK6564" i="8" s="1" a="1"/>
  <c r="AK6564" i="8" s="1"/>
  <c r="AJ5729" i="8"/>
  <c r="AK5729" i="8" s="1" a="1"/>
  <c r="AK5729" i="8" s="1"/>
  <c r="D5729" i="8" s="1" a="1"/>
  <c r="D5729" i="8" s="1"/>
  <c r="AK8270" i="8" a="1"/>
  <c r="AK8270" i="8" s="1"/>
  <c r="AJ8257" i="8"/>
  <c r="AK8257" i="8" s="1" a="1"/>
  <c r="AK8257" i="8" s="1"/>
  <c r="AK8254" i="8" a="1"/>
  <c r="AK8254" i="8" s="1"/>
  <c r="AK8240" i="8" a="1"/>
  <c r="AK8240" i="8" s="1"/>
  <c r="D8240" i="8" s="1" a="1"/>
  <c r="D8240" i="8" s="1"/>
  <c r="AK8066" i="8" a="1"/>
  <c r="AK8066" i="8" s="1"/>
  <c r="AK8059" i="8" a="1"/>
  <c r="AK8059" i="8" s="1"/>
  <c r="AK8050" i="8" a="1"/>
  <c r="AK8050" i="8" s="1"/>
  <c r="D8050" i="8" s="1" a="1"/>
  <c r="D8050" i="8" s="1"/>
  <c r="AJ8038" i="8"/>
  <c r="AK8038" i="8" s="1" a="1"/>
  <c r="AK8038" i="8" s="1"/>
  <c r="AJ6103" i="8"/>
  <c r="AJ5397" i="8"/>
  <c r="AK5397" i="8" s="1" a="1"/>
  <c r="AK5397" i="8" s="1"/>
  <c r="D5397" i="8" s="1" a="1"/>
  <c r="D5397" i="8" s="1"/>
  <c r="AJ6802" i="8"/>
  <c r="AK6802" i="8" s="1" a="1"/>
  <c r="AK6802" i="8" s="1"/>
  <c r="D6802" i="8" s="1" a="1"/>
  <c r="D6802" i="8" s="1"/>
  <c r="AJ6794" i="8"/>
  <c r="AK6794" i="8" s="1" a="1"/>
  <c r="AK6794" i="8" s="1"/>
  <c r="D6794" i="8" s="1" a="1"/>
  <c r="D6794" i="8" s="1"/>
  <c r="AJ7106" i="8"/>
  <c r="AK7106" i="8" s="1" a="1"/>
  <c r="AK7106" i="8" s="1"/>
  <c r="D7106" i="8" s="1" a="1"/>
  <c r="D7106" i="8" s="1"/>
  <c r="AJ3411" i="8"/>
  <c r="AK3411" i="8" s="1" a="1"/>
  <c r="AK3411" i="8" s="1"/>
  <c r="D3411" i="8" s="1" a="1"/>
  <c r="D3411" i="8" s="1"/>
  <c r="AK664" i="8" a="1"/>
  <c r="AK664" i="8" s="1"/>
  <c r="AJ2473" i="8"/>
  <c r="AJ2470" i="8"/>
  <c r="AK2470" i="8" s="1" a="1"/>
  <c r="AK2470" i="8" s="1"/>
  <c r="AK2448" i="8" a="1"/>
  <c r="AK2448" i="8" s="1"/>
  <c r="AK6652" i="8" a="1"/>
  <c r="AK6652" i="8" s="1"/>
  <c r="AJ6648" i="8"/>
  <c r="AJ6646" i="8"/>
  <c r="AK6646" i="8" s="1" a="1"/>
  <c r="AK6646" i="8" s="1"/>
  <c r="D6646" i="8" s="1" a="1"/>
  <c r="D6646" i="8" s="1"/>
  <c r="AJ3712" i="8"/>
  <c r="AK3712" i="8" s="1" a="1"/>
  <c r="AK3712" i="8" s="1"/>
  <c r="D3712" i="8" s="1" a="1"/>
  <c r="D3712" i="8" s="1"/>
  <c r="AK4556" i="8" a="1"/>
  <c r="AK4556" i="8" s="1"/>
  <c r="AK8121" i="8" a="1"/>
  <c r="AK8121" i="8" s="1"/>
  <c r="AK3659" i="8" a="1"/>
  <c r="AK3659" i="8" s="1"/>
  <c r="D3659" i="8" s="1" a="1"/>
  <c r="D3659" i="8" s="1"/>
  <c r="AJ2128" i="8"/>
  <c r="AJ2063" i="8"/>
  <c r="AJ2060" i="8"/>
  <c r="AK2060" i="8" s="1" a="1"/>
  <c r="AK2060" i="8" s="1"/>
  <c r="AJ2047" i="8"/>
  <c r="AJ6923" i="8"/>
  <c r="AK6923" i="8" s="1" a="1"/>
  <c r="AK6923" i="8" s="1"/>
  <c r="AK3220" i="8" a="1"/>
  <c r="AK3220" i="8" s="1"/>
  <c r="AJ4988" i="8"/>
  <c r="AK4988" i="8" s="1" a="1"/>
  <c r="AK4988" i="8" s="1"/>
  <c r="AK4985" i="8" a="1"/>
  <c r="AK4985" i="8" s="1"/>
  <c r="AK7133" i="8" a="1"/>
  <c r="AK7133" i="8" s="1"/>
  <c r="AK851" i="8" a="1"/>
  <c r="AK851" i="8" s="1"/>
  <c r="D851" i="8" s="1" a="1"/>
  <c r="D851" i="8" s="1"/>
  <c r="AJ4379" i="8"/>
  <c r="AJ4376" i="8"/>
  <c r="AK4376" i="8" s="1" a="1"/>
  <c r="AK4376" i="8" s="1"/>
  <c r="AJ6583" i="8"/>
  <c r="AJ6580" i="8"/>
  <c r="AK6580" i="8" s="1" a="1"/>
  <c r="AK6580" i="8" s="1"/>
  <c r="AJ6567" i="8"/>
  <c r="AJ5738" i="8"/>
  <c r="AK5738" i="8" s="1" a="1"/>
  <c r="AK5738" i="8" s="1"/>
  <c r="AK5735" i="8" a="1"/>
  <c r="AK5735" i="8" s="1"/>
  <c r="AJ8273" i="8"/>
  <c r="AK8273" i="8" s="1" a="1"/>
  <c r="AK8273" i="8" s="1"/>
  <c r="AJ2237" i="8"/>
  <c r="AK2237" i="8" s="1" a="1"/>
  <c r="AK2237" i="8" s="1"/>
  <c r="D2237" i="8" s="1" a="1"/>
  <c r="D2237" i="8" s="1"/>
  <c r="AJ8647" i="8"/>
  <c r="AK8647" i="8" s="1" a="1"/>
  <c r="AK8647" i="8" s="1"/>
  <c r="D8647" i="8" s="1" a="1"/>
  <c r="D8647" i="8" s="1"/>
  <c r="AK5649" i="8" a="1"/>
  <c r="AK5649" i="8" s="1"/>
  <c r="D5649" i="8" s="1" a="1"/>
  <c r="D5649" i="8" s="1"/>
  <c r="AK4547" i="8" a="1"/>
  <c r="AK4547" i="8" s="1"/>
  <c r="AK2080" i="8" a="1"/>
  <c r="AK2080" i="8" s="1"/>
  <c r="AK2066" i="8" a="1"/>
  <c r="AK2066" i="8" s="1"/>
  <c r="AK2050" i="8" a="1"/>
  <c r="AK2050" i="8" s="1"/>
  <c r="AK2674" i="8" a="1"/>
  <c r="AK2674" i="8" s="1"/>
  <c r="AK7156" i="8" a="1"/>
  <c r="AK7156" i="8" s="1"/>
  <c r="AK7140" i="8" a="1"/>
  <c r="AK7140" i="8" s="1"/>
  <c r="AK4382" i="8" a="1"/>
  <c r="AK4382" i="8" s="1"/>
  <c r="D4382" i="8" s="1" a="1"/>
  <c r="D4382" i="8" s="1"/>
  <c r="AK4366" i="8" a="1"/>
  <c r="AK4366" i="8" s="1"/>
  <c r="AK6570" i="8" a="1"/>
  <c r="AK6570" i="8" s="1"/>
  <c r="D6570" i="8" s="1" a="1"/>
  <c r="D6570" i="8" s="1"/>
  <c r="AK8269" i="8" a="1"/>
  <c r="AK8269" i="8" s="1"/>
  <c r="AK8260" i="8" a="1"/>
  <c r="AK8260" i="8" s="1"/>
  <c r="AK8068" i="8" a="1"/>
  <c r="AK8068" i="8" s="1"/>
  <c r="AK8052" i="8" a="1"/>
  <c r="AK8052" i="8" s="1"/>
  <c r="AJ8034" i="8"/>
  <c r="AK4765" i="8" a="1"/>
  <c r="AK4765" i="8" s="1"/>
  <c r="AJ7132" i="8"/>
  <c r="AK7132" i="8" s="1" a="1"/>
  <c r="AK7132" i="8" s="1"/>
  <c r="D7132" i="8" s="1" a="1"/>
  <c r="D7132" i="8" s="1"/>
  <c r="AJ7124" i="8"/>
  <c r="AK7124" i="8" s="1" a="1"/>
  <c r="AK7124" i="8" s="1"/>
  <c r="D7124" i="8" s="1" a="1"/>
  <c r="D7124" i="8" s="1"/>
  <c r="AJ3330" i="8"/>
  <c r="AK3330" i="8" s="1" a="1"/>
  <c r="AK3330" i="8" s="1"/>
  <c r="D3330" i="8" s="1" a="1"/>
  <c r="D3330" i="8" s="1"/>
  <c r="AJ2748" i="8"/>
  <c r="AK2748" i="8" s="1" a="1"/>
  <c r="AK2748" i="8" s="1"/>
  <c r="D2748" i="8" s="1" a="1"/>
  <c r="D2748" i="8" s="1"/>
  <c r="AJ5211" i="8"/>
  <c r="AJ5201" i="8"/>
  <c r="AJ5199" i="8"/>
  <c r="AK5199" i="8" s="1" a="1"/>
  <c r="AK5199" i="8" s="1"/>
  <c r="AK660" i="8" a="1"/>
  <c r="AK660" i="8" s="1"/>
  <c r="AK648" i="8" a="1"/>
  <c r="AK648" i="8" s="1"/>
  <c r="D648" i="8" s="1" a="1"/>
  <c r="D648" i="8" s="1"/>
  <c r="AJ6676" i="8"/>
  <c r="AJ6674" i="8"/>
  <c r="AK6674" i="8" s="1" a="1"/>
  <c r="AK6674" i="8" s="1"/>
  <c r="D6674" i="8" s="1" a="1"/>
  <c r="D6674" i="8" s="1"/>
  <c r="AJ2466" i="8"/>
  <c r="AK2460" i="8" a="1"/>
  <c r="AK2460" i="8" s="1"/>
  <c r="AJ2456" i="8"/>
  <c r="AJ2454" i="8"/>
  <c r="AK2454" i="8" s="1" a="1"/>
  <c r="AK2454" i="8" s="1"/>
  <c r="D2454" i="8" s="1" a="1"/>
  <c r="D2454" i="8" s="1"/>
  <c r="AJ6642" i="8"/>
  <c r="AK5662" i="8" a="1"/>
  <c r="AK5662" i="8" s="1"/>
  <c r="AJ5658" i="8"/>
  <c r="AK5658" i="8" s="1" a="1"/>
  <c r="AK5658" i="8" s="1"/>
  <c r="D5658" i="8" s="1" a="1"/>
  <c r="D5658" i="8" s="1"/>
  <c r="AJ5656" i="8"/>
  <c r="AK5656" i="8" s="1" a="1"/>
  <c r="AK5656" i="8" s="1"/>
  <c r="D5656" i="8" s="1" a="1"/>
  <c r="D5656" i="8" s="1"/>
  <c r="AJ5643" i="8"/>
  <c r="AK3690" i="8" a="1"/>
  <c r="AK3690" i="8" s="1"/>
  <c r="AK1956" i="8" a="1"/>
  <c r="AK1956" i="8" s="1"/>
  <c r="AK4561" i="8" a="1"/>
  <c r="AK4561" i="8" s="1"/>
  <c r="AJ4552" i="8"/>
  <c r="AJ8124" i="8"/>
  <c r="AK8124" i="8" s="1" a="1"/>
  <c r="AK8124" i="8" s="1"/>
  <c r="D8124" i="8" s="1" a="1"/>
  <c r="D8124" i="8" s="1"/>
  <c r="AJ3665" i="8"/>
  <c r="AJ3662" i="8"/>
  <c r="AK3662" i="8" s="1" a="1"/>
  <c r="AK3662" i="8" s="1"/>
  <c r="AJ3658" i="8"/>
  <c r="AK3658" i="8" s="1" a="1"/>
  <c r="AK3658" i="8" s="1"/>
  <c r="D3658" i="8" s="1" a="1"/>
  <c r="D3658" i="8" s="1"/>
  <c r="AK2114" i="8" a="1"/>
  <c r="AK2114" i="8" s="1"/>
  <c r="AJ2079" i="8"/>
  <c r="AK3219" i="8" a="1"/>
  <c r="AK3219" i="8" s="1"/>
  <c r="AJ5609" i="8"/>
  <c r="AK5609" i="8" s="1" a="1"/>
  <c r="AK5609" i="8" s="1"/>
  <c r="D5609" i="8" s="1" a="1"/>
  <c r="D5609" i="8" s="1"/>
  <c r="AK4991" i="8" a="1"/>
  <c r="AK4991" i="8" s="1"/>
  <c r="D4991" i="8" s="1" a="1"/>
  <c r="D4991" i="8" s="1"/>
  <c r="AJ2673" i="8"/>
  <c r="AJ2670" i="8"/>
  <c r="AK2670" i="8" s="1" a="1"/>
  <c r="AK2670" i="8" s="1"/>
  <c r="AJ7155" i="8"/>
  <c r="AJ7152" i="8"/>
  <c r="AK7152" i="8" s="1" a="1"/>
  <c r="AK7152" i="8" s="1"/>
  <c r="D7152" i="8" s="1" a="1"/>
  <c r="D7152" i="8" s="1"/>
  <c r="AJ7139" i="8"/>
  <c r="AJ3925" i="8"/>
  <c r="AK3925" i="8" s="1" a="1"/>
  <c r="AK3925" i="8" s="1"/>
  <c r="D3925" i="8" s="1" a="1"/>
  <c r="D3925" i="8" s="1"/>
  <c r="AJ3922" i="8"/>
  <c r="AK3922" i="8" s="1" a="1"/>
  <c r="AK3922" i="8" s="1"/>
  <c r="AK853" i="8" a="1"/>
  <c r="AK853" i="8" s="1"/>
  <c r="AJ4388" i="8"/>
  <c r="AK4388" i="8" s="1" a="1"/>
  <c r="AK4388" i="8" s="1"/>
  <c r="D4388" i="8" s="1" a="1"/>
  <c r="D4388" i="8" s="1"/>
  <c r="AJ4385" i="8"/>
  <c r="AK4385" i="8" s="1" a="1"/>
  <c r="AK4385" i="8" s="1"/>
  <c r="D4385" i="8" s="1" a="1"/>
  <c r="D4385" i="8" s="1"/>
  <c r="AJ5743" i="8"/>
  <c r="AK5743" i="8" s="1" a="1"/>
  <c r="AK5743" i="8" s="1"/>
  <c r="D5743" i="8" s="1" a="1"/>
  <c r="D5743" i="8" s="1"/>
  <c r="AK5741" i="8" a="1"/>
  <c r="AK5741" i="8" s="1"/>
  <c r="AK5734" i="8" a="1"/>
  <c r="AK5734" i="8" s="1"/>
  <c r="AJ5727" i="8"/>
  <c r="AK5727" i="8" s="1" a="1"/>
  <c r="AK5727" i="8" s="1"/>
  <c r="AK5725" i="8" a="1"/>
  <c r="AK5725" i="8" s="1"/>
  <c r="AJ8272" i="8"/>
  <c r="AK8272" i="8" s="1" a="1"/>
  <c r="AK8272" i="8" s="1"/>
  <c r="AJ8259" i="8"/>
  <c r="AJ8256" i="8"/>
  <c r="AK8256" i="8" s="1" a="1"/>
  <c r="AK8256" i="8" s="1"/>
  <c r="D8256" i="8" s="1" a="1"/>
  <c r="D8256" i="8" s="1"/>
  <c r="AJ8246" i="8"/>
  <c r="AK8246" i="8" s="1" a="1"/>
  <c r="AK8246" i="8" s="1"/>
  <c r="D8246" i="8" s="1" a="1"/>
  <c r="D8246" i="8" s="1"/>
  <c r="AJ8074" i="8"/>
  <c r="AK8074" i="8" s="1" a="1"/>
  <c r="AK8074" i="8" s="1"/>
  <c r="AJ8071" i="8"/>
  <c r="AK8071" i="8" s="1" a="1"/>
  <c r="AK8071" i="8" s="1"/>
  <c r="AJ6082" i="8"/>
  <c r="AK6082" i="8" s="1" a="1"/>
  <c r="AK6082" i="8" s="1"/>
  <c r="D6082" i="8" s="1" a="1"/>
  <c r="D6082" i="8" s="1"/>
  <c r="AJ7911" i="8"/>
  <c r="AK7911" i="8" s="1" a="1"/>
  <c r="AK7911" i="8" s="1"/>
  <c r="D7911" i="8" s="1" a="1"/>
  <c r="D7911" i="8" s="1"/>
  <c r="AK8244" i="8" a="1"/>
  <c r="AK8244" i="8" s="1"/>
  <c r="AK8237" i="8" a="1"/>
  <c r="AK8237" i="8" s="1"/>
  <c r="AJ8065" i="8"/>
  <c r="AJ8062" i="8"/>
  <c r="AK8062" i="8" s="1" a="1"/>
  <c r="AK8062" i="8" s="1"/>
  <c r="AJ8049" i="8"/>
  <c r="AJ6111" i="8"/>
  <c r="AK6101" i="8" a="1"/>
  <c r="AK6101" i="8" s="1"/>
  <c r="AK6079" i="8" a="1"/>
  <c r="AK6079" i="8" s="1"/>
  <c r="AJ6072" i="8"/>
  <c r="AK6072" i="8" s="1" a="1"/>
  <c r="AK6072" i="8" s="1"/>
  <c r="AK2253" i="8" a="1"/>
  <c r="AK2253" i="8" s="1"/>
  <c r="D2253" i="8" s="1" a="1"/>
  <c r="D2253" i="8" s="1"/>
  <c r="AJ2242" i="8"/>
  <c r="AK2242" i="8" s="1" a="1"/>
  <c r="AK2242" i="8" s="1"/>
  <c r="AJ2238" i="8"/>
  <c r="AJ2235" i="8"/>
  <c r="AJ4764" i="8"/>
  <c r="AK4764" i="8" s="1" a="1"/>
  <c r="AK4764" i="8" s="1"/>
  <c r="D4764" i="8" s="1" a="1"/>
  <c r="D4764" i="8" s="1"/>
  <c r="AJ1400" i="8"/>
  <c r="AK1400" i="8" s="1" a="1"/>
  <c r="AK1400" i="8" s="1"/>
  <c r="D1400" i="8" s="1" a="1"/>
  <c r="D1400" i="8" s="1"/>
  <c r="AK1397" i="8" a="1"/>
  <c r="AK1397" i="8" s="1"/>
  <c r="D1397" i="8" s="1" a="1"/>
  <c r="D1397" i="8" s="1"/>
  <c r="AJ5399" i="8"/>
  <c r="AJ5392" i="8"/>
  <c r="AK5392" i="8" s="1" a="1"/>
  <c r="AK5392" i="8" s="1"/>
  <c r="AJ6801" i="8"/>
  <c r="AJ6798" i="8"/>
  <c r="AJ6791" i="8"/>
  <c r="AK6791" i="8" s="1" a="1"/>
  <c r="AK6791" i="8" s="1"/>
  <c r="D6791" i="8" s="1" a="1"/>
  <c r="D6791" i="8" s="1"/>
  <c r="AK6784" i="8" a="1"/>
  <c r="AK6784" i="8" s="1"/>
  <c r="D6784" i="8" s="1" a="1"/>
  <c r="D6784" i="8" s="1"/>
  <c r="AJ6468" i="8"/>
  <c r="AJ1893" i="8"/>
  <c r="AK1893" i="8" s="1" a="1"/>
  <c r="AK1893" i="8" s="1"/>
  <c r="AK7131" i="8" a="1"/>
  <c r="AK7131" i="8" s="1"/>
  <c r="AJ7128" i="8"/>
  <c r="AJ7121" i="8"/>
  <c r="AK7121" i="8" s="1" a="1"/>
  <c r="AK7121" i="8" s="1"/>
  <c r="D7121" i="8" s="1" a="1"/>
  <c r="D7121" i="8" s="1"/>
  <c r="AJ7117" i="8"/>
  <c r="AK7117" i="8" s="1" a="1"/>
  <c r="AK7117" i="8" s="1"/>
  <c r="D7117" i="8" s="1" a="1"/>
  <c r="D7117" i="8" s="1"/>
  <c r="AK7114" i="8" a="1"/>
  <c r="AK7114" i="8" s="1"/>
  <c r="D7114" i="8" s="1" a="1"/>
  <c r="D7114" i="8" s="1"/>
  <c r="AJ7110" i="8"/>
  <c r="AJ7103" i="8"/>
  <c r="AK7103" i="8" s="1" a="1"/>
  <c r="AK7103" i="8" s="1"/>
  <c r="AK7099" i="8" a="1"/>
  <c r="AK7099" i="8" s="1"/>
  <c r="AJ7096" i="8"/>
  <c r="AJ4754" i="8"/>
  <c r="AK4754" i="8" s="1" a="1"/>
  <c r="AK4754" i="8" s="1"/>
  <c r="D4754" i="8" s="1" a="1"/>
  <c r="D4754" i="8" s="1"/>
  <c r="AK3087" i="8" a="1"/>
  <c r="AK3087" i="8" s="1"/>
  <c r="D3087" i="8" s="1" a="1"/>
  <c r="D3087" i="8" s="1"/>
  <c r="AJ3083" i="8"/>
  <c r="AJ3327" i="8"/>
  <c r="AK3327" i="8" s="1" a="1"/>
  <c r="AK3327" i="8" s="1"/>
  <c r="D3327" i="8" s="1" a="1"/>
  <c r="D3327" i="8" s="1"/>
  <c r="AK3323" i="8" a="1"/>
  <c r="AK3323" i="8" s="1"/>
  <c r="AJ4220" i="8"/>
  <c r="AJ4213" i="8"/>
  <c r="AK4213" i="8" s="1" a="1"/>
  <c r="AK4213" i="8" s="1"/>
  <c r="D4213" i="8" s="1" a="1"/>
  <c r="D4213" i="8" s="1"/>
  <c r="AK1886" i="8" a="1"/>
  <c r="AK1886" i="8" s="1"/>
  <c r="D1886" i="8" s="1" a="1"/>
  <c r="D1886" i="8" s="1"/>
  <c r="AJ7687" i="8"/>
  <c r="AJ7680" i="8"/>
  <c r="AK7680" i="8" s="1" a="1"/>
  <c r="AK7680" i="8" s="1"/>
  <c r="D7680" i="8" s="1" a="1"/>
  <c r="D7680" i="8" s="1"/>
  <c r="AK8654" i="8" a="1"/>
  <c r="AK8654" i="8" s="1"/>
  <c r="AJ8651" i="8"/>
  <c r="AJ8644" i="8"/>
  <c r="AK8644" i="8" s="1" a="1"/>
  <c r="AK8644" i="8" s="1"/>
  <c r="D8644" i="8" s="1" a="1"/>
  <c r="D8644" i="8" s="1"/>
  <c r="AK3419" i="8" a="1"/>
  <c r="AK3419" i="8" s="1"/>
  <c r="D3419" i="8" s="1" a="1"/>
  <c r="D3419" i="8" s="1"/>
  <c r="AJ3415" i="8"/>
  <c r="AJ7767" i="8"/>
  <c r="AK7767" i="8" s="1" a="1"/>
  <c r="AK7767" i="8" s="1"/>
  <c r="D7767" i="8" s="1" a="1"/>
  <c r="D7767" i="8" s="1"/>
  <c r="AK7763" i="8" a="1"/>
  <c r="AK7763" i="8" s="1"/>
  <c r="AJ7760" i="8"/>
  <c r="AJ7753" i="8"/>
  <c r="AK7753" i="8" s="1" a="1"/>
  <c r="AK7753" i="8" s="1"/>
  <c r="D7753" i="8" s="1" a="1"/>
  <c r="D7753" i="8" s="1"/>
  <c r="AJ1695" i="8"/>
  <c r="AK1695" i="8" s="1" a="1"/>
  <c r="AK1695" i="8" s="1"/>
  <c r="AK1692" i="8" a="1"/>
  <c r="AK1692" i="8" s="1"/>
  <c r="AJ7915" i="8"/>
  <c r="AJ7908" i="8"/>
  <c r="AK7908" i="8" s="1" a="1"/>
  <c r="AK7908" i="8" s="1"/>
  <c r="AJ6037" i="8"/>
  <c r="AJ6030" i="8"/>
  <c r="AK6030" i="8" s="1" a="1"/>
  <c r="AK6030" i="8" s="1"/>
  <c r="D6030" i="8" s="1" a="1"/>
  <c r="D6030" i="8" s="1"/>
  <c r="AJ2773" i="8"/>
  <c r="AK2773" i="8" s="1" a="1"/>
  <c r="AK2773" i="8" s="1"/>
  <c r="AK2770" i="8" a="1"/>
  <c r="AK2770" i="8" s="1"/>
  <c r="AJ2766" i="8"/>
  <c r="AJ3818" i="8"/>
  <c r="AK3818" i="8" s="1" a="1"/>
  <c r="AK3818" i="8" s="1"/>
  <c r="D3818" i="8" s="1" a="1"/>
  <c r="D3818" i="8" s="1"/>
  <c r="AJ7699" i="8"/>
  <c r="AK7699" i="8" s="1" a="1"/>
  <c r="AK7699" i="8" s="1"/>
  <c r="D7699" i="8" s="1" a="1"/>
  <c r="D7699" i="8" s="1"/>
  <c r="AJ6160" i="8"/>
  <c r="AK6160" i="8" s="1" a="1"/>
  <c r="AK6160" i="8" s="1"/>
  <c r="D6160" i="8" s="1" a="1"/>
  <c r="D6160" i="8" s="1"/>
  <c r="AJ6075" i="8"/>
  <c r="AJ2248" i="8"/>
  <c r="AK2248" i="8" s="1" a="1"/>
  <c r="AK2248" i="8" s="1"/>
  <c r="AK2245" i="8" a="1"/>
  <c r="AK2245" i="8" s="1"/>
  <c r="AJ2241" i="8"/>
  <c r="AJ2234" i="8"/>
  <c r="AK2234" i="8" s="1" a="1"/>
  <c r="AK2234" i="8" s="1"/>
  <c r="D2234" i="8" s="1" a="1"/>
  <c r="D2234" i="8" s="1"/>
  <c r="AJ1403" i="8"/>
  <c r="AJ6965" i="8"/>
  <c r="AJ5398" i="8"/>
  <c r="AK5398" i="8" s="1" a="1"/>
  <c r="AK5398" i="8" s="1"/>
  <c r="D5398" i="8" s="1" a="1"/>
  <c r="D5398" i="8" s="1"/>
  <c r="AK5395" i="8" a="1"/>
  <c r="AK5395" i="8" s="1"/>
  <c r="AJ5391" i="8"/>
  <c r="AJ6800" i="8"/>
  <c r="AK6800" i="8" s="1" a="1"/>
  <c r="AK6800" i="8" s="1"/>
  <c r="D6800" i="8" s="1" a="1"/>
  <c r="D6800" i="8" s="1"/>
  <c r="AJ6797" i="8"/>
  <c r="AK6797" i="8" s="1" a="1"/>
  <c r="AK6797" i="8" s="1"/>
  <c r="D6797" i="8" s="1" a="1"/>
  <c r="D6797" i="8" s="1"/>
  <c r="AJ6790" i="8"/>
  <c r="AJ6783" i="8"/>
  <c r="AJ1892" i="8"/>
  <c r="AJ7127" i="8"/>
  <c r="AK7127" i="8" s="1" a="1"/>
  <c r="AK7127" i="8" s="1"/>
  <c r="D7127" i="8" s="1" a="1"/>
  <c r="D7127" i="8" s="1"/>
  <c r="AJ7120" i="8"/>
  <c r="AJ7113" i="8"/>
  <c r="AJ7102" i="8"/>
  <c r="AJ7095" i="8"/>
  <c r="AK7095" i="8" s="1" a="1"/>
  <c r="AK7095" i="8" s="1"/>
  <c r="D7095" i="8" s="1" a="1"/>
  <c r="D7095" i="8" s="1"/>
  <c r="AJ3093" i="8"/>
  <c r="AJ3086" i="8"/>
  <c r="AJ3326" i="8"/>
  <c r="AJ4219" i="8"/>
  <c r="AK4219" i="8" s="1" a="1"/>
  <c r="AK4219" i="8" s="1"/>
  <c r="AJ4212" i="8"/>
  <c r="AJ1885" i="8"/>
  <c r="AJ7679" i="8"/>
  <c r="AJ8650" i="8"/>
  <c r="AK8650" i="8" s="1" a="1"/>
  <c r="AK8650" i="8" s="1"/>
  <c r="AJ8643" i="8"/>
  <c r="AJ3418" i="8"/>
  <c r="AJ7766" i="8"/>
  <c r="AJ7759" i="8"/>
  <c r="AK7759" i="8" s="1" a="1"/>
  <c r="AK7759" i="8" s="1"/>
  <c r="AJ1698" i="8"/>
  <c r="AJ1691" i="8"/>
  <c r="AJ7914" i="8"/>
  <c r="AK7914" i="8" s="1" a="1"/>
  <c r="AK7914" i="8" s="1"/>
  <c r="AJ7907" i="8"/>
  <c r="AJ3346" i="8"/>
  <c r="AJ2769" i="8"/>
  <c r="AJ2758" i="8"/>
  <c r="AJ1702" i="8"/>
  <c r="AJ645" i="8"/>
  <c r="AJ637" i="8"/>
  <c r="AJ1339" i="8"/>
  <c r="AJ1745" i="8"/>
  <c r="AK1734" i="8" a="1"/>
  <c r="AK1734" i="8" s="1"/>
  <c r="D1734" i="8" s="1" a="1"/>
  <c r="D1734" i="8" s="1"/>
  <c r="AJ6514" i="8"/>
  <c r="AK839" i="8" a="1"/>
  <c r="AK839" i="8" s="1"/>
  <c r="AJ1312" i="8"/>
  <c r="AK1312" i="8" s="1" a="1"/>
  <c r="AK1312" i="8" s="1"/>
  <c r="AJ8284" i="8"/>
  <c r="AK8284" i="8" s="1" a="1"/>
  <c r="AK8284" i="8" s="1"/>
  <c r="AJ2150" i="8"/>
  <c r="AK2150" i="8" s="1" a="1"/>
  <c r="AK2150" i="8" s="1"/>
  <c r="D2150" i="8" s="1" a="1"/>
  <c r="D2150" i="8" s="1"/>
  <c r="AJ6155" i="8"/>
  <c r="AK6155" i="8" s="1" a="1"/>
  <c r="AK6155" i="8" s="1"/>
  <c r="D6155" i="8" s="1" a="1"/>
  <c r="D6155" i="8" s="1"/>
  <c r="AJ6102" i="8"/>
  <c r="AJ6092" i="8"/>
  <c r="AJ6088" i="8"/>
  <c r="AK6088" i="8" s="1" a="1"/>
  <c r="AK6088" i="8" s="1"/>
  <c r="AK1399" i="8" a="1"/>
  <c r="AK1399" i="8" s="1"/>
  <c r="AK6786" i="8" a="1"/>
  <c r="AK6786" i="8" s="1"/>
  <c r="AJ1891" i="8"/>
  <c r="AK1891" i="8" s="1" a="1"/>
  <c r="AK1891" i="8" s="1"/>
  <c r="D1891" i="8" s="1" a="1"/>
  <c r="D1891" i="8" s="1"/>
  <c r="AJ7123" i="8"/>
  <c r="AK7123" i="8" s="1" a="1"/>
  <c r="AK7123" i="8" s="1"/>
  <c r="D7123" i="8" s="1" a="1"/>
  <c r="D7123" i="8" s="1"/>
  <c r="AK7116" i="8" a="1"/>
  <c r="AK7116" i="8" s="1"/>
  <c r="AJ7101" i="8"/>
  <c r="AK7101" i="8" s="1" a="1"/>
  <c r="AK7101" i="8" s="1"/>
  <c r="D7101" i="8" s="1" a="1"/>
  <c r="D7101" i="8" s="1"/>
  <c r="AJ4756" i="8"/>
  <c r="AK4756" i="8" s="1" a="1"/>
  <c r="AK4756" i="8" s="1"/>
  <c r="AK3089" i="8" a="1"/>
  <c r="AK3089" i="8" s="1"/>
  <c r="D3089" i="8" s="1" a="1"/>
  <c r="D3089" i="8" s="1"/>
  <c r="AJ3325" i="8"/>
  <c r="AK3325" i="8" s="1" a="1"/>
  <c r="AK3325" i="8" s="1"/>
  <c r="AJ4215" i="8"/>
  <c r="AK4215" i="8" s="1" a="1"/>
  <c r="AK4215" i="8" s="1"/>
  <c r="D4215" i="8" s="1" a="1"/>
  <c r="D4215" i="8" s="1"/>
  <c r="AK1888" i="8" a="1"/>
  <c r="AK1888" i="8" s="1"/>
  <c r="D1888" i="8" s="1" a="1"/>
  <c r="D1888" i="8" s="1"/>
  <c r="AJ8646" i="8"/>
  <c r="AK8646" i="8" s="1" a="1"/>
  <c r="AK8646" i="8" s="1"/>
  <c r="D8646" i="8" s="1" a="1"/>
  <c r="D8646" i="8" s="1"/>
  <c r="AK1657" i="8" a="1"/>
  <c r="AK1657" i="8" s="1"/>
  <c r="D1657" i="8" s="1" a="1"/>
  <c r="D1657" i="8" s="1"/>
  <c r="AJ7755" i="8"/>
  <c r="AK7755" i="8" s="1" a="1"/>
  <c r="AK7755" i="8" s="1"/>
  <c r="D7755" i="8" s="1" a="1"/>
  <c r="D7755" i="8" s="1"/>
  <c r="AK1694" i="8" a="1"/>
  <c r="AK1694" i="8" s="1"/>
  <c r="D1694" i="8" s="1" a="1"/>
  <c r="D1694" i="8" s="1"/>
  <c r="AJ6032" i="8"/>
  <c r="AK6032" i="8" s="1" a="1"/>
  <c r="AK6032" i="8" s="1"/>
  <c r="AJ3345" i="8"/>
  <c r="AK3345" i="8" s="1" a="1"/>
  <c r="AK3345" i="8" s="1"/>
  <c r="D3345" i="8" s="1" a="1"/>
  <c r="D3345" i="8" s="1"/>
  <c r="AK2772" i="8" a="1"/>
  <c r="AK2772" i="8" s="1"/>
  <c r="D2772" i="8" s="1" a="1"/>
  <c r="D2772" i="8" s="1"/>
  <c r="AJ2757" i="8"/>
  <c r="AK2757" i="8" s="1" a="1"/>
  <c r="AK2757" i="8" s="1"/>
  <c r="AJ1701" i="8"/>
  <c r="AK1701" i="8" s="1" a="1"/>
  <c r="AK1701" i="8" s="1"/>
  <c r="AJ3813" i="8"/>
  <c r="AJ1323" i="8"/>
  <c r="AK1323" i="8" s="1" a="1"/>
  <c r="AK1323" i="8" s="1"/>
  <c r="D1323" i="8" s="1" a="1"/>
  <c r="D1323" i="8" s="1"/>
  <c r="AJ5936" i="8"/>
  <c r="AK5936" i="8" s="1" a="1"/>
  <c r="AK5936" i="8" s="1"/>
  <c r="D5936" i="8" s="1" a="1"/>
  <c r="D5936" i="8" s="1"/>
  <c r="AJ8302" i="8"/>
  <c r="AK8302" i="8" s="1" a="1"/>
  <c r="AK8302" i="8" s="1"/>
  <c r="D8302" i="8" s="1" a="1"/>
  <c r="D8302" i="8" s="1"/>
  <c r="AJ4079" i="8"/>
  <c r="AK4079" i="8" s="1" a="1"/>
  <c r="AK4079" i="8" s="1"/>
  <c r="D4079" i="8" s="1" a="1"/>
  <c r="D4079" i="8" s="1"/>
  <c r="AJ8421" i="8"/>
  <c r="AK8421" i="8" s="1" a="1"/>
  <c r="AK8421" i="8" s="1"/>
  <c r="D8421" i="8" s="1" a="1"/>
  <c r="D8421" i="8" s="1"/>
  <c r="AK7130" i="8" a="1"/>
  <c r="AK7130" i="8" s="1"/>
  <c r="D7130" i="8" s="1" a="1"/>
  <c r="D7130" i="8" s="1"/>
  <c r="AK7098" i="8" a="1"/>
  <c r="AK7098" i="8" s="1"/>
  <c r="D7098" i="8" s="1" a="1"/>
  <c r="D7098" i="8" s="1"/>
  <c r="AK3322" i="8" a="1"/>
  <c r="AK3322" i="8" s="1"/>
  <c r="AK8653" i="8" a="1"/>
  <c r="AK8653" i="8" s="1"/>
  <c r="D8653" i="8" s="1" a="1"/>
  <c r="D8653" i="8" s="1"/>
  <c r="AK7762" i="8" a="1"/>
  <c r="AK7762" i="8" s="1"/>
  <c r="AK6039" i="8" a="1"/>
  <c r="AK6039" i="8" s="1"/>
  <c r="AK2754" i="8" a="1"/>
  <c r="AK2754" i="8" s="1"/>
  <c r="AJ3820" i="8"/>
  <c r="AK3820" i="8" s="1" a="1"/>
  <c r="AK3820" i="8" s="1"/>
  <c r="D3820" i="8" s="1" a="1"/>
  <c r="D3820" i="8" s="1"/>
  <c r="AJ4632" i="8"/>
  <c r="AK4632" i="8" s="1" a="1"/>
  <c r="AK4632" i="8" s="1"/>
  <c r="D4632" i="8" s="1" a="1"/>
  <c r="D4632" i="8" s="1"/>
  <c r="AJ3505" i="8"/>
  <c r="AK3505" i="8" s="1" a="1"/>
  <c r="AK3505" i="8" s="1"/>
  <c r="D3505" i="8" s="1" a="1"/>
  <c r="D3505" i="8" s="1"/>
  <c r="AJ6869" i="8"/>
  <c r="AK6869" i="8" s="1" a="1"/>
  <c r="AK6869" i="8" s="1"/>
  <c r="AJ2514" i="8"/>
  <c r="AK2514" i="8" s="1" a="1"/>
  <c r="AK2514" i="8" s="1"/>
  <c r="D2514" i="8" s="1" a="1"/>
  <c r="D2514" i="8" s="1"/>
  <c r="AJ6094" i="8"/>
  <c r="AJ6091" i="8"/>
  <c r="AJ6087" i="8"/>
  <c r="AJ6080" i="8"/>
  <c r="AK6080" i="8" s="1" a="1"/>
  <c r="AK6080" i="8" s="1"/>
  <c r="AK2236" i="8" a="1"/>
  <c r="AK2236" i="8" s="1"/>
  <c r="D2236" i="8" s="1" a="1"/>
  <c r="D2236" i="8" s="1"/>
  <c r="AK6799" i="8" a="1"/>
  <c r="AK6799" i="8" s="1"/>
  <c r="D6799" i="8" s="1" a="1"/>
  <c r="D6799" i="8" s="1"/>
  <c r="AJ6785" i="8"/>
  <c r="AK6466" i="8" a="1"/>
  <c r="AK6466" i="8" s="1"/>
  <c r="D6466" i="8" s="1" a="1"/>
  <c r="D6466" i="8" s="1"/>
  <c r="AK7129" i="8" a="1"/>
  <c r="AK7129" i="8" s="1"/>
  <c r="D7129" i="8" s="1" a="1"/>
  <c r="D7129" i="8" s="1"/>
  <c r="AJ7125" i="8"/>
  <c r="AK7125" i="8" s="1" a="1"/>
  <c r="AK7125" i="8" s="1"/>
  <c r="AJ7115" i="8"/>
  <c r="AK7108" i="8" a="1"/>
  <c r="AK7108" i="8" s="1"/>
  <c r="D7108" i="8" s="1" a="1"/>
  <c r="D7108" i="8" s="1"/>
  <c r="AK7097" i="8" a="1"/>
  <c r="AK7097" i="8" s="1"/>
  <c r="AJ7093" i="8"/>
  <c r="AK7093" i="8" s="1" a="1"/>
  <c r="AK7093" i="8" s="1"/>
  <c r="AJ3088" i="8"/>
  <c r="AK3332" i="8" a="1"/>
  <c r="AK3332" i="8" s="1"/>
  <c r="AK3321" i="8" a="1"/>
  <c r="AK3321" i="8" s="1"/>
  <c r="D3321" i="8" s="1" a="1"/>
  <c r="D3321" i="8" s="1"/>
  <c r="AJ4217" i="8"/>
  <c r="AK4217" i="8" s="1" a="1"/>
  <c r="AK4217" i="8" s="1"/>
  <c r="AJ1887" i="8"/>
  <c r="AK7685" i="8" a="1"/>
  <c r="AK7685" i="8" s="1"/>
  <c r="AK8652" i="8" a="1"/>
  <c r="AK8652" i="8" s="1"/>
  <c r="D8652" i="8" s="1" a="1"/>
  <c r="D8652" i="8" s="1"/>
  <c r="AJ3420" i="8"/>
  <c r="AK3413" i="8" a="1"/>
  <c r="AK3413" i="8" s="1"/>
  <c r="AK7761" i="8" a="1"/>
  <c r="AK7761" i="8" s="1"/>
  <c r="AJ1693" i="8"/>
  <c r="AK7913" i="8" a="1"/>
  <c r="AK7913" i="8" s="1"/>
  <c r="AK6038" i="8" a="1"/>
  <c r="AK6038" i="8" s="1"/>
  <c r="AJ6034" i="8"/>
  <c r="AK6034" i="8" s="1" a="1"/>
  <c r="AK6034" i="8" s="1"/>
  <c r="AJ2767" i="8"/>
  <c r="AK2767" i="8" s="1" a="1"/>
  <c r="AK2767" i="8" s="1"/>
  <c r="AK2764" i="8" a="1"/>
  <c r="AK2764" i="8" s="1"/>
  <c r="D2764" i="8" s="1" a="1"/>
  <c r="D2764" i="8" s="1"/>
  <c r="AK2753" i="8" a="1"/>
  <c r="AK2753" i="8" s="1"/>
  <c r="AJ2749" i="8"/>
  <c r="AK2749" i="8" s="1" a="1"/>
  <c r="AK2749" i="8" s="1"/>
  <c r="AJ3407" i="8"/>
  <c r="AJ643" i="8"/>
  <c r="AK643" i="8" s="1" a="1"/>
  <c r="AK643" i="8" s="1"/>
  <c r="AJ639" i="8"/>
  <c r="AJ3816" i="8"/>
  <c r="AK3816" i="8" s="1" a="1"/>
  <c r="AK3816" i="8" s="1"/>
  <c r="D3816" i="8" s="1" a="1"/>
  <c r="D3816" i="8" s="1"/>
  <c r="AJ1330" i="8"/>
  <c r="AK1330" i="8" s="1" a="1"/>
  <c r="AK1330" i="8" s="1"/>
  <c r="D1330" i="8" s="1" a="1"/>
  <c r="D1330" i="8" s="1"/>
  <c r="AJ6519" i="8"/>
  <c r="AK6519" i="8" s="1" a="1"/>
  <c r="AK6519" i="8" s="1"/>
  <c r="D6519" i="8" s="1" a="1"/>
  <c r="D6519" i="8" s="1"/>
  <c r="AJ1326" i="8"/>
  <c r="AJ3167" i="8"/>
  <c r="AK3167" i="8" s="1" a="1"/>
  <c r="AK3167" i="8" s="1"/>
  <c r="D3167" i="8" s="1" a="1"/>
  <c r="D3167" i="8" s="1"/>
  <c r="AJ7941" i="8"/>
  <c r="AK7941" i="8" s="1" a="1"/>
  <c r="AK7941" i="8" s="1"/>
  <c r="D7941" i="8" s="1" a="1"/>
  <c r="D7941" i="8" s="1"/>
  <c r="AK2962" i="8" a="1"/>
  <c r="AK2962" i="8" s="1"/>
  <c r="AJ6219" i="8"/>
  <c r="AK6219" i="8" s="1" a="1"/>
  <c r="AK6219" i="8" s="1"/>
  <c r="D6219" i="8" s="1" a="1"/>
  <c r="D6219" i="8" s="1"/>
  <c r="AK4755" i="8" a="1"/>
  <c r="AK4755" i="8" s="1"/>
  <c r="D4755" i="8" s="1" a="1"/>
  <c r="D4755" i="8" s="1"/>
  <c r="AK4214" i="8" a="1"/>
  <c r="AK4214" i="8" s="1"/>
  <c r="D4214" i="8" s="1" a="1"/>
  <c r="D4214" i="8" s="1"/>
  <c r="AK8645" i="8" a="1"/>
  <c r="AK8645" i="8" s="1"/>
  <c r="D8645" i="8" s="1" a="1"/>
  <c r="D8645" i="8" s="1"/>
  <c r="AK7754" i="8" a="1"/>
  <c r="AK7754" i="8" s="1"/>
  <c r="AK6031" i="8" a="1"/>
  <c r="AK6031" i="8" s="1"/>
  <c r="AK2746" i="8" a="1"/>
  <c r="AK2746" i="8" s="1"/>
  <c r="D2746" i="8" s="1" a="1"/>
  <c r="D2746" i="8" s="1"/>
  <c r="AJ4610" i="8"/>
  <c r="AK4610" i="8" s="1" a="1"/>
  <c r="AK4610" i="8" s="1"/>
  <c r="D4610" i="8" s="1" a="1"/>
  <c r="D4610" i="8" s="1"/>
  <c r="AJ2270" i="8"/>
  <c r="AK2270" i="8" s="1" a="1"/>
  <c r="AK2270" i="8" s="1"/>
  <c r="D2270" i="8" s="1" a="1"/>
  <c r="D2270" i="8" s="1"/>
  <c r="AJ6872" i="8"/>
  <c r="AK6872" i="8" s="1" a="1"/>
  <c r="AK6872" i="8" s="1"/>
  <c r="D6872" i="8" s="1" a="1"/>
  <c r="D6872" i="8" s="1"/>
  <c r="AJ6465" i="8"/>
  <c r="AJ7107" i="8"/>
  <c r="AK7100" i="8" a="1"/>
  <c r="AK7100" i="8" s="1"/>
  <c r="AJ3331" i="8"/>
  <c r="AK3324" i="8" a="1"/>
  <c r="AK3324" i="8" s="1"/>
  <c r="D3324" i="8" s="1" a="1"/>
  <c r="D3324" i="8" s="1"/>
  <c r="AJ7684" i="8"/>
  <c r="AK7677" i="8" a="1"/>
  <c r="AK7677" i="8" s="1"/>
  <c r="AJ3412" i="8"/>
  <c r="AK7764" i="8" a="1"/>
  <c r="AK7764" i="8" s="1"/>
  <c r="D7764" i="8" s="1" a="1"/>
  <c r="D7764" i="8" s="1"/>
  <c r="AJ7912" i="8"/>
  <c r="AK6041" i="8" a="1"/>
  <c r="AK6041" i="8" s="1"/>
  <c r="AK2756" i="8" a="1"/>
  <c r="AK2756" i="8" s="1"/>
  <c r="AJ1687" i="8"/>
  <c r="AJ1724" i="8"/>
  <c r="AK1724" i="8" s="1" a="1"/>
  <c r="AK1724" i="8" s="1"/>
  <c r="D1724" i="8" s="1" a="1"/>
  <c r="D1724" i="8" s="1"/>
  <c r="AJ6222" i="8"/>
  <c r="AK6222" i="8" s="1" a="1"/>
  <c r="AK6222" i="8" s="1"/>
  <c r="D6222" i="8" s="1" a="1"/>
  <c r="D6222" i="8" s="1"/>
  <c r="AJ7634" i="8"/>
  <c r="AK7634" i="8" s="1" a="1"/>
  <c r="AK7634" i="8" s="1"/>
  <c r="D7634" i="8" s="1" a="1"/>
  <c r="D7634" i="8" s="1"/>
  <c r="AJ3466" i="8"/>
  <c r="AK3466" i="8" s="1" a="1"/>
  <c r="AK3466" i="8" s="1"/>
  <c r="AJ829" i="8"/>
  <c r="AK829" i="8" s="1" a="1"/>
  <c r="AK829" i="8" s="1"/>
  <c r="AJ1678" i="8"/>
  <c r="AK1678" i="8" s="1" a="1"/>
  <c r="AK1678" i="8" s="1"/>
  <c r="AJ5925" i="8"/>
  <c r="AK5925" i="8" s="1" a="1"/>
  <c r="AK5925" i="8" s="1"/>
  <c r="D5925" i="8" s="1" a="1"/>
  <c r="D5925" i="8" s="1"/>
  <c r="AJ1194" i="8"/>
  <c r="AK1194" i="8" s="1" a="1"/>
  <c r="AK1194" i="8" s="1"/>
  <c r="D1194" i="8" s="1" a="1"/>
  <c r="D1194" i="8" s="1"/>
  <c r="AJ4653" i="8"/>
  <c r="AK4653" i="8" s="1" a="1"/>
  <c r="AK4653" i="8" s="1"/>
  <c r="AJ8159" i="8"/>
  <c r="AK8159" i="8" s="1" a="1"/>
  <c r="AK8159" i="8" s="1"/>
  <c r="AJ2159" i="8"/>
  <c r="AK2159" i="8" s="1" a="1"/>
  <c r="AK2159" i="8" s="1"/>
  <c r="AJ5408" i="8"/>
  <c r="AK5408" i="8" s="1" a="1"/>
  <c r="AK5408" i="8" s="1"/>
  <c r="D5408" i="8" s="1" a="1"/>
  <c r="D5408" i="8" s="1"/>
  <c r="AJ788" i="8"/>
  <c r="AJ6881" i="8"/>
  <c r="AJ6628" i="8"/>
  <c r="AK6628" i="8" s="1" a="1"/>
  <c r="AK6628" i="8" s="1"/>
  <c r="D6628" i="8" s="1" a="1"/>
  <c r="D6628" i="8" s="1"/>
  <c r="AJ7621" i="8"/>
  <c r="AK7621" i="8" s="1" a="1"/>
  <c r="AK7621" i="8" s="1"/>
  <c r="D7621" i="8" s="1" a="1"/>
  <c r="D7621" i="8" s="1"/>
  <c r="AJ4040" i="8"/>
  <c r="AK4040" i="8" s="1" a="1"/>
  <c r="AK4040" i="8" s="1"/>
  <c r="AK3408" i="8" a="1"/>
  <c r="AK3408" i="8" s="1"/>
  <c r="AJ1686" i="8"/>
  <c r="AJ1334" i="8"/>
  <c r="AK1334" i="8" s="1" a="1"/>
  <c r="AK1334" i="8" s="1"/>
  <c r="D1334" i="8" s="1" a="1"/>
  <c r="D1334" i="8" s="1"/>
  <c r="AJ1738" i="8"/>
  <c r="AK1738" i="8" s="1" a="1"/>
  <c r="AK1738" i="8" s="1"/>
  <c r="D1738" i="8" s="1" a="1"/>
  <c r="D1738" i="8" s="1"/>
  <c r="AJ5896" i="8"/>
  <c r="AK5896" i="8" s="1" a="1"/>
  <c r="AK5896" i="8" s="1"/>
  <c r="D5896" i="8" s="1" a="1"/>
  <c r="D5896" i="8" s="1"/>
  <c r="AJ6507" i="8"/>
  <c r="AK6507" i="8" s="1" a="1"/>
  <c r="AK6507" i="8" s="1"/>
  <c r="D6507" i="8" s="1" a="1"/>
  <c r="D6507" i="8" s="1"/>
  <c r="AJ1325" i="8"/>
  <c r="AJ1322" i="8"/>
  <c r="AJ1387" i="8"/>
  <c r="AK1387" i="8" s="1" a="1"/>
  <c r="AK1387" i="8" s="1"/>
  <c r="AK1384" i="8" a="1"/>
  <c r="AK1384" i="8" s="1"/>
  <c r="D1384" i="8" s="1" a="1"/>
  <c r="D1384" i="8" s="1"/>
  <c r="AJ7712" i="8"/>
  <c r="AK7712" i="8" s="1" a="1"/>
  <c r="AK7712" i="8" s="1"/>
  <c r="AK7709" i="8" a="1"/>
  <c r="AK7709" i="8" s="1"/>
  <c r="AJ1670" i="8"/>
  <c r="AK1670" i="8" s="1" a="1"/>
  <c r="AK1670" i="8" s="1"/>
  <c r="AK1667" i="8" a="1"/>
  <c r="AK1667" i="8" s="1"/>
  <c r="D1667" i="8" s="1" a="1"/>
  <c r="D1667" i="8" s="1"/>
  <c r="AJ813" i="8"/>
  <c r="AK813" i="8" s="1" a="1"/>
  <c r="AK813" i="8" s="1"/>
  <c r="AK810" i="8" a="1"/>
  <c r="AK810" i="8" s="1"/>
  <c r="AJ1186" i="8"/>
  <c r="AK1186" i="8" s="1" a="1"/>
  <c r="AK1186" i="8" s="1"/>
  <c r="AK1183" i="8" a="1"/>
  <c r="AK1183" i="8" s="1"/>
  <c r="AJ4645" i="8"/>
  <c r="AK4645" i="8" s="1" a="1"/>
  <c r="AK4645" i="8" s="1"/>
  <c r="AK4642" i="8" a="1"/>
  <c r="AK4642" i="8" s="1"/>
  <c r="AJ8590" i="8"/>
  <c r="AK8590" i="8" s="1" a="1"/>
  <c r="AK8590" i="8" s="1"/>
  <c r="D8590" i="8" s="1" a="1"/>
  <c r="D8590" i="8" s="1"/>
  <c r="AK8584" i="8" a="1"/>
  <c r="AK8584" i="8" s="1"/>
  <c r="AJ4709" i="8"/>
  <c r="AK4709" i="8" s="1" a="1"/>
  <c r="AK4709" i="8" s="1"/>
  <c r="D4709" i="8" s="1" a="1"/>
  <c r="D4709" i="8" s="1"/>
  <c r="AJ4697" i="8"/>
  <c r="AJ5402" i="8"/>
  <c r="AJ797" i="8"/>
  <c r="AJ3492" i="8"/>
  <c r="AJ6237" i="8"/>
  <c r="AK6237" i="8" s="1" a="1"/>
  <c r="AK6237" i="8" s="1"/>
  <c r="D6237" i="8" s="1" a="1"/>
  <c r="D6237" i="8" s="1"/>
  <c r="AJ7175" i="8"/>
  <c r="AJ6875" i="8"/>
  <c r="AJ3056" i="8"/>
  <c r="AK3056" i="8" s="1" a="1"/>
  <c r="AK3056" i="8" s="1"/>
  <c r="D3056" i="8" s="1" a="1"/>
  <c r="D3056" i="8" s="1"/>
  <c r="AK8424" i="8" a="1"/>
  <c r="AK8424" i="8" s="1"/>
  <c r="AK8382" i="8" a="1"/>
  <c r="AK8382" i="8" s="1"/>
  <c r="D8382" i="8" s="1" a="1"/>
  <c r="D8382" i="8" s="1"/>
  <c r="AJ7641" i="8"/>
  <c r="AK7641" i="8" s="1" a="1"/>
  <c r="AK7641" i="8" s="1"/>
  <c r="AJ6945" i="8"/>
  <c r="AK6945" i="8" s="1" a="1"/>
  <c r="AK6945" i="8" s="1"/>
  <c r="AJ923" i="8"/>
  <c r="AK923" i="8" s="1" a="1"/>
  <c r="AK923" i="8" s="1"/>
  <c r="AK916" i="8" a="1"/>
  <c r="AK916" i="8" s="1"/>
  <c r="AJ5074" i="8"/>
  <c r="AK5074" i="8" s="1" a="1"/>
  <c r="AK5074" i="8" s="1"/>
  <c r="AJ258" i="8"/>
  <c r="AK258" i="8" s="1" a="1"/>
  <c r="AK258" i="8" s="1"/>
  <c r="D258" i="8" s="1" a="1"/>
  <c r="D258" i="8" s="1"/>
  <c r="AK3469" i="8" a="1"/>
  <c r="AK3469" i="8" s="1"/>
  <c r="AK832" i="8" a="1"/>
  <c r="AK832" i="8" s="1"/>
  <c r="AK1681" i="8" a="1"/>
  <c r="AK1681" i="8" s="1"/>
  <c r="AK5928" i="8" a="1"/>
  <c r="AK5928" i="8" s="1"/>
  <c r="AK1197" i="8" a="1"/>
  <c r="AK1197" i="8" s="1"/>
  <c r="AK4656" i="8" a="1"/>
  <c r="AK4656" i="8" s="1"/>
  <c r="AK8162" i="8" a="1"/>
  <c r="AK8162" i="8" s="1"/>
  <c r="D8162" i="8" s="1" a="1"/>
  <c r="D8162" i="8" s="1"/>
  <c r="AK1352" i="8" a="1"/>
  <c r="AK1352" i="8" s="1"/>
  <c r="AK6362" i="8" a="1"/>
  <c r="AK6362" i="8" s="1"/>
  <c r="AK3495" i="8" a="1"/>
  <c r="AK3495" i="8" s="1"/>
  <c r="AK7178" i="8" a="1"/>
  <c r="AK7178" i="8" s="1"/>
  <c r="AK8372" i="8" a="1"/>
  <c r="AK8372" i="8" s="1"/>
  <c r="AJ904" i="8"/>
  <c r="AK904" i="8" s="1" a="1"/>
  <c r="AK904" i="8" s="1"/>
  <c r="AJ3303" i="8"/>
  <c r="AK3303" i="8" s="1" a="1"/>
  <c r="AK3303" i="8" s="1"/>
  <c r="AK3169" i="8" a="1"/>
  <c r="AK3169" i="8" s="1"/>
  <c r="D3169" i="8" s="1" a="1"/>
  <c r="D3169" i="8" s="1"/>
  <c r="AJ7704" i="8"/>
  <c r="AK7704" i="8" s="1" a="1"/>
  <c r="AK7704" i="8" s="1"/>
  <c r="AK7701" i="8" a="1"/>
  <c r="AK7701" i="8" s="1"/>
  <c r="AJ1662" i="8"/>
  <c r="AK1662" i="8" s="1" a="1"/>
  <c r="AK1662" i="8" s="1"/>
  <c r="AK5938" i="8" a="1"/>
  <c r="AK5938" i="8" s="1"/>
  <c r="AJ4615" i="8"/>
  <c r="AK4615" i="8" s="1" a="1"/>
  <c r="AK4615" i="8" s="1"/>
  <c r="AK4612" i="8" a="1"/>
  <c r="AK4612" i="8" s="1"/>
  <c r="D4612" i="8" s="1" a="1"/>
  <c r="D4612" i="8" s="1"/>
  <c r="AJ5243" i="8"/>
  <c r="AK5243" i="8" s="1" a="1"/>
  <c r="AK5243" i="8" s="1"/>
  <c r="AK5240" i="8" a="1"/>
  <c r="AK5240" i="8" s="1"/>
  <c r="AJ4637" i="8"/>
  <c r="AK4637" i="8" s="1" a="1"/>
  <c r="AK4637" i="8" s="1"/>
  <c r="AK4634" i="8" a="1"/>
  <c r="AK4634" i="8" s="1"/>
  <c r="AJ8150" i="8"/>
  <c r="AJ8144" i="8"/>
  <c r="AK8144" i="8" s="1" a="1"/>
  <c r="AK8144" i="8" s="1"/>
  <c r="D8144" i="8" s="1" a="1"/>
  <c r="D8144" i="8" s="1"/>
  <c r="AK8138" i="8" a="1"/>
  <c r="AK8138" i="8" s="1"/>
  <c r="AJ8322" i="8"/>
  <c r="AK8322" i="8" s="1" a="1"/>
  <c r="AK8322" i="8" s="1"/>
  <c r="D8322" i="8" s="1" a="1"/>
  <c r="D8322" i="8" s="1"/>
  <c r="AK8316" i="8" a="1"/>
  <c r="AK8316" i="8" s="1"/>
  <c r="AJ8286" i="8"/>
  <c r="AJ4696" i="8"/>
  <c r="AJ4693" i="8"/>
  <c r="AK2155" i="8" a="1"/>
  <c r="AK2155" i="8" s="1"/>
  <c r="AJ2151" i="8"/>
  <c r="AJ2964" i="8"/>
  <c r="AJ4081" i="8"/>
  <c r="AK4081" i="8" s="1" a="1"/>
  <c r="AK4081" i="8" s="1"/>
  <c r="AK784" i="8" a="1"/>
  <c r="AK784" i="8" s="1"/>
  <c r="AJ6156" i="8"/>
  <c r="AJ6154" i="8"/>
  <c r="AK6154" i="8" s="1" a="1"/>
  <c r="AK6154" i="8" s="1"/>
  <c r="AJ6233" i="8"/>
  <c r="AK6227" i="8" a="1"/>
  <c r="AK6227" i="8" s="1"/>
  <c r="AJ6223" i="8"/>
  <c r="AJ6221" i="8"/>
  <c r="AK6221" i="8" s="1" a="1"/>
  <c r="AK6221" i="8" s="1"/>
  <c r="D6221" i="8" s="1" a="1"/>
  <c r="D6221" i="8" s="1"/>
  <c r="AJ6874" i="8"/>
  <c r="AJ6871" i="8"/>
  <c r="AK6871" i="8" s="1" a="1"/>
  <c r="AK6871" i="8" s="1"/>
  <c r="D6871" i="8" s="1" a="1"/>
  <c r="D6871" i="8" s="1"/>
  <c r="AK4619" i="8" a="1"/>
  <c r="AK4619" i="8" s="1"/>
  <c r="AJ7916" i="8"/>
  <c r="AK7916" i="8" s="1" a="1"/>
  <c r="AK7916" i="8" s="1"/>
  <c r="D7916" i="8" s="1" a="1"/>
  <c r="D7916" i="8" s="1"/>
  <c r="AK8375" i="8" a="1"/>
  <c r="AK8375" i="8" s="1"/>
  <c r="AJ1883" i="8"/>
  <c r="AK1883" i="8" s="1" a="1"/>
  <c r="AK1883" i="8" s="1"/>
  <c r="AJ5872" i="8"/>
  <c r="AK5872" i="8" s="1" a="1"/>
  <c r="AK5872" i="8" s="1"/>
  <c r="D5872" i="8" s="1" a="1"/>
  <c r="D5872" i="8" s="1"/>
  <c r="AJ6952" i="8"/>
  <c r="AK6952" i="8" s="1" a="1"/>
  <c r="AK6952" i="8" s="1"/>
  <c r="D6952" i="8" s="1" a="1"/>
  <c r="D6952" i="8" s="1"/>
  <c r="AJ4857" i="8"/>
  <c r="AK4857" i="8" s="1" a="1"/>
  <c r="AK4857" i="8" s="1"/>
  <c r="AJ6016" i="8"/>
  <c r="AK6016" i="8" s="1" a="1"/>
  <c r="AK6016" i="8" s="1"/>
  <c r="D6016" i="8" s="1" a="1"/>
  <c r="D6016" i="8" s="1"/>
  <c r="AJ843" i="8"/>
  <c r="AJ6512" i="8"/>
  <c r="AJ2169" i="8"/>
  <c r="AK1169" i="8" a="1"/>
  <c r="AK1169" i="8" s="1"/>
  <c r="AJ1310" i="8"/>
  <c r="AJ3468" i="8"/>
  <c r="AJ1393" i="8"/>
  <c r="AK1393" i="8" s="1" a="1"/>
  <c r="AK1393" i="8" s="1"/>
  <c r="AK1390" i="8" a="1"/>
  <c r="AK1390" i="8" s="1"/>
  <c r="AJ1386" i="8"/>
  <c r="AK824" i="8" a="1"/>
  <c r="AK824" i="8" s="1"/>
  <c r="AK1673" i="8" a="1"/>
  <c r="AK1673" i="8" s="1"/>
  <c r="AK3235" i="8" a="1"/>
  <c r="AK3235" i="8" s="1"/>
  <c r="D3235" i="8" s="1" a="1"/>
  <c r="D3235" i="8" s="1"/>
  <c r="AK1189" i="8" a="1"/>
  <c r="AK1189" i="8" s="1"/>
  <c r="D1189" i="8" s="1" a="1"/>
  <c r="D1189" i="8" s="1"/>
  <c r="AK4648" i="8" a="1"/>
  <c r="AK4648" i="8" s="1"/>
  <c r="AK8154" i="8" a="1"/>
  <c r="AK8154" i="8" s="1"/>
  <c r="AK4718" i="8" a="1"/>
  <c r="AK4718" i="8" s="1"/>
  <c r="D4718" i="8" s="1" a="1"/>
  <c r="D4718" i="8" s="1"/>
  <c r="AK1347" i="8" a="1"/>
  <c r="AK1347" i="8" s="1"/>
  <c r="AK795" i="8" a="1"/>
  <c r="AK795" i="8" s="1"/>
  <c r="AK6238" i="8" a="1"/>
  <c r="AK6238" i="8" s="1"/>
  <c r="AJ7183" i="8"/>
  <c r="AK7173" i="8" a="1"/>
  <c r="AK7173" i="8" s="1"/>
  <c r="AJ6883" i="8"/>
  <c r="AK6877" i="8" a="1"/>
  <c r="AK6877" i="8" s="1"/>
  <c r="AJ6873" i="8"/>
  <c r="AK4622" i="8" a="1"/>
  <c r="AK4622" i="8" s="1"/>
  <c r="AK8398" i="8" a="1"/>
  <c r="AK8398" i="8" s="1"/>
  <c r="D8398" i="8" s="1" a="1"/>
  <c r="D8398" i="8" s="1"/>
  <c r="AJ7657" i="8"/>
  <c r="AK7657" i="8" s="1" a="1"/>
  <c r="AK7657" i="8" s="1"/>
  <c r="D7657" i="8" s="1" a="1"/>
  <c r="D7657" i="8" s="1"/>
  <c r="AJ6633" i="8"/>
  <c r="AK6633" i="8" s="1" a="1"/>
  <c r="AK6633" i="8" s="1"/>
  <c r="AJ1329" i="8"/>
  <c r="AJ1733" i="8"/>
  <c r="AJ6518" i="8"/>
  <c r="AJ838" i="8"/>
  <c r="AJ2165" i="8"/>
  <c r="AK1306" i="8" a="1"/>
  <c r="AK1306" i="8" s="1"/>
  <c r="AJ1392" i="8"/>
  <c r="AK1392" i="8" s="1" a="1"/>
  <c r="AK1392" i="8" s="1"/>
  <c r="AK3161" i="8" a="1"/>
  <c r="AK3161" i="8" s="1"/>
  <c r="AJ826" i="8"/>
  <c r="AK826" i="8" s="1" a="1"/>
  <c r="AK826" i="8" s="1"/>
  <c r="D826" i="8" s="1" a="1"/>
  <c r="D826" i="8" s="1"/>
  <c r="AK8025" i="8" a="1"/>
  <c r="AK8025" i="8" s="1"/>
  <c r="AJ1675" i="8"/>
  <c r="AK1675" i="8" s="1" a="1"/>
  <c r="AK1675" i="8" s="1"/>
  <c r="D1675" i="8" s="1" a="1"/>
  <c r="D1675" i="8" s="1"/>
  <c r="AK5930" i="8" a="1"/>
  <c r="AK5930" i="8" s="1"/>
  <c r="AJ3237" i="8"/>
  <c r="AK3237" i="8" s="1" a="1"/>
  <c r="AK3237" i="8" s="1"/>
  <c r="D3237" i="8" s="1" a="1"/>
  <c r="D3237" i="8" s="1"/>
  <c r="AJ1191" i="8"/>
  <c r="AK1191" i="8" s="1" a="1"/>
  <c r="AK1191" i="8" s="1"/>
  <c r="AK5232" i="8" a="1"/>
  <c r="AK5232" i="8" s="1"/>
  <c r="AJ4650" i="8"/>
  <c r="AK4650" i="8" s="1" a="1"/>
  <c r="AK4650" i="8" s="1"/>
  <c r="D4650" i="8" s="1" a="1"/>
  <c r="D4650" i="8" s="1"/>
  <c r="AK8164" i="8" a="1"/>
  <c r="AK8164" i="8" s="1"/>
  <c r="D8164" i="8" s="1" a="1"/>
  <c r="D8164" i="8" s="1"/>
  <c r="AJ8156" i="8"/>
  <c r="AK8156" i="8" s="1" a="1"/>
  <c r="AK8156" i="8" s="1"/>
  <c r="D8156" i="8" s="1" a="1"/>
  <c r="D8156" i="8" s="1"/>
  <c r="AK8134" i="8" a="1"/>
  <c r="AK8134" i="8" s="1"/>
  <c r="AJ7945" i="8"/>
  <c r="AK7945" i="8" s="1" a="1"/>
  <c r="AK7945" i="8" s="1"/>
  <c r="D7945" i="8" s="1" a="1"/>
  <c r="D7945" i="8" s="1"/>
  <c r="AK8616" i="8" a="1"/>
  <c r="AK8616" i="8" s="1"/>
  <c r="AJ8612" i="8"/>
  <c r="AK8612" i="8" s="1" a="1"/>
  <c r="AK8612" i="8" s="1"/>
  <c r="D8612" i="8" s="1" a="1"/>
  <c r="D8612" i="8" s="1"/>
  <c r="AK8606" i="8" a="1"/>
  <c r="AK8606" i="8" s="1"/>
  <c r="AJ8600" i="8"/>
  <c r="AK8600" i="8" s="1" a="1"/>
  <c r="AK8600" i="8" s="1"/>
  <c r="D8600" i="8" s="1" a="1"/>
  <c r="D8600" i="8" s="1"/>
  <c r="AK8312" i="8" a="1"/>
  <c r="AK8312" i="8" s="1"/>
  <c r="AJ8306" i="8"/>
  <c r="AK8306" i="8" s="1" a="1"/>
  <c r="AK8306" i="8" s="1"/>
  <c r="D8306" i="8" s="1" a="1"/>
  <c r="D8306" i="8" s="1"/>
  <c r="AK8300" i="8" a="1"/>
  <c r="AK8300" i="8" s="1"/>
  <c r="AJ8296" i="8"/>
  <c r="AK8296" i="8" s="1" a="1"/>
  <c r="AK8296" i="8" s="1"/>
  <c r="D8296" i="8" s="1" a="1"/>
  <c r="D8296" i="8" s="1"/>
  <c r="AJ8294" i="8"/>
  <c r="AK8288" i="8" a="1"/>
  <c r="AK8288" i="8" s="1"/>
  <c r="AJ4689" i="8"/>
  <c r="AK2268" i="8" a="1"/>
  <c r="AK2268" i="8" s="1"/>
  <c r="AJ1354" i="8"/>
  <c r="AK1354" i="8" s="1" a="1"/>
  <c r="AK1354" i="8" s="1"/>
  <c r="D1354" i="8" s="1" a="1"/>
  <c r="D1354" i="8" s="1"/>
  <c r="AJ5412" i="8"/>
  <c r="AK5412" i="8" s="1" a="1"/>
  <c r="AK5412" i="8" s="1"/>
  <c r="D5412" i="8" s="1" a="1"/>
  <c r="D5412" i="8" s="1"/>
  <c r="AK5406" i="8" a="1"/>
  <c r="AK5406" i="8" s="1"/>
  <c r="D5406" i="8" s="1" a="1"/>
  <c r="D5406" i="8" s="1"/>
  <c r="AJ4077" i="8"/>
  <c r="AK6370" i="8" a="1"/>
  <c r="AK6370" i="8" s="1"/>
  <c r="AJ6364" i="8"/>
  <c r="AK6364" i="8" s="1" a="1"/>
  <c r="AK6364" i="8" s="1"/>
  <c r="D6364" i="8" s="1" a="1"/>
  <c r="D6364" i="8" s="1"/>
  <c r="AJ792" i="8"/>
  <c r="AK792" i="8" s="1" a="1"/>
  <c r="AK792" i="8" s="1"/>
  <c r="D792" i="8" s="1" a="1"/>
  <c r="D792" i="8" s="1"/>
  <c r="AJ3509" i="8"/>
  <c r="AK3503" i="8" a="1"/>
  <c r="AK3503" i="8" s="1"/>
  <c r="AJ3497" i="8"/>
  <c r="AK3497" i="8" s="1" a="1"/>
  <c r="AK3497" i="8" s="1"/>
  <c r="D3497" i="8" s="1" a="1"/>
  <c r="D3497" i="8" s="1"/>
  <c r="AJ6232" i="8"/>
  <c r="AJ7192" i="8"/>
  <c r="AK7186" i="8" a="1"/>
  <c r="AK7186" i="8" s="1"/>
  <c r="AJ7182" i="8"/>
  <c r="AJ7180" i="8"/>
  <c r="AK7180" i="8" s="1" a="1"/>
  <c r="AK7180" i="8" s="1"/>
  <c r="D7180" i="8" s="1" a="1"/>
  <c r="D7180" i="8" s="1"/>
  <c r="AJ2043" i="8"/>
  <c r="AK2043" i="8" s="1" a="1"/>
  <c r="AK2043" i="8" s="1"/>
  <c r="AK6879" i="8" a="1"/>
  <c r="AK6879" i="8" s="1"/>
  <c r="D6879" i="8" s="1" a="1"/>
  <c r="D6879" i="8" s="1"/>
  <c r="AK3569" i="8" a="1"/>
  <c r="AK3569" i="8" s="1"/>
  <c r="D3569" i="8" s="1" a="1"/>
  <c r="D3569" i="8" s="1"/>
  <c r="AJ3562" i="8"/>
  <c r="AK3562" i="8" s="1" a="1"/>
  <c r="AK3562" i="8" s="1"/>
  <c r="D3562" i="8" s="1" a="1"/>
  <c r="D3562" i="8" s="1"/>
  <c r="AK8388" i="8" a="1"/>
  <c r="AK8388" i="8" s="1"/>
  <c r="AK7656" i="8" a="1"/>
  <c r="AK7656" i="8" s="1"/>
  <c r="D7656" i="8" s="1" a="1"/>
  <c r="D7656" i="8" s="1"/>
  <c r="AJ6625" i="8"/>
  <c r="AK6625" i="8" s="1" a="1"/>
  <c r="AK6625" i="8" s="1"/>
  <c r="D6625" i="8" s="1" a="1"/>
  <c r="D6625" i="8" s="1"/>
  <c r="AJ5431" i="8"/>
  <c r="AK5431" i="8" s="1" a="1"/>
  <c r="AK5431" i="8" s="1"/>
  <c r="AJ895" i="8"/>
  <c r="AK895" i="8" s="1" a="1"/>
  <c r="AK895" i="8" s="1"/>
  <c r="AJ2755" i="8"/>
  <c r="AJ2752" i="8"/>
  <c r="AJ2745" i="8"/>
  <c r="AK2745" i="8" s="1" a="1"/>
  <c r="AK2745" i="8" s="1"/>
  <c r="D2745" i="8" s="1" a="1"/>
  <c r="D2745" i="8" s="1"/>
  <c r="AK646" i="8" a="1"/>
  <c r="AK646" i="8" s="1"/>
  <c r="D646" i="8" s="1" a="1"/>
  <c r="D646" i="8" s="1"/>
  <c r="AJ642" i="8"/>
  <c r="AJ1338" i="8"/>
  <c r="AK1338" i="8" s="1" a="1"/>
  <c r="AK1338" i="8" s="1"/>
  <c r="D1338" i="8" s="1" a="1"/>
  <c r="D1338" i="8" s="1"/>
  <c r="AJ1742" i="8"/>
  <c r="AK1742" i="8" s="1" a="1"/>
  <c r="AK1742" i="8" s="1"/>
  <c r="D1742" i="8" s="1" a="1"/>
  <c r="D1742" i="8" s="1"/>
  <c r="AJ5900" i="8"/>
  <c r="AK5900" i="8" s="1" a="1"/>
  <c r="AK5900" i="8" s="1"/>
  <c r="D5900" i="8" s="1" a="1"/>
  <c r="D5900" i="8" s="1"/>
  <c r="AJ6511" i="8"/>
  <c r="AK6511" i="8" s="1" a="1"/>
  <c r="AK6511" i="8" s="1"/>
  <c r="AJ2164" i="8"/>
  <c r="AJ3467" i="8"/>
  <c r="AJ1389" i="8"/>
  <c r="AJ1385" i="8"/>
  <c r="AK1385" i="8" s="1" a="1"/>
  <c r="AK1385" i="8" s="1"/>
  <c r="AK4085" i="8" a="1"/>
  <c r="AK4085" i="8" s="1"/>
  <c r="AJ6506" i="8"/>
  <c r="AJ830" i="8"/>
  <c r="AJ7714" i="8"/>
  <c r="AJ7710" i="8"/>
  <c r="AK7710" i="8" s="1" a="1"/>
  <c r="AK7710" i="8" s="1"/>
  <c r="AK7707" i="8" a="1"/>
  <c r="AK7707" i="8" s="1"/>
  <c r="D7707" i="8" s="1" a="1"/>
  <c r="D7707" i="8" s="1"/>
  <c r="AJ7703" i="8"/>
  <c r="AJ1679" i="8"/>
  <c r="AJ1672" i="8"/>
  <c r="AJ1668" i="8"/>
  <c r="AK1668" i="8" s="1" a="1"/>
  <c r="AK1668" i="8" s="1"/>
  <c r="AK1665" i="8" a="1"/>
  <c r="AK1665" i="8" s="1"/>
  <c r="D1665" i="8" s="1" a="1"/>
  <c r="D1665" i="8" s="1"/>
  <c r="AJ1661" i="8"/>
  <c r="AJ5926" i="8"/>
  <c r="AJ815" i="8"/>
  <c r="AJ811" i="8"/>
  <c r="AK811" i="8" s="1" a="1"/>
  <c r="AK811" i="8" s="1"/>
  <c r="D811" i="8" s="1" a="1"/>
  <c r="D811" i="8" s="1"/>
  <c r="AK4618" i="8" a="1"/>
  <c r="AK4618" i="8" s="1"/>
  <c r="D4618" i="8" s="1" a="1"/>
  <c r="D4618" i="8" s="1"/>
  <c r="AJ4614" i="8"/>
  <c r="AJ1195" i="8"/>
  <c r="AJ1188" i="8"/>
  <c r="AJ1184" i="8"/>
  <c r="AK1184" i="8" s="1" a="1"/>
  <c r="AK1184" i="8" s="1"/>
  <c r="D1184" i="8" s="1" a="1"/>
  <c r="D1184" i="8" s="1"/>
  <c r="AK1181" i="8" a="1"/>
  <c r="AK1181" i="8" s="1"/>
  <c r="AJ5242" i="8"/>
  <c r="AJ4654" i="8"/>
  <c r="AJ4647" i="8"/>
  <c r="AJ4643" i="8"/>
  <c r="AK4643" i="8" s="1" a="1"/>
  <c r="AK4643" i="8" s="1"/>
  <c r="AK4640" i="8" a="1"/>
  <c r="AK4640" i="8" s="1"/>
  <c r="AJ4636" i="8"/>
  <c r="AJ8160" i="8"/>
  <c r="AJ8153" i="8"/>
  <c r="AJ8140" i="8"/>
  <c r="AK8140" i="8" s="1" a="1"/>
  <c r="AK8140" i="8" s="1"/>
  <c r="AJ8594" i="8"/>
  <c r="AJ8582" i="8"/>
  <c r="AJ8318" i="8"/>
  <c r="AK8318" i="8" s="1" a="1"/>
  <c r="AK8318" i="8" s="1"/>
  <c r="AK4707" i="8" a="1"/>
  <c r="AK4707" i="8" s="1"/>
  <c r="AK1356" i="8" a="1"/>
  <c r="AK1356" i="8" s="1"/>
  <c r="AJ2160" i="8"/>
  <c r="AJ2157" i="8"/>
  <c r="AJ5409" i="8"/>
  <c r="AJ789" i="8"/>
  <c r="AJ786" i="8"/>
  <c r="AK786" i="8" s="1" a="1"/>
  <c r="AK786" i="8" s="1"/>
  <c r="AK6235" i="8" a="1"/>
  <c r="AK6235" i="8" s="1"/>
  <c r="AJ6231" i="8"/>
  <c r="AJ6229" i="8"/>
  <c r="AK6229" i="8" s="1" a="1"/>
  <c r="AK6229" i="8" s="1"/>
  <c r="D6229" i="8" s="1" a="1"/>
  <c r="D6229" i="8" s="1"/>
  <c r="AK3061" i="8" a="1"/>
  <c r="AK3061" i="8" s="1"/>
  <c r="AJ3631" i="8"/>
  <c r="AK3631" i="8" s="1" a="1"/>
  <c r="AK3631" i="8" s="1"/>
  <c r="D3631" i="8" s="1" a="1"/>
  <c r="D3631" i="8" s="1"/>
  <c r="AK8391" i="8" a="1"/>
  <c r="AK8391" i="8" s="1"/>
  <c r="AK8383" i="8" a="1"/>
  <c r="AK8383" i="8" s="1"/>
  <c r="AJ7635" i="8"/>
  <c r="AK1882" i="8" a="1"/>
  <c r="AK1882" i="8" s="1"/>
  <c r="D1882" i="8" s="1" a="1"/>
  <c r="D1882" i="8" s="1"/>
  <c r="AK2308" i="8" a="1"/>
  <c r="AK2308" i="8" s="1"/>
  <c r="AJ947" i="8"/>
  <c r="AK947" i="8" s="1" a="1"/>
  <c r="AK947" i="8" s="1"/>
  <c r="AJ7618" i="8"/>
  <c r="AK7618" i="8" s="1" a="1"/>
  <c r="AK7618" i="8" s="1"/>
  <c r="D7618" i="8" s="1" a="1"/>
  <c r="D7618" i="8" s="1"/>
  <c r="AJ3059" i="8"/>
  <c r="AJ4623" i="8"/>
  <c r="AJ4621" i="8"/>
  <c r="AK4621" i="8" s="1" a="1"/>
  <c r="AK4621" i="8" s="1"/>
  <c r="D4621" i="8" s="1" a="1"/>
  <c r="D4621" i="8" s="1"/>
  <c r="AJ8385" i="8"/>
  <c r="AJ8370" i="8"/>
  <c r="AJ7650" i="8"/>
  <c r="AJ7648" i="8"/>
  <c r="AK7648" i="8" s="1" a="1"/>
  <c r="AK7648" i="8" s="1"/>
  <c r="D7648" i="8" s="1" a="1"/>
  <c r="D7648" i="8" s="1"/>
  <c r="AJ7638" i="8"/>
  <c r="AK7638" i="8" s="1" a="1"/>
  <c r="AK7638" i="8" s="1"/>
  <c r="AJ6637" i="8"/>
  <c r="AJ6615" i="8"/>
  <c r="AJ6612" i="8"/>
  <c r="AK6612" i="8" s="1" a="1"/>
  <c r="AK6612" i="8" s="1"/>
  <c r="D6612" i="8" s="1" a="1"/>
  <c r="D6612" i="8" s="1"/>
  <c r="AJ5427" i="8"/>
  <c r="AJ1215" i="8"/>
  <c r="AJ1212" i="8"/>
  <c r="AJ1209" i="8"/>
  <c r="AK1209" i="8" s="1" a="1"/>
  <c r="AK1209" i="8" s="1"/>
  <c r="D1209" i="8" s="1" a="1"/>
  <c r="D1209" i="8" s="1"/>
  <c r="AJ6948" i="8"/>
  <c r="AJ2314" i="8"/>
  <c r="AJ2311" i="8"/>
  <c r="AJ950" i="8"/>
  <c r="AK950" i="8" s="1" a="1"/>
  <c r="AK950" i="8" s="1"/>
  <c r="AJ940" i="8"/>
  <c r="AK940" i="8" s="1" a="1"/>
  <c r="AK940" i="8" s="1"/>
  <c r="D940" i="8" s="1" a="1"/>
  <c r="D940" i="8" s="1"/>
  <c r="AJ936" i="8"/>
  <c r="AK936" i="8" s="1" a="1"/>
  <c r="AK936" i="8" s="1"/>
  <c r="AJ926" i="8"/>
  <c r="AK926" i="8" s="1" a="1"/>
  <c r="AK926" i="8" s="1"/>
  <c r="AJ4864" i="8"/>
  <c r="AK4864" i="8" s="1" a="1"/>
  <c r="AK4864" i="8" s="1"/>
  <c r="D4864" i="8" s="1" a="1"/>
  <c r="D4864" i="8" s="1"/>
  <c r="AJ4842" i="8"/>
  <c r="AJ4839" i="8"/>
  <c r="AJ4832" i="8"/>
  <c r="AK4832" i="8" s="1" a="1"/>
  <c r="AK4832" i="8" s="1"/>
  <c r="AJ5497" i="8"/>
  <c r="AJ5494" i="8"/>
  <c r="AJ5487" i="8"/>
  <c r="AK5487" i="8" s="1" a="1"/>
  <c r="AK5487" i="8" s="1"/>
  <c r="AJ3672" i="8"/>
  <c r="AJ3669" i="8"/>
  <c r="AJ6212" i="8"/>
  <c r="AK6212" i="8" s="1" a="1"/>
  <c r="AK6212" i="8" s="1"/>
  <c r="AJ5059" i="8"/>
  <c r="AJ4602" i="8"/>
  <c r="AK4602" i="8" s="1" a="1"/>
  <c r="AK4602" i="8" s="1"/>
  <c r="AK7255" i="8" a="1"/>
  <c r="AK7255" i="8" s="1"/>
  <c r="AJ749" i="8"/>
  <c r="AK749" i="8" s="1" a="1"/>
  <c r="AK749" i="8" s="1"/>
  <c r="D749" i="8" s="1" a="1"/>
  <c r="D749" i="8" s="1"/>
  <c r="AJ735" i="8"/>
  <c r="AK735" i="8" s="1" a="1"/>
  <c r="AK735" i="8" s="1"/>
  <c r="D735" i="8" s="1" a="1"/>
  <c r="D735" i="8" s="1"/>
  <c r="AJ4803" i="8"/>
  <c r="AK4803" i="8" s="1" a="1"/>
  <c r="AK4803" i="8" s="1"/>
  <c r="AJ1809" i="8"/>
  <c r="AK1809" i="8" s="1" a="1"/>
  <c r="AK1809" i="8" s="1"/>
  <c r="D1809" i="8" s="1" a="1"/>
  <c r="D1809" i="8" s="1"/>
  <c r="AK6621" i="8" a="1"/>
  <c r="AK6621" i="8" s="1"/>
  <c r="D6621" i="8" s="1" a="1"/>
  <c r="D6621" i="8" s="1"/>
  <c r="AK2148" i="8" a="1"/>
  <c r="AK2148" i="8" s="1"/>
  <c r="AK4400" i="8" a="1"/>
  <c r="AK4400" i="8" s="1"/>
  <c r="D4400" i="8" s="1" a="1"/>
  <c r="D4400" i="8" s="1"/>
  <c r="AK1413" i="8" a="1"/>
  <c r="AK1413" i="8" s="1"/>
  <c r="AK6961" i="8" a="1"/>
  <c r="AK6961" i="8" s="1"/>
  <c r="AK943" i="8" a="1"/>
  <c r="AK943" i="8" s="1"/>
  <c r="AK919" i="8" a="1"/>
  <c r="AK919" i="8" s="1"/>
  <c r="D919" i="8" s="1" a="1"/>
  <c r="D919" i="8" s="1"/>
  <c r="AK912" i="8" a="1"/>
  <c r="AK912" i="8" s="1"/>
  <c r="AK903" i="8" a="1"/>
  <c r="AK903" i="8" s="1"/>
  <c r="AK7804" i="8" a="1"/>
  <c r="AK7804" i="8" s="1"/>
  <c r="AK220" i="8" a="1"/>
  <c r="AK220" i="8" s="1"/>
  <c r="AK217" i="8" a="1"/>
  <c r="AK217" i="8" s="1"/>
  <c r="AJ6683" i="8"/>
  <c r="AK6683" i="8" s="1" a="1"/>
  <c r="AK6683" i="8" s="1"/>
  <c r="D6683" i="8" s="1" a="1"/>
  <c r="D6683" i="8" s="1"/>
  <c r="AJ3058" i="8"/>
  <c r="AJ3634" i="8"/>
  <c r="AK3628" i="8" a="1"/>
  <c r="AK3628" i="8" s="1"/>
  <c r="AJ8425" i="8"/>
  <c r="AK8425" i="8" s="1" a="1"/>
  <c r="AK8425" i="8" s="1"/>
  <c r="D8425" i="8" s="1" a="1"/>
  <c r="D8425" i="8" s="1"/>
  <c r="AJ8423" i="8"/>
  <c r="AK8423" i="8" s="1" a="1"/>
  <c r="AK8423" i="8" s="1"/>
  <c r="D8423" i="8" s="1" a="1"/>
  <c r="D8423" i="8" s="1"/>
  <c r="AJ7659" i="8"/>
  <c r="AJ7644" i="8"/>
  <c r="AJ6624" i="8"/>
  <c r="AK6624" i="8" s="1" a="1"/>
  <c r="AK6624" i="8" s="1"/>
  <c r="D6624" i="8" s="1" a="1"/>
  <c r="D6624" i="8" s="1"/>
  <c r="AJ4403" i="8"/>
  <c r="AJ5429" i="8"/>
  <c r="AJ5426" i="8"/>
  <c r="AJ5871" i="8"/>
  <c r="AK5871" i="8" s="1" a="1"/>
  <c r="AK5871" i="8" s="1"/>
  <c r="D5871" i="8" s="1" a="1"/>
  <c r="D5871" i="8" s="1"/>
  <c r="AK5864" i="8" a="1"/>
  <c r="AK5864" i="8" s="1"/>
  <c r="D5864" i="8" s="1" a="1"/>
  <c r="D5864" i="8" s="1"/>
  <c r="AJ808" i="8"/>
  <c r="AK808" i="8" s="1" a="1"/>
  <c r="AK808" i="8" s="1"/>
  <c r="D808" i="8" s="1" a="1"/>
  <c r="D808" i="8" s="1"/>
  <c r="AJ6964" i="8"/>
  <c r="AJ6947" i="8"/>
  <c r="AJ6944" i="8"/>
  <c r="AK6944" i="8" s="1" a="1"/>
  <c r="AK6944" i="8" s="1"/>
  <c r="AK2317" i="8" a="1"/>
  <c r="AK2317" i="8" s="1"/>
  <c r="D2317" i="8" s="1" a="1"/>
  <c r="D2317" i="8" s="1"/>
  <c r="AJ966" i="8"/>
  <c r="AK966" i="8" s="1" a="1"/>
  <c r="AK966" i="8" s="1"/>
  <c r="D966" i="8" s="1" a="1"/>
  <c r="D966" i="8" s="1"/>
  <c r="AJ956" i="8"/>
  <c r="AK956" i="8" s="1" a="1"/>
  <c r="AK956" i="8" s="1"/>
  <c r="D956" i="8" s="1" a="1"/>
  <c r="D956" i="8" s="1"/>
  <c r="AJ952" i="8"/>
  <c r="AK952" i="8" s="1" a="1"/>
  <c r="AK952" i="8" s="1"/>
  <c r="AJ946" i="8"/>
  <c r="AK942" i="8" a="1"/>
  <c r="AK942" i="8" s="1"/>
  <c r="AJ932" i="8"/>
  <c r="AJ928" i="8"/>
  <c r="AJ922" i="8"/>
  <c r="AJ918" i="8"/>
  <c r="AK918" i="8" s="1" a="1"/>
  <c r="AK918" i="8" s="1"/>
  <c r="AJ905" i="8"/>
  <c r="AJ4866" i="8"/>
  <c r="AK4866" i="8" s="1" a="1"/>
  <c r="AK4866" i="8" s="1"/>
  <c r="D4866" i="8" s="1" a="1"/>
  <c r="D4866" i="8" s="1"/>
  <c r="AJ4863" i="8"/>
  <c r="AJ4856" i="8"/>
  <c r="AK4856" i="8" s="1" a="1"/>
  <c r="AK4856" i="8" s="1"/>
  <c r="AJ4834" i="8"/>
  <c r="AK4834" i="8" s="1" a="1"/>
  <c r="AK4834" i="8" s="1"/>
  <c r="AJ4831" i="8"/>
  <c r="AJ4824" i="8"/>
  <c r="AK4824" i="8" s="1" a="1"/>
  <c r="AK4824" i="8" s="1"/>
  <c r="D4824" i="8" s="1" a="1"/>
  <c r="D4824" i="8" s="1"/>
  <c r="AJ5489" i="8"/>
  <c r="AK5489" i="8" s="1" a="1"/>
  <c r="AK5489" i="8" s="1"/>
  <c r="D5489" i="8" s="1" a="1"/>
  <c r="D5489" i="8" s="1"/>
  <c r="AJ5486" i="8"/>
  <c r="AJ5479" i="8"/>
  <c r="AK5479" i="8" s="1" a="1"/>
  <c r="AK5479" i="8" s="1"/>
  <c r="AJ6214" i="8"/>
  <c r="AK6214" i="8" s="1" a="1"/>
  <c r="AK6214" i="8" s="1"/>
  <c r="D6214" i="8" s="1" a="1"/>
  <c r="D6214" i="8" s="1"/>
  <c r="AJ6211" i="8"/>
  <c r="AJ5073" i="8"/>
  <c r="AK5073" i="8" s="1" a="1"/>
  <c r="AK5073" i="8" s="1"/>
  <c r="AK5055" i="8" a="1"/>
  <c r="AK5055" i="8" s="1"/>
  <c r="AJ7254" i="8"/>
  <c r="AK7254" i="8" s="1" a="1"/>
  <c r="AK7254" i="8" s="1"/>
  <c r="AJ3810" i="8"/>
  <c r="AK3810" i="8" s="1" a="1"/>
  <c r="AK3810" i="8" s="1"/>
  <c r="AK1275" i="8" a="1"/>
  <c r="AK1275" i="8" s="1"/>
  <c r="AJ820" i="8"/>
  <c r="AK820" i="8" s="1" a="1"/>
  <c r="AK820" i="8" s="1"/>
  <c r="D820" i="8" s="1" a="1"/>
  <c r="D820" i="8" s="1"/>
  <c r="AJ2443" i="8"/>
  <c r="AK2443" i="8" s="1" a="1"/>
  <c r="AK2443" i="8" s="1"/>
  <c r="D2443" i="8" s="1" a="1"/>
  <c r="D2443" i="8" s="1"/>
  <c r="AK2141" i="8" a="1"/>
  <c r="AK2141" i="8" s="1"/>
  <c r="D2141" i="8" s="1" a="1"/>
  <c r="D2141" i="8" s="1"/>
  <c r="AK1406" i="8" a="1"/>
  <c r="AK1406" i="8" s="1"/>
  <c r="AK959" i="8" a="1"/>
  <c r="AK959" i="8" s="1"/>
  <c r="AJ4600" i="8"/>
  <c r="AJ3298" i="8"/>
  <c r="AK3298" i="8" s="1" a="1"/>
  <c r="AK3298" i="8" s="1"/>
  <c r="AJ7616" i="8"/>
  <c r="AK8280" i="8" a="1"/>
  <c r="AK8280" i="8" s="1"/>
  <c r="AJ3778" i="8"/>
  <c r="AK3778" i="8" s="1" a="1"/>
  <c r="AK3778" i="8" s="1"/>
  <c r="AJ2501" i="8"/>
  <c r="AK2501" i="8" s="1" a="1"/>
  <c r="AK2501" i="8" s="1"/>
  <c r="AJ233" i="8"/>
  <c r="AK233" i="8" s="1" a="1"/>
  <c r="AK233" i="8" s="1"/>
  <c r="AJ1172" i="8"/>
  <c r="AK1172" i="8" s="1" a="1"/>
  <c r="AK1172" i="8" s="1"/>
  <c r="D1172" i="8" s="1" a="1"/>
  <c r="D1172" i="8" s="1"/>
  <c r="AJ5419" i="8"/>
  <c r="AK5419" i="8" s="1" a="1"/>
  <c r="AK5419" i="8" s="1"/>
  <c r="D5419" i="8" s="1" a="1"/>
  <c r="D5419" i="8" s="1"/>
  <c r="AJ3633" i="8"/>
  <c r="AJ8419" i="8"/>
  <c r="AK8396" i="8" a="1"/>
  <c r="AK8396" i="8" s="1"/>
  <c r="AJ8392" i="8"/>
  <c r="AJ8390" i="8"/>
  <c r="AK8390" i="8" s="1" a="1"/>
  <c r="AK8390" i="8" s="1"/>
  <c r="D8390" i="8" s="1" a="1"/>
  <c r="D8390" i="8" s="1"/>
  <c r="AJ7643" i="8"/>
  <c r="AJ6623" i="8"/>
  <c r="AJ2144" i="8"/>
  <c r="AJ4405" i="8"/>
  <c r="AJ4402" i="8"/>
  <c r="AJ4399" i="8"/>
  <c r="AK4399" i="8" s="1" a="1"/>
  <c r="AK4399" i="8" s="1"/>
  <c r="D4399" i="8" s="1" a="1"/>
  <c r="D4399" i="8" s="1"/>
  <c r="AK5432" i="8" a="1"/>
  <c r="AK5432" i="8" s="1"/>
  <c r="D5432" i="8" s="1" a="1"/>
  <c r="D5432" i="8" s="1"/>
  <c r="AJ1409" i="8"/>
  <c r="AJ6963" i="8"/>
  <c r="AJ6960" i="8"/>
  <c r="AK6960" i="8" s="1" a="1"/>
  <c r="AK6960" i="8" s="1"/>
  <c r="D6960" i="8" s="1" a="1"/>
  <c r="D6960" i="8" s="1"/>
  <c r="AK6953" i="8" a="1"/>
  <c r="AK6953" i="8" s="1"/>
  <c r="AJ2302" i="8"/>
  <c r="AK2302" i="8" s="1" a="1"/>
  <c r="AK2302" i="8" s="1"/>
  <c r="D2302" i="8" s="1" a="1"/>
  <c r="D2302" i="8" s="1"/>
  <c r="AJ962" i="8"/>
  <c r="AK958" i="8" a="1"/>
  <c r="AK958" i="8" s="1"/>
  <c r="AJ945" i="8"/>
  <c r="AK935" i="8" a="1"/>
  <c r="AK935" i="8" s="1"/>
  <c r="D935" i="8" s="1" a="1"/>
  <c r="D935" i="8" s="1"/>
  <c r="AK924" i="8" a="1"/>
  <c r="AK924" i="8" s="1"/>
  <c r="AJ921" i="8"/>
  <c r="AJ917" i="8"/>
  <c r="AJ915" i="8"/>
  <c r="AK915" i="8" s="1" a="1"/>
  <c r="AK915" i="8" s="1"/>
  <c r="D915" i="8" s="1" a="1"/>
  <c r="D915" i="8" s="1"/>
  <c r="AJ4858" i="8"/>
  <c r="AJ4855" i="8"/>
  <c r="AJ4848" i="8"/>
  <c r="AK4848" i="8" s="1" a="1"/>
  <c r="AK4848" i="8" s="1"/>
  <c r="AJ4826" i="8"/>
  <c r="AJ4823" i="8"/>
  <c r="AJ4816" i="8"/>
  <c r="AK4816" i="8" s="1" a="1"/>
  <c r="AK4816" i="8" s="1"/>
  <c r="AJ5481" i="8"/>
  <c r="AJ5478" i="8"/>
  <c r="AJ3678" i="8"/>
  <c r="AK3678" i="8" s="1" a="1"/>
  <c r="AK3678" i="8" s="1"/>
  <c r="AK6210" i="8" a="1"/>
  <c r="AK6210" i="8" s="1"/>
  <c r="AJ5075" i="8"/>
  <c r="AJ5072" i="8"/>
  <c r="AJ5065" i="8"/>
  <c r="AK5065" i="8" s="1" a="1"/>
  <c r="AK5065" i="8" s="1"/>
  <c r="D5065" i="8" s="1" a="1"/>
  <c r="D5065" i="8" s="1"/>
  <c r="AJ5054" i="8"/>
  <c r="AK5054" i="8" s="1" a="1"/>
  <c r="AK5054" i="8" s="1"/>
  <c r="AJ3308" i="8"/>
  <c r="AK3308" i="8" s="1" a="1"/>
  <c r="AK3308" i="8" s="1"/>
  <c r="AK7597" i="8" a="1"/>
  <c r="AK7597" i="8" s="1"/>
  <c r="AK7589" i="8" a="1"/>
  <c r="AK7589" i="8" s="1"/>
  <c r="AJ236" i="8"/>
  <c r="AK236" i="8" s="1" a="1"/>
  <c r="AK236" i="8" s="1"/>
  <c r="AK222" i="8" a="1"/>
  <c r="AK222" i="8" s="1"/>
  <c r="AK754" i="8" a="1"/>
  <c r="AK754" i="8" s="1"/>
  <c r="AJ751" i="8"/>
  <c r="AK751" i="8" s="1" a="1"/>
  <c r="AK751" i="8" s="1"/>
  <c r="AJ733" i="8"/>
  <c r="AK733" i="8" s="1" a="1"/>
  <c r="AK733" i="8" s="1"/>
  <c r="D733" i="8" s="1" a="1"/>
  <c r="D733" i="8" s="1"/>
  <c r="AK7356" i="8" a="1"/>
  <c r="AK7356" i="8" s="1"/>
  <c r="AJ4805" i="8"/>
  <c r="AK4805" i="8" s="1" a="1"/>
  <c r="AK4805" i="8" s="1"/>
  <c r="D4805" i="8" s="1" a="1"/>
  <c r="D4805" i="8" s="1"/>
  <c r="AJ6931" i="8"/>
  <c r="AK6931" i="8" s="1" a="1"/>
  <c r="AK6931" i="8" s="1"/>
  <c r="D6931" i="8" s="1" a="1"/>
  <c r="D6931" i="8" s="1"/>
  <c r="AK7646" i="8" a="1"/>
  <c r="AK7646" i="8" s="1"/>
  <c r="AK7636" i="8" a="1"/>
  <c r="AK7636" i="8" s="1"/>
  <c r="D7636" i="8" s="1" a="1"/>
  <c r="D7636" i="8" s="1"/>
  <c r="AK6613" i="8" a="1"/>
  <c r="AK6613" i="8" s="1"/>
  <c r="AK1210" i="8" a="1"/>
  <c r="AK1210" i="8" s="1"/>
  <c r="D1210" i="8" s="1" a="1"/>
  <c r="D1210" i="8" s="1"/>
  <c r="AK2309" i="8" a="1"/>
  <c r="AK2309" i="8" s="1"/>
  <c r="AJ228" i="8"/>
  <c r="AK228" i="8" s="1" a="1"/>
  <c r="AK228" i="8" s="1"/>
  <c r="D228" i="8" s="1" a="1"/>
  <c r="D228" i="8" s="1"/>
  <c r="AK225" i="8" a="1"/>
  <c r="AK225" i="8" s="1"/>
  <c r="AJ740" i="8"/>
  <c r="AK740" i="8" s="1" a="1"/>
  <c r="AK740" i="8" s="1"/>
  <c r="D740" i="8" s="1" a="1"/>
  <c r="D740" i="8" s="1"/>
  <c r="AJ6882" i="8"/>
  <c r="AJ6867" i="8"/>
  <c r="AK3567" i="8" a="1"/>
  <c r="AK3567" i="8" s="1"/>
  <c r="AJ3563" i="8"/>
  <c r="AJ3561" i="8"/>
  <c r="AK3561" i="8" s="1" a="1"/>
  <c r="AK3561" i="8" s="1"/>
  <c r="D3561" i="8" s="1" a="1"/>
  <c r="D3561" i="8" s="1"/>
  <c r="AJ4627" i="8"/>
  <c r="AK4627" i="8" s="1" a="1"/>
  <c r="AK4627" i="8" s="1"/>
  <c r="AJ8418" i="8"/>
  <c r="AJ8386" i="8"/>
  <c r="AK8380" i="8" a="1"/>
  <c r="AK8380" i="8" s="1"/>
  <c r="AJ8376" i="8"/>
  <c r="AK8376" i="8" s="1" a="1"/>
  <c r="AK8376" i="8" s="1"/>
  <c r="D8376" i="8" s="1" a="1"/>
  <c r="D8376" i="8" s="1"/>
  <c r="AJ8374" i="8"/>
  <c r="AK8374" i="8" s="1" a="1"/>
  <c r="AK8374" i="8" s="1"/>
  <c r="D8374" i="8" s="1" a="1"/>
  <c r="D8374" i="8" s="1"/>
  <c r="AJ7654" i="8"/>
  <c r="AK7654" i="8" s="1" a="1"/>
  <c r="AK7654" i="8" s="1"/>
  <c r="AJ7639" i="8"/>
  <c r="AJ6638" i="8"/>
  <c r="AJ6616" i="8"/>
  <c r="AJ2149" i="8"/>
  <c r="AK2149" i="8" s="1" a="1"/>
  <c r="AK2149" i="8" s="1"/>
  <c r="D2149" i="8" s="1" a="1"/>
  <c r="D2149" i="8" s="1"/>
  <c r="AJ2146" i="8"/>
  <c r="AJ2143" i="8"/>
  <c r="AJ2140" i="8"/>
  <c r="AK2140" i="8" s="1" a="1"/>
  <c r="AK2140" i="8" s="1"/>
  <c r="D2140" i="8" s="1" a="1"/>
  <c r="D2140" i="8" s="1"/>
  <c r="AK4408" i="8" a="1"/>
  <c r="AK4408" i="8" s="1"/>
  <c r="D4408" i="8" s="1" a="1"/>
  <c r="D4408" i="8" s="1"/>
  <c r="AJ1213" i="8"/>
  <c r="AJ1202" i="8"/>
  <c r="AK1202" i="8" s="1" a="1"/>
  <c r="AK1202" i="8" s="1"/>
  <c r="D1202" i="8" s="1" a="1"/>
  <c r="D1202" i="8" s="1"/>
  <c r="AJ1411" i="8"/>
  <c r="AJ1408" i="8"/>
  <c r="AJ1405" i="8"/>
  <c r="AK1405" i="8" s="1" a="1"/>
  <c r="AK1405" i="8" s="1"/>
  <c r="D1405" i="8" s="1" a="1"/>
  <c r="D1405" i="8" s="1"/>
  <c r="AK803" i="8" a="1"/>
  <c r="AK803" i="8" s="1"/>
  <c r="D803" i="8" s="1" a="1"/>
  <c r="D803" i="8" s="1"/>
  <c r="AJ2312" i="8"/>
  <c r="AJ2301" i="8"/>
  <c r="AK2301" i="8" s="1" a="1"/>
  <c r="AK2301" i="8" s="1"/>
  <c r="D2301" i="8" s="1" a="1"/>
  <c r="D2301" i="8" s="1"/>
  <c r="AJ961" i="8"/>
  <c r="AK951" i="8" a="1"/>
  <c r="AK951" i="8" s="1"/>
  <c r="D951" i="8" s="1" a="1"/>
  <c r="D951" i="8" s="1"/>
  <c r="AK927" i="8" a="1"/>
  <c r="AK927" i="8" s="1"/>
  <c r="AK920" i="8" a="1"/>
  <c r="AK920" i="8" s="1"/>
  <c r="AJ911" i="8"/>
  <c r="AJ901" i="8"/>
  <c r="AK901" i="8" s="1" a="1"/>
  <c r="AK901" i="8" s="1"/>
  <c r="AK4854" i="8" a="1"/>
  <c r="AK4854" i="8" s="1"/>
  <c r="D4854" i="8" s="1" a="1"/>
  <c r="D4854" i="8" s="1"/>
  <c r="AJ4850" i="8"/>
  <c r="AJ4847" i="8"/>
  <c r="AJ4840" i="8"/>
  <c r="AK4840" i="8" s="1" a="1"/>
  <c r="AK4840" i="8" s="1"/>
  <c r="D4840" i="8" s="1" a="1"/>
  <c r="D4840" i="8" s="1"/>
  <c r="AJ4818" i="8"/>
  <c r="AJ4815" i="8"/>
  <c r="AJ5495" i="8"/>
  <c r="AK5495" i="8" s="1" a="1"/>
  <c r="AK5495" i="8" s="1"/>
  <c r="AJ5473" i="8"/>
  <c r="AJ3677" i="8"/>
  <c r="AJ3670" i="8"/>
  <c r="AK3670" i="8" s="1" a="1"/>
  <c r="AK3670" i="8" s="1"/>
  <c r="D3670" i="8" s="1" a="1"/>
  <c r="D3670" i="8" s="1"/>
  <c r="AJ5067" i="8"/>
  <c r="AJ5064" i="8"/>
  <c r="AJ5057" i="8"/>
  <c r="AK5057" i="8" s="1" a="1"/>
  <c r="AK5057" i="8" s="1"/>
  <c r="AJ3296" i="8"/>
  <c r="AJ7629" i="8"/>
  <c r="AK7629" i="8" s="1" a="1"/>
  <c r="AK7629" i="8" s="1"/>
  <c r="AJ3802" i="8"/>
  <c r="AK3802" i="8" s="1" a="1"/>
  <c r="AK3802" i="8" s="1"/>
  <c r="D3802" i="8" s="1" a="1"/>
  <c r="D3802" i="8" s="1"/>
  <c r="AJ262" i="8"/>
  <c r="AK262" i="8" s="1" a="1"/>
  <c r="AK262" i="8" s="1"/>
  <c r="D262" i="8" s="1" a="1"/>
  <c r="D262" i="8" s="1"/>
  <c r="AJ6686" i="8"/>
  <c r="AK6686" i="8" s="1" a="1"/>
  <c r="AK6686" i="8" s="1"/>
  <c r="D6686" i="8" s="1" a="1"/>
  <c r="D6686" i="8" s="1"/>
  <c r="AK2507" i="8" a="1"/>
  <c r="AK2507" i="8" s="1"/>
  <c r="D2507" i="8" s="1" a="1"/>
  <c r="D2507" i="8" s="1"/>
  <c r="AJ2496" i="8"/>
  <c r="AK2496" i="8" s="1" a="1"/>
  <c r="AK2496" i="8" s="1"/>
  <c r="AJ2441" i="8"/>
  <c r="AK2441" i="8" s="1" a="1"/>
  <c r="AK2441" i="8" s="1"/>
  <c r="AJ8572" i="8"/>
  <c r="AK8572" i="8" s="1" a="1"/>
  <c r="AK8572" i="8" s="1"/>
  <c r="D8572" i="8" s="1" a="1"/>
  <c r="D8572" i="8" s="1"/>
  <c r="AJ7609" i="8"/>
  <c r="AJ7584" i="8"/>
  <c r="AK7584" i="8" s="1" a="1"/>
  <c r="AK7584" i="8" s="1"/>
  <c r="D7584" i="8" s="1" a="1"/>
  <c r="D7584" i="8" s="1"/>
  <c r="AJ8275" i="8"/>
  <c r="AJ260" i="8"/>
  <c r="AK260" i="8" s="1" a="1"/>
  <c r="AK260" i="8" s="1"/>
  <c r="D260" i="8" s="1" a="1"/>
  <c r="D260" i="8" s="1"/>
  <c r="AJ254" i="8"/>
  <c r="AK254" i="8" s="1" a="1"/>
  <c r="AK254" i="8" s="1"/>
  <c r="AJ3490" i="8"/>
  <c r="AJ4143" i="8"/>
  <c r="AJ4140" i="8"/>
  <c r="AK4140" i="8" s="1" a="1"/>
  <c r="AK4140" i="8" s="1"/>
  <c r="AK4122" i="8" a="1"/>
  <c r="AK4122" i="8" s="1"/>
  <c r="D4122" i="8" s="1" a="1"/>
  <c r="D4122" i="8" s="1"/>
  <c r="AJ4118" i="8"/>
  <c r="AK4118" i="8" s="1" a="1"/>
  <c r="AK4118" i="8" s="1"/>
  <c r="D4118" i="8" s="1" a="1"/>
  <c r="D4118" i="8" s="1"/>
  <c r="AJ4115" i="8"/>
  <c r="AJ2529" i="8"/>
  <c r="AK2529" i="8" s="1" a="1"/>
  <c r="AK2529" i="8" s="1"/>
  <c r="AJ2516" i="8"/>
  <c r="AJ227" i="8"/>
  <c r="AK1272" i="8" a="1"/>
  <c r="AK1272" i="8" s="1"/>
  <c r="AK1269" i="8" a="1"/>
  <c r="AK1269" i="8" s="1"/>
  <c r="AK765" i="8" a="1"/>
  <c r="AK765" i="8" s="1"/>
  <c r="AK748" i="8" a="1"/>
  <c r="AK748" i="8" s="1"/>
  <c r="AK741" i="8" a="1"/>
  <c r="AK741" i="8" s="1"/>
  <c r="AK245" i="8" a="1"/>
  <c r="AK245" i="8" s="1"/>
  <c r="AK821" i="8" a="1"/>
  <c r="AK821" i="8" s="1"/>
  <c r="AK6682" i="8" a="1"/>
  <c r="AK6682" i="8" s="1"/>
  <c r="D6682" i="8" s="1" a="1"/>
  <c r="D6682" i="8" s="1"/>
  <c r="AK6017" i="8" a="1"/>
  <c r="AK6017" i="8" s="1"/>
  <c r="AK2440" i="8" a="1"/>
  <c r="AK2440" i="8" s="1"/>
  <c r="AK3095" i="8" a="1"/>
  <c r="AK3095" i="8" s="1"/>
  <c r="AJ7460" i="8"/>
  <c r="AK7460" i="8" s="1" a="1"/>
  <c r="AK7460" i="8" s="1"/>
  <c r="D7460" i="8" s="1" a="1"/>
  <c r="D7460" i="8" s="1"/>
  <c r="AJ6026" i="8"/>
  <c r="AJ4455" i="8"/>
  <c r="AK4455" i="8" s="1" a="1"/>
  <c r="AK4455" i="8" s="1"/>
  <c r="D4455" i="8" s="1" a="1"/>
  <c r="D4455" i="8" s="1"/>
  <c r="AJ7669" i="8"/>
  <c r="AK7669" i="8" s="1" a="1"/>
  <c r="AK7669" i="8" s="1"/>
  <c r="D7669" i="8" s="1" a="1"/>
  <c r="D7669" i="8" s="1"/>
  <c r="AJ3336" i="8"/>
  <c r="AK3336" i="8" s="1" a="1"/>
  <c r="AK3336" i="8" s="1"/>
  <c r="AJ4037" i="8"/>
  <c r="AK4037" i="8" s="1" a="1"/>
  <c r="AK4037" i="8" s="1"/>
  <c r="AJ1570" i="8"/>
  <c r="AK1570" i="8" s="1" a="1"/>
  <c r="AK1570" i="8" s="1"/>
  <c r="AJ3863" i="8"/>
  <c r="AK3863" i="8" s="1" a="1"/>
  <c r="AK3863" i="8" s="1"/>
  <c r="AK219" i="8" a="1"/>
  <c r="AK219" i="8" s="1"/>
  <c r="AK1264" i="8" a="1"/>
  <c r="AK1264" i="8" s="1"/>
  <c r="AK767" i="8" a="1"/>
  <c r="AK767" i="8" s="1"/>
  <c r="AK757" i="8" a="1"/>
  <c r="AK757" i="8" s="1"/>
  <c r="AK753" i="8" a="1"/>
  <c r="AK753" i="8" s="1"/>
  <c r="D753" i="8" s="1" a="1"/>
  <c r="D753" i="8" s="1"/>
  <c r="AK743" i="8" a="1"/>
  <c r="AK743" i="8" s="1"/>
  <c r="AK737" i="8" a="1"/>
  <c r="AK737" i="8" s="1"/>
  <c r="AK823" i="8" a="1"/>
  <c r="AK823" i="8" s="1"/>
  <c r="AK7358" i="8" a="1"/>
  <c r="AK7358" i="8" s="1"/>
  <c r="D7358" i="8" s="1" a="1"/>
  <c r="D7358" i="8" s="1"/>
  <c r="AK6019" i="8" a="1"/>
  <c r="AK6019" i="8" s="1"/>
  <c r="AJ2274" i="8"/>
  <c r="AK2445" i="8" a="1"/>
  <c r="AK2445" i="8" s="1"/>
  <c r="AK3100" i="8" a="1"/>
  <c r="AK3100" i="8" s="1"/>
  <c r="AK8573" i="8" a="1"/>
  <c r="AK8573" i="8" s="1"/>
  <c r="AJ8571" i="8"/>
  <c r="AK8569" i="8" a="1"/>
  <c r="AK8569" i="8" s="1"/>
  <c r="AJ1174" i="8"/>
  <c r="AK1174" i="8" s="1" a="1"/>
  <c r="AK1174" i="8" s="1"/>
  <c r="AJ1799" i="8"/>
  <c r="AK1799" i="8" s="1" a="1"/>
  <c r="AK1799" i="8" s="1"/>
  <c r="D1799" i="8" s="1" a="1"/>
  <c r="D1799" i="8" s="1"/>
  <c r="AK4314" i="8" a="1"/>
  <c r="AK4314" i="8" s="1"/>
  <c r="D4314" i="8" s="1" a="1"/>
  <c r="D4314" i="8" s="1"/>
  <c r="AJ1586" i="8"/>
  <c r="AJ5087" i="8"/>
  <c r="AK5087" i="8" s="1" a="1"/>
  <c r="AK5087" i="8" s="1"/>
  <c r="D5087" i="8" s="1" a="1"/>
  <c r="D5087" i="8" s="1"/>
  <c r="AJ6444" i="8"/>
  <c r="AK1876" i="8" a="1"/>
  <c r="AK1876" i="8" s="1"/>
  <c r="D1876" i="8" s="1" a="1"/>
  <c r="D1876" i="8" s="1"/>
  <c r="AK3406" i="8" a="1"/>
  <c r="AK3406" i="8" s="1"/>
  <c r="D3406" i="8" s="1" a="1"/>
  <c r="D3406" i="8" s="1"/>
  <c r="AJ7871" i="8"/>
  <c r="AK7871" i="8" s="1" a="1"/>
  <c r="AK7871" i="8" s="1"/>
  <c r="D7871" i="8" s="1" a="1"/>
  <c r="D7871" i="8" s="1"/>
  <c r="AJ7855" i="8"/>
  <c r="AK7855" i="8" s="1" a="1"/>
  <c r="AK7855" i="8" s="1"/>
  <c r="D7855" i="8" s="1" a="1"/>
  <c r="D7855" i="8" s="1"/>
  <c r="AJ7840" i="8"/>
  <c r="AK7840" i="8" s="1" a="1"/>
  <c r="AK7840" i="8" s="1"/>
  <c r="AJ2660" i="8"/>
  <c r="AK2660" i="8" s="1" a="1"/>
  <c r="AK2660" i="8" s="1"/>
  <c r="AK2650" i="8" a="1"/>
  <c r="AK2650" i="8" s="1"/>
  <c r="AJ4039" i="8"/>
  <c r="AK4039" i="8" s="1" a="1"/>
  <c r="AK4039" i="8" s="1"/>
  <c r="AJ3838" i="8"/>
  <c r="AK3838" i="8" s="1" a="1"/>
  <c r="AK3838" i="8" s="1"/>
  <c r="AK5051" i="8" a="1"/>
  <c r="AK5051" i="8" s="1"/>
  <c r="AJ4604" i="8"/>
  <c r="AK4604" i="8" s="1" a="1"/>
  <c r="AK4604" i="8" s="1"/>
  <c r="D4604" i="8" s="1" a="1"/>
  <c r="D4604" i="8" s="1"/>
  <c r="AJ3306" i="8"/>
  <c r="AK3306" i="8" s="1" a="1"/>
  <c r="AK3306" i="8" s="1"/>
  <c r="AK7251" i="8" a="1"/>
  <c r="AK7251" i="8" s="1"/>
  <c r="AJ7247" i="8"/>
  <c r="AK7247" i="8" s="1" a="1"/>
  <c r="AK7247" i="8" s="1"/>
  <c r="D7247" i="8" s="1" a="1"/>
  <c r="D7247" i="8" s="1"/>
  <c r="AJ7625" i="8"/>
  <c r="AK7625" i="8" s="1" a="1"/>
  <c r="AK7625" i="8" s="1"/>
  <c r="D7625" i="8" s="1" a="1"/>
  <c r="D7625" i="8" s="1"/>
  <c r="AJ7615" i="8"/>
  <c r="AK7615" i="8" s="1" a="1"/>
  <c r="AK7615" i="8" s="1"/>
  <c r="D7615" i="8" s="1" a="1"/>
  <c r="D7615" i="8" s="1"/>
  <c r="AJ7612" i="8"/>
  <c r="AK7612" i="8" s="1" a="1"/>
  <c r="AK7612" i="8" s="1"/>
  <c r="AJ7608" i="8"/>
  <c r="AJ7592" i="8"/>
  <c r="AK7592" i="8" s="1" a="1"/>
  <c r="AK7592" i="8" s="1"/>
  <c r="AJ7580" i="8"/>
  <c r="AJ3809" i="8"/>
  <c r="AK3809" i="8" s="1" a="1"/>
  <c r="AK3809" i="8" s="1"/>
  <c r="AJ3797" i="8"/>
  <c r="AK3797" i="8" s="1" a="1"/>
  <c r="AK3797" i="8" s="1"/>
  <c r="AJ3777" i="8"/>
  <c r="AK3777" i="8" s="1" a="1"/>
  <c r="AK3777" i="8" s="1"/>
  <c r="AJ4132" i="8"/>
  <c r="AK4132" i="8" s="1" a="1"/>
  <c r="AK4132" i="8" s="1"/>
  <c r="AK4114" i="8" a="1"/>
  <c r="AK4114" i="8" s="1"/>
  <c r="AJ4110" i="8"/>
  <c r="AK4110" i="8" s="1" a="1"/>
  <c r="AK4110" i="8" s="1"/>
  <c r="D4110" i="8" s="1" a="1"/>
  <c r="D4110" i="8" s="1"/>
  <c r="AJ2528" i="8"/>
  <c r="AK2515" i="8" a="1"/>
  <c r="AK2515" i="8" s="1"/>
  <c r="AK2509" i="8" a="1"/>
  <c r="AK2509" i="8" s="1"/>
  <c r="AK235" i="8" a="1"/>
  <c r="AK235" i="8" s="1"/>
  <c r="AJ232" i="8"/>
  <c r="AK211" i="8" a="1"/>
  <c r="AK211" i="8" s="1"/>
  <c r="AK762" i="8" a="1"/>
  <c r="AK762" i="8" s="1"/>
  <c r="AK759" i="8" a="1"/>
  <c r="AK759" i="8" s="1"/>
  <c r="AJ752" i="8"/>
  <c r="AK752" i="8" s="1" a="1"/>
  <c r="AK752" i="8" s="1"/>
  <c r="AJ736" i="8"/>
  <c r="AK736" i="8" s="1" a="1"/>
  <c r="AK736" i="8" s="1"/>
  <c r="AJ7357" i="8"/>
  <c r="AK7357" i="8" s="1" a="1"/>
  <c r="AK7357" i="8" s="1"/>
  <c r="D7357" i="8" s="1" a="1"/>
  <c r="D7357" i="8" s="1"/>
  <c r="AJ2444" i="8"/>
  <c r="AK2444" i="8" s="1" a="1"/>
  <c r="AK2444" i="8" s="1"/>
  <c r="AJ8568" i="8"/>
  <c r="AK8568" i="8" s="1" a="1"/>
  <c r="AK8568" i="8" s="1"/>
  <c r="D8568" i="8" s="1" a="1"/>
  <c r="D8568" i="8" s="1"/>
  <c r="AK4811" i="8" a="1"/>
  <c r="AK4811" i="8" s="1"/>
  <c r="AK1171" i="8" a="1"/>
  <c r="AK1171" i="8" s="1"/>
  <c r="AK6936" i="8" a="1"/>
  <c r="AK6936" i="8" s="1"/>
  <c r="D6936" i="8" s="1" a="1"/>
  <c r="D6936" i="8" s="1"/>
  <c r="AK1531" i="8" a="1"/>
  <c r="AK1531" i="8" s="1"/>
  <c r="AJ4471" i="8"/>
  <c r="AK4471" i="8" s="1" a="1"/>
  <c r="AK4471" i="8" s="1"/>
  <c r="D4471" i="8" s="1" a="1"/>
  <c r="D4471" i="8" s="1"/>
  <c r="AJ4464" i="8"/>
  <c r="AJ6408" i="8"/>
  <c r="AJ7668" i="8"/>
  <c r="AK7668" i="8" s="1" a="1"/>
  <c r="AK7668" i="8" s="1"/>
  <c r="D7668" i="8" s="1" a="1"/>
  <c r="D7668" i="8" s="1"/>
  <c r="AK3342" i="8" a="1"/>
  <c r="AK3342" i="8" s="1"/>
  <c r="D3342" i="8" s="1" a="1"/>
  <c r="D3342" i="8" s="1"/>
  <c r="AK1274" i="8" a="1"/>
  <c r="AK1274" i="8" s="1"/>
  <c r="AK738" i="8" a="1"/>
  <c r="AK738" i="8" s="1"/>
  <c r="AK6933" i="8" a="1"/>
  <c r="AK6933" i="8" s="1"/>
  <c r="AJ5090" i="8"/>
  <c r="AK5090" i="8" s="1" a="1"/>
  <c r="AK5090" i="8" s="1"/>
  <c r="D5090" i="8" s="1" a="1"/>
  <c r="D5090" i="8" s="1"/>
  <c r="AK7864" i="8" a="1"/>
  <c r="AK7864" i="8" s="1"/>
  <c r="AJ7848" i="8"/>
  <c r="AK7848" i="8" s="1" a="1"/>
  <c r="AK7848" i="8" s="1"/>
  <c r="D7848" i="8" s="1" a="1"/>
  <c r="D7848" i="8" s="1"/>
  <c r="AK4032" i="8" a="1"/>
  <c r="AK4032" i="8" s="1"/>
  <c r="AJ7627" i="8"/>
  <c r="AK7627" i="8" s="1" a="1"/>
  <c r="AK7627" i="8" s="1"/>
  <c r="AJ7624" i="8"/>
  <c r="AJ7614" i="8"/>
  <c r="AK7614" i="8" s="1" a="1"/>
  <c r="AK7614" i="8" s="1"/>
  <c r="D7614" i="8" s="1" a="1"/>
  <c r="D7614" i="8" s="1"/>
  <c r="AJ7611" i="8"/>
  <c r="AJ7588" i="8"/>
  <c r="AJ7811" i="8"/>
  <c r="AK7811" i="8" s="1" a="1"/>
  <c r="AK7811" i="8" s="1"/>
  <c r="D7811" i="8" s="1" a="1"/>
  <c r="D7811" i="8" s="1"/>
  <c r="AJ3805" i="8"/>
  <c r="AJ3799" i="8"/>
  <c r="AJ3793" i="8"/>
  <c r="AJ5335" i="8"/>
  <c r="AK5335" i="8" s="1" a="1"/>
  <c r="AK5335" i="8" s="1"/>
  <c r="AK4138" i="8" a="1"/>
  <c r="AK4138" i="8" s="1"/>
  <c r="D4138" i="8" s="1" a="1"/>
  <c r="D4138" i="8" s="1"/>
  <c r="AJ4134" i="8"/>
  <c r="AK4134" i="8" s="1" a="1"/>
  <c r="AK4134" i="8" s="1"/>
  <c r="D4134" i="8" s="1" a="1"/>
  <c r="D4134" i="8" s="1"/>
  <c r="AJ4131" i="8"/>
  <c r="AJ4124" i="8"/>
  <c r="AJ2523" i="8"/>
  <c r="AK2502" i="8" a="1"/>
  <c r="AK2502" i="8" s="1"/>
  <c r="AJ223" i="8"/>
  <c r="AK223" i="8" s="1" a="1"/>
  <c r="AK223" i="8" s="1"/>
  <c r="D223" i="8" s="1" a="1"/>
  <c r="D223" i="8" s="1"/>
  <c r="AJ215" i="8"/>
  <c r="AK215" i="8" s="1" a="1"/>
  <c r="AK215" i="8" s="1"/>
  <c r="AJ2298" i="8"/>
  <c r="AK1266" i="8" a="1"/>
  <c r="AK1266" i="8" s="1"/>
  <c r="D1266" i="8" s="1" a="1"/>
  <c r="D1266" i="8" s="1"/>
  <c r="AK1176" i="8" a="1"/>
  <c r="AK1176" i="8" s="1"/>
  <c r="AJ1801" i="8"/>
  <c r="AK1801" i="8" s="1" a="1"/>
  <c r="AK1801" i="8" s="1"/>
  <c r="D1801" i="8" s="1" a="1"/>
  <c r="D1801" i="8" s="1"/>
  <c r="AK7469" i="8" a="1"/>
  <c r="AK7469" i="8" s="1"/>
  <c r="AJ5580" i="8"/>
  <c r="AJ6434" i="8"/>
  <c r="AK7661" i="8" a="1"/>
  <c r="AK7661" i="8" s="1"/>
  <c r="AJ8403" i="8"/>
  <c r="AK8403" i="8" s="1" a="1"/>
  <c r="AK8403" i="8" s="1"/>
  <c r="AK5043" i="8" a="1"/>
  <c r="AK5043" i="8" s="1"/>
  <c r="AJ5036" i="8"/>
  <c r="AK5036" i="8" s="1" a="1"/>
  <c r="AK5036" i="8" s="1"/>
  <c r="AJ5033" i="8"/>
  <c r="AK5033" i="8" s="1" a="1"/>
  <c r="AK5033" i="8" s="1"/>
  <c r="AJ3341" i="8"/>
  <c r="AK3341" i="8" s="1" a="1"/>
  <c r="AK3341" i="8" s="1"/>
  <c r="D3341" i="8" s="1" a="1"/>
  <c r="D3341" i="8" s="1"/>
  <c r="AK3338" i="8" a="1"/>
  <c r="AK3338" i="8" s="1"/>
  <c r="AJ7857" i="8"/>
  <c r="AK7857" i="8" s="1" a="1"/>
  <c r="AK7857" i="8" s="1"/>
  <c r="AJ4045" i="8"/>
  <c r="AK4045" i="8" s="1" a="1"/>
  <c r="AK4045" i="8" s="1"/>
  <c r="D4045" i="8" s="1" a="1"/>
  <c r="D4045" i="8" s="1"/>
  <c r="AJ4022" i="8"/>
  <c r="AK4022" i="8" s="1" a="1"/>
  <c r="AK4022" i="8" s="1"/>
  <c r="D4022" i="8" s="1" a="1"/>
  <c r="D4022" i="8" s="1"/>
  <c r="AK745" i="8" a="1"/>
  <c r="AK745" i="8" s="1"/>
  <c r="AK242" i="8" a="1"/>
  <c r="AK242" i="8" s="1"/>
  <c r="AK6679" i="8" a="1"/>
  <c r="AK6679" i="8" s="1"/>
  <c r="AK3102" i="8" a="1"/>
  <c r="AK3102" i="8" s="1"/>
  <c r="AK4810" i="8" a="1"/>
  <c r="AK4810" i="8" s="1"/>
  <c r="D4810" i="8" s="1" a="1"/>
  <c r="D4810" i="8" s="1"/>
  <c r="AK1810" i="8" a="1"/>
  <c r="AK1810" i="8" s="1"/>
  <c r="AK8193" i="8" a="1"/>
  <c r="AK8193" i="8" s="1"/>
  <c r="AJ3397" i="8"/>
  <c r="AJ7674" i="8"/>
  <c r="AK7674" i="8" s="1" a="1"/>
  <c r="AK7674" i="8" s="1"/>
  <c r="AJ8412" i="8"/>
  <c r="AK8412" i="8" s="1" a="1"/>
  <c r="AK8412" i="8" s="1"/>
  <c r="AJ7860" i="8"/>
  <c r="AK7860" i="8" s="1" a="1"/>
  <c r="AK7860" i="8" s="1"/>
  <c r="AJ2658" i="8"/>
  <c r="AK2658" i="8" s="1" a="1"/>
  <c r="AK2658" i="8" s="1"/>
  <c r="AK2642" i="8" a="1"/>
  <c r="AK2642" i="8" s="1"/>
  <c r="AJ5053" i="8"/>
  <c r="AK5053" i="8" s="1" a="1"/>
  <c r="AK5053" i="8" s="1"/>
  <c r="AJ3300" i="8"/>
  <c r="AK3300" i="8" s="1" a="1"/>
  <c r="AK3300" i="8" s="1"/>
  <c r="D3300" i="8" s="1" a="1"/>
  <c r="D3300" i="8" s="1"/>
  <c r="AJ7253" i="8"/>
  <c r="AK7253" i="8" s="1" a="1"/>
  <c r="AK7253" i="8" s="1"/>
  <c r="AJ7623" i="8"/>
  <c r="AJ7598" i="8"/>
  <c r="AK7598" i="8" s="1" a="1"/>
  <c r="AK7598" i="8" s="1"/>
  <c r="D7598" i="8" s="1" a="1"/>
  <c r="D7598" i="8" s="1"/>
  <c r="AJ8279" i="8"/>
  <c r="AK8279" i="8" s="1" a="1"/>
  <c r="AK8279" i="8" s="1"/>
  <c r="AJ7807" i="8"/>
  <c r="AJ7801" i="8"/>
  <c r="AJ3785" i="8"/>
  <c r="AJ5337" i="8"/>
  <c r="AK5337" i="8" s="1" a="1"/>
  <c r="AK5337" i="8" s="1"/>
  <c r="D5337" i="8" s="1" a="1"/>
  <c r="D5337" i="8" s="1"/>
  <c r="AJ5334" i="8"/>
  <c r="AJ3488" i="8"/>
  <c r="AK3488" i="8" s="1" a="1"/>
  <c r="AK3488" i="8" s="1"/>
  <c r="AJ4126" i="8"/>
  <c r="AJ4123" i="8"/>
  <c r="AJ4116" i="8"/>
  <c r="AK4116" i="8" s="1" a="1"/>
  <c r="AK4116" i="8" s="1"/>
  <c r="AJ2519" i="8"/>
  <c r="AK2519" i="8" s="1" a="1"/>
  <c r="AK2519" i="8" s="1"/>
  <c r="AJ2499" i="8"/>
  <c r="AK2499" i="8" s="1" a="1"/>
  <c r="AK2499" i="8" s="1"/>
  <c r="AJ239" i="8"/>
  <c r="AK239" i="8" s="1" a="1"/>
  <c r="AK239" i="8" s="1"/>
  <c r="D239" i="8" s="1" a="1"/>
  <c r="D239" i="8" s="1"/>
  <c r="AK230" i="8" a="1"/>
  <c r="AK230" i="8" s="1"/>
  <c r="AJ1270" i="8"/>
  <c r="AK1270" i="8" s="1" a="1"/>
  <c r="AK1270" i="8" s="1"/>
  <c r="AJ761" i="8"/>
  <c r="AJ744" i="8"/>
  <c r="AK744" i="8" s="1" a="1"/>
  <c r="AK744" i="8" s="1"/>
  <c r="AJ241" i="8"/>
  <c r="AK241" i="8" s="1" a="1"/>
  <c r="AK241" i="8" s="1"/>
  <c r="AJ6020" i="8"/>
  <c r="AK6020" i="8" s="1" a="1"/>
  <c r="AK6020" i="8" s="1"/>
  <c r="D6020" i="8" s="1" a="1"/>
  <c r="D6020" i="8" s="1"/>
  <c r="AJ3101" i="8"/>
  <c r="AK3101" i="8" s="1" a="1"/>
  <c r="AK3101" i="8" s="1"/>
  <c r="D3101" i="8" s="1" a="1"/>
  <c r="D3101" i="8" s="1"/>
  <c r="AJ8567" i="8"/>
  <c r="AK8567" i="8" s="1" a="1"/>
  <c r="AK8567" i="8" s="1"/>
  <c r="AJ5941" i="8"/>
  <c r="AK5941" i="8" s="1" a="1"/>
  <c r="AK5941" i="8" s="1"/>
  <c r="AJ7482" i="8"/>
  <c r="AK7482" i="8" s="1" a="1"/>
  <c r="AK7482" i="8" s="1"/>
  <c r="AJ4452" i="8"/>
  <c r="AK4452" i="8" s="1" a="1"/>
  <c r="AK4452" i="8" s="1"/>
  <c r="D4452" i="8" s="1" a="1"/>
  <c r="D4452" i="8" s="1"/>
  <c r="AJ7666" i="8"/>
  <c r="AK7666" i="8" s="1" a="1"/>
  <c r="AK7666" i="8" s="1"/>
  <c r="D7666" i="8" s="1" a="1"/>
  <c r="D7666" i="8" s="1"/>
  <c r="AJ7663" i="8"/>
  <c r="AK7663" i="8" s="1" a="1"/>
  <c r="AK7663" i="8" s="1"/>
  <c r="D7663" i="8" s="1" a="1"/>
  <c r="D7663" i="8" s="1"/>
  <c r="AJ8415" i="8"/>
  <c r="AK8415" i="8" s="1" a="1"/>
  <c r="AK8415" i="8" s="1"/>
  <c r="AJ5038" i="8"/>
  <c r="AK5038" i="8" s="1" a="1"/>
  <c r="AK5038" i="8" s="1"/>
  <c r="AJ7850" i="8"/>
  <c r="AK7850" i="8" s="1" a="1"/>
  <c r="AK7850" i="8" s="1"/>
  <c r="D7850" i="8" s="1" a="1"/>
  <c r="D7850" i="8" s="1"/>
  <c r="AJ2655" i="8"/>
  <c r="AK2655" i="8" s="1" a="1"/>
  <c r="AK2655" i="8" s="1"/>
  <c r="D2655" i="8" s="1" a="1"/>
  <c r="D2655" i="8" s="1"/>
  <c r="AJ3868" i="8"/>
  <c r="AK3868" i="8" s="1" a="1"/>
  <c r="AK3868" i="8" s="1"/>
  <c r="D3868" i="8" s="1" a="1"/>
  <c r="D3868" i="8" s="1"/>
  <c r="AJ3853" i="8"/>
  <c r="AK3853" i="8" s="1" a="1"/>
  <c r="AK3853" i="8" s="1"/>
  <c r="D3853" i="8" s="1" a="1"/>
  <c r="D3853" i="8" s="1"/>
  <c r="AJ3233" i="8"/>
  <c r="AK3233" i="8" s="1" a="1"/>
  <c r="AK3233" i="8" s="1"/>
  <c r="AJ1806" i="8"/>
  <c r="AJ1796" i="8"/>
  <c r="AK1796" i="8" s="1" a="1"/>
  <c r="AK1796" i="8" s="1"/>
  <c r="D1796" i="8" s="1" a="1"/>
  <c r="D1796" i="8" s="1"/>
  <c r="AJ1793" i="8"/>
  <c r="AK1793" i="8" s="1" a="1"/>
  <c r="AK1793" i="8" s="1"/>
  <c r="AJ8196" i="8"/>
  <c r="AK8196" i="8" s="1" a="1"/>
  <c r="AK8196" i="8" s="1"/>
  <c r="AJ6928" i="8"/>
  <c r="AK6928" i="8" s="1" a="1"/>
  <c r="AK6928" i="8" s="1"/>
  <c r="D6928" i="8" s="1" a="1"/>
  <c r="D6928" i="8" s="1"/>
  <c r="AJ7472" i="8"/>
  <c r="AK7472" i="8" s="1" a="1"/>
  <c r="AK7472" i="8" s="1"/>
  <c r="D7472" i="8" s="1" a="1"/>
  <c r="D7472" i="8" s="1"/>
  <c r="AJ6447" i="8"/>
  <c r="AK6447" i="8" s="1" a="1"/>
  <c r="AK6447" i="8" s="1"/>
  <c r="AJ3826" i="8"/>
  <c r="AK3826" i="8" s="1" a="1"/>
  <c r="AK3826" i="8" s="1"/>
  <c r="D3826" i="8" s="1" a="1"/>
  <c r="D3826" i="8" s="1"/>
  <c r="AJ1870" i="8"/>
  <c r="AK1870" i="8" s="1" a="1"/>
  <c r="AK1870" i="8" s="1"/>
  <c r="AJ3400" i="8"/>
  <c r="AK3400" i="8" s="1" a="1"/>
  <c r="AK3400" i="8" s="1"/>
  <c r="D3400" i="8" s="1" a="1"/>
  <c r="D3400" i="8" s="1"/>
  <c r="AJ4473" i="8"/>
  <c r="AK4473" i="8" s="1" a="1"/>
  <c r="AK4473" i="8" s="1"/>
  <c r="AJ4461" i="8"/>
  <c r="AK4451" i="8" a="1"/>
  <c r="AK4451" i="8" s="1"/>
  <c r="AJ4441" i="8"/>
  <c r="AK4441" i="8" s="1" a="1"/>
  <c r="AK4441" i="8" s="1"/>
  <c r="AJ6423" i="8"/>
  <c r="AK6423" i="8" s="1" a="1"/>
  <c r="AK6423" i="8" s="1"/>
  <c r="AJ6419" i="8"/>
  <c r="AK6419" i="8" s="1" a="1"/>
  <c r="AK6419" i="8" s="1"/>
  <c r="D6419" i="8" s="1" a="1"/>
  <c r="D6419" i="8" s="1"/>
  <c r="AK6415" i="8" a="1"/>
  <c r="AK6415" i="8" s="1"/>
  <c r="AJ6404" i="8"/>
  <c r="AJ5545" i="8"/>
  <c r="AJ5542" i="8"/>
  <c r="AJ5531" i="8"/>
  <c r="AK5531" i="8" s="1" a="1"/>
  <c r="AK5531" i="8" s="1"/>
  <c r="D5531" i="8" s="1" a="1"/>
  <c r="D5531" i="8" s="1"/>
  <c r="AJ5527" i="8"/>
  <c r="AK5527" i="8" s="1" a="1"/>
  <c r="AK5527" i="8" s="1"/>
  <c r="D5527" i="8" s="1" a="1"/>
  <c r="D5527" i="8" s="1"/>
  <c r="AJ3848" i="8"/>
  <c r="AJ1803" i="8"/>
  <c r="AK1803" i="8" s="1" a="1"/>
  <c r="AK1803" i="8" s="1"/>
  <c r="AJ4323" i="8"/>
  <c r="AK4323" i="8" s="1" a="1"/>
  <c r="AK4323" i="8" s="1"/>
  <c r="AJ8192" i="8"/>
  <c r="AK6930" i="8" a="1"/>
  <c r="AK6930" i="8" s="1"/>
  <c r="D6930" i="8" s="1" a="1"/>
  <c r="D6930" i="8" s="1"/>
  <c r="AK3311" i="8" a="1"/>
  <c r="AK3311" i="8" s="1"/>
  <c r="AJ5415" i="8"/>
  <c r="AJ7477" i="8"/>
  <c r="AK7477" i="8" s="1" a="1"/>
  <c r="AK7477" i="8" s="1"/>
  <c r="D7477" i="8" s="1" a="1"/>
  <c r="D7477" i="8" s="1"/>
  <c r="AJ1537" i="8"/>
  <c r="AK1537" i="8" s="1" a="1"/>
  <c r="AK1537" i="8" s="1"/>
  <c r="D1537" i="8" s="1" a="1"/>
  <c r="D1537" i="8" s="1"/>
  <c r="AJ6443" i="8"/>
  <c r="AK6443" i="8" s="1" a="1"/>
  <c r="AK6443" i="8" s="1"/>
  <c r="D6443" i="8" s="1" a="1"/>
  <c r="D6443" i="8" s="1"/>
  <c r="AJ5579" i="8"/>
  <c r="AK5579" i="8" s="1" a="1"/>
  <c r="AK5579" i="8" s="1"/>
  <c r="D5579" i="8" s="1" a="1"/>
  <c r="D5579" i="8" s="1"/>
  <c r="AJ3822" i="8"/>
  <c r="AK3822" i="8" s="1" a="1"/>
  <c r="AK3822" i="8" s="1"/>
  <c r="D3822" i="8" s="1" a="1"/>
  <c r="D3822" i="8" s="1"/>
  <c r="AJ1869" i="8"/>
  <c r="AJ6429" i="8"/>
  <c r="AK6425" i="8" a="1"/>
  <c r="AK6425" i="8" s="1"/>
  <c r="AJ6422" i="8"/>
  <c r="AJ6407" i="8"/>
  <c r="AK6400" i="8" a="1"/>
  <c r="AK6400" i="8" s="1"/>
  <c r="AJ6396" i="8"/>
  <c r="AJ7673" i="8"/>
  <c r="AK7673" i="8" s="1" a="1"/>
  <c r="AK7673" i="8" s="1"/>
  <c r="AJ3840" i="8"/>
  <c r="AJ3232" i="8"/>
  <c r="AK4460" i="8" a="1"/>
  <c r="AK4460" i="8" s="1"/>
  <c r="AJ4322" i="8"/>
  <c r="AJ8198" i="8"/>
  <c r="AK8198" i="8" s="1" a="1"/>
  <c r="AK8198" i="8" s="1"/>
  <c r="AJ6926" i="8"/>
  <c r="AK6926" i="8" s="1" a="1"/>
  <c r="AK6926" i="8" s="1"/>
  <c r="AK5085" i="8" a="1"/>
  <c r="AK5085" i="8" s="1"/>
  <c r="D5085" i="8" s="1" a="1"/>
  <c r="D5085" i="8" s="1"/>
  <c r="AK7474" i="8" a="1"/>
  <c r="AK7474" i="8" s="1"/>
  <c r="D7474" i="8" s="1" a="1"/>
  <c r="D7474" i="8" s="1"/>
  <c r="AJ4456" i="8"/>
  <c r="AJ6417" i="8"/>
  <c r="AJ6406" i="8"/>
  <c r="AJ6399" i="8"/>
  <c r="AK5544" i="8" a="1"/>
  <c r="AK5544" i="8" s="1"/>
  <c r="AJ5540" i="8"/>
  <c r="AK3871" i="8" a="1"/>
  <c r="AK3871" i="8" s="1"/>
  <c r="AK3839" i="8" a="1"/>
  <c r="AK3839" i="8" s="1"/>
  <c r="AJ3096" i="8"/>
  <c r="AK3094" i="8" a="1"/>
  <c r="AK3094" i="8" s="1"/>
  <c r="D3094" i="8" s="1" a="1"/>
  <c r="D3094" i="8" s="1"/>
  <c r="AJ4809" i="8"/>
  <c r="AK4807" i="8" a="1"/>
  <c r="AK4807" i="8" s="1"/>
  <c r="AJ1816" i="8"/>
  <c r="AK1814" i="8" a="1"/>
  <c r="AK1814" i="8" s="1"/>
  <c r="D1814" i="8" s="1" a="1"/>
  <c r="D1814" i="8" s="1"/>
  <c r="AK1804" i="8" a="1"/>
  <c r="AK1804" i="8" s="1"/>
  <c r="AK4321" i="8" a="1"/>
  <c r="AK4321" i="8" s="1"/>
  <c r="AK8201" i="8" a="1"/>
  <c r="AK8201" i="8" s="1"/>
  <c r="AJ6934" i="8"/>
  <c r="AK6934" i="8" s="1" a="1"/>
  <c r="AK6934" i="8" s="1"/>
  <c r="AK6925" i="8" a="1"/>
  <c r="AK6925" i="8" s="1"/>
  <c r="D6925" i="8" s="1" a="1"/>
  <c r="D6925" i="8" s="1"/>
  <c r="AJ3316" i="8"/>
  <c r="AK3316" i="8" s="1" a="1"/>
  <c r="AK3316" i="8" s="1"/>
  <c r="AJ5420" i="8"/>
  <c r="AK5420" i="8" s="1" a="1"/>
  <c r="AK5420" i="8" s="1"/>
  <c r="AJ5084" i="8"/>
  <c r="AJ1529" i="8"/>
  <c r="AJ3830" i="8"/>
  <c r="AJ1874" i="8"/>
  <c r="AJ4449" i="8"/>
  <c r="AK4449" i="8" s="1" a="1"/>
  <c r="AK4449" i="8" s="1"/>
  <c r="D4449" i="8" s="1" a="1"/>
  <c r="D4449" i="8" s="1"/>
  <c r="AJ4446" i="8"/>
  <c r="AJ6435" i="8"/>
  <c r="AK6435" i="8" s="1" a="1"/>
  <c r="AK6435" i="8" s="1"/>
  <c r="D6435" i="8" s="1" a="1"/>
  <c r="D6435" i="8" s="1"/>
  <c r="AJ6428" i="8"/>
  <c r="AJ5547" i="8"/>
  <c r="AK5547" i="8" s="1" a="1"/>
  <c r="AK5547" i="8" s="1"/>
  <c r="AJ5532" i="8"/>
  <c r="AK7671" i="8" a="1"/>
  <c r="AK7671" i="8" s="1"/>
  <c r="AK8410" i="8" a="1"/>
  <c r="AK8410" i="8" s="1"/>
  <c r="AK8405" i="8" a="1"/>
  <c r="AK8405" i="8" s="1"/>
  <c r="AK5748" i="8" a="1"/>
  <c r="AK5748" i="8" s="1"/>
  <c r="AK2663" i="8" a="1"/>
  <c r="AK2663" i="8" s="1"/>
  <c r="AK2648" i="8" a="1"/>
  <c r="AK2648" i="8" s="1"/>
  <c r="AK4030" i="8" a="1"/>
  <c r="AK4030" i="8" s="1"/>
  <c r="AK1568" i="8" a="1"/>
  <c r="AK1568" i="8" s="1"/>
  <c r="AK3861" i="8" a="1"/>
  <c r="AK3861" i="8" s="1"/>
  <c r="AK3844" i="8" a="1"/>
  <c r="AK3844" i="8" s="1"/>
  <c r="AK3228" i="8" a="1"/>
  <c r="AK3228" i="8" s="1"/>
  <c r="D3228" i="8" s="1" a="1"/>
  <c r="D3228" i="8" s="1"/>
  <c r="AJ4524" i="8"/>
  <c r="AK4524" i="8" s="1" a="1"/>
  <c r="AK4524" i="8" s="1"/>
  <c r="D4524" i="8" s="1" a="1"/>
  <c r="D4524" i="8" s="1"/>
  <c r="AJ4806" i="8"/>
  <c r="AK4806" i="8" s="1" a="1"/>
  <c r="AK4806" i="8" s="1"/>
  <c r="AJ1813" i="8"/>
  <c r="AK1813" i="8" s="1" a="1"/>
  <c r="AK1813" i="8" s="1"/>
  <c r="D1813" i="8" s="1" a="1"/>
  <c r="D1813" i="8" s="1"/>
  <c r="AJ1790" i="8"/>
  <c r="AK1790" i="8" s="1" a="1"/>
  <c r="AK1790" i="8" s="1"/>
  <c r="AJ4318" i="8"/>
  <c r="AK4318" i="8" s="1" a="1"/>
  <c r="AK4318" i="8" s="1"/>
  <c r="D4318" i="8" s="1" a="1"/>
  <c r="D4318" i="8" s="1"/>
  <c r="AK3319" i="8" a="1"/>
  <c r="AK3319" i="8" s="1"/>
  <c r="AJ5423" i="8"/>
  <c r="AK5417" i="8" a="1"/>
  <c r="AK5417" i="8" s="1"/>
  <c r="D5417" i="8" s="1" a="1"/>
  <c r="D5417" i="8" s="1"/>
  <c r="AJ7479" i="8"/>
  <c r="AK7479" i="8" s="1" a="1"/>
  <c r="AK7479" i="8" s="1"/>
  <c r="D7479" i="8" s="1" a="1"/>
  <c r="D7479" i="8" s="1"/>
  <c r="AJ1545" i="8"/>
  <c r="AK1545" i="8" s="1" a="1"/>
  <c r="AK1545" i="8" s="1"/>
  <c r="D1545" i="8" s="1" a="1"/>
  <c r="D1545" i="8" s="1"/>
  <c r="AJ6027" i="8"/>
  <c r="AK6027" i="8" s="1" a="1"/>
  <c r="AK6027" i="8" s="1"/>
  <c r="D6027" i="8" s="1" a="1"/>
  <c r="D6027" i="8" s="1"/>
  <c r="AK6424" i="8" a="1"/>
  <c r="AK6424" i="8" s="1"/>
  <c r="AJ6401" i="8"/>
  <c r="AK5535" i="8" a="1"/>
  <c r="AK5535" i="8" s="1"/>
  <c r="AK8985" i="8" a="1"/>
  <c r="AK8985" i="8" s="1"/>
  <c r="AK8933" i="8" a="1"/>
  <c r="AK8933" i="8" s="1"/>
  <c r="AK9109" i="8" a="1"/>
  <c r="AK9109" i="8" s="1"/>
  <c r="AK9077" i="8" a="1"/>
  <c r="AK9077" i="8" s="1"/>
  <c r="AK8977" i="8" a="1"/>
  <c r="AK8977" i="8" s="1"/>
  <c r="AK8932" i="8" a="1"/>
  <c r="AK8932" i="8" s="1"/>
  <c r="AK8922" i="8" a="1"/>
  <c r="AK8922" i="8" s="1"/>
  <c r="AK8893" i="8" a="1"/>
  <c r="AK8893" i="8" s="1"/>
  <c r="AK9101" i="8" a="1"/>
  <c r="AK9101" i="8" s="1"/>
  <c r="AK9069" i="8" a="1"/>
  <c r="AK9069" i="8" s="1"/>
  <c r="AK9037" i="8" a="1"/>
  <c r="AK9037" i="8" s="1"/>
  <c r="AK9005" i="8" a="1"/>
  <c r="AK9005" i="8" s="1"/>
  <c r="AK8959" i="8" a="1"/>
  <c r="AK8959" i="8" s="1"/>
  <c r="AK8946" i="8" a="1"/>
  <c r="AK8946" i="8" s="1"/>
  <c r="AK9125" i="8" a="1"/>
  <c r="AK9125" i="8" s="1"/>
  <c r="AK9117" i="8" a="1"/>
  <c r="AK9117" i="8" s="1"/>
  <c r="AK9085" i="8" a="1"/>
  <c r="AK9085" i="8" s="1"/>
  <c r="AK9053" i="8" a="1"/>
  <c r="AK9053" i="8" s="1"/>
  <c r="AK9021" i="8" a="1"/>
  <c r="AK9021" i="8" s="1"/>
  <c r="AK8989" i="8" a="1"/>
  <c r="AK8989" i="8" s="1"/>
  <c r="AK8964" i="8" a="1"/>
  <c r="AK8964" i="8" s="1"/>
  <c r="AJ4000" i="8"/>
  <c r="AK4000" i="8" s="1" a="1"/>
  <c r="AK4000" i="8" s="1"/>
  <c r="D4000" i="8" s="1" a="1"/>
  <c r="D4000" i="8" s="1"/>
  <c r="AJ3437" i="8"/>
  <c r="AK3437" i="8" s="1" a="1"/>
  <c r="AK3437" i="8" s="1"/>
  <c r="D3437" i="8" s="1" a="1"/>
  <c r="D3437" i="8" s="1"/>
  <c r="AJ3425" i="8"/>
  <c r="AK3425" i="8" s="1" a="1"/>
  <c r="AK3425" i="8" s="1"/>
  <c r="D3425" i="8" s="1" a="1"/>
  <c r="D3425" i="8" s="1"/>
  <c r="AJ2024" i="8"/>
  <c r="AK2024" i="8" s="1" a="1"/>
  <c r="AK2024" i="8" s="1"/>
  <c r="D2024" i="8" s="1" a="1"/>
  <c r="D2024" i="8" s="1"/>
  <c r="AJ6780" i="8"/>
  <c r="AK6780" i="8" s="1" a="1"/>
  <c r="AK6780" i="8" s="1"/>
  <c r="D6780" i="8" s="1" a="1"/>
  <c r="D6780" i="8" s="1"/>
  <c r="AJ7072" i="8"/>
  <c r="AK7072" i="8" s="1" a="1"/>
  <c r="AK7072" i="8" s="1"/>
  <c r="D7072" i="8" s="1" a="1"/>
  <c r="D7072" i="8" s="1"/>
  <c r="AJ2633" i="8"/>
  <c r="AK2633" i="8" s="1" a="1"/>
  <c r="AK2633" i="8" s="1"/>
  <c r="D2633" i="8" s="1" a="1"/>
  <c r="D2633" i="8" s="1"/>
  <c r="AJ1260" i="8"/>
  <c r="AK1260" i="8" s="1" a="1"/>
  <c r="AK1260" i="8" s="1"/>
  <c r="D1260" i="8" s="1" a="1"/>
  <c r="D1260" i="8" s="1"/>
  <c r="AJ3556" i="8"/>
  <c r="AK3556" i="8" s="1" a="1"/>
  <c r="AK3556" i="8" s="1"/>
  <c r="D3556" i="8" s="1" a="1"/>
  <c r="D3556" i="8" s="1"/>
  <c r="AK9126" i="8" a="1"/>
  <c r="AK9126" i="8" s="1"/>
  <c r="AK9118" i="8" a="1"/>
  <c r="AK9118" i="8" s="1"/>
  <c r="AK9110" i="8" a="1"/>
  <c r="AK9110" i="8" s="1"/>
  <c r="AK9102" i="8" a="1"/>
  <c r="AK9102" i="8" s="1"/>
  <c r="AK9094" i="8" a="1"/>
  <c r="AK9094" i="8" s="1"/>
  <c r="AK9086" i="8" a="1"/>
  <c r="AK9086" i="8" s="1"/>
  <c r="AK9078" i="8" a="1"/>
  <c r="AK9078" i="8" s="1"/>
  <c r="AK9070" i="8" a="1"/>
  <c r="AK9070" i="8" s="1"/>
  <c r="AK9062" i="8" a="1"/>
  <c r="AK9062" i="8" s="1"/>
  <c r="AK9054" i="8" a="1"/>
  <c r="AK9054" i="8" s="1"/>
  <c r="AK9046" i="8" a="1"/>
  <c r="AK9046" i="8" s="1"/>
  <c r="AK9038" i="8" a="1"/>
  <c r="AK9038" i="8" s="1"/>
  <c r="AK9030" i="8" a="1"/>
  <c r="AK9030" i="8" s="1"/>
  <c r="AK9022" i="8" a="1"/>
  <c r="AK9022" i="8" s="1"/>
  <c r="AK9014" i="8" a="1"/>
  <c r="AK9014" i="8" s="1"/>
  <c r="AK9006" i="8" a="1"/>
  <c r="AK9006" i="8" s="1"/>
  <c r="AK8998" i="8" a="1"/>
  <c r="AK8998" i="8" s="1"/>
  <c r="AK8990" i="8" a="1"/>
  <c r="AK8990" i="8" s="1"/>
  <c r="AK8982" i="8" a="1"/>
  <c r="AK8982" i="8" s="1"/>
  <c r="AK8972" i="8" a="1"/>
  <c r="AK8972" i="8" s="1"/>
  <c r="AK8967" i="8" a="1"/>
  <c r="AK8967" i="8" s="1"/>
  <c r="AK8941" i="8" a="1"/>
  <c r="AK8941" i="8" s="1"/>
  <c r="AK8925" i="8" a="1"/>
  <c r="AK8925" i="8" s="1"/>
  <c r="AK8917" i="8" a="1"/>
  <c r="AK8917" i="8" s="1"/>
  <c r="AJ8897" i="8"/>
  <c r="AK8897" i="8" s="1" a="1"/>
  <c r="AK8897" i="8" s="1"/>
  <c r="AJ8895" i="8"/>
  <c r="AK8895" i="8" s="1" a="1"/>
  <c r="AK8895" i="8" s="1"/>
  <c r="AJ8833" i="8"/>
  <c r="AK8833" i="8" s="1" a="1"/>
  <c r="AK8833" i="8" s="1"/>
  <c r="AJ8831" i="8"/>
  <c r="AK8831" i="8" s="1" a="1"/>
  <c r="AK8831" i="8" s="1"/>
  <c r="AJ8793" i="8"/>
  <c r="AK8793" i="8" s="1" a="1"/>
  <c r="AK8793" i="8" s="1"/>
  <c r="AJ8777" i="8"/>
  <c r="AK8777" i="8" s="1" a="1"/>
  <c r="AK8777" i="8" s="1"/>
  <c r="AJ8761" i="8"/>
  <c r="AK8761" i="8" s="1" a="1"/>
  <c r="AK8761" i="8" s="1"/>
  <c r="AJ8745" i="8"/>
  <c r="AK8745" i="8" s="1" a="1"/>
  <c r="AK8745" i="8" s="1"/>
  <c r="AJ8729" i="8"/>
  <c r="AK8729" i="8" s="1" a="1"/>
  <c r="AK8729" i="8" s="1"/>
  <c r="AJ8713" i="8"/>
  <c r="AK8713" i="8" s="1" a="1"/>
  <c r="AK8713" i="8" s="1"/>
  <c r="AJ8697" i="8"/>
  <c r="AK8697" i="8" s="1" a="1"/>
  <c r="AK8697" i="8" s="1"/>
  <c r="AJ8681" i="8"/>
  <c r="AK8681" i="8" s="1" a="1"/>
  <c r="AK8681" i="8" s="1"/>
  <c r="AJ4009" i="8"/>
  <c r="AK4009" i="8" s="1" a="1"/>
  <c r="AK4009" i="8" s="1"/>
  <c r="D4009" i="8" s="1" a="1"/>
  <c r="D4009" i="8" s="1"/>
  <c r="AJ5595" i="8"/>
  <c r="AK5595" i="8" s="1" a="1"/>
  <c r="AK5595" i="8" s="1"/>
  <c r="D5595" i="8" s="1" a="1"/>
  <c r="D5595" i="8" s="1"/>
  <c r="AJ5383" i="8"/>
  <c r="AK5383" i="8" s="1" a="1"/>
  <c r="AK5383" i="8" s="1"/>
  <c r="D5383" i="8" s="1" a="1"/>
  <c r="D5383" i="8" s="1"/>
  <c r="AJ4438" i="8"/>
  <c r="AK4438" i="8" s="1" a="1"/>
  <c r="AK4438" i="8" s="1"/>
  <c r="D4438" i="8" s="1" a="1"/>
  <c r="D4438" i="8" s="1"/>
  <c r="AK3987" i="8" a="1"/>
  <c r="AK3987" i="8" s="1"/>
  <c r="D3987" i="8" s="1" a="1"/>
  <c r="D3987" i="8" s="1"/>
  <c r="AK3074" i="8" a="1"/>
  <c r="AK3074" i="8" s="1"/>
  <c r="D3074" i="8" s="1" a="1"/>
  <c r="D3074" i="8" s="1"/>
  <c r="AJ2032" i="8"/>
  <c r="AK2032" i="8" s="1" a="1"/>
  <c r="AK2032" i="8" s="1"/>
  <c r="D2032" i="8" s="1" a="1"/>
  <c r="D2032" i="8" s="1"/>
  <c r="AJ993" i="8"/>
  <c r="AK993" i="8" s="1" a="1"/>
  <c r="AK993" i="8" s="1"/>
  <c r="D993" i="8" s="1" a="1"/>
  <c r="D993" i="8" s="1"/>
  <c r="AJ982" i="8"/>
  <c r="AK982" i="8" s="1" a="1"/>
  <c r="AK982" i="8" s="1"/>
  <c r="D982" i="8" s="1" a="1"/>
  <c r="D982" i="8" s="1"/>
  <c r="AK1242" i="8" a="1"/>
  <c r="AK1242" i="8" s="1"/>
  <c r="D1242" i="8" s="1" a="1"/>
  <c r="D1242" i="8" s="1"/>
  <c r="AJ2974" i="8"/>
  <c r="AK2974" i="8" s="1" a="1"/>
  <c r="AK2974" i="8" s="1"/>
  <c r="D2974" i="8" s="1" a="1"/>
  <c r="D2974" i="8" s="1"/>
  <c r="AJ2969" i="8"/>
  <c r="AK2969" i="8" s="1" a="1"/>
  <c r="AK2969" i="8" s="1"/>
  <c r="D2969" i="8" s="1" a="1"/>
  <c r="D2969" i="8" s="1"/>
  <c r="AK4248" i="8" a="1"/>
  <c r="AK4248" i="8" s="1"/>
  <c r="D4248" i="8" s="1" a="1"/>
  <c r="D4248" i="8" s="1"/>
  <c r="AK9129" i="8" a="1"/>
  <c r="AK9129" i="8" s="1"/>
  <c r="AK9121" i="8" a="1"/>
  <c r="AK9121" i="8" s="1"/>
  <c r="AK9113" i="8" a="1"/>
  <c r="AK9113" i="8" s="1"/>
  <c r="AK9105" i="8" a="1"/>
  <c r="AK9105" i="8" s="1"/>
  <c r="AK9097" i="8" a="1"/>
  <c r="AK9097" i="8" s="1"/>
  <c r="AK9089" i="8" a="1"/>
  <c r="AK9089" i="8" s="1"/>
  <c r="AK9081" i="8" a="1"/>
  <c r="AK9081" i="8" s="1"/>
  <c r="AK9073" i="8" a="1"/>
  <c r="AK9073" i="8" s="1"/>
  <c r="AK9065" i="8" a="1"/>
  <c r="AK9065" i="8" s="1"/>
  <c r="AK9057" i="8" a="1"/>
  <c r="AK9057" i="8" s="1"/>
  <c r="AK9049" i="8" a="1"/>
  <c r="AK9049" i="8" s="1"/>
  <c r="AK9041" i="8" a="1"/>
  <c r="AK9041" i="8" s="1"/>
  <c r="AK9033" i="8" a="1"/>
  <c r="AK9033" i="8" s="1"/>
  <c r="AK9025" i="8" a="1"/>
  <c r="AK9025" i="8" s="1"/>
  <c r="AK9017" i="8" a="1"/>
  <c r="AK9017" i="8" s="1"/>
  <c r="AK9001" i="8" a="1"/>
  <c r="AK9001" i="8" s="1"/>
  <c r="AK8969" i="8" a="1"/>
  <c r="AK8969" i="8" s="1"/>
  <c r="AK8934" i="8" a="1"/>
  <c r="AK8934" i="8" s="1"/>
  <c r="AJ8929" i="8"/>
  <c r="AK8929" i="8" s="1" a="1"/>
  <c r="AK8929" i="8" s="1"/>
  <c r="AK8919" i="8" a="1"/>
  <c r="AK8919" i="8" s="1"/>
  <c r="AK8888" i="8" a="1"/>
  <c r="AK8888" i="8" s="1"/>
  <c r="AK8876" i="8" a="1"/>
  <c r="AK8876" i="8" s="1"/>
  <c r="AK8866" i="8" a="1"/>
  <c r="AK8866" i="8" s="1"/>
  <c r="AK8812" i="8" a="1"/>
  <c r="AK8812" i="8" s="1"/>
  <c r="AK8802" i="8" a="1"/>
  <c r="AK8802" i="8" s="1"/>
  <c r="AK8788" i="8" a="1"/>
  <c r="AK8788" i="8" s="1"/>
  <c r="AJ8786" i="8"/>
  <c r="AK8786" i="8" s="1" a="1"/>
  <c r="AK8786" i="8" s="1"/>
  <c r="AK8772" i="8" a="1"/>
  <c r="AK8772" i="8" s="1"/>
  <c r="AJ8770" i="8"/>
  <c r="AK8770" i="8" s="1" a="1"/>
  <c r="AK8770" i="8" s="1"/>
  <c r="AK8756" i="8" a="1"/>
  <c r="AK8756" i="8" s="1"/>
  <c r="AJ8754" i="8"/>
  <c r="AK8754" i="8" s="1" a="1"/>
  <c r="AK8754" i="8" s="1"/>
  <c r="AK8740" i="8" a="1"/>
  <c r="AK8740" i="8" s="1"/>
  <c r="AJ8738" i="8"/>
  <c r="AK8738" i="8" s="1" a="1"/>
  <c r="AK8738" i="8" s="1"/>
  <c r="AK8724" i="8" a="1"/>
  <c r="AK8724" i="8" s="1"/>
  <c r="AJ8722" i="8"/>
  <c r="AK8722" i="8" s="1" a="1"/>
  <c r="AK8722" i="8" s="1"/>
  <c r="AK8708" i="8" a="1"/>
  <c r="AK8708" i="8" s="1"/>
  <c r="AJ8706" i="8"/>
  <c r="AK8706" i="8" s="1" a="1"/>
  <c r="AK8706" i="8" s="1"/>
  <c r="AK8692" i="8" a="1"/>
  <c r="AK8692" i="8" s="1"/>
  <c r="AJ8690" i="8"/>
  <c r="AK8690" i="8" s="1" a="1"/>
  <c r="AK8690" i="8" s="1"/>
  <c r="AK8676" i="8" a="1"/>
  <c r="AK8676" i="8" s="1"/>
  <c r="AJ8674" i="8"/>
  <c r="AK8674" i="8" s="1" a="1"/>
  <c r="AK8674" i="8" s="1"/>
  <c r="AK5606" i="8" a="1"/>
  <c r="AK5606" i="8" s="1"/>
  <c r="D5606" i="8" s="1" a="1"/>
  <c r="D5606" i="8" s="1"/>
  <c r="AJ5604" i="8"/>
  <c r="AK5604" i="8" s="1" a="1"/>
  <c r="AK5604" i="8" s="1"/>
  <c r="D5604" i="8" s="1" a="1"/>
  <c r="D5604" i="8" s="1"/>
  <c r="AK5590" i="8" a="1"/>
  <c r="AK5590" i="8" s="1"/>
  <c r="D5590" i="8" s="1" a="1"/>
  <c r="D5590" i="8" s="1"/>
  <c r="AJ5588" i="8"/>
  <c r="AK5588" i="8" s="1" a="1"/>
  <c r="AK5588" i="8" s="1"/>
  <c r="D5588" i="8" s="1" a="1"/>
  <c r="D5588" i="8" s="1"/>
  <c r="AK5378" i="8" a="1"/>
  <c r="AK5378" i="8" s="1"/>
  <c r="D5378" i="8" s="1" a="1"/>
  <c r="D5378" i="8" s="1"/>
  <c r="AJ5376" i="8"/>
  <c r="AK5376" i="8" s="1" a="1"/>
  <c r="AK5376" i="8" s="1"/>
  <c r="D5376" i="8" s="1" a="1"/>
  <c r="D5376" i="8" s="1"/>
  <c r="AK4433" i="8" a="1"/>
  <c r="AK4433" i="8" s="1"/>
  <c r="D4433" i="8" s="1" a="1"/>
  <c r="D4433" i="8" s="1"/>
  <c r="AJ4431" i="8"/>
  <c r="AK4431" i="8" s="1" a="1"/>
  <c r="AK4431" i="8" s="1"/>
  <c r="D4431" i="8" s="1" a="1"/>
  <c r="D4431" i="8" s="1"/>
  <c r="AJ4004" i="8"/>
  <c r="AK4004" i="8" s="1" a="1"/>
  <c r="AK4004" i="8" s="1"/>
  <c r="D4004" i="8" s="1" a="1"/>
  <c r="D4004" i="8" s="1"/>
  <c r="AK3994" i="8" a="1"/>
  <c r="AK3994" i="8" s="1"/>
  <c r="D3994" i="8" s="1" a="1"/>
  <c r="D3994" i="8" s="1"/>
  <c r="AJ3992" i="8"/>
  <c r="AK3992" i="8" s="1" a="1"/>
  <c r="AK3992" i="8" s="1"/>
  <c r="D3992" i="8" s="1" a="1"/>
  <c r="D3992" i="8" s="1"/>
  <c r="AJ3429" i="8"/>
  <c r="AK3429" i="8" s="1" a="1"/>
  <c r="AK3429" i="8" s="1"/>
  <c r="D3429" i="8" s="1" a="1"/>
  <c r="D3429" i="8" s="1"/>
  <c r="AK3081" i="8" a="1"/>
  <c r="AK3081" i="8" s="1"/>
  <c r="D3081" i="8" s="1" a="1"/>
  <c r="D3081" i="8" s="1"/>
  <c r="AJ3079" i="8"/>
  <c r="AK3079" i="8" s="1" a="1"/>
  <c r="AK3079" i="8" s="1"/>
  <c r="D3079" i="8" s="1" a="1"/>
  <c r="D3079" i="8" s="1"/>
  <c r="AJ3063" i="8"/>
  <c r="AK3063" i="8" s="1" a="1"/>
  <c r="AK3063" i="8" s="1"/>
  <c r="D3063" i="8" s="1" a="1"/>
  <c r="D3063" i="8" s="1"/>
  <c r="AK2034" i="8" a="1"/>
  <c r="AK2034" i="8" s="1"/>
  <c r="D2034" i="8" s="1" a="1"/>
  <c r="D2034" i="8" s="1"/>
  <c r="AJ990" i="8"/>
  <c r="AK990" i="8" s="1" a="1"/>
  <c r="AK990" i="8" s="1"/>
  <c r="D990" i="8" s="1" a="1"/>
  <c r="D990" i="8" s="1"/>
  <c r="AJ7080" i="8"/>
  <c r="AK7080" i="8" s="1" a="1"/>
  <c r="AK7080" i="8" s="1"/>
  <c r="D7080" i="8" s="1" a="1"/>
  <c r="D7080" i="8" s="1"/>
  <c r="AJ2591" i="8"/>
  <c r="AK2591" i="8" s="1" a="1"/>
  <c r="AK2591" i="8" s="1"/>
  <c r="D2591" i="8" s="1" a="1"/>
  <c r="D2591" i="8" s="1"/>
  <c r="AK2623" i="8" a="1"/>
  <c r="AK2623" i="8" s="1"/>
  <c r="D2623" i="8" s="1" a="1"/>
  <c r="D2623" i="8" s="1"/>
  <c r="AJ2612" i="8"/>
  <c r="AK2612" i="8" s="1" a="1"/>
  <c r="AK2612" i="8" s="1"/>
  <c r="D2612" i="8" s="1" a="1"/>
  <c r="D2612" i="8" s="1"/>
  <c r="AJ3175" i="8"/>
  <c r="AK3175" i="8" s="1" a="1"/>
  <c r="AK3175" i="8" s="1"/>
  <c r="D3175" i="8" s="1" a="1"/>
  <c r="D3175" i="8" s="1"/>
  <c r="AK1259" i="8" a="1"/>
  <c r="AK1259" i="8" s="1"/>
  <c r="D1259" i="8" s="1" a="1"/>
  <c r="D1259" i="8" s="1"/>
  <c r="AK1250" i="8" a="1"/>
  <c r="AK1250" i="8" s="1"/>
  <c r="D1250" i="8" s="1" a="1"/>
  <c r="D1250" i="8" s="1"/>
  <c r="AK1234" i="8" a="1"/>
  <c r="AK1234" i="8" s="1"/>
  <c r="D1234" i="8" s="1" a="1"/>
  <c r="D1234" i="8" s="1"/>
  <c r="AJ2966" i="8"/>
  <c r="AK2966" i="8" s="1" a="1"/>
  <c r="AK2966" i="8" s="1"/>
  <c r="D2966" i="8" s="1" a="1"/>
  <c r="D2966" i="8" s="1"/>
  <c r="AJ4577" i="8"/>
  <c r="AK4577" i="8" s="1" a="1"/>
  <c r="AK4577" i="8" s="1"/>
  <c r="D4577" i="8" s="1" a="1"/>
  <c r="D4577" i="8" s="1"/>
  <c r="AK3212" i="8" a="1"/>
  <c r="AK3212" i="8" s="1"/>
  <c r="D3212" i="8" s="1" a="1"/>
  <c r="D3212" i="8" s="1"/>
  <c r="AJ8974" i="8"/>
  <c r="AK8974" i="8" s="1" a="1"/>
  <c r="AK8974" i="8" s="1"/>
  <c r="AJ8913" i="8"/>
  <c r="AK8913" i="8" s="1" a="1"/>
  <c r="AK8913" i="8" s="1"/>
  <c r="AJ8911" i="8"/>
  <c r="AK8911" i="8" s="1" a="1"/>
  <c r="AK8911" i="8" s="1"/>
  <c r="AK8894" i="8" a="1"/>
  <c r="AK8894" i="8" s="1"/>
  <c r="AK8884" i="8" a="1"/>
  <c r="AK8884" i="8" s="1"/>
  <c r="AK8874" i="8" a="1"/>
  <c r="AK8874" i="8" s="1"/>
  <c r="AJ8849" i="8"/>
  <c r="AK8849" i="8" s="1" a="1"/>
  <c r="AK8849" i="8" s="1"/>
  <c r="AJ8847" i="8"/>
  <c r="AK8847" i="8" s="1" a="1"/>
  <c r="AK8847" i="8" s="1"/>
  <c r="AK8830" i="8" a="1"/>
  <c r="AK8830" i="8" s="1"/>
  <c r="AK8820" i="8" a="1"/>
  <c r="AK8820" i="8" s="1"/>
  <c r="AK8810" i="8" a="1"/>
  <c r="AK8810" i="8" s="1"/>
  <c r="AK8797" i="8" a="1"/>
  <c r="AK8797" i="8" s="1"/>
  <c r="AK8781" i="8" a="1"/>
  <c r="AK8781" i="8" s="1"/>
  <c r="AK8765" i="8" a="1"/>
  <c r="AK8765" i="8" s="1"/>
  <c r="AK8749" i="8" a="1"/>
  <c r="AK8749" i="8" s="1"/>
  <c r="AK8733" i="8" a="1"/>
  <c r="AK8733" i="8" s="1"/>
  <c r="AK8717" i="8" a="1"/>
  <c r="AK8717" i="8" s="1"/>
  <c r="AK8701" i="8" a="1"/>
  <c r="AK8701" i="8" s="1"/>
  <c r="AK8685" i="8" a="1"/>
  <c r="AK8685" i="8" s="1"/>
  <c r="AK4013" i="8" a="1"/>
  <c r="AK4013" i="8" s="1"/>
  <c r="D4013" i="8" s="1" a="1"/>
  <c r="D4013" i="8" s="1"/>
  <c r="AK5599" i="8" a="1"/>
  <c r="AK5599" i="8" s="1"/>
  <c r="D5599" i="8" s="1" a="1"/>
  <c r="D5599" i="8" s="1"/>
  <c r="AK5387" i="8" a="1"/>
  <c r="AK5387" i="8" s="1"/>
  <c r="D5387" i="8" s="1" a="1"/>
  <c r="D5387" i="8" s="1"/>
  <c r="AK5371" i="8" a="1"/>
  <c r="AK5371" i="8" s="1"/>
  <c r="D5371" i="8" s="1" a="1"/>
  <c r="D5371" i="8" s="1"/>
  <c r="AK4426" i="8" a="1"/>
  <c r="AK4426" i="8" s="1"/>
  <c r="D4426" i="8" s="1" a="1"/>
  <c r="D4426" i="8" s="1"/>
  <c r="AK3436" i="8" a="1"/>
  <c r="AK3436" i="8" s="1"/>
  <c r="D3436" i="8" s="1" a="1"/>
  <c r="D3436" i="8" s="1"/>
  <c r="AJ3071" i="8"/>
  <c r="AK3071" i="8" s="1" a="1"/>
  <c r="AK3071" i="8" s="1"/>
  <c r="D3071" i="8" s="1" a="1"/>
  <c r="D3071" i="8" s="1"/>
  <c r="AK3065" i="8" a="1"/>
  <c r="AK3065" i="8" s="1"/>
  <c r="D3065" i="8" s="1" a="1"/>
  <c r="D3065" i="8" s="1"/>
  <c r="AJ2031" i="8"/>
  <c r="AK2031" i="8" s="1" a="1"/>
  <c r="AK2031" i="8" s="1"/>
  <c r="D2031" i="8" s="1" a="1"/>
  <c r="D2031" i="8" s="1"/>
  <c r="AJ2020" i="8"/>
  <c r="AK2020" i="8" s="1" a="1"/>
  <c r="AK2020" i="8" s="1"/>
  <c r="D2020" i="8" s="1" a="1"/>
  <c r="D2020" i="8" s="1"/>
  <c r="AK981" i="8" a="1"/>
  <c r="AK981" i="8" s="1"/>
  <c r="D981" i="8" s="1" a="1"/>
  <c r="D981" i="8" s="1"/>
  <c r="AK6770" i="8" a="1"/>
  <c r="AK6770" i="8" s="1"/>
  <c r="D6770" i="8" s="1" a="1"/>
  <c r="D6770" i="8" s="1"/>
  <c r="AK2605" i="8" a="1"/>
  <c r="AK2605" i="8" s="1"/>
  <c r="D2605" i="8" s="1" a="1"/>
  <c r="D2605" i="8" s="1"/>
  <c r="AK1226" i="8" a="1"/>
  <c r="AK1226" i="8" s="1"/>
  <c r="D1226" i="8" s="1" a="1"/>
  <c r="D1226" i="8" s="1"/>
  <c r="AJ4574" i="8"/>
  <c r="AK4574" i="8" s="1" a="1"/>
  <c r="AK4574" i="8" s="1"/>
  <c r="D4574" i="8" s="1" a="1"/>
  <c r="D4574" i="8" s="1"/>
  <c r="AJ4253" i="8"/>
  <c r="AK4253" i="8" s="1" a="1"/>
  <c r="AK4253" i="8" s="1"/>
  <c r="D4253" i="8" s="1" a="1"/>
  <c r="D4253" i="8" s="1"/>
  <c r="AK5566" i="8" a="1"/>
  <c r="AK5566" i="8" s="1"/>
  <c r="D5566" i="8" s="1" a="1"/>
  <c r="D5566" i="8" s="1"/>
  <c r="AK8953" i="8" a="1"/>
  <c r="AK8953" i="8" s="1"/>
  <c r="AK8892" i="8" a="1"/>
  <c r="AK8892" i="8" s="1"/>
  <c r="AK8882" i="8" a="1"/>
  <c r="AK8882" i="8" s="1"/>
  <c r="AK8828" i="8" a="1"/>
  <c r="AK8828" i="8" s="1"/>
  <c r="AK8818" i="8" a="1"/>
  <c r="AK8818" i="8" s="1"/>
  <c r="AJ3996" i="8"/>
  <c r="AK3996" i="8" s="1" a="1"/>
  <c r="AK3996" i="8" s="1"/>
  <c r="D3996" i="8" s="1" a="1"/>
  <c r="D3996" i="8" s="1"/>
  <c r="AJ3991" i="8"/>
  <c r="AK3991" i="8" s="1" a="1"/>
  <c r="AK3991" i="8" s="1"/>
  <c r="D3991" i="8" s="1" a="1"/>
  <c r="D3991" i="8" s="1"/>
  <c r="AK3986" i="8" a="1"/>
  <c r="AK3986" i="8" s="1"/>
  <c r="D3986" i="8" s="1" a="1"/>
  <c r="D3986" i="8" s="1"/>
  <c r="AJ3441" i="8"/>
  <c r="AK3441" i="8" s="1" a="1"/>
  <c r="AK3441" i="8" s="1"/>
  <c r="D3441" i="8" s="1" a="1"/>
  <c r="D3441" i="8" s="1"/>
  <c r="AJ3421" i="8"/>
  <c r="AK3421" i="8" s="1" a="1"/>
  <c r="AK3421" i="8" s="1"/>
  <c r="D3421" i="8" s="1" a="1"/>
  <c r="D3421" i="8" s="1"/>
  <c r="AJ3078" i="8"/>
  <c r="AK3078" i="8" s="1" a="1"/>
  <c r="AK3078" i="8" s="1"/>
  <c r="D3078" i="8" s="1" a="1"/>
  <c r="D3078" i="8" s="1"/>
  <c r="AK3073" i="8" a="1"/>
  <c r="AK3073" i="8" s="1"/>
  <c r="D3073" i="8" s="1" a="1"/>
  <c r="D3073" i="8" s="1"/>
  <c r="AJ2039" i="8"/>
  <c r="AK2039" i="8" s="1" a="1"/>
  <c r="AK2039" i="8" s="1"/>
  <c r="D2039" i="8" s="1" a="1"/>
  <c r="D2039" i="8" s="1"/>
  <c r="AJ2028" i="8"/>
  <c r="AK2028" i="8" s="1" a="1"/>
  <c r="AK2028" i="8" s="1"/>
  <c r="D2028" i="8" s="1" a="1"/>
  <c r="D2028" i="8" s="1"/>
  <c r="AK989" i="8" a="1"/>
  <c r="AK989" i="8" s="1"/>
  <c r="D989" i="8" s="1" a="1"/>
  <c r="D989" i="8" s="1"/>
  <c r="AJ6776" i="8"/>
  <c r="AK6776" i="8" s="1" a="1"/>
  <c r="AK6776" i="8" s="1"/>
  <c r="D6776" i="8" s="1" a="1"/>
  <c r="D6776" i="8" s="1"/>
  <c r="AJ6767" i="8"/>
  <c r="AK6767" i="8" s="1" a="1"/>
  <c r="AK6767" i="8" s="1"/>
  <c r="D6767" i="8" s="1" a="1"/>
  <c r="D6767" i="8" s="1"/>
  <c r="AJ6764" i="8"/>
  <c r="AK6764" i="8" s="1" a="1"/>
  <c r="AK6764" i="8" s="1"/>
  <c r="D6764" i="8" s="1" a="1"/>
  <c r="D6764" i="8" s="1"/>
  <c r="AK7079" i="8" a="1"/>
  <c r="AK7079" i="8" s="1"/>
  <c r="D7079" i="8" s="1" a="1"/>
  <c r="D7079" i="8" s="1"/>
  <c r="AJ2602" i="8"/>
  <c r="AK2602" i="8" s="1" a="1"/>
  <c r="AK2602" i="8" s="1"/>
  <c r="D2602" i="8" s="1" a="1"/>
  <c r="D2602" i="8" s="1"/>
  <c r="AJ2599" i="8"/>
  <c r="AK2599" i="8" s="1" a="1"/>
  <c r="AK2599" i="8" s="1"/>
  <c r="D2599" i="8" s="1" a="1"/>
  <c r="D2599" i="8" s="1"/>
  <c r="AK2590" i="8" a="1"/>
  <c r="AK2590" i="8" s="1"/>
  <c r="D2590" i="8" s="1" a="1"/>
  <c r="D2590" i="8" s="1"/>
  <c r="AK2631" i="8" a="1"/>
  <c r="AK2631" i="8" s="1"/>
  <c r="D2631" i="8" s="1" a="1"/>
  <c r="D2631" i="8" s="1"/>
  <c r="AJ2620" i="8"/>
  <c r="AK2620" i="8" s="1" a="1"/>
  <c r="AK2620" i="8" s="1"/>
  <c r="D2620" i="8" s="1" a="1"/>
  <c r="D2620" i="8" s="1"/>
  <c r="AJ2617" i="8"/>
  <c r="AK2617" i="8" s="1" a="1"/>
  <c r="AK2617" i="8" s="1"/>
  <c r="D2617" i="8" s="1" a="1"/>
  <c r="D2617" i="8" s="1"/>
  <c r="AK3174" i="8" a="1"/>
  <c r="AK3174" i="8" s="1"/>
  <c r="D3174" i="8" s="1" a="1"/>
  <c r="D3174" i="8" s="1"/>
  <c r="AK1258" i="8" a="1"/>
  <c r="AK1258" i="8" s="1"/>
  <c r="D1258" i="8" s="1" a="1"/>
  <c r="D1258" i="8" s="1"/>
  <c r="AJ1247" i="8"/>
  <c r="AK1247" i="8" s="1" a="1"/>
  <c r="AK1247" i="8" s="1"/>
  <c r="D1247" i="8" s="1" a="1"/>
  <c r="D1247" i="8" s="1"/>
  <c r="AJ1239" i="8"/>
  <c r="AK1239" i="8" s="1" a="1"/>
  <c r="AK1239" i="8" s="1"/>
  <c r="D1239" i="8" s="1" a="1"/>
  <c r="D1239" i="8" s="1"/>
  <c r="AK1218" i="8" a="1"/>
  <c r="AK1218" i="8" s="1"/>
  <c r="D1218" i="8" s="1" a="1"/>
  <c r="D1218" i="8" s="1"/>
  <c r="AJ4250" i="8"/>
  <c r="AK4250" i="8" s="1" a="1"/>
  <c r="AK4250" i="8" s="1"/>
  <c r="D4250" i="8" s="1" a="1"/>
  <c r="D4250" i="8" s="1"/>
  <c r="AJ4245" i="8"/>
  <c r="AK4245" i="8" s="1" a="1"/>
  <c r="AK4245" i="8" s="1"/>
  <c r="D4245" i="8" s="1" a="1"/>
  <c r="D4245" i="8" s="1"/>
  <c r="AK9130" i="8" a="1"/>
  <c r="AK9130" i="8" s="1"/>
  <c r="AK9122" i="8" a="1"/>
  <c r="AK9122" i="8" s="1"/>
  <c r="AK9114" i="8" a="1"/>
  <c r="AK9114" i="8" s="1"/>
  <c r="AK9106" i="8" a="1"/>
  <c r="AK9106" i="8" s="1"/>
  <c r="AK9090" i="8" a="1"/>
  <c r="AK9090" i="8" s="1"/>
  <c r="AK9082" i="8" a="1"/>
  <c r="AK9082" i="8" s="1"/>
  <c r="AK9074" i="8" a="1"/>
  <c r="AK9074" i="8" s="1"/>
  <c r="AK9066" i="8" a="1"/>
  <c r="AK9066" i="8" s="1"/>
  <c r="AK9058" i="8" a="1"/>
  <c r="AK9058" i="8" s="1"/>
  <c r="AK9050" i="8" a="1"/>
  <c r="AK9050" i="8" s="1"/>
  <c r="AK9042" i="8" a="1"/>
  <c r="AK9042" i="8" s="1"/>
  <c r="AK9034" i="8" a="1"/>
  <c r="AK9034" i="8" s="1"/>
  <c r="AK9026" i="8" a="1"/>
  <c r="AK9026" i="8" s="1"/>
  <c r="AK9018" i="8" a="1"/>
  <c r="AK9018" i="8" s="1"/>
  <c r="AK9010" i="8" a="1"/>
  <c r="AK9010" i="8" s="1"/>
  <c r="AK9002" i="8" a="1"/>
  <c r="AK9002" i="8" s="1"/>
  <c r="AK8994" i="8" a="1"/>
  <c r="AK8994" i="8" s="1"/>
  <c r="AK8986" i="8" a="1"/>
  <c r="AK8986" i="8" s="1"/>
  <c r="AK8978" i="8" a="1"/>
  <c r="AK8978" i="8" s="1"/>
  <c r="AK8973" i="8" a="1"/>
  <c r="AK8973" i="8" s="1"/>
  <c r="AJ8958" i="8"/>
  <c r="AK8958" i="8" s="1" a="1"/>
  <c r="AK8958" i="8" s="1"/>
  <c r="AK8954" i="8" a="1"/>
  <c r="AK8954" i="8" s="1"/>
  <c r="AK8947" i="8" a="1"/>
  <c r="AK8947" i="8" s="1"/>
  <c r="AK8940" i="8" a="1"/>
  <c r="AK8940" i="8" s="1"/>
  <c r="AK8935" i="8" a="1"/>
  <c r="AK8935" i="8" s="1"/>
  <c r="AK8900" i="8" a="1"/>
  <c r="AK8900" i="8" s="1"/>
  <c r="AK8890" i="8" a="1"/>
  <c r="AK8890" i="8" s="1"/>
  <c r="AK8885" i="8" a="1"/>
  <c r="AK8885" i="8" s="1"/>
  <c r="AJ8865" i="8"/>
  <c r="AK8865" i="8" s="1" a="1"/>
  <c r="AK8865" i="8" s="1"/>
  <c r="AJ8863" i="8"/>
  <c r="AK8863" i="8" s="1" a="1"/>
  <c r="AK8863" i="8" s="1"/>
  <c r="AK8836" i="8" a="1"/>
  <c r="AK8836" i="8" s="1"/>
  <c r="AK8826" i="8" a="1"/>
  <c r="AK8826" i="8" s="1"/>
  <c r="AK8821" i="8" a="1"/>
  <c r="AK8821" i="8" s="1"/>
  <c r="AJ8801" i="8"/>
  <c r="AK8801" i="8" s="1" a="1"/>
  <c r="AK8801" i="8" s="1"/>
  <c r="AJ8785" i="8"/>
  <c r="AK8785" i="8" s="1" a="1"/>
  <c r="AK8785" i="8" s="1"/>
  <c r="AJ8769" i="8"/>
  <c r="AK8769" i="8" s="1" a="1"/>
  <c r="AK8769" i="8" s="1"/>
  <c r="AJ8753" i="8"/>
  <c r="AK8753" i="8" s="1" a="1"/>
  <c r="AK8753" i="8" s="1"/>
  <c r="AJ8737" i="8"/>
  <c r="AK8737" i="8" s="1" a="1"/>
  <c r="AK8737" i="8" s="1"/>
  <c r="AJ8721" i="8"/>
  <c r="AK8721" i="8" s="1" a="1"/>
  <c r="AK8721" i="8" s="1"/>
  <c r="AJ8705" i="8"/>
  <c r="AK8705" i="8" s="1" a="1"/>
  <c r="AK8705" i="8" s="1"/>
  <c r="AJ8689" i="8"/>
  <c r="AK8689" i="8" s="1" a="1"/>
  <c r="AK8689" i="8" s="1"/>
  <c r="AJ8673" i="8"/>
  <c r="AK8673" i="8" s="1" a="1"/>
  <c r="AK8673" i="8" s="1"/>
  <c r="AJ5603" i="8"/>
  <c r="AK5603" i="8" s="1" a="1"/>
  <c r="AK5603" i="8" s="1"/>
  <c r="D5603" i="8" s="1" a="1"/>
  <c r="D5603" i="8" s="1"/>
  <c r="AJ5587" i="8"/>
  <c r="AK5587" i="8" s="1" a="1"/>
  <c r="AK5587" i="8" s="1"/>
  <c r="D5587" i="8" s="1" a="1"/>
  <c r="D5587" i="8" s="1"/>
  <c r="AJ5375" i="8"/>
  <c r="AK5375" i="8" s="1" a="1"/>
  <c r="AK5375" i="8" s="1"/>
  <c r="D5375" i="8" s="1" a="1"/>
  <c r="D5375" i="8" s="1"/>
  <c r="AJ4430" i="8"/>
  <c r="AK4430" i="8" s="1" a="1"/>
  <c r="AK4430" i="8" s="1"/>
  <c r="D4430" i="8" s="1" a="1"/>
  <c r="D4430" i="8" s="1"/>
  <c r="AK4005" i="8" a="1"/>
  <c r="AK4005" i="8" s="1"/>
  <c r="D4005" i="8" s="1" a="1"/>
  <c r="D4005" i="8" s="1"/>
  <c r="AK4003" i="8" a="1"/>
  <c r="AK4003" i="8" s="1"/>
  <c r="D4003" i="8" s="1" a="1"/>
  <c r="D4003" i="8" s="1"/>
  <c r="AK3430" i="8" a="1"/>
  <c r="AK3430" i="8" s="1"/>
  <c r="D3430" i="8" s="1" a="1"/>
  <c r="D3430" i="8" s="1"/>
  <c r="AK3428" i="8" a="1"/>
  <c r="AK3428" i="8" s="1"/>
  <c r="D3428" i="8" s="1" a="1"/>
  <c r="D3428" i="8" s="1"/>
  <c r="AJ2036" i="8"/>
  <c r="AK2036" i="8" s="1" a="1"/>
  <c r="AK2036" i="8" s="1"/>
  <c r="D2036" i="8" s="1" a="1"/>
  <c r="D2036" i="8" s="1"/>
  <c r="AJ978" i="8"/>
  <c r="AK978" i="8" s="1" a="1"/>
  <c r="AK978" i="8" s="1"/>
  <c r="D978" i="8" s="1" a="1"/>
  <c r="D978" i="8" s="1"/>
  <c r="AK6778" i="8" a="1"/>
  <c r="AK6778" i="8" s="1"/>
  <c r="D6778" i="8" s="1" a="1"/>
  <c r="D6778" i="8" s="1"/>
  <c r="AK7070" i="8" a="1"/>
  <c r="AK7070" i="8" s="1"/>
  <c r="D7070" i="8" s="1" a="1"/>
  <c r="D7070" i="8" s="1"/>
  <c r="AJ1244" i="8"/>
  <c r="AK1244" i="8" s="1" a="1"/>
  <c r="AK1244" i="8" s="1"/>
  <c r="D1244" i="8" s="1" a="1"/>
  <c r="D1244" i="8" s="1"/>
  <c r="AJ1236" i="8"/>
  <c r="AK1236" i="8" s="1" a="1"/>
  <c r="AK1236" i="8" s="1"/>
  <c r="D1236" i="8" s="1" a="1"/>
  <c r="D1236" i="8" s="1"/>
  <c r="AJ3214" i="8"/>
  <c r="AK3214" i="8" s="1" a="1"/>
  <c r="AK3214" i="8" s="1"/>
  <c r="D3214" i="8" s="1" a="1"/>
  <c r="D3214" i="8" s="1"/>
  <c r="AK8966" i="8" a="1"/>
  <c r="AK8966" i="8" s="1"/>
  <c r="AK8952" i="8" a="1"/>
  <c r="AK8952" i="8" s="1"/>
  <c r="AK8937" i="8" a="1"/>
  <c r="AK8937" i="8" s="1"/>
  <c r="AK8920" i="8" a="1"/>
  <c r="AK8920" i="8" s="1"/>
  <c r="AK8918" i="8" a="1"/>
  <c r="AK8918" i="8" s="1"/>
  <c r="AJ8914" i="8"/>
  <c r="AK8914" i="8" s="1" a="1"/>
  <c r="AK8914" i="8" s="1"/>
  <c r="AK8908" i="8" a="1"/>
  <c r="AK8908" i="8" s="1"/>
  <c r="AK8898" i="8" a="1"/>
  <c r="AK8898" i="8" s="1"/>
  <c r="AK8887" i="8" a="1"/>
  <c r="AK8887" i="8" s="1"/>
  <c r="AJ8860" i="8"/>
  <c r="AK8860" i="8" s="1" a="1"/>
  <c r="AK8860" i="8" s="1"/>
  <c r="AK8856" i="8" a="1"/>
  <c r="AK8856" i="8" s="1"/>
  <c r="AK8854" i="8" a="1"/>
  <c r="AK8854" i="8" s="1"/>
  <c r="AJ8850" i="8"/>
  <c r="AK8850" i="8" s="1" a="1"/>
  <c r="AK8850" i="8" s="1"/>
  <c r="AK8844" i="8" a="1"/>
  <c r="AK8844" i="8" s="1"/>
  <c r="AK8834" i="8" a="1"/>
  <c r="AK8834" i="8" s="1"/>
  <c r="AK8823" i="8" a="1"/>
  <c r="AK8823" i="8" s="1"/>
  <c r="AK8800" i="8" a="1"/>
  <c r="AK8800" i="8" s="1"/>
  <c r="AK8798" i="8" a="1"/>
  <c r="AK8798" i="8" s="1"/>
  <c r="AK8796" i="8" a="1"/>
  <c r="AK8796" i="8" s="1"/>
  <c r="AJ8794" i="8"/>
  <c r="AK8794" i="8" s="1" a="1"/>
  <c r="AK8794" i="8" s="1"/>
  <c r="AK8791" i="8" a="1"/>
  <c r="AK8791" i="8" s="1"/>
  <c r="AK8784" i="8" a="1"/>
  <c r="AK8784" i="8" s="1"/>
  <c r="AK8782" i="8" a="1"/>
  <c r="AK8782" i="8" s="1"/>
  <c r="AK8780" i="8" a="1"/>
  <c r="AK8780" i="8" s="1"/>
  <c r="AJ8778" i="8"/>
  <c r="AK8778" i="8" s="1" a="1"/>
  <c r="AK8778" i="8" s="1"/>
  <c r="AK8775" i="8" a="1"/>
  <c r="AK8775" i="8" s="1"/>
  <c r="AK8768" i="8" a="1"/>
  <c r="AK8768" i="8" s="1"/>
  <c r="AK8766" i="8" a="1"/>
  <c r="AK8766" i="8" s="1"/>
  <c r="AK8764" i="8" a="1"/>
  <c r="AK8764" i="8" s="1"/>
  <c r="AJ8762" i="8"/>
  <c r="AK8762" i="8" s="1" a="1"/>
  <c r="AK8762" i="8" s="1"/>
  <c r="AK8759" i="8" a="1"/>
  <c r="AK8759" i="8" s="1"/>
  <c r="AK8752" i="8" a="1"/>
  <c r="AK8752" i="8" s="1"/>
  <c r="AK8750" i="8" a="1"/>
  <c r="AK8750" i="8" s="1"/>
  <c r="AK8748" i="8" a="1"/>
  <c r="AK8748" i="8" s="1"/>
  <c r="AJ8746" i="8"/>
  <c r="AK8746" i="8" s="1" a="1"/>
  <c r="AK8746" i="8" s="1"/>
  <c r="AK8743" i="8" a="1"/>
  <c r="AK8743" i="8" s="1"/>
  <c r="AK8736" i="8" a="1"/>
  <c r="AK8736" i="8" s="1"/>
  <c r="AK8734" i="8" a="1"/>
  <c r="AK8734" i="8" s="1"/>
  <c r="AK8732" i="8" a="1"/>
  <c r="AK8732" i="8" s="1"/>
  <c r="AJ8730" i="8"/>
  <c r="AK8730" i="8" s="1" a="1"/>
  <c r="AK8730" i="8" s="1"/>
  <c r="AK8727" i="8" a="1"/>
  <c r="AK8727" i="8" s="1"/>
  <c r="AK8720" i="8" a="1"/>
  <c r="AK8720" i="8" s="1"/>
  <c r="AK8718" i="8" a="1"/>
  <c r="AK8718" i="8" s="1"/>
  <c r="AK8716" i="8" a="1"/>
  <c r="AK8716" i="8" s="1"/>
  <c r="AJ8714" i="8"/>
  <c r="AK8714" i="8" s="1" a="1"/>
  <c r="AK8714" i="8" s="1"/>
  <c r="AK8711" i="8" a="1"/>
  <c r="AK8711" i="8" s="1"/>
  <c r="AK8704" i="8" a="1"/>
  <c r="AK8704" i="8" s="1"/>
  <c r="AK8702" i="8" a="1"/>
  <c r="AK8702" i="8" s="1"/>
  <c r="AK8700" i="8" a="1"/>
  <c r="AK8700" i="8" s="1"/>
  <c r="AJ8698" i="8"/>
  <c r="AK8698" i="8" s="1" a="1"/>
  <c r="AK8698" i="8" s="1"/>
  <c r="AK8695" i="8" a="1"/>
  <c r="AK8695" i="8" s="1"/>
  <c r="AK8688" i="8" a="1"/>
  <c r="AK8688" i="8" s="1"/>
  <c r="AK8686" i="8" a="1"/>
  <c r="AK8686" i="8" s="1"/>
  <c r="AK8684" i="8" a="1"/>
  <c r="AK8684" i="8" s="1"/>
  <c r="AJ8682" i="8"/>
  <c r="AK8682" i="8" s="1" a="1"/>
  <c r="AK8682" i="8" s="1"/>
  <c r="AK8679" i="8" a="1"/>
  <c r="AK8679" i="8" s="1"/>
  <c r="AK8672" i="8" a="1"/>
  <c r="AK8672" i="8" s="1"/>
  <c r="AK4014" i="8" a="1"/>
  <c r="AK4014" i="8" s="1"/>
  <c r="D4014" i="8" s="1" a="1"/>
  <c r="D4014" i="8" s="1"/>
  <c r="AJ4010" i="8"/>
  <c r="AK4010" i="8" s="1" a="1"/>
  <c r="AK4010" i="8" s="1"/>
  <c r="D4010" i="8" s="1" a="1"/>
  <c r="D4010" i="8" s="1"/>
  <c r="AK4007" i="8" a="1"/>
  <c r="AK4007" i="8" s="1"/>
  <c r="D4007" i="8" s="1" a="1"/>
  <c r="D4007" i="8" s="1"/>
  <c r="AK5602" i="8" a="1"/>
  <c r="AK5602" i="8" s="1"/>
  <c r="D5602" i="8" s="1" a="1"/>
  <c r="D5602" i="8" s="1"/>
  <c r="AK5600" i="8" a="1"/>
  <c r="AK5600" i="8" s="1"/>
  <c r="D5600" i="8" s="1" a="1"/>
  <c r="D5600" i="8" s="1"/>
  <c r="AJ5596" i="8"/>
  <c r="AK5596" i="8" s="1" a="1"/>
  <c r="AK5596" i="8" s="1"/>
  <c r="D5596" i="8" s="1" a="1"/>
  <c r="D5596" i="8" s="1"/>
  <c r="AK5593" i="8" a="1"/>
  <c r="AK5593" i="8" s="1"/>
  <c r="D5593" i="8" s="1" a="1"/>
  <c r="D5593" i="8" s="1"/>
  <c r="AK5390" i="8" a="1"/>
  <c r="AK5390" i="8" s="1"/>
  <c r="D5390" i="8" s="1" a="1"/>
  <c r="D5390" i="8" s="1"/>
  <c r="AK5388" i="8" a="1"/>
  <c r="AK5388" i="8" s="1"/>
  <c r="D5388" i="8" s="1" a="1"/>
  <c r="D5388" i="8" s="1"/>
  <c r="AJ5384" i="8"/>
  <c r="AK5384" i="8" s="1" a="1"/>
  <c r="AK5384" i="8" s="1"/>
  <c r="D5384" i="8" s="1" a="1"/>
  <c r="D5384" i="8" s="1"/>
  <c r="AK5381" i="8" a="1"/>
  <c r="AK5381" i="8" s="1"/>
  <c r="D5381" i="8" s="1" a="1"/>
  <c r="D5381" i="8" s="1"/>
  <c r="AK5374" i="8" a="1"/>
  <c r="AK5374" i="8" s="1"/>
  <c r="D5374" i="8" s="1" a="1"/>
  <c r="D5374" i="8" s="1"/>
  <c r="AK5372" i="8" a="1"/>
  <c r="AK5372" i="8" s="1"/>
  <c r="D5372" i="8" s="1" a="1"/>
  <c r="D5372" i="8" s="1"/>
  <c r="AJ4439" i="8"/>
  <c r="AK4439" i="8" s="1" a="1"/>
  <c r="AK4439" i="8" s="1"/>
  <c r="D4439" i="8" s="1" a="1"/>
  <c r="D4439" i="8" s="1"/>
  <c r="AK4436" i="8" a="1"/>
  <c r="AK4436" i="8" s="1"/>
  <c r="D4436" i="8" s="1" a="1"/>
  <c r="D4436" i="8" s="1"/>
  <c r="AK4429" i="8" a="1"/>
  <c r="AK4429" i="8" s="1"/>
  <c r="D4429" i="8" s="1" a="1"/>
  <c r="D4429" i="8" s="1"/>
  <c r="AK4427" i="8" a="1"/>
  <c r="AK4427" i="8" s="1"/>
  <c r="D4427" i="8" s="1" a="1"/>
  <c r="D4427" i="8" s="1"/>
  <c r="AJ4423" i="8"/>
  <c r="AK4423" i="8" s="1" a="1"/>
  <c r="AK4423" i="8" s="1"/>
  <c r="D4423" i="8" s="1" a="1"/>
  <c r="D4423" i="8" s="1"/>
  <c r="AJ3988" i="8"/>
  <c r="AK3988" i="8" s="1" a="1"/>
  <c r="AK3988" i="8" s="1"/>
  <c r="D3988" i="8" s="1" a="1"/>
  <c r="D3988" i="8" s="1"/>
  <c r="AJ3433" i="8"/>
  <c r="AK3433" i="8" s="1" a="1"/>
  <c r="AK3433" i="8" s="1"/>
  <c r="D3433" i="8" s="1" a="1"/>
  <c r="D3433" i="8" s="1"/>
  <c r="AJ3075" i="8"/>
  <c r="AK3075" i="8" s="1" a="1"/>
  <c r="AK3075" i="8" s="1"/>
  <c r="D3075" i="8" s="1" a="1"/>
  <c r="D3075" i="8" s="1"/>
  <c r="AJ3067" i="8"/>
  <c r="AK3067" i="8" s="1" a="1"/>
  <c r="AK3067" i="8" s="1"/>
  <c r="D3067" i="8" s="1" a="1"/>
  <c r="D3067" i="8" s="1"/>
  <c r="AJ986" i="8"/>
  <c r="AK986" i="8" s="1" a="1"/>
  <c r="AK986" i="8" s="1"/>
  <c r="D986" i="8" s="1" a="1"/>
  <c r="D986" i="8" s="1"/>
  <c r="AJ6772" i="8"/>
  <c r="AK6772" i="8" s="1" a="1"/>
  <c r="AK6772" i="8" s="1"/>
  <c r="D6772" i="8" s="1" a="1"/>
  <c r="D6772" i="8" s="1"/>
  <c r="AJ2607" i="8"/>
  <c r="AK2607" i="8" s="1" a="1"/>
  <c r="AK2607" i="8" s="1"/>
  <c r="D2607" i="8" s="1" a="1"/>
  <c r="D2607" i="8" s="1"/>
  <c r="AJ2625" i="8"/>
  <c r="AK2625" i="8" s="1" a="1"/>
  <c r="AK2625" i="8" s="1"/>
  <c r="D2625" i="8" s="1" a="1"/>
  <c r="D2625" i="8" s="1"/>
  <c r="AJ1252" i="8"/>
  <c r="AK1252" i="8" s="1" a="1"/>
  <c r="AK1252" i="8" s="1"/>
  <c r="D1252" i="8" s="1" a="1"/>
  <c r="D1252" i="8" s="1"/>
  <c r="AJ1228" i="8"/>
  <c r="AK1228" i="8" s="1" a="1"/>
  <c r="AK1228" i="8" s="1"/>
  <c r="D1228" i="8" s="1" a="1"/>
  <c r="D1228" i="8" s="1"/>
  <c r="AJ5568" i="8"/>
  <c r="AK5568" i="8" s="1" a="1"/>
  <c r="AK5568" i="8" s="1"/>
  <c r="D5568" i="8" s="1" a="1"/>
  <c r="D5568" i="8" s="1"/>
  <c r="AK8961" i="8" a="1"/>
  <c r="AK8961" i="8" s="1"/>
  <c r="AJ8945" i="8"/>
  <c r="AK8945" i="8" s="1" a="1"/>
  <c r="AK8945" i="8" s="1"/>
  <c r="AJ8942" i="8"/>
  <c r="AK8942" i="8" s="1" a="1"/>
  <c r="AK8942" i="8" s="1"/>
  <c r="AK8924" i="8" a="1"/>
  <c r="AK8924" i="8" s="1"/>
  <c r="AK8916" i="8" a="1"/>
  <c r="AK8916" i="8" s="1"/>
  <c r="AK8906" i="8" a="1"/>
  <c r="AK8906" i="8" s="1"/>
  <c r="AJ8881" i="8"/>
  <c r="AK8881" i="8" s="1" a="1"/>
  <c r="AK8881" i="8" s="1"/>
  <c r="AJ8879" i="8"/>
  <c r="AK8879" i="8" s="1" a="1"/>
  <c r="AK8879" i="8" s="1"/>
  <c r="AJ8868" i="8"/>
  <c r="AK8868" i="8" s="1" a="1"/>
  <c r="AK8868" i="8" s="1"/>
  <c r="AK8862" i="8" a="1"/>
  <c r="AK8862" i="8" s="1"/>
  <c r="AJ8858" i="8"/>
  <c r="AK8858" i="8" s="1" a="1"/>
  <c r="AK8858" i="8" s="1"/>
  <c r="AK8852" i="8" a="1"/>
  <c r="AK8852" i="8" s="1"/>
  <c r="AK8842" i="8" a="1"/>
  <c r="AK8842" i="8" s="1"/>
  <c r="AJ8817" i="8"/>
  <c r="AK8817" i="8" s="1" a="1"/>
  <c r="AK8817" i="8" s="1"/>
  <c r="AJ8815" i="8"/>
  <c r="AK8815" i="8" s="1" a="1"/>
  <c r="AK8815" i="8" s="1"/>
  <c r="AJ8804" i="8"/>
  <c r="AK8804" i="8" s="1" a="1"/>
  <c r="AK8804" i="8" s="1"/>
  <c r="AK8789" i="8" a="1"/>
  <c r="AK8789" i="8" s="1"/>
  <c r="AK8773" i="8" a="1"/>
  <c r="AK8773" i="8" s="1"/>
  <c r="AK8757" i="8" a="1"/>
  <c r="AK8757" i="8" s="1"/>
  <c r="AK8741" i="8" a="1"/>
  <c r="AK8741" i="8" s="1"/>
  <c r="AK8725" i="8" a="1"/>
  <c r="AK8725" i="8" s="1"/>
  <c r="AK8709" i="8" a="1"/>
  <c r="AK8709" i="8" s="1"/>
  <c r="AK8693" i="8" a="1"/>
  <c r="AK8693" i="8" s="1"/>
  <c r="AK8677" i="8" a="1"/>
  <c r="AK8677" i="8" s="1"/>
  <c r="AK5607" i="8" a="1"/>
  <c r="AK5607" i="8" s="1"/>
  <c r="D5607" i="8" s="1" a="1"/>
  <c r="D5607" i="8" s="1"/>
  <c r="AK5591" i="8" a="1"/>
  <c r="AK5591" i="8" s="1"/>
  <c r="D5591" i="8" s="1" a="1"/>
  <c r="D5591" i="8" s="1"/>
  <c r="AK5379" i="8" a="1"/>
  <c r="AK5379" i="8" s="1"/>
  <c r="D5379" i="8" s="1" a="1"/>
  <c r="D5379" i="8" s="1"/>
  <c r="AK4434" i="8" a="1"/>
  <c r="AK4434" i="8" s="1"/>
  <c r="D4434" i="8" s="1" a="1"/>
  <c r="D4434" i="8" s="1"/>
  <c r="AK3997" i="8" a="1"/>
  <c r="AK3997" i="8" s="1"/>
  <c r="D3997" i="8" s="1" a="1"/>
  <c r="D3997" i="8" s="1"/>
  <c r="AK3995" i="8" a="1"/>
  <c r="AK3995" i="8" s="1"/>
  <c r="D3995" i="8" s="1" a="1"/>
  <c r="D3995" i="8" s="1"/>
  <c r="AK3422" i="8" a="1"/>
  <c r="AK3422" i="8" s="1"/>
  <c r="D3422" i="8" s="1" a="1"/>
  <c r="D3422" i="8" s="1"/>
  <c r="AK3082" i="8" a="1"/>
  <c r="AK3082" i="8" s="1"/>
  <c r="D3082" i="8" s="1" a="1"/>
  <c r="D3082" i="8" s="1"/>
  <c r="AK2035" i="8" a="1"/>
  <c r="AK2035" i="8" s="1"/>
  <c r="D2035" i="8" s="1" a="1"/>
  <c r="D2035" i="8" s="1"/>
  <c r="AJ994" i="8"/>
  <c r="AK994" i="8" s="1" a="1"/>
  <c r="AK994" i="8" s="1"/>
  <c r="D994" i="8" s="1" a="1"/>
  <c r="D994" i="8" s="1"/>
  <c r="AJ977" i="8"/>
  <c r="AK977" i="8" s="1" a="1"/>
  <c r="AK977" i="8" s="1"/>
  <c r="D977" i="8" s="1" a="1"/>
  <c r="D977" i="8" s="1"/>
  <c r="AK1243" i="8" a="1"/>
  <c r="AK1243" i="8" s="1"/>
  <c r="D1243" i="8" s="1" a="1"/>
  <c r="D1243" i="8" s="1"/>
  <c r="AJ1220" i="8"/>
  <c r="AK1220" i="8" s="1" a="1"/>
  <c r="AK1220" i="8" s="1"/>
  <c r="D1220" i="8" s="1" a="1"/>
  <c r="D1220" i="8" s="1"/>
  <c r="AJ3559" i="8"/>
  <c r="AK3559" i="8" s="1" a="1"/>
  <c r="AK3559" i="8" s="1"/>
  <c r="D3559" i="8" s="1" a="1"/>
  <c r="D3559" i="8" s="1"/>
  <c r="AK4580" i="8" a="1"/>
  <c r="AK4580" i="8" s="1"/>
  <c r="D4580" i="8" s="1" a="1"/>
  <c r="D4580" i="8" s="1"/>
  <c r="AJ98" i="8"/>
  <c r="AK98" i="8" s="1" a="1"/>
  <c r="AK98" i="8" s="1"/>
  <c r="D98" i="8" s="1" a="1"/>
  <c r="D98" i="8" s="1"/>
  <c r="AJ1043" i="8"/>
  <c r="AK1043" i="8" s="1" a="1"/>
  <c r="AK1043" i="8" s="1"/>
  <c r="D1043" i="8" s="1" a="1"/>
  <c r="D1043" i="8" s="1"/>
  <c r="AJ469" i="8"/>
  <c r="AK469" i="8" s="1" a="1"/>
  <c r="AK469" i="8" s="1"/>
  <c r="D469" i="8" s="1" a="1"/>
  <c r="D469" i="8" s="1"/>
  <c r="AJ2858" i="8"/>
  <c r="AK2858" i="8" s="1" a="1"/>
  <c r="AK2858" i="8" s="1"/>
  <c r="D2858" i="8" s="1" a="1"/>
  <c r="D2858" i="8" s="1"/>
  <c r="AJ6719" i="8"/>
  <c r="AK6719" i="8" s="1" a="1"/>
  <c r="AK6719" i="8" s="1"/>
  <c r="D6719" i="8" s="1" a="1"/>
  <c r="D6719" i="8" s="1"/>
  <c r="AJ4928" i="8"/>
  <c r="AK4928" i="8" s="1" a="1"/>
  <c r="AK4928" i="8" s="1"/>
  <c r="D4928" i="8" s="1" a="1"/>
  <c r="D4928" i="8" s="1"/>
  <c r="AJ4896" i="8"/>
  <c r="AK4896" i="8" s="1" a="1"/>
  <c r="AK4896" i="8" s="1"/>
  <c r="D4896" i="8" s="1" a="1"/>
  <c r="D4896" i="8" s="1"/>
  <c r="AJ7527" i="8"/>
  <c r="AK7527" i="8" s="1" a="1"/>
  <c r="AK7527" i="8" s="1"/>
  <c r="D7527" i="8" s="1" a="1"/>
  <c r="D7527" i="8" s="1"/>
  <c r="AJ3640" i="8"/>
  <c r="AK3640" i="8" s="1" a="1"/>
  <c r="AK3640" i="8" s="1"/>
  <c r="D3640" i="8" s="1" a="1"/>
  <c r="D3640" i="8" s="1"/>
  <c r="AJ8015" i="8"/>
  <c r="AK8015" i="8" s="1" a="1"/>
  <c r="AK8015" i="8" s="1"/>
  <c r="D8015" i="8" s="1" a="1"/>
  <c r="D8015" i="8" s="1"/>
  <c r="AK5802" i="8" a="1"/>
  <c r="AK5802" i="8" s="1"/>
  <c r="D5802" i="8" s="1" a="1"/>
  <c r="D5802" i="8" s="1"/>
  <c r="AJ5792" i="8"/>
  <c r="AK5792" i="8" s="1" a="1"/>
  <c r="AK5792" i="8" s="1"/>
  <c r="D5792" i="8" s="1" a="1"/>
  <c r="D5792" i="8" s="1"/>
  <c r="AK5780" i="8" a="1"/>
  <c r="AK5780" i="8" s="1"/>
  <c r="D5780" i="8" s="1" a="1"/>
  <c r="D5780" i="8" s="1"/>
  <c r="AJ5776" i="8"/>
  <c r="AK5776" i="8" s="1" a="1"/>
  <c r="AK5776" i="8" s="1"/>
  <c r="D5776" i="8" s="1" a="1"/>
  <c r="D5776" i="8" s="1"/>
  <c r="AK185" i="8" a="1"/>
  <c r="AK185" i="8" s="1"/>
  <c r="D185" i="8" s="1" a="1"/>
  <c r="D185" i="8" s="1"/>
  <c r="AJ181" i="8"/>
  <c r="AK181" i="8" s="1" a="1"/>
  <c r="AK181" i="8" s="1"/>
  <c r="D181" i="8" s="1" a="1"/>
  <c r="D181" i="8" s="1"/>
  <c r="AK169" i="8" a="1"/>
  <c r="AK169" i="8" s="1"/>
  <c r="D169" i="8" s="1" a="1"/>
  <c r="D169" i="8" s="1"/>
  <c r="AJ165" i="8"/>
  <c r="AK165" i="8" s="1" a="1"/>
  <c r="AK165" i="8" s="1"/>
  <c r="D165" i="8" s="1" a="1"/>
  <c r="D165" i="8" s="1"/>
  <c r="AK153" i="8" a="1"/>
  <c r="AK153" i="8" s="1"/>
  <c r="D153" i="8" s="1" a="1"/>
  <c r="D153" i="8" s="1"/>
  <c r="AJ149" i="8"/>
  <c r="AK149" i="8" s="1" a="1"/>
  <c r="AK149" i="8" s="1"/>
  <c r="D149" i="8" s="1" a="1"/>
  <c r="D149" i="8" s="1"/>
  <c r="AK137" i="8" a="1"/>
  <c r="AK137" i="8" s="1"/>
  <c r="D137" i="8" s="1" a="1"/>
  <c r="D137" i="8" s="1"/>
  <c r="AJ133" i="8"/>
  <c r="AK133" i="8" s="1" a="1"/>
  <c r="AK133" i="8" s="1"/>
  <c r="D133" i="8" s="1" a="1"/>
  <c r="D133" i="8" s="1"/>
  <c r="AK121" i="8" a="1"/>
  <c r="AK121" i="8" s="1"/>
  <c r="D121" i="8" s="1" a="1"/>
  <c r="D121" i="8" s="1"/>
  <c r="AJ117" i="8"/>
  <c r="AK117" i="8" s="1" a="1"/>
  <c r="AK117" i="8" s="1"/>
  <c r="D117" i="8" s="1" a="1"/>
  <c r="D117" i="8" s="1"/>
  <c r="AK97" i="8" a="1"/>
  <c r="AK97" i="8" s="1"/>
  <c r="D97" i="8" s="1" a="1"/>
  <c r="D97" i="8" s="1"/>
  <c r="AJ90" i="8"/>
  <c r="AK90" i="8" s="1" a="1"/>
  <c r="AK90" i="8" s="1"/>
  <c r="D90" i="8" s="1" a="1"/>
  <c r="D90" i="8" s="1"/>
  <c r="AJ77" i="8"/>
  <c r="AK77" i="8" s="1" a="1"/>
  <c r="AK77" i="8" s="1"/>
  <c r="D77" i="8" s="1" a="1"/>
  <c r="D77" i="8" s="1"/>
  <c r="AK69" i="8" a="1"/>
  <c r="AK69" i="8" s="1"/>
  <c r="D69" i="8" s="1" a="1"/>
  <c r="D69" i="8" s="1"/>
  <c r="AJ67" i="8"/>
  <c r="AK67" i="8" s="1" a="1"/>
  <c r="AK67" i="8" s="1"/>
  <c r="D67" i="8" s="1" a="1"/>
  <c r="D67" i="8" s="1"/>
  <c r="AJ59" i="8"/>
  <c r="AK59" i="8" s="1" a="1"/>
  <c r="AK59" i="8" s="1"/>
  <c r="D59" i="8" s="1" a="1"/>
  <c r="D59" i="8" s="1"/>
  <c r="AJ56" i="8"/>
  <c r="AK56" i="8" s="1" a="1"/>
  <c r="AK56" i="8" s="1"/>
  <c r="D56" i="8" s="1" a="1"/>
  <c r="D56" i="8" s="1"/>
  <c r="AK41" i="8" a="1"/>
  <c r="AK41" i="8" s="1"/>
  <c r="D41" i="8" s="1" a="1"/>
  <c r="D41" i="8" s="1"/>
  <c r="AJ27" i="8"/>
  <c r="AK27" i="8" s="1" a="1"/>
  <c r="AK27" i="8" s="1"/>
  <c r="D27" i="8" s="1" a="1"/>
  <c r="D27" i="8" s="1"/>
  <c r="AJ24" i="8"/>
  <c r="AK24" i="8" s="1" a="1"/>
  <c r="AK24" i="8" s="1"/>
  <c r="D24" i="8" s="1" a="1"/>
  <c r="D24" i="8" s="1"/>
  <c r="AK9" i="8" a="1"/>
  <c r="AK9" i="8" s="1"/>
  <c r="D9" i="8" s="1" a="1"/>
  <c r="D9" i="8" s="1"/>
  <c r="AJ1860" i="8"/>
  <c r="AK1860" i="8" s="1" a="1"/>
  <c r="AK1860" i="8" s="1"/>
  <c r="D1860" i="8" s="1" a="1"/>
  <c r="D1860" i="8" s="1"/>
  <c r="AJ1857" i="8"/>
  <c r="AK1857" i="8" s="1" a="1"/>
  <c r="AK1857" i="8" s="1"/>
  <c r="D1857" i="8" s="1" a="1"/>
  <c r="D1857" i="8" s="1"/>
  <c r="AK1842" i="8" a="1"/>
  <c r="AK1842" i="8" s="1"/>
  <c r="D1842" i="8" s="1" a="1"/>
  <c r="D1842" i="8" s="1"/>
  <c r="AJ1828" i="8"/>
  <c r="AK1828" i="8" s="1" a="1"/>
  <c r="AK1828" i="8" s="1"/>
  <c r="D1828" i="8" s="1" a="1"/>
  <c r="D1828" i="8" s="1"/>
  <c r="AJ1825" i="8"/>
  <c r="AK1825" i="8" s="1" a="1"/>
  <c r="AK1825" i="8" s="1"/>
  <c r="D1825" i="8" s="1" a="1"/>
  <c r="D1825" i="8" s="1"/>
  <c r="AK1127" i="8" a="1"/>
  <c r="AK1127" i="8" s="1"/>
  <c r="D1127" i="8" s="1" a="1"/>
  <c r="D1127" i="8" s="1"/>
  <c r="AJ1113" i="8"/>
  <c r="AK1113" i="8" s="1" a="1"/>
  <c r="AK1113" i="8" s="1"/>
  <c r="D1113" i="8" s="1" a="1"/>
  <c r="D1113" i="8" s="1"/>
  <c r="AJ1110" i="8"/>
  <c r="AK1110" i="8" s="1" a="1"/>
  <c r="AK1110" i="8" s="1"/>
  <c r="D1110" i="8" s="1" a="1"/>
  <c r="D1110" i="8" s="1"/>
  <c r="AK5615" i="8" a="1"/>
  <c r="AK5615" i="8" s="1"/>
  <c r="D5615" i="8" s="1" a="1"/>
  <c r="D5615" i="8" s="1"/>
  <c r="AJ5771" i="8"/>
  <c r="AK5771" i="8" s="1" a="1"/>
  <c r="AK5771" i="8" s="1"/>
  <c r="D5771" i="8" s="1" a="1"/>
  <c r="D5771" i="8" s="1"/>
  <c r="AJ5768" i="8"/>
  <c r="AK5768" i="8" s="1" a="1"/>
  <c r="AK5768" i="8" s="1"/>
  <c r="D5768" i="8" s="1" a="1"/>
  <c r="D5768" i="8" s="1"/>
  <c r="AK1378" i="8" a="1"/>
  <c r="AK1378" i="8" s="1"/>
  <c r="D1378" i="8" s="1" a="1"/>
  <c r="D1378" i="8" s="1"/>
  <c r="AJ4166" i="8"/>
  <c r="AK4166" i="8" s="1" a="1"/>
  <c r="AK4166" i="8" s="1"/>
  <c r="D4166" i="8" s="1" a="1"/>
  <c r="D4166" i="8" s="1"/>
  <c r="AJ4163" i="8"/>
  <c r="AK4163" i="8" s="1" a="1"/>
  <c r="AK4163" i="8" s="1"/>
  <c r="D4163" i="8" s="1" a="1"/>
  <c r="D4163" i="8" s="1"/>
  <c r="AK776" i="8" a="1"/>
  <c r="AK776" i="8" s="1"/>
  <c r="D776" i="8" s="1" a="1"/>
  <c r="D776" i="8" s="1"/>
  <c r="AJ3154" i="8"/>
  <c r="AK3154" i="8" s="1" a="1"/>
  <c r="AK3154" i="8" s="1"/>
  <c r="D3154" i="8" s="1" a="1"/>
  <c r="D3154" i="8" s="1"/>
  <c r="AJ3151" i="8"/>
  <c r="AK3151" i="8" s="1" a="1"/>
  <c r="AK3151" i="8" s="1"/>
  <c r="D3151" i="8" s="1" a="1"/>
  <c r="D3151" i="8" s="1"/>
  <c r="AK3976" i="8" a="1"/>
  <c r="AK3976" i="8" s="1"/>
  <c r="D3976" i="8" s="1" a="1"/>
  <c r="D3976" i="8" s="1"/>
  <c r="AJ1076" i="8"/>
  <c r="AK1076" i="8" s="1" a="1"/>
  <c r="AK1076" i="8" s="1"/>
  <c r="D1076" i="8" s="1" a="1"/>
  <c r="D1076" i="8" s="1"/>
  <c r="AJ5874" i="8"/>
  <c r="AK5874" i="8" s="1" a="1"/>
  <c r="AK5874" i="8" s="1"/>
  <c r="D5874" i="8" s="1" a="1"/>
  <c r="D5874" i="8" s="1"/>
  <c r="AJ2682" i="8"/>
  <c r="AK2682" i="8" s="1" a="1"/>
  <c r="AK2682" i="8" s="1"/>
  <c r="D2682" i="8" s="1" a="1"/>
  <c r="D2682" i="8" s="1"/>
  <c r="AJ2193" i="8"/>
  <c r="AK2193" i="8" s="1" a="1"/>
  <c r="AK2193" i="8" s="1"/>
  <c r="D2193" i="8" s="1" a="1"/>
  <c r="D2193" i="8" s="1"/>
  <c r="AJ6068" i="8"/>
  <c r="AK6068" i="8" s="1" a="1"/>
  <c r="AK6068" i="8" s="1"/>
  <c r="D6068" i="8" s="1" a="1"/>
  <c r="D6068" i="8" s="1"/>
  <c r="AK5560" i="8" a="1"/>
  <c r="AK5560" i="8" s="1"/>
  <c r="D5560" i="8" s="1" a="1"/>
  <c r="D5560" i="8" s="1"/>
  <c r="AK5552" i="8" a="1"/>
  <c r="AK5552" i="8" s="1"/>
  <c r="D5552" i="8" s="1" a="1"/>
  <c r="D5552" i="8" s="1"/>
  <c r="AK2705" i="8" a="1"/>
  <c r="AK2705" i="8" s="1"/>
  <c r="D2705" i="8" s="1" a="1"/>
  <c r="D2705" i="8" s="1"/>
  <c r="AK5852" i="8" a="1"/>
  <c r="AK5852" i="8" s="1"/>
  <c r="D5852" i="8" s="1" a="1"/>
  <c r="D5852" i="8" s="1"/>
  <c r="AK5847" i="8" a="1"/>
  <c r="AK5847" i="8" s="1"/>
  <c r="D5847" i="8" s="1" a="1"/>
  <c r="D5847" i="8" s="1"/>
  <c r="AK5828" i="8" a="1"/>
  <c r="AK5828" i="8" s="1"/>
  <c r="D5828" i="8" s="1" a="1"/>
  <c r="D5828" i="8" s="1"/>
  <c r="AK5825" i="8" a="1"/>
  <c r="AK5825" i="8" s="1"/>
  <c r="D5825" i="8" s="1" a="1"/>
  <c r="D5825" i="8" s="1"/>
  <c r="AK5785" i="8" a="1"/>
  <c r="AK5785" i="8" s="1"/>
  <c r="D5785" i="8" s="1" a="1"/>
  <c r="D5785" i="8" s="1"/>
  <c r="AK190" i="8" a="1"/>
  <c r="AK190" i="8" s="1"/>
  <c r="D190" i="8" s="1" a="1"/>
  <c r="D190" i="8" s="1"/>
  <c r="AK174" i="8" a="1"/>
  <c r="AK174" i="8" s="1"/>
  <c r="D174" i="8" s="1" a="1"/>
  <c r="D174" i="8" s="1"/>
  <c r="AK158" i="8" a="1"/>
  <c r="AK158" i="8" s="1"/>
  <c r="D158" i="8" s="1" a="1"/>
  <c r="D158" i="8" s="1"/>
  <c r="AK142" i="8" a="1"/>
  <c r="AK142" i="8" s="1"/>
  <c r="D142" i="8" s="1" a="1"/>
  <c r="D142" i="8" s="1"/>
  <c r="AK126" i="8" a="1"/>
  <c r="AK126" i="8" s="1"/>
  <c r="D126" i="8" s="1" a="1"/>
  <c r="D126" i="8" s="1"/>
  <c r="AK110" i="8" a="1"/>
  <c r="AK110" i="8" s="1"/>
  <c r="D110" i="8" s="1" a="1"/>
  <c r="D110" i="8" s="1"/>
  <c r="AK100" i="8" a="1"/>
  <c r="AK100" i="8" s="1"/>
  <c r="D100" i="8" s="1" a="1"/>
  <c r="D100" i="8" s="1"/>
  <c r="AJ82" i="8"/>
  <c r="AK82" i="8" s="1" a="1"/>
  <c r="AK82" i="8" s="1"/>
  <c r="D82" i="8" s="1" a="1"/>
  <c r="D82" i="8" s="1"/>
  <c r="AK64" i="8" a="1"/>
  <c r="AK64" i="8" s="1"/>
  <c r="D64" i="8" s="1" a="1"/>
  <c r="D64" i="8" s="1"/>
  <c r="AJ3967" i="8"/>
  <c r="AK3967" i="8" s="1" a="1"/>
  <c r="AK3967" i="8" s="1"/>
  <c r="D3967" i="8" s="1" a="1"/>
  <c r="D3967" i="8" s="1"/>
  <c r="AJ3951" i="8"/>
  <c r="AK3951" i="8" s="1" a="1"/>
  <c r="AK3951" i="8" s="1"/>
  <c r="D3951" i="8" s="1" a="1"/>
  <c r="D3951" i="8" s="1"/>
  <c r="AJ3935" i="8"/>
  <c r="AK3935" i="8" s="1" a="1"/>
  <c r="AK3935" i="8" s="1"/>
  <c r="D3935" i="8" s="1" a="1"/>
  <c r="D3935" i="8" s="1"/>
  <c r="AJ6360" i="8"/>
  <c r="AK6360" i="8" s="1" a="1"/>
  <c r="AK6360" i="8" s="1"/>
  <c r="D6360" i="8" s="1" a="1"/>
  <c r="D6360" i="8" s="1"/>
  <c r="AJ6344" i="8"/>
  <c r="AK6344" i="8" s="1" a="1"/>
  <c r="AK6344" i="8" s="1"/>
  <c r="D6344" i="8" s="1" a="1"/>
  <c r="D6344" i="8" s="1"/>
  <c r="AJ6328" i="8"/>
  <c r="AK6328" i="8" s="1" a="1"/>
  <c r="AK6328" i="8" s="1"/>
  <c r="D6328" i="8" s="1" a="1"/>
  <c r="D6328" i="8" s="1"/>
  <c r="AJ6312" i="8"/>
  <c r="AK6312" i="8" s="1" a="1"/>
  <c r="AK6312" i="8" s="1"/>
  <c r="D6312" i="8" s="1" a="1"/>
  <c r="D6312" i="8" s="1"/>
  <c r="AJ6296" i="8"/>
  <c r="AK6296" i="8" s="1" a="1"/>
  <c r="AK6296" i="8" s="1"/>
  <c r="D6296" i="8" s="1" a="1"/>
  <c r="D6296" i="8" s="1"/>
  <c r="AJ6280" i="8"/>
  <c r="AK6280" i="8" s="1" a="1"/>
  <c r="AK6280" i="8" s="1"/>
  <c r="D6280" i="8" s="1" a="1"/>
  <c r="D6280" i="8" s="1"/>
  <c r="AJ6264" i="8"/>
  <c r="AK6264" i="8" s="1" a="1"/>
  <c r="AK6264" i="8" s="1"/>
  <c r="D6264" i="8" s="1" a="1"/>
  <c r="D6264" i="8" s="1"/>
  <c r="AJ6248" i="8"/>
  <c r="AK6248" i="8" s="1" a="1"/>
  <c r="AK6248" i="8" s="1"/>
  <c r="D6248" i="8" s="1" a="1"/>
  <c r="D6248" i="8" s="1"/>
  <c r="AJ726" i="8"/>
  <c r="AK726" i="8" s="1" a="1"/>
  <c r="AK726" i="8" s="1"/>
  <c r="D726" i="8" s="1" a="1"/>
  <c r="D726" i="8" s="1"/>
  <c r="AJ710" i="8"/>
  <c r="AK710" i="8" s="1" a="1"/>
  <c r="AK710" i="8" s="1"/>
  <c r="D710" i="8" s="1" a="1"/>
  <c r="D710" i="8" s="1"/>
  <c r="AJ694" i="8"/>
  <c r="AK694" i="8" s="1" a="1"/>
  <c r="AK694" i="8" s="1"/>
  <c r="D694" i="8" s="1" a="1"/>
  <c r="D694" i="8" s="1"/>
  <c r="AJ424" i="8"/>
  <c r="AK424" i="8" s="1" a="1"/>
  <c r="AK424" i="8" s="1"/>
  <c r="D424" i="8" s="1" a="1"/>
  <c r="D424" i="8" s="1"/>
  <c r="AJ408" i="8"/>
  <c r="AK408" i="8" s="1" a="1"/>
  <c r="AK408" i="8" s="1"/>
  <c r="D408" i="8" s="1" a="1"/>
  <c r="D408" i="8" s="1"/>
  <c r="AJ392" i="8"/>
  <c r="AK392" i="8" s="1" a="1"/>
  <c r="AK392" i="8" s="1"/>
  <c r="D392" i="8" s="1" a="1"/>
  <c r="D392" i="8" s="1"/>
  <c r="AJ376" i="8"/>
  <c r="AK376" i="8" s="1" a="1"/>
  <c r="AK376" i="8" s="1"/>
  <c r="D376" i="8" s="1" a="1"/>
  <c r="D376" i="8" s="1"/>
  <c r="AJ360" i="8"/>
  <c r="AK360" i="8" s="1" a="1"/>
  <c r="AK360" i="8" s="1"/>
  <c r="D360" i="8" s="1" a="1"/>
  <c r="D360" i="8" s="1"/>
  <c r="AJ1103" i="8"/>
  <c r="AK1103" i="8" s="1" a="1"/>
  <c r="AK1103" i="8" s="1"/>
  <c r="D1103" i="8" s="1" a="1"/>
  <c r="D1103" i="8" s="1"/>
  <c r="AJ1087" i="8"/>
  <c r="AK1087" i="8" s="1" a="1"/>
  <c r="AK1087" i="8" s="1"/>
  <c r="D1087" i="8" s="1" a="1"/>
  <c r="D1087" i="8" s="1"/>
  <c r="AK1028" i="8" a="1"/>
  <c r="AK1028" i="8" s="1"/>
  <c r="D1028" i="8" s="1" a="1"/>
  <c r="D1028" i="8" s="1"/>
  <c r="AJ456" i="8"/>
  <c r="AK456" i="8" s="1" a="1"/>
  <c r="AK456" i="8" s="1"/>
  <c r="D456" i="8" s="1" a="1"/>
  <c r="D456" i="8" s="1"/>
  <c r="AJ6747" i="8"/>
  <c r="AK6747" i="8" s="1" a="1"/>
  <c r="AK6747" i="8" s="1"/>
  <c r="D6747" i="8" s="1" a="1"/>
  <c r="D6747" i="8" s="1"/>
  <c r="AJ6727" i="8"/>
  <c r="AK6727" i="8" s="1" a="1"/>
  <c r="AK6727" i="8" s="1"/>
  <c r="D6727" i="8" s="1" a="1"/>
  <c r="D6727" i="8" s="1"/>
  <c r="AJ4936" i="8"/>
  <c r="AK4936" i="8" s="1" a="1"/>
  <c r="AK4936" i="8" s="1"/>
  <c r="D4936" i="8" s="1" a="1"/>
  <c r="D4936" i="8" s="1"/>
  <c r="AJ4904" i="8"/>
  <c r="AK4904" i="8" s="1" a="1"/>
  <c r="AK4904" i="8" s="1"/>
  <c r="D4904" i="8" s="1" a="1"/>
  <c r="D4904" i="8" s="1"/>
  <c r="AJ7535" i="8"/>
  <c r="AK7535" i="8" s="1" a="1"/>
  <c r="AK7535" i="8" s="1"/>
  <c r="D7535" i="8" s="1" a="1"/>
  <c r="D7535" i="8" s="1"/>
  <c r="AJ3648" i="8"/>
  <c r="AK3648" i="8" s="1" a="1"/>
  <c r="AK3648" i="8" s="1"/>
  <c r="D3648" i="8" s="1" a="1"/>
  <c r="D3648" i="8" s="1"/>
  <c r="AJ4727" i="8"/>
  <c r="AK4727" i="8" s="1" a="1"/>
  <c r="AK4727" i="8" s="1"/>
  <c r="D4727" i="8" s="1" a="1"/>
  <c r="D4727" i="8" s="1"/>
  <c r="AK8921" i="8" a="1"/>
  <c r="AK8921" i="8" s="1"/>
  <c r="AK8905" i="8" a="1"/>
  <c r="AK8905" i="8" s="1"/>
  <c r="AK8889" i="8" a="1"/>
  <c r="AK8889" i="8" s="1"/>
  <c r="AK8873" i="8" a="1"/>
  <c r="AK8873" i="8" s="1"/>
  <c r="AK8857" i="8" a="1"/>
  <c r="AK8857" i="8" s="1"/>
  <c r="AK8841" i="8" a="1"/>
  <c r="AK8841" i="8" s="1"/>
  <c r="AK8825" i="8" a="1"/>
  <c r="AK8825" i="8" s="1"/>
  <c r="AK8809" i="8" a="1"/>
  <c r="AK8809" i="8" s="1"/>
  <c r="AK4422" i="8" a="1"/>
  <c r="AK4422" i="8" s="1"/>
  <c r="D4422" i="8" s="1" a="1"/>
  <c r="D4422" i="8" s="1"/>
  <c r="AK3999" i="8" a="1"/>
  <c r="AK3999" i="8" s="1"/>
  <c r="D3999" i="8" s="1" a="1"/>
  <c r="D3999" i="8" s="1"/>
  <c r="AK3440" i="8" a="1"/>
  <c r="AK3440" i="8" s="1"/>
  <c r="D3440" i="8" s="1" a="1"/>
  <c r="D3440" i="8" s="1"/>
  <c r="AK3432" i="8" a="1"/>
  <c r="AK3432" i="8" s="1"/>
  <c r="D3432" i="8" s="1" a="1"/>
  <c r="D3432" i="8" s="1"/>
  <c r="AK3424" i="8" a="1"/>
  <c r="AK3424" i="8" s="1"/>
  <c r="D3424" i="8" s="1" a="1"/>
  <c r="D3424" i="8" s="1"/>
  <c r="AK3070" i="8" a="1"/>
  <c r="AK3070" i="8" s="1"/>
  <c r="D3070" i="8" s="1" a="1"/>
  <c r="D3070" i="8" s="1"/>
  <c r="AK2023" i="8" a="1"/>
  <c r="AK2023" i="8" s="1"/>
  <c r="D2023" i="8" s="1" a="1"/>
  <c r="D2023" i="8" s="1"/>
  <c r="AK985" i="8" a="1"/>
  <c r="AK985" i="8" s="1"/>
  <c r="D985" i="8" s="1" a="1"/>
  <c r="D985" i="8" s="1"/>
  <c r="AK6775" i="8" a="1"/>
  <c r="AK6775" i="8" s="1"/>
  <c r="D6775" i="8" s="1" a="1"/>
  <c r="D6775" i="8" s="1"/>
  <c r="AK7083" i="8" a="1"/>
  <c r="AK7083" i="8" s="1"/>
  <c r="D7083" i="8" s="1" a="1"/>
  <c r="D7083" i="8" s="1"/>
  <c r="AK7075" i="8" a="1"/>
  <c r="AK7075" i="8" s="1"/>
  <c r="D7075" i="8" s="1" a="1"/>
  <c r="D7075" i="8" s="1"/>
  <c r="AK7067" i="8" a="1"/>
  <c r="AK7067" i="8" s="1"/>
  <c r="D7067" i="8" s="1" a="1"/>
  <c r="D7067" i="8" s="1"/>
  <c r="AK2594" i="8" a="1"/>
  <c r="AK2594" i="8" s="1"/>
  <c r="D2594" i="8" s="1" a="1"/>
  <c r="D2594" i="8" s="1"/>
  <c r="AK2586" i="8" a="1"/>
  <c r="AK2586" i="8" s="1"/>
  <c r="D2586" i="8" s="1" a="1"/>
  <c r="D2586" i="8" s="1"/>
  <c r="AK2628" i="8" a="1"/>
  <c r="AK2628" i="8" s="1"/>
  <c r="D2628" i="8" s="1" a="1"/>
  <c r="D2628" i="8" s="1"/>
  <c r="AK3170" i="8" a="1"/>
  <c r="AK3170" i="8" s="1"/>
  <c r="D3170" i="8" s="1" a="1"/>
  <c r="D3170" i="8" s="1"/>
  <c r="AK1255" i="8" a="1"/>
  <c r="AK1255" i="8" s="1"/>
  <c r="D1255" i="8" s="1" a="1"/>
  <c r="D1255" i="8" s="1"/>
  <c r="AK1231" i="8" a="1"/>
  <c r="AK1231" i="8" s="1"/>
  <c r="D1231" i="8" s="1" a="1"/>
  <c r="D1231" i="8" s="1"/>
  <c r="AK1223" i="8" a="1"/>
  <c r="AK1223" i="8" s="1"/>
  <c r="D1223" i="8" s="1" a="1"/>
  <c r="D1223" i="8" s="1"/>
  <c r="AK3551" i="8" a="1"/>
  <c r="AK3551" i="8" s="1"/>
  <c r="D3551" i="8" s="1" a="1"/>
  <c r="D3551" i="8" s="1"/>
  <c r="AK3209" i="8" a="1"/>
  <c r="AK3209" i="8" s="1"/>
  <c r="D3209" i="8" s="1" a="1"/>
  <c r="D3209" i="8" s="1"/>
  <c r="AK5563" i="8" a="1"/>
  <c r="AK5563" i="8" s="1"/>
  <c r="D5563" i="8" s="1" a="1"/>
  <c r="D5563" i="8" s="1"/>
  <c r="AK5555" i="8" a="1"/>
  <c r="AK5555" i="8" s="1"/>
  <c r="D5555" i="8" s="1" a="1"/>
  <c r="D5555" i="8" s="1"/>
  <c r="AK2708" i="8" a="1"/>
  <c r="AK2708" i="8" s="1"/>
  <c r="D2708" i="8" s="1" a="1"/>
  <c r="D2708" i="8" s="1"/>
  <c r="AK2700" i="8" a="1"/>
  <c r="AK2700" i="8" s="1"/>
  <c r="D2700" i="8" s="1" a="1"/>
  <c r="D2700" i="8" s="1"/>
  <c r="AK5845" i="8" a="1"/>
  <c r="AK5845" i="8" s="1"/>
  <c r="D5845" i="8" s="1" a="1"/>
  <c r="D5845" i="8" s="1"/>
  <c r="AK5840" i="8" a="1"/>
  <c r="AK5840" i="8" s="1"/>
  <c r="D5840" i="8" s="1" a="1"/>
  <c r="D5840" i="8" s="1"/>
  <c r="AK5838" i="8" a="1"/>
  <c r="AK5838" i="8" s="1"/>
  <c r="D5838" i="8" s="1" a="1"/>
  <c r="D5838" i="8" s="1"/>
  <c r="AK5833" i="8" a="1"/>
  <c r="AK5833" i="8" s="1"/>
  <c r="D5833" i="8" s="1" a="1"/>
  <c r="D5833" i="8" s="1"/>
  <c r="AK5826" i="8" a="1"/>
  <c r="AK5826" i="8" s="1"/>
  <c r="D5826" i="8" s="1" a="1"/>
  <c r="D5826" i="8" s="1"/>
  <c r="AK5822" i="8" a="1"/>
  <c r="AK5822" i="8" s="1"/>
  <c r="D5822" i="8" s="1" a="1"/>
  <c r="D5822" i="8" s="1"/>
  <c r="AK5818" i="8" a="1"/>
  <c r="AK5818" i="8" s="1"/>
  <c r="D5818" i="8" s="1" a="1"/>
  <c r="D5818" i="8" s="1"/>
  <c r="AJ5808" i="8"/>
  <c r="AK5808" i="8" s="1" a="1"/>
  <c r="AK5808" i="8" s="1"/>
  <c r="D5808" i="8" s="1" a="1"/>
  <c r="D5808" i="8" s="1"/>
  <c r="AJ5806" i="8"/>
  <c r="AK5806" i="8" s="1" a="1"/>
  <c r="AK5806" i="8" s="1"/>
  <c r="D5806" i="8" s="1" a="1"/>
  <c r="D5806" i="8" s="1"/>
  <c r="AK5787" i="8" a="1"/>
  <c r="AK5787" i="8" s="1"/>
  <c r="D5787" i="8" s="1" a="1"/>
  <c r="D5787" i="8" s="1"/>
  <c r="AK192" i="8" a="1"/>
  <c r="AK192" i="8" s="1"/>
  <c r="D192" i="8" s="1" a="1"/>
  <c r="D192" i="8" s="1"/>
  <c r="AK176" i="8" a="1"/>
  <c r="AK176" i="8" s="1"/>
  <c r="D176" i="8" s="1" a="1"/>
  <c r="D176" i="8" s="1"/>
  <c r="AK160" i="8" a="1"/>
  <c r="AK160" i="8" s="1"/>
  <c r="D160" i="8" s="1" a="1"/>
  <c r="D160" i="8" s="1"/>
  <c r="AK144" i="8" a="1"/>
  <c r="AK144" i="8" s="1"/>
  <c r="D144" i="8" s="1" a="1"/>
  <c r="D144" i="8" s="1"/>
  <c r="AK128" i="8" a="1"/>
  <c r="AK128" i="8" s="1"/>
  <c r="D128" i="8" s="1" a="1"/>
  <c r="D128" i="8" s="1"/>
  <c r="AK112" i="8" a="1"/>
  <c r="AK112" i="8" s="1"/>
  <c r="D112" i="8" s="1" a="1"/>
  <c r="D112" i="8" s="1"/>
  <c r="AK92" i="8" a="1"/>
  <c r="AK92" i="8" s="1"/>
  <c r="D92" i="8" s="1" a="1"/>
  <c r="D92" i="8" s="1"/>
  <c r="AK81" i="8" a="1"/>
  <c r="AK81" i="8" s="1"/>
  <c r="D81" i="8" s="1" a="1"/>
  <c r="D81" i="8" s="1"/>
  <c r="AJ74" i="8"/>
  <c r="AK74" i="8" s="1" a="1"/>
  <c r="AK74" i="8" s="1"/>
  <c r="D74" i="8" s="1" a="1"/>
  <c r="D74" i="8" s="1"/>
  <c r="AK49" i="8" a="1"/>
  <c r="AK49" i="8" s="1"/>
  <c r="D49" i="8" s="1" a="1"/>
  <c r="D49" i="8" s="1"/>
  <c r="AK44" i="8" a="1"/>
  <c r="AK44" i="8" s="1"/>
  <c r="D44" i="8" s="1" a="1"/>
  <c r="D44" i="8" s="1"/>
  <c r="AK38" i="8" a="1"/>
  <c r="AK38" i="8" s="1"/>
  <c r="D38" i="8" s="1" a="1"/>
  <c r="D38" i="8" s="1"/>
  <c r="AJ35" i="8"/>
  <c r="AK35" i="8" s="1" a="1"/>
  <c r="AK35" i="8" s="1"/>
  <c r="D35" i="8" s="1" a="1"/>
  <c r="D35" i="8" s="1"/>
  <c r="AJ32" i="8"/>
  <c r="AK32" i="8" s="1" a="1"/>
  <c r="AK32" i="8" s="1"/>
  <c r="D32" i="8" s="1" a="1"/>
  <c r="D32" i="8" s="1"/>
  <c r="AK17" i="8" a="1"/>
  <c r="AK17" i="8" s="1"/>
  <c r="D17" i="8" s="1" a="1"/>
  <c r="D17" i="8" s="1"/>
  <c r="AK12" i="8" a="1"/>
  <c r="AK12" i="8" s="1"/>
  <c r="D12" i="8" s="1" a="1"/>
  <c r="D12" i="8" s="1"/>
  <c r="AK6" i="8" a="1"/>
  <c r="AK6" i="8" s="1"/>
  <c r="D6" i="8" s="1" a="1"/>
  <c r="D6" i="8" s="1"/>
  <c r="AJ3" i="8"/>
  <c r="AK3" i="8" s="1" a="1"/>
  <c r="AK3" i="8" s="1"/>
  <c r="D3" i="8" s="1" a="1"/>
  <c r="D3" i="8" s="1"/>
  <c r="AJ1865" i="8"/>
  <c r="AK1865" i="8" s="1" a="1"/>
  <c r="AK1865" i="8" s="1"/>
  <c r="D1865" i="8" s="1" a="1"/>
  <c r="D1865" i="8" s="1"/>
  <c r="AK1850" i="8" a="1"/>
  <c r="AK1850" i="8" s="1"/>
  <c r="D1850" i="8" s="1" a="1"/>
  <c r="D1850" i="8" s="1"/>
  <c r="AK1845" i="8" a="1"/>
  <c r="AK1845" i="8" s="1"/>
  <c r="D1845" i="8" s="1" a="1"/>
  <c r="D1845" i="8" s="1"/>
  <c r="AK1839" i="8" a="1"/>
  <c r="AK1839" i="8" s="1"/>
  <c r="D1839" i="8" s="1" a="1"/>
  <c r="D1839" i="8" s="1"/>
  <c r="AJ1836" i="8"/>
  <c r="AK1836" i="8" s="1" a="1"/>
  <c r="AK1836" i="8" s="1"/>
  <c r="D1836" i="8" s="1" a="1"/>
  <c r="D1836" i="8" s="1"/>
  <c r="AJ1833" i="8"/>
  <c r="AK1833" i="8" s="1" a="1"/>
  <c r="AK1833" i="8" s="1"/>
  <c r="D1833" i="8" s="1" a="1"/>
  <c r="D1833" i="8" s="1"/>
  <c r="AK1818" i="8" a="1"/>
  <c r="AK1818" i="8" s="1"/>
  <c r="D1818" i="8" s="1" a="1"/>
  <c r="D1818" i="8" s="1"/>
  <c r="AK1130" i="8" a="1"/>
  <c r="AK1130" i="8" s="1"/>
  <c r="D1130" i="8" s="1" a="1"/>
  <c r="D1130" i="8" s="1"/>
  <c r="AK1124" i="8" a="1"/>
  <c r="AK1124" i="8" s="1"/>
  <c r="D1124" i="8" s="1" a="1"/>
  <c r="D1124" i="8" s="1"/>
  <c r="AJ1121" i="8"/>
  <c r="AK1121" i="8" s="1" a="1"/>
  <c r="AK1121" i="8" s="1"/>
  <c r="D1121" i="8" s="1" a="1"/>
  <c r="D1121" i="8" s="1"/>
  <c r="AJ1118" i="8"/>
  <c r="AK1118" i="8" s="1" a="1"/>
  <c r="AK1118" i="8" s="1"/>
  <c r="D1118" i="8" s="1" a="1"/>
  <c r="D1118" i="8" s="1"/>
  <c r="AK5623" i="8" a="1"/>
  <c r="AK5623" i="8" s="1"/>
  <c r="D5623" i="8" s="1" a="1"/>
  <c r="D5623" i="8" s="1"/>
  <c r="AK5618" i="8" a="1"/>
  <c r="AK5618" i="8" s="1"/>
  <c r="D5618" i="8" s="1" a="1"/>
  <c r="D5618" i="8" s="1"/>
  <c r="AK4243" i="8" a="1"/>
  <c r="AK4243" i="8" s="1"/>
  <c r="D4243" i="8" s="1" a="1"/>
  <c r="D4243" i="8" s="1"/>
  <c r="AJ4240" i="8"/>
  <c r="AK4240" i="8" s="1" a="1"/>
  <c r="AK4240" i="8" s="1"/>
  <c r="D4240" i="8" s="1" a="1"/>
  <c r="D4240" i="8" s="1"/>
  <c r="AJ4237" i="8"/>
  <c r="AK4237" i="8" s="1" a="1"/>
  <c r="AK4237" i="8" s="1"/>
  <c r="D4237" i="8" s="1" a="1"/>
  <c r="D4237" i="8" s="1"/>
  <c r="AK5761" i="8" a="1"/>
  <c r="AK5761" i="8" s="1"/>
  <c r="D5761" i="8" s="1" a="1"/>
  <c r="D5761" i="8" s="1"/>
  <c r="AK1381" i="8" a="1"/>
  <c r="AK1381" i="8" s="1"/>
  <c r="D1381" i="8" s="1" a="1"/>
  <c r="D1381" i="8" s="1"/>
  <c r="AK1375" i="8" a="1"/>
  <c r="AK1375" i="8" s="1"/>
  <c r="D1375" i="8" s="1" a="1"/>
  <c r="D1375" i="8" s="1"/>
  <c r="AJ1372" i="8"/>
  <c r="AK1372" i="8" s="1" a="1"/>
  <c r="AK1372" i="8" s="1"/>
  <c r="D1372" i="8" s="1" a="1"/>
  <c r="D1372" i="8" s="1"/>
  <c r="AJ1369" i="8"/>
  <c r="AK1369" i="8" s="1" a="1"/>
  <c r="AK1369" i="8" s="1"/>
  <c r="D1369" i="8" s="1" a="1"/>
  <c r="D1369" i="8" s="1"/>
  <c r="AK4156" i="8" a="1"/>
  <c r="AK4156" i="8" s="1"/>
  <c r="D4156" i="8" s="1" a="1"/>
  <c r="D4156" i="8" s="1"/>
  <c r="AK779" i="8" a="1"/>
  <c r="AK779" i="8" s="1"/>
  <c r="D779" i="8" s="1" a="1"/>
  <c r="D779" i="8" s="1"/>
  <c r="AK773" i="8" a="1"/>
  <c r="AK773" i="8" s="1"/>
  <c r="D773" i="8" s="1" a="1"/>
  <c r="D773" i="8" s="1"/>
  <c r="AJ770" i="8"/>
  <c r="AK770" i="8" s="1" a="1"/>
  <c r="AK770" i="8" s="1"/>
  <c r="D770" i="8" s="1" a="1"/>
  <c r="D770" i="8" s="1"/>
  <c r="AJ3159" i="8"/>
  <c r="AK3159" i="8" s="1" a="1"/>
  <c r="AK3159" i="8" s="1"/>
  <c r="D3159" i="8" s="1" a="1"/>
  <c r="D3159" i="8" s="1"/>
  <c r="AK3984" i="8" a="1"/>
  <c r="AK3984" i="8" s="1"/>
  <c r="D3984" i="8" s="1" a="1"/>
  <c r="D3984" i="8" s="1"/>
  <c r="AK3979" i="8" a="1"/>
  <c r="AK3979" i="8" s="1"/>
  <c r="D3979" i="8" s="1" a="1"/>
  <c r="D3979" i="8" s="1"/>
  <c r="AK3973" i="8" a="1"/>
  <c r="AK3973" i="8" s="1"/>
  <c r="D3973" i="8" s="1" a="1"/>
  <c r="D3973" i="8" s="1"/>
  <c r="AJ3970" i="8"/>
  <c r="AK3970" i="8" s="1" a="1"/>
  <c r="AK3970" i="8" s="1"/>
  <c r="D3970" i="8" s="1" a="1"/>
  <c r="D3970" i="8" s="1"/>
  <c r="AK3957" i="8" a="1"/>
  <c r="AK3957" i="8" s="1"/>
  <c r="D3957" i="8" s="1" a="1"/>
  <c r="D3957" i="8" s="1"/>
  <c r="AJ3954" i="8"/>
  <c r="AK3954" i="8" s="1" a="1"/>
  <c r="AK3954" i="8" s="1"/>
  <c r="D3954" i="8" s="1" a="1"/>
  <c r="D3954" i="8" s="1"/>
  <c r="AK3941" i="8" a="1"/>
  <c r="AK3941" i="8" s="1"/>
  <c r="D3941" i="8" s="1" a="1"/>
  <c r="D3941" i="8" s="1"/>
  <c r="AJ3938" i="8"/>
  <c r="AK3938" i="8" s="1" a="1"/>
  <c r="AK3938" i="8" s="1"/>
  <c r="D3938" i="8" s="1" a="1"/>
  <c r="D3938" i="8" s="1"/>
  <c r="AK2714" i="8" a="1"/>
  <c r="AK2714" i="8" s="1"/>
  <c r="D2714" i="8" s="1" a="1"/>
  <c r="D2714" i="8" s="1"/>
  <c r="AJ2711" i="8"/>
  <c r="AK2711" i="8" s="1" a="1"/>
  <c r="AK2711" i="8" s="1"/>
  <c r="D2711" i="8" s="1" a="1"/>
  <c r="D2711" i="8" s="1"/>
  <c r="AK6350" i="8" a="1"/>
  <c r="AK6350" i="8" s="1"/>
  <c r="D6350" i="8" s="1" a="1"/>
  <c r="D6350" i="8" s="1"/>
  <c r="AJ6347" i="8"/>
  <c r="AK6347" i="8" s="1" a="1"/>
  <c r="AK6347" i="8" s="1"/>
  <c r="D6347" i="8" s="1" a="1"/>
  <c r="D6347" i="8" s="1"/>
  <c r="AK6334" i="8" a="1"/>
  <c r="AK6334" i="8" s="1"/>
  <c r="D6334" i="8" s="1" a="1"/>
  <c r="D6334" i="8" s="1"/>
  <c r="AJ6331" i="8"/>
  <c r="AK6331" i="8" s="1" a="1"/>
  <c r="AK6331" i="8" s="1"/>
  <c r="D6331" i="8" s="1" a="1"/>
  <c r="D6331" i="8" s="1"/>
  <c r="AK6318" i="8" a="1"/>
  <c r="AK6318" i="8" s="1"/>
  <c r="D6318" i="8" s="1" a="1"/>
  <c r="D6318" i="8" s="1"/>
  <c r="AJ6315" i="8"/>
  <c r="AK6315" i="8" s="1" a="1"/>
  <c r="AK6315" i="8" s="1"/>
  <c r="D6315" i="8" s="1" a="1"/>
  <c r="D6315" i="8" s="1"/>
  <c r="AK6302" i="8" a="1"/>
  <c r="AK6302" i="8" s="1"/>
  <c r="D6302" i="8" s="1" a="1"/>
  <c r="D6302" i="8" s="1"/>
  <c r="AJ6299" i="8"/>
  <c r="AK6299" i="8" s="1" a="1"/>
  <c r="AK6299" i="8" s="1"/>
  <c r="D6299" i="8" s="1" a="1"/>
  <c r="D6299" i="8" s="1"/>
  <c r="AK6286" i="8" a="1"/>
  <c r="AK6286" i="8" s="1"/>
  <c r="D6286" i="8" s="1" a="1"/>
  <c r="D6286" i="8" s="1"/>
  <c r="AJ6283" i="8"/>
  <c r="AK6283" i="8" s="1" a="1"/>
  <c r="AK6283" i="8" s="1"/>
  <c r="D6283" i="8" s="1" a="1"/>
  <c r="D6283" i="8" s="1"/>
  <c r="AK6270" i="8" a="1"/>
  <c r="AK6270" i="8" s="1"/>
  <c r="D6270" i="8" s="1" a="1"/>
  <c r="D6270" i="8" s="1"/>
  <c r="AJ6267" i="8"/>
  <c r="AK6267" i="8" s="1" a="1"/>
  <c r="AK6267" i="8" s="1"/>
  <c r="D6267" i="8" s="1" a="1"/>
  <c r="D6267" i="8" s="1"/>
  <c r="AK6254" i="8" a="1"/>
  <c r="AK6254" i="8" s="1"/>
  <c r="D6254" i="8" s="1" a="1"/>
  <c r="D6254" i="8" s="1"/>
  <c r="AJ6251" i="8"/>
  <c r="AK6251" i="8" s="1" a="1"/>
  <c r="AK6251" i="8" s="1"/>
  <c r="D6251" i="8" s="1" a="1"/>
  <c r="D6251" i="8" s="1"/>
  <c r="AK732" i="8" a="1"/>
  <c r="AK732" i="8" s="1"/>
  <c r="D732" i="8" s="1" a="1"/>
  <c r="D732" i="8" s="1"/>
  <c r="AJ729" i="8"/>
  <c r="AK729" i="8" s="1" a="1"/>
  <c r="AK729" i="8" s="1"/>
  <c r="D729" i="8" s="1" a="1"/>
  <c r="D729" i="8" s="1"/>
  <c r="AK716" i="8" a="1"/>
  <c r="AK716" i="8" s="1"/>
  <c r="D716" i="8" s="1" a="1"/>
  <c r="D716" i="8" s="1"/>
  <c r="AJ713" i="8"/>
  <c r="AK713" i="8" s="1" a="1"/>
  <c r="AK713" i="8" s="1"/>
  <c r="D713" i="8" s="1" a="1"/>
  <c r="D713" i="8" s="1"/>
  <c r="AK700" i="8" a="1"/>
  <c r="AK700" i="8" s="1"/>
  <c r="D700" i="8" s="1" a="1"/>
  <c r="D700" i="8" s="1"/>
  <c r="AJ697" i="8"/>
  <c r="AK697" i="8" s="1" a="1"/>
  <c r="AK697" i="8" s="1"/>
  <c r="D697" i="8" s="1" a="1"/>
  <c r="D697" i="8" s="1"/>
  <c r="AK430" i="8" a="1"/>
  <c r="AK430" i="8" s="1"/>
  <c r="D430" i="8" s="1" a="1"/>
  <c r="D430" i="8" s="1"/>
  <c r="AJ427" i="8"/>
  <c r="AK427" i="8" s="1" a="1"/>
  <c r="AK427" i="8" s="1"/>
  <c r="D427" i="8" s="1" a="1"/>
  <c r="D427" i="8" s="1"/>
  <c r="AK414" i="8" a="1"/>
  <c r="AK414" i="8" s="1"/>
  <c r="D414" i="8" s="1" a="1"/>
  <c r="D414" i="8" s="1"/>
  <c r="AJ411" i="8"/>
  <c r="AK411" i="8" s="1" a="1"/>
  <c r="AK411" i="8" s="1"/>
  <c r="D411" i="8" s="1" a="1"/>
  <c r="D411" i="8" s="1"/>
  <c r="AK398" i="8" a="1"/>
  <c r="AK398" i="8" s="1"/>
  <c r="D398" i="8" s="1" a="1"/>
  <c r="D398" i="8" s="1"/>
  <c r="AJ395" i="8"/>
  <c r="AK395" i="8" s="1" a="1"/>
  <c r="AK395" i="8" s="1"/>
  <c r="D395" i="8" s="1" a="1"/>
  <c r="D395" i="8" s="1"/>
  <c r="AK382" i="8" a="1"/>
  <c r="AK382" i="8" s="1"/>
  <c r="D382" i="8" s="1" a="1"/>
  <c r="D382" i="8" s="1"/>
  <c r="AJ379" i="8"/>
  <c r="AK379" i="8" s="1" a="1"/>
  <c r="AK379" i="8" s="1"/>
  <c r="D379" i="8" s="1" a="1"/>
  <c r="D379" i="8" s="1"/>
  <c r="AK366" i="8" a="1"/>
  <c r="AK366" i="8" s="1"/>
  <c r="D366" i="8" s="1" a="1"/>
  <c r="D366" i="8" s="1"/>
  <c r="AJ363" i="8"/>
  <c r="AK363" i="8" s="1" a="1"/>
  <c r="AK363" i="8" s="1"/>
  <c r="D363" i="8" s="1" a="1"/>
  <c r="D363" i="8" s="1"/>
  <c r="AK350" i="8" a="1"/>
  <c r="AK350" i="8" s="1"/>
  <c r="D350" i="8" s="1" a="1"/>
  <c r="D350" i="8" s="1"/>
  <c r="AJ347" i="8"/>
  <c r="AK347" i="8" s="1" a="1"/>
  <c r="AK347" i="8" s="1"/>
  <c r="D347" i="8" s="1" a="1"/>
  <c r="D347" i="8" s="1"/>
  <c r="AK1093" i="8" a="1"/>
  <c r="AK1093" i="8" s="1"/>
  <c r="D1093" i="8" s="1" a="1"/>
  <c r="D1093" i="8" s="1"/>
  <c r="AJ1090" i="8"/>
  <c r="AK1090" i="8" s="1" a="1"/>
  <c r="AK1090" i="8" s="1"/>
  <c r="D1090" i="8" s="1" a="1"/>
  <c r="D1090" i="8" s="1"/>
  <c r="AK1061" i="8" a="1"/>
  <c r="AK1061" i="8" s="1"/>
  <c r="D1061" i="8" s="1" a="1"/>
  <c r="D1061" i="8" s="1"/>
  <c r="AJ1039" i="8"/>
  <c r="AK1039" i="8" s="1" a="1"/>
  <c r="AK1039" i="8" s="1"/>
  <c r="D1039" i="8" s="1" a="1"/>
  <c r="D1039" i="8" s="1"/>
  <c r="AJ471" i="8"/>
  <c r="AK471" i="8" s="1" a="1"/>
  <c r="AK471" i="8" s="1"/>
  <c r="D471" i="8" s="1" a="1"/>
  <c r="D471" i="8" s="1"/>
  <c r="AJ2865" i="8"/>
  <c r="AK2865" i="8" s="1" a="1"/>
  <c r="AK2865" i="8" s="1"/>
  <c r="D2865" i="8" s="1" a="1"/>
  <c r="D2865" i="8" s="1"/>
  <c r="AJ893" i="8"/>
  <c r="AK893" i="8" s="1" a="1"/>
  <c r="AK893" i="8" s="1"/>
  <c r="D893" i="8" s="1" a="1"/>
  <c r="D893" i="8" s="1"/>
  <c r="AK5835" i="8" a="1"/>
  <c r="AK5835" i="8" s="1"/>
  <c r="D5835" i="8" s="1" a="1"/>
  <c r="D5835" i="8" s="1"/>
  <c r="AK5789" i="8" a="1"/>
  <c r="AK5789" i="8" s="1"/>
  <c r="D5789" i="8" s="1" a="1"/>
  <c r="D5789" i="8" s="1"/>
  <c r="AK5786" i="8" a="1"/>
  <c r="AK5786" i="8" s="1"/>
  <c r="D5786" i="8" s="1" a="1"/>
  <c r="D5786" i="8" s="1"/>
  <c r="AK5773" i="8" a="1"/>
  <c r="AK5773" i="8" s="1"/>
  <c r="D5773" i="8" s="1" a="1"/>
  <c r="D5773" i="8" s="1"/>
  <c r="AK191" i="8" a="1"/>
  <c r="AK191" i="8" s="1"/>
  <c r="D191" i="8" s="1" a="1"/>
  <c r="D191" i="8" s="1"/>
  <c r="AK178" i="8" a="1"/>
  <c r="AK178" i="8" s="1"/>
  <c r="D178" i="8" s="1" a="1"/>
  <c r="D178" i="8" s="1"/>
  <c r="AK175" i="8" a="1"/>
  <c r="AK175" i="8" s="1"/>
  <c r="D175" i="8" s="1" a="1"/>
  <c r="D175" i="8" s="1"/>
  <c r="AK162" i="8" a="1"/>
  <c r="AK162" i="8" s="1"/>
  <c r="D162" i="8" s="1" a="1"/>
  <c r="D162" i="8" s="1"/>
  <c r="AK159" i="8" a="1"/>
  <c r="AK159" i="8" s="1"/>
  <c r="D159" i="8" s="1" a="1"/>
  <c r="D159" i="8" s="1"/>
  <c r="AK146" i="8" a="1"/>
  <c r="AK146" i="8" s="1"/>
  <c r="D146" i="8" s="1" a="1"/>
  <c r="D146" i="8" s="1"/>
  <c r="AK143" i="8" a="1"/>
  <c r="AK143" i="8" s="1"/>
  <c r="D143" i="8" s="1" a="1"/>
  <c r="D143" i="8" s="1"/>
  <c r="AK130" i="8" a="1"/>
  <c r="AK130" i="8" s="1"/>
  <c r="D130" i="8" s="1" a="1"/>
  <c r="D130" i="8" s="1"/>
  <c r="AK127" i="8" a="1"/>
  <c r="AK127" i="8" s="1"/>
  <c r="D127" i="8" s="1" a="1"/>
  <c r="D127" i="8" s="1"/>
  <c r="AK114" i="8" a="1"/>
  <c r="AK114" i="8" s="1"/>
  <c r="D114" i="8" s="1" a="1"/>
  <c r="D114" i="8" s="1"/>
  <c r="AK111" i="8" a="1"/>
  <c r="AK111" i="8" s="1"/>
  <c r="D111" i="8" s="1" a="1"/>
  <c r="D111" i="8" s="1"/>
  <c r="AK102" i="8" a="1"/>
  <c r="AK102" i="8" s="1"/>
  <c r="D102" i="8" s="1" a="1"/>
  <c r="D102" i="8" s="1"/>
  <c r="AK84" i="8" a="1"/>
  <c r="AK84" i="8" s="1"/>
  <c r="D84" i="8" s="1" a="1"/>
  <c r="D84" i="8" s="1"/>
  <c r="AK73" i="8" a="1"/>
  <c r="AK73" i="8" s="1"/>
  <c r="D73" i="8" s="1" a="1"/>
  <c r="D73" i="8" s="1"/>
  <c r="AJ66" i="8"/>
  <c r="AK66" i="8" s="1" a="1"/>
  <c r="AK66" i="8" s="1"/>
  <c r="D66" i="8" s="1" a="1"/>
  <c r="D66" i="8" s="1"/>
  <c r="AK43" i="8" a="1"/>
  <c r="AK43" i="8" s="1"/>
  <c r="D43" i="8" s="1" a="1"/>
  <c r="D43" i="8" s="1"/>
  <c r="AK37" i="8" a="1"/>
  <c r="AK37" i="8" s="1"/>
  <c r="D37" i="8" s="1" a="1"/>
  <c r="D37" i="8" s="1"/>
  <c r="AK11" i="8" a="1"/>
  <c r="AK11" i="8" s="1"/>
  <c r="D11" i="8" s="1" a="1"/>
  <c r="D11" i="8" s="1"/>
  <c r="AK5" i="8" a="1"/>
  <c r="AK5" i="8" s="1"/>
  <c r="D5" i="8" s="1" a="1"/>
  <c r="D5" i="8" s="1"/>
  <c r="AK1844" i="8" a="1"/>
  <c r="AK1844" i="8" s="1"/>
  <c r="D1844" i="8" s="1" a="1"/>
  <c r="D1844" i="8" s="1"/>
  <c r="AK1838" i="8" a="1"/>
  <c r="AK1838" i="8" s="1"/>
  <c r="D1838" i="8" s="1" a="1"/>
  <c r="D1838" i="8" s="1"/>
  <c r="AK1129" i="8" a="1"/>
  <c r="AK1129" i="8" s="1"/>
  <c r="D1129" i="8" s="1" a="1"/>
  <c r="D1129" i="8" s="1"/>
  <c r="AK1123" i="8" a="1"/>
  <c r="AK1123" i="8" s="1"/>
  <c r="D1123" i="8" s="1" a="1"/>
  <c r="D1123" i="8" s="1"/>
  <c r="AK5617" i="8" a="1"/>
  <c r="AK5617" i="8" s="1"/>
  <c r="D5617" i="8" s="1" a="1"/>
  <c r="D5617" i="8" s="1"/>
  <c r="AK4242" i="8" a="1"/>
  <c r="AK4242" i="8" s="1"/>
  <c r="D4242" i="8" s="1" a="1"/>
  <c r="D4242" i="8" s="1"/>
  <c r="AK1380" i="8" a="1"/>
  <c r="AK1380" i="8" s="1"/>
  <c r="D1380" i="8" s="1" a="1"/>
  <c r="D1380" i="8" s="1"/>
  <c r="AK1374" i="8" a="1"/>
  <c r="AK1374" i="8" s="1"/>
  <c r="D1374" i="8" s="1" a="1"/>
  <c r="D1374" i="8" s="1"/>
  <c r="AK778" i="8" a="1"/>
  <c r="AK778" i="8" s="1"/>
  <c r="D778" i="8" s="1" a="1"/>
  <c r="D778" i="8" s="1"/>
  <c r="AK772" i="8" a="1"/>
  <c r="AK772" i="8" s="1"/>
  <c r="D772" i="8" s="1" a="1"/>
  <c r="D772" i="8" s="1"/>
  <c r="AK3978" i="8" a="1"/>
  <c r="AK3978" i="8" s="1"/>
  <c r="D3978" i="8" s="1" a="1"/>
  <c r="D3978" i="8" s="1"/>
  <c r="AK3972" i="8" a="1"/>
  <c r="AK3972" i="8" s="1"/>
  <c r="D3972" i="8" s="1" a="1"/>
  <c r="D3972" i="8" s="1"/>
  <c r="AK3956" i="8" a="1"/>
  <c r="AK3956" i="8" s="1"/>
  <c r="D3956" i="8" s="1" a="1"/>
  <c r="D3956" i="8" s="1"/>
  <c r="AK3940" i="8" a="1"/>
  <c r="AK3940" i="8" s="1"/>
  <c r="D3940" i="8" s="1" a="1"/>
  <c r="D3940" i="8" s="1"/>
  <c r="AK2713" i="8" a="1"/>
  <c r="AK2713" i="8" s="1"/>
  <c r="D2713" i="8" s="1" a="1"/>
  <c r="D2713" i="8" s="1"/>
  <c r="AK6349" i="8" a="1"/>
  <c r="AK6349" i="8" s="1"/>
  <c r="D6349" i="8" s="1" a="1"/>
  <c r="D6349" i="8" s="1"/>
  <c r="AK6333" i="8" a="1"/>
  <c r="AK6333" i="8" s="1"/>
  <c r="D6333" i="8" s="1" a="1"/>
  <c r="D6333" i="8" s="1"/>
  <c r="AK6317" i="8" a="1"/>
  <c r="AK6317" i="8" s="1"/>
  <c r="D6317" i="8" s="1" a="1"/>
  <c r="D6317" i="8" s="1"/>
  <c r="AK6301" i="8" a="1"/>
  <c r="AK6301" i="8" s="1"/>
  <c r="D6301" i="8" s="1" a="1"/>
  <c r="D6301" i="8" s="1"/>
  <c r="AK413" i="8" a="1"/>
  <c r="AK413" i="8" s="1"/>
  <c r="D413" i="8" s="1" a="1"/>
  <c r="D413" i="8" s="1"/>
  <c r="AK397" i="8" a="1"/>
  <c r="AK397" i="8" s="1"/>
  <c r="D397" i="8" s="1" a="1"/>
  <c r="D397" i="8" s="1"/>
  <c r="AK381" i="8" a="1"/>
  <c r="AK381" i="8" s="1"/>
  <c r="D381" i="8" s="1" a="1"/>
  <c r="D381" i="8" s="1"/>
  <c r="AJ2687" i="8"/>
  <c r="AK2687" i="8" s="1" a="1"/>
  <c r="AK2687" i="8" s="1"/>
  <c r="D2687" i="8" s="1" a="1"/>
  <c r="D2687" i="8" s="1"/>
  <c r="AJ2200" i="8"/>
  <c r="AK2200" i="8" s="1" a="1"/>
  <c r="AK2200" i="8" s="1"/>
  <c r="D2200" i="8" s="1" a="1"/>
  <c r="D2200" i="8" s="1"/>
  <c r="AJ6735" i="8"/>
  <c r="AK6735" i="8" s="1" a="1"/>
  <c r="AK6735" i="8" s="1"/>
  <c r="D6735" i="8" s="1" a="1"/>
  <c r="D6735" i="8" s="1"/>
  <c r="AJ4944" i="8"/>
  <c r="AK4944" i="8" s="1" a="1"/>
  <c r="AK4944" i="8" s="1"/>
  <c r="D4944" i="8" s="1" a="1"/>
  <c r="D4944" i="8" s="1"/>
  <c r="AJ4912" i="8"/>
  <c r="AK4912" i="8" s="1" a="1"/>
  <c r="AK4912" i="8" s="1"/>
  <c r="D4912" i="8" s="1" a="1"/>
  <c r="D4912" i="8" s="1"/>
  <c r="AJ4880" i="8"/>
  <c r="AK4880" i="8" s="1" a="1"/>
  <c r="AK4880" i="8" s="1"/>
  <c r="D4880" i="8" s="1" a="1"/>
  <c r="D4880" i="8" s="1"/>
  <c r="AJ7054" i="8"/>
  <c r="AK7054" i="8" s="1" a="1"/>
  <c r="AK7054" i="8" s="1"/>
  <c r="D7054" i="8" s="1" a="1"/>
  <c r="D7054" i="8" s="1"/>
  <c r="AK5791" i="8" a="1"/>
  <c r="AK5791" i="8" s="1"/>
  <c r="D5791" i="8" s="1" a="1"/>
  <c r="D5791" i="8" s="1"/>
  <c r="AK5775" i="8" a="1"/>
  <c r="AK5775" i="8" s="1"/>
  <c r="D5775" i="8" s="1" a="1"/>
  <c r="D5775" i="8" s="1"/>
  <c r="AK180" i="8" a="1"/>
  <c r="AK180" i="8" s="1"/>
  <c r="D180" i="8" s="1" a="1"/>
  <c r="D180" i="8" s="1"/>
  <c r="AK164" i="8" a="1"/>
  <c r="AK164" i="8" s="1"/>
  <c r="D164" i="8" s="1" a="1"/>
  <c r="D164" i="8" s="1"/>
  <c r="AK148" i="8" a="1"/>
  <c r="AK148" i="8" s="1"/>
  <c r="D148" i="8" s="1" a="1"/>
  <c r="D148" i="8" s="1"/>
  <c r="AK132" i="8" a="1"/>
  <c r="AK132" i="8" s="1"/>
  <c r="D132" i="8" s="1" a="1"/>
  <c r="D132" i="8" s="1"/>
  <c r="AK116" i="8" a="1"/>
  <c r="AK116" i="8" s="1"/>
  <c r="D116" i="8" s="1" a="1"/>
  <c r="D116" i="8" s="1"/>
  <c r="AK104" i="8" a="1"/>
  <c r="AK104" i="8" s="1"/>
  <c r="D104" i="8" s="1" a="1"/>
  <c r="D104" i="8" s="1"/>
  <c r="AK94" i="8" a="1"/>
  <c r="AK94" i="8" s="1"/>
  <c r="D94" i="8" s="1" a="1"/>
  <c r="D94" i="8" s="1"/>
  <c r="AK46" i="8" a="1"/>
  <c r="AK46" i="8" s="1"/>
  <c r="D46" i="8" s="1" a="1"/>
  <c r="D46" i="8" s="1"/>
  <c r="AJ40" i="8"/>
  <c r="AK40" i="8" s="1" a="1"/>
  <c r="AK40" i="8" s="1"/>
  <c r="D40" i="8" s="1" a="1"/>
  <c r="D40" i="8" s="1"/>
  <c r="AK14" i="8" a="1"/>
  <c r="AK14" i="8" s="1"/>
  <c r="D14" i="8" s="1" a="1"/>
  <c r="D14" i="8" s="1"/>
  <c r="AJ8" i="8"/>
  <c r="AK8" i="8" s="1" a="1"/>
  <c r="AK8" i="8" s="1"/>
  <c r="D8" i="8" s="1" a="1"/>
  <c r="D8" i="8" s="1"/>
  <c r="AK1847" i="8" a="1"/>
  <c r="AK1847" i="8" s="1"/>
  <c r="D1847" i="8" s="1" a="1"/>
  <c r="D1847" i="8" s="1"/>
  <c r="AJ1841" i="8"/>
  <c r="AK1841" i="8" s="1" a="1"/>
  <c r="AK1841" i="8" s="1"/>
  <c r="D1841" i="8" s="1" a="1"/>
  <c r="D1841" i="8" s="1"/>
  <c r="AK1132" i="8" a="1"/>
  <c r="AK1132" i="8" s="1"/>
  <c r="D1132" i="8" s="1" a="1"/>
  <c r="D1132" i="8" s="1"/>
  <c r="AJ1126" i="8"/>
  <c r="AK1126" i="8" s="1" a="1"/>
  <c r="AK1126" i="8" s="1"/>
  <c r="D1126" i="8" s="1" a="1"/>
  <c r="D1126" i="8" s="1"/>
  <c r="AK5620" i="8" a="1"/>
  <c r="AK5620" i="8" s="1"/>
  <c r="D5620" i="8" s="1" a="1"/>
  <c r="D5620" i="8" s="1"/>
  <c r="AJ5614" i="8"/>
  <c r="AK5614" i="8" s="1" a="1"/>
  <c r="AK5614" i="8" s="1"/>
  <c r="D5614" i="8" s="1" a="1"/>
  <c r="D5614" i="8" s="1"/>
  <c r="AK5758" i="8" a="1"/>
  <c r="AK5758" i="8" s="1"/>
  <c r="D5758" i="8" s="1" a="1"/>
  <c r="D5758" i="8" s="1"/>
  <c r="AJ1377" i="8"/>
  <c r="AK1377" i="8" s="1" a="1"/>
  <c r="AK1377" i="8" s="1"/>
  <c r="D1377" i="8" s="1" a="1"/>
  <c r="D1377" i="8" s="1"/>
  <c r="AK781" i="8" a="1"/>
  <c r="AK781" i="8" s="1"/>
  <c r="D781" i="8" s="1" a="1"/>
  <c r="D781" i="8" s="1"/>
  <c r="AJ775" i="8"/>
  <c r="AK775" i="8" s="1" a="1"/>
  <c r="AK775" i="8" s="1"/>
  <c r="D775" i="8" s="1" a="1"/>
  <c r="D775" i="8" s="1"/>
  <c r="AK3981" i="8" a="1"/>
  <c r="AK3981" i="8" s="1"/>
  <c r="D3981" i="8" s="1" a="1"/>
  <c r="D3981" i="8" s="1"/>
  <c r="AJ3975" i="8"/>
  <c r="AK3975" i="8" s="1" a="1"/>
  <c r="AK3975" i="8" s="1"/>
  <c r="D3975" i="8" s="1" a="1"/>
  <c r="D3975" i="8" s="1"/>
  <c r="AJ467" i="8"/>
  <c r="AK467" i="8" s="1" a="1"/>
  <c r="AK467" i="8" s="1"/>
  <c r="D467" i="8" s="1" a="1"/>
  <c r="D467" i="8" s="1"/>
  <c r="AJ440" i="8"/>
  <c r="AK440" i="8" s="1" a="1"/>
  <c r="AK440" i="8" s="1"/>
  <c r="D440" i="8" s="1" a="1"/>
  <c r="D440" i="8" s="1"/>
  <c r="AK6768" i="8" a="1"/>
  <c r="AK6768" i="8" s="1"/>
  <c r="D6768" i="8" s="1" a="1"/>
  <c r="D6768" i="8" s="1"/>
  <c r="AK7084" i="8" a="1"/>
  <c r="AK7084" i="8" s="1"/>
  <c r="D7084" i="8" s="1" a="1"/>
  <c r="D7084" i="8" s="1"/>
  <c r="AK7076" i="8" a="1"/>
  <c r="AK7076" i="8" s="1"/>
  <c r="D7076" i="8" s="1" a="1"/>
  <c r="D7076" i="8" s="1"/>
  <c r="AK7068" i="8" a="1"/>
  <c r="AK7068" i="8" s="1"/>
  <c r="D7068" i="8" s="1" a="1"/>
  <c r="D7068" i="8" s="1"/>
  <c r="AK2603" i="8" a="1"/>
  <c r="AK2603" i="8" s="1"/>
  <c r="D2603" i="8" s="1" a="1"/>
  <c r="D2603" i="8" s="1"/>
  <c r="AK2595" i="8" a="1"/>
  <c r="AK2595" i="8" s="1"/>
  <c r="D2595" i="8" s="1" a="1"/>
  <c r="D2595" i="8" s="1"/>
  <c r="AK2587" i="8" a="1"/>
  <c r="AK2587" i="8" s="1"/>
  <c r="D2587" i="8" s="1" a="1"/>
  <c r="D2587" i="8" s="1"/>
  <c r="AK2629" i="8" a="1"/>
  <c r="AK2629" i="8" s="1"/>
  <c r="D2629" i="8" s="1" a="1"/>
  <c r="D2629" i="8" s="1"/>
  <c r="AK2621" i="8" a="1"/>
  <c r="AK2621" i="8" s="1"/>
  <c r="D2621" i="8" s="1" a="1"/>
  <c r="D2621" i="8" s="1"/>
  <c r="AK2613" i="8" a="1"/>
  <c r="AK2613" i="8" s="1"/>
  <c r="D2613" i="8" s="1" a="1"/>
  <c r="D2613" i="8" s="1"/>
  <c r="AK3171" i="8" a="1"/>
  <c r="AK3171" i="8" s="1"/>
  <c r="D3171" i="8" s="1" a="1"/>
  <c r="D3171" i="8" s="1"/>
  <c r="AK1256" i="8" a="1"/>
  <c r="AK1256" i="8" s="1"/>
  <c r="D1256" i="8" s="1" a="1"/>
  <c r="D1256" i="8" s="1"/>
  <c r="AK1248" i="8" a="1"/>
  <c r="AK1248" i="8" s="1"/>
  <c r="D1248" i="8" s="1" a="1"/>
  <c r="D1248" i="8" s="1"/>
  <c r="AK1240" i="8" a="1"/>
  <c r="AK1240" i="8" s="1"/>
  <c r="D1240" i="8" s="1" a="1"/>
  <c r="D1240" i="8" s="1"/>
  <c r="AK1232" i="8" a="1"/>
  <c r="AK1232" i="8" s="1"/>
  <c r="D1232" i="8" s="1" a="1"/>
  <c r="D1232" i="8" s="1"/>
  <c r="AK1224" i="8" a="1"/>
  <c r="AK1224" i="8" s="1"/>
  <c r="D1224" i="8" s="1" a="1"/>
  <c r="D1224" i="8" s="1"/>
  <c r="AK3560" i="8" a="1"/>
  <c r="AK3560" i="8" s="1"/>
  <c r="D3560" i="8" s="1" a="1"/>
  <c r="D3560" i="8" s="1"/>
  <c r="AK3552" i="8" a="1"/>
  <c r="AK3552" i="8" s="1"/>
  <c r="D3552" i="8" s="1" a="1"/>
  <c r="D3552" i="8" s="1"/>
  <c r="AK2970" i="8" a="1"/>
  <c r="AK2970" i="8" s="1"/>
  <c r="D2970" i="8" s="1" a="1"/>
  <c r="D2970" i="8" s="1"/>
  <c r="AK4578" i="8" a="1"/>
  <c r="AK4578" i="8" s="1"/>
  <c r="D4578" i="8" s="1" a="1"/>
  <c r="D4578" i="8" s="1"/>
  <c r="AK4254" i="8" a="1"/>
  <c r="AK4254" i="8" s="1"/>
  <c r="D4254" i="8" s="1" a="1"/>
  <c r="D4254" i="8" s="1"/>
  <c r="AK4246" i="8" a="1"/>
  <c r="AK4246" i="8" s="1"/>
  <c r="D4246" i="8" s="1" a="1"/>
  <c r="D4246" i="8" s="1"/>
  <c r="AK3210" i="8" a="1"/>
  <c r="AK3210" i="8" s="1"/>
  <c r="D3210" i="8" s="1" a="1"/>
  <c r="D3210" i="8" s="1"/>
  <c r="AK5564" i="8" a="1"/>
  <c r="AK5564" i="8" s="1"/>
  <c r="D5564" i="8" s="1" a="1"/>
  <c r="D5564" i="8" s="1"/>
  <c r="AK5556" i="8" a="1"/>
  <c r="AK5556" i="8" s="1"/>
  <c r="D5556" i="8" s="1" a="1"/>
  <c r="D5556" i="8" s="1"/>
  <c r="AK5548" i="8" a="1"/>
  <c r="AK5548" i="8" s="1"/>
  <c r="D5548" i="8" s="1" a="1"/>
  <c r="D5548" i="8" s="1"/>
  <c r="AK2701" i="8" a="1"/>
  <c r="AK2701" i="8" s="1"/>
  <c r="D2701" i="8" s="1" a="1"/>
  <c r="D2701" i="8" s="1"/>
  <c r="AK5848" i="8" a="1"/>
  <c r="AK5848" i="8" s="1"/>
  <c r="D5848" i="8" s="1" a="1"/>
  <c r="D5848" i="8" s="1"/>
  <c r="AK5846" i="8" a="1"/>
  <c r="AK5846" i="8" s="1"/>
  <c r="D5846" i="8" s="1" a="1"/>
  <c r="D5846" i="8" s="1"/>
  <c r="AK5841" i="8" a="1"/>
  <c r="AK5841" i="8" s="1"/>
  <c r="D5841" i="8" s="1" a="1"/>
  <c r="D5841" i="8" s="1"/>
  <c r="AK5834" i="8" a="1"/>
  <c r="AK5834" i="8" s="1"/>
  <c r="D5834" i="8" s="1" a="1"/>
  <c r="D5834" i="8" s="1"/>
  <c r="AK5815" i="8" a="1"/>
  <c r="AK5815" i="8" s="1"/>
  <c r="D5815" i="8" s="1" a="1"/>
  <c r="D5815" i="8" s="1"/>
  <c r="AJ5813" i="8"/>
  <c r="AK5813" i="8" s="1" a="1"/>
  <c r="AK5813" i="8" s="1"/>
  <c r="D5813" i="8" s="1" a="1"/>
  <c r="D5813" i="8" s="1"/>
  <c r="AJ5811" i="8"/>
  <c r="AK5811" i="8" s="1" a="1"/>
  <c r="AK5811" i="8" s="1"/>
  <c r="D5811" i="8" s="1" a="1"/>
  <c r="D5811" i="8" s="1"/>
  <c r="AJ5809" i="8"/>
  <c r="AK5809" i="8" s="1" a="1"/>
  <c r="AK5809" i="8" s="1"/>
  <c r="D5809" i="8" s="1" a="1"/>
  <c r="D5809" i="8" s="1"/>
  <c r="AK5797" i="8" a="1"/>
  <c r="AK5797" i="8" s="1"/>
  <c r="D5797" i="8" s="1" a="1"/>
  <c r="D5797" i="8" s="1"/>
  <c r="AK5795" i="8" a="1"/>
  <c r="AK5795" i="8" s="1"/>
  <c r="D5795" i="8" s="1" a="1"/>
  <c r="D5795" i="8" s="1"/>
  <c r="AK5793" i="8" a="1"/>
  <c r="AK5793" i="8" s="1"/>
  <c r="D5793" i="8" s="1" a="1"/>
  <c r="D5793" i="8" s="1"/>
  <c r="AJ5781" i="8"/>
  <c r="AK5781" i="8" s="1" a="1"/>
  <c r="AK5781" i="8" s="1"/>
  <c r="D5781" i="8" s="1" a="1"/>
  <c r="D5781" i="8" s="1"/>
  <c r="AK5777" i="8" a="1"/>
  <c r="AK5777" i="8" s="1"/>
  <c r="D5777" i="8" s="1" a="1"/>
  <c r="D5777" i="8" s="1"/>
  <c r="AJ186" i="8"/>
  <c r="AK186" i="8" s="1" a="1"/>
  <c r="AK186" i="8" s="1"/>
  <c r="D186" i="8" s="1" a="1"/>
  <c r="D186" i="8" s="1"/>
  <c r="AK182" i="8" a="1"/>
  <c r="AK182" i="8" s="1"/>
  <c r="D182" i="8" s="1" a="1"/>
  <c r="D182" i="8" s="1"/>
  <c r="AJ170" i="8"/>
  <c r="AK170" i="8" s="1" a="1"/>
  <c r="AK170" i="8" s="1"/>
  <c r="D170" i="8" s="1" a="1"/>
  <c r="D170" i="8" s="1"/>
  <c r="AK166" i="8" a="1"/>
  <c r="AK166" i="8" s="1"/>
  <c r="D166" i="8" s="1" a="1"/>
  <c r="D166" i="8" s="1"/>
  <c r="AJ154" i="8"/>
  <c r="AK154" i="8" s="1" a="1"/>
  <c r="AK154" i="8" s="1"/>
  <c r="D154" i="8" s="1" a="1"/>
  <c r="D154" i="8" s="1"/>
  <c r="AK150" i="8" a="1"/>
  <c r="AK150" i="8" s="1"/>
  <c r="D150" i="8" s="1" a="1"/>
  <c r="D150" i="8" s="1"/>
  <c r="AJ138" i="8"/>
  <c r="AK138" i="8" s="1" a="1"/>
  <c r="AK138" i="8" s="1"/>
  <c r="D138" i="8" s="1" a="1"/>
  <c r="D138" i="8" s="1"/>
  <c r="AK134" i="8" a="1"/>
  <c r="AK134" i="8" s="1"/>
  <c r="D134" i="8" s="1" a="1"/>
  <c r="D134" i="8" s="1"/>
  <c r="AJ122" i="8"/>
  <c r="AK122" i="8" s="1" a="1"/>
  <c r="AK122" i="8" s="1"/>
  <c r="D122" i="8" s="1" a="1"/>
  <c r="D122" i="8" s="1"/>
  <c r="AK118" i="8" a="1"/>
  <c r="AK118" i="8" s="1"/>
  <c r="D118" i="8" s="1" a="1"/>
  <c r="D118" i="8" s="1"/>
  <c r="AJ101" i="8"/>
  <c r="AK101" i="8" s="1" a="1"/>
  <c r="AK101" i="8" s="1"/>
  <c r="D101" i="8" s="1" a="1"/>
  <c r="D101" i="8" s="1"/>
  <c r="AK96" i="8" a="1"/>
  <c r="AK96" i="8" s="1"/>
  <c r="D96" i="8" s="1" a="1"/>
  <c r="D96" i="8" s="1"/>
  <c r="AJ91" i="8"/>
  <c r="AK91" i="8" s="1" a="1"/>
  <c r="AK91" i="8" s="1"/>
  <c r="D91" i="8" s="1" a="1"/>
  <c r="D91" i="8" s="1"/>
  <c r="AK86" i="8" a="1"/>
  <c r="AK86" i="8" s="1"/>
  <c r="D86" i="8" s="1" a="1"/>
  <c r="D86" i="8" s="1"/>
  <c r="AJ80" i="8"/>
  <c r="AK80" i="8" s="1" a="1"/>
  <c r="AK80" i="8" s="1"/>
  <c r="D80" i="8" s="1" a="1"/>
  <c r="D80" i="8" s="1"/>
  <c r="AJ70" i="8"/>
  <c r="AK70" i="8" s="1" a="1"/>
  <c r="AK70" i="8" s="1"/>
  <c r="D70" i="8" s="1" a="1"/>
  <c r="D70" i="8" s="1"/>
  <c r="AJ3959" i="8"/>
  <c r="AK3959" i="8" s="1" a="1"/>
  <c r="AK3959" i="8" s="1"/>
  <c r="D3959" i="8" s="1" a="1"/>
  <c r="D3959" i="8" s="1"/>
  <c r="AJ3943" i="8"/>
  <c r="AK3943" i="8" s="1" a="1"/>
  <c r="AK3943" i="8" s="1"/>
  <c r="D3943" i="8" s="1" a="1"/>
  <c r="D3943" i="8" s="1"/>
  <c r="AJ3927" i="8"/>
  <c r="AK3927" i="8" s="1" a="1"/>
  <c r="AK3927" i="8" s="1"/>
  <c r="D3927" i="8" s="1" a="1"/>
  <c r="D3927" i="8" s="1"/>
  <c r="AJ6352" i="8"/>
  <c r="AK6352" i="8" s="1" a="1"/>
  <c r="AK6352" i="8" s="1"/>
  <c r="D6352" i="8" s="1" a="1"/>
  <c r="D6352" i="8" s="1"/>
  <c r="AJ6336" i="8"/>
  <c r="AK6336" i="8" s="1" a="1"/>
  <c r="AK6336" i="8" s="1"/>
  <c r="D6336" i="8" s="1" a="1"/>
  <c r="D6336" i="8" s="1"/>
  <c r="AJ6320" i="8"/>
  <c r="AK6320" i="8" s="1" a="1"/>
  <c r="AK6320" i="8" s="1"/>
  <c r="D6320" i="8" s="1" a="1"/>
  <c r="D6320" i="8" s="1"/>
  <c r="AJ6304" i="8"/>
  <c r="AK6304" i="8" s="1" a="1"/>
  <c r="AK6304" i="8" s="1"/>
  <c r="D6304" i="8" s="1" a="1"/>
  <c r="D6304" i="8" s="1"/>
  <c r="AJ6288" i="8"/>
  <c r="AK6288" i="8" s="1" a="1"/>
  <c r="AK6288" i="8" s="1"/>
  <c r="D6288" i="8" s="1" a="1"/>
  <c r="D6288" i="8" s="1"/>
  <c r="AJ6272" i="8"/>
  <c r="AK6272" i="8" s="1" a="1"/>
  <c r="AK6272" i="8" s="1"/>
  <c r="D6272" i="8" s="1" a="1"/>
  <c r="D6272" i="8" s="1"/>
  <c r="AJ6256" i="8"/>
  <c r="AK6256" i="8" s="1" a="1"/>
  <c r="AK6256" i="8" s="1"/>
  <c r="D6256" i="8" s="1" a="1"/>
  <c r="D6256" i="8" s="1"/>
  <c r="AJ6240" i="8"/>
  <c r="AK6240" i="8" s="1" a="1"/>
  <c r="AK6240" i="8" s="1"/>
  <c r="D6240" i="8" s="1" a="1"/>
  <c r="D6240" i="8" s="1"/>
  <c r="AJ718" i="8"/>
  <c r="AK718" i="8" s="1" a="1"/>
  <c r="AK718" i="8" s="1"/>
  <c r="D718" i="8" s="1" a="1"/>
  <c r="D718" i="8" s="1"/>
  <c r="AJ702" i="8"/>
  <c r="AK702" i="8" s="1" a="1"/>
  <c r="AK702" i="8" s="1"/>
  <c r="D702" i="8" s="1" a="1"/>
  <c r="D702" i="8" s="1"/>
  <c r="AJ432" i="8"/>
  <c r="AK432" i="8" s="1" a="1"/>
  <c r="AK432" i="8" s="1"/>
  <c r="D432" i="8" s="1" a="1"/>
  <c r="D432" i="8" s="1"/>
  <c r="AJ416" i="8"/>
  <c r="AK416" i="8" s="1" a="1"/>
  <c r="AK416" i="8" s="1"/>
  <c r="D416" i="8" s="1" a="1"/>
  <c r="D416" i="8" s="1"/>
  <c r="AJ400" i="8"/>
  <c r="AK400" i="8" s="1" a="1"/>
  <c r="AK400" i="8" s="1"/>
  <c r="D400" i="8" s="1" a="1"/>
  <c r="D400" i="8" s="1"/>
  <c r="AJ384" i="8"/>
  <c r="AK384" i="8" s="1" a="1"/>
  <c r="AK384" i="8" s="1"/>
  <c r="D384" i="8" s="1" a="1"/>
  <c r="D384" i="8" s="1"/>
  <c r="AJ368" i="8"/>
  <c r="AK368" i="8" s="1" a="1"/>
  <c r="AK368" i="8" s="1"/>
  <c r="D368" i="8" s="1" a="1"/>
  <c r="D368" i="8" s="1"/>
  <c r="AJ352" i="8"/>
  <c r="AK352" i="8" s="1" a="1"/>
  <c r="AK352" i="8" s="1"/>
  <c r="D352" i="8" s="1" a="1"/>
  <c r="D352" i="8" s="1"/>
  <c r="AJ1095" i="8"/>
  <c r="AK1095" i="8" s="1" a="1"/>
  <c r="AK1095" i="8" s="1"/>
  <c r="D1095" i="8" s="1" a="1"/>
  <c r="D1095" i="8" s="1"/>
  <c r="AJ1074" i="8"/>
  <c r="AK1074" i="8" s="1" a="1"/>
  <c r="AK1074" i="8" s="1"/>
  <c r="D1074" i="8" s="1" a="1"/>
  <c r="D1074" i="8" s="1"/>
  <c r="AJ1053" i="8"/>
  <c r="AK1053" i="8" s="1" a="1"/>
  <c r="AK1053" i="8" s="1"/>
  <c r="D1053" i="8" s="1" a="1"/>
  <c r="D1053" i="8" s="1"/>
  <c r="AJ2870" i="8"/>
  <c r="AK2870" i="8" s="1" a="1"/>
  <c r="AK2870" i="8" s="1"/>
  <c r="D2870" i="8" s="1" a="1"/>
  <c r="D2870" i="8" s="1"/>
  <c r="AJ4261" i="8"/>
  <c r="AK4261" i="8" s="1" a="1"/>
  <c r="AK4261" i="8" s="1"/>
  <c r="D4261" i="8" s="1" a="1"/>
  <c r="D4261" i="8" s="1"/>
  <c r="AJ2225" i="8"/>
  <c r="AK2225" i="8" s="1" a="1"/>
  <c r="AK2225" i="8" s="1"/>
  <c r="D2225" i="8" s="1" a="1"/>
  <c r="D2225" i="8" s="1"/>
  <c r="AJ4952" i="8"/>
  <c r="AK4952" i="8" s="1" a="1"/>
  <c r="AK4952" i="8" s="1"/>
  <c r="D4952" i="8" s="1" a="1"/>
  <c r="D4952" i="8" s="1"/>
  <c r="AJ4920" i="8"/>
  <c r="AK4920" i="8" s="1" a="1"/>
  <c r="AK4920" i="8" s="1"/>
  <c r="D4920" i="8" s="1" a="1"/>
  <c r="D4920" i="8" s="1"/>
  <c r="AJ4888" i="8"/>
  <c r="AK4888" i="8" s="1" a="1"/>
  <c r="AK4888" i="8" s="1"/>
  <c r="D4888" i="8" s="1" a="1"/>
  <c r="D4888" i="8" s="1"/>
  <c r="AJ7062" i="8"/>
  <c r="AK7062" i="8" s="1" a="1"/>
  <c r="AK7062" i="8" s="1"/>
  <c r="D7062" i="8" s="1" a="1"/>
  <c r="D7062" i="8" s="1"/>
  <c r="AJ973" i="8"/>
  <c r="AK973" i="8" s="1" a="1"/>
  <c r="AK973" i="8" s="1"/>
  <c r="D973" i="8" s="1" a="1"/>
  <c r="D973" i="8" s="1"/>
  <c r="AK5843" i="8" a="1"/>
  <c r="AK5843" i="8" s="1"/>
  <c r="D5843" i="8" s="1" a="1"/>
  <c r="D5843" i="8" s="1"/>
  <c r="AJ5827" i="8"/>
  <c r="AK5827" i="8" s="1" a="1"/>
  <c r="AK5827" i="8" s="1"/>
  <c r="D5827" i="8" s="1" a="1"/>
  <c r="D5827" i="8" s="1"/>
  <c r="AJ5821" i="8"/>
  <c r="AK5821" i="8" s="1" a="1"/>
  <c r="AK5821" i="8" s="1"/>
  <c r="D5821" i="8" s="1" a="1"/>
  <c r="D5821" i="8" s="1"/>
  <c r="AJ5819" i="8"/>
  <c r="AK5819" i="8" s="1" a="1"/>
  <c r="AK5819" i="8" s="1"/>
  <c r="D5819" i="8" s="1" a="1"/>
  <c r="D5819" i="8" s="1"/>
  <c r="AJ5817" i="8"/>
  <c r="AK5817" i="8" s="1" a="1"/>
  <c r="AK5817" i="8" s="1"/>
  <c r="D5817" i="8" s="1" a="1"/>
  <c r="D5817" i="8" s="1"/>
  <c r="AK5805" i="8" a="1"/>
  <c r="AK5805" i="8" s="1"/>
  <c r="D5805" i="8" s="1" a="1"/>
  <c r="D5805" i="8" s="1"/>
  <c r="AK5803" i="8" a="1"/>
  <c r="AK5803" i="8" s="1"/>
  <c r="D5803" i="8" s="1" a="1"/>
  <c r="D5803" i="8" s="1"/>
  <c r="AK5801" i="8" a="1"/>
  <c r="AK5801" i="8" s="1"/>
  <c r="D5801" i="8" s="1" a="1"/>
  <c r="D5801" i="8" s="1"/>
  <c r="AJ5783" i="8"/>
  <c r="AK5783" i="8" s="1" a="1"/>
  <c r="AK5783" i="8" s="1"/>
  <c r="D5783" i="8" s="1" a="1"/>
  <c r="D5783" i="8" s="1"/>
  <c r="AK5779" i="8" a="1"/>
  <c r="AK5779" i="8" s="1"/>
  <c r="D5779" i="8" s="1" a="1"/>
  <c r="D5779" i="8" s="1"/>
  <c r="AJ188" i="8"/>
  <c r="AK188" i="8" s="1" a="1"/>
  <c r="AK188" i="8" s="1"/>
  <c r="D188" i="8" s="1" a="1"/>
  <c r="D188" i="8" s="1"/>
  <c r="AK184" i="8" a="1"/>
  <c r="AK184" i="8" s="1"/>
  <c r="D184" i="8" s="1" a="1"/>
  <c r="D184" i="8" s="1"/>
  <c r="AJ172" i="8"/>
  <c r="AK172" i="8" s="1" a="1"/>
  <c r="AK172" i="8" s="1"/>
  <c r="D172" i="8" s="1" a="1"/>
  <c r="D172" i="8" s="1"/>
  <c r="AK168" i="8" a="1"/>
  <c r="AK168" i="8" s="1"/>
  <c r="D168" i="8" s="1" a="1"/>
  <c r="D168" i="8" s="1"/>
  <c r="AJ156" i="8"/>
  <c r="AK156" i="8" s="1" a="1"/>
  <c r="AK156" i="8" s="1"/>
  <c r="D156" i="8" s="1" a="1"/>
  <c r="D156" i="8" s="1"/>
  <c r="AK152" i="8" a="1"/>
  <c r="AK152" i="8" s="1"/>
  <c r="D152" i="8" s="1" a="1"/>
  <c r="D152" i="8" s="1"/>
  <c r="AJ140" i="8"/>
  <c r="AK140" i="8" s="1" a="1"/>
  <c r="AK140" i="8" s="1"/>
  <c r="D140" i="8" s="1" a="1"/>
  <c r="D140" i="8" s="1"/>
  <c r="AK136" i="8" a="1"/>
  <c r="AK136" i="8" s="1"/>
  <c r="D136" i="8" s="1" a="1"/>
  <c r="D136" i="8" s="1"/>
  <c r="AJ124" i="8"/>
  <c r="AK124" i="8" s="1" a="1"/>
  <c r="AK124" i="8" s="1"/>
  <c r="D124" i="8" s="1" a="1"/>
  <c r="D124" i="8" s="1"/>
  <c r="AK120" i="8" a="1"/>
  <c r="AK120" i="8" s="1"/>
  <c r="D120" i="8" s="1" a="1"/>
  <c r="D120" i="8" s="1"/>
  <c r="AJ106" i="8"/>
  <c r="AK106" i="8" s="1" a="1"/>
  <c r="AK106" i="8" s="1"/>
  <c r="D106" i="8" s="1" a="1"/>
  <c r="D106" i="8" s="1"/>
  <c r="AJ93" i="8"/>
  <c r="AK93" i="8" s="1" a="1"/>
  <c r="AK93" i="8" s="1"/>
  <c r="D93" i="8" s="1" a="1"/>
  <c r="D93" i="8" s="1"/>
  <c r="AK88" i="8" a="1"/>
  <c r="AK88" i="8" s="1"/>
  <c r="D88" i="8" s="1" a="1"/>
  <c r="D88" i="8" s="1"/>
  <c r="AK85" i="8" a="1"/>
  <c r="AK85" i="8" s="1"/>
  <c r="D85" i="8" s="1" a="1"/>
  <c r="D85" i="8" s="1"/>
  <c r="AJ83" i="8"/>
  <c r="AK83" i="8" s="1" a="1"/>
  <c r="AK83" i="8" s="1"/>
  <c r="D83" i="8" s="1" a="1"/>
  <c r="D83" i="8" s="1"/>
  <c r="AK78" i="8" a="1"/>
  <c r="AK78" i="8" s="1"/>
  <c r="D78" i="8" s="1" a="1"/>
  <c r="D78" i="8" s="1"/>
  <c r="AJ72" i="8"/>
  <c r="AK72" i="8" s="1" a="1"/>
  <c r="AK72" i="8" s="1"/>
  <c r="D72" i="8" s="1" a="1"/>
  <c r="D72" i="8" s="1"/>
  <c r="AJ62" i="8"/>
  <c r="AK62" i="8" s="1" a="1"/>
  <c r="AK62" i="8" s="1"/>
  <c r="D62" i="8" s="1" a="1"/>
  <c r="D62" i="8" s="1"/>
  <c r="AK60" i="8" a="1"/>
  <c r="AK60" i="8" s="1"/>
  <c r="D60" i="8" s="1" a="1"/>
  <c r="D60" i="8" s="1"/>
  <c r="AK54" i="8" a="1"/>
  <c r="AK54" i="8" s="1"/>
  <c r="D54" i="8" s="1" a="1"/>
  <c r="D54" i="8" s="1"/>
  <c r="AJ51" i="8"/>
  <c r="AK51" i="8" s="1" a="1"/>
  <c r="AK51" i="8" s="1"/>
  <c r="D51" i="8" s="1" a="1"/>
  <c r="D51" i="8" s="1"/>
  <c r="AJ48" i="8"/>
  <c r="AK48" i="8" s="1" a="1"/>
  <c r="AK48" i="8" s="1"/>
  <c r="D48" i="8" s="1" a="1"/>
  <c r="D48" i="8" s="1"/>
  <c r="AK33" i="8" a="1"/>
  <c r="AK33" i="8" s="1"/>
  <c r="D33" i="8" s="1" a="1"/>
  <c r="D33" i="8" s="1"/>
  <c r="AJ30" i="8"/>
  <c r="AK30" i="8" s="1" a="1"/>
  <c r="AK30" i="8" s="1"/>
  <c r="D30" i="8" s="1" a="1"/>
  <c r="D30" i="8" s="1"/>
  <c r="AK28" i="8" a="1"/>
  <c r="AK28" i="8" s="1"/>
  <c r="D28" i="8" s="1" a="1"/>
  <c r="D28" i="8" s="1"/>
  <c r="AK22" i="8" a="1"/>
  <c r="AK22" i="8" s="1"/>
  <c r="D22" i="8" s="1" a="1"/>
  <c r="D22" i="8" s="1"/>
  <c r="AJ19" i="8"/>
  <c r="AK19" i="8" s="1" a="1"/>
  <c r="AK19" i="8" s="1"/>
  <c r="D19" i="8" s="1" a="1"/>
  <c r="D19" i="8" s="1"/>
  <c r="AJ16" i="8"/>
  <c r="AK16" i="8" s="1" a="1"/>
  <c r="AK16" i="8" s="1"/>
  <c r="D16" i="8" s="1" a="1"/>
  <c r="D16" i="8" s="1"/>
  <c r="AK1866" i="8" a="1"/>
  <c r="AK1866" i="8" s="1"/>
  <c r="D1866" i="8" s="1" a="1"/>
  <c r="D1866" i="8" s="1"/>
  <c r="AJ1863" i="8"/>
  <c r="AK1863" i="8" s="1" a="1"/>
  <c r="AK1863" i="8" s="1"/>
  <c r="D1863" i="8" s="1" a="1"/>
  <c r="D1863" i="8" s="1"/>
  <c r="AK1861" i="8" a="1"/>
  <c r="AK1861" i="8" s="1"/>
  <c r="D1861" i="8" s="1" a="1"/>
  <c r="D1861" i="8" s="1"/>
  <c r="AK1855" i="8" a="1"/>
  <c r="AK1855" i="8" s="1"/>
  <c r="D1855" i="8" s="1" a="1"/>
  <c r="D1855" i="8" s="1"/>
  <c r="AJ1852" i="8"/>
  <c r="AK1852" i="8" s="1" a="1"/>
  <c r="AK1852" i="8" s="1"/>
  <c r="D1852" i="8" s="1" a="1"/>
  <c r="D1852" i="8" s="1"/>
  <c r="AJ1849" i="8"/>
  <c r="AK1849" i="8" s="1" a="1"/>
  <c r="AK1849" i="8" s="1"/>
  <c r="D1849" i="8" s="1" a="1"/>
  <c r="D1849" i="8" s="1"/>
  <c r="AK1834" i="8" a="1"/>
  <c r="AK1834" i="8" s="1"/>
  <c r="D1834" i="8" s="1" a="1"/>
  <c r="D1834" i="8" s="1"/>
  <c r="AJ1831" i="8"/>
  <c r="AK1831" i="8" s="1" a="1"/>
  <c r="AK1831" i="8" s="1"/>
  <c r="D1831" i="8" s="1" a="1"/>
  <c r="D1831" i="8" s="1"/>
  <c r="AK1829" i="8" a="1"/>
  <c r="AK1829" i="8" s="1"/>
  <c r="D1829" i="8" s="1" a="1"/>
  <c r="D1829" i="8" s="1"/>
  <c r="AK1823" i="8" a="1"/>
  <c r="AK1823" i="8" s="1"/>
  <c r="D1823" i="8" s="1" a="1"/>
  <c r="D1823" i="8" s="1"/>
  <c r="AJ1820" i="8"/>
  <c r="AK1820" i="8" s="1" a="1"/>
  <c r="AK1820" i="8" s="1"/>
  <c r="D1820" i="8" s="1" a="1"/>
  <c r="D1820" i="8" s="1"/>
  <c r="AJ1817" i="8"/>
  <c r="AK1817" i="8" s="1" a="1"/>
  <c r="AK1817" i="8" s="1"/>
  <c r="D1817" i="8" s="1" a="1"/>
  <c r="D1817" i="8" s="1"/>
  <c r="AK1119" i="8" a="1"/>
  <c r="AK1119" i="8" s="1"/>
  <c r="D1119" i="8" s="1" a="1"/>
  <c r="D1119" i="8" s="1"/>
  <c r="AJ1116" i="8"/>
  <c r="AK1116" i="8" s="1" a="1"/>
  <c r="AK1116" i="8" s="1"/>
  <c r="D1116" i="8" s="1" a="1"/>
  <c r="D1116" i="8" s="1"/>
  <c r="AK1114" i="8" a="1"/>
  <c r="AK1114" i="8" s="1"/>
  <c r="D1114" i="8" s="1" a="1"/>
  <c r="D1114" i="8" s="1"/>
  <c r="AK1108" i="8" a="1"/>
  <c r="AK1108" i="8" s="1"/>
  <c r="D1108" i="8" s="1" a="1"/>
  <c r="D1108" i="8" s="1"/>
  <c r="AJ1105" i="8"/>
  <c r="AK1105" i="8" s="1" a="1"/>
  <c r="AK1105" i="8" s="1"/>
  <c r="D1105" i="8" s="1" a="1"/>
  <c r="D1105" i="8" s="1"/>
  <c r="AJ5622" i="8"/>
  <c r="AK5622" i="8" s="1" a="1"/>
  <c r="AK5622" i="8" s="1"/>
  <c r="D5622" i="8" s="1" a="1"/>
  <c r="D5622" i="8" s="1"/>
  <c r="AK4238" i="8" a="1"/>
  <c r="AK4238" i="8" s="1"/>
  <c r="D4238" i="8" s="1" a="1"/>
  <c r="D4238" i="8" s="1"/>
  <c r="AJ4235" i="8"/>
  <c r="AK4235" i="8" s="1" a="1"/>
  <c r="AK4235" i="8" s="1"/>
  <c r="D4235" i="8" s="1" a="1"/>
  <c r="D4235" i="8" s="1"/>
  <c r="AK4233" i="8" a="1"/>
  <c r="AK4233" i="8" s="1"/>
  <c r="D4233" i="8" s="1" a="1"/>
  <c r="D4233" i="8" s="1"/>
  <c r="AK5766" i="8" a="1"/>
  <c r="AK5766" i="8" s="1"/>
  <c r="D5766" i="8" s="1" a="1"/>
  <c r="D5766" i="8" s="1"/>
  <c r="AJ5763" i="8"/>
  <c r="AK5763" i="8" s="1" a="1"/>
  <c r="AK5763" i="8" s="1"/>
  <c r="D5763" i="8" s="1" a="1"/>
  <c r="D5763" i="8" s="1"/>
  <c r="AJ5760" i="8"/>
  <c r="AK5760" i="8" s="1" a="1"/>
  <c r="AK5760" i="8" s="1"/>
  <c r="D5760" i="8" s="1" a="1"/>
  <c r="D5760" i="8" s="1"/>
  <c r="AK1370" i="8" a="1"/>
  <c r="AK1370" i="8" s="1"/>
  <c r="D1370" i="8" s="1" a="1"/>
  <c r="D1370" i="8" s="1"/>
  <c r="AJ4169" i="8"/>
  <c r="AK4169" i="8" s="1" a="1"/>
  <c r="AK4169" i="8" s="1"/>
  <c r="D4169" i="8" s="1" a="1"/>
  <c r="D4169" i="8" s="1"/>
  <c r="AK4167" i="8" a="1"/>
  <c r="AK4167" i="8" s="1"/>
  <c r="D4167" i="8" s="1" a="1"/>
  <c r="D4167" i="8" s="1"/>
  <c r="AK4161" i="8" a="1"/>
  <c r="AK4161" i="8" s="1"/>
  <c r="D4161" i="8" s="1" a="1"/>
  <c r="D4161" i="8" s="1"/>
  <c r="AJ4158" i="8"/>
  <c r="AK4158" i="8" s="1" a="1"/>
  <c r="AK4158" i="8" s="1"/>
  <c r="D4158" i="8" s="1" a="1"/>
  <c r="D4158" i="8" s="1"/>
  <c r="AJ783" i="8"/>
  <c r="AK783" i="8" s="1" a="1"/>
  <c r="AK783" i="8" s="1"/>
  <c r="D783" i="8" s="1" a="1"/>
  <c r="D783" i="8" s="1"/>
  <c r="AK3160" i="8" a="1"/>
  <c r="AK3160" i="8" s="1"/>
  <c r="D3160" i="8" s="1" a="1"/>
  <c r="D3160" i="8" s="1"/>
  <c r="AJ3157" i="8"/>
  <c r="AK3157" i="8" s="1" a="1"/>
  <c r="AK3157" i="8" s="1"/>
  <c r="D3157" i="8" s="1" a="1"/>
  <c r="D3157" i="8" s="1"/>
  <c r="AK3155" i="8" a="1"/>
  <c r="AK3155" i="8" s="1"/>
  <c r="D3155" i="8" s="1" a="1"/>
  <c r="D3155" i="8" s="1"/>
  <c r="AK3149" i="8" a="1"/>
  <c r="AK3149" i="8" s="1"/>
  <c r="D3149" i="8" s="1" a="1"/>
  <c r="D3149" i="8" s="1"/>
  <c r="AJ3146" i="8"/>
  <c r="AK3146" i="8" s="1" a="1"/>
  <c r="AK3146" i="8" s="1"/>
  <c r="D3146" i="8" s="1" a="1"/>
  <c r="D3146" i="8" s="1"/>
  <c r="AJ3983" i="8"/>
  <c r="AK3983" i="8" s="1" a="1"/>
  <c r="AK3983" i="8" s="1"/>
  <c r="D3983" i="8" s="1" a="1"/>
  <c r="D3983" i="8" s="1"/>
  <c r="AK3965" i="8" a="1"/>
  <c r="AK3965" i="8" s="1"/>
  <c r="D3965" i="8" s="1" a="1"/>
  <c r="D3965" i="8" s="1"/>
  <c r="AJ3962" i="8"/>
  <c r="AK3962" i="8" s="1" a="1"/>
  <c r="AK3962" i="8" s="1"/>
  <c r="D3962" i="8" s="1" a="1"/>
  <c r="D3962" i="8" s="1"/>
  <c r="AK3949" i="8" a="1"/>
  <c r="AK3949" i="8" s="1"/>
  <c r="D3949" i="8" s="1" a="1"/>
  <c r="D3949" i="8" s="1"/>
  <c r="AJ3946" i="8"/>
  <c r="AK3946" i="8" s="1" a="1"/>
  <c r="AK3946" i="8" s="1"/>
  <c r="D3946" i="8" s="1" a="1"/>
  <c r="D3946" i="8" s="1"/>
  <c r="AK3933" i="8" a="1"/>
  <c r="AK3933" i="8" s="1"/>
  <c r="D3933" i="8" s="1" a="1"/>
  <c r="D3933" i="8" s="1"/>
  <c r="AJ3930" i="8"/>
  <c r="AK3930" i="8" s="1" a="1"/>
  <c r="AK3930" i="8" s="1"/>
  <c r="D3930" i="8" s="1" a="1"/>
  <c r="D3930" i="8" s="1"/>
  <c r="AK6358" i="8" a="1"/>
  <c r="AK6358" i="8" s="1"/>
  <c r="D6358" i="8" s="1" a="1"/>
  <c r="D6358" i="8" s="1"/>
  <c r="AJ6355" i="8"/>
  <c r="AK6355" i="8" s="1" a="1"/>
  <c r="AK6355" i="8" s="1"/>
  <c r="D6355" i="8" s="1" a="1"/>
  <c r="D6355" i="8" s="1"/>
  <c r="AK6342" i="8" a="1"/>
  <c r="AK6342" i="8" s="1"/>
  <c r="D6342" i="8" s="1" a="1"/>
  <c r="D6342" i="8" s="1"/>
  <c r="AJ6339" i="8"/>
  <c r="AK6339" i="8" s="1" a="1"/>
  <c r="AK6339" i="8" s="1"/>
  <c r="D6339" i="8" s="1" a="1"/>
  <c r="D6339" i="8" s="1"/>
  <c r="AK6326" i="8" a="1"/>
  <c r="AK6326" i="8" s="1"/>
  <c r="D6326" i="8" s="1" a="1"/>
  <c r="D6326" i="8" s="1"/>
  <c r="AJ6323" i="8"/>
  <c r="AK6323" i="8" s="1" a="1"/>
  <c r="AK6323" i="8" s="1"/>
  <c r="D6323" i="8" s="1" a="1"/>
  <c r="D6323" i="8" s="1"/>
  <c r="AK6310" i="8" a="1"/>
  <c r="AK6310" i="8" s="1"/>
  <c r="D6310" i="8" s="1" a="1"/>
  <c r="D6310" i="8" s="1"/>
  <c r="AJ6307" i="8"/>
  <c r="AK6307" i="8" s="1" a="1"/>
  <c r="AK6307" i="8" s="1"/>
  <c r="D6307" i="8" s="1" a="1"/>
  <c r="D6307" i="8" s="1"/>
  <c r="AK6294" i="8" a="1"/>
  <c r="AK6294" i="8" s="1"/>
  <c r="D6294" i="8" s="1" a="1"/>
  <c r="D6294" i="8" s="1"/>
  <c r="AJ6291" i="8"/>
  <c r="AK6291" i="8" s="1" a="1"/>
  <c r="AK6291" i="8" s="1"/>
  <c r="D6291" i="8" s="1" a="1"/>
  <c r="D6291" i="8" s="1"/>
  <c r="AK6278" i="8" a="1"/>
  <c r="AK6278" i="8" s="1"/>
  <c r="D6278" i="8" s="1" a="1"/>
  <c r="D6278" i="8" s="1"/>
  <c r="AJ6275" i="8"/>
  <c r="AK6275" i="8" s="1" a="1"/>
  <c r="AK6275" i="8" s="1"/>
  <c r="D6275" i="8" s="1" a="1"/>
  <c r="D6275" i="8" s="1"/>
  <c r="AK6262" i="8" a="1"/>
  <c r="AK6262" i="8" s="1"/>
  <c r="D6262" i="8" s="1" a="1"/>
  <c r="D6262" i="8" s="1"/>
  <c r="AJ6259" i="8"/>
  <c r="AK6259" i="8" s="1" a="1"/>
  <c r="AK6259" i="8" s="1"/>
  <c r="D6259" i="8" s="1" a="1"/>
  <c r="D6259" i="8" s="1"/>
  <c r="AK6246" i="8" a="1"/>
  <c r="AK6246" i="8" s="1"/>
  <c r="D6246" i="8" s="1" a="1"/>
  <c r="D6246" i="8" s="1"/>
  <c r="AJ6243" i="8"/>
  <c r="AK6243" i="8" s="1" a="1"/>
  <c r="AK6243" i="8" s="1"/>
  <c r="D6243" i="8" s="1" a="1"/>
  <c r="D6243" i="8" s="1"/>
  <c r="AK724" i="8" a="1"/>
  <c r="AK724" i="8" s="1"/>
  <c r="D724" i="8" s="1" a="1"/>
  <c r="D724" i="8" s="1"/>
  <c r="AJ721" i="8"/>
  <c r="AK721" i="8" s="1" a="1"/>
  <c r="AK721" i="8" s="1"/>
  <c r="D721" i="8" s="1" a="1"/>
  <c r="D721" i="8" s="1"/>
  <c r="AK708" i="8" a="1"/>
  <c r="AK708" i="8" s="1"/>
  <c r="D708" i="8" s="1" a="1"/>
  <c r="D708" i="8" s="1"/>
  <c r="AJ705" i="8"/>
  <c r="AK705" i="8" s="1" a="1"/>
  <c r="AK705" i="8" s="1"/>
  <c r="D705" i="8" s="1" a="1"/>
  <c r="D705" i="8" s="1"/>
  <c r="AK692" i="8" a="1"/>
  <c r="AK692" i="8" s="1"/>
  <c r="D692" i="8" s="1" a="1"/>
  <c r="D692" i="8" s="1"/>
  <c r="AJ689" i="8"/>
  <c r="AK689" i="8" s="1" a="1"/>
  <c r="AK689" i="8" s="1"/>
  <c r="D689" i="8" s="1" a="1"/>
  <c r="D689" i="8" s="1"/>
  <c r="AK422" i="8" a="1"/>
  <c r="AK422" i="8" s="1"/>
  <c r="D422" i="8" s="1" a="1"/>
  <c r="D422" i="8" s="1"/>
  <c r="AJ419" i="8"/>
  <c r="AK419" i="8" s="1" a="1"/>
  <c r="AK419" i="8" s="1"/>
  <c r="D419" i="8" s="1" a="1"/>
  <c r="D419" i="8" s="1"/>
  <c r="AK406" i="8" a="1"/>
  <c r="AK406" i="8" s="1"/>
  <c r="D406" i="8" s="1" a="1"/>
  <c r="D406" i="8" s="1"/>
  <c r="AJ403" i="8"/>
  <c r="AK403" i="8" s="1" a="1"/>
  <c r="AK403" i="8" s="1"/>
  <c r="D403" i="8" s="1" a="1"/>
  <c r="D403" i="8" s="1"/>
  <c r="AK390" i="8" a="1"/>
  <c r="AK390" i="8" s="1"/>
  <c r="D390" i="8" s="1" a="1"/>
  <c r="D390" i="8" s="1"/>
  <c r="AJ387" i="8"/>
  <c r="AK387" i="8" s="1" a="1"/>
  <c r="AK387" i="8" s="1"/>
  <c r="D387" i="8" s="1" a="1"/>
  <c r="D387" i="8" s="1"/>
  <c r="AK374" i="8" a="1"/>
  <c r="AK374" i="8" s="1"/>
  <c r="D374" i="8" s="1" a="1"/>
  <c r="D374" i="8" s="1"/>
  <c r="AJ371" i="8"/>
  <c r="AK371" i="8" s="1" a="1"/>
  <c r="AK371" i="8" s="1"/>
  <c r="D371" i="8" s="1" a="1"/>
  <c r="D371" i="8" s="1"/>
  <c r="AK358" i="8" a="1"/>
  <c r="AK358" i="8" s="1"/>
  <c r="D358" i="8" s="1" a="1"/>
  <c r="D358" i="8" s="1"/>
  <c r="AJ355" i="8"/>
  <c r="AK355" i="8" s="1" a="1"/>
  <c r="AK355" i="8" s="1"/>
  <c r="D355" i="8" s="1" a="1"/>
  <c r="D355" i="8" s="1"/>
  <c r="AK1101" i="8" a="1"/>
  <c r="AK1101" i="8" s="1"/>
  <c r="D1101" i="8" s="1" a="1"/>
  <c r="D1101" i="8" s="1"/>
  <c r="AJ1098" i="8"/>
  <c r="AK1098" i="8" s="1" a="1"/>
  <c r="AK1098" i="8" s="1"/>
  <c r="D1098" i="8" s="1" a="1"/>
  <c r="D1098" i="8" s="1"/>
  <c r="AJ2205" i="8"/>
  <c r="AK2205" i="8" s="1" a="1"/>
  <c r="AK2205" i="8" s="1"/>
  <c r="D2205" i="8" s="1" a="1"/>
  <c r="D2205" i="8" s="1"/>
  <c r="AJ6742" i="8"/>
  <c r="AK6742" i="8" s="1" a="1"/>
  <c r="AK6742" i="8" s="1"/>
  <c r="D6742" i="8" s="1" a="1"/>
  <c r="D6742" i="8" s="1"/>
  <c r="AJ2781" i="8"/>
  <c r="AK2781" i="8" s="1" a="1"/>
  <c r="AK2781" i="8" s="1"/>
  <c r="D2781" i="8" s="1" a="1"/>
  <c r="D2781" i="8" s="1"/>
  <c r="AK1057" i="8" a="1"/>
  <c r="AK1057" i="8" s="1"/>
  <c r="D1057" i="8" s="1" a="1"/>
  <c r="D1057" i="8" s="1"/>
  <c r="AJ1047" i="8"/>
  <c r="AK1047" i="8" s="1" a="1"/>
  <c r="AK1047" i="8" s="1"/>
  <c r="D1047" i="8" s="1" a="1"/>
  <c r="D1047" i="8" s="1"/>
  <c r="AJ1022" i="8"/>
  <c r="AK1022" i="8" s="1" a="1"/>
  <c r="AK1022" i="8" s="1"/>
  <c r="D1022" i="8" s="1" a="1"/>
  <c r="D1022" i="8" s="1"/>
  <c r="AK462" i="8" a="1"/>
  <c r="AK462" i="8" s="1"/>
  <c r="D462" i="8" s="1" a="1"/>
  <c r="D462" i="8" s="1"/>
  <c r="AJ451" i="8"/>
  <c r="AK451" i="8" s="1" a="1"/>
  <c r="AK451" i="8" s="1"/>
  <c r="D451" i="8" s="1" a="1"/>
  <c r="D451" i="8" s="1"/>
  <c r="AK446" i="8" a="1"/>
  <c r="AK446" i="8" s="1"/>
  <c r="D446" i="8" s="1" a="1"/>
  <c r="D446" i="8" s="1"/>
  <c r="AJ5226" i="8"/>
  <c r="AK5226" i="8" s="1" a="1"/>
  <c r="AK5226" i="8" s="1"/>
  <c r="D5226" i="8" s="1" a="1"/>
  <c r="D5226" i="8" s="1"/>
  <c r="AJ5881" i="8"/>
  <c r="AK5881" i="8" s="1" a="1"/>
  <c r="AK5881" i="8" s="1"/>
  <c r="D5881" i="8" s="1" a="1"/>
  <c r="D5881" i="8" s="1"/>
  <c r="AJ2694" i="8"/>
  <c r="AK2694" i="8" s="1" a="1"/>
  <c r="AK2694" i="8" s="1"/>
  <c r="D2694" i="8" s="1" a="1"/>
  <c r="D2694" i="8" s="1"/>
  <c r="AJ2212" i="8"/>
  <c r="AK2212" i="8" s="1" a="1"/>
  <c r="AK2212" i="8" s="1"/>
  <c r="D2212" i="8" s="1" a="1"/>
  <c r="D2212" i="8" s="1"/>
  <c r="AJ2180" i="8"/>
  <c r="AK2180" i="8" s="1" a="1"/>
  <c r="AK2180" i="8" s="1"/>
  <c r="D2180" i="8" s="1" a="1"/>
  <c r="D2180" i="8" s="1"/>
  <c r="AK6729" i="8" a="1"/>
  <c r="AK6729" i="8" s="1"/>
  <c r="D6729" i="8" s="1" a="1"/>
  <c r="D6729" i="8" s="1"/>
  <c r="AK6721" i="8" a="1"/>
  <c r="AK6721" i="8" s="1"/>
  <c r="D6721" i="8" s="1" a="1"/>
  <c r="D6721" i="8" s="1"/>
  <c r="AK4954" i="8" a="1"/>
  <c r="AK4954" i="8" s="1"/>
  <c r="D4954" i="8" s="1" a="1"/>
  <c r="D4954" i="8" s="1"/>
  <c r="AK4946" i="8" a="1"/>
  <c r="AK4946" i="8" s="1"/>
  <c r="D4946" i="8" s="1" a="1"/>
  <c r="D4946" i="8" s="1"/>
  <c r="AK4938" i="8" a="1"/>
  <c r="AK4938" i="8" s="1"/>
  <c r="D4938" i="8" s="1" a="1"/>
  <c r="D4938" i="8" s="1"/>
  <c r="AK4930" i="8" a="1"/>
  <c r="AK4930" i="8" s="1"/>
  <c r="D4930" i="8" s="1" a="1"/>
  <c r="D4930" i="8" s="1"/>
  <c r="AK4922" i="8" a="1"/>
  <c r="AK4922" i="8" s="1"/>
  <c r="D4922" i="8" s="1" a="1"/>
  <c r="D4922" i="8" s="1"/>
  <c r="AK1491" i="8" a="1"/>
  <c r="AK1491" i="8" s="1"/>
  <c r="D1491" i="8" s="1" a="1"/>
  <c r="D1491" i="8" s="1"/>
  <c r="AJ1472" i="8"/>
  <c r="AK1472" i="8" s="1" a="1"/>
  <c r="AK1472" i="8" s="1"/>
  <c r="D1472" i="8" s="1" a="1"/>
  <c r="D1472" i="8" s="1"/>
  <c r="AJ2789" i="8"/>
  <c r="AK2789" i="8" s="1" a="1"/>
  <c r="AK2789" i="8" s="1"/>
  <c r="D2789" i="8" s="1" a="1"/>
  <c r="D2789" i="8" s="1"/>
  <c r="AK4283" i="8" a="1"/>
  <c r="AK4283" i="8" s="1"/>
  <c r="D4283" i="8" s="1" a="1"/>
  <c r="D4283" i="8" s="1"/>
  <c r="AJ3757" i="8"/>
  <c r="AK3757" i="8" s="1" a="1"/>
  <c r="AK3757" i="8" s="1"/>
  <c r="D3757" i="8" s="1" a="1"/>
  <c r="D3757" i="8" s="1"/>
  <c r="AJ8023" i="8"/>
  <c r="AK8023" i="8" s="1" a="1"/>
  <c r="AK8023" i="8" s="1"/>
  <c r="D8023" i="8" s="1" a="1"/>
  <c r="D8023" i="8" s="1"/>
  <c r="AK7212" i="8" a="1"/>
  <c r="AK7212" i="8" s="1"/>
  <c r="AJ5095" i="8"/>
  <c r="AK5095" i="8" s="1" a="1"/>
  <c r="AK5095" i="8" s="1"/>
  <c r="D5095" i="8" s="1" a="1"/>
  <c r="D5095" i="8" s="1"/>
  <c r="AJ1574" i="8"/>
  <c r="AK1574" i="8" s="1" a="1"/>
  <c r="AK1574" i="8" s="1"/>
  <c r="D1574" i="8" s="1" a="1"/>
  <c r="D1574" i="8" s="1"/>
  <c r="AK8638" i="8" a="1"/>
  <c r="AK8638" i="8" s="1"/>
  <c r="AJ8619" i="8"/>
  <c r="AK8619" i="8" s="1" a="1"/>
  <c r="AK8619" i="8" s="1"/>
  <c r="D8619" i="8" s="1" a="1"/>
  <c r="D8619" i="8" s="1"/>
  <c r="AJ1646" i="8"/>
  <c r="AK1646" i="8" s="1" a="1"/>
  <c r="AK1646" i="8" s="1"/>
  <c r="D1646" i="8" s="1" a="1"/>
  <c r="D1646" i="8" s="1"/>
  <c r="AK1081" i="8" a="1"/>
  <c r="AK1081" i="8" s="1"/>
  <c r="D1081" i="8" s="1" a="1"/>
  <c r="D1081" i="8" s="1"/>
  <c r="AK1065" i="8" a="1"/>
  <c r="AK1065" i="8" s="1"/>
  <c r="D1065" i="8" s="1" a="1"/>
  <c r="D1065" i="8" s="1"/>
  <c r="AJ1030" i="8"/>
  <c r="AK1030" i="8" s="1" a="1"/>
  <c r="AK1030" i="8" s="1"/>
  <c r="D1030" i="8" s="1" a="1"/>
  <c r="D1030" i="8" s="1"/>
  <c r="AK1026" i="8" a="1"/>
  <c r="AK1026" i="8" s="1"/>
  <c r="D1026" i="8" s="1" a="1"/>
  <c r="D1026" i="8" s="1"/>
  <c r="AJ439" i="8"/>
  <c r="AK439" i="8" s="1" a="1"/>
  <c r="AK439" i="8" s="1"/>
  <c r="D439" i="8" s="1" a="1"/>
  <c r="D439" i="8" s="1"/>
  <c r="AK434" i="8" a="1"/>
  <c r="AK434" i="8" s="1"/>
  <c r="D434" i="8" s="1" a="1"/>
  <c r="D434" i="8" s="1"/>
  <c r="AJ2862" i="8"/>
  <c r="AK2862" i="8" s="1" a="1"/>
  <c r="AK2862" i="8" s="1"/>
  <c r="D2862" i="8" s="1" a="1"/>
  <c r="D2862" i="8" s="1"/>
  <c r="AJ2857" i="8"/>
  <c r="AK2857" i="8" s="1" a="1"/>
  <c r="AK2857" i="8" s="1"/>
  <c r="D2857" i="8" s="1" a="1"/>
  <c r="D2857" i="8" s="1"/>
  <c r="AK2852" i="8" a="1"/>
  <c r="AK2852" i="8" s="1"/>
  <c r="D2852" i="8" s="1" a="1"/>
  <c r="D2852" i="8" s="1"/>
  <c r="AJ4258" i="8"/>
  <c r="AK4258" i="8" s="1" a="1"/>
  <c r="AK4258" i="8" s="1"/>
  <c r="D4258" i="8" s="1" a="1"/>
  <c r="D4258" i="8" s="1"/>
  <c r="AJ892" i="8"/>
  <c r="AK892" i="8" s="1" a="1"/>
  <c r="AK892" i="8" s="1"/>
  <c r="D892" i="8" s="1" a="1"/>
  <c r="D892" i="8" s="1"/>
  <c r="AK887" i="8" a="1"/>
  <c r="AK887" i="8" s="1"/>
  <c r="D887" i="8" s="1" a="1"/>
  <c r="D887" i="8" s="1"/>
  <c r="AJ2229" i="8"/>
  <c r="AK2229" i="8" s="1" a="1"/>
  <c r="AK2229" i="8" s="1"/>
  <c r="D2229" i="8" s="1" a="1"/>
  <c r="D2229" i="8" s="1"/>
  <c r="AJ2224" i="8"/>
  <c r="AK2224" i="8" s="1" a="1"/>
  <c r="AK2224" i="8" s="1"/>
  <c r="D2224" i="8" s="1" a="1"/>
  <c r="D2224" i="8" s="1"/>
  <c r="AK2219" i="8" a="1"/>
  <c r="AK2219" i="8" s="1"/>
  <c r="D2219" i="8" s="1" a="1"/>
  <c r="D2219" i="8" s="1"/>
  <c r="AJ2197" i="8"/>
  <c r="AK2197" i="8" s="1" a="1"/>
  <c r="AK2197" i="8" s="1"/>
  <c r="D2197" i="8" s="1" a="1"/>
  <c r="D2197" i="8" s="1"/>
  <c r="AJ2192" i="8"/>
  <c r="AK2192" i="8" s="1" a="1"/>
  <c r="AK2192" i="8" s="1"/>
  <c r="D2192" i="8" s="1" a="1"/>
  <c r="D2192" i="8" s="1"/>
  <c r="AK2187" i="8" a="1"/>
  <c r="AK2187" i="8" s="1"/>
  <c r="D2187" i="8" s="1" a="1"/>
  <c r="D2187" i="8" s="1"/>
  <c r="AJ6739" i="8"/>
  <c r="AK6739" i="8" s="1" a="1"/>
  <c r="AK6739" i="8" s="1"/>
  <c r="D6739" i="8" s="1" a="1"/>
  <c r="D6739" i="8" s="1"/>
  <c r="AJ6734" i="8"/>
  <c r="AK6734" i="8" s="1" a="1"/>
  <c r="AK6734" i="8" s="1"/>
  <c r="D6734" i="8" s="1" a="1"/>
  <c r="D6734" i="8" s="1"/>
  <c r="AJ3052" i="8"/>
  <c r="AK3052" i="8" s="1" a="1"/>
  <c r="AK3052" i="8" s="1"/>
  <c r="D3052" i="8" s="1" a="1"/>
  <c r="D3052" i="8" s="1"/>
  <c r="AJ3754" i="8"/>
  <c r="AK3754" i="8" s="1" a="1"/>
  <c r="AK3754" i="8" s="1"/>
  <c r="D3754" i="8" s="1" a="1"/>
  <c r="D3754" i="8" s="1"/>
  <c r="AJ5092" i="8"/>
  <c r="AK5092" i="8" s="1" a="1"/>
  <c r="AK5092" i="8" s="1"/>
  <c r="D5092" i="8" s="1" a="1"/>
  <c r="D5092" i="8" s="1"/>
  <c r="AJ1654" i="8"/>
  <c r="AK1654" i="8" s="1" a="1"/>
  <c r="AK1654" i="8" s="1"/>
  <c r="D1654" i="8" s="1" a="1"/>
  <c r="D1654" i="8" s="1"/>
  <c r="AK58" i="8" a="1"/>
  <c r="AK58" i="8" s="1"/>
  <c r="D58" i="8" s="1" a="1"/>
  <c r="D58" i="8" s="1"/>
  <c r="AK50" i="8" a="1"/>
  <c r="AK50" i="8" s="1"/>
  <c r="D50" i="8" s="1" a="1"/>
  <c r="D50" i="8" s="1"/>
  <c r="AK42" i="8" a="1"/>
  <c r="AK42" i="8" s="1"/>
  <c r="D42" i="8" s="1" a="1"/>
  <c r="D42" i="8" s="1"/>
  <c r="AK34" i="8" a="1"/>
  <c r="AK34" i="8" s="1"/>
  <c r="D34" i="8" s="1" a="1"/>
  <c r="D34" i="8" s="1"/>
  <c r="AK26" i="8" a="1"/>
  <c r="AK26" i="8" s="1"/>
  <c r="D26" i="8" s="1" a="1"/>
  <c r="D26" i="8" s="1"/>
  <c r="AK18" i="8" a="1"/>
  <c r="AK18" i="8" s="1"/>
  <c r="D18" i="8" s="1" a="1"/>
  <c r="D18" i="8" s="1"/>
  <c r="AK10" i="8" a="1"/>
  <c r="AK10" i="8" s="1"/>
  <c r="D10" i="8" s="1" a="1"/>
  <c r="D10" i="8" s="1"/>
  <c r="AK2" i="8" a="1"/>
  <c r="AK2" i="8" s="1"/>
  <c r="D2" i="8" s="1" a="1"/>
  <c r="D2" i="8" s="1"/>
  <c r="AK1859" i="8" a="1"/>
  <c r="AK1859" i="8" s="1"/>
  <c r="D1859" i="8" s="1" a="1"/>
  <c r="D1859" i="8" s="1"/>
  <c r="AK1851" i="8" a="1"/>
  <c r="AK1851" i="8" s="1"/>
  <c r="D1851" i="8" s="1" a="1"/>
  <c r="D1851" i="8" s="1"/>
  <c r="AK1843" i="8" a="1"/>
  <c r="AK1843" i="8" s="1"/>
  <c r="D1843" i="8" s="1" a="1"/>
  <c r="D1843" i="8" s="1"/>
  <c r="AK1835" i="8" a="1"/>
  <c r="AK1835" i="8" s="1"/>
  <c r="D1835" i="8" s="1" a="1"/>
  <c r="D1835" i="8" s="1"/>
  <c r="AK1827" i="8" a="1"/>
  <c r="AK1827" i="8" s="1"/>
  <c r="D1827" i="8" s="1" a="1"/>
  <c r="D1827" i="8" s="1"/>
  <c r="AK1819" i="8" a="1"/>
  <c r="AK1819" i="8" s="1"/>
  <c r="D1819" i="8" s="1" a="1"/>
  <c r="D1819" i="8" s="1"/>
  <c r="AK1128" i="8" a="1"/>
  <c r="AK1128" i="8" s="1"/>
  <c r="D1128" i="8" s="1" a="1"/>
  <c r="D1128" i="8" s="1"/>
  <c r="AK1120" i="8" a="1"/>
  <c r="AK1120" i="8" s="1"/>
  <c r="D1120" i="8" s="1" a="1"/>
  <c r="D1120" i="8" s="1"/>
  <c r="AK1112" i="8" a="1"/>
  <c r="AK1112" i="8" s="1"/>
  <c r="D1112" i="8" s="1" a="1"/>
  <c r="D1112" i="8" s="1"/>
  <c r="AK5624" i="8" a="1"/>
  <c r="AK5624" i="8" s="1"/>
  <c r="D5624" i="8" s="1" a="1"/>
  <c r="D5624" i="8" s="1"/>
  <c r="AK5616" i="8" a="1"/>
  <c r="AK5616" i="8" s="1"/>
  <c r="D5616" i="8" s="1" a="1"/>
  <c r="D5616" i="8" s="1"/>
  <c r="AK4239" i="8" a="1"/>
  <c r="AK4239" i="8" s="1"/>
  <c r="D4239" i="8" s="1" a="1"/>
  <c r="D4239" i="8" s="1"/>
  <c r="AK5770" i="8" a="1"/>
  <c r="AK5770" i="8" s="1"/>
  <c r="D5770" i="8" s="1" a="1"/>
  <c r="D5770" i="8" s="1"/>
  <c r="AK5762" i="8" a="1"/>
  <c r="AK5762" i="8" s="1"/>
  <c r="D5762" i="8" s="1" a="1"/>
  <c r="D5762" i="8" s="1"/>
  <c r="AK1379" i="8" a="1"/>
  <c r="AK1379" i="8" s="1"/>
  <c r="D1379" i="8" s="1" a="1"/>
  <c r="D1379" i="8" s="1"/>
  <c r="AK1371" i="8" a="1"/>
  <c r="AK1371" i="8" s="1"/>
  <c r="D1371" i="8" s="1" a="1"/>
  <c r="D1371" i="8" s="1"/>
  <c r="AK4165" i="8" a="1"/>
  <c r="AK4165" i="8" s="1"/>
  <c r="D4165" i="8" s="1" a="1"/>
  <c r="D4165" i="8" s="1"/>
  <c r="AK4157" i="8" a="1"/>
  <c r="AK4157" i="8" s="1"/>
  <c r="D4157" i="8" s="1" a="1"/>
  <c r="D4157" i="8" s="1"/>
  <c r="AK777" i="8" a="1"/>
  <c r="AK777" i="8" s="1"/>
  <c r="D777" i="8" s="1" a="1"/>
  <c r="D777" i="8" s="1"/>
  <c r="AK769" i="8" a="1"/>
  <c r="AK769" i="8" s="1"/>
  <c r="D769" i="8" s="1" a="1"/>
  <c r="D769" i="8" s="1"/>
  <c r="AK3153" i="8" a="1"/>
  <c r="AK3153" i="8" s="1"/>
  <c r="D3153" i="8" s="1" a="1"/>
  <c r="D3153" i="8" s="1"/>
  <c r="AK3985" i="8" a="1"/>
  <c r="AK3985" i="8" s="1"/>
  <c r="D3985" i="8" s="1" a="1"/>
  <c r="D3985" i="8" s="1"/>
  <c r="AK3977" i="8" a="1"/>
  <c r="AK3977" i="8" s="1"/>
  <c r="D3977" i="8" s="1" a="1"/>
  <c r="D3977" i="8" s="1"/>
  <c r="AK3969" i="8" a="1"/>
  <c r="AK3969" i="8" s="1"/>
  <c r="D3969" i="8" s="1" a="1"/>
  <c r="D3969" i="8" s="1"/>
  <c r="AK3961" i="8" a="1"/>
  <c r="AK3961" i="8" s="1"/>
  <c r="D3961" i="8" s="1" a="1"/>
  <c r="D3961" i="8" s="1"/>
  <c r="AK3953" i="8" a="1"/>
  <c r="AK3953" i="8" s="1"/>
  <c r="D3953" i="8" s="1" a="1"/>
  <c r="D3953" i="8" s="1"/>
  <c r="AK3945" i="8" a="1"/>
  <c r="AK3945" i="8" s="1"/>
  <c r="D3945" i="8" s="1" a="1"/>
  <c r="D3945" i="8" s="1"/>
  <c r="AK3937" i="8" a="1"/>
  <c r="AK3937" i="8" s="1"/>
  <c r="D3937" i="8" s="1" a="1"/>
  <c r="D3937" i="8" s="1"/>
  <c r="AK3929" i="8" a="1"/>
  <c r="AK3929" i="8" s="1"/>
  <c r="D3929" i="8" s="1" a="1"/>
  <c r="D3929" i="8" s="1"/>
  <c r="AK2710" i="8" a="1"/>
  <c r="AK2710" i="8" s="1"/>
  <c r="D2710" i="8" s="1" a="1"/>
  <c r="D2710" i="8" s="1"/>
  <c r="AK6354" i="8" a="1"/>
  <c r="AK6354" i="8" s="1"/>
  <c r="D6354" i="8" s="1" a="1"/>
  <c r="D6354" i="8" s="1"/>
  <c r="AK6346" i="8" a="1"/>
  <c r="AK6346" i="8" s="1"/>
  <c r="D6346" i="8" s="1" a="1"/>
  <c r="D6346" i="8" s="1"/>
  <c r="AK6338" i="8" a="1"/>
  <c r="AK6338" i="8" s="1"/>
  <c r="D6338" i="8" s="1" a="1"/>
  <c r="D6338" i="8" s="1"/>
  <c r="AK6330" i="8" a="1"/>
  <c r="AK6330" i="8" s="1"/>
  <c r="D6330" i="8" s="1" a="1"/>
  <c r="D6330" i="8" s="1"/>
  <c r="AK6322" i="8" a="1"/>
  <c r="AK6322" i="8" s="1"/>
  <c r="D6322" i="8" s="1" a="1"/>
  <c r="D6322" i="8" s="1"/>
  <c r="AK6314" i="8" a="1"/>
  <c r="AK6314" i="8" s="1"/>
  <c r="D6314" i="8" s="1" a="1"/>
  <c r="D6314" i="8" s="1"/>
  <c r="AK6306" i="8" a="1"/>
  <c r="AK6306" i="8" s="1"/>
  <c r="D6306" i="8" s="1" a="1"/>
  <c r="D6306" i="8" s="1"/>
  <c r="AK6298" i="8" a="1"/>
  <c r="AK6298" i="8" s="1"/>
  <c r="D6298" i="8" s="1" a="1"/>
  <c r="D6298" i="8" s="1"/>
  <c r="AK6290" i="8" a="1"/>
  <c r="AK6290" i="8" s="1"/>
  <c r="D6290" i="8" s="1" a="1"/>
  <c r="D6290" i="8" s="1"/>
  <c r="AK6282" i="8" a="1"/>
  <c r="AK6282" i="8" s="1"/>
  <c r="D6282" i="8" s="1" a="1"/>
  <c r="D6282" i="8" s="1"/>
  <c r="AK6274" i="8" a="1"/>
  <c r="AK6274" i="8" s="1"/>
  <c r="D6274" i="8" s="1" a="1"/>
  <c r="D6274" i="8" s="1"/>
  <c r="AK6266" i="8" a="1"/>
  <c r="AK6266" i="8" s="1"/>
  <c r="D6266" i="8" s="1" a="1"/>
  <c r="D6266" i="8" s="1"/>
  <c r="AK6258" i="8" a="1"/>
  <c r="AK6258" i="8" s="1"/>
  <c r="D6258" i="8" s="1" a="1"/>
  <c r="D6258" i="8" s="1"/>
  <c r="AK6250" i="8" a="1"/>
  <c r="AK6250" i="8" s="1"/>
  <c r="D6250" i="8" s="1" a="1"/>
  <c r="D6250" i="8" s="1"/>
  <c r="AK6242" i="8" a="1"/>
  <c r="AK6242" i="8" s="1"/>
  <c r="D6242" i="8" s="1" a="1"/>
  <c r="D6242" i="8" s="1"/>
  <c r="AK728" i="8" a="1"/>
  <c r="AK728" i="8" s="1"/>
  <c r="D728" i="8" s="1" a="1"/>
  <c r="D728" i="8" s="1"/>
  <c r="AK720" i="8" a="1"/>
  <c r="AK720" i="8" s="1"/>
  <c r="D720" i="8" s="1" a="1"/>
  <c r="D720" i="8" s="1"/>
  <c r="AK712" i="8" a="1"/>
  <c r="AK712" i="8" s="1"/>
  <c r="D712" i="8" s="1" a="1"/>
  <c r="D712" i="8" s="1"/>
  <c r="AK704" i="8" a="1"/>
  <c r="AK704" i="8" s="1"/>
  <c r="D704" i="8" s="1" a="1"/>
  <c r="D704" i="8" s="1"/>
  <c r="AK696" i="8" a="1"/>
  <c r="AK696" i="8" s="1"/>
  <c r="D696" i="8" s="1" a="1"/>
  <c r="D696" i="8" s="1"/>
  <c r="AK688" i="8" a="1"/>
  <c r="AK688" i="8" s="1"/>
  <c r="D688" i="8" s="1" a="1"/>
  <c r="D688" i="8" s="1"/>
  <c r="AK426" i="8" a="1"/>
  <c r="AK426" i="8" s="1"/>
  <c r="D426" i="8" s="1" a="1"/>
  <c r="D426" i="8" s="1"/>
  <c r="AK418" i="8" a="1"/>
  <c r="AK418" i="8" s="1"/>
  <c r="D418" i="8" s="1" a="1"/>
  <c r="D418" i="8" s="1"/>
  <c r="AK410" i="8" a="1"/>
  <c r="AK410" i="8" s="1"/>
  <c r="D410" i="8" s="1" a="1"/>
  <c r="D410" i="8" s="1"/>
  <c r="AK402" i="8" a="1"/>
  <c r="AK402" i="8" s="1"/>
  <c r="D402" i="8" s="1" a="1"/>
  <c r="D402" i="8" s="1"/>
  <c r="AK394" i="8" a="1"/>
  <c r="AK394" i="8" s="1"/>
  <c r="D394" i="8" s="1" a="1"/>
  <c r="D394" i="8" s="1"/>
  <c r="AK386" i="8" a="1"/>
  <c r="AK386" i="8" s="1"/>
  <c r="D386" i="8" s="1" a="1"/>
  <c r="D386" i="8" s="1"/>
  <c r="AK378" i="8" a="1"/>
  <c r="AK378" i="8" s="1"/>
  <c r="D378" i="8" s="1" a="1"/>
  <c r="D378" i="8" s="1"/>
  <c r="AK370" i="8" a="1"/>
  <c r="AK370" i="8" s="1"/>
  <c r="D370" i="8" s="1" a="1"/>
  <c r="D370" i="8" s="1"/>
  <c r="AK362" i="8" a="1"/>
  <c r="AK362" i="8" s="1"/>
  <c r="D362" i="8" s="1" a="1"/>
  <c r="D362" i="8" s="1"/>
  <c r="AK354" i="8" a="1"/>
  <c r="AK354" i="8" s="1"/>
  <c r="D354" i="8" s="1" a="1"/>
  <c r="D354" i="8" s="1"/>
  <c r="AK346" i="8" a="1"/>
  <c r="AK346" i="8" s="1"/>
  <c r="D346" i="8" s="1" a="1"/>
  <c r="D346" i="8" s="1"/>
  <c r="AK1097" i="8" a="1"/>
  <c r="AK1097" i="8" s="1"/>
  <c r="D1097" i="8" s="1" a="1"/>
  <c r="D1097" i="8" s="1"/>
  <c r="AK1089" i="8" a="1"/>
  <c r="AK1089" i="8" s="1"/>
  <c r="D1089" i="8" s="1" a="1"/>
  <c r="D1089" i="8" s="1"/>
  <c r="AK1084" i="8" a="1"/>
  <c r="AK1084" i="8" s="1"/>
  <c r="D1084" i="8" s="1" a="1"/>
  <c r="D1084" i="8" s="1"/>
  <c r="AK1073" i="8" a="1"/>
  <c r="AK1073" i="8" s="1"/>
  <c r="D1073" i="8" s="1" a="1"/>
  <c r="D1073" i="8" s="1"/>
  <c r="AJ1063" i="8"/>
  <c r="AK1063" i="8" s="1" a="1"/>
  <c r="AK1063" i="8" s="1"/>
  <c r="D1063" i="8" s="1" a="1"/>
  <c r="D1063" i="8" s="1"/>
  <c r="AK1060" i="8" a="1"/>
  <c r="AK1060" i="8" s="1"/>
  <c r="D1060" i="8" s="1" a="1"/>
  <c r="D1060" i="8" s="1"/>
  <c r="AJ1038" i="8"/>
  <c r="AK1038" i="8" s="1" a="1"/>
  <c r="AK1038" i="8" s="1"/>
  <c r="D1038" i="8" s="1" a="1"/>
  <c r="D1038" i="8" s="1"/>
  <c r="AK1034" i="8" a="1"/>
  <c r="AK1034" i="8" s="1"/>
  <c r="D1034" i="8" s="1" a="1"/>
  <c r="D1034" i="8" s="1"/>
  <c r="AK476" i="8" a="1"/>
  <c r="AK476" i="8" s="1"/>
  <c r="D476" i="8" s="1" a="1"/>
  <c r="D476" i="8" s="1"/>
  <c r="AK466" i="8" a="1"/>
  <c r="AK466" i="8" s="1"/>
  <c r="D466" i="8" s="1" a="1"/>
  <c r="D466" i="8" s="1"/>
  <c r="AJ455" i="8"/>
  <c r="AK455" i="8" s="1" a="1"/>
  <c r="AK455" i="8" s="1"/>
  <c r="D455" i="8" s="1" a="1"/>
  <c r="D455" i="8" s="1"/>
  <c r="AJ2869" i="8"/>
  <c r="AK2869" i="8" s="1" a="1"/>
  <c r="AK2869" i="8" s="1"/>
  <c r="D2869" i="8" s="1" a="1"/>
  <c r="D2869" i="8" s="1"/>
  <c r="AJ5873" i="8"/>
  <c r="AK5873" i="8" s="1" a="1"/>
  <c r="AK5873" i="8" s="1"/>
  <c r="D5873" i="8" s="1" a="1"/>
  <c r="D5873" i="8" s="1"/>
  <c r="AJ2686" i="8"/>
  <c r="AK2686" i="8" s="1" a="1"/>
  <c r="AK2686" i="8" s="1"/>
  <c r="D2686" i="8" s="1" a="1"/>
  <c r="D2686" i="8" s="1"/>
  <c r="AJ2204" i="8"/>
  <c r="AK2204" i="8" s="1" a="1"/>
  <c r="AK2204" i="8" s="1"/>
  <c r="D2204" i="8" s="1" a="1"/>
  <c r="D2204" i="8" s="1"/>
  <c r="AJ6746" i="8"/>
  <c r="AK6746" i="8" s="1" a="1"/>
  <c r="AK6746" i="8" s="1"/>
  <c r="D6746" i="8" s="1" a="1"/>
  <c r="D6746" i="8" s="1"/>
  <c r="AK5502" i="8" a="1"/>
  <c r="AK5502" i="8" s="1"/>
  <c r="D5502" i="8" s="1" a="1"/>
  <c r="D5502" i="8" s="1"/>
  <c r="AJ1488" i="8"/>
  <c r="AK1488" i="8" s="1" a="1"/>
  <c r="AK1488" i="8" s="1"/>
  <c r="D1488" i="8" s="1" a="1"/>
  <c r="D1488" i="8" s="1"/>
  <c r="AJ1477" i="8"/>
  <c r="AK1477" i="8" s="1" a="1"/>
  <c r="AK1477" i="8" s="1"/>
  <c r="D1477" i="8" s="1" a="1"/>
  <c r="D1477" i="8" s="1"/>
  <c r="AK4299" i="8" a="1"/>
  <c r="AK4299" i="8" s="1"/>
  <c r="AJ4280" i="8"/>
  <c r="AK4280" i="8" s="1" a="1"/>
  <c r="AK4280" i="8" s="1"/>
  <c r="D4280" i="8" s="1" a="1"/>
  <c r="D4280" i="8" s="1"/>
  <c r="AJ3762" i="8"/>
  <c r="AK3762" i="8" s="1" a="1"/>
  <c r="AK3762" i="8" s="1"/>
  <c r="D3762" i="8" s="1" a="1"/>
  <c r="D3762" i="8" s="1"/>
  <c r="AK8005" i="8" a="1"/>
  <c r="AK8005" i="8" s="1"/>
  <c r="AJ7209" i="8"/>
  <c r="AK7209" i="8" s="1" a="1"/>
  <c r="AK7209" i="8" s="1"/>
  <c r="D7209" i="8" s="1" a="1"/>
  <c r="D7209" i="8" s="1"/>
  <c r="AJ5100" i="8"/>
  <c r="AK5100" i="8" s="1" a="1"/>
  <c r="AK5100" i="8" s="1"/>
  <c r="D5100" i="8" s="1" a="1"/>
  <c r="D5100" i="8" s="1"/>
  <c r="AK4335" i="8" a="1"/>
  <c r="AK4335" i="8" s="1"/>
  <c r="AJ8635" i="8"/>
  <c r="AK8635" i="8" s="1" a="1"/>
  <c r="AK8635" i="8" s="1"/>
  <c r="D8635" i="8" s="1" a="1"/>
  <c r="D8635" i="8" s="1"/>
  <c r="AJ8624" i="8"/>
  <c r="AK8624" i="8" s="1" a="1"/>
  <c r="AK8624" i="8" s="1"/>
  <c r="D8624" i="8" s="1" a="1"/>
  <c r="D8624" i="8" s="1"/>
  <c r="AK539" i="8" a="1"/>
  <c r="AK539" i="8" s="1"/>
  <c r="AK6285" i="8" a="1"/>
  <c r="AK6285" i="8" s="1"/>
  <c r="D6285" i="8" s="1" a="1"/>
  <c r="D6285" i="8" s="1"/>
  <c r="AK6277" i="8" a="1"/>
  <c r="AK6277" i="8" s="1"/>
  <c r="D6277" i="8" s="1" a="1"/>
  <c r="D6277" i="8" s="1"/>
  <c r="AK6269" i="8" a="1"/>
  <c r="AK6269" i="8" s="1"/>
  <c r="D6269" i="8" s="1" a="1"/>
  <c r="D6269" i="8" s="1"/>
  <c r="AK6261" i="8" a="1"/>
  <c r="AK6261" i="8" s="1"/>
  <c r="D6261" i="8" s="1" a="1"/>
  <c r="D6261" i="8" s="1"/>
  <c r="AK6253" i="8" a="1"/>
  <c r="AK6253" i="8" s="1"/>
  <c r="D6253" i="8" s="1" a="1"/>
  <c r="D6253" i="8" s="1"/>
  <c r="AK6245" i="8" a="1"/>
  <c r="AK6245" i="8" s="1"/>
  <c r="D6245" i="8" s="1" a="1"/>
  <c r="D6245" i="8" s="1"/>
  <c r="AK731" i="8" a="1"/>
  <c r="AK731" i="8" s="1"/>
  <c r="D731" i="8" s="1" a="1"/>
  <c r="D731" i="8" s="1"/>
  <c r="AK723" i="8" a="1"/>
  <c r="AK723" i="8" s="1"/>
  <c r="D723" i="8" s="1" a="1"/>
  <c r="D723" i="8" s="1"/>
  <c r="AK715" i="8" a="1"/>
  <c r="AK715" i="8" s="1"/>
  <c r="D715" i="8" s="1" a="1"/>
  <c r="D715" i="8" s="1"/>
  <c r="AK707" i="8" a="1"/>
  <c r="AK707" i="8" s="1"/>
  <c r="D707" i="8" s="1" a="1"/>
  <c r="D707" i="8" s="1"/>
  <c r="AK699" i="8" a="1"/>
  <c r="AK699" i="8" s="1"/>
  <c r="D699" i="8" s="1" a="1"/>
  <c r="D699" i="8" s="1"/>
  <c r="AK691" i="8" a="1"/>
  <c r="AK691" i="8" s="1"/>
  <c r="D691" i="8" s="1" a="1"/>
  <c r="D691" i="8" s="1"/>
  <c r="AK429" i="8" a="1"/>
  <c r="AK429" i="8" s="1"/>
  <c r="D429" i="8" s="1" a="1"/>
  <c r="D429" i="8" s="1"/>
  <c r="AK421" i="8" a="1"/>
  <c r="AK421" i="8" s="1"/>
  <c r="D421" i="8" s="1" a="1"/>
  <c r="D421" i="8" s="1"/>
  <c r="AK365" i="8" a="1"/>
  <c r="AK365" i="8" s="1"/>
  <c r="D365" i="8" s="1" a="1"/>
  <c r="D365" i="8" s="1"/>
  <c r="AK357" i="8" a="1"/>
  <c r="AK357" i="8" s="1"/>
  <c r="D357" i="8" s="1" a="1"/>
  <c r="D357" i="8" s="1"/>
  <c r="AK349" i="8" a="1"/>
  <c r="AK349" i="8" s="1"/>
  <c r="D349" i="8" s="1" a="1"/>
  <c r="D349" i="8" s="1"/>
  <c r="AK1100" i="8" a="1"/>
  <c r="AK1100" i="8" s="1"/>
  <c r="D1100" i="8" s="1" a="1"/>
  <c r="D1100" i="8" s="1"/>
  <c r="AK1092" i="8" a="1"/>
  <c r="AK1092" i="8" s="1"/>
  <c r="D1092" i="8" s="1" a="1"/>
  <c r="D1092" i="8" s="1"/>
  <c r="AK1082" i="8" a="1"/>
  <c r="AK1082" i="8" s="1"/>
  <c r="D1082" i="8" s="1" a="1"/>
  <c r="D1082" i="8" s="1"/>
  <c r="AJ1046" i="8"/>
  <c r="AK1046" i="8" s="1" a="1"/>
  <c r="AK1046" i="8" s="1"/>
  <c r="D1046" i="8" s="1" a="1"/>
  <c r="D1046" i="8" s="1"/>
  <c r="AK1042" i="8" a="1"/>
  <c r="AK1042" i="8" s="1"/>
  <c r="D1042" i="8" s="1" a="1"/>
  <c r="D1042" i="8" s="1"/>
  <c r="AK1037" i="8" a="1"/>
  <c r="AK1037" i="8" s="1"/>
  <c r="D1037" i="8" s="1" a="1"/>
  <c r="D1037" i="8" s="1"/>
  <c r="AK1027" i="8" a="1"/>
  <c r="AK1027" i="8" s="1"/>
  <c r="D1027" i="8" s="1" a="1"/>
  <c r="D1027" i="8" s="1"/>
  <c r="AK1023" i="8" a="1"/>
  <c r="AK1023" i="8" s="1"/>
  <c r="D1023" i="8" s="1" a="1"/>
  <c r="D1023" i="8" s="1"/>
  <c r="AK474" i="8" a="1"/>
  <c r="AK474" i="8" s="1"/>
  <c r="D474" i="8" s="1" a="1"/>
  <c r="D474" i="8" s="1"/>
  <c r="AK452" i="8" a="1"/>
  <c r="AK452" i="8" s="1"/>
  <c r="D452" i="8" s="1" a="1"/>
  <c r="D452" i="8" s="1"/>
  <c r="AK450" i="8" a="1"/>
  <c r="AK450" i="8" s="1"/>
  <c r="D450" i="8" s="1" a="1"/>
  <c r="D450" i="8" s="1"/>
  <c r="AJ436" i="8"/>
  <c r="AK436" i="8" s="1" a="1"/>
  <c r="AK436" i="8" s="1"/>
  <c r="D436" i="8" s="1" a="1"/>
  <c r="D436" i="8" s="1"/>
  <c r="AJ5230" i="8"/>
  <c r="AK5230" i="8" s="1" a="1"/>
  <c r="AK5230" i="8" s="1"/>
  <c r="D5230" i="8" s="1" a="1"/>
  <c r="D5230" i="8" s="1"/>
  <c r="AK5225" i="8" a="1"/>
  <c r="AK5225" i="8" s="1"/>
  <c r="D5225" i="8" s="1" a="1"/>
  <c r="D5225" i="8" s="1"/>
  <c r="AK2866" i="8" a="1"/>
  <c r="AK2866" i="8" s="1"/>
  <c r="D2866" i="8" s="1" a="1"/>
  <c r="D2866" i="8" s="1"/>
  <c r="AJ2854" i="8"/>
  <c r="AK2854" i="8" s="1" a="1"/>
  <c r="AK2854" i="8" s="1"/>
  <c r="D2854" i="8" s="1" a="1"/>
  <c r="D2854" i="8" s="1"/>
  <c r="AJ2849" i="8"/>
  <c r="AK2849" i="8" s="1" a="1"/>
  <c r="AK2849" i="8" s="1"/>
  <c r="D2849" i="8" s="1" a="1"/>
  <c r="D2849" i="8" s="1"/>
  <c r="AK5880" i="8" a="1"/>
  <c r="AK5880" i="8" s="1"/>
  <c r="D5880" i="8" s="1" a="1"/>
  <c r="D5880" i="8" s="1"/>
  <c r="AK4262" i="8" a="1"/>
  <c r="AK4262" i="8" s="1"/>
  <c r="D4262" i="8" s="1" a="1"/>
  <c r="D4262" i="8" s="1"/>
  <c r="AJ889" i="8"/>
  <c r="AK889" i="8" s="1" a="1"/>
  <c r="AK889" i="8" s="1"/>
  <c r="D889" i="8" s="1" a="1"/>
  <c r="D889" i="8" s="1"/>
  <c r="AJ884" i="8"/>
  <c r="AK884" i="8" s="1" a="1"/>
  <c r="AK884" i="8" s="1"/>
  <c r="D884" i="8" s="1" a="1"/>
  <c r="D884" i="8" s="1"/>
  <c r="AK2693" i="8" a="1"/>
  <c r="AK2693" i="8" s="1"/>
  <c r="D2693" i="8" s="1" a="1"/>
  <c r="D2693" i="8" s="1"/>
  <c r="AK2683" i="8" a="1"/>
  <c r="AK2683" i="8" s="1"/>
  <c r="D2683" i="8" s="1" a="1"/>
  <c r="D2683" i="8" s="1"/>
  <c r="AJ2221" i="8"/>
  <c r="AK2221" i="8" s="1" a="1"/>
  <c r="AK2221" i="8" s="1"/>
  <c r="D2221" i="8" s="1" a="1"/>
  <c r="D2221" i="8" s="1"/>
  <c r="AJ2216" i="8"/>
  <c r="AK2216" i="8" s="1" a="1"/>
  <c r="AK2216" i="8" s="1"/>
  <c r="D2216" i="8" s="1" a="1"/>
  <c r="D2216" i="8" s="1"/>
  <c r="AK2211" i="8" a="1"/>
  <c r="AK2211" i="8" s="1"/>
  <c r="D2211" i="8" s="1" a="1"/>
  <c r="D2211" i="8" s="1"/>
  <c r="AK2201" i="8" a="1"/>
  <c r="AK2201" i="8" s="1"/>
  <c r="D2201" i="8" s="1" a="1"/>
  <c r="D2201" i="8" s="1"/>
  <c r="AJ2189" i="8"/>
  <c r="AK2189" i="8" s="1" a="1"/>
  <c r="AK2189" i="8" s="1"/>
  <c r="D2189" i="8" s="1" a="1"/>
  <c r="D2189" i="8" s="1"/>
  <c r="AJ2184" i="8"/>
  <c r="AK2184" i="8" s="1" a="1"/>
  <c r="AK2184" i="8" s="1"/>
  <c r="D2184" i="8" s="1" a="1"/>
  <c r="D2184" i="8" s="1"/>
  <c r="AK2179" i="8" a="1"/>
  <c r="AK2179" i="8" s="1"/>
  <c r="D2179" i="8" s="1" a="1"/>
  <c r="D2179" i="8" s="1"/>
  <c r="AK6743" i="8" a="1"/>
  <c r="AK6743" i="8" s="1"/>
  <c r="D6743" i="8" s="1" a="1"/>
  <c r="D6743" i="8" s="1"/>
  <c r="AJ6731" i="8"/>
  <c r="AK6731" i="8" s="1" a="1"/>
  <c r="AK6731" i="8" s="1"/>
  <c r="D6731" i="8" s="1" a="1"/>
  <c r="D6731" i="8" s="1"/>
  <c r="AJ6723" i="8"/>
  <c r="AK6723" i="8" s="1" a="1"/>
  <c r="AK6723" i="8" s="1"/>
  <c r="D6723" i="8" s="1" a="1"/>
  <c r="D6723" i="8" s="1"/>
  <c r="AJ4956" i="8"/>
  <c r="AK4956" i="8" s="1" a="1"/>
  <c r="AK4956" i="8" s="1"/>
  <c r="D4956" i="8" s="1" a="1"/>
  <c r="D4956" i="8" s="1"/>
  <c r="AJ4948" i="8"/>
  <c r="AK4948" i="8" s="1" a="1"/>
  <c r="AK4948" i="8" s="1"/>
  <c r="D4948" i="8" s="1" a="1"/>
  <c r="D4948" i="8" s="1"/>
  <c r="AJ4940" i="8"/>
  <c r="AK4940" i="8" s="1" a="1"/>
  <c r="AK4940" i="8" s="1"/>
  <c r="D4940" i="8" s="1" a="1"/>
  <c r="D4940" i="8" s="1"/>
  <c r="AJ4932" i="8"/>
  <c r="AK4932" i="8" s="1" a="1"/>
  <c r="AK4932" i="8" s="1"/>
  <c r="D4932" i="8" s="1" a="1"/>
  <c r="D4932" i="8" s="1"/>
  <c r="AJ4924" i="8"/>
  <c r="AK4924" i="8" s="1" a="1"/>
  <c r="AK4924" i="8" s="1"/>
  <c r="D4924" i="8" s="1" a="1"/>
  <c r="D4924" i="8" s="1"/>
  <c r="AJ4916" i="8"/>
  <c r="AK4916" i="8" s="1" a="1"/>
  <c r="AK4916" i="8" s="1"/>
  <c r="D4916" i="8" s="1" a="1"/>
  <c r="D4916" i="8" s="1"/>
  <c r="AJ4908" i="8"/>
  <c r="AK4908" i="8" s="1" a="1"/>
  <c r="AK4908" i="8" s="1"/>
  <c r="D4908" i="8" s="1" a="1"/>
  <c r="D4908" i="8" s="1"/>
  <c r="AJ4900" i="8"/>
  <c r="AK4900" i="8" s="1" a="1"/>
  <c r="AK4900" i="8" s="1"/>
  <c r="D4900" i="8" s="1" a="1"/>
  <c r="D4900" i="8" s="1"/>
  <c r="AJ4892" i="8"/>
  <c r="AK4892" i="8" s="1" a="1"/>
  <c r="AK4892" i="8" s="1"/>
  <c r="D4892" i="8" s="1" a="1"/>
  <c r="D4892" i="8" s="1"/>
  <c r="AJ4884" i="8"/>
  <c r="AK4884" i="8" s="1" a="1"/>
  <c r="AK4884" i="8" s="1"/>
  <c r="D4884" i="8" s="1" a="1"/>
  <c r="D4884" i="8" s="1"/>
  <c r="AJ4876" i="8"/>
  <c r="AK4876" i="8" s="1" a="1"/>
  <c r="AK4876" i="8" s="1"/>
  <c r="D4876" i="8" s="1" a="1"/>
  <c r="D4876" i="8" s="1"/>
  <c r="AJ7531" i="8"/>
  <c r="AK7531" i="8" s="1" a="1"/>
  <c r="AK7531" i="8" s="1"/>
  <c r="D7531" i="8" s="1" a="1"/>
  <c r="D7531" i="8" s="1"/>
  <c r="AJ7066" i="8"/>
  <c r="AK7066" i="8" s="1" a="1"/>
  <c r="AK7066" i="8" s="1"/>
  <c r="D7066" i="8" s="1" a="1"/>
  <c r="D7066" i="8" s="1"/>
  <c r="AJ7058" i="8"/>
  <c r="AK7058" i="8" s="1" a="1"/>
  <c r="AK7058" i="8" s="1"/>
  <c r="D7058" i="8" s="1" a="1"/>
  <c r="D7058" i="8" s="1"/>
  <c r="AJ3652" i="8"/>
  <c r="AK3652" i="8" s="1" a="1"/>
  <c r="AK3652" i="8" s="1"/>
  <c r="D3652" i="8" s="1" a="1"/>
  <c r="D3652" i="8" s="1"/>
  <c r="AJ3644" i="8"/>
  <c r="AK3644" i="8" s="1" a="1"/>
  <c r="AK3644" i="8" s="1"/>
  <c r="D3644" i="8" s="1" a="1"/>
  <c r="D3644" i="8" s="1"/>
  <c r="AJ3636" i="8"/>
  <c r="AK3636" i="8" s="1" a="1"/>
  <c r="AK3636" i="8" s="1"/>
  <c r="D3636" i="8" s="1" a="1"/>
  <c r="D3636" i="8" s="1"/>
  <c r="AJ969" i="8"/>
  <c r="AK969" i="8" s="1" a="1"/>
  <c r="AK969" i="8" s="1"/>
  <c r="D969" i="8" s="1" a="1"/>
  <c r="D969" i="8" s="1"/>
  <c r="AJ1485" i="8"/>
  <c r="AK1485" i="8" s="1" a="1"/>
  <c r="AK1485" i="8" s="1"/>
  <c r="D1485" i="8" s="1" a="1"/>
  <c r="D1485" i="8" s="1"/>
  <c r="AJ3770" i="8"/>
  <c r="AK3770" i="8" s="1" a="1"/>
  <c r="AK3770" i="8" s="1"/>
  <c r="D3770" i="8" s="1" a="1"/>
  <c r="D3770" i="8" s="1"/>
  <c r="AJ7206" i="8"/>
  <c r="AK7206" i="8" s="1" a="1"/>
  <c r="AK7206" i="8" s="1"/>
  <c r="D7206" i="8" s="1" a="1"/>
  <c r="D7206" i="8" s="1"/>
  <c r="AJ8632" i="8"/>
  <c r="AK8632" i="8" s="1" a="1"/>
  <c r="AK8632" i="8" s="1"/>
  <c r="D8632" i="8" s="1" a="1"/>
  <c r="D8632" i="8" s="1"/>
  <c r="AJ1054" i="8"/>
  <c r="AK1054" i="8" s="1" a="1"/>
  <c r="AK1054" i="8" s="1"/>
  <c r="D1054" i="8" s="1" a="1"/>
  <c r="D1054" i="8" s="1"/>
  <c r="AK1050" i="8" a="1"/>
  <c r="AK1050" i="8" s="1"/>
  <c r="D1050" i="8" s="1" a="1"/>
  <c r="D1050" i="8" s="1"/>
  <c r="AK1035" i="8" a="1"/>
  <c r="AK1035" i="8" s="1"/>
  <c r="D1035" i="8" s="1" a="1"/>
  <c r="D1035" i="8" s="1"/>
  <c r="AK1025" i="8" a="1"/>
  <c r="AK1025" i="8" s="1"/>
  <c r="D1025" i="8" s="1" a="1"/>
  <c r="D1025" i="8" s="1"/>
  <c r="AJ472" i="8"/>
  <c r="AK472" i="8" s="1" a="1"/>
  <c r="AK472" i="8" s="1"/>
  <c r="D472" i="8" s="1" a="1"/>
  <c r="D472" i="8" s="1"/>
  <c r="AJ459" i="8"/>
  <c r="AK459" i="8" s="1" a="1"/>
  <c r="AK459" i="8" s="1"/>
  <c r="D459" i="8" s="1" a="1"/>
  <c r="D459" i="8" s="1"/>
  <c r="AK454" i="8" a="1"/>
  <c r="AK454" i="8" s="1"/>
  <c r="D454" i="8" s="1" a="1"/>
  <c r="D454" i="8" s="1"/>
  <c r="AJ443" i="8"/>
  <c r="AK443" i="8" s="1" a="1"/>
  <c r="AK443" i="8" s="1"/>
  <c r="D443" i="8" s="1" a="1"/>
  <c r="D443" i="8" s="1"/>
  <c r="AJ2861" i="8"/>
  <c r="AK2861" i="8" s="1" a="1"/>
  <c r="AK2861" i="8" s="1"/>
  <c r="D2861" i="8" s="1" a="1"/>
  <c r="D2861" i="8" s="1"/>
  <c r="AJ4257" i="8"/>
  <c r="AK4257" i="8" s="1" a="1"/>
  <c r="AK4257" i="8" s="1"/>
  <c r="D4257" i="8" s="1" a="1"/>
  <c r="D4257" i="8" s="1"/>
  <c r="AJ2228" i="8"/>
  <c r="AK2228" i="8" s="1" a="1"/>
  <c r="AK2228" i="8" s="1"/>
  <c r="D2228" i="8" s="1" a="1"/>
  <c r="D2228" i="8" s="1"/>
  <c r="AJ2196" i="8"/>
  <c r="AK2196" i="8" s="1" a="1"/>
  <c r="AK2196" i="8" s="1"/>
  <c r="D2196" i="8" s="1" a="1"/>
  <c r="D2196" i="8" s="1"/>
  <c r="AJ6738" i="8"/>
  <c r="AK6738" i="8" s="1" a="1"/>
  <c r="AK6738" i="8" s="1"/>
  <c r="D6738" i="8" s="1" a="1"/>
  <c r="D6738" i="8" s="1"/>
  <c r="AJ5499" i="8"/>
  <c r="AK5499" i="8" s="1" a="1"/>
  <c r="AK5499" i="8" s="1"/>
  <c r="D5499" i="8" s="1" a="1"/>
  <c r="D5499" i="8" s="1"/>
  <c r="AJ4086" i="8"/>
  <c r="AK4086" i="8" s="1" a="1"/>
  <c r="AK4086" i="8" s="1"/>
  <c r="D4086" i="8" s="1" a="1"/>
  <c r="D4086" i="8" s="1"/>
  <c r="AK2787" i="8" a="1"/>
  <c r="AK2787" i="8" s="1"/>
  <c r="D2787" i="8" s="1" a="1"/>
  <c r="D2787" i="8" s="1"/>
  <c r="AJ4296" i="8"/>
  <c r="AK4296" i="8" s="1" a="1"/>
  <c r="AK4296" i="8" s="1"/>
  <c r="D4296" i="8" s="1" a="1"/>
  <c r="D4296" i="8" s="1"/>
  <c r="AJ4285" i="8"/>
  <c r="AK4285" i="8" s="1" a="1"/>
  <c r="AK4285" i="8" s="1"/>
  <c r="D4285" i="8" s="1" a="1"/>
  <c r="D4285" i="8" s="1"/>
  <c r="AK8021" i="8" a="1"/>
  <c r="AK8021" i="8" s="1"/>
  <c r="AJ8002" i="8"/>
  <c r="AK8002" i="8" s="1" a="1"/>
  <c r="AK8002" i="8" s="1"/>
  <c r="D8002" i="8" s="1" a="1"/>
  <c r="D8002" i="8" s="1"/>
  <c r="AJ7214" i="8"/>
  <c r="AK7214" i="8" s="1" a="1"/>
  <c r="AK7214" i="8" s="1"/>
  <c r="D7214" i="8" s="1" a="1"/>
  <c r="D7214" i="8" s="1"/>
  <c r="AK1572" i="8" a="1"/>
  <c r="AK1572" i="8" s="1"/>
  <c r="D1572" i="8" s="1" a="1"/>
  <c r="D1572" i="8" s="1"/>
  <c r="AJ4332" i="8"/>
  <c r="AK4332" i="8" s="1" a="1"/>
  <c r="AK4332" i="8" s="1"/>
  <c r="D4332" i="8" s="1" a="1"/>
  <c r="D4332" i="8" s="1"/>
  <c r="AJ8640" i="8"/>
  <c r="AK8640" i="8" s="1" a="1"/>
  <c r="AK8640" i="8" s="1"/>
  <c r="D8640" i="8" s="1" a="1"/>
  <c r="D8640" i="8" s="1"/>
  <c r="AK1644" i="8" a="1"/>
  <c r="AK1644" i="8" s="1"/>
  <c r="AJ536" i="8"/>
  <c r="AK536" i="8" s="1" a="1"/>
  <c r="AK536" i="8" s="1"/>
  <c r="D536" i="8" s="1" a="1"/>
  <c r="D536" i="8" s="1"/>
  <c r="AJ1062" i="8"/>
  <c r="AK1062" i="8" s="1" a="1"/>
  <c r="AK1062" i="8" s="1"/>
  <c r="D1062" i="8" s="1" a="1"/>
  <c r="D1062" i="8" s="1"/>
  <c r="AK1058" i="8" a="1"/>
  <c r="AK1058" i="8" s="1"/>
  <c r="D1058" i="8" s="1" a="1"/>
  <c r="D1058" i="8" s="1"/>
  <c r="AJ5227" i="8"/>
  <c r="AK5227" i="8" s="1" a="1"/>
  <c r="AK5227" i="8" s="1"/>
  <c r="D5227" i="8" s="1" a="1"/>
  <c r="D5227" i="8" s="1"/>
  <c r="AJ5222" i="8"/>
  <c r="AK5222" i="8" s="1" a="1"/>
  <c r="AK5222" i="8" s="1"/>
  <c r="D5222" i="8" s="1" a="1"/>
  <c r="D5222" i="8" s="1"/>
  <c r="AJ5882" i="8"/>
  <c r="AK5882" i="8" s="1" a="1"/>
  <c r="AK5882" i="8" s="1"/>
  <c r="D5882" i="8" s="1" a="1"/>
  <c r="D5882" i="8" s="1"/>
  <c r="AJ5877" i="8"/>
  <c r="AK5877" i="8" s="1" a="1"/>
  <c r="AK5877" i="8" s="1"/>
  <c r="D5877" i="8" s="1" a="1"/>
  <c r="D5877" i="8" s="1"/>
  <c r="AJ2695" i="8"/>
  <c r="AK2695" i="8" s="1" a="1"/>
  <c r="AK2695" i="8" s="1"/>
  <c r="D2695" i="8" s="1" a="1"/>
  <c r="D2695" i="8" s="1"/>
  <c r="AJ2690" i="8"/>
  <c r="AK2690" i="8" s="1" a="1"/>
  <c r="AK2690" i="8" s="1"/>
  <c r="D2690" i="8" s="1" a="1"/>
  <c r="D2690" i="8" s="1"/>
  <c r="AJ2213" i="8"/>
  <c r="AK2213" i="8" s="1" a="1"/>
  <c r="AK2213" i="8" s="1"/>
  <c r="D2213" i="8" s="1" a="1"/>
  <c r="D2213" i="8" s="1"/>
  <c r="AJ2208" i="8"/>
  <c r="AK2208" i="8" s="1" a="1"/>
  <c r="AK2208" i="8" s="1"/>
  <c r="D2208" i="8" s="1" a="1"/>
  <c r="D2208" i="8" s="1"/>
  <c r="AJ2181" i="8"/>
  <c r="AK2181" i="8" s="1" a="1"/>
  <c r="AK2181" i="8" s="1"/>
  <c r="D2181" i="8" s="1" a="1"/>
  <c r="D2181" i="8" s="1"/>
  <c r="AJ6750" i="8"/>
  <c r="AK6750" i="8" s="1" a="1"/>
  <c r="AK6750" i="8" s="1"/>
  <c r="D6750" i="8" s="1" a="1"/>
  <c r="D6750" i="8" s="1"/>
  <c r="AJ4094" i="8"/>
  <c r="AK4094" i="8" s="1" a="1"/>
  <c r="AK4094" i="8" s="1"/>
  <c r="D4094" i="8" s="1" a="1"/>
  <c r="D4094" i="8" s="1"/>
  <c r="AJ4293" i="8"/>
  <c r="AK4293" i="8" s="1" a="1"/>
  <c r="AK4293" i="8" s="1"/>
  <c r="D4293" i="8" s="1" a="1"/>
  <c r="D4293" i="8" s="1"/>
  <c r="AJ7222" i="8"/>
  <c r="AK7222" i="8" s="1" a="1"/>
  <c r="AK7222" i="8" s="1"/>
  <c r="D7222" i="8" s="1" a="1"/>
  <c r="D7222" i="8" s="1"/>
  <c r="AJ4329" i="8"/>
  <c r="AK4329" i="8" s="1" a="1"/>
  <c r="AK4329" i="8" s="1"/>
  <c r="D4329" i="8" s="1" a="1"/>
  <c r="D4329" i="8" s="1"/>
  <c r="AJ4722" i="8"/>
  <c r="AK4722" i="8" s="1" a="1"/>
  <c r="AK4722" i="8" s="1"/>
  <c r="D4722" i="8" s="1" a="1"/>
  <c r="D4722" i="8" s="1"/>
  <c r="AJ1078" i="8"/>
  <c r="AK1078" i="8" s="1" a="1"/>
  <c r="AK1078" i="8" s="1"/>
  <c r="D1078" i="8" s="1" a="1"/>
  <c r="D1078" i="8" s="1"/>
  <c r="AJ1070" i="8"/>
  <c r="AK1070" i="8" s="1" a="1"/>
  <c r="AK1070" i="8" s="1"/>
  <c r="D1070" i="8" s="1" a="1"/>
  <c r="D1070" i="8" s="1"/>
  <c r="AK1066" i="8" a="1"/>
  <c r="AK1066" i="8" s="1"/>
  <c r="D1066" i="8" s="1" a="1"/>
  <c r="D1066" i="8" s="1"/>
  <c r="AK1051" i="8" a="1"/>
  <c r="AK1051" i="8" s="1"/>
  <c r="D1051" i="8" s="1" a="1"/>
  <c r="D1051" i="8" s="1"/>
  <c r="AK1041" i="8" a="1"/>
  <c r="AK1041" i="8" s="1"/>
  <c r="D1041" i="8" s="1" a="1"/>
  <c r="D1041" i="8" s="1"/>
  <c r="AJ1031" i="8"/>
  <c r="AK1031" i="8" s="1" a="1"/>
  <c r="AK1031" i="8" s="1"/>
  <c r="D1031" i="8" s="1" a="1"/>
  <c r="D1031" i="8" s="1"/>
  <c r="AJ475" i="8"/>
  <c r="AK475" i="8" s="1" a="1"/>
  <c r="AK475" i="8" s="1"/>
  <c r="D475" i="8" s="1" a="1"/>
  <c r="D475" i="8" s="1"/>
  <c r="AJ463" i="8"/>
  <c r="AK463" i="8" s="1" a="1"/>
  <c r="AK463" i="8" s="1"/>
  <c r="D463" i="8" s="1" a="1"/>
  <c r="D463" i="8" s="1"/>
  <c r="AJ447" i="8"/>
  <c r="AK447" i="8" s="1" a="1"/>
  <c r="AK447" i="8" s="1"/>
  <c r="D447" i="8" s="1" a="1"/>
  <c r="D447" i="8" s="1"/>
  <c r="AJ435" i="8"/>
  <c r="AK435" i="8" s="1" a="1"/>
  <c r="AK435" i="8" s="1"/>
  <c r="D435" i="8" s="1" a="1"/>
  <c r="D435" i="8" s="1"/>
  <c r="AJ2853" i="8"/>
  <c r="AK2853" i="8" s="1" a="1"/>
  <c r="AK2853" i="8" s="1"/>
  <c r="D2853" i="8" s="1" a="1"/>
  <c r="D2853" i="8" s="1"/>
  <c r="AJ888" i="8"/>
  <c r="AK888" i="8" s="1" a="1"/>
  <c r="AK888" i="8" s="1"/>
  <c r="D888" i="8" s="1" a="1"/>
  <c r="D888" i="8" s="1"/>
  <c r="AJ2220" i="8"/>
  <c r="AK2220" i="8" s="1" a="1"/>
  <c r="AK2220" i="8" s="1"/>
  <c r="D2220" i="8" s="1" a="1"/>
  <c r="D2220" i="8" s="1"/>
  <c r="AJ2188" i="8"/>
  <c r="AK2188" i="8" s="1" a="1"/>
  <c r="AK2188" i="8" s="1"/>
  <c r="D2188" i="8" s="1" a="1"/>
  <c r="D2188" i="8" s="1"/>
  <c r="AJ5504" i="8"/>
  <c r="AK5504" i="8" s="1" a="1"/>
  <c r="AK5504" i="8" s="1"/>
  <c r="D5504" i="8" s="1" a="1"/>
  <c r="D5504" i="8" s="1"/>
  <c r="AJ2784" i="8"/>
  <c r="AK2784" i="8" s="1" a="1"/>
  <c r="AK2784" i="8" s="1"/>
  <c r="D2784" i="8" s="1" a="1"/>
  <c r="D2784" i="8" s="1"/>
  <c r="AJ4301" i="8"/>
  <c r="AK4301" i="8" s="1" a="1"/>
  <c r="AK4301" i="8" s="1"/>
  <c r="D4301" i="8" s="1" a="1"/>
  <c r="D4301" i="8" s="1"/>
  <c r="AK3760" i="8" a="1"/>
  <c r="AK3760" i="8" s="1"/>
  <c r="AJ8018" i="8"/>
  <c r="AK8018" i="8" s="1" a="1"/>
  <c r="AK8018" i="8" s="1"/>
  <c r="D8018" i="8" s="1" a="1"/>
  <c r="D8018" i="8" s="1"/>
  <c r="AJ8007" i="8"/>
  <c r="AK8007" i="8" s="1" a="1"/>
  <c r="AK8007" i="8" s="1"/>
  <c r="D8007" i="8" s="1" a="1"/>
  <c r="D8007" i="8" s="1"/>
  <c r="AK5098" i="8" a="1"/>
  <c r="AK5098" i="8" s="1"/>
  <c r="AJ1357" i="8"/>
  <c r="AK1357" i="8" s="1" a="1"/>
  <c r="AK1357" i="8" s="1"/>
  <c r="D1357" i="8" s="1" a="1"/>
  <c r="D1357" i="8" s="1"/>
  <c r="AJ4337" i="8"/>
  <c r="AK4337" i="8" s="1" a="1"/>
  <c r="AK4337" i="8" s="1"/>
  <c r="D4337" i="8" s="1" a="1"/>
  <c r="D4337" i="8" s="1"/>
  <c r="AK8622" i="8" a="1"/>
  <c r="AK8622" i="8" s="1"/>
  <c r="AJ1641" i="8"/>
  <c r="AK1641" i="8" s="1" a="1"/>
  <c r="AK1641" i="8" s="1"/>
  <c r="D1641" i="8" s="1" a="1"/>
  <c r="D1641" i="8" s="1"/>
  <c r="AJ541" i="8"/>
  <c r="AK541" i="8" s="1" a="1"/>
  <c r="AK541" i="8" s="1"/>
  <c r="D541" i="8" s="1" a="1"/>
  <c r="D541" i="8" s="1"/>
  <c r="AK533" i="8" a="1"/>
  <c r="AK533" i="8" s="1"/>
  <c r="D533" i="8" s="1" a="1"/>
  <c r="D533" i="8" s="1"/>
  <c r="AK525" i="8" a="1"/>
  <c r="AK525" i="8" s="1"/>
  <c r="AK6864" i="8" a="1"/>
  <c r="AK6864" i="8" s="1"/>
  <c r="AK6856" i="8" a="1"/>
  <c r="AK6856" i="8" s="1"/>
  <c r="AK6848" i="8" a="1"/>
  <c r="AK6848" i="8" s="1"/>
  <c r="AK1984" i="8" a="1"/>
  <c r="AK1984" i="8" s="1"/>
  <c r="AK1976" i="8" a="1"/>
  <c r="AK1976" i="8" s="1"/>
  <c r="AK1968" i="8" a="1"/>
  <c r="AK1968" i="8" s="1"/>
  <c r="AK1960" i="8" a="1"/>
  <c r="AK1960" i="8" s="1"/>
  <c r="AK1522" i="8" a="1"/>
  <c r="AK1522" i="8" s="1"/>
  <c r="D1522" i="8" s="1" a="1"/>
  <c r="D1522" i="8" s="1"/>
  <c r="AK1514" i="8" a="1"/>
  <c r="AK1514" i="8" s="1"/>
  <c r="D1514" i="8" s="1" a="1"/>
  <c r="D1514" i="8" s="1"/>
  <c r="AK1506" i="8" a="1"/>
  <c r="AK1506" i="8" s="1"/>
  <c r="AK2102" i="8" a="1"/>
  <c r="AK2102" i="8" s="1"/>
  <c r="AK2094" i="8" a="1"/>
  <c r="AK2094" i="8" s="1"/>
  <c r="D2094" i="8" s="1" a="1"/>
  <c r="D2094" i="8" s="1"/>
  <c r="AK2086" i="8" a="1"/>
  <c r="AK2086" i="8" s="1"/>
  <c r="D2086" i="8" s="1" a="1"/>
  <c r="D2086" i="8" s="1"/>
  <c r="AK4747" i="8" a="1"/>
  <c r="AK4747" i="8" s="1"/>
  <c r="AK4739" i="8" a="1"/>
  <c r="AK4739" i="8" s="1"/>
  <c r="AK4731" i="8" a="1"/>
  <c r="AK4731" i="8" s="1"/>
  <c r="D4731" i="8" s="1" a="1"/>
  <c r="D4731" i="8" s="1"/>
  <c r="AK5171" i="8" a="1"/>
  <c r="AK5171" i="8" s="1"/>
  <c r="D5171" i="8" s="1" a="1"/>
  <c r="D5171" i="8" s="1"/>
  <c r="AJ5168" i="8"/>
  <c r="AK5168" i="8" s="1" a="1"/>
  <c r="AK5168" i="8" s="1"/>
  <c r="D5168" i="8" s="1" a="1"/>
  <c r="D5168" i="8" s="1"/>
  <c r="AK5165" i="8" a="1"/>
  <c r="AK5165" i="8" s="1"/>
  <c r="D5165" i="8" s="1" a="1"/>
  <c r="D5165" i="8" s="1"/>
  <c r="AJ3475" i="8"/>
  <c r="AK3475" i="8" s="1" a="1"/>
  <c r="AK3475" i="8" s="1"/>
  <c r="D3475" i="8" s="1" a="1"/>
  <c r="D3475" i="8" s="1"/>
  <c r="AK290" i="8" a="1"/>
  <c r="AK290" i="8" s="1"/>
  <c r="D290" i="8" s="1" a="1"/>
  <c r="D290" i="8" s="1"/>
  <c r="AJ632" i="8"/>
  <c r="AK632" i="8" s="1" a="1"/>
  <c r="AK632" i="8" s="1"/>
  <c r="D632" i="8" s="1" a="1"/>
  <c r="D632" i="8" s="1"/>
  <c r="AK627" i="8" a="1"/>
  <c r="AK627" i="8" s="1"/>
  <c r="D627" i="8" s="1" a="1"/>
  <c r="D627" i="8" s="1"/>
  <c r="AJ616" i="8"/>
  <c r="AK616" i="8" s="1" a="1"/>
  <c r="AK616" i="8" s="1"/>
  <c r="D616" i="8" s="1" a="1"/>
  <c r="D616" i="8" s="1"/>
  <c r="AK611" i="8" a="1"/>
  <c r="AK611" i="8" s="1"/>
  <c r="D611" i="8" s="1" a="1"/>
  <c r="D611" i="8" s="1"/>
  <c r="AK6730" i="8" a="1"/>
  <c r="AK6730" i="8" s="1"/>
  <c r="D6730" i="8" s="1" a="1"/>
  <c r="D6730" i="8" s="1"/>
  <c r="AK6722" i="8" a="1"/>
  <c r="AK6722" i="8" s="1"/>
  <c r="D6722" i="8" s="1" a="1"/>
  <c r="D6722" i="8" s="1"/>
  <c r="AK4955" i="8" a="1"/>
  <c r="AK4955" i="8" s="1"/>
  <c r="D4955" i="8" s="1" a="1"/>
  <c r="D4955" i="8" s="1"/>
  <c r="AK4947" i="8" a="1"/>
  <c r="AK4947" i="8" s="1"/>
  <c r="D4947" i="8" s="1" a="1"/>
  <c r="D4947" i="8" s="1"/>
  <c r="AK4939" i="8" a="1"/>
  <c r="AK4939" i="8" s="1"/>
  <c r="D4939" i="8" s="1" a="1"/>
  <c r="D4939" i="8" s="1"/>
  <c r="AK4931" i="8" a="1"/>
  <c r="AK4931" i="8" s="1"/>
  <c r="D4931" i="8" s="1" a="1"/>
  <c r="D4931" i="8" s="1"/>
  <c r="AK4923" i="8" a="1"/>
  <c r="AK4923" i="8" s="1"/>
  <c r="D4923" i="8" s="1" a="1"/>
  <c r="D4923" i="8" s="1"/>
  <c r="AK4915" i="8" a="1"/>
  <c r="AK4915" i="8" s="1"/>
  <c r="D4915" i="8" s="1" a="1"/>
  <c r="D4915" i="8" s="1"/>
  <c r="AK4907" i="8" a="1"/>
  <c r="AK4907" i="8" s="1"/>
  <c r="D4907" i="8" s="1" a="1"/>
  <c r="D4907" i="8" s="1"/>
  <c r="AK4899" i="8" a="1"/>
  <c r="AK4899" i="8" s="1"/>
  <c r="D4899" i="8" s="1" a="1"/>
  <c r="D4899" i="8" s="1"/>
  <c r="AK4891" i="8" a="1"/>
  <c r="AK4891" i="8" s="1"/>
  <c r="D4891" i="8" s="1" a="1"/>
  <c r="D4891" i="8" s="1"/>
  <c r="AK4883" i="8" a="1"/>
  <c r="AK4883" i="8" s="1"/>
  <c r="D4883" i="8" s="1" a="1"/>
  <c r="D4883" i="8" s="1"/>
  <c r="AK4875" i="8" a="1"/>
  <c r="AK4875" i="8" s="1"/>
  <c r="D4875" i="8" s="1" a="1"/>
  <c r="D4875" i="8" s="1"/>
  <c r="AK7530" i="8" a="1"/>
  <c r="AK7530" i="8" s="1"/>
  <c r="D7530" i="8" s="1" a="1"/>
  <c r="D7530" i="8" s="1"/>
  <c r="AK7065" i="8" a="1"/>
  <c r="AK7065" i="8" s="1"/>
  <c r="D7065" i="8" s="1" a="1"/>
  <c r="D7065" i="8" s="1"/>
  <c r="AK7057" i="8" a="1"/>
  <c r="AK7057" i="8" s="1"/>
  <c r="D7057" i="8" s="1" a="1"/>
  <c r="D7057" i="8" s="1"/>
  <c r="AK3651" i="8" a="1"/>
  <c r="AK3651" i="8" s="1"/>
  <c r="D3651" i="8" s="1" a="1"/>
  <c r="D3651" i="8" s="1"/>
  <c r="AK3643" i="8" a="1"/>
  <c r="AK3643" i="8" s="1"/>
  <c r="D3643" i="8" s="1" a="1"/>
  <c r="D3643" i="8" s="1"/>
  <c r="AK976" i="8" a="1"/>
  <c r="AK976" i="8" s="1"/>
  <c r="D976" i="8" s="1" a="1"/>
  <c r="D976" i="8" s="1"/>
  <c r="AK968" i="8" a="1"/>
  <c r="AK968" i="8" s="1"/>
  <c r="D968" i="8" s="1" a="1"/>
  <c r="D968" i="8" s="1"/>
  <c r="AK4089" i="8" a="1"/>
  <c r="AK4089" i="8" s="1"/>
  <c r="D4089" i="8" s="1" a="1"/>
  <c r="D4089" i="8" s="1"/>
  <c r="AK1480" i="8" a="1"/>
  <c r="AK1480" i="8" s="1"/>
  <c r="D1480" i="8" s="1" a="1"/>
  <c r="D1480" i="8" s="1"/>
  <c r="AK3047" i="8" a="1"/>
  <c r="AK3047" i="8" s="1"/>
  <c r="D3047" i="8" s="1" a="1"/>
  <c r="D3047" i="8" s="1"/>
  <c r="AK2776" i="8" a="1"/>
  <c r="AK2776" i="8" s="1"/>
  <c r="D2776" i="8" s="1" a="1"/>
  <c r="D2776" i="8" s="1"/>
  <c r="AK4288" i="8" a="1"/>
  <c r="AK4288" i="8" s="1"/>
  <c r="D4288" i="8" s="1" a="1"/>
  <c r="D4288" i="8" s="1"/>
  <c r="AK3765" i="8" a="1"/>
  <c r="AK3765" i="8" s="1"/>
  <c r="D3765" i="8" s="1" a="1"/>
  <c r="D3765" i="8" s="1"/>
  <c r="AK6204" i="8" a="1"/>
  <c r="AK6204" i="8" s="1"/>
  <c r="D6204" i="8" s="1" a="1"/>
  <c r="D6204" i="8" s="1"/>
  <c r="AK8010" i="8" a="1"/>
  <c r="AK8010" i="8" s="1"/>
  <c r="D8010" i="8" s="1" a="1"/>
  <c r="D8010" i="8" s="1"/>
  <c r="AK7217" i="8" a="1"/>
  <c r="AK7217" i="8" s="1"/>
  <c r="D7217" i="8" s="1" a="1"/>
  <c r="D7217" i="8" s="1"/>
  <c r="AK7201" i="8" a="1"/>
  <c r="AK7201" i="8" s="1"/>
  <c r="D7201" i="8" s="1" a="1"/>
  <c r="D7201" i="8" s="1"/>
  <c r="AK1577" i="8" a="1"/>
  <c r="AK1577" i="8" s="1"/>
  <c r="D1577" i="8" s="1" a="1"/>
  <c r="D1577" i="8" s="1"/>
  <c r="AK4340" i="8" a="1"/>
  <c r="AK4340" i="8" s="1"/>
  <c r="D4340" i="8" s="1" a="1"/>
  <c r="D4340" i="8" s="1"/>
  <c r="AK4324" i="8" a="1"/>
  <c r="AK4324" i="8" s="1"/>
  <c r="D4324" i="8" s="1" a="1"/>
  <c r="D4324" i="8" s="1"/>
  <c r="AK8627" i="8" a="1"/>
  <c r="AK8627" i="8" s="1"/>
  <c r="D8627" i="8" s="1" a="1"/>
  <c r="D8627" i="8" s="1"/>
  <c r="AK1649" i="8" a="1"/>
  <c r="AK1649" i="8" s="1"/>
  <c r="D1649" i="8" s="1" a="1"/>
  <c r="D1649" i="8" s="1"/>
  <c r="AK6851" i="8" a="1"/>
  <c r="AK6851" i="8" s="1"/>
  <c r="D6851" i="8" s="1" a="1"/>
  <c r="D6851" i="8" s="1"/>
  <c r="AK6843" i="8" a="1"/>
  <c r="AK6843" i="8" s="1"/>
  <c r="D6843" i="8" s="1" a="1"/>
  <c r="D6843" i="8" s="1"/>
  <c r="AK1979" i="8" a="1"/>
  <c r="AK1979" i="8" s="1"/>
  <c r="D1979" i="8" s="1" a="1"/>
  <c r="D1979" i="8" s="1"/>
  <c r="AK1971" i="8" a="1"/>
  <c r="AK1971" i="8" s="1"/>
  <c r="D1971" i="8" s="1" a="1"/>
  <c r="D1971" i="8" s="1"/>
  <c r="AK1963" i="8" a="1"/>
  <c r="AK1963" i="8" s="1"/>
  <c r="D1963" i="8" s="1" a="1"/>
  <c r="D1963" i="8" s="1"/>
  <c r="AK1525" i="8" a="1"/>
  <c r="AK1525" i="8" s="1"/>
  <c r="AK1517" i="8" a="1"/>
  <c r="AK1517" i="8" s="1"/>
  <c r="D1517" i="8" s="1" a="1"/>
  <c r="D1517" i="8" s="1"/>
  <c r="AK1509" i="8" a="1"/>
  <c r="AK1509" i="8" s="1"/>
  <c r="D1509" i="8" s="1" a="1"/>
  <c r="D1509" i="8" s="1"/>
  <c r="AK2105" i="8" a="1"/>
  <c r="AK2105" i="8" s="1"/>
  <c r="D2105" i="8" s="1" a="1"/>
  <c r="D2105" i="8" s="1"/>
  <c r="AK2097" i="8" a="1"/>
  <c r="AK2097" i="8" s="1"/>
  <c r="AK2089" i="8" a="1"/>
  <c r="AK2089" i="8" s="1"/>
  <c r="D2089" i="8" s="1" a="1"/>
  <c r="D2089" i="8" s="1"/>
  <c r="AK4750" i="8" a="1"/>
  <c r="AK4750" i="8" s="1"/>
  <c r="D4750" i="8" s="1" a="1"/>
  <c r="D4750" i="8" s="1"/>
  <c r="AK4742" i="8" a="1"/>
  <c r="AK4742" i="8" s="1"/>
  <c r="D4742" i="8" s="1" a="1"/>
  <c r="D4742" i="8" s="1"/>
  <c r="AK5169" i="8" a="1"/>
  <c r="AK5169" i="8" s="1"/>
  <c r="D5169" i="8" s="1" a="1"/>
  <c r="D5169" i="8" s="1"/>
  <c r="AK3472" i="8" a="1"/>
  <c r="AK3472" i="8" s="1"/>
  <c r="AK629" i="8" a="1"/>
  <c r="AK629" i="8" s="1"/>
  <c r="D629" i="8" s="1" a="1"/>
  <c r="D629" i="8" s="1"/>
  <c r="AK613" i="8" a="1"/>
  <c r="AK613" i="8" s="1"/>
  <c r="AK599" i="8" a="1"/>
  <c r="AK599" i="8" s="1"/>
  <c r="D599" i="8" s="1" a="1"/>
  <c r="D599" i="8" s="1"/>
  <c r="AJ592" i="8"/>
  <c r="AK592" i="8" s="1" a="1"/>
  <c r="AK592" i="8" s="1"/>
  <c r="D592" i="8" s="1" a="1"/>
  <c r="D592" i="8" s="1"/>
  <c r="AJ584" i="8"/>
  <c r="AK584" i="8" s="1" a="1"/>
  <c r="AK584" i="8" s="1"/>
  <c r="D584" i="8" s="1" a="1"/>
  <c r="D584" i="8" s="1"/>
  <c r="AJ576" i="8"/>
  <c r="AK576" i="8" s="1" a="1"/>
  <c r="AK576" i="8" s="1"/>
  <c r="D576" i="8" s="1" a="1"/>
  <c r="D576" i="8" s="1"/>
  <c r="AJ568" i="8"/>
  <c r="AK568" i="8" s="1" a="1"/>
  <c r="AK568" i="8" s="1"/>
  <c r="D568" i="8" s="1" a="1"/>
  <c r="D568" i="8" s="1"/>
  <c r="AJ560" i="8"/>
  <c r="AK560" i="8" s="1" a="1"/>
  <c r="AK560" i="8" s="1"/>
  <c r="D560" i="8" s="1" a="1"/>
  <c r="D560" i="8" s="1"/>
  <c r="AJ2042" i="8"/>
  <c r="AK2042" i="8" s="1" a="1"/>
  <c r="AK2042" i="8" s="1"/>
  <c r="D2042" i="8" s="1" a="1"/>
  <c r="D2042" i="8" s="1"/>
  <c r="AJ4210" i="8"/>
  <c r="AK4210" i="8" s="1" a="1"/>
  <c r="AK4210" i="8" s="1"/>
  <c r="D4210" i="8" s="1" a="1"/>
  <c r="D4210" i="8" s="1"/>
  <c r="AJ4202" i="8"/>
  <c r="AK4202" i="8" s="1" a="1"/>
  <c r="AK4202" i="8" s="1"/>
  <c r="D4202" i="8" s="1" a="1"/>
  <c r="D4202" i="8" s="1"/>
  <c r="AJ4194" i="8"/>
  <c r="AK4194" i="8" s="1" a="1"/>
  <c r="AK4194" i="8" s="1"/>
  <c r="D4194" i="8" s="1" a="1"/>
  <c r="D4194" i="8" s="1"/>
  <c r="AJ4186" i="8"/>
  <c r="AK4186" i="8" s="1" a="1"/>
  <c r="AK4186" i="8" s="1"/>
  <c r="D4186" i="8" s="1" a="1"/>
  <c r="D4186" i="8" s="1"/>
  <c r="AJ4178" i="8"/>
  <c r="AK4178" i="8" s="1" a="1"/>
  <c r="AK4178" i="8" s="1"/>
  <c r="D4178" i="8" s="1" a="1"/>
  <c r="D4178" i="8" s="1"/>
  <c r="AJ5702" i="8"/>
  <c r="AK5702" i="8" s="1" a="1"/>
  <c r="AK5702" i="8" s="1"/>
  <c r="D5702" i="8" s="1" a="1"/>
  <c r="D5702" i="8" s="1"/>
  <c r="AJ5694" i="8"/>
  <c r="AK5694" i="8" s="1" a="1"/>
  <c r="AK5694" i="8" s="1"/>
  <c r="D5694" i="8" s="1" a="1"/>
  <c r="D5694" i="8" s="1"/>
  <c r="AK2092" i="8" a="1"/>
  <c r="AK2092" i="8" s="1"/>
  <c r="D2092" i="8" s="1" a="1"/>
  <c r="D2092" i="8" s="1"/>
  <c r="AK4753" i="8" a="1"/>
  <c r="AK4753" i="8" s="1"/>
  <c r="D4753" i="8" s="1" a="1"/>
  <c r="D4753" i="8" s="1"/>
  <c r="AK4745" i="8" a="1"/>
  <c r="AK4745" i="8" s="1"/>
  <c r="D4745" i="8" s="1" a="1"/>
  <c r="D4745" i="8" s="1"/>
  <c r="AK4737" i="8" a="1"/>
  <c r="AK4737" i="8" s="1"/>
  <c r="D4737" i="8" s="1" a="1"/>
  <c r="D4737" i="8" s="1"/>
  <c r="AK4729" i="8" a="1"/>
  <c r="AK4729" i="8" s="1"/>
  <c r="D4729" i="8" s="1" a="1"/>
  <c r="D4729" i="8" s="1"/>
  <c r="AJ5159" i="8"/>
  <c r="AK5159" i="8" s="1" a="1"/>
  <c r="AK5159" i="8" s="1"/>
  <c r="D5159" i="8" s="1" a="1"/>
  <c r="D5159" i="8" s="1"/>
  <c r="AK3474" i="8" a="1"/>
  <c r="AK3474" i="8" s="1"/>
  <c r="AJ636" i="8"/>
  <c r="AK636" i="8" s="1" a="1"/>
  <c r="AK636" i="8" s="1"/>
  <c r="D636" i="8" s="1" a="1"/>
  <c r="D636" i="8" s="1"/>
  <c r="AK631" i="8" a="1"/>
  <c r="AK631" i="8" s="1"/>
  <c r="D631" i="8" s="1" a="1"/>
  <c r="D631" i="8" s="1"/>
  <c r="AJ620" i="8"/>
  <c r="AK620" i="8" s="1" a="1"/>
  <c r="AK620" i="8" s="1"/>
  <c r="D620" i="8" s="1" a="1"/>
  <c r="D620" i="8" s="1"/>
  <c r="AK615" i="8" a="1"/>
  <c r="AK615" i="8" s="1"/>
  <c r="AJ604" i="8"/>
  <c r="AK604" i="8" s="1" a="1"/>
  <c r="AK604" i="8" s="1"/>
  <c r="D604" i="8" s="1" a="1"/>
  <c r="D604" i="8" s="1"/>
  <c r="AJ5691" i="8"/>
  <c r="AK5691" i="8" s="1" a="1"/>
  <c r="AK5691" i="8" s="1"/>
  <c r="D5691" i="8" s="1" a="1"/>
  <c r="D5691" i="8" s="1"/>
  <c r="AJ5167" i="8"/>
  <c r="AK5167" i="8" s="1" a="1"/>
  <c r="AK5167" i="8" s="1"/>
  <c r="D5167" i="8" s="1" a="1"/>
  <c r="D5167" i="8" s="1"/>
  <c r="AJ589" i="8"/>
  <c r="AK589" i="8" s="1" a="1"/>
  <c r="AK589" i="8" s="1"/>
  <c r="D589" i="8" s="1" a="1"/>
  <c r="D589" i="8" s="1"/>
  <c r="AJ581" i="8"/>
  <c r="AK581" i="8" s="1" a="1"/>
  <c r="AK581" i="8" s="1"/>
  <c r="D581" i="8" s="1" a="1"/>
  <c r="D581" i="8" s="1"/>
  <c r="AJ573" i="8"/>
  <c r="AK573" i="8" s="1" a="1"/>
  <c r="AK573" i="8" s="1"/>
  <c r="D573" i="8" s="1" a="1"/>
  <c r="D573" i="8" s="1"/>
  <c r="AJ565" i="8"/>
  <c r="AK565" i="8" s="1" a="1"/>
  <c r="AK565" i="8" s="1"/>
  <c r="D565" i="8" s="1" a="1"/>
  <c r="D565" i="8" s="1"/>
  <c r="AJ7091" i="8"/>
  <c r="AK7091" i="8" s="1" a="1"/>
  <c r="AK7091" i="8" s="1"/>
  <c r="D7091" i="8" s="1" a="1"/>
  <c r="D7091" i="8" s="1"/>
  <c r="AJ5135" i="8"/>
  <c r="AK5135" i="8" s="1" a="1"/>
  <c r="AK5135" i="8" s="1"/>
  <c r="D5135" i="8" s="1" a="1"/>
  <c r="D5135" i="8" s="1"/>
  <c r="AJ4207" i="8"/>
  <c r="AK4207" i="8" s="1" a="1"/>
  <c r="AK4207" i="8" s="1"/>
  <c r="D4207" i="8" s="1" a="1"/>
  <c r="D4207" i="8" s="1"/>
  <c r="AJ4199" i="8"/>
  <c r="AK4199" i="8" s="1" a="1"/>
  <c r="AK4199" i="8" s="1"/>
  <c r="D4199" i="8" s="1" a="1"/>
  <c r="D4199" i="8" s="1"/>
  <c r="AJ4191" i="8"/>
  <c r="AK4191" i="8" s="1" a="1"/>
  <c r="AK4191" i="8" s="1"/>
  <c r="D4191" i="8" s="1" a="1"/>
  <c r="D4191" i="8" s="1"/>
  <c r="AK4185" i="8" a="1"/>
  <c r="AK4185" i="8" s="1"/>
  <c r="AJ4183" i="8"/>
  <c r="AK4183" i="8" s="1" a="1"/>
  <c r="AK4183" i="8" s="1"/>
  <c r="D4183" i="8" s="1" a="1"/>
  <c r="D4183" i="8" s="1"/>
  <c r="AK4177" i="8" a="1"/>
  <c r="AK4177" i="8" s="1"/>
  <c r="D4177" i="8" s="1" a="1"/>
  <c r="D4177" i="8" s="1"/>
  <c r="AJ4175" i="8"/>
  <c r="AK4175" i="8" s="1" a="1"/>
  <c r="AK4175" i="8" s="1"/>
  <c r="D4175" i="8" s="1" a="1"/>
  <c r="D4175" i="8" s="1"/>
  <c r="AK5701" i="8" a="1"/>
  <c r="AK5701" i="8" s="1"/>
  <c r="D5701" i="8" s="1" a="1"/>
  <c r="D5701" i="8" s="1"/>
  <c r="AJ5699" i="8"/>
  <c r="AK5699" i="8" s="1" a="1"/>
  <c r="AK5699" i="8" s="1"/>
  <c r="D5699" i="8" s="1" a="1"/>
  <c r="D5699" i="8" s="1"/>
  <c r="AK5500" i="8" a="1"/>
  <c r="AK5500" i="8" s="1"/>
  <c r="D5500" i="8" s="1" a="1"/>
  <c r="D5500" i="8" s="1"/>
  <c r="AK4090" i="8" a="1"/>
  <c r="AK4090" i="8" s="1"/>
  <c r="D4090" i="8" s="1" a="1"/>
  <c r="D4090" i="8" s="1"/>
  <c r="AK1489" i="8" a="1"/>
  <c r="AK1489" i="8" s="1"/>
  <c r="D1489" i="8" s="1" a="1"/>
  <c r="D1489" i="8" s="1"/>
  <c r="AK1481" i="8" a="1"/>
  <c r="AK1481" i="8" s="1"/>
  <c r="D1481" i="8" s="1" a="1"/>
  <c r="D1481" i="8" s="1"/>
  <c r="AK1473" i="8" a="1"/>
  <c r="AK1473" i="8" s="1"/>
  <c r="D1473" i="8" s="1" a="1"/>
  <c r="D1473" i="8" s="1"/>
  <c r="AK3048" i="8" a="1"/>
  <c r="AK3048" i="8" s="1"/>
  <c r="D3048" i="8" s="1" a="1"/>
  <c r="D3048" i="8" s="1"/>
  <c r="AK2785" i="8" a="1"/>
  <c r="AK2785" i="8" s="1"/>
  <c r="D2785" i="8" s="1" a="1"/>
  <c r="D2785" i="8" s="1"/>
  <c r="AK2777" i="8" a="1"/>
  <c r="AK2777" i="8" s="1"/>
  <c r="D2777" i="8" s="1" a="1"/>
  <c r="D2777" i="8" s="1"/>
  <c r="AK4297" i="8" a="1"/>
  <c r="AK4297" i="8" s="1"/>
  <c r="D4297" i="8" s="1" a="1"/>
  <c r="D4297" i="8" s="1"/>
  <c r="AK4289" i="8" a="1"/>
  <c r="AK4289" i="8" s="1"/>
  <c r="D4289" i="8" s="1" a="1"/>
  <c r="D4289" i="8" s="1"/>
  <c r="AK4281" i="8" a="1"/>
  <c r="AK4281" i="8" s="1"/>
  <c r="D4281" i="8" s="1" a="1"/>
  <c r="D4281" i="8" s="1"/>
  <c r="AK3766" i="8" a="1"/>
  <c r="AK3766" i="8" s="1"/>
  <c r="D3766" i="8" s="1" a="1"/>
  <c r="D3766" i="8" s="1"/>
  <c r="AK6205" i="8" a="1"/>
  <c r="AK6205" i="8" s="1"/>
  <c r="D6205" i="8" s="1" a="1"/>
  <c r="D6205" i="8" s="1"/>
  <c r="AK8019" i="8" a="1"/>
  <c r="AK8019" i="8" s="1"/>
  <c r="D8019" i="8" s="1" a="1"/>
  <c r="D8019" i="8" s="1"/>
  <c r="AK8011" i="8" a="1"/>
  <c r="AK8011" i="8" s="1"/>
  <c r="D8011" i="8" s="1" a="1"/>
  <c r="D8011" i="8" s="1"/>
  <c r="AK8003" i="8" a="1"/>
  <c r="AK8003" i="8" s="1"/>
  <c r="D8003" i="8" s="1" a="1"/>
  <c r="D8003" i="8" s="1"/>
  <c r="AK7218" i="8" a="1"/>
  <c r="AK7218" i="8" s="1"/>
  <c r="D7218" i="8" s="1" a="1"/>
  <c r="D7218" i="8" s="1"/>
  <c r="AK7210" i="8" a="1"/>
  <c r="AK7210" i="8" s="1"/>
  <c r="D7210" i="8" s="1" a="1"/>
  <c r="D7210" i="8" s="1"/>
  <c r="AK7202" i="8" a="1"/>
  <c r="AK7202" i="8" s="1"/>
  <c r="D7202" i="8" s="1" a="1"/>
  <c r="D7202" i="8" s="1"/>
  <c r="AK5096" i="8" a="1"/>
  <c r="AK5096" i="8" s="1"/>
  <c r="D5096" i="8" s="1" a="1"/>
  <c r="D5096" i="8" s="1"/>
  <c r="AK1578" i="8" a="1"/>
  <c r="AK1578" i="8" s="1"/>
  <c r="D1578" i="8" s="1" a="1"/>
  <c r="D1578" i="8" s="1"/>
  <c r="AK1358" i="8" a="1"/>
  <c r="AK1358" i="8" s="1"/>
  <c r="D1358" i="8" s="1" a="1"/>
  <c r="D1358" i="8" s="1"/>
  <c r="AK4341" i="8" a="1"/>
  <c r="AK4341" i="8" s="1"/>
  <c r="D4341" i="8" s="1" a="1"/>
  <c r="D4341" i="8" s="1"/>
  <c r="AK4333" i="8" a="1"/>
  <c r="AK4333" i="8" s="1"/>
  <c r="D4333" i="8" s="1" a="1"/>
  <c r="D4333" i="8" s="1"/>
  <c r="AK4325" i="8" a="1"/>
  <c r="AK4325" i="8" s="1"/>
  <c r="D4325" i="8" s="1" a="1"/>
  <c r="D4325" i="8" s="1"/>
  <c r="AK8636" i="8" a="1"/>
  <c r="AK8636" i="8" s="1"/>
  <c r="D8636" i="8" s="1" a="1"/>
  <c r="D8636" i="8" s="1"/>
  <c r="AK8628" i="8" a="1"/>
  <c r="AK8628" i="8" s="1"/>
  <c r="D8628" i="8" s="1" a="1"/>
  <c r="D8628" i="8" s="1"/>
  <c r="AK8620" i="8" a="1"/>
  <c r="AK8620" i="8" s="1"/>
  <c r="D8620" i="8" s="1" a="1"/>
  <c r="D8620" i="8" s="1"/>
  <c r="AK1650" i="8" a="1"/>
  <c r="AK1650" i="8" s="1"/>
  <c r="D1650" i="8" s="1" a="1"/>
  <c r="D1650" i="8" s="1"/>
  <c r="AK1642" i="8" a="1"/>
  <c r="AK1642" i="8" s="1"/>
  <c r="D1642" i="8" s="1" a="1"/>
  <c r="D1642" i="8" s="1"/>
  <c r="AK4723" i="8" a="1"/>
  <c r="AK4723" i="8" s="1"/>
  <c r="D4723" i="8" s="1" a="1"/>
  <c r="D4723" i="8" s="1"/>
  <c r="AK537" i="8" a="1"/>
  <c r="AK537" i="8" s="1"/>
  <c r="D537" i="8" s="1" a="1"/>
  <c r="D537" i="8" s="1"/>
  <c r="AK529" i="8" a="1"/>
  <c r="AK529" i="8" s="1"/>
  <c r="D529" i="8" s="1" a="1"/>
  <c r="D529" i="8" s="1"/>
  <c r="AK521" i="8" a="1"/>
  <c r="AK521" i="8" s="1"/>
  <c r="D521" i="8" s="1" a="1"/>
  <c r="D521" i="8" s="1"/>
  <c r="AK6860" i="8" a="1"/>
  <c r="AK6860" i="8" s="1"/>
  <c r="D6860" i="8" s="1" a="1"/>
  <c r="D6860" i="8" s="1"/>
  <c r="AK6852" i="8" a="1"/>
  <c r="AK6852" i="8" s="1"/>
  <c r="D6852" i="8" s="1" a="1"/>
  <c r="D6852" i="8" s="1"/>
  <c r="AK6844" i="8" a="1"/>
  <c r="AK6844" i="8" s="1"/>
  <c r="D6844" i="8" s="1" a="1"/>
  <c r="D6844" i="8" s="1"/>
  <c r="AK1980" i="8" a="1"/>
  <c r="AK1980" i="8" s="1"/>
  <c r="D1980" i="8" s="1" a="1"/>
  <c r="D1980" i="8" s="1"/>
  <c r="AK1972" i="8" a="1"/>
  <c r="AK1972" i="8" s="1"/>
  <c r="D1972" i="8" s="1" a="1"/>
  <c r="D1972" i="8" s="1"/>
  <c r="AK1964" i="8" a="1"/>
  <c r="AK1964" i="8" s="1"/>
  <c r="D1964" i="8" s="1" a="1"/>
  <c r="D1964" i="8" s="1"/>
  <c r="AK1526" i="8" a="1"/>
  <c r="AK1526" i="8" s="1"/>
  <c r="AK1518" i="8" a="1"/>
  <c r="AK1518" i="8" s="1"/>
  <c r="D1518" i="8" s="1" a="1"/>
  <c r="D1518" i="8" s="1"/>
  <c r="AK1510" i="8" a="1"/>
  <c r="AK1510" i="8" s="1"/>
  <c r="D1510" i="8" s="1" a="1"/>
  <c r="D1510" i="8" s="1"/>
  <c r="AK1502" i="8" a="1"/>
  <c r="AK1502" i="8" s="1"/>
  <c r="D1502" i="8" s="1" a="1"/>
  <c r="D1502" i="8" s="1"/>
  <c r="AK2098" i="8" a="1"/>
  <c r="AK2098" i="8" s="1"/>
  <c r="AK2090" i="8" a="1"/>
  <c r="AK2090" i="8" s="1"/>
  <c r="AK4751" i="8" a="1"/>
  <c r="AK4751" i="8" s="1"/>
  <c r="D4751" i="8" s="1" a="1"/>
  <c r="D4751" i="8" s="1"/>
  <c r="AK4743" i="8" a="1"/>
  <c r="AK4743" i="8" s="1"/>
  <c r="D4743" i="8" s="1" a="1"/>
  <c r="D4743" i="8" s="1"/>
  <c r="AK4735" i="8" a="1"/>
  <c r="AK4735" i="8" s="1"/>
  <c r="AK5170" i="8" a="1"/>
  <c r="AK5170" i="8" s="1"/>
  <c r="D5170" i="8" s="1" a="1"/>
  <c r="D5170" i="8" s="1"/>
  <c r="AK5158" i="8" a="1"/>
  <c r="AK5158" i="8" s="1"/>
  <c r="D5158" i="8" s="1" a="1"/>
  <c r="D5158" i="8" s="1"/>
  <c r="AJ287" i="8"/>
  <c r="AK287" i="8" s="1" a="1"/>
  <c r="AK287" i="8" s="1"/>
  <c r="D287" i="8" s="1" a="1"/>
  <c r="D287" i="8" s="1"/>
  <c r="AK635" i="8" a="1"/>
  <c r="AK635" i="8" s="1"/>
  <c r="D635" i="8" s="1" a="1"/>
  <c r="D635" i="8" s="1"/>
  <c r="AJ624" i="8"/>
  <c r="AK624" i="8" s="1" a="1"/>
  <c r="AK624" i="8" s="1"/>
  <c r="D624" i="8" s="1" a="1"/>
  <c r="D624" i="8" s="1"/>
  <c r="AK619" i="8" a="1"/>
  <c r="AK619" i="8" s="1"/>
  <c r="D619" i="8" s="1" a="1"/>
  <c r="D619" i="8" s="1"/>
  <c r="AJ608" i="8"/>
  <c r="AK608" i="8" s="1" a="1"/>
  <c r="AK608" i="8" s="1"/>
  <c r="D608" i="8" s="1" a="1"/>
  <c r="D608" i="8" s="1"/>
  <c r="AJ601" i="8"/>
  <c r="AK601" i="8" s="1" a="1"/>
  <c r="AK601" i="8" s="1"/>
  <c r="D601" i="8" s="1" a="1"/>
  <c r="D601" i="8" s="1"/>
  <c r="AJ596" i="8"/>
  <c r="AK596" i="8" s="1" a="1"/>
  <c r="AK596" i="8" s="1"/>
  <c r="D596" i="8" s="1" a="1"/>
  <c r="D596" i="8" s="1"/>
  <c r="AK6726" i="8" a="1"/>
  <c r="AK6726" i="8" s="1"/>
  <c r="D6726" i="8" s="1" a="1"/>
  <c r="D6726" i="8" s="1"/>
  <c r="AK6718" i="8" a="1"/>
  <c r="AK6718" i="8" s="1"/>
  <c r="D6718" i="8" s="1" a="1"/>
  <c r="D6718" i="8" s="1"/>
  <c r="AK4951" i="8" a="1"/>
  <c r="AK4951" i="8" s="1"/>
  <c r="D4951" i="8" s="1" a="1"/>
  <c r="D4951" i="8" s="1"/>
  <c r="AK4943" i="8" a="1"/>
  <c r="AK4943" i="8" s="1"/>
  <c r="D4943" i="8" s="1" a="1"/>
  <c r="D4943" i="8" s="1"/>
  <c r="AK4935" i="8" a="1"/>
  <c r="AK4935" i="8" s="1"/>
  <c r="D4935" i="8" s="1" a="1"/>
  <c r="D4935" i="8" s="1"/>
  <c r="AK4927" i="8" a="1"/>
  <c r="AK4927" i="8" s="1"/>
  <c r="D4927" i="8" s="1" a="1"/>
  <c r="D4927" i="8" s="1"/>
  <c r="AK4919" i="8" a="1"/>
  <c r="AK4919" i="8" s="1"/>
  <c r="D4919" i="8" s="1" a="1"/>
  <c r="D4919" i="8" s="1"/>
  <c r="AK4911" i="8" a="1"/>
  <c r="AK4911" i="8" s="1"/>
  <c r="D4911" i="8" s="1" a="1"/>
  <c r="D4911" i="8" s="1"/>
  <c r="AK4903" i="8" a="1"/>
  <c r="AK4903" i="8" s="1"/>
  <c r="D4903" i="8" s="1" a="1"/>
  <c r="D4903" i="8" s="1"/>
  <c r="AK4895" i="8" a="1"/>
  <c r="AK4895" i="8" s="1"/>
  <c r="D4895" i="8" s="1" a="1"/>
  <c r="D4895" i="8" s="1"/>
  <c r="AK4887" i="8" a="1"/>
  <c r="AK4887" i="8" s="1"/>
  <c r="D4887" i="8" s="1" a="1"/>
  <c r="D4887" i="8" s="1"/>
  <c r="AK4879" i="8" a="1"/>
  <c r="AK4879" i="8" s="1"/>
  <c r="D4879" i="8" s="1" a="1"/>
  <c r="D4879" i="8" s="1"/>
  <c r="AK7534" i="8" a="1"/>
  <c r="AK7534" i="8" s="1"/>
  <c r="D7534" i="8" s="1" a="1"/>
  <c r="D7534" i="8" s="1"/>
  <c r="AK7526" i="8" a="1"/>
  <c r="AK7526" i="8" s="1"/>
  <c r="D7526" i="8" s="1" a="1"/>
  <c r="D7526" i="8" s="1"/>
  <c r="AK7061" i="8" a="1"/>
  <c r="AK7061" i="8" s="1"/>
  <c r="D7061" i="8" s="1" a="1"/>
  <c r="D7061" i="8" s="1"/>
  <c r="AK3655" i="8" a="1"/>
  <c r="AK3655" i="8" s="1"/>
  <c r="D3655" i="8" s="1" a="1"/>
  <c r="D3655" i="8" s="1"/>
  <c r="AK3647" i="8" a="1"/>
  <c r="AK3647" i="8" s="1"/>
  <c r="D3647" i="8" s="1" a="1"/>
  <c r="D3647" i="8" s="1"/>
  <c r="AK3639" i="8" a="1"/>
  <c r="AK3639" i="8" s="1"/>
  <c r="D3639" i="8" s="1" a="1"/>
  <c r="D3639" i="8" s="1"/>
  <c r="AK972" i="8" a="1"/>
  <c r="AK972" i="8" s="1"/>
  <c r="D972" i="8" s="1" a="1"/>
  <c r="D972" i="8" s="1"/>
  <c r="AK5503" i="8" a="1"/>
  <c r="AK5503" i="8" s="1"/>
  <c r="D5503" i="8" s="1" a="1"/>
  <c r="D5503" i="8" s="1"/>
  <c r="AK4093" i="8" a="1"/>
  <c r="AK4093" i="8" s="1"/>
  <c r="D4093" i="8" s="1" a="1"/>
  <c r="D4093" i="8" s="1"/>
  <c r="AK1492" i="8" a="1"/>
  <c r="AK1492" i="8" s="1"/>
  <c r="D1492" i="8" s="1" a="1"/>
  <c r="D1492" i="8" s="1"/>
  <c r="AK1484" i="8" a="1"/>
  <c r="AK1484" i="8" s="1"/>
  <c r="D1484" i="8" s="1" a="1"/>
  <c r="D1484" i="8" s="1"/>
  <c r="AK1476" i="8" a="1"/>
  <c r="AK1476" i="8" s="1"/>
  <c r="D1476" i="8" s="1" a="1"/>
  <c r="D1476" i="8" s="1"/>
  <c r="AK3051" i="8" a="1"/>
  <c r="AK3051" i="8" s="1"/>
  <c r="D3051" i="8" s="1" a="1"/>
  <c r="D3051" i="8" s="1"/>
  <c r="AK2788" i="8" a="1"/>
  <c r="AK2788" i="8" s="1"/>
  <c r="D2788" i="8" s="1" a="1"/>
  <c r="D2788" i="8" s="1"/>
  <c r="AK2780" i="8" a="1"/>
  <c r="AK2780" i="8" s="1"/>
  <c r="D2780" i="8" s="1" a="1"/>
  <c r="D2780" i="8" s="1"/>
  <c r="AK4300" i="8" a="1"/>
  <c r="AK4300" i="8" s="1"/>
  <c r="D4300" i="8" s="1" a="1"/>
  <c r="D4300" i="8" s="1"/>
  <c r="AK4292" i="8" a="1"/>
  <c r="AK4292" i="8" s="1"/>
  <c r="D4292" i="8" s="1" a="1"/>
  <c r="D4292" i="8" s="1"/>
  <c r="AK4284" i="8" a="1"/>
  <c r="AK4284" i="8" s="1"/>
  <c r="D4284" i="8" s="1" a="1"/>
  <c r="D4284" i="8" s="1"/>
  <c r="AK3769" i="8" a="1"/>
  <c r="AK3769" i="8" s="1"/>
  <c r="D3769" i="8" s="1" a="1"/>
  <c r="D3769" i="8" s="1"/>
  <c r="AK3761" i="8" a="1"/>
  <c r="AK3761" i="8" s="1"/>
  <c r="D3761" i="8" s="1" a="1"/>
  <c r="D3761" i="8" s="1"/>
  <c r="AK3753" i="8" a="1"/>
  <c r="AK3753" i="8" s="1"/>
  <c r="D3753" i="8" s="1" a="1"/>
  <c r="D3753" i="8" s="1"/>
  <c r="AK8022" i="8" a="1"/>
  <c r="AK8022" i="8" s="1"/>
  <c r="D8022" i="8" s="1" a="1"/>
  <c r="D8022" i="8" s="1"/>
  <c r="AK8014" i="8" a="1"/>
  <c r="AK8014" i="8" s="1"/>
  <c r="D8014" i="8" s="1" a="1"/>
  <c r="D8014" i="8" s="1"/>
  <c r="AK8006" i="8" a="1"/>
  <c r="AK8006" i="8" s="1"/>
  <c r="D8006" i="8" s="1" a="1"/>
  <c r="D8006" i="8" s="1"/>
  <c r="AK7221" i="8" a="1"/>
  <c r="AK7221" i="8" s="1"/>
  <c r="D7221" i="8" s="1" a="1"/>
  <c r="D7221" i="8" s="1"/>
  <c r="AK7205" i="8" a="1"/>
  <c r="AK7205" i="8" s="1"/>
  <c r="D7205" i="8" s="1" a="1"/>
  <c r="D7205" i="8" s="1"/>
  <c r="AK5099" i="8" a="1"/>
  <c r="AK5099" i="8" s="1"/>
  <c r="D5099" i="8" s="1" a="1"/>
  <c r="D5099" i="8" s="1"/>
  <c r="AK5091" i="8" a="1"/>
  <c r="AK5091" i="8" s="1"/>
  <c r="D5091" i="8" s="1" a="1"/>
  <c r="D5091" i="8" s="1"/>
  <c r="AK6067" i="8" a="1"/>
  <c r="AK6067" i="8" s="1"/>
  <c r="D6067" i="8" s="1" a="1"/>
  <c r="D6067" i="8" s="1"/>
  <c r="AK4336" i="8" a="1"/>
  <c r="AK4336" i="8" s="1"/>
  <c r="D4336" i="8" s="1" a="1"/>
  <c r="D4336" i="8" s="1"/>
  <c r="AK4328" i="8" a="1"/>
  <c r="AK4328" i="8" s="1"/>
  <c r="D4328" i="8" s="1" a="1"/>
  <c r="D4328" i="8" s="1"/>
  <c r="AK8639" i="8" a="1"/>
  <c r="AK8639" i="8" s="1"/>
  <c r="D8639" i="8" s="1" a="1"/>
  <c r="D8639" i="8" s="1"/>
  <c r="AK8631" i="8" a="1"/>
  <c r="AK8631" i="8" s="1"/>
  <c r="D8631" i="8" s="1" a="1"/>
  <c r="D8631" i="8" s="1"/>
  <c r="AK8623" i="8" a="1"/>
  <c r="AK8623" i="8" s="1"/>
  <c r="D8623" i="8" s="1" a="1"/>
  <c r="D8623" i="8" s="1"/>
  <c r="AK1653" i="8" a="1"/>
  <c r="AK1653" i="8" s="1"/>
  <c r="D1653" i="8" s="1" a="1"/>
  <c r="D1653" i="8" s="1"/>
  <c r="AK4726" i="8" a="1"/>
  <c r="AK4726" i="8" s="1"/>
  <c r="D4726" i="8" s="1" a="1"/>
  <c r="D4726" i="8" s="1"/>
  <c r="AK540" i="8" a="1"/>
  <c r="AK540" i="8" s="1"/>
  <c r="D540" i="8" s="1" a="1"/>
  <c r="D540" i="8" s="1"/>
  <c r="AK532" i="8" a="1"/>
  <c r="AK532" i="8" s="1"/>
  <c r="D532" i="8" s="1" a="1"/>
  <c r="D532" i="8" s="1"/>
  <c r="AK6863" i="8" a="1"/>
  <c r="AK6863" i="8" s="1"/>
  <c r="D6863" i="8" s="1" a="1"/>
  <c r="D6863" i="8" s="1"/>
  <c r="AK6855" i="8" a="1"/>
  <c r="AK6855" i="8" s="1"/>
  <c r="D6855" i="8" s="1" a="1"/>
  <c r="D6855" i="8" s="1"/>
  <c r="AK6847" i="8" a="1"/>
  <c r="AK6847" i="8" s="1"/>
  <c r="D6847" i="8" s="1" a="1"/>
  <c r="D6847" i="8" s="1"/>
  <c r="AK1983" i="8" a="1"/>
  <c r="AK1983" i="8" s="1"/>
  <c r="D1983" i="8" s="1" a="1"/>
  <c r="D1983" i="8" s="1"/>
  <c r="AK1975" i="8" a="1"/>
  <c r="AK1975" i="8" s="1"/>
  <c r="AK1967" i="8" a="1"/>
  <c r="AK1967" i="8" s="1"/>
  <c r="AK1959" i="8" a="1"/>
  <c r="AK1959" i="8" s="1"/>
  <c r="AK1521" i="8" a="1"/>
  <c r="AK1521" i="8" s="1"/>
  <c r="AK1505" i="8" a="1"/>
  <c r="AK1505" i="8" s="1"/>
  <c r="AK2101" i="8" a="1"/>
  <c r="AK2101" i="8" s="1"/>
  <c r="AK2093" i="8" a="1"/>
  <c r="AK2093" i="8" s="1"/>
  <c r="AK2085" i="8" a="1"/>
  <c r="AK2085" i="8" s="1"/>
  <c r="AK4746" i="8" a="1"/>
  <c r="AK4746" i="8" s="1"/>
  <c r="AK4738" i="8" a="1"/>
  <c r="AK4738" i="8" s="1"/>
  <c r="AK4730" i="8" a="1"/>
  <c r="AK4730" i="8" s="1"/>
  <c r="AK5162" i="8" a="1"/>
  <c r="AK5162" i="8" s="1"/>
  <c r="AK5160" i="8" a="1"/>
  <c r="AK5160" i="8" s="1"/>
  <c r="AK284" i="8" a="1"/>
  <c r="AK284" i="8" s="1"/>
  <c r="D284" i="8" s="1" a="1"/>
  <c r="D284" i="8" s="1"/>
  <c r="AK621" i="8" a="1"/>
  <c r="AK621" i="8" s="1"/>
  <c r="AK605" i="8" a="1"/>
  <c r="AK605" i="8" s="1"/>
  <c r="D605" i="8" s="1" a="1"/>
  <c r="D605" i="8" s="1"/>
  <c r="AJ588" i="8"/>
  <c r="AK588" i="8" s="1" a="1"/>
  <c r="AK588" i="8" s="1"/>
  <c r="D588" i="8" s="1" a="1"/>
  <c r="D588" i="8" s="1"/>
  <c r="AJ580" i="8"/>
  <c r="AK580" i="8" s="1" a="1"/>
  <c r="AK580" i="8" s="1"/>
  <c r="D580" i="8" s="1" a="1"/>
  <c r="D580" i="8" s="1"/>
  <c r="AJ572" i="8"/>
  <c r="AK572" i="8" s="1" a="1"/>
  <c r="AK572" i="8" s="1"/>
  <c r="D572" i="8" s="1" a="1"/>
  <c r="D572" i="8" s="1"/>
  <c r="AJ564" i="8"/>
  <c r="AK564" i="8" s="1" a="1"/>
  <c r="AK564" i="8" s="1"/>
  <c r="D564" i="8" s="1" a="1"/>
  <c r="D564" i="8" s="1"/>
  <c r="AJ7090" i="8"/>
  <c r="AK7090" i="8" s="1" a="1"/>
  <c r="AK7090" i="8" s="1"/>
  <c r="D7090" i="8" s="1" a="1"/>
  <c r="D7090" i="8" s="1"/>
  <c r="AJ5134" i="8"/>
  <c r="AK5134" i="8" s="1" a="1"/>
  <c r="AK5134" i="8" s="1"/>
  <c r="D5134" i="8" s="1" a="1"/>
  <c r="D5134" i="8" s="1"/>
  <c r="AJ4206" i="8"/>
  <c r="AJ4198" i="8"/>
  <c r="AK4198" i="8" s="1" a="1"/>
  <c r="AK4198" i="8" s="1"/>
  <c r="D4198" i="8" s="1" a="1"/>
  <c r="D4198" i="8" s="1"/>
  <c r="AJ4190" i="8"/>
  <c r="AK4190" i="8" s="1" a="1"/>
  <c r="AK4190" i="8" s="1"/>
  <c r="D4190" i="8" s="1" a="1"/>
  <c r="D4190" i="8" s="1"/>
  <c r="AJ4182" i="8"/>
  <c r="AK4182" i="8" s="1" a="1"/>
  <c r="AK4182" i="8" s="1"/>
  <c r="D4182" i="8" s="1" a="1"/>
  <c r="D4182" i="8" s="1"/>
  <c r="AJ5172" i="8"/>
  <c r="AK5172" i="8" s="1" a="1"/>
  <c r="AK5172" i="8" s="1"/>
  <c r="AJ3471" i="8"/>
  <c r="AK3471" i="8" s="1" a="1"/>
  <c r="AK3471" i="8" s="1"/>
  <c r="D3471" i="8" s="1" a="1"/>
  <c r="D3471" i="8" s="1"/>
  <c r="AK286" i="8" a="1"/>
  <c r="AK286" i="8" s="1"/>
  <c r="AJ628" i="8"/>
  <c r="AK628" i="8" s="1" a="1"/>
  <c r="AK628" i="8" s="1"/>
  <c r="D628" i="8" s="1" a="1"/>
  <c r="D628" i="8" s="1"/>
  <c r="AK623" i="8" a="1"/>
  <c r="AK623" i="8" s="1"/>
  <c r="AJ612" i="8"/>
  <c r="AK612" i="8" s="1" a="1"/>
  <c r="AK612" i="8" s="1"/>
  <c r="D612" i="8" s="1" a="1"/>
  <c r="D612" i="8" s="1"/>
  <c r="AK595" i="8" a="1"/>
  <c r="AK595" i="8" s="1"/>
  <c r="D595" i="8" s="1" a="1"/>
  <c r="D595" i="8" s="1"/>
  <c r="AJ593" i="8"/>
  <c r="AK593" i="8" s="1" a="1"/>
  <c r="AK593" i="8" s="1"/>
  <c r="D593" i="8" s="1" a="1"/>
  <c r="D593" i="8" s="1"/>
  <c r="AK5689" i="8" a="1"/>
  <c r="AK5689" i="8" s="1"/>
  <c r="D5689" i="8" s="1" a="1"/>
  <c r="D5689" i="8" s="1"/>
  <c r="AJ585" i="8"/>
  <c r="AK585" i="8" s="1" a="1"/>
  <c r="AK585" i="8" s="1"/>
  <c r="D585" i="8" s="1" a="1"/>
  <c r="D585" i="8" s="1"/>
  <c r="AJ577" i="8"/>
  <c r="AK577" i="8" s="1" a="1"/>
  <c r="AK577" i="8" s="1"/>
  <c r="D577" i="8" s="1" a="1"/>
  <c r="D577" i="8" s="1"/>
  <c r="AJ569" i="8"/>
  <c r="AK569" i="8" s="1" a="1"/>
  <c r="AK569" i="8" s="1"/>
  <c r="D569" i="8" s="1" a="1"/>
  <c r="D569" i="8" s="1"/>
  <c r="AJ561" i="8"/>
  <c r="AK561" i="8" s="1" a="1"/>
  <c r="AK561" i="8" s="1"/>
  <c r="D561" i="8" s="1" a="1"/>
  <c r="D561" i="8" s="1"/>
  <c r="AJ7087" i="8"/>
  <c r="AK7087" i="8" s="1" a="1"/>
  <c r="AK7087" i="8" s="1"/>
  <c r="D7087" i="8" s="1" a="1"/>
  <c r="D7087" i="8" s="1"/>
  <c r="AJ1394" i="8"/>
  <c r="AK1394" i="8" s="1" a="1"/>
  <c r="AK1394" i="8" s="1"/>
  <c r="D1394" i="8" s="1" a="1"/>
  <c r="D1394" i="8" s="1"/>
  <c r="AJ4203" i="8"/>
  <c r="AK4203" i="8" s="1" a="1"/>
  <c r="AK4203" i="8" s="1"/>
  <c r="D4203" i="8" s="1" a="1"/>
  <c r="D4203" i="8" s="1"/>
  <c r="AJ4195" i="8"/>
  <c r="AK4195" i="8" s="1" a="1"/>
  <c r="AK4195" i="8" s="1"/>
  <c r="D4195" i="8" s="1" a="1"/>
  <c r="D4195" i="8" s="1"/>
  <c r="AJ4187" i="8"/>
  <c r="AK4187" i="8" s="1" a="1"/>
  <c r="AK4187" i="8" s="1"/>
  <c r="D4187" i="8" s="1" a="1"/>
  <c r="D4187" i="8" s="1"/>
  <c r="AJ4179" i="8"/>
  <c r="AK4179" i="8" s="1" a="1"/>
  <c r="AK4179" i="8" s="1"/>
  <c r="D4179" i="8" s="1" a="1"/>
  <c r="D4179" i="8" s="1"/>
  <c r="AJ4171" i="8"/>
  <c r="AK4171" i="8" s="1" a="1"/>
  <c r="AK4171" i="8" s="1"/>
  <c r="D4171" i="8" s="1" a="1"/>
  <c r="D4171" i="8" s="1"/>
  <c r="AJ5695" i="8"/>
  <c r="AK5695" i="8" s="1" a="1"/>
  <c r="AK5695" i="8" s="1"/>
  <c r="D5695" i="8" s="1" a="1"/>
  <c r="D5695" i="8" s="1"/>
  <c r="AK5683" i="8" a="1"/>
  <c r="AK5683" i="8" s="1"/>
  <c r="AK5675" i="8" a="1"/>
  <c r="AK5675" i="8" s="1"/>
  <c r="D5675" i="8" s="1" a="1"/>
  <c r="D5675" i="8" s="1"/>
  <c r="AK5667" i="8" a="1"/>
  <c r="AK5667" i="8" s="1"/>
  <c r="D5667" i="8" s="1" a="1"/>
  <c r="D5667" i="8" s="1"/>
  <c r="AK325" i="8" a="1"/>
  <c r="AK325" i="8" s="1"/>
  <c r="AK317" i="8" a="1"/>
  <c r="AK317" i="8" s="1"/>
  <c r="AK309" i="8" a="1"/>
  <c r="AK309" i="8" s="1"/>
  <c r="D309" i="8" s="1" a="1"/>
  <c r="D309" i="8" s="1"/>
  <c r="AK301" i="8" a="1"/>
  <c r="AK301" i="8" s="1"/>
  <c r="D301" i="8" s="1" a="1"/>
  <c r="D301" i="8" s="1"/>
  <c r="AK293" i="8" a="1"/>
  <c r="AK293" i="8" s="1"/>
  <c r="AK4273" i="8" a="1"/>
  <c r="AK4273" i="8" s="1"/>
  <c r="AK4312" i="8" a="1"/>
  <c r="AK4312" i="8" s="1"/>
  <c r="D4312" i="8" s="1" a="1"/>
  <c r="D4312" i="8" s="1"/>
  <c r="AK6840" i="8" a="1"/>
  <c r="AK6840" i="8" s="1"/>
  <c r="AK2841" i="8" a="1"/>
  <c r="AK2841" i="8" s="1"/>
  <c r="AK7929" i="8" a="1"/>
  <c r="AK7929" i="8" s="1"/>
  <c r="D7929" i="8" s="1" a="1"/>
  <c r="D7929" i="8" s="1"/>
  <c r="AK7921" i="8" a="1"/>
  <c r="AK7921" i="8" s="1"/>
  <c r="AK1902" i="8" a="1"/>
  <c r="AK1902" i="8" s="1"/>
  <c r="AK1894" i="8" a="1"/>
  <c r="AK1894" i="8" s="1"/>
  <c r="D1894" i="8" s="1" a="1"/>
  <c r="D1894" i="8" s="1"/>
  <c r="AK4763" i="8" a="1"/>
  <c r="AK4763" i="8" s="1"/>
  <c r="D4763" i="8" s="1" a="1"/>
  <c r="D4763" i="8" s="1"/>
  <c r="AK1566" i="8" a="1"/>
  <c r="AK1566" i="8" s="1"/>
  <c r="D1566" i="8" s="1" a="1"/>
  <c r="D1566" i="8" s="1"/>
  <c r="AK1558" i="8" a="1"/>
  <c r="AK1558" i="8" s="1"/>
  <c r="AK2259" i="8" a="1"/>
  <c r="AK2259" i="8" s="1"/>
  <c r="D2259" i="8" s="1" a="1"/>
  <c r="D2259" i="8" s="1"/>
  <c r="AK8170" i="8" a="1"/>
  <c r="AK8170" i="8" s="1"/>
  <c r="D8170" i="8" s="1" a="1"/>
  <c r="D8170" i="8" s="1"/>
  <c r="AK8230" i="8" a="1"/>
  <c r="AK8230" i="8" s="1"/>
  <c r="AK8222" i="8" a="1"/>
  <c r="AK8222" i="8" s="1"/>
  <c r="D8222" i="8" s="1" a="1"/>
  <c r="D8222" i="8" s="1"/>
  <c r="AK8214" i="8" a="1"/>
  <c r="AK8214" i="8" s="1"/>
  <c r="D8214" i="8" s="1" a="1"/>
  <c r="D8214" i="8" s="1"/>
  <c r="AK8206" i="8" a="1"/>
  <c r="AK8206" i="8" s="1"/>
  <c r="D8206" i="8" s="1" a="1"/>
  <c r="D8206" i="8" s="1"/>
  <c r="AK8562" i="8" a="1"/>
  <c r="AK8562" i="8" s="1"/>
  <c r="AK3481" i="8" a="1"/>
  <c r="AK3481" i="8" s="1"/>
  <c r="D3481" i="8" s="1" a="1"/>
  <c r="D3481" i="8" s="1"/>
  <c r="AK1420" i="8" a="1"/>
  <c r="AK1420" i="8" s="1"/>
  <c r="D1420" i="8" s="1" a="1"/>
  <c r="D1420" i="8" s="1"/>
  <c r="AK6562" i="8" a="1"/>
  <c r="AK6562" i="8" s="1"/>
  <c r="D6562" i="8" s="1" a="1"/>
  <c r="D6562" i="8" s="1"/>
  <c r="AK6554" i="8" a="1"/>
  <c r="AK6554" i="8" s="1"/>
  <c r="AK6546" i="8" a="1"/>
  <c r="AK6546" i="8" s="1"/>
  <c r="D6546" i="8" s="1" a="1"/>
  <c r="D6546" i="8" s="1"/>
  <c r="AK6538" i="8" a="1"/>
  <c r="AK6538" i="8" s="1"/>
  <c r="AK6530" i="8" a="1"/>
  <c r="AK6530" i="8" s="1"/>
  <c r="D6530" i="8" s="1" a="1"/>
  <c r="D6530" i="8" s="1"/>
  <c r="AK6522" i="8" a="1"/>
  <c r="AK6522" i="8" s="1"/>
  <c r="AK5977" i="8" a="1"/>
  <c r="AK5977" i="8" s="1"/>
  <c r="D5977" i="8" s="1" a="1"/>
  <c r="D5977" i="8" s="1"/>
  <c r="AK5961" i="8" a="1"/>
  <c r="AK5961" i="8" s="1"/>
  <c r="D5961" i="8" s="1" a="1"/>
  <c r="D5961" i="8" s="1"/>
  <c r="AK5953" i="8" a="1"/>
  <c r="AK5953" i="8" s="1"/>
  <c r="AK5083" i="8" a="1"/>
  <c r="AK5083" i="8" s="1"/>
  <c r="D5083" i="8" s="1" a="1"/>
  <c r="D5083" i="8" s="1"/>
  <c r="AK345" i="8" a="1"/>
  <c r="AK345" i="8" s="1"/>
  <c r="AK337" i="8" a="1"/>
  <c r="AK337" i="8" s="1"/>
  <c r="D337" i="8" s="1" a="1"/>
  <c r="D337" i="8" s="1"/>
  <c r="AK3463" i="8" a="1"/>
  <c r="AK3463" i="8" s="1"/>
  <c r="AK3455" i="8" a="1"/>
  <c r="AK3455" i="8" s="1"/>
  <c r="AK195" i="8" a="1"/>
  <c r="AK195" i="8" s="1"/>
  <c r="AK6757" i="8" a="1"/>
  <c r="AK6757" i="8" s="1"/>
  <c r="D6757" i="8" s="1" a="1"/>
  <c r="D6757" i="8" s="1"/>
  <c r="AK5119" i="8" a="1"/>
  <c r="AK5119" i="8" s="1"/>
  <c r="D5119" i="8" s="1" a="1"/>
  <c r="D5119" i="8" s="1"/>
  <c r="AK5454" i="8" a="1"/>
  <c r="AK5454" i="8" s="1"/>
  <c r="D5454" i="8" s="1" a="1"/>
  <c r="D5454" i="8" s="1"/>
  <c r="AK5446" i="8" a="1"/>
  <c r="AK5446" i="8" s="1"/>
  <c r="AK5438" i="8" a="1"/>
  <c r="AK5438" i="8" s="1"/>
  <c r="D5438" i="8" s="1" a="1"/>
  <c r="D5438" i="8" s="1"/>
  <c r="AK2907" i="8" a="1"/>
  <c r="AK2907" i="8" s="1"/>
  <c r="D2907" i="8" s="1" a="1"/>
  <c r="D2907" i="8" s="1"/>
  <c r="AK2899" i="8" a="1"/>
  <c r="AK2899" i="8" s="1"/>
  <c r="AK2891" i="8" a="1"/>
  <c r="AK2891" i="8" s="1"/>
  <c r="D2891" i="8" s="1" a="1"/>
  <c r="D2891" i="8" s="1"/>
  <c r="AK2883" i="8" a="1"/>
  <c r="AK2883" i="8" s="1"/>
  <c r="D2883" i="8" s="1" a="1"/>
  <c r="D2883" i="8" s="1"/>
  <c r="AK2875" i="8" a="1"/>
  <c r="AK2875" i="8" s="1"/>
  <c r="AK1989" i="8" a="1"/>
  <c r="AK1989" i="8" s="1"/>
  <c r="D1989" i="8" s="1" a="1"/>
  <c r="D1989" i="8" s="1"/>
  <c r="AK514" i="8" a="1"/>
  <c r="AK514" i="8" s="1"/>
  <c r="AK506" i="8" a="1"/>
  <c r="AK506" i="8" s="1"/>
  <c r="D506" i="8" s="1" a="1"/>
  <c r="D506" i="8" s="1"/>
  <c r="AK498" i="8" a="1"/>
  <c r="AK498" i="8" s="1"/>
  <c r="D498" i="8" s="1" a="1"/>
  <c r="D498" i="8" s="1"/>
  <c r="AK490" i="8" a="1"/>
  <c r="AK490" i="8" s="1"/>
  <c r="AK482" i="8" a="1"/>
  <c r="AK482" i="8" s="1"/>
  <c r="D482" i="8" s="1" a="1"/>
  <c r="D482" i="8" s="1"/>
  <c r="AK7232" i="8" a="1"/>
  <c r="AK7232" i="8" s="1"/>
  <c r="D7232" i="8" s="1" a="1"/>
  <c r="D7232" i="8" s="1"/>
  <c r="AK7224" i="8" a="1"/>
  <c r="AK7224" i="8" s="1"/>
  <c r="AK7322" i="8" a="1"/>
  <c r="AK7322" i="8" s="1"/>
  <c r="AK7314" i="8" a="1"/>
  <c r="AK7314" i="8" s="1"/>
  <c r="AK7306" i="8" a="1"/>
  <c r="AK7306" i="8" s="1"/>
  <c r="D7306" i="8" s="1" a="1"/>
  <c r="D7306" i="8" s="1"/>
  <c r="AK5718" i="8" a="1"/>
  <c r="AK5718" i="8" s="1"/>
  <c r="AK5710" i="8" a="1"/>
  <c r="AK5710" i="8" s="1"/>
  <c r="AK3292" i="8" a="1"/>
  <c r="AK3292" i="8" s="1"/>
  <c r="AK3284" i="8" a="1"/>
  <c r="AK3284" i="8" s="1"/>
  <c r="AK3276" i="8" a="1"/>
  <c r="AK3276" i="8" s="1"/>
  <c r="D3276" i="8" s="1" a="1"/>
  <c r="D3276" i="8" s="1"/>
  <c r="AK3260" i="8" a="1"/>
  <c r="AK3260" i="8" s="1"/>
  <c r="AK4679" i="8" a="1"/>
  <c r="AK4679" i="8" s="1"/>
  <c r="AK4671" i="8" a="1"/>
  <c r="AK4671" i="8" s="1"/>
  <c r="D4671" i="8" s="1" a="1"/>
  <c r="D4671" i="8" s="1"/>
  <c r="AK4663" i="8" a="1"/>
  <c r="AK4663" i="8" s="1"/>
  <c r="AK4153" i="8" a="1"/>
  <c r="AK4153" i="8" s="1"/>
  <c r="AK4145" i="8" a="1"/>
  <c r="AK4145" i="8" s="1"/>
  <c r="AK7296" i="8" a="1"/>
  <c r="AK7296" i="8" s="1"/>
  <c r="D7296" i="8" s="1" a="1"/>
  <c r="D7296" i="8" s="1"/>
  <c r="AK7275" i="8" a="1"/>
  <c r="AK7275" i="8" s="1"/>
  <c r="AJ2728" i="8"/>
  <c r="AK2728" i="8" s="1" a="1"/>
  <c r="AK2728" i="8" s="1"/>
  <c r="D2728" i="8" s="1" a="1"/>
  <c r="D2728" i="8" s="1"/>
  <c r="AK3005" i="8" a="1"/>
  <c r="AK3005" i="8" s="1"/>
  <c r="AJ2988" i="8"/>
  <c r="AK2988" i="8" s="1" a="1"/>
  <c r="AK2988" i="8" s="1"/>
  <c r="D2988" i="8" s="1" a="1"/>
  <c r="D2988" i="8" s="1"/>
  <c r="AJ4478" i="8"/>
  <c r="AK4478" i="8" s="1" a="1"/>
  <c r="AK4478" i="8" s="1"/>
  <c r="D4478" i="8" s="1" a="1"/>
  <c r="D4478" i="8" s="1"/>
  <c r="AK5048" i="8" a="1"/>
  <c r="AK5048" i="8" s="1"/>
  <c r="D5048" i="8" s="1" a="1"/>
  <c r="D5048" i="8" s="1"/>
  <c r="AJ8457" i="8"/>
  <c r="AK8457" i="8" s="1" a="1"/>
  <c r="AK8457" i="8" s="1"/>
  <c r="D8457" i="8" s="1" a="1"/>
  <c r="D8457" i="8" s="1"/>
  <c r="AJ6808" i="8"/>
  <c r="AK6808" i="8" s="1" a="1"/>
  <c r="AK6808" i="8" s="1"/>
  <c r="D6808" i="8" s="1" a="1"/>
  <c r="D6808" i="8" s="1"/>
  <c r="AJ6805" i="8"/>
  <c r="AK6805" i="8" s="1" a="1"/>
  <c r="AK6805" i="8" s="1"/>
  <c r="D6805" i="8" s="1" a="1"/>
  <c r="D6805" i="8" s="1"/>
  <c r="AK6456" i="8" a="1"/>
  <c r="AK6456" i="8" s="1"/>
  <c r="D6456" i="8" s="1" a="1"/>
  <c r="D6456" i="8" s="1"/>
  <c r="AK5915" i="8" a="1"/>
  <c r="AK5915" i="8" s="1"/>
  <c r="AK5152" i="8" a="1"/>
  <c r="AK5152" i="8" s="1"/>
  <c r="AK5136" i="8" a="1"/>
  <c r="AK5136" i="8" s="1"/>
  <c r="AK6707" i="8" a="1"/>
  <c r="AK6707" i="8" s="1"/>
  <c r="AK5132" i="8" a="1"/>
  <c r="AK5132" i="8" s="1"/>
  <c r="AK600" i="8" a="1"/>
  <c r="AK600" i="8" s="1"/>
  <c r="D600" i="8" s="1" a="1"/>
  <c r="D600" i="8" s="1"/>
  <c r="AK5686" i="8" a="1"/>
  <c r="AK5686" i="8" s="1"/>
  <c r="D5686" i="8" s="1" a="1"/>
  <c r="D5686" i="8" s="1"/>
  <c r="AK5678" i="8" a="1"/>
  <c r="AK5678" i="8" s="1"/>
  <c r="AK5670" i="8" a="1"/>
  <c r="AK5670" i="8" s="1"/>
  <c r="D5670" i="8" s="1" a="1"/>
  <c r="D5670" i="8" s="1"/>
  <c r="AK328" i="8" a="1"/>
  <c r="AK328" i="8" s="1"/>
  <c r="D328" i="8" s="1" a="1"/>
  <c r="D328" i="8" s="1"/>
  <c r="AK320" i="8" a="1"/>
  <c r="AK320" i="8" s="1"/>
  <c r="D320" i="8" s="1" a="1"/>
  <c r="D320" i="8" s="1"/>
  <c r="AK312" i="8" a="1"/>
  <c r="AK312" i="8" s="1"/>
  <c r="AK304" i="8" a="1"/>
  <c r="AK304" i="8" s="1"/>
  <c r="D304" i="8" s="1" a="1"/>
  <c r="D304" i="8" s="1"/>
  <c r="AK296" i="8" a="1"/>
  <c r="AK296" i="8" s="1"/>
  <c r="D296" i="8" s="1" a="1"/>
  <c r="D296" i="8" s="1"/>
  <c r="AK4276" i="8" a="1"/>
  <c r="AK4276" i="8" s="1"/>
  <c r="D4276" i="8" s="1" a="1"/>
  <c r="D4276" i="8" s="1"/>
  <c r="AK8618" i="8" a="1"/>
  <c r="AK8618" i="8" s="1"/>
  <c r="AK2844" i="8" a="1"/>
  <c r="AK2844" i="8" s="1"/>
  <c r="D2844" i="8" s="1" a="1"/>
  <c r="D2844" i="8" s="1"/>
  <c r="AK7932" i="8" a="1"/>
  <c r="AK7932" i="8" s="1"/>
  <c r="D7932" i="8" s="1" a="1"/>
  <c r="D7932" i="8" s="1"/>
  <c r="AK7924" i="8" a="1"/>
  <c r="AK7924" i="8" s="1"/>
  <c r="D7924" i="8" s="1" a="1"/>
  <c r="D7924" i="8" s="1"/>
  <c r="AK2834" i="8" a="1"/>
  <c r="AK2834" i="8" s="1"/>
  <c r="D2834" i="8" s="1" a="1"/>
  <c r="D2834" i="8" s="1"/>
  <c r="AK1897" i="8" a="1"/>
  <c r="AK1897" i="8" s="1"/>
  <c r="AK2291" i="8" a="1"/>
  <c r="AK2291" i="8" s="1"/>
  <c r="D2291" i="8" s="1" a="1"/>
  <c r="D2291" i="8" s="1"/>
  <c r="AK4758" i="8" a="1"/>
  <c r="AK4758" i="8" s="1"/>
  <c r="D4758" i="8" s="1" a="1"/>
  <c r="D4758" i="8" s="1"/>
  <c r="AK1561" i="8" a="1"/>
  <c r="AK1561" i="8" s="1"/>
  <c r="D1561" i="8" s="1" a="1"/>
  <c r="D1561" i="8" s="1"/>
  <c r="AK2262" i="8" a="1"/>
  <c r="AK2262" i="8" s="1"/>
  <c r="AK8173" i="8" a="1"/>
  <c r="AK8173" i="8" s="1"/>
  <c r="D8173" i="8" s="1" a="1"/>
  <c r="D8173" i="8" s="1"/>
  <c r="AK8233" i="8" a="1"/>
  <c r="AK8233" i="8" s="1"/>
  <c r="D8233" i="8" s="1" a="1"/>
  <c r="D8233" i="8" s="1"/>
  <c r="AK8225" i="8" a="1"/>
  <c r="AK8225" i="8" s="1"/>
  <c r="D8225" i="8" s="1" a="1"/>
  <c r="D8225" i="8" s="1"/>
  <c r="AK8217" i="8" a="1"/>
  <c r="AK8217" i="8" s="1"/>
  <c r="AK8209" i="8" a="1"/>
  <c r="AK8209" i="8" s="1"/>
  <c r="D8209" i="8" s="1" a="1"/>
  <c r="D8209" i="8" s="1"/>
  <c r="AK3484" i="8" a="1"/>
  <c r="AK3484" i="8" s="1"/>
  <c r="AK1423" i="8" a="1"/>
  <c r="AK1423" i="8" s="1"/>
  <c r="D1423" i="8" s="1" a="1"/>
  <c r="D1423" i="8" s="1"/>
  <c r="AK1415" i="8" a="1"/>
  <c r="AK1415" i="8" s="1"/>
  <c r="D1415" i="8" s="1" a="1"/>
  <c r="D1415" i="8" s="1"/>
  <c r="AK6549" i="8" a="1"/>
  <c r="AK6549" i="8" s="1"/>
  <c r="AK6541" i="8" a="1"/>
  <c r="AK6541" i="8" s="1"/>
  <c r="D6541" i="8" s="1" a="1"/>
  <c r="D6541" i="8" s="1"/>
  <c r="AK6533" i="8" a="1"/>
  <c r="AK6533" i="8" s="1"/>
  <c r="D6533" i="8" s="1" a="1"/>
  <c r="D6533" i="8" s="1"/>
  <c r="AK6525" i="8" a="1"/>
  <c r="AK6525" i="8" s="1"/>
  <c r="D6525" i="8" s="1" a="1"/>
  <c r="D6525" i="8" s="1"/>
  <c r="AK5980" i="8" a="1"/>
  <c r="AK5980" i="8" s="1"/>
  <c r="AK5972" i="8" a="1"/>
  <c r="AK5972" i="8" s="1"/>
  <c r="D5972" i="8" s="1" a="1"/>
  <c r="D5972" i="8" s="1"/>
  <c r="AK5964" i="8" a="1"/>
  <c r="AK5964" i="8" s="1"/>
  <c r="D5964" i="8" s="1" a="1"/>
  <c r="D5964" i="8" s="1"/>
  <c r="AK5956" i="8" a="1"/>
  <c r="AK5956" i="8" s="1"/>
  <c r="D5956" i="8" s="1" a="1"/>
  <c r="D5956" i="8" s="1"/>
  <c r="AK5948" i="8" a="1"/>
  <c r="AK5948" i="8" s="1"/>
  <c r="AK5078" i="8" a="1"/>
  <c r="AK5078" i="8" s="1"/>
  <c r="D5078" i="8" s="1" a="1"/>
  <c r="D5078" i="8" s="1"/>
  <c r="AK332" i="8" a="1"/>
  <c r="AK332" i="8" s="1"/>
  <c r="D332" i="8" s="1" a="1"/>
  <c r="D332" i="8" s="1"/>
  <c r="AK3458" i="8" a="1"/>
  <c r="AK3458" i="8" s="1"/>
  <c r="D3458" i="8" s="1" a="1"/>
  <c r="D3458" i="8" s="1"/>
  <c r="AK198" i="8" a="1"/>
  <c r="AK198" i="8" s="1"/>
  <c r="D198" i="8" s="1" a="1"/>
  <c r="D198" i="8" s="1"/>
  <c r="AK6760" i="8" a="1"/>
  <c r="AK6760" i="8" s="1"/>
  <c r="D6760" i="8" s="1" a="1"/>
  <c r="D6760" i="8" s="1"/>
  <c r="AK6752" i="8" a="1"/>
  <c r="AK6752" i="8" s="1"/>
  <c r="D6752" i="8" s="1" a="1"/>
  <c r="D6752" i="8" s="1"/>
  <c r="AK5114" i="8" a="1"/>
  <c r="AK5114" i="8" s="1"/>
  <c r="AK5457" i="8" a="1"/>
  <c r="AK5457" i="8" s="1"/>
  <c r="D5457" i="8" s="1" a="1"/>
  <c r="D5457" i="8" s="1"/>
  <c r="AK5449" i="8" a="1"/>
  <c r="AK5449" i="8" s="1"/>
  <c r="AK5441" i="8" a="1"/>
  <c r="AK5441" i="8" s="1"/>
  <c r="AK2910" i="8" a="1"/>
  <c r="AK2910" i="8" s="1"/>
  <c r="AK2902" i="8" a="1"/>
  <c r="AK2902" i="8" s="1"/>
  <c r="D2902" i="8" s="1" a="1"/>
  <c r="D2902" i="8" s="1"/>
  <c r="AK2894" i="8" a="1"/>
  <c r="AK2894" i="8" s="1"/>
  <c r="D2894" i="8" s="1" a="1"/>
  <c r="D2894" i="8" s="1"/>
  <c r="AK2886" i="8" a="1"/>
  <c r="AK2886" i="8" s="1"/>
  <c r="AK2878" i="8" a="1"/>
  <c r="AK2878" i="8" s="1"/>
  <c r="AK1992" i="8" a="1"/>
  <c r="AK1992" i="8" s="1"/>
  <c r="D1992" i="8" s="1" a="1"/>
  <c r="D1992" i="8" s="1"/>
  <c r="AK517" i="8" a="1"/>
  <c r="AK517" i="8" s="1"/>
  <c r="AK509" i="8" a="1"/>
  <c r="AK509" i="8" s="1"/>
  <c r="AK501" i="8" a="1"/>
  <c r="AK501" i="8" s="1"/>
  <c r="AK493" i="8" a="1"/>
  <c r="AK493" i="8" s="1"/>
  <c r="D493" i="8" s="1" a="1"/>
  <c r="D493" i="8" s="1"/>
  <c r="AK485" i="8" a="1"/>
  <c r="AK485" i="8" s="1"/>
  <c r="D485" i="8" s="1" a="1"/>
  <c r="D485" i="8" s="1"/>
  <c r="AK2568" i="8" a="1"/>
  <c r="AK2568" i="8" s="1"/>
  <c r="AK7227" i="8" a="1"/>
  <c r="AK7227" i="8" s="1"/>
  <c r="AK7325" i="8" a="1"/>
  <c r="AK7325" i="8" s="1"/>
  <c r="D7325" i="8" s="1" a="1"/>
  <c r="D7325" i="8" s="1"/>
  <c r="AK7317" i="8" a="1"/>
  <c r="AK7317" i="8" s="1"/>
  <c r="AK5721" i="8" a="1"/>
  <c r="AK5721" i="8" s="1"/>
  <c r="AK5713" i="8" a="1"/>
  <c r="AK5713" i="8" s="1"/>
  <c r="D5713" i="8" s="1" a="1"/>
  <c r="D5713" i="8" s="1"/>
  <c r="AK5705" i="8" a="1"/>
  <c r="AK5705" i="8" s="1"/>
  <c r="AK3287" i="8" a="1"/>
  <c r="AK3287" i="8" s="1"/>
  <c r="AK3279" i="8" a="1"/>
  <c r="AK3279" i="8" s="1"/>
  <c r="AK3271" i="8" a="1"/>
  <c r="AK3271" i="8" s="1"/>
  <c r="AK3263" i="8" a="1"/>
  <c r="AK3263" i="8" s="1"/>
  <c r="AK4674" i="8" a="1"/>
  <c r="AK4674" i="8" s="1"/>
  <c r="AK4666" i="8" a="1"/>
  <c r="AK4666" i="8" s="1"/>
  <c r="AK4658" i="8" a="1"/>
  <c r="AK4658" i="8" s="1"/>
  <c r="AK4148" i="8" a="1"/>
  <c r="AK4148" i="8" s="1"/>
  <c r="AK7299" i="8" a="1"/>
  <c r="AK7299" i="8" s="1"/>
  <c r="AK7291" i="8" a="1"/>
  <c r="AK7291" i="8" s="1"/>
  <c r="AK7284" i="8" a="1"/>
  <c r="AK7284" i="8" s="1"/>
  <c r="AK7281" i="8" a="1"/>
  <c r="AK7281" i="8" s="1"/>
  <c r="AK7271" i="8" a="1"/>
  <c r="AK7271" i="8" s="1"/>
  <c r="AJ2724" i="8"/>
  <c r="AK2724" i="8" s="1" a="1"/>
  <c r="AK2724" i="8" s="1"/>
  <c r="AK3014" i="8" a="1"/>
  <c r="AK3014" i="8" s="1"/>
  <c r="AK3011" i="8" a="1"/>
  <c r="AK3011" i="8" s="1"/>
  <c r="AK2999" i="8" a="1"/>
  <c r="AK2999" i="8" s="1"/>
  <c r="D2999" i="8" s="1" a="1"/>
  <c r="D2999" i="8" s="1"/>
  <c r="AK2985" i="8" a="1"/>
  <c r="AK2985" i="8" s="1"/>
  <c r="AK4683" i="8" a="1"/>
  <c r="AK4683" i="8" s="1"/>
  <c r="AK8448" i="8" a="1"/>
  <c r="AK8448" i="8" s="1"/>
  <c r="AJ8437" i="8"/>
  <c r="AK8437" i="8" s="1" a="1"/>
  <c r="AK8437" i="8" s="1"/>
  <c r="D8437" i="8" s="1" a="1"/>
  <c r="D8437" i="8" s="1"/>
  <c r="AK7277" i="8" a="1"/>
  <c r="AK7277" i="8" s="1"/>
  <c r="AK3007" i="8" a="1"/>
  <c r="AK3007" i="8" s="1"/>
  <c r="AK3003" i="8" a="1"/>
  <c r="AK3003" i="8" s="1"/>
  <c r="D3003" i="8" s="1" a="1"/>
  <c r="D3003" i="8" s="1"/>
  <c r="AJ2992" i="8"/>
  <c r="AK2992" i="8" s="1" a="1"/>
  <c r="AK2992" i="8" s="1"/>
  <c r="D2992" i="8" s="1" a="1"/>
  <c r="D2992" i="8" s="1"/>
  <c r="AJ4482" i="8"/>
  <c r="AK4482" i="8" s="1" a="1"/>
  <c r="AK4482" i="8" s="1"/>
  <c r="D4482" i="8" s="1" a="1"/>
  <c r="D4482" i="8" s="1"/>
  <c r="AJ5045" i="8"/>
  <c r="AK5045" i="8" s="1" a="1"/>
  <c r="AK5045" i="8" s="1"/>
  <c r="D5045" i="8" s="1" a="1"/>
  <c r="D5045" i="8" s="1"/>
  <c r="AJ8445" i="8"/>
  <c r="AK8445" i="8" s="1" a="1"/>
  <c r="AK8445" i="8" s="1"/>
  <c r="D8445" i="8" s="1" a="1"/>
  <c r="D8445" i="8" s="1"/>
  <c r="AK2399" i="8" a="1"/>
  <c r="AK2399" i="8" s="1"/>
  <c r="AK7273" i="8" a="1"/>
  <c r="AK7273" i="8" s="1"/>
  <c r="D7273" i="8" s="1" a="1"/>
  <c r="D7273" i="8" s="1"/>
  <c r="AK2987" i="8" a="1"/>
  <c r="AK2987" i="8" s="1"/>
  <c r="AJ8461" i="8"/>
  <c r="AK8461" i="8" s="1" a="1"/>
  <c r="AK8461" i="8" s="1"/>
  <c r="D8461" i="8" s="1" a="1"/>
  <c r="D8461" i="8" s="1"/>
  <c r="AJ8453" i="8"/>
  <c r="AK8453" i="8" s="1" a="1"/>
  <c r="AK8453" i="8" s="1"/>
  <c r="D8453" i="8" s="1" a="1"/>
  <c r="D8453" i="8" s="1"/>
  <c r="AJ6813" i="8"/>
  <c r="AK6813" i="8" s="1" a="1"/>
  <c r="AK6813" i="8" s="1"/>
  <c r="D6813" i="8" s="1" a="1"/>
  <c r="D6813" i="8" s="1"/>
  <c r="AK5687" i="8" a="1"/>
  <c r="AK5687" i="8" s="1"/>
  <c r="D5687" i="8" s="1" a="1"/>
  <c r="D5687" i="8" s="1"/>
  <c r="AK5679" i="8" a="1"/>
  <c r="AK5679" i="8" s="1"/>
  <c r="AK5671" i="8" a="1"/>
  <c r="AK5671" i="8" s="1"/>
  <c r="D5671" i="8" s="1" a="1"/>
  <c r="D5671" i="8" s="1"/>
  <c r="AK329" i="8" a="1"/>
  <c r="AK329" i="8" s="1"/>
  <c r="D329" i="8" s="1" a="1"/>
  <c r="D329" i="8" s="1"/>
  <c r="AK321" i="8" a="1"/>
  <c r="AK321" i="8" s="1"/>
  <c r="D321" i="8" s="1" a="1"/>
  <c r="D321" i="8" s="1"/>
  <c r="AK313" i="8" a="1"/>
  <c r="AK313" i="8" s="1"/>
  <c r="D313" i="8" s="1" a="1"/>
  <c r="D313" i="8" s="1"/>
  <c r="AK305" i="8" a="1"/>
  <c r="AK305" i="8" s="1"/>
  <c r="D305" i="8" s="1" a="1"/>
  <c r="D305" i="8" s="1"/>
  <c r="AK297" i="8" a="1"/>
  <c r="AK297" i="8" s="1"/>
  <c r="D297" i="8" s="1" a="1"/>
  <c r="D297" i="8" s="1"/>
  <c r="AK4277" i="8" a="1"/>
  <c r="AK4277" i="8" s="1"/>
  <c r="D4277" i="8" s="1" a="1"/>
  <c r="D4277" i="8" s="1"/>
  <c r="AK4269" i="8" a="1"/>
  <c r="AK4269" i="8" s="1"/>
  <c r="D4269" i="8" s="1" a="1"/>
  <c r="D4269" i="8" s="1"/>
  <c r="AK8127" i="8" a="1"/>
  <c r="AK8127" i="8" s="1"/>
  <c r="D8127" i="8" s="1" a="1"/>
  <c r="D8127" i="8" s="1"/>
  <c r="AK4308" i="8" a="1"/>
  <c r="AK4308" i="8" s="1"/>
  <c r="D4308" i="8" s="1" a="1"/>
  <c r="D4308" i="8" s="1"/>
  <c r="AK2845" i="8" a="1"/>
  <c r="AK2845" i="8" s="1"/>
  <c r="D2845" i="8" s="1" a="1"/>
  <c r="D2845" i="8" s="1"/>
  <c r="AK2837" i="8" a="1"/>
  <c r="AK2837" i="8" s="1"/>
  <c r="D2837" i="8" s="1" a="1"/>
  <c r="D2837" i="8" s="1"/>
  <c r="AK7933" i="8" a="1"/>
  <c r="AK7933" i="8" s="1"/>
  <c r="D7933" i="8" s="1" a="1"/>
  <c r="D7933" i="8" s="1"/>
  <c r="AK7925" i="8" a="1"/>
  <c r="AK7925" i="8" s="1"/>
  <c r="D7925" i="8" s="1" a="1"/>
  <c r="D7925" i="8" s="1"/>
  <c r="AK2835" i="8" a="1"/>
  <c r="AK2835" i="8" s="1"/>
  <c r="D2835" i="8" s="1" a="1"/>
  <c r="D2835" i="8" s="1"/>
  <c r="AK1898" i="8" a="1"/>
  <c r="AK1898" i="8" s="1"/>
  <c r="D1898" i="8" s="1" a="1"/>
  <c r="D1898" i="8" s="1"/>
  <c r="AK2292" i="8" a="1"/>
  <c r="AK2292" i="8" s="1"/>
  <c r="AK4759" i="8" a="1"/>
  <c r="AK4759" i="8" s="1"/>
  <c r="D4759" i="8" s="1" a="1"/>
  <c r="D4759" i="8" s="1"/>
  <c r="AK1562" i="8" a="1"/>
  <c r="AK1562" i="8" s="1"/>
  <c r="D1562" i="8" s="1" a="1"/>
  <c r="D1562" i="8" s="1"/>
  <c r="AK2255" i="8" a="1"/>
  <c r="AK2255" i="8" s="1"/>
  <c r="D2255" i="8" s="1" a="1"/>
  <c r="D2255" i="8" s="1"/>
  <c r="AK8234" i="8" a="1"/>
  <c r="AK8234" i="8" s="1"/>
  <c r="D8234" i="8" s="1" a="1"/>
  <c r="D8234" i="8" s="1"/>
  <c r="AK8218" i="8" a="1"/>
  <c r="AK8218" i="8" s="1"/>
  <c r="AK8210" i="8" a="1"/>
  <c r="AK8210" i="8" s="1"/>
  <c r="D8210" i="8" s="1" a="1"/>
  <c r="D8210" i="8" s="1"/>
  <c r="AK8202" i="8" a="1"/>
  <c r="AK8202" i="8" s="1"/>
  <c r="AK3485" i="8" a="1"/>
  <c r="AK3485" i="8" s="1"/>
  <c r="D3485" i="8" s="1" a="1"/>
  <c r="D3485" i="8" s="1"/>
  <c r="AK3477" i="8" a="1"/>
  <c r="AK3477" i="8" s="1"/>
  <c r="AK1416" i="8" a="1"/>
  <c r="AK1416" i="8" s="1"/>
  <c r="D1416" i="8" s="1" a="1"/>
  <c r="D1416" i="8" s="1"/>
  <c r="AK6558" i="8" a="1"/>
  <c r="AK6558" i="8" s="1"/>
  <c r="AK6550" i="8" a="1"/>
  <c r="AK6550" i="8" s="1"/>
  <c r="D6550" i="8" s="1" a="1"/>
  <c r="D6550" i="8" s="1"/>
  <c r="AK6542" i="8" a="1"/>
  <c r="AK6542" i="8" s="1"/>
  <c r="AK6534" i="8" a="1"/>
  <c r="AK6534" i="8" s="1"/>
  <c r="D6534" i="8" s="1" a="1"/>
  <c r="D6534" i="8" s="1"/>
  <c r="AK6526" i="8" a="1"/>
  <c r="AK6526" i="8" s="1"/>
  <c r="AK5981" i="8" a="1"/>
  <c r="AK5981" i="8" s="1"/>
  <c r="D5981" i="8" s="1" a="1"/>
  <c r="D5981" i="8" s="1"/>
  <c r="AK5973" i="8" a="1"/>
  <c r="AK5973" i="8" s="1"/>
  <c r="AK5957" i="8" a="1"/>
  <c r="AK5957" i="8" s="1"/>
  <c r="AK5949" i="8" a="1"/>
  <c r="AK5949" i="8" s="1"/>
  <c r="D5949" i="8" s="1" a="1"/>
  <c r="D5949" i="8" s="1"/>
  <c r="AK5079" i="8" a="1"/>
  <c r="AK5079" i="8" s="1"/>
  <c r="AK341" i="8" a="1"/>
  <c r="AK341" i="8" s="1"/>
  <c r="D341" i="8" s="1" a="1"/>
  <c r="D341" i="8" s="1"/>
  <c r="AK333" i="8" a="1"/>
  <c r="AK333" i="8" s="1"/>
  <c r="D333" i="8" s="1" a="1"/>
  <c r="D333" i="8" s="1"/>
  <c r="AK3459" i="8" a="1"/>
  <c r="AK3459" i="8" s="1"/>
  <c r="AK207" i="8" a="1"/>
  <c r="AK207" i="8" s="1"/>
  <c r="D207" i="8" s="1" a="1"/>
  <c r="D207" i="8" s="1"/>
  <c r="AK199" i="8" a="1"/>
  <c r="AK199" i="8" s="1"/>
  <c r="D199" i="8" s="1" a="1"/>
  <c r="D199" i="8" s="1"/>
  <c r="AK6761" i="8" a="1"/>
  <c r="AK6761" i="8" s="1"/>
  <c r="D6761" i="8" s="1" a="1"/>
  <c r="D6761" i="8" s="1"/>
  <c r="AK6753" i="8" a="1"/>
  <c r="AK6753" i="8" s="1"/>
  <c r="AK5115" i="8" a="1"/>
  <c r="AK5115" i="8" s="1"/>
  <c r="AK5458" i="8" a="1"/>
  <c r="AK5458" i="8" s="1"/>
  <c r="AK5450" i="8" a="1"/>
  <c r="AK5450" i="8" s="1"/>
  <c r="AK5442" i="8" a="1"/>
  <c r="AK5442" i="8" s="1"/>
  <c r="AK2903" i="8" a="1"/>
  <c r="AK2903" i="8" s="1"/>
  <c r="D2903" i="8" s="1" a="1"/>
  <c r="D2903" i="8" s="1"/>
  <c r="AK2895" i="8" a="1"/>
  <c r="AK2895" i="8" s="1"/>
  <c r="AK2887" i="8" a="1"/>
  <c r="AK2887" i="8" s="1"/>
  <c r="AK2879" i="8" a="1"/>
  <c r="AK2879" i="8" s="1"/>
  <c r="D2879" i="8" s="1" a="1"/>
  <c r="D2879" i="8" s="1"/>
  <c r="AK1993" i="8" a="1"/>
  <c r="AK1993" i="8" s="1"/>
  <c r="AK510" i="8" a="1"/>
  <c r="AK510" i="8" s="1"/>
  <c r="AK502" i="8" a="1"/>
  <c r="AK502" i="8" s="1"/>
  <c r="AK494" i="8" a="1"/>
  <c r="AK494" i="8" s="1"/>
  <c r="D494" i="8" s="1" a="1"/>
  <c r="D494" i="8" s="1"/>
  <c r="AK486" i="8" a="1"/>
  <c r="AK486" i="8" s="1"/>
  <c r="AK2569" i="8" a="1"/>
  <c r="AK2569" i="8" s="1"/>
  <c r="AK7228" i="8" a="1"/>
  <c r="AK7228" i="8" s="1"/>
  <c r="D7228" i="8" s="1" a="1"/>
  <c r="D7228" i="8" s="1"/>
  <c r="AK7326" i="8" a="1"/>
  <c r="AK7326" i="8" s="1"/>
  <c r="AK7318" i="8" a="1"/>
  <c r="AK7318" i="8" s="1"/>
  <c r="D7318" i="8" s="1" a="1"/>
  <c r="D7318" i="8" s="1"/>
  <c r="AK7310" i="8" a="1"/>
  <c r="AK7310" i="8" s="1"/>
  <c r="AK5722" i="8" a="1"/>
  <c r="AK5722" i="8" s="1"/>
  <c r="AK5714" i="8" a="1"/>
  <c r="AK5714" i="8" s="1"/>
  <c r="AK5706" i="8" a="1"/>
  <c r="AK5706" i="8" s="1"/>
  <c r="AK3288" i="8" a="1"/>
  <c r="AK3288" i="8" s="1"/>
  <c r="AK3280" i="8" a="1"/>
  <c r="AK3280" i="8" s="1"/>
  <c r="D3280" i="8" s="1" a="1"/>
  <c r="D3280" i="8" s="1"/>
  <c r="AK3272" i="8" a="1"/>
  <c r="AK3272" i="8" s="1"/>
  <c r="D3272" i="8" s="1" a="1"/>
  <c r="D3272" i="8" s="1"/>
  <c r="AK3264" i="8" a="1"/>
  <c r="AK3264" i="8" s="1"/>
  <c r="AK3256" i="8" a="1"/>
  <c r="AK3256" i="8" s="1"/>
  <c r="AK4675" i="8" a="1"/>
  <c r="AK4675" i="8" s="1"/>
  <c r="D4675" i="8" s="1" a="1"/>
  <c r="D4675" i="8" s="1"/>
  <c r="AK4667" i="8" a="1"/>
  <c r="AK4667" i="8" s="1"/>
  <c r="D4667" i="8" s="1" a="1"/>
  <c r="D4667" i="8" s="1"/>
  <c r="AK4659" i="8" a="1"/>
  <c r="AK4659" i="8" s="1"/>
  <c r="AK4149" i="8" a="1"/>
  <c r="AK4149" i="8" s="1"/>
  <c r="AK7300" i="8" a="1"/>
  <c r="AK7300" i="8" s="1"/>
  <c r="D7300" i="8" s="1" a="1"/>
  <c r="D7300" i="8" s="1"/>
  <c r="AK7292" i="8" a="1"/>
  <c r="AK7292" i="8" s="1"/>
  <c r="D7292" i="8" s="1" a="1"/>
  <c r="D7292" i="8" s="1"/>
  <c r="AJ7286" i="8"/>
  <c r="AK7286" i="8" s="1" a="1"/>
  <c r="AK7286" i="8" s="1"/>
  <c r="D7286" i="8" s="1" a="1"/>
  <c r="D7286" i="8" s="1"/>
  <c r="AK2727" i="8" a="1"/>
  <c r="AK2727" i="8" s="1"/>
  <c r="AK2717" i="8" a="1"/>
  <c r="AK2717" i="8" s="1"/>
  <c r="AJ3016" i="8"/>
  <c r="AK3016" i="8" s="1" a="1"/>
  <c r="AK3016" i="8" s="1"/>
  <c r="D3016" i="8" s="1" a="1"/>
  <c r="D3016" i="8" s="1"/>
  <c r="AJ2996" i="8"/>
  <c r="AK2996" i="8" s="1" a="1"/>
  <c r="AK2996" i="8" s="1"/>
  <c r="D2996" i="8" s="1" a="1"/>
  <c r="D2996" i="8" s="1"/>
  <c r="AJ2980" i="8"/>
  <c r="AK2980" i="8" s="1" a="1"/>
  <c r="AK2980" i="8" s="1"/>
  <c r="D2980" i="8" s="1" a="1"/>
  <c r="D2980" i="8" s="1"/>
  <c r="AK8355" i="8" a="1"/>
  <c r="AK8355" i="8" s="1"/>
  <c r="AK5923" i="8" a="1"/>
  <c r="AK5923" i="8" s="1"/>
  <c r="D5923" i="8" s="1" a="1"/>
  <c r="D5923" i="8" s="1"/>
  <c r="AK5907" i="8" a="1"/>
  <c r="AK5907" i="8" s="1"/>
  <c r="AK5144" i="8" a="1"/>
  <c r="AK5144" i="8" s="1"/>
  <c r="D5144" i="8" s="1" a="1"/>
  <c r="D5144" i="8" s="1"/>
  <c r="AK6699" i="8" a="1"/>
  <c r="AK6699" i="8" s="1"/>
  <c r="D6699" i="8" s="1" a="1"/>
  <c r="D6699" i="8" s="1"/>
  <c r="AK4206" i="8" a="1"/>
  <c r="AK4206" i="8" s="1"/>
  <c r="AK4174" i="8" a="1"/>
  <c r="AK4174" i="8" s="1"/>
  <c r="AK5698" i="8" a="1"/>
  <c r="AK5698" i="8" s="1"/>
  <c r="AK5690" i="8" a="1"/>
  <c r="AK5690" i="8" s="1"/>
  <c r="AK5682" i="8" a="1"/>
  <c r="AK5682" i="8" s="1"/>
  <c r="AK5674" i="8" a="1"/>
  <c r="AK5674" i="8" s="1"/>
  <c r="AK324" i="8" a="1"/>
  <c r="AK324" i="8" s="1"/>
  <c r="AK316" i="8" a="1"/>
  <c r="AK316" i="8" s="1"/>
  <c r="AK308" i="8" a="1"/>
  <c r="AK308" i="8" s="1"/>
  <c r="AK300" i="8" a="1"/>
  <c r="AK300" i="8" s="1"/>
  <c r="AK292" i="8" a="1"/>
  <c r="AK292" i="8" s="1"/>
  <c r="AK4272" i="8" a="1"/>
  <c r="AK4272" i="8" s="1"/>
  <c r="AK8130" i="8" a="1"/>
  <c r="AK8130" i="8" s="1"/>
  <c r="AK4311" i="8" a="1"/>
  <c r="AK4311" i="8" s="1"/>
  <c r="AK6839" i="8" a="1"/>
  <c r="AK6839" i="8" s="1"/>
  <c r="AK2840" i="8" a="1"/>
  <c r="AK2840" i="8" s="1"/>
  <c r="AK7936" i="8" a="1"/>
  <c r="AK7936" i="8" s="1"/>
  <c r="AK7928" i="8" a="1"/>
  <c r="AK7928" i="8" s="1"/>
  <c r="AK7920" i="8" a="1"/>
  <c r="AK7920" i="8" s="1"/>
  <c r="AK1901" i="8" a="1"/>
  <c r="AK1901" i="8" s="1"/>
  <c r="AK2295" i="8" a="1"/>
  <c r="AK2295" i="8" s="1"/>
  <c r="AK4762" i="8" a="1"/>
  <c r="AK4762" i="8" s="1"/>
  <c r="AK1565" i="8" a="1"/>
  <c r="AK1565" i="8" s="1"/>
  <c r="AK1557" i="8" a="1"/>
  <c r="AK1557" i="8" s="1"/>
  <c r="AK2258" i="8" a="1"/>
  <c r="AK2258" i="8" s="1"/>
  <c r="AK8169" i="8" a="1"/>
  <c r="AK8169" i="8" s="1"/>
  <c r="AK8229" i="8" a="1"/>
  <c r="AK8229" i="8" s="1"/>
  <c r="AK8221" i="8" a="1"/>
  <c r="AK8221" i="8" s="1"/>
  <c r="AK8213" i="8" a="1"/>
  <c r="AK8213" i="8" s="1"/>
  <c r="AK8205" i="8" a="1"/>
  <c r="AK8205" i="8" s="1"/>
  <c r="AK8561" i="8" a="1"/>
  <c r="AK8561" i="8" s="1"/>
  <c r="AK3480" i="8" a="1"/>
  <c r="AK3480" i="8" s="1"/>
  <c r="AK1419" i="8" a="1"/>
  <c r="AK1419" i="8" s="1"/>
  <c r="AK6561" i="8" a="1"/>
  <c r="AK6561" i="8" s="1"/>
  <c r="AK6553" i="8" a="1"/>
  <c r="AK6553" i="8" s="1"/>
  <c r="AK6545" i="8" a="1"/>
  <c r="AK6545" i="8" s="1"/>
  <c r="AK6537" i="8" a="1"/>
  <c r="AK6537" i="8" s="1"/>
  <c r="AK6529" i="8" a="1"/>
  <c r="AK6529" i="8" s="1"/>
  <c r="AK6521" i="8" a="1"/>
  <c r="AK6521" i="8" s="1"/>
  <c r="AK5976" i="8" a="1"/>
  <c r="AK5976" i="8" s="1"/>
  <c r="AK5968" i="8" a="1"/>
  <c r="AK5968" i="8" s="1"/>
  <c r="AK5960" i="8" a="1"/>
  <c r="AK5960" i="8" s="1"/>
  <c r="AK5952" i="8" a="1"/>
  <c r="AK5952" i="8" s="1"/>
  <c r="AK5082" i="8" a="1"/>
  <c r="AK5082" i="8" s="1"/>
  <c r="AK344" i="8" a="1"/>
  <c r="AK344" i="8" s="1"/>
  <c r="AK336" i="8" a="1"/>
  <c r="AK336" i="8" s="1"/>
  <c r="AK3462" i="8" a="1"/>
  <c r="AK3462" i="8" s="1"/>
  <c r="AK210" i="8" a="1"/>
  <c r="AK210" i="8" s="1"/>
  <c r="AK202" i="8" a="1"/>
  <c r="AK202" i="8" s="1"/>
  <c r="AK194" i="8" a="1"/>
  <c r="AK194" i="8" s="1"/>
  <c r="AK6756" i="8" a="1"/>
  <c r="AK6756" i="8" s="1"/>
  <c r="AK5118" i="8" a="1"/>
  <c r="AK5118" i="8" s="1"/>
  <c r="AK5110" i="8" a="1"/>
  <c r="AK5110" i="8" s="1"/>
  <c r="AK5453" i="8" a="1"/>
  <c r="AK5453" i="8" s="1"/>
  <c r="AK5445" i="8" a="1"/>
  <c r="AK5445" i="8" s="1"/>
  <c r="AK5437" i="8" a="1"/>
  <c r="AK5437" i="8" s="1"/>
  <c r="AK2906" i="8" a="1"/>
  <c r="AK2906" i="8" s="1"/>
  <c r="AK2898" i="8" a="1"/>
  <c r="AK2898" i="8" s="1"/>
  <c r="AK2890" i="8" a="1"/>
  <c r="AK2890" i="8" s="1"/>
  <c r="AK2882" i="8" a="1"/>
  <c r="AK2882" i="8" s="1"/>
  <c r="AK1988" i="8" a="1"/>
  <c r="AK1988" i="8" s="1"/>
  <c r="AK505" i="8" a="1"/>
  <c r="AK505" i="8" s="1"/>
  <c r="AK497" i="8" a="1"/>
  <c r="AK497" i="8" s="1"/>
  <c r="AK489" i="8" a="1"/>
  <c r="AK489" i="8" s="1"/>
  <c r="AK481" i="8" a="1"/>
  <c r="AK481" i="8" s="1"/>
  <c r="AK7231" i="8" a="1"/>
  <c r="AK7231" i="8" s="1"/>
  <c r="AK7329" i="8" a="1"/>
  <c r="AK7329" i="8" s="1"/>
  <c r="AK7321" i="8" a="1"/>
  <c r="AK7321" i="8" s="1"/>
  <c r="AK7313" i="8" a="1"/>
  <c r="AK7313" i="8" s="1"/>
  <c r="D7313" i="8" s="1" a="1"/>
  <c r="D7313" i="8" s="1"/>
  <c r="AK7305" i="8" a="1"/>
  <c r="AK7305" i="8" s="1"/>
  <c r="AK5717" i="8" a="1"/>
  <c r="AK5717" i="8" s="1"/>
  <c r="AK5709" i="8" a="1"/>
  <c r="AK5709" i="8" s="1"/>
  <c r="AK3291" i="8" a="1"/>
  <c r="AK3291" i="8" s="1"/>
  <c r="D3291" i="8" s="1" a="1"/>
  <c r="D3291" i="8" s="1"/>
  <c r="AK3283" i="8" a="1"/>
  <c r="AK3283" i="8" s="1"/>
  <c r="AK3275" i="8" a="1"/>
  <c r="AK3275" i="8" s="1"/>
  <c r="AK3267" i="8" a="1"/>
  <c r="AK3267" i="8" s="1"/>
  <c r="AK3259" i="8" a="1"/>
  <c r="AK3259" i="8" s="1"/>
  <c r="AK4678" i="8" a="1"/>
  <c r="AK4678" i="8" s="1"/>
  <c r="AK4670" i="8" a="1"/>
  <c r="AK4670" i="8" s="1"/>
  <c r="AK4662" i="8" a="1"/>
  <c r="AK4662" i="8" s="1"/>
  <c r="AK4152" i="8" a="1"/>
  <c r="AK4152" i="8" s="1"/>
  <c r="AK4144" i="8" a="1"/>
  <c r="AK4144" i="8" s="1"/>
  <c r="AK7295" i="8" a="1"/>
  <c r="AK7295" i="8" s="1"/>
  <c r="AK7287" i="8" a="1"/>
  <c r="AK7287" i="8" s="1"/>
  <c r="AJ7282" i="8"/>
  <c r="AK7282" i="8" s="1" a="1"/>
  <c r="AK7282" i="8" s="1"/>
  <c r="D7282" i="8" s="1" a="1"/>
  <c r="D7282" i="8" s="1"/>
  <c r="AK7274" i="8" a="1"/>
  <c r="AK7274" i="8" s="1"/>
  <c r="D7274" i="8" s="1" a="1"/>
  <c r="D7274" i="8" s="1"/>
  <c r="AK2723" i="8" a="1"/>
  <c r="AK2723" i="8" s="1"/>
  <c r="AK3017" i="8" a="1"/>
  <c r="AK3017" i="8" s="1"/>
  <c r="AJ3012" i="8"/>
  <c r="AK3012" i="8" s="1" a="1"/>
  <c r="AK3012" i="8" s="1"/>
  <c r="D3012" i="8" s="1" a="1"/>
  <c r="D3012" i="8" s="1"/>
  <c r="AK2993" i="8" a="1"/>
  <c r="AK2993" i="8" s="1"/>
  <c r="AK2991" i="8" a="1"/>
  <c r="AK2991" i="8" s="1"/>
  <c r="AK2977" i="8" a="1"/>
  <c r="AK2977" i="8" s="1"/>
  <c r="AK4481" i="8" a="1"/>
  <c r="AK4481" i="8" s="1"/>
  <c r="AK5046" i="8" a="1"/>
  <c r="AK5046" i="8" s="1"/>
  <c r="AK4687" i="8" a="1"/>
  <c r="AK4687" i="8" s="1"/>
  <c r="AK8444" i="8" a="1"/>
  <c r="AK8444" i="8" s="1"/>
  <c r="AK8438" i="8" a="1"/>
  <c r="AK8438" i="8" s="1"/>
  <c r="AJ8433" i="8"/>
  <c r="AK8433" i="8" s="1" a="1"/>
  <c r="AK8433" i="8" s="1"/>
  <c r="D8433" i="8" s="1" a="1"/>
  <c r="D8433" i="8" s="1"/>
  <c r="AK6815" i="8" a="1"/>
  <c r="AK6815" i="8" s="1"/>
  <c r="AK2407" i="8" a="1"/>
  <c r="AK2407" i="8" s="1"/>
  <c r="AJ2404" i="8"/>
  <c r="AK2404" i="8" s="1" a="1"/>
  <c r="AK2404" i="8" s="1"/>
  <c r="D2404" i="8" s="1" a="1"/>
  <c r="D2404" i="8" s="1"/>
  <c r="AJ2401" i="8"/>
  <c r="AK2401" i="8" s="1" a="1"/>
  <c r="AK2401" i="8" s="1"/>
  <c r="D2401" i="8" s="1" a="1"/>
  <c r="D2401" i="8" s="1"/>
  <c r="AJ7285" i="8"/>
  <c r="AK7285" i="8" s="1" a="1"/>
  <c r="AK7285" i="8" s="1"/>
  <c r="D7285" i="8" s="1" a="1"/>
  <c r="D7285" i="8" s="1"/>
  <c r="AK2719" i="8" a="1"/>
  <c r="AK2719" i="8" s="1"/>
  <c r="AJ3015" i="8"/>
  <c r="AK3015" i="8" s="1" a="1"/>
  <c r="AK3015" i="8" s="1"/>
  <c r="D3015" i="8" s="1" a="1"/>
  <c r="D3015" i="8" s="1"/>
  <c r="AJ3004" i="8"/>
  <c r="AK3004" i="8" s="1" a="1"/>
  <c r="AK3004" i="8" s="1"/>
  <c r="D3004" i="8" s="1" a="1"/>
  <c r="D3004" i="8" s="1"/>
  <c r="AJ2984" i="8"/>
  <c r="AK2984" i="8" s="1" a="1"/>
  <c r="AK2984" i="8" s="1"/>
  <c r="D2984" i="8" s="1" a="1"/>
  <c r="D2984" i="8" s="1"/>
  <c r="AJ4474" i="8"/>
  <c r="AK4474" i="8" s="1" a="1"/>
  <c r="AK4474" i="8" s="1"/>
  <c r="D4474" i="8" s="1" a="1"/>
  <c r="D4474" i="8" s="1"/>
  <c r="AK4681" i="8" a="1"/>
  <c r="AK4681" i="8" s="1"/>
  <c r="D4681" i="8" s="1" a="1"/>
  <c r="D4681" i="8" s="1"/>
  <c r="AK8460" i="8" a="1"/>
  <c r="AK8460" i="8" s="1"/>
  <c r="AK8452" i="8" a="1"/>
  <c r="AK8452" i="8" s="1"/>
  <c r="AK8446" i="8" a="1"/>
  <c r="AK8446" i="8" s="1"/>
  <c r="AK2715" i="8" a="1"/>
  <c r="AK2715" i="8" s="1"/>
  <c r="AK2995" i="8" a="1"/>
  <c r="AK2995" i="8" s="1"/>
  <c r="AK2979" i="8" a="1"/>
  <c r="AK2979" i="8" s="1"/>
  <c r="AJ4684" i="8"/>
  <c r="AK4684" i="8" s="1" a="1"/>
  <c r="AK4684" i="8" s="1"/>
  <c r="D4684" i="8" s="1" a="1"/>
  <c r="D4684" i="8" s="1"/>
  <c r="AJ8429" i="8"/>
  <c r="AK8429" i="8" s="1" a="1"/>
  <c r="AK8429" i="8" s="1"/>
  <c r="D8429" i="8" s="1" a="1"/>
  <c r="D8429" i="8" s="1"/>
  <c r="AJ6812" i="8"/>
  <c r="AK6812" i="8" s="1" a="1"/>
  <c r="AK6812" i="8" s="1"/>
  <c r="D6812" i="8" s="1" a="1"/>
  <c r="D6812" i="8" s="1"/>
  <c r="AJ6804" i="8"/>
  <c r="AK6804" i="8" s="1" a="1"/>
  <c r="AK6804" i="8" s="1"/>
  <c r="D6804" i="8" s="1" a="1"/>
  <c r="D6804" i="8" s="1"/>
  <c r="AJ2400" i="8"/>
  <c r="AK2400" i="8" s="1" a="1"/>
  <c r="AK2400" i="8" s="1"/>
  <c r="D2400" i="8" s="1" a="1"/>
  <c r="D2400" i="8" s="1"/>
  <c r="AJ6461" i="8"/>
  <c r="AK6461" i="8" s="1" a="1"/>
  <c r="AK6461" i="8" s="1"/>
  <c r="D6461" i="8" s="1" a="1"/>
  <c r="D6461" i="8" s="1"/>
  <c r="AJ6453" i="8"/>
  <c r="AK6453" i="8" s="1" a="1"/>
  <c r="AK6453" i="8" s="1"/>
  <c r="D6453" i="8" s="1" a="1"/>
  <c r="D6453" i="8" s="1"/>
  <c r="AJ5920" i="8"/>
  <c r="AK5920" i="8" s="1" a="1"/>
  <c r="AK5920" i="8" s="1"/>
  <c r="D5920" i="8" s="1" a="1"/>
  <c r="D5920" i="8" s="1"/>
  <c r="AJ5912" i="8"/>
  <c r="AK5912" i="8" s="1" a="1"/>
  <c r="AK5912" i="8" s="1"/>
  <c r="D5912" i="8" s="1" a="1"/>
  <c r="D5912" i="8" s="1"/>
  <c r="AJ5904" i="8"/>
  <c r="AK5904" i="8" s="1" a="1"/>
  <c r="AK5904" i="8" s="1"/>
  <c r="D5904" i="8" s="1" a="1"/>
  <c r="D5904" i="8" s="1"/>
  <c r="AJ5149" i="8"/>
  <c r="AK5149" i="8" s="1" a="1"/>
  <c r="AK5149" i="8" s="1"/>
  <c r="D5149" i="8" s="1" a="1"/>
  <c r="D5149" i="8" s="1"/>
  <c r="AJ5141" i="8"/>
  <c r="AK5141" i="8" s="1" a="1"/>
  <c r="AK5141" i="8" s="1"/>
  <c r="D5141" i="8" s="1" a="1"/>
  <c r="D5141" i="8" s="1"/>
  <c r="AJ4596" i="8"/>
  <c r="AK4596" i="8" s="1" a="1"/>
  <c r="AK4596" i="8" s="1"/>
  <c r="D4596" i="8" s="1" a="1"/>
  <c r="D4596" i="8" s="1"/>
  <c r="AJ6712" i="8"/>
  <c r="AK6712" i="8" s="1" a="1"/>
  <c r="AK6712" i="8" s="1"/>
  <c r="D6712" i="8" s="1" a="1"/>
  <c r="D6712" i="8" s="1"/>
  <c r="AJ6704" i="8"/>
  <c r="AK6704" i="8" s="1" a="1"/>
  <c r="AK6704" i="8" s="1"/>
  <c r="D6704" i="8" s="1" a="1"/>
  <c r="D6704" i="8" s="1"/>
  <c r="AJ6696" i="8"/>
  <c r="AK6696" i="8" s="1" a="1"/>
  <c r="AK6696" i="8" s="1"/>
  <c r="D6696" i="8" s="1" a="1"/>
  <c r="D6696" i="8" s="1"/>
  <c r="AJ5129" i="8"/>
  <c r="AK5129" i="8" s="1" a="1"/>
  <c r="AK5129" i="8" s="1"/>
  <c r="D5129" i="8" s="1" a="1"/>
  <c r="D5129" i="8" s="1"/>
  <c r="AJ5124" i="8"/>
  <c r="AK5124" i="8" s="1" a="1"/>
  <c r="AK5124" i="8" s="1"/>
  <c r="D5124" i="8" s="1" a="1"/>
  <c r="D5124" i="8" s="1"/>
  <c r="AJ2578" i="8"/>
  <c r="AK2578" i="8" s="1" a="1"/>
  <c r="AK2578" i="8" s="1"/>
  <c r="AK2570" i="8" a="1"/>
  <c r="AK2570" i="8" s="1"/>
  <c r="D2570" i="8" s="1" a="1"/>
  <c r="D2570" i="8" s="1"/>
  <c r="AJ3144" i="8"/>
  <c r="AK3144" i="8" s="1" a="1"/>
  <c r="AK3144" i="8" s="1"/>
  <c r="D3144" i="8" s="1" a="1"/>
  <c r="D3144" i="8" s="1"/>
  <c r="AK3142" i="8" a="1"/>
  <c r="AK3142" i="8" s="1"/>
  <c r="AJ4267" i="8"/>
  <c r="AK4267" i="8" s="1" a="1"/>
  <c r="AK4267" i="8" s="1"/>
  <c r="D4267" i="8" s="1" a="1"/>
  <c r="D4267" i="8" s="1"/>
  <c r="AJ7052" i="8"/>
  <c r="AK7052" i="8" s="1" a="1"/>
  <c r="AK7052" i="8" s="1"/>
  <c r="AK7037" i="8" a="1"/>
  <c r="AK7037" i="8" s="1"/>
  <c r="AJ7033" i="8"/>
  <c r="AK7033" i="8" s="1" a="1"/>
  <c r="AK7033" i="8" s="1"/>
  <c r="D7033" i="8" s="1" a="1"/>
  <c r="D7033" i="8" s="1"/>
  <c r="AK7027" i="8" a="1"/>
  <c r="AK7027" i="8" s="1"/>
  <c r="AK7023" i="8" a="1"/>
  <c r="AK7023" i="8" s="1"/>
  <c r="AK7014" i="8" a="1"/>
  <c r="AK7014" i="8" s="1"/>
  <c r="AJ4050" i="8"/>
  <c r="AK4050" i="8" s="1" a="1"/>
  <c r="AK4050" i="8" s="1"/>
  <c r="D4050" i="8" s="1" a="1"/>
  <c r="D4050" i="8" s="1"/>
  <c r="AK2960" i="8" a="1"/>
  <c r="AK2960" i="8" s="1"/>
  <c r="AJ6390" i="8"/>
  <c r="AK6390" i="8" s="1" a="1"/>
  <c r="AK6390" i="8" s="1"/>
  <c r="D6390" i="8" s="1" a="1"/>
  <c r="D6390" i="8" s="1"/>
  <c r="AJ6386" i="8"/>
  <c r="AK6386" i="8" s="1" a="1"/>
  <c r="AK6386" i="8" s="1"/>
  <c r="AK6371" i="8" a="1"/>
  <c r="AK6371" i="8" s="1"/>
  <c r="AJ6049" i="8"/>
  <c r="AK6049" i="8" s="1" a="1"/>
  <c r="AK6049" i="8" s="1"/>
  <c r="D6049" i="8" s="1" a="1"/>
  <c r="D6049" i="8" s="1"/>
  <c r="AK6043" i="8" a="1"/>
  <c r="AK6043" i="8" s="1"/>
  <c r="AK3917" i="8" a="1"/>
  <c r="AK3917" i="8" s="1"/>
  <c r="AK3908" i="8" a="1"/>
  <c r="AK3908" i="8" s="1"/>
  <c r="AJ3900" i="8"/>
  <c r="AK3900" i="8" s="1" a="1"/>
  <c r="AK3900" i="8" s="1"/>
  <c r="D3900" i="8" s="1" a="1"/>
  <c r="D3900" i="8" s="1"/>
  <c r="AK3898" i="8" a="1"/>
  <c r="AK3898" i="8" s="1"/>
  <c r="AJ3886" i="8"/>
  <c r="AK3886" i="8" s="1" a="1"/>
  <c r="AK3886" i="8" s="1"/>
  <c r="D3886" i="8" s="1" a="1"/>
  <c r="D3886" i="8" s="1"/>
  <c r="AK3877" i="8" a="1"/>
  <c r="AK3877" i="8" s="1"/>
  <c r="AJ7900" i="8"/>
  <c r="AK7900" i="8" s="1" a="1"/>
  <c r="AK7900" i="8" s="1"/>
  <c r="D7900" i="8" s="1" a="1"/>
  <c r="D7900" i="8" s="1"/>
  <c r="AK7891" i="8" a="1"/>
  <c r="AK7891" i="8" s="1"/>
  <c r="AJ7884" i="8"/>
  <c r="AK7884" i="8" s="1" a="1"/>
  <c r="AK7884" i="8" s="1"/>
  <c r="D7884" i="8" s="1" a="1"/>
  <c r="D7884" i="8" s="1"/>
  <c r="AJ8665" i="8"/>
  <c r="AK8665" i="8" s="1" a="1"/>
  <c r="AK8665" i="8" s="1"/>
  <c r="D8665" i="8" s="1" a="1"/>
  <c r="D8665" i="8" s="1"/>
  <c r="AK7750" i="8" a="1"/>
  <c r="AK7750" i="8" s="1"/>
  <c r="AK7576" i="8" a="1"/>
  <c r="AK7576" i="8" s="1"/>
  <c r="AK7573" i="8" a="1"/>
  <c r="AK7573" i="8" s="1"/>
  <c r="D7573" i="8" s="1" a="1"/>
  <c r="D7573" i="8" s="1"/>
  <c r="AJ7553" i="8"/>
  <c r="AK7553" i="8" s="1" a="1"/>
  <c r="AK7553" i="8" s="1"/>
  <c r="D7553" i="8" s="1" a="1"/>
  <c r="D7553" i="8" s="1"/>
  <c r="AJ7397" i="8"/>
  <c r="AK7397" i="8" s="1" a="1"/>
  <c r="AK7397" i="8" s="1"/>
  <c r="D7397" i="8" s="1" a="1"/>
  <c r="D7397" i="8" s="1"/>
  <c r="AK7384" i="8" a="1"/>
  <c r="AK7384" i="8" s="1"/>
  <c r="AK7369" i="8" a="1"/>
  <c r="AK7369" i="8" s="1"/>
  <c r="AJ6485" i="8"/>
  <c r="AK6485" i="8" s="1" a="1"/>
  <c r="AK6485" i="8" s="1"/>
  <c r="D6485" i="8" s="1" a="1"/>
  <c r="D6485" i="8" s="1"/>
  <c r="AJ6472" i="8"/>
  <c r="AK6472" i="8" s="1" a="1"/>
  <c r="AK6472" i="8" s="1"/>
  <c r="D6472" i="8" s="1" a="1"/>
  <c r="D6472" i="8" s="1"/>
  <c r="AK7000" i="8" a="1"/>
  <c r="AK7000" i="8" s="1"/>
  <c r="D7000" i="8" s="1" a="1"/>
  <c r="D7000" i="8" s="1"/>
  <c r="AK7829" i="8" a="1"/>
  <c r="AK7829" i="8" s="1"/>
  <c r="D7829" i="8" s="1" a="1"/>
  <c r="D7829" i="8" s="1"/>
  <c r="AJ7824" i="8"/>
  <c r="AK7824" i="8" s="1" a="1"/>
  <c r="AK7824" i="8" s="1"/>
  <c r="D7824" i="8" s="1" a="1"/>
  <c r="D7824" i="8" s="1"/>
  <c r="AJ8106" i="8"/>
  <c r="AK8106" i="8" s="1" a="1"/>
  <c r="AK8106" i="8" s="1"/>
  <c r="D8106" i="8" s="1" a="1"/>
  <c r="D8106" i="8" s="1"/>
  <c r="AJ8093" i="8"/>
  <c r="AK8093" i="8" s="1" a="1"/>
  <c r="AK8093" i="8" s="1"/>
  <c r="D8093" i="8" s="1" a="1"/>
  <c r="D8093" i="8" s="1"/>
  <c r="AK8080" i="8" a="1"/>
  <c r="AK8080" i="8" s="1"/>
  <c r="AK8486" i="8" a="1"/>
  <c r="AK8486" i="8" s="1"/>
  <c r="AJ8475" i="8"/>
  <c r="AK8475" i="8" s="1" a="1"/>
  <c r="AK8475" i="8" s="1"/>
  <c r="D8475" i="8" s="1" a="1"/>
  <c r="D8475" i="8" s="1"/>
  <c r="AJ8363" i="8"/>
  <c r="AK8363" i="8" s="1" a="1"/>
  <c r="AK8363" i="8" s="1"/>
  <c r="D8363" i="8" s="1" a="1"/>
  <c r="D8363" i="8" s="1"/>
  <c r="AK3184" i="8" a="1"/>
  <c r="AK3184" i="8" s="1"/>
  <c r="D3184" i="8" s="1" a="1"/>
  <c r="D3184" i="8" s="1"/>
  <c r="AJ1500" i="8"/>
  <c r="AK1500" i="8" s="1" a="1"/>
  <c r="AK1500" i="8" s="1"/>
  <c r="D1500" i="8" s="1" a="1"/>
  <c r="D1500" i="8" s="1"/>
  <c r="AJ1296" i="8"/>
  <c r="AK1296" i="8" s="1" a="1"/>
  <c r="AK1296" i="8" s="1"/>
  <c r="D1296" i="8" s="1" a="1"/>
  <c r="D1296" i="8" s="1"/>
  <c r="AK4066" i="8" a="1"/>
  <c r="AK4066" i="8" s="1"/>
  <c r="AJ3578" i="8"/>
  <c r="AK3578" i="8" s="1" a="1"/>
  <c r="AK3578" i="8" s="1"/>
  <c r="D3578" i="8" s="1" a="1"/>
  <c r="D3578" i="8" s="1"/>
  <c r="AJ6010" i="8"/>
  <c r="AK6010" i="8" s="1" a="1"/>
  <c r="AK6010" i="8" s="1"/>
  <c r="D6010" i="8" s="1" a="1"/>
  <c r="D6010" i="8" s="1"/>
  <c r="AK6905" i="8" a="1"/>
  <c r="AK6905" i="8" s="1"/>
  <c r="D6905" i="8" s="1" a="1"/>
  <c r="D6905" i="8" s="1"/>
  <c r="AJ6894" i="8"/>
  <c r="AK6894" i="8" s="1" a="1"/>
  <c r="AK6894" i="8" s="1"/>
  <c r="D6894" i="8" s="1" a="1"/>
  <c r="D6894" i="8" s="1"/>
  <c r="AJ5942" i="8"/>
  <c r="AK5942" i="8" s="1" a="1"/>
  <c r="AK5942" i="8" s="1"/>
  <c r="D5942" i="8" s="1" a="1"/>
  <c r="D5942" i="8" s="1"/>
  <c r="AK7785" i="8" a="1"/>
  <c r="AK7785" i="8" s="1"/>
  <c r="D7785" i="8" s="1" a="1"/>
  <c r="D7785" i="8" s="1"/>
  <c r="AK8544" i="8" a="1"/>
  <c r="AK8544" i="8" s="1"/>
  <c r="D8544" i="8" s="1" a="1"/>
  <c r="D8544" i="8" s="1"/>
  <c r="AK1003" i="8" a="1"/>
  <c r="AK1003" i="8" s="1"/>
  <c r="D1003" i="8" s="1" a="1"/>
  <c r="D1003" i="8" s="1"/>
  <c r="AJ3138" i="8"/>
  <c r="AK3138" i="8" s="1" a="1"/>
  <c r="AK3138" i="8" s="1"/>
  <c r="D3138" i="8" s="1" a="1"/>
  <c r="D3138" i="8" s="1"/>
  <c r="AJ2956" i="8"/>
  <c r="AK2956" i="8" s="1" a="1"/>
  <c r="AK2956" i="8" s="1"/>
  <c r="D2956" i="8" s="1" a="1"/>
  <c r="D2956" i="8" s="1"/>
  <c r="AJ3894" i="8"/>
  <c r="AK3894" i="8" s="1" a="1"/>
  <c r="AK3894" i="8" s="1"/>
  <c r="D3894" i="8" s="1" a="1"/>
  <c r="D3894" i="8" s="1"/>
  <c r="AJ3881" i="8"/>
  <c r="AK3881" i="8" s="1" a="1"/>
  <c r="AK3881" i="8" s="1"/>
  <c r="D3881" i="8" s="1" a="1"/>
  <c r="D3881" i="8" s="1"/>
  <c r="AJ7895" i="8"/>
  <c r="AK7895" i="8" s="1" a="1"/>
  <c r="AK7895" i="8" s="1"/>
  <c r="D7895" i="8" s="1" a="1"/>
  <c r="D7895" i="8" s="1"/>
  <c r="AJ8670" i="8"/>
  <c r="AK8670" i="8" s="1" a="1"/>
  <c r="AK8670" i="8" s="1"/>
  <c r="D8670" i="8" s="1" a="1"/>
  <c r="D8670" i="8" s="1"/>
  <c r="AJ8657" i="8"/>
  <c r="AK8657" i="8" s="1" a="1"/>
  <c r="AK8657" i="8" s="1"/>
  <c r="D8657" i="8" s="1" a="1"/>
  <c r="D8657" i="8" s="1"/>
  <c r="AK7742" i="8" a="1"/>
  <c r="AK7742" i="8" s="1"/>
  <c r="AJ7402" i="8"/>
  <c r="AK7402" i="8" s="1" a="1"/>
  <c r="AK7402" i="8" s="1"/>
  <c r="D7402" i="8" s="1" a="1"/>
  <c r="D7402" i="8" s="1"/>
  <c r="AJ7389" i="8"/>
  <c r="AK7389" i="8" s="1" a="1"/>
  <c r="AK7389" i="8" s="1"/>
  <c r="D7389" i="8" s="1" a="1"/>
  <c r="D7389" i="8" s="1"/>
  <c r="AK7376" i="8" a="1"/>
  <c r="AK7376" i="8" s="1"/>
  <c r="AJ6477" i="8"/>
  <c r="AK6477" i="8" s="1" a="1"/>
  <c r="AK6477" i="8" s="1"/>
  <c r="D6477" i="8" s="1" a="1"/>
  <c r="D6477" i="8" s="1"/>
  <c r="AJ7005" i="8"/>
  <c r="AK7005" i="8" s="1" a="1"/>
  <c r="AK7005" i="8" s="1"/>
  <c r="D7005" i="8" s="1" a="1"/>
  <c r="D7005" i="8" s="1"/>
  <c r="AJ7816" i="8"/>
  <c r="AK7816" i="8" s="1" a="1"/>
  <c r="AK7816" i="8" s="1"/>
  <c r="D7816" i="8" s="1" a="1"/>
  <c r="D7816" i="8" s="1"/>
  <c r="AJ8098" i="8"/>
  <c r="AK8098" i="8" s="1" a="1"/>
  <c r="AK8098" i="8" s="1"/>
  <c r="D8098" i="8" s="1" a="1"/>
  <c r="D8098" i="8" s="1"/>
  <c r="AJ8085" i="8"/>
  <c r="AK8085" i="8" s="1" a="1"/>
  <c r="AK8085" i="8" s="1"/>
  <c r="D8085" i="8" s="1" a="1"/>
  <c r="D8085" i="8" s="1"/>
  <c r="AK8030" i="8" a="1"/>
  <c r="AK8030" i="8" s="1"/>
  <c r="AK8494" i="8" a="1"/>
  <c r="AK8494" i="8" s="1"/>
  <c r="AJ8483" i="8"/>
  <c r="AK8483" i="8" s="1" a="1"/>
  <c r="AK8483" i="8" s="1"/>
  <c r="D8483" i="8" s="1" a="1"/>
  <c r="D8483" i="8" s="1"/>
  <c r="AJ8472" i="8"/>
  <c r="AK8472" i="8" s="1" a="1"/>
  <c r="AK8472" i="8" s="1"/>
  <c r="D8472" i="8" s="1" a="1"/>
  <c r="D8472" i="8" s="1"/>
  <c r="AK3192" i="8" a="1"/>
  <c r="AK3192" i="8" s="1"/>
  <c r="AJ3181" i="8"/>
  <c r="AK3181" i="8" s="1" a="1"/>
  <c r="AK3181" i="8" s="1"/>
  <c r="D3181" i="8" s="1" a="1"/>
  <c r="D3181" i="8" s="1"/>
  <c r="AJ1497" i="8"/>
  <c r="AK1497" i="8" s="1" a="1"/>
  <c r="AK1497" i="8" s="1"/>
  <c r="D1497" i="8" s="1" a="1"/>
  <c r="D1497" i="8" s="1"/>
  <c r="AK4074" i="8" a="1"/>
  <c r="AK4074" i="8" s="1"/>
  <c r="D4074" i="8" s="1" a="1"/>
  <c r="D4074" i="8" s="1"/>
  <c r="AJ4063" i="8"/>
  <c r="AK4063" i="8" s="1" a="1"/>
  <c r="AK4063" i="8" s="1"/>
  <c r="D4063" i="8" s="1" a="1"/>
  <c r="D4063" i="8" s="1"/>
  <c r="AJ3575" i="8"/>
  <c r="AK3575" i="8" s="1" a="1"/>
  <c r="AK3575" i="8" s="1"/>
  <c r="D3575" i="8" s="1" a="1"/>
  <c r="D3575" i="8" s="1"/>
  <c r="AK6913" i="8" a="1"/>
  <c r="AK6913" i="8" s="1"/>
  <c r="D6913" i="8" s="1" a="1"/>
  <c r="D6913" i="8" s="1"/>
  <c r="AJ6902" i="8"/>
  <c r="AK6902" i="8" s="1" a="1"/>
  <c r="AK6902" i="8" s="1"/>
  <c r="D6902" i="8" s="1" a="1"/>
  <c r="D6902" i="8" s="1"/>
  <c r="AJ6891" i="8"/>
  <c r="AK6891" i="8" s="1" a="1"/>
  <c r="AK6891" i="8" s="1"/>
  <c r="D6891" i="8" s="1" a="1"/>
  <c r="D6891" i="8" s="1"/>
  <c r="AK7793" i="8" a="1"/>
  <c r="AK7793" i="8" s="1"/>
  <c r="D7793" i="8" s="1" a="1"/>
  <c r="D7793" i="8" s="1"/>
  <c r="AJ7782" i="8"/>
  <c r="AK7782" i="8" s="1" a="1"/>
  <c r="AK7782" i="8" s="1"/>
  <c r="D7782" i="8" s="1" a="1"/>
  <c r="D7782" i="8" s="1"/>
  <c r="AK8353" i="8" a="1"/>
  <c r="AK8353" i="8" s="1"/>
  <c r="D8353" i="8" s="1" a="1"/>
  <c r="D8353" i="8" s="1"/>
  <c r="AK6454" i="8" a="1"/>
  <c r="AK6454" i="8" s="1"/>
  <c r="AK5921" i="8" a="1"/>
  <c r="AK5921" i="8" s="1"/>
  <c r="AK5913" i="8" a="1"/>
  <c r="AK5913" i="8" s="1"/>
  <c r="AK5905" i="8" a="1"/>
  <c r="AK5905" i="8" s="1"/>
  <c r="AK5150" i="8" a="1"/>
  <c r="AK5150" i="8" s="1"/>
  <c r="AK5142" i="8" a="1"/>
  <c r="AK5142" i="8" s="1"/>
  <c r="AK4597" i="8" a="1"/>
  <c r="AK4597" i="8" s="1"/>
  <c r="AK5122" i="8" a="1"/>
  <c r="AK5122" i="8" s="1"/>
  <c r="AK7043" i="8" a="1"/>
  <c r="AK7043" i="8" s="1"/>
  <c r="AJ4052" i="8"/>
  <c r="AK4052" i="8" s="1" a="1"/>
  <c r="AK4052" i="8" s="1"/>
  <c r="D4052" i="8" s="1" a="1"/>
  <c r="D4052" i="8" s="1"/>
  <c r="AK6377" i="8" a="1"/>
  <c r="AK6377" i="8" s="1"/>
  <c r="AK6373" i="8" a="1"/>
  <c r="AK6373" i="8" s="1"/>
  <c r="AJ3902" i="8"/>
  <c r="AK3902" i="8" s="1" a="1"/>
  <c r="AK3902" i="8" s="1"/>
  <c r="D3902" i="8" s="1" a="1"/>
  <c r="D3902" i="8" s="1"/>
  <c r="AK3876" i="8" a="1"/>
  <c r="AK3876" i="8" s="1"/>
  <c r="AK7890" i="8" a="1"/>
  <c r="AK7890" i="8" s="1"/>
  <c r="AJ8662" i="8"/>
  <c r="AK8662" i="8" s="1" a="1"/>
  <c r="AK8662" i="8" s="1"/>
  <c r="D8662" i="8" s="1" a="1"/>
  <c r="D8662" i="8" s="1"/>
  <c r="AJ7747" i="8"/>
  <c r="AK7747" i="8" s="1" a="1"/>
  <c r="AK7747" i="8" s="1"/>
  <c r="D7747" i="8" s="1" a="1"/>
  <c r="D7747" i="8" s="1"/>
  <c r="AK7575" i="8" a="1"/>
  <c r="AK7575" i="8" s="1"/>
  <c r="AJ7394" i="8"/>
  <c r="AK7394" i="8" s="1" a="1"/>
  <c r="AK7394" i="8" s="1"/>
  <c r="D7394" i="8" s="1" a="1"/>
  <c r="D7394" i="8" s="1"/>
  <c r="AJ7381" i="8"/>
  <c r="AK7381" i="8" s="1" a="1"/>
  <c r="AK7381" i="8" s="1"/>
  <c r="D7381" i="8" s="1" a="1"/>
  <c r="D7381" i="8" s="1"/>
  <c r="AK7368" i="8" a="1"/>
  <c r="AK7368" i="8" s="1"/>
  <c r="AJ6484" i="8"/>
  <c r="AK6484" i="8" s="1" a="1"/>
  <c r="AK6484" i="8" s="1"/>
  <c r="D6484" i="8" s="1" a="1"/>
  <c r="D6484" i="8" s="1"/>
  <c r="AJ7010" i="8"/>
  <c r="AK7010" i="8" s="1" a="1"/>
  <c r="AK7010" i="8" s="1"/>
  <c r="D7010" i="8" s="1" a="1"/>
  <c r="D7010" i="8" s="1"/>
  <c r="AJ6997" i="8"/>
  <c r="AK6997" i="8" s="1" a="1"/>
  <c r="AK6997" i="8" s="1"/>
  <c r="D6997" i="8" s="1" a="1"/>
  <c r="D6997" i="8" s="1"/>
  <c r="AK7831" i="8" a="1"/>
  <c r="AK7831" i="8" s="1"/>
  <c r="D7831" i="8" s="1" a="1"/>
  <c r="D7831" i="8" s="1"/>
  <c r="AJ8105" i="8"/>
  <c r="AK8105" i="8" s="1" a="1"/>
  <c r="AK8105" i="8" s="1"/>
  <c r="D8105" i="8" s="1" a="1"/>
  <c r="D8105" i="8" s="1"/>
  <c r="AJ8090" i="8"/>
  <c r="AK8090" i="8" s="1" a="1"/>
  <c r="AK8090" i="8" s="1"/>
  <c r="D8090" i="8" s="1" a="1"/>
  <c r="D8090" i="8" s="1"/>
  <c r="AJ8077" i="8"/>
  <c r="AK8077" i="8" s="1" a="1"/>
  <c r="AK8077" i="8" s="1"/>
  <c r="D8077" i="8" s="1" a="1"/>
  <c r="D8077" i="8" s="1"/>
  <c r="AK8510" i="8" a="1"/>
  <c r="AK8510" i="8" s="1"/>
  <c r="AK8502" i="8" a="1"/>
  <c r="AK8502" i="8" s="1"/>
  <c r="AJ8491" i="8"/>
  <c r="AK8491" i="8" s="1" a="1"/>
  <c r="AK8491" i="8" s="1"/>
  <c r="D8491" i="8" s="1" a="1"/>
  <c r="D8491" i="8" s="1"/>
  <c r="AJ8480" i="8"/>
  <c r="AK8480" i="8" s="1" a="1"/>
  <c r="AK8480" i="8" s="1"/>
  <c r="D8480" i="8" s="1" a="1"/>
  <c r="D8480" i="8" s="1"/>
  <c r="AJ3189" i="8"/>
  <c r="AK3189" i="8" s="1" a="1"/>
  <c r="AK3189" i="8" s="1"/>
  <c r="D3189" i="8" s="1" a="1"/>
  <c r="D3189" i="8" s="1"/>
  <c r="AJ3178" i="8"/>
  <c r="AK3178" i="8" s="1" a="1"/>
  <c r="AK3178" i="8" s="1"/>
  <c r="D3178" i="8" s="1" a="1"/>
  <c r="D3178" i="8" s="1"/>
  <c r="AK4586" i="8" a="1"/>
  <c r="AK4586" i="8" s="1"/>
  <c r="AJ4071" i="8"/>
  <c r="AK4071" i="8" s="1" a="1"/>
  <c r="AK4071" i="8" s="1"/>
  <c r="D4071" i="8" s="1" a="1"/>
  <c r="D4071" i="8" s="1"/>
  <c r="AJ4060" i="8"/>
  <c r="AK4060" i="8" s="1" a="1"/>
  <c r="AK4060" i="8" s="1"/>
  <c r="D4060" i="8" s="1" a="1"/>
  <c r="D4060" i="8" s="1"/>
  <c r="AJ6910" i="8"/>
  <c r="AK6910" i="8" s="1" a="1"/>
  <c r="AK6910" i="8" s="1"/>
  <c r="D6910" i="8" s="1" a="1"/>
  <c r="D6910" i="8" s="1"/>
  <c r="AJ6899" i="8"/>
  <c r="AK6899" i="8" s="1" a="1"/>
  <c r="AK6899" i="8" s="1"/>
  <c r="D6899" i="8" s="1" a="1"/>
  <c r="D6899" i="8" s="1"/>
  <c r="AK5246" i="8" a="1"/>
  <c r="AK5246" i="8" s="1"/>
  <c r="D5246" i="8" s="1" a="1"/>
  <c r="D5246" i="8" s="1"/>
  <c r="AJ7790" i="8"/>
  <c r="AK7790" i="8" s="1" a="1"/>
  <c r="AK7790" i="8" s="1"/>
  <c r="D7790" i="8" s="1" a="1"/>
  <c r="D7790" i="8" s="1"/>
  <c r="AJ7779" i="8"/>
  <c r="AK7779" i="8" s="1" a="1"/>
  <c r="AK7779" i="8" s="1"/>
  <c r="D7779" i="8" s="1" a="1"/>
  <c r="D7779" i="8" s="1"/>
  <c r="AJ8546" i="8"/>
  <c r="AK8546" i="8" s="1" a="1"/>
  <c r="AK8546" i="8" s="1"/>
  <c r="D8546" i="8" s="1" a="1"/>
  <c r="D8546" i="8" s="1"/>
  <c r="AK8449" i="8" a="1"/>
  <c r="AK8449" i="8" s="1"/>
  <c r="AK8441" i="8" a="1"/>
  <c r="AK8441" i="8" s="1"/>
  <c r="AK6816" i="8" a="1"/>
  <c r="AK6816" i="8" s="1"/>
  <c r="AK8356" i="8" a="1"/>
  <c r="AK8356" i="8" s="1"/>
  <c r="AK6457" i="8" a="1"/>
  <c r="AK6457" i="8" s="1"/>
  <c r="AK5924" i="8" a="1"/>
  <c r="AK5924" i="8" s="1"/>
  <c r="AK5916" i="8" a="1"/>
  <c r="AK5916" i="8" s="1"/>
  <c r="AK5908" i="8" a="1"/>
  <c r="AK5908" i="8" s="1"/>
  <c r="AK5153" i="8" a="1"/>
  <c r="AK5153" i="8" s="1"/>
  <c r="AK5145" i="8" a="1"/>
  <c r="AK5145" i="8" s="1"/>
  <c r="AK5137" i="8" a="1"/>
  <c r="AK5137" i="8" s="1"/>
  <c r="D5137" i="8" s="1" a="1"/>
  <c r="D5137" i="8" s="1"/>
  <c r="AK2492" i="8" a="1"/>
  <c r="AK2492" i="8" s="1"/>
  <c r="AK6708" i="8" a="1"/>
  <c r="AK6708" i="8" s="1"/>
  <c r="AK6700" i="8" a="1"/>
  <c r="AK6700" i="8" s="1"/>
  <c r="AK5133" i="8" a="1"/>
  <c r="AK5133" i="8" s="1"/>
  <c r="AK2584" i="8" a="1"/>
  <c r="AK2584" i="8" s="1"/>
  <c r="AK2581" i="8" a="1"/>
  <c r="AK2581" i="8" s="1"/>
  <c r="AK2571" i="8" a="1"/>
  <c r="AK2571" i="8" s="1"/>
  <c r="D2571" i="8" s="1" a="1"/>
  <c r="D2571" i="8" s="1"/>
  <c r="AK3139" i="8" a="1"/>
  <c r="AK3139" i="8" s="1"/>
  <c r="AK557" i="8" a="1"/>
  <c r="AK557" i="8" s="1"/>
  <c r="AK7051" i="8" a="1"/>
  <c r="AK7051" i="8" s="1"/>
  <c r="AK7047" i="8" a="1"/>
  <c r="AK7047" i="8" s="1"/>
  <c r="AK7038" i="8" a="1"/>
  <c r="AK7038" i="8" s="1"/>
  <c r="AK7028" i="8" a="1"/>
  <c r="AK7028" i="8" s="1"/>
  <c r="D7028" i="8" s="1" a="1"/>
  <c r="D7028" i="8" s="1"/>
  <c r="AJ7016" i="8"/>
  <c r="AK7016" i="8" s="1" a="1"/>
  <c r="AK7016" i="8" s="1"/>
  <c r="D7016" i="8" s="1" a="1"/>
  <c r="D7016" i="8" s="1"/>
  <c r="AJ7012" i="8"/>
  <c r="AK7012" i="8" s="1" a="1"/>
  <c r="AK7012" i="8" s="1"/>
  <c r="D7012" i="8" s="1" a="1"/>
  <c r="D7012" i="8" s="1"/>
  <c r="AK2957" i="8" a="1"/>
  <c r="AK2957" i="8" s="1"/>
  <c r="AK6395" i="8" a="1"/>
  <c r="AK6395" i="8" s="1"/>
  <c r="D6395" i="8" s="1" a="1"/>
  <c r="D6395" i="8" s="1"/>
  <c r="AK6385" i="8" a="1"/>
  <c r="AK6385" i="8" s="1"/>
  <c r="AK6381" i="8" a="1"/>
  <c r="AK6381" i="8" s="1"/>
  <c r="AK6372" i="8" a="1"/>
  <c r="AK6372" i="8" s="1"/>
  <c r="D6372" i="8" s="1" a="1"/>
  <c r="D6372" i="8" s="1"/>
  <c r="AK6044" i="8" a="1"/>
  <c r="AK6044" i="8" s="1"/>
  <c r="AJ3910" i="8"/>
  <c r="AK3910" i="8" s="1" a="1"/>
  <c r="AK3910" i="8" s="1"/>
  <c r="D3910" i="8" s="1" a="1"/>
  <c r="D3910" i="8" s="1"/>
  <c r="AJ3906" i="8"/>
  <c r="AK3906" i="8" s="1" a="1"/>
  <c r="AK3906" i="8" s="1"/>
  <c r="D3906" i="8" s="1" a="1"/>
  <c r="D3906" i="8" s="1"/>
  <c r="AK3895" i="8" a="1"/>
  <c r="AK3895" i="8" s="1"/>
  <c r="AK3891" i="8" a="1"/>
  <c r="AK3891" i="8" s="1"/>
  <c r="AJ7904" i="8"/>
  <c r="AK7904" i="8" s="1" a="1"/>
  <c r="AK7904" i="8" s="1"/>
  <c r="D7904" i="8" s="1" a="1"/>
  <c r="D7904" i="8" s="1"/>
  <c r="AJ7888" i="8"/>
  <c r="AK7888" i="8" s="1" a="1"/>
  <c r="AK7888" i="8" s="1"/>
  <c r="D7888" i="8" s="1" a="1"/>
  <c r="D7888" i="8" s="1"/>
  <c r="AK7880" i="8" a="1"/>
  <c r="AK7880" i="8" s="1"/>
  <c r="AJ7752" i="8"/>
  <c r="AK7752" i="8" s="1" a="1"/>
  <c r="AK7752" i="8" s="1"/>
  <c r="D7752" i="8" s="1" a="1"/>
  <c r="D7752" i="8" s="1"/>
  <c r="AJ7739" i="8"/>
  <c r="AK7739" i="8" s="1" a="1"/>
  <c r="AK7739" i="8" s="1"/>
  <c r="D7739" i="8" s="1" a="1"/>
  <c r="D7739" i="8" s="1"/>
  <c r="AK7567" i="8" a="1"/>
  <c r="AK7567" i="8" s="1"/>
  <c r="D7567" i="8" s="1" a="1"/>
  <c r="D7567" i="8" s="1"/>
  <c r="AK7552" i="8" a="1"/>
  <c r="AK7552" i="8" s="1"/>
  <c r="AK7549" i="8" a="1"/>
  <c r="AK7549" i="8" s="1"/>
  <c r="AJ7386" i="8"/>
  <c r="AK7386" i="8" s="1" a="1"/>
  <c r="AK7386" i="8" s="1"/>
  <c r="D7386" i="8" s="1" a="1"/>
  <c r="D7386" i="8" s="1"/>
  <c r="AJ7373" i="8"/>
  <c r="AK7373" i="8" s="1" a="1"/>
  <c r="AK7373" i="8" s="1"/>
  <c r="D7373" i="8" s="1" a="1"/>
  <c r="D7373" i="8" s="1"/>
  <c r="AK7360" i="8" a="1"/>
  <c r="AK7360" i="8" s="1"/>
  <c r="D7360" i="8" s="1" a="1"/>
  <c r="D7360" i="8" s="1"/>
  <c r="AK6481" i="8" a="1"/>
  <c r="AK6481" i="8" s="1"/>
  <c r="AJ6476" i="8"/>
  <c r="AK6476" i="8" s="1" a="1"/>
  <c r="AK6476" i="8" s="1"/>
  <c r="D6476" i="8" s="1" a="1"/>
  <c r="D6476" i="8" s="1"/>
  <c r="AJ7002" i="8"/>
  <c r="AK7002" i="8" s="1" a="1"/>
  <c r="AK7002" i="8" s="1"/>
  <c r="D7002" i="8" s="1" a="1"/>
  <c r="D7002" i="8" s="1"/>
  <c r="AJ7836" i="8"/>
  <c r="AK7836" i="8" s="1" a="1"/>
  <c r="AK7836" i="8" s="1"/>
  <c r="D7836" i="8" s="1" a="1"/>
  <c r="D7836" i="8" s="1"/>
  <c r="AK7823" i="8" a="1"/>
  <c r="AK7823" i="8" s="1"/>
  <c r="D7823" i="8" s="1" a="1"/>
  <c r="D7823" i="8" s="1"/>
  <c r="AK8102" i="8" a="1"/>
  <c r="AK8102" i="8" s="1"/>
  <c r="D8102" i="8" s="1" a="1"/>
  <c r="D8102" i="8" s="1"/>
  <c r="AJ8097" i="8"/>
  <c r="AK8097" i="8" s="1" a="1"/>
  <c r="AK8097" i="8" s="1"/>
  <c r="D8097" i="8" s="1" a="1"/>
  <c r="D8097" i="8" s="1"/>
  <c r="AJ8082" i="8"/>
  <c r="AK8082" i="8" s="1" a="1"/>
  <c r="AK8082" i="8" s="1"/>
  <c r="D8082" i="8" s="1" a="1"/>
  <c r="D8082" i="8" s="1"/>
  <c r="AJ8515" i="8"/>
  <c r="AK8515" i="8" s="1" a="1"/>
  <c r="AK8515" i="8" s="1"/>
  <c r="D8515" i="8" s="1" a="1"/>
  <c r="D8515" i="8" s="1"/>
  <c r="AJ8499" i="8"/>
  <c r="AK8499" i="8" s="1" a="1"/>
  <c r="AK8499" i="8" s="1"/>
  <c r="D8499" i="8" s="1" a="1"/>
  <c r="D8499" i="8" s="1"/>
  <c r="AJ8488" i="8"/>
  <c r="AK8488" i="8" s="1" a="1"/>
  <c r="AK8488" i="8" s="1"/>
  <c r="D8488" i="8" s="1" a="1"/>
  <c r="D8488" i="8" s="1"/>
  <c r="AK4097" i="8" a="1"/>
  <c r="AK4097" i="8" s="1"/>
  <c r="AJ3197" i="8"/>
  <c r="AK3197" i="8" s="1" a="1"/>
  <c r="AK3197" i="8" s="1"/>
  <c r="D3197" i="8" s="1" a="1"/>
  <c r="D3197" i="8" s="1"/>
  <c r="AJ3186" i="8"/>
  <c r="AK3186" i="8" s="1" a="1"/>
  <c r="AK3186" i="8" s="1"/>
  <c r="D3186" i="8" s="1" a="1"/>
  <c r="D3186" i="8" s="1"/>
  <c r="AK1278" i="8" a="1"/>
  <c r="AK1278" i="8" s="1"/>
  <c r="D1278" i="8" s="1" a="1"/>
  <c r="D1278" i="8" s="1"/>
  <c r="AJ4583" i="8"/>
  <c r="AK4583" i="8" s="1" a="1"/>
  <c r="AK4583" i="8" s="1"/>
  <c r="D4583" i="8" s="1" a="1"/>
  <c r="D4583" i="8" s="1"/>
  <c r="AJ4068" i="8"/>
  <c r="AK4068" i="8" s="1" a="1"/>
  <c r="AK4068" i="8" s="1"/>
  <c r="D4068" i="8" s="1" a="1"/>
  <c r="D4068" i="8" s="1"/>
  <c r="AK5992" i="8" a="1"/>
  <c r="AK5992" i="8" s="1"/>
  <c r="AJ5470" i="8"/>
  <c r="AK5470" i="8" s="1" a="1"/>
  <c r="AK5470" i="8" s="1"/>
  <c r="D5470" i="8" s="1" a="1"/>
  <c r="D5470" i="8" s="1"/>
  <c r="AJ6907" i="8"/>
  <c r="AK6907" i="8" s="1" a="1"/>
  <c r="AK6907" i="8" s="1"/>
  <c r="D6907" i="8" s="1" a="1"/>
  <c r="D6907" i="8" s="1"/>
  <c r="AK5254" i="8" a="1"/>
  <c r="AK5254" i="8" s="1"/>
  <c r="D5254" i="8" s="1" a="1"/>
  <c r="D5254" i="8" s="1"/>
  <c r="AJ7798" i="8"/>
  <c r="AK7798" i="8" s="1" a="1"/>
  <c r="AK7798" i="8" s="1"/>
  <c r="D7798" i="8" s="1" a="1"/>
  <c r="D7798" i="8" s="1"/>
  <c r="AJ7787" i="8"/>
  <c r="AK7787" i="8" s="1" a="1"/>
  <c r="AK7787" i="8" s="1"/>
  <c r="D7787" i="8" s="1" a="1"/>
  <c r="D7787" i="8" s="1"/>
  <c r="AJ7769" i="8"/>
  <c r="AK7769" i="8" s="1" a="1"/>
  <c r="AK7769" i="8" s="1"/>
  <c r="D7769" i="8" s="1" a="1"/>
  <c r="D7769" i="8" s="1"/>
  <c r="AJ8533" i="8"/>
  <c r="AK8533" i="8" s="1" a="1"/>
  <c r="AK8533" i="8" s="1"/>
  <c r="D8533" i="8" s="1" a="1"/>
  <c r="D8533" i="8" s="1"/>
  <c r="AK2577" i="8" a="1"/>
  <c r="AK2577" i="8" s="1"/>
  <c r="AK3143" i="8" a="1"/>
  <c r="AK3143" i="8" s="1"/>
  <c r="AK555" i="8" a="1"/>
  <c r="AK555" i="8" s="1"/>
  <c r="AK4266" i="8" a="1"/>
  <c r="AK4266" i="8" s="1"/>
  <c r="D4266" i="8" s="1" a="1"/>
  <c r="D4266" i="8" s="1"/>
  <c r="AJ7024" i="8"/>
  <c r="AK7024" i="8" s="1" a="1"/>
  <c r="AK7024" i="8" s="1"/>
  <c r="D7024" i="8" s="1" a="1"/>
  <c r="D7024" i="8" s="1"/>
  <c r="AJ7020" i="8"/>
  <c r="AK7020" i="8" s="1" a="1"/>
  <c r="AK7020" i="8" s="1"/>
  <c r="AK2961" i="8" a="1"/>
  <c r="AK2961" i="8" s="1"/>
  <c r="AK6393" i="8" a="1"/>
  <c r="AK6393" i="8" s="1"/>
  <c r="AK6389" i="8" a="1"/>
  <c r="AK6389" i="8" s="1"/>
  <c r="AJ3918" i="8"/>
  <c r="AK3918" i="8" s="1" a="1"/>
  <c r="AK3918" i="8" s="1"/>
  <c r="D3918" i="8" s="1" a="1"/>
  <c r="D3918" i="8" s="1"/>
  <c r="AJ3914" i="8"/>
  <c r="AK3914" i="8" s="1" a="1"/>
  <c r="AK3914" i="8" s="1"/>
  <c r="AK3899" i="8" a="1"/>
  <c r="AK3899" i="8" s="1"/>
  <c r="AK3889" i="8" a="1"/>
  <c r="AK3889" i="8" s="1"/>
  <c r="AK3885" i="8" a="1"/>
  <c r="AK3885" i="8" s="1"/>
  <c r="D3885" i="8" s="1" a="1"/>
  <c r="D3885" i="8" s="1"/>
  <c r="AJ3878" i="8"/>
  <c r="AK3878" i="8" s="1" a="1"/>
  <c r="AK3878" i="8" s="1"/>
  <c r="D3878" i="8" s="1" a="1"/>
  <c r="D3878" i="8" s="1"/>
  <c r="AK7899" i="8" a="1"/>
  <c r="AK7899" i="8" s="1"/>
  <c r="AJ7892" i="8"/>
  <c r="AK7892" i="8" s="1" a="1"/>
  <c r="AK7892" i="8" s="1"/>
  <c r="D7892" i="8" s="1" a="1"/>
  <c r="D7892" i="8" s="1"/>
  <c r="AK8666" i="8" a="1"/>
  <c r="AK8666" i="8" s="1"/>
  <c r="AJ7744" i="8"/>
  <c r="AK7744" i="8" s="1" a="1"/>
  <c r="AK7744" i="8" s="1"/>
  <c r="D7744" i="8" s="1" a="1"/>
  <c r="D7744" i="8" s="1"/>
  <c r="AJ7572" i="8"/>
  <c r="AK7572" i="8" s="1" a="1"/>
  <c r="AK7572" i="8" s="1"/>
  <c r="D7572" i="8" s="1" a="1"/>
  <c r="D7572" i="8" s="1"/>
  <c r="AK7559" i="8" a="1"/>
  <c r="AK7559" i="8" s="1"/>
  <c r="AK7401" i="8" a="1"/>
  <c r="AK7401" i="8" s="1"/>
  <c r="AK7398" i="8" a="1"/>
  <c r="AK7398" i="8" s="1"/>
  <c r="AJ7378" i="8"/>
  <c r="AK7378" i="8" s="1" a="1"/>
  <c r="AK7378" i="8" s="1"/>
  <c r="D7378" i="8" s="1" a="1"/>
  <c r="D7378" i="8" s="1"/>
  <c r="AJ7365" i="8"/>
  <c r="AK7365" i="8" s="1" a="1"/>
  <c r="AK7365" i="8" s="1"/>
  <c r="D7365" i="8" s="1" a="1"/>
  <c r="D7365" i="8" s="1"/>
  <c r="AK7236" i="8" a="1"/>
  <c r="AK7236" i="8" s="1"/>
  <c r="AK6473" i="8" a="1"/>
  <c r="AK6473" i="8" s="1"/>
  <c r="D6473" i="8" s="1" a="1"/>
  <c r="D6473" i="8" s="1"/>
  <c r="AJ7009" i="8"/>
  <c r="AK7009" i="8" s="1" a="1"/>
  <c r="AK7009" i="8" s="1"/>
  <c r="D7009" i="8" s="1" a="1"/>
  <c r="D7009" i="8" s="1"/>
  <c r="AJ6994" i="8"/>
  <c r="AK6994" i="8" s="1" a="1"/>
  <c r="AK6994" i="8" s="1"/>
  <c r="D6994" i="8" s="1" a="1"/>
  <c r="D6994" i="8" s="1"/>
  <c r="AJ7828" i="8"/>
  <c r="AK7828" i="8" s="1" a="1"/>
  <c r="AK7828" i="8" s="1"/>
  <c r="D7828" i="8" s="1" a="1"/>
  <c r="D7828" i="8" s="1"/>
  <c r="AK7815" i="8" a="1"/>
  <c r="AK7815" i="8" s="1"/>
  <c r="AK8094" i="8" a="1"/>
  <c r="AK8094" i="8" s="1"/>
  <c r="D8094" i="8" s="1" a="1"/>
  <c r="D8094" i="8" s="1"/>
  <c r="AJ8089" i="8"/>
  <c r="AK8089" i="8" s="1" a="1"/>
  <c r="AK8089" i="8" s="1"/>
  <c r="D8089" i="8" s="1" a="1"/>
  <c r="D8089" i="8" s="1"/>
  <c r="AJ8032" i="8"/>
  <c r="AK8032" i="8" s="1" a="1"/>
  <c r="AK8032" i="8" s="1"/>
  <c r="D8032" i="8" s="1" a="1"/>
  <c r="D8032" i="8" s="1"/>
  <c r="AJ8507" i="8"/>
  <c r="AK8507" i="8" s="1" a="1"/>
  <c r="AK8507" i="8" s="1"/>
  <c r="D8507" i="8" s="1" a="1"/>
  <c r="D8507" i="8" s="1"/>
  <c r="AJ8496" i="8"/>
  <c r="AK8496" i="8" s="1" a="1"/>
  <c r="AK8496" i="8" s="1"/>
  <c r="D8496" i="8" s="1" a="1"/>
  <c r="D8496" i="8" s="1"/>
  <c r="AK4105" i="8" a="1"/>
  <c r="AK4105" i="8" s="1"/>
  <c r="AJ3205" i="8"/>
  <c r="AK3205" i="8" s="1" a="1"/>
  <c r="AK3205" i="8" s="1"/>
  <c r="D3205" i="8" s="1" a="1"/>
  <c r="D3205" i="8" s="1"/>
  <c r="AJ3194" i="8"/>
  <c r="AK3194" i="8" s="1" a="1"/>
  <c r="AK3194" i="8" s="1"/>
  <c r="D3194" i="8" s="1" a="1"/>
  <c r="D3194" i="8" s="1"/>
  <c r="AK1286" i="8" a="1"/>
  <c r="AK1286" i="8" s="1"/>
  <c r="AJ4591" i="8"/>
  <c r="AK4591" i="8" s="1" a="1"/>
  <c r="AK4591" i="8" s="1"/>
  <c r="D4591" i="8" s="1" a="1"/>
  <c r="D4591" i="8" s="1"/>
  <c r="AJ4076" i="8"/>
  <c r="AK4076" i="8" s="1" a="1"/>
  <c r="AK4076" i="8" s="1"/>
  <c r="D4076" i="8" s="1" a="1"/>
  <c r="D4076" i="8" s="1"/>
  <c r="AK6000" i="8" a="1"/>
  <c r="AK6000" i="8" s="1"/>
  <c r="D6000" i="8" s="1" a="1"/>
  <c r="D6000" i="8" s="1"/>
  <c r="AJ5989" i="8"/>
  <c r="AK5989" i="8" s="1" a="1"/>
  <c r="AK5989" i="8" s="1"/>
  <c r="D5989" i="8" s="1" a="1"/>
  <c r="D5989" i="8" s="1"/>
  <c r="AJ6915" i="8"/>
  <c r="AK6915" i="8" s="1" a="1"/>
  <c r="AK6915" i="8" s="1"/>
  <c r="D6915" i="8" s="1" a="1"/>
  <c r="D6915" i="8" s="1"/>
  <c r="AK5262" i="8" a="1"/>
  <c r="AK5262" i="8" s="1"/>
  <c r="D5262" i="8" s="1" a="1"/>
  <c r="D5262" i="8" s="1"/>
  <c r="AJ5251" i="8"/>
  <c r="AK5251" i="8" s="1" a="1"/>
  <c r="AK5251" i="8" s="1"/>
  <c r="D5251" i="8" s="1" a="1"/>
  <c r="D5251" i="8" s="1"/>
  <c r="AJ7795" i="8"/>
  <c r="AK7795" i="8" s="1" a="1"/>
  <c r="AK7795" i="8" s="1"/>
  <c r="D7795" i="8" s="1" a="1"/>
  <c r="D7795" i="8" s="1"/>
  <c r="AK7772" i="8" a="1"/>
  <c r="AK7772" i="8" s="1"/>
  <c r="AK8536" i="8" a="1"/>
  <c r="AK8536" i="8" s="1"/>
  <c r="AK2946" i="8" a="1"/>
  <c r="AK2946" i="8" s="1"/>
  <c r="AK2932" i="8" a="1"/>
  <c r="AK2932" i="8" s="1"/>
  <c r="AK2573" i="8" a="1"/>
  <c r="AK2573" i="8" s="1"/>
  <c r="AK3141" i="8" a="1"/>
  <c r="AK3141" i="8" s="1"/>
  <c r="D3141" i="8" s="1" a="1"/>
  <c r="D3141" i="8" s="1"/>
  <c r="AJ7032" i="8"/>
  <c r="AK7032" i="8" s="1" a="1"/>
  <c r="AK7032" i="8" s="1"/>
  <c r="D7032" i="8" s="1" a="1"/>
  <c r="D7032" i="8" s="1"/>
  <c r="AK2959" i="8" a="1"/>
  <c r="AK2959" i="8" s="1"/>
  <c r="AJ6048" i="8"/>
  <c r="AK6048" i="8" s="1" a="1"/>
  <c r="AK6048" i="8" s="1"/>
  <c r="D6048" i="8" s="1" a="1"/>
  <c r="D6048" i="8" s="1"/>
  <c r="AK3897" i="8" a="1"/>
  <c r="AK3897" i="8" s="1"/>
  <c r="D3897" i="8" s="1" a="1"/>
  <c r="D3897" i="8" s="1"/>
  <c r="AJ7903" i="8"/>
  <c r="AK7903" i="8" s="1" a="1"/>
  <c r="AK7903" i="8" s="1"/>
  <c r="D7903" i="8" s="1" a="1"/>
  <c r="D7903" i="8" s="1"/>
  <c r="AJ7887" i="8"/>
  <c r="AK7887" i="8" s="1" a="1"/>
  <c r="AK7887" i="8" s="1"/>
  <c r="D7887" i="8" s="1" a="1"/>
  <c r="D7887" i="8" s="1"/>
  <c r="AK7882" i="8" a="1"/>
  <c r="AK7882" i="8" s="1"/>
  <c r="AJ7577" i="8"/>
  <c r="AK7577" i="8" s="1" a="1"/>
  <c r="AK7577" i="8" s="1"/>
  <c r="D7577" i="8" s="1" a="1"/>
  <c r="D7577" i="8" s="1"/>
  <c r="AJ7564" i="8"/>
  <c r="AK7564" i="8" s="1" a="1"/>
  <c r="AK7564" i="8" s="1"/>
  <c r="D7564" i="8" s="1" a="1"/>
  <c r="D7564" i="8" s="1"/>
  <c r="AK7551" i="8" a="1"/>
  <c r="AK7551" i="8" s="1"/>
  <c r="D7551" i="8" s="1" a="1"/>
  <c r="D7551" i="8" s="1"/>
  <c r="AJ7370" i="8"/>
  <c r="AK7370" i="8" s="1" a="1"/>
  <c r="AK7370" i="8" s="1"/>
  <c r="D7370" i="8" s="1" a="1"/>
  <c r="D7370" i="8" s="1"/>
  <c r="AJ7241" i="8"/>
  <c r="AK7241" i="8" s="1" a="1"/>
  <c r="AK7241" i="8" s="1"/>
  <c r="D7241" i="8" s="1" a="1"/>
  <c r="D7241" i="8" s="1"/>
  <c r="AK6483" i="8" a="1"/>
  <c r="AK6483" i="8" s="1"/>
  <c r="AJ7001" i="8"/>
  <c r="AK7001" i="8" s="1" a="1"/>
  <c r="AK7001" i="8" s="1"/>
  <c r="D7001" i="8" s="1" a="1"/>
  <c r="D7001" i="8" s="1"/>
  <c r="AJ7833" i="8"/>
  <c r="AK7833" i="8" s="1" a="1"/>
  <c r="AK7833" i="8" s="1"/>
  <c r="D7833" i="8" s="1" a="1"/>
  <c r="D7833" i="8" s="1"/>
  <c r="AJ7820" i="8"/>
  <c r="AK7820" i="8" s="1" a="1"/>
  <c r="AK7820" i="8" s="1"/>
  <c r="D7820" i="8" s="1" a="1"/>
  <c r="D7820" i="8" s="1"/>
  <c r="AK8104" i="8" a="1"/>
  <c r="AK8104" i="8" s="1"/>
  <c r="D8104" i="8" s="1" a="1"/>
  <c r="D8104" i="8" s="1"/>
  <c r="AJ8081" i="8"/>
  <c r="AK8081" i="8" s="1" a="1"/>
  <c r="AK8081" i="8" s="1"/>
  <c r="D8081" i="8" s="1" a="1"/>
  <c r="D8081" i="8" s="1"/>
  <c r="AJ8512" i="8"/>
  <c r="AK8512" i="8" s="1" a="1"/>
  <c r="AK8512" i="8" s="1"/>
  <c r="D8512" i="8" s="1" a="1"/>
  <c r="D8512" i="8" s="1"/>
  <c r="AJ8504" i="8"/>
  <c r="AK8504" i="8" s="1" a="1"/>
  <c r="AK8504" i="8" s="1"/>
  <c r="D8504" i="8" s="1" a="1"/>
  <c r="D8504" i="8" s="1"/>
  <c r="AK8361" i="8" a="1"/>
  <c r="AK8361" i="8" s="1"/>
  <c r="D8361" i="8" s="1" a="1"/>
  <c r="D8361" i="8" s="1"/>
  <c r="AJ4102" i="8"/>
  <c r="AK4102" i="8" s="1" a="1"/>
  <c r="AK4102" i="8" s="1"/>
  <c r="D4102" i="8" s="1" a="1"/>
  <c r="D4102" i="8" s="1"/>
  <c r="AJ3202" i="8"/>
  <c r="AK3202" i="8" s="1" a="1"/>
  <c r="AK3202" i="8" s="1"/>
  <c r="D3202" i="8" s="1" a="1"/>
  <c r="D3202" i="8" s="1"/>
  <c r="AK1294" i="8" a="1"/>
  <c r="AK1294" i="8" s="1"/>
  <c r="D1294" i="8" s="1" a="1"/>
  <c r="D1294" i="8" s="1"/>
  <c r="AJ1283" i="8"/>
  <c r="AK1283" i="8" s="1" a="1"/>
  <c r="AK1283" i="8" s="1"/>
  <c r="D1283" i="8" s="1" a="1"/>
  <c r="D1283" i="8" s="1"/>
  <c r="AJ4588" i="8"/>
  <c r="AK4588" i="8" s="1" a="1"/>
  <c r="AK4588" i="8" s="1"/>
  <c r="D4588" i="8" s="1" a="1"/>
  <c r="D4588" i="8" s="1"/>
  <c r="AK6008" i="8" a="1"/>
  <c r="AK6008" i="8" s="1"/>
  <c r="AJ5997" i="8"/>
  <c r="AK5997" i="8" s="1" a="1"/>
  <c r="AK5997" i="8" s="1"/>
  <c r="D5997" i="8" s="1" a="1"/>
  <c r="D5997" i="8" s="1"/>
  <c r="AJ5986" i="8"/>
  <c r="AK5986" i="8" s="1" a="1"/>
  <c r="AK5986" i="8" s="1"/>
  <c r="D5986" i="8" s="1" a="1"/>
  <c r="D5986" i="8" s="1"/>
  <c r="AK5270" i="8" a="1"/>
  <c r="AK5270" i="8" s="1"/>
  <c r="D5270" i="8" s="1" a="1"/>
  <c r="D5270" i="8" s="1"/>
  <c r="AJ5259" i="8"/>
  <c r="AK5259" i="8" s="1" a="1"/>
  <c r="AK5259" i="8" s="1"/>
  <c r="D5259" i="8" s="1" a="1"/>
  <c r="D5259" i="8" s="1"/>
  <c r="AJ5248" i="8"/>
  <c r="AK5248" i="8" s="1" a="1"/>
  <c r="AK5248" i="8" s="1"/>
  <c r="D5248" i="8" s="1" a="1"/>
  <c r="D5248" i="8" s="1"/>
  <c r="AJ5123" i="8"/>
  <c r="AK5123" i="8" s="1" a="1"/>
  <c r="AK5123" i="8" s="1"/>
  <c r="D5123" i="8" s="1" a="1"/>
  <c r="D5123" i="8" s="1"/>
  <c r="AK3145" i="8" a="1"/>
  <c r="AK3145" i="8" s="1"/>
  <c r="AJ7040" i="8"/>
  <c r="AK7040" i="8" s="1" a="1"/>
  <c r="AK7040" i="8" s="1"/>
  <c r="D7040" i="8" s="1" a="1"/>
  <c r="D7040" i="8" s="1"/>
  <c r="AJ7036" i="8"/>
  <c r="AK7036" i="8" s="1" a="1"/>
  <c r="AK7036" i="8" s="1"/>
  <c r="D7036" i="8" s="1" a="1"/>
  <c r="D7036" i="8" s="1"/>
  <c r="AK4055" i="8" a="1"/>
  <c r="AK4055" i="8" s="1"/>
  <c r="D4055" i="8" s="1" a="1"/>
  <c r="D4055" i="8" s="1"/>
  <c r="AK4051" i="8" a="1"/>
  <c r="AK4051" i="8" s="1"/>
  <c r="AJ6374" i="8"/>
  <c r="AK6374" i="8" s="1" a="1"/>
  <c r="AK6374" i="8" s="1"/>
  <c r="D6374" i="8" s="1" a="1"/>
  <c r="D6374" i="8" s="1"/>
  <c r="AJ6052" i="8"/>
  <c r="AK6052" i="8" s="1" a="1"/>
  <c r="AK6052" i="8" s="1"/>
  <c r="D6052" i="8" s="1" a="1"/>
  <c r="D6052" i="8" s="1"/>
  <c r="AK3905" i="8" a="1"/>
  <c r="AK3905" i="8" s="1"/>
  <c r="AK3901" i="8" a="1"/>
  <c r="AK3901" i="8" s="1"/>
  <c r="AK3884" i="8" a="1"/>
  <c r="AK3884" i="8" s="1"/>
  <c r="AK3879" i="8" a="1"/>
  <c r="AK3879" i="8" s="1"/>
  <c r="AK7898" i="8" a="1"/>
  <c r="AK7898" i="8" s="1"/>
  <c r="D7898" i="8" s="1" a="1"/>
  <c r="D7898" i="8" s="1"/>
  <c r="AK7893" i="8" a="1"/>
  <c r="AK7893" i="8" s="1"/>
  <c r="AK8668" i="8" a="1"/>
  <c r="AK8668" i="8" s="1"/>
  <c r="AK7751" i="8" a="1"/>
  <c r="AK7751" i="8" s="1"/>
  <c r="AJ7569" i="8"/>
  <c r="AK7569" i="8" s="1" a="1"/>
  <c r="AK7569" i="8" s="1"/>
  <c r="D7569" i="8" s="1" a="1"/>
  <c r="D7569" i="8" s="1"/>
  <c r="AJ7556" i="8"/>
  <c r="AK7556" i="8" s="1" a="1"/>
  <c r="AK7556" i="8" s="1"/>
  <c r="D7556" i="8" s="1" a="1"/>
  <c r="D7556" i="8" s="1"/>
  <c r="AK7400" i="8" a="1"/>
  <c r="AK7400" i="8" s="1"/>
  <c r="AK7385" i="8" a="1"/>
  <c r="AK7385" i="8" s="1"/>
  <c r="D7385" i="8" s="1" a="1"/>
  <c r="D7385" i="8" s="1"/>
  <c r="AJ7362" i="8"/>
  <c r="AK7362" i="8" s="1" a="1"/>
  <c r="AK7362" i="8" s="1"/>
  <c r="D7362" i="8" s="1" a="1"/>
  <c r="D7362" i="8" s="1"/>
  <c r="AJ6488" i="8"/>
  <c r="AK6488" i="8" s="1" a="1"/>
  <c r="AK6488" i="8" s="1"/>
  <c r="D6488" i="8" s="1" a="1"/>
  <c r="D6488" i="8" s="1"/>
  <c r="AK6475" i="8" a="1"/>
  <c r="AK6475" i="8" s="1"/>
  <c r="AJ6993" i="8"/>
  <c r="AK6993" i="8" s="1" a="1"/>
  <c r="AK6993" i="8" s="1"/>
  <c r="D6993" i="8" s="1" a="1"/>
  <c r="D6993" i="8" s="1"/>
  <c r="AJ7825" i="8"/>
  <c r="AK7825" i="8" s="1" a="1"/>
  <c r="AK7825" i="8" s="1"/>
  <c r="D7825" i="8" s="1" a="1"/>
  <c r="D7825" i="8" s="1"/>
  <c r="AJ8109" i="8"/>
  <c r="AK8109" i="8" s="1" a="1"/>
  <c r="AK8109" i="8" s="1"/>
  <c r="D8109" i="8" s="1" a="1"/>
  <c r="D8109" i="8" s="1"/>
  <c r="AK8096" i="8" a="1"/>
  <c r="AK8096" i="8" s="1"/>
  <c r="AJ8031" i="8"/>
  <c r="AK8031" i="8" s="1" a="1"/>
  <c r="AK8031" i="8" s="1"/>
  <c r="D8031" i="8" s="1" a="1"/>
  <c r="D8031" i="8" s="1"/>
  <c r="AK8369" i="8" a="1"/>
  <c r="AK8369" i="8" s="1"/>
  <c r="D8369" i="8" s="1" a="1"/>
  <c r="D8369" i="8" s="1"/>
  <c r="AJ8358" i="8"/>
  <c r="AK8358" i="8" s="1" a="1"/>
  <c r="AK8358" i="8" s="1"/>
  <c r="D8358" i="8" s="1" a="1"/>
  <c r="D8358" i="8" s="1"/>
  <c r="AJ4099" i="8"/>
  <c r="AK4099" i="8" s="1" a="1"/>
  <c r="AK4099" i="8" s="1"/>
  <c r="D4099" i="8" s="1" a="1"/>
  <c r="D4099" i="8" s="1"/>
  <c r="AK1495" i="8" a="1"/>
  <c r="AK1495" i="8" s="1"/>
  <c r="AJ1291" i="8"/>
  <c r="AK1291" i="8" s="1" a="1"/>
  <c r="AK1291" i="8" s="1"/>
  <c r="D1291" i="8" s="1" a="1"/>
  <c r="D1291" i="8" s="1"/>
  <c r="AJ1280" i="8"/>
  <c r="AK1280" i="8" s="1" a="1"/>
  <c r="AK1280" i="8" s="1"/>
  <c r="D1280" i="8" s="1" a="1"/>
  <c r="D1280" i="8" s="1"/>
  <c r="AK3573" i="8" a="1"/>
  <c r="AK3573" i="8" s="1"/>
  <c r="D3573" i="8" s="1" a="1"/>
  <c r="D3573" i="8" s="1"/>
  <c r="AJ6005" i="8"/>
  <c r="AK6005" i="8" s="1" a="1"/>
  <c r="AK6005" i="8" s="1"/>
  <c r="D6005" i="8" s="1" a="1"/>
  <c r="D6005" i="8" s="1"/>
  <c r="AJ5994" i="8"/>
  <c r="AK5994" i="8" s="1" a="1"/>
  <c r="AK5994" i="8" s="1"/>
  <c r="D5994" i="8" s="1" a="1"/>
  <c r="D5994" i="8" s="1"/>
  <c r="AK6889" i="8" a="1"/>
  <c r="AK6889" i="8" s="1"/>
  <c r="AJ5267" i="8"/>
  <c r="AK5267" i="8" s="1" a="1"/>
  <c r="AK5267" i="8" s="1"/>
  <c r="D5267" i="8" s="1" a="1"/>
  <c r="D5267" i="8" s="1"/>
  <c r="AJ5256" i="8"/>
  <c r="AK5256" i="8" s="1" a="1"/>
  <c r="AK5256" i="8" s="1"/>
  <c r="D5256" i="8" s="1" a="1"/>
  <c r="D5256" i="8" s="1"/>
  <c r="AJ7774" i="8"/>
  <c r="AK7774" i="8" s="1" a="1"/>
  <c r="AK7774" i="8" s="1"/>
  <c r="D7774" i="8" s="1" a="1"/>
  <c r="D7774" i="8" s="1"/>
  <c r="AK8541" i="8" a="1"/>
  <c r="AK8541" i="8" s="1"/>
  <c r="AJ8538" i="8"/>
  <c r="AK8538" i="8" s="1" a="1"/>
  <c r="AK8538" i="8" s="1"/>
  <c r="D8538" i="8" s="1" a="1"/>
  <c r="D8538" i="8" s="1"/>
  <c r="AK5576" i="8" a="1"/>
  <c r="AK5576" i="8" s="1"/>
  <c r="AJ2582" i="8"/>
  <c r="AK2582" i="8" s="1" a="1"/>
  <c r="AK2582" i="8" s="1"/>
  <c r="AK2574" i="8" a="1"/>
  <c r="AK2574" i="8" s="1"/>
  <c r="D2574" i="8" s="1" a="1"/>
  <c r="D2574" i="8" s="1"/>
  <c r="AK556" i="8" a="1"/>
  <c r="AK556" i="8" s="1"/>
  <c r="AJ7048" i="8"/>
  <c r="AK7048" i="8" s="1" a="1"/>
  <c r="AK7048" i="8" s="1"/>
  <c r="D7048" i="8" s="1" a="1"/>
  <c r="D7048" i="8" s="1"/>
  <c r="AJ7044" i="8"/>
  <c r="AK7044" i="8" s="1" a="1"/>
  <c r="AK7044" i="8" s="1"/>
  <c r="AJ7035" i="8"/>
  <c r="AK7035" i="8" s="1" a="1"/>
  <c r="AK7035" i="8" s="1"/>
  <c r="D7035" i="8" s="1" a="1"/>
  <c r="D7035" i="8" s="1"/>
  <c r="AK7029" i="8" a="1"/>
  <c r="AK7029" i="8" s="1"/>
  <c r="AK7019" i="8" a="1"/>
  <c r="AK7019" i="8" s="1"/>
  <c r="AK7015" i="8" a="1"/>
  <c r="AK7015" i="8" s="1"/>
  <c r="AK6394" i="8" a="1"/>
  <c r="AK6394" i="8" s="1"/>
  <c r="AJ6382" i="8"/>
  <c r="AK6382" i="8" s="1" a="1"/>
  <c r="AK6382" i="8" s="1"/>
  <c r="D6382" i="8" s="1" a="1"/>
  <c r="D6382" i="8" s="1"/>
  <c r="AJ6378" i="8"/>
  <c r="AK6378" i="8" s="1" a="1"/>
  <c r="AK6378" i="8" s="1"/>
  <c r="D6378" i="8" s="1" a="1"/>
  <c r="D6378" i="8" s="1"/>
  <c r="AJ6051" i="8"/>
  <c r="AK6051" i="8" s="1" a="1"/>
  <c r="AK6051" i="8" s="1"/>
  <c r="D6051" i="8" s="1" a="1"/>
  <c r="D6051" i="8" s="1"/>
  <c r="AK6045" i="8" a="1"/>
  <c r="AK6045" i="8" s="1"/>
  <c r="AK3913" i="8" a="1"/>
  <c r="AK3913" i="8" s="1"/>
  <c r="AK3909" i="8" a="1"/>
  <c r="AK3909" i="8" s="1"/>
  <c r="AK3890" i="8" a="1"/>
  <c r="AK3890" i="8" s="1"/>
  <c r="AJ3882" i="8"/>
  <c r="AK3882" i="8" s="1" a="1"/>
  <c r="AK3882" i="8" s="1"/>
  <c r="AJ7896" i="8"/>
  <c r="AK7896" i="8" s="1" a="1"/>
  <c r="AK7896" i="8" s="1"/>
  <c r="AJ7879" i="8"/>
  <c r="AK7879" i="8" s="1" a="1"/>
  <c r="AK7879" i="8" s="1"/>
  <c r="D7879" i="8" s="1" a="1"/>
  <c r="D7879" i="8" s="1"/>
  <c r="AK8660" i="8" a="1"/>
  <c r="AK8660" i="8" s="1"/>
  <c r="AK7743" i="8" a="1"/>
  <c r="AK7743" i="8" s="1"/>
  <c r="AK7740" i="8" a="1"/>
  <c r="AK7740" i="8" s="1"/>
  <c r="AJ7561" i="8"/>
  <c r="AK7561" i="8" s="1" a="1"/>
  <c r="AK7561" i="8" s="1"/>
  <c r="D7561" i="8" s="1" a="1"/>
  <c r="D7561" i="8" s="1"/>
  <c r="AJ7548" i="8"/>
  <c r="AK7548" i="8" s="1" a="1"/>
  <c r="AK7548" i="8" s="1"/>
  <c r="D7548" i="8" s="1" a="1"/>
  <c r="D7548" i="8" s="1"/>
  <c r="AK7392" i="8" a="1"/>
  <c r="AK7392" i="8" s="1"/>
  <c r="AK7377" i="8" a="1"/>
  <c r="AK7377" i="8" s="1"/>
  <c r="D7377" i="8" s="1" a="1"/>
  <c r="D7377" i="8" s="1"/>
  <c r="AK7374" i="8" a="1"/>
  <c r="AK7374" i="8" s="1"/>
  <c r="AJ7238" i="8"/>
  <c r="AK7238" i="8" s="1" a="1"/>
  <c r="AK7238" i="8" s="1"/>
  <c r="D7238" i="8" s="1" a="1"/>
  <c r="D7238" i="8" s="1"/>
  <c r="AJ6480" i="8"/>
  <c r="AK6480" i="8" s="1" a="1"/>
  <c r="AK6480" i="8" s="1"/>
  <c r="D6480" i="8" s="1" a="1"/>
  <c r="D6480" i="8" s="1"/>
  <c r="AK7008" i="8" a="1"/>
  <c r="AK7008" i="8" s="1"/>
  <c r="D7008" i="8" s="1" a="1"/>
  <c r="D7008" i="8" s="1"/>
  <c r="AJ7832" i="8"/>
  <c r="AK7832" i="8" s="1" a="1"/>
  <c r="AK7832" i="8" s="1"/>
  <c r="D7832" i="8" s="1" a="1"/>
  <c r="D7832" i="8" s="1"/>
  <c r="AJ7817" i="8"/>
  <c r="AK7817" i="8" s="1" a="1"/>
  <c r="AK7817" i="8" s="1"/>
  <c r="D7817" i="8" s="1" a="1"/>
  <c r="D7817" i="8" s="1"/>
  <c r="AJ8101" i="8"/>
  <c r="AK8101" i="8" s="1" a="1"/>
  <c r="AK8101" i="8" s="1"/>
  <c r="D8101" i="8" s="1" a="1"/>
  <c r="D8101" i="8" s="1"/>
  <c r="AK8088" i="8" a="1"/>
  <c r="AK8088" i="8" s="1"/>
  <c r="D8088" i="8" s="1" a="1"/>
  <c r="D8088" i="8" s="1"/>
  <c r="AK8516" i="8" a="1"/>
  <c r="AK8516" i="8" s="1"/>
  <c r="AJ8511" i="8"/>
  <c r="AK8511" i="8" s="1" a="1"/>
  <c r="AK8511" i="8" s="1"/>
  <c r="D8511" i="8" s="1" a="1"/>
  <c r="D8511" i="8" s="1"/>
  <c r="AK8478" i="8" a="1"/>
  <c r="AK8478" i="8" s="1"/>
  <c r="D8478" i="8" s="1" a="1"/>
  <c r="D8478" i="8" s="1"/>
  <c r="AJ8366" i="8"/>
  <c r="AK8366" i="8" s="1" a="1"/>
  <c r="AK8366" i="8" s="1"/>
  <c r="D8366" i="8" s="1" a="1"/>
  <c r="D8366" i="8" s="1"/>
  <c r="AJ4107" i="8"/>
  <c r="AK4107" i="8" s="1" a="1"/>
  <c r="AK4107" i="8" s="1"/>
  <c r="D4107" i="8" s="1" a="1"/>
  <c r="D4107" i="8" s="1"/>
  <c r="AK3176" i="8" a="1"/>
  <c r="AK3176" i="8" s="1"/>
  <c r="AJ1299" i="8"/>
  <c r="AK1299" i="8" s="1" a="1"/>
  <c r="AK1299" i="8" s="1"/>
  <c r="D1299" i="8" s="1" a="1"/>
  <c r="D1299" i="8" s="1"/>
  <c r="AJ1288" i="8"/>
  <c r="AK1288" i="8" s="1" a="1"/>
  <c r="AK1288" i="8" s="1"/>
  <c r="D1288" i="8" s="1" a="1"/>
  <c r="D1288" i="8" s="1"/>
  <c r="AK4058" i="8" a="1"/>
  <c r="AK4058" i="8" s="1"/>
  <c r="D4058" i="8" s="1" a="1"/>
  <c r="D4058" i="8" s="1"/>
  <c r="AJ6013" i="8"/>
  <c r="AK6013" i="8" s="1" a="1"/>
  <c r="AK6013" i="8" s="1"/>
  <c r="D6013" i="8" s="1" a="1"/>
  <c r="D6013" i="8" s="1"/>
  <c r="AJ6002" i="8"/>
  <c r="AK6002" i="8" s="1" a="1"/>
  <c r="AK6002" i="8" s="1"/>
  <c r="D6002" i="8" s="1" a="1"/>
  <c r="D6002" i="8" s="1"/>
  <c r="AK6897" i="8" a="1"/>
  <c r="AK6897" i="8" s="1"/>
  <c r="D6897" i="8" s="1" a="1"/>
  <c r="D6897" i="8" s="1"/>
  <c r="AJ5945" i="8"/>
  <c r="AK5945" i="8" s="1" a="1"/>
  <c r="AK5945" i="8" s="1"/>
  <c r="D5945" i="8" s="1" a="1"/>
  <c r="D5945" i="8" s="1"/>
  <c r="AJ5264" i="8"/>
  <c r="AK5264" i="8" s="1" a="1"/>
  <c r="AK5264" i="8" s="1"/>
  <c r="D5264" i="8" s="1" a="1"/>
  <c r="D5264" i="8" s="1"/>
  <c r="AJ7777" i="8"/>
  <c r="AK7777" i="8" s="1" a="1"/>
  <c r="AK7777" i="8" s="1"/>
  <c r="D7777" i="8" s="1" a="1"/>
  <c r="D7777" i="8" s="1"/>
  <c r="AJ2285" i="8"/>
  <c r="AK2285" i="8" s="1" a="1"/>
  <c r="AK2285" i="8" s="1"/>
  <c r="D2285" i="8" s="1" a="1"/>
  <c r="D2285" i="8" s="1"/>
  <c r="AJ5854" i="8"/>
  <c r="AK5854" i="8" s="1" a="1"/>
  <c r="AK5854" i="8" s="1"/>
  <c r="D5854" i="8" s="1" a="1"/>
  <c r="D5854" i="8" s="1"/>
  <c r="AJ251" i="8"/>
  <c r="AK251" i="8" s="1" a="1"/>
  <c r="AK251" i="8" s="1"/>
  <c r="D251" i="8" s="1" a="1"/>
  <c r="D251" i="8" s="1"/>
  <c r="AJ7988" i="8"/>
  <c r="AK7988" i="8" s="1" a="1"/>
  <c r="AK7988" i="8" s="1"/>
  <c r="D7988" i="8" s="1" a="1"/>
  <c r="D7988" i="8" s="1"/>
  <c r="AJ4488" i="8"/>
  <c r="AK4488" i="8" s="1" a="1"/>
  <c r="AK4488" i="8" s="1"/>
  <c r="D4488" i="8" s="1" a="1"/>
  <c r="D4488" i="8" s="1"/>
  <c r="AK8503" i="8" a="1"/>
  <c r="AK8503" i="8" s="1"/>
  <c r="AK8495" i="8" a="1"/>
  <c r="AK8495" i="8" s="1"/>
  <c r="AK8487" i="8" a="1"/>
  <c r="AK8487" i="8" s="1"/>
  <c r="AK8479" i="8" a="1"/>
  <c r="AK8479" i="8" s="1"/>
  <c r="AK8471" i="8" a="1"/>
  <c r="AK8471" i="8" s="1"/>
  <c r="AK8362" i="8" a="1"/>
  <c r="AK8362" i="8" s="1"/>
  <c r="AK4106" i="8" a="1"/>
  <c r="AK4106" i="8" s="1"/>
  <c r="AK4098" i="8" a="1"/>
  <c r="AK4098" i="8" s="1"/>
  <c r="AK3201" i="8" a="1"/>
  <c r="AK3201" i="8" s="1"/>
  <c r="AK3193" i="8" a="1"/>
  <c r="AK3193" i="8" s="1"/>
  <c r="AK3185" i="8" a="1"/>
  <c r="AK3185" i="8" s="1"/>
  <c r="AK3177" i="8" a="1"/>
  <c r="AK3177" i="8" s="1"/>
  <c r="D3177" i="8" s="1" a="1"/>
  <c r="D3177" i="8" s="1"/>
  <c r="AK1496" i="8" a="1"/>
  <c r="AK1496" i="8" s="1"/>
  <c r="D1496" i="8" s="1" a="1"/>
  <c r="D1496" i="8" s="1"/>
  <c r="AK1295" i="8" a="1"/>
  <c r="AK1295" i="8" s="1"/>
  <c r="AK1287" i="8" a="1"/>
  <c r="AK1287" i="8" s="1"/>
  <c r="AK1279" i="8" a="1"/>
  <c r="AK1279" i="8" s="1"/>
  <c r="D1279" i="8" s="1" a="1"/>
  <c r="D1279" i="8" s="1"/>
  <c r="AK4587" i="8" a="1"/>
  <c r="AK4587" i="8" s="1"/>
  <c r="D4587" i="8" s="1" a="1"/>
  <c r="D4587" i="8" s="1"/>
  <c r="AK4075" i="8" a="1"/>
  <c r="AK4075" i="8" s="1"/>
  <c r="AK4067" i="8" a="1"/>
  <c r="AK4067" i="8" s="1"/>
  <c r="AK4059" i="8" a="1"/>
  <c r="AK4059" i="8" s="1"/>
  <c r="AK3574" i="8" a="1"/>
  <c r="AK3574" i="8" s="1"/>
  <c r="D3574" i="8" s="1" a="1"/>
  <c r="D3574" i="8" s="1"/>
  <c r="AK6009" i="8" a="1"/>
  <c r="AK6009" i="8" s="1"/>
  <c r="D6009" i="8" s="1" a="1"/>
  <c r="D6009" i="8" s="1"/>
  <c r="AK6001" i="8" a="1"/>
  <c r="AK6001" i="8" s="1"/>
  <c r="D6001" i="8" s="1" a="1"/>
  <c r="D6001" i="8" s="1"/>
  <c r="AK5985" i="8" a="1"/>
  <c r="AK5985" i="8" s="1"/>
  <c r="D5985" i="8" s="1" a="1"/>
  <c r="D5985" i="8" s="1"/>
  <c r="AK6914" i="8" a="1"/>
  <c r="AK6914" i="8" s="1"/>
  <c r="D6914" i="8" s="1" a="1"/>
  <c r="D6914" i="8" s="1"/>
  <c r="AK6906" i="8" a="1"/>
  <c r="AK6906" i="8" s="1"/>
  <c r="D6906" i="8" s="1" a="1"/>
  <c r="D6906" i="8" s="1"/>
  <c r="AK6898" i="8" a="1"/>
  <c r="AK6898" i="8" s="1"/>
  <c r="AK6890" i="8" a="1"/>
  <c r="AK6890" i="8" s="1"/>
  <c r="D6890" i="8" s="1" a="1"/>
  <c r="D6890" i="8" s="1"/>
  <c r="AK5271" i="8" a="1"/>
  <c r="AK5271" i="8" s="1"/>
  <c r="AK5263" i="8" a="1"/>
  <c r="AK5263" i="8" s="1"/>
  <c r="D5263" i="8" s="1" a="1"/>
  <c r="D5263" i="8" s="1"/>
  <c r="AK5255" i="8" a="1"/>
  <c r="AK5255" i="8" s="1"/>
  <c r="D5255" i="8" s="1" a="1"/>
  <c r="D5255" i="8" s="1"/>
  <c r="AK5247" i="8" a="1"/>
  <c r="AK5247" i="8" s="1"/>
  <c r="D5247" i="8" s="1" a="1"/>
  <c r="D5247" i="8" s="1"/>
  <c r="AK7794" i="8" a="1"/>
  <c r="AK7794" i="8" s="1"/>
  <c r="D7794" i="8" s="1" a="1"/>
  <c r="D7794" i="8" s="1"/>
  <c r="AK7786" i="8" a="1"/>
  <c r="AK7786" i="8" s="1"/>
  <c r="D7786" i="8" s="1" a="1"/>
  <c r="D7786" i="8" s="1"/>
  <c r="AK7778" i="8" a="1"/>
  <c r="AK7778" i="8" s="1"/>
  <c r="D7778" i="8" s="1" a="1"/>
  <c r="D7778" i="8" s="1"/>
  <c r="AK7770" i="8" a="1"/>
  <c r="AK7770" i="8" s="1"/>
  <c r="AK8542" i="8" a="1"/>
  <c r="AK8542" i="8" s="1"/>
  <c r="D8542" i="8" s="1" a="1"/>
  <c r="D8542" i="8" s="1"/>
  <c r="AK8534" i="8" a="1"/>
  <c r="AK8534" i="8" s="1"/>
  <c r="AJ8521" i="8"/>
  <c r="AK8521" i="8" s="1" a="1"/>
  <c r="AK8521" i="8" s="1"/>
  <c r="D8521" i="8" s="1" a="1"/>
  <c r="D8521" i="8" s="1"/>
  <c r="AK7814" i="8" a="1"/>
  <c r="AK7814" i="8" s="1"/>
  <c r="D7814" i="8" s="1" a="1"/>
  <c r="D7814" i="8" s="1"/>
  <c r="AK2942" i="8" a="1"/>
  <c r="AK2942" i="8" s="1"/>
  <c r="AK2940" i="8" a="1"/>
  <c r="AK2940" i="8" s="1"/>
  <c r="D2940" i="8" s="1" a="1"/>
  <c r="D2940" i="8" s="1"/>
  <c r="AK2935" i="8" a="1"/>
  <c r="AK2935" i="8" s="1"/>
  <c r="D2935" i="8" s="1" a="1"/>
  <c r="D2935" i="8" s="1"/>
  <c r="AK5577" i="8" a="1"/>
  <c r="AK5577" i="8" s="1"/>
  <c r="AK1011" i="8" a="1"/>
  <c r="AK1011" i="8" s="1"/>
  <c r="D1011" i="8" s="1" a="1"/>
  <c r="D1011" i="8" s="1"/>
  <c r="AK2013" i="8" a="1"/>
  <c r="AK2013" i="8" s="1"/>
  <c r="AK2284" i="8" a="1"/>
  <c r="AK2284" i="8" s="1"/>
  <c r="AK2276" i="8" a="1"/>
  <c r="AK2276" i="8" s="1"/>
  <c r="AJ5467" i="8"/>
  <c r="AK5467" i="8" s="1" a="1"/>
  <c r="AK5467" i="8" s="1"/>
  <c r="D5467" i="8" s="1" a="1"/>
  <c r="D5467" i="8" s="1"/>
  <c r="AJ5464" i="8"/>
  <c r="AK5464" i="8" s="1" a="1"/>
  <c r="AK5464" i="8" s="1"/>
  <c r="D5464" i="8" s="1" a="1"/>
  <c r="D5464" i="8" s="1"/>
  <c r="AK6837" i="8" a="1"/>
  <c r="AK6837" i="8" s="1"/>
  <c r="AJ2926" i="8"/>
  <c r="AK2926" i="8" s="1" a="1"/>
  <c r="AK2926" i="8" s="1"/>
  <c r="D2926" i="8" s="1" a="1"/>
  <c r="D2926" i="8" s="1"/>
  <c r="AJ2923" i="8"/>
  <c r="AK2923" i="8" s="1" a="1"/>
  <c r="AK2923" i="8" s="1"/>
  <c r="D2923" i="8" s="1" a="1"/>
  <c r="D2923" i="8" s="1"/>
  <c r="AK3373" i="8" a="1"/>
  <c r="AK3373" i="8" s="1"/>
  <c r="AJ3359" i="8"/>
  <c r="AK3359" i="8" s="1" a="1"/>
  <c r="AK3359" i="8" s="1"/>
  <c r="D3359" i="8" s="1" a="1"/>
  <c r="D3359" i="8" s="1"/>
  <c r="AJ3356" i="8"/>
  <c r="AK3356" i="8" s="1" a="1"/>
  <c r="AK3356" i="8" s="1"/>
  <c r="D3356" i="8" s="1" a="1"/>
  <c r="D3356" i="8" s="1"/>
  <c r="AJ7425" i="8"/>
  <c r="AK7425" i="8" s="1" a="1"/>
  <c r="AK7425" i="8" s="1"/>
  <c r="D7425" i="8" s="1" a="1"/>
  <c r="D7425" i="8" s="1"/>
  <c r="AK8168" i="8" a="1"/>
  <c r="AK8168" i="8" s="1"/>
  <c r="D8168" i="8" s="1" a="1"/>
  <c r="D8168" i="8" s="1"/>
  <c r="AJ6989" i="8"/>
  <c r="AK6989" i="8" s="1" a="1"/>
  <c r="AK6989" i="8" s="1"/>
  <c r="D6989" i="8" s="1" a="1"/>
  <c r="D6989" i="8" s="1"/>
  <c r="AJ3111" i="8"/>
  <c r="AK3111" i="8" s="1" a="1"/>
  <c r="AK3111" i="8" s="1"/>
  <c r="D3111" i="8" s="1" a="1"/>
  <c r="D3111" i="8" s="1"/>
  <c r="AJ2833" i="8"/>
  <c r="AK2833" i="8" s="1" a="1"/>
  <c r="AK2833" i="8" s="1"/>
  <c r="D2833" i="8" s="1" a="1"/>
  <c r="D2833" i="8" s="1"/>
  <c r="AJ6826" i="8"/>
  <c r="AK6826" i="8" s="1" a="1"/>
  <c r="AK6826" i="8" s="1"/>
  <c r="D6826" i="8" s="1" a="1"/>
  <c r="D6826" i="8" s="1"/>
  <c r="AJ2323" i="8"/>
  <c r="AK2323" i="8" s="1" a="1"/>
  <c r="AK2323" i="8" s="1"/>
  <c r="D2323" i="8" s="1" a="1"/>
  <c r="D2323" i="8" s="1"/>
  <c r="AJ2320" i="8"/>
  <c r="AK2320" i="8" s="1" a="1"/>
  <c r="AK2320" i="8" s="1"/>
  <c r="D2320" i="8" s="1" a="1"/>
  <c r="D2320" i="8" s="1"/>
  <c r="AJ266" i="8"/>
  <c r="AK266" i="8" s="1" a="1"/>
  <c r="AK266" i="8" s="1"/>
  <c r="D266" i="8" s="1" a="1"/>
  <c r="D266" i="8" s="1"/>
  <c r="AJ3594" i="8"/>
  <c r="AK3594" i="8" s="1" a="1"/>
  <c r="AK3594" i="8" s="1"/>
  <c r="D3594" i="8" s="1" a="1"/>
  <c r="D3594" i="8" s="1"/>
  <c r="AK2937" i="8" a="1"/>
  <c r="AK2937" i="8" s="1"/>
  <c r="AK7264" i="8" a="1"/>
  <c r="AK7264" i="8" s="1"/>
  <c r="AK7262" i="8" a="1"/>
  <c r="AK7262" i="8" s="1"/>
  <c r="AK7260" i="8" a="1"/>
  <c r="AK7260" i="8" s="1"/>
  <c r="AK2015" i="8" a="1"/>
  <c r="AK2015" i="8" s="1"/>
  <c r="AJ4389" i="8"/>
  <c r="AK4389" i="8" s="1" a="1"/>
  <c r="AK4389" i="8" s="1"/>
  <c r="D4389" i="8" s="1" a="1"/>
  <c r="D4389" i="8" s="1"/>
  <c r="AK4228" i="8" a="1"/>
  <c r="AK4228" i="8" s="1"/>
  <c r="AK8467" i="8" a="1"/>
  <c r="AK8467" i="8" s="1"/>
  <c r="AK5469" i="8" a="1"/>
  <c r="AK5469" i="8" s="1"/>
  <c r="AK6831" i="8" a="1"/>
  <c r="AK6831" i="8" s="1"/>
  <c r="AK2928" i="8" a="1"/>
  <c r="AK2928" i="8" s="1"/>
  <c r="AK3367" i="8" a="1"/>
  <c r="AK3367" i="8" s="1"/>
  <c r="AK3361" i="8" a="1"/>
  <c r="AK3361" i="8" s="1"/>
  <c r="D3361" i="8" s="1" a="1"/>
  <c r="D3361" i="8" s="1"/>
  <c r="AK2434" i="8" a="1"/>
  <c r="AK2434" i="8" s="1"/>
  <c r="AJ2431" i="8"/>
  <c r="AK2431" i="8" s="1" a="1"/>
  <c r="AK2431" i="8" s="1"/>
  <c r="D2431" i="8" s="1" a="1"/>
  <c r="D2431" i="8" s="1"/>
  <c r="AK2418" i="8" a="1"/>
  <c r="AK2418" i="8" s="1"/>
  <c r="AJ2415" i="8"/>
  <c r="AK2415" i="8" s="1" a="1"/>
  <c r="AK2415" i="8" s="1"/>
  <c r="D2415" i="8" s="1" a="1"/>
  <c r="D2415" i="8" s="1"/>
  <c r="AK1786" i="8" a="1"/>
  <c r="AK1786" i="8" s="1"/>
  <c r="AJ1783" i="8"/>
  <c r="AK1783" i="8" s="1" a="1"/>
  <c r="AK1783" i="8" s="1"/>
  <c r="D1783" i="8" s="1" a="1"/>
  <c r="D1783" i="8" s="1"/>
  <c r="AK1770" i="8" a="1"/>
  <c r="AK1770" i="8" s="1"/>
  <c r="AJ1767" i="8"/>
  <c r="AK1767" i="8" s="1" a="1"/>
  <c r="AK1767" i="8" s="1"/>
  <c r="D1767" i="8" s="1" a="1"/>
  <c r="D1767" i="8" s="1"/>
  <c r="AK1754" i="8" a="1"/>
  <c r="AK1754" i="8" s="1"/>
  <c r="AJ1751" i="8"/>
  <c r="AK1751" i="8" s="1" a="1"/>
  <c r="AK1751" i="8" s="1"/>
  <c r="D1751" i="8" s="1" a="1"/>
  <c r="D1751" i="8" s="1"/>
  <c r="AK5316" i="8" a="1"/>
  <c r="AK5316" i="8" s="1"/>
  <c r="D5316" i="8" s="1" a="1"/>
  <c r="D5316" i="8" s="1"/>
  <c r="AJ5313" i="8"/>
  <c r="AK5313" i="8" s="1" a="1"/>
  <c r="AK5313" i="8" s="1"/>
  <c r="D5313" i="8" s="1" a="1"/>
  <c r="D5313" i="8" s="1"/>
  <c r="AJ5297" i="8"/>
  <c r="AK5297" i="8" s="1" a="1"/>
  <c r="AK5297" i="8" s="1"/>
  <c r="D5297" i="8" s="1" a="1"/>
  <c r="D5297" i="8" s="1"/>
  <c r="AK7455" i="8" a="1"/>
  <c r="AK7455" i="8" s="1"/>
  <c r="D7455" i="8" s="1" a="1"/>
  <c r="D7455" i="8" s="1"/>
  <c r="AJ7452" i="8"/>
  <c r="AK7452" i="8" s="1" a="1"/>
  <c r="AK7452" i="8" s="1"/>
  <c r="D7452" i="8" s="1" a="1"/>
  <c r="D7452" i="8" s="1"/>
  <c r="AK7439" i="8" a="1"/>
  <c r="AK7439" i="8" s="1"/>
  <c r="D7439" i="8" s="1" a="1"/>
  <c r="D7439" i="8" s="1"/>
  <c r="AJ7522" i="8"/>
  <c r="AK7522" i="8" s="1" a="1"/>
  <c r="AK7522" i="8" s="1"/>
  <c r="D7522" i="8" s="1" a="1"/>
  <c r="D7522" i="8" s="1"/>
  <c r="AK7509" i="8" a="1"/>
  <c r="AK7509" i="8" s="1"/>
  <c r="AJ7506" i="8"/>
  <c r="AK7506" i="8" s="1" a="1"/>
  <c r="AK7506" i="8" s="1"/>
  <c r="D7506" i="8" s="1" a="1"/>
  <c r="D7506" i="8" s="1"/>
  <c r="AJ2396" i="8"/>
  <c r="AK2396" i="8" s="1" a="1"/>
  <c r="AK2396" i="8" s="1"/>
  <c r="D2396" i="8" s="1" a="1"/>
  <c r="D2396" i="8" s="1"/>
  <c r="AJ6147" i="8"/>
  <c r="AK6147" i="8" s="1" a="1"/>
  <c r="AK6147" i="8" s="1"/>
  <c r="D6147" i="8" s="1" a="1"/>
  <c r="D6147" i="8" s="1"/>
  <c r="AJ6116" i="8"/>
  <c r="AK6116" i="8" s="1" a="1"/>
  <c r="AK6116" i="8" s="1"/>
  <c r="D6116" i="8" s="1" a="1"/>
  <c r="D6116" i="8" s="1"/>
  <c r="AJ6972" i="8"/>
  <c r="AK6972" i="8" s="1" a="1"/>
  <c r="AK6972" i="8" s="1"/>
  <c r="D6972" i="8" s="1" a="1"/>
  <c r="D6972" i="8" s="1"/>
  <c r="AJ4497" i="8"/>
  <c r="AK4497" i="8" s="1" a="1"/>
  <c r="AK4497" i="8" s="1"/>
  <c r="D4497" i="8" s="1" a="1"/>
  <c r="D4497" i="8" s="1"/>
  <c r="AJ3617" i="8"/>
  <c r="AK3617" i="8" s="1" a="1"/>
  <c r="AK3617" i="8" s="1"/>
  <c r="D3617" i="8" s="1" a="1"/>
  <c r="D3617" i="8" s="1"/>
  <c r="AK8524" i="8" a="1"/>
  <c r="AK8524" i="8" s="1"/>
  <c r="AK999" i="8" a="1"/>
  <c r="AK999" i="8" s="1"/>
  <c r="AK7270" i="8" a="1"/>
  <c r="AK7270" i="8" s="1"/>
  <c r="AK7268" i="8" a="1"/>
  <c r="AK7268" i="8" s="1"/>
  <c r="D7268" i="8" s="1" a="1"/>
  <c r="D7268" i="8" s="1"/>
  <c r="AK8470" i="8" a="1"/>
  <c r="AK8470" i="8" s="1"/>
  <c r="AJ8464" i="8"/>
  <c r="AK8464" i="8" s="1" a="1"/>
  <c r="AK8464" i="8" s="1"/>
  <c r="D8464" i="8" s="1" a="1"/>
  <c r="D8464" i="8" s="1"/>
  <c r="AK6834" i="8" a="1"/>
  <c r="AK6834" i="8" s="1"/>
  <c r="AJ6828" i="8"/>
  <c r="AK6828" i="8" s="1" a="1"/>
  <c r="AK6828" i="8" s="1"/>
  <c r="D6828" i="8" s="1" a="1"/>
  <c r="D6828" i="8" s="1"/>
  <c r="AK3370" i="8" a="1"/>
  <c r="AK3370" i="8" s="1"/>
  <c r="AJ3364" i="8"/>
  <c r="AK3364" i="8" s="1" a="1"/>
  <c r="AK3364" i="8" s="1"/>
  <c r="D3364" i="8" s="1" a="1"/>
  <c r="D3364" i="8" s="1"/>
  <c r="AJ7538" i="8"/>
  <c r="AK7538" i="8" s="1" a="1"/>
  <c r="AK7538" i="8" s="1"/>
  <c r="D7538" i="8" s="1" a="1"/>
  <c r="D7538" i="8" s="1"/>
  <c r="AJ8347" i="8"/>
  <c r="AK8347" i="8" s="1" a="1"/>
  <c r="AK8347" i="8" s="1"/>
  <c r="D8347" i="8" s="1" a="1"/>
  <c r="D8347" i="8" s="1"/>
  <c r="AJ4520" i="8"/>
  <c r="AK4520" i="8" s="1" a="1"/>
  <c r="AK4520" i="8" s="1"/>
  <c r="D4520" i="8" s="1" a="1"/>
  <c r="D4520" i="8" s="1"/>
  <c r="AJ3251" i="8"/>
  <c r="AK3251" i="8" s="1" a="1"/>
  <c r="AK3251" i="8" s="1"/>
  <c r="D3251" i="8" s="1" a="1"/>
  <c r="D3251" i="8" s="1"/>
  <c r="AJ2339" i="8"/>
  <c r="AK2339" i="8" s="1" a="1"/>
  <c r="AK2339" i="8" s="1"/>
  <c r="D2339" i="8" s="1" a="1"/>
  <c r="D2339" i="8" s="1"/>
  <c r="AJ2336" i="8"/>
  <c r="AK2336" i="8" s="1" a="1"/>
  <c r="AK2336" i="8" s="1"/>
  <c r="D2336" i="8" s="1" a="1"/>
  <c r="D2336" i="8" s="1"/>
  <c r="AJ282" i="8"/>
  <c r="AK282" i="8" s="1" a="1"/>
  <c r="AK282" i="8" s="1"/>
  <c r="D282" i="8" s="1" a="1"/>
  <c r="D282" i="8" s="1"/>
  <c r="AJ279" i="8"/>
  <c r="AK279" i="8" s="1" a="1"/>
  <c r="AK279" i="8" s="1"/>
  <c r="D279" i="8" s="1" a="1"/>
  <c r="D279" i="8" s="1"/>
  <c r="AK7771" i="8" a="1"/>
  <c r="AK7771" i="8" s="1"/>
  <c r="AK8543" i="8" a="1"/>
  <c r="AK8543" i="8" s="1"/>
  <c r="D8543" i="8" s="1" a="1"/>
  <c r="D8543" i="8" s="1"/>
  <c r="AK8535" i="8" a="1"/>
  <c r="AK8535" i="8" s="1"/>
  <c r="AJ8529" i="8"/>
  <c r="AK8529" i="8" s="1" a="1"/>
  <c r="AK8529" i="8" s="1"/>
  <c r="D8529" i="8" s="1" a="1"/>
  <c r="D8529" i="8" s="1"/>
  <c r="AK8525" i="8" a="1"/>
  <c r="AK8525" i="8" s="1"/>
  <c r="AK2950" i="8" a="1"/>
  <c r="AK2950" i="8" s="1"/>
  <c r="AK2948" i="8" a="1"/>
  <c r="AK2948" i="8" s="1"/>
  <c r="D2948" i="8" s="1" a="1"/>
  <c r="D2948" i="8" s="1"/>
  <c r="AK2943" i="8" a="1"/>
  <c r="AK2943" i="8" s="1"/>
  <c r="AK2936" i="8" a="1"/>
  <c r="AK2936" i="8" s="1"/>
  <c r="AK5570" i="8" a="1"/>
  <c r="AK5570" i="8" s="1"/>
  <c r="AK1019" i="8" a="1"/>
  <c r="AK1019" i="8" s="1"/>
  <c r="AJ1004" i="8"/>
  <c r="AK1004" i="8" s="1" a="1"/>
  <c r="AK1004" i="8" s="1"/>
  <c r="D1004" i="8" s="1" a="1"/>
  <c r="D1004" i="8" s="1"/>
  <c r="AK1000" i="8" a="1"/>
  <c r="AK1000" i="8" s="1"/>
  <c r="AK998" i="8" a="1"/>
  <c r="AK998" i="8" s="1"/>
  <c r="AK7265" i="8" a="1"/>
  <c r="AK7265" i="8" s="1"/>
  <c r="AK4221" i="8" a="1"/>
  <c r="AK4221" i="8" s="1"/>
  <c r="AK2278" i="8" a="1"/>
  <c r="AK2278" i="8" s="1"/>
  <c r="AK545" i="8" a="1"/>
  <c r="AK545" i="8" s="1"/>
  <c r="AK6833" i="8" a="1"/>
  <c r="AK6833" i="8" s="1"/>
  <c r="D6833" i="8" s="1" a="1"/>
  <c r="D6833" i="8" s="1"/>
  <c r="AK3375" i="8" a="1"/>
  <c r="AK3375" i="8" s="1"/>
  <c r="AK3369" i="8" a="1"/>
  <c r="AK3369" i="8" s="1"/>
  <c r="AK2436" i="8" a="1"/>
  <c r="AK2436" i="8" s="1"/>
  <c r="AK2420" i="8" a="1"/>
  <c r="AK2420" i="8" s="1"/>
  <c r="AK7169" i="8" a="1"/>
  <c r="AK7169" i="8" s="1"/>
  <c r="AK1772" i="8" a="1"/>
  <c r="AK1772" i="8" s="1"/>
  <c r="AK1756" i="8" a="1"/>
  <c r="AK1756" i="8" s="1"/>
  <c r="AK5318" i="8" a="1"/>
  <c r="AK5318" i="8" s="1"/>
  <c r="AK5302" i="8" a="1"/>
  <c r="AK5302" i="8" s="1"/>
  <c r="AK7457" i="8" a="1"/>
  <c r="AK7457" i="8" s="1"/>
  <c r="AK7441" i="8" a="1"/>
  <c r="AK7441" i="8" s="1"/>
  <c r="AK7511" i="8" a="1"/>
  <c r="AK7511" i="8" s="1"/>
  <c r="AJ7427" i="8"/>
  <c r="AK7427" i="8" s="1" a="1"/>
  <c r="AK7427" i="8" s="1"/>
  <c r="D7427" i="8" s="1" a="1"/>
  <c r="D7427" i="8" s="1"/>
  <c r="AJ1362" i="8"/>
  <c r="AK1362" i="8" s="1" a="1"/>
  <c r="AK1362" i="8" s="1"/>
  <c r="D1362" i="8" s="1" a="1"/>
  <c r="D1362" i="8" s="1"/>
  <c r="AJ6981" i="8"/>
  <c r="AK6981" i="8" s="1" a="1"/>
  <c r="AK6981" i="8" s="1"/>
  <c r="D6981" i="8" s="1" a="1"/>
  <c r="D6981" i="8" s="1"/>
  <c r="AJ5519" i="8"/>
  <c r="AK5519" i="8" s="1" a="1"/>
  <c r="AK5519" i="8" s="1"/>
  <c r="D5519" i="8" s="1" a="1"/>
  <c r="D5519" i="8" s="1"/>
  <c r="AJ4786" i="8"/>
  <c r="AK4786" i="8" s="1" a="1"/>
  <c r="AK4786" i="8" s="1"/>
  <c r="D4786" i="8" s="1" a="1"/>
  <c r="D4786" i="8" s="1"/>
  <c r="AJ2792" i="8"/>
  <c r="AK2792" i="8" s="1" a="1"/>
  <c r="AK2792" i="8" s="1"/>
  <c r="D2792" i="8" s="1" a="1"/>
  <c r="D2792" i="8" s="1"/>
  <c r="AK8530" i="8" a="1"/>
  <c r="AK8530" i="8" s="1"/>
  <c r="AK2945" i="8" a="1"/>
  <c r="AK2945" i="8" s="1"/>
  <c r="AK2941" i="8" a="1"/>
  <c r="AK2941" i="8" s="1"/>
  <c r="D2941" i="8" s="1" a="1"/>
  <c r="D2941" i="8" s="1"/>
  <c r="AK5571" i="8" a="1"/>
  <c r="AK5571" i="8" s="1"/>
  <c r="AK1017" i="8" a="1"/>
  <c r="AK1017" i="8" s="1"/>
  <c r="AK1010" i="8" a="1"/>
  <c r="AK1010" i="8" s="1"/>
  <c r="AK1005" i="8" a="1"/>
  <c r="AK1005" i="8" s="1"/>
  <c r="AK2010" i="8" a="1"/>
  <c r="AK2010" i="8" s="1"/>
  <c r="AK4393" i="8" a="1"/>
  <c r="AK4393" i="8" s="1"/>
  <c r="AK4223" i="8" a="1"/>
  <c r="AK4223" i="8" s="1"/>
  <c r="AK2288" i="8" a="1"/>
  <c r="AK2288" i="8" s="1"/>
  <c r="AK2281" i="8" a="1"/>
  <c r="AK2281" i="8" s="1"/>
  <c r="D2281" i="8" s="1" a="1"/>
  <c r="D2281" i="8" s="1"/>
  <c r="AJ2275" i="8"/>
  <c r="AK2275" i="8" s="1" a="1"/>
  <c r="AK2275" i="8" s="1"/>
  <c r="D2275" i="8" s="1" a="1"/>
  <c r="D2275" i="8" s="1"/>
  <c r="AK5465" i="8" a="1"/>
  <c r="AK5465" i="8" s="1"/>
  <c r="AK548" i="8" a="1"/>
  <c r="AK548" i="8" s="1"/>
  <c r="AJ6836" i="8"/>
  <c r="AK6836" i="8" s="1" a="1"/>
  <c r="AK6836" i="8" s="1"/>
  <c r="D6836" i="8" s="1" a="1"/>
  <c r="D6836" i="8" s="1"/>
  <c r="AK2924" i="8" a="1"/>
  <c r="AK2924" i="8" s="1"/>
  <c r="D2924" i="8" s="1" a="1"/>
  <c r="D2924" i="8" s="1"/>
  <c r="AK3378" i="8" a="1"/>
  <c r="AK3378" i="8" s="1"/>
  <c r="AJ3372" i="8"/>
  <c r="AK3372" i="8" s="1" a="1"/>
  <c r="AK3372" i="8" s="1"/>
  <c r="D3372" i="8" s="1" a="1"/>
  <c r="D3372" i="8" s="1"/>
  <c r="AK3357" i="8" a="1"/>
  <c r="AK3357" i="8" s="1"/>
  <c r="AJ7433" i="8"/>
  <c r="AK7433" i="8" s="1" a="1"/>
  <c r="AK7433" i="8" s="1"/>
  <c r="D7433" i="8" s="1" a="1"/>
  <c r="D7433" i="8" s="1"/>
  <c r="AJ8166" i="8"/>
  <c r="AK8166" i="8" s="1" a="1"/>
  <c r="AK8166" i="8" s="1"/>
  <c r="D8166" i="8" s="1" a="1"/>
  <c r="D8166" i="8" s="1"/>
  <c r="AJ2378" i="8"/>
  <c r="AK2378" i="8" s="1" a="1"/>
  <c r="AK2378" i="8" s="1"/>
  <c r="D2378" i="8" s="1" a="1"/>
  <c r="D2378" i="8" s="1"/>
  <c r="AJ2362" i="8"/>
  <c r="AK2362" i="8" s="1" a="1"/>
  <c r="AK2362" i="8" s="1"/>
  <c r="D2362" i="8" s="1" a="1"/>
  <c r="D2362" i="8" s="1"/>
  <c r="AJ7728" i="8"/>
  <c r="AK7728" i="8" s="1" a="1"/>
  <c r="AK7728" i="8" s="1"/>
  <c r="D7728" i="8" s="1" a="1"/>
  <c r="D7728" i="8" s="1"/>
  <c r="AJ5329" i="8"/>
  <c r="AK5329" i="8" s="1" a="1"/>
  <c r="AK5329" i="8" s="1"/>
  <c r="D5329" i="8" s="1" a="1"/>
  <c r="D5329" i="8" s="1"/>
  <c r="AJ7335" i="8"/>
  <c r="AK7335" i="8" s="1" a="1"/>
  <c r="AK7335" i="8" s="1"/>
  <c r="D7335" i="8" s="1" a="1"/>
  <c r="D7335" i="8" s="1"/>
  <c r="AJ8181" i="8"/>
  <c r="AK8181" i="8" s="1" a="1"/>
  <c r="AK8181" i="8" s="1"/>
  <c r="D8181" i="8" s="1" a="1"/>
  <c r="D8181" i="8" s="1"/>
  <c r="AJ2355" i="8"/>
  <c r="AK2355" i="8" s="1" a="1"/>
  <c r="AK2355" i="8" s="1"/>
  <c r="D2355" i="8" s="1" a="1"/>
  <c r="D2355" i="8" s="1"/>
  <c r="AJ2352" i="8"/>
  <c r="AK2352" i="8" s="1" a="1"/>
  <c r="AK2352" i="8" s="1"/>
  <c r="D2352" i="8" s="1" a="1"/>
  <c r="D2352" i="8" s="1"/>
  <c r="AJ5584" i="8"/>
  <c r="AK5584" i="8" s="1" a="1"/>
  <c r="AK5584" i="8" s="1"/>
  <c r="D5584" i="8" s="1" a="1"/>
  <c r="D5584" i="8" s="1"/>
  <c r="AJ5581" i="8"/>
  <c r="AK5581" i="8" s="1" a="1"/>
  <c r="AK5581" i="8" s="1"/>
  <c r="D5581" i="8" s="1" a="1"/>
  <c r="D5581" i="8" s="1"/>
  <c r="AJ1615" i="8"/>
  <c r="AK1615" i="8" s="1" a="1"/>
  <c r="AK1615" i="8" s="1"/>
  <c r="D1615" i="8" s="1" a="1"/>
  <c r="D1615" i="8" s="1"/>
  <c r="AJ2953" i="8"/>
  <c r="AK2953" i="8" s="1" a="1"/>
  <c r="AK2953" i="8" s="1"/>
  <c r="D2953" i="8" s="1" a="1"/>
  <c r="D2953" i="8" s="1"/>
  <c r="AK2934" i="8" a="1"/>
  <c r="AK2934" i="8" s="1"/>
  <c r="AK5569" i="8" a="1"/>
  <c r="AK5569" i="8" s="1"/>
  <c r="AK1007" i="8" a="1"/>
  <c r="AK1007" i="8" s="1"/>
  <c r="D1007" i="8" s="1" a="1"/>
  <c r="D1007" i="8" s="1"/>
  <c r="AJ2012" i="8"/>
  <c r="AK2012" i="8" s="1" a="1"/>
  <c r="AK2012" i="8" s="1"/>
  <c r="D2012" i="8" s="1" a="1"/>
  <c r="D2012" i="8" s="1"/>
  <c r="AJ4225" i="8"/>
  <c r="AK4225" i="8" s="1" a="1"/>
  <c r="AK4225" i="8" s="1"/>
  <c r="D4225" i="8" s="1" a="1"/>
  <c r="D4225" i="8" s="1"/>
  <c r="AK2283" i="8" a="1"/>
  <c r="AK2283" i="8" s="1"/>
  <c r="D2283" i="8" s="1" a="1"/>
  <c r="D2283" i="8" s="1"/>
  <c r="AJ3348" i="8"/>
  <c r="AK3348" i="8" s="1" a="1"/>
  <c r="AK3348" i="8" s="1"/>
  <c r="D3348" i="8" s="1" a="1"/>
  <c r="D3348" i="8" s="1"/>
  <c r="AJ2423" i="8"/>
  <c r="AK2423" i="8" s="1" a="1"/>
  <c r="AK2423" i="8" s="1"/>
  <c r="D2423" i="8" s="1" a="1"/>
  <c r="D2423" i="8" s="1"/>
  <c r="AJ7172" i="8"/>
  <c r="AK7172" i="8" s="1" a="1"/>
  <c r="AK7172" i="8" s="1"/>
  <c r="D7172" i="8" s="1" a="1"/>
  <c r="D7172" i="8" s="1"/>
  <c r="AJ1775" i="8"/>
  <c r="AK1775" i="8" s="1" a="1"/>
  <c r="AK1775" i="8" s="1"/>
  <c r="D1775" i="8" s="1" a="1"/>
  <c r="D1775" i="8" s="1"/>
  <c r="AJ1759" i="8"/>
  <c r="AK1759" i="8" s="1" a="1"/>
  <c r="AK1759" i="8" s="1"/>
  <c r="D1759" i="8" s="1" a="1"/>
  <c r="D1759" i="8" s="1"/>
  <c r="AJ5321" i="8"/>
  <c r="AK5321" i="8" s="1" a="1"/>
  <c r="AK5321" i="8" s="1"/>
  <c r="D5321" i="8" s="1" a="1"/>
  <c r="D5321" i="8" s="1"/>
  <c r="AJ5305" i="8"/>
  <c r="AK5305" i="8" s="1" a="1"/>
  <c r="AK5305" i="8" s="1"/>
  <c r="D5305" i="8" s="1" a="1"/>
  <c r="D5305" i="8" s="1"/>
  <c r="AJ5289" i="8"/>
  <c r="AK5289" i="8" s="1" a="1"/>
  <c r="AK5289" i="8" s="1"/>
  <c r="D5289" i="8" s="1" a="1"/>
  <c r="D5289" i="8" s="1"/>
  <c r="AJ7444" i="8"/>
  <c r="AK7444" i="8" s="1" a="1"/>
  <c r="AK7444" i="8" s="1"/>
  <c r="D7444" i="8" s="1" a="1"/>
  <c r="D7444" i="8" s="1"/>
  <c r="AJ7514" i="8"/>
  <c r="AK7514" i="8" s="1" a="1"/>
  <c r="AK7514" i="8" s="1"/>
  <c r="D7514" i="8" s="1" a="1"/>
  <c r="D7514" i="8" s="1"/>
  <c r="AJ7423" i="8"/>
  <c r="AK7423" i="8" s="1" a="1"/>
  <c r="AK7423" i="8" s="1"/>
  <c r="D7423" i="8" s="1" a="1"/>
  <c r="D7423" i="8" s="1"/>
  <c r="AJ2394" i="8"/>
  <c r="AK2394" i="8" s="1" a="1"/>
  <c r="AK2394" i="8" s="1"/>
  <c r="D2394" i="8" s="1" a="1"/>
  <c r="D2394" i="8" s="1"/>
  <c r="AJ4352" i="8"/>
  <c r="AK4352" i="8" s="1" a="1"/>
  <c r="AK4352" i="8" s="1"/>
  <c r="D4352" i="8" s="1" a="1"/>
  <c r="D4352" i="8" s="1"/>
  <c r="AJ6495" i="8"/>
  <c r="AK6495" i="8" s="1" a="1"/>
  <c r="AK6495" i="8" s="1"/>
  <c r="D6495" i="8" s="1" a="1"/>
  <c r="D6495" i="8" s="1"/>
  <c r="AJ5339" i="8"/>
  <c r="AK5339" i="8" s="1" a="1"/>
  <c r="AK5339" i="8" s="1"/>
  <c r="D5339" i="8" s="1" a="1"/>
  <c r="D5339" i="8" s="1"/>
  <c r="AJ7692" i="8"/>
  <c r="AK7692" i="8" s="1" a="1"/>
  <c r="AK7692" i="8" s="1"/>
  <c r="D7692" i="8" s="1" a="1"/>
  <c r="D7692" i="8" s="1"/>
  <c r="AJ2801" i="8"/>
  <c r="AK2801" i="8" s="1" a="1"/>
  <c r="AK2801" i="8" s="1"/>
  <c r="D2801" i="8" s="1" a="1"/>
  <c r="D2801" i="8" s="1"/>
  <c r="AJ5626" i="8"/>
  <c r="AK5626" i="8" s="1" a="1"/>
  <c r="AK5626" i="8" s="1"/>
  <c r="D5626" i="8" s="1" a="1"/>
  <c r="D5626" i="8" s="1"/>
  <c r="AK5578" i="8" a="1"/>
  <c r="AK5578" i="8" s="1"/>
  <c r="AJ1015" i="8"/>
  <c r="AK1015" i="8" s="1" a="1"/>
  <c r="AK1015" i="8" s="1"/>
  <c r="D1015" i="8" s="1" a="1"/>
  <c r="D1015" i="8" s="1"/>
  <c r="AJ1012" i="8"/>
  <c r="AK1012" i="8" s="1" a="1"/>
  <c r="AK1012" i="8" s="1"/>
  <c r="D1012" i="8" s="1" a="1"/>
  <c r="D1012" i="8" s="1"/>
  <c r="AJ7269" i="8"/>
  <c r="AK7269" i="8" s="1" a="1"/>
  <c r="AK7269" i="8" s="1"/>
  <c r="D7269" i="8" s="1" a="1"/>
  <c r="D7269" i="8" s="1"/>
  <c r="AJ7256" i="8"/>
  <c r="AK7256" i="8" s="1" a="1"/>
  <c r="AK7256" i="8" s="1"/>
  <c r="D7256" i="8" s="1" a="1"/>
  <c r="D7256" i="8" s="1"/>
  <c r="AJ2018" i="8"/>
  <c r="AK2018" i="8" s="1" a="1"/>
  <c r="AK2018" i="8" s="1"/>
  <c r="D2018" i="8" s="1" a="1"/>
  <c r="D2018" i="8" s="1"/>
  <c r="AJ2016" i="8"/>
  <c r="AK2016" i="8" s="1" a="1"/>
  <c r="AK2016" i="8" s="1"/>
  <c r="D2016" i="8" s="1" a="1"/>
  <c r="D2016" i="8" s="1"/>
  <c r="AJ4392" i="8"/>
  <c r="AK4392" i="8" s="1" a="1"/>
  <c r="AK4392" i="8" s="1"/>
  <c r="D4392" i="8" s="1" a="1"/>
  <c r="D4392" i="8" s="1"/>
  <c r="AJ4390" i="8"/>
  <c r="AK4390" i="8" s="1" a="1"/>
  <c r="AK4390" i="8" s="1"/>
  <c r="D4390" i="8" s="1" a="1"/>
  <c r="D4390" i="8" s="1"/>
  <c r="AJ4231" i="8"/>
  <c r="AK4231" i="8" s="1" a="1"/>
  <c r="AK4231" i="8" s="1"/>
  <c r="D4231" i="8" s="1" a="1"/>
  <c r="D4231" i="8" s="1"/>
  <c r="AJ4229" i="8"/>
  <c r="AK4229" i="8" s="1" a="1"/>
  <c r="AK4229" i="8" s="1"/>
  <c r="D4229" i="8" s="1" a="1"/>
  <c r="D4229" i="8" s="1"/>
  <c r="AK8465" i="8" a="1"/>
  <c r="AK8465" i="8" s="1"/>
  <c r="D8465" i="8" s="1" a="1"/>
  <c r="D8465" i="8" s="1"/>
  <c r="AJ8462" i="8"/>
  <c r="AK8462" i="8" s="1" a="1"/>
  <c r="AK8462" i="8" s="1"/>
  <c r="D8462" i="8" s="1" a="1"/>
  <c r="D8462" i="8" s="1"/>
  <c r="AK5462" i="8" a="1"/>
  <c r="AK5462" i="8" s="1"/>
  <c r="AJ553" i="8"/>
  <c r="AK553" i="8" s="1" a="1"/>
  <c r="AK553" i="8" s="1"/>
  <c r="D553" i="8" s="1" a="1"/>
  <c r="D553" i="8" s="1"/>
  <c r="AJ550" i="8"/>
  <c r="AK550" i="8" s="1" a="1"/>
  <c r="AK550" i="8" s="1"/>
  <c r="D550" i="8" s="1" a="1"/>
  <c r="D550" i="8" s="1"/>
  <c r="AK6829" i="8" a="1"/>
  <c r="AK6829" i="8" s="1"/>
  <c r="D6829" i="8" s="1" a="1"/>
  <c r="D6829" i="8" s="1"/>
  <c r="AJ2929" i="8"/>
  <c r="AK2929" i="8" s="1" a="1"/>
  <c r="AK2929" i="8" s="1"/>
  <c r="D2929" i="8" s="1" a="1"/>
  <c r="D2929" i="8" s="1"/>
  <c r="AK2921" i="8" a="1"/>
  <c r="AK2921" i="8" s="1"/>
  <c r="AJ3383" i="8"/>
  <c r="AK3383" i="8" s="1" a="1"/>
  <c r="AK3383" i="8" s="1"/>
  <c r="D3383" i="8" s="1" a="1"/>
  <c r="D3383" i="8" s="1"/>
  <c r="AJ3380" i="8"/>
  <c r="AK3380" i="8" s="1" a="1"/>
  <c r="AK3380" i="8" s="1"/>
  <c r="D3380" i="8" s="1" a="1"/>
  <c r="D3380" i="8" s="1"/>
  <c r="AK3365" i="8" a="1"/>
  <c r="AK3365" i="8" s="1"/>
  <c r="AJ3362" i="8"/>
  <c r="AK3362" i="8" s="1" a="1"/>
  <c r="AK3362" i="8" s="1"/>
  <c r="D3362" i="8" s="1" a="1"/>
  <c r="D3362" i="8" s="1"/>
  <c r="AK3354" i="8" a="1"/>
  <c r="AK3354" i="8" s="1"/>
  <c r="AJ3351" i="8"/>
  <c r="AK3351" i="8" s="1" a="1"/>
  <c r="AK3351" i="8" s="1"/>
  <c r="D3351" i="8" s="1" a="1"/>
  <c r="D3351" i="8" s="1"/>
  <c r="AK2429" i="8" a="1"/>
  <c r="AK2429" i="8" s="1"/>
  <c r="AJ2426" i="8"/>
  <c r="AK2426" i="8" s="1" a="1"/>
  <c r="AK2426" i="8" s="1"/>
  <c r="D2426" i="8" s="1" a="1"/>
  <c r="D2426" i="8" s="1"/>
  <c r="AK2413" i="8" a="1"/>
  <c r="AK2413" i="8" s="1"/>
  <c r="AJ2410" i="8"/>
  <c r="AK2410" i="8" s="1" a="1"/>
  <c r="AK2410" i="8" s="1"/>
  <c r="D2410" i="8" s="1" a="1"/>
  <c r="D2410" i="8" s="1"/>
  <c r="AK1781" i="8" a="1"/>
  <c r="AK1781" i="8" s="1"/>
  <c r="AJ1778" i="8"/>
  <c r="AK1778" i="8" s="1" a="1"/>
  <c r="AK1778" i="8" s="1"/>
  <c r="D1778" i="8" s="1" a="1"/>
  <c r="D1778" i="8" s="1"/>
  <c r="AK1765" i="8" a="1"/>
  <c r="AK1765" i="8" s="1"/>
  <c r="AJ1762" i="8"/>
  <c r="AK1762" i="8" s="1" a="1"/>
  <c r="AK1762" i="8" s="1"/>
  <c r="D1762" i="8" s="1" a="1"/>
  <c r="D1762" i="8" s="1"/>
  <c r="AK1749" i="8" a="1"/>
  <c r="AK1749" i="8" s="1"/>
  <c r="D1749" i="8" s="1" a="1"/>
  <c r="D1749" i="8" s="1"/>
  <c r="AJ5324" i="8"/>
  <c r="AK5324" i="8" s="1" a="1"/>
  <c r="AK5324" i="8" s="1"/>
  <c r="D5324" i="8" s="1" a="1"/>
  <c r="D5324" i="8" s="1"/>
  <c r="AK5311" i="8" a="1"/>
  <c r="AK5311" i="8" s="1"/>
  <c r="AJ5308" i="8"/>
  <c r="AK5308" i="8" s="1" a="1"/>
  <c r="AK5308" i="8" s="1"/>
  <c r="D5308" i="8" s="1" a="1"/>
  <c r="D5308" i="8" s="1"/>
  <c r="AK5295" i="8" a="1"/>
  <c r="AK5295" i="8" s="1"/>
  <c r="AJ5292" i="8"/>
  <c r="AK5292" i="8" s="1" a="1"/>
  <c r="AK5292" i="8" s="1"/>
  <c r="D5292" i="8" s="1" a="1"/>
  <c r="D5292" i="8" s="1"/>
  <c r="AK7450" i="8" a="1"/>
  <c r="AK7450" i="8" s="1"/>
  <c r="AJ7447" i="8"/>
  <c r="AK7447" i="8" s="1" a="1"/>
  <c r="AK7447" i="8" s="1"/>
  <c r="D7447" i="8" s="1" a="1"/>
  <c r="D7447" i="8" s="1"/>
  <c r="AK7520" i="8" a="1"/>
  <c r="AK7520" i="8" s="1"/>
  <c r="AJ7517" i="8"/>
  <c r="AK7517" i="8" s="1" a="1"/>
  <c r="AK7517" i="8" s="1"/>
  <c r="D7517" i="8" s="1" a="1"/>
  <c r="D7517" i="8" s="1"/>
  <c r="AK6885" i="8" a="1"/>
  <c r="AK6885" i="8" s="1"/>
  <c r="AJ6129" i="8"/>
  <c r="AK6129" i="8" s="1" a="1"/>
  <c r="AK6129" i="8" s="1"/>
  <c r="D6129" i="8" s="1" a="1"/>
  <c r="D6129" i="8" s="1"/>
  <c r="AJ7718" i="8"/>
  <c r="AK7718" i="8" s="1" a="1"/>
  <c r="AK7718" i="8" s="1"/>
  <c r="D7718" i="8" s="1" a="1"/>
  <c r="D7718" i="8" s="1"/>
  <c r="AJ5362" i="8"/>
  <c r="AK5362" i="8" s="1" a="1"/>
  <c r="AK5362" i="8" s="1"/>
  <c r="D5362" i="8" s="1" a="1"/>
  <c r="D5362" i="8" s="1"/>
  <c r="AJ8190" i="8"/>
  <c r="AK8190" i="8" s="1" a="1"/>
  <c r="AK8190" i="8" s="1"/>
  <c r="D8190" i="8" s="1" a="1"/>
  <c r="D8190" i="8" s="1"/>
  <c r="AJ2824" i="8"/>
  <c r="AK2824" i="8" s="1" a="1"/>
  <c r="AK2824" i="8" s="1"/>
  <c r="D2824" i="8" s="1" a="1"/>
  <c r="D2824" i="8" s="1"/>
  <c r="AJ5105" i="8"/>
  <c r="AK5105" i="8" s="1" a="1"/>
  <c r="AK5105" i="8" s="1"/>
  <c r="D5105" i="8" s="1" a="1"/>
  <c r="D5105" i="8" s="1"/>
  <c r="AJ5102" i="8"/>
  <c r="AK5102" i="8" s="1" a="1"/>
  <c r="AK5102" i="8" s="1"/>
  <c r="D5102" i="8" s="1" a="1"/>
  <c r="D5102" i="8" s="1"/>
  <c r="AJ6054" i="8"/>
  <c r="AK6054" i="8" s="1" a="1"/>
  <c r="AK6054" i="8" s="1"/>
  <c r="D6054" i="8" s="1" a="1"/>
  <c r="D6054" i="8" s="1"/>
  <c r="AJ3453" i="8"/>
  <c r="AK3453" i="8" s="1" a="1"/>
  <c r="AK3453" i="8" s="1"/>
  <c r="D3453" i="8" s="1" a="1"/>
  <c r="D3453" i="8" s="1"/>
  <c r="AJ7435" i="8"/>
  <c r="AK7435" i="8" s="1" a="1"/>
  <c r="AK7435" i="8" s="1"/>
  <c r="D7435" i="8" s="1" a="1"/>
  <c r="D7435" i="8" s="1"/>
  <c r="AJ7419" i="8"/>
  <c r="AK7419" i="8" s="1" a="1"/>
  <c r="AK7419" i="8" s="1"/>
  <c r="D7419" i="8" s="1" a="1"/>
  <c r="D7419" i="8" s="1"/>
  <c r="AK7408" i="8" a="1"/>
  <c r="AK7408" i="8" s="1"/>
  <c r="D7408" i="8" s="1" a="1"/>
  <c r="D7408" i="8" s="1"/>
  <c r="AK2392" i="8" a="1"/>
  <c r="AK2392" i="8" s="1"/>
  <c r="AJ2383" i="8"/>
  <c r="AK2380" i="8" a="1"/>
  <c r="AK2380" i="8" s="1"/>
  <c r="AK2376" i="8" a="1"/>
  <c r="AK2376" i="8" s="1"/>
  <c r="AK2364" i="8" a="1"/>
  <c r="AK2364" i="8" s="1"/>
  <c r="AJ4361" i="8"/>
  <c r="AK4361" i="8" s="1" a="1"/>
  <c r="AK4361" i="8" s="1"/>
  <c r="D4361" i="8" s="1" a="1"/>
  <c r="D4361" i="8" s="1"/>
  <c r="AK4354" i="8" a="1"/>
  <c r="AK4354" i="8" s="1"/>
  <c r="AJ5862" i="8"/>
  <c r="AK5862" i="8" s="1" a="1"/>
  <c r="AK5862" i="8" s="1"/>
  <c r="D5862" i="8" s="1" a="1"/>
  <c r="D5862" i="8" s="1"/>
  <c r="AJ7736" i="8"/>
  <c r="AK7736" i="8" s="1" a="1"/>
  <c r="AK7736" i="8" s="1"/>
  <c r="D7736" i="8" s="1" a="1"/>
  <c r="D7736" i="8" s="1"/>
  <c r="AJ6984" i="8"/>
  <c r="AK6984" i="8" s="1" a="1"/>
  <c r="AK6984" i="8" s="1"/>
  <c r="D6984" i="8" s="1" a="1"/>
  <c r="D6984" i="8" s="1"/>
  <c r="AJ6975" i="8"/>
  <c r="AK6975" i="8" s="1" a="1"/>
  <c r="AK6975" i="8" s="1"/>
  <c r="D6975" i="8" s="1" a="1"/>
  <c r="D6975" i="8" s="1"/>
  <c r="AJ3114" i="8"/>
  <c r="AK3114" i="8" s="1" a="1"/>
  <c r="AK3114" i="8" s="1"/>
  <c r="D3114" i="8" s="1" a="1"/>
  <c r="D3114" i="8" s="1"/>
  <c r="AJ3105" i="8"/>
  <c r="AK3105" i="8" s="1" a="1"/>
  <c r="AK3105" i="8" s="1"/>
  <c r="D3105" i="8" s="1" a="1"/>
  <c r="D3105" i="8" s="1"/>
  <c r="AJ5342" i="8"/>
  <c r="AK5342" i="8" s="1" a="1"/>
  <c r="AK5342" i="8" s="1"/>
  <c r="D5342" i="8" s="1" a="1"/>
  <c r="D5342" i="8" s="1"/>
  <c r="AK5522" i="8" a="1"/>
  <c r="AK5522" i="8" s="1"/>
  <c r="D5522" i="8" s="1" a="1"/>
  <c r="D5522" i="8" s="1"/>
  <c r="AJ8350" i="8"/>
  <c r="AK8350" i="8" s="1" a="1"/>
  <c r="AK8350" i="8" s="1"/>
  <c r="D8350" i="8" s="1" a="1"/>
  <c r="D8350" i="8" s="1"/>
  <c r="AK8341" i="8" a="1"/>
  <c r="AK8341" i="8" s="1"/>
  <c r="AJ7991" i="8"/>
  <c r="AK7991" i="8" s="1" a="1"/>
  <c r="AK7991" i="8" s="1"/>
  <c r="D7991" i="8" s="1" a="1"/>
  <c r="D7991" i="8" s="1"/>
  <c r="AJ7695" i="8"/>
  <c r="AK7695" i="8" s="1" a="1"/>
  <c r="AK7695" i="8" s="1"/>
  <c r="D7695" i="8" s="1" a="1"/>
  <c r="D7695" i="8" s="1"/>
  <c r="AJ7338" i="8"/>
  <c r="AK7338" i="8" s="1" a="1"/>
  <c r="AK7338" i="8" s="1"/>
  <c r="D7338" i="8" s="1" a="1"/>
  <c r="D7338" i="8" s="1"/>
  <c r="AJ4523" i="8"/>
  <c r="AK4523" i="8" s="1" a="1"/>
  <c r="AK4523" i="8" s="1"/>
  <c r="D4523" i="8" s="1" a="1"/>
  <c r="D4523" i="8" s="1"/>
  <c r="AJ4500" i="8"/>
  <c r="AK4500" i="8" s="1" a="1"/>
  <c r="AK4500" i="8" s="1"/>
  <c r="D4500" i="8" s="1" a="1"/>
  <c r="D4500" i="8" s="1"/>
  <c r="AJ4491" i="8"/>
  <c r="AK4491" i="8" s="1" a="1"/>
  <c r="AK4491" i="8" s="1"/>
  <c r="D4491" i="8" s="1" a="1"/>
  <c r="D4491" i="8" s="1"/>
  <c r="AJ1997" i="8"/>
  <c r="AK1997" i="8" s="1" a="1"/>
  <c r="AK1997" i="8" s="1"/>
  <c r="D1997" i="8" s="1" a="1"/>
  <c r="D1997" i="8" s="1"/>
  <c r="AJ8184" i="8"/>
  <c r="AK8184" i="8" s="1" a="1"/>
  <c r="AK8184" i="8" s="1"/>
  <c r="D8184" i="8" s="1" a="1"/>
  <c r="D8184" i="8" s="1"/>
  <c r="AJ4789" i="8"/>
  <c r="AK4789" i="8" s="1" a="1"/>
  <c r="AK4789" i="8" s="1"/>
  <c r="D4789" i="8" s="1" a="1"/>
  <c r="D4789" i="8" s="1"/>
  <c r="AJ3620" i="8"/>
  <c r="AK3620" i="8" s="1" a="1"/>
  <c r="AK3620" i="8" s="1"/>
  <c r="D3620" i="8" s="1" a="1"/>
  <c r="D3620" i="8" s="1"/>
  <c r="AJ3597" i="8"/>
  <c r="AK3597" i="8" s="1" a="1"/>
  <c r="AK3597" i="8" s="1"/>
  <c r="D3597" i="8" s="1" a="1"/>
  <c r="D3597" i="8" s="1"/>
  <c r="AJ2827" i="8"/>
  <c r="AK2827" i="8" s="1" a="1"/>
  <c r="AK2827" i="8" s="1"/>
  <c r="D2827" i="8" s="1" a="1"/>
  <c r="D2827" i="8" s="1"/>
  <c r="AJ2804" i="8"/>
  <c r="AK2804" i="8" s="1" a="1"/>
  <c r="AK2804" i="8" s="1"/>
  <c r="D2804" i="8" s="1" a="1"/>
  <c r="D2804" i="8" s="1"/>
  <c r="AJ2795" i="8"/>
  <c r="AK2795" i="8" s="1" a="1"/>
  <c r="AK2795" i="8" s="1"/>
  <c r="D2795" i="8" s="1" a="1"/>
  <c r="D2795" i="8" s="1"/>
  <c r="AJ1703" i="8"/>
  <c r="AK1703" i="8" s="1" a="1"/>
  <c r="AK1703" i="8" s="1"/>
  <c r="D1703" i="8" s="1" a="1"/>
  <c r="D1703" i="8" s="1"/>
  <c r="AJ3130" i="8"/>
  <c r="AK3130" i="8" s="1" a="1"/>
  <c r="AK3130" i="8" s="1"/>
  <c r="D3130" i="8" s="1" a="1"/>
  <c r="D3130" i="8" s="1"/>
  <c r="AJ2533" i="8"/>
  <c r="AK2533" i="8" s="1" a="1"/>
  <c r="AK2533" i="8" s="1"/>
  <c r="D2533" i="8" s="1" a="1"/>
  <c r="D2533" i="8" s="1"/>
  <c r="AJ6190" i="8"/>
  <c r="AK6190" i="8" s="1" a="1"/>
  <c r="AK6190" i="8" s="1"/>
  <c r="D6190" i="8" s="1" a="1"/>
  <c r="D6190" i="8" s="1"/>
  <c r="AJ1157" i="8"/>
  <c r="AK1157" i="8" s="1" a="1"/>
  <c r="AK1157" i="8" s="1"/>
  <c r="D1157" i="8" s="1" a="1"/>
  <c r="D1157" i="8" s="1"/>
  <c r="AJ3019" i="8"/>
  <c r="AK3019" i="8" s="1" a="1"/>
  <c r="AK3019" i="8" s="1"/>
  <c r="D3019" i="8" s="1" a="1"/>
  <c r="D3019" i="8" s="1"/>
  <c r="AJ3247" i="8"/>
  <c r="AK3247" i="8" s="1" a="1"/>
  <c r="AK3247" i="8" s="1"/>
  <c r="D3247" i="8" s="1" a="1"/>
  <c r="D3247" i="8" s="1"/>
  <c r="AJ5006" i="8"/>
  <c r="AK5006" i="8" s="1" a="1"/>
  <c r="AK5006" i="8" s="1"/>
  <c r="D5006" i="8" s="1" a="1"/>
  <c r="D5006" i="8" s="1"/>
  <c r="AK7418" i="8" a="1"/>
  <c r="AK7418" i="8" s="1"/>
  <c r="AK7406" i="8" a="1"/>
  <c r="AK7406" i="8" s="1"/>
  <c r="AK2382" i="8" a="1"/>
  <c r="AK2382" i="8" s="1"/>
  <c r="AJ1367" i="8"/>
  <c r="AK1367" i="8" s="1" a="1"/>
  <c r="AK1367" i="8" s="1"/>
  <c r="D1367" i="8" s="1" a="1"/>
  <c r="D1367" i="8" s="1"/>
  <c r="AK3584" i="8" a="1"/>
  <c r="AK3584" i="8" s="1"/>
  <c r="D3584" i="8" s="1" a="1"/>
  <c r="D3584" i="8" s="1"/>
  <c r="AJ3579" i="8"/>
  <c r="AK3579" i="8" s="1" a="1"/>
  <c r="AK3579" i="8" s="1"/>
  <c r="D3579" i="8" s="1" a="1"/>
  <c r="D3579" i="8" s="1"/>
  <c r="AK6492" i="8" a="1"/>
  <c r="AK6492" i="8" s="1"/>
  <c r="AJ6149" i="8"/>
  <c r="AK6149" i="8" s="1" a="1"/>
  <c r="AK6149" i="8" s="1"/>
  <c r="D6149" i="8" s="1" a="1"/>
  <c r="D6149" i="8" s="1"/>
  <c r="AJ6134" i="8"/>
  <c r="AK6134" i="8" s="1" a="1"/>
  <c r="AK6134" i="8" s="1"/>
  <c r="D6134" i="8" s="1" a="1"/>
  <c r="D6134" i="8" s="1"/>
  <c r="AK6121" i="8" a="1"/>
  <c r="AK6121" i="8" s="1"/>
  <c r="D6121" i="8" s="1" a="1"/>
  <c r="D6121" i="8" s="1"/>
  <c r="AJ7720" i="8"/>
  <c r="AK7720" i="8" s="1" a="1"/>
  <c r="AK7720" i="8" s="1"/>
  <c r="D7720" i="8" s="1" a="1"/>
  <c r="D7720" i="8" s="1"/>
  <c r="AJ2916" i="8"/>
  <c r="AK2916" i="8" s="1" a="1"/>
  <c r="AK2916" i="8" s="1"/>
  <c r="D2916" i="8" s="1" a="1"/>
  <c r="D2916" i="8" s="1"/>
  <c r="AK8550" i="8" a="1"/>
  <c r="AK8550" i="8" s="1"/>
  <c r="D8550" i="8" s="1" a="1"/>
  <c r="D8550" i="8" s="1"/>
  <c r="AJ6983" i="8"/>
  <c r="AK6983" i="8" s="1" a="1"/>
  <c r="AK6983" i="8" s="1"/>
  <c r="D6983" i="8" s="1" a="1"/>
  <c r="D6983" i="8" s="1"/>
  <c r="AJ3122" i="8"/>
  <c r="AK3122" i="8" s="1" a="1"/>
  <c r="AK3122" i="8" s="1"/>
  <c r="D3122" i="8" s="1" a="1"/>
  <c r="D3122" i="8" s="1"/>
  <c r="AJ3113" i="8"/>
  <c r="AK3113" i="8" s="1" a="1"/>
  <c r="AK3113" i="8" s="1"/>
  <c r="D3113" i="8" s="1" a="1"/>
  <c r="D3113" i="8" s="1"/>
  <c r="AJ5350" i="8"/>
  <c r="AK5350" i="8" s="1" a="1"/>
  <c r="AK5350" i="8" s="1"/>
  <c r="D5350" i="8" s="1" a="1"/>
  <c r="D5350" i="8" s="1"/>
  <c r="AK5344" i="8" a="1"/>
  <c r="AK5344" i="8" s="1"/>
  <c r="AJ5507" i="8"/>
  <c r="AK5507" i="8" s="1" a="1"/>
  <c r="AK5507" i="8" s="1"/>
  <c r="D5507" i="8" s="1" a="1"/>
  <c r="D5507" i="8" s="1"/>
  <c r="AK8352" i="8" a="1"/>
  <c r="AK8352" i="8" s="1"/>
  <c r="AJ7999" i="8"/>
  <c r="AK7999" i="8" s="1" a="1"/>
  <c r="AK7999" i="8" s="1"/>
  <c r="D7999" i="8" s="1" a="1"/>
  <c r="D7999" i="8" s="1"/>
  <c r="AJ7990" i="8"/>
  <c r="AK7990" i="8" s="1" a="1"/>
  <c r="AK7990" i="8" s="1"/>
  <c r="D7990" i="8" s="1" a="1"/>
  <c r="D7990" i="8" s="1"/>
  <c r="AJ7346" i="8"/>
  <c r="AK7346" i="8" s="1" a="1"/>
  <c r="AK7346" i="8" s="1"/>
  <c r="D7346" i="8" s="1" a="1"/>
  <c r="D7346" i="8" s="1"/>
  <c r="AJ7337" i="8"/>
  <c r="AK7337" i="8" s="1" a="1"/>
  <c r="AK7337" i="8" s="1"/>
  <c r="D7337" i="8" s="1" a="1"/>
  <c r="D7337" i="8" s="1"/>
  <c r="AJ4508" i="8"/>
  <c r="AK4508" i="8" s="1" a="1"/>
  <c r="AK4508" i="8" s="1"/>
  <c r="D4508" i="8" s="1" a="1"/>
  <c r="D4508" i="8" s="1"/>
  <c r="AJ4499" i="8"/>
  <c r="AK4499" i="8" s="1" a="1"/>
  <c r="AK4499" i="8" s="1"/>
  <c r="D4499" i="8" s="1" a="1"/>
  <c r="D4499" i="8" s="1"/>
  <c r="AJ2005" i="8"/>
  <c r="AK2005" i="8" s="1" a="1"/>
  <c r="AK2005" i="8" s="1"/>
  <c r="D2005" i="8" s="1" a="1"/>
  <c r="D2005" i="8" s="1"/>
  <c r="AJ1996" i="8"/>
  <c r="AK1996" i="8" s="1" a="1"/>
  <c r="AK1996" i="8" s="1"/>
  <c r="D1996" i="8" s="1" a="1"/>
  <c r="D1996" i="8" s="1"/>
  <c r="AJ4797" i="8"/>
  <c r="AK4797" i="8" s="1" a="1"/>
  <c r="AK4797" i="8" s="1"/>
  <c r="D4797" i="8" s="1" a="1"/>
  <c r="D4797" i="8" s="1"/>
  <c r="AJ4788" i="8"/>
  <c r="AK4788" i="8" s="1" a="1"/>
  <c r="AK4788" i="8" s="1"/>
  <c r="D4788" i="8" s="1" a="1"/>
  <c r="D4788" i="8" s="1"/>
  <c r="AJ3605" i="8"/>
  <c r="AK3605" i="8" s="1" a="1"/>
  <c r="AK3605" i="8" s="1"/>
  <c r="D3605" i="8" s="1" a="1"/>
  <c r="D3605" i="8" s="1"/>
  <c r="AJ3596" i="8"/>
  <c r="AK3596" i="8" s="1" a="1"/>
  <c r="AK3596" i="8" s="1"/>
  <c r="D3596" i="8" s="1" a="1"/>
  <c r="D3596" i="8" s="1"/>
  <c r="AJ2812" i="8"/>
  <c r="AK2812" i="8" s="1" a="1"/>
  <c r="AK2812" i="8" s="1"/>
  <c r="D2812" i="8" s="1" a="1"/>
  <c r="D2812" i="8" s="1"/>
  <c r="AJ2803" i="8"/>
  <c r="AK2803" i="8" s="1" a="1"/>
  <c r="AK2803" i="8" s="1"/>
  <c r="D2803" i="8" s="1" a="1"/>
  <c r="D2803" i="8" s="1"/>
  <c r="AJ1711" i="8"/>
  <c r="AK1711" i="8" s="1" a="1"/>
  <c r="AK1711" i="8" s="1"/>
  <c r="D1711" i="8" s="1" a="1"/>
  <c r="D1711" i="8" s="1"/>
  <c r="AJ3253" i="8"/>
  <c r="AK3253" i="8" s="1" a="1"/>
  <c r="AK3253" i="8" s="1"/>
  <c r="D3253" i="8" s="1" a="1"/>
  <c r="D3253" i="8" s="1"/>
  <c r="AJ6171" i="8"/>
  <c r="AK6171" i="8" s="1" a="1"/>
  <c r="AK6171" i="8" s="1"/>
  <c r="D6171" i="8" s="1" a="1"/>
  <c r="D6171" i="8" s="1"/>
  <c r="AJ1441" i="8"/>
  <c r="AK1441" i="8" s="1" a="1"/>
  <c r="AK1441" i="8" s="1"/>
  <c r="D1441" i="8" s="1" a="1"/>
  <c r="D1441" i="8" s="1"/>
  <c r="AK7414" i="8" a="1"/>
  <c r="AK7414" i="8" s="1"/>
  <c r="D7414" i="8" s="1" a="1"/>
  <c r="D7414" i="8" s="1"/>
  <c r="AJ2373" i="8"/>
  <c r="AK2373" i="8" s="1" a="1"/>
  <c r="AK2373" i="8" s="1"/>
  <c r="AK2363" i="8" a="1"/>
  <c r="AK2363" i="8" s="1"/>
  <c r="D2363" i="8" s="1" a="1"/>
  <c r="D2363" i="8" s="1"/>
  <c r="AJ4363" i="8"/>
  <c r="AK4363" i="8" s="1" a="1"/>
  <c r="AK4363" i="8" s="1"/>
  <c r="D4363" i="8" s="1" a="1"/>
  <c r="D4363" i="8" s="1"/>
  <c r="AK4353" i="8" a="1"/>
  <c r="AK4353" i="8" s="1"/>
  <c r="AJ4347" i="8"/>
  <c r="AK4347" i="8" s="1" a="1"/>
  <c r="AK4347" i="8" s="1"/>
  <c r="AK2173" i="8" a="1"/>
  <c r="AK2173" i="8" s="1"/>
  <c r="D2173" i="8" s="1" a="1"/>
  <c r="D2173" i="8" s="1"/>
  <c r="AJ1359" i="8"/>
  <c r="AK1359" i="8" s="1" a="1"/>
  <c r="AK1359" i="8" s="1"/>
  <c r="D1359" i="8" s="1" a="1"/>
  <c r="D1359" i="8" s="1"/>
  <c r="AK6504" i="8" a="1"/>
  <c r="AK6504" i="8" s="1"/>
  <c r="D6504" i="8" s="1" a="1"/>
  <c r="D6504" i="8" s="1"/>
  <c r="AK6502" i="8" a="1"/>
  <c r="AK6502" i="8" s="1"/>
  <c r="AJ6497" i="8"/>
  <c r="AK6497" i="8" s="1" a="1"/>
  <c r="AK6497" i="8" s="1"/>
  <c r="AK5856" i="8" a="1"/>
  <c r="AK5856" i="8" s="1"/>
  <c r="AJ6141" i="8"/>
  <c r="AK6141" i="8" s="1" a="1"/>
  <c r="AK6141" i="8" s="1"/>
  <c r="D6141" i="8" s="1" a="1"/>
  <c r="D6141" i="8" s="1"/>
  <c r="AK6138" i="8" a="1"/>
  <c r="AK6138" i="8" s="1"/>
  <c r="AJ6126" i="8"/>
  <c r="AK6126" i="8" s="1" a="1"/>
  <c r="AK6126" i="8" s="1"/>
  <c r="D6126" i="8" s="1" a="1"/>
  <c r="D6126" i="8" s="1"/>
  <c r="AK7547" i="8" a="1"/>
  <c r="AK7547" i="8" s="1"/>
  <c r="AK7545" i="8" a="1"/>
  <c r="AK7545" i="8" s="1"/>
  <c r="AK7727" i="8" a="1"/>
  <c r="AK7727" i="8" s="1"/>
  <c r="D7727" i="8" s="1" a="1"/>
  <c r="D7727" i="8" s="1"/>
  <c r="AJ8558" i="8"/>
  <c r="AK8558" i="8" s="1" a="1"/>
  <c r="AK8558" i="8" s="1"/>
  <c r="D8558" i="8" s="1" a="1"/>
  <c r="D8558" i="8" s="1"/>
  <c r="AK8555" i="8" a="1"/>
  <c r="AK8555" i="8" s="1"/>
  <c r="D8555" i="8" s="1" a="1"/>
  <c r="D8555" i="8" s="1"/>
  <c r="AJ5326" i="8"/>
  <c r="AK5326" i="8" s="1" a="1"/>
  <c r="AK5326" i="8" s="1"/>
  <c r="D5326" i="8" s="1" a="1"/>
  <c r="D5326" i="8" s="1"/>
  <c r="AK250" i="8" a="1"/>
  <c r="AK250" i="8" s="1"/>
  <c r="AK248" i="8" a="1"/>
  <c r="AK248" i="8" s="1"/>
  <c r="AJ6980" i="8"/>
  <c r="AK6980" i="8" s="1" a="1"/>
  <c r="AK6980" i="8" s="1"/>
  <c r="D6980" i="8" s="1" a="1"/>
  <c r="D6980" i="8" s="1"/>
  <c r="AK3127" i="8" a="1"/>
  <c r="AK3127" i="8" s="1"/>
  <c r="AJ3110" i="8"/>
  <c r="AK3110" i="8" s="1" a="1"/>
  <c r="AK3110" i="8" s="1"/>
  <c r="D3110" i="8" s="1" a="1"/>
  <c r="D3110" i="8" s="1"/>
  <c r="AK5355" i="8" a="1"/>
  <c r="AK5355" i="8" s="1"/>
  <c r="AJ5341" i="8"/>
  <c r="AK5341" i="8" s="1" a="1"/>
  <c r="AK5341" i="8" s="1"/>
  <c r="D5341" i="8" s="1" a="1"/>
  <c r="D5341" i="8" s="1"/>
  <c r="AJ5338" i="8"/>
  <c r="AK5338" i="8" s="1" a="1"/>
  <c r="AK5338" i="8" s="1"/>
  <c r="D5338" i="8" s="1" a="1"/>
  <c r="D5338" i="8" s="1"/>
  <c r="AK5512" i="8" a="1"/>
  <c r="AK5512" i="8" s="1"/>
  <c r="AJ8349" i="8"/>
  <c r="AK8349" i="8" s="1" a="1"/>
  <c r="AK8349" i="8" s="1"/>
  <c r="D8349" i="8" s="1" a="1"/>
  <c r="D8349" i="8" s="1"/>
  <c r="AJ8346" i="8"/>
  <c r="AK8346" i="8" s="1" a="1"/>
  <c r="AK8346" i="8" s="1"/>
  <c r="D8346" i="8" s="1" a="1"/>
  <c r="D8346" i="8" s="1"/>
  <c r="AK8327" i="8" a="1"/>
  <c r="AK8327" i="8" s="1"/>
  <c r="AJ7987" i="8"/>
  <c r="AK7987" i="8" s="1" a="1"/>
  <c r="AK7987" i="8" s="1"/>
  <c r="D7987" i="8" s="1" a="1"/>
  <c r="D7987" i="8" s="1"/>
  <c r="AK7351" i="8" a="1"/>
  <c r="AK7351" i="8" s="1"/>
  <c r="AJ7334" i="8"/>
  <c r="AK7334" i="8" s="1" a="1"/>
  <c r="AK7334" i="8" s="1"/>
  <c r="D7334" i="8" s="1" a="1"/>
  <c r="D7334" i="8" s="1"/>
  <c r="AK4513" i="8" a="1"/>
  <c r="AK4513" i="8" s="1"/>
  <c r="AJ4496" i="8"/>
  <c r="AK4496" i="8" s="1" a="1"/>
  <c r="AK4496" i="8" s="1"/>
  <c r="D4496" i="8" s="1" a="1"/>
  <c r="D4496" i="8" s="1"/>
  <c r="AK4305" i="8" a="1"/>
  <c r="AK4305" i="8" s="1"/>
  <c r="AJ8189" i="8"/>
  <c r="AK8189" i="8" s="1" a="1"/>
  <c r="AK8189" i="8" s="1"/>
  <c r="D8189" i="8" s="1" a="1"/>
  <c r="D8189" i="8" s="1"/>
  <c r="AK8174" i="8" a="1"/>
  <c r="AK8174" i="8" s="1"/>
  <c r="AJ4785" i="8"/>
  <c r="AK4785" i="8" s="1" a="1"/>
  <c r="AK4785" i="8" s="1"/>
  <c r="D4785" i="8" s="1" a="1"/>
  <c r="D4785" i="8" s="1"/>
  <c r="AK3610" i="8" a="1"/>
  <c r="AK3610" i="8" s="1"/>
  <c r="AJ2832" i="8"/>
  <c r="AK2832" i="8" s="1" a="1"/>
  <c r="AK2832" i="8" s="1"/>
  <c r="D2832" i="8" s="1" a="1"/>
  <c r="D2832" i="8" s="1"/>
  <c r="AK2817" i="8" a="1"/>
  <c r="AK2817" i="8" s="1"/>
  <c r="AJ2800" i="8"/>
  <c r="AK2800" i="8" s="1" a="1"/>
  <c r="AK2800" i="8" s="1"/>
  <c r="D2800" i="8" s="1" a="1"/>
  <c r="D2800" i="8" s="1"/>
  <c r="AK1716" i="8" a="1"/>
  <c r="AK1716" i="8" s="1"/>
  <c r="AJ3135" i="8"/>
  <c r="AK3135" i="8" s="1" a="1"/>
  <c r="AK3135" i="8" s="1"/>
  <c r="D3135" i="8" s="1" a="1"/>
  <c r="D3135" i="8" s="1"/>
  <c r="AJ6587" i="8"/>
  <c r="AK6587" i="8" s="1" a="1"/>
  <c r="AK6587" i="8" s="1"/>
  <c r="D6587" i="8" s="1" a="1"/>
  <c r="D6587" i="8" s="1"/>
  <c r="AK2277" i="8" a="1"/>
  <c r="AK2277" i="8" s="1"/>
  <c r="AK8466" i="8" a="1"/>
  <c r="AK8466" i="8" s="1"/>
  <c r="AK5466" i="8" a="1"/>
  <c r="AK5466" i="8" s="1"/>
  <c r="AK552" i="8" a="1"/>
  <c r="AK552" i="8" s="1"/>
  <c r="AK544" i="8" a="1"/>
  <c r="AK544" i="8" s="1"/>
  <c r="D544" i="8" s="1" a="1"/>
  <c r="D544" i="8" s="1"/>
  <c r="AK6830" i="8" a="1"/>
  <c r="AK6830" i="8" s="1"/>
  <c r="AK2925" i="8" a="1"/>
  <c r="AK2925" i="8" s="1"/>
  <c r="AK3382" i="8" a="1"/>
  <c r="AK3382" i="8" s="1"/>
  <c r="AK3374" i="8" a="1"/>
  <c r="AK3374" i="8" s="1"/>
  <c r="AK3366" i="8" a="1"/>
  <c r="AK3366" i="8" s="1"/>
  <c r="AK3358" i="8" a="1"/>
  <c r="AK3358" i="8" s="1"/>
  <c r="AK3350" i="8" a="1"/>
  <c r="AK3350" i="8" s="1"/>
  <c r="AK2433" i="8" a="1"/>
  <c r="AK2433" i="8" s="1"/>
  <c r="D2433" i="8" s="1" a="1"/>
  <c r="D2433" i="8" s="1"/>
  <c r="AK2425" i="8" a="1"/>
  <c r="AK2425" i="8" s="1"/>
  <c r="AK2417" i="8" a="1"/>
  <c r="AK2417" i="8" s="1"/>
  <c r="AK2409" i="8" a="1"/>
  <c r="AK2409" i="8" s="1"/>
  <c r="AK1785" i="8" a="1"/>
  <c r="AK1785" i="8" s="1"/>
  <c r="AK1777" i="8" a="1"/>
  <c r="AK1777" i="8" s="1"/>
  <c r="AK1769" i="8" a="1"/>
  <c r="AK1769" i="8" s="1"/>
  <c r="D1769" i="8" s="1" a="1"/>
  <c r="D1769" i="8" s="1"/>
  <c r="AK1761" i="8" a="1"/>
  <c r="AK1761" i="8" s="1"/>
  <c r="AK1753" i="8" a="1"/>
  <c r="AK1753" i="8" s="1"/>
  <c r="AK5323" i="8" a="1"/>
  <c r="AK5323" i="8" s="1"/>
  <c r="AK5315" i="8" a="1"/>
  <c r="AK5315" i="8" s="1"/>
  <c r="AK5307" i="8" a="1"/>
  <c r="AK5307" i="8" s="1"/>
  <c r="AK5299" i="8" a="1"/>
  <c r="AK5299" i="8" s="1"/>
  <c r="AK5291" i="8" a="1"/>
  <c r="AK5291" i="8" s="1"/>
  <c r="AK7454" i="8" a="1"/>
  <c r="AK7454" i="8" s="1"/>
  <c r="AK7446" i="8" a="1"/>
  <c r="AK7446" i="8" s="1"/>
  <c r="AK7438" i="8" a="1"/>
  <c r="AK7438" i="8" s="1"/>
  <c r="AK7516" i="8" a="1"/>
  <c r="AK7516" i="8" s="1"/>
  <c r="AK7508" i="8" a="1"/>
  <c r="AK7508" i="8" s="1"/>
  <c r="AK7422" i="8" a="1"/>
  <c r="AK7422" i="8" s="1"/>
  <c r="AK7409" i="8" a="1"/>
  <c r="AK7409" i="8" s="1"/>
  <c r="AK7407" i="8" a="1"/>
  <c r="AK7407" i="8" s="1"/>
  <c r="AJ2391" i="8"/>
  <c r="AK2391" i="8" s="1" a="1"/>
  <c r="AK2391" i="8" s="1"/>
  <c r="D2391" i="8" s="1" a="1"/>
  <c r="D2391" i="8" s="1"/>
  <c r="AK2388" i="8" a="1"/>
  <c r="AK2388" i="8" s="1"/>
  <c r="AK2384" i="8" a="1"/>
  <c r="AK2384" i="8" s="1"/>
  <c r="AJ2375" i="8"/>
  <c r="AK2375" i="8" s="1" a="1"/>
  <c r="AK2375" i="8" s="1"/>
  <c r="D2375" i="8" s="1" a="1"/>
  <c r="D2375" i="8" s="1"/>
  <c r="AK2372" i="8" a="1"/>
  <c r="AK2372" i="8" s="1"/>
  <c r="D2372" i="8" s="1" a="1"/>
  <c r="D2372" i="8" s="1"/>
  <c r="AK2368" i="8" a="1"/>
  <c r="AK2368" i="8" s="1"/>
  <c r="D2368" i="8" s="1" a="1"/>
  <c r="D2368" i="8" s="1"/>
  <c r="AJ5902" i="8"/>
  <c r="AK5902" i="8" s="1" a="1"/>
  <c r="AK5902" i="8" s="1"/>
  <c r="D5902" i="8" s="1" a="1"/>
  <c r="D5902" i="8" s="1"/>
  <c r="AK4362" i="8" a="1"/>
  <c r="AK4362" i="8" s="1"/>
  <c r="AK4346" i="8" a="1"/>
  <c r="AK4346" i="8" s="1"/>
  <c r="D4346" i="8" s="1" a="1"/>
  <c r="D4346" i="8" s="1"/>
  <c r="AK4342" i="8" a="1"/>
  <c r="AK4342" i="8" s="1"/>
  <c r="D4342" i="8" s="1" a="1"/>
  <c r="D4342" i="8" s="1"/>
  <c r="AJ1366" i="8"/>
  <c r="AK1366" i="8" s="1" a="1"/>
  <c r="AK1366" i="8" s="1"/>
  <c r="D1366" i="8" s="1" a="1"/>
  <c r="D1366" i="8" s="1"/>
  <c r="AK1363" i="8" a="1"/>
  <c r="AK1363" i="8" s="1"/>
  <c r="AK6496" i="8" a="1"/>
  <c r="AK6496" i="8" s="1"/>
  <c r="AK6494" i="8" a="1"/>
  <c r="AK6494" i="8" s="1"/>
  <c r="AJ6133" i="8"/>
  <c r="AK6133" i="8" s="1" a="1"/>
  <c r="AK6133" i="8" s="1"/>
  <c r="D6133" i="8" s="1" a="1"/>
  <c r="D6133" i="8" s="1"/>
  <c r="AK6130" i="8" a="1"/>
  <c r="AK6130" i="8" s="1"/>
  <c r="AK7539" i="8" a="1"/>
  <c r="AK7539" i="8" s="1"/>
  <c r="AK7537" i="8" a="1"/>
  <c r="AK7537" i="8" s="1"/>
  <c r="AK7719" i="8" a="1"/>
  <c r="AK7719" i="8" s="1"/>
  <c r="D7719" i="8" s="1" a="1"/>
  <c r="D7719" i="8" s="1"/>
  <c r="AJ2915" i="8"/>
  <c r="AK2915" i="8" s="1" a="1"/>
  <c r="AK2915" i="8" s="1"/>
  <c r="D2915" i="8" s="1" a="1"/>
  <c r="D2915" i="8" s="1"/>
  <c r="AK2912" i="8" a="1"/>
  <c r="AK2912" i="8" s="1"/>
  <c r="AK6990" i="8" a="1"/>
  <c r="AK6990" i="8" s="1"/>
  <c r="AK6988" i="8" a="1"/>
  <c r="AK6988" i="8" s="1"/>
  <c r="AJ6968" i="8"/>
  <c r="AK6968" i="8" s="1" a="1"/>
  <c r="AK6968" i="8" s="1"/>
  <c r="D6968" i="8" s="1" a="1"/>
  <c r="D6968" i="8" s="1"/>
  <c r="AJ3121" i="8"/>
  <c r="AK3121" i="8" s="1" a="1"/>
  <c r="AK3121" i="8" s="1"/>
  <c r="D3121" i="8" s="1" a="1"/>
  <c r="D3121" i="8" s="1"/>
  <c r="AJ5358" i="8"/>
  <c r="AK5358" i="8" s="1" a="1"/>
  <c r="AK5358" i="8" s="1"/>
  <c r="D5358" i="8" s="1" a="1"/>
  <c r="D5358" i="8" s="1"/>
  <c r="AK5349" i="8" a="1"/>
  <c r="AK5349" i="8" s="1"/>
  <c r="AJ5515" i="8"/>
  <c r="AK5515" i="8" s="1" a="1"/>
  <c r="AK5515" i="8" s="1"/>
  <c r="D5515" i="8" s="1" a="1"/>
  <c r="D5515" i="8" s="1"/>
  <c r="AK5506" i="8" a="1"/>
  <c r="AK5506" i="8" s="1"/>
  <c r="AJ8330" i="8"/>
  <c r="AK8330" i="8" s="1" a="1"/>
  <c r="AK8330" i="8" s="1"/>
  <c r="D8330" i="8" s="1" a="1"/>
  <c r="D8330" i="8" s="1"/>
  <c r="AJ7998" i="8"/>
  <c r="AK7998" i="8" s="1" a="1"/>
  <c r="AK7998" i="8" s="1"/>
  <c r="D7998" i="8" s="1" a="1"/>
  <c r="D7998" i="8" s="1"/>
  <c r="AJ7354" i="8"/>
  <c r="AK7354" i="8" s="1" a="1"/>
  <c r="AK7354" i="8" s="1"/>
  <c r="D7354" i="8" s="1" a="1"/>
  <c r="D7354" i="8" s="1"/>
  <c r="AJ7345" i="8"/>
  <c r="AK7345" i="8" s="1" a="1"/>
  <c r="AK7345" i="8" s="1"/>
  <c r="D7345" i="8" s="1" a="1"/>
  <c r="D7345" i="8" s="1"/>
  <c r="AJ4516" i="8"/>
  <c r="AK4516" i="8" s="1" a="1"/>
  <c r="AK4516" i="8" s="1"/>
  <c r="D4516" i="8" s="1" a="1"/>
  <c r="D4516" i="8" s="1"/>
  <c r="AJ4507" i="8"/>
  <c r="AK4507" i="8" s="1" a="1"/>
  <c r="AK4507" i="8" s="1"/>
  <c r="D4507" i="8" s="1" a="1"/>
  <c r="D4507" i="8" s="1"/>
  <c r="AJ4484" i="8"/>
  <c r="AK4484" i="8" s="1" a="1"/>
  <c r="AK4484" i="8" s="1"/>
  <c r="D4484" i="8" s="1" a="1"/>
  <c r="D4484" i="8" s="1"/>
  <c r="AJ2004" i="8"/>
  <c r="AK2004" i="8" s="1" a="1"/>
  <c r="AK2004" i="8" s="1"/>
  <c r="D2004" i="8" s="1" a="1"/>
  <c r="D2004" i="8" s="1"/>
  <c r="AJ8177" i="8"/>
  <c r="AK8177" i="8" s="1" a="1"/>
  <c r="AK8177" i="8" s="1"/>
  <c r="D8177" i="8" s="1" a="1"/>
  <c r="D8177" i="8" s="1"/>
  <c r="AJ4796" i="8"/>
  <c r="AK4796" i="8" s="1" a="1"/>
  <c r="AK4796" i="8" s="1"/>
  <c r="D4796" i="8" s="1" a="1"/>
  <c r="D4796" i="8" s="1"/>
  <c r="AJ3613" i="8"/>
  <c r="AK3613" i="8" s="1" a="1"/>
  <c r="AK3613" i="8" s="1"/>
  <c r="D3613" i="8" s="1" a="1"/>
  <c r="D3613" i="8" s="1"/>
  <c r="AJ3604" i="8"/>
  <c r="AK3604" i="8" s="1" a="1"/>
  <c r="AK3604" i="8" s="1"/>
  <c r="D3604" i="8" s="1" a="1"/>
  <c r="D3604" i="8" s="1"/>
  <c r="AJ2820" i="8"/>
  <c r="AK2820" i="8" s="1" a="1"/>
  <c r="AK2820" i="8" s="1"/>
  <c r="D2820" i="8" s="1" a="1"/>
  <c r="D2820" i="8" s="1"/>
  <c r="AJ2811" i="8"/>
  <c r="AK2811" i="8" s="1" a="1"/>
  <c r="AK2811" i="8" s="1"/>
  <c r="D2811" i="8" s="1" a="1"/>
  <c r="D2811" i="8" s="1"/>
  <c r="AJ1719" i="8"/>
  <c r="AK1719" i="8" s="1" a="1"/>
  <c r="AK1719" i="8" s="1"/>
  <c r="D1719" i="8" s="1" a="1"/>
  <c r="D1719" i="8" s="1"/>
  <c r="AJ1710" i="8"/>
  <c r="AK1710" i="8" s="1" a="1"/>
  <c r="AK1710" i="8" s="1"/>
  <c r="D1710" i="8" s="1" a="1"/>
  <c r="D1710" i="8" s="1"/>
  <c r="AJ1598" i="8"/>
  <c r="AK1598" i="8" s="1" a="1"/>
  <c r="AK1598" i="8" s="1"/>
  <c r="D1598" i="8" s="1" a="1"/>
  <c r="D1598" i="8" s="1"/>
  <c r="AK7430" i="8" a="1"/>
  <c r="AK7430" i="8" s="1"/>
  <c r="AK7417" i="8" a="1"/>
  <c r="AK7417" i="8" s="1"/>
  <c r="AK2386" i="8" a="1"/>
  <c r="AK2386" i="8" s="1"/>
  <c r="AK2381" i="8" a="1"/>
  <c r="AK2381" i="8" s="1"/>
  <c r="AK2370" i="8" a="1"/>
  <c r="AK2370" i="8" s="1"/>
  <c r="AK4360" i="8" a="1"/>
  <c r="AK4360" i="8" s="1"/>
  <c r="AK4344" i="8" a="1"/>
  <c r="AK4344" i="8" s="1"/>
  <c r="AJ3588" i="8"/>
  <c r="AK3588" i="8" s="1" a="1"/>
  <c r="AK3588" i="8" s="1"/>
  <c r="D3588" i="8" s="1" a="1"/>
  <c r="D3588" i="8" s="1"/>
  <c r="AK5858" i="8" a="1"/>
  <c r="AK5858" i="8" s="1"/>
  <c r="AJ6125" i="8"/>
  <c r="AK6125" i="8" s="1" a="1"/>
  <c r="AK6125" i="8" s="1"/>
  <c r="D6125" i="8" s="1" a="1"/>
  <c r="D6125" i="8" s="1"/>
  <c r="AK7732" i="8" a="1"/>
  <c r="AK7732" i="8" s="1"/>
  <c r="AJ8554" i="8"/>
  <c r="AK8554" i="8" s="1" a="1"/>
  <c r="AK8554" i="8" s="1"/>
  <c r="D8554" i="8" s="1" a="1"/>
  <c r="D8554" i="8" s="1"/>
  <c r="AJ3118" i="8"/>
  <c r="AK3118" i="8" s="1" a="1"/>
  <c r="AK3118" i="8" s="1"/>
  <c r="D3118" i="8" s="1" a="1"/>
  <c r="D3118" i="8" s="1"/>
  <c r="AJ5346" i="8"/>
  <c r="AK5346" i="8" s="1" a="1"/>
  <c r="AK5346" i="8" s="1"/>
  <c r="D5346" i="8" s="1" a="1"/>
  <c r="D5346" i="8" s="1"/>
  <c r="AJ2082" i="8"/>
  <c r="AK2082" i="8" s="1" a="1"/>
  <c r="AK2082" i="8" s="1"/>
  <c r="D2082" i="8" s="1" a="1"/>
  <c r="D2082" i="8" s="1"/>
  <c r="AJ7995" i="8"/>
  <c r="AK7995" i="8" s="1" a="1"/>
  <c r="AK7995" i="8" s="1"/>
  <c r="D7995" i="8" s="1" a="1"/>
  <c r="D7995" i="8" s="1"/>
  <c r="AJ7342" i="8"/>
  <c r="AK7342" i="8" s="1" a="1"/>
  <c r="AK7342" i="8" s="1"/>
  <c r="D7342" i="8" s="1" a="1"/>
  <c r="D7342" i="8" s="1"/>
  <c r="AJ4504" i="8"/>
  <c r="AK4504" i="8" s="1" a="1"/>
  <c r="AK4504" i="8" s="1"/>
  <c r="D4504" i="8" s="1" a="1"/>
  <c r="D4504" i="8" s="1"/>
  <c r="AJ2001" i="8"/>
  <c r="AK2001" i="8" s="1" a="1"/>
  <c r="AK2001" i="8" s="1"/>
  <c r="D2001" i="8" s="1" a="1"/>
  <c r="D2001" i="8" s="1"/>
  <c r="AJ4793" i="8"/>
  <c r="AK4793" i="8" s="1" a="1"/>
  <c r="AK4793" i="8" s="1"/>
  <c r="D4793" i="8" s="1" a="1"/>
  <c r="D4793" i="8" s="1"/>
  <c r="AJ3601" i="8"/>
  <c r="AK3601" i="8" s="1" a="1"/>
  <c r="AK3601" i="8" s="1"/>
  <c r="D3601" i="8" s="1" a="1"/>
  <c r="D3601" i="8" s="1"/>
  <c r="AJ2808" i="8"/>
  <c r="AK2808" i="8" s="1" a="1"/>
  <c r="AK2808" i="8" s="1"/>
  <c r="D2808" i="8" s="1" a="1"/>
  <c r="D2808" i="8" s="1"/>
  <c r="AJ1707" i="8"/>
  <c r="AK1707" i="8" s="1" a="1"/>
  <c r="AK1707" i="8" s="1"/>
  <c r="D1707" i="8" s="1" a="1"/>
  <c r="D1707" i="8" s="1"/>
  <c r="AJ6821" i="8"/>
  <c r="AK6821" i="8" s="1" a="1"/>
  <c r="AK6821" i="8" s="1"/>
  <c r="D6821" i="8" s="1" a="1"/>
  <c r="D6821" i="8" s="1"/>
  <c r="AJ6818" i="8"/>
  <c r="AK6818" i="8" s="1" a="1"/>
  <c r="AK6818" i="8" s="1"/>
  <c r="D6818" i="8" s="1" a="1"/>
  <c r="D6818" i="8" s="1"/>
  <c r="AJ4869" i="8"/>
  <c r="AK4869" i="8" s="1" a="1"/>
  <c r="AK4869" i="8" s="1"/>
  <c r="D4869" i="8" s="1" a="1"/>
  <c r="D4869" i="8" s="1"/>
  <c r="AJ2360" i="8"/>
  <c r="AK2360" i="8" s="1" a="1"/>
  <c r="AK2360" i="8" s="1"/>
  <c r="D2360" i="8" s="1" a="1"/>
  <c r="D2360" i="8" s="1"/>
  <c r="AJ2347" i="8"/>
  <c r="AK2347" i="8" s="1" a="1"/>
  <c r="AK2347" i="8" s="1"/>
  <c r="D2347" i="8" s="1" a="1"/>
  <c r="D2347" i="8" s="1"/>
  <c r="AJ2344" i="8"/>
  <c r="AK2344" i="8" s="1" a="1"/>
  <c r="AK2344" i="8" s="1"/>
  <c r="D2344" i="8" s="1" a="1"/>
  <c r="D2344" i="8" s="1"/>
  <c r="AJ2331" i="8"/>
  <c r="AK2331" i="8" s="1" a="1"/>
  <c r="AK2331" i="8" s="1"/>
  <c r="D2331" i="8" s="1" a="1"/>
  <c r="D2331" i="8" s="1"/>
  <c r="AJ2328" i="8"/>
  <c r="AK2328" i="8" s="1" a="1"/>
  <c r="AK2328" i="8" s="1"/>
  <c r="D2328" i="8" s="1" a="1"/>
  <c r="D2328" i="8" s="1"/>
  <c r="AJ6062" i="8"/>
  <c r="AK6062" i="8" s="1" a="1"/>
  <c r="AK6062" i="8" s="1"/>
  <c r="D6062" i="8" s="1" a="1"/>
  <c r="D6062" i="8" s="1"/>
  <c r="AJ6059" i="8"/>
  <c r="AK6059" i="8" s="1" a="1"/>
  <c r="AK6059" i="8" s="1"/>
  <c r="D6059" i="8" s="1" a="1"/>
  <c r="D6059" i="8" s="1"/>
  <c r="AJ3448" i="8"/>
  <c r="AK3448" i="8" s="1" a="1"/>
  <c r="AK3448" i="8" s="1"/>
  <c r="D3448" i="8" s="1" a="1"/>
  <c r="D3448" i="8" s="1"/>
  <c r="AJ3445" i="8"/>
  <c r="AK3445" i="8" s="1" a="1"/>
  <c r="AK3445" i="8" s="1"/>
  <c r="D3445" i="8" s="1" a="1"/>
  <c r="D3445" i="8" s="1"/>
  <c r="AJ4416" i="8"/>
  <c r="AK4416" i="8" s="1" a="1"/>
  <c r="AK4416" i="8" s="1"/>
  <c r="D4416" i="8" s="1" a="1"/>
  <c r="D4416" i="8" s="1"/>
  <c r="AJ4413" i="8"/>
  <c r="AK4413" i="8" s="1" a="1"/>
  <c r="AK4413" i="8" s="1"/>
  <c r="D4413" i="8" s="1" a="1"/>
  <c r="D4413" i="8" s="1"/>
  <c r="AJ274" i="8"/>
  <c r="AK274" i="8" s="1" a="1"/>
  <c r="AK274" i="8" s="1"/>
  <c r="D274" i="8" s="1" a="1"/>
  <c r="D274" i="8" s="1"/>
  <c r="AJ271" i="8"/>
  <c r="AK271" i="8" s="1" a="1"/>
  <c r="AK271" i="8" s="1"/>
  <c r="D271" i="8" s="1" a="1"/>
  <c r="D271" i="8" s="1"/>
  <c r="AJ3589" i="8"/>
  <c r="AK3589" i="8" s="1" a="1"/>
  <c r="AK3589" i="8" s="1"/>
  <c r="D3589" i="8" s="1" a="1"/>
  <c r="D3589" i="8" s="1"/>
  <c r="AJ7951" i="8"/>
  <c r="AK7951" i="8" s="1" a="1"/>
  <c r="AK7951" i="8" s="1"/>
  <c r="D7951" i="8" s="1" a="1"/>
  <c r="D7951" i="8" s="1"/>
  <c r="AJ3036" i="8"/>
  <c r="AK3036" i="8" s="1" a="1"/>
  <c r="AK3036" i="8" s="1"/>
  <c r="D3036" i="8" s="1" a="1"/>
  <c r="D3036" i="8" s="1"/>
  <c r="AJ4527" i="8"/>
  <c r="AK4527" i="8" s="1" a="1"/>
  <c r="AK4527" i="8" s="1"/>
  <c r="D4527" i="8" s="1" a="1"/>
  <c r="D4527" i="8" s="1"/>
  <c r="AJ5885" i="8"/>
  <c r="AK5885" i="8" s="1" a="1"/>
  <c r="AK5885" i="8" s="1"/>
  <c r="D5885" i="8" s="1" a="1"/>
  <c r="D5885" i="8" s="1"/>
  <c r="AJ8167" i="8"/>
  <c r="AK8167" i="8" s="1" a="1"/>
  <c r="AK8167" i="8" s="1"/>
  <c r="D8167" i="8" s="1" a="1"/>
  <c r="D8167" i="8" s="1"/>
  <c r="AK2390" i="8" a="1"/>
  <c r="AK2390" i="8" s="1"/>
  <c r="AK2374" i="8" a="1"/>
  <c r="AK2374" i="8" s="1"/>
  <c r="AJ2172" i="8"/>
  <c r="AK2172" i="8" s="1" a="1"/>
  <c r="AK2172" i="8" s="1"/>
  <c r="D2172" i="8" s="1" a="1"/>
  <c r="D2172" i="8" s="1"/>
  <c r="AK1368" i="8" a="1"/>
  <c r="AK1368" i="8" s="1"/>
  <c r="AJ3580" i="8"/>
  <c r="AK3580" i="8" s="1" a="1"/>
  <c r="AK3580" i="8" s="1"/>
  <c r="D3580" i="8" s="1" a="1"/>
  <c r="D3580" i="8" s="1"/>
  <c r="AK6503" i="8" a="1"/>
  <c r="AK6503" i="8" s="1"/>
  <c r="AJ6491" i="8"/>
  <c r="AK6491" i="8" s="1" a="1"/>
  <c r="AK6491" i="8" s="1"/>
  <c r="D6491" i="8" s="1" a="1"/>
  <c r="D6491" i="8" s="1"/>
  <c r="AK818" i="8" a="1"/>
  <c r="AK818" i="8" s="1"/>
  <c r="AK816" i="8" a="1"/>
  <c r="AK816" i="8" s="1"/>
  <c r="AJ6148" i="8"/>
  <c r="AK6148" i="8" s="1" a="1"/>
  <c r="AK6148" i="8" s="1"/>
  <c r="D6148" i="8" s="1" a="1"/>
  <c r="D6148" i="8" s="1"/>
  <c r="AJ6137" i="8"/>
  <c r="AK6137" i="8" s="1" a="1"/>
  <c r="AK6137" i="8" s="1"/>
  <c r="D6137" i="8" s="1" a="1"/>
  <c r="D6137" i="8" s="1"/>
  <c r="AK6135" i="8" a="1"/>
  <c r="AK6135" i="8" s="1"/>
  <c r="AJ6117" i="8"/>
  <c r="AK6117" i="8" s="1" a="1"/>
  <c r="AK6117" i="8" s="1"/>
  <c r="D6117" i="8" s="1" a="1"/>
  <c r="D6117" i="8" s="1"/>
  <c r="AK7546" i="8" a="1"/>
  <c r="AK7546" i="8" s="1"/>
  <c r="AJ7737" i="8"/>
  <c r="AK7737" i="8" s="1" a="1"/>
  <c r="AK7737" i="8" s="1"/>
  <c r="D7737" i="8" s="1" a="1"/>
  <c r="D7737" i="8" s="1"/>
  <c r="AK7726" i="8" a="1"/>
  <c r="AK7726" i="8" s="1"/>
  <c r="AK7724" i="8" a="1"/>
  <c r="AK7724" i="8" s="1"/>
  <c r="AJ2919" i="8"/>
  <c r="AK2919" i="8" s="1" a="1"/>
  <c r="AK2919" i="8" s="1"/>
  <c r="D2919" i="8" s="1" a="1"/>
  <c r="D2919" i="8" s="1"/>
  <c r="AJ252" i="8"/>
  <c r="AK252" i="8" s="1" a="1"/>
  <c r="AK252" i="8" s="1"/>
  <c r="D252" i="8" s="1" a="1"/>
  <c r="D252" i="8" s="1"/>
  <c r="AK249" i="8" a="1"/>
  <c r="AK249" i="8" s="1"/>
  <c r="AJ6976" i="8"/>
  <c r="AK6976" i="8" s="1" a="1"/>
  <c r="AK6976" i="8" s="1"/>
  <c r="D6976" i="8" s="1" a="1"/>
  <c r="D6976" i="8" s="1"/>
  <c r="AJ6967" i="8"/>
  <c r="AK6967" i="8" s="1" a="1"/>
  <c r="AK6967" i="8" s="1"/>
  <c r="D6967" i="8" s="1" a="1"/>
  <c r="D6967" i="8" s="1"/>
  <c r="AJ3106" i="8"/>
  <c r="AK3106" i="8" s="1" a="1"/>
  <c r="AK3106" i="8" s="1"/>
  <c r="D3106" i="8" s="1" a="1"/>
  <c r="D3106" i="8" s="1"/>
  <c r="AK5360" i="8" a="1"/>
  <c r="AK5360" i="8" s="1"/>
  <c r="AJ5523" i="8"/>
  <c r="AK5523" i="8" s="1" a="1"/>
  <c r="AK5523" i="8" s="1"/>
  <c r="D5523" i="8" s="1" a="1"/>
  <c r="D5523" i="8" s="1"/>
  <c r="AK5517" i="8" a="1"/>
  <c r="AK5517" i="8" s="1"/>
  <c r="AJ8342" i="8"/>
  <c r="AK8342" i="8" s="1" a="1"/>
  <c r="AK8342" i="8" s="1"/>
  <c r="D8342" i="8" s="1" a="1"/>
  <c r="D8342" i="8" s="1"/>
  <c r="AJ8329" i="8"/>
  <c r="AK8329" i="8" s="1" a="1"/>
  <c r="AK8329" i="8" s="1"/>
  <c r="D8329" i="8" s="1" a="1"/>
  <c r="D8329" i="8" s="1"/>
  <c r="AJ7696" i="8"/>
  <c r="AK7696" i="8" s="1" a="1"/>
  <c r="AK7696" i="8" s="1"/>
  <c r="D7696" i="8" s="1" a="1"/>
  <c r="D7696" i="8" s="1"/>
  <c r="AJ7353" i="8"/>
  <c r="AK7353" i="8" s="1" a="1"/>
  <c r="AK7353" i="8" s="1"/>
  <c r="D7353" i="8" s="1" a="1"/>
  <c r="D7353" i="8" s="1"/>
  <c r="AJ7330" i="8"/>
  <c r="AK7330" i="8" s="1" a="1"/>
  <c r="AK7330" i="8" s="1"/>
  <c r="D7330" i="8" s="1" a="1"/>
  <c r="D7330" i="8" s="1"/>
  <c r="AJ4515" i="8"/>
  <c r="AK4515" i="8" s="1" a="1"/>
  <c r="AK4515" i="8" s="1"/>
  <c r="D4515" i="8" s="1" a="1"/>
  <c r="D4515" i="8" s="1"/>
  <c r="AJ4492" i="8"/>
  <c r="AK4492" i="8" s="1" a="1"/>
  <c r="AK4492" i="8" s="1"/>
  <c r="D4492" i="8" s="1" a="1"/>
  <c r="D4492" i="8" s="1"/>
  <c r="AJ4483" i="8"/>
  <c r="AK4483" i="8" s="1" a="1"/>
  <c r="AK4483" i="8" s="1"/>
  <c r="D4483" i="8" s="1" a="1"/>
  <c r="D4483" i="8" s="1"/>
  <c r="AJ8185" i="8"/>
  <c r="AK8185" i="8" s="1" a="1"/>
  <c r="AK8185" i="8" s="1"/>
  <c r="D8185" i="8" s="1" a="1"/>
  <c r="D8185" i="8" s="1"/>
  <c r="AJ8176" i="8"/>
  <c r="AK8176" i="8" s="1" a="1"/>
  <c r="AK8176" i="8" s="1"/>
  <c r="D8176" i="8" s="1" a="1"/>
  <c r="D8176" i="8" s="1"/>
  <c r="AJ3621" i="8"/>
  <c r="AK3621" i="8" s="1" a="1"/>
  <c r="AK3621" i="8" s="1"/>
  <c r="D3621" i="8" s="1" a="1"/>
  <c r="D3621" i="8" s="1"/>
  <c r="AJ3612" i="8"/>
  <c r="AK3612" i="8" s="1" a="1"/>
  <c r="AK3612" i="8" s="1"/>
  <c r="D3612" i="8" s="1" a="1"/>
  <c r="D3612" i="8" s="1"/>
  <c r="AJ2828" i="8"/>
  <c r="AK2828" i="8" s="1" a="1"/>
  <c r="AK2828" i="8" s="1"/>
  <c r="D2828" i="8" s="1" a="1"/>
  <c r="D2828" i="8" s="1"/>
  <c r="AJ2819" i="8"/>
  <c r="AK2819" i="8" s="1" a="1"/>
  <c r="AK2819" i="8" s="1"/>
  <c r="D2819" i="8" s="1" a="1"/>
  <c r="D2819" i="8" s="1"/>
  <c r="AJ2796" i="8"/>
  <c r="AK2796" i="8" s="1" a="1"/>
  <c r="AK2796" i="8" s="1"/>
  <c r="D2796" i="8" s="1" a="1"/>
  <c r="D2796" i="8" s="1"/>
  <c r="AJ1718" i="8"/>
  <c r="AK1718" i="8" s="1" a="1"/>
  <c r="AK1718" i="8" s="1"/>
  <c r="D1718" i="8" s="1" a="1"/>
  <c r="D1718" i="8" s="1"/>
  <c r="AJ3131" i="8"/>
  <c r="AK3131" i="8" s="1" a="1"/>
  <c r="AK3131" i="8" s="1"/>
  <c r="D3131" i="8" s="1" a="1"/>
  <c r="D3131" i="8" s="1"/>
  <c r="AJ5272" i="8"/>
  <c r="AK5272" i="8" s="1" a="1"/>
  <c r="AK5272" i="8" s="1"/>
  <c r="D5272" i="8" s="1" a="1"/>
  <c r="D5272" i="8" s="1"/>
  <c r="AJ7411" i="8"/>
  <c r="AK7411" i="8" s="1" a="1"/>
  <c r="AK7411" i="8" s="1"/>
  <c r="D7411" i="8" s="1" a="1"/>
  <c r="D7411" i="8" s="1"/>
  <c r="AJ2365" i="8"/>
  <c r="AK2365" i="8" s="1" a="1"/>
  <c r="AK2365" i="8" s="1"/>
  <c r="AJ5903" i="8"/>
  <c r="AK5903" i="8" s="1" a="1"/>
  <c r="AK5903" i="8" s="1"/>
  <c r="D5903" i="8" s="1" a="1"/>
  <c r="D5903" i="8" s="1"/>
  <c r="AJ4355" i="8"/>
  <c r="AK4355" i="8" s="1" a="1"/>
  <c r="AK4355" i="8" s="1"/>
  <c r="AJ4350" i="8"/>
  <c r="AK4350" i="8" s="1" a="1"/>
  <c r="AK4350" i="8" s="1"/>
  <c r="D4350" i="8" s="1" a="1"/>
  <c r="D4350" i="8" s="1"/>
  <c r="AJ2175" i="8"/>
  <c r="AK2175" i="8" s="1" a="1"/>
  <c r="AK2175" i="8" s="1"/>
  <c r="AK1360" i="8" a="1"/>
  <c r="AK1360" i="8" s="1"/>
  <c r="AJ6498" i="8"/>
  <c r="AK6498" i="8" s="1" a="1"/>
  <c r="AK6498" i="8" s="1"/>
  <c r="D6498" i="8" s="1" a="1"/>
  <c r="D6498" i="8" s="1"/>
  <c r="AJ5855" i="8"/>
  <c r="AK5855" i="8" s="1" a="1"/>
  <c r="AK5855" i="8" s="1"/>
  <c r="D5855" i="8" s="1" a="1"/>
  <c r="D5855" i="8" s="1"/>
  <c r="AK6145" i="8" a="1"/>
  <c r="AK6145" i="8" s="1"/>
  <c r="AJ6140" i="8"/>
  <c r="AK6140" i="8" s="1" a="1"/>
  <c r="AK6140" i="8" s="1"/>
  <c r="AK6124" i="8" a="1"/>
  <c r="AK6124" i="8" s="1"/>
  <c r="D6124" i="8" s="1" a="1"/>
  <c r="D6124" i="8" s="1"/>
  <c r="AJ7541" i="8"/>
  <c r="AK7541" i="8" s="1" a="1"/>
  <c r="AK7541" i="8" s="1"/>
  <c r="D7541" i="8" s="1" a="1"/>
  <c r="D7541" i="8" s="1"/>
  <c r="AJ7729" i="8"/>
  <c r="AK7729" i="8" s="1" a="1"/>
  <c r="AK7729" i="8" s="1"/>
  <c r="D7729" i="8" s="1" a="1"/>
  <c r="D7729" i="8" s="1"/>
  <c r="AK7716" i="8" a="1"/>
  <c r="AK7716" i="8" s="1"/>
  <c r="AK8553" i="8" a="1"/>
  <c r="AK8553" i="8" s="1"/>
  <c r="D8553" i="8" s="1" a="1"/>
  <c r="D8553" i="8" s="1"/>
  <c r="AJ1554" i="8"/>
  <c r="AK1554" i="8" s="1" a="1"/>
  <c r="AK1554" i="8" s="1"/>
  <c r="D1554" i="8" s="1" a="1"/>
  <c r="D1554" i="8" s="1"/>
  <c r="AJ3126" i="8"/>
  <c r="AK3126" i="8" s="1" a="1"/>
  <c r="AK3126" i="8" s="1"/>
  <c r="D3126" i="8" s="1" a="1"/>
  <c r="D3126" i="8" s="1"/>
  <c r="AJ5357" i="8"/>
  <c r="AK5357" i="8" s="1" a="1"/>
  <c r="AK5357" i="8" s="1"/>
  <c r="D5357" i="8" s="1" a="1"/>
  <c r="D5357" i="8" s="1"/>
  <c r="AJ5354" i="8"/>
  <c r="AK5354" i="8" s="1" a="1"/>
  <c r="AK5354" i="8" s="1"/>
  <c r="D5354" i="8" s="1" a="1"/>
  <c r="D5354" i="8" s="1"/>
  <c r="AJ5514" i="8"/>
  <c r="AK5514" i="8" s="1" a="1"/>
  <c r="AK5514" i="8" s="1"/>
  <c r="D5514" i="8" s="1" a="1"/>
  <c r="D5514" i="8" s="1"/>
  <c r="AJ5511" i="8"/>
  <c r="AK5511" i="8" s="1" a="1"/>
  <c r="AK5511" i="8" s="1"/>
  <c r="D5511" i="8" s="1" a="1"/>
  <c r="D5511" i="8" s="1"/>
  <c r="AJ8326" i="8"/>
  <c r="AK8326" i="8" s="1" a="1"/>
  <c r="AK8326" i="8" s="1"/>
  <c r="D8326" i="8" s="1" a="1"/>
  <c r="D8326" i="8" s="1"/>
  <c r="AJ7350" i="8"/>
  <c r="AK7350" i="8" s="1" a="1"/>
  <c r="AK7350" i="8" s="1"/>
  <c r="D7350" i="8" s="1" a="1"/>
  <c r="D7350" i="8" s="1"/>
  <c r="AJ4512" i="8"/>
  <c r="AK4512" i="8" s="1" a="1"/>
  <c r="AK4512" i="8" s="1"/>
  <c r="D4512" i="8" s="1" a="1"/>
  <c r="D4512" i="8" s="1"/>
  <c r="AJ4304" i="8"/>
  <c r="AK4304" i="8" s="1" a="1"/>
  <c r="AK4304" i="8" s="1"/>
  <c r="D4304" i="8" s="1" a="1"/>
  <c r="D4304" i="8" s="1"/>
  <c r="AJ4801" i="8"/>
  <c r="AK4801" i="8" s="1" a="1"/>
  <c r="AK4801" i="8" s="1"/>
  <c r="D4801" i="8" s="1" a="1"/>
  <c r="D4801" i="8" s="1"/>
  <c r="AJ3609" i="8"/>
  <c r="AK3609" i="8" s="1" a="1"/>
  <c r="AK3609" i="8" s="1"/>
  <c r="D3609" i="8" s="1" a="1"/>
  <c r="D3609" i="8" s="1"/>
  <c r="AJ2816" i="8"/>
  <c r="AK2816" i="8" s="1" a="1"/>
  <c r="AK2816" i="8" s="1"/>
  <c r="D2816" i="8" s="1" a="1"/>
  <c r="D2816" i="8" s="1"/>
  <c r="AJ1715" i="8"/>
  <c r="AK1715" i="8" s="1" a="1"/>
  <c r="AK1715" i="8" s="1"/>
  <c r="D1715" i="8" s="1" a="1"/>
  <c r="D1715" i="8" s="1"/>
  <c r="AJ6188" i="8"/>
  <c r="AK6188" i="8" s="1" a="1"/>
  <c r="AK6188" i="8" s="1"/>
  <c r="D6188" i="8" s="1" a="1"/>
  <c r="D6188" i="8" s="1"/>
  <c r="AJ5274" i="8"/>
  <c r="AK5274" i="8" s="1" a="1"/>
  <c r="AK5274" i="8" s="1"/>
  <c r="D5274" i="8" s="1" a="1"/>
  <c r="D5274" i="8" s="1"/>
  <c r="AJ3245" i="8"/>
  <c r="AK3245" i="8" s="1" a="1"/>
  <c r="AK3245" i="8" s="1"/>
  <c r="D3245" i="8" s="1" a="1"/>
  <c r="D3245" i="8" s="1"/>
  <c r="AJ4538" i="8"/>
  <c r="AK4538" i="8" s="1" a="1"/>
  <c r="AK4538" i="8" s="1"/>
  <c r="D4538" i="8" s="1" a="1"/>
  <c r="D4538" i="8" s="1"/>
  <c r="AK6822" i="8" a="1"/>
  <c r="AK6822" i="8" s="1"/>
  <c r="AK5106" i="8" a="1"/>
  <c r="AK5106" i="8" s="1"/>
  <c r="AK4870" i="8" a="1"/>
  <c r="AK4870" i="8" s="1"/>
  <c r="AK2356" i="8" a="1"/>
  <c r="AK2356" i="8" s="1"/>
  <c r="AK2348" i="8" a="1"/>
  <c r="AK2348" i="8" s="1"/>
  <c r="AK2340" i="8" a="1"/>
  <c r="AK2340" i="8" s="1"/>
  <c r="AK2332" i="8" a="1"/>
  <c r="AK2332" i="8" s="1"/>
  <c r="AK2324" i="8" a="1"/>
  <c r="AK2324" i="8" s="1"/>
  <c r="AK6063" i="8" a="1"/>
  <c r="AK6063" i="8" s="1"/>
  <c r="AK6055" i="8" a="1"/>
  <c r="AK6055" i="8" s="1"/>
  <c r="AK3449" i="8" a="1"/>
  <c r="AK3449" i="8" s="1"/>
  <c r="AK5585" i="8" a="1"/>
  <c r="AK5585" i="8" s="1"/>
  <c r="AK4417" i="8" a="1"/>
  <c r="AK4417" i="8" s="1"/>
  <c r="AK283" i="8" a="1"/>
  <c r="AK283" i="8" s="1"/>
  <c r="AK275" i="8" a="1"/>
  <c r="AK275" i="8" s="1"/>
  <c r="AK267" i="8" a="1"/>
  <c r="AK267" i="8" s="1"/>
  <c r="AK3590" i="8" a="1"/>
  <c r="AK3590" i="8" s="1"/>
  <c r="AJ6596" i="8"/>
  <c r="AK6596" i="8" s="1" a="1"/>
  <c r="AK6596" i="8" s="1"/>
  <c r="D6596" i="8" s="1" a="1"/>
  <c r="D6596" i="8" s="1"/>
  <c r="AJ6584" i="8"/>
  <c r="AK6584" i="8" s="1" a="1"/>
  <c r="AK6584" i="8" s="1"/>
  <c r="D6584" i="8" s="1" a="1"/>
  <c r="D6584" i="8" s="1"/>
  <c r="AK4770" i="8" a="1"/>
  <c r="AK4770" i="8" s="1"/>
  <c r="D4770" i="8" s="1" a="1"/>
  <c r="D4770" i="8" s="1"/>
  <c r="AJ2565" i="8"/>
  <c r="AK2565" i="8" s="1" a="1"/>
  <c r="AK2565" i="8" s="1"/>
  <c r="D2565" i="8" s="1" a="1"/>
  <c r="D2565" i="8" s="1"/>
  <c r="AK2556" i="8" a="1"/>
  <c r="AK2556" i="8" s="1"/>
  <c r="D2556" i="8" s="1" a="1"/>
  <c r="D2556" i="8" s="1"/>
  <c r="AJ2553" i="8"/>
  <c r="AK2553" i="8" s="1" a="1"/>
  <c r="AK2553" i="8" s="1"/>
  <c r="D2553" i="8" s="1" a="1"/>
  <c r="D2553" i="8" s="1"/>
  <c r="AK2538" i="8" a="1"/>
  <c r="AK2538" i="8" s="1"/>
  <c r="D2538" i="8" s="1" a="1"/>
  <c r="D2538" i="8" s="1"/>
  <c r="AK2738" i="8" a="1"/>
  <c r="AK2738" i="8" s="1"/>
  <c r="AJ2735" i="8"/>
  <c r="AK2735" i="8" s="1" a="1"/>
  <c r="AK2735" i="8" s="1"/>
  <c r="D2735" i="8" s="1" a="1"/>
  <c r="D2735" i="8" s="1"/>
  <c r="AK1631" i="8" a="1"/>
  <c r="AK1631" i="8" s="1"/>
  <c r="D1631" i="8" s="1" a="1"/>
  <c r="D1631" i="8" s="1"/>
  <c r="AK1626" i="8" a="1"/>
  <c r="AK1626" i="8" s="1"/>
  <c r="AK1617" i="8" a="1"/>
  <c r="AK1617" i="8" s="1"/>
  <c r="AJ1606" i="8"/>
  <c r="AK1606" i="8" s="1" a="1"/>
  <c r="AK1606" i="8" s="1"/>
  <c r="D1606" i="8" s="1" a="1"/>
  <c r="D1606" i="8" s="1"/>
  <c r="AK863" i="8" a="1"/>
  <c r="AK863" i="8" s="1"/>
  <c r="D863" i="8" s="1" a="1"/>
  <c r="D863" i="8" s="1"/>
  <c r="AK858" i="8" a="1"/>
  <c r="AK858" i="8" s="1"/>
  <c r="D858" i="8" s="1" a="1"/>
  <c r="D858" i="8" s="1"/>
  <c r="AJ6179" i="8"/>
  <c r="AK6179" i="8" s="1" a="1"/>
  <c r="AK6179" i="8" s="1"/>
  <c r="D6179" i="8" s="1" a="1"/>
  <c r="D6179" i="8" s="1"/>
  <c r="AK6162" i="8" a="1"/>
  <c r="AK6162" i="8" s="1"/>
  <c r="AK7975" i="8" a="1"/>
  <c r="AK7975" i="8" s="1"/>
  <c r="D7975" i="8" s="1" a="1"/>
  <c r="D7975" i="8" s="1"/>
  <c r="AJ7970" i="8"/>
  <c r="AK7970" i="8" s="1" a="1"/>
  <c r="AK7970" i="8" s="1"/>
  <c r="D7970" i="8" s="1" a="1"/>
  <c r="D7970" i="8" s="1"/>
  <c r="AK7953" i="8" a="1"/>
  <c r="AK7953" i="8" s="1"/>
  <c r="AJ1165" i="8"/>
  <c r="AK1165" i="8" s="1" a="1"/>
  <c r="AK1165" i="8" s="1"/>
  <c r="D1165" i="8" s="1" a="1"/>
  <c r="D1165" i="8" s="1"/>
  <c r="AK1148" i="8" a="1"/>
  <c r="AK1148" i="8" s="1"/>
  <c r="AK1134" i="8" a="1"/>
  <c r="AK1134" i="8" s="1"/>
  <c r="AJ5365" i="8"/>
  <c r="AK5365" i="8" s="1" a="1"/>
  <c r="AK5365" i="8" s="1"/>
  <c r="D5365" i="8" s="1" a="1"/>
  <c r="D5365" i="8" s="1"/>
  <c r="AK3041" i="8" a="1"/>
  <c r="AK3041" i="8" s="1"/>
  <c r="D3041" i="8" s="1" a="1"/>
  <c r="D3041" i="8" s="1"/>
  <c r="AJ3038" i="8"/>
  <c r="AK3038" i="8" s="1" a="1"/>
  <c r="AK3038" i="8" s="1"/>
  <c r="D3038" i="8" s="1" a="1"/>
  <c r="D3038" i="8" s="1"/>
  <c r="AJ3027" i="8"/>
  <c r="AK3027" i="8" s="1" a="1"/>
  <c r="AK3027" i="8" s="1"/>
  <c r="D3027" i="8" s="1" a="1"/>
  <c r="D3027" i="8" s="1"/>
  <c r="AK7504" i="8" a="1"/>
  <c r="AK7504" i="8" s="1"/>
  <c r="AK7490" i="8" a="1"/>
  <c r="AK7490" i="8" s="1"/>
  <c r="D7490" i="8" s="1" a="1"/>
  <c r="D7490" i="8" s="1"/>
  <c r="AJ7485" i="8"/>
  <c r="AK7485" i="8" s="1" a="1"/>
  <c r="AK7485" i="8" s="1"/>
  <c r="D7485" i="8" s="1" a="1"/>
  <c r="D7485" i="8" s="1"/>
  <c r="AJ5282" i="8"/>
  <c r="AK5282" i="8" s="1" a="1"/>
  <c r="AK5282" i="8" s="1"/>
  <c r="D5282" i="8" s="1" a="1"/>
  <c r="D5282" i="8" s="1"/>
  <c r="AK5277" i="8" a="1"/>
  <c r="AK5277" i="8" s="1"/>
  <c r="D5277" i="8" s="1" a="1"/>
  <c r="D5277" i="8" s="1"/>
  <c r="AJ5634" i="8"/>
  <c r="AK5634" i="8" s="1" a="1"/>
  <c r="AK5634" i="8" s="1"/>
  <c r="D5634" i="8" s="1" a="1"/>
  <c r="D5634" i="8" s="1"/>
  <c r="AK3543" i="8" a="1"/>
  <c r="AK3543" i="8" s="1"/>
  <c r="AK3529" i="8" a="1"/>
  <c r="AK3529" i="8" s="1"/>
  <c r="AJ3524" i="8"/>
  <c r="AK3524" i="8" s="1" a="1"/>
  <c r="AK3524" i="8" s="1"/>
  <c r="D3524" i="8" s="1" a="1"/>
  <c r="D3524" i="8" s="1"/>
  <c r="AJ3515" i="8"/>
  <c r="AK3515" i="8" s="1" a="1"/>
  <c r="AK3515" i="8" s="1"/>
  <c r="D3515" i="8" s="1" a="1"/>
  <c r="D3515" i="8" s="1"/>
  <c r="AK3250" i="8" a="1"/>
  <c r="AK3250" i="8" s="1"/>
  <c r="D3250" i="8" s="1" a="1"/>
  <c r="D3250" i="8" s="1"/>
  <c r="AJ1449" i="8"/>
  <c r="AK1449" i="8" s="1" a="1"/>
  <c r="AK1449" i="8" s="1"/>
  <c r="D1449" i="8" s="1" a="1"/>
  <c r="D1449" i="8" s="1"/>
  <c r="AK1950" i="8" a="1"/>
  <c r="AK1950" i="8" s="1"/>
  <c r="AK1936" i="8" a="1"/>
  <c r="AK1936" i="8" s="1"/>
  <c r="AJ1931" i="8"/>
  <c r="AK1931" i="8" s="1" a="1"/>
  <c r="AK1931" i="8" s="1"/>
  <c r="D1931" i="8" s="1" a="1"/>
  <c r="D1931" i="8" s="1"/>
  <c r="AK1923" i="8" a="1"/>
  <c r="AK1923" i="8" s="1"/>
  <c r="AJ1920" i="8"/>
  <c r="AK1920" i="8" s="1" a="1"/>
  <c r="AK1920" i="8" s="1"/>
  <c r="D1920" i="8" s="1" a="1"/>
  <c r="D1920" i="8" s="1"/>
  <c r="AJ1907" i="8"/>
  <c r="AK1907" i="8" s="1" a="1"/>
  <c r="AK1907" i="8" s="1"/>
  <c r="D1907" i="8" s="1" a="1"/>
  <c r="D1907" i="8" s="1"/>
  <c r="AJ4537" i="8"/>
  <c r="AK4537" i="8" s="1" a="1"/>
  <c r="AK4537" i="8" s="1"/>
  <c r="D4537" i="8" s="1" a="1"/>
  <c r="D4537" i="8" s="1"/>
  <c r="AJ3721" i="8"/>
  <c r="AK3721" i="8" s="1" a="1"/>
  <c r="AK3721" i="8" s="1"/>
  <c r="D3721" i="8" s="1" a="1"/>
  <c r="D3721" i="8" s="1"/>
  <c r="AJ6645" i="8"/>
  <c r="AK6645" i="8" s="1" a="1"/>
  <c r="AK6645" i="8" s="1"/>
  <c r="D6645" i="8" s="1" a="1"/>
  <c r="D6645" i="8" s="1"/>
  <c r="AK6603" i="8" a="1"/>
  <c r="AK6603" i="8" s="1"/>
  <c r="D6603" i="8" s="1" a="1"/>
  <c r="D6603" i="8" s="1"/>
  <c r="AK4776" i="8" a="1"/>
  <c r="AK4776" i="8" s="1"/>
  <c r="AJ2564" i="8"/>
  <c r="AK2564" i="8" s="1" a="1"/>
  <c r="AK2564" i="8" s="1"/>
  <c r="D2564" i="8" s="1" a="1"/>
  <c r="D2564" i="8" s="1"/>
  <c r="AK2544" i="8" a="1"/>
  <c r="AK2544" i="8" s="1"/>
  <c r="AK2541" i="8" a="1"/>
  <c r="AK2541" i="8" s="1"/>
  <c r="AJ2532" i="8"/>
  <c r="AK2532" i="8" s="1" a="1"/>
  <c r="AK2532" i="8" s="1"/>
  <c r="D2532" i="8" s="1" a="1"/>
  <c r="D2532" i="8" s="1"/>
  <c r="AJ1625" i="8"/>
  <c r="AK1625" i="8" s="1" a="1"/>
  <c r="AK1625" i="8" s="1"/>
  <c r="D1625" i="8" s="1" a="1"/>
  <c r="D1625" i="8" s="1"/>
  <c r="AJ1614" i="8"/>
  <c r="AK1614" i="8" s="1" a="1"/>
  <c r="AK1614" i="8" s="1"/>
  <c r="D1614" i="8" s="1" a="1"/>
  <c r="D1614" i="8" s="1"/>
  <c r="AK866" i="8" a="1"/>
  <c r="AK866" i="8" s="1"/>
  <c r="D866" i="8" s="1" a="1"/>
  <c r="D866" i="8" s="1"/>
  <c r="AJ857" i="8"/>
  <c r="AK857" i="8" s="1" a="1"/>
  <c r="AK857" i="8" s="1"/>
  <c r="D857" i="8" s="1" a="1"/>
  <c r="D857" i="8" s="1"/>
  <c r="AK6198" i="8" a="1"/>
  <c r="AK6198" i="8" s="1"/>
  <c r="D6198" i="8" s="1" a="1"/>
  <c r="D6198" i="8" s="1"/>
  <c r="AJ6187" i="8"/>
  <c r="AK6187" i="8" s="1" a="1"/>
  <c r="AK6187" i="8" s="1"/>
  <c r="D6187" i="8" s="1" a="1"/>
  <c r="D6187" i="8" s="1"/>
  <c r="AJ7978" i="8"/>
  <c r="AK7978" i="8" s="1" a="1"/>
  <c r="AK7978" i="8" s="1"/>
  <c r="D7978" i="8" s="1" a="1"/>
  <c r="D7978" i="8" s="1"/>
  <c r="AK7961" i="8" a="1"/>
  <c r="AK7961" i="8" s="1"/>
  <c r="AJ7877" i="8"/>
  <c r="AK7877" i="8" s="1" a="1"/>
  <c r="AK7877" i="8" s="1"/>
  <c r="D7877" i="8" s="1" a="1"/>
  <c r="D7877" i="8" s="1"/>
  <c r="AJ1137" i="8"/>
  <c r="AK1137" i="8" s="1" a="1"/>
  <c r="AK1137" i="8" s="1"/>
  <c r="D1137" i="8" s="1" a="1"/>
  <c r="D1137" i="8" s="1"/>
  <c r="AK5364" i="8" a="1"/>
  <c r="AK5364" i="8" s="1"/>
  <c r="AK7196" i="8" a="1"/>
  <c r="AK7196" i="8" s="1"/>
  <c r="AJ3046" i="8"/>
  <c r="AK3046" i="8" s="1" a="1"/>
  <c r="AK3046" i="8" s="1"/>
  <c r="D3046" i="8" s="1" a="1"/>
  <c r="D3046" i="8" s="1"/>
  <c r="AJ3035" i="8"/>
  <c r="AK3035" i="8" s="1" a="1"/>
  <c r="AK3035" i="8" s="1"/>
  <c r="D3035" i="8" s="1" a="1"/>
  <c r="D3035" i="8" s="1"/>
  <c r="AK1595" i="8" a="1"/>
  <c r="AK1595" i="8" s="1"/>
  <c r="AJ7493" i="8"/>
  <c r="AK7493" i="8" s="1" a="1"/>
  <c r="AK7493" i="8" s="1"/>
  <c r="D7493" i="8" s="1" a="1"/>
  <c r="D7493" i="8" s="1"/>
  <c r="AJ7484" i="8"/>
  <c r="AK7484" i="8" s="1" a="1"/>
  <c r="AK7484" i="8" s="1"/>
  <c r="D7484" i="8" s="1" a="1"/>
  <c r="D7484" i="8" s="1"/>
  <c r="AK5285" i="8" a="1"/>
  <c r="AK5285" i="8" s="1"/>
  <c r="AJ5757" i="8"/>
  <c r="AK5757" i="8" s="1" a="1"/>
  <c r="AK5757" i="8" s="1"/>
  <c r="D5757" i="8" s="1" a="1"/>
  <c r="D5757" i="8" s="1"/>
  <c r="AK5625" i="8" a="1"/>
  <c r="AK5625" i="8" s="1"/>
  <c r="AJ3532" i="8"/>
  <c r="AK3532" i="8" s="1" a="1"/>
  <c r="AK3532" i="8" s="1"/>
  <c r="D3532" i="8" s="1" a="1"/>
  <c r="D3532" i="8" s="1"/>
  <c r="AJ3523" i="8"/>
  <c r="AK3523" i="8" s="1" a="1"/>
  <c r="AK3523" i="8" s="1"/>
  <c r="D3523" i="8" s="1" a="1"/>
  <c r="D3523" i="8" s="1"/>
  <c r="AK3518" i="8" a="1"/>
  <c r="AK3518" i="8" s="1"/>
  <c r="AJ3244" i="8"/>
  <c r="AK3244" i="8" s="1" a="1"/>
  <c r="AK3244" i="8" s="1"/>
  <c r="D3244" i="8" s="1" a="1"/>
  <c r="D3244" i="8" s="1"/>
  <c r="AK1440" i="8" a="1"/>
  <c r="AK1440" i="8" s="1"/>
  <c r="AJ1939" i="8"/>
  <c r="AK1939" i="8" s="1" a="1"/>
  <c r="AK1939" i="8" s="1"/>
  <c r="D1939" i="8" s="1" a="1"/>
  <c r="D1939" i="8" s="1"/>
  <c r="AJ1930" i="8"/>
  <c r="AK1930" i="8" s="1" a="1"/>
  <c r="AK1930" i="8" s="1"/>
  <c r="D1930" i="8" s="1" a="1"/>
  <c r="D1930" i="8" s="1"/>
  <c r="AK1910" i="8" a="1"/>
  <c r="AK1910" i="8" s="1"/>
  <c r="AJ4534" i="8"/>
  <c r="AK4534" i="8" s="1" a="1"/>
  <c r="AK4534" i="8" s="1"/>
  <c r="D4534" i="8" s="1" a="1"/>
  <c r="D4534" i="8" s="1"/>
  <c r="AJ6592" i="8"/>
  <c r="AK6592" i="8" s="1" a="1"/>
  <c r="AK6592" i="8" s="1"/>
  <c r="D6592" i="8" s="1" a="1"/>
  <c r="D6592" i="8" s="1"/>
  <c r="AJ2561" i="8"/>
  <c r="AK2561" i="8" s="1" a="1"/>
  <c r="AK2561" i="8" s="1"/>
  <c r="D2561" i="8" s="1" a="1"/>
  <c r="D2561" i="8" s="1"/>
  <c r="AJ2743" i="8"/>
  <c r="AK2743" i="8" s="1" a="1"/>
  <c r="AK2743" i="8" s="1"/>
  <c r="D2743" i="8" s="1" a="1"/>
  <c r="D2743" i="8" s="1"/>
  <c r="AJ1622" i="8"/>
  <c r="AK1622" i="8" s="1" a="1"/>
  <c r="AK1622" i="8" s="1"/>
  <c r="D1622" i="8" s="1" a="1"/>
  <c r="D1622" i="8" s="1"/>
  <c r="AJ865" i="8"/>
  <c r="AK865" i="8" s="1" a="1"/>
  <c r="AK865" i="8" s="1"/>
  <c r="D865" i="8" s="1" a="1"/>
  <c r="D865" i="8" s="1"/>
  <c r="AJ6195" i="8"/>
  <c r="AK6195" i="8" s="1" a="1"/>
  <c r="AK6195" i="8" s="1"/>
  <c r="D6195" i="8" s="1" a="1"/>
  <c r="D6195" i="8" s="1"/>
  <c r="AJ7977" i="8"/>
  <c r="AK7977" i="8" s="1" a="1"/>
  <c r="AK7977" i="8" s="1"/>
  <c r="D7977" i="8" s="1" a="1"/>
  <c r="D7977" i="8" s="1"/>
  <c r="AJ7958" i="8"/>
  <c r="AK7958" i="8" s="1" a="1"/>
  <c r="AK7958" i="8" s="1"/>
  <c r="D7958" i="8" s="1" a="1"/>
  <c r="D7958" i="8" s="1"/>
  <c r="AJ3043" i="8"/>
  <c r="AK3043" i="8" s="1" a="1"/>
  <c r="AK3043" i="8" s="1"/>
  <c r="D3043" i="8" s="1" a="1"/>
  <c r="D3043" i="8" s="1"/>
  <c r="AJ5279" i="8"/>
  <c r="AK5279" i="8" s="1" a="1"/>
  <c r="AK5279" i="8" s="1"/>
  <c r="D5279" i="8" s="1" a="1"/>
  <c r="D5279" i="8" s="1"/>
  <c r="AJ3531" i="8"/>
  <c r="AK3531" i="8" s="1" a="1"/>
  <c r="AK3531" i="8" s="1"/>
  <c r="D3531" i="8" s="1" a="1"/>
  <c r="D3531" i="8" s="1"/>
  <c r="AJ3512" i="8"/>
  <c r="AK3512" i="8" s="1" a="1"/>
  <c r="AK3512" i="8" s="1"/>
  <c r="D3512" i="8" s="1" a="1"/>
  <c r="D3512" i="8" s="1"/>
  <c r="AJ1938" i="8"/>
  <c r="AK1938" i="8" s="1" a="1"/>
  <c r="AK1938" i="8" s="1"/>
  <c r="D1938" i="8" s="1" a="1"/>
  <c r="D1938" i="8" s="1"/>
  <c r="AJ669" i="8"/>
  <c r="AK669" i="8" s="1" a="1"/>
  <c r="AK669" i="8" s="1"/>
  <c r="D669" i="8" s="1" a="1"/>
  <c r="D669" i="8" s="1"/>
  <c r="AJ5198" i="8"/>
  <c r="AK5198" i="8" s="1" a="1"/>
  <c r="AK5198" i="8" s="1"/>
  <c r="D5198" i="8" s="1" a="1"/>
  <c r="D5198" i="8" s="1"/>
  <c r="AJ6673" i="8"/>
  <c r="AK6673" i="8" s="1" a="1"/>
  <c r="AK6673" i="8" s="1"/>
  <c r="D6673" i="8" s="1" a="1"/>
  <c r="D6673" i="8" s="1"/>
  <c r="AK2383" i="8" a="1"/>
  <c r="AK2383" i="8" s="1"/>
  <c r="AK2367" i="8" a="1"/>
  <c r="AK2367" i="8" s="1"/>
  <c r="AK4357" i="8" a="1"/>
  <c r="AK4357" i="8" s="1"/>
  <c r="AK4349" i="8" a="1"/>
  <c r="AK4349" i="8" s="1"/>
  <c r="AK2177" i="8" a="1"/>
  <c r="AK2177" i="8" s="1"/>
  <c r="AK3581" i="8" a="1"/>
  <c r="AK3581" i="8" s="1"/>
  <c r="AK6499" i="8" a="1"/>
  <c r="AK6499" i="8" s="1"/>
  <c r="AK6150" i="8" a="1"/>
  <c r="AK6150" i="8" s="1"/>
  <c r="AK6142" i="8" a="1"/>
  <c r="AK6142" i="8" s="1"/>
  <c r="AK6118" i="8" a="1"/>
  <c r="AK6118" i="8" s="1"/>
  <c r="D6118" i="8" s="1" a="1"/>
  <c r="D6118" i="8" s="1"/>
  <c r="AK7542" i="8" a="1"/>
  <c r="AK7542" i="8" s="1"/>
  <c r="AK7721" i="8" a="1"/>
  <c r="AK7721" i="8" s="1"/>
  <c r="AK8559" i="8" a="1"/>
  <c r="AK8559" i="8" s="1"/>
  <c r="AK253" i="8" a="1"/>
  <c r="AK253" i="8" s="1"/>
  <c r="D253" i="8" s="1" a="1"/>
  <c r="D253" i="8" s="1"/>
  <c r="AK1555" i="8" a="1"/>
  <c r="AK1555" i="8" s="1"/>
  <c r="AK6985" i="8" a="1"/>
  <c r="AK6985" i="8" s="1"/>
  <c r="AK6977" i="8" a="1"/>
  <c r="AK6977" i="8" s="1"/>
  <c r="AK6969" i="8" a="1"/>
  <c r="AK6969" i="8" s="1"/>
  <c r="AK3123" i="8" a="1"/>
  <c r="AK3123" i="8" s="1"/>
  <c r="AK3115" i="8" a="1"/>
  <c r="AK3115" i="8" s="1"/>
  <c r="AK3107" i="8" a="1"/>
  <c r="AK3107" i="8" s="1"/>
  <c r="AK5359" i="8" a="1"/>
  <c r="AK5359" i="8" s="1"/>
  <c r="D5359" i="8" s="1" a="1"/>
  <c r="D5359" i="8" s="1"/>
  <c r="AK5351" i="8" a="1"/>
  <c r="AK5351" i="8" s="1"/>
  <c r="AK5343" i="8" a="1"/>
  <c r="AK5343" i="8" s="1"/>
  <c r="D5343" i="8" s="1" a="1"/>
  <c r="D5343" i="8" s="1"/>
  <c r="AK5524" i="8" a="1"/>
  <c r="AK5524" i="8" s="1"/>
  <c r="AK5516" i="8" a="1"/>
  <c r="AK5516" i="8" s="1"/>
  <c r="AK5508" i="8" a="1"/>
  <c r="AK5508" i="8" s="1"/>
  <c r="AK8351" i="8" a="1"/>
  <c r="AK8351" i="8" s="1"/>
  <c r="AK8343" i="8" a="1"/>
  <c r="AK8343" i="8" s="1"/>
  <c r="AK8000" i="8" a="1"/>
  <c r="AK8000" i="8" s="1"/>
  <c r="AK7992" i="8" a="1"/>
  <c r="AK7992" i="8" s="1"/>
  <c r="AK7697" i="8" a="1"/>
  <c r="AK7697" i="8" s="1"/>
  <c r="AK7689" i="8" a="1"/>
  <c r="AK7689" i="8" s="1"/>
  <c r="AK7347" i="8" a="1"/>
  <c r="AK7347" i="8" s="1"/>
  <c r="AK7339" i="8" a="1"/>
  <c r="AK7339" i="8" s="1"/>
  <c r="D7339" i="8" s="1" a="1"/>
  <c r="D7339" i="8" s="1"/>
  <c r="AK7331" i="8" a="1"/>
  <c r="AK7331" i="8" s="1"/>
  <c r="AK4517" i="8" a="1"/>
  <c r="AK4517" i="8" s="1"/>
  <c r="AK4509" i="8" a="1"/>
  <c r="AK4509" i="8" s="1"/>
  <c r="AK4501" i="8" a="1"/>
  <c r="AK4501" i="8" s="1"/>
  <c r="D4501" i="8" s="1" a="1"/>
  <c r="D4501" i="8" s="1"/>
  <c r="AK4493" i="8" a="1"/>
  <c r="AK4493" i="8" s="1"/>
  <c r="AK4485" i="8" a="1"/>
  <c r="AK4485" i="8" s="1"/>
  <c r="AK2006" i="8" a="1"/>
  <c r="AK2006" i="8" s="1"/>
  <c r="D2006" i="8" s="1" a="1"/>
  <c r="D2006" i="8" s="1"/>
  <c r="AK1998" i="8" a="1"/>
  <c r="AK1998" i="8" s="1"/>
  <c r="AK8186" i="8" a="1"/>
  <c r="AK8186" i="8" s="1"/>
  <c r="AK8178" i="8" a="1"/>
  <c r="AK8178" i="8" s="1"/>
  <c r="AK4798" i="8" a="1"/>
  <c r="AK4798" i="8" s="1"/>
  <c r="AK4790" i="8" a="1"/>
  <c r="AK4790" i="8" s="1"/>
  <c r="AK3622" i="8" a="1"/>
  <c r="AK3622" i="8" s="1"/>
  <c r="AK3614" i="8" a="1"/>
  <c r="AK3614" i="8" s="1"/>
  <c r="AK3606" i="8" a="1"/>
  <c r="AK3606" i="8" s="1"/>
  <c r="D3606" i="8" s="1" a="1"/>
  <c r="D3606" i="8" s="1"/>
  <c r="AK3598" i="8" a="1"/>
  <c r="AK3598" i="8" s="1"/>
  <c r="AK2829" i="8" a="1"/>
  <c r="AK2829" i="8" s="1"/>
  <c r="AK2821" i="8" a="1"/>
  <c r="AK2821" i="8" s="1"/>
  <c r="AK2813" i="8" a="1"/>
  <c r="AK2813" i="8" s="1"/>
  <c r="AK2805" i="8" a="1"/>
  <c r="AK2805" i="8" s="1"/>
  <c r="AK2797" i="8" a="1"/>
  <c r="AK2797" i="8" s="1"/>
  <c r="D2797" i="8" s="1" a="1"/>
  <c r="D2797" i="8" s="1"/>
  <c r="AK1720" i="8" a="1"/>
  <c r="AK1720" i="8" s="1"/>
  <c r="AK1712" i="8" a="1"/>
  <c r="AK1712" i="8" s="1"/>
  <c r="D1712" i="8" s="1" a="1"/>
  <c r="D1712" i="8" s="1"/>
  <c r="AK1704" i="8" a="1"/>
  <c r="AK1704" i="8" s="1"/>
  <c r="AK3132" i="8" a="1"/>
  <c r="AK3132" i="8" s="1"/>
  <c r="D3132" i="8" s="1" a="1"/>
  <c r="D3132" i="8" s="1"/>
  <c r="AK6823" i="8" a="1"/>
  <c r="AK6823" i="8" s="1"/>
  <c r="AK5107" i="8" a="1"/>
  <c r="AK5107" i="8" s="1"/>
  <c r="D5107" i="8" s="1" a="1"/>
  <c r="D5107" i="8" s="1"/>
  <c r="AK4871" i="8" a="1"/>
  <c r="AK4871" i="8" s="1"/>
  <c r="D4871" i="8" s="1" a="1"/>
  <c r="D4871" i="8" s="1"/>
  <c r="AK2357" i="8" a="1"/>
  <c r="AK2357" i="8" s="1"/>
  <c r="AK2349" i="8" a="1"/>
  <c r="AK2349" i="8" s="1"/>
  <c r="AK2341" i="8" a="1"/>
  <c r="AK2341" i="8" s="1"/>
  <c r="AK2333" i="8" a="1"/>
  <c r="AK2333" i="8" s="1"/>
  <c r="AK2325" i="8" a="1"/>
  <c r="AK2325" i="8" s="1"/>
  <c r="D2325" i="8" s="1" a="1"/>
  <c r="D2325" i="8" s="1"/>
  <c r="AK6064" i="8" a="1"/>
  <c r="AK6064" i="8" s="1"/>
  <c r="AK6056" i="8" a="1"/>
  <c r="AK6056" i="8" s="1"/>
  <c r="D6056" i="8" s="1" a="1"/>
  <c r="D6056" i="8" s="1"/>
  <c r="AK3450" i="8" a="1"/>
  <c r="AK3450" i="8" s="1"/>
  <c r="AK5586" i="8" a="1"/>
  <c r="AK5586" i="8" s="1"/>
  <c r="AK4418" i="8" a="1"/>
  <c r="AK4418" i="8" s="1"/>
  <c r="AK4410" i="8" a="1"/>
  <c r="AK4410" i="8" s="1"/>
  <c r="D4410" i="8" s="1" a="1"/>
  <c r="D4410" i="8" s="1"/>
  <c r="AK276" i="8" a="1"/>
  <c r="AK276" i="8" s="1"/>
  <c r="D276" i="8" s="1" a="1"/>
  <c r="D276" i="8" s="1"/>
  <c r="AK268" i="8" a="1"/>
  <c r="AK268" i="8" s="1"/>
  <c r="D268" i="8" s="1" a="1"/>
  <c r="D268" i="8" s="1"/>
  <c r="AK3591" i="8" a="1"/>
  <c r="AK3591" i="8" s="1"/>
  <c r="AJ6600" i="8"/>
  <c r="AK6600" i="8" s="1" a="1"/>
  <c r="AK6600" i="8" s="1"/>
  <c r="D6600" i="8" s="1" a="1"/>
  <c r="D6600" i="8" s="1"/>
  <c r="AK4784" i="8" a="1"/>
  <c r="AK4784" i="8" s="1"/>
  <c r="AJ4772" i="8"/>
  <c r="AK4772" i="8" s="1" a="1"/>
  <c r="AK4772" i="8" s="1"/>
  <c r="D4772" i="8" s="1" a="1"/>
  <c r="D4772" i="8" s="1"/>
  <c r="AK2552" i="8" a="1"/>
  <c r="AK2552" i="8" s="1"/>
  <c r="AJ2549" i="8"/>
  <c r="AK2549" i="8" s="1" a="1"/>
  <c r="AK2549" i="8" s="1"/>
  <c r="D2549" i="8" s="1" a="1"/>
  <c r="D2549" i="8" s="1"/>
  <c r="AK1599" i="8" a="1"/>
  <c r="AK1599" i="8" s="1"/>
  <c r="AK882" i="8" a="1"/>
  <c r="AK882" i="8" s="1"/>
  <c r="D882" i="8" s="1" a="1"/>
  <c r="D882" i="8" s="1"/>
  <c r="AJ873" i="8"/>
  <c r="AK873" i="8" s="1" a="1"/>
  <c r="AK873" i="8" s="1"/>
  <c r="D873" i="8" s="1" a="1"/>
  <c r="D873" i="8" s="1"/>
  <c r="AJ854" i="8"/>
  <c r="AK854" i="8" s="1" a="1"/>
  <c r="AK854" i="8" s="1"/>
  <c r="D854" i="8" s="1" a="1"/>
  <c r="D854" i="8" s="1"/>
  <c r="AK6172" i="8" a="1"/>
  <c r="AK6172" i="8" s="1"/>
  <c r="AJ6167" i="8"/>
  <c r="AK6167" i="8" s="1" a="1"/>
  <c r="AK6167" i="8" s="1"/>
  <c r="D6167" i="8" s="1" a="1"/>
  <c r="D6167" i="8" s="1"/>
  <c r="AJ8112" i="8"/>
  <c r="AK8112" i="8" s="1" a="1"/>
  <c r="AK8112" i="8" s="1"/>
  <c r="D8112" i="8" s="1" a="1"/>
  <c r="D8112" i="8" s="1"/>
  <c r="AJ7966" i="8"/>
  <c r="AK7966" i="8" s="1" a="1"/>
  <c r="AK7966" i="8" s="1"/>
  <c r="D7966" i="8" s="1" a="1"/>
  <c r="D7966" i="8" s="1"/>
  <c r="AK7876" i="8" a="1"/>
  <c r="AK7876" i="8" s="1"/>
  <c r="D7876" i="8" s="1" a="1"/>
  <c r="D7876" i="8" s="1"/>
  <c r="AK1158" i="8" a="1"/>
  <c r="AK1158" i="8" s="1"/>
  <c r="AJ1153" i="8"/>
  <c r="AK1153" i="8" s="1" a="1"/>
  <c r="AK1153" i="8" s="1"/>
  <c r="D1153" i="8" s="1" a="1"/>
  <c r="D1153" i="8" s="1"/>
  <c r="AK1139" i="8" a="1"/>
  <c r="AK1139" i="8" s="1"/>
  <c r="AJ1136" i="8"/>
  <c r="AK1136" i="8" s="1" a="1"/>
  <c r="AK1136" i="8" s="1"/>
  <c r="D1136" i="8" s="1" a="1"/>
  <c r="D1136" i="8" s="1"/>
  <c r="AJ7198" i="8"/>
  <c r="AK7198" i="8" s="1" a="1"/>
  <c r="AK7198" i="8" s="1"/>
  <c r="D7198" i="8" s="1" a="1"/>
  <c r="D7198" i="8" s="1"/>
  <c r="AK3034" i="8" a="1"/>
  <c r="AK3034" i="8" s="1"/>
  <c r="AK3020" i="8" a="1"/>
  <c r="AK3020" i="8" s="1"/>
  <c r="AJ1592" i="8"/>
  <c r="AK1592" i="8" s="1" a="1"/>
  <c r="AK1592" i="8" s="1"/>
  <c r="D1592" i="8" s="1" a="1"/>
  <c r="D1592" i="8" s="1"/>
  <c r="AK7495" i="8" a="1"/>
  <c r="AK7495" i="8" s="1"/>
  <c r="D7495" i="8" s="1" a="1"/>
  <c r="D7495" i="8" s="1"/>
  <c r="AJ7492" i="8"/>
  <c r="AK7492" i="8" s="1" a="1"/>
  <c r="AK7492" i="8" s="1"/>
  <c r="D7492" i="8" s="1" a="1"/>
  <c r="D7492" i="8" s="1"/>
  <c r="AJ5287" i="8"/>
  <c r="AK5287" i="8" s="1" a="1"/>
  <c r="AK5287" i="8" s="1"/>
  <c r="D5287" i="8" s="1" a="1"/>
  <c r="D5287" i="8" s="1"/>
  <c r="AK5756" i="8" a="1"/>
  <c r="AK5756" i="8" s="1"/>
  <c r="D5756" i="8" s="1" a="1"/>
  <c r="D5756" i="8" s="1"/>
  <c r="AK5627" i="8" a="1"/>
  <c r="AK5627" i="8" s="1"/>
  <c r="D5627" i="8" s="1" a="1"/>
  <c r="D5627" i="8" s="1"/>
  <c r="AJ3548" i="8"/>
  <c r="AK3548" i="8" s="1" a="1"/>
  <c r="AK3548" i="8" s="1"/>
  <c r="D3548" i="8" s="1" a="1"/>
  <c r="D3548" i="8" s="1"/>
  <c r="AJ3539" i="8"/>
  <c r="AK3539" i="8" s="1" a="1"/>
  <c r="AK3539" i="8" s="1"/>
  <c r="D3539" i="8" s="1" a="1"/>
  <c r="D3539" i="8" s="1"/>
  <c r="AK3534" i="8" a="1"/>
  <c r="AK3534" i="8" s="1"/>
  <c r="AJ3520" i="8"/>
  <c r="AK3520" i="8" s="1" a="1"/>
  <c r="AK3520" i="8" s="1"/>
  <c r="D3520" i="8" s="1" a="1"/>
  <c r="D3520" i="8" s="1"/>
  <c r="AK3243" i="8" a="1"/>
  <c r="AK3243" i="8" s="1"/>
  <c r="AK1442" i="8" a="1"/>
  <c r="AK1442" i="8" s="1"/>
  <c r="D1442" i="8" s="1" a="1"/>
  <c r="D1442" i="8" s="1"/>
  <c r="AJ1437" i="8"/>
  <c r="AK1437" i="8" s="1" a="1"/>
  <c r="AK1437" i="8" s="1"/>
  <c r="D1437" i="8" s="1" a="1"/>
  <c r="D1437" i="8" s="1"/>
  <c r="AJ1946" i="8"/>
  <c r="AK1946" i="8" s="1" a="1"/>
  <c r="AK1946" i="8" s="1"/>
  <c r="D1946" i="8" s="1" a="1"/>
  <c r="D1946" i="8" s="1"/>
  <c r="AK1941" i="8" a="1"/>
  <c r="AK1941" i="8" s="1"/>
  <c r="AJ4533" i="8"/>
  <c r="AK4533" i="8" s="1" a="1"/>
  <c r="AK4533" i="8" s="1"/>
  <c r="D4533" i="8" s="1" a="1"/>
  <c r="D4533" i="8" s="1"/>
  <c r="AJ4968" i="8"/>
  <c r="AK4968" i="8" s="1" a="1"/>
  <c r="AK4968" i="8" s="1"/>
  <c r="D4968" i="8" s="1" a="1"/>
  <c r="D4968" i="8" s="1"/>
  <c r="AJ4994" i="8"/>
  <c r="AK4994" i="8" s="1" a="1"/>
  <c r="AK4994" i="8" s="1"/>
  <c r="D4994" i="8" s="1" a="1"/>
  <c r="D4994" i="8" s="1"/>
  <c r="AJ3726" i="8"/>
  <c r="AK3726" i="8" s="1" a="1"/>
  <c r="AK3726" i="8" s="1"/>
  <c r="D3726" i="8" s="1" a="1"/>
  <c r="D3726" i="8" s="1"/>
  <c r="AK6605" i="8" a="1"/>
  <c r="AK6605" i="8" s="1"/>
  <c r="AK6585" i="8" a="1"/>
  <c r="AK6585" i="8" s="1"/>
  <c r="AJ4781" i="8"/>
  <c r="AK4781" i="8" s="1" a="1"/>
  <c r="AK4781" i="8" s="1"/>
  <c r="D4781" i="8" s="1" a="1"/>
  <c r="D4781" i="8" s="1"/>
  <c r="AJ4769" i="8"/>
  <c r="AK4769" i="8" s="1" a="1"/>
  <c r="AK4769" i="8" s="1"/>
  <c r="D4769" i="8" s="1" a="1"/>
  <c r="D4769" i="8" s="1"/>
  <c r="AK2554" i="8" a="1"/>
  <c r="AK2554" i="8" s="1"/>
  <c r="AK2540" i="8" a="1"/>
  <c r="AK2540" i="8" s="1"/>
  <c r="D2540" i="8" s="1" a="1"/>
  <c r="D2540" i="8" s="1"/>
  <c r="AJ2537" i="8"/>
  <c r="AK2537" i="8" s="1" a="1"/>
  <c r="AK2537" i="8" s="1"/>
  <c r="D2537" i="8" s="1" a="1"/>
  <c r="D2537" i="8" s="1"/>
  <c r="AK2736" i="8" a="1"/>
  <c r="AK2736" i="8" s="1"/>
  <c r="AK2731" i="8" a="1"/>
  <c r="AK2731" i="8" s="1"/>
  <c r="D2731" i="8" s="1" a="1"/>
  <c r="D2731" i="8" s="1"/>
  <c r="AK1633" i="8" a="1"/>
  <c r="AK1633" i="8" s="1"/>
  <c r="AJ1630" i="8"/>
  <c r="AK1630" i="8" s="1" a="1"/>
  <c r="AK1630" i="8" s="1"/>
  <c r="D1630" i="8" s="1" a="1"/>
  <c r="D1630" i="8" s="1"/>
  <c r="AK1607" i="8" a="1"/>
  <c r="AK1607" i="8" s="1"/>
  <c r="D1607" i="8" s="1" a="1"/>
  <c r="D1607" i="8" s="1"/>
  <c r="AK1602" i="8" a="1"/>
  <c r="AK1602" i="8" s="1"/>
  <c r="AJ881" i="8"/>
  <c r="AK881" i="8" s="1" a="1"/>
  <c r="AK881" i="8" s="1"/>
  <c r="D881" i="8" s="1" a="1"/>
  <c r="D881" i="8" s="1"/>
  <c r="AJ862" i="8"/>
  <c r="AK862" i="8" s="1" a="1"/>
  <c r="AK862" i="8" s="1"/>
  <c r="D862" i="8" s="1" a="1"/>
  <c r="D862" i="8" s="1"/>
  <c r="AK6180" i="8" a="1"/>
  <c r="AK6180" i="8" s="1"/>
  <c r="AJ6175" i="8"/>
  <c r="AK6175" i="8" s="1" a="1"/>
  <c r="AK6175" i="8" s="1"/>
  <c r="D6175" i="8" s="1" a="1"/>
  <c r="D6175" i="8" s="1"/>
  <c r="AJ7974" i="8"/>
  <c r="AK7974" i="8" s="1" a="1"/>
  <c r="AK7974" i="8" s="1"/>
  <c r="D7974" i="8" s="1" a="1"/>
  <c r="D7974" i="8" s="1"/>
  <c r="AK7957" i="8" a="1"/>
  <c r="AK7957" i="8" s="1"/>
  <c r="AK1166" i="8" a="1"/>
  <c r="AK1166" i="8" s="1"/>
  <c r="AJ1161" i="8"/>
  <c r="AK1161" i="8" s="1" a="1"/>
  <c r="AK1161" i="8" s="1"/>
  <c r="D1161" i="8" s="1" a="1"/>
  <c r="D1161" i="8" s="1"/>
  <c r="AK1147" i="8" a="1"/>
  <c r="AK1147" i="8" s="1"/>
  <c r="AJ1144" i="8"/>
  <c r="AK1144" i="8" s="1" a="1"/>
  <c r="AK1144" i="8" s="1"/>
  <c r="D1144" i="8" s="1" a="1"/>
  <c r="D1144" i="8" s="1"/>
  <c r="AJ5369" i="8"/>
  <c r="AK5369" i="8" s="1" a="1"/>
  <c r="AK5369" i="8" s="1"/>
  <c r="D5369" i="8" s="1" a="1"/>
  <c r="D5369" i="8" s="1"/>
  <c r="AK3042" i="8" a="1"/>
  <c r="AK3042" i="8" s="1"/>
  <c r="AK3028" i="8" a="1"/>
  <c r="AK3028" i="8" s="1"/>
  <c r="AJ3023" i="8"/>
  <c r="AK3023" i="8" s="1" a="1"/>
  <c r="AK3023" i="8" s="1"/>
  <c r="D3023" i="8" s="1" a="1"/>
  <c r="D3023" i="8" s="1"/>
  <c r="AK7503" i="8" a="1"/>
  <c r="AK7503" i="8" s="1"/>
  <c r="D7503" i="8" s="1" a="1"/>
  <c r="D7503" i="8" s="1"/>
  <c r="AJ7500" i="8"/>
  <c r="AK7500" i="8" s="1" a="1"/>
  <c r="AK7500" i="8" s="1"/>
  <c r="D7500" i="8" s="1" a="1"/>
  <c r="D7500" i="8" s="1"/>
  <c r="AJ7489" i="8"/>
  <c r="AK7489" i="8" s="1" a="1"/>
  <c r="AK7489" i="8" s="1"/>
  <c r="D7489" i="8" s="1" a="1"/>
  <c r="D7489" i="8" s="1"/>
  <c r="AK5278" i="8" a="1"/>
  <c r="AK5278" i="8" s="1"/>
  <c r="AK5635" i="8" a="1"/>
  <c r="AK5635" i="8" s="1"/>
  <c r="D5635" i="8" s="1" a="1"/>
  <c r="D5635" i="8" s="1"/>
  <c r="AJ5630" i="8"/>
  <c r="AK5630" i="8" s="1" a="1"/>
  <c r="AK5630" i="8" s="1"/>
  <c r="D5630" i="8" s="1" a="1"/>
  <c r="D5630" i="8" s="1"/>
  <c r="AJ3547" i="8"/>
  <c r="AK3547" i="8" s="1" a="1"/>
  <c r="AK3547" i="8" s="1"/>
  <c r="D3547" i="8" s="1" a="1"/>
  <c r="D3547" i="8" s="1"/>
  <c r="AK3542" i="8" a="1"/>
  <c r="AK3542" i="8" s="1"/>
  <c r="AJ3528" i="8"/>
  <c r="AK3528" i="8" s="1" a="1"/>
  <c r="AK3528" i="8" s="1"/>
  <c r="D3528" i="8" s="1" a="1"/>
  <c r="D3528" i="8" s="1"/>
  <c r="AK3511" i="8" a="1"/>
  <c r="AK3511" i="8" s="1"/>
  <c r="AK1450" i="8" a="1"/>
  <c r="AK1450" i="8" s="1"/>
  <c r="AJ1445" i="8"/>
  <c r="AK1445" i="8" s="1" a="1"/>
  <c r="AK1445" i="8" s="1"/>
  <c r="D1445" i="8" s="1" a="1"/>
  <c r="D1445" i="8" s="1"/>
  <c r="AJ1436" i="8"/>
  <c r="AK1436" i="8" s="1" a="1"/>
  <c r="AK1436" i="8" s="1"/>
  <c r="D1436" i="8" s="1" a="1"/>
  <c r="D1436" i="8" s="1"/>
  <c r="AK1949" i="8" a="1"/>
  <c r="AK1949" i="8" s="1"/>
  <c r="AJ1935" i="8"/>
  <c r="AK1935" i="8" s="1" a="1"/>
  <c r="AK1935" i="8" s="1"/>
  <c r="D1935" i="8" s="1" a="1"/>
  <c r="D1935" i="8" s="1"/>
  <c r="AJ4542" i="8"/>
  <c r="AK4542" i="8" s="1" a="1"/>
  <c r="AK4542" i="8" s="1"/>
  <c r="D4542" i="8" s="1" a="1"/>
  <c r="D4542" i="8" s="1"/>
  <c r="AJ1426" i="8"/>
  <c r="AK1426" i="8" s="1" a="1"/>
  <c r="AK1426" i="8" s="1"/>
  <c r="D1426" i="8" s="1" a="1"/>
  <c r="D1426" i="8" s="1"/>
  <c r="AJ4965" i="8"/>
  <c r="AK4965" i="8" s="1" a="1"/>
  <c r="AK4965" i="8" s="1"/>
  <c r="D4965" i="8" s="1" a="1"/>
  <c r="D4965" i="8" s="1"/>
  <c r="AJ3746" i="8"/>
  <c r="AK3746" i="8" s="1" a="1"/>
  <c r="AK3746" i="8" s="1"/>
  <c r="D3746" i="8" s="1" a="1"/>
  <c r="D3746" i="8" s="1"/>
  <c r="AJ4780" i="8"/>
  <c r="AK4780" i="8" s="1" a="1"/>
  <c r="AK4780" i="8" s="1"/>
  <c r="D4780" i="8" s="1" a="1"/>
  <c r="D4780" i="8" s="1"/>
  <c r="AK2557" i="8" a="1"/>
  <c r="AK2557" i="8" s="1"/>
  <c r="AJ1601" i="8"/>
  <c r="AK1601" i="8" s="1" a="1"/>
  <c r="AK1601" i="8" s="1"/>
  <c r="D1601" i="8" s="1" a="1"/>
  <c r="D1601" i="8" s="1"/>
  <c r="AJ870" i="8"/>
  <c r="AK870" i="8" s="1" a="1"/>
  <c r="AK870" i="8" s="1"/>
  <c r="D870" i="8" s="1" a="1"/>
  <c r="D870" i="8" s="1"/>
  <c r="AJ7982" i="8"/>
  <c r="AK7982" i="8" s="1" a="1"/>
  <c r="AK7982" i="8" s="1"/>
  <c r="D7982" i="8" s="1" a="1"/>
  <c r="D7982" i="8" s="1"/>
  <c r="AJ1160" i="8"/>
  <c r="AK1160" i="8" s="1" a="1"/>
  <c r="AK1160" i="8" s="1"/>
  <c r="D1160" i="8" s="1" a="1"/>
  <c r="D1160" i="8" s="1"/>
  <c r="AJ1141" i="8"/>
  <c r="AK1141" i="8" s="1" a="1"/>
  <c r="AK1141" i="8" s="1"/>
  <c r="D1141" i="8" s="1" a="1"/>
  <c r="D1141" i="8" s="1"/>
  <c r="AJ7497" i="8"/>
  <c r="AK7497" i="8" s="1" a="1"/>
  <c r="AK7497" i="8" s="1"/>
  <c r="D7497" i="8" s="1" a="1"/>
  <c r="D7497" i="8" s="1"/>
  <c r="AJ5629" i="8"/>
  <c r="AK5629" i="8" s="1" a="1"/>
  <c r="AK5629" i="8" s="1"/>
  <c r="D5629" i="8" s="1" a="1"/>
  <c r="D5629" i="8" s="1"/>
  <c r="AJ3536" i="8"/>
  <c r="AK3536" i="8" s="1" a="1"/>
  <c r="AK3536" i="8" s="1"/>
  <c r="D3536" i="8" s="1" a="1"/>
  <c r="D3536" i="8" s="1"/>
  <c r="AJ1444" i="8"/>
  <c r="AK1444" i="8" s="1" a="1"/>
  <c r="AK1444" i="8" s="1"/>
  <c r="D1444" i="8" s="1" a="1"/>
  <c r="D1444" i="8" s="1"/>
  <c r="AJ1943" i="8"/>
  <c r="AK1943" i="8" s="1" a="1"/>
  <c r="AK1943" i="8" s="1"/>
  <c r="D1943" i="8" s="1" a="1"/>
  <c r="D1943" i="8" s="1"/>
  <c r="AJ1908" i="8"/>
  <c r="AK1908" i="8" s="1" a="1"/>
  <c r="AK1908" i="8" s="1"/>
  <c r="D1908" i="8" s="1" a="1"/>
  <c r="D1908" i="8" s="1"/>
  <c r="AJ2481" i="8"/>
  <c r="AK2481" i="8" s="1" a="1"/>
  <c r="AK2481" i="8" s="1"/>
  <c r="D2481" i="8" s="1" a="1"/>
  <c r="D2481" i="8" s="1"/>
  <c r="AJ4981" i="8"/>
  <c r="AK4981" i="8" s="1" a="1"/>
  <c r="AK4981" i="8" s="1"/>
  <c r="D4981" i="8" s="1" a="1"/>
  <c r="D4981" i="8" s="1"/>
  <c r="AJ5001" i="8"/>
  <c r="AK5001" i="8" s="1" a="1"/>
  <c r="AK5001" i="8" s="1"/>
  <c r="D5001" i="8" s="1" a="1"/>
  <c r="D5001" i="8" s="1"/>
  <c r="AJ1469" i="8"/>
  <c r="AK1469" i="8" s="1" a="1"/>
  <c r="AK1469" i="8" s="1"/>
  <c r="D1469" i="8" s="1" a="1"/>
  <c r="D1469" i="8" s="1"/>
  <c r="AJ5215" i="8"/>
  <c r="AK5215" i="8" s="1" a="1"/>
  <c r="AK5215" i="8" s="1"/>
  <c r="D5215" i="8" s="1" a="1"/>
  <c r="D5215" i="8" s="1"/>
  <c r="AJ2461" i="8"/>
  <c r="AK2461" i="8" s="1" a="1"/>
  <c r="AK2461" i="8" s="1"/>
  <c r="D2461" i="8" s="1" a="1"/>
  <c r="D2461" i="8" s="1"/>
  <c r="AK6604" i="8" a="1"/>
  <c r="AK6604" i="8" s="1"/>
  <c r="AJ4777" i="8"/>
  <c r="AK4777" i="8" s="1" a="1"/>
  <c r="AK4777" i="8" s="1"/>
  <c r="D4777" i="8" s="1" a="1"/>
  <c r="D4777" i="8" s="1"/>
  <c r="AJ2545" i="8"/>
  <c r="AK2545" i="8" s="1" a="1"/>
  <c r="AK2545" i="8" s="1"/>
  <c r="D2545" i="8" s="1" a="1"/>
  <c r="D2545" i="8" s="1"/>
  <c r="AJ1638" i="8"/>
  <c r="AK1638" i="8" s="1" a="1"/>
  <c r="AK1638" i="8" s="1"/>
  <c r="D1638" i="8" s="1" a="1"/>
  <c r="D1638" i="8" s="1"/>
  <c r="AJ878" i="8"/>
  <c r="AK878" i="8" s="1" a="1"/>
  <c r="AK878" i="8" s="1"/>
  <c r="D878" i="8" s="1" a="1"/>
  <c r="D878" i="8" s="1"/>
  <c r="AJ6182" i="8"/>
  <c r="AK6182" i="8" s="1" a="1"/>
  <c r="AK6182" i="8" s="1"/>
  <c r="D6182" i="8" s="1" a="1"/>
  <c r="D6182" i="8" s="1"/>
  <c r="AJ6163" i="8"/>
  <c r="AK6163" i="8" s="1" a="1"/>
  <c r="AK6163" i="8" s="1"/>
  <c r="D6163" i="8" s="1" a="1"/>
  <c r="D6163" i="8" s="1"/>
  <c r="AJ1149" i="8"/>
  <c r="AK1149" i="8" s="1" a="1"/>
  <c r="AK1149" i="8" s="1"/>
  <c r="D1149" i="8" s="1" a="1"/>
  <c r="D1149" i="8" s="1"/>
  <c r="AJ7505" i="8"/>
  <c r="AK7505" i="8" s="1" a="1"/>
  <c r="AK7505" i="8" s="1"/>
  <c r="D7505" i="8" s="1" a="1"/>
  <c r="D7505" i="8" s="1"/>
  <c r="AJ5637" i="8"/>
  <c r="AK5637" i="8" s="1" a="1"/>
  <c r="AK5637" i="8" s="1"/>
  <c r="D5637" i="8" s="1" a="1"/>
  <c r="D5637" i="8" s="1"/>
  <c r="AJ3544" i="8"/>
  <c r="AK3544" i="8" s="1" a="1"/>
  <c r="AK3544" i="8" s="1"/>
  <c r="D3544" i="8" s="1" a="1"/>
  <c r="D3544" i="8" s="1"/>
  <c r="AJ1452" i="8"/>
  <c r="AK1452" i="8" s="1" a="1"/>
  <c r="AK1452" i="8" s="1"/>
  <c r="D1452" i="8" s="1" a="1"/>
  <c r="D1452" i="8" s="1"/>
  <c r="AJ1951" i="8"/>
  <c r="AK1951" i="8" s="1" a="1"/>
  <c r="AK1951" i="8" s="1"/>
  <c r="D1951" i="8" s="1" a="1"/>
  <c r="D1951" i="8" s="1"/>
  <c r="AJ2478" i="8"/>
  <c r="AK2478" i="8" s="1" a="1"/>
  <c r="AK2478" i="8" s="1"/>
  <c r="D2478" i="8" s="1" a="1"/>
  <c r="D2478" i="8" s="1"/>
  <c r="AK6588" i="8" a="1"/>
  <c r="AK6588" i="8" s="1"/>
  <c r="AK4773" i="8" a="1"/>
  <c r="AK4773" i="8" s="1"/>
  <c r="AK8113" i="8" a="1"/>
  <c r="AK8113" i="8" s="1"/>
  <c r="AK7962" i="8" a="1"/>
  <c r="AK7962" i="8" s="1"/>
  <c r="AK7954" i="8" a="1"/>
  <c r="AK7954" i="8" s="1"/>
  <c r="AK7873" i="8" a="1"/>
  <c r="AK7873" i="8" s="1"/>
  <c r="AK1145" i="8" a="1"/>
  <c r="AK1145" i="8" s="1"/>
  <c r="AK7194" i="8" a="1"/>
  <c r="AK7194" i="8" s="1"/>
  <c r="AK3039" i="8" a="1"/>
  <c r="AK3039" i="8" s="1"/>
  <c r="AK3031" i="8" a="1"/>
  <c r="AK3031" i="8" s="1"/>
  <c r="AK7501" i="8" a="1"/>
  <c r="AK7501" i="8" s="1"/>
  <c r="AK5283" i="8" a="1"/>
  <c r="AK5283" i="8" s="1"/>
  <c r="AK5275" i="8" a="1"/>
  <c r="AK5275" i="8" s="1"/>
  <c r="AK5638" i="8" a="1"/>
  <c r="AK5638" i="8" s="1"/>
  <c r="AK3540" i="8" a="1"/>
  <c r="AK3540" i="8" s="1"/>
  <c r="AK3516" i="8" a="1"/>
  <c r="AK3516" i="8" s="1"/>
  <c r="AK3248" i="8" a="1"/>
  <c r="AK3248" i="8" s="1"/>
  <c r="AK3240" i="8" a="1"/>
  <c r="AK3240" i="8" s="1"/>
  <c r="AK1947" i="8" a="1"/>
  <c r="AK1947" i="8" s="1"/>
  <c r="AJ1925" i="8"/>
  <c r="AK1925" i="8" s="1" a="1"/>
  <c r="AK1925" i="8" s="1"/>
  <c r="D1925" i="8" s="1" a="1"/>
  <c r="D1925" i="8" s="1"/>
  <c r="AK4525" i="8" a="1"/>
  <c r="AK4525" i="8" s="1"/>
  <c r="D4525" i="8" s="1" a="1"/>
  <c r="D4525" i="8" s="1"/>
  <c r="AK2476" i="8" a="1"/>
  <c r="AK2476" i="8" s="1"/>
  <c r="AK4979" i="8" a="1"/>
  <c r="AK4979" i="8" s="1"/>
  <c r="D4979" i="8" s="1" a="1"/>
  <c r="D4979" i="8" s="1"/>
  <c r="AK4963" i="8" a="1"/>
  <c r="AK4963" i="8" s="1"/>
  <c r="AJ5893" i="8"/>
  <c r="AK5893" i="8" s="1" a="1"/>
  <c r="AK5893" i="8" s="1"/>
  <c r="D5893" i="8" s="1" a="1"/>
  <c r="D5893" i="8" s="1"/>
  <c r="AJ676" i="8"/>
  <c r="AK676" i="8" s="1" a="1"/>
  <c r="AK676" i="8" s="1"/>
  <c r="D676" i="8" s="1" a="1"/>
  <c r="D676" i="8" s="1"/>
  <c r="AJ3733" i="8"/>
  <c r="AK3733" i="8" s="1" a="1"/>
  <c r="AK3733" i="8" s="1"/>
  <c r="D3733" i="8" s="1" a="1"/>
  <c r="D3733" i="8" s="1"/>
  <c r="AJ1456" i="8"/>
  <c r="AK1456" i="8" s="1" a="1"/>
  <c r="AK1456" i="8" s="1"/>
  <c r="D1456" i="8" s="1" a="1"/>
  <c r="D1456" i="8" s="1"/>
  <c r="AK5023" i="8" a="1"/>
  <c r="AK5023" i="8" s="1"/>
  <c r="AJ5018" i="8"/>
  <c r="AK5018" i="8" s="1" a="1"/>
  <c r="AK5018" i="8" s="1"/>
  <c r="D5018" i="8" s="1" a="1"/>
  <c r="D5018" i="8" s="1"/>
  <c r="AK5217" i="8" a="1"/>
  <c r="AK5217" i="8" s="1"/>
  <c r="AJ5206" i="8"/>
  <c r="AK5206" i="8" s="1" a="1"/>
  <c r="AK5206" i="8" s="1"/>
  <c r="D5206" i="8" s="1" a="1"/>
  <c r="D5206" i="8" s="1"/>
  <c r="AK5189" i="8" a="1"/>
  <c r="AK5189" i="8" s="1"/>
  <c r="AK652" i="8" a="1"/>
  <c r="AK652" i="8" s="1"/>
  <c r="D652" i="8" s="1" a="1"/>
  <c r="D652" i="8" s="1"/>
  <c r="AK2472" i="8" a="1"/>
  <c r="AK2472" i="8" s="1"/>
  <c r="AK3386" i="8" a="1"/>
  <c r="AK3386" i="8" s="1"/>
  <c r="AK5650" i="8" a="1"/>
  <c r="AK5650" i="8" s="1"/>
  <c r="D5650" i="8" s="1" a="1"/>
  <c r="D5650" i="8" s="1"/>
  <c r="AK5180" i="8" a="1"/>
  <c r="AK5180" i="8" s="1"/>
  <c r="AK1912" i="8" a="1"/>
  <c r="AK1912" i="8" s="1"/>
  <c r="AK4529" i="8" a="1"/>
  <c r="AK4529" i="8" s="1"/>
  <c r="D4529" i="8" s="1" a="1"/>
  <c r="D4529" i="8" s="1"/>
  <c r="AJ2485" i="8"/>
  <c r="AK2485" i="8" s="1" a="1"/>
  <c r="AK2485" i="8" s="1"/>
  <c r="D2485" i="8" s="1" a="1"/>
  <c r="D2485" i="8" s="1"/>
  <c r="AK2480" i="8" a="1"/>
  <c r="AK2480" i="8" s="1"/>
  <c r="D2480" i="8" s="1" a="1"/>
  <c r="D2480" i="8" s="1"/>
  <c r="AJ1430" i="8"/>
  <c r="AK1430" i="8" s="1" a="1"/>
  <c r="AK1430" i="8" s="1"/>
  <c r="D1430" i="8" s="1" a="1"/>
  <c r="D1430" i="8" s="1"/>
  <c r="AK1425" i="8" a="1"/>
  <c r="AK1425" i="8" s="1"/>
  <c r="AJ4972" i="8"/>
  <c r="AK4972" i="8" s="1" a="1"/>
  <c r="AK4972" i="8" s="1"/>
  <c r="D4972" i="8" s="1" a="1"/>
  <c r="D4972" i="8" s="1"/>
  <c r="AK4967" i="8" a="1"/>
  <c r="AK4967" i="8" s="1"/>
  <c r="AJ4998" i="8"/>
  <c r="AK4998" i="8" s="1" a="1"/>
  <c r="AK4998" i="8" s="1"/>
  <c r="D4998" i="8" s="1" a="1"/>
  <c r="D4998" i="8" s="1"/>
  <c r="AJ4993" i="8"/>
  <c r="AK4993" i="8" s="1" a="1"/>
  <c r="AK4993" i="8" s="1"/>
  <c r="D4993" i="8" s="1" a="1"/>
  <c r="D4993" i="8" s="1"/>
  <c r="AK683" i="8" a="1"/>
  <c r="AK683" i="8" s="1"/>
  <c r="AJ3750" i="8"/>
  <c r="AK3750" i="8" s="1" a="1"/>
  <c r="AK3750" i="8" s="1"/>
  <c r="D3750" i="8" s="1" a="1"/>
  <c r="D3750" i="8" s="1"/>
  <c r="AJ3745" i="8"/>
  <c r="AK3745" i="8" s="1" a="1"/>
  <c r="AK3745" i="8" s="1"/>
  <c r="D3745" i="8" s="1" a="1"/>
  <c r="D3745" i="8" s="1"/>
  <c r="AK3740" i="8" a="1"/>
  <c r="AK3740" i="8" s="1"/>
  <c r="AJ3718" i="8"/>
  <c r="AK3718" i="8" s="1" a="1"/>
  <c r="AK3718" i="8" s="1"/>
  <c r="D3718" i="8" s="1" a="1"/>
  <c r="D3718" i="8" s="1"/>
  <c r="AJ1468" i="8"/>
  <c r="AK1468" i="8" s="1" a="1"/>
  <c r="AK1468" i="8" s="1"/>
  <c r="D1468" i="8" s="1" a="1"/>
  <c r="D1468" i="8" s="1"/>
  <c r="AK1463" i="8" a="1"/>
  <c r="AK1463" i="8" s="1"/>
  <c r="AJ5214" i="8"/>
  <c r="AK5214" i="8" s="1" a="1"/>
  <c r="AK5214" i="8" s="1"/>
  <c r="D5214" i="8" s="1" a="1"/>
  <c r="D5214" i="8" s="1"/>
  <c r="AJ649" i="8"/>
  <c r="AK649" i="8" s="1" a="1"/>
  <c r="AK649" i="8" s="1"/>
  <c r="D649" i="8" s="1" a="1"/>
  <c r="D649" i="8" s="1"/>
  <c r="AJ2469" i="8"/>
  <c r="AK2469" i="8" s="1" a="1"/>
  <c r="AK2469" i="8" s="1"/>
  <c r="D2469" i="8" s="1" a="1"/>
  <c r="D2469" i="8" s="1"/>
  <c r="AJ6653" i="8"/>
  <c r="AK6653" i="8" s="1" a="1"/>
  <c r="AK6653" i="8" s="1"/>
  <c r="D6653" i="8" s="1" a="1"/>
  <c r="D6653" i="8" s="1"/>
  <c r="AJ5647" i="8"/>
  <c r="AK5647" i="8" s="1" a="1"/>
  <c r="AK5647" i="8" s="1"/>
  <c r="D5647" i="8" s="1" a="1"/>
  <c r="D5647" i="8" s="1"/>
  <c r="AJ1905" i="8"/>
  <c r="AK1905" i="8" s="1" a="1"/>
  <c r="AK1905" i="8" s="1"/>
  <c r="D1905" i="8" s="1" a="1"/>
  <c r="D1905" i="8" s="1"/>
  <c r="AK6597" i="8" a="1"/>
  <c r="AK6597" i="8" s="1"/>
  <c r="D6597" i="8" s="1" a="1"/>
  <c r="D6597" i="8" s="1"/>
  <c r="AK6589" i="8" a="1"/>
  <c r="AK6589" i="8" s="1"/>
  <c r="D6589" i="8" s="1" a="1"/>
  <c r="D6589" i="8" s="1"/>
  <c r="AK4782" i="8" a="1"/>
  <c r="AK4782" i="8" s="1"/>
  <c r="AK4774" i="8" a="1"/>
  <c r="AK4774" i="8" s="1"/>
  <c r="AK2566" i="8" a="1"/>
  <c r="AK2566" i="8" s="1"/>
  <c r="D2566" i="8" s="1" a="1"/>
  <c r="D2566" i="8" s="1"/>
  <c r="AK2558" i="8" a="1"/>
  <c r="AK2558" i="8" s="1"/>
  <c r="D2558" i="8" s="1" a="1"/>
  <c r="D2558" i="8" s="1"/>
  <c r="AK2550" i="8" a="1"/>
  <c r="AK2550" i="8" s="1"/>
  <c r="AK2542" i="8" a="1"/>
  <c r="AK2542" i="8" s="1"/>
  <c r="AK2534" i="8" a="1"/>
  <c r="AK2534" i="8" s="1"/>
  <c r="D2534" i="8" s="1" a="1"/>
  <c r="D2534" i="8" s="1"/>
  <c r="AK2740" i="8" a="1"/>
  <c r="AK2740" i="8" s="1"/>
  <c r="D2740" i="8" s="1" a="1"/>
  <c r="D2740" i="8" s="1"/>
  <c r="AK2732" i="8" a="1"/>
  <c r="AK2732" i="8" s="1"/>
  <c r="AK1635" i="8" a="1"/>
  <c r="AK1635" i="8" s="1"/>
  <c r="AK1627" i="8" a="1"/>
  <c r="AK1627" i="8" s="1"/>
  <c r="D1627" i="8" s="1" a="1"/>
  <c r="D1627" i="8" s="1"/>
  <c r="AK1619" i="8" a="1"/>
  <c r="AK1619" i="8" s="1"/>
  <c r="D1619" i="8" s="1" a="1"/>
  <c r="D1619" i="8" s="1"/>
  <c r="AK1611" i="8" a="1"/>
  <c r="AK1611" i="8" s="1"/>
  <c r="AK1603" i="8" a="1"/>
  <c r="AK1603" i="8" s="1"/>
  <c r="AK883" i="8" a="1"/>
  <c r="AK883" i="8" s="1"/>
  <c r="AK875" i="8" a="1"/>
  <c r="AK875" i="8" s="1"/>
  <c r="D875" i="8" s="1" a="1"/>
  <c r="D875" i="8" s="1"/>
  <c r="AK867" i="8" a="1"/>
  <c r="AK867" i="8" s="1"/>
  <c r="AK859" i="8" a="1"/>
  <c r="AK859" i="8" s="1"/>
  <c r="D859" i="8" s="1" a="1"/>
  <c r="D859" i="8" s="1"/>
  <c r="AK6200" i="8" a="1"/>
  <c r="AK6200" i="8" s="1"/>
  <c r="D6200" i="8" s="1" a="1"/>
  <c r="D6200" i="8" s="1"/>
  <c r="AK6192" i="8" a="1"/>
  <c r="AK6192" i="8" s="1"/>
  <c r="D6192" i="8" s="1" a="1"/>
  <c r="D6192" i="8" s="1"/>
  <c r="AK6184" i="8" a="1"/>
  <c r="AK6184" i="8" s="1"/>
  <c r="D6184" i="8" s="1" a="1"/>
  <c r="D6184" i="8" s="1"/>
  <c r="AK6176" i="8" a="1"/>
  <c r="AK6176" i="8" s="1"/>
  <c r="AK6168" i="8" a="1"/>
  <c r="AK6168" i="8" s="1"/>
  <c r="D6168" i="8" s="1" a="1"/>
  <c r="D6168" i="8" s="1"/>
  <c r="AK8114" i="8" a="1"/>
  <c r="AK8114" i="8" s="1"/>
  <c r="D8114" i="8" s="1" a="1"/>
  <c r="D8114" i="8" s="1"/>
  <c r="AK7979" i="8" a="1"/>
  <c r="AK7979" i="8" s="1"/>
  <c r="D7979" i="8" s="1" a="1"/>
  <c r="D7979" i="8" s="1"/>
  <c r="AK7971" i="8" a="1"/>
  <c r="AK7971" i="8" s="1"/>
  <c r="AK7963" i="8" a="1"/>
  <c r="AK7963" i="8" s="1"/>
  <c r="AK7955" i="8" a="1"/>
  <c r="AK7955" i="8" s="1"/>
  <c r="AK7874" i="8" a="1"/>
  <c r="AK7874" i="8" s="1"/>
  <c r="AK1162" i="8" a="1"/>
  <c r="AK1162" i="8" s="1"/>
  <c r="AK1154" i="8" a="1"/>
  <c r="AK1154" i="8" s="1"/>
  <c r="AK4541" i="8" a="1"/>
  <c r="AK4541" i="8" s="1"/>
  <c r="AJ2489" i="8"/>
  <c r="AK2489" i="8" s="1" a="1"/>
  <c r="AK2489" i="8" s="1"/>
  <c r="D2489" i="8" s="1" a="1"/>
  <c r="D2489" i="8" s="1"/>
  <c r="AJ1434" i="8"/>
  <c r="AK1434" i="8" s="1" a="1"/>
  <c r="AK1434" i="8" s="1"/>
  <c r="D1434" i="8" s="1" a="1"/>
  <c r="D1434" i="8" s="1"/>
  <c r="AJ4976" i="8"/>
  <c r="AK4976" i="8" s="1" a="1"/>
  <c r="AK4976" i="8" s="1"/>
  <c r="D4976" i="8" s="1" a="1"/>
  <c r="D4976" i="8" s="1"/>
  <c r="AJ4960" i="8"/>
  <c r="AK4960" i="8" s="1" a="1"/>
  <c r="AK4960" i="8" s="1"/>
  <c r="D4960" i="8" s="1" a="1"/>
  <c r="D4960" i="8" s="1"/>
  <c r="AK5892" i="8" a="1"/>
  <c r="AK5892" i="8" s="1"/>
  <c r="D5892" i="8" s="1" a="1"/>
  <c r="D5892" i="8" s="1"/>
  <c r="AK5002" i="8" a="1"/>
  <c r="AK5002" i="8" s="1"/>
  <c r="AK4992" i="8" a="1"/>
  <c r="AK4992" i="8" s="1"/>
  <c r="AJ685" i="8"/>
  <c r="AK685" i="8" s="1" a="1"/>
  <c r="AK685" i="8" s="1"/>
  <c r="D685" i="8" s="1" a="1"/>
  <c r="D685" i="8" s="1"/>
  <c r="AJ680" i="8"/>
  <c r="AK680" i="8" s="1" a="1"/>
  <c r="AK680" i="8" s="1"/>
  <c r="D680" i="8" s="1" a="1"/>
  <c r="D680" i="8" s="1"/>
  <c r="AK675" i="8" a="1"/>
  <c r="AK675" i="8" s="1"/>
  <c r="AK5886" i="8" a="1"/>
  <c r="AK5886" i="8" s="1"/>
  <c r="AK3744" i="8" a="1"/>
  <c r="AK3744" i="8" s="1"/>
  <c r="AJ3742" i="8"/>
  <c r="AK3742" i="8" s="1" a="1"/>
  <c r="AK3742" i="8" s="1"/>
  <c r="D3742" i="8" s="1" a="1"/>
  <c r="D3742" i="8" s="1"/>
  <c r="AJ3737" i="8"/>
  <c r="AK3737" i="8" s="1" a="1"/>
  <c r="AK3737" i="8" s="1"/>
  <c r="D3737" i="8" s="1" a="1"/>
  <c r="D3737" i="8" s="1"/>
  <c r="AK3732" i="8" a="1"/>
  <c r="AK3732" i="8" s="1"/>
  <c r="AK3722" i="8" a="1"/>
  <c r="AK3722" i="8" s="1"/>
  <c r="AK1467" i="8" a="1"/>
  <c r="AK1467" i="8" s="1"/>
  <c r="AJ1465" i="8"/>
  <c r="AK1465" i="8" s="1" a="1"/>
  <c r="AK1465" i="8" s="1"/>
  <c r="D1465" i="8" s="1" a="1"/>
  <c r="D1465" i="8" s="1"/>
  <c r="AJ1460" i="8"/>
  <c r="AK1460" i="8" s="1" a="1"/>
  <c r="AK1460" i="8" s="1"/>
  <c r="D1460" i="8" s="1" a="1"/>
  <c r="D1460" i="8" s="1"/>
  <c r="AK1455" i="8" a="1"/>
  <c r="AK1455" i="8" s="1"/>
  <c r="AK5025" i="8" a="1"/>
  <c r="AK5025" i="8" s="1"/>
  <c r="D5025" i="8" s="1" a="1"/>
  <c r="D5025" i="8" s="1"/>
  <c r="AJ5014" i="8"/>
  <c r="AK5014" i="8" s="1" a="1"/>
  <c r="AK5014" i="8" s="1"/>
  <c r="D5014" i="8" s="1" a="1"/>
  <c r="D5014" i="8" s="1"/>
  <c r="AK5213" i="8" a="1"/>
  <c r="AK5213" i="8" s="1"/>
  <c r="D5213" i="8" s="1" a="1"/>
  <c r="D5213" i="8" s="1"/>
  <c r="AJ5194" i="8"/>
  <c r="AK5194" i="8" s="1" a="1"/>
  <c r="AK5194" i="8" s="1"/>
  <c r="D5194" i="8" s="1" a="1"/>
  <c r="D5194" i="8" s="1"/>
  <c r="AJ657" i="8"/>
  <c r="AK657" i="8" s="1" a="1"/>
  <c r="AK657" i="8" s="1"/>
  <c r="D657" i="8" s="1" a="1"/>
  <c r="D657" i="8" s="1"/>
  <c r="AJ6657" i="8"/>
  <c r="AK6657" i="8" s="1" a="1"/>
  <c r="AK6657" i="8" s="1"/>
  <c r="D6657" i="8" s="1" a="1"/>
  <c r="D6657" i="8" s="1"/>
  <c r="AJ3391" i="8"/>
  <c r="AK3391" i="8" s="1" a="1"/>
  <c r="AK3391" i="8" s="1"/>
  <c r="D3391" i="8" s="1" a="1"/>
  <c r="D3391" i="8" s="1"/>
  <c r="AJ5655" i="8"/>
  <c r="AK5655" i="8" s="1" a="1"/>
  <c r="AK5655" i="8" s="1"/>
  <c r="D5655" i="8" s="1" a="1"/>
  <c r="D5655" i="8" s="1"/>
  <c r="AJ8061" i="8"/>
  <c r="AK8061" i="8" s="1" a="1"/>
  <c r="AK8061" i="8" s="1"/>
  <c r="D8061" i="8" s="1" a="1"/>
  <c r="D8061" i="8" s="1"/>
  <c r="AJ1917" i="8"/>
  <c r="AK1917" i="8" s="1" a="1"/>
  <c r="AK1917" i="8" s="1"/>
  <c r="D1917" i="8" s="1" a="1"/>
  <c r="D1917" i="8" s="1"/>
  <c r="AK2484" i="8" a="1"/>
  <c r="AK2484" i="8" s="1"/>
  <c r="AK1429" i="8" a="1"/>
  <c r="AK1429" i="8" s="1"/>
  <c r="AK4971" i="8" a="1"/>
  <c r="AK4971" i="8" s="1"/>
  <c r="AJ4997" i="8"/>
  <c r="AK4997" i="8" s="1" a="1"/>
  <c r="AK4997" i="8" s="1"/>
  <c r="D4997" i="8" s="1" a="1"/>
  <c r="D4997" i="8" s="1"/>
  <c r="AJ3749" i="8"/>
  <c r="AK3749" i="8" s="1" a="1"/>
  <c r="AK3749" i="8" s="1"/>
  <c r="D3749" i="8" s="1" a="1"/>
  <c r="D3749" i="8" s="1"/>
  <c r="AJ3717" i="8"/>
  <c r="AK3717" i="8" s="1" a="1"/>
  <c r="AK3717" i="8" s="1"/>
  <c r="D3717" i="8" s="1" a="1"/>
  <c r="D3717" i="8" s="1"/>
  <c r="AJ5022" i="8"/>
  <c r="AK5022" i="8" s="1" a="1"/>
  <c r="AK5022" i="8" s="1"/>
  <c r="D5022" i="8" s="1" a="1"/>
  <c r="D5022" i="8" s="1"/>
  <c r="AK5221" i="8" a="1"/>
  <c r="AK5221" i="8" s="1"/>
  <c r="AJ5202" i="8"/>
  <c r="AK5202" i="8" s="1" a="1"/>
  <c r="AK5202" i="8" s="1"/>
  <c r="D5202" i="8" s="1" a="1"/>
  <c r="D5202" i="8" s="1"/>
  <c r="AK5185" i="8" a="1"/>
  <c r="AK5185" i="8" s="1"/>
  <c r="AK6668" i="8" a="1"/>
  <c r="AK6668" i="8" s="1"/>
  <c r="D6668" i="8" s="1" a="1"/>
  <c r="D6668" i="8" s="1"/>
  <c r="AK2456" i="8" a="1"/>
  <c r="AK2456" i="8" s="1"/>
  <c r="AJ3701" i="8"/>
  <c r="AK3701" i="8" s="1" a="1"/>
  <c r="AK3701" i="8" s="1"/>
  <c r="D3701" i="8" s="1" a="1"/>
  <c r="D3701" i="8" s="1"/>
  <c r="AJ5736" i="8"/>
  <c r="AK5736" i="8" s="1" a="1"/>
  <c r="AK5736" i="8" s="1"/>
  <c r="D5736" i="8" s="1" a="1"/>
  <c r="D5736" i="8" s="1"/>
  <c r="AK3030" i="8" a="1"/>
  <c r="AK3030" i="8" s="1"/>
  <c r="AK3022" i="8" a="1"/>
  <c r="AK3022" i="8" s="1"/>
  <c r="AK1591" i="8" a="1"/>
  <c r="AK1591" i="8" s="1"/>
  <c r="AJ4526" i="8"/>
  <c r="AK4526" i="8" s="1" a="1"/>
  <c r="AK4526" i="8" s="1"/>
  <c r="D4526" i="8" s="1" a="1"/>
  <c r="D4526" i="8" s="1"/>
  <c r="AK2488" i="8" a="1"/>
  <c r="AK2488" i="8" s="1"/>
  <c r="AJ2477" i="8"/>
  <c r="AK2477" i="8" s="1" a="1"/>
  <c r="AK2477" i="8" s="1"/>
  <c r="D2477" i="8" s="1" a="1"/>
  <c r="D2477" i="8" s="1"/>
  <c r="AK1433" i="8" a="1"/>
  <c r="AK1433" i="8" s="1"/>
  <c r="AJ4980" i="8"/>
  <c r="AK4980" i="8" s="1" a="1"/>
  <c r="AK4980" i="8" s="1"/>
  <c r="D4980" i="8" s="1" a="1"/>
  <c r="D4980" i="8" s="1"/>
  <c r="AK4975" i="8" a="1"/>
  <c r="AK4975" i="8" s="1"/>
  <c r="AJ4964" i="8"/>
  <c r="AK4964" i="8" s="1" a="1"/>
  <c r="AK4964" i="8" s="1"/>
  <c r="D4964" i="8" s="1" a="1"/>
  <c r="D4964" i="8" s="1"/>
  <c r="AJ4957" i="8"/>
  <c r="AK4957" i="8" s="1" a="1"/>
  <c r="AK4957" i="8" s="1"/>
  <c r="D4957" i="8" s="1" a="1"/>
  <c r="D4957" i="8" s="1"/>
  <c r="AJ5889" i="8"/>
  <c r="AK5889" i="8" s="1" a="1"/>
  <c r="AK5889" i="8" s="1"/>
  <c r="D5889" i="8" s="1" a="1"/>
  <c r="D5889" i="8" s="1"/>
  <c r="AJ677" i="8"/>
  <c r="AK677" i="8" s="1" a="1"/>
  <c r="AK677" i="8" s="1"/>
  <c r="D677" i="8" s="1" a="1"/>
  <c r="D677" i="8" s="1"/>
  <c r="AJ672" i="8"/>
  <c r="AK672" i="8" s="1" a="1"/>
  <c r="AK672" i="8" s="1"/>
  <c r="D672" i="8" s="1" a="1"/>
  <c r="D672" i="8" s="1"/>
  <c r="AJ3734" i="8"/>
  <c r="AK3734" i="8" s="1" a="1"/>
  <c r="AK3734" i="8" s="1"/>
  <c r="D3734" i="8" s="1" a="1"/>
  <c r="D3734" i="8" s="1"/>
  <c r="AJ3729" i="8"/>
  <c r="AK3729" i="8" s="1" a="1"/>
  <c r="AK3729" i="8" s="1"/>
  <c r="D3729" i="8" s="1" a="1"/>
  <c r="D3729" i="8" s="1"/>
  <c r="AJ1457" i="8"/>
  <c r="AK1457" i="8" s="1" a="1"/>
  <c r="AK1457" i="8" s="1"/>
  <c r="D1457" i="8" s="1" a="1"/>
  <c r="D1457" i="8" s="1"/>
  <c r="AJ5030" i="8"/>
  <c r="AK5030" i="8" s="1" a="1"/>
  <c r="AK5030" i="8" s="1"/>
  <c r="D5030" i="8" s="1" a="1"/>
  <c r="D5030" i="8" s="1"/>
  <c r="AJ665" i="8"/>
  <c r="AK665" i="8" s="1" a="1"/>
  <c r="AK665" i="8" s="1"/>
  <c r="D665" i="8" s="1" a="1"/>
  <c r="D665" i="8" s="1"/>
  <c r="AJ6665" i="8"/>
  <c r="AK6665" i="8" s="1" a="1"/>
  <c r="AK6665" i="8" s="1"/>
  <c r="D6665" i="8" s="1" a="1"/>
  <c r="D6665" i="8" s="1"/>
  <c r="AJ2453" i="8"/>
  <c r="AK2453" i="8" s="1" a="1"/>
  <c r="AK2453" i="8" s="1"/>
  <c r="D2453" i="8" s="1" a="1"/>
  <c r="D2453" i="8" s="1"/>
  <c r="AJ5663" i="8"/>
  <c r="AK5663" i="8" s="1" a="1"/>
  <c r="AK5663" i="8" s="1"/>
  <c r="D5663" i="8" s="1" a="1"/>
  <c r="D5663" i="8" s="1"/>
  <c r="AJ8123" i="8"/>
  <c r="AK8123" i="8" s="1" a="1"/>
  <c r="AK8123" i="8" s="1"/>
  <c r="AJ3920" i="8"/>
  <c r="AK3920" i="8" s="1" a="1"/>
  <c r="AK3920" i="8" s="1"/>
  <c r="D3920" i="8" s="1" a="1"/>
  <c r="D3920" i="8" s="1"/>
  <c r="AJ1909" i="8"/>
  <c r="AK1909" i="8" s="1" a="1"/>
  <c r="AK1909" i="8" s="1"/>
  <c r="D1909" i="8" s="1" a="1"/>
  <c r="D1909" i="8" s="1"/>
  <c r="AJ4530" i="8"/>
  <c r="AK4530" i="8" s="1" a="1"/>
  <c r="AK4530" i="8" s="1"/>
  <c r="D4530" i="8" s="1" a="1"/>
  <c r="D4530" i="8" s="1"/>
  <c r="AJ684" i="8"/>
  <c r="AK684" i="8" s="1" a="1"/>
  <c r="AK684" i="8" s="1"/>
  <c r="D684" i="8" s="1" a="1"/>
  <c r="D684" i="8" s="1"/>
  <c r="AJ3741" i="8"/>
  <c r="AK3741" i="8" s="1" a="1"/>
  <c r="AK3741" i="8" s="1"/>
  <c r="D3741" i="8" s="1" a="1"/>
  <c r="D3741" i="8" s="1"/>
  <c r="AJ1464" i="8"/>
  <c r="AK1464" i="8" s="1" a="1"/>
  <c r="AK1464" i="8" s="1"/>
  <c r="D1464" i="8" s="1" a="1"/>
  <c r="D1464" i="8" s="1"/>
  <c r="AK5021" i="8" a="1"/>
  <c r="AK5021" i="8" s="1"/>
  <c r="D5021" i="8" s="1" a="1"/>
  <c r="D5021" i="8" s="1"/>
  <c r="AJ5218" i="8"/>
  <c r="AK5218" i="8" s="1" a="1"/>
  <c r="AK5218" i="8" s="1"/>
  <c r="D5218" i="8" s="1" a="1"/>
  <c r="D5218" i="8" s="1"/>
  <c r="AK5201" i="8" a="1"/>
  <c r="AK5201" i="8" s="1"/>
  <c r="D5201" i="8" s="1" a="1"/>
  <c r="D5201" i="8" s="1"/>
  <c r="AJ5190" i="8"/>
  <c r="AK5190" i="8" s="1" a="1"/>
  <c r="AK5190" i="8" s="1"/>
  <c r="D5190" i="8" s="1" a="1"/>
  <c r="D5190" i="8" s="1"/>
  <c r="AK6676" i="8" a="1"/>
  <c r="AK6676" i="8" s="1"/>
  <c r="AK2464" i="8" a="1"/>
  <c r="AK2464" i="8" s="1"/>
  <c r="AK6648" i="8" a="1"/>
  <c r="AK6648" i="8" s="1"/>
  <c r="D6648" i="8" s="1" a="1"/>
  <c r="D6648" i="8" s="1"/>
  <c r="AJ5610" i="8"/>
  <c r="AK5610" i="8" s="1" a="1"/>
  <c r="AK5610" i="8" s="1"/>
  <c r="D5610" i="8" s="1" a="1"/>
  <c r="D5610" i="8" s="1"/>
  <c r="AK5005" i="8" a="1"/>
  <c r="AK5005" i="8" s="1"/>
  <c r="AK668" i="8" a="1"/>
  <c r="AK668" i="8" s="1"/>
  <c r="AK3725" i="8" a="1"/>
  <c r="AK3725" i="8" s="1"/>
  <c r="AK5026" i="8" a="1"/>
  <c r="AK5026" i="8" s="1"/>
  <c r="AK5010" i="8" a="1"/>
  <c r="AK5010" i="8" s="1"/>
  <c r="AK5210" i="8" a="1"/>
  <c r="AK5210" i="8" s="1"/>
  <c r="AK5186" i="8" a="1"/>
  <c r="AK5186" i="8" s="1"/>
  <c r="AK661" i="8" a="1"/>
  <c r="AK661" i="8" s="1"/>
  <c r="D661" i="8" s="1" a="1"/>
  <c r="D661" i="8" s="1"/>
  <c r="AK653" i="8" a="1"/>
  <c r="AK653" i="8" s="1"/>
  <c r="AK6677" i="8" a="1"/>
  <c r="AK6677" i="8" s="1"/>
  <c r="D6677" i="8" s="1" a="1"/>
  <c r="D6677" i="8" s="1"/>
  <c r="AK6669" i="8" a="1"/>
  <c r="AK6669" i="8" s="1"/>
  <c r="AK6661" i="8" a="1"/>
  <c r="AK6661" i="8" s="1"/>
  <c r="AK2473" i="8" a="1"/>
  <c r="AK2473" i="8" s="1"/>
  <c r="AK2465" i="8" a="1"/>
  <c r="AK2465" i="8" s="1"/>
  <c r="AK2457" i="8" a="1"/>
  <c r="AK2457" i="8" s="1"/>
  <c r="D2457" i="8" s="1" a="1"/>
  <c r="D2457" i="8" s="1"/>
  <c r="AK2449" i="8" a="1"/>
  <c r="AK2449" i="8" s="1"/>
  <c r="AK3387" i="8" a="1"/>
  <c r="AK3387" i="8" s="1"/>
  <c r="AK6649" i="8" a="1"/>
  <c r="AK6649" i="8" s="1"/>
  <c r="AK6641" i="8" a="1"/>
  <c r="AK6641" i="8" s="1"/>
  <c r="AK5659" i="8" a="1"/>
  <c r="AK5659" i="8" s="1"/>
  <c r="AK5651" i="8" a="1"/>
  <c r="AK5651" i="8" s="1"/>
  <c r="AK5643" i="8" a="1"/>
  <c r="AK5643" i="8" s="1"/>
  <c r="AK3713" i="8" a="1"/>
  <c r="AK3713" i="8" s="1"/>
  <c r="D3713" i="8" s="1" a="1"/>
  <c r="D3713" i="8" s="1"/>
  <c r="AK3704" i="8" a="1"/>
  <c r="AK3704" i="8" s="1"/>
  <c r="AK3688" i="8" a="1"/>
  <c r="AK3688" i="8" s="1"/>
  <c r="AK1954" i="8" a="1"/>
  <c r="AK1954" i="8" s="1"/>
  <c r="AK5182" i="8" a="1"/>
  <c r="AK5182" i="8" s="1"/>
  <c r="AK5179" i="8" a="1"/>
  <c r="AK5179" i="8" s="1"/>
  <c r="AK4565" i="8" a="1"/>
  <c r="AK4565" i="8" s="1"/>
  <c r="D4565" i="8" s="1" a="1"/>
  <c r="D4565" i="8" s="1"/>
  <c r="AK4563" i="8" a="1"/>
  <c r="AK4563" i="8" s="1"/>
  <c r="AK4560" i="8" a="1"/>
  <c r="AK4560" i="8" s="1"/>
  <c r="AJ2134" i="8"/>
  <c r="AK2134" i="8" s="1" a="1"/>
  <c r="AK2134" i="8" s="1"/>
  <c r="D2134" i="8" s="1" a="1"/>
  <c r="D2134" i="8" s="1"/>
  <c r="AJ2131" i="8"/>
  <c r="AK2131" i="8" s="1" a="1"/>
  <c r="AK2131" i="8" s="1"/>
  <c r="D2131" i="8" s="1" a="1"/>
  <c r="D2131" i="8" s="1"/>
  <c r="AK2122" i="8" a="1"/>
  <c r="AK2122" i="8" s="1"/>
  <c r="AK2057" i="8" a="1"/>
  <c r="AK2057" i="8" s="1"/>
  <c r="AJ2051" i="8"/>
  <c r="AK2051" i="8" s="1" a="1"/>
  <c r="AK2051" i="8" s="1"/>
  <c r="D2051" i="8" s="1" a="1"/>
  <c r="D2051" i="8" s="1"/>
  <c r="AK7157" i="8" a="1"/>
  <c r="AK7157" i="8" s="1"/>
  <c r="D7157" i="8" s="1" a="1"/>
  <c r="D7157" i="8" s="1"/>
  <c r="AJ7151" i="8"/>
  <c r="AK7151" i="8" s="1" a="1"/>
  <c r="AK7151" i="8" s="1"/>
  <c r="D7151" i="8" s="1" a="1"/>
  <c r="D7151" i="8" s="1"/>
  <c r="AK4365" i="8" a="1"/>
  <c r="AK4365" i="8" s="1"/>
  <c r="AJ6579" i="8"/>
  <c r="AK6579" i="8" s="1" a="1"/>
  <c r="AK6579" i="8" s="1"/>
  <c r="D6579" i="8" s="1" a="1"/>
  <c r="D6579" i="8" s="1"/>
  <c r="AK8253" i="8" a="1"/>
  <c r="AK8253" i="8" s="1"/>
  <c r="D8253" i="8" s="1" a="1"/>
  <c r="D8253" i="8" s="1"/>
  <c r="AJ8247" i="8"/>
  <c r="AK8247" i="8" s="1" a="1"/>
  <c r="AK8247" i="8" s="1"/>
  <c r="D8247" i="8" s="1" a="1"/>
  <c r="D8247" i="8" s="1"/>
  <c r="AK3708" i="8" a="1"/>
  <c r="AK3708" i="8" s="1"/>
  <c r="AK3684" i="8" a="1"/>
  <c r="AK3684" i="8" s="1"/>
  <c r="AK3682" i="8" a="1"/>
  <c r="AK3682" i="8" s="1"/>
  <c r="D3682" i="8" s="1" a="1"/>
  <c r="D3682" i="8" s="1"/>
  <c r="AJ3680" i="8"/>
  <c r="AK3680" i="8" s="1" a="1"/>
  <c r="AK3680" i="8" s="1"/>
  <c r="D3680" i="8" s="1" a="1"/>
  <c r="D3680" i="8" s="1"/>
  <c r="AJ4544" i="8"/>
  <c r="AK4544" i="8" s="1" a="1"/>
  <c r="AK4544" i="8" s="1"/>
  <c r="AK8120" i="8" a="1"/>
  <c r="AK8120" i="8" s="1"/>
  <c r="AK3663" i="8" a="1"/>
  <c r="AK3663" i="8" s="1"/>
  <c r="AK4984" i="8" a="1"/>
  <c r="AK4984" i="8" s="1"/>
  <c r="D4984" i="8" s="1" a="1"/>
  <c r="D4984" i="8" s="1"/>
  <c r="AJ2677" i="8"/>
  <c r="AK2677" i="8" s="1" a="1"/>
  <c r="AK2677" i="8" s="1"/>
  <c r="D2677" i="8" s="1" a="1"/>
  <c r="D2677" i="8" s="1"/>
  <c r="AK844" i="8" a="1"/>
  <c r="AK844" i="8" s="1"/>
  <c r="AJ4383" i="8"/>
  <c r="AK4383" i="8" s="1" a="1"/>
  <c r="AK4383" i="8" s="1"/>
  <c r="D4383" i="8" s="1" a="1"/>
  <c r="D4383" i="8" s="1"/>
  <c r="AK5726" i="8" a="1"/>
  <c r="AK5726" i="8" s="1"/>
  <c r="AJ8271" i="8"/>
  <c r="AK8271" i="8" s="1" a="1"/>
  <c r="AK8271" i="8" s="1"/>
  <c r="D8271" i="8" s="1" a="1"/>
  <c r="D8271" i="8" s="1"/>
  <c r="AK8051" i="8" a="1"/>
  <c r="AK8051" i="8" s="1"/>
  <c r="AK3706" i="8" a="1"/>
  <c r="AK3706" i="8" s="1"/>
  <c r="AK3692" i="8" a="1"/>
  <c r="AK3692" i="8" s="1"/>
  <c r="AJ5181" i="8"/>
  <c r="AK5181" i="8" s="1" a="1"/>
  <c r="AK5181" i="8" s="1"/>
  <c r="D5181" i="8" s="1" a="1"/>
  <c r="D5181" i="8" s="1"/>
  <c r="AJ4562" i="8"/>
  <c r="AK4562" i="8" s="1" a="1"/>
  <c r="AK4562" i="8" s="1"/>
  <c r="D4562" i="8" s="1" a="1"/>
  <c r="D4562" i="8" s="1"/>
  <c r="AJ4546" i="8"/>
  <c r="AK4546" i="8" s="1" a="1"/>
  <c r="AK4546" i="8" s="1"/>
  <c r="D4546" i="8" s="1" a="1"/>
  <c r="D4546" i="8" s="1"/>
  <c r="AK8122" i="8" a="1"/>
  <c r="AK8122" i="8" s="1"/>
  <c r="AK3666" i="8" a="1"/>
  <c r="AK3666" i="8" s="1"/>
  <c r="AJ3660" i="8"/>
  <c r="AK3660" i="8" s="1" a="1"/>
  <c r="AK3660" i="8" s="1"/>
  <c r="D3660" i="8" s="1" a="1"/>
  <c r="D3660" i="8" s="1"/>
  <c r="AJ2075" i="8"/>
  <c r="AK2075" i="8" s="1" a="1"/>
  <c r="AK2075" i="8" s="1"/>
  <c r="D2075" i="8" s="1" a="1"/>
  <c r="D2075" i="8" s="1"/>
  <c r="AJ3221" i="8"/>
  <c r="AK3221" i="8" s="1" a="1"/>
  <c r="AK3221" i="8" s="1"/>
  <c r="D3221" i="8" s="1" a="1"/>
  <c r="D3221" i="8" s="1"/>
  <c r="AJ7135" i="8"/>
  <c r="AK7135" i="8" s="1" a="1"/>
  <c r="AK7135" i="8" s="1"/>
  <c r="D7135" i="8" s="1" a="1"/>
  <c r="D7135" i="8" s="1"/>
  <c r="AJ5744" i="8"/>
  <c r="AK5744" i="8" s="1" a="1"/>
  <c r="AK5744" i="8" s="1"/>
  <c r="D5744" i="8" s="1" a="1"/>
  <c r="D5744" i="8" s="1"/>
  <c r="AJ8069" i="8"/>
  <c r="AK8069" i="8" s="1" a="1"/>
  <c r="AK8069" i="8" s="1"/>
  <c r="D8069" i="8" s="1" a="1"/>
  <c r="D8069" i="8" s="1"/>
  <c r="AJ8044" i="8"/>
  <c r="AK8044" i="8" s="1" a="1"/>
  <c r="AK8044" i="8" s="1"/>
  <c r="D8044" i="8" s="1" a="1"/>
  <c r="D8044" i="8" s="1"/>
  <c r="AK5027" i="8" a="1"/>
  <c r="AK5027" i="8" s="1"/>
  <c r="AK5019" i="8" a="1"/>
  <c r="AK5019" i="8" s="1"/>
  <c r="D5019" i="8" s="1" a="1"/>
  <c r="D5019" i="8" s="1"/>
  <c r="AK5011" i="8" a="1"/>
  <c r="AK5011" i="8" s="1"/>
  <c r="D5011" i="8" s="1" a="1"/>
  <c r="D5011" i="8" s="1"/>
  <c r="AK5219" i="8" a="1"/>
  <c r="AK5219" i="8" s="1"/>
  <c r="D5219" i="8" s="1" a="1"/>
  <c r="D5219" i="8" s="1"/>
  <c r="AK5211" i="8" a="1"/>
  <c r="AK5211" i="8" s="1"/>
  <c r="D5211" i="8" s="1" a="1"/>
  <c r="D5211" i="8" s="1"/>
  <c r="AK5203" i="8" a="1"/>
  <c r="AK5203" i="8" s="1"/>
  <c r="D5203" i="8" s="1" a="1"/>
  <c r="D5203" i="8" s="1"/>
  <c r="AK5195" i="8" a="1"/>
  <c r="AK5195" i="8" s="1"/>
  <c r="D5195" i="8" s="1" a="1"/>
  <c r="D5195" i="8" s="1"/>
  <c r="AK5187" i="8" a="1"/>
  <c r="AK5187" i="8" s="1"/>
  <c r="D5187" i="8" s="1" a="1"/>
  <c r="D5187" i="8" s="1"/>
  <c r="AK662" i="8" a="1"/>
  <c r="AK662" i="8" s="1"/>
  <c r="AK654" i="8" a="1"/>
  <c r="AK654" i="8" s="1"/>
  <c r="D654" i="8" s="1" a="1"/>
  <c r="D654" i="8" s="1"/>
  <c r="AK6678" i="8" a="1"/>
  <c r="AK6678" i="8" s="1"/>
  <c r="AK6670" i="8" a="1"/>
  <c r="AK6670" i="8" s="1"/>
  <c r="AK6662" i="8" a="1"/>
  <c r="AK6662" i="8" s="1"/>
  <c r="D6662" i="8" s="1" a="1"/>
  <c r="D6662" i="8" s="1"/>
  <c r="AK2474" i="8" a="1"/>
  <c r="AK2474" i="8" s="1"/>
  <c r="D2474" i="8" s="1" a="1"/>
  <c r="D2474" i="8" s="1"/>
  <c r="AK2466" i="8" a="1"/>
  <c r="AK2466" i="8" s="1"/>
  <c r="AK2458" i="8" a="1"/>
  <c r="AK2458" i="8" s="1"/>
  <c r="AK2450" i="8" a="1"/>
  <c r="AK2450" i="8" s="1"/>
  <c r="D2450" i="8" s="1" a="1"/>
  <c r="D2450" i="8" s="1"/>
  <c r="AK3388" i="8" a="1"/>
  <c r="AK3388" i="8" s="1"/>
  <c r="AK6650" i="8" a="1"/>
  <c r="AK6650" i="8" s="1"/>
  <c r="AK6642" i="8" a="1"/>
  <c r="AK6642" i="8" s="1"/>
  <c r="AK5660" i="8" a="1"/>
  <c r="AK5660" i="8" s="1"/>
  <c r="D5660" i="8" s="1" a="1"/>
  <c r="D5660" i="8" s="1"/>
  <c r="AK5652" i="8" a="1"/>
  <c r="AK5652" i="8" s="1"/>
  <c r="AK5644" i="8" a="1"/>
  <c r="AK5644" i="8" s="1"/>
  <c r="AK3700" i="8" a="1"/>
  <c r="AK3700" i="8" s="1"/>
  <c r="AK3698" i="8" a="1"/>
  <c r="AK3698" i="8" s="1"/>
  <c r="AJ3696" i="8"/>
  <c r="AK3696" i="8" s="1" a="1"/>
  <c r="AK3696" i="8" s="1"/>
  <c r="D3696" i="8" s="1" a="1"/>
  <c r="D3696" i="8" s="1"/>
  <c r="AK3693" i="8" a="1"/>
  <c r="AK3693" i="8" s="1"/>
  <c r="D3693" i="8" s="1" a="1"/>
  <c r="D3693" i="8" s="1"/>
  <c r="AK3681" i="8" a="1"/>
  <c r="AK3681" i="8" s="1"/>
  <c r="D3681" i="8" s="1" a="1"/>
  <c r="D3681" i="8" s="1"/>
  <c r="AK5183" i="8" a="1"/>
  <c r="AK5183" i="8" s="1"/>
  <c r="AJ4569" i="8"/>
  <c r="AK4569" i="8" s="1" a="1"/>
  <c r="AK4569" i="8" s="1"/>
  <c r="D4569" i="8" s="1" a="1"/>
  <c r="D4569" i="8" s="1"/>
  <c r="AK4564" i="8" a="1"/>
  <c r="AK4564" i="8" s="1"/>
  <c r="AJ4553" i="8"/>
  <c r="AK4553" i="8" s="1" a="1"/>
  <c r="AK4553" i="8" s="1"/>
  <c r="D4553" i="8" s="1" a="1"/>
  <c r="D4553" i="8" s="1"/>
  <c r="AK4548" i="8" a="1"/>
  <c r="AK4548" i="8" s="1"/>
  <c r="AJ8119" i="8"/>
  <c r="AK8119" i="8" s="1" a="1"/>
  <c r="AK8119" i="8" s="1"/>
  <c r="D8119" i="8" s="1" a="1"/>
  <c r="D8119" i="8" s="1"/>
  <c r="AK3668" i="8" a="1"/>
  <c r="AK3668" i="8" s="1"/>
  <c r="AK2118" i="8" a="1"/>
  <c r="AK2118" i="8" s="1"/>
  <c r="AK2065" i="8" a="1"/>
  <c r="AK2065" i="8" s="1"/>
  <c r="D2065" i="8" s="1" a="1"/>
  <c r="D2065" i="8" s="1"/>
  <c r="AJ2059" i="8"/>
  <c r="AK2059" i="8" s="1" a="1"/>
  <c r="AK2059" i="8" s="1"/>
  <c r="D2059" i="8" s="1" a="1"/>
  <c r="D2059" i="8" s="1"/>
  <c r="AK7165" i="8" a="1"/>
  <c r="AK7165" i="8" s="1"/>
  <c r="AJ7159" i="8"/>
  <c r="AK7159" i="8" s="1" a="1"/>
  <c r="AK7159" i="8" s="1"/>
  <c r="D7159" i="8" s="1" a="1"/>
  <c r="D7159" i="8" s="1"/>
  <c r="AK4373" i="8" a="1"/>
  <c r="AK4373" i="8" s="1"/>
  <c r="AJ4367" i="8"/>
  <c r="AK4367" i="8" s="1" a="1"/>
  <c r="AK4367" i="8" s="1"/>
  <c r="D4367" i="8" s="1" a="1"/>
  <c r="D4367" i="8" s="1"/>
  <c r="AK8261" i="8" a="1"/>
  <c r="AK8261" i="8" s="1"/>
  <c r="AJ8255" i="8"/>
  <c r="AK8255" i="8" s="1" a="1"/>
  <c r="AK8255" i="8" s="1"/>
  <c r="D8255" i="8" s="1" a="1"/>
  <c r="D8255" i="8" s="1"/>
  <c r="AK3703" i="8" a="1"/>
  <c r="AK3703" i="8" s="1"/>
  <c r="AK3695" i="8" a="1"/>
  <c r="AK3695" i="8" s="1"/>
  <c r="AK3683" i="8" a="1"/>
  <c r="AK3683" i="8" s="1"/>
  <c r="AK5176" i="8" a="1"/>
  <c r="AK5176" i="8" s="1"/>
  <c r="D5176" i="8" s="1" a="1"/>
  <c r="D5176" i="8" s="1"/>
  <c r="AK5174" i="8" a="1"/>
  <c r="AK5174" i="8" s="1"/>
  <c r="AK4568" i="8" a="1"/>
  <c r="AK4568" i="8" s="1"/>
  <c r="AK4557" i="8" a="1"/>
  <c r="AK4557" i="8" s="1"/>
  <c r="AK4555" i="8" a="1"/>
  <c r="AK4555" i="8" s="1"/>
  <c r="AK4552" i="8" a="1"/>
  <c r="AK4552" i="8" s="1"/>
  <c r="AK2132" i="8" a="1"/>
  <c r="AK2132" i="8" s="1"/>
  <c r="D2132" i="8" s="1" a="1"/>
  <c r="D2132" i="8" s="1"/>
  <c r="AK2121" i="8" a="1"/>
  <c r="AK2121" i="8" s="1"/>
  <c r="AJ4986" i="8"/>
  <c r="AK4986" i="8" s="1" a="1"/>
  <c r="AK4986" i="8" s="1"/>
  <c r="D4986" i="8" s="1" a="1"/>
  <c r="D4986" i="8" s="1"/>
  <c r="AJ846" i="8"/>
  <c r="AK846" i="8" s="1" a="1"/>
  <c r="AK846" i="8" s="1"/>
  <c r="D846" i="8" s="1" a="1"/>
  <c r="D846" i="8" s="1"/>
  <c r="AJ5728" i="8"/>
  <c r="AK5728" i="8" s="1" a="1"/>
  <c r="AK5728" i="8" s="1"/>
  <c r="D5728" i="8" s="1" a="1"/>
  <c r="D5728" i="8" s="1"/>
  <c r="AJ8053" i="8"/>
  <c r="AK8053" i="8" s="1" a="1"/>
  <c r="AK8053" i="8" s="1"/>
  <c r="D8053" i="8" s="1" a="1"/>
  <c r="D8053" i="8" s="1"/>
  <c r="AK3697" i="8" a="1"/>
  <c r="AK3697" i="8" s="1"/>
  <c r="AK3691" i="8" a="1"/>
  <c r="AK3691" i="8" s="1"/>
  <c r="AJ3687" i="8"/>
  <c r="AK3687" i="8" s="1" a="1"/>
  <c r="AK3687" i="8" s="1"/>
  <c r="D3687" i="8" s="1" a="1"/>
  <c r="D3687" i="8" s="1"/>
  <c r="AK4545" i="8" a="1"/>
  <c r="AK4545" i="8" s="1"/>
  <c r="AK3667" i="8" a="1"/>
  <c r="AK3667" i="8" s="1"/>
  <c r="AK2126" i="8" a="1"/>
  <c r="AK2126" i="8" s="1"/>
  <c r="AK2049" i="8" a="1"/>
  <c r="AK2049" i="8" s="1"/>
  <c r="AJ6922" i="8"/>
  <c r="AK6922" i="8" s="1" a="1"/>
  <c r="AK6922" i="8" s="1"/>
  <c r="D6922" i="8" s="1" a="1"/>
  <c r="D6922" i="8" s="1"/>
  <c r="AK7149" i="8" a="1"/>
  <c r="AK7149" i="8" s="1"/>
  <c r="D7149" i="8" s="1" a="1"/>
  <c r="D7149" i="8" s="1"/>
  <c r="AJ7143" i="8"/>
  <c r="AK7143" i="8" s="1" a="1"/>
  <c r="AK7143" i="8" s="1"/>
  <c r="D7143" i="8" s="1" a="1"/>
  <c r="D7143" i="8" s="1"/>
  <c r="AK6577" i="8" a="1"/>
  <c r="AK6577" i="8" s="1"/>
  <c r="AJ6571" i="8"/>
  <c r="AK6571" i="8" s="1" a="1"/>
  <c r="AK6571" i="8" s="1"/>
  <c r="D6571" i="8" s="1" a="1"/>
  <c r="D6571" i="8" s="1"/>
  <c r="AK8245" i="8" a="1"/>
  <c r="AK8245" i="8" s="1"/>
  <c r="AJ8239" i="8"/>
  <c r="AK8239" i="8" s="1" a="1"/>
  <c r="AK8239" i="8" s="1"/>
  <c r="D8239" i="8" s="1" a="1"/>
  <c r="D8239" i="8" s="1"/>
  <c r="AK3714" i="8" a="1"/>
  <c r="AK3714" i="8" s="1"/>
  <c r="AK3699" i="8" a="1"/>
  <c r="AK3699" i="8" s="1"/>
  <c r="AJ4570" i="8"/>
  <c r="AK4570" i="8" s="1" a="1"/>
  <c r="AK4570" i="8" s="1"/>
  <c r="D4570" i="8" s="1" a="1"/>
  <c r="D4570" i="8" s="1"/>
  <c r="AJ4554" i="8"/>
  <c r="AK4554" i="8" s="1" a="1"/>
  <c r="AK4554" i="8" s="1"/>
  <c r="D4554" i="8" s="1" a="1"/>
  <c r="D4554" i="8" s="1"/>
  <c r="AJ4549" i="8"/>
  <c r="AK4549" i="8" s="1" a="1"/>
  <c r="AK4549" i="8" s="1"/>
  <c r="D4549" i="8" s="1" a="1"/>
  <c r="D4549" i="8" s="1"/>
  <c r="AK8118" i="8" a="1"/>
  <c r="AK8118" i="8" s="1"/>
  <c r="AK8115" i="8" a="1"/>
  <c r="AK8115" i="8" s="1"/>
  <c r="AK3661" i="8" a="1"/>
  <c r="AK3661" i="8" s="1"/>
  <c r="AJ2123" i="8"/>
  <c r="AK2123" i="8" s="1" a="1"/>
  <c r="AK2123" i="8" s="1"/>
  <c r="D2123" i="8" s="1" a="1"/>
  <c r="D2123" i="8" s="1"/>
  <c r="AJ2108" i="8"/>
  <c r="AK2108" i="8" s="1" a="1"/>
  <c r="AK2108" i="8" s="1"/>
  <c r="D2108" i="8" s="1" a="1"/>
  <c r="D2108" i="8" s="1"/>
  <c r="AJ2067" i="8"/>
  <c r="AK2067" i="8" s="1" a="1"/>
  <c r="AK2067" i="8" s="1"/>
  <c r="D2067" i="8" s="1" a="1"/>
  <c r="D2067" i="8" s="1"/>
  <c r="AJ7167" i="8"/>
  <c r="AK7167" i="8" s="1" a="1"/>
  <c r="AK7167" i="8" s="1"/>
  <c r="D7167" i="8" s="1" a="1"/>
  <c r="D7167" i="8" s="1"/>
  <c r="AJ4375" i="8"/>
  <c r="AK4375" i="8" s="1" a="1"/>
  <c r="AK4375" i="8" s="1"/>
  <c r="D4375" i="8" s="1" a="1"/>
  <c r="D4375" i="8" s="1"/>
  <c r="AJ8263" i="8"/>
  <c r="AK8263" i="8" s="1" a="1"/>
  <c r="AK8263" i="8" s="1"/>
  <c r="D8263" i="8" s="1" a="1"/>
  <c r="D8263" i="8" s="1"/>
  <c r="AJ8042" i="8"/>
  <c r="AK8042" i="8" s="1" a="1"/>
  <c r="AK8042" i="8" s="1"/>
  <c r="D8042" i="8" s="1" a="1"/>
  <c r="D8042" i="8" s="1"/>
  <c r="AJ3664" i="8"/>
  <c r="AK3664" i="8" s="1" a="1"/>
  <c r="AK3664" i="8" s="1"/>
  <c r="D3664" i="8" s="1" a="1"/>
  <c r="D3664" i="8" s="1"/>
  <c r="AJ3656" i="8"/>
  <c r="AK3656" i="8" s="1" a="1"/>
  <c r="AK3656" i="8" s="1"/>
  <c r="D3656" i="8" s="1" a="1"/>
  <c r="D3656" i="8" s="1"/>
  <c r="AJ2127" i="8"/>
  <c r="AK2127" i="8" s="1" a="1"/>
  <c r="AK2127" i="8" s="1"/>
  <c r="D2127" i="8" s="1" a="1"/>
  <c r="D2127" i="8" s="1"/>
  <c r="AJ2119" i="8"/>
  <c r="AK2119" i="8" s="1" a="1"/>
  <c r="AK2119" i="8" s="1"/>
  <c r="AJ2111" i="8"/>
  <c r="AK2111" i="8" s="1" a="1"/>
  <c r="AK2111" i="8" s="1"/>
  <c r="D2111" i="8" s="1" a="1"/>
  <c r="D2111" i="8" s="1"/>
  <c r="AJ2078" i="8"/>
  <c r="AK2078" i="8" s="1" a="1"/>
  <c r="AK2078" i="8" s="1"/>
  <c r="D2078" i="8" s="1" a="1"/>
  <c r="D2078" i="8" s="1"/>
  <c r="AJ2070" i="8"/>
  <c r="AK2070" i="8" s="1" a="1"/>
  <c r="AK2070" i="8" s="1"/>
  <c r="D2070" i="8" s="1" a="1"/>
  <c r="D2070" i="8" s="1"/>
  <c r="AJ2062" i="8"/>
  <c r="AK2062" i="8" s="1" a="1"/>
  <c r="AK2062" i="8" s="1"/>
  <c r="D2062" i="8" s="1" a="1"/>
  <c r="D2062" i="8" s="1"/>
  <c r="AJ2054" i="8"/>
  <c r="AK2054" i="8" s="1" a="1"/>
  <c r="AK2054" i="8" s="1"/>
  <c r="AJ2046" i="8"/>
  <c r="AK2046" i="8" s="1" a="1"/>
  <c r="AK2046" i="8" s="1"/>
  <c r="D2046" i="8" s="1" a="1"/>
  <c r="D2046" i="8" s="1"/>
  <c r="AJ3224" i="8"/>
  <c r="AK3224" i="8" s="1" a="1"/>
  <c r="AK3224" i="8" s="1"/>
  <c r="D3224" i="8" s="1" a="1"/>
  <c r="D3224" i="8" s="1"/>
  <c r="AJ5613" i="8"/>
  <c r="AK5613" i="8" s="1" a="1"/>
  <c r="AK5613" i="8" s="1"/>
  <c r="AJ4989" i="8"/>
  <c r="AK4989" i="8" s="1" a="1"/>
  <c r="AK4989" i="8" s="1"/>
  <c r="D4989" i="8" s="1" a="1"/>
  <c r="D4989" i="8" s="1"/>
  <c r="AJ2680" i="8"/>
  <c r="AK2680" i="8" s="1" a="1"/>
  <c r="AK2680" i="8" s="1"/>
  <c r="D2680" i="8" s="1" a="1"/>
  <c r="D2680" i="8" s="1"/>
  <c r="AJ2672" i="8"/>
  <c r="AK2672" i="8" s="1" a="1"/>
  <c r="AK2672" i="8" s="1"/>
  <c r="D2672" i="8" s="1" a="1"/>
  <c r="D2672" i="8" s="1"/>
  <c r="AJ7162" i="8"/>
  <c r="AK7162" i="8" s="1" a="1"/>
  <c r="AK7162" i="8" s="1"/>
  <c r="D7162" i="8" s="1" a="1"/>
  <c r="D7162" i="8" s="1"/>
  <c r="AJ7154" i="8"/>
  <c r="AK7154" i="8" s="1" a="1"/>
  <c r="AK7154" i="8" s="1"/>
  <c r="D7154" i="8" s="1" a="1"/>
  <c r="D7154" i="8" s="1"/>
  <c r="AJ7146" i="8"/>
  <c r="AK7146" i="8" s="1" a="1"/>
  <c r="AK7146" i="8" s="1"/>
  <c r="D7146" i="8" s="1" a="1"/>
  <c r="D7146" i="8" s="1"/>
  <c r="AJ7138" i="8"/>
  <c r="AK7138" i="8" s="1" a="1"/>
  <c r="AK7138" i="8" s="1"/>
  <c r="D7138" i="8" s="1" a="1"/>
  <c r="D7138" i="8" s="1"/>
  <c r="AJ3923" i="8"/>
  <c r="AK3923" i="8" s="1" a="1"/>
  <c r="AK3923" i="8" s="1"/>
  <c r="D3923" i="8" s="1" a="1"/>
  <c r="D3923" i="8" s="1"/>
  <c r="AJ849" i="8"/>
  <c r="AK849" i="8" s="1" a="1"/>
  <c r="AK849" i="8" s="1"/>
  <c r="D849" i="8" s="1" a="1"/>
  <c r="D849" i="8" s="1"/>
  <c r="AJ4386" i="8"/>
  <c r="AK4386" i="8" s="1" a="1"/>
  <c r="AK4386" i="8" s="1"/>
  <c r="D4386" i="8" s="1" a="1"/>
  <c r="D4386" i="8" s="1"/>
  <c r="AJ4378" i="8"/>
  <c r="AK4378" i="8" s="1" a="1"/>
  <c r="AK4378" i="8" s="1"/>
  <c r="D4378" i="8" s="1" a="1"/>
  <c r="D4378" i="8" s="1"/>
  <c r="AJ4370" i="8"/>
  <c r="AK4370" i="8" s="1" a="1"/>
  <c r="AK4370" i="8" s="1"/>
  <c r="D4370" i="8" s="1" a="1"/>
  <c r="D4370" i="8" s="1"/>
  <c r="AJ6582" i="8"/>
  <c r="AK6582" i="8" s="1" a="1"/>
  <c r="AK6582" i="8" s="1"/>
  <c r="D6582" i="8" s="1" a="1"/>
  <c r="D6582" i="8" s="1"/>
  <c r="AJ6574" i="8"/>
  <c r="AK6574" i="8" s="1" a="1"/>
  <c r="AK6574" i="8" s="1"/>
  <c r="D6574" i="8" s="1" a="1"/>
  <c r="D6574" i="8" s="1"/>
  <c r="AJ6566" i="8"/>
  <c r="AK6566" i="8" s="1" a="1"/>
  <c r="AK6566" i="8" s="1"/>
  <c r="D6566" i="8" s="1" a="1"/>
  <c r="D6566" i="8" s="1"/>
  <c r="AJ5739" i="8"/>
  <c r="AK5739" i="8" s="1" a="1"/>
  <c r="AK5739" i="8" s="1"/>
  <c r="AJ5731" i="8"/>
  <c r="AK5731" i="8" s="1" a="1"/>
  <c r="AK5731" i="8" s="1"/>
  <c r="D5731" i="8" s="1" a="1"/>
  <c r="D5731" i="8" s="1"/>
  <c r="AJ5723" i="8"/>
  <c r="AK5723" i="8" s="1" a="1"/>
  <c r="AK5723" i="8" s="1"/>
  <c r="D5723" i="8" s="1" a="1"/>
  <c r="D5723" i="8" s="1"/>
  <c r="AJ8266" i="8"/>
  <c r="AK8266" i="8" s="1" a="1"/>
  <c r="AK8266" i="8" s="1"/>
  <c r="D8266" i="8" s="1" a="1"/>
  <c r="D8266" i="8" s="1"/>
  <c r="AJ8258" i="8"/>
  <c r="AK8258" i="8" s="1" a="1"/>
  <c r="AK8258" i="8" s="1"/>
  <c r="AJ8250" i="8"/>
  <c r="AK8250" i="8" s="1" a="1"/>
  <c r="AK8250" i="8" s="1"/>
  <c r="D8250" i="8" s="1" a="1"/>
  <c r="D8250" i="8" s="1"/>
  <c r="AJ8242" i="8"/>
  <c r="AK8242" i="8" s="1" a="1"/>
  <c r="AK8242" i="8" s="1"/>
  <c r="D8242" i="8" s="1" a="1"/>
  <c r="D8242" i="8" s="1"/>
  <c r="AJ8072" i="8"/>
  <c r="AK8072" i="8" s="1" a="1"/>
  <c r="AK8072" i="8" s="1"/>
  <c r="D8072" i="8" s="1" a="1"/>
  <c r="D8072" i="8" s="1"/>
  <c r="AJ8064" i="8"/>
  <c r="AK8064" i="8" s="1" a="1"/>
  <c r="AK8064" i="8" s="1"/>
  <c r="AJ8056" i="8"/>
  <c r="AK8056" i="8" s="1" a="1"/>
  <c r="AK8056" i="8" s="1"/>
  <c r="D8056" i="8" s="1" a="1"/>
  <c r="D8056" i="8" s="1"/>
  <c r="AJ8048" i="8"/>
  <c r="AK8048" i="8" s="1" a="1"/>
  <c r="AK8048" i="8" s="1"/>
  <c r="D8048" i="8" s="1" a="1"/>
  <c r="D8048" i="8" s="1"/>
  <c r="AJ8046" i="8"/>
  <c r="AK8046" i="8" s="1" a="1"/>
  <c r="AK8046" i="8" s="1"/>
  <c r="D8046" i="8" s="1" a="1"/>
  <c r="D8046" i="8" s="1"/>
  <c r="AJ8040" i="8"/>
  <c r="AK8040" i="8" s="1" a="1"/>
  <c r="AK8040" i="8" s="1"/>
  <c r="D8040" i="8" s="1" a="1"/>
  <c r="D8040" i="8" s="1"/>
  <c r="AK8037" i="8" a="1"/>
  <c r="AK8037" i="8" s="1"/>
  <c r="AK8035" i="8" a="1"/>
  <c r="AK8035" i="8" s="1"/>
  <c r="D8035" i="8" s="1" a="1"/>
  <c r="D8035" i="8" s="1"/>
  <c r="AJ6107" i="8"/>
  <c r="AK6107" i="8" s="1" a="1"/>
  <c r="AK6107" i="8" s="1"/>
  <c r="D6107" i="8" s="1" a="1"/>
  <c r="D6107" i="8" s="1"/>
  <c r="AK6085" i="8" a="1"/>
  <c r="AK6085" i="8" s="1"/>
  <c r="AK6465" i="8" a="1"/>
  <c r="AK6465" i="8" s="1"/>
  <c r="D6465" i="8" s="1" a="1"/>
  <c r="D6465" i="8" s="1"/>
  <c r="AK7107" i="8" a="1"/>
  <c r="AK7107" i="8" s="1"/>
  <c r="AK3331" i="8" a="1"/>
  <c r="AK3331" i="8" s="1"/>
  <c r="AK7684" i="8" a="1"/>
  <c r="AK7684" i="8" s="1"/>
  <c r="AK3412" i="8" a="1"/>
  <c r="AK3412" i="8" s="1"/>
  <c r="AK7912" i="8" a="1"/>
  <c r="AK7912" i="8" s="1"/>
  <c r="AK3665" i="8" a="1"/>
  <c r="AK3665" i="8" s="1"/>
  <c r="AK3657" i="8" a="1"/>
  <c r="AK3657" i="8" s="1"/>
  <c r="AK2128" i="8" a="1"/>
  <c r="AK2128" i="8" s="1"/>
  <c r="AK2120" i="8" a="1"/>
  <c r="AK2120" i="8" s="1"/>
  <c r="D2120" i="8" s="1" a="1"/>
  <c r="D2120" i="8" s="1"/>
  <c r="AK2112" i="8" a="1"/>
  <c r="AK2112" i="8" s="1"/>
  <c r="AK2079" i="8" a="1"/>
  <c r="AK2079" i="8" s="1"/>
  <c r="D2079" i="8" s="1" a="1"/>
  <c r="D2079" i="8" s="1"/>
  <c r="AK2071" i="8" a="1"/>
  <c r="AK2071" i="8" s="1"/>
  <c r="AK2063" i="8" a="1"/>
  <c r="AK2063" i="8" s="1"/>
  <c r="AK2055" i="8" a="1"/>
  <c r="AK2055" i="8" s="1"/>
  <c r="D2055" i="8" s="1" a="1"/>
  <c r="D2055" i="8" s="1"/>
  <c r="AK2047" i="8" a="1"/>
  <c r="AK2047" i="8" s="1"/>
  <c r="AK6918" i="8" a="1"/>
  <c r="AK6918" i="8" s="1"/>
  <c r="AK3217" i="8" a="1"/>
  <c r="AK3217" i="8" s="1"/>
  <c r="AK4990" i="8" a="1"/>
  <c r="AK4990" i="8" s="1"/>
  <c r="AK4982" i="8" a="1"/>
  <c r="AK4982" i="8" s="1"/>
  <c r="AK2673" i="8" a="1"/>
  <c r="AK2673" i="8" s="1"/>
  <c r="D2673" i="8" s="1" a="1"/>
  <c r="D2673" i="8" s="1"/>
  <c r="AK7163" i="8" a="1"/>
  <c r="AK7163" i="8" s="1"/>
  <c r="D7163" i="8" s="1" a="1"/>
  <c r="D7163" i="8" s="1"/>
  <c r="AK7155" i="8" a="1"/>
  <c r="AK7155" i="8" s="1"/>
  <c r="D7155" i="8" s="1" a="1"/>
  <c r="D7155" i="8" s="1"/>
  <c r="AK7147" i="8" a="1"/>
  <c r="AK7147" i="8" s="1"/>
  <c r="AK7139" i="8" a="1"/>
  <c r="AK7139" i="8" s="1"/>
  <c r="D7139" i="8" s="1" a="1"/>
  <c r="D7139" i="8" s="1"/>
  <c r="AK3924" i="8" a="1"/>
  <c r="AK3924" i="8" s="1"/>
  <c r="D3924" i="8" s="1" a="1"/>
  <c r="D3924" i="8" s="1"/>
  <c r="AK850" i="8" a="1"/>
  <c r="AK850" i="8" s="1"/>
  <c r="D850" i="8" s="1" a="1"/>
  <c r="D850" i="8" s="1"/>
  <c r="AK4387" i="8" a="1"/>
  <c r="AK4387" i="8" s="1"/>
  <c r="AK4379" i="8" a="1"/>
  <c r="AK4379" i="8" s="1"/>
  <c r="D4379" i="8" s="1" a="1"/>
  <c r="D4379" i="8" s="1"/>
  <c r="AK4371" i="8" a="1"/>
  <c r="AK4371" i="8" s="1"/>
  <c r="D4371" i="8" s="1" a="1"/>
  <c r="D4371" i="8" s="1"/>
  <c r="AK6583" i="8" a="1"/>
  <c r="AK6583" i="8" s="1"/>
  <c r="AK6575" i="8" a="1"/>
  <c r="AK6575" i="8" s="1"/>
  <c r="AK6567" i="8" a="1"/>
  <c r="AK6567" i="8" s="1"/>
  <c r="D6567" i="8" s="1" a="1"/>
  <c r="D6567" i="8" s="1"/>
  <c r="AK5740" i="8" a="1"/>
  <c r="AK5740" i="8" s="1"/>
  <c r="D5740" i="8" s="1" a="1"/>
  <c r="D5740" i="8" s="1"/>
  <c r="AK5732" i="8" a="1"/>
  <c r="AK5732" i="8" s="1"/>
  <c r="AK5724" i="8" a="1"/>
  <c r="AK5724" i="8" s="1"/>
  <c r="AK8267" i="8" a="1"/>
  <c r="AK8267" i="8" s="1"/>
  <c r="AK8259" i="8" a="1"/>
  <c r="AK8259" i="8" s="1"/>
  <c r="AK8251" i="8" a="1"/>
  <c r="AK8251" i="8" s="1"/>
  <c r="AK8243" i="8" a="1"/>
  <c r="AK8243" i="8" s="1"/>
  <c r="D8243" i="8" s="1" a="1"/>
  <c r="D8243" i="8" s="1"/>
  <c r="AK8073" i="8" a="1"/>
  <c r="AK8073" i="8" s="1"/>
  <c r="AK8065" i="8" a="1"/>
  <c r="AK8065" i="8" s="1"/>
  <c r="AK8057" i="8" a="1"/>
  <c r="AK8057" i="8" s="1"/>
  <c r="AK8049" i="8" a="1"/>
  <c r="AK8049" i="8" s="1"/>
  <c r="AK8043" i="8" a="1"/>
  <c r="AK8043" i="8" s="1"/>
  <c r="AK6111" i="8" a="1"/>
  <c r="AK6111" i="8" s="1"/>
  <c r="AJ6090" i="8"/>
  <c r="AK6090" i="8" s="1" a="1"/>
  <c r="AK6090" i="8" s="1"/>
  <c r="D6090" i="8" s="1" a="1"/>
  <c r="D6090" i="8" s="1"/>
  <c r="AK6087" i="8" a="1"/>
  <c r="AK6087" i="8" s="1"/>
  <c r="AJ6084" i="8"/>
  <c r="AK6084" i="8" s="1" a="1"/>
  <c r="AK6084" i="8" s="1"/>
  <c r="D6084" i="8" s="1" a="1"/>
  <c r="D6084" i="8" s="1"/>
  <c r="AJ6081" i="8"/>
  <c r="AK6081" i="8" s="1" a="1"/>
  <c r="AK6081" i="8" s="1"/>
  <c r="D6081" i="8" s="1" a="1"/>
  <c r="D6081" i="8" s="1"/>
  <c r="AJ2249" i="8"/>
  <c r="AK2249" i="8" s="1" a="1"/>
  <c r="AK2249" i="8" s="1"/>
  <c r="D2249" i="8" s="1" a="1"/>
  <c r="D2249" i="8" s="1"/>
  <c r="AK6040" i="8" a="1"/>
  <c r="AK6040" i="8" s="1"/>
  <c r="AK2115" i="8" a="1"/>
  <c r="AK2115" i="8" s="1"/>
  <c r="D2115" i="8" s="1" a="1"/>
  <c r="D2115" i="8" s="1"/>
  <c r="AK2107" i="8" a="1"/>
  <c r="AK2107" i="8" s="1"/>
  <c r="AK2074" i="8" a="1"/>
  <c r="AK2074" i="8" s="1"/>
  <c r="AJ8039" i="8"/>
  <c r="AK8039" i="8" s="1" a="1"/>
  <c r="AK8039" i="8" s="1"/>
  <c r="AJ6106" i="8"/>
  <c r="AK6106" i="8" s="1" a="1"/>
  <c r="AK6106" i="8" s="1"/>
  <c r="AK6092" i="8" a="1"/>
  <c r="AK6092" i="8" s="1"/>
  <c r="D6092" i="8" s="1" a="1"/>
  <c r="D6092" i="8" s="1"/>
  <c r="AK6071" i="8" a="1"/>
  <c r="AK6071" i="8" s="1"/>
  <c r="D6071" i="8" s="1" a="1"/>
  <c r="D6071" i="8" s="1"/>
  <c r="AJ2252" i="8"/>
  <c r="AK2252" i="8" s="1" a="1"/>
  <c r="AK2252" i="8" s="1"/>
  <c r="AK6965" i="8" a="1"/>
  <c r="AK6965" i="8" s="1"/>
  <c r="D6965" i="8" s="1" a="1"/>
  <c r="D6965" i="8" s="1"/>
  <c r="AK6783" i="8" a="1"/>
  <c r="AK6783" i="8" s="1"/>
  <c r="D6783" i="8" s="1" a="1"/>
  <c r="D6783" i="8" s="1"/>
  <c r="AK7113" i="8" a="1"/>
  <c r="AK7113" i="8" s="1"/>
  <c r="D7113" i="8" s="1" a="1"/>
  <c r="D7113" i="8" s="1"/>
  <c r="AK3086" i="8" a="1"/>
  <c r="AK3086" i="8" s="1"/>
  <c r="AK1885" i="8" a="1"/>
  <c r="AK1885" i="8" s="1"/>
  <c r="AK3418" i="8" a="1"/>
  <c r="AK3418" i="8" s="1"/>
  <c r="AK1691" i="8" a="1"/>
  <c r="AK1691" i="8" s="1"/>
  <c r="D1691" i="8" s="1" a="1"/>
  <c r="D1691" i="8" s="1"/>
  <c r="AK2769" i="8" a="1"/>
  <c r="AK2769" i="8" s="1"/>
  <c r="AK645" i="8" a="1"/>
  <c r="AK645" i="8" s="1"/>
  <c r="AJ6115" i="8"/>
  <c r="AK6115" i="8" s="1" a="1"/>
  <c r="AK6115" i="8" s="1"/>
  <c r="D6115" i="8" s="1" a="1"/>
  <c r="D6115" i="8" s="1"/>
  <c r="AK6110" i="8" a="1"/>
  <c r="AK6110" i="8" s="1"/>
  <c r="AK6095" i="8" a="1"/>
  <c r="AK6095" i="8" s="1"/>
  <c r="AJ6089" i="8"/>
  <c r="AK6089" i="8" s="1" a="1"/>
  <c r="AK6089" i="8" s="1"/>
  <c r="D6089" i="8" s="1" a="1"/>
  <c r="D6089" i="8" s="1"/>
  <c r="AJ8047" i="8"/>
  <c r="AK8047" i="8" s="1" a="1"/>
  <c r="AK8047" i="8" s="1"/>
  <c r="D8047" i="8" s="1" a="1"/>
  <c r="D8047" i="8" s="1"/>
  <c r="AJ8045" i="8"/>
  <c r="AK8045" i="8" s="1" a="1"/>
  <c r="AK8045" i="8" s="1"/>
  <c r="AJ8041" i="8"/>
  <c r="AK8041" i="8" s="1" a="1"/>
  <c r="AK8041" i="8" s="1"/>
  <c r="D8041" i="8" s="1" a="1"/>
  <c r="D8041" i="8" s="1"/>
  <c r="AK8034" i="8" a="1"/>
  <c r="AK8034" i="8" s="1"/>
  <c r="AJ6108" i="8"/>
  <c r="AK6108" i="8" s="1" a="1"/>
  <c r="AK6108" i="8" s="1"/>
  <c r="D6108" i="8" s="1" a="1"/>
  <c r="D6108" i="8" s="1"/>
  <c r="AK6100" i="8" a="1"/>
  <c r="AK6100" i="8" s="1"/>
  <c r="AK2244" i="8" a="1"/>
  <c r="AK2244" i="8" s="1"/>
  <c r="AK5394" i="8" a="1"/>
  <c r="AK5394" i="8" s="1"/>
  <c r="D5394" i="8" s="1" a="1"/>
  <c r="D5394" i="8" s="1"/>
  <c r="AK6463" i="8" a="1"/>
  <c r="AK6463" i="8" s="1"/>
  <c r="D6463" i="8" s="1" a="1"/>
  <c r="D6463" i="8" s="1"/>
  <c r="AK7105" i="8" a="1"/>
  <c r="AK7105" i="8" s="1"/>
  <c r="D7105" i="8" s="1" a="1"/>
  <c r="D7105" i="8" s="1"/>
  <c r="AK3329" i="8" a="1"/>
  <c r="AK3329" i="8" s="1"/>
  <c r="D3329" i="8" s="1" a="1"/>
  <c r="D3329" i="8" s="1"/>
  <c r="AK7682" i="8" a="1"/>
  <c r="AK7682" i="8" s="1"/>
  <c r="D7682" i="8" s="1" a="1"/>
  <c r="D7682" i="8" s="1"/>
  <c r="AK3410" i="8" a="1"/>
  <c r="AK3410" i="8" s="1"/>
  <c r="D3410" i="8" s="1" a="1"/>
  <c r="D3410" i="8" s="1"/>
  <c r="AK7910" i="8" a="1"/>
  <c r="AK7910" i="8" s="1"/>
  <c r="AK2761" i="8" a="1"/>
  <c r="AK2761" i="8" s="1"/>
  <c r="AK8036" i="8" a="1"/>
  <c r="AK8036" i="8" s="1"/>
  <c r="AK6103" i="8" a="1"/>
  <c r="AK6103" i="8" s="1"/>
  <c r="AJ6097" i="8"/>
  <c r="AK6097" i="8" s="1" a="1"/>
  <c r="AK6097" i="8" s="1"/>
  <c r="D6097" i="8" s="1" a="1"/>
  <c r="D6097" i="8" s="1"/>
  <c r="AJ6073" i="8"/>
  <c r="AK6073" i="8" s="1" a="1"/>
  <c r="AK6073" i="8" s="1"/>
  <c r="D6073" i="8" s="1" a="1"/>
  <c r="D6073" i="8" s="1"/>
  <c r="AK6785" i="8" a="1"/>
  <c r="AK6785" i="8" s="1"/>
  <c r="AK7115" i="8" a="1"/>
  <c r="AK7115" i="8" s="1"/>
  <c r="AK3088" i="8" a="1"/>
  <c r="AK3088" i="8" s="1"/>
  <c r="D3088" i="8" s="1" a="1"/>
  <c r="D3088" i="8" s="1"/>
  <c r="AK1887" i="8" a="1"/>
  <c r="AK1887" i="8" s="1"/>
  <c r="AK3420" i="8" a="1"/>
  <c r="AK3420" i="8" s="1"/>
  <c r="AK1693" i="8" a="1"/>
  <c r="AK1693" i="8" s="1"/>
  <c r="AK3407" i="8" a="1"/>
  <c r="AK3407" i="8" s="1"/>
  <c r="AJ6114" i="8"/>
  <c r="AK6114" i="8" s="1" a="1"/>
  <c r="AK6114" i="8" s="1"/>
  <c r="D6114" i="8" s="1" a="1"/>
  <c r="D6114" i="8" s="1"/>
  <c r="AJ6076" i="8"/>
  <c r="AK6076" i="8" s="1" a="1"/>
  <c r="AK6076" i="8" s="1"/>
  <c r="D6076" i="8" s="1" a="1"/>
  <c r="D6076" i="8" s="1"/>
  <c r="AJ640" i="8"/>
  <c r="AK640" i="8" s="1" a="1"/>
  <c r="AK640" i="8" s="1"/>
  <c r="D640" i="8" s="1" a="1"/>
  <c r="D640" i="8" s="1"/>
  <c r="AJ1688" i="8"/>
  <c r="AK1688" i="8" s="1" a="1"/>
  <c r="AK1688" i="8" s="1"/>
  <c r="AJ1684" i="8"/>
  <c r="AK1684" i="8" s="1" a="1"/>
  <c r="AK1684" i="8" s="1"/>
  <c r="D1684" i="8" s="1" a="1"/>
  <c r="D1684" i="8" s="1"/>
  <c r="AK1335" i="8" a="1"/>
  <c r="AK1335" i="8" s="1"/>
  <c r="AJ1328" i="8"/>
  <c r="AK1328" i="8" s="1" a="1"/>
  <c r="AK1328" i="8" s="1"/>
  <c r="D1328" i="8" s="1" a="1"/>
  <c r="D1328" i="8" s="1"/>
  <c r="AK1739" i="8" a="1"/>
  <c r="AK1739" i="8" s="1"/>
  <c r="AJ1732" i="8"/>
  <c r="AK1732" i="8" s="1" a="1"/>
  <c r="AK1732" i="8" s="1"/>
  <c r="D1732" i="8" s="1" a="1"/>
  <c r="D1732" i="8" s="1"/>
  <c r="AK5897" i="8" a="1"/>
  <c r="AK5897" i="8" s="1"/>
  <c r="AJ6517" i="8"/>
  <c r="AK6517" i="8" s="1" a="1"/>
  <c r="AK6517" i="8" s="1"/>
  <c r="D6517" i="8" s="1" a="1"/>
  <c r="D6517" i="8" s="1"/>
  <c r="AK6508" i="8" a="1"/>
  <c r="AK6508" i="8" s="1"/>
  <c r="D6508" i="8" s="1" a="1"/>
  <c r="D6508" i="8" s="1"/>
  <c r="AJ837" i="8"/>
  <c r="AK837" i="8" s="1" a="1"/>
  <c r="AK837" i="8" s="1"/>
  <c r="D837" i="8" s="1" a="1"/>
  <c r="D837" i="8" s="1"/>
  <c r="AK2167" i="8" a="1"/>
  <c r="AK2167" i="8" s="1"/>
  <c r="D2167" i="8" s="1" a="1"/>
  <c r="D2167" i="8" s="1"/>
  <c r="AK2161" i="8" a="1"/>
  <c r="AK2161" i="8" s="1"/>
  <c r="AJ1327" i="8"/>
  <c r="AK1327" i="8" s="1" a="1"/>
  <c r="AK1327" i="8" s="1"/>
  <c r="AJ1324" i="8"/>
  <c r="AK1324" i="8" s="1" a="1"/>
  <c r="AK1324" i="8" s="1"/>
  <c r="D1324" i="8" s="1" a="1"/>
  <c r="D1324" i="8" s="1"/>
  <c r="AK1389" i="8" a="1"/>
  <c r="AK1389" i="8" s="1"/>
  <c r="AK7714" i="8" a="1"/>
  <c r="AK7714" i="8" s="1"/>
  <c r="AK1672" i="8" a="1"/>
  <c r="AK1672" i="8" s="1"/>
  <c r="AK815" i="8" a="1"/>
  <c r="AK815" i="8" s="1"/>
  <c r="AK1188" i="8" a="1"/>
  <c r="AK1188" i="8" s="1"/>
  <c r="D1188" i="8" s="1" a="1"/>
  <c r="D1188" i="8" s="1"/>
  <c r="AK4647" i="8" a="1"/>
  <c r="AK4647" i="8" s="1"/>
  <c r="AK8153" i="8" a="1"/>
  <c r="AK8153" i="8" s="1"/>
  <c r="AK1337" i="8" a="1"/>
  <c r="AK1337" i="8" s="1"/>
  <c r="D1337" i="8" s="1" a="1"/>
  <c r="D1337" i="8" s="1"/>
  <c r="AK1741" i="8" a="1"/>
  <c r="AK1741" i="8" s="1"/>
  <c r="AK5899" i="8" a="1"/>
  <c r="AK5899" i="8" s="1"/>
  <c r="D5899" i="8" s="1" a="1"/>
  <c r="D5899" i="8" s="1"/>
  <c r="AK6510" i="8" a="1"/>
  <c r="AK6510" i="8" s="1"/>
  <c r="AK6099" i="8" a="1"/>
  <c r="AK6099" i="8" s="1"/>
  <c r="AK6091" i="8" a="1"/>
  <c r="AK6091" i="8" s="1"/>
  <c r="AK6083" i="8" a="1"/>
  <c r="AK6083" i="8" s="1"/>
  <c r="D6083" i="8" s="1" a="1"/>
  <c r="D6083" i="8" s="1"/>
  <c r="AK6075" i="8" a="1"/>
  <c r="AK6075" i="8" s="1"/>
  <c r="AK2251" i="8" a="1"/>
  <c r="AK2251" i="8" s="1"/>
  <c r="D2251" i="8" s="1" a="1"/>
  <c r="D2251" i="8" s="1"/>
  <c r="AK2243" i="8" a="1"/>
  <c r="AK2243" i="8" s="1"/>
  <c r="D2243" i="8" s="1" a="1"/>
  <c r="D2243" i="8" s="1"/>
  <c r="AK2235" i="8" a="1"/>
  <c r="AK2235" i="8" s="1"/>
  <c r="AK1403" i="8" a="1"/>
  <c r="AK1403" i="8" s="1"/>
  <c r="D1403" i="8" s="1" a="1"/>
  <c r="D1403" i="8" s="1"/>
  <c r="AK5401" i="8" a="1"/>
  <c r="AK5401" i="8" s="1"/>
  <c r="AK5393" i="8" a="1"/>
  <c r="AK5393" i="8" s="1"/>
  <c r="AK6798" i="8" a="1"/>
  <c r="AK6798" i="8" s="1"/>
  <c r="AK6790" i="8" a="1"/>
  <c r="AK6790" i="8" s="1"/>
  <c r="AK6470" i="8" a="1"/>
  <c r="AK6470" i="8" s="1"/>
  <c r="AK6462" i="8" a="1"/>
  <c r="AK6462" i="8" s="1"/>
  <c r="AK7128" i="8" a="1"/>
  <c r="AK7128" i="8" s="1"/>
  <c r="AK7120" i="8" a="1"/>
  <c r="AK7120" i="8" s="1"/>
  <c r="AK7112" i="8" a="1"/>
  <c r="AK7112" i="8" s="1"/>
  <c r="AK7104" i="8" a="1"/>
  <c r="AK7104" i="8" s="1"/>
  <c r="AK7096" i="8" a="1"/>
  <c r="AK7096" i="8" s="1"/>
  <c r="AK3093" i="8" a="1"/>
  <c r="AK3093" i="8" s="1"/>
  <c r="AK3085" i="8" a="1"/>
  <c r="AK3085" i="8" s="1"/>
  <c r="AK3328" i="8" a="1"/>
  <c r="AK3328" i="8" s="1"/>
  <c r="AK4220" i="8" a="1"/>
  <c r="AK4220" i="8" s="1"/>
  <c r="D4220" i="8" s="1" a="1"/>
  <c r="D4220" i="8" s="1"/>
  <c r="AK4212" i="8" a="1"/>
  <c r="AK4212" i="8" s="1"/>
  <c r="AK1884" i="8" a="1"/>
  <c r="AK1884" i="8" s="1"/>
  <c r="AK7681" i="8" a="1"/>
  <c r="AK7681" i="8" s="1"/>
  <c r="AK8651" i="8" a="1"/>
  <c r="AK8651" i="8" s="1"/>
  <c r="D8651" i="8" s="1" a="1"/>
  <c r="D8651" i="8" s="1"/>
  <c r="AK8643" i="8" a="1"/>
  <c r="AK8643" i="8" s="1"/>
  <c r="AK3417" i="8" a="1"/>
  <c r="AK3417" i="8" s="1"/>
  <c r="D3417" i="8" s="1" a="1"/>
  <c r="D3417" i="8" s="1"/>
  <c r="AK3409" i="8" a="1"/>
  <c r="AK3409" i="8" s="1"/>
  <c r="AK7760" i="8" a="1"/>
  <c r="AK7760" i="8" s="1"/>
  <c r="D7760" i="8" s="1" a="1"/>
  <c r="D7760" i="8" s="1"/>
  <c r="AK1698" i="8" a="1"/>
  <c r="AK1698" i="8" s="1"/>
  <c r="AK1690" i="8" a="1"/>
  <c r="AK1690" i="8" s="1"/>
  <c r="AK7909" i="8" a="1"/>
  <c r="AK7909" i="8" s="1"/>
  <c r="AK6037" i="8" a="1"/>
  <c r="AK6037" i="8" s="1"/>
  <c r="AK3346" i="8" a="1"/>
  <c r="AK3346" i="8" s="1"/>
  <c r="AK2768" i="8" a="1"/>
  <c r="AK2768" i="8" s="1"/>
  <c r="D2768" i="8" s="1" a="1"/>
  <c r="D2768" i="8" s="1"/>
  <c r="AK2760" i="8" a="1"/>
  <c r="AK2760" i="8" s="1"/>
  <c r="AK2752" i="8" a="1"/>
  <c r="AK2752" i="8" s="1"/>
  <c r="AK1702" i="8" a="1"/>
  <c r="AK1702" i="8" s="1"/>
  <c r="D1702" i="8" s="1" a="1"/>
  <c r="D1702" i="8" s="1"/>
  <c r="AK644" i="8" a="1"/>
  <c r="AK644" i="8" s="1"/>
  <c r="AK637" i="8" a="1"/>
  <c r="AK637" i="8" s="1"/>
  <c r="AK3813" i="8" a="1"/>
  <c r="AK3813" i="8" s="1"/>
  <c r="AK1339" i="8" a="1"/>
  <c r="AK1339" i="8" s="1"/>
  <c r="AJ1332" i="8"/>
  <c r="AK1332" i="8" s="1" a="1"/>
  <c r="AK1332" i="8" s="1"/>
  <c r="D1332" i="8" s="1" a="1"/>
  <c r="D1332" i="8" s="1"/>
  <c r="AK1743" i="8" a="1"/>
  <c r="AK1743" i="8" s="1"/>
  <c r="AJ1736" i="8"/>
  <c r="AK1736" i="8" s="1" a="1"/>
  <c r="AK1736" i="8" s="1"/>
  <c r="D1736" i="8" s="1" a="1"/>
  <c r="D1736" i="8" s="1"/>
  <c r="AK843" i="8" a="1"/>
  <c r="AK843" i="8" s="1"/>
  <c r="AJ5894" i="8"/>
  <c r="AK5894" i="8" s="1" a="1"/>
  <c r="AK5894" i="8" s="1"/>
  <c r="D5894" i="8" s="1" a="1"/>
  <c r="D5894" i="8" s="1"/>
  <c r="AK6512" i="8" a="1"/>
  <c r="AK6512" i="8" s="1"/>
  <c r="AJ841" i="8"/>
  <c r="AK841" i="8" s="1" a="1"/>
  <c r="AK841" i="8" s="1"/>
  <c r="D841" i="8" s="1" a="1"/>
  <c r="D841" i="8" s="1"/>
  <c r="AK2169" i="8" a="1"/>
  <c r="AK2169" i="8" s="1"/>
  <c r="AJ2166" i="8"/>
  <c r="AK2166" i="8" s="1" a="1"/>
  <c r="AK2166" i="8" s="1"/>
  <c r="D2166" i="8" s="1" a="1"/>
  <c r="D2166" i="8" s="1"/>
  <c r="AJ2163" i="8"/>
  <c r="AK2163" i="8" s="1" a="1"/>
  <c r="AK2163" i="8" s="1"/>
  <c r="D2163" i="8" s="1" a="1"/>
  <c r="D2163" i="8" s="1"/>
  <c r="AK1311" i="8" a="1"/>
  <c r="AK1311" i="8" s="1"/>
  <c r="D1311" i="8" s="1" a="1"/>
  <c r="D1311" i="8" s="1"/>
  <c r="AJ1308" i="8"/>
  <c r="AK1308" i="8" s="1" a="1"/>
  <c r="AK1308" i="8" s="1"/>
  <c r="D1308" i="8" s="1" a="1"/>
  <c r="D1308" i="8" s="1"/>
  <c r="AK4084" i="8" a="1"/>
  <c r="AK4084" i="8" s="1"/>
  <c r="D4084" i="8" s="1" a="1"/>
  <c r="D4084" i="8" s="1"/>
  <c r="AK7706" i="8" a="1"/>
  <c r="AK7706" i="8" s="1"/>
  <c r="AK1664" i="8" a="1"/>
  <c r="AK1664" i="8" s="1"/>
  <c r="AK4617" i="8" a="1"/>
  <c r="AK4617" i="8" s="1"/>
  <c r="AK1180" i="8" a="1"/>
  <c r="AK1180" i="8" s="1"/>
  <c r="D1180" i="8" s="1" a="1"/>
  <c r="D1180" i="8" s="1"/>
  <c r="AK4639" i="8" a="1"/>
  <c r="AK4639" i="8" s="1"/>
  <c r="AK6102" i="8" a="1"/>
  <c r="AK6102" i="8" s="1"/>
  <c r="AK6094" i="8" a="1"/>
  <c r="AK6094" i="8" s="1"/>
  <c r="AK6086" i="8" a="1"/>
  <c r="AK6086" i="8" s="1"/>
  <c r="AK6078" i="8" a="1"/>
  <c r="AK6078" i="8" s="1"/>
  <c r="AK2254" i="8" a="1"/>
  <c r="AK2254" i="8" s="1"/>
  <c r="AK2246" i="8" a="1"/>
  <c r="AK2246" i="8" s="1"/>
  <c r="AK2238" i="8" a="1"/>
  <c r="AK2238" i="8" s="1"/>
  <c r="AK4766" i="8" a="1"/>
  <c r="AK4766" i="8" s="1"/>
  <c r="AK1398" i="8" a="1"/>
  <c r="AK1398" i="8" s="1"/>
  <c r="D1398" i="8" s="1" a="1"/>
  <c r="D1398" i="8" s="1"/>
  <c r="AK5396" i="8" a="1"/>
  <c r="AK5396" i="8" s="1"/>
  <c r="D5396" i="8" s="1" a="1"/>
  <c r="D5396" i="8" s="1"/>
  <c r="AK6801" i="8" a="1"/>
  <c r="AK6801" i="8" s="1"/>
  <c r="AK6793" i="8" a="1"/>
  <c r="AK6793" i="8" s="1"/>
  <c r="D6793" i="8" s="1" a="1"/>
  <c r="D6793" i="8" s="1"/>
  <c r="AK2771" i="8" a="1"/>
  <c r="AK2771" i="8" s="1"/>
  <c r="AK2763" i="8" a="1"/>
  <c r="AK2763" i="8" s="1"/>
  <c r="D2763" i="8" s="1" a="1"/>
  <c r="D2763" i="8" s="1"/>
  <c r="AK2755" i="8" a="1"/>
  <c r="AK2755" i="8" s="1"/>
  <c r="AK2747" i="8" a="1"/>
  <c r="AK2747" i="8" s="1"/>
  <c r="AK1341" i="8" a="1"/>
  <c r="AK1341" i="8" s="1"/>
  <c r="AK1745" i="8" a="1"/>
  <c r="AK1745" i="8" s="1"/>
  <c r="AK1729" i="8" a="1"/>
  <c r="AK1729" i="8" s="1"/>
  <c r="AK6514" i="8" a="1"/>
  <c r="AK6514" i="8" s="1"/>
  <c r="AK834" i="8" a="1"/>
  <c r="AK834" i="8" s="1"/>
  <c r="AK1314" i="8" a="1"/>
  <c r="AK1314" i="8" s="1"/>
  <c r="AK2241" i="8" a="1"/>
  <c r="AK2241" i="8" s="1"/>
  <c r="D2241" i="8" s="1" a="1"/>
  <c r="D2241" i="8" s="1"/>
  <c r="AK2233" i="8" a="1"/>
  <c r="AK2233" i="8" s="1"/>
  <c r="D2233" i="8" s="1" a="1"/>
  <c r="D2233" i="8" s="1"/>
  <c r="AK1401" i="8" a="1"/>
  <c r="AK1401" i="8" s="1"/>
  <c r="AK5399" i="8" a="1"/>
  <c r="AK5399" i="8" s="1"/>
  <c r="D5399" i="8" s="1" a="1"/>
  <c r="D5399" i="8" s="1"/>
  <c r="AK5391" i="8" a="1"/>
  <c r="AK5391" i="8" s="1"/>
  <c r="AK6796" i="8" a="1"/>
  <c r="AK6796" i="8" s="1"/>
  <c r="D6796" i="8" s="1" a="1"/>
  <c r="D6796" i="8" s="1"/>
  <c r="AK6788" i="8" a="1"/>
  <c r="AK6788" i="8" s="1"/>
  <c r="AK6468" i="8" a="1"/>
  <c r="AK6468" i="8" s="1"/>
  <c r="D6468" i="8" s="1" a="1"/>
  <c r="D6468" i="8" s="1"/>
  <c r="AK1892" i="8" a="1"/>
  <c r="AK1892" i="8" s="1"/>
  <c r="AK7126" i="8" a="1"/>
  <c r="AK7126" i="8" s="1"/>
  <c r="D7126" i="8" s="1" a="1"/>
  <c r="D7126" i="8" s="1"/>
  <c r="AK7118" i="8" a="1"/>
  <c r="AK7118" i="8" s="1"/>
  <c r="AK7110" i="8" a="1"/>
  <c r="AK7110" i="8" s="1"/>
  <c r="AK7102" i="8" a="1"/>
  <c r="AK7102" i="8" s="1"/>
  <c r="AK7094" i="8" a="1"/>
  <c r="AK7094" i="8" s="1"/>
  <c r="AK3091" i="8" a="1"/>
  <c r="AK3091" i="8" s="1"/>
  <c r="AK3083" i="8" a="1"/>
  <c r="AK3083" i="8" s="1"/>
  <c r="AK3326" i="8" a="1"/>
  <c r="AK3326" i="8" s="1"/>
  <c r="D3326" i="8" s="1" a="1"/>
  <c r="D3326" i="8" s="1"/>
  <c r="AK4218" i="8" a="1"/>
  <c r="AK4218" i="8" s="1"/>
  <c r="AK1890" i="8" a="1"/>
  <c r="AK1890" i="8" s="1"/>
  <c r="AK7687" i="8" a="1"/>
  <c r="AK7687" i="8" s="1"/>
  <c r="D7687" i="8" s="1" a="1"/>
  <c r="D7687" i="8" s="1"/>
  <c r="AK7679" i="8" a="1"/>
  <c r="AK7679" i="8" s="1"/>
  <c r="AK8649" i="8" a="1"/>
  <c r="AK8649" i="8" s="1"/>
  <c r="D8649" i="8" s="1" a="1"/>
  <c r="D8649" i="8" s="1"/>
  <c r="AK1659" i="8" a="1"/>
  <c r="AK1659" i="8" s="1"/>
  <c r="AK3415" i="8" a="1"/>
  <c r="AK3415" i="8" s="1"/>
  <c r="AK7766" i="8" a="1"/>
  <c r="AK7766" i="8" s="1"/>
  <c r="AK7758" i="8" a="1"/>
  <c r="AK7758" i="8" s="1"/>
  <c r="AK1696" i="8" a="1"/>
  <c r="AK1696" i="8" s="1"/>
  <c r="AK7915" i="8" a="1"/>
  <c r="AK7915" i="8" s="1"/>
  <c r="AK7907" i="8" a="1"/>
  <c r="AK7907" i="8" s="1"/>
  <c r="AK6035" i="8" a="1"/>
  <c r="AK6035" i="8" s="1"/>
  <c r="AK2774" i="8" a="1"/>
  <c r="AK2774" i="8" s="1"/>
  <c r="AK2766" i="8" a="1"/>
  <c r="AK2766" i="8" s="1"/>
  <c r="AK2758" i="8" a="1"/>
  <c r="AK2758" i="8" s="1"/>
  <c r="D2758" i="8" s="1" a="1"/>
  <c r="D2758" i="8" s="1"/>
  <c r="AK2750" i="8" a="1"/>
  <c r="AK2750" i="8" s="1"/>
  <c r="D2750" i="8" s="1" a="1"/>
  <c r="D2750" i="8" s="1"/>
  <c r="AK1700" i="8" a="1"/>
  <c r="AK1700" i="8" s="1"/>
  <c r="D1700" i="8" s="1" a="1"/>
  <c r="D1700" i="8" s="1"/>
  <c r="AK642" i="8" a="1"/>
  <c r="AK642" i="8" s="1"/>
  <c r="AK639" i="8" a="1"/>
  <c r="AK639" i="8" s="1"/>
  <c r="AK1687" i="8" a="1"/>
  <c r="AK1687" i="8" s="1"/>
  <c r="AK1685" i="8" a="1"/>
  <c r="AK1685" i="8" s="1"/>
  <c r="AK1683" i="8" a="1"/>
  <c r="AK1683" i="8" s="1"/>
  <c r="AJ1336" i="8"/>
  <c r="AK1336" i="8" s="1" a="1"/>
  <c r="AK1336" i="8" s="1"/>
  <c r="AK1747" i="8" a="1"/>
  <c r="AK1747" i="8" s="1"/>
  <c r="AJ1740" i="8"/>
  <c r="AK1740" i="8" s="1" a="1"/>
  <c r="AK1740" i="8" s="1"/>
  <c r="D1740" i="8" s="1" a="1"/>
  <c r="D1740" i="8" s="1"/>
  <c r="AK1731" i="8" a="1"/>
  <c r="AK1731" i="8" s="1"/>
  <c r="AJ5898" i="8"/>
  <c r="AK5898" i="8" s="1" a="1"/>
  <c r="AK5898" i="8" s="1"/>
  <c r="D5898" i="8" s="1" a="1"/>
  <c r="D5898" i="8" s="1"/>
  <c r="AK6516" i="8" a="1"/>
  <c r="AK6516" i="8" s="1"/>
  <c r="AJ6509" i="8"/>
  <c r="AK6509" i="8" s="1" a="1"/>
  <c r="AK6509" i="8" s="1"/>
  <c r="D6509" i="8" s="1" a="1"/>
  <c r="D6509" i="8" s="1"/>
  <c r="AK836" i="8" a="1"/>
  <c r="AK836" i="8" s="1"/>
  <c r="AK1325" i="8" a="1"/>
  <c r="AK1325" i="8" s="1"/>
  <c r="AK1320" i="8" a="1"/>
  <c r="AK1320" i="8" s="1"/>
  <c r="AK3166" i="8" a="1"/>
  <c r="AK3166" i="8" s="1"/>
  <c r="AK7698" i="8" a="1"/>
  <c r="AK7698" i="8" s="1"/>
  <c r="AK5935" i="8" a="1"/>
  <c r="AK5935" i="8" s="1"/>
  <c r="AK4609" i="8" a="1"/>
  <c r="AK4609" i="8" s="1"/>
  <c r="AK5237" i="8" a="1"/>
  <c r="AK5237" i="8" s="1"/>
  <c r="AK4631" i="8" a="1"/>
  <c r="AK4631" i="8" s="1"/>
  <c r="AK638" i="8" a="1"/>
  <c r="AK638" i="8" s="1"/>
  <c r="AK3819" i="8" a="1"/>
  <c r="AK3819" i="8" s="1"/>
  <c r="AK3817" i="8" a="1"/>
  <c r="AK3817" i="8" s="1"/>
  <c r="AK3815" i="8" a="1"/>
  <c r="AK3815" i="8" s="1"/>
  <c r="AK1686" i="8" a="1"/>
  <c r="AK1686" i="8" s="1"/>
  <c r="D1686" i="8" s="1" a="1"/>
  <c r="D1686" i="8" s="1"/>
  <c r="AJ1333" i="8"/>
  <c r="AK1333" i="8" s="1" a="1"/>
  <c r="AK1333" i="8" s="1"/>
  <c r="D1333" i="8" s="1" a="1"/>
  <c r="D1333" i="8" s="1"/>
  <c r="AK1329" i="8" a="1"/>
  <c r="AK1329" i="8" s="1"/>
  <c r="D1329" i="8" s="1" a="1"/>
  <c r="D1329" i="8" s="1"/>
  <c r="AJ1737" i="8"/>
  <c r="AK1737" i="8" s="1" a="1"/>
  <c r="AK1737" i="8" s="1"/>
  <c r="D1737" i="8" s="1" a="1"/>
  <c r="D1737" i="8" s="1"/>
  <c r="AK1733" i="8" a="1"/>
  <c r="AK1733" i="8" s="1"/>
  <c r="AJ5895" i="8"/>
  <c r="AK5895" i="8" s="1" a="1"/>
  <c r="AK5895" i="8" s="1"/>
  <c r="D5895" i="8" s="1" a="1"/>
  <c r="D5895" i="8" s="1"/>
  <c r="AK6518" i="8" a="1"/>
  <c r="AK6518" i="8" s="1"/>
  <c r="D6518" i="8" s="1" a="1"/>
  <c r="D6518" i="8" s="1"/>
  <c r="AJ842" i="8"/>
  <c r="AK842" i="8" s="1" a="1"/>
  <c r="AK842" i="8" s="1"/>
  <c r="D842" i="8" s="1" a="1"/>
  <c r="D842" i="8" s="1"/>
  <c r="AK838" i="8" a="1"/>
  <c r="AK838" i="8" s="1"/>
  <c r="AK3814" i="8" a="1"/>
  <c r="AK3814" i="8" s="1"/>
  <c r="AJ1340" i="8"/>
  <c r="AK1340" i="8" s="1" a="1"/>
  <c r="AK1340" i="8" s="1"/>
  <c r="D1340" i="8" s="1" a="1"/>
  <c r="D1340" i="8" s="1"/>
  <c r="AK1331" i="8" a="1"/>
  <c r="AK1331" i="8" s="1"/>
  <c r="AJ1744" i="8"/>
  <c r="AK1744" i="8" s="1" a="1"/>
  <c r="AK1744" i="8" s="1"/>
  <c r="D1744" i="8" s="1" a="1"/>
  <c r="D1744" i="8" s="1"/>
  <c r="AK1735" i="8" a="1"/>
  <c r="AK1735" i="8" s="1"/>
  <c r="AJ1728" i="8"/>
  <c r="AK1728" i="8" s="1" a="1"/>
  <c r="AK1728" i="8" s="1"/>
  <c r="D1728" i="8" s="1" a="1"/>
  <c r="D1728" i="8" s="1"/>
  <c r="AK6520" i="8" a="1"/>
  <c r="AK6520" i="8" s="1"/>
  <c r="D6520" i="8" s="1" a="1"/>
  <c r="D6520" i="8" s="1"/>
  <c r="AJ6513" i="8"/>
  <c r="AK6513" i="8" s="1" a="1"/>
  <c r="AK6513" i="8" s="1"/>
  <c r="D6513" i="8" s="1" a="1"/>
  <c r="D6513" i="8" s="1"/>
  <c r="AK840" i="8" a="1"/>
  <c r="AK840" i="8" s="1"/>
  <c r="D840" i="8" s="1" a="1"/>
  <c r="D840" i="8" s="1"/>
  <c r="AK2164" i="8" a="1"/>
  <c r="AK2164" i="8" s="1"/>
  <c r="D2164" i="8" s="1" a="1"/>
  <c r="D2164" i="8" s="1"/>
  <c r="AK1322" i="8" a="1"/>
  <c r="AK1322" i="8" s="1"/>
  <c r="AJ1319" i="8"/>
  <c r="AK1319" i="8" s="1" a="1"/>
  <c r="AK1319" i="8" s="1"/>
  <c r="D1319" i="8" s="1" a="1"/>
  <c r="D1319" i="8" s="1"/>
  <c r="AJ1316" i="8"/>
  <c r="AK1316" i="8" s="1" a="1"/>
  <c r="AK1316" i="8" s="1"/>
  <c r="D1316" i="8" s="1" a="1"/>
  <c r="D1316" i="8" s="1"/>
  <c r="AK3468" i="8" a="1"/>
  <c r="AK3468" i="8" s="1"/>
  <c r="D3468" i="8" s="1" a="1"/>
  <c r="D3468" i="8" s="1"/>
  <c r="AK831" i="8" a="1"/>
  <c r="AK831" i="8" s="1"/>
  <c r="AK1680" i="8" a="1"/>
  <c r="AK1680" i="8" s="1"/>
  <c r="AK5927" i="8" a="1"/>
  <c r="AK5927" i="8" s="1"/>
  <c r="AK1196" i="8" a="1"/>
  <c r="AK1196" i="8" s="1"/>
  <c r="AK4655" i="8" a="1"/>
  <c r="AK4655" i="8" s="1"/>
  <c r="AK8161" i="8" a="1"/>
  <c r="AK8161" i="8" s="1"/>
  <c r="AJ2168" i="8"/>
  <c r="AK2168" i="8" s="1" a="1"/>
  <c r="AK2168" i="8" s="1"/>
  <c r="D2168" i="8" s="1" a="1"/>
  <c r="D2168" i="8" s="1"/>
  <c r="AJ1170" i="8"/>
  <c r="AK1170" i="8" s="1" a="1"/>
  <c r="AK1170" i="8" s="1"/>
  <c r="D1170" i="8" s="1" a="1"/>
  <c r="D1170" i="8" s="1"/>
  <c r="AJ1321" i="8"/>
  <c r="AK1321" i="8" s="1" a="1"/>
  <c r="AK1321" i="8" s="1"/>
  <c r="D1321" i="8" s="1" a="1"/>
  <c r="D1321" i="8" s="1"/>
  <c r="AJ1313" i="8"/>
  <c r="AK1313" i="8" s="1" a="1"/>
  <c r="AK1313" i="8" s="1"/>
  <c r="D1313" i="8" s="1" a="1"/>
  <c r="D1313" i="8" s="1"/>
  <c r="AJ3470" i="8"/>
  <c r="AK3470" i="8" s="1" a="1"/>
  <c r="AK3470" i="8" s="1"/>
  <c r="D3470" i="8" s="1" a="1"/>
  <c r="D3470" i="8" s="1"/>
  <c r="AK3465" i="8" a="1"/>
  <c r="AK3465" i="8" s="1"/>
  <c r="AJ1391" i="8"/>
  <c r="AK1391" i="8" s="1" a="1"/>
  <c r="AK1391" i="8" s="1"/>
  <c r="D1391" i="8" s="1" a="1"/>
  <c r="D1391" i="8" s="1"/>
  <c r="AK1386" i="8" a="1"/>
  <c r="AK1386" i="8" s="1"/>
  <c r="AJ1383" i="8"/>
  <c r="AK1383" i="8" s="1" a="1"/>
  <c r="AK1383" i="8" s="1"/>
  <c r="D1383" i="8" s="1" a="1"/>
  <c r="D1383" i="8" s="1"/>
  <c r="AK6506" i="8" a="1"/>
  <c r="AK6506" i="8" s="1"/>
  <c r="AJ3168" i="8"/>
  <c r="AK3168" i="8" s="1" a="1"/>
  <c r="AK3168" i="8" s="1"/>
  <c r="D3168" i="8" s="1" a="1"/>
  <c r="D3168" i="8" s="1"/>
  <c r="AK3163" i="8" a="1"/>
  <c r="AK3163" i="8" s="1"/>
  <c r="AJ833" i="8"/>
  <c r="AK833" i="8" s="1" a="1"/>
  <c r="AK833" i="8" s="1"/>
  <c r="D833" i="8" s="1" a="1"/>
  <c r="D833" i="8" s="1"/>
  <c r="AK828" i="8" a="1"/>
  <c r="AK828" i="8" s="1"/>
  <c r="AJ825" i="8"/>
  <c r="AK825" i="8" s="1" a="1"/>
  <c r="AK825" i="8" s="1"/>
  <c r="D825" i="8" s="1" a="1"/>
  <c r="D825" i="8" s="1"/>
  <c r="AK7711" i="8" a="1"/>
  <c r="AK7711" i="8" s="1"/>
  <c r="AJ7708" i="8"/>
  <c r="AK7708" i="8" s="1" a="1"/>
  <c r="AK7708" i="8" s="1"/>
  <c r="D7708" i="8" s="1" a="1"/>
  <c r="D7708" i="8" s="1"/>
  <c r="AK7703" i="8" a="1"/>
  <c r="AK7703" i="8" s="1"/>
  <c r="AJ7700" i="8"/>
  <c r="AK7700" i="8" s="1" a="1"/>
  <c r="AK7700" i="8" s="1"/>
  <c r="D7700" i="8" s="1" a="1"/>
  <c r="D7700" i="8" s="1"/>
  <c r="AK8027" i="8" a="1"/>
  <c r="AK8027" i="8" s="1"/>
  <c r="AJ1995" i="8"/>
  <c r="AK1995" i="8" s="1" a="1"/>
  <c r="AK1995" i="8" s="1"/>
  <c r="D1995" i="8" s="1" a="1"/>
  <c r="D1995" i="8" s="1"/>
  <c r="AK1677" i="8" a="1"/>
  <c r="AK1677" i="8" s="1"/>
  <c r="AJ1674" i="8"/>
  <c r="AK1674" i="8" s="1" a="1"/>
  <c r="AK1674" i="8" s="1"/>
  <c r="D1674" i="8" s="1" a="1"/>
  <c r="D1674" i="8" s="1"/>
  <c r="AK1669" i="8" a="1"/>
  <c r="AK1669" i="8" s="1"/>
  <c r="AJ1666" i="8"/>
  <c r="AK1666" i="8" s="1" a="1"/>
  <c r="AK1666" i="8" s="1"/>
  <c r="D1666" i="8" s="1" a="1"/>
  <c r="D1666" i="8" s="1"/>
  <c r="AK1661" i="8" a="1"/>
  <c r="AK1661" i="8" s="1"/>
  <c r="AJ5937" i="8"/>
  <c r="AK5937" i="8" s="1" a="1"/>
  <c r="AK5937" i="8" s="1"/>
  <c r="D5937" i="8" s="1" a="1"/>
  <c r="D5937" i="8" s="1"/>
  <c r="AK5932" i="8" a="1"/>
  <c r="AK5932" i="8" s="1"/>
  <c r="AJ5929" i="8"/>
  <c r="AK5929" i="8" s="1" a="1"/>
  <c r="AK5929" i="8" s="1"/>
  <c r="D5929" i="8" s="1" a="1"/>
  <c r="D5929" i="8" s="1"/>
  <c r="AK3239" i="8" a="1"/>
  <c r="AK3239" i="8" s="1"/>
  <c r="AJ3236" i="8"/>
  <c r="AK3236" i="8" s="1" a="1"/>
  <c r="AK3236" i="8" s="1"/>
  <c r="D3236" i="8" s="1" a="1"/>
  <c r="D3236" i="8" s="1"/>
  <c r="AK812" i="8" a="1"/>
  <c r="AK812" i="8" s="1"/>
  <c r="AJ809" i="8"/>
  <c r="AK809" i="8" s="1" a="1"/>
  <c r="AK809" i="8" s="1"/>
  <c r="D809" i="8" s="1" a="1"/>
  <c r="D809" i="8" s="1"/>
  <c r="AK4614" i="8" a="1"/>
  <c r="AK4614" i="8" s="1"/>
  <c r="AJ4611" i="8"/>
  <c r="AK4611" i="8" s="1" a="1"/>
  <c r="AK4611" i="8" s="1"/>
  <c r="D4611" i="8" s="1" a="1"/>
  <c r="D4611" i="8" s="1"/>
  <c r="AK4606" i="8" a="1"/>
  <c r="AK4606" i="8" s="1"/>
  <c r="AJ1198" i="8"/>
  <c r="AK1198" i="8" s="1" a="1"/>
  <c r="AK1198" i="8" s="1"/>
  <c r="D1198" i="8" s="1" a="1"/>
  <c r="D1198" i="8" s="1"/>
  <c r="AK1193" i="8" a="1"/>
  <c r="AK1193" i="8" s="1"/>
  <c r="AJ1190" i="8"/>
  <c r="AK1190" i="8" s="1" a="1"/>
  <c r="AK1190" i="8" s="1"/>
  <c r="D1190" i="8" s="1" a="1"/>
  <c r="D1190" i="8" s="1"/>
  <c r="AK1185" i="8" a="1"/>
  <c r="AK1185" i="8" s="1"/>
  <c r="AJ1182" i="8"/>
  <c r="AK1182" i="8" s="1" a="1"/>
  <c r="AK1182" i="8" s="1"/>
  <c r="D1182" i="8" s="1" a="1"/>
  <c r="D1182" i="8" s="1"/>
  <c r="AK5242" i="8" a="1"/>
  <c r="AK5242" i="8" s="1"/>
  <c r="AJ5239" i="8"/>
  <c r="AK5239" i="8" s="1" a="1"/>
  <c r="AK5239" i="8" s="1"/>
  <c r="D5239" i="8" s="1" a="1"/>
  <c r="D5239" i="8" s="1"/>
  <c r="AK5234" i="8" a="1"/>
  <c r="AK5234" i="8" s="1"/>
  <c r="AJ4657" i="8"/>
  <c r="AK4657" i="8" s="1" a="1"/>
  <c r="AK4657" i="8" s="1"/>
  <c r="D4657" i="8" s="1" a="1"/>
  <c r="D4657" i="8" s="1"/>
  <c r="AK4652" i="8" a="1"/>
  <c r="AK4652" i="8" s="1"/>
  <c r="AJ4649" i="8"/>
  <c r="AK4649" i="8" s="1" a="1"/>
  <c r="AK4649" i="8" s="1"/>
  <c r="D4649" i="8" s="1" a="1"/>
  <c r="D4649" i="8" s="1"/>
  <c r="AK4644" i="8" a="1"/>
  <c r="AK4644" i="8" s="1"/>
  <c r="AJ4641" i="8"/>
  <c r="AK4641" i="8" s="1" a="1"/>
  <c r="AK4641" i="8" s="1"/>
  <c r="AK4636" i="8" a="1"/>
  <c r="AK4636" i="8" s="1"/>
  <c r="AJ4633" i="8"/>
  <c r="AK4633" i="8" s="1" a="1"/>
  <c r="AK4633" i="8" s="1"/>
  <c r="D4633" i="8" s="1" a="1"/>
  <c r="D4633" i="8" s="1"/>
  <c r="AK4628" i="8" a="1"/>
  <c r="AK4628" i="8" s="1"/>
  <c r="AJ8163" i="8"/>
  <c r="AK8163" i="8" s="1" a="1"/>
  <c r="AK8163" i="8" s="1"/>
  <c r="D8163" i="8" s="1" a="1"/>
  <c r="D8163" i="8" s="1"/>
  <c r="AK8158" i="8" a="1"/>
  <c r="AK8158" i="8" s="1"/>
  <c r="AJ8155" i="8"/>
  <c r="AK8155" i="8" s="1" a="1"/>
  <c r="AK8155" i="8" s="1"/>
  <c r="D8155" i="8" s="1" a="1"/>
  <c r="D8155" i="8" s="1"/>
  <c r="AK8150" i="8" a="1"/>
  <c r="AK8150" i="8" s="1"/>
  <c r="AJ8139" i="8"/>
  <c r="AK8139" i="8" s="1" a="1"/>
  <c r="AK8139" i="8" s="1"/>
  <c r="D8139" i="8" s="1" a="1"/>
  <c r="D8139" i="8" s="1"/>
  <c r="AJ8617" i="8"/>
  <c r="AK8617" i="8" s="1" a="1"/>
  <c r="AK8617" i="8" s="1"/>
  <c r="D8617" i="8" s="1" a="1"/>
  <c r="D8617" i="8" s="1"/>
  <c r="AJ8601" i="8"/>
  <c r="AK8601" i="8" s="1" a="1"/>
  <c r="AK8601" i="8" s="1"/>
  <c r="AJ8585" i="8"/>
  <c r="AK8585" i="8" s="1" a="1"/>
  <c r="AK8585" i="8" s="1"/>
  <c r="D8585" i="8" s="1" a="1"/>
  <c r="D8585" i="8" s="1"/>
  <c r="AK8580" i="8" a="1"/>
  <c r="AK8580" i="8" s="1"/>
  <c r="AJ8317" i="8"/>
  <c r="AK8317" i="8" s="1" a="1"/>
  <c r="AK8317" i="8" s="1"/>
  <c r="D8317" i="8" s="1" a="1"/>
  <c r="D8317" i="8" s="1"/>
  <c r="AJ8301" i="8"/>
  <c r="AK8301" i="8" s="1" a="1"/>
  <c r="AK8301" i="8" s="1"/>
  <c r="D8301" i="8" s="1" a="1"/>
  <c r="D8301" i="8" s="1"/>
  <c r="AJ8289" i="8"/>
  <c r="AK8289" i="8" s="1" a="1"/>
  <c r="AK8289" i="8" s="1"/>
  <c r="D8289" i="8" s="1" a="1"/>
  <c r="D8289" i="8" s="1"/>
  <c r="AK4703" i="8" a="1"/>
  <c r="AK4703" i="8" s="1"/>
  <c r="AJ4695" i="8"/>
  <c r="AK4695" i="8" s="1" a="1"/>
  <c r="AK4695" i="8" s="1"/>
  <c r="D4695" i="8" s="1" a="1"/>
  <c r="D4695" i="8" s="1"/>
  <c r="AK2272" i="8" a="1"/>
  <c r="AK2272" i="8" s="1"/>
  <c r="D2272" i="8" s="1" a="1"/>
  <c r="D2272" i="8" s="1"/>
  <c r="AJ1353" i="8"/>
  <c r="AK1353" i="8" s="1" a="1"/>
  <c r="AK1353" i="8" s="1"/>
  <c r="D1353" i="8" s="1" a="1"/>
  <c r="D1353" i="8" s="1"/>
  <c r="AK1726" i="8" a="1"/>
  <c r="AK1726" i="8" s="1"/>
  <c r="AK6156" i="8" a="1"/>
  <c r="AK6156" i="8" s="1"/>
  <c r="AK6231" i="8" a="1"/>
  <c r="AK6231" i="8" s="1"/>
  <c r="D6231" i="8" s="1" a="1"/>
  <c r="D6231" i="8" s="1"/>
  <c r="AK7174" i="8" a="1"/>
  <c r="AK7174" i="8" s="1"/>
  <c r="D7174" i="8" s="1" a="1"/>
  <c r="D7174" i="8" s="1"/>
  <c r="AK3563" i="8" a="1"/>
  <c r="AK3563" i="8" s="1"/>
  <c r="D3563" i="8" s="1" a="1"/>
  <c r="D3563" i="8" s="1"/>
  <c r="AJ7637" i="8"/>
  <c r="AK7637" i="8" s="1" a="1"/>
  <c r="AK7637" i="8" s="1"/>
  <c r="D7637" i="8" s="1" a="1"/>
  <c r="D7637" i="8" s="1"/>
  <c r="AJ6951" i="8"/>
  <c r="AK6951" i="8" s="1" a="1"/>
  <c r="AK6951" i="8" s="1"/>
  <c r="D6951" i="8" s="1" a="1"/>
  <c r="D6951" i="8" s="1"/>
  <c r="AK8149" i="8" a="1"/>
  <c r="AK8149" i="8" s="1"/>
  <c r="AK8136" i="8" a="1"/>
  <c r="AK8136" i="8" s="1"/>
  <c r="AK8614" i="8" a="1"/>
  <c r="AK8614" i="8" s="1"/>
  <c r="D8614" i="8" s="1" a="1"/>
  <c r="D8614" i="8" s="1"/>
  <c r="AK8598" i="8" a="1"/>
  <c r="AK8598" i="8" s="1"/>
  <c r="D8598" i="8" s="1" a="1"/>
  <c r="D8598" i="8" s="1"/>
  <c r="AK8582" i="8" a="1"/>
  <c r="AK8582" i="8" s="1"/>
  <c r="D8582" i="8" s="1" a="1"/>
  <c r="D8582" i="8" s="1"/>
  <c r="AK8314" i="8" a="1"/>
  <c r="AK8314" i="8" s="1"/>
  <c r="D8314" i="8" s="1" a="1"/>
  <c r="D8314" i="8" s="1"/>
  <c r="AK8298" i="8" a="1"/>
  <c r="AK8298" i="8" s="1"/>
  <c r="AK8286" i="8" a="1"/>
  <c r="AK8286" i="8" s="1"/>
  <c r="D8286" i="8" s="1" a="1"/>
  <c r="D8286" i="8" s="1"/>
  <c r="AJ4713" i="8"/>
  <c r="AK4713" i="8" s="1" a="1"/>
  <c r="AK4713" i="8" s="1"/>
  <c r="D4713" i="8" s="1" a="1"/>
  <c r="D4713" i="8" s="1"/>
  <c r="AJ4708" i="8"/>
  <c r="AK4708" i="8" s="1" a="1"/>
  <c r="AK4708" i="8" s="1"/>
  <c r="D4708" i="8" s="1" a="1"/>
  <c r="D4708" i="8" s="1"/>
  <c r="AJ2269" i="8"/>
  <c r="AK2269" i="8" s="1" a="1"/>
  <c r="AK2269" i="8" s="1"/>
  <c r="D2269" i="8" s="1" a="1"/>
  <c r="D2269" i="8" s="1"/>
  <c r="AK5414" i="8" a="1"/>
  <c r="AK5414" i="8" s="1"/>
  <c r="AJ1723" i="8"/>
  <c r="AK1723" i="8" s="1" a="1"/>
  <c r="AK1723" i="8" s="1"/>
  <c r="D1723" i="8" s="1" a="1"/>
  <c r="D1723" i="8" s="1"/>
  <c r="AJ6153" i="8"/>
  <c r="AK6153" i="8" s="1" a="1"/>
  <c r="AK6153" i="8" s="1"/>
  <c r="D6153" i="8" s="1" a="1"/>
  <c r="D6153" i="8" s="1"/>
  <c r="AJ6228" i="8"/>
  <c r="AK6228" i="8" s="1" a="1"/>
  <c r="AK6228" i="8" s="1"/>
  <c r="D6228" i="8" s="1" a="1"/>
  <c r="D6228" i="8" s="1"/>
  <c r="AJ2044" i="8"/>
  <c r="AK2044" i="8" s="1" a="1"/>
  <c r="AK2044" i="8" s="1"/>
  <c r="D2044" i="8" s="1" a="1"/>
  <c r="D2044" i="8" s="1"/>
  <c r="AJ3062" i="8"/>
  <c r="AK3062" i="8" s="1" a="1"/>
  <c r="AK3062" i="8" s="1"/>
  <c r="D3062" i="8" s="1" a="1"/>
  <c r="D3062" i="8" s="1"/>
  <c r="AJ8422" i="8"/>
  <c r="AK8422" i="8" s="1" a="1"/>
  <c r="AK8422" i="8" s="1"/>
  <c r="D8422" i="8" s="1" a="1"/>
  <c r="D8422" i="8" s="1"/>
  <c r="AJ8373" i="8"/>
  <c r="AK8373" i="8" s="1" a="1"/>
  <c r="AK8373" i="8" s="1"/>
  <c r="AJ7642" i="8"/>
  <c r="AK7642" i="8" s="1" a="1"/>
  <c r="AK7642" i="8" s="1"/>
  <c r="D7642" i="8" s="1" a="1"/>
  <c r="D7642" i="8" s="1"/>
  <c r="AJ6627" i="8"/>
  <c r="AK6627" i="8" s="1" a="1"/>
  <c r="AK6627" i="8" s="1"/>
  <c r="D6627" i="8" s="1" a="1"/>
  <c r="D6627" i="8" s="1"/>
  <c r="AJ801" i="8"/>
  <c r="AK801" i="8" s="1" a="1"/>
  <c r="AK801" i="8" s="1"/>
  <c r="D801" i="8" s="1" a="1"/>
  <c r="D801" i="8" s="1"/>
  <c r="AJ8143" i="8"/>
  <c r="AK8143" i="8" s="1" a="1"/>
  <c r="AK8143" i="8" s="1"/>
  <c r="D8143" i="8" s="1" a="1"/>
  <c r="D8143" i="8" s="1"/>
  <c r="AJ7944" i="8"/>
  <c r="AK7944" i="8" s="1" a="1"/>
  <c r="AK7944" i="8" s="1"/>
  <c r="D7944" i="8" s="1" a="1"/>
  <c r="D7944" i="8" s="1"/>
  <c r="AJ8605" i="8"/>
  <c r="AK8605" i="8" s="1" a="1"/>
  <c r="AK8605" i="8" s="1"/>
  <c r="D8605" i="8" s="1" a="1"/>
  <c r="D8605" i="8" s="1"/>
  <c r="AJ8589" i="8"/>
  <c r="AK8589" i="8" s="1" a="1"/>
  <c r="AK8589" i="8" s="1"/>
  <c r="D8589" i="8" s="1" a="1"/>
  <c r="D8589" i="8" s="1"/>
  <c r="AJ8321" i="8"/>
  <c r="AK8321" i="8" s="1" a="1"/>
  <c r="AK8321" i="8" s="1"/>
  <c r="D8321" i="8" s="1" a="1"/>
  <c r="D8321" i="8" s="1"/>
  <c r="AJ8305" i="8"/>
  <c r="AK8305" i="8" s="1" a="1"/>
  <c r="AK8305" i="8" s="1"/>
  <c r="D8305" i="8" s="1" a="1"/>
  <c r="D8305" i="8" s="1"/>
  <c r="AJ4720" i="8"/>
  <c r="AK4720" i="8" s="1" a="1"/>
  <c r="AK4720" i="8" s="1"/>
  <c r="D4720" i="8" s="1" a="1"/>
  <c r="D4720" i="8" s="1"/>
  <c r="AK4715" i="8" a="1"/>
  <c r="AK4715" i="8" s="1"/>
  <c r="AJ4692" i="8"/>
  <c r="AK4692" i="8" s="1" a="1"/>
  <c r="AK4692" i="8" s="1"/>
  <c r="D4692" i="8" s="1" a="1"/>
  <c r="D4692" i="8" s="1"/>
  <c r="AK1344" i="8" a="1"/>
  <c r="AK1344" i="8" s="1"/>
  <c r="AK2157" i="8" a="1"/>
  <c r="AK2157" i="8" s="1"/>
  <c r="D2157" i="8" s="1" a="1"/>
  <c r="D2157" i="8" s="1"/>
  <c r="AJ2152" i="8"/>
  <c r="AK2152" i="8" s="1" a="1"/>
  <c r="AK2152" i="8" s="1"/>
  <c r="D2152" i="8" s="1" a="1"/>
  <c r="D2152" i="8" s="1"/>
  <c r="AK2963" i="8" a="1"/>
  <c r="AK2963" i="8" s="1"/>
  <c r="AK788" i="8" a="1"/>
  <c r="AK788" i="8" s="1"/>
  <c r="AK3491" i="8" a="1"/>
  <c r="AK3491" i="8" s="1"/>
  <c r="AK7182" i="8" a="1"/>
  <c r="AK7182" i="8" s="1"/>
  <c r="D7182" i="8" s="1" a="1"/>
  <c r="D7182" i="8" s="1"/>
  <c r="AK3571" i="8" a="1"/>
  <c r="AK3571" i="8" s="1"/>
  <c r="D3571" i="8" s="1" a="1"/>
  <c r="D3571" i="8" s="1"/>
  <c r="AK3632" i="8" a="1"/>
  <c r="AK3632" i="8" s="1"/>
  <c r="D3632" i="8" s="1" a="1"/>
  <c r="D3632" i="8" s="1"/>
  <c r="AK8384" i="8" a="1"/>
  <c r="AK8384" i="8" s="1"/>
  <c r="D8384" i="8" s="1" a="1"/>
  <c r="D8384" i="8" s="1"/>
  <c r="AJ1412" i="8"/>
  <c r="AK1412" i="8" s="1" a="1"/>
  <c r="AK1412" i="8" s="1"/>
  <c r="D1412" i="8" s="1" a="1"/>
  <c r="D1412" i="8" s="1"/>
  <c r="AJ8293" i="8"/>
  <c r="AK8293" i="8" s="1" a="1"/>
  <c r="AK8293" i="8" s="1"/>
  <c r="D8293" i="8" s="1" a="1"/>
  <c r="D8293" i="8" s="1"/>
  <c r="AJ4705" i="8"/>
  <c r="AK4705" i="8" s="1" a="1"/>
  <c r="AK4705" i="8" s="1"/>
  <c r="D4705" i="8" s="1" a="1"/>
  <c r="D4705" i="8" s="1"/>
  <c r="AJ4700" i="8"/>
  <c r="AK4700" i="8" s="1" a="1"/>
  <c r="AK4700" i="8" s="1"/>
  <c r="D4700" i="8" s="1" a="1"/>
  <c r="D4700" i="8" s="1"/>
  <c r="AJ4080" i="8"/>
  <c r="AK4080" i="8" s="1" a="1"/>
  <c r="AK4080" i="8" s="1"/>
  <c r="D4080" i="8" s="1" a="1"/>
  <c r="D4080" i="8" s="1"/>
  <c r="AJ785" i="8"/>
  <c r="AK785" i="8" s="1" a="1"/>
  <c r="AK785" i="8" s="1"/>
  <c r="D785" i="8" s="1" a="1"/>
  <c r="D785" i="8" s="1"/>
  <c r="AJ6236" i="8"/>
  <c r="AK6236" i="8" s="1" a="1"/>
  <c r="AK6236" i="8" s="1"/>
  <c r="D6236" i="8" s="1" a="1"/>
  <c r="D6236" i="8" s="1"/>
  <c r="AJ7179" i="8"/>
  <c r="AK7179" i="8" s="1" a="1"/>
  <c r="AK7179" i="8" s="1"/>
  <c r="D7179" i="8" s="1" a="1"/>
  <c r="D7179" i="8" s="1"/>
  <c r="AJ3568" i="8"/>
  <c r="AK3568" i="8" s="1" a="1"/>
  <c r="AK3568" i="8" s="1"/>
  <c r="D3568" i="8" s="1" a="1"/>
  <c r="D3568" i="8" s="1"/>
  <c r="AJ3629" i="8"/>
  <c r="AK3629" i="8" s="1" a="1"/>
  <c r="AK3629" i="8" s="1"/>
  <c r="AJ8381" i="8"/>
  <c r="AK8381" i="8" s="1" a="1"/>
  <c r="AK8381" i="8" s="1"/>
  <c r="D8381" i="8" s="1" a="1"/>
  <c r="D8381" i="8" s="1"/>
  <c r="AJ1216" i="8"/>
  <c r="AK1216" i="8" s="1" a="1"/>
  <c r="AK1216" i="8" s="1"/>
  <c r="D1216" i="8" s="1" a="1"/>
  <c r="D1216" i="8" s="1"/>
  <c r="AJ933" i="8"/>
  <c r="AK933" i="8" s="1" a="1"/>
  <c r="AK933" i="8" s="1"/>
  <c r="D933" i="8" s="1" a="1"/>
  <c r="D933" i="8" s="1"/>
  <c r="AJ8151" i="8"/>
  <c r="AK8151" i="8" s="1" a="1"/>
  <c r="AK8151" i="8" s="1"/>
  <c r="AJ8147" i="8"/>
  <c r="AK8147" i="8" s="1" a="1"/>
  <c r="AK8147" i="8" s="1"/>
  <c r="D8147" i="8" s="1" a="1"/>
  <c r="D8147" i="8" s="1"/>
  <c r="AJ7948" i="8"/>
  <c r="AK7948" i="8" s="1" a="1"/>
  <c r="AK7948" i="8" s="1"/>
  <c r="D7948" i="8" s="1" a="1"/>
  <c r="D7948" i="8" s="1"/>
  <c r="AJ8609" i="8"/>
  <c r="AK8609" i="8" s="1" a="1"/>
  <c r="AK8609" i="8" s="1"/>
  <c r="D8609" i="8" s="1" a="1"/>
  <c r="D8609" i="8" s="1"/>
  <c r="AK8604" i="8" a="1"/>
  <c r="AK8604" i="8" s="1"/>
  <c r="AJ8593" i="8"/>
  <c r="AK8593" i="8" s="1" a="1"/>
  <c r="AK8593" i="8" s="1"/>
  <c r="D8593" i="8" s="1" a="1"/>
  <c r="D8593" i="8" s="1"/>
  <c r="AK8588" i="8" a="1"/>
  <c r="AK8588" i="8" s="1"/>
  <c r="AJ8577" i="8"/>
  <c r="AK8577" i="8" s="1" a="1"/>
  <c r="AK8577" i="8" s="1"/>
  <c r="D8577" i="8" s="1" a="1"/>
  <c r="D8577" i="8" s="1"/>
  <c r="AJ8309" i="8"/>
  <c r="AK8309" i="8" s="1" a="1"/>
  <c r="AK8309" i="8" s="1"/>
  <c r="D8309" i="8" s="1" a="1"/>
  <c r="D8309" i="8" s="1"/>
  <c r="AJ4712" i="8"/>
  <c r="AK4712" i="8" s="1" a="1"/>
  <c r="AK4712" i="8" s="1"/>
  <c r="D4712" i="8" s="1" a="1"/>
  <c r="D4712" i="8" s="1"/>
  <c r="AJ1349" i="8"/>
  <c r="AK1349" i="8" s="1" a="1"/>
  <c r="AK1349" i="8" s="1"/>
  <c r="AK2151" i="8" a="1"/>
  <c r="AK2151" i="8" s="1"/>
  <c r="AJ5405" i="8"/>
  <c r="AK5405" i="8" s="1" a="1"/>
  <c r="AK5405" i="8" s="1"/>
  <c r="D5405" i="8" s="1" a="1"/>
  <c r="D5405" i="8" s="1"/>
  <c r="AK796" i="8" a="1"/>
  <c r="AK796" i="8" s="1"/>
  <c r="AK3499" i="8" a="1"/>
  <c r="AK3499" i="8" s="1"/>
  <c r="D3499" i="8" s="1" a="1"/>
  <c r="D3499" i="8" s="1"/>
  <c r="AK7190" i="8" a="1"/>
  <c r="AK7190" i="8" s="1"/>
  <c r="D7190" i="8" s="1" a="1"/>
  <c r="D7190" i="8" s="1"/>
  <c r="AK6873" i="8" a="1"/>
  <c r="AK6873" i="8" s="1"/>
  <c r="D6873" i="8" s="1" a="1"/>
  <c r="D6873" i="8" s="1"/>
  <c r="AK4623" i="8" a="1"/>
  <c r="AK4623" i="8" s="1"/>
  <c r="D4623" i="8" s="1" a="1"/>
  <c r="D4623" i="8" s="1"/>
  <c r="AK8392" i="8" a="1"/>
  <c r="AK8392" i="8" s="1"/>
  <c r="D8392" i="8" s="1" a="1"/>
  <c r="D8392" i="8" s="1"/>
  <c r="AK7650" i="8" a="1"/>
  <c r="AK7650" i="8" s="1"/>
  <c r="D7650" i="8" s="1" a="1"/>
  <c r="D7650" i="8" s="1"/>
  <c r="AJ1881" i="8"/>
  <c r="AK1881" i="8" s="1" a="1"/>
  <c r="AK1881" i="8" s="1"/>
  <c r="D1881" i="8" s="1" a="1"/>
  <c r="D1881" i="8" s="1"/>
  <c r="AJ6632" i="8"/>
  <c r="AK6632" i="8" s="1" a="1"/>
  <c r="AK6632" i="8" s="1"/>
  <c r="D6632" i="8" s="1" a="1"/>
  <c r="D6632" i="8" s="1"/>
  <c r="AJ5430" i="8"/>
  <c r="AK5430" i="8" s="1" a="1"/>
  <c r="AK5430" i="8" s="1"/>
  <c r="D5430" i="8" s="1" a="1"/>
  <c r="D5430" i="8" s="1"/>
  <c r="AK8142" i="8" a="1"/>
  <c r="AK8142" i="8" s="1"/>
  <c r="AK7943" i="8" a="1"/>
  <c r="AK7943" i="8" s="1"/>
  <c r="AK8320" i="8" a="1"/>
  <c r="AK8320" i="8" s="1"/>
  <c r="AK8304" i="8" a="1"/>
  <c r="AK8304" i="8" s="1"/>
  <c r="D8304" i="8" s="1" a="1"/>
  <c r="D8304" i="8" s="1"/>
  <c r="AJ8290" i="8"/>
  <c r="AK8290" i="8" s="1" a="1"/>
  <c r="AK8290" i="8" s="1"/>
  <c r="D8290" i="8" s="1" a="1"/>
  <c r="D8290" i="8" s="1"/>
  <c r="AJ8285" i="8"/>
  <c r="AK8285" i="8" s="1" a="1"/>
  <c r="AK8285" i="8" s="1"/>
  <c r="D8285" i="8" s="1" a="1"/>
  <c r="D8285" i="8" s="1"/>
  <c r="AK4719" i="8" a="1"/>
  <c r="AK4719" i="8" s="1"/>
  <c r="D4719" i="8" s="1" a="1"/>
  <c r="D4719" i="8" s="1"/>
  <c r="AK4691" i="8" a="1"/>
  <c r="AK4691" i="8" s="1"/>
  <c r="AJ5413" i="8"/>
  <c r="AK5413" i="8" s="1" a="1"/>
  <c r="AK5413" i="8" s="1"/>
  <c r="D5413" i="8" s="1" a="1"/>
  <c r="D5413" i="8" s="1"/>
  <c r="AJ793" i="8"/>
  <c r="AK793" i="8" s="1" a="1"/>
  <c r="AK793" i="8" s="1"/>
  <c r="D793" i="8" s="1" a="1"/>
  <c r="D793" i="8" s="1"/>
  <c r="AJ3496" i="8"/>
  <c r="AK3496" i="8" s="1" a="1"/>
  <c r="AK3496" i="8" s="1"/>
  <c r="D3496" i="8" s="1" a="1"/>
  <c r="D3496" i="8" s="1"/>
  <c r="AJ7187" i="8"/>
  <c r="AK7187" i="8" s="1" a="1"/>
  <c r="AK7187" i="8" s="1"/>
  <c r="D7187" i="8" s="1" a="1"/>
  <c r="D7187" i="8" s="1"/>
  <c r="AJ6870" i="8"/>
  <c r="AK6870" i="8" s="1" a="1"/>
  <c r="AK6870" i="8" s="1"/>
  <c r="D6870" i="8" s="1" a="1"/>
  <c r="D6870" i="8" s="1"/>
  <c r="AJ4620" i="8"/>
  <c r="AK4620" i="8" s="1" a="1"/>
  <c r="AK4620" i="8" s="1"/>
  <c r="D4620" i="8" s="1" a="1"/>
  <c r="D4620" i="8" s="1"/>
  <c r="AJ8389" i="8"/>
  <c r="AK8389" i="8" s="1" a="1"/>
  <c r="AK8389" i="8" s="1"/>
  <c r="D8389" i="8" s="1" a="1"/>
  <c r="D8389" i="8" s="1"/>
  <c r="AJ7647" i="8"/>
  <c r="AK7647" i="8" s="1" a="1"/>
  <c r="AK7647" i="8" s="1"/>
  <c r="D7647" i="8" s="1" a="1"/>
  <c r="D7647" i="8" s="1"/>
  <c r="AJ4406" i="8"/>
  <c r="AK4406" i="8" s="1" a="1"/>
  <c r="AK4406" i="8" s="1"/>
  <c r="D4406" i="8" s="1" a="1"/>
  <c r="D4406" i="8" s="1"/>
  <c r="AJ949" i="8"/>
  <c r="AK949" i="8" s="1" a="1"/>
  <c r="AK949" i="8" s="1"/>
  <c r="D949" i="8" s="1" a="1"/>
  <c r="D949" i="8" s="1"/>
  <c r="AK2165" i="8" a="1"/>
  <c r="AK2165" i="8" s="1"/>
  <c r="AK1326" i="8" a="1"/>
  <c r="AK1326" i="8" s="1"/>
  <c r="AK1318" i="8" a="1"/>
  <c r="AK1318" i="8" s="1"/>
  <c r="AK1310" i="8" a="1"/>
  <c r="AK1310" i="8" s="1"/>
  <c r="AK3467" i="8" a="1"/>
  <c r="AK3467" i="8" s="1"/>
  <c r="AK1388" i="8" a="1"/>
  <c r="AK1388" i="8" s="1"/>
  <c r="D1388" i="8" s="1" a="1"/>
  <c r="D1388" i="8" s="1"/>
  <c r="AK4083" i="8" a="1"/>
  <c r="AK4083" i="8" s="1"/>
  <c r="AK3165" i="8" a="1"/>
  <c r="AK3165" i="8" s="1"/>
  <c r="AK830" i="8" a="1"/>
  <c r="AK830" i="8" s="1"/>
  <c r="D830" i="8" s="1" a="1"/>
  <c r="D830" i="8" s="1"/>
  <c r="AK7713" i="8" a="1"/>
  <c r="AK7713" i="8" s="1"/>
  <c r="AK7705" i="8" a="1"/>
  <c r="AK7705" i="8" s="1"/>
  <c r="AK8029" i="8" a="1"/>
  <c r="AK8029" i="8" s="1"/>
  <c r="AK1679" i="8" a="1"/>
  <c r="AK1679" i="8" s="1"/>
  <c r="D1679" i="8" s="1" a="1"/>
  <c r="D1679" i="8" s="1"/>
  <c r="AK1671" i="8" a="1"/>
  <c r="AK1671" i="8" s="1"/>
  <c r="D1671" i="8" s="1" a="1"/>
  <c r="D1671" i="8" s="1"/>
  <c r="AK1663" i="8" a="1"/>
  <c r="AK1663" i="8" s="1"/>
  <c r="AK5934" i="8" a="1"/>
  <c r="AK5934" i="8" s="1"/>
  <c r="AK5926" i="8" a="1"/>
  <c r="AK5926" i="8" s="1"/>
  <c r="AK814" i="8" a="1"/>
  <c r="AK814" i="8" s="1"/>
  <c r="D814" i="8" s="1" a="1"/>
  <c r="D814" i="8" s="1"/>
  <c r="AK4616" i="8" a="1"/>
  <c r="AK4616" i="8" s="1"/>
  <c r="AK4608" i="8" a="1"/>
  <c r="AK4608" i="8" s="1"/>
  <c r="AK1195" i="8" a="1"/>
  <c r="AK1195" i="8" s="1"/>
  <c r="AK1187" i="8" a="1"/>
  <c r="AK1187" i="8" s="1"/>
  <c r="D1187" i="8" s="1" a="1"/>
  <c r="D1187" i="8" s="1"/>
  <c r="AK1179" i="8" a="1"/>
  <c r="AK1179" i="8" s="1"/>
  <c r="AK5236" i="8" a="1"/>
  <c r="AK5236" i="8" s="1"/>
  <c r="AK4654" i="8" a="1"/>
  <c r="AK4654" i="8" s="1"/>
  <c r="D4654" i="8" s="1" a="1"/>
  <c r="D4654" i="8" s="1"/>
  <c r="AK4646" i="8" a="1"/>
  <c r="AK4646" i="8" s="1"/>
  <c r="D4646" i="8" s="1" a="1"/>
  <c r="D4646" i="8" s="1"/>
  <c r="AK4638" i="8" a="1"/>
  <c r="AK4638" i="8" s="1"/>
  <c r="AK4630" i="8" a="1"/>
  <c r="AK4630" i="8" s="1"/>
  <c r="D4630" i="8" s="1" a="1"/>
  <c r="D4630" i="8" s="1"/>
  <c r="AK8160" i="8" a="1"/>
  <c r="AK8160" i="8" s="1"/>
  <c r="D8160" i="8" s="1" a="1"/>
  <c r="D8160" i="8" s="1"/>
  <c r="AK8152" i="8" a="1"/>
  <c r="AK8152" i="8" s="1"/>
  <c r="AK8148" i="8" a="1"/>
  <c r="AK8148" i="8" s="1"/>
  <c r="AJ8135" i="8"/>
  <c r="AK8135" i="8" s="1" a="1"/>
  <c r="AK8135" i="8" s="1"/>
  <c r="D8135" i="8" s="1" a="1"/>
  <c r="D8135" i="8" s="1"/>
  <c r="AJ8613" i="8"/>
  <c r="AK8613" i="8" s="1" a="1"/>
  <c r="AK8613" i="8" s="1"/>
  <c r="D8613" i="8" s="1" a="1"/>
  <c r="D8613" i="8" s="1"/>
  <c r="AJ8597" i="8"/>
  <c r="AK8597" i="8" s="1" a="1"/>
  <c r="AK8597" i="8" s="1"/>
  <c r="D8597" i="8" s="1" a="1"/>
  <c r="D8597" i="8" s="1"/>
  <c r="AJ8581" i="8"/>
  <c r="AK8581" i="8" s="1" a="1"/>
  <c r="AK8581" i="8" s="1"/>
  <c r="D8581" i="8" s="1" a="1"/>
  <c r="D8581" i="8" s="1"/>
  <c r="AJ8313" i="8"/>
  <c r="AK8313" i="8" s="1" a="1"/>
  <c r="AK8313" i="8" s="1"/>
  <c r="D8313" i="8" s="1" a="1"/>
  <c r="D8313" i="8" s="1"/>
  <c r="AJ8297" i="8"/>
  <c r="AK8297" i="8" s="1" a="1"/>
  <c r="AK8297" i="8" s="1"/>
  <c r="AK8292" i="8" a="1"/>
  <c r="AK8292" i="8" s="1"/>
  <c r="AJ4704" i="8"/>
  <c r="AK4704" i="8" s="1" a="1"/>
  <c r="AK4704" i="8" s="1"/>
  <c r="D4704" i="8" s="1" a="1"/>
  <c r="D4704" i="8" s="1"/>
  <c r="AK4699" i="8" a="1"/>
  <c r="AK4699" i="8" s="1"/>
  <c r="D4699" i="8" s="1" a="1"/>
  <c r="D4699" i="8" s="1"/>
  <c r="AK4693" i="8" a="1"/>
  <c r="AK4693" i="8" s="1"/>
  <c r="AJ4688" i="8"/>
  <c r="AK4688" i="8" s="1" a="1"/>
  <c r="AK4688" i="8" s="1"/>
  <c r="D4688" i="8" s="1" a="1"/>
  <c r="D4688" i="8" s="1"/>
  <c r="AK1348" i="8" a="1"/>
  <c r="AK1348" i="8" s="1"/>
  <c r="D1348" i="8" s="1" a="1"/>
  <c r="D1348" i="8" s="1"/>
  <c r="AJ2156" i="8"/>
  <c r="AK2156" i="8" s="1" a="1"/>
  <c r="AK2156" i="8" s="1"/>
  <c r="D2156" i="8" s="1" a="1"/>
  <c r="D2156" i="8" s="1"/>
  <c r="AK6366" i="8" a="1"/>
  <c r="AK6366" i="8" s="1"/>
  <c r="AK3507" i="8" a="1"/>
  <c r="AK3507" i="8" s="1"/>
  <c r="AK6223" i="8" a="1"/>
  <c r="AK6223" i="8" s="1"/>
  <c r="AK6881" i="8" a="1"/>
  <c r="AK6881" i="8" s="1"/>
  <c r="AK3057" i="8" a="1"/>
  <c r="AK3057" i="8" s="1"/>
  <c r="AK7917" i="8" a="1"/>
  <c r="AK7917" i="8" s="1"/>
  <c r="AK7658" i="8" a="1"/>
  <c r="AK7658" i="8" s="1"/>
  <c r="AJ2147" i="8"/>
  <c r="AK2147" i="8" s="1" a="1"/>
  <c r="AK2147" i="8" s="1"/>
  <c r="D2147" i="8" s="1" a="1"/>
  <c r="D2147" i="8" s="1"/>
  <c r="AJ965" i="8"/>
  <c r="AK965" i="8" s="1" a="1"/>
  <c r="AK965" i="8" s="1"/>
  <c r="D965" i="8" s="1" a="1"/>
  <c r="D965" i="8" s="1"/>
  <c r="AK8146" i="8" a="1"/>
  <c r="AK8146" i="8" s="1"/>
  <c r="AK7949" i="8" a="1"/>
  <c r="AK7949" i="8" s="1"/>
  <c r="AK7947" i="8" a="1"/>
  <c r="AK7947" i="8" s="1"/>
  <c r="AK8610" i="8" a="1"/>
  <c r="AK8610" i="8" s="1"/>
  <c r="AK8608" i="8" a="1"/>
  <c r="AK8608" i="8" s="1"/>
  <c r="AK8594" i="8" a="1"/>
  <c r="AK8594" i="8" s="1"/>
  <c r="AK8592" i="8" a="1"/>
  <c r="AK8592" i="8" s="1"/>
  <c r="AK8578" i="8" a="1"/>
  <c r="AK8578" i="8" s="1"/>
  <c r="D8578" i="8" s="1" a="1"/>
  <c r="D8578" i="8" s="1"/>
  <c r="AK8576" i="8" a="1"/>
  <c r="AK8576" i="8" s="1"/>
  <c r="D8576" i="8" s="1" a="1"/>
  <c r="D8576" i="8" s="1"/>
  <c r="AK8310" i="8" a="1"/>
  <c r="AK8310" i="8" s="1"/>
  <c r="AK8308" i="8" a="1"/>
  <c r="AK8308" i="8" s="1"/>
  <c r="AK8294" i="8" a="1"/>
  <c r="AK8294" i="8" s="1"/>
  <c r="AJ4721" i="8"/>
  <c r="AK4721" i="8" s="1" a="1"/>
  <c r="AK4721" i="8" s="1"/>
  <c r="D4721" i="8" s="1" a="1"/>
  <c r="D4721" i="8" s="1"/>
  <c r="AJ4716" i="8"/>
  <c r="AK4716" i="8" s="1" a="1"/>
  <c r="AK4716" i="8" s="1"/>
  <c r="D4716" i="8" s="1" a="1"/>
  <c r="D4716" i="8" s="1"/>
  <c r="AK4711" i="8" a="1"/>
  <c r="AK4711" i="8" s="1"/>
  <c r="AK4701" i="8" a="1"/>
  <c r="AK4701" i="8" s="1"/>
  <c r="AJ1345" i="8"/>
  <c r="AK1345" i="8" s="1" a="1"/>
  <c r="AK1345" i="8" s="1"/>
  <c r="D1345" i="8" s="1" a="1"/>
  <c r="D1345" i="8" s="1"/>
  <c r="AK5404" i="8" a="1"/>
  <c r="AK5404" i="8" s="1"/>
  <c r="AJ6363" i="8"/>
  <c r="AK6363" i="8" s="1" a="1"/>
  <c r="AK6363" i="8" s="1"/>
  <c r="D6363" i="8" s="1" a="1"/>
  <c r="D6363" i="8" s="1"/>
  <c r="AJ3504" i="8"/>
  <c r="AK3504" i="8" s="1" a="1"/>
  <c r="AK3504" i="8" s="1"/>
  <c r="D3504" i="8" s="1" a="1"/>
  <c r="D3504" i="8" s="1"/>
  <c r="AJ6220" i="8"/>
  <c r="AK6220" i="8" s="1" a="1"/>
  <c r="AK6220" i="8" s="1"/>
  <c r="D6220" i="8" s="1" a="1"/>
  <c r="D6220" i="8" s="1"/>
  <c r="AJ6878" i="8"/>
  <c r="AK6878" i="8" s="1" a="1"/>
  <c r="AK6878" i="8" s="1"/>
  <c r="D6878" i="8" s="1" a="1"/>
  <c r="D6878" i="8" s="1"/>
  <c r="AJ3054" i="8"/>
  <c r="AK3054" i="8" s="1" a="1"/>
  <c r="AK3054" i="8" s="1"/>
  <c r="D3054" i="8" s="1" a="1"/>
  <c r="D3054" i="8" s="1"/>
  <c r="AJ8397" i="8"/>
  <c r="AK8397" i="8" s="1" a="1"/>
  <c r="AK8397" i="8" s="1"/>
  <c r="D8397" i="8" s="1" a="1"/>
  <c r="D8397" i="8" s="1"/>
  <c r="AJ7655" i="8"/>
  <c r="AK7655" i="8" s="1" a="1"/>
  <c r="AK7655" i="8" s="1"/>
  <c r="D7655" i="8" s="1" a="1"/>
  <c r="D7655" i="8" s="1"/>
  <c r="AJ6619" i="8"/>
  <c r="AK6619" i="8" s="1" a="1"/>
  <c r="AK6619" i="8" s="1"/>
  <c r="D6619" i="8" s="1" a="1"/>
  <c r="D6619" i="8" s="1"/>
  <c r="AJ2315" i="8"/>
  <c r="AK2315" i="8" s="1" a="1"/>
  <c r="AK2315" i="8" s="1"/>
  <c r="D2315" i="8" s="1" a="1"/>
  <c r="D2315" i="8" s="1"/>
  <c r="AK4696" i="8" a="1"/>
  <c r="AK4696" i="8" s="1"/>
  <c r="D4696" i="8" s="1" a="1"/>
  <c r="D4696" i="8" s="1"/>
  <c r="AK2265" i="8" a="1"/>
  <c r="AK2265" i="8" s="1"/>
  <c r="AK2160" i="8" a="1"/>
  <c r="AK2160" i="8" s="1"/>
  <c r="AK5409" i="8" a="1"/>
  <c r="AK5409" i="8" s="1"/>
  <c r="AK2964" i="8" a="1"/>
  <c r="AK2964" i="8" s="1"/>
  <c r="D2964" i="8" s="1" a="1"/>
  <c r="D2964" i="8" s="1"/>
  <c r="AK1727" i="8" a="1"/>
  <c r="AK1727" i="8" s="1"/>
  <c r="AK6367" i="8" a="1"/>
  <c r="AK6367" i="8" s="1"/>
  <c r="D6367" i="8" s="1" a="1"/>
  <c r="D6367" i="8" s="1"/>
  <c r="AK797" i="8" a="1"/>
  <c r="AK797" i="8" s="1"/>
  <c r="AK789" i="8" a="1"/>
  <c r="AK789" i="8" s="1"/>
  <c r="AK6157" i="8" a="1"/>
  <c r="AK6157" i="8" s="1"/>
  <c r="AK3508" i="8" a="1"/>
  <c r="AK3508" i="8" s="1"/>
  <c r="AK3500" i="8" a="1"/>
  <c r="AK3500" i="8" s="1"/>
  <c r="D3500" i="8" s="1" a="1"/>
  <c r="D3500" i="8" s="1"/>
  <c r="AK3492" i="8" a="1"/>
  <c r="AK3492" i="8" s="1"/>
  <c r="AK6232" i="8" a="1"/>
  <c r="AK6232" i="8" s="1"/>
  <c r="AK6224" i="8" a="1"/>
  <c r="AK6224" i="8" s="1"/>
  <c r="D6224" i="8" s="1" a="1"/>
  <c r="D6224" i="8" s="1"/>
  <c r="AK7191" i="8" a="1"/>
  <c r="AK7191" i="8" s="1"/>
  <c r="D7191" i="8" s="1" a="1"/>
  <c r="D7191" i="8" s="1"/>
  <c r="AK7183" i="8" a="1"/>
  <c r="AK7183" i="8" s="1"/>
  <c r="D7183" i="8" s="1" a="1"/>
  <c r="D7183" i="8" s="1"/>
  <c r="AK7175" i="8" a="1"/>
  <c r="AK7175" i="8" s="1"/>
  <c r="AK6882" i="8" a="1"/>
  <c r="AK6882" i="8" s="1"/>
  <c r="D6882" i="8" s="1" a="1"/>
  <c r="D6882" i="8" s="1"/>
  <c r="AK6874" i="8" a="1"/>
  <c r="AK6874" i="8" s="1"/>
  <c r="D6874" i="8" s="1" a="1"/>
  <c r="D6874" i="8" s="1"/>
  <c r="AK3572" i="8" a="1"/>
  <c r="AK3572" i="8" s="1"/>
  <c r="D3572" i="8" s="1" a="1"/>
  <c r="D3572" i="8" s="1"/>
  <c r="AK3564" i="8" a="1"/>
  <c r="AK3564" i="8" s="1"/>
  <c r="AK3058" i="8" a="1"/>
  <c r="AK3058" i="8" s="1"/>
  <c r="D3058" i="8" s="1" a="1"/>
  <c r="D3058" i="8" s="1"/>
  <c r="AK4624" i="8" a="1"/>
  <c r="AK4624" i="8" s="1"/>
  <c r="D4624" i="8" s="1" a="1"/>
  <c r="D4624" i="8" s="1"/>
  <c r="AK3633" i="8" a="1"/>
  <c r="AK3633" i="8" s="1"/>
  <c r="D3633" i="8" s="1" a="1"/>
  <c r="D3633" i="8" s="1"/>
  <c r="AK3625" i="8" a="1"/>
  <c r="AK3625" i="8" s="1"/>
  <c r="AK8418" i="8" a="1"/>
  <c r="AK8418" i="8" s="1"/>
  <c r="D8418" i="8" s="1" a="1"/>
  <c r="D8418" i="8" s="1"/>
  <c r="AK8393" i="8" a="1"/>
  <c r="AK8393" i="8" s="1"/>
  <c r="D8393" i="8" s="1" a="1"/>
  <c r="D8393" i="8" s="1"/>
  <c r="AK8385" i="8" a="1"/>
  <c r="AK8385" i="8" s="1"/>
  <c r="D8385" i="8" s="1" a="1"/>
  <c r="D8385" i="8" s="1"/>
  <c r="AK8377" i="8" a="1"/>
  <c r="AK8377" i="8" s="1"/>
  <c r="AK7659" i="8" a="1"/>
  <c r="AK7659" i="8" s="1"/>
  <c r="D7659" i="8" s="1" a="1"/>
  <c r="D7659" i="8" s="1"/>
  <c r="AK7651" i="8" a="1"/>
  <c r="AK7651" i="8" s="1"/>
  <c r="D7651" i="8" s="1" a="1"/>
  <c r="D7651" i="8" s="1"/>
  <c r="AK7643" i="8" a="1"/>
  <c r="AK7643" i="8" s="1"/>
  <c r="D7643" i="8" s="1" a="1"/>
  <c r="D7643" i="8" s="1"/>
  <c r="AK7635" i="8" a="1"/>
  <c r="AK7635" i="8" s="1"/>
  <c r="AJ6634" i="8"/>
  <c r="AK6634" i="8" s="1" a="1"/>
  <c r="AK6634" i="8" s="1"/>
  <c r="AK6629" i="8" a="1"/>
  <c r="AK6629" i="8" s="1"/>
  <c r="AK800" i="8" a="1"/>
  <c r="AK800" i="8" s="1"/>
  <c r="AK6950" i="8" a="1"/>
  <c r="AK6950" i="8" s="1"/>
  <c r="AK964" i="8" a="1"/>
  <c r="AK964" i="8" s="1"/>
  <c r="AK948" i="8" a="1"/>
  <c r="AK948" i="8" s="1"/>
  <c r="AK932" i="8" a="1"/>
  <c r="AK932" i="8" s="1"/>
  <c r="AJ7640" i="8"/>
  <c r="AK7640" i="8" s="1" a="1"/>
  <c r="AK7640" i="8" s="1"/>
  <c r="D7640" i="8" s="1" a="1"/>
  <c r="D7640" i="8" s="1"/>
  <c r="AK7633" i="8" a="1"/>
  <c r="AK7633" i="8" s="1"/>
  <c r="AJ7631" i="8"/>
  <c r="AK7631" i="8" s="1" a="1"/>
  <c r="AK7631" i="8" s="1"/>
  <c r="D7631" i="8" s="1" a="1"/>
  <c r="D7631" i="8" s="1"/>
  <c r="AK6638" i="8" a="1"/>
  <c r="AK6638" i="8" s="1"/>
  <c r="AJ6631" i="8"/>
  <c r="AK6631" i="8" s="1" a="1"/>
  <c r="AK6631" i="8" s="1"/>
  <c r="D6631" i="8" s="1" a="1"/>
  <c r="D6631" i="8" s="1"/>
  <c r="AJ6614" i="8"/>
  <c r="AK6614" i="8" s="1" a="1"/>
  <c r="AK6614" i="8" s="1"/>
  <c r="D6614" i="8" s="1" a="1"/>
  <c r="D6614" i="8" s="1"/>
  <c r="AJ2142" i="8"/>
  <c r="AK2142" i="8" s="1" a="1"/>
  <c r="AK2142" i="8" s="1"/>
  <c r="D2142" i="8" s="1" a="1"/>
  <c r="D2142" i="8" s="1"/>
  <c r="AJ4401" i="8"/>
  <c r="AK4401" i="8" s="1" a="1"/>
  <c r="AK4401" i="8" s="1"/>
  <c r="D4401" i="8" s="1" a="1"/>
  <c r="D4401" i="8" s="1"/>
  <c r="AJ5425" i="8"/>
  <c r="AK5425" i="8" s="1" a="1"/>
  <c r="AK5425" i="8" s="1"/>
  <c r="D5425" i="8" s="1" a="1"/>
  <c r="D5425" i="8" s="1"/>
  <c r="AJ1211" i="8"/>
  <c r="AK1211" i="8" s="1" a="1"/>
  <c r="AK1211" i="8" s="1"/>
  <c r="D1211" i="8" s="1" a="1"/>
  <c r="D1211" i="8" s="1"/>
  <c r="AJ1407" i="8"/>
  <c r="AK1407" i="8" s="1" a="1"/>
  <c r="AK1407" i="8" s="1"/>
  <c r="D1407" i="8" s="1" a="1"/>
  <c r="D1407" i="8" s="1"/>
  <c r="AJ6962" i="8"/>
  <c r="AK6962" i="8" s="1" a="1"/>
  <c r="AK6962" i="8" s="1"/>
  <c r="D6962" i="8" s="1" a="1"/>
  <c r="D6962" i="8" s="1"/>
  <c r="AJ6946" i="8"/>
  <c r="AK6946" i="8" s="1" a="1"/>
  <c r="AK6946" i="8" s="1"/>
  <c r="AJ2310" i="8"/>
  <c r="AK2310" i="8" s="1" a="1"/>
  <c r="AK2310" i="8" s="1"/>
  <c r="D2310" i="8" s="1" a="1"/>
  <c r="D2310" i="8" s="1"/>
  <c r="AK4697" i="8" a="1"/>
  <c r="AK4697" i="8" s="1"/>
  <c r="D4697" i="8" s="1" a="1"/>
  <c r="D4697" i="8" s="1"/>
  <c r="AK4689" i="8" a="1"/>
  <c r="AK4689" i="8" s="1"/>
  <c r="D4689" i="8" s="1" a="1"/>
  <c r="D4689" i="8" s="1"/>
  <c r="AK2266" i="8" a="1"/>
  <c r="AK2266" i="8" s="1"/>
  <c r="AK1350" i="8" a="1"/>
  <c r="AK1350" i="8" s="1"/>
  <c r="AK1342" i="8" a="1"/>
  <c r="AK1342" i="8" s="1"/>
  <c r="AK2153" i="8" a="1"/>
  <c r="AK2153" i="8" s="1"/>
  <c r="AK5410" i="8" a="1"/>
  <c r="AK5410" i="8" s="1"/>
  <c r="AK5402" i="8" a="1"/>
  <c r="AK5402" i="8" s="1"/>
  <c r="AK4077" i="8" a="1"/>
  <c r="AK4077" i="8" s="1"/>
  <c r="AK6368" i="8" a="1"/>
  <c r="AK6368" i="8" s="1"/>
  <c r="AK798" i="8" a="1"/>
  <c r="AK798" i="8" s="1"/>
  <c r="AK790" i="8" a="1"/>
  <c r="AK790" i="8" s="1"/>
  <c r="AK6158" i="8" a="1"/>
  <c r="AK6158" i="8" s="1"/>
  <c r="AK3509" i="8" a="1"/>
  <c r="AK3509" i="8" s="1"/>
  <c r="AK3501" i="8" a="1"/>
  <c r="AK3501" i="8" s="1"/>
  <c r="AK3493" i="8" a="1"/>
  <c r="AK3493" i="8" s="1"/>
  <c r="AK6233" i="8" a="1"/>
  <c r="AK6233" i="8" s="1"/>
  <c r="D6233" i="8" s="1" a="1"/>
  <c r="D6233" i="8" s="1"/>
  <c r="AK6225" i="8" a="1"/>
  <c r="AK6225" i="8" s="1"/>
  <c r="D6225" i="8" s="1" a="1"/>
  <c r="D6225" i="8" s="1"/>
  <c r="AK7192" i="8" a="1"/>
  <c r="AK7192" i="8" s="1"/>
  <c r="D7192" i="8" s="1" a="1"/>
  <c r="D7192" i="8" s="1"/>
  <c r="AK7184" i="8" a="1"/>
  <c r="AK7184" i="8" s="1"/>
  <c r="D7184" i="8" s="1" a="1"/>
  <c r="D7184" i="8" s="1"/>
  <c r="AK7176" i="8" a="1"/>
  <c r="AK7176" i="8" s="1"/>
  <c r="D7176" i="8" s="1" a="1"/>
  <c r="D7176" i="8" s="1"/>
  <c r="AK6883" i="8" a="1"/>
  <c r="AK6883" i="8" s="1"/>
  <c r="D6883" i="8" s="1" a="1"/>
  <c r="D6883" i="8" s="1"/>
  <c r="AK6875" i="8" a="1"/>
  <c r="AK6875" i="8" s="1"/>
  <c r="D6875" i="8" s="1" a="1"/>
  <c r="D6875" i="8" s="1"/>
  <c r="AK6867" i="8" a="1"/>
  <c r="AK6867" i="8" s="1"/>
  <c r="D6867" i="8" s="1" a="1"/>
  <c r="D6867" i="8" s="1"/>
  <c r="AK3565" i="8" a="1"/>
  <c r="AK3565" i="8" s="1"/>
  <c r="D3565" i="8" s="1" a="1"/>
  <c r="D3565" i="8" s="1"/>
  <c r="AK3059" i="8" a="1"/>
  <c r="AK3059" i="8" s="1"/>
  <c r="D3059" i="8" s="1" a="1"/>
  <c r="D3059" i="8" s="1"/>
  <c r="AK4625" i="8" a="1"/>
  <c r="AK4625" i="8" s="1"/>
  <c r="D4625" i="8" s="1" a="1"/>
  <c r="D4625" i="8" s="1"/>
  <c r="AK3634" i="8" a="1"/>
  <c r="AK3634" i="8" s="1"/>
  <c r="D3634" i="8" s="1" a="1"/>
  <c r="D3634" i="8" s="1"/>
  <c r="AK3626" i="8" a="1"/>
  <c r="AK3626" i="8" s="1"/>
  <c r="D3626" i="8" s="1" a="1"/>
  <c r="D3626" i="8" s="1"/>
  <c r="AK8419" i="8" a="1"/>
  <c r="AK8419" i="8" s="1"/>
  <c r="D8419" i="8" s="1" a="1"/>
  <c r="D8419" i="8" s="1"/>
  <c r="AK8394" i="8" a="1"/>
  <c r="AK8394" i="8" s="1"/>
  <c r="D8394" i="8" s="1" a="1"/>
  <c r="D8394" i="8" s="1"/>
  <c r="AK8386" i="8" a="1"/>
  <c r="AK8386" i="8" s="1"/>
  <c r="D8386" i="8" s="1" a="1"/>
  <c r="D8386" i="8" s="1"/>
  <c r="AK8378" i="8" a="1"/>
  <c r="AK8378" i="8" s="1"/>
  <c r="D8378" i="8" s="1" a="1"/>
  <c r="D8378" i="8" s="1"/>
  <c r="AK8370" i="8" a="1"/>
  <c r="AK8370" i="8" s="1"/>
  <c r="D8370" i="8" s="1" a="1"/>
  <c r="D8370" i="8" s="1"/>
  <c r="AK7652" i="8" a="1"/>
  <c r="AK7652" i="8" s="1"/>
  <c r="D7652" i="8" s="1" a="1"/>
  <c r="D7652" i="8" s="1"/>
  <c r="AK7644" i="8" a="1"/>
  <c r="AK7644" i="8" s="1"/>
  <c r="D7644" i="8" s="1" a="1"/>
  <c r="D7644" i="8" s="1"/>
  <c r="AK7639" i="8" a="1"/>
  <c r="AK7639" i="8" s="1"/>
  <c r="AJ6611" i="8"/>
  <c r="AK6611" i="8" s="1" a="1"/>
  <c r="AK6611" i="8" s="1"/>
  <c r="D6611" i="8" s="1" a="1"/>
  <c r="D6611" i="8" s="1"/>
  <c r="AJ2139" i="8"/>
  <c r="AK2139" i="8" s="1" a="1"/>
  <c r="AK2139" i="8" s="1"/>
  <c r="D2139" i="8" s="1" a="1"/>
  <c r="D2139" i="8" s="1"/>
  <c r="AJ4398" i="8"/>
  <c r="AK4398" i="8" s="1" a="1"/>
  <c r="AK4398" i="8" s="1"/>
  <c r="D4398" i="8" s="1" a="1"/>
  <c r="D4398" i="8" s="1"/>
  <c r="AJ5870" i="8"/>
  <c r="AK5870" i="8" s="1" a="1"/>
  <c r="AK5870" i="8" s="1"/>
  <c r="D5870" i="8" s="1" a="1"/>
  <c r="D5870" i="8" s="1"/>
  <c r="AJ1208" i="8"/>
  <c r="AK1208" i="8" s="1" a="1"/>
  <c r="AK1208" i="8" s="1"/>
  <c r="AJ1404" i="8"/>
  <c r="AK1404" i="8" s="1" a="1"/>
  <c r="AK1404" i="8" s="1"/>
  <c r="D1404" i="8" s="1" a="1"/>
  <c r="D1404" i="8" s="1"/>
  <c r="AJ6959" i="8"/>
  <c r="AK6959" i="8" s="1" a="1"/>
  <c r="AK6959" i="8" s="1"/>
  <c r="D6959" i="8" s="1" a="1"/>
  <c r="D6959" i="8" s="1"/>
  <c r="AJ6943" i="8"/>
  <c r="AK6943" i="8" s="1" a="1"/>
  <c r="AK6943" i="8" s="1"/>
  <c r="D6943" i="8" s="1" a="1"/>
  <c r="D6943" i="8" s="1"/>
  <c r="AJ2307" i="8"/>
  <c r="AK2307" i="8" s="1" a="1"/>
  <c r="AK2307" i="8" s="1"/>
  <c r="D2307" i="8" s="1" a="1"/>
  <c r="D2307" i="8" s="1"/>
  <c r="AK960" i="8" a="1"/>
  <c r="AK960" i="8" s="1"/>
  <c r="D960" i="8" s="1" a="1"/>
  <c r="D960" i="8" s="1"/>
  <c r="AJ957" i="8"/>
  <c r="AK957" i="8" s="1" a="1"/>
  <c r="AK957" i="8" s="1"/>
  <c r="AK944" i="8" a="1"/>
  <c r="AK944" i="8" s="1"/>
  <c r="AJ941" i="8"/>
  <c r="AK941" i="8" s="1" a="1"/>
  <c r="AK941" i="8" s="1"/>
  <c r="D941" i="8" s="1" a="1"/>
  <c r="D941" i="8" s="1"/>
  <c r="AK928" i="8" a="1"/>
  <c r="AK928" i="8" s="1"/>
  <c r="AJ925" i="8"/>
  <c r="AK925" i="8" s="1" a="1"/>
  <c r="AK925" i="8" s="1"/>
  <c r="D925" i="8" s="1" a="1"/>
  <c r="D925" i="8" s="1"/>
  <c r="AJ7630" i="8"/>
  <c r="AK7630" i="8" s="1" a="1"/>
  <c r="AK7630" i="8" s="1"/>
  <c r="AK6635" i="8" a="1"/>
  <c r="AK6635" i="8" s="1"/>
  <c r="AK6630" i="8" a="1"/>
  <c r="AK6630" i="8" s="1"/>
  <c r="D6630" i="8" s="1" a="1"/>
  <c r="D6630" i="8" s="1"/>
  <c r="AJ906" i="8"/>
  <c r="AK906" i="8" s="1" a="1"/>
  <c r="AK906" i="8" s="1"/>
  <c r="D906" i="8" s="1" a="1"/>
  <c r="D906" i="8" s="1"/>
  <c r="AJ7632" i="8"/>
  <c r="AK7632" i="8" s="1" a="1"/>
  <c r="AK7632" i="8" s="1"/>
  <c r="D7632" i="8" s="1" a="1"/>
  <c r="D7632" i="8" s="1"/>
  <c r="AK6622" i="8" a="1"/>
  <c r="AK6622" i="8" s="1"/>
  <c r="D6622" i="8" s="1" a="1"/>
  <c r="D6622" i="8" s="1"/>
  <c r="AK6637" i="8" a="1"/>
  <c r="AK6637" i="8" s="1"/>
  <c r="D6637" i="8" s="1" a="1"/>
  <c r="D6637" i="8" s="1"/>
  <c r="AJ6606" i="8"/>
  <c r="AK6606" i="8" s="1" a="1"/>
  <c r="AK6606" i="8" s="1"/>
  <c r="D6606" i="8" s="1" a="1"/>
  <c r="D6606" i="8" s="1"/>
  <c r="AJ4409" i="8"/>
  <c r="AK4409" i="8" s="1" a="1"/>
  <c r="AK4409" i="8" s="1"/>
  <c r="D4409" i="8" s="1" a="1"/>
  <c r="D4409" i="8" s="1"/>
  <c r="AJ5433" i="8"/>
  <c r="AK5433" i="8" s="1" a="1"/>
  <c r="AK5433" i="8" s="1"/>
  <c r="D5433" i="8" s="1" a="1"/>
  <c r="D5433" i="8" s="1"/>
  <c r="AJ5865" i="8"/>
  <c r="AK5865" i="8" s="1" a="1"/>
  <c r="AK5865" i="8" s="1"/>
  <c r="D5865" i="8" s="1" a="1"/>
  <c r="D5865" i="8" s="1"/>
  <c r="AJ1203" i="8"/>
  <c r="AK1203" i="8" s="1" a="1"/>
  <c r="AK1203" i="8" s="1"/>
  <c r="D1203" i="8" s="1" a="1"/>
  <c r="D1203" i="8" s="1"/>
  <c r="AJ804" i="8"/>
  <c r="AK804" i="8" s="1" a="1"/>
  <c r="AK804" i="8" s="1"/>
  <c r="D804" i="8" s="1" a="1"/>
  <c r="D804" i="8" s="1"/>
  <c r="AJ6954" i="8"/>
  <c r="AK6954" i="8" s="1" a="1"/>
  <c r="AK6954" i="8" s="1"/>
  <c r="AJ6938" i="8"/>
  <c r="AK6938" i="8" s="1" a="1"/>
  <c r="AK6938" i="8" s="1"/>
  <c r="D6938" i="8" s="1" a="1"/>
  <c r="D6938" i="8" s="1"/>
  <c r="AK6623" i="8" a="1"/>
  <c r="AK6623" i="8" s="1"/>
  <c r="D6623" i="8" s="1" a="1"/>
  <c r="D6623" i="8" s="1"/>
  <c r="AK6615" i="8" a="1"/>
  <c r="AK6615" i="8" s="1"/>
  <c r="AK6607" i="8" a="1"/>
  <c r="AK6607" i="8" s="1"/>
  <c r="D6607" i="8" s="1" a="1"/>
  <c r="D6607" i="8" s="1"/>
  <c r="AK2143" i="8" a="1"/>
  <c r="AK2143" i="8" s="1"/>
  <c r="D2143" i="8" s="1" a="1"/>
  <c r="D2143" i="8" s="1"/>
  <c r="AK2135" i="8" a="1"/>
  <c r="AK2135" i="8" s="1"/>
  <c r="D2135" i="8" s="1" a="1"/>
  <c r="D2135" i="8" s="1"/>
  <c r="AK4402" i="8" a="1"/>
  <c r="AK4402" i="8" s="1"/>
  <c r="D4402" i="8" s="1" a="1"/>
  <c r="D4402" i="8" s="1"/>
  <c r="AK5434" i="8" a="1"/>
  <c r="AK5434" i="8" s="1"/>
  <c r="D5434" i="8" s="1" a="1"/>
  <c r="D5434" i="8" s="1"/>
  <c r="AK5426" i="8" a="1"/>
  <c r="AK5426" i="8" s="1"/>
  <c r="D5426" i="8" s="1" a="1"/>
  <c r="D5426" i="8" s="1"/>
  <c r="AK5866" i="8" a="1"/>
  <c r="AK5866" i="8" s="1"/>
  <c r="D5866" i="8" s="1" a="1"/>
  <c r="D5866" i="8" s="1"/>
  <c r="AK1212" i="8" a="1"/>
  <c r="AK1212" i="8" s="1"/>
  <c r="AK1204" i="8" a="1"/>
  <c r="AK1204" i="8" s="1"/>
  <c r="AK1408" i="8" a="1"/>
  <c r="AK1408" i="8" s="1"/>
  <c r="AK805" i="8" a="1"/>
  <c r="AK805" i="8" s="1"/>
  <c r="AK6963" i="8" a="1"/>
  <c r="AK6963" i="8" s="1"/>
  <c r="AK6955" i="8" a="1"/>
  <c r="AK6955" i="8" s="1"/>
  <c r="AK6947" i="8" a="1"/>
  <c r="AK6947" i="8" s="1"/>
  <c r="AK6939" i="8" a="1"/>
  <c r="AK6939" i="8" s="1"/>
  <c r="AK2311" i="8" a="1"/>
  <c r="AK2311" i="8" s="1"/>
  <c r="AK2303" i="8" a="1"/>
  <c r="AK2303" i="8" s="1"/>
  <c r="AK961" i="8" a="1"/>
  <c r="AK961" i="8" s="1"/>
  <c r="AK953" i="8" a="1"/>
  <c r="AK953" i="8" s="1"/>
  <c r="AK945" i="8" a="1"/>
  <c r="AK945" i="8" s="1"/>
  <c r="D945" i="8" s="1" a="1"/>
  <c r="D945" i="8" s="1"/>
  <c r="AK937" i="8" a="1"/>
  <c r="AK937" i="8" s="1"/>
  <c r="D937" i="8" s="1" a="1"/>
  <c r="D937" i="8" s="1"/>
  <c r="AK929" i="8" a="1"/>
  <c r="AK929" i="8" s="1"/>
  <c r="AK921" i="8" a="1"/>
  <c r="AK921" i="8" s="1"/>
  <c r="AJ898" i="8"/>
  <c r="AK898" i="8" s="1" a="1"/>
  <c r="AK898" i="8" s="1"/>
  <c r="D898" i="8" s="1" a="1"/>
  <c r="D898" i="8" s="1"/>
  <c r="AK4858" i="8" a="1"/>
  <c r="AK4858" i="8" s="1"/>
  <c r="AK4826" i="8" a="1"/>
  <c r="AK4826" i="8" s="1"/>
  <c r="AK5481" i="8" a="1"/>
  <c r="AK5481" i="8" s="1"/>
  <c r="AK5075" i="8" a="1"/>
  <c r="AK5075" i="8" s="1"/>
  <c r="D5075" i="8" s="1" a="1"/>
  <c r="D5075" i="8" s="1"/>
  <c r="AK4600" i="8" a="1"/>
  <c r="AK4600" i="8" s="1"/>
  <c r="AK7243" i="8" a="1"/>
  <c r="AK7243" i="8" s="1"/>
  <c r="AK7607" i="8" a="1"/>
  <c r="AK7607" i="8" s="1"/>
  <c r="AK6626" i="8" a="1"/>
  <c r="AK6626" i="8" s="1"/>
  <c r="AK6618" i="8" a="1"/>
  <c r="AK6618" i="8" s="1"/>
  <c r="AK6610" i="8" a="1"/>
  <c r="AK6610" i="8" s="1"/>
  <c r="AK2146" i="8" a="1"/>
  <c r="AK2146" i="8" s="1"/>
  <c r="AK2138" i="8" a="1"/>
  <c r="AK2138" i="8" s="1"/>
  <c r="AK4405" i="8" a="1"/>
  <c r="AK4405" i="8" s="1"/>
  <c r="AK4397" i="8" a="1"/>
  <c r="AK4397" i="8" s="1"/>
  <c r="AK5429" i="8" a="1"/>
  <c r="AK5429" i="8" s="1"/>
  <c r="AK5869" i="8" a="1"/>
  <c r="AK5869" i="8" s="1"/>
  <c r="AK1215" i="8" a="1"/>
  <c r="AK1215" i="8" s="1"/>
  <c r="AK1207" i="8" a="1"/>
  <c r="AK1207" i="8" s="1"/>
  <c r="AK1411" i="8" a="1"/>
  <c r="AK1411" i="8" s="1"/>
  <c r="AK6958" i="8" a="1"/>
  <c r="AK6958" i="8" s="1"/>
  <c r="AK6942" i="8" a="1"/>
  <c r="AK6942" i="8" s="1"/>
  <c r="AK2314" i="8" a="1"/>
  <c r="AK2314" i="8" s="1"/>
  <c r="AK2306" i="8" a="1"/>
  <c r="AK2306" i="8" s="1"/>
  <c r="AJ910" i="8"/>
  <c r="AK910" i="8" s="1" a="1"/>
  <c r="AK910" i="8" s="1"/>
  <c r="D910" i="8" s="1" a="1"/>
  <c r="D910" i="8" s="1"/>
  <c r="AJ897" i="8"/>
  <c r="AK897" i="8" s="1" a="1"/>
  <c r="AK897" i="8" s="1"/>
  <c r="D897" i="8" s="1" a="1"/>
  <c r="D897" i="8" s="1"/>
  <c r="AK907" i="8" a="1"/>
  <c r="AK907" i="8" s="1"/>
  <c r="D907" i="8" s="1" a="1"/>
  <c r="D907" i="8" s="1"/>
  <c r="AK905" i="8" a="1"/>
  <c r="AK905" i="8" s="1"/>
  <c r="AK4850" i="8" a="1"/>
  <c r="AK4850" i="8" s="1"/>
  <c r="AK4818" i="8" a="1"/>
  <c r="AK4818" i="8" s="1"/>
  <c r="AK5473" i="8" a="1"/>
  <c r="AK5473" i="8" s="1"/>
  <c r="AK5067" i="8" a="1"/>
  <c r="AK5067" i="8" s="1"/>
  <c r="AK3304" i="8" a="1"/>
  <c r="AK3304" i="8" s="1"/>
  <c r="AK6616" i="8" a="1"/>
  <c r="AK6616" i="8" s="1"/>
  <c r="D6616" i="8" s="1" a="1"/>
  <c r="D6616" i="8" s="1"/>
  <c r="AK6608" i="8" a="1"/>
  <c r="AK6608" i="8" s="1"/>
  <c r="D6608" i="8" s="1" a="1"/>
  <c r="D6608" i="8" s="1"/>
  <c r="AK2144" i="8" a="1"/>
  <c r="AK2144" i="8" s="1"/>
  <c r="D2144" i="8" s="1" a="1"/>
  <c r="D2144" i="8" s="1"/>
  <c r="AK2136" i="8" a="1"/>
  <c r="AK2136" i="8" s="1"/>
  <c r="AK4403" i="8" a="1"/>
  <c r="AK4403" i="8" s="1"/>
  <c r="D4403" i="8" s="1" a="1"/>
  <c r="D4403" i="8" s="1"/>
  <c r="AK4395" i="8" a="1"/>
  <c r="AK4395" i="8" s="1"/>
  <c r="D4395" i="8" s="1" a="1"/>
  <c r="D4395" i="8" s="1"/>
  <c r="AK5427" i="8" a="1"/>
  <c r="AK5427" i="8" s="1"/>
  <c r="D5427" i="8" s="1" a="1"/>
  <c r="D5427" i="8" s="1"/>
  <c r="AK5867" i="8" a="1"/>
  <c r="AK5867" i="8" s="1"/>
  <c r="D5867" i="8" s="1" a="1"/>
  <c r="D5867" i="8" s="1"/>
  <c r="AK1213" i="8" a="1"/>
  <c r="AK1213" i="8" s="1"/>
  <c r="D1213" i="8" s="1" a="1"/>
  <c r="D1213" i="8" s="1"/>
  <c r="AK1205" i="8" a="1"/>
  <c r="AK1205" i="8" s="1"/>
  <c r="D1205" i="8" s="1" a="1"/>
  <c r="D1205" i="8" s="1"/>
  <c r="AK1409" i="8" a="1"/>
  <c r="AK1409" i="8" s="1"/>
  <c r="D1409" i="8" s="1" a="1"/>
  <c r="D1409" i="8" s="1"/>
  <c r="AK806" i="8" a="1"/>
  <c r="AK806" i="8" s="1"/>
  <c r="D806" i="8" s="1" a="1"/>
  <c r="D806" i="8" s="1"/>
  <c r="AK6964" i="8" a="1"/>
  <c r="AK6964" i="8" s="1"/>
  <c r="D6964" i="8" s="1" a="1"/>
  <c r="D6964" i="8" s="1"/>
  <c r="AK6956" i="8" a="1"/>
  <c r="AK6956" i="8" s="1"/>
  <c r="AK6948" i="8" a="1"/>
  <c r="AK6948" i="8" s="1"/>
  <c r="AK6940" i="8" a="1"/>
  <c r="AK6940" i="8" s="1"/>
  <c r="D6940" i="8" s="1" a="1"/>
  <c r="D6940" i="8" s="1"/>
  <c r="AK2312" i="8" a="1"/>
  <c r="AK2312" i="8" s="1"/>
  <c r="AK2304" i="8" a="1"/>
  <c r="AK2304" i="8" s="1"/>
  <c r="AK962" i="8" a="1"/>
  <c r="AK962" i="8" s="1"/>
  <c r="AK954" i="8" a="1"/>
  <c r="AK954" i="8" s="1"/>
  <c r="AK946" i="8" a="1"/>
  <c r="AK946" i="8" s="1"/>
  <c r="AK938" i="8" a="1"/>
  <c r="AK938" i="8" s="1"/>
  <c r="AK930" i="8" a="1"/>
  <c r="AK930" i="8" s="1"/>
  <c r="AK922" i="8" a="1"/>
  <c r="AK922" i="8" s="1"/>
  <c r="AJ914" i="8"/>
  <c r="AK914" i="8" s="1" a="1"/>
  <c r="AK914" i="8" s="1"/>
  <c r="D914" i="8" s="1" a="1"/>
  <c r="D914" i="8" s="1"/>
  <c r="AJ894" i="8"/>
  <c r="AK894" i="8" s="1" a="1"/>
  <c r="AK894" i="8" s="1"/>
  <c r="D894" i="8" s="1" a="1"/>
  <c r="D894" i="8" s="1"/>
  <c r="AK917" i="8" a="1"/>
  <c r="AK917" i="8" s="1"/>
  <c r="AK911" i="8" a="1"/>
  <c r="AK911" i="8" s="1"/>
  <c r="AK909" i="8" a="1"/>
  <c r="AK909" i="8" s="1"/>
  <c r="AK4842" i="8" a="1"/>
  <c r="AK4842" i="8" s="1"/>
  <c r="AK5497" i="8" a="1"/>
  <c r="AK5497" i="8" s="1"/>
  <c r="AK3672" i="8" a="1"/>
  <c r="AK3672" i="8" s="1"/>
  <c r="AK5059" i="8" a="1"/>
  <c r="AK5059" i="8" s="1"/>
  <c r="AK3296" i="8" a="1"/>
  <c r="AK3296" i="8" s="1"/>
  <c r="D3296" i="8" s="1" a="1"/>
  <c r="D3296" i="8" s="1"/>
  <c r="AK913" i="8" a="1"/>
  <c r="AK913" i="8" s="1"/>
  <c r="D913" i="8" s="1" a="1"/>
  <c r="D913" i="8" s="1"/>
  <c r="AJ902" i="8"/>
  <c r="AK902" i="8" s="1" a="1"/>
  <c r="AK902" i="8" s="1"/>
  <c r="D902" i="8" s="1" a="1"/>
  <c r="D902" i="8" s="1"/>
  <c r="AK4862" i="8" a="1"/>
  <c r="AK4862" i="8" s="1"/>
  <c r="AJ4859" i="8"/>
  <c r="AK4859" i="8" s="1" a="1"/>
  <c r="AK4859" i="8" s="1"/>
  <c r="AJ4851" i="8"/>
  <c r="AK4851" i="8" s="1" a="1"/>
  <c r="AK4851" i="8" s="1"/>
  <c r="D4851" i="8" s="1" a="1"/>
  <c r="D4851" i="8" s="1"/>
  <c r="AK4846" i="8" a="1"/>
  <c r="AK4846" i="8" s="1"/>
  <c r="D4846" i="8" s="1" a="1"/>
  <c r="D4846" i="8" s="1"/>
  <c r="AJ4843" i="8"/>
  <c r="AK4843" i="8" s="1" a="1"/>
  <c r="AK4843" i="8" s="1"/>
  <c r="D4843" i="8" s="1" a="1"/>
  <c r="D4843" i="8" s="1"/>
  <c r="AK4838" i="8" a="1"/>
  <c r="AK4838" i="8" s="1"/>
  <c r="AJ4835" i="8"/>
  <c r="AK4835" i="8" s="1" a="1"/>
  <c r="AK4835" i="8" s="1"/>
  <c r="D4835" i="8" s="1" a="1"/>
  <c r="D4835" i="8" s="1"/>
  <c r="AK4830" i="8" a="1"/>
  <c r="AK4830" i="8" s="1"/>
  <c r="D4830" i="8" s="1" a="1"/>
  <c r="D4830" i="8" s="1"/>
  <c r="AJ4827" i="8"/>
  <c r="AK4827" i="8" s="1" a="1"/>
  <c r="AK4827" i="8" s="1"/>
  <c r="AK4822" i="8" a="1"/>
  <c r="AK4822" i="8" s="1"/>
  <c r="D4822" i="8" s="1" a="1"/>
  <c r="D4822" i="8" s="1"/>
  <c r="AJ4819" i="8"/>
  <c r="AK4819" i="8" s="1" a="1"/>
  <c r="AK4819" i="8" s="1"/>
  <c r="D4819" i="8" s="1" a="1"/>
  <c r="D4819" i="8" s="1"/>
  <c r="AK4814" i="8" a="1"/>
  <c r="AK4814" i="8" s="1"/>
  <c r="AJ6029" i="8"/>
  <c r="AK6029" i="8" s="1" a="1"/>
  <c r="AK6029" i="8" s="1"/>
  <c r="D6029" i="8" s="1" a="1"/>
  <c r="D6029" i="8" s="1"/>
  <c r="AK5493" i="8" a="1"/>
  <c r="AK5493" i="8" s="1"/>
  <c r="D5493" i="8" s="1" a="1"/>
  <c r="D5493" i="8" s="1"/>
  <c r="AJ5490" i="8"/>
  <c r="AK5490" i="8" s="1" a="1"/>
  <c r="AK5490" i="8" s="1"/>
  <c r="D5490" i="8" s="1" a="1"/>
  <c r="D5490" i="8" s="1"/>
  <c r="AK5485" i="8" a="1"/>
  <c r="AK5485" i="8" s="1"/>
  <c r="D5485" i="8" s="1" a="1"/>
  <c r="D5485" i="8" s="1"/>
  <c r="AJ5482" i="8"/>
  <c r="AK5482" i="8" s="1" a="1"/>
  <c r="AK5482" i="8" s="1"/>
  <c r="AK5477" i="8" a="1"/>
  <c r="AK5477" i="8" s="1"/>
  <c r="AJ5474" i="8"/>
  <c r="AK5474" i="8" s="1" a="1"/>
  <c r="AK5474" i="8" s="1"/>
  <c r="D5474" i="8" s="1" a="1"/>
  <c r="D5474" i="8" s="1"/>
  <c r="AK3676" i="8" a="1"/>
  <c r="AK3676" i="8" s="1"/>
  <c r="AJ3673" i="8"/>
  <c r="AK3673" i="8" s="1" a="1"/>
  <c r="AK3673" i="8" s="1"/>
  <c r="D3673" i="8" s="1" a="1"/>
  <c r="D3673" i="8" s="1"/>
  <c r="AK6218" i="8" a="1"/>
  <c r="AK6218" i="8" s="1"/>
  <c r="AJ6215" i="8"/>
  <c r="AK6215" i="8" s="1" a="1"/>
  <c r="AK6215" i="8" s="1"/>
  <c r="D6215" i="8" s="1" a="1"/>
  <c r="D6215" i="8" s="1"/>
  <c r="AJ6207" i="8"/>
  <c r="AK6207" i="8" s="1" a="1"/>
  <c r="AK6207" i="8" s="1"/>
  <c r="AK5071" i="8" a="1"/>
  <c r="AK5071" i="8" s="1"/>
  <c r="D5071" i="8" s="1" a="1"/>
  <c r="D5071" i="8" s="1"/>
  <c r="AJ5068" i="8"/>
  <c r="AK5068" i="8" s="1" a="1"/>
  <c r="AK5068" i="8" s="1"/>
  <c r="AK5063" i="8" a="1"/>
  <c r="AK5063" i="8" s="1"/>
  <c r="AJ5060" i="8"/>
  <c r="AK5060" i="8" s="1" a="1"/>
  <c r="AK5060" i="8" s="1"/>
  <c r="AJ5052" i="8"/>
  <c r="AK5052" i="8" s="1" a="1"/>
  <c r="AK5052" i="8" s="1"/>
  <c r="AJ4601" i="8"/>
  <c r="AK4601" i="8" s="1" a="1"/>
  <c r="AK4601" i="8" s="1"/>
  <c r="AJ3305" i="8"/>
  <c r="AK3305" i="8" s="1" a="1"/>
  <c r="AK3305" i="8" s="1"/>
  <c r="D3305" i="8" s="1" a="1"/>
  <c r="D3305" i="8" s="1"/>
  <c r="AJ3297" i="8"/>
  <c r="AK3297" i="8" s="1" a="1"/>
  <c r="AK3297" i="8" s="1"/>
  <c r="D3297" i="8" s="1" a="1"/>
  <c r="D3297" i="8" s="1"/>
  <c r="AJ7252" i="8"/>
  <c r="AK7252" i="8" s="1" a="1"/>
  <c r="AK7252" i="8" s="1"/>
  <c r="D7252" i="8" s="1" a="1"/>
  <c r="D7252" i="8" s="1"/>
  <c r="AJ7244" i="8"/>
  <c r="AK7244" i="8" s="1" a="1"/>
  <c r="AK7244" i="8" s="1"/>
  <c r="AJ7622" i="8"/>
  <c r="AK7622" i="8" s="1" a="1"/>
  <c r="AK7622" i="8" s="1"/>
  <c r="D7622" i="8" s="1" a="1"/>
  <c r="D7622" i="8" s="1"/>
  <c r="AK7619" i="8" a="1"/>
  <c r="AK7619" i="8" s="1"/>
  <c r="D7619" i="8" s="1" a="1"/>
  <c r="D7619" i="8" s="1"/>
  <c r="AJ7617" i="8"/>
  <c r="AK7617" i="8" s="1" a="1"/>
  <c r="AK7617" i="8" s="1"/>
  <c r="D7617" i="8" s="1" a="1"/>
  <c r="D7617" i="8" s="1"/>
  <c r="AJ7610" i="8"/>
  <c r="AK7610" i="8" s="1" a="1"/>
  <c r="AK7610" i="8" s="1"/>
  <c r="AK7608" i="8" a="1"/>
  <c r="AK7608" i="8" s="1"/>
  <c r="AJ7602" i="8"/>
  <c r="AK7602" i="8" s="1" a="1"/>
  <c r="AK7602" i="8" s="1"/>
  <c r="AK7600" i="8" a="1"/>
  <c r="AK7600" i="8" s="1"/>
  <c r="AK7596" i="8" a="1"/>
  <c r="AK7596" i="8" s="1"/>
  <c r="AK7580" i="8" a="1"/>
  <c r="AK7580" i="8" s="1"/>
  <c r="AK7807" i="8" a="1"/>
  <c r="AK7807" i="8" s="1"/>
  <c r="AK3805" i="8" a="1"/>
  <c r="AK3805" i="8" s="1"/>
  <c r="AJ3796" i="8"/>
  <c r="AK3796" i="8" s="1" a="1"/>
  <c r="AK3796" i="8" s="1"/>
  <c r="AK3785" i="8" a="1"/>
  <c r="AK3785" i="8" s="1"/>
  <c r="AJ3772" i="8"/>
  <c r="AK3772" i="8" s="1" a="1"/>
  <c r="AK3772" i="8" s="1"/>
  <c r="AJ7587" i="8"/>
  <c r="AK7587" i="8" s="1" a="1"/>
  <c r="AK7587" i="8" s="1"/>
  <c r="AJ8274" i="8"/>
  <c r="AK8274" i="8" s="1" a="1"/>
  <c r="AK8274" i="8" s="1"/>
  <c r="D8274" i="8" s="1" a="1"/>
  <c r="D8274" i="8" s="1"/>
  <c r="AJ3812" i="8"/>
  <c r="AK3812" i="8" s="1" a="1"/>
  <c r="AK3812" i="8" s="1"/>
  <c r="D3812" i="8" s="1" a="1"/>
  <c r="D3812" i="8" s="1"/>
  <c r="AK3807" i="8" a="1"/>
  <c r="AK3807" i="8" s="1"/>
  <c r="AJ3795" i="8"/>
  <c r="AK3795" i="8" s="1" a="1"/>
  <c r="AK3795" i="8" s="1"/>
  <c r="AJ3788" i="8"/>
  <c r="AK3788" i="8" s="1" a="1"/>
  <c r="AK3788" i="8" s="1"/>
  <c r="D3788" i="8" s="1" a="1"/>
  <c r="D3788" i="8" s="1"/>
  <c r="AJ2635" i="8"/>
  <c r="AK2635" i="8" s="1" a="1"/>
  <c r="AK2635" i="8" s="1"/>
  <c r="D2635" i="8" s="1" a="1"/>
  <c r="D2635" i="8" s="1"/>
  <c r="AJ6692" i="8"/>
  <c r="AK6692" i="8" s="1" a="1"/>
  <c r="AK6692" i="8" s="1"/>
  <c r="AJ5333" i="8"/>
  <c r="AK5333" i="8" s="1" a="1"/>
  <c r="AK5333" i="8" s="1"/>
  <c r="D5333" i="8" s="1" a="1"/>
  <c r="D5333" i="8" s="1"/>
  <c r="AK2527" i="8" a="1"/>
  <c r="AK2527" i="8" s="1"/>
  <c r="AK7606" i="8" a="1"/>
  <c r="AK7606" i="8" s="1"/>
  <c r="D7606" i="8" s="1" a="1"/>
  <c r="D7606" i="8" s="1"/>
  <c r="AK7582" i="8" a="1"/>
  <c r="AK7582" i="8" s="1"/>
  <c r="AK7809" i="8" a="1"/>
  <c r="AK7809" i="8" s="1"/>
  <c r="AJ3787" i="8"/>
  <c r="AK3787" i="8" s="1" a="1"/>
  <c r="AK3787" i="8" s="1"/>
  <c r="AJ3780" i="8"/>
  <c r="AK3780" i="8" s="1" a="1"/>
  <c r="AK3780" i="8" s="1"/>
  <c r="D3780" i="8" s="1" a="1"/>
  <c r="D3780" i="8" s="1"/>
  <c r="AJ5330" i="8"/>
  <c r="AK5330" i="8" s="1" a="1"/>
  <c r="AK5330" i="8" s="1"/>
  <c r="D5330" i="8" s="1" a="1"/>
  <c r="D5330" i="8" s="1"/>
  <c r="AK2523" i="8" a="1"/>
  <c r="AK2523" i="8" s="1"/>
  <c r="D2523" i="8" s="1" a="1"/>
  <c r="D2523" i="8" s="1"/>
  <c r="AK4863" i="8" a="1"/>
  <c r="AK4863" i="8" s="1"/>
  <c r="AK4855" i="8" a="1"/>
  <c r="AK4855" i="8" s="1"/>
  <c r="AK4847" i="8" a="1"/>
  <c r="AK4847" i="8" s="1"/>
  <c r="AK4839" i="8" a="1"/>
  <c r="AK4839" i="8" s="1"/>
  <c r="AK4831" i="8" a="1"/>
  <c r="AK4831" i="8" s="1"/>
  <c r="AK4823" i="8" a="1"/>
  <c r="AK4823" i="8" s="1"/>
  <c r="AK4815" i="8" a="1"/>
  <c r="AK4815" i="8" s="1"/>
  <c r="AK5494" i="8" a="1"/>
  <c r="AK5494" i="8" s="1"/>
  <c r="AK5486" i="8" a="1"/>
  <c r="AK5486" i="8" s="1"/>
  <c r="AK5478" i="8" a="1"/>
  <c r="AK5478" i="8" s="1"/>
  <c r="AK3677" i="8" a="1"/>
  <c r="AK3677" i="8" s="1"/>
  <c r="AK3669" i="8" a="1"/>
  <c r="AK3669" i="8" s="1"/>
  <c r="D3669" i="8" s="1" a="1"/>
  <c r="D3669" i="8" s="1"/>
  <c r="AK6211" i="8" a="1"/>
  <c r="AK6211" i="8" s="1"/>
  <c r="AK5072" i="8" a="1"/>
  <c r="AK5072" i="8" s="1"/>
  <c r="AK5064" i="8" a="1"/>
  <c r="AK5064" i="8" s="1"/>
  <c r="AK5056" i="8" a="1"/>
  <c r="AK5056" i="8" s="1"/>
  <c r="D5056" i="8" s="1" a="1"/>
  <c r="D5056" i="8" s="1"/>
  <c r="AK4605" i="8" a="1"/>
  <c r="AK4605" i="8" s="1"/>
  <c r="AK3309" i="8" a="1"/>
  <c r="AK3309" i="8" s="1"/>
  <c r="AK3301" i="8" a="1"/>
  <c r="AK3301" i="8" s="1"/>
  <c r="AK3293" i="8" a="1"/>
  <c r="AK3293" i="8" s="1"/>
  <c r="AK7248" i="8" a="1"/>
  <c r="AK7248" i="8" s="1"/>
  <c r="AK7628" i="8" a="1"/>
  <c r="AK7628" i="8" s="1"/>
  <c r="AK7623" i="8" a="1"/>
  <c r="AK7623" i="8" s="1"/>
  <c r="D7623" i="8" s="1" a="1"/>
  <c r="D7623" i="8" s="1"/>
  <c r="AK7609" i="8" a="1"/>
  <c r="AK7609" i="8" s="1"/>
  <c r="D7609" i="8" s="1" a="1"/>
  <c r="D7609" i="8" s="1"/>
  <c r="AJ7604" i="8"/>
  <c r="AK7604" i="8" s="1" a="1"/>
  <c r="AK7604" i="8" s="1"/>
  <c r="D7604" i="8" s="1" a="1"/>
  <c r="D7604" i="8" s="1"/>
  <c r="AK7601" i="8" a="1"/>
  <c r="AK7601" i="8" s="1"/>
  <c r="D7601" i="8" s="1" a="1"/>
  <c r="D7601" i="8" s="1"/>
  <c r="AJ7591" i="8"/>
  <c r="AK7591" i="8" s="1" a="1"/>
  <c r="AK7591" i="8" s="1"/>
  <c r="AK7586" i="8" a="1"/>
  <c r="AK7586" i="8" s="1"/>
  <c r="AJ8278" i="8"/>
  <c r="AK8278" i="8" s="1" a="1"/>
  <c r="AK8278" i="8" s="1"/>
  <c r="AK7813" i="8" a="1"/>
  <c r="AK7813" i="8" s="1"/>
  <c r="AJ7802" i="8"/>
  <c r="AK7802" i="8" s="1" a="1"/>
  <c r="AK7802" i="8" s="1"/>
  <c r="AK3811" i="8" a="1"/>
  <c r="AK3811" i="8" s="1"/>
  <c r="AJ3800" i="8"/>
  <c r="AK3800" i="8" s="1" a="1"/>
  <c r="AK3800" i="8" s="1"/>
  <c r="D3800" i="8" s="1" a="1"/>
  <c r="D3800" i="8" s="1"/>
  <c r="AJ3779" i="8"/>
  <c r="AK3779" i="8" s="1" a="1"/>
  <c r="AK3779" i="8" s="1"/>
  <c r="D3779" i="8" s="1" a="1"/>
  <c r="D3779" i="8" s="1"/>
  <c r="AJ261" i="8"/>
  <c r="AK261" i="8" s="1" a="1"/>
  <c r="AK261" i="8" s="1"/>
  <c r="AK6691" i="8" a="1"/>
  <c r="AK6691" i="8" s="1"/>
  <c r="AK4130" i="8" a="1"/>
  <c r="AK4130" i="8" s="1"/>
  <c r="AK7616" i="8" a="1"/>
  <c r="AK7616" i="8" s="1"/>
  <c r="AK7588" i="8" a="1"/>
  <c r="AK7588" i="8" s="1"/>
  <c r="AK8275" i="8" a="1"/>
  <c r="AK8275" i="8" s="1"/>
  <c r="AK7799" i="8" a="1"/>
  <c r="AK7799" i="8" s="1"/>
  <c r="AJ3792" i="8"/>
  <c r="AK3792" i="8" s="1" a="1"/>
  <c r="AK3792" i="8" s="1"/>
  <c r="D3792" i="8" s="1" a="1"/>
  <c r="D3792" i="8" s="1"/>
  <c r="AK3490" i="8" a="1"/>
  <c r="AK3490" i="8" s="1"/>
  <c r="AK4126" i="8" a="1"/>
  <c r="AK4126" i="8" s="1"/>
  <c r="AK7611" i="8" a="1"/>
  <c r="AK7611" i="8" s="1"/>
  <c r="D7611" i="8" s="1" a="1"/>
  <c r="D7611" i="8" s="1"/>
  <c r="AJ7595" i="8"/>
  <c r="AK7595" i="8" s="1" a="1"/>
  <c r="AK7595" i="8" s="1"/>
  <c r="D7595" i="8" s="1" a="1"/>
  <c r="D7595" i="8" s="1"/>
  <c r="AJ8282" i="8"/>
  <c r="AK8282" i="8" s="1" a="1"/>
  <c r="AK8282" i="8" s="1"/>
  <c r="D8282" i="8" s="1" a="1"/>
  <c r="D8282" i="8" s="1"/>
  <c r="AJ7806" i="8"/>
  <c r="AK7806" i="8" s="1" a="1"/>
  <c r="AK7806" i="8" s="1"/>
  <c r="D7806" i="8" s="1" a="1"/>
  <c r="D7806" i="8" s="1"/>
  <c r="AJ3804" i="8"/>
  <c r="AK3804" i="8" s="1" a="1"/>
  <c r="AK3804" i="8" s="1"/>
  <c r="D3804" i="8" s="1" a="1"/>
  <c r="D3804" i="8" s="1"/>
  <c r="AK3799" i="8" a="1"/>
  <c r="AK3799" i="8" s="1"/>
  <c r="AJ3784" i="8"/>
  <c r="AK3784" i="8" s="1" a="1"/>
  <c r="AK3784" i="8" s="1"/>
  <c r="AJ3776" i="8"/>
  <c r="AK3776" i="8" s="1" a="1"/>
  <c r="AK3776" i="8" s="1"/>
  <c r="D3776" i="8" s="1" a="1"/>
  <c r="D3776" i="8" s="1"/>
  <c r="AJ6687" i="8"/>
  <c r="AK6687" i="8" s="1" a="1"/>
  <c r="AK6687" i="8" s="1"/>
  <c r="AJ7603" i="8"/>
  <c r="AK7603" i="8" s="1" a="1"/>
  <c r="AK7603" i="8" s="1"/>
  <c r="AK7599" i="8" a="1"/>
  <c r="AK7599" i="8" s="1"/>
  <c r="AK7590" i="8" a="1"/>
  <c r="AK7590" i="8" s="1"/>
  <c r="D7590" i="8" s="1" a="1"/>
  <c r="D7590" i="8" s="1"/>
  <c r="AK8277" i="8" a="1"/>
  <c r="AK8277" i="8" s="1"/>
  <c r="AK7801" i="8" a="1"/>
  <c r="AK7801" i="8" s="1"/>
  <c r="AK3791" i="8" a="1"/>
  <c r="AK3791" i="8" s="1"/>
  <c r="D3791" i="8" s="1" a="1"/>
  <c r="D3791" i="8" s="1"/>
  <c r="AJ257" i="8"/>
  <c r="AK257" i="8" s="1" a="1"/>
  <c r="AK257" i="8" s="1"/>
  <c r="D257" i="8" s="1" a="1"/>
  <c r="D257" i="8" s="1"/>
  <c r="AJ6684" i="8"/>
  <c r="AK6684" i="8" s="1" a="1"/>
  <c r="AK6684" i="8" s="1"/>
  <c r="D6684" i="8" s="1" a="1"/>
  <c r="D6684" i="8" s="1"/>
  <c r="AK4142" i="8" a="1"/>
  <c r="AK4142" i="8" s="1"/>
  <c r="AJ4139" i="8"/>
  <c r="AK4139" i="8" s="1" a="1"/>
  <c r="AK4139" i="8" s="1"/>
  <c r="D4139" i="8" s="1" a="1"/>
  <c r="D4139" i="8" s="1"/>
  <c r="AK7624" i="8" a="1"/>
  <c r="AK7624" i="8" s="1"/>
  <c r="AK7594" i="8" a="1"/>
  <c r="AK7594" i="8" s="1"/>
  <c r="AJ7583" i="8"/>
  <c r="AK7583" i="8" s="1" a="1"/>
  <c r="AK7583" i="8" s="1"/>
  <c r="D7583" i="8" s="1" a="1"/>
  <c r="D7583" i="8" s="1"/>
  <c r="AK8281" i="8" a="1"/>
  <c r="AK8281" i="8" s="1"/>
  <c r="AJ7810" i="8"/>
  <c r="AK7810" i="8" s="1" a="1"/>
  <c r="AK7810" i="8" s="1"/>
  <c r="D7810" i="8" s="1" a="1"/>
  <c r="D7810" i="8" s="1"/>
  <c r="AK7805" i="8" a="1"/>
  <c r="AK7805" i="8" s="1"/>
  <c r="AJ3808" i="8"/>
  <c r="AK3808" i="8" s="1" a="1"/>
  <c r="AK3808" i="8" s="1"/>
  <c r="D3808" i="8" s="1" a="1"/>
  <c r="D3808" i="8" s="1"/>
  <c r="AK3803" i="8" a="1"/>
  <c r="AK3803" i="8" s="1"/>
  <c r="AK3793" i="8" a="1"/>
  <c r="AK3793" i="8" s="1"/>
  <c r="AK3783" i="8" a="1"/>
  <c r="AK3783" i="8" s="1"/>
  <c r="AK3775" i="8" a="1"/>
  <c r="AK3775" i="8" s="1"/>
  <c r="AJ256" i="8"/>
  <c r="AK256" i="8" s="1" a="1"/>
  <c r="AK256" i="8" s="1"/>
  <c r="D256" i="8" s="1" a="1"/>
  <c r="D256" i="8" s="1"/>
  <c r="AK4131" i="8" a="1"/>
  <c r="AK4131" i="8" s="1"/>
  <c r="AK4123" i="8" a="1"/>
  <c r="AK4123" i="8" s="1"/>
  <c r="AK4115" i="8" a="1"/>
  <c r="AK4115" i="8" s="1"/>
  <c r="AK2528" i="8" a="1"/>
  <c r="AK2528" i="8" s="1"/>
  <c r="AK2520" i="8" a="1"/>
  <c r="AK2520" i="8" s="1"/>
  <c r="AJ2517" i="8"/>
  <c r="AK2517" i="8" s="1" a="1"/>
  <c r="AK2517" i="8" s="1"/>
  <c r="AJ2512" i="8"/>
  <c r="AK2512" i="8" s="1" a="1"/>
  <c r="AK2512" i="8" s="1"/>
  <c r="D2512" i="8" s="1" a="1"/>
  <c r="D2512" i="8" s="1"/>
  <c r="AK2510" i="8" a="1"/>
  <c r="AK2510" i="8" s="1"/>
  <c r="D2510" i="8" s="1" a="1"/>
  <c r="D2510" i="8" s="1"/>
  <c r="AK2505" i="8" a="1"/>
  <c r="AK2505" i="8" s="1"/>
  <c r="AK2503" i="8" a="1"/>
  <c r="AK2503" i="8" s="1"/>
  <c r="AJ2498" i="8"/>
  <c r="AK2498" i="8" s="1" a="1"/>
  <c r="AK2498" i="8" s="1"/>
  <c r="D2498" i="8" s="1" a="1"/>
  <c r="D2498" i="8" s="1"/>
  <c r="AJ2494" i="8"/>
  <c r="AK2494" i="8" s="1" a="1"/>
  <c r="AK2494" i="8" s="1"/>
  <c r="D2494" i="8" s="1" a="1"/>
  <c r="D2494" i="8" s="1"/>
  <c r="AK240" i="8" a="1"/>
  <c r="AK240" i="8" s="1"/>
  <c r="AK227" i="8" a="1"/>
  <c r="AK227" i="8" s="1"/>
  <c r="AK2500" i="8" a="1"/>
  <c r="AK2500" i="8" s="1"/>
  <c r="AJ229" i="8"/>
  <c r="AK229" i="8" s="1" a="1"/>
  <c r="AK229" i="8" s="1"/>
  <c r="AJ218" i="8"/>
  <c r="AK218" i="8" s="1" a="1"/>
  <c r="AK218" i="8" s="1"/>
  <c r="AK216" i="8" a="1"/>
  <c r="AK216" i="8" s="1"/>
  <c r="AJ1273" i="8"/>
  <c r="AK1273" i="8" s="1" a="1"/>
  <c r="AK1273" i="8" s="1"/>
  <c r="D1273" i="8" s="1" a="1"/>
  <c r="D1273" i="8" s="1"/>
  <c r="AK1271" i="8" a="1"/>
  <c r="AK1271" i="8" s="1"/>
  <c r="AJ763" i="8"/>
  <c r="AK763" i="8" s="1" a="1"/>
  <c r="AK763" i="8" s="1"/>
  <c r="D763" i="8" s="1" a="1"/>
  <c r="D763" i="8" s="1"/>
  <c r="AK761" i="8" a="1"/>
  <c r="AK761" i="8" s="1"/>
  <c r="AJ747" i="8"/>
  <c r="AK747" i="8" s="1" a="1"/>
  <c r="AK747" i="8" s="1"/>
  <c r="AJ244" i="8"/>
  <c r="AK244" i="8" s="1" a="1"/>
  <c r="AK244" i="8" s="1"/>
  <c r="D244" i="8" s="1" a="1"/>
  <c r="D244" i="8" s="1"/>
  <c r="AK4124" i="8" a="1"/>
  <c r="AK4124" i="8" s="1"/>
  <c r="AK2521" i="8" a="1"/>
  <c r="AK2521" i="8" s="1"/>
  <c r="AK2511" i="8" a="1"/>
  <c r="AK2511" i="8" s="1"/>
  <c r="AK2506" i="8" a="1"/>
  <c r="AK2506" i="8" s="1"/>
  <c r="AJ237" i="8"/>
  <c r="AK237" i="8" s="1" a="1"/>
  <c r="AK237" i="8" s="1"/>
  <c r="AJ213" i="8"/>
  <c r="AK213" i="8" s="1" a="1"/>
  <c r="AK213" i="8" s="1"/>
  <c r="AJ1268" i="8"/>
  <c r="AK1268" i="8" s="1" a="1"/>
  <c r="AK1268" i="8" s="1"/>
  <c r="D1268" i="8" s="1" a="1"/>
  <c r="D1268" i="8" s="1"/>
  <c r="AJ758" i="8"/>
  <c r="AK758" i="8" s="1" a="1"/>
  <c r="AK758" i="8" s="1"/>
  <c r="D758" i="8" s="1" a="1"/>
  <c r="D758" i="8" s="1"/>
  <c r="AK6688" i="8" a="1"/>
  <c r="AK6688" i="8" s="1"/>
  <c r="AK5334" i="8" a="1"/>
  <c r="AK5334" i="8" s="1"/>
  <c r="AK4143" i="8" a="1"/>
  <c r="AK4143" i="8" s="1"/>
  <c r="AK4135" i="8" a="1"/>
  <c r="AK4135" i="8" s="1"/>
  <c r="AK4127" i="8" a="1"/>
  <c r="AK4127" i="8" s="1"/>
  <c r="AK4119" i="8" a="1"/>
  <c r="AK4119" i="8" s="1"/>
  <c r="AK4111" i="8" a="1"/>
  <c r="AK4111" i="8" s="1"/>
  <c r="AK2524" i="8" a="1"/>
  <c r="AK2524" i="8" s="1"/>
  <c r="AK2516" i="8" a="1"/>
  <c r="AK2516" i="8" s="1"/>
  <c r="AK2508" i="8" a="1"/>
  <c r="AK2508" i="8" s="1"/>
  <c r="AK2504" i="8" a="1"/>
  <c r="AK2504" i="8" s="1"/>
  <c r="AJ2497" i="8"/>
  <c r="AK2497" i="8" s="1" a="1"/>
  <c r="AK2497" i="8" s="1"/>
  <c r="AJ2513" i="8"/>
  <c r="AK2513" i="8" s="1" a="1"/>
  <c r="AK2513" i="8" s="1"/>
  <c r="AJ226" i="8"/>
  <c r="AK226" i="8" s="1" a="1"/>
  <c r="AK226" i="8" s="1"/>
  <c r="D226" i="8" s="1" a="1"/>
  <c r="D226" i="8" s="1"/>
  <c r="AK224" i="8" a="1"/>
  <c r="AK224" i="8" s="1"/>
  <c r="AJ2300" i="8"/>
  <c r="AK2300" i="8" s="1" a="1"/>
  <c r="AK2300" i="8" s="1"/>
  <c r="AK2298" i="8" a="1"/>
  <c r="AK2298" i="8" s="1"/>
  <c r="AJ1265" i="8"/>
  <c r="AK1265" i="8" s="1" a="1"/>
  <c r="AK1265" i="8" s="1"/>
  <c r="D1265" i="8" s="1" a="1"/>
  <c r="D1265" i="8" s="1"/>
  <c r="AK1263" i="8" a="1"/>
  <c r="AK1263" i="8" s="1"/>
  <c r="AJ755" i="8"/>
  <c r="AK755" i="8" s="1" a="1"/>
  <c r="AK755" i="8" s="1"/>
  <c r="AJ739" i="8"/>
  <c r="AK739" i="8" s="1" a="1"/>
  <c r="AK739" i="8" s="1"/>
  <c r="AJ819" i="8"/>
  <c r="AK819" i="8" s="1" a="1"/>
  <c r="AK819" i="8" s="1"/>
  <c r="D819" i="8" s="1" a="1"/>
  <c r="D819" i="8" s="1"/>
  <c r="AJ234" i="8"/>
  <c r="AK234" i="8" s="1" a="1"/>
  <c r="AK234" i="8" s="1"/>
  <c r="D234" i="8" s="1" a="1"/>
  <c r="D234" i="8" s="1"/>
  <c r="AK232" i="8" a="1"/>
  <c r="AK232" i="8" s="1"/>
  <c r="AJ221" i="8"/>
  <c r="AK221" i="8" s="1" a="1"/>
  <c r="AK221" i="8" s="1"/>
  <c r="D221" i="8" s="1" a="1"/>
  <c r="D221" i="8" s="1"/>
  <c r="AJ1276" i="8"/>
  <c r="AK1276" i="8" s="1" a="1"/>
  <c r="AK1276" i="8" s="1"/>
  <c r="D1276" i="8" s="1" a="1"/>
  <c r="D1276" i="8" s="1"/>
  <c r="AJ766" i="8"/>
  <c r="AK766" i="8" s="1" a="1"/>
  <c r="AK766" i="8" s="1"/>
  <c r="AJ750" i="8"/>
  <c r="AK750" i="8" s="1" a="1"/>
  <c r="AK750" i="8" s="1"/>
  <c r="AJ742" i="8"/>
  <c r="AK742" i="8" s="1" a="1"/>
  <c r="AK742" i="8" s="1"/>
  <c r="D742" i="8" s="1" a="1"/>
  <c r="D742" i="8" s="1"/>
  <c r="AJ734" i="8"/>
  <c r="AK734" i="8" s="1" a="1"/>
  <c r="AK734" i="8" s="1"/>
  <c r="AJ822" i="8"/>
  <c r="AK822" i="8" s="1" a="1"/>
  <c r="AK822" i="8" s="1"/>
  <c r="D822" i="8" s="1" a="1"/>
  <c r="D822" i="8" s="1"/>
  <c r="AJ7355" i="8"/>
  <c r="AK7355" i="8" s="1" a="1"/>
  <c r="AK7355" i="8" s="1"/>
  <c r="AJ6018" i="8"/>
  <c r="AK6018" i="8" s="1" a="1"/>
  <c r="AK6018" i="8" s="1"/>
  <c r="AJ2442" i="8"/>
  <c r="AK2442" i="8" s="1" a="1"/>
  <c r="AK2442" i="8" s="1"/>
  <c r="AJ3099" i="8"/>
  <c r="AK3099" i="8" s="1" a="1"/>
  <c r="AK3099" i="8" s="1"/>
  <c r="D3099" i="8" s="1" a="1"/>
  <c r="D3099" i="8" s="1"/>
  <c r="AJ8574" i="8"/>
  <c r="AK8574" i="8" s="1" a="1"/>
  <c r="AK8574" i="8" s="1"/>
  <c r="AJ8566" i="8"/>
  <c r="AK8566" i="8" s="1" a="1"/>
  <c r="AK8566" i="8" s="1"/>
  <c r="D8566" i="8" s="1" a="1"/>
  <c r="D8566" i="8" s="1"/>
  <c r="AJ4804" i="8"/>
  <c r="AK4804" i="8" s="1" a="1"/>
  <c r="AK4804" i="8" s="1"/>
  <c r="D4804" i="8" s="1" a="1"/>
  <c r="D4804" i="8" s="1"/>
  <c r="AJ1173" i="8"/>
  <c r="AK1173" i="8" s="1" a="1"/>
  <c r="AK1173" i="8" s="1"/>
  <c r="D1173" i="8" s="1" a="1"/>
  <c r="D1173" i="8" s="1"/>
  <c r="AJ1811" i="8"/>
  <c r="AK1811" i="8" s="1" a="1"/>
  <c r="AK1811" i="8" s="1"/>
  <c r="AJ1795" i="8"/>
  <c r="AK1795" i="8" s="1" a="1"/>
  <c r="AK1795" i="8" s="1"/>
  <c r="AJ1792" i="8"/>
  <c r="AK1792" i="8" s="1" a="1"/>
  <c r="AK1792" i="8" s="1"/>
  <c r="D1792" i="8" s="1" a="1"/>
  <c r="D1792" i="8" s="1"/>
  <c r="AK4322" i="8" a="1"/>
  <c r="AK4322" i="8" s="1"/>
  <c r="AJ4316" i="8"/>
  <c r="AK4316" i="8" s="1" a="1"/>
  <c r="AK4316" i="8" s="1"/>
  <c r="D4316" i="8" s="1" a="1"/>
  <c r="D4316" i="8" s="1"/>
  <c r="AK3318" i="8" a="1"/>
  <c r="AK3318" i="8" s="1"/>
  <c r="D3318" i="8" s="1" a="1"/>
  <c r="D3318" i="8" s="1"/>
  <c r="AJ3315" i="8"/>
  <c r="AK3315" i="8" s="1" a="1"/>
  <c r="AK3315" i="8" s="1"/>
  <c r="D3315" i="8" s="1" a="1"/>
  <c r="D3315" i="8" s="1"/>
  <c r="AJ3312" i="8"/>
  <c r="AK3312" i="8" s="1" a="1"/>
  <c r="AK3312" i="8" s="1"/>
  <c r="D3312" i="8" s="1" a="1"/>
  <c r="D3312" i="8" s="1"/>
  <c r="AK7466" i="8" a="1"/>
  <c r="AK7466" i="8" s="1"/>
  <c r="D7466" i="8" s="1" a="1"/>
  <c r="D7466" i="8" s="1"/>
  <c r="AJ1543" i="8"/>
  <c r="AK1543" i="8" s="1" a="1"/>
  <c r="AK1543" i="8" s="1"/>
  <c r="AJ1534" i="8"/>
  <c r="AK1534" i="8" s="1" a="1"/>
  <c r="AK1534" i="8" s="1"/>
  <c r="D1534" i="8" s="1" a="1"/>
  <c r="D1534" i="8" s="1"/>
  <c r="AK3830" i="8" a="1"/>
  <c r="AK3830" i="8" s="1"/>
  <c r="D3830" i="8" s="1" a="1"/>
  <c r="D3830" i="8" s="1"/>
  <c r="AJ1879" i="8"/>
  <c r="AK1879" i="8" s="1" a="1"/>
  <c r="AK1879" i="8" s="1"/>
  <c r="AJ6927" i="8"/>
  <c r="AK6927" i="8" s="1" a="1"/>
  <c r="AK6927" i="8" s="1"/>
  <c r="D6927" i="8" s="1" a="1"/>
  <c r="D6927" i="8" s="1"/>
  <c r="AJ3320" i="8"/>
  <c r="AK3320" i="8" s="1" a="1"/>
  <c r="AK3320" i="8" s="1"/>
  <c r="AJ3833" i="8"/>
  <c r="AK3833" i="8" s="1" a="1"/>
  <c r="AK3833" i="8" s="1"/>
  <c r="AJ2667" i="8"/>
  <c r="AK2667" i="8" s="1" a="1"/>
  <c r="AK2667" i="8" s="1"/>
  <c r="AJ4049" i="8"/>
  <c r="AK4049" i="8" s="1" a="1"/>
  <c r="AK4049" i="8" s="1"/>
  <c r="AJ4017" i="8"/>
  <c r="AK4017" i="8" s="1" a="1"/>
  <c r="AK4017" i="8" s="1"/>
  <c r="AK1806" i="8" a="1"/>
  <c r="AK1806" i="8" s="1"/>
  <c r="AJ4315" i="8"/>
  <c r="AK4315" i="8" s="1" a="1"/>
  <c r="AK4315" i="8" s="1"/>
  <c r="AK1585" i="8" a="1"/>
  <c r="AK1585" i="8" s="1"/>
  <c r="D1585" i="8" s="1" a="1"/>
  <c r="D1585" i="8" s="1"/>
  <c r="AK8192" i="8" a="1"/>
  <c r="AK8192" i="8" s="1"/>
  <c r="AJ6935" i="8"/>
  <c r="AK6935" i="8" s="1" a="1"/>
  <c r="AK6935" i="8" s="1"/>
  <c r="AJ6932" i="8"/>
  <c r="AK6932" i="8" s="1" a="1"/>
  <c r="AK6932" i="8" s="1"/>
  <c r="AJ1552" i="8"/>
  <c r="AK1552" i="8" s="1" a="1"/>
  <c r="AK1552" i="8" s="1"/>
  <c r="AJ1548" i="8"/>
  <c r="AK1548" i="8" s="1" a="1"/>
  <c r="AK1548" i="8" s="1"/>
  <c r="D1548" i="8" s="1" a="1"/>
  <c r="D1548" i="8" s="1"/>
  <c r="AJ6449" i="8"/>
  <c r="AK6449" i="8" s="1" a="1"/>
  <c r="AK6449" i="8" s="1"/>
  <c r="D6449" i="8" s="1" a="1"/>
  <c r="D6449" i="8" s="1"/>
  <c r="AJ1872" i="8"/>
  <c r="AK1872" i="8" s="1" a="1"/>
  <c r="AK1872" i="8" s="1"/>
  <c r="AJ3403" i="8"/>
  <c r="AK3403" i="8" s="1" a="1"/>
  <c r="AK3403" i="8" s="1"/>
  <c r="D3403" i="8" s="1" a="1"/>
  <c r="D3403" i="8" s="1"/>
  <c r="AJ7859" i="8"/>
  <c r="AK7859" i="8" s="1" a="1"/>
  <c r="AK7859" i="8" s="1"/>
  <c r="AJ1802" i="8"/>
  <c r="AK1802" i="8" s="1" a="1"/>
  <c r="AK1802" i="8" s="1"/>
  <c r="AJ1794" i="8"/>
  <c r="AK1794" i="8" s="1" a="1"/>
  <c r="AK1794" i="8" s="1"/>
  <c r="AJ1587" i="8"/>
  <c r="AK1587" i="8" s="1" a="1"/>
  <c r="AK1587" i="8" s="1"/>
  <c r="AJ1582" i="8"/>
  <c r="AK1582" i="8" s="1" a="1"/>
  <c r="AK1582" i="8" s="1"/>
  <c r="AK8200" i="8" a="1"/>
  <c r="AK8200" i="8" s="1"/>
  <c r="AJ8197" i="8"/>
  <c r="AK8197" i="8" s="1" a="1"/>
  <c r="AK8197" i="8" s="1"/>
  <c r="AJ8194" i="8"/>
  <c r="AK8194" i="8" s="1" a="1"/>
  <c r="AK8194" i="8" s="1"/>
  <c r="D8194" i="8" s="1" a="1"/>
  <c r="D8194" i="8" s="1"/>
  <c r="AK7473" i="8" a="1"/>
  <c r="AK7473" i="8" s="1"/>
  <c r="AJ7470" i="8"/>
  <c r="AK7470" i="8" s="1" a="1"/>
  <c r="AK7470" i="8" s="1"/>
  <c r="D7470" i="8" s="1" a="1"/>
  <c r="D7470" i="8" s="1"/>
  <c r="AK7465" i="8" a="1"/>
  <c r="AK7465" i="8" s="1"/>
  <c r="D7465" i="8" s="1" a="1"/>
  <c r="D7465" i="8" s="1"/>
  <c r="AJ7462" i="8"/>
  <c r="AK7462" i="8" s="1" a="1"/>
  <c r="AK7462" i="8" s="1"/>
  <c r="AK1529" i="8" a="1"/>
  <c r="AK1529" i="8" s="1"/>
  <c r="D1529" i="8" s="1" a="1"/>
  <c r="D1529" i="8" s="1"/>
  <c r="AJ6440" i="8"/>
  <c r="AK6440" i="8" s="1" a="1"/>
  <c r="AK6440" i="8" s="1"/>
  <c r="AK1874" i="8" a="1"/>
  <c r="AK1874" i="8" s="1"/>
  <c r="AJ6410" i="8"/>
  <c r="AK6410" i="8" s="1" a="1"/>
  <c r="AK6410" i="8" s="1"/>
  <c r="D6410" i="8" s="1" a="1"/>
  <c r="D6410" i="8" s="1"/>
  <c r="AK1798" i="8" a="1"/>
  <c r="AK1798" i="8" s="1"/>
  <c r="AJ1787" i="8"/>
  <c r="AK1787" i="8" s="1" a="1"/>
  <c r="AK1787" i="8" s="1"/>
  <c r="D1787" i="8" s="1" a="1"/>
  <c r="D1787" i="8" s="1"/>
  <c r="AJ5940" i="8"/>
  <c r="AK5940" i="8" s="1" a="1"/>
  <c r="AK5940" i="8" s="1"/>
  <c r="D5940" i="8" s="1" a="1"/>
  <c r="D5940" i="8" s="1"/>
  <c r="AK7481" i="8" a="1"/>
  <c r="AK7481" i="8" s="1"/>
  <c r="AJ7478" i="8"/>
  <c r="AK7478" i="8" s="1" a="1"/>
  <c r="AK7478" i="8" s="1"/>
  <c r="D7478" i="8" s="1" a="1"/>
  <c r="D7478" i="8" s="1"/>
  <c r="AJ7475" i="8"/>
  <c r="AK7475" i="8" s="1" a="1"/>
  <c r="AK7475" i="8" s="1"/>
  <c r="D7475" i="8" s="1" a="1"/>
  <c r="D7475" i="8" s="1"/>
  <c r="AJ1532" i="8"/>
  <c r="AK1532" i="8" s="1" a="1"/>
  <c r="AK1532" i="8" s="1"/>
  <c r="AJ1877" i="8"/>
  <c r="AK1877" i="8" s="1" a="1"/>
  <c r="AK1877" i="8" s="1"/>
  <c r="D1877" i="8" s="1" a="1"/>
  <c r="D1877" i="8" s="1"/>
  <c r="AJ3396" i="8"/>
  <c r="AK3396" i="8" s="1" a="1"/>
  <c r="AK3396" i="8" s="1"/>
  <c r="D3396" i="8" s="1" a="1"/>
  <c r="D3396" i="8" s="1"/>
  <c r="AJ6413" i="8"/>
  <c r="AK6413" i="8" s="1" a="1"/>
  <c r="AK6413" i="8" s="1"/>
  <c r="D6413" i="8" s="1" a="1"/>
  <c r="D6413" i="8" s="1"/>
  <c r="AK1805" i="8" a="1"/>
  <c r="AK1805" i="8" s="1"/>
  <c r="D1805" i="8" s="1" a="1"/>
  <c r="D1805" i="8" s="1"/>
  <c r="AK1791" i="8" a="1"/>
  <c r="AK1791" i="8" s="1"/>
  <c r="AK1789" i="8" a="1"/>
  <c r="AK1789" i="8" s="1"/>
  <c r="D1789" i="8" s="1" a="1"/>
  <c r="D1789" i="8" s="1"/>
  <c r="AK4319" i="8" a="1"/>
  <c r="AK4319" i="8" s="1"/>
  <c r="D4319" i="8" s="1" a="1"/>
  <c r="D4319" i="8" s="1"/>
  <c r="AK5084" i="8" a="1"/>
  <c r="AK5084" i="8" s="1"/>
  <c r="AJ1303" i="8"/>
  <c r="AK1303" i="8" s="1" a="1"/>
  <c r="AK1303" i="8" s="1"/>
  <c r="AJ1300" i="8"/>
  <c r="AK1300" i="8" s="1" a="1"/>
  <c r="AK1300" i="8" s="1"/>
  <c r="D1300" i="8" s="1" a="1"/>
  <c r="D1300" i="8" s="1"/>
  <c r="AJ7467" i="8"/>
  <c r="AK7467" i="8" s="1" a="1"/>
  <c r="AK7467" i="8" s="1"/>
  <c r="AJ7459" i="8"/>
  <c r="AK7459" i="8" s="1" a="1"/>
  <c r="AK7459" i="8" s="1"/>
  <c r="D7459" i="8" s="1" a="1"/>
  <c r="D7459" i="8" s="1"/>
  <c r="AJ6025" i="8"/>
  <c r="AK6025" i="8" s="1" a="1"/>
  <c r="AK6025" i="8" s="1"/>
  <c r="D6025" i="8" s="1" a="1"/>
  <c r="D6025" i="8" s="1"/>
  <c r="AJ3835" i="8"/>
  <c r="AK3835" i="8" s="1" a="1"/>
  <c r="AK3835" i="8" s="1"/>
  <c r="D3835" i="8" s="1" a="1"/>
  <c r="D3835" i="8" s="1"/>
  <c r="AK3398" i="8" a="1"/>
  <c r="AK3398" i="8" s="1"/>
  <c r="D3398" i="8" s="1" a="1"/>
  <c r="D3398" i="8" s="1"/>
  <c r="AJ4470" i="8"/>
  <c r="AK4470" i="8" s="1" a="1"/>
  <c r="AK4470" i="8" s="1"/>
  <c r="AJ4442" i="8"/>
  <c r="AK4442" i="8" s="1" a="1"/>
  <c r="AK4442" i="8" s="1"/>
  <c r="D4442" i="8" s="1" a="1"/>
  <c r="D4442" i="8" s="1"/>
  <c r="AK6681" i="8" a="1"/>
  <c r="AK6681" i="8" s="1"/>
  <c r="D6681" i="8" s="1" a="1"/>
  <c r="D6681" i="8" s="1"/>
  <c r="AK2274" i="8" a="1"/>
  <c r="AK2274" i="8" s="1"/>
  <c r="AK2439" i="8" a="1"/>
  <c r="AK2439" i="8" s="1"/>
  <c r="D2439" i="8" s="1" a="1"/>
  <c r="D2439" i="8" s="1"/>
  <c r="AK3096" i="8" a="1"/>
  <c r="AK3096" i="8" s="1"/>
  <c r="AK8571" i="8" a="1"/>
  <c r="AK8571" i="8" s="1"/>
  <c r="D8571" i="8" s="1" a="1"/>
  <c r="D8571" i="8" s="1"/>
  <c r="AK4809" i="8" a="1"/>
  <c r="AK4809" i="8" s="1"/>
  <c r="AK1178" i="8" a="1"/>
  <c r="AK1178" i="8" s="1"/>
  <c r="D1178" i="8" s="1" a="1"/>
  <c r="D1178" i="8" s="1"/>
  <c r="AK1816" i="8" a="1"/>
  <c r="AK1816" i="8" s="1"/>
  <c r="AK1808" i="8" a="1"/>
  <c r="AK1808" i="8" s="1"/>
  <c r="D1808" i="8" s="1" a="1"/>
  <c r="D1808" i="8" s="1"/>
  <c r="AK1588" i="8" a="1"/>
  <c r="AK1588" i="8" s="1"/>
  <c r="D1588" i="8" s="1" a="1"/>
  <c r="D1588" i="8" s="1"/>
  <c r="AK5416" i="8" a="1"/>
  <c r="AK5416" i="8" s="1"/>
  <c r="D5416" i="8" s="1" a="1"/>
  <c r="D5416" i="8" s="1"/>
  <c r="AJ5089" i="8"/>
  <c r="AK5089" i="8" s="1" a="1"/>
  <c r="AK5089" i="8" s="1"/>
  <c r="AJ5086" i="8"/>
  <c r="AK5086" i="8" s="1" a="1"/>
  <c r="AK5086" i="8" s="1"/>
  <c r="D5086" i="8" s="1" a="1"/>
  <c r="D5086" i="8" s="1"/>
  <c r="AJ1550" i="8"/>
  <c r="AK1550" i="8" s="1" a="1"/>
  <c r="AK1550" i="8" s="1"/>
  <c r="D1550" i="8" s="1" a="1"/>
  <c r="D1550" i="8" s="1"/>
  <c r="AJ3401" i="8"/>
  <c r="AK3401" i="8" s="1" a="1"/>
  <c r="AK3401" i="8" s="1"/>
  <c r="AJ4457" i="8"/>
  <c r="AK4457" i="8" s="1" a="1"/>
  <c r="AK4457" i="8" s="1"/>
  <c r="AJ5528" i="8"/>
  <c r="AK5528" i="8" s="1" a="1"/>
  <c r="AK5528" i="8" s="1"/>
  <c r="D5528" i="8" s="1" a="1"/>
  <c r="D5528" i="8" s="1"/>
  <c r="AK1797" i="8" a="1"/>
  <c r="AK1797" i="8" s="1"/>
  <c r="AJ1788" i="8"/>
  <c r="AK1788" i="8" s="1" a="1"/>
  <c r="AK1788" i="8" s="1"/>
  <c r="D1788" i="8" s="1" a="1"/>
  <c r="D1788" i="8" s="1"/>
  <c r="AJ4320" i="8"/>
  <c r="AK4320" i="8" s="1" a="1"/>
  <c r="AK4320" i="8" s="1"/>
  <c r="AK1586" i="8" a="1"/>
  <c r="AK1586" i="8" s="1"/>
  <c r="AK5424" i="8" a="1"/>
  <c r="AK5424" i="8" s="1"/>
  <c r="AJ5421" i="8"/>
  <c r="AK5421" i="8" s="1" a="1"/>
  <c r="AK5421" i="8" s="1"/>
  <c r="D5421" i="8" s="1" a="1"/>
  <c r="D5421" i="8" s="1"/>
  <c r="AJ5418" i="8"/>
  <c r="AK5418" i="8" s="1" a="1"/>
  <c r="AK5418" i="8" s="1"/>
  <c r="AJ6438" i="8"/>
  <c r="AK6438" i="8" s="1" a="1"/>
  <c r="AK6438" i="8" s="1"/>
  <c r="D6438" i="8" s="1" a="1"/>
  <c r="D6438" i="8" s="1"/>
  <c r="AJ3828" i="8"/>
  <c r="AK3828" i="8" s="1" a="1"/>
  <c r="AK3828" i="8" s="1"/>
  <c r="D3828" i="8" s="1" a="1"/>
  <c r="D3828" i="8" s="1"/>
  <c r="AK1546" i="8" a="1"/>
  <c r="AK1546" i="8" s="1"/>
  <c r="D1546" i="8" s="1" a="1"/>
  <c r="D1546" i="8" s="1"/>
  <c r="AJ1539" i="8"/>
  <c r="AK1539" i="8" s="1" a="1"/>
  <c r="AK1539" i="8" s="1"/>
  <c r="AK1530" i="8" a="1"/>
  <c r="AK1530" i="8" s="1"/>
  <c r="AJ6445" i="8"/>
  <c r="AK6445" i="8" s="1" a="1"/>
  <c r="AK6445" i="8" s="1"/>
  <c r="D6445" i="8" s="1" a="1"/>
  <c r="D6445" i="8" s="1"/>
  <c r="AK6028" i="8" a="1"/>
  <c r="AK6028" i="8" s="1"/>
  <c r="D6028" i="8" s="1" a="1"/>
  <c r="D6028" i="8" s="1"/>
  <c r="AJ6021" i="8"/>
  <c r="AK6021" i="8" s="1" a="1"/>
  <c r="AK6021" i="8" s="1"/>
  <c r="D6021" i="8" s="1" a="1"/>
  <c r="D6021" i="8" s="1"/>
  <c r="AK3831" i="8" a="1"/>
  <c r="AK3831" i="8" s="1"/>
  <c r="D3831" i="8" s="1" a="1"/>
  <c r="D3831" i="8" s="1"/>
  <c r="AJ3824" i="8"/>
  <c r="AK3824" i="8" s="1" a="1"/>
  <c r="AK3824" i="8" s="1"/>
  <c r="D3824" i="8" s="1" a="1"/>
  <c r="D3824" i="8" s="1"/>
  <c r="AK1875" i="8" a="1"/>
  <c r="AK1875" i="8" s="1"/>
  <c r="D1875" i="8" s="1" a="1"/>
  <c r="D1875" i="8" s="1"/>
  <c r="AJ1868" i="8"/>
  <c r="AK1868" i="8" s="1" a="1"/>
  <c r="AK1868" i="8" s="1"/>
  <c r="D1868" i="8" s="1" a="1"/>
  <c r="D1868" i="8" s="1"/>
  <c r="AK3399" i="8" a="1"/>
  <c r="AK3399" i="8" s="1"/>
  <c r="D3399" i="8" s="1" a="1"/>
  <c r="D3399" i="8" s="1"/>
  <c r="AJ3392" i="8"/>
  <c r="AK3392" i="8" s="1" a="1"/>
  <c r="AK3392" i="8" s="1"/>
  <c r="AK4468" i="8" a="1"/>
  <c r="AK4468" i="8" s="1"/>
  <c r="D4468" i="8" s="1" a="1"/>
  <c r="D4468" i="8" s="1"/>
  <c r="AJ4450" i="8"/>
  <c r="AK4450" i="8" s="1" a="1"/>
  <c r="AK4450" i="8" s="1"/>
  <c r="D4450" i="8" s="1" a="1"/>
  <c r="D4450" i="8" s="1"/>
  <c r="AJ6433" i="8"/>
  <c r="AK6433" i="8" s="1" a="1"/>
  <c r="AK6433" i="8" s="1"/>
  <c r="D6433" i="8" s="1" a="1"/>
  <c r="D6433" i="8" s="1"/>
  <c r="AK6417" i="8" a="1"/>
  <c r="AK6417" i="8" s="1"/>
  <c r="AK6407" i="8" a="1"/>
  <c r="AK6407" i="8" s="1"/>
  <c r="AJ6397" i="8"/>
  <c r="AK6397" i="8" s="1" a="1"/>
  <c r="AK6397" i="8" s="1"/>
  <c r="D6397" i="8" s="1" a="1"/>
  <c r="D6397" i="8" s="1"/>
  <c r="AJ5546" i="8"/>
  <c r="AK5546" i="8" s="1" a="1"/>
  <c r="AK5546" i="8" s="1"/>
  <c r="AK5536" i="8" a="1"/>
  <c r="AK5536" i="8" s="1"/>
  <c r="AJ8414" i="8"/>
  <c r="AK8414" i="8" s="1" a="1"/>
  <c r="AK8414" i="8" s="1"/>
  <c r="AJ3340" i="8"/>
  <c r="AK3340" i="8" s="1" a="1"/>
  <c r="AK3340" i="8" s="1"/>
  <c r="D3340" i="8" s="1" a="1"/>
  <c r="D3340" i="8" s="1"/>
  <c r="AK7458" i="8" a="1"/>
  <c r="AK7458" i="8" s="1"/>
  <c r="D7458" i="8" s="1" a="1"/>
  <c r="D7458" i="8" s="1"/>
  <c r="AK1536" i="8" a="1"/>
  <c r="AK1536" i="8" s="1"/>
  <c r="AK1533" i="8" a="1"/>
  <c r="AK1533" i="8" s="1"/>
  <c r="D1533" i="8" s="1" a="1"/>
  <c r="D1533" i="8" s="1"/>
  <c r="AK6442" i="8" a="1"/>
  <c r="AK6442" i="8" s="1"/>
  <c r="D6442" i="8" s="1" a="1"/>
  <c r="D6442" i="8" s="1"/>
  <c r="AK3837" i="8" a="1"/>
  <c r="AK3837" i="8" s="1"/>
  <c r="AK3834" i="8" a="1"/>
  <c r="AK3834" i="8" s="1"/>
  <c r="D3834" i="8" s="1" a="1"/>
  <c r="D3834" i="8" s="1"/>
  <c r="AK3821" i="8" a="1"/>
  <c r="AK3821" i="8" s="1"/>
  <c r="D3821" i="8" s="1" a="1"/>
  <c r="D3821" i="8" s="1"/>
  <c r="AK1878" i="8" a="1"/>
  <c r="AK1878" i="8" s="1"/>
  <c r="D1878" i="8" s="1" a="1"/>
  <c r="D1878" i="8" s="1"/>
  <c r="AK3405" i="8" a="1"/>
  <c r="AK3405" i="8" s="1"/>
  <c r="AK4472" i="8" a="1"/>
  <c r="AK4472" i="8" s="1"/>
  <c r="AK4469" i="8" a="1"/>
  <c r="AK4469" i="8" s="1"/>
  <c r="AJ4467" i="8"/>
  <c r="AK4467" i="8" s="1" a="1"/>
  <c r="AK4467" i="8" s="1"/>
  <c r="AK4462" i="8" a="1"/>
  <c r="AK4462" i="8" s="1"/>
  <c r="D4462" i="8" s="1" a="1"/>
  <c r="D4462" i="8" s="1"/>
  <c r="AK4444" i="8" a="1"/>
  <c r="AK4444" i="8" s="1"/>
  <c r="AK6429" i="8" a="1"/>
  <c r="AK6429" i="8" s="1"/>
  <c r="D6429" i="8" s="1" a="1"/>
  <c r="D6429" i="8" s="1"/>
  <c r="AK6399" i="8" a="1"/>
  <c r="AK6399" i="8" s="1"/>
  <c r="AJ5541" i="8"/>
  <c r="AK5541" i="8" s="1" a="1"/>
  <c r="AK5541" i="8" s="1"/>
  <c r="AJ5538" i="8"/>
  <c r="AK5538" i="8" s="1" a="1"/>
  <c r="AK5538" i="8" s="1"/>
  <c r="D5538" i="8" s="1" a="1"/>
  <c r="D5538" i="8" s="1"/>
  <c r="AJ8401" i="8"/>
  <c r="AK8401" i="8" s="1" a="1"/>
  <c r="AK8401" i="8" s="1"/>
  <c r="AK1538" i="8" a="1"/>
  <c r="AK1538" i="8" s="1"/>
  <c r="D1538" i="8" s="1" a="1"/>
  <c r="D1538" i="8" s="1"/>
  <c r="AK6444" i="8" a="1"/>
  <c r="AK6444" i="8" s="1"/>
  <c r="D6444" i="8" s="1" a="1"/>
  <c r="D6444" i="8" s="1"/>
  <c r="AK5580" i="8" a="1"/>
  <c r="AK5580" i="8" s="1"/>
  <c r="D5580" i="8" s="1" a="1"/>
  <c r="D5580" i="8" s="1"/>
  <c r="AK3823" i="8" a="1"/>
  <c r="AK3823" i="8" s="1"/>
  <c r="AK1867" i="8" a="1"/>
  <c r="AK1867" i="8" s="1"/>
  <c r="AK2847" i="8" a="1"/>
  <c r="AK2847" i="8" s="1"/>
  <c r="D2847" i="8" s="1" a="1"/>
  <c r="D2847" i="8" s="1"/>
  <c r="AK4464" i="8" a="1"/>
  <c r="AK4464" i="8" s="1"/>
  <c r="D4464" i="8" s="1" a="1"/>
  <c r="D4464" i="8" s="1"/>
  <c r="AK4461" i="8" a="1"/>
  <c r="AK4461" i="8" s="1"/>
  <c r="AK4454" i="8" a="1"/>
  <c r="AK4454" i="8" s="1"/>
  <c r="AK6432" i="8" a="1"/>
  <c r="AK6432" i="8" s="1"/>
  <c r="D6432" i="8" s="1" a="1"/>
  <c r="D6432" i="8" s="1"/>
  <c r="AJ6426" i="8"/>
  <c r="AK6426" i="8" s="1" a="1"/>
  <c r="AK6426" i="8" s="1"/>
  <c r="D6426" i="8" s="1" a="1"/>
  <c r="D6426" i="8" s="1"/>
  <c r="AK6416" i="8" a="1"/>
  <c r="AK6416" i="8" s="1"/>
  <c r="D6416" i="8" s="1" a="1"/>
  <c r="D6416" i="8" s="1"/>
  <c r="AK4317" i="8" a="1"/>
  <c r="AK4317" i="8" s="1"/>
  <c r="AK1584" i="8" a="1"/>
  <c r="AK1584" i="8" s="1"/>
  <c r="AK8199" i="8" a="1"/>
  <c r="AK8199" i="8" s="1"/>
  <c r="D8199" i="8" s="1" a="1"/>
  <c r="D8199" i="8" s="1"/>
  <c r="AK6937" i="8" a="1"/>
  <c r="AK6937" i="8" s="1"/>
  <c r="AK6929" i="8" a="1"/>
  <c r="AK6929" i="8" s="1"/>
  <c r="AK3317" i="8" a="1"/>
  <c r="AK3317" i="8" s="1"/>
  <c r="AK5423" i="8" a="1"/>
  <c r="AK5423" i="8" s="1"/>
  <c r="D5423" i="8" s="1" a="1"/>
  <c r="D5423" i="8" s="1"/>
  <c r="AK5415" i="8" a="1"/>
  <c r="AK5415" i="8" s="1"/>
  <c r="AK1305" i="8" a="1"/>
  <c r="AK1305" i="8" s="1"/>
  <c r="D1305" i="8" s="1" a="1"/>
  <c r="D1305" i="8" s="1"/>
  <c r="AK7480" i="8" a="1"/>
  <c r="AK7480" i="8" s="1"/>
  <c r="AJ1549" i="8"/>
  <c r="AK1549" i="8" s="1" a="1"/>
  <c r="AK1549" i="8" s="1"/>
  <c r="D1549" i="8" s="1" a="1"/>
  <c r="D1549" i="8" s="1"/>
  <c r="AK1540" i="8" a="1"/>
  <c r="AK1540" i="8" s="1"/>
  <c r="D1540" i="8" s="1" a="1"/>
  <c r="D1540" i="8" s="1"/>
  <c r="AK6446" i="8" a="1"/>
  <c r="AK6446" i="8" s="1"/>
  <c r="D6446" i="8" s="1" a="1"/>
  <c r="D6446" i="8" s="1"/>
  <c r="AJ6439" i="8"/>
  <c r="AK6439" i="8" s="1" a="1"/>
  <c r="AK6439" i="8" s="1"/>
  <c r="AK6022" i="8" a="1"/>
  <c r="AK6022" i="8" s="1"/>
  <c r="D6022" i="8" s="1" a="1"/>
  <c r="D6022" i="8" s="1"/>
  <c r="AK3825" i="8" a="1"/>
  <c r="AK3825" i="8" s="1"/>
  <c r="D3825" i="8" s="1" a="1"/>
  <c r="D3825" i="8" s="1"/>
  <c r="AK1869" i="8" a="1"/>
  <c r="AK1869" i="8" s="1"/>
  <c r="AJ3402" i="8"/>
  <c r="AK3402" i="8" s="1" a="1"/>
  <c r="AK3402" i="8" s="1"/>
  <c r="AK3393" i="8" a="1"/>
  <c r="AK3393" i="8" s="1"/>
  <c r="AK4456" i="8" a="1"/>
  <c r="AK4456" i="8" s="1"/>
  <c r="AK4446" i="8" a="1"/>
  <c r="AK4446" i="8" s="1"/>
  <c r="D4446" i="8" s="1" a="1"/>
  <c r="D4446" i="8" s="1"/>
  <c r="AJ6405" i="8"/>
  <c r="AK6405" i="8" s="1" a="1"/>
  <c r="AK6405" i="8" s="1"/>
  <c r="AJ6402" i="8"/>
  <c r="AK6402" i="8" s="1" a="1"/>
  <c r="AK6402" i="8" s="1"/>
  <c r="D6402" i="8" s="1" a="1"/>
  <c r="D6402" i="8" s="1"/>
  <c r="AJ5039" i="8"/>
  <c r="AK5039" i="8" s="1" a="1"/>
  <c r="AK5039" i="8" s="1"/>
  <c r="AJ7846" i="8"/>
  <c r="AK7846" i="8" s="1" a="1"/>
  <c r="AK7846" i="8" s="1"/>
  <c r="AJ2651" i="8"/>
  <c r="AK2651" i="8" s="1" a="1"/>
  <c r="AK2651" i="8" s="1"/>
  <c r="AJ4033" i="8"/>
  <c r="AK4033" i="8" s="1" a="1"/>
  <c r="AK4033" i="8" s="1"/>
  <c r="AJ3864" i="8"/>
  <c r="AK3864" i="8" s="1" a="1"/>
  <c r="AK3864" i="8" s="1"/>
  <c r="AJ1551" i="8"/>
  <c r="AK1551" i="8" s="1" a="1"/>
  <c r="AK1551" i="8" s="1"/>
  <c r="D1551" i="8" s="1" a="1"/>
  <c r="D1551" i="8" s="1"/>
  <c r="AK1542" i="8" a="1"/>
  <c r="AK1542" i="8" s="1"/>
  <c r="D1542" i="8" s="1" a="1"/>
  <c r="D1542" i="8" s="1"/>
  <c r="AJ1535" i="8"/>
  <c r="AK1535" i="8" s="1" a="1"/>
  <c r="AK1535" i="8" s="1"/>
  <c r="D1535" i="8" s="1" a="1"/>
  <c r="D1535" i="8" s="1"/>
  <c r="AK6448" i="8" a="1"/>
  <c r="AK6448" i="8" s="1"/>
  <c r="D6448" i="8" s="1" a="1"/>
  <c r="D6448" i="8" s="1"/>
  <c r="AJ6441" i="8"/>
  <c r="AK6441" i="8" s="1" a="1"/>
  <c r="AK6441" i="8" s="1"/>
  <c r="D6441" i="8" s="1" a="1"/>
  <c r="D6441" i="8" s="1"/>
  <c r="AK6024" i="8" a="1"/>
  <c r="AK6024" i="8" s="1"/>
  <c r="D6024" i="8" s="1" a="1"/>
  <c r="D6024" i="8" s="1"/>
  <c r="AJ3836" i="8"/>
  <c r="AK3836" i="8" s="1" a="1"/>
  <c r="AK3836" i="8" s="1"/>
  <c r="D3836" i="8" s="1" a="1"/>
  <c r="D3836" i="8" s="1"/>
  <c r="AK3827" i="8" a="1"/>
  <c r="AK3827" i="8" s="1"/>
  <c r="D3827" i="8" s="1" a="1"/>
  <c r="D3827" i="8" s="1"/>
  <c r="AJ1880" i="8"/>
  <c r="AK1880" i="8" s="1" a="1"/>
  <c r="AK1880" i="8" s="1"/>
  <c r="D1880" i="8" s="1" a="1"/>
  <c r="D1880" i="8" s="1"/>
  <c r="AK1871" i="8" a="1"/>
  <c r="AK1871" i="8" s="1"/>
  <c r="AJ3404" i="8"/>
  <c r="AK3404" i="8" s="1" a="1"/>
  <c r="AK3404" i="8" s="1"/>
  <c r="D3404" i="8" s="1" a="1"/>
  <c r="D3404" i="8" s="1"/>
  <c r="AK3395" i="8" a="1"/>
  <c r="AK3395" i="8" s="1"/>
  <c r="AJ4466" i="8"/>
  <c r="AK4466" i="8" s="1" a="1"/>
  <c r="AK4466" i="8" s="1"/>
  <c r="D4466" i="8" s="1" a="1"/>
  <c r="D4466" i="8" s="1"/>
  <c r="AJ4453" i="8"/>
  <c r="AK4453" i="8" s="1" a="1"/>
  <c r="AK4453" i="8" s="1"/>
  <c r="AK4448" i="8" a="1"/>
  <c r="AK4448" i="8" s="1"/>
  <c r="D4448" i="8" s="1" a="1"/>
  <c r="D4448" i="8" s="1"/>
  <c r="AK4445" i="8" a="1"/>
  <c r="AK4445" i="8" s="1"/>
  <c r="AJ4443" i="8"/>
  <c r="AK4443" i="8" s="1" a="1"/>
  <c r="AK4443" i="8" s="1"/>
  <c r="AK6434" i="8" a="1"/>
  <c r="AK6434" i="8" s="1"/>
  <c r="AK5543" i="8" a="1"/>
  <c r="AK5543" i="8" s="1"/>
  <c r="AJ5533" i="8"/>
  <c r="AK5533" i="8" s="1" a="1"/>
  <c r="AK5533" i="8" s="1"/>
  <c r="AJ5530" i="8"/>
  <c r="AK5530" i="8" s="1" a="1"/>
  <c r="AK5530" i="8" s="1"/>
  <c r="D5530" i="8" s="1" a="1"/>
  <c r="D5530" i="8" s="1"/>
  <c r="AK1544" i="8" a="1"/>
  <c r="AK1544" i="8" s="1"/>
  <c r="D1544" i="8" s="1" a="1"/>
  <c r="D1544" i="8" s="1"/>
  <c r="AK1528" i="8" a="1"/>
  <c r="AK1528" i="8" s="1"/>
  <c r="D1528" i="8" s="1" a="1"/>
  <c r="D1528" i="8" s="1"/>
  <c r="AK6026" i="8" a="1"/>
  <c r="AK6026" i="8" s="1"/>
  <c r="D6026" i="8" s="1" a="1"/>
  <c r="D6026" i="8" s="1"/>
  <c r="AK3829" i="8" a="1"/>
  <c r="AK3829" i="8" s="1"/>
  <c r="D3829" i="8" s="1" a="1"/>
  <c r="D3829" i="8" s="1"/>
  <c r="AK1873" i="8" a="1"/>
  <c r="AK1873" i="8" s="1"/>
  <c r="AK3397" i="8" a="1"/>
  <c r="AK3397" i="8" s="1"/>
  <c r="AJ4458" i="8"/>
  <c r="AK4458" i="8" s="1" a="1"/>
  <c r="AK4458" i="8" s="1"/>
  <c r="D4458" i="8" s="1" a="1"/>
  <c r="D4458" i="8" s="1"/>
  <c r="AK6436" i="8" a="1"/>
  <c r="AK6436" i="8" s="1"/>
  <c r="AJ6421" i="8"/>
  <c r="AK6421" i="8" s="1" a="1"/>
  <c r="AK6421" i="8" s="1"/>
  <c r="D6421" i="8" s="1" a="1"/>
  <c r="D6421" i="8" s="1"/>
  <c r="AJ6418" i="8"/>
  <c r="AK6418" i="8" s="1" a="1"/>
  <c r="AK6418" i="8" s="1"/>
  <c r="AK6408" i="8" a="1"/>
  <c r="AK6408" i="8" s="1"/>
  <c r="AK6430" i="8" a="1"/>
  <c r="AK6430" i="8" s="1"/>
  <c r="D6430" i="8" s="1" a="1"/>
  <c r="D6430" i="8" s="1"/>
  <c r="AK6422" i="8" a="1"/>
  <c r="AK6422" i="8" s="1"/>
  <c r="AK6414" i="8" a="1"/>
  <c r="AK6414" i="8" s="1"/>
  <c r="AK6406" i="8" a="1"/>
  <c r="AK6406" i="8" s="1"/>
  <c r="AK6398" i="8" a="1"/>
  <c r="AK6398" i="8" s="1"/>
  <c r="D6398" i="8" s="1" a="1"/>
  <c r="D6398" i="8" s="1"/>
  <c r="AK5542" i="8" a="1"/>
  <c r="AK5542" i="8" s="1"/>
  <c r="AK5534" i="8" a="1"/>
  <c r="AK5534" i="8" s="1"/>
  <c r="AK6409" i="8" a="1"/>
  <c r="AK6409" i="8" s="1"/>
  <c r="AK6401" i="8" a="1"/>
  <c r="AK6401" i="8" s="1"/>
  <c r="AK5545" i="8" a="1"/>
  <c r="AK5545" i="8" s="1"/>
  <c r="D5545" i="8" s="1" a="1"/>
  <c r="D5545" i="8" s="1"/>
  <c r="AK5537" i="8" a="1"/>
  <c r="AK5537" i="8" s="1"/>
  <c r="AK5529" i="8" a="1"/>
  <c r="AK5529" i="8" s="1"/>
  <c r="AJ7672" i="8"/>
  <c r="AK7672" i="8" s="1" a="1"/>
  <c r="AK7672" i="8" s="1"/>
  <c r="D7672" i="8" s="1" a="1"/>
  <c r="D7672" i="8" s="1"/>
  <c r="AJ7664" i="8"/>
  <c r="AK7664" i="8" s="1" a="1"/>
  <c r="AK7664" i="8" s="1"/>
  <c r="AJ8409" i="8"/>
  <c r="AK8409" i="8" s="1" a="1"/>
  <c r="AK8409" i="8" s="1"/>
  <c r="D8409" i="8" s="1" a="1"/>
  <c r="D8409" i="8" s="1"/>
  <c r="AJ5747" i="8"/>
  <c r="AK5747" i="8" s="1" a="1"/>
  <c r="AK5747" i="8" s="1"/>
  <c r="AJ5034" i="8"/>
  <c r="AK5034" i="8" s="1" a="1"/>
  <c r="AK5034" i="8" s="1"/>
  <c r="AJ7867" i="8"/>
  <c r="AK7867" i="8" s="1" a="1"/>
  <c r="AK7867" i="8" s="1"/>
  <c r="D7867" i="8" s="1" a="1"/>
  <c r="D7867" i="8" s="1"/>
  <c r="AJ7854" i="8"/>
  <c r="AK7854" i="8" s="1" a="1"/>
  <c r="AK7854" i="8" s="1"/>
  <c r="AJ2662" i="8"/>
  <c r="AK2662" i="8" s="1" a="1"/>
  <c r="AK2662" i="8" s="1"/>
  <c r="D2662" i="8" s="1" a="1"/>
  <c r="D2662" i="8" s="1"/>
  <c r="AJ2646" i="8"/>
  <c r="AK2646" i="8" s="1" a="1"/>
  <c r="AK2646" i="8" s="1"/>
  <c r="D2646" i="8" s="1" a="1"/>
  <c r="D2646" i="8" s="1"/>
  <c r="AJ4044" i="8"/>
  <c r="AK4044" i="8" s="1" a="1"/>
  <c r="AK4044" i="8" s="1"/>
  <c r="AJ4028" i="8"/>
  <c r="AK4028" i="8" s="1" a="1"/>
  <c r="AK4028" i="8" s="1"/>
  <c r="AJ3875" i="8"/>
  <c r="AK3875" i="8" s="1" a="1"/>
  <c r="AK3875" i="8" s="1"/>
  <c r="D3875" i="8" s="1" a="1"/>
  <c r="D3875" i="8" s="1"/>
  <c r="AJ3859" i="8"/>
  <c r="AK3859" i="8" s="1" a="1"/>
  <c r="AK3859" i="8" s="1"/>
  <c r="AK6428" i="8" a="1"/>
  <c r="AK6428" i="8" s="1"/>
  <c r="D6428" i="8" s="1" a="1"/>
  <c r="D6428" i="8" s="1"/>
  <c r="AK6420" i="8" a="1"/>
  <c r="AK6420" i="8" s="1"/>
  <c r="AK6412" i="8" a="1"/>
  <c r="AK6412" i="8" s="1"/>
  <c r="AK6404" i="8" a="1"/>
  <c r="AK6404" i="8" s="1"/>
  <c r="AK6396" i="8" a="1"/>
  <c r="AK6396" i="8" s="1"/>
  <c r="AK5540" i="8" a="1"/>
  <c r="AK5540" i="8" s="1"/>
  <c r="AK5532" i="8" a="1"/>
  <c r="AK5532" i="8" s="1"/>
  <c r="AK7675" i="8" a="1"/>
  <c r="AK7675" i="8" s="1"/>
  <c r="AJ8417" i="8"/>
  <c r="AK8417" i="8" s="1" a="1"/>
  <c r="AK8417" i="8" s="1"/>
  <c r="D8417" i="8" s="1" a="1"/>
  <c r="D8417" i="8" s="1"/>
  <c r="AJ5755" i="8"/>
  <c r="AK5755" i="8" s="1" a="1"/>
  <c r="AK5755" i="8" s="1"/>
  <c r="AJ5042" i="8"/>
  <c r="AK5042" i="8" s="1" a="1"/>
  <c r="AK5042" i="8" s="1"/>
  <c r="AJ3337" i="8"/>
  <c r="AK3337" i="8" s="1" a="1"/>
  <c r="AK3337" i="8" s="1"/>
  <c r="D3337" i="8" s="1" a="1"/>
  <c r="D3337" i="8" s="1"/>
  <c r="AJ7862" i="8"/>
  <c r="AK7862" i="8" s="1" a="1"/>
  <c r="AK7862" i="8" s="1"/>
  <c r="AJ7843" i="8"/>
  <c r="AK7843" i="8" s="1" a="1"/>
  <c r="AK7843" i="8" s="1"/>
  <c r="AJ2659" i="8"/>
  <c r="AK2659" i="8" s="1" a="1"/>
  <c r="AK2659" i="8" s="1"/>
  <c r="AJ2643" i="8"/>
  <c r="AK2643" i="8" s="1" a="1"/>
  <c r="AK2643" i="8" s="1"/>
  <c r="AJ4041" i="8"/>
  <c r="AK4041" i="8" s="1" a="1"/>
  <c r="AK4041" i="8" s="1"/>
  <c r="D4041" i="8" s="1" a="1"/>
  <c r="D4041" i="8" s="1"/>
  <c r="AJ4025" i="8"/>
  <c r="AK4025" i="8" s="1" a="1"/>
  <c r="AK4025" i="8" s="1"/>
  <c r="AJ3872" i="8"/>
  <c r="AK3872" i="8" s="1" a="1"/>
  <c r="AK3872" i="8" s="1"/>
  <c r="D3872" i="8" s="1" a="1"/>
  <c r="D3872" i="8" s="1"/>
  <c r="AJ3856" i="8"/>
  <c r="AK3856" i="8" s="1" a="1"/>
  <c r="AK3856" i="8" s="1"/>
  <c r="D3856" i="8" s="1" a="1"/>
  <c r="D3856" i="8" s="1"/>
  <c r="AJ7667" i="8"/>
  <c r="AK7667" i="8" s="1" a="1"/>
  <c r="AK7667" i="8" s="1"/>
  <c r="AJ8406" i="8"/>
  <c r="AK8406" i="8" s="1" a="1"/>
  <c r="AK8406" i="8" s="1"/>
  <c r="AJ5750" i="8"/>
  <c r="AK5750" i="8" s="1" a="1"/>
  <c r="AK5750" i="8" s="1"/>
  <c r="D5750" i="8" s="1" a="1"/>
  <c r="D5750" i="8" s="1"/>
  <c r="AJ5031" i="8"/>
  <c r="AK5031" i="8" s="1" a="1"/>
  <c r="AK5031" i="8" s="1"/>
  <c r="AJ7870" i="8"/>
  <c r="AK7870" i="8" s="1" a="1"/>
  <c r="AK7870" i="8" s="1"/>
  <c r="AJ7851" i="8"/>
  <c r="AK7851" i="8" s="1" a="1"/>
  <c r="AK7851" i="8" s="1"/>
  <c r="AJ7838" i="8"/>
  <c r="AK7838" i="8" s="1" a="1"/>
  <c r="AK7838" i="8" s="1"/>
  <c r="AJ2654" i="8"/>
  <c r="AK2654" i="8" s="1" a="1"/>
  <c r="AK2654" i="8" s="1"/>
  <c r="AJ2638" i="8"/>
  <c r="AK2638" i="8" s="1" a="1"/>
  <c r="AK2638" i="8" s="1"/>
  <c r="D2638" i="8" s="1" a="1"/>
  <c r="D2638" i="8" s="1"/>
  <c r="AJ4036" i="8"/>
  <c r="AK4036" i="8" s="1" a="1"/>
  <c r="AK4036" i="8" s="1"/>
  <c r="AJ4020" i="8"/>
  <c r="AK4020" i="8" s="1" a="1"/>
  <c r="AK4020" i="8" s="1"/>
  <c r="AJ3867" i="8"/>
  <c r="AK3867" i="8" s="1" a="1"/>
  <c r="AK3867" i="8" s="1"/>
  <c r="AJ3851" i="8"/>
  <c r="AK3851" i="8" s="1" a="1"/>
  <c r="AK3851" i="8" s="1"/>
  <c r="D3851" i="8" s="1" a="1"/>
  <c r="D3851" i="8" s="1"/>
  <c r="AK3848" i="8" a="1"/>
  <c r="AK3848" i="8" s="1"/>
  <c r="AK3840" i="8" a="1"/>
  <c r="AK3840" i="8" s="1"/>
  <c r="D3840" i="8" s="1" a="1"/>
  <c r="D3840" i="8" s="1"/>
  <c r="AK3229" i="8" a="1"/>
  <c r="AK3229" i="8" s="1"/>
  <c r="D3229" i="8" s="1" a="1"/>
  <c r="D3229" i="8" s="1"/>
  <c r="AK3843" i="8" a="1"/>
  <c r="AK3843" i="8" s="1"/>
  <c r="AK3232" i="8" a="1"/>
  <c r="AK3232" i="8" s="1"/>
  <c r="D3050" i="8" a="1"/>
  <c r="D3050" i="8" s="1"/>
  <c r="D3768" i="8" a="1"/>
  <c r="D3768" i="8" s="1"/>
  <c r="D7220" i="8" a="1"/>
  <c r="D7220" i="8" s="1"/>
  <c r="D6066" i="8" a="1"/>
  <c r="D6066" i="8" s="1"/>
  <c r="D12182" i="8" a="1"/>
  <c r="D12182" i="8" s="1"/>
  <c r="D6856" i="8" a="1"/>
  <c r="D6856" i="8" s="1"/>
  <c r="D1968" i="8" a="1"/>
  <c r="D1968" i="8" s="1"/>
  <c r="D1506" i="8" a="1"/>
  <c r="D1506" i="8" s="1"/>
  <c r="D4747" i="8" a="1"/>
  <c r="D4747" i="8" s="1"/>
  <c r="D5160" i="8" a="1"/>
  <c r="D5160" i="8" s="1"/>
  <c r="D621" i="8" a="1"/>
  <c r="D621" i="8" s="1"/>
  <c r="D5685" i="8" a="1"/>
  <c r="D5685" i="8" s="1"/>
  <c r="D1975" i="8" a="1"/>
  <c r="D1975" i="8" s="1"/>
  <c r="D1967" i="8" a="1"/>
  <c r="D1967" i="8" s="1"/>
  <c r="D1525" i="8" a="1"/>
  <c r="D1525" i="8" s="1"/>
  <c r="D1505" i="8" a="1"/>
  <c r="D1505" i="8" s="1"/>
  <c r="D2097" i="8" a="1"/>
  <c r="D2097" i="8" s="1"/>
  <c r="D4746" i="8" a="1"/>
  <c r="D4746" i="8" s="1"/>
  <c r="D5690" i="8" a="1"/>
  <c r="D5690" i="8" s="1"/>
  <c r="D5678" i="8" a="1"/>
  <c r="D5678" i="8" s="1"/>
  <c r="D324" i="8" a="1"/>
  <c r="D324" i="8" s="1"/>
  <c r="D312" i="8" a="1"/>
  <c r="D312" i="8" s="1"/>
  <c r="D292" i="8" a="1"/>
  <c r="D292" i="8" s="1"/>
  <c r="D8618" i="8" a="1"/>
  <c r="D8618" i="8" s="1"/>
  <c r="D6839" i="8" a="1"/>
  <c r="D6839" i="8" s="1"/>
  <c r="D7920" i="8" a="1"/>
  <c r="D7920" i="8" s="1"/>
  <c r="D1897" i="8" a="1"/>
  <c r="D1897" i="8" s="1"/>
  <c r="D1565" i="8" a="1"/>
  <c r="D1565" i="8" s="1"/>
  <c r="D2262" i="8" a="1"/>
  <c r="D2262" i="8" s="1"/>
  <c r="D8229" i="8" a="1"/>
  <c r="D8229" i="8" s="1"/>
  <c r="D8217" i="8" a="1"/>
  <c r="D8217" i="8" s="1"/>
  <c r="D8561" i="8" a="1"/>
  <c r="D8561" i="8" s="1"/>
  <c r="D6553" i="8" a="1"/>
  <c r="D6553" i="8" s="1"/>
  <c r="D6521" i="8" a="1"/>
  <c r="D6521" i="8" s="1"/>
  <c r="D5952" i="8" a="1"/>
  <c r="D5952" i="8" s="1"/>
  <c r="D3456" i="8" a="1"/>
  <c r="D3456" i="8" s="1"/>
  <c r="D205" i="8" a="1"/>
  <c r="D205" i="8" s="1"/>
  <c r="D202" i="8" a="1"/>
  <c r="D202" i="8" s="1"/>
  <c r="D5114" i="8" a="1"/>
  <c r="D5114" i="8" s="1"/>
  <c r="D5458" i="8" a="1"/>
  <c r="D5458" i="8" s="1"/>
  <c r="D5449" i="8" a="1"/>
  <c r="D5449" i="8" s="1"/>
  <c r="D5446" i="8" a="1"/>
  <c r="D5446" i="8" s="1"/>
  <c r="D5435" i="8" a="1"/>
  <c r="D5435" i="8" s="1"/>
  <c r="D2905" i="8" a="1"/>
  <c r="D2905" i="8" s="1"/>
  <c r="D2886" i="8" a="1"/>
  <c r="D2886" i="8" s="1"/>
  <c r="D1993" i="8" a="1"/>
  <c r="D1993" i="8" s="1"/>
  <c r="D1990" i="8" a="1"/>
  <c r="D1990" i="8" s="1"/>
  <c r="D1987" i="8" a="1"/>
  <c r="D1987" i="8" s="1"/>
  <c r="D517" i="8" a="1"/>
  <c r="D517" i="8" s="1"/>
  <c r="D514" i="8" a="1"/>
  <c r="D514" i="8" s="1"/>
  <c r="D2568" i="8" a="1"/>
  <c r="D2568" i="8" s="1"/>
  <c r="D7326" i="8" a="1"/>
  <c r="D7326" i="8" s="1"/>
  <c r="D5721" i="8" a="1"/>
  <c r="D5721" i="8" s="1"/>
  <c r="D5714" i="8" a="1"/>
  <c r="D5714" i="8" s="1"/>
  <c r="D5710" i="8" a="1"/>
  <c r="D5710" i="8" s="1"/>
  <c r="D3292" i="8" a="1"/>
  <c r="D3292" i="8" s="1"/>
  <c r="D3283" i="8" a="1"/>
  <c r="D3283" i="8" s="1"/>
  <c r="D3273" i="8" a="1"/>
  <c r="D3273" i="8" s="1"/>
  <c r="D3265" i="8" a="1"/>
  <c r="D3265" i="8" s="1"/>
  <c r="D3260" i="8" a="1"/>
  <c r="D3260" i="8" s="1"/>
  <c r="D4678" i="8" a="1"/>
  <c r="D4678" i="8" s="1"/>
  <c r="D4660" i="8" a="1"/>
  <c r="D4660" i="8" s="1"/>
  <c r="D4153" i="8" a="1"/>
  <c r="D4153" i="8" s="1"/>
  <c r="D4144" i="8" a="1"/>
  <c r="D4144" i="8" s="1"/>
  <c r="D7293" i="8" a="1"/>
  <c r="D7293" i="8" s="1"/>
  <c r="D7280" i="8" a="1"/>
  <c r="D7280" i="8" s="1"/>
  <c r="D7271" i="8" a="1"/>
  <c r="D7271" i="8" s="1"/>
  <c r="D2719" i="8" a="1"/>
  <c r="D2719" i="8" s="1"/>
  <c r="D3010" i="8" a="1"/>
  <c r="D3010" i="8" s="1"/>
  <c r="D3001" i="8" a="1"/>
  <c r="D3001" i="8" s="1"/>
  <c r="D2991" i="8" a="1"/>
  <c r="D2991" i="8" s="1"/>
  <c r="D2978" i="8" a="1"/>
  <c r="D2978" i="8" s="1"/>
  <c r="D4683" i="8" a="1"/>
  <c r="D4683" i="8" s="1"/>
  <c r="D8448" i="8" a="1"/>
  <c r="D8448" i="8" s="1"/>
  <c r="D2405" i="8" a="1"/>
  <c r="D2405" i="8" s="1"/>
  <c r="D6458" i="8" a="1"/>
  <c r="D6458" i="8" s="1"/>
  <c r="D6451" i="8" a="1"/>
  <c r="D6451" i="8" s="1"/>
  <c r="D8202" i="8" a="1"/>
  <c r="D8202" i="8" s="1"/>
  <c r="D1417" i="8" a="1"/>
  <c r="D1417" i="8" s="1"/>
  <c r="D1414" i="8" a="1"/>
  <c r="D1414" i="8" s="1"/>
  <c r="D6558" i="8" a="1"/>
  <c r="D6558" i="8" s="1"/>
  <c r="D6538" i="8" a="1"/>
  <c r="D6538" i="8" s="1"/>
  <c r="D6535" i="8" a="1"/>
  <c r="D6535" i="8" s="1"/>
  <c r="D6532" i="8" a="1"/>
  <c r="D6532" i="8" s="1"/>
  <c r="D6526" i="8" a="1"/>
  <c r="D6526" i="8" s="1"/>
  <c r="D5966" i="8" a="1"/>
  <c r="D5966" i="8" s="1"/>
  <c r="D5963" i="8" a="1"/>
  <c r="D5963" i="8" s="1"/>
  <c r="D5957" i="8" a="1"/>
  <c r="D5957" i="8" s="1"/>
  <c r="D345" i="8" a="1"/>
  <c r="D345" i="8" s="1"/>
  <c r="D342" i="8" a="1"/>
  <c r="D342" i="8" s="1"/>
  <c r="D339" i="8" a="1"/>
  <c r="D339" i="8" s="1"/>
  <c r="D195" i="8" a="1"/>
  <c r="D195" i="8" s="1"/>
  <c r="D6759" i="8" a="1"/>
  <c r="D6759" i="8" s="1"/>
  <c r="D6753" i="8" a="1"/>
  <c r="D6753" i="8" s="1"/>
  <c r="D5117" i="8" a="1"/>
  <c r="D5117" i="8" s="1"/>
  <c r="D5442" i="8" a="1"/>
  <c r="D5442" i="8" s="1"/>
  <c r="D5439" i="8" a="1"/>
  <c r="D5439" i="8" s="1"/>
  <c r="D2895" i="8" a="1"/>
  <c r="D2895" i="8" s="1"/>
  <c r="D2889" i="8" a="1"/>
  <c r="D2889" i="8" s="1"/>
  <c r="D2882" i="8" a="1"/>
  <c r="D2882" i="8" s="1"/>
  <c r="D2878" i="8" a="1"/>
  <c r="D2878" i="8" s="1"/>
  <c r="D510" i="8" a="1"/>
  <c r="D510" i="8" s="1"/>
  <c r="D507" i="8" a="1"/>
  <c r="D507" i="8" s="1"/>
  <c r="D492" i="8" a="1"/>
  <c r="D492" i="8" s="1"/>
  <c r="D486" i="8" a="1"/>
  <c r="D486" i="8" s="1"/>
  <c r="D480" i="8" a="1"/>
  <c r="D480" i="8" s="1"/>
  <c r="D7231" i="8" a="1"/>
  <c r="D7231" i="8" s="1"/>
  <c r="D7227" i="8" a="1"/>
  <c r="D7227" i="8" s="1"/>
  <c r="D7310" i="8" a="1"/>
  <c r="D7310" i="8" s="1"/>
  <c r="D5706" i="8" a="1"/>
  <c r="D5706" i="8" s="1"/>
  <c r="D3282" i="8" a="1"/>
  <c r="D3282" i="8" s="1"/>
  <c r="D3264" i="8" a="1"/>
  <c r="D3264" i="8" s="1"/>
  <c r="D3259" i="8" a="1"/>
  <c r="D3259" i="8" s="1"/>
  <c r="D4677" i="8" a="1"/>
  <c r="D4677" i="8" s="1"/>
  <c r="D4663" i="8" a="1"/>
  <c r="D4663" i="8" s="1"/>
  <c r="D4659" i="8" a="1"/>
  <c r="D4659" i="8" s="1"/>
  <c r="D4152" i="8" a="1"/>
  <c r="D4152" i="8" s="1"/>
  <c r="D7302" i="8" a="1"/>
  <c r="D7302" i="8" s="1"/>
  <c r="D7288" i="8" a="1"/>
  <c r="D7288" i="8" s="1"/>
  <c r="D7284" i="8" a="1"/>
  <c r="D7284" i="8" s="1"/>
  <c r="D7279" i="8" a="1"/>
  <c r="D7279" i="8" s="1"/>
  <c r="D3018" i="8" a="1"/>
  <c r="D3018" i="8" s="1"/>
  <c r="D3014" i="8" a="1"/>
  <c r="D3014" i="8" s="1"/>
  <c r="D3009" i="8" a="1"/>
  <c r="D3009" i="8" s="1"/>
  <c r="D3000" i="8" a="1"/>
  <c r="D3000" i="8" s="1"/>
  <c r="D2986" i="8" a="1"/>
  <c r="D2986" i="8" s="1"/>
  <c r="D2982" i="8" a="1"/>
  <c r="D2982" i="8" s="1"/>
  <c r="D2977" i="8" a="1"/>
  <c r="D2977" i="8" s="1"/>
  <c r="D8447" i="8" a="1"/>
  <c r="D8447" i="8" s="1"/>
  <c r="D8427" i="8" a="1"/>
  <c r="D8427" i="8" s="1"/>
  <c r="D8354" i="8" a="1"/>
  <c r="D8354" i="8" s="1"/>
  <c r="D6450" i="8" a="1"/>
  <c r="D6450" i="8" s="1"/>
  <c r="D5145" i="8" a="1"/>
  <c r="D5145" i="8" s="1"/>
  <c r="D12185" i="8" a="1"/>
  <c r="D12185" i="8" s="1"/>
  <c r="D2085" i="8" a="1"/>
  <c r="D2085" i="8" s="1"/>
  <c r="D5698" i="8" a="1"/>
  <c r="D5698" i="8" s="1"/>
  <c r="D300" i="8" a="1"/>
  <c r="D300" i="8" s="1"/>
  <c r="D4311" i="8" a="1"/>
  <c r="D4311" i="8" s="1"/>
  <c r="D7928" i="8" a="1"/>
  <c r="D7928" i="8" s="1"/>
  <c r="D4762" i="8" a="1"/>
  <c r="D4762" i="8" s="1"/>
  <c r="D8169" i="8" a="1"/>
  <c r="D8169" i="8" s="1"/>
  <c r="D8205" i="8" a="1"/>
  <c r="D8205" i="8" s="1"/>
  <c r="D3484" i="8" a="1"/>
  <c r="D3484" i="8" s="1"/>
  <c r="D6561" i="8" a="1"/>
  <c r="D6561" i="8" s="1"/>
  <c r="D6549" i="8" a="1"/>
  <c r="D6549" i="8" s="1"/>
  <c r="D6529" i="8" a="1"/>
  <c r="D6529" i="8" s="1"/>
  <c r="D5980" i="8" a="1"/>
  <c r="D5980" i="8" s="1"/>
  <c r="D5960" i="8" a="1"/>
  <c r="D5960" i="8" s="1"/>
  <c r="D5951" i="8" a="1"/>
  <c r="D5951" i="8" s="1"/>
  <c r="D5948" i="8" a="1"/>
  <c r="D5948" i="8" s="1"/>
  <c r="D336" i="8" a="1"/>
  <c r="D336" i="8" s="1"/>
  <c r="D3455" i="8" a="1"/>
  <c r="D3455" i="8" s="1"/>
  <c r="D201" i="8" a="1"/>
  <c r="D201" i="8" s="1"/>
  <c r="D5120" i="8" a="1"/>
  <c r="D5120" i="8" s="1"/>
  <c r="D5113" i="8" a="1"/>
  <c r="D5113" i="8" s="1"/>
  <c r="D5110" i="8" a="1"/>
  <c r="D5110" i="8" s="1"/>
  <c r="D2904" i="8" a="1"/>
  <c r="D2904" i="8" s="1"/>
  <c r="D2892" i="8" a="1"/>
  <c r="D2892" i="8" s="1"/>
  <c r="D2877" i="8" a="1"/>
  <c r="D2877" i="8" s="1"/>
  <c r="D502" i="8" a="1"/>
  <c r="D502" i="8" s="1"/>
  <c r="D495" i="8" a="1"/>
  <c r="D495" i="8" s="1"/>
  <c r="D483" i="8" a="1"/>
  <c r="D483" i="8" s="1"/>
  <c r="D2567" i="8" a="1"/>
  <c r="D2567" i="8" s="1"/>
  <c r="D7226" i="8" a="1"/>
  <c r="D7226" i="8" s="1"/>
  <c r="D7322" i="8" a="1"/>
  <c r="D7322" i="8" s="1"/>
  <c r="D7314" i="8" a="1"/>
  <c r="D7314" i="8" s="1"/>
  <c r="D7305" i="8" a="1"/>
  <c r="D7305" i="8" s="1"/>
  <c r="D5720" i="8" a="1"/>
  <c r="D5720" i="8" s="1"/>
  <c r="D5717" i="8" a="1"/>
  <c r="D5717" i="8" s="1"/>
  <c r="D5705" i="8" a="1"/>
  <c r="D5705" i="8" s="1"/>
  <c r="D3281" i="8" a="1"/>
  <c r="D3281" i="8" s="1"/>
  <c r="D3263" i="8" a="1"/>
  <c r="D3263" i="8" s="1"/>
  <c r="D3254" i="8" a="1"/>
  <c r="D3254" i="8" s="1"/>
  <c r="D4658" i="8" a="1"/>
  <c r="D4658" i="8" s="1"/>
  <c r="D7301" i="8" a="1"/>
  <c r="D7301" i="8" s="1"/>
  <c r="D7283" i="8" a="1"/>
  <c r="D7283" i="8" s="1"/>
  <c r="D2727" i="8" a="1"/>
  <c r="D2727" i="8" s="1"/>
  <c r="D4299" i="8" a="1"/>
  <c r="D4299" i="8" s="1"/>
  <c r="D8021" i="8" a="1"/>
  <c r="D8021" i="8" s="1"/>
  <c r="D1580" i="8" a="1"/>
  <c r="D1580" i="8" s="1"/>
  <c r="D8638" i="8" a="1"/>
  <c r="D8638" i="8" s="1"/>
  <c r="D4725" i="8" a="1"/>
  <c r="D4725" i="8" s="1"/>
  <c r="D6854" i="8" a="1"/>
  <c r="D6854" i="8" s="1"/>
  <c r="D1527" i="8" a="1"/>
  <c r="D1527" i="8" s="1"/>
  <c r="D2090" i="8" a="1"/>
  <c r="D2090" i="8" s="1"/>
  <c r="D4733" i="8" a="1"/>
  <c r="D4733" i="8" s="1"/>
  <c r="D613" i="8" a="1"/>
  <c r="D613" i="8" s="1"/>
  <c r="D575" i="8" a="1"/>
  <c r="D575" i="8" s="1"/>
  <c r="D5683" i="8" a="1"/>
  <c r="D5683" i="8" s="1"/>
  <c r="D317" i="8" a="1"/>
  <c r="D317" i="8" s="1"/>
  <c r="D4273" i="8" a="1"/>
  <c r="D4273" i="8" s="1"/>
  <c r="D2841" i="8" a="1"/>
  <c r="D2841" i="8" s="1"/>
  <c r="D1902" i="8" a="1"/>
  <c r="D1902" i="8" s="1"/>
  <c r="D1558" i="8" a="1"/>
  <c r="D1558" i="8" s="1"/>
  <c r="D5047" i="8" a="1"/>
  <c r="D5047" i="8" s="1"/>
  <c r="D4686" i="8" a="1"/>
  <c r="D4686" i="8" s="1"/>
  <c r="D4682" i="8" a="1"/>
  <c r="D4682" i="8" s="1"/>
  <c r="D8446" i="8" a="1"/>
  <c r="D8446" i="8" s="1"/>
  <c r="D8441" i="8" a="1"/>
  <c r="D8441" i="8" s="1"/>
  <c r="D8431" i="8" a="1"/>
  <c r="D8431" i="8" s="1"/>
  <c r="D6809" i="8" a="1"/>
  <c r="D6809" i="8" s="1"/>
  <c r="D2407" i="8" a="1"/>
  <c r="D2407" i="8" s="1"/>
  <c r="D6455" i="8" a="1"/>
  <c r="D6455" i="8" s="1"/>
  <c r="D2779" i="8" a="1"/>
  <c r="D2779" i="8" s="1"/>
  <c r="D3752" i="8" a="1"/>
  <c r="D3752" i="8" s="1"/>
  <c r="D7204" i="8" a="1"/>
  <c r="D7204" i="8" s="1"/>
  <c r="D1644" i="8" a="1"/>
  <c r="D1644" i="8" s="1"/>
  <c r="D1960" i="8" a="1"/>
  <c r="D1960" i="8" s="1"/>
  <c r="D2099" i="8" a="1"/>
  <c r="D2099" i="8" s="1"/>
  <c r="D4736" i="8" a="1"/>
  <c r="D4736" i="8" s="1"/>
  <c r="D286" i="8" a="1"/>
  <c r="D286" i="8" s="1"/>
  <c r="D578" i="8" a="1"/>
  <c r="D578" i="8" s="1"/>
  <c r="D4180" i="8" a="1"/>
  <c r="D4180" i="8" s="1"/>
  <c r="D314" i="8" a="1"/>
  <c r="D314" i="8" s="1"/>
  <c r="D2838" i="8" a="1"/>
  <c r="D2838" i="8" s="1"/>
  <c r="D2292" i="8" a="1"/>
  <c r="D2292" i="8" s="1"/>
  <c r="D8219" i="8" a="1"/>
  <c r="D8219" i="8" s="1"/>
  <c r="D12183" i="8" a="1"/>
  <c r="D12183" i="8" s="1"/>
  <c r="D1521" i="8" a="1"/>
  <c r="D1521" i="8" s="1"/>
  <c r="D2093" i="8" a="1"/>
  <c r="D2093" i="8" s="1"/>
  <c r="D4730" i="8" a="1"/>
  <c r="D4730" i="8" s="1"/>
  <c r="D4206" i="8" a="1"/>
  <c r="D4206" i="8" s="1"/>
  <c r="D4174" i="8" a="1"/>
  <c r="D4174" i="8" s="1"/>
  <c r="D5674" i="8" a="1"/>
  <c r="D5674" i="8" s="1"/>
  <c r="D308" i="8" a="1"/>
  <c r="D308" i="8" s="1"/>
  <c r="D8130" i="8" a="1"/>
  <c r="D8130" i="8" s="1"/>
  <c r="D7936" i="8" a="1"/>
  <c r="D7936" i="8" s="1"/>
  <c r="D2295" i="8" a="1"/>
  <c r="D2295" i="8" s="1"/>
  <c r="D2258" i="8" a="1"/>
  <c r="D2258" i="8" s="1"/>
  <c r="D8213" i="8" a="1"/>
  <c r="D8213" i="8" s="1"/>
  <c r="D1419" i="8" a="1"/>
  <c r="D1419" i="8" s="1"/>
  <c r="D6537" i="8" a="1"/>
  <c r="D6537" i="8" s="1"/>
  <c r="D5968" i="8" a="1"/>
  <c r="D5968" i="8" s="1"/>
  <c r="D344" i="8" a="1"/>
  <c r="D344" i="8" s="1"/>
  <c r="D194" i="8" a="1"/>
  <c r="D194" i="8" s="1"/>
  <c r="D5441" i="8" a="1"/>
  <c r="D5441" i="8" s="1"/>
  <c r="D509" i="8" a="1"/>
  <c r="D509" i="8" s="1"/>
  <c r="D7317" i="8" a="1"/>
  <c r="D7317" i="8" s="1"/>
  <c r="D5716" i="8" a="1"/>
  <c r="D5716" i="8" s="1"/>
  <c r="D3289" i="8" a="1"/>
  <c r="D3289" i="8" s="1"/>
  <c r="D3271" i="8" a="1"/>
  <c r="D3271" i="8" s="1"/>
  <c r="D3257" i="8" a="1"/>
  <c r="D3257" i="8" s="1"/>
  <c r="D4666" i="8" a="1"/>
  <c r="D4666" i="8" s="1"/>
  <c r="D4150" i="8" a="1"/>
  <c r="D4150" i="8" s="1"/>
  <c r="D7291" i="8" a="1"/>
  <c r="D7291" i="8" s="1"/>
  <c r="D7277" i="8" a="1"/>
  <c r="D7277" i="8" s="1"/>
  <c r="D2717" i="8" a="1"/>
  <c r="D2717" i="8" s="1"/>
  <c r="D3007" i="8" a="1"/>
  <c r="D3007" i="8" s="1"/>
  <c r="D4481" i="8" a="1"/>
  <c r="D4481" i="8" s="1"/>
  <c r="D6815" i="8" a="1"/>
  <c r="D6815" i="8" s="1"/>
  <c r="D4291" i="8" a="1"/>
  <c r="D4291" i="8" s="1"/>
  <c r="D8013" i="8" a="1"/>
  <c r="D8013" i="8" s="1"/>
  <c r="D5098" i="8" a="1"/>
  <c r="D5098" i="8" s="1"/>
  <c r="D8630" i="8" a="1"/>
  <c r="D8630" i="8" s="1"/>
  <c r="D539" i="8" a="1"/>
  <c r="D539" i="8" s="1"/>
  <c r="D6846" i="8" a="1"/>
  <c r="D6846" i="8" s="1"/>
  <c r="D2096" i="8" a="1"/>
  <c r="D2096" i="8" s="1"/>
  <c r="D5172" i="8" a="1"/>
  <c r="D5172" i="8" s="1"/>
  <c r="D633" i="8" a="1"/>
  <c r="D633" i="8" s="1"/>
  <c r="D6864" i="8" a="1"/>
  <c r="D6864" i="8" s="1"/>
  <c r="D1976" i="8" a="1"/>
  <c r="D1976" i="8" s="1"/>
  <c r="D1526" i="8" a="1"/>
  <c r="D1526" i="8" s="1"/>
  <c r="D2098" i="8" a="1"/>
  <c r="D2098" i="8" s="1"/>
  <c r="D4735" i="8" a="1"/>
  <c r="D4735" i="8" s="1"/>
  <c r="D288" i="8" a="1"/>
  <c r="D288" i="8" s="1"/>
  <c r="D609" i="8" a="1"/>
  <c r="D609" i="8" s="1"/>
  <c r="D4185" i="8" a="1"/>
  <c r="D4185" i="8" s="1"/>
  <c r="D5688" i="8" a="1"/>
  <c r="D5688" i="8" s="1"/>
  <c r="D325" i="8" a="1"/>
  <c r="D325" i="8" s="1"/>
  <c r="D319" i="8" a="1"/>
  <c r="D319" i="8" s="1"/>
  <c r="D293" i="8" a="1"/>
  <c r="D293" i="8" s="1"/>
  <c r="D4275" i="8" a="1"/>
  <c r="D4275" i="8" s="1"/>
  <c r="D6840" i="8" a="1"/>
  <c r="D6840" i="8" s="1"/>
  <c r="D2843" i="8" a="1"/>
  <c r="D2843" i="8" s="1"/>
  <c r="D7921" i="8" a="1"/>
  <c r="D7921" i="8" s="1"/>
  <c r="D1904" i="8" a="1"/>
  <c r="D1904" i="8" s="1"/>
  <c r="D1560" i="8" a="1"/>
  <c r="D1560" i="8" s="1"/>
  <c r="D8230" i="8" a="1"/>
  <c r="D8230" i="8" s="1"/>
  <c r="D8224" i="8" a="1"/>
  <c r="D8224" i="8" s="1"/>
  <c r="D8562" i="8" a="1"/>
  <c r="D8562" i="8" s="1"/>
  <c r="D3486" i="8" a="1"/>
  <c r="D3486" i="8" s="1"/>
  <c r="D3477" i="8" a="1"/>
  <c r="D3477" i="8" s="1"/>
  <c r="D6542" i="8" a="1"/>
  <c r="D6542" i="8" s="1"/>
  <c r="D5982" i="8" a="1"/>
  <c r="D5982" i="8" s="1"/>
  <c r="D5973" i="8" a="1"/>
  <c r="D5973" i="8" s="1"/>
  <c r="D5079" i="8" a="1"/>
  <c r="D5079" i="8" s="1"/>
  <c r="D3463" i="8" a="1"/>
  <c r="D3463" i="8" s="1"/>
  <c r="D3460" i="8" a="1"/>
  <c r="D3460" i="8" s="1"/>
  <c r="D3457" i="8" a="1"/>
  <c r="D3457" i="8" s="1"/>
  <c r="D210" i="8" a="1"/>
  <c r="D210" i="8" s="1"/>
  <c r="D5115" i="8" a="1"/>
  <c r="D5115" i="8" s="1"/>
  <c r="D5112" i="8" a="1"/>
  <c r="D5112" i="8" s="1"/>
  <c r="D5456" i="8" a="1"/>
  <c r="D5456" i="8" s="1"/>
  <c r="D5450" i="8" a="1"/>
  <c r="D5450" i="8" s="1"/>
  <c r="D5444" i="8" a="1"/>
  <c r="D5444" i="8" s="1"/>
  <c r="D5437" i="8" a="1"/>
  <c r="D5437" i="8" s="1"/>
  <c r="D2910" i="8" a="1"/>
  <c r="D2910" i="8" s="1"/>
  <c r="D2887" i="8" a="1"/>
  <c r="D2887" i="8" s="1"/>
  <c r="D2884" i="8" a="1"/>
  <c r="D2884" i="8" s="1"/>
  <c r="D2876" i="8" a="1"/>
  <c r="D2876" i="8" s="1"/>
  <c r="D1991" i="8" a="1"/>
  <c r="D1991" i="8" s="1"/>
  <c r="D505" i="8" a="1"/>
  <c r="D505" i="8" s="1"/>
  <c r="D501" i="8" a="1"/>
  <c r="D501" i="8" s="1"/>
  <c r="D2569" i="8" a="1"/>
  <c r="D2569" i="8" s="1"/>
  <c r="D7233" i="8" a="1"/>
  <c r="D7233" i="8" s="1"/>
  <c r="D7225" i="8" a="1"/>
  <c r="D7225" i="8" s="1"/>
  <c r="D7324" i="8" a="1"/>
  <c r="D7324" i="8" s="1"/>
  <c r="D7316" i="8" a="1"/>
  <c r="D7316" i="8" s="1"/>
  <c r="D7312" i="8" a="1"/>
  <c r="D7312" i="8" s="1"/>
  <c r="D7307" i="8" a="1"/>
  <c r="D7307" i="8" s="1"/>
  <c r="D5719" i="8" a="1"/>
  <c r="D5719" i="8" s="1"/>
  <c r="D5715" i="8" a="1"/>
  <c r="D5715" i="8" s="1"/>
  <c r="D3284" i="8" a="1"/>
  <c r="D3284" i="8" s="1"/>
  <c r="D3279" i="8" a="1"/>
  <c r="D3279" i="8" s="1"/>
  <c r="D3270" i="8" a="1"/>
  <c r="D3270" i="8" s="1"/>
  <c r="D4679" i="8" a="1"/>
  <c r="D4679" i="8" s="1"/>
  <c r="D4674" i="8" a="1"/>
  <c r="D4674" i="8" s="1"/>
  <c r="D4665" i="8" a="1"/>
  <c r="D4665" i="8" s="1"/>
  <c r="D4145" i="8" a="1"/>
  <c r="D4145" i="8" s="1"/>
  <c r="D7299" i="8" a="1"/>
  <c r="D7299" i="8" s="1"/>
  <c r="D7290" i="8" a="1"/>
  <c r="D7290" i="8" s="1"/>
  <c r="D7272" i="8" a="1"/>
  <c r="D7272" i="8" s="1"/>
  <c r="D2725" i="8" a="1"/>
  <c r="D2725" i="8" s="1"/>
  <c r="D3002" i="8" a="1"/>
  <c r="D3002" i="8" s="1"/>
  <c r="D4476" i="8" a="1"/>
  <c r="D4476" i="8" s="1"/>
  <c r="D5046" i="8" a="1"/>
  <c r="D5046" i="8" s="1"/>
  <c r="D8450" i="8" a="1"/>
  <c r="D8450" i="8" s="1"/>
  <c r="D8444" i="8" a="1"/>
  <c r="D8444" i="8" s="1"/>
  <c r="D8439" i="8" a="1"/>
  <c r="D8439" i="8" s="1"/>
  <c r="D2406" i="8" a="1"/>
  <c r="D2406" i="8" s="1"/>
  <c r="D3760" i="8" a="1"/>
  <c r="D3760" i="8" s="1"/>
  <c r="D7212" i="8" a="1"/>
  <c r="D7212" i="8" s="1"/>
  <c r="D4335" i="8" a="1"/>
  <c r="D4335" i="8" s="1"/>
  <c r="D523" i="8" a="1"/>
  <c r="D523" i="8" s="1"/>
  <c r="D2102" i="8" a="1"/>
  <c r="D2102" i="8" s="1"/>
  <c r="D3472" i="8" a="1"/>
  <c r="D3472" i="8" s="1"/>
  <c r="D610" i="8" a="1"/>
  <c r="D610" i="8" s="1"/>
  <c r="D525" i="8" a="1"/>
  <c r="D525" i="8" s="1"/>
  <c r="D1984" i="8" a="1"/>
  <c r="D1984" i="8" s="1"/>
  <c r="D2104" i="8" a="1"/>
  <c r="D2104" i="8" s="1"/>
  <c r="D4741" i="8" a="1"/>
  <c r="D4741" i="8" s="1"/>
  <c r="D3474" i="8" a="1"/>
  <c r="D3474" i="8" s="1"/>
  <c r="D615" i="8" a="1"/>
  <c r="D615" i="8" s="1"/>
  <c r="D583" i="8" a="1"/>
  <c r="D583" i="8" s="1"/>
  <c r="D2041" i="8" a="1"/>
  <c r="D2041" i="8" s="1"/>
  <c r="D4188" i="8" a="1"/>
  <c r="D4188" i="8" s="1"/>
  <c r="D5679" i="8" a="1"/>
  <c r="D5679" i="8" s="1"/>
  <c r="D322" i="8" a="1"/>
  <c r="D322" i="8" s="1"/>
  <c r="D2846" i="8" a="1"/>
  <c r="D2846" i="8" s="1"/>
  <c r="D2836" i="8" a="1"/>
  <c r="D2836" i="8" s="1"/>
  <c r="D1563" i="8" a="1"/>
  <c r="D1563" i="8" s="1"/>
  <c r="D8218" i="8" a="1"/>
  <c r="D8218" i="8" s="1"/>
  <c r="D3483" i="8" a="1"/>
  <c r="D3483" i="8" s="1"/>
  <c r="D6554" i="8" a="1"/>
  <c r="D6554" i="8" s="1"/>
  <c r="D6548" i="8" a="1"/>
  <c r="D6548" i="8" s="1"/>
  <c r="D6522" i="8" a="1"/>
  <c r="D6522" i="8" s="1"/>
  <c r="D5953" i="8" a="1"/>
  <c r="D5953" i="8" s="1"/>
  <c r="D5947" i="8" a="1"/>
  <c r="D5947" i="8" s="1"/>
  <c r="D12181" i="8" a="1"/>
  <c r="D12181" i="8" s="1"/>
  <c r="D1959" i="8" a="1"/>
  <c r="D1959" i="8" s="1"/>
  <c r="D2101" i="8" a="1"/>
  <c r="D2101" i="8" s="1"/>
  <c r="D4738" i="8" a="1"/>
  <c r="D4738" i="8" s="1"/>
  <c r="D5682" i="8" a="1"/>
  <c r="D5682" i="8" s="1"/>
  <c r="D316" i="8" a="1"/>
  <c r="D316" i="8" s="1"/>
  <c r="D4272" i="8" a="1"/>
  <c r="D4272" i="8" s="1"/>
  <c r="D2840" i="8" a="1"/>
  <c r="D2840" i="8" s="1"/>
  <c r="D1901" i="8" a="1"/>
  <c r="D1901" i="8" s="1"/>
  <c r="D1557" i="8" a="1"/>
  <c r="D1557" i="8" s="1"/>
  <c r="D8221" i="8" a="1"/>
  <c r="D8221" i="8" s="1"/>
  <c r="D3480" i="8" a="1"/>
  <c r="D3480" i="8" s="1"/>
  <c r="D6545" i="8" a="1"/>
  <c r="D6545" i="8" s="1"/>
  <c r="D5976" i="8" a="1"/>
  <c r="D5976" i="8" s="1"/>
  <c r="D5082" i="8" a="1"/>
  <c r="D5082" i="8" s="1"/>
  <c r="D5440" i="8" a="1"/>
  <c r="D5440" i="8" s="1"/>
  <c r="D2909" i="8" a="1"/>
  <c r="D2909" i="8" s="1"/>
  <c r="D2906" i="8" a="1"/>
  <c r="D2906" i="8" s="1"/>
  <c r="D515" i="8" a="1"/>
  <c r="D515" i="8" s="1"/>
  <c r="D500" i="8" a="1"/>
  <c r="D500" i="8" s="1"/>
  <c r="D497" i="8" a="1"/>
  <c r="D497" i="8" s="1"/>
  <c r="D7327" i="8" a="1"/>
  <c r="D7327" i="8" s="1"/>
  <c r="D7311" i="8" a="1"/>
  <c r="D7311" i="8" s="1"/>
  <c r="D5722" i="8" a="1"/>
  <c r="D5722" i="8" s="1"/>
  <c r="D3275" i="8" a="1"/>
  <c r="D3275" i="8" s="1"/>
  <c r="D4670" i="8" a="1"/>
  <c r="D4670" i="8" s="1"/>
  <c r="D7295" i="8" a="1"/>
  <c r="D7295" i="8" s="1"/>
  <c r="D2721" i="8" a="1"/>
  <c r="D2721" i="8" s="1"/>
  <c r="D2993" i="8" a="1"/>
  <c r="D2993" i="8" s="1"/>
  <c r="D4685" i="8" a="1"/>
  <c r="D4685" i="8" s="1"/>
  <c r="D8456" i="8" a="1"/>
  <c r="D8456" i="8" s="1"/>
  <c r="D8005" i="8" a="1"/>
  <c r="D8005" i="8" s="1"/>
  <c r="D8622" i="8" a="1"/>
  <c r="D8622" i="8" s="1"/>
  <c r="D1982" i="8" a="1"/>
  <c r="D1982" i="8" s="1"/>
  <c r="D4739" i="8" a="1"/>
  <c r="D4739" i="8" s="1"/>
  <c r="D6848" i="8" a="1"/>
  <c r="D6848" i="8" s="1"/>
  <c r="D1503" i="8" a="1"/>
  <c r="D1503" i="8" s="1"/>
  <c r="D5157" i="8" a="1"/>
  <c r="D5157" i="8" s="1"/>
  <c r="D586" i="8" a="1"/>
  <c r="D586" i="8" s="1"/>
  <c r="D12186" i="8" a="1"/>
  <c r="D12186" i="8" s="1"/>
  <c r="D12180" i="8" a="1"/>
  <c r="D12180" i="8" s="1"/>
  <c r="D5162" i="8" a="1"/>
  <c r="D5162" i="8" s="1"/>
  <c r="D623" i="8" a="1"/>
  <c r="D623" i="8" s="1"/>
  <c r="D591" i="8" a="1"/>
  <c r="D591" i="8" s="1"/>
  <c r="D5693" i="8" a="1"/>
  <c r="D5693" i="8" s="1"/>
  <c r="D295" i="8" a="1"/>
  <c r="D295" i="8" s="1"/>
  <c r="D6842" i="8" a="1"/>
  <c r="D6842" i="8" s="1"/>
  <c r="D7923" i="8" a="1"/>
  <c r="D7923" i="8" s="1"/>
  <c r="D4757" i="8" a="1"/>
  <c r="D4757" i="8" s="1"/>
  <c r="D8232" i="8" a="1"/>
  <c r="D8232" i="8" s="1"/>
  <c r="D8564" i="8" a="1"/>
  <c r="D8564" i="8" s="1"/>
  <c r="D6556" i="8" a="1"/>
  <c r="D6556" i="8" s="1"/>
  <c r="D5955" i="8" a="1"/>
  <c r="D5955" i="8" s="1"/>
  <c r="D331" i="8" a="1"/>
  <c r="D331" i="8" s="1"/>
  <c r="D3459" i="8" a="1"/>
  <c r="D3459" i="8" s="1"/>
  <c r="D209" i="8" a="1"/>
  <c r="D209" i="8" s="1"/>
  <c r="D5121" i="8" a="1"/>
  <c r="D5121" i="8" s="1"/>
  <c r="D5118" i="8" a="1"/>
  <c r="D5118" i="8" s="1"/>
  <c r="D5436" i="8" a="1"/>
  <c r="D5436" i="8" s="1"/>
  <c r="D2899" i="8" a="1"/>
  <c r="D2899" i="8" s="1"/>
  <c r="D2896" i="8" a="1"/>
  <c r="D2896" i="8" s="1"/>
  <c r="D2893" i="8" a="1"/>
  <c r="D2893" i="8" s="1"/>
  <c r="D2875" i="8" a="1"/>
  <c r="D2875" i="8" s="1"/>
  <c r="D504" i="8" a="1"/>
  <c r="D504" i="8" s="1"/>
  <c r="D490" i="8" a="1"/>
  <c r="D490" i="8" s="1"/>
  <c r="D487" i="8" a="1"/>
  <c r="D487" i="8" s="1"/>
  <c r="D484" i="8" a="1"/>
  <c r="D484" i="8" s="1"/>
  <c r="D7224" i="8" a="1"/>
  <c r="D7224" i="8" s="1"/>
  <c r="D5718" i="8" a="1"/>
  <c r="D5718" i="8" s="1"/>
  <c r="D3288" i="8" a="1"/>
  <c r="D3288" i="8" s="1"/>
  <c r="D3278" i="8" a="1"/>
  <c r="D3278" i="8" s="1"/>
  <c r="D3274" i="8" a="1"/>
  <c r="D3274" i="8" s="1"/>
  <c r="D3256" i="8" a="1"/>
  <c r="D3256" i="8" s="1"/>
  <c r="D4673" i="8" a="1"/>
  <c r="D4673" i="8" s="1"/>
  <c r="D4669" i="8" a="1"/>
  <c r="D4669" i="8" s="1"/>
  <c r="D4149" i="8" a="1"/>
  <c r="D4149" i="8" s="1"/>
  <c r="D7298" i="8" a="1"/>
  <c r="D7298" i="8" s="1"/>
  <c r="D7294" i="8" a="1"/>
  <c r="D7294" i="8" s="1"/>
  <c r="D7276" i="8" a="1"/>
  <c r="D7276" i="8" s="1"/>
  <c r="D2724" i="8" a="1"/>
  <c r="D2724" i="8" s="1"/>
  <c r="D3006" i="8" a="1"/>
  <c r="D3006" i="8" s="1"/>
  <c r="D4480" i="8" a="1"/>
  <c r="D4480" i="8" s="1"/>
  <c r="D8455" i="8" a="1"/>
  <c r="D8455" i="8" s="1"/>
  <c r="D8449" i="8" a="1"/>
  <c r="D8449" i="8" s="1"/>
  <c r="D8443" i="8" a="1"/>
  <c r="D8443" i="8" s="1"/>
  <c r="D6459" i="8" a="1"/>
  <c r="D6459" i="8" s="1"/>
  <c r="D6706" i="8" a="1"/>
  <c r="D6706" i="8" s="1"/>
  <c r="D5919" i="8" a="1"/>
  <c r="D5919" i="8" s="1"/>
  <c r="D8438" i="8" a="1"/>
  <c r="D8438" i="8" s="1"/>
  <c r="D5914" i="8" a="1"/>
  <c r="D5914" i="8" s="1"/>
  <c r="D8505" i="8" a="1"/>
  <c r="D8505" i="8" s="1"/>
  <c r="D3462" i="8" a="1"/>
  <c r="D3462" i="8" s="1"/>
  <c r="D6756" i="8" a="1"/>
  <c r="D6756" i="8" s="1"/>
  <c r="D5445" i="8" a="1"/>
  <c r="D5445" i="8" s="1"/>
  <c r="D2890" i="8" a="1"/>
  <c r="D2890" i="8" s="1"/>
  <c r="D481" i="8" a="1"/>
  <c r="D481" i="8" s="1"/>
  <c r="D8436" i="8" a="1"/>
  <c r="D8436" i="8" s="1"/>
  <c r="D2399" i="8" a="1"/>
  <c r="D2399" i="8" s="1"/>
  <c r="D8356" i="8" a="1"/>
  <c r="D8356" i="8" s="1"/>
  <c r="D6454" i="8" a="1"/>
  <c r="D6454" i="8" s="1"/>
  <c r="D5908" i="8" a="1"/>
  <c r="D5908" i="8" s="1"/>
  <c r="D5154" i="8" a="1"/>
  <c r="D5154" i="8" s="1"/>
  <c r="D5136" i="8" a="1"/>
  <c r="D5136" i="8" s="1"/>
  <c r="D4593" i="8" a="1"/>
  <c r="D4593" i="8" s="1"/>
  <c r="D6713" i="8" a="1"/>
  <c r="D6713" i="8" s="1"/>
  <c r="D6710" i="8" a="1"/>
  <c r="D6710" i="8" s="1"/>
  <c r="D6705" i="8" a="1"/>
  <c r="D6705" i="8" s="1"/>
  <c r="D3145" i="8" a="1"/>
  <c r="D3145" i="8" s="1"/>
  <c r="D3136" i="8" a="1"/>
  <c r="D3136" i="8" s="1"/>
  <c r="D555" i="8" a="1"/>
  <c r="D555" i="8" s="1"/>
  <c r="D7051" i="8" a="1"/>
  <c r="D7051" i="8" s="1"/>
  <c r="D7046" i="8" a="1"/>
  <c r="D7046" i="8" s="1"/>
  <c r="D7020" i="8" a="1"/>
  <c r="D7020" i="8" s="1"/>
  <c r="D7015" i="8" a="1"/>
  <c r="D7015" i="8" s="1"/>
  <c r="D2960" i="8" a="1"/>
  <c r="D2960" i="8" s="1"/>
  <c r="D3901" i="8" a="1"/>
  <c r="D3901" i="8" s="1"/>
  <c r="D3892" i="8" a="1"/>
  <c r="D3892" i="8" s="1"/>
  <c r="D3889" i="8" a="1"/>
  <c r="D3889" i="8" s="1"/>
  <c r="D3876" i="8" a="1"/>
  <c r="D3876" i="8" s="1"/>
  <c r="D7880" i="8" a="1"/>
  <c r="D7880" i="8" s="1"/>
  <c r="D8664" i="8" a="1"/>
  <c r="D8664" i="8" s="1"/>
  <c r="D8658" i="8" a="1"/>
  <c r="D8658" i="8" s="1"/>
  <c r="D7562" i="8" a="1"/>
  <c r="D7562" i="8" s="1"/>
  <c r="D7393" i="8" a="1"/>
  <c r="D7393" i="8" s="1"/>
  <c r="D7384" i="8" a="1"/>
  <c r="D7384" i="8" s="1"/>
  <c r="D7368" i="8" a="1"/>
  <c r="D7368" i="8" s="1"/>
  <c r="D6481" i="8" a="1"/>
  <c r="D6481" i="8" s="1"/>
  <c r="D6471" i="8" a="1"/>
  <c r="D6471" i="8" s="1"/>
  <c r="D7818" i="8" a="1"/>
  <c r="D7818" i="8" s="1"/>
  <c r="D8080" i="8" a="1"/>
  <c r="D8080" i="8" s="1"/>
  <c r="D8510" i="8" a="1"/>
  <c r="D8510" i="8" s="1"/>
  <c r="D8486" i="8" a="1"/>
  <c r="D8486" i="8" s="1"/>
  <c r="D8481" i="8" a="1"/>
  <c r="D8481" i="8" s="1"/>
  <c r="D8359" i="8" a="1"/>
  <c r="D8359" i="8" s="1"/>
  <c r="D3201" i="8" a="1"/>
  <c r="D3201" i="8" s="1"/>
  <c r="D3196" i="8" a="1"/>
  <c r="D3196" i="8" s="1"/>
  <c r="D3182" i="8" a="1"/>
  <c r="D3182" i="8" s="1"/>
  <c r="D3176" i="8" a="1"/>
  <c r="D3176" i="8" s="1"/>
  <c r="D8667" i="8" a="1"/>
  <c r="D8667" i="8" s="1"/>
  <c r="D5921" i="8" a="1"/>
  <c r="D5921" i="8" s="1"/>
  <c r="D5153" i="8" a="1"/>
  <c r="D5153" i="8" s="1"/>
  <c r="D5139" i="8" a="1"/>
  <c r="D5139" i="8" s="1"/>
  <c r="D6700" i="8" a="1"/>
  <c r="D6700" i="8" s="1"/>
  <c r="D6695" i="8" a="1"/>
  <c r="D6695" i="8" s="1"/>
  <c r="D5133" i="8" a="1"/>
  <c r="D5133" i="8" s="1"/>
  <c r="D2578" i="8" a="1"/>
  <c r="D2578" i="8" s="1"/>
  <c r="D2573" i="8" a="1"/>
  <c r="D2573" i="8" s="1"/>
  <c r="D3140" i="8" a="1"/>
  <c r="D3140" i="8" s="1"/>
  <c r="D4265" i="8" a="1"/>
  <c r="D4265" i="8" s="1"/>
  <c r="D7050" i="8" a="1"/>
  <c r="D7050" i="8" s="1"/>
  <c r="D7031" i="8" a="1"/>
  <c r="D7031" i="8" s="1"/>
  <c r="D7023" i="8" a="1"/>
  <c r="D7023" i="8" s="1"/>
  <c r="D4053" i="8" a="1"/>
  <c r="D4053" i="8" s="1"/>
  <c r="D6394" i="8" a="1"/>
  <c r="D6394" i="8" s="1"/>
  <c r="D6377" i="8" a="1"/>
  <c r="D6377" i="8" s="1"/>
  <c r="D6045" i="8" a="1"/>
  <c r="D6045" i="8" s="1"/>
  <c r="D3919" i="8" a="1"/>
  <c r="D3919" i="8" s="1"/>
  <c r="D3911" i="8" a="1"/>
  <c r="D3911" i="8" s="1"/>
  <c r="D3896" i="8" a="1"/>
  <c r="D3896" i="8" s="1"/>
  <c r="D3884" i="8" a="1"/>
  <c r="D3884" i="8" s="1"/>
  <c r="D7891" i="8" a="1"/>
  <c r="D7891" i="8" s="1"/>
  <c r="D8663" i="8" a="1"/>
  <c r="D8663" i="8" s="1"/>
  <c r="D7748" i="8" a="1"/>
  <c r="D7748" i="8" s="1"/>
  <c r="D7554" i="8" a="1"/>
  <c r="D7554" i="8" s="1"/>
  <c r="D7398" i="8" a="1"/>
  <c r="D7398" i="8" s="1"/>
  <c r="D7392" i="8" a="1"/>
  <c r="D7392" i="8" s="1"/>
  <c r="D7388" i="8" a="1"/>
  <c r="D7388" i="8" s="1"/>
  <c r="D7376" i="8" a="1"/>
  <c r="D7376" i="8" s="1"/>
  <c r="D7372" i="8" a="1"/>
  <c r="D7372" i="8" s="1"/>
  <c r="D7237" i="8" a="1"/>
  <c r="D7237" i="8" s="1"/>
  <c r="D8111" i="8" a="1"/>
  <c r="D8111" i="8" s="1"/>
  <c r="D8107" i="8" a="1"/>
  <c r="D8107" i="8" s="1"/>
  <c r="D8099" i="8" a="1"/>
  <c r="D8099" i="8" s="1"/>
  <c r="D8084" i="8" a="1"/>
  <c r="D8084" i="8" s="1"/>
  <c r="D8030" i="8" a="1"/>
  <c r="D8030" i="8" s="1"/>
  <c r="D8514" i="8" a="1"/>
  <c r="D8514" i="8" s="1"/>
  <c r="D8495" i="8" a="1"/>
  <c r="D8495" i="8" s="1"/>
  <c r="D4101" i="8" a="1"/>
  <c r="D4101" i="8" s="1"/>
  <c r="D3206" i="8" a="1"/>
  <c r="D3206" i="8" s="1"/>
  <c r="D3195" i="8" a="1"/>
  <c r="D3195" i="8" s="1"/>
  <c r="D1297" i="8" a="1"/>
  <c r="D1297" i="8" s="1"/>
  <c r="D7315" i="8" a="1"/>
  <c r="D7315" i="8" s="1"/>
  <c r="D1295" i="8" a="1"/>
  <c r="D1295" i="8" s="1"/>
  <c r="D7037" i="8" a="1"/>
  <c r="D7037" i="8" s="1"/>
  <c r="D3143" i="8" a="1"/>
  <c r="D3143" i="8" s="1"/>
  <c r="D8487" i="8" a="1"/>
  <c r="D8487" i="8" s="1"/>
  <c r="D8493" i="8" a="1"/>
  <c r="D8493" i="8" s="1"/>
  <c r="D1498" i="8" a="1"/>
  <c r="D1498" i="8" s="1"/>
  <c r="D1501" i="8" a="1"/>
  <c r="D1501" i="8" s="1"/>
  <c r="D8428" i="8" a="1"/>
  <c r="D8428" i="8" s="1"/>
  <c r="D8460" i="8" a="1"/>
  <c r="D8460" i="8" s="1"/>
  <c r="D5453" i="8" a="1"/>
  <c r="D5453" i="8" s="1"/>
  <c r="D2898" i="8" a="1"/>
  <c r="D2898" i="8" s="1"/>
  <c r="D1988" i="8" a="1"/>
  <c r="D1988" i="8" s="1"/>
  <c r="D489" i="8" a="1"/>
  <c r="D489" i="8" s="1"/>
  <c r="D7321" i="8" a="1"/>
  <c r="D7321" i="8" s="1"/>
  <c r="D5709" i="8" a="1"/>
  <c r="D5709" i="8" s="1"/>
  <c r="D3267" i="8" a="1"/>
  <c r="D3267" i="8" s="1"/>
  <c r="D4662" i="8" a="1"/>
  <c r="D4662" i="8" s="1"/>
  <c r="D7287" i="8" a="1"/>
  <c r="D7287" i="8" s="1"/>
  <c r="D3017" i="8" a="1"/>
  <c r="D3017" i="8" s="1"/>
  <c r="D2985" i="8" a="1"/>
  <c r="D2985" i="8" s="1"/>
  <c r="D8432" i="8" a="1"/>
  <c r="D8432" i="8" s="1"/>
  <c r="D6816" i="8" a="1"/>
  <c r="D6816" i="8" s="1"/>
  <c r="D8355" i="8" a="1"/>
  <c r="D8355" i="8" s="1"/>
  <c r="D6457" i="8" a="1"/>
  <c r="D6457" i="8" s="1"/>
  <c r="D5907" i="8" a="1"/>
  <c r="D5907" i="8" s="1"/>
  <c r="D6709" i="8" a="1"/>
  <c r="D6709" i="8" s="1"/>
  <c r="D5132" i="8" a="1"/>
  <c r="D5132" i="8" s="1"/>
  <c r="D5126" i="8" a="1"/>
  <c r="D5126" i="8" s="1"/>
  <c r="D5122" i="8" a="1"/>
  <c r="D5122" i="8" s="1"/>
  <c r="D2582" i="8" a="1"/>
  <c r="D2582" i="8" s="1"/>
  <c r="D2577" i="8" a="1"/>
  <c r="D2577" i="8" s="1"/>
  <c r="D3139" i="8" a="1"/>
  <c r="D3139" i="8" s="1"/>
  <c r="D7030" i="8" a="1"/>
  <c r="D7030" i="8" s="1"/>
  <c r="D7027" i="8" a="1"/>
  <c r="D7027" i="8" s="1"/>
  <c r="D7019" i="8" a="1"/>
  <c r="D7019" i="8" s="1"/>
  <c r="D7014" i="8" a="1"/>
  <c r="D7014" i="8" s="1"/>
  <c r="D6386" i="8" a="1"/>
  <c r="D6386" i="8" s="1"/>
  <c r="D6381" i="8" a="1"/>
  <c r="D6381" i="8" s="1"/>
  <c r="D6376" i="8" a="1"/>
  <c r="D6376" i="8" s="1"/>
  <c r="D3895" i="8" a="1"/>
  <c r="D3895" i="8" s="1"/>
  <c r="D7899" i="8" a="1"/>
  <c r="D7899" i="8" s="1"/>
  <c r="D7890" i="8" a="1"/>
  <c r="D7890" i="8" s="1"/>
  <c r="D8668" i="8" a="1"/>
  <c r="D8668" i="8" s="1"/>
  <c r="D7740" i="8" a="1"/>
  <c r="D7740" i="8" s="1"/>
  <c r="D7576" i="8" a="1"/>
  <c r="D7576" i="8" s="1"/>
  <c r="D7571" i="8" a="1"/>
  <c r="D7571" i="8" s="1"/>
  <c r="D7236" i="8" a="1"/>
  <c r="D7236" i="8" s="1"/>
  <c r="D6475" i="8" a="1"/>
  <c r="D6475" i="8" s="1"/>
  <c r="D7827" i="8" a="1"/>
  <c r="D7827" i="8" s="1"/>
  <c r="D8503" i="8" a="1"/>
  <c r="D8503" i="8" s="1"/>
  <c r="D8494" i="8" a="1"/>
  <c r="D8494" i="8" s="1"/>
  <c r="D8474" i="8" a="1"/>
  <c r="D8474" i="8" s="1"/>
  <c r="D8367" i="8" a="1"/>
  <c r="D8367" i="8" s="1"/>
  <c r="D4105" i="8" a="1"/>
  <c r="D4105" i="8" s="1"/>
  <c r="D4100" i="8" a="1"/>
  <c r="D4100" i="8" s="1"/>
  <c r="D8435" i="8" a="1"/>
  <c r="D8435" i="8" s="1"/>
  <c r="D2398" i="8" a="1"/>
  <c r="D2398" i="8" s="1"/>
  <c r="D5924" i="8" a="1"/>
  <c r="D5924" i="8" s="1"/>
  <c r="D5913" i="8" a="1"/>
  <c r="D5913" i="8" s="1"/>
  <c r="D5910" i="8" a="1"/>
  <c r="D5910" i="8" s="1"/>
  <c r="D5152" i="8" a="1"/>
  <c r="D5152" i="8" s="1"/>
  <c r="D5147" i="8" a="1"/>
  <c r="D5147" i="8" s="1"/>
  <c r="D4598" i="8" a="1"/>
  <c r="D4598" i="8" s="1"/>
  <c r="D6708" i="8" a="1"/>
  <c r="D6708" i="8" s="1"/>
  <c r="D6694" i="8" a="1"/>
  <c r="D6694" i="8" s="1"/>
  <c r="D2572" i="8" a="1"/>
  <c r="D2572" i="8" s="1"/>
  <c r="D557" i="8" a="1"/>
  <c r="D557" i="8" s="1"/>
  <c r="D4268" i="8" a="1"/>
  <c r="D4268" i="8" s="1"/>
  <c r="D7049" i="8" a="1"/>
  <c r="D7049" i="8" s="1"/>
  <c r="D7044" i="8" a="1"/>
  <c r="D7044" i="8" s="1"/>
  <c r="D7038" i="8" a="1"/>
  <c r="D7038" i="8" s="1"/>
  <c r="D7022" i="8" a="1"/>
  <c r="D7022" i="8" s="1"/>
  <c r="D7018" i="8" a="1"/>
  <c r="D7018" i="8" s="1"/>
  <c r="D2959" i="8" a="1"/>
  <c r="D2959" i="8" s="1"/>
  <c r="D2955" i="8" a="1"/>
  <c r="D2955" i="8" s="1"/>
  <c r="D6389" i="8" a="1"/>
  <c r="D6389" i="8" s="1"/>
  <c r="D6044" i="8" a="1"/>
  <c r="D6044" i="8" s="1"/>
  <c r="D3905" i="8" a="1"/>
  <c r="D3905" i="8" s="1"/>
  <c r="D3891" i="8" a="1"/>
  <c r="D3891" i="8" s="1"/>
  <c r="D3887" i="8" a="1"/>
  <c r="D3887" i="8" s="1"/>
  <c r="D3879" i="8" a="1"/>
  <c r="D3879" i="8" s="1"/>
  <c r="D7894" i="8" a="1"/>
  <c r="D7894" i="8" s="1"/>
  <c r="D7882" i="8" a="1"/>
  <c r="D7882" i="8" s="1"/>
  <c r="D7878" i="8" a="1"/>
  <c r="D7878" i="8" s="1"/>
  <c r="D7751" i="8" a="1"/>
  <c r="D7751" i="8" s="1"/>
  <c r="D7743" i="8" a="1"/>
  <c r="D7743" i="8" s="1"/>
  <c r="D7383" i="8" a="1"/>
  <c r="D7383" i="8" s="1"/>
  <c r="D7371" i="8" a="1"/>
  <c r="D7371" i="8" s="1"/>
  <c r="D7240" i="8" a="1"/>
  <c r="D7240" i="8" s="1"/>
  <c r="D6483" i="8" a="1"/>
  <c r="D6483" i="8" s="1"/>
  <c r="D6479" i="8" a="1"/>
  <c r="D6479" i="8" s="1"/>
  <c r="D8075" i="8" a="1"/>
  <c r="D8075" i="8" s="1"/>
  <c r="D8513" i="8" a="1"/>
  <c r="D8513" i="8" s="1"/>
  <c r="D8502" i="8" a="1"/>
  <c r="D8502" i="8" s="1"/>
  <c r="D8498" i="8" a="1"/>
  <c r="D8498" i="8" s="1"/>
  <c r="D8489" i="8" a="1"/>
  <c r="D8489" i="8" s="1"/>
  <c r="D8479" i="8" a="1"/>
  <c r="D8479" i="8" s="1"/>
  <c r="D8473" i="8" a="1"/>
  <c r="D8473" i="8" s="1"/>
  <c r="D8362" i="8" a="1"/>
  <c r="D8362" i="8" s="1"/>
  <c r="D3180" i="8" a="1"/>
  <c r="D3180" i="8" s="1"/>
  <c r="D6703" i="8" a="1"/>
  <c r="D6703" i="8" s="1"/>
  <c r="D7329" i="8" a="1"/>
  <c r="D7329" i="8" s="1"/>
  <c r="D7320" i="8" a="1"/>
  <c r="D7320" i="8" s="1"/>
  <c r="D5708" i="8" a="1"/>
  <c r="D5708" i="8" s="1"/>
  <c r="D3269" i="8" a="1"/>
  <c r="D3269" i="8" s="1"/>
  <c r="D3266" i="8" a="1"/>
  <c r="D3266" i="8" s="1"/>
  <c r="D4664" i="8" a="1"/>
  <c r="D4664" i="8" s="1"/>
  <c r="D4661" i="8" a="1"/>
  <c r="D4661" i="8" s="1"/>
  <c r="D2715" i="8" a="1"/>
  <c r="D2715" i="8" s="1"/>
  <c r="D2987" i="8" a="1"/>
  <c r="D2987" i="8" s="1"/>
  <c r="D5142" i="8" a="1"/>
  <c r="D5142" i="8" s="1"/>
  <c r="D5138" i="8" a="1"/>
  <c r="D5138" i="8" s="1"/>
  <c r="D2581" i="8" a="1"/>
  <c r="D2581" i="8" s="1"/>
  <c r="D3142" i="8" a="1"/>
  <c r="D3142" i="8" s="1"/>
  <c r="D4051" i="8" a="1"/>
  <c r="D4051" i="8" s="1"/>
  <c r="D2954" i="8" a="1"/>
  <c r="D2954" i="8" s="1"/>
  <c r="D6393" i="8" a="1"/>
  <c r="D6393" i="8" s="1"/>
  <c r="D6385" i="8" a="1"/>
  <c r="D6385" i="8" s="1"/>
  <c r="D6380" i="8" a="1"/>
  <c r="D6380" i="8" s="1"/>
  <c r="D3914" i="8" a="1"/>
  <c r="D3914" i="8" s="1"/>
  <c r="D3909" i="8" a="1"/>
  <c r="D3909" i="8" s="1"/>
  <c r="D3898" i="8" a="1"/>
  <c r="D3898" i="8" s="1"/>
  <c r="D7893" i="8" a="1"/>
  <c r="D7893" i="8" s="1"/>
  <c r="D7750" i="8" a="1"/>
  <c r="D7750" i="8" s="1"/>
  <c r="D7575" i="8" a="1"/>
  <c r="D7575" i="8" s="1"/>
  <c r="D7549" i="8" a="1"/>
  <c r="D7549" i="8" s="1"/>
  <c r="D7401" i="8" a="1"/>
  <c r="D7401" i="8" s="1"/>
  <c r="D7396" i="8" a="1"/>
  <c r="D7396" i="8" s="1"/>
  <c r="D7390" i="8" a="1"/>
  <c r="D7390" i="8" s="1"/>
  <c r="D8092" i="8" a="1"/>
  <c r="D8092" i="8" s="1"/>
  <c r="D8095" i="8" a="1"/>
  <c r="D8095" i="8" s="1"/>
  <c r="D8477" i="8" a="1"/>
  <c r="D8477" i="8" s="1"/>
  <c r="D5916" i="8" a="1"/>
  <c r="D5916" i="8" s="1"/>
  <c r="D5906" i="8" a="1"/>
  <c r="D5906" i="8" s="1"/>
  <c r="D5151" i="8" a="1"/>
  <c r="D5151" i="8" s="1"/>
  <c r="D5146" i="8" a="1"/>
  <c r="D5146" i="8" s="1"/>
  <c r="D4597" i="8" a="1"/>
  <c r="D4597" i="8" s="1"/>
  <c r="D4594" i="8" a="1"/>
  <c r="D4594" i="8" s="1"/>
  <c r="D6707" i="8" a="1"/>
  <c r="D6707" i="8" s="1"/>
  <c r="D6702" i="8" a="1"/>
  <c r="D6702" i="8" s="1"/>
  <c r="D5131" i="8" a="1"/>
  <c r="D5131" i="8" s="1"/>
  <c r="D2584" i="8" a="1"/>
  <c r="D2584" i="8" s="1"/>
  <c r="D2580" i="8" a="1"/>
  <c r="D2580" i="8" s="1"/>
  <c r="D556" i="8" a="1"/>
  <c r="D556" i="8" s="1"/>
  <c r="D7043" i="8" a="1"/>
  <c r="D7043" i="8" s="1"/>
  <c r="D7029" i="8" a="1"/>
  <c r="D7029" i="8" s="1"/>
  <c r="D7025" i="8" a="1"/>
  <c r="D7025" i="8" s="1"/>
  <c r="D7017" i="8" a="1"/>
  <c r="D7017" i="8" s="1"/>
  <c r="D2958" i="8" a="1"/>
  <c r="D2958" i="8" s="1"/>
  <c r="D6388" i="8" a="1"/>
  <c r="D6388" i="8" s="1"/>
  <c r="D6384" i="8" a="1"/>
  <c r="D6384" i="8" s="1"/>
  <c r="D6047" i="8" a="1"/>
  <c r="D6047" i="8" s="1"/>
  <c r="D3917" i="8" a="1"/>
  <c r="D3917" i="8" s="1"/>
  <c r="D3903" i="8" a="1"/>
  <c r="D3903" i="8" s="1"/>
  <c r="D3890" i="8" a="1"/>
  <c r="D3890" i="8" s="1"/>
  <c r="D7889" i="8" a="1"/>
  <c r="D7889" i="8" s="1"/>
  <c r="D8671" i="8" a="1"/>
  <c r="D8671" i="8" s="1"/>
  <c r="D8666" i="8" a="1"/>
  <c r="D8666" i="8" s="1"/>
  <c r="D8660" i="8" a="1"/>
  <c r="D8660" i="8" s="1"/>
  <c r="D8656" i="8" a="1"/>
  <c r="D8656" i="8" s="1"/>
  <c r="D7742" i="8" a="1"/>
  <c r="D7742" i="8" s="1"/>
  <c r="D7579" i="8" a="1"/>
  <c r="D7579" i="8" s="1"/>
  <c r="D7560" i="8" a="1"/>
  <c r="D7560" i="8" s="1"/>
  <c r="D7552" i="8" a="1"/>
  <c r="D7552" i="8" s="1"/>
  <c r="D6490" i="8" a="1"/>
  <c r="D6490" i="8" s="1"/>
  <c r="D6486" i="8" a="1"/>
  <c r="D6486" i="8" s="1"/>
  <c r="D7004" i="8" a="1"/>
  <c r="D7004" i="8" s="1"/>
  <c r="D7835" i="8" a="1"/>
  <c r="D7835" i="8" s="1"/>
  <c r="D8078" i="8" a="1"/>
  <c r="D8078" i="8" s="1"/>
  <c r="D4108" i="8" a="1"/>
  <c r="D4108" i="8" s="1"/>
  <c r="D4098" i="8" a="1"/>
  <c r="D4098" i="8" s="1"/>
  <c r="D3203" i="8" a="1"/>
  <c r="D3203" i="8" s="1"/>
  <c r="D3193" i="8" a="1"/>
  <c r="D3193" i="8" s="1"/>
  <c r="D1499" i="8" a="1"/>
  <c r="D1499" i="8" s="1"/>
  <c r="D3287" i="8" a="1"/>
  <c r="D3287" i="8" s="1"/>
  <c r="D4672" i="8" a="1"/>
  <c r="D4672" i="8" s="1"/>
  <c r="D4148" i="8" a="1"/>
  <c r="D4148" i="8" s="1"/>
  <c r="D7275" i="8" a="1"/>
  <c r="D7275" i="8" s="1"/>
  <c r="D2723" i="8" a="1"/>
  <c r="D2723" i="8" s="1"/>
  <c r="D3005" i="8" a="1"/>
  <c r="D3005" i="8" s="1"/>
  <c r="D2995" i="8" a="1"/>
  <c r="D2995" i="8" s="1"/>
  <c r="D4687" i="8" a="1"/>
  <c r="D4687" i="8" s="1"/>
  <c r="D8434" i="8" a="1"/>
  <c r="D8434" i="8" s="1"/>
  <c r="D2403" i="8" a="1"/>
  <c r="D2403" i="8" s="1"/>
  <c r="D8357" i="8" a="1"/>
  <c r="D8357" i="8" s="1"/>
  <c r="D5915" i="8" a="1"/>
  <c r="D5915" i="8" s="1"/>
  <c r="D5909" i="8" a="1"/>
  <c r="D5909" i="8" s="1"/>
  <c r="D5905" i="8" a="1"/>
  <c r="D5905" i="8" s="1"/>
  <c r="D5155" i="8" a="1"/>
  <c r="D5155" i="8" s="1"/>
  <c r="D5150" i="8" a="1"/>
  <c r="D5150" i="8" s="1"/>
  <c r="D6697" i="8" a="1"/>
  <c r="D6697" i="8" s="1"/>
  <c r="D6693" i="8" a="1"/>
  <c r="D6693" i="8" s="1"/>
  <c r="D7052" i="8" a="1"/>
  <c r="D7052" i="8" s="1"/>
  <c r="D7047" i="8" a="1"/>
  <c r="D7047" i="8" s="1"/>
  <c r="D7042" i="8" a="1"/>
  <c r="D7042" i="8" s="1"/>
  <c r="D2957" i="8" a="1"/>
  <c r="D2957" i="8" s="1"/>
  <c r="D6373" i="8" a="1"/>
  <c r="D6373" i="8" s="1"/>
  <c r="D6046" i="8" a="1"/>
  <c r="D6046" i="8" s="1"/>
  <c r="D6043" i="8" a="1"/>
  <c r="D6043" i="8" s="1"/>
  <c r="D3913" i="8" a="1"/>
  <c r="D3913" i="8" s="1"/>
  <c r="D3908" i="8" a="1"/>
  <c r="D3908" i="8" s="1"/>
  <c r="D3882" i="8" a="1"/>
  <c r="D3882" i="8" s="1"/>
  <c r="D3877" i="8" a="1"/>
  <c r="D3877" i="8" s="1"/>
  <c r="D7902" i="8" a="1"/>
  <c r="D7902" i="8" s="1"/>
  <c r="D7896" i="8" a="1"/>
  <c r="D7896" i="8" s="1"/>
  <c r="D7568" i="8" a="1"/>
  <c r="D7568" i="8" s="1"/>
  <c r="D7559" i="8" a="1"/>
  <c r="D7559" i="8" s="1"/>
  <c r="D7400" i="8" a="1"/>
  <c r="D7400" i="8" s="1"/>
  <c r="D7374" i="8" a="1"/>
  <c r="D7374" i="8" s="1"/>
  <c r="D7369" i="8" a="1"/>
  <c r="D7369" i="8" s="1"/>
  <c r="D7364" i="8" a="1"/>
  <c r="D7364" i="8" s="1"/>
  <c r="D7003" i="8" a="1"/>
  <c r="D7003" i="8" s="1"/>
  <c r="D7815" i="8" a="1"/>
  <c r="D7815" i="8" s="1"/>
  <c r="D8096" i="8" a="1"/>
  <c r="D8096" i="8" s="1"/>
  <c r="D8516" i="8" a="1"/>
  <c r="D8516" i="8" s="1"/>
  <c r="D8506" i="8" a="1"/>
  <c r="D8506" i="8" s="1"/>
  <c r="D8500" i="8" a="1"/>
  <c r="D8500" i="8" s="1"/>
  <c r="D8471" i="8" a="1"/>
  <c r="D8471" i="8" s="1"/>
  <c r="D8365" i="8" a="1"/>
  <c r="D8365" i="8" s="1"/>
  <c r="D4097" i="8" a="1"/>
  <c r="D4097" i="8" s="1"/>
  <c r="D3192" i="8" a="1"/>
  <c r="D3192" i="8" s="1"/>
  <c r="D7281" i="8" a="1"/>
  <c r="D7281" i="8" s="1"/>
  <c r="D7905" i="8" a="1"/>
  <c r="D7905" i="8" s="1"/>
  <c r="D6460" i="8" a="1"/>
  <c r="D6460" i="8" s="1"/>
  <c r="D5156" i="8" a="1"/>
  <c r="D5156" i="8" s="1"/>
  <c r="D6711" i="8" a="1"/>
  <c r="D6711" i="8" s="1"/>
  <c r="D2583" i="8" a="1"/>
  <c r="D2583" i="8" s="1"/>
  <c r="D7021" i="8" a="1"/>
  <c r="D7021" i="8" s="1"/>
  <c r="D6387" i="8" a="1"/>
  <c r="D6387" i="8" s="1"/>
  <c r="D3915" i="8" a="1"/>
  <c r="D3915" i="8" s="1"/>
  <c r="D7881" i="8" a="1"/>
  <c r="D7881" i="8" s="1"/>
  <c r="D7741" i="8" a="1"/>
  <c r="D7741" i="8" s="1"/>
  <c r="D7550" i="8" a="1"/>
  <c r="D7550" i="8" s="1"/>
  <c r="D7375" i="8" a="1"/>
  <c r="D7375" i="8" s="1"/>
  <c r="D6482" i="8" a="1"/>
  <c r="D6482" i="8" s="1"/>
  <c r="D6991" i="8" a="1"/>
  <c r="D6991" i="8" s="1"/>
  <c r="D8103" i="8" a="1"/>
  <c r="D8103" i="8" s="1"/>
  <c r="D8517" i="8" a="1"/>
  <c r="D8517" i="8" s="1"/>
  <c r="D8485" i="8" a="1"/>
  <c r="D8485" i="8" s="1"/>
  <c r="D4104" i="8" a="1"/>
  <c r="D4104" i="8" s="1"/>
  <c r="D3183" i="8" a="1"/>
  <c r="D3183" i="8" s="1"/>
  <c r="D1285" i="8" a="1"/>
  <c r="D1285" i="8" s="1"/>
  <c r="D4065" i="8" a="1"/>
  <c r="D4065" i="8" s="1"/>
  <c r="D4059" i="8" a="1"/>
  <c r="D4059" i="8" s="1"/>
  <c r="D3576" i="8" a="1"/>
  <c r="D3576" i="8" s="1"/>
  <c r="D5991" i="8" a="1"/>
  <c r="D5991" i="8" s="1"/>
  <c r="D5988" i="8" a="1"/>
  <c r="D5988" i="8" s="1"/>
  <c r="D6887" i="8" a="1"/>
  <c r="D6887" i="8" s="1"/>
  <c r="D5269" i="8" a="1"/>
  <c r="D5269" i="8" s="1"/>
  <c r="D5266" i="8" a="1"/>
  <c r="D5266" i="8" s="1"/>
  <c r="D5249" i="8" a="1"/>
  <c r="D5249" i="8" s="1"/>
  <c r="D7770" i="8" a="1"/>
  <c r="D7770" i="8" s="1"/>
  <c r="D8535" i="8" a="1"/>
  <c r="D8535" i="8" s="1"/>
  <c r="D8527" i="8" a="1"/>
  <c r="D8527" i="8" s="1"/>
  <c r="D8520" i="8" a="1"/>
  <c r="D8520" i="8" s="1"/>
  <c r="D2945" i="8" a="1"/>
  <c r="D2945" i="8" s="1"/>
  <c r="D2937" i="8" a="1"/>
  <c r="D2937" i="8" s="1"/>
  <c r="D5573" i="8" a="1"/>
  <c r="D5573" i="8" s="1"/>
  <c r="D1016" i="8" a="1"/>
  <c r="D1016" i="8" s="1"/>
  <c r="D7263" i="8" a="1"/>
  <c r="D7263" i="8" s="1"/>
  <c r="D2278" i="8" a="1"/>
  <c r="D2278" i="8" s="1"/>
  <c r="D5469" i="8" a="1"/>
  <c r="D5469" i="8" s="1"/>
  <c r="D5462" i="8" a="1"/>
  <c r="D5462" i="8" s="1"/>
  <c r="D6834" i="8" a="1"/>
  <c r="D6834" i="8" s="1"/>
  <c r="D3378" i="8" a="1"/>
  <c r="D3378" i="8" s="1"/>
  <c r="D3354" i="8" a="1"/>
  <c r="D3354" i="8" s="1"/>
  <c r="D2429" i="8" a="1"/>
  <c r="D2429" i="8" s="1"/>
  <c r="D2409" i="8" a="1"/>
  <c r="D2409" i="8" s="1"/>
  <c r="D7169" i="8" a="1"/>
  <c r="D7169" i="8" s="1"/>
  <c r="D1495" i="8" a="1"/>
  <c r="D1495" i="8" s="1"/>
  <c r="D1282" i="8" a="1"/>
  <c r="D1282" i="8" s="1"/>
  <c r="D4592" i="8" a="1"/>
  <c r="D4592" i="8" s="1"/>
  <c r="D4589" i="8" a="1"/>
  <c r="D4589" i="8" s="1"/>
  <c r="D4586" i="8" a="1"/>
  <c r="D4586" i="8" s="1"/>
  <c r="D4056" i="8" a="1"/>
  <c r="D4056" i="8" s="1"/>
  <c r="D6015" i="8" a="1"/>
  <c r="D6015" i="8" s="1"/>
  <c r="D6911" i="8" a="1"/>
  <c r="D6911" i="8" s="1"/>
  <c r="D6908" i="8" a="1"/>
  <c r="D6908" i="8" s="1"/>
  <c r="D5252" i="8" a="1"/>
  <c r="D5252" i="8" s="1"/>
  <c r="D5245" i="8" a="1"/>
  <c r="D5245" i="8" s="1"/>
  <c r="D8360" i="8" a="1"/>
  <c r="D8360" i="8" s="1"/>
  <c r="D4106" i="8" a="1"/>
  <c r="D4106" i="8" s="1"/>
  <c r="D3191" i="8" a="1"/>
  <c r="D3191" i="8" s="1"/>
  <c r="D3185" i="8" a="1"/>
  <c r="D3185" i="8" s="1"/>
  <c r="D1293" i="8" a="1"/>
  <c r="D1293" i="8" s="1"/>
  <c r="D1287" i="8" a="1"/>
  <c r="D1287" i="8" s="1"/>
  <c r="D4073" i="8" a="1"/>
  <c r="D4073" i="8" s="1"/>
  <c r="D4067" i="8" a="1"/>
  <c r="D4067" i="8" s="1"/>
  <c r="D6008" i="8" a="1"/>
  <c r="D6008" i="8" s="1"/>
  <c r="D5999" i="8" a="1"/>
  <c r="D5999" i="8" s="1"/>
  <c r="D5987" i="8" a="1"/>
  <c r="D5987" i="8" s="1"/>
  <c r="D6896" i="8" a="1"/>
  <c r="D6896" i="8" s="1"/>
  <c r="D6893" i="8" a="1"/>
  <c r="D6893" i="8" s="1"/>
  <c r="D7776" i="8" a="1"/>
  <c r="D7776" i="8" s="1"/>
  <c r="D8526" i="8" a="1"/>
  <c r="D8526" i="8" s="1"/>
  <c r="D8519" i="8" a="1"/>
  <c r="D8519" i="8" s="1"/>
  <c r="D2952" i="8" a="1"/>
  <c r="D2952" i="8" s="1"/>
  <c r="D2932" i="8" a="1"/>
  <c r="D2932" i="8" s="1"/>
  <c r="D1020" i="8" a="1"/>
  <c r="D1020" i="8" s="1"/>
  <c r="D999" i="8" a="1"/>
  <c r="D999" i="8" s="1"/>
  <c r="D7267" i="8" a="1"/>
  <c r="D7267" i="8" s="1"/>
  <c r="D2019" i="8" a="1"/>
  <c r="D2019" i="8" s="1"/>
  <c r="D4391" i="8" a="1"/>
  <c r="D4391" i="8" s="1"/>
  <c r="D2277" i="8" a="1"/>
  <c r="D2277" i="8" s="1"/>
  <c r="D8470" i="8" a="1"/>
  <c r="D8470" i="8" s="1"/>
  <c r="D5460" i="8" a="1"/>
  <c r="D5460" i="8" s="1"/>
  <c r="D3352" i="8" a="1"/>
  <c r="D3352" i="8" s="1"/>
  <c r="D2492" i="8" a="1"/>
  <c r="D2492" i="8" s="1"/>
  <c r="D5125" i="8" a="1"/>
  <c r="D5125" i="8" s="1"/>
  <c r="D554" i="8" a="1"/>
  <c r="D554" i="8" s="1"/>
  <c r="D7026" i="8" a="1"/>
  <c r="D7026" i="8" s="1"/>
  <c r="D6042" i="8" a="1"/>
  <c r="D6042" i="8" s="1"/>
  <c r="D7746" i="8" a="1"/>
  <c r="D7746" i="8" s="1"/>
  <c r="D7555" i="8" a="1"/>
  <c r="D7555" i="8" s="1"/>
  <c r="D7380" i="8" a="1"/>
  <c r="D7380" i="8" s="1"/>
  <c r="D6487" i="8" a="1"/>
  <c r="D6487" i="8" s="1"/>
  <c r="D6996" i="8" a="1"/>
  <c r="D6996" i="8" s="1"/>
  <c r="D8108" i="8" a="1"/>
  <c r="D8108" i="8" s="1"/>
  <c r="D8076" i="8" a="1"/>
  <c r="D8076" i="8" s="1"/>
  <c r="D8490" i="8" a="1"/>
  <c r="D8490" i="8" s="1"/>
  <c r="D4109" i="8" a="1"/>
  <c r="D4109" i="8" s="1"/>
  <c r="D3188" i="8" a="1"/>
  <c r="D3188" i="8" s="1"/>
  <c r="D1290" i="8" a="1"/>
  <c r="D1290" i="8" s="1"/>
  <c r="D4070" i="8" a="1"/>
  <c r="D4070" i="8" s="1"/>
  <c r="D5990" i="8" a="1"/>
  <c r="D5990" i="8" s="1"/>
  <c r="D5472" i="8" a="1"/>
  <c r="D5472" i="8" s="1"/>
  <c r="D6917" i="8" a="1"/>
  <c r="D6917" i="8" s="1"/>
  <c r="D6889" i="8" a="1"/>
  <c r="D6889" i="8" s="1"/>
  <c r="D5271" i="8" a="1"/>
  <c r="D5271" i="8" s="1"/>
  <c r="D5261" i="8" a="1"/>
  <c r="D5261" i="8" s="1"/>
  <c r="D8530" i="8" a="1"/>
  <c r="D8530" i="8" s="1"/>
  <c r="D8518" i="8" a="1"/>
  <c r="D8518" i="8" s="1"/>
  <c r="D5577" i="8" a="1"/>
  <c r="D5577" i="8" s="1"/>
  <c r="D1019" i="8" a="1"/>
  <c r="D1019" i="8" s="1"/>
  <c r="D1014" i="8" a="1"/>
  <c r="D1014" i="8" s="1"/>
  <c r="D1002" i="8" a="1"/>
  <c r="D1002" i="8" s="1"/>
  <c r="D7266" i="8" a="1"/>
  <c r="D7266" i="8" s="1"/>
  <c r="D4224" i="8" a="1"/>
  <c r="D4224" i="8" s="1"/>
  <c r="D6832" i="8" a="1"/>
  <c r="D6832" i="8" s="1"/>
  <c r="D2922" i="8" a="1"/>
  <c r="D2922" i="8" s="1"/>
  <c r="D3375" i="8" a="1"/>
  <c r="D3375" i="8" s="1"/>
  <c r="D2427" i="8" a="1"/>
  <c r="D2427" i="8" s="1"/>
  <c r="D2414" i="8" a="1"/>
  <c r="D2414" i="8" s="1"/>
  <c r="D1785" i="8" a="1"/>
  <c r="D1785" i="8" s="1"/>
  <c r="D1780" i="8" a="1"/>
  <c r="D1780" i="8" s="1"/>
  <c r="D2961" i="8" a="1"/>
  <c r="D2961" i="8" s="1"/>
  <c r="D6371" i="8" a="1"/>
  <c r="D6371" i="8" s="1"/>
  <c r="D3899" i="8" a="1"/>
  <c r="D3899" i="8" s="1"/>
  <c r="D7566" i="8" a="1"/>
  <c r="D7566" i="8" s="1"/>
  <c r="D7391" i="8" a="1"/>
  <c r="D7391" i="8" s="1"/>
  <c r="D7007" i="8" a="1"/>
  <c r="D7007" i="8" s="1"/>
  <c r="D7822" i="8" a="1"/>
  <c r="D7822" i="8" s="1"/>
  <c r="D8087" i="8" a="1"/>
  <c r="D8087" i="8" s="1"/>
  <c r="D8501" i="8" a="1"/>
  <c r="D8501" i="8" s="1"/>
  <c r="D8368" i="8" a="1"/>
  <c r="D8368" i="8" s="1"/>
  <c r="D3199" i="8" a="1"/>
  <c r="D3199" i="8" s="1"/>
  <c r="D1494" i="8" a="1"/>
  <c r="D1494" i="8" s="1"/>
  <c r="D4585" i="8" a="1"/>
  <c r="D4585" i="8" s="1"/>
  <c r="D4075" i="8" a="1"/>
  <c r="D4075" i="8" s="1"/>
  <c r="D6007" i="8" a="1"/>
  <c r="D6007" i="8" s="1"/>
  <c r="D6904" i="8" a="1"/>
  <c r="D6904" i="8" s="1"/>
  <c r="D6898" i="8" a="1"/>
  <c r="D6898" i="8" s="1"/>
  <c r="D6892" i="8" a="1"/>
  <c r="D6892" i="8" s="1"/>
  <c r="D5244" i="8" a="1"/>
  <c r="D5244" i="8" s="1"/>
  <c r="D7792" i="8" a="1"/>
  <c r="D7792" i="8" s="1"/>
  <c r="D7789" i="8" a="1"/>
  <c r="D7789" i="8" s="1"/>
  <c r="D7772" i="8" a="1"/>
  <c r="D7772" i="8" s="1"/>
  <c r="D8545" i="8" a="1"/>
  <c r="D8545" i="8" s="1"/>
  <c r="D2943" i="8" a="1"/>
  <c r="D2943" i="8" s="1"/>
  <c r="D2931" i="8" a="1"/>
  <c r="D2931" i="8" s="1"/>
  <c r="D5576" i="8" a="1"/>
  <c r="D5576" i="8" s="1"/>
  <c r="D5571" i="8" a="1"/>
  <c r="D5571" i="8" s="1"/>
  <c r="D1018" i="8" a="1"/>
  <c r="D1018" i="8" s="1"/>
  <c r="D1006" i="8" a="1"/>
  <c r="D1006" i="8" s="1"/>
  <c r="D998" i="8" a="1"/>
  <c r="D998" i="8" s="1"/>
  <c r="D7260" i="8" a="1"/>
  <c r="D7260" i="8" s="1"/>
  <c r="D2010" i="8" a="1"/>
  <c r="D2010" i="8" s="1"/>
  <c r="D548" i="8" a="1"/>
  <c r="D548" i="8" s="1"/>
  <c r="D2921" i="8" a="1"/>
  <c r="D2921" i="8" s="1"/>
  <c r="D3370" i="8" a="1"/>
  <c r="D3370" i="8" s="1"/>
  <c r="D2437" i="8" a="1"/>
  <c r="D2437" i="8" s="1"/>
  <c r="D2421" i="8" a="1"/>
  <c r="D2421" i="8" s="1"/>
  <c r="D2413" i="8" a="1"/>
  <c r="D2413" i="8" s="1"/>
  <c r="D7171" i="8" a="1"/>
  <c r="D7171" i="8" s="1"/>
  <c r="D1761" i="8" a="1"/>
  <c r="D1761" i="8" s="1"/>
  <c r="D7262" i="8" a="1"/>
  <c r="D7262" i="8" s="1"/>
  <c r="D7170" i="8" a="1"/>
  <c r="D7170" i="8" s="1"/>
  <c r="D1286" i="8" a="1"/>
  <c r="D1286" i="8" s="1"/>
  <c r="D4066" i="8" a="1"/>
  <c r="D4066" i="8" s="1"/>
  <c r="D5995" i="8" a="1"/>
  <c r="D5995" i="8" s="1"/>
  <c r="D5992" i="8" a="1"/>
  <c r="D5992" i="8" s="1"/>
  <c r="D6916" i="8" a="1"/>
  <c r="D6916" i="8" s="1"/>
  <c r="D8525" i="8" a="1"/>
  <c r="D8525" i="8" s="1"/>
  <c r="D7270" i="8" a="1"/>
  <c r="D7270" i="8" s="1"/>
  <c r="D7265" i="8" a="1"/>
  <c r="D7265" i="8" s="1"/>
  <c r="D2013" i="8" a="1"/>
  <c r="D2013" i="8" s="1"/>
  <c r="D4228" i="8" a="1"/>
  <c r="D4228" i="8" s="1"/>
  <c r="D4222" i="8" a="1"/>
  <c r="D4222" i="8" s="1"/>
  <c r="D2284" i="8" a="1"/>
  <c r="D2284" i="8" s="1"/>
  <c r="D5465" i="8" a="1"/>
  <c r="D5465" i="8" s="1"/>
  <c r="D551" i="8" a="1"/>
  <c r="D551" i="8" s="1"/>
  <c r="D2928" i="8" a="1"/>
  <c r="D2928" i="8" s="1"/>
  <c r="D3374" i="8" a="1"/>
  <c r="D3374" i="8" s="1"/>
  <c r="D3369" i="8" a="1"/>
  <c r="D3369" i="8" s="1"/>
  <c r="D3365" i="8" a="1"/>
  <c r="D3365" i="8" s="1"/>
  <c r="D3357" i="8" a="1"/>
  <c r="D3357" i="8" s="1"/>
  <c r="D3349" i="8" a="1"/>
  <c r="D3349" i="8" s="1"/>
  <c r="D2420" i="8" a="1"/>
  <c r="D2420" i="8" s="1"/>
  <c r="D1784" i="8" a="1"/>
  <c r="D1784" i="8" s="1"/>
  <c r="D5703" i="8" a="1"/>
  <c r="D5703" i="8" s="1"/>
  <c r="D3261" i="8" a="1"/>
  <c r="D3261" i="8" s="1"/>
  <c r="D4154" i="8" a="1"/>
  <c r="D4154" i="8" s="1"/>
  <c r="D3011" i="8" a="1"/>
  <c r="D3011" i="8" s="1"/>
  <c r="D2979" i="8" a="1"/>
  <c r="D2979" i="8" s="1"/>
  <c r="D8452" i="8" a="1"/>
  <c r="D8452" i="8" s="1"/>
  <c r="D6811" i="8" a="1"/>
  <c r="D6811" i="8" s="1"/>
  <c r="D6452" i="8" a="1"/>
  <c r="D6452" i="8" s="1"/>
  <c r="D5148" i="8" a="1"/>
  <c r="D5148" i="8" s="1"/>
  <c r="D2575" i="8" a="1"/>
  <c r="D2575" i="8" s="1"/>
  <c r="D7045" i="8" a="1"/>
  <c r="D7045" i="8" s="1"/>
  <c r="D7574" i="8" a="1"/>
  <c r="D7574" i="8" s="1"/>
  <c r="D7399" i="8" a="1"/>
  <c r="D7399" i="8" s="1"/>
  <c r="D7367" i="8" a="1"/>
  <c r="D7367" i="8" s="1"/>
  <c r="D6474" i="8" a="1"/>
  <c r="D6474" i="8" s="1"/>
  <c r="D7830" i="8" a="1"/>
  <c r="D7830" i="8" s="1"/>
  <c r="D8509" i="8" a="1"/>
  <c r="D8509" i="8" s="1"/>
  <c r="D4096" i="8" a="1"/>
  <c r="D4096" i="8" s="1"/>
  <c r="D1201" i="8" a="1"/>
  <c r="D1201" i="8" s="1"/>
  <c r="D4057" i="8" a="1"/>
  <c r="D4057" i="8" s="1"/>
  <c r="D3577" i="8" a="1"/>
  <c r="D3577" i="8" s="1"/>
  <c r="D6912" i="8" a="1"/>
  <c r="D6912" i="8" s="1"/>
  <c r="D5253" i="8" a="1"/>
  <c r="D5253" i="8" s="1"/>
  <c r="D5250" i="8" a="1"/>
  <c r="D5250" i="8" s="1"/>
  <c r="D7788" i="8" a="1"/>
  <c r="D7788" i="8" s="1"/>
  <c r="D7771" i="8" a="1"/>
  <c r="D7771" i="8" s="1"/>
  <c r="D8540" i="8" a="1"/>
  <c r="D8540" i="8" s="1"/>
  <c r="D8532" i="8" a="1"/>
  <c r="D8532" i="8" s="1"/>
  <c r="D2950" i="8" a="1"/>
  <c r="D2950" i="8" s="1"/>
  <c r="D2938" i="8" a="1"/>
  <c r="D2938" i="8" s="1"/>
  <c r="D1017" i="8" a="1"/>
  <c r="D1017" i="8" s="1"/>
  <c r="D7264" i="8" a="1"/>
  <c r="D7264" i="8" s="1"/>
  <c r="D7258" i="8" a="1"/>
  <c r="D7258" i="8" s="1"/>
  <c r="D4221" i="8" a="1"/>
  <c r="D4221" i="8" s="1"/>
  <c r="D3384" i="8" a="1"/>
  <c r="D3384" i="8" s="1"/>
  <c r="D2411" i="8" a="1"/>
  <c r="D2411" i="8" s="1"/>
  <c r="D8536" i="8" a="1"/>
  <c r="D8536" i="8" s="1"/>
  <c r="D8528" i="8" a="1"/>
  <c r="D8528" i="8" s="1"/>
  <c r="D2949" i="8" a="1"/>
  <c r="D2949" i="8" s="1"/>
  <c r="D2934" i="8" a="1"/>
  <c r="D2934" i="8" s="1"/>
  <c r="D2930" i="8" a="1"/>
  <c r="D2930" i="8" s="1"/>
  <c r="D5574" i="8" a="1"/>
  <c r="D5574" i="8" s="1"/>
  <c r="D5569" i="8" a="1"/>
  <c r="D5569" i="8" s="1"/>
  <c r="D1008" i="8" a="1"/>
  <c r="D1008" i="8" s="1"/>
  <c r="D4393" i="8" a="1"/>
  <c r="D4393" i="8" s="1"/>
  <c r="D2288" i="8" a="1"/>
  <c r="D2288" i="8" s="1"/>
  <c r="D5463" i="8" a="1"/>
  <c r="D5463" i="8" s="1"/>
  <c r="D545" i="8" a="1"/>
  <c r="D545" i="8" s="1"/>
  <c r="D3368" i="8" a="1"/>
  <c r="D3368" i="8" s="1"/>
  <c r="D2434" i="8" a="1"/>
  <c r="D2434" i="8" s="1"/>
  <c r="D2418" i="8" a="1"/>
  <c r="D2418" i="8" s="1"/>
  <c r="D1779" i="8" a="1"/>
  <c r="D1779" i="8" s="1"/>
  <c r="D1755" i="8" a="1"/>
  <c r="D1755" i="8" s="1"/>
  <c r="D5325" i="8" a="1"/>
  <c r="D5325" i="8" s="1"/>
  <c r="D5295" i="8" a="1"/>
  <c r="D5295" i="8" s="1"/>
  <c r="D7234" i="8" a="1"/>
  <c r="D7234" i="8" s="1"/>
  <c r="D7449" i="8" a="1"/>
  <c r="D7449" i="8" s="1"/>
  <c r="D7445" i="8" a="1"/>
  <c r="D7445" i="8" s="1"/>
  <c r="D7512" i="8" a="1"/>
  <c r="D7512" i="8" s="1"/>
  <c r="D7507" i="8" a="1"/>
  <c r="D7507" i="8" s="1"/>
  <c r="D7437" i="8" a="1"/>
  <c r="D7437" i="8" s="1"/>
  <c r="D7409" i="8" a="1"/>
  <c r="D7409" i="8" s="1"/>
  <c r="D7405" i="8" a="1"/>
  <c r="D7405" i="8" s="1"/>
  <c r="D2397" i="8" a="1"/>
  <c r="D2397" i="8" s="1"/>
  <c r="D2373" i="8" a="1"/>
  <c r="D2373" i="8" s="1"/>
  <c r="D2369" i="8" a="1"/>
  <c r="D2369" i="8" s="1"/>
  <c r="D2365" i="8" a="1"/>
  <c r="D2365" i="8" s="1"/>
  <c r="D4347" i="8" a="1"/>
  <c r="D4347" i="8" s="1"/>
  <c r="D4343" i="8" a="1"/>
  <c r="D4343" i="8" s="1"/>
  <c r="D2175" i="8" a="1"/>
  <c r="D2175" i="8" s="1"/>
  <c r="D6501" i="8" a="1"/>
  <c r="D6501" i="8" s="1"/>
  <c r="D6497" i="8" a="1"/>
  <c r="D6497" i="8" s="1"/>
  <c r="D5944" i="8" a="1"/>
  <c r="D5944" i="8" s="1"/>
  <c r="D7797" i="8" a="1"/>
  <c r="D7797" i="8" s="1"/>
  <c r="D8541" i="8" a="1"/>
  <c r="D8541" i="8" s="1"/>
  <c r="D8534" i="8" a="1"/>
  <c r="D8534" i="8" s="1"/>
  <c r="D8531" i="8" a="1"/>
  <c r="D8531" i="8" s="1"/>
  <c r="D8524" i="8" a="1"/>
  <c r="D8524" i="8" s="1"/>
  <c r="D2951" i="8" a="1"/>
  <c r="D2951" i="8" s="1"/>
  <c r="D5572" i="8" a="1"/>
  <c r="D5572" i="8" s="1"/>
  <c r="D1021" i="8" a="1"/>
  <c r="D1021" i="8" s="1"/>
  <c r="D1010" i="8" a="1"/>
  <c r="D1010" i="8" s="1"/>
  <c r="D1000" i="8" a="1"/>
  <c r="D1000" i="8" s="1"/>
  <c r="D2014" i="8" a="1"/>
  <c r="D2014" i="8" s="1"/>
  <c r="D2011" i="8" a="1"/>
  <c r="D2011" i="8" s="1"/>
  <c r="D5461" i="8" a="1"/>
  <c r="D5461" i="8" s="1"/>
  <c r="D2927" i="8" a="1"/>
  <c r="D2927" i="8" s="1"/>
  <c r="D3367" i="8" a="1"/>
  <c r="D3367" i="8" s="1"/>
  <c r="D2435" i="8" a="1"/>
  <c r="D2435" i="8" s="1"/>
  <c r="D2432" i="8" a="1"/>
  <c r="D2432" i="8" s="1"/>
  <c r="D2425" i="8" a="1"/>
  <c r="D2425" i="8" s="1"/>
  <c r="D2417" i="8" a="1"/>
  <c r="D2417" i="8" s="1"/>
  <c r="D1763" i="8" a="1"/>
  <c r="D1763" i="8" s="1"/>
  <c r="D5317" i="8" a="1"/>
  <c r="D5317" i="8" s="1"/>
  <c r="D5299" i="8" a="1"/>
  <c r="D5299" i="8" s="1"/>
  <c r="D5291" i="8" a="1"/>
  <c r="D5291" i="8" s="1"/>
  <c r="D6140" i="8" a="1"/>
  <c r="D6140" i="8" s="1"/>
  <c r="D547" i="8" a="1"/>
  <c r="D547" i="8" s="1"/>
  <c r="D6831" i="8" a="1"/>
  <c r="D6831" i="8" s="1"/>
  <c r="D3376" i="8" a="1"/>
  <c r="D3376" i="8" s="1"/>
  <c r="D3373" i="8" a="1"/>
  <c r="D3373" i="8" s="1"/>
  <c r="D3366" i="8" a="1"/>
  <c r="D3366" i="8" s="1"/>
  <c r="D3358" i="8" a="1"/>
  <c r="D3358" i="8" s="1"/>
  <c r="D3350" i="8" a="1"/>
  <c r="D3350" i="8" s="1"/>
  <c r="D2412" i="8" a="1"/>
  <c r="D2412" i="8" s="1"/>
  <c r="D2408" i="8" a="1"/>
  <c r="D2408" i="8" s="1"/>
  <c r="D1781" i="8" a="1"/>
  <c r="D1781" i="8" s="1"/>
  <c r="D1771" i="8" a="1"/>
  <c r="D1771" i="8" s="1"/>
  <c r="D1750" i="8" a="1"/>
  <c r="D1750" i="8" s="1"/>
  <c r="D5320" i="8" a="1"/>
  <c r="D5320" i="8" s="1"/>
  <c r="D5315" i="8" a="1"/>
  <c r="D5315" i="8" s="1"/>
  <c r="D5307" i="8" a="1"/>
  <c r="D5307" i="8" s="1"/>
  <c r="D5302" i="8" a="1"/>
  <c r="D5302" i="8" s="1"/>
  <c r="D5294" i="8" a="1"/>
  <c r="D5294" i="8" s="1"/>
  <c r="D7438" i="8" a="1"/>
  <c r="D7438" i="8" s="1"/>
  <c r="D7516" i="8" a="1"/>
  <c r="D7516" i="8" s="1"/>
  <c r="D7418" i="8" a="1"/>
  <c r="D7418" i="8" s="1"/>
  <c r="D2390" i="8" a="1"/>
  <c r="D2390" i="8" s="1"/>
  <c r="D2382" i="8" a="1"/>
  <c r="D2382" i="8" s="1"/>
  <c r="D5901" i="8" a="1"/>
  <c r="D5901" i="8" s="1"/>
  <c r="D4356" i="8" a="1"/>
  <c r="D4356" i="8" s="1"/>
  <c r="D5857" i="8" a="1"/>
  <c r="D5857" i="8" s="1"/>
  <c r="D6150" i="8" a="1"/>
  <c r="D6150" i="8" s="1"/>
  <c r="D6138" i="8" a="1"/>
  <c r="D6138" i="8" s="1"/>
  <c r="D5319" i="8" a="1"/>
  <c r="D5319" i="8" s="1"/>
  <c r="D5293" i="8" a="1"/>
  <c r="D5293" i="8" s="1"/>
  <c r="D7442" i="8" a="1"/>
  <c r="D7442" i="8" s="1"/>
  <c r="D7519" i="8" a="1"/>
  <c r="D7519" i="8" s="1"/>
  <c r="D7515" i="8" a="1"/>
  <c r="D7515" i="8" s="1"/>
  <c r="D7430" i="8" a="1"/>
  <c r="D7430" i="8" s="1"/>
  <c r="D7417" i="8" a="1"/>
  <c r="D7417" i="8" s="1"/>
  <c r="D2381" i="8" a="1"/>
  <c r="D2381" i="8" s="1"/>
  <c r="D4355" i="8" a="1"/>
  <c r="D4355" i="8" s="1"/>
  <c r="D6494" i="8" a="1"/>
  <c r="D6494" i="8" s="1"/>
  <c r="D6143" i="8" a="1"/>
  <c r="D6143" i="8" s="1"/>
  <c r="D4062" i="8" a="1"/>
  <c r="D4062" i="8" s="1"/>
  <c r="D5996" i="8" a="1"/>
  <c r="D5996" i="8" s="1"/>
  <c r="D6901" i="8" a="1"/>
  <c r="D6901" i="8" s="1"/>
  <c r="D5258" i="8" a="1"/>
  <c r="D5258" i="8" s="1"/>
  <c r="D7781" i="8" a="1"/>
  <c r="D7781" i="8" s="1"/>
  <c r="D2946" i="8" a="1"/>
  <c r="D2946" i="8" s="1"/>
  <c r="D2939" i="8" a="1"/>
  <c r="D2939" i="8" s="1"/>
  <c r="D2936" i="8" a="1"/>
  <c r="D2936" i="8" s="1"/>
  <c r="D5578" i="8" a="1"/>
  <c r="D5578" i="8" s="1"/>
  <c r="D5570" i="8" a="1"/>
  <c r="D5570" i="8" s="1"/>
  <c r="D1005" i="8" a="1"/>
  <c r="D1005" i="8" s="1"/>
  <c r="D4227" i="8" a="1"/>
  <c r="D4227" i="8" s="1"/>
  <c r="D4223" i="8" a="1"/>
  <c r="D4223" i="8" s="1"/>
  <c r="D2280" i="8" a="1"/>
  <c r="D2280" i="8" s="1"/>
  <c r="D8467" i="8" a="1"/>
  <c r="D8467" i="8" s="1"/>
  <c r="D546" i="8" a="1"/>
  <c r="D546" i="8" s="1"/>
  <c r="D6837" i="8" a="1"/>
  <c r="D6837" i="8" s="1"/>
  <c r="D6830" i="8" a="1"/>
  <c r="D6830" i="8" s="1"/>
  <c r="D2925" i="8" a="1"/>
  <c r="D2925" i="8" s="1"/>
  <c r="D3382" i="8" a="1"/>
  <c r="D3382" i="8" s="1"/>
  <c r="D2419" i="8" a="1"/>
  <c r="D2419" i="8" s="1"/>
  <c r="D7168" i="8" a="1"/>
  <c r="D7168" i="8" s="1"/>
  <c r="D1777" i="8" a="1"/>
  <c r="D1777" i="8" s="1"/>
  <c r="D1770" i="8" a="1"/>
  <c r="D1770" i="8" s="1"/>
  <c r="D1753" i="8" a="1"/>
  <c r="D1753" i="8" s="1"/>
  <c r="D5323" i="8" a="1"/>
  <c r="D5323" i="8" s="1"/>
  <c r="D7456" i="8" a="1"/>
  <c r="D7456" i="8" s="1"/>
  <c r="D5322" i="8" a="1"/>
  <c r="D5322" i="8" s="1"/>
  <c r="D7513" i="8" a="1"/>
  <c r="D7513" i="8" s="1"/>
  <c r="D7509" i="8" a="1"/>
  <c r="D7509" i="8" s="1"/>
  <c r="D7424" i="8" a="1"/>
  <c r="D7424" i="8" s="1"/>
  <c r="D7420" i="8" a="1"/>
  <c r="D7420" i="8" s="1"/>
  <c r="D7415" i="8" a="1"/>
  <c r="D7415" i="8" s="1"/>
  <c r="D2388" i="8" a="1"/>
  <c r="D2388" i="8" s="1"/>
  <c r="D2384" i="8" a="1"/>
  <c r="D2384" i="8" s="1"/>
  <c r="D2379" i="8" a="1"/>
  <c r="D2379" i="8" s="1"/>
  <c r="D4362" i="8" a="1"/>
  <c r="D4362" i="8" s="1"/>
  <c r="D4353" i="8" a="1"/>
  <c r="D4353" i="8" s="1"/>
  <c r="D4349" i="8" a="1"/>
  <c r="D4349" i="8" s="1"/>
  <c r="D1360" i="8" a="1"/>
  <c r="D1360" i="8" s="1"/>
  <c r="D3581" i="8" a="1"/>
  <c r="D3581" i="8" s="1"/>
  <c r="D5860" i="8" a="1"/>
  <c r="D5860" i="8" s="1"/>
  <c r="D816" i="8" a="1"/>
  <c r="D816" i="8" s="1"/>
  <c r="D6144" i="8" a="1"/>
  <c r="D6144" i="8" s="1"/>
  <c r="D5856" i="8" a="1"/>
  <c r="D5856" i="8" s="1"/>
  <c r="D2015" i="8" a="1"/>
  <c r="D2015" i="8" s="1"/>
  <c r="D2279" i="8" a="1"/>
  <c r="D2279" i="8" s="1"/>
  <c r="D2276" i="8" a="1"/>
  <c r="D2276" i="8" s="1"/>
  <c r="D8466" i="8" a="1"/>
  <c r="D8466" i="8" s="1"/>
  <c r="D5466" i="8" a="1"/>
  <c r="D5466" i="8" s="1"/>
  <c r="D552" i="8" a="1"/>
  <c r="D552" i="8" s="1"/>
  <c r="D3360" i="8" a="1"/>
  <c r="D3360" i="8" s="1"/>
  <c r="D2436" i="8" a="1"/>
  <c r="D2436" i="8" s="1"/>
  <c r="D1776" i="8" a="1"/>
  <c r="D1776" i="8" s="1"/>
  <c r="D1756" i="8" a="1"/>
  <c r="D1756" i="8" s="1"/>
  <c r="D1748" i="8" a="1"/>
  <c r="D1748" i="8" s="1"/>
  <c r="D5296" i="8" a="1"/>
  <c r="D5296" i="8" s="1"/>
  <c r="D7235" i="8" a="1"/>
  <c r="D7235" i="8" s="1"/>
  <c r="D7454" i="8" a="1"/>
  <c r="D7454" i="8" s="1"/>
  <c r="D7446" i="8" a="1"/>
  <c r="D7446" i="8" s="1"/>
  <c r="D7508" i="8" a="1"/>
  <c r="D7508" i="8" s="1"/>
  <c r="D7434" i="8" a="1"/>
  <c r="D7434" i="8" s="1"/>
  <c r="D7410" i="8" a="1"/>
  <c r="D7410" i="8" s="1"/>
  <c r="D2374" i="8" a="1"/>
  <c r="D2374" i="8" s="1"/>
  <c r="D4348" i="8" a="1"/>
  <c r="D4348" i="8" s="1"/>
  <c r="D4394" i="8" a="1"/>
  <c r="D4394" i="8" s="1"/>
  <c r="D7918" i="8" a="1"/>
  <c r="D7918" i="8" s="1"/>
  <c r="D6835" i="8" a="1"/>
  <c r="D6835" i="8" s="1"/>
  <c r="D3371" i="8" a="1"/>
  <c r="D3371" i="8" s="1"/>
  <c r="D2430" i="8" a="1"/>
  <c r="D2430" i="8" s="1"/>
  <c r="D1772" i="8" a="1"/>
  <c r="D1772" i="8" s="1"/>
  <c r="D1765" i="8" a="1"/>
  <c r="D1765" i="8" s="1"/>
  <c r="D5312" i="8" a="1"/>
  <c r="D5312" i="8" s="1"/>
  <c r="D7521" i="8" a="1"/>
  <c r="D7521" i="8" s="1"/>
  <c r="D7511" i="8" a="1"/>
  <c r="D7511" i="8" s="1"/>
  <c r="D6885" i="8" a="1"/>
  <c r="D6885" i="8" s="1"/>
  <c r="D7428" i="8" a="1"/>
  <c r="D7428" i="8" s="1"/>
  <c r="D2387" i="8" a="1"/>
  <c r="D2387" i="8" s="1"/>
  <c r="D2380" i="8" a="1"/>
  <c r="D2380" i="8" s="1"/>
  <c r="D2377" i="8" a="1"/>
  <c r="D2377" i="8" s="1"/>
  <c r="D2370" i="8" a="1"/>
  <c r="D2370" i="8" s="1"/>
  <c r="D1363" i="8" a="1"/>
  <c r="D1363" i="8" s="1"/>
  <c r="D3583" i="8" a="1"/>
  <c r="D3583" i="8" s="1"/>
  <c r="D6502" i="8" a="1"/>
  <c r="D6502" i="8" s="1"/>
  <c r="D6492" i="8" a="1"/>
  <c r="D6492" i="8" s="1"/>
  <c r="D6130" i="8" a="1"/>
  <c r="D6130" i="8" s="1"/>
  <c r="D6120" i="8" a="1"/>
  <c r="D6120" i="8" s="1"/>
  <c r="D7545" i="8" a="1"/>
  <c r="D7545" i="8" s="1"/>
  <c r="D7738" i="8" a="1"/>
  <c r="D7738" i="8" s="1"/>
  <c r="D2912" i="8" a="1"/>
  <c r="D2912" i="8" s="1"/>
  <c r="D8549" i="8" a="1"/>
  <c r="D8549" i="8" s="1"/>
  <c r="D248" i="8" a="1"/>
  <c r="D248" i="8" s="1"/>
  <c r="D6986" i="8" a="1"/>
  <c r="D6986" i="8" s="1"/>
  <c r="D3104" i="8" a="1"/>
  <c r="D3104" i="8" s="1"/>
  <c r="D5361" i="8" a="1"/>
  <c r="D5361" i="8" s="1"/>
  <c r="D5517" i="8" a="1"/>
  <c r="D5517" i="8" s="1"/>
  <c r="D2084" i="8" a="1"/>
  <c r="D2084" i="8" s="1"/>
  <c r="D8324" i="8" a="1"/>
  <c r="D8324" i="8" s="1"/>
  <c r="D7351" i="8" a="1"/>
  <c r="D7351" i="8" s="1"/>
  <c r="D4519" i="8" a="1"/>
  <c r="D4519" i="8" s="1"/>
  <c r="D4511" i="8" a="1"/>
  <c r="D4511" i="8" s="1"/>
  <c r="D4505" i="8" a="1"/>
  <c r="D4505" i="8" s="1"/>
  <c r="D4305" i="8" a="1"/>
  <c r="D4305" i="8" s="1"/>
  <c r="D1998" i="8" a="1"/>
  <c r="D1998" i="8" s="1"/>
  <c r="D4799" i="8" a="1"/>
  <c r="D4799" i="8" s="1"/>
  <c r="D3610" i="8" a="1"/>
  <c r="D3610" i="8" s="1"/>
  <c r="D3598" i="8" a="1"/>
  <c r="D3598" i="8" s="1"/>
  <c r="D2814" i="8" a="1"/>
  <c r="D2814" i="8" s="1"/>
  <c r="D2802" i="8" a="1"/>
  <c r="D2802" i="8" s="1"/>
  <c r="D2794" i="8" a="1"/>
  <c r="D2794" i="8" s="1"/>
  <c r="D1721" i="8" a="1"/>
  <c r="D1721" i="8" s="1"/>
  <c r="D1716" i="8" a="1"/>
  <c r="D1716" i="8" s="1"/>
  <c r="D1704" i="8" a="1"/>
  <c r="D1704" i="8" s="1"/>
  <c r="D2357" i="8" a="1"/>
  <c r="D2357" i="8" s="1"/>
  <c r="D2330" i="8" a="1"/>
  <c r="D2330" i="8" s="1"/>
  <c r="D3447" i="8" a="1"/>
  <c r="D3447" i="8" s="1"/>
  <c r="D7724" i="8" a="1"/>
  <c r="D7724" i="8" s="1"/>
  <c r="D7721" i="8" a="1"/>
  <c r="D7721" i="8" s="1"/>
  <c r="D8560" i="8" a="1"/>
  <c r="D8560" i="8" s="1"/>
  <c r="D6982" i="8" a="1"/>
  <c r="D6982" i="8" s="1"/>
  <c r="D6979" i="8" a="1"/>
  <c r="D6979" i="8" s="1"/>
  <c r="D6969" i="8" a="1"/>
  <c r="D6969" i="8" s="1"/>
  <c r="D3124" i="8" a="1"/>
  <c r="D3124" i="8" s="1"/>
  <c r="D5510" i="8" a="1"/>
  <c r="D5510" i="8" s="1"/>
  <c r="D8351" i="8" a="1"/>
  <c r="D8351" i="8" s="1"/>
  <c r="D7996" i="8" a="1"/>
  <c r="D7996" i="8" s="1"/>
  <c r="D7986" i="8" a="1"/>
  <c r="D7986" i="8" s="1"/>
  <c r="D7332" i="8" a="1"/>
  <c r="D7332" i="8" s="1"/>
  <c r="D4522" i="8" a="1"/>
  <c r="D4522" i="8" s="1"/>
  <c r="D4510" i="8" a="1"/>
  <c r="D4510" i="8" s="1"/>
  <c r="D4498" i="8" a="1"/>
  <c r="D4498" i="8" s="1"/>
  <c r="D4489" i="8" a="1"/>
  <c r="D4489" i="8" s="1"/>
  <c r="D8188" i="8" a="1"/>
  <c r="D8188" i="8" s="1"/>
  <c r="D4798" i="8" a="1"/>
  <c r="D4798" i="8" s="1"/>
  <c r="D4792" i="8" a="1"/>
  <c r="D4792" i="8" s="1"/>
  <c r="D3618" i="8" a="1"/>
  <c r="D3618" i="8" s="1"/>
  <c r="D2831" i="8" a="1"/>
  <c r="D2831" i="8" s="1"/>
  <c r="D2813" i="8" a="1"/>
  <c r="D2813" i="8" s="1"/>
  <c r="D2807" i="8" a="1"/>
  <c r="D2807" i="8" s="1"/>
  <c r="D8537" i="8" a="1"/>
  <c r="D8537" i="8" s="1"/>
  <c r="D2942" i="8" a="1"/>
  <c r="D2942" i="8" s="1"/>
  <c r="D2282" i="8" a="1"/>
  <c r="D2282" i="8" s="1"/>
  <c r="D3379" i="8" a="1"/>
  <c r="D3379" i="8" s="1"/>
  <c r="D3347" i="8" a="1"/>
  <c r="D3347" i="8" s="1"/>
  <c r="D1786" i="8" a="1"/>
  <c r="D1786" i="8" s="1"/>
  <c r="D5318" i="8" a="1"/>
  <c r="D5318" i="8" s="1"/>
  <c r="D5311" i="8" a="1"/>
  <c r="D5311" i="8" s="1"/>
  <c r="D7451" i="8" a="1"/>
  <c r="D7451" i="8" s="1"/>
  <c r="D7441" i="8" a="1"/>
  <c r="D7441" i="8" s="1"/>
  <c r="D7520" i="8" a="1"/>
  <c r="D7520" i="8" s="1"/>
  <c r="D7510" i="8" a="1"/>
  <c r="D7510" i="8" s="1"/>
  <c r="D7407" i="8" a="1"/>
  <c r="D7407" i="8" s="1"/>
  <c r="D2393" i="8" a="1"/>
  <c r="D2393" i="8" s="1"/>
  <c r="D2386" i="8" a="1"/>
  <c r="D2386" i="8" s="1"/>
  <c r="D2376" i="8" a="1"/>
  <c r="D2376" i="8" s="1"/>
  <c r="D4345" i="8" a="1"/>
  <c r="D4345" i="8" s="1"/>
  <c r="D2171" i="8" a="1"/>
  <c r="D2171" i="8" s="1"/>
  <c r="D6136" i="8" a="1"/>
  <c r="D6136" i="8" s="1"/>
  <c r="D6119" i="8" a="1"/>
  <c r="D6119" i="8" s="1"/>
  <c r="D7717" i="8" a="1"/>
  <c r="D7717" i="8" s="1"/>
  <c r="D8556" i="8" a="1"/>
  <c r="D8556" i="8" s="1"/>
  <c r="D2918" i="8" a="1"/>
  <c r="D2918" i="8" s="1"/>
  <c r="D8548" i="8" a="1"/>
  <c r="D8548" i="8" s="1"/>
  <c r="D3127" i="8" a="1"/>
  <c r="D3127" i="8" s="1"/>
  <c r="D3120" i="8" a="1"/>
  <c r="D3120" i="8" s="1"/>
  <c r="D3117" i="8" a="1"/>
  <c r="D3117" i="8" s="1"/>
  <c r="D5360" i="8" a="1"/>
  <c r="D5360" i="8" s="1"/>
  <c r="D5509" i="8" a="1"/>
  <c r="D5509" i="8" s="1"/>
  <c r="D8327" i="8" a="1"/>
  <c r="D8327" i="8" s="1"/>
  <c r="D7691" i="8" a="1"/>
  <c r="D7691" i="8" s="1"/>
  <c r="D7341" i="8" a="1"/>
  <c r="D7341" i="8" s="1"/>
  <c r="D7336" i="8" a="1"/>
  <c r="D7336" i="8" s="1"/>
  <c r="D4503" i="8" a="1"/>
  <c r="D4503" i="8" s="1"/>
  <c r="D2003" i="8" a="1"/>
  <c r="D2003" i="8" s="1"/>
  <c r="D3622" i="8" a="1"/>
  <c r="D3622" i="8" s="1"/>
  <c r="D3603" i="8" a="1"/>
  <c r="D3603" i="8" s="1"/>
  <c r="D1709" i="8" a="1"/>
  <c r="D1709" i="8" s="1"/>
  <c r="D4868" i="8" a="1"/>
  <c r="D4868" i="8" s="1"/>
  <c r="D2350" i="8" a="1"/>
  <c r="D2350" i="8" s="1"/>
  <c r="D7547" i="8" a="1"/>
  <c r="D7547" i="8" s="1"/>
  <c r="D7544" i="8" a="1"/>
  <c r="D7544" i="8" s="1"/>
  <c r="D7537" i="8" a="1"/>
  <c r="D7537" i="8" s="1"/>
  <c r="D7730" i="8" a="1"/>
  <c r="D7730" i="8" s="1"/>
  <c r="D2914" i="8" a="1"/>
  <c r="D2914" i="8" s="1"/>
  <c r="D8551" i="8" a="1"/>
  <c r="D8551" i="8" s="1"/>
  <c r="D250" i="8" a="1"/>
  <c r="D250" i="8" s="1"/>
  <c r="D247" i="8" a="1"/>
  <c r="D247" i="8" s="1"/>
  <c r="D6988" i="8" a="1"/>
  <c r="D6988" i="8" s="1"/>
  <c r="D6985" i="8" a="1"/>
  <c r="D6985" i="8" s="1"/>
  <c r="D6978" i="8" a="1"/>
  <c r="D6978" i="8" s="1"/>
  <c r="D3103" i="8" a="1"/>
  <c r="D3103" i="8" s="1"/>
  <c r="D5353" i="8" a="1"/>
  <c r="D5353" i="8" s="1"/>
  <c r="D2083" i="8" a="1"/>
  <c r="D2083" i="8" s="1"/>
  <c r="D8345" i="8" a="1"/>
  <c r="D8345" i="8" s="1"/>
  <c r="D8341" i="8" a="1"/>
  <c r="D8341" i="8" s="1"/>
  <c r="D7985" i="8" a="1"/>
  <c r="D7985" i="8" s="1"/>
  <c r="D7694" i="8" a="1"/>
  <c r="D7694" i="8" s="1"/>
  <c r="D7340" i="8" a="1"/>
  <c r="D7340" i="8" s="1"/>
  <c r="D4502" i="8" a="1"/>
  <c r="D4502" i="8" s="1"/>
  <c r="D8187" i="8" a="1"/>
  <c r="D8187" i="8" s="1"/>
  <c r="D4791" i="8" a="1"/>
  <c r="D4791" i="8" s="1"/>
  <c r="D3602" i="8" a="1"/>
  <c r="D3602" i="8" s="1"/>
  <c r="D2830" i="8" a="1"/>
  <c r="D2830" i="8" s="1"/>
  <c r="D2818" i="8" a="1"/>
  <c r="D2818" i="8" s="1"/>
  <c r="D2806" i="8" a="1"/>
  <c r="D2806" i="8" s="1"/>
  <c r="D1754" i="8" a="1"/>
  <c r="D1754" i="8" s="1"/>
  <c r="D7457" i="8" a="1"/>
  <c r="D7457" i="8" s="1"/>
  <c r="D7450" i="8" a="1"/>
  <c r="D7450" i="8" s="1"/>
  <c r="D7440" i="8" a="1"/>
  <c r="D7440" i="8" s="1"/>
  <c r="D7413" i="8" a="1"/>
  <c r="D7413" i="8" s="1"/>
  <c r="D7406" i="8" a="1"/>
  <c r="D7406" i="8" s="1"/>
  <c r="D2392" i="8" a="1"/>
  <c r="D2392" i="8" s="1"/>
  <c r="D4354" i="8" a="1"/>
  <c r="D4354" i="8" s="1"/>
  <c r="D4351" i="8" a="1"/>
  <c r="D4351" i="8" s="1"/>
  <c r="D4344" i="8" a="1"/>
  <c r="D4344" i="8" s="1"/>
  <c r="D1368" i="8" a="1"/>
  <c r="D1368" i="8" s="1"/>
  <c r="D5859" i="8" a="1"/>
  <c r="D5859" i="8" s="1"/>
  <c r="D818" i="8" a="1"/>
  <c r="D818" i="8" s="1"/>
  <c r="D6152" i="8" a="1"/>
  <c r="D6152" i="8" s="1"/>
  <c r="D6145" i="8" a="1"/>
  <c r="D6145" i="8" s="1"/>
  <c r="D6135" i="8" a="1"/>
  <c r="D6135" i="8" s="1"/>
  <c r="D7733" i="8" a="1"/>
  <c r="D7733" i="8" s="1"/>
  <c r="D7726" i="8" a="1"/>
  <c r="D7726" i="8" s="1"/>
  <c r="D7723" i="8" a="1"/>
  <c r="D7723" i="8" s="1"/>
  <c r="D7716" i="8" a="1"/>
  <c r="D7716" i="8" s="1"/>
  <c r="D2917" i="8" a="1"/>
  <c r="D2917" i="8" s="1"/>
  <c r="D6971" i="8" a="1"/>
  <c r="D6971" i="8" s="1"/>
  <c r="D3116" i="8" a="1"/>
  <c r="D3116" i="8" s="1"/>
  <c r="D5349" i="8" a="1"/>
  <c r="D5349" i="8" s="1"/>
  <c r="D5512" i="8" a="1"/>
  <c r="D5512" i="8" s="1"/>
  <c r="D7994" i="8" a="1"/>
  <c r="D7994" i="8" s="1"/>
  <c r="D7989" i="8" a="1"/>
  <c r="D7989" i="8" s="1"/>
  <c r="D7690" i="8" a="1"/>
  <c r="D7690" i="8" s="1"/>
  <c r="D7344" i="8" a="1"/>
  <c r="D7344" i="8" s="1"/>
  <c r="D4513" i="8" a="1"/>
  <c r="D4513" i="8" s="1"/>
  <c r="D2007" i="8" a="1"/>
  <c r="D2007" i="8" s="1"/>
  <c r="D8183" i="8" a="1"/>
  <c r="D8183" i="8" s="1"/>
  <c r="D8174" i="8" a="1"/>
  <c r="D8174" i="8" s="1"/>
  <c r="D4790" i="8" a="1"/>
  <c r="D4790" i="8" s="1"/>
  <c r="D3607" i="8" a="1"/>
  <c r="D3607" i="8" s="1"/>
  <c r="D2822" i="8" a="1"/>
  <c r="D2822" i="8" s="1"/>
  <c r="D2817" i="8" a="1"/>
  <c r="D2817" i="8" s="1"/>
  <c r="D2805" i="8" a="1"/>
  <c r="D2805" i="8" s="1"/>
  <c r="D1713" i="8" a="1"/>
  <c r="D1713" i="8" s="1"/>
  <c r="D3252" i="8" a="1"/>
  <c r="D3252" i="8" s="1"/>
  <c r="D3128" i="8" a="1"/>
  <c r="D3128" i="8" s="1"/>
  <c r="D5108" i="8" a="1"/>
  <c r="D5108" i="8" s="1"/>
  <c r="D2354" i="8" a="1"/>
  <c r="D2354" i="8" s="1"/>
  <c r="D2341" i="8" a="1"/>
  <c r="D2341" i="8" s="1"/>
  <c r="D2333" i="8" a="1"/>
  <c r="D2333" i="8" s="1"/>
  <c r="D3450" i="8" a="1"/>
  <c r="D3450" i="8" s="1"/>
  <c r="D2353" i="8" a="1"/>
  <c r="D2353" i="8" s="1"/>
  <c r="D5586" i="8" a="1"/>
  <c r="D5586" i="8" s="1"/>
  <c r="D4518" i="8" a="1"/>
  <c r="D4518" i="8" s="1"/>
  <c r="D5101" i="8" a="1"/>
  <c r="D5101" i="8" s="1"/>
  <c r="D7773" i="8" a="1"/>
  <c r="D7773" i="8" s="1"/>
  <c r="D4230" i="8" a="1"/>
  <c r="D4230" i="8" s="1"/>
  <c r="D8463" i="8" a="1"/>
  <c r="D8463" i="8" s="1"/>
  <c r="D6827" i="8" a="1"/>
  <c r="D6827" i="8" s="1"/>
  <c r="D3363" i="8" a="1"/>
  <c r="D3363" i="8" s="1"/>
  <c r="D2422" i="8" a="1"/>
  <c r="D2422" i="8" s="1"/>
  <c r="D1766" i="8" a="1"/>
  <c r="D1766" i="8" s="1"/>
  <c r="D6886" i="8" a="1"/>
  <c r="D6886" i="8" s="1"/>
  <c r="D7429" i="8" a="1"/>
  <c r="D7429" i="8" s="1"/>
  <c r="D7422" i="8" a="1"/>
  <c r="D7422" i="8" s="1"/>
  <c r="D7412" i="8" a="1"/>
  <c r="D7412" i="8" s="1"/>
  <c r="D2371" i="8" a="1"/>
  <c r="D2371" i="8" s="1"/>
  <c r="D2364" i="8" a="1"/>
  <c r="D2364" i="8" s="1"/>
  <c r="D2361" i="8" a="1"/>
  <c r="D2361" i="8" s="1"/>
  <c r="D4360" i="8" a="1"/>
  <c r="D4360" i="8" s="1"/>
  <c r="D6503" i="8" a="1"/>
  <c r="D6503" i="8" s="1"/>
  <c r="D6496" i="8" a="1"/>
  <c r="D6496" i="8" s="1"/>
  <c r="D6493" i="8" a="1"/>
  <c r="D6493" i="8" s="1"/>
  <c r="D5858" i="8" a="1"/>
  <c r="D5858" i="8" s="1"/>
  <c r="D6151" i="8" a="1"/>
  <c r="D6151" i="8" s="1"/>
  <c r="D7546" i="8" a="1"/>
  <c r="D7546" i="8" s="1"/>
  <c r="D7539" i="8" a="1"/>
  <c r="D7539" i="8" s="1"/>
  <c r="D7536" i="8" a="1"/>
  <c r="D7536" i="8" s="1"/>
  <c r="D7732" i="8" a="1"/>
  <c r="D7732" i="8" s="1"/>
  <c r="D7722" i="8" a="1"/>
  <c r="D7722" i="8" s="1"/>
  <c r="D249" i="8" a="1"/>
  <c r="D249" i="8" s="1"/>
  <c r="D6990" i="8" a="1"/>
  <c r="D6990" i="8" s="1"/>
  <c r="D6987" i="8" a="1"/>
  <c r="D6987" i="8" s="1"/>
  <c r="D6970" i="8" a="1"/>
  <c r="D6970" i="8" s="1"/>
  <c r="D5355" i="8" a="1"/>
  <c r="D5355" i="8" s="1"/>
  <c r="D5348" i="8" a="1"/>
  <c r="D5348" i="8" s="1"/>
  <c r="D5518" i="8" a="1"/>
  <c r="D5518" i="8" s="1"/>
  <c r="D2081" i="8" a="1"/>
  <c r="D2081" i="8" s="1"/>
  <c r="D8348" i="8" a="1"/>
  <c r="D8348" i="8" s="1"/>
  <c r="D7997" i="8" a="1"/>
  <c r="D7997" i="8" s="1"/>
  <c r="D7348" i="8" a="1"/>
  <c r="D7348" i="8" s="1"/>
  <c r="D4487" i="8" a="1"/>
  <c r="D4487" i="8" s="1"/>
  <c r="D8186" i="8" a="1"/>
  <c r="D8186" i="8" s="1"/>
  <c r="D4795" i="8" a="1"/>
  <c r="D4795" i="8" s="1"/>
  <c r="D2829" i="8" a="1"/>
  <c r="D2829" i="8" s="1"/>
  <c r="D2810" i="8" a="1"/>
  <c r="D2810" i="8" s="1"/>
  <c r="D6127" i="8" a="1"/>
  <c r="D6127" i="8" s="1"/>
  <c r="D7735" i="8" a="1"/>
  <c r="D7735" i="8" s="1"/>
  <c r="D7725" i="8" a="1"/>
  <c r="D7725" i="8" s="1"/>
  <c r="D7715" i="8" a="1"/>
  <c r="D7715" i="8" s="1"/>
  <c r="D5327" i="8" a="1"/>
  <c r="D5327" i="8" s="1"/>
  <c r="D6966" i="8" a="1"/>
  <c r="D6966" i="8" s="1"/>
  <c r="D3125" i="8" a="1"/>
  <c r="D3125" i="8" s="1"/>
  <c r="D3115" i="8" a="1"/>
  <c r="D3115" i="8" s="1"/>
  <c r="D3108" i="8" a="1"/>
  <c r="D3108" i="8" s="1"/>
  <c r="D5344" i="8" a="1"/>
  <c r="D5344" i="8" s="1"/>
  <c r="D5340" i="8" a="1"/>
  <c r="D5340" i="8" s="1"/>
  <c r="D5521" i="8" a="1"/>
  <c r="D5521" i="8" s="1"/>
  <c r="D5506" i="8" a="1"/>
  <c r="D5506" i="8" s="1"/>
  <c r="D8352" i="8" a="1"/>
  <c r="D8352" i="8" s="1"/>
  <c r="D8325" i="8" a="1"/>
  <c r="D8325" i="8" s="1"/>
  <c r="D7992" i="8" a="1"/>
  <c r="D7992" i="8" s="1"/>
  <c r="D7343" i="8" a="1"/>
  <c r="D7343" i="8" s="1"/>
  <c r="D7333" i="8" a="1"/>
  <c r="D7333" i="8" s="1"/>
  <c r="D4494" i="8" a="1"/>
  <c r="D4494" i="8" s="1"/>
  <c r="D4490" i="8" a="1"/>
  <c r="D4490" i="8" s="1"/>
  <c r="D4306" i="8" a="1"/>
  <c r="D4306" i="8" s="1"/>
  <c r="D1999" i="8" a="1"/>
  <c r="D1999" i="8" s="1"/>
  <c r="D4794" i="8" a="1"/>
  <c r="D4794" i="8" s="1"/>
  <c r="D3623" i="8" a="1"/>
  <c r="D3623" i="8" s="1"/>
  <c r="D3611" i="8" a="1"/>
  <c r="D3611" i="8" s="1"/>
  <c r="D3599" i="8" a="1"/>
  <c r="D3599" i="8" s="1"/>
  <c r="D1717" i="8" a="1"/>
  <c r="D1717" i="8" s="1"/>
  <c r="D1705" i="8" a="1"/>
  <c r="D1705" i="8" s="1"/>
  <c r="D5516" i="8" a="1"/>
  <c r="D5516" i="8" s="1"/>
  <c r="D7689" i="8" a="1"/>
  <c r="D7689" i="8" s="1"/>
  <c r="D4517" i="8" a="1"/>
  <c r="D4517" i="8" s="1"/>
  <c r="D4485" i="8" a="1"/>
  <c r="D4485" i="8" s="1"/>
  <c r="D8178" i="8" a="1"/>
  <c r="D8178" i="8" s="1"/>
  <c r="D3614" i="8" a="1"/>
  <c r="D3614" i="8" s="1"/>
  <c r="D2821" i="8" a="1"/>
  <c r="D2821" i="8" s="1"/>
  <c r="D1720" i="8" a="1"/>
  <c r="D1720" i="8" s="1"/>
  <c r="D6823" i="8" a="1"/>
  <c r="D6823" i="8" s="1"/>
  <c r="D2349" i="8" a="1"/>
  <c r="D2349" i="8" s="1"/>
  <c r="D6063" i="8" a="1"/>
  <c r="D6063" i="8" s="1"/>
  <c r="D4417" i="8" a="1"/>
  <c r="D4417" i="8" s="1"/>
  <c r="D3590" i="8" a="1"/>
  <c r="D3590" i="8" s="1"/>
  <c r="D4783" i="8" a="1"/>
  <c r="D4783" i="8" s="1"/>
  <c r="D4776" i="8" a="1"/>
  <c r="D4776" i="8" s="1"/>
  <c r="D2551" i="8" a="1"/>
  <c r="D2551" i="8" s="1"/>
  <c r="D2544" i="8" a="1"/>
  <c r="D2544" i="8" s="1"/>
  <c r="D1637" i="8" a="1"/>
  <c r="D1637" i="8" s="1"/>
  <c r="D1633" i="8" a="1"/>
  <c r="D1633" i="8" s="1"/>
  <c r="D1158" i="8" a="1"/>
  <c r="D1158" i="8" s="1"/>
  <c r="D1146" i="8" a="1"/>
  <c r="D1146" i="8" s="1"/>
  <c r="D3032" i="8" a="1"/>
  <c r="D3032" i="8" s="1"/>
  <c r="D4870" i="8" a="1"/>
  <c r="D4870" i="8" s="1"/>
  <c r="D2335" i="8" a="1"/>
  <c r="D2335" i="8" s="1"/>
  <c r="D2332" i="8" a="1"/>
  <c r="D2332" i="8" s="1"/>
  <c r="D6055" i="8" a="1"/>
  <c r="D6055" i="8" s="1"/>
  <c r="D3446" i="8" a="1"/>
  <c r="D3446" i="8" s="1"/>
  <c r="D3443" i="8" a="1"/>
  <c r="D3443" i="8" s="1"/>
  <c r="D283" i="8" a="1"/>
  <c r="D283" i="8" s="1"/>
  <c r="D272" i="8" a="1"/>
  <c r="D272" i="8" s="1"/>
  <c r="D269" i="8" a="1"/>
  <c r="D269" i="8" s="1"/>
  <c r="D6599" i="8" a="1"/>
  <c r="D6599" i="8" s="1"/>
  <c r="D6588" i="8" a="1"/>
  <c r="D6588" i="8" s="1"/>
  <c r="D6585" i="8" a="1"/>
  <c r="D6585" i="8" s="1"/>
  <c r="D4768" i="8" a="1"/>
  <c r="D4768" i="8" s="1"/>
  <c r="D2557" i="8" a="1"/>
  <c r="D2557" i="8" s="1"/>
  <c r="D2554" i="8" a="1"/>
  <c r="D2554" i="8" s="1"/>
  <c r="D2536" i="8" a="1"/>
  <c r="D2536" i="8" s="1"/>
  <c r="D2739" i="8" a="1"/>
  <c r="D2739" i="8" s="1"/>
  <c r="D2736" i="8" a="1"/>
  <c r="D2736" i="8" s="1"/>
  <c r="D1618" i="8" a="1"/>
  <c r="D1618" i="8" s="1"/>
  <c r="D6170" i="8" a="1"/>
  <c r="D6170" i="8" s="1"/>
  <c r="D7976" i="8" a="1"/>
  <c r="D7976" i="8" s="1"/>
  <c r="D7961" i="8" a="1"/>
  <c r="D7961" i="8" s="1"/>
  <c r="D7875" i="8" a="1"/>
  <c r="D7875" i="8" s="1"/>
  <c r="D1164" i="8" a="1"/>
  <c r="D1164" i="8" s="1"/>
  <c r="D7194" i="8" a="1"/>
  <c r="D7194" i="8" s="1"/>
  <c r="D2383" i="8" a="1"/>
  <c r="D2383" i="8" s="1"/>
  <c r="D4357" i="8" a="1"/>
  <c r="D4357" i="8" s="1"/>
  <c r="D6977" i="8" a="1"/>
  <c r="D6977" i="8" s="1"/>
  <c r="D3107" i="8" a="1"/>
  <c r="D3107" i="8" s="1"/>
  <c r="D5524" i="8" a="1"/>
  <c r="D5524" i="8" s="1"/>
  <c r="D8343" i="8" a="1"/>
  <c r="D8343" i="8" s="1"/>
  <c r="D7697" i="8" a="1"/>
  <c r="D7697" i="8" s="1"/>
  <c r="D7331" i="8" a="1"/>
  <c r="D7331" i="8" s="1"/>
  <c r="D4493" i="8" a="1"/>
  <c r="D4493" i="8" s="1"/>
  <c r="D8180" i="8" a="1"/>
  <c r="D8180" i="8" s="1"/>
  <c r="D3616" i="8" a="1"/>
  <c r="D3616" i="8" s="1"/>
  <c r="D2823" i="8" a="1"/>
  <c r="D2823" i="8" s="1"/>
  <c r="D1722" i="8" a="1"/>
  <c r="D1722" i="8" s="1"/>
  <c r="D6825" i="8" a="1"/>
  <c r="D6825" i="8" s="1"/>
  <c r="D6822" i="8" a="1"/>
  <c r="D6822" i="8" s="1"/>
  <c r="D2351" i="8" a="1"/>
  <c r="D2351" i="8" s="1"/>
  <c r="D2348" i="8" a="1"/>
  <c r="D2348" i="8" s="1"/>
  <c r="D1600" i="8" a="1"/>
  <c r="D1600" i="8" s="1"/>
  <c r="D6191" i="8" a="1"/>
  <c r="D6191" i="8" s="1"/>
  <c r="D6169" i="8" a="1"/>
  <c r="D6169" i="8" s="1"/>
  <c r="D8113" i="8" a="1"/>
  <c r="D8113" i="8" s="1"/>
  <c r="D7981" i="8" a="1"/>
  <c r="D7981" i="8" s="1"/>
  <c r="D7874" i="8" a="1"/>
  <c r="D7874" i="8" s="1"/>
  <c r="D1163" i="8" a="1"/>
  <c r="D1163" i="8" s="1"/>
  <c r="D3452" i="8" a="1"/>
  <c r="D3452" i="8" s="1"/>
  <c r="D3449" i="8" a="1"/>
  <c r="D3449" i="8" s="1"/>
  <c r="D5583" i="8" a="1"/>
  <c r="D5583" i="8" s="1"/>
  <c r="D278" i="8" a="1"/>
  <c r="D278" i="8" s="1"/>
  <c r="D275" i="8" a="1"/>
  <c r="D275" i="8" s="1"/>
  <c r="D265" i="8" a="1"/>
  <c r="D265" i="8" s="1"/>
  <c r="D6594" i="8" a="1"/>
  <c r="D6594" i="8" s="1"/>
  <c r="D6591" i="8" a="1"/>
  <c r="D6591" i="8" s="1"/>
  <c r="D4782" i="8" a="1"/>
  <c r="D4782" i="8" s="1"/>
  <c r="D2563" i="8" a="1"/>
  <c r="D2563" i="8" s="1"/>
  <c r="D2550" i="8" a="1"/>
  <c r="D2550" i="8" s="1"/>
  <c r="D2531" i="8" a="1"/>
  <c r="D2531" i="8" s="1"/>
  <c r="D2742" i="8" a="1"/>
  <c r="D2742" i="8" s="1"/>
  <c r="D2738" i="8" a="1"/>
  <c r="D2738" i="8" s="1"/>
  <c r="D2732" i="8" a="1"/>
  <c r="D2732" i="8" s="1"/>
  <c r="D1624" i="8" a="1"/>
  <c r="D1624" i="8" s="1"/>
  <c r="D1621" i="8" a="1"/>
  <c r="D1621" i="8" s="1"/>
  <c r="D1617" i="8" a="1"/>
  <c r="D1617" i="8" s="1"/>
  <c r="D1611" i="8" a="1"/>
  <c r="D1611" i="8" s="1"/>
  <c r="D869" i="8" a="1"/>
  <c r="D869" i="8" s="1"/>
  <c r="D6178" i="8" a="1"/>
  <c r="D6178" i="8" s="1"/>
  <c r="D7980" i="8" a="1"/>
  <c r="D7980" i="8" s="1"/>
  <c r="D7953" i="8" a="1"/>
  <c r="D7953" i="8" s="1"/>
  <c r="D7873" i="8" a="1"/>
  <c r="D7873" i="8" s="1"/>
  <c r="D4506" i="8" a="1"/>
  <c r="D4506" i="8" s="1"/>
  <c r="D4486" i="8" a="1"/>
  <c r="D4486" i="8" s="1"/>
  <c r="D8191" i="8" a="1"/>
  <c r="D8191" i="8" s="1"/>
  <c r="D8179" i="8" a="1"/>
  <c r="D8179" i="8" s="1"/>
  <c r="D4787" i="8" a="1"/>
  <c r="D4787" i="8" s="1"/>
  <c r="D3615" i="8" a="1"/>
  <c r="D3615" i="8" s="1"/>
  <c r="D3595" i="8" a="1"/>
  <c r="D3595" i="8" s="1"/>
  <c r="D5106" i="8" a="1"/>
  <c r="D5106" i="8" s="1"/>
  <c r="D2356" i="8" a="1"/>
  <c r="D2356" i="8" s="1"/>
  <c r="D2340" i="8" a="1"/>
  <c r="D2340" i="8" s="1"/>
  <c r="D2324" i="8" a="1"/>
  <c r="D2324" i="8" s="1"/>
  <c r="D6061" i="8" a="1"/>
  <c r="D6061" i="8" s="1"/>
  <c r="D3451" i="8" a="1"/>
  <c r="D3451" i="8" s="1"/>
  <c r="D4415" i="8" a="1"/>
  <c r="D4415" i="8" s="1"/>
  <c r="D277" i="8" a="1"/>
  <c r="D277" i="8" s="1"/>
  <c r="D6605" i="8" a="1"/>
  <c r="D6605" i="8" s="1"/>
  <c r="D4774" i="8" a="1"/>
  <c r="D4774" i="8" s="1"/>
  <c r="D2562" i="8" a="1"/>
  <c r="D2562" i="8" s="1"/>
  <c r="D2542" i="8" a="1"/>
  <c r="D2542" i="8" s="1"/>
  <c r="D2744" i="8" a="1"/>
  <c r="D2744" i="8" s="1"/>
  <c r="D1635" i="8" a="1"/>
  <c r="D1635" i="8" s="1"/>
  <c r="D1603" i="8" a="1"/>
  <c r="D1603" i="8" s="1"/>
  <c r="D1599" i="8" a="1"/>
  <c r="D1599" i="8" s="1"/>
  <c r="D872" i="8" a="1"/>
  <c r="D872" i="8" s="1"/>
  <c r="D868" i="8" a="1"/>
  <c r="D868" i="8" s="1"/>
  <c r="D861" i="8" a="1"/>
  <c r="D861" i="8" s="1"/>
  <c r="D6176" i="8" a="1"/>
  <c r="D6176" i="8" s="1"/>
  <c r="D6172" i="8" a="1"/>
  <c r="D6172" i="8" s="1"/>
  <c r="D3028" i="8" a="1"/>
  <c r="D3028" i="8" s="1"/>
  <c r="D7487" i="8" a="1"/>
  <c r="D7487" i="8" s="1"/>
  <c r="D7959" i="8" a="1"/>
  <c r="D7959" i="8" s="1"/>
  <c r="D2319" i="8" a="1"/>
  <c r="D2319" i="8" s="1"/>
  <c r="D2367" i="8" a="1"/>
  <c r="D2367" i="8" s="1"/>
  <c r="D2177" i="8" a="1"/>
  <c r="D2177" i="8" s="1"/>
  <c r="D6499" i="8" a="1"/>
  <c r="D6499" i="8" s="1"/>
  <c r="D6142" i="8" a="1"/>
  <c r="D6142" i="8" s="1"/>
  <c r="D7542" i="8" a="1"/>
  <c r="D7542" i="8" s="1"/>
  <c r="D8559" i="8" a="1"/>
  <c r="D8559" i="8" s="1"/>
  <c r="D1555" i="8" a="1"/>
  <c r="D1555" i="8" s="1"/>
  <c r="D3123" i="8" a="1"/>
  <c r="D3123" i="8" s="1"/>
  <c r="D5351" i="8" a="1"/>
  <c r="D5351" i="8" s="1"/>
  <c r="D5508" i="8" a="1"/>
  <c r="D5508" i="8" s="1"/>
  <c r="D8000" i="8" a="1"/>
  <c r="D8000" i="8" s="1"/>
  <c r="D7347" i="8" a="1"/>
  <c r="D7347" i="8" s="1"/>
  <c r="D4509" i="8" a="1"/>
  <c r="D4509" i="8" s="1"/>
  <c r="D6060" i="8" a="1"/>
  <c r="D6060" i="8" s="1"/>
  <c r="D3444" i="8" a="1"/>
  <c r="D3444" i="8" s="1"/>
  <c r="D5585" i="8" a="1"/>
  <c r="D5585" i="8" s="1"/>
  <c r="D270" i="8" a="1"/>
  <c r="D270" i="8" s="1"/>
  <c r="D267" i="8" a="1"/>
  <c r="D267" i="8" s="1"/>
  <c r="D6604" i="8" a="1"/>
  <c r="D6604" i="8" s="1"/>
  <c r="D4784" i="8" a="1"/>
  <c r="D4784" i="8" s="1"/>
  <c r="D4773" i="8" a="1"/>
  <c r="D4773" i="8" s="1"/>
  <c r="D2555" i="8" a="1"/>
  <c r="D2555" i="8" s="1"/>
  <c r="D2552" i="8" a="1"/>
  <c r="D2552" i="8" s="1"/>
  <c r="D2541" i="8" a="1"/>
  <c r="D2541" i="8" s="1"/>
  <c r="D2737" i="8" a="1"/>
  <c r="D2737" i="8" s="1"/>
  <c r="D2734" i="8" a="1"/>
  <c r="D2734" i="8" s="1"/>
  <c r="D1616" i="8" a="1"/>
  <c r="D1616" i="8" s="1"/>
  <c r="D1613" i="8" a="1"/>
  <c r="D1613" i="8" s="1"/>
  <c r="D1602" i="8" a="1"/>
  <c r="D1602" i="8" s="1"/>
  <c r="D883" i="8" a="1"/>
  <c r="D883" i="8" s="1"/>
  <c r="D876" i="8" a="1"/>
  <c r="D876" i="8" s="1"/>
  <c r="D856" i="8" a="1"/>
  <c r="D856" i="8" s="1"/>
  <c r="D6193" i="8" a="1"/>
  <c r="D6193" i="8" s="1"/>
  <c r="D6185" i="8" a="1"/>
  <c r="D6185" i="8" s="1"/>
  <c r="D6180" i="8" a="1"/>
  <c r="D6180" i="8" s="1"/>
  <c r="D7967" i="8" a="1"/>
  <c r="D7967" i="8" s="1"/>
  <c r="D7963" i="8" a="1"/>
  <c r="D7963" i="8" s="1"/>
  <c r="D1134" i="8" a="1"/>
  <c r="D1134" i="8" s="1"/>
  <c r="D5364" i="8" a="1"/>
  <c r="D5364" i="8" s="1"/>
  <c r="D6820" i="8" a="1"/>
  <c r="D6820" i="8" s="1"/>
  <c r="D2358" i="8" a="1"/>
  <c r="D2358" i="8" s="1"/>
  <c r="D2346" i="8" a="1"/>
  <c r="D2346" i="8" s="1"/>
  <c r="D2329" i="8" a="1"/>
  <c r="D2329" i="8" s="1"/>
  <c r="D2326" i="8" a="1"/>
  <c r="D2326" i="8" s="1"/>
  <c r="D6064" i="8" a="1"/>
  <c r="D6064" i="8" s="1"/>
  <c r="D4418" i="8" a="1"/>
  <c r="D4418" i="8" s="1"/>
  <c r="D3591" i="8" a="1"/>
  <c r="D3591" i="8" s="1"/>
  <c r="D2548" i="8" a="1"/>
  <c r="D2548" i="8" s="1"/>
  <c r="D1626" i="8" a="1"/>
  <c r="D1626" i="8" s="1"/>
  <c r="D867" i="8" a="1"/>
  <c r="D867" i="8" s="1"/>
  <c r="D860" i="8" a="1"/>
  <c r="D860" i="8" s="1"/>
  <c r="D7973" i="8" a="1"/>
  <c r="D7973" i="8" s="1"/>
  <c r="D1166" i="8" a="1"/>
  <c r="D1166" i="8" s="1"/>
  <c r="D4420" i="8" a="1"/>
  <c r="D4420" i="8" s="1"/>
  <c r="D3593" i="8" a="1"/>
  <c r="D3593" i="8" s="1"/>
  <c r="D4779" i="8" a="1"/>
  <c r="D4779" i="8" s="1"/>
  <c r="D2547" i="8" a="1"/>
  <c r="D2547" i="8" s="1"/>
  <c r="D2729" i="8" a="1"/>
  <c r="D2729" i="8" s="1"/>
  <c r="D1608" i="8" a="1"/>
  <c r="D1608" i="8" s="1"/>
  <c r="D6202" i="8" a="1"/>
  <c r="D6202" i="8" s="1"/>
  <c r="D7971" i="8" a="1"/>
  <c r="D7971" i="8" s="1"/>
  <c r="D7960" i="8" a="1"/>
  <c r="D7960" i="8" s="1"/>
  <c r="D1155" i="8" a="1"/>
  <c r="D1155" i="8" s="1"/>
  <c r="D3039" i="8" a="1"/>
  <c r="D3039" i="8" s="1"/>
  <c r="D7486" i="8" a="1"/>
  <c r="D7486" i="8" s="1"/>
  <c r="D5632" i="8" a="1"/>
  <c r="D5632" i="8" s="1"/>
  <c r="D3541" i="8" a="1"/>
  <c r="D3541" i="8" s="1"/>
  <c r="D3529" i="8" a="1"/>
  <c r="D3529" i="8" s="1"/>
  <c r="D1447" i="8" a="1"/>
  <c r="D1447" i="8" s="1"/>
  <c r="D1948" i="8" a="1"/>
  <c r="D1948" i="8" s="1"/>
  <c r="D1936" i="8" a="1"/>
  <c r="D1936" i="8" s="1"/>
  <c r="D4543" i="8" a="1"/>
  <c r="D4543" i="8" s="1"/>
  <c r="D2488" i="8" a="1"/>
  <c r="D2488" i="8" s="1"/>
  <c r="D2484" i="8" a="1"/>
  <c r="D2484" i="8" s="1"/>
  <c r="D2476" i="8" a="1"/>
  <c r="D2476" i="8" s="1"/>
  <c r="D1431" i="8" a="1"/>
  <c r="D1431" i="8" s="1"/>
  <c r="D5003" i="8" a="1"/>
  <c r="D5003" i="8" s="1"/>
  <c r="D3031" i="8" a="1"/>
  <c r="D3031" i="8" s="1"/>
  <c r="D3022" i="8" a="1"/>
  <c r="D3022" i="8" s="1"/>
  <c r="D7502" i="8" a="1"/>
  <c r="D7502" i="8" s="1"/>
  <c r="D7498" i="8" a="1"/>
  <c r="D7498" i="8" s="1"/>
  <c r="D5284" i="8" a="1"/>
  <c r="D5284" i="8" s="1"/>
  <c r="D5640" i="8" a="1"/>
  <c r="D5640" i="8" s="1"/>
  <c r="D5636" i="8" a="1"/>
  <c r="D5636" i="8" s="1"/>
  <c r="D5631" i="8" a="1"/>
  <c r="D5631" i="8" s="1"/>
  <c r="D3540" i="8" a="1"/>
  <c r="D3540" i="8" s="1"/>
  <c r="D3518" i="8" a="1"/>
  <c r="D3518" i="8" s="1"/>
  <c r="D3514" i="8" a="1"/>
  <c r="D3514" i="8" s="1"/>
  <c r="D1446" i="8" a="1"/>
  <c r="D1446" i="8" s="1"/>
  <c r="D1947" i="8" a="1"/>
  <c r="D1947" i="8" s="1"/>
  <c r="D1921" i="8" a="1"/>
  <c r="D1921" i="8" s="1"/>
  <c r="D4532" i="8" a="1"/>
  <c r="D4532" i="8" s="1"/>
  <c r="D4528" i="8" a="1"/>
  <c r="D4528" i="8" s="1"/>
  <c r="D2475" i="8" a="1"/>
  <c r="D2475" i="8" s="1"/>
  <c r="D4959" i="8" a="1"/>
  <c r="D4959" i="8" s="1"/>
  <c r="D5007" i="8" a="1"/>
  <c r="D5007" i="8" s="1"/>
  <c r="D679" i="8" a="1"/>
  <c r="D679" i="8" s="1"/>
  <c r="D3723" i="8" a="1"/>
  <c r="D3723" i="8" s="1"/>
  <c r="D1466" i="8" a="1"/>
  <c r="D1466" i="8" s="1"/>
  <c r="D1459" i="8" a="1"/>
  <c r="D1459" i="8" s="1"/>
  <c r="D1162" i="8" a="1"/>
  <c r="D1162" i="8" s="1"/>
  <c r="D1151" i="8" a="1"/>
  <c r="D1151" i="8" s="1"/>
  <c r="D1147" i="8" a="1"/>
  <c r="D1147" i="8" s="1"/>
  <c r="D5367" i="8" a="1"/>
  <c r="D5367" i="8" s="1"/>
  <c r="D7196" i="8" a="1"/>
  <c r="D7196" i="8" s="1"/>
  <c r="D1595" i="8" a="1"/>
  <c r="D1595" i="8" s="1"/>
  <c r="D7501" i="8" a="1"/>
  <c r="D7501" i="8" s="1"/>
  <c r="D3242" i="8" a="1"/>
  <c r="D3242" i="8" s="1"/>
  <c r="D1451" i="8" a="1"/>
  <c r="D1451" i="8" s="1"/>
  <c r="D4536" i="8" a="1"/>
  <c r="D4536" i="8" s="1"/>
  <c r="D2491" i="8" a="1"/>
  <c r="D2491" i="8" s="1"/>
  <c r="D2479" i="8" a="1"/>
  <c r="D2479" i="8" s="1"/>
  <c r="D678" i="8" a="1"/>
  <c r="D678" i="8" s="1"/>
  <c r="D673" i="8" a="1"/>
  <c r="D673" i="8" s="1"/>
  <c r="D668" i="8" a="1"/>
  <c r="D668" i="8" s="1"/>
  <c r="D3748" i="8" a="1"/>
  <c r="D3748" i="8" s="1"/>
  <c r="D3744" i="8" a="1"/>
  <c r="D3744" i="8" s="1"/>
  <c r="D3740" i="8" a="1"/>
  <c r="D3740" i="8" s="1"/>
  <c r="D3716" i="8" a="1"/>
  <c r="D3716" i="8" s="1"/>
  <c r="D3731" i="8" a="1"/>
  <c r="D3731" i="8" s="1"/>
  <c r="D6189" i="8" a="1"/>
  <c r="D6189" i="8" s="1"/>
  <c r="D5028" i="8" a="1"/>
  <c r="D5028" i="8" s="1"/>
  <c r="D6173" i="8" a="1"/>
  <c r="D6173" i="8" s="1"/>
  <c r="D6166" i="8" a="1"/>
  <c r="D6166" i="8" s="1"/>
  <c r="D7962" i="8" a="1"/>
  <c r="D7962" i="8" s="1"/>
  <c r="D7955" i="8" a="1"/>
  <c r="D7955" i="8" s="1"/>
  <c r="D1154" i="8" a="1"/>
  <c r="D1154" i="8" s="1"/>
  <c r="D1139" i="8" a="1"/>
  <c r="D1139" i="8" s="1"/>
  <c r="D7199" i="8" a="1"/>
  <c r="D7199" i="8" s="1"/>
  <c r="D3034" i="8" a="1"/>
  <c r="D3034" i="8" s="1"/>
  <c r="D3030" i="8" a="1"/>
  <c r="D3030" i="8" s="1"/>
  <c r="D3026" i="8" a="1"/>
  <c r="D3026" i="8" s="1"/>
  <c r="D1591" i="8" a="1"/>
  <c r="D1591" i="8" s="1"/>
  <c r="D5283" i="8" a="1"/>
  <c r="D5283" i="8" s="1"/>
  <c r="D5276" i="8" a="1"/>
  <c r="D5276" i="8" s="1"/>
  <c r="D5625" i="8" a="1"/>
  <c r="D5625" i="8" s="1"/>
  <c r="D3527" i="8" a="1"/>
  <c r="D3527" i="8" s="1"/>
  <c r="D3521" i="8" a="1"/>
  <c r="D3521" i="8" s="1"/>
  <c r="D3517" i="8" a="1"/>
  <c r="D3517" i="8" s="1"/>
  <c r="D1440" i="8" a="1"/>
  <c r="D1440" i="8" s="1"/>
  <c r="D1928" i="8" a="1"/>
  <c r="D1928" i="8" s="1"/>
  <c r="D1924" i="8" a="1"/>
  <c r="D1924" i="8" s="1"/>
  <c r="D4531" i="8" a="1"/>
  <c r="D4531" i="8" s="1"/>
  <c r="D1435" i="8" a="1"/>
  <c r="D1435" i="8" s="1"/>
  <c r="D1429" i="8" a="1"/>
  <c r="D1429" i="8" s="1"/>
  <c r="D1425" i="8" a="1"/>
  <c r="D1425" i="8" s="1"/>
  <c r="D5890" i="8" a="1"/>
  <c r="D5890" i="8" s="1"/>
  <c r="D5884" i="8" a="1"/>
  <c r="D5884" i="8" s="1"/>
  <c r="D3727" i="8" a="1"/>
  <c r="D3727" i="8" s="1"/>
  <c r="D7965" i="8" a="1"/>
  <c r="D7965" i="8" s="1"/>
  <c r="D7954" i="8" a="1"/>
  <c r="D7954" i="8" s="1"/>
  <c r="D5366" i="8" a="1"/>
  <c r="D5366" i="8" s="1"/>
  <c r="D3045" i="8" a="1"/>
  <c r="D3045" i="8" s="1"/>
  <c r="D1594" i="8" a="1"/>
  <c r="D1594" i="8" s="1"/>
  <c r="D5286" i="8" a="1"/>
  <c r="D5286" i="8" s="1"/>
  <c r="D5275" i="8" a="1"/>
  <c r="D5275" i="8" s="1"/>
  <c r="D3526" i="8" a="1"/>
  <c r="D3526" i="8" s="1"/>
  <c r="D3249" i="8" a="1"/>
  <c r="D3249" i="8" s="1"/>
  <c r="D3241" i="8" a="1"/>
  <c r="D3241" i="8" s="1"/>
  <c r="D1450" i="8" a="1"/>
  <c r="D1450" i="8" s="1"/>
  <c r="D1933" i="8" a="1"/>
  <c r="D1933" i="8" s="1"/>
  <c r="D1916" i="8" a="1"/>
  <c r="D1916" i="8" s="1"/>
  <c r="D1912" i="8" a="1"/>
  <c r="D1912" i="8" s="1"/>
  <c r="D4541" i="8" a="1"/>
  <c r="D4541" i="8" s="1"/>
  <c r="D4535" i="8" a="1"/>
  <c r="D4535" i="8" s="1"/>
  <c r="D4975" i="8" a="1"/>
  <c r="D4975" i="8" s="1"/>
  <c r="D4971" i="8" a="1"/>
  <c r="D4971" i="8" s="1"/>
  <c r="D4967" i="8" a="1"/>
  <c r="D4967" i="8" s="1"/>
  <c r="D4963" i="8" a="1"/>
  <c r="D4963" i="8" s="1"/>
  <c r="D5005" i="8" a="1"/>
  <c r="D5005" i="8" s="1"/>
  <c r="D4992" i="8" a="1"/>
  <c r="D4992" i="8" s="1"/>
  <c r="D683" i="8" a="1"/>
  <c r="D683" i="8" s="1"/>
  <c r="D3751" i="8" a="1"/>
  <c r="D3751" i="8" s="1"/>
  <c r="D3743" i="8" a="1"/>
  <c r="D3743" i="8" s="1"/>
  <c r="D1454" i="8" a="1"/>
  <c r="D1454" i="8" s="1"/>
  <c r="D3033" i="8" a="1"/>
  <c r="D3033" i="8" s="1"/>
  <c r="D3020" i="8" a="1"/>
  <c r="D3020" i="8" s="1"/>
  <c r="D7496" i="8" a="1"/>
  <c r="D7496" i="8" s="1"/>
  <c r="D7488" i="8" a="1"/>
  <c r="D7488" i="8" s="1"/>
  <c r="D5638" i="8" a="1"/>
  <c r="D5638" i="8" s="1"/>
  <c r="D3550" i="8" a="1"/>
  <c r="D3550" i="8" s="1"/>
  <c r="D3542" i="8" a="1"/>
  <c r="D3542" i="8" s="1"/>
  <c r="D3525" i="8" a="1"/>
  <c r="D3525" i="8" s="1"/>
  <c r="D3516" i="8" a="1"/>
  <c r="D3516" i="8" s="1"/>
  <c r="D3248" i="8" a="1"/>
  <c r="D3248" i="8" s="1"/>
  <c r="D1439" i="8" a="1"/>
  <c r="D1439" i="8" s="1"/>
  <c r="D1953" i="8" a="1"/>
  <c r="D1953" i="8" s="1"/>
  <c r="D1949" i="8" a="1"/>
  <c r="D1949" i="8" s="1"/>
  <c r="D1932" i="8" a="1"/>
  <c r="D1932" i="8" s="1"/>
  <c r="D1927" i="8" a="1"/>
  <c r="D1927" i="8" s="1"/>
  <c r="D1923" i="8" a="1"/>
  <c r="D1923" i="8" s="1"/>
  <c r="D1915" i="8" a="1"/>
  <c r="D1915" i="8" s="1"/>
  <c r="D4540" i="8" a="1"/>
  <c r="D4540" i="8" s="1"/>
  <c r="D1433" i="8" a="1"/>
  <c r="D1433" i="8" s="1"/>
  <c r="D4962" i="8" a="1"/>
  <c r="D4962" i="8" s="1"/>
  <c r="D5000" i="8" a="1"/>
  <c r="D5000" i="8" s="1"/>
  <c r="D682" i="8" a="1"/>
  <c r="D682" i="8" s="1"/>
  <c r="D671" i="8" a="1"/>
  <c r="D671" i="8" s="1"/>
  <c r="D3720" i="8" a="1"/>
  <c r="D3720" i="8" s="1"/>
  <c r="D1463" i="8" a="1"/>
  <c r="D1463" i="8" s="1"/>
  <c r="D4303" i="8" a="1"/>
  <c r="D4303" i="8" s="1"/>
  <c r="D4800" i="8" a="1"/>
  <c r="D4800" i="8" s="1"/>
  <c r="D3608" i="8" a="1"/>
  <c r="D3608" i="8" s="1"/>
  <c r="D2815" i="8" a="1"/>
  <c r="D2815" i="8" s="1"/>
  <c r="D1714" i="8" a="1"/>
  <c r="D1714" i="8" s="1"/>
  <c r="D6817" i="8" a="1"/>
  <c r="D6817" i="8" s="1"/>
  <c r="D2343" i="8" a="1"/>
  <c r="D2343" i="8" s="1"/>
  <c r="D6058" i="8" a="1"/>
  <c r="D6058" i="8" s="1"/>
  <c r="D4412" i="8" a="1"/>
  <c r="D4412" i="8" s="1"/>
  <c r="D6602" i="8" a="1"/>
  <c r="D6602" i="8" s="1"/>
  <c r="D4771" i="8" a="1"/>
  <c r="D4771" i="8" s="1"/>
  <c r="D2539" i="8" a="1"/>
  <c r="D2539" i="8" s="1"/>
  <c r="D1632" i="8" a="1"/>
  <c r="D1632" i="8" s="1"/>
  <c r="D1597" i="8" a="1"/>
  <c r="D1597" i="8" s="1"/>
  <c r="D6165" i="8" a="1"/>
  <c r="D6165" i="8" s="1"/>
  <c r="D7964" i="8" a="1"/>
  <c r="D7964" i="8" s="1"/>
  <c r="D1156" i="8" a="1"/>
  <c r="D1156" i="8" s="1"/>
  <c r="D1145" i="8" a="1"/>
  <c r="D1145" i="8" s="1"/>
  <c r="D3024" i="8" a="1"/>
  <c r="D3024" i="8" s="1"/>
  <c r="D1590" i="8" a="1"/>
  <c r="D1590" i="8" s="1"/>
  <c r="D5285" i="8" a="1"/>
  <c r="D5285" i="8" s="1"/>
  <c r="D3534" i="8" a="1"/>
  <c r="D3534" i="8" s="1"/>
  <c r="D3530" i="8" a="1"/>
  <c r="D3530" i="8" s="1"/>
  <c r="D3240" i="8" a="1"/>
  <c r="D3240" i="8" s="1"/>
  <c r="D1941" i="8" a="1"/>
  <c r="D1941" i="8" s="1"/>
  <c r="D1919" i="8" a="1"/>
  <c r="D1919" i="8" s="1"/>
  <c r="D4978" i="8" a="1"/>
  <c r="D4978" i="8" s="1"/>
  <c r="D4999" i="8" a="1"/>
  <c r="D4999" i="8" s="1"/>
  <c r="D686" i="8" a="1"/>
  <c r="D686" i="8" s="1"/>
  <c r="D1462" i="8" a="1"/>
  <c r="D1462" i="8" s="1"/>
  <c r="D7968" i="8" a="1"/>
  <c r="D7968" i="8" s="1"/>
  <c r="D1159" i="8" a="1"/>
  <c r="D1159" i="8" s="1"/>
  <c r="D3021" i="8" a="1"/>
  <c r="D3021" i="8" s="1"/>
  <c r="D7483" i="8" a="1"/>
  <c r="D7483" i="8" s="1"/>
  <c r="D5628" i="8" a="1"/>
  <c r="D5628" i="8" s="1"/>
  <c r="D3522" i="8" a="1"/>
  <c r="D3522" i="8" s="1"/>
  <c r="D1443" i="8" a="1"/>
  <c r="D1443" i="8" s="1"/>
  <c r="D1929" i="8" a="1"/>
  <c r="D1929" i="8" s="1"/>
  <c r="D5221" i="8" a="1"/>
  <c r="D5221" i="8" s="1"/>
  <c r="D5208" i="8" a="1"/>
  <c r="D5208" i="8" s="1"/>
  <c r="D660" i="8" a="1"/>
  <c r="D660" i="8" s="1"/>
  <c r="D6676" i="8" a="1"/>
  <c r="D6676" i="8" s="1"/>
  <c r="D6672" i="8" a="1"/>
  <c r="D6672" i="8" s="1"/>
  <c r="D2465" i="8" a="1"/>
  <c r="D2465" i="8" s="1"/>
  <c r="D3388" i="8" a="1"/>
  <c r="D3388" i="8" s="1"/>
  <c r="D6650" i="8" a="1"/>
  <c r="D6650" i="8" s="1"/>
  <c r="D6642" i="8" a="1"/>
  <c r="D6642" i="8" s="1"/>
  <c r="D6639" i="8" a="1"/>
  <c r="D6639" i="8" s="1"/>
  <c r="D5653" i="8" a="1"/>
  <c r="D5653" i="8" s="1"/>
  <c r="D3708" i="8" a="1"/>
  <c r="D3708" i="8" s="1"/>
  <c r="D3690" i="8" a="1"/>
  <c r="D3690" i="8" s="1"/>
  <c r="D4550" i="8" a="1"/>
  <c r="D4550" i="8" s="1"/>
  <c r="D3665" i="8" a="1"/>
  <c r="D3665" i="8" s="1"/>
  <c r="D2121" i="8" a="1"/>
  <c r="D2121" i="8" s="1"/>
  <c r="D2449" i="8" a="1"/>
  <c r="D2449" i="8" s="1"/>
  <c r="D1467" i="8" a="1"/>
  <c r="D1467" i="8" s="1"/>
  <c r="D1458" i="8" a="1"/>
  <c r="D1458" i="8" s="1"/>
  <c r="D5016" i="8" a="1"/>
  <c r="D5016" i="8" s="1"/>
  <c r="D5013" i="8" a="1"/>
  <c r="D5013" i="8" s="1"/>
  <c r="D5010" i="8" a="1"/>
  <c r="D5010" i="8" s="1"/>
  <c r="D5220" i="8" a="1"/>
  <c r="D5220" i="8" s="1"/>
  <c r="D5189" i="8" a="1"/>
  <c r="D5189" i="8" s="1"/>
  <c r="D5186" i="8" a="1"/>
  <c r="D5186" i="8" s="1"/>
  <c r="D659" i="8" a="1"/>
  <c r="D659" i="8" s="1"/>
  <c r="D655" i="8" a="1"/>
  <c r="D655" i="8" s="1"/>
  <c r="D647" i="8" a="1"/>
  <c r="D647" i="8" s="1"/>
  <c r="D6671" i="8" a="1"/>
  <c r="D6671" i="8" s="1"/>
  <c r="D6660" i="8" a="1"/>
  <c r="D6660" i="8" s="1"/>
  <c r="D2464" i="8" a="1"/>
  <c r="D2464" i="8" s="1"/>
  <c r="D2460" i="8" a="1"/>
  <c r="D2460" i="8" s="1"/>
  <c r="D6649" i="8" a="1"/>
  <c r="D6649" i="8" s="1"/>
  <c r="D5664" i="8" a="1"/>
  <c r="D5664" i="8" s="1"/>
  <c r="D5652" i="8" a="1"/>
  <c r="D5652" i="8" s="1"/>
  <c r="D5644" i="8" a="1"/>
  <c r="D5644" i="8" s="1"/>
  <c r="D3706" i="8" a="1"/>
  <c r="D3706" i="8" s="1"/>
  <c r="D3698" i="8" a="1"/>
  <c r="D3698" i="8" s="1"/>
  <c r="D3685" i="8" a="1"/>
  <c r="D3685" i="8" s="1"/>
  <c r="D4561" i="8" a="1"/>
  <c r="D4561" i="8" s="1"/>
  <c r="D8122" i="8" a="1"/>
  <c r="D8122" i="8" s="1"/>
  <c r="D8115" i="8" a="1"/>
  <c r="D8115" i="8" s="1"/>
  <c r="D3663" i="8" a="1"/>
  <c r="D3663" i="8" s="1"/>
  <c r="D681" i="8" a="1"/>
  <c r="D681" i="8" s="1"/>
  <c r="D675" i="8" a="1"/>
  <c r="D675" i="8" s="1"/>
  <c r="D3738" i="8" a="1"/>
  <c r="D3738" i="8" s="1"/>
  <c r="D3732" i="8" a="1"/>
  <c r="D3732" i="8" s="1"/>
  <c r="D1461" i="8" a="1"/>
  <c r="D1461" i="8" s="1"/>
  <c r="D1455" i="8" a="1"/>
  <c r="D1455" i="8" s="1"/>
  <c r="D5027" i="8" a="1"/>
  <c r="D5027" i="8" s="1"/>
  <c r="D5217" i="8" a="1"/>
  <c r="D5217" i="8" s="1"/>
  <c r="D5210" i="8" a="1"/>
  <c r="D5210" i="8" s="1"/>
  <c r="D5207" i="8" a="1"/>
  <c r="D5207" i="8" s="1"/>
  <c r="D662" i="8" a="1"/>
  <c r="D662" i="8" s="1"/>
  <c r="D651" i="8" a="1"/>
  <c r="D651" i="8" s="1"/>
  <c r="D6663" i="8" a="1"/>
  <c r="D6663" i="8" s="1"/>
  <c r="D2472" i="8" a="1"/>
  <c r="D2472" i="8" s="1"/>
  <c r="D2468" i="8" a="1"/>
  <c r="D2468" i="8" s="1"/>
  <c r="D2456" i="8" a="1"/>
  <c r="D2456" i="8" s="1"/>
  <c r="D6641" i="8" a="1"/>
  <c r="D6641" i="8" s="1"/>
  <c r="D5648" i="8" a="1"/>
  <c r="D5648" i="8" s="1"/>
  <c r="D3697" i="8" a="1"/>
  <c r="D3697" i="8" s="1"/>
  <c r="D3689" i="8" a="1"/>
  <c r="D3689" i="8" s="1"/>
  <c r="D5179" i="8" a="1"/>
  <c r="D5179" i="8" s="1"/>
  <c r="D5174" i="8" a="1"/>
  <c r="D5174" i="8" s="1"/>
  <c r="D4557" i="8" a="1"/>
  <c r="D4557" i="8" s="1"/>
  <c r="D4552" i="8" a="1"/>
  <c r="D4552" i="8" s="1"/>
  <c r="D6661" i="8" a="1"/>
  <c r="D6661" i="8" s="1"/>
  <c r="D4544" i="8" a="1"/>
  <c r="D4544" i="8" s="1"/>
  <c r="D3666" i="8" a="1"/>
  <c r="D3666" i="8" s="1"/>
  <c r="D2112" i="8" a="1"/>
  <c r="D2112" i="8" s="1"/>
  <c r="D3710" i="8" a="1"/>
  <c r="D3710" i="8" s="1"/>
  <c r="D2126" i="8" a="1"/>
  <c r="D2126" i="8" s="1"/>
  <c r="D3657" i="8" a="1"/>
  <c r="D3657" i="8" s="1"/>
  <c r="D7984" i="8" a="1"/>
  <c r="D7984" i="8" s="1"/>
  <c r="D7952" i="8" a="1"/>
  <c r="D7952" i="8" s="1"/>
  <c r="D1143" i="8" a="1"/>
  <c r="D1143" i="8" s="1"/>
  <c r="D3037" i="8" a="1"/>
  <c r="D3037" i="8" s="1"/>
  <c r="D7499" i="8" a="1"/>
  <c r="D7499" i="8" s="1"/>
  <c r="D5273" i="8" a="1"/>
  <c r="D5273" i="8" s="1"/>
  <c r="D3538" i="8" a="1"/>
  <c r="D3538" i="8" s="1"/>
  <c r="D1945" i="8" a="1"/>
  <c r="D1945" i="8" s="1"/>
  <c r="D1913" i="8" a="1"/>
  <c r="D1913" i="8" s="1"/>
  <c r="D5188" i="8" a="1"/>
  <c r="D5188" i="8" s="1"/>
  <c r="D6678" i="8" a="1"/>
  <c r="D6678" i="8" s="1"/>
  <c r="D6670" i="8" a="1"/>
  <c r="D6670" i="8" s="1"/>
  <c r="D6667" i="8" a="1"/>
  <c r="D6667" i="8" s="1"/>
  <c r="D2467" i="8" a="1"/>
  <c r="D2467" i="8" s="1"/>
  <c r="D2452" i="8" a="1"/>
  <c r="D2452" i="8" s="1"/>
  <c r="D2448" i="8" a="1"/>
  <c r="D2448" i="8" s="1"/>
  <c r="D6644" i="8" a="1"/>
  <c r="D6644" i="8" s="1"/>
  <c r="D5643" i="8" a="1"/>
  <c r="D5643" i="8" s="1"/>
  <c r="D3714" i="8" a="1"/>
  <c r="D3714" i="8" s="1"/>
  <c r="D1954" i="8" a="1"/>
  <c r="D1954" i="8" s="1"/>
  <c r="D4560" i="8" a="1"/>
  <c r="D4560" i="8" s="1"/>
  <c r="D8120" i="8" a="1"/>
  <c r="D8120" i="8" s="1"/>
  <c r="D3668" i="8" a="1"/>
  <c r="D3668" i="8" s="1"/>
  <c r="D3662" i="8" a="1"/>
  <c r="D3662" i="8" s="1"/>
  <c r="D3535" i="8" a="1"/>
  <c r="D3535" i="8" s="1"/>
  <c r="D3243" i="8" a="1"/>
  <c r="D3243" i="8" s="1"/>
  <c r="D1942" i="8" a="1"/>
  <c r="D1942" i="8" s="1"/>
  <c r="D1910" i="8" a="1"/>
  <c r="D1910" i="8" s="1"/>
  <c r="D2482" i="8" a="1"/>
  <c r="D2482" i="8" s="1"/>
  <c r="D4969" i="8" a="1"/>
  <c r="D4969" i="8" s="1"/>
  <c r="D5015" i="8" a="1"/>
  <c r="D5015" i="8" s="1"/>
  <c r="D5185" i="8" a="1"/>
  <c r="D5185" i="8" s="1"/>
  <c r="D650" i="8" a="1"/>
  <c r="D650" i="8" s="1"/>
  <c r="D2471" i="8" a="1"/>
  <c r="D2471" i="8" s="1"/>
  <c r="D2463" i="8" a="1"/>
  <c r="D2463" i="8" s="1"/>
  <c r="D2451" i="8" a="1"/>
  <c r="D2451" i="8" s="1"/>
  <c r="D3386" i="8" a="1"/>
  <c r="D3386" i="8" s="1"/>
  <c r="D6652" i="8" a="1"/>
  <c r="D6652" i="8" s="1"/>
  <c r="D6640" i="8" a="1"/>
  <c r="D6640" i="8" s="1"/>
  <c r="D3709" i="8" a="1"/>
  <c r="D3709" i="8" s="1"/>
  <c r="D3692" i="8" a="1"/>
  <c r="D3692" i="8" s="1"/>
  <c r="D3684" i="8" a="1"/>
  <c r="D3684" i="8" s="1"/>
  <c r="D4564" i="8" a="1"/>
  <c r="D4564" i="8" s="1"/>
  <c r="D4556" i="8" a="1"/>
  <c r="D4556" i="8" s="1"/>
  <c r="D3728" i="8" a="1"/>
  <c r="D3728" i="8" s="1"/>
  <c r="D3725" i="8" a="1"/>
  <c r="D3725" i="8" s="1"/>
  <c r="D3719" i="8" a="1"/>
  <c r="D3719" i="8" s="1"/>
  <c r="D5029" i="8" a="1"/>
  <c r="D5029" i="8" s="1"/>
  <c r="D5026" i="8" a="1"/>
  <c r="D5026" i="8" s="1"/>
  <c r="D5020" i="8" a="1"/>
  <c r="D5020" i="8" s="1"/>
  <c r="D5196" i="8" a="1"/>
  <c r="D5196" i="8" s="1"/>
  <c r="D664" i="8" a="1"/>
  <c r="D664" i="8" s="1"/>
  <c r="D2466" i="8" a="1"/>
  <c r="D2466" i="8" s="1"/>
  <c r="D2458" i="8" a="1"/>
  <c r="D2458" i="8" s="1"/>
  <c r="D2455" i="8" a="1"/>
  <c r="D2455" i="8" s="1"/>
  <c r="D3389" i="8" a="1"/>
  <c r="D3389" i="8" s="1"/>
  <c r="D6651" i="8" a="1"/>
  <c r="D6651" i="8" s="1"/>
  <c r="D6643" i="8" a="1"/>
  <c r="D6643" i="8" s="1"/>
  <c r="D5662" i="8" a="1"/>
  <c r="D5662" i="8" s="1"/>
  <c r="D5642" i="8" a="1"/>
  <c r="D5642" i="8" s="1"/>
  <c r="D3704" i="8" a="1"/>
  <c r="D3704" i="8" s="1"/>
  <c r="D3700" i="8" a="1"/>
  <c r="D3700" i="8" s="1"/>
  <c r="D3695" i="8" a="1"/>
  <c r="D3695" i="8" s="1"/>
  <c r="D5182" i="8" a="1"/>
  <c r="D5182" i="8" s="1"/>
  <c r="D4563" i="8" a="1"/>
  <c r="D4563" i="8" s="1"/>
  <c r="D4555" i="8" a="1"/>
  <c r="D4555" i="8" s="1"/>
  <c r="D4547" i="8" a="1"/>
  <c r="D4547" i="8" s="1"/>
  <c r="D3667" i="8" a="1"/>
  <c r="D3667" i="8" s="1"/>
  <c r="D877" i="8" a="1"/>
  <c r="D877" i="8" s="1"/>
  <c r="D6194" i="8" a="1"/>
  <c r="D6194" i="8" s="1"/>
  <c r="D6162" i="8" a="1"/>
  <c r="D6162" i="8" s="1"/>
  <c r="D7957" i="8" a="1"/>
  <c r="D7957" i="8" s="1"/>
  <c r="D1148" i="8" a="1"/>
  <c r="D1148" i="8" s="1"/>
  <c r="D3042" i="8" a="1"/>
  <c r="D3042" i="8" s="1"/>
  <c r="D7504" i="8" a="1"/>
  <c r="D7504" i="8" s="1"/>
  <c r="D5278" i="8" a="1"/>
  <c r="D5278" i="8" s="1"/>
  <c r="D3543" i="8" a="1"/>
  <c r="D3543" i="8" s="1"/>
  <c r="D3511" i="8" a="1"/>
  <c r="D3511" i="8" s="1"/>
  <c r="D1950" i="8" a="1"/>
  <c r="D1950" i="8" s="1"/>
  <c r="D1918" i="8" a="1"/>
  <c r="D1918" i="8" s="1"/>
  <c r="D2490" i="8" a="1"/>
  <c r="D2490" i="8" s="1"/>
  <c r="D5002" i="8" a="1"/>
  <c r="D5002" i="8" s="1"/>
  <c r="D5886" i="8" a="1"/>
  <c r="D5886" i="8" s="1"/>
  <c r="D3722" i="8" a="1"/>
  <c r="D3722" i="8" s="1"/>
  <c r="D5023" i="8" a="1"/>
  <c r="D5023" i="8" s="1"/>
  <c r="D5199" i="8" a="1"/>
  <c r="D5199" i="8" s="1"/>
  <c r="D6669" i="8" a="1"/>
  <c r="D6669" i="8" s="1"/>
  <c r="D2470" i="8" a="1"/>
  <c r="D2470" i="8" s="1"/>
  <c r="D6647" i="8" a="1"/>
  <c r="D6647" i="8" s="1"/>
  <c r="D5654" i="8" a="1"/>
  <c r="D5654" i="8" s="1"/>
  <c r="D3703" i="8" a="1"/>
  <c r="D3703" i="8" s="1"/>
  <c r="D3691" i="8" a="1"/>
  <c r="D3691" i="8" s="1"/>
  <c r="D3683" i="8" a="1"/>
  <c r="D3683" i="8" s="1"/>
  <c r="D5177" i="8" a="1"/>
  <c r="D5177" i="8" s="1"/>
  <c r="D4568" i="8" a="1"/>
  <c r="D4568" i="8" s="1"/>
  <c r="D2128" i="8" a="1"/>
  <c r="D2128" i="8" s="1"/>
  <c r="D2122" i="8" a="1"/>
  <c r="D2122" i="8" s="1"/>
  <c r="D2057" i="8" a="1"/>
  <c r="D2057" i="8" s="1"/>
  <c r="D2049" i="8" a="1"/>
  <c r="D2049" i="8" s="1"/>
  <c r="D6924" i="8" a="1"/>
  <c r="D6924" i="8" s="1"/>
  <c r="D6918" i="8" a="1"/>
  <c r="D6918" i="8" s="1"/>
  <c r="D3217" i="8" a="1"/>
  <c r="D3217" i="8" s="1"/>
  <c r="D4988" i="8" a="1"/>
  <c r="D4988" i="8" s="1"/>
  <c r="D7164" i="8" a="1"/>
  <c r="D7164" i="8" s="1"/>
  <c r="D7147" i="8" a="1"/>
  <c r="D7147" i="8" s="1"/>
  <c r="D7137" i="8" a="1"/>
  <c r="D7137" i="8" s="1"/>
  <c r="D7133" i="8" a="1"/>
  <c r="D7133" i="8" s="1"/>
  <c r="D4387" i="8" a="1"/>
  <c r="D4387" i="8" s="1"/>
  <c r="D4369" i="8" a="1"/>
  <c r="D4369" i="8" s="1"/>
  <c r="D6575" i="8" a="1"/>
  <c r="D6575" i="8" s="1"/>
  <c r="D5730" i="8" a="1"/>
  <c r="D5730" i="8" s="1"/>
  <c r="D8270" i="8" a="1"/>
  <c r="D8270" i="8" s="1"/>
  <c r="D8259" i="8" a="1"/>
  <c r="D8259" i="8" s="1"/>
  <c r="D8254" i="8" a="1"/>
  <c r="D8254" i="8" s="1"/>
  <c r="D8073" i="8" a="1"/>
  <c r="D8073" i="8" s="1"/>
  <c r="D6087" i="8" a="1"/>
  <c r="D6087" i="8" s="1"/>
  <c r="D5733" i="8" a="1"/>
  <c r="D5733" i="8" s="1"/>
  <c r="D5739" i="8" a="1"/>
  <c r="D5739" i="8" s="1"/>
  <c r="D6564" i="8" a="1"/>
  <c r="D6564" i="8" s="1"/>
  <c r="D4364" i="8" a="1"/>
  <c r="D4364" i="8" s="1"/>
  <c r="D8057" i="8" a="1"/>
  <c r="D8057" i="8" s="1"/>
  <c r="D2670" i="8" a="1"/>
  <c r="D2670" i="8" s="1"/>
  <c r="D3222" i="8" a="1"/>
  <c r="D3222" i="8" s="1"/>
  <c r="D2068" i="8" a="1"/>
  <c r="D2068" i="8" s="1"/>
  <c r="D2125" i="8" a="1"/>
  <c r="D2125" i="8" s="1"/>
  <c r="D6572" i="8" a="1"/>
  <c r="D6572" i="8" s="1"/>
  <c r="D4377" i="8" a="1"/>
  <c r="D4377" i="8" s="1"/>
  <c r="D4384" i="8" a="1"/>
  <c r="D4384" i="8" s="1"/>
  <c r="D5651" i="8" a="1"/>
  <c r="D5651" i="8" s="1"/>
  <c r="D3387" i="8" a="1"/>
  <c r="D3387" i="8" s="1"/>
  <c r="D2473" i="8" a="1"/>
  <c r="D2473" i="8" s="1"/>
  <c r="D653" i="8" a="1"/>
  <c r="D653" i="8" s="1"/>
  <c r="D5725" i="8" a="1"/>
  <c r="D5725" i="8" s="1"/>
  <c r="D5645" i="8" a="1"/>
  <c r="D5645" i="8" s="1"/>
  <c r="D3688" i="8" a="1"/>
  <c r="D3688" i="8" s="1"/>
  <c r="D1956" i="8" a="1"/>
  <c r="D1956" i="8" s="1"/>
  <c r="D5180" i="8" a="1"/>
  <c r="D5180" i="8" s="1"/>
  <c r="D2129" i="8" a="1"/>
  <c r="D2129" i="8" s="1"/>
  <c r="D2076" i="8" a="1"/>
  <c r="D2076" i="8" s="1"/>
  <c r="D2066" i="8" a="1"/>
  <c r="D2066" i="8" s="1"/>
  <c r="D2061" i="8" a="1"/>
  <c r="D2061" i="8" s="1"/>
  <c r="D2048" i="8" a="1"/>
  <c r="D2048" i="8" s="1"/>
  <c r="D6921" i="8" a="1"/>
  <c r="D6921" i="8" s="1"/>
  <c r="D5613" i="8" a="1"/>
  <c r="D5613" i="8" s="1"/>
  <c r="D7150" i="8" a="1"/>
  <c r="D7150" i="8" s="1"/>
  <c r="D7140" i="8" a="1"/>
  <c r="D7140" i="8" s="1"/>
  <c r="D845" i="8" a="1"/>
  <c r="D845" i="8" s="1"/>
  <c r="D4376" i="8" a="1"/>
  <c r="D4376" i="8" s="1"/>
  <c r="D5724" i="8" a="1"/>
  <c r="D5724" i="8" s="1"/>
  <c r="D8241" i="8" a="1"/>
  <c r="D8241" i="8" s="1"/>
  <c r="D8066" i="8" a="1"/>
  <c r="D8066" i="8" s="1"/>
  <c r="D1906" i="8" a="1"/>
  <c r="D1906" i="8" s="1"/>
  <c r="D4551" i="8" a="1"/>
  <c r="D4551" i="8" s="1"/>
  <c r="D4545" i="8" a="1"/>
  <c r="D4545" i="8" s="1"/>
  <c r="D8123" i="8" a="1"/>
  <c r="D8123" i="8" s="1"/>
  <c r="D8118" i="8" a="1"/>
  <c r="D8118" i="8" s="1"/>
  <c r="D2107" i="8" a="1"/>
  <c r="D2107" i="8" s="1"/>
  <c r="D2072" i="8" a="1"/>
  <c r="D2072" i="8" s="1"/>
  <c r="D6923" i="8" a="1"/>
  <c r="D6923" i="8" s="1"/>
  <c r="D3220" i="8" a="1"/>
  <c r="D3220" i="8" s="1"/>
  <c r="D5612" i="8" a="1"/>
  <c r="D5612" i="8" s="1"/>
  <c r="D4983" i="8" a="1"/>
  <c r="D4983" i="8" s="1"/>
  <c r="D2676" i="8" a="1"/>
  <c r="D2676" i="8" s="1"/>
  <c r="D6583" i="8" a="1"/>
  <c r="D6583" i="8" s="1"/>
  <c r="D8273" i="8" a="1"/>
  <c r="D8273" i="8" s="1"/>
  <c r="D8257" i="8" a="1"/>
  <c r="D8257" i="8" s="1"/>
  <c r="D8071" i="8" a="1"/>
  <c r="D8071" i="8" s="1"/>
  <c r="D2064" i="8" a="1"/>
  <c r="D2064" i="8" s="1"/>
  <c r="D2047" i="8" a="1"/>
  <c r="D2047" i="8" s="1"/>
  <c r="D3223" i="8" a="1"/>
  <c r="D3223" i="8" s="1"/>
  <c r="D3219" i="8" a="1"/>
  <c r="D3219" i="8" s="1"/>
  <c r="D853" i="8" a="1"/>
  <c r="D853" i="8" s="1"/>
  <c r="D848" i="8" a="1"/>
  <c r="D848" i="8" s="1"/>
  <c r="D5738" i="8" a="1"/>
  <c r="D5738" i="8" s="1"/>
  <c r="D5727" i="8" a="1"/>
  <c r="D5727" i="8" s="1"/>
  <c r="D8063" i="8" a="1"/>
  <c r="D8063" i="8" s="1"/>
  <c r="D2119" i="8" a="1"/>
  <c r="D2119" i="8" s="1"/>
  <c r="D2054" i="8" a="1"/>
  <c r="D2054" i="8" s="1"/>
  <c r="D2050" i="8" a="1"/>
  <c r="D2050" i="8" s="1"/>
  <c r="D6919" i="8" a="1"/>
  <c r="D6919" i="8" s="1"/>
  <c r="D4990" i="8" a="1"/>
  <c r="D4990" i="8" s="1"/>
  <c r="D2678" i="8" a="1"/>
  <c r="D2678" i="8" s="1"/>
  <c r="D7166" i="8" a="1"/>
  <c r="D7166" i="8" s="1"/>
  <c r="D7161" i="8" a="1"/>
  <c r="D7161" i="8" s="1"/>
  <c r="D7156" i="8" a="1"/>
  <c r="D7156" i="8" s="1"/>
  <c r="D7148" i="8" a="1"/>
  <c r="D7148" i="8" s="1"/>
  <c r="D7142" i="8" a="1"/>
  <c r="D7142" i="8" s="1"/>
  <c r="D6581" i="8" a="1"/>
  <c r="D6581" i="8" s="1"/>
  <c r="D8244" i="8" a="1"/>
  <c r="D8244" i="8" s="1"/>
  <c r="D8238" i="8" a="1"/>
  <c r="D8238" i="8" s="1"/>
  <c r="D8121" i="8" a="1"/>
  <c r="D8121" i="8" s="1"/>
  <c r="D3661" i="8" a="1"/>
  <c r="D3661" i="8" s="1"/>
  <c r="D2114" i="8" a="1"/>
  <c r="D2114" i="8" s="1"/>
  <c r="D2109" i="8" a="1"/>
  <c r="D2109" i="8" s="1"/>
  <c r="D2106" i="8" a="1"/>
  <c r="D2106" i="8" s="1"/>
  <c r="D2071" i="8" a="1"/>
  <c r="D2071" i="8" s="1"/>
  <c r="D2063" i="8" a="1"/>
  <c r="D2063" i="8" s="1"/>
  <c r="D2058" i="8" a="1"/>
  <c r="D2058" i="8" s="1"/>
  <c r="D2053" i="8" a="1"/>
  <c r="D2053" i="8" s="1"/>
  <c r="D3218" i="8" a="1"/>
  <c r="D3218" i="8" s="1"/>
  <c r="D4982" i="8" a="1"/>
  <c r="D4982" i="8" s="1"/>
  <c r="D2671" i="8" a="1"/>
  <c r="D2671" i="8" s="1"/>
  <c r="D7165" i="8" a="1"/>
  <c r="D7165" i="8" s="1"/>
  <c r="D852" i="8" a="1"/>
  <c r="D852" i="8" s="1"/>
  <c r="D4374" i="8" a="1"/>
  <c r="D4374" i="8" s="1"/>
  <c r="D6576" i="8" a="1"/>
  <c r="D6576" i="8" s="1"/>
  <c r="D8260" i="8" a="1"/>
  <c r="D8260" i="8" s="1"/>
  <c r="D8237" i="8" a="1"/>
  <c r="D8237" i="8" s="1"/>
  <c r="D658" i="8" a="1"/>
  <c r="D658" i="8" s="1"/>
  <c r="D6658" i="8" a="1"/>
  <c r="D6658" i="8" s="1"/>
  <c r="D2446" i="8" a="1"/>
  <c r="D2446" i="8" s="1"/>
  <c r="D5659" i="8" a="1"/>
  <c r="D5659" i="8" s="1"/>
  <c r="D3702" i="8" a="1"/>
  <c r="D3702" i="8" s="1"/>
  <c r="D3699" i="8" a="1"/>
  <c r="D3699" i="8" s="1"/>
  <c r="D5178" i="8" a="1"/>
  <c r="D5178" i="8" s="1"/>
  <c r="D2133" i="8" a="1"/>
  <c r="D2133" i="8" s="1"/>
  <c r="D2118" i="8" a="1"/>
  <c r="D2118" i="8" s="1"/>
  <c r="D2080" i="8" a="1"/>
  <c r="D2080" i="8" s="1"/>
  <c r="D2074" i="8" a="1"/>
  <c r="D2074" i="8" s="1"/>
  <c r="D4985" i="8" a="1"/>
  <c r="D4985" i="8" s="1"/>
  <c r="D2674" i="8" a="1"/>
  <c r="D2674" i="8" s="1"/>
  <c r="D7144" i="8" a="1"/>
  <c r="D7144" i="8" s="1"/>
  <c r="D7134" i="8" a="1"/>
  <c r="D7134" i="8" s="1"/>
  <c r="D3922" i="8" a="1"/>
  <c r="D3922" i="8" s="1"/>
  <c r="D5741" i="8" a="1"/>
  <c r="D5741" i="8" s="1"/>
  <c r="D8249" i="8" a="1"/>
  <c r="D8249" i="8" s="1"/>
  <c r="D8060" i="8" a="1"/>
  <c r="D8060" i="8" s="1"/>
  <c r="D4766" i="8" a="1"/>
  <c r="D4766" i="8" s="1"/>
  <c r="D1402" i="8" a="1"/>
  <c r="D1402" i="8" s="1"/>
  <c r="D7110" i="8" a="1"/>
  <c r="D7110" i="8" s="1"/>
  <c r="D7107" i="8" a="1"/>
  <c r="D7107" i="8" s="1"/>
  <c r="D7097" i="8" a="1"/>
  <c r="D7097" i="8" s="1"/>
  <c r="D7094" i="8" a="1"/>
  <c r="D7094" i="8" s="1"/>
  <c r="D4756" i="8" a="1"/>
  <c r="D4756" i="8" s="1"/>
  <c r="D3086" i="8" a="1"/>
  <c r="D3086" i="8" s="1"/>
  <c r="D3083" i="8" a="1"/>
  <c r="D3083" i="8" s="1"/>
  <c r="D3331" i="8" a="1"/>
  <c r="D3331" i="8" s="1"/>
  <c r="D4211" i="8" a="1"/>
  <c r="D4211" i="8" s="1"/>
  <c r="D1885" i="8" a="1"/>
  <c r="D1885" i="8" s="1"/>
  <c r="D3413" i="8" a="1"/>
  <c r="D3413" i="8" s="1"/>
  <c r="D1690" i="8" a="1"/>
  <c r="D1690" i="8" s="1"/>
  <c r="D6040" i="8" a="1"/>
  <c r="D6040" i="8" s="1"/>
  <c r="D5732" i="8" a="1"/>
  <c r="D5732" i="8" s="1"/>
  <c r="D8252" i="8" a="1"/>
  <c r="D8252" i="8" s="1"/>
  <c r="D8245" i="8" a="1"/>
  <c r="D8245" i="8" s="1"/>
  <c r="D8052" i="8" a="1"/>
  <c r="D8052" i="8" s="1"/>
  <c r="D8038" i="8" a="1"/>
  <c r="D8038" i="8" s="1"/>
  <c r="D8034" i="8" a="1"/>
  <c r="D8034" i="8" s="1"/>
  <c r="D6111" i="8" a="1"/>
  <c r="D6111" i="8" s="1"/>
  <c r="D6104" i="8" a="1"/>
  <c r="D6104" i="8" s="1"/>
  <c r="D6100" i="8" a="1"/>
  <c r="D6100" i="8" s="1"/>
  <c r="D6094" i="8" a="1"/>
  <c r="D6094" i="8" s="1"/>
  <c r="D6080" i="8" a="1"/>
  <c r="D6080" i="8" s="1"/>
  <c r="D4765" i="8" a="1"/>
  <c r="D4765" i="8" s="1"/>
  <c r="D3694" i="8" a="1"/>
  <c r="D3694" i="8" s="1"/>
  <c r="D4567" i="8" a="1"/>
  <c r="D4567" i="8" s="1"/>
  <c r="D2117" i="8" a="1"/>
  <c r="D2117" i="8" s="1"/>
  <c r="D2060" i="8" a="1"/>
  <c r="D2060" i="8" s="1"/>
  <c r="D7160" i="8" a="1"/>
  <c r="D7160" i="8" s="1"/>
  <c r="D3921" i="8" a="1"/>
  <c r="D3921" i="8" s="1"/>
  <c r="D4366" i="8" a="1"/>
  <c r="D4366" i="8" s="1"/>
  <c r="D5735" i="8" a="1"/>
  <c r="D5735" i="8" s="1"/>
  <c r="D8262" i="8" a="1"/>
  <c r="D8262" i="8" s="1"/>
  <c r="D8258" i="8" a="1"/>
  <c r="D8258" i="8" s="1"/>
  <c r="D8248" i="8" a="1"/>
  <c r="D8248" i="8" s="1"/>
  <c r="D8065" i="8" a="1"/>
  <c r="D8065" i="8" s="1"/>
  <c r="D8062" i="8" a="1"/>
  <c r="D8062" i="8" s="1"/>
  <c r="D8059" i="8" a="1"/>
  <c r="D8059" i="8" s="1"/>
  <c r="D8055" i="8" a="1"/>
  <c r="D8055" i="8" s="1"/>
  <c r="D8045" i="8" a="1"/>
  <c r="D8045" i="8" s="1"/>
  <c r="D6086" i="8" a="1"/>
  <c r="D6086" i="8" s="1"/>
  <c r="D2235" i="8" a="1"/>
  <c r="D2235" i="8" s="1"/>
  <c r="D1401" i="8" a="1"/>
  <c r="D1401" i="8" s="1"/>
  <c r="D6798" i="8" a="1"/>
  <c r="D6798" i="8" s="1"/>
  <c r="D6470" i="8" a="1"/>
  <c r="D6470" i="8" s="1"/>
  <c r="D7128" i="8" a="1"/>
  <c r="D7128" i="8" s="1"/>
  <c r="D7112" i="8" a="1"/>
  <c r="D7112" i="8" s="1"/>
  <c r="D7096" i="8" a="1"/>
  <c r="D7096" i="8" s="1"/>
  <c r="D3085" i="8" a="1"/>
  <c r="D3085" i="8" s="1"/>
  <c r="D1884" i="8" a="1"/>
  <c r="D1884" i="8" s="1"/>
  <c r="D7685" i="8" a="1"/>
  <c r="D7685" i="8" s="1"/>
  <c r="D4381" i="8" a="1"/>
  <c r="D4381" i="8" s="1"/>
  <c r="D6569" i="8" a="1"/>
  <c r="D6569" i="8" s="1"/>
  <c r="D6565" i="8" a="1"/>
  <c r="D6565" i="8" s="1"/>
  <c r="D8272" i="8" a="1"/>
  <c r="D8272" i="8" s="1"/>
  <c r="D8269" i="8" a="1"/>
  <c r="D8269" i="8" s="1"/>
  <c r="D8265" i="8" a="1"/>
  <c r="D8265" i="8" s="1"/>
  <c r="D8251" i="8" a="1"/>
  <c r="D8251" i="8" s="1"/>
  <c r="D8058" i="8" a="1"/>
  <c r="D8058" i="8" s="1"/>
  <c r="D8051" i="8" a="1"/>
  <c r="D8051" i="8" s="1"/>
  <c r="D6103" i="8" a="1"/>
  <c r="D6103" i="8" s="1"/>
  <c r="D6099" i="8" a="1"/>
  <c r="D6099" i="8" s="1"/>
  <c r="D6085" i="8" a="1"/>
  <c r="D6085" i="8" s="1"/>
  <c r="D6079" i="8" a="1"/>
  <c r="D6079" i="8" s="1"/>
  <c r="D6075" i="8" a="1"/>
  <c r="D6075" i="8" s="1"/>
  <c r="D6072" i="8" a="1"/>
  <c r="D6072" i="8" s="1"/>
  <c r="D2252" i="8" a="1"/>
  <c r="D2252" i="8" s="1"/>
  <c r="D2246" i="8" a="1"/>
  <c r="D2246" i="8" s="1"/>
  <c r="D2242" i="8" a="1"/>
  <c r="D2242" i="8" s="1"/>
  <c r="D2232" i="8" a="1"/>
  <c r="D2232" i="8" s="1"/>
  <c r="D6795" i="8" a="1"/>
  <c r="D6795" i="8" s="1"/>
  <c r="D6786" i="8" a="1"/>
  <c r="D6786" i="8" s="1"/>
  <c r="D7116" i="8" a="1"/>
  <c r="D7116" i="8" s="1"/>
  <c r="D7100" i="8" a="1"/>
  <c r="D7100" i="8" s="1"/>
  <c r="D4219" i="8" a="1"/>
  <c r="D4219" i="8" s="1"/>
  <c r="D7762" i="8" a="1"/>
  <c r="D7762" i="8" s="1"/>
  <c r="D6037" i="8" a="1"/>
  <c r="D6037" i="8" s="1"/>
  <c r="D3346" i="8" a="1"/>
  <c r="D3346" i="8" s="1"/>
  <c r="D6580" i="8" a="1"/>
  <c r="D6580" i="8" s="1"/>
  <c r="D847" i="8" a="1"/>
  <c r="D847" i="8" s="1"/>
  <c r="D6790" i="8" a="1"/>
  <c r="D6790" i="8" s="1"/>
  <c r="D5393" i="8" a="1"/>
  <c r="D5393" i="8" s="1"/>
  <c r="D7759" i="8" a="1"/>
  <c r="D7759" i="8" s="1"/>
  <c r="D1890" i="8" a="1"/>
  <c r="D1890" i="8" s="1"/>
  <c r="D7136" i="8" a="1"/>
  <c r="D7136" i="8" s="1"/>
  <c r="D4365" i="8" a="1"/>
  <c r="D4365" i="8" s="1"/>
  <c r="D5734" i="8" a="1"/>
  <c r="D5734" i="8" s="1"/>
  <c r="D8268" i="8" a="1"/>
  <c r="D8268" i="8" s="1"/>
  <c r="D8261" i="8" a="1"/>
  <c r="D8261" i="8" s="1"/>
  <c r="D8068" i="8" a="1"/>
  <c r="D8068" i="8" s="1"/>
  <c r="D8064" i="8" a="1"/>
  <c r="D8064" i="8" s="1"/>
  <c r="D8054" i="8" a="1"/>
  <c r="D8054" i="8" s="1"/>
  <c r="D8037" i="8" a="1"/>
  <c r="D8037" i="8" s="1"/>
  <c r="D8033" i="8" a="1"/>
  <c r="D8033" i="8" s="1"/>
  <c r="D6113" i="8" a="1"/>
  <c r="D6113" i="8" s="1"/>
  <c r="D6110" i="8" a="1"/>
  <c r="D6110" i="8" s="1"/>
  <c r="D6106" i="8" a="1"/>
  <c r="D6106" i="8" s="1"/>
  <c r="D6096" i="8" a="1"/>
  <c r="D6096" i="8" s="1"/>
  <c r="D2245" i="8" a="1"/>
  <c r="D2245" i="8" s="1"/>
  <c r="D2238" i="8" a="1"/>
  <c r="D2238" i="8" s="1"/>
  <c r="D5392" i="8" a="1"/>
  <c r="D5392" i="8" s="1"/>
  <c r="D6801" i="8" a="1"/>
  <c r="D6801" i="8" s="1"/>
  <c r="D6785" i="8" a="1"/>
  <c r="D6785" i="8" s="1"/>
  <c r="D7131" i="8" a="1"/>
  <c r="D7131" i="8" s="1"/>
  <c r="D7115" i="8" a="1"/>
  <c r="D7115" i="8" s="1"/>
  <c r="D7099" i="8" a="1"/>
  <c r="D7099" i="8" s="1"/>
  <c r="D7684" i="8" a="1"/>
  <c r="D7684" i="8" s="1"/>
  <c r="D6102" i="8" a="1"/>
  <c r="D6102" i="8" s="1"/>
  <c r="D3084" i="8" a="1"/>
  <c r="D3084" i="8" s="1"/>
  <c r="D3332" i="8" a="1"/>
  <c r="D3332" i="8" s="1"/>
  <c r="D3322" i="8" a="1"/>
  <c r="D3322" i="8" s="1"/>
  <c r="D4218" i="8" a="1"/>
  <c r="D4218" i="8" s="1"/>
  <c r="D7677" i="8" a="1"/>
  <c r="D7677" i="8" s="1"/>
  <c r="D8650" i="8" a="1"/>
  <c r="D8650" i="8" s="1"/>
  <c r="D7761" i="8" a="1"/>
  <c r="D7761" i="8" s="1"/>
  <c r="D7913" i="8" a="1"/>
  <c r="D7913" i="8" s="1"/>
  <c r="D8267" i="8" a="1"/>
  <c r="D8267" i="8" s="1"/>
  <c r="D8074" i="8" a="1"/>
  <c r="D8074" i="8" s="1"/>
  <c r="D8067" i="8" a="1"/>
  <c r="D8067" i="8" s="1"/>
  <c r="D8036" i="8" a="1"/>
  <c r="D8036" i="8" s="1"/>
  <c r="D6105" i="8" a="1"/>
  <c r="D6105" i="8" s="1"/>
  <c r="D6101" i="8" a="1"/>
  <c r="D6101" i="8" s="1"/>
  <c r="D6098" i="8" a="1"/>
  <c r="D6098" i="8" s="1"/>
  <c r="D6095" i="8" a="1"/>
  <c r="D6095" i="8" s="1"/>
  <c r="D6091" i="8" a="1"/>
  <c r="D6091" i="8" s="1"/>
  <c r="D6088" i="8" a="1"/>
  <c r="D6088" i="8" s="1"/>
  <c r="D6078" i="8" a="1"/>
  <c r="D6078" i="8" s="1"/>
  <c r="D6074" i="8" a="1"/>
  <c r="D6074" i="8" s="1"/>
  <c r="D2248" i="8" a="1"/>
  <c r="D2248" i="8" s="1"/>
  <c r="D2244" i="8" a="1"/>
  <c r="D2244" i="8" s="1"/>
  <c r="D5395" i="8" a="1"/>
  <c r="D5395" i="8" s="1"/>
  <c r="D5391" i="8" a="1"/>
  <c r="D5391" i="8" s="1"/>
  <c r="D6789" i="8" a="1"/>
  <c r="D6789" i="8" s="1"/>
  <c r="D1893" i="8" a="1"/>
  <c r="D1893" i="8" s="1"/>
  <c r="D7119" i="8" a="1"/>
  <c r="D7119" i="8" s="1"/>
  <c r="D7103" i="8" a="1"/>
  <c r="D7103" i="8" s="1"/>
  <c r="D7754" i="8" a="1"/>
  <c r="D7754" i="8" s="1"/>
  <c r="D7912" i="8" a="1"/>
  <c r="D7912" i="8" s="1"/>
  <c r="D5183" i="8" a="1"/>
  <c r="D5183" i="8" s="1"/>
  <c r="D4548" i="8" a="1"/>
  <c r="D4548" i="8" s="1"/>
  <c r="D2130" i="8" a="1"/>
  <c r="D2130" i="8" s="1"/>
  <c r="D2073" i="8" a="1"/>
  <c r="D2073" i="8" s="1"/>
  <c r="D6920" i="8" a="1"/>
  <c r="D6920" i="8" s="1"/>
  <c r="D2675" i="8" a="1"/>
  <c r="D2675" i="8" s="1"/>
  <c r="D7141" i="8" a="1"/>
  <c r="D7141" i="8" s="1"/>
  <c r="D844" i="8" a="1"/>
  <c r="D844" i="8" s="1"/>
  <c r="D4373" i="8" a="1"/>
  <c r="D4373" i="8" s="1"/>
  <c r="D6577" i="8" a="1"/>
  <c r="D6577" i="8" s="1"/>
  <c r="D5726" i="8" a="1"/>
  <c r="D5726" i="8" s="1"/>
  <c r="D8070" i="8" a="1"/>
  <c r="D8070" i="8" s="1"/>
  <c r="D8049" i="8" a="1"/>
  <c r="D8049" i="8" s="1"/>
  <c r="D8043" i="8" a="1"/>
  <c r="D8043" i="8" s="1"/>
  <c r="D8039" i="8" a="1"/>
  <c r="D8039" i="8" s="1"/>
  <c r="D6112" i="8" a="1"/>
  <c r="D6112" i="8" s="1"/>
  <c r="D6077" i="8" a="1"/>
  <c r="D6077" i="8" s="1"/>
  <c r="D2254" i="8" a="1"/>
  <c r="D2254" i="8" s="1"/>
  <c r="D1399" i="8" a="1"/>
  <c r="D1399" i="8" s="1"/>
  <c r="D5401" i="8" a="1"/>
  <c r="D5401" i="8" s="1"/>
  <c r="D6788" i="8" a="1"/>
  <c r="D6788" i="8" s="1"/>
  <c r="D1892" i="8" a="1"/>
  <c r="D1892" i="8" s="1"/>
  <c r="D7118" i="8" a="1"/>
  <c r="D7118" i="8" s="1"/>
  <c r="D7102" i="8" a="1"/>
  <c r="D7102" i="8" s="1"/>
  <c r="D3091" i="8" a="1"/>
  <c r="D3091" i="8" s="1"/>
  <c r="D6467" i="8" a="1"/>
  <c r="D6467" i="8" s="1"/>
  <c r="D7125" i="8" a="1"/>
  <c r="D7125" i="8" s="1"/>
  <c r="D7109" i="8" a="1"/>
  <c r="D7109" i="8" s="1"/>
  <c r="D7093" i="8" a="1"/>
  <c r="D7093" i="8" s="1"/>
  <c r="D3333" i="8" a="1"/>
  <c r="D3333" i="8" s="1"/>
  <c r="D4217" i="8" a="1"/>
  <c r="D4217" i="8" s="1"/>
  <c r="D7686" i="8" a="1"/>
  <c r="D7686" i="8" s="1"/>
  <c r="D8648" i="8" a="1"/>
  <c r="D8648" i="8" s="1"/>
  <c r="D3414" i="8" a="1"/>
  <c r="D3414" i="8" s="1"/>
  <c r="D7757" i="8" a="1"/>
  <c r="D7757" i="8" s="1"/>
  <c r="D7910" i="8" a="1"/>
  <c r="D7910" i="8" s="1"/>
  <c r="D7907" i="8" a="1"/>
  <c r="D7907" i="8" s="1"/>
  <c r="D6032" i="8" a="1"/>
  <c r="D6032" i="8" s="1"/>
  <c r="D2761" i="8" a="1"/>
  <c r="D2761" i="8" s="1"/>
  <c r="D2757" i="8" a="1"/>
  <c r="D2757" i="8" s="1"/>
  <c r="D637" i="8" a="1"/>
  <c r="D637" i="8" s="1"/>
  <c r="D3817" i="8" a="1"/>
  <c r="D3817" i="8" s="1"/>
  <c r="D1745" i="8" a="1"/>
  <c r="D1745" i="8" s="1"/>
  <c r="D1741" i="8" a="1"/>
  <c r="D1741" i="8" s="1"/>
  <c r="D836" i="8" a="1"/>
  <c r="D836" i="8" s="1"/>
  <c r="D2169" i="8" a="1"/>
  <c r="D2169" i="8" s="1"/>
  <c r="D1169" i="8" a="1"/>
  <c r="D1169" i="8" s="1"/>
  <c r="D1314" i="8" a="1"/>
  <c r="D1314" i="8" s="1"/>
  <c r="D1310" i="8" a="1"/>
  <c r="D1310" i="8" s="1"/>
  <c r="D3469" i="8" a="1"/>
  <c r="D3469" i="8" s="1"/>
  <c r="D3163" i="8" a="1"/>
  <c r="D3163" i="8" s="1"/>
  <c r="D831" i="8" a="1"/>
  <c r="D831" i="8" s="1"/>
  <c r="D7713" i="8" a="1"/>
  <c r="D7713" i="8" s="1"/>
  <c r="D7709" i="8" a="1"/>
  <c r="D7709" i="8" s="1"/>
  <c r="D8025" i="8" a="1"/>
  <c r="D8025" i="8" s="1"/>
  <c r="D1672" i="8" a="1"/>
  <c r="D1672" i="8" s="1"/>
  <c r="D810" i="8" a="1"/>
  <c r="D810" i="8" s="1"/>
  <c r="D1676" i="8" a="1"/>
  <c r="D1676" i="8" s="1"/>
  <c r="D3323" i="8" a="1"/>
  <c r="D3323" i="8" s="1"/>
  <c r="D1887" i="8" a="1"/>
  <c r="D1887" i="8" s="1"/>
  <c r="D7679" i="8" a="1"/>
  <c r="D7679" i="8" s="1"/>
  <c r="D8654" i="8" a="1"/>
  <c r="D8654" i="8" s="1"/>
  <c r="D1659" i="8" a="1"/>
  <c r="D1659" i="8" s="1"/>
  <c r="D3420" i="8" a="1"/>
  <c r="D3420" i="8" s="1"/>
  <c r="D7766" i="8" a="1"/>
  <c r="D7766" i="8" s="1"/>
  <c r="D7763" i="8" a="1"/>
  <c r="D7763" i="8" s="1"/>
  <c r="D1696" i="8" a="1"/>
  <c r="D1696" i="8" s="1"/>
  <c r="D1693" i="8" a="1"/>
  <c r="D1693" i="8" s="1"/>
  <c r="D6039" i="8" a="1"/>
  <c r="D6039" i="8" s="1"/>
  <c r="D6036" i="8" a="1"/>
  <c r="D6036" i="8" s="1"/>
  <c r="D2771" i="8" a="1"/>
  <c r="D2771" i="8" s="1"/>
  <c r="D2749" i="8" a="1"/>
  <c r="D2749" i="8" s="1"/>
  <c r="D644" i="8" a="1"/>
  <c r="D644" i="8" s="1"/>
  <c r="D1685" i="8" a="1"/>
  <c r="D1685" i="8" s="1"/>
  <c r="D1733" i="8" a="1"/>
  <c r="D1733" i="8" s="1"/>
  <c r="D1309" i="8" a="1"/>
  <c r="D1309" i="8" s="1"/>
  <c r="D1393" i="8" a="1"/>
  <c r="D1393" i="8" s="1"/>
  <c r="D4082" i="8" a="1"/>
  <c r="D4082" i="8" s="1"/>
  <c r="D7712" i="8" a="1"/>
  <c r="D7712" i="8" s="1"/>
  <c r="D1677" i="8" a="1"/>
  <c r="D1677" i="8" s="1"/>
  <c r="D5934" i="8" a="1"/>
  <c r="D5934" i="8" s="1"/>
  <c r="D1692" i="8" a="1"/>
  <c r="D1692" i="8" s="1"/>
  <c r="D1689" i="8" a="1"/>
  <c r="D1689" i="8" s="1"/>
  <c r="D7906" i="8" a="1"/>
  <c r="D7906" i="8" s="1"/>
  <c r="D6035" i="8" a="1"/>
  <c r="D6035" i="8" s="1"/>
  <c r="D6031" i="8" a="1"/>
  <c r="D6031" i="8" s="1"/>
  <c r="D2770" i="8" a="1"/>
  <c r="D2770" i="8" s="1"/>
  <c r="D2767" i="8" a="1"/>
  <c r="D2767" i="8" s="1"/>
  <c r="D2760" i="8" a="1"/>
  <c r="D2760" i="8" s="1"/>
  <c r="D6462" i="8" a="1"/>
  <c r="D6462" i="8" s="1"/>
  <c r="D7120" i="8" a="1"/>
  <c r="D7120" i="8" s="1"/>
  <c r="D7104" i="8" a="1"/>
  <c r="D7104" i="8" s="1"/>
  <c r="D3093" i="8" a="1"/>
  <c r="D3093" i="8" s="1"/>
  <c r="D3328" i="8" a="1"/>
  <c r="D3328" i="8" s="1"/>
  <c r="D4212" i="8" a="1"/>
  <c r="D4212" i="8" s="1"/>
  <c r="D7681" i="8" a="1"/>
  <c r="D7681" i="8" s="1"/>
  <c r="D8643" i="8" a="1"/>
  <c r="D8643" i="8" s="1"/>
  <c r="D3409" i="8" a="1"/>
  <c r="D3409" i="8" s="1"/>
  <c r="D1698" i="8" a="1"/>
  <c r="D1698" i="8" s="1"/>
  <c r="D7909" i="8" a="1"/>
  <c r="D7909" i="8" s="1"/>
  <c r="D2774" i="8" a="1"/>
  <c r="D2774" i="8" s="1"/>
  <c r="D2756" i="8" a="1"/>
  <c r="D2756" i="8" s="1"/>
  <c r="D2752" i="8" a="1"/>
  <c r="D2752" i="8" s="1"/>
  <c r="D3408" i="8" a="1"/>
  <c r="D3408" i="8" s="1"/>
  <c r="D1688" i="8" a="1"/>
  <c r="D1688" i="8" s="1"/>
  <c r="D1336" i="8" a="1"/>
  <c r="D1336" i="8" s="1"/>
  <c r="D839" i="8" a="1"/>
  <c r="D839" i="8" s="1"/>
  <c r="D2162" i="8" a="1"/>
  <c r="D2162" i="8" s="1"/>
  <c r="D1327" i="8" a="1"/>
  <c r="D1327" i="8" s="1"/>
  <c r="D1317" i="8" a="1"/>
  <c r="D1317" i="8" s="1"/>
  <c r="D1387" i="8" a="1"/>
  <c r="D1387" i="8" s="1"/>
  <c r="D3162" i="8" a="1"/>
  <c r="D3162" i="8" s="1"/>
  <c r="D7702" i="8" a="1"/>
  <c r="D7702" i="8" s="1"/>
  <c r="D7698" i="8" a="1"/>
  <c r="D7698" i="8" s="1"/>
  <c r="D1681" i="8" a="1"/>
  <c r="D1681" i="8" s="1"/>
  <c r="D3325" i="8" a="1"/>
  <c r="D3325" i="8" s="1"/>
  <c r="D1889" i="8" a="1"/>
  <c r="D1889" i="8" s="1"/>
  <c r="D7678" i="8" a="1"/>
  <c r="D7678" i="8" s="1"/>
  <c r="D1658" i="8" a="1"/>
  <c r="D1658" i="8" s="1"/>
  <c r="D7765" i="8" a="1"/>
  <c r="D7765" i="8" s="1"/>
  <c r="D1695" i="8" a="1"/>
  <c r="D1695" i="8" s="1"/>
  <c r="D6034" i="8" a="1"/>
  <c r="D6034" i="8" s="1"/>
  <c r="D2773" i="8" a="1"/>
  <c r="D2773" i="8" s="1"/>
  <c r="D2755" i="8" a="1"/>
  <c r="D2755" i="8" s="1"/>
  <c r="D3407" i="8" a="1"/>
  <c r="D3407" i="8" s="1"/>
  <c r="D643" i="8" a="1"/>
  <c r="D643" i="8" s="1"/>
  <c r="D639" i="8" a="1"/>
  <c r="D639" i="8" s="1"/>
  <c r="D3815" i="8" a="1"/>
  <c r="D3815" i="8" s="1"/>
  <c r="D1335" i="8" a="1"/>
  <c r="D1335" i="8" s="1"/>
  <c r="D1331" i="8" a="1"/>
  <c r="D1331" i="8" s="1"/>
  <c r="D1747" i="8" a="1"/>
  <c r="D1747" i="8" s="1"/>
  <c r="D1739" i="8" a="1"/>
  <c r="D1739" i="8" s="1"/>
  <c r="D5897" i="8" a="1"/>
  <c r="D5897" i="8" s="1"/>
  <c r="D6516" i="8" a="1"/>
  <c r="D6516" i="8" s="1"/>
  <c r="D6512" i="8" a="1"/>
  <c r="D6512" i="8" s="1"/>
  <c r="D838" i="8" a="1"/>
  <c r="D838" i="8" s="1"/>
  <c r="D1326" i="8" a="1"/>
  <c r="D1326" i="8" s="1"/>
  <c r="D1322" i="8" a="1"/>
  <c r="D1322" i="8" s="1"/>
  <c r="D3467" i="8" a="1"/>
  <c r="D3467" i="8" s="1"/>
  <c r="D4085" i="8" a="1"/>
  <c r="D4085" i="8" s="1"/>
  <c r="D3161" i="8" a="1"/>
  <c r="D3161" i="8" s="1"/>
  <c r="D824" i="8" a="1"/>
  <c r="D824" i="8" s="1"/>
  <c r="D7701" i="8" a="1"/>
  <c r="D7701" i="8" s="1"/>
  <c r="D8029" i="8" a="1"/>
  <c r="D8029" i="8" s="1"/>
  <c r="D1670" i="8" a="1"/>
  <c r="D1670" i="8" s="1"/>
  <c r="D4617" i="8" a="1"/>
  <c r="D4617" i="8" s="1"/>
  <c r="D3418" i="8" a="1"/>
  <c r="D3418" i="8" s="1"/>
  <c r="D3415" i="8" a="1"/>
  <c r="D3415" i="8" s="1"/>
  <c r="D3412" i="8" a="1"/>
  <c r="D3412" i="8" s="1"/>
  <c r="D7758" i="8" a="1"/>
  <c r="D7758" i="8" s="1"/>
  <c r="D7915" i="8" a="1"/>
  <c r="D7915" i="8" s="1"/>
  <c r="D6041" i="8" a="1"/>
  <c r="D6041" i="8" s="1"/>
  <c r="D2769" i="8" a="1"/>
  <c r="D2769" i="8" s="1"/>
  <c r="D2766" i="8" a="1"/>
  <c r="D2766" i="8" s="1"/>
  <c r="D2759" i="8" a="1"/>
  <c r="D2759" i="8" s="1"/>
  <c r="D2747" i="8" a="1"/>
  <c r="D2747" i="8" s="1"/>
  <c r="D638" i="8" a="1"/>
  <c r="D638" i="8" s="1"/>
  <c r="D3819" i="8" a="1"/>
  <c r="D3819" i="8" s="1"/>
  <c r="D1683" i="8" a="1"/>
  <c r="D1683" i="8" s="1"/>
  <c r="D1746" i="8" a="1"/>
  <c r="D1746" i="8" s="1"/>
  <c r="D1743" i="8" a="1"/>
  <c r="D1743" i="8" s="1"/>
  <c r="D1731" i="8" a="1"/>
  <c r="D1731" i="8" s="1"/>
  <c r="D6511" i="8" a="1"/>
  <c r="D6511" i="8" s="1"/>
  <c r="D2170" i="8" a="1"/>
  <c r="D2170" i="8" s="1"/>
  <c r="D1325" i="8" a="1"/>
  <c r="D1325" i="8" s="1"/>
  <c r="D1307" i="8" a="1"/>
  <c r="D1307" i="8" s="1"/>
  <c r="D6505" i="8" a="1"/>
  <c r="D6505" i="8" s="1"/>
  <c r="D3166" i="8" a="1"/>
  <c r="D3166" i="8" s="1"/>
  <c r="D829" i="8" a="1"/>
  <c r="D829" i="8" s="1"/>
  <c r="D7710" i="8" a="1"/>
  <c r="D7710" i="8" s="1"/>
  <c r="D7706" i="8" a="1"/>
  <c r="D7706" i="8" s="1"/>
  <c r="D8028" i="8" a="1"/>
  <c r="D8028" i="8" s="1"/>
  <c r="D7914" i="8" a="1"/>
  <c r="D7914" i="8" s="1"/>
  <c r="D7908" i="8" a="1"/>
  <c r="D7908" i="8" s="1"/>
  <c r="D2765" i="8" a="1"/>
  <c r="D2765" i="8" s="1"/>
  <c r="D2754" i="8" a="1"/>
  <c r="D2754" i="8" s="1"/>
  <c r="D2751" i="8" a="1"/>
  <c r="D2751" i="8" s="1"/>
  <c r="D1701" i="8" a="1"/>
  <c r="D1701" i="8" s="1"/>
  <c r="D642" i="8" a="1"/>
  <c r="D642" i="8" s="1"/>
  <c r="D3814" i="8" a="1"/>
  <c r="D3814" i="8" s="1"/>
  <c r="D1687" i="8" a="1"/>
  <c r="D1687" i="8" s="1"/>
  <c r="D1339" i="8" a="1"/>
  <c r="D1339" i="8" s="1"/>
  <c r="D1735" i="8" a="1"/>
  <c r="D1735" i="8" s="1"/>
  <c r="D843" i="8" a="1"/>
  <c r="D843" i="8" s="1"/>
  <c r="D6510" i="8" a="1"/>
  <c r="D6510" i="8" s="1"/>
  <c r="D2165" i="8" a="1"/>
  <c r="D2165" i="8" s="1"/>
  <c r="D2161" i="8" a="1"/>
  <c r="D2161" i="8" s="1"/>
  <c r="D1320" i="8" a="1"/>
  <c r="D1320" i="8" s="1"/>
  <c r="D1306" i="8" a="1"/>
  <c r="D1306" i="8" s="1"/>
  <c r="D1390" i="8" a="1"/>
  <c r="D1390" i="8" s="1"/>
  <c r="D3165" i="8" a="1"/>
  <c r="D3165" i="8" s="1"/>
  <c r="D832" i="8" a="1"/>
  <c r="D832" i="8" s="1"/>
  <c r="D4615" i="8" a="1"/>
  <c r="D4615" i="8" s="1"/>
  <c r="D4608" i="8" a="1"/>
  <c r="D4608" i="8" s="1"/>
  <c r="D3466" i="8" a="1"/>
  <c r="D3466" i="8" s="1"/>
  <c r="D1385" i="8" a="1"/>
  <c r="D1385" i="8" s="1"/>
  <c r="D3164" i="8" a="1"/>
  <c r="D3164" i="8" s="1"/>
  <c r="D827" i="8" a="1"/>
  <c r="D827" i="8" s="1"/>
  <c r="D7704" i="8" a="1"/>
  <c r="D7704" i="8" s="1"/>
  <c r="D1678" i="8" a="1"/>
  <c r="D1678" i="8" s="1"/>
  <c r="D1673" i="8" a="1"/>
  <c r="D1673" i="8" s="1"/>
  <c r="D1668" i="8" a="1"/>
  <c r="D1668" i="8" s="1"/>
  <c r="D1664" i="8" a="1"/>
  <c r="D1664" i="8" s="1"/>
  <c r="D1195" i="8" a="1"/>
  <c r="D1195" i="8" s="1"/>
  <c r="D8026" i="8" a="1"/>
  <c r="D8026" i="8" s="1"/>
  <c r="D1662" i="8" a="1"/>
  <c r="D1662" i="8" s="1"/>
  <c r="D6514" i="8" a="1"/>
  <c r="D6514" i="8" s="1"/>
  <c r="D1318" i="8" a="1"/>
  <c r="D1318" i="8" s="1"/>
  <c r="D1312" i="8" a="1"/>
  <c r="D1312" i="8" s="1"/>
  <c r="D6506" i="8" a="1"/>
  <c r="D6506" i="8" s="1"/>
  <c r="D1669" i="8" a="1"/>
  <c r="D1669" i="8" s="1"/>
  <c r="D1663" i="8" a="1"/>
  <c r="D1663" i="8" s="1"/>
  <c r="D4614" i="8" a="1"/>
  <c r="D4614" i="8" s="1"/>
  <c r="D1179" i="8" a="1"/>
  <c r="D1179" i="8" s="1"/>
  <c r="D4645" i="8" a="1"/>
  <c r="D4645" i="8" s="1"/>
  <c r="D4640" i="8" a="1"/>
  <c r="D4640" i="8" s="1"/>
  <c r="D4637" i="8" a="1"/>
  <c r="D4637" i="8" s="1"/>
  <c r="D8158" i="8" a="1"/>
  <c r="D8158" i="8" s="1"/>
  <c r="D5939" i="8" a="1"/>
  <c r="D5939" i="8" s="1"/>
  <c r="D5935" i="8" a="1"/>
  <c r="D5935" i="8" s="1"/>
  <c r="D5931" i="8" a="1"/>
  <c r="D5931" i="8" s="1"/>
  <c r="D5927" i="8" a="1"/>
  <c r="D5927" i="8" s="1"/>
  <c r="D3238" i="8" a="1"/>
  <c r="D3238" i="8" s="1"/>
  <c r="D1197" i="8" a="1"/>
  <c r="D1197" i="8" s="1"/>
  <c r="D1193" i="8" a="1"/>
  <c r="D1193" i="8" s="1"/>
  <c r="D1186" i="8" a="1"/>
  <c r="D1186" i="8" s="1"/>
  <c r="D5240" i="8" a="1"/>
  <c r="D5240" i="8" s="1"/>
  <c r="D5236" i="8" a="1"/>
  <c r="D5236" i="8" s="1"/>
  <c r="D4653" i="8" a="1"/>
  <c r="D4653" i="8" s="1"/>
  <c r="D4648" i="8" a="1"/>
  <c r="D4648" i="8" s="1"/>
  <c r="D4628" i="8" a="1"/>
  <c r="D4628" i="8" s="1"/>
  <c r="D8161" i="8" a="1"/>
  <c r="D8161" i="8" s="1"/>
  <c r="D8148" i="8" a="1"/>
  <c r="D8148" i="8" s="1"/>
  <c r="D8142" i="8" a="1"/>
  <c r="D8142" i="8" s="1"/>
  <c r="D7946" i="8" a="1"/>
  <c r="D7946" i="8" s="1"/>
  <c r="D645" i="8" a="1"/>
  <c r="D645" i="8" s="1"/>
  <c r="D1392" i="8" a="1"/>
  <c r="D1392" i="8" s="1"/>
  <c r="D1389" i="8" a="1"/>
  <c r="D1389" i="8" s="1"/>
  <c r="D1386" i="8" a="1"/>
  <c r="D1386" i="8" s="1"/>
  <c r="D4083" i="8" a="1"/>
  <c r="D4083" i="8" s="1"/>
  <c r="D7703" i="8" a="1"/>
  <c r="D7703" i="8" s="1"/>
  <c r="D812" i="8" a="1"/>
  <c r="D812" i="8" s="1"/>
  <c r="D4616" i="8" a="1"/>
  <c r="D4616" i="8" s="1"/>
  <c r="D1181" i="8" a="1"/>
  <c r="D1181" i="8" s="1"/>
  <c r="D5235" i="8" a="1"/>
  <c r="D5235" i="8" s="1"/>
  <c r="D8615" i="8" a="1"/>
  <c r="D8615" i="8" s="1"/>
  <c r="D5938" i="8" a="1"/>
  <c r="D5938" i="8" s="1"/>
  <c r="D5930" i="8" a="1"/>
  <c r="D5930" i="8" s="1"/>
  <c r="D5926" i="8" a="1"/>
  <c r="D5926" i="8" s="1"/>
  <c r="D815" i="8" a="1"/>
  <c r="D815" i="8" s="1"/>
  <c r="D4613" i="8" a="1"/>
  <c r="D4613" i="8" s="1"/>
  <c r="D4609" i="8" a="1"/>
  <c r="D4609" i="8" s="1"/>
  <c r="D1200" i="8" a="1"/>
  <c r="D1200" i="8" s="1"/>
  <c r="D1196" i="8" a="1"/>
  <c r="D1196" i="8" s="1"/>
  <c r="D1192" i="8" a="1"/>
  <c r="D1192" i="8" s="1"/>
  <c r="D5243" i="8" a="1"/>
  <c r="D5243" i="8" s="1"/>
  <c r="D4644" i="8" a="1"/>
  <c r="D4644" i="8" s="1"/>
  <c r="D4639" i="8" a="1"/>
  <c r="D4639" i="8" s="1"/>
  <c r="D4631" i="8" a="1"/>
  <c r="D4631" i="8" s="1"/>
  <c r="D8165" i="8" a="1"/>
  <c r="D8165" i="8" s="1"/>
  <c r="D1341" i="8" a="1"/>
  <c r="D1341" i="8" s="1"/>
  <c r="D1729" i="8" a="1"/>
  <c r="D1729" i="8" s="1"/>
  <c r="D834" i="8" a="1"/>
  <c r="D834" i="8" s="1"/>
  <c r="D3465" i="8" a="1"/>
  <c r="D3465" i="8" s="1"/>
  <c r="D7714" i="8" a="1"/>
  <c r="D7714" i="8" s="1"/>
  <c r="D7711" i="8" a="1"/>
  <c r="D7711" i="8" s="1"/>
  <c r="D7705" i="8" a="1"/>
  <c r="D7705" i="8" s="1"/>
  <c r="D1185" i="8" a="1"/>
  <c r="D1185" i="8" s="1"/>
  <c r="D4656" i="8" a="1"/>
  <c r="D4656" i="8" s="1"/>
  <c r="D4647" i="8" a="1"/>
  <c r="D4647" i="8" s="1"/>
  <c r="D4643" i="8" a="1"/>
  <c r="D4643" i="8" s="1"/>
  <c r="D8146" i="8" a="1"/>
  <c r="D8146" i="8" s="1"/>
  <c r="D6038" i="8" a="1"/>
  <c r="D6038" i="8" s="1"/>
  <c r="D2753" i="8" a="1"/>
  <c r="D2753" i="8" s="1"/>
  <c r="D3813" i="8" a="1"/>
  <c r="D3813" i="8" s="1"/>
  <c r="D828" i="8" a="1"/>
  <c r="D828" i="8" s="1"/>
  <c r="D1661" i="8" a="1"/>
  <c r="D1661" i="8" s="1"/>
  <c r="D1191" i="8" a="1"/>
  <c r="D1191" i="8" s="1"/>
  <c r="D5233" i="8" a="1"/>
  <c r="D5233" i="8" s="1"/>
  <c r="D4642" i="8" a="1"/>
  <c r="D4642" i="8" s="1"/>
  <c r="D4634" i="8" a="1"/>
  <c r="D4634" i="8" s="1"/>
  <c r="D8611" i="8" a="1"/>
  <c r="D8611" i="8" s="1"/>
  <c r="D1680" i="8" a="1"/>
  <c r="D1680" i="8" s="1"/>
  <c r="D5928" i="8" a="1"/>
  <c r="D5928" i="8" s="1"/>
  <c r="D3239" i="8" a="1"/>
  <c r="D3239" i="8" s="1"/>
  <c r="D813" i="8" a="1"/>
  <c r="D813" i="8" s="1"/>
  <c r="D4607" i="8" a="1"/>
  <c r="D4607" i="8" s="1"/>
  <c r="D1183" i="8" a="1"/>
  <c r="D1183" i="8" s="1"/>
  <c r="D4641" i="8" a="1"/>
  <c r="D4641" i="8" s="1"/>
  <c r="D4629" i="8" a="1"/>
  <c r="D4629" i="8" s="1"/>
  <c r="D7947" i="8" a="1"/>
  <c r="D7947" i="8" s="1"/>
  <c r="D8603" i="8" a="1"/>
  <c r="D8603" i="8" s="1"/>
  <c r="D8159" i="8" a="1"/>
  <c r="D8159" i="8" s="1"/>
  <c r="D8138" i="8" a="1"/>
  <c r="D8138" i="8" s="1"/>
  <c r="D5238" i="8" a="1"/>
  <c r="D5238" i="8" s="1"/>
  <c r="D5241" i="8" a="1"/>
  <c r="D5241" i="8" s="1"/>
  <c r="D8150" i="8" a="1"/>
  <c r="D8150" i="8" s="1"/>
  <c r="D8153" i="8" a="1"/>
  <c r="D8153" i="8" s="1"/>
  <c r="D4606" i="8" a="1"/>
  <c r="D4606" i="8" s="1"/>
  <c r="D5932" i="8" a="1"/>
  <c r="D5932" i="8" s="1"/>
  <c r="D8027" i="8" a="1"/>
  <c r="D8027" i="8" s="1"/>
  <c r="D7950" i="8" a="1"/>
  <c r="D7950" i="8" s="1"/>
  <c r="D8136" i="8" a="1"/>
  <c r="D8136" i="8" s="1"/>
  <c r="D8140" i="8" a="1"/>
  <c r="D8140" i="8" s="1"/>
  <c r="D8610" i="8" a="1"/>
  <c r="D8610" i="8" s="1"/>
  <c r="D8606" i="8" a="1"/>
  <c r="D8606" i="8" s="1"/>
  <c r="D8592" i="8" a="1"/>
  <c r="D8592" i="8" s="1"/>
  <c r="D8300" i="8" a="1"/>
  <c r="D8300" i="8" s="1"/>
  <c r="D8295" i="8" a="1"/>
  <c r="D8295" i="8" s="1"/>
  <c r="D2267" i="8" a="1"/>
  <c r="D2267" i="8" s="1"/>
  <c r="D2151" i="8" a="1"/>
  <c r="D2151" i="8" s="1"/>
  <c r="D5410" i="8" a="1"/>
  <c r="D5410" i="8" s="1"/>
  <c r="D4078" i="8" a="1"/>
  <c r="D4078" i="8" s="1"/>
  <c r="D6370" i="8" a="1"/>
  <c r="D6370" i="8" s="1"/>
  <c r="D5242" i="8" a="1"/>
  <c r="D5242" i="8" s="1"/>
  <c r="D4652" i="8" a="1"/>
  <c r="D4652" i="8" s="1"/>
  <c r="D4636" i="8" a="1"/>
  <c r="D4636" i="8" s="1"/>
  <c r="D8154" i="8" a="1"/>
  <c r="D8154" i="8" s="1"/>
  <c r="D7943" i="8" a="1"/>
  <c r="D7943" i="8" s="1"/>
  <c r="D8602" i="8" a="1"/>
  <c r="D8602" i="8" s="1"/>
  <c r="D8310" i="8" a="1"/>
  <c r="D8310" i="8" s="1"/>
  <c r="D8299" i="8" a="1"/>
  <c r="D8299" i="8" s="1"/>
  <c r="D4691" i="8" a="1"/>
  <c r="D4691" i="8" s="1"/>
  <c r="D2266" i="8" a="1"/>
  <c r="D2266" i="8" s="1"/>
  <c r="D2963" i="8" a="1"/>
  <c r="D2963" i="8" s="1"/>
  <c r="D4077" i="8" a="1"/>
  <c r="D4077" i="8" s="1"/>
  <c r="D796" i="8" a="1"/>
  <c r="D796" i="8" s="1"/>
  <c r="D8616" i="8" a="1"/>
  <c r="D8616" i="8" s="1"/>
  <c r="D8601" i="8" a="1"/>
  <c r="D8601" i="8" s="1"/>
  <c r="D8591" i="8" a="1"/>
  <c r="D8591" i="8" s="1"/>
  <c r="D8588" i="8" a="1"/>
  <c r="D8588" i="8" s="1"/>
  <c r="D8320" i="8" a="1"/>
  <c r="D8320" i="8" s="1"/>
  <c r="D8316" i="8" a="1"/>
  <c r="D8316" i="8" s="1"/>
  <c r="D8298" i="8" a="1"/>
  <c r="D8298" i="8" s="1"/>
  <c r="D8294" i="8" a="1"/>
  <c r="D8294" i="8" s="1"/>
  <c r="D2265" i="8" a="1"/>
  <c r="D2265" i="8" s="1"/>
  <c r="D1342" i="8" a="1"/>
  <c r="D1342" i="8" s="1"/>
  <c r="D5414" i="8" a="1"/>
  <c r="D5414" i="8" s="1"/>
  <c r="D5409" i="8" a="1"/>
  <c r="D5409" i="8" s="1"/>
  <c r="D2962" i="8" a="1"/>
  <c r="D2962" i="8" s="1"/>
  <c r="D788" i="8" a="1"/>
  <c r="D788" i="8" s="1"/>
  <c r="D5232" i="8" a="1"/>
  <c r="D5232" i="8" s="1"/>
  <c r="D4638" i="8" a="1"/>
  <c r="D4638" i="8" s="1"/>
  <c r="D4635" i="8" a="1"/>
  <c r="D4635" i="8" s="1"/>
  <c r="D8157" i="8" a="1"/>
  <c r="D8157" i="8" s="1"/>
  <c r="D7949" i="8" a="1"/>
  <c r="D7949" i="8" s="1"/>
  <c r="D8584" i="8" a="1"/>
  <c r="D8584" i="8" s="1"/>
  <c r="D8580" i="8" a="1"/>
  <c r="D8580" i="8" s="1"/>
  <c r="D8312" i="8" a="1"/>
  <c r="D8312" i="8" s="1"/>
  <c r="D8284" i="8" a="1"/>
  <c r="D8284" i="8" s="1"/>
  <c r="D4690" i="8" a="1"/>
  <c r="D4690" i="8" s="1"/>
  <c r="D1356" i="8" a="1"/>
  <c r="D1356" i="8" s="1"/>
  <c r="D1726" i="8" a="1"/>
  <c r="D1726" i="8" s="1"/>
  <c r="D7942" i="8" a="1"/>
  <c r="D7942" i="8" s="1"/>
  <c r="D8608" i="8" a="1"/>
  <c r="D8608" i="8" s="1"/>
  <c r="D8604" i="8" a="1"/>
  <c r="D8604" i="8" s="1"/>
  <c r="D8594" i="8" a="1"/>
  <c r="D8594" i="8" s="1"/>
  <c r="D8583" i="8" a="1"/>
  <c r="D8583" i="8" s="1"/>
  <c r="D8315" i="8" a="1"/>
  <c r="D8315" i="8" s="1"/>
  <c r="D8288" i="8" a="1"/>
  <c r="D8288" i="8" s="1"/>
  <c r="D1351" i="8" a="1"/>
  <c r="D1351" i="8" s="1"/>
  <c r="D2153" i="8" a="1"/>
  <c r="D2153" i="8" s="1"/>
  <c r="D5403" i="8" a="1"/>
  <c r="D5403" i="8" s="1"/>
  <c r="D1725" i="8" a="1"/>
  <c r="D1725" i="8" s="1"/>
  <c r="D8152" i="8" a="1"/>
  <c r="D8152" i="8" s="1"/>
  <c r="D8149" i="8" a="1"/>
  <c r="D8149" i="8" s="1"/>
  <c r="D8145" i="8" a="1"/>
  <c r="D8145" i="8" s="1"/>
  <c r="D8134" i="8" a="1"/>
  <c r="D8134" i="8" s="1"/>
  <c r="D8579" i="8" a="1"/>
  <c r="D8579" i="8" s="1"/>
  <c r="D8323" i="8" a="1"/>
  <c r="D8323" i="8" s="1"/>
  <c r="D8319" i="8" a="1"/>
  <c r="D8319" i="8" s="1"/>
  <c r="D8308" i="8" a="1"/>
  <c r="D8308" i="8" s="1"/>
  <c r="D8283" i="8" a="1"/>
  <c r="D8283" i="8" s="1"/>
  <c r="D4715" i="8" a="1"/>
  <c r="D4715" i="8" s="1"/>
  <c r="D4711" i="8" a="1"/>
  <c r="D4711" i="8" s="1"/>
  <c r="D4703" i="8" a="1"/>
  <c r="D4703" i="8" s="1"/>
  <c r="D4698" i="8" a="1"/>
  <c r="D4698" i="8" s="1"/>
  <c r="D5407" i="8" a="1"/>
  <c r="D5407" i="8" s="1"/>
  <c r="D5402" i="8" a="1"/>
  <c r="D5402" i="8" s="1"/>
  <c r="D5237" i="8" a="1"/>
  <c r="D5237" i="8" s="1"/>
  <c r="D5234" i="8" a="1"/>
  <c r="D5234" i="8" s="1"/>
  <c r="D8141" i="8" a="1"/>
  <c r="D8141" i="8" s="1"/>
  <c r="D8607" i="8" a="1"/>
  <c r="D8607" i="8" s="1"/>
  <c r="D8318" i="8" a="1"/>
  <c r="D8318" i="8" s="1"/>
  <c r="D8292" i="8" a="1"/>
  <c r="D8292" i="8" s="1"/>
  <c r="D4707" i="8" a="1"/>
  <c r="D4707" i="8" s="1"/>
  <c r="D5411" i="8" a="1"/>
  <c r="D5411" i="8" s="1"/>
  <c r="D6361" i="8" a="1"/>
  <c r="D6361" i="8" s="1"/>
  <c r="D1349" i="8" a="1"/>
  <c r="D1349" i="8" s="1"/>
  <c r="D4081" i="8" a="1"/>
  <c r="D4081" i="8" s="1"/>
  <c r="D1727" i="8" a="1"/>
  <c r="D1727" i="8" s="1"/>
  <c r="D6156" i="8" a="1"/>
  <c r="D6156" i="8" s="1"/>
  <c r="D3502" i="8" a="1"/>
  <c r="D3502" i="8" s="1"/>
  <c r="D3494" i="8" a="1"/>
  <c r="D3494" i="8" s="1"/>
  <c r="D6238" i="8" a="1"/>
  <c r="D6238" i="8" s="1"/>
  <c r="D6234" i="8" a="1"/>
  <c r="D6234" i="8" s="1"/>
  <c r="D7181" i="8" a="1"/>
  <c r="D7181" i="8" s="1"/>
  <c r="D7177" i="8" a="1"/>
  <c r="D7177" i="8" s="1"/>
  <c r="D3566" i="8" a="1"/>
  <c r="D3566" i="8" s="1"/>
  <c r="D3627" i="8" a="1"/>
  <c r="D3627" i="8" s="1"/>
  <c r="D8383" i="8" a="1"/>
  <c r="D8383" i="8" s="1"/>
  <c r="D8379" i="8" a="1"/>
  <c r="D8379" i="8" s="1"/>
  <c r="D7641" i="8" a="1"/>
  <c r="D7641" i="8" s="1"/>
  <c r="D6635" i="8" a="1"/>
  <c r="D6635" i="8" s="1"/>
  <c r="D6617" i="8" a="1"/>
  <c r="D6617" i="8" s="1"/>
  <c r="D2268" i="8" a="1"/>
  <c r="D2268" i="8" s="1"/>
  <c r="D1355" i="8" a="1"/>
  <c r="D1355" i="8" s="1"/>
  <c r="D2160" i="8" a="1"/>
  <c r="D2160" i="8" s="1"/>
  <c r="D6366" i="8" a="1"/>
  <c r="D6366" i="8" s="1"/>
  <c r="D795" i="8" a="1"/>
  <c r="D795" i="8" s="1"/>
  <c r="D3509" i="8" a="1"/>
  <c r="D3509" i="8" s="1"/>
  <c r="D3493" i="8" a="1"/>
  <c r="D3493" i="8" s="1"/>
  <c r="D7189" i="8" a="1"/>
  <c r="D7189" i="8" s="1"/>
  <c r="D7185" i="8" a="1"/>
  <c r="D7185" i="8" s="1"/>
  <c r="D6868" i="8" a="1"/>
  <c r="D6868" i="8" s="1"/>
  <c r="D4622" i="8" a="1"/>
  <c r="D4622" i="8" s="1"/>
  <c r="D3635" i="8" a="1"/>
  <c r="D3635" i="8" s="1"/>
  <c r="D8391" i="8" a="1"/>
  <c r="D8391" i="8" s="1"/>
  <c r="D8387" i="8" a="1"/>
  <c r="D8387" i="8" s="1"/>
  <c r="D8373" i="8" a="1"/>
  <c r="D8373" i="8" s="1"/>
  <c r="D7645" i="8" a="1"/>
  <c r="D7645" i="8" s="1"/>
  <c r="D6629" i="8" a="1"/>
  <c r="D6629" i="8" s="1"/>
  <c r="D6232" i="8" a="1"/>
  <c r="D6232" i="8" s="1"/>
  <c r="D6223" i="8" a="1"/>
  <c r="D6223" i="8" s="1"/>
  <c r="D7175" i="8" a="1"/>
  <c r="D7175" i="8" s="1"/>
  <c r="D6881" i="8" a="1"/>
  <c r="D6881" i="8" s="1"/>
  <c r="D3564" i="8" a="1"/>
  <c r="D3564" i="8" s="1"/>
  <c r="D3057" i="8" a="1"/>
  <c r="D3057" i="8" s="1"/>
  <c r="D3625" i="8" a="1"/>
  <c r="D3625" i="8" s="1"/>
  <c r="D7917" i="8" a="1"/>
  <c r="D7917" i="8" s="1"/>
  <c r="D8377" i="8" a="1"/>
  <c r="D8377" i="8" s="1"/>
  <c r="D7658" i="8" a="1"/>
  <c r="D7658" i="8" s="1"/>
  <c r="D7635" i="8" a="1"/>
  <c r="D7635" i="8" s="1"/>
  <c r="D6638" i="8" a="1"/>
  <c r="D6638" i="8" s="1"/>
  <c r="D6615" i="8" a="1"/>
  <c r="D6615" i="8" s="1"/>
  <c r="D2136" i="8" a="1"/>
  <c r="D2136" i="8" s="1"/>
  <c r="D4655" i="8" a="1"/>
  <c r="D4655" i="8" s="1"/>
  <c r="D2155" i="8" a="1"/>
  <c r="D2155" i="8" s="1"/>
  <c r="D798" i="8" a="1"/>
  <c r="D798" i="8" s="1"/>
  <c r="D6158" i="8" a="1"/>
  <c r="D6158" i="8" s="1"/>
  <c r="D3508" i="8" a="1"/>
  <c r="D3508" i="8" s="1"/>
  <c r="D3492" i="8" a="1"/>
  <c r="D3492" i="8" s="1"/>
  <c r="D7193" i="8" a="1"/>
  <c r="D7193" i="8" s="1"/>
  <c r="D6880" i="8" a="1"/>
  <c r="D6880" i="8" s="1"/>
  <c r="D6876" i="8" a="1"/>
  <c r="D6876" i="8" s="1"/>
  <c r="D4626" i="8" a="1"/>
  <c r="D4626" i="8" s="1"/>
  <c r="D3629" i="8" a="1"/>
  <c r="D3629" i="8" s="1"/>
  <c r="D8395" i="8" a="1"/>
  <c r="D8395" i="8" s="1"/>
  <c r="D7653" i="8" a="1"/>
  <c r="D7653" i="8" s="1"/>
  <c r="D7639" i="8" a="1"/>
  <c r="D7639" i="8" s="1"/>
  <c r="D6633" i="8" a="1"/>
  <c r="D6633" i="8" s="1"/>
  <c r="D790" i="8" a="1"/>
  <c r="D790" i="8" s="1"/>
  <c r="D8587" i="8" a="1"/>
  <c r="D8587" i="8" s="1"/>
  <c r="D8303" i="8" a="1"/>
  <c r="D8303" i="8" s="1"/>
  <c r="D4710" i="8" a="1"/>
  <c r="D4710" i="8" s="1"/>
  <c r="D4693" i="8" a="1"/>
  <c r="D4693" i="8" s="1"/>
  <c r="D1343" i="8" a="1"/>
  <c r="D1343" i="8" s="1"/>
  <c r="D2154" i="8" a="1"/>
  <c r="D2154" i="8" s="1"/>
  <c r="D6368" i="8" a="1"/>
  <c r="D6368" i="8" s="1"/>
  <c r="D797" i="8" a="1"/>
  <c r="D797" i="8" s="1"/>
  <c r="D3507" i="8" a="1"/>
  <c r="D3507" i="8" s="1"/>
  <c r="D6226" i="8" a="1"/>
  <c r="D6226" i="8" s="1"/>
  <c r="D7173" i="8" a="1"/>
  <c r="D7173" i="8" s="1"/>
  <c r="D6884" i="8" a="1"/>
  <c r="D6884" i="8" s="1"/>
  <c r="D3060" i="8" a="1"/>
  <c r="D3060" i="8" s="1"/>
  <c r="D8424" i="8" a="1"/>
  <c r="D8424" i="8" s="1"/>
  <c r="D8420" i="8" a="1"/>
  <c r="D8420" i="8" s="1"/>
  <c r="D8375" i="8" a="1"/>
  <c r="D8375" i="8" s="1"/>
  <c r="D8371" i="8" a="1"/>
  <c r="D8371" i="8" s="1"/>
  <c r="D7633" i="8" a="1"/>
  <c r="D7633" i="8" s="1"/>
  <c r="D1883" i="8" a="1"/>
  <c r="D1883" i="8" s="1"/>
  <c r="D6613" i="8" a="1"/>
  <c r="D6613" i="8" s="1"/>
  <c r="D2148" i="8" a="1"/>
  <c r="D2148" i="8" s="1"/>
  <c r="D5431" i="8" a="1"/>
  <c r="D5431" i="8" s="1"/>
  <c r="D5863" i="8" a="1"/>
  <c r="D5863" i="8" s="1"/>
  <c r="D1413" i="8" a="1"/>
  <c r="D1413" i="8" s="1"/>
  <c r="D944" i="8" a="1"/>
  <c r="D944" i="8" s="1"/>
  <c r="D918" i="8" a="1"/>
  <c r="D918" i="8" s="1"/>
  <c r="D912" i="8" a="1"/>
  <c r="D912" i="8" s="1"/>
  <c r="D4845" i="8" a="1"/>
  <c r="D4845" i="8" s="1"/>
  <c r="D4839" i="8" a="1"/>
  <c r="D4839" i="8" s="1"/>
  <c r="D4833" i="8" a="1"/>
  <c r="D4833" i="8" s="1"/>
  <c r="D1212" i="8" a="1"/>
  <c r="D1212" i="8" s="1"/>
  <c r="D1208" i="8" a="1"/>
  <c r="D1208" i="8" s="1"/>
  <c r="D1204" i="8" a="1"/>
  <c r="D1204" i="8" s="1"/>
  <c r="D1408" i="8" a="1"/>
  <c r="D1408" i="8" s="1"/>
  <c r="D6961" i="8" a="1"/>
  <c r="D6961" i="8" s="1"/>
  <c r="D6957" i="8" a="1"/>
  <c r="D6957" i="8" s="1"/>
  <c r="D6946" i="8" a="1"/>
  <c r="D6946" i="8" s="1"/>
  <c r="D2309" i="8" a="1"/>
  <c r="D2309" i="8" s="1"/>
  <c r="D2305" i="8" a="1"/>
  <c r="D2305" i="8" s="1"/>
  <c r="D929" i="8" a="1"/>
  <c r="D929" i="8" s="1"/>
  <c r="D901" i="8" a="1"/>
  <c r="D901" i="8" s="1"/>
  <c r="D4857" i="8" a="1"/>
  <c r="D4857" i="8" s="1"/>
  <c r="D4826" i="8" a="1"/>
  <c r="D4826" i="8" s="1"/>
  <c r="D8151" i="8" a="1"/>
  <c r="D8151" i="8" s="1"/>
  <c r="D8297" i="8" a="1"/>
  <c r="D8297" i="8" s="1"/>
  <c r="D1350" i="8" a="1"/>
  <c r="D1350" i="8" s="1"/>
  <c r="D1347" i="8" a="1"/>
  <c r="D1347" i="8" s="1"/>
  <c r="D6369" i="8" a="1"/>
  <c r="D6369" i="8" s="1"/>
  <c r="D789" i="8" a="1"/>
  <c r="D789" i="8" s="1"/>
  <c r="D786" i="8" a="1"/>
  <c r="D786" i="8" s="1"/>
  <c r="D6154" i="8" a="1"/>
  <c r="D6154" i="8" s="1"/>
  <c r="D3498" i="8" a="1"/>
  <c r="D3498" i="8" s="1"/>
  <c r="D959" i="8" a="1"/>
  <c r="D959" i="8" s="1"/>
  <c r="D948" i="8" a="1"/>
  <c r="D948" i="8" s="1"/>
  <c r="D943" i="8" a="1"/>
  <c r="D943" i="8" s="1"/>
  <c r="D934" i="8" a="1"/>
  <c r="D934" i="8" s="1"/>
  <c r="D928" i="8" a="1"/>
  <c r="D928" i="8" s="1"/>
  <c r="D4832" i="8" a="1"/>
  <c r="D4832" i="8" s="1"/>
  <c r="D4701" i="8" a="1"/>
  <c r="D4701" i="8" s="1"/>
  <c r="D2159" i="8" a="1"/>
  <c r="D2159" i="8" s="1"/>
  <c r="D6157" i="8" a="1"/>
  <c r="D6157" i="8" s="1"/>
  <c r="D3501" i="8" a="1"/>
  <c r="D3501" i="8" s="1"/>
  <c r="D3491" i="8" a="1"/>
  <c r="D3491" i="8" s="1"/>
  <c r="D6955" i="8" a="1"/>
  <c r="D6955" i="8" s="1"/>
  <c r="D6944" i="8" a="1"/>
  <c r="D6944" i="8" s="1"/>
  <c r="D2313" i="8" a="1"/>
  <c r="D2313" i="8" s="1"/>
  <c r="D2303" i="8" a="1"/>
  <c r="D2303" i="8" s="1"/>
  <c r="D953" i="8" a="1"/>
  <c r="D953" i="8" s="1"/>
  <c r="D947" i="8" a="1"/>
  <c r="D947" i="8" s="1"/>
  <c r="D916" i="8" a="1"/>
  <c r="D916" i="8" s="1"/>
  <c r="D905" i="8" a="1"/>
  <c r="D905" i="8" s="1"/>
  <c r="D4862" i="8" a="1"/>
  <c r="D4862" i="8" s="1"/>
  <c r="D4849" i="8" a="1"/>
  <c r="D4849" i="8" s="1"/>
  <c r="D4836" i="8" a="1"/>
  <c r="D4836" i="8" s="1"/>
  <c r="D6211" i="8" a="1"/>
  <c r="D6211" i="8" s="1"/>
  <c r="D6947" i="8" a="1"/>
  <c r="D6947" i="8" s="1"/>
  <c r="D6953" i="8" a="1"/>
  <c r="D6953" i="8" s="1"/>
  <c r="D6956" i="8" a="1"/>
  <c r="D6956" i="8" s="1"/>
  <c r="D6939" i="8" a="1"/>
  <c r="D6939" i="8" s="1"/>
  <c r="D6945" i="8" a="1"/>
  <c r="D6945" i="8" s="1"/>
  <c r="D6948" i="8" a="1"/>
  <c r="D6948" i="8" s="1"/>
  <c r="D805" i="8" a="1"/>
  <c r="D805" i="8" s="1"/>
  <c r="D3671" i="8" a="1"/>
  <c r="D3671" i="8" s="1"/>
  <c r="D3676" i="8" a="1"/>
  <c r="D3676" i="8" s="1"/>
  <c r="D5481" i="8" a="1"/>
  <c r="D5481" i="8" s="1"/>
  <c r="D2312" i="8" a="1"/>
  <c r="D2312" i="8" s="1"/>
  <c r="D2308" i="8" a="1"/>
  <c r="D2308" i="8" s="1"/>
  <c r="D952" i="8" a="1"/>
  <c r="D952" i="8" s="1"/>
  <c r="D942" i="8" a="1"/>
  <c r="D942" i="8" s="1"/>
  <c r="D909" i="8" a="1"/>
  <c r="D909" i="8" s="1"/>
  <c r="D904" i="8" a="1"/>
  <c r="D904" i="8" s="1"/>
  <c r="D4861" i="8" a="1"/>
  <c r="D4861" i="8" s="1"/>
  <c r="D4848" i="8" a="1"/>
  <c r="D4848" i="8" s="1"/>
  <c r="D4842" i="8" a="1"/>
  <c r="D4842" i="8" s="1"/>
  <c r="D4825" i="8" a="1"/>
  <c r="D4825" i="8" s="1"/>
  <c r="D1406" i="8" a="1"/>
  <c r="D1406" i="8" s="1"/>
  <c r="D6949" i="8" a="1"/>
  <c r="D6949" i="8" s="1"/>
  <c r="D921" i="8" a="1"/>
  <c r="D921" i="8" s="1"/>
  <c r="D2137" i="8" a="1"/>
  <c r="D2137" i="8" s="1"/>
  <c r="D4404" i="8" a="1"/>
  <c r="D4404" i="8" s="1"/>
  <c r="D4396" i="8" a="1"/>
  <c r="D4396" i="8" s="1"/>
  <c r="D5428" i="8" a="1"/>
  <c r="D5428" i="8" s="1"/>
  <c r="D5868" i="8" a="1"/>
  <c r="D5868" i="8" s="1"/>
  <c r="D1214" i="8" a="1"/>
  <c r="D1214" i="8" s="1"/>
  <c r="D1206" i="8" a="1"/>
  <c r="D1206" i="8" s="1"/>
  <c r="D1410" i="8" a="1"/>
  <c r="D1410" i="8" s="1"/>
  <c r="D807" i="8" a="1"/>
  <c r="D807" i="8" s="1"/>
  <c r="D6963" i="8" a="1"/>
  <c r="D6963" i="8" s="1"/>
  <c r="D6954" i="8" a="1"/>
  <c r="D6954" i="8" s="1"/>
  <c r="D2316" i="8" a="1"/>
  <c r="D2316" i="8" s="1"/>
  <c r="D2311" i="8" a="1"/>
  <c r="D2311" i="8" s="1"/>
  <c r="D950" i="8" a="1"/>
  <c r="D950" i="8" s="1"/>
  <c r="D920" i="8" a="1"/>
  <c r="D920" i="8" s="1"/>
  <c r="D908" i="8" a="1"/>
  <c r="D908" i="8" s="1"/>
  <c r="D903" i="8" a="1"/>
  <c r="D903" i="8" s="1"/>
  <c r="D4829" i="8" a="1"/>
  <c r="D4829" i="8" s="1"/>
  <c r="D4815" i="8" a="1"/>
  <c r="D4815" i="8" s="1"/>
  <c r="D6227" i="8" a="1"/>
  <c r="D6227" i="8" s="1"/>
  <c r="D2043" i="8" a="1"/>
  <c r="D2043" i="8" s="1"/>
  <c r="D3061" i="8" a="1"/>
  <c r="D3061" i="8" s="1"/>
  <c r="D8372" i="8" a="1"/>
  <c r="D8372" i="8" s="1"/>
  <c r="D7630" i="8" a="1"/>
  <c r="D7630" i="8" s="1"/>
  <c r="D6610" i="8" a="1"/>
  <c r="D6610" i="8" s="1"/>
  <c r="D4397" i="8" a="1"/>
  <c r="D4397" i="8" s="1"/>
  <c r="D1207" i="8" a="1"/>
  <c r="D1207" i="8" s="1"/>
  <c r="D6958" i="8" a="1"/>
  <c r="D6958" i="8" s="1"/>
  <c r="D2306" i="8" a="1"/>
  <c r="D2306" i="8" s="1"/>
  <c r="D932" i="8" a="1"/>
  <c r="D932" i="8" s="1"/>
  <c r="D922" i="8" a="1"/>
  <c r="D922" i="8" s="1"/>
  <c r="D5497" i="8" a="1"/>
  <c r="D5497" i="8" s="1"/>
  <c r="D5488" i="8" a="1"/>
  <c r="D5488" i="8" s="1"/>
  <c r="D5473" i="8" a="1"/>
  <c r="D5473" i="8" s="1"/>
  <c r="D6217" i="8" a="1"/>
  <c r="D6217" i="8" s="1"/>
  <c r="D6212" i="8" a="1"/>
  <c r="D6212" i="8" s="1"/>
  <c r="D1344" i="8" a="1"/>
  <c r="D1344" i="8" s="1"/>
  <c r="D784" i="8" a="1"/>
  <c r="D784" i="8" s="1"/>
  <c r="D6235" i="8" a="1"/>
  <c r="D6235" i="8" s="1"/>
  <c r="D7178" i="8" a="1"/>
  <c r="D7178" i="8" s="1"/>
  <c r="D3567" i="8" a="1"/>
  <c r="D3567" i="8" s="1"/>
  <c r="D3628" i="8" a="1"/>
  <c r="D3628" i="8" s="1"/>
  <c r="D8380" i="8" a="1"/>
  <c r="D8380" i="8" s="1"/>
  <c r="D7638" i="8" a="1"/>
  <c r="D7638" i="8" s="1"/>
  <c r="D6618" i="8" a="1"/>
  <c r="D6618" i="8" s="1"/>
  <c r="D4405" i="8" a="1"/>
  <c r="D4405" i="8" s="1"/>
  <c r="D1215" i="8" a="1"/>
  <c r="D1215" i="8" s="1"/>
  <c r="D800" i="8" a="1"/>
  <c r="D800" i="8" s="1"/>
  <c r="D2314" i="8" a="1"/>
  <c r="D2314" i="8" s="1"/>
  <c r="D946" i="8" a="1"/>
  <c r="D946" i="8" s="1"/>
  <c r="D900" i="8" a="1"/>
  <c r="D900" i="8" s="1"/>
  <c r="D4863" i="8" a="1"/>
  <c r="D4863" i="8" s="1"/>
  <c r="D5487" i="8" a="1"/>
  <c r="D5487" i="8" s="1"/>
  <c r="D5480" i="8" a="1"/>
  <c r="D5480" i="8" s="1"/>
  <c r="D5476" i="8" a="1"/>
  <c r="D5476" i="8" s="1"/>
  <c r="D3679" i="8" a="1"/>
  <c r="D3679" i="8" s="1"/>
  <c r="D3674" i="8" a="1"/>
  <c r="D3674" i="8" s="1"/>
  <c r="D962" i="8" a="1"/>
  <c r="D962" i="8" s="1"/>
  <c r="D955" i="8" a="1"/>
  <c r="D955" i="8" s="1"/>
  <c r="D927" i="8" a="1"/>
  <c r="D927" i="8" s="1"/>
  <c r="D924" i="8" a="1"/>
  <c r="D924" i="8" s="1"/>
  <c r="D917" i="8" a="1"/>
  <c r="D917" i="8" s="1"/>
  <c r="D911" i="8" a="1"/>
  <c r="D911" i="8" s="1"/>
  <c r="D896" i="8" a="1"/>
  <c r="D896" i="8" s="1"/>
  <c r="D4859" i="8" a="1"/>
  <c r="D4859" i="8" s="1"/>
  <c r="D4856" i="8" a="1"/>
  <c r="D4856" i="8" s="1"/>
  <c r="D4853" i="8" a="1"/>
  <c r="D4853" i="8" s="1"/>
  <c r="D4850" i="8" a="1"/>
  <c r="D4850" i="8" s="1"/>
  <c r="D4844" i="8" a="1"/>
  <c r="D4844" i="8" s="1"/>
  <c r="D4838" i="8" a="1"/>
  <c r="D4838" i="8" s="1"/>
  <c r="D4818" i="8" a="1"/>
  <c r="D4818" i="8" s="1"/>
  <c r="D5496" i="8" a="1"/>
  <c r="D5496" i="8" s="1"/>
  <c r="D5479" i="8" a="1"/>
  <c r="D5479" i="8" s="1"/>
  <c r="D5475" i="8" a="1"/>
  <c r="D5475" i="8" s="1"/>
  <c r="D6209" i="8" a="1"/>
  <c r="D6209" i="8" s="1"/>
  <c r="D1352" i="8" a="1"/>
  <c r="D1352" i="8" s="1"/>
  <c r="D5404" i="8" a="1"/>
  <c r="D5404" i="8" s="1"/>
  <c r="D3495" i="8" a="1"/>
  <c r="D3495" i="8" s="1"/>
  <c r="D7186" i="8" a="1"/>
  <c r="D7186" i="8" s="1"/>
  <c r="D6869" i="8" a="1"/>
  <c r="D6869" i="8" s="1"/>
  <c r="D4619" i="8" a="1"/>
  <c r="D4619" i="8" s="1"/>
  <c r="D8388" i="8" a="1"/>
  <c r="D8388" i="8" s="1"/>
  <c r="D7646" i="8" a="1"/>
  <c r="D7646" i="8" s="1"/>
  <c r="D6626" i="8" a="1"/>
  <c r="D6626" i="8" s="1"/>
  <c r="D2138" i="8" a="1"/>
  <c r="D2138" i="8" s="1"/>
  <c r="D5869" i="8" a="1"/>
  <c r="D5869" i="8" s="1"/>
  <c r="D6942" i="8" a="1"/>
  <c r="D6942" i="8" s="1"/>
  <c r="D958" i="8" a="1"/>
  <c r="D958" i="8" s="1"/>
  <c r="D4841" i="8" a="1"/>
  <c r="D4841" i="8" s="1"/>
  <c r="D4834" i="8" a="1"/>
  <c r="D4834" i="8" s="1"/>
  <c r="D4831" i="8" a="1"/>
  <c r="D4831" i="8" s="1"/>
  <c r="D4821" i="8" a="1"/>
  <c r="D4821" i="8" s="1"/>
  <c r="D4813" i="8" a="1"/>
  <c r="D4813" i="8" s="1"/>
  <c r="D5495" i="8" a="1"/>
  <c r="D5495" i="8" s="1"/>
  <c r="D5491" i="8" a="1"/>
  <c r="D5491" i="8" s="1"/>
  <c r="D5486" i="8" a="1"/>
  <c r="D5486" i="8" s="1"/>
  <c r="D5483" i="8" a="1"/>
  <c r="D5483" i="8" s="1"/>
  <c r="D7628" i="8" a="1"/>
  <c r="D7628" i="8" s="1"/>
  <c r="D7245" i="8" a="1"/>
  <c r="D7245" i="8" s="1"/>
  <c r="D3295" i="8" a="1"/>
  <c r="D3295" i="8" s="1"/>
  <c r="D3309" i="8" a="1"/>
  <c r="D3309" i="8" s="1"/>
  <c r="D5072" i="8" a="1"/>
  <c r="D5072" i="8" s="1"/>
  <c r="D6210" i="8" a="1"/>
  <c r="D6210" i="8" s="1"/>
  <c r="D7629" i="8" a="1"/>
  <c r="D7629" i="8" s="1"/>
  <c r="D5053" i="8" a="1"/>
  <c r="D5053" i="8" s="1"/>
  <c r="D5057" i="8" a="1"/>
  <c r="D5057" i="8" s="1"/>
  <c r="D7255" i="8" a="1"/>
  <c r="D7255" i="8" s="1"/>
  <c r="D5050" i="8" a="1"/>
  <c r="D5050" i="8" s="1"/>
  <c r="D5073" i="8" a="1"/>
  <c r="D5073" i="8" s="1"/>
  <c r="D3310" i="8" a="1"/>
  <c r="D3310" i="8" s="1"/>
  <c r="D5058" i="8" a="1"/>
  <c r="D5058" i="8" s="1"/>
  <c r="D3302" i="8" a="1"/>
  <c r="D3302" i="8" s="1"/>
  <c r="D3306" i="8" a="1"/>
  <c r="D3306" i="8" s="1"/>
  <c r="D5074" i="8" a="1"/>
  <c r="D5074" i="8" s="1"/>
  <c r="D7243" i="8" a="1"/>
  <c r="D7243" i="8" s="1"/>
  <c r="D4599" i="8" a="1"/>
  <c r="D4599" i="8" s="1"/>
  <c r="D5055" i="8" a="1"/>
  <c r="D5055" i="8" s="1"/>
  <c r="D5059" i="8" a="1"/>
  <c r="D5059" i="8" s="1"/>
  <c r="D5063" i="8" a="1"/>
  <c r="D5063" i="8" s="1"/>
  <c r="D7253" i="8" a="1"/>
  <c r="D7253" i="8" s="1"/>
  <c r="D4600" i="8" a="1"/>
  <c r="D4600" i="8" s="1"/>
  <c r="D6213" i="8" a="1"/>
  <c r="D6213" i="8" s="1"/>
  <c r="D5477" i="8" a="1"/>
  <c r="D5477" i="8" s="1"/>
  <c r="D2304" i="8" a="1"/>
  <c r="D2304" i="8" s="1"/>
  <c r="D961" i="8" a="1"/>
  <c r="D961" i="8" s="1"/>
  <c r="D939" i="8" a="1"/>
  <c r="D939" i="8" s="1"/>
  <c r="D936" i="8" a="1"/>
  <c r="D936" i="8" s="1"/>
  <c r="D930" i="8" a="1"/>
  <c r="D930" i="8" s="1"/>
  <c r="D923" i="8" a="1"/>
  <c r="D923" i="8" s="1"/>
  <c r="D895" i="8" a="1"/>
  <c r="D895" i="8" s="1"/>
  <c r="D4865" i="8" a="1"/>
  <c r="D4865" i="8" s="1"/>
  <c r="D4858" i="8" a="1"/>
  <c r="D4858" i="8" s="1"/>
  <c r="D4852" i="8" a="1"/>
  <c r="D4852" i="8" s="1"/>
  <c r="D4837" i="8" a="1"/>
  <c r="D4837" i="8" s="1"/>
  <c r="D4827" i="8" a="1"/>
  <c r="D4827" i="8" s="1"/>
  <c r="D4817" i="8" a="1"/>
  <c r="D4817" i="8" s="1"/>
  <c r="D4812" i="8" a="1"/>
  <c r="D4812" i="8" s="1"/>
  <c r="D5478" i="8" a="1"/>
  <c r="D5478" i="8" s="1"/>
  <c r="D3672" i="8" a="1"/>
  <c r="D3672" i="8" s="1"/>
  <c r="D6208" i="8" a="1"/>
  <c r="D6208" i="8" s="1"/>
  <c r="D6362" i="8" a="1"/>
  <c r="D6362" i="8" s="1"/>
  <c r="D3503" i="8" a="1"/>
  <c r="D3503" i="8" s="1"/>
  <c r="D6877" i="8" a="1"/>
  <c r="D6877" i="8" s="1"/>
  <c r="D4627" i="8" a="1"/>
  <c r="D4627" i="8" s="1"/>
  <c r="D8396" i="8" a="1"/>
  <c r="D8396" i="8" s="1"/>
  <c r="D7654" i="8" a="1"/>
  <c r="D7654" i="8" s="1"/>
  <c r="D6634" i="8" a="1"/>
  <c r="D6634" i="8" s="1"/>
  <c r="D2146" i="8" a="1"/>
  <c r="D2146" i="8" s="1"/>
  <c r="D5429" i="8" a="1"/>
  <c r="D5429" i="8" s="1"/>
  <c r="D1411" i="8" a="1"/>
  <c r="D1411" i="8" s="1"/>
  <c r="D6950" i="8" a="1"/>
  <c r="D6950" i="8" s="1"/>
  <c r="D964" i="8" a="1"/>
  <c r="D964" i="8" s="1"/>
  <c r="D957" i="8" a="1"/>
  <c r="D957" i="8" s="1"/>
  <c r="D954" i="8" a="1"/>
  <c r="D954" i="8" s="1"/>
  <c r="D926" i="8" a="1"/>
  <c r="D926" i="8" s="1"/>
  <c r="D4855" i="8" a="1"/>
  <c r="D4855" i="8" s="1"/>
  <c r="D4823" i="8" a="1"/>
  <c r="D4823" i="8" s="1"/>
  <c r="D4816" i="8" a="1"/>
  <c r="D4816" i="8" s="1"/>
  <c r="D5494" i="8" a="1"/>
  <c r="D5494" i="8" s="1"/>
  <c r="D3677" i="8" a="1"/>
  <c r="D3677" i="8" s="1"/>
  <c r="D5064" i="8" a="1"/>
  <c r="D5064" i="8" s="1"/>
  <c r="D4605" i="8" a="1"/>
  <c r="D4605" i="8" s="1"/>
  <c r="D7249" i="8" a="1"/>
  <c r="D7249" i="8" s="1"/>
  <c r="D3307" i="8" a="1"/>
  <c r="D3307" i="8" s="1"/>
  <c r="D7248" i="8" a="1"/>
  <c r="D7248" i="8" s="1"/>
  <c r="D5067" i="8" a="1"/>
  <c r="D5067" i="8" s="1"/>
  <c r="D3298" i="8" a="1"/>
  <c r="D3298" i="8" s="1"/>
  <c r="D938" i="8" a="1"/>
  <c r="D938" i="8" s="1"/>
  <c r="D4847" i="8" a="1"/>
  <c r="D4847" i="8" s="1"/>
  <c r="D5054" i="8" a="1"/>
  <c r="D5054" i="8" s="1"/>
  <c r="D4603" i="8" a="1"/>
  <c r="D4603" i="8" s="1"/>
  <c r="D3293" i="8" a="1"/>
  <c r="D3293" i="8" s="1"/>
  <c r="D7626" i="8" a="1"/>
  <c r="D7626" i="8" s="1"/>
  <c r="D8281" i="8" a="1"/>
  <c r="D8281" i="8" s="1"/>
  <c r="D3795" i="8" a="1"/>
  <c r="D3795" i="8" s="1"/>
  <c r="D7613" i="8" a="1"/>
  <c r="D7613" i="8" s="1"/>
  <c r="D7627" i="8" a="1"/>
  <c r="D7627" i="8" s="1"/>
  <c r="D3303" i="8" a="1"/>
  <c r="D3303" i="8" s="1"/>
  <c r="D8280" i="8" a="1"/>
  <c r="D8280" i="8" s="1"/>
  <c r="D7250" i="8" a="1"/>
  <c r="D7250" i="8" s="1"/>
  <c r="D3308" i="8" a="1"/>
  <c r="D3308" i="8" s="1"/>
  <c r="D6218" i="8" a="1"/>
  <c r="D6218" i="8" s="1"/>
  <c r="D4814" i="8" a="1"/>
  <c r="D4814" i="8" s="1"/>
  <c r="D7586" i="8" a="1"/>
  <c r="D7586" i="8" s="1"/>
  <c r="D7605" i="8" a="1"/>
  <c r="D7605" i="8" s="1"/>
  <c r="D7612" i="8" a="1"/>
  <c r="D7612" i="8" s="1"/>
  <c r="D5070" i="8" a="1"/>
  <c r="D5070" i="8" s="1"/>
  <c r="D5066" i="8" a="1"/>
  <c r="D5066" i="8" s="1"/>
  <c r="D4602" i="8" a="1"/>
  <c r="D4602" i="8" s="1"/>
  <c r="D3301" i="8" a="1"/>
  <c r="D3301" i="8" s="1"/>
  <c r="D7589" i="8" a="1"/>
  <c r="D7589" i="8" s="1"/>
  <c r="D4820" i="8" a="1"/>
  <c r="D4820" i="8" s="1"/>
  <c r="D3678" i="8" a="1"/>
  <c r="D3678" i="8" s="1"/>
  <c r="D7246" i="8" a="1"/>
  <c r="D7246" i="8" s="1"/>
  <c r="D5061" i="8" a="1"/>
  <c r="D5061" i="8" s="1"/>
  <c r="D5049" i="8" a="1"/>
  <c r="D5049" i="8" s="1"/>
  <c r="D7254" i="8" a="1"/>
  <c r="D7254" i="8" s="1"/>
  <c r="D7599" i="8" a="1"/>
  <c r="D7599" i="8" s="1"/>
  <c r="D7591" i="8" a="1"/>
  <c r="D7591" i="8" s="1"/>
  <c r="D7580" i="8" a="1"/>
  <c r="D7580" i="8" s="1"/>
  <c r="D8275" i="8" a="1"/>
  <c r="D8275" i="8" s="1"/>
  <c r="D7807" i="8" a="1"/>
  <c r="D7807" i="8" s="1"/>
  <c r="D7799" i="8" a="1"/>
  <c r="D7799" i="8" s="1"/>
  <c r="D3805" i="8" a="1"/>
  <c r="D3805" i="8" s="1"/>
  <c r="D7602" i="8" a="1"/>
  <c r="D7602" i="8" s="1"/>
  <c r="D7594" i="8" a="1"/>
  <c r="D7594" i="8" s="1"/>
  <c r="D8278" i="8" a="1"/>
  <c r="D8278" i="8" s="1"/>
  <c r="D7802" i="8" a="1"/>
  <c r="D7802" i="8" s="1"/>
  <c r="D3794" i="8" a="1"/>
  <c r="D3794" i="8" s="1"/>
  <c r="D2297" i="8" a="1"/>
  <c r="D2297" i="8" s="1"/>
  <c r="D764" i="8" a="1"/>
  <c r="D764" i="8" s="1"/>
  <c r="D7251" i="8" a="1"/>
  <c r="D7251" i="8" s="1"/>
  <c r="D7597" i="8" a="1"/>
  <c r="D7597" i="8" s="1"/>
  <c r="D7593" i="8" a="1"/>
  <c r="D7593" i="8" s="1"/>
  <c r="D7582" i="8" a="1"/>
  <c r="D7582" i="8" s="1"/>
  <c r="D8277" i="8" a="1"/>
  <c r="D8277" i="8" s="1"/>
  <c r="D7809" i="8" a="1"/>
  <c r="D7809" i="8" s="1"/>
  <c r="D7801" i="8" a="1"/>
  <c r="D7801" i="8" s="1"/>
  <c r="D3807" i="8" a="1"/>
  <c r="D3807" i="8" s="1"/>
  <c r="D3798" i="8" a="1"/>
  <c r="D3798" i="8" s="1"/>
  <c r="D241" i="8" a="1"/>
  <c r="D241" i="8" s="1"/>
  <c r="D7813" i="8" a="1"/>
  <c r="D7813" i="8" s="1"/>
  <c r="D7805" i="8" a="1"/>
  <c r="D7805" i="8" s="1"/>
  <c r="D3811" i="8" a="1"/>
  <c r="D3811" i="8" s="1"/>
  <c r="D3803" i="8" a="1"/>
  <c r="D3803" i="8" s="1"/>
  <c r="D5052" i="8" a="1"/>
  <c r="D5052" i="8" s="1"/>
  <c r="D3304" i="8" a="1"/>
  <c r="D3304" i="8" s="1"/>
  <c r="D8276" i="8" a="1"/>
  <c r="D8276" i="8" s="1"/>
  <c r="D7812" i="8" a="1"/>
  <c r="D7812" i="8" s="1"/>
  <c r="D7808" i="8" a="1"/>
  <c r="D7808" i="8" s="1"/>
  <c r="D7804" i="8" a="1"/>
  <c r="D7804" i="8" s="1"/>
  <c r="D3810" i="8" a="1"/>
  <c r="D3810" i="8" s="1"/>
  <c r="D3806" i="8" a="1"/>
  <c r="D3806" i="8" s="1"/>
  <c r="D3783" i="8" a="1"/>
  <c r="D3783" i="8" s="1"/>
  <c r="D1275" i="8" a="1"/>
  <c r="D1275" i="8" s="1"/>
  <c r="D220" i="8" a="1"/>
  <c r="D220" i="8" s="1"/>
  <c r="D236" i="8" a="1"/>
  <c r="D236" i="8" s="1"/>
  <c r="D2504" i="8" a="1"/>
  <c r="D2504" i="8" s="1"/>
  <c r="D2520" i="8" a="1"/>
  <c r="D2520" i="8" s="1"/>
  <c r="D4115" i="8" a="1"/>
  <c r="D4115" i="8" s="1"/>
  <c r="D4131" i="8" a="1"/>
  <c r="D4131" i="8" s="1"/>
  <c r="D6692" i="8" a="1"/>
  <c r="D6692" i="8" s="1"/>
  <c r="D743" i="8" a="1"/>
  <c r="D743" i="8" s="1"/>
  <c r="D757" i="8" a="1"/>
  <c r="D757" i="8" s="1"/>
  <c r="D761" i="8" a="1"/>
  <c r="D761" i="8" s="1"/>
  <c r="D1269" i="8" a="1"/>
  <c r="D1269" i="8" s="1"/>
  <c r="D211" i="8" a="1"/>
  <c r="D211" i="8" s="1"/>
  <c r="D227" i="8" a="1"/>
  <c r="D227" i="8" s="1"/>
  <c r="D230" i="8" a="1"/>
  <c r="D230" i="8" s="1"/>
  <c r="D2511" i="8" a="1"/>
  <c r="D2511" i="8" s="1"/>
  <c r="D2527" i="8" a="1"/>
  <c r="D2527" i="8" s="1"/>
  <c r="D2530" i="8" a="1"/>
  <c r="D2530" i="8" s="1"/>
  <c r="D2298" i="8" a="1"/>
  <c r="D2298" i="8" s="1"/>
  <c r="D224" i="8" a="1"/>
  <c r="D224" i="8" s="1"/>
  <c r="D240" i="8" a="1"/>
  <c r="D240" i="8" s="1"/>
  <c r="D2508" i="8" a="1"/>
  <c r="D2508" i="8" s="1"/>
  <c r="D2524" i="8" a="1"/>
  <c r="D2524" i="8" s="1"/>
  <c r="D4119" i="8" a="1"/>
  <c r="D4119" i="8" s="1"/>
  <c r="D4135" i="8" a="1"/>
  <c r="D4135" i="8" s="1"/>
  <c r="D5334" i="8" a="1"/>
  <c r="D5334" i="8" s="1"/>
  <c r="D751" i="8" a="1"/>
  <c r="D751" i="8" s="1"/>
  <c r="D765" i="8" a="1"/>
  <c r="D765" i="8" s="1"/>
  <c r="D1263" i="8" a="1"/>
  <c r="D1263" i="8" s="1"/>
  <c r="D1270" i="8" a="1"/>
  <c r="D1270" i="8" s="1"/>
  <c r="D215" i="8" a="1"/>
  <c r="D215" i="8" s="1"/>
  <c r="D218" i="8" a="1"/>
  <c r="D218" i="8" s="1"/>
  <c r="D231" i="8" a="1"/>
  <c r="D231" i="8" s="1"/>
  <c r="D2499" i="8" a="1"/>
  <c r="D2499" i="8" s="1"/>
  <c r="D2502" i="8" a="1"/>
  <c r="D2502" i="8" s="1"/>
  <c r="D2515" i="8" a="1"/>
  <c r="D2515" i="8" s="1"/>
  <c r="D2518" i="8" a="1"/>
  <c r="D2518" i="8" s="1"/>
  <c r="D4113" i="8" a="1"/>
  <c r="D4113" i="8" s="1"/>
  <c r="D4126" i="8" a="1"/>
  <c r="D4126" i="8" s="1"/>
  <c r="D4129" i="8" a="1"/>
  <c r="D4129" i="8" s="1"/>
  <c r="D4142" i="8" a="1"/>
  <c r="D4142" i="8" s="1"/>
  <c r="D3489" i="8" a="1"/>
  <c r="D3489" i="8" s="1"/>
  <c r="D6687" i="8" a="1"/>
  <c r="D6687" i="8" s="1"/>
  <c r="D6690" i="8" a="1"/>
  <c r="D6690" i="8" s="1"/>
  <c r="D3774" i="8" a="1"/>
  <c r="D3774" i="8" s="1"/>
  <c r="D3787" i="8" a="1"/>
  <c r="D3787" i="8" s="1"/>
  <c r="D3790" i="8" a="1"/>
  <c r="D3790" i="8" s="1"/>
  <c r="D3796" i="8" a="1"/>
  <c r="D3796" i="8" s="1"/>
  <c r="D3799" i="8" a="1"/>
  <c r="D3799" i="8" s="1"/>
  <c r="D748" i="8" a="1"/>
  <c r="D748" i="8" s="1"/>
  <c r="D755" i="8" a="1"/>
  <c r="D755" i="8" s="1"/>
  <c r="D212" i="8" a="1"/>
  <c r="D212" i="8" s="1"/>
  <c r="D2496" i="8" a="1"/>
  <c r="D2496" i="8" s="1"/>
  <c r="D2528" i="8" a="1"/>
  <c r="D2528" i="8" s="1"/>
  <c r="D4123" i="8" a="1"/>
  <c r="D4123" i="8" s="1"/>
  <c r="D261" i="8" a="1"/>
  <c r="D261" i="8" s="1"/>
  <c r="D3784" i="8" a="1"/>
  <c r="D3784" i="8" s="1"/>
  <c r="D242" i="8" a="1"/>
  <c r="D242" i="8" s="1"/>
  <c r="D741" i="8" a="1"/>
  <c r="D741" i="8" s="1"/>
  <c r="D745" i="8" a="1"/>
  <c r="D745" i="8" s="1"/>
  <c r="D759" i="8" a="1"/>
  <c r="D759" i="8" s="1"/>
  <c r="D1274" i="8" a="1"/>
  <c r="D1274" i="8" s="1"/>
  <c r="D2296" i="8" a="1"/>
  <c r="D2296" i="8" s="1"/>
  <c r="D219" i="8" a="1"/>
  <c r="D219" i="8" s="1"/>
  <c r="D222" i="8" a="1"/>
  <c r="D222" i="8" s="1"/>
  <c r="D235" i="8" a="1"/>
  <c r="D235" i="8" s="1"/>
  <c r="D238" i="8" a="1"/>
  <c r="D238" i="8" s="1"/>
  <c r="D2503" i="8" a="1"/>
  <c r="D2503" i="8" s="1"/>
  <c r="D2506" i="8" a="1"/>
  <c r="D2506" i="8" s="1"/>
  <c r="D2519" i="8" a="1"/>
  <c r="D2519" i="8" s="1"/>
  <c r="D2522" i="8" a="1"/>
  <c r="D2522" i="8" s="1"/>
  <c r="D4114" i="8" a="1"/>
  <c r="D4114" i="8" s="1"/>
  <c r="D4117" i="8" a="1"/>
  <c r="D4117" i="8" s="1"/>
  <c r="D4130" i="8" a="1"/>
  <c r="D4130" i="8" s="1"/>
  <c r="D4133" i="8" a="1"/>
  <c r="D4133" i="8" s="1"/>
  <c r="D3490" i="8" a="1"/>
  <c r="D3490" i="8" s="1"/>
  <c r="D5332" i="8" a="1"/>
  <c r="D5332" i="8" s="1"/>
  <c r="D6691" i="8" a="1"/>
  <c r="D6691" i="8" s="1"/>
  <c r="D255" i="8" a="1"/>
  <c r="D255" i="8" s="1"/>
  <c r="D3775" i="8" a="1"/>
  <c r="D3775" i="8" s="1"/>
  <c r="D3778" i="8" a="1"/>
  <c r="D3778" i="8" s="1"/>
  <c r="D1271" i="8" a="1"/>
  <c r="D1271" i="8" s="1"/>
  <c r="D216" i="8" a="1"/>
  <c r="D216" i="8" s="1"/>
  <c r="D232" i="8" a="1"/>
  <c r="D232" i="8" s="1"/>
  <c r="D2500" i="8" a="1"/>
  <c r="D2500" i="8" s="1"/>
  <c r="D2516" i="8" a="1"/>
  <c r="D2516" i="8" s="1"/>
  <c r="D4111" i="8" a="1"/>
  <c r="D4111" i="8" s="1"/>
  <c r="D4127" i="8" a="1"/>
  <c r="D4127" i="8" s="1"/>
  <c r="D4143" i="8" a="1"/>
  <c r="D4143" i="8" s="1"/>
  <c r="D6688" i="8" a="1"/>
  <c r="D6688" i="8" s="1"/>
  <c r="D3772" i="8" a="1"/>
  <c r="D3772" i="8" s="1"/>
  <c r="D7607" i="8" a="1"/>
  <c r="D7607" i="8" s="1"/>
  <c r="D7596" i="8" a="1"/>
  <c r="D7596" i="8" s="1"/>
  <c r="D7592" i="8" a="1"/>
  <c r="D7592" i="8" s="1"/>
  <c r="D7588" i="8" a="1"/>
  <c r="D7588" i="8" s="1"/>
  <c r="D3797" i="8" a="1"/>
  <c r="D3797" i="8" s="1"/>
  <c r="D2300" i="8" a="1"/>
  <c r="D2300" i="8" s="1"/>
  <c r="D767" i="8" a="1"/>
  <c r="D767" i="8" s="1"/>
  <c r="D5068" i="8" a="1"/>
  <c r="D5068" i="8" s="1"/>
  <c r="D5051" i="8" a="1"/>
  <c r="D5051" i="8" s="1"/>
  <c r="D7624" i="8" a="1"/>
  <c r="D7624" i="8" s="1"/>
  <c r="D7610" i="8" a="1"/>
  <c r="D7610" i="8" s="1"/>
  <c r="D7603" i="8" a="1"/>
  <c r="D7603" i="8" s="1"/>
  <c r="D7587" i="8" a="1"/>
  <c r="D7587" i="8" s="1"/>
  <c r="D5060" i="8" a="1"/>
  <c r="D5060" i="8" s="1"/>
  <c r="D7616" i="8" a="1"/>
  <c r="D7616" i="8" s="1"/>
  <c r="D3809" i="8" a="1"/>
  <c r="D3809" i="8" s="1"/>
  <c r="D3785" i="8" a="1"/>
  <c r="D3785" i="8" s="1"/>
  <c r="D4140" i="8" a="1"/>
  <c r="D4140" i="8" s="1"/>
  <c r="D4124" i="8" a="1"/>
  <c r="D4124" i="8" s="1"/>
  <c r="D2529" i="8" a="1"/>
  <c r="D2529" i="8" s="1"/>
  <c r="D2513" i="8" a="1"/>
  <c r="D2513" i="8" s="1"/>
  <c r="D2497" i="8" a="1"/>
  <c r="D2497" i="8" s="1"/>
  <c r="D229" i="8" a="1"/>
  <c r="D229" i="8" s="1"/>
  <c r="D213" i="8" a="1"/>
  <c r="D213" i="8" s="1"/>
  <c r="D760" i="8" a="1"/>
  <c r="D760" i="8" s="1"/>
  <c r="D243" i="8" a="1"/>
  <c r="D243" i="8" s="1"/>
  <c r="D821" i="8" a="1"/>
  <c r="D821" i="8" s="1"/>
  <c r="D2274" i="8" a="1"/>
  <c r="D2274" i="8" s="1"/>
  <c r="D3098" i="8" a="1"/>
  <c r="D3098" i="8" s="1"/>
  <c r="D4809" i="8" a="1"/>
  <c r="D4809" i="8" s="1"/>
  <c r="D1177" i="8" a="1"/>
  <c r="D1177" i="8" s="1"/>
  <c r="D1800" i="8" a="1"/>
  <c r="D1800" i="8" s="1"/>
  <c r="D1791" i="8" a="1"/>
  <c r="D1791" i="8" s="1"/>
  <c r="D4323" i="8" a="1"/>
  <c r="D4323" i="8" s="1"/>
  <c r="D5941" i="8" a="1"/>
  <c r="D5941" i="8" s="1"/>
  <c r="D6935" i="8" a="1"/>
  <c r="D6935" i="8" s="1"/>
  <c r="D6926" i="8" a="1"/>
  <c r="D6926" i="8" s="1"/>
  <c r="D1264" i="8" a="1"/>
  <c r="D1264" i="8" s="1"/>
  <c r="D738" i="8" a="1"/>
  <c r="D738" i="8" s="1"/>
  <c r="D734" i="8" a="1"/>
  <c r="D734" i="8" s="1"/>
  <c r="D2442" i="8" a="1"/>
  <c r="D2442" i="8" s="1"/>
  <c r="D3102" i="8" a="1"/>
  <c r="D3102" i="8" s="1"/>
  <c r="D1176" i="8" a="1"/>
  <c r="D1176" i="8" s="1"/>
  <c r="D1795" i="8" a="1"/>
  <c r="D1795" i="8" s="1"/>
  <c r="D1790" i="8" a="1"/>
  <c r="D1790" i="8" s="1"/>
  <c r="D8198" i="8" a="1"/>
  <c r="D8198" i="8" s="1"/>
  <c r="D8193" i="8" a="1"/>
  <c r="D8193" i="8" s="1"/>
  <c r="D5335" i="8" a="1"/>
  <c r="D5335" i="8" s="1"/>
  <c r="D4136" i="8" a="1"/>
  <c r="D4136" i="8" s="1"/>
  <c r="D4120" i="8" a="1"/>
  <c r="D4120" i="8" s="1"/>
  <c r="D2525" i="8" a="1"/>
  <c r="D2525" i="8" s="1"/>
  <c r="D2509" i="8" a="1"/>
  <c r="D2509" i="8" s="1"/>
  <c r="D2493" i="8" a="1"/>
  <c r="D2493" i="8" s="1"/>
  <c r="D225" i="8" a="1"/>
  <c r="D225" i="8" s="1"/>
  <c r="D766" i="8" a="1"/>
  <c r="D766" i="8" s="1"/>
  <c r="D752" i="8" a="1"/>
  <c r="D752" i="8" s="1"/>
  <c r="D6019" i="8" a="1"/>
  <c r="D6019" i="8" s="1"/>
  <c r="D2441" i="8" a="1"/>
  <c r="D2441" i="8" s="1"/>
  <c r="D8567" i="8" a="1"/>
  <c r="D8567" i="8" s="1"/>
  <c r="D4803" i="8" a="1"/>
  <c r="D4803" i="8" s="1"/>
  <c r="D1804" i="8" a="1"/>
  <c r="D1804" i="8" s="1"/>
  <c r="D1794" i="8" a="1"/>
  <c r="D1794" i="8" s="1"/>
  <c r="D1584" i="8" a="1"/>
  <c r="D1584" i="8" s="1"/>
  <c r="D8197" i="8" a="1"/>
  <c r="D8197" i="8" s="1"/>
  <c r="D762" i="8" a="1"/>
  <c r="D762" i="8" s="1"/>
  <c r="D737" i="8" a="1"/>
  <c r="D737" i="8" s="1"/>
  <c r="D7356" i="8" a="1"/>
  <c r="D7356" i="8" s="1"/>
  <c r="D6018" i="8" a="1"/>
  <c r="D6018" i="8" s="1"/>
  <c r="D2445" i="8" a="1"/>
  <c r="D2445" i="8" s="1"/>
  <c r="D3097" i="8" a="1"/>
  <c r="D3097" i="8" s="1"/>
  <c r="D8575" i="8" a="1"/>
  <c r="D8575" i="8" s="1"/>
  <c r="D4807" i="8" a="1"/>
  <c r="D4807" i="8" s="1"/>
  <c r="D1171" i="8" a="1"/>
  <c r="D1171" i="8" s="1"/>
  <c r="D1812" i="8" a="1"/>
  <c r="D1812" i="8" s="1"/>
  <c r="D1803" i="8" a="1"/>
  <c r="D1803" i="8" s="1"/>
  <c r="D1798" i="8" a="1"/>
  <c r="D1798" i="8" s="1"/>
  <c r="D4322" i="8" a="1"/>
  <c r="D4322" i="8" s="1"/>
  <c r="D4317" i="8" a="1"/>
  <c r="D4317" i="8" s="1"/>
  <c r="D1583" i="8" a="1"/>
  <c r="D1583" i="8" s="1"/>
  <c r="D8201" i="8" a="1"/>
  <c r="D8201" i="8" s="1"/>
  <c r="D6934" i="8" a="1"/>
  <c r="D6934" i="8" s="1"/>
  <c r="D6929" i="8" a="1"/>
  <c r="D6929" i="8" s="1"/>
  <c r="D3311" i="8" a="1"/>
  <c r="D3311" i="8" s="1"/>
  <c r="D3317" i="8" a="1"/>
  <c r="D3317" i="8" s="1"/>
  <c r="D5482" i="8" a="1"/>
  <c r="D5482" i="8" s="1"/>
  <c r="D6207" i="8" a="1"/>
  <c r="D6207" i="8" s="1"/>
  <c r="D4601" i="8" a="1"/>
  <c r="D4601" i="8" s="1"/>
  <c r="D7244" i="8" a="1"/>
  <c r="D7244" i="8" s="1"/>
  <c r="D7600" i="8" a="1"/>
  <c r="D7600" i="8" s="1"/>
  <c r="D3793" i="8" a="1"/>
  <c r="D3793" i="8" s="1"/>
  <c r="D3777" i="8" a="1"/>
  <c r="D3777" i="8" s="1"/>
  <c r="D254" i="8" a="1"/>
  <c r="D254" i="8" s="1"/>
  <c r="D5331" i="8" a="1"/>
  <c r="D5331" i="8" s="1"/>
  <c r="D4132" i="8" a="1"/>
  <c r="D4132" i="8" s="1"/>
  <c r="D4116" i="8" a="1"/>
  <c r="D4116" i="8" s="1"/>
  <c r="D2521" i="8" a="1"/>
  <c r="D2521" i="8" s="1"/>
  <c r="D2505" i="8" a="1"/>
  <c r="D2505" i="8" s="1"/>
  <c r="D237" i="8" a="1"/>
  <c r="D237" i="8" s="1"/>
  <c r="D747" i="8" a="1"/>
  <c r="D747" i="8" s="1"/>
  <c r="D744" i="8" a="1"/>
  <c r="D744" i="8" s="1"/>
  <c r="D6680" i="8" a="1"/>
  <c r="D6680" i="8" s="1"/>
  <c r="D6017" i="8" a="1"/>
  <c r="D6017" i="8" s="1"/>
  <c r="D3096" i="8" a="1"/>
  <c r="D3096" i="8" s="1"/>
  <c r="D8570" i="8" a="1"/>
  <c r="D8570" i="8" s="1"/>
  <c r="D4811" i="8" a="1"/>
  <c r="D4811" i="8" s="1"/>
  <c r="D1816" i="8" a="1"/>
  <c r="D1816" i="8" s="1"/>
  <c r="D1807" i="8" a="1"/>
  <c r="D1807" i="8" s="1"/>
  <c r="D1802" i="8" a="1"/>
  <c r="D1802" i="8" s="1"/>
  <c r="D4321" i="8" a="1"/>
  <c r="D4321" i="8" s="1"/>
  <c r="D1587" i="8" a="1"/>
  <c r="D1587" i="8" s="1"/>
  <c r="D1582" i="8" a="1"/>
  <c r="D1582" i="8" s="1"/>
  <c r="D8192" i="8" a="1"/>
  <c r="D8192" i="8" s="1"/>
  <c r="D6933" i="8" a="1"/>
  <c r="D6933" i="8" s="1"/>
  <c r="D754" i="8" a="1"/>
  <c r="D754" i="8" s="1"/>
  <c r="D245" i="8" a="1"/>
  <c r="D245" i="8" s="1"/>
  <c r="D7359" i="8" a="1"/>
  <c r="D7359" i="8" s="1"/>
  <c r="D7355" i="8" a="1"/>
  <c r="D7355" i="8" s="1"/>
  <c r="D6679" i="8" a="1"/>
  <c r="D6679" i="8" s="1"/>
  <c r="D2440" i="8" a="1"/>
  <c r="D2440" i="8" s="1"/>
  <c r="D3095" i="8" a="1"/>
  <c r="D3095" i="8" s="1"/>
  <c r="D8574" i="8" a="1"/>
  <c r="D8574" i="8" s="1"/>
  <c r="D8569" i="8" a="1"/>
  <c r="D8569" i="8" s="1"/>
  <c r="D4802" i="8" a="1"/>
  <c r="D4802" i="8" s="1"/>
  <c r="D1815" i="8" a="1"/>
  <c r="D1815" i="8" s="1"/>
  <c r="D1811" i="8" a="1"/>
  <c r="D1811" i="8" s="1"/>
  <c r="D1806" i="8" a="1"/>
  <c r="D1806" i="8" s="1"/>
  <c r="D1793" i="8" a="1"/>
  <c r="D1793" i="8" s="1"/>
  <c r="D4320" i="8" a="1"/>
  <c r="D4320" i="8" s="1"/>
  <c r="D1586" i="8" a="1"/>
  <c r="D1586" i="8" s="1"/>
  <c r="D8196" i="8" a="1"/>
  <c r="D8196" i="8" s="1"/>
  <c r="D6932" i="8" a="1"/>
  <c r="D6932" i="8" s="1"/>
  <c r="D3320" i="8" a="1"/>
  <c r="D3320" i="8" s="1"/>
  <c r="D7608" i="8" a="1"/>
  <c r="D7608" i="8" s="1"/>
  <c r="D8279" i="8" a="1"/>
  <c r="D8279" i="8" s="1"/>
  <c r="D3789" i="8" a="1"/>
  <c r="D3789" i="8" s="1"/>
  <c r="D3773" i="8" a="1"/>
  <c r="D3773" i="8" s="1"/>
  <c r="D6689" i="8" a="1"/>
  <c r="D6689" i="8" s="1"/>
  <c r="D3488" i="8" a="1"/>
  <c r="D3488" i="8" s="1"/>
  <c r="D4128" i="8" a="1"/>
  <c r="D4128" i="8" s="1"/>
  <c r="D4112" i="8" a="1"/>
  <c r="D4112" i="8" s="1"/>
  <c r="D2517" i="8" a="1"/>
  <c r="D2517" i="8" s="1"/>
  <c r="D2501" i="8" a="1"/>
  <c r="D2501" i="8" s="1"/>
  <c r="D233" i="8" a="1"/>
  <c r="D233" i="8" s="1"/>
  <c r="D217" i="8" a="1"/>
  <c r="D217" i="8" s="1"/>
  <c r="D1272" i="8" a="1"/>
  <c r="D1272" i="8" s="1"/>
  <c r="D768" i="8" a="1"/>
  <c r="D768" i="8" s="1"/>
  <c r="D750" i="8" a="1"/>
  <c r="D750" i="8" s="1"/>
  <c r="D739" i="8" a="1"/>
  <c r="D739" i="8" s="1"/>
  <c r="D736" i="8" a="1"/>
  <c r="D736" i="8" s="1"/>
  <c r="D823" i="8" a="1"/>
  <c r="D823" i="8" s="1"/>
  <c r="D2444" i="8" a="1"/>
  <c r="D2444" i="8" s="1"/>
  <c r="D3100" i="8" a="1"/>
  <c r="D3100" i="8" s="1"/>
  <c r="D8573" i="8" a="1"/>
  <c r="D8573" i="8" s="1"/>
  <c r="D4806" i="8" a="1"/>
  <c r="D4806" i="8" s="1"/>
  <c r="D1174" i="8" a="1"/>
  <c r="D1174" i="8" s="1"/>
  <c r="D1810" i="8" a="1"/>
  <c r="D1810" i="8" s="1"/>
  <c r="D1797" i="8" a="1"/>
  <c r="D1797" i="8" s="1"/>
  <c r="D4315" i="8" a="1"/>
  <c r="D4315" i="8" s="1"/>
  <c r="D8200" i="8" a="1"/>
  <c r="D8200" i="8" s="1"/>
  <c r="D6937" i="8" a="1"/>
  <c r="D6937" i="8" s="1"/>
  <c r="D5420" i="8" a="1"/>
  <c r="D5420" i="8" s="1"/>
  <c r="D7482" i="8" a="1"/>
  <c r="D7482" i="8" s="1"/>
  <c r="D7469" i="8" a="1"/>
  <c r="D7469" i="8" s="1"/>
  <c r="D1532" i="8" a="1"/>
  <c r="D1532" i="8" s="1"/>
  <c r="D6440" i="8" a="1"/>
  <c r="D6440" i="8" s="1"/>
  <c r="D3833" i="8" a="1"/>
  <c r="D3833" i="8" s="1"/>
  <c r="D3823" i="8" a="1"/>
  <c r="D3823" i="8" s="1"/>
  <c r="D1874" i="8" a="1"/>
  <c r="D1874" i="8" s="1"/>
  <c r="D5424" i="8" a="1"/>
  <c r="D5424" i="8" s="1"/>
  <c r="D5415" i="8" a="1"/>
  <c r="D5415" i="8" s="1"/>
  <c r="D1303" i="8" a="1"/>
  <c r="D1303" i="8" s="1"/>
  <c r="D7473" i="8" a="1"/>
  <c r="D7473" i="8" s="1"/>
  <c r="D7464" i="8" a="1"/>
  <c r="D7464" i="8" s="1"/>
  <c r="D1536" i="8" a="1"/>
  <c r="D1536" i="8" s="1"/>
  <c r="D1531" i="8" a="1"/>
  <c r="D1531" i="8" s="1"/>
  <c r="D6439" i="8" a="1"/>
  <c r="D6439" i="8" s="1"/>
  <c r="D3837" i="8" a="1"/>
  <c r="D3837" i="8" s="1"/>
  <c r="D3319" i="8" a="1"/>
  <c r="D3319" i="8" s="1"/>
  <c r="D3316" i="8" a="1"/>
  <c r="D3316" i="8" s="1"/>
  <c r="D5418" i="8" a="1"/>
  <c r="D5418" i="8" s="1"/>
  <c r="D5089" i="8" a="1"/>
  <c r="D5089" i="8" s="1"/>
  <c r="D7481" i="8" a="1"/>
  <c r="D7481" i="8" s="1"/>
  <c r="D7476" i="8" a="1"/>
  <c r="D7476" i="8" s="1"/>
  <c r="D7467" i="8" a="1"/>
  <c r="D7467" i="8" s="1"/>
  <c r="D7462" i="8" a="1"/>
  <c r="D7462" i="8" s="1"/>
  <c r="D1539" i="8" a="1"/>
  <c r="D1539" i="8" s="1"/>
  <c r="D1530" i="8" a="1"/>
  <c r="D1530" i="8" s="1"/>
  <c r="D6447" i="8" a="1"/>
  <c r="D6447" i="8" s="1"/>
  <c r="D5422" i="8" a="1"/>
  <c r="D5422" i="8" s="1"/>
  <c r="D1872" i="8" a="1"/>
  <c r="D1872" i="8" s="1"/>
  <c r="D5084" i="8" a="1"/>
  <c r="D5084" i="8" s="1"/>
  <c r="D7480" i="8" a="1"/>
  <c r="D7480" i="8" s="1"/>
  <c r="D1552" i="8" a="1"/>
  <c r="D1552" i="8" s="1"/>
  <c r="D1543" i="8" a="1"/>
  <c r="D1543" i="8" s="1"/>
  <c r="D1871" i="8" a="1"/>
  <c r="D1871" i="8" s="1"/>
  <c r="D1869" i="8" a="1"/>
  <c r="D1869" i="8" s="1"/>
  <c r="D1873" i="8" a="1"/>
  <c r="D1873" i="8" s="1"/>
  <c r="D1870" i="8" a="1"/>
  <c r="D1870" i="8" s="1"/>
  <c r="D1867" i="8" a="1"/>
  <c r="D1867" i="8" s="1"/>
  <c r="D5032" i="8" a="1"/>
  <c r="D5032" i="8" s="1"/>
  <c r="D3231" i="8" a="1"/>
  <c r="D3231" i="8" s="1"/>
  <c r="D3843" i="8" a="1"/>
  <c r="D3843" i="8" s="1"/>
  <c r="D3859" i="8" a="1"/>
  <c r="D3859" i="8" s="1"/>
  <c r="D3867" i="8" a="1"/>
  <c r="D3867" i="8" s="1"/>
  <c r="D4020" i="8" a="1"/>
  <c r="D4020" i="8" s="1"/>
  <c r="D4028" i="8" a="1"/>
  <c r="D4028" i="8" s="1"/>
  <c r="D4036" i="8" a="1"/>
  <c r="D4036" i="8" s="1"/>
  <c r="D4044" i="8" a="1"/>
  <c r="D4044" i="8" s="1"/>
  <c r="D2654" i="8" a="1"/>
  <c r="D2654" i="8" s="1"/>
  <c r="D7838" i="8" a="1"/>
  <c r="D7838" i="8" s="1"/>
  <c r="D3841" i="8" a="1"/>
  <c r="D3841" i="8" s="1"/>
  <c r="D3849" i="8" a="1"/>
  <c r="D3849" i="8" s="1"/>
  <c r="D3857" i="8" a="1"/>
  <c r="D3857" i="8" s="1"/>
  <c r="D3865" i="8" a="1"/>
  <c r="D3865" i="8" s="1"/>
  <c r="D3873" i="8" a="1"/>
  <c r="D3873" i="8" s="1"/>
  <c r="D4018" i="8" a="1"/>
  <c r="D4018" i="8" s="1"/>
  <c r="D4026" i="8" a="1"/>
  <c r="D4026" i="8" s="1"/>
  <c r="D4034" i="8" a="1"/>
  <c r="D4034" i="8" s="1"/>
  <c r="D4042" i="8" a="1"/>
  <c r="D4042" i="8" s="1"/>
  <c r="D3847" i="8" a="1"/>
  <c r="D3847" i="8" s="1"/>
  <c r="D4016" i="8" a="1"/>
  <c r="D4016" i="8" s="1"/>
  <c r="D2644" i="8" a="1"/>
  <c r="D2644" i="8" s="1"/>
  <c r="D2660" i="8" a="1"/>
  <c r="D2660" i="8" s="1"/>
  <c r="D7862" i="8" a="1"/>
  <c r="D7862" i="8" s="1"/>
  <c r="D5042" i="8" a="1"/>
  <c r="D5042" i="8" s="1"/>
  <c r="D5541" i="8" a="1"/>
  <c r="D5541" i="8" s="1"/>
  <c r="D6411" i="8" a="1"/>
  <c r="D6411" i="8" s="1"/>
  <c r="D4048" i="8" a="1"/>
  <c r="D4048" i="8" s="1"/>
  <c r="D2650" i="8" a="1"/>
  <c r="D2650" i="8" s="1"/>
  <c r="D2666" i="8" a="1"/>
  <c r="D2666" i="8" s="1"/>
  <c r="D7844" i="8" a="1"/>
  <c r="D7844" i="8" s="1"/>
  <c r="D7858" i="8" a="1"/>
  <c r="D7858" i="8" s="1"/>
  <c r="D3338" i="8" a="1"/>
  <c r="D3338" i="8" s="1"/>
  <c r="D5038" i="8" a="1"/>
  <c r="D5038" i="8" s="1"/>
  <c r="D8399" i="8" a="1"/>
  <c r="D8399" i="8" s="1"/>
  <c r="D7673" i="8" a="1"/>
  <c r="D7673" i="8" s="1"/>
  <c r="D5537" i="8" a="1"/>
  <c r="D5537" i="8" s="1"/>
  <c r="D3855" i="8" a="1"/>
  <c r="D3855" i="8" s="1"/>
  <c r="D7854" i="8" a="1"/>
  <c r="D7854" i="8" s="1"/>
  <c r="D5034" i="8" a="1"/>
  <c r="D5034" i="8" s="1"/>
  <c r="D5533" i="8" a="1"/>
  <c r="D5533" i="8" s="1"/>
  <c r="D7868" i="8" a="1"/>
  <c r="D7868" i="8" s="1"/>
  <c r="D5748" i="8" a="1"/>
  <c r="D5748" i="8" s="1"/>
  <c r="D8405" i="8" a="1"/>
  <c r="D8405" i="8" s="1"/>
  <c r="D7665" i="8" a="1"/>
  <c r="D7665" i="8" s="1"/>
  <c r="D5529" i="8" a="1"/>
  <c r="D5529" i="8" s="1"/>
  <c r="D5547" i="8" a="1"/>
  <c r="D5547" i="8" s="1"/>
  <c r="D6409" i="8" a="1"/>
  <c r="D6409" i="8" s="1"/>
  <c r="D6417" i="8" a="1"/>
  <c r="D6417" i="8" s="1"/>
  <c r="D6425" i="8" a="1"/>
  <c r="D6425" i="8" s="1"/>
  <c r="D4445" i="8" a="1"/>
  <c r="D4445" i="8" s="1"/>
  <c r="D4453" i="8" a="1"/>
  <c r="D4453" i="8" s="1"/>
  <c r="D4461" i="8" a="1"/>
  <c r="D4461" i="8" s="1"/>
  <c r="D4469" i="8" a="1"/>
  <c r="D4469" i="8" s="1"/>
  <c r="D3863" i="8" a="1"/>
  <c r="D3863" i="8" s="1"/>
  <c r="D4032" i="8" a="1"/>
  <c r="D4032" i="8" s="1"/>
  <c r="D2636" i="8" a="1"/>
  <c r="D2636" i="8" s="1"/>
  <c r="D2652" i="8" a="1"/>
  <c r="D2652" i="8" s="1"/>
  <c r="D2668" i="8" a="1"/>
  <c r="D2668" i="8" s="1"/>
  <c r="D7846" i="8" a="1"/>
  <c r="D7846" i="8" s="1"/>
  <c r="D8401" i="8" a="1"/>
  <c r="D8401" i="8" s="1"/>
  <c r="D7675" i="8" a="1"/>
  <c r="D7675" i="8" s="1"/>
  <c r="D6405" i="8" a="1"/>
  <c r="D6405" i="8" s="1"/>
  <c r="D2642" i="8" a="1"/>
  <c r="D2642" i="8" s="1"/>
  <c r="D2658" i="8" a="1"/>
  <c r="D2658" i="8" s="1"/>
  <c r="D7842" i="8" a="1"/>
  <c r="D7842" i="8" s="1"/>
  <c r="D7860" i="8" a="1"/>
  <c r="D7860" i="8" s="1"/>
  <c r="D3336" i="8" a="1"/>
  <c r="D3336" i="8" s="1"/>
  <c r="D5040" i="8" a="1"/>
  <c r="D5040" i="8" s="1"/>
  <c r="D8415" i="8" a="1"/>
  <c r="D8415" i="8" s="1"/>
  <c r="D7671" i="8" a="1"/>
  <c r="D7671" i="8" s="1"/>
  <c r="D5539" i="8" a="1"/>
  <c r="D5539" i="8" s="1"/>
  <c r="D6401" i="8" a="1"/>
  <c r="D6401" i="8" s="1"/>
  <c r="D3839" i="8" a="1"/>
  <c r="D3839" i="8" s="1"/>
  <c r="D3871" i="8" a="1"/>
  <c r="D3871" i="8" s="1"/>
  <c r="D4040" i="8" a="1"/>
  <c r="D4040" i="8" s="1"/>
  <c r="D7870" i="8" a="1"/>
  <c r="D7870" i="8" s="1"/>
  <c r="D7667" i="8" a="1"/>
  <c r="D7667" i="8" s="1"/>
  <c r="D3402" i="8" a="1"/>
  <c r="D3402" i="8" s="1"/>
  <c r="D3397" i="8" a="1"/>
  <c r="D3397" i="8" s="1"/>
  <c r="D3393" i="8" a="1"/>
  <c r="D3393" i="8" s="1"/>
  <c r="D4470" i="8" a="1"/>
  <c r="D4470" i="8" s="1"/>
  <c r="D4460" i="8" a="1"/>
  <c r="D4460" i="8" s="1"/>
  <c r="D4454" i="8" a="1"/>
  <c r="D4454" i="8" s="1"/>
  <c r="D4444" i="8" a="1"/>
  <c r="D4444" i="8" s="1"/>
  <c r="D6434" i="8" a="1"/>
  <c r="D6434" i="8" s="1"/>
  <c r="D6424" i="8" a="1"/>
  <c r="D6424" i="8" s="1"/>
  <c r="D6407" i="8" a="1"/>
  <c r="D6407" i="8" s="1"/>
  <c r="D8403" i="8" a="1"/>
  <c r="D8403" i="8" s="1"/>
  <c r="D3392" i="8" a="1"/>
  <c r="D3392" i="8" s="1"/>
  <c r="D4459" i="8" a="1"/>
  <c r="D4459" i="8" s="1"/>
  <c r="D4443" i="8" a="1"/>
  <c r="D4443" i="8" s="1"/>
  <c r="D6423" i="8" a="1"/>
  <c r="D6423" i="8" s="1"/>
  <c r="D6412" i="8" a="1"/>
  <c r="D6412" i="8" s="1"/>
  <c r="D1879" i="8" a="1"/>
  <c r="D1879" i="8" s="1"/>
  <c r="D3405" i="8" a="1"/>
  <c r="D3405" i="8" s="1"/>
  <c r="D3401" i="8" a="1"/>
  <c r="D3401" i="8" s="1"/>
  <c r="D3395" i="8" a="1"/>
  <c r="D3395" i="8" s="1"/>
  <c r="D4473" i="8" a="1"/>
  <c r="D4473" i="8" s="1"/>
  <c r="D4457" i="8" a="1"/>
  <c r="D4457" i="8" s="1"/>
  <c r="D4441" i="8" a="1"/>
  <c r="D4441" i="8" s="1"/>
  <c r="D7866" i="8" a="1"/>
  <c r="D7866" i="8" s="1"/>
  <c r="D7852" i="8" a="1"/>
  <c r="D7852" i="8" s="1"/>
  <c r="D3394" i="8" a="1"/>
  <c r="D3394" i="8" s="1"/>
  <c r="D4472" i="8" a="1"/>
  <c r="D4472" i="8" s="1"/>
  <c r="D4467" i="8" a="1"/>
  <c r="D4467" i="8" s="1"/>
  <c r="D4456" i="8" a="1"/>
  <c r="D4456" i="8" s="1"/>
  <c r="D4451" i="8" a="1"/>
  <c r="D4451" i="8" s="1"/>
  <c r="D6436" i="8" a="1"/>
  <c r="D6436" i="8" s="1"/>
  <c r="D6431" i="8" a="1"/>
  <c r="D6431" i="8" s="1"/>
  <c r="D6420" i="8" a="1"/>
  <c r="D6420" i="8" s="1"/>
  <c r="D6415" i="8" a="1"/>
  <c r="D6415" i="8" s="1"/>
  <c r="D5540" i="8" a="1"/>
  <c r="D5540" i="8" s="1"/>
  <c r="D5536" i="8" a="1"/>
  <c r="D5536" i="8" s="1"/>
  <c r="D8416" i="8" a="1"/>
  <c r="D8416" i="8" s="1"/>
  <c r="D8412" i="8" a="1"/>
  <c r="D8412" i="8" s="1"/>
  <c r="D5755" i="8" a="1"/>
  <c r="D5755" i="8" s="1"/>
  <c r="D5041" i="8" a="1"/>
  <c r="D5041" i="8" s="1"/>
  <c r="D5037" i="8" a="1"/>
  <c r="D5037" i="8" s="1"/>
  <c r="D7861" i="8" a="1"/>
  <c r="D7861" i="8" s="1"/>
  <c r="D7857" i="8" a="1"/>
  <c r="D7857" i="8" s="1"/>
  <c r="D7843" i="8" a="1"/>
  <c r="D7843" i="8" s="1"/>
  <c r="D2665" i="8" a="1"/>
  <c r="D2665" i="8" s="1"/>
  <c r="D2659" i="8" a="1"/>
  <c r="D2659" i="8" s="1"/>
  <c r="D2649" i="8" a="1"/>
  <c r="D2649" i="8" s="1"/>
  <c r="D2643" i="8" a="1"/>
  <c r="D2643" i="8" s="1"/>
  <c r="D4047" i="8" a="1"/>
  <c r="D4047" i="8" s="1"/>
  <c r="D1570" i="8" a="1"/>
  <c r="D1570" i="8" s="1"/>
  <c r="D3846" i="8" a="1"/>
  <c r="D3846" i="8" s="1"/>
  <c r="D6422" i="8" a="1"/>
  <c r="D6422" i="8" s="1"/>
  <c r="D6418" i="8" a="1"/>
  <c r="D6418" i="8" s="1"/>
  <c r="D6414" i="8" a="1"/>
  <c r="D6414" i="8" s="1"/>
  <c r="D6406" i="8" a="1"/>
  <c r="D6406" i="8" s="1"/>
  <c r="D5535" i="8" a="1"/>
  <c r="D5535" i="8" s="1"/>
  <c r="D7676" i="8" a="1"/>
  <c r="D7676" i="8" s="1"/>
  <c r="D8411" i="8" a="1"/>
  <c r="D8411" i="8" s="1"/>
  <c r="D8402" i="8" a="1"/>
  <c r="D8402" i="8" s="1"/>
  <c r="D5036" i="8" a="1"/>
  <c r="D5036" i="8" s="1"/>
  <c r="D7856" i="8" a="1"/>
  <c r="D7856" i="8" s="1"/>
  <c r="D7847" i="8" a="1"/>
  <c r="D7847" i="8" s="1"/>
  <c r="D2669" i="8" a="1"/>
  <c r="D2669" i="8" s="1"/>
  <c r="D2664" i="8" a="1"/>
  <c r="D2664" i="8" s="1"/>
  <c r="D2653" i="8" a="1"/>
  <c r="D2653" i="8" s="1"/>
  <c r="D2648" i="8" a="1"/>
  <c r="D2648" i="8" s="1"/>
  <c r="D2637" i="8" a="1"/>
  <c r="D2637" i="8" s="1"/>
  <c r="D4046" i="8" a="1"/>
  <c r="D4046" i="8" s="1"/>
  <c r="D4033" i="8" a="1"/>
  <c r="D4033" i="8" s="1"/>
  <c r="D4027" i="8" a="1"/>
  <c r="D4027" i="8" s="1"/>
  <c r="D4021" i="8" a="1"/>
  <c r="D4021" i="8" s="1"/>
  <c r="D1569" i="8" a="1"/>
  <c r="D1569" i="8" s="1"/>
  <c r="D3864" i="8" a="1"/>
  <c r="D3864" i="8" s="1"/>
  <c r="D3858" i="8" a="1"/>
  <c r="D3858" i="8" s="1"/>
  <c r="D3852" i="8" a="1"/>
  <c r="D3852" i="8" s="1"/>
  <c r="D3845" i="8" a="1"/>
  <c r="D3845" i="8" s="1"/>
  <c r="D6396" i="8" a="1"/>
  <c r="D6396" i="8" s="1"/>
  <c r="D5544" i="8" a="1"/>
  <c r="D5544" i="8" s="1"/>
  <c r="D7662" i="8" a="1"/>
  <c r="D7662" i="8" s="1"/>
  <c r="D8406" i="8" a="1"/>
  <c r="D8406" i="8" s="1"/>
  <c r="D5749" i="8" a="1"/>
  <c r="D5749" i="8" s="1"/>
  <c r="D5745" i="8" a="1"/>
  <c r="D5745" i="8" s="1"/>
  <c r="D5031" i="8" a="1"/>
  <c r="D5031" i="8" s="1"/>
  <c r="D7869" i="8" a="1"/>
  <c r="D7869" i="8" s="1"/>
  <c r="D7865" i="8" a="1"/>
  <c r="D7865" i="8" s="1"/>
  <c r="D7851" i="8" a="1"/>
  <c r="D7851" i="8" s="1"/>
  <c r="D4039" i="8" a="1"/>
  <c r="D4039" i="8" s="1"/>
  <c r="D3870" i="8" a="1"/>
  <c r="D3870" i="8" s="1"/>
  <c r="D3838" i="8" a="1"/>
  <c r="D3838" i="8" s="1"/>
  <c r="D5543" i="8" a="1"/>
  <c r="D5543" i="8" s="1"/>
  <c r="D5534" i="8" a="1"/>
  <c r="D5534" i="8" s="1"/>
  <c r="D7661" i="8" a="1"/>
  <c r="D7661" i="8" s="1"/>
  <c r="D8410" i="8" a="1"/>
  <c r="D8410" i="8" s="1"/>
  <c r="D5035" i="8" a="1"/>
  <c r="D5035" i="8" s="1"/>
  <c r="D7864" i="8" a="1"/>
  <c r="D7864" i="8" s="1"/>
  <c r="D2663" i="8" a="1"/>
  <c r="D2663" i="8" s="1"/>
  <c r="D2647" i="8" a="1"/>
  <c r="D2647" i="8" s="1"/>
  <c r="D4038" i="8" a="1"/>
  <c r="D4038" i="8" s="1"/>
  <c r="D4025" i="8" a="1"/>
  <c r="D4025" i="8" s="1"/>
  <c r="D4019" i="8" a="1"/>
  <c r="D4019" i="8" s="1"/>
  <c r="D1568" i="8" a="1"/>
  <c r="D1568" i="8" s="1"/>
  <c r="D3869" i="8" a="1"/>
  <c r="D3869" i="8" s="1"/>
  <c r="D3850" i="8" a="1"/>
  <c r="D3850" i="8" s="1"/>
  <c r="D3844" i="8" a="1"/>
  <c r="D3844" i="8" s="1"/>
  <c r="D3234" i="8" a="1"/>
  <c r="D3234" i="8" s="1"/>
  <c r="D6404" i="8" a="1"/>
  <c r="D6404" i="8" s="1"/>
  <c r="D6400" i="8" a="1"/>
  <c r="D6400" i="8" s="1"/>
  <c r="D7674" i="8" a="1"/>
  <c r="D7674" i="8" s="1"/>
  <c r="D7670" i="8" a="1"/>
  <c r="D7670" i="8" s="1"/>
  <c r="D8414" i="8" a="1"/>
  <c r="D8414" i="8" s="1"/>
  <c r="D8400" i="8" a="1"/>
  <c r="D8400" i="8" s="1"/>
  <c r="D5753" i="8" a="1"/>
  <c r="D5753" i="8" s="1"/>
  <c r="D5039" i="8" a="1"/>
  <c r="D5039" i="8" s="1"/>
  <c r="D3339" i="8" a="1"/>
  <c r="D3339" i="8" s="1"/>
  <c r="D3335" i="8" a="1"/>
  <c r="D3335" i="8" s="1"/>
  <c r="D7859" i="8" a="1"/>
  <c r="D7859" i="8" s="1"/>
  <c r="D7845" i="8" a="1"/>
  <c r="D7845" i="8" s="1"/>
  <c r="D7841" i="8" a="1"/>
  <c r="D7841" i="8" s="1"/>
  <c r="D2667" i="8" a="1"/>
  <c r="D2667" i="8" s="1"/>
  <c r="D2657" i="8" a="1"/>
  <c r="D2657" i="8" s="1"/>
  <c r="D2651" i="8" a="1"/>
  <c r="D2651" i="8" s="1"/>
  <c r="D2641" i="8" a="1"/>
  <c r="D2641" i="8" s="1"/>
  <c r="D4049" i="8" a="1"/>
  <c r="D4049" i="8" s="1"/>
  <c r="D4031" i="8" a="1"/>
  <c r="D4031" i="8" s="1"/>
  <c r="D3862" i="8" a="1"/>
  <c r="D3862" i="8" s="1"/>
  <c r="D6399" i="8" a="1"/>
  <c r="D6399" i="8" s="1"/>
  <c r="D5542" i="8" a="1"/>
  <c r="D5542" i="8" s="1"/>
  <c r="D7660" i="8" a="1"/>
  <c r="D7660" i="8" s="1"/>
  <c r="D5752" i="8" a="1"/>
  <c r="D5752" i="8" s="1"/>
  <c r="D5043" i="8" a="1"/>
  <c r="D5043" i="8" s="1"/>
  <c r="D7863" i="8" a="1"/>
  <c r="D7863" i="8" s="1"/>
  <c r="D7840" i="8" a="1"/>
  <c r="D7840" i="8" s="1"/>
  <c r="D2661" i="8" a="1"/>
  <c r="D2661" i="8" s="1"/>
  <c r="D2656" i="8" a="1"/>
  <c r="D2656" i="8" s="1"/>
  <c r="D2645" i="8" a="1"/>
  <c r="D2645" i="8" s="1"/>
  <c r="D2640" i="8" a="1"/>
  <c r="D2640" i="8" s="1"/>
  <c r="D4043" i="8" a="1"/>
  <c r="D4043" i="8" s="1"/>
  <c r="D4037" i="8" a="1"/>
  <c r="D4037" i="8" s="1"/>
  <c r="D4030" i="8" a="1"/>
  <c r="D4030" i="8" s="1"/>
  <c r="D4017" i="8" a="1"/>
  <c r="D4017" i="8" s="1"/>
  <c r="D3874" i="8" a="1"/>
  <c r="D3874" i="8" s="1"/>
  <c r="D3861" i="8" a="1"/>
  <c r="D3861" i="8" s="1"/>
  <c r="D3848" i="8" a="1"/>
  <c r="D3848" i="8" s="1"/>
  <c r="D3842" i="8" a="1"/>
  <c r="D3842" i="8" s="1"/>
  <c r="D3233" i="8" a="1"/>
  <c r="D3233" i="8" s="1"/>
  <c r="D6408" i="8" a="1"/>
  <c r="D6408" i="8" s="1"/>
  <c r="D5546" i="8" a="1"/>
  <c r="D5546" i="8" s="1"/>
  <c r="D5532" i="8" a="1"/>
  <c r="D5532" i="8" s="1"/>
  <c r="D7664" i="8" a="1"/>
  <c r="D7664" i="8" s="1"/>
  <c r="D8408" i="8" a="1"/>
  <c r="D8408" i="8" s="1"/>
  <c r="D8404" i="8" a="1"/>
  <c r="D8404" i="8" s="1"/>
  <c r="D5747" i="8" a="1"/>
  <c r="D5747" i="8" s="1"/>
  <c r="D5033" i="8" a="1"/>
  <c r="D5033" i="8" s="1"/>
  <c r="D3343" i="8" a="1"/>
  <c r="D3343" i="8" s="1"/>
  <c r="D7853" i="8" a="1"/>
  <c r="D7853" i="8" s="1"/>
  <c r="D7849" i="8" a="1"/>
  <c r="D7849" i="8" s="1"/>
  <c r="D4023" i="8" a="1"/>
  <c r="D4023" i="8" s="1"/>
  <c r="D3854" i="8" a="1"/>
  <c r="D3854" i="8" s="1"/>
  <c r="D3232" i="8" a="1"/>
  <c r="D3232" i="8" s="1"/>
  <c r="S3225" i="8"/>
  <c r="AJ3225" i="8"/>
  <c r="AK3225" i="8" s="1" a="1"/>
  <c r="AK3225" i="8" s="1"/>
  <c r="D3225" i="8" s="1" a="1"/>
  <c r="D3225" i="8" s="1"/>
  <c r="V3225" i="8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B42" i="1" l="1"/>
  <c r="J42" i="1"/>
  <c r="C42" i="1"/>
  <c r="K42" i="1"/>
  <c r="D42" i="1"/>
  <c r="L42" i="1"/>
  <c r="E42" i="1"/>
  <c r="M42" i="1"/>
  <c r="F42" i="1"/>
  <c r="G42" i="1"/>
  <c r="H42" i="1"/>
  <c r="I42" i="1"/>
  <c r="L14" i="1"/>
  <c r="H20" i="1"/>
  <c r="H11" i="1"/>
  <c r="K18" i="1"/>
  <c r="J24" i="1"/>
  <c r="M19" i="1"/>
  <c r="H15" i="1"/>
  <c r="E12" i="1"/>
  <c r="I12" i="1"/>
  <c r="B25" i="1"/>
  <c r="I24" i="1"/>
  <c r="G15" i="1"/>
  <c r="D21" i="1"/>
  <c r="J20" i="1"/>
  <c r="I11" i="1"/>
  <c r="J11" i="1"/>
  <c r="K11" i="1"/>
  <c r="G26" i="1"/>
  <c r="K25" i="1"/>
  <c r="J16" i="1"/>
  <c r="K22" i="1"/>
  <c r="G21" i="1"/>
  <c r="J12" i="1"/>
  <c r="I16" i="1"/>
  <c r="F13" i="1"/>
  <c r="K26" i="1"/>
  <c r="L17" i="1"/>
  <c r="H23" i="1"/>
  <c r="L22" i="1"/>
  <c r="E13" i="1"/>
  <c r="D19" i="1"/>
  <c r="B11" i="1"/>
  <c r="L26" i="1"/>
  <c r="E22" i="1"/>
  <c r="H18" i="1"/>
  <c r="K17" i="1"/>
  <c r="G23" i="1"/>
  <c r="K14" i="1"/>
  <c r="G13" i="1"/>
  <c r="F19" i="1"/>
  <c r="C17" i="1"/>
  <c r="L18" i="1"/>
  <c r="E24" i="1"/>
  <c r="I23" i="1"/>
  <c r="E14" i="1"/>
  <c r="B20" i="1"/>
  <c r="I25" i="1"/>
  <c r="E16" i="1"/>
  <c r="I15" i="1"/>
  <c r="E21" i="1"/>
  <c r="E11" i="1"/>
  <c r="M26" i="1"/>
  <c r="E18" i="1"/>
  <c r="D25" i="1"/>
  <c r="K24" i="1"/>
  <c r="M16" i="1"/>
  <c r="B23" i="1"/>
  <c r="I22" i="1"/>
  <c r="D14" i="1"/>
  <c r="M21" i="1"/>
  <c r="G20" i="1"/>
  <c r="M12" i="1"/>
  <c r="C19" i="1"/>
  <c r="B26" i="1"/>
  <c r="F26" i="1"/>
  <c r="G18" i="1"/>
  <c r="M25" i="1"/>
  <c r="L25" i="1"/>
  <c r="J17" i="1"/>
  <c r="H24" i="1"/>
  <c r="D24" i="1"/>
  <c r="C16" i="1"/>
  <c r="C23" i="1"/>
  <c r="D23" i="1"/>
  <c r="M15" i="1"/>
  <c r="F22" i="1"/>
  <c r="J22" i="1"/>
  <c r="H14" i="1"/>
  <c r="I21" i="1"/>
  <c r="B21" i="1"/>
  <c r="K13" i="1"/>
  <c r="D20" i="1"/>
  <c r="E20" i="1"/>
  <c r="C12" i="1"/>
  <c r="G19" i="1"/>
  <c r="K19" i="1"/>
  <c r="G11" i="1"/>
  <c r="I26" i="1"/>
  <c r="E25" i="1"/>
  <c r="B17" i="1"/>
  <c r="G24" i="1"/>
  <c r="F23" i="1"/>
  <c r="E15" i="1"/>
  <c r="B22" i="1"/>
  <c r="L21" i="1"/>
  <c r="C13" i="1"/>
  <c r="C20" i="1"/>
  <c r="J19" i="1"/>
  <c r="J26" i="1"/>
  <c r="C26" i="1"/>
  <c r="D18" i="1"/>
  <c r="C25" i="1"/>
  <c r="F25" i="1"/>
  <c r="G17" i="1"/>
  <c r="C24" i="1"/>
  <c r="L24" i="1"/>
  <c r="B16" i="1"/>
  <c r="K23" i="1"/>
  <c r="L23" i="1"/>
  <c r="J15" i="1"/>
  <c r="C22" i="1"/>
  <c r="G22" i="1"/>
  <c r="M14" i="1"/>
  <c r="F21" i="1"/>
  <c r="J21" i="1"/>
  <c r="H13" i="1"/>
  <c r="L20" i="1"/>
  <c r="M20" i="1"/>
  <c r="B12" i="1"/>
  <c r="B19" i="1"/>
  <c r="H19" i="1"/>
  <c r="L11" i="1"/>
  <c r="H26" i="1"/>
  <c r="J25" i="1"/>
  <c r="M24" i="1"/>
  <c r="F15" i="1"/>
  <c r="L13" i="1"/>
  <c r="M18" i="1"/>
  <c r="H17" i="1"/>
  <c r="F16" i="1"/>
  <c r="E23" i="1"/>
  <c r="D22" i="1"/>
  <c r="B14" i="1"/>
  <c r="M13" i="1"/>
  <c r="K12" i="1"/>
  <c r="L19" i="1"/>
  <c r="D11" i="1"/>
  <c r="E26" i="1"/>
  <c r="F18" i="1"/>
  <c r="E17" i="1"/>
  <c r="F24" i="1"/>
  <c r="D16" i="1"/>
  <c r="C15" i="1"/>
  <c r="H22" i="1"/>
  <c r="J14" i="1"/>
  <c r="I13" i="1"/>
  <c r="F20" i="1"/>
  <c r="M11" i="1"/>
  <c r="I18" i="1"/>
  <c r="I17" i="1"/>
  <c r="G16" i="1"/>
  <c r="B15" i="1"/>
  <c r="I14" i="1"/>
  <c r="C21" i="1"/>
  <c r="I20" i="1"/>
  <c r="G12" i="1"/>
  <c r="B18" i="1"/>
  <c r="H25" i="1"/>
  <c r="D17" i="1"/>
  <c r="K16" i="1"/>
  <c r="M23" i="1"/>
  <c r="D15" i="1"/>
  <c r="F14" i="1"/>
  <c r="K21" i="1"/>
  <c r="B13" i="1"/>
  <c r="H12" i="1"/>
  <c r="D12" i="1"/>
  <c r="E19" i="1"/>
  <c r="F11" i="1"/>
  <c r="D26" i="1"/>
  <c r="J18" i="1"/>
  <c r="C18" i="1"/>
  <c r="G25" i="1"/>
  <c r="M17" i="1"/>
  <c r="F17" i="1"/>
  <c r="B24" i="1"/>
  <c r="H16" i="1"/>
  <c r="L16" i="1"/>
  <c r="J23" i="1"/>
  <c r="K15" i="1"/>
  <c r="L15" i="1"/>
  <c r="M22" i="1"/>
  <c r="C14" i="1"/>
  <c r="G14" i="1"/>
  <c r="H21" i="1"/>
  <c r="D13" i="1"/>
  <c r="J13" i="1"/>
  <c r="K20" i="1"/>
  <c r="F12" i="1"/>
  <c r="L12" i="1"/>
  <c r="I19" i="1"/>
  <c r="C11" i="1"/>
  <c r="H27" i="1"/>
  <c r="I31" i="1"/>
  <c r="F31" i="1"/>
  <c r="G28" i="1"/>
  <c r="H31" i="1"/>
  <c r="E31" i="1"/>
  <c r="E29" i="1"/>
  <c r="J29" i="1"/>
  <c r="I30" i="1"/>
  <c r="F27" i="1"/>
  <c r="D28" i="1"/>
  <c r="K30" i="1"/>
  <c r="H30" i="1"/>
  <c r="E41" i="1"/>
  <c r="H28" i="1"/>
  <c r="B29" i="1"/>
  <c r="L31" i="1"/>
  <c r="J31" i="1"/>
  <c r="L29" i="1"/>
  <c r="G27" i="1"/>
  <c r="D29" i="1"/>
  <c r="D41" i="1"/>
  <c r="K29" i="1"/>
  <c r="M41" i="1"/>
  <c r="K27" i="1"/>
  <c r="E28" i="1"/>
  <c r="G29" i="1"/>
  <c r="J27" i="1"/>
  <c r="C41" i="1"/>
  <c r="I29" i="1"/>
  <c r="C30" i="1"/>
  <c r="H41" i="1"/>
  <c r="M31" i="1"/>
  <c r="H29" i="1"/>
  <c r="M29" i="1"/>
  <c r="M28" i="1"/>
  <c r="E30" i="1"/>
  <c r="E27" i="1"/>
  <c r="G41" i="1"/>
  <c r="K31" i="1"/>
  <c r="D27" i="1"/>
  <c r="L41" i="1"/>
  <c r="B30" i="1"/>
  <c r="B41" i="1"/>
  <c r="G30" i="1"/>
  <c r="C31" i="1"/>
  <c r="C29" i="1"/>
  <c r="J30" i="1"/>
  <c r="B31" i="1"/>
  <c r="F30" i="1"/>
  <c r="F28" i="1"/>
  <c r="B27" i="1"/>
  <c r="L28" i="1"/>
  <c r="I27" i="1"/>
  <c r="C28" i="1"/>
  <c r="D30" i="1"/>
  <c r="D31" i="1"/>
  <c r="L30" i="1"/>
  <c r="B28" i="1"/>
  <c r="K28" i="1"/>
  <c r="F41" i="1"/>
  <c r="M30" i="1"/>
  <c r="F29" i="1"/>
  <c r="I41" i="1"/>
  <c r="J41" i="1"/>
  <c r="M27" i="1"/>
  <c r="I28" i="1"/>
  <c r="C27" i="1"/>
  <c r="J28" i="1"/>
  <c r="K41" i="1"/>
  <c r="L27" i="1"/>
  <c r="G31" i="1"/>
  <c r="L47" i="1" l="1"/>
  <c r="I48" i="1"/>
  <c r="M47" i="1"/>
  <c r="D47" i="1" s="1"/>
  <c r="M48" i="1"/>
  <c r="D49" i="1"/>
  <c r="L48" i="1"/>
  <c r="K48" i="1"/>
  <c r="I49" i="1" l="1"/>
  <c r="K47" i="1"/>
  <c r="I47" i="1"/>
  <c r="D4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<sst xmlns="http://schemas.openxmlformats.org/spreadsheetml/2006/main" count="62207" uniqueCount="3702">
  <si>
    <t xml:space="preserve">Player:  </t>
  </si>
  <si>
    <t>School:</t>
  </si>
  <si>
    <t>Year:</t>
  </si>
  <si>
    <t>Family Email:</t>
  </si>
  <si>
    <t>Coach:</t>
  </si>
  <si>
    <t xml:space="preserve">SECTION 1: </t>
  </si>
  <si>
    <t xml:space="preserve"> INDIVIDUAL STROKE PLAY EVENTS:  Supply all information requested for Events where the nominee played their own ball (tee to green) for a stipulated round</t>
  </si>
  <si>
    <t>Date</t>
  </si>
  <si>
    <t>Event</t>
  </si>
  <si>
    <t># of Players</t>
  </si>
  <si>
    <t>Score</t>
  </si>
  <si>
    <t>Place</t>
  </si>
  <si>
    <t>*Course (specify 9's: front, back, etc))</t>
  </si>
  <si>
    <t>*Tees Played</t>
  </si>
  <si>
    <t>*Exact Yardage</t>
  </si>
  <si>
    <t>Par</t>
  </si>
  <si>
    <t>*Course Rating</t>
  </si>
  <si>
    <t>*Slope</t>
  </si>
  <si>
    <t># 9's</t>
  </si>
  <si>
    <t xml:space="preserve"> </t>
  </si>
  <si>
    <t xml:space="preserve">SECTION 2: </t>
  </si>
  <si>
    <t>MODIFIED FORMAT EVENTS:  Supply all information requested for Events where nominee was part of a Scramble, Best-ball or other modified format team</t>
  </si>
  <si>
    <t xml:space="preserve">SECTION 3: </t>
  </si>
  <si>
    <t xml:space="preserve">WIAA TOURNAMENT SERIES EVENTS: Supply all information requested for Events where the nominee played their own ball for a stipulated round </t>
  </si>
  <si>
    <t>Overall Place</t>
  </si>
  <si>
    <t>WIAA STATE TOURNAMENT</t>
  </si>
  <si>
    <t>University Ridge</t>
  </si>
  <si>
    <t>Official GCAW Use Only - Do not edit</t>
  </si>
  <si>
    <t>Raw 18 Hole Stroke Average</t>
  </si>
  <si>
    <t xml:space="preserve">Average 18 hole Yardage and Ratings Played: </t>
  </si>
  <si>
    <t>Adjusted WIAA Tournament Average</t>
  </si>
  <si>
    <r>
      <t xml:space="preserve">Special Considerations - </t>
    </r>
    <r>
      <rPr>
        <sz val="9"/>
        <color theme="1"/>
        <rFont val="Calibri"/>
        <family val="2"/>
        <scheme val="minor"/>
      </rPr>
      <t>Please list any special factors or considerations</t>
    </r>
  </si>
  <si>
    <t>1)</t>
  </si>
  <si>
    <t>2)</t>
  </si>
  <si>
    <t>3)</t>
  </si>
  <si>
    <t>4)</t>
  </si>
  <si>
    <t># of players</t>
  </si>
  <si>
    <t>Course</t>
  </si>
  <si>
    <t>Tees Played</t>
  </si>
  <si>
    <t>Exact Yardage</t>
  </si>
  <si>
    <t>Course Rating</t>
  </si>
  <si>
    <t>Slope</t>
  </si>
  <si>
    <t>#9's</t>
  </si>
  <si>
    <t>Green</t>
  </si>
  <si>
    <t>Wanaki</t>
  </si>
  <si>
    <t>Washington County</t>
  </si>
  <si>
    <t>Blue</t>
  </si>
  <si>
    <t>Event Name</t>
  </si>
  <si>
    <t>New Richmond Sectional</t>
  </si>
  <si>
    <t>New Richmond GC</t>
  </si>
  <si>
    <t>Notre Dame Sectional</t>
  </si>
  <si>
    <t>Thornberry Creek</t>
  </si>
  <si>
    <t>WI Rapids Sectional</t>
  </si>
  <si>
    <t>The Ridges</t>
  </si>
  <si>
    <t>Hartford Sectional</t>
  </si>
  <si>
    <t>Whistling Straits - Irish</t>
  </si>
  <si>
    <t>Brookfield Central Sectional</t>
  </si>
  <si>
    <t>Marquette Sectional</t>
  </si>
  <si>
    <t>Brown Deer</t>
  </si>
  <si>
    <t>Mukwonago Sectional</t>
  </si>
  <si>
    <t>Sheboygan North Sectional</t>
  </si>
  <si>
    <t>Division 1</t>
  </si>
  <si>
    <t>Division 2</t>
  </si>
  <si>
    <t>Hawyard Sectional</t>
  </si>
  <si>
    <t>Hayward GC</t>
  </si>
  <si>
    <t>Mosinee Sectional</t>
  </si>
  <si>
    <t>Indianhead</t>
  </si>
  <si>
    <t>Prairie du Chien Sectional</t>
  </si>
  <si>
    <t>Prairie du Chien CC</t>
  </si>
  <si>
    <t>St. Catherine's Sectional</t>
  </si>
  <si>
    <t>Meadowbrook CC</t>
  </si>
  <si>
    <t>Division 3</t>
  </si>
  <si>
    <t>Cumberland Sectional</t>
  </si>
  <si>
    <t>Cumberland GC</t>
  </si>
  <si>
    <t>Crivitz Sectional</t>
  </si>
  <si>
    <t>Hunter's Glen</t>
  </si>
  <si>
    <t>The Oaks</t>
  </si>
  <si>
    <t>Markesan Sectional</t>
  </si>
  <si>
    <t>Lawsonia</t>
  </si>
  <si>
    <t>Abundant Life/Madison Country</t>
  </si>
  <si>
    <t>Erin Hills</t>
  </si>
  <si>
    <t>Hudson Invite</t>
  </si>
  <si>
    <t>Edgewood - Pines</t>
  </si>
  <si>
    <t>White</t>
  </si>
  <si>
    <t>White/Blue</t>
  </si>
  <si>
    <t>Green/Blue</t>
  </si>
  <si>
    <t>Fairways of Woodside</t>
  </si>
  <si>
    <t>Purple</t>
  </si>
  <si>
    <t>Brown</t>
  </si>
  <si>
    <t>Teal</t>
  </si>
  <si>
    <t>Red</t>
  </si>
  <si>
    <t>AD Email:</t>
  </si>
  <si>
    <t>Sectional - click here</t>
  </si>
  <si>
    <t>Rivermoor Golf Club</t>
  </si>
  <si>
    <t>Lake Hallie</t>
  </si>
  <si>
    <t>River Falls GC</t>
  </si>
  <si>
    <t>River Run GC</t>
  </si>
  <si>
    <t>Odana Hills</t>
  </si>
  <si>
    <t>FRCC Meet #5</t>
  </si>
  <si>
    <t>FRCC Championship</t>
  </si>
  <si>
    <t>Wild Ridge</t>
  </si>
  <si>
    <t>Racine County Invite</t>
  </si>
  <si>
    <t>Round Date</t>
  </si>
  <si>
    <t># Players</t>
  </si>
  <si>
    <t>Finishing Position</t>
  </si>
  <si>
    <t>Course Name</t>
  </si>
  <si>
    <t>Tee Name</t>
  </si>
  <si>
    <t>Tee Yardage</t>
  </si>
  <si>
    <t>Tee Par Total</t>
  </si>
  <si>
    <t>Ledgeview Golf Course</t>
  </si>
  <si>
    <t>Washington County Golf Course</t>
  </si>
  <si>
    <t>Lake Breeze Golf Club</t>
  </si>
  <si>
    <t>Bloomer Golf Course</t>
  </si>
  <si>
    <t>The Valley Golf Course</t>
  </si>
  <si>
    <t>Whitetail GC</t>
  </si>
  <si>
    <t>Whispering Pines GC</t>
  </si>
  <si>
    <t>Skyline GC</t>
  </si>
  <si>
    <t>Ridges Golf Course</t>
  </si>
  <si>
    <t>Silver</t>
  </si>
  <si>
    <t>Wanaki Golf Course</t>
  </si>
  <si>
    <t>The Legend at Bristlecone</t>
  </si>
  <si>
    <t>Hidden Glen at Bentdale Farms</t>
  </si>
  <si>
    <t>Brown Deer Park Golf Course</t>
  </si>
  <si>
    <t>The Legend at Brandybrook</t>
  </si>
  <si>
    <t>Morningstar Golfers Club</t>
  </si>
  <si>
    <t>Mee-Kwon Park GC</t>
  </si>
  <si>
    <t>Evansville Golf Club</t>
  </si>
  <si>
    <t>Turtleback Golf &amp; Country Club</t>
  </si>
  <si>
    <t>Pines</t>
  </si>
  <si>
    <t>Watertown Country Club</t>
  </si>
  <si>
    <t>Meadow Valleys</t>
  </si>
  <si>
    <t>Gold</t>
  </si>
  <si>
    <t>Quit Qui Oc Golf Club</t>
  </si>
  <si>
    <t>Crystal Springs Golf Course</t>
  </si>
  <si>
    <t>Shawano Lake Golf Club</t>
  </si>
  <si>
    <t>Naga-waukee War Memorial Golf Course</t>
  </si>
  <si>
    <t>Krueger Haskell Golf Course</t>
  </si>
  <si>
    <t>Janesville Riverside Golf Course</t>
  </si>
  <si>
    <t>White / Blue</t>
  </si>
  <si>
    <t>Red / White</t>
  </si>
  <si>
    <t>Ellsworth Country Club</t>
  </si>
  <si>
    <t>Whitnall Park Golf Course</t>
  </si>
  <si>
    <t>Woodland Conference Tournament</t>
  </si>
  <si>
    <t>Amery GC</t>
  </si>
  <si>
    <t>Krooked Kreek GC</t>
  </si>
  <si>
    <t>Princeton Valley Golf Course</t>
  </si>
  <si>
    <t>Bristol Ridge Golf Course</t>
  </si>
  <si>
    <t>Pheasant Hills Golf Course</t>
  </si>
  <si>
    <t>Clifton Highlands</t>
  </si>
  <si>
    <t>Oconomowoc Golf Club</t>
  </si>
  <si>
    <t>The Legend at Merrill Hills</t>
  </si>
  <si>
    <t>Troy Burne Golf Club</t>
  </si>
  <si>
    <t>Lake Wissota</t>
  </si>
  <si>
    <t>Lake Windsor Country Club</t>
  </si>
  <si>
    <t>Coulee Golf Bowl</t>
  </si>
  <si>
    <t>Forest Hills GC</t>
  </si>
  <si>
    <t>Castle Mound</t>
  </si>
  <si>
    <t>Hiawatha Golf Club</t>
  </si>
  <si>
    <t>Grant Park Golf Course</t>
  </si>
  <si>
    <t>Edelweiss Chalet Country Club</t>
  </si>
  <si>
    <t>Broadlands Golf Club</t>
  </si>
  <si>
    <t>Koshkonong Mounds Country Club</t>
  </si>
  <si>
    <t>Oak Ridge Golf Course</t>
  </si>
  <si>
    <t>Stoughton Country Club</t>
  </si>
  <si>
    <t>Old Hickory Golf Club</t>
  </si>
  <si>
    <t>Door Creek Golf Course</t>
  </si>
  <si>
    <t>Garden to River</t>
  </si>
  <si>
    <t>White Birch 18</t>
  </si>
  <si>
    <t>Orange</t>
  </si>
  <si>
    <t>Branch River Country Club</t>
  </si>
  <si>
    <t>Royal Scot Golf Course</t>
  </si>
  <si>
    <t>Middle/South</t>
  </si>
  <si>
    <t>Brown County Golf Course</t>
  </si>
  <si>
    <t>Thornberry Creek at Oneida - Championship</t>
  </si>
  <si>
    <t>The Golf Club @ Cedar Creek</t>
  </si>
  <si>
    <t>Viroqua Hills GC</t>
  </si>
  <si>
    <t>Hartford Golf Club</t>
  </si>
  <si>
    <t>Yellow</t>
  </si>
  <si>
    <t>Last Name</t>
  </si>
  <si>
    <t>Addie</t>
  </si>
  <si>
    <t>Ryan</t>
  </si>
  <si>
    <t>Skylar</t>
  </si>
  <si>
    <t>Drew</t>
  </si>
  <si>
    <t>Allen</t>
  </si>
  <si>
    <t>Allison</t>
  </si>
  <si>
    <t>Caden</t>
  </si>
  <si>
    <t>Anderson</t>
  </si>
  <si>
    <t>Ava</t>
  </si>
  <si>
    <t>Bailey</t>
  </si>
  <si>
    <t>Baillargeon</t>
  </si>
  <si>
    <t>Mara</t>
  </si>
  <si>
    <t>Bakken</t>
  </si>
  <si>
    <t>Barnett</t>
  </si>
  <si>
    <t>Barry</t>
  </si>
  <si>
    <t>Cooper</t>
  </si>
  <si>
    <t>Bauer</t>
  </si>
  <si>
    <t>Simon</t>
  </si>
  <si>
    <t>Alex</t>
  </si>
  <si>
    <t>Jordan</t>
  </si>
  <si>
    <t>Payton</t>
  </si>
  <si>
    <t>Bennett</t>
  </si>
  <si>
    <t>Charlie</t>
  </si>
  <si>
    <t>Berken</t>
  </si>
  <si>
    <t>Kyle</t>
  </si>
  <si>
    <t>Cameron</t>
  </si>
  <si>
    <t>Jackson</t>
  </si>
  <si>
    <t>Blair</t>
  </si>
  <si>
    <t>Taylor</t>
  </si>
  <si>
    <t>Bohl</t>
  </si>
  <si>
    <t>Kaitlyn</t>
  </si>
  <si>
    <t>Alexis</t>
  </si>
  <si>
    <t>Logan</t>
  </si>
  <si>
    <t>Bradley</t>
  </si>
  <si>
    <t>Brandt</t>
  </si>
  <si>
    <t>Reece</t>
  </si>
  <si>
    <t>Brieske</t>
  </si>
  <si>
    <t>Brogan</t>
  </si>
  <si>
    <t>Riley</t>
  </si>
  <si>
    <t>Finley</t>
  </si>
  <si>
    <t>Maxwell</t>
  </si>
  <si>
    <t>Maria</t>
  </si>
  <si>
    <t>Hunter</t>
  </si>
  <si>
    <t>Bush</t>
  </si>
  <si>
    <t>Callahan</t>
  </si>
  <si>
    <t>Carlson</t>
  </si>
  <si>
    <t>Carufel</t>
  </si>
  <si>
    <t>Siena</t>
  </si>
  <si>
    <t>Christiansen</t>
  </si>
  <si>
    <t>Clayton</t>
  </si>
  <si>
    <t>Clark</t>
  </si>
  <si>
    <t>Cook</t>
  </si>
  <si>
    <t>Cross</t>
  </si>
  <si>
    <t>Claudia</t>
  </si>
  <si>
    <t>Dhyanchand</t>
  </si>
  <si>
    <t>Dobbins</t>
  </si>
  <si>
    <t>Donohue</t>
  </si>
  <si>
    <t>Amber</t>
  </si>
  <si>
    <t>Eberhardt</t>
  </si>
  <si>
    <t>Ebert</t>
  </si>
  <si>
    <t>Edwards</t>
  </si>
  <si>
    <t>Elliott</t>
  </si>
  <si>
    <t>Endres</t>
  </si>
  <si>
    <t>Emery</t>
  </si>
  <si>
    <t>Erickson</t>
  </si>
  <si>
    <t>Jonas</t>
  </si>
  <si>
    <t>Feller</t>
  </si>
  <si>
    <t>Fetterer</t>
  </si>
  <si>
    <t>Fisher</t>
  </si>
  <si>
    <t>Flock</t>
  </si>
  <si>
    <t>Hansen</t>
  </si>
  <si>
    <t>Fredericks</t>
  </si>
  <si>
    <t>Roman</t>
  </si>
  <si>
    <t>Frye</t>
  </si>
  <si>
    <t>Lily</t>
  </si>
  <si>
    <t>Gerend</t>
  </si>
  <si>
    <t>Goral</t>
  </si>
  <si>
    <t>Grothaus</t>
  </si>
  <si>
    <t>Teagan</t>
  </si>
  <si>
    <t>Santiago</t>
  </si>
  <si>
    <t>Haensel</t>
  </si>
  <si>
    <t>Piper</t>
  </si>
  <si>
    <t>Halverson</t>
  </si>
  <si>
    <t>Hanson</t>
  </si>
  <si>
    <t>Harris</t>
  </si>
  <si>
    <t>Hauser</t>
  </si>
  <si>
    <t>Hayes</t>
  </si>
  <si>
    <t>Kali</t>
  </si>
  <si>
    <t>Hendrickson</t>
  </si>
  <si>
    <t>Hermanson</t>
  </si>
  <si>
    <t>Hoffman</t>
  </si>
  <si>
    <t>Natalie</t>
  </si>
  <si>
    <t>Huppert</t>
  </si>
  <si>
    <t>Reese</t>
  </si>
  <si>
    <t>Jaeger</t>
  </si>
  <si>
    <t>Jensen</t>
  </si>
  <si>
    <t>Johnson</t>
  </si>
  <si>
    <t>Jones</t>
  </si>
  <si>
    <t>Peyton</t>
  </si>
  <si>
    <t>Jorgensen</t>
  </si>
  <si>
    <t>Kaiser</t>
  </si>
  <si>
    <t>Kennedy</t>
  </si>
  <si>
    <t>King</t>
  </si>
  <si>
    <t>Klein</t>
  </si>
  <si>
    <t>Knobloch</t>
  </si>
  <si>
    <t>Koenig</t>
  </si>
  <si>
    <t>Koltz</t>
  </si>
  <si>
    <t>Walker</t>
  </si>
  <si>
    <t>Krauklis</t>
  </si>
  <si>
    <t>Krause</t>
  </si>
  <si>
    <t>Krueger</t>
  </si>
  <si>
    <t>Corbin</t>
  </si>
  <si>
    <t>Kruse</t>
  </si>
  <si>
    <t>Kurth</t>
  </si>
  <si>
    <t>Lane</t>
  </si>
  <si>
    <t>Lang</t>
  </si>
  <si>
    <t>Larson</t>
  </si>
  <si>
    <t>Lee</t>
  </si>
  <si>
    <t>Rowan</t>
  </si>
  <si>
    <t>Lewis</t>
  </si>
  <si>
    <t>Lupinek</t>
  </si>
  <si>
    <t>Lynch</t>
  </si>
  <si>
    <t>Majerus</t>
  </si>
  <si>
    <t>Haley</t>
  </si>
  <si>
    <t>Marks</t>
  </si>
  <si>
    <t>Marsich</t>
  </si>
  <si>
    <t>Martin</t>
  </si>
  <si>
    <t>Allie</t>
  </si>
  <si>
    <t>May</t>
  </si>
  <si>
    <t>Mehlberg</t>
  </si>
  <si>
    <t>Meyer</t>
  </si>
  <si>
    <t>Miller</t>
  </si>
  <si>
    <t>Julia</t>
  </si>
  <si>
    <t>Moesch</t>
  </si>
  <si>
    <t>Avery</t>
  </si>
  <si>
    <t>Corin</t>
  </si>
  <si>
    <t>Morgan</t>
  </si>
  <si>
    <t>Morrison</t>
  </si>
  <si>
    <t>Mueller</t>
  </si>
  <si>
    <t>Gibson</t>
  </si>
  <si>
    <t>Mullikin</t>
  </si>
  <si>
    <t>Murphy</t>
  </si>
  <si>
    <t>Nelson</t>
  </si>
  <si>
    <t>Stella</t>
  </si>
  <si>
    <t>Nielsen</t>
  </si>
  <si>
    <t>Niemiec</t>
  </si>
  <si>
    <t>Norton</t>
  </si>
  <si>
    <t>Oitzinger</t>
  </si>
  <si>
    <t>Olson</t>
  </si>
  <si>
    <t>Emerson</t>
  </si>
  <si>
    <t>Palm</t>
  </si>
  <si>
    <t>Maya</t>
  </si>
  <si>
    <t>Perry</t>
  </si>
  <si>
    <t>Peters</t>
  </si>
  <si>
    <t>Peterson</t>
  </si>
  <si>
    <t>Polomis</t>
  </si>
  <si>
    <t>Price</t>
  </si>
  <si>
    <t>Victoria</t>
  </si>
  <si>
    <t>Cassie</t>
  </si>
  <si>
    <t>Rau</t>
  </si>
  <si>
    <t>Ross</t>
  </si>
  <si>
    <t>Reiter</t>
  </si>
  <si>
    <t>Rhyner</t>
  </si>
  <si>
    <t>Kadyn</t>
  </si>
  <si>
    <t>Rothbauer</t>
  </si>
  <si>
    <t>Rothe</t>
  </si>
  <si>
    <t>Abigail</t>
  </si>
  <si>
    <t>Sabel</t>
  </si>
  <si>
    <t>Sanders</t>
  </si>
  <si>
    <t>Camryn</t>
  </si>
  <si>
    <t>Schanhofer</t>
  </si>
  <si>
    <t>Schlindwein</t>
  </si>
  <si>
    <t>Schmidt</t>
  </si>
  <si>
    <t>Reed</t>
  </si>
  <si>
    <t>Olivia</t>
  </si>
  <si>
    <t>Schmitt</t>
  </si>
  <si>
    <t>Schmitz</t>
  </si>
  <si>
    <t>Schuh</t>
  </si>
  <si>
    <t>Alyssa</t>
  </si>
  <si>
    <t>Schultz</t>
  </si>
  <si>
    <t>Schumacher</t>
  </si>
  <si>
    <t>Smith</t>
  </si>
  <si>
    <t>Snyder</t>
  </si>
  <si>
    <t>Emma</t>
  </si>
  <si>
    <t>Stapleton</t>
  </si>
  <si>
    <t>Strangfeld</t>
  </si>
  <si>
    <t>Hallie</t>
  </si>
  <si>
    <t>Swift</t>
  </si>
  <si>
    <t>Tessa</t>
  </si>
  <si>
    <t>Lexi</t>
  </si>
  <si>
    <t>Thome</t>
  </si>
  <si>
    <t>Thompson</t>
  </si>
  <si>
    <t>Abby</t>
  </si>
  <si>
    <t>Vanden Heuvel</t>
  </si>
  <si>
    <t>Waara</t>
  </si>
  <si>
    <t>Wagner</t>
  </si>
  <si>
    <t>wagner</t>
  </si>
  <si>
    <t>Weber</t>
  </si>
  <si>
    <t>Weiss</t>
  </si>
  <si>
    <t>Welch</t>
  </si>
  <si>
    <t>Wendelberger</t>
  </si>
  <si>
    <t>Amelia</t>
  </si>
  <si>
    <t>Whitney</t>
  </si>
  <si>
    <t>Wilcox</t>
  </si>
  <si>
    <t>Wilke</t>
  </si>
  <si>
    <t>Williams</t>
  </si>
  <si>
    <t>Wilson</t>
  </si>
  <si>
    <t>Wink</t>
  </si>
  <si>
    <t>Winsand</t>
  </si>
  <si>
    <t>Wood</t>
  </si>
  <si>
    <t>Zimmerman</t>
  </si>
  <si>
    <t>name</t>
  </si>
  <si>
    <t>Riley Schmidt</t>
  </si>
  <si>
    <t>Select Golfer or Enter Golfer Name</t>
  </si>
  <si>
    <t>Mia</t>
  </si>
  <si>
    <t>micmicha</t>
  </si>
  <si>
    <t>Kirsch</t>
  </si>
  <si>
    <t/>
  </si>
  <si>
    <t>Regional Formula</t>
  </si>
  <si>
    <t>Sectional Formula</t>
  </si>
  <si>
    <t>Yardage</t>
  </si>
  <si>
    <t>Nines</t>
  </si>
  <si>
    <t>Hannah</t>
  </si>
  <si>
    <t>Vidruk</t>
  </si>
  <si>
    <t>Bethany</t>
  </si>
  <si>
    <t>Meek</t>
  </si>
  <si>
    <t>Steinke</t>
  </si>
  <si>
    <t>Jaskula</t>
  </si>
  <si>
    <t>Delaney</t>
  </si>
  <si>
    <t>Mya</t>
  </si>
  <si>
    <t>Helminen</t>
  </si>
  <si>
    <t>Aliisa</t>
  </si>
  <si>
    <t>Golden Sands Golf Community</t>
  </si>
  <si>
    <t>Babino</t>
  </si>
  <si>
    <t>Braylyn</t>
  </si>
  <si>
    <t>Megan</t>
  </si>
  <si>
    <t>Heather</t>
  </si>
  <si>
    <t>Sarah</t>
  </si>
  <si>
    <t>Brooklynn</t>
  </si>
  <si>
    <t>Katie</t>
  </si>
  <si>
    <t>Shimek</t>
  </si>
  <si>
    <t>Schubbe</t>
  </si>
  <si>
    <t>Elizabeth</t>
  </si>
  <si>
    <t>Caroline</t>
  </si>
  <si>
    <t>Fink</t>
  </si>
  <si>
    <t>Callee</t>
  </si>
  <si>
    <t>Mackenzie</t>
  </si>
  <si>
    <t>Alli</t>
  </si>
  <si>
    <t>Jadyn</t>
  </si>
  <si>
    <t>Annika</t>
  </si>
  <si>
    <t>Osowski</t>
  </si>
  <si>
    <t>Gabi</t>
  </si>
  <si>
    <t>Paige</t>
  </si>
  <si>
    <t>Stephans</t>
  </si>
  <si>
    <t>Lacey</t>
  </si>
  <si>
    <t>Ella</t>
  </si>
  <si>
    <t>Raina</t>
  </si>
  <si>
    <t>Spry</t>
  </si>
  <si>
    <t>Kelsey</t>
  </si>
  <si>
    <t>Merrill</t>
  </si>
  <si>
    <t>Cherry Hills Golf and Lodge</t>
  </si>
  <si>
    <t>Sikora</t>
  </si>
  <si>
    <t>Madison</t>
  </si>
  <si>
    <t>Piepkorn</t>
  </si>
  <si>
    <t>Emily</t>
  </si>
  <si>
    <t>Doering</t>
  </si>
  <si>
    <t>Ridgeway Country Club</t>
  </si>
  <si>
    <t>Woods/Prairie</t>
  </si>
  <si>
    <t>Lavender</t>
  </si>
  <si>
    <t>Cressman</t>
  </si>
  <si>
    <t>Vivian</t>
  </si>
  <si>
    <t>Stricker</t>
  </si>
  <si>
    <t>Izzi</t>
  </si>
  <si>
    <t>Sophia</t>
  </si>
  <si>
    <t>Prairie/Woods</t>
  </si>
  <si>
    <t>Shipshock</t>
  </si>
  <si>
    <t>Amanda</t>
  </si>
  <si>
    <t>Close</t>
  </si>
  <si>
    <t>Ellen</t>
  </si>
  <si>
    <t>Lauren</t>
  </si>
  <si>
    <t>Addison</t>
  </si>
  <si>
    <t>Delisle</t>
  </si>
  <si>
    <t>Breanne</t>
  </si>
  <si>
    <t>Hoffer</t>
  </si>
  <si>
    <t>Volley</t>
  </si>
  <si>
    <t>Baek</t>
  </si>
  <si>
    <t>kate</t>
  </si>
  <si>
    <t>Gelb</t>
  </si>
  <si>
    <t>Thao</t>
  </si>
  <si>
    <t>Haessig</t>
  </si>
  <si>
    <t>Peery</t>
  </si>
  <si>
    <t>Laila</t>
  </si>
  <si>
    <t>Madelyn</t>
  </si>
  <si>
    <t>Ziegler</t>
  </si>
  <si>
    <t>Gabby</t>
  </si>
  <si>
    <t>Utter</t>
  </si>
  <si>
    <t>Roesch</t>
  </si>
  <si>
    <t>Dhar</t>
  </si>
  <si>
    <t>Aishani</t>
  </si>
  <si>
    <t>Madeline</t>
  </si>
  <si>
    <t>Maeve</t>
  </si>
  <si>
    <t>Van Handel</t>
  </si>
  <si>
    <t>Brooklyn</t>
  </si>
  <si>
    <t>Breezy</t>
  </si>
  <si>
    <t>Coombs</t>
  </si>
  <si>
    <t>Abbie</t>
  </si>
  <si>
    <t>Jafferis</t>
  </si>
  <si>
    <t>Attwooll</t>
  </si>
  <si>
    <t>Mary</t>
  </si>
  <si>
    <t>Tori</t>
  </si>
  <si>
    <t>Bradford</t>
  </si>
  <si>
    <t>Ellie</t>
  </si>
  <si>
    <t>Heun</t>
  </si>
  <si>
    <t>Anna</t>
  </si>
  <si>
    <t>Wieme</t>
  </si>
  <si>
    <t>Maren</t>
  </si>
  <si>
    <t>Thomsen</t>
  </si>
  <si>
    <t>Josie</t>
  </si>
  <si>
    <t>Brandrup</t>
  </si>
  <si>
    <t>Grover</t>
  </si>
  <si>
    <t>Macy</t>
  </si>
  <si>
    <t>Naomi</t>
  </si>
  <si>
    <t>Dordel</t>
  </si>
  <si>
    <t>Kelly</t>
  </si>
  <si>
    <t>Audrey</t>
  </si>
  <si>
    <t>Courtney</t>
  </si>
  <si>
    <t>Pulvermacher</t>
  </si>
  <si>
    <t>Alena</t>
  </si>
  <si>
    <t>Chloe</t>
  </si>
  <si>
    <t>Zoey</t>
  </si>
  <si>
    <t>Berg</t>
  </si>
  <si>
    <t>Laura</t>
  </si>
  <si>
    <t>Eleanor</t>
  </si>
  <si>
    <t>Dufek</t>
  </si>
  <si>
    <t>Schmocker</t>
  </si>
  <si>
    <t>Hadley</t>
  </si>
  <si>
    <t>Vaughan</t>
  </si>
  <si>
    <t>Bea</t>
  </si>
  <si>
    <t>Rechlicz</t>
  </si>
  <si>
    <t>Isla</t>
  </si>
  <si>
    <t>McCane</t>
  </si>
  <si>
    <t>Mahlia</t>
  </si>
  <si>
    <t>Chaffee</t>
  </si>
  <si>
    <t>lauren</t>
  </si>
  <si>
    <t>Nora</t>
  </si>
  <si>
    <t>Isabelle</t>
  </si>
  <si>
    <t>Eastep</t>
  </si>
  <si>
    <t>Addi</t>
  </si>
  <si>
    <t>Scharf</t>
  </si>
  <si>
    <t>Kate</t>
  </si>
  <si>
    <t>Betley</t>
  </si>
  <si>
    <t>Kendra</t>
  </si>
  <si>
    <t>Shea</t>
  </si>
  <si>
    <t>Maddy</t>
  </si>
  <si>
    <t>Kaylee</t>
  </si>
  <si>
    <t>Seaholm</t>
  </si>
  <si>
    <t>Rachel</t>
  </si>
  <si>
    <t>Hull</t>
  </si>
  <si>
    <t>Mariah</t>
  </si>
  <si>
    <t>Lilly</t>
  </si>
  <si>
    <t>Maggie</t>
  </si>
  <si>
    <t>Liberty</t>
  </si>
  <si>
    <t>Tuma</t>
  </si>
  <si>
    <t>Jenna</t>
  </si>
  <si>
    <t>Brooke</t>
  </si>
  <si>
    <t>Elise</t>
  </si>
  <si>
    <t>Jayeanna</t>
  </si>
  <si>
    <t>Fletcher</t>
  </si>
  <si>
    <t>Maddi</t>
  </si>
  <si>
    <t>Alexandra</t>
  </si>
  <si>
    <t>Hasselberger</t>
  </si>
  <si>
    <t>Karma</t>
  </si>
  <si>
    <t>Makepeace</t>
  </si>
  <si>
    <t>Tennysen</t>
  </si>
  <si>
    <t>Zowie</t>
  </si>
  <si>
    <t>Trinity</t>
  </si>
  <si>
    <t>Molly</t>
  </si>
  <si>
    <t>Folkers</t>
  </si>
  <si>
    <t>Andersen</t>
  </si>
  <si>
    <t>Melanie</t>
  </si>
  <si>
    <t>Cora</t>
  </si>
  <si>
    <t>Colburn</t>
  </si>
  <si>
    <t>Maddie</t>
  </si>
  <si>
    <t>Bothe</t>
  </si>
  <si>
    <t>Applin</t>
  </si>
  <si>
    <t>Evelyn</t>
  </si>
  <si>
    <t>Franco</t>
  </si>
  <si>
    <t>Hoff</t>
  </si>
  <si>
    <t>Anika</t>
  </si>
  <si>
    <t>Rohl</t>
  </si>
  <si>
    <t>Foy</t>
  </si>
  <si>
    <t>Sydney</t>
  </si>
  <si>
    <t>Cicha</t>
  </si>
  <si>
    <t>Carly</t>
  </si>
  <si>
    <t>Roth</t>
  </si>
  <si>
    <t>Vivi</t>
  </si>
  <si>
    <t>Greta</t>
  </si>
  <si>
    <t>Falbo</t>
  </si>
  <si>
    <t>Bernie</t>
  </si>
  <si>
    <t>Remington</t>
  </si>
  <si>
    <t>Mariska</t>
  </si>
  <si>
    <t>MaKenna</t>
  </si>
  <si>
    <t>Marlee</t>
  </si>
  <si>
    <t>Katelyn</t>
  </si>
  <si>
    <t>Vesely</t>
  </si>
  <si>
    <t>Camlek</t>
  </si>
  <si>
    <t>Ayda</t>
  </si>
  <si>
    <t>Johnston</t>
  </si>
  <si>
    <t>Adalyn</t>
  </si>
  <si>
    <t>Blackhawk Country Club</t>
  </si>
  <si>
    <t>Ramsden</t>
  </si>
  <si>
    <t>Honkamp</t>
  </si>
  <si>
    <t>Daniella</t>
  </si>
  <si>
    <t>Bilau</t>
  </si>
  <si>
    <t>Bryn</t>
  </si>
  <si>
    <t>Strunk</t>
  </si>
  <si>
    <t>Buchholz</t>
  </si>
  <si>
    <t>Kristina</t>
  </si>
  <si>
    <t>Fager</t>
  </si>
  <si>
    <t>Behm</t>
  </si>
  <si>
    <t>Grace</t>
  </si>
  <si>
    <t>Lillian</t>
  </si>
  <si>
    <t>Dudra</t>
  </si>
  <si>
    <t>Wimmer</t>
  </si>
  <si>
    <t>Olsen</t>
  </si>
  <si>
    <t>Habib</t>
  </si>
  <si>
    <t>Anisa</t>
  </si>
  <si>
    <t>Red Pine 9</t>
  </si>
  <si>
    <t>Mallace</t>
  </si>
  <si>
    <t>Chappell</t>
  </si>
  <si>
    <t>Teske</t>
  </si>
  <si>
    <t>Katy</t>
  </si>
  <si>
    <t>Wessels</t>
  </si>
  <si>
    <t>Gennerman</t>
  </si>
  <si>
    <t>McQueeney</t>
  </si>
  <si>
    <t>Kaylyn</t>
  </si>
  <si>
    <t>Rauch</t>
  </si>
  <si>
    <t>Caitlyn</t>
  </si>
  <si>
    <t>Rue</t>
  </si>
  <si>
    <t>Arabella</t>
  </si>
  <si>
    <t>Nowotny</t>
  </si>
  <si>
    <t>Yahara Hills East</t>
  </si>
  <si>
    <t>Meadow</t>
  </si>
  <si>
    <t>Samantha</t>
  </si>
  <si>
    <t>Holt</t>
  </si>
  <si>
    <t>Groll</t>
  </si>
  <si>
    <t>Braund</t>
  </si>
  <si>
    <t>Busler</t>
  </si>
  <si>
    <t>Galarza</t>
  </si>
  <si>
    <t>Angelina</t>
  </si>
  <si>
    <t>Baumgart</t>
  </si>
  <si>
    <t>Kathryn</t>
  </si>
  <si>
    <t>Sachtjen</t>
  </si>
  <si>
    <t>Meadows of Sixmile Creek</t>
  </si>
  <si>
    <t>Salay</t>
  </si>
  <si>
    <t>Kongshaug</t>
  </si>
  <si>
    <t>Belle</t>
  </si>
  <si>
    <t>Pesha</t>
  </si>
  <si>
    <t>Jeanne</t>
  </si>
  <si>
    <t>Matzek</t>
  </si>
  <si>
    <t>Gabbi</t>
  </si>
  <si>
    <t>Mandy</t>
  </si>
  <si>
    <t>Kayley</t>
  </si>
  <si>
    <t>Kofal</t>
  </si>
  <si>
    <t>Popenhagen</t>
  </si>
  <si>
    <t>Breanna</t>
  </si>
  <si>
    <t>Seehaver</t>
  </si>
  <si>
    <t>Dahlberg</t>
  </si>
  <si>
    <t>Lucy</t>
  </si>
  <si>
    <t>Claire</t>
  </si>
  <si>
    <t>Sabelko</t>
  </si>
  <si>
    <t>Izzy</t>
  </si>
  <si>
    <t>Mansell</t>
  </si>
  <si>
    <t>Clickner</t>
  </si>
  <si>
    <t>Addy</t>
  </si>
  <si>
    <t>Bjornstad</t>
  </si>
  <si>
    <t>Natalee</t>
  </si>
  <si>
    <t>Feuerhelm</t>
  </si>
  <si>
    <t>Amble</t>
  </si>
  <si>
    <t>Gjovig</t>
  </si>
  <si>
    <t>Kammayer</t>
  </si>
  <si>
    <t>Ashlyn</t>
  </si>
  <si>
    <t>Jamie</t>
  </si>
  <si>
    <t>Pollitt</t>
  </si>
  <si>
    <t>Wisemiller</t>
  </si>
  <si>
    <t>Pratt</t>
  </si>
  <si>
    <t>Vernon Hills Golf Course</t>
  </si>
  <si>
    <t>Jeanquart</t>
  </si>
  <si>
    <t>Bay Conference Varsity Tournament</t>
  </si>
  <si>
    <t>Capps</t>
  </si>
  <si>
    <t>Teya</t>
  </si>
  <si>
    <t>Kim</t>
  </si>
  <si>
    <t>Kaminski</t>
  </si>
  <si>
    <t>Isabel</t>
  </si>
  <si>
    <t>Rebecca</t>
  </si>
  <si>
    <t>Koh</t>
  </si>
  <si>
    <t>Ruby</t>
  </si>
  <si>
    <t>Chang</t>
  </si>
  <si>
    <t>Clara</t>
  </si>
  <si>
    <t>Rivest</t>
  </si>
  <si>
    <t>Prairie / Lake</t>
  </si>
  <si>
    <t>Blackwolf Run Invite</t>
  </si>
  <si>
    <t>LeMire</t>
  </si>
  <si>
    <t>Aubrey</t>
  </si>
  <si>
    <t>Teale</t>
  </si>
  <si>
    <t>Savannah</t>
  </si>
  <si>
    <t>Quella</t>
  </si>
  <si>
    <t>Grass</t>
  </si>
  <si>
    <t>Heraly</t>
  </si>
  <si>
    <t>Leah</t>
  </si>
  <si>
    <t>Otto</t>
  </si>
  <si>
    <t>McNichols</t>
  </si>
  <si>
    <t>Maci</t>
  </si>
  <si>
    <t>Julianne</t>
  </si>
  <si>
    <t>Braun</t>
  </si>
  <si>
    <t>Kasper</t>
  </si>
  <si>
    <t>Audra</t>
  </si>
  <si>
    <t>Fitzgerald</t>
  </si>
  <si>
    <t>Elle</t>
  </si>
  <si>
    <t>Laurent</t>
  </si>
  <si>
    <t>Emmaline</t>
  </si>
  <si>
    <t>Lindemann</t>
  </si>
  <si>
    <t>Bruckman</t>
  </si>
  <si>
    <t>Halle</t>
  </si>
  <si>
    <t>Alaina</t>
  </si>
  <si>
    <t>Budrecki</t>
  </si>
  <si>
    <t>Prunty</t>
  </si>
  <si>
    <t>Zabel</t>
  </si>
  <si>
    <t>Senger</t>
  </si>
  <si>
    <t>Zignego</t>
  </si>
  <si>
    <t>McKenna</t>
  </si>
  <si>
    <t>Wahlstrand</t>
  </si>
  <si>
    <t>Teckla</t>
  </si>
  <si>
    <t>Lindow</t>
  </si>
  <si>
    <t>Hailee</t>
  </si>
  <si>
    <t>Binczak</t>
  </si>
  <si>
    <t>Norah</t>
  </si>
  <si>
    <t>Haugen</t>
  </si>
  <si>
    <t>Kayla</t>
  </si>
  <si>
    <t>Manteufel</t>
  </si>
  <si>
    <t>Engebose</t>
  </si>
  <si>
    <t>Clegg</t>
  </si>
  <si>
    <t>Regan</t>
  </si>
  <si>
    <t>Vanderhei</t>
  </si>
  <si>
    <t>Million</t>
  </si>
  <si>
    <t>Leslie</t>
  </si>
  <si>
    <t>Lia</t>
  </si>
  <si>
    <t>Nina</t>
  </si>
  <si>
    <t>Schallock</t>
  </si>
  <si>
    <t>Diana</t>
  </si>
  <si>
    <t>Maslin</t>
  </si>
  <si>
    <t>McAlister</t>
  </si>
  <si>
    <t>Keira</t>
  </si>
  <si>
    <t>Hudaj</t>
  </si>
  <si>
    <t>Martina</t>
  </si>
  <si>
    <t>Tonnessen</t>
  </si>
  <si>
    <t>Erin</t>
  </si>
  <si>
    <t>Gleeson</t>
  </si>
  <si>
    <t>Alayna</t>
  </si>
  <si>
    <t>Brakob</t>
  </si>
  <si>
    <t>Amiah</t>
  </si>
  <si>
    <t>Lydia</t>
  </si>
  <si>
    <t>Xu</t>
  </si>
  <si>
    <t>Jasmine</t>
  </si>
  <si>
    <t>Chitwood</t>
  </si>
  <si>
    <t>Reischel</t>
  </si>
  <si>
    <t>Gogin</t>
  </si>
  <si>
    <t>Westerman</t>
  </si>
  <si>
    <t>Kenna</t>
  </si>
  <si>
    <t>DeRosa</t>
  </si>
  <si>
    <t>Ruetz</t>
  </si>
  <si>
    <t>Adelyne</t>
  </si>
  <si>
    <t>Monzingo</t>
  </si>
  <si>
    <t>Kaya</t>
  </si>
  <si>
    <t>Tolomeo</t>
  </si>
  <si>
    <t>Pinter</t>
  </si>
  <si>
    <t>Vang</t>
  </si>
  <si>
    <t>Angela</t>
  </si>
  <si>
    <t>Sophie</t>
  </si>
  <si>
    <t>Greenspan</t>
  </si>
  <si>
    <t>MacKelly</t>
  </si>
  <si>
    <t>Ela</t>
  </si>
  <si>
    <t>Pisano</t>
  </si>
  <si>
    <t>Karen</t>
  </si>
  <si>
    <t>Kolasinski</t>
  </si>
  <si>
    <t>Anneke</t>
  </si>
  <si>
    <t>Clare</t>
  </si>
  <si>
    <t>Sallmann</t>
  </si>
  <si>
    <t>dwyer</t>
  </si>
  <si>
    <t>kayla</t>
  </si>
  <si>
    <t>Nadia</t>
  </si>
  <si>
    <t>University Ridge Golf Course</t>
  </si>
  <si>
    <t>Beranek</t>
  </si>
  <si>
    <t>Alexa</t>
  </si>
  <si>
    <t>Ashley</t>
  </si>
  <si>
    <t>Gomez</t>
  </si>
  <si>
    <t>Kafar</t>
  </si>
  <si>
    <t>Kendall</t>
  </si>
  <si>
    <t>Macie</t>
  </si>
  <si>
    <t>Warner</t>
  </si>
  <si>
    <t>Lowden</t>
  </si>
  <si>
    <t>Marylin</t>
  </si>
  <si>
    <t>Maureen</t>
  </si>
  <si>
    <t>Mitcham</t>
  </si>
  <si>
    <t>Haylee</t>
  </si>
  <si>
    <t>Alexia</t>
  </si>
  <si>
    <t>Counsell</t>
  </si>
  <si>
    <t>Triscari</t>
  </si>
  <si>
    <t>Gabija</t>
  </si>
  <si>
    <t>Dooley</t>
  </si>
  <si>
    <t>Gemma</t>
  </si>
  <si>
    <t>Selke</t>
  </si>
  <si>
    <t>Sammy</t>
  </si>
  <si>
    <t>Binder</t>
  </si>
  <si>
    <t>Flores</t>
  </si>
  <si>
    <t>Schlifske</t>
  </si>
  <si>
    <t>MaryGrace</t>
  </si>
  <si>
    <t>Wichgers</t>
  </si>
  <si>
    <t>Classic 8 Mega Mini 1</t>
  </si>
  <si>
    <t>Sperka</t>
  </si>
  <si>
    <t>CloverCroix Conference Match #1 (Varsity)</t>
  </si>
  <si>
    <t>Baier</t>
  </si>
  <si>
    <t>CloverCroix Conference Match #2 (Varsity)</t>
  </si>
  <si>
    <t>CloverCroix Conference Match #3 (Varsity)</t>
  </si>
  <si>
    <t>CloverCroix Conference Match #4 (Varsity)</t>
  </si>
  <si>
    <t>Latz</t>
  </si>
  <si>
    <t>Dani</t>
  </si>
  <si>
    <t>CloverCroix Conference Match #5 (Varsity)</t>
  </si>
  <si>
    <t>Osseo Golf Club</t>
  </si>
  <si>
    <t>CloverCroix Conference Match #6 (Varsity)</t>
  </si>
  <si>
    <t>CloverCroix Conference Match #7 (Varsity)</t>
  </si>
  <si>
    <t>CloverCroix Conference Match #8 (Varsity)</t>
  </si>
  <si>
    <t>Arcadia Country Club</t>
  </si>
  <si>
    <t>Christianson</t>
  </si>
  <si>
    <t>Mikayla</t>
  </si>
  <si>
    <t>Jada</t>
  </si>
  <si>
    <t>Martine</t>
  </si>
  <si>
    <t>Kylie</t>
  </si>
  <si>
    <t>Motszko</t>
  </si>
  <si>
    <t>Ettrick Golf Club</t>
  </si>
  <si>
    <t>Glen Erin Golf Club</t>
  </si>
  <si>
    <t>Burgundy</t>
  </si>
  <si>
    <t>Hruby</t>
  </si>
  <si>
    <t>Viviana</t>
  </si>
  <si>
    <t>delsart</t>
  </si>
  <si>
    <t>eden</t>
  </si>
  <si>
    <t>dahlby</t>
  </si>
  <si>
    <t>ally</t>
  </si>
  <si>
    <t>Daul</t>
  </si>
  <si>
    <t>Bella</t>
  </si>
  <si>
    <t>Alivia</t>
  </si>
  <si>
    <t>paige</t>
  </si>
  <si>
    <t>liz</t>
  </si>
  <si>
    <t>Appleton</t>
  </si>
  <si>
    <t>ireana</t>
  </si>
  <si>
    <t>Buntin</t>
  </si>
  <si>
    <t>Cali</t>
  </si>
  <si>
    <t>red</t>
  </si>
  <si>
    <t>Bardenwerper</t>
  </si>
  <si>
    <t>Weiterman</t>
  </si>
  <si>
    <t>Beier</t>
  </si>
  <si>
    <t>Charlotte</t>
  </si>
  <si>
    <t>Makena</t>
  </si>
  <si>
    <t>Greischar</t>
  </si>
  <si>
    <t>Pernitzke</t>
  </si>
  <si>
    <t>Rylie</t>
  </si>
  <si>
    <t>Maze</t>
  </si>
  <si>
    <t>Burchette</t>
  </si>
  <si>
    <t>Crossen</t>
  </si>
  <si>
    <t>Isabella</t>
  </si>
  <si>
    <t>Dedick</t>
  </si>
  <si>
    <t>Gianna</t>
  </si>
  <si>
    <t>Inman</t>
  </si>
  <si>
    <t>Zoe</t>
  </si>
  <si>
    <t>Boggess</t>
  </si>
  <si>
    <t>Holzhueter</t>
  </si>
  <si>
    <t>Towne C.C.</t>
  </si>
  <si>
    <t>brooke</t>
  </si>
  <si>
    <t>Portale</t>
  </si>
  <si>
    <t>Halbesma</t>
  </si>
  <si>
    <t>Izze</t>
  </si>
  <si>
    <t>Hattori</t>
  </si>
  <si>
    <t>Richards</t>
  </si>
  <si>
    <t>Millard</t>
  </si>
  <si>
    <t>Calhoun</t>
  </si>
  <si>
    <t>Hardman</t>
  </si>
  <si>
    <t>Kuehn</t>
  </si>
  <si>
    <t>Hallee</t>
  </si>
  <si>
    <t>Robertson</t>
  </si>
  <si>
    <t>Robinson</t>
  </si>
  <si>
    <t>Ninham</t>
  </si>
  <si>
    <t>Vivien</t>
  </si>
  <si>
    <t>Ficarri</t>
  </si>
  <si>
    <t>Mallory</t>
  </si>
  <si>
    <t>Jandric</t>
  </si>
  <si>
    <t>Magdalen</t>
  </si>
  <si>
    <t>Layla</t>
  </si>
  <si>
    <t>Jaelyn</t>
  </si>
  <si>
    <t>Clinefelter</t>
  </si>
  <si>
    <t>Edmunds</t>
  </si>
  <si>
    <t>Lillge</t>
  </si>
  <si>
    <t>kubeny</t>
  </si>
  <si>
    <t>grace</t>
  </si>
  <si>
    <t>Steger</t>
  </si>
  <si>
    <t>Caydence</t>
  </si>
  <si>
    <t>Plass</t>
  </si>
  <si>
    <t>Frase</t>
  </si>
  <si>
    <t>Talia</t>
  </si>
  <si>
    <t>Trollop</t>
  </si>
  <si>
    <t>Ayla</t>
  </si>
  <si>
    <t>Wagman</t>
  </si>
  <si>
    <t>Mill Run GC</t>
  </si>
  <si>
    <t>Brynn</t>
  </si>
  <si>
    <t>morland</t>
  </si>
  <si>
    <t>rainah</t>
  </si>
  <si>
    <t>Reinke</t>
  </si>
  <si>
    <t>Mosack</t>
  </si>
  <si>
    <t>East / North</t>
  </si>
  <si>
    <t>Sollars</t>
  </si>
  <si>
    <t>Landy</t>
  </si>
  <si>
    <t>Clemons</t>
  </si>
  <si>
    <t>Sydnie</t>
  </si>
  <si>
    <t>Bell</t>
  </si>
  <si>
    <t>Maddee</t>
  </si>
  <si>
    <t>Footit</t>
  </si>
  <si>
    <t>Scannell</t>
  </si>
  <si>
    <t>Newman</t>
  </si>
  <si>
    <t>Hammen</t>
  </si>
  <si>
    <t>Hailey</t>
  </si>
  <si>
    <t>Jena</t>
  </si>
  <si>
    <t>Keller</t>
  </si>
  <si>
    <t>DeRuyter</t>
  </si>
  <si>
    <t>Kiley</t>
  </si>
  <si>
    <t>Rammer</t>
  </si>
  <si>
    <t>Jordyn</t>
  </si>
  <si>
    <t>Bruder</t>
  </si>
  <si>
    <t>Reedsburg Country Club</t>
  </si>
  <si>
    <t>Monte</t>
  </si>
  <si>
    <t>Pal</t>
  </si>
  <si>
    <t>Sienna</t>
  </si>
  <si>
    <t>Jurvelin</t>
  </si>
  <si>
    <t>Gruber</t>
  </si>
  <si>
    <t>Frankie</t>
  </si>
  <si>
    <t>Frederiksen</t>
  </si>
  <si>
    <t>Holm</t>
  </si>
  <si>
    <t>McKenzie</t>
  </si>
  <si>
    <t>Lenz</t>
  </si>
  <si>
    <t>Brielle</t>
  </si>
  <si>
    <t>Ninneman</t>
  </si>
  <si>
    <t>Anaya</t>
  </si>
  <si>
    <t>Lili</t>
  </si>
  <si>
    <t>Cour</t>
  </si>
  <si>
    <t>Shylah</t>
  </si>
  <si>
    <t>Kranig</t>
  </si>
  <si>
    <t>Millan</t>
  </si>
  <si>
    <t>Elena</t>
  </si>
  <si>
    <t>Neilitz</t>
  </si>
  <si>
    <t>Russ</t>
  </si>
  <si>
    <t>Blue / Red</t>
  </si>
  <si>
    <t>Morton</t>
  </si>
  <si>
    <t>Julie</t>
  </si>
  <si>
    <t>Torres</t>
  </si>
  <si>
    <t>Susmilch</t>
  </si>
  <si>
    <t>Komar</t>
  </si>
  <si>
    <t>Marisa</t>
  </si>
  <si>
    <t>Haapanen</t>
  </si>
  <si>
    <t>Reina</t>
  </si>
  <si>
    <t>Furst</t>
  </si>
  <si>
    <t>Ally</t>
  </si>
  <si>
    <t>Longden</t>
  </si>
  <si>
    <t>Krista</t>
  </si>
  <si>
    <t>Dorshak</t>
  </si>
  <si>
    <t>Blank</t>
  </si>
  <si>
    <t>Norgal</t>
  </si>
  <si>
    <t>Myia</t>
  </si>
  <si>
    <t>Rupert</t>
  </si>
  <si>
    <t>Brianna</t>
  </si>
  <si>
    <t>DeSonia</t>
  </si>
  <si>
    <t>Violet</t>
  </si>
  <si>
    <t>St. Lawrence</t>
  </si>
  <si>
    <t>Macey</t>
  </si>
  <si>
    <t>Huang</t>
  </si>
  <si>
    <t>Skinner</t>
  </si>
  <si>
    <t>Karalyn</t>
  </si>
  <si>
    <t>Albright</t>
  </si>
  <si>
    <t>Mattie</t>
  </si>
  <si>
    <t>McWilliams</t>
  </si>
  <si>
    <t>Ewig</t>
  </si>
  <si>
    <t>Madchen</t>
  </si>
  <si>
    <t>Evy</t>
  </si>
  <si>
    <t>Maia</t>
  </si>
  <si>
    <t>Saloun</t>
  </si>
  <si>
    <t>Lynell</t>
  </si>
  <si>
    <t>Margaret</t>
  </si>
  <si>
    <t>Wynos</t>
  </si>
  <si>
    <t>Elisia</t>
  </si>
  <si>
    <t>Cejka</t>
  </si>
  <si>
    <t>Achenbach</t>
  </si>
  <si>
    <t>Northbrook Golf and Grill</t>
  </si>
  <si>
    <t>Woosley</t>
  </si>
  <si>
    <t>Cj</t>
  </si>
  <si>
    <t>Gilson</t>
  </si>
  <si>
    <t>Shultz</t>
  </si>
  <si>
    <t>Katelynn</t>
  </si>
  <si>
    <t>Gutekunst</t>
  </si>
  <si>
    <t>Joie</t>
  </si>
  <si>
    <t>Reader</t>
  </si>
  <si>
    <t>Myah</t>
  </si>
  <si>
    <t>Henriksen</t>
  </si>
  <si>
    <t>Runyon</t>
  </si>
  <si>
    <t>Kriewaldt</t>
  </si>
  <si>
    <t>Elliot</t>
  </si>
  <si>
    <t>Tillman</t>
  </si>
  <si>
    <t>Hupfer</t>
  </si>
  <si>
    <t>Dahlgren</t>
  </si>
  <si>
    <t>Calli</t>
  </si>
  <si>
    <t>Annabelle</t>
  </si>
  <si>
    <t>Hartford Union Invitational</t>
  </si>
  <si>
    <t>Gilroy</t>
  </si>
  <si>
    <t>Holzmacher</t>
  </si>
  <si>
    <t>Simental</t>
  </si>
  <si>
    <t>Jaqueline</t>
  </si>
  <si>
    <t>Cate</t>
  </si>
  <si>
    <t>Landry</t>
  </si>
  <si>
    <t>Holle</t>
  </si>
  <si>
    <t>Lampsa</t>
  </si>
  <si>
    <t>Lana</t>
  </si>
  <si>
    <t>Heinen</t>
  </si>
  <si>
    <t>Mahalko</t>
  </si>
  <si>
    <t>Stoneberg</t>
  </si>
  <si>
    <t>Barta</t>
  </si>
  <si>
    <t>Penny</t>
  </si>
  <si>
    <t>Hilly Haven Golf Course</t>
  </si>
  <si>
    <t>Sierra</t>
  </si>
  <si>
    <t>Hesselman</t>
  </si>
  <si>
    <t>Forrester</t>
  </si>
  <si>
    <t>Lehman</t>
  </si>
  <si>
    <t>Strasser</t>
  </si>
  <si>
    <t>Noelle</t>
  </si>
  <si>
    <t>Hailie</t>
  </si>
  <si>
    <t>Slemec</t>
  </si>
  <si>
    <t>Janesville Parker Invitational</t>
  </si>
  <si>
    <t>Knilans</t>
  </si>
  <si>
    <t>Skoug</t>
  </si>
  <si>
    <t>Danika</t>
  </si>
  <si>
    <t>Everlee</t>
  </si>
  <si>
    <t>Geidel</t>
  </si>
  <si>
    <t>Schlevensky</t>
  </si>
  <si>
    <t>Kierstin</t>
  </si>
  <si>
    <t>Ewald</t>
  </si>
  <si>
    <t>Callie</t>
  </si>
  <si>
    <t>Lake Country Lutheran @ Kettle Moraine Lutheran</t>
  </si>
  <si>
    <t>ava</t>
  </si>
  <si>
    <t>Stremkowski</t>
  </si>
  <si>
    <t>Faith</t>
  </si>
  <si>
    <t>Marshfield CC</t>
  </si>
  <si>
    <t>Tribute Golf Course</t>
  </si>
  <si>
    <t>Silver 2020</t>
  </si>
  <si>
    <t>Trapp River GC</t>
  </si>
  <si>
    <t>Weitz</t>
  </si>
  <si>
    <t>Isenberg</t>
  </si>
  <si>
    <t>sympson</t>
  </si>
  <si>
    <t>bre</t>
  </si>
  <si>
    <t>Ferguson</t>
  </si>
  <si>
    <t>Welling</t>
  </si>
  <si>
    <t>Adele</t>
  </si>
  <si>
    <t>Bloyer</t>
  </si>
  <si>
    <t>Schauf</t>
  </si>
  <si>
    <t>Jaiden</t>
  </si>
  <si>
    <t>romagnoli</t>
  </si>
  <si>
    <t>maria</t>
  </si>
  <si>
    <t>Lindsay</t>
  </si>
  <si>
    <t>New Richmond GC - Old</t>
  </si>
  <si>
    <t>McNally</t>
  </si>
  <si>
    <t>Forward</t>
  </si>
  <si>
    <t>Northwest Wisconsin Classic</t>
  </si>
  <si>
    <t>Northwestern Invitational</t>
  </si>
  <si>
    <t>Hidden Greens North</t>
  </si>
  <si>
    <t>Eckes</t>
  </si>
  <si>
    <t>Tara</t>
  </si>
  <si>
    <t>Reier</t>
  </si>
  <si>
    <t>Wallin</t>
  </si>
  <si>
    <t>Michelle</t>
  </si>
  <si>
    <t>Alyson</t>
  </si>
  <si>
    <t>Zipperer</t>
  </si>
  <si>
    <t>Bonicatto</t>
  </si>
  <si>
    <t>Sofia</t>
  </si>
  <si>
    <t>Haselhuhn</t>
  </si>
  <si>
    <t>Fleck</t>
  </si>
  <si>
    <t>Schmid</t>
  </si>
  <si>
    <t>Siddiqui</t>
  </si>
  <si>
    <t>Hoegen</t>
  </si>
  <si>
    <t>Sawicki</t>
  </si>
  <si>
    <t>Chido</t>
  </si>
  <si>
    <t>Reidy</t>
  </si>
  <si>
    <t>Wren</t>
  </si>
  <si>
    <t>Stanger</t>
  </si>
  <si>
    <t>Katrina</t>
  </si>
  <si>
    <t>Brook</t>
  </si>
  <si>
    <t>Vanessa</t>
  </si>
  <si>
    <t>Ali</t>
  </si>
  <si>
    <t>Henderson</t>
  </si>
  <si>
    <t>Amaya</t>
  </si>
  <si>
    <t>Skjerly</t>
  </si>
  <si>
    <t>El</t>
  </si>
  <si>
    <t>Predergast</t>
  </si>
  <si>
    <t>Liv</t>
  </si>
  <si>
    <t>Wold</t>
  </si>
  <si>
    <t>Gracie</t>
  </si>
  <si>
    <t>Beckel</t>
  </si>
  <si>
    <t>Mulikin</t>
  </si>
  <si>
    <t>Alissa</t>
  </si>
  <si>
    <t>Swomia</t>
  </si>
  <si>
    <t>Schomin</t>
  </si>
  <si>
    <t>Trempealeau Mountain Golf Club</t>
  </si>
  <si>
    <t>Rickie</t>
  </si>
  <si>
    <t>Gerbig</t>
  </si>
  <si>
    <t>Sheboygan Invite</t>
  </si>
  <si>
    <t>The Berms to Pigeon Run</t>
  </si>
  <si>
    <t>Uttech</t>
  </si>
  <si>
    <t>Dogs</t>
  </si>
  <si>
    <t>Marissa</t>
  </si>
  <si>
    <t>Knudtson</t>
  </si>
  <si>
    <t>koput</t>
  </si>
  <si>
    <t>aliza</t>
  </si>
  <si>
    <t>Izabell</t>
  </si>
  <si>
    <t>Danielle</t>
  </si>
  <si>
    <t>Cahill</t>
  </si>
  <si>
    <t>Watzka</t>
  </si>
  <si>
    <t>Glysch</t>
  </si>
  <si>
    <t>Fergus</t>
  </si>
  <si>
    <t>Holubar</t>
  </si>
  <si>
    <t>Daraei</t>
  </si>
  <si>
    <t>Cece</t>
  </si>
  <si>
    <t>Henrickson</t>
  </si>
  <si>
    <t>Small</t>
  </si>
  <si>
    <t>Jill</t>
  </si>
  <si>
    <t>Reger</t>
  </si>
  <si>
    <t>Graves</t>
  </si>
  <si>
    <t>Madie</t>
  </si>
  <si>
    <t>Rohloff</t>
  </si>
  <si>
    <t>Kulwicki</t>
  </si>
  <si>
    <t>Bianchini</t>
  </si>
  <si>
    <t>Malin</t>
  </si>
  <si>
    <t>Duback</t>
  </si>
  <si>
    <t>Mendelsohn</t>
  </si>
  <si>
    <t>Staver</t>
  </si>
  <si>
    <t>Wissink</t>
  </si>
  <si>
    <t>Emersen</t>
  </si>
  <si>
    <t>Neuenfeldt</t>
  </si>
  <si>
    <t>Forton</t>
  </si>
  <si>
    <t>Eaton</t>
  </si>
  <si>
    <t>Kreitlow</t>
  </si>
  <si>
    <t>Esabella</t>
  </si>
  <si>
    <t>Makenzie</t>
  </si>
  <si>
    <t>Bethany Vidruk</t>
  </si>
  <si>
    <t>Avery Meek</t>
  </si>
  <si>
    <t>Emma Steinke</t>
  </si>
  <si>
    <t>Delaney Jaskula</t>
  </si>
  <si>
    <t>Morgan Endres</t>
  </si>
  <si>
    <t>Mya Hanson</t>
  </si>
  <si>
    <t>Aliisa Helminen</t>
  </si>
  <si>
    <t>Braylyn Babino</t>
  </si>
  <si>
    <t>Heather Krause</t>
  </si>
  <si>
    <t>May Shimek</t>
  </si>
  <si>
    <t>Elizabeth Schubbe</t>
  </si>
  <si>
    <t>Caroline Vanden Heuvel</t>
  </si>
  <si>
    <t>Callee Fink</t>
  </si>
  <si>
    <t>Alli Johnson</t>
  </si>
  <si>
    <t>Reece Osowski</t>
  </si>
  <si>
    <t>Gabi Krause</t>
  </si>
  <si>
    <t>Lacey Stephans</t>
  </si>
  <si>
    <t>Lily Spry</t>
  </si>
  <si>
    <t>Merrill Kelsey</t>
  </si>
  <si>
    <t>Ava Hoffman</t>
  </si>
  <si>
    <t>Madison Sikora</t>
  </si>
  <si>
    <t>Hannah Olson</t>
  </si>
  <si>
    <t>Emily Piepkorn</t>
  </si>
  <si>
    <t>Vivian Cressman</t>
  </si>
  <si>
    <t>Izzi Stricker</t>
  </si>
  <si>
    <t>Jordan Shipshock</t>
  </si>
  <si>
    <t>Ellen Close</t>
  </si>
  <si>
    <t>Breanne Delisle</t>
  </si>
  <si>
    <t>Drew Hoffer</t>
  </si>
  <si>
    <t>Sophia Baek</t>
  </si>
  <si>
    <t>Ella Gelb</t>
  </si>
  <si>
    <t>Lily Haessig</t>
  </si>
  <si>
    <t>Kadyn Peery</t>
  </si>
  <si>
    <t>Madelyn Olson</t>
  </si>
  <si>
    <t>Ava Roesch</t>
  </si>
  <si>
    <t>Maya Ziegler</t>
  </si>
  <si>
    <t>Aishani Dhar</t>
  </si>
  <si>
    <t>Maeve Niemiec</t>
  </si>
  <si>
    <t>Riley Jackson</t>
  </si>
  <si>
    <t>Breezy Roman</t>
  </si>
  <si>
    <t>Lauren Coombs</t>
  </si>
  <si>
    <t>Abbie Welch</t>
  </si>
  <si>
    <t>Annika Jafferis</t>
  </si>
  <si>
    <t>Mary Attwooll</t>
  </si>
  <si>
    <t>Ella Cross</t>
  </si>
  <si>
    <t>Ellie Bradford</t>
  </si>
  <si>
    <t>Reese Cross</t>
  </si>
  <si>
    <t>Katie Heun</t>
  </si>
  <si>
    <t>Maren Wieme</t>
  </si>
  <si>
    <t>Josie Thomsen</t>
  </si>
  <si>
    <t>Madeline Brandrup</t>
  </si>
  <si>
    <t>Abigail Martin</t>
  </si>
  <si>
    <t>Macy Grover</t>
  </si>
  <si>
    <t>Naomi Clayton</t>
  </si>
  <si>
    <t>Kelly Dordel</t>
  </si>
  <si>
    <t>Emma Pulvermacher</t>
  </si>
  <si>
    <t>Alena Wood</t>
  </si>
  <si>
    <t>Zoey Hoffman</t>
  </si>
  <si>
    <t>Ellie Klein</t>
  </si>
  <si>
    <t>Alexis Hanson</t>
  </si>
  <si>
    <t>Tessa Schmocker</t>
  </si>
  <si>
    <t>Bea Vaughan</t>
  </si>
  <si>
    <t>Isla Rechlicz</t>
  </si>
  <si>
    <t>Mahlia McCane</t>
  </si>
  <si>
    <t>Sarah Chaffee</t>
  </si>
  <si>
    <t>Nora Harris</t>
  </si>
  <si>
    <t>Olivia Grothaus</t>
  </si>
  <si>
    <t>Emma Eastep</t>
  </si>
  <si>
    <t>Kate Scharf</t>
  </si>
  <si>
    <t>Kendra Betley</t>
  </si>
  <si>
    <t>Ellie Krueger</t>
  </si>
  <si>
    <t>Natalie Jones</t>
  </si>
  <si>
    <t>Kaylee Erickson</t>
  </si>
  <si>
    <t>Rachel Kurth</t>
  </si>
  <si>
    <t>Mariah Hull</t>
  </si>
  <si>
    <t>Lilly Nelson</t>
  </si>
  <si>
    <t>Maggie Winsand</t>
  </si>
  <si>
    <t>Mara Tuma</t>
  </si>
  <si>
    <t>Jayeanna Palm</t>
  </si>
  <si>
    <t>Maddi Fletcher</t>
  </si>
  <si>
    <t>Karma Hasselberger</t>
  </si>
  <si>
    <t>Tennysen Makepeace</t>
  </si>
  <si>
    <t>Zowie Hunter</t>
  </si>
  <si>
    <t>Molly Swift</t>
  </si>
  <si>
    <t>Siena Folkers</t>
  </si>
  <si>
    <t>Alexis Murphy</t>
  </si>
  <si>
    <t>Melanie Andersen</t>
  </si>
  <si>
    <t>Elizabeth Colburn</t>
  </si>
  <si>
    <t>Brooklyn Bothe</t>
  </si>
  <si>
    <t>Chloe Applin</t>
  </si>
  <si>
    <t>Ava Franco</t>
  </si>
  <si>
    <t>Anika Fredericks</t>
  </si>
  <si>
    <t>Caroline Foy</t>
  </si>
  <si>
    <t>Carly Cicha</t>
  </si>
  <si>
    <t>Ella Schmidt</t>
  </si>
  <si>
    <t>Greta Bakken</t>
  </si>
  <si>
    <t>Bernie Falbo</t>
  </si>
  <si>
    <t>Mariska Remington</t>
  </si>
  <si>
    <t>Marlee Lane</t>
  </si>
  <si>
    <t>Nora Camlek</t>
  </si>
  <si>
    <t>Ayda Carufel</t>
  </si>
  <si>
    <t>Adalyn Johnston</t>
  </si>
  <si>
    <t>Sarah Ramsden</t>
  </si>
  <si>
    <t>Payton Schmidt</t>
  </si>
  <si>
    <t>Daniella Honkamp</t>
  </si>
  <si>
    <t>Annika Bilau</t>
  </si>
  <si>
    <t>Chloe Strunk</t>
  </si>
  <si>
    <t>Avery Buchholz</t>
  </si>
  <si>
    <t>Kristina Kruse</t>
  </si>
  <si>
    <t>Ella Fager</t>
  </si>
  <si>
    <t>Grace Behm</t>
  </si>
  <si>
    <t>Payton Dudra</t>
  </si>
  <si>
    <t>Evelyn Wimmer</t>
  </si>
  <si>
    <t>Emma Olsen</t>
  </si>
  <si>
    <t>Lexi Frye</t>
  </si>
  <si>
    <t>Anisa Habib</t>
  </si>
  <si>
    <t>Chloe Brown</t>
  </si>
  <si>
    <t>Chloe Chappell</t>
  </si>
  <si>
    <t>Katy Teske</t>
  </si>
  <si>
    <t>Lauren Reed</t>
  </si>
  <si>
    <t>Josie Gennerman</t>
  </si>
  <si>
    <t>Kaylyn McQueeney</t>
  </si>
  <si>
    <t>Caitlyn Rauch</t>
  </si>
  <si>
    <t>Arabella Fisher</t>
  </si>
  <si>
    <t>Laura Nowotny</t>
  </si>
  <si>
    <t>Brooklynn Holt</t>
  </si>
  <si>
    <t>Grace Braund</t>
  </si>
  <si>
    <t>Angelina Galarza</t>
  </si>
  <si>
    <t>Morgan Rhyner</t>
  </si>
  <si>
    <t>Kathryn Baumgart</t>
  </si>
  <si>
    <t>Lilly Sachtjen</t>
  </si>
  <si>
    <t>Belle Kongshaug</t>
  </si>
  <si>
    <t>Ava Pesha</t>
  </si>
  <si>
    <t>Jeanne Rohl</t>
  </si>
  <si>
    <t>Gabbi Matzek</t>
  </si>
  <si>
    <t>Addison Kofal</t>
  </si>
  <si>
    <t>Emery Sanders</t>
  </si>
  <si>
    <t>Breanna Popenhagen</t>
  </si>
  <si>
    <t>Josie Seehaver</t>
  </si>
  <si>
    <t>Lucy Dahlberg</t>
  </si>
  <si>
    <t>Izzy Sabelko</t>
  </si>
  <si>
    <t>Lucy Mansell</t>
  </si>
  <si>
    <t>Addy Huppert</t>
  </si>
  <si>
    <t>Lexi Marks</t>
  </si>
  <si>
    <t>Natalee Bjornstad</t>
  </si>
  <si>
    <t>Nora Feuerhelm</t>
  </si>
  <si>
    <t>Gabi Amble</t>
  </si>
  <si>
    <t>Morgan Gjovig</t>
  </si>
  <si>
    <t>Jamie Martin</t>
  </si>
  <si>
    <t>Julia Pollitt</t>
  </si>
  <si>
    <t>Izzy Jonas</t>
  </si>
  <si>
    <t>Elise Pratt</t>
  </si>
  <si>
    <t>Ella Shea</t>
  </si>
  <si>
    <t>Teya Capps</t>
  </si>
  <si>
    <t>Abby Kaminski</t>
  </si>
  <si>
    <t>Ruby Koh</t>
  </si>
  <si>
    <t>Kate Rivest</t>
  </si>
  <si>
    <t>Taylor LeMire</t>
  </si>
  <si>
    <t>Riley Wood</t>
  </si>
  <si>
    <t>Natalie Quella</t>
  </si>
  <si>
    <t>Lauren Grass</t>
  </si>
  <si>
    <t>Leah Heraly</t>
  </si>
  <si>
    <t>Maci McNichols</t>
  </si>
  <si>
    <t>Lucy Nielsen</t>
  </si>
  <si>
    <t>Julianne Bradford</t>
  </si>
  <si>
    <t>Tori Braun</t>
  </si>
  <si>
    <t>Audra Kasper</t>
  </si>
  <si>
    <t>Emerson Fitzgerald</t>
  </si>
  <si>
    <t>Emmaline Miller</t>
  </si>
  <si>
    <t>Gabby Hauser</t>
  </si>
  <si>
    <t>Julia Lindemann</t>
  </si>
  <si>
    <t>Emma Bruckman</t>
  </si>
  <si>
    <t>Lillian Krueger</t>
  </si>
  <si>
    <t>Sophia Zabel</t>
  </si>
  <si>
    <t>Ella Senger</t>
  </si>
  <si>
    <t>McKenna Zignego</t>
  </si>
  <si>
    <t>Teckla Wahlstrand</t>
  </si>
  <si>
    <t>Hailee Lindow</t>
  </si>
  <si>
    <t>Annika Binczak</t>
  </si>
  <si>
    <t>Lauren Lupinek</t>
  </si>
  <si>
    <t>Madison Haugen</t>
  </si>
  <si>
    <t>Lexi Manteufel</t>
  </si>
  <si>
    <t>Madison Engebose</t>
  </si>
  <si>
    <t>Elizabeth Vanderhei</t>
  </si>
  <si>
    <t>Leslie Million</t>
  </si>
  <si>
    <t>Lia Maxwell</t>
  </si>
  <si>
    <t>Macy Clegg</t>
  </si>
  <si>
    <t>Nina Lang</t>
  </si>
  <si>
    <t>Teagan Morrison</t>
  </si>
  <si>
    <t>Diana Schallock</t>
  </si>
  <si>
    <t>Maslin Wagner</t>
  </si>
  <si>
    <t>Keira McAlister</t>
  </si>
  <si>
    <t>Martina Hudaj</t>
  </si>
  <si>
    <t>Erin Tonnessen</t>
  </si>
  <si>
    <t>Alayna Gleeson</t>
  </si>
  <si>
    <t>Amiah Brakob</t>
  </si>
  <si>
    <t>Jasmine Xu</t>
  </si>
  <si>
    <t>Ella Chitwood</t>
  </si>
  <si>
    <t>Mia Reischel</t>
  </si>
  <si>
    <t>Ella Gibson</t>
  </si>
  <si>
    <t>Nora Gogin</t>
  </si>
  <si>
    <t>Allie Wink</t>
  </si>
  <si>
    <t>Lilly DeRosa</t>
  </si>
  <si>
    <t>Adelyne Ruetz</t>
  </si>
  <si>
    <t>Olivia Morgan</t>
  </si>
  <si>
    <t>Kaya Monzingo</t>
  </si>
  <si>
    <t>Sophia Otto</t>
  </si>
  <si>
    <t>Tessa Tolomeo</t>
  </si>
  <si>
    <t>Kali Pinter</t>
  </si>
  <si>
    <t>Angela Vang</t>
  </si>
  <si>
    <t>Addy Greenspan</t>
  </si>
  <si>
    <t>Nora MacKelly</t>
  </si>
  <si>
    <t>Karen Pisano</t>
  </si>
  <si>
    <t>Ava Kolasinski</t>
  </si>
  <si>
    <t>Anneke Barnett</t>
  </si>
  <si>
    <t>Clare Smith</t>
  </si>
  <si>
    <t>Abigail Vang</t>
  </si>
  <si>
    <t>Avery Sallmann</t>
  </si>
  <si>
    <t>kayla dwyer</t>
  </si>
  <si>
    <t>Nadia Wagner</t>
  </si>
  <si>
    <t>Ava Beranek</t>
  </si>
  <si>
    <t>Alexa Reed</t>
  </si>
  <si>
    <t>Emily Gomez</t>
  </si>
  <si>
    <t>Kendall Kafar</t>
  </si>
  <si>
    <t>Kayla Warner</t>
  </si>
  <si>
    <t>Hallie Koltz</t>
  </si>
  <si>
    <t>Marylin Lowden</t>
  </si>
  <si>
    <t>Haylee Mitcham</t>
  </si>
  <si>
    <t>Sydney Quella</t>
  </si>
  <si>
    <t>Maria Jorgensen</t>
  </si>
  <si>
    <t>Ela Ryan</t>
  </si>
  <si>
    <t>Alexia Christiansen</t>
  </si>
  <si>
    <t>Finley Counsell</t>
  </si>
  <si>
    <t>Addison King</t>
  </si>
  <si>
    <t>Alexa Elliott</t>
  </si>
  <si>
    <t>Isabelle Triscari</t>
  </si>
  <si>
    <t>Gemma Dooley</t>
  </si>
  <si>
    <t>Sammy Selke</t>
  </si>
  <si>
    <t>Brooke Binder</t>
  </si>
  <si>
    <t>Maddie Flores</t>
  </si>
  <si>
    <t>MaryGrace Schlifske</t>
  </si>
  <si>
    <t>Kate Wichgers</t>
  </si>
  <si>
    <t>Clare Sperka</t>
  </si>
  <si>
    <t>Dani Latz</t>
  </si>
  <si>
    <t>Amanda Christianson</t>
  </si>
  <si>
    <t>Anna Motszko</t>
  </si>
  <si>
    <t>Viviana Hruby</t>
  </si>
  <si>
    <t>Maddie Reed</t>
  </si>
  <si>
    <t>eden delsart</t>
  </si>
  <si>
    <t>ally dahlby</t>
  </si>
  <si>
    <t>Bella Daul</t>
  </si>
  <si>
    <t>Alivia Miller</t>
  </si>
  <si>
    <t>liz wagner</t>
  </si>
  <si>
    <t>ireana Appleton</t>
  </si>
  <si>
    <t>Emily Bardenwerper</t>
  </si>
  <si>
    <t>Abby Weiterman</t>
  </si>
  <si>
    <t>Maddie Beier</t>
  </si>
  <si>
    <t>Ella Pernitzke</t>
  </si>
  <si>
    <t>Rylie Cook</t>
  </si>
  <si>
    <t>Mia Burchette</t>
  </si>
  <si>
    <t>Isabella Crossen</t>
  </si>
  <si>
    <t>Gianna Dedick</t>
  </si>
  <si>
    <t>Maddie Inman</t>
  </si>
  <si>
    <t>Zoe Krueger</t>
  </si>
  <si>
    <t>Emma Boggess</t>
  </si>
  <si>
    <t>Lauren Holzhueter</t>
  </si>
  <si>
    <t>Grace Portale</t>
  </si>
  <si>
    <t>Izze Halbesma</t>
  </si>
  <si>
    <t>Rachel Hattori</t>
  </si>
  <si>
    <t>Lauren Richards</t>
  </si>
  <si>
    <t>Evelyn Millard</t>
  </si>
  <si>
    <t>Payton Haugen</t>
  </si>
  <si>
    <t>Paige Thome</t>
  </si>
  <si>
    <t>Morgan Calhoun</t>
  </si>
  <si>
    <t>Natalie Santiago</t>
  </si>
  <si>
    <t>Kennedy Corbin</t>
  </si>
  <si>
    <t>Hallee Kuehn</t>
  </si>
  <si>
    <t>Mya Robertson</t>
  </si>
  <si>
    <t>Brooke Robinson</t>
  </si>
  <si>
    <t>Vivien Ninham</t>
  </si>
  <si>
    <t>Ella Ficarri</t>
  </si>
  <si>
    <t>Anika Wilke</t>
  </si>
  <si>
    <t>Ava Gerend</t>
  </si>
  <si>
    <t>Mallory Buntin</t>
  </si>
  <si>
    <t>Magdalen Jandric</t>
  </si>
  <si>
    <t>Norah Berken</t>
  </si>
  <si>
    <t>Jenna Schumacher</t>
  </si>
  <si>
    <t>Jaelyn Feller</t>
  </si>
  <si>
    <t>Charlie Clinefelter</t>
  </si>
  <si>
    <t>Addison Edmunds</t>
  </si>
  <si>
    <t>Lydia Barry</t>
  </si>
  <si>
    <t>Taylor Lillge</t>
  </si>
  <si>
    <t>grace kubeny</t>
  </si>
  <si>
    <t>Anna Blair</t>
  </si>
  <si>
    <t>Ella Steger</t>
  </si>
  <si>
    <t>Alyssa Schumacher</t>
  </si>
  <si>
    <t>Caydence Snyder</t>
  </si>
  <si>
    <t>Taylor Plass</t>
  </si>
  <si>
    <t>Mariah Frase</t>
  </si>
  <si>
    <t>Ayla Trollop</t>
  </si>
  <si>
    <t>Brynn Johnson</t>
  </si>
  <si>
    <t>rainah morland</t>
  </si>
  <si>
    <t>Samantha Mosack</t>
  </si>
  <si>
    <t>Ava Sollars</t>
  </si>
  <si>
    <t>Addison Landy</t>
  </si>
  <si>
    <t>Sydnie Clemons</t>
  </si>
  <si>
    <t>Maddee Bell</t>
  </si>
  <si>
    <t>Kennedy Footit</t>
  </si>
  <si>
    <t>Katelyn Scannell</t>
  </si>
  <si>
    <t>Nadia Newman</t>
  </si>
  <si>
    <t>Maggie Lynch</t>
  </si>
  <si>
    <t>Hailey Hammen</t>
  </si>
  <si>
    <t>Taylor Keller</t>
  </si>
  <si>
    <t>Addison DeRuyter</t>
  </si>
  <si>
    <t>Jordyn Rammer</t>
  </si>
  <si>
    <t>Kayla Bruder</t>
  </si>
  <si>
    <t>Maggie Pal</t>
  </si>
  <si>
    <t>Megan Gruber</t>
  </si>
  <si>
    <t>Frankie Jurvelin</t>
  </si>
  <si>
    <t>Ava Frederiksen</t>
  </si>
  <si>
    <t>McKenzie Holm</t>
  </si>
  <si>
    <t>Brielle Lenz</t>
  </si>
  <si>
    <t>Lili Anaya</t>
  </si>
  <si>
    <t>Alexa Cour</t>
  </si>
  <si>
    <t>Shylah Brogan</t>
  </si>
  <si>
    <t>Elena Wagner</t>
  </si>
  <si>
    <t>Gabby Neilitz</t>
  </si>
  <si>
    <t>Payton Torres</t>
  </si>
  <si>
    <t>Rebecca Susmilch</t>
  </si>
  <si>
    <t>Marisa Komar</t>
  </si>
  <si>
    <t>Reina Haapanen</t>
  </si>
  <si>
    <t>McKenna Furst</t>
  </si>
  <si>
    <t>Krista Longden</t>
  </si>
  <si>
    <t>Angelina Dorshak</t>
  </si>
  <si>
    <t>Maggie Blank</t>
  </si>
  <si>
    <t>Sydney Norgal</t>
  </si>
  <si>
    <t>Myia Lang</t>
  </si>
  <si>
    <t>Grace Rupert</t>
  </si>
  <si>
    <t>Brianna Flock</t>
  </si>
  <si>
    <t>Violet DeSonia</t>
  </si>
  <si>
    <t>Macey St. Lawrence</t>
  </si>
  <si>
    <t>Vivian Huang</t>
  </si>
  <si>
    <t>Karalyn Skinner</t>
  </si>
  <si>
    <t>Mattie Albright</t>
  </si>
  <si>
    <t>Lauren Anderson</t>
  </si>
  <si>
    <t>Brianna Kirsch</t>
  </si>
  <si>
    <t>Kate McWilliams</t>
  </si>
  <si>
    <t>Madchen Ewig</t>
  </si>
  <si>
    <t>Evy Dhyanchand</t>
  </si>
  <si>
    <t>Maia Marsich</t>
  </si>
  <si>
    <t>Ally Saloun</t>
  </si>
  <si>
    <t>Lynell Miller</t>
  </si>
  <si>
    <t>Margaret Schmitz</t>
  </si>
  <si>
    <t>Elisia Wynos</t>
  </si>
  <si>
    <t>Kennedy Polomis</t>
  </si>
  <si>
    <t>Cj Woosley</t>
  </si>
  <si>
    <t>Taylor Miller</t>
  </si>
  <si>
    <t>Regan Hermanson</t>
  </si>
  <si>
    <t>Katelynn Shultz</t>
  </si>
  <si>
    <t>Joie Gutekunst</t>
  </si>
  <si>
    <t>Elliot Kriewaldt</t>
  </si>
  <si>
    <t>Laura Tillman</t>
  </si>
  <si>
    <t>Katelyn Hupfer</t>
  </si>
  <si>
    <t>Calli Dahlgren</t>
  </si>
  <si>
    <t>May Wendelberger</t>
  </si>
  <si>
    <t>Annabelle Wilson</t>
  </si>
  <si>
    <t>Ashley Gilroy</t>
  </si>
  <si>
    <t>Emma Holzmacher</t>
  </si>
  <si>
    <t>Jaqueline Simental</t>
  </si>
  <si>
    <t>Cate Lee</t>
  </si>
  <si>
    <t>Landry Nelson</t>
  </si>
  <si>
    <t>Julia Dufek</t>
  </si>
  <si>
    <t>Layla Schultz</t>
  </si>
  <si>
    <t>Claire Holle</t>
  </si>
  <si>
    <t>Lana Lampsa</t>
  </si>
  <si>
    <t>Claire Heinen</t>
  </si>
  <si>
    <t>Kate Mahalko</t>
  </si>
  <si>
    <t>Avery Stoneberg</t>
  </si>
  <si>
    <t>Penny Barta</t>
  </si>
  <si>
    <t>Sierra Rothe</t>
  </si>
  <si>
    <t>Hailey Hesselman</t>
  </si>
  <si>
    <t>Claire Forrester</t>
  </si>
  <si>
    <t>Anna Strasser</t>
  </si>
  <si>
    <t>Noelle Bennett</t>
  </si>
  <si>
    <t>Alexis Slemec</t>
  </si>
  <si>
    <t>Grace Knilans</t>
  </si>
  <si>
    <t>Ava Skoug</t>
  </si>
  <si>
    <t>Paige Smith</t>
  </si>
  <si>
    <t>Ella Geidel</t>
  </si>
  <si>
    <t>Kierstin Schlevensky</t>
  </si>
  <si>
    <t>Madeline Ewald</t>
  </si>
  <si>
    <t>Ella Flores</t>
  </si>
  <si>
    <t>Natalie Doering</t>
  </si>
  <si>
    <t>Faith Stremkowski</t>
  </si>
  <si>
    <t>Sophia Wagman</t>
  </si>
  <si>
    <t>Angela Steinke</t>
  </si>
  <si>
    <t>Ava Fetterer</t>
  </si>
  <si>
    <t>Brooke Strangfeld</t>
  </si>
  <si>
    <t>Emily Weitz</t>
  </si>
  <si>
    <t>bre sympson</t>
  </si>
  <si>
    <t>Avery Ferguson</t>
  </si>
  <si>
    <t>Adele Welling</t>
  </si>
  <si>
    <t>Hannah Bloyer</t>
  </si>
  <si>
    <t>Brooklynn Williams</t>
  </si>
  <si>
    <t>Emma Dobbins</t>
  </si>
  <si>
    <t>Jaiden Schauf</t>
  </si>
  <si>
    <t>Jordan Perry</t>
  </si>
  <si>
    <t>maria romagnoli</t>
  </si>
  <si>
    <t>Tara Eckes</t>
  </si>
  <si>
    <t>Macey Reier</t>
  </si>
  <si>
    <t>Michelle Wallin</t>
  </si>
  <si>
    <t>Alyson Reier</t>
  </si>
  <si>
    <t>Peyton Zipperer</t>
  </si>
  <si>
    <t>Jordan Olson</t>
  </si>
  <si>
    <t>Sofia Bonicatto</t>
  </si>
  <si>
    <t>Layla Thompson</t>
  </si>
  <si>
    <t>Emma Haselhuhn</t>
  </si>
  <si>
    <t>Ava Thompson</t>
  </si>
  <si>
    <t>Alexis Clark</t>
  </si>
  <si>
    <t>Emily Schmid</t>
  </si>
  <si>
    <t>Maya Siddiqui</t>
  </si>
  <si>
    <t>Anneke Hoegen</t>
  </si>
  <si>
    <t>Josie Sawicki</t>
  </si>
  <si>
    <t>Lauren Chido</t>
  </si>
  <si>
    <t>Kelsey Reidy</t>
  </si>
  <si>
    <t>Katrina Stanger</t>
  </si>
  <si>
    <t>Brook Colburn</t>
  </si>
  <si>
    <t>Abbie Kammayer</t>
  </si>
  <si>
    <t>Amaya Henderson</t>
  </si>
  <si>
    <t>Lexi Peterson</t>
  </si>
  <si>
    <t>El Kammayer</t>
  </si>
  <si>
    <t>Liv Predergast</t>
  </si>
  <si>
    <t>Cameron Mulikin</t>
  </si>
  <si>
    <t>Alissa Cameron</t>
  </si>
  <si>
    <t>Olivia Ross</t>
  </si>
  <si>
    <t>Haley Swomia</t>
  </si>
  <si>
    <t>Grace Schomin</t>
  </si>
  <si>
    <t>Alexa Miller</t>
  </si>
  <si>
    <t>Addison Brieske</t>
  </si>
  <si>
    <t>Annabelle Uttech</t>
  </si>
  <si>
    <t>Kayla Dogs</t>
  </si>
  <si>
    <t>Maddy Gilson</t>
  </si>
  <si>
    <t>Ava Knudtson</t>
  </si>
  <si>
    <t>aliza koput</t>
  </si>
  <si>
    <t>Izabell Hayes</t>
  </si>
  <si>
    <t>Madelyn Moesch</t>
  </si>
  <si>
    <t>Jordyn Cahill</t>
  </si>
  <si>
    <t>Lily Glysch</t>
  </si>
  <si>
    <t>Hannah Fergus</t>
  </si>
  <si>
    <t>Zoe Holubar</t>
  </si>
  <si>
    <t>Diana Daraei</t>
  </si>
  <si>
    <t>Reese Henrickson</t>
  </si>
  <si>
    <t>Madie Graves</t>
  </si>
  <si>
    <t>Ava Rohloff</t>
  </si>
  <si>
    <t>Mya Kulwicki</t>
  </si>
  <si>
    <t>Bella Bianchini</t>
  </si>
  <si>
    <t>Josie Majerus</t>
  </si>
  <si>
    <t>Ally Malin</t>
  </si>
  <si>
    <t>Olivia Schallock</t>
  </si>
  <si>
    <t>Grace Duback</t>
  </si>
  <si>
    <t>Olivia Mendelsohn</t>
  </si>
  <si>
    <t>Addy Staver</t>
  </si>
  <si>
    <t>Emersen Wissink</t>
  </si>
  <si>
    <t>Caden Reger</t>
  </si>
  <si>
    <t>Charlotte Neuenfeldt</t>
  </si>
  <si>
    <t>Hadley Reger</t>
  </si>
  <si>
    <t>Kate Forton</t>
  </si>
  <si>
    <t>Esabella Kreitlow</t>
  </si>
  <si>
    <t>Makenzie Ebert</t>
  </si>
  <si>
    <t>Eggert</t>
  </si>
  <si>
    <t>Dworniczak</t>
  </si>
  <si>
    <t>Dalebroux</t>
  </si>
  <si>
    <t>Delainey</t>
  </si>
  <si>
    <t>Georgia</t>
  </si>
  <si>
    <t>Jacklyn</t>
  </si>
  <si>
    <t>Ehiorobo</t>
  </si>
  <si>
    <t>Dwyer</t>
  </si>
  <si>
    <t>LaLonde</t>
  </si>
  <si>
    <t>Strachota</t>
  </si>
  <si>
    <t>Arianna</t>
  </si>
  <si>
    <t>Dunn</t>
  </si>
  <si>
    <t>Haenel</t>
  </si>
  <si>
    <t>Aschenbrenner</t>
  </si>
  <si>
    <t>Reagan</t>
  </si>
  <si>
    <t>Gebhart</t>
  </si>
  <si>
    <t>Arya</t>
  </si>
  <si>
    <t>Wickramasinha</t>
  </si>
  <si>
    <t>Caitlin</t>
  </si>
  <si>
    <t>Illa</t>
  </si>
  <si>
    <t>Steinmetz</t>
  </si>
  <si>
    <t>Zadra</t>
  </si>
  <si>
    <t>Askland</t>
  </si>
  <si>
    <t>Keim</t>
  </si>
  <si>
    <t>Horstman</t>
  </si>
  <si>
    <t>Tymeka</t>
  </si>
  <si>
    <t>Eisberner</t>
  </si>
  <si>
    <t>Windsor</t>
  </si>
  <si>
    <t>Ogilvie</t>
  </si>
  <si>
    <t>Isabell</t>
  </si>
  <si>
    <t>Delander</t>
  </si>
  <si>
    <t>Abbott</t>
  </si>
  <si>
    <t>Goehring</t>
  </si>
  <si>
    <t>Royston</t>
  </si>
  <si>
    <t>Jennifer</t>
  </si>
  <si>
    <t>Kennady</t>
  </si>
  <si>
    <t>Alison</t>
  </si>
  <si>
    <t>Selena</t>
  </si>
  <si>
    <t>Aaliyah</t>
  </si>
  <si>
    <t>Koehler</t>
  </si>
  <si>
    <t>Sayde</t>
  </si>
  <si>
    <t>Kelsi</t>
  </si>
  <si>
    <t>Lauritsen</t>
  </si>
  <si>
    <t>Cruz</t>
  </si>
  <si>
    <t>Afina</t>
  </si>
  <si>
    <t>Lainey</t>
  </si>
  <si>
    <t>Lietzow</t>
  </si>
  <si>
    <t>Maciejewski</t>
  </si>
  <si>
    <t>Doughty</t>
  </si>
  <si>
    <t>Blankenburg</t>
  </si>
  <si>
    <t>Tsuchihashi</t>
  </si>
  <si>
    <t>Kalli</t>
  </si>
  <si>
    <t>Kotsonis</t>
  </si>
  <si>
    <t>Alana</t>
  </si>
  <si>
    <t>Plitzuweit</t>
  </si>
  <si>
    <t>Dutcher</t>
  </si>
  <si>
    <t>Kretschmer</t>
  </si>
  <si>
    <t>Akers</t>
  </si>
  <si>
    <t>Koetterhagen</t>
  </si>
  <si>
    <t>Laci</t>
  </si>
  <si>
    <t>Griswold</t>
  </si>
  <si>
    <t>McCoy</t>
  </si>
  <si>
    <t>Mlodzik</t>
  </si>
  <si>
    <t>Cori</t>
  </si>
  <si>
    <t>Milam</t>
  </si>
  <si>
    <t>Ihde</t>
  </si>
  <si>
    <t>Makayla</t>
  </si>
  <si>
    <t>Kabitzke</t>
  </si>
  <si>
    <t>Anne</t>
  </si>
  <si>
    <t>Kettner</t>
  </si>
  <si>
    <t>Johnsen</t>
  </si>
  <si>
    <t>Timmermans</t>
  </si>
  <si>
    <t>Maura</t>
  </si>
  <si>
    <t>Gretchen</t>
  </si>
  <si>
    <t>Baumberger</t>
  </si>
  <si>
    <t>Katherine</t>
  </si>
  <si>
    <t>Hawley</t>
  </si>
  <si>
    <t>Joy</t>
  </si>
  <si>
    <t>Schumann</t>
  </si>
  <si>
    <t>Vengrowsky</t>
  </si>
  <si>
    <t>Lowe</t>
  </si>
  <si>
    <t>Elaine</t>
  </si>
  <si>
    <t>Didreckson</t>
  </si>
  <si>
    <t>Wendling</t>
  </si>
  <si>
    <t>Lambrecht</t>
  </si>
  <si>
    <t>Autumn</t>
  </si>
  <si>
    <t>Makaela</t>
  </si>
  <si>
    <t>Fahrenholz</t>
  </si>
  <si>
    <t>Huebsch</t>
  </si>
  <si>
    <t>Ewers</t>
  </si>
  <si>
    <t>Milne</t>
  </si>
  <si>
    <t>Clarquist</t>
  </si>
  <si>
    <t>Wentorf</t>
  </si>
  <si>
    <t>Nikki</t>
  </si>
  <si>
    <t>Covington</t>
  </si>
  <si>
    <t>Irelynd</t>
  </si>
  <si>
    <t>Fritsche</t>
  </si>
  <si>
    <t>Kori</t>
  </si>
  <si>
    <t>Kirby</t>
  </si>
  <si>
    <t>Kirsten</t>
  </si>
  <si>
    <t>olivia</t>
  </si>
  <si>
    <t>Orzechowski</t>
  </si>
  <si>
    <t>Leong</t>
  </si>
  <si>
    <t>Henslin</t>
  </si>
  <si>
    <t>Knuteson</t>
  </si>
  <si>
    <t>Licitar</t>
  </si>
  <si>
    <t>Einhaus</t>
  </si>
  <si>
    <t>Ingrid</t>
  </si>
  <si>
    <t>gilbertson</t>
  </si>
  <si>
    <t>Hicks</t>
  </si>
  <si>
    <t>Shelby</t>
  </si>
  <si>
    <t>Dolkiewicz</t>
  </si>
  <si>
    <t>mckie</t>
  </si>
  <si>
    <t>Tillotson</t>
  </si>
  <si>
    <t>Lila</t>
  </si>
  <si>
    <t>Buelow</t>
  </si>
  <si>
    <t>Hasenberg</t>
  </si>
  <si>
    <t>Djupstrom‚Äôs</t>
  </si>
  <si>
    <t>Miranda</t>
  </si>
  <si>
    <t>Campeau</t>
  </si>
  <si>
    <t>Yoder</t>
  </si>
  <si>
    <t>Isidra</t>
  </si>
  <si>
    <t>Malkowski</t>
  </si>
  <si>
    <t>Kidder</t>
  </si>
  <si>
    <t>Marianna</t>
  </si>
  <si>
    <t>Lindvall</t>
  </si>
  <si>
    <t>Konrardy-Buchal</t>
  </si>
  <si>
    <t>Division</t>
  </si>
  <si>
    <t>Parents Name</t>
  </si>
  <si>
    <t>Player Email:</t>
  </si>
  <si>
    <t>Raw 18 Hole Regular Season Only Stroke Average</t>
  </si>
  <si>
    <t>Adj. 18 Hole Regular Season Only Stroke Average</t>
  </si>
  <si>
    <t>Adjusted 18 Hole Season Average</t>
  </si>
  <si>
    <t>2023 GCAW Girls All State Nomination Form</t>
  </si>
  <si>
    <t>Red/White</t>
  </si>
  <si>
    <t>Gryniewicz</t>
  </si>
  <si>
    <t>DeLost</t>
  </si>
  <si>
    <t>Camille</t>
  </si>
  <si>
    <t>Gicius</t>
  </si>
  <si>
    <t>Swenson</t>
  </si>
  <si>
    <t>Zuniga-Meyer</t>
  </si>
  <si>
    <t>Quandt</t>
  </si>
  <si>
    <t>Fasciotti</t>
  </si>
  <si>
    <t>Hiemenz</t>
  </si>
  <si>
    <t>Graziano</t>
  </si>
  <si>
    <t>Wetzel</t>
  </si>
  <si>
    <t>Stegeman</t>
  </si>
  <si>
    <t>Morris</t>
  </si>
  <si>
    <t>Gies</t>
  </si>
  <si>
    <t>Goodman</t>
  </si>
  <si>
    <t>Lassi</t>
  </si>
  <si>
    <t>Aili</t>
  </si>
  <si>
    <t>Rotsaert</t>
  </si>
  <si>
    <t>Nathalie</t>
  </si>
  <si>
    <t>Collicott</t>
  </si>
  <si>
    <t>Steep</t>
  </si>
  <si>
    <t>Spiess</t>
  </si>
  <si>
    <t>Heim</t>
  </si>
  <si>
    <t>Covey</t>
  </si>
  <si>
    <t>Miley</t>
  </si>
  <si>
    <t>Petz</t>
  </si>
  <si>
    <t>Werner</t>
  </si>
  <si>
    <t>Saiwa</t>
  </si>
  <si>
    <t>Packwood</t>
  </si>
  <si>
    <t>Brenner</t>
  </si>
  <si>
    <t>Davenport</t>
  </si>
  <si>
    <t>Elwood</t>
  </si>
  <si>
    <t>Sadie</t>
  </si>
  <si>
    <t>Sutliff</t>
  </si>
  <si>
    <t>Abbey</t>
  </si>
  <si>
    <t>Elayna</t>
  </si>
  <si>
    <t>Jenny</t>
  </si>
  <si>
    <t>Staack</t>
  </si>
  <si>
    <t>Wellnitz</t>
  </si>
  <si>
    <t>Jayda</t>
  </si>
  <si>
    <t>Mosher</t>
  </si>
  <si>
    <t>Bethini</t>
  </si>
  <si>
    <t>Kluck</t>
  </si>
  <si>
    <t>Suick</t>
  </si>
  <si>
    <t>Tahtinen</t>
  </si>
  <si>
    <t>Manske</t>
  </si>
  <si>
    <t>Leigh</t>
  </si>
  <si>
    <t>Alyce</t>
  </si>
  <si>
    <t>Ottman</t>
  </si>
  <si>
    <t>Madilynn</t>
  </si>
  <si>
    <t>Nogalski</t>
  </si>
  <si>
    <t>Calla</t>
  </si>
  <si>
    <t>Watters</t>
  </si>
  <si>
    <t>Lillyana</t>
  </si>
  <si>
    <t>Violette</t>
  </si>
  <si>
    <t>Wells</t>
  </si>
  <si>
    <t>Ardyn</t>
  </si>
  <si>
    <t>Yu</t>
  </si>
  <si>
    <t>Ezabell</t>
  </si>
  <si>
    <t>Schnarr</t>
  </si>
  <si>
    <t>Tucker</t>
  </si>
  <si>
    <t>Sikich</t>
  </si>
  <si>
    <t>Morehart</t>
  </si>
  <si>
    <t>Holly</t>
  </si>
  <si>
    <t>Crain</t>
  </si>
  <si>
    <t>Finleigh</t>
  </si>
  <si>
    <t>Sloan</t>
  </si>
  <si>
    <t>Schleeper</t>
  </si>
  <si>
    <t>thao</t>
  </si>
  <si>
    <t>diana</t>
  </si>
  <si>
    <t>Everts</t>
  </si>
  <si>
    <t>Kaydence</t>
  </si>
  <si>
    <t>Schaefer</t>
  </si>
  <si>
    <t>Wixom</t>
  </si>
  <si>
    <t>Boisvert</t>
  </si>
  <si>
    <t>Swanson</t>
  </si>
  <si>
    <t>Freyja</t>
  </si>
  <si>
    <t>Bouplon</t>
  </si>
  <si>
    <t>Kolosso</t>
  </si>
  <si>
    <t>Hudson</t>
  </si>
  <si>
    <t>Herrala</t>
  </si>
  <si>
    <t>Gillian</t>
  </si>
  <si>
    <t>Boucher</t>
  </si>
  <si>
    <t>Avarie</t>
  </si>
  <si>
    <t>Cummings</t>
  </si>
  <si>
    <t>Kernen</t>
  </si>
  <si>
    <t>Wiitanen</t>
  </si>
  <si>
    <t>Reis</t>
  </si>
  <si>
    <t>Fullmer</t>
  </si>
  <si>
    <t>Gady</t>
  </si>
  <si>
    <t>Trewartha</t>
  </si>
  <si>
    <t>Knapp</t>
  </si>
  <si>
    <t>Christman</t>
  </si>
  <si>
    <t>VandeCorput</t>
  </si>
  <si>
    <t>Lahm</t>
  </si>
  <si>
    <t>Haferman</t>
  </si>
  <si>
    <t>Hartjes</t>
  </si>
  <si>
    <t>maly</t>
  </si>
  <si>
    <t>Graham</t>
  </si>
  <si>
    <t>LaRowe</t>
  </si>
  <si>
    <t>Eva</t>
  </si>
  <si>
    <t>Stravinski</t>
  </si>
  <si>
    <t>Anabelle</t>
  </si>
  <si>
    <t>Enger</t>
  </si>
  <si>
    <t>Turcott</t>
  </si>
  <si>
    <t>lee</t>
  </si>
  <si>
    <t>annika</t>
  </si>
  <si>
    <t>Rodenkirch</t>
  </si>
  <si>
    <t>Snortum</t>
  </si>
  <si>
    <t>Jennings</t>
  </si>
  <si>
    <t>Kira</t>
  </si>
  <si>
    <t>Timlin</t>
  </si>
  <si>
    <t>Koth</t>
  </si>
  <si>
    <t>Jazlynn</t>
  </si>
  <si>
    <t>Scharmach</t>
  </si>
  <si>
    <t>Wolfe</t>
  </si>
  <si>
    <t>Joette</t>
  </si>
  <si>
    <t>Harvieux</t>
  </si>
  <si>
    <t>Cogswell</t>
  </si>
  <si>
    <t>Andrea</t>
  </si>
  <si>
    <t>Jorja</t>
  </si>
  <si>
    <t>Cyert</t>
  </si>
  <si>
    <t>Gemignani</t>
  </si>
  <si>
    <t>Vanden Langenberg</t>
  </si>
  <si>
    <t>Mckenna</t>
  </si>
  <si>
    <t>Jolee</t>
  </si>
  <si>
    <t>Witte</t>
  </si>
  <si>
    <t>Jamyana</t>
  </si>
  <si>
    <t>Keevers</t>
  </si>
  <si>
    <t>Sheahan</t>
  </si>
  <si>
    <t>Young</t>
  </si>
  <si>
    <t>Cooney</t>
  </si>
  <si>
    <t>Makenna</t>
  </si>
  <si>
    <t>Besch</t>
  </si>
  <si>
    <t>Jessica</t>
  </si>
  <si>
    <t>Tattum</t>
  </si>
  <si>
    <t>Goninen</t>
  </si>
  <si>
    <t>Craig-Snell</t>
  </si>
  <si>
    <t>Nortman</t>
  </si>
  <si>
    <t>Spielmann</t>
  </si>
  <si>
    <t>Lara</t>
  </si>
  <si>
    <t>Fister</t>
  </si>
  <si>
    <t>Lillianne</t>
  </si>
  <si>
    <t>Albert</t>
  </si>
  <si>
    <t>Nicewander</t>
  </si>
  <si>
    <t>Delaina</t>
  </si>
  <si>
    <t>Merrell</t>
  </si>
  <si>
    <t>Kyran</t>
  </si>
  <si>
    <t>Hesseling</t>
  </si>
  <si>
    <t>Lainy</t>
  </si>
  <si>
    <t>Baker</t>
  </si>
  <si>
    <t>Aja</t>
  </si>
  <si>
    <t>Griffin</t>
  </si>
  <si>
    <t>Tails</t>
  </si>
  <si>
    <t>Hardin</t>
  </si>
  <si>
    <t>Aubree</t>
  </si>
  <si>
    <t>Marvin</t>
  </si>
  <si>
    <t>Tool</t>
  </si>
  <si>
    <t>Dayton</t>
  </si>
  <si>
    <t>Moran</t>
  </si>
  <si>
    <t>Micahlee</t>
  </si>
  <si>
    <t>Vruwink</t>
  </si>
  <si>
    <t>Rylin</t>
  </si>
  <si>
    <t>Cole</t>
  </si>
  <si>
    <t>Mavis</t>
  </si>
  <si>
    <t>Richter</t>
  </si>
  <si>
    <t>Blechinger</t>
  </si>
  <si>
    <t>Thaemert</t>
  </si>
  <si>
    <t>Kenzie</t>
  </si>
  <si>
    <t>Park</t>
  </si>
  <si>
    <t>Root</t>
  </si>
  <si>
    <t>Voeltz</t>
  </si>
  <si>
    <t>Busch</t>
  </si>
  <si>
    <t>Robotti</t>
  </si>
  <si>
    <t>Lu</t>
  </si>
  <si>
    <t>Serena</t>
  </si>
  <si>
    <t>Kolthoff</t>
  </si>
  <si>
    <t>Solei</t>
  </si>
  <si>
    <t>Flynn</t>
  </si>
  <si>
    <t>DeVeau</t>
  </si>
  <si>
    <t>Colette</t>
  </si>
  <si>
    <t xml:space="preserve">Van Der Linden </t>
  </si>
  <si>
    <t>Wyss</t>
  </si>
  <si>
    <t>Gallagher</t>
  </si>
  <si>
    <t>Corcoran</t>
  </si>
  <si>
    <t>Reid</t>
  </si>
  <si>
    <t>Hoiska</t>
  </si>
  <si>
    <t>Wolf</t>
  </si>
  <si>
    <t>Rust</t>
  </si>
  <si>
    <t>Verkuilen</t>
  </si>
  <si>
    <t>Spates</t>
  </si>
  <si>
    <t>Beaumier</t>
  </si>
  <si>
    <t>Eirschele</t>
  </si>
  <si>
    <t>Klee</t>
  </si>
  <si>
    <t>Fritz</t>
  </si>
  <si>
    <t>Wenthur</t>
  </si>
  <si>
    <t>Kuepper</t>
  </si>
  <si>
    <t>Rita</t>
  </si>
  <si>
    <t>Girten</t>
  </si>
  <si>
    <t>Thomas</t>
  </si>
  <si>
    <t>Meredith</t>
  </si>
  <si>
    <t>Vance</t>
  </si>
  <si>
    <t>Okel</t>
  </si>
  <si>
    <t>Saltarikos</t>
  </si>
  <si>
    <t>Hutsick</t>
  </si>
  <si>
    <t>Mickey</t>
  </si>
  <si>
    <t>Ruedinger</t>
  </si>
  <si>
    <t>Weidner</t>
  </si>
  <si>
    <t>Scout</t>
  </si>
  <si>
    <t>Jutrzonka</t>
  </si>
  <si>
    <t>Barbee</t>
  </si>
  <si>
    <t>Abraham</t>
  </si>
  <si>
    <t>Niewolny</t>
  </si>
  <si>
    <t>Lopez</t>
  </si>
  <si>
    <t>Goeddel</t>
  </si>
  <si>
    <t>Domenica</t>
  </si>
  <si>
    <t>Geenen</t>
  </si>
  <si>
    <t>Paske</t>
  </si>
  <si>
    <t>Medina</t>
  </si>
  <si>
    <t>Hodges</t>
  </si>
  <si>
    <t>Searles</t>
  </si>
  <si>
    <t>Aaholm</t>
  </si>
  <si>
    <t>Livingston</t>
  </si>
  <si>
    <t>Lasecki</t>
  </si>
  <si>
    <t>clausen</t>
  </si>
  <si>
    <t>Doedens</t>
  </si>
  <si>
    <t>Sara</t>
  </si>
  <si>
    <t>Duffey</t>
  </si>
  <si>
    <t>House</t>
  </si>
  <si>
    <t>Cierra</t>
  </si>
  <si>
    <t>Hayden</t>
  </si>
  <si>
    <t>Kya</t>
  </si>
  <si>
    <t>Hutton</t>
  </si>
  <si>
    <t>Susie</t>
  </si>
  <si>
    <t>Hill</t>
  </si>
  <si>
    <t>Talulah</t>
  </si>
  <si>
    <t>Davis</t>
  </si>
  <si>
    <t>Sullivan</t>
  </si>
  <si>
    <t>Collins</t>
  </si>
  <si>
    <t>Dean</t>
  </si>
  <si>
    <t>Dempsey</t>
  </si>
  <si>
    <t>Mager</t>
  </si>
  <si>
    <t>Willems</t>
  </si>
  <si>
    <t>Siikarla</t>
  </si>
  <si>
    <t>Vieaux</t>
  </si>
  <si>
    <t>KEIGHER</t>
  </si>
  <si>
    <t>Herriges</t>
  </si>
  <si>
    <t>Haidyn</t>
  </si>
  <si>
    <t>Devyn</t>
  </si>
  <si>
    <t>Janelle</t>
  </si>
  <si>
    <t>Connor</t>
  </si>
  <si>
    <t>Showalter</t>
  </si>
  <si>
    <t>Ziarek</t>
  </si>
  <si>
    <t>Worth</t>
  </si>
  <si>
    <t>Seifert</t>
  </si>
  <si>
    <t>Serwatt</t>
  </si>
  <si>
    <t>Staral</t>
  </si>
  <si>
    <t>Franklin</t>
  </si>
  <si>
    <t>Julianna</t>
  </si>
  <si>
    <t>Kaehny</t>
  </si>
  <si>
    <t>Anya</t>
  </si>
  <si>
    <t>Scheuer</t>
  </si>
  <si>
    <t>Grimshaw</t>
  </si>
  <si>
    <t>moore</t>
  </si>
  <si>
    <t>ali</t>
  </si>
  <si>
    <t>Gergetz</t>
  </si>
  <si>
    <t>Dagmar</t>
  </si>
  <si>
    <t>Kiara</t>
  </si>
  <si>
    <t>Hillman</t>
  </si>
  <si>
    <t>Breann</t>
  </si>
  <si>
    <t>Aubrie</t>
  </si>
  <si>
    <t>Tower</t>
  </si>
  <si>
    <t>Ciara</t>
  </si>
  <si>
    <t>Mauhar</t>
  </si>
  <si>
    <t>Suzik</t>
  </si>
  <si>
    <t>Garvin</t>
  </si>
  <si>
    <t>Berrong</t>
  </si>
  <si>
    <t>Urban</t>
  </si>
  <si>
    <t>Danica</t>
  </si>
  <si>
    <t>Krug-Trost</t>
  </si>
  <si>
    <t>Oren</t>
  </si>
  <si>
    <t>Liz</t>
  </si>
  <si>
    <t>Lund</t>
  </si>
  <si>
    <t>DeWitt</t>
  </si>
  <si>
    <t>Shaelee</t>
  </si>
  <si>
    <t>Cooke</t>
  </si>
  <si>
    <t>Hatti</t>
  </si>
  <si>
    <t>Isenberger</t>
  </si>
  <si>
    <t>Gilles</t>
  </si>
  <si>
    <t>Laney</t>
  </si>
  <si>
    <t>Durch</t>
  </si>
  <si>
    <t>Kynnley</t>
  </si>
  <si>
    <t>Horton</t>
  </si>
  <si>
    <t>Stratton</t>
  </si>
  <si>
    <t>Lexie</t>
  </si>
  <si>
    <t>MaKenzie</t>
  </si>
  <si>
    <t>Germano</t>
  </si>
  <si>
    <t>Ashah</t>
  </si>
  <si>
    <t>Neitzel</t>
  </si>
  <si>
    <t>Strusz</t>
  </si>
  <si>
    <t>Ganske</t>
  </si>
  <si>
    <t>Carter</t>
  </si>
  <si>
    <t>Karus</t>
  </si>
  <si>
    <t>Eiting</t>
  </si>
  <si>
    <t>Jansen</t>
  </si>
  <si>
    <t>Cichy</t>
  </si>
  <si>
    <t>Beahm</t>
  </si>
  <si>
    <t>Derricks</t>
  </si>
  <si>
    <t>Hank</t>
  </si>
  <si>
    <t>Hengst</t>
  </si>
  <si>
    <t>Detrie</t>
  </si>
  <si>
    <t>Dana</t>
  </si>
  <si>
    <t>Vogel</t>
  </si>
  <si>
    <t>Shedlosky</t>
  </si>
  <si>
    <t>Zobel</t>
  </si>
  <si>
    <t>Lindsey</t>
  </si>
  <si>
    <t>LaRosh</t>
  </si>
  <si>
    <t>Aleena</t>
  </si>
  <si>
    <t>Schwister</t>
  </si>
  <si>
    <t>Chloey</t>
  </si>
  <si>
    <t>Reyerson</t>
  </si>
  <si>
    <t>Woychik</t>
  </si>
  <si>
    <t>Punsel</t>
  </si>
  <si>
    <t>Stippich</t>
  </si>
  <si>
    <t>Timler</t>
  </si>
  <si>
    <t>Amerie</t>
  </si>
  <si>
    <t>Damato</t>
  </si>
  <si>
    <t>Kolton</t>
  </si>
  <si>
    <t>Monroe</t>
  </si>
  <si>
    <t>Bonow</t>
  </si>
  <si>
    <t>Emilyn</t>
  </si>
  <si>
    <t>Kluttermann</t>
  </si>
  <si>
    <t>Albers</t>
  </si>
  <si>
    <t>Staeven</t>
  </si>
  <si>
    <t>Courtois</t>
  </si>
  <si>
    <t>Movrich</t>
  </si>
  <si>
    <t>Bredael</t>
  </si>
  <si>
    <t>Bowie</t>
  </si>
  <si>
    <t>hermann</t>
  </si>
  <si>
    <t>cecilia</t>
  </si>
  <si>
    <t>hounsell</t>
  </si>
  <si>
    <t>islee</t>
  </si>
  <si>
    <t>Bandow</t>
  </si>
  <si>
    <t>DeJardin</t>
  </si>
  <si>
    <t>Ledvina</t>
  </si>
  <si>
    <t>Buresh</t>
  </si>
  <si>
    <t>Averi</t>
  </si>
  <si>
    <t>Brokl</t>
  </si>
  <si>
    <t>lindemann</t>
  </si>
  <si>
    <t>kendall</t>
  </si>
  <si>
    <t>Leib</t>
  </si>
  <si>
    <t>Zelazoski</t>
  </si>
  <si>
    <t>McBride</t>
  </si>
  <si>
    <t>Oertel</t>
  </si>
  <si>
    <t>Laufenberg</t>
  </si>
  <si>
    <t>Boon</t>
  </si>
  <si>
    <t>Zampanti</t>
  </si>
  <si>
    <t>Keating</t>
  </si>
  <si>
    <t>Szekeress</t>
  </si>
  <si>
    <t>Brandenburg</t>
  </si>
  <si>
    <t>Harper</t>
  </si>
  <si>
    <t>Andree</t>
  </si>
  <si>
    <t>Mattice</t>
  </si>
  <si>
    <t>Marrero</t>
  </si>
  <si>
    <t>Chava</t>
  </si>
  <si>
    <t>Vanhi</t>
  </si>
  <si>
    <t>Reel</t>
  </si>
  <si>
    <t>Toman</t>
  </si>
  <si>
    <t>Wesenberg</t>
  </si>
  <si>
    <t>Lyla</t>
  </si>
  <si>
    <t>Bartelt</t>
  </si>
  <si>
    <t>Mohr</t>
  </si>
  <si>
    <t>Becka</t>
  </si>
  <si>
    <t>Blount</t>
  </si>
  <si>
    <t>Hatfield</t>
  </si>
  <si>
    <t>Roesler</t>
  </si>
  <si>
    <t>Vant</t>
  </si>
  <si>
    <t>Hajewski</t>
  </si>
  <si>
    <t>Kutz</t>
  </si>
  <si>
    <t>Desonia</t>
  </si>
  <si>
    <t>Tiedeman</t>
  </si>
  <si>
    <t>Kuhagen</t>
  </si>
  <si>
    <t>Pollock</t>
  </si>
  <si>
    <t>Turkowski</t>
  </si>
  <si>
    <t>Neuhalfen</t>
  </si>
  <si>
    <t>Wiegel</t>
  </si>
  <si>
    <t>Bussan</t>
  </si>
  <si>
    <t>Gussel</t>
  </si>
  <si>
    <t>Madi</t>
  </si>
  <si>
    <t>Alixondra</t>
  </si>
  <si>
    <t>Stratman</t>
  </si>
  <si>
    <t>Gabriella</t>
  </si>
  <si>
    <t>Kruger</t>
  </si>
  <si>
    <t>Margot</t>
  </si>
  <si>
    <t>Feran</t>
  </si>
  <si>
    <t>Helgeson</t>
  </si>
  <si>
    <t>Omann</t>
  </si>
  <si>
    <t>Brousil</t>
  </si>
  <si>
    <t>frank</t>
  </si>
  <si>
    <t>ashlee</t>
  </si>
  <si>
    <t>Freeman</t>
  </si>
  <si>
    <t>Nola</t>
  </si>
  <si>
    <t>Moritz</t>
  </si>
  <si>
    <t>eliza</t>
  </si>
  <si>
    <t>Kammeyer</t>
  </si>
  <si>
    <t>Eleanora</t>
  </si>
  <si>
    <t>Curtis</t>
  </si>
  <si>
    <t>Ruebl</t>
  </si>
  <si>
    <t>stelow</t>
  </si>
  <si>
    <t>Lahela</t>
  </si>
  <si>
    <t>Annoye</t>
  </si>
  <si>
    <t>Bielinski</t>
  </si>
  <si>
    <t>Jayden</t>
  </si>
  <si>
    <t>Hodkiewicz</t>
  </si>
  <si>
    <t>Magnin</t>
  </si>
  <si>
    <t>Torkko</t>
  </si>
  <si>
    <t>Bryanna</t>
  </si>
  <si>
    <t>Fameree</t>
  </si>
  <si>
    <t>Alyza</t>
  </si>
  <si>
    <t>Meylor</t>
  </si>
  <si>
    <t>Erica</t>
  </si>
  <si>
    <t>Hammond</t>
  </si>
  <si>
    <t>Sharief</t>
  </si>
  <si>
    <t>Mysha</t>
  </si>
  <si>
    <t>Artus</t>
  </si>
  <si>
    <t>Lechner</t>
  </si>
  <si>
    <t>Altobelli</t>
  </si>
  <si>
    <t>Oswald</t>
  </si>
  <si>
    <t>Gramblicka</t>
  </si>
  <si>
    <t>Snamiska</t>
  </si>
  <si>
    <t>Giuliana</t>
  </si>
  <si>
    <t>Arielle</t>
  </si>
  <si>
    <t>Benedict</t>
  </si>
  <si>
    <t>Resch</t>
  </si>
  <si>
    <t>Hexum</t>
  </si>
  <si>
    <t>Wiita</t>
  </si>
  <si>
    <t>Kempe</t>
  </si>
  <si>
    <t>Makaiah</t>
  </si>
  <si>
    <t>Breleigh</t>
  </si>
  <si>
    <t>Klementz</t>
  </si>
  <si>
    <t>Lemanski</t>
  </si>
  <si>
    <t>biljan</t>
  </si>
  <si>
    <t>Hirsch</t>
  </si>
  <si>
    <t>Opatz</t>
  </si>
  <si>
    <t>Rory</t>
  </si>
  <si>
    <t>Breault</t>
  </si>
  <si>
    <t>Post</t>
  </si>
  <si>
    <t>Emilia</t>
  </si>
  <si>
    <t>Caulum</t>
  </si>
  <si>
    <t>Chamberlin</t>
  </si>
  <si>
    <t>Chase</t>
  </si>
  <si>
    <t>Minich</t>
  </si>
  <si>
    <t>Basham</t>
  </si>
  <si>
    <t>Kylee</t>
  </si>
  <si>
    <t>Duncan</t>
  </si>
  <si>
    <t>Kailynn</t>
  </si>
  <si>
    <t>Beeler</t>
  </si>
  <si>
    <t>Hartlund</t>
  </si>
  <si>
    <t>gaffney</t>
  </si>
  <si>
    <t>sam</t>
  </si>
  <si>
    <t>Evey</t>
  </si>
  <si>
    <t>Bizjak</t>
  </si>
  <si>
    <t>Bohman</t>
  </si>
  <si>
    <t>Evie</t>
  </si>
  <si>
    <t>Schlei</t>
  </si>
  <si>
    <t>Sadler</t>
  </si>
  <si>
    <t>Creisher</t>
  </si>
  <si>
    <t>meverden</t>
  </si>
  <si>
    <t>kelsey</t>
  </si>
  <si>
    <t>Alyvia</t>
  </si>
  <si>
    <t>Miloch</t>
  </si>
  <si>
    <t>Ruffalo</t>
  </si>
  <si>
    <t>Ferrario</t>
  </si>
  <si>
    <t>Luciana</t>
  </si>
  <si>
    <t>Kittel</t>
  </si>
  <si>
    <t>Cisewski</t>
  </si>
  <si>
    <t>Moyer</t>
  </si>
  <si>
    <t>Manthe</t>
  </si>
  <si>
    <t>Karlie</t>
  </si>
  <si>
    <t>Geer</t>
  </si>
  <si>
    <t>Parman</t>
  </si>
  <si>
    <t>MaKayla</t>
  </si>
  <si>
    <t>Raegan</t>
  </si>
  <si>
    <t>VanDenEng</t>
  </si>
  <si>
    <t>Settem</t>
  </si>
  <si>
    <t>Hayley</t>
  </si>
  <si>
    <t>herum</t>
  </si>
  <si>
    <t>maranda</t>
  </si>
  <si>
    <t>Carlee</t>
  </si>
  <si>
    <t>Rud</t>
  </si>
  <si>
    <t>Freer</t>
  </si>
  <si>
    <t>Linnea</t>
  </si>
  <si>
    <t>Miskowski</t>
  </si>
  <si>
    <t>Enoch</t>
  </si>
  <si>
    <t>Jaworski</t>
  </si>
  <si>
    <t>Overholser</t>
  </si>
  <si>
    <t>Luebke</t>
  </si>
  <si>
    <t>Sobotka</t>
  </si>
  <si>
    <t>Tatum</t>
  </si>
  <si>
    <t>Warnock</t>
  </si>
  <si>
    <t>Wiebel</t>
  </si>
  <si>
    <t>Kailee</t>
  </si>
  <si>
    <t>Kimminau</t>
  </si>
  <si>
    <t>Shaffer</t>
  </si>
  <si>
    <t>Gard</t>
  </si>
  <si>
    <t>Zehren</t>
  </si>
  <si>
    <t>lilly</t>
  </si>
  <si>
    <t>Dilley</t>
  </si>
  <si>
    <t>Nyla</t>
  </si>
  <si>
    <t>Fryklund</t>
  </si>
  <si>
    <t>Volpe</t>
  </si>
  <si>
    <t>Gugliotti</t>
  </si>
  <si>
    <t>Gierach</t>
  </si>
  <si>
    <t>Tomczak</t>
  </si>
  <si>
    <t>Patoka</t>
  </si>
  <si>
    <t>Xiong</t>
  </si>
  <si>
    <t>Shyanne</t>
  </si>
  <si>
    <t>Zenz</t>
  </si>
  <si>
    <t>Aydan</t>
  </si>
  <si>
    <t>Keefe</t>
  </si>
  <si>
    <t>Myrah</t>
  </si>
  <si>
    <t>Farnham</t>
  </si>
  <si>
    <t>Duffy</t>
  </si>
  <si>
    <t>Faupl</t>
  </si>
  <si>
    <t>Elsie</t>
  </si>
  <si>
    <t>Steffens</t>
  </si>
  <si>
    <t>Knothe</t>
  </si>
  <si>
    <t>Kaleia</t>
  </si>
  <si>
    <t>Kleckner</t>
  </si>
  <si>
    <t>Finnley</t>
  </si>
  <si>
    <t>Marion</t>
  </si>
  <si>
    <t>Anthon</t>
  </si>
  <si>
    <t>Bouwma</t>
  </si>
  <si>
    <t>Malia</t>
  </si>
  <si>
    <t>Danke</t>
  </si>
  <si>
    <t>Sayre</t>
  </si>
  <si>
    <t>Cloey</t>
  </si>
  <si>
    <t>fangmeier</t>
  </si>
  <si>
    <t>danica</t>
  </si>
  <si>
    <t>Kellogg</t>
  </si>
  <si>
    <t>Hillebrand</t>
  </si>
  <si>
    <t>Habeck</t>
  </si>
  <si>
    <t>Bohlman</t>
  </si>
  <si>
    <t>Coach</t>
  </si>
  <si>
    <t>Shannon</t>
  </si>
  <si>
    <t>kupietz</t>
  </si>
  <si>
    <t>Stancer</t>
  </si>
  <si>
    <t>Brystol</t>
  </si>
  <si>
    <t>Lansing</t>
  </si>
  <si>
    <t>Lilyana</t>
  </si>
  <si>
    <t>Franki</t>
  </si>
  <si>
    <t>Bauschelt</t>
  </si>
  <si>
    <t>Charli</t>
  </si>
  <si>
    <t>VanHandel</t>
  </si>
  <si>
    <t>Eloise</t>
  </si>
  <si>
    <t>Mekemson</t>
  </si>
  <si>
    <t>Dale</t>
  </si>
  <si>
    <t>Ellia</t>
  </si>
  <si>
    <t>Goldsmith</t>
  </si>
  <si>
    <t>Filips</t>
  </si>
  <si>
    <t>Meggie</t>
  </si>
  <si>
    <t>Franks</t>
  </si>
  <si>
    <t>Kdince</t>
  </si>
  <si>
    <t>Prendergast</t>
  </si>
  <si>
    <t>Anciaux</t>
  </si>
  <si>
    <t>DeMuth</t>
  </si>
  <si>
    <t>Hoving</t>
  </si>
  <si>
    <t>Langkamp</t>
  </si>
  <si>
    <t>Hopkins</t>
  </si>
  <si>
    <t>Ashiya</t>
  </si>
  <si>
    <t>Brant</t>
  </si>
  <si>
    <t>Pentell</t>
  </si>
  <si>
    <t>Amare</t>
  </si>
  <si>
    <t>Koeller</t>
  </si>
  <si>
    <t>Nolan</t>
  </si>
  <si>
    <t>Welter</t>
  </si>
  <si>
    <t>Chen</t>
  </si>
  <si>
    <t>Fiona</t>
  </si>
  <si>
    <t>Vesperman</t>
  </si>
  <si>
    <t>Elie</t>
  </si>
  <si>
    <t>Karsyn</t>
  </si>
  <si>
    <t>Schwalbach</t>
  </si>
  <si>
    <t>Glatch</t>
  </si>
  <si>
    <t>Laurel</t>
  </si>
  <si>
    <t>Barr</t>
  </si>
  <si>
    <t>DeGroot</t>
  </si>
  <si>
    <t>Tadych</t>
  </si>
  <si>
    <t>Scharpf</t>
  </si>
  <si>
    <t>Nagar</t>
  </si>
  <si>
    <t>Ishika</t>
  </si>
  <si>
    <t>ready</t>
  </si>
  <si>
    <t>gen</t>
  </si>
  <si>
    <t>Walecka</t>
  </si>
  <si>
    <t>Lilah</t>
  </si>
  <si>
    <t>Bortolotti</t>
  </si>
  <si>
    <t>Fineli</t>
  </si>
  <si>
    <t>Roepke</t>
  </si>
  <si>
    <t>Scarlett</t>
  </si>
  <si>
    <t>Sweet</t>
  </si>
  <si>
    <t>Hutchins</t>
  </si>
  <si>
    <t>Bonin</t>
  </si>
  <si>
    <t>Trewyn</t>
  </si>
  <si>
    <t>Celene</t>
  </si>
  <si>
    <t>Iding</t>
  </si>
  <si>
    <t>Lizzie</t>
  </si>
  <si>
    <t>Adelle</t>
  </si>
  <si>
    <t>Lother</t>
  </si>
  <si>
    <t>Tayler</t>
  </si>
  <si>
    <t>Castellano</t>
  </si>
  <si>
    <t>Jacobi</t>
  </si>
  <si>
    <t>Kumpfer</t>
  </si>
  <si>
    <t>Ashlynn</t>
  </si>
  <si>
    <t>Meadows</t>
  </si>
  <si>
    <t>Ember</t>
  </si>
  <si>
    <t>Woller</t>
  </si>
  <si>
    <t>O‚ÄôBrien</t>
  </si>
  <si>
    <t>Slavin</t>
  </si>
  <si>
    <t>Reissmann</t>
  </si>
  <si>
    <t>Rambo</t>
  </si>
  <si>
    <t>Cailyn</t>
  </si>
  <si>
    <t>Weger</t>
  </si>
  <si>
    <t>Noella</t>
  </si>
  <si>
    <t>Lui</t>
  </si>
  <si>
    <t>denzien</t>
  </si>
  <si>
    <t>eva</t>
  </si>
  <si>
    <t xml:space="preserve"> BCHC Day 2 @ Wanaki</t>
  </si>
  <si>
    <t xml:space="preserve"> Husky Invite</t>
  </si>
  <si>
    <t xml:space="preserve"> River Falls BRC Varsity Meet</t>
  </si>
  <si>
    <t xml:space="preserve"> RVC Cambridge Mini Meet </t>
  </si>
  <si>
    <t>Lake Ripley Country Club</t>
  </si>
  <si>
    <t xml:space="preserve"> Westosha Central vs. Wilmot Varsity </t>
  </si>
  <si>
    <t>2023 Cardinal Invite</t>
  </si>
  <si>
    <t>2023 Thunder Invite</t>
  </si>
  <si>
    <t>2023 Waunakee Warrior Invitational</t>
  </si>
  <si>
    <t>44th Annual Waukegan Invitational</t>
  </si>
  <si>
    <t>Bonnie Brook Golf Course</t>
  </si>
  <si>
    <t>Arcadia Coulee Conference Varsity Match</t>
  </si>
  <si>
    <t>Ashwaubenon @ De Pere</t>
  </si>
  <si>
    <t>Ashwaubenon, Appleton West @ De Pere</t>
  </si>
  <si>
    <t>Badger @ Union Grove</t>
  </si>
  <si>
    <t>Badger Conference triangular: Watertown, Fort, Milton at WCC</t>
  </si>
  <si>
    <t>Badger Conference Varsity - Fort Atkinson Watertown @ DeForest</t>
  </si>
  <si>
    <t>Badger Conference Varsity - Milton @ DeForest</t>
  </si>
  <si>
    <t>Badger Conference Varsity - Oregon @ DeForest</t>
  </si>
  <si>
    <t>Badger Large Conference Tournament @ Watertown Country Club</t>
  </si>
  <si>
    <t>Badger Large Varsity - Beaver Dam @ Monona Grove</t>
  </si>
  <si>
    <t>Badger Large Varsity - DeForest @ Monona Grove</t>
  </si>
  <si>
    <t>Badger Large Varsity - DeForest Monona Grove @ Waunakee</t>
  </si>
  <si>
    <t>Badger Large Varsity - Monona Grove @ Fort Atkinson</t>
  </si>
  <si>
    <t>Badger Large Varsity - Oregon @ Waunakee</t>
  </si>
  <si>
    <t>Badger Large Varsity - Oregon Watertown @ Monona Grove</t>
  </si>
  <si>
    <t>Badger Large Varsity: Beaver Dam Waunakee @ Watertown</t>
  </si>
  <si>
    <t>Badger Small Conference Tournament</t>
  </si>
  <si>
    <t>Baldwin Invitational</t>
  </si>
  <si>
    <t>Baraboo @ McFarland</t>
  </si>
  <si>
    <t>Yahara Hills West</t>
  </si>
  <si>
    <t>Barron @ Hayward</t>
  </si>
  <si>
    <t>Hayward Golf Club</t>
  </si>
  <si>
    <t>Barron @ Luck-Unity-Frederic (Girls)</t>
  </si>
  <si>
    <t>Luck Golf Course</t>
  </si>
  <si>
    <t>Barron @ Saint Croix Falls</t>
  </si>
  <si>
    <t>Barron @ Spooner</t>
  </si>
  <si>
    <t>Spooner GC</t>
  </si>
  <si>
    <t>Bay Conference Varsity #1 @ Winneconne</t>
  </si>
  <si>
    <t>Bay Conference Varsity #2 @ Oconto</t>
  </si>
  <si>
    <t>Bay Conference Varsity #3 @ Shawano</t>
  </si>
  <si>
    <t>Bay Conference Varsity #4 @ Bonduel</t>
  </si>
  <si>
    <t>Bay Conference Varsity #5 @ Sturgeon Bay</t>
  </si>
  <si>
    <t>Bay Conference Varsity #6 @ Seymour</t>
  </si>
  <si>
    <t>Bay Conference Varsity #7 @ Xavier</t>
  </si>
  <si>
    <t>Bay Conference Varsity #8 @ West De Pere</t>
  </si>
  <si>
    <t>Red / Red</t>
  </si>
  <si>
    <t>River to Garden</t>
  </si>
  <si>
    <t>Bay Port Invitational</t>
  </si>
  <si>
    <t>BCHC Day 2 @ Mee-Kwon</t>
  </si>
  <si>
    <t>Beaver Dam @ Oregon</t>
  </si>
  <si>
    <t>The Legend at Bergamont</t>
  </si>
  <si>
    <t>Beaver Dam Appleton West @ Plymouth</t>
  </si>
  <si>
    <t>Beaver Dam Waunakee @ Milton</t>
  </si>
  <si>
    <t>Beloit Memorial @ Waterford Varsity</t>
  </si>
  <si>
    <t>Big 8 Conference Meet- Varsity</t>
  </si>
  <si>
    <t>Big 8 Conference Varsity Match - Verona Madison East/La Follette @ Middleton</t>
  </si>
  <si>
    <t>Big 8 Conference Varsity Match-Madison Memorial Sun Prairie West Madison East @ Madison La Follette</t>
  </si>
  <si>
    <t>Big 8 Varsity Triangular @ Edelweiss Chalet Country Club</t>
  </si>
  <si>
    <t>Big 8 Varsity Triangular: Janesville Craig Sun Prairie East @ Madison Memorial</t>
  </si>
  <si>
    <t>BRC Tournament 9/22 @ Mill Run</t>
  </si>
  <si>
    <t>BRC Varsity@ New Richmond</t>
  </si>
  <si>
    <t>Links Back 9</t>
  </si>
  <si>
    <t>Brookfield East @ Divine Savior Holy Angels_Currie Park</t>
  </si>
  <si>
    <t>Currie Park Golf Course</t>
  </si>
  <si>
    <t>Brookfield East @ Wauwatosa Co-Op</t>
  </si>
  <si>
    <t>Blue (Front)</t>
  </si>
  <si>
    <t>Burlington @ Beloit Memorial</t>
  </si>
  <si>
    <t>Burlington @ Union Grove</t>
  </si>
  <si>
    <t>Catholic Memorial @ Divine Savior Holy Angels_CurriePark</t>
  </si>
  <si>
    <t>Cedarburg, Nicolet, West Bend West @ Kewaskum</t>
  </si>
  <si>
    <t>Chetek-Weyerhaeuser @ Barron</t>
  </si>
  <si>
    <t>Rolling Oaks GC</t>
  </si>
  <si>
    <t>Chetek-Weyerhaeuser @ Ladysmith</t>
  </si>
  <si>
    <t>Tee-A-Way Golf Club</t>
  </si>
  <si>
    <t>Chetek-Weyerhaeuser @ Spooner</t>
  </si>
  <si>
    <t>Chippewa Falls Invite</t>
  </si>
  <si>
    <t>Chippewa Falls Varsity BRC</t>
  </si>
  <si>
    <t>Classic 8 Conference Meet</t>
  </si>
  <si>
    <t>Classic 8 Mini 2</t>
  </si>
  <si>
    <t>Classic 8 Mini 3</t>
  </si>
  <si>
    <t>Classic 8 Mini 4</t>
  </si>
  <si>
    <t>Classic 8 Mini 5</t>
  </si>
  <si>
    <t>Classic 8 Mini 6</t>
  </si>
  <si>
    <t>Clinton Cougar Invite</t>
  </si>
  <si>
    <t>Prairie Woods Golf Course</t>
  </si>
  <si>
    <t>CloverCroix Conference Championship (Varsity)</t>
  </si>
  <si>
    <t>Bloomer Memorial GC</t>
  </si>
  <si>
    <t>CloverCroix Conference Match #9 (Varsity)</t>
  </si>
  <si>
    <t>Colfax/Elk Mound vs. Tomah Duel Match</t>
  </si>
  <si>
    <t>Tomah/Colfax-Elk Mound Duel Tees</t>
  </si>
  <si>
    <t>Conference Tournament</t>
  </si>
  <si>
    <t>Coulee Conference Varsity @ BRF</t>
  </si>
  <si>
    <t>Coulee Conference Varsity @ Drugan's</t>
  </si>
  <si>
    <t>Coulee Conference Varsity @ Westby</t>
  </si>
  <si>
    <t>Coulee Conference Varsity@ Cochrane-Fountain City</t>
  </si>
  <si>
    <t>The Grove Golf Course</t>
  </si>
  <si>
    <t>Cumberland @ Barron</t>
  </si>
  <si>
    <t>Cumberland @ Chetek-Weyerhaeuser</t>
  </si>
  <si>
    <t>Pine Crest Golf Course</t>
  </si>
  <si>
    <t xml:space="preserve">Red </t>
  </si>
  <si>
    <t>Cumberland @ Luck-Unity-Frederic (Girls)</t>
  </si>
  <si>
    <t>Cumberland @ Spooner</t>
  </si>
  <si>
    <t>DeForest @ Beaver Dam</t>
  </si>
  <si>
    <t>Denmark Waupaca @ Little Chute - VARSITY</t>
  </si>
  <si>
    <t>Denmark, Oconto Falls @ Wrightstown</t>
  </si>
  <si>
    <t>Divine Savior Holy Angels @ Germantown</t>
  </si>
  <si>
    <t>Blackstone Creek Golf Club</t>
  </si>
  <si>
    <t>White / Gold</t>
  </si>
  <si>
    <t>Divine Savior Holy Angels @ Kettle Moraine Lutheran_CurriePark</t>
  </si>
  <si>
    <t>Early Bird MVC Scramble #2</t>
  </si>
  <si>
    <t>Walsh Golf Center</t>
  </si>
  <si>
    <t>Edgerton Girls Golf Invite</t>
  </si>
  <si>
    <t xml:space="preserve">Edgewood Extravaganza </t>
  </si>
  <si>
    <t>Elkhorn @ Beloit Memorial</t>
  </si>
  <si>
    <t>Erin Hills Invite</t>
  </si>
  <si>
    <t>Ettrick Golf Course Coulee Conference Golf Match</t>
  </si>
  <si>
    <t>Fort Atkinson Watertown @ Oregon</t>
  </si>
  <si>
    <t>Foxboro Golf Course</t>
  </si>
  <si>
    <t>Fort Atkinson Waunakee @ Beaver Dam</t>
  </si>
  <si>
    <t>Fort Atkinson, Waunakee @ Beaver Dam</t>
  </si>
  <si>
    <t>FRCC Varsity @ Branch River</t>
  </si>
  <si>
    <t>FRCC Varsity #2</t>
  </si>
  <si>
    <t>FRCC Varsity #4 @ Pulaski</t>
  </si>
  <si>
    <t>FRCC Varsity Meet #1 @ Sheboygan North</t>
  </si>
  <si>
    <t>Freedom Luxemburg-Casco @ Fox Valley Lutheran</t>
  </si>
  <si>
    <t>Chaska Golf Course</t>
  </si>
  <si>
    <t>GCAW Girls Div 1 Appleton North Regional</t>
  </si>
  <si>
    <t>Butte Des Morts Country Club</t>
  </si>
  <si>
    <t>GCAW Girls Div 1 Beaver Dam Sectional</t>
  </si>
  <si>
    <t>GCAW Girls Div 1 DeForest Sectional</t>
  </si>
  <si>
    <t>GCAW Girls Div 1 Eau Claire Memorial Sectional</t>
  </si>
  <si>
    <t>WIAA Girls Sectional Tees</t>
  </si>
  <si>
    <t>GCAW Girls Div 1 Eau Claire North Regional</t>
  </si>
  <si>
    <t>GCAW Girls Div 1 Elkhorn Area Sectional</t>
  </si>
  <si>
    <t>North / South</t>
  </si>
  <si>
    <t>GCAW Girls Div 1 Green Bay Preble Regional</t>
  </si>
  <si>
    <t>GCAW Girls Div 1 Homestead Regional</t>
  </si>
  <si>
    <t>GCAW Girls Div 1 Kimberly Sectional</t>
  </si>
  <si>
    <t>High Cliff Public Golf Course</t>
  </si>
  <si>
    <t>GCAW Girls Div 1 Middleton Regional</t>
  </si>
  <si>
    <t>GCAW Girls Div 1 Oconomowoc Regional</t>
  </si>
  <si>
    <t>GCAW Girls Div 1 Oregon Regional</t>
  </si>
  <si>
    <t>GCAW Girls Div 1 Plymouth Regional</t>
  </si>
  <si>
    <t>GCAW Girls Div 1 Tomah Regional</t>
  </si>
  <si>
    <t>GCAW Girls Div 1 Waterford Regional</t>
  </si>
  <si>
    <t>GCAW Girls Div 1 Waukesha South Sectional</t>
  </si>
  <si>
    <t>GCAW Girls Div 1 Wauwatosa East Regional</t>
  </si>
  <si>
    <t>GCAW Girls Div 1 Westosha Central Regional</t>
  </si>
  <si>
    <t>GCAW Girls Div 2 Arcadia Sectional</t>
  </si>
  <si>
    <t>GCAW Girls Div 2 Baldwin-Woodville Regional</t>
  </si>
  <si>
    <t>GCAW Girls Div 2 Hayward Regional</t>
  </si>
  <si>
    <t>GCAW Girls Div 2 Little Chute Regional</t>
  </si>
  <si>
    <t>White/Red</t>
  </si>
  <si>
    <t>GCAW Girls Div 2 Luxemburg-Casco Regional</t>
  </si>
  <si>
    <t>GCAW Girls Div 2 Marinette Regional</t>
  </si>
  <si>
    <t>Little River Country Club</t>
  </si>
  <si>
    <t>GCAW Girls Div 2 Notre Dame Sectional</t>
  </si>
  <si>
    <t>GCAW Girls Div 2 Prairie du Chien Regional</t>
  </si>
  <si>
    <t>Prairie Du Chien</t>
  </si>
  <si>
    <t>Kickapoo</t>
  </si>
  <si>
    <t>GCAW Girls Div 2 Prescott Sectional</t>
  </si>
  <si>
    <t>GCAW Girls Div 2 Stanley-Boyd Regional</t>
  </si>
  <si>
    <t>GCAW Girls Div 2 The Prairie School Regional</t>
  </si>
  <si>
    <t>Racine Country Club</t>
  </si>
  <si>
    <t>GCAW Girls Div 2 Westby Regional</t>
  </si>
  <si>
    <t>GMC Championship @ The Nag</t>
  </si>
  <si>
    <t>GMC Mini #1 | @Fairways of Woodside</t>
  </si>
  <si>
    <t>GMC Mini Meet - 9/12</t>
  </si>
  <si>
    <t>GMC Mini Meet # 5 Westmoor CC</t>
  </si>
  <si>
    <t>Westmoor Country Club</t>
  </si>
  <si>
    <t>GMC Mini Meet #3 @ Blackstone Creek</t>
  </si>
  <si>
    <t>GMC Mini-Meet 2</t>
  </si>
  <si>
    <t>Hartford Union @ Divine Savior Holy Angels_Currie Park</t>
  </si>
  <si>
    <t>Hayward @ Chetek-Weyerhaeuser</t>
  </si>
  <si>
    <t>Hayward @ Ladysmith</t>
  </si>
  <si>
    <t>Hayward @ Northwestern</t>
  </si>
  <si>
    <t>Bottens Green Acres Golf Course</t>
  </si>
  <si>
    <t>Hayward @ Saint Croix Falls</t>
  </si>
  <si>
    <t>Hayward Invitational</t>
  </si>
  <si>
    <t>Hudson BRC</t>
  </si>
  <si>
    <t>Front</t>
  </si>
  <si>
    <t>Kilkarney Hills Golf Course</t>
  </si>
  <si>
    <t>Janesville Parker Madison La Follette Madison East @ Janesville Craig-Big 8 Conference</t>
  </si>
  <si>
    <t>Ladysmith @ Barron</t>
  </si>
  <si>
    <t>Ladysmith @ Cumberland</t>
  </si>
  <si>
    <t>Cumberland Golf Club</t>
  </si>
  <si>
    <t>Ladysmith @ Luck-Unity-Frederic (Girls)</t>
  </si>
  <si>
    <t>Ladysmith @ Spooner</t>
  </si>
  <si>
    <t>Lancaster Prairie du Chien Wisconsin Dells Darlington @ Southwestern</t>
  </si>
  <si>
    <t>Cole Acres Golf Course</t>
  </si>
  <si>
    <t>Leg # 4 WVC Varsity WI Rapids@ The Ridges Golf Course</t>
  </si>
  <si>
    <t>Leg #1 WVC JV Wausau@Trapp River Golf Course</t>
  </si>
  <si>
    <t>Leg #1 WVC Varsity Wausau@Trapp River Golf Course</t>
  </si>
  <si>
    <t>Leg #3 WVC Varsity Marshfield @ Marshfield Country Club</t>
  </si>
  <si>
    <t>Leg #5 WVC Varsity Marshfield@Marshfield Country Club</t>
  </si>
  <si>
    <t xml:space="preserve">Leg #6 WVC Varsity Wausau@Tribute Golf Course </t>
  </si>
  <si>
    <t>Leg #7 WVC Varsity Stevens Point@WI River Golf Course</t>
  </si>
  <si>
    <t>Wisconsin River</t>
  </si>
  <si>
    <t>Little Chute Waupaca @ Freedom Varsity</t>
  </si>
  <si>
    <t>Irish Waters Golf Club</t>
  </si>
  <si>
    <t>Little Chute, Waupaca @ Fox Valley Lutheran</t>
  </si>
  <si>
    <t>Luck-Unity-Frederic (Girls) @ Chetek-Weyerhaeuser</t>
  </si>
  <si>
    <t>Luck-Unity-Frederic (Girls) @ Hayward</t>
  </si>
  <si>
    <t>Luck-Unity-Frederic (Girls) @ Northwestern</t>
  </si>
  <si>
    <t>Luck-Unity-Frederic (Girls) @ Saint Croix Falls</t>
  </si>
  <si>
    <t>Luck-Unity-Frederic (Girls) @ Superior</t>
  </si>
  <si>
    <t>North-South</t>
  </si>
  <si>
    <t>Madison Memorial Verona @ Janesville Parker-Big 8 Triangular Varsity</t>
  </si>
  <si>
    <t>Marinette Wrightstown @ Little Chute - VARSITY</t>
  </si>
  <si>
    <t>Marinette, Wrightstown @ Freedom Varsity</t>
  </si>
  <si>
    <t>MBC Final PHGC Back 9</t>
  </si>
  <si>
    <t>MBC Final PHGC Front 9</t>
  </si>
  <si>
    <t>MBC Mini #1  - Pheasant Hills GC (SCC)</t>
  </si>
  <si>
    <t>MBC Mini #2 - Princeton Valley GC (Altoona)</t>
  </si>
  <si>
    <t>MBC Mini #3 - Amery GC (Amery)</t>
  </si>
  <si>
    <t>MBC Mini #4 - Ellsworth CC (Ellsworth)</t>
  </si>
  <si>
    <t>Red 18</t>
  </si>
  <si>
    <t>MBC Mini #5 - Bristol Ridge GC (Somerset)</t>
  </si>
  <si>
    <t>MBC Mini #6 - Pheasant Hills GC (BW)</t>
  </si>
  <si>
    <t>MBC Mini #7 - Krooked Kreek GC (Osceola)</t>
  </si>
  <si>
    <t>MBC Mini #8 - Clifton Highlands GC (Prescott)</t>
  </si>
  <si>
    <t>McFarland @ Stoughton</t>
  </si>
  <si>
    <t>Menomonee Falls @ Hamilton | Songbird Hills</t>
  </si>
  <si>
    <t>Songbird Hills Golf Club</t>
  </si>
  <si>
    <t>Menomonie BRC</t>
  </si>
  <si>
    <t>Milton Best Ball</t>
  </si>
  <si>
    <t>Monona Grove @ Milton</t>
  </si>
  <si>
    <t>Mount Horeb @ Stoughton</t>
  </si>
  <si>
    <t>Mukwonago Varsity Invitational</t>
  </si>
  <si>
    <t xml:space="preserve">MVC - Varsity@Coulee Golf </t>
  </si>
  <si>
    <t>MVC #2 Tomah - Varsity @ Hiawatha</t>
  </si>
  <si>
    <t>MVC #3 Holmen -Varsity @Cedar Creek Front 9</t>
  </si>
  <si>
    <t>MVC #4 Aquinas-Varsity@Cedar Creek Back 9</t>
  </si>
  <si>
    <t>MVC #5  La Crosse -VAR @ Forest Hills</t>
  </si>
  <si>
    <t>MVC #6 @ Sparta</t>
  </si>
  <si>
    <t>MVC Conference Championships - Varsity @ Viroqua Hills</t>
  </si>
  <si>
    <t>Nicolet, Slinger, Whitefish Bay @ West Bend West</t>
  </si>
  <si>
    <t>West Bend Lakes Golf Club</t>
  </si>
  <si>
    <t>North Shore Conference Meet</t>
  </si>
  <si>
    <t>Northwestern @ Barron</t>
  </si>
  <si>
    <t>Northwestern @ Chetek-Weyerhaeuser</t>
  </si>
  <si>
    <t>Sioux Creek Golf Course</t>
  </si>
  <si>
    <t>Northwestern @ Cumberland</t>
  </si>
  <si>
    <t>Northwestern @ Ladysmith</t>
  </si>
  <si>
    <t>NR Invitational</t>
  </si>
  <si>
    <t>NSC #1 @Whitefish Bay-- University Club of Milwaukee</t>
  </si>
  <si>
    <t>The Tripoli Legacy Course</t>
  </si>
  <si>
    <t>NSC #3 At Hartford Golf Club</t>
  </si>
  <si>
    <t>NSC #4 - Kewaskum</t>
  </si>
  <si>
    <t>NSC #4 @ Cedarburg -- Hidden Glen at Bentdale Farms</t>
  </si>
  <si>
    <t>NSC #5  @ West Bend Lakes</t>
  </si>
  <si>
    <t>NSC Meet #6 - Homestead</t>
  </si>
  <si>
    <t>Old Abe Invite @ Wild Ridge GC 8/22/23</t>
  </si>
  <si>
    <t>OMG Stableford Classic</t>
  </si>
  <si>
    <t>The Oaks Golf Course</t>
  </si>
  <si>
    <t>Oregon @ Milton</t>
  </si>
  <si>
    <t>Rapids Varsity Invite</t>
  </si>
  <si>
    <t>Bulls Eye Country Club</t>
  </si>
  <si>
    <t>Reedsburg @ Stoughton</t>
  </si>
  <si>
    <t>Rice Lake BRC @ Turtleback Golf Course Varsity</t>
  </si>
  <si>
    <t>RVC - Clinton Varsity Mini Meet</t>
  </si>
  <si>
    <t>RVC Conference Meet</t>
  </si>
  <si>
    <t>RVC Conference Mini Meet - Turner Host</t>
  </si>
  <si>
    <t>RVC Evansville Varsity Mini Meet</t>
  </si>
  <si>
    <t>RVC- Varsity Edgerton Mini Meet</t>
  </si>
  <si>
    <t>Saint Croix Falls @ Cumberland</t>
  </si>
  <si>
    <t>Saint Croix Falls @ Ladysmith</t>
  </si>
  <si>
    <t>Saint Croix Falls @ Northwestern</t>
  </si>
  <si>
    <t>SCC @ PRESCOTT</t>
  </si>
  <si>
    <t>SCC vs BW Dual @ Hammond GC</t>
  </si>
  <si>
    <t>Hammond Golf Club</t>
  </si>
  <si>
    <t>SCC/RF Cup</t>
  </si>
  <si>
    <t>Southern Lakes Conference Tournament - Varsity</t>
  </si>
  <si>
    <t>Sparta - 11th Annual Joanie O Memorial Invite</t>
  </si>
  <si>
    <t>Spooner @ Hayward</t>
  </si>
  <si>
    <t>Spooner @ Luck-Unity-Frederic (Girls)</t>
  </si>
  <si>
    <t>Spooner @ Saint Croix Falls</t>
  </si>
  <si>
    <t>Spooner @ Superior</t>
  </si>
  <si>
    <t>East-West</t>
  </si>
  <si>
    <t>Sun Prairie East V Triangular</t>
  </si>
  <si>
    <t>Prairie Pines Golf Club</t>
  </si>
  <si>
    <t>Superior @ Cumberland</t>
  </si>
  <si>
    <t>Superior @ Northwestern</t>
  </si>
  <si>
    <t>Superior Invitational</t>
  </si>
  <si>
    <t>SW/SCC Conference Mini-Meet @ Wisconsin Dells</t>
  </si>
  <si>
    <t>Canyon - Arbor</t>
  </si>
  <si>
    <t>Taylor Clark Invitational</t>
  </si>
  <si>
    <t>Tomah Tune-Up 2023</t>
  </si>
  <si>
    <t>Trempealeau Mountain Golf Invite</t>
  </si>
  <si>
    <t>Triton Invite hosted by Oneida Golf and Country Club</t>
  </si>
  <si>
    <t>Oneida Golf and Country Club</t>
  </si>
  <si>
    <t>Oneida</t>
  </si>
  <si>
    <t>Union Grove @ Beloit Memorial</t>
  </si>
  <si>
    <t>University Ridge Invite hosted by BC</t>
  </si>
  <si>
    <t>V - Janesville Parker  Madison West @ Sun Prairie West (Big 8 Conference Match)</t>
  </si>
  <si>
    <t>V - Sun Prairie East Verona @ Sun Prairie West (Big 8 Conference Match)</t>
  </si>
  <si>
    <t>Varsity Big 8 Conference Match - Janesville Craig, Sun Prairie West @ Middleton</t>
  </si>
  <si>
    <t>Varsity Big 8 Conference Match Middleton - Madison Memorial @ Madison West</t>
  </si>
  <si>
    <t>Varsity Big 8 Conference Match: Madison East La Follette Sun Prairie East @ Madison West</t>
  </si>
  <si>
    <t>Varsity Dual Sussex Hamilton @ Slinger - Washington County</t>
  </si>
  <si>
    <t>Varsity Girls | Slinger v.  Hamilton @ Fairways</t>
  </si>
  <si>
    <t>Varsity Owl Invitational</t>
  </si>
  <si>
    <t>Viking Classic 2023</t>
  </si>
  <si>
    <t>Washington County Invitational</t>
  </si>
  <si>
    <t>Watertown Varsity Invitational</t>
  </si>
  <si>
    <t>Waukesha County Championship - Varsity</t>
  </si>
  <si>
    <t>Waupaca Little Chute @ Luxemburg-Casco Varsity</t>
  </si>
  <si>
    <t>Wauwatosa Co-Op @ Germantown</t>
  </si>
  <si>
    <t>Westosha Central @ Burlington</t>
  </si>
  <si>
    <t>Browns Lake Golf Course</t>
  </si>
  <si>
    <t>Westosha Central @ Elkhorn Varsity</t>
  </si>
  <si>
    <t>Westosha Central @ Union Grove</t>
  </si>
  <si>
    <t>Westosha Central vs. Badger Varsity</t>
  </si>
  <si>
    <t>Westosha Central vs. Beloit Varsity</t>
  </si>
  <si>
    <t>Westosha Central vs. Waterford Varsity</t>
  </si>
  <si>
    <t>WI HS Golf Classic - Varsity</t>
  </si>
  <si>
    <t>Wilmot @ Beloit Memorial</t>
  </si>
  <si>
    <t>Wisconsin Valley Conference JV Leg 2@D.C. Everest</t>
  </si>
  <si>
    <t>Crane Meadows Golf Course</t>
  </si>
  <si>
    <t>Wisconsin Valley Conference Leg 2@ D.C. Everest</t>
  </si>
  <si>
    <t>Combo</t>
  </si>
  <si>
    <t>Woodland Mini #10</t>
  </si>
  <si>
    <t>Woodland Mini #2</t>
  </si>
  <si>
    <t>Woodland Mini #3</t>
  </si>
  <si>
    <t>Woodland Mini #4</t>
  </si>
  <si>
    <t>Greenfield Park Golf Course</t>
  </si>
  <si>
    <t>Woodland Mini #5</t>
  </si>
  <si>
    <t>Woodland Mini #6</t>
  </si>
  <si>
    <t>Woodland Mini #7</t>
  </si>
  <si>
    <t>Woodland Mini #8</t>
  </si>
  <si>
    <t>Woodland Mini #9</t>
  </si>
  <si>
    <t>Wrightstown @ Luxemburg-Casco Varsity</t>
  </si>
  <si>
    <t>FirstName</t>
  </si>
  <si>
    <t>Adrian</t>
  </si>
  <si>
    <t>Portia</t>
  </si>
  <si>
    <t>callie</t>
  </si>
  <si>
    <t>Annaliese</t>
  </si>
  <si>
    <t>Elyse</t>
  </si>
  <si>
    <t>Nevaeh</t>
  </si>
  <si>
    <t>Shaelyn</t>
  </si>
  <si>
    <t>Brinley</t>
  </si>
  <si>
    <t>Aspen</t>
  </si>
  <si>
    <t>Kamryn</t>
  </si>
  <si>
    <t>Rhiannon</t>
  </si>
  <si>
    <t>Cadence</t>
  </si>
  <si>
    <t>Kailea</t>
  </si>
  <si>
    <t>OnnaLiese</t>
  </si>
  <si>
    <t>Rylee</t>
  </si>
  <si>
    <t>Karishma</t>
  </si>
  <si>
    <t>Francesca</t>
  </si>
  <si>
    <t>KayLee</t>
  </si>
  <si>
    <t>Lexxi</t>
  </si>
  <si>
    <t>Jaymeson</t>
  </si>
  <si>
    <t>Veronica</t>
  </si>
  <si>
    <t>Kaia</t>
  </si>
  <si>
    <t>Cassandra</t>
  </si>
  <si>
    <t>Emmerson</t>
  </si>
  <si>
    <t>Madalyn</t>
  </si>
  <si>
    <t>Avakatarina</t>
  </si>
  <si>
    <t>Kyrstan</t>
  </si>
  <si>
    <t>Bridget</t>
  </si>
  <si>
    <t>Emlyn</t>
  </si>
  <si>
    <t>KayleeJean</t>
  </si>
  <si>
    <t>Emmalee</t>
  </si>
  <si>
    <t>Hattie</t>
  </si>
  <si>
    <t>Stephanie</t>
  </si>
  <si>
    <t>Shelia</t>
  </si>
  <si>
    <t>Itziar</t>
  </si>
  <si>
    <t>Presley</t>
  </si>
  <si>
    <t>Evalyn</t>
  </si>
  <si>
    <t>Katelyn Walker</t>
  </si>
  <si>
    <t>Zoe Gryniewicz</t>
  </si>
  <si>
    <t>Camille DeLost</t>
  </si>
  <si>
    <t>Kate Krueger</t>
  </si>
  <si>
    <t>Madelyn Gicius</t>
  </si>
  <si>
    <t>Georgia Volley</t>
  </si>
  <si>
    <t>Eleanor Van Handel</t>
  </si>
  <si>
    <t>Grace Schuh</t>
  </si>
  <si>
    <t>Sydney Weiss</t>
  </si>
  <si>
    <t>Megan Gelb</t>
  </si>
  <si>
    <t>Emily Utter</t>
  </si>
  <si>
    <t>Charlotte Swenson</t>
  </si>
  <si>
    <t>Elizabeth Zuniga-Meyer</t>
  </si>
  <si>
    <t>Emily Mallace</t>
  </si>
  <si>
    <t>Sophie Quandt</t>
  </si>
  <si>
    <t>Miranda Goral</t>
  </si>
  <si>
    <t>Alexa Fasciotti</t>
  </si>
  <si>
    <t>Ava Hiemenz</t>
  </si>
  <si>
    <t>Mallory Graziano</t>
  </si>
  <si>
    <t>Isabelle Wetzel</t>
  </si>
  <si>
    <t>Emmaline Stegeman</t>
  </si>
  <si>
    <t>Rachel Morris</t>
  </si>
  <si>
    <t>Kaitlyn Bohl</t>
  </si>
  <si>
    <t>Addy Seaholm</t>
  </si>
  <si>
    <t>Lily Gies</t>
  </si>
  <si>
    <t>Samantha Halle</t>
  </si>
  <si>
    <t>Hailey Goodman</t>
  </si>
  <si>
    <t>Aili Lassi</t>
  </si>
  <si>
    <t>Nathalie Rotsaert</t>
  </si>
  <si>
    <t>Isabelle Collicott</t>
  </si>
  <si>
    <t>Addison Steep</t>
  </si>
  <si>
    <t>Jaelyn Spiess</t>
  </si>
  <si>
    <t>Elayna Heim</t>
  </si>
  <si>
    <t>Miley Covey</t>
  </si>
  <si>
    <t>Illa Nelson</t>
  </si>
  <si>
    <t>Ella Petz</t>
  </si>
  <si>
    <t>Anne Baier</t>
  </si>
  <si>
    <t>Abigail Werner</t>
  </si>
  <si>
    <t>Brenner Packwood</t>
  </si>
  <si>
    <t>Isabelle Davenport</t>
  </si>
  <si>
    <t>Sadie Elwood</t>
  </si>
  <si>
    <t>Abbey Sutliff</t>
  </si>
  <si>
    <t>Alex Wold</t>
  </si>
  <si>
    <t>Jill Thompson</t>
  </si>
  <si>
    <t>Claudia Maze</t>
  </si>
  <si>
    <t>Claudia Jenny</t>
  </si>
  <si>
    <t>Katherine Brown</t>
  </si>
  <si>
    <t>Emma Staack</t>
  </si>
  <si>
    <t>Jayda Wellnitz</t>
  </si>
  <si>
    <t>Bethini Mosher</t>
  </si>
  <si>
    <t>Gabby Schmid</t>
  </si>
  <si>
    <t>Norah Kluck</t>
  </si>
  <si>
    <t>Bryn Thompson</t>
  </si>
  <si>
    <t>Callie Suick</t>
  </si>
  <si>
    <t>Abigail Tahtinen</t>
  </si>
  <si>
    <t>Hailey Manske</t>
  </si>
  <si>
    <t>Amelia Leigh</t>
  </si>
  <si>
    <t>Alyce Schultz</t>
  </si>
  <si>
    <t>Madilynn Ottman</t>
  </si>
  <si>
    <t>Calla Nogalski</t>
  </si>
  <si>
    <t>Lillyana Watters</t>
  </si>
  <si>
    <t>Violette Miller</t>
  </si>
  <si>
    <t>Payton Morton</t>
  </si>
  <si>
    <t>Reese Wells</t>
  </si>
  <si>
    <t>Ezabell Yu</t>
  </si>
  <si>
    <t>Jacklyn Thao</t>
  </si>
  <si>
    <t>Addison Schnarr</t>
  </si>
  <si>
    <t>Liv Tucker</t>
  </si>
  <si>
    <t>Macy Murphy</t>
  </si>
  <si>
    <t>Brynn Sikich</t>
  </si>
  <si>
    <t>Holly Morehart</t>
  </si>
  <si>
    <t>Finleigh Crain</t>
  </si>
  <si>
    <t>Maria Kelly</t>
  </si>
  <si>
    <t>Addie Sloan</t>
  </si>
  <si>
    <t>Lauren Schleeper</t>
  </si>
  <si>
    <t>Ingrid Isenberg</t>
  </si>
  <si>
    <t>diana thao</t>
  </si>
  <si>
    <t>Kaydence Everts</t>
  </si>
  <si>
    <t>Lindsay Schaefer</t>
  </si>
  <si>
    <t>Kate Wixom</t>
  </si>
  <si>
    <t>Gabi Boisvert</t>
  </si>
  <si>
    <t>Freyja Swanson</t>
  </si>
  <si>
    <t>Megan Bouplon</t>
  </si>
  <si>
    <t>Kennedy Kolosso</t>
  </si>
  <si>
    <t>Emma Hudson</t>
  </si>
  <si>
    <t>Morgan Lewis</t>
  </si>
  <si>
    <t>Gillian Herrala</t>
  </si>
  <si>
    <t>Avarie Boucher</t>
  </si>
  <si>
    <t>Lucy Kim</t>
  </si>
  <si>
    <t>Hailey Cummings</t>
  </si>
  <si>
    <t>Olivia Kernen</t>
  </si>
  <si>
    <t>Lainey Prunty</t>
  </si>
  <si>
    <t>Molly Martine</t>
  </si>
  <si>
    <t>Lily Wiitanen</t>
  </si>
  <si>
    <t>Sydney Reis</t>
  </si>
  <si>
    <t>Lydia Fullmer</t>
  </si>
  <si>
    <t>Addison Gady</t>
  </si>
  <si>
    <t>Ella Trewartha</t>
  </si>
  <si>
    <t>Emma Knapp</t>
  </si>
  <si>
    <t>Aubrey Christman</t>
  </si>
  <si>
    <t>Alexis VandeCorput</t>
  </si>
  <si>
    <t>Lily Lahm</t>
  </si>
  <si>
    <t>Elaine Laurent</t>
  </si>
  <si>
    <t>Sophia Haferman</t>
  </si>
  <si>
    <t>Claire Hartjes</t>
  </si>
  <si>
    <t>olivia maly</t>
  </si>
  <si>
    <t>Josie Graham</t>
  </si>
  <si>
    <t>Olivia Rue</t>
  </si>
  <si>
    <t>Paige Wilcox</t>
  </si>
  <si>
    <t>Eva LaRowe</t>
  </si>
  <si>
    <t>Anabelle Stravinski</t>
  </si>
  <si>
    <t>Callie Enger</t>
  </si>
  <si>
    <t>Ella Turcott</t>
  </si>
  <si>
    <t>annika lee</t>
  </si>
  <si>
    <t>Jaelyn Welch</t>
  </si>
  <si>
    <t>Maddie May</t>
  </si>
  <si>
    <t>Olivia Norton</t>
  </si>
  <si>
    <t>Ashley Meyer</t>
  </si>
  <si>
    <t>Charlotte Rodenkirch</t>
  </si>
  <si>
    <t>Elyse Snortum</t>
  </si>
  <si>
    <t>Macy Monte</t>
  </si>
  <si>
    <t>Kira Jennings</t>
  </si>
  <si>
    <t>Emma Timlin</t>
  </si>
  <si>
    <t>Katelyn Rau</t>
  </si>
  <si>
    <t>Ella Koth</t>
  </si>
  <si>
    <t>Brielle Harris</t>
  </si>
  <si>
    <t>Claire Schmidt</t>
  </si>
  <si>
    <t>Jazlynn Olson</t>
  </si>
  <si>
    <t>Kaylee Wood</t>
  </si>
  <si>
    <t>Lily Scharmach</t>
  </si>
  <si>
    <t>Joette Wolfe</t>
  </si>
  <si>
    <t>Claire Wagner</t>
  </si>
  <si>
    <t>Lillian Harvieux</t>
  </si>
  <si>
    <t>Andrea Cogswell</t>
  </si>
  <si>
    <t>Jorja Wolfe</t>
  </si>
  <si>
    <t>Avarie Cyert</t>
  </si>
  <si>
    <t>Madeline Berg</t>
  </si>
  <si>
    <t>Nevaeh Smith</t>
  </si>
  <si>
    <t>Sophie Gemignani</t>
  </si>
  <si>
    <t>Hannah Vanden Langenberg</t>
  </si>
  <si>
    <t>Mckenna Zimmerman</t>
  </si>
  <si>
    <t>Jolee Jaeger</t>
  </si>
  <si>
    <t>Jamyana Witte</t>
  </si>
  <si>
    <t>Ally Koehler</t>
  </si>
  <si>
    <t>Alana Keevers</t>
  </si>
  <si>
    <t>Chloe Teale</t>
  </si>
  <si>
    <t>Shaelyn Jensen</t>
  </si>
  <si>
    <t>Olivia Sheahan</t>
  </si>
  <si>
    <t>Aubrey Young</t>
  </si>
  <si>
    <t>Makenna Cooney</t>
  </si>
  <si>
    <t>Lauren Wessels</t>
  </si>
  <si>
    <t>Jessica Besch</t>
  </si>
  <si>
    <t>Kennady Groll</t>
  </si>
  <si>
    <t>Alison Busler</t>
  </si>
  <si>
    <t>Tattum Groll</t>
  </si>
  <si>
    <t>Abigail Henriksen</t>
  </si>
  <si>
    <t>Brinley Goninen</t>
  </si>
  <si>
    <t>Cali Craig-Snell</t>
  </si>
  <si>
    <t>Mia Nortman</t>
  </si>
  <si>
    <t>Lara Spielmann</t>
  </si>
  <si>
    <t>Lillianne Fister</t>
  </si>
  <si>
    <t>Kamryn Albert</t>
  </si>
  <si>
    <t>Delaina Nicewander</t>
  </si>
  <si>
    <t>Kyran Merrell</t>
  </si>
  <si>
    <t>Lainy Hesseling</t>
  </si>
  <si>
    <t>Aja Baker</t>
  </si>
  <si>
    <t>Tails Griffin</t>
  </si>
  <si>
    <t>Kendra Hardin</t>
  </si>
  <si>
    <t>Aubree Berg</t>
  </si>
  <si>
    <t>Abbie Marvin</t>
  </si>
  <si>
    <t>Rhiannon Tool</t>
  </si>
  <si>
    <t>Gabby Dayton</t>
  </si>
  <si>
    <t>Emma Moran</t>
  </si>
  <si>
    <t>Layla Salay</t>
  </si>
  <si>
    <t>Macy Reiter</t>
  </si>
  <si>
    <t>Micahlee Skjerly</t>
  </si>
  <si>
    <t>Rylin Vruwink</t>
  </si>
  <si>
    <t>Emma Thompson</t>
  </si>
  <si>
    <t>Cameron Mullikin</t>
  </si>
  <si>
    <t>Maggie Cole</t>
  </si>
  <si>
    <t>Macie Mavis</t>
  </si>
  <si>
    <t>Macie Reinke</t>
  </si>
  <si>
    <t>Reese Allen</t>
  </si>
  <si>
    <t>Savannah Richter</t>
  </si>
  <si>
    <t>Abbey Blechinger</t>
  </si>
  <si>
    <t>Jadyn Thaemert</t>
  </si>
  <si>
    <t>Alexandra Lehman</t>
  </si>
  <si>
    <t>Kenzie Fleck</t>
  </si>
  <si>
    <t>Peyton Park</t>
  </si>
  <si>
    <t>Lilly Root</t>
  </si>
  <si>
    <t>Avery Voeltz</t>
  </si>
  <si>
    <t>Katie Busch</t>
  </si>
  <si>
    <t>Cadence Robotti</t>
  </si>
  <si>
    <t>Serena Lu</t>
  </si>
  <si>
    <t>Solei Kolthoff</t>
  </si>
  <si>
    <t>Trinity Flynn</t>
  </si>
  <si>
    <t>Colette DeVeau</t>
  </si>
  <si>
    <t xml:space="preserve">Kailea Van Der Linden </t>
  </si>
  <si>
    <t>Peyton Wyss</t>
  </si>
  <si>
    <t>Olivia Gallagher</t>
  </si>
  <si>
    <t>Reid Corcoran</t>
  </si>
  <si>
    <t>OnnaLiese Hoiska</t>
  </si>
  <si>
    <t>Sayde Jeanquart</t>
  </si>
  <si>
    <t>Paige Wolf</t>
  </si>
  <si>
    <t>Avery Rust</t>
  </si>
  <si>
    <t>Addi Verkuilen</t>
  </si>
  <si>
    <t>Hailey Spates</t>
  </si>
  <si>
    <t>Anna Beaumier</t>
  </si>
  <si>
    <t>Allison Johnson</t>
  </si>
  <si>
    <t>Jada Kaiser</t>
  </si>
  <si>
    <t>Allison Waara</t>
  </si>
  <si>
    <t>Camryn Eirschele</t>
  </si>
  <si>
    <t>Allison Klee</t>
  </si>
  <si>
    <t>Rylee Fritz</t>
  </si>
  <si>
    <t>Clara Schomin</t>
  </si>
  <si>
    <t>Naomi Wenthur</t>
  </si>
  <si>
    <t>Rachel Ewers</t>
  </si>
  <si>
    <t>Rita Kuepper</t>
  </si>
  <si>
    <t>Claire Girten</t>
  </si>
  <si>
    <t>Meredith Thomas</t>
  </si>
  <si>
    <t>Abby Waara</t>
  </si>
  <si>
    <t>Kennedy Vance</t>
  </si>
  <si>
    <t>Madison Johnson</t>
  </si>
  <si>
    <t>Hannah Okel</t>
  </si>
  <si>
    <t>MaryGrace King</t>
  </si>
  <si>
    <t>Ella Saltarikos</t>
  </si>
  <si>
    <t>Mickey Hutsick</t>
  </si>
  <si>
    <t>Anna Ruedinger</t>
  </si>
  <si>
    <t>Vivian Jensen</t>
  </si>
  <si>
    <t>Scout Weidner</t>
  </si>
  <si>
    <t>Abigail Jutrzonka</t>
  </si>
  <si>
    <t>Amelia Barbee</t>
  </si>
  <si>
    <t>Macie Abraham</t>
  </si>
  <si>
    <t>Lauren Niewolny</t>
  </si>
  <si>
    <t>Bella Lopez</t>
  </si>
  <si>
    <t>Violet Goeddel</t>
  </si>
  <si>
    <t>Isabelle Chang</t>
  </si>
  <si>
    <t>Sophia Geenen</t>
  </si>
  <si>
    <t>Vivian Paske</t>
  </si>
  <si>
    <t>Taylor Medina</t>
  </si>
  <si>
    <t>Anabelle Hodges</t>
  </si>
  <si>
    <t>Annika Searles</t>
  </si>
  <si>
    <t>Hannah Wilson</t>
  </si>
  <si>
    <t>Grace Olson</t>
  </si>
  <si>
    <t>Lauren Aaholm</t>
  </si>
  <si>
    <t>Ali Livingston</t>
  </si>
  <si>
    <t>Charlie Lasecki</t>
  </si>
  <si>
    <t>Gretchen Greischar</t>
  </si>
  <si>
    <t>paige clausen</t>
  </si>
  <si>
    <t>Sara Doedens</t>
  </si>
  <si>
    <t>Lydia Duffey</t>
  </si>
  <si>
    <t>Cierra House</t>
  </si>
  <si>
    <t>Kya Hayden</t>
  </si>
  <si>
    <t>Natalie Hutton</t>
  </si>
  <si>
    <t>Elizabeth Lacey</t>
  </si>
  <si>
    <t>Norah Hill</t>
  </si>
  <si>
    <t>Audrey Peterson</t>
  </si>
  <si>
    <t>Julia Davis</t>
  </si>
  <si>
    <t>Lainey Sullivan</t>
  </si>
  <si>
    <t>Mary Collins</t>
  </si>
  <si>
    <t>Dempsey Dean</t>
  </si>
  <si>
    <t>Erin Mager</t>
  </si>
  <si>
    <t>Brielle Willems</t>
  </si>
  <si>
    <t>Maya Siikarla</t>
  </si>
  <si>
    <t>Kayley Donohue</t>
  </si>
  <si>
    <t>Abigail Logan</t>
  </si>
  <si>
    <t>Bella Vieaux</t>
  </si>
  <si>
    <t>Marianna KEIGHER</t>
  </si>
  <si>
    <t>Haidyn Herriges</t>
  </si>
  <si>
    <t>Devyn Hoffman</t>
  </si>
  <si>
    <t>Alyssa Connor</t>
  </si>
  <si>
    <t>Katherine Showalter</t>
  </si>
  <si>
    <t>Kenzie Ziarek</t>
  </si>
  <si>
    <t>Samantha Worth</t>
  </si>
  <si>
    <t>Josie Seifert</t>
  </si>
  <si>
    <t>Alayna Serwatt</t>
  </si>
  <si>
    <t>Addison Staral</t>
  </si>
  <si>
    <t>Julianna Franklin</t>
  </si>
  <si>
    <t>Anya Kaehny</t>
  </si>
  <si>
    <t>Claire Scheuer</t>
  </si>
  <si>
    <t>Olivia Olson</t>
  </si>
  <si>
    <t>Ella Grimshaw</t>
  </si>
  <si>
    <t>ali moore</t>
  </si>
  <si>
    <t>Anna Gergetz</t>
  </si>
  <si>
    <t>Dagmar Beckel</t>
  </si>
  <si>
    <t>Breann Hillman</t>
  </si>
  <si>
    <t>Aubrie Bohl</t>
  </si>
  <si>
    <t>Courtney Stapleton</t>
  </si>
  <si>
    <t>Ella Tower</t>
  </si>
  <si>
    <t>Ciara Clark</t>
  </si>
  <si>
    <t>Ava Mauhar</t>
  </si>
  <si>
    <t>Emilia Suzik</t>
  </si>
  <si>
    <t>Emily Garvin</t>
  </si>
  <si>
    <t>Kenzie Berrong</t>
  </si>
  <si>
    <t>Noelle Urban</t>
  </si>
  <si>
    <t>Danica Jones</t>
  </si>
  <si>
    <t>Addie Krug-Trost</t>
  </si>
  <si>
    <t>Madeline Kabitzke</t>
  </si>
  <si>
    <t>Liz Oren</t>
  </si>
  <si>
    <t>Selena Clickner</t>
  </si>
  <si>
    <t>Allie Goodman</t>
  </si>
  <si>
    <t>Isabelle Baier</t>
  </si>
  <si>
    <t>Amber Lund</t>
  </si>
  <si>
    <t>Emily Brenner</t>
  </si>
  <si>
    <t>Shaelee DeWitt</t>
  </si>
  <si>
    <t>Hatti Cooke</t>
  </si>
  <si>
    <t>Chloe Isenberger</t>
  </si>
  <si>
    <t>Piper Gilles</t>
  </si>
  <si>
    <t>Laney King</t>
  </si>
  <si>
    <t>Elizabeth Wisemiller</t>
  </si>
  <si>
    <t>Kynnley Durch</t>
  </si>
  <si>
    <t>Sadie Horton</t>
  </si>
  <si>
    <t>Tara Stratton</t>
  </si>
  <si>
    <t>Makaela Reinke</t>
  </si>
  <si>
    <t>Reagan Eberhardt</t>
  </si>
  <si>
    <t>Lexie Sullivan</t>
  </si>
  <si>
    <t>MaKenzie Tahtinen</t>
  </si>
  <si>
    <t>Grace Schmidt</t>
  </si>
  <si>
    <t>Francesca Germano</t>
  </si>
  <si>
    <t>Ashah Roth</t>
  </si>
  <si>
    <t>Isabella Neitzel</t>
  </si>
  <si>
    <t>Miranda Strusz</t>
  </si>
  <si>
    <t>Violet Small</t>
  </si>
  <si>
    <t>Brianna Ganske</t>
  </si>
  <si>
    <t>Kendall Carter</t>
  </si>
  <si>
    <t>Claire Karus</t>
  </si>
  <si>
    <t>Amelia Eiting</t>
  </si>
  <si>
    <t>Grace Jansen</t>
  </si>
  <si>
    <t>McKenna Cichy</t>
  </si>
  <si>
    <t>Brooke Beahm</t>
  </si>
  <si>
    <t>Whitney Derricks</t>
  </si>
  <si>
    <t>Gracie Hank</t>
  </si>
  <si>
    <t>Ashlyn Schultz</t>
  </si>
  <si>
    <t>Kendall Hengst</t>
  </si>
  <si>
    <t>Dana Detrie</t>
  </si>
  <si>
    <t>Paige Vogel</t>
  </si>
  <si>
    <t>Katelyn Shedlosky</t>
  </si>
  <si>
    <t>Victoria Watzka</t>
  </si>
  <si>
    <t>Olivia Wagner</t>
  </si>
  <si>
    <t>Lindsey Zobel</t>
  </si>
  <si>
    <t>Sofia Davis</t>
  </si>
  <si>
    <t>Kendra Schmidt</t>
  </si>
  <si>
    <t>Aubrey Jones</t>
  </si>
  <si>
    <t>Aleena LaRosh</t>
  </si>
  <si>
    <t>Chloey Schwister</t>
  </si>
  <si>
    <t>Allison Nelson</t>
  </si>
  <si>
    <t>Lucy Reyerson</t>
  </si>
  <si>
    <t>Layla Woychik</t>
  </si>
  <si>
    <t>Josie Punsel</t>
  </si>
  <si>
    <t>Alexa Vesely</t>
  </si>
  <si>
    <t>Rachel Hendrickson</t>
  </si>
  <si>
    <t>Sarah Stippich</t>
  </si>
  <si>
    <t>Amerie Timler</t>
  </si>
  <si>
    <t>Ava Damato</t>
  </si>
  <si>
    <t>Abigail Kolton</t>
  </si>
  <si>
    <t>Madison Monroe</t>
  </si>
  <si>
    <t>Emilyn Bonow</t>
  </si>
  <si>
    <t>Alivia Kluttermann</t>
  </si>
  <si>
    <t>Tori Edwards</t>
  </si>
  <si>
    <t>Elizabeth Albers</t>
  </si>
  <si>
    <t>Sarah Staeven</t>
  </si>
  <si>
    <t>Gabby Courtois</t>
  </si>
  <si>
    <t>Leah Hansen</t>
  </si>
  <si>
    <t>Lauren Movrich</t>
  </si>
  <si>
    <t>Bowie Bredael</t>
  </si>
  <si>
    <t>Kori Reader</t>
  </si>
  <si>
    <t>cecilia hermann</t>
  </si>
  <si>
    <t>islee hounsell</t>
  </si>
  <si>
    <t>Reese Bandow</t>
  </si>
  <si>
    <t>Morgan DeJardin</t>
  </si>
  <si>
    <t>Katie Ledvina</t>
  </si>
  <si>
    <t>Averi Buresh</t>
  </si>
  <si>
    <t>Emily Brokl</t>
  </si>
  <si>
    <t>kendall lindemann</t>
  </si>
  <si>
    <t>Sydney Jones</t>
  </si>
  <si>
    <t>Addison Baier</t>
  </si>
  <si>
    <t>Samantha Leib</t>
  </si>
  <si>
    <t>Erin Zelazoski</t>
  </si>
  <si>
    <t>Charlotte Timmermans</t>
  </si>
  <si>
    <t>Julia McBride</t>
  </si>
  <si>
    <t>Sydney Kranig</t>
  </si>
  <si>
    <t>Lexxi Oertel</t>
  </si>
  <si>
    <t>Skylar Millan</t>
  </si>
  <si>
    <t>Kylie Laufenberg</t>
  </si>
  <si>
    <t>Lauren Boon</t>
  </si>
  <si>
    <t>Grace Zampanti</t>
  </si>
  <si>
    <t>Samantha Keating</t>
  </si>
  <si>
    <t>Ella Szekeress</t>
  </si>
  <si>
    <t>Anna Meyer</t>
  </si>
  <si>
    <t>Harper Brandenburg</t>
  </si>
  <si>
    <t>Danielle Andree</t>
  </si>
  <si>
    <t>Sophia Mattice</t>
  </si>
  <si>
    <t>Anna Marrero</t>
  </si>
  <si>
    <t>Vanhi Chava</t>
  </si>
  <si>
    <t>Kate Lang</t>
  </si>
  <si>
    <t>Anika Reel</t>
  </si>
  <si>
    <t>Morgan Toman</t>
  </si>
  <si>
    <t>Hailee Koth</t>
  </si>
  <si>
    <t>Lyla Wesenberg</t>
  </si>
  <si>
    <t>Sophia Bartelt</t>
  </si>
  <si>
    <t>Becka Mohr</t>
  </si>
  <si>
    <t>Makayla Blount</t>
  </si>
  <si>
    <t>Alexis Wagner</t>
  </si>
  <si>
    <t>Vanessa Hatfield</t>
  </si>
  <si>
    <t>Amelia Russ</t>
  </si>
  <si>
    <t>Emma Roesler</t>
  </si>
  <si>
    <t>Lauren Vant</t>
  </si>
  <si>
    <t>Abby Hajewski</t>
  </si>
  <si>
    <t>Jenna Anderson</t>
  </si>
  <si>
    <t>Riley Kutz</t>
  </si>
  <si>
    <t>Violet Desonia</t>
  </si>
  <si>
    <t>Anna Tiedeman</t>
  </si>
  <si>
    <t>Kenzie Kuhagen</t>
  </si>
  <si>
    <t>Ella Pollock</t>
  </si>
  <si>
    <t>Kylie Turkowski</t>
  </si>
  <si>
    <t>Rylie Neuhalfen</t>
  </si>
  <si>
    <t>Sophie Wiegel</t>
  </si>
  <si>
    <t>Brooklyn Bussan</t>
  </si>
  <si>
    <t>Maggie Allen</t>
  </si>
  <si>
    <t>Madi Gussel</t>
  </si>
  <si>
    <t>Alixondra Peters</t>
  </si>
  <si>
    <t>Gabriella Stratman</t>
  </si>
  <si>
    <t>Emery Addie</t>
  </si>
  <si>
    <t>Abigail Kruger</t>
  </si>
  <si>
    <t>Margot Dhyanchand</t>
  </si>
  <si>
    <t>Lydia Feran</t>
  </si>
  <si>
    <t>Mandy Baillargeon</t>
  </si>
  <si>
    <t>Emma Helgeson</t>
  </si>
  <si>
    <t>Ella Omann</t>
  </si>
  <si>
    <t>Gracie Brousil</t>
  </si>
  <si>
    <t>ashlee frank</t>
  </si>
  <si>
    <t>Avery Hoff</t>
  </si>
  <si>
    <t>Nola Freeman</t>
  </si>
  <si>
    <t>Kelly Moritz</t>
  </si>
  <si>
    <t>Kennedy Miller</t>
  </si>
  <si>
    <t>Eleanora Kammeyer</t>
  </si>
  <si>
    <t>Camryn Curtis</t>
  </si>
  <si>
    <t>Molly Ruebl</t>
  </si>
  <si>
    <t>lauren stelow</t>
  </si>
  <si>
    <t>Lahela Carter</t>
  </si>
  <si>
    <t>Marissa Annoye</t>
  </si>
  <si>
    <t>Jayden Bielinski</t>
  </si>
  <si>
    <t>Brynn Hodkiewicz</t>
  </si>
  <si>
    <t>Mya Magnin</t>
  </si>
  <si>
    <t>Bryanna Torkko</t>
  </si>
  <si>
    <t>Ashley Fameree</t>
  </si>
  <si>
    <t>Alyza Johnson</t>
  </si>
  <si>
    <t>Irelynd Cejka</t>
  </si>
  <si>
    <t>Erica Meylor</t>
  </si>
  <si>
    <t>Camryn Knapp</t>
  </si>
  <si>
    <t>Emma Hammond</t>
  </si>
  <si>
    <t>Mysha Sharief</t>
  </si>
  <si>
    <t>Sophia Artus</t>
  </si>
  <si>
    <t>Annika Lechner</t>
  </si>
  <si>
    <t>Sofia Altobelli</t>
  </si>
  <si>
    <t>Caitlin Andree</t>
  </si>
  <si>
    <t>Paige Teske</t>
  </si>
  <si>
    <t>Lily Oswald</t>
  </si>
  <si>
    <t>Natalie Zignego</t>
  </si>
  <si>
    <t>Megan Gramblicka</t>
  </si>
  <si>
    <t>Giuliana Snamiska</t>
  </si>
  <si>
    <t>Hayden Weber</t>
  </si>
  <si>
    <t>Arielle Miller</t>
  </si>
  <si>
    <t>Tessa Benedict</t>
  </si>
  <si>
    <t>Savannah Resch</t>
  </si>
  <si>
    <t>Brianna Hexum</t>
  </si>
  <si>
    <t>Natalie White</t>
  </si>
  <si>
    <t>Maria Wiita</t>
  </si>
  <si>
    <t>Makaiah Kempe</t>
  </si>
  <si>
    <t>Breleigh Schultz</t>
  </si>
  <si>
    <t>Caroline Klementz</t>
  </si>
  <si>
    <t>Julie Lemanski</t>
  </si>
  <si>
    <t>kate biljan</t>
  </si>
  <si>
    <t>Lexi Hirsch</t>
  </si>
  <si>
    <t>Rory Opatz</t>
  </si>
  <si>
    <t>Anna Breault</t>
  </si>
  <si>
    <t>Mya Post</t>
  </si>
  <si>
    <t>Emilia Mueller</t>
  </si>
  <si>
    <t>Georgia Caulum</t>
  </si>
  <si>
    <t>Chase Chamberlin</t>
  </si>
  <si>
    <t>Kenna Minich</t>
  </si>
  <si>
    <t>Kylee Basham</t>
  </si>
  <si>
    <t>Kailynn Duncan</t>
  </si>
  <si>
    <t>Hailey Beeler</t>
  </si>
  <si>
    <t>Maggie Hartlund</t>
  </si>
  <si>
    <t>sam gaffney</t>
  </si>
  <si>
    <t>Isabel Hodges</t>
  </si>
  <si>
    <t>Kate Ninneman</t>
  </si>
  <si>
    <t>Avakatarina Bizjak</t>
  </si>
  <si>
    <t>Evie Bohman</t>
  </si>
  <si>
    <t>Sophie Schlei</t>
  </si>
  <si>
    <t>Ava Sadler</t>
  </si>
  <si>
    <t>Anika Creisher</t>
  </si>
  <si>
    <t>kelsey meverden</t>
  </si>
  <si>
    <t>Alyvia Steinke</t>
  </si>
  <si>
    <t>Brooke Brown</t>
  </si>
  <si>
    <t>Emma Miloch</t>
  </si>
  <si>
    <t>Lyla Ruffalo</t>
  </si>
  <si>
    <t>Luciana Ferrario</t>
  </si>
  <si>
    <t>Hannah Lehman</t>
  </si>
  <si>
    <t>Madi Kittel</t>
  </si>
  <si>
    <t>Emma Brandt</t>
  </si>
  <si>
    <t>Ellie Cisewski</t>
  </si>
  <si>
    <t>Paige Moyer</t>
  </si>
  <si>
    <t>Avery Manthe</t>
  </si>
  <si>
    <t>Ashley Jaeger</t>
  </si>
  <si>
    <t>Kyrstan Geer</t>
  </si>
  <si>
    <t>MaKayla Parman</t>
  </si>
  <si>
    <t>Alexandra Johnson</t>
  </si>
  <si>
    <t>Raegan Davis</t>
  </si>
  <si>
    <t>Kirsten Runyon</t>
  </si>
  <si>
    <t>Haylee VanDenEng</t>
  </si>
  <si>
    <t>Hayley Settem</t>
  </si>
  <si>
    <t>maranda herum</t>
  </si>
  <si>
    <t>Carlee Berg</t>
  </si>
  <si>
    <t>Madison Rud</t>
  </si>
  <si>
    <t>Linnea Freer</t>
  </si>
  <si>
    <t>Grace Morris</t>
  </si>
  <si>
    <t>Addison Miskowski</t>
  </si>
  <si>
    <t>Lauren Enoch</t>
  </si>
  <si>
    <t>Norah Jaworski</t>
  </si>
  <si>
    <t>Avery Overholser</t>
  </si>
  <si>
    <t>Amelia Luebke</t>
  </si>
  <si>
    <t>Maya Zimmerman</t>
  </si>
  <si>
    <t>Sophia Luebke</t>
  </si>
  <si>
    <t>Tatum Sobotka</t>
  </si>
  <si>
    <t>Elise Warnock</t>
  </si>
  <si>
    <t>Mia Wiebel</t>
  </si>
  <si>
    <t>Kailee Cook</t>
  </si>
  <si>
    <t>Makena Kimminau</t>
  </si>
  <si>
    <t>Abby Shaffer</t>
  </si>
  <si>
    <t>Isla Gard</t>
  </si>
  <si>
    <t>Teagan Nelson</t>
  </si>
  <si>
    <t>Hayden Zehren</t>
  </si>
  <si>
    <t>lilly gilbertson</t>
  </si>
  <si>
    <t>Nyla Dilley</t>
  </si>
  <si>
    <t>KayleeJean Schultz</t>
  </si>
  <si>
    <t>Anna Fryklund</t>
  </si>
  <si>
    <t>Madeline Volpe</t>
  </si>
  <si>
    <t>Kaitlyn Gugliotti</t>
  </si>
  <si>
    <t>Rowan Counsell</t>
  </si>
  <si>
    <t>Kennedy Knapp</t>
  </si>
  <si>
    <t>Allie Gierach</t>
  </si>
  <si>
    <t>Sadie Tomczak</t>
  </si>
  <si>
    <t>Abigail Patoka</t>
  </si>
  <si>
    <t>Shyanne Xiong</t>
  </si>
  <si>
    <t>Aydan Zenz</t>
  </si>
  <si>
    <t>Myrah Keefe</t>
  </si>
  <si>
    <t>Claire Farnham</t>
  </si>
  <si>
    <t>Lydia Duffy</t>
  </si>
  <si>
    <t>Kylee Faupl</t>
  </si>
  <si>
    <t>Erin McNally</t>
  </si>
  <si>
    <t>Maura Callahan</t>
  </si>
  <si>
    <t>Elsie Schmid</t>
  </si>
  <si>
    <t>Rory Steffens</t>
  </si>
  <si>
    <t>Kaleia Knothe</t>
  </si>
  <si>
    <t>Finnley Kleckner</t>
  </si>
  <si>
    <t>Emily Marion</t>
  </si>
  <si>
    <t>Noelle Anthon</t>
  </si>
  <si>
    <t>Malia Bouwma</t>
  </si>
  <si>
    <t>Emma Danke</t>
  </si>
  <si>
    <t>Cloey Sayre</t>
  </si>
  <si>
    <t>Emma Edwards</t>
  </si>
  <si>
    <t>danica fangmeier</t>
  </si>
  <si>
    <t>Addison Kellogg</t>
  </si>
  <si>
    <t>Ruby Johnson</t>
  </si>
  <si>
    <t>Lilly Hillebrand</t>
  </si>
  <si>
    <t>Halle Martin</t>
  </si>
  <si>
    <t>Addison Habeck</t>
  </si>
  <si>
    <t>Emma Bohlman</t>
  </si>
  <si>
    <t>Liberty Coach</t>
  </si>
  <si>
    <t>Shannon Erickson</t>
  </si>
  <si>
    <t>lilly kupietz</t>
  </si>
  <si>
    <t>Ava Johnson</t>
  </si>
  <si>
    <t>Emma Stancer</t>
  </si>
  <si>
    <t>Cora Hawley</t>
  </si>
  <si>
    <t>Lily Larson</t>
  </si>
  <si>
    <t>Addie Johnson</t>
  </si>
  <si>
    <t>Lilyana Lansing</t>
  </si>
  <si>
    <t>Franki Larson</t>
  </si>
  <si>
    <t>Frankie Bauschelt</t>
  </si>
  <si>
    <t>Myah Johnson</t>
  </si>
  <si>
    <t>Madilynn Schuh</t>
  </si>
  <si>
    <t>Charli Lewis</t>
  </si>
  <si>
    <t>Eloise VanHandel</t>
  </si>
  <si>
    <t>Morgan Mekemson</t>
  </si>
  <si>
    <t>Ellia Dale</t>
  </si>
  <si>
    <t>Macie Goldsmith</t>
  </si>
  <si>
    <t>Meggie Filips</t>
  </si>
  <si>
    <t>Kdince Franks</t>
  </si>
  <si>
    <t>Samantha Johnson</t>
  </si>
  <si>
    <t>Olivia Prendergast</t>
  </si>
  <si>
    <t>Megan Anciaux</t>
  </si>
  <si>
    <t>Katelyn Young</t>
  </si>
  <si>
    <t>Isabella DeMuth</t>
  </si>
  <si>
    <t>Emma Hoving</t>
  </si>
  <si>
    <t>Isabell Langkamp</t>
  </si>
  <si>
    <t>Victoria Schultz</t>
  </si>
  <si>
    <t>Ashiya Hopkins</t>
  </si>
  <si>
    <t>Hailey Brant</t>
  </si>
  <si>
    <t>Amare Pentell</t>
  </si>
  <si>
    <t>Lauren Koeller</t>
  </si>
  <si>
    <t>Lindsey Nolan</t>
  </si>
  <si>
    <t>Claire Kennedy</t>
  </si>
  <si>
    <t>Makenna Martin</t>
  </si>
  <si>
    <t>Stephanie Welter</t>
  </si>
  <si>
    <t>Fiona Chen</t>
  </si>
  <si>
    <t>Lily Vesperman</t>
  </si>
  <si>
    <t>Ava Nelson</t>
  </si>
  <si>
    <t>Karsyn Monroe</t>
  </si>
  <si>
    <t>Jenna Schwalbach</t>
  </si>
  <si>
    <t>Laurel Glatch</t>
  </si>
  <si>
    <t>Lila Gerbig</t>
  </si>
  <si>
    <t>Ellie Sullivan</t>
  </si>
  <si>
    <t>Lydia Barr</t>
  </si>
  <si>
    <t>Reagan DeGroot</t>
  </si>
  <si>
    <t>Evie Tadych</t>
  </si>
  <si>
    <t>Elizabeth Scharpf</t>
  </si>
  <si>
    <t>Ishika Nagar</t>
  </si>
  <si>
    <t>Addison Simon</t>
  </si>
  <si>
    <t>gen ready</t>
  </si>
  <si>
    <t>Lilah Walecka</t>
  </si>
  <si>
    <t>Fineli Bortolotti</t>
  </si>
  <si>
    <t>Clara Roepke</t>
  </si>
  <si>
    <t>Lauren Scarlett</t>
  </si>
  <si>
    <t>Shelby Sweet</t>
  </si>
  <si>
    <t>Nina Hutchins</t>
  </si>
  <si>
    <t>Ashley Bonin</t>
  </si>
  <si>
    <t>Celene Trewyn</t>
  </si>
  <si>
    <t>Ella Iding</t>
  </si>
  <si>
    <t>Vivian Hardman</t>
  </si>
  <si>
    <t>Lizzie Meyer</t>
  </si>
  <si>
    <t>Tayler Lother</t>
  </si>
  <si>
    <t>Presley Castellano</t>
  </si>
  <si>
    <t>Amelia Jacobi</t>
  </si>
  <si>
    <t>Addison Kumpfer</t>
  </si>
  <si>
    <t>Ashlynn Anderson</t>
  </si>
  <si>
    <t>Maddie Bradley</t>
  </si>
  <si>
    <t>Ember Meadows</t>
  </si>
  <si>
    <t>Mckenna Woller</t>
  </si>
  <si>
    <t>Sophia Bell</t>
  </si>
  <si>
    <t>Evalyn O‚ÄôBrien</t>
  </si>
  <si>
    <t>Ella Slavin</t>
  </si>
  <si>
    <t>Cece Reissmann</t>
  </si>
  <si>
    <t>Jenna Rambo</t>
  </si>
  <si>
    <t>Marianna Eaton</t>
  </si>
  <si>
    <t>Noella Weger</t>
  </si>
  <si>
    <t>Savannah Lui</t>
  </si>
  <si>
    <t>eva denzien</t>
  </si>
  <si>
    <t>Maddy Wilcox</t>
  </si>
  <si>
    <t>Kroening</t>
  </si>
  <si>
    <t>Bichler</t>
  </si>
  <si>
    <t>Borchard</t>
  </si>
  <si>
    <t>Sommers</t>
  </si>
  <si>
    <t>Baldauf</t>
  </si>
  <si>
    <t>Medenblik</t>
  </si>
  <si>
    <t>Abel</t>
  </si>
  <si>
    <t>Provenzano</t>
  </si>
  <si>
    <t>Hirschfeld</t>
  </si>
  <si>
    <t>Qualley</t>
  </si>
  <si>
    <t>Thornborrow</t>
  </si>
  <si>
    <t>Scheuerell</t>
  </si>
  <si>
    <t>Brinkman</t>
  </si>
  <si>
    <t>Wojt</t>
  </si>
  <si>
    <t>Yeakey</t>
  </si>
  <si>
    <t>Lema</t>
  </si>
  <si>
    <t>Scholze</t>
  </si>
  <si>
    <t>Tevis</t>
  </si>
  <si>
    <t>Jablonski</t>
  </si>
  <si>
    <t>Szymkowiak</t>
  </si>
  <si>
    <t>Candler</t>
  </si>
  <si>
    <t>Nedland</t>
  </si>
  <si>
    <t>Cunningham</t>
  </si>
  <si>
    <t>Greenhill</t>
  </si>
  <si>
    <t>MacIntosh</t>
  </si>
  <si>
    <t>Szabo</t>
  </si>
  <si>
    <t>Cutrano</t>
  </si>
  <si>
    <t>Segerstrom</t>
  </si>
  <si>
    <t>Sendelbach</t>
  </si>
  <si>
    <t>Blinkwolt</t>
  </si>
  <si>
    <t>Schellpfeffer</t>
  </si>
  <si>
    <t>Marzahl</t>
  </si>
  <si>
    <t>Holewinski</t>
  </si>
  <si>
    <t>Vergara</t>
  </si>
  <si>
    <t>Meister</t>
  </si>
  <si>
    <t>CzajkowskiHiggins</t>
  </si>
  <si>
    <t>Hess</t>
  </si>
  <si>
    <t>Riechers</t>
  </si>
  <si>
    <t>Nagel</t>
  </si>
  <si>
    <t>Faber</t>
  </si>
  <si>
    <t>Rohde</t>
  </si>
  <si>
    <t>Kostuchowski</t>
  </si>
  <si>
    <t>Adank</t>
  </si>
  <si>
    <t>Leonard</t>
  </si>
  <si>
    <t>Lange</t>
  </si>
  <si>
    <t>McClintock</t>
  </si>
  <si>
    <t>Blankenheim</t>
  </si>
  <si>
    <t>Coakley</t>
  </si>
  <si>
    <t>Pearson</t>
  </si>
  <si>
    <t>shipshock</t>
  </si>
  <si>
    <t>Baumbach</t>
  </si>
  <si>
    <t>Homuth</t>
  </si>
  <si>
    <t>Gustafson</t>
  </si>
  <si>
    <t>StJohn</t>
  </si>
  <si>
    <t>Marciniak</t>
  </si>
  <si>
    <t>Wegner</t>
  </si>
  <si>
    <t>Tarantino</t>
  </si>
  <si>
    <t>Virnig</t>
  </si>
  <si>
    <t>Neumiller</t>
  </si>
  <si>
    <t>Schuster</t>
  </si>
  <si>
    <t>Hart</t>
  </si>
  <si>
    <t>DeLong</t>
  </si>
  <si>
    <t>Roos</t>
  </si>
  <si>
    <t>Romano</t>
  </si>
  <si>
    <t>Rognrud</t>
  </si>
  <si>
    <t>Stillman</t>
  </si>
  <si>
    <t>Demarco</t>
  </si>
  <si>
    <t>Dhingra</t>
  </si>
  <si>
    <t>Backus</t>
  </si>
  <si>
    <t>Bergum</t>
  </si>
  <si>
    <t>Lehmkuhl</t>
  </si>
  <si>
    <t>Drach</t>
  </si>
  <si>
    <t>Paxton</t>
  </si>
  <si>
    <t>Frederick</t>
  </si>
  <si>
    <t>VonHolzen</t>
  </si>
  <si>
    <t>Shearer</t>
  </si>
  <si>
    <t>Kiesch</t>
  </si>
  <si>
    <t>Willenkamp</t>
  </si>
  <si>
    <t>Heebink</t>
  </si>
  <si>
    <t>Rippentrop</t>
  </si>
  <si>
    <t>Buxton</t>
  </si>
  <si>
    <t>Berra</t>
  </si>
  <si>
    <t>Siegler</t>
  </si>
  <si>
    <t>paulson</t>
  </si>
  <si>
    <t>Salscheider</t>
  </si>
  <si>
    <t>Schneider</t>
  </si>
  <si>
    <t>O'Malley</t>
  </si>
  <si>
    <t>Ella O'Malley</t>
  </si>
  <si>
    <t>O'Meara</t>
  </si>
  <si>
    <t>Janelle O'Meara</t>
  </si>
  <si>
    <t>O'Driscoll</t>
  </si>
  <si>
    <t>Reese O'Driscoll</t>
  </si>
  <si>
    <t>Van Der Linden</t>
  </si>
  <si>
    <t>Lindsey Kroening</t>
  </si>
  <si>
    <t>Aubrey Westerman</t>
  </si>
  <si>
    <t>Hannah Strachota</t>
  </si>
  <si>
    <t>Mia Tsuchihashi</t>
  </si>
  <si>
    <t>Olivia Orzechowski</t>
  </si>
  <si>
    <t>Addison LaLonde</t>
  </si>
  <si>
    <t>Afina Budrecki</t>
  </si>
  <si>
    <t>Emily Blankenburg</t>
  </si>
  <si>
    <t>Emma Bichler</t>
  </si>
  <si>
    <t>Gabija Anderson</t>
  </si>
  <si>
    <t>Isabelle Doughty</t>
  </si>
  <si>
    <t>Lauren Akers</t>
  </si>
  <si>
    <t>Emerson Ihde</t>
  </si>
  <si>
    <t>Laci Griswold</t>
  </si>
  <si>
    <t>Lydia Schultz</t>
  </si>
  <si>
    <t>Delaney McCoy</t>
  </si>
  <si>
    <t>Cori Milam</t>
  </si>
  <si>
    <t>Ava Anderson</t>
  </si>
  <si>
    <t>Mya Borchard</t>
  </si>
  <si>
    <t>McKenna Nelson</t>
  </si>
  <si>
    <t>Nadia Maciejewski</t>
  </si>
  <si>
    <t>Reagan Gebhart</t>
  </si>
  <si>
    <t>Stella Sommers</t>
  </si>
  <si>
    <t>Samantha Baldauf</t>
  </si>
  <si>
    <t>Ava Medenblik</t>
  </si>
  <si>
    <t>Abby Peterson</t>
  </si>
  <si>
    <t>Aspen Abel</t>
  </si>
  <si>
    <t>Kelsi Lauritsen</t>
  </si>
  <si>
    <t>Sophia Provenzano</t>
  </si>
  <si>
    <t>Kayla Hirschfeld</t>
  </si>
  <si>
    <t>Hailey Huebsch</t>
  </si>
  <si>
    <t>Lilly Qualley</t>
  </si>
  <si>
    <t>Chloe Didreckson</t>
  </si>
  <si>
    <t>Elizabeth Johnsen</t>
  </si>
  <si>
    <t>Sophia Eggert</t>
  </si>
  <si>
    <t>Olivia Knobloch</t>
  </si>
  <si>
    <t>Raina Dworniczak</t>
  </si>
  <si>
    <t>Ava Dalebroux</t>
  </si>
  <si>
    <t>Ella Thornborrow</t>
  </si>
  <si>
    <t>Macy Keim</t>
  </si>
  <si>
    <t>ava mckie</t>
  </si>
  <si>
    <t>Olivia Konrardy-Buchal</t>
  </si>
  <si>
    <t>Elle Erickson</t>
  </si>
  <si>
    <t>Rickie Tillotson</t>
  </si>
  <si>
    <t>Corin Milne</t>
  </si>
  <si>
    <t>Kaydence Roth</t>
  </si>
  <si>
    <t>Jennifer Bennett</t>
  </si>
  <si>
    <t>Paige Scheuerell</t>
  </si>
  <si>
    <t>Amelia Brinkman</t>
  </si>
  <si>
    <t>Shea Zadra</t>
  </si>
  <si>
    <t>Kelsey Kettner</t>
  </si>
  <si>
    <t>Adrian Wojt</t>
  </si>
  <si>
    <t>Sienna Steinmetz</t>
  </si>
  <si>
    <t>Camryn Yeakey</t>
  </si>
  <si>
    <t>Saiwa Lema</t>
  </si>
  <si>
    <t>Talia Schlindwein</t>
  </si>
  <si>
    <t>Natalie Henslin</t>
  </si>
  <si>
    <t>Kendra Ogilvie</t>
  </si>
  <si>
    <t>Trinity Horstman</t>
  </si>
  <si>
    <t>Cadence Scholze</t>
  </si>
  <si>
    <t>Addison Schanhofer</t>
  </si>
  <si>
    <t>Ella Wendling</t>
  </si>
  <si>
    <t>Natalie Tevis</t>
  </si>
  <si>
    <t>Ella Lambrecht</t>
  </si>
  <si>
    <t>Jada Schmitt</t>
  </si>
  <si>
    <t>Madalyn Cisewski</t>
  </si>
  <si>
    <t>Ava Jablonski</t>
  </si>
  <si>
    <t>Evey Szymkowiak</t>
  </si>
  <si>
    <t>Autumn Cooper</t>
  </si>
  <si>
    <t>Wren Candler</t>
  </si>
  <si>
    <t>Ellie Hanson</t>
  </si>
  <si>
    <t>Kiara Nedland</t>
  </si>
  <si>
    <t>Emma Cunningham</t>
  </si>
  <si>
    <t>Ashley Greenhill</t>
  </si>
  <si>
    <t>Delaney Dwyer</t>
  </si>
  <si>
    <t>Arianna Lietzow</t>
  </si>
  <si>
    <t>Emily Dolkiewicz</t>
  </si>
  <si>
    <t>Tessa Aschenbrenner</t>
  </si>
  <si>
    <t>Ava Fahrenholz</t>
  </si>
  <si>
    <t>Kylie MacIntosh</t>
  </si>
  <si>
    <t>Sienna Szabo</t>
  </si>
  <si>
    <t>Kylie Walker</t>
  </si>
  <si>
    <t>Delainey Halverson</t>
  </si>
  <si>
    <t>Eleanor VanHandel</t>
  </si>
  <si>
    <t>Arianna Price</t>
  </si>
  <si>
    <t>Addison Sabel</t>
  </si>
  <si>
    <t>Caroline Cutrano</t>
  </si>
  <si>
    <t>Kalli Kotsonis</t>
  </si>
  <si>
    <t>Katie Leong</t>
  </si>
  <si>
    <t>Finley Baumberger</t>
  </si>
  <si>
    <t>Portia Segerstrom</t>
  </si>
  <si>
    <t>Kate Sendelbach</t>
  </si>
  <si>
    <t>Megan Windsor</t>
  </si>
  <si>
    <t>Hailie Knudtson</t>
  </si>
  <si>
    <t>Kailea Van Der Linden</t>
  </si>
  <si>
    <t>Laila Ehiorobo</t>
  </si>
  <si>
    <t>Olivia Larson</t>
  </si>
  <si>
    <t>McKenna Haenel</t>
  </si>
  <si>
    <t>Rowan Dunn</t>
  </si>
  <si>
    <t>Emma Blinkwolt</t>
  </si>
  <si>
    <t>Meadow Sawicki</t>
  </si>
  <si>
    <t>Jadyn Schellpfeffer</t>
  </si>
  <si>
    <t>Cassandra Schaefer</t>
  </si>
  <si>
    <t>Brooklynn Askland</t>
  </si>
  <si>
    <t>Cece Mehlberg</t>
  </si>
  <si>
    <t>Layla Vengrowsky</t>
  </si>
  <si>
    <t>Anna Marzahl</t>
  </si>
  <si>
    <t>Danika Holewinski</t>
  </si>
  <si>
    <t>Kyle Vergara</t>
  </si>
  <si>
    <t>Peyton Yoder</t>
  </si>
  <si>
    <t>Kiley Clarquist</t>
  </si>
  <si>
    <t>Emma Campeau</t>
  </si>
  <si>
    <t>Maia Lindvall</t>
  </si>
  <si>
    <t>Isidra Malkowski</t>
  </si>
  <si>
    <t>Nina Mlodzik</t>
  </si>
  <si>
    <t>Josie Meister</t>
  </si>
  <si>
    <t>Tessa CzajkowskiHiggins</t>
  </si>
  <si>
    <t>Hannah Fritsche</t>
  </si>
  <si>
    <t>Sydney Weber</t>
  </si>
  <si>
    <t>Rita Achenbach</t>
  </si>
  <si>
    <t>Lila Hess</t>
  </si>
  <si>
    <t>Elie Riechers</t>
  </si>
  <si>
    <t>Shelia Nagel</t>
  </si>
  <si>
    <t>Kate Krauklis</t>
  </si>
  <si>
    <t>Macie Plitzuweit</t>
  </si>
  <si>
    <t>Sophia Dutcher</t>
  </si>
  <si>
    <t>Ardyn Faber</t>
  </si>
  <si>
    <t>Lauren Einhaus</t>
  </si>
  <si>
    <t>Alaina Hasenberg</t>
  </si>
  <si>
    <t>Madison Kretschmer</t>
  </si>
  <si>
    <t>Skylar Brandt</t>
  </si>
  <si>
    <t>Rowan Haensel</t>
  </si>
  <si>
    <t>Aaliyah Huppert</t>
  </si>
  <si>
    <t>Taylor Bush</t>
  </si>
  <si>
    <t>Vivi Abbott</t>
  </si>
  <si>
    <t>Whitney Rohde</t>
  </si>
  <si>
    <t>Karlie Kostuchowski</t>
  </si>
  <si>
    <t>Lydia Steinmetz</t>
  </si>
  <si>
    <t>Ellie Adank</t>
  </si>
  <si>
    <t>Sydney Koetterhagen</t>
  </si>
  <si>
    <t>Maureen Schlifske</t>
  </si>
  <si>
    <t>Mary Leonard</t>
  </si>
  <si>
    <t>Tymeka Eisberner</t>
  </si>
  <si>
    <t>Kate Lange</t>
  </si>
  <si>
    <t>Taylor Davis</t>
  </si>
  <si>
    <t>Elise Rothbauer</t>
  </si>
  <si>
    <t>KayLee McClintock</t>
  </si>
  <si>
    <t>brooke Kirby</t>
  </si>
  <si>
    <t>Mara meverden</t>
  </si>
  <si>
    <t>Chloe Blankenheim</t>
  </si>
  <si>
    <t>Susie Coakley</t>
  </si>
  <si>
    <t>Talulah Pearson</t>
  </si>
  <si>
    <t>callie shipshock</t>
  </si>
  <si>
    <t>Kaitlyn Baumbach</t>
  </si>
  <si>
    <t>Piper Hicks</t>
  </si>
  <si>
    <t>Josie Djupstrom‚Äôs</t>
  </si>
  <si>
    <t>Elizabeth Koenig</t>
  </si>
  <si>
    <t>Kaia Homuth</t>
  </si>
  <si>
    <t>Katelyn Gustafson</t>
  </si>
  <si>
    <t>Peyton Gilson</t>
  </si>
  <si>
    <t>Cailyn StJohn</t>
  </si>
  <si>
    <t>Kylie Kidder</t>
  </si>
  <si>
    <t>Makayla Marciniak</t>
  </si>
  <si>
    <t>Mackenzie Wegner</t>
  </si>
  <si>
    <t>Kennedy Hayes</t>
  </si>
  <si>
    <t>Angelina Tarantino</t>
  </si>
  <si>
    <t>Madeline Virnig</t>
  </si>
  <si>
    <t>Emmerson Neumiller</t>
  </si>
  <si>
    <t>Bridget Dwyer</t>
  </si>
  <si>
    <t>Emlyn Schuster</t>
  </si>
  <si>
    <t>Amelia Hart</t>
  </si>
  <si>
    <t>Sophia DeLong</t>
  </si>
  <si>
    <t>MaKenna Ogilvie</t>
  </si>
  <si>
    <t>Brooklyn Goehring</t>
  </si>
  <si>
    <t>Emmalee Roos</t>
  </si>
  <si>
    <t>Lyla Carlson</t>
  </si>
  <si>
    <t>Lauren Wood</t>
  </si>
  <si>
    <t>Leah Romano</t>
  </si>
  <si>
    <t>Emma Royston</t>
  </si>
  <si>
    <t>Lily Rognrud</t>
  </si>
  <si>
    <t>Lauren Stillman</t>
  </si>
  <si>
    <t>McKenna Lowe</t>
  </si>
  <si>
    <t>Aubrey Oitzinger</t>
  </si>
  <si>
    <t>Abbie Buelow</t>
  </si>
  <si>
    <t>Anna Demarco</t>
  </si>
  <si>
    <t>Ella Swanson</t>
  </si>
  <si>
    <t>Hannah Peterson</t>
  </si>
  <si>
    <t>Itziar Torres</t>
  </si>
  <si>
    <t>Samantha Schmidt</t>
  </si>
  <si>
    <t>Sophie Olson</t>
  </si>
  <si>
    <t>Karishma Dhingra</t>
  </si>
  <si>
    <t>Ella Backus</t>
  </si>
  <si>
    <t>Abigail Kammeyer</t>
  </si>
  <si>
    <t>Mikayla Kaminski</t>
  </si>
  <si>
    <t>Arya Wickramasinha</t>
  </si>
  <si>
    <t>Annaliese Bergum</t>
  </si>
  <si>
    <t>Alexandra Simon</t>
  </si>
  <si>
    <t>Emerson Lehmkuhl</t>
  </si>
  <si>
    <t>Ava Drach</t>
  </si>
  <si>
    <t>Isabella Wentorf</t>
  </si>
  <si>
    <t>Nikki Covington</t>
  </si>
  <si>
    <t>Danica Bauer</t>
  </si>
  <si>
    <t>Audrey Paxton</t>
  </si>
  <si>
    <t>Adelle Frederick</t>
  </si>
  <si>
    <t>Danika Knuteson</t>
  </si>
  <si>
    <t>Everlee Licitar</t>
  </si>
  <si>
    <t>Cassie Cruz</t>
  </si>
  <si>
    <t>Jena VonHolzen</t>
  </si>
  <si>
    <t>Brooke Peters</t>
  </si>
  <si>
    <t>Brystol Shearer</t>
  </si>
  <si>
    <t>Domenica Kiesch</t>
  </si>
  <si>
    <t>Payton Willenkamp</t>
  </si>
  <si>
    <t>Reese Heebink</t>
  </si>
  <si>
    <t>Hattie Rippentrop</t>
  </si>
  <si>
    <t>Emma Delander</t>
  </si>
  <si>
    <t>Jaymeson Buxton</t>
  </si>
  <si>
    <t>Alayna Berra</t>
  </si>
  <si>
    <t>Veronica Siegler</t>
  </si>
  <si>
    <t>eliza paulson</t>
  </si>
  <si>
    <t>Ava Salscheider</t>
  </si>
  <si>
    <t>Marissa Schneider</t>
  </si>
  <si>
    <t>Alexis Joy</t>
  </si>
  <si>
    <t>Bailey Schumann</t>
  </si>
  <si>
    <t>Henricksen</t>
  </si>
  <si>
    <t>Abby Henricksen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</si>
</sst>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/d/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AED7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medium">
        <color auto="1"/>
      </bottom>
      <diagonal/>
    </border>
    <border>
      <left style="thin">
        <color indexed="0"/>
      </left>
      <right style="thin">
        <color indexed="0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30">
    <xf numFmtId="0" fontId="0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Protection="0"/>
  </cellStyleXfs>
  <cellXfs count="169">
    <xf numFmtId="0" fontId="0" fillId="0" borderId="0" xfId="0"/>
    <xf numFmtId="0" fontId="4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8" fillId="2" borderId="4" xfId="0" applyFont="1" applyFill="1" applyBorder="1"/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3" fillId="0" borderId="18" xfId="0" applyFont="1" applyBorder="1" applyAlignment="1">
      <alignment horizontal="center" wrapText="1"/>
    </xf>
    <xf numFmtId="0" fontId="12" fillId="0" borderId="19" xfId="0" applyFont="1" applyBorder="1" applyAlignment="1">
      <alignment horizont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wrapText="1"/>
    </xf>
    <xf numFmtId="0" fontId="13" fillId="0" borderId="22" xfId="0" applyFont="1" applyBorder="1"/>
    <xf numFmtId="0" fontId="13" fillId="0" borderId="23" xfId="0" applyFont="1" applyBorder="1"/>
    <xf numFmtId="0" fontId="0" fillId="2" borderId="25" xfId="0" applyFill="1" applyBorder="1"/>
    <xf numFmtId="14" fontId="0" fillId="2" borderId="26" xfId="0" applyNumberFormat="1" applyFill="1" applyBorder="1" applyAlignment="1">
      <alignment horizontal="center"/>
    </xf>
    <xf numFmtId="0" fontId="0" fillId="2" borderId="26" xfId="0" applyFill="1" applyBorder="1"/>
    <xf numFmtId="0" fontId="0" fillId="2" borderId="26" xfId="0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164" fontId="0" fillId="2" borderId="26" xfId="0" applyNumberForma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8" fillId="0" borderId="18" xfId="0" applyFont="1" applyBorder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0" fontId="5" fillId="0" borderId="19" xfId="0" applyFont="1" applyBorder="1" applyAlignment="1">
      <alignment horizontal="center" wrapText="1"/>
    </xf>
    <xf numFmtId="0" fontId="5" fillId="0" borderId="19" xfId="0" applyFont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wrapText="1"/>
    </xf>
    <xf numFmtId="0" fontId="5" fillId="0" borderId="20" xfId="0" applyFont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16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5" xfId="0" applyFont="1" applyFill="1" applyBorder="1" applyAlignment="1">
      <alignment horizontal="center"/>
    </xf>
    <xf numFmtId="14" fontId="0" fillId="2" borderId="26" xfId="0" applyNumberFormat="1" applyFill="1" applyBorder="1"/>
    <xf numFmtId="0" fontId="12" fillId="0" borderId="10" xfId="0" applyFont="1" applyBorder="1"/>
    <xf numFmtId="0" fontId="13" fillId="5" borderId="7" xfId="0" applyFont="1" applyFill="1" applyBorder="1" applyAlignment="1">
      <alignment horizontal="center"/>
    </xf>
    <xf numFmtId="0" fontId="12" fillId="0" borderId="24" xfId="0" applyFont="1" applyBorder="1"/>
    <xf numFmtId="1" fontId="12" fillId="2" borderId="40" xfId="0" applyNumberFormat="1" applyFont="1" applyFill="1" applyBorder="1" applyAlignment="1">
      <alignment horizontal="center" vertical="center"/>
    </xf>
    <xf numFmtId="164" fontId="12" fillId="2" borderId="4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7" borderId="4" xfId="0" applyFont="1" applyFill="1" applyBorder="1"/>
    <xf numFmtId="0" fontId="18" fillId="0" borderId="0" xfId="0" applyFont="1"/>
    <xf numFmtId="0" fontId="13" fillId="7" borderId="4" xfId="0" applyFont="1" applyFill="1" applyBorder="1" applyAlignment="1">
      <alignment wrapText="1"/>
    </xf>
    <xf numFmtId="0" fontId="13" fillId="7" borderId="4" xfId="0" applyFont="1" applyFill="1" applyBorder="1"/>
    <xf numFmtId="0" fontId="13" fillId="7" borderId="29" xfId="0" applyFont="1" applyFill="1" applyBorder="1"/>
    <xf numFmtId="0" fontId="13" fillId="0" borderId="0" xfId="0" applyFont="1"/>
    <xf numFmtId="0" fontId="0" fillId="0" borderId="0" xfId="0" applyAlignment="1">
      <alignment horizontal="center"/>
    </xf>
    <xf numFmtId="0" fontId="23" fillId="0" borderId="0" xfId="0" applyFont="1"/>
    <xf numFmtId="0" fontId="6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5" fillId="0" borderId="0" xfId="0" applyFont="1"/>
    <xf numFmtId="164" fontId="23" fillId="0" borderId="0" xfId="0" applyNumberFormat="1" applyFont="1" applyAlignment="1">
      <alignment horizontal="center"/>
    </xf>
    <xf numFmtId="14" fontId="23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23" fillId="0" borderId="0" xfId="0" applyNumberFormat="1" applyFont="1" applyAlignment="1">
      <alignment horizontal="center"/>
    </xf>
    <xf numFmtId="0" fontId="13" fillId="2" borderId="21" xfId="0" applyFont="1" applyFill="1" applyBorder="1" applyAlignment="1">
      <alignment horizontal="center"/>
    </xf>
    <xf numFmtId="0" fontId="1" fillId="2" borderId="42" xfId="0" applyFont="1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0" fillId="2" borderId="41" xfId="0" applyFill="1" applyBorder="1"/>
    <xf numFmtId="165" fontId="13" fillId="0" borderId="10" xfId="0" applyNumberFormat="1" applyFont="1" applyBorder="1" applyAlignment="1">
      <alignment horizontal="center"/>
    </xf>
    <xf numFmtId="165" fontId="13" fillId="0" borderId="24" xfId="0" applyNumberFormat="1" applyFont="1" applyBorder="1" applyAlignment="1">
      <alignment horizontal="center"/>
    </xf>
    <xf numFmtId="14" fontId="24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26" fillId="0" borderId="0" xfId="0" applyFont="1"/>
    <xf numFmtId="0" fontId="13" fillId="5" borderId="7" xfId="0" applyFont="1" applyFill="1" applyBorder="1" applyAlignment="1">
      <alignment horizontal="left"/>
    </xf>
    <xf numFmtId="0" fontId="27" fillId="0" borderId="0" xfId="0" applyFont="1"/>
    <xf numFmtId="0" fontId="26" fillId="8" borderId="0" xfId="0" applyFont="1" applyFill="1"/>
    <xf numFmtId="0" fontId="27" fillId="8" borderId="0" xfId="0" applyFont="1" applyFill="1"/>
    <xf numFmtId="0" fontId="12" fillId="2" borderId="40" xfId="0" applyFont="1" applyFill="1" applyBorder="1" applyAlignment="1">
      <alignment horizontal="center" vertical="center"/>
    </xf>
    <xf numFmtId="0" fontId="13" fillId="5" borderId="40" xfId="0" applyFont="1" applyFill="1" applyBorder="1" applyAlignment="1">
      <alignment horizontal="center"/>
    </xf>
    <xf numFmtId="2" fontId="12" fillId="9" borderId="40" xfId="0" applyNumberFormat="1" applyFont="1" applyFill="1" applyBorder="1" applyAlignment="1">
      <alignment horizontal="center" vertical="center"/>
    </xf>
    <xf numFmtId="2" fontId="13" fillId="9" borderId="40" xfId="0" applyNumberFormat="1" applyFont="1" applyFill="1" applyBorder="1"/>
    <xf numFmtId="164" fontId="12" fillId="9" borderId="40" xfId="0" applyNumberFormat="1" applyFont="1" applyFill="1" applyBorder="1" applyAlignment="1">
      <alignment horizontal="center" vertical="center"/>
    </xf>
    <xf numFmtId="1" fontId="12" fillId="9" borderId="40" xfId="0" applyNumberFormat="1" applyFont="1" applyFill="1" applyBorder="1" applyAlignment="1">
      <alignment horizontal="center" vertical="center"/>
    </xf>
    <xf numFmtId="0" fontId="12" fillId="9" borderId="40" xfId="0" applyFont="1" applyFill="1" applyBorder="1" applyAlignment="1">
      <alignment horizontal="center" vertical="center"/>
    </xf>
    <xf numFmtId="2" fontId="12" fillId="9" borderId="44" xfId="0" applyNumberFormat="1" applyFont="1" applyFill="1" applyBorder="1" applyAlignment="1">
      <alignment horizontal="center" vertical="center"/>
    </xf>
    <xf numFmtId="2" fontId="13" fillId="9" borderId="44" xfId="0" applyNumberFormat="1" applyFont="1" applyFill="1" applyBorder="1"/>
    <xf numFmtId="164" fontId="12" fillId="9" borderId="44" xfId="0" applyNumberFormat="1" applyFont="1" applyFill="1" applyBorder="1" applyAlignment="1">
      <alignment horizontal="center" vertical="center"/>
    </xf>
    <xf numFmtId="1" fontId="12" fillId="9" borderId="44" xfId="0" applyNumberFormat="1" applyFont="1" applyFill="1" applyBorder="1" applyAlignment="1">
      <alignment horizontal="center" vertical="center"/>
    </xf>
    <xf numFmtId="0" fontId="12" fillId="9" borderId="44" xfId="0" applyFont="1" applyFill="1" applyBorder="1" applyAlignment="1">
      <alignment horizontal="center" vertical="center"/>
    </xf>
    <xf numFmtId="0" fontId="0" fillId="0" borderId="0" xfId="0" quotePrefix="1"/>
    <xf numFmtId="0" fontId="13" fillId="0" borderId="18" xfId="0" applyFont="1" applyBorder="1" applyProtection="1">
      <protection locked="0"/>
    </xf>
    <xf numFmtId="14" fontId="13" fillId="0" borderId="21" xfId="0" applyNumberFormat="1" applyFont="1" applyBorder="1" applyAlignment="1" applyProtection="1">
      <alignment horizontal="center"/>
      <protection locked="0"/>
    </xf>
    <xf numFmtId="0" fontId="13" fillId="0" borderId="21" xfId="0" applyFont="1" applyBorder="1" applyAlignment="1" applyProtection="1">
      <alignment horizontal="left"/>
      <protection locked="0"/>
    </xf>
    <xf numFmtId="0" fontId="13" fillId="0" borderId="21" xfId="0" applyFont="1" applyBorder="1" applyAlignment="1" applyProtection="1">
      <alignment horizontal="center"/>
      <protection locked="0"/>
    </xf>
    <xf numFmtId="164" fontId="13" fillId="0" borderId="21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Protection="1">
      <protection locked="0"/>
    </xf>
    <xf numFmtId="0" fontId="13" fillId="0" borderId="47" xfId="0" applyFont="1" applyBorder="1" applyProtection="1">
      <protection locked="0"/>
    </xf>
    <xf numFmtId="0" fontId="13" fillId="4" borderId="29" xfId="0" applyFont="1" applyFill="1" applyBorder="1" applyProtection="1">
      <protection locked="0"/>
    </xf>
    <xf numFmtId="165" fontId="8" fillId="4" borderId="30" xfId="0" applyNumberFormat="1" applyFont="1" applyFill="1" applyBorder="1" applyAlignment="1" applyProtection="1">
      <alignment horizontal="center"/>
      <protection locked="0"/>
    </xf>
    <xf numFmtId="0" fontId="13" fillId="4" borderId="31" xfId="0" applyFont="1" applyFill="1" applyBorder="1" applyAlignment="1" applyProtection="1">
      <alignment horizontal="left"/>
      <protection locked="0"/>
    </xf>
    <xf numFmtId="0" fontId="13" fillId="4" borderId="19" xfId="0" applyFont="1" applyFill="1" applyBorder="1" applyAlignment="1" applyProtection="1">
      <alignment horizontal="center"/>
      <protection locked="0"/>
    </xf>
    <xf numFmtId="0" fontId="12" fillId="4" borderId="19" xfId="0" applyFont="1" applyFill="1" applyBorder="1" applyAlignment="1" applyProtection="1">
      <alignment horizontal="center"/>
      <protection locked="0"/>
    </xf>
    <xf numFmtId="0" fontId="13" fillId="4" borderId="19" xfId="0" applyFont="1" applyFill="1" applyBorder="1" applyAlignment="1" applyProtection="1">
      <alignment horizontal="left"/>
      <protection locked="0"/>
    </xf>
    <xf numFmtId="0" fontId="13" fillId="3" borderId="19" xfId="0" applyFont="1" applyFill="1" applyBorder="1" applyAlignment="1" applyProtection="1">
      <alignment horizontal="center"/>
      <protection locked="0"/>
    </xf>
    <xf numFmtId="0" fontId="13" fillId="4" borderId="20" xfId="0" applyFont="1" applyFill="1" applyBorder="1" applyAlignment="1" applyProtection="1">
      <alignment horizontal="center"/>
      <protection locked="0"/>
    </xf>
    <xf numFmtId="0" fontId="13" fillId="4" borderId="18" xfId="0" applyFont="1" applyFill="1" applyBorder="1" applyProtection="1">
      <protection locked="0"/>
    </xf>
    <xf numFmtId="165" fontId="8" fillId="4" borderId="19" xfId="0" applyNumberFormat="1" applyFont="1" applyFill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center"/>
      <protection locked="0"/>
    </xf>
    <xf numFmtId="0" fontId="14" fillId="0" borderId="32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13" fillId="5" borderId="40" xfId="0" applyFont="1" applyFill="1" applyBorder="1" applyAlignment="1" applyProtection="1">
      <alignment horizontal="center"/>
      <protection locked="0"/>
    </xf>
    <xf numFmtId="164" fontId="13" fillId="5" borderId="40" xfId="0" applyNumberFormat="1" applyFont="1" applyFill="1" applyBorder="1" applyAlignment="1" applyProtection="1">
      <alignment horizontal="center"/>
      <protection locked="0"/>
    </xf>
    <xf numFmtId="0" fontId="13" fillId="5" borderId="44" xfId="0" applyFont="1" applyFill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12" fillId="2" borderId="41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center" vertical="center"/>
    </xf>
    <xf numFmtId="0" fontId="12" fillId="2" borderId="43" xfId="0" applyFont="1" applyFill="1" applyBorder="1" applyAlignment="1">
      <alignment horizontal="center" vertical="center"/>
    </xf>
    <xf numFmtId="2" fontId="10" fillId="2" borderId="44" xfId="0" applyNumberFormat="1" applyFont="1" applyFill="1" applyBorder="1" applyAlignment="1">
      <alignment horizontal="center" vertical="center"/>
    </xf>
    <xf numFmtId="0" fontId="10" fillId="2" borderId="44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vertical="center"/>
    </xf>
    <xf numFmtId="0" fontId="12" fillId="7" borderId="35" xfId="0" applyFont="1" applyFill="1" applyBorder="1" applyAlignment="1">
      <alignment horizontal="center" vertical="center"/>
    </xf>
    <xf numFmtId="0" fontId="12" fillId="7" borderId="49" xfId="0" applyFont="1" applyFill="1" applyBorder="1" applyAlignment="1">
      <alignment horizontal="center" vertical="center"/>
    </xf>
    <xf numFmtId="0" fontId="12" fillId="7" borderId="50" xfId="0" applyFont="1" applyFill="1" applyBorder="1" applyAlignment="1">
      <alignment horizontal="center" vertical="center"/>
    </xf>
    <xf numFmtId="0" fontId="17" fillId="9" borderId="48" xfId="0" applyFont="1" applyFill="1" applyBorder="1" applyAlignment="1">
      <alignment horizontal="center" vertical="center"/>
    </xf>
    <xf numFmtId="0" fontId="16" fillId="9" borderId="43" xfId="0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center" vertical="center" wrapText="1"/>
    </xf>
    <xf numFmtId="0" fontId="15" fillId="6" borderId="17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12" fillId="2" borderId="34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2" fontId="10" fillId="2" borderId="40" xfId="0" applyNumberFormat="1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7" fillId="9" borderId="45" xfId="0" applyFont="1" applyFill="1" applyBorder="1" applyAlignment="1">
      <alignment horizontal="center" vertical="center"/>
    </xf>
    <xf numFmtId="0" fontId="17" fillId="9" borderId="39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2" borderId="39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3" fillId="0" borderId="17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13" fillId="0" borderId="26" xfId="0" applyFont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9" fillId="6" borderId="45" xfId="0" applyFont="1" applyFill="1" applyBorder="1" applyAlignment="1" applyProtection="1">
      <alignment horizontal="center" vertical="center" shrinkToFit="1"/>
      <protection locked="0"/>
    </xf>
    <xf numFmtId="0" fontId="0" fillId="6" borderId="38" xfId="0" applyFill="1" applyBorder="1" applyAlignment="1" applyProtection="1">
      <alignment horizontal="center" vertical="center" shrinkToFit="1"/>
      <protection locked="0"/>
    </xf>
    <xf numFmtId="0" fontId="0" fillId="6" borderId="39" xfId="0" applyFill="1" applyBorder="1" applyAlignment="1" applyProtection="1">
      <alignment horizontal="center" vertical="center" shrinkToFit="1"/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0" fontId="7" fillId="0" borderId="40" xfId="0" applyFont="1" applyBorder="1" applyAlignment="1" applyProtection="1">
      <alignment horizontal="center" vertical="center"/>
      <protection locked="0"/>
    </xf>
    <xf numFmtId="0" fontId="0" fillId="0" borderId="40" xfId="0" applyBorder="1" applyAlignment="1" applyProtection="1">
      <alignment horizontal="center" vertical="center"/>
      <protection locked="0"/>
    </xf>
    <xf numFmtId="0" fontId="19" fillId="7" borderId="45" xfId="0" applyFont="1" applyFill="1" applyBorder="1" applyAlignment="1" applyProtection="1">
      <alignment vertical="center" wrapText="1"/>
      <protection locked="0"/>
    </xf>
    <xf numFmtId="0" fontId="19" fillId="7" borderId="38" xfId="0" applyFont="1" applyFill="1" applyBorder="1" applyAlignment="1" applyProtection="1">
      <alignment vertical="center" wrapText="1"/>
      <protection locked="0"/>
    </xf>
    <xf numFmtId="0" fontId="19" fillId="7" borderId="46" xfId="0" applyFont="1" applyFill="1" applyBorder="1" applyAlignment="1" applyProtection="1">
      <alignment vertical="center" wrapText="1"/>
      <protection locked="0"/>
    </xf>
  </cellXfs>
  <cellStyles count="3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Normal" xfId="0" builtinId="0"/>
    <cellStyle name="Normal 2" xfId="29" xr:uid="{00000000-0005-0000-0000-00001D000000}"/>
  </cellStyles>
  <dxfs count="0"/>
  <tableStyles count="0" defaultTableStyle="TableStyleMedium2" defaultPivotStyle="PivotStyleLight16"/>
  <colors>
    <mruColors>
      <color rgb="FFE8AED7"/>
      <color rgb="FFCE52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1601932</xdr:colOff>
      <xdr:row>8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35782" y="87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72159</xdr:colOff>
      <xdr:row>2</xdr:row>
      <xdr:rowOff>360797</xdr:rowOff>
    </xdr:from>
    <xdr:ext cx="216478" cy="27420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396384" y="389372"/>
          <a:ext cx="216478" cy="2742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lvl="0"/>
          <a:endParaRPr lang="en-US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US" sz="1400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</a:t>
          </a:r>
        </a:p>
        <a:p>
          <a:pPr lvl="0"/>
          <a:r>
            <a:rPr lang="en-US" sz="1400">
              <a:solidFill>
                <a:schemeClr val="tx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</a:t>
          </a:r>
        </a:p>
        <a:p>
          <a:endParaRPr lang="en-US" sz="14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4"/>
  <sheetViews>
    <sheetView tabSelected="1" zoomScale="150" zoomScaleNormal="150" zoomScalePageLayoutView="150" workbookViewId="0">
      <selection activeCell="C5" sqref="C5"/>
    </sheetView>
  </sheetViews>
  <sheetFormatPr defaultColWidth="8.85546875" defaultRowHeight="15" x14ac:dyDescent="0.25"/>
  <cols>
    <col min="1" max="1" width="3.42578125" customWidth="1"/>
    <col min="2" max="2" width="10.140625" customWidth="1"/>
    <col min="3" max="3" width="29" customWidth="1"/>
    <col min="4" max="4" width="7.140625" customWidth="1"/>
    <col min="5" max="5" width="5.7109375" customWidth="1"/>
    <col min="6" max="6" width="6.42578125" customWidth="1"/>
    <col min="7" max="7" width="29.42578125" customWidth="1"/>
    <col min="8" max="8" width="6.42578125" customWidth="1"/>
    <col min="9" max="9" width="7.28515625" customWidth="1"/>
    <col min="10" max="10" width="5.42578125" customWidth="1"/>
    <col min="11" max="11" width="7.140625" customWidth="1"/>
    <col min="12" max="12" width="6.7109375" customWidth="1"/>
    <col min="13" max="13" width="4.42578125" customWidth="1"/>
    <col min="15" max="15" width="14.7109375" hidden="1" customWidth="1"/>
  </cols>
  <sheetData>
    <row r="1" spans="1:18" ht="17.45" customHeight="1" x14ac:dyDescent="0.25">
      <c r="A1" s="156"/>
      <c r="B1" s="157"/>
      <c r="C1" s="160" t="s">
        <v>1736</v>
      </c>
      <c r="D1" s="160"/>
      <c r="E1" s="160"/>
      <c r="F1" s="160"/>
      <c r="G1" s="160"/>
      <c r="H1" s="160"/>
      <c r="I1" s="160"/>
      <c r="J1" s="160"/>
      <c r="K1" s="160"/>
      <c r="L1" s="160"/>
      <c r="M1" s="161"/>
    </row>
    <row r="2" spans="1:18" ht="3.75" customHeight="1" x14ac:dyDescent="0.25">
      <c r="A2" s="158"/>
      <c r="B2" s="159"/>
      <c r="C2" s="1"/>
      <c r="D2" s="1"/>
      <c r="E2" s="1"/>
      <c r="F2" s="1"/>
      <c r="G2" s="1"/>
      <c r="H2" s="1"/>
      <c r="I2" s="1"/>
      <c r="J2" s="1"/>
      <c r="K2" s="1"/>
      <c r="L2" s="1"/>
      <c r="M2" s="2"/>
    </row>
    <row r="3" spans="1:18" ht="13.5" customHeight="1" x14ac:dyDescent="0.25">
      <c r="A3" s="144" t="s">
        <v>0</v>
      </c>
      <c r="B3" s="162"/>
      <c r="C3" s="108" t="s">
        <v>392</v>
      </c>
      <c r="D3" s="163" t="s">
        <v>1</v>
      </c>
      <c r="E3" s="147"/>
      <c r="F3" s="148"/>
      <c r="G3" s="110"/>
      <c r="H3" s="146" t="s">
        <v>2</v>
      </c>
      <c r="I3" s="148"/>
      <c r="J3" s="164"/>
      <c r="K3" s="165"/>
      <c r="L3" s="165"/>
      <c r="M3" s="3"/>
    </row>
    <row r="4" spans="1:18" ht="3.75" customHeight="1" x14ac:dyDescent="0.25">
      <c r="A4" s="4"/>
      <c r="B4" s="5"/>
      <c r="C4" s="6"/>
      <c r="D4" s="5"/>
      <c r="E4" s="8"/>
      <c r="F4" s="7"/>
      <c r="G4" s="7"/>
      <c r="H4" s="8"/>
      <c r="I4" s="8"/>
      <c r="J4" s="7"/>
      <c r="K4" s="7"/>
      <c r="L4" s="7"/>
      <c r="M4" s="3"/>
    </row>
    <row r="5" spans="1:18" ht="13.5" customHeight="1" x14ac:dyDescent="0.25">
      <c r="A5" s="144" t="s">
        <v>1732</v>
      </c>
      <c r="B5" s="145"/>
      <c r="C5" s="109"/>
      <c r="D5" s="146" t="s">
        <v>91</v>
      </c>
      <c r="E5" s="147"/>
      <c r="F5" s="148"/>
      <c r="G5" s="110"/>
      <c r="H5" s="146" t="s">
        <v>1730</v>
      </c>
      <c r="I5" s="148"/>
      <c r="J5" s="149"/>
      <c r="K5" s="150"/>
      <c r="L5" s="151"/>
      <c r="M5" s="3"/>
    </row>
    <row r="6" spans="1:18" ht="3.75" customHeight="1" x14ac:dyDescent="0.25">
      <c r="A6" s="4"/>
      <c r="B6" s="5"/>
      <c r="C6" s="6"/>
      <c r="D6" s="5"/>
      <c r="E6" s="8"/>
      <c r="F6" s="7"/>
      <c r="G6" s="7"/>
      <c r="H6" s="8"/>
      <c r="I6" s="8"/>
      <c r="J6" s="7"/>
      <c r="K6" s="7"/>
      <c r="L6" s="7"/>
      <c r="M6" s="3"/>
      <c r="Q6" t="s">
        <v>394</v>
      </c>
    </row>
    <row r="7" spans="1:18" ht="13.5" customHeight="1" x14ac:dyDescent="0.25">
      <c r="A7" s="144" t="s">
        <v>3</v>
      </c>
      <c r="B7" s="145"/>
      <c r="C7" s="109"/>
      <c r="D7" s="146" t="s">
        <v>4</v>
      </c>
      <c r="E7" s="147"/>
      <c r="F7" s="148"/>
      <c r="G7" s="110"/>
      <c r="H7" s="146" t="s">
        <v>1731</v>
      </c>
      <c r="I7" s="152"/>
      <c r="J7" s="153"/>
      <c r="K7" s="154"/>
      <c r="L7" s="155"/>
      <c r="M7" s="3"/>
    </row>
    <row r="8" spans="1:18" ht="3.75" customHeight="1" thickBot="1" x14ac:dyDescent="0.3">
      <c r="A8" s="4"/>
      <c r="B8" s="5"/>
      <c r="C8" s="6"/>
      <c r="D8" s="5"/>
      <c r="E8" s="8"/>
      <c r="F8" s="7"/>
      <c r="G8" s="7"/>
      <c r="H8" s="8"/>
      <c r="I8" s="8"/>
      <c r="J8" s="7"/>
      <c r="K8" s="7"/>
      <c r="L8" s="7"/>
      <c r="M8" s="3"/>
    </row>
    <row r="9" spans="1:18" ht="15.75" customHeight="1" thickBot="1" x14ac:dyDescent="0.3">
      <c r="A9" s="138" t="s">
        <v>5</v>
      </c>
      <c r="B9" s="139"/>
      <c r="C9" s="140" t="s">
        <v>6</v>
      </c>
      <c r="D9" s="141"/>
      <c r="E9" s="141"/>
      <c r="F9" s="141"/>
      <c r="G9" s="141"/>
      <c r="H9" s="141"/>
      <c r="I9" s="141"/>
      <c r="J9" s="141"/>
      <c r="K9" s="141"/>
      <c r="L9" s="141"/>
      <c r="M9" s="142"/>
      <c r="R9" s="45"/>
    </row>
    <row r="10" spans="1:18" ht="22.5" customHeight="1" x14ac:dyDescent="0.25">
      <c r="A10" s="9"/>
      <c r="B10" s="10" t="s">
        <v>7</v>
      </c>
      <c r="C10" s="10" t="s">
        <v>8</v>
      </c>
      <c r="D10" s="11" t="s">
        <v>9</v>
      </c>
      <c r="E10" s="10" t="s">
        <v>10</v>
      </c>
      <c r="F10" s="10" t="s">
        <v>11</v>
      </c>
      <c r="G10" s="10" t="s">
        <v>12</v>
      </c>
      <c r="H10" s="11" t="s">
        <v>13</v>
      </c>
      <c r="I10" s="11" t="s">
        <v>14</v>
      </c>
      <c r="J10" s="10" t="s">
        <v>15</v>
      </c>
      <c r="K10" s="11" t="s">
        <v>16</v>
      </c>
      <c r="L10" s="10" t="s">
        <v>17</v>
      </c>
      <c r="M10" s="12" t="s">
        <v>18</v>
      </c>
    </row>
    <row r="11" spans="1:18" ht="12" customHeight="1" x14ac:dyDescent="0.25">
      <c r="A11" s="85" t="s">
        <v>19</v>
      </c>
      <c r="B11" s="86" t="str">
        <f>IFERROR(VLOOKUP($O11,Data!$D$2:$O$14004,2,FALSE),"")</f>
        <v/>
      </c>
      <c r="C11" s="87" t="str">
        <f>IFERROR(VLOOKUP($O11,Data!$D$2:$O$14004,3,FALSE),"")</f>
        <v/>
      </c>
      <c r="D11" s="88" t="str">
        <f>IFERROR(VLOOKUP($O11,Data!$D$2:$O$14004,4,FALSE),"")</f>
        <v/>
      </c>
      <c r="E11" s="88" t="str">
        <f>IFERROR(VLOOKUP($O11,Data!$D$2:$O$14004,5,FALSE),"")</f>
        <v/>
      </c>
      <c r="F11" s="88" t="str">
        <f>IFERROR(VLOOKUP($O11,Data!$D$2:$O$14004,6,FALSE),"")</f>
        <v/>
      </c>
      <c r="G11" s="87" t="str">
        <f>IFERROR(VLOOKUP($O11,Data!$D$2:$O$14004,7,FALSE),"")</f>
        <v/>
      </c>
      <c r="H11" s="88" t="str">
        <f>IFERROR(VLOOKUP($O11,Data!$D$2:$O$14004,8,FALSE),"")</f>
        <v/>
      </c>
      <c r="I11" s="88" t="str">
        <f>IFERROR(VLOOKUP($O11,Data!$D$2:$O$14004,9,FALSE),"")</f>
        <v/>
      </c>
      <c r="J11" s="88" t="str">
        <f>IFERROR(VLOOKUP($O11,Data!$D$2:$O$14004,10,FALSE),"")</f>
        <v/>
      </c>
      <c r="K11" s="89" t="str">
        <f>IFERROR(VLOOKUP($O11,Data!$D$2:$O$14004,11,FALSE),"")</f>
        <v/>
      </c>
      <c r="L11" s="88" t="str">
        <f>IFERROR(VLOOKUP($O11,Data!$D$2:$O$14004,12,FALSE),"")</f>
        <v/>
      </c>
      <c r="M11" s="88" t="str">
        <f>IFERROR(VLOOKUP($O11,Data!$D$2:$P$14004,13,FALSE),"")</f>
        <v/>
      </c>
      <c r="O11" t="str">
        <f>CONCATENATE($C$3,1)</f>
        <v>Select Golfer or Enter Golfer Name1</v>
      </c>
    </row>
    <row r="12" spans="1:18" ht="12" customHeight="1" x14ac:dyDescent="0.25">
      <c r="A12" s="90" t="s">
        <v>19</v>
      </c>
      <c r="B12" s="86" t="str">
        <f>IFERROR(VLOOKUP($O12,Data!$D$2:$O$14004,2,FALSE),"")</f>
        <v/>
      </c>
      <c r="C12" s="87" t="str">
        <f>IFERROR(VLOOKUP($O12,Data!$D$2:$O$14004,3,FALSE),"")</f>
        <v/>
      </c>
      <c r="D12" s="88" t="str">
        <f>IFERROR(VLOOKUP($O12,Data!$D$2:$O$14004,4,FALSE),"")</f>
        <v/>
      </c>
      <c r="E12" s="88" t="str">
        <f>IFERROR(VLOOKUP($O12,Data!$D$2:$O$14004,5,FALSE),"")</f>
        <v/>
      </c>
      <c r="F12" s="88" t="str">
        <f>IFERROR(VLOOKUP($O12,Data!$D$2:$O$14004,6,FALSE),"")</f>
        <v/>
      </c>
      <c r="G12" s="87" t="str">
        <f>IFERROR(VLOOKUP($O12,Data!$D$2:$O$14004,7,FALSE),"")</f>
        <v/>
      </c>
      <c r="H12" s="88" t="str">
        <f>IFERROR(VLOOKUP($O12,Data!$D$2:$O$14004,8,FALSE),"")</f>
        <v/>
      </c>
      <c r="I12" s="88" t="str">
        <f>IFERROR(VLOOKUP($O12,Data!$D$2:$O$14004,9,FALSE),"")</f>
        <v/>
      </c>
      <c r="J12" s="88" t="str">
        <f>IFERROR(VLOOKUP($O12,Data!$D$2:$O$14004,10,FALSE),"")</f>
        <v/>
      </c>
      <c r="K12" s="89" t="str">
        <f>IFERROR(VLOOKUP($O12,Data!$D$2:$O$14004,11,FALSE),"")</f>
        <v/>
      </c>
      <c r="L12" s="88" t="str">
        <f>IFERROR(VLOOKUP($O12,Data!$D$2:$O$14004,12,FALSE),"")</f>
        <v/>
      </c>
      <c r="M12" s="88" t="str">
        <f>IFERROR(VLOOKUP($O12,Data!$D$2:$P$14004,13,FALSE),"")</f>
        <v/>
      </c>
      <c r="O12" t="str">
        <f>CONCATENATE($C$3,2)</f>
        <v>Select Golfer or Enter Golfer Name2</v>
      </c>
    </row>
    <row r="13" spans="1:18" ht="12" customHeight="1" x14ac:dyDescent="0.25">
      <c r="A13" s="90" t="s">
        <v>19</v>
      </c>
      <c r="B13" s="86" t="str">
        <f>IFERROR(VLOOKUP($O13,Data!$D$2:$O$14004,2,FALSE),"")</f>
        <v/>
      </c>
      <c r="C13" s="87" t="str">
        <f>IFERROR(VLOOKUP($O13,Data!$D$2:$O$14004,3,FALSE),"")</f>
        <v/>
      </c>
      <c r="D13" s="88" t="str">
        <f>IFERROR(VLOOKUP($O13,Data!$D$2:$O$14004,4,FALSE),"")</f>
        <v/>
      </c>
      <c r="E13" s="88" t="str">
        <f>IFERROR(VLOOKUP($O13,Data!$D$2:$O$14004,5,FALSE),"")</f>
        <v/>
      </c>
      <c r="F13" s="88" t="str">
        <f>IFERROR(VLOOKUP($O13,Data!$D$2:$O$14004,6,FALSE),"")</f>
        <v/>
      </c>
      <c r="G13" s="87" t="str">
        <f>IFERROR(VLOOKUP($O13,Data!$D$2:$O$14004,7,FALSE),"")</f>
        <v/>
      </c>
      <c r="H13" s="88" t="str">
        <f>IFERROR(VLOOKUP($O13,Data!$D$2:$O$14004,8,FALSE),"")</f>
        <v/>
      </c>
      <c r="I13" s="88" t="str">
        <f>IFERROR(VLOOKUP($O13,Data!$D$2:$O$14004,9,FALSE),"")</f>
        <v/>
      </c>
      <c r="J13" s="88" t="str">
        <f>IFERROR(VLOOKUP($O13,Data!$D$2:$O$14004,10,FALSE),"")</f>
        <v/>
      </c>
      <c r="K13" s="89" t="str">
        <f>IFERROR(VLOOKUP($O13,Data!$D$2:$O$14004,11,FALSE),"")</f>
        <v/>
      </c>
      <c r="L13" s="88" t="str">
        <f>IFERROR(VLOOKUP($O13,Data!$D$2:$O$14004,12,FALSE),"")</f>
        <v/>
      </c>
      <c r="M13" s="88" t="str">
        <f>IFERROR(VLOOKUP($O13,Data!$D$2:$P$14004,13,FALSE),"")</f>
        <v/>
      </c>
      <c r="O13" t="str">
        <f>CONCATENATE($C$3,3)</f>
        <v>Select Golfer or Enter Golfer Name3</v>
      </c>
    </row>
    <row r="14" spans="1:18" ht="12" customHeight="1" x14ac:dyDescent="0.25">
      <c r="A14" s="90"/>
      <c r="B14" s="86" t="str">
        <f>IFERROR(VLOOKUP($O14,Data!$D$2:$O$14004,2,FALSE),"")</f>
        <v/>
      </c>
      <c r="C14" s="87" t="str">
        <f>IFERROR(VLOOKUP($O14,Data!$D$2:$O$14004,3,FALSE),"")</f>
        <v/>
      </c>
      <c r="D14" s="88" t="str">
        <f>IFERROR(VLOOKUP($O14,Data!$D$2:$O$14004,4,FALSE),"")</f>
        <v/>
      </c>
      <c r="E14" s="88" t="str">
        <f>IFERROR(VLOOKUP($O14,Data!$D$2:$O$14004,5,FALSE),"")</f>
        <v/>
      </c>
      <c r="F14" s="88" t="str">
        <f>IFERROR(VLOOKUP($O14,Data!$D$2:$O$14004,6,FALSE),"")</f>
        <v/>
      </c>
      <c r="G14" s="87" t="str">
        <f>IFERROR(VLOOKUP($O14,Data!$D$2:$O$14004,7,FALSE),"")</f>
        <v/>
      </c>
      <c r="H14" s="88" t="str">
        <f>IFERROR(VLOOKUP($O14,Data!$D$2:$O$14004,8,FALSE),"")</f>
        <v/>
      </c>
      <c r="I14" s="88" t="str">
        <f>IFERROR(VLOOKUP($O14,Data!$D$2:$O$14004,9,FALSE),"")</f>
        <v/>
      </c>
      <c r="J14" s="88" t="str">
        <f>IFERROR(VLOOKUP($O14,Data!$D$2:$O$14004,10,FALSE),"")</f>
        <v/>
      </c>
      <c r="K14" s="89" t="str">
        <f>IFERROR(VLOOKUP($O14,Data!$D$2:$O$14004,11,FALSE),"")</f>
        <v/>
      </c>
      <c r="L14" s="88" t="str">
        <f>IFERROR(VLOOKUP($O14,Data!$D$2:$O$14004,12,FALSE),"")</f>
        <v/>
      </c>
      <c r="M14" s="88" t="str">
        <f>IFERROR(VLOOKUP($O14,Data!$D$2:$P$14004,13,FALSE),"")</f>
        <v/>
      </c>
      <c r="O14" t="str">
        <f>CONCATENATE($C$3,4)</f>
        <v>Select Golfer or Enter Golfer Name4</v>
      </c>
    </row>
    <row r="15" spans="1:18" ht="12" customHeight="1" x14ac:dyDescent="0.25">
      <c r="A15" s="90"/>
      <c r="B15" s="86" t="str">
        <f>IFERROR(VLOOKUP($O15,Data!$D$2:$O$14004,2,FALSE),"")</f>
        <v/>
      </c>
      <c r="C15" s="87" t="str">
        <f>IFERROR(VLOOKUP($O15,Data!$D$2:$O$14004,3,FALSE),"")</f>
        <v/>
      </c>
      <c r="D15" s="88" t="str">
        <f>IFERROR(VLOOKUP($O15,Data!$D$2:$O$14004,4,FALSE),"")</f>
        <v/>
      </c>
      <c r="E15" s="88" t="str">
        <f>IFERROR(VLOOKUP($O15,Data!$D$2:$O$14004,5,FALSE),"")</f>
        <v/>
      </c>
      <c r="F15" s="88" t="str">
        <f>IFERROR(VLOOKUP($O15,Data!$D$2:$O$14004,6,FALSE),"")</f>
        <v/>
      </c>
      <c r="G15" s="87" t="str">
        <f>IFERROR(VLOOKUP($O15,Data!$D$2:$O$14004,7,FALSE),"")</f>
        <v/>
      </c>
      <c r="H15" s="88" t="str">
        <f>IFERROR(VLOOKUP($O15,Data!$D$2:$O$14004,8,FALSE),"")</f>
        <v/>
      </c>
      <c r="I15" s="88" t="str">
        <f>IFERROR(VLOOKUP($O15,Data!$D$2:$O$14004,9,FALSE),"")</f>
        <v/>
      </c>
      <c r="J15" s="88" t="str">
        <f>IFERROR(VLOOKUP($O15,Data!$D$2:$O$14004,10,FALSE),"")</f>
        <v/>
      </c>
      <c r="K15" s="89" t="str">
        <f>IFERROR(VLOOKUP($O15,Data!$D$2:$O$14004,11,FALSE),"")</f>
        <v/>
      </c>
      <c r="L15" s="88" t="str">
        <f>IFERROR(VLOOKUP($O15,Data!$D$2:$O$14004,12,FALSE),"")</f>
        <v/>
      </c>
      <c r="M15" s="88" t="str">
        <f>IFERROR(VLOOKUP($O15,Data!$D$2:$P$14004,13,FALSE),"")</f>
        <v/>
      </c>
      <c r="O15" t="str">
        <f>CONCATENATE($C$3,5)</f>
        <v>Select Golfer or Enter Golfer Name5</v>
      </c>
    </row>
    <row r="16" spans="1:18" ht="12" customHeight="1" x14ac:dyDescent="0.25">
      <c r="A16" s="90" t="s">
        <v>19</v>
      </c>
      <c r="B16" s="86" t="str">
        <f>IFERROR(VLOOKUP($O16,Data!$D$2:$O$14004,2,FALSE),"")</f>
        <v/>
      </c>
      <c r="C16" s="87" t="str">
        <f>IFERROR(VLOOKUP($O16,Data!$D$2:$O$14004,3,FALSE),"")</f>
        <v/>
      </c>
      <c r="D16" s="88" t="str">
        <f>IFERROR(VLOOKUP($O16,Data!$D$2:$O$14004,4,FALSE),"")</f>
        <v/>
      </c>
      <c r="E16" s="88" t="str">
        <f>IFERROR(VLOOKUP($O16,Data!$D$2:$O$14004,5,FALSE),"")</f>
        <v/>
      </c>
      <c r="F16" s="88" t="str">
        <f>IFERROR(VLOOKUP($O16,Data!$D$2:$O$14004,6,FALSE),"")</f>
        <v/>
      </c>
      <c r="G16" s="87" t="str">
        <f>IFERROR(VLOOKUP($O16,Data!$D$2:$O$14004,7,FALSE),"")</f>
        <v/>
      </c>
      <c r="H16" s="88" t="str">
        <f>IFERROR(VLOOKUP($O16,Data!$D$2:$O$14004,8,FALSE),"")</f>
        <v/>
      </c>
      <c r="I16" s="88" t="str">
        <f>IFERROR(VLOOKUP($O16,Data!$D$2:$O$14004,9,FALSE),"")</f>
        <v/>
      </c>
      <c r="J16" s="88" t="str">
        <f>IFERROR(VLOOKUP($O16,Data!$D$2:$O$14004,10,FALSE),"")</f>
        <v/>
      </c>
      <c r="K16" s="89" t="str">
        <f>IFERROR(VLOOKUP($O16,Data!$D$2:$O$14004,11,FALSE),"")</f>
        <v/>
      </c>
      <c r="L16" s="88" t="str">
        <f>IFERROR(VLOOKUP($O16,Data!$D$2:$O$14004,12,FALSE),"")</f>
        <v/>
      </c>
      <c r="M16" s="88" t="str">
        <f>IFERROR(VLOOKUP($O16,Data!$D$2:$P$14004,13,FALSE),"")</f>
        <v/>
      </c>
      <c r="O16" t="str">
        <f>CONCATENATE($C$3,6)</f>
        <v>Select Golfer or Enter Golfer Name6</v>
      </c>
    </row>
    <row r="17" spans="1:15" ht="12" customHeight="1" x14ac:dyDescent="0.25">
      <c r="A17" s="90" t="s">
        <v>19</v>
      </c>
      <c r="B17" s="86" t="str">
        <f>IFERROR(VLOOKUP($O17,Data!$D$2:$O$14004,2,FALSE),"")</f>
        <v/>
      </c>
      <c r="C17" s="87" t="str">
        <f>IFERROR(VLOOKUP($O17,Data!$D$2:$O$14004,3,FALSE),"")</f>
        <v/>
      </c>
      <c r="D17" s="88" t="str">
        <f>IFERROR(VLOOKUP($O17,Data!$D$2:$O$14004,4,FALSE),"")</f>
        <v/>
      </c>
      <c r="E17" s="88" t="str">
        <f>IFERROR(VLOOKUP($O17,Data!$D$2:$O$14004,5,FALSE),"")</f>
        <v/>
      </c>
      <c r="F17" s="88" t="str">
        <f>IFERROR(VLOOKUP($O17,Data!$D$2:$O$14004,6,FALSE),"")</f>
        <v/>
      </c>
      <c r="G17" s="87" t="str">
        <f>IFERROR(VLOOKUP($O17,Data!$D$2:$O$14004,7,FALSE),"")</f>
        <v/>
      </c>
      <c r="H17" s="88" t="str">
        <f>IFERROR(VLOOKUP($O17,Data!$D$2:$O$14004,8,FALSE),"")</f>
        <v/>
      </c>
      <c r="I17" s="88" t="str">
        <f>IFERROR(VLOOKUP($O17,Data!$D$2:$O$14004,9,FALSE),"")</f>
        <v/>
      </c>
      <c r="J17" s="88" t="str">
        <f>IFERROR(VLOOKUP($O17,Data!$D$2:$O$14004,10,FALSE),"")</f>
        <v/>
      </c>
      <c r="K17" s="89" t="str">
        <f>IFERROR(VLOOKUP($O17,Data!$D$2:$O$14004,11,FALSE),"")</f>
        <v/>
      </c>
      <c r="L17" s="88" t="str">
        <f>IFERROR(VLOOKUP($O17,Data!$D$2:$O$14004,12,FALSE),"")</f>
        <v/>
      </c>
      <c r="M17" s="88" t="str">
        <f>IFERROR(VLOOKUP($O17,Data!$D$2:$P$14004,13,FALSE),"")</f>
        <v/>
      </c>
      <c r="O17" t="str">
        <f>CONCATENATE($C$3,7)</f>
        <v>Select Golfer or Enter Golfer Name7</v>
      </c>
    </row>
    <row r="18" spans="1:15" ht="12" customHeight="1" x14ac:dyDescent="0.25">
      <c r="A18" s="90" t="s">
        <v>19</v>
      </c>
      <c r="B18" s="86" t="str">
        <f>IFERROR(VLOOKUP($O18,Data!$D$2:$O$14004,2,FALSE),"")</f>
        <v/>
      </c>
      <c r="C18" s="87" t="str">
        <f>IFERROR(VLOOKUP($O18,Data!$D$2:$O$14004,3,FALSE),"")</f>
        <v/>
      </c>
      <c r="D18" s="88" t="str">
        <f>IFERROR(VLOOKUP($O18,Data!$D$2:$O$14004,4,FALSE),"")</f>
        <v/>
      </c>
      <c r="E18" s="88" t="str">
        <f>IFERROR(VLOOKUP($O18,Data!$D$2:$O$14004,5,FALSE),"")</f>
        <v/>
      </c>
      <c r="F18" s="88" t="str">
        <f>IFERROR(VLOOKUP($O18,Data!$D$2:$O$14004,6,FALSE),"")</f>
        <v/>
      </c>
      <c r="G18" s="87" t="str">
        <f>IFERROR(VLOOKUP($O18,Data!$D$2:$O$14004,7,FALSE),"")</f>
        <v/>
      </c>
      <c r="H18" s="88" t="str">
        <f>IFERROR(VLOOKUP($O18,Data!$D$2:$O$14004,8,FALSE),"")</f>
        <v/>
      </c>
      <c r="I18" s="88" t="str">
        <f>IFERROR(VLOOKUP($O18,Data!$D$2:$O$14004,9,FALSE),"")</f>
        <v/>
      </c>
      <c r="J18" s="88" t="str">
        <f>IFERROR(VLOOKUP($O18,Data!$D$2:$O$14004,10,FALSE),"")</f>
        <v/>
      </c>
      <c r="K18" s="89" t="str">
        <f>IFERROR(VLOOKUP($O18,Data!$D$2:$O$14004,11,FALSE),"")</f>
        <v/>
      </c>
      <c r="L18" s="88" t="str">
        <f>IFERROR(VLOOKUP($O18,Data!$D$2:$O$14004,12,FALSE),"")</f>
        <v/>
      </c>
      <c r="M18" s="88" t="str">
        <f>IFERROR(VLOOKUP($O18,Data!$D$2:$P$14004,13,FALSE),"")</f>
        <v/>
      </c>
      <c r="O18" t="str">
        <f>CONCATENATE($C$3,8)</f>
        <v>Select Golfer or Enter Golfer Name8</v>
      </c>
    </row>
    <row r="19" spans="1:15" ht="12" customHeight="1" x14ac:dyDescent="0.25">
      <c r="A19" s="90" t="s">
        <v>19</v>
      </c>
      <c r="B19" s="86" t="str">
        <f>IFERROR(VLOOKUP($O19,Data!$D$2:$O$14004,2,FALSE),"")</f>
        <v/>
      </c>
      <c r="C19" s="87" t="str">
        <f>IFERROR(VLOOKUP($O19,Data!$D$2:$O$14004,3,FALSE),"")</f>
        <v/>
      </c>
      <c r="D19" s="88" t="str">
        <f>IFERROR(VLOOKUP($O19,Data!$D$2:$O$14004,4,FALSE),"")</f>
        <v/>
      </c>
      <c r="E19" s="88" t="str">
        <f>IFERROR(VLOOKUP($O19,Data!$D$2:$O$14004,5,FALSE),"")</f>
        <v/>
      </c>
      <c r="F19" s="88" t="str">
        <f>IFERROR(VLOOKUP($O19,Data!$D$2:$O$14004,6,FALSE),"")</f>
        <v/>
      </c>
      <c r="G19" s="87" t="str">
        <f>IFERROR(VLOOKUP($O19,Data!$D$2:$O$14004,7,FALSE),"")</f>
        <v/>
      </c>
      <c r="H19" s="88" t="str">
        <f>IFERROR(VLOOKUP($O19,Data!$D$2:$O$14004,8,FALSE),"")</f>
        <v/>
      </c>
      <c r="I19" s="88" t="str">
        <f>IFERROR(VLOOKUP($O19,Data!$D$2:$O$14004,9,FALSE),"")</f>
        <v/>
      </c>
      <c r="J19" s="88" t="str">
        <f>IFERROR(VLOOKUP($O19,Data!$D$2:$O$14004,10,FALSE),"")</f>
        <v/>
      </c>
      <c r="K19" s="89" t="str">
        <f>IFERROR(VLOOKUP($O19,Data!$D$2:$O$14004,11,FALSE),"")</f>
        <v/>
      </c>
      <c r="L19" s="88" t="str">
        <f>IFERROR(VLOOKUP($O19,Data!$D$2:$O$14004,12,FALSE),"")</f>
        <v/>
      </c>
      <c r="M19" s="88" t="str">
        <f>IFERROR(VLOOKUP($O19,Data!$D$2:$P$14004,13,FALSE),"")</f>
        <v/>
      </c>
      <c r="O19" t="str">
        <f>CONCATENATE($C$3,9)</f>
        <v>Select Golfer or Enter Golfer Name9</v>
      </c>
    </row>
    <row r="20" spans="1:15" ht="12" customHeight="1" x14ac:dyDescent="0.25">
      <c r="A20" s="90" t="s">
        <v>19</v>
      </c>
      <c r="B20" s="86" t="str">
        <f>IFERROR(VLOOKUP($O20,Data!$D$2:$O$14004,2,FALSE),"")</f>
        <v/>
      </c>
      <c r="C20" s="87" t="str">
        <f>IFERROR(VLOOKUP($O20,Data!$D$2:$O$14004,3,FALSE),"")</f>
        <v/>
      </c>
      <c r="D20" s="88" t="str">
        <f>IFERROR(VLOOKUP($O20,Data!$D$2:$O$14004,4,FALSE),"")</f>
        <v/>
      </c>
      <c r="E20" s="88" t="str">
        <f>IFERROR(VLOOKUP($O20,Data!$D$2:$O$14004,5,FALSE),"")</f>
        <v/>
      </c>
      <c r="F20" s="88" t="str">
        <f>IFERROR(VLOOKUP($O20,Data!$D$2:$O$14004,6,FALSE),"")</f>
        <v/>
      </c>
      <c r="G20" s="87" t="str">
        <f>IFERROR(VLOOKUP($O20,Data!$D$2:$O$14004,7,FALSE),"")</f>
        <v/>
      </c>
      <c r="H20" s="88" t="str">
        <f>IFERROR(VLOOKUP($O20,Data!$D$2:$O$14004,8,FALSE),"")</f>
        <v/>
      </c>
      <c r="I20" s="88" t="str">
        <f>IFERROR(VLOOKUP($O20,Data!$D$2:$O$14004,9,FALSE),"")</f>
        <v/>
      </c>
      <c r="J20" s="88" t="str">
        <f>IFERROR(VLOOKUP($O20,Data!$D$2:$O$14004,10,FALSE),"")</f>
        <v/>
      </c>
      <c r="K20" s="89" t="str">
        <f>IFERROR(VLOOKUP($O20,Data!$D$2:$O$14004,11,FALSE),"")</f>
        <v/>
      </c>
      <c r="L20" s="88" t="str">
        <f>IFERROR(VLOOKUP($O20,Data!$D$2:$O$14004,12,FALSE),"")</f>
        <v/>
      </c>
      <c r="M20" s="88" t="str">
        <f>IFERROR(VLOOKUP($O20,Data!$D$2:$P$14004,13,FALSE),"")</f>
        <v/>
      </c>
      <c r="O20" t="str">
        <f>CONCATENATE($C$3,10)</f>
        <v>Select Golfer or Enter Golfer Name10</v>
      </c>
    </row>
    <row r="21" spans="1:15" ht="12" customHeight="1" x14ac:dyDescent="0.25">
      <c r="A21" s="90" t="s">
        <v>19</v>
      </c>
      <c r="B21" s="86" t="str">
        <f>IFERROR(VLOOKUP($O21,Data!$D$2:$O$14004,2,FALSE),"")</f>
        <v/>
      </c>
      <c r="C21" s="87" t="str">
        <f>IFERROR(VLOOKUP($O21,Data!$D$2:$O$14004,3,FALSE),"")</f>
        <v/>
      </c>
      <c r="D21" s="88" t="str">
        <f>IFERROR(VLOOKUP($O21,Data!$D$2:$O$14004,4,FALSE),"")</f>
        <v/>
      </c>
      <c r="E21" s="88" t="str">
        <f>IFERROR(VLOOKUP($O21,Data!$D$2:$O$14004,5,FALSE),"")</f>
        <v/>
      </c>
      <c r="F21" s="88" t="str">
        <f>IFERROR(VLOOKUP($O21,Data!$D$2:$O$14004,6,FALSE),"")</f>
        <v/>
      </c>
      <c r="G21" s="87" t="str">
        <f>IFERROR(VLOOKUP($O21,Data!$D$2:$O$14004,7,FALSE),"")</f>
        <v/>
      </c>
      <c r="H21" s="88" t="str">
        <f>IFERROR(VLOOKUP($O21,Data!$D$2:$O$14004,8,FALSE),"")</f>
        <v/>
      </c>
      <c r="I21" s="88" t="str">
        <f>IFERROR(VLOOKUP($O21,Data!$D$2:$O$14004,9,FALSE),"")</f>
        <v/>
      </c>
      <c r="J21" s="88" t="str">
        <f>IFERROR(VLOOKUP($O21,Data!$D$2:$O$14004,10,FALSE),"")</f>
        <v/>
      </c>
      <c r="K21" s="89" t="str">
        <f>IFERROR(VLOOKUP($O21,Data!$D$2:$O$14004,11,FALSE),"")</f>
        <v/>
      </c>
      <c r="L21" s="88" t="str">
        <f>IFERROR(VLOOKUP($O21,Data!$D$2:$O$14004,12,FALSE),"")</f>
        <v/>
      </c>
      <c r="M21" s="88" t="str">
        <f>IFERROR(VLOOKUP($O21,Data!$D$2:$P$14004,13,FALSE),"")</f>
        <v/>
      </c>
      <c r="O21" t="str">
        <f>CONCATENATE($C$3,11)</f>
        <v>Select Golfer or Enter Golfer Name11</v>
      </c>
    </row>
    <row r="22" spans="1:15" ht="12" customHeight="1" x14ac:dyDescent="0.25">
      <c r="A22" s="90" t="s">
        <v>19</v>
      </c>
      <c r="B22" s="86" t="str">
        <f>IFERROR(VLOOKUP($O22,Data!$D$2:$O$14004,2,FALSE),"")</f>
        <v/>
      </c>
      <c r="C22" s="87" t="str">
        <f>IFERROR(VLOOKUP($O22,Data!$D$2:$O$14004,3,FALSE),"")</f>
        <v/>
      </c>
      <c r="D22" s="88" t="str">
        <f>IFERROR(VLOOKUP($O22,Data!$D$2:$O$14004,4,FALSE),"")</f>
        <v/>
      </c>
      <c r="E22" s="88" t="str">
        <f>IFERROR(VLOOKUP($O22,Data!$D$2:$O$14004,5,FALSE),"")</f>
        <v/>
      </c>
      <c r="F22" s="88" t="str">
        <f>IFERROR(VLOOKUP($O22,Data!$D$2:$O$14004,6,FALSE),"")</f>
        <v/>
      </c>
      <c r="G22" s="87" t="str">
        <f>IFERROR(VLOOKUP($O22,Data!$D$2:$O$14004,7,FALSE),"")</f>
        <v/>
      </c>
      <c r="H22" s="88" t="str">
        <f>IFERROR(VLOOKUP($O22,Data!$D$2:$O$14004,8,FALSE),"")</f>
        <v/>
      </c>
      <c r="I22" s="88" t="str">
        <f>IFERROR(VLOOKUP($O22,Data!$D$2:$O$14004,9,FALSE),"")</f>
        <v/>
      </c>
      <c r="J22" s="88" t="str">
        <f>IFERROR(VLOOKUP($O22,Data!$D$2:$O$14004,10,FALSE),"")</f>
        <v/>
      </c>
      <c r="K22" s="89" t="str">
        <f>IFERROR(VLOOKUP($O22,Data!$D$2:$O$14004,11,FALSE),"")</f>
        <v/>
      </c>
      <c r="L22" s="88" t="str">
        <f>IFERROR(VLOOKUP($O22,Data!$D$2:$O$14004,12,FALSE),"")</f>
        <v/>
      </c>
      <c r="M22" s="88" t="str">
        <f>IFERROR(VLOOKUP($O22,Data!$D$2:$P$14004,13,FALSE),"")</f>
        <v/>
      </c>
      <c r="O22" t="str">
        <f>CONCATENATE($C$3,12)</f>
        <v>Select Golfer or Enter Golfer Name12</v>
      </c>
    </row>
    <row r="23" spans="1:15" ht="12" customHeight="1" x14ac:dyDescent="0.25">
      <c r="A23" s="90" t="s">
        <v>19</v>
      </c>
      <c r="B23" s="86" t="str">
        <f>IFERROR(VLOOKUP($O23,Data!$D$2:$O$14004,2,FALSE),"")</f>
        <v/>
      </c>
      <c r="C23" s="87" t="str">
        <f>IFERROR(VLOOKUP($O23,Data!$D$2:$O$14004,3,FALSE),"")</f>
        <v/>
      </c>
      <c r="D23" s="88" t="str">
        <f>IFERROR(VLOOKUP($O23,Data!$D$2:$O$14004,4,FALSE),"")</f>
        <v/>
      </c>
      <c r="E23" s="88" t="str">
        <f>IFERROR(VLOOKUP($O23,Data!$D$2:$O$14004,5,FALSE),"")</f>
        <v/>
      </c>
      <c r="F23" s="88" t="str">
        <f>IFERROR(VLOOKUP($O23,Data!$D$2:$O$14004,6,FALSE),"")</f>
        <v/>
      </c>
      <c r="G23" s="87" t="str">
        <f>IFERROR(VLOOKUP($O23,Data!$D$2:$O$14004,7,FALSE),"")</f>
        <v/>
      </c>
      <c r="H23" s="88" t="str">
        <f>IFERROR(VLOOKUP($O23,Data!$D$2:$O$14004,8,FALSE),"")</f>
        <v/>
      </c>
      <c r="I23" s="88" t="str">
        <f>IFERROR(VLOOKUP($O23,Data!$D$2:$O$14004,9,FALSE),"")</f>
        <v/>
      </c>
      <c r="J23" s="88" t="str">
        <f>IFERROR(VLOOKUP($O23,Data!$D$2:$O$14004,10,FALSE),"")</f>
        <v/>
      </c>
      <c r="K23" s="89" t="str">
        <f>IFERROR(VLOOKUP($O23,Data!$D$2:$O$14004,11,FALSE),"")</f>
        <v/>
      </c>
      <c r="L23" s="88" t="str">
        <f>IFERROR(VLOOKUP($O23,Data!$D$2:$O$14004,12,FALSE),"")</f>
        <v/>
      </c>
      <c r="M23" s="88" t="str">
        <f>IFERROR(VLOOKUP($O23,Data!$D$2:$P$14004,13,FALSE),"")</f>
        <v/>
      </c>
      <c r="O23" t="str">
        <f>CONCATENATE($C$3,13)</f>
        <v>Select Golfer or Enter Golfer Name13</v>
      </c>
    </row>
    <row r="24" spans="1:15" ht="12" customHeight="1" x14ac:dyDescent="0.25">
      <c r="A24" s="90" t="s">
        <v>19</v>
      </c>
      <c r="B24" s="86" t="str">
        <f>IFERROR(VLOOKUP($O24,Data!$D$2:$O$14004,2,FALSE),"")</f>
        <v/>
      </c>
      <c r="C24" s="87" t="str">
        <f>IFERROR(VLOOKUP($O24,Data!$D$2:$O$14004,3,FALSE),"")</f>
        <v/>
      </c>
      <c r="D24" s="88" t="str">
        <f>IFERROR(VLOOKUP($O24,Data!$D$2:$O$14004,4,FALSE),"")</f>
        <v/>
      </c>
      <c r="E24" s="88" t="str">
        <f>IFERROR(VLOOKUP($O24,Data!$D$2:$O$14004,5,FALSE),"")</f>
        <v/>
      </c>
      <c r="F24" s="88" t="str">
        <f>IFERROR(VLOOKUP($O24,Data!$D$2:$O$14004,6,FALSE),"")</f>
        <v/>
      </c>
      <c r="G24" s="87" t="str">
        <f>IFERROR(VLOOKUP($O24,Data!$D$2:$O$14004,7,FALSE),"")</f>
        <v/>
      </c>
      <c r="H24" s="88" t="str">
        <f>IFERROR(VLOOKUP($O24,Data!$D$2:$O$14004,8,FALSE),"")</f>
        <v/>
      </c>
      <c r="I24" s="88" t="str">
        <f>IFERROR(VLOOKUP($O24,Data!$D$2:$O$14004,9,FALSE),"")</f>
        <v/>
      </c>
      <c r="J24" s="88" t="str">
        <f>IFERROR(VLOOKUP($O24,Data!$D$2:$O$14004,10,FALSE),"")</f>
        <v/>
      </c>
      <c r="K24" s="89" t="str">
        <f>IFERROR(VLOOKUP($O24,Data!$D$2:$O$14004,11,FALSE),"")</f>
        <v/>
      </c>
      <c r="L24" s="88" t="str">
        <f>IFERROR(VLOOKUP($O24,Data!$D$2:$O$14004,12,FALSE),"")</f>
        <v/>
      </c>
      <c r="M24" s="88" t="str">
        <f>IFERROR(VLOOKUP($O24,Data!$D$2:$P$14004,13,FALSE),"")</f>
        <v/>
      </c>
      <c r="O24" t="str">
        <f>CONCATENATE($C$3,14)</f>
        <v>Select Golfer or Enter Golfer Name14</v>
      </c>
    </row>
    <row r="25" spans="1:15" ht="12" customHeight="1" x14ac:dyDescent="0.25">
      <c r="A25" s="90" t="s">
        <v>19</v>
      </c>
      <c r="B25" s="86" t="str">
        <f>IFERROR(VLOOKUP($O25,Data!$D$2:$O$14004,2,FALSE),"")</f>
        <v/>
      </c>
      <c r="C25" s="87" t="str">
        <f>IFERROR(VLOOKUP($O25,Data!$D$2:$O$14004,3,FALSE),"")</f>
        <v/>
      </c>
      <c r="D25" s="88" t="str">
        <f>IFERROR(VLOOKUP($O25,Data!$D$2:$O$14004,4,FALSE),"")</f>
        <v/>
      </c>
      <c r="E25" s="88" t="str">
        <f>IFERROR(VLOOKUP($O25,Data!$D$2:$O$14004,5,FALSE),"")</f>
        <v/>
      </c>
      <c r="F25" s="88" t="str">
        <f>IFERROR(VLOOKUP($O25,Data!$D$2:$O$14004,6,FALSE),"")</f>
        <v/>
      </c>
      <c r="G25" s="87" t="str">
        <f>IFERROR(VLOOKUP($O25,Data!$D$2:$O$14004,7,FALSE),"")</f>
        <v/>
      </c>
      <c r="H25" s="88" t="str">
        <f>IFERROR(VLOOKUP($O25,Data!$D$2:$O$14004,8,FALSE),"")</f>
        <v/>
      </c>
      <c r="I25" s="88" t="str">
        <f>IFERROR(VLOOKUP($O25,Data!$D$2:$O$14004,9,FALSE),"")</f>
        <v/>
      </c>
      <c r="J25" s="88" t="str">
        <f>IFERROR(VLOOKUP($O25,Data!$D$2:$O$14004,10,FALSE),"")</f>
        <v/>
      </c>
      <c r="K25" s="89" t="str">
        <f>IFERROR(VLOOKUP($O25,Data!$D$2:$O$14004,11,FALSE),"")</f>
        <v/>
      </c>
      <c r="L25" s="88" t="str">
        <f>IFERROR(VLOOKUP($O25,Data!$D$2:$O$14004,12,FALSE),"")</f>
        <v/>
      </c>
      <c r="M25" s="88" t="str">
        <f>IFERROR(VLOOKUP($O25,Data!$D$2:$P$14004,13,FALSE),"")</f>
        <v/>
      </c>
      <c r="O25" t="str">
        <f>CONCATENATE($C$3,15)</f>
        <v>Select Golfer or Enter Golfer Name15</v>
      </c>
    </row>
    <row r="26" spans="1:15" ht="12" customHeight="1" x14ac:dyDescent="0.25">
      <c r="A26" s="90" t="s">
        <v>19</v>
      </c>
      <c r="B26" s="86" t="str">
        <f>IFERROR(VLOOKUP($O26,Data!$D$2:$O$14004,2,FALSE),"")</f>
        <v/>
      </c>
      <c r="C26" s="87" t="str">
        <f>IFERROR(VLOOKUP($O26,Data!$D$2:$O$14004,3,FALSE),"")</f>
        <v/>
      </c>
      <c r="D26" s="88" t="str">
        <f>IFERROR(VLOOKUP($O26,Data!$D$2:$O$14004,4,FALSE),"")</f>
        <v/>
      </c>
      <c r="E26" s="88" t="str">
        <f>IFERROR(VLOOKUP($O26,Data!$D$2:$O$14004,5,FALSE),"")</f>
        <v/>
      </c>
      <c r="F26" s="88" t="str">
        <f>IFERROR(VLOOKUP($O26,Data!$D$2:$O$14004,6,FALSE),"")</f>
        <v/>
      </c>
      <c r="G26" s="87" t="str">
        <f>IFERROR(VLOOKUP($O26,Data!$D$2:$O$14004,7,FALSE),"")</f>
        <v/>
      </c>
      <c r="H26" s="88" t="str">
        <f>IFERROR(VLOOKUP($O26,Data!$D$2:$O$14004,8,FALSE),"")</f>
        <v/>
      </c>
      <c r="I26" s="88" t="str">
        <f>IFERROR(VLOOKUP($O26,Data!$D$2:$O$14004,9,FALSE),"")</f>
        <v/>
      </c>
      <c r="J26" s="88" t="str">
        <f>IFERROR(VLOOKUP($O26,Data!$D$2:$O$14004,10,FALSE),"")</f>
        <v/>
      </c>
      <c r="K26" s="89" t="str">
        <f>IFERROR(VLOOKUP($O26,Data!$D$2:$O$14004,11,FALSE),"")</f>
        <v/>
      </c>
      <c r="L26" s="88" t="str">
        <f>IFERROR(VLOOKUP($O26,Data!$D$2:$O$14004,12,FALSE),"")</f>
        <v/>
      </c>
      <c r="M26" s="88" t="str">
        <f>IFERROR(VLOOKUP($O26,Data!$D$2:$P$14004,13,FALSE),"")</f>
        <v/>
      </c>
      <c r="O26" t="str">
        <f>CONCATENATE($C$3,16)</f>
        <v>Select Golfer or Enter Golfer Name16</v>
      </c>
    </row>
    <row r="27" spans="1:15" ht="12" customHeight="1" x14ac:dyDescent="0.25">
      <c r="A27" s="91"/>
      <c r="B27" s="86" t="str">
        <f>IFERROR(VLOOKUP($O27,Data!$D$2:$O$14004,2,FALSE),"")</f>
        <v/>
      </c>
      <c r="C27" s="87" t="str">
        <f>IFERROR(VLOOKUP($O27,Data!$D$2:$O$14004,3,FALSE),"")</f>
        <v/>
      </c>
      <c r="D27" s="88" t="str">
        <f>IFERROR(VLOOKUP($O27,Data!$D$2:$O$14004,4,FALSE),"")</f>
        <v/>
      </c>
      <c r="E27" s="88" t="str">
        <f>IFERROR(VLOOKUP($O27,Data!$D$2:$O$14004,5,FALSE),"")</f>
        <v/>
      </c>
      <c r="F27" s="88" t="str">
        <f>IFERROR(VLOOKUP($O27,Data!$D$2:$O$14004,6,FALSE),"")</f>
        <v/>
      </c>
      <c r="G27" s="87" t="str">
        <f>IFERROR(VLOOKUP($O27,Data!$D$2:$O$14004,7,FALSE),"")</f>
        <v/>
      </c>
      <c r="H27" s="88" t="str">
        <f>IFERROR(VLOOKUP($O27,Data!$D$2:$O$14004,8,FALSE),"")</f>
        <v/>
      </c>
      <c r="I27" s="88" t="str">
        <f>IFERROR(VLOOKUP($O27,Data!$D$2:$O$14004,9,FALSE),"")</f>
        <v/>
      </c>
      <c r="J27" s="88" t="str">
        <f>IFERROR(VLOOKUP($O27,Data!$D$2:$O$14004,10,FALSE),"")</f>
        <v/>
      </c>
      <c r="K27" s="89" t="str">
        <f>IFERROR(VLOOKUP($O27,Data!$D$2:$O$14004,11,FALSE),"")</f>
        <v/>
      </c>
      <c r="L27" s="88" t="str">
        <f>IFERROR(VLOOKUP($O27,Data!$D$2:$O$14004,12,FALSE),"")</f>
        <v/>
      </c>
      <c r="M27" s="88" t="str">
        <f>IFERROR(VLOOKUP($O27,Data!$D$2:$P$14004,13,FALSE),"")</f>
        <v/>
      </c>
      <c r="O27" t="str">
        <f>CONCATENATE($C$3,17)</f>
        <v>Select Golfer or Enter Golfer Name17</v>
      </c>
    </row>
    <row r="28" spans="1:15" ht="12" customHeight="1" x14ac:dyDescent="0.25">
      <c r="A28" s="91"/>
      <c r="B28" s="86" t="str">
        <f>IFERROR(VLOOKUP($O28,Data!$D$2:$O$14004,2,FALSE),"")</f>
        <v/>
      </c>
      <c r="C28" s="87" t="str">
        <f>IFERROR(VLOOKUP($O28,Data!$D$2:$O$14004,3,FALSE),"")</f>
        <v/>
      </c>
      <c r="D28" s="88" t="str">
        <f>IFERROR(VLOOKUP($O28,Data!$D$2:$O$14004,4,FALSE),"")</f>
        <v/>
      </c>
      <c r="E28" s="88" t="str">
        <f>IFERROR(VLOOKUP($O28,Data!$D$2:$O$14004,5,FALSE),"")</f>
        <v/>
      </c>
      <c r="F28" s="88" t="str">
        <f>IFERROR(VLOOKUP($O28,Data!$D$2:$O$14004,6,FALSE),"")</f>
        <v/>
      </c>
      <c r="G28" s="87" t="str">
        <f>IFERROR(VLOOKUP($O28,Data!$D$2:$O$14004,7,FALSE),"")</f>
        <v/>
      </c>
      <c r="H28" s="88" t="str">
        <f>IFERROR(VLOOKUP($O28,Data!$D$2:$O$14004,8,FALSE),"")</f>
        <v/>
      </c>
      <c r="I28" s="88" t="str">
        <f>IFERROR(VLOOKUP($O28,Data!$D$2:$O$14004,9,FALSE),"")</f>
        <v/>
      </c>
      <c r="J28" s="88" t="str">
        <f>IFERROR(VLOOKUP($O28,Data!$D$2:$O$14004,10,FALSE),"")</f>
        <v/>
      </c>
      <c r="K28" s="89" t="str">
        <f>IFERROR(VLOOKUP($O28,Data!$D$2:$O$14004,11,FALSE),"")</f>
        <v/>
      </c>
      <c r="L28" s="88" t="str">
        <f>IFERROR(VLOOKUP($O28,Data!$D$2:$O$14004,12,FALSE),"")</f>
        <v/>
      </c>
      <c r="M28" s="88" t="str">
        <f>IFERROR(VLOOKUP($O28,Data!$D$2:$P$14004,13,FALSE),"")</f>
        <v/>
      </c>
      <c r="O28" t="str">
        <f>CONCATENATE($C$3,18)</f>
        <v>Select Golfer or Enter Golfer Name18</v>
      </c>
    </row>
    <row r="29" spans="1:15" ht="12" customHeight="1" x14ac:dyDescent="0.25">
      <c r="A29" s="91"/>
      <c r="B29" s="86" t="str">
        <f>IFERROR(VLOOKUP($O29,Data!$D$2:$O$14004,2,FALSE),"")</f>
        <v/>
      </c>
      <c r="C29" s="87" t="str">
        <f>IFERROR(VLOOKUP($O29,Data!$D$2:$O$14004,3,FALSE),"")</f>
        <v/>
      </c>
      <c r="D29" s="88" t="str">
        <f>IFERROR(VLOOKUP($O29,Data!$D$2:$O$14004,4,FALSE),"")</f>
        <v/>
      </c>
      <c r="E29" s="88" t="str">
        <f>IFERROR(VLOOKUP($O29,Data!$D$2:$O$14004,5,FALSE),"")</f>
        <v/>
      </c>
      <c r="F29" s="88" t="str">
        <f>IFERROR(VLOOKUP($O29,Data!$D$2:$O$14004,6,FALSE),"")</f>
        <v/>
      </c>
      <c r="G29" s="87" t="str">
        <f>IFERROR(VLOOKUP($O29,Data!$D$2:$O$14004,7,FALSE),"")</f>
        <v/>
      </c>
      <c r="H29" s="88" t="str">
        <f>IFERROR(VLOOKUP($O29,Data!$D$2:$O$14004,8,FALSE),"")</f>
        <v/>
      </c>
      <c r="I29" s="88" t="str">
        <f>IFERROR(VLOOKUP($O29,Data!$D$2:$O$14004,9,FALSE),"")</f>
        <v/>
      </c>
      <c r="J29" s="88" t="str">
        <f>IFERROR(VLOOKUP($O29,Data!$D$2:$O$14004,10,FALSE),"")</f>
        <v/>
      </c>
      <c r="K29" s="89" t="str">
        <f>IFERROR(VLOOKUP($O29,Data!$D$2:$O$14004,11,FALSE),"")</f>
        <v/>
      </c>
      <c r="L29" s="88" t="str">
        <f>IFERROR(VLOOKUP($O29,Data!$D$2:$O$14004,12,FALSE),"")</f>
        <v/>
      </c>
      <c r="M29" s="88" t="str">
        <f>IFERROR(VLOOKUP($O29,Data!$D$2:$P$14004,13,FALSE),"")</f>
        <v/>
      </c>
      <c r="O29" t="str">
        <f>CONCATENATE($C$3,19)</f>
        <v>Select Golfer or Enter Golfer Name19</v>
      </c>
    </row>
    <row r="30" spans="1:15" ht="12" customHeight="1" x14ac:dyDescent="0.25">
      <c r="A30" s="91"/>
      <c r="B30" s="86" t="str">
        <f>IFERROR(VLOOKUP($O30,Data!$D$2:$O$14004,2,FALSE),"")</f>
        <v/>
      </c>
      <c r="C30" s="87" t="str">
        <f>IFERROR(VLOOKUP($O30,Data!$D$2:$O$14004,3,FALSE),"")</f>
        <v/>
      </c>
      <c r="D30" s="88" t="str">
        <f>IFERROR(VLOOKUP($O30,Data!$D$2:$O$14004,4,FALSE),"")</f>
        <v/>
      </c>
      <c r="E30" s="88" t="str">
        <f>IFERROR(VLOOKUP($O30,Data!$D$2:$O$14004,5,FALSE),"")</f>
        <v/>
      </c>
      <c r="F30" s="88" t="str">
        <f>IFERROR(VLOOKUP($O30,Data!$D$2:$O$14004,6,FALSE),"")</f>
        <v/>
      </c>
      <c r="G30" s="87" t="str">
        <f>IFERROR(VLOOKUP($O30,Data!$D$2:$O$14004,7,FALSE),"")</f>
        <v/>
      </c>
      <c r="H30" s="88" t="str">
        <f>IFERROR(VLOOKUP($O30,Data!$D$2:$O$14004,8,FALSE),"")</f>
        <v/>
      </c>
      <c r="I30" s="88" t="str">
        <f>IFERROR(VLOOKUP($O30,Data!$D$2:$O$14004,9,FALSE),"")</f>
        <v/>
      </c>
      <c r="J30" s="88" t="str">
        <f>IFERROR(VLOOKUP($O30,Data!$D$2:$O$14004,10,FALSE),"")</f>
        <v/>
      </c>
      <c r="K30" s="89" t="str">
        <f>IFERROR(VLOOKUP($O30,Data!$D$2:$O$14004,11,FALSE),"")</f>
        <v/>
      </c>
      <c r="L30" s="88" t="str">
        <f>IFERROR(VLOOKUP($O30,Data!$D$2:$O$14004,12,FALSE),"")</f>
        <v/>
      </c>
      <c r="M30" s="88" t="str">
        <f>IFERROR(VLOOKUP($O30,Data!$D$2:$P$14004,13,FALSE),"")</f>
        <v/>
      </c>
      <c r="O30" t="str">
        <f>CONCATENATE($C$3,20)</f>
        <v>Select Golfer or Enter Golfer Name20</v>
      </c>
    </row>
    <row r="31" spans="1:15" ht="12" customHeight="1" x14ac:dyDescent="0.25">
      <c r="A31" s="91" t="s">
        <v>19</v>
      </c>
      <c r="B31" s="86" t="str">
        <f>IFERROR(VLOOKUP($O31,Data!$D$2:$O$14004,2,FALSE),"")</f>
        <v/>
      </c>
      <c r="C31" s="87" t="str">
        <f>IFERROR(VLOOKUP($O31,Data!$D$2:$O$14004,3,FALSE),"")</f>
        <v/>
      </c>
      <c r="D31" s="88" t="str">
        <f>IFERROR(VLOOKUP($O31,Data!$D$2:$O$14004,4,FALSE),"")</f>
        <v/>
      </c>
      <c r="E31" s="88" t="str">
        <f>IFERROR(VLOOKUP($O31,Data!$D$2:$O$14004,5,FALSE),"")</f>
        <v/>
      </c>
      <c r="F31" s="88" t="str">
        <f>IFERROR(VLOOKUP($O31,Data!$D$2:$O$14004,6,FALSE),"")</f>
        <v/>
      </c>
      <c r="G31" s="87" t="str">
        <f>IFERROR(VLOOKUP($O31,Data!$D$2:$O$14004,7,FALSE),"")</f>
        <v/>
      </c>
      <c r="H31" s="88" t="str">
        <f>IFERROR(VLOOKUP($O31,Data!$D$2:$O$14004,8,FALSE),"")</f>
        <v/>
      </c>
      <c r="I31" s="88" t="str">
        <f>IFERROR(VLOOKUP($O31,Data!$D$2:$O$14004,9,FALSE),"")</f>
        <v/>
      </c>
      <c r="J31" s="88" t="str">
        <f>IFERROR(VLOOKUP($O31,Data!$D$2:$O$14004,10,FALSE),"")</f>
        <v/>
      </c>
      <c r="K31" s="89" t="str">
        <f>IFERROR(VLOOKUP($O31,Data!$D$2:$O$14004,11,FALSE),"")</f>
        <v/>
      </c>
      <c r="L31" s="88" t="str">
        <f>IFERROR(VLOOKUP($O31,Data!$D$2:$O$14004,12,FALSE),"")</f>
        <v/>
      </c>
      <c r="M31" s="88" t="str">
        <f>IFERROR(VLOOKUP($O31,Data!$D$2:$P$14004,13,FALSE),"")</f>
        <v/>
      </c>
      <c r="O31" t="str">
        <f>CONCATENATE($C$3,21)</f>
        <v>Select Golfer or Enter Golfer Name21</v>
      </c>
    </row>
    <row r="32" spans="1:15" ht="3.75" customHeight="1" thickBot="1" x14ac:dyDescent="0.3">
      <c r="A32" s="62"/>
      <c r="B32" s="16"/>
      <c r="C32" s="17"/>
      <c r="D32" s="18"/>
      <c r="E32" s="60"/>
      <c r="F32" s="61"/>
      <c r="G32" s="18"/>
      <c r="H32" s="18"/>
      <c r="I32" s="18"/>
      <c r="J32" s="18"/>
      <c r="K32" s="20"/>
      <c r="L32" s="59"/>
      <c r="M32" s="59"/>
    </row>
    <row r="33" spans="1:15" ht="15.75" customHeight="1" thickBot="1" x14ac:dyDescent="0.3">
      <c r="A33" s="138" t="s">
        <v>20</v>
      </c>
      <c r="B33" s="139"/>
      <c r="C33" s="140" t="s">
        <v>21</v>
      </c>
      <c r="D33" s="141"/>
      <c r="E33" s="143"/>
      <c r="F33" s="143"/>
      <c r="G33" s="141"/>
      <c r="H33" s="141"/>
      <c r="I33" s="141"/>
      <c r="J33" s="141"/>
      <c r="K33" s="141"/>
      <c r="L33" s="141"/>
      <c r="M33" s="142"/>
    </row>
    <row r="34" spans="1:15" ht="22.5" customHeight="1" thickBot="1" x14ac:dyDescent="0.3">
      <c r="A34" s="22"/>
      <c r="B34" s="23" t="s">
        <v>7</v>
      </c>
      <c r="C34" s="24" t="s">
        <v>8</v>
      </c>
      <c r="D34" s="25" t="s">
        <v>9</v>
      </c>
      <c r="E34" s="24" t="s">
        <v>10</v>
      </c>
      <c r="F34" s="24" t="s">
        <v>11</v>
      </c>
      <c r="G34" s="24" t="s">
        <v>12</v>
      </c>
      <c r="H34" s="25" t="s">
        <v>13</v>
      </c>
      <c r="I34" s="26" t="s">
        <v>14</v>
      </c>
      <c r="J34" s="27" t="s">
        <v>15</v>
      </c>
      <c r="K34" s="28" t="s">
        <v>19</v>
      </c>
      <c r="L34" s="28" t="s">
        <v>19</v>
      </c>
      <c r="M34" s="29" t="s">
        <v>19</v>
      </c>
    </row>
    <row r="35" spans="1:15" ht="11.25" customHeight="1" thickBot="1" x14ac:dyDescent="0.3">
      <c r="A35" s="92"/>
      <c r="B35" s="93"/>
      <c r="C35" s="94"/>
      <c r="D35" s="95"/>
      <c r="E35" s="96"/>
      <c r="F35" s="95"/>
      <c r="G35" s="97"/>
      <c r="H35" s="95"/>
      <c r="I35" s="98"/>
      <c r="J35" s="99"/>
      <c r="K35" s="30"/>
      <c r="L35" s="31"/>
      <c r="M35" s="32"/>
    </row>
    <row r="36" spans="1:15" ht="11.25" customHeight="1" x14ac:dyDescent="0.25">
      <c r="A36" s="100"/>
      <c r="B36" s="101"/>
      <c r="C36" s="97"/>
      <c r="D36" s="95"/>
      <c r="E36" s="96"/>
      <c r="F36" s="95"/>
      <c r="G36" s="97"/>
      <c r="H36" s="95"/>
      <c r="I36" s="98"/>
      <c r="J36" s="99"/>
      <c r="K36" s="30"/>
      <c r="L36" s="31"/>
      <c r="M36" s="32"/>
    </row>
    <row r="37" spans="1:15" ht="11.25" customHeight="1" x14ac:dyDescent="0.25">
      <c r="A37" s="100"/>
      <c r="B37" s="101"/>
      <c r="C37" s="97"/>
      <c r="D37" s="95"/>
      <c r="E37" s="96"/>
      <c r="F37" s="95"/>
      <c r="G37" s="97"/>
      <c r="H37" s="95"/>
      <c r="I37" s="98"/>
      <c r="J37" s="99"/>
      <c r="K37" s="30"/>
      <c r="L37" s="31"/>
      <c r="M37" s="32"/>
    </row>
    <row r="38" spans="1:15" ht="3.75" customHeight="1" thickBot="1" x14ac:dyDescent="0.3">
      <c r="A38" s="15"/>
      <c r="B38" s="33"/>
      <c r="C38" s="17"/>
      <c r="D38" s="18"/>
      <c r="E38" s="19"/>
      <c r="F38" s="18"/>
      <c r="G38" s="18"/>
      <c r="H38" s="18"/>
      <c r="I38" s="18"/>
      <c r="J38" s="18"/>
      <c r="K38" s="20"/>
      <c r="L38" s="18"/>
      <c r="M38" s="21"/>
    </row>
    <row r="39" spans="1:15" ht="15.75" customHeight="1" thickBot="1" x14ac:dyDescent="0.3">
      <c r="A39" s="138" t="s">
        <v>22</v>
      </c>
      <c r="B39" s="139"/>
      <c r="C39" s="140" t="s">
        <v>23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2"/>
    </row>
    <row r="40" spans="1:15" ht="22.5" customHeight="1" x14ac:dyDescent="0.25">
      <c r="A40" s="22"/>
      <c r="B40" s="24" t="s">
        <v>7</v>
      </c>
      <c r="C40" s="24" t="s">
        <v>8</v>
      </c>
      <c r="D40" s="25" t="s">
        <v>9</v>
      </c>
      <c r="E40" s="24" t="s">
        <v>10</v>
      </c>
      <c r="F40" s="25" t="s">
        <v>24</v>
      </c>
      <c r="G40" s="24" t="s">
        <v>12</v>
      </c>
      <c r="H40" s="25" t="s">
        <v>13</v>
      </c>
      <c r="I40" s="25" t="s">
        <v>14</v>
      </c>
      <c r="J40" s="24" t="s">
        <v>15</v>
      </c>
      <c r="K40" s="25" t="s">
        <v>16</v>
      </c>
      <c r="L40" s="24" t="s">
        <v>17</v>
      </c>
      <c r="M40" s="27" t="s">
        <v>18</v>
      </c>
    </row>
    <row r="41" spans="1:15" ht="12.75" customHeight="1" x14ac:dyDescent="0.25">
      <c r="A41" s="85"/>
      <c r="B41" s="86" t="str">
        <f>IFERROR(VLOOKUP($O41,Data!$D$2:$O$14004,2,FALSE),"")</f>
        <v/>
      </c>
      <c r="C41" s="87" t="str">
        <f>IFERROR(VLOOKUP($O41,Data!$D$2:$O$14004,3,FALSE),"")</f>
        <v/>
      </c>
      <c r="D41" s="88" t="str">
        <f>IFERROR(VLOOKUP($O41,Data!$D$2:$O$14004,4,FALSE),"")</f>
        <v/>
      </c>
      <c r="E41" s="88" t="str">
        <f>IFERROR(VLOOKUP($O41,Data!$D$2:$O$14004,5,FALSE),"")</f>
        <v/>
      </c>
      <c r="F41" s="88" t="str">
        <f>IFERROR(VLOOKUP($O41,Data!$D$2:$O$14004,6,FALSE),"")</f>
        <v/>
      </c>
      <c r="G41" s="87" t="str">
        <f>IFERROR(VLOOKUP($O41,Data!$D$2:$O$14004,7,FALSE),"")</f>
        <v/>
      </c>
      <c r="H41" s="88" t="str">
        <f>IFERROR(VLOOKUP($O41,Data!$D$2:$O$14004,8,FALSE),"")</f>
        <v/>
      </c>
      <c r="I41" s="88" t="str">
        <f>IFERROR(VLOOKUP($O41,Data!$D$2:$O$14004,9,FALSE),"")</f>
        <v/>
      </c>
      <c r="J41" s="88" t="str">
        <f>IFERROR(VLOOKUP($O41,Data!$D$2:$O$14004,10,FALSE),"")</f>
        <v/>
      </c>
      <c r="K41" s="88" t="str">
        <f>IFERROR(VLOOKUP($O41,Data!$D$2:$O$14004,11,FALSE),"")</f>
        <v/>
      </c>
      <c r="L41" s="88" t="str">
        <f>IFERROR(VLOOKUP($O41,Data!$D$2:$O$14004,12,FALSE),"")</f>
        <v/>
      </c>
      <c r="M41" s="88" t="str">
        <f>IFERROR(VLOOKUP($O41,Data!$D$2:$P$14004,13,FALSE),"")</f>
        <v/>
      </c>
      <c r="O41" t="str">
        <f>CONCATENATE($C$3,"Regional")</f>
        <v>Select Golfer or Enter Golfer NameRegional</v>
      </c>
    </row>
    <row r="42" spans="1:15" ht="12.75" customHeight="1" x14ac:dyDescent="0.25">
      <c r="A42" s="90"/>
      <c r="B42" s="86" t="str">
        <f>IFERROR(VLOOKUP($O42,Data!$D$2:$O$14004,2,FALSE),"")</f>
        <v/>
      </c>
      <c r="C42" s="87" t="str">
        <f>IFERROR(VLOOKUP($O42,Data!$D$2:$O$14004,3,FALSE),"")</f>
        <v/>
      </c>
      <c r="D42" s="88" t="str">
        <f>IFERROR(VLOOKUP($O42,Data!$D$2:$O$14004,4,FALSE),"")</f>
        <v/>
      </c>
      <c r="E42" s="88" t="str">
        <f>IFERROR(VLOOKUP($O42,Data!$D$2:$O$14004,5,FALSE),"")</f>
        <v/>
      </c>
      <c r="F42" s="88" t="str">
        <f>IFERROR(VLOOKUP($O42,Data!$D$2:$O$14004,6,FALSE),"")</f>
        <v/>
      </c>
      <c r="G42" s="87" t="str">
        <f>IFERROR(VLOOKUP($O42,Data!$D$2:$O$14004,7,FALSE),"")</f>
        <v/>
      </c>
      <c r="H42" s="88" t="str">
        <f>IFERROR(VLOOKUP($O42,Data!$D$2:$O$14004,8,FALSE),"")</f>
        <v/>
      </c>
      <c r="I42" s="88" t="str">
        <f>IFERROR(VLOOKUP($O42,Data!$D$2:$O$14004,9,FALSE),"")</f>
        <v/>
      </c>
      <c r="J42" s="88" t="str">
        <f>IFERROR(VLOOKUP($O42,Data!$D$2:$O$14004,10,FALSE),"")</f>
        <v/>
      </c>
      <c r="K42" s="88" t="str">
        <f>IFERROR(VLOOKUP($O42,Data!$D$2:$O$14004,11,FALSE),"")</f>
        <v/>
      </c>
      <c r="L42" s="88" t="str">
        <f>IFERROR(VLOOKUP($O42,Data!$D$2:$O$14004,12,FALSE),"")</f>
        <v/>
      </c>
      <c r="M42" s="88" t="str">
        <f>IFERROR(VLOOKUP($O42,Data!$D$2:$P$14004,13,FALSE),"")</f>
        <v/>
      </c>
      <c r="O42" t="str">
        <f>CONCATENATE($C$3,"Sectional")</f>
        <v>Select Golfer or Enter Golfer NameSectional</v>
      </c>
    </row>
    <row r="43" spans="1:15" ht="12.75" customHeight="1" x14ac:dyDescent="0.25">
      <c r="A43" s="13"/>
      <c r="B43" s="63">
        <v>45208</v>
      </c>
      <c r="C43" s="34" t="s">
        <v>25</v>
      </c>
      <c r="D43" s="35">
        <v>78</v>
      </c>
      <c r="E43" s="102"/>
      <c r="F43" s="88"/>
      <c r="G43" s="68" t="s">
        <v>26</v>
      </c>
      <c r="H43" s="73" t="s">
        <v>1737</v>
      </c>
      <c r="I43" s="105" t="str">
        <f>IF(E43&gt;0,5216,"")</f>
        <v/>
      </c>
      <c r="J43" s="105" t="str">
        <f>IF(E43&gt;0,72,"")</f>
        <v/>
      </c>
      <c r="K43" s="106" t="str">
        <f>IF(E43&gt;0,70,"")</f>
        <v/>
      </c>
      <c r="L43" s="105" t="str">
        <f>IF(E$43&gt;0,124,"")</f>
        <v/>
      </c>
      <c r="M43" s="105" t="str">
        <f>IF(E43&gt;0,2,"")</f>
        <v/>
      </c>
    </row>
    <row r="44" spans="1:15" ht="12.75" customHeight="1" thickBot="1" x14ac:dyDescent="0.3">
      <c r="A44" s="14"/>
      <c r="B44" s="64">
        <v>45209</v>
      </c>
      <c r="C44" s="36" t="s">
        <v>25</v>
      </c>
      <c r="D44" s="35">
        <v>78</v>
      </c>
      <c r="E44" s="103"/>
      <c r="F44" s="104"/>
      <c r="G44" s="68" t="s">
        <v>26</v>
      </c>
      <c r="H44" s="73" t="s">
        <v>1737</v>
      </c>
      <c r="I44" s="107" t="str">
        <f>IF(E44&gt;0,5216,"")</f>
        <v/>
      </c>
      <c r="J44" s="105" t="str">
        <f>IF(E44&gt;0,72,"")</f>
        <v/>
      </c>
      <c r="K44" s="106" t="str">
        <f>IF(E44&gt;0,70,"")</f>
        <v/>
      </c>
      <c r="L44" s="105" t="str">
        <f>IF(E44&gt;0,124,"")</f>
        <v/>
      </c>
      <c r="M44" s="105" t="str">
        <f>IF(E44&gt;0,2,"")</f>
        <v/>
      </c>
    </row>
    <row r="45" spans="1:15" ht="4.5" customHeight="1" thickBot="1" x14ac:dyDescent="0.3">
      <c r="A45" s="122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4"/>
    </row>
    <row r="46" spans="1:15" ht="12" customHeight="1" x14ac:dyDescent="0.25">
      <c r="A46" s="125" t="s">
        <v>27</v>
      </c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7"/>
    </row>
    <row r="47" spans="1:15" s="39" customFormat="1" ht="14.1" customHeight="1" x14ac:dyDescent="0.25">
      <c r="A47" s="128" t="s">
        <v>28</v>
      </c>
      <c r="B47" s="129"/>
      <c r="C47" s="130"/>
      <c r="D47" s="131" t="e">
        <f>(SUM(E11:E31)+ SUM(E41:E44))/(M47*0.5)</f>
        <v>#DIV/0!</v>
      </c>
      <c r="E47" s="132"/>
      <c r="F47" s="133"/>
      <c r="G47" s="136" t="s">
        <v>29</v>
      </c>
      <c r="H47" s="137"/>
      <c r="I47" s="37" t="e">
        <f>SUM(I11:I44)/(($M47)*0.5)</f>
        <v>#DIV/0!</v>
      </c>
      <c r="J47" s="37"/>
      <c r="K47" s="38" t="e">
        <f>SUM(K11:K44)/(($M47)*0.5)</f>
        <v>#DIV/0!</v>
      </c>
      <c r="L47" s="37" t="e">
        <f>AVERAGE(L11:L44)</f>
        <v>#DIV/0!</v>
      </c>
      <c r="M47" s="72">
        <f>SUM(M11:M31)+SUM(M41:M44)</f>
        <v>0</v>
      </c>
    </row>
    <row r="48" spans="1:15" ht="14.1" customHeight="1" x14ac:dyDescent="0.25">
      <c r="A48" s="128" t="s">
        <v>1735</v>
      </c>
      <c r="B48" s="129"/>
      <c r="C48" s="130"/>
      <c r="D48" s="131" t="e">
        <f>(((D47-K47)*(113/L47))*0.96)+72</f>
        <v>#DIV/0!</v>
      </c>
      <c r="E48" s="132"/>
      <c r="F48" s="133"/>
      <c r="G48" s="134" t="s">
        <v>1733</v>
      </c>
      <c r="H48" s="135"/>
      <c r="I48" s="74" t="e">
        <f>(SUM(E11:E31))/(SUM(M11:M31)*0.5)</f>
        <v>#DIV/0!</v>
      </c>
      <c r="J48" s="75"/>
      <c r="K48" s="76" t="e">
        <f>SUM(K11:K31)/((SUM(M11:M31)*0.5))</f>
        <v>#DIV/0!</v>
      </c>
      <c r="L48" s="77" t="e">
        <f>AVERAGE(L11:L31)</f>
        <v>#DIV/0!</v>
      </c>
      <c r="M48" s="78">
        <f>SUM(M11:M31)</f>
        <v>0</v>
      </c>
    </row>
    <row r="49" spans="1:13" ht="14.1" customHeight="1" thickBot="1" x14ac:dyDescent="0.3">
      <c r="A49" s="111" t="s">
        <v>30</v>
      </c>
      <c r="B49" s="112"/>
      <c r="C49" s="113"/>
      <c r="D49" s="114" t="e">
        <f>(((AVERAGE(E41:E44)-AVERAGE(K41:K44))*(113/AVERAGE(L41:L44)))*0.96)+72</f>
        <v>#DIV/0!</v>
      </c>
      <c r="E49" s="115"/>
      <c r="F49" s="116"/>
      <c r="G49" s="120" t="s">
        <v>1734</v>
      </c>
      <c r="H49" s="121"/>
      <c r="I49" s="79" t="e">
        <f>(((I48-K48)*(113/L48))*0.96)+72</f>
        <v>#DIV/0!</v>
      </c>
      <c r="J49" s="80"/>
      <c r="K49" s="81"/>
      <c r="L49" s="82"/>
      <c r="M49" s="83"/>
    </row>
    <row r="50" spans="1:13" s="41" customFormat="1" ht="9" customHeight="1" x14ac:dyDescent="0.35">
      <c r="A50" s="40"/>
      <c r="B50" s="117" t="s">
        <v>31</v>
      </c>
      <c r="C50" s="117"/>
      <c r="D50" s="117"/>
      <c r="E50" s="117"/>
      <c r="F50" s="117"/>
      <c r="G50" s="118"/>
      <c r="H50" s="118"/>
      <c r="I50" s="118"/>
      <c r="J50" s="118"/>
      <c r="K50" s="118"/>
      <c r="L50" s="118"/>
      <c r="M50" s="119"/>
    </row>
    <row r="51" spans="1:13" ht="9.9499999999999993" customHeight="1" x14ac:dyDescent="0.25">
      <c r="A51" s="42" t="s">
        <v>32</v>
      </c>
      <c r="B51" s="16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8"/>
    </row>
    <row r="52" spans="1:13" ht="9.9499999999999993" customHeight="1" x14ac:dyDescent="0.25">
      <c r="A52" s="43" t="s">
        <v>33</v>
      </c>
      <c r="B52" s="166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8"/>
    </row>
    <row r="53" spans="1:13" ht="9.9499999999999993" customHeight="1" x14ac:dyDescent="0.25">
      <c r="A53" s="43" t="s">
        <v>34</v>
      </c>
      <c r="B53" s="166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8"/>
    </row>
    <row r="54" spans="1:13" ht="9.9499999999999993" customHeight="1" x14ac:dyDescent="0.25">
      <c r="A54" s="44" t="s">
        <v>35</v>
      </c>
      <c r="B54" s="166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8"/>
    </row>
  </sheetData>
  <sheetProtection algorithmName="SHA-512" hashValue="e7ImpyqSciBvb3h5Gy1UC1yhpeikpHVDVdwyr4j+puo9eId/hlX54DrD9dQ7vjX6otGJoQnoDj3j5T7gVzbX8A==" saltValue="BgVoAUMGt6wtJDbnsmc67A==" spinCount="100000" sheet="1" objects="1" scenarios="1"/>
  <mergeCells count="36">
    <mergeCell ref="A1:B2"/>
    <mergeCell ref="C1:M1"/>
    <mergeCell ref="A3:B3"/>
    <mergeCell ref="D3:F3"/>
    <mergeCell ref="H3:I3"/>
    <mergeCell ref="J3:L3"/>
    <mergeCell ref="A5:B5"/>
    <mergeCell ref="D5:F5"/>
    <mergeCell ref="H5:I5"/>
    <mergeCell ref="J5:L5"/>
    <mergeCell ref="A7:B7"/>
    <mergeCell ref="D7:F7"/>
    <mergeCell ref="H7:I7"/>
    <mergeCell ref="J7:L7"/>
    <mergeCell ref="A9:B9"/>
    <mergeCell ref="C9:M9"/>
    <mergeCell ref="A33:B33"/>
    <mergeCell ref="C33:M33"/>
    <mergeCell ref="A39:B39"/>
    <mergeCell ref="C39:M39"/>
    <mergeCell ref="A45:M45"/>
    <mergeCell ref="A46:M46"/>
    <mergeCell ref="A47:C47"/>
    <mergeCell ref="D47:F47"/>
    <mergeCell ref="A48:C48"/>
    <mergeCell ref="D48:F48"/>
    <mergeCell ref="G48:H48"/>
    <mergeCell ref="G47:H47"/>
    <mergeCell ref="B54:M54"/>
    <mergeCell ref="A49:C49"/>
    <mergeCell ref="D49:F49"/>
    <mergeCell ref="B50:M50"/>
    <mergeCell ref="B51:M51"/>
    <mergeCell ref="B52:M52"/>
    <mergeCell ref="B53:M53"/>
    <mergeCell ref="G49:H49"/>
  </mergeCells>
  <printOptions horizontalCentered="1" verticalCentered="1"/>
  <pageMargins left="0" right="0" top="0" bottom="0" header="0.3" footer="0.3"/>
  <pageSetup orientation="landscape" r:id="rId1"/>
  <ignoredErrors>
    <ignoredError sqref="A11:M31 B41:M42 I43:M44" unlockedFormula="1"/>
    <ignoredError sqref="D47:F49 I47:I49 K47:L48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allowBlank="1" showInputMessage="1" showErrorMessage="1" errorTitle="Unique Golfer" error="If you are using data provided to us by iWanamaker you must use the name listed in the drop down. _x000a__x000a_If you are not using data from iWanamker, specific name entry is not required. " promptTitle="Enter or Select Golfer" prompt="If you are using data provided to us by iWanamaker you must use the name listed in the drop down. _x000a__x000a_If you are not using data from iWanamker, double click to type the name of your nomoniee. " xr:uid="{46910B6C-971F-C740-B3C0-B5774B0A5B6C}">
          <x14:formula1>
            <xm:f>'Name List'!$A$1:$A$1347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C525-1892-4843-ADDE-CFC5F169FA1F}">
  <dimension ref="A1:AK12595"/>
  <sheetViews>
    <sheetView topLeftCell="B1" zoomScaleNormal="100" workbookViewId="0">
      <selection activeCell="R1" sqref="R1:R1048576"/>
    </sheetView>
  </sheetViews>
  <sheetFormatPr defaultColWidth="10.85546875" defaultRowHeight="15" x14ac:dyDescent="0.25"/>
  <cols>
    <col min="1" max="1" width="17.28515625" customWidth="1"/>
    <col min="2" max="2" width="16.140625" customWidth="1"/>
    <col min="3" max="3" width="10.85546875" style="67"/>
    <col min="4" max="4" width="17.85546875" style="70" customWidth="1"/>
    <col min="5" max="5" width="19.42578125" style="66" customWidth="1"/>
    <col min="6" max="6" width="63" customWidth="1"/>
    <col min="7" max="9" width="12.42578125" style="46"/>
    <col min="10" max="11" width="12.42578125"/>
    <col min="12" max="14" width="12.42578125" style="46"/>
    <col min="15" max="15" width="6" style="46" bestFit="1" customWidth="1"/>
    <col min="16" max="16" width="12.42578125" style="46"/>
    <col min="17" max="17" width="0" style="67" hidden="1" customWidth="1"/>
    <col min="18" max="18" width="30.42578125" style="67" bestFit="1" customWidth="1"/>
    <col min="19" max="19" width="2" style="67" bestFit="1" customWidth="1"/>
    <col min="20" max="21" width="0" style="67" hidden="1" customWidth="1"/>
    <col min="22" max="22" width="2" style="67" bestFit="1" customWidth="1"/>
    <col min="23" max="23" width="7.42578125" style="67" bestFit="1" customWidth="1"/>
    <col min="24" max="24" width="5.7109375" style="67" bestFit="1" customWidth="1"/>
    <col min="25" max="25" width="12.7109375" style="67" bestFit="1" customWidth="1"/>
    <col min="26" max="26" width="0" style="67" hidden="1" customWidth="1"/>
    <col min="27" max="27" width="31.42578125" style="67" hidden="1" customWidth="1"/>
    <col min="29" max="31" width="10.85546875" style="46"/>
    <col min="32" max="32" width="6" style="46" bestFit="1" customWidth="1"/>
    <col min="33" max="33" width="10.85546875" style="67"/>
    <col min="34" max="34" width="34.28515625" style="70" bestFit="1" customWidth="1"/>
    <col min="35" max="35" width="38.140625" style="70" bestFit="1" customWidth="1"/>
    <col min="36" max="37" width="10.85546875" style="70"/>
    <col min="38" max="16384" width="10.85546875" style="67"/>
  </cols>
  <sheetData>
    <row r="1" spans="1:37" x14ac:dyDescent="0.25">
      <c r="A1" t="s">
        <v>178</v>
      </c>
      <c r="B1" t="s">
        <v>2696</v>
      </c>
      <c r="C1" s="69" t="s">
        <v>390</v>
      </c>
      <c r="D1" s="71" t="str">
        <f>CONCATENATE(C1,COUNTIF(C$1:C1,C1))</f>
        <v>name1</v>
      </c>
      <c r="E1" s="66" t="s">
        <v>102</v>
      </c>
      <c r="F1" t="s">
        <v>47</v>
      </c>
      <c r="G1" s="46" t="s">
        <v>103</v>
      </c>
      <c r="H1" s="46" t="s">
        <v>10</v>
      </c>
      <c r="I1" s="46" t="s">
        <v>104</v>
      </c>
      <c r="J1" t="s">
        <v>105</v>
      </c>
      <c r="K1" t="s">
        <v>106</v>
      </c>
      <c r="L1" s="46" t="s">
        <v>399</v>
      </c>
      <c r="M1" s="46" t="s">
        <v>108</v>
      </c>
      <c r="N1" s="46" t="s">
        <v>40</v>
      </c>
      <c r="O1" s="46" t="s">
        <v>41</v>
      </c>
      <c r="P1" s="46" t="s">
        <v>400</v>
      </c>
      <c r="R1" s="67" t="s">
        <v>392</v>
      </c>
      <c r="AB1" t="s">
        <v>106</v>
      </c>
      <c r="AC1" s="46" t="s">
        <v>107</v>
      </c>
      <c r="AD1" s="46" t="s">
        <v>108</v>
      </c>
      <c r="AE1" s="46" t="s">
        <v>40</v>
      </c>
      <c r="AF1" s="46" t="s">
        <v>41</v>
      </c>
      <c r="AH1" s="70" t="s">
        <v>397</v>
      </c>
      <c r="AI1" s="70" t="s">
        <v>398</v>
      </c>
    </row>
    <row r="2" spans="1:37" x14ac:dyDescent="0.25">
      <c r="A2" t="s">
        <v>716</v>
      </c>
      <c r="B2" t="s">
        <v>199</v>
      </c>
      <c r="C2" s="67" t="str">
        <f t="shared" ref="C2:C65" si="0">CONCATENATE(B2," ",A2)</f>
        <v>Payton Haugen</v>
      </c>
      <c r="D2" s="71" t="str" cm="1">
        <f t="array" ref="D2">_xlfn.IFS(AK2="1",CONCATENATE(C2,"Regional"),AK2="2",CONCATENATE(C2,"Sectional"),AK2="3",CONCATENATE(C2,COUNTIF($C$1:C2,C2)))</f>
        <v>Payton Haugen1</v>
      </c>
      <c r="E2" s="66">
        <v>45148.291666666664</v>
      </c>
      <c r="F2" t="s">
        <v>2667</v>
      </c>
      <c r="G2" s="46">
        <v>133</v>
      </c>
      <c r="H2" s="46">
        <v>69</v>
      </c>
      <c r="I2" s="46">
        <v>1</v>
      </c>
      <c r="J2" t="s">
        <v>110</v>
      </c>
      <c r="K2" t="s">
        <v>836</v>
      </c>
      <c r="L2" s="46">
        <v>5200</v>
      </c>
      <c r="M2" s="46">
        <v>72</v>
      </c>
      <c r="N2" s="46">
        <v>69.599999999999994</v>
      </c>
      <c r="O2" s="46">
        <v>120</v>
      </c>
      <c r="P2" s="46">
        <f t="shared" ref="P2:P65" si="1">IF(L2&gt;4000,2,1)</f>
        <v>2</v>
      </c>
      <c r="R2" s="67" t="s">
        <v>1405</v>
      </c>
      <c r="S2" s="67">
        <f>COUNTIF(Y$2:$Y$100,R2)</f>
        <v>0</v>
      </c>
      <c r="V2" s="67">
        <f t="shared" ref="V2:V65" si="2">COUNTIF(R2:R2625,Y2)</f>
        <v>0</v>
      </c>
      <c r="AB2" t="s">
        <v>836</v>
      </c>
      <c r="AC2" s="46">
        <v>5200</v>
      </c>
      <c r="AD2" s="46">
        <v>72</v>
      </c>
      <c r="AE2" s="46">
        <v>69.599999999999994</v>
      </c>
      <c r="AF2" s="46">
        <v>120</v>
      </c>
      <c r="AH2" s="70" t="str">
        <f t="shared" ref="AH2:AH65" si="3">IF(ISNUMBER(SEARCH("regional",$F2)),$F2,"")</f>
        <v/>
      </c>
      <c r="AI2" s="70" t="str">
        <f t="shared" ref="AI2:AI65" si="4">IF(ISNUMBER(SEARCH("sectional",$F2)),$F2,"")</f>
        <v/>
      </c>
      <c r="AJ2" s="70" t="str">
        <f t="shared" ref="AJ2:AJ65" si="5">IF(AND(AH2="",AI2=""),"X","")</f>
        <v>X</v>
      </c>
      <c r="AK2" s="70" t="str" cm="1">
        <f t="array" ref="AK2">_xlfn.IFS(AH2&lt;&gt;"","1",AI2&lt;&gt;"","2",AJ2&lt;&gt;"","3")</f>
        <v>3</v>
      </c>
    </row>
    <row r="3" spans="1:37" x14ac:dyDescent="0.25">
      <c r="A3" t="s">
        <v>586</v>
      </c>
      <c r="B3" t="s">
        <v>587</v>
      </c>
      <c r="C3" s="67" t="str">
        <f t="shared" si="0"/>
        <v>Adalyn Johnston</v>
      </c>
      <c r="D3" s="71" t="str" cm="1">
        <f t="array" ref="D3">_xlfn.IFS(AK3="1",CONCATENATE(C3,"Regional"),AK3="2",CONCATENATE(C3,"Sectional"),AK3="3",CONCATENATE(C3,COUNTIF($C$1:C3,C3)))</f>
        <v>Adalyn Johnston1</v>
      </c>
      <c r="E3" s="66">
        <v>45148.291666666664</v>
      </c>
      <c r="F3" t="s">
        <v>2667</v>
      </c>
      <c r="G3" s="46">
        <v>133</v>
      </c>
      <c r="H3" s="46">
        <v>72</v>
      </c>
      <c r="I3" s="46">
        <v>2</v>
      </c>
      <c r="J3" t="s">
        <v>110</v>
      </c>
      <c r="K3" t="s">
        <v>836</v>
      </c>
      <c r="L3" s="46">
        <v>5200</v>
      </c>
      <c r="M3" s="46">
        <v>72</v>
      </c>
      <c r="N3" s="46">
        <v>69.599999999999994</v>
      </c>
      <c r="O3" s="46">
        <v>120</v>
      </c>
      <c r="P3" s="46">
        <f t="shared" si="1"/>
        <v>2</v>
      </c>
      <c r="R3" s="67" t="s">
        <v>1235</v>
      </c>
      <c r="S3" s="67">
        <f>COUNTIF(Y$2:$Y$100,R3)</f>
        <v>0</v>
      </c>
      <c r="V3" s="67">
        <f t="shared" si="2"/>
        <v>0</v>
      </c>
      <c r="AB3" t="s">
        <v>836</v>
      </c>
      <c r="AC3" s="46">
        <v>5200</v>
      </c>
      <c r="AD3" s="46">
        <v>72</v>
      </c>
      <c r="AE3" s="46">
        <v>69.599999999999994</v>
      </c>
      <c r="AF3" s="46">
        <v>120</v>
      </c>
      <c r="AH3" s="70" t="str">
        <f t="shared" si="3"/>
        <v/>
      </c>
      <c r="AI3" s="70" t="str">
        <f t="shared" si="4"/>
        <v/>
      </c>
      <c r="AJ3" s="70" t="str">
        <f t="shared" si="5"/>
        <v>X</v>
      </c>
      <c r="AK3" s="70" t="str" cm="1">
        <f t="array" ref="AK3">_xlfn.IFS(AH3&lt;&gt;"","1",AI3&lt;&gt;"","2",AJ3&lt;&gt;"","3")</f>
        <v>3</v>
      </c>
    </row>
    <row r="4" spans="1:37" x14ac:dyDescent="0.25">
      <c r="A4" t="s">
        <v>716</v>
      </c>
      <c r="B4" t="s">
        <v>441</v>
      </c>
      <c r="C4" s="67" t="str">
        <f t="shared" si="0"/>
        <v>Madison Haugen</v>
      </c>
      <c r="D4" s="71" t="str" cm="1">
        <f t="array" ref="D4">_xlfn.IFS(AK4="1",CONCATENATE(C4,"Regional"),AK4="2",CONCATENATE(C4,"Sectional"),AK4="3",CONCATENATE(C4,COUNTIF($C$1:C4,C4)))</f>
        <v>Madison Haugen1</v>
      </c>
      <c r="E4" s="66">
        <v>45148.291666666664</v>
      </c>
      <c r="F4" t="s">
        <v>2667</v>
      </c>
      <c r="G4" s="46">
        <v>133</v>
      </c>
      <c r="H4" s="46">
        <v>73</v>
      </c>
      <c r="I4" s="46">
        <v>3</v>
      </c>
      <c r="J4" t="s">
        <v>110</v>
      </c>
      <c r="K4" t="s">
        <v>836</v>
      </c>
      <c r="L4" s="46">
        <v>5200</v>
      </c>
      <c r="M4" s="46">
        <v>72</v>
      </c>
      <c r="N4" s="46">
        <v>69.599999999999994</v>
      </c>
      <c r="O4" s="46">
        <v>120</v>
      </c>
      <c r="P4" s="46">
        <f t="shared" si="1"/>
        <v>2</v>
      </c>
      <c r="R4" s="67" t="s">
        <v>1314</v>
      </c>
      <c r="S4" s="67">
        <f>COUNTIF(Y$2:$Y$100,R4)</f>
        <v>0</v>
      </c>
      <c r="V4" s="67">
        <f t="shared" si="2"/>
        <v>0</v>
      </c>
      <c r="AB4" t="s">
        <v>836</v>
      </c>
      <c r="AC4" s="46">
        <v>5200</v>
      </c>
      <c r="AD4" s="46">
        <v>72</v>
      </c>
      <c r="AE4" s="46">
        <v>69.599999999999994</v>
      </c>
      <c r="AF4" s="46">
        <v>120</v>
      </c>
      <c r="AH4" s="70" t="str">
        <f t="shared" si="3"/>
        <v/>
      </c>
      <c r="AI4" s="70" t="str">
        <f t="shared" si="4"/>
        <v/>
      </c>
      <c r="AJ4" s="70" t="str">
        <f t="shared" si="5"/>
        <v>X</v>
      </c>
      <c r="AK4" s="70" t="str" cm="1">
        <f t="array" ref="AK4">_xlfn.IFS(AH4&lt;&gt;"","1",AI4&lt;&gt;"","2",AJ4&lt;&gt;"","3")</f>
        <v>3</v>
      </c>
    </row>
    <row r="5" spans="1:37" x14ac:dyDescent="0.25">
      <c r="A5" t="s">
        <v>448</v>
      </c>
      <c r="B5" t="s">
        <v>449</v>
      </c>
      <c r="C5" s="67" t="str">
        <f t="shared" si="0"/>
        <v>Vivian Cressman</v>
      </c>
      <c r="D5" s="71" t="str" cm="1">
        <f t="array" ref="D5">_xlfn.IFS(AK5="1",CONCATENATE(C5,"Regional"),AK5="2",CONCATENATE(C5,"Sectional"),AK5="3",CONCATENATE(C5,COUNTIF($C$1:C5,C5)))</f>
        <v>Vivian Cressman1</v>
      </c>
      <c r="E5" s="66">
        <v>45148.291666666664</v>
      </c>
      <c r="F5" t="s">
        <v>2667</v>
      </c>
      <c r="G5" s="46">
        <v>133</v>
      </c>
      <c r="H5" s="46">
        <v>73</v>
      </c>
      <c r="I5" s="46">
        <v>3</v>
      </c>
      <c r="J5" t="s">
        <v>110</v>
      </c>
      <c r="K5" t="s">
        <v>836</v>
      </c>
      <c r="L5" s="46">
        <v>5200</v>
      </c>
      <c r="M5" s="46">
        <v>72</v>
      </c>
      <c r="N5" s="46">
        <v>69.599999999999994</v>
      </c>
      <c r="O5" s="46">
        <v>120</v>
      </c>
      <c r="P5" s="46">
        <f t="shared" si="1"/>
        <v>2</v>
      </c>
      <c r="R5" s="67" t="s">
        <v>1157</v>
      </c>
      <c r="S5" s="67">
        <f>COUNTIF(Y$2:$Y$100,R5)</f>
        <v>0</v>
      </c>
      <c r="V5" s="67">
        <f t="shared" si="2"/>
        <v>0</v>
      </c>
      <c r="AB5" t="s">
        <v>836</v>
      </c>
      <c r="AC5" s="46">
        <v>5200</v>
      </c>
      <c r="AD5" s="46">
        <v>72</v>
      </c>
      <c r="AE5" s="46">
        <v>69.599999999999994</v>
      </c>
      <c r="AF5" s="46">
        <v>120</v>
      </c>
      <c r="AH5" s="70" t="str">
        <f t="shared" si="3"/>
        <v/>
      </c>
      <c r="AI5" s="70" t="str">
        <f t="shared" si="4"/>
        <v/>
      </c>
      <c r="AJ5" s="70" t="str">
        <f t="shared" si="5"/>
        <v>X</v>
      </c>
      <c r="AK5" s="70" t="str" cm="1">
        <f t="array" ref="AK5">_xlfn.IFS(AH5&lt;&gt;"","1",AI5&lt;&gt;"","2",AJ5&lt;&gt;"","3")</f>
        <v>3</v>
      </c>
    </row>
    <row r="6" spans="1:37" x14ac:dyDescent="0.25">
      <c r="A6" t="s">
        <v>590</v>
      </c>
      <c r="B6" t="s">
        <v>591</v>
      </c>
      <c r="C6" s="67" t="str">
        <f t="shared" si="0"/>
        <v>Daniella Honkamp</v>
      </c>
      <c r="D6" s="71" t="str" cm="1">
        <f t="array" ref="D6">_xlfn.IFS(AK6="1",CONCATENATE(C6,"Regional"),AK6="2",CONCATENATE(C6,"Sectional"),AK6="3",CONCATENATE(C6,COUNTIF($C$1:C6,C6)))</f>
        <v>Daniella Honkamp1</v>
      </c>
      <c r="E6" s="66">
        <v>45148.291666666664</v>
      </c>
      <c r="F6" t="s">
        <v>2667</v>
      </c>
      <c r="G6" s="46">
        <v>133</v>
      </c>
      <c r="H6" s="46">
        <v>73</v>
      </c>
      <c r="I6" s="46">
        <v>3</v>
      </c>
      <c r="J6" t="s">
        <v>110</v>
      </c>
      <c r="K6" t="s">
        <v>836</v>
      </c>
      <c r="L6" s="46">
        <v>5200</v>
      </c>
      <c r="M6" s="46">
        <v>72</v>
      </c>
      <c r="N6" s="46">
        <v>69.599999999999994</v>
      </c>
      <c r="O6" s="46">
        <v>120</v>
      </c>
      <c r="P6" s="46">
        <f t="shared" si="1"/>
        <v>2</v>
      </c>
      <c r="R6" s="67" t="s">
        <v>1238</v>
      </c>
      <c r="S6" s="67">
        <f>COUNTIF(Y$2:$Y$100,R6)</f>
        <v>0</v>
      </c>
      <c r="V6" s="67">
        <f t="shared" si="2"/>
        <v>0</v>
      </c>
      <c r="AB6" t="s">
        <v>836</v>
      </c>
      <c r="AC6" s="46">
        <v>5200</v>
      </c>
      <c r="AD6" s="46">
        <v>72</v>
      </c>
      <c r="AE6" s="46">
        <v>69.599999999999994</v>
      </c>
      <c r="AF6" s="46">
        <v>120</v>
      </c>
      <c r="AH6" s="70" t="str">
        <f t="shared" si="3"/>
        <v/>
      </c>
      <c r="AI6" s="70" t="str">
        <f t="shared" si="4"/>
        <v/>
      </c>
      <c r="AJ6" s="70" t="str">
        <f t="shared" si="5"/>
        <v>X</v>
      </c>
      <c r="AK6" s="70" t="str" cm="1">
        <f t="array" ref="AK6">_xlfn.IFS(AH6&lt;&gt;"","1",AI6&lt;&gt;"","2",AJ6&lt;&gt;"","3")</f>
        <v>3</v>
      </c>
    </row>
    <row r="7" spans="1:37" x14ac:dyDescent="0.25">
      <c r="A7" t="s">
        <v>299</v>
      </c>
      <c r="B7" t="s">
        <v>458</v>
      </c>
      <c r="C7" s="67" t="str">
        <f t="shared" si="0"/>
        <v>Lauren Lupinek</v>
      </c>
      <c r="D7" s="71" t="str" cm="1">
        <f t="array" ref="D7">_xlfn.IFS(AK7="1",CONCATENATE(C7,"Regional"),AK7="2",CONCATENATE(C7,"Sectional"),AK7="3",CONCATENATE(C7,COUNTIF($C$1:C7,C7)))</f>
        <v>Lauren Lupinek1</v>
      </c>
      <c r="E7" s="66">
        <v>45148.291666666664</v>
      </c>
      <c r="F7" t="s">
        <v>2667</v>
      </c>
      <c r="G7" s="46">
        <v>133</v>
      </c>
      <c r="H7" s="46">
        <v>74</v>
      </c>
      <c r="I7" s="46">
        <v>6</v>
      </c>
      <c r="J7" t="s">
        <v>110</v>
      </c>
      <c r="K7" t="s">
        <v>836</v>
      </c>
      <c r="L7" s="46">
        <v>5200</v>
      </c>
      <c r="M7" s="46">
        <v>72</v>
      </c>
      <c r="N7" s="46">
        <v>69.599999999999994</v>
      </c>
      <c r="O7" s="46">
        <v>120</v>
      </c>
      <c r="P7" s="46">
        <f t="shared" si="1"/>
        <v>2</v>
      </c>
      <c r="R7" s="67" t="s">
        <v>1313</v>
      </c>
      <c r="S7" s="67">
        <f>COUNTIF(Y$2:$Y$100,R7)</f>
        <v>0</v>
      </c>
      <c r="V7" s="67">
        <f t="shared" si="2"/>
        <v>0</v>
      </c>
      <c r="AB7" t="s">
        <v>836</v>
      </c>
      <c r="AC7" s="46">
        <v>5200</v>
      </c>
      <c r="AD7" s="46">
        <v>72</v>
      </c>
      <c r="AE7" s="46">
        <v>69.599999999999994</v>
      </c>
      <c r="AF7" s="46">
        <v>120</v>
      </c>
      <c r="AH7" s="70" t="str">
        <f t="shared" si="3"/>
        <v/>
      </c>
      <c r="AI7" s="70" t="str">
        <f t="shared" si="4"/>
        <v/>
      </c>
      <c r="AJ7" s="70" t="str">
        <f t="shared" si="5"/>
        <v>X</v>
      </c>
      <c r="AK7" s="70" t="str" cm="1">
        <f t="array" ref="AK7">_xlfn.IFS(AH7&lt;&gt;"","1",AI7&lt;&gt;"","2",AJ7&lt;&gt;"","3")</f>
        <v>3</v>
      </c>
    </row>
    <row r="8" spans="1:37" x14ac:dyDescent="0.25">
      <c r="A8" t="s">
        <v>289</v>
      </c>
      <c r="B8" t="s">
        <v>528</v>
      </c>
      <c r="C8" s="67" t="str">
        <f t="shared" si="0"/>
        <v>Kate Krueger</v>
      </c>
      <c r="D8" s="71" t="str" cm="1">
        <f t="array" ref="D8">_xlfn.IFS(AK8="1",CONCATENATE(C8,"Regional"),AK8="2",CONCATENATE(C8,"Sectional"),AK8="3",CONCATENATE(C8,COUNTIF($C$1:C8,C8)))</f>
        <v>Kate Krueger1</v>
      </c>
      <c r="E8" s="66">
        <v>45148.291666666664</v>
      </c>
      <c r="F8" t="s">
        <v>2667</v>
      </c>
      <c r="G8" s="46">
        <v>133</v>
      </c>
      <c r="H8" s="46">
        <v>74</v>
      </c>
      <c r="I8" s="46">
        <v>6</v>
      </c>
      <c r="J8" t="s">
        <v>110</v>
      </c>
      <c r="K8" t="s">
        <v>836</v>
      </c>
      <c r="L8" s="46">
        <v>5200</v>
      </c>
      <c r="M8" s="46">
        <v>72</v>
      </c>
      <c r="N8" s="46">
        <v>69.599999999999994</v>
      </c>
      <c r="O8" s="46">
        <v>120</v>
      </c>
      <c r="P8" s="46">
        <f t="shared" si="1"/>
        <v>2</v>
      </c>
      <c r="R8" s="67" t="s">
        <v>2737</v>
      </c>
      <c r="S8" s="67">
        <f>COUNTIF(Y$2:$Y$100,R8)</f>
        <v>0</v>
      </c>
      <c r="V8" s="67">
        <f t="shared" si="2"/>
        <v>0</v>
      </c>
      <c r="AB8" t="s">
        <v>836</v>
      </c>
      <c r="AC8" s="46">
        <v>5200</v>
      </c>
      <c r="AD8" s="46">
        <v>72</v>
      </c>
      <c r="AE8" s="46">
        <v>69.599999999999994</v>
      </c>
      <c r="AF8" s="46">
        <v>120</v>
      </c>
      <c r="AH8" s="70" t="str">
        <f t="shared" si="3"/>
        <v/>
      </c>
      <c r="AI8" s="70" t="str">
        <f t="shared" si="4"/>
        <v/>
      </c>
      <c r="AJ8" s="70" t="str">
        <f t="shared" si="5"/>
        <v>X</v>
      </c>
      <c r="AK8" s="70" t="str" cm="1">
        <f t="array" ref="AK8">_xlfn.IFS(AH8&lt;&gt;"","1",AI8&lt;&gt;"","2",AJ8&lt;&gt;"","3")</f>
        <v>3</v>
      </c>
    </row>
    <row r="9" spans="1:37" x14ac:dyDescent="0.25">
      <c r="A9" t="s">
        <v>475</v>
      </c>
      <c r="B9" t="s">
        <v>187</v>
      </c>
      <c r="C9" s="67" t="str">
        <f t="shared" si="0"/>
        <v>Ava Roesch</v>
      </c>
      <c r="D9" s="71" t="str" cm="1">
        <f t="array" ref="D9">_xlfn.IFS(AK9="1",CONCATENATE(C9,"Regional"),AK9="2",CONCATENATE(C9,"Sectional"),AK9="3",CONCATENATE(C9,COUNTIF($C$1:C9,C9)))</f>
        <v>Ava Roesch1</v>
      </c>
      <c r="E9" s="66">
        <v>45148.291666666664</v>
      </c>
      <c r="F9" t="s">
        <v>2667</v>
      </c>
      <c r="G9" s="46">
        <v>133</v>
      </c>
      <c r="H9" s="46">
        <v>76</v>
      </c>
      <c r="I9" s="46">
        <v>8</v>
      </c>
      <c r="J9" t="s">
        <v>110</v>
      </c>
      <c r="K9" t="s">
        <v>836</v>
      </c>
      <c r="L9" s="46">
        <v>5200</v>
      </c>
      <c r="M9" s="46">
        <v>72</v>
      </c>
      <c r="N9" s="46">
        <v>69.599999999999994</v>
      </c>
      <c r="O9" s="46">
        <v>120</v>
      </c>
      <c r="P9" s="46">
        <f t="shared" si="1"/>
        <v>2</v>
      </c>
      <c r="R9" s="67" t="s">
        <v>1168</v>
      </c>
      <c r="S9" s="67">
        <f>COUNTIF(Y$2:$Y$100,R9)</f>
        <v>0</v>
      </c>
      <c r="V9" s="67">
        <f t="shared" si="2"/>
        <v>0</v>
      </c>
      <c r="AB9" t="s">
        <v>836</v>
      </c>
      <c r="AC9" s="46">
        <v>5200</v>
      </c>
      <c r="AD9" s="46">
        <v>72</v>
      </c>
      <c r="AE9" s="46">
        <v>69.599999999999994</v>
      </c>
      <c r="AF9" s="46">
        <v>120</v>
      </c>
      <c r="AH9" s="70" t="str">
        <f t="shared" si="3"/>
        <v/>
      </c>
      <c r="AI9" s="70" t="str">
        <f t="shared" si="4"/>
        <v/>
      </c>
      <c r="AJ9" s="70" t="str">
        <f t="shared" si="5"/>
        <v>X</v>
      </c>
      <c r="AK9" s="70" t="str" cm="1">
        <f t="array" ref="AK9">_xlfn.IFS(AH9&lt;&gt;"","1",AI9&lt;&gt;"","2",AJ9&lt;&gt;"","3")</f>
        <v>3</v>
      </c>
    </row>
    <row r="10" spans="1:37" x14ac:dyDescent="0.25">
      <c r="A10" t="s">
        <v>469</v>
      </c>
      <c r="B10" t="s">
        <v>342</v>
      </c>
      <c r="C10" s="67" t="str">
        <f t="shared" si="0"/>
        <v>Kadyn Peery</v>
      </c>
      <c r="D10" s="71" t="str" cm="1">
        <f t="array" ref="D10">_xlfn.IFS(AK10="1",CONCATENATE(C10,"Regional"),AK10="2",CONCATENATE(C10,"Sectional"),AK10="3",CONCATENATE(C10,COUNTIF($C$1:C10,C10)))</f>
        <v>Kadyn Peery1</v>
      </c>
      <c r="E10" s="66">
        <v>45148.291666666664</v>
      </c>
      <c r="F10" t="s">
        <v>2667</v>
      </c>
      <c r="G10" s="46">
        <v>133</v>
      </c>
      <c r="H10" s="46">
        <v>77</v>
      </c>
      <c r="I10" s="46">
        <v>9</v>
      </c>
      <c r="J10" t="s">
        <v>110</v>
      </c>
      <c r="K10" t="s">
        <v>836</v>
      </c>
      <c r="L10" s="46">
        <v>5200</v>
      </c>
      <c r="M10" s="46">
        <v>72</v>
      </c>
      <c r="N10" s="46">
        <v>69.599999999999994</v>
      </c>
      <c r="O10" s="46">
        <v>120</v>
      </c>
      <c r="P10" s="46">
        <f t="shared" si="1"/>
        <v>2</v>
      </c>
      <c r="R10" s="67" t="s">
        <v>1166</v>
      </c>
      <c r="S10" s="67">
        <f>COUNTIF(Y$2:$Y$100,R10)</f>
        <v>0</v>
      </c>
      <c r="V10" s="67">
        <f t="shared" si="2"/>
        <v>0</v>
      </c>
      <c r="AB10" t="s">
        <v>836</v>
      </c>
      <c r="AC10" s="46">
        <v>5200</v>
      </c>
      <c r="AD10" s="46">
        <v>72</v>
      </c>
      <c r="AE10" s="46">
        <v>69.599999999999994</v>
      </c>
      <c r="AF10" s="46">
        <v>120</v>
      </c>
      <c r="AH10" s="70" t="str">
        <f t="shared" si="3"/>
        <v/>
      </c>
      <c r="AI10" s="70" t="str">
        <f t="shared" si="4"/>
        <v/>
      </c>
      <c r="AJ10" s="70" t="str">
        <f t="shared" si="5"/>
        <v>X</v>
      </c>
      <c r="AK10" s="70" t="str" cm="1">
        <f t="array" ref="AK10">_xlfn.IFS(AH10&lt;&gt;"","1",AI10&lt;&gt;"","2",AJ10&lt;&gt;"","3")</f>
        <v>3</v>
      </c>
    </row>
    <row r="11" spans="1:37" x14ac:dyDescent="0.25">
      <c r="A11" t="s">
        <v>456</v>
      </c>
      <c r="B11" t="s">
        <v>457</v>
      </c>
      <c r="C11" s="67" t="str">
        <f t="shared" si="0"/>
        <v>Ellen Close</v>
      </c>
      <c r="D11" s="71" t="str" cm="1">
        <f t="array" ref="D11">_xlfn.IFS(AK11="1",CONCATENATE(C11,"Regional"),AK11="2",CONCATENATE(C11,"Sectional"),AK11="3",CONCATENATE(C11,COUNTIF($C$1:C11,C11)))</f>
        <v>Ellen Close1</v>
      </c>
      <c r="E11" s="66">
        <v>45148.291666666664</v>
      </c>
      <c r="F11" t="s">
        <v>2667</v>
      </c>
      <c r="G11" s="46">
        <v>133</v>
      </c>
      <c r="H11" s="46">
        <v>79</v>
      </c>
      <c r="I11" s="46">
        <v>10</v>
      </c>
      <c r="J11" t="s">
        <v>110</v>
      </c>
      <c r="K11" t="s">
        <v>836</v>
      </c>
      <c r="L11" s="46">
        <v>5200</v>
      </c>
      <c r="M11" s="46">
        <v>72</v>
      </c>
      <c r="N11" s="46">
        <v>69.599999999999994</v>
      </c>
      <c r="O11" s="46">
        <v>120</v>
      </c>
      <c r="P11" s="46">
        <f t="shared" si="1"/>
        <v>2</v>
      </c>
      <c r="R11" s="67" t="s">
        <v>1160</v>
      </c>
      <c r="S11" s="67">
        <f>COUNTIF(Y$2:$Y$100,R11)</f>
        <v>0</v>
      </c>
      <c r="V11" s="67">
        <f t="shared" si="2"/>
        <v>0</v>
      </c>
      <c r="AB11" t="s">
        <v>836</v>
      </c>
      <c r="AC11" s="46">
        <v>5200</v>
      </c>
      <c r="AD11" s="46">
        <v>72</v>
      </c>
      <c r="AE11" s="46">
        <v>69.599999999999994</v>
      </c>
      <c r="AF11" s="46">
        <v>120</v>
      </c>
      <c r="AH11" s="70" t="str">
        <f t="shared" si="3"/>
        <v/>
      </c>
      <c r="AI11" s="70" t="str">
        <f t="shared" si="4"/>
        <v/>
      </c>
      <c r="AJ11" s="70" t="str">
        <f t="shared" si="5"/>
        <v>X</v>
      </c>
      <c r="AK11" s="70" t="str" cm="1">
        <f t="array" ref="AK11">_xlfn.IFS(AH11&lt;&gt;"","1",AI11&lt;&gt;"","2",AJ11&lt;&gt;"","3")</f>
        <v>3</v>
      </c>
    </row>
    <row r="12" spans="1:37" x14ac:dyDescent="0.25">
      <c r="A12" t="s">
        <v>1934</v>
      </c>
      <c r="B12" t="s">
        <v>1935</v>
      </c>
      <c r="C12" s="67" t="str">
        <f t="shared" si="0"/>
        <v>Rita Kuepper</v>
      </c>
      <c r="D12" s="71" t="str" cm="1">
        <f t="array" ref="D12">_xlfn.IFS(AK12="1",CONCATENATE(C12,"Regional"),AK12="2",CONCATENATE(C12,"Sectional"),AK12="3",CONCATENATE(C12,COUNTIF($C$1:C12,C12)))</f>
        <v>Rita Kuepper1</v>
      </c>
      <c r="E12" s="66">
        <v>45148.291666666664</v>
      </c>
      <c r="F12" t="s">
        <v>2667</v>
      </c>
      <c r="G12" s="46">
        <v>133</v>
      </c>
      <c r="H12" s="46">
        <v>81</v>
      </c>
      <c r="I12" s="46">
        <v>11</v>
      </c>
      <c r="J12" t="s">
        <v>110</v>
      </c>
      <c r="K12" t="s">
        <v>836</v>
      </c>
      <c r="L12" s="46">
        <v>5200</v>
      </c>
      <c r="M12" s="46">
        <v>72</v>
      </c>
      <c r="N12" s="46">
        <v>69.599999999999994</v>
      </c>
      <c r="O12" s="46">
        <v>120</v>
      </c>
      <c r="P12" s="46">
        <f t="shared" si="1"/>
        <v>2</v>
      </c>
      <c r="R12" s="67" t="s">
        <v>2951</v>
      </c>
      <c r="S12" s="67">
        <f>COUNTIF(Y$2:$Y$100,R12)</f>
        <v>0</v>
      </c>
      <c r="V12" s="67">
        <f t="shared" si="2"/>
        <v>0</v>
      </c>
      <c r="AB12" t="s">
        <v>836</v>
      </c>
      <c r="AC12" s="46">
        <v>5200</v>
      </c>
      <c r="AD12" s="46">
        <v>72</v>
      </c>
      <c r="AE12" s="46">
        <v>69.599999999999994</v>
      </c>
      <c r="AF12" s="46">
        <v>120</v>
      </c>
      <c r="AH12" s="70" t="str">
        <f t="shared" si="3"/>
        <v/>
      </c>
      <c r="AI12" s="70" t="str">
        <f t="shared" si="4"/>
        <v/>
      </c>
      <c r="AJ12" s="70" t="str">
        <f t="shared" si="5"/>
        <v>X</v>
      </c>
      <c r="AK12" s="70" t="str" cm="1">
        <f t="array" ref="AK12">_xlfn.IFS(AH12&lt;&gt;"","1",AI12&lt;&gt;"","2",AJ12&lt;&gt;"","3")</f>
        <v>3</v>
      </c>
    </row>
    <row r="13" spans="1:37" x14ac:dyDescent="0.25">
      <c r="A13" t="s">
        <v>352</v>
      </c>
      <c r="B13" t="s">
        <v>772</v>
      </c>
      <c r="C13" s="67" t="str">
        <f t="shared" si="0"/>
        <v>Alexa Reed</v>
      </c>
      <c r="D13" s="71" t="str" cm="1">
        <f t="array" ref="D13">_xlfn.IFS(AK13="1",CONCATENATE(C13,"Regional"),AK13="2",CONCATENATE(C13,"Sectional"),AK13="3",CONCATENATE(C13,COUNTIF($C$1:C13,C13)))</f>
        <v>Alexa Reed1</v>
      </c>
      <c r="E13" s="66">
        <v>45148.291666666664</v>
      </c>
      <c r="F13" t="s">
        <v>2667</v>
      </c>
      <c r="G13" s="46">
        <v>133</v>
      </c>
      <c r="H13" s="46">
        <v>83</v>
      </c>
      <c r="I13" s="46">
        <v>12</v>
      </c>
      <c r="J13" t="s">
        <v>110</v>
      </c>
      <c r="K13" t="s">
        <v>836</v>
      </c>
      <c r="L13" s="46">
        <v>5200</v>
      </c>
      <c r="M13" s="46">
        <v>72</v>
      </c>
      <c r="N13" s="46">
        <v>69.599999999999994</v>
      </c>
      <c r="O13" s="46">
        <v>120</v>
      </c>
      <c r="P13" s="46">
        <f t="shared" si="1"/>
        <v>2</v>
      </c>
      <c r="R13" s="67" t="s">
        <v>1355</v>
      </c>
      <c r="S13" s="67">
        <f>COUNTIF(Y$2:$Y$100,R13)</f>
        <v>0</v>
      </c>
      <c r="V13" s="67">
        <f t="shared" si="2"/>
        <v>0</v>
      </c>
      <c r="AB13" t="s">
        <v>836</v>
      </c>
      <c r="AC13" s="46">
        <v>5200</v>
      </c>
      <c r="AD13" s="46">
        <v>72</v>
      </c>
      <c r="AE13" s="46">
        <v>69.599999999999994</v>
      </c>
      <c r="AF13" s="46">
        <v>120</v>
      </c>
      <c r="AH13" s="70" t="str">
        <f t="shared" si="3"/>
        <v/>
      </c>
      <c r="AI13" s="70" t="str">
        <f t="shared" si="4"/>
        <v/>
      </c>
      <c r="AJ13" s="70" t="str">
        <f t="shared" si="5"/>
        <v>X</v>
      </c>
      <c r="AK13" s="70" t="str" cm="1">
        <f t="array" ref="AK13">_xlfn.IFS(AH13&lt;&gt;"","1",AI13&lt;&gt;"","2",AJ13&lt;&gt;"","3")</f>
        <v>3</v>
      </c>
    </row>
    <row r="14" spans="1:37" x14ac:dyDescent="0.25">
      <c r="A14" t="s">
        <v>771</v>
      </c>
      <c r="B14" t="s">
        <v>187</v>
      </c>
      <c r="C14" s="67" t="str">
        <f t="shared" si="0"/>
        <v>Ava Beranek</v>
      </c>
      <c r="D14" s="71" t="str" cm="1">
        <f t="array" ref="D14">_xlfn.IFS(AK14="1",CONCATENATE(C14,"Regional"),AK14="2",CONCATENATE(C14,"Sectional"),AK14="3",CONCATENATE(C14,COUNTIF($C$1:C14,C14)))</f>
        <v>Ava Beranek1</v>
      </c>
      <c r="E14" s="66">
        <v>45148.291666666664</v>
      </c>
      <c r="F14" t="s">
        <v>2667</v>
      </c>
      <c r="G14" s="46">
        <v>133</v>
      </c>
      <c r="H14" s="46">
        <v>83</v>
      </c>
      <c r="I14" s="46">
        <v>12</v>
      </c>
      <c r="J14" t="s">
        <v>110</v>
      </c>
      <c r="K14" t="s">
        <v>836</v>
      </c>
      <c r="L14" s="46">
        <v>5200</v>
      </c>
      <c r="M14" s="46">
        <v>72</v>
      </c>
      <c r="N14" s="46">
        <v>69.599999999999994</v>
      </c>
      <c r="O14" s="46">
        <v>120</v>
      </c>
      <c r="P14" s="46">
        <f t="shared" si="1"/>
        <v>2</v>
      </c>
      <c r="R14" s="67" t="s">
        <v>1354</v>
      </c>
      <c r="S14" s="67">
        <f>COUNTIF(Y$2:$Y$100,R14)</f>
        <v>0</v>
      </c>
      <c r="V14" s="67">
        <f t="shared" si="2"/>
        <v>0</v>
      </c>
      <c r="AB14" t="s">
        <v>836</v>
      </c>
      <c r="AC14" s="46">
        <v>5200</v>
      </c>
      <c r="AD14" s="46">
        <v>72</v>
      </c>
      <c r="AE14" s="46">
        <v>69.599999999999994</v>
      </c>
      <c r="AF14" s="46">
        <v>120</v>
      </c>
      <c r="AH14" s="70" t="str">
        <f t="shared" si="3"/>
        <v/>
      </c>
      <c r="AI14" s="70" t="str">
        <f t="shared" si="4"/>
        <v/>
      </c>
      <c r="AJ14" s="70" t="str">
        <f t="shared" si="5"/>
        <v>X</v>
      </c>
      <c r="AK14" s="70" t="str" cm="1">
        <f t="array" ref="AK14">_xlfn.IFS(AH14&lt;&gt;"","1",AI14&lt;&gt;"","2",AJ14&lt;&gt;"","3")</f>
        <v>3</v>
      </c>
    </row>
    <row r="15" spans="1:37" x14ac:dyDescent="0.25">
      <c r="A15" t="s">
        <v>1738</v>
      </c>
      <c r="B15" t="s">
        <v>852</v>
      </c>
      <c r="C15" s="67" t="str">
        <f t="shared" si="0"/>
        <v>Zoe Gryniewicz</v>
      </c>
      <c r="D15" s="71" t="str" cm="1">
        <f t="array" ref="D15">_xlfn.IFS(AK15="1",CONCATENATE(C15,"Regional"),AK15="2",CONCATENATE(C15,"Sectional"),AK15="3",CONCATENATE(C15,COUNTIF($C$1:C15,C15)))</f>
        <v>Zoe Gryniewicz1</v>
      </c>
      <c r="E15" s="66">
        <v>45148.291666666664</v>
      </c>
      <c r="F15" t="s">
        <v>2667</v>
      </c>
      <c r="G15" s="46">
        <v>133</v>
      </c>
      <c r="H15" s="46">
        <v>84</v>
      </c>
      <c r="I15" s="46">
        <v>14</v>
      </c>
      <c r="J15" t="s">
        <v>110</v>
      </c>
      <c r="K15" t="s">
        <v>836</v>
      </c>
      <c r="L15" s="46">
        <v>5200</v>
      </c>
      <c r="M15" s="46">
        <v>72</v>
      </c>
      <c r="N15" s="46">
        <v>69.599999999999994</v>
      </c>
      <c r="O15" s="46">
        <v>120</v>
      </c>
      <c r="P15" s="46">
        <f t="shared" si="1"/>
        <v>2</v>
      </c>
      <c r="R15" s="67" t="s">
        <v>2735</v>
      </c>
      <c r="S15" s="67">
        <f>COUNTIF(Y$2:$Y$100,R15)</f>
        <v>0</v>
      </c>
      <c r="V15" s="67">
        <f t="shared" si="2"/>
        <v>0</v>
      </c>
      <c r="AB15" t="s">
        <v>836</v>
      </c>
      <c r="AC15" s="46">
        <v>5200</v>
      </c>
      <c r="AD15" s="46">
        <v>72</v>
      </c>
      <c r="AE15" s="46">
        <v>69.599999999999994</v>
      </c>
      <c r="AF15" s="46">
        <v>120</v>
      </c>
      <c r="AH15" s="70" t="str">
        <f t="shared" si="3"/>
        <v/>
      </c>
      <c r="AI15" s="70" t="str">
        <f t="shared" si="4"/>
        <v/>
      </c>
      <c r="AJ15" s="70" t="str">
        <f t="shared" si="5"/>
        <v>X</v>
      </c>
      <c r="AK15" s="70" t="str" cm="1">
        <f t="array" ref="AK15">_xlfn.IFS(AH15&lt;&gt;"","1",AI15&lt;&gt;"","2",AJ15&lt;&gt;"","3")</f>
        <v>3</v>
      </c>
    </row>
    <row r="16" spans="1:37" x14ac:dyDescent="0.25">
      <c r="A16" t="s">
        <v>466</v>
      </c>
      <c r="B16" t="s">
        <v>434</v>
      </c>
      <c r="C16" s="67" t="str">
        <f t="shared" si="0"/>
        <v>Ella Gelb</v>
      </c>
      <c r="D16" s="71" t="str" cm="1">
        <f t="array" ref="D16">_xlfn.IFS(AK16="1",CONCATENATE(C16,"Regional"),AK16="2",CONCATENATE(C16,"Sectional"),AK16="3",CONCATENATE(C16,COUNTIF($C$1:C16,C16)))</f>
        <v>Ella Gelb1</v>
      </c>
      <c r="E16" s="66">
        <v>45148.291666666664</v>
      </c>
      <c r="F16" t="s">
        <v>2667</v>
      </c>
      <c r="G16" s="46">
        <v>133</v>
      </c>
      <c r="H16" s="46">
        <v>84</v>
      </c>
      <c r="I16" s="46">
        <v>14</v>
      </c>
      <c r="J16" t="s">
        <v>110</v>
      </c>
      <c r="K16" t="s">
        <v>836</v>
      </c>
      <c r="L16" s="46">
        <v>5200</v>
      </c>
      <c r="M16" s="46">
        <v>72</v>
      </c>
      <c r="N16" s="46">
        <v>69.599999999999994</v>
      </c>
      <c r="O16" s="46">
        <v>120</v>
      </c>
      <c r="P16" s="46">
        <f t="shared" si="1"/>
        <v>2</v>
      </c>
      <c r="R16" s="67" t="s">
        <v>1164</v>
      </c>
      <c r="S16" s="67">
        <f>COUNTIF(Y$2:$Y$100,R16)</f>
        <v>0</v>
      </c>
      <c r="V16" s="67">
        <f t="shared" si="2"/>
        <v>0</v>
      </c>
      <c r="AB16" t="s">
        <v>836</v>
      </c>
      <c r="AC16" s="46">
        <v>5200</v>
      </c>
      <c r="AD16" s="46">
        <v>72</v>
      </c>
      <c r="AE16" s="46">
        <v>69.599999999999994</v>
      </c>
      <c r="AF16" s="46">
        <v>120</v>
      </c>
      <c r="AH16" s="70" t="str">
        <f t="shared" si="3"/>
        <v/>
      </c>
      <c r="AI16" s="70" t="str">
        <f t="shared" si="4"/>
        <v/>
      </c>
      <c r="AJ16" s="70" t="str">
        <f t="shared" si="5"/>
        <v>X</v>
      </c>
      <c r="AK16" s="70" t="str" cm="1">
        <f t="array" ref="AK16">_xlfn.IFS(AH16&lt;&gt;"","1",AI16&lt;&gt;"","2",AJ16&lt;&gt;"","3")</f>
        <v>3</v>
      </c>
    </row>
    <row r="17" spans="1:37" x14ac:dyDescent="0.25">
      <c r="A17" t="s">
        <v>3384</v>
      </c>
      <c r="B17" t="s">
        <v>2053</v>
      </c>
      <c r="C17" s="67" t="str">
        <f t="shared" si="0"/>
        <v>Lindsey Kroening</v>
      </c>
      <c r="D17" s="71" t="str" cm="1">
        <f t="array" ref="D17">_xlfn.IFS(AK17="1",CONCATENATE(C17,"Regional"),AK17="2",CONCATENATE(C17,"Sectional"),AK17="3",CONCATENATE(C17,COUNTIF($C$1:C17,C17)))</f>
        <v>Lindsey Kroening1</v>
      </c>
      <c r="E17" s="66">
        <v>45148.291666666664</v>
      </c>
      <c r="F17" t="s">
        <v>2667</v>
      </c>
      <c r="G17" s="46">
        <v>133</v>
      </c>
      <c r="H17" s="46">
        <v>84</v>
      </c>
      <c r="I17" s="46">
        <v>14</v>
      </c>
      <c r="J17" t="s">
        <v>110</v>
      </c>
      <c r="K17" t="s">
        <v>836</v>
      </c>
      <c r="L17" s="46">
        <v>5200</v>
      </c>
      <c r="M17" s="46">
        <v>72</v>
      </c>
      <c r="N17" s="46">
        <v>69.599999999999994</v>
      </c>
      <c r="O17" s="46">
        <v>120</v>
      </c>
      <c r="P17" s="46">
        <f t="shared" si="1"/>
        <v>2</v>
      </c>
      <c r="R17" s="67" t="s">
        <v>3477</v>
      </c>
      <c r="S17" s="67">
        <f>COUNTIF(Y$2:$Y$100,R17)</f>
        <v>0</v>
      </c>
      <c r="V17" s="67">
        <f t="shared" si="2"/>
        <v>0</v>
      </c>
      <c r="AB17" t="s">
        <v>836</v>
      </c>
      <c r="AC17" s="46">
        <v>5200</v>
      </c>
      <c r="AD17" s="46">
        <v>72</v>
      </c>
      <c r="AE17" s="46">
        <v>69.599999999999994</v>
      </c>
      <c r="AF17" s="46">
        <v>120</v>
      </c>
      <c r="AH17" s="70" t="str">
        <f t="shared" si="3"/>
        <v/>
      </c>
      <c r="AI17" s="70" t="str">
        <f t="shared" si="4"/>
        <v/>
      </c>
      <c r="AJ17" s="70" t="str">
        <f t="shared" si="5"/>
        <v>X</v>
      </c>
      <c r="AK17" s="70" t="str" cm="1">
        <f t="array" ref="AK17">_xlfn.IFS(AH17&lt;&gt;"","1",AI17&lt;&gt;"","2",AJ17&lt;&gt;"","3")</f>
        <v>3</v>
      </c>
    </row>
    <row r="18" spans="1:37" x14ac:dyDescent="0.25">
      <c r="A18" t="s">
        <v>898</v>
      </c>
      <c r="B18" t="s">
        <v>459</v>
      </c>
      <c r="C18" s="67" t="str">
        <f t="shared" si="0"/>
        <v>Addison Landy</v>
      </c>
      <c r="D18" s="71" t="str" cm="1">
        <f t="array" ref="D18">_xlfn.IFS(AK18="1",CONCATENATE(C18,"Regional"),AK18="2",CONCATENATE(C18,"Sectional"),AK18="3",CONCATENATE(C18,COUNTIF($C$1:C18,C18)))</f>
        <v>Addison Landy1</v>
      </c>
      <c r="E18" s="66">
        <v>45148.291666666664</v>
      </c>
      <c r="F18" t="s">
        <v>2667</v>
      </c>
      <c r="G18" s="46">
        <v>133</v>
      </c>
      <c r="H18" s="46">
        <v>84</v>
      </c>
      <c r="I18" s="46">
        <v>14</v>
      </c>
      <c r="J18" t="s">
        <v>110</v>
      </c>
      <c r="K18" t="s">
        <v>836</v>
      </c>
      <c r="L18" s="46">
        <v>5200</v>
      </c>
      <c r="M18" s="46">
        <v>72</v>
      </c>
      <c r="N18" s="46">
        <v>69.599999999999994</v>
      </c>
      <c r="O18" s="46">
        <v>120</v>
      </c>
      <c r="P18" s="46">
        <f t="shared" si="1"/>
        <v>2</v>
      </c>
      <c r="R18" s="67" t="s">
        <v>1438</v>
      </c>
      <c r="S18" s="67">
        <f>COUNTIF(Y$2:$Y$100,R18)</f>
        <v>0</v>
      </c>
      <c r="V18" s="67">
        <f t="shared" si="2"/>
        <v>0</v>
      </c>
      <c r="AB18" t="s">
        <v>836</v>
      </c>
      <c r="AC18" s="46">
        <v>5200</v>
      </c>
      <c r="AD18" s="46">
        <v>72</v>
      </c>
      <c r="AE18" s="46">
        <v>69.599999999999994</v>
      </c>
      <c r="AF18" s="46">
        <v>120</v>
      </c>
      <c r="AH18" s="70" t="str">
        <f t="shared" si="3"/>
        <v/>
      </c>
      <c r="AI18" s="70" t="str">
        <f t="shared" si="4"/>
        <v/>
      </c>
      <c r="AJ18" s="70" t="str">
        <f t="shared" si="5"/>
        <v>X</v>
      </c>
      <c r="AK18" s="70" t="str" cm="1">
        <f t="array" ref="AK18">_xlfn.IFS(AH18&lt;&gt;"","1",AI18&lt;&gt;"","2",AJ18&lt;&gt;"","3")</f>
        <v>3</v>
      </c>
    </row>
    <row r="19" spans="1:37" x14ac:dyDescent="0.25">
      <c r="A19" t="s">
        <v>719</v>
      </c>
      <c r="B19" t="s">
        <v>441</v>
      </c>
      <c r="C19" s="67" t="str">
        <f t="shared" si="0"/>
        <v>Madison Engebose</v>
      </c>
      <c r="D19" s="71" t="str" cm="1">
        <f t="array" ref="D19">_xlfn.IFS(AK19="1",CONCATENATE(C19,"Regional"),AK19="2",CONCATENATE(C19,"Sectional"),AK19="3",CONCATENATE(C19,COUNTIF($C$1:C19,C19)))</f>
        <v>Madison Engebose1</v>
      </c>
      <c r="E19" s="66">
        <v>45148.291666666664</v>
      </c>
      <c r="F19" t="s">
        <v>2667</v>
      </c>
      <c r="G19" s="46">
        <v>133</v>
      </c>
      <c r="H19" s="46">
        <v>84</v>
      </c>
      <c r="I19" s="46">
        <v>14</v>
      </c>
      <c r="J19" t="s">
        <v>110</v>
      </c>
      <c r="K19" t="s">
        <v>836</v>
      </c>
      <c r="L19" s="46">
        <v>5200</v>
      </c>
      <c r="M19" s="46">
        <v>72</v>
      </c>
      <c r="N19" s="46">
        <v>69.599999999999994</v>
      </c>
      <c r="O19" s="46">
        <v>120</v>
      </c>
      <c r="P19" s="46">
        <f t="shared" si="1"/>
        <v>2</v>
      </c>
      <c r="R19" s="67" t="s">
        <v>1316</v>
      </c>
      <c r="S19" s="67">
        <f>COUNTIF(Y$2:$Y$100,R19)</f>
        <v>0</v>
      </c>
      <c r="V19" s="67">
        <f t="shared" si="2"/>
        <v>0</v>
      </c>
      <c r="AB19" t="s">
        <v>836</v>
      </c>
      <c r="AC19" s="46">
        <v>5200</v>
      </c>
      <c r="AD19" s="46">
        <v>72</v>
      </c>
      <c r="AE19" s="46">
        <v>69.599999999999994</v>
      </c>
      <c r="AF19" s="46">
        <v>120</v>
      </c>
      <c r="AH19" s="70" t="str">
        <f t="shared" si="3"/>
        <v/>
      </c>
      <c r="AI19" s="70" t="str">
        <f t="shared" si="4"/>
        <v/>
      </c>
      <c r="AJ19" s="70" t="str">
        <f t="shared" si="5"/>
        <v>X</v>
      </c>
      <c r="AK19" s="70" t="str" cm="1">
        <f t="array" ref="AK19">_xlfn.IFS(AH19&lt;&gt;"","1",AI19&lt;&gt;"","2",AJ19&lt;&gt;"","3")</f>
        <v>3</v>
      </c>
    </row>
    <row r="20" spans="1:37" x14ac:dyDescent="0.25">
      <c r="A20" t="s">
        <v>722</v>
      </c>
      <c r="B20" t="s">
        <v>421</v>
      </c>
      <c r="C20" s="67" t="str">
        <f t="shared" si="0"/>
        <v>Elizabeth Vanderhei</v>
      </c>
      <c r="D20" s="71" t="str" cm="1">
        <f t="array" ref="D20">_xlfn.IFS(AK20="1",CONCATENATE(C20,"Regional"),AK20="2",CONCATENATE(C20,"Sectional"),AK20="3",CONCATENATE(C20,COUNTIF($C$1:C20,C20)))</f>
        <v>Elizabeth Vanderhei1</v>
      </c>
      <c r="E20" s="66">
        <v>45148.291666666664</v>
      </c>
      <c r="F20" t="s">
        <v>2667</v>
      </c>
      <c r="G20" s="46">
        <v>133</v>
      </c>
      <c r="H20" s="46">
        <v>84</v>
      </c>
      <c r="I20" s="46">
        <v>14</v>
      </c>
      <c r="J20" t="s">
        <v>110</v>
      </c>
      <c r="K20" t="s">
        <v>836</v>
      </c>
      <c r="L20" s="46">
        <v>5200</v>
      </c>
      <c r="M20" s="46">
        <v>72</v>
      </c>
      <c r="N20" s="46">
        <v>69.599999999999994</v>
      </c>
      <c r="O20" s="46">
        <v>120</v>
      </c>
      <c r="P20" s="46">
        <f t="shared" si="1"/>
        <v>2</v>
      </c>
      <c r="R20" s="67" t="s">
        <v>1317</v>
      </c>
      <c r="S20" s="67">
        <f>COUNTIF(Y$2:$Y$100,R20)</f>
        <v>0</v>
      </c>
      <c r="V20" s="67">
        <f t="shared" si="2"/>
        <v>0</v>
      </c>
      <c r="AB20" t="s">
        <v>836</v>
      </c>
      <c r="AC20" s="46">
        <v>5200</v>
      </c>
      <c r="AD20" s="46">
        <v>72</v>
      </c>
      <c r="AE20" s="46">
        <v>69.599999999999994</v>
      </c>
      <c r="AF20" s="46">
        <v>120</v>
      </c>
      <c r="AH20" s="70" t="str">
        <f t="shared" si="3"/>
        <v/>
      </c>
      <c r="AI20" s="70" t="str">
        <f t="shared" si="4"/>
        <v/>
      </c>
      <c r="AJ20" s="70" t="str">
        <f t="shared" si="5"/>
        <v>X</v>
      </c>
      <c r="AK20" s="70" t="str" cm="1">
        <f t="array" ref="AK20">_xlfn.IFS(AH20&lt;&gt;"","1",AI20&lt;&gt;"","2",AJ20&lt;&gt;"","3")</f>
        <v>3</v>
      </c>
    </row>
    <row r="21" spans="1:37" x14ac:dyDescent="0.25">
      <c r="A21" t="s">
        <v>1741</v>
      </c>
      <c r="B21" t="s">
        <v>471</v>
      </c>
      <c r="C21" s="67" t="str">
        <f t="shared" si="0"/>
        <v>Madelyn Gicius</v>
      </c>
      <c r="D21" s="71" t="str" cm="1">
        <f t="array" ref="D21">_xlfn.IFS(AK21="1",CONCATENATE(C21,"Regional"),AK21="2",CONCATENATE(C21,"Sectional"),AK21="3",CONCATENATE(C21,COUNTIF($C$1:C21,C21)))</f>
        <v>Madelyn Gicius1</v>
      </c>
      <c r="E21" s="66">
        <v>45148.291666666664</v>
      </c>
      <c r="F21" t="s">
        <v>2667</v>
      </c>
      <c r="G21" s="46">
        <v>133</v>
      </c>
      <c r="H21" s="46">
        <v>85</v>
      </c>
      <c r="I21" s="46">
        <v>20</v>
      </c>
      <c r="J21" t="s">
        <v>110</v>
      </c>
      <c r="K21" t="s">
        <v>836</v>
      </c>
      <c r="L21" s="46">
        <v>5200</v>
      </c>
      <c r="M21" s="46">
        <v>72</v>
      </c>
      <c r="N21" s="46">
        <v>69.599999999999994</v>
      </c>
      <c r="O21" s="46">
        <v>120</v>
      </c>
      <c r="P21" s="46">
        <f t="shared" si="1"/>
        <v>2</v>
      </c>
      <c r="R21" s="67" t="s">
        <v>2738</v>
      </c>
      <c r="S21" s="67">
        <f>COUNTIF(Y$2:$Y$100,R21)</f>
        <v>0</v>
      </c>
      <c r="V21" s="67">
        <f t="shared" si="2"/>
        <v>0</v>
      </c>
      <c r="AB21" t="s">
        <v>836</v>
      </c>
      <c r="AC21" s="46">
        <v>5200</v>
      </c>
      <c r="AD21" s="46">
        <v>72</v>
      </c>
      <c r="AE21" s="46">
        <v>69.599999999999994</v>
      </c>
      <c r="AF21" s="46">
        <v>120</v>
      </c>
      <c r="AH21" s="70" t="str">
        <f t="shared" si="3"/>
        <v/>
      </c>
      <c r="AI21" s="70" t="str">
        <f t="shared" si="4"/>
        <v/>
      </c>
      <c r="AJ21" s="70" t="str">
        <f t="shared" si="5"/>
        <v>X</v>
      </c>
      <c r="AK21" s="70" t="str" cm="1">
        <f t="array" ref="AK21">_xlfn.IFS(AH21&lt;&gt;"","1",AI21&lt;&gt;"","2",AJ21&lt;&gt;"","3")</f>
        <v>3</v>
      </c>
    </row>
    <row r="22" spans="1:37" x14ac:dyDescent="0.25">
      <c r="A22" t="s">
        <v>746</v>
      </c>
      <c r="B22" t="s">
        <v>682</v>
      </c>
      <c r="C22" s="67" t="str">
        <f t="shared" si="0"/>
        <v>Aubrey Westerman</v>
      </c>
      <c r="D22" s="71" t="str" cm="1">
        <f t="array" ref="D22">_xlfn.IFS(AK22="1",CONCATENATE(C22,"Regional"),AK22="2",CONCATENATE(C22,"Sectional"),AK22="3",CONCATENATE(C22,COUNTIF($C$1:C22,C22)))</f>
        <v>Aubrey Westerman1</v>
      </c>
      <c r="E22" s="66">
        <v>45148.291666666664</v>
      </c>
      <c r="F22" t="s">
        <v>2667</v>
      </c>
      <c r="G22" s="46">
        <v>133</v>
      </c>
      <c r="H22" s="46">
        <v>85</v>
      </c>
      <c r="I22" s="46">
        <v>20</v>
      </c>
      <c r="J22" t="s">
        <v>110</v>
      </c>
      <c r="K22" t="s">
        <v>836</v>
      </c>
      <c r="L22" s="46">
        <v>5200</v>
      </c>
      <c r="M22" s="46">
        <v>72</v>
      </c>
      <c r="N22" s="46">
        <v>69.599999999999994</v>
      </c>
      <c r="O22" s="46">
        <v>120</v>
      </c>
      <c r="P22" s="46">
        <f t="shared" si="1"/>
        <v>2</v>
      </c>
      <c r="R22" s="67" t="s">
        <v>3478</v>
      </c>
      <c r="S22" s="67">
        <f>COUNTIF(Y$2:$Y$100,R22)</f>
        <v>0</v>
      </c>
      <c r="V22" s="67">
        <f t="shared" si="2"/>
        <v>0</v>
      </c>
      <c r="AB22" t="s">
        <v>836</v>
      </c>
      <c r="AC22" s="46">
        <v>5200</v>
      </c>
      <c r="AD22" s="46">
        <v>72</v>
      </c>
      <c r="AE22" s="46">
        <v>69.599999999999994</v>
      </c>
      <c r="AF22" s="46">
        <v>120</v>
      </c>
      <c r="AH22" s="70" t="str">
        <f t="shared" si="3"/>
        <v/>
      </c>
      <c r="AI22" s="70" t="str">
        <f t="shared" si="4"/>
        <v/>
      </c>
      <c r="AJ22" s="70" t="str">
        <f t="shared" si="5"/>
        <v>X</v>
      </c>
      <c r="AK22" s="70" t="str" cm="1">
        <f t="array" ref="AK22">_xlfn.IFS(AH22&lt;&gt;"","1",AI22&lt;&gt;"","2",AJ22&lt;&gt;"","3")</f>
        <v>3</v>
      </c>
    </row>
    <row r="23" spans="1:37" x14ac:dyDescent="0.25">
      <c r="A23" t="s">
        <v>720</v>
      </c>
      <c r="B23" t="s">
        <v>499</v>
      </c>
      <c r="C23" s="67" t="str">
        <f t="shared" si="0"/>
        <v>Macy Clegg</v>
      </c>
      <c r="D23" s="71" t="str" cm="1">
        <f t="array" ref="D23">_xlfn.IFS(AK23="1",CONCATENATE(C23,"Regional"),AK23="2",CONCATENATE(C23,"Sectional"),AK23="3",CONCATENATE(C23,COUNTIF($C$1:C23,C23)))</f>
        <v>Macy Clegg1</v>
      </c>
      <c r="E23" s="66">
        <v>45148.291666666664</v>
      </c>
      <c r="F23" t="s">
        <v>2667</v>
      </c>
      <c r="G23" s="46">
        <v>133</v>
      </c>
      <c r="H23" s="46">
        <v>86</v>
      </c>
      <c r="I23" s="46">
        <v>22</v>
      </c>
      <c r="J23" t="s">
        <v>110</v>
      </c>
      <c r="K23" t="s">
        <v>836</v>
      </c>
      <c r="L23" s="46">
        <v>5200</v>
      </c>
      <c r="M23" s="46">
        <v>72</v>
      </c>
      <c r="N23" s="46">
        <v>69.599999999999994</v>
      </c>
      <c r="O23" s="46">
        <v>120</v>
      </c>
      <c r="P23" s="46">
        <f t="shared" si="1"/>
        <v>2</v>
      </c>
      <c r="R23" s="67" t="s">
        <v>1320</v>
      </c>
      <c r="S23" s="67">
        <f>COUNTIF(Y$2:$Y$100,R23)</f>
        <v>0</v>
      </c>
      <c r="V23" s="67">
        <f t="shared" si="2"/>
        <v>0</v>
      </c>
      <c r="AB23" t="s">
        <v>836</v>
      </c>
      <c r="AC23" s="46">
        <v>5200</v>
      </c>
      <c r="AD23" s="46">
        <v>72</v>
      </c>
      <c r="AE23" s="46">
        <v>69.599999999999994</v>
      </c>
      <c r="AF23" s="46">
        <v>120</v>
      </c>
      <c r="AH23" s="70" t="str">
        <f t="shared" si="3"/>
        <v/>
      </c>
      <c r="AI23" s="70" t="str">
        <f t="shared" si="4"/>
        <v/>
      </c>
      <c r="AJ23" s="70" t="str">
        <f t="shared" si="5"/>
        <v>X</v>
      </c>
      <c r="AK23" s="70" t="str" cm="1">
        <f t="array" ref="AK23">_xlfn.IFS(AH23&lt;&gt;"","1",AI23&lt;&gt;"","2",AJ23&lt;&gt;"","3")</f>
        <v>3</v>
      </c>
    </row>
    <row r="24" spans="1:37" x14ac:dyDescent="0.25">
      <c r="A24" t="s">
        <v>1612</v>
      </c>
      <c r="B24" t="s">
        <v>401</v>
      </c>
      <c r="C24" s="67" t="str">
        <f t="shared" si="0"/>
        <v>Hannah Strachota</v>
      </c>
      <c r="D24" s="71" t="str" cm="1">
        <f t="array" ref="D24">_xlfn.IFS(AK24="1",CONCATENATE(C24,"Regional"),AK24="2",CONCATENATE(C24,"Sectional"),AK24="3",CONCATENATE(C24,COUNTIF($C$1:C24,C24)))</f>
        <v>Hannah Strachota1</v>
      </c>
      <c r="E24" s="66">
        <v>45148.291666666664</v>
      </c>
      <c r="F24" t="s">
        <v>2667</v>
      </c>
      <c r="G24" s="46">
        <v>133</v>
      </c>
      <c r="H24" s="46">
        <v>86</v>
      </c>
      <c r="I24" s="46">
        <v>22</v>
      </c>
      <c r="J24" t="s">
        <v>110</v>
      </c>
      <c r="K24" t="s">
        <v>836</v>
      </c>
      <c r="L24" s="46">
        <v>5200</v>
      </c>
      <c r="M24" s="46">
        <v>72</v>
      </c>
      <c r="N24" s="46">
        <v>69.599999999999994</v>
      </c>
      <c r="O24" s="46">
        <v>120</v>
      </c>
      <c r="P24" s="46">
        <f t="shared" si="1"/>
        <v>2</v>
      </c>
      <c r="R24" s="67" t="s">
        <v>3479</v>
      </c>
      <c r="S24" s="67">
        <f>COUNTIF(Y$2:$Y$100,R24)</f>
        <v>0</v>
      </c>
      <c r="V24" s="67">
        <f t="shared" si="2"/>
        <v>0</v>
      </c>
      <c r="AB24" t="s">
        <v>836</v>
      </c>
      <c r="AC24" s="46">
        <v>5200</v>
      </c>
      <c r="AD24" s="46">
        <v>72</v>
      </c>
      <c r="AE24" s="46">
        <v>69.599999999999994</v>
      </c>
      <c r="AF24" s="46">
        <v>120</v>
      </c>
      <c r="AH24" s="70" t="str">
        <f t="shared" si="3"/>
        <v/>
      </c>
      <c r="AI24" s="70" t="str">
        <f t="shared" si="4"/>
        <v/>
      </c>
      <c r="AJ24" s="70" t="str">
        <f t="shared" si="5"/>
        <v>X</v>
      </c>
      <c r="AK24" s="70" t="str" cm="1">
        <f t="array" ref="AK24">_xlfn.IFS(AH24&lt;&gt;"","1",AI24&lt;&gt;"","2",AJ24&lt;&gt;"","3")</f>
        <v>3</v>
      </c>
    </row>
    <row r="25" spans="1:37" x14ac:dyDescent="0.25">
      <c r="A25" t="s">
        <v>594</v>
      </c>
      <c r="B25" t="s">
        <v>507</v>
      </c>
      <c r="C25" s="67" t="str">
        <f t="shared" si="0"/>
        <v>Chloe Strunk</v>
      </c>
      <c r="D25" s="71" t="str" cm="1">
        <f t="array" ref="D25">_xlfn.IFS(AK25="1",CONCATENATE(C25,"Regional"),AK25="2",CONCATENATE(C25,"Sectional"),AK25="3",CONCATENATE(C25,COUNTIF($C$1:C25,C25)))</f>
        <v>Chloe Strunk1</v>
      </c>
      <c r="E25" s="66">
        <v>45148.291666666664</v>
      </c>
      <c r="F25" t="s">
        <v>2667</v>
      </c>
      <c r="G25" s="46">
        <v>133</v>
      </c>
      <c r="H25" s="46">
        <v>86</v>
      </c>
      <c r="I25" s="46">
        <v>22</v>
      </c>
      <c r="J25" t="s">
        <v>110</v>
      </c>
      <c r="K25" t="s">
        <v>836</v>
      </c>
      <c r="L25" s="46">
        <v>5200</v>
      </c>
      <c r="M25" s="46">
        <v>72</v>
      </c>
      <c r="N25" s="46">
        <v>69.599999999999994</v>
      </c>
      <c r="O25" s="46">
        <v>120</v>
      </c>
      <c r="P25" s="46">
        <f t="shared" si="1"/>
        <v>2</v>
      </c>
      <c r="R25" s="67" t="s">
        <v>1240</v>
      </c>
      <c r="S25" s="67">
        <f>COUNTIF(Y$2:$Y$100,R25)</f>
        <v>0</v>
      </c>
      <c r="V25" s="67">
        <f t="shared" si="2"/>
        <v>0</v>
      </c>
      <c r="AB25" t="s">
        <v>836</v>
      </c>
      <c r="AC25" s="46">
        <v>5200</v>
      </c>
      <c r="AD25" s="46">
        <v>72</v>
      </c>
      <c r="AE25" s="46">
        <v>69.599999999999994</v>
      </c>
      <c r="AF25" s="46">
        <v>120</v>
      </c>
      <c r="AH25" s="70" t="str">
        <f t="shared" si="3"/>
        <v/>
      </c>
      <c r="AI25" s="70" t="str">
        <f t="shared" si="4"/>
        <v/>
      </c>
      <c r="AJ25" s="70" t="str">
        <f t="shared" si="5"/>
        <v>X</v>
      </c>
      <c r="AK25" s="70" t="str" cm="1">
        <f t="array" ref="AK25">_xlfn.IFS(AH25&lt;&gt;"","1",AI25&lt;&gt;"","2",AJ25&lt;&gt;"","3")</f>
        <v>3</v>
      </c>
    </row>
    <row r="26" spans="1:37" x14ac:dyDescent="0.25">
      <c r="A26" t="s">
        <v>601</v>
      </c>
      <c r="B26" t="s">
        <v>199</v>
      </c>
      <c r="C26" s="67" t="str">
        <f t="shared" si="0"/>
        <v>Payton Dudra</v>
      </c>
      <c r="D26" s="71" t="str" cm="1">
        <f t="array" ref="D26">_xlfn.IFS(AK26="1",CONCATENATE(C26,"Regional"),AK26="2",CONCATENATE(C26,"Sectional"),AK26="3",CONCATENATE(C26,COUNTIF($C$1:C26,C26)))</f>
        <v>Payton Dudra1</v>
      </c>
      <c r="E26" s="66">
        <v>45148.291666666664</v>
      </c>
      <c r="F26" t="s">
        <v>2667</v>
      </c>
      <c r="G26" s="46">
        <v>133</v>
      </c>
      <c r="H26" s="46">
        <v>86</v>
      </c>
      <c r="I26" s="46">
        <v>22</v>
      </c>
      <c r="J26" t="s">
        <v>110</v>
      </c>
      <c r="K26" t="s">
        <v>836</v>
      </c>
      <c r="L26" s="46">
        <v>5200</v>
      </c>
      <c r="M26" s="46">
        <v>72</v>
      </c>
      <c r="N26" s="46">
        <v>69.599999999999994</v>
      </c>
      <c r="O26" s="46">
        <v>120</v>
      </c>
      <c r="P26" s="46">
        <f t="shared" si="1"/>
        <v>2</v>
      </c>
      <c r="R26" s="67" t="s">
        <v>1245</v>
      </c>
      <c r="S26" s="67">
        <f>COUNTIF(Y$2:$Y$100,R26)</f>
        <v>0</v>
      </c>
      <c r="V26" s="67">
        <f t="shared" si="2"/>
        <v>0</v>
      </c>
      <c r="AB26" t="s">
        <v>836</v>
      </c>
      <c r="AC26" s="46">
        <v>5200</v>
      </c>
      <c r="AD26" s="46">
        <v>72</v>
      </c>
      <c r="AE26" s="46">
        <v>69.599999999999994</v>
      </c>
      <c r="AF26" s="46">
        <v>120</v>
      </c>
      <c r="AH26" s="70" t="str">
        <f t="shared" si="3"/>
        <v/>
      </c>
      <c r="AI26" s="70" t="str">
        <f t="shared" si="4"/>
        <v/>
      </c>
      <c r="AJ26" s="70" t="str">
        <f t="shared" si="5"/>
        <v>X</v>
      </c>
      <c r="AK26" s="70" t="str" cm="1">
        <f t="array" ref="AK26">_xlfn.IFS(AH26&lt;&gt;"","1",AI26&lt;&gt;"","2",AJ26&lt;&gt;"","3")</f>
        <v>3</v>
      </c>
    </row>
    <row r="27" spans="1:37" x14ac:dyDescent="0.25">
      <c r="A27" t="s">
        <v>466</v>
      </c>
      <c r="B27" t="s">
        <v>414</v>
      </c>
      <c r="C27" s="67" t="str">
        <f t="shared" si="0"/>
        <v>Megan Gelb</v>
      </c>
      <c r="D27" s="71" t="str" cm="1">
        <f t="array" ref="D27">_xlfn.IFS(AK27="1",CONCATENATE(C27,"Regional"),AK27="2",CONCATENATE(C27,"Sectional"),AK27="3",CONCATENATE(C27,COUNTIF($C$1:C27,C27)))</f>
        <v>Megan Gelb1</v>
      </c>
      <c r="E27" s="66">
        <v>45148.291666666664</v>
      </c>
      <c r="F27" t="s">
        <v>2667</v>
      </c>
      <c r="G27" s="46">
        <v>133</v>
      </c>
      <c r="H27" s="46">
        <v>86</v>
      </c>
      <c r="I27" s="46">
        <v>22</v>
      </c>
      <c r="J27" t="s">
        <v>110</v>
      </c>
      <c r="K27" t="s">
        <v>836</v>
      </c>
      <c r="L27" s="46">
        <v>5200</v>
      </c>
      <c r="M27" s="46">
        <v>72</v>
      </c>
      <c r="N27" s="46">
        <v>69.599999999999994</v>
      </c>
      <c r="O27" s="46">
        <v>120</v>
      </c>
      <c r="P27" s="46">
        <f t="shared" si="1"/>
        <v>2</v>
      </c>
      <c r="R27" s="67" t="s">
        <v>2743</v>
      </c>
      <c r="S27" s="67">
        <f>COUNTIF(Y$2:$Y$100,R27)</f>
        <v>0</v>
      </c>
      <c r="V27" s="67">
        <f t="shared" si="2"/>
        <v>0</v>
      </c>
      <c r="AB27" t="s">
        <v>836</v>
      </c>
      <c r="AC27" s="46">
        <v>5200</v>
      </c>
      <c r="AD27" s="46">
        <v>72</v>
      </c>
      <c r="AE27" s="46">
        <v>69.599999999999994</v>
      </c>
      <c r="AF27" s="46">
        <v>120</v>
      </c>
      <c r="AH27" s="70" t="str">
        <f t="shared" si="3"/>
        <v/>
      </c>
      <c r="AI27" s="70" t="str">
        <f t="shared" si="4"/>
        <v/>
      </c>
      <c r="AJ27" s="70" t="str">
        <f t="shared" si="5"/>
        <v>X</v>
      </c>
      <c r="AK27" s="70" t="str" cm="1">
        <f t="array" ref="AK27">_xlfn.IFS(AH27&lt;&gt;"","1",AI27&lt;&gt;"","2",AJ27&lt;&gt;"","3")</f>
        <v>3</v>
      </c>
    </row>
    <row r="28" spans="1:37" x14ac:dyDescent="0.25">
      <c r="A28" t="s">
        <v>998</v>
      </c>
      <c r="B28" t="s">
        <v>362</v>
      </c>
      <c r="C28" s="67" t="str">
        <f t="shared" si="0"/>
        <v>Emma Holzmacher</v>
      </c>
      <c r="D28" s="71" t="str" cm="1">
        <f t="array" ref="D28">_xlfn.IFS(AK28="1",CONCATENATE(C28,"Regional"),AK28="2",CONCATENATE(C28,"Sectional"),AK28="3",CONCATENATE(C28,COUNTIF($C$1:C28,C28)))</f>
        <v>Emma Holzmacher1</v>
      </c>
      <c r="E28" s="66">
        <v>45148.291666666664</v>
      </c>
      <c r="F28" t="s">
        <v>2667</v>
      </c>
      <c r="G28" s="46">
        <v>133</v>
      </c>
      <c r="H28" s="46">
        <v>87</v>
      </c>
      <c r="I28" s="46">
        <v>27</v>
      </c>
      <c r="J28" t="s">
        <v>110</v>
      </c>
      <c r="K28" t="s">
        <v>836</v>
      </c>
      <c r="L28" s="46">
        <v>5200</v>
      </c>
      <c r="M28" s="46">
        <v>72</v>
      </c>
      <c r="N28" s="46">
        <v>69.599999999999994</v>
      </c>
      <c r="O28" s="46">
        <v>120</v>
      </c>
      <c r="P28" s="46">
        <f t="shared" si="1"/>
        <v>2</v>
      </c>
      <c r="R28" s="67" t="s">
        <v>1501</v>
      </c>
      <c r="S28" s="67">
        <f>COUNTIF(Y$2:$Y$100,R28)</f>
        <v>0</v>
      </c>
      <c r="V28" s="67">
        <f t="shared" si="2"/>
        <v>0</v>
      </c>
      <c r="AB28" t="s">
        <v>836</v>
      </c>
      <c r="AC28" s="46">
        <v>5200</v>
      </c>
      <c r="AD28" s="46">
        <v>72</v>
      </c>
      <c r="AE28" s="46">
        <v>69.599999999999994</v>
      </c>
      <c r="AF28" s="46">
        <v>120</v>
      </c>
      <c r="AH28" s="70" t="str">
        <f t="shared" si="3"/>
        <v/>
      </c>
      <c r="AI28" s="70" t="str">
        <f t="shared" si="4"/>
        <v/>
      </c>
      <c r="AJ28" s="70" t="str">
        <f t="shared" si="5"/>
        <v>X</v>
      </c>
      <c r="AK28" s="70" t="str" cm="1">
        <f t="array" ref="AK28">_xlfn.IFS(AH28&lt;&gt;"","1",AI28&lt;&gt;"","2",AJ28&lt;&gt;"","3")</f>
        <v>3</v>
      </c>
    </row>
    <row r="29" spans="1:37" x14ac:dyDescent="0.25">
      <c r="A29" t="s">
        <v>382</v>
      </c>
      <c r="B29" t="s">
        <v>532</v>
      </c>
      <c r="C29" s="67" t="str">
        <f t="shared" si="0"/>
        <v>Maddy Wilcox</v>
      </c>
      <c r="D29" s="71" t="str" cm="1">
        <f t="array" ref="D29">_xlfn.IFS(AK29="1",CONCATENATE(C29,"Regional"),AK29="2",CONCATENATE(C29,"Sectional"),AK29="3",CONCATENATE(C29,COUNTIF($C$1:C29,C29)))</f>
        <v>Maddy Wilcox1</v>
      </c>
      <c r="E29" s="66">
        <v>45148.291666666664</v>
      </c>
      <c r="F29" t="s">
        <v>2667</v>
      </c>
      <c r="G29" s="46">
        <v>133</v>
      </c>
      <c r="H29" s="46">
        <v>87</v>
      </c>
      <c r="I29" s="46">
        <v>27</v>
      </c>
      <c r="J29" t="s">
        <v>110</v>
      </c>
      <c r="K29" t="s">
        <v>836</v>
      </c>
      <c r="L29" s="46">
        <v>5200</v>
      </c>
      <c r="M29" s="46">
        <v>72</v>
      </c>
      <c r="N29" s="46">
        <v>69.599999999999994</v>
      </c>
      <c r="O29" s="46">
        <v>120</v>
      </c>
      <c r="P29" s="46">
        <f t="shared" si="1"/>
        <v>2</v>
      </c>
      <c r="R29" s="67" t="s">
        <v>3383</v>
      </c>
      <c r="S29" s="67">
        <f>COUNTIF(Y$2:$Y$100,R29)</f>
        <v>0</v>
      </c>
      <c r="V29" s="67">
        <f t="shared" si="2"/>
        <v>0</v>
      </c>
      <c r="AB29" t="s">
        <v>836</v>
      </c>
      <c r="AC29" s="46">
        <v>5200</v>
      </c>
      <c r="AD29" s="46">
        <v>72</v>
      </c>
      <c r="AE29" s="46">
        <v>69.599999999999994</v>
      </c>
      <c r="AF29" s="46">
        <v>120</v>
      </c>
      <c r="AH29" s="70" t="str">
        <f t="shared" si="3"/>
        <v/>
      </c>
      <c r="AI29" s="70" t="str">
        <f t="shared" si="4"/>
        <v/>
      </c>
      <c r="AJ29" s="70" t="str">
        <f t="shared" si="5"/>
        <v>X</v>
      </c>
      <c r="AK29" s="70" t="str" cm="1">
        <f t="array" ref="AK29">_xlfn.IFS(AH29&lt;&gt;"","1",AI29&lt;&gt;"","2",AJ29&lt;&gt;"","3")</f>
        <v>3</v>
      </c>
    </row>
    <row r="30" spans="1:37" x14ac:dyDescent="0.25">
      <c r="A30" t="s">
        <v>377</v>
      </c>
      <c r="B30" t="s">
        <v>570</v>
      </c>
      <c r="C30" s="67" t="str">
        <f t="shared" si="0"/>
        <v>Sydney Weiss</v>
      </c>
      <c r="D30" s="71" t="str" cm="1">
        <f t="array" ref="D30">_xlfn.IFS(AK30="1",CONCATENATE(C30,"Regional"),AK30="2",CONCATENATE(C30,"Sectional"),AK30="3",CONCATENATE(C30,COUNTIF($C$1:C30,C30)))</f>
        <v>Sydney Weiss1</v>
      </c>
      <c r="E30" s="66">
        <v>45148.291666666664</v>
      </c>
      <c r="F30" t="s">
        <v>2667</v>
      </c>
      <c r="G30" s="46">
        <v>133</v>
      </c>
      <c r="H30" s="46">
        <v>88</v>
      </c>
      <c r="I30" s="46">
        <v>29</v>
      </c>
      <c r="J30" t="s">
        <v>110</v>
      </c>
      <c r="K30" t="s">
        <v>836</v>
      </c>
      <c r="L30" s="46">
        <v>5200</v>
      </c>
      <c r="M30" s="46">
        <v>72</v>
      </c>
      <c r="N30" s="46">
        <v>69.599999999999994</v>
      </c>
      <c r="O30" s="46">
        <v>120</v>
      </c>
      <c r="P30" s="46">
        <f t="shared" si="1"/>
        <v>2</v>
      </c>
      <c r="R30" s="67" t="s">
        <v>2742</v>
      </c>
      <c r="S30" s="67">
        <f>COUNTIF(Y$2:$Y$100,R30)</f>
        <v>0</v>
      </c>
      <c r="V30" s="67">
        <f t="shared" si="2"/>
        <v>0</v>
      </c>
      <c r="AB30" t="s">
        <v>836</v>
      </c>
      <c r="AC30" s="46">
        <v>5200</v>
      </c>
      <c r="AD30" s="46">
        <v>72</v>
      </c>
      <c r="AE30" s="46">
        <v>69.599999999999994</v>
      </c>
      <c r="AF30" s="46">
        <v>120</v>
      </c>
      <c r="AH30" s="70" t="str">
        <f t="shared" si="3"/>
        <v/>
      </c>
      <c r="AI30" s="70" t="str">
        <f t="shared" si="4"/>
        <v/>
      </c>
      <c r="AJ30" s="70" t="str">
        <f t="shared" si="5"/>
        <v>X</v>
      </c>
      <c r="AK30" s="70" t="str" cm="1">
        <f t="array" ref="AK30">_xlfn.IFS(AH30&lt;&gt;"","1",AI30&lt;&gt;"","2",AJ30&lt;&gt;"","3")</f>
        <v>3</v>
      </c>
    </row>
    <row r="31" spans="1:37" x14ac:dyDescent="0.25">
      <c r="A31" t="s">
        <v>294</v>
      </c>
      <c r="B31" t="s">
        <v>726</v>
      </c>
      <c r="C31" s="67" t="str">
        <f t="shared" si="0"/>
        <v>Nina Lang</v>
      </c>
      <c r="D31" s="71" t="str" cm="1">
        <f t="array" ref="D31">_xlfn.IFS(AK31="1",CONCATENATE(C31,"Regional"),AK31="2",CONCATENATE(C31,"Sectional"),AK31="3",CONCATENATE(C31,COUNTIF($C$1:C31,C31)))</f>
        <v>Nina Lang1</v>
      </c>
      <c r="E31" s="66">
        <v>45148.291666666664</v>
      </c>
      <c r="F31" t="s">
        <v>2667</v>
      </c>
      <c r="G31" s="46">
        <v>133</v>
      </c>
      <c r="H31" s="46">
        <v>89</v>
      </c>
      <c r="I31" s="46">
        <v>30</v>
      </c>
      <c r="J31" t="s">
        <v>110</v>
      </c>
      <c r="K31" t="s">
        <v>836</v>
      </c>
      <c r="L31" s="46">
        <v>5200</v>
      </c>
      <c r="M31" s="46">
        <v>72</v>
      </c>
      <c r="N31" s="46">
        <v>69.599999999999994</v>
      </c>
      <c r="O31" s="46">
        <v>120</v>
      </c>
      <c r="P31" s="46">
        <f t="shared" si="1"/>
        <v>2</v>
      </c>
      <c r="R31" s="67" t="s">
        <v>1321</v>
      </c>
      <c r="S31" s="67">
        <f>COUNTIF(Y$2:$Y$100,R31)</f>
        <v>0</v>
      </c>
      <c r="V31" s="67">
        <f t="shared" si="2"/>
        <v>0</v>
      </c>
      <c r="AB31" t="s">
        <v>836</v>
      </c>
      <c r="AC31" s="46">
        <v>5200</v>
      </c>
      <c r="AD31" s="46">
        <v>72</v>
      </c>
      <c r="AE31" s="46">
        <v>69.599999999999994</v>
      </c>
      <c r="AF31" s="46">
        <v>120</v>
      </c>
      <c r="AH31" s="70" t="str">
        <f t="shared" si="3"/>
        <v/>
      </c>
      <c r="AI31" s="70" t="str">
        <f t="shared" si="4"/>
        <v/>
      </c>
      <c r="AJ31" s="70" t="str">
        <f t="shared" si="5"/>
        <v>X</v>
      </c>
      <c r="AK31" s="70" t="str" cm="1">
        <f t="array" ref="AK31">_xlfn.IFS(AH31&lt;&gt;"","1",AI31&lt;&gt;"","2",AJ31&lt;&gt;"","3")</f>
        <v>3</v>
      </c>
    </row>
    <row r="32" spans="1:37" x14ac:dyDescent="0.25">
      <c r="A32" t="s">
        <v>219</v>
      </c>
      <c r="B32" t="s">
        <v>725</v>
      </c>
      <c r="C32" s="67" t="str">
        <f t="shared" si="0"/>
        <v>Lia Maxwell</v>
      </c>
      <c r="D32" s="71" t="str" cm="1">
        <f t="array" ref="D32">_xlfn.IFS(AK32="1",CONCATENATE(C32,"Regional"),AK32="2",CONCATENATE(C32,"Sectional"),AK32="3",CONCATENATE(C32,COUNTIF($C$1:C32,C32)))</f>
        <v>Lia Maxwell1</v>
      </c>
      <c r="E32" s="66">
        <v>45148.291666666664</v>
      </c>
      <c r="F32" t="s">
        <v>2667</v>
      </c>
      <c r="G32" s="46">
        <v>133</v>
      </c>
      <c r="H32" s="46">
        <v>90</v>
      </c>
      <c r="I32" s="46">
        <v>31</v>
      </c>
      <c r="J32" t="s">
        <v>110</v>
      </c>
      <c r="K32" t="s">
        <v>836</v>
      </c>
      <c r="L32" s="46">
        <v>5200</v>
      </c>
      <c r="M32" s="46">
        <v>72</v>
      </c>
      <c r="N32" s="46">
        <v>69.599999999999994</v>
      </c>
      <c r="O32" s="46">
        <v>120</v>
      </c>
      <c r="P32" s="46">
        <f t="shared" si="1"/>
        <v>2</v>
      </c>
      <c r="R32" s="67" t="s">
        <v>1319</v>
      </c>
      <c r="S32" s="67">
        <f>COUNTIF(Y$2:$Y$100,R32)</f>
        <v>0</v>
      </c>
      <c r="V32" s="67">
        <f t="shared" si="2"/>
        <v>0</v>
      </c>
      <c r="AB32" t="s">
        <v>836</v>
      </c>
      <c r="AC32" s="46">
        <v>5200</v>
      </c>
      <c r="AD32" s="46">
        <v>72</v>
      </c>
      <c r="AE32" s="46">
        <v>69.599999999999994</v>
      </c>
      <c r="AF32" s="46">
        <v>120</v>
      </c>
      <c r="AH32" s="70" t="str">
        <f t="shared" si="3"/>
        <v/>
      </c>
      <c r="AI32" s="70" t="str">
        <f t="shared" si="4"/>
        <v/>
      </c>
      <c r="AJ32" s="70" t="str">
        <f t="shared" si="5"/>
        <v>X</v>
      </c>
      <c r="AK32" s="70" t="str" cm="1">
        <f t="array" ref="AK32">_xlfn.IFS(AH32&lt;&gt;"","1",AI32&lt;&gt;"","2",AJ32&lt;&gt;"","3")</f>
        <v>3</v>
      </c>
    </row>
    <row r="33" spans="1:37" x14ac:dyDescent="0.25">
      <c r="A33" t="s">
        <v>595</v>
      </c>
      <c r="B33" t="s">
        <v>313</v>
      </c>
      <c r="C33" s="67" t="str">
        <f t="shared" si="0"/>
        <v>Avery Buchholz</v>
      </c>
      <c r="D33" s="71" t="str" cm="1">
        <f t="array" ref="D33">_xlfn.IFS(AK33="1",CONCATENATE(C33,"Regional"),AK33="2",CONCATENATE(C33,"Sectional"),AK33="3",CONCATENATE(C33,COUNTIF($C$1:C33,C33)))</f>
        <v>Avery Buchholz1</v>
      </c>
      <c r="E33" s="66">
        <v>45148.291666666664</v>
      </c>
      <c r="F33" t="s">
        <v>2667</v>
      </c>
      <c r="G33" s="46">
        <v>133</v>
      </c>
      <c r="H33" s="46">
        <v>91</v>
      </c>
      <c r="I33" s="46">
        <v>32</v>
      </c>
      <c r="J33" t="s">
        <v>110</v>
      </c>
      <c r="K33" t="s">
        <v>836</v>
      </c>
      <c r="L33" s="46">
        <v>5200</v>
      </c>
      <c r="M33" s="46">
        <v>72</v>
      </c>
      <c r="N33" s="46">
        <v>69.599999999999994</v>
      </c>
      <c r="O33" s="46">
        <v>120</v>
      </c>
      <c r="P33" s="46">
        <f t="shared" si="1"/>
        <v>2</v>
      </c>
      <c r="R33" s="67" t="s">
        <v>1241</v>
      </c>
      <c r="S33" s="67">
        <f>COUNTIF(Y$2:$Y$100,R33)</f>
        <v>0</v>
      </c>
      <c r="V33" s="67">
        <f t="shared" si="2"/>
        <v>0</v>
      </c>
      <c r="AB33" t="s">
        <v>836</v>
      </c>
      <c r="AC33" s="46">
        <v>5200</v>
      </c>
      <c r="AD33" s="46">
        <v>72</v>
      </c>
      <c r="AE33" s="46">
        <v>69.599999999999994</v>
      </c>
      <c r="AF33" s="46">
        <v>120</v>
      </c>
      <c r="AH33" s="70" t="str">
        <f t="shared" si="3"/>
        <v/>
      </c>
      <c r="AI33" s="70" t="str">
        <f t="shared" si="4"/>
        <v/>
      </c>
      <c r="AJ33" s="70" t="str">
        <f t="shared" si="5"/>
        <v>X</v>
      </c>
      <c r="AK33" s="70" t="str" cm="1">
        <f t="array" ref="AK33">_xlfn.IFS(AH33&lt;&gt;"","1",AI33&lt;&gt;"","2",AJ33&lt;&gt;"","3")</f>
        <v>3</v>
      </c>
    </row>
    <row r="34" spans="1:37" x14ac:dyDescent="0.25">
      <c r="A34" t="s">
        <v>192</v>
      </c>
      <c r="B34" t="s">
        <v>764</v>
      </c>
      <c r="C34" s="67" t="str">
        <f t="shared" si="0"/>
        <v>Anneke Barnett</v>
      </c>
      <c r="D34" s="71" t="str" cm="1">
        <f t="array" ref="D34">_xlfn.IFS(AK34="1",CONCATENATE(C34,"Regional"),AK34="2",CONCATENATE(C34,"Sectional"),AK34="3",CONCATENATE(C34,COUNTIF($C$1:C34,C34)))</f>
        <v>Anneke Barnett1</v>
      </c>
      <c r="E34" s="66">
        <v>45148.291666666664</v>
      </c>
      <c r="F34" t="s">
        <v>2667</v>
      </c>
      <c r="G34" s="46">
        <v>133</v>
      </c>
      <c r="H34" s="46">
        <v>91</v>
      </c>
      <c r="I34" s="46">
        <v>32</v>
      </c>
      <c r="J34" t="s">
        <v>110</v>
      </c>
      <c r="K34" t="s">
        <v>836</v>
      </c>
      <c r="L34" s="46">
        <v>5200</v>
      </c>
      <c r="M34" s="46">
        <v>72</v>
      </c>
      <c r="N34" s="46">
        <v>69.599999999999994</v>
      </c>
      <c r="O34" s="46">
        <v>120</v>
      </c>
      <c r="P34" s="46">
        <f t="shared" si="1"/>
        <v>2</v>
      </c>
      <c r="R34" s="67" t="s">
        <v>1348</v>
      </c>
      <c r="S34" s="67">
        <f>COUNTIF(Y$2:$Y$100,R34)</f>
        <v>0</v>
      </c>
      <c r="V34" s="67">
        <f t="shared" si="2"/>
        <v>0</v>
      </c>
      <c r="AB34" t="s">
        <v>836</v>
      </c>
      <c r="AC34" s="46">
        <v>5200</v>
      </c>
      <c r="AD34" s="46">
        <v>72</v>
      </c>
      <c r="AE34" s="46">
        <v>69.599999999999994</v>
      </c>
      <c r="AF34" s="46">
        <v>120</v>
      </c>
      <c r="AH34" s="70" t="str">
        <f t="shared" si="3"/>
        <v/>
      </c>
      <c r="AI34" s="70" t="str">
        <f t="shared" si="4"/>
        <v/>
      </c>
      <c r="AJ34" s="70" t="str">
        <f t="shared" si="5"/>
        <v>X</v>
      </c>
      <c r="AK34" s="70" t="str" cm="1">
        <f t="array" ref="AK34">_xlfn.IFS(AH34&lt;&gt;"","1",AI34&lt;&gt;"","2",AJ34&lt;&gt;"","3")</f>
        <v>3</v>
      </c>
    </row>
    <row r="35" spans="1:37" x14ac:dyDescent="0.25">
      <c r="A35" t="s">
        <v>749</v>
      </c>
      <c r="B35" t="s">
        <v>750</v>
      </c>
      <c r="C35" s="67" t="str">
        <f t="shared" si="0"/>
        <v>Adelyne Ruetz</v>
      </c>
      <c r="D35" s="71" t="str" cm="1">
        <f t="array" ref="D35">_xlfn.IFS(AK35="1",CONCATENATE(C35,"Regional"),AK35="2",CONCATENATE(C35,"Sectional"),AK35="3",CONCATENATE(C35,COUNTIF($C$1:C35,C35)))</f>
        <v>Adelyne Ruetz1</v>
      </c>
      <c r="E35" s="66">
        <v>45148.291666666664</v>
      </c>
      <c r="F35" t="s">
        <v>2667</v>
      </c>
      <c r="G35" s="46">
        <v>133</v>
      </c>
      <c r="H35" s="46">
        <v>91</v>
      </c>
      <c r="I35" s="46">
        <v>32</v>
      </c>
      <c r="J35" t="s">
        <v>110</v>
      </c>
      <c r="K35" t="s">
        <v>836</v>
      </c>
      <c r="L35" s="46">
        <v>5200</v>
      </c>
      <c r="M35" s="46">
        <v>72</v>
      </c>
      <c r="N35" s="46">
        <v>69.599999999999994</v>
      </c>
      <c r="O35" s="46">
        <v>120</v>
      </c>
      <c r="P35" s="46">
        <f t="shared" si="1"/>
        <v>2</v>
      </c>
      <c r="R35" s="67" t="s">
        <v>1337</v>
      </c>
      <c r="S35" s="67">
        <f>COUNTIF(Y$2:$Y$100,R35)</f>
        <v>0</v>
      </c>
      <c r="V35" s="67">
        <f t="shared" si="2"/>
        <v>0</v>
      </c>
      <c r="AB35" t="s">
        <v>836</v>
      </c>
      <c r="AC35" s="46">
        <v>5200</v>
      </c>
      <c r="AD35" s="46">
        <v>72</v>
      </c>
      <c r="AE35" s="46">
        <v>69.599999999999994</v>
      </c>
      <c r="AF35" s="46">
        <v>120</v>
      </c>
      <c r="AH35" s="70" t="str">
        <f t="shared" si="3"/>
        <v/>
      </c>
      <c r="AI35" s="70" t="str">
        <f t="shared" si="4"/>
        <v/>
      </c>
      <c r="AJ35" s="70" t="str">
        <f t="shared" si="5"/>
        <v>X</v>
      </c>
      <c r="AK35" s="70" t="str" cm="1">
        <f t="array" ref="AK35">_xlfn.IFS(AH35&lt;&gt;"","1",AI35&lt;&gt;"","2",AJ35&lt;&gt;"","3")</f>
        <v>3</v>
      </c>
    </row>
    <row r="36" spans="1:37" x14ac:dyDescent="0.25">
      <c r="A36" t="s">
        <v>480</v>
      </c>
      <c r="B36" t="s">
        <v>511</v>
      </c>
      <c r="C36" s="67" t="str">
        <f t="shared" si="0"/>
        <v>Eleanor Van Handel</v>
      </c>
      <c r="D36" s="71" t="str" cm="1">
        <f t="array" ref="D36">_xlfn.IFS(AK36="1",CONCATENATE(C36,"Regional"),AK36="2",CONCATENATE(C36,"Sectional"),AK36="3",CONCATENATE(C36,COUNTIF($C$1:C36,C36)))</f>
        <v>Eleanor Van Handel1</v>
      </c>
      <c r="E36" s="66">
        <v>45148.291666666664</v>
      </c>
      <c r="F36" t="s">
        <v>2667</v>
      </c>
      <c r="G36" s="46">
        <v>133</v>
      </c>
      <c r="H36" s="46">
        <v>93</v>
      </c>
      <c r="I36" s="46">
        <v>35</v>
      </c>
      <c r="J36" t="s">
        <v>110</v>
      </c>
      <c r="K36" t="s">
        <v>836</v>
      </c>
      <c r="L36" s="46">
        <v>5200</v>
      </c>
      <c r="M36" s="46">
        <v>72</v>
      </c>
      <c r="N36" s="46">
        <v>69.599999999999994</v>
      </c>
      <c r="O36" s="46">
        <v>120</v>
      </c>
      <c r="P36" s="46">
        <f t="shared" si="1"/>
        <v>2</v>
      </c>
      <c r="R36" s="67" t="s">
        <v>2740</v>
      </c>
      <c r="S36" s="67">
        <f>COUNTIF(Y$2:$Y$100,R36)</f>
        <v>0</v>
      </c>
      <c r="V36" s="67">
        <f t="shared" si="2"/>
        <v>0</v>
      </c>
      <c r="AB36" t="s">
        <v>836</v>
      </c>
      <c r="AC36" s="46">
        <v>5200</v>
      </c>
      <c r="AD36" s="46">
        <v>72</v>
      </c>
      <c r="AE36" s="46">
        <v>69.599999999999994</v>
      </c>
      <c r="AF36" s="46">
        <v>120</v>
      </c>
      <c r="AH36" s="70" t="str">
        <f t="shared" si="3"/>
        <v/>
      </c>
      <c r="AI36" s="70" t="str">
        <f t="shared" si="4"/>
        <v/>
      </c>
      <c r="AJ36" s="70" t="str">
        <f t="shared" si="5"/>
        <v>X</v>
      </c>
      <c r="AK36" s="70" t="str" cm="1">
        <f t="array" ref="AK36">_xlfn.IFS(AH36&lt;&gt;"","1",AI36&lt;&gt;"","2",AJ36&lt;&gt;"","3")</f>
        <v>3</v>
      </c>
    </row>
    <row r="37" spans="1:37" x14ac:dyDescent="0.25">
      <c r="A37" t="s">
        <v>485</v>
      </c>
      <c r="B37" t="s">
        <v>428</v>
      </c>
      <c r="C37" s="67" t="str">
        <f t="shared" si="0"/>
        <v>Annika Jafferis</v>
      </c>
      <c r="D37" s="71" t="str" cm="1">
        <f t="array" ref="D37">_xlfn.IFS(AK37="1",CONCATENATE(C37,"Regional"),AK37="2",CONCATENATE(C37,"Sectional"),AK37="3",CONCATENATE(C37,COUNTIF($C$1:C37,C37)))</f>
        <v>Annika Jafferis1</v>
      </c>
      <c r="E37" s="66">
        <v>45148.291666666664</v>
      </c>
      <c r="F37" t="s">
        <v>2667</v>
      </c>
      <c r="G37" s="46">
        <v>133</v>
      </c>
      <c r="H37" s="46">
        <v>93</v>
      </c>
      <c r="I37" s="46">
        <v>35</v>
      </c>
      <c r="J37" t="s">
        <v>110</v>
      </c>
      <c r="K37" t="s">
        <v>836</v>
      </c>
      <c r="L37" s="46">
        <v>5200</v>
      </c>
      <c r="M37" s="46">
        <v>72</v>
      </c>
      <c r="N37" s="46">
        <v>69.599999999999994</v>
      </c>
      <c r="O37" s="46">
        <v>120</v>
      </c>
      <c r="P37" s="46">
        <f t="shared" si="1"/>
        <v>2</v>
      </c>
      <c r="R37" s="67" t="s">
        <v>1176</v>
      </c>
      <c r="S37" s="67">
        <f>COUNTIF(Y$2:$Y$100,R37)</f>
        <v>0</v>
      </c>
      <c r="V37" s="67">
        <f t="shared" si="2"/>
        <v>0</v>
      </c>
      <c r="AB37" t="s">
        <v>836</v>
      </c>
      <c r="AC37" s="46">
        <v>5200</v>
      </c>
      <c r="AD37" s="46">
        <v>72</v>
      </c>
      <c r="AE37" s="46">
        <v>69.599999999999994</v>
      </c>
      <c r="AF37" s="46">
        <v>120</v>
      </c>
      <c r="AH37" s="70" t="str">
        <f t="shared" si="3"/>
        <v/>
      </c>
      <c r="AI37" s="70" t="str">
        <f t="shared" si="4"/>
        <v/>
      </c>
      <c r="AJ37" s="70" t="str">
        <f t="shared" si="5"/>
        <v>X</v>
      </c>
      <c r="AK37" s="70" t="str" cm="1">
        <f t="array" ref="AK37">_xlfn.IFS(AH37&lt;&gt;"","1",AI37&lt;&gt;"","2",AJ37&lt;&gt;"","3")</f>
        <v>3</v>
      </c>
    </row>
    <row r="38" spans="1:37" x14ac:dyDescent="0.25">
      <c r="A38" t="s">
        <v>360</v>
      </c>
      <c r="B38" t="s">
        <v>765</v>
      </c>
      <c r="C38" s="67" t="str">
        <f t="shared" si="0"/>
        <v>Clare Smith</v>
      </c>
      <c r="D38" s="71" t="str" cm="1">
        <f t="array" ref="D38">_xlfn.IFS(AK38="1",CONCATENATE(C38,"Regional"),AK38="2",CONCATENATE(C38,"Sectional"),AK38="3",CONCATENATE(C38,COUNTIF($C$1:C38,C38)))</f>
        <v>Clare Smith1</v>
      </c>
      <c r="E38" s="66">
        <v>45148.291666666664</v>
      </c>
      <c r="F38" t="s">
        <v>2667</v>
      </c>
      <c r="G38" s="46">
        <v>133</v>
      </c>
      <c r="H38" s="46">
        <v>93</v>
      </c>
      <c r="I38" s="46">
        <v>35</v>
      </c>
      <c r="J38" t="s">
        <v>110</v>
      </c>
      <c r="K38" t="s">
        <v>836</v>
      </c>
      <c r="L38" s="46">
        <v>5200</v>
      </c>
      <c r="M38" s="46">
        <v>72</v>
      </c>
      <c r="N38" s="46">
        <v>69.599999999999994</v>
      </c>
      <c r="O38" s="46">
        <v>120</v>
      </c>
      <c r="P38" s="46">
        <f t="shared" si="1"/>
        <v>2</v>
      </c>
      <c r="R38" s="67" t="s">
        <v>1349</v>
      </c>
      <c r="S38" s="67">
        <f>COUNTIF(Y$2:$Y$100,R38)</f>
        <v>0</v>
      </c>
      <c r="V38" s="67">
        <f t="shared" si="2"/>
        <v>0</v>
      </c>
      <c r="AB38" t="s">
        <v>836</v>
      </c>
      <c r="AC38" s="46">
        <v>5200</v>
      </c>
      <c r="AD38" s="46">
        <v>72</v>
      </c>
      <c r="AE38" s="46">
        <v>69.599999999999994</v>
      </c>
      <c r="AF38" s="46">
        <v>120</v>
      </c>
      <c r="AH38" s="70" t="str">
        <f t="shared" si="3"/>
        <v/>
      </c>
      <c r="AI38" s="70" t="str">
        <f t="shared" si="4"/>
        <v/>
      </c>
      <c r="AJ38" s="70" t="str">
        <f t="shared" si="5"/>
        <v>X</v>
      </c>
      <c r="AK38" s="70" t="str" cm="1">
        <f t="array" ref="AK38">_xlfn.IFS(AH38&lt;&gt;"","1",AI38&lt;&gt;"","2",AJ38&lt;&gt;"","3")</f>
        <v>3</v>
      </c>
    </row>
    <row r="39" spans="1:37" x14ac:dyDescent="0.25">
      <c r="A39" t="s">
        <v>745</v>
      </c>
      <c r="B39" t="s">
        <v>523</v>
      </c>
      <c r="C39" s="67" t="str">
        <f t="shared" si="0"/>
        <v>Nora Gogin</v>
      </c>
      <c r="D39" s="71" t="str" cm="1">
        <f t="array" ref="D39">_xlfn.IFS(AK39="1",CONCATENATE(C39,"Regional"),AK39="2",CONCATENATE(C39,"Sectional"),AK39="3",CONCATENATE(C39,COUNTIF($C$1:C39,C39)))</f>
        <v>Nora Gogin1</v>
      </c>
      <c r="E39" s="66">
        <v>45148.291666666664</v>
      </c>
      <c r="F39" t="s">
        <v>2667</v>
      </c>
      <c r="G39" s="46">
        <v>133</v>
      </c>
      <c r="H39" s="46">
        <v>93</v>
      </c>
      <c r="I39" s="46">
        <v>35</v>
      </c>
      <c r="J39" t="s">
        <v>110</v>
      </c>
      <c r="K39" t="s">
        <v>836</v>
      </c>
      <c r="L39" s="46">
        <v>5200</v>
      </c>
      <c r="M39" s="46">
        <v>72</v>
      </c>
      <c r="N39" s="46">
        <v>69.599999999999994</v>
      </c>
      <c r="O39" s="46">
        <v>120</v>
      </c>
      <c r="P39" s="46">
        <f t="shared" si="1"/>
        <v>2</v>
      </c>
      <c r="R39" s="67" t="s">
        <v>1334</v>
      </c>
      <c r="S39" s="67">
        <f>COUNTIF(Y$2:$Y$100,R39)</f>
        <v>0</v>
      </c>
      <c r="V39" s="67">
        <f t="shared" si="2"/>
        <v>0</v>
      </c>
      <c r="AB39" t="s">
        <v>836</v>
      </c>
      <c r="AC39" s="46">
        <v>5200</v>
      </c>
      <c r="AD39" s="46">
        <v>72</v>
      </c>
      <c r="AE39" s="46">
        <v>69.599999999999994</v>
      </c>
      <c r="AF39" s="46">
        <v>120</v>
      </c>
      <c r="AH39" s="70" t="str">
        <f t="shared" si="3"/>
        <v/>
      </c>
      <c r="AI39" s="70" t="str">
        <f t="shared" si="4"/>
        <v/>
      </c>
      <c r="AJ39" s="70" t="str">
        <f t="shared" si="5"/>
        <v>X</v>
      </c>
      <c r="AK39" s="70" t="str" cm="1">
        <f t="array" ref="AK39">_xlfn.IFS(AH39&lt;&gt;"","1",AI39&lt;&gt;"","2",AJ39&lt;&gt;"","3")</f>
        <v>3</v>
      </c>
    </row>
    <row r="40" spans="1:37" x14ac:dyDescent="0.25">
      <c r="A40" t="s">
        <v>386</v>
      </c>
      <c r="B40" t="s">
        <v>306</v>
      </c>
      <c r="C40" s="67" t="str">
        <f t="shared" si="0"/>
        <v>Allie Wink</v>
      </c>
      <c r="D40" s="71" t="str" cm="1">
        <f t="array" ref="D40">_xlfn.IFS(AK40="1",CONCATENATE(C40,"Regional"),AK40="2",CONCATENATE(C40,"Sectional"),AK40="3",CONCATENATE(C40,COUNTIF($C$1:C40,C40)))</f>
        <v>Allie Wink1</v>
      </c>
      <c r="E40" s="66">
        <v>45148.291666666664</v>
      </c>
      <c r="F40" t="s">
        <v>2667</v>
      </c>
      <c r="G40" s="46">
        <v>133</v>
      </c>
      <c r="H40" s="46">
        <v>94</v>
      </c>
      <c r="I40" s="46">
        <v>39</v>
      </c>
      <c r="J40" t="s">
        <v>110</v>
      </c>
      <c r="K40" t="s">
        <v>836</v>
      </c>
      <c r="L40" s="46">
        <v>5200</v>
      </c>
      <c r="M40" s="46">
        <v>72</v>
      </c>
      <c r="N40" s="46">
        <v>69.599999999999994</v>
      </c>
      <c r="O40" s="46">
        <v>120</v>
      </c>
      <c r="P40" s="46">
        <f t="shared" si="1"/>
        <v>2</v>
      </c>
      <c r="R40" s="67" t="s">
        <v>1335</v>
      </c>
      <c r="S40" s="67">
        <f>COUNTIF(Y$2:$Y$100,R40)</f>
        <v>0</v>
      </c>
      <c r="V40" s="67">
        <f t="shared" si="2"/>
        <v>0</v>
      </c>
      <c r="AB40" t="s">
        <v>836</v>
      </c>
      <c r="AC40" s="46">
        <v>5200</v>
      </c>
      <c r="AD40" s="46">
        <v>72</v>
      </c>
      <c r="AE40" s="46">
        <v>69.599999999999994</v>
      </c>
      <c r="AF40" s="46">
        <v>120</v>
      </c>
      <c r="AH40" s="70" t="str">
        <f t="shared" si="3"/>
        <v/>
      </c>
      <c r="AI40" s="70" t="str">
        <f t="shared" si="4"/>
        <v/>
      </c>
      <c r="AJ40" s="70" t="str">
        <f t="shared" si="5"/>
        <v>X</v>
      </c>
      <c r="AK40" s="70" t="str" cm="1">
        <f t="array" ref="AK40">_xlfn.IFS(AH40&lt;&gt;"","1",AI40&lt;&gt;"","2",AJ40&lt;&gt;"","3")</f>
        <v>3</v>
      </c>
    </row>
    <row r="41" spans="1:37" x14ac:dyDescent="0.25">
      <c r="A41" t="s">
        <v>1653</v>
      </c>
      <c r="B41" t="s">
        <v>393</v>
      </c>
      <c r="C41" s="67" t="str">
        <f t="shared" si="0"/>
        <v>Mia Tsuchihashi</v>
      </c>
      <c r="D41" s="71" t="str" cm="1">
        <f t="array" ref="D41">_xlfn.IFS(AK41="1",CONCATENATE(C41,"Regional"),AK41="2",CONCATENATE(C41,"Sectional"),AK41="3",CONCATENATE(C41,COUNTIF($C$1:C41,C41)))</f>
        <v>Mia Tsuchihashi1</v>
      </c>
      <c r="E41" s="66">
        <v>45148.291666666664</v>
      </c>
      <c r="F41" t="s">
        <v>2667</v>
      </c>
      <c r="G41" s="46">
        <v>133</v>
      </c>
      <c r="H41" s="46">
        <v>94</v>
      </c>
      <c r="I41" s="46">
        <v>39</v>
      </c>
      <c r="J41" t="s">
        <v>110</v>
      </c>
      <c r="K41" t="s">
        <v>836</v>
      </c>
      <c r="L41" s="46">
        <v>5200</v>
      </c>
      <c r="M41" s="46">
        <v>72</v>
      </c>
      <c r="N41" s="46">
        <v>69.599999999999994</v>
      </c>
      <c r="O41" s="46">
        <v>120</v>
      </c>
      <c r="P41" s="46">
        <f t="shared" si="1"/>
        <v>2</v>
      </c>
      <c r="R41" s="67" t="s">
        <v>3480</v>
      </c>
      <c r="S41" s="67">
        <f>COUNTIF(Y$2:$Y$100,R41)</f>
        <v>0</v>
      </c>
      <c r="V41" s="67">
        <f t="shared" si="2"/>
        <v>0</v>
      </c>
      <c r="AB41" t="s">
        <v>836</v>
      </c>
      <c r="AC41" s="46">
        <v>5200</v>
      </c>
      <c r="AD41" s="46">
        <v>72</v>
      </c>
      <c r="AE41" s="46">
        <v>69.599999999999994</v>
      </c>
      <c r="AF41" s="46">
        <v>120</v>
      </c>
      <c r="AH41" s="70" t="str">
        <f t="shared" si="3"/>
        <v/>
      </c>
      <c r="AI41" s="70" t="str">
        <f t="shared" si="4"/>
        <v/>
      </c>
      <c r="AJ41" s="70" t="str">
        <f t="shared" si="5"/>
        <v>X</v>
      </c>
      <c r="AK41" s="70" t="str" cm="1">
        <f t="array" ref="AK41">_xlfn.IFS(AH41&lt;&gt;"","1",AI41&lt;&gt;"","2",AJ41&lt;&gt;"","3")</f>
        <v>3</v>
      </c>
    </row>
    <row r="42" spans="1:37" x14ac:dyDescent="0.25">
      <c r="A42" t="s">
        <v>751</v>
      </c>
      <c r="B42" t="s">
        <v>752</v>
      </c>
      <c r="C42" s="67" t="str">
        <f t="shared" si="0"/>
        <v>Kaya Monzingo</v>
      </c>
      <c r="D42" s="71" t="str" cm="1">
        <f t="array" ref="D42">_xlfn.IFS(AK42="1",CONCATENATE(C42,"Regional"),AK42="2",CONCATENATE(C42,"Sectional"),AK42="3",CONCATENATE(C42,COUNTIF($C$1:C42,C42)))</f>
        <v>Kaya Monzingo1</v>
      </c>
      <c r="E42" s="66">
        <v>45148.291666666664</v>
      </c>
      <c r="F42" t="s">
        <v>2667</v>
      </c>
      <c r="G42" s="46">
        <v>133</v>
      </c>
      <c r="H42" s="46">
        <v>94</v>
      </c>
      <c r="I42" s="46">
        <v>39</v>
      </c>
      <c r="J42" t="s">
        <v>110</v>
      </c>
      <c r="K42" t="s">
        <v>836</v>
      </c>
      <c r="L42" s="46">
        <v>5200</v>
      </c>
      <c r="M42" s="46">
        <v>72</v>
      </c>
      <c r="N42" s="46">
        <v>69.599999999999994</v>
      </c>
      <c r="O42" s="46">
        <v>120</v>
      </c>
      <c r="P42" s="46">
        <f t="shared" si="1"/>
        <v>2</v>
      </c>
      <c r="R42" s="67" t="s">
        <v>1339</v>
      </c>
      <c r="S42" s="67">
        <f>COUNTIF(Y$2:$Y$100,R42)</f>
        <v>0</v>
      </c>
      <c r="V42" s="67">
        <f t="shared" si="2"/>
        <v>0</v>
      </c>
      <c r="AB42" t="s">
        <v>836</v>
      </c>
      <c r="AC42" s="46">
        <v>5200</v>
      </c>
      <c r="AD42" s="46">
        <v>72</v>
      </c>
      <c r="AE42" s="46">
        <v>69.599999999999994</v>
      </c>
      <c r="AF42" s="46">
        <v>120</v>
      </c>
      <c r="AH42" s="70" t="str">
        <f t="shared" si="3"/>
        <v/>
      </c>
      <c r="AI42" s="70" t="str">
        <f t="shared" si="4"/>
        <v/>
      </c>
      <c r="AJ42" s="70" t="str">
        <f t="shared" si="5"/>
        <v>X</v>
      </c>
      <c r="AK42" s="70" t="str" cm="1">
        <f t="array" ref="AK42">_xlfn.IFS(AH42&lt;&gt;"","1",AI42&lt;&gt;"","2",AJ42&lt;&gt;"","3")</f>
        <v>3</v>
      </c>
    </row>
    <row r="43" spans="1:37" x14ac:dyDescent="0.25">
      <c r="A43" t="s">
        <v>310</v>
      </c>
      <c r="B43" t="s">
        <v>699</v>
      </c>
      <c r="C43" s="67" t="str">
        <f t="shared" si="0"/>
        <v>Emmaline Miller</v>
      </c>
      <c r="D43" s="71" t="str" cm="1">
        <f t="array" ref="D43">_xlfn.IFS(AK43="1",CONCATENATE(C43,"Regional"),AK43="2",CONCATENATE(C43,"Sectional"),AK43="3",CONCATENATE(C43,COUNTIF($C$1:C43,C43)))</f>
        <v>Emmaline Miller1</v>
      </c>
      <c r="E43" s="66">
        <v>45148.291666666664</v>
      </c>
      <c r="F43" t="s">
        <v>2667</v>
      </c>
      <c r="G43" s="46">
        <v>133</v>
      </c>
      <c r="H43" s="46">
        <v>95</v>
      </c>
      <c r="I43" s="46">
        <v>42</v>
      </c>
      <c r="J43" t="s">
        <v>110</v>
      </c>
      <c r="K43" t="s">
        <v>836</v>
      </c>
      <c r="L43" s="46">
        <v>5200</v>
      </c>
      <c r="M43" s="46">
        <v>72</v>
      </c>
      <c r="N43" s="46">
        <v>69.599999999999994</v>
      </c>
      <c r="O43" s="46">
        <v>120</v>
      </c>
      <c r="P43" s="46">
        <f t="shared" si="1"/>
        <v>2</v>
      </c>
      <c r="R43" s="67" t="s">
        <v>1302</v>
      </c>
      <c r="S43" s="67">
        <f>COUNTIF(Y$2:$Y$100,R43)</f>
        <v>0</v>
      </c>
      <c r="V43" s="67">
        <f t="shared" si="2"/>
        <v>0</v>
      </c>
      <c r="AB43" t="s">
        <v>836</v>
      </c>
      <c r="AC43" s="46">
        <v>5200</v>
      </c>
      <c r="AD43" s="46">
        <v>72</v>
      </c>
      <c r="AE43" s="46">
        <v>69.599999999999994</v>
      </c>
      <c r="AF43" s="46">
        <v>120</v>
      </c>
      <c r="AH43" s="70" t="str">
        <f t="shared" si="3"/>
        <v/>
      </c>
      <c r="AI43" s="70" t="str">
        <f t="shared" si="4"/>
        <v/>
      </c>
      <c r="AJ43" s="70" t="str">
        <f t="shared" si="5"/>
        <v>X</v>
      </c>
      <c r="AK43" s="70" t="str" cm="1">
        <f t="array" ref="AK43">_xlfn.IFS(AH43&lt;&gt;"","1",AI43&lt;&gt;"","2",AJ43&lt;&gt;"","3")</f>
        <v>3</v>
      </c>
    </row>
    <row r="44" spans="1:37" x14ac:dyDescent="0.25">
      <c r="A44" t="s">
        <v>318</v>
      </c>
      <c r="B44" t="s">
        <v>434</v>
      </c>
      <c r="C44" s="67" t="str">
        <f t="shared" si="0"/>
        <v>Ella Gibson</v>
      </c>
      <c r="D44" s="71" t="str" cm="1">
        <f t="array" ref="D44">_xlfn.IFS(AK44="1",CONCATENATE(C44,"Regional"),AK44="2",CONCATENATE(C44,"Sectional"),AK44="3",CONCATENATE(C44,COUNTIF($C$1:C44,C44)))</f>
        <v>Ella Gibson1</v>
      </c>
      <c r="E44" s="66">
        <v>45148.291666666664</v>
      </c>
      <c r="F44" t="s">
        <v>2667</v>
      </c>
      <c r="G44" s="46">
        <v>133</v>
      </c>
      <c r="H44" s="46">
        <v>95</v>
      </c>
      <c r="I44" s="46">
        <v>42</v>
      </c>
      <c r="J44" t="s">
        <v>110</v>
      </c>
      <c r="K44" t="s">
        <v>836</v>
      </c>
      <c r="L44" s="46">
        <v>5200</v>
      </c>
      <c r="M44" s="46">
        <v>72</v>
      </c>
      <c r="N44" s="46">
        <v>69.599999999999994</v>
      </c>
      <c r="O44" s="46">
        <v>120</v>
      </c>
      <c r="P44" s="46">
        <f t="shared" si="1"/>
        <v>2</v>
      </c>
      <c r="R44" s="67" t="s">
        <v>1333</v>
      </c>
      <c r="S44" s="67">
        <f>COUNTIF(Y$2:$Y$100,R44)</f>
        <v>0</v>
      </c>
      <c r="V44" s="67">
        <f t="shared" si="2"/>
        <v>0</v>
      </c>
      <c r="AB44" t="s">
        <v>836</v>
      </c>
      <c r="AC44" s="46">
        <v>5200</v>
      </c>
      <c r="AD44" s="46">
        <v>72</v>
      </c>
      <c r="AE44" s="46">
        <v>69.599999999999994</v>
      </c>
      <c r="AF44" s="46">
        <v>120</v>
      </c>
      <c r="AH44" s="70" t="str">
        <f t="shared" si="3"/>
        <v/>
      </c>
      <c r="AI44" s="70" t="str">
        <f t="shared" si="4"/>
        <v/>
      </c>
      <c r="AJ44" s="70" t="str">
        <f t="shared" si="5"/>
        <v>X</v>
      </c>
      <c r="AK44" s="70" t="str" cm="1">
        <f t="array" ref="AK44">_xlfn.IFS(AH44&lt;&gt;"","1",AI44&lt;&gt;"","2",AJ44&lt;&gt;"","3")</f>
        <v>3</v>
      </c>
    </row>
    <row r="45" spans="1:37" x14ac:dyDescent="0.25">
      <c r="A45" t="s">
        <v>727</v>
      </c>
      <c r="B45" t="s">
        <v>728</v>
      </c>
      <c r="C45" s="67" t="str">
        <f t="shared" si="0"/>
        <v>Diana Schallock</v>
      </c>
      <c r="D45" s="71" t="str" cm="1">
        <f t="array" ref="D45">_xlfn.IFS(AK45="1",CONCATENATE(C45,"Regional"),AK45="2",CONCATENATE(C45,"Sectional"),AK45="3",CONCATENATE(C45,COUNTIF($C$1:C45,C45)))</f>
        <v>Diana Schallock1</v>
      </c>
      <c r="E45" s="66">
        <v>45148.291666666664</v>
      </c>
      <c r="F45" t="s">
        <v>2667</v>
      </c>
      <c r="G45" s="46">
        <v>133</v>
      </c>
      <c r="H45" s="46">
        <v>95</v>
      </c>
      <c r="I45" s="46">
        <v>42</v>
      </c>
      <c r="J45" t="s">
        <v>110</v>
      </c>
      <c r="K45" t="s">
        <v>836</v>
      </c>
      <c r="L45" s="46">
        <v>5200</v>
      </c>
      <c r="M45" s="46">
        <v>72</v>
      </c>
      <c r="N45" s="46">
        <v>69.599999999999994</v>
      </c>
      <c r="O45" s="46">
        <v>120</v>
      </c>
      <c r="P45" s="46">
        <f t="shared" si="1"/>
        <v>2</v>
      </c>
      <c r="R45" s="67" t="s">
        <v>1323</v>
      </c>
      <c r="S45" s="67">
        <f>COUNTIF(Y$2:$Y$100,R45)</f>
        <v>0</v>
      </c>
      <c r="V45" s="67">
        <f t="shared" si="2"/>
        <v>0</v>
      </c>
      <c r="AB45" t="s">
        <v>836</v>
      </c>
      <c r="AC45" s="46">
        <v>5200</v>
      </c>
      <c r="AD45" s="46">
        <v>72</v>
      </c>
      <c r="AE45" s="46">
        <v>69.599999999999994</v>
      </c>
      <c r="AF45" s="46">
        <v>120</v>
      </c>
      <c r="AH45" s="70" t="str">
        <f t="shared" si="3"/>
        <v/>
      </c>
      <c r="AI45" s="70" t="str">
        <f t="shared" si="4"/>
        <v/>
      </c>
      <c r="AJ45" s="70" t="str">
        <f t="shared" si="5"/>
        <v>X</v>
      </c>
      <c r="AK45" s="70" t="str" cm="1">
        <f t="array" ref="AK45">_xlfn.IFS(AH45&lt;&gt;"","1",AI45&lt;&gt;"","2",AJ45&lt;&gt;"","3")</f>
        <v>3</v>
      </c>
    </row>
    <row r="46" spans="1:37" x14ac:dyDescent="0.25">
      <c r="A46" t="s">
        <v>356</v>
      </c>
      <c r="B46" t="s">
        <v>599</v>
      </c>
      <c r="C46" s="67" t="str">
        <f t="shared" si="0"/>
        <v>Grace Schuh</v>
      </c>
      <c r="D46" s="71" t="str" cm="1">
        <f t="array" ref="D46">_xlfn.IFS(AK46="1",CONCATENATE(C46,"Regional"),AK46="2",CONCATENATE(C46,"Sectional"),AK46="3",CONCATENATE(C46,COUNTIF($C$1:C46,C46)))</f>
        <v>Grace Schuh1</v>
      </c>
      <c r="E46" s="66">
        <v>45148.291666666664</v>
      </c>
      <c r="F46" t="s">
        <v>2667</v>
      </c>
      <c r="G46" s="46">
        <v>133</v>
      </c>
      <c r="H46" s="46">
        <v>97</v>
      </c>
      <c r="I46" s="46">
        <v>45</v>
      </c>
      <c r="J46" t="s">
        <v>110</v>
      </c>
      <c r="K46" t="s">
        <v>836</v>
      </c>
      <c r="L46" s="46">
        <v>5200</v>
      </c>
      <c r="M46" s="46">
        <v>72</v>
      </c>
      <c r="N46" s="46">
        <v>69.599999999999994</v>
      </c>
      <c r="O46" s="46">
        <v>120</v>
      </c>
      <c r="P46" s="46">
        <f t="shared" si="1"/>
        <v>2</v>
      </c>
      <c r="R46" s="67" t="s">
        <v>2741</v>
      </c>
      <c r="S46" s="67">
        <f>COUNTIF(Y$2:$Y$100,R46)</f>
        <v>0</v>
      </c>
      <c r="V46" s="67">
        <f t="shared" si="2"/>
        <v>0</v>
      </c>
      <c r="AB46" t="s">
        <v>836</v>
      </c>
      <c r="AC46" s="46">
        <v>5200</v>
      </c>
      <c r="AD46" s="46">
        <v>72</v>
      </c>
      <c r="AE46" s="46">
        <v>69.599999999999994</v>
      </c>
      <c r="AF46" s="46">
        <v>120</v>
      </c>
      <c r="AH46" s="70" t="str">
        <f t="shared" si="3"/>
        <v/>
      </c>
      <c r="AI46" s="70" t="str">
        <f t="shared" si="4"/>
        <v/>
      </c>
      <c r="AJ46" s="70" t="str">
        <f t="shared" si="5"/>
        <v>X</v>
      </c>
      <c r="AK46" s="70" t="str" cm="1">
        <f t="array" ref="AK46">_xlfn.IFS(AH46&lt;&gt;"","1",AI46&lt;&gt;"","2",AJ46&lt;&gt;"","3")</f>
        <v>3</v>
      </c>
    </row>
    <row r="47" spans="1:37" x14ac:dyDescent="0.25">
      <c r="A47" t="s">
        <v>278</v>
      </c>
      <c r="B47" t="s">
        <v>220</v>
      </c>
      <c r="C47" s="67" t="str">
        <f t="shared" si="0"/>
        <v>Maria Jorgensen</v>
      </c>
      <c r="D47" s="71" t="str" cm="1">
        <f t="array" ref="D47">_xlfn.IFS(AK47="1",CONCATENATE(C47,"Regional"),AK47="2",CONCATENATE(C47,"Sectional"),AK47="3",CONCATENATE(C47,COUNTIF($C$1:C47,C47)))</f>
        <v>Maria Jorgensen1</v>
      </c>
      <c r="E47" s="66">
        <v>45148.291666666664</v>
      </c>
      <c r="F47" t="s">
        <v>2667</v>
      </c>
      <c r="G47" s="46">
        <v>133</v>
      </c>
      <c r="H47" s="46">
        <v>97</v>
      </c>
      <c r="I47" s="46">
        <v>45</v>
      </c>
      <c r="J47" t="s">
        <v>110</v>
      </c>
      <c r="K47" t="s">
        <v>836</v>
      </c>
      <c r="L47" s="46">
        <v>5200</v>
      </c>
      <c r="M47" s="46">
        <v>72</v>
      </c>
      <c r="N47" s="46">
        <v>69.599999999999994</v>
      </c>
      <c r="O47" s="46">
        <v>120</v>
      </c>
      <c r="P47" s="46">
        <f t="shared" si="1"/>
        <v>2</v>
      </c>
      <c r="R47" s="67" t="s">
        <v>1363</v>
      </c>
      <c r="S47" s="67">
        <f>COUNTIF(Y$2:$Y$100,R47)</f>
        <v>0</v>
      </c>
      <c r="V47" s="67">
        <f t="shared" si="2"/>
        <v>0</v>
      </c>
      <c r="AB47" t="s">
        <v>836</v>
      </c>
      <c r="AC47" s="46">
        <v>5200</v>
      </c>
      <c r="AD47" s="46">
        <v>72</v>
      </c>
      <c r="AE47" s="46">
        <v>69.599999999999994</v>
      </c>
      <c r="AF47" s="46">
        <v>120</v>
      </c>
      <c r="AH47" s="70" t="str">
        <f t="shared" si="3"/>
        <v/>
      </c>
      <c r="AI47" s="70" t="str">
        <f t="shared" si="4"/>
        <v/>
      </c>
      <c r="AJ47" s="70" t="str">
        <f t="shared" si="5"/>
        <v>X</v>
      </c>
      <c r="AK47" s="70" t="str" cm="1">
        <f t="array" ref="AK47">_xlfn.IFS(AH47&lt;&gt;"","1",AI47&lt;&gt;"","2",AJ47&lt;&gt;"","3")</f>
        <v>3</v>
      </c>
    </row>
    <row r="48" spans="1:37" x14ac:dyDescent="0.25">
      <c r="A48" t="s">
        <v>730</v>
      </c>
      <c r="B48" t="s">
        <v>731</v>
      </c>
      <c r="C48" s="67" t="str">
        <f t="shared" si="0"/>
        <v>Keira McAlister</v>
      </c>
      <c r="D48" s="71" t="str" cm="1">
        <f t="array" ref="D48">_xlfn.IFS(AK48="1",CONCATENATE(C48,"Regional"),AK48="2",CONCATENATE(C48,"Sectional"),AK48="3",CONCATENATE(C48,COUNTIF($C$1:C48,C48)))</f>
        <v>Keira McAlister1</v>
      </c>
      <c r="E48" s="66">
        <v>45148.291666666664</v>
      </c>
      <c r="F48" t="s">
        <v>2667</v>
      </c>
      <c r="G48" s="46">
        <v>133</v>
      </c>
      <c r="H48" s="46">
        <v>97</v>
      </c>
      <c r="I48" s="46">
        <v>45</v>
      </c>
      <c r="J48" t="s">
        <v>110</v>
      </c>
      <c r="K48" t="s">
        <v>836</v>
      </c>
      <c r="L48" s="46">
        <v>5200</v>
      </c>
      <c r="M48" s="46">
        <v>72</v>
      </c>
      <c r="N48" s="46">
        <v>69.599999999999994</v>
      </c>
      <c r="O48" s="46">
        <v>120</v>
      </c>
      <c r="P48" s="46">
        <f t="shared" si="1"/>
        <v>2</v>
      </c>
      <c r="R48" s="67" t="s">
        <v>1325</v>
      </c>
      <c r="S48" s="67">
        <f>COUNTIF(Y$2:$Y$100,R48)</f>
        <v>0</v>
      </c>
      <c r="V48" s="67">
        <f t="shared" si="2"/>
        <v>0</v>
      </c>
      <c r="AB48" t="s">
        <v>836</v>
      </c>
      <c r="AC48" s="46">
        <v>5200</v>
      </c>
      <c r="AD48" s="46">
        <v>72</v>
      </c>
      <c r="AE48" s="46">
        <v>69.599999999999994</v>
      </c>
      <c r="AF48" s="46">
        <v>120</v>
      </c>
      <c r="AH48" s="70" t="str">
        <f t="shared" si="3"/>
        <v/>
      </c>
      <c r="AI48" s="70" t="str">
        <f t="shared" si="4"/>
        <v/>
      </c>
      <c r="AJ48" s="70" t="str">
        <f t="shared" si="5"/>
        <v>X</v>
      </c>
      <c r="AK48" s="70" t="str" cm="1">
        <f t="array" ref="AK48">_xlfn.IFS(AH48&lt;&gt;"","1",AI48&lt;&gt;"","2",AJ48&lt;&gt;"","3")</f>
        <v>3</v>
      </c>
    </row>
    <row r="49" spans="1:37" x14ac:dyDescent="0.25">
      <c r="A49" t="s">
        <v>289</v>
      </c>
      <c r="B49" t="s">
        <v>600</v>
      </c>
      <c r="C49" s="67" t="str">
        <f t="shared" si="0"/>
        <v>Lillian Krueger</v>
      </c>
      <c r="D49" s="71" t="str" cm="1">
        <f t="array" ref="D49">_xlfn.IFS(AK49="1",CONCATENATE(C49,"Regional"),AK49="2",CONCATENATE(C49,"Sectional"),AK49="3",CONCATENATE(C49,COUNTIF($C$1:C49,C49)))</f>
        <v>Lillian Krueger1</v>
      </c>
      <c r="E49" s="66">
        <v>45148.291666666664</v>
      </c>
      <c r="F49" t="s">
        <v>2667</v>
      </c>
      <c r="G49" s="46">
        <v>133</v>
      </c>
      <c r="H49" s="46">
        <v>97</v>
      </c>
      <c r="I49" s="46">
        <v>45</v>
      </c>
      <c r="J49" t="s">
        <v>110</v>
      </c>
      <c r="K49" t="s">
        <v>836</v>
      </c>
      <c r="L49" s="46">
        <v>5200</v>
      </c>
      <c r="M49" s="46">
        <v>72</v>
      </c>
      <c r="N49" s="46">
        <v>69.599999999999994</v>
      </c>
      <c r="O49" s="46">
        <v>120</v>
      </c>
      <c r="P49" s="46">
        <f t="shared" si="1"/>
        <v>2</v>
      </c>
      <c r="R49" s="67" t="s">
        <v>1306</v>
      </c>
      <c r="S49" s="67">
        <f>COUNTIF(Y$2:$Y$100,R49)</f>
        <v>0</v>
      </c>
      <c r="V49" s="67">
        <f t="shared" si="2"/>
        <v>0</v>
      </c>
      <c r="AB49" t="s">
        <v>836</v>
      </c>
      <c r="AC49" s="46">
        <v>5200</v>
      </c>
      <c r="AD49" s="46">
        <v>72</v>
      </c>
      <c r="AE49" s="46">
        <v>69.599999999999994</v>
      </c>
      <c r="AF49" s="46">
        <v>120</v>
      </c>
      <c r="AH49" s="70" t="str">
        <f t="shared" si="3"/>
        <v/>
      </c>
      <c r="AI49" s="70" t="str">
        <f t="shared" si="4"/>
        <v/>
      </c>
      <c r="AJ49" s="70" t="str">
        <f t="shared" si="5"/>
        <v>X</v>
      </c>
      <c r="AK49" s="70" t="str" cm="1">
        <f t="array" ref="AK49">_xlfn.IFS(AH49&lt;&gt;"","1",AI49&lt;&gt;"","2",AJ49&lt;&gt;"","3")</f>
        <v>3</v>
      </c>
    </row>
    <row r="50" spans="1:37" x14ac:dyDescent="0.25">
      <c r="A50" t="s">
        <v>1704</v>
      </c>
      <c r="B50" t="s">
        <v>353</v>
      </c>
      <c r="C50" s="67" t="str">
        <f t="shared" si="0"/>
        <v>Olivia Orzechowski</v>
      </c>
      <c r="D50" s="71" t="str" cm="1">
        <f t="array" ref="D50">_xlfn.IFS(AK50="1",CONCATENATE(C50,"Regional"),AK50="2",CONCATENATE(C50,"Sectional"),AK50="3",CONCATENATE(C50,COUNTIF($C$1:C50,C50)))</f>
        <v>Olivia Orzechowski1</v>
      </c>
      <c r="E50" s="66">
        <v>45148.291666666664</v>
      </c>
      <c r="F50" t="s">
        <v>2667</v>
      </c>
      <c r="G50" s="46">
        <v>133</v>
      </c>
      <c r="H50" s="46">
        <v>97</v>
      </c>
      <c r="I50" s="46">
        <v>45</v>
      </c>
      <c r="J50" t="s">
        <v>110</v>
      </c>
      <c r="K50" t="s">
        <v>836</v>
      </c>
      <c r="L50" s="46">
        <v>5200</v>
      </c>
      <c r="M50" s="46">
        <v>72</v>
      </c>
      <c r="N50" s="46">
        <v>69.599999999999994</v>
      </c>
      <c r="O50" s="46">
        <v>120</v>
      </c>
      <c r="P50" s="46">
        <f t="shared" si="1"/>
        <v>2</v>
      </c>
      <c r="R50" s="67" t="s">
        <v>3481</v>
      </c>
      <c r="S50" s="67">
        <f>COUNTIF(Y$2:$Y$100,R50)</f>
        <v>0</v>
      </c>
      <c r="V50" s="67">
        <f t="shared" si="2"/>
        <v>0</v>
      </c>
      <c r="AB50" t="s">
        <v>836</v>
      </c>
      <c r="AC50" s="46">
        <v>5200</v>
      </c>
      <c r="AD50" s="46">
        <v>72</v>
      </c>
      <c r="AE50" s="46">
        <v>69.599999999999994</v>
      </c>
      <c r="AF50" s="46">
        <v>120</v>
      </c>
      <c r="AH50" s="70" t="str">
        <f t="shared" si="3"/>
        <v/>
      </c>
      <c r="AI50" s="70" t="str">
        <f t="shared" si="4"/>
        <v/>
      </c>
      <c r="AJ50" s="70" t="str">
        <f t="shared" si="5"/>
        <v>X</v>
      </c>
      <c r="AK50" s="70" t="str" cm="1">
        <f t="array" ref="AK50">_xlfn.IFS(AH50&lt;&gt;"","1",AI50&lt;&gt;"","2",AJ50&lt;&gt;"","3")</f>
        <v>3</v>
      </c>
    </row>
    <row r="51" spans="1:37" x14ac:dyDescent="0.25">
      <c r="A51" t="s">
        <v>766</v>
      </c>
      <c r="B51" t="s">
        <v>313</v>
      </c>
      <c r="C51" s="67" t="str">
        <f t="shared" si="0"/>
        <v>Avery Sallmann</v>
      </c>
      <c r="D51" s="71" t="str" cm="1">
        <f t="array" ref="D51">_xlfn.IFS(AK51="1",CONCATENATE(C51,"Regional"),AK51="2",CONCATENATE(C51,"Sectional"),AK51="3",CONCATENATE(C51,COUNTIF($C$1:C51,C51)))</f>
        <v>Avery Sallmann1</v>
      </c>
      <c r="E51" s="66">
        <v>45148.291666666664</v>
      </c>
      <c r="F51" t="s">
        <v>2667</v>
      </c>
      <c r="G51" s="46">
        <v>133</v>
      </c>
      <c r="H51" s="46">
        <v>98</v>
      </c>
      <c r="I51" s="46">
        <v>50</v>
      </c>
      <c r="J51" t="s">
        <v>110</v>
      </c>
      <c r="K51" t="s">
        <v>836</v>
      </c>
      <c r="L51" s="46">
        <v>5200</v>
      </c>
      <c r="M51" s="46">
        <v>72</v>
      </c>
      <c r="N51" s="46">
        <v>69.599999999999994</v>
      </c>
      <c r="O51" s="46">
        <v>120</v>
      </c>
      <c r="P51" s="46">
        <f t="shared" si="1"/>
        <v>2</v>
      </c>
      <c r="R51" s="67" t="s">
        <v>1351</v>
      </c>
      <c r="S51" s="67">
        <f>COUNTIF(Y$2:$Y$100,R51)</f>
        <v>0</v>
      </c>
      <c r="V51" s="67">
        <f t="shared" si="2"/>
        <v>0</v>
      </c>
      <c r="AB51" t="s">
        <v>836</v>
      </c>
      <c r="AC51" s="46">
        <v>5200</v>
      </c>
      <c r="AD51" s="46">
        <v>72</v>
      </c>
      <c r="AE51" s="46">
        <v>69.599999999999994</v>
      </c>
      <c r="AF51" s="46">
        <v>120</v>
      </c>
      <c r="AH51" s="70" t="str">
        <f t="shared" si="3"/>
        <v/>
      </c>
      <c r="AI51" s="70" t="str">
        <f t="shared" si="4"/>
        <v/>
      </c>
      <c r="AJ51" s="70" t="str">
        <f t="shared" si="5"/>
        <v>X</v>
      </c>
      <c r="AK51" s="70" t="str" cm="1">
        <f t="array" ref="AK51">_xlfn.IFS(AH51&lt;&gt;"","1",AI51&lt;&gt;"","2",AJ51&lt;&gt;"","3")</f>
        <v>3</v>
      </c>
    </row>
    <row r="52" spans="1:37" x14ac:dyDescent="0.25">
      <c r="A52" t="s">
        <v>738</v>
      </c>
      <c r="B52" t="s">
        <v>739</v>
      </c>
      <c r="C52" s="67" t="str">
        <f t="shared" si="0"/>
        <v>Amiah Brakob</v>
      </c>
      <c r="D52" s="71" t="str" cm="1">
        <f t="array" ref="D52">_xlfn.IFS(AK52="1",CONCATENATE(C52,"Regional"),AK52="2",CONCATENATE(C52,"Sectional"),AK52="3",CONCATENATE(C52,COUNTIF($C$1:C52,C52)))</f>
        <v>Amiah Brakob1</v>
      </c>
      <c r="E52" s="66">
        <v>45148.291666666664</v>
      </c>
      <c r="F52" t="s">
        <v>2667</v>
      </c>
      <c r="G52" s="46">
        <v>133</v>
      </c>
      <c r="H52" s="46">
        <v>98</v>
      </c>
      <c r="I52" s="46">
        <v>50</v>
      </c>
      <c r="J52" t="s">
        <v>110</v>
      </c>
      <c r="K52" t="s">
        <v>836</v>
      </c>
      <c r="L52" s="46">
        <v>5200</v>
      </c>
      <c r="M52" s="46">
        <v>72</v>
      </c>
      <c r="N52" s="46">
        <v>69.599999999999994</v>
      </c>
      <c r="O52" s="46">
        <v>120</v>
      </c>
      <c r="P52" s="46">
        <f t="shared" si="1"/>
        <v>2</v>
      </c>
      <c r="R52" s="67" t="s">
        <v>1329</v>
      </c>
      <c r="S52" s="67">
        <f>COUNTIF(Y$2:$Y$100,R52)</f>
        <v>0</v>
      </c>
      <c r="V52" s="67">
        <f t="shared" si="2"/>
        <v>0</v>
      </c>
      <c r="AB52" t="s">
        <v>836</v>
      </c>
      <c r="AC52" s="46">
        <v>5200</v>
      </c>
      <c r="AD52" s="46">
        <v>72</v>
      </c>
      <c r="AE52" s="46">
        <v>69.599999999999994</v>
      </c>
      <c r="AF52" s="46">
        <v>120</v>
      </c>
      <c r="AH52" s="70" t="str">
        <f t="shared" si="3"/>
        <v/>
      </c>
      <c r="AI52" s="70" t="str">
        <f t="shared" si="4"/>
        <v/>
      </c>
      <c r="AJ52" s="70" t="str">
        <f t="shared" si="5"/>
        <v>X</v>
      </c>
      <c r="AK52" s="70" t="str" cm="1">
        <f t="array" ref="AK52">_xlfn.IFS(AH52&lt;&gt;"","1",AI52&lt;&gt;"","2",AJ52&lt;&gt;"","3")</f>
        <v>3</v>
      </c>
    </row>
    <row r="53" spans="1:37" x14ac:dyDescent="0.25">
      <c r="A53" t="s">
        <v>696</v>
      </c>
      <c r="B53" t="s">
        <v>328</v>
      </c>
      <c r="C53" s="67" t="str">
        <f t="shared" si="0"/>
        <v>Emerson Fitzgerald</v>
      </c>
      <c r="D53" s="71" t="str" cm="1">
        <f t="array" ref="D53">_xlfn.IFS(AK53="1",CONCATENATE(C53,"Regional"),AK53="2",CONCATENATE(C53,"Sectional"),AK53="3",CONCATENATE(C53,COUNTIF($C$1:C53,C53)))</f>
        <v>Emerson Fitzgerald1</v>
      </c>
      <c r="E53" s="66">
        <v>45148.291666666664</v>
      </c>
      <c r="F53" t="s">
        <v>2667</v>
      </c>
      <c r="G53" s="46">
        <v>133</v>
      </c>
      <c r="H53" s="46">
        <v>98</v>
      </c>
      <c r="I53" s="46">
        <v>50</v>
      </c>
      <c r="J53" t="s">
        <v>110</v>
      </c>
      <c r="K53" t="s">
        <v>836</v>
      </c>
      <c r="L53" s="46">
        <v>5200</v>
      </c>
      <c r="M53" s="46">
        <v>72</v>
      </c>
      <c r="N53" s="46">
        <v>69.599999999999994</v>
      </c>
      <c r="O53" s="46">
        <v>120</v>
      </c>
      <c r="P53" s="46">
        <f t="shared" si="1"/>
        <v>2</v>
      </c>
      <c r="R53" s="67" t="s">
        <v>1301</v>
      </c>
      <c r="S53" s="67">
        <f>COUNTIF(Y$2:$Y$100,R53)</f>
        <v>0</v>
      </c>
      <c r="V53" s="67">
        <f t="shared" si="2"/>
        <v>0</v>
      </c>
      <c r="AB53" t="s">
        <v>836</v>
      </c>
      <c r="AC53" s="46">
        <v>5200</v>
      </c>
      <c r="AD53" s="46">
        <v>72</v>
      </c>
      <c r="AE53" s="46">
        <v>69.599999999999994</v>
      </c>
      <c r="AF53" s="46">
        <v>120</v>
      </c>
      <c r="AH53" s="70" t="str">
        <f t="shared" si="3"/>
        <v/>
      </c>
      <c r="AI53" s="70" t="str">
        <f t="shared" si="4"/>
        <v/>
      </c>
      <c r="AJ53" s="70" t="str">
        <f t="shared" si="5"/>
        <v>X</v>
      </c>
      <c r="AK53" s="70" t="str" cm="1">
        <f t="array" ref="AK53">_xlfn.IFS(AH53&lt;&gt;"","1",AI53&lt;&gt;"","2",AJ53&lt;&gt;"","3")</f>
        <v>3</v>
      </c>
    </row>
    <row r="54" spans="1:37" x14ac:dyDescent="0.25">
      <c r="A54" t="s">
        <v>281</v>
      </c>
      <c r="B54" t="s">
        <v>459</v>
      </c>
      <c r="C54" s="67" t="str">
        <f t="shared" si="0"/>
        <v>Addison King</v>
      </c>
      <c r="D54" s="71" t="str" cm="1">
        <f t="array" ref="D54">_xlfn.IFS(AK54="1",CONCATENATE(C54,"Regional"),AK54="2",CONCATENATE(C54,"Sectional"),AK54="3",CONCATENATE(C54,COUNTIF($C$1:C54,C54)))</f>
        <v>Addison King1</v>
      </c>
      <c r="E54" s="66">
        <v>45148.291666666664</v>
      </c>
      <c r="F54" t="s">
        <v>2667</v>
      </c>
      <c r="G54" s="46">
        <v>133</v>
      </c>
      <c r="H54" s="46">
        <v>99</v>
      </c>
      <c r="I54" s="46">
        <v>53</v>
      </c>
      <c r="J54" t="s">
        <v>110</v>
      </c>
      <c r="K54" t="s">
        <v>836</v>
      </c>
      <c r="L54" s="46">
        <v>5200</v>
      </c>
      <c r="M54" s="46">
        <v>72</v>
      </c>
      <c r="N54" s="46">
        <v>69.599999999999994</v>
      </c>
      <c r="O54" s="46">
        <v>120</v>
      </c>
      <c r="P54" s="46">
        <f t="shared" si="1"/>
        <v>2</v>
      </c>
      <c r="R54" s="67" t="s">
        <v>1367</v>
      </c>
      <c r="S54" s="67">
        <f>COUNTIF(Y$2:$Y$100,R54)</f>
        <v>0</v>
      </c>
      <c r="V54" s="67">
        <f t="shared" si="2"/>
        <v>0</v>
      </c>
      <c r="AB54" t="s">
        <v>836</v>
      </c>
      <c r="AC54" s="46">
        <v>5200</v>
      </c>
      <c r="AD54" s="46">
        <v>72</v>
      </c>
      <c r="AE54" s="46">
        <v>69.599999999999994</v>
      </c>
      <c r="AF54" s="46">
        <v>120</v>
      </c>
      <c r="AH54" s="70" t="str">
        <f t="shared" si="3"/>
        <v/>
      </c>
      <c r="AI54" s="70" t="str">
        <f t="shared" si="4"/>
        <v/>
      </c>
      <c r="AJ54" s="70" t="str">
        <f t="shared" si="5"/>
        <v>X</v>
      </c>
      <c r="AK54" s="70" t="str" cm="1">
        <f t="array" ref="AK54">_xlfn.IFS(AH54&lt;&gt;"","1",AI54&lt;&gt;"","2",AJ54&lt;&gt;"","3")</f>
        <v>3</v>
      </c>
    </row>
    <row r="55" spans="1:37" x14ac:dyDescent="0.25">
      <c r="A55" t="s">
        <v>899</v>
      </c>
      <c r="B55" t="s">
        <v>900</v>
      </c>
      <c r="C55" s="67" t="str">
        <f t="shared" si="0"/>
        <v>Sydnie Clemons</v>
      </c>
      <c r="D55" s="71" t="str" cm="1">
        <f t="array" ref="D55">_xlfn.IFS(AK55="1",CONCATENATE(C55,"Regional"),AK55="2",CONCATENATE(C55,"Sectional"),AK55="3",CONCATENATE(C55,COUNTIF($C$1:C55,C55)))</f>
        <v>Sydnie Clemons1</v>
      </c>
      <c r="E55" s="66">
        <v>45148.291666666664</v>
      </c>
      <c r="F55" t="s">
        <v>2667</v>
      </c>
      <c r="G55" s="46">
        <v>133</v>
      </c>
      <c r="H55" s="46">
        <v>99</v>
      </c>
      <c r="I55" s="46">
        <v>53</v>
      </c>
      <c r="J55" t="s">
        <v>110</v>
      </c>
      <c r="K55" t="s">
        <v>836</v>
      </c>
      <c r="L55" s="46">
        <v>5200</v>
      </c>
      <c r="M55" s="46">
        <v>72</v>
      </c>
      <c r="N55" s="46">
        <v>69.599999999999994</v>
      </c>
      <c r="O55" s="46">
        <v>120</v>
      </c>
      <c r="P55" s="46">
        <f t="shared" si="1"/>
        <v>2</v>
      </c>
      <c r="R55" s="67" t="s">
        <v>1439</v>
      </c>
      <c r="S55" s="67">
        <f>COUNTIF(Y$2:$Y$100,R55)</f>
        <v>0</v>
      </c>
      <c r="V55" s="67">
        <f t="shared" si="2"/>
        <v>0</v>
      </c>
      <c r="AB55" t="s">
        <v>836</v>
      </c>
      <c r="AC55" s="46">
        <v>5200</v>
      </c>
      <c r="AD55" s="46">
        <v>72</v>
      </c>
      <c r="AE55" s="46">
        <v>69.599999999999994</v>
      </c>
      <c r="AF55" s="46">
        <v>120</v>
      </c>
      <c r="AH55" s="70" t="str">
        <f t="shared" si="3"/>
        <v/>
      </c>
      <c r="AI55" s="70" t="str">
        <f t="shared" si="4"/>
        <v/>
      </c>
      <c r="AJ55" s="70" t="str">
        <f t="shared" si="5"/>
        <v>X</v>
      </c>
      <c r="AK55" s="70" t="str" cm="1">
        <f t="array" ref="AK55">_xlfn.IFS(AH55&lt;&gt;"","1",AI55&lt;&gt;"","2",AJ55&lt;&gt;"","3")</f>
        <v>3</v>
      </c>
    </row>
    <row r="56" spans="1:37" x14ac:dyDescent="0.25">
      <c r="A56" t="s">
        <v>1936</v>
      </c>
      <c r="B56" t="s">
        <v>648</v>
      </c>
      <c r="C56" s="67" t="str">
        <f t="shared" si="0"/>
        <v>Claire Girten</v>
      </c>
      <c r="D56" s="71" t="str" cm="1">
        <f t="array" ref="D56">_xlfn.IFS(AK56="1",CONCATENATE(C56,"Regional"),AK56="2",CONCATENATE(C56,"Sectional"),AK56="3",CONCATENATE(C56,COUNTIF($C$1:C56,C56)))</f>
        <v>Claire Girten1</v>
      </c>
      <c r="E56" s="66">
        <v>45148.291666666664</v>
      </c>
      <c r="F56" t="s">
        <v>2667</v>
      </c>
      <c r="G56" s="46">
        <v>133</v>
      </c>
      <c r="H56" s="46">
        <v>99</v>
      </c>
      <c r="I56" s="46">
        <v>53</v>
      </c>
      <c r="J56" t="s">
        <v>110</v>
      </c>
      <c r="K56" t="s">
        <v>836</v>
      </c>
      <c r="L56" s="46">
        <v>5200</v>
      </c>
      <c r="M56" s="46">
        <v>72</v>
      </c>
      <c r="N56" s="46">
        <v>69.599999999999994</v>
      </c>
      <c r="O56" s="46">
        <v>120</v>
      </c>
      <c r="P56" s="46">
        <f t="shared" si="1"/>
        <v>2</v>
      </c>
      <c r="R56" s="67" t="s">
        <v>2952</v>
      </c>
      <c r="S56" s="67">
        <f>COUNTIF(Y$2:$Y$100,R56)</f>
        <v>0</v>
      </c>
      <c r="V56" s="67">
        <f t="shared" si="2"/>
        <v>0</v>
      </c>
      <c r="AB56" t="s">
        <v>836</v>
      </c>
      <c r="AC56" s="46">
        <v>5200</v>
      </c>
      <c r="AD56" s="46">
        <v>72</v>
      </c>
      <c r="AE56" s="46">
        <v>69.599999999999994</v>
      </c>
      <c r="AF56" s="46">
        <v>120</v>
      </c>
      <c r="AH56" s="70" t="str">
        <f t="shared" si="3"/>
        <v/>
      </c>
      <c r="AI56" s="70" t="str">
        <f t="shared" si="4"/>
        <v/>
      </c>
      <c r="AJ56" s="70" t="str">
        <f t="shared" si="5"/>
        <v>X</v>
      </c>
      <c r="AK56" s="70" t="str" cm="1">
        <f t="array" ref="AK56">_xlfn.IFS(AH56&lt;&gt;"","1",AI56&lt;&gt;"","2",AJ56&lt;&gt;"","3")</f>
        <v>3</v>
      </c>
    </row>
    <row r="57" spans="1:37" x14ac:dyDescent="0.25">
      <c r="A57" t="s">
        <v>231</v>
      </c>
      <c r="B57" t="s">
        <v>434</v>
      </c>
      <c r="C57" s="67" t="str">
        <f t="shared" si="0"/>
        <v>Ella Cross</v>
      </c>
      <c r="D57" s="71" t="str" cm="1">
        <f t="array" ref="D57">_xlfn.IFS(AK57="1",CONCATENATE(C57,"Regional"),AK57="2",CONCATENATE(C57,"Sectional"),AK57="3",CONCATENATE(C57,COUNTIF($C$1:C57,C57)))</f>
        <v>Ella Cross1</v>
      </c>
      <c r="E57" s="66">
        <v>45148.291666666664</v>
      </c>
      <c r="F57" t="s">
        <v>2667</v>
      </c>
      <c r="G57" s="46">
        <v>133</v>
      </c>
      <c r="H57" s="46">
        <v>99</v>
      </c>
      <c r="I57" s="46">
        <v>53</v>
      </c>
      <c r="J57" t="s">
        <v>110</v>
      </c>
      <c r="K57" t="s">
        <v>836</v>
      </c>
      <c r="L57" s="46">
        <v>5200</v>
      </c>
      <c r="M57" s="46">
        <v>72</v>
      </c>
      <c r="N57" s="46">
        <v>69.599999999999994</v>
      </c>
      <c r="O57" s="46">
        <v>120</v>
      </c>
      <c r="P57" s="46">
        <f t="shared" si="1"/>
        <v>2</v>
      </c>
      <c r="R57" s="67" t="s">
        <v>1178</v>
      </c>
      <c r="S57" s="67">
        <f>COUNTIF(Y$2:$Y$100,R57)</f>
        <v>0</v>
      </c>
      <c r="V57" s="67">
        <f t="shared" si="2"/>
        <v>0</v>
      </c>
      <c r="AB57" t="s">
        <v>836</v>
      </c>
      <c r="AC57" s="46">
        <v>5200</v>
      </c>
      <c r="AD57" s="46">
        <v>72</v>
      </c>
      <c r="AE57" s="46">
        <v>69.599999999999994</v>
      </c>
      <c r="AF57" s="46">
        <v>120</v>
      </c>
      <c r="AH57" s="70" t="str">
        <f t="shared" si="3"/>
        <v/>
      </c>
      <c r="AI57" s="70" t="str">
        <f t="shared" si="4"/>
        <v/>
      </c>
      <c r="AJ57" s="70" t="str">
        <f t="shared" si="5"/>
        <v>X</v>
      </c>
      <c r="AK57" s="70" t="str" cm="1">
        <f t="array" ref="AK57">_xlfn.IFS(AH57&lt;&gt;"","1",AI57&lt;&gt;"","2",AJ57&lt;&gt;"","3")</f>
        <v>3</v>
      </c>
    </row>
    <row r="58" spans="1:37" x14ac:dyDescent="0.25">
      <c r="A58" t="s">
        <v>736</v>
      </c>
      <c r="B58" t="s">
        <v>737</v>
      </c>
      <c r="C58" s="67" t="str">
        <f t="shared" si="0"/>
        <v>Alayna Gleeson</v>
      </c>
      <c r="D58" s="71" t="str" cm="1">
        <f t="array" ref="D58">_xlfn.IFS(AK58="1",CONCATENATE(C58,"Regional"),AK58="2",CONCATENATE(C58,"Sectional"),AK58="3",CONCATENATE(C58,COUNTIF($C$1:C58,C58)))</f>
        <v>Alayna Gleeson1</v>
      </c>
      <c r="E58" s="66">
        <v>45148.291666666664</v>
      </c>
      <c r="F58" t="s">
        <v>2667</v>
      </c>
      <c r="G58" s="46">
        <v>133</v>
      </c>
      <c r="H58" s="46">
        <v>99</v>
      </c>
      <c r="I58" s="46">
        <v>53</v>
      </c>
      <c r="J58" t="s">
        <v>110</v>
      </c>
      <c r="K58" t="s">
        <v>836</v>
      </c>
      <c r="L58" s="46">
        <v>5200</v>
      </c>
      <c r="M58" s="46">
        <v>72</v>
      </c>
      <c r="N58" s="46">
        <v>69.599999999999994</v>
      </c>
      <c r="O58" s="46">
        <v>120</v>
      </c>
      <c r="P58" s="46">
        <f t="shared" si="1"/>
        <v>2</v>
      </c>
      <c r="R58" s="67" t="s">
        <v>1328</v>
      </c>
      <c r="S58" s="67">
        <f>COUNTIF(Y$2:$Y$100,R58)</f>
        <v>0</v>
      </c>
      <c r="V58" s="67">
        <f t="shared" si="2"/>
        <v>0</v>
      </c>
      <c r="AB58" t="s">
        <v>836</v>
      </c>
      <c r="AC58" s="46">
        <v>5200</v>
      </c>
      <c r="AD58" s="46">
        <v>72</v>
      </c>
      <c r="AE58" s="46">
        <v>69.599999999999994</v>
      </c>
      <c r="AF58" s="46">
        <v>120</v>
      </c>
      <c r="AH58" s="70" t="str">
        <f t="shared" si="3"/>
        <v/>
      </c>
      <c r="AI58" s="70" t="str">
        <f t="shared" si="4"/>
        <v/>
      </c>
      <c r="AJ58" s="70" t="str">
        <f t="shared" si="5"/>
        <v>X</v>
      </c>
      <c r="AK58" s="70" t="str" cm="1">
        <f t="array" ref="AK58">_xlfn.IFS(AH58&lt;&gt;"","1",AI58&lt;&gt;"","2",AJ58&lt;&gt;"","3")</f>
        <v>3</v>
      </c>
    </row>
    <row r="59" spans="1:37" x14ac:dyDescent="0.25">
      <c r="A59" t="s">
        <v>1611</v>
      </c>
      <c r="B59" t="s">
        <v>459</v>
      </c>
      <c r="C59" s="67" t="str">
        <f t="shared" si="0"/>
        <v>Addison LaLonde</v>
      </c>
      <c r="D59" s="71" t="str" cm="1">
        <f t="array" ref="D59">_xlfn.IFS(AK59="1",CONCATENATE(C59,"Regional"),AK59="2",CONCATENATE(C59,"Sectional"),AK59="3",CONCATENATE(C59,COUNTIF($C$1:C59,C59)))</f>
        <v>Addison LaLonde1</v>
      </c>
      <c r="E59" s="66">
        <v>45148.291666666664</v>
      </c>
      <c r="F59" t="s">
        <v>2667</v>
      </c>
      <c r="G59" s="46">
        <v>133</v>
      </c>
      <c r="H59" s="46">
        <v>99</v>
      </c>
      <c r="I59" s="46">
        <v>53</v>
      </c>
      <c r="J59" t="s">
        <v>110</v>
      </c>
      <c r="K59" t="s">
        <v>836</v>
      </c>
      <c r="L59" s="46">
        <v>5200</v>
      </c>
      <c r="M59" s="46">
        <v>72</v>
      </c>
      <c r="N59" s="46">
        <v>69.599999999999994</v>
      </c>
      <c r="O59" s="46">
        <v>120</v>
      </c>
      <c r="P59" s="46">
        <f t="shared" si="1"/>
        <v>2</v>
      </c>
      <c r="R59" s="67" t="s">
        <v>3482</v>
      </c>
      <c r="S59" s="67">
        <f>COUNTIF(Y$2:$Y$100,R59)</f>
        <v>0</v>
      </c>
      <c r="V59" s="67">
        <f t="shared" si="2"/>
        <v>0</v>
      </c>
      <c r="AB59" t="s">
        <v>836</v>
      </c>
      <c r="AC59" s="46">
        <v>5200</v>
      </c>
      <c r="AD59" s="46">
        <v>72</v>
      </c>
      <c r="AE59" s="46">
        <v>69.599999999999994</v>
      </c>
      <c r="AF59" s="46">
        <v>120</v>
      </c>
      <c r="AH59" s="70" t="str">
        <f t="shared" si="3"/>
        <v/>
      </c>
      <c r="AI59" s="70" t="str">
        <f t="shared" si="4"/>
        <v/>
      </c>
      <c r="AJ59" s="70" t="str">
        <f t="shared" si="5"/>
        <v>X</v>
      </c>
      <c r="AK59" s="70" t="str" cm="1">
        <f t="array" ref="AK59">_xlfn.IFS(AH59&lt;&gt;"","1",AI59&lt;&gt;"","2",AJ59&lt;&gt;"","3")</f>
        <v>3</v>
      </c>
    </row>
    <row r="60" spans="1:37" x14ac:dyDescent="0.25">
      <c r="A60" t="s">
        <v>476</v>
      </c>
      <c r="B60" t="s">
        <v>477</v>
      </c>
      <c r="C60" s="67" t="str">
        <f t="shared" si="0"/>
        <v>Aishani Dhar</v>
      </c>
      <c r="D60" s="71" t="str" cm="1">
        <f t="array" ref="D60">_xlfn.IFS(AK60="1",CONCATENATE(C60,"Regional"),AK60="2",CONCATENATE(C60,"Sectional"),AK60="3",CONCATENATE(C60,COUNTIF($C$1:C60,C60)))</f>
        <v>Aishani Dhar1</v>
      </c>
      <c r="E60" s="66">
        <v>45148.291666666664</v>
      </c>
      <c r="F60" t="s">
        <v>2667</v>
      </c>
      <c r="G60" s="46">
        <v>133</v>
      </c>
      <c r="H60" s="46">
        <v>99</v>
      </c>
      <c r="I60" s="46">
        <v>53</v>
      </c>
      <c r="J60" t="s">
        <v>110</v>
      </c>
      <c r="K60" t="s">
        <v>836</v>
      </c>
      <c r="L60" s="46">
        <v>5200</v>
      </c>
      <c r="M60" s="46">
        <v>72</v>
      </c>
      <c r="N60" s="46">
        <v>69.599999999999994</v>
      </c>
      <c r="O60" s="46">
        <v>120</v>
      </c>
      <c r="P60" s="46">
        <f t="shared" si="1"/>
        <v>2</v>
      </c>
      <c r="R60" s="67" t="s">
        <v>1170</v>
      </c>
      <c r="S60" s="67">
        <f>COUNTIF(Y$2:$Y$100,R60)</f>
        <v>0</v>
      </c>
      <c r="V60" s="67">
        <f t="shared" si="2"/>
        <v>0</v>
      </c>
      <c r="AB60" t="s">
        <v>836</v>
      </c>
      <c r="AC60" s="46">
        <v>5200</v>
      </c>
      <c r="AD60" s="46">
        <v>72</v>
      </c>
      <c r="AE60" s="46">
        <v>69.599999999999994</v>
      </c>
      <c r="AF60" s="46">
        <v>120</v>
      </c>
      <c r="AH60" s="70" t="str">
        <f t="shared" si="3"/>
        <v/>
      </c>
      <c r="AI60" s="70" t="str">
        <f t="shared" si="4"/>
        <v/>
      </c>
      <c r="AJ60" s="70" t="str">
        <f t="shared" si="5"/>
        <v>X</v>
      </c>
      <c r="AK60" s="70" t="str" cm="1">
        <f t="array" ref="AK60">_xlfn.IFS(AH60&lt;&gt;"","1",AI60&lt;&gt;"","2",AJ60&lt;&gt;"","3")</f>
        <v>3</v>
      </c>
    </row>
    <row r="61" spans="1:37" x14ac:dyDescent="0.25">
      <c r="A61" t="s">
        <v>821</v>
      </c>
      <c r="B61" t="s">
        <v>822</v>
      </c>
      <c r="C61" s="67" t="str">
        <f t="shared" si="0"/>
        <v>Viviana Hruby</v>
      </c>
      <c r="D61" s="71" t="str" cm="1">
        <f t="array" ref="D61">_xlfn.IFS(AK61="1",CONCATENATE(C61,"Regional"),AK61="2",CONCATENATE(C61,"Sectional"),AK61="3",CONCATENATE(C61,COUNTIF($C$1:C61,C61)))</f>
        <v>Viviana Hruby1</v>
      </c>
      <c r="E61" s="66">
        <v>45148.291666666664</v>
      </c>
      <c r="F61" t="s">
        <v>2667</v>
      </c>
      <c r="G61" s="46">
        <v>133</v>
      </c>
      <c r="H61" s="46">
        <v>100</v>
      </c>
      <c r="I61" s="46">
        <v>60</v>
      </c>
      <c r="J61" t="s">
        <v>110</v>
      </c>
      <c r="K61" t="s">
        <v>836</v>
      </c>
      <c r="L61" s="46">
        <v>5200</v>
      </c>
      <c r="M61" s="46">
        <v>72</v>
      </c>
      <c r="N61" s="46">
        <v>69.599999999999994</v>
      </c>
      <c r="O61" s="46">
        <v>120</v>
      </c>
      <c r="P61" s="46">
        <f t="shared" si="1"/>
        <v>2</v>
      </c>
      <c r="R61" s="67" t="s">
        <v>1380</v>
      </c>
      <c r="S61" s="67">
        <f>COUNTIF(Y$2:$Y$100,R61)</f>
        <v>0</v>
      </c>
      <c r="V61" s="67">
        <f t="shared" si="2"/>
        <v>0</v>
      </c>
      <c r="AB61" t="s">
        <v>836</v>
      </c>
      <c r="AC61" s="46">
        <v>5200</v>
      </c>
      <c r="AD61" s="46">
        <v>72</v>
      </c>
      <c r="AE61" s="46">
        <v>69.599999999999994</v>
      </c>
      <c r="AF61" s="46">
        <v>120</v>
      </c>
      <c r="AH61" s="70" t="str">
        <f t="shared" si="3"/>
        <v/>
      </c>
      <c r="AI61" s="70" t="str">
        <f t="shared" si="4"/>
        <v/>
      </c>
      <c r="AJ61" s="70" t="str">
        <f t="shared" si="5"/>
        <v>X</v>
      </c>
      <c r="AK61" s="70" t="str" cm="1">
        <f t="array" ref="AK61">_xlfn.IFS(AH61&lt;&gt;"","1",AI61&lt;&gt;"","2",AJ61&lt;&gt;"","3")</f>
        <v>3</v>
      </c>
    </row>
    <row r="62" spans="1:37" x14ac:dyDescent="0.25">
      <c r="A62" t="s">
        <v>704</v>
      </c>
      <c r="B62" t="s">
        <v>1647</v>
      </c>
      <c r="C62" s="67" t="str">
        <f t="shared" si="0"/>
        <v>Afina Budrecki</v>
      </c>
      <c r="D62" s="71" t="str" cm="1">
        <f t="array" ref="D62">_xlfn.IFS(AK62="1",CONCATENATE(C62,"Regional"),AK62="2",CONCATENATE(C62,"Sectional"),AK62="3",CONCATENATE(C62,COUNTIF($C$1:C62,C62)))</f>
        <v>Afina Budrecki1</v>
      </c>
      <c r="E62" s="66">
        <v>45148.291666666664</v>
      </c>
      <c r="F62" t="s">
        <v>2667</v>
      </c>
      <c r="G62" s="46">
        <v>133</v>
      </c>
      <c r="H62" s="46">
        <v>100</v>
      </c>
      <c r="I62" s="46">
        <v>60</v>
      </c>
      <c r="J62" t="s">
        <v>110</v>
      </c>
      <c r="K62" t="s">
        <v>836</v>
      </c>
      <c r="L62" s="46">
        <v>5200</v>
      </c>
      <c r="M62" s="46">
        <v>72</v>
      </c>
      <c r="N62" s="46">
        <v>69.599999999999994</v>
      </c>
      <c r="O62" s="46">
        <v>120</v>
      </c>
      <c r="P62" s="46">
        <f t="shared" si="1"/>
        <v>2</v>
      </c>
      <c r="R62" s="67" t="s">
        <v>3483</v>
      </c>
      <c r="S62" s="67">
        <f>COUNTIF(Y$2:$Y$100,R62)</f>
        <v>0</v>
      </c>
      <c r="V62" s="67">
        <f t="shared" si="2"/>
        <v>0</v>
      </c>
      <c r="AB62" t="s">
        <v>836</v>
      </c>
      <c r="AC62" s="46">
        <v>5200</v>
      </c>
      <c r="AD62" s="46">
        <v>72</v>
      </c>
      <c r="AE62" s="46">
        <v>69.599999999999994</v>
      </c>
      <c r="AF62" s="46">
        <v>120</v>
      </c>
      <c r="AH62" s="70" t="str">
        <f t="shared" si="3"/>
        <v/>
      </c>
      <c r="AI62" s="70" t="str">
        <f t="shared" si="4"/>
        <v/>
      </c>
      <c r="AJ62" s="70" t="str">
        <f t="shared" si="5"/>
        <v>X</v>
      </c>
      <c r="AK62" s="70" t="str" cm="1">
        <f t="array" ref="AK62">_xlfn.IFS(AH62&lt;&gt;"","1",AI62&lt;&gt;"","2",AJ62&lt;&gt;"","3")</f>
        <v>3</v>
      </c>
    </row>
    <row r="63" spans="1:37" x14ac:dyDescent="0.25">
      <c r="A63" t="s">
        <v>1652</v>
      </c>
      <c r="B63" t="s">
        <v>443</v>
      </c>
      <c r="C63" s="67" t="str">
        <f t="shared" si="0"/>
        <v>Emily Blankenburg</v>
      </c>
      <c r="D63" s="71" t="str" cm="1">
        <f t="array" ref="D63">_xlfn.IFS(AK63="1",CONCATENATE(C63,"Regional"),AK63="2",CONCATENATE(C63,"Sectional"),AK63="3",CONCATENATE(C63,COUNTIF($C$1:C63,C63)))</f>
        <v>Emily Blankenburg1</v>
      </c>
      <c r="E63" s="66">
        <v>45148.291666666664</v>
      </c>
      <c r="F63" t="s">
        <v>2667</v>
      </c>
      <c r="G63" s="46">
        <v>133</v>
      </c>
      <c r="H63" s="46">
        <v>100</v>
      </c>
      <c r="I63" s="46">
        <v>60</v>
      </c>
      <c r="J63" t="s">
        <v>110</v>
      </c>
      <c r="K63" t="s">
        <v>836</v>
      </c>
      <c r="L63" s="46">
        <v>5200</v>
      </c>
      <c r="M63" s="46">
        <v>72</v>
      </c>
      <c r="N63" s="46">
        <v>69.599999999999994</v>
      </c>
      <c r="O63" s="46">
        <v>120</v>
      </c>
      <c r="P63" s="46">
        <f t="shared" si="1"/>
        <v>2</v>
      </c>
      <c r="R63" s="67" t="s">
        <v>3484</v>
      </c>
      <c r="S63" s="67">
        <f>COUNTIF(Y$2:$Y$100,R63)</f>
        <v>0</v>
      </c>
      <c r="V63" s="67">
        <f t="shared" si="2"/>
        <v>0</v>
      </c>
      <c r="AB63" t="s">
        <v>836</v>
      </c>
      <c r="AC63" s="46">
        <v>5200</v>
      </c>
      <c r="AD63" s="46">
        <v>72</v>
      </c>
      <c r="AE63" s="46">
        <v>69.599999999999994</v>
      </c>
      <c r="AF63" s="46">
        <v>120</v>
      </c>
      <c r="AH63" s="70" t="str">
        <f t="shared" si="3"/>
        <v/>
      </c>
      <c r="AI63" s="70" t="str">
        <f t="shared" si="4"/>
        <v/>
      </c>
      <c r="AJ63" s="70" t="str">
        <f t="shared" si="5"/>
        <v>X</v>
      </c>
      <c r="AK63" s="70" t="str" cm="1">
        <f t="array" ref="AK63">_xlfn.IFS(AH63&lt;&gt;"","1",AI63&lt;&gt;"","2",AJ63&lt;&gt;"","3")</f>
        <v>3</v>
      </c>
    </row>
    <row r="64" spans="1:37" x14ac:dyDescent="0.25">
      <c r="A64" t="s">
        <v>1940</v>
      </c>
      <c r="B64" t="s">
        <v>401</v>
      </c>
      <c r="C64" s="67" t="str">
        <f t="shared" si="0"/>
        <v>Hannah Okel</v>
      </c>
      <c r="D64" s="71" t="str" cm="1">
        <f t="array" ref="D64">_xlfn.IFS(AK64="1",CONCATENATE(C64,"Regional"),AK64="2",CONCATENATE(C64,"Sectional"),AK64="3",CONCATENATE(C64,COUNTIF($C$1:C64,C64)))</f>
        <v>Hannah Okel1</v>
      </c>
      <c r="E64" s="66">
        <v>45148.291666666664</v>
      </c>
      <c r="F64" t="s">
        <v>2667</v>
      </c>
      <c r="G64" s="46">
        <v>133</v>
      </c>
      <c r="H64" s="46">
        <v>101</v>
      </c>
      <c r="I64" s="46">
        <v>63</v>
      </c>
      <c r="J64" t="s">
        <v>110</v>
      </c>
      <c r="K64" t="s">
        <v>836</v>
      </c>
      <c r="L64" s="46">
        <v>5200</v>
      </c>
      <c r="M64" s="46">
        <v>72</v>
      </c>
      <c r="N64" s="46">
        <v>69.599999999999994</v>
      </c>
      <c r="O64" s="46">
        <v>120</v>
      </c>
      <c r="P64" s="46">
        <f t="shared" si="1"/>
        <v>2</v>
      </c>
      <c r="R64" s="67" t="s">
        <v>2957</v>
      </c>
      <c r="S64" s="67">
        <f>COUNTIF(Y$2:$Y$100,R64)</f>
        <v>0</v>
      </c>
      <c r="V64" s="67">
        <f t="shared" si="2"/>
        <v>0</v>
      </c>
      <c r="AB64" t="s">
        <v>836</v>
      </c>
      <c r="AC64" s="46">
        <v>5200</v>
      </c>
      <c r="AD64" s="46">
        <v>72</v>
      </c>
      <c r="AE64" s="46">
        <v>69.599999999999994</v>
      </c>
      <c r="AF64" s="46">
        <v>120</v>
      </c>
      <c r="AH64" s="70" t="str">
        <f t="shared" si="3"/>
        <v/>
      </c>
      <c r="AI64" s="70" t="str">
        <f t="shared" si="4"/>
        <v/>
      </c>
      <c r="AJ64" s="70" t="str">
        <f t="shared" si="5"/>
        <v>X</v>
      </c>
      <c r="AK64" s="70" t="str" cm="1">
        <f t="array" ref="AK64">_xlfn.IFS(AH64&lt;&gt;"","1",AI64&lt;&gt;"","2",AJ64&lt;&gt;"","3")</f>
        <v>3</v>
      </c>
    </row>
    <row r="65" spans="1:37" x14ac:dyDescent="0.25">
      <c r="A65" t="s">
        <v>3385</v>
      </c>
      <c r="B65" t="s">
        <v>362</v>
      </c>
      <c r="C65" s="67" t="str">
        <f t="shared" si="0"/>
        <v>Emma Bichler</v>
      </c>
      <c r="D65" s="71" t="str" cm="1">
        <f t="array" ref="D65">_xlfn.IFS(AK65="1",CONCATENATE(C65,"Regional"),AK65="2",CONCATENATE(C65,"Sectional"),AK65="3",CONCATENATE(C65,COUNTIF($C$1:C65,C65)))</f>
        <v>Emma Bichler1</v>
      </c>
      <c r="E65" s="66">
        <v>45148.291666666664</v>
      </c>
      <c r="F65" t="s">
        <v>2667</v>
      </c>
      <c r="G65" s="46">
        <v>133</v>
      </c>
      <c r="H65" s="46">
        <v>101</v>
      </c>
      <c r="I65" s="46">
        <v>63</v>
      </c>
      <c r="J65" t="s">
        <v>110</v>
      </c>
      <c r="K65" t="s">
        <v>836</v>
      </c>
      <c r="L65" s="46">
        <v>5200</v>
      </c>
      <c r="M65" s="46">
        <v>72</v>
      </c>
      <c r="N65" s="46">
        <v>69.599999999999994</v>
      </c>
      <c r="O65" s="46">
        <v>120</v>
      </c>
      <c r="P65" s="46">
        <f t="shared" si="1"/>
        <v>2</v>
      </c>
      <c r="R65" s="67" t="s">
        <v>3485</v>
      </c>
      <c r="S65" s="67">
        <f>COUNTIF(Y$2:$Y$100,R65)</f>
        <v>0</v>
      </c>
      <c r="V65" s="67">
        <f t="shared" si="2"/>
        <v>0</v>
      </c>
      <c r="AB65" t="s">
        <v>836</v>
      </c>
      <c r="AC65" s="46">
        <v>5200</v>
      </c>
      <c r="AD65" s="46">
        <v>72</v>
      </c>
      <c r="AE65" s="46">
        <v>69.599999999999994</v>
      </c>
      <c r="AF65" s="46">
        <v>120</v>
      </c>
      <c r="AH65" s="70" t="str">
        <f t="shared" si="3"/>
        <v/>
      </c>
      <c r="AI65" s="70" t="str">
        <f t="shared" si="4"/>
        <v/>
      </c>
      <c r="AJ65" s="70" t="str">
        <f t="shared" si="5"/>
        <v>X</v>
      </c>
      <c r="AK65" s="70" t="str" cm="1">
        <f t="array" ref="AK65">_xlfn.IFS(AH65&lt;&gt;"","1",AI65&lt;&gt;"","2",AJ65&lt;&gt;"","3")</f>
        <v>3</v>
      </c>
    </row>
    <row r="66" spans="1:37" x14ac:dyDescent="0.25">
      <c r="A66" t="s">
        <v>785</v>
      </c>
      <c r="B66" t="s">
        <v>218</v>
      </c>
      <c r="C66" s="67" t="str">
        <f t="shared" ref="C66:C129" si="6">CONCATENATE(B66," ",A66)</f>
        <v>Finley Counsell</v>
      </c>
      <c r="D66" s="71" t="str" cm="1">
        <f t="array" ref="D66">_xlfn.IFS(AK66="1",CONCATENATE(C66,"Regional"),AK66="2",CONCATENATE(C66,"Sectional"),AK66="3",CONCATENATE(C66,COUNTIF($C$1:C66,C66)))</f>
        <v>Finley Counsell1</v>
      </c>
      <c r="E66" s="66">
        <v>45148.291666666664</v>
      </c>
      <c r="F66" t="s">
        <v>2667</v>
      </c>
      <c r="G66" s="46">
        <v>133</v>
      </c>
      <c r="H66" s="46">
        <v>101</v>
      </c>
      <c r="I66" s="46">
        <v>63</v>
      </c>
      <c r="J66" t="s">
        <v>110</v>
      </c>
      <c r="K66" t="s">
        <v>836</v>
      </c>
      <c r="L66" s="46">
        <v>5200</v>
      </c>
      <c r="M66" s="46">
        <v>72</v>
      </c>
      <c r="N66" s="46">
        <v>69.599999999999994</v>
      </c>
      <c r="O66" s="46">
        <v>120</v>
      </c>
      <c r="P66" s="46">
        <f t="shared" ref="P66:P129" si="7">IF(L66&gt;4000,2,1)</f>
        <v>2</v>
      </c>
      <c r="R66" s="67" t="s">
        <v>1366</v>
      </c>
      <c r="S66" s="67">
        <f>COUNTIF(Y$2:$Y$100,R66)</f>
        <v>0</v>
      </c>
      <c r="V66" s="67">
        <f t="shared" ref="V66:V129" si="8">COUNTIF(R66:R2689,Y66)</f>
        <v>0</v>
      </c>
      <c r="AB66" t="s">
        <v>836</v>
      </c>
      <c r="AC66" s="46">
        <v>5200</v>
      </c>
      <c r="AD66" s="46">
        <v>72</v>
      </c>
      <c r="AE66" s="46">
        <v>69.599999999999994</v>
      </c>
      <c r="AF66" s="46">
        <v>120</v>
      </c>
      <c r="AH66" s="70" t="str">
        <f t="shared" ref="AH66:AH129" si="9">IF(ISNUMBER(SEARCH("regional",$F66)),$F66,"")</f>
        <v/>
      </c>
      <c r="AI66" s="70" t="str">
        <f t="shared" ref="AI66:AI129" si="10">IF(ISNUMBER(SEARCH("sectional",$F66)),$F66,"")</f>
        <v/>
      </c>
      <c r="AJ66" s="70" t="str">
        <f t="shared" ref="AJ66:AJ129" si="11">IF(AND(AH66="",AI66=""),"X","")</f>
        <v>X</v>
      </c>
      <c r="AK66" s="70" t="str" cm="1">
        <f t="array" ref="AK66">_xlfn.IFS(AH66&lt;&gt;"","1",AI66&lt;&gt;"","2",AJ66&lt;&gt;"","3")</f>
        <v>3</v>
      </c>
    </row>
    <row r="67" spans="1:37" x14ac:dyDescent="0.25">
      <c r="A67" t="s">
        <v>321</v>
      </c>
      <c r="B67" t="s">
        <v>1002</v>
      </c>
      <c r="C67" s="67" t="str">
        <f t="shared" si="6"/>
        <v>Landry Nelson</v>
      </c>
      <c r="D67" s="71" t="str" cm="1">
        <f t="array" ref="D67">_xlfn.IFS(AK67="1",CONCATENATE(C67,"Regional"),AK67="2",CONCATENATE(C67,"Sectional"),AK67="3",CONCATENATE(C67,COUNTIF($C$1:C67,C67)))</f>
        <v>Landry Nelson1</v>
      </c>
      <c r="E67" s="66">
        <v>45148.291666666664</v>
      </c>
      <c r="F67" t="s">
        <v>2667</v>
      </c>
      <c r="G67" s="46">
        <v>133</v>
      </c>
      <c r="H67" s="46">
        <v>101</v>
      </c>
      <c r="I67" s="46">
        <v>63</v>
      </c>
      <c r="J67" t="s">
        <v>110</v>
      </c>
      <c r="K67" t="s">
        <v>836</v>
      </c>
      <c r="L67" s="46">
        <v>5200</v>
      </c>
      <c r="M67" s="46">
        <v>72</v>
      </c>
      <c r="N67" s="46">
        <v>69.599999999999994</v>
      </c>
      <c r="O67" s="46">
        <v>120</v>
      </c>
      <c r="P67" s="46">
        <f t="shared" si="7"/>
        <v>2</v>
      </c>
      <c r="R67" s="67" t="s">
        <v>1504</v>
      </c>
      <c r="S67" s="67">
        <f>COUNTIF(Y$2:$Y$100,R67)</f>
        <v>0</v>
      </c>
      <c r="V67" s="67">
        <f t="shared" si="8"/>
        <v>0</v>
      </c>
      <c r="AB67" t="s">
        <v>836</v>
      </c>
      <c r="AC67" s="46">
        <v>5200</v>
      </c>
      <c r="AD67" s="46">
        <v>72</v>
      </c>
      <c r="AE67" s="46">
        <v>69.599999999999994</v>
      </c>
      <c r="AF67" s="46">
        <v>120</v>
      </c>
      <c r="AH67" s="70" t="str">
        <f t="shared" si="9"/>
        <v/>
      </c>
      <c r="AI67" s="70" t="str">
        <f t="shared" si="10"/>
        <v/>
      </c>
      <c r="AJ67" s="70" t="str">
        <f t="shared" si="11"/>
        <v>X</v>
      </c>
      <c r="AK67" s="70" t="str" cm="1">
        <f t="array" ref="AK67">_xlfn.IFS(AH67&lt;&gt;"","1",AI67&lt;&gt;"","2",AJ67&lt;&gt;"","3")</f>
        <v>3</v>
      </c>
    </row>
    <row r="68" spans="1:37" x14ac:dyDescent="0.25">
      <c r="A68" t="s">
        <v>741</v>
      </c>
      <c r="B68" t="s">
        <v>742</v>
      </c>
      <c r="C68" s="67" t="str">
        <f t="shared" si="6"/>
        <v>Jasmine Xu</v>
      </c>
      <c r="D68" s="71" t="str" cm="1">
        <f t="array" ref="D68">_xlfn.IFS(AK68="1",CONCATENATE(C68,"Regional"),AK68="2",CONCATENATE(C68,"Sectional"),AK68="3",CONCATENATE(C68,COUNTIF($C$1:C68,C68)))</f>
        <v>Jasmine Xu1</v>
      </c>
      <c r="E68" s="66">
        <v>45148.291666666664</v>
      </c>
      <c r="F68" t="s">
        <v>2667</v>
      </c>
      <c r="G68" s="46">
        <v>133</v>
      </c>
      <c r="H68" s="46">
        <v>102</v>
      </c>
      <c r="I68" s="46">
        <v>67</v>
      </c>
      <c r="J68" t="s">
        <v>110</v>
      </c>
      <c r="K68" t="s">
        <v>836</v>
      </c>
      <c r="L68" s="46">
        <v>5200</v>
      </c>
      <c r="M68" s="46">
        <v>72</v>
      </c>
      <c r="N68" s="46">
        <v>69.599999999999994</v>
      </c>
      <c r="O68" s="46">
        <v>120</v>
      </c>
      <c r="P68" s="46">
        <f t="shared" si="7"/>
        <v>2</v>
      </c>
      <c r="R68" s="67" t="s">
        <v>1330</v>
      </c>
      <c r="S68" s="67">
        <f>COUNTIF(Y$2:$Y$100,R68)</f>
        <v>0</v>
      </c>
      <c r="V68" s="67">
        <f t="shared" si="8"/>
        <v>0</v>
      </c>
      <c r="AB68" t="s">
        <v>836</v>
      </c>
      <c r="AC68" s="46">
        <v>5200</v>
      </c>
      <c r="AD68" s="46">
        <v>72</v>
      </c>
      <c r="AE68" s="46">
        <v>69.599999999999994</v>
      </c>
      <c r="AF68" s="46">
        <v>120</v>
      </c>
      <c r="AH68" s="70" t="str">
        <f t="shared" si="9"/>
        <v/>
      </c>
      <c r="AI68" s="70" t="str">
        <f t="shared" si="10"/>
        <v/>
      </c>
      <c r="AJ68" s="70" t="str">
        <f t="shared" si="11"/>
        <v>X</v>
      </c>
      <c r="AK68" s="70" t="str" cm="1">
        <f t="array" ref="AK68">_xlfn.IFS(AH68&lt;&gt;"","1",AI68&lt;&gt;"","2",AJ68&lt;&gt;"","3")</f>
        <v>3</v>
      </c>
    </row>
    <row r="69" spans="1:37" x14ac:dyDescent="0.25">
      <c r="A69" t="s">
        <v>186</v>
      </c>
      <c r="B69" t="s">
        <v>787</v>
      </c>
      <c r="C69" s="67" t="str">
        <f t="shared" si="6"/>
        <v>Gabija Anderson</v>
      </c>
      <c r="D69" s="71" t="str" cm="1">
        <f t="array" ref="D69">_xlfn.IFS(AK69="1",CONCATENATE(C69,"Regional"),AK69="2",CONCATENATE(C69,"Sectional"),AK69="3",CONCATENATE(C69,COUNTIF($C$1:C69,C69)))</f>
        <v>Gabija Anderson1</v>
      </c>
      <c r="E69" s="66">
        <v>45148.291666666664</v>
      </c>
      <c r="F69" t="s">
        <v>2667</v>
      </c>
      <c r="G69" s="46">
        <v>133</v>
      </c>
      <c r="H69" s="46">
        <v>102</v>
      </c>
      <c r="I69" s="46">
        <v>67</v>
      </c>
      <c r="J69" t="s">
        <v>110</v>
      </c>
      <c r="K69" t="s">
        <v>836</v>
      </c>
      <c r="L69" s="46">
        <v>5200</v>
      </c>
      <c r="M69" s="46">
        <v>72</v>
      </c>
      <c r="N69" s="46">
        <v>69.599999999999994</v>
      </c>
      <c r="O69" s="46">
        <v>120</v>
      </c>
      <c r="P69" s="46">
        <f t="shared" si="7"/>
        <v>2</v>
      </c>
      <c r="R69" s="67" t="s">
        <v>3486</v>
      </c>
      <c r="S69" s="67">
        <f>COUNTIF(Y$2:$Y$100,R69)</f>
        <v>0</v>
      </c>
      <c r="V69" s="67">
        <f t="shared" si="8"/>
        <v>0</v>
      </c>
      <c r="AB69" t="s">
        <v>836</v>
      </c>
      <c r="AC69" s="46">
        <v>5200</v>
      </c>
      <c r="AD69" s="46">
        <v>72</v>
      </c>
      <c r="AE69" s="46">
        <v>69.599999999999994</v>
      </c>
      <c r="AF69" s="46">
        <v>120</v>
      </c>
      <c r="AH69" s="70" t="str">
        <f t="shared" si="9"/>
        <v/>
      </c>
      <c r="AI69" s="70" t="str">
        <f t="shared" si="10"/>
        <v/>
      </c>
      <c r="AJ69" s="70" t="str">
        <f t="shared" si="11"/>
        <v>X</v>
      </c>
      <c r="AK69" s="70" t="str" cm="1">
        <f t="array" ref="AK69">_xlfn.IFS(AH69&lt;&gt;"","1",AI69&lt;&gt;"","2",AJ69&lt;&gt;"","3")</f>
        <v>3</v>
      </c>
    </row>
    <row r="70" spans="1:37" x14ac:dyDescent="0.25">
      <c r="A70" t="s">
        <v>1651</v>
      </c>
      <c r="B70" t="s">
        <v>524</v>
      </c>
      <c r="C70" s="67" t="str">
        <f t="shared" si="6"/>
        <v>Isabelle Doughty</v>
      </c>
      <c r="D70" s="71" t="str" cm="1">
        <f t="array" ref="D70">_xlfn.IFS(AK70="1",CONCATENATE(C70,"Regional"),AK70="2",CONCATENATE(C70,"Sectional"),AK70="3",CONCATENATE(C70,COUNTIF($C$1:C70,C70)))</f>
        <v>Isabelle Doughty1</v>
      </c>
      <c r="E70" s="66">
        <v>45148.291666666664</v>
      </c>
      <c r="F70" t="s">
        <v>2667</v>
      </c>
      <c r="G70" s="46">
        <v>133</v>
      </c>
      <c r="H70" s="46">
        <v>102</v>
      </c>
      <c r="I70" s="46">
        <v>67</v>
      </c>
      <c r="J70" t="s">
        <v>110</v>
      </c>
      <c r="K70" t="s">
        <v>836</v>
      </c>
      <c r="L70" s="46">
        <v>5200</v>
      </c>
      <c r="M70" s="46">
        <v>72</v>
      </c>
      <c r="N70" s="46">
        <v>69.599999999999994</v>
      </c>
      <c r="O70" s="46">
        <v>120</v>
      </c>
      <c r="P70" s="46">
        <f t="shared" si="7"/>
        <v>2</v>
      </c>
      <c r="R70" s="67" t="s">
        <v>3487</v>
      </c>
      <c r="S70" s="67">
        <f>COUNTIF(Y$2:$Y$100,R70)</f>
        <v>0</v>
      </c>
      <c r="V70" s="67">
        <f t="shared" si="8"/>
        <v>0</v>
      </c>
      <c r="AB70" t="s">
        <v>836</v>
      </c>
      <c r="AC70" s="46">
        <v>5200</v>
      </c>
      <c r="AD70" s="46">
        <v>72</v>
      </c>
      <c r="AE70" s="46">
        <v>69.599999999999994</v>
      </c>
      <c r="AF70" s="46">
        <v>120</v>
      </c>
      <c r="AH70" s="70" t="str">
        <f t="shared" si="9"/>
        <v/>
      </c>
      <c r="AI70" s="70" t="str">
        <f t="shared" si="10"/>
        <v/>
      </c>
      <c r="AJ70" s="70" t="str">
        <f t="shared" si="11"/>
        <v>X</v>
      </c>
      <c r="AK70" s="70" t="str" cm="1">
        <f t="array" ref="AK70">_xlfn.IFS(AH70&lt;&gt;"","1",AI70&lt;&gt;"","2",AJ70&lt;&gt;"","3")</f>
        <v>3</v>
      </c>
    </row>
    <row r="71" spans="1:37" x14ac:dyDescent="0.25">
      <c r="A71" t="s">
        <v>701</v>
      </c>
      <c r="B71" t="s">
        <v>362</v>
      </c>
      <c r="C71" s="67" t="str">
        <f t="shared" si="6"/>
        <v>Emma Bruckman</v>
      </c>
      <c r="D71" s="71" t="str" cm="1">
        <f t="array" ref="D71">_xlfn.IFS(AK71="1",CONCATENATE(C71,"Regional"),AK71="2",CONCATENATE(C71,"Sectional"),AK71="3",CONCATENATE(C71,COUNTIF($C$1:C71,C71)))</f>
        <v>Emma Bruckman1</v>
      </c>
      <c r="E71" s="66">
        <v>45148.291666666664</v>
      </c>
      <c r="F71" t="s">
        <v>2667</v>
      </c>
      <c r="G71" s="46">
        <v>133</v>
      </c>
      <c r="H71" s="46">
        <v>102</v>
      </c>
      <c r="I71" s="46">
        <v>67</v>
      </c>
      <c r="J71" t="s">
        <v>110</v>
      </c>
      <c r="K71" t="s">
        <v>836</v>
      </c>
      <c r="L71" s="46">
        <v>5200</v>
      </c>
      <c r="M71" s="46">
        <v>72</v>
      </c>
      <c r="N71" s="46">
        <v>69.599999999999994</v>
      </c>
      <c r="O71" s="46">
        <v>120</v>
      </c>
      <c r="P71" s="46">
        <f t="shared" si="7"/>
        <v>2</v>
      </c>
      <c r="R71" s="67" t="s">
        <v>1305</v>
      </c>
      <c r="S71" s="67">
        <f>COUNTIF(Y$2:$Y$100,R71)</f>
        <v>0</v>
      </c>
      <c r="V71" s="67">
        <f t="shared" si="8"/>
        <v>0</v>
      </c>
      <c r="AB71" t="s">
        <v>836</v>
      </c>
      <c r="AC71" s="46">
        <v>5200</v>
      </c>
      <c r="AD71" s="46">
        <v>72</v>
      </c>
      <c r="AE71" s="46">
        <v>69.599999999999994</v>
      </c>
      <c r="AF71" s="46">
        <v>120</v>
      </c>
      <c r="AH71" s="70" t="str">
        <f t="shared" si="9"/>
        <v/>
      </c>
      <c r="AI71" s="70" t="str">
        <f t="shared" si="10"/>
        <v/>
      </c>
      <c r="AJ71" s="70" t="str">
        <f t="shared" si="11"/>
        <v>X</v>
      </c>
      <c r="AK71" s="70" t="str" cm="1">
        <f t="array" ref="AK71">_xlfn.IFS(AH71&lt;&gt;"","1",AI71&lt;&gt;"","2",AJ71&lt;&gt;"","3")</f>
        <v>3</v>
      </c>
    </row>
    <row r="72" spans="1:37" x14ac:dyDescent="0.25">
      <c r="A72" t="s">
        <v>1660</v>
      </c>
      <c r="B72" t="s">
        <v>458</v>
      </c>
      <c r="C72" s="67" t="str">
        <f t="shared" si="6"/>
        <v>Lauren Akers</v>
      </c>
      <c r="D72" s="71" t="str" cm="1">
        <f t="array" ref="D72">_xlfn.IFS(AK72="1",CONCATENATE(C72,"Regional"),AK72="2",CONCATENATE(C72,"Sectional"),AK72="3",CONCATENATE(C72,COUNTIF($C$1:C72,C72)))</f>
        <v>Lauren Akers1</v>
      </c>
      <c r="E72" s="66">
        <v>45148.291666666664</v>
      </c>
      <c r="F72" t="s">
        <v>2667</v>
      </c>
      <c r="G72" s="46">
        <v>133</v>
      </c>
      <c r="H72" s="46">
        <v>103</v>
      </c>
      <c r="I72" s="46">
        <v>71</v>
      </c>
      <c r="J72" t="s">
        <v>110</v>
      </c>
      <c r="K72" t="s">
        <v>836</v>
      </c>
      <c r="L72" s="46">
        <v>5200</v>
      </c>
      <c r="M72" s="46">
        <v>72</v>
      </c>
      <c r="N72" s="46">
        <v>69.599999999999994</v>
      </c>
      <c r="O72" s="46">
        <v>120</v>
      </c>
      <c r="P72" s="46">
        <f t="shared" si="7"/>
        <v>2</v>
      </c>
      <c r="R72" s="67" t="s">
        <v>3488</v>
      </c>
      <c r="S72" s="67">
        <f>COUNTIF(Y$2:$Y$100,R72)</f>
        <v>0</v>
      </c>
      <c r="V72" s="67">
        <f t="shared" si="8"/>
        <v>0</v>
      </c>
      <c r="AB72" t="s">
        <v>836</v>
      </c>
      <c r="AC72" s="46">
        <v>5200</v>
      </c>
      <c r="AD72" s="46">
        <v>72</v>
      </c>
      <c r="AE72" s="46">
        <v>69.599999999999994</v>
      </c>
      <c r="AF72" s="46">
        <v>120</v>
      </c>
      <c r="AH72" s="70" t="str">
        <f t="shared" si="9"/>
        <v/>
      </c>
      <c r="AI72" s="70" t="str">
        <f t="shared" si="10"/>
        <v/>
      </c>
      <c r="AJ72" s="70" t="str">
        <f t="shared" si="11"/>
        <v>X</v>
      </c>
      <c r="AK72" s="70" t="str" cm="1">
        <f t="array" ref="AK72">_xlfn.IFS(AH72&lt;&gt;"","1",AI72&lt;&gt;"","2",AJ72&lt;&gt;"","3")</f>
        <v>3</v>
      </c>
    </row>
    <row r="73" spans="1:37" x14ac:dyDescent="0.25">
      <c r="A73" t="s">
        <v>1668</v>
      </c>
      <c r="B73" t="s">
        <v>328</v>
      </c>
      <c r="C73" s="67" t="str">
        <f t="shared" si="6"/>
        <v>Emerson Ihde</v>
      </c>
      <c r="D73" s="71" t="str" cm="1">
        <f t="array" ref="D73">_xlfn.IFS(AK73="1",CONCATENATE(C73,"Regional"),AK73="2",CONCATENATE(C73,"Sectional"),AK73="3",CONCATENATE(C73,COUNTIF($C$1:C73,C73)))</f>
        <v>Emerson Ihde1</v>
      </c>
      <c r="E73" s="66">
        <v>45148.291666666664</v>
      </c>
      <c r="F73" t="s">
        <v>2667</v>
      </c>
      <c r="G73" s="46">
        <v>133</v>
      </c>
      <c r="H73" s="46">
        <v>103</v>
      </c>
      <c r="I73" s="46">
        <v>71</v>
      </c>
      <c r="J73" t="s">
        <v>110</v>
      </c>
      <c r="K73" t="s">
        <v>836</v>
      </c>
      <c r="L73" s="46">
        <v>5200</v>
      </c>
      <c r="M73" s="46">
        <v>72</v>
      </c>
      <c r="N73" s="46">
        <v>69.599999999999994</v>
      </c>
      <c r="O73" s="46">
        <v>120</v>
      </c>
      <c r="P73" s="46">
        <f t="shared" si="7"/>
        <v>2</v>
      </c>
      <c r="R73" s="67" t="s">
        <v>3489</v>
      </c>
      <c r="S73" s="67">
        <f>COUNTIF(Y$2:$Y$100,R73)</f>
        <v>0</v>
      </c>
      <c r="V73" s="67">
        <f t="shared" si="8"/>
        <v>0</v>
      </c>
      <c r="AB73" t="s">
        <v>836</v>
      </c>
      <c r="AC73" s="46">
        <v>5200</v>
      </c>
      <c r="AD73" s="46">
        <v>72</v>
      </c>
      <c r="AE73" s="46">
        <v>69.599999999999994</v>
      </c>
      <c r="AF73" s="46">
        <v>120</v>
      </c>
      <c r="AH73" s="70" t="str">
        <f t="shared" si="9"/>
        <v/>
      </c>
      <c r="AI73" s="70" t="str">
        <f t="shared" si="10"/>
        <v/>
      </c>
      <c r="AJ73" s="70" t="str">
        <f t="shared" si="11"/>
        <v>X</v>
      </c>
      <c r="AK73" s="70" t="str" cm="1">
        <f t="array" ref="AK73">_xlfn.IFS(AH73&lt;&gt;"","1",AI73&lt;&gt;"","2",AJ73&lt;&gt;"","3")</f>
        <v>3</v>
      </c>
    </row>
    <row r="74" spans="1:37" x14ac:dyDescent="0.25">
      <c r="A74" t="s">
        <v>790</v>
      </c>
      <c r="B74" t="s">
        <v>791</v>
      </c>
      <c r="C74" s="67" t="str">
        <f t="shared" si="6"/>
        <v>Sammy Selke</v>
      </c>
      <c r="D74" s="71" t="str" cm="1">
        <f t="array" ref="D74">_xlfn.IFS(AK74="1",CONCATENATE(C74,"Regional"),AK74="2",CONCATENATE(C74,"Sectional"),AK74="3",CONCATENATE(C74,COUNTIF($C$1:C74,C74)))</f>
        <v>Sammy Selke1</v>
      </c>
      <c r="E74" s="66">
        <v>45148.291666666664</v>
      </c>
      <c r="F74" t="s">
        <v>2667</v>
      </c>
      <c r="G74" s="46">
        <v>133</v>
      </c>
      <c r="H74" s="46">
        <v>104</v>
      </c>
      <c r="I74" s="46">
        <v>73</v>
      </c>
      <c r="J74" t="s">
        <v>110</v>
      </c>
      <c r="K74" t="s">
        <v>836</v>
      </c>
      <c r="L74" s="46">
        <v>5200</v>
      </c>
      <c r="M74" s="46">
        <v>72</v>
      </c>
      <c r="N74" s="46">
        <v>69.599999999999994</v>
      </c>
      <c r="O74" s="46">
        <v>120</v>
      </c>
      <c r="P74" s="46">
        <f t="shared" si="7"/>
        <v>2</v>
      </c>
      <c r="R74" s="67" t="s">
        <v>1371</v>
      </c>
      <c r="S74" s="67">
        <f>COUNTIF(Y$2:$Y$100,R74)</f>
        <v>0</v>
      </c>
      <c r="V74" s="67">
        <f t="shared" si="8"/>
        <v>0</v>
      </c>
      <c r="AB74" t="s">
        <v>836</v>
      </c>
      <c r="AC74" s="46">
        <v>5200</v>
      </c>
      <c r="AD74" s="46">
        <v>72</v>
      </c>
      <c r="AE74" s="46">
        <v>69.599999999999994</v>
      </c>
      <c r="AF74" s="46">
        <v>120</v>
      </c>
      <c r="AH74" s="70" t="str">
        <f t="shared" si="9"/>
        <v/>
      </c>
      <c r="AI74" s="70" t="str">
        <f t="shared" si="10"/>
        <v/>
      </c>
      <c r="AJ74" s="70" t="str">
        <f t="shared" si="11"/>
        <v>X</v>
      </c>
      <c r="AK74" s="70" t="str" cm="1">
        <f t="array" ref="AK74">_xlfn.IFS(AH74&lt;&gt;"","1",AI74&lt;&gt;"","2",AJ74&lt;&gt;"","3")</f>
        <v>3</v>
      </c>
    </row>
    <row r="75" spans="1:37" x14ac:dyDescent="0.25">
      <c r="A75" t="s">
        <v>1663</v>
      </c>
      <c r="B75" t="s">
        <v>1662</v>
      </c>
      <c r="C75" s="67" t="str">
        <f t="shared" si="6"/>
        <v>Laci Griswold</v>
      </c>
      <c r="D75" s="71" t="str" cm="1">
        <f t="array" ref="D75">_xlfn.IFS(AK75="1",CONCATENATE(C75,"Regional"),AK75="2",CONCATENATE(C75,"Sectional"),AK75="3",CONCATENATE(C75,COUNTIF($C$1:C75,C75)))</f>
        <v>Laci Griswold1</v>
      </c>
      <c r="E75" s="66">
        <v>45148.291666666664</v>
      </c>
      <c r="F75" t="s">
        <v>2667</v>
      </c>
      <c r="G75" s="46">
        <v>133</v>
      </c>
      <c r="H75" s="46">
        <v>104</v>
      </c>
      <c r="I75" s="46">
        <v>73</v>
      </c>
      <c r="J75" t="s">
        <v>110</v>
      </c>
      <c r="K75" t="s">
        <v>836</v>
      </c>
      <c r="L75" s="46">
        <v>5200</v>
      </c>
      <c r="M75" s="46">
        <v>72</v>
      </c>
      <c r="N75" s="46">
        <v>69.599999999999994</v>
      </c>
      <c r="O75" s="46">
        <v>120</v>
      </c>
      <c r="P75" s="46">
        <f t="shared" si="7"/>
        <v>2</v>
      </c>
      <c r="R75" s="67" t="s">
        <v>3490</v>
      </c>
      <c r="S75" s="67">
        <f>COUNTIF(Y$2:$Y$100,R75)</f>
        <v>0</v>
      </c>
      <c r="V75" s="67">
        <f t="shared" si="8"/>
        <v>0</v>
      </c>
      <c r="AB75" t="s">
        <v>836</v>
      </c>
      <c r="AC75" s="46">
        <v>5200</v>
      </c>
      <c r="AD75" s="46">
        <v>72</v>
      </c>
      <c r="AE75" s="46">
        <v>69.599999999999994</v>
      </c>
      <c r="AF75" s="46">
        <v>120</v>
      </c>
      <c r="AH75" s="70" t="str">
        <f t="shared" si="9"/>
        <v/>
      </c>
      <c r="AI75" s="70" t="str">
        <f t="shared" si="10"/>
        <v/>
      </c>
      <c r="AJ75" s="70" t="str">
        <f t="shared" si="11"/>
        <v>X</v>
      </c>
      <c r="AK75" s="70" t="str" cm="1">
        <f t="array" ref="AK75">_xlfn.IFS(AH75&lt;&gt;"","1",AI75&lt;&gt;"","2",AJ75&lt;&gt;"","3")</f>
        <v>3</v>
      </c>
    </row>
    <row r="76" spans="1:37" x14ac:dyDescent="0.25">
      <c r="A76" t="s">
        <v>689</v>
      </c>
      <c r="B76" t="s">
        <v>452</v>
      </c>
      <c r="C76" s="67" t="str">
        <f t="shared" si="6"/>
        <v>Sophia Otto</v>
      </c>
      <c r="D76" s="71" t="str" cm="1">
        <f t="array" ref="D76">_xlfn.IFS(AK76="1",CONCATENATE(C76,"Regional"),AK76="2",CONCATENATE(C76,"Sectional"),AK76="3",CONCATENATE(C76,COUNTIF($C$1:C76,C76)))</f>
        <v>Sophia Otto1</v>
      </c>
      <c r="E76" s="66">
        <v>45148.291666666664</v>
      </c>
      <c r="F76" t="s">
        <v>2667</v>
      </c>
      <c r="G76" s="46">
        <v>133</v>
      </c>
      <c r="H76" s="46">
        <v>104</v>
      </c>
      <c r="I76" s="46">
        <v>73</v>
      </c>
      <c r="J76" t="s">
        <v>110</v>
      </c>
      <c r="K76" t="s">
        <v>836</v>
      </c>
      <c r="L76" s="46">
        <v>5200</v>
      </c>
      <c r="M76" s="46">
        <v>72</v>
      </c>
      <c r="N76" s="46">
        <v>69.599999999999994</v>
      </c>
      <c r="O76" s="46">
        <v>120</v>
      </c>
      <c r="P76" s="46">
        <f t="shared" si="7"/>
        <v>2</v>
      </c>
      <c r="R76" s="67" t="s">
        <v>1340</v>
      </c>
      <c r="S76" s="67">
        <f>COUNTIF(Y$2:$Y$100,R76)</f>
        <v>0</v>
      </c>
      <c r="V76" s="67">
        <f t="shared" si="8"/>
        <v>0</v>
      </c>
      <c r="AB76" t="s">
        <v>836</v>
      </c>
      <c r="AC76" s="46">
        <v>5200</v>
      </c>
      <c r="AD76" s="46">
        <v>72</v>
      </c>
      <c r="AE76" s="46">
        <v>69.599999999999994</v>
      </c>
      <c r="AF76" s="46">
        <v>120</v>
      </c>
      <c r="AH76" s="70" t="str">
        <f t="shared" si="9"/>
        <v/>
      </c>
      <c r="AI76" s="70" t="str">
        <f t="shared" si="10"/>
        <v/>
      </c>
      <c r="AJ76" s="70" t="str">
        <f t="shared" si="11"/>
        <v>X</v>
      </c>
      <c r="AK76" s="70" t="str" cm="1">
        <f t="array" ref="AK76">_xlfn.IFS(AH76&lt;&gt;"","1",AI76&lt;&gt;"","2",AJ76&lt;&gt;"","3")</f>
        <v>3</v>
      </c>
    </row>
    <row r="77" spans="1:37" x14ac:dyDescent="0.25">
      <c r="A77" t="s">
        <v>231</v>
      </c>
      <c r="B77" t="s">
        <v>272</v>
      </c>
      <c r="C77" s="67" t="str">
        <f t="shared" si="6"/>
        <v>Reese Cross</v>
      </c>
      <c r="D77" s="71" t="str" cm="1">
        <f t="array" ref="D77">_xlfn.IFS(AK77="1",CONCATENATE(C77,"Regional"),AK77="2",CONCATENATE(C77,"Sectional"),AK77="3",CONCATENATE(C77,COUNTIF($C$1:C77,C77)))</f>
        <v>Reese Cross1</v>
      </c>
      <c r="E77" s="66">
        <v>45148.291666666664</v>
      </c>
      <c r="F77" t="s">
        <v>2667</v>
      </c>
      <c r="G77" s="46">
        <v>133</v>
      </c>
      <c r="H77" s="46">
        <v>105</v>
      </c>
      <c r="I77" s="46">
        <v>76</v>
      </c>
      <c r="J77" t="s">
        <v>110</v>
      </c>
      <c r="K77" t="s">
        <v>836</v>
      </c>
      <c r="L77" s="46">
        <v>5200</v>
      </c>
      <c r="M77" s="46">
        <v>72</v>
      </c>
      <c r="N77" s="46">
        <v>69.599999999999994</v>
      </c>
      <c r="O77" s="46">
        <v>120</v>
      </c>
      <c r="P77" s="46">
        <f t="shared" si="7"/>
        <v>2</v>
      </c>
      <c r="R77" s="67" t="s">
        <v>1180</v>
      </c>
      <c r="S77" s="67">
        <f>COUNTIF(Y$2:$Y$100,R77)</f>
        <v>0</v>
      </c>
      <c r="V77" s="67">
        <f t="shared" si="8"/>
        <v>0</v>
      </c>
      <c r="AB77" t="s">
        <v>836</v>
      </c>
      <c r="AC77" s="46">
        <v>5200</v>
      </c>
      <c r="AD77" s="46">
        <v>72</v>
      </c>
      <c r="AE77" s="46">
        <v>69.599999999999994</v>
      </c>
      <c r="AF77" s="46">
        <v>120</v>
      </c>
      <c r="AH77" s="70" t="str">
        <f t="shared" si="9"/>
        <v/>
      </c>
      <c r="AI77" s="70" t="str">
        <f t="shared" si="10"/>
        <v/>
      </c>
      <c r="AJ77" s="70" t="str">
        <f t="shared" si="11"/>
        <v>X</v>
      </c>
      <c r="AK77" s="70" t="str" cm="1">
        <f t="array" ref="AK77">_xlfn.IFS(AH77&lt;&gt;"","1",AI77&lt;&gt;"","2",AJ77&lt;&gt;"","3")</f>
        <v>3</v>
      </c>
    </row>
    <row r="78" spans="1:37" x14ac:dyDescent="0.25">
      <c r="A78" t="s">
        <v>373</v>
      </c>
      <c r="B78" t="s">
        <v>184</v>
      </c>
      <c r="C78" s="67" t="str">
        <f t="shared" si="6"/>
        <v>Allison Waara</v>
      </c>
      <c r="D78" s="71" t="str" cm="1">
        <f t="array" ref="D78">_xlfn.IFS(AK78="1",CONCATENATE(C78,"Regional"),AK78="2",CONCATENATE(C78,"Sectional"),AK78="3",CONCATENATE(C78,COUNTIF($C$1:C78,C78)))</f>
        <v>Allison Waara1</v>
      </c>
      <c r="E78" s="66">
        <v>45148.291666666664</v>
      </c>
      <c r="F78" t="s">
        <v>2667</v>
      </c>
      <c r="G78" s="46">
        <v>133</v>
      </c>
      <c r="H78" s="46">
        <v>105</v>
      </c>
      <c r="I78" s="46">
        <v>76</v>
      </c>
      <c r="J78" t="s">
        <v>110</v>
      </c>
      <c r="K78" t="s">
        <v>836</v>
      </c>
      <c r="L78" s="46">
        <v>5200</v>
      </c>
      <c r="M78" s="46">
        <v>72</v>
      </c>
      <c r="N78" s="46">
        <v>69.599999999999994</v>
      </c>
      <c r="O78" s="46">
        <v>120</v>
      </c>
      <c r="P78" s="46">
        <f t="shared" si="7"/>
        <v>2</v>
      </c>
      <c r="R78" s="67" t="s">
        <v>2944</v>
      </c>
      <c r="S78" s="67">
        <f>COUNTIF(Y$2:$Y$100,R78)</f>
        <v>0</v>
      </c>
      <c r="V78" s="67">
        <f t="shared" si="8"/>
        <v>0</v>
      </c>
      <c r="AB78" t="s">
        <v>836</v>
      </c>
      <c r="AC78" s="46">
        <v>5200</v>
      </c>
      <c r="AD78" s="46">
        <v>72</v>
      </c>
      <c r="AE78" s="46">
        <v>69.599999999999994</v>
      </c>
      <c r="AF78" s="46">
        <v>120</v>
      </c>
      <c r="AH78" s="70" t="str">
        <f t="shared" si="9"/>
        <v/>
      </c>
      <c r="AI78" s="70" t="str">
        <f t="shared" si="10"/>
        <v/>
      </c>
      <c r="AJ78" s="70" t="str">
        <f t="shared" si="11"/>
        <v>X</v>
      </c>
      <c r="AK78" s="70" t="str" cm="1">
        <f t="array" ref="AK78">_xlfn.IFS(AH78&lt;&gt;"","1",AI78&lt;&gt;"","2",AJ78&lt;&gt;"","3")</f>
        <v>3</v>
      </c>
    </row>
    <row r="79" spans="1:37" x14ac:dyDescent="0.25">
      <c r="A79" t="s">
        <v>798</v>
      </c>
      <c r="B79" t="s">
        <v>765</v>
      </c>
      <c r="C79" s="67" t="str">
        <f t="shared" si="6"/>
        <v>Clare Sperka</v>
      </c>
      <c r="D79" s="71" t="str" cm="1">
        <f t="array" ref="D79">_xlfn.IFS(AK79="1",CONCATENATE(C79,"Regional"),AK79="2",CONCATENATE(C79,"Sectional"),AK79="3",CONCATENATE(C79,COUNTIF($C$1:C79,C79)))</f>
        <v>Clare Sperka1</v>
      </c>
      <c r="E79" s="66">
        <v>45148.291666666664</v>
      </c>
      <c r="F79" t="s">
        <v>2667</v>
      </c>
      <c r="G79" s="46">
        <v>133</v>
      </c>
      <c r="H79" s="46">
        <v>105</v>
      </c>
      <c r="I79" s="46">
        <v>76</v>
      </c>
      <c r="J79" t="s">
        <v>110</v>
      </c>
      <c r="K79" t="s">
        <v>836</v>
      </c>
      <c r="L79" s="46">
        <v>5200</v>
      </c>
      <c r="M79" s="46">
        <v>72</v>
      </c>
      <c r="N79" s="46">
        <v>69.599999999999994</v>
      </c>
      <c r="O79" s="46">
        <v>120</v>
      </c>
      <c r="P79" s="46">
        <f t="shared" si="7"/>
        <v>2</v>
      </c>
      <c r="R79" s="67" t="s">
        <v>1376</v>
      </c>
      <c r="S79" s="67">
        <f>COUNTIF(Y$2:$Y$100,R79)</f>
        <v>0</v>
      </c>
      <c r="V79" s="67">
        <f t="shared" si="8"/>
        <v>0</v>
      </c>
      <c r="AB79" t="s">
        <v>836</v>
      </c>
      <c r="AC79" s="46">
        <v>5200</v>
      </c>
      <c r="AD79" s="46">
        <v>72</v>
      </c>
      <c r="AE79" s="46">
        <v>69.599999999999994</v>
      </c>
      <c r="AF79" s="46">
        <v>120</v>
      </c>
      <c r="AH79" s="70" t="str">
        <f t="shared" si="9"/>
        <v/>
      </c>
      <c r="AI79" s="70" t="str">
        <f t="shared" si="10"/>
        <v/>
      </c>
      <c r="AJ79" s="70" t="str">
        <f t="shared" si="11"/>
        <v>X</v>
      </c>
      <c r="AK79" s="70" t="str" cm="1">
        <f t="array" ref="AK79">_xlfn.IFS(AH79&lt;&gt;"","1",AI79&lt;&gt;"","2",AJ79&lt;&gt;"","3")</f>
        <v>3</v>
      </c>
    </row>
    <row r="80" spans="1:37" x14ac:dyDescent="0.25">
      <c r="A80" t="s">
        <v>1743</v>
      </c>
      <c r="B80" t="s">
        <v>421</v>
      </c>
      <c r="C80" s="67" t="str">
        <f t="shared" si="6"/>
        <v>Elizabeth Zuniga-Meyer</v>
      </c>
      <c r="D80" s="71" t="str" cm="1">
        <f t="array" ref="D80">_xlfn.IFS(AK80="1",CONCATENATE(C80,"Regional"),AK80="2",CONCATENATE(C80,"Sectional"),AK80="3",CONCATENATE(C80,COUNTIF($C$1:C80,C80)))</f>
        <v>Elizabeth Zuniga-Meyer1</v>
      </c>
      <c r="E80" s="66">
        <v>45148.291666666664</v>
      </c>
      <c r="F80" t="s">
        <v>2667</v>
      </c>
      <c r="G80" s="46">
        <v>133</v>
      </c>
      <c r="H80" s="46">
        <v>106</v>
      </c>
      <c r="I80" s="46">
        <v>79</v>
      </c>
      <c r="J80" t="s">
        <v>110</v>
      </c>
      <c r="K80" t="s">
        <v>836</v>
      </c>
      <c r="L80" s="46">
        <v>5200</v>
      </c>
      <c r="M80" s="46">
        <v>72</v>
      </c>
      <c r="N80" s="46">
        <v>69.599999999999994</v>
      </c>
      <c r="O80" s="46">
        <v>120</v>
      </c>
      <c r="P80" s="46">
        <f t="shared" si="7"/>
        <v>2</v>
      </c>
      <c r="R80" s="67" t="s">
        <v>2746</v>
      </c>
      <c r="S80" s="67">
        <f>COUNTIF(Y$2:$Y$100,R80)</f>
        <v>0</v>
      </c>
      <c r="V80" s="67">
        <f t="shared" si="8"/>
        <v>0</v>
      </c>
      <c r="AB80" t="s">
        <v>836</v>
      </c>
      <c r="AC80" s="46">
        <v>5200</v>
      </c>
      <c r="AD80" s="46">
        <v>72</v>
      </c>
      <c r="AE80" s="46">
        <v>69.599999999999994</v>
      </c>
      <c r="AF80" s="46">
        <v>120</v>
      </c>
      <c r="AH80" s="70" t="str">
        <f t="shared" si="9"/>
        <v/>
      </c>
      <c r="AI80" s="70" t="str">
        <f t="shared" si="10"/>
        <v/>
      </c>
      <c r="AJ80" s="70" t="str">
        <f t="shared" si="11"/>
        <v>X</v>
      </c>
      <c r="AK80" s="70" t="str" cm="1">
        <f t="array" ref="AK80">_xlfn.IFS(AH80&lt;&gt;"","1",AI80&lt;&gt;"","2",AJ80&lt;&gt;"","3")</f>
        <v>3</v>
      </c>
    </row>
    <row r="81" spans="1:37" x14ac:dyDescent="0.25">
      <c r="A81" t="s">
        <v>905</v>
      </c>
      <c r="B81" t="s">
        <v>769</v>
      </c>
      <c r="C81" s="67" t="str">
        <f t="shared" si="6"/>
        <v>Nadia Newman</v>
      </c>
      <c r="D81" s="71" t="str" cm="1">
        <f t="array" ref="D81">_xlfn.IFS(AK81="1",CONCATENATE(C81,"Regional"),AK81="2",CONCATENATE(C81,"Sectional"),AK81="3",CONCATENATE(C81,COUNTIF($C$1:C81,C81)))</f>
        <v>Nadia Newman1</v>
      </c>
      <c r="E81" s="66">
        <v>45148.291666666664</v>
      </c>
      <c r="F81" t="s">
        <v>2667</v>
      </c>
      <c r="G81" s="46">
        <v>133</v>
      </c>
      <c r="H81" s="46">
        <v>106</v>
      </c>
      <c r="I81" s="46">
        <v>79</v>
      </c>
      <c r="J81" t="s">
        <v>110</v>
      </c>
      <c r="K81" t="s">
        <v>836</v>
      </c>
      <c r="L81" s="46">
        <v>5200</v>
      </c>
      <c r="M81" s="46">
        <v>72</v>
      </c>
      <c r="N81" s="46">
        <v>69.599999999999994</v>
      </c>
      <c r="O81" s="46">
        <v>120</v>
      </c>
      <c r="P81" s="46">
        <f t="shared" si="7"/>
        <v>2</v>
      </c>
      <c r="R81" s="67" t="s">
        <v>1443</v>
      </c>
      <c r="S81" s="67">
        <f>COUNTIF(Y$2:$Y$100,R81)</f>
        <v>0</v>
      </c>
      <c r="V81" s="67">
        <f t="shared" si="8"/>
        <v>0</v>
      </c>
      <c r="AB81" t="s">
        <v>836</v>
      </c>
      <c r="AC81" s="46">
        <v>5200</v>
      </c>
      <c r="AD81" s="46">
        <v>72</v>
      </c>
      <c r="AE81" s="46">
        <v>69.599999999999994</v>
      </c>
      <c r="AF81" s="46">
        <v>120</v>
      </c>
      <c r="AH81" s="70" t="str">
        <f t="shared" si="9"/>
        <v/>
      </c>
      <c r="AI81" s="70" t="str">
        <f t="shared" si="10"/>
        <v/>
      </c>
      <c r="AJ81" s="70" t="str">
        <f t="shared" si="11"/>
        <v>X</v>
      </c>
      <c r="AK81" s="70" t="str" cm="1">
        <f t="array" ref="AK81">_xlfn.IFS(AH81&lt;&gt;"","1",AI81&lt;&gt;"","2",AJ81&lt;&gt;"","3")</f>
        <v>3</v>
      </c>
    </row>
    <row r="82" spans="1:37" x14ac:dyDescent="0.25">
      <c r="A82" t="s">
        <v>324</v>
      </c>
      <c r="B82" t="s">
        <v>479</v>
      </c>
      <c r="C82" s="67" t="str">
        <f t="shared" si="6"/>
        <v>Maeve Niemiec</v>
      </c>
      <c r="D82" s="71" t="str" cm="1">
        <f t="array" ref="D82">_xlfn.IFS(AK82="1",CONCATENATE(C82,"Regional"),AK82="2",CONCATENATE(C82,"Sectional"),AK82="3",CONCATENATE(C82,COUNTIF($C$1:C82,C82)))</f>
        <v>Maeve Niemiec1</v>
      </c>
      <c r="E82" s="66">
        <v>45148.291666666664</v>
      </c>
      <c r="F82" t="s">
        <v>2667</v>
      </c>
      <c r="G82" s="46">
        <v>133</v>
      </c>
      <c r="H82" s="46">
        <v>106</v>
      </c>
      <c r="I82" s="46">
        <v>79</v>
      </c>
      <c r="J82" t="s">
        <v>110</v>
      </c>
      <c r="K82" t="s">
        <v>836</v>
      </c>
      <c r="L82" s="46">
        <v>5200</v>
      </c>
      <c r="M82" s="46">
        <v>72</v>
      </c>
      <c r="N82" s="46">
        <v>69.599999999999994</v>
      </c>
      <c r="O82" s="46">
        <v>120</v>
      </c>
      <c r="P82" s="46">
        <f t="shared" si="7"/>
        <v>2</v>
      </c>
      <c r="R82" s="67" t="s">
        <v>1171</v>
      </c>
      <c r="S82" s="67">
        <f>COUNTIF(Y$2:$Y$100,R82)</f>
        <v>0</v>
      </c>
      <c r="V82" s="67">
        <f t="shared" si="8"/>
        <v>0</v>
      </c>
      <c r="AB82" t="s">
        <v>836</v>
      </c>
      <c r="AC82" s="46">
        <v>5200</v>
      </c>
      <c r="AD82" s="46">
        <v>72</v>
      </c>
      <c r="AE82" s="46">
        <v>69.599999999999994</v>
      </c>
      <c r="AF82" s="46">
        <v>120</v>
      </c>
      <c r="AH82" s="70" t="str">
        <f t="shared" si="9"/>
        <v/>
      </c>
      <c r="AI82" s="70" t="str">
        <f t="shared" si="10"/>
        <v/>
      </c>
      <c r="AJ82" s="70" t="str">
        <f t="shared" si="11"/>
        <v>X</v>
      </c>
      <c r="AK82" s="70" t="str" cm="1">
        <f t="array" ref="AK82">_xlfn.IFS(AH82&lt;&gt;"","1",AI82&lt;&gt;"","2",AJ82&lt;&gt;"","3")</f>
        <v>3</v>
      </c>
    </row>
    <row r="83" spans="1:37" x14ac:dyDescent="0.25">
      <c r="A83" t="s">
        <v>685</v>
      </c>
      <c r="B83" t="s">
        <v>570</v>
      </c>
      <c r="C83" s="67" t="str">
        <f t="shared" si="6"/>
        <v>Sydney Quella</v>
      </c>
      <c r="D83" s="71" t="str" cm="1">
        <f t="array" ref="D83">_xlfn.IFS(AK83="1",CONCATENATE(C83,"Regional"),AK83="2",CONCATENATE(C83,"Sectional"),AK83="3",CONCATENATE(C83,COUNTIF($C$1:C83,C83)))</f>
        <v>Sydney Quella1</v>
      </c>
      <c r="E83" s="66">
        <v>45148.291666666664</v>
      </c>
      <c r="F83" t="s">
        <v>2667</v>
      </c>
      <c r="G83" s="46">
        <v>133</v>
      </c>
      <c r="H83" s="46">
        <v>107</v>
      </c>
      <c r="I83" s="46">
        <v>82</v>
      </c>
      <c r="J83" t="s">
        <v>110</v>
      </c>
      <c r="K83" t="s">
        <v>836</v>
      </c>
      <c r="L83" s="46">
        <v>5200</v>
      </c>
      <c r="M83" s="46">
        <v>72</v>
      </c>
      <c r="N83" s="46">
        <v>69.599999999999994</v>
      </c>
      <c r="O83" s="46">
        <v>120</v>
      </c>
      <c r="P83" s="46">
        <f t="shared" si="7"/>
        <v>2</v>
      </c>
      <c r="R83" s="67" t="s">
        <v>1362</v>
      </c>
      <c r="S83" s="67">
        <f>COUNTIF(Y$2:$Y$100,R83)</f>
        <v>0</v>
      </c>
      <c r="V83" s="67">
        <f t="shared" si="8"/>
        <v>0</v>
      </c>
      <c r="AB83" t="s">
        <v>836</v>
      </c>
      <c r="AC83" s="46">
        <v>5200</v>
      </c>
      <c r="AD83" s="46">
        <v>72</v>
      </c>
      <c r="AE83" s="46">
        <v>69.599999999999994</v>
      </c>
      <c r="AF83" s="46">
        <v>120</v>
      </c>
      <c r="AH83" s="70" t="str">
        <f t="shared" si="9"/>
        <v/>
      </c>
      <c r="AI83" s="70" t="str">
        <f t="shared" si="10"/>
        <v/>
      </c>
      <c r="AJ83" s="70" t="str">
        <f t="shared" si="11"/>
        <v>X</v>
      </c>
      <c r="AK83" s="70" t="str" cm="1">
        <f t="array" ref="AK83">_xlfn.IFS(AH83&lt;&gt;"","1",AI83&lt;&gt;"","2",AJ83&lt;&gt;"","3")</f>
        <v>3</v>
      </c>
    </row>
    <row r="84" spans="1:37" x14ac:dyDescent="0.25">
      <c r="A84" t="s">
        <v>1004</v>
      </c>
      <c r="B84" t="s">
        <v>1005</v>
      </c>
      <c r="C84" s="67" t="str">
        <f t="shared" si="6"/>
        <v>Lana Lampsa</v>
      </c>
      <c r="D84" s="71" t="str" cm="1">
        <f t="array" ref="D84">_xlfn.IFS(AK84="1",CONCATENATE(C84,"Regional"),AK84="2",CONCATENATE(C84,"Sectional"),AK84="3",CONCATENATE(C84,COUNTIF($C$1:C84,C84)))</f>
        <v>Lana Lampsa1</v>
      </c>
      <c r="E84" s="66">
        <v>45148.291666666664</v>
      </c>
      <c r="F84" t="s">
        <v>2667</v>
      </c>
      <c r="G84" s="46">
        <v>133</v>
      </c>
      <c r="H84" s="46">
        <v>107</v>
      </c>
      <c r="I84" s="46">
        <v>82</v>
      </c>
      <c r="J84" t="s">
        <v>110</v>
      </c>
      <c r="K84" t="s">
        <v>836</v>
      </c>
      <c r="L84" s="46">
        <v>5200</v>
      </c>
      <c r="M84" s="46">
        <v>72</v>
      </c>
      <c r="N84" s="46">
        <v>69.599999999999994</v>
      </c>
      <c r="O84" s="46">
        <v>120</v>
      </c>
      <c r="P84" s="46">
        <f t="shared" si="7"/>
        <v>2</v>
      </c>
      <c r="R84" s="67" t="s">
        <v>1508</v>
      </c>
      <c r="S84" s="67">
        <f>COUNTIF(Y$2:$Y$100,R84)</f>
        <v>0</v>
      </c>
      <c r="V84" s="67">
        <f t="shared" si="8"/>
        <v>0</v>
      </c>
      <c r="AB84" t="s">
        <v>836</v>
      </c>
      <c r="AC84" s="46">
        <v>5200</v>
      </c>
      <c r="AD84" s="46">
        <v>72</v>
      </c>
      <c r="AE84" s="46">
        <v>69.599999999999994</v>
      </c>
      <c r="AF84" s="46">
        <v>120</v>
      </c>
      <c r="AH84" s="70" t="str">
        <f t="shared" si="9"/>
        <v/>
      </c>
      <c r="AI84" s="70" t="str">
        <f t="shared" si="10"/>
        <v/>
      </c>
      <c r="AJ84" s="70" t="str">
        <f t="shared" si="11"/>
        <v>X</v>
      </c>
      <c r="AK84" s="70" t="str" cm="1">
        <f t="array" ref="AK84">_xlfn.IFS(AH84&lt;&gt;"","1",AI84&lt;&gt;"","2",AJ84&lt;&gt;"","3")</f>
        <v>3</v>
      </c>
    </row>
    <row r="85" spans="1:37" x14ac:dyDescent="0.25">
      <c r="A85" t="s">
        <v>1850</v>
      </c>
      <c r="B85" t="s">
        <v>713</v>
      </c>
      <c r="C85" s="67" t="str">
        <f t="shared" si="6"/>
        <v>Hailee Koth</v>
      </c>
      <c r="D85" s="71" t="str" cm="1">
        <f t="array" ref="D85">_xlfn.IFS(AK85="1",CONCATENATE(C85,"Regional"),AK85="2",CONCATENATE(C85,"Sectional"),AK85="3",CONCATENATE(C85,COUNTIF($C$1:C85,C85)))</f>
        <v>Hailee Koth1</v>
      </c>
      <c r="E85" s="66">
        <v>45148.291666666664</v>
      </c>
      <c r="F85" t="s">
        <v>2667</v>
      </c>
      <c r="G85" s="46">
        <v>133</v>
      </c>
      <c r="H85" s="46">
        <v>107</v>
      </c>
      <c r="I85" s="46">
        <v>82</v>
      </c>
      <c r="J85" t="s">
        <v>110</v>
      </c>
      <c r="K85" t="s">
        <v>836</v>
      </c>
      <c r="L85" s="46">
        <v>5200</v>
      </c>
      <c r="M85" s="46">
        <v>72</v>
      </c>
      <c r="N85" s="46">
        <v>69.599999999999994</v>
      </c>
      <c r="O85" s="46">
        <v>120</v>
      </c>
      <c r="P85" s="46">
        <f t="shared" si="7"/>
        <v>2</v>
      </c>
      <c r="R85" s="67" t="s">
        <v>3131</v>
      </c>
      <c r="S85" s="67">
        <f>COUNTIF(Y$2:$Y$100,R85)</f>
        <v>0</v>
      </c>
      <c r="V85" s="67">
        <f t="shared" si="8"/>
        <v>0</v>
      </c>
      <c r="AB85" t="s">
        <v>836</v>
      </c>
      <c r="AC85" s="46">
        <v>5200</v>
      </c>
      <c r="AD85" s="46">
        <v>72</v>
      </c>
      <c r="AE85" s="46">
        <v>69.599999999999994</v>
      </c>
      <c r="AF85" s="46">
        <v>120</v>
      </c>
      <c r="AH85" s="70" t="str">
        <f t="shared" si="9"/>
        <v/>
      </c>
      <c r="AI85" s="70" t="str">
        <f t="shared" si="10"/>
        <v/>
      </c>
      <c r="AJ85" s="70" t="str">
        <f t="shared" si="11"/>
        <v>X</v>
      </c>
      <c r="AK85" s="70" t="str" cm="1">
        <f t="array" ref="AK85">_xlfn.IFS(AH85&lt;&gt;"","1",AI85&lt;&gt;"","2",AJ85&lt;&gt;"","3")</f>
        <v>3</v>
      </c>
    </row>
    <row r="86" spans="1:37" x14ac:dyDescent="0.25">
      <c r="A86" t="s">
        <v>743</v>
      </c>
      <c r="B86" t="s">
        <v>434</v>
      </c>
      <c r="C86" s="67" t="str">
        <f t="shared" si="6"/>
        <v>Ella Chitwood</v>
      </c>
      <c r="D86" s="71" t="str" cm="1">
        <f t="array" ref="D86">_xlfn.IFS(AK86="1",CONCATENATE(C86,"Regional"),AK86="2",CONCATENATE(C86,"Sectional"),AK86="3",CONCATENATE(C86,COUNTIF($C$1:C86,C86)))</f>
        <v>Ella Chitwood1</v>
      </c>
      <c r="E86" s="66">
        <v>45148.291666666664</v>
      </c>
      <c r="F86" t="s">
        <v>2667</v>
      </c>
      <c r="G86" s="46">
        <v>133</v>
      </c>
      <c r="H86" s="46">
        <v>107</v>
      </c>
      <c r="I86" s="46">
        <v>82</v>
      </c>
      <c r="J86" t="s">
        <v>110</v>
      </c>
      <c r="K86" t="s">
        <v>836</v>
      </c>
      <c r="L86" s="46">
        <v>5200</v>
      </c>
      <c r="M86" s="46">
        <v>72</v>
      </c>
      <c r="N86" s="46">
        <v>69.599999999999994</v>
      </c>
      <c r="O86" s="46">
        <v>120</v>
      </c>
      <c r="P86" s="46">
        <f t="shared" si="7"/>
        <v>2</v>
      </c>
      <c r="R86" s="67" t="s">
        <v>1331</v>
      </c>
      <c r="S86" s="67">
        <f>COUNTIF(Y$2:$Y$100,R86)</f>
        <v>0</v>
      </c>
      <c r="V86" s="67">
        <f t="shared" si="8"/>
        <v>0</v>
      </c>
      <c r="AB86" t="s">
        <v>836</v>
      </c>
      <c r="AC86" s="46">
        <v>5200</v>
      </c>
      <c r="AD86" s="46">
        <v>72</v>
      </c>
      <c r="AE86" s="46">
        <v>69.599999999999994</v>
      </c>
      <c r="AF86" s="46">
        <v>120</v>
      </c>
      <c r="AH86" s="70" t="str">
        <f t="shared" si="9"/>
        <v/>
      </c>
      <c r="AI86" s="70" t="str">
        <f t="shared" si="10"/>
        <v/>
      </c>
      <c r="AJ86" s="70" t="str">
        <f t="shared" si="11"/>
        <v>X</v>
      </c>
      <c r="AK86" s="70" t="str" cm="1">
        <f t="array" ref="AK86">_xlfn.IFS(AH86&lt;&gt;"","1",AI86&lt;&gt;"","2",AJ86&lt;&gt;"","3")</f>
        <v>3</v>
      </c>
    </row>
    <row r="87" spans="1:37" x14ac:dyDescent="0.25">
      <c r="A87" t="s">
        <v>255</v>
      </c>
      <c r="B87" t="s">
        <v>1721</v>
      </c>
      <c r="C87" s="67" t="str">
        <f t="shared" si="6"/>
        <v>Miranda Goral</v>
      </c>
      <c r="D87" s="71" t="str" cm="1">
        <f t="array" ref="D87">_xlfn.IFS(AK87="1",CONCATENATE(C87,"Regional"),AK87="2",CONCATENATE(C87,"Sectional"),AK87="3",CONCATENATE(C87,COUNTIF($C$1:C87,C87)))</f>
        <v>Miranda Goral1</v>
      </c>
      <c r="E87" s="66">
        <v>45148.291666666664</v>
      </c>
      <c r="F87" t="s">
        <v>2667</v>
      </c>
      <c r="G87" s="46">
        <v>133</v>
      </c>
      <c r="H87" s="46">
        <v>108</v>
      </c>
      <c r="I87" s="46">
        <v>86</v>
      </c>
      <c r="J87" t="s">
        <v>110</v>
      </c>
      <c r="K87" t="s">
        <v>836</v>
      </c>
      <c r="L87" s="46">
        <v>5200</v>
      </c>
      <c r="M87" s="46">
        <v>72</v>
      </c>
      <c r="N87" s="46">
        <v>69.599999999999994</v>
      </c>
      <c r="O87" s="46">
        <v>120</v>
      </c>
      <c r="P87" s="46">
        <f t="shared" si="7"/>
        <v>2</v>
      </c>
      <c r="R87" s="67" t="s">
        <v>2749</v>
      </c>
      <c r="S87" s="67">
        <f>COUNTIF(Y$2:$Y$100,R87)</f>
        <v>0</v>
      </c>
      <c r="V87" s="67">
        <f t="shared" si="8"/>
        <v>0</v>
      </c>
      <c r="AB87" t="s">
        <v>836</v>
      </c>
      <c r="AC87" s="46">
        <v>5200</v>
      </c>
      <c r="AD87" s="46">
        <v>72</v>
      </c>
      <c r="AE87" s="46">
        <v>69.599999999999994</v>
      </c>
      <c r="AF87" s="46">
        <v>120</v>
      </c>
      <c r="AH87" s="70" t="str">
        <f t="shared" si="9"/>
        <v/>
      </c>
      <c r="AI87" s="70" t="str">
        <f t="shared" si="10"/>
        <v/>
      </c>
      <c r="AJ87" s="70" t="str">
        <f t="shared" si="11"/>
        <v>X</v>
      </c>
      <c r="AK87" s="70" t="str" cm="1">
        <f t="array" ref="AK87">_xlfn.IFS(AH87&lt;&gt;"","1",AI87&lt;&gt;"","2",AJ87&lt;&gt;"","3")</f>
        <v>3</v>
      </c>
    </row>
    <row r="88" spans="1:37" x14ac:dyDescent="0.25">
      <c r="A88" t="s">
        <v>358</v>
      </c>
      <c r="B88" t="s">
        <v>740</v>
      </c>
      <c r="C88" s="67" t="str">
        <f t="shared" si="6"/>
        <v>Lydia Schultz</v>
      </c>
      <c r="D88" s="71" t="str" cm="1">
        <f t="array" ref="D88">_xlfn.IFS(AK88="1",CONCATENATE(C88,"Regional"),AK88="2",CONCATENATE(C88,"Sectional"),AK88="3",CONCATENATE(C88,COUNTIF($C$1:C88,C88)))</f>
        <v>Lydia Schultz1</v>
      </c>
      <c r="E88" s="66">
        <v>45148.291666666664</v>
      </c>
      <c r="F88" t="s">
        <v>2667</v>
      </c>
      <c r="G88" s="46">
        <v>133</v>
      </c>
      <c r="H88" s="46">
        <v>108</v>
      </c>
      <c r="I88" s="46">
        <v>86</v>
      </c>
      <c r="J88" t="s">
        <v>110</v>
      </c>
      <c r="K88" t="s">
        <v>836</v>
      </c>
      <c r="L88" s="46">
        <v>5200</v>
      </c>
      <c r="M88" s="46">
        <v>72</v>
      </c>
      <c r="N88" s="46">
        <v>69.599999999999994</v>
      </c>
      <c r="O88" s="46">
        <v>120</v>
      </c>
      <c r="P88" s="46">
        <f t="shared" si="7"/>
        <v>2</v>
      </c>
      <c r="R88" s="67" t="s">
        <v>3491</v>
      </c>
      <c r="S88" s="67">
        <f>COUNTIF(Y$2:$Y$100,R88)</f>
        <v>0</v>
      </c>
      <c r="V88" s="67">
        <f t="shared" si="8"/>
        <v>0</v>
      </c>
      <c r="AB88" t="s">
        <v>836</v>
      </c>
      <c r="AC88" s="46">
        <v>5200</v>
      </c>
      <c r="AD88" s="46">
        <v>72</v>
      </c>
      <c r="AE88" s="46">
        <v>69.599999999999994</v>
      </c>
      <c r="AF88" s="46">
        <v>120</v>
      </c>
      <c r="AH88" s="70" t="str">
        <f t="shared" si="9"/>
        <v/>
      </c>
      <c r="AI88" s="70" t="str">
        <f t="shared" si="10"/>
        <v/>
      </c>
      <c r="AJ88" s="70" t="str">
        <f t="shared" si="11"/>
        <v>X</v>
      </c>
      <c r="AK88" s="70" t="str" cm="1">
        <f t="array" ref="AK88">_xlfn.IFS(AH88&lt;&gt;"","1",AI88&lt;&gt;"","2",AJ88&lt;&gt;"","3")</f>
        <v>3</v>
      </c>
    </row>
    <row r="89" spans="1:37" x14ac:dyDescent="0.25">
      <c r="A89" t="s">
        <v>229</v>
      </c>
      <c r="B89" t="s">
        <v>2010</v>
      </c>
      <c r="C89" s="67" t="str">
        <f t="shared" si="6"/>
        <v>Ciara Clark</v>
      </c>
      <c r="D89" s="71" t="str" cm="1">
        <f t="array" ref="D89">_xlfn.IFS(AK89="1",CONCATENATE(C89,"Regional"),AK89="2",CONCATENATE(C89,"Sectional"),AK89="3",CONCATENATE(C89,COUNTIF($C$1:C89,C89)))</f>
        <v>Ciara Clark1</v>
      </c>
      <c r="E89" s="66">
        <v>45148.291666666664</v>
      </c>
      <c r="F89" t="s">
        <v>2667</v>
      </c>
      <c r="G89" s="46">
        <v>133</v>
      </c>
      <c r="H89" s="46">
        <v>109</v>
      </c>
      <c r="I89" s="46">
        <v>88</v>
      </c>
      <c r="J89" t="s">
        <v>110</v>
      </c>
      <c r="K89" t="s">
        <v>836</v>
      </c>
      <c r="L89" s="46">
        <v>5200</v>
      </c>
      <c r="M89" s="46">
        <v>72</v>
      </c>
      <c r="N89" s="46">
        <v>69.599999999999994</v>
      </c>
      <c r="O89" s="46">
        <v>120</v>
      </c>
      <c r="P89" s="46">
        <f t="shared" si="7"/>
        <v>2</v>
      </c>
      <c r="R89" s="67" t="s">
        <v>3023</v>
      </c>
      <c r="S89" s="67">
        <f>COUNTIF(Y$2:$Y$100,R89)</f>
        <v>0</v>
      </c>
      <c r="V89" s="67">
        <f t="shared" si="8"/>
        <v>0</v>
      </c>
      <c r="AB89" t="s">
        <v>836</v>
      </c>
      <c r="AC89" s="46">
        <v>5200</v>
      </c>
      <c r="AD89" s="46">
        <v>72</v>
      </c>
      <c r="AE89" s="46">
        <v>69.599999999999994</v>
      </c>
      <c r="AF89" s="46">
        <v>120</v>
      </c>
      <c r="AH89" s="70" t="str">
        <f t="shared" si="9"/>
        <v/>
      </c>
      <c r="AI89" s="70" t="str">
        <f t="shared" si="10"/>
        <v/>
      </c>
      <c r="AJ89" s="70" t="str">
        <f t="shared" si="11"/>
        <v>X</v>
      </c>
      <c r="AK89" s="70" t="str" cm="1">
        <f t="array" ref="AK89">_xlfn.IFS(AH89&lt;&gt;"","1",AI89&lt;&gt;"","2",AJ89&lt;&gt;"","3")</f>
        <v>3</v>
      </c>
    </row>
    <row r="90" spans="1:37" x14ac:dyDescent="0.25">
      <c r="A90" t="s">
        <v>792</v>
      </c>
      <c r="B90" t="s">
        <v>543</v>
      </c>
      <c r="C90" s="67" t="str">
        <f t="shared" si="6"/>
        <v>Brooke Binder</v>
      </c>
      <c r="D90" s="71" t="str" cm="1">
        <f t="array" ref="D90">_xlfn.IFS(AK90="1",CONCATENATE(C90,"Regional"),AK90="2",CONCATENATE(C90,"Sectional"),AK90="3",CONCATENATE(C90,COUNTIF($C$1:C90,C90)))</f>
        <v>Brooke Binder1</v>
      </c>
      <c r="E90" s="66">
        <v>45148.291666666664</v>
      </c>
      <c r="F90" t="s">
        <v>2667</v>
      </c>
      <c r="G90" s="46">
        <v>133</v>
      </c>
      <c r="H90" s="46">
        <v>109</v>
      </c>
      <c r="I90" s="46">
        <v>88</v>
      </c>
      <c r="J90" t="s">
        <v>110</v>
      </c>
      <c r="K90" t="s">
        <v>836</v>
      </c>
      <c r="L90" s="46">
        <v>5200</v>
      </c>
      <c r="M90" s="46">
        <v>72</v>
      </c>
      <c r="N90" s="46">
        <v>69.599999999999994</v>
      </c>
      <c r="O90" s="46">
        <v>120</v>
      </c>
      <c r="P90" s="46">
        <f t="shared" si="7"/>
        <v>2</v>
      </c>
      <c r="R90" s="67" t="s">
        <v>1372</v>
      </c>
      <c r="S90" s="67">
        <f>COUNTIF(Y$2:$Y$100,R90)</f>
        <v>0</v>
      </c>
      <c r="V90" s="67">
        <f t="shared" si="8"/>
        <v>0</v>
      </c>
      <c r="AB90" t="s">
        <v>836</v>
      </c>
      <c r="AC90" s="46">
        <v>5200</v>
      </c>
      <c r="AD90" s="46">
        <v>72</v>
      </c>
      <c r="AE90" s="46">
        <v>69.599999999999994</v>
      </c>
      <c r="AF90" s="46">
        <v>120</v>
      </c>
      <c r="AH90" s="70" t="str">
        <f t="shared" si="9"/>
        <v/>
      </c>
      <c r="AI90" s="70" t="str">
        <f t="shared" si="10"/>
        <v/>
      </c>
      <c r="AJ90" s="70" t="str">
        <f t="shared" si="11"/>
        <v>X</v>
      </c>
      <c r="AK90" s="70" t="str" cm="1">
        <f t="array" ref="AK90">_xlfn.IFS(AH90&lt;&gt;"","1",AI90&lt;&gt;"","2",AJ90&lt;&gt;"","3")</f>
        <v>3</v>
      </c>
    </row>
    <row r="91" spans="1:37" x14ac:dyDescent="0.25">
      <c r="A91" t="s">
        <v>486</v>
      </c>
      <c r="B91" t="s">
        <v>487</v>
      </c>
      <c r="C91" s="67" t="str">
        <f t="shared" si="6"/>
        <v>Mary Attwooll</v>
      </c>
      <c r="D91" s="71" t="str" cm="1">
        <f t="array" ref="D91">_xlfn.IFS(AK91="1",CONCATENATE(C91,"Regional"),AK91="2",CONCATENATE(C91,"Sectional"),AK91="3",CONCATENATE(C91,COUNTIF($C$1:C91,C91)))</f>
        <v>Mary Attwooll1</v>
      </c>
      <c r="E91" s="66">
        <v>45148.291666666664</v>
      </c>
      <c r="F91" t="s">
        <v>2667</v>
      </c>
      <c r="G91" s="46">
        <v>133</v>
      </c>
      <c r="H91" s="46">
        <v>109</v>
      </c>
      <c r="I91" s="46">
        <v>88</v>
      </c>
      <c r="J91" t="s">
        <v>110</v>
      </c>
      <c r="K91" t="s">
        <v>836</v>
      </c>
      <c r="L91" s="46">
        <v>5200</v>
      </c>
      <c r="M91" s="46">
        <v>72</v>
      </c>
      <c r="N91" s="46">
        <v>69.599999999999994</v>
      </c>
      <c r="O91" s="46">
        <v>120</v>
      </c>
      <c r="P91" s="46">
        <f t="shared" si="7"/>
        <v>2</v>
      </c>
      <c r="R91" s="67" t="s">
        <v>1177</v>
      </c>
      <c r="S91" s="67">
        <f>COUNTIF(Y$2:$Y$100,R91)</f>
        <v>0</v>
      </c>
      <c r="V91" s="67">
        <f t="shared" si="8"/>
        <v>0</v>
      </c>
      <c r="AB91" t="s">
        <v>836</v>
      </c>
      <c r="AC91" s="46">
        <v>5200</v>
      </c>
      <c r="AD91" s="46">
        <v>72</v>
      </c>
      <c r="AE91" s="46">
        <v>69.599999999999994</v>
      </c>
      <c r="AF91" s="46">
        <v>120</v>
      </c>
      <c r="AH91" s="70" t="str">
        <f t="shared" si="9"/>
        <v/>
      </c>
      <c r="AI91" s="70" t="str">
        <f t="shared" si="10"/>
        <v/>
      </c>
      <c r="AJ91" s="70" t="str">
        <f t="shared" si="11"/>
        <v>X</v>
      </c>
      <c r="AK91" s="70" t="str" cm="1">
        <f t="array" ref="AK91">_xlfn.IFS(AH91&lt;&gt;"","1",AI91&lt;&gt;"","2",AJ91&lt;&gt;"","3")</f>
        <v>3</v>
      </c>
    </row>
    <row r="92" spans="1:37" x14ac:dyDescent="0.25">
      <c r="A92" t="s">
        <v>901</v>
      </c>
      <c r="B92" t="s">
        <v>902</v>
      </c>
      <c r="C92" s="67" t="str">
        <f t="shared" si="6"/>
        <v>Maddee Bell</v>
      </c>
      <c r="D92" s="71" t="str" cm="1">
        <f t="array" ref="D92">_xlfn.IFS(AK92="1",CONCATENATE(C92,"Regional"),AK92="2",CONCATENATE(C92,"Sectional"),AK92="3",CONCATENATE(C92,COUNTIF($C$1:C92,C92)))</f>
        <v>Maddee Bell1</v>
      </c>
      <c r="E92" s="66">
        <v>45148.291666666664</v>
      </c>
      <c r="F92" t="s">
        <v>2667</v>
      </c>
      <c r="G92" s="46">
        <v>133</v>
      </c>
      <c r="H92" s="46">
        <v>110</v>
      </c>
      <c r="I92" s="46">
        <v>91</v>
      </c>
      <c r="J92" t="s">
        <v>110</v>
      </c>
      <c r="K92" t="s">
        <v>836</v>
      </c>
      <c r="L92" s="46">
        <v>5200</v>
      </c>
      <c r="M92" s="46">
        <v>72</v>
      </c>
      <c r="N92" s="46">
        <v>69.599999999999994</v>
      </c>
      <c r="O92" s="46">
        <v>120</v>
      </c>
      <c r="P92" s="46">
        <f t="shared" si="7"/>
        <v>2</v>
      </c>
      <c r="R92" s="67" t="s">
        <v>1440</v>
      </c>
      <c r="S92" s="67">
        <f>COUNTIF(Y$2:$Y$100,R92)</f>
        <v>0</v>
      </c>
      <c r="V92" s="67">
        <f t="shared" si="8"/>
        <v>0</v>
      </c>
      <c r="AB92" t="s">
        <v>836</v>
      </c>
      <c r="AC92" s="46">
        <v>5200</v>
      </c>
      <c r="AD92" s="46">
        <v>72</v>
      </c>
      <c r="AE92" s="46">
        <v>69.599999999999994</v>
      </c>
      <c r="AF92" s="46">
        <v>120</v>
      </c>
      <c r="AH92" s="70" t="str">
        <f t="shared" si="9"/>
        <v/>
      </c>
      <c r="AI92" s="70" t="str">
        <f t="shared" si="10"/>
        <v/>
      </c>
      <c r="AJ92" s="70" t="str">
        <f t="shared" si="11"/>
        <v>X</v>
      </c>
      <c r="AK92" s="70" t="str" cm="1">
        <f t="array" ref="AK92">_xlfn.IFS(AH92&lt;&gt;"","1",AI92&lt;&gt;"","2",AJ92&lt;&gt;"","3")</f>
        <v>3</v>
      </c>
    </row>
    <row r="93" spans="1:37" x14ac:dyDescent="0.25">
      <c r="A93" t="s">
        <v>1949</v>
      </c>
      <c r="B93" t="s">
        <v>777</v>
      </c>
      <c r="C93" s="67" t="str">
        <f t="shared" si="6"/>
        <v>Macie Abraham</v>
      </c>
      <c r="D93" s="71" t="str" cm="1">
        <f t="array" ref="D93">_xlfn.IFS(AK93="1",CONCATENATE(C93,"Regional"),AK93="2",CONCATENATE(C93,"Sectional"),AK93="3",CONCATENATE(C93,COUNTIF($C$1:C93,C93)))</f>
        <v>Macie Abraham1</v>
      </c>
      <c r="E93" s="66">
        <v>45148.291666666664</v>
      </c>
      <c r="F93" t="s">
        <v>2667</v>
      </c>
      <c r="G93" s="46">
        <v>133</v>
      </c>
      <c r="H93" s="46">
        <v>112</v>
      </c>
      <c r="I93" s="46">
        <v>92</v>
      </c>
      <c r="J93" t="s">
        <v>110</v>
      </c>
      <c r="K93" t="s">
        <v>836</v>
      </c>
      <c r="L93" s="46">
        <v>5200</v>
      </c>
      <c r="M93" s="46">
        <v>72</v>
      </c>
      <c r="N93" s="46">
        <v>69.599999999999994</v>
      </c>
      <c r="O93" s="46">
        <v>120</v>
      </c>
      <c r="P93" s="46">
        <f t="shared" si="7"/>
        <v>2</v>
      </c>
      <c r="R93" s="67" t="s">
        <v>2966</v>
      </c>
      <c r="S93" s="67">
        <f>COUNTIF(Y$2:$Y$100,R93)</f>
        <v>0</v>
      </c>
      <c r="V93" s="67">
        <f t="shared" si="8"/>
        <v>0</v>
      </c>
      <c r="AB93" t="s">
        <v>836</v>
      </c>
      <c r="AC93" s="46">
        <v>5200</v>
      </c>
      <c r="AD93" s="46">
        <v>72</v>
      </c>
      <c r="AE93" s="46">
        <v>69.599999999999994</v>
      </c>
      <c r="AF93" s="46">
        <v>120</v>
      </c>
      <c r="AH93" s="70" t="str">
        <f t="shared" si="9"/>
        <v/>
      </c>
      <c r="AI93" s="70" t="str">
        <f t="shared" si="10"/>
        <v/>
      </c>
      <c r="AJ93" s="70" t="str">
        <f t="shared" si="11"/>
        <v>X</v>
      </c>
      <c r="AK93" s="70" t="str" cm="1">
        <f t="array" ref="AK93">_xlfn.IFS(AH93&lt;&gt;"","1",AI93&lt;&gt;"","2",AJ93&lt;&gt;"","3")</f>
        <v>3</v>
      </c>
    </row>
    <row r="94" spans="1:37" x14ac:dyDescent="0.25">
      <c r="A94" t="s">
        <v>1006</v>
      </c>
      <c r="B94" t="s">
        <v>648</v>
      </c>
      <c r="C94" s="67" t="str">
        <f t="shared" si="6"/>
        <v>Claire Heinen</v>
      </c>
      <c r="D94" s="71" t="str" cm="1">
        <f t="array" ref="D94">_xlfn.IFS(AK94="1",CONCATENATE(C94,"Regional"),AK94="2",CONCATENATE(C94,"Sectional"),AK94="3",CONCATENATE(C94,COUNTIF($C$1:C94,C94)))</f>
        <v>Claire Heinen1</v>
      </c>
      <c r="E94" s="66">
        <v>45148.291666666664</v>
      </c>
      <c r="F94" t="s">
        <v>2667</v>
      </c>
      <c r="G94" s="46">
        <v>133</v>
      </c>
      <c r="H94" s="46">
        <v>113</v>
      </c>
      <c r="I94" s="46">
        <v>93</v>
      </c>
      <c r="J94" t="s">
        <v>110</v>
      </c>
      <c r="K94" t="s">
        <v>836</v>
      </c>
      <c r="L94" s="46">
        <v>5200</v>
      </c>
      <c r="M94" s="46">
        <v>72</v>
      </c>
      <c r="N94" s="46">
        <v>69.599999999999994</v>
      </c>
      <c r="O94" s="46">
        <v>120</v>
      </c>
      <c r="P94" s="46">
        <f t="shared" si="7"/>
        <v>2</v>
      </c>
      <c r="R94" s="67" t="s">
        <v>1509</v>
      </c>
      <c r="S94" s="67">
        <f>COUNTIF(Y$2:$Y$100,R94)</f>
        <v>0</v>
      </c>
      <c r="V94" s="67">
        <f t="shared" si="8"/>
        <v>0</v>
      </c>
      <c r="AB94" t="s">
        <v>836</v>
      </c>
      <c r="AC94" s="46">
        <v>5200</v>
      </c>
      <c r="AD94" s="46">
        <v>72</v>
      </c>
      <c r="AE94" s="46">
        <v>69.599999999999994</v>
      </c>
      <c r="AF94" s="46">
        <v>120</v>
      </c>
      <c r="AH94" s="70" t="str">
        <f t="shared" si="9"/>
        <v/>
      </c>
      <c r="AI94" s="70" t="str">
        <f t="shared" si="10"/>
        <v/>
      </c>
      <c r="AJ94" s="70" t="str">
        <f t="shared" si="11"/>
        <v>X</v>
      </c>
      <c r="AK94" s="70" t="str" cm="1">
        <f t="array" ref="AK94">_xlfn.IFS(AH94&lt;&gt;"","1",AI94&lt;&gt;"","2",AJ94&lt;&gt;"","3")</f>
        <v>3</v>
      </c>
    </row>
    <row r="95" spans="1:37" x14ac:dyDescent="0.25">
      <c r="A95" t="s">
        <v>1937</v>
      </c>
      <c r="B95" t="s">
        <v>1938</v>
      </c>
      <c r="C95" s="67" t="str">
        <f t="shared" si="6"/>
        <v>Meredith Thomas</v>
      </c>
      <c r="D95" s="71" t="str" cm="1">
        <f t="array" ref="D95">_xlfn.IFS(AK95="1",CONCATENATE(C95,"Regional"),AK95="2",CONCATENATE(C95,"Sectional"),AK95="3",CONCATENATE(C95,COUNTIF($C$1:C95,C95)))</f>
        <v>Meredith Thomas1</v>
      </c>
      <c r="E95" s="66">
        <v>45148.291666666664</v>
      </c>
      <c r="F95" t="s">
        <v>2667</v>
      </c>
      <c r="G95" s="46">
        <v>133</v>
      </c>
      <c r="H95" s="46">
        <v>113</v>
      </c>
      <c r="I95" s="46">
        <v>93</v>
      </c>
      <c r="J95" t="s">
        <v>110</v>
      </c>
      <c r="K95" t="s">
        <v>836</v>
      </c>
      <c r="L95" s="46">
        <v>5200</v>
      </c>
      <c r="M95" s="46">
        <v>72</v>
      </c>
      <c r="N95" s="46">
        <v>69.599999999999994</v>
      </c>
      <c r="O95" s="46">
        <v>120</v>
      </c>
      <c r="P95" s="46">
        <f t="shared" si="7"/>
        <v>2</v>
      </c>
      <c r="R95" s="67" t="s">
        <v>2953</v>
      </c>
      <c r="S95" s="67">
        <f>COUNTIF(Y$2:$Y$100,R95)</f>
        <v>0</v>
      </c>
      <c r="V95" s="67">
        <f t="shared" si="8"/>
        <v>0</v>
      </c>
      <c r="AB95" t="s">
        <v>836</v>
      </c>
      <c r="AC95" s="46">
        <v>5200</v>
      </c>
      <c r="AD95" s="46">
        <v>72</v>
      </c>
      <c r="AE95" s="46">
        <v>69.599999999999994</v>
      </c>
      <c r="AF95" s="46">
        <v>120</v>
      </c>
      <c r="AH95" s="70" t="str">
        <f t="shared" si="9"/>
        <v/>
      </c>
      <c r="AI95" s="70" t="str">
        <f t="shared" si="10"/>
        <v/>
      </c>
      <c r="AJ95" s="70" t="str">
        <f t="shared" si="11"/>
        <v>X</v>
      </c>
      <c r="AK95" s="70" t="str" cm="1">
        <f t="array" ref="AK95">_xlfn.IFS(AH95&lt;&gt;"","1",AI95&lt;&gt;"","2",AJ95&lt;&gt;"","3")</f>
        <v>3</v>
      </c>
    </row>
    <row r="96" spans="1:37" x14ac:dyDescent="0.25">
      <c r="A96" t="s">
        <v>339</v>
      </c>
      <c r="B96" t="s">
        <v>353</v>
      </c>
      <c r="C96" s="67" t="str">
        <f t="shared" si="6"/>
        <v>Olivia Ross</v>
      </c>
      <c r="D96" s="71" t="str" cm="1">
        <f t="array" ref="D96">_xlfn.IFS(AK96="1",CONCATENATE(C96,"Regional"),AK96="2",CONCATENATE(C96,"Sectional"),AK96="3",CONCATENATE(C96,COUNTIF($C$1:C96,C96)))</f>
        <v>Olivia Ross1</v>
      </c>
      <c r="E96" s="66">
        <v>45148.291666666664</v>
      </c>
      <c r="F96" t="s">
        <v>2667</v>
      </c>
      <c r="G96" s="46">
        <v>133</v>
      </c>
      <c r="H96" s="46">
        <v>113</v>
      </c>
      <c r="I96" s="46">
        <v>93</v>
      </c>
      <c r="J96" t="s">
        <v>110</v>
      </c>
      <c r="K96" t="s">
        <v>836</v>
      </c>
      <c r="L96" s="46">
        <v>5200</v>
      </c>
      <c r="M96" s="46">
        <v>72</v>
      </c>
      <c r="N96" s="46">
        <v>69.599999999999994</v>
      </c>
      <c r="O96" s="46">
        <v>120</v>
      </c>
      <c r="P96" s="46">
        <f t="shared" si="7"/>
        <v>2</v>
      </c>
      <c r="R96" s="67" t="s">
        <v>1568</v>
      </c>
      <c r="S96" s="67">
        <f>COUNTIF(Y$2:$Y$100,R96)</f>
        <v>0</v>
      </c>
      <c r="V96" s="67">
        <f t="shared" si="8"/>
        <v>0</v>
      </c>
      <c r="AB96" t="s">
        <v>836</v>
      </c>
      <c r="AC96" s="46">
        <v>5200</v>
      </c>
      <c r="AD96" s="46">
        <v>72</v>
      </c>
      <c r="AE96" s="46">
        <v>69.599999999999994</v>
      </c>
      <c r="AF96" s="46">
        <v>120</v>
      </c>
      <c r="AH96" s="70" t="str">
        <f t="shared" si="9"/>
        <v/>
      </c>
      <c r="AI96" s="70" t="str">
        <f t="shared" si="10"/>
        <v/>
      </c>
      <c r="AJ96" s="70" t="str">
        <f t="shared" si="11"/>
        <v>X</v>
      </c>
      <c r="AK96" s="70" t="str" cm="1">
        <f t="array" ref="AK96">_xlfn.IFS(AH96&lt;&gt;"","1",AI96&lt;&gt;"","2",AJ96&lt;&gt;"","3")</f>
        <v>3</v>
      </c>
    </row>
    <row r="97" spans="1:37" x14ac:dyDescent="0.25">
      <c r="A97" t="s">
        <v>275</v>
      </c>
      <c r="B97" t="s">
        <v>441</v>
      </c>
      <c r="C97" s="67" t="str">
        <f t="shared" si="6"/>
        <v>Madison Johnson</v>
      </c>
      <c r="D97" s="71" t="str" cm="1">
        <f t="array" ref="D97">_xlfn.IFS(AK97="1",CONCATENATE(C97,"Regional"),AK97="2",CONCATENATE(C97,"Sectional"),AK97="3",CONCATENATE(C97,COUNTIF($C$1:C97,C97)))</f>
        <v>Madison Johnson1</v>
      </c>
      <c r="E97" s="66">
        <v>45148.291666666664</v>
      </c>
      <c r="F97" t="s">
        <v>2667</v>
      </c>
      <c r="G97" s="46">
        <v>133</v>
      </c>
      <c r="H97" s="46">
        <v>115</v>
      </c>
      <c r="I97" s="46">
        <v>96</v>
      </c>
      <c r="J97" t="s">
        <v>110</v>
      </c>
      <c r="K97" t="s">
        <v>836</v>
      </c>
      <c r="L97" s="46">
        <v>5200</v>
      </c>
      <c r="M97" s="46">
        <v>72</v>
      </c>
      <c r="N97" s="46">
        <v>69.599999999999994</v>
      </c>
      <c r="O97" s="46">
        <v>120</v>
      </c>
      <c r="P97" s="46">
        <f t="shared" si="7"/>
        <v>2</v>
      </c>
      <c r="R97" s="67" t="s">
        <v>2956</v>
      </c>
      <c r="S97" s="67">
        <f>COUNTIF(Y$2:$Y$100,R97)</f>
        <v>0</v>
      </c>
      <c r="V97" s="67">
        <f t="shared" si="8"/>
        <v>0</v>
      </c>
      <c r="AB97" t="s">
        <v>836</v>
      </c>
      <c r="AC97" s="46">
        <v>5200</v>
      </c>
      <c r="AD97" s="46">
        <v>72</v>
      </c>
      <c r="AE97" s="46">
        <v>69.599999999999994</v>
      </c>
      <c r="AF97" s="46">
        <v>120</v>
      </c>
      <c r="AH97" s="70" t="str">
        <f t="shared" si="9"/>
        <v/>
      </c>
      <c r="AI97" s="70" t="str">
        <f t="shared" si="10"/>
        <v/>
      </c>
      <c r="AJ97" s="70" t="str">
        <f t="shared" si="11"/>
        <v>X</v>
      </c>
      <c r="AK97" s="70" t="str" cm="1">
        <f t="array" ref="AK97">_xlfn.IFS(AH97&lt;&gt;"","1",AI97&lt;&gt;"","2",AJ97&lt;&gt;"","3")</f>
        <v>3</v>
      </c>
    </row>
    <row r="98" spans="1:37" x14ac:dyDescent="0.25">
      <c r="A98" t="s">
        <v>502</v>
      </c>
      <c r="B98" t="s">
        <v>220</v>
      </c>
      <c r="C98" s="67" t="str">
        <f t="shared" si="6"/>
        <v>Maria Kelly</v>
      </c>
      <c r="D98" s="71" t="str" cm="1">
        <f t="array" ref="D98">_xlfn.IFS(AK98="1",CONCATENATE(C98,"Regional"),AK98="2",CONCATENATE(C98,"Sectional"),AK98="3",CONCATENATE(C98,COUNTIF($C$1:C98,C98)))</f>
        <v>Maria Kelly1</v>
      </c>
      <c r="E98" s="66">
        <v>45148.291666666664</v>
      </c>
      <c r="F98" t="s">
        <v>2667</v>
      </c>
      <c r="G98" s="46">
        <v>133</v>
      </c>
      <c r="H98" s="46">
        <v>115</v>
      </c>
      <c r="I98" s="46">
        <v>96</v>
      </c>
      <c r="J98" t="s">
        <v>110</v>
      </c>
      <c r="K98" t="s">
        <v>836</v>
      </c>
      <c r="L98" s="46">
        <v>5200</v>
      </c>
      <c r="M98" s="46">
        <v>72</v>
      </c>
      <c r="N98" s="46">
        <v>69.599999999999994</v>
      </c>
      <c r="O98" s="46">
        <v>120</v>
      </c>
      <c r="P98" s="46">
        <f t="shared" si="7"/>
        <v>2</v>
      </c>
      <c r="R98" s="67" t="s">
        <v>2806</v>
      </c>
      <c r="S98" s="67">
        <f>COUNTIF(Y$2:$Y$100,R98)</f>
        <v>0</v>
      </c>
      <c r="V98" s="67">
        <f t="shared" si="8"/>
        <v>0</v>
      </c>
      <c r="AB98" t="s">
        <v>836</v>
      </c>
      <c r="AC98" s="46">
        <v>5200</v>
      </c>
      <c r="AD98" s="46">
        <v>72</v>
      </c>
      <c r="AE98" s="46">
        <v>69.599999999999994</v>
      </c>
      <c r="AF98" s="46">
        <v>120</v>
      </c>
      <c r="AH98" s="70" t="str">
        <f t="shared" si="9"/>
        <v/>
      </c>
      <c r="AI98" s="70" t="str">
        <f t="shared" si="10"/>
        <v/>
      </c>
      <c r="AJ98" s="70" t="str">
        <f t="shared" si="11"/>
        <v>X</v>
      </c>
      <c r="AK98" s="70" t="str" cm="1">
        <f t="array" ref="AK98">_xlfn.IFS(AH98&lt;&gt;"","1",AI98&lt;&gt;"","2",AJ98&lt;&gt;"","3")</f>
        <v>3</v>
      </c>
    </row>
    <row r="99" spans="1:37" x14ac:dyDescent="0.25">
      <c r="A99" t="s">
        <v>315</v>
      </c>
      <c r="B99" t="s">
        <v>353</v>
      </c>
      <c r="C99" s="67" t="str">
        <f t="shared" si="6"/>
        <v>Olivia Morgan</v>
      </c>
      <c r="D99" s="71" t="str" cm="1">
        <f t="array" ref="D99">_xlfn.IFS(AK99="1",CONCATENATE(C99,"Regional"),AK99="2",CONCATENATE(C99,"Sectional"),AK99="3",CONCATENATE(C99,COUNTIF($C$1:C99,C99)))</f>
        <v>Olivia Morgan1</v>
      </c>
      <c r="E99" s="66">
        <v>45148.291666666664</v>
      </c>
      <c r="F99" t="s">
        <v>2667</v>
      </c>
      <c r="G99" s="46">
        <v>133</v>
      </c>
      <c r="H99" s="46">
        <v>117</v>
      </c>
      <c r="I99" s="46">
        <v>98</v>
      </c>
      <c r="J99" t="s">
        <v>110</v>
      </c>
      <c r="K99" t="s">
        <v>836</v>
      </c>
      <c r="L99" s="46">
        <v>5200</v>
      </c>
      <c r="M99" s="46">
        <v>72</v>
      </c>
      <c r="N99" s="46">
        <v>69.599999999999994</v>
      </c>
      <c r="O99" s="46">
        <v>120</v>
      </c>
      <c r="P99" s="46">
        <f t="shared" si="7"/>
        <v>2</v>
      </c>
      <c r="R99" s="67" t="s">
        <v>1338</v>
      </c>
      <c r="S99" s="67">
        <f>COUNTIF(Y$2:$Y$100,R99)</f>
        <v>0</v>
      </c>
      <c r="V99" s="67">
        <f t="shared" si="8"/>
        <v>0</v>
      </c>
      <c r="AB99" t="s">
        <v>836</v>
      </c>
      <c r="AC99" s="46">
        <v>5200</v>
      </c>
      <c r="AD99" s="46">
        <v>72</v>
      </c>
      <c r="AE99" s="46">
        <v>69.599999999999994</v>
      </c>
      <c r="AF99" s="46">
        <v>120</v>
      </c>
      <c r="AH99" s="70" t="str">
        <f t="shared" si="9"/>
        <v/>
      </c>
      <c r="AI99" s="70" t="str">
        <f t="shared" si="10"/>
        <v/>
      </c>
      <c r="AJ99" s="70" t="str">
        <f t="shared" si="11"/>
        <v>X</v>
      </c>
      <c r="AK99" s="70" t="str" cm="1">
        <f t="array" ref="AK99">_xlfn.IFS(AH99&lt;&gt;"","1",AI99&lt;&gt;"","2",AJ99&lt;&gt;"","3")</f>
        <v>3</v>
      </c>
    </row>
    <row r="100" spans="1:37" x14ac:dyDescent="0.25">
      <c r="A100" t="s">
        <v>1026</v>
      </c>
      <c r="B100" t="s">
        <v>1027</v>
      </c>
      <c r="C100" s="67" t="str">
        <f t="shared" si="6"/>
        <v>Kierstin Schlevensky</v>
      </c>
      <c r="D100" s="71" t="str" cm="1">
        <f t="array" ref="D100">_xlfn.IFS(AK100="1",CONCATENATE(C100,"Regional"),AK100="2",CONCATENATE(C100,"Sectional"),AK100="3",CONCATENATE(C100,COUNTIF($C$1:C100,C100)))</f>
        <v>Kierstin Schlevensky1</v>
      </c>
      <c r="E100" s="66">
        <v>45148.291666666664</v>
      </c>
      <c r="F100" t="s">
        <v>2667</v>
      </c>
      <c r="G100" s="46">
        <v>133</v>
      </c>
      <c r="H100" s="46">
        <v>117</v>
      </c>
      <c r="I100" s="46">
        <v>98</v>
      </c>
      <c r="J100" t="s">
        <v>110</v>
      </c>
      <c r="K100" t="s">
        <v>836</v>
      </c>
      <c r="L100" s="46">
        <v>5200</v>
      </c>
      <c r="M100" s="46">
        <v>72</v>
      </c>
      <c r="N100" s="46">
        <v>69.599999999999994</v>
      </c>
      <c r="O100" s="46">
        <v>120</v>
      </c>
      <c r="P100" s="46">
        <f t="shared" si="7"/>
        <v>2</v>
      </c>
      <c r="R100" s="67" t="s">
        <v>1523</v>
      </c>
      <c r="S100" s="67">
        <f>COUNTIF(Y$2:$Y$100,R100)</f>
        <v>0</v>
      </c>
      <c r="V100" s="67">
        <f t="shared" si="8"/>
        <v>0</v>
      </c>
      <c r="AB100" t="s">
        <v>836</v>
      </c>
      <c r="AC100" s="46">
        <v>5200</v>
      </c>
      <c r="AD100" s="46">
        <v>72</v>
      </c>
      <c r="AE100" s="46">
        <v>69.599999999999994</v>
      </c>
      <c r="AF100" s="46">
        <v>120</v>
      </c>
      <c r="AH100" s="70" t="str">
        <f t="shared" si="9"/>
        <v/>
      </c>
      <c r="AI100" s="70" t="str">
        <f t="shared" si="10"/>
        <v/>
      </c>
      <c r="AJ100" s="70" t="str">
        <f t="shared" si="11"/>
        <v>X</v>
      </c>
      <c r="AK100" s="70" t="str" cm="1">
        <f t="array" ref="AK100">_xlfn.IFS(AH100&lt;&gt;"","1",AI100&lt;&gt;"","2",AJ100&lt;&gt;"","3")</f>
        <v>3</v>
      </c>
    </row>
    <row r="101" spans="1:37" x14ac:dyDescent="0.25">
      <c r="A101" t="s">
        <v>1931</v>
      </c>
      <c r="B101" t="s">
        <v>184</v>
      </c>
      <c r="C101" s="67" t="str">
        <f t="shared" si="6"/>
        <v>Allison Klee</v>
      </c>
      <c r="D101" s="71" t="str" cm="1">
        <f t="array" ref="D101">_xlfn.IFS(AK101="1",CONCATENATE(C101,"Regional"),AK101="2",CONCATENATE(C101,"Sectional"),AK101="3",CONCATENATE(C101,COUNTIF($C$1:C101,C101)))</f>
        <v>Allison Klee1</v>
      </c>
      <c r="E101" s="66">
        <v>45148.291666666664</v>
      </c>
      <c r="F101" t="s">
        <v>2667</v>
      </c>
      <c r="G101" s="46">
        <v>133</v>
      </c>
      <c r="H101" s="46">
        <v>117</v>
      </c>
      <c r="I101" s="46">
        <v>98</v>
      </c>
      <c r="J101" t="s">
        <v>110</v>
      </c>
      <c r="K101" t="s">
        <v>836</v>
      </c>
      <c r="L101" s="46">
        <v>5200</v>
      </c>
      <c r="M101" s="46">
        <v>72</v>
      </c>
      <c r="N101" s="46">
        <v>69.599999999999994</v>
      </c>
      <c r="O101" s="46">
        <v>120</v>
      </c>
      <c r="P101" s="46">
        <f t="shared" si="7"/>
        <v>2</v>
      </c>
      <c r="R101" s="67" t="s">
        <v>2946</v>
      </c>
      <c r="S101" s="67">
        <f>COUNTIF(Y$2:$Y$100,R101)</f>
        <v>0</v>
      </c>
      <c r="V101" s="67">
        <f t="shared" si="8"/>
        <v>0</v>
      </c>
      <c r="AB101" t="s">
        <v>836</v>
      </c>
      <c r="AC101" s="46">
        <v>5200</v>
      </c>
      <c r="AD101" s="46">
        <v>72</v>
      </c>
      <c r="AE101" s="46">
        <v>69.599999999999994</v>
      </c>
      <c r="AF101" s="46">
        <v>120</v>
      </c>
      <c r="AH101" s="70" t="str">
        <f t="shared" si="9"/>
        <v/>
      </c>
      <c r="AI101" s="70" t="str">
        <f t="shared" si="10"/>
        <v/>
      </c>
      <c r="AJ101" s="70" t="str">
        <f t="shared" si="11"/>
        <v>X</v>
      </c>
      <c r="AK101" s="70" t="str" cm="1">
        <f t="array" ref="AK101">_xlfn.IFS(AH101&lt;&gt;"","1",AI101&lt;&gt;"","2",AJ101&lt;&gt;"","3")</f>
        <v>3</v>
      </c>
    </row>
    <row r="102" spans="1:37" x14ac:dyDescent="0.25">
      <c r="A102" t="s">
        <v>512</v>
      </c>
      <c r="B102" t="s">
        <v>311</v>
      </c>
      <c r="C102" s="67" t="str">
        <f t="shared" si="6"/>
        <v>Julia Dufek</v>
      </c>
      <c r="D102" s="71" t="str" cm="1">
        <f t="array" ref="D102">_xlfn.IFS(AK102="1",CONCATENATE(C102,"Regional"),AK102="2",CONCATENATE(C102,"Sectional"),AK102="3",CONCATENATE(C102,COUNTIF($C$1:C102,C102)))</f>
        <v>Julia Dufek1</v>
      </c>
      <c r="E102" s="66">
        <v>45148.291666666664</v>
      </c>
      <c r="F102" t="s">
        <v>2667</v>
      </c>
      <c r="G102" s="46">
        <v>133</v>
      </c>
      <c r="H102" s="46">
        <v>117</v>
      </c>
      <c r="I102" s="46">
        <v>98</v>
      </c>
      <c r="J102" t="s">
        <v>110</v>
      </c>
      <c r="K102" t="s">
        <v>836</v>
      </c>
      <c r="L102" s="46">
        <v>5200</v>
      </c>
      <c r="M102" s="46">
        <v>72</v>
      </c>
      <c r="N102" s="46">
        <v>69.599999999999994</v>
      </c>
      <c r="O102" s="46">
        <v>120</v>
      </c>
      <c r="P102" s="46">
        <f t="shared" si="7"/>
        <v>2</v>
      </c>
      <c r="R102" s="67" t="s">
        <v>1505</v>
      </c>
      <c r="S102" s="67">
        <f>COUNTIF(Y$2:$Y$100,R102)</f>
        <v>0</v>
      </c>
      <c r="V102" s="67">
        <f t="shared" si="8"/>
        <v>0</v>
      </c>
      <c r="AB102" t="s">
        <v>836</v>
      </c>
      <c r="AC102" s="46">
        <v>5200</v>
      </c>
      <c r="AD102" s="46">
        <v>72</v>
      </c>
      <c r="AE102" s="46">
        <v>69.599999999999994</v>
      </c>
      <c r="AF102" s="46">
        <v>120</v>
      </c>
      <c r="AH102" s="70" t="str">
        <f t="shared" si="9"/>
        <v/>
      </c>
      <c r="AI102" s="70" t="str">
        <f t="shared" si="10"/>
        <v/>
      </c>
      <c r="AJ102" s="70" t="str">
        <f t="shared" si="11"/>
        <v>X</v>
      </c>
      <c r="AK102" s="70" t="str" cm="1">
        <f t="array" ref="AK102">_xlfn.IFS(AH102&lt;&gt;"","1",AI102&lt;&gt;"","2",AJ102&lt;&gt;"","3")</f>
        <v>3</v>
      </c>
    </row>
    <row r="103" spans="1:37" x14ac:dyDescent="0.25">
      <c r="A103" t="s">
        <v>991</v>
      </c>
      <c r="B103" t="s">
        <v>510</v>
      </c>
      <c r="C103" s="67" t="str">
        <f t="shared" si="6"/>
        <v>Laura Tillman</v>
      </c>
      <c r="D103" s="71" t="str" cm="1">
        <f t="array" ref="D103">_xlfn.IFS(AK103="1",CONCATENATE(C103,"Regional"),AK103="2",CONCATENATE(C103,"Sectional"),AK103="3",CONCATENATE(C103,COUNTIF($C$1:C103,C103)))</f>
        <v>Laura Tillman1</v>
      </c>
      <c r="E103" s="66">
        <v>45148.291666666664</v>
      </c>
      <c r="F103" t="s">
        <v>2667</v>
      </c>
      <c r="G103" s="46">
        <v>133</v>
      </c>
      <c r="H103" s="46">
        <v>117</v>
      </c>
      <c r="I103" s="46">
        <v>98</v>
      </c>
      <c r="J103" t="s">
        <v>110</v>
      </c>
      <c r="K103" t="s">
        <v>836</v>
      </c>
      <c r="L103" s="46">
        <v>5200</v>
      </c>
      <c r="M103" s="46">
        <v>72</v>
      </c>
      <c r="N103" s="46">
        <v>69.599999999999994</v>
      </c>
      <c r="O103" s="46">
        <v>120</v>
      </c>
      <c r="P103" s="46">
        <f t="shared" si="7"/>
        <v>2</v>
      </c>
      <c r="R103" s="67" t="s">
        <v>1495</v>
      </c>
      <c r="S103" s="67">
        <f>COUNTIF(Y$2:$Y$100,R103)</f>
        <v>0</v>
      </c>
      <c r="V103" s="67">
        <f t="shared" si="8"/>
        <v>0</v>
      </c>
      <c r="AB103" t="s">
        <v>836</v>
      </c>
      <c r="AC103" s="46">
        <v>5200</v>
      </c>
      <c r="AD103" s="46">
        <v>72</v>
      </c>
      <c r="AE103" s="46">
        <v>69.599999999999994</v>
      </c>
      <c r="AF103" s="46">
        <v>120</v>
      </c>
      <c r="AH103" s="70" t="str">
        <f t="shared" si="9"/>
        <v/>
      </c>
      <c r="AI103" s="70" t="str">
        <f t="shared" si="10"/>
        <v/>
      </c>
      <c r="AJ103" s="70" t="str">
        <f t="shared" si="11"/>
        <v>X</v>
      </c>
      <c r="AK103" s="70" t="str" cm="1">
        <f t="array" ref="AK103">_xlfn.IFS(AH103&lt;&gt;"","1",AI103&lt;&gt;"","2",AJ103&lt;&gt;"","3")</f>
        <v>3</v>
      </c>
    </row>
    <row r="104" spans="1:37" x14ac:dyDescent="0.25">
      <c r="A104" t="s">
        <v>759</v>
      </c>
      <c r="B104" t="s">
        <v>523</v>
      </c>
      <c r="C104" s="67" t="str">
        <f t="shared" si="6"/>
        <v>Nora MacKelly</v>
      </c>
      <c r="D104" s="71" t="str" cm="1">
        <f t="array" ref="D104">_xlfn.IFS(AK104="1",CONCATENATE(C104,"Regional"),AK104="2",CONCATENATE(C104,"Sectional"),AK104="3",CONCATENATE(C104,COUNTIF($C$1:C104,C104)))</f>
        <v>Nora MacKelly1</v>
      </c>
      <c r="E104" s="66">
        <v>45148.291666666664</v>
      </c>
      <c r="F104" t="s">
        <v>2667</v>
      </c>
      <c r="G104" s="46">
        <v>133</v>
      </c>
      <c r="H104" s="46">
        <v>118</v>
      </c>
      <c r="I104" s="46">
        <v>103</v>
      </c>
      <c r="J104" t="s">
        <v>110</v>
      </c>
      <c r="K104" t="s">
        <v>836</v>
      </c>
      <c r="L104" s="46">
        <v>5200</v>
      </c>
      <c r="M104" s="46">
        <v>72</v>
      </c>
      <c r="N104" s="46">
        <v>69.599999999999994</v>
      </c>
      <c r="O104" s="46">
        <v>120</v>
      </c>
      <c r="P104" s="46">
        <f t="shared" si="7"/>
        <v>2</v>
      </c>
      <c r="R104" s="67" t="s">
        <v>1345</v>
      </c>
      <c r="S104" s="67">
        <f>COUNTIF(Y$2:$Y$100,R104)</f>
        <v>0</v>
      </c>
      <c r="V104" s="67">
        <f t="shared" si="8"/>
        <v>0</v>
      </c>
      <c r="AB104" t="s">
        <v>836</v>
      </c>
      <c r="AC104" s="46">
        <v>5200</v>
      </c>
      <c r="AD104" s="46">
        <v>72</v>
      </c>
      <c r="AE104" s="46">
        <v>69.599999999999994</v>
      </c>
      <c r="AF104" s="46">
        <v>120</v>
      </c>
      <c r="AH104" s="70" t="str">
        <f t="shared" si="9"/>
        <v/>
      </c>
      <c r="AI104" s="70" t="str">
        <f t="shared" si="10"/>
        <v/>
      </c>
      <c r="AJ104" s="70" t="str">
        <f t="shared" si="11"/>
        <v>X</v>
      </c>
      <c r="AK104" s="70" t="str" cm="1">
        <f t="array" ref="AK104">_xlfn.IFS(AH104&lt;&gt;"","1",AI104&lt;&gt;"","2",AJ104&lt;&gt;"","3")</f>
        <v>3</v>
      </c>
    </row>
    <row r="105" spans="1:37" x14ac:dyDescent="0.25">
      <c r="A105" t="s">
        <v>734</v>
      </c>
      <c r="B105" t="s">
        <v>735</v>
      </c>
      <c r="C105" s="67" t="str">
        <f t="shared" si="6"/>
        <v>Erin Tonnessen</v>
      </c>
      <c r="D105" s="71" t="str" cm="1">
        <f t="array" ref="D105">_xlfn.IFS(AK105="1",CONCATENATE(C105,"Regional"),AK105="2",CONCATENATE(C105,"Sectional"),AK105="3",CONCATENATE(C105,COUNTIF($C$1:C105,C105)))</f>
        <v>Erin Tonnessen1</v>
      </c>
      <c r="E105" s="66">
        <v>45148.291666666664</v>
      </c>
      <c r="F105" t="s">
        <v>2667</v>
      </c>
      <c r="G105" s="46">
        <v>133</v>
      </c>
      <c r="H105" s="46">
        <v>118</v>
      </c>
      <c r="I105" s="46">
        <v>103</v>
      </c>
      <c r="J105" t="s">
        <v>110</v>
      </c>
      <c r="K105" t="s">
        <v>836</v>
      </c>
      <c r="L105" s="46">
        <v>5200</v>
      </c>
      <c r="M105" s="46">
        <v>72</v>
      </c>
      <c r="N105" s="46">
        <v>69.599999999999994</v>
      </c>
      <c r="O105" s="46">
        <v>120</v>
      </c>
      <c r="P105" s="46">
        <f t="shared" si="7"/>
        <v>2</v>
      </c>
      <c r="R105" s="67" t="s">
        <v>1327</v>
      </c>
      <c r="S105" s="67">
        <f>COUNTIF(Y$2:$Y$100,R105)</f>
        <v>0</v>
      </c>
      <c r="V105" s="67">
        <f t="shared" si="8"/>
        <v>0</v>
      </c>
      <c r="AB105" t="s">
        <v>836</v>
      </c>
      <c r="AC105" s="46">
        <v>5200</v>
      </c>
      <c r="AD105" s="46">
        <v>72</v>
      </c>
      <c r="AE105" s="46">
        <v>69.599999999999994</v>
      </c>
      <c r="AF105" s="46">
        <v>120</v>
      </c>
      <c r="AH105" s="70" t="str">
        <f t="shared" si="9"/>
        <v/>
      </c>
      <c r="AI105" s="70" t="str">
        <f t="shared" si="10"/>
        <v/>
      </c>
      <c r="AJ105" s="70" t="str">
        <f t="shared" si="11"/>
        <v>X</v>
      </c>
      <c r="AK105" s="70" t="str" cm="1">
        <f t="array" ref="AK105">_xlfn.IFS(AH105&lt;&gt;"","1",AI105&lt;&gt;"","2",AJ105&lt;&gt;"","3")</f>
        <v>3</v>
      </c>
    </row>
    <row r="106" spans="1:37" x14ac:dyDescent="0.25">
      <c r="A106" t="s">
        <v>1664</v>
      </c>
      <c r="B106" t="s">
        <v>407</v>
      </c>
      <c r="C106" s="67" t="str">
        <f t="shared" si="6"/>
        <v>Delaney McCoy</v>
      </c>
      <c r="D106" s="71" t="str" cm="1">
        <f t="array" ref="D106">_xlfn.IFS(AK106="1",CONCATENATE(C106,"Regional"),AK106="2",CONCATENATE(C106,"Sectional"),AK106="3",CONCATENATE(C106,COUNTIF($C$1:C106,C106)))</f>
        <v>Delaney McCoy1</v>
      </c>
      <c r="E106" s="66">
        <v>45148.291666666664</v>
      </c>
      <c r="F106" t="s">
        <v>2667</v>
      </c>
      <c r="G106" s="46">
        <v>133</v>
      </c>
      <c r="H106" s="46">
        <v>118</v>
      </c>
      <c r="I106" s="46">
        <v>103</v>
      </c>
      <c r="J106" t="s">
        <v>110</v>
      </c>
      <c r="K106" t="s">
        <v>836</v>
      </c>
      <c r="L106" s="46">
        <v>5200</v>
      </c>
      <c r="M106" s="46">
        <v>72</v>
      </c>
      <c r="N106" s="46">
        <v>69.599999999999994</v>
      </c>
      <c r="O106" s="46">
        <v>120</v>
      </c>
      <c r="P106" s="46">
        <f t="shared" si="7"/>
        <v>2</v>
      </c>
      <c r="R106" s="67" t="s">
        <v>3492</v>
      </c>
      <c r="S106" s="67">
        <f>COUNTIF(Y$2:$Y$100,R106)</f>
        <v>0</v>
      </c>
      <c r="V106" s="67">
        <f t="shared" si="8"/>
        <v>0</v>
      </c>
      <c r="AB106" t="s">
        <v>836</v>
      </c>
      <c r="AC106" s="46">
        <v>5200</v>
      </c>
      <c r="AD106" s="46">
        <v>72</v>
      </c>
      <c r="AE106" s="46">
        <v>69.599999999999994</v>
      </c>
      <c r="AF106" s="46">
        <v>120</v>
      </c>
      <c r="AH106" s="70" t="str">
        <f t="shared" si="9"/>
        <v/>
      </c>
      <c r="AI106" s="70" t="str">
        <f t="shared" si="10"/>
        <v/>
      </c>
      <c r="AJ106" s="70" t="str">
        <f t="shared" si="11"/>
        <v>X</v>
      </c>
      <c r="AK106" s="70" t="str" cm="1">
        <f t="array" ref="AK106">_xlfn.IFS(AH106&lt;&gt;"","1",AI106&lt;&gt;"","2",AJ106&lt;&gt;"","3")</f>
        <v>3</v>
      </c>
    </row>
    <row r="107" spans="1:37" x14ac:dyDescent="0.25">
      <c r="A107" t="s">
        <v>993</v>
      </c>
      <c r="B107" t="s">
        <v>994</v>
      </c>
      <c r="C107" s="67" t="str">
        <f t="shared" si="6"/>
        <v>Calli Dahlgren</v>
      </c>
      <c r="D107" s="71" t="str" cm="1">
        <f t="array" ref="D107">_xlfn.IFS(AK107="1",CONCATENATE(C107,"Regional"),AK107="2",CONCATENATE(C107,"Sectional"),AK107="3",CONCATENATE(C107,COUNTIF($C$1:C107,C107)))</f>
        <v>Calli Dahlgren1</v>
      </c>
      <c r="E107" s="66">
        <v>45148.291666666664</v>
      </c>
      <c r="F107" t="s">
        <v>2667</v>
      </c>
      <c r="G107" s="46">
        <v>133</v>
      </c>
      <c r="H107" s="46">
        <v>118</v>
      </c>
      <c r="I107" s="46">
        <v>103</v>
      </c>
      <c r="J107" t="s">
        <v>110</v>
      </c>
      <c r="K107" t="s">
        <v>836</v>
      </c>
      <c r="L107" s="46">
        <v>5200</v>
      </c>
      <c r="M107" s="46">
        <v>72</v>
      </c>
      <c r="N107" s="46">
        <v>69.599999999999994</v>
      </c>
      <c r="O107" s="46">
        <v>120</v>
      </c>
      <c r="P107" s="46">
        <f t="shared" si="7"/>
        <v>2</v>
      </c>
      <c r="R107" s="67" t="s">
        <v>1497</v>
      </c>
      <c r="S107" s="67">
        <f>COUNTIF(Y$2:$Y$100,R107)</f>
        <v>0</v>
      </c>
      <c r="V107" s="67">
        <f t="shared" si="8"/>
        <v>0</v>
      </c>
      <c r="AB107" t="s">
        <v>836</v>
      </c>
      <c r="AC107" s="46">
        <v>5200</v>
      </c>
      <c r="AD107" s="46">
        <v>72</v>
      </c>
      <c r="AE107" s="46">
        <v>69.599999999999994</v>
      </c>
      <c r="AF107" s="46">
        <v>120</v>
      </c>
      <c r="AH107" s="70" t="str">
        <f t="shared" si="9"/>
        <v/>
      </c>
      <c r="AI107" s="70" t="str">
        <f t="shared" si="10"/>
        <v/>
      </c>
      <c r="AJ107" s="70" t="str">
        <f t="shared" si="11"/>
        <v>X</v>
      </c>
      <c r="AK107" s="70" t="str" cm="1">
        <f t="array" ref="AK107">_xlfn.IFS(AH107&lt;&gt;"","1",AI107&lt;&gt;"","2",AJ107&lt;&gt;"","3")</f>
        <v>3</v>
      </c>
    </row>
    <row r="108" spans="1:37" x14ac:dyDescent="0.25">
      <c r="A108" t="s">
        <v>1810</v>
      </c>
      <c r="B108" t="s">
        <v>1050</v>
      </c>
      <c r="C108" s="67" t="str">
        <f t="shared" si="6"/>
        <v>Lindsay Schaefer</v>
      </c>
      <c r="D108" s="71" t="str" cm="1">
        <f t="array" ref="D108">_xlfn.IFS(AK108="1",CONCATENATE(C108,"Regional"),AK108="2",CONCATENATE(C108,"Sectional"),AK108="3",CONCATENATE(C108,COUNTIF($C$1:C108,C108)))</f>
        <v>Lindsay Schaefer1</v>
      </c>
      <c r="E108" s="66">
        <v>45148.291666666664</v>
      </c>
      <c r="F108" t="s">
        <v>2667</v>
      </c>
      <c r="G108" s="46">
        <v>133</v>
      </c>
      <c r="H108" s="46">
        <v>119</v>
      </c>
      <c r="I108" s="46">
        <v>107</v>
      </c>
      <c r="J108" t="s">
        <v>110</v>
      </c>
      <c r="K108" t="s">
        <v>836</v>
      </c>
      <c r="L108" s="46">
        <v>5200</v>
      </c>
      <c r="M108" s="46">
        <v>72</v>
      </c>
      <c r="N108" s="46">
        <v>69.599999999999994</v>
      </c>
      <c r="O108" s="46">
        <v>120</v>
      </c>
      <c r="P108" s="46">
        <f t="shared" si="7"/>
        <v>2</v>
      </c>
      <c r="R108" s="67" t="s">
        <v>2812</v>
      </c>
      <c r="S108" s="67">
        <f>COUNTIF(Y$2:$Y$100,R108)</f>
        <v>0</v>
      </c>
      <c r="V108" s="67">
        <f t="shared" si="8"/>
        <v>0</v>
      </c>
      <c r="AB108" t="s">
        <v>836</v>
      </c>
      <c r="AC108" s="46">
        <v>5200</v>
      </c>
      <c r="AD108" s="46">
        <v>72</v>
      </c>
      <c r="AE108" s="46">
        <v>69.599999999999994</v>
      </c>
      <c r="AF108" s="46">
        <v>120</v>
      </c>
      <c r="AH108" s="70" t="str">
        <f t="shared" si="9"/>
        <v/>
      </c>
      <c r="AI108" s="70" t="str">
        <f t="shared" si="10"/>
        <v/>
      </c>
      <c r="AJ108" s="70" t="str">
        <f t="shared" si="11"/>
        <v>X</v>
      </c>
      <c r="AK108" s="70" t="str" cm="1">
        <f t="array" ref="AK108">_xlfn.IFS(AH108&lt;&gt;"","1",AI108&lt;&gt;"","2",AJ108&lt;&gt;"","3")</f>
        <v>3</v>
      </c>
    </row>
    <row r="109" spans="1:37" x14ac:dyDescent="0.25">
      <c r="A109" t="s">
        <v>2100</v>
      </c>
      <c r="B109" t="s">
        <v>452</v>
      </c>
      <c r="C109" s="67" t="str">
        <f t="shared" si="6"/>
        <v>Sophia Mattice</v>
      </c>
      <c r="D109" s="71" t="str" cm="1">
        <f t="array" ref="D109">_xlfn.IFS(AK109="1",CONCATENATE(C109,"Regional"),AK109="2",CONCATENATE(C109,"Sectional"),AK109="3",CONCATENATE(C109,COUNTIF($C$1:C109,C109)))</f>
        <v>Sophia Mattice1</v>
      </c>
      <c r="E109" s="66">
        <v>45148.291666666664</v>
      </c>
      <c r="F109" t="s">
        <v>2667</v>
      </c>
      <c r="G109" s="46">
        <v>133</v>
      </c>
      <c r="H109" s="46">
        <v>120</v>
      </c>
      <c r="I109" s="46">
        <v>108</v>
      </c>
      <c r="J109" t="s">
        <v>110</v>
      </c>
      <c r="K109" t="s">
        <v>836</v>
      </c>
      <c r="L109" s="46">
        <v>5200</v>
      </c>
      <c r="M109" s="46">
        <v>72</v>
      </c>
      <c r="N109" s="46">
        <v>69.599999999999994</v>
      </c>
      <c r="O109" s="46">
        <v>120</v>
      </c>
      <c r="P109" s="46">
        <f t="shared" si="7"/>
        <v>2</v>
      </c>
      <c r="R109" s="67" t="s">
        <v>3125</v>
      </c>
      <c r="S109" s="67">
        <f>COUNTIF(Y$2:$Y$100,R109)</f>
        <v>0</v>
      </c>
      <c r="V109" s="67">
        <f t="shared" si="8"/>
        <v>0</v>
      </c>
      <c r="AB109" t="s">
        <v>836</v>
      </c>
      <c r="AC109" s="46">
        <v>5200</v>
      </c>
      <c r="AD109" s="46">
        <v>72</v>
      </c>
      <c r="AE109" s="46">
        <v>69.599999999999994</v>
      </c>
      <c r="AF109" s="46">
        <v>120</v>
      </c>
      <c r="AH109" s="70" t="str">
        <f t="shared" si="9"/>
        <v/>
      </c>
      <c r="AI109" s="70" t="str">
        <f t="shared" si="10"/>
        <v/>
      </c>
      <c r="AJ109" s="70" t="str">
        <f t="shared" si="11"/>
        <v>X</v>
      </c>
      <c r="AK109" s="70" t="str" cm="1">
        <f t="array" ref="AK109">_xlfn.IFS(AH109&lt;&gt;"","1",AI109&lt;&gt;"","2",AJ109&lt;&gt;"","3")</f>
        <v>3</v>
      </c>
    </row>
    <row r="110" spans="1:37" x14ac:dyDescent="0.25">
      <c r="A110" t="s">
        <v>1667</v>
      </c>
      <c r="B110" t="s">
        <v>1666</v>
      </c>
      <c r="C110" s="67" t="str">
        <f t="shared" si="6"/>
        <v>Cori Milam</v>
      </c>
      <c r="D110" s="71" t="str" cm="1">
        <f t="array" ref="D110">_xlfn.IFS(AK110="1",CONCATENATE(C110,"Regional"),AK110="2",CONCATENATE(C110,"Sectional"),AK110="3",CONCATENATE(C110,COUNTIF($C$1:C110,C110)))</f>
        <v>Cori Milam1</v>
      </c>
      <c r="E110" s="66">
        <v>45148.291666666664</v>
      </c>
      <c r="F110" t="s">
        <v>2667</v>
      </c>
      <c r="G110" s="46">
        <v>133</v>
      </c>
      <c r="H110" s="46">
        <v>120</v>
      </c>
      <c r="I110" s="46">
        <v>108</v>
      </c>
      <c r="J110" t="s">
        <v>110</v>
      </c>
      <c r="K110" t="s">
        <v>836</v>
      </c>
      <c r="L110" s="46">
        <v>5200</v>
      </c>
      <c r="M110" s="46">
        <v>72</v>
      </c>
      <c r="N110" s="46">
        <v>69.599999999999994</v>
      </c>
      <c r="O110" s="46">
        <v>120</v>
      </c>
      <c r="P110" s="46">
        <f t="shared" si="7"/>
        <v>2</v>
      </c>
      <c r="R110" s="67" t="s">
        <v>3493</v>
      </c>
      <c r="S110" s="67">
        <f>COUNTIF(Y$2:$Y$100,R110)</f>
        <v>0</v>
      </c>
      <c r="V110" s="67">
        <f t="shared" si="8"/>
        <v>0</v>
      </c>
      <c r="AB110" t="s">
        <v>836</v>
      </c>
      <c r="AC110" s="46">
        <v>5200</v>
      </c>
      <c r="AD110" s="46">
        <v>72</v>
      </c>
      <c r="AE110" s="46">
        <v>69.599999999999994</v>
      </c>
      <c r="AF110" s="46">
        <v>120</v>
      </c>
      <c r="AH110" s="70" t="str">
        <f t="shared" si="9"/>
        <v/>
      </c>
      <c r="AI110" s="70" t="str">
        <f t="shared" si="10"/>
        <v/>
      </c>
      <c r="AJ110" s="70" t="str">
        <f t="shared" si="11"/>
        <v>X</v>
      </c>
      <c r="AK110" s="70" t="str" cm="1">
        <f t="array" ref="AK110">_xlfn.IFS(AH110&lt;&gt;"","1",AI110&lt;&gt;"","2",AJ110&lt;&gt;"","3")</f>
        <v>3</v>
      </c>
    </row>
    <row r="111" spans="1:37" x14ac:dyDescent="0.25">
      <c r="A111" t="s">
        <v>505</v>
      </c>
      <c r="B111" t="s">
        <v>362</v>
      </c>
      <c r="C111" s="67" t="str">
        <f t="shared" si="6"/>
        <v>Emma Pulvermacher</v>
      </c>
      <c r="D111" s="71" t="str" cm="1">
        <f t="array" ref="D111">_xlfn.IFS(AK111="1",CONCATENATE(C111,"Regional"),AK111="2",CONCATENATE(C111,"Sectional"),AK111="3",CONCATENATE(C111,COUNTIF($C$1:C111,C111)))</f>
        <v>Emma Pulvermacher1</v>
      </c>
      <c r="E111" s="66">
        <v>45148.291666666664</v>
      </c>
      <c r="F111" t="s">
        <v>2667</v>
      </c>
      <c r="G111" s="46">
        <v>133</v>
      </c>
      <c r="H111" s="46">
        <v>122</v>
      </c>
      <c r="I111" s="46">
        <v>110</v>
      </c>
      <c r="J111" t="s">
        <v>110</v>
      </c>
      <c r="K111" t="s">
        <v>836</v>
      </c>
      <c r="L111" s="46">
        <v>5200</v>
      </c>
      <c r="M111" s="46">
        <v>72</v>
      </c>
      <c r="N111" s="46">
        <v>69.599999999999994</v>
      </c>
      <c r="O111" s="46">
        <v>120</v>
      </c>
      <c r="P111" s="46">
        <f t="shared" si="7"/>
        <v>2</v>
      </c>
      <c r="R111" s="67" t="s">
        <v>1189</v>
      </c>
      <c r="S111" s="67">
        <f>COUNTIF(Y$2:$Y$100,R111)</f>
        <v>0</v>
      </c>
      <c r="V111" s="67">
        <f t="shared" si="8"/>
        <v>0</v>
      </c>
      <c r="AB111" t="s">
        <v>836</v>
      </c>
      <c r="AC111" s="46">
        <v>5200</v>
      </c>
      <c r="AD111" s="46">
        <v>72</v>
      </c>
      <c r="AE111" s="46">
        <v>69.599999999999994</v>
      </c>
      <c r="AF111" s="46">
        <v>120</v>
      </c>
      <c r="AH111" s="70" t="str">
        <f t="shared" si="9"/>
        <v/>
      </c>
      <c r="AI111" s="70" t="str">
        <f t="shared" si="10"/>
        <v/>
      </c>
      <c r="AJ111" s="70" t="str">
        <f t="shared" si="11"/>
        <v>X</v>
      </c>
      <c r="AK111" s="70" t="str" cm="1">
        <f t="array" ref="AK111">_xlfn.IFS(AH111&lt;&gt;"","1",AI111&lt;&gt;"","2",AJ111&lt;&gt;"","3")</f>
        <v>3</v>
      </c>
    </row>
    <row r="112" spans="1:37" x14ac:dyDescent="0.25">
      <c r="A112" t="s">
        <v>1121</v>
      </c>
      <c r="B112" t="s">
        <v>828</v>
      </c>
      <c r="C112" s="67" t="str">
        <f t="shared" si="6"/>
        <v>Bella Bianchini</v>
      </c>
      <c r="D112" s="71" t="str" cm="1">
        <f t="array" ref="D112">_xlfn.IFS(AK112="1",CONCATENATE(C112,"Regional"),AK112="2",CONCATENATE(C112,"Sectional"),AK112="3",CONCATENATE(C112,COUNTIF($C$1:C112,C112)))</f>
        <v>Bella Bianchini1</v>
      </c>
      <c r="E112" s="66">
        <v>45148.291666666664</v>
      </c>
      <c r="F112" t="s">
        <v>2667</v>
      </c>
      <c r="G112" s="46">
        <v>133</v>
      </c>
      <c r="H112" s="46">
        <v>123</v>
      </c>
      <c r="I112" s="46">
        <v>111</v>
      </c>
      <c r="J112" t="s">
        <v>110</v>
      </c>
      <c r="K112" t="s">
        <v>836</v>
      </c>
      <c r="L112" s="46">
        <v>5200</v>
      </c>
      <c r="M112" s="46">
        <v>72</v>
      </c>
      <c r="N112" s="46">
        <v>69.599999999999994</v>
      </c>
      <c r="O112" s="46">
        <v>120</v>
      </c>
      <c r="P112" s="46">
        <f t="shared" si="7"/>
        <v>2</v>
      </c>
      <c r="R112" s="67" t="s">
        <v>1589</v>
      </c>
      <c r="S112" s="67">
        <f>COUNTIF(Y$2:$Y$100,R112)</f>
        <v>0</v>
      </c>
      <c r="V112" s="67">
        <f t="shared" si="8"/>
        <v>0</v>
      </c>
      <c r="AB112" t="s">
        <v>836</v>
      </c>
      <c r="AC112" s="46">
        <v>5200</v>
      </c>
      <c r="AD112" s="46">
        <v>72</v>
      </c>
      <c r="AE112" s="46">
        <v>69.599999999999994</v>
      </c>
      <c r="AF112" s="46">
        <v>120</v>
      </c>
      <c r="AH112" s="70" t="str">
        <f t="shared" si="9"/>
        <v/>
      </c>
      <c r="AI112" s="70" t="str">
        <f t="shared" si="10"/>
        <v/>
      </c>
      <c r="AJ112" s="70" t="str">
        <f t="shared" si="11"/>
        <v>X</v>
      </c>
      <c r="AK112" s="70" t="str" cm="1">
        <f t="array" ref="AK112">_xlfn.IFS(AH112&lt;&gt;"","1",AI112&lt;&gt;"","2",AJ112&lt;&gt;"","3")</f>
        <v>3</v>
      </c>
    </row>
    <row r="113" spans="1:37" x14ac:dyDescent="0.25">
      <c r="A113" t="s">
        <v>274</v>
      </c>
      <c r="B113" t="s">
        <v>449</v>
      </c>
      <c r="C113" s="67" t="str">
        <f t="shared" si="6"/>
        <v>Vivian Jensen</v>
      </c>
      <c r="D113" s="71" t="str" cm="1">
        <f t="array" ref="D113">_xlfn.IFS(AK113="1",CONCATENATE(C113,"Regional"),AK113="2",CONCATENATE(C113,"Sectional"),AK113="3",CONCATENATE(C113,COUNTIF($C$1:C113,C113)))</f>
        <v>Vivian Jensen1</v>
      </c>
      <c r="E113" s="66">
        <v>45148.291666666664</v>
      </c>
      <c r="F113" t="s">
        <v>2667</v>
      </c>
      <c r="G113" s="46">
        <v>133</v>
      </c>
      <c r="H113" s="46">
        <v>123</v>
      </c>
      <c r="I113" s="46">
        <v>111</v>
      </c>
      <c r="J113" t="s">
        <v>110</v>
      </c>
      <c r="K113" t="s">
        <v>836</v>
      </c>
      <c r="L113" s="46">
        <v>5200</v>
      </c>
      <c r="M113" s="46">
        <v>72</v>
      </c>
      <c r="N113" s="46">
        <v>69.599999999999994</v>
      </c>
      <c r="O113" s="46">
        <v>120</v>
      </c>
      <c r="P113" s="46">
        <f t="shared" si="7"/>
        <v>2</v>
      </c>
      <c r="R113" s="67" t="s">
        <v>2962</v>
      </c>
      <c r="S113" s="67">
        <f>COUNTIF(Y$2:$Y$100,R113)</f>
        <v>0</v>
      </c>
      <c r="V113" s="67">
        <f t="shared" si="8"/>
        <v>0</v>
      </c>
      <c r="AB113" t="s">
        <v>836</v>
      </c>
      <c r="AC113" s="46">
        <v>5200</v>
      </c>
      <c r="AD113" s="46">
        <v>72</v>
      </c>
      <c r="AE113" s="46">
        <v>69.599999999999994</v>
      </c>
      <c r="AF113" s="46">
        <v>120</v>
      </c>
      <c r="AH113" s="70" t="str">
        <f t="shared" si="9"/>
        <v/>
      </c>
      <c r="AI113" s="70" t="str">
        <f t="shared" si="10"/>
        <v/>
      </c>
      <c r="AJ113" s="70" t="str">
        <f t="shared" si="11"/>
        <v>X</v>
      </c>
      <c r="AK113" s="70" t="str" cm="1">
        <f t="array" ref="AK113">_xlfn.IFS(AH113&lt;&gt;"","1",AI113&lt;&gt;"","2",AJ113&lt;&gt;"","3")</f>
        <v>3</v>
      </c>
    </row>
    <row r="114" spans="1:37" x14ac:dyDescent="0.25">
      <c r="A114" t="s">
        <v>2120</v>
      </c>
      <c r="B114" t="s">
        <v>434</v>
      </c>
      <c r="C114" s="67" t="str">
        <f t="shared" si="6"/>
        <v>Ella Pollock</v>
      </c>
      <c r="D114" s="71" t="str" cm="1">
        <f t="array" ref="D114">_xlfn.IFS(AK114="1",CONCATENATE(C114,"Regional"),AK114="2",CONCATENATE(C114,"Sectional"),AK114="3",CONCATENATE(C114,COUNTIF($C$1:C114,C114)))</f>
        <v>Ella Pollock1</v>
      </c>
      <c r="E114" s="66">
        <v>45148.291666666664</v>
      </c>
      <c r="F114" t="s">
        <v>2667</v>
      </c>
      <c r="G114" s="46">
        <v>133</v>
      </c>
      <c r="H114" s="46">
        <v>124</v>
      </c>
      <c r="I114" s="46">
        <v>113</v>
      </c>
      <c r="J114" t="s">
        <v>110</v>
      </c>
      <c r="K114" t="s">
        <v>836</v>
      </c>
      <c r="L114" s="46">
        <v>5200</v>
      </c>
      <c r="M114" s="46">
        <v>72</v>
      </c>
      <c r="N114" s="46">
        <v>69.599999999999994</v>
      </c>
      <c r="O114" s="46">
        <v>120</v>
      </c>
      <c r="P114" s="46">
        <f t="shared" si="7"/>
        <v>2</v>
      </c>
      <c r="R114" s="67" t="s">
        <v>3147</v>
      </c>
      <c r="S114" s="67">
        <f>COUNTIF(Y$2:$Y$100,R114)</f>
        <v>0</v>
      </c>
      <c r="V114" s="67">
        <f t="shared" si="8"/>
        <v>0</v>
      </c>
      <c r="AB114" t="s">
        <v>836</v>
      </c>
      <c r="AC114" s="46">
        <v>5200</v>
      </c>
      <c r="AD114" s="46">
        <v>72</v>
      </c>
      <c r="AE114" s="46">
        <v>69.599999999999994</v>
      </c>
      <c r="AF114" s="46">
        <v>120</v>
      </c>
      <c r="AH114" s="70" t="str">
        <f t="shared" si="9"/>
        <v/>
      </c>
      <c r="AI114" s="70" t="str">
        <f t="shared" si="10"/>
        <v/>
      </c>
      <c r="AJ114" s="70" t="str">
        <f t="shared" si="11"/>
        <v>X</v>
      </c>
      <c r="AK114" s="70" t="str" cm="1">
        <f t="array" ref="AK114">_xlfn.IFS(AH114&lt;&gt;"","1",AI114&lt;&gt;"","2",AJ114&lt;&gt;"","3")</f>
        <v>3</v>
      </c>
    </row>
    <row r="115" spans="1:37" x14ac:dyDescent="0.25">
      <c r="A115" t="s">
        <v>1009</v>
      </c>
      <c r="B115" t="s">
        <v>1010</v>
      </c>
      <c r="C115" s="67" t="str">
        <f t="shared" si="6"/>
        <v>Penny Barta</v>
      </c>
      <c r="D115" s="71" t="str" cm="1">
        <f t="array" ref="D115">_xlfn.IFS(AK115="1",CONCATENATE(C115,"Regional"),AK115="2",CONCATENATE(C115,"Sectional"),AK115="3",CONCATENATE(C115,COUNTIF($C$1:C115,C115)))</f>
        <v>Penny Barta1</v>
      </c>
      <c r="E115" s="66">
        <v>45148.291666666664</v>
      </c>
      <c r="F115" t="s">
        <v>2667</v>
      </c>
      <c r="G115" s="46">
        <v>133</v>
      </c>
      <c r="H115" s="46">
        <v>125</v>
      </c>
      <c r="I115" s="46">
        <v>114</v>
      </c>
      <c r="J115" t="s">
        <v>110</v>
      </c>
      <c r="K115" t="s">
        <v>836</v>
      </c>
      <c r="L115" s="46">
        <v>5200</v>
      </c>
      <c r="M115" s="46">
        <v>72</v>
      </c>
      <c r="N115" s="46">
        <v>69.599999999999994</v>
      </c>
      <c r="O115" s="46">
        <v>120</v>
      </c>
      <c r="P115" s="46">
        <f t="shared" si="7"/>
        <v>2</v>
      </c>
      <c r="R115" s="67" t="s">
        <v>1512</v>
      </c>
      <c r="S115" s="67">
        <f>COUNTIF(Y$2:$Y$100,R115)</f>
        <v>0</v>
      </c>
      <c r="V115" s="67">
        <f t="shared" si="8"/>
        <v>0</v>
      </c>
      <c r="AB115" t="s">
        <v>836</v>
      </c>
      <c r="AC115" s="46">
        <v>5200</v>
      </c>
      <c r="AD115" s="46">
        <v>72</v>
      </c>
      <c r="AE115" s="46">
        <v>69.599999999999994</v>
      </c>
      <c r="AF115" s="46">
        <v>120</v>
      </c>
      <c r="AH115" s="70" t="str">
        <f t="shared" si="9"/>
        <v/>
      </c>
      <c r="AI115" s="70" t="str">
        <f t="shared" si="10"/>
        <v/>
      </c>
      <c r="AJ115" s="70" t="str">
        <f t="shared" si="11"/>
        <v>X</v>
      </c>
      <c r="AK115" s="70" t="str" cm="1">
        <f t="array" ref="AK115">_xlfn.IFS(AH115&lt;&gt;"","1",AI115&lt;&gt;"","2",AJ115&lt;&gt;"","3")</f>
        <v>3</v>
      </c>
    </row>
    <row r="116" spans="1:37" x14ac:dyDescent="0.25">
      <c r="A116" t="s">
        <v>904</v>
      </c>
      <c r="B116" t="s">
        <v>582</v>
      </c>
      <c r="C116" s="67" t="str">
        <f t="shared" si="6"/>
        <v>Katelyn Scannell</v>
      </c>
      <c r="D116" s="71" t="str" cm="1">
        <f t="array" ref="D116">_xlfn.IFS(AK116="1",CONCATENATE(C116,"Regional"),AK116="2",CONCATENATE(C116,"Sectional"),AK116="3",CONCATENATE(C116,COUNTIF($C$1:C116,C116)))</f>
        <v>Katelyn Scannell1</v>
      </c>
      <c r="E116" s="66">
        <v>45148.291666666664</v>
      </c>
      <c r="F116" t="s">
        <v>2667</v>
      </c>
      <c r="G116" s="46">
        <v>133</v>
      </c>
      <c r="H116" s="46">
        <v>125</v>
      </c>
      <c r="I116" s="46">
        <v>114</v>
      </c>
      <c r="J116" t="s">
        <v>110</v>
      </c>
      <c r="K116" t="s">
        <v>836</v>
      </c>
      <c r="L116" s="46">
        <v>5200</v>
      </c>
      <c r="M116" s="46">
        <v>72</v>
      </c>
      <c r="N116" s="46">
        <v>69.599999999999994</v>
      </c>
      <c r="O116" s="46">
        <v>120</v>
      </c>
      <c r="P116" s="46">
        <f t="shared" si="7"/>
        <v>2</v>
      </c>
      <c r="R116" s="67" t="s">
        <v>1442</v>
      </c>
      <c r="S116" s="67">
        <f>COUNTIF(Y$2:$Y$100,R116)</f>
        <v>0</v>
      </c>
      <c r="V116" s="67">
        <f t="shared" si="8"/>
        <v>0</v>
      </c>
      <c r="AB116" t="s">
        <v>836</v>
      </c>
      <c r="AC116" s="46">
        <v>5200</v>
      </c>
      <c r="AD116" s="46">
        <v>72</v>
      </c>
      <c r="AE116" s="46">
        <v>69.599999999999994</v>
      </c>
      <c r="AF116" s="46">
        <v>120</v>
      </c>
      <c r="AH116" s="70" t="str">
        <f t="shared" si="9"/>
        <v/>
      </c>
      <c r="AI116" s="70" t="str">
        <f t="shared" si="10"/>
        <v/>
      </c>
      <c r="AJ116" s="70" t="str">
        <f t="shared" si="11"/>
        <v>X</v>
      </c>
      <c r="AK116" s="70" t="str" cm="1">
        <f t="array" ref="AK116">_xlfn.IFS(AH116&lt;&gt;"","1",AI116&lt;&gt;"","2",AJ116&lt;&gt;"","3")</f>
        <v>3</v>
      </c>
    </row>
    <row r="117" spans="1:37" x14ac:dyDescent="0.25">
      <c r="A117" t="s">
        <v>186</v>
      </c>
      <c r="B117" t="s">
        <v>187</v>
      </c>
      <c r="C117" s="67" t="str">
        <f t="shared" si="6"/>
        <v>Ava Anderson</v>
      </c>
      <c r="D117" s="71" t="str" cm="1">
        <f t="array" ref="D117">_xlfn.IFS(AK117="1",CONCATENATE(C117,"Regional"),AK117="2",CONCATENATE(C117,"Sectional"),AK117="3",CONCATENATE(C117,COUNTIF($C$1:C117,C117)))</f>
        <v>Ava Anderson1</v>
      </c>
      <c r="E117" s="66">
        <v>45148.291666666664</v>
      </c>
      <c r="F117" t="s">
        <v>2667</v>
      </c>
      <c r="G117" s="46">
        <v>133</v>
      </c>
      <c r="H117" s="46">
        <v>127</v>
      </c>
      <c r="I117" s="46">
        <v>116</v>
      </c>
      <c r="J117" t="s">
        <v>110</v>
      </c>
      <c r="K117" t="s">
        <v>836</v>
      </c>
      <c r="L117" s="46">
        <v>5200</v>
      </c>
      <c r="M117" s="46">
        <v>72</v>
      </c>
      <c r="N117" s="46">
        <v>69.599999999999994</v>
      </c>
      <c r="O117" s="46">
        <v>120</v>
      </c>
      <c r="P117" s="46">
        <f t="shared" si="7"/>
        <v>2</v>
      </c>
      <c r="R117" s="67" t="s">
        <v>3494</v>
      </c>
      <c r="S117" s="67">
        <f>COUNTIF(Y$2:$Y$100,R117)</f>
        <v>0</v>
      </c>
      <c r="V117" s="67">
        <f t="shared" si="8"/>
        <v>0</v>
      </c>
      <c r="AB117" t="s">
        <v>836</v>
      </c>
      <c r="AC117" s="46">
        <v>5200</v>
      </c>
      <c r="AD117" s="46">
        <v>72</v>
      </c>
      <c r="AE117" s="46">
        <v>69.599999999999994</v>
      </c>
      <c r="AF117" s="46">
        <v>120</v>
      </c>
      <c r="AH117" s="70" t="str">
        <f t="shared" si="9"/>
        <v/>
      </c>
      <c r="AI117" s="70" t="str">
        <f t="shared" si="10"/>
        <v/>
      </c>
      <c r="AJ117" s="70" t="str">
        <f t="shared" si="11"/>
        <v>X</v>
      </c>
      <c r="AK117" s="70" t="str" cm="1">
        <f t="array" ref="AK117">_xlfn.IFS(AH117&lt;&gt;"","1",AI117&lt;&gt;"","2",AJ117&lt;&gt;"","3")</f>
        <v>3</v>
      </c>
    </row>
    <row r="118" spans="1:37" x14ac:dyDescent="0.25">
      <c r="A118" t="s">
        <v>914</v>
      </c>
      <c r="B118" t="s">
        <v>717</v>
      </c>
      <c r="C118" s="67" t="str">
        <f t="shared" si="6"/>
        <v>Kayla Bruder</v>
      </c>
      <c r="D118" s="71" t="str" cm="1">
        <f t="array" ref="D118">_xlfn.IFS(AK118="1",CONCATENATE(C118,"Regional"),AK118="2",CONCATENATE(C118,"Sectional"),AK118="3",CONCATENATE(C118,COUNTIF($C$1:C118,C118)))</f>
        <v>Kayla Bruder1</v>
      </c>
      <c r="E118" s="66">
        <v>45148.291666666664</v>
      </c>
      <c r="F118" t="s">
        <v>2667</v>
      </c>
      <c r="G118" s="46">
        <v>133</v>
      </c>
      <c r="H118" s="46">
        <v>128</v>
      </c>
      <c r="I118" s="46">
        <v>117</v>
      </c>
      <c r="J118" t="s">
        <v>110</v>
      </c>
      <c r="K118" t="s">
        <v>836</v>
      </c>
      <c r="L118" s="46">
        <v>5200</v>
      </c>
      <c r="M118" s="46">
        <v>72</v>
      </c>
      <c r="N118" s="46">
        <v>69.599999999999994</v>
      </c>
      <c r="O118" s="46">
        <v>120</v>
      </c>
      <c r="P118" s="46">
        <f t="shared" si="7"/>
        <v>2</v>
      </c>
      <c r="R118" s="67" t="s">
        <v>1449</v>
      </c>
      <c r="S118" s="67">
        <f>COUNTIF(Y$2:$Y$100,R118)</f>
        <v>0</v>
      </c>
      <c r="V118" s="67">
        <f t="shared" si="8"/>
        <v>0</v>
      </c>
      <c r="AB118" t="s">
        <v>836</v>
      </c>
      <c r="AC118" s="46">
        <v>5200</v>
      </c>
      <c r="AD118" s="46">
        <v>72</v>
      </c>
      <c r="AE118" s="46">
        <v>69.599999999999994</v>
      </c>
      <c r="AF118" s="46">
        <v>120</v>
      </c>
      <c r="AH118" s="70" t="str">
        <f t="shared" si="9"/>
        <v/>
      </c>
      <c r="AI118" s="70" t="str">
        <f t="shared" si="10"/>
        <v/>
      </c>
      <c r="AJ118" s="70" t="str">
        <f t="shared" si="11"/>
        <v>X</v>
      </c>
      <c r="AK118" s="70" t="str" cm="1">
        <f t="array" ref="AK118">_xlfn.IFS(AH118&lt;&gt;"","1",AI118&lt;&gt;"","2",AJ118&lt;&gt;"","3")</f>
        <v>3</v>
      </c>
    </row>
    <row r="119" spans="1:37" x14ac:dyDescent="0.25">
      <c r="A119" t="s">
        <v>3386</v>
      </c>
      <c r="B119" t="s">
        <v>408</v>
      </c>
      <c r="C119" s="67" t="str">
        <f t="shared" si="6"/>
        <v>Mya Borchard</v>
      </c>
      <c r="D119" s="71" t="str" cm="1">
        <f t="array" ref="D119">_xlfn.IFS(AK119="1",CONCATENATE(C119,"Regional"),AK119="2",CONCATENATE(C119,"Sectional"),AK119="3",CONCATENATE(C119,COUNTIF($C$1:C119,C119)))</f>
        <v>Mya Borchard1</v>
      </c>
      <c r="E119" s="66">
        <v>45148.291666666664</v>
      </c>
      <c r="F119" t="s">
        <v>2667</v>
      </c>
      <c r="G119" s="46">
        <v>133</v>
      </c>
      <c r="H119" s="46">
        <v>129</v>
      </c>
      <c r="I119" s="46">
        <v>118</v>
      </c>
      <c r="J119" t="s">
        <v>110</v>
      </c>
      <c r="K119" t="s">
        <v>836</v>
      </c>
      <c r="L119" s="46">
        <v>5200</v>
      </c>
      <c r="M119" s="46">
        <v>72</v>
      </c>
      <c r="N119" s="46">
        <v>69.599999999999994</v>
      </c>
      <c r="O119" s="46">
        <v>120</v>
      </c>
      <c r="P119" s="46">
        <f t="shared" si="7"/>
        <v>2</v>
      </c>
      <c r="R119" s="67" t="s">
        <v>3495</v>
      </c>
      <c r="S119" s="67">
        <f>COUNTIF(Y$2:$Y$100,R119)</f>
        <v>0</v>
      </c>
      <c r="V119" s="67">
        <f t="shared" si="8"/>
        <v>0</v>
      </c>
      <c r="AB119" t="s">
        <v>836</v>
      </c>
      <c r="AC119" s="46">
        <v>5200</v>
      </c>
      <c r="AD119" s="46">
        <v>72</v>
      </c>
      <c r="AE119" s="46">
        <v>69.599999999999994</v>
      </c>
      <c r="AF119" s="46">
        <v>120</v>
      </c>
      <c r="AH119" s="70" t="str">
        <f t="shared" si="9"/>
        <v/>
      </c>
      <c r="AI119" s="70" t="str">
        <f t="shared" si="10"/>
        <v/>
      </c>
      <c r="AJ119" s="70" t="str">
        <f t="shared" si="11"/>
        <v>X</v>
      </c>
      <c r="AK119" s="70" t="str" cm="1">
        <f t="array" ref="AK119">_xlfn.IFS(AH119&lt;&gt;"","1",AI119&lt;&gt;"","2",AJ119&lt;&gt;"","3")</f>
        <v>3</v>
      </c>
    </row>
    <row r="120" spans="1:37" x14ac:dyDescent="0.25">
      <c r="A120" t="s">
        <v>1025</v>
      </c>
      <c r="B120" t="s">
        <v>434</v>
      </c>
      <c r="C120" s="67" t="str">
        <f t="shared" si="6"/>
        <v>Ella Geidel</v>
      </c>
      <c r="D120" s="71" t="str" cm="1">
        <f t="array" ref="D120">_xlfn.IFS(AK120="1",CONCATENATE(C120,"Regional"),AK120="2",CONCATENATE(C120,"Sectional"),AK120="3",CONCATENATE(C120,COUNTIF($C$1:C120,C120)))</f>
        <v>Ella Geidel1</v>
      </c>
      <c r="E120" s="66">
        <v>45148.291666666664</v>
      </c>
      <c r="F120" t="s">
        <v>2667</v>
      </c>
      <c r="G120" s="46">
        <v>133</v>
      </c>
      <c r="H120" s="46">
        <v>133</v>
      </c>
      <c r="I120" s="46">
        <v>119</v>
      </c>
      <c r="J120" t="s">
        <v>110</v>
      </c>
      <c r="K120" t="s">
        <v>836</v>
      </c>
      <c r="L120" s="46">
        <v>5200</v>
      </c>
      <c r="M120" s="46">
        <v>72</v>
      </c>
      <c r="N120" s="46">
        <v>69.599999999999994</v>
      </c>
      <c r="O120" s="46">
        <v>120</v>
      </c>
      <c r="P120" s="46">
        <f t="shared" si="7"/>
        <v>2</v>
      </c>
      <c r="R120" s="67" t="s">
        <v>1522</v>
      </c>
      <c r="S120" s="67">
        <f>COUNTIF(Y$2:$Y$100,R120)</f>
        <v>0</v>
      </c>
      <c r="V120" s="67">
        <f t="shared" si="8"/>
        <v>0</v>
      </c>
      <c r="AB120" t="s">
        <v>836</v>
      </c>
      <c r="AC120" s="46">
        <v>5200</v>
      </c>
      <c r="AD120" s="46">
        <v>72</v>
      </c>
      <c r="AE120" s="46">
        <v>69.599999999999994</v>
      </c>
      <c r="AF120" s="46">
        <v>120</v>
      </c>
      <c r="AH120" s="70" t="str">
        <f t="shared" si="9"/>
        <v/>
      </c>
      <c r="AI120" s="70" t="str">
        <f t="shared" si="10"/>
        <v/>
      </c>
      <c r="AJ120" s="70" t="str">
        <f t="shared" si="11"/>
        <v>X</v>
      </c>
      <c r="AK120" s="70" t="str" cm="1">
        <f t="array" ref="AK120">_xlfn.IFS(AH120&lt;&gt;"","1",AI120&lt;&gt;"","2",AJ120&lt;&gt;"","3")</f>
        <v>3</v>
      </c>
    </row>
    <row r="121" spans="1:37" x14ac:dyDescent="0.25">
      <c r="A121" t="s">
        <v>910</v>
      </c>
      <c r="B121" t="s">
        <v>459</v>
      </c>
      <c r="C121" s="67" t="str">
        <f t="shared" si="6"/>
        <v>Addison DeRuyter</v>
      </c>
      <c r="D121" s="71" t="str" cm="1">
        <f t="array" ref="D121">_xlfn.IFS(AK121="1",CONCATENATE(C121,"Regional"),AK121="2",CONCATENATE(C121,"Sectional"),AK121="3",CONCATENATE(C121,COUNTIF($C$1:C121,C121)))</f>
        <v>Addison DeRuyter1</v>
      </c>
      <c r="E121" s="66">
        <v>45148.291666666664</v>
      </c>
      <c r="F121" t="s">
        <v>2667</v>
      </c>
      <c r="G121" s="46">
        <v>133</v>
      </c>
      <c r="H121" s="46">
        <v>134</v>
      </c>
      <c r="I121" s="46">
        <v>120</v>
      </c>
      <c r="J121" t="s">
        <v>110</v>
      </c>
      <c r="K121" t="s">
        <v>836</v>
      </c>
      <c r="L121" s="46">
        <v>5200</v>
      </c>
      <c r="M121" s="46">
        <v>72</v>
      </c>
      <c r="N121" s="46">
        <v>69.599999999999994</v>
      </c>
      <c r="O121" s="46">
        <v>120</v>
      </c>
      <c r="P121" s="46">
        <f t="shared" si="7"/>
        <v>2</v>
      </c>
      <c r="R121" s="67" t="s">
        <v>1447</v>
      </c>
      <c r="S121" s="67">
        <f>COUNTIF(Y$2:$Y$100,R121)</f>
        <v>0</v>
      </c>
      <c r="V121" s="67">
        <f t="shared" si="8"/>
        <v>0</v>
      </c>
      <c r="AB121" t="s">
        <v>836</v>
      </c>
      <c r="AC121" s="46">
        <v>5200</v>
      </c>
      <c r="AD121" s="46">
        <v>72</v>
      </c>
      <c r="AE121" s="46">
        <v>69.599999999999994</v>
      </c>
      <c r="AF121" s="46">
        <v>120</v>
      </c>
      <c r="AH121" s="70" t="str">
        <f t="shared" si="9"/>
        <v/>
      </c>
      <c r="AI121" s="70" t="str">
        <f t="shared" si="10"/>
        <v/>
      </c>
      <c r="AJ121" s="70" t="str">
        <f t="shared" si="11"/>
        <v>X</v>
      </c>
      <c r="AK121" s="70" t="str" cm="1">
        <f t="array" ref="AK121">_xlfn.IFS(AH121&lt;&gt;"","1",AI121&lt;&gt;"","2",AJ121&lt;&gt;"","3")</f>
        <v>3</v>
      </c>
    </row>
    <row r="122" spans="1:37" x14ac:dyDescent="0.25">
      <c r="A122" t="s">
        <v>3470</v>
      </c>
      <c r="B122" t="s">
        <v>434</v>
      </c>
      <c r="C122" s="67" t="str">
        <f t="shared" si="6"/>
        <v>Ella O'Malley</v>
      </c>
      <c r="D122" s="71" t="str" cm="1">
        <f t="array" ref="D122">_xlfn.IFS(AK122="1",CONCATENATE(C122,"Regional"),AK122="2",CONCATENATE(C122,"Sectional"),AK122="3",CONCATENATE(C122,COUNTIF($C$1:C122,C122)))</f>
        <v>Ella O'Malley1</v>
      </c>
      <c r="E122" s="66">
        <v>45148.291666666664</v>
      </c>
      <c r="F122" t="s">
        <v>2667</v>
      </c>
      <c r="G122" s="46">
        <v>133</v>
      </c>
      <c r="H122" s="46">
        <v>138</v>
      </c>
      <c r="I122" s="46">
        <v>121</v>
      </c>
      <c r="J122" t="s">
        <v>110</v>
      </c>
      <c r="K122" t="s">
        <v>836</v>
      </c>
      <c r="L122" s="46">
        <v>5200</v>
      </c>
      <c r="M122" s="46">
        <v>72</v>
      </c>
      <c r="N122" s="46">
        <v>69.599999999999994</v>
      </c>
      <c r="O122" s="46">
        <v>120</v>
      </c>
      <c r="P122" s="46">
        <f t="shared" si="7"/>
        <v>2</v>
      </c>
      <c r="R122" s="67" t="s">
        <v>3471</v>
      </c>
      <c r="S122" s="67">
        <f>COUNTIF(Y$2:$Y$100,R122)</f>
        <v>0</v>
      </c>
      <c r="V122" s="67">
        <f t="shared" si="8"/>
        <v>0</v>
      </c>
      <c r="AB122" t="s">
        <v>836</v>
      </c>
      <c r="AC122" s="46">
        <v>5200</v>
      </c>
      <c r="AD122" s="46">
        <v>72</v>
      </c>
      <c r="AE122" s="46">
        <v>69.599999999999994</v>
      </c>
      <c r="AF122" s="46">
        <v>120</v>
      </c>
      <c r="AH122" s="70" t="str">
        <f t="shared" si="9"/>
        <v/>
      </c>
      <c r="AI122" s="70" t="str">
        <f t="shared" si="10"/>
        <v/>
      </c>
      <c r="AJ122" s="70" t="str">
        <f t="shared" si="11"/>
        <v>X</v>
      </c>
      <c r="AK122" s="70" t="str" cm="1">
        <f t="array" ref="AK122">_xlfn.IFS(AH122&lt;&gt;"","1",AI122&lt;&gt;"","2",AJ122&lt;&gt;"","3")</f>
        <v>3</v>
      </c>
    </row>
    <row r="123" spans="1:37" x14ac:dyDescent="0.25">
      <c r="A123" t="s">
        <v>2118</v>
      </c>
      <c r="B123" t="s">
        <v>492</v>
      </c>
      <c r="C123" s="67" t="str">
        <f t="shared" si="6"/>
        <v>Anna Tiedeman</v>
      </c>
      <c r="D123" s="71" t="str" cm="1">
        <f t="array" ref="D123">_xlfn.IFS(AK123="1",CONCATENATE(C123,"Regional"),AK123="2",CONCATENATE(C123,"Sectional"),AK123="3",CONCATENATE(C123,COUNTIF($C$1:C123,C123)))</f>
        <v>Anna Tiedeman1</v>
      </c>
      <c r="E123" s="66">
        <v>45148.291666666664</v>
      </c>
      <c r="F123" t="s">
        <v>2667</v>
      </c>
      <c r="G123" s="46">
        <v>133</v>
      </c>
      <c r="H123" s="46">
        <v>145</v>
      </c>
      <c r="I123" s="46">
        <v>122</v>
      </c>
      <c r="J123" t="s">
        <v>110</v>
      </c>
      <c r="K123" t="s">
        <v>836</v>
      </c>
      <c r="L123" s="46">
        <v>5200</v>
      </c>
      <c r="M123" s="46">
        <v>72</v>
      </c>
      <c r="N123" s="46">
        <v>69.599999999999994</v>
      </c>
      <c r="O123" s="46">
        <v>120</v>
      </c>
      <c r="P123" s="46">
        <f t="shared" si="7"/>
        <v>2</v>
      </c>
      <c r="R123" s="67" t="s">
        <v>3145</v>
      </c>
      <c r="S123" s="67">
        <f>COUNTIF(Y$2:$Y$100,R123)</f>
        <v>0</v>
      </c>
      <c r="V123" s="67">
        <f t="shared" si="8"/>
        <v>0</v>
      </c>
      <c r="AB123" t="s">
        <v>836</v>
      </c>
      <c r="AC123" s="46">
        <v>5200</v>
      </c>
      <c r="AD123" s="46">
        <v>72</v>
      </c>
      <c r="AE123" s="46">
        <v>69.599999999999994</v>
      </c>
      <c r="AF123" s="46">
        <v>120</v>
      </c>
      <c r="AH123" s="70" t="str">
        <f t="shared" si="9"/>
        <v/>
      </c>
      <c r="AI123" s="70" t="str">
        <f t="shared" si="10"/>
        <v/>
      </c>
      <c r="AJ123" s="70" t="str">
        <f t="shared" si="11"/>
        <v>X</v>
      </c>
      <c r="AK123" s="70" t="str" cm="1">
        <f t="array" ref="AK123">_xlfn.IFS(AH123&lt;&gt;"","1",AI123&lt;&gt;"","2",AJ123&lt;&gt;"","3")</f>
        <v>3</v>
      </c>
    </row>
    <row r="124" spans="1:37" x14ac:dyDescent="0.25">
      <c r="A124" t="s">
        <v>351</v>
      </c>
      <c r="B124" t="s">
        <v>199</v>
      </c>
      <c r="C124" s="67" t="str">
        <f t="shared" si="6"/>
        <v>Payton Schmidt</v>
      </c>
      <c r="D124" s="71" t="str" cm="1">
        <f t="array" ref="D124">_xlfn.IFS(AK124="1",CONCATENATE(C124,"Regional"),AK124="2",CONCATENATE(C124,"Sectional"),AK124="3",CONCATENATE(C124,COUNTIF($C$1:C124,C124)))</f>
        <v>Payton Schmidt1</v>
      </c>
      <c r="E124" s="66">
        <v>45148.291666666664</v>
      </c>
      <c r="F124" t="s">
        <v>2668</v>
      </c>
      <c r="G124" s="46">
        <v>69</v>
      </c>
      <c r="H124" s="46">
        <v>72</v>
      </c>
      <c r="I124" s="46">
        <v>1</v>
      </c>
      <c r="J124" t="s">
        <v>129</v>
      </c>
      <c r="K124" t="s">
        <v>87</v>
      </c>
      <c r="L124" s="46">
        <v>4922</v>
      </c>
      <c r="M124" s="46">
        <v>70</v>
      </c>
      <c r="N124" s="46">
        <v>68.5</v>
      </c>
      <c r="O124" s="46">
        <v>119</v>
      </c>
      <c r="P124" s="46">
        <f t="shared" si="7"/>
        <v>2</v>
      </c>
      <c r="R124" s="67" t="s">
        <v>1237</v>
      </c>
      <c r="S124" s="67">
        <f>COUNTIF(Y$2:$Y$100,R124)</f>
        <v>0</v>
      </c>
      <c r="V124" s="67">
        <f t="shared" si="8"/>
        <v>0</v>
      </c>
      <c r="AB124" t="s">
        <v>87</v>
      </c>
      <c r="AC124" s="46">
        <v>4922</v>
      </c>
      <c r="AD124" s="46">
        <v>70</v>
      </c>
      <c r="AE124" s="46">
        <v>68.5</v>
      </c>
      <c r="AF124" s="46">
        <v>119</v>
      </c>
      <c r="AH124" s="70" t="str">
        <f t="shared" si="9"/>
        <v/>
      </c>
      <c r="AI124" s="70" t="str">
        <f t="shared" si="10"/>
        <v/>
      </c>
      <c r="AJ124" s="70" t="str">
        <f t="shared" si="11"/>
        <v>X</v>
      </c>
      <c r="AK124" s="70" t="str" cm="1">
        <f t="array" ref="AK124">_xlfn.IFS(AH124&lt;&gt;"","1",AI124&lt;&gt;"","2",AJ124&lt;&gt;"","3")</f>
        <v>3</v>
      </c>
    </row>
    <row r="125" spans="1:37" x14ac:dyDescent="0.25">
      <c r="A125" t="s">
        <v>321</v>
      </c>
      <c r="B125" t="s">
        <v>709</v>
      </c>
      <c r="C125" s="67" t="str">
        <f t="shared" si="6"/>
        <v>McKenna Nelson</v>
      </c>
      <c r="D125" s="71" t="str" cm="1">
        <f t="array" ref="D125">_xlfn.IFS(AK125="1",CONCATENATE(C125,"Regional"),AK125="2",CONCATENATE(C125,"Sectional"),AK125="3",CONCATENATE(C125,COUNTIF($C$1:C125,C125)))</f>
        <v>McKenna Nelson1</v>
      </c>
      <c r="E125" s="66">
        <v>45148.291666666664</v>
      </c>
      <c r="F125" t="s">
        <v>2668</v>
      </c>
      <c r="G125" s="46">
        <v>69</v>
      </c>
      <c r="H125" s="46">
        <v>72</v>
      </c>
      <c r="I125" s="46">
        <v>1</v>
      </c>
      <c r="J125" t="s">
        <v>129</v>
      </c>
      <c r="K125" t="s">
        <v>87</v>
      </c>
      <c r="L125" s="46">
        <v>4922</v>
      </c>
      <c r="M125" s="46">
        <v>70</v>
      </c>
      <c r="N125" s="46">
        <v>68.5</v>
      </c>
      <c r="O125" s="46">
        <v>119</v>
      </c>
      <c r="P125" s="46">
        <f t="shared" si="7"/>
        <v>2</v>
      </c>
      <c r="R125" s="67" t="s">
        <v>3496</v>
      </c>
      <c r="S125" s="67">
        <f>COUNTIF(Y$2:$Y$100,R125)</f>
        <v>0</v>
      </c>
      <c r="V125" s="67">
        <f t="shared" si="8"/>
        <v>0</v>
      </c>
      <c r="AB125" t="s">
        <v>87</v>
      </c>
      <c r="AC125" s="46">
        <v>4922</v>
      </c>
      <c r="AD125" s="46">
        <v>70</v>
      </c>
      <c r="AE125" s="46">
        <v>68.5</v>
      </c>
      <c r="AF125" s="46">
        <v>119</v>
      </c>
      <c r="AH125" s="70" t="str">
        <f t="shared" si="9"/>
        <v/>
      </c>
      <c r="AI125" s="70" t="str">
        <f t="shared" si="10"/>
        <v/>
      </c>
      <c r="AJ125" s="70" t="str">
        <f t="shared" si="11"/>
        <v>X</v>
      </c>
      <c r="AK125" s="70" t="str" cm="1">
        <f t="array" ref="AK125">_xlfn.IFS(AH125&lt;&gt;"","1",AI125&lt;&gt;"","2",AJ125&lt;&gt;"","3")</f>
        <v>3</v>
      </c>
    </row>
    <row r="126" spans="1:37" x14ac:dyDescent="0.25">
      <c r="A126" t="s">
        <v>987</v>
      </c>
      <c r="B126" t="s">
        <v>345</v>
      </c>
      <c r="C126" s="67" t="str">
        <f t="shared" si="6"/>
        <v>Abigail Henriksen</v>
      </c>
      <c r="D126" s="71" t="str" cm="1">
        <f t="array" ref="D126">_xlfn.IFS(AK126="1",CONCATENATE(C126,"Regional"),AK126="2",CONCATENATE(C126,"Sectional"),AK126="3",CONCATENATE(C126,COUNTIF($C$1:C126,C126)))</f>
        <v>Abigail Henriksen1</v>
      </c>
      <c r="E126" s="66">
        <v>45148.291666666664</v>
      </c>
      <c r="F126" t="s">
        <v>2668</v>
      </c>
      <c r="G126" s="46">
        <v>69</v>
      </c>
      <c r="H126" s="46">
        <v>77</v>
      </c>
      <c r="I126" s="46">
        <v>3</v>
      </c>
      <c r="J126" t="s">
        <v>129</v>
      </c>
      <c r="K126" t="s">
        <v>87</v>
      </c>
      <c r="L126" s="46">
        <v>4922</v>
      </c>
      <c r="M126" s="46">
        <v>70</v>
      </c>
      <c r="N126" s="46">
        <v>68.5</v>
      </c>
      <c r="O126" s="46">
        <v>119</v>
      </c>
      <c r="P126" s="46">
        <f t="shared" si="7"/>
        <v>2</v>
      </c>
      <c r="R126" s="67" t="s">
        <v>2889</v>
      </c>
      <c r="S126" s="67">
        <f>COUNTIF(Y$2:$Y$100,R126)</f>
        <v>0</v>
      </c>
      <c r="V126" s="67">
        <f t="shared" si="8"/>
        <v>0</v>
      </c>
      <c r="AB126" t="s">
        <v>87</v>
      </c>
      <c r="AC126" s="46">
        <v>4922</v>
      </c>
      <c r="AD126" s="46">
        <v>70</v>
      </c>
      <c r="AE126" s="46">
        <v>68.5</v>
      </c>
      <c r="AF126" s="46">
        <v>119</v>
      </c>
      <c r="AH126" s="70" t="str">
        <f t="shared" si="9"/>
        <v/>
      </c>
      <c r="AI126" s="70" t="str">
        <f t="shared" si="10"/>
        <v/>
      </c>
      <c r="AJ126" s="70" t="str">
        <f t="shared" si="11"/>
        <v>X</v>
      </c>
      <c r="AK126" s="70" t="str" cm="1">
        <f t="array" ref="AK126">_xlfn.IFS(AH126&lt;&gt;"","1",AI126&lt;&gt;"","2",AJ126&lt;&gt;"","3")</f>
        <v>3</v>
      </c>
    </row>
    <row r="127" spans="1:37" x14ac:dyDescent="0.25">
      <c r="A127" t="s">
        <v>352</v>
      </c>
      <c r="B127" t="s">
        <v>458</v>
      </c>
      <c r="C127" s="67" t="str">
        <f t="shared" si="6"/>
        <v>Lauren Reed</v>
      </c>
      <c r="D127" s="71" t="str" cm="1">
        <f t="array" ref="D127">_xlfn.IFS(AK127="1",CONCATENATE(C127,"Regional"),AK127="2",CONCATENATE(C127,"Sectional"),AK127="3",CONCATENATE(C127,COUNTIF($C$1:C127,C127)))</f>
        <v>Lauren Reed1</v>
      </c>
      <c r="E127" s="66">
        <v>45148.291666666664</v>
      </c>
      <c r="F127" t="s">
        <v>2668</v>
      </c>
      <c r="G127" s="46">
        <v>69</v>
      </c>
      <c r="H127" s="46">
        <v>81</v>
      </c>
      <c r="I127" s="46">
        <v>4</v>
      </c>
      <c r="J127" t="s">
        <v>129</v>
      </c>
      <c r="K127" t="s">
        <v>87</v>
      </c>
      <c r="L127" s="46">
        <v>4922</v>
      </c>
      <c r="M127" s="46">
        <v>70</v>
      </c>
      <c r="N127" s="46">
        <v>68.5</v>
      </c>
      <c r="O127" s="46">
        <v>119</v>
      </c>
      <c r="P127" s="46">
        <f t="shared" si="7"/>
        <v>2</v>
      </c>
      <c r="R127" s="67" t="s">
        <v>1253</v>
      </c>
      <c r="S127" s="67">
        <f>COUNTIF(Y$2:$Y$100,R127)</f>
        <v>0</v>
      </c>
      <c r="V127" s="67">
        <f t="shared" si="8"/>
        <v>0</v>
      </c>
      <c r="AB127" t="s">
        <v>87</v>
      </c>
      <c r="AC127" s="46">
        <v>4922</v>
      </c>
      <c r="AD127" s="46">
        <v>70</v>
      </c>
      <c r="AE127" s="46">
        <v>68.5</v>
      </c>
      <c r="AF127" s="46">
        <v>119</v>
      </c>
      <c r="AH127" s="70" t="str">
        <f t="shared" si="9"/>
        <v/>
      </c>
      <c r="AI127" s="70" t="str">
        <f t="shared" si="10"/>
        <v/>
      </c>
      <c r="AJ127" s="70" t="str">
        <f t="shared" si="11"/>
        <v>X</v>
      </c>
      <c r="AK127" s="70" t="str" cm="1">
        <f t="array" ref="AK127">_xlfn.IFS(AH127&lt;&gt;"","1",AI127&lt;&gt;"","2",AJ127&lt;&gt;"","3")</f>
        <v>3</v>
      </c>
    </row>
    <row r="128" spans="1:37" x14ac:dyDescent="0.25">
      <c r="A128" t="s">
        <v>402</v>
      </c>
      <c r="B128" t="s">
        <v>403</v>
      </c>
      <c r="C128" s="67" t="str">
        <f t="shared" si="6"/>
        <v>Bethany Vidruk</v>
      </c>
      <c r="D128" s="71" t="str" cm="1">
        <f t="array" ref="D128">_xlfn.IFS(AK128="1",CONCATENATE(C128,"Regional"),AK128="2",CONCATENATE(C128,"Sectional"),AK128="3",CONCATENATE(C128,COUNTIF($C$1:C128,C128)))</f>
        <v>Bethany Vidruk1</v>
      </c>
      <c r="E128" s="66">
        <v>45148.291666666664</v>
      </c>
      <c r="F128" t="s">
        <v>2668</v>
      </c>
      <c r="G128" s="46">
        <v>69</v>
      </c>
      <c r="H128" s="46">
        <v>81</v>
      </c>
      <c r="I128" s="46">
        <v>4</v>
      </c>
      <c r="J128" t="s">
        <v>129</v>
      </c>
      <c r="K128" t="s">
        <v>87</v>
      </c>
      <c r="L128" s="46">
        <v>4922</v>
      </c>
      <c r="M128" s="46">
        <v>70</v>
      </c>
      <c r="N128" s="46">
        <v>68.5</v>
      </c>
      <c r="O128" s="46">
        <v>119</v>
      </c>
      <c r="P128" s="46">
        <f t="shared" si="7"/>
        <v>2</v>
      </c>
      <c r="R128" s="67" t="s">
        <v>1134</v>
      </c>
      <c r="S128" s="67">
        <f>COUNTIF(Y$2:$Y$100,R128)</f>
        <v>0</v>
      </c>
      <c r="V128" s="67">
        <f t="shared" si="8"/>
        <v>0</v>
      </c>
      <c r="AB128" t="s">
        <v>87</v>
      </c>
      <c r="AC128" s="46">
        <v>4922</v>
      </c>
      <c r="AD128" s="46">
        <v>70</v>
      </c>
      <c r="AE128" s="46">
        <v>68.5</v>
      </c>
      <c r="AF128" s="46">
        <v>119</v>
      </c>
      <c r="AH128" s="70" t="str">
        <f t="shared" si="9"/>
        <v/>
      </c>
      <c r="AI128" s="70" t="str">
        <f t="shared" si="10"/>
        <v/>
      </c>
      <c r="AJ128" s="70" t="str">
        <f t="shared" si="11"/>
        <v>X</v>
      </c>
      <c r="AK128" s="70" t="str" cm="1">
        <f t="array" ref="AK128">_xlfn.IFS(AH128&lt;&gt;"","1",AI128&lt;&gt;"","2",AJ128&lt;&gt;"","3")</f>
        <v>3</v>
      </c>
    </row>
    <row r="129" spans="1:37" x14ac:dyDescent="0.25">
      <c r="A129" t="s">
        <v>404</v>
      </c>
      <c r="B129" t="s">
        <v>313</v>
      </c>
      <c r="C129" s="67" t="str">
        <f t="shared" si="6"/>
        <v>Avery Meek</v>
      </c>
      <c r="D129" s="71" t="str" cm="1">
        <f t="array" ref="D129">_xlfn.IFS(AK129="1",CONCATENATE(C129,"Regional"),AK129="2",CONCATENATE(C129,"Sectional"),AK129="3",CONCATENATE(C129,COUNTIF($C$1:C129,C129)))</f>
        <v>Avery Meek1</v>
      </c>
      <c r="E129" s="66">
        <v>45148.291666666664</v>
      </c>
      <c r="F129" t="s">
        <v>2668</v>
      </c>
      <c r="G129" s="46">
        <v>69</v>
      </c>
      <c r="H129" s="46">
        <v>85</v>
      </c>
      <c r="I129" s="46">
        <v>6</v>
      </c>
      <c r="J129" t="s">
        <v>129</v>
      </c>
      <c r="K129" t="s">
        <v>87</v>
      </c>
      <c r="L129" s="46">
        <v>4922</v>
      </c>
      <c r="M129" s="46">
        <v>70</v>
      </c>
      <c r="N129" s="46">
        <v>68.5</v>
      </c>
      <c r="O129" s="46">
        <v>119</v>
      </c>
      <c r="P129" s="46">
        <f t="shared" si="7"/>
        <v>2</v>
      </c>
      <c r="R129" s="67" t="s">
        <v>1135</v>
      </c>
      <c r="S129" s="67">
        <f>COUNTIF(Y$2:$Y$100,R129)</f>
        <v>0</v>
      </c>
      <c r="V129" s="67">
        <f t="shared" si="8"/>
        <v>0</v>
      </c>
      <c r="AB129" t="s">
        <v>87</v>
      </c>
      <c r="AC129" s="46">
        <v>4922</v>
      </c>
      <c r="AD129" s="46">
        <v>70</v>
      </c>
      <c r="AE129" s="46">
        <v>68.5</v>
      </c>
      <c r="AF129" s="46">
        <v>119</v>
      </c>
      <c r="AH129" s="70" t="str">
        <f t="shared" si="9"/>
        <v/>
      </c>
      <c r="AI129" s="70" t="str">
        <f t="shared" si="10"/>
        <v/>
      </c>
      <c r="AJ129" s="70" t="str">
        <f t="shared" si="11"/>
        <v>X</v>
      </c>
      <c r="AK129" s="70" t="str" cm="1">
        <f t="array" ref="AK129">_xlfn.IFS(AH129&lt;&gt;"","1",AI129&lt;&gt;"","2",AJ129&lt;&gt;"","3")</f>
        <v>3</v>
      </c>
    </row>
    <row r="130" spans="1:37" x14ac:dyDescent="0.25">
      <c r="A130" t="s">
        <v>1874</v>
      </c>
      <c r="B130" t="s">
        <v>2704</v>
      </c>
      <c r="C130" s="67" t="str">
        <f t="shared" ref="C130:C193" si="12">CONCATENATE(B130," ",A130)</f>
        <v>Brinley Goninen</v>
      </c>
      <c r="D130" s="71" t="str" cm="1">
        <f t="array" ref="D130">_xlfn.IFS(AK130="1",CONCATENATE(C130,"Regional"),AK130="2",CONCATENATE(C130,"Sectional"),AK130="3",CONCATENATE(C130,COUNTIF($C$1:C130,C130)))</f>
        <v>Brinley Goninen1</v>
      </c>
      <c r="E130" s="66">
        <v>45148.291666666664</v>
      </c>
      <c r="F130" t="s">
        <v>2668</v>
      </c>
      <c r="G130" s="46">
        <v>69</v>
      </c>
      <c r="H130" s="46">
        <v>86</v>
      </c>
      <c r="I130" s="46">
        <v>7</v>
      </c>
      <c r="J130" t="s">
        <v>129</v>
      </c>
      <c r="K130" t="s">
        <v>87</v>
      </c>
      <c r="L130" s="46">
        <v>4922</v>
      </c>
      <c r="M130" s="46">
        <v>70</v>
      </c>
      <c r="N130" s="46">
        <v>68.5</v>
      </c>
      <c r="O130" s="46">
        <v>119</v>
      </c>
      <c r="P130" s="46">
        <f t="shared" ref="P130:P193" si="13">IF(L130&gt;4000,2,1)</f>
        <v>2</v>
      </c>
      <c r="R130" s="67" t="s">
        <v>2890</v>
      </c>
      <c r="S130" s="67">
        <f>COUNTIF(Y$2:$Y$100,R130)</f>
        <v>0</v>
      </c>
      <c r="V130" s="67">
        <f t="shared" ref="V130:V193" si="14">COUNTIF(R130:R2753,Y130)</f>
        <v>0</v>
      </c>
      <c r="AB130" t="s">
        <v>87</v>
      </c>
      <c r="AC130" s="46">
        <v>4922</v>
      </c>
      <c r="AD130" s="46">
        <v>70</v>
      </c>
      <c r="AE130" s="46">
        <v>68.5</v>
      </c>
      <c r="AF130" s="46">
        <v>119</v>
      </c>
      <c r="AH130" s="70" t="str">
        <f t="shared" ref="AH130:AH193" si="15">IF(ISNUMBER(SEARCH("regional",$F130)),$F130,"")</f>
        <v/>
      </c>
      <c r="AI130" s="70" t="str">
        <f t="shared" ref="AI130:AI193" si="16">IF(ISNUMBER(SEARCH("sectional",$F130)),$F130,"")</f>
        <v/>
      </c>
      <c r="AJ130" s="70" t="str">
        <f t="shared" ref="AJ130:AJ193" si="17">IF(AND(AH130="",AI130=""),"X","")</f>
        <v>X</v>
      </c>
      <c r="AK130" s="70" t="str" cm="1">
        <f t="array" ref="AK130">_xlfn.IFS(AH130&lt;&gt;"","1",AI130&lt;&gt;"","2",AJ130&lt;&gt;"","3")</f>
        <v>3</v>
      </c>
    </row>
    <row r="131" spans="1:37" x14ac:dyDescent="0.25">
      <c r="A131" t="s">
        <v>613</v>
      </c>
      <c r="B131" t="s">
        <v>614</v>
      </c>
      <c r="C131" s="67" t="str">
        <f t="shared" si="12"/>
        <v>Kaylyn McQueeney</v>
      </c>
      <c r="D131" s="71" t="str" cm="1">
        <f t="array" ref="D131">_xlfn.IFS(AK131="1",CONCATENATE(C131,"Regional"),AK131="2",CONCATENATE(C131,"Sectional"),AK131="3",CONCATENATE(C131,COUNTIF($C$1:C131,C131)))</f>
        <v>Kaylyn McQueeney1</v>
      </c>
      <c r="E131" s="66">
        <v>45148.291666666664</v>
      </c>
      <c r="F131" t="s">
        <v>2668</v>
      </c>
      <c r="G131" s="46">
        <v>69</v>
      </c>
      <c r="H131" s="46">
        <v>89</v>
      </c>
      <c r="I131" s="46">
        <v>8</v>
      </c>
      <c r="J131" t="s">
        <v>129</v>
      </c>
      <c r="K131" t="s">
        <v>87</v>
      </c>
      <c r="L131" s="46">
        <v>4922</v>
      </c>
      <c r="M131" s="46">
        <v>70</v>
      </c>
      <c r="N131" s="46">
        <v>68.5</v>
      </c>
      <c r="O131" s="46">
        <v>119</v>
      </c>
      <c r="P131" s="46">
        <f t="shared" si="13"/>
        <v>2</v>
      </c>
      <c r="R131" s="67" t="s">
        <v>1255</v>
      </c>
      <c r="S131" s="67">
        <f>COUNTIF(Y$2:$Y$100,R131)</f>
        <v>0</v>
      </c>
      <c r="V131" s="67">
        <f t="shared" si="14"/>
        <v>0</v>
      </c>
      <c r="AB131" t="s">
        <v>87</v>
      </c>
      <c r="AC131" s="46">
        <v>4922</v>
      </c>
      <c r="AD131" s="46">
        <v>70</v>
      </c>
      <c r="AE131" s="46">
        <v>68.5</v>
      </c>
      <c r="AF131" s="46">
        <v>119</v>
      </c>
      <c r="AH131" s="70" t="str">
        <f t="shared" si="15"/>
        <v/>
      </c>
      <c r="AI131" s="70" t="str">
        <f t="shared" si="16"/>
        <v/>
      </c>
      <c r="AJ131" s="70" t="str">
        <f t="shared" si="17"/>
        <v>X</v>
      </c>
      <c r="AK131" s="70" t="str" cm="1">
        <f t="array" ref="AK131">_xlfn.IFS(AH131&lt;&gt;"","1",AI131&lt;&gt;"","2",AJ131&lt;&gt;"","3")</f>
        <v>3</v>
      </c>
    </row>
    <row r="132" spans="1:37" x14ac:dyDescent="0.25">
      <c r="A132" t="s">
        <v>592</v>
      </c>
      <c r="B132" t="s">
        <v>428</v>
      </c>
      <c r="C132" s="67" t="str">
        <f t="shared" si="12"/>
        <v>Annika Bilau</v>
      </c>
      <c r="D132" s="71" t="str" cm="1">
        <f t="array" ref="D132">_xlfn.IFS(AK132="1",CONCATENATE(C132,"Regional"),AK132="2",CONCATENATE(C132,"Sectional"),AK132="3",CONCATENATE(C132,COUNTIF($C$1:C132,C132)))</f>
        <v>Annika Bilau1</v>
      </c>
      <c r="E132" s="66">
        <v>45148.291666666664</v>
      </c>
      <c r="F132" t="s">
        <v>2668</v>
      </c>
      <c r="G132" s="46">
        <v>69</v>
      </c>
      <c r="H132" s="46">
        <v>89</v>
      </c>
      <c r="I132" s="46">
        <v>8</v>
      </c>
      <c r="J132" t="s">
        <v>129</v>
      </c>
      <c r="K132" t="s">
        <v>87</v>
      </c>
      <c r="L132" s="46">
        <v>4922</v>
      </c>
      <c r="M132" s="46">
        <v>70</v>
      </c>
      <c r="N132" s="46">
        <v>68.5</v>
      </c>
      <c r="O132" s="46">
        <v>119</v>
      </c>
      <c r="P132" s="46">
        <f t="shared" si="13"/>
        <v>2</v>
      </c>
      <c r="R132" s="67" t="s">
        <v>1239</v>
      </c>
      <c r="S132" s="67">
        <f>COUNTIF(Y$2:$Y$100,R132)</f>
        <v>0</v>
      </c>
      <c r="V132" s="67">
        <f t="shared" si="14"/>
        <v>0</v>
      </c>
      <c r="AB132" t="s">
        <v>87</v>
      </c>
      <c r="AC132" s="46">
        <v>4922</v>
      </c>
      <c r="AD132" s="46">
        <v>70</v>
      </c>
      <c r="AE132" s="46">
        <v>68.5</v>
      </c>
      <c r="AF132" s="46">
        <v>119</v>
      </c>
      <c r="AH132" s="70" t="str">
        <f t="shared" si="15"/>
        <v/>
      </c>
      <c r="AI132" s="70" t="str">
        <f t="shared" si="16"/>
        <v/>
      </c>
      <c r="AJ132" s="70" t="str">
        <f t="shared" si="17"/>
        <v>X</v>
      </c>
      <c r="AK132" s="70" t="str" cm="1">
        <f t="array" ref="AK132">_xlfn.IFS(AH132&lt;&gt;"","1",AI132&lt;&gt;"","2",AJ132&lt;&gt;"","3")</f>
        <v>3</v>
      </c>
    </row>
    <row r="133" spans="1:37" x14ac:dyDescent="0.25">
      <c r="A133" t="s">
        <v>467</v>
      </c>
      <c r="B133" t="s">
        <v>1608</v>
      </c>
      <c r="C133" s="67" t="str">
        <f t="shared" si="12"/>
        <v>Jacklyn Thao</v>
      </c>
      <c r="D133" s="71" t="str" cm="1">
        <f t="array" ref="D133">_xlfn.IFS(AK133="1",CONCATENATE(C133,"Regional"),AK133="2",CONCATENATE(C133,"Sectional"),AK133="3",CONCATENATE(C133,COUNTIF($C$1:C133,C133)))</f>
        <v>Jacklyn Thao1</v>
      </c>
      <c r="E133" s="66">
        <v>45148.291666666664</v>
      </c>
      <c r="F133" t="s">
        <v>2668</v>
      </c>
      <c r="G133" s="46">
        <v>69</v>
      </c>
      <c r="H133" s="46">
        <v>93</v>
      </c>
      <c r="I133" s="46">
        <v>10</v>
      </c>
      <c r="J133" t="s">
        <v>129</v>
      </c>
      <c r="K133" t="s">
        <v>87</v>
      </c>
      <c r="L133" s="46">
        <v>4922</v>
      </c>
      <c r="M133" s="46">
        <v>70</v>
      </c>
      <c r="N133" s="46">
        <v>68.5</v>
      </c>
      <c r="O133" s="46">
        <v>119</v>
      </c>
      <c r="P133" s="46">
        <f t="shared" si="13"/>
        <v>2</v>
      </c>
      <c r="R133" s="67" t="s">
        <v>2799</v>
      </c>
      <c r="S133" s="67">
        <f>COUNTIF(Y$2:$Y$100,R133)</f>
        <v>0</v>
      </c>
      <c r="V133" s="67">
        <f t="shared" si="14"/>
        <v>0</v>
      </c>
      <c r="AB133" t="s">
        <v>87</v>
      </c>
      <c r="AC133" s="46">
        <v>4922</v>
      </c>
      <c r="AD133" s="46">
        <v>70</v>
      </c>
      <c r="AE133" s="46">
        <v>68.5</v>
      </c>
      <c r="AF133" s="46">
        <v>119</v>
      </c>
      <c r="AH133" s="70" t="str">
        <f t="shared" si="15"/>
        <v/>
      </c>
      <c r="AI133" s="70" t="str">
        <f t="shared" si="16"/>
        <v/>
      </c>
      <c r="AJ133" s="70" t="str">
        <f t="shared" si="17"/>
        <v>X</v>
      </c>
      <c r="AK133" s="70" t="str" cm="1">
        <f t="array" ref="AK133">_xlfn.IFS(AH133&lt;&gt;"","1",AI133&lt;&gt;"","2",AJ133&lt;&gt;"","3")</f>
        <v>3</v>
      </c>
    </row>
    <row r="134" spans="1:37" x14ac:dyDescent="0.25">
      <c r="A134" t="s">
        <v>744</v>
      </c>
      <c r="B134" t="s">
        <v>393</v>
      </c>
      <c r="C134" s="67" t="str">
        <f t="shared" si="12"/>
        <v>Mia Reischel</v>
      </c>
      <c r="D134" s="71" t="str" cm="1">
        <f t="array" ref="D134">_xlfn.IFS(AK134="1",CONCATENATE(C134,"Regional"),AK134="2",CONCATENATE(C134,"Sectional"),AK134="3",CONCATENATE(C134,COUNTIF($C$1:C134,C134)))</f>
        <v>Mia Reischel1</v>
      </c>
      <c r="E134" s="66">
        <v>45148.291666666664</v>
      </c>
      <c r="F134" t="s">
        <v>2668</v>
      </c>
      <c r="G134" s="46">
        <v>69</v>
      </c>
      <c r="H134" s="46">
        <v>93</v>
      </c>
      <c r="I134" s="46">
        <v>10</v>
      </c>
      <c r="J134" t="s">
        <v>129</v>
      </c>
      <c r="K134" t="s">
        <v>87</v>
      </c>
      <c r="L134" s="46">
        <v>4922</v>
      </c>
      <c r="M134" s="46">
        <v>70</v>
      </c>
      <c r="N134" s="46">
        <v>68.5</v>
      </c>
      <c r="O134" s="46">
        <v>119</v>
      </c>
      <c r="P134" s="46">
        <f t="shared" si="13"/>
        <v>2</v>
      </c>
      <c r="R134" s="67" t="s">
        <v>1332</v>
      </c>
      <c r="S134" s="67">
        <f>COUNTIF(Y$2:$Y$100,R134)</f>
        <v>0</v>
      </c>
      <c r="V134" s="67">
        <f t="shared" si="14"/>
        <v>0</v>
      </c>
      <c r="AB134" t="s">
        <v>87</v>
      </c>
      <c r="AC134" s="46">
        <v>4922</v>
      </c>
      <c r="AD134" s="46">
        <v>70</v>
      </c>
      <c r="AE134" s="46">
        <v>68.5</v>
      </c>
      <c r="AF134" s="46">
        <v>119</v>
      </c>
      <c r="AH134" s="70" t="str">
        <f t="shared" si="15"/>
        <v/>
      </c>
      <c r="AI134" s="70" t="str">
        <f t="shared" si="16"/>
        <v/>
      </c>
      <c r="AJ134" s="70" t="str">
        <f t="shared" si="17"/>
        <v>X</v>
      </c>
      <c r="AK134" s="70" t="str" cm="1">
        <f t="array" ref="AK134">_xlfn.IFS(AH134&lt;&gt;"","1",AI134&lt;&gt;"","2",AJ134&lt;&gt;"","3")</f>
        <v>3</v>
      </c>
    </row>
    <row r="135" spans="1:37" x14ac:dyDescent="0.25">
      <c r="A135" t="s">
        <v>251</v>
      </c>
      <c r="B135" t="s">
        <v>482</v>
      </c>
      <c r="C135" s="67" t="str">
        <f t="shared" si="12"/>
        <v>Breezy Roman</v>
      </c>
      <c r="D135" s="71" t="str" cm="1">
        <f t="array" ref="D135">_xlfn.IFS(AK135="1",CONCATENATE(C135,"Regional"),AK135="2",CONCATENATE(C135,"Sectional"),AK135="3",CONCATENATE(C135,COUNTIF($C$1:C135,C135)))</f>
        <v>Breezy Roman1</v>
      </c>
      <c r="E135" s="66">
        <v>45148.291666666664</v>
      </c>
      <c r="F135" t="s">
        <v>2668</v>
      </c>
      <c r="G135" s="46">
        <v>69</v>
      </c>
      <c r="H135" s="46">
        <v>93</v>
      </c>
      <c r="I135" s="46">
        <v>10</v>
      </c>
      <c r="J135" t="s">
        <v>129</v>
      </c>
      <c r="K135" t="s">
        <v>87</v>
      </c>
      <c r="L135" s="46">
        <v>4922</v>
      </c>
      <c r="M135" s="46">
        <v>70</v>
      </c>
      <c r="N135" s="46">
        <v>68.5</v>
      </c>
      <c r="O135" s="46">
        <v>119</v>
      </c>
      <c r="P135" s="46">
        <f t="shared" si="13"/>
        <v>2</v>
      </c>
      <c r="R135" s="67" t="s">
        <v>1173</v>
      </c>
      <c r="S135" s="67">
        <f>COUNTIF(Y$2:$Y$100,R135)</f>
        <v>0</v>
      </c>
      <c r="V135" s="67">
        <f t="shared" si="14"/>
        <v>0</v>
      </c>
      <c r="AB135" t="s">
        <v>87</v>
      </c>
      <c r="AC135" s="46">
        <v>4922</v>
      </c>
      <c r="AD135" s="46">
        <v>70</v>
      </c>
      <c r="AE135" s="46">
        <v>68.5</v>
      </c>
      <c r="AF135" s="46">
        <v>119</v>
      </c>
      <c r="AH135" s="70" t="str">
        <f t="shared" si="15"/>
        <v/>
      </c>
      <c r="AI135" s="70" t="str">
        <f t="shared" si="16"/>
        <v/>
      </c>
      <c r="AJ135" s="70" t="str">
        <f t="shared" si="17"/>
        <v>X</v>
      </c>
      <c r="AK135" s="70" t="str" cm="1">
        <f t="array" ref="AK135">_xlfn.IFS(AH135&lt;&gt;"","1",AI135&lt;&gt;"","2",AJ135&lt;&gt;"","3")</f>
        <v>3</v>
      </c>
    </row>
    <row r="136" spans="1:37" x14ac:dyDescent="0.25">
      <c r="A136" t="s">
        <v>615</v>
      </c>
      <c r="B136" t="s">
        <v>616</v>
      </c>
      <c r="C136" s="67" t="str">
        <f t="shared" si="12"/>
        <v>Caitlyn Rauch</v>
      </c>
      <c r="D136" s="71" t="str" cm="1">
        <f t="array" ref="D136">_xlfn.IFS(AK136="1",CONCATENATE(C136,"Regional"),AK136="2",CONCATENATE(C136,"Sectional"),AK136="3",CONCATENATE(C136,COUNTIF($C$1:C136,C136)))</f>
        <v>Caitlyn Rauch1</v>
      </c>
      <c r="E136" s="66">
        <v>45148.291666666664</v>
      </c>
      <c r="F136" t="s">
        <v>2668</v>
      </c>
      <c r="G136" s="46">
        <v>69</v>
      </c>
      <c r="H136" s="46">
        <v>94</v>
      </c>
      <c r="I136" s="46">
        <v>13</v>
      </c>
      <c r="J136" t="s">
        <v>129</v>
      </c>
      <c r="K136" t="s">
        <v>87</v>
      </c>
      <c r="L136" s="46">
        <v>4922</v>
      </c>
      <c r="M136" s="46">
        <v>70</v>
      </c>
      <c r="N136" s="46">
        <v>68.5</v>
      </c>
      <c r="O136" s="46">
        <v>119</v>
      </c>
      <c r="P136" s="46">
        <f t="shared" si="13"/>
        <v>2</v>
      </c>
      <c r="R136" s="67" t="s">
        <v>1256</v>
      </c>
      <c r="S136" s="67">
        <f>COUNTIF(Y$2:$Y$100,R136)</f>
        <v>0</v>
      </c>
      <c r="V136" s="67">
        <f t="shared" si="14"/>
        <v>0</v>
      </c>
      <c r="AB136" t="s">
        <v>87</v>
      </c>
      <c r="AC136" s="46">
        <v>4922</v>
      </c>
      <c r="AD136" s="46">
        <v>70</v>
      </c>
      <c r="AE136" s="46">
        <v>68.5</v>
      </c>
      <c r="AF136" s="46">
        <v>119</v>
      </c>
      <c r="AH136" s="70" t="str">
        <f t="shared" si="15"/>
        <v/>
      </c>
      <c r="AI136" s="70" t="str">
        <f t="shared" si="16"/>
        <v/>
      </c>
      <c r="AJ136" s="70" t="str">
        <f t="shared" si="17"/>
        <v>X</v>
      </c>
      <c r="AK136" s="70" t="str" cm="1">
        <f t="array" ref="AK136">_xlfn.IFS(AH136&lt;&gt;"","1",AI136&lt;&gt;"","2",AJ136&lt;&gt;"","3")</f>
        <v>3</v>
      </c>
    </row>
    <row r="137" spans="1:37" x14ac:dyDescent="0.25">
      <c r="A137" t="s">
        <v>316</v>
      </c>
      <c r="B137" t="s">
        <v>257</v>
      </c>
      <c r="C137" s="67" t="str">
        <f t="shared" si="12"/>
        <v>Teagan Morrison</v>
      </c>
      <c r="D137" s="71" t="str" cm="1">
        <f t="array" ref="D137">_xlfn.IFS(AK137="1",CONCATENATE(C137,"Regional"),AK137="2",CONCATENATE(C137,"Sectional"),AK137="3",CONCATENATE(C137,COUNTIF($C$1:C137,C137)))</f>
        <v>Teagan Morrison1</v>
      </c>
      <c r="E137" s="66">
        <v>45148.291666666664</v>
      </c>
      <c r="F137" t="s">
        <v>2668</v>
      </c>
      <c r="G137" s="46">
        <v>69</v>
      </c>
      <c r="H137" s="46">
        <v>94</v>
      </c>
      <c r="I137" s="46">
        <v>13</v>
      </c>
      <c r="J137" t="s">
        <v>129</v>
      </c>
      <c r="K137" t="s">
        <v>87</v>
      </c>
      <c r="L137" s="46">
        <v>4922</v>
      </c>
      <c r="M137" s="46">
        <v>70</v>
      </c>
      <c r="N137" s="46">
        <v>68.5</v>
      </c>
      <c r="O137" s="46">
        <v>119</v>
      </c>
      <c r="P137" s="46">
        <f t="shared" si="13"/>
        <v>2</v>
      </c>
      <c r="R137" s="67" t="s">
        <v>1322</v>
      </c>
      <c r="S137" s="67">
        <f>COUNTIF(Y$2:$Y$100,R137)</f>
        <v>0</v>
      </c>
      <c r="V137" s="67">
        <f t="shared" si="14"/>
        <v>0</v>
      </c>
      <c r="AB137" t="s">
        <v>87</v>
      </c>
      <c r="AC137" s="46">
        <v>4922</v>
      </c>
      <c r="AD137" s="46">
        <v>70</v>
      </c>
      <c r="AE137" s="46">
        <v>68.5</v>
      </c>
      <c r="AF137" s="46">
        <v>119</v>
      </c>
      <c r="AH137" s="70" t="str">
        <f t="shared" si="15"/>
        <v/>
      </c>
      <c r="AI137" s="70" t="str">
        <f t="shared" si="16"/>
        <v/>
      </c>
      <c r="AJ137" s="70" t="str">
        <f t="shared" si="17"/>
        <v>X</v>
      </c>
      <c r="AK137" s="70" t="str" cm="1">
        <f t="array" ref="AK137">_xlfn.IFS(AH137&lt;&gt;"","1",AI137&lt;&gt;"","2",AJ137&lt;&gt;"","3")</f>
        <v>3</v>
      </c>
    </row>
    <row r="138" spans="1:37" x14ac:dyDescent="0.25">
      <c r="A138" t="s">
        <v>1650</v>
      </c>
      <c r="B138" t="s">
        <v>769</v>
      </c>
      <c r="C138" s="67" t="str">
        <f t="shared" si="12"/>
        <v>Nadia Maciejewski</v>
      </c>
      <c r="D138" s="71" t="str" cm="1">
        <f t="array" ref="D138">_xlfn.IFS(AK138="1",CONCATENATE(C138,"Regional"),AK138="2",CONCATENATE(C138,"Sectional"),AK138="3",CONCATENATE(C138,COUNTIF($C$1:C138,C138)))</f>
        <v>Nadia Maciejewski1</v>
      </c>
      <c r="E138" s="66">
        <v>45148.291666666664</v>
      </c>
      <c r="F138" t="s">
        <v>2668</v>
      </c>
      <c r="G138" s="46">
        <v>69</v>
      </c>
      <c r="H138" s="46">
        <v>95</v>
      </c>
      <c r="I138" s="46">
        <v>15</v>
      </c>
      <c r="J138" t="s">
        <v>129</v>
      </c>
      <c r="K138" t="s">
        <v>87</v>
      </c>
      <c r="L138" s="46">
        <v>4922</v>
      </c>
      <c r="M138" s="46">
        <v>70</v>
      </c>
      <c r="N138" s="46">
        <v>68.5</v>
      </c>
      <c r="O138" s="46">
        <v>119</v>
      </c>
      <c r="P138" s="46">
        <f t="shared" si="13"/>
        <v>2</v>
      </c>
      <c r="R138" s="67" t="s">
        <v>3497</v>
      </c>
      <c r="S138" s="67">
        <f>COUNTIF(Y$2:$Y$100,R138)</f>
        <v>0</v>
      </c>
      <c r="V138" s="67">
        <f t="shared" si="14"/>
        <v>0</v>
      </c>
      <c r="AB138" t="s">
        <v>87</v>
      </c>
      <c r="AC138" s="46">
        <v>4922</v>
      </c>
      <c r="AD138" s="46">
        <v>70</v>
      </c>
      <c r="AE138" s="46">
        <v>68.5</v>
      </c>
      <c r="AF138" s="46">
        <v>119</v>
      </c>
      <c r="AH138" s="70" t="str">
        <f t="shared" si="15"/>
        <v/>
      </c>
      <c r="AI138" s="70" t="str">
        <f t="shared" si="16"/>
        <v/>
      </c>
      <c r="AJ138" s="70" t="str">
        <f t="shared" si="17"/>
        <v>X</v>
      </c>
      <c r="AK138" s="70" t="str" cm="1">
        <f t="array" ref="AK138">_xlfn.IFS(AH138&lt;&gt;"","1",AI138&lt;&gt;"","2",AJ138&lt;&gt;"","3")</f>
        <v>3</v>
      </c>
    </row>
    <row r="139" spans="1:37" x14ac:dyDescent="0.25">
      <c r="A139" t="s">
        <v>1618</v>
      </c>
      <c r="B139" t="s">
        <v>1617</v>
      </c>
      <c r="C139" s="67" t="str">
        <f t="shared" si="12"/>
        <v>Reagan Gebhart</v>
      </c>
      <c r="D139" s="71" t="str" cm="1">
        <f t="array" ref="D139">_xlfn.IFS(AK139="1",CONCATENATE(C139,"Regional"),AK139="2",CONCATENATE(C139,"Sectional"),AK139="3",CONCATENATE(C139,COUNTIF($C$1:C139,C139)))</f>
        <v>Reagan Gebhart1</v>
      </c>
      <c r="E139" s="66">
        <v>45148.291666666664</v>
      </c>
      <c r="F139" t="s">
        <v>2668</v>
      </c>
      <c r="G139" s="46">
        <v>69</v>
      </c>
      <c r="H139" s="46">
        <v>96</v>
      </c>
      <c r="I139" s="46">
        <v>16</v>
      </c>
      <c r="J139" t="s">
        <v>129</v>
      </c>
      <c r="K139" t="s">
        <v>87</v>
      </c>
      <c r="L139" s="46">
        <v>4922</v>
      </c>
      <c r="M139" s="46">
        <v>70</v>
      </c>
      <c r="N139" s="46">
        <v>68.5</v>
      </c>
      <c r="O139" s="46">
        <v>119</v>
      </c>
      <c r="P139" s="46">
        <f t="shared" si="13"/>
        <v>2</v>
      </c>
      <c r="R139" s="67" t="s">
        <v>3498</v>
      </c>
      <c r="S139" s="67">
        <f>COUNTIF(Y$2:$Y$100,R139)</f>
        <v>0</v>
      </c>
      <c r="V139" s="67">
        <f t="shared" si="14"/>
        <v>0</v>
      </c>
      <c r="AB139" t="s">
        <v>87</v>
      </c>
      <c r="AC139" s="46">
        <v>4922</v>
      </c>
      <c r="AD139" s="46">
        <v>70</v>
      </c>
      <c r="AE139" s="46">
        <v>68.5</v>
      </c>
      <c r="AF139" s="46">
        <v>119</v>
      </c>
      <c r="AH139" s="70" t="str">
        <f t="shared" si="15"/>
        <v/>
      </c>
      <c r="AI139" s="70" t="str">
        <f t="shared" si="16"/>
        <v/>
      </c>
      <c r="AJ139" s="70" t="str">
        <f t="shared" si="17"/>
        <v>X</v>
      </c>
      <c r="AK139" s="70" t="str" cm="1">
        <f t="array" ref="AK139">_xlfn.IFS(AH139&lt;&gt;"","1",AI139&lt;&gt;"","2",AJ139&lt;&gt;"","3")</f>
        <v>3</v>
      </c>
    </row>
    <row r="140" spans="1:37" x14ac:dyDescent="0.25">
      <c r="A140" t="s">
        <v>1746</v>
      </c>
      <c r="B140" t="s">
        <v>187</v>
      </c>
      <c r="C140" s="67" t="str">
        <f t="shared" si="12"/>
        <v>Ava Hiemenz</v>
      </c>
      <c r="D140" s="71" t="str" cm="1">
        <f t="array" ref="D140">_xlfn.IFS(AK140="1",CONCATENATE(C140,"Regional"),AK140="2",CONCATENATE(C140,"Sectional"),AK140="3",CONCATENATE(C140,COUNTIF($C$1:C140,C140)))</f>
        <v>Ava Hiemenz1</v>
      </c>
      <c r="E140" s="66">
        <v>45148.291666666664</v>
      </c>
      <c r="F140" t="s">
        <v>2668</v>
      </c>
      <c r="G140" s="46">
        <v>69</v>
      </c>
      <c r="H140" s="46">
        <v>96</v>
      </c>
      <c r="I140" s="46">
        <v>16</v>
      </c>
      <c r="J140" t="s">
        <v>129</v>
      </c>
      <c r="K140" t="s">
        <v>87</v>
      </c>
      <c r="L140" s="46">
        <v>4922</v>
      </c>
      <c r="M140" s="46">
        <v>70</v>
      </c>
      <c r="N140" s="46">
        <v>68.5</v>
      </c>
      <c r="O140" s="46">
        <v>119</v>
      </c>
      <c r="P140" s="46">
        <f t="shared" si="13"/>
        <v>2</v>
      </c>
      <c r="R140" s="67" t="s">
        <v>2751</v>
      </c>
      <c r="S140" s="67">
        <f>COUNTIF(Y$2:$Y$100,R140)</f>
        <v>0</v>
      </c>
      <c r="V140" s="67">
        <f t="shared" si="14"/>
        <v>0</v>
      </c>
      <c r="AB140" t="s">
        <v>87</v>
      </c>
      <c r="AC140" s="46">
        <v>4922</v>
      </c>
      <c r="AD140" s="46">
        <v>70</v>
      </c>
      <c r="AE140" s="46">
        <v>68.5</v>
      </c>
      <c r="AF140" s="46">
        <v>119</v>
      </c>
      <c r="AH140" s="70" t="str">
        <f t="shared" si="15"/>
        <v/>
      </c>
      <c r="AI140" s="70" t="str">
        <f t="shared" si="16"/>
        <v/>
      </c>
      <c r="AJ140" s="70" t="str">
        <f t="shared" si="17"/>
        <v>X</v>
      </c>
      <c r="AK140" s="70" t="str" cm="1">
        <f t="array" ref="AK140">_xlfn.IFS(AH140&lt;&gt;"","1",AI140&lt;&gt;"","2",AJ140&lt;&gt;"","3")</f>
        <v>3</v>
      </c>
    </row>
    <row r="141" spans="1:37" x14ac:dyDescent="0.25">
      <c r="A141" t="s">
        <v>228</v>
      </c>
      <c r="B141" t="s">
        <v>500</v>
      </c>
      <c r="C141" s="67" t="str">
        <f t="shared" si="12"/>
        <v>Naomi Clayton</v>
      </c>
      <c r="D141" s="71" t="str" cm="1">
        <f t="array" ref="D141">_xlfn.IFS(AK141="1",CONCATENATE(C141,"Regional"),AK141="2",CONCATENATE(C141,"Sectional"),AK141="3",CONCATENATE(C141,COUNTIF($C$1:C141,C141)))</f>
        <v>Naomi Clayton1</v>
      </c>
      <c r="E141" s="66">
        <v>45148.291666666664</v>
      </c>
      <c r="F141" t="s">
        <v>2668</v>
      </c>
      <c r="G141" s="46">
        <v>69</v>
      </c>
      <c r="H141" s="46">
        <v>96</v>
      </c>
      <c r="I141" s="46">
        <v>16</v>
      </c>
      <c r="J141" t="s">
        <v>129</v>
      </c>
      <c r="K141" t="s">
        <v>87</v>
      </c>
      <c r="L141" s="46">
        <v>4922</v>
      </c>
      <c r="M141" s="46">
        <v>70</v>
      </c>
      <c r="N141" s="46">
        <v>68.5</v>
      </c>
      <c r="O141" s="46">
        <v>119</v>
      </c>
      <c r="P141" s="46">
        <f t="shared" si="13"/>
        <v>2</v>
      </c>
      <c r="R141" s="67" t="s">
        <v>1187</v>
      </c>
      <c r="S141" s="67">
        <f>COUNTIF(Y$2:$Y$100,R141)</f>
        <v>0</v>
      </c>
      <c r="V141" s="67">
        <f t="shared" si="14"/>
        <v>0</v>
      </c>
      <c r="AB141" t="s">
        <v>87</v>
      </c>
      <c r="AC141" s="46">
        <v>4922</v>
      </c>
      <c r="AD141" s="46">
        <v>70</v>
      </c>
      <c r="AE141" s="46">
        <v>68.5</v>
      </c>
      <c r="AF141" s="46">
        <v>119</v>
      </c>
      <c r="AH141" s="70" t="str">
        <f t="shared" si="15"/>
        <v/>
      </c>
      <c r="AI141" s="70" t="str">
        <f t="shared" si="16"/>
        <v/>
      </c>
      <c r="AJ141" s="70" t="str">
        <f t="shared" si="17"/>
        <v>X</v>
      </c>
      <c r="AK141" s="70" t="str" cm="1">
        <f t="array" ref="AK141">_xlfn.IFS(AH141&lt;&gt;"","1",AI141&lt;&gt;"","2",AJ141&lt;&gt;"","3")</f>
        <v>3</v>
      </c>
    </row>
    <row r="142" spans="1:37" x14ac:dyDescent="0.25">
      <c r="A142" t="s">
        <v>3387</v>
      </c>
      <c r="B142" t="s">
        <v>322</v>
      </c>
      <c r="C142" s="67" t="str">
        <f t="shared" si="12"/>
        <v>Stella Sommers</v>
      </c>
      <c r="D142" s="71" t="str" cm="1">
        <f t="array" ref="D142">_xlfn.IFS(AK142="1",CONCATENATE(C142,"Regional"),AK142="2",CONCATENATE(C142,"Sectional"),AK142="3",CONCATENATE(C142,COUNTIF($C$1:C142,C142)))</f>
        <v>Stella Sommers1</v>
      </c>
      <c r="E142" s="66">
        <v>45148.291666666664</v>
      </c>
      <c r="F142" t="s">
        <v>2668</v>
      </c>
      <c r="G142" s="46">
        <v>69</v>
      </c>
      <c r="H142" s="46">
        <v>97</v>
      </c>
      <c r="I142" s="46">
        <v>19</v>
      </c>
      <c r="J142" t="s">
        <v>129</v>
      </c>
      <c r="K142" t="s">
        <v>87</v>
      </c>
      <c r="L142" s="46">
        <v>4922</v>
      </c>
      <c r="M142" s="46">
        <v>70</v>
      </c>
      <c r="N142" s="46">
        <v>68.5</v>
      </c>
      <c r="O142" s="46">
        <v>119</v>
      </c>
      <c r="P142" s="46">
        <f t="shared" si="13"/>
        <v>2</v>
      </c>
      <c r="R142" s="67" t="s">
        <v>3499</v>
      </c>
      <c r="S142" s="67">
        <f>COUNTIF(Y$2:$Y$100,R142)</f>
        <v>0</v>
      </c>
      <c r="V142" s="67">
        <f t="shared" si="14"/>
        <v>0</v>
      </c>
      <c r="AB142" t="s">
        <v>87</v>
      </c>
      <c r="AC142" s="46">
        <v>4922</v>
      </c>
      <c r="AD142" s="46">
        <v>70</v>
      </c>
      <c r="AE142" s="46">
        <v>68.5</v>
      </c>
      <c r="AF142" s="46">
        <v>119</v>
      </c>
      <c r="AH142" s="70" t="str">
        <f t="shared" si="15"/>
        <v/>
      </c>
      <c r="AI142" s="70" t="str">
        <f t="shared" si="16"/>
        <v/>
      </c>
      <c r="AJ142" s="70" t="str">
        <f t="shared" si="17"/>
        <v>X</v>
      </c>
      <c r="AK142" s="70" t="str" cm="1">
        <f t="array" ref="AK142">_xlfn.IFS(AH142&lt;&gt;"","1",AI142&lt;&gt;"","2",AJ142&lt;&gt;"","3")</f>
        <v>3</v>
      </c>
    </row>
    <row r="143" spans="1:37" x14ac:dyDescent="0.25">
      <c r="A143" t="s">
        <v>598</v>
      </c>
      <c r="B143" t="s">
        <v>599</v>
      </c>
      <c r="C143" s="67" t="str">
        <f t="shared" si="12"/>
        <v>Grace Behm</v>
      </c>
      <c r="D143" s="71" t="str" cm="1">
        <f t="array" ref="D143">_xlfn.IFS(AK143="1",CONCATENATE(C143,"Regional"),AK143="2",CONCATENATE(C143,"Sectional"),AK143="3",CONCATENATE(C143,COUNTIF($C$1:C143,C143)))</f>
        <v>Grace Behm1</v>
      </c>
      <c r="E143" s="66">
        <v>45148.291666666664</v>
      </c>
      <c r="F143" t="s">
        <v>2668</v>
      </c>
      <c r="G143" s="46">
        <v>69</v>
      </c>
      <c r="H143" s="46">
        <v>97</v>
      </c>
      <c r="I143" s="46">
        <v>19</v>
      </c>
      <c r="J143" t="s">
        <v>129</v>
      </c>
      <c r="K143" t="s">
        <v>87</v>
      </c>
      <c r="L143" s="46">
        <v>4922</v>
      </c>
      <c r="M143" s="46">
        <v>70</v>
      </c>
      <c r="N143" s="46">
        <v>68.5</v>
      </c>
      <c r="O143" s="46">
        <v>119</v>
      </c>
      <c r="P143" s="46">
        <f t="shared" si="13"/>
        <v>2</v>
      </c>
      <c r="R143" s="67" t="s">
        <v>1244</v>
      </c>
      <c r="S143" s="67">
        <f>COUNTIF(Y$2:$Y$100,R143)</f>
        <v>0</v>
      </c>
      <c r="V143" s="67">
        <f t="shared" si="14"/>
        <v>0</v>
      </c>
      <c r="AB143" t="s">
        <v>87</v>
      </c>
      <c r="AC143" s="46">
        <v>4922</v>
      </c>
      <c r="AD143" s="46">
        <v>70</v>
      </c>
      <c r="AE143" s="46">
        <v>68.5</v>
      </c>
      <c r="AF143" s="46">
        <v>119</v>
      </c>
      <c r="AH143" s="70" t="str">
        <f t="shared" si="15"/>
        <v/>
      </c>
      <c r="AI143" s="70" t="str">
        <f t="shared" si="16"/>
        <v/>
      </c>
      <c r="AJ143" s="70" t="str">
        <f t="shared" si="17"/>
        <v>X</v>
      </c>
      <c r="AK143" s="70" t="str" cm="1">
        <f t="array" ref="AK143">_xlfn.IFS(AH143&lt;&gt;"","1",AI143&lt;&gt;"","2",AJ143&lt;&gt;"","3")</f>
        <v>3</v>
      </c>
    </row>
    <row r="144" spans="1:37" x14ac:dyDescent="0.25">
      <c r="A144" t="s">
        <v>497</v>
      </c>
      <c r="B144" t="s">
        <v>478</v>
      </c>
      <c r="C144" s="67" t="str">
        <f t="shared" si="12"/>
        <v>Madeline Brandrup</v>
      </c>
      <c r="D144" s="71" t="str" cm="1">
        <f t="array" ref="D144">_xlfn.IFS(AK144="1",CONCATENATE(C144,"Regional"),AK144="2",CONCATENATE(C144,"Sectional"),AK144="3",CONCATENATE(C144,COUNTIF($C$1:C144,C144)))</f>
        <v>Madeline Brandrup1</v>
      </c>
      <c r="E144" s="66">
        <v>45148.291666666664</v>
      </c>
      <c r="F144" t="s">
        <v>2668</v>
      </c>
      <c r="G144" s="46">
        <v>69</v>
      </c>
      <c r="H144" s="46">
        <v>99</v>
      </c>
      <c r="I144" s="46">
        <v>21</v>
      </c>
      <c r="J144" t="s">
        <v>129</v>
      </c>
      <c r="K144" t="s">
        <v>87</v>
      </c>
      <c r="L144" s="46">
        <v>4922</v>
      </c>
      <c r="M144" s="46">
        <v>70</v>
      </c>
      <c r="N144" s="46">
        <v>68.5</v>
      </c>
      <c r="O144" s="46">
        <v>119</v>
      </c>
      <c r="P144" s="46">
        <f t="shared" si="13"/>
        <v>2</v>
      </c>
      <c r="R144" s="67" t="s">
        <v>1184</v>
      </c>
      <c r="S144" s="67">
        <f>COUNTIF(Y$2:$Y$100,R144)</f>
        <v>0</v>
      </c>
      <c r="V144" s="67">
        <f t="shared" si="14"/>
        <v>0</v>
      </c>
      <c r="AB144" t="s">
        <v>87</v>
      </c>
      <c r="AC144" s="46">
        <v>4922</v>
      </c>
      <c r="AD144" s="46">
        <v>70</v>
      </c>
      <c r="AE144" s="46">
        <v>68.5</v>
      </c>
      <c r="AF144" s="46">
        <v>119</v>
      </c>
      <c r="AH144" s="70" t="str">
        <f t="shared" si="15"/>
        <v/>
      </c>
      <c r="AI144" s="70" t="str">
        <f t="shared" si="16"/>
        <v/>
      </c>
      <c r="AJ144" s="70" t="str">
        <f t="shared" si="17"/>
        <v>X</v>
      </c>
      <c r="AK144" s="70" t="str" cm="1">
        <f t="array" ref="AK144">_xlfn.IFS(AH144&lt;&gt;"","1",AI144&lt;&gt;"","2",AJ144&lt;&gt;"","3")</f>
        <v>3</v>
      </c>
    </row>
    <row r="145" spans="1:37" x14ac:dyDescent="0.25">
      <c r="A145" t="s">
        <v>1043</v>
      </c>
      <c r="B145" t="s">
        <v>1044</v>
      </c>
      <c r="C145" s="67" t="str">
        <f t="shared" si="12"/>
        <v>Adele Welling</v>
      </c>
      <c r="D145" s="71" t="str" cm="1">
        <f t="array" ref="D145">_xlfn.IFS(AK145="1",CONCATENATE(C145,"Regional"),AK145="2",CONCATENATE(C145,"Sectional"),AK145="3",CONCATENATE(C145,COUNTIF($C$1:C145,C145)))</f>
        <v>Adele Welling1</v>
      </c>
      <c r="E145" s="66">
        <v>45148.291666666664</v>
      </c>
      <c r="F145" t="s">
        <v>2668</v>
      </c>
      <c r="G145" s="46">
        <v>69</v>
      </c>
      <c r="H145" s="46">
        <v>99</v>
      </c>
      <c r="I145" s="46">
        <v>21</v>
      </c>
      <c r="J145" t="s">
        <v>129</v>
      </c>
      <c r="K145" t="s">
        <v>87</v>
      </c>
      <c r="L145" s="46">
        <v>4922</v>
      </c>
      <c r="M145" s="46">
        <v>70</v>
      </c>
      <c r="N145" s="46">
        <v>68.5</v>
      </c>
      <c r="O145" s="46">
        <v>119</v>
      </c>
      <c r="P145" s="46">
        <f t="shared" si="13"/>
        <v>2</v>
      </c>
      <c r="R145" s="67" t="s">
        <v>1535</v>
      </c>
      <c r="S145" s="67">
        <f>COUNTIF(Y$2:$Y$100,R145)</f>
        <v>0</v>
      </c>
      <c r="V145" s="67">
        <f t="shared" si="14"/>
        <v>0</v>
      </c>
      <c r="AB145" t="s">
        <v>87</v>
      </c>
      <c r="AC145" s="46">
        <v>4922</v>
      </c>
      <c r="AD145" s="46">
        <v>70</v>
      </c>
      <c r="AE145" s="46">
        <v>68.5</v>
      </c>
      <c r="AF145" s="46">
        <v>119</v>
      </c>
      <c r="AH145" s="70" t="str">
        <f t="shared" si="15"/>
        <v/>
      </c>
      <c r="AI145" s="70" t="str">
        <f t="shared" si="16"/>
        <v/>
      </c>
      <c r="AJ145" s="70" t="str">
        <f t="shared" si="17"/>
        <v>X</v>
      </c>
      <c r="AK145" s="70" t="str" cm="1">
        <f t="array" ref="AK145">_xlfn.IFS(AH145&lt;&gt;"","1",AI145&lt;&gt;"","2",AJ145&lt;&gt;"","3")</f>
        <v>3</v>
      </c>
    </row>
    <row r="146" spans="1:37" x14ac:dyDescent="0.25">
      <c r="A146" t="s">
        <v>611</v>
      </c>
      <c r="B146" t="s">
        <v>458</v>
      </c>
      <c r="C146" s="67" t="str">
        <f t="shared" si="12"/>
        <v>Lauren Wessels</v>
      </c>
      <c r="D146" s="71" t="str" cm="1">
        <f t="array" ref="D146">_xlfn.IFS(AK146="1",CONCATENATE(C146,"Regional"),AK146="2",CONCATENATE(C146,"Sectional"),AK146="3",CONCATENATE(C146,COUNTIF($C$1:C146,C146)))</f>
        <v>Lauren Wessels1</v>
      </c>
      <c r="E146" s="66">
        <v>45148.291666666664</v>
      </c>
      <c r="F146" t="s">
        <v>2668</v>
      </c>
      <c r="G146" s="46">
        <v>69</v>
      </c>
      <c r="H146" s="46">
        <v>100</v>
      </c>
      <c r="I146" s="46">
        <v>23</v>
      </c>
      <c r="J146" t="s">
        <v>129</v>
      </c>
      <c r="K146" t="s">
        <v>87</v>
      </c>
      <c r="L146" s="46">
        <v>4922</v>
      </c>
      <c r="M146" s="46">
        <v>70</v>
      </c>
      <c r="N146" s="46">
        <v>68.5</v>
      </c>
      <c r="O146" s="46">
        <v>119</v>
      </c>
      <c r="P146" s="46">
        <f t="shared" si="13"/>
        <v>2</v>
      </c>
      <c r="R146" s="67" t="s">
        <v>2884</v>
      </c>
      <c r="S146" s="67">
        <f>COUNTIF(Y$2:$Y$100,R146)</f>
        <v>0</v>
      </c>
      <c r="V146" s="67">
        <f t="shared" si="14"/>
        <v>0</v>
      </c>
      <c r="AB146" t="s">
        <v>87</v>
      </c>
      <c r="AC146" s="46">
        <v>4922</v>
      </c>
      <c r="AD146" s="46">
        <v>70</v>
      </c>
      <c r="AE146" s="46">
        <v>68.5</v>
      </c>
      <c r="AF146" s="46">
        <v>119</v>
      </c>
      <c r="AH146" s="70" t="str">
        <f t="shared" si="15"/>
        <v/>
      </c>
      <c r="AI146" s="70" t="str">
        <f t="shared" si="16"/>
        <v/>
      </c>
      <c r="AJ146" s="70" t="str">
        <f t="shared" si="17"/>
        <v>X</v>
      </c>
      <c r="AK146" s="70" t="str" cm="1">
        <f t="array" ref="AK146">_xlfn.IFS(AH146&lt;&gt;"","1",AI146&lt;&gt;"","2",AJ146&lt;&gt;"","3")</f>
        <v>3</v>
      </c>
    </row>
    <row r="147" spans="1:37" x14ac:dyDescent="0.25">
      <c r="A147" t="s">
        <v>1022</v>
      </c>
      <c r="B147" t="s">
        <v>187</v>
      </c>
      <c r="C147" s="67" t="str">
        <f t="shared" si="12"/>
        <v>Ava Skoug</v>
      </c>
      <c r="D147" s="71" t="str" cm="1">
        <f t="array" ref="D147">_xlfn.IFS(AK147="1",CONCATENATE(C147,"Regional"),AK147="2",CONCATENATE(C147,"Sectional"),AK147="3",CONCATENATE(C147,COUNTIF($C$1:C147,C147)))</f>
        <v>Ava Skoug1</v>
      </c>
      <c r="E147" s="66">
        <v>45148.291666666664</v>
      </c>
      <c r="F147" t="s">
        <v>2668</v>
      </c>
      <c r="G147" s="46">
        <v>69</v>
      </c>
      <c r="H147" s="46">
        <v>101</v>
      </c>
      <c r="I147" s="46">
        <v>24</v>
      </c>
      <c r="J147" t="s">
        <v>129</v>
      </c>
      <c r="K147" t="s">
        <v>87</v>
      </c>
      <c r="L147" s="46">
        <v>4922</v>
      </c>
      <c r="M147" s="46">
        <v>70</v>
      </c>
      <c r="N147" s="46">
        <v>68.5</v>
      </c>
      <c r="O147" s="46">
        <v>119</v>
      </c>
      <c r="P147" s="46">
        <f t="shared" si="13"/>
        <v>2</v>
      </c>
      <c r="R147" s="67" t="s">
        <v>1520</v>
      </c>
      <c r="S147" s="67">
        <f>COUNTIF(Y$2:$Y$100,R147)</f>
        <v>0</v>
      </c>
      <c r="V147" s="67">
        <f t="shared" si="14"/>
        <v>0</v>
      </c>
      <c r="AB147" t="s">
        <v>87</v>
      </c>
      <c r="AC147" s="46">
        <v>4922</v>
      </c>
      <c r="AD147" s="46">
        <v>70</v>
      </c>
      <c r="AE147" s="46">
        <v>68.5</v>
      </c>
      <c r="AF147" s="46">
        <v>119</v>
      </c>
      <c r="AH147" s="70" t="str">
        <f t="shared" si="15"/>
        <v/>
      </c>
      <c r="AI147" s="70" t="str">
        <f t="shared" si="16"/>
        <v/>
      </c>
      <c r="AJ147" s="70" t="str">
        <f t="shared" si="17"/>
        <v>X</v>
      </c>
      <c r="AK147" s="70" t="str" cm="1">
        <f t="array" ref="AK147">_xlfn.IFS(AH147&lt;&gt;"","1",AI147&lt;&gt;"","2",AJ147&lt;&gt;"","3")</f>
        <v>3</v>
      </c>
    </row>
    <row r="148" spans="1:37" x14ac:dyDescent="0.25">
      <c r="A148" t="s">
        <v>845</v>
      </c>
      <c r="B148" t="s">
        <v>232</v>
      </c>
      <c r="C148" s="67" t="str">
        <f t="shared" si="12"/>
        <v>Claudia Maze</v>
      </c>
      <c r="D148" s="71" t="str" cm="1">
        <f t="array" ref="D148">_xlfn.IFS(AK148="1",CONCATENATE(C148,"Regional"),AK148="2",CONCATENATE(C148,"Sectional"),AK148="3",CONCATENATE(C148,COUNTIF($C$1:C148,C148)))</f>
        <v>Claudia Maze1</v>
      </c>
      <c r="E148" s="66">
        <v>45148.291666666664</v>
      </c>
      <c r="F148" t="s">
        <v>2668</v>
      </c>
      <c r="G148" s="46">
        <v>69</v>
      </c>
      <c r="H148" s="46">
        <v>101</v>
      </c>
      <c r="I148" s="46">
        <v>24</v>
      </c>
      <c r="J148" t="s">
        <v>129</v>
      </c>
      <c r="K148" t="s">
        <v>87</v>
      </c>
      <c r="L148" s="46">
        <v>4922</v>
      </c>
      <c r="M148" s="46">
        <v>70</v>
      </c>
      <c r="N148" s="46">
        <v>68.5</v>
      </c>
      <c r="O148" s="46">
        <v>119</v>
      </c>
      <c r="P148" s="46">
        <f t="shared" si="13"/>
        <v>2</v>
      </c>
      <c r="R148" s="67" t="s">
        <v>2778</v>
      </c>
      <c r="S148" s="67">
        <f>COUNTIF(Y$2:$Y$100,R148)</f>
        <v>0</v>
      </c>
      <c r="V148" s="67">
        <f t="shared" si="14"/>
        <v>0</v>
      </c>
      <c r="AB148" t="s">
        <v>87</v>
      </c>
      <c r="AC148" s="46">
        <v>4922</v>
      </c>
      <c r="AD148" s="46">
        <v>70</v>
      </c>
      <c r="AE148" s="46">
        <v>68.5</v>
      </c>
      <c r="AF148" s="46">
        <v>119</v>
      </c>
      <c r="AH148" s="70" t="str">
        <f t="shared" si="15"/>
        <v/>
      </c>
      <c r="AI148" s="70" t="str">
        <f t="shared" si="16"/>
        <v/>
      </c>
      <c r="AJ148" s="70" t="str">
        <f t="shared" si="17"/>
        <v>X</v>
      </c>
      <c r="AK148" s="70" t="str" cm="1">
        <f t="array" ref="AK148">_xlfn.IFS(AH148&lt;&gt;"","1",AI148&lt;&gt;"","2",AJ148&lt;&gt;"","3")</f>
        <v>3</v>
      </c>
    </row>
    <row r="149" spans="1:37" x14ac:dyDescent="0.25">
      <c r="A149" t="s">
        <v>992</v>
      </c>
      <c r="B149" t="s">
        <v>582</v>
      </c>
      <c r="C149" s="67" t="str">
        <f t="shared" si="12"/>
        <v>Katelyn Hupfer</v>
      </c>
      <c r="D149" s="71" t="str" cm="1">
        <f t="array" ref="D149">_xlfn.IFS(AK149="1",CONCATENATE(C149,"Regional"),AK149="2",CONCATENATE(C149,"Sectional"),AK149="3",CONCATENATE(C149,COUNTIF($C$1:C149,C149)))</f>
        <v>Katelyn Hupfer1</v>
      </c>
      <c r="E149" s="66">
        <v>45148.291666666664</v>
      </c>
      <c r="F149" t="s">
        <v>2668</v>
      </c>
      <c r="G149" s="46">
        <v>69</v>
      </c>
      <c r="H149" s="46">
        <v>102</v>
      </c>
      <c r="I149" s="46">
        <v>26</v>
      </c>
      <c r="J149" t="s">
        <v>129</v>
      </c>
      <c r="K149" t="s">
        <v>87</v>
      </c>
      <c r="L149" s="46">
        <v>4922</v>
      </c>
      <c r="M149" s="46">
        <v>70</v>
      </c>
      <c r="N149" s="46">
        <v>68.5</v>
      </c>
      <c r="O149" s="46">
        <v>119</v>
      </c>
      <c r="P149" s="46">
        <f t="shared" si="13"/>
        <v>2</v>
      </c>
      <c r="R149" s="67" t="s">
        <v>1496</v>
      </c>
      <c r="S149" s="67">
        <f>COUNTIF(Y$2:$Y$100,R149)</f>
        <v>0</v>
      </c>
      <c r="V149" s="67">
        <f t="shared" si="14"/>
        <v>0</v>
      </c>
      <c r="AB149" t="s">
        <v>87</v>
      </c>
      <c r="AC149" s="46">
        <v>4922</v>
      </c>
      <c r="AD149" s="46">
        <v>70</v>
      </c>
      <c r="AE149" s="46">
        <v>68.5</v>
      </c>
      <c r="AF149" s="46">
        <v>119</v>
      </c>
      <c r="AH149" s="70" t="str">
        <f t="shared" si="15"/>
        <v/>
      </c>
      <c r="AI149" s="70" t="str">
        <f t="shared" si="16"/>
        <v/>
      </c>
      <c r="AJ149" s="70" t="str">
        <f t="shared" si="17"/>
        <v>X</v>
      </c>
      <c r="AK149" s="70" t="str" cm="1">
        <f t="array" ref="AK149">_xlfn.IFS(AH149&lt;&gt;"","1",AI149&lt;&gt;"","2",AJ149&lt;&gt;"","3")</f>
        <v>3</v>
      </c>
    </row>
    <row r="150" spans="1:37" x14ac:dyDescent="0.25">
      <c r="A150" t="s">
        <v>406</v>
      </c>
      <c r="B150" t="s">
        <v>407</v>
      </c>
      <c r="C150" s="67" t="str">
        <f t="shared" si="12"/>
        <v>Delaney Jaskula</v>
      </c>
      <c r="D150" s="71" t="str" cm="1">
        <f t="array" ref="D150">_xlfn.IFS(AK150="1",CONCATENATE(C150,"Regional"),AK150="2",CONCATENATE(C150,"Sectional"),AK150="3",CONCATENATE(C150,COUNTIF($C$1:C150,C150)))</f>
        <v>Delaney Jaskula1</v>
      </c>
      <c r="E150" s="66">
        <v>45148.291666666664</v>
      </c>
      <c r="F150" t="s">
        <v>2668</v>
      </c>
      <c r="G150" s="46">
        <v>69</v>
      </c>
      <c r="H150" s="46">
        <v>102</v>
      </c>
      <c r="I150" s="46">
        <v>26</v>
      </c>
      <c r="J150" t="s">
        <v>129</v>
      </c>
      <c r="K150" t="s">
        <v>87</v>
      </c>
      <c r="L150" s="46">
        <v>4922</v>
      </c>
      <c r="M150" s="46">
        <v>70</v>
      </c>
      <c r="N150" s="46">
        <v>68.5</v>
      </c>
      <c r="O150" s="46">
        <v>119</v>
      </c>
      <c r="P150" s="46">
        <f t="shared" si="13"/>
        <v>2</v>
      </c>
      <c r="R150" s="67" t="s">
        <v>1137</v>
      </c>
      <c r="S150" s="67">
        <f>COUNTIF(Y$2:$Y$100,R150)</f>
        <v>0</v>
      </c>
      <c r="V150" s="67">
        <f t="shared" si="14"/>
        <v>0</v>
      </c>
      <c r="AB150" t="s">
        <v>87</v>
      </c>
      <c r="AC150" s="46">
        <v>4922</v>
      </c>
      <c r="AD150" s="46">
        <v>70</v>
      </c>
      <c r="AE150" s="46">
        <v>68.5</v>
      </c>
      <c r="AF150" s="46">
        <v>119</v>
      </c>
      <c r="AH150" s="70" t="str">
        <f t="shared" si="15"/>
        <v/>
      </c>
      <c r="AI150" s="70" t="str">
        <f t="shared" si="16"/>
        <v/>
      </c>
      <c r="AJ150" s="70" t="str">
        <f t="shared" si="17"/>
        <v>X</v>
      </c>
      <c r="AK150" s="70" t="str" cm="1">
        <f t="array" ref="AK150">_xlfn.IFS(AH150&lt;&gt;"","1",AI150&lt;&gt;"","2",AJ150&lt;&gt;"","3")</f>
        <v>3</v>
      </c>
    </row>
    <row r="151" spans="1:37" x14ac:dyDescent="0.25">
      <c r="A151" t="s">
        <v>617</v>
      </c>
      <c r="B151" t="s">
        <v>353</v>
      </c>
      <c r="C151" s="67" t="str">
        <f t="shared" si="12"/>
        <v>Olivia Rue</v>
      </c>
      <c r="D151" s="71" t="str" cm="1">
        <f t="array" ref="D151">_xlfn.IFS(AK151="1",CONCATENATE(C151,"Regional"),AK151="2",CONCATENATE(C151,"Sectional"),AK151="3",CONCATENATE(C151,COUNTIF($C$1:C151,C151)))</f>
        <v>Olivia Rue1</v>
      </c>
      <c r="E151" s="66">
        <v>45148.291666666664</v>
      </c>
      <c r="F151" t="s">
        <v>2668</v>
      </c>
      <c r="G151" s="46">
        <v>69</v>
      </c>
      <c r="H151" s="46">
        <v>102</v>
      </c>
      <c r="I151" s="46">
        <v>26</v>
      </c>
      <c r="J151" t="s">
        <v>129</v>
      </c>
      <c r="K151" t="s">
        <v>87</v>
      </c>
      <c r="L151" s="46">
        <v>4922</v>
      </c>
      <c r="M151" s="46">
        <v>70</v>
      </c>
      <c r="N151" s="46">
        <v>68.5</v>
      </c>
      <c r="O151" s="46">
        <v>119</v>
      </c>
      <c r="P151" s="46">
        <f t="shared" si="13"/>
        <v>2</v>
      </c>
      <c r="R151" s="67" t="s">
        <v>2841</v>
      </c>
      <c r="S151" s="67">
        <f>COUNTIF(Y$2:$Y$100,R151)</f>
        <v>0</v>
      </c>
      <c r="V151" s="67">
        <f t="shared" si="14"/>
        <v>0</v>
      </c>
      <c r="AB151" t="s">
        <v>87</v>
      </c>
      <c r="AC151" s="46">
        <v>4922</v>
      </c>
      <c r="AD151" s="46">
        <v>70</v>
      </c>
      <c r="AE151" s="46">
        <v>68.5</v>
      </c>
      <c r="AF151" s="46">
        <v>119</v>
      </c>
      <c r="AH151" s="70" t="str">
        <f t="shared" si="15"/>
        <v/>
      </c>
      <c r="AI151" s="70" t="str">
        <f t="shared" si="16"/>
        <v/>
      </c>
      <c r="AJ151" s="70" t="str">
        <f t="shared" si="17"/>
        <v>X</v>
      </c>
      <c r="AK151" s="70" t="str" cm="1">
        <f t="array" ref="AK151">_xlfn.IFS(AH151&lt;&gt;"","1",AI151&lt;&gt;"","2",AJ151&lt;&gt;"","3")</f>
        <v>3</v>
      </c>
    </row>
    <row r="152" spans="1:37" x14ac:dyDescent="0.25">
      <c r="A152" t="s">
        <v>513</v>
      </c>
      <c r="B152" t="s">
        <v>367</v>
      </c>
      <c r="C152" s="67" t="str">
        <f t="shared" si="12"/>
        <v>Tessa Schmocker</v>
      </c>
      <c r="D152" s="71" t="str" cm="1">
        <f t="array" ref="D152">_xlfn.IFS(AK152="1",CONCATENATE(C152,"Regional"),AK152="2",CONCATENATE(C152,"Sectional"),AK152="3",CONCATENATE(C152,COUNTIF($C$1:C152,C152)))</f>
        <v>Tessa Schmocker1</v>
      </c>
      <c r="E152" s="66">
        <v>45148.291666666664</v>
      </c>
      <c r="F152" t="s">
        <v>2668</v>
      </c>
      <c r="G152" s="46">
        <v>69</v>
      </c>
      <c r="H152" s="46">
        <v>105</v>
      </c>
      <c r="I152" s="46">
        <v>29</v>
      </c>
      <c r="J152" t="s">
        <v>129</v>
      </c>
      <c r="K152" t="s">
        <v>87</v>
      </c>
      <c r="L152" s="46">
        <v>4922</v>
      </c>
      <c r="M152" s="46">
        <v>70</v>
      </c>
      <c r="N152" s="46">
        <v>68.5</v>
      </c>
      <c r="O152" s="46">
        <v>119</v>
      </c>
      <c r="P152" s="46">
        <f t="shared" si="13"/>
        <v>2</v>
      </c>
      <c r="R152" s="67" t="s">
        <v>1194</v>
      </c>
      <c r="S152" s="67">
        <f>COUNTIF(Y$2:$Y$100,R152)</f>
        <v>0</v>
      </c>
      <c r="V152" s="67">
        <f t="shared" si="14"/>
        <v>0</v>
      </c>
      <c r="AB152" t="s">
        <v>87</v>
      </c>
      <c r="AC152" s="46">
        <v>4922</v>
      </c>
      <c r="AD152" s="46">
        <v>70</v>
      </c>
      <c r="AE152" s="46">
        <v>68.5</v>
      </c>
      <c r="AF152" s="46">
        <v>119</v>
      </c>
      <c r="AH152" s="70" t="str">
        <f t="shared" si="15"/>
        <v/>
      </c>
      <c r="AI152" s="70" t="str">
        <f t="shared" si="16"/>
        <v/>
      </c>
      <c r="AJ152" s="70" t="str">
        <f t="shared" si="17"/>
        <v>X</v>
      </c>
      <c r="AK152" s="70" t="str" cm="1">
        <f t="array" ref="AK152">_xlfn.IFS(AH152&lt;&gt;"","1",AI152&lt;&gt;"","2",AJ152&lt;&gt;"","3")</f>
        <v>3</v>
      </c>
    </row>
    <row r="153" spans="1:37" x14ac:dyDescent="0.25">
      <c r="A153" t="s">
        <v>1042</v>
      </c>
      <c r="B153" t="s">
        <v>313</v>
      </c>
      <c r="C153" s="67" t="str">
        <f t="shared" si="12"/>
        <v>Avery Ferguson</v>
      </c>
      <c r="D153" s="71" t="str" cm="1">
        <f t="array" ref="D153">_xlfn.IFS(AK153="1",CONCATENATE(C153,"Regional"),AK153="2",CONCATENATE(C153,"Sectional"),AK153="3",CONCATENATE(C153,COUNTIF($C$1:C153,C153)))</f>
        <v>Avery Ferguson1</v>
      </c>
      <c r="E153" s="66">
        <v>45148.291666666664</v>
      </c>
      <c r="F153" t="s">
        <v>2668</v>
      </c>
      <c r="G153" s="46">
        <v>69</v>
      </c>
      <c r="H153" s="46">
        <v>105</v>
      </c>
      <c r="I153" s="46">
        <v>29</v>
      </c>
      <c r="J153" t="s">
        <v>129</v>
      </c>
      <c r="K153" t="s">
        <v>87</v>
      </c>
      <c r="L153" s="46">
        <v>4922</v>
      </c>
      <c r="M153" s="46">
        <v>70</v>
      </c>
      <c r="N153" s="46">
        <v>68.5</v>
      </c>
      <c r="O153" s="46">
        <v>119</v>
      </c>
      <c r="P153" s="46">
        <f t="shared" si="13"/>
        <v>2</v>
      </c>
      <c r="R153" s="67" t="s">
        <v>1534</v>
      </c>
      <c r="S153" s="67">
        <f>COUNTIF(Y$2:$Y$100,R153)</f>
        <v>0</v>
      </c>
      <c r="V153" s="67">
        <f t="shared" si="14"/>
        <v>0</v>
      </c>
      <c r="AB153" t="s">
        <v>87</v>
      </c>
      <c r="AC153" s="46">
        <v>4922</v>
      </c>
      <c r="AD153" s="46">
        <v>70</v>
      </c>
      <c r="AE153" s="46">
        <v>68.5</v>
      </c>
      <c r="AF153" s="46">
        <v>119</v>
      </c>
      <c r="AH153" s="70" t="str">
        <f t="shared" si="15"/>
        <v/>
      </c>
      <c r="AI153" s="70" t="str">
        <f t="shared" si="16"/>
        <v/>
      </c>
      <c r="AJ153" s="70" t="str">
        <f t="shared" si="17"/>
        <v>X</v>
      </c>
      <c r="AK153" s="70" t="str" cm="1">
        <f t="array" ref="AK153">_xlfn.IFS(AH153&lt;&gt;"","1",AI153&lt;&gt;"","2",AJ153&lt;&gt;"","3")</f>
        <v>3</v>
      </c>
    </row>
    <row r="154" spans="1:37" x14ac:dyDescent="0.25">
      <c r="A154" t="s">
        <v>1806</v>
      </c>
      <c r="B154" t="s">
        <v>1807</v>
      </c>
      <c r="C154" s="67" t="str">
        <f t="shared" si="12"/>
        <v>diana thao</v>
      </c>
      <c r="D154" s="71" t="str" cm="1">
        <f t="array" ref="D154">_xlfn.IFS(AK154="1",CONCATENATE(C154,"Regional"),AK154="2",CONCATENATE(C154,"Sectional"),AK154="3",CONCATENATE(C154,COUNTIF($C$1:C154,C154)))</f>
        <v>diana thao1</v>
      </c>
      <c r="E154" s="66">
        <v>45148.291666666664</v>
      </c>
      <c r="F154" t="s">
        <v>2668</v>
      </c>
      <c r="G154" s="46">
        <v>69</v>
      </c>
      <c r="H154" s="46">
        <v>107</v>
      </c>
      <c r="I154" s="46">
        <v>31</v>
      </c>
      <c r="J154" t="s">
        <v>129</v>
      </c>
      <c r="K154" t="s">
        <v>87</v>
      </c>
      <c r="L154" s="46">
        <v>4922</v>
      </c>
      <c r="M154" s="46">
        <v>70</v>
      </c>
      <c r="N154" s="46">
        <v>68.5</v>
      </c>
      <c r="O154" s="46">
        <v>119</v>
      </c>
      <c r="P154" s="46">
        <f t="shared" si="13"/>
        <v>2</v>
      </c>
      <c r="R154" s="67" t="s">
        <v>2810</v>
      </c>
      <c r="S154" s="67">
        <f>COUNTIF(Y$2:$Y$100,R154)</f>
        <v>0</v>
      </c>
      <c r="V154" s="67">
        <f t="shared" si="14"/>
        <v>0</v>
      </c>
      <c r="AB154" t="s">
        <v>87</v>
      </c>
      <c r="AC154" s="46">
        <v>4922</v>
      </c>
      <c r="AD154" s="46">
        <v>70</v>
      </c>
      <c r="AE154" s="46">
        <v>68.5</v>
      </c>
      <c r="AF154" s="46">
        <v>119</v>
      </c>
      <c r="AH154" s="70" t="str">
        <f t="shared" si="15"/>
        <v/>
      </c>
      <c r="AI154" s="70" t="str">
        <f t="shared" si="16"/>
        <v/>
      </c>
      <c r="AJ154" s="70" t="str">
        <f t="shared" si="17"/>
        <v>X</v>
      </c>
      <c r="AK154" s="70" t="str" cm="1">
        <f t="array" ref="AK154">_xlfn.IFS(AH154&lt;&gt;"","1",AI154&lt;&gt;"","2",AJ154&lt;&gt;"","3")</f>
        <v>3</v>
      </c>
    </row>
    <row r="155" spans="1:37" x14ac:dyDescent="0.25">
      <c r="A155" t="s">
        <v>1800</v>
      </c>
      <c r="B155" t="s">
        <v>1801</v>
      </c>
      <c r="C155" s="67" t="str">
        <f t="shared" si="12"/>
        <v>Holly Morehart</v>
      </c>
      <c r="D155" s="71" t="str" cm="1">
        <f t="array" ref="D155">_xlfn.IFS(AK155="1",CONCATENATE(C155,"Regional"),AK155="2",CONCATENATE(C155,"Sectional"),AK155="3",CONCATENATE(C155,COUNTIF($C$1:C155,C155)))</f>
        <v>Holly Morehart1</v>
      </c>
      <c r="E155" s="66">
        <v>45148.291666666664</v>
      </c>
      <c r="F155" t="s">
        <v>2668</v>
      </c>
      <c r="G155" s="46">
        <v>69</v>
      </c>
      <c r="H155" s="46">
        <v>107</v>
      </c>
      <c r="I155" s="46">
        <v>31</v>
      </c>
      <c r="J155" t="s">
        <v>129</v>
      </c>
      <c r="K155" t="s">
        <v>87</v>
      </c>
      <c r="L155" s="46">
        <v>4922</v>
      </c>
      <c r="M155" s="46">
        <v>70</v>
      </c>
      <c r="N155" s="46">
        <v>68.5</v>
      </c>
      <c r="O155" s="46">
        <v>119</v>
      </c>
      <c r="P155" s="46">
        <f t="shared" si="13"/>
        <v>2</v>
      </c>
      <c r="R155" s="67" t="s">
        <v>2804</v>
      </c>
      <c r="S155" s="67">
        <f>COUNTIF(Y$2:$Y$100,R155)</f>
        <v>0</v>
      </c>
      <c r="V155" s="67">
        <f t="shared" si="14"/>
        <v>0</v>
      </c>
      <c r="AB155" t="s">
        <v>87</v>
      </c>
      <c r="AC155" s="46">
        <v>4922</v>
      </c>
      <c r="AD155" s="46">
        <v>70</v>
      </c>
      <c r="AE155" s="46">
        <v>68.5</v>
      </c>
      <c r="AF155" s="46">
        <v>119</v>
      </c>
      <c r="AH155" s="70" t="str">
        <f t="shared" si="15"/>
        <v/>
      </c>
      <c r="AI155" s="70" t="str">
        <f t="shared" si="16"/>
        <v/>
      </c>
      <c r="AJ155" s="70" t="str">
        <f t="shared" si="17"/>
        <v>X</v>
      </c>
      <c r="AK155" s="70" t="str" cm="1">
        <f t="array" ref="AK155">_xlfn.IFS(AH155&lt;&gt;"","1",AI155&lt;&gt;"","2",AJ155&lt;&gt;"","3")</f>
        <v>3</v>
      </c>
    </row>
    <row r="156" spans="1:37" x14ac:dyDescent="0.25">
      <c r="A156" t="s">
        <v>919</v>
      </c>
      <c r="B156" t="s">
        <v>921</v>
      </c>
      <c r="C156" s="67" t="str">
        <f t="shared" si="12"/>
        <v>Frankie Jurvelin</v>
      </c>
      <c r="D156" s="71" t="str" cm="1">
        <f t="array" ref="D156">_xlfn.IFS(AK156="1",CONCATENATE(C156,"Regional"),AK156="2",CONCATENATE(C156,"Sectional"),AK156="3",CONCATENATE(C156,COUNTIF($C$1:C156,C156)))</f>
        <v>Frankie Jurvelin1</v>
      </c>
      <c r="E156" s="66">
        <v>45148.291666666664</v>
      </c>
      <c r="F156" t="s">
        <v>2668</v>
      </c>
      <c r="G156" s="46">
        <v>69</v>
      </c>
      <c r="H156" s="46">
        <v>107</v>
      </c>
      <c r="I156" s="46">
        <v>31</v>
      </c>
      <c r="J156" t="s">
        <v>129</v>
      </c>
      <c r="K156" t="s">
        <v>87</v>
      </c>
      <c r="L156" s="46">
        <v>4922</v>
      </c>
      <c r="M156" s="46">
        <v>70</v>
      </c>
      <c r="N156" s="46">
        <v>68.5</v>
      </c>
      <c r="O156" s="46">
        <v>119</v>
      </c>
      <c r="P156" s="46">
        <f t="shared" si="13"/>
        <v>2</v>
      </c>
      <c r="R156" s="67" t="s">
        <v>1452</v>
      </c>
      <c r="S156" s="67">
        <f>COUNTIF(Y$2:$Y$100,R156)</f>
        <v>0</v>
      </c>
      <c r="V156" s="67">
        <f t="shared" si="14"/>
        <v>0</v>
      </c>
      <c r="AB156" t="s">
        <v>87</v>
      </c>
      <c r="AC156" s="46">
        <v>4922</v>
      </c>
      <c r="AD156" s="46">
        <v>70</v>
      </c>
      <c r="AE156" s="46">
        <v>68.5</v>
      </c>
      <c r="AF156" s="46">
        <v>119</v>
      </c>
      <c r="AH156" s="70" t="str">
        <f t="shared" si="15"/>
        <v/>
      </c>
      <c r="AI156" s="70" t="str">
        <f t="shared" si="16"/>
        <v/>
      </c>
      <c r="AJ156" s="70" t="str">
        <f t="shared" si="17"/>
        <v>X</v>
      </c>
      <c r="AK156" s="70" t="str" cm="1">
        <f t="array" ref="AK156">_xlfn.IFS(AH156&lt;&gt;"","1",AI156&lt;&gt;"","2",AJ156&lt;&gt;"","3")</f>
        <v>3</v>
      </c>
    </row>
    <row r="157" spans="1:37" x14ac:dyDescent="0.25">
      <c r="A157" t="s">
        <v>1839</v>
      </c>
      <c r="B157" t="s">
        <v>1840</v>
      </c>
      <c r="C157" s="67" t="str">
        <f t="shared" si="12"/>
        <v>Anabelle Stravinski</v>
      </c>
      <c r="D157" s="71" t="str" cm="1">
        <f t="array" ref="D157">_xlfn.IFS(AK157="1",CONCATENATE(C157,"Regional"),AK157="2",CONCATENATE(C157,"Sectional"),AK157="3",CONCATENATE(C157,COUNTIF($C$1:C157,C157)))</f>
        <v>Anabelle Stravinski1</v>
      </c>
      <c r="E157" s="66">
        <v>45148.291666666664</v>
      </c>
      <c r="F157" t="s">
        <v>2668</v>
      </c>
      <c r="G157" s="46">
        <v>69</v>
      </c>
      <c r="H157" s="46">
        <v>108</v>
      </c>
      <c r="I157" s="46">
        <v>34</v>
      </c>
      <c r="J157" t="s">
        <v>129</v>
      </c>
      <c r="K157" t="s">
        <v>87</v>
      </c>
      <c r="L157" s="46">
        <v>4922</v>
      </c>
      <c r="M157" s="46">
        <v>70</v>
      </c>
      <c r="N157" s="46">
        <v>68.5</v>
      </c>
      <c r="O157" s="46">
        <v>119</v>
      </c>
      <c r="P157" s="46">
        <f t="shared" si="13"/>
        <v>2</v>
      </c>
      <c r="R157" s="67" t="s">
        <v>2844</v>
      </c>
      <c r="S157" s="67">
        <f>COUNTIF(Y$2:$Y$100,R157)</f>
        <v>0</v>
      </c>
      <c r="V157" s="67">
        <f t="shared" si="14"/>
        <v>0</v>
      </c>
      <c r="AB157" t="s">
        <v>87</v>
      </c>
      <c r="AC157" s="46">
        <v>4922</v>
      </c>
      <c r="AD157" s="46">
        <v>70</v>
      </c>
      <c r="AE157" s="46">
        <v>68.5</v>
      </c>
      <c r="AF157" s="46">
        <v>119</v>
      </c>
      <c r="AH157" s="70" t="str">
        <f t="shared" si="15"/>
        <v/>
      </c>
      <c r="AI157" s="70" t="str">
        <f t="shared" si="16"/>
        <v/>
      </c>
      <c r="AJ157" s="70" t="str">
        <f t="shared" si="17"/>
        <v>X</v>
      </c>
      <c r="AK157" s="70" t="str" cm="1">
        <f t="array" ref="AK157">_xlfn.IFS(AH157&lt;&gt;"","1",AI157&lt;&gt;"","2",AJ157&lt;&gt;"","3")</f>
        <v>3</v>
      </c>
    </row>
    <row r="158" spans="1:37" x14ac:dyDescent="0.25">
      <c r="A158" t="s">
        <v>1884</v>
      </c>
      <c r="B158" t="s">
        <v>1885</v>
      </c>
      <c r="C158" s="67" t="str">
        <f t="shared" si="12"/>
        <v>Kyran Merrell</v>
      </c>
      <c r="D158" s="71" t="str" cm="1">
        <f t="array" ref="D158">_xlfn.IFS(AK158="1",CONCATENATE(C158,"Regional"),AK158="2",CONCATENATE(C158,"Sectional"),AK158="3",CONCATENATE(C158,COUNTIF($C$1:C158,C158)))</f>
        <v>Kyran Merrell1</v>
      </c>
      <c r="E158" s="66">
        <v>45148.291666666664</v>
      </c>
      <c r="F158" t="s">
        <v>2668</v>
      </c>
      <c r="G158" s="46">
        <v>69</v>
      </c>
      <c r="H158" s="46">
        <v>109</v>
      </c>
      <c r="I158" s="46">
        <v>35</v>
      </c>
      <c r="J158" t="s">
        <v>129</v>
      </c>
      <c r="K158" t="s">
        <v>87</v>
      </c>
      <c r="L158" s="46">
        <v>4922</v>
      </c>
      <c r="M158" s="46">
        <v>70</v>
      </c>
      <c r="N158" s="46">
        <v>68.5</v>
      </c>
      <c r="O158" s="46">
        <v>119</v>
      </c>
      <c r="P158" s="46">
        <f t="shared" si="13"/>
        <v>2</v>
      </c>
      <c r="R158" s="67" t="s">
        <v>2897</v>
      </c>
      <c r="S158" s="67">
        <f>COUNTIF(Y$2:$Y$100,R158)</f>
        <v>0</v>
      </c>
      <c r="V158" s="67">
        <f t="shared" si="14"/>
        <v>0</v>
      </c>
      <c r="AB158" t="s">
        <v>87</v>
      </c>
      <c r="AC158" s="46">
        <v>4922</v>
      </c>
      <c r="AD158" s="46">
        <v>70</v>
      </c>
      <c r="AE158" s="46">
        <v>68.5</v>
      </c>
      <c r="AF158" s="46">
        <v>119</v>
      </c>
      <c r="AH158" s="70" t="str">
        <f t="shared" si="15"/>
        <v/>
      </c>
      <c r="AI158" s="70" t="str">
        <f t="shared" si="16"/>
        <v/>
      </c>
      <c r="AJ158" s="70" t="str">
        <f t="shared" si="17"/>
        <v>X</v>
      </c>
      <c r="AK158" s="70" t="str" cm="1">
        <f t="array" ref="AK158">_xlfn.IFS(AH158&lt;&gt;"","1",AI158&lt;&gt;"","2",AJ158&lt;&gt;"","3")</f>
        <v>3</v>
      </c>
    </row>
    <row r="159" spans="1:37" x14ac:dyDescent="0.25">
      <c r="A159" t="s">
        <v>3388</v>
      </c>
      <c r="B159" t="s">
        <v>622</v>
      </c>
      <c r="C159" s="67" t="str">
        <f t="shared" si="12"/>
        <v>Samantha Baldauf</v>
      </c>
      <c r="D159" s="71" t="str" cm="1">
        <f t="array" ref="D159">_xlfn.IFS(AK159="1",CONCATENATE(C159,"Regional"),AK159="2",CONCATENATE(C159,"Sectional"),AK159="3",CONCATENATE(C159,COUNTIF($C$1:C159,C159)))</f>
        <v>Samantha Baldauf1</v>
      </c>
      <c r="E159" s="66">
        <v>45148.291666666664</v>
      </c>
      <c r="F159" t="s">
        <v>2668</v>
      </c>
      <c r="G159" s="46">
        <v>69</v>
      </c>
      <c r="H159" s="46">
        <v>109</v>
      </c>
      <c r="I159" s="46">
        <v>35</v>
      </c>
      <c r="J159" t="s">
        <v>129</v>
      </c>
      <c r="K159" t="s">
        <v>87</v>
      </c>
      <c r="L159" s="46">
        <v>4922</v>
      </c>
      <c r="M159" s="46">
        <v>70</v>
      </c>
      <c r="N159" s="46">
        <v>68.5</v>
      </c>
      <c r="O159" s="46">
        <v>119</v>
      </c>
      <c r="P159" s="46">
        <f t="shared" si="13"/>
        <v>2</v>
      </c>
      <c r="R159" s="67" t="s">
        <v>3500</v>
      </c>
      <c r="S159" s="67">
        <f>COUNTIF(Y$2:$Y$100,R159)</f>
        <v>0</v>
      </c>
      <c r="V159" s="67">
        <f t="shared" si="14"/>
        <v>0</v>
      </c>
      <c r="AB159" t="s">
        <v>87</v>
      </c>
      <c r="AC159" s="46">
        <v>4922</v>
      </c>
      <c r="AD159" s="46">
        <v>70</v>
      </c>
      <c r="AE159" s="46">
        <v>68.5</v>
      </c>
      <c r="AF159" s="46">
        <v>119</v>
      </c>
      <c r="AH159" s="70" t="str">
        <f t="shared" si="15"/>
        <v/>
      </c>
      <c r="AI159" s="70" t="str">
        <f t="shared" si="16"/>
        <v/>
      </c>
      <c r="AJ159" s="70" t="str">
        <f t="shared" si="17"/>
        <v>X</v>
      </c>
      <c r="AK159" s="70" t="str" cm="1">
        <f t="array" ref="AK159">_xlfn.IFS(AH159&lt;&gt;"","1",AI159&lt;&gt;"","2",AJ159&lt;&gt;"","3")</f>
        <v>3</v>
      </c>
    </row>
    <row r="160" spans="1:37" x14ac:dyDescent="0.25">
      <c r="A160" t="s">
        <v>1837</v>
      </c>
      <c r="B160" t="s">
        <v>1838</v>
      </c>
      <c r="C160" s="67" t="str">
        <f t="shared" si="12"/>
        <v>Eva LaRowe</v>
      </c>
      <c r="D160" s="71" t="str" cm="1">
        <f t="array" ref="D160">_xlfn.IFS(AK160="1",CONCATENATE(C160,"Regional"),AK160="2",CONCATENATE(C160,"Sectional"),AK160="3",CONCATENATE(C160,COUNTIF($C$1:C160,C160)))</f>
        <v>Eva LaRowe1</v>
      </c>
      <c r="E160" s="66">
        <v>45148.291666666664</v>
      </c>
      <c r="F160" t="s">
        <v>2668</v>
      </c>
      <c r="G160" s="46">
        <v>69</v>
      </c>
      <c r="H160" s="46">
        <v>109</v>
      </c>
      <c r="I160" s="46">
        <v>35</v>
      </c>
      <c r="J160" t="s">
        <v>129</v>
      </c>
      <c r="K160" t="s">
        <v>87</v>
      </c>
      <c r="L160" s="46">
        <v>4922</v>
      </c>
      <c r="M160" s="46">
        <v>70</v>
      </c>
      <c r="N160" s="46">
        <v>68.5</v>
      </c>
      <c r="O160" s="46">
        <v>119</v>
      </c>
      <c r="P160" s="46">
        <f t="shared" si="13"/>
        <v>2</v>
      </c>
      <c r="R160" s="67" t="s">
        <v>2843</v>
      </c>
      <c r="S160" s="67">
        <f>COUNTIF(Y$2:$Y$100,R160)</f>
        <v>0</v>
      </c>
      <c r="V160" s="67">
        <f t="shared" si="14"/>
        <v>0</v>
      </c>
      <c r="AB160" t="s">
        <v>87</v>
      </c>
      <c r="AC160" s="46">
        <v>4922</v>
      </c>
      <c r="AD160" s="46">
        <v>70</v>
      </c>
      <c r="AE160" s="46">
        <v>68.5</v>
      </c>
      <c r="AF160" s="46">
        <v>119</v>
      </c>
      <c r="AH160" s="70" t="str">
        <f t="shared" si="15"/>
        <v/>
      </c>
      <c r="AI160" s="70" t="str">
        <f t="shared" si="16"/>
        <v/>
      </c>
      <c r="AJ160" s="70" t="str">
        <f t="shared" si="17"/>
        <v>X</v>
      </c>
      <c r="AK160" s="70" t="str" cm="1">
        <f t="array" ref="AK160">_xlfn.IFS(AH160&lt;&gt;"","1",AI160&lt;&gt;"","2",AJ160&lt;&gt;"","3")</f>
        <v>3</v>
      </c>
    </row>
    <row r="161" spans="1:37" x14ac:dyDescent="0.25">
      <c r="A161" t="s">
        <v>619</v>
      </c>
      <c r="B161" t="s">
        <v>510</v>
      </c>
      <c r="C161" s="67" t="str">
        <f t="shared" si="12"/>
        <v>Laura Nowotny</v>
      </c>
      <c r="D161" s="71" t="str" cm="1">
        <f t="array" ref="D161">_xlfn.IFS(AK161="1",CONCATENATE(C161,"Regional"),AK161="2",CONCATENATE(C161,"Sectional"),AK161="3",CONCATENATE(C161,COUNTIF($C$1:C161,C161)))</f>
        <v>Laura Nowotny1</v>
      </c>
      <c r="E161" s="66">
        <v>45148.291666666664</v>
      </c>
      <c r="F161" t="s">
        <v>2668</v>
      </c>
      <c r="G161" s="46">
        <v>69</v>
      </c>
      <c r="H161" s="46">
        <v>110</v>
      </c>
      <c r="I161" s="46">
        <v>38</v>
      </c>
      <c r="J161" t="s">
        <v>129</v>
      </c>
      <c r="K161" t="s">
        <v>87</v>
      </c>
      <c r="L161" s="46">
        <v>4922</v>
      </c>
      <c r="M161" s="46">
        <v>70</v>
      </c>
      <c r="N161" s="46">
        <v>68.5</v>
      </c>
      <c r="O161" s="46">
        <v>119</v>
      </c>
      <c r="P161" s="46">
        <f t="shared" si="13"/>
        <v>2</v>
      </c>
      <c r="R161" s="67" t="s">
        <v>1258</v>
      </c>
      <c r="S161" s="67">
        <f>COUNTIF(Y$2:$Y$100,R161)</f>
        <v>0</v>
      </c>
      <c r="V161" s="67">
        <f t="shared" si="14"/>
        <v>0</v>
      </c>
      <c r="AB161" t="s">
        <v>87</v>
      </c>
      <c r="AC161" s="46">
        <v>4922</v>
      </c>
      <c r="AD161" s="46">
        <v>70</v>
      </c>
      <c r="AE161" s="46">
        <v>68.5</v>
      </c>
      <c r="AF161" s="46">
        <v>119</v>
      </c>
      <c r="AH161" s="70" t="str">
        <f t="shared" si="15"/>
        <v/>
      </c>
      <c r="AI161" s="70" t="str">
        <f t="shared" si="16"/>
        <v/>
      </c>
      <c r="AJ161" s="70" t="str">
        <f t="shared" si="17"/>
        <v>X</v>
      </c>
      <c r="AK161" s="70" t="str" cm="1">
        <f t="array" ref="AK161">_xlfn.IFS(AH161&lt;&gt;"","1",AI161&lt;&gt;"","2",AJ161&lt;&gt;"","3")</f>
        <v>3</v>
      </c>
    </row>
    <row r="162" spans="1:37" x14ac:dyDescent="0.25">
      <c r="A162" t="s">
        <v>3389</v>
      </c>
      <c r="B162" t="s">
        <v>187</v>
      </c>
      <c r="C162" s="67" t="str">
        <f t="shared" si="12"/>
        <v>Ava Medenblik</v>
      </c>
      <c r="D162" s="71" t="str" cm="1">
        <f t="array" ref="D162">_xlfn.IFS(AK162="1",CONCATENATE(C162,"Regional"),AK162="2",CONCATENATE(C162,"Sectional"),AK162="3",CONCATENATE(C162,COUNTIF($C$1:C162,C162)))</f>
        <v>Ava Medenblik1</v>
      </c>
      <c r="E162" s="66">
        <v>45148.291666666664</v>
      </c>
      <c r="F162" t="s">
        <v>2668</v>
      </c>
      <c r="G162" s="46">
        <v>69</v>
      </c>
      <c r="H162" s="46">
        <v>111</v>
      </c>
      <c r="I162" s="46">
        <v>39</v>
      </c>
      <c r="J162" t="s">
        <v>129</v>
      </c>
      <c r="K162" t="s">
        <v>87</v>
      </c>
      <c r="L162" s="46">
        <v>4922</v>
      </c>
      <c r="M162" s="46">
        <v>70</v>
      </c>
      <c r="N162" s="46">
        <v>68.5</v>
      </c>
      <c r="O162" s="46">
        <v>119</v>
      </c>
      <c r="P162" s="46">
        <f t="shared" si="13"/>
        <v>2</v>
      </c>
      <c r="R162" s="67" t="s">
        <v>3501</v>
      </c>
      <c r="S162" s="67">
        <f>COUNTIF(Y$2:$Y$100,R162)</f>
        <v>0</v>
      </c>
      <c r="V162" s="67">
        <f t="shared" si="14"/>
        <v>0</v>
      </c>
      <c r="AB162" t="s">
        <v>87</v>
      </c>
      <c r="AC162" s="46">
        <v>4922</v>
      </c>
      <c r="AD162" s="46">
        <v>70</v>
      </c>
      <c r="AE162" s="46">
        <v>68.5</v>
      </c>
      <c r="AF162" s="46">
        <v>119</v>
      </c>
      <c r="AH162" s="70" t="str">
        <f t="shared" si="15"/>
        <v/>
      </c>
      <c r="AI162" s="70" t="str">
        <f t="shared" si="16"/>
        <v/>
      </c>
      <c r="AJ162" s="70" t="str">
        <f t="shared" si="17"/>
        <v>X</v>
      </c>
      <c r="AK162" s="70" t="str" cm="1">
        <f t="array" ref="AK162">_xlfn.IFS(AH162&lt;&gt;"","1",AI162&lt;&gt;"","2",AJ162&lt;&gt;"","3")</f>
        <v>3</v>
      </c>
    </row>
    <row r="163" spans="1:37" x14ac:dyDescent="0.25">
      <c r="A163" t="s">
        <v>627</v>
      </c>
      <c r="B163" t="s">
        <v>628</v>
      </c>
      <c r="C163" s="67" t="str">
        <f t="shared" si="12"/>
        <v>Angelina Galarza</v>
      </c>
      <c r="D163" s="71" t="str" cm="1">
        <f t="array" ref="D163">_xlfn.IFS(AK163="1",CONCATENATE(C163,"Regional"),AK163="2",CONCATENATE(C163,"Sectional"),AK163="3",CONCATENATE(C163,COUNTIF($C$1:C163,C163)))</f>
        <v>Angelina Galarza1</v>
      </c>
      <c r="E163" s="66">
        <v>45148.291666666664</v>
      </c>
      <c r="F163" t="s">
        <v>2668</v>
      </c>
      <c r="G163" s="46">
        <v>69</v>
      </c>
      <c r="H163" s="46">
        <v>111</v>
      </c>
      <c r="I163" s="46">
        <v>39</v>
      </c>
      <c r="J163" t="s">
        <v>129</v>
      </c>
      <c r="K163" t="s">
        <v>87</v>
      </c>
      <c r="L163" s="46">
        <v>4922</v>
      </c>
      <c r="M163" s="46">
        <v>70</v>
      </c>
      <c r="N163" s="46">
        <v>68.5</v>
      </c>
      <c r="O163" s="46">
        <v>119</v>
      </c>
      <c r="P163" s="46">
        <f t="shared" si="13"/>
        <v>2</v>
      </c>
      <c r="R163" s="67" t="s">
        <v>1261</v>
      </c>
      <c r="S163" s="67">
        <f>COUNTIF(Y$2:$Y$100,R163)</f>
        <v>0</v>
      </c>
      <c r="V163" s="67">
        <f t="shared" si="14"/>
        <v>0</v>
      </c>
      <c r="AB163" t="s">
        <v>87</v>
      </c>
      <c r="AC163" s="46">
        <v>4922</v>
      </c>
      <c r="AD163" s="46">
        <v>70</v>
      </c>
      <c r="AE163" s="46">
        <v>68.5</v>
      </c>
      <c r="AF163" s="46">
        <v>119</v>
      </c>
      <c r="AH163" s="70" t="str">
        <f t="shared" si="15"/>
        <v/>
      </c>
      <c r="AI163" s="70" t="str">
        <f t="shared" si="16"/>
        <v/>
      </c>
      <c r="AJ163" s="70" t="str">
        <f t="shared" si="17"/>
        <v>X</v>
      </c>
      <c r="AK163" s="70" t="str" cm="1">
        <f t="array" ref="AK163">_xlfn.IFS(AH163&lt;&gt;"","1",AI163&lt;&gt;"","2",AJ163&lt;&gt;"","3")</f>
        <v>3</v>
      </c>
    </row>
    <row r="164" spans="1:37" x14ac:dyDescent="0.25">
      <c r="A164" t="s">
        <v>333</v>
      </c>
      <c r="B164" t="s">
        <v>371</v>
      </c>
      <c r="C164" s="67" t="str">
        <f t="shared" si="12"/>
        <v>Abby Peterson</v>
      </c>
      <c r="D164" s="71" t="str" cm="1">
        <f t="array" ref="D164">_xlfn.IFS(AK164="1",CONCATENATE(C164,"Regional"),AK164="2",CONCATENATE(C164,"Sectional"),AK164="3",CONCATENATE(C164,COUNTIF($C$1:C164,C164)))</f>
        <v>Abby Peterson1</v>
      </c>
      <c r="E164" s="66">
        <v>45148.291666666664</v>
      </c>
      <c r="F164" t="s">
        <v>2668</v>
      </c>
      <c r="G164" s="46">
        <v>69</v>
      </c>
      <c r="H164" s="46">
        <v>111</v>
      </c>
      <c r="I164" s="46">
        <v>39</v>
      </c>
      <c r="J164" t="s">
        <v>129</v>
      </c>
      <c r="K164" t="s">
        <v>87</v>
      </c>
      <c r="L164" s="46">
        <v>4922</v>
      </c>
      <c r="M164" s="46">
        <v>70</v>
      </c>
      <c r="N164" s="46">
        <v>68.5</v>
      </c>
      <c r="O164" s="46">
        <v>119</v>
      </c>
      <c r="P164" s="46">
        <f t="shared" si="13"/>
        <v>2</v>
      </c>
      <c r="R164" s="67" t="s">
        <v>3502</v>
      </c>
      <c r="S164" s="67">
        <f>COUNTIF(Y$2:$Y$100,R164)</f>
        <v>0</v>
      </c>
      <c r="V164" s="67">
        <f t="shared" si="14"/>
        <v>0</v>
      </c>
      <c r="AB164" t="s">
        <v>87</v>
      </c>
      <c r="AC164" s="46">
        <v>4922</v>
      </c>
      <c r="AD164" s="46">
        <v>70</v>
      </c>
      <c r="AE164" s="46">
        <v>68.5</v>
      </c>
      <c r="AF164" s="46">
        <v>119</v>
      </c>
      <c r="AH164" s="70" t="str">
        <f t="shared" si="15"/>
        <v/>
      </c>
      <c r="AI164" s="70" t="str">
        <f t="shared" si="16"/>
        <v/>
      </c>
      <c r="AJ164" s="70" t="str">
        <f t="shared" si="17"/>
        <v>X</v>
      </c>
      <c r="AK164" s="70" t="str" cm="1">
        <f t="array" ref="AK164">_xlfn.IFS(AH164&lt;&gt;"","1",AI164&lt;&gt;"","2",AJ164&lt;&gt;"","3")</f>
        <v>3</v>
      </c>
    </row>
    <row r="165" spans="1:37" x14ac:dyDescent="0.25">
      <c r="A165" t="s">
        <v>3390</v>
      </c>
      <c r="B165" t="s">
        <v>2705</v>
      </c>
      <c r="C165" s="67" t="str">
        <f t="shared" si="12"/>
        <v>Aspen Abel</v>
      </c>
      <c r="D165" s="71" t="str" cm="1">
        <f t="array" ref="D165">_xlfn.IFS(AK165="1",CONCATENATE(C165,"Regional"),AK165="2",CONCATENATE(C165,"Sectional"),AK165="3",CONCATENATE(C165,COUNTIF($C$1:C165,C165)))</f>
        <v>Aspen Abel1</v>
      </c>
      <c r="E165" s="66">
        <v>45148.291666666664</v>
      </c>
      <c r="F165" t="s">
        <v>2668</v>
      </c>
      <c r="G165" s="46">
        <v>69</v>
      </c>
      <c r="H165" s="46">
        <v>112</v>
      </c>
      <c r="I165" s="46">
        <v>42</v>
      </c>
      <c r="J165" t="s">
        <v>129</v>
      </c>
      <c r="K165" t="s">
        <v>87</v>
      </c>
      <c r="L165" s="46">
        <v>4922</v>
      </c>
      <c r="M165" s="46">
        <v>70</v>
      </c>
      <c r="N165" s="46">
        <v>68.5</v>
      </c>
      <c r="O165" s="46">
        <v>119</v>
      </c>
      <c r="P165" s="46">
        <f t="shared" si="13"/>
        <v>2</v>
      </c>
      <c r="R165" s="67" t="s">
        <v>3503</v>
      </c>
      <c r="S165" s="67">
        <f>COUNTIF(Y$2:$Y$100,R165)</f>
        <v>0</v>
      </c>
      <c r="V165" s="67">
        <f t="shared" si="14"/>
        <v>0</v>
      </c>
      <c r="AB165" t="s">
        <v>87</v>
      </c>
      <c r="AC165" s="46">
        <v>4922</v>
      </c>
      <c r="AD165" s="46">
        <v>70</v>
      </c>
      <c r="AE165" s="46">
        <v>68.5</v>
      </c>
      <c r="AF165" s="46">
        <v>119</v>
      </c>
      <c r="AH165" s="70" t="str">
        <f t="shared" si="15"/>
        <v/>
      </c>
      <c r="AI165" s="70" t="str">
        <f t="shared" si="16"/>
        <v/>
      </c>
      <c r="AJ165" s="70" t="str">
        <f t="shared" si="17"/>
        <v>X</v>
      </c>
      <c r="AK165" s="70" t="str" cm="1">
        <f t="array" ref="AK165">_xlfn.IFS(AH165&lt;&gt;"","1",AI165&lt;&gt;"","2",AJ165&lt;&gt;"","3")</f>
        <v>3</v>
      </c>
    </row>
    <row r="166" spans="1:37" x14ac:dyDescent="0.25">
      <c r="A166" t="s">
        <v>388</v>
      </c>
      <c r="B166" t="s">
        <v>506</v>
      </c>
      <c r="C166" s="67" t="str">
        <f t="shared" si="12"/>
        <v>Alena Wood</v>
      </c>
      <c r="D166" s="71" t="str" cm="1">
        <f t="array" ref="D166">_xlfn.IFS(AK166="1",CONCATENATE(C166,"Regional"),AK166="2",CONCATENATE(C166,"Sectional"),AK166="3",CONCATENATE(C166,COUNTIF($C$1:C166,C166)))</f>
        <v>Alena Wood1</v>
      </c>
      <c r="E166" s="66">
        <v>45148.291666666664</v>
      </c>
      <c r="F166" t="s">
        <v>2668</v>
      </c>
      <c r="G166" s="46">
        <v>69</v>
      </c>
      <c r="H166" s="46">
        <v>112</v>
      </c>
      <c r="I166" s="46">
        <v>42</v>
      </c>
      <c r="J166" t="s">
        <v>129</v>
      </c>
      <c r="K166" t="s">
        <v>87</v>
      </c>
      <c r="L166" s="46">
        <v>4922</v>
      </c>
      <c r="M166" s="46">
        <v>70</v>
      </c>
      <c r="N166" s="46">
        <v>68.5</v>
      </c>
      <c r="O166" s="46">
        <v>119</v>
      </c>
      <c r="P166" s="46">
        <f t="shared" si="13"/>
        <v>2</v>
      </c>
      <c r="R166" s="67" t="s">
        <v>1190</v>
      </c>
      <c r="S166" s="67">
        <f>COUNTIF(Y$2:$Y$100,R166)</f>
        <v>0</v>
      </c>
      <c r="V166" s="67">
        <f t="shared" si="14"/>
        <v>0</v>
      </c>
      <c r="AB166" t="s">
        <v>87</v>
      </c>
      <c r="AC166" s="46">
        <v>4922</v>
      </c>
      <c r="AD166" s="46">
        <v>70</v>
      </c>
      <c r="AE166" s="46">
        <v>68.5</v>
      </c>
      <c r="AF166" s="46">
        <v>119</v>
      </c>
      <c r="AH166" s="70" t="str">
        <f t="shared" si="15"/>
        <v/>
      </c>
      <c r="AI166" s="70" t="str">
        <f t="shared" si="16"/>
        <v/>
      </c>
      <c r="AJ166" s="70" t="str">
        <f t="shared" si="17"/>
        <v>X</v>
      </c>
      <c r="AK166" s="70" t="str" cm="1">
        <f t="array" ref="AK166">_xlfn.IFS(AH166&lt;&gt;"","1",AI166&lt;&gt;"","2",AJ166&lt;&gt;"","3")</f>
        <v>3</v>
      </c>
    </row>
    <row r="167" spans="1:37" x14ac:dyDescent="0.25">
      <c r="A167" t="s">
        <v>1645</v>
      </c>
      <c r="B167" t="s">
        <v>1644</v>
      </c>
      <c r="C167" s="67" t="str">
        <f t="shared" si="12"/>
        <v>Kelsi Lauritsen</v>
      </c>
      <c r="D167" s="71" t="str" cm="1">
        <f t="array" ref="D167">_xlfn.IFS(AK167="1",CONCATENATE(C167,"Regional"),AK167="2",CONCATENATE(C167,"Sectional"),AK167="3",CONCATENATE(C167,COUNTIF($C$1:C167,C167)))</f>
        <v>Kelsi Lauritsen1</v>
      </c>
      <c r="E167" s="66">
        <v>45148.291666666664</v>
      </c>
      <c r="F167" t="s">
        <v>2668</v>
      </c>
      <c r="G167" s="46">
        <v>69</v>
      </c>
      <c r="H167" s="46">
        <v>114</v>
      </c>
      <c r="I167" s="46">
        <v>44</v>
      </c>
      <c r="J167" t="s">
        <v>129</v>
      </c>
      <c r="K167" t="s">
        <v>87</v>
      </c>
      <c r="L167" s="46">
        <v>4922</v>
      </c>
      <c r="M167" s="46">
        <v>70</v>
      </c>
      <c r="N167" s="46">
        <v>68.5</v>
      </c>
      <c r="O167" s="46">
        <v>119</v>
      </c>
      <c r="P167" s="46">
        <f t="shared" si="13"/>
        <v>2</v>
      </c>
      <c r="R167" s="67" t="s">
        <v>3504</v>
      </c>
      <c r="S167" s="67">
        <f>COUNTIF(Y$2:$Y$100,R167)</f>
        <v>0</v>
      </c>
      <c r="V167" s="67">
        <f t="shared" si="14"/>
        <v>0</v>
      </c>
      <c r="AB167" t="s">
        <v>87</v>
      </c>
      <c r="AC167" s="46">
        <v>4922</v>
      </c>
      <c r="AD167" s="46">
        <v>70</v>
      </c>
      <c r="AE167" s="46">
        <v>68.5</v>
      </c>
      <c r="AF167" s="46">
        <v>119</v>
      </c>
      <c r="AH167" s="70" t="str">
        <f t="shared" si="15"/>
        <v/>
      </c>
      <c r="AI167" s="70" t="str">
        <f t="shared" si="16"/>
        <v/>
      </c>
      <c r="AJ167" s="70" t="str">
        <f t="shared" si="17"/>
        <v>X</v>
      </c>
      <c r="AK167" s="70" t="str" cm="1">
        <f t="array" ref="AK167">_xlfn.IFS(AH167&lt;&gt;"","1",AI167&lt;&gt;"","2",AJ167&lt;&gt;"","3")</f>
        <v>3</v>
      </c>
    </row>
    <row r="168" spans="1:37" x14ac:dyDescent="0.25">
      <c r="A168" t="s">
        <v>796</v>
      </c>
      <c r="B168" t="s">
        <v>528</v>
      </c>
      <c r="C168" s="67" t="str">
        <f t="shared" si="12"/>
        <v>Kate Wichgers</v>
      </c>
      <c r="D168" s="71" t="str" cm="1">
        <f t="array" ref="D168">_xlfn.IFS(AK168="1",CONCATENATE(C168,"Regional"),AK168="2",CONCATENATE(C168,"Sectional"),AK168="3",CONCATENATE(C168,COUNTIF($C$1:C168,C168)))</f>
        <v>Kate Wichgers1</v>
      </c>
      <c r="E168" s="66">
        <v>45148.291666666664</v>
      </c>
      <c r="F168" t="s">
        <v>2668</v>
      </c>
      <c r="G168" s="46">
        <v>69</v>
      </c>
      <c r="H168" s="46">
        <v>115</v>
      </c>
      <c r="I168" s="46">
        <v>45</v>
      </c>
      <c r="J168" t="s">
        <v>129</v>
      </c>
      <c r="K168" t="s">
        <v>87</v>
      </c>
      <c r="L168" s="46">
        <v>4922</v>
      </c>
      <c r="M168" s="46">
        <v>70</v>
      </c>
      <c r="N168" s="46">
        <v>68.5</v>
      </c>
      <c r="O168" s="46">
        <v>119</v>
      </c>
      <c r="P168" s="46">
        <f t="shared" si="13"/>
        <v>2</v>
      </c>
      <c r="R168" s="67" t="s">
        <v>1375</v>
      </c>
      <c r="S168" s="67">
        <f>COUNTIF(Y$2:$Y$100,R168)</f>
        <v>0</v>
      </c>
      <c r="V168" s="67">
        <f t="shared" si="14"/>
        <v>0</v>
      </c>
      <c r="AB168" t="s">
        <v>87</v>
      </c>
      <c r="AC168" s="46">
        <v>4922</v>
      </c>
      <c r="AD168" s="46">
        <v>70</v>
      </c>
      <c r="AE168" s="46">
        <v>68.5</v>
      </c>
      <c r="AF168" s="46">
        <v>119</v>
      </c>
      <c r="AH168" s="70" t="str">
        <f t="shared" si="15"/>
        <v/>
      </c>
      <c r="AI168" s="70" t="str">
        <f t="shared" si="16"/>
        <v/>
      </c>
      <c r="AJ168" s="70" t="str">
        <f t="shared" si="17"/>
        <v>X</v>
      </c>
      <c r="AK168" s="70" t="str" cm="1">
        <f t="array" ref="AK168">_xlfn.IFS(AH168&lt;&gt;"","1",AI168&lt;&gt;"","2",AJ168&lt;&gt;"","3")</f>
        <v>3</v>
      </c>
    </row>
    <row r="169" spans="1:37" x14ac:dyDescent="0.25">
      <c r="A169" t="s">
        <v>3391</v>
      </c>
      <c r="B169" t="s">
        <v>452</v>
      </c>
      <c r="C169" s="67" t="str">
        <f t="shared" si="12"/>
        <v>Sophia Provenzano</v>
      </c>
      <c r="D169" s="71" t="str" cm="1">
        <f t="array" ref="D169">_xlfn.IFS(AK169="1",CONCATENATE(C169,"Regional"),AK169="2",CONCATENATE(C169,"Sectional"),AK169="3",CONCATENATE(C169,COUNTIF($C$1:C169,C169)))</f>
        <v>Sophia Provenzano1</v>
      </c>
      <c r="E169" s="66">
        <v>45148.291666666664</v>
      </c>
      <c r="F169" t="s">
        <v>2668</v>
      </c>
      <c r="G169" s="46">
        <v>69</v>
      </c>
      <c r="H169" s="46">
        <v>115</v>
      </c>
      <c r="I169" s="46">
        <v>45</v>
      </c>
      <c r="J169" t="s">
        <v>129</v>
      </c>
      <c r="K169" t="s">
        <v>87</v>
      </c>
      <c r="L169" s="46">
        <v>4922</v>
      </c>
      <c r="M169" s="46">
        <v>70</v>
      </c>
      <c r="N169" s="46">
        <v>68.5</v>
      </c>
      <c r="O169" s="46">
        <v>119</v>
      </c>
      <c r="P169" s="46">
        <f t="shared" si="13"/>
        <v>2</v>
      </c>
      <c r="R169" s="67" t="s">
        <v>3505</v>
      </c>
      <c r="S169" s="67">
        <f>COUNTIF(Y$2:$Y$100,R169)</f>
        <v>0</v>
      </c>
      <c r="V169" s="67">
        <f t="shared" si="14"/>
        <v>0</v>
      </c>
      <c r="AB169" t="s">
        <v>87</v>
      </c>
      <c r="AC169" s="46">
        <v>4922</v>
      </c>
      <c r="AD169" s="46">
        <v>70</v>
      </c>
      <c r="AE169" s="46">
        <v>68.5</v>
      </c>
      <c r="AF169" s="46">
        <v>119</v>
      </c>
      <c r="AH169" s="70" t="str">
        <f t="shared" si="15"/>
        <v/>
      </c>
      <c r="AI169" s="70" t="str">
        <f t="shared" si="16"/>
        <v/>
      </c>
      <c r="AJ169" s="70" t="str">
        <f t="shared" si="17"/>
        <v>X</v>
      </c>
      <c r="AK169" s="70" t="str" cm="1">
        <f t="array" ref="AK169">_xlfn.IFS(AH169&lt;&gt;"","1",AI169&lt;&gt;"","2",AJ169&lt;&gt;"","3")</f>
        <v>3</v>
      </c>
    </row>
    <row r="170" spans="1:37" x14ac:dyDescent="0.25">
      <c r="A170" t="s">
        <v>626</v>
      </c>
      <c r="B170" t="s">
        <v>1639</v>
      </c>
      <c r="C170" s="67" t="str">
        <f t="shared" si="12"/>
        <v>Alison Busler</v>
      </c>
      <c r="D170" s="71" t="str" cm="1">
        <f t="array" ref="D170">_xlfn.IFS(AK170="1",CONCATENATE(C170,"Regional"),AK170="2",CONCATENATE(C170,"Sectional"),AK170="3",CONCATENATE(C170,COUNTIF($C$1:C170,C170)))</f>
        <v>Alison Busler1</v>
      </c>
      <c r="E170" s="66">
        <v>45148.291666666664</v>
      </c>
      <c r="F170" t="s">
        <v>2668</v>
      </c>
      <c r="G170" s="46">
        <v>69</v>
      </c>
      <c r="H170" s="46">
        <v>116</v>
      </c>
      <c r="I170" s="46">
        <v>47</v>
      </c>
      <c r="J170" t="s">
        <v>129</v>
      </c>
      <c r="K170" t="s">
        <v>87</v>
      </c>
      <c r="L170" s="46">
        <v>4922</v>
      </c>
      <c r="M170" s="46">
        <v>70</v>
      </c>
      <c r="N170" s="46">
        <v>68.5</v>
      </c>
      <c r="O170" s="46">
        <v>119</v>
      </c>
      <c r="P170" s="46">
        <f t="shared" si="13"/>
        <v>2</v>
      </c>
      <c r="R170" s="67" t="s">
        <v>2887</v>
      </c>
      <c r="S170" s="67">
        <f>COUNTIF(Y$2:$Y$100,R170)</f>
        <v>0</v>
      </c>
      <c r="V170" s="67">
        <f t="shared" si="14"/>
        <v>0</v>
      </c>
      <c r="AB170" t="s">
        <v>87</v>
      </c>
      <c r="AC170" s="46">
        <v>4922</v>
      </c>
      <c r="AD170" s="46">
        <v>70</v>
      </c>
      <c r="AE170" s="46">
        <v>68.5</v>
      </c>
      <c r="AF170" s="46">
        <v>119</v>
      </c>
      <c r="AH170" s="70" t="str">
        <f t="shared" si="15"/>
        <v/>
      </c>
      <c r="AI170" s="70" t="str">
        <f t="shared" si="16"/>
        <v/>
      </c>
      <c r="AJ170" s="70" t="str">
        <f t="shared" si="17"/>
        <v>X</v>
      </c>
      <c r="AK170" s="70" t="str" cm="1">
        <f t="array" ref="AK170">_xlfn.IFS(AH170&lt;&gt;"","1",AI170&lt;&gt;"","2",AJ170&lt;&gt;"","3")</f>
        <v>3</v>
      </c>
    </row>
    <row r="171" spans="1:37" x14ac:dyDescent="0.25">
      <c r="A171" t="s">
        <v>405</v>
      </c>
      <c r="B171" t="s">
        <v>362</v>
      </c>
      <c r="C171" s="67" t="str">
        <f t="shared" si="12"/>
        <v>Emma Steinke</v>
      </c>
      <c r="D171" s="71" t="str" cm="1">
        <f t="array" ref="D171">_xlfn.IFS(AK171="1",CONCATENATE(C171,"Regional"),AK171="2",CONCATENATE(C171,"Sectional"),AK171="3",CONCATENATE(C171,COUNTIF($C$1:C171,C171)))</f>
        <v>Emma Steinke1</v>
      </c>
      <c r="E171" s="66">
        <v>45148.291666666664</v>
      </c>
      <c r="F171" t="s">
        <v>2668</v>
      </c>
      <c r="G171" s="46">
        <v>69</v>
      </c>
      <c r="H171" s="46">
        <v>116</v>
      </c>
      <c r="I171" s="46">
        <v>47</v>
      </c>
      <c r="J171" t="s">
        <v>129</v>
      </c>
      <c r="K171" t="s">
        <v>87</v>
      </c>
      <c r="L171" s="46">
        <v>4922</v>
      </c>
      <c r="M171" s="46">
        <v>70</v>
      </c>
      <c r="N171" s="46">
        <v>68.5</v>
      </c>
      <c r="O171" s="46">
        <v>119</v>
      </c>
      <c r="P171" s="46">
        <f t="shared" si="13"/>
        <v>2</v>
      </c>
      <c r="R171" s="67" t="s">
        <v>1136</v>
      </c>
      <c r="S171" s="67">
        <f>COUNTIF(Y$2:$Y$100,R171)</f>
        <v>0</v>
      </c>
      <c r="V171" s="67">
        <f t="shared" si="14"/>
        <v>0</v>
      </c>
      <c r="AB171" t="s">
        <v>87</v>
      </c>
      <c r="AC171" s="46">
        <v>4922</v>
      </c>
      <c r="AD171" s="46">
        <v>70</v>
      </c>
      <c r="AE171" s="46">
        <v>68.5</v>
      </c>
      <c r="AF171" s="46">
        <v>119</v>
      </c>
      <c r="AH171" s="70" t="str">
        <f t="shared" si="15"/>
        <v/>
      </c>
      <c r="AI171" s="70" t="str">
        <f t="shared" si="16"/>
        <v/>
      </c>
      <c r="AJ171" s="70" t="str">
        <f t="shared" si="17"/>
        <v>X</v>
      </c>
      <c r="AK171" s="70" t="str" cm="1">
        <f t="array" ref="AK171">_xlfn.IFS(AH171&lt;&gt;"","1",AI171&lt;&gt;"","2",AJ171&lt;&gt;"","3")</f>
        <v>3</v>
      </c>
    </row>
    <row r="172" spans="1:37" x14ac:dyDescent="0.25">
      <c r="A172" t="s">
        <v>671</v>
      </c>
      <c r="B172" t="s">
        <v>371</v>
      </c>
      <c r="C172" s="67" t="str">
        <f t="shared" si="12"/>
        <v>Abby Kaminski</v>
      </c>
      <c r="D172" s="71" t="str" cm="1">
        <f t="array" ref="D172">_xlfn.IFS(AK172="1",CONCATENATE(C172,"Regional"),AK172="2",CONCATENATE(C172,"Sectional"),AK172="3",CONCATENATE(C172,COUNTIF($C$1:C172,C172)))</f>
        <v>Abby Kaminski1</v>
      </c>
      <c r="E172" s="66">
        <v>45148.291666666664</v>
      </c>
      <c r="F172" t="s">
        <v>2668</v>
      </c>
      <c r="G172" s="46">
        <v>69</v>
      </c>
      <c r="H172" s="46">
        <v>117</v>
      </c>
      <c r="I172" s="46">
        <v>49</v>
      </c>
      <c r="J172" t="s">
        <v>129</v>
      </c>
      <c r="K172" t="s">
        <v>87</v>
      </c>
      <c r="L172" s="46">
        <v>4922</v>
      </c>
      <c r="M172" s="46">
        <v>70</v>
      </c>
      <c r="N172" s="46">
        <v>68.5</v>
      </c>
      <c r="O172" s="46">
        <v>119</v>
      </c>
      <c r="P172" s="46">
        <f t="shared" si="13"/>
        <v>2</v>
      </c>
      <c r="R172" s="67" t="s">
        <v>1288</v>
      </c>
      <c r="S172" s="67">
        <f>COUNTIF(Y$2:$Y$100,R172)</f>
        <v>0</v>
      </c>
      <c r="V172" s="67">
        <f t="shared" si="14"/>
        <v>0</v>
      </c>
      <c r="AB172" t="s">
        <v>87</v>
      </c>
      <c r="AC172" s="46">
        <v>4922</v>
      </c>
      <c r="AD172" s="46">
        <v>70</v>
      </c>
      <c r="AE172" s="46">
        <v>68.5</v>
      </c>
      <c r="AF172" s="46">
        <v>119</v>
      </c>
      <c r="AH172" s="70" t="str">
        <f t="shared" si="15"/>
        <v/>
      </c>
      <c r="AI172" s="70" t="str">
        <f t="shared" si="16"/>
        <v/>
      </c>
      <c r="AJ172" s="70" t="str">
        <f t="shared" si="17"/>
        <v>X</v>
      </c>
      <c r="AK172" s="70" t="str" cm="1">
        <f t="array" ref="AK172">_xlfn.IFS(AH172&lt;&gt;"","1",AI172&lt;&gt;"","2",AJ172&lt;&gt;"","3")</f>
        <v>3</v>
      </c>
    </row>
    <row r="173" spans="1:37" x14ac:dyDescent="0.25">
      <c r="A173" t="s">
        <v>3392</v>
      </c>
      <c r="B173" t="s">
        <v>717</v>
      </c>
      <c r="C173" s="67" t="str">
        <f t="shared" si="12"/>
        <v>Kayla Hirschfeld</v>
      </c>
      <c r="D173" s="71" t="str" cm="1">
        <f t="array" ref="D173">_xlfn.IFS(AK173="1",CONCATENATE(C173,"Regional"),AK173="2",CONCATENATE(C173,"Sectional"),AK173="3",CONCATENATE(C173,COUNTIF($C$1:C173,C173)))</f>
        <v>Kayla Hirschfeld1</v>
      </c>
      <c r="E173" s="66">
        <v>45148.291666666664</v>
      </c>
      <c r="F173" t="s">
        <v>2668</v>
      </c>
      <c r="G173" s="46">
        <v>69</v>
      </c>
      <c r="H173" s="46">
        <v>117</v>
      </c>
      <c r="I173" s="46">
        <v>49</v>
      </c>
      <c r="J173" t="s">
        <v>129</v>
      </c>
      <c r="K173" t="s">
        <v>87</v>
      </c>
      <c r="L173" s="46">
        <v>4922</v>
      </c>
      <c r="M173" s="46">
        <v>70</v>
      </c>
      <c r="N173" s="46">
        <v>68.5</v>
      </c>
      <c r="O173" s="46">
        <v>119</v>
      </c>
      <c r="P173" s="46">
        <f t="shared" si="13"/>
        <v>2</v>
      </c>
      <c r="R173" s="67" t="s">
        <v>3506</v>
      </c>
      <c r="S173" s="67">
        <f>COUNTIF(Y$2:$Y$100,R173)</f>
        <v>0</v>
      </c>
      <c r="V173" s="67">
        <f t="shared" si="14"/>
        <v>0</v>
      </c>
      <c r="AB173" t="s">
        <v>87</v>
      </c>
      <c r="AC173" s="46">
        <v>4922</v>
      </c>
      <c r="AD173" s="46">
        <v>70</v>
      </c>
      <c r="AE173" s="46">
        <v>68.5</v>
      </c>
      <c r="AF173" s="46">
        <v>119</v>
      </c>
      <c r="AH173" s="70" t="str">
        <f t="shared" si="15"/>
        <v/>
      </c>
      <c r="AI173" s="70" t="str">
        <f t="shared" si="16"/>
        <v/>
      </c>
      <c r="AJ173" s="70" t="str">
        <f t="shared" si="17"/>
        <v>X</v>
      </c>
      <c r="AK173" s="70" t="str" cm="1">
        <f t="array" ref="AK173">_xlfn.IFS(AH173&lt;&gt;"","1",AI173&lt;&gt;"","2",AJ173&lt;&gt;"","3")</f>
        <v>3</v>
      </c>
    </row>
    <row r="174" spans="1:37" x14ac:dyDescent="0.25">
      <c r="A174" t="s">
        <v>247</v>
      </c>
      <c r="B174" t="s">
        <v>618</v>
      </c>
      <c r="C174" s="67" t="str">
        <f t="shared" si="12"/>
        <v>Arabella Fisher</v>
      </c>
      <c r="D174" s="71" t="str" cm="1">
        <f t="array" ref="D174">_xlfn.IFS(AK174="1",CONCATENATE(C174,"Regional"),AK174="2",CONCATENATE(C174,"Sectional"),AK174="3",CONCATENATE(C174,COUNTIF($C$1:C174,C174)))</f>
        <v>Arabella Fisher1</v>
      </c>
      <c r="E174" s="66">
        <v>45148.291666666664</v>
      </c>
      <c r="F174" t="s">
        <v>2668</v>
      </c>
      <c r="G174" s="46">
        <v>69</v>
      </c>
      <c r="H174" s="46">
        <v>118</v>
      </c>
      <c r="I174" s="46">
        <v>51</v>
      </c>
      <c r="J174" t="s">
        <v>129</v>
      </c>
      <c r="K174" t="s">
        <v>87</v>
      </c>
      <c r="L174" s="46">
        <v>4922</v>
      </c>
      <c r="M174" s="46">
        <v>70</v>
      </c>
      <c r="N174" s="46">
        <v>68.5</v>
      </c>
      <c r="O174" s="46">
        <v>119</v>
      </c>
      <c r="P174" s="46">
        <f t="shared" si="13"/>
        <v>2</v>
      </c>
      <c r="R174" s="67" t="s">
        <v>1257</v>
      </c>
      <c r="S174" s="67">
        <f>COUNTIF(Y$2:$Y$100,R174)</f>
        <v>0</v>
      </c>
      <c r="V174" s="67">
        <f t="shared" si="14"/>
        <v>0</v>
      </c>
      <c r="AB174" t="s">
        <v>87</v>
      </c>
      <c r="AC174" s="46">
        <v>4922</v>
      </c>
      <c r="AD174" s="46">
        <v>70</v>
      </c>
      <c r="AE174" s="46">
        <v>68.5</v>
      </c>
      <c r="AF174" s="46">
        <v>119</v>
      </c>
      <c r="AH174" s="70" t="str">
        <f t="shared" si="15"/>
        <v/>
      </c>
      <c r="AI174" s="70" t="str">
        <f t="shared" si="16"/>
        <v/>
      </c>
      <c r="AJ174" s="70" t="str">
        <f t="shared" si="17"/>
        <v>X</v>
      </c>
      <c r="AK174" s="70" t="str" cm="1">
        <f t="array" ref="AK174">_xlfn.IFS(AH174&lt;&gt;"","1",AI174&lt;&gt;"","2",AJ174&lt;&gt;"","3")</f>
        <v>3</v>
      </c>
    </row>
    <row r="175" spans="1:37" x14ac:dyDescent="0.25">
      <c r="A175" t="s">
        <v>1119</v>
      </c>
      <c r="B175" t="s">
        <v>187</v>
      </c>
      <c r="C175" s="67" t="str">
        <f t="shared" si="12"/>
        <v>Ava Rohloff</v>
      </c>
      <c r="D175" s="71" t="str" cm="1">
        <f t="array" ref="D175">_xlfn.IFS(AK175="1",CONCATENATE(C175,"Regional"),AK175="2",CONCATENATE(C175,"Sectional"),AK175="3",CONCATENATE(C175,COUNTIF($C$1:C175,C175)))</f>
        <v>Ava Rohloff1</v>
      </c>
      <c r="E175" s="66">
        <v>45148.291666666664</v>
      </c>
      <c r="F175" t="s">
        <v>2668</v>
      </c>
      <c r="G175" s="46">
        <v>69</v>
      </c>
      <c r="H175" s="46">
        <v>121</v>
      </c>
      <c r="I175" s="46">
        <v>52</v>
      </c>
      <c r="J175" t="s">
        <v>129</v>
      </c>
      <c r="K175" t="s">
        <v>87</v>
      </c>
      <c r="L175" s="46">
        <v>4922</v>
      </c>
      <c r="M175" s="46">
        <v>70</v>
      </c>
      <c r="N175" s="46">
        <v>68.5</v>
      </c>
      <c r="O175" s="46">
        <v>119</v>
      </c>
      <c r="P175" s="46">
        <f t="shared" si="13"/>
        <v>2</v>
      </c>
      <c r="R175" s="67" t="s">
        <v>1587</v>
      </c>
      <c r="S175" s="67">
        <f>COUNTIF(Y$2:$Y$100,R175)</f>
        <v>0</v>
      </c>
      <c r="V175" s="67">
        <f t="shared" si="14"/>
        <v>0</v>
      </c>
      <c r="AB175" t="s">
        <v>87</v>
      </c>
      <c r="AC175" s="46">
        <v>4922</v>
      </c>
      <c r="AD175" s="46">
        <v>70</v>
      </c>
      <c r="AE175" s="46">
        <v>68.5</v>
      </c>
      <c r="AF175" s="46">
        <v>119</v>
      </c>
      <c r="AH175" s="70" t="str">
        <f t="shared" si="15"/>
        <v/>
      </c>
      <c r="AI175" s="70" t="str">
        <f t="shared" si="16"/>
        <v/>
      </c>
      <c r="AJ175" s="70" t="str">
        <f t="shared" si="17"/>
        <v>X</v>
      </c>
      <c r="AK175" s="70" t="str" cm="1">
        <f t="array" ref="AK175">_xlfn.IFS(AH175&lt;&gt;"","1",AI175&lt;&gt;"","2",AJ175&lt;&gt;"","3")</f>
        <v>3</v>
      </c>
    </row>
    <row r="176" spans="1:37" x14ac:dyDescent="0.25">
      <c r="A176" t="s">
        <v>624</v>
      </c>
      <c r="B176" t="s">
        <v>1638</v>
      </c>
      <c r="C176" s="67" t="str">
        <f t="shared" si="12"/>
        <v>Kennady Groll</v>
      </c>
      <c r="D176" s="71" t="str" cm="1">
        <f t="array" ref="D176">_xlfn.IFS(AK176="1",CONCATENATE(C176,"Regional"),AK176="2",CONCATENATE(C176,"Sectional"),AK176="3",CONCATENATE(C176,COUNTIF($C$1:C176,C176)))</f>
        <v>Kennady Groll1</v>
      </c>
      <c r="E176" s="66">
        <v>45148.291666666664</v>
      </c>
      <c r="F176" t="s">
        <v>2668</v>
      </c>
      <c r="G176" s="46">
        <v>69</v>
      </c>
      <c r="H176" s="46">
        <v>122</v>
      </c>
      <c r="I176" s="46">
        <v>53</v>
      </c>
      <c r="J176" t="s">
        <v>129</v>
      </c>
      <c r="K176" t="s">
        <v>87</v>
      </c>
      <c r="L176" s="46">
        <v>4922</v>
      </c>
      <c r="M176" s="46">
        <v>70</v>
      </c>
      <c r="N176" s="46">
        <v>68.5</v>
      </c>
      <c r="O176" s="46">
        <v>119</v>
      </c>
      <c r="P176" s="46">
        <f t="shared" si="13"/>
        <v>2</v>
      </c>
      <c r="R176" s="67" t="s">
        <v>2886</v>
      </c>
      <c r="S176" s="67">
        <f>COUNTIF(Y$2:$Y$100,R176)</f>
        <v>0</v>
      </c>
      <c r="V176" s="67">
        <f t="shared" si="14"/>
        <v>0</v>
      </c>
      <c r="AB176" t="s">
        <v>87</v>
      </c>
      <c r="AC176" s="46">
        <v>4922</v>
      </c>
      <c r="AD176" s="46">
        <v>70</v>
      </c>
      <c r="AE176" s="46">
        <v>68.5</v>
      </c>
      <c r="AF176" s="46">
        <v>119</v>
      </c>
      <c r="AH176" s="70" t="str">
        <f t="shared" si="15"/>
        <v/>
      </c>
      <c r="AI176" s="70" t="str">
        <f t="shared" si="16"/>
        <v/>
      </c>
      <c r="AJ176" s="70" t="str">
        <f t="shared" si="17"/>
        <v>X</v>
      </c>
      <c r="AK176" s="70" t="str" cm="1">
        <f t="array" ref="AK176">_xlfn.IFS(AH176&lt;&gt;"","1",AI176&lt;&gt;"","2",AJ176&lt;&gt;"","3")</f>
        <v>3</v>
      </c>
    </row>
    <row r="177" spans="1:37" x14ac:dyDescent="0.25">
      <c r="A177" t="s">
        <v>1691</v>
      </c>
      <c r="B177" t="s">
        <v>907</v>
      </c>
      <c r="C177" s="67" t="str">
        <f t="shared" si="12"/>
        <v>Hailey Huebsch</v>
      </c>
      <c r="D177" s="71" t="str" cm="1">
        <f t="array" ref="D177">_xlfn.IFS(AK177="1",CONCATENATE(C177,"Regional"),AK177="2",CONCATENATE(C177,"Sectional"),AK177="3",CONCATENATE(C177,COUNTIF($C$1:C177,C177)))</f>
        <v>Hailey Huebsch1</v>
      </c>
      <c r="E177" s="66">
        <v>45148.291666666664</v>
      </c>
      <c r="F177" t="s">
        <v>2668</v>
      </c>
      <c r="G177" s="46">
        <v>69</v>
      </c>
      <c r="H177" s="46">
        <v>122</v>
      </c>
      <c r="I177" s="46">
        <v>53</v>
      </c>
      <c r="J177" t="s">
        <v>129</v>
      </c>
      <c r="K177" t="s">
        <v>87</v>
      </c>
      <c r="L177" s="46">
        <v>4922</v>
      </c>
      <c r="M177" s="46">
        <v>70</v>
      </c>
      <c r="N177" s="46">
        <v>68.5</v>
      </c>
      <c r="O177" s="46">
        <v>119</v>
      </c>
      <c r="P177" s="46">
        <f t="shared" si="13"/>
        <v>2</v>
      </c>
      <c r="R177" s="67" t="s">
        <v>3507</v>
      </c>
      <c r="S177" s="67">
        <f>COUNTIF(Y$2:$Y$100,R177)</f>
        <v>0</v>
      </c>
      <c r="V177" s="67">
        <f t="shared" si="14"/>
        <v>0</v>
      </c>
      <c r="AB177" t="s">
        <v>87</v>
      </c>
      <c r="AC177" s="46">
        <v>4922</v>
      </c>
      <c r="AD177" s="46">
        <v>70</v>
      </c>
      <c r="AE177" s="46">
        <v>68.5</v>
      </c>
      <c r="AF177" s="46">
        <v>119</v>
      </c>
      <c r="AH177" s="70" t="str">
        <f t="shared" si="15"/>
        <v/>
      </c>
      <c r="AI177" s="70" t="str">
        <f t="shared" si="16"/>
        <v/>
      </c>
      <c r="AJ177" s="70" t="str">
        <f t="shared" si="17"/>
        <v>X</v>
      </c>
      <c r="AK177" s="70" t="str" cm="1">
        <f t="array" ref="AK177">_xlfn.IFS(AH177&lt;&gt;"","1",AI177&lt;&gt;"","2",AJ177&lt;&gt;"","3")</f>
        <v>3</v>
      </c>
    </row>
    <row r="178" spans="1:37" x14ac:dyDescent="0.25">
      <c r="A178" t="s">
        <v>674</v>
      </c>
      <c r="B178" t="s">
        <v>675</v>
      </c>
      <c r="C178" s="67" t="str">
        <f t="shared" si="12"/>
        <v>Ruby Koh</v>
      </c>
      <c r="D178" s="71" t="str" cm="1">
        <f t="array" ref="D178">_xlfn.IFS(AK178="1",CONCATENATE(C178,"Regional"),AK178="2",CONCATENATE(C178,"Sectional"),AK178="3",CONCATENATE(C178,COUNTIF($C$1:C178,C178)))</f>
        <v>Ruby Koh1</v>
      </c>
      <c r="E178" s="66">
        <v>45148.291666666664</v>
      </c>
      <c r="F178" t="s">
        <v>2668</v>
      </c>
      <c r="G178" s="46">
        <v>69</v>
      </c>
      <c r="H178" s="46">
        <v>123</v>
      </c>
      <c r="I178" s="46">
        <v>55</v>
      </c>
      <c r="J178" t="s">
        <v>129</v>
      </c>
      <c r="K178" t="s">
        <v>87</v>
      </c>
      <c r="L178" s="46">
        <v>4922</v>
      </c>
      <c r="M178" s="46">
        <v>70</v>
      </c>
      <c r="N178" s="46">
        <v>68.5</v>
      </c>
      <c r="O178" s="46">
        <v>119</v>
      </c>
      <c r="P178" s="46">
        <f t="shared" si="13"/>
        <v>2</v>
      </c>
      <c r="R178" s="67" t="s">
        <v>1289</v>
      </c>
      <c r="S178" s="67">
        <f>COUNTIF(Y$2:$Y$100,R178)</f>
        <v>0</v>
      </c>
      <c r="V178" s="67">
        <f t="shared" si="14"/>
        <v>0</v>
      </c>
      <c r="AB178" t="s">
        <v>87</v>
      </c>
      <c r="AC178" s="46">
        <v>4922</v>
      </c>
      <c r="AD178" s="46">
        <v>70</v>
      </c>
      <c r="AE178" s="46">
        <v>68.5</v>
      </c>
      <c r="AF178" s="46">
        <v>119</v>
      </c>
      <c r="AH178" s="70" t="str">
        <f t="shared" si="15"/>
        <v/>
      </c>
      <c r="AI178" s="70" t="str">
        <f t="shared" si="16"/>
        <v/>
      </c>
      <c r="AJ178" s="70" t="str">
        <f t="shared" si="17"/>
        <v>X</v>
      </c>
      <c r="AK178" s="70" t="str" cm="1">
        <f t="array" ref="AK178">_xlfn.IFS(AH178&lt;&gt;"","1",AI178&lt;&gt;"","2",AJ178&lt;&gt;"","3")</f>
        <v>3</v>
      </c>
    </row>
    <row r="179" spans="1:37" x14ac:dyDescent="0.25">
      <c r="A179" t="s">
        <v>1892</v>
      </c>
      <c r="B179" t="s">
        <v>530</v>
      </c>
      <c r="C179" s="67" t="str">
        <f t="shared" si="12"/>
        <v>Kendra Hardin</v>
      </c>
      <c r="D179" s="71" t="str" cm="1">
        <f t="array" ref="D179">_xlfn.IFS(AK179="1",CONCATENATE(C179,"Regional"),AK179="2",CONCATENATE(C179,"Sectional"),AK179="3",CONCATENATE(C179,COUNTIF($C$1:C179,C179)))</f>
        <v>Kendra Hardin1</v>
      </c>
      <c r="E179" s="66">
        <v>45148.291666666664</v>
      </c>
      <c r="F179" t="s">
        <v>2668</v>
      </c>
      <c r="G179" s="46">
        <v>69</v>
      </c>
      <c r="H179" s="46">
        <v>124</v>
      </c>
      <c r="I179" s="46">
        <v>56</v>
      </c>
      <c r="J179" t="s">
        <v>129</v>
      </c>
      <c r="K179" t="s">
        <v>87</v>
      </c>
      <c r="L179" s="46">
        <v>4922</v>
      </c>
      <c r="M179" s="46">
        <v>70</v>
      </c>
      <c r="N179" s="46">
        <v>68.5</v>
      </c>
      <c r="O179" s="46">
        <v>119</v>
      </c>
      <c r="P179" s="46">
        <f t="shared" si="13"/>
        <v>2</v>
      </c>
      <c r="R179" s="67" t="s">
        <v>2901</v>
      </c>
      <c r="S179" s="67">
        <f>COUNTIF(Y$2:$Y$100,R179)</f>
        <v>0</v>
      </c>
      <c r="V179" s="67">
        <f t="shared" si="14"/>
        <v>0</v>
      </c>
      <c r="AB179" t="s">
        <v>87</v>
      </c>
      <c r="AC179" s="46">
        <v>4922</v>
      </c>
      <c r="AD179" s="46">
        <v>70</v>
      </c>
      <c r="AE179" s="46">
        <v>68.5</v>
      </c>
      <c r="AF179" s="46">
        <v>119</v>
      </c>
      <c r="AH179" s="70" t="str">
        <f t="shared" si="15"/>
        <v/>
      </c>
      <c r="AI179" s="70" t="str">
        <f t="shared" si="16"/>
        <v/>
      </c>
      <c r="AJ179" s="70" t="str">
        <f t="shared" si="17"/>
        <v>X</v>
      </c>
      <c r="AK179" s="70" t="str" cm="1">
        <f t="array" ref="AK179">_xlfn.IFS(AH179&lt;&gt;"","1",AI179&lt;&gt;"","2",AJ179&lt;&gt;"","3")</f>
        <v>3</v>
      </c>
    </row>
    <row r="180" spans="1:37" x14ac:dyDescent="0.25">
      <c r="A180" t="s">
        <v>920</v>
      </c>
      <c r="B180" t="s">
        <v>414</v>
      </c>
      <c r="C180" s="67" t="str">
        <f t="shared" si="12"/>
        <v>Megan Gruber</v>
      </c>
      <c r="D180" s="71" t="str" cm="1">
        <f t="array" ref="D180">_xlfn.IFS(AK180="1",CONCATENATE(C180,"Regional"),AK180="2",CONCATENATE(C180,"Sectional"),AK180="3",CONCATENATE(C180,COUNTIF($C$1:C180,C180)))</f>
        <v>Megan Gruber1</v>
      </c>
      <c r="E180" s="66">
        <v>45148.291666666664</v>
      </c>
      <c r="F180" t="s">
        <v>2668</v>
      </c>
      <c r="G180" s="46">
        <v>69</v>
      </c>
      <c r="H180" s="46">
        <v>124</v>
      </c>
      <c r="I180" s="46">
        <v>56</v>
      </c>
      <c r="J180" t="s">
        <v>129</v>
      </c>
      <c r="K180" t="s">
        <v>87</v>
      </c>
      <c r="L180" s="46">
        <v>4922</v>
      </c>
      <c r="M180" s="46">
        <v>70</v>
      </c>
      <c r="N180" s="46">
        <v>68.5</v>
      </c>
      <c r="O180" s="46">
        <v>119</v>
      </c>
      <c r="P180" s="46">
        <f t="shared" si="13"/>
        <v>2</v>
      </c>
      <c r="R180" s="67" t="s">
        <v>1451</v>
      </c>
      <c r="S180" s="67">
        <f>COUNTIF(Y$2:$Y$100,R180)</f>
        <v>0</v>
      </c>
      <c r="V180" s="67">
        <f t="shared" si="14"/>
        <v>0</v>
      </c>
      <c r="AB180" t="s">
        <v>87</v>
      </c>
      <c r="AC180" s="46">
        <v>4922</v>
      </c>
      <c r="AD180" s="46">
        <v>70</v>
      </c>
      <c r="AE180" s="46">
        <v>68.5</v>
      </c>
      <c r="AF180" s="46">
        <v>119</v>
      </c>
      <c r="AH180" s="70" t="str">
        <f t="shared" si="15"/>
        <v/>
      </c>
      <c r="AI180" s="70" t="str">
        <f t="shared" si="16"/>
        <v/>
      </c>
      <c r="AJ180" s="70" t="str">
        <f t="shared" si="17"/>
        <v>X</v>
      </c>
      <c r="AK180" s="70" t="str" cm="1">
        <f t="array" ref="AK180">_xlfn.IFS(AH180&lt;&gt;"","1",AI180&lt;&gt;"","2",AJ180&lt;&gt;"","3")</f>
        <v>3</v>
      </c>
    </row>
    <row r="181" spans="1:37" x14ac:dyDescent="0.25">
      <c r="A181" t="s">
        <v>1068</v>
      </c>
      <c r="B181" t="s">
        <v>473</v>
      </c>
      <c r="C181" s="67" t="str">
        <f t="shared" si="12"/>
        <v>Gabby Schmid</v>
      </c>
      <c r="D181" s="71" t="str" cm="1">
        <f t="array" ref="D181">_xlfn.IFS(AK181="1",CONCATENATE(C181,"Regional"),AK181="2",CONCATENATE(C181,"Sectional"),AK181="3",CONCATENATE(C181,COUNTIF($C$1:C181,C181)))</f>
        <v>Gabby Schmid1</v>
      </c>
      <c r="E181" s="66">
        <v>45148.291666666664</v>
      </c>
      <c r="F181" t="s">
        <v>2668</v>
      </c>
      <c r="G181" s="46">
        <v>69</v>
      </c>
      <c r="H181" s="46">
        <v>124</v>
      </c>
      <c r="I181" s="46">
        <v>56</v>
      </c>
      <c r="J181" t="s">
        <v>129</v>
      </c>
      <c r="K181" t="s">
        <v>87</v>
      </c>
      <c r="L181" s="46">
        <v>4922</v>
      </c>
      <c r="M181" s="46">
        <v>70</v>
      </c>
      <c r="N181" s="46">
        <v>68.5</v>
      </c>
      <c r="O181" s="46">
        <v>119</v>
      </c>
      <c r="P181" s="46">
        <f t="shared" si="13"/>
        <v>2</v>
      </c>
      <c r="R181" s="67" t="s">
        <v>2784</v>
      </c>
      <c r="S181" s="67">
        <f>COUNTIF(Y$2:$Y$100,R181)</f>
        <v>0</v>
      </c>
      <c r="V181" s="67">
        <f t="shared" si="14"/>
        <v>0</v>
      </c>
      <c r="AB181" t="s">
        <v>87</v>
      </c>
      <c r="AC181" s="46">
        <v>4922</v>
      </c>
      <c r="AD181" s="46">
        <v>70</v>
      </c>
      <c r="AE181" s="46">
        <v>68.5</v>
      </c>
      <c r="AF181" s="46">
        <v>119</v>
      </c>
      <c r="AH181" s="70" t="str">
        <f t="shared" si="15"/>
        <v/>
      </c>
      <c r="AI181" s="70" t="str">
        <f t="shared" si="16"/>
        <v/>
      </c>
      <c r="AJ181" s="70" t="str">
        <f t="shared" si="17"/>
        <v>X</v>
      </c>
      <c r="AK181" s="70" t="str" cm="1">
        <f t="array" ref="AK181">_xlfn.IFS(AH181&lt;&gt;"","1",AI181&lt;&gt;"","2",AJ181&lt;&gt;"","3")</f>
        <v>3</v>
      </c>
    </row>
    <row r="182" spans="1:37" x14ac:dyDescent="0.25">
      <c r="A182" t="s">
        <v>325</v>
      </c>
      <c r="B182" t="s">
        <v>353</v>
      </c>
      <c r="C182" s="67" t="str">
        <f t="shared" si="12"/>
        <v>Olivia Norton</v>
      </c>
      <c r="D182" s="71" t="str" cm="1">
        <f t="array" ref="D182">_xlfn.IFS(AK182="1",CONCATENATE(C182,"Regional"),AK182="2",CONCATENATE(C182,"Sectional"),AK182="3",CONCATENATE(C182,COUNTIF($C$1:C182,C182)))</f>
        <v>Olivia Norton1</v>
      </c>
      <c r="E182" s="66">
        <v>45148.291666666664</v>
      </c>
      <c r="F182" t="s">
        <v>2668</v>
      </c>
      <c r="G182" s="46">
        <v>69</v>
      </c>
      <c r="H182" s="46">
        <v>125</v>
      </c>
      <c r="I182" s="46">
        <v>59</v>
      </c>
      <c r="J182" t="s">
        <v>129</v>
      </c>
      <c r="K182" t="s">
        <v>87</v>
      </c>
      <c r="L182" s="46">
        <v>4922</v>
      </c>
      <c r="M182" s="46">
        <v>70</v>
      </c>
      <c r="N182" s="46">
        <v>68.5</v>
      </c>
      <c r="O182" s="46">
        <v>119</v>
      </c>
      <c r="P182" s="46">
        <f t="shared" si="13"/>
        <v>2</v>
      </c>
      <c r="R182" s="67" t="s">
        <v>2850</v>
      </c>
      <c r="S182" s="67">
        <f>COUNTIF(Y$2:$Y$100,R182)</f>
        <v>0</v>
      </c>
      <c r="V182" s="67">
        <f t="shared" si="14"/>
        <v>0</v>
      </c>
      <c r="AB182" t="s">
        <v>87</v>
      </c>
      <c r="AC182" s="46">
        <v>4922</v>
      </c>
      <c r="AD182" s="46">
        <v>70</v>
      </c>
      <c r="AE182" s="46">
        <v>68.5</v>
      </c>
      <c r="AF182" s="46">
        <v>119</v>
      </c>
      <c r="AH182" s="70" t="str">
        <f t="shared" si="15"/>
        <v/>
      </c>
      <c r="AI182" s="70" t="str">
        <f t="shared" si="16"/>
        <v/>
      </c>
      <c r="AJ182" s="70" t="str">
        <f t="shared" si="17"/>
        <v>X</v>
      </c>
      <c r="AK182" s="70" t="str" cm="1">
        <f t="array" ref="AK182">_xlfn.IFS(AH182&lt;&gt;"","1",AI182&lt;&gt;"","2",AJ182&lt;&gt;"","3")</f>
        <v>3</v>
      </c>
    </row>
    <row r="183" spans="1:37" x14ac:dyDescent="0.25">
      <c r="A183" t="s">
        <v>2336</v>
      </c>
      <c r="B183" t="s">
        <v>1713</v>
      </c>
      <c r="C183" s="67" t="str">
        <f t="shared" si="12"/>
        <v>Shelby Sweet</v>
      </c>
      <c r="D183" s="71" t="str" cm="1">
        <f t="array" ref="D183">_xlfn.IFS(AK183="1",CONCATENATE(C183,"Regional"),AK183="2",CONCATENATE(C183,"Sectional"),AK183="3",CONCATENATE(C183,COUNTIF($C$1:C183,C183)))</f>
        <v>Shelby Sweet1</v>
      </c>
      <c r="E183" s="66">
        <v>45148.291666666664</v>
      </c>
      <c r="F183" t="s">
        <v>2668</v>
      </c>
      <c r="G183" s="46">
        <v>69</v>
      </c>
      <c r="H183" s="46">
        <v>125</v>
      </c>
      <c r="I183" s="46">
        <v>59</v>
      </c>
      <c r="J183" t="s">
        <v>129</v>
      </c>
      <c r="K183" t="s">
        <v>87</v>
      </c>
      <c r="L183" s="46">
        <v>4922</v>
      </c>
      <c r="M183" s="46">
        <v>70</v>
      </c>
      <c r="N183" s="46">
        <v>68.5</v>
      </c>
      <c r="O183" s="46">
        <v>119</v>
      </c>
      <c r="P183" s="46">
        <f t="shared" si="13"/>
        <v>2</v>
      </c>
      <c r="R183" s="67" t="s">
        <v>3359</v>
      </c>
      <c r="S183" s="67">
        <f>COUNTIF(Y$2:$Y$100,R183)</f>
        <v>0</v>
      </c>
      <c r="V183" s="67">
        <f t="shared" si="14"/>
        <v>0</v>
      </c>
      <c r="AB183" t="s">
        <v>87</v>
      </c>
      <c r="AC183" s="46">
        <v>4922</v>
      </c>
      <c r="AD183" s="46">
        <v>70</v>
      </c>
      <c r="AE183" s="46">
        <v>68.5</v>
      </c>
      <c r="AF183" s="46">
        <v>119</v>
      </c>
      <c r="AH183" s="70" t="str">
        <f t="shared" si="15"/>
        <v/>
      </c>
      <c r="AI183" s="70" t="str">
        <f t="shared" si="16"/>
        <v/>
      </c>
      <c r="AJ183" s="70" t="str">
        <f t="shared" si="17"/>
        <v>X</v>
      </c>
      <c r="AK183" s="70" t="str" cm="1">
        <f t="array" ref="AK183">_xlfn.IFS(AH183&lt;&gt;"","1",AI183&lt;&gt;"","2",AJ183&lt;&gt;"","3")</f>
        <v>3</v>
      </c>
    </row>
    <row r="184" spans="1:37" x14ac:dyDescent="0.25">
      <c r="A184" t="s">
        <v>2337</v>
      </c>
      <c r="B184" t="s">
        <v>726</v>
      </c>
      <c r="C184" s="67" t="str">
        <f t="shared" si="12"/>
        <v>Nina Hutchins</v>
      </c>
      <c r="D184" s="71" t="str" cm="1">
        <f t="array" ref="D184">_xlfn.IFS(AK184="1",CONCATENATE(C184,"Regional"),AK184="2",CONCATENATE(C184,"Sectional"),AK184="3",CONCATENATE(C184,COUNTIF($C$1:C184,C184)))</f>
        <v>Nina Hutchins1</v>
      </c>
      <c r="E184" s="66">
        <v>45148.291666666664</v>
      </c>
      <c r="F184" t="s">
        <v>2668</v>
      </c>
      <c r="G184" s="46">
        <v>69</v>
      </c>
      <c r="H184" s="46">
        <v>127</v>
      </c>
      <c r="I184" s="46">
        <v>61</v>
      </c>
      <c r="J184" t="s">
        <v>129</v>
      </c>
      <c r="K184" t="s">
        <v>87</v>
      </c>
      <c r="L184" s="46">
        <v>4922</v>
      </c>
      <c r="M184" s="46">
        <v>70</v>
      </c>
      <c r="N184" s="46">
        <v>68.5</v>
      </c>
      <c r="O184" s="46">
        <v>119</v>
      </c>
      <c r="P184" s="46">
        <f t="shared" si="13"/>
        <v>2</v>
      </c>
      <c r="R184" s="67" t="s">
        <v>3360</v>
      </c>
      <c r="S184" s="67">
        <f>COUNTIF(Y$2:$Y$100,R184)</f>
        <v>0</v>
      </c>
      <c r="V184" s="67">
        <f t="shared" si="14"/>
        <v>0</v>
      </c>
      <c r="AB184" t="s">
        <v>87</v>
      </c>
      <c r="AC184" s="46">
        <v>4922</v>
      </c>
      <c r="AD184" s="46">
        <v>70</v>
      </c>
      <c r="AE184" s="46">
        <v>68.5</v>
      </c>
      <c r="AF184" s="46">
        <v>119</v>
      </c>
      <c r="AH184" s="70" t="str">
        <f t="shared" si="15"/>
        <v/>
      </c>
      <c r="AI184" s="70" t="str">
        <f t="shared" si="16"/>
        <v/>
      </c>
      <c r="AJ184" s="70" t="str">
        <f t="shared" si="17"/>
        <v>X</v>
      </c>
      <c r="AK184" s="70" t="str" cm="1">
        <f t="array" ref="AK184">_xlfn.IFS(AH184&lt;&gt;"","1",AI184&lt;&gt;"","2",AJ184&lt;&gt;"","3")</f>
        <v>3</v>
      </c>
    </row>
    <row r="185" spans="1:37" x14ac:dyDescent="0.25">
      <c r="A185" t="s">
        <v>2268</v>
      </c>
      <c r="B185" t="s">
        <v>443</v>
      </c>
      <c r="C185" s="67" t="str">
        <f t="shared" si="12"/>
        <v>Emily Marion</v>
      </c>
      <c r="D185" s="71" t="str" cm="1">
        <f t="array" ref="D185">_xlfn.IFS(AK185="1",CONCATENATE(C185,"Regional"),AK185="2",CONCATENATE(C185,"Sectional"),AK185="3",CONCATENATE(C185,COUNTIF($C$1:C185,C185)))</f>
        <v>Emily Marion1</v>
      </c>
      <c r="E185" s="66">
        <v>45148.291666666664</v>
      </c>
      <c r="F185" t="s">
        <v>2668</v>
      </c>
      <c r="G185" s="46">
        <v>69</v>
      </c>
      <c r="H185" s="46">
        <v>129</v>
      </c>
      <c r="I185" s="46">
        <v>62</v>
      </c>
      <c r="J185" t="s">
        <v>129</v>
      </c>
      <c r="K185" t="s">
        <v>87</v>
      </c>
      <c r="L185" s="46">
        <v>4922</v>
      </c>
      <c r="M185" s="46">
        <v>70</v>
      </c>
      <c r="N185" s="46">
        <v>68.5</v>
      </c>
      <c r="O185" s="46">
        <v>119</v>
      </c>
      <c r="P185" s="46">
        <f t="shared" si="13"/>
        <v>2</v>
      </c>
      <c r="R185" s="67" t="s">
        <v>3291</v>
      </c>
      <c r="S185" s="67">
        <f>COUNTIF(Y$2:$Y$100,R185)</f>
        <v>0</v>
      </c>
      <c r="V185" s="67">
        <f t="shared" si="14"/>
        <v>0</v>
      </c>
      <c r="AB185" t="s">
        <v>87</v>
      </c>
      <c r="AC185" s="46">
        <v>4922</v>
      </c>
      <c r="AD185" s="46">
        <v>70</v>
      </c>
      <c r="AE185" s="46">
        <v>68.5</v>
      </c>
      <c r="AF185" s="46">
        <v>119</v>
      </c>
      <c r="AH185" s="70" t="str">
        <f t="shared" si="15"/>
        <v/>
      </c>
      <c r="AI185" s="70" t="str">
        <f t="shared" si="16"/>
        <v/>
      </c>
      <c r="AJ185" s="70" t="str">
        <f t="shared" si="17"/>
        <v>X</v>
      </c>
      <c r="AK185" s="70" t="str" cm="1">
        <f t="array" ref="AK185">_xlfn.IFS(AH185&lt;&gt;"","1",AI185&lt;&gt;"","2",AJ185&lt;&gt;"","3")</f>
        <v>3</v>
      </c>
    </row>
    <row r="186" spans="1:37" x14ac:dyDescent="0.25">
      <c r="A186" t="s">
        <v>1955</v>
      </c>
      <c r="B186" t="s">
        <v>449</v>
      </c>
      <c r="C186" s="67" t="str">
        <f t="shared" si="12"/>
        <v>Vivian Paske</v>
      </c>
      <c r="D186" s="71" t="str" cm="1">
        <f t="array" ref="D186">_xlfn.IFS(AK186="1",CONCATENATE(C186,"Regional"),AK186="2",CONCATENATE(C186,"Sectional"),AK186="3",CONCATENATE(C186,COUNTIF($C$1:C186,C186)))</f>
        <v>Vivian Paske1</v>
      </c>
      <c r="E186" s="66">
        <v>45148.291666666664</v>
      </c>
      <c r="F186" t="s">
        <v>2668</v>
      </c>
      <c r="G186" s="46">
        <v>69</v>
      </c>
      <c r="H186" s="46">
        <v>135</v>
      </c>
      <c r="I186" s="46">
        <v>63</v>
      </c>
      <c r="J186" t="s">
        <v>129</v>
      </c>
      <c r="K186" t="s">
        <v>87</v>
      </c>
      <c r="L186" s="46">
        <v>4922</v>
      </c>
      <c r="M186" s="46">
        <v>70</v>
      </c>
      <c r="N186" s="46">
        <v>68.5</v>
      </c>
      <c r="O186" s="46">
        <v>119</v>
      </c>
      <c r="P186" s="46">
        <f t="shared" si="13"/>
        <v>2</v>
      </c>
      <c r="R186" s="67" t="s">
        <v>2972</v>
      </c>
      <c r="S186" s="67">
        <f>COUNTIF(Y$2:$Y$100,R186)</f>
        <v>0</v>
      </c>
      <c r="V186" s="67">
        <f t="shared" si="14"/>
        <v>0</v>
      </c>
      <c r="AB186" t="s">
        <v>87</v>
      </c>
      <c r="AC186" s="46">
        <v>4922</v>
      </c>
      <c r="AD186" s="46">
        <v>70</v>
      </c>
      <c r="AE186" s="46">
        <v>68.5</v>
      </c>
      <c r="AF186" s="46">
        <v>119</v>
      </c>
      <c r="AH186" s="70" t="str">
        <f t="shared" si="15"/>
        <v/>
      </c>
      <c r="AI186" s="70" t="str">
        <f t="shared" si="16"/>
        <v/>
      </c>
      <c r="AJ186" s="70" t="str">
        <f t="shared" si="17"/>
        <v>X</v>
      </c>
      <c r="AK186" s="70" t="str" cm="1">
        <f t="array" ref="AK186">_xlfn.IFS(AH186&lt;&gt;"","1",AI186&lt;&gt;"","2",AJ186&lt;&gt;"","3")</f>
        <v>3</v>
      </c>
    </row>
    <row r="187" spans="1:37" x14ac:dyDescent="0.25">
      <c r="A187" t="s">
        <v>837</v>
      </c>
      <c r="B187" t="s">
        <v>443</v>
      </c>
      <c r="C187" s="67" t="str">
        <f t="shared" si="12"/>
        <v>Emily Bardenwerper</v>
      </c>
      <c r="D187" s="71" t="str" cm="1">
        <f t="array" ref="D187">_xlfn.IFS(AK187="1",CONCATENATE(C187,"Regional"),AK187="2",CONCATENATE(C187,"Sectional"),AK187="3",CONCATENATE(C187,COUNTIF($C$1:C187,C187)))</f>
        <v>Emily Bardenwerper1</v>
      </c>
      <c r="E187" s="66">
        <v>45148.291666666664</v>
      </c>
      <c r="F187" t="s">
        <v>2668</v>
      </c>
      <c r="G187" s="46">
        <v>69</v>
      </c>
      <c r="H187" s="46">
        <v>139</v>
      </c>
      <c r="I187" s="46">
        <v>64</v>
      </c>
      <c r="J187" t="s">
        <v>129</v>
      </c>
      <c r="K187" t="s">
        <v>87</v>
      </c>
      <c r="L187" s="46">
        <v>4922</v>
      </c>
      <c r="M187" s="46">
        <v>70</v>
      </c>
      <c r="N187" s="46">
        <v>68.5</v>
      </c>
      <c r="O187" s="46">
        <v>119</v>
      </c>
      <c r="P187" s="46">
        <f t="shared" si="13"/>
        <v>2</v>
      </c>
      <c r="R187" s="67" t="s">
        <v>1388</v>
      </c>
      <c r="S187" s="67">
        <f>COUNTIF(Y$2:$Y$100,R187)</f>
        <v>0</v>
      </c>
      <c r="V187" s="67">
        <f t="shared" si="14"/>
        <v>0</v>
      </c>
      <c r="AB187" t="s">
        <v>87</v>
      </c>
      <c r="AC187" s="46">
        <v>4922</v>
      </c>
      <c r="AD187" s="46">
        <v>70</v>
      </c>
      <c r="AE187" s="46">
        <v>68.5</v>
      </c>
      <c r="AF187" s="46">
        <v>119</v>
      </c>
      <c r="AH187" s="70" t="str">
        <f t="shared" si="15"/>
        <v/>
      </c>
      <c r="AI187" s="70" t="str">
        <f t="shared" si="16"/>
        <v/>
      </c>
      <c r="AJ187" s="70" t="str">
        <f t="shared" si="17"/>
        <v>X</v>
      </c>
      <c r="AK187" s="70" t="str" cm="1">
        <f t="array" ref="AK187">_xlfn.IFS(AH187&lt;&gt;"","1",AI187&lt;&gt;"","2",AJ187&lt;&gt;"","3")</f>
        <v>3</v>
      </c>
    </row>
    <row r="188" spans="1:37" x14ac:dyDescent="0.25">
      <c r="A188" t="s">
        <v>1847</v>
      </c>
      <c r="B188" t="s">
        <v>1848</v>
      </c>
      <c r="C188" s="67" t="str">
        <f t="shared" si="12"/>
        <v>Kira Jennings</v>
      </c>
      <c r="D188" s="71" t="str" cm="1">
        <f t="array" ref="D188">_xlfn.IFS(AK188="1",CONCATENATE(C188,"Regional"),AK188="2",CONCATENATE(C188,"Sectional"),AK188="3",CONCATENATE(C188,COUNTIF($C$1:C188,C188)))</f>
        <v>Kira Jennings1</v>
      </c>
      <c r="E188" s="66">
        <v>45148.291666666664</v>
      </c>
      <c r="F188" t="s">
        <v>2668</v>
      </c>
      <c r="G188" s="46">
        <v>69</v>
      </c>
      <c r="H188" s="46">
        <v>140</v>
      </c>
      <c r="I188" s="46">
        <v>65</v>
      </c>
      <c r="J188" t="s">
        <v>129</v>
      </c>
      <c r="K188" t="s">
        <v>87</v>
      </c>
      <c r="L188" s="46">
        <v>4922</v>
      </c>
      <c r="M188" s="46">
        <v>70</v>
      </c>
      <c r="N188" s="46">
        <v>68.5</v>
      </c>
      <c r="O188" s="46">
        <v>119</v>
      </c>
      <c r="P188" s="46">
        <f t="shared" si="13"/>
        <v>2</v>
      </c>
      <c r="R188" s="67" t="s">
        <v>2855</v>
      </c>
      <c r="S188" s="67">
        <f>COUNTIF(Y$2:$Y$100,R188)</f>
        <v>0</v>
      </c>
      <c r="V188" s="67">
        <f t="shared" si="14"/>
        <v>0</v>
      </c>
      <c r="AB188" t="s">
        <v>87</v>
      </c>
      <c r="AC188" s="46">
        <v>4922</v>
      </c>
      <c r="AD188" s="46">
        <v>70</v>
      </c>
      <c r="AE188" s="46">
        <v>68.5</v>
      </c>
      <c r="AF188" s="46">
        <v>119</v>
      </c>
      <c r="AH188" s="70" t="str">
        <f t="shared" si="15"/>
        <v/>
      </c>
      <c r="AI188" s="70" t="str">
        <f t="shared" si="16"/>
        <v/>
      </c>
      <c r="AJ188" s="70" t="str">
        <f t="shared" si="17"/>
        <v>X</v>
      </c>
      <c r="AK188" s="70" t="str" cm="1">
        <f t="array" ref="AK188">_xlfn.IFS(AH188&lt;&gt;"","1",AI188&lt;&gt;"","2",AJ188&lt;&gt;"","3")</f>
        <v>3</v>
      </c>
    </row>
    <row r="189" spans="1:37" x14ac:dyDescent="0.25">
      <c r="A189" t="s">
        <v>1881</v>
      </c>
      <c r="B189" t="s">
        <v>2706</v>
      </c>
      <c r="C189" s="67" t="str">
        <f t="shared" si="12"/>
        <v>Kamryn Albert</v>
      </c>
      <c r="D189" s="71" t="str" cm="1">
        <f t="array" ref="D189">_xlfn.IFS(AK189="1",CONCATENATE(C189,"Regional"),AK189="2",CONCATENATE(C189,"Sectional"),AK189="3",CONCATENATE(C189,COUNTIF($C$1:C189,C189)))</f>
        <v>Kamryn Albert1</v>
      </c>
      <c r="E189" s="66">
        <v>45148.291666666664</v>
      </c>
      <c r="F189" t="s">
        <v>2668</v>
      </c>
      <c r="G189" s="46">
        <v>69</v>
      </c>
      <c r="H189" s="46">
        <v>155</v>
      </c>
      <c r="I189" s="46">
        <v>66</v>
      </c>
      <c r="J189" t="s">
        <v>129</v>
      </c>
      <c r="K189" t="s">
        <v>87</v>
      </c>
      <c r="L189" s="46">
        <v>4922</v>
      </c>
      <c r="M189" s="46">
        <v>70</v>
      </c>
      <c r="N189" s="46">
        <v>68.5</v>
      </c>
      <c r="O189" s="46">
        <v>119</v>
      </c>
      <c r="P189" s="46">
        <f t="shared" si="13"/>
        <v>2</v>
      </c>
      <c r="R189" s="67" t="s">
        <v>2895</v>
      </c>
      <c r="S189" s="67">
        <f>COUNTIF(Y$2:$Y$100,R189)</f>
        <v>0</v>
      </c>
      <c r="V189" s="67">
        <f t="shared" si="14"/>
        <v>0</v>
      </c>
      <c r="AB189" t="s">
        <v>87</v>
      </c>
      <c r="AC189" s="46">
        <v>4922</v>
      </c>
      <c r="AD189" s="46">
        <v>70</v>
      </c>
      <c r="AE189" s="46">
        <v>68.5</v>
      </c>
      <c r="AF189" s="46">
        <v>119</v>
      </c>
      <c r="AH189" s="70" t="str">
        <f t="shared" si="15"/>
        <v/>
      </c>
      <c r="AI189" s="70" t="str">
        <f t="shared" si="16"/>
        <v/>
      </c>
      <c r="AJ189" s="70" t="str">
        <f t="shared" si="17"/>
        <v>X</v>
      </c>
      <c r="AK189" s="70" t="str" cm="1">
        <f t="array" ref="AK189">_xlfn.IFS(AH189&lt;&gt;"","1",AI189&lt;&gt;"","2",AJ189&lt;&gt;"","3")</f>
        <v>3</v>
      </c>
    </row>
    <row r="190" spans="1:37" x14ac:dyDescent="0.25">
      <c r="A190" t="s">
        <v>624</v>
      </c>
      <c r="B190" t="s">
        <v>1873</v>
      </c>
      <c r="C190" s="67" t="str">
        <f t="shared" si="12"/>
        <v>Tattum Groll</v>
      </c>
      <c r="D190" s="71" t="str" cm="1">
        <f t="array" ref="D190">_xlfn.IFS(AK190="1",CONCATENATE(C190,"Regional"),AK190="2",CONCATENATE(C190,"Sectional"),AK190="3",CONCATENATE(C190,COUNTIF($C$1:C190,C190)))</f>
        <v>Tattum Groll1</v>
      </c>
      <c r="E190" s="66">
        <v>45148.291666666664</v>
      </c>
      <c r="F190" t="s">
        <v>2668</v>
      </c>
      <c r="G190" s="46">
        <v>69</v>
      </c>
      <c r="H190" s="46">
        <v>156</v>
      </c>
      <c r="I190" s="46">
        <v>67</v>
      </c>
      <c r="J190" t="s">
        <v>129</v>
      </c>
      <c r="K190" t="s">
        <v>87</v>
      </c>
      <c r="L190" s="46">
        <v>4922</v>
      </c>
      <c r="M190" s="46">
        <v>70</v>
      </c>
      <c r="N190" s="46">
        <v>68.5</v>
      </c>
      <c r="O190" s="46">
        <v>119</v>
      </c>
      <c r="P190" s="46">
        <f t="shared" si="13"/>
        <v>2</v>
      </c>
      <c r="R190" s="67" t="s">
        <v>2888</v>
      </c>
      <c r="S190" s="67">
        <f>COUNTIF(Y$2:$Y$100,R190)</f>
        <v>0</v>
      </c>
      <c r="V190" s="67">
        <f t="shared" si="14"/>
        <v>0</v>
      </c>
      <c r="AB190" t="s">
        <v>87</v>
      </c>
      <c r="AC190" s="46">
        <v>4922</v>
      </c>
      <c r="AD190" s="46">
        <v>70</v>
      </c>
      <c r="AE190" s="46">
        <v>68.5</v>
      </c>
      <c r="AF190" s="46">
        <v>119</v>
      </c>
      <c r="AH190" s="70" t="str">
        <f t="shared" si="15"/>
        <v/>
      </c>
      <c r="AI190" s="70" t="str">
        <f t="shared" si="16"/>
        <v/>
      </c>
      <c r="AJ190" s="70" t="str">
        <f t="shared" si="17"/>
        <v>X</v>
      </c>
      <c r="AK190" s="70" t="str" cm="1">
        <f t="array" ref="AK190">_xlfn.IFS(AH190&lt;&gt;"","1",AI190&lt;&gt;"","2",AJ190&lt;&gt;"","3")</f>
        <v>3</v>
      </c>
    </row>
    <row r="191" spans="1:37" x14ac:dyDescent="0.25">
      <c r="A191" t="s">
        <v>1876</v>
      </c>
      <c r="B191" t="s">
        <v>393</v>
      </c>
      <c r="C191" s="67" t="str">
        <f t="shared" si="12"/>
        <v>Mia Nortman</v>
      </c>
      <c r="D191" s="71" t="str" cm="1">
        <f t="array" ref="D191">_xlfn.IFS(AK191="1",CONCATENATE(C191,"Regional"),AK191="2",CONCATENATE(C191,"Sectional"),AK191="3",CONCATENATE(C191,COUNTIF($C$1:C191,C191)))</f>
        <v>Mia Nortman1</v>
      </c>
      <c r="E191" s="66">
        <v>45148.291666666664</v>
      </c>
      <c r="F191" t="s">
        <v>2668</v>
      </c>
      <c r="G191" s="46">
        <v>69</v>
      </c>
      <c r="H191" s="46">
        <v>159</v>
      </c>
      <c r="I191" s="46">
        <v>68</v>
      </c>
      <c r="J191" t="s">
        <v>129</v>
      </c>
      <c r="K191" t="s">
        <v>87</v>
      </c>
      <c r="L191" s="46">
        <v>4922</v>
      </c>
      <c r="M191" s="46">
        <v>70</v>
      </c>
      <c r="N191" s="46">
        <v>68.5</v>
      </c>
      <c r="O191" s="46">
        <v>119</v>
      </c>
      <c r="P191" s="46">
        <f t="shared" si="13"/>
        <v>2</v>
      </c>
      <c r="R191" s="67" t="s">
        <v>2892</v>
      </c>
      <c r="S191" s="67">
        <f>COUNTIF(Y$2:$Y$100,R191)</f>
        <v>0</v>
      </c>
      <c r="V191" s="67">
        <f t="shared" si="14"/>
        <v>0</v>
      </c>
      <c r="AB191" t="s">
        <v>87</v>
      </c>
      <c r="AC191" s="46">
        <v>4922</v>
      </c>
      <c r="AD191" s="46">
        <v>70</v>
      </c>
      <c r="AE191" s="46">
        <v>68.5</v>
      </c>
      <c r="AF191" s="46">
        <v>119</v>
      </c>
      <c r="AH191" s="70" t="str">
        <f t="shared" si="15"/>
        <v/>
      </c>
      <c r="AI191" s="70" t="str">
        <f t="shared" si="16"/>
        <v/>
      </c>
      <c r="AJ191" s="70" t="str">
        <f t="shared" si="17"/>
        <v>X</v>
      </c>
      <c r="AK191" s="70" t="str" cm="1">
        <f t="array" ref="AK191">_xlfn.IFS(AH191&lt;&gt;"","1",AI191&lt;&gt;"","2",AJ191&lt;&gt;"","3")</f>
        <v>3</v>
      </c>
    </row>
    <row r="192" spans="1:37" x14ac:dyDescent="0.25">
      <c r="A192" t="s">
        <v>2039</v>
      </c>
      <c r="B192" t="s">
        <v>776</v>
      </c>
      <c r="C192" s="67" t="str">
        <f t="shared" si="12"/>
        <v>Kendall Carter</v>
      </c>
      <c r="D192" s="71" t="str" cm="1">
        <f t="array" ref="D192">_xlfn.IFS(AK192="1",CONCATENATE(C192,"Regional"),AK192="2",CONCATENATE(C192,"Sectional"),AK192="3",CONCATENATE(C192,COUNTIF($C$1:C192,C192)))</f>
        <v>Kendall Carter1</v>
      </c>
      <c r="E192" s="66">
        <v>45148.291666666664</v>
      </c>
      <c r="F192" t="s">
        <v>2668</v>
      </c>
      <c r="G192" s="46">
        <v>69</v>
      </c>
      <c r="H192" s="46">
        <v>170</v>
      </c>
      <c r="I192" s="46">
        <v>69</v>
      </c>
      <c r="J192" t="s">
        <v>129</v>
      </c>
      <c r="K192" t="s">
        <v>87</v>
      </c>
      <c r="L192" s="46">
        <v>4922</v>
      </c>
      <c r="M192" s="46">
        <v>70</v>
      </c>
      <c r="N192" s="46">
        <v>68.5</v>
      </c>
      <c r="O192" s="46">
        <v>119</v>
      </c>
      <c r="P192" s="46">
        <f t="shared" si="13"/>
        <v>2</v>
      </c>
      <c r="R192" s="67" t="s">
        <v>3058</v>
      </c>
      <c r="S192" s="67">
        <f>COUNTIF(Y$2:$Y$100,R192)</f>
        <v>0</v>
      </c>
      <c r="V192" s="67">
        <f t="shared" si="14"/>
        <v>0</v>
      </c>
      <c r="AB192" t="s">
        <v>87</v>
      </c>
      <c r="AC192" s="46">
        <v>4922</v>
      </c>
      <c r="AD192" s="46">
        <v>70</v>
      </c>
      <c r="AE192" s="46">
        <v>68.5</v>
      </c>
      <c r="AF192" s="46">
        <v>119</v>
      </c>
      <c r="AH192" s="70" t="str">
        <f t="shared" si="15"/>
        <v/>
      </c>
      <c r="AI192" s="70" t="str">
        <f t="shared" si="16"/>
        <v/>
      </c>
      <c r="AJ192" s="70" t="str">
        <f t="shared" si="17"/>
        <v>X</v>
      </c>
      <c r="AK192" s="70" t="str" cm="1">
        <f t="array" ref="AK192">_xlfn.IFS(AH192&lt;&gt;"","1",AI192&lt;&gt;"","2",AJ192&lt;&gt;"","3")</f>
        <v>3</v>
      </c>
    </row>
    <row r="193" spans="1:37" x14ac:dyDescent="0.25">
      <c r="A193" t="s">
        <v>264</v>
      </c>
      <c r="B193" t="s">
        <v>473</v>
      </c>
      <c r="C193" s="67" t="str">
        <f t="shared" si="12"/>
        <v>Gabby Hauser</v>
      </c>
      <c r="D193" s="71" t="str" cm="1">
        <f t="array" ref="D193">_xlfn.IFS(AK193="1",CONCATENATE(C193,"Regional"),AK193="2",CONCATENATE(C193,"Sectional"),AK193="3",CONCATENATE(C193,COUNTIF($C$1:C193,C193)))</f>
        <v>Gabby Hauser1</v>
      </c>
      <c r="E193" s="66">
        <v>45148.333333333336</v>
      </c>
      <c r="F193" t="s">
        <v>2376</v>
      </c>
      <c r="G193" s="46">
        <v>18</v>
      </c>
      <c r="H193" s="46">
        <v>41</v>
      </c>
      <c r="I193" s="46">
        <v>1</v>
      </c>
      <c r="J193" t="s">
        <v>109</v>
      </c>
      <c r="K193" t="s">
        <v>90</v>
      </c>
      <c r="L193" s="46">
        <v>2695</v>
      </c>
      <c r="M193" s="46">
        <v>36</v>
      </c>
      <c r="N193" s="46">
        <v>35.6</v>
      </c>
      <c r="O193" s="46">
        <v>120</v>
      </c>
      <c r="P193" s="46">
        <f t="shared" si="13"/>
        <v>1</v>
      </c>
      <c r="R193" s="67" t="s">
        <v>1303</v>
      </c>
      <c r="S193" s="67">
        <f>COUNTIF(Y$2:$Y$100,R193)</f>
        <v>0</v>
      </c>
      <c r="V193" s="67">
        <f t="shared" si="14"/>
        <v>0</v>
      </c>
      <c r="X193"/>
      <c r="Y193" s="67" t="str">
        <f t="shared" ref="Y193:Y224" si="18">CONCATENATE(W193," ",X193)</f>
        <v xml:space="preserve"> </v>
      </c>
      <c r="AB193" t="s">
        <v>90</v>
      </c>
      <c r="AC193" s="46">
        <v>2695</v>
      </c>
      <c r="AD193" s="46">
        <v>36</v>
      </c>
      <c r="AE193" s="46">
        <v>35.6</v>
      </c>
      <c r="AF193" s="46">
        <v>120</v>
      </c>
      <c r="AH193" s="70" t="str">
        <f t="shared" si="15"/>
        <v/>
      </c>
      <c r="AI193" s="70" t="str">
        <f t="shared" si="16"/>
        <v/>
      </c>
      <c r="AJ193" s="70" t="str">
        <f t="shared" si="17"/>
        <v>X</v>
      </c>
      <c r="AK193" s="70" t="str" cm="1">
        <f t="array" ref="AK193">_xlfn.IFS(AH193&lt;&gt;"","1",AI193&lt;&gt;"","2",AJ193&lt;&gt;"","3")</f>
        <v>3</v>
      </c>
    </row>
    <row r="194" spans="1:37" x14ac:dyDescent="0.25">
      <c r="A194" t="s">
        <v>670</v>
      </c>
      <c r="B194" t="s">
        <v>647</v>
      </c>
      <c r="C194" s="67" t="str">
        <f t="shared" ref="C194:C257" si="19">CONCATENATE(B194," ",A194)</f>
        <v>Lucy Kim</v>
      </c>
      <c r="D194" s="71" t="str" cm="1">
        <f t="array" ref="D194">_xlfn.IFS(AK194="1",CONCATENATE(C194,"Regional"),AK194="2",CONCATENATE(C194,"Sectional"),AK194="3",CONCATENATE(C194,COUNTIF($C$1:C194,C194)))</f>
        <v>Lucy Kim1</v>
      </c>
      <c r="E194" s="66">
        <v>45148.333333333336</v>
      </c>
      <c r="F194" t="s">
        <v>2376</v>
      </c>
      <c r="G194" s="46">
        <v>18</v>
      </c>
      <c r="H194" s="46">
        <v>43</v>
      </c>
      <c r="I194" s="46">
        <v>2</v>
      </c>
      <c r="J194" t="s">
        <v>109</v>
      </c>
      <c r="K194" t="s">
        <v>90</v>
      </c>
      <c r="L194" s="46">
        <v>2695</v>
      </c>
      <c r="M194" s="46">
        <v>36</v>
      </c>
      <c r="N194" s="46">
        <v>35.6</v>
      </c>
      <c r="O194" s="46">
        <v>120</v>
      </c>
      <c r="P194" s="46">
        <f t="shared" ref="P194:P257" si="20">IF(L194&gt;4000,2,1)</f>
        <v>1</v>
      </c>
      <c r="R194" s="67" t="s">
        <v>2822</v>
      </c>
      <c r="S194" s="67">
        <f>COUNTIF(Y$2:$Y$100,R194)</f>
        <v>0</v>
      </c>
      <c r="V194" s="67">
        <f t="shared" ref="V194:V257" si="21">COUNTIF(R194:R2817,Y194)</f>
        <v>0</v>
      </c>
      <c r="X194"/>
      <c r="Y194" s="67" t="str">
        <f t="shared" si="18"/>
        <v xml:space="preserve"> </v>
      </c>
      <c r="AB194" t="s">
        <v>90</v>
      </c>
      <c r="AC194" s="46">
        <v>2695</v>
      </c>
      <c r="AD194" s="46">
        <v>36</v>
      </c>
      <c r="AE194" s="46">
        <v>35.6</v>
      </c>
      <c r="AF194" s="46">
        <v>120</v>
      </c>
      <c r="AH194" s="70" t="str">
        <f t="shared" ref="AH194:AH257" si="22">IF(ISNUMBER(SEARCH("regional",$F194)),$F194,"")</f>
        <v/>
      </c>
      <c r="AI194" s="70" t="str">
        <f t="shared" ref="AI194:AI257" si="23">IF(ISNUMBER(SEARCH("sectional",$F194)),$F194,"")</f>
        <v/>
      </c>
      <c r="AJ194" s="70" t="str">
        <f t="shared" ref="AJ194:AJ257" si="24">IF(AND(AH194="",AI194=""),"X","")</f>
        <v>X</v>
      </c>
      <c r="AK194" s="70" t="str" cm="1">
        <f t="array" ref="AK194">_xlfn.IFS(AH194&lt;&gt;"","1",AI194&lt;&gt;"","2",AJ194&lt;&gt;"","3")</f>
        <v>3</v>
      </c>
    </row>
    <row r="195" spans="1:37" x14ac:dyDescent="0.25">
      <c r="A195" t="s">
        <v>193</v>
      </c>
      <c r="B195" t="s">
        <v>740</v>
      </c>
      <c r="C195" s="67" t="str">
        <f t="shared" si="19"/>
        <v>Lydia Barry</v>
      </c>
      <c r="D195" s="71" t="str" cm="1">
        <f t="array" ref="D195">_xlfn.IFS(AK195="1",CONCATENATE(C195,"Regional"),AK195="2",CONCATENATE(C195,"Sectional"),AK195="3",CONCATENATE(C195,COUNTIF($C$1:C195,C195)))</f>
        <v>Lydia Barry1</v>
      </c>
      <c r="E195" s="66">
        <v>45148.333333333336</v>
      </c>
      <c r="F195" t="s">
        <v>2376</v>
      </c>
      <c r="G195" s="46">
        <v>18</v>
      </c>
      <c r="H195" s="46">
        <v>44</v>
      </c>
      <c r="I195" s="46">
        <v>3</v>
      </c>
      <c r="J195" t="s">
        <v>109</v>
      </c>
      <c r="K195" t="s">
        <v>90</v>
      </c>
      <c r="L195" s="46">
        <v>2695</v>
      </c>
      <c r="M195" s="46">
        <v>36</v>
      </c>
      <c r="N195" s="46">
        <v>35.6</v>
      </c>
      <c r="O195" s="46">
        <v>120</v>
      </c>
      <c r="P195" s="46">
        <f t="shared" si="20"/>
        <v>1</v>
      </c>
      <c r="R195" s="67" t="s">
        <v>1424</v>
      </c>
      <c r="S195" s="67">
        <f>COUNTIF(Y$2:$Y$100,R195)</f>
        <v>0</v>
      </c>
      <c r="V195" s="67">
        <f t="shared" si="21"/>
        <v>0</v>
      </c>
      <c r="X195"/>
      <c r="Y195" s="67" t="str">
        <f t="shared" si="18"/>
        <v xml:space="preserve"> </v>
      </c>
      <c r="AB195" t="s">
        <v>90</v>
      </c>
      <c r="AC195" s="46">
        <v>2695</v>
      </c>
      <c r="AD195" s="46">
        <v>36</v>
      </c>
      <c r="AE195" s="46">
        <v>35.6</v>
      </c>
      <c r="AF195" s="46">
        <v>120</v>
      </c>
      <c r="AH195" s="70" t="str">
        <f t="shared" si="22"/>
        <v/>
      </c>
      <c r="AI195" s="70" t="str">
        <f t="shared" si="23"/>
        <v/>
      </c>
      <c r="AJ195" s="70" t="str">
        <f t="shared" si="24"/>
        <v>X</v>
      </c>
      <c r="AK195" s="70" t="str" cm="1">
        <f t="array" ref="AK195">_xlfn.IFS(AH195&lt;&gt;"","1",AI195&lt;&gt;"","2",AJ195&lt;&gt;"","3")</f>
        <v>3</v>
      </c>
    </row>
    <row r="196" spans="1:37" x14ac:dyDescent="0.25">
      <c r="A196" t="s">
        <v>1817</v>
      </c>
      <c r="B196" t="s">
        <v>362</v>
      </c>
      <c r="C196" s="67" t="str">
        <f t="shared" si="19"/>
        <v>Emma Hudson</v>
      </c>
      <c r="D196" s="71" t="str" cm="1">
        <f t="array" ref="D196">_xlfn.IFS(AK196="1",CONCATENATE(C196,"Regional"),AK196="2",CONCATENATE(C196,"Sectional"),AK196="3",CONCATENATE(C196,COUNTIF($C$1:C196,C196)))</f>
        <v>Emma Hudson1</v>
      </c>
      <c r="E196" s="66">
        <v>45148.333333333336</v>
      </c>
      <c r="F196" t="s">
        <v>2376</v>
      </c>
      <c r="G196" s="46">
        <v>18</v>
      </c>
      <c r="H196" s="46">
        <v>45</v>
      </c>
      <c r="I196" s="46">
        <v>4</v>
      </c>
      <c r="J196" t="s">
        <v>109</v>
      </c>
      <c r="K196" t="s">
        <v>90</v>
      </c>
      <c r="L196" s="46">
        <v>2695</v>
      </c>
      <c r="M196" s="46">
        <v>36</v>
      </c>
      <c r="N196" s="46">
        <v>35.6</v>
      </c>
      <c r="O196" s="46">
        <v>120</v>
      </c>
      <c r="P196" s="46">
        <f t="shared" si="20"/>
        <v>1</v>
      </c>
      <c r="R196" s="67" t="s">
        <v>2818</v>
      </c>
      <c r="S196" s="67">
        <f>COUNTIF(Y$2:$Y$100,R196)</f>
        <v>0</v>
      </c>
      <c r="V196" s="67">
        <f t="shared" si="21"/>
        <v>0</v>
      </c>
      <c r="X196"/>
      <c r="Y196" s="67" t="str">
        <f t="shared" si="18"/>
        <v xml:space="preserve"> </v>
      </c>
      <c r="AB196" t="s">
        <v>90</v>
      </c>
      <c r="AC196" s="46">
        <v>2695</v>
      </c>
      <c r="AD196" s="46">
        <v>36</v>
      </c>
      <c r="AE196" s="46">
        <v>35.6</v>
      </c>
      <c r="AF196" s="46">
        <v>120</v>
      </c>
      <c r="AH196" s="70" t="str">
        <f t="shared" si="22"/>
        <v/>
      </c>
      <c r="AI196" s="70" t="str">
        <f t="shared" si="23"/>
        <v/>
      </c>
      <c r="AJ196" s="70" t="str">
        <f t="shared" si="24"/>
        <v>X</v>
      </c>
      <c r="AK196" s="70" t="str" cm="1">
        <f t="array" ref="AK196">_xlfn.IFS(AH196&lt;&gt;"","1",AI196&lt;&gt;"","2",AJ196&lt;&gt;"","3")</f>
        <v>3</v>
      </c>
    </row>
    <row r="197" spans="1:37" x14ac:dyDescent="0.25">
      <c r="A197" t="s">
        <v>706</v>
      </c>
      <c r="B197" t="s">
        <v>452</v>
      </c>
      <c r="C197" s="67" t="str">
        <f t="shared" si="19"/>
        <v>Sophia Zabel</v>
      </c>
      <c r="D197" s="71" t="str" cm="1">
        <f t="array" ref="D197">_xlfn.IFS(AK197="1",CONCATENATE(C197,"Regional"),AK197="2",CONCATENATE(C197,"Sectional"),AK197="3",CONCATENATE(C197,COUNTIF($C$1:C197,C197)))</f>
        <v>Sophia Zabel1</v>
      </c>
      <c r="E197" s="66">
        <v>45148.333333333336</v>
      </c>
      <c r="F197" t="s">
        <v>2376</v>
      </c>
      <c r="G197" s="46">
        <v>18</v>
      </c>
      <c r="H197" s="46">
        <v>45</v>
      </c>
      <c r="I197" s="46">
        <v>4</v>
      </c>
      <c r="J197" t="s">
        <v>109</v>
      </c>
      <c r="K197" t="s">
        <v>90</v>
      </c>
      <c r="L197" s="46">
        <v>2695</v>
      </c>
      <c r="M197" s="46">
        <v>36</v>
      </c>
      <c r="N197" s="46">
        <v>35.6</v>
      </c>
      <c r="O197" s="46">
        <v>120</v>
      </c>
      <c r="P197" s="46">
        <f t="shared" si="20"/>
        <v>1</v>
      </c>
      <c r="R197" s="67" t="s">
        <v>1307</v>
      </c>
      <c r="S197" s="67">
        <f>COUNTIF(Y$2:$Y$100,R197)</f>
        <v>0</v>
      </c>
      <c r="V197" s="67">
        <f t="shared" si="21"/>
        <v>0</v>
      </c>
      <c r="X197"/>
      <c r="Y197" s="67" t="str">
        <f t="shared" si="18"/>
        <v xml:space="preserve"> </v>
      </c>
      <c r="AB197" t="s">
        <v>90</v>
      </c>
      <c r="AC197" s="46">
        <v>2695</v>
      </c>
      <c r="AD197" s="46">
        <v>36</v>
      </c>
      <c r="AE197" s="46">
        <v>35.6</v>
      </c>
      <c r="AF197" s="46">
        <v>120</v>
      </c>
      <c r="AH197" s="70" t="str">
        <f t="shared" si="22"/>
        <v/>
      </c>
      <c r="AI197" s="70" t="str">
        <f t="shared" si="23"/>
        <v/>
      </c>
      <c r="AJ197" s="70" t="str">
        <f t="shared" si="24"/>
        <v>X</v>
      </c>
      <c r="AK197" s="70" t="str" cm="1">
        <f t="array" ref="AK197">_xlfn.IFS(AH197&lt;&gt;"","1",AI197&lt;&gt;"","2",AJ197&lt;&gt;"","3")</f>
        <v>3</v>
      </c>
    </row>
    <row r="198" spans="1:37" x14ac:dyDescent="0.25">
      <c r="A198" t="s">
        <v>489</v>
      </c>
      <c r="B198" t="s">
        <v>692</v>
      </c>
      <c r="C198" s="67" t="str">
        <f t="shared" si="19"/>
        <v>Julianne Bradford</v>
      </c>
      <c r="D198" s="71" t="str" cm="1">
        <f t="array" ref="D198">_xlfn.IFS(AK198="1",CONCATENATE(C198,"Regional"),AK198="2",CONCATENATE(C198,"Sectional"),AK198="3",CONCATENATE(C198,COUNTIF($C$1:C198,C198)))</f>
        <v>Julianne Bradford1</v>
      </c>
      <c r="E198" s="66">
        <v>45148.333333333336</v>
      </c>
      <c r="F198" t="s">
        <v>2376</v>
      </c>
      <c r="G198" s="46">
        <v>18</v>
      </c>
      <c r="H198" s="46">
        <v>47</v>
      </c>
      <c r="I198" s="46">
        <v>6</v>
      </c>
      <c r="J198" t="s">
        <v>109</v>
      </c>
      <c r="K198" t="s">
        <v>90</v>
      </c>
      <c r="L198" s="46">
        <v>2695</v>
      </c>
      <c r="M198" s="46">
        <v>36</v>
      </c>
      <c r="N198" s="46">
        <v>35.6</v>
      </c>
      <c r="O198" s="46">
        <v>120</v>
      </c>
      <c r="P198" s="46">
        <f t="shared" si="20"/>
        <v>1</v>
      </c>
      <c r="R198" s="67" t="s">
        <v>1298</v>
      </c>
      <c r="S198" s="67">
        <f>COUNTIF(Y$2:$Y$100,R198)</f>
        <v>0</v>
      </c>
      <c r="V198" s="67">
        <f t="shared" si="21"/>
        <v>0</v>
      </c>
      <c r="X198"/>
      <c r="Y198" s="67" t="str">
        <f t="shared" si="18"/>
        <v xml:space="preserve"> </v>
      </c>
      <c r="AB198" t="s">
        <v>90</v>
      </c>
      <c r="AC198" s="46">
        <v>2695</v>
      </c>
      <c r="AD198" s="46">
        <v>36</v>
      </c>
      <c r="AE198" s="46">
        <v>35.6</v>
      </c>
      <c r="AF198" s="46">
        <v>120</v>
      </c>
      <c r="AH198" s="70" t="str">
        <f t="shared" si="22"/>
        <v/>
      </c>
      <c r="AI198" s="70" t="str">
        <f t="shared" si="23"/>
        <v/>
      </c>
      <c r="AJ198" s="70" t="str">
        <f t="shared" si="24"/>
        <v>X</v>
      </c>
      <c r="AK198" s="70" t="str" cm="1">
        <f t="array" ref="AK198">_xlfn.IFS(AH198&lt;&gt;"","1",AI198&lt;&gt;"","2",AJ198&lt;&gt;"","3")</f>
        <v>3</v>
      </c>
    </row>
    <row r="199" spans="1:37" x14ac:dyDescent="0.25">
      <c r="A199" t="s">
        <v>206</v>
      </c>
      <c r="B199" t="s">
        <v>492</v>
      </c>
      <c r="C199" s="67" t="str">
        <f t="shared" si="19"/>
        <v>Anna Blair</v>
      </c>
      <c r="D199" s="71" t="str" cm="1">
        <f t="array" ref="D199">_xlfn.IFS(AK199="1",CONCATENATE(C199,"Regional"),AK199="2",CONCATENATE(C199,"Sectional"),AK199="3",CONCATENATE(C199,COUNTIF($C$1:C199,C199)))</f>
        <v>Anna Blair1</v>
      </c>
      <c r="E199" s="66">
        <v>45148.333333333336</v>
      </c>
      <c r="F199" t="s">
        <v>2376</v>
      </c>
      <c r="G199" s="46">
        <v>18</v>
      </c>
      <c r="H199" s="46">
        <v>52</v>
      </c>
      <c r="I199" s="46">
        <v>7</v>
      </c>
      <c r="J199" t="s">
        <v>109</v>
      </c>
      <c r="K199" t="s">
        <v>90</v>
      </c>
      <c r="L199" s="46">
        <v>2695</v>
      </c>
      <c r="M199" s="46">
        <v>36</v>
      </c>
      <c r="N199" s="46">
        <v>35.6</v>
      </c>
      <c r="O199" s="46">
        <v>120</v>
      </c>
      <c r="P199" s="46">
        <f t="shared" si="20"/>
        <v>1</v>
      </c>
      <c r="R199" s="67" t="s">
        <v>1427</v>
      </c>
      <c r="S199" s="67">
        <f>COUNTIF(Y$2:$Y$100,R199)</f>
        <v>0</v>
      </c>
      <c r="V199" s="67">
        <f t="shared" si="21"/>
        <v>0</v>
      </c>
      <c r="X199"/>
      <c r="Y199" s="67" t="str">
        <f t="shared" si="18"/>
        <v xml:space="preserve"> </v>
      </c>
      <c r="AB199" t="s">
        <v>90</v>
      </c>
      <c r="AC199" s="46">
        <v>2695</v>
      </c>
      <c r="AD199" s="46">
        <v>36</v>
      </c>
      <c r="AE199" s="46">
        <v>35.6</v>
      </c>
      <c r="AF199" s="46">
        <v>120</v>
      </c>
      <c r="AH199" s="70" t="str">
        <f t="shared" si="22"/>
        <v/>
      </c>
      <c r="AI199" s="70" t="str">
        <f t="shared" si="23"/>
        <v/>
      </c>
      <c r="AJ199" s="70" t="str">
        <f t="shared" si="24"/>
        <v>X</v>
      </c>
      <c r="AK199" s="70" t="str" cm="1">
        <f t="array" ref="AK199">_xlfn.IFS(AH199&lt;&gt;"","1",AI199&lt;&gt;"","2",AJ199&lt;&gt;"","3")</f>
        <v>3</v>
      </c>
    </row>
    <row r="200" spans="1:37" x14ac:dyDescent="0.25">
      <c r="A200" t="s">
        <v>823</v>
      </c>
      <c r="B200" t="s">
        <v>824</v>
      </c>
      <c r="C200" s="67" t="str">
        <f t="shared" si="19"/>
        <v>eden delsart</v>
      </c>
      <c r="D200" s="71" t="str" cm="1">
        <f t="array" ref="D200">_xlfn.IFS(AK200="1",CONCATENATE(C200,"Regional"),AK200="2",CONCATENATE(C200,"Sectional"),AK200="3",CONCATENATE(C200,COUNTIF($C$1:C200,C200)))</f>
        <v>eden delsart1</v>
      </c>
      <c r="E200" s="66">
        <v>45148.333333333336</v>
      </c>
      <c r="F200" t="s">
        <v>2376</v>
      </c>
      <c r="G200" s="46">
        <v>18</v>
      </c>
      <c r="H200" s="46">
        <v>52</v>
      </c>
      <c r="I200" s="46">
        <v>7</v>
      </c>
      <c r="J200" t="s">
        <v>109</v>
      </c>
      <c r="K200" t="s">
        <v>90</v>
      </c>
      <c r="L200" s="46">
        <v>2695</v>
      </c>
      <c r="M200" s="46">
        <v>36</v>
      </c>
      <c r="N200" s="46">
        <v>35.6</v>
      </c>
      <c r="O200" s="46">
        <v>120</v>
      </c>
      <c r="P200" s="46">
        <f t="shared" si="20"/>
        <v>1</v>
      </c>
      <c r="R200" s="67" t="s">
        <v>1382</v>
      </c>
      <c r="S200" s="67">
        <f>COUNTIF(Y$2:$Y$100,R200)</f>
        <v>0</v>
      </c>
      <c r="V200" s="67">
        <f t="shared" si="21"/>
        <v>0</v>
      </c>
      <c r="X200"/>
      <c r="Y200" s="67" t="str">
        <f t="shared" si="18"/>
        <v xml:space="preserve"> </v>
      </c>
      <c r="AB200" t="s">
        <v>90</v>
      </c>
      <c r="AC200" s="46">
        <v>2695</v>
      </c>
      <c r="AD200" s="46">
        <v>36</v>
      </c>
      <c r="AE200" s="46">
        <v>35.6</v>
      </c>
      <c r="AF200" s="46">
        <v>120</v>
      </c>
      <c r="AH200" s="70" t="str">
        <f t="shared" si="22"/>
        <v/>
      </c>
      <c r="AI200" s="70" t="str">
        <f t="shared" si="23"/>
        <v/>
      </c>
      <c r="AJ200" s="70" t="str">
        <f t="shared" si="24"/>
        <v>X</v>
      </c>
      <c r="AK200" s="70" t="str" cm="1">
        <f t="array" ref="AK200">_xlfn.IFS(AH200&lt;&gt;"","1",AI200&lt;&gt;"","2",AJ200&lt;&gt;"","3")</f>
        <v>3</v>
      </c>
    </row>
    <row r="201" spans="1:37" x14ac:dyDescent="0.25">
      <c r="A201" t="s">
        <v>254</v>
      </c>
      <c r="B201" t="s">
        <v>187</v>
      </c>
      <c r="C201" s="67" t="str">
        <f t="shared" si="19"/>
        <v>Ava Gerend</v>
      </c>
      <c r="D201" s="71" t="str" cm="1">
        <f t="array" ref="D201">_xlfn.IFS(AK201="1",CONCATENATE(C201,"Regional"),AK201="2",CONCATENATE(C201,"Sectional"),AK201="3",CONCATENATE(C201,COUNTIF($C$1:C201,C201)))</f>
        <v>Ava Gerend1</v>
      </c>
      <c r="E201" s="66">
        <v>45148.333333333336</v>
      </c>
      <c r="F201" t="s">
        <v>2376</v>
      </c>
      <c r="G201" s="46">
        <v>18</v>
      </c>
      <c r="H201" s="46">
        <v>53</v>
      </c>
      <c r="I201" s="46">
        <v>9</v>
      </c>
      <c r="J201" t="s">
        <v>109</v>
      </c>
      <c r="K201" t="s">
        <v>90</v>
      </c>
      <c r="L201" s="46">
        <v>2695</v>
      </c>
      <c r="M201" s="46">
        <v>36</v>
      </c>
      <c r="N201" s="46">
        <v>35.6</v>
      </c>
      <c r="O201" s="46">
        <v>120</v>
      </c>
      <c r="P201" s="46">
        <f t="shared" si="20"/>
        <v>1</v>
      </c>
      <c r="R201" s="67" t="s">
        <v>1416</v>
      </c>
      <c r="S201" s="67">
        <f>COUNTIF(Y$2:$Y$100,R201)</f>
        <v>0</v>
      </c>
      <c r="V201" s="67">
        <f t="shared" si="21"/>
        <v>0</v>
      </c>
      <c r="X201"/>
      <c r="Y201" s="67" t="str">
        <f t="shared" si="18"/>
        <v xml:space="preserve"> </v>
      </c>
      <c r="AB201" t="s">
        <v>90</v>
      </c>
      <c r="AC201" s="46">
        <v>2695</v>
      </c>
      <c r="AD201" s="46">
        <v>36</v>
      </c>
      <c r="AE201" s="46">
        <v>35.6</v>
      </c>
      <c r="AF201" s="46">
        <v>120</v>
      </c>
      <c r="AH201" s="70" t="str">
        <f t="shared" si="22"/>
        <v/>
      </c>
      <c r="AI201" s="70" t="str">
        <f t="shared" si="23"/>
        <v/>
      </c>
      <c r="AJ201" s="70" t="str">
        <f t="shared" si="24"/>
        <v>X</v>
      </c>
      <c r="AK201" s="70" t="str" cm="1">
        <f t="array" ref="AK201">_xlfn.IFS(AH201&lt;&gt;"","1",AI201&lt;&gt;"","2",AJ201&lt;&gt;"","3")</f>
        <v>3</v>
      </c>
    </row>
    <row r="202" spans="1:37" x14ac:dyDescent="0.25">
      <c r="A202" t="s">
        <v>827</v>
      </c>
      <c r="B202" t="s">
        <v>828</v>
      </c>
      <c r="C202" s="67" t="str">
        <f t="shared" si="19"/>
        <v>Bella Daul</v>
      </c>
      <c r="D202" s="71" t="str" cm="1">
        <f t="array" ref="D202">_xlfn.IFS(AK202="1",CONCATENATE(C202,"Regional"),AK202="2",CONCATENATE(C202,"Sectional"),AK202="3",CONCATENATE(C202,COUNTIF($C$1:C202,C202)))</f>
        <v>Bella Daul1</v>
      </c>
      <c r="E202" s="66">
        <v>45148.333333333336</v>
      </c>
      <c r="F202" t="s">
        <v>2376</v>
      </c>
      <c r="G202" s="46">
        <v>18</v>
      </c>
      <c r="H202" s="46">
        <v>55</v>
      </c>
      <c r="I202" s="46">
        <v>10</v>
      </c>
      <c r="J202" t="s">
        <v>109</v>
      </c>
      <c r="K202" t="s">
        <v>90</v>
      </c>
      <c r="L202" s="46">
        <v>2695</v>
      </c>
      <c r="M202" s="46">
        <v>36</v>
      </c>
      <c r="N202" s="46">
        <v>35.6</v>
      </c>
      <c r="O202" s="46">
        <v>120</v>
      </c>
      <c r="P202" s="46">
        <f t="shared" si="20"/>
        <v>1</v>
      </c>
      <c r="R202" s="67" t="s">
        <v>1384</v>
      </c>
      <c r="S202" s="67">
        <f>COUNTIF(Y$2:$Y$100,R202)</f>
        <v>0</v>
      </c>
      <c r="V202" s="67">
        <f t="shared" si="21"/>
        <v>0</v>
      </c>
      <c r="X202"/>
      <c r="Y202" s="67" t="str">
        <f t="shared" si="18"/>
        <v xml:space="preserve"> </v>
      </c>
      <c r="AB202" t="s">
        <v>90</v>
      </c>
      <c r="AC202" s="46">
        <v>2695</v>
      </c>
      <c r="AD202" s="46">
        <v>36</v>
      </c>
      <c r="AE202" s="46">
        <v>35.6</v>
      </c>
      <c r="AF202" s="46">
        <v>120</v>
      </c>
      <c r="AH202" s="70" t="str">
        <f t="shared" si="22"/>
        <v/>
      </c>
      <c r="AI202" s="70" t="str">
        <f t="shared" si="23"/>
        <v/>
      </c>
      <c r="AJ202" s="70" t="str">
        <f t="shared" si="24"/>
        <v>X</v>
      </c>
      <c r="AK202" s="70" t="str" cm="1">
        <f t="array" ref="AK202">_xlfn.IFS(AH202&lt;&gt;"","1",AI202&lt;&gt;"","2",AJ202&lt;&gt;"","3")</f>
        <v>3</v>
      </c>
    </row>
    <row r="203" spans="1:37" x14ac:dyDescent="0.25">
      <c r="A203" t="s">
        <v>705</v>
      </c>
      <c r="B203" t="s">
        <v>1648</v>
      </c>
      <c r="C203" s="67" t="str">
        <f t="shared" si="19"/>
        <v>Lainey Prunty</v>
      </c>
      <c r="D203" s="71" t="str" cm="1">
        <f t="array" ref="D203">_xlfn.IFS(AK203="1",CONCATENATE(C203,"Regional"),AK203="2",CONCATENATE(C203,"Sectional"),AK203="3",CONCATENATE(C203,COUNTIF($C$1:C203,C203)))</f>
        <v>Lainey Prunty1</v>
      </c>
      <c r="E203" s="66">
        <v>45148.333333333336</v>
      </c>
      <c r="F203" t="s">
        <v>2376</v>
      </c>
      <c r="G203" s="46">
        <v>18</v>
      </c>
      <c r="H203" s="46">
        <v>55</v>
      </c>
      <c r="I203" s="46">
        <v>10</v>
      </c>
      <c r="J203" t="s">
        <v>109</v>
      </c>
      <c r="K203" t="s">
        <v>90</v>
      </c>
      <c r="L203" s="46">
        <v>2695</v>
      </c>
      <c r="M203" s="46">
        <v>36</v>
      </c>
      <c r="N203" s="46">
        <v>35.6</v>
      </c>
      <c r="O203" s="46">
        <v>120</v>
      </c>
      <c r="P203" s="46">
        <f t="shared" si="20"/>
        <v>1</v>
      </c>
      <c r="R203" s="67" t="s">
        <v>2825</v>
      </c>
      <c r="S203" s="67">
        <f>COUNTIF(Y$2:$Y$100,R203)</f>
        <v>0</v>
      </c>
      <c r="V203" s="67">
        <f t="shared" si="21"/>
        <v>0</v>
      </c>
      <c r="X203"/>
      <c r="Y203" s="67" t="str">
        <f t="shared" si="18"/>
        <v xml:space="preserve"> </v>
      </c>
      <c r="AB203" t="s">
        <v>90</v>
      </c>
      <c r="AC203" s="46">
        <v>2695</v>
      </c>
      <c r="AD203" s="46">
        <v>36</v>
      </c>
      <c r="AE203" s="46">
        <v>35.6</v>
      </c>
      <c r="AF203" s="46">
        <v>120</v>
      </c>
      <c r="AH203" s="70" t="str">
        <f t="shared" si="22"/>
        <v/>
      </c>
      <c r="AI203" s="70" t="str">
        <f t="shared" si="23"/>
        <v/>
      </c>
      <c r="AJ203" s="70" t="str">
        <f t="shared" si="24"/>
        <v>X</v>
      </c>
      <c r="AK203" s="70" t="str" cm="1">
        <f t="array" ref="AK203">_xlfn.IFS(AH203&lt;&gt;"","1",AI203&lt;&gt;"","2",AJ203&lt;&gt;"","3")</f>
        <v>3</v>
      </c>
    </row>
    <row r="204" spans="1:37" x14ac:dyDescent="0.25">
      <c r="A204" t="s">
        <v>878</v>
      </c>
      <c r="B204" t="s">
        <v>459</v>
      </c>
      <c r="C204" s="67" t="str">
        <f t="shared" si="19"/>
        <v>Addison Edmunds</v>
      </c>
      <c r="D204" s="71" t="str" cm="1">
        <f t="array" ref="D204">_xlfn.IFS(AK204="1",CONCATENATE(C204,"Regional"),AK204="2",CONCATENATE(C204,"Sectional"),AK204="3",CONCATENATE(C204,COUNTIF($C$1:C204,C204)))</f>
        <v>Addison Edmunds1</v>
      </c>
      <c r="E204" s="66">
        <v>45148.333333333336</v>
      </c>
      <c r="F204" t="s">
        <v>2376</v>
      </c>
      <c r="G204" s="46">
        <v>18</v>
      </c>
      <c r="H204" s="46">
        <v>56</v>
      </c>
      <c r="I204" s="46">
        <v>12</v>
      </c>
      <c r="J204" t="s">
        <v>109</v>
      </c>
      <c r="K204" t="s">
        <v>90</v>
      </c>
      <c r="L204" s="46">
        <v>2695</v>
      </c>
      <c r="M204" s="46">
        <v>36</v>
      </c>
      <c r="N204" s="46">
        <v>35.6</v>
      </c>
      <c r="O204" s="46">
        <v>120</v>
      </c>
      <c r="P204" s="46">
        <f t="shared" si="20"/>
        <v>1</v>
      </c>
      <c r="R204" s="67" t="s">
        <v>1423</v>
      </c>
      <c r="S204" s="67">
        <f>COUNTIF(Y$2:$Y$100,R204)</f>
        <v>0</v>
      </c>
      <c r="V204" s="67">
        <f t="shared" si="21"/>
        <v>0</v>
      </c>
      <c r="X204"/>
      <c r="Y204" s="67" t="str">
        <f t="shared" si="18"/>
        <v xml:space="preserve"> </v>
      </c>
      <c r="AB204" t="s">
        <v>90</v>
      </c>
      <c r="AC204" s="46">
        <v>2695</v>
      </c>
      <c r="AD204" s="46">
        <v>36</v>
      </c>
      <c r="AE204" s="46">
        <v>35.6</v>
      </c>
      <c r="AF204" s="46">
        <v>120</v>
      </c>
      <c r="AH204" s="70" t="str">
        <f t="shared" si="22"/>
        <v/>
      </c>
      <c r="AI204" s="70" t="str">
        <f t="shared" si="23"/>
        <v/>
      </c>
      <c r="AJ204" s="70" t="str">
        <f t="shared" si="24"/>
        <v>X</v>
      </c>
      <c r="AK204" s="70" t="str" cm="1">
        <f t="array" ref="AK204">_xlfn.IFS(AH204&lt;&gt;"","1",AI204&lt;&gt;"","2",AJ204&lt;&gt;"","3")</f>
        <v>3</v>
      </c>
    </row>
    <row r="205" spans="1:37" x14ac:dyDescent="0.25">
      <c r="A205" t="s">
        <v>885</v>
      </c>
      <c r="B205" t="s">
        <v>537</v>
      </c>
      <c r="C205" s="67" t="str">
        <f t="shared" si="19"/>
        <v>Mariah Frase</v>
      </c>
      <c r="D205" s="71" t="str" cm="1">
        <f t="array" ref="D205">_xlfn.IFS(AK205="1",CONCATENATE(C205,"Regional"),AK205="2",CONCATENATE(C205,"Sectional"),AK205="3",CONCATENATE(C205,COUNTIF($C$1:C205,C205)))</f>
        <v>Mariah Frase1</v>
      </c>
      <c r="E205" s="66">
        <v>45148.333333333336</v>
      </c>
      <c r="F205" t="s">
        <v>2376</v>
      </c>
      <c r="G205" s="46">
        <v>18</v>
      </c>
      <c r="H205" s="46">
        <v>57</v>
      </c>
      <c r="I205" s="46">
        <v>13</v>
      </c>
      <c r="J205" t="s">
        <v>109</v>
      </c>
      <c r="K205" t="s">
        <v>90</v>
      </c>
      <c r="L205" s="46">
        <v>2695</v>
      </c>
      <c r="M205" s="46">
        <v>36</v>
      </c>
      <c r="N205" s="46">
        <v>35.6</v>
      </c>
      <c r="O205" s="46">
        <v>120</v>
      </c>
      <c r="P205" s="46">
        <f t="shared" si="20"/>
        <v>1</v>
      </c>
      <c r="R205" s="67" t="s">
        <v>1432</v>
      </c>
      <c r="S205" s="67">
        <f>COUNTIF(Y$2:$Y$100,R205)</f>
        <v>0</v>
      </c>
      <c r="V205" s="67">
        <f t="shared" si="21"/>
        <v>0</v>
      </c>
      <c r="X205"/>
      <c r="Y205" s="67" t="str">
        <f t="shared" si="18"/>
        <v xml:space="preserve"> </v>
      </c>
      <c r="AB205" t="s">
        <v>90</v>
      </c>
      <c r="AC205" s="46">
        <v>2695</v>
      </c>
      <c r="AD205" s="46">
        <v>36</v>
      </c>
      <c r="AE205" s="46">
        <v>35.6</v>
      </c>
      <c r="AF205" s="46">
        <v>120</v>
      </c>
      <c r="AH205" s="70" t="str">
        <f t="shared" si="22"/>
        <v/>
      </c>
      <c r="AI205" s="70" t="str">
        <f t="shared" si="23"/>
        <v/>
      </c>
      <c r="AJ205" s="70" t="str">
        <f t="shared" si="24"/>
        <v>X</v>
      </c>
      <c r="AK205" s="70" t="str" cm="1">
        <f t="array" ref="AK205">_xlfn.IFS(AH205&lt;&gt;"","1",AI205&lt;&gt;"","2",AJ205&lt;&gt;"","3")</f>
        <v>3</v>
      </c>
    </row>
    <row r="206" spans="1:37" x14ac:dyDescent="0.25">
      <c r="A206" t="s">
        <v>707</v>
      </c>
      <c r="B206" t="s">
        <v>434</v>
      </c>
      <c r="C206" s="67" t="str">
        <f t="shared" si="19"/>
        <v>Ella Senger</v>
      </c>
      <c r="D206" s="71" t="str" cm="1">
        <f t="array" ref="D206">_xlfn.IFS(AK206="1",CONCATENATE(C206,"Regional"),AK206="2",CONCATENATE(C206,"Sectional"),AK206="3",CONCATENATE(C206,COUNTIF($C$1:C206,C206)))</f>
        <v>Ella Senger1</v>
      </c>
      <c r="E206" s="66">
        <v>45148.333333333336</v>
      </c>
      <c r="F206" t="s">
        <v>2376</v>
      </c>
      <c r="G206" s="46">
        <v>18</v>
      </c>
      <c r="H206" s="46">
        <v>57</v>
      </c>
      <c r="I206" s="46">
        <v>13</v>
      </c>
      <c r="J206" t="s">
        <v>109</v>
      </c>
      <c r="K206" t="s">
        <v>90</v>
      </c>
      <c r="L206" s="46">
        <v>2695</v>
      </c>
      <c r="M206" s="46">
        <v>36</v>
      </c>
      <c r="N206" s="46">
        <v>35.6</v>
      </c>
      <c r="O206" s="46">
        <v>120</v>
      </c>
      <c r="P206" s="46">
        <f t="shared" si="20"/>
        <v>1</v>
      </c>
      <c r="R206" s="67" t="s">
        <v>1308</v>
      </c>
      <c r="S206" s="67">
        <f>COUNTIF(Y$2:$Y$100,R206)</f>
        <v>0</v>
      </c>
      <c r="V206" s="67">
        <f t="shared" si="21"/>
        <v>0</v>
      </c>
      <c r="X206"/>
      <c r="Y206" s="67" t="str">
        <f t="shared" si="18"/>
        <v xml:space="preserve"> </v>
      </c>
      <c r="AB206" t="s">
        <v>90</v>
      </c>
      <c r="AC206" s="46">
        <v>2695</v>
      </c>
      <c r="AD206" s="46">
        <v>36</v>
      </c>
      <c r="AE206" s="46">
        <v>35.6</v>
      </c>
      <c r="AF206" s="46">
        <v>120</v>
      </c>
      <c r="AH206" s="70" t="str">
        <f t="shared" si="22"/>
        <v/>
      </c>
      <c r="AI206" s="70" t="str">
        <f t="shared" si="23"/>
        <v/>
      </c>
      <c r="AJ206" s="70" t="str">
        <f t="shared" si="24"/>
        <v>X</v>
      </c>
      <c r="AK206" s="70" t="str" cm="1">
        <f t="array" ref="AK206">_xlfn.IFS(AH206&lt;&gt;"","1",AI206&lt;&gt;"","2",AJ206&lt;&gt;"","3")</f>
        <v>3</v>
      </c>
    </row>
    <row r="207" spans="1:37" x14ac:dyDescent="0.25">
      <c r="A207" t="s">
        <v>3393</v>
      </c>
      <c r="B207" t="s">
        <v>538</v>
      </c>
      <c r="C207" s="67" t="str">
        <f t="shared" si="19"/>
        <v>Lilly Qualley</v>
      </c>
      <c r="D207" s="71" t="str" cm="1">
        <f t="array" ref="D207">_xlfn.IFS(AK207="1",CONCATENATE(C207,"Regional"),AK207="2",CONCATENATE(C207,"Sectional"),AK207="3",CONCATENATE(C207,COUNTIF($C$1:C207,C207)))</f>
        <v>Lilly Qualley1</v>
      </c>
      <c r="E207" s="66">
        <v>45148.333333333336</v>
      </c>
      <c r="F207" t="s">
        <v>2376</v>
      </c>
      <c r="G207" s="46">
        <v>18</v>
      </c>
      <c r="H207" s="46">
        <v>57</v>
      </c>
      <c r="I207" s="46">
        <v>13</v>
      </c>
      <c r="J207" t="s">
        <v>109</v>
      </c>
      <c r="K207" t="s">
        <v>90</v>
      </c>
      <c r="L207" s="46">
        <v>2695</v>
      </c>
      <c r="M207" s="46">
        <v>36</v>
      </c>
      <c r="N207" s="46">
        <v>35.6</v>
      </c>
      <c r="O207" s="46">
        <v>120</v>
      </c>
      <c r="P207" s="46">
        <f t="shared" si="20"/>
        <v>1</v>
      </c>
      <c r="R207" s="67" t="s">
        <v>3508</v>
      </c>
      <c r="S207" s="67">
        <f>COUNTIF(Y$2:$Y$100,R207)</f>
        <v>0</v>
      </c>
      <c r="V207" s="67">
        <f t="shared" si="21"/>
        <v>0</v>
      </c>
      <c r="X207"/>
      <c r="Y207" s="67" t="str">
        <f t="shared" si="18"/>
        <v xml:space="preserve"> </v>
      </c>
      <c r="AB207" t="s">
        <v>90</v>
      </c>
      <c r="AC207" s="46">
        <v>2695</v>
      </c>
      <c r="AD207" s="46">
        <v>36</v>
      </c>
      <c r="AE207" s="46">
        <v>35.6</v>
      </c>
      <c r="AF207" s="46">
        <v>120</v>
      </c>
      <c r="AH207" s="70" t="str">
        <f t="shared" si="22"/>
        <v/>
      </c>
      <c r="AI207" s="70" t="str">
        <f t="shared" si="23"/>
        <v/>
      </c>
      <c r="AJ207" s="70" t="str">
        <f t="shared" si="24"/>
        <v>X</v>
      </c>
      <c r="AK207" s="70" t="str" cm="1">
        <f t="array" ref="AK207">_xlfn.IFS(AH207&lt;&gt;"","1",AI207&lt;&gt;"","2",AJ207&lt;&gt;"","3")</f>
        <v>3</v>
      </c>
    </row>
    <row r="208" spans="1:37" x14ac:dyDescent="0.25">
      <c r="A208" t="s">
        <v>1685</v>
      </c>
      <c r="B208" t="s">
        <v>507</v>
      </c>
      <c r="C208" s="67" t="str">
        <f t="shared" si="19"/>
        <v>Chloe Didreckson</v>
      </c>
      <c r="D208" s="71" t="str" cm="1">
        <f t="array" ref="D208">_xlfn.IFS(AK208="1",CONCATENATE(C208,"Regional"),AK208="2",CONCATENATE(C208,"Sectional"),AK208="3",CONCATENATE(C208,COUNTIF($C$1:C208,C208)))</f>
        <v>Chloe Didreckson1</v>
      </c>
      <c r="E208" s="66">
        <v>45148.333333333336</v>
      </c>
      <c r="F208" t="s">
        <v>2376</v>
      </c>
      <c r="G208" s="46">
        <v>18</v>
      </c>
      <c r="H208" s="46">
        <v>60</v>
      </c>
      <c r="I208" s="46">
        <v>16</v>
      </c>
      <c r="J208" t="s">
        <v>109</v>
      </c>
      <c r="K208" t="s">
        <v>90</v>
      </c>
      <c r="L208" s="46">
        <v>2695</v>
      </c>
      <c r="M208" s="46">
        <v>36</v>
      </c>
      <c r="N208" s="46">
        <v>35.6</v>
      </c>
      <c r="O208" s="46">
        <v>120</v>
      </c>
      <c r="P208" s="46">
        <f t="shared" si="20"/>
        <v>1</v>
      </c>
      <c r="R208" s="67" t="s">
        <v>3509</v>
      </c>
      <c r="S208" s="67">
        <f>COUNTIF(Y$2:$Y$100,R208)</f>
        <v>0</v>
      </c>
      <c r="V208" s="67">
        <f t="shared" si="21"/>
        <v>0</v>
      </c>
      <c r="X208"/>
      <c r="Y208" s="67" t="str">
        <f t="shared" si="18"/>
        <v xml:space="preserve"> </v>
      </c>
      <c r="AB208" t="s">
        <v>90</v>
      </c>
      <c r="AC208" s="46">
        <v>2695</v>
      </c>
      <c r="AD208" s="46">
        <v>36</v>
      </c>
      <c r="AE208" s="46">
        <v>35.6</v>
      </c>
      <c r="AF208" s="46">
        <v>120</v>
      </c>
      <c r="AH208" s="70" t="str">
        <f t="shared" si="22"/>
        <v/>
      </c>
      <c r="AI208" s="70" t="str">
        <f t="shared" si="23"/>
        <v/>
      </c>
      <c r="AJ208" s="70" t="str">
        <f t="shared" si="24"/>
        <v>X</v>
      </c>
      <c r="AK208" s="70" t="str" cm="1">
        <f t="array" ref="AK208">_xlfn.IFS(AH208&lt;&gt;"","1",AI208&lt;&gt;"","2",AJ208&lt;&gt;"","3")</f>
        <v>3</v>
      </c>
    </row>
    <row r="209" spans="1:37" x14ac:dyDescent="0.25">
      <c r="A209" t="s">
        <v>1642</v>
      </c>
      <c r="B209" t="s">
        <v>947</v>
      </c>
      <c r="C209" s="67" t="str">
        <f t="shared" si="19"/>
        <v>Ally Koehler</v>
      </c>
      <c r="D209" s="71" t="str" cm="1">
        <f t="array" ref="D209">_xlfn.IFS(AK209="1",CONCATENATE(C209,"Regional"),AK209="2",CONCATENATE(C209,"Sectional"),AK209="3",CONCATENATE(C209,COUNTIF($C$1:C209,C209)))</f>
        <v>Ally Koehler1</v>
      </c>
      <c r="E209" s="66">
        <v>45148.333333333336</v>
      </c>
      <c r="F209" t="s">
        <v>2376</v>
      </c>
      <c r="G209" s="46">
        <v>18</v>
      </c>
      <c r="H209" s="46">
        <v>76</v>
      </c>
      <c r="I209" s="46">
        <v>17</v>
      </c>
      <c r="J209" t="s">
        <v>109</v>
      </c>
      <c r="K209" t="s">
        <v>90</v>
      </c>
      <c r="L209" s="46">
        <v>2695</v>
      </c>
      <c r="M209" s="46">
        <v>36</v>
      </c>
      <c r="N209" s="46">
        <v>35.6</v>
      </c>
      <c r="O209" s="46">
        <v>120</v>
      </c>
      <c r="P209" s="46">
        <f t="shared" si="20"/>
        <v>1</v>
      </c>
      <c r="R209" s="67" t="s">
        <v>2877</v>
      </c>
      <c r="S209" s="67">
        <f>COUNTIF(Y$2:$Y$100,R209)</f>
        <v>0</v>
      </c>
      <c r="V209" s="67">
        <f t="shared" si="21"/>
        <v>0</v>
      </c>
      <c r="X209"/>
      <c r="Y209" s="67" t="str">
        <f t="shared" si="18"/>
        <v xml:space="preserve"> </v>
      </c>
      <c r="AB209" t="s">
        <v>90</v>
      </c>
      <c r="AC209" s="46">
        <v>2695</v>
      </c>
      <c r="AD209" s="46">
        <v>36</v>
      </c>
      <c r="AE209" s="46">
        <v>35.6</v>
      </c>
      <c r="AF209" s="46">
        <v>120</v>
      </c>
      <c r="AH209" s="70" t="str">
        <f t="shared" si="22"/>
        <v/>
      </c>
      <c r="AI209" s="70" t="str">
        <f t="shared" si="23"/>
        <v/>
      </c>
      <c r="AJ209" s="70" t="str">
        <f t="shared" si="24"/>
        <v>X</v>
      </c>
      <c r="AK209" s="70" t="str" cm="1">
        <f t="array" ref="AK209">_xlfn.IFS(AH209&lt;&gt;"","1",AI209&lt;&gt;"","2",AJ209&lt;&gt;"","3")</f>
        <v>3</v>
      </c>
    </row>
    <row r="210" spans="1:37" x14ac:dyDescent="0.25">
      <c r="A210" t="s">
        <v>1673</v>
      </c>
      <c r="B210" t="s">
        <v>421</v>
      </c>
      <c r="C210" s="67" t="str">
        <f t="shared" si="19"/>
        <v>Elizabeth Johnsen</v>
      </c>
      <c r="D210" s="71" t="str" cm="1">
        <f t="array" ref="D210">_xlfn.IFS(AK210="1",CONCATENATE(C210,"Regional"),AK210="2",CONCATENATE(C210,"Sectional"),AK210="3",CONCATENATE(C210,COUNTIF($C$1:C210,C210)))</f>
        <v>Elizabeth Johnsen1</v>
      </c>
      <c r="E210" s="66">
        <v>45148.333333333336</v>
      </c>
      <c r="F210" t="s">
        <v>2376</v>
      </c>
      <c r="G210" s="46">
        <v>18</v>
      </c>
      <c r="H210" s="46">
        <v>77</v>
      </c>
      <c r="I210" s="46">
        <v>18</v>
      </c>
      <c r="J210" t="s">
        <v>109</v>
      </c>
      <c r="K210" t="s">
        <v>90</v>
      </c>
      <c r="L210" s="46">
        <v>2695</v>
      </c>
      <c r="M210" s="46">
        <v>36</v>
      </c>
      <c r="N210" s="46">
        <v>35.6</v>
      </c>
      <c r="O210" s="46">
        <v>120</v>
      </c>
      <c r="P210" s="46">
        <f t="shared" si="20"/>
        <v>1</v>
      </c>
      <c r="R210" s="67" t="s">
        <v>3510</v>
      </c>
      <c r="S210" s="67">
        <f>COUNTIF(Y$2:$Y$100,R210)</f>
        <v>0</v>
      </c>
      <c r="V210" s="67">
        <f t="shared" si="21"/>
        <v>0</v>
      </c>
      <c r="X210"/>
      <c r="Y210" s="67" t="str">
        <f t="shared" si="18"/>
        <v xml:space="preserve"> </v>
      </c>
      <c r="AB210" t="s">
        <v>90</v>
      </c>
      <c r="AC210" s="46">
        <v>2695</v>
      </c>
      <c r="AD210" s="46">
        <v>36</v>
      </c>
      <c r="AE210" s="46">
        <v>35.6</v>
      </c>
      <c r="AF210" s="46">
        <v>120</v>
      </c>
      <c r="AH210" s="70" t="str">
        <f t="shared" si="22"/>
        <v/>
      </c>
      <c r="AI210" s="70" t="str">
        <f t="shared" si="23"/>
        <v/>
      </c>
      <c r="AJ210" s="70" t="str">
        <f t="shared" si="24"/>
        <v>X</v>
      </c>
      <c r="AK210" s="70" t="str" cm="1">
        <f t="array" ref="AK210">_xlfn.IFS(AH210&lt;&gt;"","1",AI210&lt;&gt;"","2",AJ210&lt;&gt;"","3")</f>
        <v>3</v>
      </c>
    </row>
    <row r="211" spans="1:37" x14ac:dyDescent="0.25">
      <c r="A211" t="s">
        <v>409</v>
      </c>
      <c r="B211" t="s">
        <v>410</v>
      </c>
      <c r="C211" s="67" t="str">
        <f t="shared" si="19"/>
        <v>Aliisa Helminen</v>
      </c>
      <c r="D211" s="71" t="str" cm="1">
        <f t="array" ref="D211">_xlfn.IFS(AK211="1",CONCATENATE(C211,"Regional"),AK211="2",CONCATENATE(C211,"Sectional"),AK211="3",CONCATENATE(C211,COUNTIF($C$1:C211,C211)))</f>
        <v>Aliisa Helminen1</v>
      </c>
      <c r="E211" s="66">
        <v>45148.479166666664</v>
      </c>
      <c r="F211" t="s">
        <v>2401</v>
      </c>
      <c r="G211" s="46">
        <v>35</v>
      </c>
      <c r="H211" s="46">
        <v>33</v>
      </c>
      <c r="I211" s="46">
        <v>1</v>
      </c>
      <c r="J211" t="s">
        <v>111</v>
      </c>
      <c r="K211" t="s">
        <v>90</v>
      </c>
      <c r="L211" s="46">
        <v>2580</v>
      </c>
      <c r="M211" s="46">
        <v>36</v>
      </c>
      <c r="N211" s="46">
        <v>34.4</v>
      </c>
      <c r="O211" s="46">
        <v>112</v>
      </c>
      <c r="P211" s="46">
        <f t="shared" si="20"/>
        <v>1</v>
      </c>
      <c r="R211" s="67" t="s">
        <v>1140</v>
      </c>
      <c r="S211" s="67">
        <f>COUNTIF(Y$2:$Y$100,R211)</f>
        <v>0</v>
      </c>
      <c r="V211" s="67">
        <f t="shared" si="21"/>
        <v>0</v>
      </c>
      <c r="X211"/>
      <c r="Y211" s="67" t="str">
        <f t="shared" si="18"/>
        <v xml:space="preserve"> </v>
      </c>
      <c r="AB211" t="s">
        <v>90</v>
      </c>
      <c r="AC211" s="46">
        <v>2580</v>
      </c>
      <c r="AD211" s="46">
        <v>36</v>
      </c>
      <c r="AE211" s="46">
        <v>34.4</v>
      </c>
      <c r="AF211" s="46">
        <v>112</v>
      </c>
      <c r="AH211" s="70" t="str">
        <f t="shared" si="22"/>
        <v/>
      </c>
      <c r="AI211" s="70" t="str">
        <f t="shared" si="23"/>
        <v/>
      </c>
      <c r="AJ211" s="70" t="str">
        <f t="shared" si="24"/>
        <v>X</v>
      </c>
      <c r="AK211" s="70" t="str" cm="1">
        <f t="array" ref="AK211">_xlfn.IFS(AH211&lt;&gt;"","1",AI211&lt;&gt;"","2",AJ211&lt;&gt;"","3")</f>
        <v>3</v>
      </c>
    </row>
    <row r="212" spans="1:37" x14ac:dyDescent="0.25">
      <c r="A212" t="s">
        <v>1603</v>
      </c>
      <c r="B212" t="s">
        <v>452</v>
      </c>
      <c r="C212" s="67" t="str">
        <f t="shared" si="19"/>
        <v>Sophia Eggert</v>
      </c>
      <c r="D212" s="71" t="str" cm="1">
        <f t="array" ref="D212">_xlfn.IFS(AK212="1",CONCATENATE(C212,"Regional"),AK212="2",CONCATENATE(C212,"Sectional"),AK212="3",CONCATENATE(C212,COUNTIF($C$1:C212,C212)))</f>
        <v>Sophia Eggert1</v>
      </c>
      <c r="E212" s="66">
        <v>45148.479166666664</v>
      </c>
      <c r="F212" t="s">
        <v>2401</v>
      </c>
      <c r="G212" s="46">
        <v>35</v>
      </c>
      <c r="H212" s="46">
        <v>40</v>
      </c>
      <c r="I212" s="46">
        <v>2</v>
      </c>
      <c r="J212" t="s">
        <v>111</v>
      </c>
      <c r="K212" t="s">
        <v>90</v>
      </c>
      <c r="L212" s="46">
        <v>2580</v>
      </c>
      <c r="M212" s="46">
        <v>36</v>
      </c>
      <c r="N212" s="46">
        <v>34.4</v>
      </c>
      <c r="O212" s="46">
        <v>112</v>
      </c>
      <c r="P212" s="46">
        <f t="shared" si="20"/>
        <v>1</v>
      </c>
      <c r="R212" s="67" t="s">
        <v>3511</v>
      </c>
      <c r="S212" s="67">
        <f>COUNTIF(Y$2:$Y$100,R212)</f>
        <v>0</v>
      </c>
      <c r="V212" s="67">
        <f t="shared" si="21"/>
        <v>0</v>
      </c>
      <c r="X212"/>
      <c r="Y212" s="67" t="str">
        <f t="shared" si="18"/>
        <v xml:space="preserve"> </v>
      </c>
      <c r="AB212" t="s">
        <v>90</v>
      </c>
      <c r="AC212" s="46">
        <v>2580</v>
      </c>
      <c r="AD212" s="46">
        <v>36</v>
      </c>
      <c r="AE212" s="46">
        <v>34.4</v>
      </c>
      <c r="AF212" s="46">
        <v>112</v>
      </c>
      <c r="AH212" s="70" t="str">
        <f t="shared" si="22"/>
        <v/>
      </c>
      <c r="AI212" s="70" t="str">
        <f t="shared" si="23"/>
        <v/>
      </c>
      <c r="AJ212" s="70" t="str">
        <f t="shared" si="24"/>
        <v>X</v>
      </c>
      <c r="AK212" s="70" t="str" cm="1">
        <f t="array" ref="AK212">_xlfn.IFS(AH212&lt;&gt;"","1",AI212&lt;&gt;"","2",AJ212&lt;&gt;"","3")</f>
        <v>3</v>
      </c>
    </row>
    <row r="213" spans="1:37" x14ac:dyDescent="0.25">
      <c r="A213" t="s">
        <v>298</v>
      </c>
      <c r="B213" t="s">
        <v>315</v>
      </c>
      <c r="C213" s="67" t="str">
        <f t="shared" si="19"/>
        <v>Morgan Lewis</v>
      </c>
      <c r="D213" s="71" t="str" cm="1">
        <f t="array" ref="D213">_xlfn.IFS(AK213="1",CONCATENATE(C213,"Regional"),AK213="2",CONCATENATE(C213,"Sectional"),AK213="3",CONCATENATE(C213,COUNTIF($C$1:C213,C213)))</f>
        <v>Morgan Lewis1</v>
      </c>
      <c r="E213" s="66">
        <v>45148.479166666664</v>
      </c>
      <c r="F213" t="s">
        <v>2401</v>
      </c>
      <c r="G213" s="46">
        <v>35</v>
      </c>
      <c r="H213" s="46">
        <v>42</v>
      </c>
      <c r="I213" s="46">
        <v>3</v>
      </c>
      <c r="J213" t="s">
        <v>111</v>
      </c>
      <c r="K213" t="s">
        <v>90</v>
      </c>
      <c r="L213" s="46">
        <v>2580</v>
      </c>
      <c r="M213" s="46">
        <v>36</v>
      </c>
      <c r="N213" s="46">
        <v>34.4</v>
      </c>
      <c r="O213" s="46">
        <v>112</v>
      </c>
      <c r="P213" s="46">
        <f t="shared" si="20"/>
        <v>1</v>
      </c>
      <c r="R213" s="67" t="s">
        <v>2819</v>
      </c>
      <c r="S213" s="67">
        <f>COUNTIF(Y$2:$Y$100,R213)</f>
        <v>0</v>
      </c>
      <c r="V213" s="67">
        <f t="shared" si="21"/>
        <v>0</v>
      </c>
      <c r="X213"/>
      <c r="Y213" s="67" t="str">
        <f t="shared" si="18"/>
        <v xml:space="preserve"> </v>
      </c>
      <c r="AB213" t="s">
        <v>90</v>
      </c>
      <c r="AC213" s="46">
        <v>2580</v>
      </c>
      <c r="AD213" s="46">
        <v>36</v>
      </c>
      <c r="AE213" s="46">
        <v>34.4</v>
      </c>
      <c r="AF213" s="46">
        <v>112</v>
      </c>
      <c r="AH213" s="70" t="str">
        <f t="shared" si="22"/>
        <v/>
      </c>
      <c r="AI213" s="70" t="str">
        <f t="shared" si="23"/>
        <v/>
      </c>
      <c r="AJ213" s="70" t="str">
        <f t="shared" si="24"/>
        <v>X</v>
      </c>
      <c r="AK213" s="70" t="str" cm="1">
        <f t="array" ref="AK213">_xlfn.IFS(AH213&lt;&gt;"","1",AI213&lt;&gt;"","2",AJ213&lt;&gt;"","3")</f>
        <v>3</v>
      </c>
    </row>
    <row r="214" spans="1:37" x14ac:dyDescent="0.25">
      <c r="A214" t="s">
        <v>419</v>
      </c>
      <c r="B214" t="s">
        <v>307</v>
      </c>
      <c r="C214" s="67" t="str">
        <f t="shared" si="19"/>
        <v>May Shimek</v>
      </c>
      <c r="D214" s="71" t="str" cm="1">
        <f t="array" ref="D214">_xlfn.IFS(AK214="1",CONCATENATE(C214,"Regional"),AK214="2",CONCATENATE(C214,"Sectional"),AK214="3",CONCATENATE(C214,COUNTIF($C$1:C214,C214)))</f>
        <v>May Shimek1</v>
      </c>
      <c r="E214" s="66">
        <v>45148.479166666664</v>
      </c>
      <c r="F214" t="s">
        <v>2401</v>
      </c>
      <c r="G214" s="46">
        <v>35</v>
      </c>
      <c r="H214" s="46">
        <v>42</v>
      </c>
      <c r="I214" s="46">
        <v>3</v>
      </c>
      <c r="J214" t="s">
        <v>111</v>
      </c>
      <c r="K214" t="s">
        <v>90</v>
      </c>
      <c r="L214" s="46">
        <v>2580</v>
      </c>
      <c r="M214" s="46">
        <v>36</v>
      </c>
      <c r="N214" s="46">
        <v>34.4</v>
      </c>
      <c r="O214" s="46">
        <v>112</v>
      </c>
      <c r="P214" s="46">
        <f t="shared" si="20"/>
        <v>1</v>
      </c>
      <c r="R214" s="67" t="s">
        <v>1143</v>
      </c>
      <c r="S214" s="67">
        <f>COUNTIF(Y$2:$Y$100,R214)</f>
        <v>0</v>
      </c>
      <c r="V214" s="67">
        <f t="shared" si="21"/>
        <v>0</v>
      </c>
      <c r="X214"/>
      <c r="Y214" s="67" t="str">
        <f t="shared" si="18"/>
        <v xml:space="preserve"> </v>
      </c>
      <c r="AB214" t="s">
        <v>90</v>
      </c>
      <c r="AC214" s="46">
        <v>2580</v>
      </c>
      <c r="AD214" s="46">
        <v>36</v>
      </c>
      <c r="AE214" s="46">
        <v>34.4</v>
      </c>
      <c r="AF214" s="46">
        <v>112</v>
      </c>
      <c r="AH214" s="70" t="str">
        <f t="shared" si="22"/>
        <v/>
      </c>
      <c r="AI214" s="70" t="str">
        <f t="shared" si="23"/>
        <v/>
      </c>
      <c r="AJ214" s="70" t="str">
        <f t="shared" si="24"/>
        <v>X</v>
      </c>
      <c r="AK214" s="70" t="str" cm="1">
        <f t="array" ref="AK214">_xlfn.IFS(AH214&lt;&gt;"","1",AI214&lt;&gt;"","2",AJ214&lt;&gt;"","3")</f>
        <v>3</v>
      </c>
    </row>
    <row r="215" spans="1:37" x14ac:dyDescent="0.25">
      <c r="A215" t="s">
        <v>432</v>
      </c>
      <c r="B215" t="s">
        <v>433</v>
      </c>
      <c r="C215" s="67" t="str">
        <f t="shared" si="19"/>
        <v>Lacey Stephans</v>
      </c>
      <c r="D215" s="71" t="str" cm="1">
        <f t="array" ref="D215">_xlfn.IFS(AK215="1",CONCATENATE(C215,"Regional"),AK215="2",CONCATENATE(C215,"Sectional"),AK215="3",CONCATENATE(C215,COUNTIF($C$1:C215,C215)))</f>
        <v>Lacey Stephans1</v>
      </c>
      <c r="E215" s="66">
        <v>45148.479166666664</v>
      </c>
      <c r="F215" t="s">
        <v>2401</v>
      </c>
      <c r="G215" s="46">
        <v>35</v>
      </c>
      <c r="H215" s="46">
        <v>44</v>
      </c>
      <c r="I215" s="46">
        <v>5</v>
      </c>
      <c r="J215" t="s">
        <v>111</v>
      </c>
      <c r="K215" t="s">
        <v>90</v>
      </c>
      <c r="L215" s="46">
        <v>2580</v>
      </c>
      <c r="M215" s="46">
        <v>36</v>
      </c>
      <c r="N215" s="46">
        <v>34.4</v>
      </c>
      <c r="O215" s="46">
        <v>112</v>
      </c>
      <c r="P215" s="46">
        <f t="shared" si="20"/>
        <v>1</v>
      </c>
      <c r="R215" s="67" t="s">
        <v>1150</v>
      </c>
      <c r="S215" s="67">
        <f>COUNTIF(Y$2:$Y$100,R215)</f>
        <v>0</v>
      </c>
      <c r="V215" s="67">
        <f t="shared" si="21"/>
        <v>0</v>
      </c>
      <c r="X215"/>
      <c r="Y215" s="67" t="str">
        <f t="shared" si="18"/>
        <v xml:space="preserve"> </v>
      </c>
      <c r="AB215" t="s">
        <v>90</v>
      </c>
      <c r="AC215" s="46">
        <v>2580</v>
      </c>
      <c r="AD215" s="46">
        <v>36</v>
      </c>
      <c r="AE215" s="46">
        <v>34.4</v>
      </c>
      <c r="AF215" s="46">
        <v>112</v>
      </c>
      <c r="AH215" s="70" t="str">
        <f t="shared" si="22"/>
        <v/>
      </c>
      <c r="AI215" s="70" t="str">
        <f t="shared" si="23"/>
        <v/>
      </c>
      <c r="AJ215" s="70" t="str">
        <f t="shared" si="24"/>
        <v>X</v>
      </c>
      <c r="AK215" s="70" t="str" cm="1">
        <f t="array" ref="AK215">_xlfn.IFS(AH215&lt;&gt;"","1",AI215&lt;&gt;"","2",AJ215&lt;&gt;"","3")</f>
        <v>3</v>
      </c>
    </row>
    <row r="216" spans="1:37" x14ac:dyDescent="0.25">
      <c r="A216" t="s">
        <v>420</v>
      </c>
      <c r="B216" t="s">
        <v>421</v>
      </c>
      <c r="C216" s="67" t="str">
        <f t="shared" si="19"/>
        <v>Elizabeth Schubbe</v>
      </c>
      <c r="D216" s="71" t="str" cm="1">
        <f t="array" ref="D216">_xlfn.IFS(AK216="1",CONCATENATE(C216,"Regional"),AK216="2",CONCATENATE(C216,"Sectional"),AK216="3",CONCATENATE(C216,COUNTIF($C$1:C216,C216)))</f>
        <v>Elizabeth Schubbe1</v>
      </c>
      <c r="E216" s="66">
        <v>45148.479166666664</v>
      </c>
      <c r="F216" t="s">
        <v>2401</v>
      </c>
      <c r="G216" s="46">
        <v>35</v>
      </c>
      <c r="H216" s="46">
        <v>45</v>
      </c>
      <c r="I216" s="46">
        <v>6</v>
      </c>
      <c r="J216" t="s">
        <v>111</v>
      </c>
      <c r="K216" t="s">
        <v>90</v>
      </c>
      <c r="L216" s="46">
        <v>2580</v>
      </c>
      <c r="M216" s="46">
        <v>36</v>
      </c>
      <c r="N216" s="46">
        <v>34.4</v>
      </c>
      <c r="O216" s="46">
        <v>112</v>
      </c>
      <c r="P216" s="46">
        <f t="shared" si="20"/>
        <v>1</v>
      </c>
      <c r="R216" s="67" t="s">
        <v>1144</v>
      </c>
      <c r="S216" s="67">
        <f>COUNTIF(Y$2:$Y$100,R216)</f>
        <v>0</v>
      </c>
      <c r="V216" s="67">
        <f t="shared" si="21"/>
        <v>0</v>
      </c>
      <c r="X216"/>
      <c r="Y216" s="67" t="str">
        <f t="shared" si="18"/>
        <v xml:space="preserve"> </v>
      </c>
      <c r="AB216" t="s">
        <v>90</v>
      </c>
      <c r="AC216" s="46">
        <v>2580</v>
      </c>
      <c r="AD216" s="46">
        <v>36</v>
      </c>
      <c r="AE216" s="46">
        <v>34.4</v>
      </c>
      <c r="AF216" s="46">
        <v>112</v>
      </c>
      <c r="AH216" s="70" t="str">
        <f t="shared" si="22"/>
        <v/>
      </c>
      <c r="AI216" s="70" t="str">
        <f t="shared" si="23"/>
        <v/>
      </c>
      <c r="AJ216" s="70" t="str">
        <f t="shared" si="24"/>
        <v>X</v>
      </c>
      <c r="AK216" s="70" t="str" cm="1">
        <f t="array" ref="AK216">_xlfn.IFS(AH216&lt;&gt;"","1",AI216&lt;&gt;"","2",AJ216&lt;&gt;"","3")</f>
        <v>3</v>
      </c>
    </row>
    <row r="217" spans="1:37" x14ac:dyDescent="0.25">
      <c r="A217" t="s">
        <v>372</v>
      </c>
      <c r="B217" t="s">
        <v>422</v>
      </c>
      <c r="C217" s="67" t="str">
        <f t="shared" si="19"/>
        <v>Caroline Vanden Heuvel</v>
      </c>
      <c r="D217" s="71" t="str" cm="1">
        <f t="array" ref="D217">_xlfn.IFS(AK217="1",CONCATENATE(C217,"Regional"),AK217="2",CONCATENATE(C217,"Sectional"),AK217="3",CONCATENATE(C217,COUNTIF($C$1:C217,C217)))</f>
        <v>Caroline Vanden Heuvel1</v>
      </c>
      <c r="E217" s="66">
        <v>45148.479166666664</v>
      </c>
      <c r="F217" t="s">
        <v>2401</v>
      </c>
      <c r="G217" s="46">
        <v>35</v>
      </c>
      <c r="H217" s="46">
        <v>45</v>
      </c>
      <c r="I217" s="46">
        <v>6</v>
      </c>
      <c r="J217" t="s">
        <v>111</v>
      </c>
      <c r="K217" t="s">
        <v>90</v>
      </c>
      <c r="L217" s="46">
        <v>2580</v>
      </c>
      <c r="M217" s="46">
        <v>36</v>
      </c>
      <c r="N217" s="46">
        <v>34.4</v>
      </c>
      <c r="O217" s="46">
        <v>112</v>
      </c>
      <c r="P217" s="46">
        <f t="shared" si="20"/>
        <v>1</v>
      </c>
      <c r="R217" s="67" t="s">
        <v>1145</v>
      </c>
      <c r="S217" s="67">
        <f>COUNTIF(Y$2:$Y$100,R217)</f>
        <v>0</v>
      </c>
      <c r="V217" s="67">
        <f t="shared" si="21"/>
        <v>0</v>
      </c>
      <c r="X217"/>
      <c r="Y217" s="67" t="str">
        <f t="shared" si="18"/>
        <v xml:space="preserve"> </v>
      </c>
      <c r="AB217" t="s">
        <v>90</v>
      </c>
      <c r="AC217" s="46">
        <v>2580</v>
      </c>
      <c r="AD217" s="46">
        <v>36</v>
      </c>
      <c r="AE217" s="46">
        <v>34.4</v>
      </c>
      <c r="AF217" s="46">
        <v>112</v>
      </c>
      <c r="AH217" s="70" t="str">
        <f t="shared" si="22"/>
        <v/>
      </c>
      <c r="AI217" s="70" t="str">
        <f t="shared" si="23"/>
        <v/>
      </c>
      <c r="AJ217" s="70" t="str">
        <f t="shared" si="24"/>
        <v>X</v>
      </c>
      <c r="AK217" s="70" t="str" cm="1">
        <f t="array" ref="AK217">_xlfn.IFS(AH217&lt;&gt;"","1",AI217&lt;&gt;"","2",AJ217&lt;&gt;"","3")</f>
        <v>3</v>
      </c>
    </row>
    <row r="218" spans="1:37" x14ac:dyDescent="0.25">
      <c r="A218" t="s">
        <v>429</v>
      </c>
      <c r="B218" t="s">
        <v>214</v>
      </c>
      <c r="C218" s="67" t="str">
        <f t="shared" si="19"/>
        <v>Reece Osowski</v>
      </c>
      <c r="D218" s="71" t="str" cm="1">
        <f t="array" ref="D218">_xlfn.IFS(AK218="1",CONCATENATE(C218,"Regional"),AK218="2",CONCATENATE(C218,"Sectional"),AK218="3",CONCATENATE(C218,COUNTIF($C$1:C218,C218)))</f>
        <v>Reece Osowski1</v>
      </c>
      <c r="E218" s="66">
        <v>45148.479166666664</v>
      </c>
      <c r="F218" t="s">
        <v>2401</v>
      </c>
      <c r="G218" s="46">
        <v>35</v>
      </c>
      <c r="H218" s="46">
        <v>45</v>
      </c>
      <c r="I218" s="46">
        <v>6</v>
      </c>
      <c r="J218" t="s">
        <v>111</v>
      </c>
      <c r="K218" t="s">
        <v>90</v>
      </c>
      <c r="L218" s="46">
        <v>2580</v>
      </c>
      <c r="M218" s="46">
        <v>36</v>
      </c>
      <c r="N218" s="46">
        <v>34.4</v>
      </c>
      <c r="O218" s="46">
        <v>112</v>
      </c>
      <c r="P218" s="46">
        <f t="shared" si="20"/>
        <v>1</v>
      </c>
      <c r="R218" s="67" t="s">
        <v>1148</v>
      </c>
      <c r="S218" s="67">
        <f>COUNTIF(Y$2:$Y$100,R218)</f>
        <v>0</v>
      </c>
      <c r="V218" s="67">
        <f t="shared" si="21"/>
        <v>0</v>
      </c>
      <c r="X218"/>
      <c r="Y218" s="67" t="str">
        <f t="shared" si="18"/>
        <v xml:space="preserve"> </v>
      </c>
      <c r="AB218" t="s">
        <v>90</v>
      </c>
      <c r="AC218" s="46">
        <v>2580</v>
      </c>
      <c r="AD218" s="46">
        <v>36</v>
      </c>
      <c r="AE218" s="46">
        <v>34.4</v>
      </c>
      <c r="AF218" s="46">
        <v>112</v>
      </c>
      <c r="AH218" s="70" t="str">
        <f t="shared" si="22"/>
        <v/>
      </c>
      <c r="AI218" s="70" t="str">
        <f t="shared" si="23"/>
        <v/>
      </c>
      <c r="AJ218" s="70" t="str">
        <f t="shared" si="24"/>
        <v>X</v>
      </c>
      <c r="AK218" s="70" t="str" cm="1">
        <f t="array" ref="AK218">_xlfn.IFS(AH218&lt;&gt;"","1",AI218&lt;&gt;"","2",AJ218&lt;&gt;"","3")</f>
        <v>3</v>
      </c>
    </row>
    <row r="219" spans="1:37" x14ac:dyDescent="0.25">
      <c r="A219" t="s">
        <v>423</v>
      </c>
      <c r="B219" t="s">
        <v>424</v>
      </c>
      <c r="C219" s="67" t="str">
        <f t="shared" si="19"/>
        <v>Callee Fink</v>
      </c>
      <c r="D219" s="71" t="str" cm="1">
        <f t="array" ref="D219">_xlfn.IFS(AK219="1",CONCATENATE(C219,"Regional"),AK219="2",CONCATENATE(C219,"Sectional"),AK219="3",CONCATENATE(C219,COUNTIF($C$1:C219,C219)))</f>
        <v>Callee Fink1</v>
      </c>
      <c r="E219" s="66">
        <v>45148.479166666664</v>
      </c>
      <c r="F219" t="s">
        <v>2401</v>
      </c>
      <c r="G219" s="46">
        <v>35</v>
      </c>
      <c r="H219" s="46">
        <v>46</v>
      </c>
      <c r="I219" s="46">
        <v>9</v>
      </c>
      <c r="J219" t="s">
        <v>111</v>
      </c>
      <c r="K219" t="s">
        <v>90</v>
      </c>
      <c r="L219" s="46">
        <v>2580</v>
      </c>
      <c r="M219" s="46">
        <v>36</v>
      </c>
      <c r="N219" s="46">
        <v>34.4</v>
      </c>
      <c r="O219" s="46">
        <v>112</v>
      </c>
      <c r="P219" s="46">
        <f t="shared" si="20"/>
        <v>1</v>
      </c>
      <c r="R219" s="67" t="s">
        <v>1146</v>
      </c>
      <c r="S219" s="67">
        <f>COUNTIF(Y$2:$Y$100,R219)</f>
        <v>0</v>
      </c>
      <c r="V219" s="67">
        <f t="shared" si="21"/>
        <v>0</v>
      </c>
      <c r="X219"/>
      <c r="Y219" s="67" t="str">
        <f t="shared" si="18"/>
        <v xml:space="preserve"> </v>
      </c>
      <c r="AB219" t="s">
        <v>90</v>
      </c>
      <c r="AC219" s="46">
        <v>2580</v>
      </c>
      <c r="AD219" s="46">
        <v>36</v>
      </c>
      <c r="AE219" s="46">
        <v>34.4</v>
      </c>
      <c r="AF219" s="46">
        <v>112</v>
      </c>
      <c r="AH219" s="70" t="str">
        <f t="shared" si="22"/>
        <v/>
      </c>
      <c r="AI219" s="70" t="str">
        <f t="shared" si="23"/>
        <v/>
      </c>
      <c r="AJ219" s="70" t="str">
        <f t="shared" si="24"/>
        <v>X</v>
      </c>
      <c r="AK219" s="70" t="str" cm="1">
        <f t="array" ref="AK219">_xlfn.IFS(AH219&lt;&gt;"","1",AI219&lt;&gt;"","2",AJ219&lt;&gt;"","3")</f>
        <v>3</v>
      </c>
    </row>
    <row r="220" spans="1:37" x14ac:dyDescent="0.25">
      <c r="A220" t="s">
        <v>1825</v>
      </c>
      <c r="B220" t="s">
        <v>570</v>
      </c>
      <c r="C220" s="67" t="str">
        <f t="shared" si="19"/>
        <v>Sydney Reis</v>
      </c>
      <c r="D220" s="71" t="str" cm="1">
        <f t="array" ref="D220">_xlfn.IFS(AK220="1",CONCATENATE(C220,"Regional"),AK220="2",CONCATENATE(C220,"Sectional"),AK220="3",CONCATENATE(C220,COUNTIF($C$1:C220,C220)))</f>
        <v>Sydney Reis1</v>
      </c>
      <c r="E220" s="66">
        <v>45148.479166666664</v>
      </c>
      <c r="F220" t="s">
        <v>2401</v>
      </c>
      <c r="G220" s="46">
        <v>35</v>
      </c>
      <c r="H220" s="46">
        <v>48</v>
      </c>
      <c r="I220" s="46">
        <v>10</v>
      </c>
      <c r="J220" t="s">
        <v>111</v>
      </c>
      <c r="K220" t="s">
        <v>90</v>
      </c>
      <c r="L220" s="46">
        <v>2580</v>
      </c>
      <c r="M220" s="46">
        <v>36</v>
      </c>
      <c r="N220" s="46">
        <v>34.4</v>
      </c>
      <c r="O220" s="46">
        <v>112</v>
      </c>
      <c r="P220" s="46">
        <f t="shared" si="20"/>
        <v>1</v>
      </c>
      <c r="R220" s="67" t="s">
        <v>2828</v>
      </c>
      <c r="S220" s="67">
        <f>COUNTIF(Y$2:$Y$100,R220)</f>
        <v>0</v>
      </c>
      <c r="V220" s="67">
        <f t="shared" si="21"/>
        <v>0</v>
      </c>
      <c r="X220"/>
      <c r="Y220" s="67" t="str">
        <f t="shared" si="18"/>
        <v xml:space="preserve"> </v>
      </c>
      <c r="AB220" t="s">
        <v>90</v>
      </c>
      <c r="AC220" s="46">
        <v>2580</v>
      </c>
      <c r="AD220" s="46">
        <v>36</v>
      </c>
      <c r="AE220" s="46">
        <v>34.4</v>
      </c>
      <c r="AF220" s="46">
        <v>112</v>
      </c>
      <c r="AH220" s="70" t="str">
        <f t="shared" si="22"/>
        <v/>
      </c>
      <c r="AI220" s="70" t="str">
        <f t="shared" si="23"/>
        <v/>
      </c>
      <c r="AJ220" s="70" t="str">
        <f t="shared" si="24"/>
        <v>X</v>
      </c>
      <c r="AK220" s="70" t="str" cm="1">
        <f t="array" ref="AK220">_xlfn.IFS(AH220&lt;&gt;"","1",AI220&lt;&gt;"","2",AJ220&lt;&gt;"","3")</f>
        <v>3</v>
      </c>
    </row>
    <row r="221" spans="1:37" x14ac:dyDescent="0.25">
      <c r="A221" t="s">
        <v>1916</v>
      </c>
      <c r="B221" t="s">
        <v>554</v>
      </c>
      <c r="C221" s="67" t="str">
        <f t="shared" si="19"/>
        <v>Trinity Flynn</v>
      </c>
      <c r="D221" s="71" t="str" cm="1">
        <f t="array" ref="D221">_xlfn.IFS(AK221="1",CONCATENATE(C221,"Regional"),AK221="2",CONCATENATE(C221,"Sectional"),AK221="3",CONCATENATE(C221,COUNTIF($C$1:C221,C221)))</f>
        <v>Trinity Flynn1</v>
      </c>
      <c r="E221" s="66">
        <v>45148.479166666664</v>
      </c>
      <c r="F221" t="s">
        <v>2401</v>
      </c>
      <c r="G221" s="46">
        <v>35</v>
      </c>
      <c r="H221" s="46">
        <v>49</v>
      </c>
      <c r="I221" s="46">
        <v>11</v>
      </c>
      <c r="J221" t="s">
        <v>111</v>
      </c>
      <c r="K221" t="s">
        <v>90</v>
      </c>
      <c r="L221" s="46">
        <v>2580</v>
      </c>
      <c r="M221" s="46">
        <v>36</v>
      </c>
      <c r="N221" s="46">
        <v>34.4</v>
      </c>
      <c r="O221" s="46">
        <v>112</v>
      </c>
      <c r="P221" s="46">
        <f t="shared" si="20"/>
        <v>1</v>
      </c>
      <c r="R221" s="67" t="s">
        <v>2929</v>
      </c>
      <c r="S221" s="67">
        <f>COUNTIF(Y$2:$Y$100,R221)</f>
        <v>0</v>
      </c>
      <c r="V221" s="67">
        <f t="shared" si="21"/>
        <v>0</v>
      </c>
      <c r="X221"/>
      <c r="Y221" s="67" t="str">
        <f t="shared" si="18"/>
        <v xml:space="preserve"> </v>
      </c>
      <c r="AB221" t="s">
        <v>90</v>
      </c>
      <c r="AC221" s="46">
        <v>2580</v>
      </c>
      <c r="AD221" s="46">
        <v>36</v>
      </c>
      <c r="AE221" s="46">
        <v>34.4</v>
      </c>
      <c r="AF221" s="46">
        <v>112</v>
      </c>
      <c r="AH221" s="70" t="str">
        <f t="shared" si="22"/>
        <v/>
      </c>
      <c r="AI221" s="70" t="str">
        <f t="shared" si="23"/>
        <v/>
      </c>
      <c r="AJ221" s="70" t="str">
        <f t="shared" si="24"/>
        <v>X</v>
      </c>
      <c r="AK221" s="70" t="str" cm="1">
        <f t="array" ref="AK221">_xlfn.IFS(AH221&lt;&gt;"","1",AI221&lt;&gt;"","2",AJ221&lt;&gt;"","3")</f>
        <v>3</v>
      </c>
    </row>
    <row r="222" spans="1:37" x14ac:dyDescent="0.25">
      <c r="A222" t="s">
        <v>312</v>
      </c>
      <c r="B222" t="s">
        <v>471</v>
      </c>
      <c r="C222" s="67" t="str">
        <f t="shared" si="19"/>
        <v>Madelyn Moesch</v>
      </c>
      <c r="D222" s="71" t="str" cm="1">
        <f t="array" ref="D222">_xlfn.IFS(AK222="1",CONCATENATE(C222,"Regional"),AK222="2",CONCATENATE(C222,"Sectional"),AK222="3",CONCATENATE(C222,COUNTIF($C$1:C222,C222)))</f>
        <v>Madelyn Moesch1</v>
      </c>
      <c r="E222" s="66">
        <v>45148.479166666664</v>
      </c>
      <c r="F222" t="s">
        <v>2401</v>
      </c>
      <c r="G222" s="46">
        <v>35</v>
      </c>
      <c r="H222" s="46">
        <v>49</v>
      </c>
      <c r="I222" s="46">
        <v>11</v>
      </c>
      <c r="J222" t="s">
        <v>111</v>
      </c>
      <c r="K222" t="s">
        <v>90</v>
      </c>
      <c r="L222" s="46">
        <v>2580</v>
      </c>
      <c r="M222" s="46">
        <v>36</v>
      </c>
      <c r="N222" s="46">
        <v>34.4</v>
      </c>
      <c r="O222" s="46">
        <v>112</v>
      </c>
      <c r="P222" s="46">
        <f t="shared" si="20"/>
        <v>1</v>
      </c>
      <c r="R222" s="67" t="s">
        <v>1579</v>
      </c>
      <c r="S222" s="67">
        <f>COUNTIF(Y$2:$Y$100,R222)</f>
        <v>0</v>
      </c>
      <c r="V222" s="67">
        <f t="shared" si="21"/>
        <v>0</v>
      </c>
      <c r="X222"/>
      <c r="Y222" s="67" t="str">
        <f t="shared" si="18"/>
        <v xml:space="preserve"> </v>
      </c>
      <c r="AB222" t="s">
        <v>90</v>
      </c>
      <c r="AC222" s="46">
        <v>2580</v>
      </c>
      <c r="AD222" s="46">
        <v>36</v>
      </c>
      <c r="AE222" s="46">
        <v>34.4</v>
      </c>
      <c r="AF222" s="46">
        <v>112</v>
      </c>
      <c r="AH222" s="70" t="str">
        <f t="shared" si="22"/>
        <v/>
      </c>
      <c r="AI222" s="70" t="str">
        <f t="shared" si="23"/>
        <v/>
      </c>
      <c r="AJ222" s="70" t="str">
        <f t="shared" si="24"/>
        <v>X</v>
      </c>
      <c r="AK222" s="70" t="str" cm="1">
        <f t="array" ref="AK222">_xlfn.IFS(AH222&lt;&gt;"","1",AI222&lt;&gt;"","2",AJ222&lt;&gt;"","3")</f>
        <v>3</v>
      </c>
    </row>
    <row r="223" spans="1:37" x14ac:dyDescent="0.25">
      <c r="A223" t="s">
        <v>275</v>
      </c>
      <c r="B223" t="s">
        <v>426</v>
      </c>
      <c r="C223" s="67" t="str">
        <f t="shared" si="19"/>
        <v>Alli Johnson</v>
      </c>
      <c r="D223" s="71" t="str" cm="1">
        <f t="array" ref="D223">_xlfn.IFS(AK223="1",CONCATENATE(C223,"Regional"),AK223="2",CONCATENATE(C223,"Sectional"),AK223="3",CONCATENATE(C223,COUNTIF($C$1:C223,C223)))</f>
        <v>Alli Johnson1</v>
      </c>
      <c r="E223" s="66">
        <v>45148.479166666664</v>
      </c>
      <c r="F223" t="s">
        <v>2401</v>
      </c>
      <c r="G223" s="46">
        <v>35</v>
      </c>
      <c r="H223" s="46">
        <v>51</v>
      </c>
      <c r="I223" s="46">
        <v>13</v>
      </c>
      <c r="J223" t="s">
        <v>111</v>
      </c>
      <c r="K223" t="s">
        <v>90</v>
      </c>
      <c r="L223" s="46">
        <v>2580</v>
      </c>
      <c r="M223" s="46">
        <v>36</v>
      </c>
      <c r="N223" s="46">
        <v>34.4</v>
      </c>
      <c r="O223" s="46">
        <v>112</v>
      </c>
      <c r="P223" s="46">
        <f t="shared" si="20"/>
        <v>1</v>
      </c>
      <c r="R223" s="67" t="s">
        <v>1147</v>
      </c>
      <c r="S223" s="67">
        <f>COUNTIF(Y$2:$Y$100,R223)</f>
        <v>0</v>
      </c>
      <c r="V223" s="67">
        <f t="shared" si="21"/>
        <v>0</v>
      </c>
      <c r="X223"/>
      <c r="Y223" s="67" t="str">
        <f t="shared" si="18"/>
        <v xml:space="preserve"> </v>
      </c>
      <c r="AB223" t="s">
        <v>90</v>
      </c>
      <c r="AC223" s="46">
        <v>2580</v>
      </c>
      <c r="AD223" s="46">
        <v>36</v>
      </c>
      <c r="AE223" s="46">
        <v>34.4</v>
      </c>
      <c r="AF223" s="46">
        <v>112</v>
      </c>
      <c r="AH223" s="70" t="str">
        <f t="shared" si="22"/>
        <v/>
      </c>
      <c r="AI223" s="70" t="str">
        <f t="shared" si="23"/>
        <v/>
      </c>
      <c r="AJ223" s="70" t="str">
        <f t="shared" si="24"/>
        <v>X</v>
      </c>
      <c r="AK223" s="70" t="str" cm="1">
        <f t="array" ref="AK223">_xlfn.IFS(AH223&lt;&gt;"","1",AI223&lt;&gt;"","2",AJ223&lt;&gt;"","3")</f>
        <v>3</v>
      </c>
    </row>
    <row r="224" spans="1:37" x14ac:dyDescent="0.25">
      <c r="A224" t="s">
        <v>412</v>
      </c>
      <c r="B224" t="s">
        <v>413</v>
      </c>
      <c r="C224" s="67" t="str">
        <f t="shared" si="19"/>
        <v>Braylyn Babino</v>
      </c>
      <c r="D224" s="71" t="str" cm="1">
        <f t="array" ref="D224">_xlfn.IFS(AK224="1",CONCATENATE(C224,"Regional"),AK224="2",CONCATENATE(C224,"Sectional"),AK224="3",CONCATENATE(C224,COUNTIF($C$1:C224,C224)))</f>
        <v>Braylyn Babino1</v>
      </c>
      <c r="E224" s="66">
        <v>45148.479166666664</v>
      </c>
      <c r="F224" t="s">
        <v>2401</v>
      </c>
      <c r="G224" s="46">
        <v>35</v>
      </c>
      <c r="H224" s="46">
        <v>52</v>
      </c>
      <c r="I224" s="46">
        <v>14</v>
      </c>
      <c r="J224" t="s">
        <v>111</v>
      </c>
      <c r="K224" t="s">
        <v>90</v>
      </c>
      <c r="L224" s="46">
        <v>2580</v>
      </c>
      <c r="M224" s="46">
        <v>36</v>
      </c>
      <c r="N224" s="46">
        <v>34.4</v>
      </c>
      <c r="O224" s="46">
        <v>112</v>
      </c>
      <c r="P224" s="46">
        <f t="shared" si="20"/>
        <v>1</v>
      </c>
      <c r="R224" s="67" t="s">
        <v>1141</v>
      </c>
      <c r="S224" s="67">
        <f>COUNTIF(Y$2:$Y$100,R224)</f>
        <v>0</v>
      </c>
      <c r="V224" s="67">
        <f t="shared" si="21"/>
        <v>0</v>
      </c>
      <c r="X224"/>
      <c r="Y224" s="67" t="str">
        <f t="shared" si="18"/>
        <v xml:space="preserve"> </v>
      </c>
      <c r="AB224" t="s">
        <v>90</v>
      </c>
      <c r="AC224" s="46">
        <v>2580</v>
      </c>
      <c r="AD224" s="46">
        <v>36</v>
      </c>
      <c r="AE224" s="46">
        <v>34.4</v>
      </c>
      <c r="AF224" s="46">
        <v>112</v>
      </c>
      <c r="AH224" s="70" t="str">
        <f t="shared" si="22"/>
        <v/>
      </c>
      <c r="AI224" s="70" t="str">
        <f t="shared" si="23"/>
        <v/>
      </c>
      <c r="AJ224" s="70" t="str">
        <f t="shared" si="24"/>
        <v>X</v>
      </c>
      <c r="AK224" s="70" t="str" cm="1">
        <f t="array" ref="AK224">_xlfn.IFS(AH224&lt;&gt;"","1",AI224&lt;&gt;"","2",AJ224&lt;&gt;"","3")</f>
        <v>3</v>
      </c>
    </row>
    <row r="225" spans="1:37" x14ac:dyDescent="0.25">
      <c r="A225" t="s">
        <v>1830</v>
      </c>
      <c r="B225" t="s">
        <v>682</v>
      </c>
      <c r="C225" s="67" t="str">
        <f t="shared" si="19"/>
        <v>Aubrey Christman</v>
      </c>
      <c r="D225" s="71" t="str" cm="1">
        <f t="array" ref="D225">_xlfn.IFS(AK225="1",CONCATENATE(C225,"Regional"),AK225="2",CONCATENATE(C225,"Sectional"),AK225="3",CONCATENATE(C225,COUNTIF($C$1:C225,C225)))</f>
        <v>Aubrey Christman1</v>
      </c>
      <c r="E225" s="66">
        <v>45148.479166666664</v>
      </c>
      <c r="F225" t="s">
        <v>2401</v>
      </c>
      <c r="G225" s="46">
        <v>35</v>
      </c>
      <c r="H225" s="46">
        <v>53</v>
      </c>
      <c r="I225" s="46">
        <v>15</v>
      </c>
      <c r="J225" t="s">
        <v>111</v>
      </c>
      <c r="K225" t="s">
        <v>90</v>
      </c>
      <c r="L225" s="46">
        <v>2580</v>
      </c>
      <c r="M225" s="46">
        <v>36</v>
      </c>
      <c r="N225" s="46">
        <v>34.4</v>
      </c>
      <c r="O225" s="46">
        <v>112</v>
      </c>
      <c r="P225" s="46">
        <f t="shared" si="20"/>
        <v>1</v>
      </c>
      <c r="R225" s="67" t="s">
        <v>2833</v>
      </c>
      <c r="S225" s="67">
        <f>COUNTIF(Y$2:$Y$100,R225)</f>
        <v>0</v>
      </c>
      <c r="V225" s="67">
        <f t="shared" si="21"/>
        <v>0</v>
      </c>
      <c r="X225"/>
      <c r="Y225" s="67" t="str">
        <f t="shared" ref="Y225:Y256" si="25">CONCATENATE(W225," ",X225)</f>
        <v xml:space="preserve"> </v>
      </c>
      <c r="AB225" t="s">
        <v>90</v>
      </c>
      <c r="AC225" s="46">
        <v>2580</v>
      </c>
      <c r="AD225" s="46">
        <v>36</v>
      </c>
      <c r="AE225" s="46">
        <v>34.4</v>
      </c>
      <c r="AF225" s="46">
        <v>112</v>
      </c>
      <c r="AH225" s="70" t="str">
        <f t="shared" si="22"/>
        <v/>
      </c>
      <c r="AI225" s="70" t="str">
        <f t="shared" si="23"/>
        <v/>
      </c>
      <c r="AJ225" s="70" t="str">
        <f t="shared" si="24"/>
        <v>X</v>
      </c>
      <c r="AK225" s="70" t="str" cm="1">
        <f t="array" ref="AK225">_xlfn.IFS(AH225&lt;&gt;"","1",AI225&lt;&gt;"","2",AJ225&lt;&gt;"","3")</f>
        <v>3</v>
      </c>
    </row>
    <row r="226" spans="1:37" x14ac:dyDescent="0.25">
      <c r="A226" t="s">
        <v>1917</v>
      </c>
      <c r="B226" t="s">
        <v>1918</v>
      </c>
      <c r="C226" s="67" t="str">
        <f t="shared" si="19"/>
        <v>Colette DeVeau</v>
      </c>
      <c r="D226" s="71" t="str" cm="1">
        <f t="array" ref="D226">_xlfn.IFS(AK226="1",CONCATENATE(C226,"Regional"),AK226="2",CONCATENATE(C226,"Sectional"),AK226="3",CONCATENATE(C226,COUNTIF($C$1:C226,C226)))</f>
        <v>Colette DeVeau1</v>
      </c>
      <c r="E226" s="66">
        <v>45148.479166666664</v>
      </c>
      <c r="F226" t="s">
        <v>2401</v>
      </c>
      <c r="G226" s="46">
        <v>35</v>
      </c>
      <c r="H226" s="46">
        <v>54</v>
      </c>
      <c r="I226" s="46">
        <v>16</v>
      </c>
      <c r="J226" t="s">
        <v>111</v>
      </c>
      <c r="K226" t="s">
        <v>90</v>
      </c>
      <c r="L226" s="46">
        <v>2580</v>
      </c>
      <c r="M226" s="46">
        <v>36</v>
      </c>
      <c r="N226" s="46">
        <v>34.4</v>
      </c>
      <c r="O226" s="46">
        <v>112</v>
      </c>
      <c r="P226" s="46">
        <f t="shared" si="20"/>
        <v>1</v>
      </c>
      <c r="R226" s="67" t="s">
        <v>2930</v>
      </c>
      <c r="S226" s="67">
        <f>COUNTIF(Y$2:$Y$100,R226)</f>
        <v>0</v>
      </c>
      <c r="V226" s="67">
        <f t="shared" si="21"/>
        <v>0</v>
      </c>
      <c r="X226"/>
      <c r="Y226" s="67" t="str">
        <f t="shared" si="25"/>
        <v xml:space="preserve"> </v>
      </c>
      <c r="AB226" t="s">
        <v>90</v>
      </c>
      <c r="AC226" s="46">
        <v>2580</v>
      </c>
      <c r="AD226" s="46">
        <v>36</v>
      </c>
      <c r="AE226" s="46">
        <v>34.4</v>
      </c>
      <c r="AF226" s="46">
        <v>112</v>
      </c>
      <c r="AH226" s="70" t="str">
        <f t="shared" si="22"/>
        <v/>
      </c>
      <c r="AI226" s="70" t="str">
        <f t="shared" si="23"/>
        <v/>
      </c>
      <c r="AJ226" s="70" t="str">
        <f t="shared" si="24"/>
        <v>X</v>
      </c>
      <c r="AK226" s="70" t="str" cm="1">
        <f t="array" ref="AK226">_xlfn.IFS(AH226&lt;&gt;"","1",AI226&lt;&gt;"","2",AJ226&lt;&gt;"","3")</f>
        <v>3</v>
      </c>
    </row>
    <row r="227" spans="1:37" x14ac:dyDescent="0.25">
      <c r="A227" t="s">
        <v>815</v>
      </c>
      <c r="B227" t="s">
        <v>555</v>
      </c>
      <c r="C227" s="67" t="str">
        <f t="shared" si="19"/>
        <v>Molly Martine</v>
      </c>
      <c r="D227" s="71" t="str" cm="1">
        <f t="array" ref="D227">_xlfn.IFS(AK227="1",CONCATENATE(C227,"Regional"),AK227="2",CONCATENATE(C227,"Sectional"),AK227="3",CONCATENATE(C227,COUNTIF($C$1:C227,C227)))</f>
        <v>Molly Martine1</v>
      </c>
      <c r="E227" s="66">
        <v>45148.479166666664</v>
      </c>
      <c r="F227" t="s">
        <v>2401</v>
      </c>
      <c r="G227" s="46">
        <v>35</v>
      </c>
      <c r="H227" s="46">
        <v>54</v>
      </c>
      <c r="I227" s="46">
        <v>16</v>
      </c>
      <c r="J227" t="s">
        <v>111</v>
      </c>
      <c r="K227" t="s">
        <v>90</v>
      </c>
      <c r="L227" s="46">
        <v>2580</v>
      </c>
      <c r="M227" s="46">
        <v>36</v>
      </c>
      <c r="N227" s="46">
        <v>34.4</v>
      </c>
      <c r="O227" s="46">
        <v>112</v>
      </c>
      <c r="P227" s="46">
        <f t="shared" si="20"/>
        <v>1</v>
      </c>
      <c r="R227" s="67" t="s">
        <v>2826</v>
      </c>
      <c r="S227" s="67">
        <f>COUNTIF(Y$2:$Y$100,R227)</f>
        <v>0</v>
      </c>
      <c r="V227" s="67">
        <f t="shared" si="21"/>
        <v>0</v>
      </c>
      <c r="X227"/>
      <c r="Y227" s="67" t="str">
        <f t="shared" si="25"/>
        <v xml:space="preserve"> </v>
      </c>
      <c r="AB227" t="s">
        <v>90</v>
      </c>
      <c r="AC227" s="46">
        <v>2580</v>
      </c>
      <c r="AD227" s="46">
        <v>36</v>
      </c>
      <c r="AE227" s="46">
        <v>34.4</v>
      </c>
      <c r="AF227" s="46">
        <v>112</v>
      </c>
      <c r="AH227" s="70" t="str">
        <f t="shared" si="22"/>
        <v/>
      </c>
      <c r="AI227" s="70" t="str">
        <f t="shared" si="23"/>
        <v/>
      </c>
      <c r="AJ227" s="70" t="str">
        <f t="shared" si="24"/>
        <v>X</v>
      </c>
      <c r="AK227" s="70" t="str" cm="1">
        <f t="array" ref="AK227">_xlfn.IFS(AH227&lt;&gt;"","1",AI227&lt;&gt;"","2",AJ227&lt;&gt;"","3")</f>
        <v>3</v>
      </c>
    </row>
    <row r="228" spans="1:37" x14ac:dyDescent="0.25">
      <c r="A228" t="s">
        <v>288</v>
      </c>
      <c r="B228" t="s">
        <v>415</v>
      </c>
      <c r="C228" s="67" t="str">
        <f t="shared" si="19"/>
        <v>Heather Krause</v>
      </c>
      <c r="D228" s="71" t="str" cm="1">
        <f t="array" ref="D228">_xlfn.IFS(AK228="1",CONCATENATE(C228,"Regional"),AK228="2",CONCATENATE(C228,"Sectional"),AK228="3",CONCATENATE(C228,COUNTIF($C$1:C228,C228)))</f>
        <v>Heather Krause1</v>
      </c>
      <c r="E228" s="66">
        <v>45148.479166666664</v>
      </c>
      <c r="F228" t="s">
        <v>2401</v>
      </c>
      <c r="G228" s="46">
        <v>35</v>
      </c>
      <c r="H228" s="46">
        <v>54</v>
      </c>
      <c r="I228" s="46">
        <v>16</v>
      </c>
      <c r="J228" t="s">
        <v>111</v>
      </c>
      <c r="K228" t="s">
        <v>90</v>
      </c>
      <c r="L228" s="46">
        <v>2580</v>
      </c>
      <c r="M228" s="46">
        <v>36</v>
      </c>
      <c r="N228" s="46">
        <v>34.4</v>
      </c>
      <c r="O228" s="46">
        <v>112</v>
      </c>
      <c r="P228" s="46">
        <f t="shared" si="20"/>
        <v>1</v>
      </c>
      <c r="R228" s="67" t="s">
        <v>1142</v>
      </c>
      <c r="S228" s="67">
        <f>COUNTIF(Y$2:$Y$100,R228)</f>
        <v>0</v>
      </c>
      <c r="V228" s="67">
        <f t="shared" si="21"/>
        <v>0</v>
      </c>
      <c r="X228"/>
      <c r="Y228" s="67" t="str">
        <f t="shared" si="25"/>
        <v xml:space="preserve"> </v>
      </c>
      <c r="AB228" t="s">
        <v>90</v>
      </c>
      <c r="AC228" s="46">
        <v>2580</v>
      </c>
      <c r="AD228" s="46">
        <v>36</v>
      </c>
      <c r="AE228" s="46">
        <v>34.4</v>
      </c>
      <c r="AF228" s="46">
        <v>112</v>
      </c>
      <c r="AH228" s="70" t="str">
        <f t="shared" si="22"/>
        <v/>
      </c>
      <c r="AI228" s="70" t="str">
        <f t="shared" si="23"/>
        <v/>
      </c>
      <c r="AJ228" s="70" t="str">
        <f t="shared" si="24"/>
        <v>X</v>
      </c>
      <c r="AK228" s="70" t="str" cm="1">
        <f t="array" ref="AK228">_xlfn.IFS(AH228&lt;&gt;"","1",AI228&lt;&gt;"","2",AJ228&lt;&gt;"","3")</f>
        <v>3</v>
      </c>
    </row>
    <row r="229" spans="1:37" x14ac:dyDescent="0.25">
      <c r="A229" t="s">
        <v>1919</v>
      </c>
      <c r="B229" t="s">
        <v>2709</v>
      </c>
      <c r="C229" s="67" t="str">
        <f t="shared" si="19"/>
        <v xml:space="preserve">Kailea Van Der Linden </v>
      </c>
      <c r="D229" s="71" t="str" cm="1">
        <f t="array" ref="D229">_xlfn.IFS(AK229="1",CONCATENATE(C229,"Regional"),AK229="2",CONCATENATE(C229,"Sectional"),AK229="3",CONCATENATE(C229,COUNTIF($C$1:C229,C229)))</f>
        <v>Kailea Van Der Linden 1</v>
      </c>
      <c r="E229" s="66">
        <v>45148.479166666664</v>
      </c>
      <c r="F229" t="s">
        <v>2401</v>
      </c>
      <c r="G229" s="46">
        <v>35</v>
      </c>
      <c r="H229" s="46">
        <v>55</v>
      </c>
      <c r="I229" s="46">
        <v>19</v>
      </c>
      <c r="J229" t="s">
        <v>111</v>
      </c>
      <c r="K229" t="s">
        <v>90</v>
      </c>
      <c r="L229" s="46">
        <v>2580</v>
      </c>
      <c r="M229" s="46">
        <v>36</v>
      </c>
      <c r="N229" s="46">
        <v>34.4</v>
      </c>
      <c r="O229" s="46">
        <v>112</v>
      </c>
      <c r="P229" s="46">
        <f t="shared" si="20"/>
        <v>1</v>
      </c>
      <c r="R229" s="67" t="s">
        <v>2931</v>
      </c>
      <c r="S229" s="67">
        <f>COUNTIF(Y$2:$Y$100,R229)</f>
        <v>0</v>
      </c>
      <c r="V229" s="67">
        <f t="shared" si="21"/>
        <v>0</v>
      </c>
      <c r="X229"/>
      <c r="Y229" s="67" t="str">
        <f t="shared" si="25"/>
        <v xml:space="preserve"> </v>
      </c>
      <c r="AB229" t="s">
        <v>90</v>
      </c>
      <c r="AC229" s="46">
        <v>2580</v>
      </c>
      <c r="AD229" s="46">
        <v>36</v>
      </c>
      <c r="AE229" s="46">
        <v>34.4</v>
      </c>
      <c r="AF229" s="46">
        <v>112</v>
      </c>
      <c r="AH229" s="70" t="str">
        <f t="shared" si="22"/>
        <v/>
      </c>
      <c r="AI229" s="70" t="str">
        <f t="shared" si="23"/>
        <v/>
      </c>
      <c r="AJ229" s="70" t="str">
        <f t="shared" si="24"/>
        <v>X</v>
      </c>
      <c r="AK229" s="70" t="str" cm="1">
        <f t="array" ref="AK229">_xlfn.IFS(AH229&lt;&gt;"","1",AI229&lt;&gt;"","2",AJ229&lt;&gt;"","3")</f>
        <v>3</v>
      </c>
    </row>
    <row r="230" spans="1:37" x14ac:dyDescent="0.25">
      <c r="A230" t="s">
        <v>1827</v>
      </c>
      <c r="B230" t="s">
        <v>459</v>
      </c>
      <c r="C230" s="67" t="str">
        <f t="shared" si="19"/>
        <v>Addison Gady</v>
      </c>
      <c r="D230" s="71" t="str" cm="1">
        <f t="array" ref="D230">_xlfn.IFS(AK230="1",CONCATENATE(C230,"Regional"),AK230="2",CONCATENATE(C230,"Sectional"),AK230="3",CONCATENATE(C230,COUNTIF($C$1:C230,C230)))</f>
        <v>Addison Gady1</v>
      </c>
      <c r="E230" s="66">
        <v>45148.479166666664</v>
      </c>
      <c r="F230" t="s">
        <v>2401</v>
      </c>
      <c r="G230" s="46">
        <v>35</v>
      </c>
      <c r="H230" s="46">
        <v>56</v>
      </c>
      <c r="I230" s="46">
        <v>20</v>
      </c>
      <c r="J230" t="s">
        <v>111</v>
      </c>
      <c r="K230" t="s">
        <v>90</v>
      </c>
      <c r="L230" s="46">
        <v>2580</v>
      </c>
      <c r="M230" s="46">
        <v>36</v>
      </c>
      <c r="N230" s="46">
        <v>34.4</v>
      </c>
      <c r="O230" s="46">
        <v>112</v>
      </c>
      <c r="P230" s="46">
        <f t="shared" si="20"/>
        <v>1</v>
      </c>
      <c r="R230" s="67" t="s">
        <v>2830</v>
      </c>
      <c r="S230" s="67">
        <f>COUNTIF(Y$2:$Y$100,R230)</f>
        <v>0</v>
      </c>
      <c r="V230" s="67">
        <f t="shared" si="21"/>
        <v>0</v>
      </c>
      <c r="X230"/>
      <c r="Y230" s="67" t="str">
        <f t="shared" si="25"/>
        <v xml:space="preserve"> </v>
      </c>
      <c r="AB230" t="s">
        <v>90</v>
      </c>
      <c r="AC230" s="46">
        <v>2580</v>
      </c>
      <c r="AD230" s="46">
        <v>36</v>
      </c>
      <c r="AE230" s="46">
        <v>34.4</v>
      </c>
      <c r="AF230" s="46">
        <v>112</v>
      </c>
      <c r="AH230" s="70" t="str">
        <f t="shared" si="22"/>
        <v/>
      </c>
      <c r="AI230" s="70" t="str">
        <f t="shared" si="23"/>
        <v/>
      </c>
      <c r="AJ230" s="70" t="str">
        <f t="shared" si="24"/>
        <v>X</v>
      </c>
      <c r="AK230" s="70" t="str" cm="1">
        <f t="array" ref="AK230">_xlfn.IFS(AH230&lt;&gt;"","1",AI230&lt;&gt;"","2",AJ230&lt;&gt;"","3")</f>
        <v>3</v>
      </c>
    </row>
    <row r="231" spans="1:37" x14ac:dyDescent="0.25">
      <c r="A231" t="s">
        <v>283</v>
      </c>
      <c r="B231" t="s">
        <v>353</v>
      </c>
      <c r="C231" s="67" t="str">
        <f t="shared" si="19"/>
        <v>Olivia Knobloch</v>
      </c>
      <c r="D231" s="71" t="str" cm="1">
        <f t="array" ref="D231">_xlfn.IFS(AK231="1",CONCATENATE(C231,"Regional"),AK231="2",CONCATENATE(C231,"Sectional"),AK231="3",CONCATENATE(C231,COUNTIF($C$1:C231,C231)))</f>
        <v>Olivia Knobloch1</v>
      </c>
      <c r="E231" s="66">
        <v>45148.479166666664</v>
      </c>
      <c r="F231" t="s">
        <v>2401</v>
      </c>
      <c r="G231" s="46">
        <v>35</v>
      </c>
      <c r="H231" s="46">
        <v>56</v>
      </c>
      <c r="I231" s="46">
        <v>20</v>
      </c>
      <c r="J231" t="s">
        <v>111</v>
      </c>
      <c r="K231" t="s">
        <v>90</v>
      </c>
      <c r="L231" s="46">
        <v>2580</v>
      </c>
      <c r="M231" s="46">
        <v>36</v>
      </c>
      <c r="N231" s="46">
        <v>34.4</v>
      </c>
      <c r="O231" s="46">
        <v>112</v>
      </c>
      <c r="P231" s="46">
        <f t="shared" si="20"/>
        <v>1</v>
      </c>
      <c r="R231" s="67" t="s">
        <v>3512</v>
      </c>
      <c r="S231" s="67">
        <f>COUNTIF(Y$2:$Y$100,R231)</f>
        <v>0</v>
      </c>
      <c r="V231" s="67">
        <f t="shared" si="21"/>
        <v>0</v>
      </c>
      <c r="X231"/>
      <c r="Y231" s="67" t="str">
        <f t="shared" si="25"/>
        <v xml:space="preserve"> </v>
      </c>
      <c r="AB231" t="s">
        <v>90</v>
      </c>
      <c r="AC231" s="46">
        <v>2580</v>
      </c>
      <c r="AD231" s="46">
        <v>36</v>
      </c>
      <c r="AE231" s="46">
        <v>34.4</v>
      </c>
      <c r="AF231" s="46">
        <v>112</v>
      </c>
      <c r="AH231" s="70" t="str">
        <f t="shared" si="22"/>
        <v/>
      </c>
      <c r="AI231" s="70" t="str">
        <f t="shared" si="23"/>
        <v/>
      </c>
      <c r="AJ231" s="70" t="str">
        <f t="shared" si="24"/>
        <v>X</v>
      </c>
      <c r="AK231" s="70" t="str" cm="1">
        <f t="array" ref="AK231">_xlfn.IFS(AH231&lt;&gt;"","1",AI231&lt;&gt;"","2",AJ231&lt;&gt;"","3")</f>
        <v>3</v>
      </c>
    </row>
    <row r="232" spans="1:37" x14ac:dyDescent="0.25">
      <c r="A232" t="s">
        <v>288</v>
      </c>
      <c r="B232" t="s">
        <v>430</v>
      </c>
      <c r="C232" s="67" t="str">
        <f t="shared" si="19"/>
        <v>Gabi Krause</v>
      </c>
      <c r="D232" s="71" t="str" cm="1">
        <f t="array" ref="D232">_xlfn.IFS(AK232="1",CONCATENATE(C232,"Regional"),AK232="2",CONCATENATE(C232,"Sectional"),AK232="3",CONCATENATE(C232,COUNTIF($C$1:C232,C232)))</f>
        <v>Gabi Krause1</v>
      </c>
      <c r="E232" s="66">
        <v>45148.479166666664</v>
      </c>
      <c r="F232" t="s">
        <v>2401</v>
      </c>
      <c r="G232" s="46">
        <v>35</v>
      </c>
      <c r="H232" s="46">
        <v>56</v>
      </c>
      <c r="I232" s="46">
        <v>20</v>
      </c>
      <c r="J232" t="s">
        <v>111</v>
      </c>
      <c r="K232" t="s">
        <v>90</v>
      </c>
      <c r="L232" s="46">
        <v>2580</v>
      </c>
      <c r="M232" s="46">
        <v>36</v>
      </c>
      <c r="N232" s="46">
        <v>34.4</v>
      </c>
      <c r="O232" s="46">
        <v>112</v>
      </c>
      <c r="P232" s="46">
        <f t="shared" si="20"/>
        <v>1</v>
      </c>
      <c r="R232" s="67" t="s">
        <v>1149</v>
      </c>
      <c r="S232" s="67">
        <f>COUNTIF(Y$2:$Y$100,R232)</f>
        <v>0</v>
      </c>
      <c r="V232" s="67">
        <f t="shared" si="21"/>
        <v>0</v>
      </c>
      <c r="X232"/>
      <c r="Y232" s="67" t="str">
        <f t="shared" si="25"/>
        <v xml:space="preserve"> </v>
      </c>
      <c r="AB232" t="s">
        <v>90</v>
      </c>
      <c r="AC232" s="46">
        <v>2580</v>
      </c>
      <c r="AD232" s="46">
        <v>36</v>
      </c>
      <c r="AE232" s="46">
        <v>34.4</v>
      </c>
      <c r="AF232" s="46">
        <v>112</v>
      </c>
      <c r="AH232" s="70" t="str">
        <f t="shared" si="22"/>
        <v/>
      </c>
      <c r="AI232" s="70" t="str">
        <f t="shared" si="23"/>
        <v/>
      </c>
      <c r="AJ232" s="70" t="str">
        <f t="shared" si="24"/>
        <v>X</v>
      </c>
      <c r="AK232" s="70" t="str" cm="1">
        <f t="array" ref="AK232">_xlfn.IFS(AH232&lt;&gt;"","1",AI232&lt;&gt;"","2",AJ232&lt;&gt;"","3")</f>
        <v>3</v>
      </c>
    </row>
    <row r="233" spans="1:37" x14ac:dyDescent="0.25">
      <c r="A233" t="s">
        <v>1831</v>
      </c>
      <c r="B233" t="s">
        <v>210</v>
      </c>
      <c r="C233" s="67" t="str">
        <f t="shared" si="19"/>
        <v>Alexis VandeCorput</v>
      </c>
      <c r="D233" s="71" t="str" cm="1">
        <f t="array" ref="D233">_xlfn.IFS(AK233="1",CONCATENATE(C233,"Regional"),AK233="2",CONCATENATE(C233,"Sectional"),AK233="3",CONCATENATE(C233,COUNTIF($C$1:C233,C233)))</f>
        <v>Alexis VandeCorput1</v>
      </c>
      <c r="E233" s="66">
        <v>45148.479166666664</v>
      </c>
      <c r="F233" t="s">
        <v>2401</v>
      </c>
      <c r="G233" s="46">
        <v>35</v>
      </c>
      <c r="H233" s="46">
        <v>57</v>
      </c>
      <c r="I233" s="46">
        <v>23</v>
      </c>
      <c r="J233" t="s">
        <v>111</v>
      </c>
      <c r="K233" t="s">
        <v>90</v>
      </c>
      <c r="L233" s="46">
        <v>2580</v>
      </c>
      <c r="M233" s="46">
        <v>36</v>
      </c>
      <c r="N233" s="46">
        <v>34.4</v>
      </c>
      <c r="O233" s="46">
        <v>112</v>
      </c>
      <c r="P233" s="46">
        <f t="shared" si="20"/>
        <v>1</v>
      </c>
      <c r="R233" s="67" t="s">
        <v>2834</v>
      </c>
      <c r="S233" s="67">
        <f>COUNTIF(Y$2:$Y$100,R233)</f>
        <v>0</v>
      </c>
      <c r="V233" s="67">
        <f t="shared" si="21"/>
        <v>0</v>
      </c>
      <c r="X233"/>
      <c r="Y233" s="67" t="str">
        <f t="shared" si="25"/>
        <v xml:space="preserve"> </v>
      </c>
      <c r="AB233" t="s">
        <v>90</v>
      </c>
      <c r="AC233" s="46">
        <v>2580</v>
      </c>
      <c r="AD233" s="46">
        <v>36</v>
      </c>
      <c r="AE233" s="46">
        <v>34.4</v>
      </c>
      <c r="AF233" s="46">
        <v>112</v>
      </c>
      <c r="AH233" s="70" t="str">
        <f t="shared" si="22"/>
        <v/>
      </c>
      <c r="AI233" s="70" t="str">
        <f t="shared" si="23"/>
        <v/>
      </c>
      <c r="AJ233" s="70" t="str">
        <f t="shared" si="24"/>
        <v>X</v>
      </c>
      <c r="AK233" s="70" t="str" cm="1">
        <f t="array" ref="AK233">_xlfn.IFS(AH233&lt;&gt;"","1",AI233&lt;&gt;"","2",AJ233&lt;&gt;"","3")</f>
        <v>3</v>
      </c>
    </row>
    <row r="234" spans="1:37" x14ac:dyDescent="0.25">
      <c r="A234" t="s">
        <v>1818</v>
      </c>
      <c r="B234" t="s">
        <v>1819</v>
      </c>
      <c r="C234" s="67" t="str">
        <f t="shared" si="19"/>
        <v>Gillian Herrala</v>
      </c>
      <c r="D234" s="71" t="str" cm="1">
        <f t="array" ref="D234">_xlfn.IFS(AK234="1",CONCATENATE(C234,"Regional"),AK234="2",CONCATENATE(C234,"Sectional"),AK234="3",CONCATENATE(C234,COUNTIF($C$1:C234,C234)))</f>
        <v>Gillian Herrala1</v>
      </c>
      <c r="E234" s="66">
        <v>45148.479166666664</v>
      </c>
      <c r="F234" t="s">
        <v>2401</v>
      </c>
      <c r="G234" s="46">
        <v>35</v>
      </c>
      <c r="H234" s="46">
        <v>57</v>
      </c>
      <c r="I234" s="46">
        <v>23</v>
      </c>
      <c r="J234" t="s">
        <v>111</v>
      </c>
      <c r="K234" t="s">
        <v>90</v>
      </c>
      <c r="L234" s="46">
        <v>2580</v>
      </c>
      <c r="M234" s="46">
        <v>36</v>
      </c>
      <c r="N234" s="46">
        <v>34.4</v>
      </c>
      <c r="O234" s="46">
        <v>112</v>
      </c>
      <c r="P234" s="46">
        <f t="shared" si="20"/>
        <v>1</v>
      </c>
      <c r="R234" s="67" t="s">
        <v>2820</v>
      </c>
      <c r="S234" s="67">
        <f>COUNTIF(Y$2:$Y$100,R234)</f>
        <v>0</v>
      </c>
      <c r="V234" s="67">
        <f t="shared" si="21"/>
        <v>0</v>
      </c>
      <c r="X234"/>
      <c r="Y234" s="67" t="str">
        <f t="shared" si="25"/>
        <v xml:space="preserve"> </v>
      </c>
      <c r="AB234" t="s">
        <v>90</v>
      </c>
      <c r="AC234" s="46">
        <v>2580</v>
      </c>
      <c r="AD234" s="46">
        <v>36</v>
      </c>
      <c r="AE234" s="46">
        <v>34.4</v>
      </c>
      <c r="AF234" s="46">
        <v>112</v>
      </c>
      <c r="AH234" s="70" t="str">
        <f t="shared" si="22"/>
        <v/>
      </c>
      <c r="AI234" s="70" t="str">
        <f t="shared" si="23"/>
        <v/>
      </c>
      <c r="AJ234" s="70" t="str">
        <f t="shared" si="24"/>
        <v>X</v>
      </c>
      <c r="AK234" s="70" t="str" cm="1">
        <f t="array" ref="AK234">_xlfn.IFS(AH234&lt;&gt;"","1",AI234&lt;&gt;"","2",AJ234&lt;&gt;"","3")</f>
        <v>3</v>
      </c>
    </row>
    <row r="235" spans="1:37" x14ac:dyDescent="0.25">
      <c r="A235" t="s">
        <v>1920</v>
      </c>
      <c r="B235" t="s">
        <v>277</v>
      </c>
      <c r="C235" s="67" t="str">
        <f t="shared" si="19"/>
        <v>Peyton Wyss</v>
      </c>
      <c r="D235" s="71" t="str" cm="1">
        <f t="array" ref="D235">_xlfn.IFS(AK235="1",CONCATENATE(C235,"Regional"),AK235="2",CONCATENATE(C235,"Sectional"),AK235="3",CONCATENATE(C235,COUNTIF($C$1:C235,C235)))</f>
        <v>Peyton Wyss1</v>
      </c>
      <c r="E235" s="66">
        <v>45148.479166666664</v>
      </c>
      <c r="F235" t="s">
        <v>2401</v>
      </c>
      <c r="G235" s="46">
        <v>35</v>
      </c>
      <c r="H235" s="46">
        <v>59</v>
      </c>
      <c r="I235" s="46">
        <v>25</v>
      </c>
      <c r="J235" t="s">
        <v>111</v>
      </c>
      <c r="K235" t="s">
        <v>90</v>
      </c>
      <c r="L235" s="46">
        <v>2580</v>
      </c>
      <c r="M235" s="46">
        <v>36</v>
      </c>
      <c r="N235" s="46">
        <v>34.4</v>
      </c>
      <c r="O235" s="46">
        <v>112</v>
      </c>
      <c r="P235" s="46">
        <f t="shared" si="20"/>
        <v>1</v>
      </c>
      <c r="R235" s="67" t="s">
        <v>2932</v>
      </c>
      <c r="S235" s="67">
        <f>COUNTIF(Y$2:$Y$100,R235)</f>
        <v>0</v>
      </c>
      <c r="V235" s="67">
        <f t="shared" si="21"/>
        <v>0</v>
      </c>
      <c r="X235"/>
      <c r="Y235" s="67" t="str">
        <f t="shared" si="25"/>
        <v xml:space="preserve"> </v>
      </c>
      <c r="AB235" t="s">
        <v>90</v>
      </c>
      <c r="AC235" s="46">
        <v>2580</v>
      </c>
      <c r="AD235" s="46">
        <v>36</v>
      </c>
      <c r="AE235" s="46">
        <v>34.4</v>
      </c>
      <c r="AF235" s="46">
        <v>112</v>
      </c>
      <c r="AH235" s="70" t="str">
        <f t="shared" si="22"/>
        <v/>
      </c>
      <c r="AI235" s="70" t="str">
        <f t="shared" si="23"/>
        <v/>
      </c>
      <c r="AJ235" s="70" t="str">
        <f t="shared" si="24"/>
        <v>X</v>
      </c>
      <c r="AK235" s="70" t="str" cm="1">
        <f t="array" ref="AK235">_xlfn.IFS(AH235&lt;&gt;"","1",AI235&lt;&gt;"","2",AJ235&lt;&gt;"","3")</f>
        <v>3</v>
      </c>
    </row>
    <row r="236" spans="1:37" x14ac:dyDescent="0.25">
      <c r="A236" t="s">
        <v>327</v>
      </c>
      <c r="B236" t="s">
        <v>401</v>
      </c>
      <c r="C236" s="67" t="str">
        <f t="shared" si="19"/>
        <v>Hannah Olson</v>
      </c>
      <c r="D236" s="71" t="str" cm="1">
        <f t="array" ref="D236">_xlfn.IFS(AK236="1",CONCATENATE(C236,"Regional"),AK236="2",CONCATENATE(C236,"Sectional"),AK236="3",CONCATENATE(C236,COUNTIF($C$1:C236,C236)))</f>
        <v>Hannah Olson1</v>
      </c>
      <c r="E236" s="66">
        <v>45148.479166666664</v>
      </c>
      <c r="F236" t="s">
        <v>2401</v>
      </c>
      <c r="G236" s="46">
        <v>35</v>
      </c>
      <c r="H236" s="46">
        <v>59</v>
      </c>
      <c r="I236" s="46">
        <v>25</v>
      </c>
      <c r="J236" t="s">
        <v>111</v>
      </c>
      <c r="K236" t="s">
        <v>90</v>
      </c>
      <c r="L236" s="46">
        <v>2580</v>
      </c>
      <c r="M236" s="46">
        <v>36</v>
      </c>
      <c r="N236" s="46">
        <v>34.4</v>
      </c>
      <c r="O236" s="46">
        <v>112</v>
      </c>
      <c r="P236" s="46">
        <f t="shared" si="20"/>
        <v>1</v>
      </c>
      <c r="R236" s="67" t="s">
        <v>1155</v>
      </c>
      <c r="S236" s="67">
        <f>COUNTIF(Y$2:$Y$100,R236)</f>
        <v>0</v>
      </c>
      <c r="V236" s="67">
        <f t="shared" si="21"/>
        <v>0</v>
      </c>
      <c r="X236"/>
      <c r="Y236" s="67" t="str">
        <f t="shared" si="25"/>
        <v xml:space="preserve"> </v>
      </c>
      <c r="AB236" t="s">
        <v>90</v>
      </c>
      <c r="AC236" s="46">
        <v>2580</v>
      </c>
      <c r="AD236" s="46">
        <v>36</v>
      </c>
      <c r="AE236" s="46">
        <v>34.4</v>
      </c>
      <c r="AF236" s="46">
        <v>112</v>
      </c>
      <c r="AH236" s="70" t="str">
        <f t="shared" si="22"/>
        <v/>
      </c>
      <c r="AI236" s="70" t="str">
        <f t="shared" si="23"/>
        <v/>
      </c>
      <c r="AJ236" s="70" t="str">
        <f t="shared" si="24"/>
        <v>X</v>
      </c>
      <c r="AK236" s="70" t="str" cm="1">
        <f t="array" ref="AK236">_xlfn.IFS(AH236&lt;&gt;"","1",AI236&lt;&gt;"","2",AJ236&lt;&gt;"","3")</f>
        <v>3</v>
      </c>
    </row>
    <row r="237" spans="1:37" x14ac:dyDescent="0.25">
      <c r="A237" t="s">
        <v>1834</v>
      </c>
      <c r="B237" t="s">
        <v>648</v>
      </c>
      <c r="C237" s="67" t="str">
        <f t="shared" si="19"/>
        <v>Claire Hartjes</v>
      </c>
      <c r="D237" s="71" t="str" cm="1">
        <f t="array" ref="D237">_xlfn.IFS(AK237="1",CONCATENATE(C237,"Regional"),AK237="2",CONCATENATE(C237,"Sectional"),AK237="3",CONCATENATE(C237,COUNTIF($C$1:C237,C237)))</f>
        <v>Claire Hartjes1</v>
      </c>
      <c r="E237" s="66">
        <v>45148.479166666664</v>
      </c>
      <c r="F237" t="s">
        <v>2401</v>
      </c>
      <c r="G237" s="46">
        <v>35</v>
      </c>
      <c r="H237" s="46">
        <v>60</v>
      </c>
      <c r="I237" s="46">
        <v>27</v>
      </c>
      <c r="J237" t="s">
        <v>111</v>
      </c>
      <c r="K237" t="s">
        <v>90</v>
      </c>
      <c r="L237" s="46">
        <v>2580</v>
      </c>
      <c r="M237" s="46">
        <v>36</v>
      </c>
      <c r="N237" s="46">
        <v>34.4</v>
      </c>
      <c r="O237" s="46">
        <v>112</v>
      </c>
      <c r="P237" s="46">
        <f t="shared" si="20"/>
        <v>1</v>
      </c>
      <c r="R237" s="67" t="s">
        <v>2838</v>
      </c>
      <c r="S237" s="67">
        <f>COUNTIF(Y$2:$Y$100,R237)</f>
        <v>0</v>
      </c>
      <c r="V237" s="67">
        <f t="shared" si="21"/>
        <v>0</v>
      </c>
      <c r="X237"/>
      <c r="Y237" s="67" t="str">
        <f t="shared" si="25"/>
        <v xml:space="preserve"> </v>
      </c>
      <c r="AB237" t="s">
        <v>90</v>
      </c>
      <c r="AC237" s="46">
        <v>2580</v>
      </c>
      <c r="AD237" s="46">
        <v>36</v>
      </c>
      <c r="AE237" s="46">
        <v>34.4</v>
      </c>
      <c r="AF237" s="46">
        <v>112</v>
      </c>
      <c r="AH237" s="70" t="str">
        <f t="shared" si="22"/>
        <v/>
      </c>
      <c r="AI237" s="70" t="str">
        <f t="shared" si="23"/>
        <v/>
      </c>
      <c r="AJ237" s="70" t="str">
        <f t="shared" si="24"/>
        <v>X</v>
      </c>
      <c r="AK237" s="70" t="str" cm="1">
        <f t="array" ref="AK237">_xlfn.IFS(AH237&lt;&gt;"","1",AI237&lt;&gt;"","2",AJ237&lt;&gt;"","3")</f>
        <v>3</v>
      </c>
    </row>
    <row r="238" spans="1:37" x14ac:dyDescent="0.25">
      <c r="A238" t="s">
        <v>1108</v>
      </c>
      <c r="B238" t="s">
        <v>253</v>
      </c>
      <c r="C238" s="67" t="str">
        <f t="shared" si="19"/>
        <v>Lily Glysch</v>
      </c>
      <c r="D238" s="71" t="str" cm="1">
        <f t="array" ref="D238">_xlfn.IFS(AK238="1",CONCATENATE(C238,"Regional"),AK238="2",CONCATENATE(C238,"Sectional"),AK238="3",CONCATENATE(C238,COUNTIF($C$1:C238,C238)))</f>
        <v>Lily Glysch1</v>
      </c>
      <c r="E238" s="66">
        <v>45148.479166666664</v>
      </c>
      <c r="F238" t="s">
        <v>2401</v>
      </c>
      <c r="G238" s="46">
        <v>35</v>
      </c>
      <c r="H238" s="46">
        <v>61</v>
      </c>
      <c r="I238" s="46">
        <v>28</v>
      </c>
      <c r="J238" t="s">
        <v>111</v>
      </c>
      <c r="K238" t="s">
        <v>90</v>
      </c>
      <c r="L238" s="46">
        <v>2580</v>
      </c>
      <c r="M238" s="46">
        <v>36</v>
      </c>
      <c r="N238" s="46">
        <v>34.4</v>
      </c>
      <c r="O238" s="46">
        <v>112</v>
      </c>
      <c r="P238" s="46">
        <f t="shared" si="20"/>
        <v>1</v>
      </c>
      <c r="R238" s="67" t="s">
        <v>1581</v>
      </c>
      <c r="S238" s="67">
        <f>COUNTIF(Y$2:$Y$100,R238)</f>
        <v>0</v>
      </c>
      <c r="V238" s="67">
        <f t="shared" si="21"/>
        <v>0</v>
      </c>
      <c r="X238"/>
      <c r="Y238" s="67" t="str">
        <f t="shared" si="25"/>
        <v xml:space="preserve"> </v>
      </c>
      <c r="AB238" t="s">
        <v>90</v>
      </c>
      <c r="AC238" s="46">
        <v>2580</v>
      </c>
      <c r="AD238" s="46">
        <v>36</v>
      </c>
      <c r="AE238" s="46">
        <v>34.4</v>
      </c>
      <c r="AF238" s="46">
        <v>112</v>
      </c>
      <c r="AH238" s="70" t="str">
        <f t="shared" si="22"/>
        <v/>
      </c>
      <c r="AI238" s="70" t="str">
        <f t="shared" si="23"/>
        <v/>
      </c>
      <c r="AJ238" s="70" t="str">
        <f t="shared" si="24"/>
        <v>X</v>
      </c>
      <c r="AK238" s="70" t="str" cm="1">
        <f t="array" ref="AK238">_xlfn.IFS(AH238&lt;&gt;"","1",AI238&lt;&gt;"","2",AJ238&lt;&gt;"","3")</f>
        <v>3</v>
      </c>
    </row>
    <row r="239" spans="1:37" x14ac:dyDescent="0.25">
      <c r="A239" t="s">
        <v>1604</v>
      </c>
      <c r="B239" t="s">
        <v>435</v>
      </c>
      <c r="C239" s="67" t="str">
        <f t="shared" si="19"/>
        <v>Raina Dworniczak</v>
      </c>
      <c r="D239" s="71" t="str" cm="1">
        <f t="array" ref="D239">_xlfn.IFS(AK239="1",CONCATENATE(C239,"Regional"),AK239="2",CONCATENATE(C239,"Sectional"),AK239="3",CONCATENATE(C239,COUNTIF($C$1:C239,C239)))</f>
        <v>Raina Dworniczak1</v>
      </c>
      <c r="E239" s="66">
        <v>45148.479166666664</v>
      </c>
      <c r="F239" t="s">
        <v>2401</v>
      </c>
      <c r="G239" s="46">
        <v>35</v>
      </c>
      <c r="H239" s="46">
        <v>61</v>
      </c>
      <c r="I239" s="46">
        <v>28</v>
      </c>
      <c r="J239" t="s">
        <v>111</v>
      </c>
      <c r="K239" t="s">
        <v>90</v>
      </c>
      <c r="L239" s="46">
        <v>2580</v>
      </c>
      <c r="M239" s="46">
        <v>36</v>
      </c>
      <c r="N239" s="46">
        <v>34.4</v>
      </c>
      <c r="O239" s="46">
        <v>112</v>
      </c>
      <c r="P239" s="46">
        <f t="shared" si="20"/>
        <v>1</v>
      </c>
      <c r="R239" s="67" t="s">
        <v>3513</v>
      </c>
      <c r="S239" s="67">
        <f>COUNTIF(Y$2:$Y$100,R239)</f>
        <v>0</v>
      </c>
      <c r="V239" s="67">
        <f t="shared" si="21"/>
        <v>0</v>
      </c>
      <c r="X239"/>
      <c r="Y239" s="67" t="str">
        <f t="shared" si="25"/>
        <v xml:space="preserve"> </v>
      </c>
      <c r="AB239" t="s">
        <v>90</v>
      </c>
      <c r="AC239" s="46">
        <v>2580</v>
      </c>
      <c r="AD239" s="46">
        <v>36</v>
      </c>
      <c r="AE239" s="46">
        <v>34.4</v>
      </c>
      <c r="AF239" s="46">
        <v>112</v>
      </c>
      <c r="AH239" s="70" t="str">
        <f t="shared" si="22"/>
        <v/>
      </c>
      <c r="AI239" s="70" t="str">
        <f t="shared" si="23"/>
        <v/>
      </c>
      <c r="AJ239" s="70" t="str">
        <f t="shared" si="24"/>
        <v>X</v>
      </c>
      <c r="AK239" s="70" t="str" cm="1">
        <f t="array" ref="AK239">_xlfn.IFS(AH239&lt;&gt;"","1",AI239&lt;&gt;"","2",AJ239&lt;&gt;"","3")</f>
        <v>3</v>
      </c>
    </row>
    <row r="240" spans="1:37" x14ac:dyDescent="0.25">
      <c r="A240" t="s">
        <v>442</v>
      </c>
      <c r="B240" t="s">
        <v>443</v>
      </c>
      <c r="C240" s="67" t="str">
        <f t="shared" si="19"/>
        <v>Emily Piepkorn</v>
      </c>
      <c r="D240" s="71" t="str" cm="1">
        <f t="array" ref="D240">_xlfn.IFS(AK240="1",CONCATENATE(C240,"Regional"),AK240="2",CONCATENATE(C240,"Sectional"),AK240="3",CONCATENATE(C240,COUNTIF($C$1:C240,C240)))</f>
        <v>Emily Piepkorn1</v>
      </c>
      <c r="E240" s="66">
        <v>45148.479166666664</v>
      </c>
      <c r="F240" t="s">
        <v>2401</v>
      </c>
      <c r="G240" s="46">
        <v>35</v>
      </c>
      <c r="H240" s="46">
        <v>64</v>
      </c>
      <c r="I240" s="46">
        <v>30</v>
      </c>
      <c r="J240" t="s">
        <v>111</v>
      </c>
      <c r="K240" t="s">
        <v>90</v>
      </c>
      <c r="L240" s="46">
        <v>2580</v>
      </c>
      <c r="M240" s="46">
        <v>36</v>
      </c>
      <c r="N240" s="46">
        <v>34.4</v>
      </c>
      <c r="O240" s="46">
        <v>112</v>
      </c>
      <c r="P240" s="46">
        <f t="shared" si="20"/>
        <v>1</v>
      </c>
      <c r="R240" s="67" t="s">
        <v>1156</v>
      </c>
      <c r="S240" s="67">
        <f>COUNTIF(Y$2:$Y$100,R240)</f>
        <v>0</v>
      </c>
      <c r="V240" s="67">
        <f t="shared" si="21"/>
        <v>0</v>
      </c>
      <c r="X240"/>
      <c r="Y240" s="67" t="str">
        <f t="shared" si="25"/>
        <v xml:space="preserve"> </v>
      </c>
      <c r="AB240" t="s">
        <v>90</v>
      </c>
      <c r="AC240" s="46">
        <v>2580</v>
      </c>
      <c r="AD240" s="46">
        <v>36</v>
      </c>
      <c r="AE240" s="46">
        <v>34.4</v>
      </c>
      <c r="AF240" s="46">
        <v>112</v>
      </c>
      <c r="AH240" s="70" t="str">
        <f t="shared" si="22"/>
        <v/>
      </c>
      <c r="AI240" s="70" t="str">
        <f t="shared" si="23"/>
        <v/>
      </c>
      <c r="AJ240" s="70" t="str">
        <f t="shared" si="24"/>
        <v>X</v>
      </c>
      <c r="AK240" s="70" t="str" cm="1">
        <f t="array" ref="AK240">_xlfn.IFS(AH240&lt;&gt;"","1",AI240&lt;&gt;"","2",AJ240&lt;&gt;"","3")</f>
        <v>3</v>
      </c>
    </row>
    <row r="241" spans="1:37" x14ac:dyDescent="0.25">
      <c r="A241" t="s">
        <v>1921</v>
      </c>
      <c r="B241" t="s">
        <v>353</v>
      </c>
      <c r="C241" s="67" t="str">
        <f t="shared" si="19"/>
        <v>Olivia Gallagher</v>
      </c>
      <c r="D241" s="71" t="str" cm="1">
        <f t="array" ref="D241">_xlfn.IFS(AK241="1",CONCATENATE(C241,"Regional"),AK241="2",CONCATENATE(C241,"Sectional"),AK241="3",CONCATENATE(C241,COUNTIF($C$1:C241,C241)))</f>
        <v>Olivia Gallagher1</v>
      </c>
      <c r="E241" s="66">
        <v>45148.479166666664</v>
      </c>
      <c r="F241" t="s">
        <v>2401</v>
      </c>
      <c r="G241" s="46">
        <v>35</v>
      </c>
      <c r="H241" s="46">
        <v>66</v>
      </c>
      <c r="I241" s="46">
        <v>31</v>
      </c>
      <c r="J241" t="s">
        <v>111</v>
      </c>
      <c r="K241" t="s">
        <v>90</v>
      </c>
      <c r="L241" s="46">
        <v>2580</v>
      </c>
      <c r="M241" s="46">
        <v>36</v>
      </c>
      <c r="N241" s="46">
        <v>34.4</v>
      </c>
      <c r="O241" s="46">
        <v>112</v>
      </c>
      <c r="P241" s="46">
        <f t="shared" si="20"/>
        <v>1</v>
      </c>
      <c r="R241" s="67" t="s">
        <v>2933</v>
      </c>
      <c r="S241" s="67">
        <f>COUNTIF(Y$2:$Y$100,R241)</f>
        <v>0</v>
      </c>
      <c r="V241" s="67">
        <f t="shared" si="21"/>
        <v>0</v>
      </c>
      <c r="X241"/>
      <c r="Y241" s="67" t="str">
        <f t="shared" si="25"/>
        <v xml:space="preserve"> </v>
      </c>
      <c r="AB241" t="s">
        <v>90</v>
      </c>
      <c r="AC241" s="46">
        <v>2580</v>
      </c>
      <c r="AD241" s="46">
        <v>36</v>
      </c>
      <c r="AE241" s="46">
        <v>34.4</v>
      </c>
      <c r="AF241" s="46">
        <v>112</v>
      </c>
      <c r="AH241" s="70" t="str">
        <f t="shared" si="22"/>
        <v/>
      </c>
      <c r="AI241" s="70" t="str">
        <f t="shared" si="23"/>
        <v/>
      </c>
      <c r="AJ241" s="70" t="str">
        <f t="shared" si="24"/>
        <v>X</v>
      </c>
      <c r="AK241" s="70" t="str" cm="1">
        <f t="array" ref="AK241">_xlfn.IFS(AH241&lt;&gt;"","1",AI241&lt;&gt;"","2",AJ241&lt;&gt;"","3")</f>
        <v>3</v>
      </c>
    </row>
    <row r="242" spans="1:37" x14ac:dyDescent="0.25">
      <c r="A242" t="s">
        <v>1922</v>
      </c>
      <c r="B242" t="s">
        <v>1923</v>
      </c>
      <c r="C242" s="67" t="str">
        <f t="shared" si="19"/>
        <v>Reid Corcoran</v>
      </c>
      <c r="D242" s="71" t="str" cm="1">
        <f t="array" ref="D242">_xlfn.IFS(AK242="1",CONCATENATE(C242,"Regional"),AK242="2",CONCATENATE(C242,"Sectional"),AK242="3",CONCATENATE(C242,COUNTIF($C$1:C242,C242)))</f>
        <v>Reid Corcoran1</v>
      </c>
      <c r="E242" s="66">
        <v>45148.479166666664</v>
      </c>
      <c r="F242" t="s">
        <v>2401</v>
      </c>
      <c r="G242" s="46">
        <v>35</v>
      </c>
      <c r="H242" s="46">
        <v>68</v>
      </c>
      <c r="I242" s="46">
        <v>32</v>
      </c>
      <c r="J242" t="s">
        <v>111</v>
      </c>
      <c r="K242" t="s">
        <v>90</v>
      </c>
      <c r="L242" s="46">
        <v>2580</v>
      </c>
      <c r="M242" s="46">
        <v>36</v>
      </c>
      <c r="N242" s="46">
        <v>34.4</v>
      </c>
      <c r="O242" s="46">
        <v>112</v>
      </c>
      <c r="P242" s="46">
        <f t="shared" si="20"/>
        <v>1</v>
      </c>
      <c r="R242" s="67" t="s">
        <v>2934</v>
      </c>
      <c r="S242" s="67">
        <f>COUNTIF(Y$2:$Y$100,R242)</f>
        <v>0</v>
      </c>
      <c r="V242" s="67">
        <f t="shared" si="21"/>
        <v>0</v>
      </c>
      <c r="X242"/>
      <c r="Y242" s="67" t="str">
        <f t="shared" si="25"/>
        <v xml:space="preserve"> </v>
      </c>
      <c r="AB242" t="s">
        <v>90</v>
      </c>
      <c r="AC242" s="46">
        <v>2580</v>
      </c>
      <c r="AD242" s="46">
        <v>36</v>
      </c>
      <c r="AE242" s="46">
        <v>34.4</v>
      </c>
      <c r="AF242" s="46">
        <v>112</v>
      </c>
      <c r="AH242" s="70" t="str">
        <f t="shared" si="22"/>
        <v/>
      </c>
      <c r="AI242" s="70" t="str">
        <f t="shared" si="23"/>
        <v/>
      </c>
      <c r="AJ242" s="70" t="str">
        <f t="shared" si="24"/>
        <v>X</v>
      </c>
      <c r="AK242" s="70" t="str" cm="1">
        <f t="array" ref="AK242">_xlfn.IFS(AH242&lt;&gt;"","1",AI242&lt;&gt;"","2",AJ242&lt;&gt;"","3")</f>
        <v>3</v>
      </c>
    </row>
    <row r="243" spans="1:37" x14ac:dyDescent="0.25">
      <c r="A243" t="s">
        <v>1605</v>
      </c>
      <c r="B243" t="s">
        <v>187</v>
      </c>
      <c r="C243" s="67" t="str">
        <f t="shared" si="19"/>
        <v>Ava Dalebroux</v>
      </c>
      <c r="D243" s="71" t="str" cm="1">
        <f t="array" ref="D243">_xlfn.IFS(AK243="1",CONCATENATE(C243,"Regional"),AK243="2",CONCATENATE(C243,"Sectional"),AK243="3",CONCATENATE(C243,COUNTIF($C$1:C243,C243)))</f>
        <v>Ava Dalebroux1</v>
      </c>
      <c r="E243" s="66">
        <v>45148.479166666664</v>
      </c>
      <c r="F243" t="s">
        <v>2401</v>
      </c>
      <c r="G243" s="46">
        <v>35</v>
      </c>
      <c r="H243" s="46">
        <v>71</v>
      </c>
      <c r="I243" s="46">
        <v>33</v>
      </c>
      <c r="J243" t="s">
        <v>111</v>
      </c>
      <c r="K243" t="s">
        <v>90</v>
      </c>
      <c r="L243" s="46">
        <v>2580</v>
      </c>
      <c r="M243" s="46">
        <v>36</v>
      </c>
      <c r="N243" s="46">
        <v>34.4</v>
      </c>
      <c r="O243" s="46">
        <v>112</v>
      </c>
      <c r="P243" s="46">
        <f t="shared" si="20"/>
        <v>1</v>
      </c>
      <c r="R243" s="67" t="s">
        <v>3514</v>
      </c>
      <c r="S243" s="67">
        <f>COUNTIF(Y$2:$Y$100,R243)</f>
        <v>0</v>
      </c>
      <c r="V243" s="67">
        <f t="shared" si="21"/>
        <v>0</v>
      </c>
      <c r="X243"/>
      <c r="Y243" s="67" t="str">
        <f t="shared" si="25"/>
        <v xml:space="preserve"> </v>
      </c>
      <c r="AB243" t="s">
        <v>90</v>
      </c>
      <c r="AC243" s="46">
        <v>2580</v>
      </c>
      <c r="AD243" s="46">
        <v>36</v>
      </c>
      <c r="AE243" s="46">
        <v>34.4</v>
      </c>
      <c r="AF243" s="46">
        <v>112</v>
      </c>
      <c r="AH243" s="70" t="str">
        <f t="shared" si="22"/>
        <v/>
      </c>
      <c r="AI243" s="70" t="str">
        <f t="shared" si="23"/>
        <v/>
      </c>
      <c r="AJ243" s="70" t="str">
        <f t="shared" si="24"/>
        <v>X</v>
      </c>
      <c r="AK243" s="70" t="str" cm="1">
        <f t="array" ref="AK243">_xlfn.IFS(AH243&lt;&gt;"","1",AI243&lt;&gt;"","2",AJ243&lt;&gt;"","3")</f>
        <v>3</v>
      </c>
    </row>
    <row r="244" spans="1:37" x14ac:dyDescent="0.25">
      <c r="A244" t="s">
        <v>3394</v>
      </c>
      <c r="B244" t="s">
        <v>434</v>
      </c>
      <c r="C244" s="67" t="str">
        <f t="shared" si="19"/>
        <v>Ella Thornborrow</v>
      </c>
      <c r="D244" s="71" t="str" cm="1">
        <f t="array" ref="D244">_xlfn.IFS(AK244="1",CONCATENATE(C244,"Regional"),AK244="2",CONCATENATE(C244,"Sectional"),AK244="3",CONCATENATE(C244,COUNTIF($C$1:C244,C244)))</f>
        <v>Ella Thornborrow1</v>
      </c>
      <c r="E244" s="66">
        <v>45148.479166666664</v>
      </c>
      <c r="F244" t="s">
        <v>2401</v>
      </c>
      <c r="G244" s="46">
        <v>35</v>
      </c>
      <c r="H244" s="46">
        <v>75</v>
      </c>
      <c r="I244" s="46">
        <v>34</v>
      </c>
      <c r="J244" t="s">
        <v>111</v>
      </c>
      <c r="K244" t="s">
        <v>90</v>
      </c>
      <c r="L244" s="46">
        <v>2580</v>
      </c>
      <c r="M244" s="46">
        <v>36</v>
      </c>
      <c r="N244" s="46">
        <v>34.4</v>
      </c>
      <c r="O244" s="46">
        <v>112</v>
      </c>
      <c r="P244" s="46">
        <f t="shared" si="20"/>
        <v>1</v>
      </c>
      <c r="R244" s="67" t="s">
        <v>3515</v>
      </c>
      <c r="S244" s="67">
        <f>COUNTIF(Y$2:$Y$100,R244)</f>
        <v>0</v>
      </c>
      <c r="V244" s="67">
        <f t="shared" si="21"/>
        <v>0</v>
      </c>
      <c r="X244"/>
      <c r="Y244" s="67" t="str">
        <f t="shared" si="25"/>
        <v xml:space="preserve"> </v>
      </c>
      <c r="AB244" t="s">
        <v>90</v>
      </c>
      <c r="AC244" s="46">
        <v>2580</v>
      </c>
      <c r="AD244" s="46">
        <v>36</v>
      </c>
      <c r="AE244" s="46">
        <v>34.4</v>
      </c>
      <c r="AF244" s="46">
        <v>112</v>
      </c>
      <c r="AH244" s="70" t="str">
        <f t="shared" si="22"/>
        <v/>
      </c>
      <c r="AI244" s="70" t="str">
        <f t="shared" si="23"/>
        <v/>
      </c>
      <c r="AJ244" s="70" t="str">
        <f t="shared" si="24"/>
        <v>X</v>
      </c>
      <c r="AK244" s="70" t="str" cm="1">
        <f t="array" ref="AK244">_xlfn.IFS(AH244&lt;&gt;"","1",AI244&lt;&gt;"","2",AJ244&lt;&gt;"","3")</f>
        <v>3</v>
      </c>
    </row>
    <row r="245" spans="1:37" x14ac:dyDescent="0.25">
      <c r="A245" t="s">
        <v>1924</v>
      </c>
      <c r="B245" t="s">
        <v>2710</v>
      </c>
      <c r="C245" s="67" t="str">
        <f t="shared" si="19"/>
        <v>OnnaLiese Hoiska</v>
      </c>
      <c r="D245" s="71" t="str" cm="1">
        <f t="array" ref="D245">_xlfn.IFS(AK245="1",CONCATENATE(C245,"Regional"),AK245="2",CONCATENATE(C245,"Sectional"),AK245="3",CONCATENATE(C245,COUNTIF($C$1:C245,C245)))</f>
        <v>OnnaLiese Hoiska1</v>
      </c>
      <c r="E245" s="66">
        <v>45148.479166666664</v>
      </c>
      <c r="F245" t="s">
        <v>2401</v>
      </c>
      <c r="G245" s="46">
        <v>35</v>
      </c>
      <c r="H245" s="46">
        <v>77</v>
      </c>
      <c r="I245" s="46">
        <v>35</v>
      </c>
      <c r="J245" t="s">
        <v>111</v>
      </c>
      <c r="K245" t="s">
        <v>90</v>
      </c>
      <c r="L245" s="46">
        <v>2580</v>
      </c>
      <c r="M245" s="46">
        <v>36</v>
      </c>
      <c r="N245" s="46">
        <v>34.4</v>
      </c>
      <c r="O245" s="46">
        <v>112</v>
      </c>
      <c r="P245" s="46">
        <f t="shared" si="20"/>
        <v>1</v>
      </c>
      <c r="R245" s="67" t="s">
        <v>2935</v>
      </c>
      <c r="S245" s="67">
        <f>COUNTIF(Y$2:$Y$100,R245)</f>
        <v>0</v>
      </c>
      <c r="V245" s="67">
        <f t="shared" si="21"/>
        <v>0</v>
      </c>
      <c r="X245"/>
      <c r="Y245" s="67" t="str">
        <f t="shared" si="25"/>
        <v xml:space="preserve"> </v>
      </c>
      <c r="AB245" t="s">
        <v>90</v>
      </c>
      <c r="AC245" s="46">
        <v>2580</v>
      </c>
      <c r="AD245" s="46">
        <v>36</v>
      </c>
      <c r="AE245" s="46">
        <v>34.4</v>
      </c>
      <c r="AF245" s="46">
        <v>112</v>
      </c>
      <c r="AH245" s="70" t="str">
        <f t="shared" si="22"/>
        <v/>
      </c>
      <c r="AI245" s="70" t="str">
        <f t="shared" si="23"/>
        <v/>
      </c>
      <c r="AJ245" s="70" t="str">
        <f t="shared" si="24"/>
        <v>X</v>
      </c>
      <c r="AK245" s="70" t="str" cm="1">
        <f t="array" ref="AK245">_xlfn.IFS(AH245&lt;&gt;"","1",AI245&lt;&gt;"","2",AJ245&lt;&gt;"","3")</f>
        <v>3</v>
      </c>
    </row>
    <row r="246" spans="1:37" x14ac:dyDescent="0.25">
      <c r="A246" t="s">
        <v>234</v>
      </c>
      <c r="B246" t="s">
        <v>362</v>
      </c>
      <c r="C246" s="67" t="str">
        <f t="shared" si="19"/>
        <v>Emma Dobbins</v>
      </c>
      <c r="D246" s="71" t="str" cm="1">
        <f t="array" ref="D246">_xlfn.IFS(AK246="1",CONCATENATE(C246,"Regional"),AK246="2",CONCATENATE(C246,"Sectional"),AK246="3",CONCATENATE(C246,COUNTIF($C$1:C246,C246)))</f>
        <v>Emma Dobbins1</v>
      </c>
      <c r="E246" s="66">
        <v>45149.291666666664</v>
      </c>
      <c r="F246" t="s">
        <v>2473</v>
      </c>
      <c r="G246" s="46">
        <v>19</v>
      </c>
      <c r="H246" s="46">
        <v>30</v>
      </c>
      <c r="I246" s="46">
        <v>1</v>
      </c>
      <c r="J246" t="s">
        <v>2474</v>
      </c>
      <c r="K246" t="s">
        <v>90</v>
      </c>
      <c r="L246" s="46">
        <v>1760</v>
      </c>
      <c r="M246" s="46">
        <v>32</v>
      </c>
      <c r="N246" s="46">
        <v>30</v>
      </c>
      <c r="O246" s="46">
        <v>88</v>
      </c>
      <c r="P246" s="46">
        <f t="shared" si="20"/>
        <v>1</v>
      </c>
      <c r="R246" s="67" t="s">
        <v>1538</v>
      </c>
      <c r="S246" s="67">
        <f>COUNTIF(Y$2:$Y$100,R246)</f>
        <v>0</v>
      </c>
      <c r="V246" s="67">
        <f t="shared" si="21"/>
        <v>0</v>
      </c>
      <c r="X246"/>
      <c r="Y246" s="67" t="str">
        <f t="shared" si="25"/>
        <v xml:space="preserve"> </v>
      </c>
      <c r="AB246" t="s">
        <v>90</v>
      </c>
      <c r="AC246" s="46">
        <v>1760</v>
      </c>
      <c r="AD246" s="46">
        <v>32</v>
      </c>
      <c r="AE246" s="46">
        <v>30</v>
      </c>
      <c r="AF246" s="46">
        <v>88</v>
      </c>
      <c r="AH246" s="70" t="str">
        <f t="shared" si="22"/>
        <v/>
      </c>
      <c r="AI246" s="70" t="str">
        <f t="shared" si="23"/>
        <v/>
      </c>
      <c r="AJ246" s="70" t="str">
        <f t="shared" si="24"/>
        <v>X</v>
      </c>
      <c r="AK246" s="70" t="str" cm="1">
        <f t="array" ref="AK246">_xlfn.IFS(AH246&lt;&gt;"","1",AI246&lt;&gt;"","2",AJ246&lt;&gt;"","3")</f>
        <v>3</v>
      </c>
    </row>
    <row r="247" spans="1:37" x14ac:dyDescent="0.25">
      <c r="A247" t="s">
        <v>551</v>
      </c>
      <c r="B247" t="s">
        <v>552</v>
      </c>
      <c r="C247" s="67" t="str">
        <f t="shared" si="19"/>
        <v>Tennysen Makepeace</v>
      </c>
      <c r="D247" s="71" t="str" cm="1">
        <f t="array" ref="D247">_xlfn.IFS(AK247="1",CONCATENATE(C247,"Regional"),AK247="2",CONCATENATE(C247,"Sectional"),AK247="3",CONCATENATE(C247,COUNTIF($C$1:C247,C247)))</f>
        <v>Tennysen Makepeace1</v>
      </c>
      <c r="E247" s="66">
        <v>45149.291666666664</v>
      </c>
      <c r="F247" t="s">
        <v>2473</v>
      </c>
      <c r="G247" s="46">
        <v>19</v>
      </c>
      <c r="H247" s="46">
        <v>33</v>
      </c>
      <c r="I247" s="46">
        <v>2</v>
      </c>
      <c r="J247" t="s">
        <v>2474</v>
      </c>
      <c r="K247" t="s">
        <v>90</v>
      </c>
      <c r="L247" s="46">
        <v>1760</v>
      </c>
      <c r="M247" s="46">
        <v>32</v>
      </c>
      <c r="N247" s="46">
        <v>30</v>
      </c>
      <c r="O247" s="46">
        <v>88</v>
      </c>
      <c r="P247" s="46">
        <f t="shared" si="20"/>
        <v>1</v>
      </c>
      <c r="R247" s="67" t="s">
        <v>1215</v>
      </c>
      <c r="S247" s="67">
        <f>COUNTIF(Y$2:$Y$100,R247)</f>
        <v>0</v>
      </c>
      <c r="V247" s="67">
        <f t="shared" si="21"/>
        <v>0</v>
      </c>
      <c r="X247"/>
      <c r="Y247" s="67" t="str">
        <f t="shared" si="25"/>
        <v xml:space="preserve"> </v>
      </c>
      <c r="AB247" t="s">
        <v>90</v>
      </c>
      <c r="AC247" s="46">
        <v>1760</v>
      </c>
      <c r="AD247" s="46">
        <v>32</v>
      </c>
      <c r="AE247" s="46">
        <v>30</v>
      </c>
      <c r="AF247" s="46">
        <v>88</v>
      </c>
      <c r="AH247" s="70" t="str">
        <f t="shared" si="22"/>
        <v/>
      </c>
      <c r="AI247" s="70" t="str">
        <f t="shared" si="23"/>
        <v/>
      </c>
      <c r="AJ247" s="70" t="str">
        <f t="shared" si="24"/>
        <v>X</v>
      </c>
      <c r="AK247" s="70" t="str" cm="1">
        <f t="array" ref="AK247">_xlfn.IFS(AH247&lt;&gt;"","1",AI247&lt;&gt;"","2",AJ247&lt;&gt;"","3")</f>
        <v>3</v>
      </c>
    </row>
    <row r="248" spans="1:37" x14ac:dyDescent="0.25">
      <c r="A248" t="s">
        <v>1626</v>
      </c>
      <c r="B248" t="s">
        <v>499</v>
      </c>
      <c r="C248" s="67" t="str">
        <f t="shared" si="19"/>
        <v>Macy Keim</v>
      </c>
      <c r="D248" s="71" t="str" cm="1">
        <f t="array" ref="D248">_xlfn.IFS(AK248="1",CONCATENATE(C248,"Regional"),AK248="2",CONCATENATE(C248,"Sectional"),AK248="3",CONCATENATE(C248,COUNTIF($C$1:C248,C248)))</f>
        <v>Macy Keim1</v>
      </c>
      <c r="E248" s="66">
        <v>45149.291666666664</v>
      </c>
      <c r="F248" t="s">
        <v>2473</v>
      </c>
      <c r="G248" s="46">
        <v>19</v>
      </c>
      <c r="H248" s="46">
        <v>33</v>
      </c>
      <c r="I248" s="46">
        <v>2</v>
      </c>
      <c r="J248" t="s">
        <v>2474</v>
      </c>
      <c r="K248" t="s">
        <v>90</v>
      </c>
      <c r="L248" s="46">
        <v>1760</v>
      </c>
      <c r="M248" s="46">
        <v>32</v>
      </c>
      <c r="N248" s="46">
        <v>30</v>
      </c>
      <c r="O248" s="46">
        <v>88</v>
      </c>
      <c r="P248" s="46">
        <f t="shared" si="20"/>
        <v>1</v>
      </c>
      <c r="R248" s="67" t="s">
        <v>3516</v>
      </c>
      <c r="S248" s="67">
        <f>COUNTIF(Y$2:$Y$100,R248)</f>
        <v>0</v>
      </c>
      <c r="V248" s="67">
        <f t="shared" si="21"/>
        <v>0</v>
      </c>
      <c r="X248"/>
      <c r="Y248" s="67" t="str">
        <f t="shared" si="25"/>
        <v xml:space="preserve"> </v>
      </c>
      <c r="AB248" t="s">
        <v>90</v>
      </c>
      <c r="AC248" s="46">
        <v>1760</v>
      </c>
      <c r="AD248" s="46">
        <v>32</v>
      </c>
      <c r="AE248" s="46">
        <v>30</v>
      </c>
      <c r="AF248" s="46">
        <v>88</v>
      </c>
      <c r="AH248" s="70" t="str">
        <f t="shared" si="22"/>
        <v/>
      </c>
      <c r="AI248" s="70" t="str">
        <f t="shared" si="23"/>
        <v/>
      </c>
      <c r="AJ248" s="70" t="str">
        <f t="shared" si="24"/>
        <v>X</v>
      </c>
      <c r="AK248" s="70" t="str" cm="1">
        <f t="array" ref="AK248">_xlfn.IFS(AH248&lt;&gt;"","1",AI248&lt;&gt;"","2",AJ248&lt;&gt;"","3")</f>
        <v>3</v>
      </c>
    </row>
    <row r="249" spans="1:37" x14ac:dyDescent="0.25">
      <c r="A249" t="s">
        <v>329</v>
      </c>
      <c r="B249" t="s">
        <v>545</v>
      </c>
      <c r="C249" s="67" t="str">
        <f t="shared" si="19"/>
        <v>Jayeanna Palm</v>
      </c>
      <c r="D249" s="71" t="str" cm="1">
        <f t="array" ref="D249">_xlfn.IFS(AK249="1",CONCATENATE(C249,"Regional"),AK249="2",CONCATENATE(C249,"Sectional"),AK249="3",CONCATENATE(C249,COUNTIF($C$1:C249,C249)))</f>
        <v>Jayeanna Palm1</v>
      </c>
      <c r="E249" s="66">
        <v>45149.291666666664</v>
      </c>
      <c r="F249" t="s">
        <v>2473</v>
      </c>
      <c r="G249" s="46">
        <v>19</v>
      </c>
      <c r="H249" s="46">
        <v>33</v>
      </c>
      <c r="I249" s="46">
        <v>2</v>
      </c>
      <c r="J249" t="s">
        <v>2474</v>
      </c>
      <c r="K249" t="s">
        <v>90</v>
      </c>
      <c r="L249" s="46">
        <v>1760</v>
      </c>
      <c r="M249" s="46">
        <v>32</v>
      </c>
      <c r="N249" s="46">
        <v>30</v>
      </c>
      <c r="O249" s="46">
        <v>88</v>
      </c>
      <c r="P249" s="46">
        <f t="shared" si="20"/>
        <v>1</v>
      </c>
      <c r="R249" s="67" t="s">
        <v>1212</v>
      </c>
      <c r="S249" s="67">
        <f>COUNTIF(Y$2:$Y$100,R249)</f>
        <v>0</v>
      </c>
      <c r="V249" s="67">
        <f t="shared" si="21"/>
        <v>0</v>
      </c>
      <c r="X249"/>
      <c r="Y249" s="67" t="str">
        <f t="shared" si="25"/>
        <v xml:space="preserve"> </v>
      </c>
      <c r="AB249" t="s">
        <v>90</v>
      </c>
      <c r="AC249" s="46">
        <v>1760</v>
      </c>
      <c r="AD249" s="46">
        <v>32</v>
      </c>
      <c r="AE249" s="46">
        <v>30</v>
      </c>
      <c r="AF249" s="46">
        <v>88</v>
      </c>
      <c r="AH249" s="70" t="str">
        <f t="shared" si="22"/>
        <v/>
      </c>
      <c r="AI249" s="70" t="str">
        <f t="shared" si="23"/>
        <v/>
      </c>
      <c r="AJ249" s="70" t="str">
        <f t="shared" si="24"/>
        <v>X</v>
      </c>
      <c r="AK249" s="70" t="str" cm="1">
        <f t="array" ref="AK249">_xlfn.IFS(AH249&lt;&gt;"","1",AI249&lt;&gt;"","2",AJ249&lt;&gt;"","3")</f>
        <v>3</v>
      </c>
    </row>
    <row r="250" spans="1:37" x14ac:dyDescent="0.25">
      <c r="A250" t="s">
        <v>1715</v>
      </c>
      <c r="B250" t="s">
        <v>1031</v>
      </c>
      <c r="C250" s="67" t="str">
        <f t="shared" si="19"/>
        <v>ava mckie</v>
      </c>
      <c r="D250" s="71" t="str" cm="1">
        <f t="array" ref="D250">_xlfn.IFS(AK250="1",CONCATENATE(C250,"Regional"),AK250="2",CONCATENATE(C250,"Sectional"),AK250="3",CONCATENATE(C250,COUNTIF($C$1:C250,C250)))</f>
        <v>ava mckie1</v>
      </c>
      <c r="E250" s="66">
        <v>45149.291666666664</v>
      </c>
      <c r="F250" t="s">
        <v>2473</v>
      </c>
      <c r="G250" s="46">
        <v>19</v>
      </c>
      <c r="H250" s="46">
        <v>36</v>
      </c>
      <c r="I250" s="46">
        <v>5</v>
      </c>
      <c r="J250" t="s">
        <v>2474</v>
      </c>
      <c r="K250" t="s">
        <v>90</v>
      </c>
      <c r="L250" s="46">
        <v>1760</v>
      </c>
      <c r="M250" s="46">
        <v>32</v>
      </c>
      <c r="N250" s="46">
        <v>30</v>
      </c>
      <c r="O250" s="46">
        <v>88</v>
      </c>
      <c r="P250" s="46">
        <f t="shared" si="20"/>
        <v>1</v>
      </c>
      <c r="R250" s="67" t="s">
        <v>3517</v>
      </c>
      <c r="S250" s="67">
        <f>COUNTIF(Y$2:$Y$100,R250)</f>
        <v>0</v>
      </c>
      <c r="V250" s="67">
        <f t="shared" si="21"/>
        <v>0</v>
      </c>
      <c r="X250"/>
      <c r="Y250" s="67" t="str">
        <f t="shared" si="25"/>
        <v xml:space="preserve"> </v>
      </c>
      <c r="AB250" t="s">
        <v>90</v>
      </c>
      <c r="AC250" s="46">
        <v>1760</v>
      </c>
      <c r="AD250" s="46">
        <v>32</v>
      </c>
      <c r="AE250" s="46">
        <v>30</v>
      </c>
      <c r="AF250" s="46">
        <v>88</v>
      </c>
      <c r="AH250" s="70" t="str">
        <f t="shared" si="22"/>
        <v/>
      </c>
      <c r="AI250" s="70" t="str">
        <f t="shared" si="23"/>
        <v/>
      </c>
      <c r="AJ250" s="70" t="str">
        <f t="shared" si="24"/>
        <v>X</v>
      </c>
      <c r="AK250" s="70" t="str" cm="1">
        <f t="array" ref="AK250">_xlfn.IFS(AH250&lt;&gt;"","1",AI250&lt;&gt;"","2",AJ250&lt;&gt;"","3")</f>
        <v>3</v>
      </c>
    </row>
    <row r="251" spans="1:37" x14ac:dyDescent="0.25">
      <c r="A251" t="s">
        <v>1729</v>
      </c>
      <c r="B251" t="s">
        <v>353</v>
      </c>
      <c r="C251" s="67" t="str">
        <f t="shared" si="19"/>
        <v>Olivia Konrardy-Buchal</v>
      </c>
      <c r="D251" s="71" t="str" cm="1">
        <f t="array" ref="D251">_xlfn.IFS(AK251="1",CONCATENATE(C251,"Regional"),AK251="2",CONCATENATE(C251,"Sectional"),AK251="3",CONCATENATE(C251,COUNTIF($C$1:C251,C251)))</f>
        <v>Olivia Konrardy-Buchal1</v>
      </c>
      <c r="E251" s="66">
        <v>45149.291666666664</v>
      </c>
      <c r="F251" t="s">
        <v>2473</v>
      </c>
      <c r="G251" s="46">
        <v>19</v>
      </c>
      <c r="H251" s="46">
        <v>36</v>
      </c>
      <c r="I251" s="46">
        <v>5</v>
      </c>
      <c r="J251" t="s">
        <v>2474</v>
      </c>
      <c r="K251" t="s">
        <v>90</v>
      </c>
      <c r="L251" s="46">
        <v>1760</v>
      </c>
      <c r="M251" s="46">
        <v>32</v>
      </c>
      <c r="N251" s="46">
        <v>30</v>
      </c>
      <c r="O251" s="46">
        <v>88</v>
      </c>
      <c r="P251" s="46">
        <f t="shared" si="20"/>
        <v>1</v>
      </c>
      <c r="R251" s="67" t="s">
        <v>3518</v>
      </c>
      <c r="S251" s="67">
        <f>COUNTIF(Y$2:$Y$100,R251)</f>
        <v>0</v>
      </c>
      <c r="V251" s="67">
        <f t="shared" si="21"/>
        <v>0</v>
      </c>
      <c r="X251"/>
      <c r="Y251" s="67" t="str">
        <f t="shared" si="25"/>
        <v xml:space="preserve"> </v>
      </c>
      <c r="AB251" t="s">
        <v>90</v>
      </c>
      <c r="AC251" s="46">
        <v>1760</v>
      </c>
      <c r="AD251" s="46">
        <v>32</v>
      </c>
      <c r="AE251" s="46">
        <v>30</v>
      </c>
      <c r="AF251" s="46">
        <v>88</v>
      </c>
      <c r="AH251" s="70" t="str">
        <f t="shared" si="22"/>
        <v/>
      </c>
      <c r="AI251" s="70" t="str">
        <f t="shared" si="23"/>
        <v/>
      </c>
      <c r="AJ251" s="70" t="str">
        <f t="shared" si="24"/>
        <v>X</v>
      </c>
      <c r="AK251" s="70" t="str" cm="1">
        <f t="array" ref="AK251">_xlfn.IFS(AH251&lt;&gt;"","1",AI251&lt;&gt;"","2",AJ251&lt;&gt;"","3")</f>
        <v>3</v>
      </c>
    </row>
    <row r="252" spans="1:37" x14ac:dyDescent="0.25">
      <c r="A252" t="s">
        <v>384</v>
      </c>
      <c r="B252" t="s">
        <v>417</v>
      </c>
      <c r="C252" s="67" t="str">
        <f t="shared" si="19"/>
        <v>Brooklynn Williams</v>
      </c>
      <c r="D252" s="71" t="str" cm="1">
        <f t="array" ref="D252">_xlfn.IFS(AK252="1",CONCATENATE(C252,"Regional"),AK252="2",CONCATENATE(C252,"Sectional"),AK252="3",CONCATENATE(C252,COUNTIF($C$1:C252,C252)))</f>
        <v>Brooklynn Williams1</v>
      </c>
      <c r="E252" s="66">
        <v>45149.291666666664</v>
      </c>
      <c r="F252" t="s">
        <v>2473</v>
      </c>
      <c r="G252" s="46">
        <v>19</v>
      </c>
      <c r="H252" s="46">
        <v>38</v>
      </c>
      <c r="I252" s="46">
        <v>7</v>
      </c>
      <c r="J252" t="s">
        <v>2474</v>
      </c>
      <c r="K252" t="s">
        <v>90</v>
      </c>
      <c r="L252" s="46">
        <v>1760</v>
      </c>
      <c r="M252" s="46">
        <v>32</v>
      </c>
      <c r="N252" s="46">
        <v>30</v>
      </c>
      <c r="O252" s="46">
        <v>88</v>
      </c>
      <c r="P252" s="46">
        <f t="shared" si="20"/>
        <v>1</v>
      </c>
      <c r="R252" s="67" t="s">
        <v>1537</v>
      </c>
      <c r="S252" s="67">
        <f>COUNTIF(Y$2:$Y$100,R252)</f>
        <v>0</v>
      </c>
      <c r="V252" s="67">
        <f t="shared" si="21"/>
        <v>0</v>
      </c>
      <c r="X252"/>
      <c r="Y252" s="67" t="str">
        <f t="shared" si="25"/>
        <v xml:space="preserve"> </v>
      </c>
      <c r="AB252" t="s">
        <v>90</v>
      </c>
      <c r="AC252" s="46">
        <v>1760</v>
      </c>
      <c r="AD252" s="46">
        <v>32</v>
      </c>
      <c r="AE252" s="46">
        <v>30</v>
      </c>
      <c r="AF252" s="46">
        <v>88</v>
      </c>
      <c r="AH252" s="70" t="str">
        <f t="shared" si="22"/>
        <v/>
      </c>
      <c r="AI252" s="70" t="str">
        <f t="shared" si="23"/>
        <v/>
      </c>
      <c r="AJ252" s="70" t="str">
        <f t="shared" si="24"/>
        <v>X</v>
      </c>
      <c r="AK252" s="70" t="str" cm="1">
        <f t="array" ref="AK252">_xlfn.IFS(AH252&lt;&gt;"","1",AI252&lt;&gt;"","2",AJ252&lt;&gt;"","3")</f>
        <v>3</v>
      </c>
    </row>
    <row r="253" spans="1:37" x14ac:dyDescent="0.25">
      <c r="A253" t="s">
        <v>556</v>
      </c>
      <c r="B253" t="s">
        <v>226</v>
      </c>
      <c r="C253" s="67" t="str">
        <f t="shared" si="19"/>
        <v>Siena Folkers</v>
      </c>
      <c r="D253" s="71" t="str" cm="1">
        <f t="array" ref="D253">_xlfn.IFS(AK253="1",CONCATENATE(C253,"Regional"),AK253="2",CONCATENATE(C253,"Sectional"),AK253="3",CONCATENATE(C253,COUNTIF($C$1:C253,C253)))</f>
        <v>Siena Folkers1</v>
      </c>
      <c r="E253" s="66">
        <v>45149.291666666664</v>
      </c>
      <c r="F253" t="s">
        <v>2473</v>
      </c>
      <c r="G253" s="46">
        <v>19</v>
      </c>
      <c r="H253" s="46">
        <v>39</v>
      </c>
      <c r="I253" s="46">
        <v>8</v>
      </c>
      <c r="J253" t="s">
        <v>2474</v>
      </c>
      <c r="K253" t="s">
        <v>90</v>
      </c>
      <c r="L253" s="46">
        <v>1760</v>
      </c>
      <c r="M253" s="46">
        <v>32</v>
      </c>
      <c r="N253" s="46">
        <v>30</v>
      </c>
      <c r="O253" s="46">
        <v>88</v>
      </c>
      <c r="P253" s="46">
        <f t="shared" si="20"/>
        <v>1</v>
      </c>
      <c r="R253" s="67" t="s">
        <v>1218</v>
      </c>
      <c r="S253" s="67">
        <f>COUNTIF(Y$2:$Y$100,R253)</f>
        <v>0</v>
      </c>
      <c r="V253" s="67">
        <f t="shared" si="21"/>
        <v>0</v>
      </c>
      <c r="X253"/>
      <c r="Y253" s="67" t="str">
        <f t="shared" si="25"/>
        <v xml:space="preserve"> </v>
      </c>
      <c r="AB253" t="s">
        <v>90</v>
      </c>
      <c r="AC253" s="46">
        <v>1760</v>
      </c>
      <c r="AD253" s="46">
        <v>32</v>
      </c>
      <c r="AE253" s="46">
        <v>30</v>
      </c>
      <c r="AF253" s="46">
        <v>88</v>
      </c>
      <c r="AH253" s="70" t="str">
        <f t="shared" si="22"/>
        <v/>
      </c>
      <c r="AI253" s="70" t="str">
        <f t="shared" si="23"/>
        <v/>
      </c>
      <c r="AJ253" s="70" t="str">
        <f t="shared" si="24"/>
        <v>X</v>
      </c>
      <c r="AK253" s="70" t="str" cm="1">
        <f t="array" ref="AK253">_xlfn.IFS(AH253&lt;&gt;"","1",AI253&lt;&gt;"","2",AJ253&lt;&gt;"","3")</f>
        <v>3</v>
      </c>
    </row>
    <row r="254" spans="1:37" x14ac:dyDescent="0.25">
      <c r="A254" t="s">
        <v>215</v>
      </c>
      <c r="B254" t="s">
        <v>459</v>
      </c>
      <c r="C254" s="67" t="str">
        <f t="shared" si="19"/>
        <v>Addison Brieske</v>
      </c>
      <c r="D254" s="71" t="str" cm="1">
        <f t="array" ref="D254">_xlfn.IFS(AK254="1",CONCATENATE(C254,"Regional"),AK254="2",CONCATENATE(C254,"Sectional"),AK254="3",CONCATENATE(C254,COUNTIF($C$1:C254,C254)))</f>
        <v>Addison Brieske1</v>
      </c>
      <c r="E254" s="66">
        <v>45149.291666666664</v>
      </c>
      <c r="F254" t="s">
        <v>2473</v>
      </c>
      <c r="G254" s="46">
        <v>19</v>
      </c>
      <c r="H254" s="46">
        <v>39</v>
      </c>
      <c r="I254" s="46">
        <v>8</v>
      </c>
      <c r="J254" t="s">
        <v>2474</v>
      </c>
      <c r="K254" t="s">
        <v>90</v>
      </c>
      <c r="L254" s="46">
        <v>1760</v>
      </c>
      <c r="M254" s="46">
        <v>32</v>
      </c>
      <c r="N254" s="46">
        <v>30</v>
      </c>
      <c r="O254" s="46">
        <v>88</v>
      </c>
      <c r="P254" s="46">
        <f t="shared" si="20"/>
        <v>1</v>
      </c>
      <c r="R254" s="67" t="s">
        <v>1572</v>
      </c>
      <c r="S254" s="67">
        <f>COUNTIF(Y$2:$Y$100,R254)</f>
        <v>0</v>
      </c>
      <c r="V254" s="67">
        <f t="shared" si="21"/>
        <v>0</v>
      </c>
      <c r="X254"/>
      <c r="Y254" s="67" t="str">
        <f t="shared" si="25"/>
        <v xml:space="preserve"> </v>
      </c>
      <c r="AB254" t="s">
        <v>90</v>
      </c>
      <c r="AC254" s="46">
        <v>1760</v>
      </c>
      <c r="AD254" s="46">
        <v>32</v>
      </c>
      <c r="AE254" s="46">
        <v>30</v>
      </c>
      <c r="AF254" s="46">
        <v>88</v>
      </c>
      <c r="AH254" s="70" t="str">
        <f t="shared" si="22"/>
        <v/>
      </c>
      <c r="AI254" s="70" t="str">
        <f t="shared" si="23"/>
        <v/>
      </c>
      <c r="AJ254" s="70" t="str">
        <f t="shared" si="24"/>
        <v>X</v>
      </c>
      <c r="AK254" s="70" t="str" cm="1">
        <f t="array" ref="AK254">_xlfn.IFS(AH254&lt;&gt;"","1",AI254&lt;&gt;"","2",AJ254&lt;&gt;"","3")</f>
        <v>3</v>
      </c>
    </row>
    <row r="255" spans="1:37" x14ac:dyDescent="0.25">
      <c r="A255" t="s">
        <v>321</v>
      </c>
      <c r="B255" t="s">
        <v>184</v>
      </c>
      <c r="C255" s="67" t="str">
        <f t="shared" si="19"/>
        <v>Allison Nelson</v>
      </c>
      <c r="D255" s="71" t="str" cm="1">
        <f t="array" ref="D255">_xlfn.IFS(AK255="1",CONCATENATE(C255,"Regional"),AK255="2",CONCATENATE(C255,"Sectional"),AK255="3",CONCATENATE(C255,COUNTIF($C$1:C255,C255)))</f>
        <v>Allison Nelson1</v>
      </c>
      <c r="E255" s="66">
        <v>45149.291666666664</v>
      </c>
      <c r="F255" t="s">
        <v>2473</v>
      </c>
      <c r="G255" s="46">
        <v>19</v>
      </c>
      <c r="H255" s="46">
        <v>40</v>
      </c>
      <c r="I255" s="46">
        <v>10</v>
      </c>
      <c r="J255" t="s">
        <v>2474</v>
      </c>
      <c r="K255" t="s">
        <v>90</v>
      </c>
      <c r="L255" s="46">
        <v>1760</v>
      </c>
      <c r="M255" s="46">
        <v>32</v>
      </c>
      <c r="N255" s="46">
        <v>30</v>
      </c>
      <c r="O255" s="46">
        <v>88</v>
      </c>
      <c r="P255" s="46">
        <f t="shared" si="20"/>
        <v>1</v>
      </c>
      <c r="R255" s="67" t="s">
        <v>3079</v>
      </c>
      <c r="S255" s="67">
        <f>COUNTIF(Y$2:$Y$100,R255)</f>
        <v>0</v>
      </c>
      <c r="V255" s="67">
        <f t="shared" si="21"/>
        <v>0</v>
      </c>
      <c r="X255"/>
      <c r="Y255" s="67" t="str">
        <f t="shared" si="25"/>
        <v xml:space="preserve"> </v>
      </c>
      <c r="AB255" t="s">
        <v>90</v>
      </c>
      <c r="AC255" s="46">
        <v>1760</v>
      </c>
      <c r="AD255" s="46">
        <v>32</v>
      </c>
      <c r="AE255" s="46">
        <v>30</v>
      </c>
      <c r="AF255" s="46">
        <v>88</v>
      </c>
      <c r="AH255" s="70" t="str">
        <f t="shared" si="22"/>
        <v/>
      </c>
      <c r="AI255" s="70" t="str">
        <f t="shared" si="23"/>
        <v/>
      </c>
      <c r="AJ255" s="70" t="str">
        <f t="shared" si="24"/>
        <v>X</v>
      </c>
      <c r="AK255" s="70" t="str" cm="1">
        <f t="array" ref="AK255">_xlfn.IFS(AH255&lt;&gt;"","1",AI255&lt;&gt;"","2",AJ255&lt;&gt;"","3")</f>
        <v>3</v>
      </c>
    </row>
    <row r="256" spans="1:37" x14ac:dyDescent="0.25">
      <c r="A256" t="s">
        <v>2058</v>
      </c>
      <c r="B256" t="s">
        <v>647</v>
      </c>
      <c r="C256" s="67" t="str">
        <f t="shared" si="19"/>
        <v>Lucy Reyerson</v>
      </c>
      <c r="D256" s="71" t="str" cm="1">
        <f t="array" ref="D256">_xlfn.IFS(AK256="1",CONCATENATE(C256,"Regional"),AK256="2",CONCATENATE(C256,"Sectional"),AK256="3",CONCATENATE(C256,COUNTIF($C$1:C256,C256)))</f>
        <v>Lucy Reyerson1</v>
      </c>
      <c r="E256" s="66">
        <v>45149.291666666664</v>
      </c>
      <c r="F256" t="s">
        <v>2473</v>
      </c>
      <c r="G256" s="46">
        <v>19</v>
      </c>
      <c r="H256" s="46">
        <v>40</v>
      </c>
      <c r="I256" s="46">
        <v>10</v>
      </c>
      <c r="J256" t="s">
        <v>2474</v>
      </c>
      <c r="K256" t="s">
        <v>90</v>
      </c>
      <c r="L256" s="46">
        <v>1760</v>
      </c>
      <c r="M256" s="46">
        <v>32</v>
      </c>
      <c r="N256" s="46">
        <v>30</v>
      </c>
      <c r="O256" s="46">
        <v>88</v>
      </c>
      <c r="P256" s="46">
        <f t="shared" si="20"/>
        <v>1</v>
      </c>
      <c r="R256" s="67" t="s">
        <v>3080</v>
      </c>
      <c r="S256" s="67">
        <f>COUNTIF(Y$2:$Y$100,R256)</f>
        <v>0</v>
      </c>
      <c r="V256" s="67">
        <f t="shared" si="21"/>
        <v>0</v>
      </c>
      <c r="X256"/>
      <c r="Y256" s="67" t="str">
        <f t="shared" si="25"/>
        <v xml:space="preserve"> </v>
      </c>
      <c r="AB256" t="s">
        <v>90</v>
      </c>
      <c r="AC256" s="46">
        <v>1760</v>
      </c>
      <c r="AD256" s="46">
        <v>32</v>
      </c>
      <c r="AE256" s="46">
        <v>30</v>
      </c>
      <c r="AF256" s="46">
        <v>88</v>
      </c>
      <c r="AH256" s="70" t="str">
        <f t="shared" si="22"/>
        <v/>
      </c>
      <c r="AI256" s="70" t="str">
        <f t="shared" si="23"/>
        <v/>
      </c>
      <c r="AJ256" s="70" t="str">
        <f t="shared" si="24"/>
        <v>X</v>
      </c>
      <c r="AK256" s="70" t="str" cm="1">
        <f t="array" ref="AK256">_xlfn.IFS(AH256&lt;&gt;"","1",AI256&lt;&gt;"","2",AJ256&lt;&gt;"","3")</f>
        <v>3</v>
      </c>
    </row>
    <row r="257" spans="1:37" x14ac:dyDescent="0.25">
      <c r="A257" t="s">
        <v>243</v>
      </c>
      <c r="B257" t="s">
        <v>697</v>
      </c>
      <c r="C257" s="67" t="str">
        <f t="shared" si="19"/>
        <v>Elle Erickson</v>
      </c>
      <c r="D257" s="71" t="str" cm="1">
        <f t="array" ref="D257">_xlfn.IFS(AK257="1",CONCATENATE(C257,"Regional"),AK257="2",CONCATENATE(C257,"Sectional"),AK257="3",CONCATENATE(C257,COUNTIF($C$1:C257,C257)))</f>
        <v>Elle Erickson1</v>
      </c>
      <c r="E257" s="66">
        <v>45149.291666666664</v>
      </c>
      <c r="F257" t="s">
        <v>2473</v>
      </c>
      <c r="G257" s="46">
        <v>19</v>
      </c>
      <c r="H257" s="46">
        <v>43</v>
      </c>
      <c r="I257" s="46">
        <v>12</v>
      </c>
      <c r="J257" t="s">
        <v>2474</v>
      </c>
      <c r="K257" t="s">
        <v>90</v>
      </c>
      <c r="L257" s="46">
        <v>1760</v>
      </c>
      <c r="M257" s="46">
        <v>32</v>
      </c>
      <c r="N257" s="46">
        <v>30</v>
      </c>
      <c r="O257" s="46">
        <v>88</v>
      </c>
      <c r="P257" s="46">
        <f t="shared" si="20"/>
        <v>1</v>
      </c>
      <c r="R257" s="67" t="s">
        <v>3519</v>
      </c>
      <c r="S257" s="67">
        <f>COUNTIF(Y$2:$Y$100,R257)</f>
        <v>0</v>
      </c>
      <c r="V257" s="67">
        <f t="shared" si="21"/>
        <v>0</v>
      </c>
      <c r="X257"/>
      <c r="Y257" s="67" t="str">
        <f t="shared" ref="Y257:Y288" si="26">CONCATENATE(W257," ",X257)</f>
        <v xml:space="preserve"> </v>
      </c>
      <c r="AB257" t="s">
        <v>90</v>
      </c>
      <c r="AC257" s="46">
        <v>1760</v>
      </c>
      <c r="AD257" s="46">
        <v>32</v>
      </c>
      <c r="AE257" s="46">
        <v>30</v>
      </c>
      <c r="AF257" s="46">
        <v>88</v>
      </c>
      <c r="AH257" s="70" t="str">
        <f t="shared" si="22"/>
        <v/>
      </c>
      <c r="AI257" s="70" t="str">
        <f t="shared" si="23"/>
        <v/>
      </c>
      <c r="AJ257" s="70" t="str">
        <f t="shared" si="24"/>
        <v>X</v>
      </c>
      <c r="AK257" s="70" t="str" cm="1">
        <f t="array" ref="AK257">_xlfn.IFS(AH257&lt;&gt;"","1",AI257&lt;&gt;"","2",AJ257&lt;&gt;"","3")</f>
        <v>3</v>
      </c>
    </row>
    <row r="258" spans="1:37" x14ac:dyDescent="0.25">
      <c r="A258" t="s">
        <v>374</v>
      </c>
      <c r="B258" t="s">
        <v>934</v>
      </c>
      <c r="C258" s="67" t="str">
        <f t="shared" ref="C258:C321" si="27">CONCATENATE(B258," ",A258)</f>
        <v>Elena Wagner</v>
      </c>
      <c r="D258" s="71" t="str" cm="1">
        <f t="array" ref="D258">_xlfn.IFS(AK258="1",CONCATENATE(C258,"Regional"),AK258="2",CONCATENATE(C258,"Sectional"),AK258="3",CONCATENATE(C258,COUNTIF($C$1:C258,C258)))</f>
        <v>Elena Wagner1</v>
      </c>
      <c r="E258" s="66">
        <v>45149.291666666664</v>
      </c>
      <c r="F258" t="s">
        <v>2473</v>
      </c>
      <c r="G258" s="46">
        <v>19</v>
      </c>
      <c r="H258" s="46">
        <v>43</v>
      </c>
      <c r="I258" s="46">
        <v>12</v>
      </c>
      <c r="J258" t="s">
        <v>2474</v>
      </c>
      <c r="K258" t="s">
        <v>90</v>
      </c>
      <c r="L258" s="46">
        <v>1760</v>
      </c>
      <c r="M258" s="46">
        <v>32</v>
      </c>
      <c r="N258" s="46">
        <v>30</v>
      </c>
      <c r="O258" s="46">
        <v>88</v>
      </c>
      <c r="P258" s="46">
        <f t="shared" ref="P258:P321" si="28">IF(L258&gt;4000,2,1)</f>
        <v>1</v>
      </c>
      <c r="R258" s="67" t="s">
        <v>1459</v>
      </c>
      <c r="S258" s="67">
        <f>COUNTIF(Y$2:$Y$100,R258)</f>
        <v>0</v>
      </c>
      <c r="V258" s="67">
        <f t="shared" ref="V258:V321" si="29">COUNTIF(R258:R2881,Y258)</f>
        <v>0</v>
      </c>
      <c r="X258"/>
      <c r="Y258" s="67" t="str">
        <f t="shared" si="26"/>
        <v xml:space="preserve"> </v>
      </c>
      <c r="AB258" t="s">
        <v>90</v>
      </c>
      <c r="AC258" s="46">
        <v>1760</v>
      </c>
      <c r="AD258" s="46">
        <v>32</v>
      </c>
      <c r="AE258" s="46">
        <v>30</v>
      </c>
      <c r="AF258" s="46">
        <v>88</v>
      </c>
      <c r="AH258" s="70" t="str">
        <f t="shared" ref="AH258:AH321" si="30">IF(ISNUMBER(SEARCH("regional",$F258)),$F258,"")</f>
        <v/>
      </c>
      <c r="AI258" s="70" t="str">
        <f t="shared" ref="AI258:AI321" si="31">IF(ISNUMBER(SEARCH("sectional",$F258)),$F258,"")</f>
        <v/>
      </c>
      <c r="AJ258" s="70" t="str">
        <f t="shared" ref="AJ258:AJ321" si="32">IF(AND(AH258="",AI258=""),"X","")</f>
        <v>X</v>
      </c>
      <c r="AK258" s="70" t="str" cm="1">
        <f t="array" ref="AK258">_xlfn.IFS(AH258&lt;&gt;"","1",AI258&lt;&gt;"","2",AJ258&lt;&gt;"","3")</f>
        <v>3</v>
      </c>
    </row>
    <row r="259" spans="1:37" x14ac:dyDescent="0.25">
      <c r="A259" t="s">
        <v>1716</v>
      </c>
      <c r="B259" t="s">
        <v>1094</v>
      </c>
      <c r="C259" s="67" t="str">
        <f t="shared" si="27"/>
        <v>Rickie Tillotson</v>
      </c>
      <c r="D259" s="71" t="str" cm="1">
        <f t="array" ref="D259">_xlfn.IFS(AK259="1",CONCATENATE(C259,"Regional"),AK259="2",CONCATENATE(C259,"Sectional"),AK259="3",CONCATENATE(C259,COUNTIF($C$1:C259,C259)))</f>
        <v>Rickie Tillotson1</v>
      </c>
      <c r="E259" s="66">
        <v>45149.291666666664</v>
      </c>
      <c r="F259" t="s">
        <v>2473</v>
      </c>
      <c r="G259" s="46">
        <v>19</v>
      </c>
      <c r="H259" s="46">
        <v>45</v>
      </c>
      <c r="I259" s="46">
        <v>14</v>
      </c>
      <c r="J259" t="s">
        <v>2474</v>
      </c>
      <c r="K259" t="s">
        <v>90</v>
      </c>
      <c r="L259" s="46">
        <v>1760</v>
      </c>
      <c r="M259" s="46">
        <v>32</v>
      </c>
      <c r="N259" s="46">
        <v>30</v>
      </c>
      <c r="O259" s="46">
        <v>88</v>
      </c>
      <c r="P259" s="46">
        <f t="shared" si="28"/>
        <v>1</v>
      </c>
      <c r="R259" s="67" t="s">
        <v>3520</v>
      </c>
      <c r="S259" s="67">
        <f>COUNTIF(Y$2:$Y$100,R259)</f>
        <v>0</v>
      </c>
      <c r="V259" s="67">
        <f t="shared" si="29"/>
        <v>0</v>
      </c>
      <c r="X259"/>
      <c r="Y259" s="67" t="str">
        <f t="shared" si="26"/>
        <v xml:space="preserve"> </v>
      </c>
      <c r="AB259" t="s">
        <v>90</v>
      </c>
      <c r="AC259" s="46">
        <v>1760</v>
      </c>
      <c r="AD259" s="46">
        <v>32</v>
      </c>
      <c r="AE259" s="46">
        <v>30</v>
      </c>
      <c r="AF259" s="46">
        <v>88</v>
      </c>
      <c r="AH259" s="70" t="str">
        <f t="shared" si="30"/>
        <v/>
      </c>
      <c r="AI259" s="70" t="str">
        <f t="shared" si="31"/>
        <v/>
      </c>
      <c r="AJ259" s="70" t="str">
        <f t="shared" si="32"/>
        <v>X</v>
      </c>
      <c r="AK259" s="70" t="str" cm="1">
        <f t="array" ref="AK259">_xlfn.IFS(AH259&lt;&gt;"","1",AI259&lt;&gt;"","2",AJ259&lt;&gt;"","3")</f>
        <v>3</v>
      </c>
    </row>
    <row r="260" spans="1:37" x14ac:dyDescent="0.25">
      <c r="A260" t="s">
        <v>1045</v>
      </c>
      <c r="B260" t="s">
        <v>401</v>
      </c>
      <c r="C260" s="67" t="str">
        <f t="shared" si="27"/>
        <v>Hannah Bloyer</v>
      </c>
      <c r="D260" s="71" t="str" cm="1">
        <f t="array" ref="D260">_xlfn.IFS(AK260="1",CONCATENATE(C260,"Regional"),AK260="2",CONCATENATE(C260,"Sectional"),AK260="3",CONCATENATE(C260,COUNTIF($C$1:C260,C260)))</f>
        <v>Hannah Bloyer1</v>
      </c>
      <c r="E260" s="66">
        <v>45149.291666666664</v>
      </c>
      <c r="F260" t="s">
        <v>2473</v>
      </c>
      <c r="G260" s="46">
        <v>19</v>
      </c>
      <c r="H260" s="46">
        <v>46</v>
      </c>
      <c r="I260" s="46">
        <v>15</v>
      </c>
      <c r="J260" t="s">
        <v>2474</v>
      </c>
      <c r="K260" t="s">
        <v>90</v>
      </c>
      <c r="L260" s="46">
        <v>1760</v>
      </c>
      <c r="M260" s="46">
        <v>32</v>
      </c>
      <c r="N260" s="46">
        <v>30</v>
      </c>
      <c r="O260" s="46">
        <v>88</v>
      </c>
      <c r="P260" s="46">
        <f t="shared" si="28"/>
        <v>1</v>
      </c>
      <c r="R260" s="67" t="s">
        <v>1536</v>
      </c>
      <c r="S260" s="67">
        <f>COUNTIF(Y$2:$Y$100,R260)</f>
        <v>0</v>
      </c>
      <c r="V260" s="67">
        <f t="shared" si="29"/>
        <v>0</v>
      </c>
      <c r="X260"/>
      <c r="Y260" s="67" t="str">
        <f t="shared" si="26"/>
        <v xml:space="preserve"> </v>
      </c>
      <c r="AB260" t="s">
        <v>90</v>
      </c>
      <c r="AC260" s="46">
        <v>1760</v>
      </c>
      <c r="AD260" s="46">
        <v>32</v>
      </c>
      <c r="AE260" s="46">
        <v>30</v>
      </c>
      <c r="AF260" s="46">
        <v>88</v>
      </c>
      <c r="AH260" s="70" t="str">
        <f t="shared" si="30"/>
        <v/>
      </c>
      <c r="AI260" s="70" t="str">
        <f t="shared" si="31"/>
        <v/>
      </c>
      <c r="AJ260" s="70" t="str">
        <f t="shared" si="32"/>
        <v>X</v>
      </c>
      <c r="AK260" s="70" t="str" cm="1">
        <f t="array" ref="AK260">_xlfn.IFS(AH260&lt;&gt;"","1",AI260&lt;&gt;"","2",AJ260&lt;&gt;"","3")</f>
        <v>3</v>
      </c>
    </row>
    <row r="261" spans="1:37" x14ac:dyDescent="0.25">
      <c r="A261" t="s">
        <v>2059</v>
      </c>
      <c r="B261" t="s">
        <v>875</v>
      </c>
      <c r="C261" s="67" t="str">
        <f t="shared" si="27"/>
        <v>Layla Woychik</v>
      </c>
      <c r="D261" s="71" t="str" cm="1">
        <f t="array" ref="D261">_xlfn.IFS(AK261="1",CONCATENATE(C261,"Regional"),AK261="2",CONCATENATE(C261,"Sectional"),AK261="3",CONCATENATE(C261,COUNTIF($C$1:C261,C261)))</f>
        <v>Layla Woychik1</v>
      </c>
      <c r="E261" s="66">
        <v>45149.291666666664</v>
      </c>
      <c r="F261" t="s">
        <v>2473</v>
      </c>
      <c r="G261" s="46">
        <v>19</v>
      </c>
      <c r="H261" s="46">
        <v>48</v>
      </c>
      <c r="I261" s="46">
        <v>16</v>
      </c>
      <c r="J261" t="s">
        <v>2474</v>
      </c>
      <c r="K261" t="s">
        <v>90</v>
      </c>
      <c r="L261" s="46">
        <v>1760</v>
      </c>
      <c r="M261" s="46">
        <v>32</v>
      </c>
      <c r="N261" s="46">
        <v>30</v>
      </c>
      <c r="O261" s="46">
        <v>88</v>
      </c>
      <c r="P261" s="46">
        <f t="shared" si="28"/>
        <v>1</v>
      </c>
      <c r="R261" s="67" t="s">
        <v>3081</v>
      </c>
      <c r="S261" s="67">
        <f>COUNTIF(Y$2:$Y$100,R261)</f>
        <v>0</v>
      </c>
      <c r="V261" s="67">
        <f t="shared" si="29"/>
        <v>0</v>
      </c>
      <c r="X261"/>
      <c r="Y261" s="67" t="str">
        <f t="shared" si="26"/>
        <v xml:space="preserve"> </v>
      </c>
      <c r="AB261" t="s">
        <v>90</v>
      </c>
      <c r="AC261" s="46">
        <v>1760</v>
      </c>
      <c r="AD261" s="46">
        <v>32</v>
      </c>
      <c r="AE261" s="46">
        <v>30</v>
      </c>
      <c r="AF261" s="46">
        <v>88</v>
      </c>
      <c r="AH261" s="70" t="str">
        <f t="shared" si="30"/>
        <v/>
      </c>
      <c r="AI261" s="70" t="str">
        <f t="shared" si="31"/>
        <v/>
      </c>
      <c r="AJ261" s="70" t="str">
        <f t="shared" si="32"/>
        <v>X</v>
      </c>
      <c r="AK261" s="70" t="str" cm="1">
        <f t="array" ref="AK261">_xlfn.IFS(AH261&lt;&gt;"","1",AI261&lt;&gt;"","2",AJ261&lt;&gt;"","3")</f>
        <v>3</v>
      </c>
    </row>
    <row r="262" spans="1:37" x14ac:dyDescent="0.25">
      <c r="A262" t="s">
        <v>1693</v>
      </c>
      <c r="B262" t="s">
        <v>314</v>
      </c>
      <c r="C262" s="67" t="str">
        <f t="shared" si="27"/>
        <v>Corin Milne</v>
      </c>
      <c r="D262" s="71" t="str" cm="1">
        <f t="array" ref="D262">_xlfn.IFS(AK262="1",CONCATENATE(C262,"Regional"),AK262="2",CONCATENATE(C262,"Sectional"),AK262="3",CONCATENATE(C262,COUNTIF($C$1:C262,C262)))</f>
        <v>Corin Milne1</v>
      </c>
      <c r="E262" s="66">
        <v>45149.291666666664</v>
      </c>
      <c r="F262" t="s">
        <v>2473</v>
      </c>
      <c r="G262" s="46">
        <v>19</v>
      </c>
      <c r="H262" s="46">
        <v>49</v>
      </c>
      <c r="I262" s="46">
        <v>17</v>
      </c>
      <c r="J262" t="s">
        <v>2474</v>
      </c>
      <c r="K262" t="s">
        <v>90</v>
      </c>
      <c r="L262" s="46">
        <v>1760</v>
      </c>
      <c r="M262" s="46">
        <v>32</v>
      </c>
      <c r="N262" s="46">
        <v>30</v>
      </c>
      <c r="O262" s="46">
        <v>88</v>
      </c>
      <c r="P262" s="46">
        <f t="shared" si="28"/>
        <v>1</v>
      </c>
      <c r="R262" s="67" t="s">
        <v>3521</v>
      </c>
      <c r="S262" s="67">
        <f>COUNTIF(Y$2:$Y$100,R262)</f>
        <v>0</v>
      </c>
      <c r="V262" s="67">
        <f t="shared" si="29"/>
        <v>0</v>
      </c>
      <c r="X262"/>
      <c r="Y262" s="67" t="str">
        <f t="shared" si="26"/>
        <v xml:space="preserve"> </v>
      </c>
      <c r="AB262" t="s">
        <v>90</v>
      </c>
      <c r="AC262" s="46">
        <v>1760</v>
      </c>
      <c r="AD262" s="46">
        <v>32</v>
      </c>
      <c r="AE262" s="46">
        <v>30</v>
      </c>
      <c r="AF262" s="46">
        <v>88</v>
      </c>
      <c r="AH262" s="70" t="str">
        <f t="shared" si="30"/>
        <v/>
      </c>
      <c r="AI262" s="70" t="str">
        <f t="shared" si="31"/>
        <v/>
      </c>
      <c r="AJ262" s="70" t="str">
        <f t="shared" si="32"/>
        <v>X</v>
      </c>
      <c r="AK262" s="70" t="str" cm="1">
        <f t="array" ref="AK262">_xlfn.IFS(AH262&lt;&gt;"","1",AI262&lt;&gt;"","2",AJ262&lt;&gt;"","3")</f>
        <v>3</v>
      </c>
    </row>
    <row r="263" spans="1:37" x14ac:dyDescent="0.25">
      <c r="A263" t="s">
        <v>573</v>
      </c>
      <c r="B263" t="s">
        <v>1809</v>
      </c>
      <c r="C263" s="67" t="str">
        <f t="shared" si="27"/>
        <v>Kaydence Roth</v>
      </c>
      <c r="D263" s="71" t="str" cm="1">
        <f t="array" ref="D263">_xlfn.IFS(AK263="1",CONCATENATE(C263,"Regional"),AK263="2",CONCATENATE(C263,"Sectional"),AK263="3",CONCATENATE(C263,COUNTIF($C$1:C263,C263)))</f>
        <v>Kaydence Roth1</v>
      </c>
      <c r="E263" s="66">
        <v>45149.291666666664</v>
      </c>
      <c r="F263" t="s">
        <v>2473</v>
      </c>
      <c r="G263" s="46">
        <v>19</v>
      </c>
      <c r="H263" s="46">
        <v>50</v>
      </c>
      <c r="I263" s="46">
        <v>18</v>
      </c>
      <c r="J263" t="s">
        <v>2474</v>
      </c>
      <c r="K263" t="s">
        <v>90</v>
      </c>
      <c r="L263" s="46">
        <v>1760</v>
      </c>
      <c r="M263" s="46">
        <v>32</v>
      </c>
      <c r="N263" s="46">
        <v>30</v>
      </c>
      <c r="O263" s="46">
        <v>88</v>
      </c>
      <c r="P263" s="46">
        <f t="shared" si="28"/>
        <v>1</v>
      </c>
      <c r="R263" s="67" t="s">
        <v>3522</v>
      </c>
      <c r="S263" s="67">
        <f>COUNTIF(Y$2:$Y$100,R263)</f>
        <v>0</v>
      </c>
      <c r="V263" s="67">
        <f t="shared" si="29"/>
        <v>0</v>
      </c>
      <c r="X263"/>
      <c r="Y263" s="67" t="str">
        <f t="shared" si="26"/>
        <v xml:space="preserve"> </v>
      </c>
      <c r="AB263" t="s">
        <v>90</v>
      </c>
      <c r="AC263" s="46">
        <v>1760</v>
      </c>
      <c r="AD263" s="46">
        <v>32</v>
      </c>
      <c r="AE263" s="46">
        <v>30</v>
      </c>
      <c r="AF263" s="46">
        <v>88</v>
      </c>
      <c r="AH263" s="70" t="str">
        <f t="shared" si="30"/>
        <v/>
      </c>
      <c r="AI263" s="70" t="str">
        <f t="shared" si="31"/>
        <v/>
      </c>
      <c r="AJ263" s="70" t="str">
        <f t="shared" si="32"/>
        <v>X</v>
      </c>
      <c r="AK263" s="70" t="str" cm="1">
        <f t="array" ref="AK263">_xlfn.IFS(AH263&lt;&gt;"","1",AI263&lt;&gt;"","2",AJ263&lt;&gt;"","3")</f>
        <v>3</v>
      </c>
    </row>
    <row r="264" spans="1:37" x14ac:dyDescent="0.25">
      <c r="A264" t="s">
        <v>321</v>
      </c>
      <c r="B264" t="s">
        <v>709</v>
      </c>
      <c r="C264" s="67" t="str">
        <f t="shared" si="27"/>
        <v>McKenna Nelson</v>
      </c>
      <c r="D264" s="71" t="str" cm="1">
        <f t="array" ref="D264">_xlfn.IFS(AK264="1",CONCATENATE(C264,"Regional"),AK264="2",CONCATENATE(C264,"Sectional"),AK264="3",CONCATENATE(C264,COUNTIF($C$1:C264,C264)))</f>
        <v>McKenna Nelson2</v>
      </c>
      <c r="E264" s="66">
        <v>45152.270833333336</v>
      </c>
      <c r="F264" t="s">
        <v>2466</v>
      </c>
      <c r="G264" s="46">
        <v>10</v>
      </c>
      <c r="H264" s="46">
        <v>37</v>
      </c>
      <c r="I264" s="46">
        <v>1</v>
      </c>
      <c r="J264" t="s">
        <v>164</v>
      </c>
      <c r="K264" t="s">
        <v>177</v>
      </c>
      <c r="L264" s="46">
        <v>2612</v>
      </c>
      <c r="M264" s="46">
        <v>36</v>
      </c>
      <c r="N264" s="46">
        <v>35.299999999999997</v>
      </c>
      <c r="O264" s="46">
        <v>123</v>
      </c>
      <c r="P264" s="46">
        <f t="shared" si="28"/>
        <v>1</v>
      </c>
      <c r="R264" s="67" t="s">
        <v>3496</v>
      </c>
      <c r="S264" s="67">
        <f>COUNTIF(Y$2:$Y$100,R264)</f>
        <v>0</v>
      </c>
      <c r="V264" s="67">
        <f t="shared" si="29"/>
        <v>0</v>
      </c>
      <c r="X264"/>
      <c r="Y264" s="67" t="str">
        <f t="shared" si="26"/>
        <v xml:space="preserve"> </v>
      </c>
      <c r="AB264" t="s">
        <v>177</v>
      </c>
      <c r="AC264" s="46">
        <v>2612</v>
      </c>
      <c r="AD264" s="46">
        <v>36</v>
      </c>
      <c r="AE264" s="46">
        <v>35.299999999999997</v>
      </c>
      <c r="AF264" s="46">
        <v>123</v>
      </c>
      <c r="AH264" s="70" t="str">
        <f t="shared" si="30"/>
        <v/>
      </c>
      <c r="AI264" s="70" t="str">
        <f t="shared" si="31"/>
        <v/>
      </c>
      <c r="AJ264" s="70" t="str">
        <f t="shared" si="32"/>
        <v>X</v>
      </c>
      <c r="AK264" s="70" t="str" cm="1">
        <f t="array" ref="AK264">_xlfn.IFS(AH264&lt;&gt;"","1",AI264&lt;&gt;"","2",AJ264&lt;&gt;"","3")</f>
        <v>3</v>
      </c>
    </row>
    <row r="265" spans="1:37" x14ac:dyDescent="0.25">
      <c r="A265" t="s">
        <v>987</v>
      </c>
      <c r="B265" t="s">
        <v>345</v>
      </c>
      <c r="C265" s="67" t="str">
        <f t="shared" si="27"/>
        <v>Abigail Henriksen</v>
      </c>
      <c r="D265" s="71" t="str" cm="1">
        <f t="array" ref="D265">_xlfn.IFS(AK265="1",CONCATENATE(C265,"Regional"),AK265="2",CONCATENATE(C265,"Sectional"),AK265="3",CONCATENATE(C265,COUNTIF($C$1:C265,C265)))</f>
        <v>Abigail Henriksen2</v>
      </c>
      <c r="E265" s="66">
        <v>45152.270833333336</v>
      </c>
      <c r="F265" t="s">
        <v>2466</v>
      </c>
      <c r="G265" s="46">
        <v>10</v>
      </c>
      <c r="H265" s="46">
        <v>37</v>
      </c>
      <c r="I265" s="46">
        <v>1</v>
      </c>
      <c r="J265" t="s">
        <v>164</v>
      </c>
      <c r="K265" t="s">
        <v>177</v>
      </c>
      <c r="L265" s="46">
        <v>2612</v>
      </c>
      <c r="M265" s="46">
        <v>36</v>
      </c>
      <c r="N265" s="46">
        <v>35.299999999999997</v>
      </c>
      <c r="O265" s="46">
        <v>123</v>
      </c>
      <c r="P265" s="46">
        <f t="shared" si="28"/>
        <v>1</v>
      </c>
      <c r="R265" s="67" t="s">
        <v>2889</v>
      </c>
      <c r="S265" s="67">
        <f>COUNTIF(Y$2:$Y$100,R265)</f>
        <v>0</v>
      </c>
      <c r="V265" s="67">
        <f t="shared" si="29"/>
        <v>0</v>
      </c>
      <c r="X265"/>
      <c r="Y265" s="67" t="str">
        <f t="shared" si="26"/>
        <v xml:space="preserve"> </v>
      </c>
      <c r="AB265" t="s">
        <v>177</v>
      </c>
      <c r="AC265" s="46">
        <v>2612</v>
      </c>
      <c r="AD265" s="46">
        <v>36</v>
      </c>
      <c r="AE265" s="46">
        <v>35.299999999999997</v>
      </c>
      <c r="AF265" s="46">
        <v>123</v>
      </c>
      <c r="AH265" s="70" t="str">
        <f t="shared" si="30"/>
        <v/>
      </c>
      <c r="AI265" s="70" t="str">
        <f t="shared" si="31"/>
        <v/>
      </c>
      <c r="AJ265" s="70" t="str">
        <f t="shared" si="32"/>
        <v>X</v>
      </c>
      <c r="AK265" s="70" t="str" cm="1">
        <f t="array" ref="AK265">_xlfn.IFS(AH265&lt;&gt;"","1",AI265&lt;&gt;"","2",AJ265&lt;&gt;"","3")</f>
        <v>3</v>
      </c>
    </row>
    <row r="266" spans="1:37" x14ac:dyDescent="0.25">
      <c r="A266" t="s">
        <v>1874</v>
      </c>
      <c r="B266" t="s">
        <v>2704</v>
      </c>
      <c r="C266" s="67" t="str">
        <f t="shared" si="27"/>
        <v>Brinley Goninen</v>
      </c>
      <c r="D266" s="71" t="str" cm="1">
        <f t="array" ref="D266">_xlfn.IFS(AK266="1",CONCATENATE(C266,"Regional"),AK266="2",CONCATENATE(C266,"Sectional"),AK266="3",CONCATENATE(C266,COUNTIF($C$1:C266,C266)))</f>
        <v>Brinley Goninen2</v>
      </c>
      <c r="E266" s="66">
        <v>45152.270833333336</v>
      </c>
      <c r="F266" t="s">
        <v>2466</v>
      </c>
      <c r="G266" s="46">
        <v>10</v>
      </c>
      <c r="H266" s="46">
        <v>39</v>
      </c>
      <c r="I266" s="46">
        <v>3</v>
      </c>
      <c r="J266" t="s">
        <v>164</v>
      </c>
      <c r="K266" t="s">
        <v>177</v>
      </c>
      <c r="L266" s="46">
        <v>2612</v>
      </c>
      <c r="M266" s="46">
        <v>36</v>
      </c>
      <c r="N266" s="46">
        <v>35.299999999999997</v>
      </c>
      <c r="O266" s="46">
        <v>123</v>
      </c>
      <c r="P266" s="46">
        <f t="shared" si="28"/>
        <v>1</v>
      </c>
      <c r="R266" s="67" t="s">
        <v>2890</v>
      </c>
      <c r="S266" s="67">
        <f>COUNTIF(Y$2:$Y$100,R266)</f>
        <v>0</v>
      </c>
      <c r="V266" s="67">
        <f t="shared" si="29"/>
        <v>0</v>
      </c>
      <c r="X266"/>
      <c r="Y266" s="67" t="str">
        <f t="shared" si="26"/>
        <v xml:space="preserve"> </v>
      </c>
      <c r="AB266" t="s">
        <v>177</v>
      </c>
      <c r="AC266" s="46">
        <v>2612</v>
      </c>
      <c r="AD266" s="46">
        <v>36</v>
      </c>
      <c r="AE266" s="46">
        <v>35.299999999999997</v>
      </c>
      <c r="AF266" s="46">
        <v>123</v>
      </c>
      <c r="AH266" s="70" t="str">
        <f t="shared" si="30"/>
        <v/>
      </c>
      <c r="AI266" s="70" t="str">
        <f t="shared" si="31"/>
        <v/>
      </c>
      <c r="AJ266" s="70" t="str">
        <f t="shared" si="32"/>
        <v>X</v>
      </c>
      <c r="AK266" s="70" t="str" cm="1">
        <f t="array" ref="AK266">_xlfn.IFS(AH266&lt;&gt;"","1",AI266&lt;&gt;"","2",AJ266&lt;&gt;"","3")</f>
        <v>3</v>
      </c>
    </row>
    <row r="267" spans="1:37" x14ac:dyDescent="0.25">
      <c r="A267" t="s">
        <v>404</v>
      </c>
      <c r="B267" t="s">
        <v>313</v>
      </c>
      <c r="C267" s="67" t="str">
        <f t="shared" si="27"/>
        <v>Avery Meek</v>
      </c>
      <c r="D267" s="71" t="str" cm="1">
        <f t="array" ref="D267">_xlfn.IFS(AK267="1",CONCATENATE(C267,"Regional"),AK267="2",CONCATENATE(C267,"Sectional"),AK267="3",CONCATENATE(C267,COUNTIF($C$1:C267,C267)))</f>
        <v>Avery Meek2</v>
      </c>
      <c r="E267" s="66">
        <v>45152.270833333336</v>
      </c>
      <c r="F267" t="s">
        <v>2466</v>
      </c>
      <c r="G267" s="46">
        <v>10</v>
      </c>
      <c r="H267" s="46">
        <v>46</v>
      </c>
      <c r="I267" s="46">
        <v>4</v>
      </c>
      <c r="J267" t="s">
        <v>164</v>
      </c>
      <c r="K267" t="s">
        <v>177</v>
      </c>
      <c r="L267" s="46">
        <v>2612</v>
      </c>
      <c r="M267" s="46">
        <v>36</v>
      </c>
      <c r="N267" s="46">
        <v>35.299999999999997</v>
      </c>
      <c r="O267" s="46">
        <v>123</v>
      </c>
      <c r="P267" s="46">
        <f t="shared" si="28"/>
        <v>1</v>
      </c>
      <c r="R267" s="67" t="s">
        <v>1135</v>
      </c>
      <c r="S267" s="67">
        <f>COUNTIF(Y$2:$Y$100,R267)</f>
        <v>0</v>
      </c>
      <c r="V267" s="67">
        <f t="shared" si="29"/>
        <v>0</v>
      </c>
      <c r="X267"/>
      <c r="Y267" s="67" t="str">
        <f t="shared" si="26"/>
        <v xml:space="preserve"> </v>
      </c>
      <c r="AB267" t="s">
        <v>177</v>
      </c>
      <c r="AC267" s="46">
        <v>2612</v>
      </c>
      <c r="AD267" s="46">
        <v>36</v>
      </c>
      <c r="AE267" s="46">
        <v>35.299999999999997</v>
      </c>
      <c r="AF267" s="46">
        <v>123</v>
      </c>
      <c r="AH267" s="70" t="str">
        <f t="shared" si="30"/>
        <v/>
      </c>
      <c r="AI267" s="70" t="str">
        <f t="shared" si="31"/>
        <v/>
      </c>
      <c r="AJ267" s="70" t="str">
        <f t="shared" si="32"/>
        <v>X</v>
      </c>
      <c r="AK267" s="70" t="str" cm="1">
        <f t="array" ref="AK267">_xlfn.IFS(AH267&lt;&gt;"","1",AI267&lt;&gt;"","2",AJ267&lt;&gt;"","3")</f>
        <v>3</v>
      </c>
    </row>
    <row r="268" spans="1:37" x14ac:dyDescent="0.25">
      <c r="A268" t="s">
        <v>3388</v>
      </c>
      <c r="B268" t="s">
        <v>622</v>
      </c>
      <c r="C268" s="67" t="str">
        <f t="shared" si="27"/>
        <v>Samantha Baldauf</v>
      </c>
      <c r="D268" s="71" t="str" cm="1">
        <f t="array" ref="D268">_xlfn.IFS(AK268="1",CONCATENATE(C268,"Regional"),AK268="2",CONCATENATE(C268,"Sectional"),AK268="3",CONCATENATE(C268,COUNTIF($C$1:C268,C268)))</f>
        <v>Samantha Baldauf2</v>
      </c>
      <c r="E268" s="66">
        <v>45152.270833333336</v>
      </c>
      <c r="F268" t="s">
        <v>2466</v>
      </c>
      <c r="G268" s="46">
        <v>10</v>
      </c>
      <c r="H268" s="46">
        <v>53</v>
      </c>
      <c r="I268" s="46">
        <v>5</v>
      </c>
      <c r="J268" t="s">
        <v>164</v>
      </c>
      <c r="K268" t="s">
        <v>177</v>
      </c>
      <c r="L268" s="46">
        <v>2612</v>
      </c>
      <c r="M268" s="46">
        <v>36</v>
      </c>
      <c r="N268" s="46">
        <v>35.299999999999997</v>
      </c>
      <c r="O268" s="46">
        <v>123</v>
      </c>
      <c r="P268" s="46">
        <f t="shared" si="28"/>
        <v>1</v>
      </c>
      <c r="R268" s="67" t="s">
        <v>3500</v>
      </c>
      <c r="S268" s="67">
        <f>COUNTIF(Y$2:$Y$100,R268)</f>
        <v>0</v>
      </c>
      <c r="V268" s="67">
        <f t="shared" si="29"/>
        <v>0</v>
      </c>
      <c r="X268"/>
      <c r="Y268" s="67" t="str">
        <f t="shared" si="26"/>
        <v xml:space="preserve"> </v>
      </c>
      <c r="AB268" t="s">
        <v>177</v>
      </c>
      <c r="AC268" s="46">
        <v>2612</v>
      </c>
      <c r="AD268" s="46">
        <v>36</v>
      </c>
      <c r="AE268" s="46">
        <v>35.299999999999997</v>
      </c>
      <c r="AF268" s="46">
        <v>123</v>
      </c>
      <c r="AH268" s="70" t="str">
        <f t="shared" si="30"/>
        <v/>
      </c>
      <c r="AI268" s="70" t="str">
        <f t="shared" si="31"/>
        <v/>
      </c>
      <c r="AJ268" s="70" t="str">
        <f t="shared" si="32"/>
        <v>X</v>
      </c>
      <c r="AK268" s="70" t="str" cm="1">
        <f t="array" ref="AK268">_xlfn.IFS(AH268&lt;&gt;"","1",AI268&lt;&gt;"","2",AJ268&lt;&gt;"","3")</f>
        <v>3</v>
      </c>
    </row>
    <row r="269" spans="1:37" x14ac:dyDescent="0.25">
      <c r="A269" t="s">
        <v>1839</v>
      </c>
      <c r="B269" t="s">
        <v>1840</v>
      </c>
      <c r="C269" s="67" t="str">
        <f t="shared" si="27"/>
        <v>Anabelle Stravinski</v>
      </c>
      <c r="D269" s="71" t="str" cm="1">
        <f t="array" ref="D269">_xlfn.IFS(AK269="1",CONCATENATE(C269,"Regional"),AK269="2",CONCATENATE(C269,"Sectional"),AK269="3",CONCATENATE(C269,COUNTIF($C$1:C269,C269)))</f>
        <v>Anabelle Stravinski2</v>
      </c>
      <c r="E269" s="66">
        <v>45152.270833333336</v>
      </c>
      <c r="F269" t="s">
        <v>2466</v>
      </c>
      <c r="G269" s="46">
        <v>10</v>
      </c>
      <c r="H269" s="46">
        <v>56</v>
      </c>
      <c r="I269" s="46">
        <v>6</v>
      </c>
      <c r="J269" t="s">
        <v>164</v>
      </c>
      <c r="K269" t="s">
        <v>177</v>
      </c>
      <c r="L269" s="46">
        <v>2612</v>
      </c>
      <c r="M269" s="46">
        <v>36</v>
      </c>
      <c r="N269" s="46">
        <v>35.299999999999997</v>
      </c>
      <c r="O269" s="46">
        <v>123</v>
      </c>
      <c r="P269" s="46">
        <f t="shared" si="28"/>
        <v>1</v>
      </c>
      <c r="R269" s="67" t="s">
        <v>2844</v>
      </c>
      <c r="S269" s="67">
        <f>COUNTIF(Y$2:$Y$100,R269)</f>
        <v>0</v>
      </c>
      <c r="V269" s="67">
        <f t="shared" si="29"/>
        <v>0</v>
      </c>
      <c r="X269"/>
      <c r="Y269" s="67" t="str">
        <f t="shared" si="26"/>
        <v xml:space="preserve"> </v>
      </c>
      <c r="AB269" t="s">
        <v>177</v>
      </c>
      <c r="AC269" s="46">
        <v>2612</v>
      </c>
      <c r="AD269" s="46">
        <v>36</v>
      </c>
      <c r="AE269" s="46">
        <v>35.299999999999997</v>
      </c>
      <c r="AF269" s="46">
        <v>123</v>
      </c>
      <c r="AH269" s="70" t="str">
        <f t="shared" si="30"/>
        <v/>
      </c>
      <c r="AI269" s="70" t="str">
        <f t="shared" si="31"/>
        <v/>
      </c>
      <c r="AJ269" s="70" t="str">
        <f t="shared" si="32"/>
        <v>X</v>
      </c>
      <c r="AK269" s="70" t="str" cm="1">
        <f t="array" ref="AK269">_xlfn.IFS(AH269&lt;&gt;"","1",AI269&lt;&gt;"","2",AJ269&lt;&gt;"","3")</f>
        <v>3</v>
      </c>
    </row>
    <row r="270" spans="1:37" x14ac:dyDescent="0.25">
      <c r="A270" t="s">
        <v>623</v>
      </c>
      <c r="B270" t="s">
        <v>417</v>
      </c>
      <c r="C270" s="67" t="str">
        <f t="shared" si="27"/>
        <v>Brooklynn Holt</v>
      </c>
      <c r="D270" s="71" t="str" cm="1">
        <f t="array" ref="D270">_xlfn.IFS(AK270="1",CONCATENATE(C270,"Regional"),AK270="2",CONCATENATE(C270,"Sectional"),AK270="3",CONCATENATE(C270,COUNTIF($C$1:C270,C270)))</f>
        <v>Brooklynn Holt1</v>
      </c>
      <c r="E270" s="66">
        <v>45152.270833333336</v>
      </c>
      <c r="F270" t="s">
        <v>2466</v>
      </c>
      <c r="G270" s="46">
        <v>10</v>
      </c>
      <c r="H270" s="46">
        <v>56</v>
      </c>
      <c r="I270" s="46">
        <v>6</v>
      </c>
      <c r="J270" t="s">
        <v>164</v>
      </c>
      <c r="K270" t="s">
        <v>177</v>
      </c>
      <c r="L270" s="46">
        <v>2612</v>
      </c>
      <c r="M270" s="46">
        <v>36</v>
      </c>
      <c r="N270" s="46">
        <v>35.299999999999997</v>
      </c>
      <c r="O270" s="46">
        <v>123</v>
      </c>
      <c r="P270" s="46">
        <f t="shared" si="28"/>
        <v>1</v>
      </c>
      <c r="R270" s="67" t="s">
        <v>1259</v>
      </c>
      <c r="S270" s="67">
        <f>COUNTIF(Y$2:$Y$100,R270)</f>
        <v>0</v>
      </c>
      <c r="V270" s="67">
        <f t="shared" si="29"/>
        <v>0</v>
      </c>
      <c r="X270"/>
      <c r="Y270" s="67" t="str">
        <f t="shared" si="26"/>
        <v xml:space="preserve"> </v>
      </c>
      <c r="AB270" t="s">
        <v>177</v>
      </c>
      <c r="AC270" s="46">
        <v>2612</v>
      </c>
      <c r="AD270" s="46">
        <v>36</v>
      </c>
      <c r="AE270" s="46">
        <v>35.299999999999997</v>
      </c>
      <c r="AF270" s="46">
        <v>123</v>
      </c>
      <c r="AH270" s="70" t="str">
        <f t="shared" si="30"/>
        <v/>
      </c>
      <c r="AI270" s="70" t="str">
        <f t="shared" si="31"/>
        <v/>
      </c>
      <c r="AJ270" s="70" t="str">
        <f t="shared" si="32"/>
        <v>X</v>
      </c>
      <c r="AK270" s="70" t="str" cm="1">
        <f t="array" ref="AK270">_xlfn.IFS(AH270&lt;&gt;"","1",AI270&lt;&gt;"","2",AJ270&lt;&gt;"","3")</f>
        <v>3</v>
      </c>
    </row>
    <row r="271" spans="1:37" x14ac:dyDescent="0.25">
      <c r="A271" t="s">
        <v>3390</v>
      </c>
      <c r="B271" t="s">
        <v>2705</v>
      </c>
      <c r="C271" s="67" t="str">
        <f t="shared" si="27"/>
        <v>Aspen Abel</v>
      </c>
      <c r="D271" s="71" t="str" cm="1">
        <f t="array" ref="D271">_xlfn.IFS(AK271="1",CONCATENATE(C271,"Regional"),AK271="2",CONCATENATE(C271,"Sectional"),AK271="3",CONCATENATE(C271,COUNTIF($C$1:C271,C271)))</f>
        <v>Aspen Abel2</v>
      </c>
      <c r="E271" s="66">
        <v>45152.270833333336</v>
      </c>
      <c r="F271" t="s">
        <v>2466</v>
      </c>
      <c r="G271" s="46">
        <v>10</v>
      </c>
      <c r="H271" s="46">
        <v>57</v>
      </c>
      <c r="I271" s="46">
        <v>8</v>
      </c>
      <c r="J271" t="s">
        <v>164</v>
      </c>
      <c r="K271" t="s">
        <v>177</v>
      </c>
      <c r="L271" s="46">
        <v>2612</v>
      </c>
      <c r="M271" s="46">
        <v>36</v>
      </c>
      <c r="N271" s="46">
        <v>35.299999999999997</v>
      </c>
      <c r="O271" s="46">
        <v>123</v>
      </c>
      <c r="P271" s="46">
        <f t="shared" si="28"/>
        <v>1</v>
      </c>
      <c r="R271" s="67" t="s">
        <v>3503</v>
      </c>
      <c r="S271" s="67">
        <f>COUNTIF(Y$2:$Y$100,R271)</f>
        <v>0</v>
      </c>
      <c r="V271" s="67">
        <f t="shared" si="29"/>
        <v>0</v>
      </c>
      <c r="X271"/>
      <c r="Y271" s="67" t="str">
        <f t="shared" si="26"/>
        <v xml:space="preserve"> </v>
      </c>
      <c r="AB271" t="s">
        <v>177</v>
      </c>
      <c r="AC271" s="46">
        <v>2612</v>
      </c>
      <c r="AD271" s="46">
        <v>36</v>
      </c>
      <c r="AE271" s="46">
        <v>35.299999999999997</v>
      </c>
      <c r="AF271" s="46">
        <v>123</v>
      </c>
      <c r="AH271" s="70" t="str">
        <f t="shared" si="30"/>
        <v/>
      </c>
      <c r="AI271" s="70" t="str">
        <f t="shared" si="31"/>
        <v/>
      </c>
      <c r="AJ271" s="70" t="str">
        <f t="shared" si="32"/>
        <v>X</v>
      </c>
      <c r="AK271" s="70" t="str" cm="1">
        <f t="array" ref="AK271">_xlfn.IFS(AH271&lt;&gt;"","1",AI271&lt;&gt;"","2",AJ271&lt;&gt;"","3")</f>
        <v>3</v>
      </c>
    </row>
    <row r="272" spans="1:37" x14ac:dyDescent="0.25">
      <c r="A272" t="s">
        <v>1876</v>
      </c>
      <c r="B272" t="s">
        <v>393</v>
      </c>
      <c r="C272" s="67" t="str">
        <f t="shared" si="27"/>
        <v>Mia Nortman</v>
      </c>
      <c r="D272" s="71" t="str" cm="1">
        <f t="array" ref="D272">_xlfn.IFS(AK272="1",CONCATENATE(C272,"Regional"),AK272="2",CONCATENATE(C272,"Sectional"),AK272="3",CONCATENATE(C272,COUNTIF($C$1:C272,C272)))</f>
        <v>Mia Nortman2</v>
      </c>
      <c r="E272" s="66">
        <v>45152.270833333336</v>
      </c>
      <c r="F272" t="s">
        <v>2466</v>
      </c>
      <c r="G272" s="46">
        <v>10</v>
      </c>
      <c r="H272" s="46">
        <v>58</v>
      </c>
      <c r="I272" s="46">
        <v>9</v>
      </c>
      <c r="J272" t="s">
        <v>164</v>
      </c>
      <c r="K272" t="s">
        <v>177</v>
      </c>
      <c r="L272" s="46">
        <v>2612</v>
      </c>
      <c r="M272" s="46">
        <v>36</v>
      </c>
      <c r="N272" s="46">
        <v>35.299999999999997</v>
      </c>
      <c r="O272" s="46">
        <v>123</v>
      </c>
      <c r="P272" s="46">
        <f t="shared" si="28"/>
        <v>1</v>
      </c>
      <c r="R272" s="67" t="s">
        <v>2892</v>
      </c>
      <c r="S272" s="67">
        <f>COUNTIF(Y$2:$Y$100,R272)</f>
        <v>0</v>
      </c>
      <c r="V272" s="67">
        <f t="shared" si="29"/>
        <v>0</v>
      </c>
      <c r="X272"/>
      <c r="Y272" s="67" t="str">
        <f t="shared" si="26"/>
        <v xml:space="preserve"> </v>
      </c>
      <c r="AB272" t="s">
        <v>177</v>
      </c>
      <c r="AC272" s="46">
        <v>2612</v>
      </c>
      <c r="AD272" s="46">
        <v>36</v>
      </c>
      <c r="AE272" s="46">
        <v>35.299999999999997</v>
      </c>
      <c r="AF272" s="46">
        <v>123</v>
      </c>
      <c r="AH272" s="70" t="str">
        <f t="shared" si="30"/>
        <v/>
      </c>
      <c r="AI272" s="70" t="str">
        <f t="shared" si="31"/>
        <v/>
      </c>
      <c r="AJ272" s="70" t="str">
        <f t="shared" si="32"/>
        <v>X</v>
      </c>
      <c r="AK272" s="70" t="str" cm="1">
        <f t="array" ref="AK272">_xlfn.IFS(AH272&lt;&gt;"","1",AI272&lt;&gt;"","2",AJ272&lt;&gt;"","3")</f>
        <v>3</v>
      </c>
    </row>
    <row r="273" spans="1:37" x14ac:dyDescent="0.25">
      <c r="A273" t="s">
        <v>1881</v>
      </c>
      <c r="B273" t="s">
        <v>2706</v>
      </c>
      <c r="C273" s="67" t="str">
        <f t="shared" si="27"/>
        <v>Kamryn Albert</v>
      </c>
      <c r="D273" s="71" t="str" cm="1">
        <f t="array" ref="D273">_xlfn.IFS(AK273="1",CONCATENATE(C273,"Regional"),AK273="2",CONCATENATE(C273,"Sectional"),AK273="3",CONCATENATE(C273,COUNTIF($C$1:C273,C273)))</f>
        <v>Kamryn Albert2</v>
      </c>
      <c r="E273" s="66">
        <v>45152.270833333336</v>
      </c>
      <c r="F273" t="s">
        <v>2466</v>
      </c>
      <c r="G273" s="46">
        <v>10</v>
      </c>
      <c r="H273" s="46">
        <v>72</v>
      </c>
      <c r="I273" s="46">
        <v>10</v>
      </c>
      <c r="J273" t="s">
        <v>164</v>
      </c>
      <c r="K273" t="s">
        <v>177</v>
      </c>
      <c r="L273" s="46">
        <v>2612</v>
      </c>
      <c r="M273" s="46">
        <v>36</v>
      </c>
      <c r="N273" s="46">
        <v>35.299999999999997</v>
      </c>
      <c r="O273" s="46">
        <v>123</v>
      </c>
      <c r="P273" s="46">
        <f t="shared" si="28"/>
        <v>1</v>
      </c>
      <c r="R273" s="67" t="s">
        <v>2895</v>
      </c>
      <c r="S273" s="67">
        <f>COUNTIF(Y$2:$Y$100,R273)</f>
        <v>0</v>
      </c>
      <c r="V273" s="67">
        <f t="shared" si="29"/>
        <v>0</v>
      </c>
      <c r="X273"/>
      <c r="Y273" s="67" t="str">
        <f t="shared" si="26"/>
        <v xml:space="preserve"> </v>
      </c>
      <c r="AB273" t="s">
        <v>177</v>
      </c>
      <c r="AC273" s="46">
        <v>2612</v>
      </c>
      <c r="AD273" s="46">
        <v>36</v>
      </c>
      <c r="AE273" s="46">
        <v>35.299999999999997</v>
      </c>
      <c r="AF273" s="46">
        <v>123</v>
      </c>
      <c r="AH273" s="70" t="str">
        <f t="shared" si="30"/>
        <v/>
      </c>
      <c r="AI273" s="70" t="str">
        <f t="shared" si="31"/>
        <v/>
      </c>
      <c r="AJ273" s="70" t="str">
        <f t="shared" si="32"/>
        <v>X</v>
      </c>
      <c r="AK273" s="70" t="str" cm="1">
        <f t="array" ref="AK273">_xlfn.IFS(AH273&lt;&gt;"","1",AI273&lt;&gt;"","2",AJ273&lt;&gt;"","3")</f>
        <v>3</v>
      </c>
    </row>
    <row r="274" spans="1:37" x14ac:dyDescent="0.25">
      <c r="A274" t="s">
        <v>631</v>
      </c>
      <c r="B274" t="s">
        <v>538</v>
      </c>
      <c r="C274" s="67" t="str">
        <f t="shared" si="27"/>
        <v>Lilly Sachtjen</v>
      </c>
      <c r="D274" s="71" t="str" cm="1">
        <f t="array" ref="D274">_xlfn.IFS(AK274="1",CONCATENATE(C274,"Regional"),AK274="2",CONCATENATE(C274,"Sectional"),AK274="3",CONCATENATE(C274,COUNTIF($C$1:C274,C274)))</f>
        <v>Lilly Sachtjen1</v>
      </c>
      <c r="E274" s="66">
        <v>45152.270833333336</v>
      </c>
      <c r="F274" t="s">
        <v>2466</v>
      </c>
      <c r="G274" s="46">
        <v>10</v>
      </c>
      <c r="H274" s="46">
        <v>51</v>
      </c>
      <c r="I274" s="46">
        <v>1</v>
      </c>
      <c r="J274" t="s">
        <v>164</v>
      </c>
      <c r="K274" t="s">
        <v>177</v>
      </c>
      <c r="L274" s="46">
        <v>2612</v>
      </c>
      <c r="M274" s="46">
        <v>36</v>
      </c>
      <c r="N274" s="46">
        <v>35.299999999999997</v>
      </c>
      <c r="O274" s="46">
        <v>123</v>
      </c>
      <c r="P274" s="46">
        <f t="shared" si="28"/>
        <v>1</v>
      </c>
      <c r="R274" s="67" t="s">
        <v>1264</v>
      </c>
      <c r="S274" s="67">
        <f>COUNTIF(Y$2:$Y$100,R274)</f>
        <v>0</v>
      </c>
      <c r="V274" s="67">
        <f t="shared" si="29"/>
        <v>0</v>
      </c>
      <c r="X274"/>
      <c r="Y274" s="67" t="str">
        <f t="shared" si="26"/>
        <v xml:space="preserve"> </v>
      </c>
      <c r="AB274" t="s">
        <v>177</v>
      </c>
      <c r="AC274" s="46">
        <v>2612</v>
      </c>
      <c r="AD274" s="46">
        <v>36</v>
      </c>
      <c r="AE274" s="46">
        <v>35.299999999999997</v>
      </c>
      <c r="AF274" s="46">
        <v>123</v>
      </c>
      <c r="AH274" s="70" t="str">
        <f t="shared" si="30"/>
        <v/>
      </c>
      <c r="AI274" s="70" t="str">
        <f t="shared" si="31"/>
        <v/>
      </c>
      <c r="AJ274" s="70" t="str">
        <f t="shared" si="32"/>
        <v>X</v>
      </c>
      <c r="AK274" s="70" t="str" cm="1">
        <f t="array" ref="AK274">_xlfn.IFS(AH274&lt;&gt;"","1",AI274&lt;&gt;"","2",AJ274&lt;&gt;"","3")</f>
        <v>3</v>
      </c>
    </row>
    <row r="275" spans="1:37" x14ac:dyDescent="0.25">
      <c r="A275" t="s">
        <v>262</v>
      </c>
      <c r="B275" t="s">
        <v>408</v>
      </c>
      <c r="C275" s="67" t="str">
        <f t="shared" si="27"/>
        <v>Mya Hanson</v>
      </c>
      <c r="D275" s="71" t="str" cm="1">
        <f t="array" ref="D275">_xlfn.IFS(AK275="1",CONCATENATE(C275,"Regional"),AK275="2",CONCATENATE(C275,"Sectional"),AK275="3",CONCATENATE(C275,COUNTIF($C$1:C275,C275)))</f>
        <v>Mya Hanson1</v>
      </c>
      <c r="E275" s="66">
        <v>45152.270833333336</v>
      </c>
      <c r="F275" t="s">
        <v>2466</v>
      </c>
      <c r="G275" s="46">
        <v>10</v>
      </c>
      <c r="H275" s="46">
        <v>52</v>
      </c>
      <c r="I275" s="46">
        <v>2</v>
      </c>
      <c r="J275" t="s">
        <v>164</v>
      </c>
      <c r="K275" t="s">
        <v>177</v>
      </c>
      <c r="L275" s="46">
        <v>2612</v>
      </c>
      <c r="M275" s="46">
        <v>36</v>
      </c>
      <c r="N275" s="46">
        <v>35.299999999999997</v>
      </c>
      <c r="O275" s="46">
        <v>123</v>
      </c>
      <c r="P275" s="46">
        <f t="shared" si="28"/>
        <v>1</v>
      </c>
      <c r="R275" s="67" t="s">
        <v>1139</v>
      </c>
      <c r="S275" s="67">
        <f>COUNTIF(Y$2:$Y$100,R275)</f>
        <v>0</v>
      </c>
      <c r="V275" s="67">
        <f t="shared" si="29"/>
        <v>0</v>
      </c>
      <c r="X275"/>
      <c r="Y275" s="67" t="str">
        <f t="shared" si="26"/>
        <v xml:space="preserve"> </v>
      </c>
      <c r="AB275" t="s">
        <v>177</v>
      </c>
      <c r="AC275" s="46">
        <v>2612</v>
      </c>
      <c r="AD275" s="46">
        <v>36</v>
      </c>
      <c r="AE275" s="46">
        <v>35.299999999999997</v>
      </c>
      <c r="AF275" s="46">
        <v>123</v>
      </c>
      <c r="AH275" s="70" t="str">
        <f t="shared" si="30"/>
        <v/>
      </c>
      <c r="AI275" s="70" t="str">
        <f t="shared" si="31"/>
        <v/>
      </c>
      <c r="AJ275" s="70" t="str">
        <f t="shared" si="32"/>
        <v>X</v>
      </c>
      <c r="AK275" s="70" t="str" cm="1">
        <f t="array" ref="AK275">_xlfn.IFS(AH275&lt;&gt;"","1",AI275&lt;&gt;"","2",AJ275&lt;&gt;"","3")</f>
        <v>3</v>
      </c>
    </row>
    <row r="276" spans="1:37" x14ac:dyDescent="0.25">
      <c r="A276" t="s">
        <v>629</v>
      </c>
      <c r="B276" t="s">
        <v>630</v>
      </c>
      <c r="C276" s="67" t="str">
        <f t="shared" si="27"/>
        <v>Kathryn Baumgart</v>
      </c>
      <c r="D276" s="71" t="str" cm="1">
        <f t="array" ref="D276">_xlfn.IFS(AK276="1",CONCATENATE(C276,"Regional"),AK276="2",CONCATENATE(C276,"Sectional"),AK276="3",CONCATENATE(C276,COUNTIF($C$1:C276,C276)))</f>
        <v>Kathryn Baumgart1</v>
      </c>
      <c r="E276" s="66">
        <v>45152.270833333336</v>
      </c>
      <c r="F276" t="s">
        <v>2466</v>
      </c>
      <c r="G276" s="46">
        <v>10</v>
      </c>
      <c r="H276" s="46">
        <v>56</v>
      </c>
      <c r="I276" s="46">
        <v>3</v>
      </c>
      <c r="J276" t="s">
        <v>164</v>
      </c>
      <c r="K276" t="s">
        <v>177</v>
      </c>
      <c r="L276" s="46">
        <v>2612</v>
      </c>
      <c r="M276" s="46">
        <v>36</v>
      </c>
      <c r="N276" s="46">
        <v>35.299999999999997</v>
      </c>
      <c r="O276" s="46">
        <v>123</v>
      </c>
      <c r="P276" s="46">
        <f t="shared" si="28"/>
        <v>1</v>
      </c>
      <c r="R276" s="67" t="s">
        <v>1263</v>
      </c>
      <c r="S276" s="67">
        <f>COUNTIF(Y$2:$Y$100,R276)</f>
        <v>0</v>
      </c>
      <c r="V276" s="67">
        <f t="shared" si="29"/>
        <v>0</v>
      </c>
      <c r="X276"/>
      <c r="Y276" s="67" t="str">
        <f t="shared" si="26"/>
        <v xml:space="preserve"> </v>
      </c>
      <c r="AB276" t="s">
        <v>177</v>
      </c>
      <c r="AC276" s="46">
        <v>2612</v>
      </c>
      <c r="AD276" s="46">
        <v>36</v>
      </c>
      <c r="AE276" s="46">
        <v>35.299999999999997</v>
      </c>
      <c r="AF276" s="46">
        <v>123</v>
      </c>
      <c r="AH276" s="70" t="str">
        <f t="shared" si="30"/>
        <v/>
      </c>
      <c r="AI276" s="70" t="str">
        <f t="shared" si="31"/>
        <v/>
      </c>
      <c r="AJ276" s="70" t="str">
        <f t="shared" si="32"/>
        <v>X</v>
      </c>
      <c r="AK276" s="70" t="str" cm="1">
        <f t="array" ref="AK276">_xlfn.IFS(AH276&lt;&gt;"","1",AI276&lt;&gt;"","2",AJ276&lt;&gt;"","3")</f>
        <v>3</v>
      </c>
    </row>
    <row r="277" spans="1:37" x14ac:dyDescent="0.25">
      <c r="A277" t="s">
        <v>200</v>
      </c>
      <c r="B277" t="s">
        <v>1637</v>
      </c>
      <c r="C277" s="67" t="str">
        <f t="shared" si="27"/>
        <v>Jennifer Bennett</v>
      </c>
      <c r="D277" s="71" t="str" cm="1">
        <f t="array" ref="D277">_xlfn.IFS(AK277="1",CONCATENATE(C277,"Regional"),AK277="2",CONCATENATE(C277,"Sectional"),AK277="3",CONCATENATE(C277,COUNTIF($C$1:C277,C277)))</f>
        <v>Jennifer Bennett1</v>
      </c>
      <c r="E277" s="66">
        <v>45152.270833333336</v>
      </c>
      <c r="F277" t="s">
        <v>2466</v>
      </c>
      <c r="G277" s="46">
        <v>10</v>
      </c>
      <c r="H277" s="46">
        <v>57</v>
      </c>
      <c r="I277" s="46">
        <v>4</v>
      </c>
      <c r="J277" t="s">
        <v>164</v>
      </c>
      <c r="K277" t="s">
        <v>177</v>
      </c>
      <c r="L277" s="46">
        <v>2612</v>
      </c>
      <c r="M277" s="46">
        <v>36</v>
      </c>
      <c r="N277" s="46">
        <v>35.299999999999997</v>
      </c>
      <c r="O277" s="46">
        <v>123</v>
      </c>
      <c r="P277" s="46">
        <f t="shared" si="28"/>
        <v>1</v>
      </c>
      <c r="R277" s="67" t="s">
        <v>3523</v>
      </c>
      <c r="S277" s="67">
        <f>COUNTIF(Y$2:$Y$100,R277)</f>
        <v>0</v>
      </c>
      <c r="V277" s="67">
        <f t="shared" si="29"/>
        <v>0</v>
      </c>
      <c r="X277"/>
      <c r="Y277" s="67" t="str">
        <f t="shared" si="26"/>
        <v xml:space="preserve"> </v>
      </c>
      <c r="AB277" t="s">
        <v>177</v>
      </c>
      <c r="AC277" s="46">
        <v>2612</v>
      </c>
      <c r="AD277" s="46">
        <v>36</v>
      </c>
      <c r="AE277" s="46">
        <v>35.299999999999997</v>
      </c>
      <c r="AF277" s="46">
        <v>123</v>
      </c>
      <c r="AH277" s="70" t="str">
        <f t="shared" si="30"/>
        <v/>
      </c>
      <c r="AI277" s="70" t="str">
        <f t="shared" si="31"/>
        <v/>
      </c>
      <c r="AJ277" s="70" t="str">
        <f t="shared" si="32"/>
        <v>X</v>
      </c>
      <c r="AK277" s="70" t="str" cm="1">
        <f t="array" ref="AK277">_xlfn.IFS(AH277&lt;&gt;"","1",AI277&lt;&gt;"","2",AJ277&lt;&gt;"","3")</f>
        <v>3</v>
      </c>
    </row>
    <row r="278" spans="1:37" x14ac:dyDescent="0.25">
      <c r="A278" t="s">
        <v>263</v>
      </c>
      <c r="B278" t="s">
        <v>926</v>
      </c>
      <c r="C278" s="67" t="str">
        <f t="shared" si="27"/>
        <v>Brielle Harris</v>
      </c>
      <c r="D278" s="71" t="str" cm="1">
        <f t="array" ref="D278">_xlfn.IFS(AK278="1",CONCATENATE(C278,"Regional"),AK278="2",CONCATENATE(C278,"Sectional"),AK278="3",CONCATENATE(C278,COUNTIF($C$1:C278,C278)))</f>
        <v>Brielle Harris1</v>
      </c>
      <c r="E278" s="66">
        <v>45152.270833333336</v>
      </c>
      <c r="F278" t="s">
        <v>2466</v>
      </c>
      <c r="G278" s="46">
        <v>10</v>
      </c>
      <c r="H278" s="46">
        <v>59</v>
      </c>
      <c r="I278" s="46">
        <v>5</v>
      </c>
      <c r="J278" t="s">
        <v>164</v>
      </c>
      <c r="K278" t="s">
        <v>177</v>
      </c>
      <c r="L278" s="46">
        <v>2612</v>
      </c>
      <c r="M278" s="46">
        <v>36</v>
      </c>
      <c r="N278" s="46">
        <v>35.299999999999997</v>
      </c>
      <c r="O278" s="46">
        <v>123</v>
      </c>
      <c r="P278" s="46">
        <f t="shared" si="28"/>
        <v>1</v>
      </c>
      <c r="R278" s="67" t="s">
        <v>2859</v>
      </c>
      <c r="S278" s="67">
        <f>COUNTIF(Y$2:$Y$100,R278)</f>
        <v>0</v>
      </c>
      <c r="V278" s="67">
        <f t="shared" si="29"/>
        <v>0</v>
      </c>
      <c r="X278"/>
      <c r="Y278" s="67" t="str">
        <f t="shared" si="26"/>
        <v xml:space="preserve"> </v>
      </c>
      <c r="AB278" t="s">
        <v>177</v>
      </c>
      <c r="AC278" s="46">
        <v>2612</v>
      </c>
      <c r="AD278" s="46">
        <v>36</v>
      </c>
      <c r="AE278" s="46">
        <v>35.299999999999997</v>
      </c>
      <c r="AF278" s="46">
        <v>123</v>
      </c>
      <c r="AH278" s="70" t="str">
        <f t="shared" si="30"/>
        <v/>
      </c>
      <c r="AI278" s="70" t="str">
        <f t="shared" si="31"/>
        <v/>
      </c>
      <c r="AJ278" s="70" t="str">
        <f t="shared" si="32"/>
        <v>X</v>
      </c>
      <c r="AK278" s="70" t="str" cm="1">
        <f t="array" ref="AK278">_xlfn.IFS(AH278&lt;&gt;"","1",AI278&lt;&gt;"","2",AJ278&lt;&gt;"","3")</f>
        <v>3</v>
      </c>
    </row>
    <row r="279" spans="1:37" x14ac:dyDescent="0.25">
      <c r="A279" t="s">
        <v>3395</v>
      </c>
      <c r="B279" t="s">
        <v>431</v>
      </c>
      <c r="C279" s="67" t="str">
        <f t="shared" si="27"/>
        <v>Paige Scheuerell</v>
      </c>
      <c r="D279" s="71" t="str" cm="1">
        <f t="array" ref="D279">_xlfn.IFS(AK279="1",CONCATENATE(C279,"Regional"),AK279="2",CONCATENATE(C279,"Sectional"),AK279="3",CONCATENATE(C279,COUNTIF($C$1:C279,C279)))</f>
        <v>Paige Scheuerell1</v>
      </c>
      <c r="E279" s="66">
        <v>45152.270833333336</v>
      </c>
      <c r="F279" t="s">
        <v>2466</v>
      </c>
      <c r="G279" s="46">
        <v>10</v>
      </c>
      <c r="H279" s="46">
        <v>65</v>
      </c>
      <c r="I279" s="46">
        <v>6</v>
      </c>
      <c r="J279" t="s">
        <v>164</v>
      </c>
      <c r="K279" t="s">
        <v>177</v>
      </c>
      <c r="L279" s="46">
        <v>2612</v>
      </c>
      <c r="M279" s="46">
        <v>36</v>
      </c>
      <c r="N279" s="46">
        <v>35.299999999999997</v>
      </c>
      <c r="O279" s="46">
        <v>123</v>
      </c>
      <c r="P279" s="46">
        <f t="shared" si="28"/>
        <v>1</v>
      </c>
      <c r="R279" s="67" t="s">
        <v>3524</v>
      </c>
      <c r="S279" s="67">
        <f>COUNTIF(Y$2:$Y$100,R279)</f>
        <v>0</v>
      </c>
      <c r="V279" s="67">
        <f t="shared" si="29"/>
        <v>0</v>
      </c>
      <c r="X279"/>
      <c r="Y279" s="67" t="str">
        <f t="shared" si="26"/>
        <v xml:space="preserve"> </v>
      </c>
      <c r="AB279" t="s">
        <v>177</v>
      </c>
      <c r="AC279" s="46">
        <v>2612</v>
      </c>
      <c r="AD279" s="46">
        <v>36</v>
      </c>
      <c r="AE279" s="46">
        <v>35.299999999999997</v>
      </c>
      <c r="AF279" s="46">
        <v>123</v>
      </c>
      <c r="AH279" s="70" t="str">
        <f t="shared" si="30"/>
        <v/>
      </c>
      <c r="AI279" s="70" t="str">
        <f t="shared" si="31"/>
        <v/>
      </c>
      <c r="AJ279" s="70" t="str">
        <f t="shared" si="32"/>
        <v>X</v>
      </c>
      <c r="AK279" s="70" t="str" cm="1">
        <f t="array" ref="AK279">_xlfn.IFS(AH279&lt;&gt;"","1",AI279&lt;&gt;"","2",AJ279&lt;&gt;"","3")</f>
        <v>3</v>
      </c>
    </row>
    <row r="280" spans="1:37" x14ac:dyDescent="0.25">
      <c r="A280" t="s">
        <v>1879</v>
      </c>
      <c r="B280" t="s">
        <v>1880</v>
      </c>
      <c r="C280" s="67" t="str">
        <f t="shared" si="27"/>
        <v>Lillianne Fister</v>
      </c>
      <c r="D280" s="71" t="str" cm="1">
        <f t="array" ref="D280">_xlfn.IFS(AK280="1",CONCATENATE(C280,"Regional"),AK280="2",CONCATENATE(C280,"Sectional"),AK280="3",CONCATENATE(C280,COUNTIF($C$1:C280,C280)))</f>
        <v>Lillianne Fister1</v>
      </c>
      <c r="E280" s="66">
        <v>45152.270833333336</v>
      </c>
      <c r="F280" t="s">
        <v>2466</v>
      </c>
      <c r="G280" s="46">
        <v>10</v>
      </c>
      <c r="H280" s="46">
        <v>65</v>
      </c>
      <c r="I280" s="46">
        <v>6</v>
      </c>
      <c r="J280" t="s">
        <v>164</v>
      </c>
      <c r="K280" t="s">
        <v>177</v>
      </c>
      <c r="L280" s="46">
        <v>2612</v>
      </c>
      <c r="M280" s="46">
        <v>36</v>
      </c>
      <c r="N280" s="46">
        <v>35.299999999999997</v>
      </c>
      <c r="O280" s="46">
        <v>123</v>
      </c>
      <c r="P280" s="46">
        <f t="shared" si="28"/>
        <v>1</v>
      </c>
      <c r="R280" s="67" t="s">
        <v>2894</v>
      </c>
      <c r="S280" s="67">
        <f>COUNTIF(Y$2:$Y$100,R280)</f>
        <v>0</v>
      </c>
      <c r="V280" s="67">
        <f t="shared" si="29"/>
        <v>0</v>
      </c>
      <c r="X280"/>
      <c r="Y280" s="67" t="str">
        <f t="shared" si="26"/>
        <v xml:space="preserve"> </v>
      </c>
      <c r="AB280" t="s">
        <v>177</v>
      </c>
      <c r="AC280" s="46">
        <v>2612</v>
      </c>
      <c r="AD280" s="46">
        <v>36</v>
      </c>
      <c r="AE280" s="46">
        <v>35.299999999999997</v>
      </c>
      <c r="AF280" s="46">
        <v>123</v>
      </c>
      <c r="AH280" s="70" t="str">
        <f t="shared" si="30"/>
        <v/>
      </c>
      <c r="AI280" s="70" t="str">
        <f t="shared" si="31"/>
        <v/>
      </c>
      <c r="AJ280" s="70" t="str">
        <f t="shared" si="32"/>
        <v>X</v>
      </c>
      <c r="AK280" s="70" t="str" cm="1">
        <f t="array" ref="AK280">_xlfn.IFS(AH280&lt;&gt;"","1",AI280&lt;&gt;"","2",AJ280&lt;&gt;"","3")</f>
        <v>3</v>
      </c>
    </row>
    <row r="281" spans="1:37" x14ac:dyDescent="0.25">
      <c r="A281" t="s">
        <v>2038</v>
      </c>
      <c r="B281" t="s">
        <v>955</v>
      </c>
      <c r="C281" s="67" t="str">
        <f t="shared" si="27"/>
        <v>Brianna Ganske</v>
      </c>
      <c r="D281" s="71" t="str" cm="1">
        <f t="array" ref="D281">_xlfn.IFS(AK281="1",CONCATENATE(C281,"Regional"),AK281="2",CONCATENATE(C281,"Sectional"),AK281="3",CONCATENATE(C281,COUNTIF($C$1:C281,C281)))</f>
        <v>Brianna Ganske1</v>
      </c>
      <c r="E281" s="66">
        <v>45152.270833333336</v>
      </c>
      <c r="F281" t="s">
        <v>2466</v>
      </c>
      <c r="G281" s="46">
        <v>10</v>
      </c>
      <c r="H281" s="46">
        <v>67</v>
      </c>
      <c r="I281" s="46">
        <v>8</v>
      </c>
      <c r="J281" t="s">
        <v>164</v>
      </c>
      <c r="K281" t="s">
        <v>177</v>
      </c>
      <c r="L281" s="46">
        <v>2612</v>
      </c>
      <c r="M281" s="46">
        <v>36</v>
      </c>
      <c r="N281" s="46">
        <v>35.299999999999997</v>
      </c>
      <c r="O281" s="46">
        <v>123</v>
      </c>
      <c r="P281" s="46">
        <f t="shared" si="28"/>
        <v>1</v>
      </c>
      <c r="R281" s="67" t="s">
        <v>3057</v>
      </c>
      <c r="S281" s="67">
        <f>COUNTIF(Y$2:$Y$100,R281)</f>
        <v>0</v>
      </c>
      <c r="V281" s="67">
        <f t="shared" si="29"/>
        <v>0</v>
      </c>
      <c r="X281"/>
      <c r="Y281" s="67" t="str">
        <f t="shared" si="26"/>
        <v xml:space="preserve"> </v>
      </c>
      <c r="AB281" t="s">
        <v>177</v>
      </c>
      <c r="AC281" s="46">
        <v>2612</v>
      </c>
      <c r="AD281" s="46">
        <v>36</v>
      </c>
      <c r="AE281" s="46">
        <v>35.299999999999997</v>
      </c>
      <c r="AF281" s="46">
        <v>123</v>
      </c>
      <c r="AH281" s="70" t="str">
        <f t="shared" si="30"/>
        <v/>
      </c>
      <c r="AI281" s="70" t="str">
        <f t="shared" si="31"/>
        <v/>
      </c>
      <c r="AJ281" s="70" t="str">
        <f t="shared" si="32"/>
        <v>X</v>
      </c>
      <c r="AK281" s="70" t="str" cm="1">
        <f t="array" ref="AK281">_xlfn.IFS(AH281&lt;&gt;"","1",AI281&lt;&gt;"","2",AJ281&lt;&gt;"","3")</f>
        <v>3</v>
      </c>
    </row>
    <row r="282" spans="1:37" x14ac:dyDescent="0.25">
      <c r="A282" t="s">
        <v>2039</v>
      </c>
      <c r="B282" t="s">
        <v>776</v>
      </c>
      <c r="C282" s="67" t="str">
        <f t="shared" si="27"/>
        <v>Kendall Carter</v>
      </c>
      <c r="D282" s="71" t="str" cm="1">
        <f t="array" ref="D282">_xlfn.IFS(AK282="1",CONCATENATE(C282,"Regional"),AK282="2",CONCATENATE(C282,"Sectional"),AK282="3",CONCATENATE(C282,COUNTIF($C$1:C282,C282)))</f>
        <v>Kendall Carter2</v>
      </c>
      <c r="E282" s="66">
        <v>45152.270833333336</v>
      </c>
      <c r="F282" t="s">
        <v>2466</v>
      </c>
      <c r="G282" s="46">
        <v>10</v>
      </c>
      <c r="H282" s="46">
        <v>76</v>
      </c>
      <c r="I282" s="46">
        <v>9</v>
      </c>
      <c r="J282" t="s">
        <v>164</v>
      </c>
      <c r="K282" t="s">
        <v>177</v>
      </c>
      <c r="L282" s="46">
        <v>2612</v>
      </c>
      <c r="M282" s="46">
        <v>36</v>
      </c>
      <c r="N282" s="46">
        <v>35.299999999999997</v>
      </c>
      <c r="O282" s="46">
        <v>123</v>
      </c>
      <c r="P282" s="46">
        <f t="shared" si="28"/>
        <v>1</v>
      </c>
      <c r="R282" s="67" t="s">
        <v>3058</v>
      </c>
      <c r="S282" s="67">
        <f>COUNTIF(Y$2:$Y$100,R282)</f>
        <v>0</v>
      </c>
      <c r="V282" s="67">
        <f t="shared" si="29"/>
        <v>0</v>
      </c>
      <c r="X282"/>
      <c r="Y282" s="67" t="str">
        <f t="shared" si="26"/>
        <v xml:space="preserve"> </v>
      </c>
      <c r="AB282" t="s">
        <v>177</v>
      </c>
      <c r="AC282" s="46">
        <v>2612</v>
      </c>
      <c r="AD282" s="46">
        <v>36</v>
      </c>
      <c r="AE282" s="46">
        <v>35.299999999999997</v>
      </c>
      <c r="AF282" s="46">
        <v>123</v>
      </c>
      <c r="AH282" s="70" t="str">
        <f t="shared" si="30"/>
        <v/>
      </c>
      <c r="AI282" s="70" t="str">
        <f t="shared" si="31"/>
        <v/>
      </c>
      <c r="AJ282" s="70" t="str">
        <f t="shared" si="32"/>
        <v>X</v>
      </c>
      <c r="AK282" s="70" t="str" cm="1">
        <f t="array" ref="AK282">_xlfn.IFS(AH282&lt;&gt;"","1",AI282&lt;&gt;"","2",AJ282&lt;&gt;"","3")</f>
        <v>3</v>
      </c>
    </row>
    <row r="283" spans="1:37" x14ac:dyDescent="0.25">
      <c r="A283" t="s">
        <v>2040</v>
      </c>
      <c r="B283" t="s">
        <v>648</v>
      </c>
      <c r="C283" s="67" t="str">
        <f t="shared" si="27"/>
        <v>Claire Karus</v>
      </c>
      <c r="D283" s="71" t="str" cm="1">
        <f t="array" ref="D283">_xlfn.IFS(AK283="1",CONCATENATE(C283,"Regional"),AK283="2",CONCATENATE(C283,"Sectional"),AK283="3",CONCATENATE(C283,COUNTIF($C$1:C283,C283)))</f>
        <v>Claire Karus1</v>
      </c>
      <c r="E283" s="66">
        <v>45152.270833333336</v>
      </c>
      <c r="F283" t="s">
        <v>2466</v>
      </c>
      <c r="G283" s="46">
        <v>10</v>
      </c>
      <c r="H283" s="46">
        <v>81</v>
      </c>
      <c r="I283" s="46">
        <v>10</v>
      </c>
      <c r="J283" t="s">
        <v>164</v>
      </c>
      <c r="K283" t="s">
        <v>177</v>
      </c>
      <c r="L283" s="46">
        <v>2612</v>
      </c>
      <c r="M283" s="46">
        <v>36</v>
      </c>
      <c r="N283" s="46">
        <v>35.299999999999997</v>
      </c>
      <c r="O283" s="46">
        <v>123</v>
      </c>
      <c r="P283" s="46">
        <f t="shared" si="28"/>
        <v>1</v>
      </c>
      <c r="R283" s="67" t="s">
        <v>3059</v>
      </c>
      <c r="S283" s="67">
        <f>COUNTIF(Y$2:$Y$100,R283)</f>
        <v>0</v>
      </c>
      <c r="V283" s="67">
        <f t="shared" si="29"/>
        <v>0</v>
      </c>
      <c r="X283"/>
      <c r="Y283" s="67" t="str">
        <f t="shared" si="26"/>
        <v xml:space="preserve"> </v>
      </c>
      <c r="AB283" t="s">
        <v>177</v>
      </c>
      <c r="AC283" s="46">
        <v>2612</v>
      </c>
      <c r="AD283" s="46">
        <v>36</v>
      </c>
      <c r="AE283" s="46">
        <v>35.299999999999997</v>
      </c>
      <c r="AF283" s="46">
        <v>123</v>
      </c>
      <c r="AH283" s="70" t="str">
        <f t="shared" si="30"/>
        <v/>
      </c>
      <c r="AI283" s="70" t="str">
        <f t="shared" si="31"/>
        <v/>
      </c>
      <c r="AJ283" s="70" t="str">
        <f t="shared" si="32"/>
        <v>X</v>
      </c>
      <c r="AK283" s="70" t="str" cm="1">
        <f t="array" ref="AK283">_xlfn.IFS(AH283&lt;&gt;"","1",AI283&lt;&gt;"","2",AJ283&lt;&gt;"","3")</f>
        <v>3</v>
      </c>
    </row>
    <row r="284" spans="1:37" x14ac:dyDescent="0.25">
      <c r="A284" t="s">
        <v>634</v>
      </c>
      <c r="B284" t="s">
        <v>635</v>
      </c>
      <c r="C284" s="67" t="str">
        <f t="shared" si="27"/>
        <v>Belle Kongshaug</v>
      </c>
      <c r="D284" s="71" t="str" cm="1">
        <f t="array" ref="D284">_xlfn.IFS(AK284="1",CONCATENATE(C284,"Regional"),AK284="2",CONCATENATE(C284,"Sectional"),AK284="3",CONCATENATE(C284,COUNTIF($C$1:C284,C284)))</f>
        <v>Belle Kongshaug1</v>
      </c>
      <c r="E284" s="66">
        <v>45152.333333333336</v>
      </c>
      <c r="F284" t="s">
        <v>2364</v>
      </c>
      <c r="G284" s="46">
        <v>47</v>
      </c>
      <c r="H284" s="46">
        <v>69</v>
      </c>
      <c r="I284" s="46">
        <v>1</v>
      </c>
      <c r="J284" t="s">
        <v>94</v>
      </c>
      <c r="K284" t="s">
        <v>90</v>
      </c>
      <c r="L284" s="46">
        <v>4725</v>
      </c>
      <c r="M284" s="46">
        <v>70</v>
      </c>
      <c r="N284" s="46">
        <v>66.2</v>
      </c>
      <c r="O284" s="46">
        <v>111</v>
      </c>
      <c r="P284" s="46">
        <f t="shared" si="28"/>
        <v>2</v>
      </c>
      <c r="R284" s="67" t="s">
        <v>1265</v>
      </c>
      <c r="S284" s="67">
        <f>COUNTIF(Y$2:$Y$100,R284)</f>
        <v>0</v>
      </c>
      <c r="V284" s="67">
        <f t="shared" si="29"/>
        <v>0</v>
      </c>
      <c r="X284"/>
      <c r="Y284" s="67" t="str">
        <f t="shared" si="26"/>
        <v xml:space="preserve"> </v>
      </c>
      <c r="AB284" t="s">
        <v>90</v>
      </c>
      <c r="AC284" s="46">
        <v>4725</v>
      </c>
      <c r="AD284" s="46">
        <v>70</v>
      </c>
      <c r="AE284" s="46">
        <v>66.2</v>
      </c>
      <c r="AF284" s="46">
        <v>111</v>
      </c>
      <c r="AH284" s="70" t="str">
        <f t="shared" si="30"/>
        <v/>
      </c>
      <c r="AI284" s="70" t="str">
        <f t="shared" si="31"/>
        <v/>
      </c>
      <c r="AJ284" s="70" t="str">
        <f t="shared" si="32"/>
        <v>X</v>
      </c>
      <c r="AK284" s="70" t="str" cm="1">
        <f t="array" ref="AK284">_xlfn.IFS(AH284&lt;&gt;"","1",AI284&lt;&gt;"","2",AJ284&lt;&gt;"","3")</f>
        <v>3</v>
      </c>
    </row>
    <row r="285" spans="1:37" x14ac:dyDescent="0.25">
      <c r="A285" t="s">
        <v>521</v>
      </c>
      <c r="B285" t="s">
        <v>416</v>
      </c>
      <c r="C285" s="67" t="str">
        <f t="shared" si="27"/>
        <v>Sarah Chaffee</v>
      </c>
      <c r="D285" s="71" t="str" cm="1">
        <f t="array" ref="D285">_xlfn.IFS(AK285="1",CONCATENATE(C285,"Regional"),AK285="2",CONCATENATE(C285,"Sectional"),AK285="3",CONCATENATE(C285,COUNTIF($C$1:C285,C285)))</f>
        <v>Sarah Chaffee1</v>
      </c>
      <c r="E285" s="66">
        <v>45152.333333333336</v>
      </c>
      <c r="F285" t="s">
        <v>2364</v>
      </c>
      <c r="G285" s="46">
        <v>47</v>
      </c>
      <c r="H285" s="46">
        <v>77</v>
      </c>
      <c r="I285" s="46">
        <v>2</v>
      </c>
      <c r="J285" t="s">
        <v>94</v>
      </c>
      <c r="K285" t="s">
        <v>90</v>
      </c>
      <c r="L285" s="46">
        <v>4725</v>
      </c>
      <c r="M285" s="46">
        <v>70</v>
      </c>
      <c r="N285" s="46">
        <v>66.2</v>
      </c>
      <c r="O285" s="46">
        <v>111</v>
      </c>
      <c r="P285" s="46">
        <f t="shared" si="28"/>
        <v>2</v>
      </c>
      <c r="R285" s="67" t="s">
        <v>1198</v>
      </c>
      <c r="S285" s="67">
        <f>COUNTIF(Y$2:$Y$100,R285)</f>
        <v>0</v>
      </c>
      <c r="V285" s="67">
        <f t="shared" si="29"/>
        <v>0</v>
      </c>
      <c r="X285"/>
      <c r="Y285" s="67" t="str">
        <f t="shared" si="26"/>
        <v xml:space="preserve"> </v>
      </c>
      <c r="AB285" t="s">
        <v>90</v>
      </c>
      <c r="AC285" s="46">
        <v>4725</v>
      </c>
      <c r="AD285" s="46">
        <v>70</v>
      </c>
      <c r="AE285" s="46">
        <v>66.2</v>
      </c>
      <c r="AF285" s="46">
        <v>111</v>
      </c>
      <c r="AH285" s="70" t="str">
        <f t="shared" si="30"/>
        <v/>
      </c>
      <c r="AI285" s="70" t="str">
        <f t="shared" si="31"/>
        <v/>
      </c>
      <c r="AJ285" s="70" t="str">
        <f t="shared" si="32"/>
        <v>X</v>
      </c>
      <c r="AK285" s="70" t="str" cm="1">
        <f t="array" ref="AK285">_xlfn.IFS(AH285&lt;&gt;"","1",AI285&lt;&gt;"","2",AJ285&lt;&gt;"","3")</f>
        <v>3</v>
      </c>
    </row>
    <row r="286" spans="1:37" x14ac:dyDescent="0.25">
      <c r="A286" t="s">
        <v>708</v>
      </c>
      <c r="B286" t="s">
        <v>709</v>
      </c>
      <c r="C286" s="67" t="str">
        <f t="shared" si="27"/>
        <v>McKenna Zignego</v>
      </c>
      <c r="D286" s="71" t="str" cm="1">
        <f t="array" ref="D286">_xlfn.IFS(AK286="1",CONCATENATE(C286,"Regional"),AK286="2",CONCATENATE(C286,"Sectional"),AK286="3",CONCATENATE(C286,COUNTIF($C$1:C286,C286)))</f>
        <v>McKenna Zignego1</v>
      </c>
      <c r="E286" s="66">
        <v>45152.333333333336</v>
      </c>
      <c r="F286" t="s">
        <v>2364</v>
      </c>
      <c r="G286" s="46">
        <v>47</v>
      </c>
      <c r="H286" s="46">
        <v>78</v>
      </c>
      <c r="I286" s="46">
        <v>3</v>
      </c>
      <c r="J286" t="s">
        <v>94</v>
      </c>
      <c r="K286" t="s">
        <v>90</v>
      </c>
      <c r="L286" s="46">
        <v>4725</v>
      </c>
      <c r="M286" s="46">
        <v>70</v>
      </c>
      <c r="N286" s="46">
        <v>66.2</v>
      </c>
      <c r="O286" s="46">
        <v>111</v>
      </c>
      <c r="P286" s="46">
        <f t="shared" si="28"/>
        <v>2</v>
      </c>
      <c r="R286" s="67" t="s">
        <v>1309</v>
      </c>
      <c r="S286" s="67">
        <f>COUNTIF(Y$2:$Y$100,R286)</f>
        <v>0</v>
      </c>
      <c r="V286" s="67">
        <f t="shared" si="29"/>
        <v>0</v>
      </c>
      <c r="X286"/>
      <c r="Y286" s="67" t="str">
        <f t="shared" si="26"/>
        <v xml:space="preserve"> </v>
      </c>
      <c r="AB286" t="s">
        <v>90</v>
      </c>
      <c r="AC286" s="46">
        <v>4725</v>
      </c>
      <c r="AD286" s="46">
        <v>70</v>
      </c>
      <c r="AE286" s="46">
        <v>66.2</v>
      </c>
      <c r="AF286" s="46">
        <v>111</v>
      </c>
      <c r="AH286" s="70" t="str">
        <f t="shared" si="30"/>
        <v/>
      </c>
      <c r="AI286" s="70" t="str">
        <f t="shared" si="31"/>
        <v/>
      </c>
      <c r="AJ286" s="70" t="str">
        <f t="shared" si="32"/>
        <v>X</v>
      </c>
      <c r="AK286" s="70" t="str" cm="1">
        <f t="array" ref="AK286">_xlfn.IFS(AH286&lt;&gt;"","1",AI286&lt;&gt;"","2",AJ286&lt;&gt;"","3")</f>
        <v>3</v>
      </c>
    </row>
    <row r="287" spans="1:37" x14ac:dyDescent="0.25">
      <c r="A287" t="s">
        <v>519</v>
      </c>
      <c r="B287" t="s">
        <v>520</v>
      </c>
      <c r="C287" s="67" t="str">
        <f t="shared" si="27"/>
        <v>Mahlia McCane</v>
      </c>
      <c r="D287" s="71" t="str" cm="1">
        <f t="array" ref="D287">_xlfn.IFS(AK287="1",CONCATENATE(C287,"Regional"),AK287="2",CONCATENATE(C287,"Sectional"),AK287="3",CONCATENATE(C287,COUNTIF($C$1:C287,C287)))</f>
        <v>Mahlia McCane1</v>
      </c>
      <c r="E287" s="66">
        <v>45152.333333333336</v>
      </c>
      <c r="F287" t="s">
        <v>2364</v>
      </c>
      <c r="G287" s="46">
        <v>47</v>
      </c>
      <c r="H287" s="46">
        <v>78</v>
      </c>
      <c r="I287" s="46">
        <v>3</v>
      </c>
      <c r="J287" t="s">
        <v>94</v>
      </c>
      <c r="K287" t="s">
        <v>90</v>
      </c>
      <c r="L287" s="46">
        <v>4725</v>
      </c>
      <c r="M287" s="46">
        <v>70</v>
      </c>
      <c r="N287" s="46">
        <v>66.2</v>
      </c>
      <c r="O287" s="46">
        <v>111</v>
      </c>
      <c r="P287" s="46">
        <f t="shared" si="28"/>
        <v>2</v>
      </c>
      <c r="R287" s="67" t="s">
        <v>1197</v>
      </c>
      <c r="S287" s="67">
        <f>COUNTIF(Y$2:$Y$100,R287)</f>
        <v>0</v>
      </c>
      <c r="V287" s="67">
        <f t="shared" si="29"/>
        <v>0</v>
      </c>
      <c r="X287"/>
      <c r="Y287" s="67" t="str">
        <f t="shared" si="26"/>
        <v xml:space="preserve"> </v>
      </c>
      <c r="AB287" t="s">
        <v>90</v>
      </c>
      <c r="AC287" s="46">
        <v>4725</v>
      </c>
      <c r="AD287" s="46">
        <v>70</v>
      </c>
      <c r="AE287" s="46">
        <v>66.2</v>
      </c>
      <c r="AF287" s="46">
        <v>111</v>
      </c>
      <c r="AH287" s="70" t="str">
        <f t="shared" si="30"/>
        <v/>
      </c>
      <c r="AI287" s="70" t="str">
        <f t="shared" si="31"/>
        <v/>
      </c>
      <c r="AJ287" s="70" t="str">
        <f t="shared" si="32"/>
        <v>X</v>
      </c>
      <c r="AK287" s="70" t="str" cm="1">
        <f t="array" ref="AK287">_xlfn.IFS(AH287&lt;&gt;"","1",AI287&lt;&gt;"","2",AJ287&lt;&gt;"","3")</f>
        <v>3</v>
      </c>
    </row>
    <row r="288" spans="1:37" x14ac:dyDescent="0.25">
      <c r="A288" t="s">
        <v>208</v>
      </c>
      <c r="B288" t="s">
        <v>209</v>
      </c>
      <c r="C288" s="67" t="str">
        <f t="shared" si="27"/>
        <v>Kaitlyn Bohl</v>
      </c>
      <c r="D288" s="71" t="str" cm="1">
        <f t="array" ref="D288">_xlfn.IFS(AK288="1",CONCATENATE(C288,"Regional"),AK288="2",CONCATENATE(C288,"Sectional"),AK288="3",CONCATENATE(C288,COUNTIF($C$1:C288,C288)))</f>
        <v>Kaitlyn Bohl1</v>
      </c>
      <c r="E288" s="66">
        <v>45152.333333333336</v>
      </c>
      <c r="F288" t="s">
        <v>2364</v>
      </c>
      <c r="G288" s="46">
        <v>47</v>
      </c>
      <c r="H288" s="46">
        <v>79</v>
      </c>
      <c r="I288" s="46">
        <v>5</v>
      </c>
      <c r="J288" t="s">
        <v>94</v>
      </c>
      <c r="K288" t="s">
        <v>90</v>
      </c>
      <c r="L288" s="46">
        <v>4725</v>
      </c>
      <c r="M288" s="46">
        <v>70</v>
      </c>
      <c r="N288" s="46">
        <v>66.2</v>
      </c>
      <c r="O288" s="46">
        <v>111</v>
      </c>
      <c r="P288" s="46">
        <f t="shared" si="28"/>
        <v>2</v>
      </c>
      <c r="R288" s="67" t="s">
        <v>2756</v>
      </c>
      <c r="S288" s="67">
        <f>COUNTIF(Y$2:$Y$100,R288)</f>
        <v>0</v>
      </c>
      <c r="V288" s="67">
        <f t="shared" si="29"/>
        <v>0</v>
      </c>
      <c r="X288"/>
      <c r="Y288" s="67" t="str">
        <f t="shared" si="26"/>
        <v xml:space="preserve"> </v>
      </c>
      <c r="AB288" t="s">
        <v>90</v>
      </c>
      <c r="AC288" s="46">
        <v>4725</v>
      </c>
      <c r="AD288" s="46">
        <v>70</v>
      </c>
      <c r="AE288" s="46">
        <v>66.2</v>
      </c>
      <c r="AF288" s="46">
        <v>111</v>
      </c>
      <c r="AH288" s="70" t="str">
        <f t="shared" si="30"/>
        <v/>
      </c>
      <c r="AI288" s="70" t="str">
        <f t="shared" si="31"/>
        <v/>
      </c>
      <c r="AJ288" s="70" t="str">
        <f t="shared" si="32"/>
        <v>X</v>
      </c>
      <c r="AK288" s="70" t="str" cm="1">
        <f t="array" ref="AK288">_xlfn.IFS(AH288&lt;&gt;"","1",AI288&lt;&gt;"","2",AJ288&lt;&gt;"","3")</f>
        <v>3</v>
      </c>
    </row>
    <row r="289" spans="1:37" x14ac:dyDescent="0.25">
      <c r="A289" t="s">
        <v>256</v>
      </c>
      <c r="B289" t="s">
        <v>353</v>
      </c>
      <c r="C289" s="67" t="str">
        <f t="shared" si="27"/>
        <v>Olivia Grothaus</v>
      </c>
      <c r="D289" s="71" t="str" cm="1">
        <f t="array" ref="D289">_xlfn.IFS(AK289="1",CONCATENATE(C289,"Regional"),AK289="2",CONCATENATE(C289,"Sectional"),AK289="3",CONCATENATE(C289,COUNTIF($C$1:C289,C289)))</f>
        <v>Olivia Grothaus1</v>
      </c>
      <c r="E289" s="66">
        <v>45152.333333333336</v>
      </c>
      <c r="F289" t="s">
        <v>2364</v>
      </c>
      <c r="G289" s="46">
        <v>47</v>
      </c>
      <c r="H289" s="46">
        <v>79</v>
      </c>
      <c r="I289" s="46">
        <v>5</v>
      </c>
      <c r="J289" t="s">
        <v>94</v>
      </c>
      <c r="K289" t="s">
        <v>90</v>
      </c>
      <c r="L289" s="46">
        <v>4725</v>
      </c>
      <c r="M289" s="46">
        <v>70</v>
      </c>
      <c r="N289" s="46">
        <v>66.2</v>
      </c>
      <c r="O289" s="46">
        <v>111</v>
      </c>
      <c r="P289" s="46">
        <f t="shared" si="28"/>
        <v>2</v>
      </c>
      <c r="R289" s="67" t="s">
        <v>1200</v>
      </c>
      <c r="S289" s="67">
        <f>COUNTIF(Y$2:$Y$100,R289)</f>
        <v>0</v>
      </c>
      <c r="V289" s="67">
        <f t="shared" si="29"/>
        <v>0</v>
      </c>
      <c r="X289"/>
      <c r="Y289" s="67" t="str">
        <f t="shared" ref="Y289:Y320" si="33">CONCATENATE(W289," ",X289)</f>
        <v xml:space="preserve"> </v>
      </c>
      <c r="AB289" t="s">
        <v>90</v>
      </c>
      <c r="AC289" s="46">
        <v>4725</v>
      </c>
      <c r="AD289" s="46">
        <v>70</v>
      </c>
      <c r="AE289" s="46">
        <v>66.2</v>
      </c>
      <c r="AF289" s="46">
        <v>111</v>
      </c>
      <c r="AH289" s="70" t="str">
        <f t="shared" si="30"/>
        <v/>
      </c>
      <c r="AI289" s="70" t="str">
        <f t="shared" si="31"/>
        <v/>
      </c>
      <c r="AJ289" s="70" t="str">
        <f t="shared" si="32"/>
        <v>X</v>
      </c>
      <c r="AK289" s="70" t="str" cm="1">
        <f t="array" ref="AK289">_xlfn.IFS(AH289&lt;&gt;"","1",AI289&lt;&gt;"","2",AJ289&lt;&gt;"","3")</f>
        <v>3</v>
      </c>
    </row>
    <row r="290" spans="1:37" x14ac:dyDescent="0.25">
      <c r="A290" t="s">
        <v>289</v>
      </c>
      <c r="B290" t="s">
        <v>490</v>
      </c>
      <c r="C290" s="67" t="str">
        <f t="shared" si="27"/>
        <v>Ellie Krueger</v>
      </c>
      <c r="D290" s="71" t="str" cm="1">
        <f t="array" ref="D290">_xlfn.IFS(AK290="1",CONCATENATE(C290,"Regional"),AK290="2",CONCATENATE(C290,"Sectional"),AK290="3",CONCATENATE(C290,COUNTIF($C$1:C290,C290)))</f>
        <v>Ellie Krueger1</v>
      </c>
      <c r="E290" s="66">
        <v>45152.333333333336</v>
      </c>
      <c r="F290" t="s">
        <v>2364</v>
      </c>
      <c r="G290" s="46">
        <v>47</v>
      </c>
      <c r="H290" s="46">
        <v>81</v>
      </c>
      <c r="I290" s="46">
        <v>7</v>
      </c>
      <c r="J290" t="s">
        <v>94</v>
      </c>
      <c r="K290" t="s">
        <v>90</v>
      </c>
      <c r="L290" s="46">
        <v>4725</v>
      </c>
      <c r="M290" s="46">
        <v>70</v>
      </c>
      <c r="N290" s="46">
        <v>66.2</v>
      </c>
      <c r="O290" s="46">
        <v>111</v>
      </c>
      <c r="P290" s="46">
        <f t="shared" si="28"/>
        <v>2</v>
      </c>
      <c r="R290" s="67" t="s">
        <v>1204</v>
      </c>
      <c r="S290" s="67">
        <f>COUNTIF(Y$2:$Y$100,R290)</f>
        <v>0</v>
      </c>
      <c r="V290" s="67">
        <f t="shared" si="29"/>
        <v>0</v>
      </c>
      <c r="X290"/>
      <c r="Y290" s="67" t="str">
        <f t="shared" si="33"/>
        <v xml:space="preserve"> </v>
      </c>
      <c r="AB290" t="s">
        <v>90</v>
      </c>
      <c r="AC290" s="46">
        <v>4725</v>
      </c>
      <c r="AD290" s="46">
        <v>70</v>
      </c>
      <c r="AE290" s="46">
        <v>66.2</v>
      </c>
      <c r="AF290" s="46">
        <v>111</v>
      </c>
      <c r="AH290" s="70" t="str">
        <f t="shared" si="30"/>
        <v/>
      </c>
      <c r="AI290" s="70" t="str">
        <f t="shared" si="31"/>
        <v/>
      </c>
      <c r="AJ290" s="70" t="str">
        <f t="shared" si="32"/>
        <v>X</v>
      </c>
      <c r="AK290" s="70" t="str" cm="1">
        <f t="array" ref="AK290">_xlfn.IFS(AH290&lt;&gt;"","1",AI290&lt;&gt;"","2",AJ290&lt;&gt;"","3")</f>
        <v>3</v>
      </c>
    </row>
    <row r="291" spans="1:37" x14ac:dyDescent="0.25">
      <c r="A291" t="s">
        <v>710</v>
      </c>
      <c r="B291" t="s">
        <v>711</v>
      </c>
      <c r="C291" s="67" t="str">
        <f t="shared" si="27"/>
        <v>Teckla Wahlstrand</v>
      </c>
      <c r="D291" s="71" t="str" cm="1">
        <f t="array" ref="D291">_xlfn.IFS(AK291="1",CONCATENATE(C291,"Regional"),AK291="2",CONCATENATE(C291,"Sectional"),AK291="3",CONCATENATE(C291,COUNTIF($C$1:C291,C291)))</f>
        <v>Teckla Wahlstrand1</v>
      </c>
      <c r="E291" s="66">
        <v>45152.333333333336</v>
      </c>
      <c r="F291" t="s">
        <v>2364</v>
      </c>
      <c r="G291" s="46">
        <v>47</v>
      </c>
      <c r="H291" s="46">
        <v>81</v>
      </c>
      <c r="I291" s="46">
        <v>7</v>
      </c>
      <c r="J291" t="s">
        <v>94</v>
      </c>
      <c r="K291" t="s">
        <v>90</v>
      </c>
      <c r="L291" s="46">
        <v>4725</v>
      </c>
      <c r="M291" s="46">
        <v>70</v>
      </c>
      <c r="N291" s="46">
        <v>66.2</v>
      </c>
      <c r="O291" s="46">
        <v>111</v>
      </c>
      <c r="P291" s="46">
        <f t="shared" si="28"/>
        <v>2</v>
      </c>
      <c r="R291" s="67" t="s">
        <v>1310</v>
      </c>
      <c r="S291" s="67">
        <f>COUNTIF(Y$2:$Y$100,R291)</f>
        <v>0</v>
      </c>
      <c r="V291" s="67">
        <f t="shared" si="29"/>
        <v>0</v>
      </c>
      <c r="X291"/>
      <c r="Y291" s="67" t="str">
        <f t="shared" si="33"/>
        <v xml:space="preserve"> </v>
      </c>
      <c r="AB291" t="s">
        <v>90</v>
      </c>
      <c r="AC291" s="46">
        <v>4725</v>
      </c>
      <c r="AD291" s="46">
        <v>70</v>
      </c>
      <c r="AE291" s="46">
        <v>66.2</v>
      </c>
      <c r="AF291" s="46">
        <v>111</v>
      </c>
      <c r="AH291" s="70" t="str">
        <f t="shared" si="30"/>
        <v/>
      </c>
      <c r="AI291" s="70" t="str">
        <f t="shared" si="31"/>
        <v/>
      </c>
      <c r="AJ291" s="70" t="str">
        <f t="shared" si="32"/>
        <v>X</v>
      </c>
      <c r="AK291" s="70" t="str" cm="1">
        <f t="array" ref="AK291">_xlfn.IFS(AH291&lt;&gt;"","1",AI291&lt;&gt;"","2",AJ291&lt;&gt;"","3")</f>
        <v>3</v>
      </c>
    </row>
    <row r="292" spans="1:37" x14ac:dyDescent="0.25">
      <c r="A292" t="s">
        <v>534</v>
      </c>
      <c r="B292" t="s">
        <v>653</v>
      </c>
      <c r="C292" s="67" t="str">
        <f t="shared" si="27"/>
        <v>Addy Seaholm</v>
      </c>
      <c r="D292" s="71" t="str" cm="1">
        <f t="array" ref="D292">_xlfn.IFS(AK292="1",CONCATENATE(C292,"Regional"),AK292="2",CONCATENATE(C292,"Sectional"),AK292="3",CONCATENATE(C292,COUNTIF($C$1:C292,C292)))</f>
        <v>Addy Seaholm1</v>
      </c>
      <c r="E292" s="66">
        <v>45152.333333333336</v>
      </c>
      <c r="F292" t="s">
        <v>2364</v>
      </c>
      <c r="G292" s="46">
        <v>47</v>
      </c>
      <c r="H292" s="46">
        <v>86</v>
      </c>
      <c r="I292" s="46">
        <v>9</v>
      </c>
      <c r="J292" t="s">
        <v>94</v>
      </c>
      <c r="K292" t="s">
        <v>90</v>
      </c>
      <c r="L292" s="46">
        <v>4725</v>
      </c>
      <c r="M292" s="46">
        <v>70</v>
      </c>
      <c r="N292" s="46">
        <v>66.2</v>
      </c>
      <c r="O292" s="46">
        <v>111</v>
      </c>
      <c r="P292" s="46">
        <f t="shared" si="28"/>
        <v>2</v>
      </c>
      <c r="R292" s="67" t="s">
        <v>2757</v>
      </c>
      <c r="S292" s="67">
        <f>COUNTIF(Y$2:$Y$100,R292)</f>
        <v>0</v>
      </c>
      <c r="V292" s="67">
        <f t="shared" si="29"/>
        <v>0</v>
      </c>
      <c r="X292"/>
      <c r="Y292" s="67" t="str">
        <f t="shared" si="33"/>
        <v xml:space="preserve"> </v>
      </c>
      <c r="AB292" t="s">
        <v>90</v>
      </c>
      <c r="AC292" s="46">
        <v>4725</v>
      </c>
      <c r="AD292" s="46">
        <v>70</v>
      </c>
      <c r="AE292" s="46">
        <v>66.2</v>
      </c>
      <c r="AF292" s="46">
        <v>111</v>
      </c>
      <c r="AH292" s="70" t="str">
        <f t="shared" si="30"/>
        <v/>
      </c>
      <c r="AI292" s="70" t="str">
        <f t="shared" si="31"/>
        <v/>
      </c>
      <c r="AJ292" s="70" t="str">
        <f t="shared" si="32"/>
        <v>X</v>
      </c>
      <c r="AK292" s="70" t="str" cm="1">
        <f t="array" ref="AK292">_xlfn.IFS(AH292&lt;&gt;"","1",AI292&lt;&gt;"","2",AJ292&lt;&gt;"","3")</f>
        <v>3</v>
      </c>
    </row>
    <row r="293" spans="1:37" x14ac:dyDescent="0.25">
      <c r="A293" t="s">
        <v>243</v>
      </c>
      <c r="B293" t="s">
        <v>533</v>
      </c>
      <c r="C293" s="67" t="str">
        <f t="shared" si="27"/>
        <v>Kaylee Erickson</v>
      </c>
      <c r="D293" s="71" t="str" cm="1">
        <f t="array" ref="D293">_xlfn.IFS(AK293="1",CONCATENATE(C293,"Regional"),AK293="2",CONCATENATE(C293,"Sectional"),AK293="3",CONCATENATE(C293,COUNTIF($C$1:C293,C293)))</f>
        <v>Kaylee Erickson1</v>
      </c>
      <c r="E293" s="66">
        <v>45152.333333333336</v>
      </c>
      <c r="F293" t="s">
        <v>2364</v>
      </c>
      <c r="G293" s="46">
        <v>47</v>
      </c>
      <c r="H293" s="46">
        <v>89</v>
      </c>
      <c r="I293" s="46">
        <v>10</v>
      </c>
      <c r="J293" t="s">
        <v>94</v>
      </c>
      <c r="K293" t="s">
        <v>90</v>
      </c>
      <c r="L293" s="46">
        <v>4725</v>
      </c>
      <c r="M293" s="46">
        <v>70</v>
      </c>
      <c r="N293" s="46">
        <v>66.2</v>
      </c>
      <c r="O293" s="46">
        <v>111</v>
      </c>
      <c r="P293" s="46">
        <f t="shared" si="28"/>
        <v>2</v>
      </c>
      <c r="R293" s="67" t="s">
        <v>1206</v>
      </c>
      <c r="S293" s="67">
        <f>COUNTIF(Y$2:$Y$100,R293)</f>
        <v>0</v>
      </c>
      <c r="V293" s="67">
        <f t="shared" si="29"/>
        <v>0</v>
      </c>
      <c r="X293"/>
      <c r="Y293" s="67" t="str">
        <f t="shared" si="33"/>
        <v xml:space="preserve"> </v>
      </c>
      <c r="AB293" t="s">
        <v>90</v>
      </c>
      <c r="AC293" s="46">
        <v>4725</v>
      </c>
      <c r="AD293" s="46">
        <v>70</v>
      </c>
      <c r="AE293" s="46">
        <v>66.2</v>
      </c>
      <c r="AF293" s="46">
        <v>111</v>
      </c>
      <c r="AH293" s="70" t="str">
        <f t="shared" si="30"/>
        <v/>
      </c>
      <c r="AI293" s="70" t="str">
        <f t="shared" si="31"/>
        <v/>
      </c>
      <c r="AJ293" s="70" t="str">
        <f t="shared" si="32"/>
        <v>X</v>
      </c>
      <c r="AK293" s="70" t="str" cm="1">
        <f t="array" ref="AK293">_xlfn.IFS(AH293&lt;&gt;"","1",AI293&lt;&gt;"","2",AJ293&lt;&gt;"","3")</f>
        <v>3</v>
      </c>
    </row>
    <row r="294" spans="1:37" x14ac:dyDescent="0.25">
      <c r="A294" t="s">
        <v>1751</v>
      </c>
      <c r="B294" t="s">
        <v>253</v>
      </c>
      <c r="C294" s="67" t="str">
        <f t="shared" si="27"/>
        <v>Lily Gies</v>
      </c>
      <c r="D294" s="71" t="str" cm="1">
        <f t="array" ref="D294">_xlfn.IFS(AK294="1",CONCATENATE(C294,"Regional"),AK294="2",CONCATENATE(C294,"Sectional"),AK294="3",CONCATENATE(C294,COUNTIF($C$1:C294,C294)))</f>
        <v>Lily Gies1</v>
      </c>
      <c r="E294" s="66">
        <v>45152.333333333336</v>
      </c>
      <c r="F294" t="s">
        <v>2364</v>
      </c>
      <c r="G294" s="46">
        <v>47</v>
      </c>
      <c r="H294" s="46">
        <v>89</v>
      </c>
      <c r="I294" s="46">
        <v>10</v>
      </c>
      <c r="J294" t="s">
        <v>94</v>
      </c>
      <c r="K294" t="s">
        <v>90</v>
      </c>
      <c r="L294" s="46">
        <v>4725</v>
      </c>
      <c r="M294" s="46">
        <v>70</v>
      </c>
      <c r="N294" s="46">
        <v>66.2</v>
      </c>
      <c r="O294" s="46">
        <v>111</v>
      </c>
      <c r="P294" s="46">
        <f t="shared" si="28"/>
        <v>2</v>
      </c>
      <c r="R294" s="67" t="s">
        <v>2758</v>
      </c>
      <c r="S294" s="67">
        <f>COUNTIF(Y$2:$Y$100,R294)</f>
        <v>0</v>
      </c>
      <c r="V294" s="67">
        <f t="shared" si="29"/>
        <v>0</v>
      </c>
      <c r="X294"/>
      <c r="Y294" s="67" t="str">
        <f t="shared" si="33"/>
        <v xml:space="preserve"> </v>
      </c>
      <c r="AB294" t="s">
        <v>90</v>
      </c>
      <c r="AC294" s="46">
        <v>4725</v>
      </c>
      <c r="AD294" s="46">
        <v>70</v>
      </c>
      <c r="AE294" s="46">
        <v>66.2</v>
      </c>
      <c r="AF294" s="46">
        <v>111</v>
      </c>
      <c r="AH294" s="70" t="str">
        <f t="shared" si="30"/>
        <v/>
      </c>
      <c r="AI294" s="70" t="str">
        <f t="shared" si="31"/>
        <v/>
      </c>
      <c r="AJ294" s="70" t="str">
        <f t="shared" si="32"/>
        <v>X</v>
      </c>
      <c r="AK294" s="70" t="str" cm="1">
        <f t="array" ref="AK294">_xlfn.IFS(AH294&lt;&gt;"","1",AI294&lt;&gt;"","2",AJ294&lt;&gt;"","3")</f>
        <v>3</v>
      </c>
    </row>
    <row r="295" spans="1:37" x14ac:dyDescent="0.25">
      <c r="A295" t="s">
        <v>702</v>
      </c>
      <c r="B295" t="s">
        <v>622</v>
      </c>
      <c r="C295" s="67" t="str">
        <f t="shared" si="27"/>
        <v>Samantha Halle</v>
      </c>
      <c r="D295" s="71" t="str" cm="1">
        <f t="array" ref="D295">_xlfn.IFS(AK295="1",CONCATENATE(C295,"Regional"),AK295="2",CONCATENATE(C295,"Sectional"),AK295="3",CONCATENATE(C295,COUNTIF($C$1:C295,C295)))</f>
        <v>Samantha Halle1</v>
      </c>
      <c r="E295" s="66">
        <v>45152.333333333336</v>
      </c>
      <c r="F295" t="s">
        <v>2364</v>
      </c>
      <c r="G295" s="46">
        <v>47</v>
      </c>
      <c r="H295" s="46">
        <v>89</v>
      </c>
      <c r="I295" s="46">
        <v>10</v>
      </c>
      <c r="J295" t="s">
        <v>94</v>
      </c>
      <c r="K295" t="s">
        <v>90</v>
      </c>
      <c r="L295" s="46">
        <v>4725</v>
      </c>
      <c r="M295" s="46">
        <v>70</v>
      </c>
      <c r="N295" s="46">
        <v>66.2</v>
      </c>
      <c r="O295" s="46">
        <v>111</v>
      </c>
      <c r="P295" s="46">
        <f t="shared" si="28"/>
        <v>2</v>
      </c>
      <c r="R295" s="67" t="s">
        <v>2759</v>
      </c>
      <c r="S295" s="67">
        <f>COUNTIF(Y$2:$Y$100,R295)</f>
        <v>0</v>
      </c>
      <c r="V295" s="67">
        <f t="shared" si="29"/>
        <v>0</v>
      </c>
      <c r="X295"/>
      <c r="Y295" s="67" t="str">
        <f t="shared" si="33"/>
        <v xml:space="preserve"> </v>
      </c>
      <c r="AB295" t="s">
        <v>90</v>
      </c>
      <c r="AC295" s="46">
        <v>4725</v>
      </c>
      <c r="AD295" s="46">
        <v>70</v>
      </c>
      <c r="AE295" s="46">
        <v>66.2</v>
      </c>
      <c r="AF295" s="46">
        <v>111</v>
      </c>
      <c r="AH295" s="70" t="str">
        <f t="shared" si="30"/>
        <v/>
      </c>
      <c r="AI295" s="70" t="str">
        <f t="shared" si="31"/>
        <v/>
      </c>
      <c r="AJ295" s="70" t="str">
        <f t="shared" si="32"/>
        <v>X</v>
      </c>
      <c r="AK295" s="70" t="str" cm="1">
        <f t="array" ref="AK295">_xlfn.IFS(AH295&lt;&gt;"","1",AI295&lt;&gt;"","2",AJ295&lt;&gt;"","3")</f>
        <v>3</v>
      </c>
    </row>
    <row r="296" spans="1:37" x14ac:dyDescent="0.25">
      <c r="A296" t="s">
        <v>1752</v>
      </c>
      <c r="B296" t="s">
        <v>907</v>
      </c>
      <c r="C296" s="67" t="str">
        <f t="shared" si="27"/>
        <v>Hailey Goodman</v>
      </c>
      <c r="D296" s="71" t="str" cm="1">
        <f t="array" ref="D296">_xlfn.IFS(AK296="1",CONCATENATE(C296,"Regional"),AK296="2",CONCATENATE(C296,"Sectional"),AK296="3",CONCATENATE(C296,COUNTIF($C$1:C296,C296)))</f>
        <v>Hailey Goodman1</v>
      </c>
      <c r="E296" s="66">
        <v>45152.333333333336</v>
      </c>
      <c r="F296" t="s">
        <v>2364</v>
      </c>
      <c r="G296" s="46">
        <v>47</v>
      </c>
      <c r="H296" s="46">
        <v>91</v>
      </c>
      <c r="I296" s="46">
        <v>13</v>
      </c>
      <c r="J296" t="s">
        <v>94</v>
      </c>
      <c r="K296" t="s">
        <v>90</v>
      </c>
      <c r="L296" s="46">
        <v>4725</v>
      </c>
      <c r="M296" s="46">
        <v>70</v>
      </c>
      <c r="N296" s="46">
        <v>66.2</v>
      </c>
      <c r="O296" s="46">
        <v>111</v>
      </c>
      <c r="P296" s="46">
        <f t="shared" si="28"/>
        <v>2</v>
      </c>
      <c r="R296" s="67" t="s">
        <v>2760</v>
      </c>
      <c r="S296" s="67">
        <f>COUNTIF(Y$2:$Y$100,R296)</f>
        <v>0</v>
      </c>
      <c r="V296" s="67">
        <f t="shared" si="29"/>
        <v>0</v>
      </c>
      <c r="X296"/>
      <c r="Y296" s="67" t="str">
        <f t="shared" si="33"/>
        <v xml:space="preserve"> </v>
      </c>
      <c r="AB296" t="s">
        <v>90</v>
      </c>
      <c r="AC296" s="46">
        <v>4725</v>
      </c>
      <c r="AD296" s="46">
        <v>70</v>
      </c>
      <c r="AE296" s="46">
        <v>66.2</v>
      </c>
      <c r="AF296" s="46">
        <v>111</v>
      </c>
      <c r="AH296" s="70" t="str">
        <f t="shared" si="30"/>
        <v/>
      </c>
      <c r="AI296" s="70" t="str">
        <f t="shared" si="31"/>
        <v/>
      </c>
      <c r="AJ296" s="70" t="str">
        <f t="shared" si="32"/>
        <v>X</v>
      </c>
      <c r="AK296" s="70" t="str" cm="1">
        <f t="array" ref="AK296">_xlfn.IFS(AH296&lt;&gt;"","1",AI296&lt;&gt;"","2",AJ296&lt;&gt;"","3")</f>
        <v>3</v>
      </c>
    </row>
    <row r="297" spans="1:37" x14ac:dyDescent="0.25">
      <c r="A297" t="s">
        <v>525</v>
      </c>
      <c r="B297" t="s">
        <v>362</v>
      </c>
      <c r="C297" s="67" t="str">
        <f t="shared" si="27"/>
        <v>Emma Eastep</v>
      </c>
      <c r="D297" s="71" t="str" cm="1">
        <f t="array" ref="D297">_xlfn.IFS(AK297="1",CONCATENATE(C297,"Regional"),AK297="2",CONCATENATE(C297,"Sectional"),AK297="3",CONCATENATE(C297,COUNTIF($C$1:C297,C297)))</f>
        <v>Emma Eastep1</v>
      </c>
      <c r="E297" s="66">
        <v>45152.333333333336</v>
      </c>
      <c r="F297" t="s">
        <v>2364</v>
      </c>
      <c r="G297" s="46">
        <v>47</v>
      </c>
      <c r="H297" s="46">
        <v>92</v>
      </c>
      <c r="I297" s="46">
        <v>14</v>
      </c>
      <c r="J297" t="s">
        <v>94</v>
      </c>
      <c r="K297" t="s">
        <v>90</v>
      </c>
      <c r="L297" s="46">
        <v>4725</v>
      </c>
      <c r="M297" s="46">
        <v>70</v>
      </c>
      <c r="N297" s="46">
        <v>66.2</v>
      </c>
      <c r="O297" s="46">
        <v>111</v>
      </c>
      <c r="P297" s="46">
        <f t="shared" si="28"/>
        <v>2</v>
      </c>
      <c r="R297" s="67" t="s">
        <v>1201</v>
      </c>
      <c r="S297" s="67">
        <f>COUNTIF(Y$2:$Y$100,R297)</f>
        <v>0</v>
      </c>
      <c r="V297" s="67">
        <f t="shared" si="29"/>
        <v>0</v>
      </c>
      <c r="X297"/>
      <c r="Y297" s="67" t="str">
        <f t="shared" si="33"/>
        <v xml:space="preserve"> </v>
      </c>
      <c r="AB297" t="s">
        <v>90</v>
      </c>
      <c r="AC297" s="46">
        <v>4725</v>
      </c>
      <c r="AD297" s="46">
        <v>70</v>
      </c>
      <c r="AE297" s="46">
        <v>66.2</v>
      </c>
      <c r="AF297" s="46">
        <v>111</v>
      </c>
      <c r="AH297" s="70" t="str">
        <f t="shared" si="30"/>
        <v/>
      </c>
      <c r="AI297" s="70" t="str">
        <f t="shared" si="31"/>
        <v/>
      </c>
      <c r="AJ297" s="70" t="str">
        <f t="shared" si="32"/>
        <v>X</v>
      </c>
      <c r="AK297" s="70" t="str" cm="1">
        <f t="array" ref="AK297">_xlfn.IFS(AH297&lt;&gt;"","1",AI297&lt;&gt;"","2",AJ297&lt;&gt;"","3")</f>
        <v>3</v>
      </c>
    </row>
    <row r="298" spans="1:37" x14ac:dyDescent="0.25">
      <c r="A298" t="s">
        <v>3396</v>
      </c>
      <c r="B298" t="s">
        <v>380</v>
      </c>
      <c r="C298" s="67" t="str">
        <f t="shared" si="27"/>
        <v>Amelia Brinkman</v>
      </c>
      <c r="D298" s="71" t="str" cm="1">
        <f t="array" ref="D298">_xlfn.IFS(AK298="1",CONCATENATE(C298,"Regional"),AK298="2",CONCATENATE(C298,"Sectional"),AK298="3",CONCATENATE(C298,COUNTIF($C$1:C298,C298)))</f>
        <v>Amelia Brinkman1</v>
      </c>
      <c r="E298" s="66">
        <v>45152.333333333336</v>
      </c>
      <c r="F298" t="s">
        <v>2364</v>
      </c>
      <c r="G298" s="46">
        <v>47</v>
      </c>
      <c r="H298" s="46">
        <v>92</v>
      </c>
      <c r="I298" s="46">
        <v>14</v>
      </c>
      <c r="J298" t="s">
        <v>94</v>
      </c>
      <c r="K298" t="s">
        <v>90</v>
      </c>
      <c r="L298" s="46">
        <v>4725</v>
      </c>
      <c r="M298" s="46">
        <v>70</v>
      </c>
      <c r="N298" s="46">
        <v>66.2</v>
      </c>
      <c r="O298" s="46">
        <v>111</v>
      </c>
      <c r="P298" s="46">
        <f t="shared" si="28"/>
        <v>2</v>
      </c>
      <c r="R298" s="67" t="s">
        <v>3525</v>
      </c>
      <c r="S298" s="67">
        <f>COUNTIF(Y$2:$Y$100,R298)</f>
        <v>0</v>
      </c>
      <c r="V298" s="67">
        <f t="shared" si="29"/>
        <v>0</v>
      </c>
      <c r="X298"/>
      <c r="Y298" s="67" t="str">
        <f t="shared" si="33"/>
        <v xml:space="preserve"> </v>
      </c>
      <c r="AB298" t="s">
        <v>90</v>
      </c>
      <c r="AC298" s="46">
        <v>4725</v>
      </c>
      <c r="AD298" s="46">
        <v>70</v>
      </c>
      <c r="AE298" s="46">
        <v>66.2</v>
      </c>
      <c r="AF298" s="46">
        <v>111</v>
      </c>
      <c r="AH298" s="70" t="str">
        <f t="shared" si="30"/>
        <v/>
      </c>
      <c r="AI298" s="70" t="str">
        <f t="shared" si="31"/>
        <v/>
      </c>
      <c r="AJ298" s="70" t="str">
        <f t="shared" si="32"/>
        <v>X</v>
      </c>
      <c r="AK298" s="70" t="str" cm="1">
        <f t="array" ref="AK298">_xlfn.IFS(AH298&lt;&gt;"","1",AI298&lt;&gt;"","2",AJ298&lt;&gt;"","3")</f>
        <v>3</v>
      </c>
    </row>
    <row r="299" spans="1:37" x14ac:dyDescent="0.25">
      <c r="A299" t="s">
        <v>276</v>
      </c>
      <c r="B299" t="s">
        <v>270</v>
      </c>
      <c r="C299" s="67" t="str">
        <f t="shared" si="27"/>
        <v>Natalie Jones</v>
      </c>
      <c r="D299" s="71" t="str" cm="1">
        <f t="array" ref="D299">_xlfn.IFS(AK299="1",CONCATENATE(C299,"Regional"),AK299="2",CONCATENATE(C299,"Sectional"),AK299="3",CONCATENATE(C299,COUNTIF($C$1:C299,C299)))</f>
        <v>Natalie Jones1</v>
      </c>
      <c r="E299" s="66">
        <v>45152.333333333336</v>
      </c>
      <c r="F299" t="s">
        <v>2364</v>
      </c>
      <c r="G299" s="46">
        <v>47</v>
      </c>
      <c r="H299" s="46">
        <v>93</v>
      </c>
      <c r="I299" s="46">
        <v>16</v>
      </c>
      <c r="J299" t="s">
        <v>94</v>
      </c>
      <c r="K299" t="s">
        <v>90</v>
      </c>
      <c r="L299" s="46">
        <v>4725</v>
      </c>
      <c r="M299" s="46">
        <v>70</v>
      </c>
      <c r="N299" s="46">
        <v>66.2</v>
      </c>
      <c r="O299" s="46">
        <v>111</v>
      </c>
      <c r="P299" s="46">
        <f t="shared" si="28"/>
        <v>2</v>
      </c>
      <c r="R299" s="67" t="s">
        <v>1205</v>
      </c>
      <c r="S299" s="67">
        <f>COUNTIF(Y$2:$Y$100,R299)</f>
        <v>0</v>
      </c>
      <c r="V299" s="67">
        <f t="shared" si="29"/>
        <v>0</v>
      </c>
      <c r="X299"/>
      <c r="Y299" s="67" t="str">
        <f t="shared" si="33"/>
        <v xml:space="preserve"> </v>
      </c>
      <c r="AB299" t="s">
        <v>90</v>
      </c>
      <c r="AC299" s="46">
        <v>4725</v>
      </c>
      <c r="AD299" s="46">
        <v>70</v>
      </c>
      <c r="AE299" s="46">
        <v>66.2</v>
      </c>
      <c r="AF299" s="46">
        <v>111</v>
      </c>
      <c r="AH299" s="70" t="str">
        <f t="shared" si="30"/>
        <v/>
      </c>
      <c r="AI299" s="70" t="str">
        <f t="shared" si="31"/>
        <v/>
      </c>
      <c r="AJ299" s="70" t="str">
        <f t="shared" si="32"/>
        <v>X</v>
      </c>
      <c r="AK299" s="70" t="str" cm="1">
        <f t="array" ref="AK299">_xlfn.IFS(AH299&lt;&gt;"","1",AI299&lt;&gt;"","2",AJ299&lt;&gt;"","3")</f>
        <v>3</v>
      </c>
    </row>
    <row r="300" spans="1:37" x14ac:dyDescent="0.25">
      <c r="A300" t="s">
        <v>1753</v>
      </c>
      <c r="B300" t="s">
        <v>1754</v>
      </c>
      <c r="C300" s="67" t="str">
        <f t="shared" si="27"/>
        <v>Aili Lassi</v>
      </c>
      <c r="D300" s="71" t="str" cm="1">
        <f t="array" ref="D300">_xlfn.IFS(AK300="1",CONCATENATE(C300,"Regional"),AK300="2",CONCATENATE(C300,"Sectional"),AK300="3",CONCATENATE(C300,COUNTIF($C$1:C300,C300)))</f>
        <v>Aili Lassi1</v>
      </c>
      <c r="E300" s="66">
        <v>45152.333333333336</v>
      </c>
      <c r="F300" t="s">
        <v>2364</v>
      </c>
      <c r="G300" s="46">
        <v>47</v>
      </c>
      <c r="H300" s="46">
        <v>93</v>
      </c>
      <c r="I300" s="46">
        <v>16</v>
      </c>
      <c r="J300" t="s">
        <v>94</v>
      </c>
      <c r="K300" t="s">
        <v>90</v>
      </c>
      <c r="L300" s="46">
        <v>4725</v>
      </c>
      <c r="M300" s="46">
        <v>70</v>
      </c>
      <c r="N300" s="46">
        <v>66.2</v>
      </c>
      <c r="O300" s="46">
        <v>111</v>
      </c>
      <c r="P300" s="46">
        <f t="shared" si="28"/>
        <v>2</v>
      </c>
      <c r="R300" s="67" t="s">
        <v>2761</v>
      </c>
      <c r="S300" s="67">
        <f>COUNTIF(Y$2:$Y$100,R300)</f>
        <v>0</v>
      </c>
      <c r="V300" s="67">
        <f t="shared" si="29"/>
        <v>0</v>
      </c>
      <c r="X300"/>
      <c r="Y300" s="67" t="str">
        <f t="shared" si="33"/>
        <v xml:space="preserve"> </v>
      </c>
      <c r="AB300" t="s">
        <v>90</v>
      </c>
      <c r="AC300" s="46">
        <v>4725</v>
      </c>
      <c r="AD300" s="46">
        <v>70</v>
      </c>
      <c r="AE300" s="46">
        <v>66.2</v>
      </c>
      <c r="AF300" s="46">
        <v>111</v>
      </c>
      <c r="AH300" s="70" t="str">
        <f t="shared" si="30"/>
        <v/>
      </c>
      <c r="AI300" s="70" t="str">
        <f t="shared" si="31"/>
        <v/>
      </c>
      <c r="AJ300" s="70" t="str">
        <f t="shared" si="32"/>
        <v>X</v>
      </c>
      <c r="AK300" s="70" t="str" cm="1">
        <f t="array" ref="AK300">_xlfn.IFS(AH300&lt;&gt;"","1",AI300&lt;&gt;"","2",AJ300&lt;&gt;"","3")</f>
        <v>3</v>
      </c>
    </row>
    <row r="301" spans="1:37" x14ac:dyDescent="0.25">
      <c r="A301" t="s">
        <v>263</v>
      </c>
      <c r="B301" t="s">
        <v>523</v>
      </c>
      <c r="C301" s="67" t="str">
        <f t="shared" si="27"/>
        <v>Nora Harris</v>
      </c>
      <c r="D301" s="71" t="str" cm="1">
        <f t="array" ref="D301">_xlfn.IFS(AK301="1",CONCATENATE(C301,"Regional"),AK301="2",CONCATENATE(C301,"Sectional"),AK301="3",CONCATENATE(C301,COUNTIF($C$1:C301,C301)))</f>
        <v>Nora Harris1</v>
      </c>
      <c r="E301" s="66">
        <v>45152.333333333336</v>
      </c>
      <c r="F301" t="s">
        <v>2364</v>
      </c>
      <c r="G301" s="46">
        <v>47</v>
      </c>
      <c r="H301" s="46">
        <v>94</v>
      </c>
      <c r="I301" s="46">
        <v>18</v>
      </c>
      <c r="J301" t="s">
        <v>94</v>
      </c>
      <c r="K301" t="s">
        <v>90</v>
      </c>
      <c r="L301" s="46">
        <v>4725</v>
      </c>
      <c r="M301" s="46">
        <v>70</v>
      </c>
      <c r="N301" s="46">
        <v>66.2</v>
      </c>
      <c r="O301" s="46">
        <v>111</v>
      </c>
      <c r="P301" s="46">
        <f t="shared" si="28"/>
        <v>2</v>
      </c>
      <c r="R301" s="67" t="s">
        <v>1199</v>
      </c>
      <c r="S301" s="67">
        <f>COUNTIF(Y$2:$Y$100,R301)</f>
        <v>0</v>
      </c>
      <c r="V301" s="67">
        <f t="shared" si="29"/>
        <v>0</v>
      </c>
      <c r="X301"/>
      <c r="Y301" s="67" t="str">
        <f t="shared" si="33"/>
        <v xml:space="preserve"> </v>
      </c>
      <c r="AB301" t="s">
        <v>90</v>
      </c>
      <c r="AC301" s="46">
        <v>4725</v>
      </c>
      <c r="AD301" s="46">
        <v>70</v>
      </c>
      <c r="AE301" s="46">
        <v>66.2</v>
      </c>
      <c r="AF301" s="46">
        <v>111</v>
      </c>
      <c r="AH301" s="70" t="str">
        <f t="shared" si="30"/>
        <v/>
      </c>
      <c r="AI301" s="70" t="str">
        <f t="shared" si="31"/>
        <v/>
      </c>
      <c r="AJ301" s="70" t="str">
        <f t="shared" si="32"/>
        <v>X</v>
      </c>
      <c r="AK301" s="70" t="str" cm="1">
        <f t="array" ref="AK301">_xlfn.IFS(AH301&lt;&gt;"","1",AI301&lt;&gt;"","2",AJ301&lt;&gt;"","3")</f>
        <v>3</v>
      </c>
    </row>
    <row r="302" spans="1:37" x14ac:dyDescent="0.25">
      <c r="A302" t="s">
        <v>351</v>
      </c>
      <c r="B302" t="s">
        <v>217</v>
      </c>
      <c r="C302" s="67" t="str">
        <f t="shared" si="27"/>
        <v>Riley Schmidt</v>
      </c>
      <c r="D302" s="71" t="str" cm="1">
        <f t="array" ref="D302">_xlfn.IFS(AK302="1",CONCATENATE(C302,"Regional"),AK302="2",CONCATENATE(C302,"Sectional"),AK302="3",CONCATENATE(C302,COUNTIF($C$1:C302,C302)))</f>
        <v>Riley Schmidt1</v>
      </c>
      <c r="E302" s="66">
        <v>45152.333333333336</v>
      </c>
      <c r="F302" t="s">
        <v>2364</v>
      </c>
      <c r="G302" s="46">
        <v>47</v>
      </c>
      <c r="H302" s="46">
        <v>94</v>
      </c>
      <c r="I302" s="46">
        <v>18</v>
      </c>
      <c r="J302" t="s">
        <v>94</v>
      </c>
      <c r="K302" t="s">
        <v>90</v>
      </c>
      <c r="L302" s="46">
        <v>4725</v>
      </c>
      <c r="M302" s="46">
        <v>70</v>
      </c>
      <c r="N302" s="46">
        <v>66.2</v>
      </c>
      <c r="O302" s="46">
        <v>111</v>
      </c>
      <c r="P302" s="46">
        <f t="shared" si="28"/>
        <v>2</v>
      </c>
      <c r="R302" s="67" t="s">
        <v>391</v>
      </c>
      <c r="S302" s="67">
        <f>COUNTIF(Y$2:$Y$100,R302)</f>
        <v>0</v>
      </c>
      <c r="V302" s="67">
        <f t="shared" si="29"/>
        <v>0</v>
      </c>
      <c r="X302"/>
      <c r="Y302" s="67" t="str">
        <f t="shared" si="33"/>
        <v xml:space="preserve"> </v>
      </c>
      <c r="AB302" t="s">
        <v>90</v>
      </c>
      <c r="AC302" s="46">
        <v>4725</v>
      </c>
      <c r="AD302" s="46">
        <v>70</v>
      </c>
      <c r="AE302" s="46">
        <v>66.2</v>
      </c>
      <c r="AF302" s="46">
        <v>111</v>
      </c>
      <c r="AH302" s="70" t="str">
        <f t="shared" si="30"/>
        <v/>
      </c>
      <c r="AI302" s="70" t="str">
        <f t="shared" si="31"/>
        <v/>
      </c>
      <c r="AJ302" s="70" t="str">
        <f t="shared" si="32"/>
        <v>X</v>
      </c>
      <c r="AK302" s="70" t="str" cm="1">
        <f t="array" ref="AK302">_xlfn.IFS(AH302&lt;&gt;"","1",AI302&lt;&gt;"","2",AJ302&lt;&gt;"","3")</f>
        <v>3</v>
      </c>
    </row>
    <row r="303" spans="1:37" x14ac:dyDescent="0.25">
      <c r="A303" t="s">
        <v>1755</v>
      </c>
      <c r="B303" t="s">
        <v>1756</v>
      </c>
      <c r="C303" s="67" t="str">
        <f t="shared" si="27"/>
        <v>Nathalie Rotsaert</v>
      </c>
      <c r="D303" s="71" t="str" cm="1">
        <f t="array" ref="D303">_xlfn.IFS(AK303="1",CONCATENATE(C303,"Regional"),AK303="2",CONCATENATE(C303,"Sectional"),AK303="3",CONCATENATE(C303,COUNTIF($C$1:C303,C303)))</f>
        <v>Nathalie Rotsaert1</v>
      </c>
      <c r="E303" s="66">
        <v>45152.333333333336</v>
      </c>
      <c r="F303" t="s">
        <v>2364</v>
      </c>
      <c r="G303" s="46">
        <v>47</v>
      </c>
      <c r="H303" s="46">
        <v>94</v>
      </c>
      <c r="I303" s="46">
        <v>18</v>
      </c>
      <c r="J303" t="s">
        <v>94</v>
      </c>
      <c r="K303" t="s">
        <v>90</v>
      </c>
      <c r="L303" s="46">
        <v>4725</v>
      </c>
      <c r="M303" s="46">
        <v>70</v>
      </c>
      <c r="N303" s="46">
        <v>66.2</v>
      </c>
      <c r="O303" s="46">
        <v>111</v>
      </c>
      <c r="P303" s="46">
        <f t="shared" si="28"/>
        <v>2</v>
      </c>
      <c r="R303" s="67" t="s">
        <v>2762</v>
      </c>
      <c r="S303" s="67">
        <f>COUNTIF(Y$2:$Y$100,R303)</f>
        <v>0</v>
      </c>
      <c r="V303" s="67">
        <f t="shared" si="29"/>
        <v>0</v>
      </c>
      <c r="X303"/>
      <c r="Y303" s="67" t="str">
        <f t="shared" si="33"/>
        <v xml:space="preserve"> </v>
      </c>
      <c r="AB303" t="s">
        <v>90</v>
      </c>
      <c r="AC303" s="46">
        <v>4725</v>
      </c>
      <c r="AD303" s="46">
        <v>70</v>
      </c>
      <c r="AE303" s="46">
        <v>66.2</v>
      </c>
      <c r="AF303" s="46">
        <v>111</v>
      </c>
      <c r="AH303" s="70" t="str">
        <f t="shared" si="30"/>
        <v/>
      </c>
      <c r="AI303" s="70" t="str">
        <f t="shared" si="31"/>
        <v/>
      </c>
      <c r="AJ303" s="70" t="str">
        <f t="shared" si="32"/>
        <v>X</v>
      </c>
      <c r="AK303" s="70" t="str" cm="1">
        <f t="array" ref="AK303">_xlfn.IFS(AH303&lt;&gt;"","1",AI303&lt;&gt;"","2",AJ303&lt;&gt;"","3")</f>
        <v>3</v>
      </c>
    </row>
    <row r="304" spans="1:37" x14ac:dyDescent="0.25">
      <c r="A304" t="s">
        <v>657</v>
      </c>
      <c r="B304" t="s">
        <v>430</v>
      </c>
      <c r="C304" s="67" t="str">
        <f t="shared" si="27"/>
        <v>Gabi Amble</v>
      </c>
      <c r="D304" s="71" t="str" cm="1">
        <f t="array" ref="D304">_xlfn.IFS(AK304="1",CONCATENATE(C304,"Regional"),AK304="2",CONCATENATE(C304,"Sectional"),AK304="3",CONCATENATE(C304,COUNTIF($C$1:C304,C304)))</f>
        <v>Gabi Amble1</v>
      </c>
      <c r="E304" s="66">
        <v>45152.333333333336</v>
      </c>
      <c r="F304" t="s">
        <v>2364</v>
      </c>
      <c r="G304" s="46">
        <v>47</v>
      </c>
      <c r="H304" s="46">
        <v>98</v>
      </c>
      <c r="I304" s="46">
        <v>21</v>
      </c>
      <c r="J304" t="s">
        <v>94</v>
      </c>
      <c r="K304" t="s">
        <v>90</v>
      </c>
      <c r="L304" s="46">
        <v>4725</v>
      </c>
      <c r="M304" s="46">
        <v>70</v>
      </c>
      <c r="N304" s="46">
        <v>66.2</v>
      </c>
      <c r="O304" s="46">
        <v>111</v>
      </c>
      <c r="P304" s="46">
        <f t="shared" si="28"/>
        <v>2</v>
      </c>
      <c r="R304" s="67" t="s">
        <v>1280</v>
      </c>
      <c r="S304" s="67">
        <f>COUNTIF(Y$2:$Y$100,R304)</f>
        <v>0</v>
      </c>
      <c r="V304" s="67">
        <f t="shared" si="29"/>
        <v>0</v>
      </c>
      <c r="X304"/>
      <c r="Y304" s="67" t="str">
        <f t="shared" si="33"/>
        <v xml:space="preserve"> </v>
      </c>
      <c r="AB304" t="s">
        <v>90</v>
      </c>
      <c r="AC304" s="46">
        <v>4725</v>
      </c>
      <c r="AD304" s="46">
        <v>70</v>
      </c>
      <c r="AE304" s="46">
        <v>66.2</v>
      </c>
      <c r="AF304" s="46">
        <v>111</v>
      </c>
      <c r="AH304" s="70" t="str">
        <f t="shared" si="30"/>
        <v/>
      </c>
      <c r="AI304" s="70" t="str">
        <f t="shared" si="31"/>
        <v/>
      </c>
      <c r="AJ304" s="70" t="str">
        <f t="shared" si="32"/>
        <v>X</v>
      </c>
      <c r="AK304" s="70" t="str" cm="1">
        <f t="array" ref="AK304">_xlfn.IFS(AH304&lt;&gt;"","1",AI304&lt;&gt;"","2",AJ304&lt;&gt;"","3")</f>
        <v>3</v>
      </c>
    </row>
    <row r="305" spans="1:37" x14ac:dyDescent="0.25">
      <c r="A305" t="s">
        <v>292</v>
      </c>
      <c r="B305" t="s">
        <v>535</v>
      </c>
      <c r="C305" s="67" t="str">
        <f t="shared" si="27"/>
        <v>Rachel Kurth</v>
      </c>
      <c r="D305" s="71" t="str" cm="1">
        <f t="array" ref="D305">_xlfn.IFS(AK305="1",CONCATENATE(C305,"Regional"),AK305="2",CONCATENATE(C305,"Sectional"),AK305="3",CONCATENATE(C305,COUNTIF($C$1:C305,C305)))</f>
        <v>Rachel Kurth1</v>
      </c>
      <c r="E305" s="66">
        <v>45152.333333333336</v>
      </c>
      <c r="F305" t="s">
        <v>2364</v>
      </c>
      <c r="G305" s="46">
        <v>47</v>
      </c>
      <c r="H305" s="46">
        <v>98</v>
      </c>
      <c r="I305" s="46">
        <v>21</v>
      </c>
      <c r="J305" t="s">
        <v>94</v>
      </c>
      <c r="K305" t="s">
        <v>90</v>
      </c>
      <c r="L305" s="46">
        <v>4725</v>
      </c>
      <c r="M305" s="46">
        <v>70</v>
      </c>
      <c r="N305" s="46">
        <v>66.2</v>
      </c>
      <c r="O305" s="46">
        <v>111</v>
      </c>
      <c r="P305" s="46">
        <f t="shared" si="28"/>
        <v>2</v>
      </c>
      <c r="R305" s="67" t="s">
        <v>1207</v>
      </c>
      <c r="S305" s="67">
        <f>COUNTIF(Y$2:$Y$100,R305)</f>
        <v>0</v>
      </c>
      <c r="V305" s="67">
        <f t="shared" si="29"/>
        <v>0</v>
      </c>
      <c r="X305"/>
      <c r="Y305" s="67" t="str">
        <f t="shared" si="33"/>
        <v xml:space="preserve"> </v>
      </c>
      <c r="AB305" t="s">
        <v>90</v>
      </c>
      <c r="AC305" s="46">
        <v>4725</v>
      </c>
      <c r="AD305" s="46">
        <v>70</v>
      </c>
      <c r="AE305" s="46">
        <v>66.2</v>
      </c>
      <c r="AF305" s="46">
        <v>111</v>
      </c>
      <c r="AH305" s="70" t="str">
        <f t="shared" si="30"/>
        <v/>
      </c>
      <c r="AI305" s="70" t="str">
        <f t="shared" si="31"/>
        <v/>
      </c>
      <c r="AJ305" s="70" t="str">
        <f t="shared" si="32"/>
        <v>X</v>
      </c>
      <c r="AK305" s="70" t="str" cm="1">
        <f t="array" ref="AK305">_xlfn.IFS(AH305&lt;&gt;"","1",AI305&lt;&gt;"","2",AJ305&lt;&gt;"","3")</f>
        <v>3</v>
      </c>
    </row>
    <row r="306" spans="1:37" x14ac:dyDescent="0.25">
      <c r="A306" t="s">
        <v>1624</v>
      </c>
      <c r="B306" t="s">
        <v>531</v>
      </c>
      <c r="C306" s="67" t="str">
        <f t="shared" si="27"/>
        <v>Shea Zadra</v>
      </c>
      <c r="D306" s="71" t="str" cm="1">
        <f t="array" ref="D306">_xlfn.IFS(AK306="1",CONCATENATE(C306,"Regional"),AK306="2",CONCATENATE(C306,"Sectional"),AK306="3",CONCATENATE(C306,COUNTIF($C$1:C306,C306)))</f>
        <v>Shea Zadra1</v>
      </c>
      <c r="E306" s="66">
        <v>45152.333333333336</v>
      </c>
      <c r="F306" t="s">
        <v>2364</v>
      </c>
      <c r="G306" s="46">
        <v>47</v>
      </c>
      <c r="H306" s="46">
        <v>101</v>
      </c>
      <c r="I306" s="46">
        <v>23</v>
      </c>
      <c r="J306" t="s">
        <v>94</v>
      </c>
      <c r="K306" t="s">
        <v>90</v>
      </c>
      <c r="L306" s="46">
        <v>4725</v>
      </c>
      <c r="M306" s="46">
        <v>70</v>
      </c>
      <c r="N306" s="46">
        <v>66.2</v>
      </c>
      <c r="O306" s="46">
        <v>111</v>
      </c>
      <c r="P306" s="46">
        <f t="shared" si="28"/>
        <v>2</v>
      </c>
      <c r="R306" s="67" t="s">
        <v>3526</v>
      </c>
      <c r="S306" s="67">
        <f>COUNTIF(Y$2:$Y$100,R306)</f>
        <v>0</v>
      </c>
      <c r="V306" s="67">
        <f t="shared" si="29"/>
        <v>0</v>
      </c>
      <c r="X306"/>
      <c r="Y306" s="67" t="str">
        <f t="shared" si="33"/>
        <v xml:space="preserve"> </v>
      </c>
      <c r="AB306" t="s">
        <v>90</v>
      </c>
      <c r="AC306" s="46">
        <v>4725</v>
      </c>
      <c r="AD306" s="46">
        <v>70</v>
      </c>
      <c r="AE306" s="46">
        <v>66.2</v>
      </c>
      <c r="AF306" s="46">
        <v>111</v>
      </c>
      <c r="AH306" s="70" t="str">
        <f t="shared" si="30"/>
        <v/>
      </c>
      <c r="AI306" s="70" t="str">
        <f t="shared" si="31"/>
        <v/>
      </c>
      <c r="AJ306" s="70" t="str">
        <f t="shared" si="32"/>
        <v>X</v>
      </c>
      <c r="AK306" s="70" t="str" cm="1">
        <f t="array" ref="AK306">_xlfn.IFS(AH306&lt;&gt;"","1",AI306&lt;&gt;"","2",AJ306&lt;&gt;"","3")</f>
        <v>3</v>
      </c>
    </row>
    <row r="307" spans="1:37" x14ac:dyDescent="0.25">
      <c r="A307" t="s">
        <v>1757</v>
      </c>
      <c r="B307" t="s">
        <v>524</v>
      </c>
      <c r="C307" s="67" t="str">
        <f t="shared" si="27"/>
        <v>Isabelle Collicott</v>
      </c>
      <c r="D307" s="71" t="str" cm="1">
        <f t="array" ref="D307">_xlfn.IFS(AK307="1",CONCATENATE(C307,"Regional"),AK307="2",CONCATENATE(C307,"Sectional"),AK307="3",CONCATENATE(C307,COUNTIF($C$1:C307,C307)))</f>
        <v>Isabelle Collicott1</v>
      </c>
      <c r="E307" s="66">
        <v>45152.333333333336</v>
      </c>
      <c r="F307" t="s">
        <v>2364</v>
      </c>
      <c r="G307" s="46">
        <v>47</v>
      </c>
      <c r="H307" s="46">
        <v>102</v>
      </c>
      <c r="I307" s="46">
        <v>24</v>
      </c>
      <c r="J307" t="s">
        <v>94</v>
      </c>
      <c r="K307" t="s">
        <v>90</v>
      </c>
      <c r="L307" s="46">
        <v>4725</v>
      </c>
      <c r="M307" s="46">
        <v>70</v>
      </c>
      <c r="N307" s="46">
        <v>66.2</v>
      </c>
      <c r="O307" s="46">
        <v>111</v>
      </c>
      <c r="P307" s="46">
        <f t="shared" si="28"/>
        <v>2</v>
      </c>
      <c r="R307" s="67" t="s">
        <v>2763</v>
      </c>
      <c r="S307" s="67">
        <f>COUNTIF(Y$2:$Y$100,R307)</f>
        <v>0</v>
      </c>
      <c r="V307" s="67">
        <f t="shared" si="29"/>
        <v>0</v>
      </c>
      <c r="X307"/>
      <c r="Y307" s="67" t="str">
        <f t="shared" si="33"/>
        <v xml:space="preserve"> </v>
      </c>
      <c r="AB307" t="s">
        <v>90</v>
      </c>
      <c r="AC307" s="46">
        <v>4725</v>
      </c>
      <c r="AD307" s="46">
        <v>70</v>
      </c>
      <c r="AE307" s="46">
        <v>66.2</v>
      </c>
      <c r="AF307" s="46">
        <v>111</v>
      </c>
      <c r="AH307" s="70" t="str">
        <f t="shared" si="30"/>
        <v/>
      </c>
      <c r="AI307" s="70" t="str">
        <f t="shared" si="31"/>
        <v/>
      </c>
      <c r="AJ307" s="70" t="str">
        <f t="shared" si="32"/>
        <v>X</v>
      </c>
      <c r="AK307" s="70" t="str" cm="1">
        <f t="array" ref="AK307">_xlfn.IFS(AH307&lt;&gt;"","1",AI307&lt;&gt;"","2",AJ307&lt;&gt;"","3")</f>
        <v>3</v>
      </c>
    </row>
    <row r="308" spans="1:37" x14ac:dyDescent="0.25">
      <c r="A308" t="s">
        <v>536</v>
      </c>
      <c r="B308" t="s">
        <v>537</v>
      </c>
      <c r="C308" s="67" t="str">
        <f t="shared" si="27"/>
        <v>Mariah Hull</v>
      </c>
      <c r="D308" s="71" t="str" cm="1">
        <f t="array" ref="D308">_xlfn.IFS(AK308="1",CONCATENATE(C308,"Regional"),AK308="2",CONCATENATE(C308,"Sectional"),AK308="3",CONCATENATE(C308,COUNTIF($C$1:C308,C308)))</f>
        <v>Mariah Hull1</v>
      </c>
      <c r="E308" s="66">
        <v>45152.333333333336</v>
      </c>
      <c r="F308" t="s">
        <v>2364</v>
      </c>
      <c r="G308" s="46">
        <v>47</v>
      </c>
      <c r="H308" s="46">
        <v>103</v>
      </c>
      <c r="I308" s="46">
        <v>25</v>
      </c>
      <c r="J308" t="s">
        <v>94</v>
      </c>
      <c r="K308" t="s">
        <v>90</v>
      </c>
      <c r="L308" s="46">
        <v>4725</v>
      </c>
      <c r="M308" s="46">
        <v>70</v>
      </c>
      <c r="N308" s="46">
        <v>66.2</v>
      </c>
      <c r="O308" s="46">
        <v>111</v>
      </c>
      <c r="P308" s="46">
        <f t="shared" si="28"/>
        <v>2</v>
      </c>
      <c r="R308" s="67" t="s">
        <v>1208</v>
      </c>
      <c r="S308" s="67">
        <f>COUNTIF(Y$2:$Y$100,R308)</f>
        <v>0</v>
      </c>
      <c r="V308" s="67">
        <f t="shared" si="29"/>
        <v>0</v>
      </c>
      <c r="X308"/>
      <c r="Y308" s="67" t="str">
        <f t="shared" si="33"/>
        <v xml:space="preserve"> </v>
      </c>
      <c r="AB308" t="s">
        <v>90</v>
      </c>
      <c r="AC308" s="46">
        <v>4725</v>
      </c>
      <c r="AD308" s="46">
        <v>70</v>
      </c>
      <c r="AE308" s="46">
        <v>66.2</v>
      </c>
      <c r="AF308" s="46">
        <v>111</v>
      </c>
      <c r="AH308" s="70" t="str">
        <f t="shared" si="30"/>
        <v/>
      </c>
      <c r="AI308" s="70" t="str">
        <f t="shared" si="31"/>
        <v/>
      </c>
      <c r="AJ308" s="70" t="str">
        <f t="shared" si="32"/>
        <v>X</v>
      </c>
      <c r="AK308" s="70" t="str" cm="1">
        <f t="array" ref="AK308">_xlfn.IFS(AH308&lt;&gt;"","1",AI308&lt;&gt;"","2",AJ308&lt;&gt;"","3")</f>
        <v>3</v>
      </c>
    </row>
    <row r="309" spans="1:37" x14ac:dyDescent="0.25">
      <c r="A309" t="s">
        <v>1758</v>
      </c>
      <c r="B309" t="s">
        <v>459</v>
      </c>
      <c r="C309" s="67" t="str">
        <f t="shared" si="27"/>
        <v>Addison Steep</v>
      </c>
      <c r="D309" s="71" t="str" cm="1">
        <f t="array" ref="D309">_xlfn.IFS(AK309="1",CONCATENATE(C309,"Regional"),AK309="2",CONCATENATE(C309,"Sectional"),AK309="3",CONCATENATE(C309,COUNTIF($C$1:C309,C309)))</f>
        <v>Addison Steep1</v>
      </c>
      <c r="E309" s="66">
        <v>45152.333333333336</v>
      </c>
      <c r="F309" t="s">
        <v>2364</v>
      </c>
      <c r="G309" s="46">
        <v>47</v>
      </c>
      <c r="H309" s="46">
        <v>104</v>
      </c>
      <c r="I309" s="46">
        <v>26</v>
      </c>
      <c r="J309" t="s">
        <v>94</v>
      </c>
      <c r="K309" t="s">
        <v>90</v>
      </c>
      <c r="L309" s="46">
        <v>4725</v>
      </c>
      <c r="M309" s="46">
        <v>70</v>
      </c>
      <c r="N309" s="46">
        <v>66.2</v>
      </c>
      <c r="O309" s="46">
        <v>111</v>
      </c>
      <c r="P309" s="46">
        <f t="shared" si="28"/>
        <v>2</v>
      </c>
      <c r="R309" s="67" t="s">
        <v>2764</v>
      </c>
      <c r="S309" s="67">
        <f>COUNTIF(Y$2:$Y$100,R309)</f>
        <v>0</v>
      </c>
      <c r="V309" s="67">
        <f t="shared" si="29"/>
        <v>0</v>
      </c>
      <c r="X309"/>
      <c r="Y309" s="67" t="str">
        <f t="shared" si="33"/>
        <v xml:space="preserve"> </v>
      </c>
      <c r="AB309" t="s">
        <v>90</v>
      </c>
      <c r="AC309" s="46">
        <v>4725</v>
      </c>
      <c r="AD309" s="46">
        <v>70</v>
      </c>
      <c r="AE309" s="46">
        <v>66.2</v>
      </c>
      <c r="AF309" s="46">
        <v>111</v>
      </c>
      <c r="AH309" s="70" t="str">
        <f t="shared" si="30"/>
        <v/>
      </c>
      <c r="AI309" s="70" t="str">
        <f t="shared" si="31"/>
        <v/>
      </c>
      <c r="AJ309" s="70" t="str">
        <f t="shared" si="32"/>
        <v>X</v>
      </c>
      <c r="AK309" s="70" t="str" cm="1">
        <f t="array" ref="AK309">_xlfn.IFS(AH309&lt;&gt;"","1",AI309&lt;&gt;"","2",AJ309&lt;&gt;"","3")</f>
        <v>3</v>
      </c>
    </row>
    <row r="310" spans="1:37" x14ac:dyDescent="0.25">
      <c r="A310" t="s">
        <v>1672</v>
      </c>
      <c r="B310" t="s">
        <v>437</v>
      </c>
      <c r="C310" s="67" t="str">
        <f t="shared" si="27"/>
        <v>Kelsey Kettner</v>
      </c>
      <c r="D310" s="71" t="str" cm="1">
        <f t="array" ref="D310">_xlfn.IFS(AK310="1",CONCATENATE(C310,"Regional"),AK310="2",CONCATENATE(C310,"Sectional"),AK310="3",CONCATENATE(C310,COUNTIF($C$1:C310,C310)))</f>
        <v>Kelsey Kettner1</v>
      </c>
      <c r="E310" s="66">
        <v>45152.333333333336</v>
      </c>
      <c r="F310" t="s">
        <v>2364</v>
      </c>
      <c r="G310" s="46">
        <v>47</v>
      </c>
      <c r="H310" s="46">
        <v>105</v>
      </c>
      <c r="I310" s="46">
        <v>27</v>
      </c>
      <c r="J310" t="s">
        <v>94</v>
      </c>
      <c r="K310" t="s">
        <v>90</v>
      </c>
      <c r="L310" s="46">
        <v>4725</v>
      </c>
      <c r="M310" s="46">
        <v>70</v>
      </c>
      <c r="N310" s="46">
        <v>66.2</v>
      </c>
      <c r="O310" s="46">
        <v>111</v>
      </c>
      <c r="P310" s="46">
        <f t="shared" si="28"/>
        <v>2</v>
      </c>
      <c r="R310" s="67" t="s">
        <v>3527</v>
      </c>
      <c r="S310" s="67">
        <f>COUNTIF(Y$2:$Y$100,R310)</f>
        <v>0</v>
      </c>
      <c r="V310" s="67">
        <f t="shared" si="29"/>
        <v>0</v>
      </c>
      <c r="X310"/>
      <c r="Y310" s="67" t="str">
        <f t="shared" si="33"/>
        <v xml:space="preserve"> </v>
      </c>
      <c r="AB310" t="s">
        <v>90</v>
      </c>
      <c r="AC310" s="46">
        <v>4725</v>
      </c>
      <c r="AD310" s="46">
        <v>70</v>
      </c>
      <c r="AE310" s="46">
        <v>66.2</v>
      </c>
      <c r="AF310" s="46">
        <v>111</v>
      </c>
      <c r="AH310" s="70" t="str">
        <f t="shared" si="30"/>
        <v/>
      </c>
      <c r="AI310" s="70" t="str">
        <f t="shared" si="31"/>
        <v/>
      </c>
      <c r="AJ310" s="70" t="str">
        <f t="shared" si="32"/>
        <v>X</v>
      </c>
      <c r="AK310" s="70" t="str" cm="1">
        <f t="array" ref="AK310">_xlfn.IFS(AH310&lt;&gt;"","1",AI310&lt;&gt;"","2",AJ310&lt;&gt;"","3")</f>
        <v>3</v>
      </c>
    </row>
    <row r="311" spans="1:37" x14ac:dyDescent="0.25">
      <c r="A311" t="s">
        <v>1759</v>
      </c>
      <c r="B311" t="s">
        <v>876</v>
      </c>
      <c r="C311" s="67" t="str">
        <f t="shared" si="27"/>
        <v>Jaelyn Spiess</v>
      </c>
      <c r="D311" s="71" t="str" cm="1">
        <f t="array" ref="D311">_xlfn.IFS(AK311="1",CONCATENATE(C311,"Regional"),AK311="2",CONCATENATE(C311,"Sectional"),AK311="3",CONCATENATE(C311,COUNTIF($C$1:C311,C311)))</f>
        <v>Jaelyn Spiess1</v>
      </c>
      <c r="E311" s="66">
        <v>45152.333333333336</v>
      </c>
      <c r="F311" t="s">
        <v>2364</v>
      </c>
      <c r="G311" s="46">
        <v>47</v>
      </c>
      <c r="H311" s="46">
        <v>105</v>
      </c>
      <c r="I311" s="46">
        <v>27</v>
      </c>
      <c r="J311" t="s">
        <v>94</v>
      </c>
      <c r="K311" t="s">
        <v>90</v>
      </c>
      <c r="L311" s="46">
        <v>4725</v>
      </c>
      <c r="M311" s="46">
        <v>70</v>
      </c>
      <c r="N311" s="46">
        <v>66.2</v>
      </c>
      <c r="O311" s="46">
        <v>111</v>
      </c>
      <c r="P311" s="46">
        <f t="shared" si="28"/>
        <v>2</v>
      </c>
      <c r="R311" s="67" t="s">
        <v>2765</v>
      </c>
      <c r="S311" s="67">
        <f>COUNTIF(Y$2:$Y$100,R311)</f>
        <v>0</v>
      </c>
      <c r="V311" s="67">
        <f t="shared" si="29"/>
        <v>0</v>
      </c>
      <c r="X311"/>
      <c r="Y311" s="67" t="str">
        <f t="shared" si="33"/>
        <v xml:space="preserve"> </v>
      </c>
      <c r="AB311" t="s">
        <v>90</v>
      </c>
      <c r="AC311" s="46">
        <v>4725</v>
      </c>
      <c r="AD311" s="46">
        <v>70</v>
      </c>
      <c r="AE311" s="46">
        <v>66.2</v>
      </c>
      <c r="AF311" s="46">
        <v>111</v>
      </c>
      <c r="AH311" s="70" t="str">
        <f t="shared" si="30"/>
        <v/>
      </c>
      <c r="AI311" s="70" t="str">
        <f t="shared" si="31"/>
        <v/>
      </c>
      <c r="AJ311" s="70" t="str">
        <f t="shared" si="32"/>
        <v>X</v>
      </c>
      <c r="AK311" s="70" t="str" cm="1">
        <f t="array" ref="AK311">_xlfn.IFS(AH311&lt;&gt;"","1",AI311&lt;&gt;"","2",AJ311&lt;&gt;"","3")</f>
        <v>3</v>
      </c>
    </row>
    <row r="312" spans="1:37" x14ac:dyDescent="0.25">
      <c r="A312" t="s">
        <v>387</v>
      </c>
      <c r="B312" t="s">
        <v>539</v>
      </c>
      <c r="C312" s="67" t="str">
        <f t="shared" si="27"/>
        <v>Maggie Winsand</v>
      </c>
      <c r="D312" s="71" t="str" cm="1">
        <f t="array" ref="D312">_xlfn.IFS(AK312="1",CONCATENATE(C312,"Regional"),AK312="2",CONCATENATE(C312,"Sectional"),AK312="3",CONCATENATE(C312,COUNTIF($C$1:C312,C312)))</f>
        <v>Maggie Winsand1</v>
      </c>
      <c r="E312" s="66">
        <v>45152.333333333336</v>
      </c>
      <c r="F312" t="s">
        <v>2364</v>
      </c>
      <c r="G312" s="46">
        <v>47</v>
      </c>
      <c r="H312" s="46">
        <v>106</v>
      </c>
      <c r="I312" s="46">
        <v>29</v>
      </c>
      <c r="J312" t="s">
        <v>94</v>
      </c>
      <c r="K312" t="s">
        <v>90</v>
      </c>
      <c r="L312" s="46">
        <v>4725</v>
      </c>
      <c r="M312" s="46">
        <v>70</v>
      </c>
      <c r="N312" s="46">
        <v>66.2</v>
      </c>
      <c r="O312" s="46">
        <v>111</v>
      </c>
      <c r="P312" s="46">
        <f t="shared" si="28"/>
        <v>2</v>
      </c>
      <c r="R312" s="67" t="s">
        <v>1210</v>
      </c>
      <c r="S312" s="67">
        <f>COUNTIF(Y$2:$Y$100,R312)</f>
        <v>0</v>
      </c>
      <c r="V312" s="67">
        <f t="shared" si="29"/>
        <v>0</v>
      </c>
      <c r="X312"/>
      <c r="Y312" s="67" t="str">
        <f t="shared" si="33"/>
        <v xml:space="preserve"> </v>
      </c>
      <c r="AB312" t="s">
        <v>90</v>
      </c>
      <c r="AC312" s="46">
        <v>4725</v>
      </c>
      <c r="AD312" s="46">
        <v>70</v>
      </c>
      <c r="AE312" s="46">
        <v>66.2</v>
      </c>
      <c r="AF312" s="46">
        <v>111</v>
      </c>
      <c r="AH312" s="70" t="str">
        <f t="shared" si="30"/>
        <v/>
      </c>
      <c r="AI312" s="70" t="str">
        <f t="shared" si="31"/>
        <v/>
      </c>
      <c r="AJ312" s="70" t="str">
        <f t="shared" si="32"/>
        <v>X</v>
      </c>
      <c r="AK312" s="70" t="str" cm="1">
        <f t="array" ref="AK312">_xlfn.IFS(AH312&lt;&gt;"","1",AI312&lt;&gt;"","2",AJ312&lt;&gt;"","3")</f>
        <v>3</v>
      </c>
    </row>
    <row r="313" spans="1:37" x14ac:dyDescent="0.25">
      <c r="A313" t="s">
        <v>1760</v>
      </c>
      <c r="B313" t="s">
        <v>1773</v>
      </c>
      <c r="C313" s="67" t="str">
        <f t="shared" si="27"/>
        <v>Elayna Heim</v>
      </c>
      <c r="D313" s="71" t="str" cm="1">
        <f t="array" ref="D313">_xlfn.IFS(AK313="1",CONCATENATE(C313,"Regional"),AK313="2",CONCATENATE(C313,"Sectional"),AK313="3",CONCATENATE(C313,COUNTIF($C$1:C313,C313)))</f>
        <v>Elayna Heim1</v>
      </c>
      <c r="E313" s="66">
        <v>45152.333333333336</v>
      </c>
      <c r="F313" t="s">
        <v>2364</v>
      </c>
      <c r="G313" s="46">
        <v>47</v>
      </c>
      <c r="H313" s="46">
        <v>107</v>
      </c>
      <c r="I313" s="46">
        <v>30</v>
      </c>
      <c r="J313" t="s">
        <v>94</v>
      </c>
      <c r="K313" t="s">
        <v>90</v>
      </c>
      <c r="L313" s="46">
        <v>4725</v>
      </c>
      <c r="M313" s="46">
        <v>70</v>
      </c>
      <c r="N313" s="46">
        <v>66.2</v>
      </c>
      <c r="O313" s="46">
        <v>111</v>
      </c>
      <c r="P313" s="46">
        <f t="shared" si="28"/>
        <v>2</v>
      </c>
      <c r="R313" s="67" t="s">
        <v>2766</v>
      </c>
      <c r="S313" s="67">
        <f>COUNTIF(Y$2:$Y$100,R313)</f>
        <v>0</v>
      </c>
      <c r="V313" s="67">
        <f t="shared" si="29"/>
        <v>0</v>
      </c>
      <c r="X313"/>
      <c r="Y313" s="67" t="str">
        <f t="shared" si="33"/>
        <v xml:space="preserve"> </v>
      </c>
      <c r="AB313" t="s">
        <v>90</v>
      </c>
      <c r="AC313" s="46">
        <v>4725</v>
      </c>
      <c r="AD313" s="46">
        <v>70</v>
      </c>
      <c r="AE313" s="46">
        <v>66.2</v>
      </c>
      <c r="AF313" s="46">
        <v>111</v>
      </c>
      <c r="AH313" s="70" t="str">
        <f t="shared" si="30"/>
        <v/>
      </c>
      <c r="AI313" s="70" t="str">
        <f t="shared" si="31"/>
        <v/>
      </c>
      <c r="AJ313" s="70" t="str">
        <f t="shared" si="32"/>
        <v>X</v>
      </c>
      <c r="AK313" s="70" t="str" cm="1">
        <f t="array" ref="AK313">_xlfn.IFS(AH313&lt;&gt;"","1",AI313&lt;&gt;"","2",AJ313&lt;&gt;"","3")</f>
        <v>3</v>
      </c>
    </row>
    <row r="314" spans="1:37" x14ac:dyDescent="0.25">
      <c r="A314" t="s">
        <v>1761</v>
      </c>
      <c r="B314" t="s">
        <v>1762</v>
      </c>
      <c r="C314" s="67" t="str">
        <f t="shared" si="27"/>
        <v>Miley Covey</v>
      </c>
      <c r="D314" s="71" t="str" cm="1">
        <f t="array" ref="D314">_xlfn.IFS(AK314="1",CONCATENATE(C314,"Regional"),AK314="2",CONCATENATE(C314,"Sectional"),AK314="3",CONCATENATE(C314,COUNTIF($C$1:C314,C314)))</f>
        <v>Miley Covey1</v>
      </c>
      <c r="E314" s="66">
        <v>45152.333333333336</v>
      </c>
      <c r="F314" t="s">
        <v>2364</v>
      </c>
      <c r="G314" s="46">
        <v>47</v>
      </c>
      <c r="H314" s="46">
        <v>108</v>
      </c>
      <c r="I314" s="46">
        <v>31</v>
      </c>
      <c r="J314" t="s">
        <v>94</v>
      </c>
      <c r="K314" t="s">
        <v>90</v>
      </c>
      <c r="L314" s="46">
        <v>4725</v>
      </c>
      <c r="M314" s="46">
        <v>70</v>
      </c>
      <c r="N314" s="46">
        <v>66.2</v>
      </c>
      <c r="O314" s="46">
        <v>111</v>
      </c>
      <c r="P314" s="46">
        <f t="shared" si="28"/>
        <v>2</v>
      </c>
      <c r="R314" s="67" t="s">
        <v>2767</v>
      </c>
      <c r="S314" s="67">
        <f>COUNTIF(Y$2:$Y$100,R314)</f>
        <v>0</v>
      </c>
      <c r="V314" s="67">
        <f t="shared" si="29"/>
        <v>0</v>
      </c>
      <c r="X314"/>
      <c r="Y314" s="67" t="str">
        <f t="shared" si="33"/>
        <v xml:space="preserve"> </v>
      </c>
      <c r="AB314" t="s">
        <v>90</v>
      </c>
      <c r="AC314" s="46">
        <v>4725</v>
      </c>
      <c r="AD314" s="46">
        <v>70</v>
      </c>
      <c r="AE314" s="46">
        <v>66.2</v>
      </c>
      <c r="AF314" s="46">
        <v>111</v>
      </c>
      <c r="AH314" s="70" t="str">
        <f t="shared" si="30"/>
        <v/>
      </c>
      <c r="AI314" s="70" t="str">
        <f t="shared" si="31"/>
        <v/>
      </c>
      <c r="AJ314" s="70" t="str">
        <f t="shared" si="32"/>
        <v>X</v>
      </c>
      <c r="AK314" s="70" t="str" cm="1">
        <f t="array" ref="AK314">_xlfn.IFS(AH314&lt;&gt;"","1",AI314&lt;&gt;"","2",AJ314&lt;&gt;"","3")</f>
        <v>3</v>
      </c>
    </row>
    <row r="315" spans="1:37" x14ac:dyDescent="0.25">
      <c r="A315" t="s">
        <v>541</v>
      </c>
      <c r="B315" t="s">
        <v>190</v>
      </c>
      <c r="C315" s="67" t="str">
        <f t="shared" si="27"/>
        <v>Mara Tuma</v>
      </c>
      <c r="D315" s="71" t="str" cm="1">
        <f t="array" ref="D315">_xlfn.IFS(AK315="1",CONCATENATE(C315,"Regional"),AK315="2",CONCATENATE(C315,"Sectional"),AK315="3",CONCATENATE(C315,COUNTIF($C$1:C315,C315)))</f>
        <v>Mara Tuma1</v>
      </c>
      <c r="E315" s="66">
        <v>45152.333333333336</v>
      </c>
      <c r="F315" t="s">
        <v>2364</v>
      </c>
      <c r="G315" s="46">
        <v>47</v>
      </c>
      <c r="H315" s="46">
        <v>109</v>
      </c>
      <c r="I315" s="46">
        <v>32</v>
      </c>
      <c r="J315" t="s">
        <v>94</v>
      </c>
      <c r="K315" t="s">
        <v>90</v>
      </c>
      <c r="L315" s="46">
        <v>4725</v>
      </c>
      <c r="M315" s="46">
        <v>70</v>
      </c>
      <c r="N315" s="46">
        <v>66.2</v>
      </c>
      <c r="O315" s="46">
        <v>111</v>
      </c>
      <c r="P315" s="46">
        <f t="shared" si="28"/>
        <v>2</v>
      </c>
      <c r="R315" s="67" t="s">
        <v>1211</v>
      </c>
      <c r="S315" s="67">
        <f>COUNTIF(Y$2:$Y$100,R315)</f>
        <v>0</v>
      </c>
      <c r="V315" s="67">
        <f t="shared" si="29"/>
        <v>0</v>
      </c>
      <c r="X315"/>
      <c r="Y315" s="67" t="str">
        <f t="shared" si="33"/>
        <v xml:space="preserve"> </v>
      </c>
      <c r="AB315" t="s">
        <v>90</v>
      </c>
      <c r="AC315" s="46">
        <v>4725</v>
      </c>
      <c r="AD315" s="46">
        <v>70</v>
      </c>
      <c r="AE315" s="46">
        <v>66.2</v>
      </c>
      <c r="AF315" s="46">
        <v>111</v>
      </c>
      <c r="AH315" s="70" t="str">
        <f t="shared" si="30"/>
        <v/>
      </c>
      <c r="AI315" s="70" t="str">
        <f t="shared" si="31"/>
        <v/>
      </c>
      <c r="AJ315" s="70" t="str">
        <f t="shared" si="32"/>
        <v>X</v>
      </c>
      <c r="AK315" s="70" t="str" cm="1">
        <f t="array" ref="AK315">_xlfn.IFS(AH315&lt;&gt;"","1",AI315&lt;&gt;"","2",AJ315&lt;&gt;"","3")</f>
        <v>3</v>
      </c>
    </row>
    <row r="316" spans="1:37" x14ac:dyDescent="0.25">
      <c r="A316" t="s">
        <v>321</v>
      </c>
      <c r="B316" t="s">
        <v>1622</v>
      </c>
      <c r="C316" s="67" t="str">
        <f t="shared" si="27"/>
        <v>Illa Nelson</v>
      </c>
      <c r="D316" s="71" t="str" cm="1">
        <f t="array" ref="D316">_xlfn.IFS(AK316="1",CONCATENATE(C316,"Regional"),AK316="2",CONCATENATE(C316,"Sectional"),AK316="3",CONCATENATE(C316,COUNTIF($C$1:C316,C316)))</f>
        <v>Illa Nelson1</v>
      </c>
      <c r="E316" s="66">
        <v>45152.333333333336</v>
      </c>
      <c r="F316" t="s">
        <v>2364</v>
      </c>
      <c r="G316" s="46">
        <v>47</v>
      </c>
      <c r="H316" s="46">
        <v>109</v>
      </c>
      <c r="I316" s="46">
        <v>32</v>
      </c>
      <c r="J316" t="s">
        <v>94</v>
      </c>
      <c r="K316" t="s">
        <v>90</v>
      </c>
      <c r="L316" s="46">
        <v>4725</v>
      </c>
      <c r="M316" s="46">
        <v>70</v>
      </c>
      <c r="N316" s="46">
        <v>66.2</v>
      </c>
      <c r="O316" s="46">
        <v>111</v>
      </c>
      <c r="P316" s="46">
        <f t="shared" si="28"/>
        <v>2</v>
      </c>
      <c r="R316" s="67" t="s">
        <v>2768</v>
      </c>
      <c r="S316" s="67">
        <f>COUNTIF(Y$2:$Y$100,R316)</f>
        <v>0</v>
      </c>
      <c r="V316" s="67">
        <f t="shared" si="29"/>
        <v>0</v>
      </c>
      <c r="X316"/>
      <c r="Y316" s="67" t="str">
        <f t="shared" si="33"/>
        <v xml:space="preserve"> </v>
      </c>
      <c r="AB316" t="s">
        <v>90</v>
      </c>
      <c r="AC316" s="46">
        <v>4725</v>
      </c>
      <c r="AD316" s="46">
        <v>70</v>
      </c>
      <c r="AE316" s="46">
        <v>66.2</v>
      </c>
      <c r="AF316" s="46">
        <v>111</v>
      </c>
      <c r="AH316" s="70" t="str">
        <f t="shared" si="30"/>
        <v/>
      </c>
      <c r="AI316" s="70" t="str">
        <f t="shared" si="31"/>
        <v/>
      </c>
      <c r="AJ316" s="70" t="str">
        <f t="shared" si="32"/>
        <v>X</v>
      </c>
      <c r="AK316" s="70" t="str" cm="1">
        <f t="array" ref="AK316">_xlfn.IFS(AH316&lt;&gt;"","1",AI316&lt;&gt;"","2",AJ316&lt;&gt;"","3")</f>
        <v>3</v>
      </c>
    </row>
    <row r="317" spans="1:37" x14ac:dyDescent="0.25">
      <c r="A317" t="s">
        <v>200</v>
      </c>
      <c r="B317" t="s">
        <v>1017</v>
      </c>
      <c r="C317" s="67" t="str">
        <f t="shared" si="27"/>
        <v>Noelle Bennett</v>
      </c>
      <c r="D317" s="71" t="str" cm="1">
        <f t="array" ref="D317">_xlfn.IFS(AK317="1",CONCATENATE(C317,"Regional"),AK317="2",CONCATENATE(C317,"Sectional"),AK317="3",CONCATENATE(C317,COUNTIF($C$1:C317,C317)))</f>
        <v>Noelle Bennett1</v>
      </c>
      <c r="E317" s="66">
        <v>45152.333333333336</v>
      </c>
      <c r="F317" t="s">
        <v>2364</v>
      </c>
      <c r="G317" s="46">
        <v>47</v>
      </c>
      <c r="H317" s="46">
        <v>110</v>
      </c>
      <c r="I317" s="46">
        <v>34</v>
      </c>
      <c r="J317" t="s">
        <v>94</v>
      </c>
      <c r="K317" t="s">
        <v>90</v>
      </c>
      <c r="L317" s="46">
        <v>4725</v>
      </c>
      <c r="M317" s="46">
        <v>70</v>
      </c>
      <c r="N317" s="46">
        <v>66.2</v>
      </c>
      <c r="O317" s="46">
        <v>111</v>
      </c>
      <c r="P317" s="46">
        <f t="shared" si="28"/>
        <v>2</v>
      </c>
      <c r="R317" s="67" t="s">
        <v>1517</v>
      </c>
      <c r="S317" s="67">
        <f>COUNTIF(Y$2:$Y$100,R317)</f>
        <v>0</v>
      </c>
      <c r="V317" s="67">
        <f t="shared" si="29"/>
        <v>0</v>
      </c>
      <c r="X317"/>
      <c r="Y317" s="67" t="str">
        <f t="shared" si="33"/>
        <v xml:space="preserve"> </v>
      </c>
      <c r="AB317" t="s">
        <v>90</v>
      </c>
      <c r="AC317" s="46">
        <v>4725</v>
      </c>
      <c r="AD317" s="46">
        <v>70</v>
      </c>
      <c r="AE317" s="46">
        <v>66.2</v>
      </c>
      <c r="AF317" s="46">
        <v>111</v>
      </c>
      <c r="AH317" s="70" t="str">
        <f t="shared" si="30"/>
        <v/>
      </c>
      <c r="AI317" s="70" t="str">
        <f t="shared" si="31"/>
        <v/>
      </c>
      <c r="AJ317" s="70" t="str">
        <f t="shared" si="32"/>
        <v>X</v>
      </c>
      <c r="AK317" s="70" t="str" cm="1">
        <f t="array" ref="AK317">_xlfn.IFS(AH317&lt;&gt;"","1",AI317&lt;&gt;"","2",AJ317&lt;&gt;"","3")</f>
        <v>3</v>
      </c>
    </row>
    <row r="318" spans="1:37" x14ac:dyDescent="0.25">
      <c r="A318" t="s">
        <v>1763</v>
      </c>
      <c r="B318" t="s">
        <v>434</v>
      </c>
      <c r="C318" s="67" t="str">
        <f t="shared" si="27"/>
        <v>Ella Petz</v>
      </c>
      <c r="D318" s="71" t="str" cm="1">
        <f t="array" ref="D318">_xlfn.IFS(AK318="1",CONCATENATE(C318,"Regional"),AK318="2",CONCATENATE(C318,"Sectional"),AK318="3",CONCATENATE(C318,COUNTIF($C$1:C318,C318)))</f>
        <v>Ella Petz1</v>
      </c>
      <c r="E318" s="66">
        <v>45152.333333333336</v>
      </c>
      <c r="F318" t="s">
        <v>2364</v>
      </c>
      <c r="G318" s="46">
        <v>47</v>
      </c>
      <c r="H318" s="46">
        <v>112</v>
      </c>
      <c r="I318" s="46">
        <v>35</v>
      </c>
      <c r="J318" t="s">
        <v>94</v>
      </c>
      <c r="K318" t="s">
        <v>90</v>
      </c>
      <c r="L318" s="46">
        <v>4725</v>
      </c>
      <c r="M318" s="46">
        <v>70</v>
      </c>
      <c r="N318" s="46">
        <v>66.2</v>
      </c>
      <c r="O318" s="46">
        <v>111</v>
      </c>
      <c r="P318" s="46">
        <f t="shared" si="28"/>
        <v>2</v>
      </c>
      <c r="R318" s="67" t="s">
        <v>2769</v>
      </c>
      <c r="S318" s="67">
        <f>COUNTIF(Y$2:$Y$100,R318)</f>
        <v>0</v>
      </c>
      <c r="V318" s="67">
        <f t="shared" si="29"/>
        <v>0</v>
      </c>
      <c r="X318"/>
      <c r="Y318" s="67" t="str">
        <f t="shared" si="33"/>
        <v xml:space="preserve"> </v>
      </c>
      <c r="AB318" t="s">
        <v>90</v>
      </c>
      <c r="AC318" s="46">
        <v>4725</v>
      </c>
      <c r="AD318" s="46">
        <v>70</v>
      </c>
      <c r="AE318" s="46">
        <v>66.2</v>
      </c>
      <c r="AF318" s="46">
        <v>111</v>
      </c>
      <c r="AH318" s="70" t="str">
        <f t="shared" si="30"/>
        <v/>
      </c>
      <c r="AI318" s="70" t="str">
        <f t="shared" si="31"/>
        <v/>
      </c>
      <c r="AJ318" s="70" t="str">
        <f t="shared" si="32"/>
        <v>X</v>
      </c>
      <c r="AK318" s="70" t="str" cm="1">
        <f t="array" ref="AK318">_xlfn.IFS(AH318&lt;&gt;"","1",AI318&lt;&gt;"","2",AJ318&lt;&gt;"","3")</f>
        <v>3</v>
      </c>
    </row>
    <row r="319" spans="1:37" x14ac:dyDescent="0.25">
      <c r="A319" t="s">
        <v>1019</v>
      </c>
      <c r="B319" t="s">
        <v>210</v>
      </c>
      <c r="C319" s="67" t="str">
        <f t="shared" si="27"/>
        <v>Alexis Slemec</v>
      </c>
      <c r="D319" s="71" t="str" cm="1">
        <f t="array" ref="D319">_xlfn.IFS(AK319="1",CONCATENATE(C319,"Regional"),AK319="2",CONCATENATE(C319,"Sectional"),AK319="3",CONCATENATE(C319,COUNTIF($C$1:C319,C319)))</f>
        <v>Alexis Slemec1</v>
      </c>
      <c r="E319" s="66">
        <v>45152.333333333336</v>
      </c>
      <c r="F319" t="s">
        <v>2364</v>
      </c>
      <c r="G319" s="46">
        <v>47</v>
      </c>
      <c r="H319" s="46">
        <v>112</v>
      </c>
      <c r="I319" s="46">
        <v>35</v>
      </c>
      <c r="J319" t="s">
        <v>94</v>
      </c>
      <c r="K319" t="s">
        <v>90</v>
      </c>
      <c r="L319" s="46">
        <v>4725</v>
      </c>
      <c r="M319" s="46">
        <v>70</v>
      </c>
      <c r="N319" s="46">
        <v>66.2</v>
      </c>
      <c r="O319" s="46">
        <v>111</v>
      </c>
      <c r="P319" s="46">
        <f t="shared" si="28"/>
        <v>2</v>
      </c>
      <c r="R319" s="67" t="s">
        <v>1518</v>
      </c>
      <c r="S319" s="67">
        <f>COUNTIF(Y$2:$Y$100,R319)</f>
        <v>0</v>
      </c>
      <c r="V319" s="67">
        <f t="shared" si="29"/>
        <v>0</v>
      </c>
      <c r="X319"/>
      <c r="Y319" s="67" t="str">
        <f t="shared" si="33"/>
        <v xml:space="preserve"> </v>
      </c>
      <c r="AB319" t="s">
        <v>90</v>
      </c>
      <c r="AC319" s="46">
        <v>4725</v>
      </c>
      <c r="AD319" s="46">
        <v>70</v>
      </c>
      <c r="AE319" s="46">
        <v>66.2</v>
      </c>
      <c r="AF319" s="46">
        <v>111</v>
      </c>
      <c r="AH319" s="70" t="str">
        <f t="shared" si="30"/>
        <v/>
      </c>
      <c r="AI319" s="70" t="str">
        <f t="shared" si="31"/>
        <v/>
      </c>
      <c r="AJ319" s="70" t="str">
        <f t="shared" si="32"/>
        <v>X</v>
      </c>
      <c r="AK319" s="70" t="str" cm="1">
        <f t="array" ref="AK319">_xlfn.IFS(AH319&lt;&gt;"","1",AI319&lt;&gt;"","2",AJ319&lt;&gt;"","3")</f>
        <v>3</v>
      </c>
    </row>
    <row r="320" spans="1:37" x14ac:dyDescent="0.25">
      <c r="A320" t="s">
        <v>800</v>
      </c>
      <c r="B320" t="s">
        <v>1671</v>
      </c>
      <c r="C320" s="67" t="str">
        <f t="shared" si="27"/>
        <v>Anne Baier</v>
      </c>
      <c r="D320" s="71" t="str" cm="1">
        <f t="array" ref="D320">_xlfn.IFS(AK320="1",CONCATENATE(C320,"Regional"),AK320="2",CONCATENATE(C320,"Sectional"),AK320="3",CONCATENATE(C320,COUNTIF($C$1:C320,C320)))</f>
        <v>Anne Baier1</v>
      </c>
      <c r="E320" s="66">
        <v>45152.333333333336</v>
      </c>
      <c r="F320" t="s">
        <v>2364</v>
      </c>
      <c r="G320" s="46">
        <v>47</v>
      </c>
      <c r="H320" s="46">
        <v>113</v>
      </c>
      <c r="I320" s="46">
        <v>37</v>
      </c>
      <c r="J320" t="s">
        <v>94</v>
      </c>
      <c r="K320" t="s">
        <v>90</v>
      </c>
      <c r="L320" s="46">
        <v>4725</v>
      </c>
      <c r="M320" s="46">
        <v>70</v>
      </c>
      <c r="N320" s="46">
        <v>66.2</v>
      </c>
      <c r="O320" s="46">
        <v>111</v>
      </c>
      <c r="P320" s="46">
        <f t="shared" si="28"/>
        <v>2</v>
      </c>
      <c r="R320" s="67" t="s">
        <v>2770</v>
      </c>
      <c r="S320" s="67">
        <f>COUNTIF(Y$2:$Y$100,R320)</f>
        <v>0</v>
      </c>
      <c r="V320" s="67">
        <f t="shared" si="29"/>
        <v>0</v>
      </c>
      <c r="X320"/>
      <c r="Y320" s="67" t="str">
        <f t="shared" si="33"/>
        <v xml:space="preserve"> </v>
      </c>
      <c r="AB320" t="s">
        <v>90</v>
      </c>
      <c r="AC320" s="46">
        <v>4725</v>
      </c>
      <c r="AD320" s="46">
        <v>70</v>
      </c>
      <c r="AE320" s="46">
        <v>66.2</v>
      </c>
      <c r="AF320" s="46">
        <v>111</v>
      </c>
      <c r="AH320" s="70" t="str">
        <f t="shared" si="30"/>
        <v/>
      </c>
      <c r="AI320" s="70" t="str">
        <f t="shared" si="31"/>
        <v/>
      </c>
      <c r="AJ320" s="70" t="str">
        <f t="shared" si="32"/>
        <v>X</v>
      </c>
      <c r="AK320" s="70" t="str" cm="1">
        <f t="array" ref="AK320">_xlfn.IFS(AH320&lt;&gt;"","1",AI320&lt;&gt;"","2",AJ320&lt;&gt;"","3")</f>
        <v>3</v>
      </c>
    </row>
    <row r="321" spans="1:37" x14ac:dyDescent="0.25">
      <c r="A321" t="s">
        <v>529</v>
      </c>
      <c r="B321" t="s">
        <v>530</v>
      </c>
      <c r="C321" s="67" t="str">
        <f t="shared" si="27"/>
        <v>Kendra Betley</v>
      </c>
      <c r="D321" s="71" t="str" cm="1">
        <f t="array" ref="D321">_xlfn.IFS(AK321="1",CONCATENATE(C321,"Regional"),AK321="2",CONCATENATE(C321,"Sectional"),AK321="3",CONCATENATE(C321,COUNTIF($C$1:C321,C321)))</f>
        <v>Kendra Betley1</v>
      </c>
      <c r="E321" s="66">
        <v>45152.333333333336</v>
      </c>
      <c r="F321" t="s">
        <v>2364</v>
      </c>
      <c r="G321" s="46">
        <v>47</v>
      </c>
      <c r="H321" s="46">
        <v>113</v>
      </c>
      <c r="I321" s="46">
        <v>37</v>
      </c>
      <c r="J321" t="s">
        <v>94</v>
      </c>
      <c r="K321" t="s">
        <v>90</v>
      </c>
      <c r="L321" s="46">
        <v>4725</v>
      </c>
      <c r="M321" s="46">
        <v>70</v>
      </c>
      <c r="N321" s="46">
        <v>66.2</v>
      </c>
      <c r="O321" s="46">
        <v>111</v>
      </c>
      <c r="P321" s="46">
        <f t="shared" si="28"/>
        <v>2</v>
      </c>
      <c r="R321" s="67" t="s">
        <v>1203</v>
      </c>
      <c r="S321" s="67">
        <f>COUNTIF(Y$2:$Y$100,R321)</f>
        <v>0</v>
      </c>
      <c r="V321" s="67">
        <f t="shared" si="29"/>
        <v>0</v>
      </c>
      <c r="X321"/>
      <c r="Y321" s="67" t="str">
        <f t="shared" ref="Y321:Y345" si="34">CONCATENATE(W321," ",X321)</f>
        <v xml:space="preserve"> </v>
      </c>
      <c r="AB321" t="s">
        <v>90</v>
      </c>
      <c r="AC321" s="46">
        <v>4725</v>
      </c>
      <c r="AD321" s="46">
        <v>70</v>
      </c>
      <c r="AE321" s="46">
        <v>66.2</v>
      </c>
      <c r="AF321" s="46">
        <v>111</v>
      </c>
      <c r="AH321" s="70" t="str">
        <f t="shared" si="30"/>
        <v/>
      </c>
      <c r="AI321" s="70" t="str">
        <f t="shared" si="31"/>
        <v/>
      </c>
      <c r="AJ321" s="70" t="str">
        <f t="shared" si="32"/>
        <v>X</v>
      </c>
      <c r="AK321" s="70" t="str" cm="1">
        <f t="array" ref="AK321">_xlfn.IFS(AH321&lt;&gt;"","1",AI321&lt;&gt;"","2",AJ321&lt;&gt;"","3")</f>
        <v>3</v>
      </c>
    </row>
    <row r="322" spans="1:37" x14ac:dyDescent="0.25">
      <c r="A322" t="s">
        <v>3397</v>
      </c>
      <c r="B322" t="s">
        <v>2697</v>
      </c>
      <c r="C322" s="67" t="str">
        <f t="shared" ref="C322:C385" si="35">CONCATENATE(B322," ",A322)</f>
        <v>Adrian Wojt</v>
      </c>
      <c r="D322" s="71" t="str" cm="1">
        <f t="array" ref="D322">_xlfn.IFS(AK322="1",CONCATENATE(C322,"Regional"),AK322="2",CONCATENATE(C322,"Sectional"),AK322="3",CONCATENATE(C322,COUNTIF($C$1:C322,C322)))</f>
        <v>Adrian Wojt1</v>
      </c>
      <c r="E322" s="66">
        <v>45152.333333333336</v>
      </c>
      <c r="F322" t="s">
        <v>2364</v>
      </c>
      <c r="G322" s="46">
        <v>47</v>
      </c>
      <c r="H322" s="46">
        <v>115</v>
      </c>
      <c r="I322" s="46">
        <v>39</v>
      </c>
      <c r="J322" t="s">
        <v>94</v>
      </c>
      <c r="K322" t="s">
        <v>90</v>
      </c>
      <c r="L322" s="46">
        <v>4725</v>
      </c>
      <c r="M322" s="46">
        <v>70</v>
      </c>
      <c r="N322" s="46">
        <v>66.2</v>
      </c>
      <c r="O322" s="46">
        <v>111</v>
      </c>
      <c r="P322" s="46">
        <f t="shared" ref="P322:P385" si="36">IF(L322&gt;4000,2,1)</f>
        <v>2</v>
      </c>
      <c r="R322" s="67" t="s">
        <v>3528</v>
      </c>
      <c r="S322" s="67">
        <f>COUNTIF(Y$2:$Y$100,R322)</f>
        <v>0</v>
      </c>
      <c r="V322" s="67">
        <f t="shared" ref="V322:V385" si="37">COUNTIF(R322:R2945,Y322)</f>
        <v>0</v>
      </c>
      <c r="X322"/>
      <c r="Y322" s="67" t="str">
        <f t="shared" si="34"/>
        <v xml:space="preserve"> </v>
      </c>
      <c r="AB322" t="s">
        <v>90</v>
      </c>
      <c r="AC322" s="46">
        <v>4725</v>
      </c>
      <c r="AD322" s="46">
        <v>70</v>
      </c>
      <c r="AE322" s="46">
        <v>66.2</v>
      </c>
      <c r="AF322" s="46">
        <v>111</v>
      </c>
      <c r="AH322" s="70" t="str">
        <f t="shared" ref="AH322:AH385" si="38">IF(ISNUMBER(SEARCH("regional",$F322)),$F322,"")</f>
        <v/>
      </c>
      <c r="AI322" s="70" t="str">
        <f t="shared" ref="AI322:AI385" si="39">IF(ISNUMBER(SEARCH("sectional",$F322)),$F322,"")</f>
        <v/>
      </c>
      <c r="AJ322" s="70" t="str">
        <f t="shared" ref="AJ322:AJ385" si="40">IF(AND(AH322="",AI322=""),"X","")</f>
        <v>X</v>
      </c>
      <c r="AK322" s="70" t="str" cm="1">
        <f t="array" ref="AK322">_xlfn.IFS(AH322&lt;&gt;"","1",AI322&lt;&gt;"","2",AJ322&lt;&gt;"","3")</f>
        <v>3</v>
      </c>
    </row>
    <row r="323" spans="1:37" x14ac:dyDescent="0.25">
      <c r="A323" t="s">
        <v>714</v>
      </c>
      <c r="B323" t="s">
        <v>428</v>
      </c>
      <c r="C323" s="67" t="str">
        <f t="shared" si="35"/>
        <v>Annika Binczak</v>
      </c>
      <c r="D323" s="71" t="str" cm="1">
        <f t="array" ref="D323">_xlfn.IFS(AK323="1",CONCATENATE(C323,"Regional"),AK323="2",CONCATENATE(C323,"Sectional"),AK323="3",CONCATENATE(C323,COUNTIF($C$1:C323,C323)))</f>
        <v>Annika Binczak1</v>
      </c>
      <c r="E323" s="66">
        <v>45152.333333333336</v>
      </c>
      <c r="F323" t="s">
        <v>2364</v>
      </c>
      <c r="G323" s="46">
        <v>47</v>
      </c>
      <c r="H323" s="46">
        <v>119</v>
      </c>
      <c r="I323" s="46">
        <v>40</v>
      </c>
      <c r="J323" t="s">
        <v>94</v>
      </c>
      <c r="K323" t="s">
        <v>90</v>
      </c>
      <c r="L323" s="46">
        <v>4725</v>
      </c>
      <c r="M323" s="46">
        <v>70</v>
      </c>
      <c r="N323" s="46">
        <v>66.2</v>
      </c>
      <c r="O323" s="46">
        <v>111</v>
      </c>
      <c r="P323" s="46">
        <f t="shared" si="36"/>
        <v>2</v>
      </c>
      <c r="R323" s="67" t="s">
        <v>1312</v>
      </c>
      <c r="S323" s="67">
        <f>COUNTIF(Y$2:$Y$100,R323)</f>
        <v>0</v>
      </c>
      <c r="V323" s="67">
        <f t="shared" si="37"/>
        <v>0</v>
      </c>
      <c r="X323"/>
      <c r="Y323" s="67" t="str">
        <f t="shared" si="34"/>
        <v xml:space="preserve"> </v>
      </c>
      <c r="AB323" t="s">
        <v>90</v>
      </c>
      <c r="AC323" s="46">
        <v>4725</v>
      </c>
      <c r="AD323" s="46">
        <v>70</v>
      </c>
      <c r="AE323" s="46">
        <v>66.2</v>
      </c>
      <c r="AF323" s="46">
        <v>111</v>
      </c>
      <c r="AH323" s="70" t="str">
        <f t="shared" si="38"/>
        <v/>
      </c>
      <c r="AI323" s="70" t="str">
        <f t="shared" si="39"/>
        <v/>
      </c>
      <c r="AJ323" s="70" t="str">
        <f t="shared" si="40"/>
        <v>X</v>
      </c>
      <c r="AK323" s="70" t="str" cm="1">
        <f t="array" ref="AK323">_xlfn.IFS(AH323&lt;&gt;"","1",AI323&lt;&gt;"","2",AJ323&lt;&gt;"","3")</f>
        <v>3</v>
      </c>
    </row>
    <row r="324" spans="1:37" x14ac:dyDescent="0.25">
      <c r="A324" t="s">
        <v>1764</v>
      </c>
      <c r="B324" t="s">
        <v>345</v>
      </c>
      <c r="C324" s="67" t="str">
        <f t="shared" si="35"/>
        <v>Abigail Werner</v>
      </c>
      <c r="D324" s="71" t="str" cm="1">
        <f t="array" ref="D324">_xlfn.IFS(AK324="1",CONCATENATE(C324,"Regional"),AK324="2",CONCATENATE(C324,"Sectional"),AK324="3",CONCATENATE(C324,COUNTIF($C$1:C324,C324)))</f>
        <v>Abigail Werner1</v>
      </c>
      <c r="E324" s="66">
        <v>45152.333333333336</v>
      </c>
      <c r="F324" t="s">
        <v>2364</v>
      </c>
      <c r="G324" s="46">
        <v>47</v>
      </c>
      <c r="H324" s="46">
        <v>119</v>
      </c>
      <c r="I324" s="46">
        <v>40</v>
      </c>
      <c r="J324" t="s">
        <v>94</v>
      </c>
      <c r="K324" t="s">
        <v>90</v>
      </c>
      <c r="L324" s="46">
        <v>4725</v>
      </c>
      <c r="M324" s="46">
        <v>70</v>
      </c>
      <c r="N324" s="46">
        <v>66.2</v>
      </c>
      <c r="O324" s="46">
        <v>111</v>
      </c>
      <c r="P324" s="46">
        <f t="shared" si="36"/>
        <v>2</v>
      </c>
      <c r="R324" s="67" t="s">
        <v>2771</v>
      </c>
      <c r="S324" s="67">
        <f>COUNTIF(Y$2:$Y$100,R324)</f>
        <v>0</v>
      </c>
      <c r="V324" s="67">
        <f t="shared" si="37"/>
        <v>0</v>
      </c>
      <c r="X324"/>
      <c r="Y324" s="67" t="str">
        <f t="shared" si="34"/>
        <v xml:space="preserve"> </v>
      </c>
      <c r="AB324" t="s">
        <v>90</v>
      </c>
      <c r="AC324" s="46">
        <v>4725</v>
      </c>
      <c r="AD324" s="46">
        <v>70</v>
      </c>
      <c r="AE324" s="46">
        <v>66.2</v>
      </c>
      <c r="AF324" s="46">
        <v>111</v>
      </c>
      <c r="AH324" s="70" t="str">
        <f t="shared" si="38"/>
        <v/>
      </c>
      <c r="AI324" s="70" t="str">
        <f t="shared" si="39"/>
        <v/>
      </c>
      <c r="AJ324" s="70" t="str">
        <f t="shared" si="40"/>
        <v>X</v>
      </c>
      <c r="AK324" s="70" t="str" cm="1">
        <f t="array" ref="AK324">_xlfn.IFS(AH324&lt;&gt;"","1",AI324&lt;&gt;"","2",AJ324&lt;&gt;"","3")</f>
        <v>3</v>
      </c>
    </row>
    <row r="325" spans="1:37" x14ac:dyDescent="0.25">
      <c r="A325" t="s">
        <v>712</v>
      </c>
      <c r="B325" t="s">
        <v>713</v>
      </c>
      <c r="C325" s="67" t="str">
        <f t="shared" si="35"/>
        <v>Hailee Lindow</v>
      </c>
      <c r="D325" s="71" t="str" cm="1">
        <f t="array" ref="D325">_xlfn.IFS(AK325="1",CONCATENATE(C325,"Regional"),AK325="2",CONCATENATE(C325,"Sectional"),AK325="3",CONCATENATE(C325,COUNTIF($C$1:C325,C325)))</f>
        <v>Hailee Lindow1</v>
      </c>
      <c r="E325" s="66">
        <v>45152.333333333336</v>
      </c>
      <c r="F325" t="s">
        <v>2364</v>
      </c>
      <c r="G325" s="46">
        <v>47</v>
      </c>
      <c r="H325" s="46">
        <v>123</v>
      </c>
      <c r="I325" s="46">
        <v>42</v>
      </c>
      <c r="J325" t="s">
        <v>94</v>
      </c>
      <c r="K325" t="s">
        <v>90</v>
      </c>
      <c r="L325" s="46">
        <v>4725</v>
      </c>
      <c r="M325" s="46">
        <v>70</v>
      </c>
      <c r="N325" s="46">
        <v>66.2</v>
      </c>
      <c r="O325" s="46">
        <v>111</v>
      </c>
      <c r="P325" s="46">
        <f t="shared" si="36"/>
        <v>2</v>
      </c>
      <c r="R325" s="67" t="s">
        <v>1311</v>
      </c>
      <c r="S325" s="67">
        <f>COUNTIF(Y$2:$Y$100,R325)</f>
        <v>0</v>
      </c>
      <c r="V325" s="67">
        <f t="shared" si="37"/>
        <v>0</v>
      </c>
      <c r="X325"/>
      <c r="Y325" s="67" t="str">
        <f t="shared" si="34"/>
        <v xml:space="preserve"> </v>
      </c>
      <c r="AB325" t="s">
        <v>90</v>
      </c>
      <c r="AC325" s="46">
        <v>4725</v>
      </c>
      <c r="AD325" s="46">
        <v>70</v>
      </c>
      <c r="AE325" s="46">
        <v>66.2</v>
      </c>
      <c r="AF325" s="46">
        <v>111</v>
      </c>
      <c r="AH325" s="70" t="str">
        <f t="shared" si="38"/>
        <v/>
      </c>
      <c r="AI325" s="70" t="str">
        <f t="shared" si="39"/>
        <v/>
      </c>
      <c r="AJ325" s="70" t="str">
        <f t="shared" si="40"/>
        <v>X</v>
      </c>
      <c r="AK325" s="70" t="str" cm="1">
        <f t="array" ref="AK325">_xlfn.IFS(AH325&lt;&gt;"","1",AI325&lt;&gt;"","2",AJ325&lt;&gt;"","3")</f>
        <v>3</v>
      </c>
    </row>
    <row r="326" spans="1:37" x14ac:dyDescent="0.25">
      <c r="A326" t="s">
        <v>1623</v>
      </c>
      <c r="B326" t="s">
        <v>918</v>
      </c>
      <c r="C326" s="67" t="str">
        <f t="shared" si="35"/>
        <v>Sienna Steinmetz</v>
      </c>
      <c r="D326" s="71" t="str" cm="1">
        <f t="array" ref="D326">_xlfn.IFS(AK326="1",CONCATENATE(C326,"Regional"),AK326="2",CONCATENATE(C326,"Sectional"),AK326="3",CONCATENATE(C326,COUNTIF($C$1:C326,C326)))</f>
        <v>Sienna Steinmetz1</v>
      </c>
      <c r="E326" s="66">
        <v>45152.333333333336</v>
      </c>
      <c r="F326" t="s">
        <v>2364</v>
      </c>
      <c r="G326" s="46">
        <v>47</v>
      </c>
      <c r="H326" s="46">
        <v>124</v>
      </c>
      <c r="I326" s="46">
        <v>43</v>
      </c>
      <c r="J326" t="s">
        <v>94</v>
      </c>
      <c r="K326" t="s">
        <v>90</v>
      </c>
      <c r="L326" s="46">
        <v>4725</v>
      </c>
      <c r="M326" s="46">
        <v>70</v>
      </c>
      <c r="N326" s="46">
        <v>66.2</v>
      </c>
      <c r="O326" s="46">
        <v>111</v>
      </c>
      <c r="P326" s="46">
        <f t="shared" si="36"/>
        <v>2</v>
      </c>
      <c r="R326" s="67" t="s">
        <v>3529</v>
      </c>
      <c r="S326" s="67">
        <f>COUNTIF(Y$2:$Y$100,R326)</f>
        <v>0</v>
      </c>
      <c r="V326" s="67">
        <f t="shared" si="37"/>
        <v>0</v>
      </c>
      <c r="X326"/>
      <c r="Y326" s="67" t="str">
        <f t="shared" si="34"/>
        <v xml:space="preserve"> </v>
      </c>
      <c r="AB326" t="s">
        <v>90</v>
      </c>
      <c r="AC326" s="46">
        <v>4725</v>
      </c>
      <c r="AD326" s="46">
        <v>70</v>
      </c>
      <c r="AE326" s="46">
        <v>66.2</v>
      </c>
      <c r="AF326" s="46">
        <v>111</v>
      </c>
      <c r="AH326" s="70" t="str">
        <f t="shared" si="38"/>
        <v/>
      </c>
      <c r="AI326" s="70" t="str">
        <f t="shared" si="39"/>
        <v/>
      </c>
      <c r="AJ326" s="70" t="str">
        <f t="shared" si="40"/>
        <v>X</v>
      </c>
      <c r="AK326" s="70" t="str" cm="1">
        <f t="array" ref="AK326">_xlfn.IFS(AH326&lt;&gt;"","1",AI326&lt;&gt;"","2",AJ326&lt;&gt;"","3")</f>
        <v>3</v>
      </c>
    </row>
    <row r="327" spans="1:37" x14ac:dyDescent="0.25">
      <c r="A327" t="s">
        <v>804</v>
      </c>
      <c r="B327" t="s">
        <v>805</v>
      </c>
      <c r="C327" s="67" t="str">
        <f t="shared" si="35"/>
        <v>Dani Latz</v>
      </c>
      <c r="D327" s="71" t="str" cm="1">
        <f t="array" ref="D327">_xlfn.IFS(AK327="1",CONCATENATE(C327,"Regional"),AK327="2",CONCATENATE(C327,"Sectional"),AK327="3",CONCATENATE(C327,COUNTIF($C$1:C327,C327)))</f>
        <v>Dani Latz1</v>
      </c>
      <c r="E327" s="66">
        <v>45152.333333333336</v>
      </c>
      <c r="F327" t="s">
        <v>2364</v>
      </c>
      <c r="G327" s="46">
        <v>47</v>
      </c>
      <c r="H327" s="46">
        <v>127</v>
      </c>
      <c r="I327" s="46">
        <v>44</v>
      </c>
      <c r="J327" t="s">
        <v>94</v>
      </c>
      <c r="K327" t="s">
        <v>90</v>
      </c>
      <c r="L327" s="46">
        <v>4725</v>
      </c>
      <c r="M327" s="46">
        <v>70</v>
      </c>
      <c r="N327" s="46">
        <v>66.2</v>
      </c>
      <c r="O327" s="46">
        <v>111</v>
      </c>
      <c r="P327" s="46">
        <f t="shared" si="36"/>
        <v>2</v>
      </c>
      <c r="R327" s="67" t="s">
        <v>1377</v>
      </c>
      <c r="S327" s="67">
        <f>COUNTIF(Y$2:$Y$100,R327)</f>
        <v>0</v>
      </c>
      <c r="V327" s="67">
        <f t="shared" si="37"/>
        <v>0</v>
      </c>
      <c r="X327"/>
      <c r="Y327" s="67" t="str">
        <f t="shared" si="34"/>
        <v xml:space="preserve"> </v>
      </c>
      <c r="AB327" t="s">
        <v>90</v>
      </c>
      <c r="AC327" s="46">
        <v>4725</v>
      </c>
      <c r="AD327" s="46">
        <v>70</v>
      </c>
      <c r="AE327" s="46">
        <v>66.2</v>
      </c>
      <c r="AF327" s="46">
        <v>111</v>
      </c>
      <c r="AH327" s="70" t="str">
        <f t="shared" si="38"/>
        <v/>
      </c>
      <c r="AI327" s="70" t="str">
        <f t="shared" si="39"/>
        <v/>
      </c>
      <c r="AJ327" s="70" t="str">
        <f t="shared" si="40"/>
        <v>X</v>
      </c>
      <c r="AK327" s="70" t="str" cm="1">
        <f t="array" ref="AK327">_xlfn.IFS(AH327&lt;&gt;"","1",AI327&lt;&gt;"","2",AJ327&lt;&gt;"","3")</f>
        <v>3</v>
      </c>
    </row>
    <row r="328" spans="1:37" x14ac:dyDescent="0.25">
      <c r="A328" t="s">
        <v>3398</v>
      </c>
      <c r="B328" t="s">
        <v>348</v>
      </c>
      <c r="C328" s="67" t="str">
        <f t="shared" si="35"/>
        <v>Camryn Yeakey</v>
      </c>
      <c r="D328" s="71" t="str" cm="1">
        <f t="array" ref="D328">_xlfn.IFS(AK328="1",CONCATENATE(C328,"Regional"),AK328="2",CONCATENATE(C328,"Sectional"),AK328="3",CONCATENATE(C328,COUNTIF($C$1:C328,C328)))</f>
        <v>Camryn Yeakey1</v>
      </c>
      <c r="E328" s="66">
        <v>45152.333333333336</v>
      </c>
      <c r="F328" t="s">
        <v>2364</v>
      </c>
      <c r="G328" s="46">
        <v>47</v>
      </c>
      <c r="H328" s="46">
        <v>129</v>
      </c>
      <c r="I328" s="46">
        <v>45</v>
      </c>
      <c r="J328" t="s">
        <v>94</v>
      </c>
      <c r="K328" t="s">
        <v>90</v>
      </c>
      <c r="L328" s="46">
        <v>4725</v>
      </c>
      <c r="M328" s="46">
        <v>70</v>
      </c>
      <c r="N328" s="46">
        <v>66.2</v>
      </c>
      <c r="O328" s="46">
        <v>111</v>
      </c>
      <c r="P328" s="46">
        <f t="shared" si="36"/>
        <v>2</v>
      </c>
      <c r="R328" s="67" t="s">
        <v>3530</v>
      </c>
      <c r="S328" s="67">
        <f>COUNTIF(Y$2:$Y$100,R328)</f>
        <v>0</v>
      </c>
      <c r="V328" s="67">
        <f t="shared" si="37"/>
        <v>0</v>
      </c>
      <c r="X328"/>
      <c r="Y328" s="67" t="str">
        <f t="shared" si="34"/>
        <v xml:space="preserve"> </v>
      </c>
      <c r="AB328" t="s">
        <v>90</v>
      </c>
      <c r="AC328" s="46">
        <v>4725</v>
      </c>
      <c r="AD328" s="46">
        <v>70</v>
      </c>
      <c r="AE328" s="46">
        <v>66.2</v>
      </c>
      <c r="AF328" s="46">
        <v>111</v>
      </c>
      <c r="AH328" s="70" t="str">
        <f t="shared" si="38"/>
        <v/>
      </c>
      <c r="AI328" s="70" t="str">
        <f t="shared" si="39"/>
        <v/>
      </c>
      <c r="AJ328" s="70" t="str">
        <f t="shared" si="40"/>
        <v>X</v>
      </c>
      <c r="AK328" s="70" t="str" cm="1">
        <f t="array" ref="AK328">_xlfn.IFS(AH328&lt;&gt;"","1",AI328&lt;&gt;"","2",AJ328&lt;&gt;"","3")</f>
        <v>3</v>
      </c>
    </row>
    <row r="329" spans="1:37" x14ac:dyDescent="0.25">
      <c r="A329" t="s">
        <v>3399</v>
      </c>
      <c r="B329" t="s">
        <v>1765</v>
      </c>
      <c r="C329" s="67" t="str">
        <f t="shared" si="35"/>
        <v>Saiwa Lema</v>
      </c>
      <c r="D329" s="71" t="str" cm="1">
        <f t="array" ref="D329">_xlfn.IFS(AK329="1",CONCATENATE(C329,"Regional"),AK329="2",CONCATENATE(C329,"Sectional"),AK329="3",CONCATENATE(C329,COUNTIF($C$1:C329,C329)))</f>
        <v>Saiwa Lema1</v>
      </c>
      <c r="E329" s="66">
        <v>45152.333333333336</v>
      </c>
      <c r="F329" t="s">
        <v>2364</v>
      </c>
      <c r="G329" s="46">
        <v>47</v>
      </c>
      <c r="H329" s="46">
        <v>137</v>
      </c>
      <c r="I329" s="46">
        <v>46</v>
      </c>
      <c r="J329" t="s">
        <v>94</v>
      </c>
      <c r="K329" t="s">
        <v>90</v>
      </c>
      <c r="L329" s="46">
        <v>4725</v>
      </c>
      <c r="M329" s="46">
        <v>70</v>
      </c>
      <c r="N329" s="46">
        <v>66.2</v>
      </c>
      <c r="O329" s="46">
        <v>111</v>
      </c>
      <c r="P329" s="46">
        <f t="shared" si="36"/>
        <v>2</v>
      </c>
      <c r="R329" s="67" t="s">
        <v>3531</v>
      </c>
      <c r="S329" s="67">
        <f>COUNTIF(Y$2:$Y$100,R329)</f>
        <v>0</v>
      </c>
      <c r="V329" s="67">
        <f t="shared" si="37"/>
        <v>0</v>
      </c>
      <c r="X329"/>
      <c r="Y329" s="67" t="str">
        <f t="shared" si="34"/>
        <v xml:space="preserve"> </v>
      </c>
      <c r="AB329" t="s">
        <v>90</v>
      </c>
      <c r="AC329" s="46">
        <v>4725</v>
      </c>
      <c r="AD329" s="46">
        <v>70</v>
      </c>
      <c r="AE329" s="46">
        <v>66.2</v>
      </c>
      <c r="AF329" s="46">
        <v>111</v>
      </c>
      <c r="AH329" s="70" t="str">
        <f t="shared" si="38"/>
        <v/>
      </c>
      <c r="AI329" s="70" t="str">
        <f t="shared" si="39"/>
        <v/>
      </c>
      <c r="AJ329" s="70" t="str">
        <f t="shared" si="40"/>
        <v>X</v>
      </c>
      <c r="AK329" s="70" t="str" cm="1">
        <f t="array" ref="AK329">_xlfn.IFS(AH329&lt;&gt;"","1",AI329&lt;&gt;"","2",AJ329&lt;&gt;"","3")</f>
        <v>3</v>
      </c>
    </row>
    <row r="330" spans="1:37" x14ac:dyDescent="0.25">
      <c r="A330" t="s">
        <v>1766</v>
      </c>
      <c r="B330" t="s">
        <v>1767</v>
      </c>
      <c r="C330" s="67" t="str">
        <f t="shared" si="35"/>
        <v>Brenner Packwood</v>
      </c>
      <c r="D330" s="71" t="str" cm="1">
        <f t="array" ref="D330">_xlfn.IFS(AK330="1",CONCATENATE(C330,"Regional"),AK330="2",CONCATENATE(C330,"Sectional"),AK330="3",CONCATENATE(C330,COUNTIF($C$1:C330,C330)))</f>
        <v>Brenner Packwood1</v>
      </c>
      <c r="E330" s="66">
        <v>45152.333333333336</v>
      </c>
      <c r="F330" t="s">
        <v>2364</v>
      </c>
      <c r="G330" s="46">
        <v>47</v>
      </c>
      <c r="H330" s="46">
        <v>163</v>
      </c>
      <c r="I330" s="46">
        <v>47</v>
      </c>
      <c r="J330" t="s">
        <v>94</v>
      </c>
      <c r="K330" t="s">
        <v>90</v>
      </c>
      <c r="L330" s="46">
        <v>4725</v>
      </c>
      <c r="M330" s="46">
        <v>70</v>
      </c>
      <c r="N330" s="46">
        <v>66.2</v>
      </c>
      <c r="O330" s="46">
        <v>111</v>
      </c>
      <c r="P330" s="46">
        <f t="shared" si="36"/>
        <v>2</v>
      </c>
      <c r="R330" s="67" t="s">
        <v>2772</v>
      </c>
      <c r="S330" s="67">
        <f>COUNTIF(Y$2:$Y$100,R330)</f>
        <v>0</v>
      </c>
      <c r="V330" s="67">
        <f t="shared" si="37"/>
        <v>0</v>
      </c>
      <c r="X330"/>
      <c r="Y330" s="67" t="str">
        <f t="shared" si="34"/>
        <v xml:space="preserve"> </v>
      </c>
      <c r="AB330" t="s">
        <v>90</v>
      </c>
      <c r="AC330" s="46">
        <v>4725</v>
      </c>
      <c r="AD330" s="46">
        <v>70</v>
      </c>
      <c r="AE330" s="46">
        <v>66.2</v>
      </c>
      <c r="AF330" s="46">
        <v>111</v>
      </c>
      <c r="AH330" s="70" t="str">
        <f t="shared" si="38"/>
        <v/>
      </c>
      <c r="AI330" s="70" t="str">
        <f t="shared" si="39"/>
        <v/>
      </c>
      <c r="AJ330" s="70" t="str">
        <f t="shared" si="40"/>
        <v>X</v>
      </c>
      <c r="AK330" s="70" t="str" cm="1">
        <f t="array" ref="AK330">_xlfn.IFS(AH330&lt;&gt;"","1",AI330&lt;&gt;"","2",AJ330&lt;&gt;"","3")</f>
        <v>3</v>
      </c>
    </row>
    <row r="331" spans="1:37" x14ac:dyDescent="0.25">
      <c r="A331" t="s">
        <v>402</v>
      </c>
      <c r="B331" t="s">
        <v>403</v>
      </c>
      <c r="C331" s="67" t="str">
        <f t="shared" si="35"/>
        <v>Bethany Vidruk</v>
      </c>
      <c r="D331" s="71" t="str" cm="1">
        <f t="array" ref="D331">_xlfn.IFS(AK331="1",CONCATENATE(C331,"Regional"),AK331="2",CONCATENATE(C331,"Sectional"),AK331="3",CONCATENATE(C331,COUNTIF($C$1:C331,C331)))</f>
        <v>Bethany Vidruk2</v>
      </c>
      <c r="E331" s="66">
        <v>45152.333333333336</v>
      </c>
      <c r="F331" t="s">
        <v>2378</v>
      </c>
      <c r="G331" s="46">
        <v>15</v>
      </c>
      <c r="H331" s="46">
        <v>46</v>
      </c>
      <c r="I331" s="46">
        <v>1</v>
      </c>
      <c r="J331" t="s">
        <v>129</v>
      </c>
      <c r="K331" t="s">
        <v>87</v>
      </c>
      <c r="L331" s="46">
        <v>2368</v>
      </c>
      <c r="M331" s="46">
        <v>34</v>
      </c>
      <c r="N331" s="46">
        <v>33.6</v>
      </c>
      <c r="O331" s="46">
        <v>118</v>
      </c>
      <c r="P331" s="46">
        <f t="shared" si="36"/>
        <v>1</v>
      </c>
      <c r="R331" s="67" t="s">
        <v>1134</v>
      </c>
      <c r="S331" s="67">
        <f>COUNTIF(Y$2:$Y$100,R331)</f>
        <v>0</v>
      </c>
      <c r="V331" s="67">
        <f t="shared" si="37"/>
        <v>0</v>
      </c>
      <c r="X331"/>
      <c r="Y331" s="67" t="str">
        <f t="shared" si="34"/>
        <v xml:space="preserve"> </v>
      </c>
      <c r="AB331" t="s">
        <v>87</v>
      </c>
      <c r="AC331" s="46">
        <v>2368</v>
      </c>
      <c r="AD331" s="46">
        <v>34</v>
      </c>
      <c r="AE331" s="46">
        <v>33.6</v>
      </c>
      <c r="AF331" s="46">
        <v>118</v>
      </c>
      <c r="AH331" s="70" t="str">
        <f t="shared" si="38"/>
        <v/>
      </c>
      <c r="AI331" s="70" t="str">
        <f t="shared" si="39"/>
        <v/>
      </c>
      <c r="AJ331" s="70" t="str">
        <f t="shared" si="40"/>
        <v>X</v>
      </c>
      <c r="AK331" s="70" t="str" cm="1">
        <f t="array" ref="AK331">_xlfn.IFS(AH331&lt;&gt;"","1",AI331&lt;&gt;"","2",AJ331&lt;&gt;"","3")</f>
        <v>3</v>
      </c>
    </row>
    <row r="332" spans="1:37" x14ac:dyDescent="0.25">
      <c r="A332" t="s">
        <v>611</v>
      </c>
      <c r="B332" t="s">
        <v>458</v>
      </c>
      <c r="C332" s="67" t="str">
        <f t="shared" si="35"/>
        <v>Lauren Wessels</v>
      </c>
      <c r="D332" s="71" t="str" cm="1">
        <f t="array" ref="D332">_xlfn.IFS(AK332="1",CONCATENATE(C332,"Regional"),AK332="2",CONCATENATE(C332,"Sectional"),AK332="3",CONCATENATE(C332,COUNTIF($C$1:C332,C332)))</f>
        <v>Lauren Wessels2</v>
      </c>
      <c r="E332" s="66">
        <v>45152.333333333336</v>
      </c>
      <c r="F332" t="s">
        <v>2378</v>
      </c>
      <c r="G332" s="46">
        <v>15</v>
      </c>
      <c r="H332" s="46">
        <v>50</v>
      </c>
      <c r="I332" s="46">
        <v>2</v>
      </c>
      <c r="J332" t="s">
        <v>129</v>
      </c>
      <c r="K332" t="s">
        <v>87</v>
      </c>
      <c r="L332" s="46">
        <v>2368</v>
      </c>
      <c r="M332" s="46">
        <v>34</v>
      </c>
      <c r="N332" s="46">
        <v>33.6</v>
      </c>
      <c r="O332" s="46">
        <v>118</v>
      </c>
      <c r="P332" s="46">
        <f t="shared" si="36"/>
        <v>1</v>
      </c>
      <c r="R332" s="67" t="s">
        <v>2884</v>
      </c>
      <c r="S332" s="67">
        <f>COUNTIF(Y$2:$Y$100,R332)</f>
        <v>0</v>
      </c>
      <c r="V332" s="67">
        <f t="shared" si="37"/>
        <v>0</v>
      </c>
      <c r="X332"/>
      <c r="Y332" s="67" t="str">
        <f t="shared" si="34"/>
        <v xml:space="preserve"> </v>
      </c>
      <c r="AB332" t="s">
        <v>87</v>
      </c>
      <c r="AC332" s="46">
        <v>2368</v>
      </c>
      <c r="AD332" s="46">
        <v>34</v>
      </c>
      <c r="AE332" s="46">
        <v>33.6</v>
      </c>
      <c r="AF332" s="46">
        <v>118</v>
      </c>
      <c r="AH332" s="70" t="str">
        <f t="shared" si="38"/>
        <v/>
      </c>
      <c r="AI332" s="70" t="str">
        <f t="shared" si="39"/>
        <v/>
      </c>
      <c r="AJ332" s="70" t="str">
        <f t="shared" si="40"/>
        <v>X</v>
      </c>
      <c r="AK332" s="70" t="str" cm="1">
        <f t="array" ref="AK332">_xlfn.IFS(AH332&lt;&gt;"","1",AI332&lt;&gt;"","2",AJ332&lt;&gt;"","3")</f>
        <v>3</v>
      </c>
    </row>
    <row r="333" spans="1:37" x14ac:dyDescent="0.25">
      <c r="A333" t="s">
        <v>627</v>
      </c>
      <c r="B333" t="s">
        <v>628</v>
      </c>
      <c r="C333" s="67" t="str">
        <f t="shared" si="35"/>
        <v>Angelina Galarza</v>
      </c>
      <c r="D333" s="71" t="str" cm="1">
        <f t="array" ref="D333">_xlfn.IFS(AK333="1",CONCATENATE(C333,"Regional"),AK333="2",CONCATENATE(C333,"Sectional"),AK333="3",CONCATENATE(C333,COUNTIF($C$1:C333,C333)))</f>
        <v>Angelina Galarza2</v>
      </c>
      <c r="E333" s="66">
        <v>45152.333333333336</v>
      </c>
      <c r="F333" t="s">
        <v>2378</v>
      </c>
      <c r="G333" s="46">
        <v>15</v>
      </c>
      <c r="H333" s="46">
        <v>53</v>
      </c>
      <c r="I333" s="46">
        <v>3</v>
      </c>
      <c r="J333" t="s">
        <v>129</v>
      </c>
      <c r="K333" t="s">
        <v>87</v>
      </c>
      <c r="L333" s="46">
        <v>2368</v>
      </c>
      <c r="M333" s="46">
        <v>34</v>
      </c>
      <c r="N333" s="46">
        <v>33.6</v>
      </c>
      <c r="O333" s="46">
        <v>118</v>
      </c>
      <c r="P333" s="46">
        <f t="shared" si="36"/>
        <v>1</v>
      </c>
      <c r="R333" s="67" t="s">
        <v>1261</v>
      </c>
      <c r="S333" s="67">
        <f>COUNTIF(Y$2:$Y$100,R333)</f>
        <v>0</v>
      </c>
      <c r="V333" s="67">
        <f t="shared" si="37"/>
        <v>0</v>
      </c>
      <c r="X333"/>
      <c r="Y333" s="67" t="str">
        <f t="shared" si="34"/>
        <v xml:space="preserve"> </v>
      </c>
      <c r="AB333" t="s">
        <v>87</v>
      </c>
      <c r="AC333" s="46">
        <v>2368</v>
      </c>
      <c r="AD333" s="46">
        <v>34</v>
      </c>
      <c r="AE333" s="46">
        <v>33.6</v>
      </c>
      <c r="AF333" s="46">
        <v>118</v>
      </c>
      <c r="AH333" s="70" t="str">
        <f t="shared" si="38"/>
        <v/>
      </c>
      <c r="AI333" s="70" t="str">
        <f t="shared" si="39"/>
        <v/>
      </c>
      <c r="AJ333" s="70" t="str">
        <f t="shared" si="40"/>
        <v>X</v>
      </c>
      <c r="AK333" s="70" t="str" cm="1">
        <f t="array" ref="AK333">_xlfn.IFS(AH333&lt;&gt;"","1",AI333&lt;&gt;"","2",AJ333&lt;&gt;"","3")</f>
        <v>3</v>
      </c>
    </row>
    <row r="334" spans="1:37" x14ac:dyDescent="0.25">
      <c r="A334" t="s">
        <v>333</v>
      </c>
      <c r="B334" t="s">
        <v>371</v>
      </c>
      <c r="C334" s="67" t="str">
        <f t="shared" si="35"/>
        <v>Abby Peterson</v>
      </c>
      <c r="D334" s="71" t="str" cm="1">
        <f t="array" ref="D334">_xlfn.IFS(AK334="1",CONCATENATE(C334,"Regional"),AK334="2",CONCATENATE(C334,"Sectional"),AK334="3",CONCATENATE(C334,COUNTIF($C$1:C334,C334)))</f>
        <v>Abby Peterson2</v>
      </c>
      <c r="E334" s="66">
        <v>45152.333333333336</v>
      </c>
      <c r="F334" t="s">
        <v>2378</v>
      </c>
      <c r="G334" s="46">
        <v>15</v>
      </c>
      <c r="H334" s="46">
        <v>53</v>
      </c>
      <c r="I334" s="46">
        <v>3</v>
      </c>
      <c r="J334" t="s">
        <v>129</v>
      </c>
      <c r="K334" t="s">
        <v>87</v>
      </c>
      <c r="L334" s="46">
        <v>2368</v>
      </c>
      <c r="M334" s="46">
        <v>34</v>
      </c>
      <c r="N334" s="46">
        <v>33.6</v>
      </c>
      <c r="O334" s="46">
        <v>118</v>
      </c>
      <c r="P334" s="46">
        <f t="shared" si="36"/>
        <v>1</v>
      </c>
      <c r="R334" s="67" t="s">
        <v>3502</v>
      </c>
      <c r="S334" s="67">
        <f>COUNTIF(Y$2:$Y$100,R334)</f>
        <v>0</v>
      </c>
      <c r="V334" s="67">
        <f t="shared" si="37"/>
        <v>0</v>
      </c>
      <c r="X334"/>
      <c r="Y334" s="67" t="str">
        <f t="shared" si="34"/>
        <v xml:space="preserve"> </v>
      </c>
      <c r="AB334" t="s">
        <v>87</v>
      </c>
      <c r="AC334" s="46">
        <v>2368</v>
      </c>
      <c r="AD334" s="46">
        <v>34</v>
      </c>
      <c r="AE334" s="46">
        <v>33.6</v>
      </c>
      <c r="AF334" s="46">
        <v>118</v>
      </c>
      <c r="AH334" s="70" t="str">
        <f t="shared" si="38"/>
        <v/>
      </c>
      <c r="AI334" s="70" t="str">
        <f t="shared" si="39"/>
        <v/>
      </c>
      <c r="AJ334" s="70" t="str">
        <f t="shared" si="40"/>
        <v>X</v>
      </c>
      <c r="AK334" s="70" t="str" cm="1">
        <f t="array" ref="AK334">_xlfn.IFS(AH334&lt;&gt;"","1",AI334&lt;&gt;"","2",AJ334&lt;&gt;"","3")</f>
        <v>3</v>
      </c>
    </row>
    <row r="335" spans="1:37" x14ac:dyDescent="0.25">
      <c r="A335" t="s">
        <v>406</v>
      </c>
      <c r="B335" t="s">
        <v>407</v>
      </c>
      <c r="C335" s="67" t="str">
        <f t="shared" si="35"/>
        <v>Delaney Jaskula</v>
      </c>
      <c r="D335" s="71" t="str" cm="1">
        <f t="array" ref="D335">_xlfn.IFS(AK335="1",CONCATENATE(C335,"Regional"),AK335="2",CONCATENATE(C335,"Sectional"),AK335="3",CONCATENATE(C335,COUNTIF($C$1:C335,C335)))</f>
        <v>Delaney Jaskula2</v>
      </c>
      <c r="E335" s="66">
        <v>45152.333333333336</v>
      </c>
      <c r="F335" t="s">
        <v>2378</v>
      </c>
      <c r="G335" s="46">
        <v>15</v>
      </c>
      <c r="H335" s="46">
        <v>54</v>
      </c>
      <c r="I335" s="46">
        <v>5</v>
      </c>
      <c r="J335" t="s">
        <v>129</v>
      </c>
      <c r="K335" t="s">
        <v>87</v>
      </c>
      <c r="L335" s="46">
        <v>2368</v>
      </c>
      <c r="M335" s="46">
        <v>34</v>
      </c>
      <c r="N335" s="46">
        <v>33.6</v>
      </c>
      <c r="O335" s="46">
        <v>118</v>
      </c>
      <c r="P335" s="46">
        <f t="shared" si="36"/>
        <v>1</v>
      </c>
      <c r="R335" s="67" t="s">
        <v>1137</v>
      </c>
      <c r="S335" s="67">
        <f>COUNTIF(Y$2:$Y$100,R335)</f>
        <v>0</v>
      </c>
      <c r="V335" s="67">
        <f t="shared" si="37"/>
        <v>0</v>
      </c>
      <c r="X335"/>
      <c r="Y335" s="67" t="str">
        <f t="shared" si="34"/>
        <v xml:space="preserve"> </v>
      </c>
      <c r="AB335" t="s">
        <v>87</v>
      </c>
      <c r="AC335" s="46">
        <v>2368</v>
      </c>
      <c r="AD335" s="46">
        <v>34</v>
      </c>
      <c r="AE335" s="46">
        <v>33.6</v>
      </c>
      <c r="AF335" s="46">
        <v>118</v>
      </c>
      <c r="AH335" s="70" t="str">
        <f t="shared" si="38"/>
        <v/>
      </c>
      <c r="AI335" s="70" t="str">
        <f t="shared" si="39"/>
        <v/>
      </c>
      <c r="AJ335" s="70" t="str">
        <f t="shared" si="40"/>
        <v>X</v>
      </c>
      <c r="AK335" s="70" t="str" cm="1">
        <f t="array" ref="AK335">_xlfn.IFS(AH335&lt;&gt;"","1",AI335&lt;&gt;"","2",AJ335&lt;&gt;"","3")</f>
        <v>3</v>
      </c>
    </row>
    <row r="336" spans="1:37" x14ac:dyDescent="0.25">
      <c r="A336" t="s">
        <v>1042</v>
      </c>
      <c r="B336" t="s">
        <v>313</v>
      </c>
      <c r="C336" s="67" t="str">
        <f t="shared" si="35"/>
        <v>Avery Ferguson</v>
      </c>
      <c r="D336" s="71" t="str" cm="1">
        <f t="array" ref="D336">_xlfn.IFS(AK336="1",CONCATENATE(C336,"Regional"),AK336="2",CONCATENATE(C336,"Sectional"),AK336="3",CONCATENATE(C336,COUNTIF($C$1:C336,C336)))</f>
        <v>Avery Ferguson2</v>
      </c>
      <c r="E336" s="66">
        <v>45152.333333333336</v>
      </c>
      <c r="F336" t="s">
        <v>2378</v>
      </c>
      <c r="G336" s="46">
        <v>15</v>
      </c>
      <c r="H336" s="46">
        <v>55</v>
      </c>
      <c r="I336" s="46">
        <v>6</v>
      </c>
      <c r="J336" t="s">
        <v>129</v>
      </c>
      <c r="K336" t="s">
        <v>87</v>
      </c>
      <c r="L336" s="46">
        <v>2368</v>
      </c>
      <c r="M336" s="46">
        <v>34</v>
      </c>
      <c r="N336" s="46">
        <v>33.6</v>
      </c>
      <c r="O336" s="46">
        <v>118</v>
      </c>
      <c r="P336" s="46">
        <f t="shared" si="36"/>
        <v>1</v>
      </c>
      <c r="R336" s="67" t="s">
        <v>1534</v>
      </c>
      <c r="S336" s="67">
        <f>COUNTIF(Y$2:$Y$100,R336)</f>
        <v>0</v>
      </c>
      <c r="V336" s="67">
        <f t="shared" si="37"/>
        <v>0</v>
      </c>
      <c r="X336"/>
      <c r="Y336" s="67" t="str">
        <f t="shared" si="34"/>
        <v xml:space="preserve"> </v>
      </c>
      <c r="AB336" t="s">
        <v>87</v>
      </c>
      <c r="AC336" s="46">
        <v>2368</v>
      </c>
      <c r="AD336" s="46">
        <v>34</v>
      </c>
      <c r="AE336" s="46">
        <v>33.6</v>
      </c>
      <c r="AF336" s="46">
        <v>118</v>
      </c>
      <c r="AH336" s="70" t="str">
        <f t="shared" si="38"/>
        <v/>
      </c>
      <c r="AI336" s="70" t="str">
        <f t="shared" si="39"/>
        <v/>
      </c>
      <c r="AJ336" s="70" t="str">
        <f t="shared" si="40"/>
        <v>X</v>
      </c>
      <c r="AK336" s="70" t="str" cm="1">
        <f t="array" ref="AK336">_xlfn.IFS(AH336&lt;&gt;"","1",AI336&lt;&gt;"","2",AJ336&lt;&gt;"","3")</f>
        <v>3</v>
      </c>
    </row>
    <row r="337" spans="1:37" x14ac:dyDescent="0.25">
      <c r="A337" t="s">
        <v>1800</v>
      </c>
      <c r="B337" t="s">
        <v>1801</v>
      </c>
      <c r="C337" s="67" t="str">
        <f t="shared" si="35"/>
        <v>Holly Morehart</v>
      </c>
      <c r="D337" s="71" t="str" cm="1">
        <f t="array" ref="D337">_xlfn.IFS(AK337="1",CONCATENATE(C337,"Regional"),AK337="2",CONCATENATE(C337,"Sectional"),AK337="3",CONCATENATE(C337,COUNTIF($C$1:C337,C337)))</f>
        <v>Holly Morehart2</v>
      </c>
      <c r="E337" s="66">
        <v>45152.333333333336</v>
      </c>
      <c r="F337" t="s">
        <v>2378</v>
      </c>
      <c r="G337" s="46">
        <v>15</v>
      </c>
      <c r="H337" s="46">
        <v>56</v>
      </c>
      <c r="I337" s="46">
        <v>7</v>
      </c>
      <c r="J337" t="s">
        <v>129</v>
      </c>
      <c r="K337" t="s">
        <v>87</v>
      </c>
      <c r="L337" s="46">
        <v>2368</v>
      </c>
      <c r="M337" s="46">
        <v>34</v>
      </c>
      <c r="N337" s="46">
        <v>33.6</v>
      </c>
      <c r="O337" s="46">
        <v>118</v>
      </c>
      <c r="P337" s="46">
        <f t="shared" si="36"/>
        <v>1</v>
      </c>
      <c r="R337" s="67" t="s">
        <v>2804</v>
      </c>
      <c r="S337" s="67">
        <f>COUNTIF(Y$2:$Y$100,R337)</f>
        <v>0</v>
      </c>
      <c r="V337" s="67">
        <f t="shared" si="37"/>
        <v>0</v>
      </c>
      <c r="X337"/>
      <c r="Y337" s="67" t="str">
        <f t="shared" si="34"/>
        <v xml:space="preserve"> </v>
      </c>
      <c r="AB337" t="s">
        <v>87</v>
      </c>
      <c r="AC337" s="46">
        <v>2368</v>
      </c>
      <c r="AD337" s="46">
        <v>34</v>
      </c>
      <c r="AE337" s="46">
        <v>33.6</v>
      </c>
      <c r="AF337" s="46">
        <v>118</v>
      </c>
      <c r="AH337" s="70" t="str">
        <f t="shared" si="38"/>
        <v/>
      </c>
      <c r="AI337" s="70" t="str">
        <f t="shared" si="39"/>
        <v/>
      </c>
      <c r="AJ337" s="70" t="str">
        <f t="shared" si="40"/>
        <v>X</v>
      </c>
      <c r="AK337" s="70" t="str" cm="1">
        <f t="array" ref="AK337">_xlfn.IFS(AH337&lt;&gt;"","1",AI337&lt;&gt;"","2",AJ337&lt;&gt;"","3")</f>
        <v>3</v>
      </c>
    </row>
    <row r="338" spans="1:37" x14ac:dyDescent="0.25">
      <c r="A338" t="s">
        <v>619</v>
      </c>
      <c r="B338" t="s">
        <v>510</v>
      </c>
      <c r="C338" s="67" t="str">
        <f t="shared" si="35"/>
        <v>Laura Nowotny</v>
      </c>
      <c r="D338" s="71" t="str" cm="1">
        <f t="array" ref="D338">_xlfn.IFS(AK338="1",CONCATENATE(C338,"Regional"),AK338="2",CONCATENATE(C338,"Sectional"),AK338="3",CONCATENATE(C338,COUNTIF($C$1:C338,C338)))</f>
        <v>Laura Nowotny2</v>
      </c>
      <c r="E338" s="66">
        <v>45152.333333333336</v>
      </c>
      <c r="F338" t="s">
        <v>2378</v>
      </c>
      <c r="G338" s="46">
        <v>15</v>
      </c>
      <c r="H338" s="46">
        <v>56</v>
      </c>
      <c r="I338" s="46">
        <v>7</v>
      </c>
      <c r="J338" t="s">
        <v>129</v>
      </c>
      <c r="K338" t="s">
        <v>87</v>
      </c>
      <c r="L338" s="46">
        <v>2368</v>
      </c>
      <c r="M338" s="46">
        <v>34</v>
      </c>
      <c r="N338" s="46">
        <v>33.6</v>
      </c>
      <c r="O338" s="46">
        <v>118</v>
      </c>
      <c r="P338" s="46">
        <f t="shared" si="36"/>
        <v>1</v>
      </c>
      <c r="R338" s="67" t="s">
        <v>1258</v>
      </c>
      <c r="S338" s="67">
        <f>COUNTIF(Y$2:$Y$100,R338)</f>
        <v>0</v>
      </c>
      <c r="V338" s="67">
        <f t="shared" si="37"/>
        <v>0</v>
      </c>
      <c r="X338"/>
      <c r="Y338" s="67" t="str">
        <f t="shared" si="34"/>
        <v xml:space="preserve"> </v>
      </c>
      <c r="AB338" t="s">
        <v>87</v>
      </c>
      <c r="AC338" s="46">
        <v>2368</v>
      </c>
      <c r="AD338" s="46">
        <v>34</v>
      </c>
      <c r="AE338" s="46">
        <v>33.6</v>
      </c>
      <c r="AF338" s="46">
        <v>118</v>
      </c>
      <c r="AH338" s="70" t="str">
        <f t="shared" si="38"/>
        <v/>
      </c>
      <c r="AI338" s="70" t="str">
        <f t="shared" si="39"/>
        <v/>
      </c>
      <c r="AJ338" s="70" t="str">
        <f t="shared" si="40"/>
        <v>X</v>
      </c>
      <c r="AK338" s="70" t="str" cm="1">
        <f t="array" ref="AK338">_xlfn.IFS(AH338&lt;&gt;"","1",AI338&lt;&gt;"","2",AJ338&lt;&gt;"","3")</f>
        <v>3</v>
      </c>
    </row>
    <row r="339" spans="1:37" x14ac:dyDescent="0.25">
      <c r="A339" t="s">
        <v>617</v>
      </c>
      <c r="B339" t="s">
        <v>353</v>
      </c>
      <c r="C339" s="67" t="str">
        <f t="shared" si="35"/>
        <v>Olivia Rue</v>
      </c>
      <c r="D339" s="71" t="str" cm="1">
        <f t="array" ref="D339">_xlfn.IFS(AK339="1",CONCATENATE(C339,"Regional"),AK339="2",CONCATENATE(C339,"Sectional"),AK339="3",CONCATENATE(C339,COUNTIF($C$1:C339,C339)))</f>
        <v>Olivia Rue2</v>
      </c>
      <c r="E339" s="66">
        <v>45152.333333333336</v>
      </c>
      <c r="F339" t="s">
        <v>2378</v>
      </c>
      <c r="G339" s="46">
        <v>15</v>
      </c>
      <c r="H339" s="46">
        <v>57</v>
      </c>
      <c r="I339" s="46">
        <v>9</v>
      </c>
      <c r="J339" t="s">
        <v>129</v>
      </c>
      <c r="K339" t="s">
        <v>87</v>
      </c>
      <c r="L339" s="46">
        <v>2368</v>
      </c>
      <c r="M339" s="46">
        <v>34</v>
      </c>
      <c r="N339" s="46">
        <v>33.6</v>
      </c>
      <c r="O339" s="46">
        <v>118</v>
      </c>
      <c r="P339" s="46">
        <f t="shared" si="36"/>
        <v>1</v>
      </c>
      <c r="R339" s="67" t="s">
        <v>2841</v>
      </c>
      <c r="S339" s="67">
        <f>COUNTIF(Y$2:$Y$100,R339)</f>
        <v>0</v>
      </c>
      <c r="V339" s="67">
        <f t="shared" si="37"/>
        <v>0</v>
      </c>
      <c r="X339"/>
      <c r="Y339" s="67" t="str">
        <f t="shared" si="34"/>
        <v xml:space="preserve"> </v>
      </c>
      <c r="AB339" t="s">
        <v>87</v>
      </c>
      <c r="AC339" s="46">
        <v>2368</v>
      </c>
      <c r="AD339" s="46">
        <v>34</v>
      </c>
      <c r="AE339" s="46">
        <v>33.6</v>
      </c>
      <c r="AF339" s="46">
        <v>118</v>
      </c>
      <c r="AH339" s="70" t="str">
        <f t="shared" si="38"/>
        <v/>
      </c>
      <c r="AI339" s="70" t="str">
        <f t="shared" si="39"/>
        <v/>
      </c>
      <c r="AJ339" s="70" t="str">
        <f t="shared" si="40"/>
        <v>X</v>
      </c>
      <c r="AK339" s="70" t="str" cm="1">
        <f t="array" ref="AK339">_xlfn.IFS(AH339&lt;&gt;"","1",AI339&lt;&gt;"","2",AJ339&lt;&gt;"","3")</f>
        <v>3</v>
      </c>
    </row>
    <row r="340" spans="1:37" x14ac:dyDescent="0.25">
      <c r="A340" t="s">
        <v>1871</v>
      </c>
      <c r="B340" t="s">
        <v>1872</v>
      </c>
      <c r="C340" s="67" t="str">
        <f t="shared" si="35"/>
        <v>Jessica Besch</v>
      </c>
      <c r="D340" s="71" t="str" cm="1">
        <f t="array" ref="D340">_xlfn.IFS(AK340="1",CONCATENATE(C340,"Regional"),AK340="2",CONCATENATE(C340,"Sectional"),AK340="3",CONCATENATE(C340,COUNTIF($C$1:C340,C340)))</f>
        <v>Jessica Besch1</v>
      </c>
      <c r="E340" s="66">
        <v>45152.333333333336</v>
      </c>
      <c r="F340" t="s">
        <v>2378</v>
      </c>
      <c r="G340" s="46">
        <v>15</v>
      </c>
      <c r="H340" s="46">
        <v>60</v>
      </c>
      <c r="I340" s="46">
        <v>10</v>
      </c>
      <c r="J340" t="s">
        <v>129</v>
      </c>
      <c r="K340" t="s">
        <v>87</v>
      </c>
      <c r="L340" s="46">
        <v>2368</v>
      </c>
      <c r="M340" s="46">
        <v>34</v>
      </c>
      <c r="N340" s="46">
        <v>33.6</v>
      </c>
      <c r="O340" s="46">
        <v>118</v>
      </c>
      <c r="P340" s="46">
        <f t="shared" si="36"/>
        <v>1</v>
      </c>
      <c r="R340" s="67" t="s">
        <v>2885</v>
      </c>
      <c r="S340" s="67">
        <f>COUNTIF(Y$2:$Y$100,R340)</f>
        <v>0</v>
      </c>
      <c r="V340" s="67">
        <f t="shared" si="37"/>
        <v>0</v>
      </c>
      <c r="X340"/>
      <c r="Y340" s="67" t="str">
        <f t="shared" si="34"/>
        <v xml:space="preserve"> </v>
      </c>
      <c r="AB340" t="s">
        <v>87</v>
      </c>
      <c r="AC340" s="46">
        <v>2368</v>
      </c>
      <c r="AD340" s="46">
        <v>34</v>
      </c>
      <c r="AE340" s="46">
        <v>33.6</v>
      </c>
      <c r="AF340" s="46">
        <v>118</v>
      </c>
      <c r="AH340" s="70" t="str">
        <f t="shared" si="38"/>
        <v/>
      </c>
      <c r="AI340" s="70" t="str">
        <f t="shared" si="39"/>
        <v/>
      </c>
      <c r="AJ340" s="70" t="str">
        <f t="shared" si="40"/>
        <v>X</v>
      </c>
      <c r="AK340" s="70" t="str" cm="1">
        <f t="array" ref="AK340">_xlfn.IFS(AH340&lt;&gt;"","1",AI340&lt;&gt;"","2",AJ340&lt;&gt;"","3")</f>
        <v>3</v>
      </c>
    </row>
    <row r="341" spans="1:37" x14ac:dyDescent="0.25">
      <c r="A341" t="s">
        <v>624</v>
      </c>
      <c r="B341" t="s">
        <v>1638</v>
      </c>
      <c r="C341" s="67" t="str">
        <f t="shared" si="35"/>
        <v>Kennady Groll</v>
      </c>
      <c r="D341" s="71" t="str" cm="1">
        <f t="array" ref="D341">_xlfn.IFS(AK341="1",CONCATENATE(C341,"Regional"),AK341="2",CONCATENATE(C341,"Sectional"),AK341="3",CONCATENATE(C341,COUNTIF($C$1:C341,C341)))</f>
        <v>Kennady Groll2</v>
      </c>
      <c r="E341" s="66">
        <v>45152.333333333336</v>
      </c>
      <c r="F341" t="s">
        <v>2378</v>
      </c>
      <c r="G341" s="46">
        <v>15</v>
      </c>
      <c r="H341" s="46">
        <v>62</v>
      </c>
      <c r="I341" s="46">
        <v>11</v>
      </c>
      <c r="J341" t="s">
        <v>129</v>
      </c>
      <c r="K341" t="s">
        <v>87</v>
      </c>
      <c r="L341" s="46">
        <v>2368</v>
      </c>
      <c r="M341" s="46">
        <v>34</v>
      </c>
      <c r="N341" s="46">
        <v>33.6</v>
      </c>
      <c r="O341" s="46">
        <v>118</v>
      </c>
      <c r="P341" s="46">
        <f t="shared" si="36"/>
        <v>1</v>
      </c>
      <c r="R341" s="67" t="s">
        <v>2886</v>
      </c>
      <c r="S341" s="67">
        <f>COUNTIF(Y$2:$Y$100,R341)</f>
        <v>0</v>
      </c>
      <c r="V341" s="67">
        <f t="shared" si="37"/>
        <v>0</v>
      </c>
      <c r="X341"/>
      <c r="Y341" s="67" t="str">
        <f t="shared" si="34"/>
        <v xml:space="preserve"> </v>
      </c>
      <c r="AB341" t="s">
        <v>87</v>
      </c>
      <c r="AC341" s="46">
        <v>2368</v>
      </c>
      <c r="AD341" s="46">
        <v>34</v>
      </c>
      <c r="AE341" s="46">
        <v>33.6</v>
      </c>
      <c r="AF341" s="46">
        <v>118</v>
      </c>
      <c r="AH341" s="70" t="str">
        <f t="shared" si="38"/>
        <v/>
      </c>
      <c r="AI341" s="70" t="str">
        <f t="shared" si="39"/>
        <v/>
      </c>
      <c r="AJ341" s="70" t="str">
        <f t="shared" si="40"/>
        <v>X</v>
      </c>
      <c r="AK341" s="70" t="str" cm="1">
        <f t="array" ref="AK341">_xlfn.IFS(AH341&lt;&gt;"","1",AI341&lt;&gt;"","2",AJ341&lt;&gt;"","3")</f>
        <v>3</v>
      </c>
    </row>
    <row r="342" spans="1:37" x14ac:dyDescent="0.25">
      <c r="A342" t="s">
        <v>626</v>
      </c>
      <c r="B342" t="s">
        <v>1639</v>
      </c>
      <c r="C342" s="67" t="str">
        <f t="shared" si="35"/>
        <v>Alison Busler</v>
      </c>
      <c r="D342" s="71" t="str" cm="1">
        <f t="array" ref="D342">_xlfn.IFS(AK342="1",CONCATENATE(C342,"Regional"),AK342="2",CONCATENATE(C342,"Sectional"),AK342="3",CONCATENATE(C342,COUNTIF($C$1:C342,C342)))</f>
        <v>Alison Busler2</v>
      </c>
      <c r="E342" s="66">
        <v>45152.333333333336</v>
      </c>
      <c r="F342" t="s">
        <v>2378</v>
      </c>
      <c r="G342" s="46">
        <v>15</v>
      </c>
      <c r="H342" s="46">
        <v>64</v>
      </c>
      <c r="I342" s="46">
        <v>12</v>
      </c>
      <c r="J342" t="s">
        <v>129</v>
      </c>
      <c r="K342" t="s">
        <v>87</v>
      </c>
      <c r="L342" s="46">
        <v>2368</v>
      </c>
      <c r="M342" s="46">
        <v>34</v>
      </c>
      <c r="N342" s="46">
        <v>33.6</v>
      </c>
      <c r="O342" s="46">
        <v>118</v>
      </c>
      <c r="P342" s="46">
        <f t="shared" si="36"/>
        <v>1</v>
      </c>
      <c r="R342" s="67" t="s">
        <v>2887</v>
      </c>
      <c r="S342" s="67">
        <f>COUNTIF(Y$2:$Y$100,R342)</f>
        <v>0</v>
      </c>
      <c r="V342" s="67">
        <f t="shared" si="37"/>
        <v>0</v>
      </c>
      <c r="X342"/>
      <c r="Y342" s="67" t="str">
        <f t="shared" si="34"/>
        <v xml:space="preserve"> </v>
      </c>
      <c r="AB342" t="s">
        <v>87</v>
      </c>
      <c r="AC342" s="46">
        <v>2368</v>
      </c>
      <c r="AD342" s="46">
        <v>34</v>
      </c>
      <c r="AE342" s="46">
        <v>33.6</v>
      </c>
      <c r="AF342" s="46">
        <v>118</v>
      </c>
      <c r="AH342" s="70" t="str">
        <f t="shared" si="38"/>
        <v/>
      </c>
      <c r="AI342" s="70" t="str">
        <f t="shared" si="39"/>
        <v/>
      </c>
      <c r="AJ342" s="70" t="str">
        <f t="shared" si="40"/>
        <v>X</v>
      </c>
      <c r="AK342" s="70" t="str" cm="1">
        <f t="array" ref="AK342">_xlfn.IFS(AH342&lt;&gt;"","1",AI342&lt;&gt;"","2",AJ342&lt;&gt;"","3")</f>
        <v>3</v>
      </c>
    </row>
    <row r="343" spans="1:37" x14ac:dyDescent="0.25">
      <c r="A343" t="s">
        <v>405</v>
      </c>
      <c r="B343" t="s">
        <v>362</v>
      </c>
      <c r="C343" s="67" t="str">
        <f t="shared" si="35"/>
        <v>Emma Steinke</v>
      </c>
      <c r="D343" s="71" t="str" cm="1">
        <f t="array" ref="D343">_xlfn.IFS(AK343="1",CONCATENATE(C343,"Regional"),AK343="2",CONCATENATE(C343,"Sectional"),AK343="3",CONCATENATE(C343,COUNTIF($C$1:C343,C343)))</f>
        <v>Emma Steinke2</v>
      </c>
      <c r="E343" s="66">
        <v>45152.333333333336</v>
      </c>
      <c r="F343" t="s">
        <v>2378</v>
      </c>
      <c r="G343" s="46">
        <v>15</v>
      </c>
      <c r="H343" s="46">
        <v>65</v>
      </c>
      <c r="I343" s="46">
        <v>13</v>
      </c>
      <c r="J343" t="s">
        <v>129</v>
      </c>
      <c r="K343" t="s">
        <v>87</v>
      </c>
      <c r="L343" s="46">
        <v>2368</v>
      </c>
      <c r="M343" s="46">
        <v>34</v>
      </c>
      <c r="N343" s="46">
        <v>33.6</v>
      </c>
      <c r="O343" s="46">
        <v>118</v>
      </c>
      <c r="P343" s="46">
        <f t="shared" si="36"/>
        <v>1</v>
      </c>
      <c r="R343" s="67" t="s">
        <v>1136</v>
      </c>
      <c r="S343" s="67">
        <f>COUNTIF(Y$2:$Y$100,R343)</f>
        <v>0</v>
      </c>
      <c r="V343" s="67">
        <f t="shared" si="37"/>
        <v>0</v>
      </c>
      <c r="X343"/>
      <c r="Y343" s="67" t="str">
        <f t="shared" si="34"/>
        <v xml:space="preserve"> </v>
      </c>
      <c r="AB343" t="s">
        <v>87</v>
      </c>
      <c r="AC343" s="46">
        <v>2368</v>
      </c>
      <c r="AD343" s="46">
        <v>34</v>
      </c>
      <c r="AE343" s="46">
        <v>33.6</v>
      </c>
      <c r="AF343" s="46">
        <v>118</v>
      </c>
      <c r="AH343" s="70" t="str">
        <f t="shared" si="38"/>
        <v/>
      </c>
      <c r="AI343" s="70" t="str">
        <f t="shared" si="39"/>
        <v/>
      </c>
      <c r="AJ343" s="70" t="str">
        <f t="shared" si="40"/>
        <v>X</v>
      </c>
      <c r="AK343" s="70" t="str" cm="1">
        <f t="array" ref="AK343">_xlfn.IFS(AH343&lt;&gt;"","1",AI343&lt;&gt;"","2",AJ343&lt;&gt;"","3")</f>
        <v>3</v>
      </c>
    </row>
    <row r="344" spans="1:37" x14ac:dyDescent="0.25">
      <c r="A344" t="s">
        <v>624</v>
      </c>
      <c r="B344" t="s">
        <v>1873</v>
      </c>
      <c r="C344" s="67" t="str">
        <f t="shared" si="35"/>
        <v>Tattum Groll</v>
      </c>
      <c r="D344" s="71" t="str" cm="1">
        <f t="array" ref="D344">_xlfn.IFS(AK344="1",CONCATENATE(C344,"Regional"),AK344="2",CONCATENATE(C344,"Sectional"),AK344="3",CONCATENATE(C344,COUNTIF($C$1:C344,C344)))</f>
        <v>Tattum Groll2</v>
      </c>
      <c r="E344" s="66">
        <v>45152.333333333336</v>
      </c>
      <c r="F344" t="s">
        <v>2378</v>
      </c>
      <c r="G344" s="46">
        <v>15</v>
      </c>
      <c r="H344" s="46">
        <v>66</v>
      </c>
      <c r="I344" s="46">
        <v>14</v>
      </c>
      <c r="J344" t="s">
        <v>129</v>
      </c>
      <c r="K344" t="s">
        <v>87</v>
      </c>
      <c r="L344" s="46">
        <v>2368</v>
      </c>
      <c r="M344" s="46">
        <v>34</v>
      </c>
      <c r="N344" s="46">
        <v>33.6</v>
      </c>
      <c r="O344" s="46">
        <v>118</v>
      </c>
      <c r="P344" s="46">
        <f t="shared" si="36"/>
        <v>1</v>
      </c>
      <c r="R344" s="67" t="s">
        <v>2888</v>
      </c>
      <c r="S344" s="67">
        <f>COUNTIF(Y$2:$Y$100,R344)</f>
        <v>0</v>
      </c>
      <c r="V344" s="67">
        <f t="shared" si="37"/>
        <v>0</v>
      </c>
      <c r="X344"/>
      <c r="Y344" s="67" t="str">
        <f t="shared" si="34"/>
        <v xml:space="preserve"> </v>
      </c>
      <c r="AB344" t="s">
        <v>87</v>
      </c>
      <c r="AC344" s="46">
        <v>2368</v>
      </c>
      <c r="AD344" s="46">
        <v>34</v>
      </c>
      <c r="AE344" s="46">
        <v>33.6</v>
      </c>
      <c r="AF344" s="46">
        <v>118</v>
      </c>
      <c r="AH344" s="70" t="str">
        <f t="shared" si="38"/>
        <v/>
      </c>
      <c r="AI344" s="70" t="str">
        <f t="shared" si="39"/>
        <v/>
      </c>
      <c r="AJ344" s="70" t="str">
        <f t="shared" si="40"/>
        <v>X</v>
      </c>
      <c r="AK344" s="70" t="str" cm="1">
        <f t="array" ref="AK344">_xlfn.IFS(AH344&lt;&gt;"","1",AI344&lt;&gt;"","2",AJ344&lt;&gt;"","3")</f>
        <v>3</v>
      </c>
    </row>
    <row r="345" spans="1:37" x14ac:dyDescent="0.25">
      <c r="A345" t="s">
        <v>837</v>
      </c>
      <c r="B345" t="s">
        <v>443</v>
      </c>
      <c r="C345" s="67" t="str">
        <f t="shared" si="35"/>
        <v>Emily Bardenwerper</v>
      </c>
      <c r="D345" s="71" t="str" cm="1">
        <f t="array" ref="D345">_xlfn.IFS(AK345="1",CONCATENATE(C345,"Regional"),AK345="2",CONCATENATE(C345,"Sectional"),AK345="3",CONCATENATE(C345,COUNTIF($C$1:C345,C345)))</f>
        <v>Emily Bardenwerper2</v>
      </c>
      <c r="E345" s="66">
        <v>45152.333333333336</v>
      </c>
      <c r="F345" t="s">
        <v>2378</v>
      </c>
      <c r="G345" s="46">
        <v>15</v>
      </c>
      <c r="H345" s="46">
        <v>71</v>
      </c>
      <c r="I345" s="46">
        <v>15</v>
      </c>
      <c r="J345" t="s">
        <v>129</v>
      </c>
      <c r="K345" t="s">
        <v>87</v>
      </c>
      <c r="L345" s="46">
        <v>2368</v>
      </c>
      <c r="M345" s="46">
        <v>34</v>
      </c>
      <c r="N345" s="46">
        <v>33.6</v>
      </c>
      <c r="O345" s="46">
        <v>118</v>
      </c>
      <c r="P345" s="46">
        <f t="shared" si="36"/>
        <v>1</v>
      </c>
      <c r="R345" s="67" t="s">
        <v>1388</v>
      </c>
      <c r="S345" s="67">
        <f>COUNTIF(Y$2:$Y$100,R345)</f>
        <v>0</v>
      </c>
      <c r="V345" s="67">
        <f t="shared" si="37"/>
        <v>0</v>
      </c>
      <c r="X345"/>
      <c r="Y345" s="67" t="str">
        <f t="shared" si="34"/>
        <v xml:space="preserve"> </v>
      </c>
      <c r="AB345" t="s">
        <v>87</v>
      </c>
      <c r="AC345" s="46">
        <v>2368</v>
      </c>
      <c r="AD345" s="46">
        <v>34</v>
      </c>
      <c r="AE345" s="46">
        <v>33.6</v>
      </c>
      <c r="AF345" s="46">
        <v>118</v>
      </c>
      <c r="AH345" s="70" t="str">
        <f t="shared" si="38"/>
        <v/>
      </c>
      <c r="AI345" s="70" t="str">
        <f t="shared" si="39"/>
        <v/>
      </c>
      <c r="AJ345" s="70" t="str">
        <f t="shared" si="40"/>
        <v>X</v>
      </c>
      <c r="AK345" s="70" t="str" cm="1">
        <f t="array" ref="AK345">_xlfn.IFS(AH345&lt;&gt;"","1",AI345&lt;&gt;"","2",AJ345&lt;&gt;"","3")</f>
        <v>3</v>
      </c>
    </row>
    <row r="346" spans="1:37" x14ac:dyDescent="0.25">
      <c r="A346" t="s">
        <v>350</v>
      </c>
      <c r="B346" t="s">
        <v>886</v>
      </c>
      <c r="C346" s="67" t="str">
        <f t="shared" si="35"/>
        <v>Talia Schlindwein</v>
      </c>
      <c r="D346" s="71" t="str" cm="1">
        <f t="array" ref="D346">_xlfn.IFS(AK346="1",CONCATENATE(C346,"Regional"),AK346="2",CONCATENATE(C346,"Sectional"),AK346="3",CONCATENATE(C346,COUNTIF($C$1:C346,C346)))</f>
        <v>Talia Schlindwein1</v>
      </c>
      <c r="E346" s="66">
        <v>45152.333333333336</v>
      </c>
      <c r="F346" t="s">
        <v>2651</v>
      </c>
      <c r="G346" s="46">
        <v>89</v>
      </c>
      <c r="H346" s="46">
        <v>76</v>
      </c>
      <c r="I346" s="46">
        <v>1</v>
      </c>
      <c r="J346" t="s">
        <v>157</v>
      </c>
      <c r="K346" t="s">
        <v>90</v>
      </c>
      <c r="L346" s="46">
        <v>5320</v>
      </c>
      <c r="M346" s="46">
        <v>72</v>
      </c>
      <c r="N346" s="46">
        <v>69.400000000000006</v>
      </c>
      <c r="O346" s="46">
        <v>120</v>
      </c>
      <c r="P346" s="46">
        <f t="shared" si="36"/>
        <v>2</v>
      </c>
      <c r="R346" s="67" t="s">
        <v>3532</v>
      </c>
      <c r="S346" s="67">
        <f>COUNTIF(Y$2:$Y$100,R346)</f>
        <v>0</v>
      </c>
      <c r="V346" s="67">
        <f t="shared" si="37"/>
        <v>0</v>
      </c>
      <c r="AB346" t="s">
        <v>90</v>
      </c>
      <c r="AC346" s="46">
        <v>5320</v>
      </c>
      <c r="AD346" s="46">
        <v>72</v>
      </c>
      <c r="AE346" s="46">
        <v>69.400000000000006</v>
      </c>
      <c r="AF346" s="46">
        <v>120</v>
      </c>
      <c r="AH346" s="70" t="str">
        <f t="shared" si="38"/>
        <v/>
      </c>
      <c r="AI346" s="70" t="str">
        <f t="shared" si="39"/>
        <v/>
      </c>
      <c r="AJ346" s="70" t="str">
        <f t="shared" si="40"/>
        <v>X</v>
      </c>
      <c r="AK346" s="70" t="str" cm="1">
        <f t="array" ref="AK346">_xlfn.IFS(AH346&lt;&gt;"","1",AI346&lt;&gt;"","2",AJ346&lt;&gt;"","3")</f>
        <v>3</v>
      </c>
    </row>
    <row r="347" spans="1:37" x14ac:dyDescent="0.25">
      <c r="A347" t="s">
        <v>638</v>
      </c>
      <c r="B347" t="s">
        <v>639</v>
      </c>
      <c r="C347" s="67" t="str">
        <f t="shared" si="35"/>
        <v>Gabbi Matzek</v>
      </c>
      <c r="D347" s="71" t="str" cm="1">
        <f t="array" ref="D347">_xlfn.IFS(AK347="1",CONCATENATE(C347,"Regional"),AK347="2",CONCATENATE(C347,"Sectional"),AK347="3",CONCATENATE(C347,COUNTIF($C$1:C347,C347)))</f>
        <v>Gabbi Matzek1</v>
      </c>
      <c r="E347" s="66">
        <v>45152.333333333336</v>
      </c>
      <c r="F347" t="s">
        <v>2651</v>
      </c>
      <c r="G347" s="46">
        <v>89</v>
      </c>
      <c r="H347" s="46">
        <v>77</v>
      </c>
      <c r="I347" s="46">
        <v>2</v>
      </c>
      <c r="J347" t="s">
        <v>157</v>
      </c>
      <c r="K347" t="s">
        <v>90</v>
      </c>
      <c r="L347" s="46">
        <v>5320</v>
      </c>
      <c r="M347" s="46">
        <v>72</v>
      </c>
      <c r="N347" s="46">
        <v>69.400000000000006</v>
      </c>
      <c r="O347" s="46">
        <v>120</v>
      </c>
      <c r="P347" s="46">
        <f t="shared" si="36"/>
        <v>2</v>
      </c>
      <c r="R347" s="67" t="s">
        <v>1268</v>
      </c>
      <c r="S347" s="67">
        <f>COUNTIF(Y$2:$Y$100,R347)</f>
        <v>0</v>
      </c>
      <c r="V347" s="67">
        <f t="shared" si="37"/>
        <v>0</v>
      </c>
      <c r="AB347" t="s">
        <v>90</v>
      </c>
      <c r="AC347" s="46">
        <v>5320</v>
      </c>
      <c r="AD347" s="46">
        <v>72</v>
      </c>
      <c r="AE347" s="46">
        <v>69.400000000000006</v>
      </c>
      <c r="AF347" s="46">
        <v>120</v>
      </c>
      <c r="AH347" s="70" t="str">
        <f t="shared" si="38"/>
        <v/>
      </c>
      <c r="AI347" s="70" t="str">
        <f t="shared" si="39"/>
        <v/>
      </c>
      <c r="AJ347" s="70" t="str">
        <f t="shared" si="40"/>
        <v>X</v>
      </c>
      <c r="AK347" s="70" t="str" cm="1">
        <f t="array" ref="AK347">_xlfn.IFS(AH347&lt;&gt;"","1",AI347&lt;&gt;"","2",AJ347&lt;&gt;"","3")</f>
        <v>3</v>
      </c>
    </row>
    <row r="348" spans="1:37" x14ac:dyDescent="0.25">
      <c r="A348" t="s">
        <v>546</v>
      </c>
      <c r="B348" t="s">
        <v>547</v>
      </c>
      <c r="C348" s="67" t="str">
        <f t="shared" si="35"/>
        <v>Maddi Fletcher</v>
      </c>
      <c r="D348" s="71" t="str" cm="1">
        <f t="array" ref="D348">_xlfn.IFS(AK348="1",CONCATENATE(C348,"Regional"),AK348="2",CONCATENATE(C348,"Sectional"),AK348="3",CONCATENATE(C348,COUNTIF($C$1:C348,C348)))</f>
        <v>Maddi Fletcher1</v>
      </c>
      <c r="E348" s="66">
        <v>45152.333333333336</v>
      </c>
      <c r="F348" t="s">
        <v>2651</v>
      </c>
      <c r="G348" s="46">
        <v>89</v>
      </c>
      <c r="H348" s="46">
        <v>81</v>
      </c>
      <c r="I348" s="46">
        <v>3</v>
      </c>
      <c r="J348" t="s">
        <v>157</v>
      </c>
      <c r="K348" t="s">
        <v>90</v>
      </c>
      <c r="L348" s="46">
        <v>5320</v>
      </c>
      <c r="M348" s="46">
        <v>72</v>
      </c>
      <c r="N348" s="46">
        <v>69.400000000000006</v>
      </c>
      <c r="O348" s="46">
        <v>120</v>
      </c>
      <c r="P348" s="46">
        <f t="shared" si="36"/>
        <v>2</v>
      </c>
      <c r="R348" s="67" t="s">
        <v>1213</v>
      </c>
      <c r="S348" s="67">
        <f>COUNTIF(Y$2:$Y$100,R348)</f>
        <v>0</v>
      </c>
      <c r="V348" s="67">
        <f t="shared" si="37"/>
        <v>0</v>
      </c>
      <c r="AB348" t="s">
        <v>90</v>
      </c>
      <c r="AC348" s="46">
        <v>5320</v>
      </c>
      <c r="AD348" s="46">
        <v>72</v>
      </c>
      <c r="AE348" s="46">
        <v>69.400000000000006</v>
      </c>
      <c r="AF348" s="46">
        <v>120</v>
      </c>
      <c r="AH348" s="70" t="str">
        <f t="shared" si="38"/>
        <v/>
      </c>
      <c r="AI348" s="70" t="str">
        <f t="shared" si="39"/>
        <v/>
      </c>
      <c r="AJ348" s="70" t="str">
        <f t="shared" si="40"/>
        <v>X</v>
      </c>
      <c r="AK348" s="70" t="str" cm="1">
        <f t="array" ref="AK348">_xlfn.IFS(AH348&lt;&gt;"","1",AI348&lt;&gt;"","2",AJ348&lt;&gt;"","3")</f>
        <v>3</v>
      </c>
    </row>
    <row r="349" spans="1:37" x14ac:dyDescent="0.25">
      <c r="A349" t="s">
        <v>549</v>
      </c>
      <c r="B349" t="s">
        <v>550</v>
      </c>
      <c r="C349" s="67" t="str">
        <f t="shared" si="35"/>
        <v>Karma Hasselberger</v>
      </c>
      <c r="D349" s="71" t="str" cm="1">
        <f t="array" ref="D349">_xlfn.IFS(AK349="1",CONCATENATE(C349,"Regional"),AK349="2",CONCATENATE(C349,"Sectional"),AK349="3",CONCATENATE(C349,COUNTIF($C$1:C349,C349)))</f>
        <v>Karma Hasselberger1</v>
      </c>
      <c r="E349" s="66">
        <v>45152.333333333336</v>
      </c>
      <c r="F349" t="s">
        <v>2651</v>
      </c>
      <c r="G349" s="46">
        <v>89</v>
      </c>
      <c r="H349" s="46">
        <v>81</v>
      </c>
      <c r="I349" s="46">
        <v>3</v>
      </c>
      <c r="J349" t="s">
        <v>157</v>
      </c>
      <c r="K349" t="s">
        <v>90</v>
      </c>
      <c r="L349" s="46">
        <v>5320</v>
      </c>
      <c r="M349" s="46">
        <v>72</v>
      </c>
      <c r="N349" s="46">
        <v>69.400000000000006</v>
      </c>
      <c r="O349" s="46">
        <v>120</v>
      </c>
      <c r="P349" s="46">
        <f t="shared" si="36"/>
        <v>2</v>
      </c>
      <c r="R349" s="67" t="s">
        <v>1214</v>
      </c>
      <c r="S349" s="67">
        <f>COUNTIF(Y$2:$Y$100,R349)</f>
        <v>0</v>
      </c>
      <c r="V349" s="67">
        <f t="shared" si="37"/>
        <v>0</v>
      </c>
      <c r="AB349" t="s">
        <v>90</v>
      </c>
      <c r="AC349" s="46">
        <v>5320</v>
      </c>
      <c r="AD349" s="46">
        <v>72</v>
      </c>
      <c r="AE349" s="46">
        <v>69.400000000000006</v>
      </c>
      <c r="AF349" s="46">
        <v>120</v>
      </c>
      <c r="AH349" s="70" t="str">
        <f t="shared" si="38"/>
        <v/>
      </c>
      <c r="AI349" s="70" t="str">
        <f t="shared" si="39"/>
        <v/>
      </c>
      <c r="AJ349" s="70" t="str">
        <f t="shared" si="40"/>
        <v>X</v>
      </c>
      <c r="AK349" s="70" t="str" cm="1">
        <f t="array" ref="AK349">_xlfn.IFS(AH349&lt;&gt;"","1",AI349&lt;&gt;"","2",AJ349&lt;&gt;"","3")</f>
        <v>3</v>
      </c>
    </row>
    <row r="350" spans="1:37" x14ac:dyDescent="0.25">
      <c r="A350" t="s">
        <v>340</v>
      </c>
      <c r="B350" t="s">
        <v>499</v>
      </c>
      <c r="C350" s="67" t="str">
        <f t="shared" si="35"/>
        <v>Macy Reiter</v>
      </c>
      <c r="D350" s="71" t="str" cm="1">
        <f t="array" ref="D350">_xlfn.IFS(AK350="1",CONCATENATE(C350,"Regional"),AK350="2",CONCATENATE(C350,"Sectional"),AK350="3",CONCATENATE(C350,COUNTIF($C$1:C350,C350)))</f>
        <v>Macy Reiter1</v>
      </c>
      <c r="E350" s="66">
        <v>45152.333333333336</v>
      </c>
      <c r="F350" t="s">
        <v>2651</v>
      </c>
      <c r="G350" s="46">
        <v>89</v>
      </c>
      <c r="H350" s="46">
        <v>82</v>
      </c>
      <c r="I350" s="46">
        <v>5</v>
      </c>
      <c r="J350" t="s">
        <v>157</v>
      </c>
      <c r="K350" t="s">
        <v>90</v>
      </c>
      <c r="L350" s="46">
        <v>5320</v>
      </c>
      <c r="M350" s="46">
        <v>72</v>
      </c>
      <c r="N350" s="46">
        <v>69.400000000000006</v>
      </c>
      <c r="O350" s="46">
        <v>120</v>
      </c>
      <c r="P350" s="46">
        <f t="shared" si="36"/>
        <v>2</v>
      </c>
      <c r="R350" s="67" t="s">
        <v>2908</v>
      </c>
      <c r="S350" s="67">
        <f>COUNTIF(Y$2:$Y$100,R350)</f>
        <v>0</v>
      </c>
      <c r="V350" s="67">
        <f t="shared" si="37"/>
        <v>0</v>
      </c>
      <c r="AB350" t="s">
        <v>90</v>
      </c>
      <c r="AC350" s="46">
        <v>5320</v>
      </c>
      <c r="AD350" s="46">
        <v>72</v>
      </c>
      <c r="AE350" s="46">
        <v>69.400000000000006</v>
      </c>
      <c r="AF350" s="46">
        <v>120</v>
      </c>
      <c r="AH350" s="70" t="str">
        <f t="shared" si="38"/>
        <v/>
      </c>
      <c r="AI350" s="70" t="str">
        <f t="shared" si="39"/>
        <v/>
      </c>
      <c r="AJ350" s="70" t="str">
        <f t="shared" si="40"/>
        <v>X</v>
      </c>
      <c r="AK350" s="70" t="str" cm="1">
        <f t="array" ref="AK350">_xlfn.IFS(AH350&lt;&gt;"","1",AI350&lt;&gt;"","2",AJ350&lt;&gt;"","3")</f>
        <v>3</v>
      </c>
    </row>
    <row r="351" spans="1:37" x14ac:dyDescent="0.25">
      <c r="A351" t="s">
        <v>633</v>
      </c>
      <c r="B351" t="s">
        <v>875</v>
      </c>
      <c r="C351" s="67" t="str">
        <f t="shared" si="35"/>
        <v>Layla Salay</v>
      </c>
      <c r="D351" s="71" t="str" cm="1">
        <f t="array" ref="D351">_xlfn.IFS(AK351="1",CONCATENATE(C351,"Regional"),AK351="2",CONCATENATE(C351,"Sectional"),AK351="3",CONCATENATE(C351,COUNTIF($C$1:C351,C351)))</f>
        <v>Layla Salay1</v>
      </c>
      <c r="E351" s="66">
        <v>45152.333333333336</v>
      </c>
      <c r="F351" t="s">
        <v>2651</v>
      </c>
      <c r="G351" s="46">
        <v>89</v>
      </c>
      <c r="H351" s="46">
        <v>84</v>
      </c>
      <c r="I351" s="46">
        <v>6</v>
      </c>
      <c r="J351" t="s">
        <v>157</v>
      </c>
      <c r="K351" t="s">
        <v>90</v>
      </c>
      <c r="L351" s="46">
        <v>5320</v>
      </c>
      <c r="M351" s="46">
        <v>72</v>
      </c>
      <c r="N351" s="46">
        <v>69.400000000000006</v>
      </c>
      <c r="O351" s="46">
        <v>120</v>
      </c>
      <c r="P351" s="46">
        <f t="shared" si="36"/>
        <v>2</v>
      </c>
      <c r="R351" s="67" t="s">
        <v>2907</v>
      </c>
      <c r="S351" s="67">
        <f>COUNTIF(Y$2:$Y$100,R351)</f>
        <v>0</v>
      </c>
      <c r="V351" s="67">
        <f t="shared" si="37"/>
        <v>0</v>
      </c>
      <c r="AB351" t="s">
        <v>90</v>
      </c>
      <c r="AC351" s="46">
        <v>5320</v>
      </c>
      <c r="AD351" s="46">
        <v>72</v>
      </c>
      <c r="AE351" s="46">
        <v>69.400000000000006</v>
      </c>
      <c r="AF351" s="46">
        <v>120</v>
      </c>
      <c r="AH351" s="70" t="str">
        <f t="shared" si="38"/>
        <v/>
      </c>
      <c r="AI351" s="70" t="str">
        <f t="shared" si="39"/>
        <v/>
      </c>
      <c r="AJ351" s="70" t="str">
        <f t="shared" si="40"/>
        <v>X</v>
      </c>
      <c r="AK351" s="70" t="str" cm="1">
        <f t="array" ref="AK351">_xlfn.IFS(AH351&lt;&gt;"","1",AI351&lt;&gt;"","2",AJ351&lt;&gt;"","3")</f>
        <v>3</v>
      </c>
    </row>
    <row r="352" spans="1:37" x14ac:dyDescent="0.25">
      <c r="A352" t="s">
        <v>1715</v>
      </c>
      <c r="B352" t="s">
        <v>1031</v>
      </c>
      <c r="C352" s="67" t="str">
        <f t="shared" si="35"/>
        <v>ava mckie</v>
      </c>
      <c r="D352" s="71" t="str" cm="1">
        <f t="array" ref="D352">_xlfn.IFS(AK352="1",CONCATENATE(C352,"Regional"),AK352="2",CONCATENATE(C352,"Sectional"),AK352="3",CONCATENATE(C352,COUNTIF($C$1:C352,C352)))</f>
        <v>ava mckie2</v>
      </c>
      <c r="E352" s="66">
        <v>45152.333333333336</v>
      </c>
      <c r="F352" t="s">
        <v>2651</v>
      </c>
      <c r="G352" s="46">
        <v>89</v>
      </c>
      <c r="H352" s="46">
        <v>87</v>
      </c>
      <c r="I352" s="46">
        <v>7</v>
      </c>
      <c r="J352" t="s">
        <v>157</v>
      </c>
      <c r="K352" t="s">
        <v>90</v>
      </c>
      <c r="L352" s="46">
        <v>5320</v>
      </c>
      <c r="M352" s="46">
        <v>72</v>
      </c>
      <c r="N352" s="46">
        <v>69.400000000000006</v>
      </c>
      <c r="O352" s="46">
        <v>120</v>
      </c>
      <c r="P352" s="46">
        <f t="shared" si="36"/>
        <v>2</v>
      </c>
      <c r="R352" s="67" t="s">
        <v>3517</v>
      </c>
      <c r="S352" s="67">
        <f>COUNTIF(Y$2:$Y$100,R352)</f>
        <v>0</v>
      </c>
      <c r="V352" s="67">
        <f t="shared" si="37"/>
        <v>0</v>
      </c>
      <c r="AB352" t="s">
        <v>90</v>
      </c>
      <c r="AC352" s="46">
        <v>5320</v>
      </c>
      <c r="AD352" s="46">
        <v>72</v>
      </c>
      <c r="AE352" s="46">
        <v>69.400000000000006</v>
      </c>
      <c r="AF352" s="46">
        <v>120</v>
      </c>
      <c r="AH352" s="70" t="str">
        <f t="shared" si="38"/>
        <v/>
      </c>
      <c r="AI352" s="70" t="str">
        <f t="shared" si="39"/>
        <v/>
      </c>
      <c r="AJ352" s="70" t="str">
        <f t="shared" si="40"/>
        <v>X</v>
      </c>
      <c r="AK352" s="70" t="str" cm="1">
        <f t="array" ref="AK352">_xlfn.IFS(AH352&lt;&gt;"","1",AI352&lt;&gt;"","2",AJ352&lt;&gt;"","3")</f>
        <v>3</v>
      </c>
    </row>
    <row r="353" spans="1:37" x14ac:dyDescent="0.25">
      <c r="A353" t="s">
        <v>887</v>
      </c>
      <c r="B353" t="s">
        <v>888</v>
      </c>
      <c r="C353" s="67" t="str">
        <f t="shared" si="35"/>
        <v>Ayla Trollop</v>
      </c>
      <c r="D353" s="71" t="str" cm="1">
        <f t="array" ref="D353">_xlfn.IFS(AK353="1",CONCATENATE(C353,"Regional"),AK353="2",CONCATENATE(C353,"Sectional"),AK353="3",CONCATENATE(C353,COUNTIF($C$1:C353,C353)))</f>
        <v>Ayla Trollop1</v>
      </c>
      <c r="E353" s="66">
        <v>45152.333333333336</v>
      </c>
      <c r="F353" t="s">
        <v>2651</v>
      </c>
      <c r="G353" s="46">
        <v>89</v>
      </c>
      <c r="H353" s="46">
        <v>88</v>
      </c>
      <c r="I353" s="46">
        <v>8</v>
      </c>
      <c r="J353" t="s">
        <v>157</v>
      </c>
      <c r="K353" t="s">
        <v>90</v>
      </c>
      <c r="L353" s="46">
        <v>5320</v>
      </c>
      <c r="M353" s="46">
        <v>72</v>
      </c>
      <c r="N353" s="46">
        <v>69.400000000000006</v>
      </c>
      <c r="O353" s="46">
        <v>120</v>
      </c>
      <c r="P353" s="46">
        <f t="shared" si="36"/>
        <v>2</v>
      </c>
      <c r="R353" s="67" t="s">
        <v>1433</v>
      </c>
      <c r="S353" s="67">
        <f>COUNTIF(Y$2:$Y$100,R353)</f>
        <v>0</v>
      </c>
      <c r="V353" s="67">
        <f t="shared" si="37"/>
        <v>0</v>
      </c>
      <c r="AB353" t="s">
        <v>90</v>
      </c>
      <c r="AC353" s="46">
        <v>5320</v>
      </c>
      <c r="AD353" s="46">
        <v>72</v>
      </c>
      <c r="AE353" s="46">
        <v>69.400000000000006</v>
      </c>
      <c r="AF353" s="46">
        <v>120</v>
      </c>
      <c r="AH353" s="70" t="str">
        <f t="shared" si="38"/>
        <v/>
      </c>
      <c r="AI353" s="70" t="str">
        <f t="shared" si="39"/>
        <v/>
      </c>
      <c r="AJ353" s="70" t="str">
        <f t="shared" si="40"/>
        <v>X</v>
      </c>
      <c r="AK353" s="70" t="str" cm="1">
        <f t="array" ref="AK353">_xlfn.IFS(AH353&lt;&gt;"","1",AI353&lt;&gt;"","2",AJ353&lt;&gt;"","3")</f>
        <v>3</v>
      </c>
    </row>
    <row r="354" spans="1:37" x14ac:dyDescent="0.25">
      <c r="A354" t="s">
        <v>925</v>
      </c>
      <c r="B354" t="s">
        <v>926</v>
      </c>
      <c r="C354" s="67" t="str">
        <f t="shared" si="35"/>
        <v>Brielle Lenz</v>
      </c>
      <c r="D354" s="71" t="str" cm="1">
        <f t="array" ref="D354">_xlfn.IFS(AK354="1",CONCATENATE(C354,"Regional"),AK354="2",CONCATENATE(C354,"Sectional"),AK354="3",CONCATENATE(C354,COUNTIF($C$1:C354,C354)))</f>
        <v>Brielle Lenz1</v>
      </c>
      <c r="E354" s="66">
        <v>45152.333333333336</v>
      </c>
      <c r="F354" t="s">
        <v>2651</v>
      </c>
      <c r="G354" s="46">
        <v>89</v>
      </c>
      <c r="H354" s="46">
        <v>88</v>
      </c>
      <c r="I354" s="46">
        <v>8</v>
      </c>
      <c r="J354" t="s">
        <v>157</v>
      </c>
      <c r="K354" t="s">
        <v>90</v>
      </c>
      <c r="L354" s="46">
        <v>5320</v>
      </c>
      <c r="M354" s="46">
        <v>72</v>
      </c>
      <c r="N354" s="46">
        <v>69.400000000000006</v>
      </c>
      <c r="O354" s="46">
        <v>120</v>
      </c>
      <c r="P354" s="46">
        <f t="shared" si="36"/>
        <v>2</v>
      </c>
      <c r="R354" s="67" t="s">
        <v>1455</v>
      </c>
      <c r="S354" s="67">
        <f>COUNTIF(Y$2:$Y$100,R354)</f>
        <v>0</v>
      </c>
      <c r="V354" s="67">
        <f t="shared" si="37"/>
        <v>0</v>
      </c>
      <c r="AB354" t="s">
        <v>90</v>
      </c>
      <c r="AC354" s="46">
        <v>5320</v>
      </c>
      <c r="AD354" s="46">
        <v>72</v>
      </c>
      <c r="AE354" s="46">
        <v>69.400000000000006</v>
      </c>
      <c r="AF354" s="46">
        <v>120</v>
      </c>
      <c r="AH354" s="70" t="str">
        <f t="shared" si="38"/>
        <v/>
      </c>
      <c r="AI354" s="70" t="str">
        <f t="shared" si="39"/>
        <v/>
      </c>
      <c r="AJ354" s="70" t="str">
        <f t="shared" si="40"/>
        <v>X</v>
      </c>
      <c r="AK354" s="70" t="str" cm="1">
        <f t="array" ref="AK354">_xlfn.IFS(AH354&lt;&gt;"","1",AI354&lt;&gt;"","2",AJ354&lt;&gt;"","3")</f>
        <v>3</v>
      </c>
    </row>
    <row r="355" spans="1:37" x14ac:dyDescent="0.25">
      <c r="A355" t="s">
        <v>568</v>
      </c>
      <c r="B355" t="s">
        <v>637</v>
      </c>
      <c r="C355" s="67" t="str">
        <f t="shared" si="35"/>
        <v>Jeanne Rohl</v>
      </c>
      <c r="D355" s="71" t="str" cm="1">
        <f t="array" ref="D355">_xlfn.IFS(AK355="1",CONCATENATE(C355,"Regional"),AK355="2",CONCATENATE(C355,"Sectional"),AK355="3",CONCATENATE(C355,COUNTIF($C$1:C355,C355)))</f>
        <v>Jeanne Rohl1</v>
      </c>
      <c r="E355" s="66">
        <v>45152.333333333336</v>
      </c>
      <c r="F355" t="s">
        <v>2651</v>
      </c>
      <c r="G355" s="46">
        <v>89</v>
      </c>
      <c r="H355" s="46">
        <v>89</v>
      </c>
      <c r="I355" s="46">
        <v>10</v>
      </c>
      <c r="J355" t="s">
        <v>157</v>
      </c>
      <c r="K355" t="s">
        <v>90</v>
      </c>
      <c r="L355" s="46">
        <v>5320</v>
      </c>
      <c r="M355" s="46">
        <v>72</v>
      </c>
      <c r="N355" s="46">
        <v>69.400000000000006</v>
      </c>
      <c r="O355" s="46">
        <v>120</v>
      </c>
      <c r="P355" s="46">
        <f t="shared" si="36"/>
        <v>2</v>
      </c>
      <c r="R355" s="67" t="s">
        <v>1267</v>
      </c>
      <c r="S355" s="67">
        <f>COUNTIF(Y$2:$Y$100,R355)</f>
        <v>0</v>
      </c>
      <c r="V355" s="67">
        <f t="shared" si="37"/>
        <v>0</v>
      </c>
      <c r="AB355" t="s">
        <v>90</v>
      </c>
      <c r="AC355" s="46">
        <v>5320</v>
      </c>
      <c r="AD355" s="46">
        <v>72</v>
      </c>
      <c r="AE355" s="46">
        <v>69.400000000000006</v>
      </c>
      <c r="AF355" s="46">
        <v>120</v>
      </c>
      <c r="AH355" s="70" t="str">
        <f t="shared" si="38"/>
        <v/>
      </c>
      <c r="AI355" s="70" t="str">
        <f t="shared" si="39"/>
        <v/>
      </c>
      <c r="AJ355" s="70" t="str">
        <f t="shared" si="40"/>
        <v>X</v>
      </c>
      <c r="AK355" s="70" t="str" cm="1">
        <f t="array" ref="AK355">_xlfn.IFS(AH355&lt;&gt;"","1",AI355&lt;&gt;"","2",AJ355&lt;&gt;"","3")</f>
        <v>3</v>
      </c>
    </row>
    <row r="356" spans="1:37" x14ac:dyDescent="0.25">
      <c r="A356" t="s">
        <v>922</v>
      </c>
      <c r="B356" t="s">
        <v>187</v>
      </c>
      <c r="C356" s="67" t="str">
        <f t="shared" si="35"/>
        <v>Ava Frederiksen</v>
      </c>
      <c r="D356" s="71" t="str" cm="1">
        <f t="array" ref="D356">_xlfn.IFS(AK356="1",CONCATENATE(C356,"Regional"),AK356="2",CONCATENATE(C356,"Sectional"),AK356="3",CONCATENATE(C356,COUNTIF($C$1:C356,C356)))</f>
        <v>Ava Frederiksen1</v>
      </c>
      <c r="E356" s="66">
        <v>45152.333333333336</v>
      </c>
      <c r="F356" t="s">
        <v>2651</v>
      </c>
      <c r="G356" s="46">
        <v>89</v>
      </c>
      <c r="H356" s="46">
        <v>89</v>
      </c>
      <c r="I356" s="46">
        <v>10</v>
      </c>
      <c r="J356" t="s">
        <v>157</v>
      </c>
      <c r="K356" t="s">
        <v>90</v>
      </c>
      <c r="L356" s="46">
        <v>5320</v>
      </c>
      <c r="M356" s="46">
        <v>72</v>
      </c>
      <c r="N356" s="46">
        <v>69.400000000000006</v>
      </c>
      <c r="O356" s="46">
        <v>120</v>
      </c>
      <c r="P356" s="46">
        <f t="shared" si="36"/>
        <v>2</v>
      </c>
      <c r="R356" s="67" t="s">
        <v>1453</v>
      </c>
      <c r="S356" s="67">
        <f>COUNTIF(Y$2:$Y$100,R356)</f>
        <v>0</v>
      </c>
      <c r="V356" s="67">
        <f t="shared" si="37"/>
        <v>0</v>
      </c>
      <c r="AB356" t="s">
        <v>90</v>
      </c>
      <c r="AC356" s="46">
        <v>5320</v>
      </c>
      <c r="AD356" s="46">
        <v>72</v>
      </c>
      <c r="AE356" s="46">
        <v>69.400000000000006</v>
      </c>
      <c r="AF356" s="46">
        <v>120</v>
      </c>
      <c r="AH356" s="70" t="str">
        <f t="shared" si="38"/>
        <v/>
      </c>
      <c r="AI356" s="70" t="str">
        <f t="shared" si="39"/>
        <v/>
      </c>
      <c r="AJ356" s="70" t="str">
        <f t="shared" si="40"/>
        <v>X</v>
      </c>
      <c r="AK356" s="70" t="str" cm="1">
        <f t="array" ref="AK356">_xlfn.IFS(AH356&lt;&gt;"","1",AI356&lt;&gt;"","2",AJ356&lt;&gt;"","3")</f>
        <v>3</v>
      </c>
    </row>
    <row r="357" spans="1:37" x14ac:dyDescent="0.25">
      <c r="A357" t="s">
        <v>329</v>
      </c>
      <c r="B357" t="s">
        <v>545</v>
      </c>
      <c r="C357" s="67" t="str">
        <f t="shared" si="35"/>
        <v>Jayeanna Palm</v>
      </c>
      <c r="D357" s="71" t="str" cm="1">
        <f t="array" ref="D357">_xlfn.IFS(AK357="1",CONCATENATE(C357,"Regional"),AK357="2",CONCATENATE(C357,"Sectional"),AK357="3",CONCATENATE(C357,COUNTIF($C$1:C357,C357)))</f>
        <v>Jayeanna Palm2</v>
      </c>
      <c r="E357" s="66">
        <v>45152.333333333336</v>
      </c>
      <c r="F357" t="s">
        <v>2651</v>
      </c>
      <c r="G357" s="46">
        <v>89</v>
      </c>
      <c r="H357" s="46">
        <v>90</v>
      </c>
      <c r="I357" s="46">
        <v>12</v>
      </c>
      <c r="J357" t="s">
        <v>157</v>
      </c>
      <c r="K357" t="s">
        <v>90</v>
      </c>
      <c r="L357" s="46">
        <v>5320</v>
      </c>
      <c r="M357" s="46">
        <v>72</v>
      </c>
      <c r="N357" s="46">
        <v>69.400000000000006</v>
      </c>
      <c r="O357" s="46">
        <v>120</v>
      </c>
      <c r="P357" s="46">
        <f t="shared" si="36"/>
        <v>2</v>
      </c>
      <c r="R357" s="67" t="s">
        <v>1212</v>
      </c>
      <c r="S357" s="67">
        <f>COUNTIF(Y$2:$Y$100,R357)</f>
        <v>0</v>
      </c>
      <c r="V357" s="67">
        <f t="shared" si="37"/>
        <v>0</v>
      </c>
      <c r="AB357" t="s">
        <v>90</v>
      </c>
      <c r="AC357" s="46">
        <v>5320</v>
      </c>
      <c r="AD357" s="46">
        <v>72</v>
      </c>
      <c r="AE357" s="46">
        <v>69.400000000000006</v>
      </c>
      <c r="AF357" s="46">
        <v>120</v>
      </c>
      <c r="AH357" s="70" t="str">
        <f t="shared" si="38"/>
        <v/>
      </c>
      <c r="AI357" s="70" t="str">
        <f t="shared" si="39"/>
        <v/>
      </c>
      <c r="AJ357" s="70" t="str">
        <f t="shared" si="40"/>
        <v>X</v>
      </c>
      <c r="AK357" s="70" t="str" cm="1">
        <f t="array" ref="AK357">_xlfn.IFS(AH357&lt;&gt;"","1",AI357&lt;&gt;"","2",AJ357&lt;&gt;"","3")</f>
        <v>3</v>
      </c>
    </row>
    <row r="358" spans="1:37" x14ac:dyDescent="0.25">
      <c r="A358" t="s">
        <v>250</v>
      </c>
      <c r="B358" t="s">
        <v>567</v>
      </c>
      <c r="C358" s="67" t="str">
        <f t="shared" si="35"/>
        <v>Anika Fredericks</v>
      </c>
      <c r="D358" s="71" t="str" cm="1">
        <f t="array" ref="D358">_xlfn.IFS(AK358="1",CONCATENATE(C358,"Regional"),AK358="2",CONCATENATE(C358,"Sectional"),AK358="3",CONCATENATE(C358,COUNTIF($C$1:C358,C358)))</f>
        <v>Anika Fredericks1</v>
      </c>
      <c r="E358" s="66">
        <v>45152.333333333336</v>
      </c>
      <c r="F358" t="s">
        <v>2651</v>
      </c>
      <c r="G358" s="46">
        <v>89</v>
      </c>
      <c r="H358" s="46">
        <v>91</v>
      </c>
      <c r="I358" s="46">
        <v>13</v>
      </c>
      <c r="J358" t="s">
        <v>157</v>
      </c>
      <c r="K358" t="s">
        <v>90</v>
      </c>
      <c r="L358" s="46">
        <v>5320</v>
      </c>
      <c r="M358" s="46">
        <v>72</v>
      </c>
      <c r="N358" s="46">
        <v>69.400000000000006</v>
      </c>
      <c r="O358" s="46">
        <v>120</v>
      </c>
      <c r="P358" s="46">
        <f t="shared" si="36"/>
        <v>2</v>
      </c>
      <c r="R358" s="67" t="s">
        <v>1225</v>
      </c>
      <c r="S358" s="67">
        <f>COUNTIF(Y$2:$Y$100,R358)</f>
        <v>0</v>
      </c>
      <c r="V358" s="67">
        <f t="shared" si="37"/>
        <v>0</v>
      </c>
      <c r="AB358" t="s">
        <v>90</v>
      </c>
      <c r="AC358" s="46">
        <v>5320</v>
      </c>
      <c r="AD358" s="46">
        <v>72</v>
      </c>
      <c r="AE358" s="46">
        <v>69.400000000000006</v>
      </c>
      <c r="AF358" s="46">
        <v>120</v>
      </c>
      <c r="AH358" s="70" t="str">
        <f t="shared" si="38"/>
        <v/>
      </c>
      <c r="AI358" s="70" t="str">
        <f t="shared" si="39"/>
        <v/>
      </c>
      <c r="AJ358" s="70" t="str">
        <f t="shared" si="40"/>
        <v>X</v>
      </c>
      <c r="AK358" s="70" t="str" cm="1">
        <f t="array" ref="AK358">_xlfn.IFS(AH358&lt;&gt;"","1",AI358&lt;&gt;"","2",AJ358&lt;&gt;"","3")</f>
        <v>3</v>
      </c>
    </row>
    <row r="359" spans="1:37" x14ac:dyDescent="0.25">
      <c r="A359" t="s">
        <v>234</v>
      </c>
      <c r="B359" t="s">
        <v>362</v>
      </c>
      <c r="C359" s="67" t="str">
        <f t="shared" si="35"/>
        <v>Emma Dobbins</v>
      </c>
      <c r="D359" s="71" t="str" cm="1">
        <f t="array" ref="D359">_xlfn.IFS(AK359="1",CONCATENATE(C359,"Regional"),AK359="2",CONCATENATE(C359,"Sectional"),AK359="3",CONCATENATE(C359,COUNTIF($C$1:C359,C359)))</f>
        <v>Emma Dobbins2</v>
      </c>
      <c r="E359" s="66">
        <v>45152.333333333336</v>
      </c>
      <c r="F359" t="s">
        <v>2651</v>
      </c>
      <c r="G359" s="46">
        <v>89</v>
      </c>
      <c r="H359" s="46">
        <v>91</v>
      </c>
      <c r="I359" s="46">
        <v>13</v>
      </c>
      <c r="J359" t="s">
        <v>157</v>
      </c>
      <c r="K359" t="s">
        <v>90</v>
      </c>
      <c r="L359" s="46">
        <v>5320</v>
      </c>
      <c r="M359" s="46">
        <v>72</v>
      </c>
      <c r="N359" s="46">
        <v>69.400000000000006</v>
      </c>
      <c r="O359" s="46">
        <v>120</v>
      </c>
      <c r="P359" s="46">
        <f t="shared" si="36"/>
        <v>2</v>
      </c>
      <c r="R359" s="67" t="s">
        <v>1538</v>
      </c>
      <c r="S359" s="67">
        <f>COUNTIF(Y$2:$Y$100,R359)</f>
        <v>0</v>
      </c>
      <c r="V359" s="67">
        <f t="shared" si="37"/>
        <v>0</v>
      </c>
      <c r="AB359" t="s">
        <v>90</v>
      </c>
      <c r="AC359" s="46">
        <v>5320</v>
      </c>
      <c r="AD359" s="46">
        <v>72</v>
      </c>
      <c r="AE359" s="46">
        <v>69.400000000000006</v>
      </c>
      <c r="AF359" s="46">
        <v>120</v>
      </c>
      <c r="AH359" s="70" t="str">
        <f t="shared" si="38"/>
        <v/>
      </c>
      <c r="AI359" s="70" t="str">
        <f t="shared" si="39"/>
        <v/>
      </c>
      <c r="AJ359" s="70" t="str">
        <f t="shared" si="40"/>
        <v>X</v>
      </c>
      <c r="AK359" s="70" t="str" cm="1">
        <f t="array" ref="AK359">_xlfn.IFS(AH359&lt;&gt;"","1",AI359&lt;&gt;"","2",AJ359&lt;&gt;"","3")</f>
        <v>3</v>
      </c>
    </row>
    <row r="360" spans="1:37" x14ac:dyDescent="0.25">
      <c r="A360" t="s">
        <v>2132</v>
      </c>
      <c r="B360" t="s">
        <v>740</v>
      </c>
      <c r="C360" s="67" t="str">
        <f t="shared" si="35"/>
        <v>Lydia Feran</v>
      </c>
      <c r="D360" s="71" t="str" cm="1">
        <f t="array" ref="D360">_xlfn.IFS(AK360="1",CONCATENATE(C360,"Regional"),AK360="2",CONCATENATE(C360,"Sectional"),AK360="3",CONCATENATE(C360,COUNTIF($C$1:C360,C360)))</f>
        <v>Lydia Feran1</v>
      </c>
      <c r="E360" s="66">
        <v>45152.333333333336</v>
      </c>
      <c r="F360" t="s">
        <v>2651</v>
      </c>
      <c r="G360" s="46">
        <v>89</v>
      </c>
      <c r="H360" s="46">
        <v>92</v>
      </c>
      <c r="I360" s="46">
        <v>15</v>
      </c>
      <c r="J360" t="s">
        <v>157</v>
      </c>
      <c r="K360" t="s">
        <v>90</v>
      </c>
      <c r="L360" s="46">
        <v>5320</v>
      </c>
      <c r="M360" s="46">
        <v>72</v>
      </c>
      <c r="N360" s="46">
        <v>69.400000000000006</v>
      </c>
      <c r="O360" s="46">
        <v>120</v>
      </c>
      <c r="P360" s="46">
        <f t="shared" si="36"/>
        <v>2</v>
      </c>
      <c r="R360" s="67" t="s">
        <v>3159</v>
      </c>
      <c r="S360" s="67">
        <f>COUNTIF(Y$2:$Y$100,R360)</f>
        <v>0</v>
      </c>
      <c r="V360" s="67">
        <f t="shared" si="37"/>
        <v>0</v>
      </c>
      <c r="AB360" t="s">
        <v>90</v>
      </c>
      <c r="AC360" s="46">
        <v>5320</v>
      </c>
      <c r="AD360" s="46">
        <v>72</v>
      </c>
      <c r="AE360" s="46">
        <v>69.400000000000006</v>
      </c>
      <c r="AF360" s="46">
        <v>120</v>
      </c>
      <c r="AH360" s="70" t="str">
        <f t="shared" si="38"/>
        <v/>
      </c>
      <c r="AI360" s="70" t="str">
        <f t="shared" si="39"/>
        <v/>
      </c>
      <c r="AJ360" s="70" t="str">
        <f t="shared" si="40"/>
        <v>X</v>
      </c>
      <c r="AK360" s="70" t="str" cm="1">
        <f t="array" ref="AK360">_xlfn.IFS(AH360&lt;&gt;"","1",AI360&lt;&gt;"","2",AJ360&lt;&gt;"","3")</f>
        <v>3</v>
      </c>
    </row>
    <row r="361" spans="1:37" x14ac:dyDescent="0.25">
      <c r="A361" t="s">
        <v>310</v>
      </c>
      <c r="B361" t="s">
        <v>772</v>
      </c>
      <c r="C361" s="67" t="str">
        <f t="shared" si="35"/>
        <v>Alexa Miller</v>
      </c>
      <c r="D361" s="71" t="str" cm="1">
        <f t="array" ref="D361">_xlfn.IFS(AK361="1",CONCATENATE(C361,"Regional"),AK361="2",CONCATENATE(C361,"Sectional"),AK361="3",CONCATENATE(C361,COUNTIF($C$1:C361,C361)))</f>
        <v>Alexa Miller1</v>
      </c>
      <c r="E361" s="66">
        <v>45152.333333333336</v>
      </c>
      <c r="F361" t="s">
        <v>2651</v>
      </c>
      <c r="G361" s="46">
        <v>89</v>
      </c>
      <c r="H361" s="46">
        <v>92</v>
      </c>
      <c r="I361" s="46">
        <v>15</v>
      </c>
      <c r="J361" t="s">
        <v>157</v>
      </c>
      <c r="K361" t="s">
        <v>90</v>
      </c>
      <c r="L361" s="46">
        <v>5320</v>
      </c>
      <c r="M361" s="46">
        <v>72</v>
      </c>
      <c r="N361" s="46">
        <v>69.400000000000006</v>
      </c>
      <c r="O361" s="46">
        <v>120</v>
      </c>
      <c r="P361" s="46">
        <f t="shared" si="36"/>
        <v>2</v>
      </c>
      <c r="R361" s="67" t="s">
        <v>1571</v>
      </c>
      <c r="S361" s="67">
        <f>COUNTIF(Y$2:$Y$100,R361)</f>
        <v>0</v>
      </c>
      <c r="V361" s="67">
        <f t="shared" si="37"/>
        <v>0</v>
      </c>
      <c r="AB361" t="s">
        <v>90</v>
      </c>
      <c r="AC361" s="46">
        <v>5320</v>
      </c>
      <c r="AD361" s="46">
        <v>72</v>
      </c>
      <c r="AE361" s="46">
        <v>69.400000000000006</v>
      </c>
      <c r="AF361" s="46">
        <v>120</v>
      </c>
      <c r="AH361" s="70" t="str">
        <f t="shared" si="38"/>
        <v/>
      </c>
      <c r="AI361" s="70" t="str">
        <f t="shared" si="39"/>
        <v/>
      </c>
      <c r="AJ361" s="70" t="str">
        <f t="shared" si="40"/>
        <v>X</v>
      </c>
      <c r="AK361" s="70" t="str" cm="1">
        <f t="array" ref="AK361">_xlfn.IFS(AH361&lt;&gt;"","1",AI361&lt;&gt;"","2",AJ361&lt;&gt;"","3")</f>
        <v>3</v>
      </c>
    </row>
    <row r="362" spans="1:37" x14ac:dyDescent="0.25">
      <c r="A362" t="s">
        <v>565</v>
      </c>
      <c r="B362" t="s">
        <v>187</v>
      </c>
      <c r="C362" s="67" t="str">
        <f t="shared" si="35"/>
        <v>Ava Franco</v>
      </c>
      <c r="D362" s="71" t="str" cm="1">
        <f t="array" ref="D362">_xlfn.IFS(AK362="1",CONCATENATE(C362,"Regional"),AK362="2",CONCATENATE(C362,"Sectional"),AK362="3",CONCATENATE(C362,COUNTIF($C$1:C362,C362)))</f>
        <v>Ava Franco1</v>
      </c>
      <c r="E362" s="66">
        <v>45152.333333333336</v>
      </c>
      <c r="F362" t="s">
        <v>2651</v>
      </c>
      <c r="G362" s="46">
        <v>89</v>
      </c>
      <c r="H362" s="46">
        <v>93</v>
      </c>
      <c r="I362" s="46">
        <v>17</v>
      </c>
      <c r="J362" t="s">
        <v>157</v>
      </c>
      <c r="K362" t="s">
        <v>90</v>
      </c>
      <c r="L362" s="46">
        <v>5320</v>
      </c>
      <c r="M362" s="46">
        <v>72</v>
      </c>
      <c r="N362" s="46">
        <v>69.400000000000006</v>
      </c>
      <c r="O362" s="46">
        <v>120</v>
      </c>
      <c r="P362" s="46">
        <f t="shared" si="36"/>
        <v>2</v>
      </c>
      <c r="R362" s="67" t="s">
        <v>1224</v>
      </c>
      <c r="S362" s="67">
        <f>COUNTIF(Y$2:$Y$100,R362)</f>
        <v>0</v>
      </c>
      <c r="V362" s="67">
        <f t="shared" si="37"/>
        <v>0</v>
      </c>
      <c r="AB362" t="s">
        <v>90</v>
      </c>
      <c r="AC362" s="46">
        <v>5320</v>
      </c>
      <c r="AD362" s="46">
        <v>72</v>
      </c>
      <c r="AE362" s="46">
        <v>69.400000000000006</v>
      </c>
      <c r="AF362" s="46">
        <v>120</v>
      </c>
      <c r="AH362" s="70" t="str">
        <f t="shared" si="38"/>
        <v/>
      </c>
      <c r="AI362" s="70" t="str">
        <f t="shared" si="39"/>
        <v/>
      </c>
      <c r="AJ362" s="70" t="str">
        <f t="shared" si="40"/>
        <v>X</v>
      </c>
      <c r="AK362" s="70" t="str" cm="1">
        <f t="array" ref="AK362">_xlfn.IFS(AH362&lt;&gt;"","1",AI362&lt;&gt;"","2",AJ362&lt;&gt;"","3")</f>
        <v>3</v>
      </c>
    </row>
    <row r="363" spans="1:37" x14ac:dyDescent="0.25">
      <c r="A363" t="s">
        <v>569</v>
      </c>
      <c r="B363" t="s">
        <v>422</v>
      </c>
      <c r="C363" s="67" t="str">
        <f t="shared" si="35"/>
        <v>Caroline Foy</v>
      </c>
      <c r="D363" s="71" t="str" cm="1">
        <f t="array" ref="D363">_xlfn.IFS(AK363="1",CONCATENATE(C363,"Regional"),AK363="2",CONCATENATE(C363,"Sectional"),AK363="3",CONCATENATE(C363,COUNTIF($C$1:C363,C363)))</f>
        <v>Caroline Foy1</v>
      </c>
      <c r="E363" s="66">
        <v>45152.333333333336</v>
      </c>
      <c r="F363" t="s">
        <v>2651</v>
      </c>
      <c r="G363" s="46">
        <v>89</v>
      </c>
      <c r="H363" s="46">
        <v>97</v>
      </c>
      <c r="I363" s="46">
        <v>18</v>
      </c>
      <c r="J363" t="s">
        <v>157</v>
      </c>
      <c r="K363" t="s">
        <v>90</v>
      </c>
      <c r="L363" s="46">
        <v>5320</v>
      </c>
      <c r="M363" s="46">
        <v>72</v>
      </c>
      <c r="N363" s="46">
        <v>69.400000000000006</v>
      </c>
      <c r="O363" s="46">
        <v>120</v>
      </c>
      <c r="P363" s="46">
        <f t="shared" si="36"/>
        <v>2</v>
      </c>
      <c r="R363" s="67" t="s">
        <v>1226</v>
      </c>
      <c r="S363" s="67">
        <f>COUNTIF(Y$2:$Y$100,R363)</f>
        <v>0</v>
      </c>
      <c r="V363" s="67">
        <f t="shared" si="37"/>
        <v>0</v>
      </c>
      <c r="AB363" t="s">
        <v>90</v>
      </c>
      <c r="AC363" s="46">
        <v>5320</v>
      </c>
      <c r="AD363" s="46">
        <v>72</v>
      </c>
      <c r="AE363" s="46">
        <v>69.400000000000006</v>
      </c>
      <c r="AF363" s="46">
        <v>120</v>
      </c>
      <c r="AH363" s="70" t="str">
        <f t="shared" si="38"/>
        <v/>
      </c>
      <c r="AI363" s="70" t="str">
        <f t="shared" si="39"/>
        <v/>
      </c>
      <c r="AJ363" s="70" t="str">
        <f t="shared" si="40"/>
        <v>X</v>
      </c>
      <c r="AK363" s="70" t="str" cm="1">
        <f t="array" ref="AK363">_xlfn.IFS(AH363&lt;&gt;"","1",AI363&lt;&gt;"","2",AJ363&lt;&gt;"","3")</f>
        <v>3</v>
      </c>
    </row>
    <row r="364" spans="1:37" x14ac:dyDescent="0.25">
      <c r="A364" t="s">
        <v>1930</v>
      </c>
      <c r="B364" t="s">
        <v>348</v>
      </c>
      <c r="C364" s="67" t="str">
        <f t="shared" si="35"/>
        <v>Camryn Eirschele</v>
      </c>
      <c r="D364" s="71" t="str" cm="1">
        <f t="array" ref="D364">_xlfn.IFS(AK364="1",CONCATENATE(C364,"Regional"),AK364="2",CONCATENATE(C364,"Sectional"),AK364="3",CONCATENATE(C364,COUNTIF($C$1:C364,C364)))</f>
        <v>Camryn Eirschele1</v>
      </c>
      <c r="E364" s="66">
        <v>45152.333333333336</v>
      </c>
      <c r="F364" t="s">
        <v>2651</v>
      </c>
      <c r="G364" s="46">
        <v>89</v>
      </c>
      <c r="H364" s="46">
        <v>97</v>
      </c>
      <c r="I364" s="46">
        <v>18</v>
      </c>
      <c r="J364" t="s">
        <v>157</v>
      </c>
      <c r="K364" t="s">
        <v>90</v>
      </c>
      <c r="L364" s="46">
        <v>5320</v>
      </c>
      <c r="M364" s="46">
        <v>72</v>
      </c>
      <c r="N364" s="46">
        <v>69.400000000000006</v>
      </c>
      <c r="O364" s="46">
        <v>120</v>
      </c>
      <c r="P364" s="46">
        <f t="shared" si="36"/>
        <v>2</v>
      </c>
      <c r="R364" s="67" t="s">
        <v>2945</v>
      </c>
      <c r="S364" s="67">
        <f>COUNTIF(Y$2:$Y$100,R364)</f>
        <v>0</v>
      </c>
      <c r="V364" s="67">
        <f t="shared" si="37"/>
        <v>0</v>
      </c>
      <c r="AB364" t="s">
        <v>90</v>
      </c>
      <c r="AC364" s="46">
        <v>5320</v>
      </c>
      <c r="AD364" s="46">
        <v>72</v>
      </c>
      <c r="AE364" s="46">
        <v>69.400000000000006</v>
      </c>
      <c r="AF364" s="46">
        <v>120</v>
      </c>
      <c r="AH364" s="70" t="str">
        <f t="shared" si="38"/>
        <v/>
      </c>
      <c r="AI364" s="70" t="str">
        <f t="shared" si="39"/>
        <v/>
      </c>
      <c r="AJ364" s="70" t="str">
        <f t="shared" si="40"/>
        <v>X</v>
      </c>
      <c r="AK364" s="70" t="str" cm="1">
        <f t="array" ref="AK364">_xlfn.IFS(AH364&lt;&gt;"","1",AI364&lt;&gt;"","2",AJ364&lt;&gt;"","3")</f>
        <v>3</v>
      </c>
    </row>
    <row r="365" spans="1:37" x14ac:dyDescent="0.25">
      <c r="A365" t="s">
        <v>917</v>
      </c>
      <c r="B365" t="s">
        <v>539</v>
      </c>
      <c r="C365" s="67" t="str">
        <f t="shared" si="35"/>
        <v>Maggie Pal</v>
      </c>
      <c r="D365" s="71" t="str" cm="1">
        <f t="array" ref="D365">_xlfn.IFS(AK365="1",CONCATENATE(C365,"Regional"),AK365="2",CONCATENATE(C365,"Sectional"),AK365="3",CONCATENATE(C365,COUNTIF($C$1:C365,C365)))</f>
        <v>Maggie Pal1</v>
      </c>
      <c r="E365" s="66">
        <v>45152.333333333336</v>
      </c>
      <c r="F365" t="s">
        <v>2651</v>
      </c>
      <c r="G365" s="46">
        <v>89</v>
      </c>
      <c r="H365" s="46">
        <v>98</v>
      </c>
      <c r="I365" s="46">
        <v>20</v>
      </c>
      <c r="J365" t="s">
        <v>157</v>
      </c>
      <c r="K365" t="s">
        <v>90</v>
      </c>
      <c r="L365" s="46">
        <v>5320</v>
      </c>
      <c r="M365" s="46">
        <v>72</v>
      </c>
      <c r="N365" s="46">
        <v>69.400000000000006</v>
      </c>
      <c r="O365" s="46">
        <v>120</v>
      </c>
      <c r="P365" s="46">
        <f t="shared" si="36"/>
        <v>2</v>
      </c>
      <c r="R365" s="67" t="s">
        <v>1450</v>
      </c>
      <c r="S365" s="67">
        <f>COUNTIF(Y$2:$Y$100,R365)</f>
        <v>0</v>
      </c>
      <c r="V365" s="67">
        <f t="shared" si="37"/>
        <v>0</v>
      </c>
      <c r="AB365" t="s">
        <v>90</v>
      </c>
      <c r="AC365" s="46">
        <v>5320</v>
      </c>
      <c r="AD365" s="46">
        <v>72</v>
      </c>
      <c r="AE365" s="46">
        <v>69.400000000000006</v>
      </c>
      <c r="AF365" s="46">
        <v>120</v>
      </c>
      <c r="AH365" s="70" t="str">
        <f t="shared" si="38"/>
        <v/>
      </c>
      <c r="AI365" s="70" t="str">
        <f t="shared" si="39"/>
        <v/>
      </c>
      <c r="AJ365" s="70" t="str">
        <f t="shared" si="40"/>
        <v>X</v>
      </c>
      <c r="AK365" s="70" t="str" cm="1">
        <f t="array" ref="AK365">_xlfn.IFS(AH365&lt;&gt;"","1",AI365&lt;&gt;"","2",AJ365&lt;&gt;"","3")</f>
        <v>3</v>
      </c>
    </row>
    <row r="366" spans="1:37" x14ac:dyDescent="0.25">
      <c r="A366" t="s">
        <v>2316</v>
      </c>
      <c r="B366" t="s">
        <v>253</v>
      </c>
      <c r="C366" s="67" t="str">
        <f t="shared" si="35"/>
        <v>Lily Vesperman</v>
      </c>
      <c r="D366" s="71" t="str" cm="1">
        <f t="array" ref="D366">_xlfn.IFS(AK366="1",CONCATENATE(C366,"Regional"),AK366="2",CONCATENATE(C366,"Sectional"),AK366="3",CONCATENATE(C366,COUNTIF($C$1:C366,C366)))</f>
        <v>Lily Vesperman1</v>
      </c>
      <c r="E366" s="66">
        <v>45152.333333333336</v>
      </c>
      <c r="F366" t="s">
        <v>2651</v>
      </c>
      <c r="G366" s="46">
        <v>89</v>
      </c>
      <c r="H366" s="46">
        <v>98</v>
      </c>
      <c r="I366" s="46">
        <v>20</v>
      </c>
      <c r="J366" t="s">
        <v>157</v>
      </c>
      <c r="K366" t="s">
        <v>90</v>
      </c>
      <c r="L366" s="46">
        <v>5320</v>
      </c>
      <c r="M366" s="46">
        <v>72</v>
      </c>
      <c r="N366" s="46">
        <v>69.400000000000006</v>
      </c>
      <c r="O366" s="46">
        <v>120</v>
      </c>
      <c r="P366" s="46">
        <f t="shared" si="36"/>
        <v>2</v>
      </c>
      <c r="R366" s="67" t="s">
        <v>3341</v>
      </c>
      <c r="S366" s="67">
        <f>COUNTIF(Y$2:$Y$100,R366)</f>
        <v>0</v>
      </c>
      <c r="V366" s="67">
        <f t="shared" si="37"/>
        <v>0</v>
      </c>
      <c r="AB366" t="s">
        <v>90</v>
      </c>
      <c r="AC366" s="46">
        <v>5320</v>
      </c>
      <c r="AD366" s="46">
        <v>72</v>
      </c>
      <c r="AE366" s="46">
        <v>69.400000000000006</v>
      </c>
      <c r="AF366" s="46">
        <v>120</v>
      </c>
      <c r="AH366" s="70" t="str">
        <f t="shared" si="38"/>
        <v/>
      </c>
      <c r="AI366" s="70" t="str">
        <f t="shared" si="39"/>
        <v/>
      </c>
      <c r="AJ366" s="70" t="str">
        <f t="shared" si="40"/>
        <v>X</v>
      </c>
      <c r="AK366" s="70" t="str" cm="1">
        <f t="array" ref="AK366">_xlfn.IFS(AH366&lt;&gt;"","1",AI366&lt;&gt;"","2",AJ366&lt;&gt;"","3")</f>
        <v>3</v>
      </c>
    </row>
    <row r="367" spans="1:37" x14ac:dyDescent="0.25">
      <c r="A367" t="s">
        <v>320</v>
      </c>
      <c r="B367" t="s">
        <v>210</v>
      </c>
      <c r="C367" s="67" t="str">
        <f t="shared" si="35"/>
        <v>Alexis Murphy</v>
      </c>
      <c r="D367" s="71" t="str" cm="1">
        <f t="array" ref="D367">_xlfn.IFS(AK367="1",CONCATENATE(C367,"Regional"),AK367="2",CONCATENATE(C367,"Sectional"),AK367="3",CONCATENATE(C367,COUNTIF($C$1:C367,C367)))</f>
        <v>Alexis Murphy1</v>
      </c>
      <c r="E367" s="66">
        <v>45152.333333333336</v>
      </c>
      <c r="F367" t="s">
        <v>2651</v>
      </c>
      <c r="G367" s="46">
        <v>89</v>
      </c>
      <c r="H367" s="46">
        <v>98</v>
      </c>
      <c r="I367" s="46">
        <v>20</v>
      </c>
      <c r="J367" t="s">
        <v>157</v>
      </c>
      <c r="K367" t="s">
        <v>90</v>
      </c>
      <c r="L367" s="46">
        <v>5320</v>
      </c>
      <c r="M367" s="46">
        <v>72</v>
      </c>
      <c r="N367" s="46">
        <v>69.400000000000006</v>
      </c>
      <c r="O367" s="46">
        <v>120</v>
      </c>
      <c r="P367" s="46">
        <f t="shared" si="36"/>
        <v>2</v>
      </c>
      <c r="R367" s="67" t="s">
        <v>1219</v>
      </c>
      <c r="S367" s="67">
        <f>COUNTIF(Y$2:$Y$100,R367)</f>
        <v>0</v>
      </c>
      <c r="V367" s="67">
        <f t="shared" si="37"/>
        <v>0</v>
      </c>
      <c r="AB367" t="s">
        <v>90</v>
      </c>
      <c r="AC367" s="46">
        <v>5320</v>
      </c>
      <c r="AD367" s="46">
        <v>72</v>
      </c>
      <c r="AE367" s="46">
        <v>69.400000000000006</v>
      </c>
      <c r="AF367" s="46">
        <v>120</v>
      </c>
      <c r="AH367" s="70" t="str">
        <f t="shared" si="38"/>
        <v/>
      </c>
      <c r="AI367" s="70" t="str">
        <f t="shared" si="39"/>
        <v/>
      </c>
      <c r="AJ367" s="70" t="str">
        <f t="shared" si="40"/>
        <v>X</v>
      </c>
      <c r="AK367" s="70" t="str" cm="1">
        <f t="array" ref="AK367">_xlfn.IFS(AH367&lt;&gt;"","1",AI367&lt;&gt;"","2",AJ367&lt;&gt;"","3")</f>
        <v>3</v>
      </c>
    </row>
    <row r="368" spans="1:37" x14ac:dyDescent="0.25">
      <c r="A368" t="s">
        <v>551</v>
      </c>
      <c r="B368" t="s">
        <v>552</v>
      </c>
      <c r="C368" s="67" t="str">
        <f t="shared" si="35"/>
        <v>Tennysen Makepeace</v>
      </c>
      <c r="D368" s="71" t="str" cm="1">
        <f t="array" ref="D368">_xlfn.IFS(AK368="1",CONCATENATE(C368,"Regional"),AK368="2",CONCATENATE(C368,"Sectional"),AK368="3",CONCATENATE(C368,COUNTIF($C$1:C368,C368)))</f>
        <v>Tennysen Makepeace2</v>
      </c>
      <c r="E368" s="66">
        <v>45152.333333333336</v>
      </c>
      <c r="F368" t="s">
        <v>2651</v>
      </c>
      <c r="G368" s="46">
        <v>89</v>
      </c>
      <c r="H368" s="46">
        <v>99</v>
      </c>
      <c r="I368" s="46">
        <v>23</v>
      </c>
      <c r="J368" t="s">
        <v>157</v>
      </c>
      <c r="K368" t="s">
        <v>90</v>
      </c>
      <c r="L368" s="46">
        <v>5320</v>
      </c>
      <c r="M368" s="46">
        <v>72</v>
      </c>
      <c r="N368" s="46">
        <v>69.400000000000006</v>
      </c>
      <c r="O368" s="46">
        <v>120</v>
      </c>
      <c r="P368" s="46">
        <f t="shared" si="36"/>
        <v>2</v>
      </c>
      <c r="R368" s="67" t="s">
        <v>1215</v>
      </c>
      <c r="S368" s="67">
        <f>COUNTIF(Y$2:$Y$100,R368)</f>
        <v>0</v>
      </c>
      <c r="V368" s="67">
        <f t="shared" si="37"/>
        <v>0</v>
      </c>
      <c r="AB368" t="s">
        <v>90</v>
      </c>
      <c r="AC368" s="46">
        <v>5320</v>
      </c>
      <c r="AD368" s="46">
        <v>72</v>
      </c>
      <c r="AE368" s="46">
        <v>69.400000000000006</v>
      </c>
      <c r="AF368" s="46">
        <v>120</v>
      </c>
      <c r="AH368" s="70" t="str">
        <f t="shared" si="38"/>
        <v/>
      </c>
      <c r="AI368" s="70" t="str">
        <f t="shared" si="39"/>
        <v/>
      </c>
      <c r="AJ368" s="70" t="str">
        <f t="shared" si="40"/>
        <v>X</v>
      </c>
      <c r="AK368" s="70" t="str" cm="1">
        <f t="array" ref="AK368">_xlfn.IFS(AH368&lt;&gt;"","1",AI368&lt;&gt;"","2",AJ368&lt;&gt;"","3")</f>
        <v>3</v>
      </c>
    </row>
    <row r="369" spans="1:37" x14ac:dyDescent="0.25">
      <c r="A369" t="s">
        <v>930</v>
      </c>
      <c r="B369" t="s">
        <v>772</v>
      </c>
      <c r="C369" s="67" t="str">
        <f t="shared" si="35"/>
        <v>Alexa Cour</v>
      </c>
      <c r="D369" s="71" t="str" cm="1">
        <f t="array" ref="D369">_xlfn.IFS(AK369="1",CONCATENATE(C369,"Regional"),AK369="2",CONCATENATE(C369,"Sectional"),AK369="3",CONCATENATE(C369,COUNTIF($C$1:C369,C369)))</f>
        <v>Alexa Cour1</v>
      </c>
      <c r="E369" s="66">
        <v>45152.333333333336</v>
      </c>
      <c r="F369" t="s">
        <v>2651</v>
      </c>
      <c r="G369" s="46">
        <v>89</v>
      </c>
      <c r="H369" s="46">
        <v>99</v>
      </c>
      <c r="I369" s="46">
        <v>23</v>
      </c>
      <c r="J369" t="s">
        <v>157</v>
      </c>
      <c r="K369" t="s">
        <v>90</v>
      </c>
      <c r="L369" s="46">
        <v>5320</v>
      </c>
      <c r="M369" s="46">
        <v>72</v>
      </c>
      <c r="N369" s="46">
        <v>69.400000000000006</v>
      </c>
      <c r="O369" s="46">
        <v>120</v>
      </c>
      <c r="P369" s="46">
        <f t="shared" si="36"/>
        <v>2</v>
      </c>
      <c r="R369" s="67" t="s">
        <v>1457</v>
      </c>
      <c r="S369" s="67">
        <f>COUNTIF(Y$2:$Y$100,R369)</f>
        <v>0</v>
      </c>
      <c r="V369" s="67">
        <f t="shared" si="37"/>
        <v>0</v>
      </c>
      <c r="AB369" t="s">
        <v>90</v>
      </c>
      <c r="AC369" s="46">
        <v>5320</v>
      </c>
      <c r="AD369" s="46">
        <v>72</v>
      </c>
      <c r="AE369" s="46">
        <v>69.400000000000006</v>
      </c>
      <c r="AF369" s="46">
        <v>120</v>
      </c>
      <c r="AH369" s="70" t="str">
        <f t="shared" si="38"/>
        <v/>
      </c>
      <c r="AI369" s="70" t="str">
        <f t="shared" si="39"/>
        <v/>
      </c>
      <c r="AJ369" s="70" t="str">
        <f t="shared" si="40"/>
        <v>X</v>
      </c>
      <c r="AK369" s="70" t="str" cm="1">
        <f t="array" ref="AK369">_xlfn.IFS(AH369&lt;&gt;"","1",AI369&lt;&gt;"","2",AJ369&lt;&gt;"","3")</f>
        <v>3</v>
      </c>
    </row>
    <row r="370" spans="1:37" x14ac:dyDescent="0.25">
      <c r="A370" t="s">
        <v>2091</v>
      </c>
      <c r="B370" t="s">
        <v>2715</v>
      </c>
      <c r="C370" s="67" t="str">
        <f t="shared" si="35"/>
        <v>Lexxi Oertel</v>
      </c>
      <c r="D370" s="71" t="str" cm="1">
        <f t="array" ref="D370">_xlfn.IFS(AK370="1",CONCATENATE(C370,"Regional"),AK370="2",CONCATENATE(C370,"Sectional"),AK370="3",CONCATENATE(C370,COUNTIF($C$1:C370,C370)))</f>
        <v>Lexxi Oertel1</v>
      </c>
      <c r="E370" s="66">
        <v>45152.333333333336</v>
      </c>
      <c r="F370" t="s">
        <v>2651</v>
      </c>
      <c r="G370" s="46">
        <v>89</v>
      </c>
      <c r="H370" s="46">
        <v>100</v>
      </c>
      <c r="I370" s="46">
        <v>25</v>
      </c>
      <c r="J370" t="s">
        <v>157</v>
      </c>
      <c r="K370" t="s">
        <v>90</v>
      </c>
      <c r="L370" s="46">
        <v>5320</v>
      </c>
      <c r="M370" s="46">
        <v>72</v>
      </c>
      <c r="N370" s="46">
        <v>69.400000000000006</v>
      </c>
      <c r="O370" s="46">
        <v>120</v>
      </c>
      <c r="P370" s="46">
        <f t="shared" si="36"/>
        <v>2</v>
      </c>
      <c r="R370" s="67" t="s">
        <v>3115</v>
      </c>
      <c r="S370" s="67">
        <f>COUNTIF(Y$2:$Y$100,R370)</f>
        <v>0</v>
      </c>
      <c r="V370" s="67">
        <f t="shared" si="37"/>
        <v>0</v>
      </c>
      <c r="AB370" t="s">
        <v>90</v>
      </c>
      <c r="AC370" s="46">
        <v>5320</v>
      </c>
      <c r="AD370" s="46">
        <v>72</v>
      </c>
      <c r="AE370" s="46">
        <v>69.400000000000006</v>
      </c>
      <c r="AF370" s="46">
        <v>120</v>
      </c>
      <c r="AH370" s="70" t="str">
        <f t="shared" si="38"/>
        <v/>
      </c>
      <c r="AI370" s="70" t="str">
        <f t="shared" si="39"/>
        <v/>
      </c>
      <c r="AJ370" s="70" t="str">
        <f t="shared" si="40"/>
        <v>X</v>
      </c>
      <c r="AK370" s="70" t="str" cm="1">
        <f t="array" ref="AK370">_xlfn.IFS(AH370&lt;&gt;"","1",AI370&lt;&gt;"","2",AJ370&lt;&gt;"","3")</f>
        <v>3</v>
      </c>
    </row>
    <row r="371" spans="1:37" x14ac:dyDescent="0.25">
      <c r="A371" t="s">
        <v>1706</v>
      </c>
      <c r="B371" t="s">
        <v>270</v>
      </c>
      <c r="C371" s="67" t="str">
        <f t="shared" si="35"/>
        <v>Natalie Henslin</v>
      </c>
      <c r="D371" s="71" t="str" cm="1">
        <f t="array" ref="D371">_xlfn.IFS(AK371="1",CONCATENATE(C371,"Regional"),AK371="2",CONCATENATE(C371,"Sectional"),AK371="3",CONCATENATE(C371,COUNTIF($C$1:C371,C371)))</f>
        <v>Natalie Henslin1</v>
      </c>
      <c r="E371" s="66">
        <v>45152.333333333336</v>
      </c>
      <c r="F371" t="s">
        <v>2651</v>
      </c>
      <c r="G371" s="46">
        <v>89</v>
      </c>
      <c r="H371" s="46">
        <v>101</v>
      </c>
      <c r="I371" s="46">
        <v>26</v>
      </c>
      <c r="J371" t="s">
        <v>157</v>
      </c>
      <c r="K371" t="s">
        <v>90</v>
      </c>
      <c r="L371" s="46">
        <v>5320</v>
      </c>
      <c r="M371" s="46">
        <v>72</v>
      </c>
      <c r="N371" s="46">
        <v>69.400000000000006</v>
      </c>
      <c r="O371" s="46">
        <v>120</v>
      </c>
      <c r="P371" s="46">
        <f t="shared" si="36"/>
        <v>2</v>
      </c>
      <c r="R371" s="67" t="s">
        <v>3533</v>
      </c>
      <c r="S371" s="67">
        <f>COUNTIF(Y$2:$Y$100,R371)</f>
        <v>0</v>
      </c>
      <c r="V371" s="67">
        <f t="shared" si="37"/>
        <v>0</v>
      </c>
      <c r="AB371" t="s">
        <v>90</v>
      </c>
      <c r="AC371" s="46">
        <v>5320</v>
      </c>
      <c r="AD371" s="46">
        <v>72</v>
      </c>
      <c r="AE371" s="46">
        <v>69.400000000000006</v>
      </c>
      <c r="AF371" s="46">
        <v>120</v>
      </c>
      <c r="AH371" s="70" t="str">
        <f t="shared" si="38"/>
        <v/>
      </c>
      <c r="AI371" s="70" t="str">
        <f t="shared" si="39"/>
        <v/>
      </c>
      <c r="AJ371" s="70" t="str">
        <f t="shared" si="40"/>
        <v>X</v>
      </c>
      <c r="AK371" s="70" t="str" cm="1">
        <f t="array" ref="AK371">_xlfn.IFS(AH371&lt;&gt;"","1",AI371&lt;&gt;"","2",AJ371&lt;&gt;"","3")</f>
        <v>3</v>
      </c>
    </row>
    <row r="372" spans="1:37" x14ac:dyDescent="0.25">
      <c r="A372" t="s">
        <v>1729</v>
      </c>
      <c r="B372" t="s">
        <v>353</v>
      </c>
      <c r="C372" s="67" t="str">
        <f t="shared" si="35"/>
        <v>Olivia Konrardy-Buchal</v>
      </c>
      <c r="D372" s="71" t="str" cm="1">
        <f t="array" ref="D372">_xlfn.IFS(AK372="1",CONCATENATE(C372,"Regional"),AK372="2",CONCATENATE(C372,"Sectional"),AK372="3",CONCATENATE(C372,COUNTIF($C$1:C372,C372)))</f>
        <v>Olivia Konrardy-Buchal2</v>
      </c>
      <c r="E372" s="66">
        <v>45152.333333333336</v>
      </c>
      <c r="F372" t="s">
        <v>2651</v>
      </c>
      <c r="G372" s="46">
        <v>89</v>
      </c>
      <c r="H372" s="46">
        <v>102</v>
      </c>
      <c r="I372" s="46">
        <v>27</v>
      </c>
      <c r="J372" t="s">
        <v>157</v>
      </c>
      <c r="K372" t="s">
        <v>90</v>
      </c>
      <c r="L372" s="46">
        <v>5320</v>
      </c>
      <c r="M372" s="46">
        <v>72</v>
      </c>
      <c r="N372" s="46">
        <v>69.400000000000006</v>
      </c>
      <c r="O372" s="46">
        <v>120</v>
      </c>
      <c r="P372" s="46">
        <f t="shared" si="36"/>
        <v>2</v>
      </c>
      <c r="R372" s="67" t="s">
        <v>3518</v>
      </c>
      <c r="S372" s="67">
        <f>COUNTIF(Y$2:$Y$100,R372)</f>
        <v>0</v>
      </c>
      <c r="V372" s="67">
        <f t="shared" si="37"/>
        <v>0</v>
      </c>
      <c r="AB372" t="s">
        <v>90</v>
      </c>
      <c r="AC372" s="46">
        <v>5320</v>
      </c>
      <c r="AD372" s="46">
        <v>72</v>
      </c>
      <c r="AE372" s="46">
        <v>69.400000000000006</v>
      </c>
      <c r="AF372" s="46">
        <v>120</v>
      </c>
      <c r="AH372" s="70" t="str">
        <f t="shared" si="38"/>
        <v/>
      </c>
      <c r="AI372" s="70" t="str">
        <f t="shared" si="39"/>
        <v/>
      </c>
      <c r="AJ372" s="70" t="str">
        <f t="shared" si="40"/>
        <v>X</v>
      </c>
      <c r="AK372" s="70" t="str" cm="1">
        <f t="array" ref="AK372">_xlfn.IFS(AH372&lt;&gt;"","1",AI372&lt;&gt;"","2",AJ372&lt;&gt;"","3")</f>
        <v>3</v>
      </c>
    </row>
    <row r="373" spans="1:37" x14ac:dyDescent="0.25">
      <c r="A373" t="s">
        <v>1631</v>
      </c>
      <c r="B373" t="s">
        <v>530</v>
      </c>
      <c r="C373" s="67" t="str">
        <f t="shared" si="35"/>
        <v>Kendra Ogilvie</v>
      </c>
      <c r="D373" s="71" t="str" cm="1">
        <f t="array" ref="D373">_xlfn.IFS(AK373="1",CONCATENATE(C373,"Regional"),AK373="2",CONCATENATE(C373,"Sectional"),AK373="3",CONCATENATE(C373,COUNTIF($C$1:C373,C373)))</f>
        <v>Kendra Ogilvie1</v>
      </c>
      <c r="E373" s="66">
        <v>45152.333333333336</v>
      </c>
      <c r="F373" t="s">
        <v>2651</v>
      </c>
      <c r="G373" s="46">
        <v>89</v>
      </c>
      <c r="H373" s="46">
        <v>102</v>
      </c>
      <c r="I373" s="46">
        <v>27</v>
      </c>
      <c r="J373" t="s">
        <v>157</v>
      </c>
      <c r="K373" t="s">
        <v>90</v>
      </c>
      <c r="L373" s="46">
        <v>5320</v>
      </c>
      <c r="M373" s="46">
        <v>72</v>
      </c>
      <c r="N373" s="46">
        <v>69.400000000000006</v>
      </c>
      <c r="O373" s="46">
        <v>120</v>
      </c>
      <c r="P373" s="46">
        <f t="shared" si="36"/>
        <v>2</v>
      </c>
      <c r="R373" s="67" t="s">
        <v>3534</v>
      </c>
      <c r="S373" s="67">
        <f>COUNTIF(Y$2:$Y$100,R373)</f>
        <v>0</v>
      </c>
      <c r="V373" s="67">
        <f t="shared" si="37"/>
        <v>0</v>
      </c>
      <c r="AB373" t="s">
        <v>90</v>
      </c>
      <c r="AC373" s="46">
        <v>5320</v>
      </c>
      <c r="AD373" s="46">
        <v>72</v>
      </c>
      <c r="AE373" s="46">
        <v>69.400000000000006</v>
      </c>
      <c r="AF373" s="46">
        <v>120</v>
      </c>
      <c r="AH373" s="70" t="str">
        <f t="shared" si="38"/>
        <v/>
      </c>
      <c r="AI373" s="70" t="str">
        <f t="shared" si="39"/>
        <v/>
      </c>
      <c r="AJ373" s="70" t="str">
        <f t="shared" si="40"/>
        <v>X</v>
      </c>
      <c r="AK373" s="70" t="str" cm="1">
        <f t="array" ref="AK373">_xlfn.IFS(AH373&lt;&gt;"","1",AI373&lt;&gt;"","2",AJ373&lt;&gt;"","3")</f>
        <v>3</v>
      </c>
    </row>
    <row r="374" spans="1:37" x14ac:dyDescent="0.25">
      <c r="A374" t="s">
        <v>1932</v>
      </c>
      <c r="B374" t="s">
        <v>2711</v>
      </c>
      <c r="C374" s="67" t="str">
        <f t="shared" si="35"/>
        <v>Rylee Fritz</v>
      </c>
      <c r="D374" s="71" t="str" cm="1">
        <f t="array" ref="D374">_xlfn.IFS(AK374="1",CONCATENATE(C374,"Regional"),AK374="2",CONCATENATE(C374,"Sectional"),AK374="3",CONCATENATE(C374,COUNTIF($C$1:C374,C374)))</f>
        <v>Rylee Fritz1</v>
      </c>
      <c r="E374" s="66">
        <v>45152.333333333336</v>
      </c>
      <c r="F374" t="s">
        <v>2651</v>
      </c>
      <c r="G374" s="46">
        <v>89</v>
      </c>
      <c r="H374" s="46">
        <v>103</v>
      </c>
      <c r="I374" s="46">
        <v>29</v>
      </c>
      <c r="J374" t="s">
        <v>157</v>
      </c>
      <c r="K374" t="s">
        <v>90</v>
      </c>
      <c r="L374" s="46">
        <v>5320</v>
      </c>
      <c r="M374" s="46">
        <v>72</v>
      </c>
      <c r="N374" s="46">
        <v>69.400000000000006</v>
      </c>
      <c r="O374" s="46">
        <v>120</v>
      </c>
      <c r="P374" s="46">
        <f t="shared" si="36"/>
        <v>2</v>
      </c>
      <c r="R374" s="67" t="s">
        <v>2947</v>
      </c>
      <c r="S374" s="67">
        <f>COUNTIF(Y$2:$Y$100,R374)</f>
        <v>0</v>
      </c>
      <c r="V374" s="67">
        <f t="shared" si="37"/>
        <v>0</v>
      </c>
      <c r="AB374" t="s">
        <v>90</v>
      </c>
      <c r="AC374" s="46">
        <v>5320</v>
      </c>
      <c r="AD374" s="46">
        <v>72</v>
      </c>
      <c r="AE374" s="46">
        <v>69.400000000000006</v>
      </c>
      <c r="AF374" s="46">
        <v>120</v>
      </c>
      <c r="AH374" s="70" t="str">
        <f t="shared" si="38"/>
        <v/>
      </c>
      <c r="AI374" s="70" t="str">
        <f t="shared" si="39"/>
        <v/>
      </c>
      <c r="AJ374" s="70" t="str">
        <f t="shared" si="40"/>
        <v>X</v>
      </c>
      <c r="AK374" s="70" t="str" cm="1">
        <f t="array" ref="AK374">_xlfn.IFS(AH374&lt;&gt;"","1",AI374&lt;&gt;"","2",AJ374&lt;&gt;"","3")</f>
        <v>3</v>
      </c>
    </row>
    <row r="375" spans="1:37" x14ac:dyDescent="0.25">
      <c r="A375" t="s">
        <v>1626</v>
      </c>
      <c r="B375" t="s">
        <v>499</v>
      </c>
      <c r="C375" s="67" t="str">
        <f t="shared" si="35"/>
        <v>Macy Keim</v>
      </c>
      <c r="D375" s="71" t="str" cm="1">
        <f t="array" ref="D375">_xlfn.IFS(AK375="1",CONCATENATE(C375,"Regional"),AK375="2",CONCATENATE(C375,"Sectional"),AK375="3",CONCATENATE(C375,COUNTIF($C$1:C375,C375)))</f>
        <v>Macy Keim2</v>
      </c>
      <c r="E375" s="66">
        <v>45152.333333333336</v>
      </c>
      <c r="F375" t="s">
        <v>2651</v>
      </c>
      <c r="G375" s="46">
        <v>89</v>
      </c>
      <c r="H375" s="46">
        <v>103</v>
      </c>
      <c r="I375" s="46">
        <v>29</v>
      </c>
      <c r="J375" t="s">
        <v>157</v>
      </c>
      <c r="K375" t="s">
        <v>90</v>
      </c>
      <c r="L375" s="46">
        <v>5320</v>
      </c>
      <c r="M375" s="46">
        <v>72</v>
      </c>
      <c r="N375" s="46">
        <v>69.400000000000006</v>
      </c>
      <c r="O375" s="46">
        <v>120</v>
      </c>
      <c r="P375" s="46">
        <f t="shared" si="36"/>
        <v>2</v>
      </c>
      <c r="R375" s="67" t="s">
        <v>3516</v>
      </c>
      <c r="S375" s="67">
        <f>COUNTIF(Y$2:$Y$100,R375)</f>
        <v>0</v>
      </c>
      <c r="V375" s="67">
        <f t="shared" si="37"/>
        <v>0</v>
      </c>
      <c r="AB375" t="s">
        <v>90</v>
      </c>
      <c r="AC375" s="46">
        <v>5320</v>
      </c>
      <c r="AD375" s="46">
        <v>72</v>
      </c>
      <c r="AE375" s="46">
        <v>69.400000000000006</v>
      </c>
      <c r="AF375" s="46">
        <v>120</v>
      </c>
      <c r="AH375" s="70" t="str">
        <f t="shared" si="38"/>
        <v/>
      </c>
      <c r="AI375" s="70" t="str">
        <f t="shared" si="39"/>
        <v/>
      </c>
      <c r="AJ375" s="70" t="str">
        <f t="shared" si="40"/>
        <v>X</v>
      </c>
      <c r="AK375" s="70" t="str" cm="1">
        <f t="array" ref="AK375">_xlfn.IFS(AH375&lt;&gt;"","1",AI375&lt;&gt;"","2",AJ375&lt;&gt;"","3")</f>
        <v>3</v>
      </c>
    </row>
    <row r="376" spans="1:37" x14ac:dyDescent="0.25">
      <c r="A376" t="s">
        <v>1627</v>
      </c>
      <c r="B376" t="s">
        <v>554</v>
      </c>
      <c r="C376" s="67" t="str">
        <f t="shared" si="35"/>
        <v>Trinity Horstman</v>
      </c>
      <c r="D376" s="71" t="str" cm="1">
        <f t="array" ref="D376">_xlfn.IFS(AK376="1",CONCATENATE(C376,"Regional"),AK376="2",CONCATENATE(C376,"Sectional"),AK376="3",CONCATENATE(C376,COUNTIF($C$1:C376,C376)))</f>
        <v>Trinity Horstman1</v>
      </c>
      <c r="E376" s="66">
        <v>45152.333333333336</v>
      </c>
      <c r="F376" t="s">
        <v>2651</v>
      </c>
      <c r="G376" s="46">
        <v>89</v>
      </c>
      <c r="H376" s="46">
        <v>103</v>
      </c>
      <c r="I376" s="46">
        <v>29</v>
      </c>
      <c r="J376" t="s">
        <v>157</v>
      </c>
      <c r="K376" t="s">
        <v>90</v>
      </c>
      <c r="L376" s="46">
        <v>5320</v>
      </c>
      <c r="M376" s="46">
        <v>72</v>
      </c>
      <c r="N376" s="46">
        <v>69.400000000000006</v>
      </c>
      <c r="O376" s="46">
        <v>120</v>
      </c>
      <c r="P376" s="46">
        <f t="shared" si="36"/>
        <v>2</v>
      </c>
      <c r="R376" s="67" t="s">
        <v>3535</v>
      </c>
      <c r="S376" s="67">
        <f>COUNTIF(Y$2:$Y$100,R376)</f>
        <v>0</v>
      </c>
      <c r="V376" s="67">
        <f t="shared" si="37"/>
        <v>0</v>
      </c>
      <c r="AB376" t="s">
        <v>90</v>
      </c>
      <c r="AC376" s="46">
        <v>5320</v>
      </c>
      <c r="AD376" s="46">
        <v>72</v>
      </c>
      <c r="AE376" s="46">
        <v>69.400000000000006</v>
      </c>
      <c r="AF376" s="46">
        <v>120</v>
      </c>
      <c r="AH376" s="70" t="str">
        <f t="shared" si="38"/>
        <v/>
      </c>
      <c r="AI376" s="70" t="str">
        <f t="shared" si="39"/>
        <v/>
      </c>
      <c r="AJ376" s="70" t="str">
        <f t="shared" si="40"/>
        <v>X</v>
      </c>
      <c r="AK376" s="70" t="str" cm="1">
        <f t="array" ref="AK376">_xlfn.IFS(AH376&lt;&gt;"","1",AI376&lt;&gt;"","2",AJ376&lt;&gt;"","3")</f>
        <v>3</v>
      </c>
    </row>
    <row r="377" spans="1:37" x14ac:dyDescent="0.25">
      <c r="A377" t="s">
        <v>3400</v>
      </c>
      <c r="B377" t="s">
        <v>2708</v>
      </c>
      <c r="C377" s="67" t="str">
        <f t="shared" si="35"/>
        <v>Cadence Scholze</v>
      </c>
      <c r="D377" s="71" t="str" cm="1">
        <f t="array" ref="D377">_xlfn.IFS(AK377="1",CONCATENATE(C377,"Regional"),AK377="2",CONCATENATE(C377,"Sectional"),AK377="3",CONCATENATE(C377,COUNTIF($C$1:C377,C377)))</f>
        <v>Cadence Scholze1</v>
      </c>
      <c r="E377" s="66">
        <v>45152.333333333336</v>
      </c>
      <c r="F377" t="s">
        <v>2651</v>
      </c>
      <c r="G377" s="46">
        <v>89</v>
      </c>
      <c r="H377" s="46">
        <v>103</v>
      </c>
      <c r="I377" s="46">
        <v>29</v>
      </c>
      <c r="J377" t="s">
        <v>157</v>
      </c>
      <c r="K377" t="s">
        <v>90</v>
      </c>
      <c r="L377" s="46">
        <v>5320</v>
      </c>
      <c r="M377" s="46">
        <v>72</v>
      </c>
      <c r="N377" s="46">
        <v>69.400000000000006</v>
      </c>
      <c r="O377" s="46">
        <v>120</v>
      </c>
      <c r="P377" s="46">
        <f t="shared" si="36"/>
        <v>2</v>
      </c>
      <c r="R377" s="67" t="s">
        <v>3536</v>
      </c>
      <c r="S377" s="67">
        <f>COUNTIF(Y$2:$Y$100,R377)</f>
        <v>0</v>
      </c>
      <c r="V377" s="67">
        <f t="shared" si="37"/>
        <v>0</v>
      </c>
      <c r="AB377" t="s">
        <v>90</v>
      </c>
      <c r="AC377" s="46">
        <v>5320</v>
      </c>
      <c r="AD377" s="46">
        <v>72</v>
      </c>
      <c r="AE377" s="46">
        <v>69.400000000000006</v>
      </c>
      <c r="AF377" s="46">
        <v>120</v>
      </c>
      <c r="AH377" s="70" t="str">
        <f t="shared" si="38"/>
        <v/>
      </c>
      <c r="AI377" s="70" t="str">
        <f t="shared" si="39"/>
        <v/>
      </c>
      <c r="AJ377" s="70" t="str">
        <f t="shared" si="40"/>
        <v>X</v>
      </c>
      <c r="AK377" s="70" t="str" cm="1">
        <f t="array" ref="AK377">_xlfn.IFS(AH377&lt;&gt;"","1",AI377&lt;&gt;"","2",AJ377&lt;&gt;"","3")</f>
        <v>3</v>
      </c>
    </row>
    <row r="378" spans="1:37" x14ac:dyDescent="0.25">
      <c r="A378" t="s">
        <v>1692</v>
      </c>
      <c r="B378" t="s">
        <v>535</v>
      </c>
      <c r="C378" s="67" t="str">
        <f t="shared" si="35"/>
        <v>Rachel Ewers</v>
      </c>
      <c r="D378" s="71" t="str" cm="1">
        <f t="array" ref="D378">_xlfn.IFS(AK378="1",CONCATENATE(C378,"Regional"),AK378="2",CONCATENATE(C378,"Sectional"),AK378="3",CONCATENATE(C378,COUNTIF($C$1:C378,C378)))</f>
        <v>Rachel Ewers1</v>
      </c>
      <c r="E378" s="66">
        <v>45152.333333333336</v>
      </c>
      <c r="F378" t="s">
        <v>2651</v>
      </c>
      <c r="G378" s="46">
        <v>89</v>
      </c>
      <c r="H378" s="46">
        <v>104</v>
      </c>
      <c r="I378" s="46">
        <v>33</v>
      </c>
      <c r="J378" t="s">
        <v>157</v>
      </c>
      <c r="K378" t="s">
        <v>90</v>
      </c>
      <c r="L378" s="46">
        <v>5320</v>
      </c>
      <c r="M378" s="46">
        <v>72</v>
      </c>
      <c r="N378" s="46">
        <v>69.400000000000006</v>
      </c>
      <c r="O378" s="46">
        <v>120</v>
      </c>
      <c r="P378" s="46">
        <f t="shared" si="36"/>
        <v>2</v>
      </c>
      <c r="R378" s="67" t="s">
        <v>2950</v>
      </c>
      <c r="S378" s="67">
        <f>COUNTIF(Y$2:$Y$100,R378)</f>
        <v>0</v>
      </c>
      <c r="V378" s="67">
        <f t="shared" si="37"/>
        <v>0</v>
      </c>
      <c r="AB378" t="s">
        <v>90</v>
      </c>
      <c r="AC378" s="46">
        <v>5320</v>
      </c>
      <c r="AD378" s="46">
        <v>72</v>
      </c>
      <c r="AE378" s="46">
        <v>69.400000000000006</v>
      </c>
      <c r="AF378" s="46">
        <v>120</v>
      </c>
      <c r="AH378" s="70" t="str">
        <f t="shared" si="38"/>
        <v/>
      </c>
      <c r="AI378" s="70" t="str">
        <f t="shared" si="39"/>
        <v/>
      </c>
      <c r="AJ378" s="70" t="str">
        <f t="shared" si="40"/>
        <v>X</v>
      </c>
      <c r="AK378" s="70" t="str" cm="1">
        <f t="array" ref="AK378">_xlfn.IFS(AH378&lt;&gt;"","1",AI378&lt;&gt;"","2",AJ378&lt;&gt;"","3")</f>
        <v>3</v>
      </c>
    </row>
    <row r="379" spans="1:37" x14ac:dyDescent="0.25">
      <c r="A379" t="s">
        <v>275</v>
      </c>
      <c r="B379" t="s">
        <v>675</v>
      </c>
      <c r="C379" s="67" t="str">
        <f t="shared" si="35"/>
        <v>Ruby Johnson</v>
      </c>
      <c r="D379" s="71" t="str" cm="1">
        <f t="array" ref="D379">_xlfn.IFS(AK379="1",CONCATENATE(C379,"Regional"),AK379="2",CONCATENATE(C379,"Sectional"),AK379="3",CONCATENATE(C379,COUNTIF($C$1:C379,C379)))</f>
        <v>Ruby Johnson1</v>
      </c>
      <c r="E379" s="66">
        <v>45152.333333333336</v>
      </c>
      <c r="F379" t="s">
        <v>2651</v>
      </c>
      <c r="G379" s="46">
        <v>89</v>
      </c>
      <c r="H379" s="46">
        <v>105</v>
      </c>
      <c r="I379" s="46">
        <v>34</v>
      </c>
      <c r="J379" t="s">
        <v>157</v>
      </c>
      <c r="K379" t="s">
        <v>90</v>
      </c>
      <c r="L379" s="46">
        <v>5320</v>
      </c>
      <c r="M379" s="46">
        <v>72</v>
      </c>
      <c r="N379" s="46">
        <v>69.400000000000006</v>
      </c>
      <c r="O379" s="46">
        <v>120</v>
      </c>
      <c r="P379" s="46">
        <f t="shared" si="36"/>
        <v>2</v>
      </c>
      <c r="R379" s="67" t="s">
        <v>3299</v>
      </c>
      <c r="S379" s="67">
        <f>COUNTIF(Y$2:$Y$100,R379)</f>
        <v>0</v>
      </c>
      <c r="V379" s="67">
        <f t="shared" si="37"/>
        <v>0</v>
      </c>
      <c r="AB379" t="s">
        <v>90</v>
      </c>
      <c r="AC379" s="46">
        <v>5320</v>
      </c>
      <c r="AD379" s="46">
        <v>72</v>
      </c>
      <c r="AE379" s="46">
        <v>69.400000000000006</v>
      </c>
      <c r="AF379" s="46">
        <v>120</v>
      </c>
      <c r="AH379" s="70" t="str">
        <f t="shared" si="38"/>
        <v/>
      </c>
      <c r="AI379" s="70" t="str">
        <f t="shared" si="39"/>
        <v/>
      </c>
      <c r="AJ379" s="70" t="str">
        <f t="shared" si="40"/>
        <v>X</v>
      </c>
      <c r="AK379" s="70" t="str" cm="1">
        <f t="array" ref="AK379">_xlfn.IFS(AH379&lt;&gt;"","1",AI379&lt;&gt;"","2",AJ379&lt;&gt;"","3")</f>
        <v>3</v>
      </c>
    </row>
    <row r="380" spans="1:37" x14ac:dyDescent="0.25">
      <c r="A380" t="s">
        <v>246</v>
      </c>
      <c r="B380" t="s">
        <v>187</v>
      </c>
      <c r="C380" s="67" t="str">
        <f t="shared" si="35"/>
        <v>Ava Fetterer</v>
      </c>
      <c r="D380" s="71" t="str" cm="1">
        <f t="array" ref="D380">_xlfn.IFS(AK380="1",CONCATENATE(C380,"Regional"),AK380="2",CONCATENATE(C380,"Sectional"),AK380="3",CONCATENATE(C380,COUNTIF($C$1:C380,C380)))</f>
        <v>Ava Fetterer1</v>
      </c>
      <c r="E380" s="66">
        <v>45152.333333333336</v>
      </c>
      <c r="F380" t="s">
        <v>2651</v>
      </c>
      <c r="G380" s="46">
        <v>89</v>
      </c>
      <c r="H380" s="46">
        <v>105</v>
      </c>
      <c r="I380" s="46">
        <v>34</v>
      </c>
      <c r="J380" t="s">
        <v>157</v>
      </c>
      <c r="K380" t="s">
        <v>90</v>
      </c>
      <c r="L380" s="46">
        <v>5320</v>
      </c>
      <c r="M380" s="46">
        <v>72</v>
      </c>
      <c r="N380" s="46">
        <v>69.400000000000006</v>
      </c>
      <c r="O380" s="46">
        <v>120</v>
      </c>
      <c r="P380" s="46">
        <f t="shared" si="36"/>
        <v>2</v>
      </c>
      <c r="R380" s="67" t="s">
        <v>1530</v>
      </c>
      <c r="S380" s="67">
        <f>COUNTIF(Y$2:$Y$100,R380)</f>
        <v>0</v>
      </c>
      <c r="V380" s="67">
        <f t="shared" si="37"/>
        <v>0</v>
      </c>
      <c r="AB380" t="s">
        <v>90</v>
      </c>
      <c r="AC380" s="46">
        <v>5320</v>
      </c>
      <c r="AD380" s="46">
        <v>72</v>
      </c>
      <c r="AE380" s="46">
        <v>69.400000000000006</v>
      </c>
      <c r="AF380" s="46">
        <v>120</v>
      </c>
      <c r="AH380" s="70" t="str">
        <f t="shared" si="38"/>
        <v/>
      </c>
      <c r="AI380" s="70" t="str">
        <f t="shared" si="39"/>
        <v/>
      </c>
      <c r="AJ380" s="70" t="str">
        <f t="shared" si="40"/>
        <v>X</v>
      </c>
      <c r="AK380" s="70" t="str" cm="1">
        <f t="array" ref="AK380">_xlfn.IFS(AH380&lt;&gt;"","1",AI380&lt;&gt;"","2",AJ380&lt;&gt;"","3")</f>
        <v>3</v>
      </c>
    </row>
    <row r="381" spans="1:37" x14ac:dyDescent="0.25">
      <c r="A381" t="s">
        <v>349</v>
      </c>
      <c r="B381" t="s">
        <v>459</v>
      </c>
      <c r="C381" s="67" t="str">
        <f t="shared" si="35"/>
        <v>Addison Schanhofer</v>
      </c>
      <c r="D381" s="71" t="str" cm="1">
        <f t="array" ref="D381">_xlfn.IFS(AK381="1",CONCATENATE(C381,"Regional"),AK381="2",CONCATENATE(C381,"Sectional"),AK381="3",CONCATENATE(C381,COUNTIF($C$1:C381,C381)))</f>
        <v>Addison Schanhofer1</v>
      </c>
      <c r="E381" s="66">
        <v>45152.333333333336</v>
      </c>
      <c r="F381" t="s">
        <v>2651</v>
      </c>
      <c r="G381" s="46">
        <v>89</v>
      </c>
      <c r="H381" s="46">
        <v>105</v>
      </c>
      <c r="I381" s="46">
        <v>34</v>
      </c>
      <c r="J381" t="s">
        <v>157</v>
      </c>
      <c r="K381" t="s">
        <v>90</v>
      </c>
      <c r="L381" s="46">
        <v>5320</v>
      </c>
      <c r="M381" s="46">
        <v>72</v>
      </c>
      <c r="N381" s="46">
        <v>69.400000000000006</v>
      </c>
      <c r="O381" s="46">
        <v>120</v>
      </c>
      <c r="P381" s="46">
        <f t="shared" si="36"/>
        <v>2</v>
      </c>
      <c r="R381" s="67" t="s">
        <v>3537</v>
      </c>
      <c r="S381" s="67">
        <f>COUNTIF(Y$2:$Y$100,R381)</f>
        <v>0</v>
      </c>
      <c r="V381" s="67">
        <f t="shared" si="37"/>
        <v>0</v>
      </c>
      <c r="AB381" t="s">
        <v>90</v>
      </c>
      <c r="AC381" s="46">
        <v>5320</v>
      </c>
      <c r="AD381" s="46">
        <v>72</v>
      </c>
      <c r="AE381" s="46">
        <v>69.400000000000006</v>
      </c>
      <c r="AF381" s="46">
        <v>120</v>
      </c>
      <c r="AH381" s="70" t="str">
        <f t="shared" si="38"/>
        <v/>
      </c>
      <c r="AI381" s="70" t="str">
        <f t="shared" si="39"/>
        <v/>
      </c>
      <c r="AJ381" s="70" t="str">
        <f t="shared" si="40"/>
        <v>X</v>
      </c>
      <c r="AK381" s="70" t="str" cm="1">
        <f t="array" ref="AK381">_xlfn.IFS(AH381&lt;&gt;"","1",AI381&lt;&gt;"","2",AJ381&lt;&gt;"","3")</f>
        <v>3</v>
      </c>
    </row>
    <row r="382" spans="1:37" x14ac:dyDescent="0.25">
      <c r="A382" t="s">
        <v>923</v>
      </c>
      <c r="B382" t="s">
        <v>924</v>
      </c>
      <c r="C382" s="67" t="str">
        <f t="shared" si="35"/>
        <v>McKenzie Holm</v>
      </c>
      <c r="D382" s="71" t="str" cm="1">
        <f t="array" ref="D382">_xlfn.IFS(AK382="1",CONCATENATE(C382,"Regional"),AK382="2",CONCATENATE(C382,"Sectional"),AK382="3",CONCATENATE(C382,COUNTIF($C$1:C382,C382)))</f>
        <v>McKenzie Holm1</v>
      </c>
      <c r="E382" s="66">
        <v>45152.333333333336</v>
      </c>
      <c r="F382" t="s">
        <v>2651</v>
      </c>
      <c r="G382" s="46">
        <v>89</v>
      </c>
      <c r="H382" s="46">
        <v>106</v>
      </c>
      <c r="I382" s="46">
        <v>37</v>
      </c>
      <c r="J382" t="s">
        <v>157</v>
      </c>
      <c r="K382" t="s">
        <v>90</v>
      </c>
      <c r="L382" s="46">
        <v>5320</v>
      </c>
      <c r="M382" s="46">
        <v>72</v>
      </c>
      <c r="N382" s="46">
        <v>69.400000000000006</v>
      </c>
      <c r="O382" s="46">
        <v>120</v>
      </c>
      <c r="P382" s="46">
        <f t="shared" si="36"/>
        <v>2</v>
      </c>
      <c r="R382" s="67" t="s">
        <v>1454</v>
      </c>
      <c r="S382" s="67">
        <f>COUNTIF(Y$2:$Y$100,R382)</f>
        <v>0</v>
      </c>
      <c r="V382" s="67">
        <f t="shared" si="37"/>
        <v>0</v>
      </c>
      <c r="AB382" t="s">
        <v>90</v>
      </c>
      <c r="AC382" s="46">
        <v>5320</v>
      </c>
      <c r="AD382" s="46">
        <v>72</v>
      </c>
      <c r="AE382" s="46">
        <v>69.400000000000006</v>
      </c>
      <c r="AF382" s="46">
        <v>120</v>
      </c>
      <c r="AH382" s="70" t="str">
        <f t="shared" si="38"/>
        <v/>
      </c>
      <c r="AI382" s="70" t="str">
        <f t="shared" si="39"/>
        <v/>
      </c>
      <c r="AJ382" s="70" t="str">
        <f t="shared" si="40"/>
        <v>X</v>
      </c>
      <c r="AK382" s="70" t="str" cm="1">
        <f t="array" ref="AK382">_xlfn.IFS(AH382&lt;&gt;"","1",AI382&lt;&gt;"","2",AJ382&lt;&gt;"","3")</f>
        <v>3</v>
      </c>
    </row>
    <row r="383" spans="1:37" x14ac:dyDescent="0.25">
      <c r="A383" t="s">
        <v>932</v>
      </c>
      <c r="B383" t="s">
        <v>570</v>
      </c>
      <c r="C383" s="67" t="str">
        <f t="shared" si="35"/>
        <v>Sydney Kranig</v>
      </c>
      <c r="D383" s="71" t="str" cm="1">
        <f t="array" ref="D383">_xlfn.IFS(AK383="1",CONCATENATE(C383,"Regional"),AK383="2",CONCATENATE(C383,"Sectional"),AK383="3",CONCATENATE(C383,COUNTIF($C$1:C383,C383)))</f>
        <v>Sydney Kranig1</v>
      </c>
      <c r="E383" s="66">
        <v>45152.333333333336</v>
      </c>
      <c r="F383" t="s">
        <v>2651</v>
      </c>
      <c r="G383" s="46">
        <v>89</v>
      </c>
      <c r="H383" s="46">
        <v>106</v>
      </c>
      <c r="I383" s="46">
        <v>37</v>
      </c>
      <c r="J383" t="s">
        <v>157</v>
      </c>
      <c r="K383" t="s">
        <v>90</v>
      </c>
      <c r="L383" s="46">
        <v>5320</v>
      </c>
      <c r="M383" s="46">
        <v>72</v>
      </c>
      <c r="N383" s="46">
        <v>69.400000000000006</v>
      </c>
      <c r="O383" s="46">
        <v>120</v>
      </c>
      <c r="P383" s="46">
        <f t="shared" si="36"/>
        <v>2</v>
      </c>
      <c r="R383" s="67" t="s">
        <v>3114</v>
      </c>
      <c r="S383" s="67">
        <f>COUNTIF(Y$2:$Y$100,R383)</f>
        <v>0</v>
      </c>
      <c r="V383" s="67">
        <f t="shared" si="37"/>
        <v>0</v>
      </c>
      <c r="AB383" t="s">
        <v>90</v>
      </c>
      <c r="AC383" s="46">
        <v>5320</v>
      </c>
      <c r="AD383" s="46">
        <v>72</v>
      </c>
      <c r="AE383" s="46">
        <v>69.400000000000006</v>
      </c>
      <c r="AF383" s="46">
        <v>120</v>
      </c>
      <c r="AH383" s="70" t="str">
        <f t="shared" si="38"/>
        <v/>
      </c>
      <c r="AI383" s="70" t="str">
        <f t="shared" si="39"/>
        <v/>
      </c>
      <c r="AJ383" s="70" t="str">
        <f t="shared" si="40"/>
        <v>X</v>
      </c>
      <c r="AK383" s="70" t="str" cm="1">
        <f t="array" ref="AK383">_xlfn.IFS(AH383&lt;&gt;"","1",AI383&lt;&gt;"","2",AJ383&lt;&gt;"","3")</f>
        <v>3</v>
      </c>
    </row>
    <row r="384" spans="1:37" x14ac:dyDescent="0.25">
      <c r="A384" t="s">
        <v>928</v>
      </c>
      <c r="B384" t="s">
        <v>929</v>
      </c>
      <c r="C384" s="67" t="str">
        <f t="shared" si="35"/>
        <v>Lili Anaya</v>
      </c>
      <c r="D384" s="71" t="str" cm="1">
        <f t="array" ref="D384">_xlfn.IFS(AK384="1",CONCATENATE(C384,"Regional"),AK384="2",CONCATENATE(C384,"Sectional"),AK384="3",CONCATENATE(C384,COUNTIF($C$1:C384,C384)))</f>
        <v>Lili Anaya1</v>
      </c>
      <c r="E384" s="66">
        <v>45152.333333333336</v>
      </c>
      <c r="F384" t="s">
        <v>2651</v>
      </c>
      <c r="G384" s="46">
        <v>89</v>
      </c>
      <c r="H384" s="46">
        <v>108</v>
      </c>
      <c r="I384" s="46">
        <v>39</v>
      </c>
      <c r="J384" t="s">
        <v>157</v>
      </c>
      <c r="K384" t="s">
        <v>90</v>
      </c>
      <c r="L384" s="46">
        <v>5320</v>
      </c>
      <c r="M384" s="46">
        <v>72</v>
      </c>
      <c r="N384" s="46">
        <v>69.400000000000006</v>
      </c>
      <c r="O384" s="46">
        <v>120</v>
      </c>
      <c r="P384" s="46">
        <f t="shared" si="36"/>
        <v>2</v>
      </c>
      <c r="R384" s="67" t="s">
        <v>1456</v>
      </c>
      <c r="S384" s="67">
        <f>COUNTIF(Y$2:$Y$100,R384)</f>
        <v>0</v>
      </c>
      <c r="V384" s="67">
        <f t="shared" si="37"/>
        <v>0</v>
      </c>
      <c r="AB384" t="s">
        <v>90</v>
      </c>
      <c r="AC384" s="46">
        <v>5320</v>
      </c>
      <c r="AD384" s="46">
        <v>72</v>
      </c>
      <c r="AE384" s="46">
        <v>69.400000000000006</v>
      </c>
      <c r="AF384" s="46">
        <v>120</v>
      </c>
      <c r="AH384" s="70" t="str">
        <f t="shared" si="38"/>
        <v/>
      </c>
      <c r="AI384" s="70" t="str">
        <f t="shared" si="39"/>
        <v/>
      </c>
      <c r="AJ384" s="70" t="str">
        <f t="shared" si="40"/>
        <v>X</v>
      </c>
      <c r="AK384" s="70" t="str" cm="1">
        <f t="array" ref="AK384">_xlfn.IFS(AH384&lt;&gt;"","1",AI384&lt;&gt;"","2",AJ384&lt;&gt;"","3")</f>
        <v>3</v>
      </c>
    </row>
    <row r="385" spans="1:37" x14ac:dyDescent="0.25">
      <c r="A385" t="s">
        <v>2090</v>
      </c>
      <c r="B385" t="s">
        <v>311</v>
      </c>
      <c r="C385" s="67" t="str">
        <f t="shared" si="35"/>
        <v>Julia McBride</v>
      </c>
      <c r="D385" s="71" t="str" cm="1">
        <f t="array" ref="D385">_xlfn.IFS(AK385="1",CONCATENATE(C385,"Regional"),AK385="2",CONCATENATE(C385,"Sectional"),AK385="3",CONCATENATE(C385,COUNTIF($C$1:C385,C385)))</f>
        <v>Julia McBride1</v>
      </c>
      <c r="E385" s="66">
        <v>45152.333333333336</v>
      </c>
      <c r="F385" t="s">
        <v>2651</v>
      </c>
      <c r="G385" s="46">
        <v>89</v>
      </c>
      <c r="H385" s="46">
        <v>109</v>
      </c>
      <c r="I385" s="46">
        <v>40</v>
      </c>
      <c r="J385" t="s">
        <v>157</v>
      </c>
      <c r="K385" t="s">
        <v>90</v>
      </c>
      <c r="L385" s="46">
        <v>5320</v>
      </c>
      <c r="M385" s="46">
        <v>72</v>
      </c>
      <c r="N385" s="46">
        <v>69.400000000000006</v>
      </c>
      <c r="O385" s="46">
        <v>120</v>
      </c>
      <c r="P385" s="46">
        <f t="shared" si="36"/>
        <v>2</v>
      </c>
      <c r="R385" s="67" t="s">
        <v>3113</v>
      </c>
      <c r="S385" s="67">
        <f>COUNTIF(Y$2:$Y$100,R385)</f>
        <v>0</v>
      </c>
      <c r="V385" s="67">
        <f t="shared" si="37"/>
        <v>0</v>
      </c>
      <c r="AB385" t="s">
        <v>90</v>
      </c>
      <c r="AC385" s="46">
        <v>5320</v>
      </c>
      <c r="AD385" s="46">
        <v>72</v>
      </c>
      <c r="AE385" s="46">
        <v>69.400000000000006</v>
      </c>
      <c r="AF385" s="46">
        <v>120</v>
      </c>
      <c r="AH385" s="70" t="str">
        <f t="shared" si="38"/>
        <v/>
      </c>
      <c r="AI385" s="70" t="str">
        <f t="shared" si="39"/>
        <v/>
      </c>
      <c r="AJ385" s="70" t="str">
        <f t="shared" si="40"/>
        <v>X</v>
      </c>
      <c r="AK385" s="70" t="str" cm="1">
        <f t="array" ref="AK385">_xlfn.IFS(AH385&lt;&gt;"","1",AI385&lt;&gt;"","2",AJ385&lt;&gt;"","3")</f>
        <v>3</v>
      </c>
    </row>
    <row r="386" spans="1:37" x14ac:dyDescent="0.25">
      <c r="A386" t="s">
        <v>215</v>
      </c>
      <c r="B386" t="s">
        <v>459</v>
      </c>
      <c r="C386" s="67" t="str">
        <f t="shared" ref="C386:C449" si="41">CONCATENATE(B386," ",A386)</f>
        <v>Addison Brieske</v>
      </c>
      <c r="D386" s="71" t="str" cm="1">
        <f t="array" ref="D386">_xlfn.IFS(AK386="1",CONCATENATE(C386,"Regional"),AK386="2",CONCATENATE(C386,"Sectional"),AK386="3",CONCATENATE(C386,COUNTIF($C$1:C386,C386)))</f>
        <v>Addison Brieske2</v>
      </c>
      <c r="E386" s="66">
        <v>45152.333333333336</v>
      </c>
      <c r="F386" t="s">
        <v>2651</v>
      </c>
      <c r="G386" s="46">
        <v>89</v>
      </c>
      <c r="H386" s="46">
        <v>110</v>
      </c>
      <c r="I386" s="46">
        <v>41</v>
      </c>
      <c r="J386" t="s">
        <v>157</v>
      </c>
      <c r="K386" t="s">
        <v>90</v>
      </c>
      <c r="L386" s="46">
        <v>5320</v>
      </c>
      <c r="M386" s="46">
        <v>72</v>
      </c>
      <c r="N386" s="46">
        <v>69.400000000000006</v>
      </c>
      <c r="O386" s="46">
        <v>120</v>
      </c>
      <c r="P386" s="46">
        <f t="shared" ref="P386:P449" si="42">IF(L386&gt;4000,2,1)</f>
        <v>2</v>
      </c>
      <c r="R386" s="67" t="s">
        <v>1572</v>
      </c>
      <c r="S386" s="67">
        <f>COUNTIF(Y$2:$Y$100,R386)</f>
        <v>0</v>
      </c>
      <c r="V386" s="67">
        <f t="shared" ref="V386:V449" si="43">COUNTIF(R386:R3009,Y386)</f>
        <v>0</v>
      </c>
      <c r="AB386" t="s">
        <v>90</v>
      </c>
      <c r="AC386" s="46">
        <v>5320</v>
      </c>
      <c r="AD386" s="46">
        <v>72</v>
      </c>
      <c r="AE386" s="46">
        <v>69.400000000000006</v>
      </c>
      <c r="AF386" s="46">
        <v>120</v>
      </c>
      <c r="AH386" s="70" t="str">
        <f t="shared" ref="AH386:AH449" si="44">IF(ISNUMBER(SEARCH("regional",$F386)),$F386,"")</f>
        <v/>
      </c>
      <c r="AI386" s="70" t="str">
        <f t="shared" ref="AI386:AI449" si="45">IF(ISNUMBER(SEARCH("sectional",$F386)),$F386,"")</f>
        <v/>
      </c>
      <c r="AJ386" s="70" t="str">
        <f t="shared" ref="AJ386:AJ449" si="46">IF(AND(AH386="",AI386=""),"X","")</f>
        <v>X</v>
      </c>
      <c r="AK386" s="70" t="str" cm="1">
        <f t="array" ref="AK386">_xlfn.IFS(AH386&lt;&gt;"","1",AI386&lt;&gt;"","2",AJ386&lt;&gt;"","3")</f>
        <v>3</v>
      </c>
    </row>
    <row r="387" spans="1:37" x14ac:dyDescent="0.25">
      <c r="A387" t="s">
        <v>1686</v>
      </c>
      <c r="B387" t="s">
        <v>434</v>
      </c>
      <c r="C387" s="67" t="str">
        <f t="shared" si="41"/>
        <v>Ella Wendling</v>
      </c>
      <c r="D387" s="71" t="str" cm="1">
        <f t="array" ref="D387">_xlfn.IFS(AK387="1",CONCATENATE(C387,"Regional"),AK387="2",CONCATENATE(C387,"Sectional"),AK387="3",CONCATENATE(C387,COUNTIF($C$1:C387,C387)))</f>
        <v>Ella Wendling1</v>
      </c>
      <c r="E387" s="66">
        <v>45152.333333333336</v>
      </c>
      <c r="F387" t="s">
        <v>2651</v>
      </c>
      <c r="G387" s="46">
        <v>89</v>
      </c>
      <c r="H387" s="46">
        <v>111</v>
      </c>
      <c r="I387" s="46">
        <v>42</v>
      </c>
      <c r="J387" t="s">
        <v>157</v>
      </c>
      <c r="K387" t="s">
        <v>90</v>
      </c>
      <c r="L387" s="46">
        <v>5320</v>
      </c>
      <c r="M387" s="46">
        <v>72</v>
      </c>
      <c r="N387" s="46">
        <v>69.400000000000006</v>
      </c>
      <c r="O387" s="46">
        <v>120</v>
      </c>
      <c r="P387" s="46">
        <f t="shared" si="42"/>
        <v>2</v>
      </c>
      <c r="R387" s="67" t="s">
        <v>3538</v>
      </c>
      <c r="S387" s="67">
        <f>COUNTIF(Y$2:$Y$100,R387)</f>
        <v>0</v>
      </c>
      <c r="V387" s="67">
        <f t="shared" si="43"/>
        <v>0</v>
      </c>
      <c r="AB387" t="s">
        <v>90</v>
      </c>
      <c r="AC387" s="46">
        <v>5320</v>
      </c>
      <c r="AD387" s="46">
        <v>72</v>
      </c>
      <c r="AE387" s="46">
        <v>69.400000000000006</v>
      </c>
      <c r="AF387" s="46">
        <v>120</v>
      </c>
      <c r="AH387" s="70" t="str">
        <f t="shared" si="44"/>
        <v/>
      </c>
      <c r="AI387" s="70" t="str">
        <f t="shared" si="45"/>
        <v/>
      </c>
      <c r="AJ387" s="70" t="str">
        <f t="shared" si="46"/>
        <v>X</v>
      </c>
      <c r="AK387" s="70" t="str" cm="1">
        <f t="array" ref="AK387">_xlfn.IFS(AH387&lt;&gt;"","1",AI387&lt;&gt;"","2",AJ387&lt;&gt;"","3")</f>
        <v>3</v>
      </c>
    </row>
    <row r="388" spans="1:37" x14ac:dyDescent="0.25">
      <c r="A388" t="s">
        <v>3401</v>
      </c>
      <c r="B388" t="s">
        <v>270</v>
      </c>
      <c r="C388" s="67" t="str">
        <f t="shared" si="41"/>
        <v>Natalie Tevis</v>
      </c>
      <c r="D388" s="71" t="str" cm="1">
        <f t="array" ref="D388">_xlfn.IFS(AK388="1",CONCATENATE(C388,"Regional"),AK388="2",CONCATENATE(C388,"Sectional"),AK388="3",CONCATENATE(C388,COUNTIF($C$1:C388,C388)))</f>
        <v>Natalie Tevis1</v>
      </c>
      <c r="E388" s="66">
        <v>45152.333333333336</v>
      </c>
      <c r="F388" t="s">
        <v>2651</v>
      </c>
      <c r="G388" s="46">
        <v>89</v>
      </c>
      <c r="H388" s="46">
        <v>111</v>
      </c>
      <c r="I388" s="46">
        <v>42</v>
      </c>
      <c r="J388" t="s">
        <v>157</v>
      </c>
      <c r="K388" t="s">
        <v>90</v>
      </c>
      <c r="L388" s="46">
        <v>5320</v>
      </c>
      <c r="M388" s="46">
        <v>72</v>
      </c>
      <c r="N388" s="46">
        <v>69.400000000000006</v>
      </c>
      <c r="O388" s="46">
        <v>120</v>
      </c>
      <c r="P388" s="46">
        <f t="shared" si="42"/>
        <v>2</v>
      </c>
      <c r="R388" s="67" t="s">
        <v>3539</v>
      </c>
      <c r="S388" s="67">
        <f>COUNTIF(Y$2:$Y$100,R388)</f>
        <v>0</v>
      </c>
      <c r="V388" s="67">
        <f t="shared" si="43"/>
        <v>0</v>
      </c>
      <c r="AB388" t="s">
        <v>90</v>
      </c>
      <c r="AC388" s="46">
        <v>5320</v>
      </c>
      <c r="AD388" s="46">
        <v>72</v>
      </c>
      <c r="AE388" s="46">
        <v>69.400000000000006</v>
      </c>
      <c r="AF388" s="46">
        <v>120</v>
      </c>
      <c r="AH388" s="70" t="str">
        <f t="shared" si="44"/>
        <v/>
      </c>
      <c r="AI388" s="70" t="str">
        <f t="shared" si="45"/>
        <v/>
      </c>
      <c r="AJ388" s="70" t="str">
        <f t="shared" si="46"/>
        <v>X</v>
      </c>
      <c r="AK388" s="70" t="str" cm="1">
        <f t="array" ref="AK388">_xlfn.IFS(AH388&lt;&gt;"","1",AI388&lt;&gt;"","2",AJ388&lt;&gt;"","3")</f>
        <v>3</v>
      </c>
    </row>
    <row r="389" spans="1:37" x14ac:dyDescent="0.25">
      <c r="A389" t="s">
        <v>1687</v>
      </c>
      <c r="B389" t="s">
        <v>434</v>
      </c>
      <c r="C389" s="67" t="str">
        <f t="shared" si="41"/>
        <v>Ella Lambrecht</v>
      </c>
      <c r="D389" s="71" t="str" cm="1">
        <f t="array" ref="D389">_xlfn.IFS(AK389="1",CONCATENATE(C389,"Regional"),AK389="2",CONCATENATE(C389,"Sectional"),AK389="3",CONCATENATE(C389,COUNTIF($C$1:C389,C389)))</f>
        <v>Ella Lambrecht1</v>
      </c>
      <c r="E389" s="66">
        <v>45152.333333333336</v>
      </c>
      <c r="F389" t="s">
        <v>2651</v>
      </c>
      <c r="G389" s="46">
        <v>89</v>
      </c>
      <c r="H389" s="46">
        <v>112</v>
      </c>
      <c r="I389" s="46">
        <v>44</v>
      </c>
      <c r="J389" t="s">
        <v>157</v>
      </c>
      <c r="K389" t="s">
        <v>90</v>
      </c>
      <c r="L389" s="46">
        <v>5320</v>
      </c>
      <c r="M389" s="46">
        <v>72</v>
      </c>
      <c r="N389" s="46">
        <v>69.400000000000006</v>
      </c>
      <c r="O389" s="46">
        <v>120</v>
      </c>
      <c r="P389" s="46">
        <f t="shared" si="42"/>
        <v>2</v>
      </c>
      <c r="R389" s="67" t="s">
        <v>3540</v>
      </c>
      <c r="S389" s="67">
        <f>COUNTIF(Y$2:$Y$100,R389)</f>
        <v>0</v>
      </c>
      <c r="V389" s="67">
        <f t="shared" si="43"/>
        <v>0</v>
      </c>
      <c r="AB389" t="s">
        <v>90</v>
      </c>
      <c r="AC389" s="46">
        <v>5320</v>
      </c>
      <c r="AD389" s="46">
        <v>72</v>
      </c>
      <c r="AE389" s="46">
        <v>69.400000000000006</v>
      </c>
      <c r="AF389" s="46">
        <v>120</v>
      </c>
      <c r="AH389" s="70" t="str">
        <f t="shared" si="44"/>
        <v/>
      </c>
      <c r="AI389" s="70" t="str">
        <f t="shared" si="45"/>
        <v/>
      </c>
      <c r="AJ389" s="70" t="str">
        <f t="shared" si="46"/>
        <v>X</v>
      </c>
      <c r="AK389" s="70" t="str" cm="1">
        <f t="array" ref="AK389">_xlfn.IFS(AH389&lt;&gt;"","1",AI389&lt;&gt;"","2",AJ389&lt;&gt;"","3")</f>
        <v>3</v>
      </c>
    </row>
    <row r="390" spans="1:37" x14ac:dyDescent="0.25">
      <c r="A390" t="s">
        <v>2109</v>
      </c>
      <c r="B390" t="s">
        <v>2110</v>
      </c>
      <c r="C390" s="67" t="str">
        <f t="shared" si="41"/>
        <v>Becka Mohr</v>
      </c>
      <c r="D390" s="71" t="str" cm="1">
        <f t="array" ref="D390">_xlfn.IFS(AK390="1",CONCATENATE(C390,"Regional"),AK390="2",CONCATENATE(C390,"Sectional"),AK390="3",CONCATENATE(C390,COUNTIF($C$1:C390,C390)))</f>
        <v>Becka Mohr1</v>
      </c>
      <c r="E390" s="66">
        <v>45152.333333333336</v>
      </c>
      <c r="F390" t="s">
        <v>2651</v>
      </c>
      <c r="G390" s="46">
        <v>89</v>
      </c>
      <c r="H390" s="46">
        <v>113</v>
      </c>
      <c r="I390" s="46">
        <v>45</v>
      </c>
      <c r="J390" t="s">
        <v>157</v>
      </c>
      <c r="K390" t="s">
        <v>90</v>
      </c>
      <c r="L390" s="46">
        <v>5320</v>
      </c>
      <c r="M390" s="46">
        <v>72</v>
      </c>
      <c r="N390" s="46">
        <v>69.400000000000006</v>
      </c>
      <c r="O390" s="46">
        <v>120</v>
      </c>
      <c r="P390" s="46">
        <f t="shared" si="42"/>
        <v>2</v>
      </c>
      <c r="R390" s="67" t="s">
        <v>3134</v>
      </c>
      <c r="S390" s="67">
        <f>COUNTIF(Y$2:$Y$100,R390)</f>
        <v>0</v>
      </c>
      <c r="V390" s="67">
        <f t="shared" si="43"/>
        <v>0</v>
      </c>
      <c r="AB390" t="s">
        <v>90</v>
      </c>
      <c r="AC390" s="46">
        <v>5320</v>
      </c>
      <c r="AD390" s="46">
        <v>72</v>
      </c>
      <c r="AE390" s="46">
        <v>69.400000000000006</v>
      </c>
      <c r="AF390" s="46">
        <v>120</v>
      </c>
      <c r="AH390" s="70" t="str">
        <f t="shared" si="44"/>
        <v/>
      </c>
      <c r="AI390" s="70" t="str">
        <f t="shared" si="45"/>
        <v/>
      </c>
      <c r="AJ390" s="70" t="str">
        <f t="shared" si="46"/>
        <v>X</v>
      </c>
      <c r="AK390" s="70" t="str" cm="1">
        <f t="array" ref="AK390">_xlfn.IFS(AH390&lt;&gt;"","1",AI390&lt;&gt;"","2",AJ390&lt;&gt;"","3")</f>
        <v>3</v>
      </c>
    </row>
    <row r="391" spans="1:37" x14ac:dyDescent="0.25">
      <c r="A391" t="s">
        <v>321</v>
      </c>
      <c r="B391" t="s">
        <v>184</v>
      </c>
      <c r="C391" s="67" t="str">
        <f t="shared" si="41"/>
        <v>Allison Nelson</v>
      </c>
      <c r="D391" s="71" t="str" cm="1">
        <f t="array" ref="D391">_xlfn.IFS(AK391="1",CONCATENATE(C391,"Regional"),AK391="2",CONCATENATE(C391,"Sectional"),AK391="3",CONCATENATE(C391,COUNTIF($C$1:C391,C391)))</f>
        <v>Allison Nelson2</v>
      </c>
      <c r="E391" s="66">
        <v>45152.333333333336</v>
      </c>
      <c r="F391" t="s">
        <v>2651</v>
      </c>
      <c r="G391" s="46">
        <v>89</v>
      </c>
      <c r="H391" s="46">
        <v>113</v>
      </c>
      <c r="I391" s="46">
        <v>45</v>
      </c>
      <c r="J391" t="s">
        <v>157</v>
      </c>
      <c r="K391" t="s">
        <v>90</v>
      </c>
      <c r="L391" s="46">
        <v>5320</v>
      </c>
      <c r="M391" s="46">
        <v>72</v>
      </c>
      <c r="N391" s="46">
        <v>69.400000000000006</v>
      </c>
      <c r="O391" s="46">
        <v>120</v>
      </c>
      <c r="P391" s="46">
        <f t="shared" si="42"/>
        <v>2</v>
      </c>
      <c r="R391" s="67" t="s">
        <v>3079</v>
      </c>
      <c r="S391" s="67">
        <f>COUNTIF(Y$2:$Y$100,R391)</f>
        <v>0</v>
      </c>
      <c r="V391" s="67">
        <f t="shared" si="43"/>
        <v>0</v>
      </c>
      <c r="AB391" t="s">
        <v>90</v>
      </c>
      <c r="AC391" s="46">
        <v>5320</v>
      </c>
      <c r="AD391" s="46">
        <v>72</v>
      </c>
      <c r="AE391" s="46">
        <v>69.400000000000006</v>
      </c>
      <c r="AF391" s="46">
        <v>120</v>
      </c>
      <c r="AH391" s="70" t="str">
        <f t="shared" si="44"/>
        <v/>
      </c>
      <c r="AI391" s="70" t="str">
        <f t="shared" si="45"/>
        <v/>
      </c>
      <c r="AJ391" s="70" t="str">
        <f t="shared" si="46"/>
        <v>X</v>
      </c>
      <c r="AK391" s="70" t="str" cm="1">
        <f t="array" ref="AK391">_xlfn.IFS(AH391&lt;&gt;"","1",AI391&lt;&gt;"","2",AJ391&lt;&gt;"","3")</f>
        <v>3</v>
      </c>
    </row>
    <row r="392" spans="1:37" x14ac:dyDescent="0.25">
      <c r="A392" t="s">
        <v>1102</v>
      </c>
      <c r="B392" t="s">
        <v>1103</v>
      </c>
      <c r="C392" s="67" t="str">
        <f t="shared" si="41"/>
        <v>aliza koput</v>
      </c>
      <c r="D392" s="71" t="str" cm="1">
        <f t="array" ref="D392">_xlfn.IFS(AK392="1",CONCATENATE(C392,"Regional"),AK392="2",CONCATENATE(C392,"Sectional"),AK392="3",CONCATENATE(C392,COUNTIF($C$1:C392,C392)))</f>
        <v>aliza koput1</v>
      </c>
      <c r="E392" s="66">
        <v>45152.333333333336</v>
      </c>
      <c r="F392" t="s">
        <v>2651</v>
      </c>
      <c r="G392" s="46">
        <v>89</v>
      </c>
      <c r="H392" s="46">
        <v>114</v>
      </c>
      <c r="I392" s="46">
        <v>47</v>
      </c>
      <c r="J392" t="s">
        <v>157</v>
      </c>
      <c r="K392" t="s">
        <v>90</v>
      </c>
      <c r="L392" s="46">
        <v>5320</v>
      </c>
      <c r="M392" s="46">
        <v>72</v>
      </c>
      <c r="N392" s="46">
        <v>69.400000000000006</v>
      </c>
      <c r="O392" s="46">
        <v>120</v>
      </c>
      <c r="P392" s="46">
        <f t="shared" si="42"/>
        <v>2</v>
      </c>
      <c r="R392" s="67" t="s">
        <v>1577</v>
      </c>
      <c r="S392" s="67">
        <f>COUNTIF(Y$2:$Y$100,R392)</f>
        <v>0</v>
      </c>
      <c r="V392" s="67">
        <f t="shared" si="43"/>
        <v>0</v>
      </c>
      <c r="AB392" t="s">
        <v>90</v>
      </c>
      <c r="AC392" s="46">
        <v>5320</v>
      </c>
      <c r="AD392" s="46">
        <v>72</v>
      </c>
      <c r="AE392" s="46">
        <v>69.400000000000006</v>
      </c>
      <c r="AF392" s="46">
        <v>120</v>
      </c>
      <c r="AH392" s="70" t="str">
        <f t="shared" si="44"/>
        <v/>
      </c>
      <c r="AI392" s="70" t="str">
        <f t="shared" si="45"/>
        <v/>
      </c>
      <c r="AJ392" s="70" t="str">
        <f t="shared" si="46"/>
        <v>X</v>
      </c>
      <c r="AK392" s="70" t="str" cm="1">
        <f t="array" ref="AK392">_xlfn.IFS(AH392&lt;&gt;"","1",AI392&lt;&gt;"","2",AJ392&lt;&gt;"","3")</f>
        <v>3</v>
      </c>
    </row>
    <row r="393" spans="1:37" x14ac:dyDescent="0.25">
      <c r="A393" t="s">
        <v>1693</v>
      </c>
      <c r="B393" t="s">
        <v>314</v>
      </c>
      <c r="C393" s="67" t="str">
        <f t="shared" si="41"/>
        <v>Corin Milne</v>
      </c>
      <c r="D393" s="71" t="str" cm="1">
        <f t="array" ref="D393">_xlfn.IFS(AK393="1",CONCATENATE(C393,"Regional"),AK393="2",CONCATENATE(C393,"Sectional"),AK393="3",CONCATENATE(C393,COUNTIF($C$1:C393,C393)))</f>
        <v>Corin Milne2</v>
      </c>
      <c r="E393" s="66">
        <v>45152.333333333336</v>
      </c>
      <c r="F393" t="s">
        <v>2651</v>
      </c>
      <c r="G393" s="46">
        <v>89</v>
      </c>
      <c r="H393" s="46">
        <v>114</v>
      </c>
      <c r="I393" s="46">
        <v>47</v>
      </c>
      <c r="J393" t="s">
        <v>157</v>
      </c>
      <c r="K393" t="s">
        <v>90</v>
      </c>
      <c r="L393" s="46">
        <v>5320</v>
      </c>
      <c r="M393" s="46">
        <v>72</v>
      </c>
      <c r="N393" s="46">
        <v>69.400000000000006</v>
      </c>
      <c r="O393" s="46">
        <v>120</v>
      </c>
      <c r="P393" s="46">
        <f t="shared" si="42"/>
        <v>2</v>
      </c>
      <c r="R393" s="67" t="s">
        <v>3521</v>
      </c>
      <c r="S393" s="67">
        <f>COUNTIF(Y$2:$Y$100,R393)</f>
        <v>0</v>
      </c>
      <c r="V393" s="67">
        <f t="shared" si="43"/>
        <v>0</v>
      </c>
      <c r="AB393" t="s">
        <v>90</v>
      </c>
      <c r="AC393" s="46">
        <v>5320</v>
      </c>
      <c r="AD393" s="46">
        <v>72</v>
      </c>
      <c r="AE393" s="46">
        <v>69.400000000000006</v>
      </c>
      <c r="AF393" s="46">
        <v>120</v>
      </c>
      <c r="AH393" s="70" t="str">
        <f t="shared" si="44"/>
        <v/>
      </c>
      <c r="AI393" s="70" t="str">
        <f t="shared" si="45"/>
        <v/>
      </c>
      <c r="AJ393" s="70" t="str">
        <f t="shared" si="46"/>
        <v>X</v>
      </c>
      <c r="AK393" s="70" t="str" cm="1">
        <f t="array" ref="AK393">_xlfn.IFS(AH393&lt;&gt;"","1",AI393&lt;&gt;"","2",AJ393&lt;&gt;"","3")</f>
        <v>3</v>
      </c>
    </row>
    <row r="394" spans="1:37" x14ac:dyDescent="0.25">
      <c r="A394" t="s">
        <v>2277</v>
      </c>
      <c r="B394" t="s">
        <v>459</v>
      </c>
      <c r="C394" s="67" t="str">
        <f t="shared" si="41"/>
        <v>Addison Kellogg</v>
      </c>
      <c r="D394" s="71" t="str" cm="1">
        <f t="array" ref="D394">_xlfn.IFS(AK394="1",CONCATENATE(C394,"Regional"),AK394="2",CONCATENATE(C394,"Sectional"),AK394="3",CONCATENATE(C394,COUNTIF($C$1:C394,C394)))</f>
        <v>Addison Kellogg1</v>
      </c>
      <c r="E394" s="66">
        <v>45152.333333333336</v>
      </c>
      <c r="F394" t="s">
        <v>2651</v>
      </c>
      <c r="G394" s="46">
        <v>89</v>
      </c>
      <c r="H394" s="46">
        <v>114</v>
      </c>
      <c r="I394" s="46">
        <v>47</v>
      </c>
      <c r="J394" t="s">
        <v>157</v>
      </c>
      <c r="K394" t="s">
        <v>90</v>
      </c>
      <c r="L394" s="46">
        <v>5320</v>
      </c>
      <c r="M394" s="46">
        <v>72</v>
      </c>
      <c r="N394" s="46">
        <v>69.400000000000006</v>
      </c>
      <c r="O394" s="46">
        <v>120</v>
      </c>
      <c r="P394" s="46">
        <f t="shared" si="42"/>
        <v>2</v>
      </c>
      <c r="R394" s="67" t="s">
        <v>3298</v>
      </c>
      <c r="S394" s="67">
        <f>COUNTIF(Y$2:$Y$100,R394)</f>
        <v>0</v>
      </c>
      <c r="V394" s="67">
        <f t="shared" si="43"/>
        <v>0</v>
      </c>
      <c r="AB394" t="s">
        <v>90</v>
      </c>
      <c r="AC394" s="46">
        <v>5320</v>
      </c>
      <c r="AD394" s="46">
        <v>72</v>
      </c>
      <c r="AE394" s="46">
        <v>69.400000000000006</v>
      </c>
      <c r="AF394" s="46">
        <v>120</v>
      </c>
      <c r="AH394" s="70" t="str">
        <f t="shared" si="44"/>
        <v/>
      </c>
      <c r="AI394" s="70" t="str">
        <f t="shared" si="45"/>
        <v/>
      </c>
      <c r="AJ394" s="70" t="str">
        <f t="shared" si="46"/>
        <v>X</v>
      </c>
      <c r="AK394" s="70" t="str" cm="1">
        <f t="array" ref="AK394">_xlfn.IFS(AH394&lt;&gt;"","1",AI394&lt;&gt;"","2",AJ394&lt;&gt;"","3")</f>
        <v>3</v>
      </c>
    </row>
    <row r="395" spans="1:37" x14ac:dyDescent="0.25">
      <c r="A395" t="s">
        <v>935</v>
      </c>
      <c r="B395" t="s">
        <v>473</v>
      </c>
      <c r="C395" s="67" t="str">
        <f t="shared" si="41"/>
        <v>Gabby Neilitz</v>
      </c>
      <c r="D395" s="71" t="str" cm="1">
        <f t="array" ref="D395">_xlfn.IFS(AK395="1",CONCATENATE(C395,"Regional"),AK395="2",CONCATENATE(C395,"Sectional"),AK395="3",CONCATENATE(C395,COUNTIF($C$1:C395,C395)))</f>
        <v>Gabby Neilitz1</v>
      </c>
      <c r="E395" s="66">
        <v>45152.333333333336</v>
      </c>
      <c r="F395" t="s">
        <v>2651</v>
      </c>
      <c r="G395" s="46">
        <v>89</v>
      </c>
      <c r="H395" s="46">
        <v>115</v>
      </c>
      <c r="I395" s="46">
        <v>50</v>
      </c>
      <c r="J395" t="s">
        <v>157</v>
      </c>
      <c r="K395" t="s">
        <v>90</v>
      </c>
      <c r="L395" s="46">
        <v>5320</v>
      </c>
      <c r="M395" s="46">
        <v>72</v>
      </c>
      <c r="N395" s="46">
        <v>69.400000000000006</v>
      </c>
      <c r="O395" s="46">
        <v>120</v>
      </c>
      <c r="P395" s="46">
        <f t="shared" si="42"/>
        <v>2</v>
      </c>
      <c r="R395" s="67" t="s">
        <v>1460</v>
      </c>
      <c r="S395" s="67">
        <f>COUNTIF(Y$2:$Y$100,R395)</f>
        <v>0</v>
      </c>
      <c r="V395" s="67">
        <f t="shared" si="43"/>
        <v>0</v>
      </c>
      <c r="AB395" t="s">
        <v>90</v>
      </c>
      <c r="AC395" s="46">
        <v>5320</v>
      </c>
      <c r="AD395" s="46">
        <v>72</v>
      </c>
      <c r="AE395" s="46">
        <v>69.400000000000006</v>
      </c>
      <c r="AF395" s="46">
        <v>120</v>
      </c>
      <c r="AH395" s="70" t="str">
        <f t="shared" si="44"/>
        <v/>
      </c>
      <c r="AI395" s="70" t="str">
        <f t="shared" si="45"/>
        <v/>
      </c>
      <c r="AJ395" s="70" t="str">
        <f t="shared" si="46"/>
        <v>X</v>
      </c>
      <c r="AK395" s="70" t="str" cm="1">
        <f t="array" ref="AK395">_xlfn.IFS(AH395&lt;&gt;"","1",AI395&lt;&gt;"","2",AJ395&lt;&gt;"","3")</f>
        <v>3</v>
      </c>
    </row>
    <row r="396" spans="1:37" x14ac:dyDescent="0.25">
      <c r="A396" t="s">
        <v>321</v>
      </c>
      <c r="B396" t="s">
        <v>257</v>
      </c>
      <c r="C396" s="67" t="str">
        <f t="shared" si="41"/>
        <v>Teagan Nelson</v>
      </c>
      <c r="D396" s="71" t="str" cm="1">
        <f t="array" ref="D396">_xlfn.IFS(AK396="1",CONCATENATE(C396,"Regional"),AK396="2",CONCATENATE(C396,"Sectional"),AK396="3",CONCATENATE(C396,COUNTIF($C$1:C396,C396)))</f>
        <v>Teagan Nelson1</v>
      </c>
      <c r="E396" s="66">
        <v>45152.333333333336</v>
      </c>
      <c r="F396" t="s">
        <v>2651</v>
      </c>
      <c r="G396" s="46">
        <v>89</v>
      </c>
      <c r="H396" s="46">
        <v>115</v>
      </c>
      <c r="I396" s="46">
        <v>50</v>
      </c>
      <c r="J396" t="s">
        <v>157</v>
      </c>
      <c r="K396" t="s">
        <v>90</v>
      </c>
      <c r="L396" s="46">
        <v>5320</v>
      </c>
      <c r="M396" s="46">
        <v>72</v>
      </c>
      <c r="N396" s="46">
        <v>69.400000000000006</v>
      </c>
      <c r="O396" s="46">
        <v>120</v>
      </c>
      <c r="P396" s="46">
        <f t="shared" si="42"/>
        <v>2</v>
      </c>
      <c r="R396" s="67" t="s">
        <v>3266</v>
      </c>
      <c r="S396" s="67">
        <f>COUNTIF(Y$2:$Y$100,R396)</f>
        <v>0</v>
      </c>
      <c r="V396" s="67">
        <f t="shared" si="43"/>
        <v>0</v>
      </c>
      <c r="AB396" t="s">
        <v>90</v>
      </c>
      <c r="AC396" s="46">
        <v>5320</v>
      </c>
      <c r="AD396" s="46">
        <v>72</v>
      </c>
      <c r="AE396" s="46">
        <v>69.400000000000006</v>
      </c>
      <c r="AF396" s="46">
        <v>120</v>
      </c>
      <c r="AH396" s="70" t="str">
        <f t="shared" si="44"/>
        <v/>
      </c>
      <c r="AI396" s="70" t="str">
        <f t="shared" si="45"/>
        <v/>
      </c>
      <c r="AJ396" s="70" t="str">
        <f t="shared" si="46"/>
        <v>X</v>
      </c>
      <c r="AK396" s="70" t="str" cm="1">
        <f t="array" ref="AK396">_xlfn.IFS(AH396&lt;&gt;"","1",AI396&lt;&gt;"","2",AJ396&lt;&gt;"","3")</f>
        <v>3</v>
      </c>
    </row>
    <row r="397" spans="1:37" x14ac:dyDescent="0.25">
      <c r="A397" t="s">
        <v>221</v>
      </c>
      <c r="B397" t="s">
        <v>553</v>
      </c>
      <c r="C397" s="67" t="str">
        <f t="shared" si="41"/>
        <v>Zowie Hunter</v>
      </c>
      <c r="D397" s="71" t="str" cm="1">
        <f t="array" ref="D397">_xlfn.IFS(AK397="1",CONCATENATE(C397,"Regional"),AK397="2",CONCATENATE(C397,"Sectional"),AK397="3",CONCATENATE(C397,COUNTIF($C$1:C397,C397)))</f>
        <v>Zowie Hunter1</v>
      </c>
      <c r="E397" s="66">
        <v>45152.333333333336</v>
      </c>
      <c r="F397" t="s">
        <v>2651</v>
      </c>
      <c r="G397" s="46">
        <v>89</v>
      </c>
      <c r="H397" s="46">
        <v>115</v>
      </c>
      <c r="I397" s="46">
        <v>50</v>
      </c>
      <c r="J397" t="s">
        <v>157</v>
      </c>
      <c r="K397" t="s">
        <v>90</v>
      </c>
      <c r="L397" s="46">
        <v>5320</v>
      </c>
      <c r="M397" s="46">
        <v>72</v>
      </c>
      <c r="N397" s="46">
        <v>69.400000000000006</v>
      </c>
      <c r="O397" s="46">
        <v>120</v>
      </c>
      <c r="P397" s="46">
        <f t="shared" si="42"/>
        <v>2</v>
      </c>
      <c r="R397" s="67" t="s">
        <v>1216</v>
      </c>
      <c r="S397" s="67">
        <f>COUNTIF(Y$2:$Y$100,R397)</f>
        <v>0</v>
      </c>
      <c r="V397" s="67">
        <f t="shared" si="43"/>
        <v>0</v>
      </c>
      <c r="AB397" t="s">
        <v>90</v>
      </c>
      <c r="AC397" s="46">
        <v>5320</v>
      </c>
      <c r="AD397" s="46">
        <v>72</v>
      </c>
      <c r="AE397" s="46">
        <v>69.400000000000006</v>
      </c>
      <c r="AF397" s="46">
        <v>120</v>
      </c>
      <c r="AH397" s="70" t="str">
        <f t="shared" si="44"/>
        <v/>
      </c>
      <c r="AI397" s="70" t="str">
        <f t="shared" si="45"/>
        <v/>
      </c>
      <c r="AJ397" s="70" t="str">
        <f t="shared" si="46"/>
        <v>X</v>
      </c>
      <c r="AK397" s="70" t="str" cm="1">
        <f t="array" ref="AK397">_xlfn.IFS(AH397&lt;&gt;"","1",AI397&lt;&gt;"","2",AJ397&lt;&gt;"","3")</f>
        <v>3</v>
      </c>
    </row>
    <row r="398" spans="1:37" x14ac:dyDescent="0.25">
      <c r="A398" t="s">
        <v>216</v>
      </c>
      <c r="B398" t="s">
        <v>931</v>
      </c>
      <c r="C398" s="67" t="str">
        <f t="shared" si="41"/>
        <v>Shylah Brogan</v>
      </c>
      <c r="D398" s="71" t="str" cm="1">
        <f t="array" ref="D398">_xlfn.IFS(AK398="1",CONCATENATE(C398,"Regional"),AK398="2",CONCATENATE(C398,"Sectional"),AK398="3",CONCATENATE(C398,COUNTIF($C$1:C398,C398)))</f>
        <v>Shylah Brogan1</v>
      </c>
      <c r="E398" s="66">
        <v>45152.333333333336</v>
      </c>
      <c r="F398" t="s">
        <v>2651</v>
      </c>
      <c r="G398" s="46">
        <v>89</v>
      </c>
      <c r="H398" s="46">
        <v>115</v>
      </c>
      <c r="I398" s="46">
        <v>50</v>
      </c>
      <c r="J398" t="s">
        <v>157</v>
      </c>
      <c r="K398" t="s">
        <v>90</v>
      </c>
      <c r="L398" s="46">
        <v>5320</v>
      </c>
      <c r="M398" s="46">
        <v>72</v>
      </c>
      <c r="N398" s="46">
        <v>69.400000000000006</v>
      </c>
      <c r="O398" s="46">
        <v>120</v>
      </c>
      <c r="P398" s="46">
        <f t="shared" si="42"/>
        <v>2</v>
      </c>
      <c r="R398" s="67" t="s">
        <v>1458</v>
      </c>
      <c r="S398" s="67">
        <f>COUNTIF(Y$2:$Y$100,R398)</f>
        <v>0</v>
      </c>
      <c r="V398" s="67">
        <f t="shared" si="43"/>
        <v>0</v>
      </c>
      <c r="AB398" t="s">
        <v>90</v>
      </c>
      <c r="AC398" s="46">
        <v>5320</v>
      </c>
      <c r="AD398" s="46">
        <v>72</v>
      </c>
      <c r="AE398" s="46">
        <v>69.400000000000006</v>
      </c>
      <c r="AF398" s="46">
        <v>120</v>
      </c>
      <c r="AH398" s="70" t="str">
        <f t="shared" si="44"/>
        <v/>
      </c>
      <c r="AI398" s="70" t="str">
        <f t="shared" si="45"/>
        <v/>
      </c>
      <c r="AJ398" s="70" t="str">
        <f t="shared" si="46"/>
        <v>X</v>
      </c>
      <c r="AK398" s="70" t="str" cm="1">
        <f t="array" ref="AK398">_xlfn.IFS(AH398&lt;&gt;"","1",AI398&lt;&gt;"","2",AJ398&lt;&gt;"","3")</f>
        <v>3</v>
      </c>
    </row>
    <row r="399" spans="1:37" x14ac:dyDescent="0.25">
      <c r="A399" t="s">
        <v>2128</v>
      </c>
      <c r="B399" t="s">
        <v>2129</v>
      </c>
      <c r="C399" s="67" t="str">
        <f t="shared" si="41"/>
        <v>Gabriella Stratman</v>
      </c>
      <c r="D399" s="71" t="str" cm="1">
        <f t="array" ref="D399">_xlfn.IFS(AK399="1",CONCATENATE(C399,"Regional"),AK399="2",CONCATENATE(C399,"Sectional"),AK399="3",CONCATENATE(C399,COUNTIF($C$1:C399,C399)))</f>
        <v>Gabriella Stratman1</v>
      </c>
      <c r="E399" s="66">
        <v>45152.333333333336</v>
      </c>
      <c r="F399" t="s">
        <v>2651</v>
      </c>
      <c r="G399" s="46">
        <v>89</v>
      </c>
      <c r="H399" s="46">
        <v>115</v>
      </c>
      <c r="I399" s="46">
        <v>50</v>
      </c>
      <c r="J399" t="s">
        <v>157</v>
      </c>
      <c r="K399" t="s">
        <v>90</v>
      </c>
      <c r="L399" s="46">
        <v>5320</v>
      </c>
      <c r="M399" s="46">
        <v>72</v>
      </c>
      <c r="N399" s="46">
        <v>69.400000000000006</v>
      </c>
      <c r="O399" s="46">
        <v>120</v>
      </c>
      <c r="P399" s="46">
        <f t="shared" si="42"/>
        <v>2</v>
      </c>
      <c r="R399" s="67" t="s">
        <v>3155</v>
      </c>
      <c r="S399" s="67">
        <f>COUNTIF(Y$2:$Y$100,R399)</f>
        <v>0</v>
      </c>
      <c r="V399" s="67">
        <f t="shared" si="43"/>
        <v>0</v>
      </c>
      <c r="AB399" t="s">
        <v>90</v>
      </c>
      <c r="AC399" s="46">
        <v>5320</v>
      </c>
      <c r="AD399" s="46">
        <v>72</v>
      </c>
      <c r="AE399" s="46">
        <v>69.400000000000006</v>
      </c>
      <c r="AF399" s="46">
        <v>120</v>
      </c>
      <c r="AH399" s="70" t="str">
        <f t="shared" si="44"/>
        <v/>
      </c>
      <c r="AI399" s="70" t="str">
        <f t="shared" si="45"/>
        <v/>
      </c>
      <c r="AJ399" s="70" t="str">
        <f t="shared" si="46"/>
        <v>X</v>
      </c>
      <c r="AK399" s="70" t="str" cm="1">
        <f t="array" ref="AK399">_xlfn.IFS(AH399&lt;&gt;"","1",AI399&lt;&gt;"","2",AJ399&lt;&gt;"","3")</f>
        <v>3</v>
      </c>
    </row>
    <row r="400" spans="1:37" x14ac:dyDescent="0.25">
      <c r="A400" t="s">
        <v>2200</v>
      </c>
      <c r="B400" t="s">
        <v>2201</v>
      </c>
      <c r="C400" s="67" t="str">
        <f t="shared" si="41"/>
        <v>Evie Bohman</v>
      </c>
      <c r="D400" s="71" t="str" cm="1">
        <f t="array" ref="D400">_xlfn.IFS(AK400="1",CONCATENATE(C400,"Regional"),AK400="2",CONCATENATE(C400,"Sectional"),AK400="3",CONCATENATE(C400,COUNTIF($C$1:C400,C400)))</f>
        <v>Evie Bohman1</v>
      </c>
      <c r="E400" s="66">
        <v>45152.333333333336</v>
      </c>
      <c r="F400" t="s">
        <v>2651</v>
      </c>
      <c r="G400" s="46">
        <v>89</v>
      </c>
      <c r="H400" s="46">
        <v>116</v>
      </c>
      <c r="I400" s="46">
        <v>55</v>
      </c>
      <c r="J400" t="s">
        <v>157</v>
      </c>
      <c r="K400" t="s">
        <v>90</v>
      </c>
      <c r="L400" s="46">
        <v>5320</v>
      </c>
      <c r="M400" s="46">
        <v>72</v>
      </c>
      <c r="N400" s="46">
        <v>69.400000000000006</v>
      </c>
      <c r="O400" s="46">
        <v>120</v>
      </c>
      <c r="P400" s="46">
        <f t="shared" si="42"/>
        <v>2</v>
      </c>
      <c r="R400" s="67" t="s">
        <v>3223</v>
      </c>
      <c r="S400" s="67">
        <f>COUNTIF(Y$2:$Y$100,R400)</f>
        <v>0</v>
      </c>
      <c r="V400" s="67">
        <f t="shared" si="43"/>
        <v>0</v>
      </c>
      <c r="AB400" t="s">
        <v>90</v>
      </c>
      <c r="AC400" s="46">
        <v>5320</v>
      </c>
      <c r="AD400" s="46">
        <v>72</v>
      </c>
      <c r="AE400" s="46">
        <v>69.400000000000006</v>
      </c>
      <c r="AF400" s="46">
        <v>120</v>
      </c>
      <c r="AH400" s="70" t="str">
        <f t="shared" si="44"/>
        <v/>
      </c>
      <c r="AI400" s="70" t="str">
        <f t="shared" si="45"/>
        <v/>
      </c>
      <c r="AJ400" s="70" t="str">
        <f t="shared" si="46"/>
        <v>X</v>
      </c>
      <c r="AK400" s="70" t="str" cm="1">
        <f t="array" ref="AK400">_xlfn.IFS(AH400&lt;&gt;"","1",AI400&lt;&gt;"","2",AJ400&lt;&gt;"","3")</f>
        <v>3</v>
      </c>
    </row>
    <row r="401" spans="1:37" x14ac:dyDescent="0.25">
      <c r="A401" t="s">
        <v>1849</v>
      </c>
      <c r="B401" t="s">
        <v>362</v>
      </c>
      <c r="C401" s="67" t="str">
        <f t="shared" si="41"/>
        <v>Emma Timlin</v>
      </c>
      <c r="D401" s="71" t="str" cm="1">
        <f t="array" ref="D401">_xlfn.IFS(AK401="1",CONCATENATE(C401,"Regional"),AK401="2",CONCATENATE(C401,"Sectional"),AK401="3",CONCATENATE(C401,COUNTIF($C$1:C401,C401)))</f>
        <v>Emma Timlin1</v>
      </c>
      <c r="E401" s="66">
        <v>45152.333333333336</v>
      </c>
      <c r="F401" t="s">
        <v>2651</v>
      </c>
      <c r="G401" s="46">
        <v>89</v>
      </c>
      <c r="H401" s="46">
        <v>116</v>
      </c>
      <c r="I401" s="46">
        <v>55</v>
      </c>
      <c r="J401" t="s">
        <v>157</v>
      </c>
      <c r="K401" t="s">
        <v>90</v>
      </c>
      <c r="L401" s="46">
        <v>5320</v>
      </c>
      <c r="M401" s="46">
        <v>72</v>
      </c>
      <c r="N401" s="46">
        <v>69.400000000000006</v>
      </c>
      <c r="O401" s="46">
        <v>120</v>
      </c>
      <c r="P401" s="46">
        <f t="shared" si="42"/>
        <v>2</v>
      </c>
      <c r="R401" s="67" t="s">
        <v>2856</v>
      </c>
      <c r="S401" s="67">
        <f>COUNTIF(Y$2:$Y$100,R401)</f>
        <v>0</v>
      </c>
      <c r="V401" s="67">
        <f t="shared" si="43"/>
        <v>0</v>
      </c>
      <c r="AB401" t="s">
        <v>90</v>
      </c>
      <c r="AC401" s="46">
        <v>5320</v>
      </c>
      <c r="AD401" s="46">
        <v>72</v>
      </c>
      <c r="AE401" s="46">
        <v>69.400000000000006</v>
      </c>
      <c r="AF401" s="46">
        <v>120</v>
      </c>
      <c r="AH401" s="70" t="str">
        <f t="shared" si="44"/>
        <v/>
      </c>
      <c r="AI401" s="70" t="str">
        <f t="shared" si="45"/>
        <v/>
      </c>
      <c r="AJ401" s="70" t="str">
        <f t="shared" si="46"/>
        <v>X</v>
      </c>
      <c r="AK401" s="70" t="str" cm="1">
        <f t="array" ref="AK401">_xlfn.IFS(AH401&lt;&gt;"","1",AI401&lt;&gt;"","2",AJ401&lt;&gt;"","3")</f>
        <v>3</v>
      </c>
    </row>
    <row r="402" spans="1:37" x14ac:dyDescent="0.25">
      <c r="A402" t="s">
        <v>444</v>
      </c>
      <c r="B402" t="s">
        <v>270</v>
      </c>
      <c r="C402" s="67" t="str">
        <f t="shared" si="41"/>
        <v>Natalie Doering</v>
      </c>
      <c r="D402" s="71" t="str" cm="1">
        <f t="array" ref="D402">_xlfn.IFS(AK402="1",CONCATENATE(C402,"Regional"),AK402="2",CONCATENATE(C402,"Sectional"),AK402="3",CONCATENATE(C402,COUNTIF($C$1:C402,C402)))</f>
        <v>Natalie Doering1</v>
      </c>
      <c r="E402" s="66">
        <v>45152.333333333336</v>
      </c>
      <c r="F402" t="s">
        <v>2651</v>
      </c>
      <c r="G402" s="46">
        <v>89</v>
      </c>
      <c r="H402" s="46">
        <v>117</v>
      </c>
      <c r="I402" s="46">
        <v>57</v>
      </c>
      <c r="J402" t="s">
        <v>157</v>
      </c>
      <c r="K402" t="s">
        <v>90</v>
      </c>
      <c r="L402" s="46">
        <v>5320</v>
      </c>
      <c r="M402" s="46">
        <v>72</v>
      </c>
      <c r="N402" s="46">
        <v>69.400000000000006</v>
      </c>
      <c r="O402" s="46">
        <v>120</v>
      </c>
      <c r="P402" s="46">
        <f t="shared" si="42"/>
        <v>2</v>
      </c>
      <c r="R402" s="67" t="s">
        <v>1526</v>
      </c>
      <c r="S402" s="67">
        <f>COUNTIF(Y$2:$Y$100,R402)</f>
        <v>0</v>
      </c>
      <c r="V402" s="67">
        <f t="shared" si="43"/>
        <v>0</v>
      </c>
      <c r="AB402" t="s">
        <v>90</v>
      </c>
      <c r="AC402" s="46">
        <v>5320</v>
      </c>
      <c r="AD402" s="46">
        <v>72</v>
      </c>
      <c r="AE402" s="46">
        <v>69.400000000000006</v>
      </c>
      <c r="AF402" s="46">
        <v>120</v>
      </c>
      <c r="AH402" s="70" t="str">
        <f t="shared" si="44"/>
        <v/>
      </c>
      <c r="AI402" s="70" t="str">
        <f t="shared" si="45"/>
        <v/>
      </c>
      <c r="AJ402" s="70" t="str">
        <f t="shared" si="46"/>
        <v>X</v>
      </c>
      <c r="AK402" s="70" t="str" cm="1">
        <f t="array" ref="AK402">_xlfn.IFS(AH402&lt;&gt;"","1",AI402&lt;&gt;"","2",AJ402&lt;&gt;"","3")</f>
        <v>3</v>
      </c>
    </row>
    <row r="403" spans="1:37" x14ac:dyDescent="0.25">
      <c r="A403" t="s">
        <v>309</v>
      </c>
      <c r="B403" t="s">
        <v>773</v>
      </c>
      <c r="C403" s="67" t="str">
        <f t="shared" si="41"/>
        <v>Ashley Meyer</v>
      </c>
      <c r="D403" s="71" t="str" cm="1">
        <f t="array" ref="D403">_xlfn.IFS(AK403="1",CONCATENATE(C403,"Regional"),AK403="2",CONCATENATE(C403,"Sectional"),AK403="3",CONCATENATE(C403,COUNTIF($C$1:C403,C403)))</f>
        <v>Ashley Meyer1</v>
      </c>
      <c r="E403" s="66">
        <v>45152.333333333336</v>
      </c>
      <c r="F403" t="s">
        <v>2651</v>
      </c>
      <c r="G403" s="46">
        <v>89</v>
      </c>
      <c r="H403" s="46">
        <v>119</v>
      </c>
      <c r="I403" s="46">
        <v>58</v>
      </c>
      <c r="J403" t="s">
        <v>157</v>
      </c>
      <c r="K403" t="s">
        <v>90</v>
      </c>
      <c r="L403" s="46">
        <v>5320</v>
      </c>
      <c r="M403" s="46">
        <v>72</v>
      </c>
      <c r="N403" s="46">
        <v>69.400000000000006</v>
      </c>
      <c r="O403" s="46">
        <v>120</v>
      </c>
      <c r="P403" s="46">
        <f t="shared" si="42"/>
        <v>2</v>
      </c>
      <c r="R403" s="67" t="s">
        <v>2851</v>
      </c>
      <c r="S403" s="67">
        <f>COUNTIF(Y$2:$Y$100,R403)</f>
        <v>0</v>
      </c>
      <c r="V403" s="67">
        <f t="shared" si="43"/>
        <v>0</v>
      </c>
      <c r="AB403" t="s">
        <v>90</v>
      </c>
      <c r="AC403" s="46">
        <v>5320</v>
      </c>
      <c r="AD403" s="46">
        <v>72</v>
      </c>
      <c r="AE403" s="46">
        <v>69.400000000000006</v>
      </c>
      <c r="AF403" s="46">
        <v>120</v>
      </c>
      <c r="AH403" s="70" t="str">
        <f t="shared" si="44"/>
        <v/>
      </c>
      <c r="AI403" s="70" t="str">
        <f t="shared" si="45"/>
        <v/>
      </c>
      <c r="AJ403" s="70" t="str">
        <f t="shared" si="46"/>
        <v>X</v>
      </c>
      <c r="AK403" s="70" t="str" cm="1">
        <f t="array" ref="AK403">_xlfn.IFS(AH403&lt;&gt;"","1",AI403&lt;&gt;"","2",AJ403&lt;&gt;"","3")</f>
        <v>3</v>
      </c>
    </row>
    <row r="404" spans="1:37" x14ac:dyDescent="0.25">
      <c r="A404" t="s">
        <v>1032</v>
      </c>
      <c r="B404" t="s">
        <v>1033</v>
      </c>
      <c r="C404" s="67" t="str">
        <f t="shared" si="41"/>
        <v>Faith Stremkowski</v>
      </c>
      <c r="D404" s="71" t="str" cm="1">
        <f t="array" ref="D404">_xlfn.IFS(AK404="1",CONCATENATE(C404,"Regional"),AK404="2",CONCATENATE(C404,"Sectional"),AK404="3",CONCATENATE(C404,COUNTIF($C$1:C404,C404)))</f>
        <v>Faith Stremkowski1</v>
      </c>
      <c r="E404" s="66">
        <v>45152.333333333336</v>
      </c>
      <c r="F404" t="s">
        <v>2651</v>
      </c>
      <c r="G404" s="46">
        <v>89</v>
      </c>
      <c r="H404" s="46">
        <v>119</v>
      </c>
      <c r="I404" s="46">
        <v>58</v>
      </c>
      <c r="J404" t="s">
        <v>157</v>
      </c>
      <c r="K404" t="s">
        <v>90</v>
      </c>
      <c r="L404" s="46">
        <v>5320</v>
      </c>
      <c r="M404" s="46">
        <v>72</v>
      </c>
      <c r="N404" s="46">
        <v>69.400000000000006</v>
      </c>
      <c r="O404" s="46">
        <v>120</v>
      </c>
      <c r="P404" s="46">
        <f t="shared" si="42"/>
        <v>2</v>
      </c>
      <c r="R404" s="67" t="s">
        <v>1527</v>
      </c>
      <c r="S404" s="67">
        <f>COUNTIF(Y$2:$Y$100,R404)</f>
        <v>0</v>
      </c>
      <c r="V404" s="67">
        <f t="shared" si="43"/>
        <v>0</v>
      </c>
      <c r="AB404" t="s">
        <v>90</v>
      </c>
      <c r="AC404" s="46">
        <v>5320</v>
      </c>
      <c r="AD404" s="46">
        <v>72</v>
      </c>
      <c r="AE404" s="46">
        <v>69.400000000000006</v>
      </c>
      <c r="AF404" s="46">
        <v>120</v>
      </c>
      <c r="AH404" s="70" t="str">
        <f t="shared" si="44"/>
        <v/>
      </c>
      <c r="AI404" s="70" t="str">
        <f t="shared" si="45"/>
        <v/>
      </c>
      <c r="AJ404" s="70" t="str">
        <f t="shared" si="46"/>
        <v>X</v>
      </c>
      <c r="AK404" s="70" t="str" cm="1">
        <f t="array" ref="AK404">_xlfn.IFS(AH404&lt;&gt;"","1",AI404&lt;&gt;"","2",AJ404&lt;&gt;"","3")</f>
        <v>3</v>
      </c>
    </row>
    <row r="405" spans="1:37" x14ac:dyDescent="0.25">
      <c r="A405" t="s">
        <v>354</v>
      </c>
      <c r="B405" t="s">
        <v>814</v>
      </c>
      <c r="C405" s="67" t="str">
        <f t="shared" si="41"/>
        <v>Jada Schmitt</v>
      </c>
      <c r="D405" s="71" t="str" cm="1">
        <f t="array" ref="D405">_xlfn.IFS(AK405="1",CONCATENATE(C405,"Regional"),AK405="2",CONCATENATE(C405,"Sectional"),AK405="3",CONCATENATE(C405,COUNTIF($C$1:C405,C405)))</f>
        <v>Jada Schmitt1</v>
      </c>
      <c r="E405" s="66">
        <v>45152.333333333336</v>
      </c>
      <c r="F405" t="s">
        <v>2651</v>
      </c>
      <c r="G405" s="46">
        <v>89</v>
      </c>
      <c r="H405" s="46">
        <v>119</v>
      </c>
      <c r="I405" s="46">
        <v>58</v>
      </c>
      <c r="J405" t="s">
        <v>157</v>
      </c>
      <c r="K405" t="s">
        <v>90</v>
      </c>
      <c r="L405" s="46">
        <v>5320</v>
      </c>
      <c r="M405" s="46">
        <v>72</v>
      </c>
      <c r="N405" s="46">
        <v>69.400000000000006</v>
      </c>
      <c r="O405" s="46">
        <v>120</v>
      </c>
      <c r="P405" s="46">
        <f t="shared" si="42"/>
        <v>2</v>
      </c>
      <c r="R405" s="67" t="s">
        <v>3541</v>
      </c>
      <c r="S405" s="67">
        <f>COUNTIF(Y$2:$Y$100,R405)</f>
        <v>0</v>
      </c>
      <c r="V405" s="67">
        <f t="shared" si="43"/>
        <v>0</v>
      </c>
      <c r="AB405" t="s">
        <v>90</v>
      </c>
      <c r="AC405" s="46">
        <v>5320</v>
      </c>
      <c r="AD405" s="46">
        <v>72</v>
      </c>
      <c r="AE405" s="46">
        <v>69.400000000000006</v>
      </c>
      <c r="AF405" s="46">
        <v>120</v>
      </c>
      <c r="AH405" s="70" t="str">
        <f t="shared" si="44"/>
        <v/>
      </c>
      <c r="AI405" s="70" t="str">
        <f t="shared" si="45"/>
        <v/>
      </c>
      <c r="AJ405" s="70" t="str">
        <f t="shared" si="46"/>
        <v>X</v>
      </c>
      <c r="AK405" s="70" t="str" cm="1">
        <f t="array" ref="AK405">_xlfn.IFS(AH405&lt;&gt;"","1",AI405&lt;&gt;"","2",AJ405&lt;&gt;"","3")</f>
        <v>3</v>
      </c>
    </row>
    <row r="406" spans="1:37" x14ac:dyDescent="0.25">
      <c r="A406" t="s">
        <v>916</v>
      </c>
      <c r="B406" t="s">
        <v>499</v>
      </c>
      <c r="C406" s="67" t="str">
        <f t="shared" si="41"/>
        <v>Macy Monte</v>
      </c>
      <c r="D406" s="71" t="str" cm="1">
        <f t="array" ref="D406">_xlfn.IFS(AK406="1",CONCATENATE(C406,"Regional"),AK406="2",CONCATENATE(C406,"Sectional"),AK406="3",CONCATENATE(C406,COUNTIF($C$1:C406,C406)))</f>
        <v>Macy Monte1</v>
      </c>
      <c r="E406" s="66">
        <v>45152.333333333336</v>
      </c>
      <c r="F406" t="s">
        <v>2651</v>
      </c>
      <c r="G406" s="46">
        <v>89</v>
      </c>
      <c r="H406" s="46">
        <v>122</v>
      </c>
      <c r="I406" s="46">
        <v>61</v>
      </c>
      <c r="J406" t="s">
        <v>157</v>
      </c>
      <c r="K406" t="s">
        <v>90</v>
      </c>
      <c r="L406" s="46">
        <v>5320</v>
      </c>
      <c r="M406" s="46">
        <v>72</v>
      </c>
      <c r="N406" s="46">
        <v>69.400000000000006</v>
      </c>
      <c r="O406" s="46">
        <v>120</v>
      </c>
      <c r="P406" s="46">
        <f t="shared" si="42"/>
        <v>2</v>
      </c>
      <c r="R406" s="67" t="s">
        <v>2854</v>
      </c>
      <c r="S406" s="67">
        <f>COUNTIF(Y$2:$Y$100,R406)</f>
        <v>0</v>
      </c>
      <c r="V406" s="67">
        <f t="shared" si="43"/>
        <v>0</v>
      </c>
      <c r="AB406" t="s">
        <v>90</v>
      </c>
      <c r="AC406" s="46">
        <v>5320</v>
      </c>
      <c r="AD406" s="46">
        <v>72</v>
      </c>
      <c r="AE406" s="46">
        <v>69.400000000000006</v>
      </c>
      <c r="AF406" s="46">
        <v>120</v>
      </c>
      <c r="AH406" s="70" t="str">
        <f t="shared" si="44"/>
        <v/>
      </c>
      <c r="AI406" s="70" t="str">
        <f t="shared" si="45"/>
        <v/>
      </c>
      <c r="AJ406" s="70" t="str">
        <f t="shared" si="46"/>
        <v>X</v>
      </c>
      <c r="AK406" s="70" t="str" cm="1">
        <f t="array" ref="AK406">_xlfn.IFS(AH406&lt;&gt;"","1",AI406&lt;&gt;"","2",AJ406&lt;&gt;"","3")</f>
        <v>3</v>
      </c>
    </row>
    <row r="407" spans="1:37" x14ac:dyDescent="0.25">
      <c r="A407" t="s">
        <v>2058</v>
      </c>
      <c r="B407" t="s">
        <v>647</v>
      </c>
      <c r="C407" s="67" t="str">
        <f t="shared" si="41"/>
        <v>Lucy Reyerson</v>
      </c>
      <c r="D407" s="71" t="str" cm="1">
        <f t="array" ref="D407">_xlfn.IFS(AK407="1",CONCATENATE(C407,"Regional"),AK407="2",CONCATENATE(C407,"Sectional"),AK407="3",CONCATENATE(C407,COUNTIF($C$1:C407,C407)))</f>
        <v>Lucy Reyerson2</v>
      </c>
      <c r="E407" s="66">
        <v>45152.333333333336</v>
      </c>
      <c r="F407" t="s">
        <v>2651</v>
      </c>
      <c r="G407" s="46">
        <v>89</v>
      </c>
      <c r="H407" s="46">
        <v>122</v>
      </c>
      <c r="I407" s="46">
        <v>61</v>
      </c>
      <c r="J407" t="s">
        <v>157</v>
      </c>
      <c r="K407" t="s">
        <v>90</v>
      </c>
      <c r="L407" s="46">
        <v>5320</v>
      </c>
      <c r="M407" s="46">
        <v>72</v>
      </c>
      <c r="N407" s="46">
        <v>69.400000000000006</v>
      </c>
      <c r="O407" s="46">
        <v>120</v>
      </c>
      <c r="P407" s="46">
        <f t="shared" si="42"/>
        <v>2</v>
      </c>
      <c r="R407" s="67" t="s">
        <v>3080</v>
      </c>
      <c r="S407" s="67">
        <f>COUNTIF(Y$2:$Y$100,R407)</f>
        <v>0</v>
      </c>
      <c r="V407" s="67">
        <f t="shared" si="43"/>
        <v>0</v>
      </c>
      <c r="AB407" t="s">
        <v>90</v>
      </c>
      <c r="AC407" s="46">
        <v>5320</v>
      </c>
      <c r="AD407" s="46">
        <v>72</v>
      </c>
      <c r="AE407" s="46">
        <v>69.400000000000006</v>
      </c>
      <c r="AF407" s="46">
        <v>120</v>
      </c>
      <c r="AH407" s="70" t="str">
        <f t="shared" si="44"/>
        <v/>
      </c>
      <c r="AI407" s="70" t="str">
        <f t="shared" si="45"/>
        <v/>
      </c>
      <c r="AJ407" s="70" t="str">
        <f t="shared" si="46"/>
        <v>X</v>
      </c>
      <c r="AK407" s="70" t="str" cm="1">
        <f t="array" ref="AK407">_xlfn.IFS(AH407&lt;&gt;"","1",AI407&lt;&gt;"","2",AJ407&lt;&gt;"","3")</f>
        <v>3</v>
      </c>
    </row>
    <row r="408" spans="1:37" x14ac:dyDescent="0.25">
      <c r="A408" t="s">
        <v>933</v>
      </c>
      <c r="B408" t="s">
        <v>181</v>
      </c>
      <c r="C408" s="67" t="str">
        <f t="shared" si="41"/>
        <v>Skylar Millan</v>
      </c>
      <c r="D408" s="71" t="str" cm="1">
        <f t="array" ref="D408">_xlfn.IFS(AK408="1",CONCATENATE(C408,"Regional"),AK408="2",CONCATENATE(C408,"Sectional"),AK408="3",CONCATENATE(C408,COUNTIF($C$1:C408,C408)))</f>
        <v>Skylar Millan1</v>
      </c>
      <c r="E408" s="66">
        <v>45152.333333333336</v>
      </c>
      <c r="F408" t="s">
        <v>2651</v>
      </c>
      <c r="G408" s="46">
        <v>89</v>
      </c>
      <c r="H408" s="46">
        <v>123</v>
      </c>
      <c r="I408" s="46">
        <v>63</v>
      </c>
      <c r="J408" t="s">
        <v>157</v>
      </c>
      <c r="K408" t="s">
        <v>90</v>
      </c>
      <c r="L408" s="46">
        <v>5320</v>
      </c>
      <c r="M408" s="46">
        <v>72</v>
      </c>
      <c r="N408" s="46">
        <v>69.400000000000006</v>
      </c>
      <c r="O408" s="46">
        <v>120</v>
      </c>
      <c r="P408" s="46">
        <f t="shared" si="42"/>
        <v>2</v>
      </c>
      <c r="R408" s="67" t="s">
        <v>3116</v>
      </c>
      <c r="S408" s="67">
        <f>COUNTIF(Y$2:$Y$100,R408)</f>
        <v>0</v>
      </c>
      <c r="V408" s="67">
        <f t="shared" si="43"/>
        <v>0</v>
      </c>
      <c r="AB408" t="s">
        <v>90</v>
      </c>
      <c r="AC408" s="46">
        <v>5320</v>
      </c>
      <c r="AD408" s="46">
        <v>72</v>
      </c>
      <c r="AE408" s="46">
        <v>69.400000000000006</v>
      </c>
      <c r="AF408" s="46">
        <v>120</v>
      </c>
      <c r="AH408" s="70" t="str">
        <f t="shared" si="44"/>
        <v/>
      </c>
      <c r="AI408" s="70" t="str">
        <f t="shared" si="45"/>
        <v/>
      </c>
      <c r="AJ408" s="70" t="str">
        <f t="shared" si="46"/>
        <v>X</v>
      </c>
      <c r="AK408" s="70" t="str" cm="1">
        <f t="array" ref="AK408">_xlfn.IFS(AH408&lt;&gt;"","1",AI408&lt;&gt;"","2",AJ408&lt;&gt;"","3")</f>
        <v>3</v>
      </c>
    </row>
    <row r="409" spans="1:37" x14ac:dyDescent="0.25">
      <c r="A409" t="s">
        <v>1716</v>
      </c>
      <c r="B409" t="s">
        <v>1094</v>
      </c>
      <c r="C409" s="67" t="str">
        <f t="shared" si="41"/>
        <v>Rickie Tillotson</v>
      </c>
      <c r="D409" s="71" t="str" cm="1">
        <f t="array" ref="D409">_xlfn.IFS(AK409="1",CONCATENATE(C409,"Regional"),AK409="2",CONCATENATE(C409,"Sectional"),AK409="3",CONCATENATE(C409,COUNTIF($C$1:C409,C409)))</f>
        <v>Rickie Tillotson2</v>
      </c>
      <c r="E409" s="66">
        <v>45152.333333333336</v>
      </c>
      <c r="F409" t="s">
        <v>2651</v>
      </c>
      <c r="G409" s="46">
        <v>89</v>
      </c>
      <c r="H409" s="46">
        <v>124</v>
      </c>
      <c r="I409" s="46">
        <v>64</v>
      </c>
      <c r="J409" t="s">
        <v>157</v>
      </c>
      <c r="K409" t="s">
        <v>90</v>
      </c>
      <c r="L409" s="46">
        <v>5320</v>
      </c>
      <c r="M409" s="46">
        <v>72</v>
      </c>
      <c r="N409" s="46">
        <v>69.400000000000006</v>
      </c>
      <c r="O409" s="46">
        <v>120</v>
      </c>
      <c r="P409" s="46">
        <f t="shared" si="42"/>
        <v>2</v>
      </c>
      <c r="R409" s="67" t="s">
        <v>3520</v>
      </c>
      <c r="S409" s="67">
        <f>COUNTIF(Y$2:$Y$100,R409)</f>
        <v>0</v>
      </c>
      <c r="V409" s="67">
        <f t="shared" si="43"/>
        <v>0</v>
      </c>
      <c r="AB409" t="s">
        <v>90</v>
      </c>
      <c r="AC409" s="46">
        <v>5320</v>
      </c>
      <c r="AD409" s="46">
        <v>72</v>
      </c>
      <c r="AE409" s="46">
        <v>69.400000000000006</v>
      </c>
      <c r="AF409" s="46">
        <v>120</v>
      </c>
      <c r="AH409" s="70" t="str">
        <f t="shared" si="44"/>
        <v/>
      </c>
      <c r="AI409" s="70" t="str">
        <f t="shared" si="45"/>
        <v/>
      </c>
      <c r="AJ409" s="70" t="str">
        <f t="shared" si="46"/>
        <v>X</v>
      </c>
      <c r="AK409" s="70" t="str" cm="1">
        <f t="array" ref="AK409">_xlfn.IFS(AH409&lt;&gt;"","1",AI409&lt;&gt;"","2",AJ409&lt;&gt;"","3")</f>
        <v>3</v>
      </c>
    </row>
    <row r="410" spans="1:37" x14ac:dyDescent="0.25">
      <c r="A410" t="s">
        <v>560</v>
      </c>
      <c r="B410" t="s">
        <v>421</v>
      </c>
      <c r="C410" s="67" t="str">
        <f t="shared" si="41"/>
        <v>Elizabeth Colburn</v>
      </c>
      <c r="D410" s="71" t="str" cm="1">
        <f t="array" ref="D410">_xlfn.IFS(AK410="1",CONCATENATE(C410,"Regional"),AK410="2",CONCATENATE(C410,"Sectional"),AK410="3",CONCATENATE(C410,COUNTIF($C$1:C410,C410)))</f>
        <v>Elizabeth Colburn1</v>
      </c>
      <c r="E410" s="66">
        <v>45152.333333333336</v>
      </c>
      <c r="F410" t="s">
        <v>2651</v>
      </c>
      <c r="G410" s="46">
        <v>89</v>
      </c>
      <c r="H410" s="46">
        <v>126</v>
      </c>
      <c r="I410" s="46">
        <v>65</v>
      </c>
      <c r="J410" t="s">
        <v>157</v>
      </c>
      <c r="K410" t="s">
        <v>90</v>
      </c>
      <c r="L410" s="46">
        <v>5320</v>
      </c>
      <c r="M410" s="46">
        <v>72</v>
      </c>
      <c r="N410" s="46">
        <v>69.400000000000006</v>
      </c>
      <c r="O410" s="46">
        <v>120</v>
      </c>
      <c r="P410" s="46">
        <f t="shared" si="42"/>
        <v>2</v>
      </c>
      <c r="R410" s="67" t="s">
        <v>1221</v>
      </c>
      <c r="S410" s="67">
        <f>COUNTIF(Y$2:$Y$100,R410)</f>
        <v>0</v>
      </c>
      <c r="V410" s="67">
        <f t="shared" si="43"/>
        <v>0</v>
      </c>
      <c r="AB410" t="s">
        <v>90</v>
      </c>
      <c r="AC410" s="46">
        <v>5320</v>
      </c>
      <c r="AD410" s="46">
        <v>72</v>
      </c>
      <c r="AE410" s="46">
        <v>69.400000000000006</v>
      </c>
      <c r="AF410" s="46">
        <v>120</v>
      </c>
      <c r="AH410" s="70" t="str">
        <f t="shared" si="44"/>
        <v/>
      </c>
      <c r="AI410" s="70" t="str">
        <f t="shared" si="45"/>
        <v/>
      </c>
      <c r="AJ410" s="70" t="str">
        <f t="shared" si="46"/>
        <v>X</v>
      </c>
      <c r="AK410" s="70" t="str" cm="1">
        <f t="array" ref="AK410">_xlfn.IFS(AH410&lt;&gt;"","1",AI410&lt;&gt;"","2",AJ410&lt;&gt;"","3")</f>
        <v>3</v>
      </c>
    </row>
    <row r="411" spans="1:37" x14ac:dyDescent="0.25">
      <c r="A411" t="s">
        <v>327</v>
      </c>
      <c r="B411" t="s">
        <v>1851</v>
      </c>
      <c r="C411" s="67" t="str">
        <f t="shared" si="41"/>
        <v>Jazlynn Olson</v>
      </c>
      <c r="D411" s="71" t="str" cm="1">
        <f t="array" ref="D411">_xlfn.IFS(AK411="1",CONCATENATE(C411,"Regional"),AK411="2",CONCATENATE(C411,"Sectional"),AK411="3",CONCATENATE(C411,COUNTIF($C$1:C411,C411)))</f>
        <v>Jazlynn Olson1</v>
      </c>
      <c r="E411" s="66">
        <v>45152.333333333336</v>
      </c>
      <c r="F411" t="s">
        <v>2651</v>
      </c>
      <c r="G411" s="46">
        <v>89</v>
      </c>
      <c r="H411" s="46">
        <v>127</v>
      </c>
      <c r="I411" s="46">
        <v>66</v>
      </c>
      <c r="J411" t="s">
        <v>157</v>
      </c>
      <c r="K411" t="s">
        <v>90</v>
      </c>
      <c r="L411" s="46">
        <v>5320</v>
      </c>
      <c r="M411" s="46">
        <v>72</v>
      </c>
      <c r="N411" s="46">
        <v>69.400000000000006</v>
      </c>
      <c r="O411" s="46">
        <v>120</v>
      </c>
      <c r="P411" s="46">
        <f t="shared" si="42"/>
        <v>2</v>
      </c>
      <c r="R411" s="67" t="s">
        <v>2861</v>
      </c>
      <c r="S411" s="67">
        <f>COUNTIF(Y$2:$Y$100,R411)</f>
        <v>0</v>
      </c>
      <c r="V411" s="67">
        <f t="shared" si="43"/>
        <v>0</v>
      </c>
      <c r="AB411" t="s">
        <v>90</v>
      </c>
      <c r="AC411" s="46">
        <v>5320</v>
      </c>
      <c r="AD411" s="46">
        <v>72</v>
      </c>
      <c r="AE411" s="46">
        <v>69.400000000000006</v>
      </c>
      <c r="AF411" s="46">
        <v>120</v>
      </c>
      <c r="AH411" s="70" t="str">
        <f t="shared" si="44"/>
        <v/>
      </c>
      <c r="AI411" s="70" t="str">
        <f t="shared" si="45"/>
        <v/>
      </c>
      <c r="AJ411" s="70" t="str">
        <f t="shared" si="46"/>
        <v>X</v>
      </c>
      <c r="AK411" s="70" t="str" cm="1">
        <f t="array" ref="AK411">_xlfn.IFS(AH411&lt;&gt;"","1",AI411&lt;&gt;"","2",AJ411&lt;&gt;"","3")</f>
        <v>3</v>
      </c>
    </row>
    <row r="412" spans="1:37" x14ac:dyDescent="0.25">
      <c r="A412" t="s">
        <v>374</v>
      </c>
      <c r="B412" t="s">
        <v>934</v>
      </c>
      <c r="C412" s="67" t="str">
        <f t="shared" si="41"/>
        <v>Elena Wagner</v>
      </c>
      <c r="D412" s="71" t="str" cm="1">
        <f t="array" ref="D412">_xlfn.IFS(AK412="1",CONCATENATE(C412,"Regional"),AK412="2",CONCATENATE(C412,"Sectional"),AK412="3",CONCATENATE(C412,COUNTIF($C$1:C412,C412)))</f>
        <v>Elena Wagner2</v>
      </c>
      <c r="E412" s="66">
        <v>45152.333333333336</v>
      </c>
      <c r="F412" t="s">
        <v>2651</v>
      </c>
      <c r="G412" s="46">
        <v>89</v>
      </c>
      <c r="H412" s="46">
        <v>127</v>
      </c>
      <c r="I412" s="46">
        <v>66</v>
      </c>
      <c r="J412" t="s">
        <v>157</v>
      </c>
      <c r="K412" t="s">
        <v>90</v>
      </c>
      <c r="L412" s="46">
        <v>5320</v>
      </c>
      <c r="M412" s="46">
        <v>72</v>
      </c>
      <c r="N412" s="46">
        <v>69.400000000000006</v>
      </c>
      <c r="O412" s="46">
        <v>120</v>
      </c>
      <c r="P412" s="46">
        <f t="shared" si="42"/>
        <v>2</v>
      </c>
      <c r="R412" s="67" t="s">
        <v>1459</v>
      </c>
      <c r="S412" s="67">
        <f>COUNTIF(Y$2:$Y$100,R412)</f>
        <v>0</v>
      </c>
      <c r="V412" s="67">
        <f t="shared" si="43"/>
        <v>0</v>
      </c>
      <c r="AB412" t="s">
        <v>90</v>
      </c>
      <c r="AC412" s="46">
        <v>5320</v>
      </c>
      <c r="AD412" s="46">
        <v>72</v>
      </c>
      <c r="AE412" s="46">
        <v>69.400000000000006</v>
      </c>
      <c r="AF412" s="46">
        <v>120</v>
      </c>
      <c r="AH412" s="70" t="str">
        <f t="shared" si="44"/>
        <v/>
      </c>
      <c r="AI412" s="70" t="str">
        <f t="shared" si="45"/>
        <v/>
      </c>
      <c r="AJ412" s="70" t="str">
        <f t="shared" si="46"/>
        <v>X</v>
      </c>
      <c r="AK412" s="70" t="str" cm="1">
        <f t="array" ref="AK412">_xlfn.IFS(AH412&lt;&gt;"","1",AI412&lt;&gt;"","2",AJ412&lt;&gt;"","3")</f>
        <v>3</v>
      </c>
    </row>
    <row r="413" spans="1:37" x14ac:dyDescent="0.25">
      <c r="A413" t="s">
        <v>2243</v>
      </c>
      <c r="B413" t="s">
        <v>1968</v>
      </c>
      <c r="C413" s="67" t="str">
        <f t="shared" si="41"/>
        <v>Hayden Zehren</v>
      </c>
      <c r="D413" s="71" t="str" cm="1">
        <f t="array" ref="D413">_xlfn.IFS(AK413="1",CONCATENATE(C413,"Regional"),AK413="2",CONCATENATE(C413,"Sectional"),AK413="3",CONCATENATE(C413,COUNTIF($C$1:C413,C413)))</f>
        <v>Hayden Zehren1</v>
      </c>
      <c r="E413" s="66">
        <v>45152.333333333336</v>
      </c>
      <c r="F413" t="s">
        <v>2651</v>
      </c>
      <c r="G413" s="46">
        <v>89</v>
      </c>
      <c r="H413" s="46">
        <v>130</v>
      </c>
      <c r="I413" s="46">
        <v>68</v>
      </c>
      <c r="J413" t="s">
        <v>157</v>
      </c>
      <c r="K413" t="s">
        <v>90</v>
      </c>
      <c r="L413" s="46">
        <v>5320</v>
      </c>
      <c r="M413" s="46">
        <v>72</v>
      </c>
      <c r="N413" s="46">
        <v>69.400000000000006</v>
      </c>
      <c r="O413" s="46">
        <v>120</v>
      </c>
      <c r="P413" s="46">
        <f t="shared" si="42"/>
        <v>2</v>
      </c>
      <c r="R413" s="67" t="s">
        <v>3267</v>
      </c>
      <c r="S413" s="67">
        <f>COUNTIF(Y$2:$Y$100,R413)</f>
        <v>0</v>
      </c>
      <c r="V413" s="67">
        <f t="shared" si="43"/>
        <v>0</v>
      </c>
      <c r="AB413" t="s">
        <v>90</v>
      </c>
      <c r="AC413" s="46">
        <v>5320</v>
      </c>
      <c r="AD413" s="46">
        <v>72</v>
      </c>
      <c r="AE413" s="46">
        <v>69.400000000000006</v>
      </c>
      <c r="AF413" s="46">
        <v>120</v>
      </c>
      <c r="AH413" s="70" t="str">
        <f t="shared" si="44"/>
        <v/>
      </c>
      <c r="AI413" s="70" t="str">
        <f t="shared" si="45"/>
        <v/>
      </c>
      <c r="AJ413" s="70" t="str">
        <f t="shared" si="46"/>
        <v>X</v>
      </c>
      <c r="AK413" s="70" t="str" cm="1">
        <f t="array" ref="AK413">_xlfn.IFS(AH413&lt;&gt;"","1",AI413&lt;&gt;"","2",AJ413&lt;&gt;"","3")</f>
        <v>3</v>
      </c>
    </row>
    <row r="414" spans="1:37" x14ac:dyDescent="0.25">
      <c r="A414" t="s">
        <v>2213</v>
      </c>
      <c r="B414" t="s">
        <v>2721</v>
      </c>
      <c r="C414" s="67" t="str">
        <f t="shared" si="41"/>
        <v>Madalyn Cisewski</v>
      </c>
      <c r="D414" s="71" t="str" cm="1">
        <f t="array" ref="D414">_xlfn.IFS(AK414="1",CONCATENATE(C414,"Regional"),AK414="2",CONCATENATE(C414,"Sectional"),AK414="3",CONCATENATE(C414,COUNTIF($C$1:C414,C414)))</f>
        <v>Madalyn Cisewski1</v>
      </c>
      <c r="E414" s="66">
        <v>45152.333333333336</v>
      </c>
      <c r="F414" t="s">
        <v>2651</v>
      </c>
      <c r="G414" s="46">
        <v>89</v>
      </c>
      <c r="H414" s="46">
        <v>130</v>
      </c>
      <c r="I414" s="46">
        <v>68</v>
      </c>
      <c r="J414" t="s">
        <v>157</v>
      </c>
      <c r="K414" t="s">
        <v>90</v>
      </c>
      <c r="L414" s="46">
        <v>5320</v>
      </c>
      <c r="M414" s="46">
        <v>72</v>
      </c>
      <c r="N414" s="46">
        <v>69.400000000000006</v>
      </c>
      <c r="O414" s="46">
        <v>120</v>
      </c>
      <c r="P414" s="46">
        <f t="shared" si="42"/>
        <v>2</v>
      </c>
      <c r="R414" s="67" t="s">
        <v>3542</v>
      </c>
      <c r="S414" s="67">
        <f>COUNTIF(Y$2:$Y$100,R414)</f>
        <v>0</v>
      </c>
      <c r="V414" s="67">
        <f t="shared" si="43"/>
        <v>0</v>
      </c>
      <c r="AB414" t="s">
        <v>90</v>
      </c>
      <c r="AC414" s="46">
        <v>5320</v>
      </c>
      <c r="AD414" s="46">
        <v>72</v>
      </c>
      <c r="AE414" s="46">
        <v>69.400000000000006</v>
      </c>
      <c r="AF414" s="46">
        <v>120</v>
      </c>
      <c r="AH414" s="70" t="str">
        <f t="shared" si="44"/>
        <v/>
      </c>
      <c r="AI414" s="70" t="str">
        <f t="shared" si="45"/>
        <v/>
      </c>
      <c r="AJ414" s="70" t="str">
        <f t="shared" si="46"/>
        <v>X</v>
      </c>
      <c r="AK414" s="70" t="str" cm="1">
        <f t="array" ref="AK414">_xlfn.IFS(AH414&lt;&gt;"","1",AI414&lt;&gt;"","2",AJ414&lt;&gt;"","3")</f>
        <v>3</v>
      </c>
    </row>
    <row r="415" spans="1:37" x14ac:dyDescent="0.25">
      <c r="A415" t="s">
        <v>374</v>
      </c>
      <c r="B415" t="s">
        <v>648</v>
      </c>
      <c r="C415" s="67" t="str">
        <f t="shared" si="41"/>
        <v>Claire Wagner</v>
      </c>
      <c r="D415" s="71" t="str" cm="1">
        <f t="array" ref="D415">_xlfn.IFS(AK415="1",CONCATENATE(C415,"Regional"),AK415="2",CONCATENATE(C415,"Sectional"),AK415="3",CONCATENATE(C415,COUNTIF($C$1:C415,C415)))</f>
        <v>Claire Wagner1</v>
      </c>
      <c r="E415" s="66">
        <v>45152.333333333336</v>
      </c>
      <c r="F415" t="s">
        <v>2651</v>
      </c>
      <c r="G415" s="46">
        <v>89</v>
      </c>
      <c r="H415" s="46">
        <v>133</v>
      </c>
      <c r="I415" s="46">
        <v>70</v>
      </c>
      <c r="J415" t="s">
        <v>157</v>
      </c>
      <c r="K415" t="s">
        <v>90</v>
      </c>
      <c r="L415" s="46">
        <v>5320</v>
      </c>
      <c r="M415" s="46">
        <v>72</v>
      </c>
      <c r="N415" s="46">
        <v>69.400000000000006</v>
      </c>
      <c r="O415" s="46">
        <v>120</v>
      </c>
      <c r="P415" s="46">
        <f t="shared" si="42"/>
        <v>2</v>
      </c>
      <c r="R415" s="67" t="s">
        <v>2865</v>
      </c>
      <c r="S415" s="67">
        <f>COUNTIF(Y$2:$Y$100,R415)</f>
        <v>0</v>
      </c>
      <c r="V415" s="67">
        <f t="shared" si="43"/>
        <v>0</v>
      </c>
      <c r="AB415" t="s">
        <v>90</v>
      </c>
      <c r="AC415" s="46">
        <v>5320</v>
      </c>
      <c r="AD415" s="46">
        <v>72</v>
      </c>
      <c r="AE415" s="46">
        <v>69.400000000000006</v>
      </c>
      <c r="AF415" s="46">
        <v>120</v>
      </c>
      <c r="AH415" s="70" t="str">
        <f t="shared" si="44"/>
        <v/>
      </c>
      <c r="AI415" s="70" t="str">
        <f t="shared" si="45"/>
        <v/>
      </c>
      <c r="AJ415" s="70" t="str">
        <f t="shared" si="46"/>
        <v>X</v>
      </c>
      <c r="AK415" s="70" t="str" cm="1">
        <f t="array" ref="AK415">_xlfn.IFS(AH415&lt;&gt;"","1",AI415&lt;&gt;"","2",AJ415&lt;&gt;"","3")</f>
        <v>3</v>
      </c>
    </row>
    <row r="416" spans="1:37" x14ac:dyDescent="0.25">
      <c r="A416" t="s">
        <v>388</v>
      </c>
      <c r="B416" t="s">
        <v>533</v>
      </c>
      <c r="C416" s="67" t="str">
        <f t="shared" si="41"/>
        <v>Kaylee Wood</v>
      </c>
      <c r="D416" s="71" t="str" cm="1">
        <f t="array" ref="D416">_xlfn.IFS(AK416="1",CONCATENATE(C416,"Regional"),AK416="2",CONCATENATE(C416,"Sectional"),AK416="3",CONCATENATE(C416,COUNTIF($C$1:C416,C416)))</f>
        <v>Kaylee Wood1</v>
      </c>
      <c r="E416" s="66">
        <v>45152.333333333336</v>
      </c>
      <c r="F416" t="s">
        <v>2651</v>
      </c>
      <c r="G416" s="46">
        <v>89</v>
      </c>
      <c r="H416" s="46">
        <v>139</v>
      </c>
      <c r="I416" s="46">
        <v>71</v>
      </c>
      <c r="J416" t="s">
        <v>157</v>
      </c>
      <c r="K416" t="s">
        <v>90</v>
      </c>
      <c r="L416" s="46">
        <v>5320</v>
      </c>
      <c r="M416" s="46">
        <v>72</v>
      </c>
      <c r="N416" s="46">
        <v>69.400000000000006</v>
      </c>
      <c r="O416" s="46">
        <v>120</v>
      </c>
      <c r="P416" s="46">
        <f t="shared" si="42"/>
        <v>2</v>
      </c>
      <c r="R416" s="67" t="s">
        <v>2862</v>
      </c>
      <c r="S416" s="67">
        <f>COUNTIF(Y$2:$Y$100,R416)</f>
        <v>0</v>
      </c>
      <c r="V416" s="67">
        <f t="shared" si="43"/>
        <v>0</v>
      </c>
      <c r="AB416" t="s">
        <v>90</v>
      </c>
      <c r="AC416" s="46">
        <v>5320</v>
      </c>
      <c r="AD416" s="46">
        <v>72</v>
      </c>
      <c r="AE416" s="46">
        <v>69.400000000000006</v>
      </c>
      <c r="AF416" s="46">
        <v>120</v>
      </c>
      <c r="AH416" s="70" t="str">
        <f t="shared" si="44"/>
        <v/>
      </c>
      <c r="AI416" s="70" t="str">
        <f t="shared" si="45"/>
        <v/>
      </c>
      <c r="AJ416" s="70" t="str">
        <f t="shared" si="46"/>
        <v>X</v>
      </c>
      <c r="AK416" s="70" t="str" cm="1">
        <f t="array" ref="AK416">_xlfn.IFS(AH416&lt;&gt;"","1",AI416&lt;&gt;"","2",AJ416&lt;&gt;"","3")</f>
        <v>3</v>
      </c>
    </row>
    <row r="417" spans="1:37" x14ac:dyDescent="0.25">
      <c r="A417" t="s">
        <v>1711</v>
      </c>
      <c r="B417" t="s">
        <v>2244</v>
      </c>
      <c r="C417" s="67" t="str">
        <f t="shared" si="41"/>
        <v>lilly gilbertson</v>
      </c>
      <c r="D417" s="71" t="str" cm="1">
        <f t="array" ref="D417">_xlfn.IFS(AK417="1",CONCATENATE(C417,"Regional"),AK417="2",CONCATENATE(C417,"Sectional"),AK417="3",CONCATENATE(C417,COUNTIF($C$1:C417,C417)))</f>
        <v>lilly gilbertson1</v>
      </c>
      <c r="E417" s="66">
        <v>45152.333333333336</v>
      </c>
      <c r="F417" t="s">
        <v>2651</v>
      </c>
      <c r="G417" s="46">
        <v>89</v>
      </c>
      <c r="H417" s="46">
        <v>142</v>
      </c>
      <c r="I417" s="46">
        <v>72</v>
      </c>
      <c r="J417" t="s">
        <v>157</v>
      </c>
      <c r="K417" t="s">
        <v>90</v>
      </c>
      <c r="L417" s="46">
        <v>5320</v>
      </c>
      <c r="M417" s="46">
        <v>72</v>
      </c>
      <c r="N417" s="46">
        <v>69.400000000000006</v>
      </c>
      <c r="O417" s="46">
        <v>120</v>
      </c>
      <c r="P417" s="46">
        <f t="shared" si="42"/>
        <v>2</v>
      </c>
      <c r="R417" s="67" t="s">
        <v>3268</v>
      </c>
      <c r="S417" s="67">
        <f>COUNTIF(Y$2:$Y$100,R417)</f>
        <v>0</v>
      </c>
      <c r="V417" s="67">
        <f t="shared" si="43"/>
        <v>0</v>
      </c>
      <c r="AB417" t="s">
        <v>90</v>
      </c>
      <c r="AC417" s="46">
        <v>5320</v>
      </c>
      <c r="AD417" s="46">
        <v>72</v>
      </c>
      <c r="AE417" s="46">
        <v>69.400000000000006</v>
      </c>
      <c r="AF417" s="46">
        <v>120</v>
      </c>
      <c r="AH417" s="70" t="str">
        <f t="shared" si="44"/>
        <v/>
      </c>
      <c r="AI417" s="70" t="str">
        <f t="shared" si="45"/>
        <v/>
      </c>
      <c r="AJ417" s="70" t="str">
        <f t="shared" si="46"/>
        <v>X</v>
      </c>
      <c r="AK417" s="70" t="str" cm="1">
        <f t="array" ref="AK417">_xlfn.IFS(AH417&lt;&gt;"","1",AI417&lt;&gt;"","2",AJ417&lt;&gt;"","3")</f>
        <v>3</v>
      </c>
    </row>
    <row r="418" spans="1:37" x14ac:dyDescent="0.25">
      <c r="A418" t="s">
        <v>1046</v>
      </c>
      <c r="B418" t="s">
        <v>1047</v>
      </c>
      <c r="C418" s="67" t="str">
        <f t="shared" si="41"/>
        <v>Jaiden Schauf</v>
      </c>
      <c r="D418" s="71" t="str" cm="1">
        <f t="array" ref="D418">_xlfn.IFS(AK418="1",CONCATENATE(C418,"Regional"),AK418="2",CONCATENATE(C418,"Sectional"),AK418="3",CONCATENATE(C418,COUNTIF($C$1:C418,C418)))</f>
        <v>Jaiden Schauf1</v>
      </c>
      <c r="E418" s="66">
        <v>45152.333333333336</v>
      </c>
      <c r="F418" t="s">
        <v>2651</v>
      </c>
      <c r="G418" s="46">
        <v>89</v>
      </c>
      <c r="H418" s="46">
        <v>145</v>
      </c>
      <c r="I418" s="46">
        <v>73</v>
      </c>
      <c r="J418" t="s">
        <v>157</v>
      </c>
      <c r="K418" t="s">
        <v>90</v>
      </c>
      <c r="L418" s="46">
        <v>5320</v>
      </c>
      <c r="M418" s="46">
        <v>72</v>
      </c>
      <c r="N418" s="46">
        <v>69.400000000000006</v>
      </c>
      <c r="O418" s="46">
        <v>120</v>
      </c>
      <c r="P418" s="46">
        <f t="shared" si="42"/>
        <v>2</v>
      </c>
      <c r="R418" s="67" t="s">
        <v>1539</v>
      </c>
      <c r="S418" s="67">
        <f>COUNTIF(Y$2:$Y$100,R418)</f>
        <v>0</v>
      </c>
      <c r="V418" s="67">
        <f t="shared" si="43"/>
        <v>0</v>
      </c>
      <c r="AB418" t="s">
        <v>90</v>
      </c>
      <c r="AC418" s="46">
        <v>5320</v>
      </c>
      <c r="AD418" s="46">
        <v>72</v>
      </c>
      <c r="AE418" s="46">
        <v>69.400000000000006</v>
      </c>
      <c r="AF418" s="46">
        <v>120</v>
      </c>
      <c r="AH418" s="70" t="str">
        <f t="shared" si="44"/>
        <v/>
      </c>
      <c r="AI418" s="70" t="str">
        <f t="shared" si="45"/>
        <v/>
      </c>
      <c r="AJ418" s="70" t="str">
        <f t="shared" si="46"/>
        <v>X</v>
      </c>
      <c r="AK418" s="70" t="str" cm="1">
        <f t="array" ref="AK418">_xlfn.IFS(AH418&lt;&gt;"","1",AI418&lt;&gt;"","2",AJ418&lt;&gt;"","3")</f>
        <v>3</v>
      </c>
    </row>
    <row r="419" spans="1:37" x14ac:dyDescent="0.25">
      <c r="A419" t="s">
        <v>3402</v>
      </c>
      <c r="B419" t="s">
        <v>187</v>
      </c>
      <c r="C419" s="67" t="str">
        <f t="shared" si="41"/>
        <v>Ava Jablonski</v>
      </c>
      <c r="D419" s="71" t="str" cm="1">
        <f t="array" ref="D419">_xlfn.IFS(AK419="1",CONCATENATE(C419,"Regional"),AK419="2",CONCATENATE(C419,"Sectional"),AK419="3",CONCATENATE(C419,COUNTIF($C$1:C419,C419)))</f>
        <v>Ava Jablonski1</v>
      </c>
      <c r="E419" s="66">
        <v>45152.333333333336</v>
      </c>
      <c r="F419" t="s">
        <v>2651</v>
      </c>
      <c r="G419" s="46">
        <v>89</v>
      </c>
      <c r="H419" s="46">
        <v>145</v>
      </c>
      <c r="I419" s="46">
        <v>73</v>
      </c>
      <c r="J419" t="s">
        <v>157</v>
      </c>
      <c r="K419" t="s">
        <v>90</v>
      </c>
      <c r="L419" s="46">
        <v>5320</v>
      </c>
      <c r="M419" s="46">
        <v>72</v>
      </c>
      <c r="N419" s="46">
        <v>69.400000000000006</v>
      </c>
      <c r="O419" s="46">
        <v>120</v>
      </c>
      <c r="P419" s="46">
        <f t="shared" si="42"/>
        <v>2</v>
      </c>
      <c r="R419" s="67" t="s">
        <v>3543</v>
      </c>
      <c r="S419" s="67">
        <f>COUNTIF(Y$2:$Y$100,R419)</f>
        <v>0</v>
      </c>
      <c r="V419" s="67">
        <f t="shared" si="43"/>
        <v>0</v>
      </c>
      <c r="AB419" t="s">
        <v>90</v>
      </c>
      <c r="AC419" s="46">
        <v>5320</v>
      </c>
      <c r="AD419" s="46">
        <v>72</v>
      </c>
      <c r="AE419" s="46">
        <v>69.400000000000006</v>
      </c>
      <c r="AF419" s="46">
        <v>120</v>
      </c>
      <c r="AH419" s="70" t="str">
        <f t="shared" si="44"/>
        <v/>
      </c>
      <c r="AI419" s="70" t="str">
        <f t="shared" si="45"/>
        <v/>
      </c>
      <c r="AJ419" s="70" t="str">
        <f t="shared" si="46"/>
        <v>X</v>
      </c>
      <c r="AK419" s="70" t="str" cm="1">
        <f t="array" ref="AK419">_xlfn.IFS(AH419&lt;&gt;"","1",AI419&lt;&gt;"","2",AJ419&lt;&gt;"","3")</f>
        <v>3</v>
      </c>
    </row>
    <row r="420" spans="1:37" x14ac:dyDescent="0.25">
      <c r="A420" t="s">
        <v>3403</v>
      </c>
      <c r="B420" t="s">
        <v>2198</v>
      </c>
      <c r="C420" s="67" t="str">
        <f t="shared" si="41"/>
        <v>Evey Szymkowiak</v>
      </c>
      <c r="D420" s="71" t="str" cm="1">
        <f t="array" ref="D420">_xlfn.IFS(AK420="1",CONCATENATE(C420,"Regional"),AK420="2",CONCATENATE(C420,"Sectional"),AK420="3",CONCATENATE(C420,COUNTIF($C$1:C420,C420)))</f>
        <v>Evey Szymkowiak1</v>
      </c>
      <c r="E420" s="66">
        <v>45152.333333333336</v>
      </c>
      <c r="F420" t="s">
        <v>2651</v>
      </c>
      <c r="G420" s="46">
        <v>89</v>
      </c>
      <c r="H420" s="46">
        <v>147</v>
      </c>
      <c r="I420" s="46">
        <v>75</v>
      </c>
      <c r="J420" t="s">
        <v>157</v>
      </c>
      <c r="K420" t="s">
        <v>90</v>
      </c>
      <c r="L420" s="46">
        <v>5320</v>
      </c>
      <c r="M420" s="46">
        <v>72</v>
      </c>
      <c r="N420" s="46">
        <v>69.400000000000006</v>
      </c>
      <c r="O420" s="46">
        <v>120</v>
      </c>
      <c r="P420" s="46">
        <f t="shared" si="42"/>
        <v>2</v>
      </c>
      <c r="R420" s="67" t="s">
        <v>3544</v>
      </c>
      <c r="S420" s="67">
        <f>COUNTIF(Y$2:$Y$100,R420)</f>
        <v>0</v>
      </c>
      <c r="V420" s="67">
        <f t="shared" si="43"/>
        <v>0</v>
      </c>
      <c r="AB420" t="s">
        <v>90</v>
      </c>
      <c r="AC420" s="46">
        <v>5320</v>
      </c>
      <c r="AD420" s="46">
        <v>72</v>
      </c>
      <c r="AE420" s="46">
        <v>69.400000000000006</v>
      </c>
      <c r="AF420" s="46">
        <v>120</v>
      </c>
      <c r="AH420" s="70" t="str">
        <f t="shared" si="44"/>
        <v/>
      </c>
      <c r="AI420" s="70" t="str">
        <f t="shared" si="45"/>
        <v/>
      </c>
      <c r="AJ420" s="70" t="str">
        <f t="shared" si="46"/>
        <v>X</v>
      </c>
      <c r="AK420" s="70" t="str" cm="1">
        <f t="array" ref="AK420">_xlfn.IFS(AH420&lt;&gt;"","1",AI420&lt;&gt;"","2",AJ420&lt;&gt;"","3")</f>
        <v>3</v>
      </c>
    </row>
    <row r="421" spans="1:37" x14ac:dyDescent="0.25">
      <c r="A421" t="s">
        <v>563</v>
      </c>
      <c r="B421" t="s">
        <v>507</v>
      </c>
      <c r="C421" s="67" t="str">
        <f t="shared" si="41"/>
        <v>Chloe Applin</v>
      </c>
      <c r="D421" s="71" t="str" cm="1">
        <f t="array" ref="D421">_xlfn.IFS(AK421="1",CONCATENATE(C421,"Regional"),AK421="2",CONCATENATE(C421,"Sectional"),AK421="3",CONCATENATE(C421,COUNTIF($C$1:C421,C421)))</f>
        <v>Chloe Applin1</v>
      </c>
      <c r="E421" s="66">
        <v>45152.333333333336</v>
      </c>
      <c r="F421" t="s">
        <v>2651</v>
      </c>
      <c r="G421" s="46">
        <v>89</v>
      </c>
      <c r="H421" s="46">
        <v>148</v>
      </c>
      <c r="I421" s="46">
        <v>76</v>
      </c>
      <c r="J421" t="s">
        <v>157</v>
      </c>
      <c r="K421" t="s">
        <v>90</v>
      </c>
      <c r="L421" s="46">
        <v>5320</v>
      </c>
      <c r="M421" s="46">
        <v>72</v>
      </c>
      <c r="N421" s="46">
        <v>69.400000000000006</v>
      </c>
      <c r="O421" s="46">
        <v>120</v>
      </c>
      <c r="P421" s="46">
        <f t="shared" si="42"/>
        <v>2</v>
      </c>
      <c r="R421" s="67" t="s">
        <v>1223</v>
      </c>
      <c r="S421" s="67">
        <f>COUNTIF(Y$2:$Y$100,R421)</f>
        <v>0</v>
      </c>
      <c r="V421" s="67">
        <f t="shared" si="43"/>
        <v>0</v>
      </c>
      <c r="AB421" t="s">
        <v>90</v>
      </c>
      <c r="AC421" s="46">
        <v>5320</v>
      </c>
      <c r="AD421" s="46">
        <v>72</v>
      </c>
      <c r="AE421" s="46">
        <v>69.400000000000006</v>
      </c>
      <c r="AF421" s="46">
        <v>120</v>
      </c>
      <c r="AH421" s="70" t="str">
        <f t="shared" si="44"/>
        <v/>
      </c>
      <c r="AI421" s="70" t="str">
        <f t="shared" si="45"/>
        <v/>
      </c>
      <c r="AJ421" s="70" t="str">
        <f t="shared" si="46"/>
        <v>X</v>
      </c>
      <c r="AK421" s="70" t="str" cm="1">
        <f t="array" ref="AK421">_xlfn.IFS(AH421&lt;&gt;"","1",AI421&lt;&gt;"","2",AJ421&lt;&gt;"","3")</f>
        <v>3</v>
      </c>
    </row>
    <row r="422" spans="1:37" x14ac:dyDescent="0.25">
      <c r="A422" t="s">
        <v>817</v>
      </c>
      <c r="B422" t="s">
        <v>492</v>
      </c>
      <c r="C422" s="67" t="str">
        <f t="shared" si="41"/>
        <v>Anna Motszko</v>
      </c>
      <c r="D422" s="71" t="str" cm="1">
        <f t="array" ref="D422">_xlfn.IFS(AK422="1",CONCATENATE(C422,"Regional"),AK422="2",CONCATENATE(C422,"Sectional"),AK422="3",CONCATENATE(C422,COUNTIF($C$1:C422,C422)))</f>
        <v>Anna Motszko1</v>
      </c>
      <c r="E422" s="66">
        <v>45152.333333333336</v>
      </c>
      <c r="F422" t="s">
        <v>2651</v>
      </c>
      <c r="G422" s="46">
        <v>89</v>
      </c>
      <c r="H422" s="46">
        <v>148</v>
      </c>
      <c r="I422" s="46">
        <v>76</v>
      </c>
      <c r="J422" t="s">
        <v>157</v>
      </c>
      <c r="K422" t="s">
        <v>90</v>
      </c>
      <c r="L422" s="46">
        <v>5320</v>
      </c>
      <c r="M422" s="46">
        <v>72</v>
      </c>
      <c r="N422" s="46">
        <v>69.400000000000006</v>
      </c>
      <c r="O422" s="46">
        <v>120</v>
      </c>
      <c r="P422" s="46">
        <f t="shared" si="42"/>
        <v>2</v>
      </c>
      <c r="R422" s="67" t="s">
        <v>1379</v>
      </c>
      <c r="S422" s="67">
        <f>COUNTIF(Y$2:$Y$100,R422)</f>
        <v>0</v>
      </c>
      <c r="V422" s="67">
        <f t="shared" si="43"/>
        <v>0</v>
      </c>
      <c r="AB422" t="s">
        <v>90</v>
      </c>
      <c r="AC422" s="46">
        <v>5320</v>
      </c>
      <c r="AD422" s="46">
        <v>72</v>
      </c>
      <c r="AE422" s="46">
        <v>69.400000000000006</v>
      </c>
      <c r="AF422" s="46">
        <v>120</v>
      </c>
      <c r="AH422" s="70" t="str">
        <f t="shared" si="44"/>
        <v/>
      </c>
      <c r="AI422" s="70" t="str">
        <f t="shared" si="45"/>
        <v/>
      </c>
      <c r="AJ422" s="70" t="str">
        <f t="shared" si="46"/>
        <v>X</v>
      </c>
      <c r="AK422" s="70" t="str" cm="1">
        <f t="array" ref="AK422">_xlfn.IFS(AH422&lt;&gt;"","1",AI422&lt;&gt;"","2",AJ422&lt;&gt;"","3")</f>
        <v>3</v>
      </c>
    </row>
    <row r="423" spans="1:37" x14ac:dyDescent="0.25">
      <c r="A423" t="s">
        <v>1095</v>
      </c>
      <c r="B423" t="s">
        <v>1717</v>
      </c>
      <c r="C423" s="67" t="str">
        <f t="shared" si="41"/>
        <v>Lila Gerbig</v>
      </c>
      <c r="D423" s="71" t="str" cm="1">
        <f t="array" ref="D423">_xlfn.IFS(AK423="1",CONCATENATE(C423,"Regional"),AK423="2",CONCATENATE(C423,"Sectional"),AK423="3",CONCATENATE(C423,COUNTIF($C$1:C423,C423)))</f>
        <v>Lila Gerbig1</v>
      </c>
      <c r="E423" s="66">
        <v>45152.333333333336</v>
      </c>
      <c r="F423" t="s">
        <v>2651</v>
      </c>
      <c r="G423" s="46">
        <v>89</v>
      </c>
      <c r="H423" s="46">
        <v>153</v>
      </c>
      <c r="I423" s="46">
        <v>78</v>
      </c>
      <c r="J423" t="s">
        <v>157</v>
      </c>
      <c r="K423" t="s">
        <v>90</v>
      </c>
      <c r="L423" s="46">
        <v>5320</v>
      </c>
      <c r="M423" s="46">
        <v>72</v>
      </c>
      <c r="N423" s="46">
        <v>69.400000000000006</v>
      </c>
      <c r="O423" s="46">
        <v>120</v>
      </c>
      <c r="P423" s="46">
        <f t="shared" si="42"/>
        <v>2</v>
      </c>
      <c r="R423" s="67" t="s">
        <v>3346</v>
      </c>
      <c r="S423" s="67">
        <f>COUNTIF(Y$2:$Y$100,R423)</f>
        <v>0</v>
      </c>
      <c r="V423" s="67">
        <f t="shared" si="43"/>
        <v>0</v>
      </c>
      <c r="AB423" t="s">
        <v>90</v>
      </c>
      <c r="AC423" s="46">
        <v>5320</v>
      </c>
      <c r="AD423" s="46">
        <v>72</v>
      </c>
      <c r="AE423" s="46">
        <v>69.400000000000006</v>
      </c>
      <c r="AF423" s="46">
        <v>120</v>
      </c>
      <c r="AH423" s="70" t="str">
        <f t="shared" si="44"/>
        <v/>
      </c>
      <c r="AI423" s="70" t="str">
        <f t="shared" si="45"/>
        <v/>
      </c>
      <c r="AJ423" s="70" t="str">
        <f t="shared" si="46"/>
        <v>X</v>
      </c>
      <c r="AK423" s="70" t="str" cm="1">
        <f t="array" ref="AK423">_xlfn.IFS(AH423&lt;&gt;"","1",AI423&lt;&gt;"","2",AJ423&lt;&gt;"","3")</f>
        <v>3</v>
      </c>
    </row>
    <row r="424" spans="1:37" x14ac:dyDescent="0.25">
      <c r="A424" t="s">
        <v>1975</v>
      </c>
      <c r="B424" t="s">
        <v>490</v>
      </c>
      <c r="C424" s="67" t="str">
        <f t="shared" si="41"/>
        <v>Ellie Sullivan</v>
      </c>
      <c r="D424" s="71" t="str" cm="1">
        <f t="array" ref="D424">_xlfn.IFS(AK424="1",CONCATENATE(C424,"Regional"),AK424="2",CONCATENATE(C424,"Sectional"),AK424="3",CONCATENATE(C424,COUNTIF($C$1:C424,C424)))</f>
        <v>Ellie Sullivan1</v>
      </c>
      <c r="E424" s="66">
        <v>45152.333333333336</v>
      </c>
      <c r="F424" t="s">
        <v>2651</v>
      </c>
      <c r="G424" s="46">
        <v>89</v>
      </c>
      <c r="H424" s="46">
        <v>160</v>
      </c>
      <c r="I424" s="46">
        <v>79</v>
      </c>
      <c r="J424" t="s">
        <v>157</v>
      </c>
      <c r="K424" t="s">
        <v>90</v>
      </c>
      <c r="L424" s="46">
        <v>5320</v>
      </c>
      <c r="M424" s="46">
        <v>72</v>
      </c>
      <c r="N424" s="46">
        <v>69.400000000000006</v>
      </c>
      <c r="O424" s="46">
        <v>120</v>
      </c>
      <c r="P424" s="46">
        <f t="shared" si="42"/>
        <v>2</v>
      </c>
      <c r="R424" s="67" t="s">
        <v>3347</v>
      </c>
      <c r="S424" s="67">
        <f>COUNTIF(Y$2:$Y$100,R424)</f>
        <v>0</v>
      </c>
      <c r="V424" s="67">
        <f t="shared" si="43"/>
        <v>0</v>
      </c>
      <c r="AB424" t="s">
        <v>90</v>
      </c>
      <c r="AC424" s="46">
        <v>5320</v>
      </c>
      <c r="AD424" s="46">
        <v>72</v>
      </c>
      <c r="AE424" s="46">
        <v>69.400000000000006</v>
      </c>
      <c r="AF424" s="46">
        <v>120</v>
      </c>
      <c r="AH424" s="70" t="str">
        <f t="shared" si="44"/>
        <v/>
      </c>
      <c r="AI424" s="70" t="str">
        <f t="shared" si="45"/>
        <v/>
      </c>
      <c r="AJ424" s="70" t="str">
        <f t="shared" si="46"/>
        <v>X</v>
      </c>
      <c r="AK424" s="70" t="str" cm="1">
        <f t="array" ref="AK424">_xlfn.IFS(AH424&lt;&gt;"","1",AI424&lt;&gt;"","2",AJ424&lt;&gt;"","3")</f>
        <v>3</v>
      </c>
    </row>
    <row r="425" spans="1:37" x14ac:dyDescent="0.25">
      <c r="A425" t="s">
        <v>936</v>
      </c>
      <c r="B425" t="s">
        <v>380</v>
      </c>
      <c r="C425" s="67" t="str">
        <f t="shared" si="41"/>
        <v>Amelia Russ</v>
      </c>
      <c r="D425" s="71" t="str" cm="1">
        <f t="array" ref="D425">_xlfn.IFS(AK425="1",CONCATENATE(C425,"Regional"),AK425="2",CONCATENATE(C425,"Sectional"),AK425="3",CONCATENATE(C425,COUNTIF($C$1:C425,C425)))</f>
        <v>Amelia Russ1</v>
      </c>
      <c r="E425" s="66">
        <v>45152.333333333336</v>
      </c>
      <c r="F425" t="s">
        <v>2651</v>
      </c>
      <c r="G425" s="46">
        <v>89</v>
      </c>
      <c r="H425" s="46">
        <v>160</v>
      </c>
      <c r="I425" s="46">
        <v>79</v>
      </c>
      <c r="J425" t="s">
        <v>157</v>
      </c>
      <c r="K425" t="s">
        <v>90</v>
      </c>
      <c r="L425" s="46">
        <v>5320</v>
      </c>
      <c r="M425" s="46">
        <v>72</v>
      </c>
      <c r="N425" s="46">
        <v>69.400000000000006</v>
      </c>
      <c r="O425" s="46">
        <v>120</v>
      </c>
      <c r="P425" s="46">
        <f t="shared" si="42"/>
        <v>2</v>
      </c>
      <c r="R425" s="67" t="s">
        <v>3138</v>
      </c>
      <c r="S425" s="67">
        <f>COUNTIF(Y$2:$Y$100,R425)</f>
        <v>0</v>
      </c>
      <c r="V425" s="67">
        <f t="shared" si="43"/>
        <v>0</v>
      </c>
      <c r="AB425" t="s">
        <v>90</v>
      </c>
      <c r="AC425" s="46">
        <v>5320</v>
      </c>
      <c r="AD425" s="46">
        <v>72</v>
      </c>
      <c r="AE425" s="46">
        <v>69.400000000000006</v>
      </c>
      <c r="AF425" s="46">
        <v>120</v>
      </c>
      <c r="AH425" s="70" t="str">
        <f t="shared" si="44"/>
        <v/>
      </c>
      <c r="AI425" s="70" t="str">
        <f t="shared" si="45"/>
        <v/>
      </c>
      <c r="AJ425" s="70" t="str">
        <f t="shared" si="46"/>
        <v>X</v>
      </c>
      <c r="AK425" s="70" t="str" cm="1">
        <f t="array" ref="AK425">_xlfn.IFS(AH425&lt;&gt;"","1",AI425&lt;&gt;"","2",AJ425&lt;&gt;"","3")</f>
        <v>3</v>
      </c>
    </row>
    <row r="426" spans="1:37" x14ac:dyDescent="0.25">
      <c r="A426" t="s">
        <v>273</v>
      </c>
      <c r="B426" t="s">
        <v>773</v>
      </c>
      <c r="C426" s="67" t="str">
        <f t="shared" si="41"/>
        <v>Ashley Jaeger</v>
      </c>
      <c r="D426" s="71" t="str" cm="1">
        <f t="array" ref="D426">_xlfn.IFS(AK426="1",CONCATENATE(C426,"Regional"),AK426="2",CONCATENATE(C426,"Sectional"),AK426="3",CONCATENATE(C426,COUNTIF($C$1:C426,C426)))</f>
        <v>Ashley Jaeger1</v>
      </c>
      <c r="E426" s="66">
        <v>45152.333333333336</v>
      </c>
      <c r="F426" t="s">
        <v>2651</v>
      </c>
      <c r="G426" s="46">
        <v>89</v>
      </c>
      <c r="H426" s="46">
        <v>164</v>
      </c>
      <c r="I426" s="46">
        <v>81</v>
      </c>
      <c r="J426" t="s">
        <v>157</v>
      </c>
      <c r="K426" t="s">
        <v>90</v>
      </c>
      <c r="L426" s="46">
        <v>5320</v>
      </c>
      <c r="M426" s="46">
        <v>72</v>
      </c>
      <c r="N426" s="46">
        <v>69.400000000000006</v>
      </c>
      <c r="O426" s="46">
        <v>120</v>
      </c>
      <c r="P426" s="46">
        <f t="shared" si="42"/>
        <v>2</v>
      </c>
      <c r="R426" s="67" t="s">
        <v>3239</v>
      </c>
      <c r="S426" s="67">
        <f>COUNTIF(Y$2:$Y$100,R426)</f>
        <v>0</v>
      </c>
      <c r="V426" s="67">
        <f t="shared" si="43"/>
        <v>0</v>
      </c>
      <c r="AB426" t="s">
        <v>90</v>
      </c>
      <c r="AC426" s="46">
        <v>5320</v>
      </c>
      <c r="AD426" s="46">
        <v>72</v>
      </c>
      <c r="AE426" s="46">
        <v>69.400000000000006</v>
      </c>
      <c r="AF426" s="46">
        <v>120</v>
      </c>
      <c r="AH426" s="70" t="str">
        <f t="shared" si="44"/>
        <v/>
      </c>
      <c r="AI426" s="70" t="str">
        <f t="shared" si="45"/>
        <v/>
      </c>
      <c r="AJ426" s="70" t="str">
        <f t="shared" si="46"/>
        <v>X</v>
      </c>
      <c r="AK426" s="70" t="str" cm="1">
        <f t="array" ref="AK426">_xlfn.IFS(AH426&lt;&gt;"","1",AI426&lt;&gt;"","2",AJ426&lt;&gt;"","3")</f>
        <v>3</v>
      </c>
    </row>
    <row r="427" spans="1:37" x14ac:dyDescent="0.25">
      <c r="A427" t="s">
        <v>573</v>
      </c>
      <c r="B427" t="s">
        <v>1809</v>
      </c>
      <c r="C427" s="67" t="str">
        <f t="shared" si="41"/>
        <v>Kaydence Roth</v>
      </c>
      <c r="D427" s="71" t="str" cm="1">
        <f t="array" ref="D427">_xlfn.IFS(AK427="1",CONCATENATE(C427,"Regional"),AK427="2",CONCATENATE(C427,"Sectional"),AK427="3",CONCATENATE(C427,COUNTIF($C$1:C427,C427)))</f>
        <v>Kaydence Roth2</v>
      </c>
      <c r="E427" s="66">
        <v>45152.333333333336</v>
      </c>
      <c r="F427" t="s">
        <v>2651</v>
      </c>
      <c r="G427" s="46">
        <v>89</v>
      </c>
      <c r="H427" s="46">
        <v>166</v>
      </c>
      <c r="I427" s="46">
        <v>82</v>
      </c>
      <c r="J427" t="s">
        <v>157</v>
      </c>
      <c r="K427" t="s">
        <v>90</v>
      </c>
      <c r="L427" s="46">
        <v>5320</v>
      </c>
      <c r="M427" s="46">
        <v>72</v>
      </c>
      <c r="N427" s="46">
        <v>69.400000000000006</v>
      </c>
      <c r="O427" s="46">
        <v>120</v>
      </c>
      <c r="P427" s="46">
        <f t="shared" si="42"/>
        <v>2</v>
      </c>
      <c r="R427" s="67" t="s">
        <v>3522</v>
      </c>
      <c r="S427" s="67">
        <f>COUNTIF(Y$2:$Y$100,R427)</f>
        <v>0</v>
      </c>
      <c r="V427" s="67">
        <f t="shared" si="43"/>
        <v>0</v>
      </c>
      <c r="AB427" t="s">
        <v>90</v>
      </c>
      <c r="AC427" s="46">
        <v>5320</v>
      </c>
      <c r="AD427" s="46">
        <v>72</v>
      </c>
      <c r="AE427" s="46">
        <v>69.400000000000006</v>
      </c>
      <c r="AF427" s="46">
        <v>120</v>
      </c>
      <c r="AH427" s="70" t="str">
        <f t="shared" si="44"/>
        <v/>
      </c>
      <c r="AI427" s="70" t="str">
        <f t="shared" si="45"/>
        <v/>
      </c>
      <c r="AJ427" s="70" t="str">
        <f t="shared" si="46"/>
        <v>X</v>
      </c>
      <c r="AK427" s="70" t="str" cm="1">
        <f t="array" ref="AK427">_xlfn.IFS(AH427&lt;&gt;"","1",AI427&lt;&gt;"","2",AJ427&lt;&gt;"","3")</f>
        <v>3</v>
      </c>
    </row>
    <row r="428" spans="1:37" x14ac:dyDescent="0.25">
      <c r="A428" t="s">
        <v>275</v>
      </c>
      <c r="B428" t="s">
        <v>622</v>
      </c>
      <c r="C428" s="67" t="str">
        <f t="shared" si="41"/>
        <v>Samantha Johnson</v>
      </c>
      <c r="D428" s="71" t="str" cm="1">
        <f t="array" ref="D428">_xlfn.IFS(AK428="1",CONCATENATE(C428,"Regional"),AK428="2",CONCATENATE(C428,"Sectional"),AK428="3",CONCATENATE(C428,COUNTIF($C$1:C428,C428)))</f>
        <v>Samantha Johnson1</v>
      </c>
      <c r="E428" s="66">
        <v>45152.333333333336</v>
      </c>
      <c r="F428" t="s">
        <v>2651</v>
      </c>
      <c r="G428" s="46">
        <v>89</v>
      </c>
      <c r="H428" s="46">
        <v>169</v>
      </c>
      <c r="I428" s="46">
        <v>83</v>
      </c>
      <c r="J428" t="s">
        <v>157</v>
      </c>
      <c r="K428" t="s">
        <v>90</v>
      </c>
      <c r="L428" s="46">
        <v>5320</v>
      </c>
      <c r="M428" s="46">
        <v>72</v>
      </c>
      <c r="N428" s="46">
        <v>69.400000000000006</v>
      </c>
      <c r="O428" s="46">
        <v>120</v>
      </c>
      <c r="P428" s="46">
        <f t="shared" si="42"/>
        <v>2</v>
      </c>
      <c r="R428" s="67" t="s">
        <v>3324</v>
      </c>
      <c r="S428" s="67">
        <f>COUNTIF(Y$2:$Y$100,R428)</f>
        <v>0</v>
      </c>
      <c r="V428" s="67">
        <f t="shared" si="43"/>
        <v>0</v>
      </c>
      <c r="AB428" t="s">
        <v>90</v>
      </c>
      <c r="AC428" s="46">
        <v>5320</v>
      </c>
      <c r="AD428" s="46">
        <v>72</v>
      </c>
      <c r="AE428" s="46">
        <v>69.400000000000006</v>
      </c>
      <c r="AF428" s="46">
        <v>120</v>
      </c>
      <c r="AH428" s="70" t="str">
        <f t="shared" si="44"/>
        <v/>
      </c>
      <c r="AI428" s="70" t="str">
        <f t="shared" si="45"/>
        <v/>
      </c>
      <c r="AJ428" s="70" t="str">
        <f t="shared" si="46"/>
        <v>X</v>
      </c>
      <c r="AK428" s="70" t="str" cm="1">
        <f t="array" ref="AK428">_xlfn.IFS(AH428&lt;&gt;"","1",AI428&lt;&gt;"","2",AJ428&lt;&gt;"","3")</f>
        <v>3</v>
      </c>
    </row>
    <row r="429" spans="1:37" x14ac:dyDescent="0.25">
      <c r="A429" t="s">
        <v>2113</v>
      </c>
      <c r="B429" t="s">
        <v>362</v>
      </c>
      <c r="C429" s="67" t="str">
        <f t="shared" si="41"/>
        <v>Emma Roesler</v>
      </c>
      <c r="D429" s="71" t="str" cm="1">
        <f t="array" ref="D429">_xlfn.IFS(AK429="1",CONCATENATE(C429,"Regional"),AK429="2",CONCATENATE(C429,"Sectional"),AK429="3",CONCATENATE(C429,COUNTIF($C$1:C429,C429)))</f>
        <v>Emma Roesler1</v>
      </c>
      <c r="E429" s="66">
        <v>45152.333333333336</v>
      </c>
      <c r="F429" t="s">
        <v>2651</v>
      </c>
      <c r="G429" s="46">
        <v>89</v>
      </c>
      <c r="H429" s="46">
        <v>172</v>
      </c>
      <c r="I429" s="46">
        <v>84</v>
      </c>
      <c r="J429" t="s">
        <v>157</v>
      </c>
      <c r="K429" t="s">
        <v>90</v>
      </c>
      <c r="L429" s="46">
        <v>5320</v>
      </c>
      <c r="M429" s="46">
        <v>72</v>
      </c>
      <c r="N429" s="46">
        <v>69.400000000000006</v>
      </c>
      <c r="O429" s="46">
        <v>120</v>
      </c>
      <c r="P429" s="46">
        <f t="shared" si="42"/>
        <v>2</v>
      </c>
      <c r="R429" s="67" t="s">
        <v>3139</v>
      </c>
      <c r="S429" s="67">
        <f>COUNTIF(Y$2:$Y$100,R429)</f>
        <v>0</v>
      </c>
      <c r="V429" s="67">
        <f t="shared" si="43"/>
        <v>0</v>
      </c>
      <c r="AB429" t="s">
        <v>90</v>
      </c>
      <c r="AC429" s="46">
        <v>5320</v>
      </c>
      <c r="AD429" s="46">
        <v>72</v>
      </c>
      <c r="AE429" s="46">
        <v>69.400000000000006</v>
      </c>
      <c r="AF429" s="46">
        <v>120</v>
      </c>
      <c r="AH429" s="70" t="str">
        <f t="shared" si="44"/>
        <v/>
      </c>
      <c r="AI429" s="70" t="str">
        <f t="shared" si="45"/>
        <v/>
      </c>
      <c r="AJ429" s="70" t="str">
        <f t="shared" si="46"/>
        <v>X</v>
      </c>
      <c r="AK429" s="70" t="str" cm="1">
        <f t="array" ref="AK429">_xlfn.IFS(AH429&lt;&gt;"","1",AI429&lt;&gt;"","2",AJ429&lt;&gt;"","3")</f>
        <v>3</v>
      </c>
    </row>
    <row r="430" spans="1:37" x14ac:dyDescent="0.25">
      <c r="A430" t="s">
        <v>2059</v>
      </c>
      <c r="B430" t="s">
        <v>875</v>
      </c>
      <c r="C430" s="67" t="str">
        <f t="shared" si="41"/>
        <v>Layla Woychik</v>
      </c>
      <c r="D430" s="71" t="str" cm="1">
        <f t="array" ref="D430">_xlfn.IFS(AK430="1",CONCATENATE(C430,"Regional"),AK430="2",CONCATENATE(C430,"Sectional"),AK430="3",CONCATENATE(C430,COUNTIF($C$1:C430,C430)))</f>
        <v>Layla Woychik2</v>
      </c>
      <c r="E430" s="66">
        <v>45152.333333333336</v>
      </c>
      <c r="F430" t="s">
        <v>2651</v>
      </c>
      <c r="G430" s="46">
        <v>89</v>
      </c>
      <c r="H430" s="46">
        <v>173</v>
      </c>
      <c r="I430" s="46">
        <v>85</v>
      </c>
      <c r="J430" t="s">
        <v>157</v>
      </c>
      <c r="K430" t="s">
        <v>90</v>
      </c>
      <c r="L430" s="46">
        <v>5320</v>
      </c>
      <c r="M430" s="46">
        <v>72</v>
      </c>
      <c r="N430" s="46">
        <v>69.400000000000006</v>
      </c>
      <c r="O430" s="46">
        <v>120</v>
      </c>
      <c r="P430" s="46">
        <f t="shared" si="42"/>
        <v>2</v>
      </c>
      <c r="R430" s="67" t="s">
        <v>3081</v>
      </c>
      <c r="S430" s="67">
        <f>COUNTIF(Y$2:$Y$100,R430)</f>
        <v>0</v>
      </c>
      <c r="V430" s="67">
        <f t="shared" si="43"/>
        <v>0</v>
      </c>
      <c r="AB430" t="s">
        <v>90</v>
      </c>
      <c r="AC430" s="46">
        <v>5320</v>
      </c>
      <c r="AD430" s="46">
        <v>72</v>
      </c>
      <c r="AE430" s="46">
        <v>69.400000000000006</v>
      </c>
      <c r="AF430" s="46">
        <v>120</v>
      </c>
      <c r="AH430" s="70" t="str">
        <f t="shared" si="44"/>
        <v/>
      </c>
      <c r="AI430" s="70" t="str">
        <f t="shared" si="45"/>
        <v/>
      </c>
      <c r="AJ430" s="70" t="str">
        <f t="shared" si="46"/>
        <v>X</v>
      </c>
      <c r="AK430" s="70" t="str" cm="1">
        <f t="array" ref="AK430">_xlfn.IFS(AH430&lt;&gt;"","1",AI430&lt;&gt;"","2",AJ430&lt;&gt;"","3")</f>
        <v>3</v>
      </c>
    </row>
    <row r="431" spans="1:37" x14ac:dyDescent="0.25">
      <c r="A431" t="s">
        <v>2297</v>
      </c>
      <c r="B431" t="s">
        <v>2298</v>
      </c>
      <c r="C431" s="67" t="str">
        <f t="shared" si="41"/>
        <v>Meggie Filips</v>
      </c>
      <c r="D431" s="71" t="str" cm="1">
        <f t="array" ref="D431">_xlfn.IFS(AK431="1",CONCATENATE(C431,"Regional"),AK431="2",CONCATENATE(C431,"Sectional"),AK431="3",CONCATENATE(C431,COUNTIF($C$1:C431,C431)))</f>
        <v>Meggie Filips1</v>
      </c>
      <c r="E431" s="66">
        <v>45152.333333333336</v>
      </c>
      <c r="F431" t="s">
        <v>2651</v>
      </c>
      <c r="G431" s="46">
        <v>89</v>
      </c>
      <c r="H431" s="46">
        <v>175</v>
      </c>
      <c r="I431" s="46">
        <v>86</v>
      </c>
      <c r="J431" t="s">
        <v>157</v>
      </c>
      <c r="K431" t="s">
        <v>90</v>
      </c>
      <c r="L431" s="46">
        <v>5320</v>
      </c>
      <c r="M431" s="46">
        <v>72</v>
      </c>
      <c r="N431" s="46">
        <v>69.400000000000006</v>
      </c>
      <c r="O431" s="46">
        <v>120</v>
      </c>
      <c r="P431" s="46">
        <f t="shared" si="42"/>
        <v>2</v>
      </c>
      <c r="R431" s="67" t="s">
        <v>3322</v>
      </c>
      <c r="S431" s="67">
        <f>COUNTIF(Y$2:$Y$100,R431)</f>
        <v>0</v>
      </c>
      <c r="V431" s="67">
        <f t="shared" si="43"/>
        <v>0</v>
      </c>
      <c r="AB431" t="s">
        <v>90</v>
      </c>
      <c r="AC431" s="46">
        <v>5320</v>
      </c>
      <c r="AD431" s="46">
        <v>72</v>
      </c>
      <c r="AE431" s="46">
        <v>69.400000000000006</v>
      </c>
      <c r="AF431" s="46">
        <v>120</v>
      </c>
      <c r="AH431" s="70" t="str">
        <f t="shared" si="44"/>
        <v/>
      </c>
      <c r="AI431" s="70" t="str">
        <f t="shared" si="45"/>
        <v/>
      </c>
      <c r="AJ431" s="70" t="str">
        <f t="shared" si="46"/>
        <v>X</v>
      </c>
      <c r="AK431" s="70" t="str" cm="1">
        <f t="array" ref="AK431">_xlfn.IFS(AH431&lt;&gt;"","1",AI431&lt;&gt;"","2",AJ431&lt;&gt;"","3")</f>
        <v>3</v>
      </c>
    </row>
    <row r="432" spans="1:37" x14ac:dyDescent="0.25">
      <c r="A432" t="s">
        <v>509</v>
      </c>
      <c r="B432" t="s">
        <v>478</v>
      </c>
      <c r="C432" s="67" t="str">
        <f t="shared" si="41"/>
        <v>Madeline Berg</v>
      </c>
      <c r="D432" s="71" t="str" cm="1">
        <f t="array" ref="D432">_xlfn.IFS(AK432="1",CONCATENATE(C432,"Regional"),AK432="2",CONCATENATE(C432,"Sectional"),AK432="3",CONCATENATE(C432,COUNTIF($C$1:C432,C432)))</f>
        <v>Madeline Berg1</v>
      </c>
      <c r="E432" s="66">
        <v>45152.333333333336</v>
      </c>
      <c r="F432" t="s">
        <v>2651</v>
      </c>
      <c r="G432" s="46">
        <v>89</v>
      </c>
      <c r="H432" s="46">
        <v>249</v>
      </c>
      <c r="I432" s="46">
        <v>87</v>
      </c>
      <c r="J432" t="s">
        <v>157</v>
      </c>
      <c r="K432" t="s">
        <v>90</v>
      </c>
      <c r="L432" s="46">
        <v>5320</v>
      </c>
      <c r="M432" s="46">
        <v>72</v>
      </c>
      <c r="N432" s="46">
        <v>69.400000000000006</v>
      </c>
      <c r="O432" s="46">
        <v>120</v>
      </c>
      <c r="P432" s="46">
        <f t="shared" si="42"/>
        <v>2</v>
      </c>
      <c r="R432" s="67" t="s">
        <v>2870</v>
      </c>
      <c r="S432" s="67">
        <f>COUNTIF(Y$2:$Y$100,R432)</f>
        <v>0</v>
      </c>
      <c r="V432" s="67">
        <f t="shared" si="43"/>
        <v>0</v>
      </c>
      <c r="AB432" t="s">
        <v>90</v>
      </c>
      <c r="AC432" s="46">
        <v>5320</v>
      </c>
      <c r="AD432" s="46">
        <v>72</v>
      </c>
      <c r="AE432" s="46">
        <v>69.400000000000006</v>
      </c>
      <c r="AF432" s="46">
        <v>120</v>
      </c>
      <c r="AH432" s="70" t="str">
        <f t="shared" si="44"/>
        <v/>
      </c>
      <c r="AI432" s="70" t="str">
        <f t="shared" si="45"/>
        <v/>
      </c>
      <c r="AJ432" s="70" t="str">
        <f t="shared" si="46"/>
        <v>X</v>
      </c>
      <c r="AK432" s="70" t="str" cm="1">
        <f t="array" ref="AK432">_xlfn.IFS(AH432&lt;&gt;"","1",AI432&lt;&gt;"","2",AJ432&lt;&gt;"","3")</f>
        <v>3</v>
      </c>
    </row>
    <row r="433" spans="1:37" x14ac:dyDescent="0.25">
      <c r="A433" t="s">
        <v>1057</v>
      </c>
      <c r="B433" t="s">
        <v>1058</v>
      </c>
      <c r="C433" s="67" t="str">
        <f t="shared" si="41"/>
        <v>Tara Eckes</v>
      </c>
      <c r="D433" s="71" t="str" cm="1">
        <f t="array" ref="D433">_xlfn.IFS(AK433="1",CONCATENATE(C433,"Regional"),AK433="2",CONCATENATE(C433,"Sectional"),AK433="3",CONCATENATE(C433,COUNTIF($C$1:C433,C433)))</f>
        <v>Tara Eckes1</v>
      </c>
      <c r="E433" s="66">
        <v>45152.430555555555</v>
      </c>
      <c r="F433" t="s">
        <v>2647</v>
      </c>
      <c r="G433" s="46">
        <v>46</v>
      </c>
      <c r="H433" s="46">
        <v>85</v>
      </c>
      <c r="I433" s="46">
        <v>1</v>
      </c>
      <c r="J433" t="s">
        <v>2570</v>
      </c>
      <c r="K433" t="s">
        <v>836</v>
      </c>
      <c r="L433" s="46">
        <v>5645</v>
      </c>
      <c r="M433" s="46">
        <v>71</v>
      </c>
      <c r="N433" s="46">
        <v>66.599999999999994</v>
      </c>
      <c r="O433" s="46">
        <v>116</v>
      </c>
      <c r="P433" s="46">
        <f t="shared" si="42"/>
        <v>2</v>
      </c>
      <c r="R433" s="67" t="s">
        <v>1542</v>
      </c>
      <c r="S433" s="67">
        <f>COUNTIF(Y$2:$Y$100,R433)</f>
        <v>0</v>
      </c>
      <c r="V433" s="67">
        <f t="shared" si="43"/>
        <v>0</v>
      </c>
      <c r="AB433" t="s">
        <v>836</v>
      </c>
      <c r="AC433" s="46">
        <v>5645</v>
      </c>
      <c r="AD433" s="46">
        <v>71</v>
      </c>
      <c r="AE433" s="46">
        <v>66.599999999999994</v>
      </c>
      <c r="AF433" s="46">
        <v>116</v>
      </c>
      <c r="AH433" s="70" t="str">
        <f t="shared" si="44"/>
        <v/>
      </c>
      <c r="AI433" s="70" t="str">
        <f t="shared" si="45"/>
        <v/>
      </c>
      <c r="AJ433" s="70" t="str">
        <f t="shared" si="46"/>
        <v>X</v>
      </c>
      <c r="AK433" s="70" t="str" cm="1">
        <f t="array" ref="AK433">_xlfn.IFS(AH433&lt;&gt;"","1",AI433&lt;&gt;"","2",AJ433&lt;&gt;"","3")</f>
        <v>3</v>
      </c>
    </row>
    <row r="434" spans="1:37" x14ac:dyDescent="0.25">
      <c r="A434" t="s">
        <v>1059</v>
      </c>
      <c r="B434" t="s">
        <v>1062</v>
      </c>
      <c r="C434" s="67" t="str">
        <f t="shared" si="41"/>
        <v>Alyson Reier</v>
      </c>
      <c r="D434" s="71" t="str" cm="1">
        <f t="array" ref="D434">_xlfn.IFS(AK434="1",CONCATENATE(C434,"Regional"),AK434="2",CONCATENATE(C434,"Sectional"),AK434="3",CONCATENATE(C434,COUNTIF($C$1:C434,C434)))</f>
        <v>Alyson Reier1</v>
      </c>
      <c r="E434" s="66">
        <v>45152.430555555555</v>
      </c>
      <c r="F434" t="s">
        <v>2647</v>
      </c>
      <c r="G434" s="46">
        <v>46</v>
      </c>
      <c r="H434" s="46">
        <v>87</v>
      </c>
      <c r="I434" s="46">
        <v>2</v>
      </c>
      <c r="J434" t="s">
        <v>2570</v>
      </c>
      <c r="K434" t="s">
        <v>836</v>
      </c>
      <c r="L434" s="46">
        <v>5645</v>
      </c>
      <c r="M434" s="46">
        <v>71</v>
      </c>
      <c r="N434" s="46">
        <v>66.599999999999994</v>
      </c>
      <c r="O434" s="46">
        <v>116</v>
      </c>
      <c r="P434" s="46">
        <f t="shared" si="42"/>
        <v>2</v>
      </c>
      <c r="R434" s="67" t="s">
        <v>1545</v>
      </c>
      <c r="S434" s="67">
        <f>COUNTIF(Y$2:$Y$100,R434)</f>
        <v>0</v>
      </c>
      <c r="V434" s="67">
        <f t="shared" si="43"/>
        <v>0</v>
      </c>
      <c r="AB434" t="s">
        <v>836</v>
      </c>
      <c r="AC434" s="46">
        <v>5645</v>
      </c>
      <c r="AD434" s="46">
        <v>71</v>
      </c>
      <c r="AE434" s="46">
        <v>66.599999999999994</v>
      </c>
      <c r="AF434" s="46">
        <v>116</v>
      </c>
      <c r="AH434" s="70" t="str">
        <f t="shared" si="44"/>
        <v/>
      </c>
      <c r="AI434" s="70" t="str">
        <f t="shared" si="45"/>
        <v/>
      </c>
      <c r="AJ434" s="70" t="str">
        <f t="shared" si="46"/>
        <v>X</v>
      </c>
      <c r="AK434" s="70" t="str" cm="1">
        <f t="array" ref="AK434">_xlfn.IFS(AH434&lt;&gt;"","1",AI434&lt;&gt;"","2",AJ434&lt;&gt;"","3")</f>
        <v>3</v>
      </c>
    </row>
    <row r="435" spans="1:37" x14ac:dyDescent="0.25">
      <c r="A435" t="s">
        <v>1059</v>
      </c>
      <c r="B435" t="s">
        <v>959</v>
      </c>
      <c r="C435" s="67" t="str">
        <f t="shared" si="41"/>
        <v>Macey Reier</v>
      </c>
      <c r="D435" s="71" t="str" cm="1">
        <f t="array" ref="D435">_xlfn.IFS(AK435="1",CONCATENATE(C435,"Regional"),AK435="2",CONCATENATE(C435,"Sectional"),AK435="3",CONCATENATE(C435,COUNTIF($C$1:C435,C435)))</f>
        <v>Macey Reier1</v>
      </c>
      <c r="E435" s="66">
        <v>45152.430555555555</v>
      </c>
      <c r="F435" t="s">
        <v>2647</v>
      </c>
      <c r="G435" s="46">
        <v>46</v>
      </c>
      <c r="H435" s="46">
        <v>87</v>
      </c>
      <c r="I435" s="46">
        <v>2</v>
      </c>
      <c r="J435" t="s">
        <v>2570</v>
      </c>
      <c r="K435" t="s">
        <v>836</v>
      </c>
      <c r="L435" s="46">
        <v>5645</v>
      </c>
      <c r="M435" s="46">
        <v>71</v>
      </c>
      <c r="N435" s="46">
        <v>66.599999999999994</v>
      </c>
      <c r="O435" s="46">
        <v>116</v>
      </c>
      <c r="P435" s="46">
        <f t="shared" si="42"/>
        <v>2</v>
      </c>
      <c r="R435" s="67" t="s">
        <v>1543</v>
      </c>
      <c r="S435" s="67">
        <f>COUNTIF(Y$2:$Y$100,R435)</f>
        <v>0</v>
      </c>
      <c r="V435" s="67">
        <f t="shared" si="43"/>
        <v>0</v>
      </c>
      <c r="AB435" t="s">
        <v>836</v>
      </c>
      <c r="AC435" s="46">
        <v>5645</v>
      </c>
      <c r="AD435" s="46">
        <v>71</v>
      </c>
      <c r="AE435" s="46">
        <v>66.599999999999994</v>
      </c>
      <c r="AF435" s="46">
        <v>116</v>
      </c>
      <c r="AH435" s="70" t="str">
        <f t="shared" si="44"/>
        <v/>
      </c>
      <c r="AI435" s="70" t="str">
        <f t="shared" si="45"/>
        <v/>
      </c>
      <c r="AJ435" s="70" t="str">
        <f t="shared" si="46"/>
        <v>X</v>
      </c>
      <c r="AK435" s="70" t="str" cm="1">
        <f t="array" ref="AK435">_xlfn.IFS(AH435&lt;&gt;"","1",AI435&lt;&gt;"","2",AJ435&lt;&gt;"","3")</f>
        <v>3</v>
      </c>
    </row>
    <row r="436" spans="1:37" x14ac:dyDescent="0.25">
      <c r="A436" t="s">
        <v>1909</v>
      </c>
      <c r="B436" t="s">
        <v>313</v>
      </c>
      <c r="C436" s="67" t="str">
        <f t="shared" si="41"/>
        <v>Avery Voeltz</v>
      </c>
      <c r="D436" s="71" t="str" cm="1">
        <f t="array" ref="D436">_xlfn.IFS(AK436="1",CONCATENATE(C436,"Regional"),AK436="2",CONCATENATE(C436,"Sectional"),AK436="3",CONCATENATE(C436,COUNTIF($C$1:C436,C436)))</f>
        <v>Avery Voeltz1</v>
      </c>
      <c r="E436" s="66">
        <v>45152.430555555555</v>
      </c>
      <c r="F436" t="s">
        <v>2647</v>
      </c>
      <c r="G436" s="46">
        <v>46</v>
      </c>
      <c r="H436" s="46">
        <v>89</v>
      </c>
      <c r="I436" s="46">
        <v>4</v>
      </c>
      <c r="J436" t="s">
        <v>2570</v>
      </c>
      <c r="K436" t="s">
        <v>836</v>
      </c>
      <c r="L436" s="46">
        <v>5645</v>
      </c>
      <c r="M436" s="46">
        <v>71</v>
      </c>
      <c r="N436" s="46">
        <v>66.599999999999994</v>
      </c>
      <c r="O436" s="46">
        <v>116</v>
      </c>
      <c r="P436" s="46">
        <f t="shared" si="42"/>
        <v>2</v>
      </c>
      <c r="R436" s="67" t="s">
        <v>2924</v>
      </c>
      <c r="S436" s="67">
        <f>COUNTIF(Y$2:$Y$100,R436)</f>
        <v>0</v>
      </c>
      <c r="V436" s="67">
        <f t="shared" si="43"/>
        <v>0</v>
      </c>
      <c r="AB436" t="s">
        <v>836</v>
      </c>
      <c r="AC436" s="46">
        <v>5645</v>
      </c>
      <c r="AD436" s="46">
        <v>71</v>
      </c>
      <c r="AE436" s="46">
        <v>66.599999999999994</v>
      </c>
      <c r="AF436" s="46">
        <v>116</v>
      </c>
      <c r="AH436" s="70" t="str">
        <f t="shared" si="44"/>
        <v/>
      </c>
      <c r="AI436" s="70" t="str">
        <f t="shared" si="45"/>
        <v/>
      </c>
      <c r="AJ436" s="70" t="str">
        <f t="shared" si="46"/>
        <v>X</v>
      </c>
      <c r="AK436" s="70" t="str" cm="1">
        <f t="array" ref="AK436">_xlfn.IFS(AH436&lt;&gt;"","1",AI436&lt;&gt;"","2",AJ436&lt;&gt;"","3")</f>
        <v>3</v>
      </c>
    </row>
    <row r="437" spans="1:37" x14ac:dyDescent="0.25">
      <c r="A437" t="s">
        <v>1067</v>
      </c>
      <c r="B437" t="s">
        <v>1906</v>
      </c>
      <c r="C437" s="67" t="str">
        <f t="shared" si="41"/>
        <v>Kenzie Fleck</v>
      </c>
      <c r="D437" s="71" t="str" cm="1">
        <f t="array" ref="D437">_xlfn.IFS(AK437="1",CONCATENATE(C437,"Regional"),AK437="2",CONCATENATE(C437,"Sectional"),AK437="3",CONCATENATE(C437,COUNTIF($C$1:C437,C437)))</f>
        <v>Kenzie Fleck1</v>
      </c>
      <c r="E437" s="66">
        <v>45152.430555555555</v>
      </c>
      <c r="F437" t="s">
        <v>2647</v>
      </c>
      <c r="G437" s="46">
        <v>46</v>
      </c>
      <c r="H437" s="46">
        <v>93</v>
      </c>
      <c r="I437" s="46">
        <v>5</v>
      </c>
      <c r="J437" t="s">
        <v>2570</v>
      </c>
      <c r="K437" t="s">
        <v>836</v>
      </c>
      <c r="L437" s="46">
        <v>5645</v>
      </c>
      <c r="M437" s="46">
        <v>71</v>
      </c>
      <c r="N437" s="46">
        <v>66.599999999999994</v>
      </c>
      <c r="O437" s="46">
        <v>116</v>
      </c>
      <c r="P437" s="46">
        <f t="shared" si="42"/>
        <v>2</v>
      </c>
      <c r="R437" s="67" t="s">
        <v>2921</v>
      </c>
      <c r="S437" s="67">
        <f>COUNTIF(Y$2:$Y$100,R437)</f>
        <v>0</v>
      </c>
      <c r="V437" s="67">
        <f t="shared" si="43"/>
        <v>0</v>
      </c>
      <c r="AB437" t="s">
        <v>836</v>
      </c>
      <c r="AC437" s="46">
        <v>5645</v>
      </c>
      <c r="AD437" s="46">
        <v>71</v>
      </c>
      <c r="AE437" s="46">
        <v>66.599999999999994</v>
      </c>
      <c r="AF437" s="46">
        <v>116</v>
      </c>
      <c r="AH437" s="70" t="str">
        <f t="shared" si="44"/>
        <v/>
      </c>
      <c r="AI437" s="70" t="str">
        <f t="shared" si="45"/>
        <v/>
      </c>
      <c r="AJ437" s="70" t="str">
        <f t="shared" si="46"/>
        <v>X</v>
      </c>
      <c r="AK437" s="70" t="str" cm="1">
        <f t="array" ref="AK437">_xlfn.IFS(AH437&lt;&gt;"","1",AI437&lt;&gt;"","2",AJ437&lt;&gt;"","3")</f>
        <v>3</v>
      </c>
    </row>
    <row r="438" spans="1:37" x14ac:dyDescent="0.25">
      <c r="A438" t="s">
        <v>370</v>
      </c>
      <c r="B438" t="s">
        <v>875</v>
      </c>
      <c r="C438" s="67" t="str">
        <f t="shared" si="41"/>
        <v>Layla Thompson</v>
      </c>
      <c r="D438" s="71" t="str" cm="1">
        <f t="array" ref="D438">_xlfn.IFS(AK438="1",CONCATENATE(C438,"Regional"),AK438="2",CONCATENATE(C438,"Sectional"),AK438="3",CONCATENATE(C438,COUNTIF($C$1:C438,C438)))</f>
        <v>Layla Thompson1</v>
      </c>
      <c r="E438" s="66">
        <v>45152.430555555555</v>
      </c>
      <c r="F438" t="s">
        <v>2647</v>
      </c>
      <c r="G438" s="46">
        <v>46</v>
      </c>
      <c r="H438" s="46">
        <v>93</v>
      </c>
      <c r="I438" s="46">
        <v>5</v>
      </c>
      <c r="J438" t="s">
        <v>2570</v>
      </c>
      <c r="K438" t="s">
        <v>836</v>
      </c>
      <c r="L438" s="46">
        <v>5645</v>
      </c>
      <c r="M438" s="46">
        <v>71</v>
      </c>
      <c r="N438" s="46">
        <v>66.599999999999994</v>
      </c>
      <c r="O438" s="46">
        <v>116</v>
      </c>
      <c r="P438" s="46">
        <f t="shared" si="42"/>
        <v>2</v>
      </c>
      <c r="R438" s="67" t="s">
        <v>1549</v>
      </c>
      <c r="S438" s="67">
        <f>COUNTIF(Y$2:$Y$100,R438)</f>
        <v>0</v>
      </c>
      <c r="V438" s="67">
        <f t="shared" si="43"/>
        <v>0</v>
      </c>
      <c r="AB438" t="s">
        <v>836</v>
      </c>
      <c r="AC438" s="46">
        <v>5645</v>
      </c>
      <c r="AD438" s="46">
        <v>71</v>
      </c>
      <c r="AE438" s="46">
        <v>66.599999999999994</v>
      </c>
      <c r="AF438" s="46">
        <v>116</v>
      </c>
      <c r="AH438" s="70" t="str">
        <f t="shared" si="44"/>
        <v/>
      </c>
      <c r="AI438" s="70" t="str">
        <f t="shared" si="45"/>
        <v/>
      </c>
      <c r="AJ438" s="70" t="str">
        <f t="shared" si="46"/>
        <v>X</v>
      </c>
      <c r="AK438" s="70" t="str" cm="1">
        <f t="array" ref="AK438">_xlfn.IFS(AH438&lt;&gt;"","1",AI438&lt;&gt;"","2",AJ438&lt;&gt;"","3")</f>
        <v>3</v>
      </c>
    </row>
    <row r="439" spans="1:37" x14ac:dyDescent="0.25">
      <c r="A439" t="s">
        <v>1060</v>
      </c>
      <c r="B439" t="s">
        <v>1061</v>
      </c>
      <c r="C439" s="67" t="str">
        <f t="shared" si="41"/>
        <v>Michelle Wallin</v>
      </c>
      <c r="D439" s="71" t="str" cm="1">
        <f t="array" ref="D439">_xlfn.IFS(AK439="1",CONCATENATE(C439,"Regional"),AK439="2",CONCATENATE(C439,"Sectional"),AK439="3",CONCATENATE(C439,COUNTIF($C$1:C439,C439)))</f>
        <v>Michelle Wallin1</v>
      </c>
      <c r="E439" s="66">
        <v>45152.430555555555</v>
      </c>
      <c r="F439" t="s">
        <v>2647</v>
      </c>
      <c r="G439" s="46">
        <v>46</v>
      </c>
      <c r="H439" s="46">
        <v>93</v>
      </c>
      <c r="I439" s="46">
        <v>5</v>
      </c>
      <c r="J439" t="s">
        <v>2570</v>
      </c>
      <c r="K439" t="s">
        <v>836</v>
      </c>
      <c r="L439" s="46">
        <v>5645</v>
      </c>
      <c r="M439" s="46">
        <v>71</v>
      </c>
      <c r="N439" s="46">
        <v>66.599999999999994</v>
      </c>
      <c r="O439" s="46">
        <v>116</v>
      </c>
      <c r="P439" s="46">
        <f t="shared" si="42"/>
        <v>2</v>
      </c>
      <c r="R439" s="67" t="s">
        <v>1544</v>
      </c>
      <c r="S439" s="67">
        <f>COUNTIF(Y$2:$Y$100,R439)</f>
        <v>0</v>
      </c>
      <c r="V439" s="67">
        <f t="shared" si="43"/>
        <v>0</v>
      </c>
      <c r="AB439" t="s">
        <v>836</v>
      </c>
      <c r="AC439" s="46">
        <v>5645</v>
      </c>
      <c r="AD439" s="46">
        <v>71</v>
      </c>
      <c r="AE439" s="46">
        <v>66.599999999999994</v>
      </c>
      <c r="AF439" s="46">
        <v>116</v>
      </c>
      <c r="AH439" s="70" t="str">
        <f t="shared" si="44"/>
        <v/>
      </c>
      <c r="AI439" s="70" t="str">
        <f t="shared" si="45"/>
        <v/>
      </c>
      <c r="AJ439" s="70" t="str">
        <f t="shared" si="46"/>
        <v>X</v>
      </c>
      <c r="AK439" s="70" t="str" cm="1">
        <f t="array" ref="AK439">_xlfn.IFS(AH439&lt;&gt;"","1",AI439&lt;&gt;"","2",AJ439&lt;&gt;"","3")</f>
        <v>3</v>
      </c>
    </row>
    <row r="440" spans="1:37" x14ac:dyDescent="0.25">
      <c r="A440" t="s">
        <v>194</v>
      </c>
      <c r="B440" t="s">
        <v>1688</v>
      </c>
      <c r="C440" s="67" t="str">
        <f t="shared" si="41"/>
        <v>Autumn Cooper</v>
      </c>
      <c r="D440" s="71" t="str" cm="1">
        <f t="array" ref="D440">_xlfn.IFS(AK440="1",CONCATENATE(C440,"Regional"),AK440="2",CONCATENATE(C440,"Sectional"),AK440="3",CONCATENATE(C440,COUNTIF($C$1:C440,C440)))</f>
        <v>Autumn Cooper1</v>
      </c>
      <c r="E440" s="66">
        <v>45152.430555555555</v>
      </c>
      <c r="F440" t="s">
        <v>2647</v>
      </c>
      <c r="G440" s="46">
        <v>46</v>
      </c>
      <c r="H440" s="46">
        <v>94</v>
      </c>
      <c r="I440" s="46">
        <v>8</v>
      </c>
      <c r="J440" t="s">
        <v>2570</v>
      </c>
      <c r="K440" t="s">
        <v>836</v>
      </c>
      <c r="L440" s="46">
        <v>5645</v>
      </c>
      <c r="M440" s="46">
        <v>71</v>
      </c>
      <c r="N440" s="46">
        <v>66.599999999999994</v>
      </c>
      <c r="O440" s="46">
        <v>116</v>
      </c>
      <c r="P440" s="46">
        <f t="shared" si="42"/>
        <v>2</v>
      </c>
      <c r="R440" s="67" t="s">
        <v>3545</v>
      </c>
      <c r="S440" s="67">
        <f>COUNTIF(Y$2:$Y$100,R440)</f>
        <v>0</v>
      </c>
      <c r="V440" s="67">
        <f t="shared" si="43"/>
        <v>0</v>
      </c>
      <c r="AB440" t="s">
        <v>836</v>
      </c>
      <c r="AC440" s="46">
        <v>5645</v>
      </c>
      <c r="AD440" s="46">
        <v>71</v>
      </c>
      <c r="AE440" s="46">
        <v>66.599999999999994</v>
      </c>
      <c r="AF440" s="46">
        <v>116</v>
      </c>
      <c r="AH440" s="70" t="str">
        <f t="shared" si="44"/>
        <v/>
      </c>
      <c r="AI440" s="70" t="str">
        <f t="shared" si="45"/>
        <v/>
      </c>
      <c r="AJ440" s="70" t="str">
        <f t="shared" si="46"/>
        <v>X</v>
      </c>
      <c r="AK440" s="70" t="str" cm="1">
        <f t="array" ref="AK440">_xlfn.IFS(AH440&lt;&gt;"","1",AI440&lt;&gt;"","2",AJ440&lt;&gt;"","3")</f>
        <v>3</v>
      </c>
    </row>
    <row r="441" spans="1:37" x14ac:dyDescent="0.25">
      <c r="A441" t="s">
        <v>275</v>
      </c>
      <c r="B441" t="s">
        <v>891</v>
      </c>
      <c r="C441" s="67" t="str">
        <f t="shared" si="41"/>
        <v>Brynn Johnson</v>
      </c>
      <c r="D441" s="71" t="str" cm="1">
        <f t="array" ref="D441">_xlfn.IFS(AK441="1",CONCATENATE(C441,"Regional"),AK441="2",CONCATENATE(C441,"Sectional"),AK441="3",CONCATENATE(C441,COUNTIF($C$1:C441,C441)))</f>
        <v>Brynn Johnson1</v>
      </c>
      <c r="E441" s="66">
        <v>45152.430555555555</v>
      </c>
      <c r="F441" t="s">
        <v>2647</v>
      </c>
      <c r="G441" s="46">
        <v>46</v>
      </c>
      <c r="H441" s="46">
        <v>95</v>
      </c>
      <c r="I441" s="46">
        <v>9</v>
      </c>
      <c r="J441" t="s">
        <v>2570</v>
      </c>
      <c r="K441" t="s">
        <v>836</v>
      </c>
      <c r="L441" s="46">
        <v>5645</v>
      </c>
      <c r="M441" s="46">
        <v>71</v>
      </c>
      <c r="N441" s="46">
        <v>66.599999999999994</v>
      </c>
      <c r="O441" s="46">
        <v>116</v>
      </c>
      <c r="P441" s="46">
        <f t="shared" si="42"/>
        <v>2</v>
      </c>
      <c r="R441" s="67" t="s">
        <v>1434</v>
      </c>
      <c r="S441" s="67">
        <f>COUNTIF(Y$2:$Y$100,R441)</f>
        <v>0</v>
      </c>
      <c r="V441" s="67">
        <f t="shared" si="43"/>
        <v>0</v>
      </c>
      <c r="AB441" t="s">
        <v>836</v>
      </c>
      <c r="AC441" s="46">
        <v>5645</v>
      </c>
      <c r="AD441" s="46">
        <v>71</v>
      </c>
      <c r="AE441" s="46">
        <v>66.599999999999994</v>
      </c>
      <c r="AF441" s="46">
        <v>116</v>
      </c>
      <c r="AH441" s="70" t="str">
        <f t="shared" si="44"/>
        <v/>
      </c>
      <c r="AI441" s="70" t="str">
        <f t="shared" si="45"/>
        <v/>
      </c>
      <c r="AJ441" s="70" t="str">
        <f t="shared" si="46"/>
        <v>X</v>
      </c>
      <c r="AK441" s="70" t="str" cm="1">
        <f t="array" ref="AK441">_xlfn.IFS(AH441&lt;&gt;"","1",AI441&lt;&gt;"","2",AJ441&lt;&gt;"","3")</f>
        <v>3</v>
      </c>
    </row>
    <row r="442" spans="1:37" x14ac:dyDescent="0.25">
      <c r="A442" t="s">
        <v>894</v>
      </c>
      <c r="B442" t="s">
        <v>1689</v>
      </c>
      <c r="C442" s="67" t="str">
        <f t="shared" si="41"/>
        <v>Makaela Reinke</v>
      </c>
      <c r="D442" s="71" t="str" cm="1">
        <f t="array" ref="D442">_xlfn.IFS(AK442="1",CONCATENATE(C442,"Regional"),AK442="2",CONCATENATE(C442,"Sectional"),AK442="3",CONCATENATE(C442,COUNTIF($C$1:C442,C442)))</f>
        <v>Makaela Reinke1</v>
      </c>
      <c r="E442" s="66">
        <v>45152.430555555555</v>
      </c>
      <c r="F442" t="s">
        <v>2647</v>
      </c>
      <c r="G442" s="46">
        <v>46</v>
      </c>
      <c r="H442" s="46">
        <v>96</v>
      </c>
      <c r="I442" s="46">
        <v>10</v>
      </c>
      <c r="J442" t="s">
        <v>2570</v>
      </c>
      <c r="K442" t="s">
        <v>836</v>
      </c>
      <c r="L442" s="46">
        <v>5645</v>
      </c>
      <c r="M442" s="46">
        <v>71</v>
      </c>
      <c r="N442" s="46">
        <v>66.599999999999994</v>
      </c>
      <c r="O442" s="46">
        <v>116</v>
      </c>
      <c r="P442" s="46">
        <f t="shared" si="42"/>
        <v>2</v>
      </c>
      <c r="R442" s="67" t="s">
        <v>3047</v>
      </c>
      <c r="S442" s="67">
        <f>COUNTIF(Y$2:$Y$100,R442)</f>
        <v>0</v>
      </c>
      <c r="V442" s="67">
        <f t="shared" si="43"/>
        <v>0</v>
      </c>
      <c r="AB442" t="s">
        <v>836</v>
      </c>
      <c r="AC442" s="46">
        <v>5645</v>
      </c>
      <c r="AD442" s="46">
        <v>71</v>
      </c>
      <c r="AE442" s="46">
        <v>66.599999999999994</v>
      </c>
      <c r="AF442" s="46">
        <v>116</v>
      </c>
      <c r="AH442" s="70" t="str">
        <f t="shared" si="44"/>
        <v/>
      </c>
      <c r="AI442" s="70" t="str">
        <f t="shared" si="45"/>
        <v/>
      </c>
      <c r="AJ442" s="70" t="str">
        <f t="shared" si="46"/>
        <v>X</v>
      </c>
      <c r="AK442" s="70" t="str" cm="1">
        <f t="array" ref="AK442">_xlfn.IFS(AH442&lt;&gt;"","1",AI442&lt;&gt;"","2",AJ442&lt;&gt;"","3")</f>
        <v>3</v>
      </c>
    </row>
    <row r="443" spans="1:37" x14ac:dyDescent="0.25">
      <c r="A443" t="s">
        <v>895</v>
      </c>
      <c r="B443" t="s">
        <v>622</v>
      </c>
      <c r="C443" s="67" t="str">
        <f t="shared" si="41"/>
        <v>Samantha Mosack</v>
      </c>
      <c r="D443" s="71" t="str" cm="1">
        <f t="array" ref="D443">_xlfn.IFS(AK443="1",CONCATENATE(C443,"Regional"),AK443="2",CONCATENATE(C443,"Sectional"),AK443="3",CONCATENATE(C443,COUNTIF($C$1:C443,C443)))</f>
        <v>Samantha Mosack1</v>
      </c>
      <c r="E443" s="66">
        <v>45152.430555555555</v>
      </c>
      <c r="F443" t="s">
        <v>2647</v>
      </c>
      <c r="G443" s="46">
        <v>46</v>
      </c>
      <c r="H443" s="46">
        <v>97</v>
      </c>
      <c r="I443" s="46">
        <v>11</v>
      </c>
      <c r="J443" t="s">
        <v>2570</v>
      </c>
      <c r="K443" t="s">
        <v>836</v>
      </c>
      <c r="L443" s="46">
        <v>5645</v>
      </c>
      <c r="M443" s="46">
        <v>71</v>
      </c>
      <c r="N443" s="46">
        <v>66.599999999999994</v>
      </c>
      <c r="O443" s="46">
        <v>116</v>
      </c>
      <c r="P443" s="46">
        <f t="shared" si="42"/>
        <v>2</v>
      </c>
      <c r="R443" s="67" t="s">
        <v>1436</v>
      </c>
      <c r="S443" s="67">
        <f>COUNTIF(Y$2:$Y$100,R443)</f>
        <v>0</v>
      </c>
      <c r="V443" s="67">
        <f t="shared" si="43"/>
        <v>0</v>
      </c>
      <c r="AB443" t="s">
        <v>836</v>
      </c>
      <c r="AC443" s="46">
        <v>5645</v>
      </c>
      <c r="AD443" s="46">
        <v>71</v>
      </c>
      <c r="AE443" s="46">
        <v>66.599999999999994</v>
      </c>
      <c r="AF443" s="46">
        <v>116</v>
      </c>
      <c r="AH443" s="70" t="str">
        <f t="shared" si="44"/>
        <v/>
      </c>
      <c r="AI443" s="70" t="str">
        <f t="shared" si="45"/>
        <v/>
      </c>
      <c r="AJ443" s="70" t="str">
        <f t="shared" si="46"/>
        <v>X</v>
      </c>
      <c r="AK443" s="70" t="str" cm="1">
        <f t="array" ref="AK443">_xlfn.IFS(AH443&lt;&gt;"","1",AI443&lt;&gt;"","2",AJ443&lt;&gt;"","3")</f>
        <v>3</v>
      </c>
    </row>
    <row r="444" spans="1:37" x14ac:dyDescent="0.25">
      <c r="A444" t="s">
        <v>1063</v>
      </c>
      <c r="B444" t="s">
        <v>277</v>
      </c>
      <c r="C444" s="67" t="str">
        <f t="shared" si="41"/>
        <v>Peyton Zipperer</v>
      </c>
      <c r="D444" s="71" t="str" cm="1">
        <f t="array" ref="D444">_xlfn.IFS(AK444="1",CONCATENATE(C444,"Regional"),AK444="2",CONCATENATE(C444,"Sectional"),AK444="3",CONCATENATE(C444,COUNTIF($C$1:C444,C444)))</f>
        <v>Peyton Zipperer1</v>
      </c>
      <c r="E444" s="66">
        <v>45152.430555555555</v>
      </c>
      <c r="F444" t="s">
        <v>2647</v>
      </c>
      <c r="G444" s="46">
        <v>46</v>
      </c>
      <c r="H444" s="46">
        <v>97</v>
      </c>
      <c r="I444" s="46">
        <v>11</v>
      </c>
      <c r="J444" t="s">
        <v>2570</v>
      </c>
      <c r="K444" t="s">
        <v>836</v>
      </c>
      <c r="L444" s="46">
        <v>5645</v>
      </c>
      <c r="M444" s="46">
        <v>71</v>
      </c>
      <c r="N444" s="46">
        <v>66.599999999999994</v>
      </c>
      <c r="O444" s="46">
        <v>116</v>
      </c>
      <c r="P444" s="46">
        <f t="shared" si="42"/>
        <v>2</v>
      </c>
      <c r="R444" s="67" t="s">
        <v>1546</v>
      </c>
      <c r="S444" s="67">
        <f>COUNTIF(Y$2:$Y$100,R444)</f>
        <v>0</v>
      </c>
      <c r="V444" s="67">
        <f t="shared" si="43"/>
        <v>0</v>
      </c>
      <c r="AB444" t="s">
        <v>836</v>
      </c>
      <c r="AC444" s="46">
        <v>5645</v>
      </c>
      <c r="AD444" s="46">
        <v>71</v>
      </c>
      <c r="AE444" s="46">
        <v>66.599999999999994</v>
      </c>
      <c r="AF444" s="46">
        <v>116</v>
      </c>
      <c r="AH444" s="70" t="str">
        <f t="shared" si="44"/>
        <v/>
      </c>
      <c r="AI444" s="70" t="str">
        <f t="shared" si="45"/>
        <v/>
      </c>
      <c r="AJ444" s="70" t="str">
        <f t="shared" si="46"/>
        <v>X</v>
      </c>
      <c r="AK444" s="70" t="str" cm="1">
        <f t="array" ref="AK444">_xlfn.IFS(AH444&lt;&gt;"","1",AI444&lt;&gt;"","2",AJ444&lt;&gt;"","3")</f>
        <v>3</v>
      </c>
    </row>
    <row r="445" spans="1:37" x14ac:dyDescent="0.25">
      <c r="A445" t="s">
        <v>892</v>
      </c>
      <c r="B445" t="s">
        <v>893</v>
      </c>
      <c r="C445" s="67" t="str">
        <f t="shared" si="41"/>
        <v>rainah morland</v>
      </c>
      <c r="D445" s="71" t="str" cm="1">
        <f t="array" ref="D445">_xlfn.IFS(AK445="1",CONCATENATE(C445,"Regional"),AK445="2",CONCATENATE(C445,"Sectional"),AK445="3",CONCATENATE(C445,COUNTIF($C$1:C445,C445)))</f>
        <v>rainah morland1</v>
      </c>
      <c r="E445" s="66">
        <v>45152.430555555555</v>
      </c>
      <c r="F445" t="s">
        <v>2647</v>
      </c>
      <c r="G445" s="46">
        <v>46</v>
      </c>
      <c r="H445" s="46">
        <v>97</v>
      </c>
      <c r="I445" s="46">
        <v>11</v>
      </c>
      <c r="J445" t="s">
        <v>2570</v>
      </c>
      <c r="K445" t="s">
        <v>836</v>
      </c>
      <c r="L445" s="46">
        <v>5645</v>
      </c>
      <c r="M445" s="46">
        <v>71</v>
      </c>
      <c r="N445" s="46">
        <v>66.599999999999994</v>
      </c>
      <c r="O445" s="46">
        <v>116</v>
      </c>
      <c r="P445" s="46">
        <f t="shared" si="42"/>
        <v>2</v>
      </c>
      <c r="R445" s="67" t="s">
        <v>1435</v>
      </c>
      <c r="S445" s="67">
        <f>COUNTIF(Y$2:$Y$100,R445)</f>
        <v>0</v>
      </c>
      <c r="V445" s="67">
        <f t="shared" si="43"/>
        <v>0</v>
      </c>
      <c r="AB445" t="s">
        <v>836</v>
      </c>
      <c r="AC445" s="46">
        <v>5645</v>
      </c>
      <c r="AD445" s="46">
        <v>71</v>
      </c>
      <c r="AE445" s="46">
        <v>66.599999999999994</v>
      </c>
      <c r="AF445" s="46">
        <v>116</v>
      </c>
      <c r="AH445" s="70" t="str">
        <f t="shared" si="44"/>
        <v/>
      </c>
      <c r="AI445" s="70" t="str">
        <f t="shared" si="45"/>
        <v/>
      </c>
      <c r="AJ445" s="70" t="str">
        <f t="shared" si="46"/>
        <v>X</v>
      </c>
      <c r="AK445" s="70" t="str" cm="1">
        <f t="array" ref="AK445">_xlfn.IFS(AH445&lt;&gt;"","1",AI445&lt;&gt;"","2",AJ445&lt;&gt;"","3")</f>
        <v>3</v>
      </c>
    </row>
    <row r="446" spans="1:37" x14ac:dyDescent="0.25">
      <c r="A446" t="s">
        <v>327</v>
      </c>
      <c r="B446" t="s">
        <v>198</v>
      </c>
      <c r="C446" s="67" t="str">
        <f t="shared" si="41"/>
        <v>Jordan Olson</v>
      </c>
      <c r="D446" s="71" t="str" cm="1">
        <f t="array" ref="D446">_xlfn.IFS(AK446="1",CONCATENATE(C446,"Regional"),AK446="2",CONCATENATE(C446,"Sectional"),AK446="3",CONCATENATE(C446,COUNTIF($C$1:C446,C446)))</f>
        <v>Jordan Olson1</v>
      </c>
      <c r="E446" s="66">
        <v>45152.430555555555</v>
      </c>
      <c r="F446" t="s">
        <v>2647</v>
      </c>
      <c r="G446" s="46">
        <v>46</v>
      </c>
      <c r="H446" s="46">
        <v>98</v>
      </c>
      <c r="I446" s="46">
        <v>14</v>
      </c>
      <c r="J446" t="s">
        <v>2570</v>
      </c>
      <c r="K446" t="s">
        <v>836</v>
      </c>
      <c r="L446" s="46">
        <v>5645</v>
      </c>
      <c r="M446" s="46">
        <v>71</v>
      </c>
      <c r="N446" s="46">
        <v>66.599999999999994</v>
      </c>
      <c r="O446" s="46">
        <v>116</v>
      </c>
      <c r="P446" s="46">
        <f t="shared" si="42"/>
        <v>2</v>
      </c>
      <c r="R446" s="67" t="s">
        <v>1547</v>
      </c>
      <c r="S446" s="67">
        <f>COUNTIF(Y$2:$Y$100,R446)</f>
        <v>0</v>
      </c>
      <c r="V446" s="67">
        <f t="shared" si="43"/>
        <v>0</v>
      </c>
      <c r="AB446" t="s">
        <v>836</v>
      </c>
      <c r="AC446" s="46">
        <v>5645</v>
      </c>
      <c r="AD446" s="46">
        <v>71</v>
      </c>
      <c r="AE446" s="46">
        <v>66.599999999999994</v>
      </c>
      <c r="AF446" s="46">
        <v>116</v>
      </c>
      <c r="AH446" s="70" t="str">
        <f t="shared" si="44"/>
        <v/>
      </c>
      <c r="AI446" s="70" t="str">
        <f t="shared" si="45"/>
        <v/>
      </c>
      <c r="AJ446" s="70" t="str">
        <f t="shared" si="46"/>
        <v>X</v>
      </c>
      <c r="AK446" s="70" t="str" cm="1">
        <f t="array" ref="AK446">_xlfn.IFS(AH446&lt;&gt;"","1",AI446&lt;&gt;"","2",AJ446&lt;&gt;"","3")</f>
        <v>3</v>
      </c>
    </row>
    <row r="447" spans="1:37" x14ac:dyDescent="0.25">
      <c r="A447" t="s">
        <v>237</v>
      </c>
      <c r="B447" t="s">
        <v>1617</v>
      </c>
      <c r="C447" s="67" t="str">
        <f t="shared" si="41"/>
        <v>Reagan Eberhardt</v>
      </c>
      <c r="D447" s="71" t="str" cm="1">
        <f t="array" ref="D447">_xlfn.IFS(AK447="1",CONCATENATE(C447,"Regional"),AK447="2",CONCATENATE(C447,"Sectional"),AK447="3",CONCATENATE(C447,COUNTIF($C$1:C447,C447)))</f>
        <v>Reagan Eberhardt1</v>
      </c>
      <c r="E447" s="66">
        <v>45152.430555555555</v>
      </c>
      <c r="F447" t="s">
        <v>2647</v>
      </c>
      <c r="G447" s="46">
        <v>46</v>
      </c>
      <c r="H447" s="46">
        <v>103</v>
      </c>
      <c r="I447" s="46">
        <v>15</v>
      </c>
      <c r="J447" t="s">
        <v>2570</v>
      </c>
      <c r="K447" t="s">
        <v>836</v>
      </c>
      <c r="L447" s="46">
        <v>5645</v>
      </c>
      <c r="M447" s="46">
        <v>71</v>
      </c>
      <c r="N447" s="46">
        <v>66.599999999999994</v>
      </c>
      <c r="O447" s="46">
        <v>116</v>
      </c>
      <c r="P447" s="46">
        <f t="shared" si="42"/>
        <v>2</v>
      </c>
      <c r="R447" s="67" t="s">
        <v>3048</v>
      </c>
      <c r="S447" s="67">
        <f>COUNTIF(Y$2:$Y$100,R447)</f>
        <v>0</v>
      </c>
      <c r="V447" s="67">
        <f t="shared" si="43"/>
        <v>0</v>
      </c>
      <c r="AB447" t="s">
        <v>836</v>
      </c>
      <c r="AC447" s="46">
        <v>5645</v>
      </c>
      <c r="AD447" s="46">
        <v>71</v>
      </c>
      <c r="AE447" s="46">
        <v>66.599999999999994</v>
      </c>
      <c r="AF447" s="46">
        <v>116</v>
      </c>
      <c r="AH447" s="70" t="str">
        <f t="shared" si="44"/>
        <v/>
      </c>
      <c r="AI447" s="70" t="str">
        <f t="shared" si="45"/>
        <v/>
      </c>
      <c r="AJ447" s="70" t="str">
        <f t="shared" si="46"/>
        <v>X</v>
      </c>
      <c r="AK447" s="70" t="str" cm="1">
        <f t="array" ref="AK447">_xlfn.IFS(AH447&lt;&gt;"","1",AI447&lt;&gt;"","2",AJ447&lt;&gt;"","3")</f>
        <v>3</v>
      </c>
    </row>
    <row r="448" spans="1:37" x14ac:dyDescent="0.25">
      <c r="A448" t="s">
        <v>1072</v>
      </c>
      <c r="B448" t="s">
        <v>458</v>
      </c>
      <c r="C448" s="67" t="str">
        <f t="shared" si="41"/>
        <v>Lauren Chido</v>
      </c>
      <c r="D448" s="71" t="str" cm="1">
        <f t="array" ref="D448">_xlfn.IFS(AK448="1",CONCATENATE(C448,"Regional"),AK448="2",CONCATENATE(C448,"Sectional"),AK448="3",CONCATENATE(C448,COUNTIF($C$1:C448,C448)))</f>
        <v>Lauren Chido1</v>
      </c>
      <c r="E448" s="66">
        <v>45152.430555555555</v>
      </c>
      <c r="F448" t="s">
        <v>2647</v>
      </c>
      <c r="G448" s="46">
        <v>46</v>
      </c>
      <c r="H448" s="46">
        <v>104</v>
      </c>
      <c r="I448" s="46">
        <v>16</v>
      </c>
      <c r="J448" t="s">
        <v>2570</v>
      </c>
      <c r="K448" t="s">
        <v>836</v>
      </c>
      <c r="L448" s="46">
        <v>5645</v>
      </c>
      <c r="M448" s="46">
        <v>71</v>
      </c>
      <c r="N448" s="46">
        <v>66.599999999999994</v>
      </c>
      <c r="O448" s="46">
        <v>116</v>
      </c>
      <c r="P448" s="46">
        <f t="shared" si="42"/>
        <v>2</v>
      </c>
      <c r="R448" s="67" t="s">
        <v>1557</v>
      </c>
      <c r="S448" s="67">
        <f>COUNTIF(Y$2:$Y$100,R448)</f>
        <v>0</v>
      </c>
      <c r="V448" s="67">
        <f t="shared" si="43"/>
        <v>0</v>
      </c>
      <c r="AB448" t="s">
        <v>836</v>
      </c>
      <c r="AC448" s="46">
        <v>5645</v>
      </c>
      <c r="AD448" s="46">
        <v>71</v>
      </c>
      <c r="AE448" s="46">
        <v>66.599999999999994</v>
      </c>
      <c r="AF448" s="46">
        <v>116</v>
      </c>
      <c r="AH448" s="70" t="str">
        <f t="shared" si="44"/>
        <v/>
      </c>
      <c r="AI448" s="70" t="str">
        <f t="shared" si="45"/>
        <v/>
      </c>
      <c r="AJ448" s="70" t="str">
        <f t="shared" si="46"/>
        <v>X</v>
      </c>
      <c r="AK448" s="70" t="str" cm="1">
        <f t="array" ref="AK448">_xlfn.IFS(AH448&lt;&gt;"","1",AI448&lt;&gt;"","2",AJ448&lt;&gt;"","3")</f>
        <v>3</v>
      </c>
    </row>
    <row r="449" spans="1:37" x14ac:dyDescent="0.25">
      <c r="A449" t="s">
        <v>1015</v>
      </c>
      <c r="B449" t="s">
        <v>548</v>
      </c>
      <c r="C449" s="67" t="str">
        <f t="shared" si="41"/>
        <v>Alexandra Lehman</v>
      </c>
      <c r="D449" s="71" t="str" cm="1">
        <f t="array" ref="D449">_xlfn.IFS(AK449="1",CONCATENATE(C449,"Regional"),AK449="2",CONCATENATE(C449,"Sectional"),AK449="3",CONCATENATE(C449,COUNTIF($C$1:C449,C449)))</f>
        <v>Alexandra Lehman1</v>
      </c>
      <c r="E449" s="66">
        <v>45152.430555555555</v>
      </c>
      <c r="F449" t="s">
        <v>2647</v>
      </c>
      <c r="G449" s="46">
        <v>46</v>
      </c>
      <c r="H449" s="46">
        <v>105</v>
      </c>
      <c r="I449" s="46">
        <v>17</v>
      </c>
      <c r="J449" t="s">
        <v>2570</v>
      </c>
      <c r="K449" t="s">
        <v>836</v>
      </c>
      <c r="L449" s="46">
        <v>5645</v>
      </c>
      <c r="M449" s="46">
        <v>71</v>
      </c>
      <c r="N449" s="46">
        <v>66.599999999999994</v>
      </c>
      <c r="O449" s="46">
        <v>116</v>
      </c>
      <c r="P449" s="46">
        <f t="shared" si="42"/>
        <v>2</v>
      </c>
      <c r="R449" s="67" t="s">
        <v>2920</v>
      </c>
      <c r="S449" s="67">
        <f>COUNTIF(Y$2:$Y$100,R449)</f>
        <v>0</v>
      </c>
      <c r="V449" s="67">
        <f t="shared" si="43"/>
        <v>0</v>
      </c>
      <c r="AB449" t="s">
        <v>836</v>
      </c>
      <c r="AC449" s="46">
        <v>5645</v>
      </c>
      <c r="AD449" s="46">
        <v>71</v>
      </c>
      <c r="AE449" s="46">
        <v>66.599999999999994</v>
      </c>
      <c r="AF449" s="46">
        <v>116</v>
      </c>
      <c r="AH449" s="70" t="str">
        <f t="shared" si="44"/>
        <v/>
      </c>
      <c r="AI449" s="70" t="str">
        <f t="shared" si="45"/>
        <v/>
      </c>
      <c r="AJ449" s="70" t="str">
        <f t="shared" si="46"/>
        <v>X</v>
      </c>
      <c r="AK449" s="70" t="str" cm="1">
        <f t="array" ref="AK449">_xlfn.IFS(AH449&lt;&gt;"","1",AI449&lt;&gt;"","2",AJ449&lt;&gt;"","3")</f>
        <v>3</v>
      </c>
    </row>
    <row r="450" spans="1:37" x14ac:dyDescent="0.25">
      <c r="A450" t="s">
        <v>1089</v>
      </c>
      <c r="B450" t="s">
        <v>204</v>
      </c>
      <c r="C450" s="67" t="str">
        <f t="shared" ref="C450:C513" si="47">CONCATENATE(B450," ",A450)</f>
        <v>Cameron Mulikin</v>
      </c>
      <c r="D450" s="71" t="str" cm="1">
        <f t="array" ref="D450">_xlfn.IFS(AK450="1",CONCATENATE(C450,"Regional"),AK450="2",CONCATENATE(C450,"Sectional"),AK450="3",CONCATENATE(C450,COUNTIF($C$1:C450,C450)))</f>
        <v>Cameron Mulikin1</v>
      </c>
      <c r="E450" s="66">
        <v>45152.430555555555</v>
      </c>
      <c r="F450" t="s">
        <v>2647</v>
      </c>
      <c r="G450" s="46">
        <v>46</v>
      </c>
      <c r="H450" s="46">
        <v>105</v>
      </c>
      <c r="I450" s="46">
        <v>17</v>
      </c>
      <c r="J450" t="s">
        <v>2570</v>
      </c>
      <c r="K450" t="s">
        <v>836</v>
      </c>
      <c r="L450" s="46">
        <v>5645</v>
      </c>
      <c r="M450" s="46">
        <v>71</v>
      </c>
      <c r="N450" s="46">
        <v>66.599999999999994</v>
      </c>
      <c r="O450" s="46">
        <v>116</v>
      </c>
      <c r="P450" s="46">
        <f t="shared" ref="P450:P513" si="48">IF(L450&gt;4000,2,1)</f>
        <v>2</v>
      </c>
      <c r="R450" s="67" t="s">
        <v>1566</v>
      </c>
      <c r="S450" s="67">
        <f>COUNTIF(Y$2:$Y$100,R450)</f>
        <v>0</v>
      </c>
      <c r="V450" s="67">
        <f t="shared" ref="V450:V513" si="49">COUNTIF(R450:R3073,Y450)</f>
        <v>0</v>
      </c>
      <c r="AB450" t="s">
        <v>836</v>
      </c>
      <c r="AC450" s="46">
        <v>5645</v>
      </c>
      <c r="AD450" s="46">
        <v>71</v>
      </c>
      <c r="AE450" s="46">
        <v>66.599999999999994</v>
      </c>
      <c r="AF450" s="46">
        <v>116</v>
      </c>
      <c r="AH450" s="70" t="str">
        <f t="shared" ref="AH450:AH513" si="50">IF(ISNUMBER(SEARCH("regional",$F450)),$F450,"")</f>
        <v/>
      </c>
      <c r="AI450" s="70" t="str">
        <f t="shared" ref="AI450:AI513" si="51">IF(ISNUMBER(SEARCH("sectional",$F450)),$F450,"")</f>
        <v/>
      </c>
      <c r="AJ450" s="70" t="str">
        <f t="shared" ref="AJ450:AJ513" si="52">IF(AND(AH450="",AI450=""),"X","")</f>
        <v>X</v>
      </c>
      <c r="AK450" s="70" t="str" cm="1">
        <f t="array" ref="AK450">_xlfn.IFS(AH450&lt;&gt;"","1",AI450&lt;&gt;"","2",AJ450&lt;&gt;"","3")</f>
        <v>3</v>
      </c>
    </row>
    <row r="451" spans="1:37" x14ac:dyDescent="0.25">
      <c r="A451" t="s">
        <v>1904</v>
      </c>
      <c r="B451" t="s">
        <v>1772</v>
      </c>
      <c r="C451" s="67" t="str">
        <f t="shared" si="47"/>
        <v>Abbey Blechinger</v>
      </c>
      <c r="D451" s="71" t="str" cm="1">
        <f t="array" ref="D451">_xlfn.IFS(AK451="1",CONCATENATE(C451,"Regional"),AK451="2",CONCATENATE(C451,"Sectional"),AK451="3",CONCATENATE(C451,COUNTIF($C$1:C451,C451)))</f>
        <v>Abbey Blechinger1</v>
      </c>
      <c r="E451" s="66">
        <v>45152.430555555555</v>
      </c>
      <c r="F451" t="s">
        <v>2647</v>
      </c>
      <c r="G451" s="46">
        <v>46</v>
      </c>
      <c r="H451" s="46">
        <v>105</v>
      </c>
      <c r="I451" s="46">
        <v>17</v>
      </c>
      <c r="J451" t="s">
        <v>2570</v>
      </c>
      <c r="K451" t="s">
        <v>836</v>
      </c>
      <c r="L451" s="46">
        <v>5645</v>
      </c>
      <c r="M451" s="46">
        <v>71</v>
      </c>
      <c r="N451" s="46">
        <v>66.599999999999994</v>
      </c>
      <c r="O451" s="46">
        <v>116</v>
      </c>
      <c r="P451" s="46">
        <f t="shared" si="48"/>
        <v>2</v>
      </c>
      <c r="R451" s="67" t="s">
        <v>2918</v>
      </c>
      <c r="S451" s="67">
        <f>COUNTIF(Y$2:$Y$100,R451)</f>
        <v>0</v>
      </c>
      <c r="V451" s="67">
        <f t="shared" si="49"/>
        <v>0</v>
      </c>
      <c r="AB451" t="s">
        <v>836</v>
      </c>
      <c r="AC451" s="46">
        <v>5645</v>
      </c>
      <c r="AD451" s="46">
        <v>71</v>
      </c>
      <c r="AE451" s="46">
        <v>66.599999999999994</v>
      </c>
      <c r="AF451" s="46">
        <v>116</v>
      </c>
      <c r="AH451" s="70" t="str">
        <f t="shared" si="50"/>
        <v/>
      </c>
      <c r="AI451" s="70" t="str">
        <f t="shared" si="51"/>
        <v/>
      </c>
      <c r="AJ451" s="70" t="str">
        <f t="shared" si="52"/>
        <v>X</v>
      </c>
      <c r="AK451" s="70" t="str" cm="1">
        <f t="array" ref="AK451">_xlfn.IFS(AH451&lt;&gt;"","1",AI451&lt;&gt;"","2",AJ451&lt;&gt;"","3")</f>
        <v>3</v>
      </c>
    </row>
    <row r="452" spans="1:37" x14ac:dyDescent="0.25">
      <c r="A452" t="s">
        <v>3404</v>
      </c>
      <c r="B452" t="s">
        <v>1074</v>
      </c>
      <c r="C452" s="67" t="str">
        <f t="shared" si="47"/>
        <v>Wren Candler</v>
      </c>
      <c r="D452" s="71" t="str" cm="1">
        <f t="array" ref="D452">_xlfn.IFS(AK452="1",CONCATENATE(C452,"Regional"),AK452="2",CONCATENATE(C452,"Sectional"),AK452="3",CONCATENATE(C452,COUNTIF($C$1:C452,C452)))</f>
        <v>Wren Candler1</v>
      </c>
      <c r="E452" s="66">
        <v>45152.430555555555</v>
      </c>
      <c r="F452" t="s">
        <v>2647</v>
      </c>
      <c r="G452" s="46">
        <v>46</v>
      </c>
      <c r="H452" s="46">
        <v>107</v>
      </c>
      <c r="I452" s="46">
        <v>20</v>
      </c>
      <c r="J452" t="s">
        <v>2570</v>
      </c>
      <c r="K452" t="s">
        <v>836</v>
      </c>
      <c r="L452" s="46">
        <v>5645</v>
      </c>
      <c r="M452" s="46">
        <v>71</v>
      </c>
      <c r="N452" s="46">
        <v>66.599999999999994</v>
      </c>
      <c r="O452" s="46">
        <v>116</v>
      </c>
      <c r="P452" s="46">
        <f t="shared" si="48"/>
        <v>2</v>
      </c>
      <c r="R452" s="67" t="s">
        <v>3546</v>
      </c>
      <c r="S452" s="67">
        <f>COUNTIF(Y$2:$Y$100,R452)</f>
        <v>0</v>
      </c>
      <c r="V452" s="67">
        <f t="shared" si="49"/>
        <v>0</v>
      </c>
      <c r="AB452" t="s">
        <v>836</v>
      </c>
      <c r="AC452" s="46">
        <v>5645</v>
      </c>
      <c r="AD452" s="46">
        <v>71</v>
      </c>
      <c r="AE452" s="46">
        <v>66.599999999999994</v>
      </c>
      <c r="AF452" s="46">
        <v>116</v>
      </c>
      <c r="AH452" s="70" t="str">
        <f t="shared" si="50"/>
        <v/>
      </c>
      <c r="AI452" s="70" t="str">
        <f t="shared" si="51"/>
        <v/>
      </c>
      <c r="AJ452" s="70" t="str">
        <f t="shared" si="52"/>
        <v>X</v>
      </c>
      <c r="AK452" s="70" t="str" cm="1">
        <f t="array" ref="AK452">_xlfn.IFS(AH452&lt;&gt;"","1",AI452&lt;&gt;"","2",AJ452&lt;&gt;"","3")</f>
        <v>3</v>
      </c>
    </row>
    <row r="453" spans="1:37" x14ac:dyDescent="0.25">
      <c r="A453" t="s">
        <v>1068</v>
      </c>
      <c r="B453" t="s">
        <v>443</v>
      </c>
      <c r="C453" s="67" t="str">
        <f t="shared" si="47"/>
        <v>Emily Schmid</v>
      </c>
      <c r="D453" s="71" t="str" cm="1">
        <f t="array" ref="D453">_xlfn.IFS(AK453="1",CONCATENATE(C453,"Regional"),AK453="2",CONCATENATE(C453,"Sectional"),AK453="3",CONCATENATE(C453,COUNTIF($C$1:C453,C453)))</f>
        <v>Emily Schmid1</v>
      </c>
      <c r="E453" s="66">
        <v>45152.430555555555</v>
      </c>
      <c r="F453" t="s">
        <v>2647</v>
      </c>
      <c r="G453" s="46">
        <v>46</v>
      </c>
      <c r="H453" s="46">
        <v>107</v>
      </c>
      <c r="I453" s="46">
        <v>20</v>
      </c>
      <c r="J453" t="s">
        <v>2570</v>
      </c>
      <c r="K453" t="s">
        <v>836</v>
      </c>
      <c r="L453" s="46">
        <v>5645</v>
      </c>
      <c r="M453" s="46">
        <v>71</v>
      </c>
      <c r="N453" s="46">
        <v>66.599999999999994</v>
      </c>
      <c r="O453" s="46">
        <v>116</v>
      </c>
      <c r="P453" s="46">
        <f t="shared" si="48"/>
        <v>2</v>
      </c>
      <c r="R453" s="67" t="s">
        <v>1553</v>
      </c>
      <c r="S453" s="67">
        <f>COUNTIF(Y$2:$Y$100,R453)</f>
        <v>0</v>
      </c>
      <c r="V453" s="67">
        <f t="shared" si="49"/>
        <v>0</v>
      </c>
      <c r="AB453" t="s">
        <v>836</v>
      </c>
      <c r="AC453" s="46">
        <v>5645</v>
      </c>
      <c r="AD453" s="46">
        <v>71</v>
      </c>
      <c r="AE453" s="46">
        <v>66.599999999999994</v>
      </c>
      <c r="AF453" s="46">
        <v>116</v>
      </c>
      <c r="AH453" s="70" t="str">
        <f t="shared" si="50"/>
        <v/>
      </c>
      <c r="AI453" s="70" t="str">
        <f t="shared" si="51"/>
        <v/>
      </c>
      <c r="AJ453" s="70" t="str">
        <f t="shared" si="52"/>
        <v>X</v>
      </c>
      <c r="AK453" s="70" t="str" cm="1">
        <f t="array" ref="AK453">_xlfn.IFS(AH453&lt;&gt;"","1",AI453&lt;&gt;"","2",AJ453&lt;&gt;"","3")</f>
        <v>3</v>
      </c>
    </row>
    <row r="454" spans="1:37" x14ac:dyDescent="0.25">
      <c r="A454" t="s">
        <v>1064</v>
      </c>
      <c r="B454" t="s">
        <v>1065</v>
      </c>
      <c r="C454" s="67" t="str">
        <f t="shared" si="47"/>
        <v>Sofia Bonicatto</v>
      </c>
      <c r="D454" s="71" t="str" cm="1">
        <f t="array" ref="D454">_xlfn.IFS(AK454="1",CONCATENATE(C454,"Regional"),AK454="2",CONCATENATE(C454,"Sectional"),AK454="3",CONCATENATE(C454,COUNTIF($C$1:C454,C454)))</f>
        <v>Sofia Bonicatto1</v>
      </c>
      <c r="E454" s="66">
        <v>45152.430555555555</v>
      </c>
      <c r="F454" t="s">
        <v>2647</v>
      </c>
      <c r="G454" s="46">
        <v>46</v>
      </c>
      <c r="H454" s="46">
        <v>107</v>
      </c>
      <c r="I454" s="46">
        <v>20</v>
      </c>
      <c r="J454" t="s">
        <v>2570</v>
      </c>
      <c r="K454" t="s">
        <v>836</v>
      </c>
      <c r="L454" s="46">
        <v>5645</v>
      </c>
      <c r="M454" s="46">
        <v>71</v>
      </c>
      <c r="N454" s="46">
        <v>66.599999999999994</v>
      </c>
      <c r="O454" s="46">
        <v>116</v>
      </c>
      <c r="P454" s="46">
        <f t="shared" si="48"/>
        <v>2</v>
      </c>
      <c r="R454" s="67" t="s">
        <v>1548</v>
      </c>
      <c r="S454" s="67">
        <f>COUNTIF(Y$2:$Y$100,R454)</f>
        <v>0</v>
      </c>
      <c r="V454" s="67">
        <f t="shared" si="49"/>
        <v>0</v>
      </c>
      <c r="AB454" t="s">
        <v>836</v>
      </c>
      <c r="AC454" s="46">
        <v>5645</v>
      </c>
      <c r="AD454" s="46">
        <v>71</v>
      </c>
      <c r="AE454" s="46">
        <v>66.599999999999994</v>
      </c>
      <c r="AF454" s="46">
        <v>116</v>
      </c>
      <c r="AH454" s="70" t="str">
        <f t="shared" si="50"/>
        <v/>
      </c>
      <c r="AI454" s="70" t="str">
        <f t="shared" si="51"/>
        <v/>
      </c>
      <c r="AJ454" s="70" t="str">
        <f t="shared" si="52"/>
        <v>X</v>
      </c>
      <c r="AK454" s="70" t="str" cm="1">
        <f t="array" ref="AK454">_xlfn.IFS(AH454&lt;&gt;"","1",AI454&lt;&gt;"","2",AJ454&lt;&gt;"","3")</f>
        <v>3</v>
      </c>
    </row>
    <row r="455" spans="1:37" x14ac:dyDescent="0.25">
      <c r="A455" t="s">
        <v>370</v>
      </c>
      <c r="B455" t="s">
        <v>187</v>
      </c>
      <c r="C455" s="67" t="str">
        <f t="shared" si="47"/>
        <v>Ava Thompson</v>
      </c>
      <c r="D455" s="71" t="str" cm="1">
        <f t="array" ref="D455">_xlfn.IFS(AK455="1",CONCATENATE(C455,"Regional"),AK455="2",CONCATENATE(C455,"Sectional"),AK455="3",CONCATENATE(C455,COUNTIF($C$1:C455,C455)))</f>
        <v>Ava Thompson1</v>
      </c>
      <c r="E455" s="66">
        <v>45152.430555555555</v>
      </c>
      <c r="F455" t="s">
        <v>2647</v>
      </c>
      <c r="G455" s="46">
        <v>46</v>
      </c>
      <c r="H455" s="46">
        <v>108</v>
      </c>
      <c r="I455" s="46">
        <v>23</v>
      </c>
      <c r="J455" t="s">
        <v>2570</v>
      </c>
      <c r="K455" t="s">
        <v>836</v>
      </c>
      <c r="L455" s="46">
        <v>5645</v>
      </c>
      <c r="M455" s="46">
        <v>71</v>
      </c>
      <c r="N455" s="46">
        <v>66.599999999999994</v>
      </c>
      <c r="O455" s="46">
        <v>116</v>
      </c>
      <c r="P455" s="46">
        <f t="shared" si="48"/>
        <v>2</v>
      </c>
      <c r="R455" s="67" t="s">
        <v>1551</v>
      </c>
      <c r="S455" s="67">
        <f>COUNTIF(Y$2:$Y$100,R455)</f>
        <v>0</v>
      </c>
      <c r="V455" s="67">
        <f t="shared" si="49"/>
        <v>0</v>
      </c>
      <c r="AB455" t="s">
        <v>836</v>
      </c>
      <c r="AC455" s="46">
        <v>5645</v>
      </c>
      <c r="AD455" s="46">
        <v>71</v>
      </c>
      <c r="AE455" s="46">
        <v>66.599999999999994</v>
      </c>
      <c r="AF455" s="46">
        <v>116</v>
      </c>
      <c r="AH455" s="70" t="str">
        <f t="shared" si="50"/>
        <v/>
      </c>
      <c r="AI455" s="70" t="str">
        <f t="shared" si="51"/>
        <v/>
      </c>
      <c r="AJ455" s="70" t="str">
        <f t="shared" si="52"/>
        <v>X</v>
      </c>
      <c r="AK455" s="70" t="str" cm="1">
        <f t="array" ref="AK455">_xlfn.IFS(AH455&lt;&gt;"","1",AI455&lt;&gt;"","2",AJ455&lt;&gt;"","3")</f>
        <v>3</v>
      </c>
    </row>
    <row r="456" spans="1:37" x14ac:dyDescent="0.25">
      <c r="A456" t="s">
        <v>1066</v>
      </c>
      <c r="B456" t="s">
        <v>362</v>
      </c>
      <c r="C456" s="67" t="str">
        <f t="shared" si="47"/>
        <v>Emma Haselhuhn</v>
      </c>
      <c r="D456" s="71" t="str" cm="1">
        <f t="array" ref="D456">_xlfn.IFS(AK456="1",CONCATENATE(C456,"Regional"),AK456="2",CONCATENATE(C456,"Sectional"),AK456="3",CONCATENATE(C456,COUNTIF($C$1:C456,C456)))</f>
        <v>Emma Haselhuhn1</v>
      </c>
      <c r="E456" s="66">
        <v>45152.430555555555</v>
      </c>
      <c r="F456" t="s">
        <v>2647</v>
      </c>
      <c r="G456" s="46">
        <v>46</v>
      </c>
      <c r="H456" s="46">
        <v>108</v>
      </c>
      <c r="I456" s="46">
        <v>23</v>
      </c>
      <c r="J456" t="s">
        <v>2570</v>
      </c>
      <c r="K456" t="s">
        <v>836</v>
      </c>
      <c r="L456" s="46">
        <v>5645</v>
      </c>
      <c r="M456" s="46">
        <v>71</v>
      </c>
      <c r="N456" s="46">
        <v>66.599999999999994</v>
      </c>
      <c r="O456" s="46">
        <v>116</v>
      </c>
      <c r="P456" s="46">
        <f t="shared" si="48"/>
        <v>2</v>
      </c>
      <c r="R456" s="67" t="s">
        <v>1550</v>
      </c>
      <c r="S456" s="67">
        <f>COUNTIF(Y$2:$Y$100,R456)</f>
        <v>0</v>
      </c>
      <c r="V456" s="67">
        <f t="shared" si="49"/>
        <v>0</v>
      </c>
      <c r="AB456" t="s">
        <v>836</v>
      </c>
      <c r="AC456" s="46">
        <v>5645</v>
      </c>
      <c r="AD456" s="46">
        <v>71</v>
      </c>
      <c r="AE456" s="46">
        <v>66.599999999999994</v>
      </c>
      <c r="AF456" s="46">
        <v>116</v>
      </c>
      <c r="AH456" s="70" t="str">
        <f t="shared" si="50"/>
        <v/>
      </c>
      <c r="AI456" s="70" t="str">
        <f t="shared" si="51"/>
        <v/>
      </c>
      <c r="AJ456" s="70" t="str">
        <f t="shared" si="52"/>
        <v>X</v>
      </c>
      <c r="AK456" s="70" t="str" cm="1">
        <f t="array" ref="AK456">_xlfn.IFS(AH456&lt;&gt;"","1",AI456&lt;&gt;"","2",AJ456&lt;&gt;"","3")</f>
        <v>3</v>
      </c>
    </row>
    <row r="457" spans="1:37" x14ac:dyDescent="0.25">
      <c r="A457" t="s">
        <v>1071</v>
      </c>
      <c r="B457" t="s">
        <v>496</v>
      </c>
      <c r="C457" s="67" t="str">
        <f t="shared" si="47"/>
        <v>Josie Sawicki</v>
      </c>
      <c r="D457" s="71" t="str" cm="1">
        <f t="array" ref="D457">_xlfn.IFS(AK457="1",CONCATENATE(C457,"Regional"),AK457="2",CONCATENATE(C457,"Sectional"),AK457="3",CONCATENATE(C457,COUNTIF($C$1:C457,C457)))</f>
        <v>Josie Sawicki1</v>
      </c>
      <c r="E457" s="66">
        <v>45152.430555555555</v>
      </c>
      <c r="F457" t="s">
        <v>2647</v>
      </c>
      <c r="G457" s="46">
        <v>46</v>
      </c>
      <c r="H457" s="46">
        <v>110</v>
      </c>
      <c r="I457" s="46">
        <v>25</v>
      </c>
      <c r="J457" t="s">
        <v>2570</v>
      </c>
      <c r="K457" t="s">
        <v>836</v>
      </c>
      <c r="L457" s="46">
        <v>5645</v>
      </c>
      <c r="M457" s="46">
        <v>71</v>
      </c>
      <c r="N457" s="46">
        <v>66.599999999999994</v>
      </c>
      <c r="O457" s="46">
        <v>116</v>
      </c>
      <c r="P457" s="46">
        <f t="shared" si="48"/>
        <v>2</v>
      </c>
      <c r="R457" s="67" t="s">
        <v>1556</v>
      </c>
      <c r="S457" s="67">
        <f>COUNTIF(Y$2:$Y$100,R457)</f>
        <v>0</v>
      </c>
      <c r="V457" s="67">
        <f t="shared" si="49"/>
        <v>0</v>
      </c>
      <c r="AB457" t="s">
        <v>836</v>
      </c>
      <c r="AC457" s="46">
        <v>5645</v>
      </c>
      <c r="AD457" s="46">
        <v>71</v>
      </c>
      <c r="AE457" s="46">
        <v>66.599999999999994</v>
      </c>
      <c r="AF457" s="46">
        <v>116</v>
      </c>
      <c r="AH457" s="70" t="str">
        <f t="shared" si="50"/>
        <v/>
      </c>
      <c r="AI457" s="70" t="str">
        <f t="shared" si="51"/>
        <v/>
      </c>
      <c r="AJ457" s="70" t="str">
        <f t="shared" si="52"/>
        <v>X</v>
      </c>
      <c r="AK457" s="70" t="str" cm="1">
        <f t="array" ref="AK457">_xlfn.IFS(AH457&lt;&gt;"","1",AI457&lt;&gt;"","2",AJ457&lt;&gt;"","3")</f>
        <v>3</v>
      </c>
    </row>
    <row r="458" spans="1:37" x14ac:dyDescent="0.25">
      <c r="A458" t="s">
        <v>1975</v>
      </c>
      <c r="B458" t="s">
        <v>2032</v>
      </c>
      <c r="C458" s="67" t="str">
        <f t="shared" si="47"/>
        <v>Lexie Sullivan</v>
      </c>
      <c r="D458" s="71" t="str" cm="1">
        <f t="array" ref="D458">_xlfn.IFS(AK458="1",CONCATENATE(C458,"Regional"),AK458="2",CONCATENATE(C458,"Sectional"),AK458="3",CONCATENATE(C458,COUNTIF($C$1:C458,C458)))</f>
        <v>Lexie Sullivan1</v>
      </c>
      <c r="E458" s="66">
        <v>45152.430555555555</v>
      </c>
      <c r="F458" t="s">
        <v>2647</v>
      </c>
      <c r="G458" s="46">
        <v>46</v>
      </c>
      <c r="H458" s="46">
        <v>112</v>
      </c>
      <c r="I458" s="46">
        <v>26</v>
      </c>
      <c r="J458" t="s">
        <v>2570</v>
      </c>
      <c r="K458" t="s">
        <v>836</v>
      </c>
      <c r="L458" s="46">
        <v>5645</v>
      </c>
      <c r="M458" s="46">
        <v>71</v>
      </c>
      <c r="N458" s="46">
        <v>66.599999999999994</v>
      </c>
      <c r="O458" s="46">
        <v>116</v>
      </c>
      <c r="P458" s="46">
        <f t="shared" si="48"/>
        <v>2</v>
      </c>
      <c r="R458" s="67" t="s">
        <v>3049</v>
      </c>
      <c r="S458" s="67">
        <f>COUNTIF(Y$2:$Y$100,R458)</f>
        <v>0</v>
      </c>
      <c r="V458" s="67">
        <f t="shared" si="49"/>
        <v>0</v>
      </c>
      <c r="AB458" t="s">
        <v>836</v>
      </c>
      <c r="AC458" s="46">
        <v>5645</v>
      </c>
      <c r="AD458" s="46">
        <v>71</v>
      </c>
      <c r="AE458" s="46">
        <v>66.599999999999994</v>
      </c>
      <c r="AF458" s="46">
        <v>116</v>
      </c>
      <c r="AH458" s="70" t="str">
        <f t="shared" si="50"/>
        <v/>
      </c>
      <c r="AI458" s="70" t="str">
        <f t="shared" si="51"/>
        <v/>
      </c>
      <c r="AJ458" s="70" t="str">
        <f t="shared" si="52"/>
        <v>X</v>
      </c>
      <c r="AK458" s="70" t="str" cm="1">
        <f t="array" ref="AK458">_xlfn.IFS(AH458&lt;&gt;"","1",AI458&lt;&gt;"","2",AJ458&lt;&gt;"","3")</f>
        <v>3</v>
      </c>
    </row>
    <row r="459" spans="1:37" x14ac:dyDescent="0.25">
      <c r="A459" t="s">
        <v>204</v>
      </c>
      <c r="B459" t="s">
        <v>1090</v>
      </c>
      <c r="C459" s="67" t="str">
        <f t="shared" si="47"/>
        <v>Alissa Cameron</v>
      </c>
      <c r="D459" s="71" t="str" cm="1">
        <f t="array" ref="D459">_xlfn.IFS(AK459="1",CONCATENATE(C459,"Regional"),AK459="2",CONCATENATE(C459,"Sectional"),AK459="3",CONCATENATE(C459,COUNTIF($C$1:C459,C459)))</f>
        <v>Alissa Cameron1</v>
      </c>
      <c r="E459" s="66">
        <v>45152.430555555555</v>
      </c>
      <c r="F459" t="s">
        <v>2647</v>
      </c>
      <c r="G459" s="46">
        <v>46</v>
      </c>
      <c r="H459" s="46">
        <v>113</v>
      </c>
      <c r="I459" s="46">
        <v>27</v>
      </c>
      <c r="J459" t="s">
        <v>2570</v>
      </c>
      <c r="K459" t="s">
        <v>836</v>
      </c>
      <c r="L459" s="46">
        <v>5645</v>
      </c>
      <c r="M459" s="46">
        <v>71</v>
      </c>
      <c r="N459" s="46">
        <v>66.599999999999994</v>
      </c>
      <c r="O459" s="46">
        <v>116</v>
      </c>
      <c r="P459" s="46">
        <f t="shared" si="48"/>
        <v>2</v>
      </c>
      <c r="R459" s="67" t="s">
        <v>1567</v>
      </c>
      <c r="S459" s="67">
        <f>COUNTIF(Y$2:$Y$100,R459)</f>
        <v>0</v>
      </c>
      <c r="V459" s="67">
        <f t="shared" si="49"/>
        <v>0</v>
      </c>
      <c r="AB459" t="s">
        <v>836</v>
      </c>
      <c r="AC459" s="46">
        <v>5645</v>
      </c>
      <c r="AD459" s="46">
        <v>71</v>
      </c>
      <c r="AE459" s="46">
        <v>66.599999999999994</v>
      </c>
      <c r="AF459" s="46">
        <v>116</v>
      </c>
      <c r="AH459" s="70" t="str">
        <f t="shared" si="50"/>
        <v/>
      </c>
      <c r="AI459" s="70" t="str">
        <f t="shared" si="51"/>
        <v/>
      </c>
      <c r="AJ459" s="70" t="str">
        <f t="shared" si="52"/>
        <v>X</v>
      </c>
      <c r="AK459" s="70" t="str" cm="1">
        <f t="array" ref="AK459">_xlfn.IFS(AH459&lt;&gt;"","1",AI459&lt;&gt;"","2",AJ459&lt;&gt;"","3")</f>
        <v>3</v>
      </c>
    </row>
    <row r="460" spans="1:37" x14ac:dyDescent="0.25">
      <c r="A460" t="s">
        <v>2034</v>
      </c>
      <c r="B460" t="s">
        <v>2713</v>
      </c>
      <c r="C460" s="67" t="str">
        <f t="shared" si="47"/>
        <v>Francesca Germano</v>
      </c>
      <c r="D460" s="71" t="str" cm="1">
        <f t="array" ref="D460">_xlfn.IFS(AK460="1",CONCATENATE(C460,"Regional"),AK460="2",CONCATENATE(C460,"Sectional"),AK460="3",CONCATENATE(C460,COUNTIF($C$1:C460,C460)))</f>
        <v>Francesca Germano1</v>
      </c>
      <c r="E460" s="66">
        <v>45152.430555555555</v>
      </c>
      <c r="F460" t="s">
        <v>2647</v>
      </c>
      <c r="G460" s="46">
        <v>46</v>
      </c>
      <c r="H460" s="46">
        <v>114</v>
      </c>
      <c r="I460" s="46">
        <v>28</v>
      </c>
      <c r="J460" t="s">
        <v>2570</v>
      </c>
      <c r="K460" t="s">
        <v>836</v>
      </c>
      <c r="L460" s="46">
        <v>5645</v>
      </c>
      <c r="M460" s="46">
        <v>71</v>
      </c>
      <c r="N460" s="46">
        <v>66.599999999999994</v>
      </c>
      <c r="O460" s="46">
        <v>116</v>
      </c>
      <c r="P460" s="46">
        <f t="shared" si="48"/>
        <v>2</v>
      </c>
      <c r="R460" s="67" t="s">
        <v>3052</v>
      </c>
      <c r="S460" s="67">
        <f>COUNTIF(Y$2:$Y$100,R460)</f>
        <v>0</v>
      </c>
      <c r="V460" s="67">
        <f t="shared" si="49"/>
        <v>0</v>
      </c>
      <c r="AB460" t="s">
        <v>836</v>
      </c>
      <c r="AC460" s="46">
        <v>5645</v>
      </c>
      <c r="AD460" s="46">
        <v>71</v>
      </c>
      <c r="AE460" s="46">
        <v>66.599999999999994</v>
      </c>
      <c r="AF460" s="46">
        <v>116</v>
      </c>
      <c r="AH460" s="70" t="str">
        <f t="shared" si="50"/>
        <v/>
      </c>
      <c r="AI460" s="70" t="str">
        <f t="shared" si="51"/>
        <v/>
      </c>
      <c r="AJ460" s="70" t="str">
        <f t="shared" si="52"/>
        <v>X</v>
      </c>
      <c r="AK460" s="70" t="str" cm="1">
        <f t="array" ref="AK460">_xlfn.IFS(AH460&lt;&gt;"","1",AI460&lt;&gt;"","2",AJ460&lt;&gt;"","3")</f>
        <v>3</v>
      </c>
    </row>
    <row r="461" spans="1:37" x14ac:dyDescent="0.25">
      <c r="A461" t="s">
        <v>560</v>
      </c>
      <c r="B461" t="s">
        <v>1077</v>
      </c>
      <c r="C461" s="67" t="str">
        <f t="shared" si="47"/>
        <v>Brook Colburn</v>
      </c>
      <c r="D461" s="71" t="str" cm="1">
        <f t="array" ref="D461">_xlfn.IFS(AK461="1",CONCATENATE(C461,"Regional"),AK461="2",CONCATENATE(C461,"Sectional"),AK461="3",CONCATENATE(C461,COUNTIF($C$1:C461,C461)))</f>
        <v>Brook Colburn1</v>
      </c>
      <c r="E461" s="66">
        <v>45152.430555555555</v>
      </c>
      <c r="F461" t="s">
        <v>2647</v>
      </c>
      <c r="G461" s="46">
        <v>46</v>
      </c>
      <c r="H461" s="46">
        <v>116</v>
      </c>
      <c r="I461" s="46">
        <v>29</v>
      </c>
      <c r="J461" t="s">
        <v>2570</v>
      </c>
      <c r="K461" t="s">
        <v>836</v>
      </c>
      <c r="L461" s="46">
        <v>5645</v>
      </c>
      <c r="M461" s="46">
        <v>71</v>
      </c>
      <c r="N461" s="46">
        <v>66.599999999999994</v>
      </c>
      <c r="O461" s="46">
        <v>116</v>
      </c>
      <c r="P461" s="46">
        <f t="shared" si="48"/>
        <v>2</v>
      </c>
      <c r="R461" s="67" t="s">
        <v>1560</v>
      </c>
      <c r="S461" s="67">
        <f>COUNTIF(Y$2:$Y$100,R461)</f>
        <v>0</v>
      </c>
      <c r="V461" s="67">
        <f t="shared" si="49"/>
        <v>0</v>
      </c>
      <c r="AB461" t="s">
        <v>836</v>
      </c>
      <c r="AC461" s="46">
        <v>5645</v>
      </c>
      <c r="AD461" s="46">
        <v>71</v>
      </c>
      <c r="AE461" s="46">
        <v>66.599999999999994</v>
      </c>
      <c r="AF461" s="46">
        <v>116</v>
      </c>
      <c r="AH461" s="70" t="str">
        <f t="shared" si="50"/>
        <v/>
      </c>
      <c r="AI461" s="70" t="str">
        <f t="shared" si="51"/>
        <v/>
      </c>
      <c r="AJ461" s="70" t="str">
        <f t="shared" si="52"/>
        <v>X</v>
      </c>
      <c r="AK461" s="70" t="str" cm="1">
        <f t="array" ref="AK461">_xlfn.IFS(AH461&lt;&gt;"","1",AI461&lt;&gt;"","2",AJ461&lt;&gt;"","3")</f>
        <v>3</v>
      </c>
    </row>
    <row r="462" spans="1:37" x14ac:dyDescent="0.25">
      <c r="A462" t="s">
        <v>2036</v>
      </c>
      <c r="B462" t="s">
        <v>848</v>
      </c>
      <c r="C462" s="67" t="str">
        <f t="shared" si="47"/>
        <v>Isabella Neitzel</v>
      </c>
      <c r="D462" s="71" t="str" cm="1">
        <f t="array" ref="D462">_xlfn.IFS(AK462="1",CONCATENATE(C462,"Regional"),AK462="2",CONCATENATE(C462,"Sectional"),AK462="3",CONCATENATE(C462,COUNTIF($C$1:C462,C462)))</f>
        <v>Isabella Neitzel1</v>
      </c>
      <c r="E462" s="66">
        <v>45152.430555555555</v>
      </c>
      <c r="F462" t="s">
        <v>2647</v>
      </c>
      <c r="G462" s="46">
        <v>46</v>
      </c>
      <c r="H462" s="46">
        <v>117</v>
      </c>
      <c r="I462" s="46">
        <v>30</v>
      </c>
      <c r="J462" t="s">
        <v>2570</v>
      </c>
      <c r="K462" t="s">
        <v>836</v>
      </c>
      <c r="L462" s="46">
        <v>5645</v>
      </c>
      <c r="M462" s="46">
        <v>71</v>
      </c>
      <c r="N462" s="46">
        <v>66.599999999999994</v>
      </c>
      <c r="O462" s="46">
        <v>116</v>
      </c>
      <c r="P462" s="46">
        <f t="shared" si="48"/>
        <v>2</v>
      </c>
      <c r="R462" s="67" t="s">
        <v>3054</v>
      </c>
      <c r="S462" s="67">
        <f>COUNTIF(Y$2:$Y$100,R462)</f>
        <v>0</v>
      </c>
      <c r="V462" s="67">
        <f t="shared" si="49"/>
        <v>0</v>
      </c>
      <c r="AB462" t="s">
        <v>836</v>
      </c>
      <c r="AC462" s="46">
        <v>5645</v>
      </c>
      <c r="AD462" s="46">
        <v>71</v>
      </c>
      <c r="AE462" s="46">
        <v>66.599999999999994</v>
      </c>
      <c r="AF462" s="46">
        <v>116</v>
      </c>
      <c r="AH462" s="70" t="str">
        <f t="shared" si="50"/>
        <v/>
      </c>
      <c r="AI462" s="70" t="str">
        <f t="shared" si="51"/>
        <v/>
      </c>
      <c r="AJ462" s="70" t="str">
        <f t="shared" si="52"/>
        <v>X</v>
      </c>
      <c r="AK462" s="70" t="str" cm="1">
        <f t="array" ref="AK462">_xlfn.IFS(AH462&lt;&gt;"","1",AI462&lt;&gt;"","2",AJ462&lt;&gt;"","3")</f>
        <v>3</v>
      </c>
    </row>
    <row r="463" spans="1:37" x14ac:dyDescent="0.25">
      <c r="A463" t="s">
        <v>370</v>
      </c>
      <c r="B463" t="s">
        <v>362</v>
      </c>
      <c r="C463" s="67" t="str">
        <f t="shared" si="47"/>
        <v>Emma Thompson</v>
      </c>
      <c r="D463" s="71" t="str" cm="1">
        <f t="array" ref="D463">_xlfn.IFS(AK463="1",CONCATENATE(C463,"Regional"),AK463="2",CONCATENATE(C463,"Sectional"),AK463="3",CONCATENATE(C463,COUNTIF($C$1:C463,C463)))</f>
        <v>Emma Thompson1</v>
      </c>
      <c r="E463" s="66">
        <v>45152.430555555555</v>
      </c>
      <c r="F463" t="s">
        <v>2647</v>
      </c>
      <c r="G463" s="46">
        <v>46</v>
      </c>
      <c r="H463" s="46">
        <v>117</v>
      </c>
      <c r="I463" s="46">
        <v>30</v>
      </c>
      <c r="J463" t="s">
        <v>2570</v>
      </c>
      <c r="K463" t="s">
        <v>836</v>
      </c>
      <c r="L463" s="46">
        <v>5645</v>
      </c>
      <c r="M463" s="46">
        <v>71</v>
      </c>
      <c r="N463" s="46">
        <v>66.599999999999994</v>
      </c>
      <c r="O463" s="46">
        <v>116</v>
      </c>
      <c r="P463" s="46">
        <f t="shared" si="48"/>
        <v>2</v>
      </c>
      <c r="R463" s="67" t="s">
        <v>2911</v>
      </c>
      <c r="S463" s="67">
        <f>COUNTIF(Y$2:$Y$100,R463)</f>
        <v>0</v>
      </c>
      <c r="V463" s="67">
        <f t="shared" si="49"/>
        <v>0</v>
      </c>
      <c r="AB463" t="s">
        <v>836</v>
      </c>
      <c r="AC463" s="46">
        <v>5645</v>
      </c>
      <c r="AD463" s="46">
        <v>71</v>
      </c>
      <c r="AE463" s="46">
        <v>66.599999999999994</v>
      </c>
      <c r="AF463" s="46">
        <v>116</v>
      </c>
      <c r="AH463" s="70" t="str">
        <f t="shared" si="50"/>
        <v/>
      </c>
      <c r="AI463" s="70" t="str">
        <f t="shared" si="51"/>
        <v/>
      </c>
      <c r="AJ463" s="70" t="str">
        <f t="shared" si="52"/>
        <v>X</v>
      </c>
      <c r="AK463" s="70" t="str" cm="1">
        <f t="array" ref="AK463">_xlfn.IFS(AH463&lt;&gt;"","1",AI463&lt;&gt;"","2",AJ463&lt;&gt;"","3")</f>
        <v>3</v>
      </c>
    </row>
    <row r="464" spans="1:37" x14ac:dyDescent="0.25">
      <c r="A464" t="s">
        <v>1069</v>
      </c>
      <c r="B464" t="s">
        <v>330</v>
      </c>
      <c r="C464" s="67" t="str">
        <f t="shared" si="47"/>
        <v>Maya Siddiqui</v>
      </c>
      <c r="D464" s="71" t="str" cm="1">
        <f t="array" ref="D464">_xlfn.IFS(AK464="1",CONCATENATE(C464,"Regional"),AK464="2",CONCATENATE(C464,"Sectional"),AK464="3",CONCATENATE(C464,COUNTIF($C$1:C464,C464)))</f>
        <v>Maya Siddiqui1</v>
      </c>
      <c r="E464" s="66">
        <v>45152.430555555555</v>
      </c>
      <c r="F464" t="s">
        <v>2647</v>
      </c>
      <c r="G464" s="46">
        <v>46</v>
      </c>
      <c r="H464" s="46">
        <v>118</v>
      </c>
      <c r="I464" s="46">
        <v>32</v>
      </c>
      <c r="J464" t="s">
        <v>2570</v>
      </c>
      <c r="K464" t="s">
        <v>836</v>
      </c>
      <c r="L464" s="46">
        <v>5645</v>
      </c>
      <c r="M464" s="46">
        <v>71</v>
      </c>
      <c r="N464" s="46">
        <v>66.599999999999994</v>
      </c>
      <c r="O464" s="46">
        <v>116</v>
      </c>
      <c r="P464" s="46">
        <f t="shared" si="48"/>
        <v>2</v>
      </c>
      <c r="R464" s="67" t="s">
        <v>1554</v>
      </c>
      <c r="S464" s="67">
        <f>COUNTIF(Y$2:$Y$100,R464)</f>
        <v>0</v>
      </c>
      <c r="V464" s="67">
        <f t="shared" si="49"/>
        <v>0</v>
      </c>
      <c r="AB464" t="s">
        <v>836</v>
      </c>
      <c r="AC464" s="46">
        <v>5645</v>
      </c>
      <c r="AD464" s="46">
        <v>71</v>
      </c>
      <c r="AE464" s="46">
        <v>66.599999999999994</v>
      </c>
      <c r="AF464" s="46">
        <v>116</v>
      </c>
      <c r="AH464" s="70" t="str">
        <f t="shared" si="50"/>
        <v/>
      </c>
      <c r="AI464" s="70" t="str">
        <f t="shared" si="51"/>
        <v/>
      </c>
      <c r="AJ464" s="70" t="str">
        <f t="shared" si="52"/>
        <v>X</v>
      </c>
      <c r="AK464" s="70" t="str" cm="1">
        <f t="array" ref="AK464">_xlfn.IFS(AH464&lt;&gt;"","1",AI464&lt;&gt;"","2",AJ464&lt;&gt;"","3")</f>
        <v>3</v>
      </c>
    </row>
    <row r="465" spans="1:37" x14ac:dyDescent="0.25">
      <c r="A465" t="s">
        <v>351</v>
      </c>
      <c r="B465" t="s">
        <v>599</v>
      </c>
      <c r="C465" s="67" t="str">
        <f t="shared" si="47"/>
        <v>Grace Schmidt</v>
      </c>
      <c r="D465" s="71" t="str" cm="1">
        <f t="array" ref="D465">_xlfn.IFS(AK465="1",CONCATENATE(C465,"Regional"),AK465="2",CONCATENATE(C465,"Sectional"),AK465="3",CONCATENATE(C465,COUNTIF($C$1:C465,C465)))</f>
        <v>Grace Schmidt1</v>
      </c>
      <c r="E465" s="66">
        <v>45152.430555555555</v>
      </c>
      <c r="F465" t="s">
        <v>2647</v>
      </c>
      <c r="G465" s="46">
        <v>46</v>
      </c>
      <c r="H465" s="46">
        <v>119</v>
      </c>
      <c r="I465" s="46">
        <v>33</v>
      </c>
      <c r="J465" t="s">
        <v>2570</v>
      </c>
      <c r="K465" t="s">
        <v>836</v>
      </c>
      <c r="L465" s="46">
        <v>5645</v>
      </c>
      <c r="M465" s="46">
        <v>71</v>
      </c>
      <c r="N465" s="46">
        <v>66.599999999999994</v>
      </c>
      <c r="O465" s="46">
        <v>116</v>
      </c>
      <c r="P465" s="46">
        <f t="shared" si="48"/>
        <v>2</v>
      </c>
      <c r="R465" s="67" t="s">
        <v>3051</v>
      </c>
      <c r="S465" s="67">
        <f>COUNTIF(Y$2:$Y$100,R465)</f>
        <v>0</v>
      </c>
      <c r="V465" s="67">
        <f t="shared" si="49"/>
        <v>0</v>
      </c>
      <c r="AB465" t="s">
        <v>836</v>
      </c>
      <c r="AC465" s="46">
        <v>5645</v>
      </c>
      <c r="AD465" s="46">
        <v>71</v>
      </c>
      <c r="AE465" s="46">
        <v>66.599999999999994</v>
      </c>
      <c r="AF465" s="46">
        <v>116</v>
      </c>
      <c r="AH465" s="70" t="str">
        <f t="shared" si="50"/>
        <v/>
      </c>
      <c r="AI465" s="70" t="str">
        <f t="shared" si="51"/>
        <v/>
      </c>
      <c r="AJ465" s="70" t="str">
        <f t="shared" si="52"/>
        <v>X</v>
      </c>
      <c r="AK465" s="70" t="str" cm="1">
        <f t="array" ref="AK465">_xlfn.IFS(AH465&lt;&gt;"","1",AI465&lt;&gt;"","2",AJ465&lt;&gt;"","3")</f>
        <v>3</v>
      </c>
    </row>
    <row r="466" spans="1:37" x14ac:dyDescent="0.25">
      <c r="A466" t="s">
        <v>1903</v>
      </c>
      <c r="B466" t="s">
        <v>684</v>
      </c>
      <c r="C466" s="67" t="str">
        <f t="shared" si="47"/>
        <v>Savannah Richter</v>
      </c>
      <c r="D466" s="71" t="str" cm="1">
        <f t="array" ref="D466">_xlfn.IFS(AK466="1",CONCATENATE(C466,"Regional"),AK466="2",CONCATENATE(C466,"Sectional"),AK466="3",CONCATENATE(C466,COUNTIF($C$1:C466,C466)))</f>
        <v>Savannah Richter1</v>
      </c>
      <c r="E466" s="66">
        <v>45152.430555555555</v>
      </c>
      <c r="F466" t="s">
        <v>2647</v>
      </c>
      <c r="G466" s="46">
        <v>46</v>
      </c>
      <c r="H466" s="46">
        <v>121</v>
      </c>
      <c r="I466" s="46">
        <v>34</v>
      </c>
      <c r="J466" t="s">
        <v>2570</v>
      </c>
      <c r="K466" t="s">
        <v>836</v>
      </c>
      <c r="L466" s="46">
        <v>5645</v>
      </c>
      <c r="M466" s="46">
        <v>71</v>
      </c>
      <c r="N466" s="46">
        <v>66.599999999999994</v>
      </c>
      <c r="O466" s="46">
        <v>116</v>
      </c>
      <c r="P466" s="46">
        <f t="shared" si="48"/>
        <v>2</v>
      </c>
      <c r="R466" s="67" t="s">
        <v>2917</v>
      </c>
      <c r="S466" s="67">
        <f>COUNTIF(Y$2:$Y$100,R466)</f>
        <v>0</v>
      </c>
      <c r="V466" s="67">
        <f t="shared" si="49"/>
        <v>0</v>
      </c>
      <c r="AB466" t="s">
        <v>836</v>
      </c>
      <c r="AC466" s="46">
        <v>5645</v>
      </c>
      <c r="AD466" s="46">
        <v>71</v>
      </c>
      <c r="AE466" s="46">
        <v>66.599999999999994</v>
      </c>
      <c r="AF466" s="46">
        <v>116</v>
      </c>
      <c r="AH466" s="70" t="str">
        <f t="shared" si="50"/>
        <v/>
      </c>
      <c r="AI466" s="70" t="str">
        <f t="shared" si="51"/>
        <v/>
      </c>
      <c r="AJ466" s="70" t="str">
        <f t="shared" si="52"/>
        <v>X</v>
      </c>
      <c r="AK466" s="70" t="str" cm="1">
        <f t="array" ref="AK466">_xlfn.IFS(AH466&lt;&gt;"","1",AI466&lt;&gt;"","2",AJ466&lt;&gt;"","3")</f>
        <v>3</v>
      </c>
    </row>
    <row r="467" spans="1:37" x14ac:dyDescent="0.25">
      <c r="A467" t="s">
        <v>1082</v>
      </c>
      <c r="B467" t="s">
        <v>1898</v>
      </c>
      <c r="C467" s="67" t="str">
        <f t="shared" si="47"/>
        <v>Micahlee Skjerly</v>
      </c>
      <c r="D467" s="71" t="str" cm="1">
        <f t="array" ref="D467">_xlfn.IFS(AK467="1",CONCATENATE(C467,"Regional"),AK467="2",CONCATENATE(C467,"Sectional"),AK467="3",CONCATENATE(C467,COUNTIF($C$1:C467,C467)))</f>
        <v>Micahlee Skjerly1</v>
      </c>
      <c r="E467" s="66">
        <v>45152.430555555555</v>
      </c>
      <c r="F467" t="s">
        <v>2647</v>
      </c>
      <c r="G467" s="46">
        <v>46</v>
      </c>
      <c r="H467" s="46">
        <v>121</v>
      </c>
      <c r="I467" s="46">
        <v>34</v>
      </c>
      <c r="J467" t="s">
        <v>2570</v>
      </c>
      <c r="K467" t="s">
        <v>836</v>
      </c>
      <c r="L467" s="46">
        <v>5645</v>
      </c>
      <c r="M467" s="46">
        <v>71</v>
      </c>
      <c r="N467" s="46">
        <v>66.599999999999994</v>
      </c>
      <c r="O467" s="46">
        <v>116</v>
      </c>
      <c r="P467" s="46">
        <f t="shared" si="48"/>
        <v>2</v>
      </c>
      <c r="R467" s="67" t="s">
        <v>2909</v>
      </c>
      <c r="S467" s="67">
        <f>COUNTIF(Y$2:$Y$100,R467)</f>
        <v>0</v>
      </c>
      <c r="V467" s="67">
        <f t="shared" si="49"/>
        <v>0</v>
      </c>
      <c r="AB467" t="s">
        <v>836</v>
      </c>
      <c r="AC467" s="46">
        <v>5645</v>
      </c>
      <c r="AD467" s="46">
        <v>71</v>
      </c>
      <c r="AE467" s="46">
        <v>66.599999999999994</v>
      </c>
      <c r="AF467" s="46">
        <v>116</v>
      </c>
      <c r="AH467" s="70" t="str">
        <f t="shared" si="50"/>
        <v/>
      </c>
      <c r="AI467" s="70" t="str">
        <f t="shared" si="51"/>
        <v/>
      </c>
      <c r="AJ467" s="70" t="str">
        <f t="shared" si="52"/>
        <v>X</v>
      </c>
      <c r="AK467" s="70" t="str" cm="1">
        <f t="array" ref="AK467">_xlfn.IFS(AH467&lt;&gt;"","1",AI467&lt;&gt;"","2",AJ467&lt;&gt;"","3")</f>
        <v>3</v>
      </c>
    </row>
    <row r="468" spans="1:37" x14ac:dyDescent="0.25">
      <c r="A468" t="s">
        <v>1073</v>
      </c>
      <c r="B468" t="s">
        <v>437</v>
      </c>
      <c r="C468" s="67" t="str">
        <f t="shared" si="47"/>
        <v>Kelsey Reidy</v>
      </c>
      <c r="D468" s="71" t="str" cm="1">
        <f t="array" ref="D468">_xlfn.IFS(AK468="1",CONCATENATE(C468,"Regional"),AK468="2",CONCATENATE(C468,"Sectional"),AK468="3",CONCATENATE(C468,COUNTIF($C$1:C468,C468)))</f>
        <v>Kelsey Reidy1</v>
      </c>
      <c r="E468" s="66">
        <v>45152.430555555555</v>
      </c>
      <c r="F468" t="s">
        <v>2647</v>
      </c>
      <c r="G468" s="46">
        <v>46</v>
      </c>
      <c r="H468" s="46">
        <v>124</v>
      </c>
      <c r="I468" s="46">
        <v>36</v>
      </c>
      <c r="J468" t="s">
        <v>2570</v>
      </c>
      <c r="K468" t="s">
        <v>836</v>
      </c>
      <c r="L468" s="46">
        <v>5645</v>
      </c>
      <c r="M468" s="46">
        <v>71</v>
      </c>
      <c r="N468" s="46">
        <v>66.599999999999994</v>
      </c>
      <c r="O468" s="46">
        <v>116</v>
      </c>
      <c r="P468" s="46">
        <f t="shared" si="48"/>
        <v>2</v>
      </c>
      <c r="R468" s="67" t="s">
        <v>1558</v>
      </c>
      <c r="S468" s="67">
        <f>COUNTIF(Y$2:$Y$100,R468)</f>
        <v>0</v>
      </c>
      <c r="V468" s="67">
        <f t="shared" si="49"/>
        <v>0</v>
      </c>
      <c r="AB468" t="s">
        <v>836</v>
      </c>
      <c r="AC468" s="46">
        <v>5645</v>
      </c>
      <c r="AD468" s="46">
        <v>71</v>
      </c>
      <c r="AE468" s="46">
        <v>66.599999999999994</v>
      </c>
      <c r="AF468" s="46">
        <v>116</v>
      </c>
      <c r="AH468" s="70" t="str">
        <f t="shared" si="50"/>
        <v/>
      </c>
      <c r="AI468" s="70" t="str">
        <f t="shared" si="51"/>
        <v/>
      </c>
      <c r="AJ468" s="70" t="str">
        <f t="shared" si="52"/>
        <v>X</v>
      </c>
      <c r="AK468" s="70" t="str" cm="1">
        <f t="array" ref="AK468">_xlfn.IFS(AH468&lt;&gt;"","1",AI468&lt;&gt;"","2",AJ468&lt;&gt;"","3")</f>
        <v>3</v>
      </c>
    </row>
    <row r="469" spans="1:37" x14ac:dyDescent="0.25">
      <c r="A469" t="s">
        <v>1075</v>
      </c>
      <c r="B469" t="s">
        <v>1076</v>
      </c>
      <c r="C469" s="67" t="str">
        <f t="shared" si="47"/>
        <v>Katrina Stanger</v>
      </c>
      <c r="D469" s="71" t="str" cm="1">
        <f t="array" ref="D469">_xlfn.IFS(AK469="1",CONCATENATE(C469,"Regional"),AK469="2",CONCATENATE(C469,"Sectional"),AK469="3",CONCATENATE(C469,COUNTIF($C$1:C469,C469)))</f>
        <v>Katrina Stanger1</v>
      </c>
      <c r="E469" s="66">
        <v>45152.430555555555</v>
      </c>
      <c r="F469" t="s">
        <v>2647</v>
      </c>
      <c r="G469" s="46">
        <v>46</v>
      </c>
      <c r="H469" s="46">
        <v>124</v>
      </c>
      <c r="I469" s="46">
        <v>36</v>
      </c>
      <c r="J469" t="s">
        <v>2570</v>
      </c>
      <c r="K469" t="s">
        <v>836</v>
      </c>
      <c r="L469" s="46">
        <v>5645</v>
      </c>
      <c r="M469" s="46">
        <v>71</v>
      </c>
      <c r="N469" s="46">
        <v>66.599999999999994</v>
      </c>
      <c r="O469" s="46">
        <v>116</v>
      </c>
      <c r="P469" s="46">
        <f t="shared" si="48"/>
        <v>2</v>
      </c>
      <c r="R469" s="67" t="s">
        <v>1559</v>
      </c>
      <c r="S469" s="67">
        <f>COUNTIF(Y$2:$Y$100,R469)</f>
        <v>0</v>
      </c>
      <c r="V469" s="67">
        <f t="shared" si="49"/>
        <v>0</v>
      </c>
      <c r="AB469" t="s">
        <v>836</v>
      </c>
      <c r="AC469" s="46">
        <v>5645</v>
      </c>
      <c r="AD469" s="46">
        <v>71</v>
      </c>
      <c r="AE469" s="46">
        <v>66.599999999999994</v>
      </c>
      <c r="AF469" s="46">
        <v>116</v>
      </c>
      <c r="AH469" s="70" t="str">
        <f t="shared" si="50"/>
        <v/>
      </c>
      <c r="AI469" s="70" t="str">
        <f t="shared" si="51"/>
        <v/>
      </c>
      <c r="AJ469" s="70" t="str">
        <f t="shared" si="52"/>
        <v>X</v>
      </c>
      <c r="AK469" s="70" t="str" cm="1">
        <f t="array" ref="AK469">_xlfn.IFS(AH469&lt;&gt;"","1",AI469&lt;&gt;"","2",AJ469&lt;&gt;"","3")</f>
        <v>3</v>
      </c>
    </row>
    <row r="470" spans="1:37" x14ac:dyDescent="0.25">
      <c r="A470" t="s">
        <v>262</v>
      </c>
      <c r="B470" t="s">
        <v>490</v>
      </c>
      <c r="C470" s="67" t="str">
        <f t="shared" si="47"/>
        <v>Ellie Hanson</v>
      </c>
      <c r="D470" s="71" t="str" cm="1">
        <f t="array" ref="D470">_xlfn.IFS(AK470="1",CONCATENATE(C470,"Regional"),AK470="2",CONCATENATE(C470,"Sectional"),AK470="3",CONCATENATE(C470,COUNTIF($C$1:C470,C470)))</f>
        <v>Ellie Hanson1</v>
      </c>
      <c r="E470" s="66">
        <v>45152.430555555555</v>
      </c>
      <c r="F470" t="s">
        <v>2647</v>
      </c>
      <c r="G470" s="46">
        <v>46</v>
      </c>
      <c r="H470" s="46">
        <v>125</v>
      </c>
      <c r="I470" s="46">
        <v>38</v>
      </c>
      <c r="J470" t="s">
        <v>2570</v>
      </c>
      <c r="K470" t="s">
        <v>836</v>
      </c>
      <c r="L470" s="46">
        <v>5645</v>
      </c>
      <c r="M470" s="46">
        <v>71</v>
      </c>
      <c r="N470" s="46">
        <v>66.599999999999994</v>
      </c>
      <c r="O470" s="46">
        <v>116</v>
      </c>
      <c r="P470" s="46">
        <f t="shared" si="48"/>
        <v>2</v>
      </c>
      <c r="R470" s="67" t="s">
        <v>3547</v>
      </c>
      <c r="S470" s="67">
        <f>COUNTIF(Y$2:$Y$100,R470)</f>
        <v>0</v>
      </c>
      <c r="V470" s="67">
        <f t="shared" si="49"/>
        <v>0</v>
      </c>
      <c r="AB470" t="s">
        <v>836</v>
      </c>
      <c r="AC470" s="46">
        <v>5645</v>
      </c>
      <c r="AD470" s="46">
        <v>71</v>
      </c>
      <c r="AE470" s="46">
        <v>66.599999999999994</v>
      </c>
      <c r="AF470" s="46">
        <v>116</v>
      </c>
      <c r="AH470" s="70" t="str">
        <f t="shared" si="50"/>
        <v/>
      </c>
      <c r="AI470" s="70" t="str">
        <f t="shared" si="51"/>
        <v/>
      </c>
      <c r="AJ470" s="70" t="str">
        <f t="shared" si="52"/>
        <v>X</v>
      </c>
      <c r="AK470" s="70" t="str" cm="1">
        <f t="array" ref="AK470">_xlfn.IFS(AH470&lt;&gt;"","1",AI470&lt;&gt;"","2",AJ470&lt;&gt;"","3")</f>
        <v>3</v>
      </c>
    </row>
    <row r="471" spans="1:37" x14ac:dyDescent="0.25">
      <c r="A471" t="s">
        <v>1088</v>
      </c>
      <c r="B471" t="s">
        <v>2004</v>
      </c>
      <c r="C471" s="67" t="str">
        <f t="shared" si="47"/>
        <v>Dagmar Beckel</v>
      </c>
      <c r="D471" s="71" t="str" cm="1">
        <f t="array" ref="D471">_xlfn.IFS(AK471="1",CONCATENATE(C471,"Regional"),AK471="2",CONCATENATE(C471,"Sectional"),AK471="3",CONCATENATE(C471,COUNTIF($C$1:C471,C471)))</f>
        <v>Dagmar Beckel1</v>
      </c>
      <c r="E471" s="66">
        <v>45152.430555555555</v>
      </c>
      <c r="F471" t="s">
        <v>2647</v>
      </c>
      <c r="G471" s="46">
        <v>46</v>
      </c>
      <c r="H471" s="46">
        <v>126</v>
      </c>
      <c r="I471" s="46">
        <v>39</v>
      </c>
      <c r="J471" t="s">
        <v>2570</v>
      </c>
      <c r="K471" t="s">
        <v>836</v>
      </c>
      <c r="L471" s="46">
        <v>5645</v>
      </c>
      <c r="M471" s="46">
        <v>71</v>
      </c>
      <c r="N471" s="46">
        <v>66.599999999999994</v>
      </c>
      <c r="O471" s="46">
        <v>116</v>
      </c>
      <c r="P471" s="46">
        <f t="shared" si="48"/>
        <v>2</v>
      </c>
      <c r="R471" s="67" t="s">
        <v>3018</v>
      </c>
      <c r="S471" s="67">
        <f>COUNTIF(Y$2:$Y$100,R471)</f>
        <v>0</v>
      </c>
      <c r="V471" s="67">
        <f t="shared" si="49"/>
        <v>0</v>
      </c>
      <c r="AB471" t="s">
        <v>836</v>
      </c>
      <c r="AC471" s="46">
        <v>5645</v>
      </c>
      <c r="AD471" s="46">
        <v>71</v>
      </c>
      <c r="AE471" s="46">
        <v>66.599999999999994</v>
      </c>
      <c r="AF471" s="46">
        <v>116</v>
      </c>
      <c r="AH471" s="70" t="str">
        <f t="shared" si="50"/>
        <v/>
      </c>
      <c r="AI471" s="70" t="str">
        <f t="shared" si="51"/>
        <v/>
      </c>
      <c r="AJ471" s="70" t="str">
        <f t="shared" si="52"/>
        <v>X</v>
      </c>
      <c r="AK471" s="70" t="str" cm="1">
        <f t="array" ref="AK471">_xlfn.IFS(AH471&lt;&gt;"","1",AI471&lt;&gt;"","2",AJ471&lt;&gt;"","3")</f>
        <v>3</v>
      </c>
    </row>
    <row r="472" spans="1:37" x14ac:dyDescent="0.25">
      <c r="A472" t="s">
        <v>1899</v>
      </c>
      <c r="B472" t="s">
        <v>1900</v>
      </c>
      <c r="C472" s="67" t="str">
        <f t="shared" si="47"/>
        <v>Rylin Vruwink</v>
      </c>
      <c r="D472" s="71" t="str" cm="1">
        <f t="array" ref="D472">_xlfn.IFS(AK472="1",CONCATENATE(C472,"Regional"),AK472="2",CONCATENATE(C472,"Sectional"),AK472="3",CONCATENATE(C472,COUNTIF($C$1:C472,C472)))</f>
        <v>Rylin Vruwink1</v>
      </c>
      <c r="E472" s="66">
        <v>45152.430555555555</v>
      </c>
      <c r="F472" t="s">
        <v>2647</v>
      </c>
      <c r="G472" s="46">
        <v>46</v>
      </c>
      <c r="H472" s="46">
        <v>126</v>
      </c>
      <c r="I472" s="46">
        <v>39</v>
      </c>
      <c r="J472" t="s">
        <v>2570</v>
      </c>
      <c r="K472" t="s">
        <v>836</v>
      </c>
      <c r="L472" s="46">
        <v>5645</v>
      </c>
      <c r="M472" s="46">
        <v>71</v>
      </c>
      <c r="N472" s="46">
        <v>66.599999999999994</v>
      </c>
      <c r="O472" s="46">
        <v>116</v>
      </c>
      <c r="P472" s="46">
        <f t="shared" si="48"/>
        <v>2</v>
      </c>
      <c r="R472" s="67" t="s">
        <v>2910</v>
      </c>
      <c r="S472" s="67">
        <f>COUNTIF(Y$2:$Y$100,R472)</f>
        <v>0</v>
      </c>
      <c r="V472" s="67">
        <f t="shared" si="49"/>
        <v>0</v>
      </c>
      <c r="AB472" t="s">
        <v>836</v>
      </c>
      <c r="AC472" s="46">
        <v>5645</v>
      </c>
      <c r="AD472" s="46">
        <v>71</v>
      </c>
      <c r="AE472" s="46">
        <v>66.599999999999994</v>
      </c>
      <c r="AF472" s="46">
        <v>116</v>
      </c>
      <c r="AH472" s="70" t="str">
        <f t="shared" si="50"/>
        <v/>
      </c>
      <c r="AI472" s="70" t="str">
        <f t="shared" si="51"/>
        <v/>
      </c>
      <c r="AJ472" s="70" t="str">
        <f t="shared" si="52"/>
        <v>X</v>
      </c>
      <c r="AK472" s="70" t="str" cm="1">
        <f t="array" ref="AK472">_xlfn.IFS(AH472&lt;&gt;"","1",AI472&lt;&gt;"","2",AJ472&lt;&gt;"","3")</f>
        <v>3</v>
      </c>
    </row>
    <row r="473" spans="1:37" x14ac:dyDescent="0.25">
      <c r="A473" t="s">
        <v>333</v>
      </c>
      <c r="B473" t="s">
        <v>368</v>
      </c>
      <c r="C473" s="67" t="str">
        <f t="shared" si="47"/>
        <v>Lexi Peterson</v>
      </c>
      <c r="D473" s="71" t="str" cm="1">
        <f t="array" ref="D473">_xlfn.IFS(AK473="1",CONCATENATE(C473,"Regional"),AK473="2",CONCATENATE(C473,"Sectional"),AK473="3",CONCATENATE(C473,COUNTIF($C$1:C473,C473)))</f>
        <v>Lexi Peterson1</v>
      </c>
      <c r="E473" s="66">
        <v>45152.430555555555</v>
      </c>
      <c r="F473" t="s">
        <v>2647</v>
      </c>
      <c r="G473" s="46">
        <v>46</v>
      </c>
      <c r="H473" s="46">
        <v>127</v>
      </c>
      <c r="I473" s="46">
        <v>41</v>
      </c>
      <c r="J473" t="s">
        <v>2570</v>
      </c>
      <c r="K473" t="s">
        <v>836</v>
      </c>
      <c r="L473" s="46">
        <v>5645</v>
      </c>
      <c r="M473" s="46">
        <v>71</v>
      </c>
      <c r="N473" s="46">
        <v>66.599999999999994</v>
      </c>
      <c r="O473" s="46">
        <v>116</v>
      </c>
      <c r="P473" s="46">
        <f t="shared" si="48"/>
        <v>2</v>
      </c>
      <c r="R473" s="67" t="s">
        <v>1563</v>
      </c>
      <c r="S473" s="67">
        <f>COUNTIF(Y$2:$Y$100,R473)</f>
        <v>0</v>
      </c>
      <c r="V473" s="67">
        <f t="shared" si="49"/>
        <v>0</v>
      </c>
      <c r="AB473" t="s">
        <v>836</v>
      </c>
      <c r="AC473" s="46">
        <v>5645</v>
      </c>
      <c r="AD473" s="46">
        <v>71</v>
      </c>
      <c r="AE473" s="46">
        <v>66.599999999999994</v>
      </c>
      <c r="AF473" s="46">
        <v>116</v>
      </c>
      <c r="AH473" s="70" t="str">
        <f t="shared" si="50"/>
        <v/>
      </c>
      <c r="AI473" s="70" t="str">
        <f t="shared" si="51"/>
        <v/>
      </c>
      <c r="AJ473" s="70" t="str">
        <f t="shared" si="52"/>
        <v>X</v>
      </c>
      <c r="AK473" s="70" t="str" cm="1">
        <f t="array" ref="AK473">_xlfn.IFS(AH473&lt;&gt;"","1",AI473&lt;&gt;"","2",AJ473&lt;&gt;"","3")</f>
        <v>3</v>
      </c>
    </row>
    <row r="474" spans="1:37" x14ac:dyDescent="0.25">
      <c r="A474" t="s">
        <v>1910</v>
      </c>
      <c r="B474" t="s">
        <v>418</v>
      </c>
      <c r="C474" s="67" t="str">
        <f t="shared" si="47"/>
        <v>Katie Busch</v>
      </c>
      <c r="D474" s="71" t="str" cm="1">
        <f t="array" ref="D474">_xlfn.IFS(AK474="1",CONCATENATE(C474,"Regional"),AK474="2",CONCATENATE(C474,"Sectional"),AK474="3",CONCATENATE(C474,COUNTIF($C$1:C474,C474)))</f>
        <v>Katie Busch1</v>
      </c>
      <c r="E474" s="66">
        <v>45152.430555555555</v>
      </c>
      <c r="F474" t="s">
        <v>2647</v>
      </c>
      <c r="G474" s="46">
        <v>46</v>
      </c>
      <c r="H474" s="46">
        <v>133</v>
      </c>
      <c r="I474" s="46">
        <v>42</v>
      </c>
      <c r="J474" t="s">
        <v>2570</v>
      </c>
      <c r="K474" t="s">
        <v>836</v>
      </c>
      <c r="L474" s="46">
        <v>5645</v>
      </c>
      <c r="M474" s="46">
        <v>71</v>
      </c>
      <c r="N474" s="46">
        <v>66.599999999999994</v>
      </c>
      <c r="O474" s="46">
        <v>116</v>
      </c>
      <c r="P474" s="46">
        <f t="shared" si="48"/>
        <v>2</v>
      </c>
      <c r="R474" s="67" t="s">
        <v>2925</v>
      </c>
      <c r="S474" s="67">
        <f>COUNTIF(Y$2:$Y$100,R474)</f>
        <v>0</v>
      </c>
      <c r="V474" s="67">
        <f t="shared" si="49"/>
        <v>0</v>
      </c>
      <c r="AB474" t="s">
        <v>836</v>
      </c>
      <c r="AC474" s="46">
        <v>5645</v>
      </c>
      <c r="AD474" s="46">
        <v>71</v>
      </c>
      <c r="AE474" s="46">
        <v>66.599999999999994</v>
      </c>
      <c r="AF474" s="46">
        <v>116</v>
      </c>
      <c r="AH474" s="70" t="str">
        <f t="shared" si="50"/>
        <v/>
      </c>
      <c r="AI474" s="70" t="str">
        <f t="shared" si="51"/>
        <v/>
      </c>
      <c r="AJ474" s="70" t="str">
        <f t="shared" si="52"/>
        <v>X</v>
      </c>
      <c r="AK474" s="70" t="str" cm="1">
        <f t="array" ref="AK474">_xlfn.IFS(AH474&lt;&gt;"","1",AI474&lt;&gt;"","2",AJ474&lt;&gt;"","3")</f>
        <v>3</v>
      </c>
    </row>
    <row r="475" spans="1:37" x14ac:dyDescent="0.25">
      <c r="A475" t="s">
        <v>1901</v>
      </c>
      <c r="B475" t="s">
        <v>539</v>
      </c>
      <c r="C475" s="67" t="str">
        <f t="shared" si="47"/>
        <v>Maggie Cole</v>
      </c>
      <c r="D475" s="71" t="str" cm="1">
        <f t="array" ref="D475">_xlfn.IFS(AK475="1",CONCATENATE(C475,"Regional"),AK475="2",CONCATENATE(C475,"Sectional"),AK475="3",CONCATENATE(C475,COUNTIF($C$1:C475,C475)))</f>
        <v>Maggie Cole1</v>
      </c>
      <c r="E475" s="66">
        <v>45152.430555555555</v>
      </c>
      <c r="F475" t="s">
        <v>2647</v>
      </c>
      <c r="G475" s="46">
        <v>46</v>
      </c>
      <c r="H475" s="46">
        <v>139</v>
      </c>
      <c r="I475" s="46">
        <v>43</v>
      </c>
      <c r="J475" t="s">
        <v>2570</v>
      </c>
      <c r="K475" t="s">
        <v>836</v>
      </c>
      <c r="L475" s="46">
        <v>5645</v>
      </c>
      <c r="M475" s="46">
        <v>71</v>
      </c>
      <c r="N475" s="46">
        <v>66.599999999999994</v>
      </c>
      <c r="O475" s="46">
        <v>116</v>
      </c>
      <c r="P475" s="46">
        <f t="shared" si="48"/>
        <v>2</v>
      </c>
      <c r="R475" s="67" t="s">
        <v>2913</v>
      </c>
      <c r="S475" s="67">
        <f>COUNTIF(Y$2:$Y$100,R475)</f>
        <v>0</v>
      </c>
      <c r="V475" s="67">
        <f t="shared" si="49"/>
        <v>0</v>
      </c>
      <c r="AB475" t="s">
        <v>836</v>
      </c>
      <c r="AC475" s="46">
        <v>5645</v>
      </c>
      <c r="AD475" s="46">
        <v>71</v>
      </c>
      <c r="AE475" s="46">
        <v>66.599999999999994</v>
      </c>
      <c r="AF475" s="46">
        <v>116</v>
      </c>
      <c r="AH475" s="70" t="str">
        <f t="shared" si="50"/>
        <v/>
      </c>
      <c r="AI475" s="70" t="str">
        <f t="shared" si="51"/>
        <v/>
      </c>
      <c r="AJ475" s="70" t="str">
        <f t="shared" si="52"/>
        <v>X</v>
      </c>
      <c r="AK475" s="70" t="str" cm="1">
        <f t="array" ref="AK475">_xlfn.IFS(AH475&lt;&gt;"","1",AI475&lt;&gt;"","2",AJ475&lt;&gt;"","3")</f>
        <v>3</v>
      </c>
    </row>
    <row r="476" spans="1:37" x14ac:dyDescent="0.25">
      <c r="A476" t="s">
        <v>1782</v>
      </c>
      <c r="B476" t="s">
        <v>2033</v>
      </c>
      <c r="C476" s="67" t="str">
        <f t="shared" si="47"/>
        <v>MaKenzie Tahtinen</v>
      </c>
      <c r="D476" s="71" t="str" cm="1">
        <f t="array" ref="D476">_xlfn.IFS(AK476="1",CONCATENATE(C476,"Regional"),AK476="2",CONCATENATE(C476,"Sectional"),AK476="3",CONCATENATE(C476,COUNTIF($C$1:C476,C476)))</f>
        <v>MaKenzie Tahtinen1</v>
      </c>
      <c r="E476" s="66">
        <v>45152.430555555555</v>
      </c>
      <c r="F476" t="s">
        <v>2647</v>
      </c>
      <c r="G476" s="46">
        <v>46</v>
      </c>
      <c r="H476" s="46">
        <v>141</v>
      </c>
      <c r="I476" s="46">
        <v>44</v>
      </c>
      <c r="J476" t="s">
        <v>2570</v>
      </c>
      <c r="K476" t="s">
        <v>836</v>
      </c>
      <c r="L476" s="46">
        <v>5645</v>
      </c>
      <c r="M476" s="46">
        <v>71</v>
      </c>
      <c r="N476" s="46">
        <v>66.599999999999994</v>
      </c>
      <c r="O476" s="46">
        <v>116</v>
      </c>
      <c r="P476" s="46">
        <f t="shared" si="48"/>
        <v>2</v>
      </c>
      <c r="R476" s="67" t="s">
        <v>3050</v>
      </c>
      <c r="S476" s="67">
        <f>COUNTIF(Y$2:$Y$100,R476)</f>
        <v>0</v>
      </c>
      <c r="V476" s="67">
        <f t="shared" si="49"/>
        <v>0</v>
      </c>
      <c r="AB476" t="s">
        <v>836</v>
      </c>
      <c r="AC476" s="46">
        <v>5645</v>
      </c>
      <c r="AD476" s="46">
        <v>71</v>
      </c>
      <c r="AE476" s="46">
        <v>66.599999999999994</v>
      </c>
      <c r="AF476" s="46">
        <v>116</v>
      </c>
      <c r="AH476" s="70" t="str">
        <f t="shared" si="50"/>
        <v/>
      </c>
      <c r="AI476" s="70" t="str">
        <f t="shared" si="51"/>
        <v/>
      </c>
      <c r="AJ476" s="70" t="str">
        <f t="shared" si="52"/>
        <v>X</v>
      </c>
      <c r="AK476" s="70" t="str" cm="1">
        <f t="array" ref="AK476">_xlfn.IFS(AH476&lt;&gt;"","1",AI476&lt;&gt;"","2",AJ476&lt;&gt;"","3")</f>
        <v>3</v>
      </c>
    </row>
    <row r="477" spans="1:37" x14ac:dyDescent="0.25">
      <c r="A477" t="s">
        <v>3405</v>
      </c>
      <c r="B477" t="s">
        <v>2005</v>
      </c>
      <c r="C477" s="67" t="str">
        <f t="shared" si="47"/>
        <v>Kiara Nedland</v>
      </c>
      <c r="D477" s="71" t="str" cm="1">
        <f t="array" ref="D477">_xlfn.IFS(AK477="1",CONCATENATE(C477,"Regional"),AK477="2",CONCATENATE(C477,"Sectional"),AK477="3",CONCATENATE(C477,COUNTIF($C$1:C477,C477)))</f>
        <v>Kiara Nedland1</v>
      </c>
      <c r="E477" s="66">
        <v>45152.430555555555</v>
      </c>
      <c r="F477" t="s">
        <v>2647</v>
      </c>
      <c r="G477" s="46">
        <v>46</v>
      </c>
      <c r="H477" s="46">
        <v>165</v>
      </c>
      <c r="I477" s="46">
        <v>45</v>
      </c>
      <c r="J477" t="s">
        <v>2570</v>
      </c>
      <c r="K477" t="s">
        <v>836</v>
      </c>
      <c r="L477" s="46">
        <v>5645</v>
      </c>
      <c r="M477" s="46">
        <v>71</v>
      </c>
      <c r="N477" s="46">
        <v>66.599999999999994</v>
      </c>
      <c r="O477" s="46">
        <v>116</v>
      </c>
      <c r="P477" s="46">
        <f t="shared" si="48"/>
        <v>2</v>
      </c>
      <c r="R477" s="67" t="s">
        <v>3548</v>
      </c>
      <c r="S477" s="67">
        <f>COUNTIF(Y$2:$Y$100,R477)</f>
        <v>0</v>
      </c>
      <c r="V477" s="67">
        <f t="shared" si="49"/>
        <v>0</v>
      </c>
      <c r="AB477" t="s">
        <v>836</v>
      </c>
      <c r="AC477" s="46">
        <v>5645</v>
      </c>
      <c r="AD477" s="46">
        <v>71</v>
      </c>
      <c r="AE477" s="46">
        <v>66.599999999999994</v>
      </c>
      <c r="AF477" s="46">
        <v>116</v>
      </c>
      <c r="AH477" s="70" t="str">
        <f t="shared" si="50"/>
        <v/>
      </c>
      <c r="AI477" s="70" t="str">
        <f t="shared" si="51"/>
        <v/>
      </c>
      <c r="AJ477" s="70" t="str">
        <f t="shared" si="52"/>
        <v>X</v>
      </c>
      <c r="AK477" s="70" t="str" cm="1">
        <f t="array" ref="AK477">_xlfn.IFS(AH477&lt;&gt;"","1",AI477&lt;&gt;"","2",AJ477&lt;&gt;"","3")</f>
        <v>3</v>
      </c>
    </row>
    <row r="478" spans="1:37" x14ac:dyDescent="0.25">
      <c r="A478" t="s">
        <v>1868</v>
      </c>
      <c r="B478" t="s">
        <v>582</v>
      </c>
      <c r="C478" s="67" t="str">
        <f t="shared" si="47"/>
        <v>Katelyn Young</v>
      </c>
      <c r="D478" s="71" t="str" cm="1">
        <f t="array" ref="D478">_xlfn.IFS(AK478="1",CONCATENATE(C478,"Regional"),AK478="2",CONCATENATE(C478,"Sectional"),AK478="3",CONCATENATE(C478,COUNTIF($C$1:C478,C478)))</f>
        <v>Katelyn Young1</v>
      </c>
      <c r="E478" s="66">
        <v>45152.430555555555</v>
      </c>
      <c r="F478" t="s">
        <v>2647</v>
      </c>
      <c r="G478" s="46">
        <v>46</v>
      </c>
      <c r="H478" s="46">
        <v>193</v>
      </c>
      <c r="I478" s="46">
        <v>46</v>
      </c>
      <c r="J478" t="s">
        <v>2570</v>
      </c>
      <c r="K478" t="s">
        <v>836</v>
      </c>
      <c r="L478" s="46">
        <v>5645</v>
      </c>
      <c r="M478" s="46">
        <v>71</v>
      </c>
      <c r="N478" s="46">
        <v>66.599999999999994</v>
      </c>
      <c r="O478" s="46">
        <v>116</v>
      </c>
      <c r="P478" s="46">
        <f t="shared" si="48"/>
        <v>2</v>
      </c>
      <c r="R478" s="67" t="s">
        <v>3327</v>
      </c>
      <c r="S478" s="67">
        <f>COUNTIF(Y$2:$Y$100,R478)</f>
        <v>0</v>
      </c>
      <c r="V478" s="67">
        <f t="shared" si="49"/>
        <v>0</v>
      </c>
      <c r="AB478" t="s">
        <v>836</v>
      </c>
      <c r="AC478" s="46">
        <v>5645</v>
      </c>
      <c r="AD478" s="46">
        <v>71</v>
      </c>
      <c r="AE478" s="46">
        <v>66.599999999999994</v>
      </c>
      <c r="AF478" s="46">
        <v>116</v>
      </c>
      <c r="AH478" s="70" t="str">
        <f t="shared" si="50"/>
        <v/>
      </c>
      <c r="AI478" s="70" t="str">
        <f t="shared" si="51"/>
        <v/>
      </c>
      <c r="AJ478" s="70" t="str">
        <f t="shared" si="52"/>
        <v>X</v>
      </c>
      <c r="AK478" s="70" t="str" cm="1">
        <f t="array" ref="AK478">_xlfn.IFS(AH478&lt;&gt;"","1",AI478&lt;&gt;"","2",AJ478&lt;&gt;"","3")</f>
        <v>3</v>
      </c>
    </row>
    <row r="479" spans="1:37" x14ac:dyDescent="0.25">
      <c r="A479" t="s">
        <v>718</v>
      </c>
      <c r="B479" t="s">
        <v>368</v>
      </c>
      <c r="C479" s="67" t="str">
        <f t="shared" si="47"/>
        <v>Lexi Manteufel</v>
      </c>
      <c r="D479" s="71" t="str" cm="1">
        <f t="array" ref="D479">_xlfn.IFS(AK479="1",CONCATENATE(C479,"Regional"),AK479="2",CONCATENATE(C479,"Sectional"),AK479="3",CONCATENATE(C479,COUNTIF($C$1:C479,C479)))</f>
        <v>Lexi Manteufel1</v>
      </c>
      <c r="E479" s="66">
        <v>45153.291666666664</v>
      </c>
      <c r="F479" t="s">
        <v>2412</v>
      </c>
      <c r="G479" s="46">
        <v>80</v>
      </c>
      <c r="H479" s="46">
        <v>76</v>
      </c>
      <c r="I479" s="46">
        <v>1</v>
      </c>
      <c r="J479" t="s">
        <v>125</v>
      </c>
      <c r="K479" t="s">
        <v>90</v>
      </c>
      <c r="L479" s="46">
        <v>5287</v>
      </c>
      <c r="M479" s="46">
        <v>70</v>
      </c>
      <c r="N479" s="46">
        <v>70.400000000000006</v>
      </c>
      <c r="O479" s="46">
        <v>119</v>
      </c>
      <c r="P479" s="46">
        <f t="shared" si="48"/>
        <v>2</v>
      </c>
      <c r="R479" s="67" t="s">
        <v>1315</v>
      </c>
      <c r="S479" s="67">
        <f>COUNTIF(Y$2:$Y$100,R479)</f>
        <v>0</v>
      </c>
      <c r="V479" s="67">
        <f t="shared" si="49"/>
        <v>0</v>
      </c>
      <c r="X479"/>
      <c r="Y479" s="67" t="str">
        <f t="shared" ref="Y479:Y542" si="53">CONCATENATE(W479," ",X479)</f>
        <v xml:space="preserve"> </v>
      </c>
      <c r="AB479" t="s">
        <v>90</v>
      </c>
      <c r="AC479" s="46">
        <v>5287</v>
      </c>
      <c r="AD479" s="46">
        <v>70</v>
      </c>
      <c r="AE479" s="46">
        <v>70.400000000000006</v>
      </c>
      <c r="AF479" s="46">
        <v>119</v>
      </c>
      <c r="AH479" s="70" t="str">
        <f t="shared" si="50"/>
        <v/>
      </c>
      <c r="AI479" s="70" t="str">
        <f t="shared" si="51"/>
        <v/>
      </c>
      <c r="AJ479" s="70" t="str">
        <f t="shared" si="52"/>
        <v>X</v>
      </c>
      <c r="AK479" s="70" t="str" cm="1">
        <f t="array" ref="AK479">_xlfn.IFS(AH479&lt;&gt;"","1",AI479&lt;&gt;"","2",AJ479&lt;&gt;"","3")</f>
        <v>3</v>
      </c>
    </row>
    <row r="480" spans="1:37" x14ac:dyDescent="0.25">
      <c r="A480" t="s">
        <v>1934</v>
      </c>
      <c r="B480" t="s">
        <v>1935</v>
      </c>
      <c r="C480" s="67" t="str">
        <f t="shared" si="47"/>
        <v>Rita Kuepper</v>
      </c>
      <c r="D480" s="71" t="str" cm="1">
        <f t="array" ref="D480">_xlfn.IFS(AK480="1",CONCATENATE(C480,"Regional"),AK480="2",CONCATENATE(C480,"Sectional"),AK480="3",CONCATENATE(C480,COUNTIF($C$1:C480,C480)))</f>
        <v>Rita Kuepper2</v>
      </c>
      <c r="E480" s="66">
        <v>45153.291666666664</v>
      </c>
      <c r="F480" t="s">
        <v>2412</v>
      </c>
      <c r="G480" s="46">
        <v>80</v>
      </c>
      <c r="H480" s="46">
        <v>81</v>
      </c>
      <c r="I480" s="46">
        <v>2</v>
      </c>
      <c r="J480" t="s">
        <v>125</v>
      </c>
      <c r="K480" t="s">
        <v>90</v>
      </c>
      <c r="L480" s="46">
        <v>5287</v>
      </c>
      <c r="M480" s="46">
        <v>70</v>
      </c>
      <c r="N480" s="46">
        <v>70.400000000000006</v>
      </c>
      <c r="O480" s="46">
        <v>119</v>
      </c>
      <c r="P480" s="46">
        <f t="shared" si="48"/>
        <v>2</v>
      </c>
      <c r="R480" s="67" t="s">
        <v>2951</v>
      </c>
      <c r="S480" s="67">
        <f>COUNTIF(Y$2:$Y$100,R480)</f>
        <v>0</v>
      </c>
      <c r="V480" s="67">
        <f t="shared" si="49"/>
        <v>0</v>
      </c>
      <c r="X480"/>
      <c r="Y480" s="67" t="str">
        <f t="shared" si="53"/>
        <v xml:space="preserve"> </v>
      </c>
      <c r="AB480" t="s">
        <v>90</v>
      </c>
      <c r="AC480" s="46">
        <v>5287</v>
      </c>
      <c r="AD480" s="46">
        <v>70</v>
      </c>
      <c r="AE480" s="46">
        <v>70.400000000000006</v>
      </c>
      <c r="AF480" s="46">
        <v>119</v>
      </c>
      <c r="AH480" s="70" t="str">
        <f t="shared" si="50"/>
        <v/>
      </c>
      <c r="AI480" s="70" t="str">
        <f t="shared" si="51"/>
        <v/>
      </c>
      <c r="AJ480" s="70" t="str">
        <f t="shared" si="52"/>
        <v>X</v>
      </c>
      <c r="AK480" s="70" t="str" cm="1">
        <f t="array" ref="AK480">_xlfn.IFS(AH480&lt;&gt;"","1",AI480&lt;&gt;"","2",AJ480&lt;&gt;"","3")</f>
        <v>3</v>
      </c>
    </row>
    <row r="481" spans="1:37" x14ac:dyDescent="0.25">
      <c r="A481" t="s">
        <v>3406</v>
      </c>
      <c r="B481" t="s">
        <v>362</v>
      </c>
      <c r="C481" s="67" t="str">
        <f t="shared" si="47"/>
        <v>Emma Cunningham</v>
      </c>
      <c r="D481" s="71" t="str" cm="1">
        <f t="array" ref="D481">_xlfn.IFS(AK481="1",CONCATENATE(C481,"Regional"),AK481="2",CONCATENATE(C481,"Sectional"),AK481="3",CONCATENATE(C481,COUNTIF($C$1:C481,C481)))</f>
        <v>Emma Cunningham1</v>
      </c>
      <c r="E481" s="66">
        <v>45153.291666666664</v>
      </c>
      <c r="F481" t="s">
        <v>2412</v>
      </c>
      <c r="G481" s="46">
        <v>80</v>
      </c>
      <c r="H481" s="46">
        <v>82</v>
      </c>
      <c r="I481" s="46">
        <v>3</v>
      </c>
      <c r="J481" t="s">
        <v>125</v>
      </c>
      <c r="K481" t="s">
        <v>90</v>
      </c>
      <c r="L481" s="46">
        <v>5287</v>
      </c>
      <c r="M481" s="46">
        <v>70</v>
      </c>
      <c r="N481" s="46">
        <v>70.400000000000006</v>
      </c>
      <c r="O481" s="46">
        <v>119</v>
      </c>
      <c r="P481" s="46">
        <f t="shared" si="48"/>
        <v>2</v>
      </c>
      <c r="R481" s="67" t="s">
        <v>3549</v>
      </c>
      <c r="S481" s="67">
        <f>COUNTIF(Y$2:$Y$100,R481)</f>
        <v>0</v>
      </c>
      <c r="V481" s="67">
        <f t="shared" si="49"/>
        <v>0</v>
      </c>
      <c r="X481"/>
      <c r="Y481" s="67" t="str">
        <f t="shared" si="53"/>
        <v xml:space="preserve"> </v>
      </c>
      <c r="AB481" t="s">
        <v>90</v>
      </c>
      <c r="AC481" s="46">
        <v>5287</v>
      </c>
      <c r="AD481" s="46">
        <v>70</v>
      </c>
      <c r="AE481" s="46">
        <v>70.400000000000006</v>
      </c>
      <c r="AF481" s="46">
        <v>119</v>
      </c>
      <c r="AH481" s="70" t="str">
        <f t="shared" si="50"/>
        <v/>
      </c>
      <c r="AI481" s="70" t="str">
        <f t="shared" si="51"/>
        <v/>
      </c>
      <c r="AJ481" s="70" t="str">
        <f t="shared" si="52"/>
        <v>X</v>
      </c>
      <c r="AK481" s="70" t="str" cm="1">
        <f t="array" ref="AK481">_xlfn.IFS(AH481&lt;&gt;"","1",AI481&lt;&gt;"","2",AJ481&lt;&gt;"","3")</f>
        <v>3</v>
      </c>
    </row>
    <row r="482" spans="1:37" x14ac:dyDescent="0.25">
      <c r="A482" t="s">
        <v>3407</v>
      </c>
      <c r="B482" t="s">
        <v>773</v>
      </c>
      <c r="C482" s="67" t="str">
        <f t="shared" si="47"/>
        <v>Ashley Greenhill</v>
      </c>
      <c r="D482" s="71" t="str" cm="1">
        <f t="array" ref="D482">_xlfn.IFS(AK482="1",CONCATENATE(C482,"Regional"),AK482="2",CONCATENATE(C482,"Sectional"),AK482="3",CONCATENATE(C482,COUNTIF($C$1:C482,C482)))</f>
        <v>Ashley Greenhill1</v>
      </c>
      <c r="E482" s="66">
        <v>45153.291666666664</v>
      </c>
      <c r="F482" t="s">
        <v>2412</v>
      </c>
      <c r="G482" s="46">
        <v>80</v>
      </c>
      <c r="H482" s="46">
        <v>83</v>
      </c>
      <c r="I482" s="46">
        <v>4</v>
      </c>
      <c r="J482" t="s">
        <v>125</v>
      </c>
      <c r="K482" t="s">
        <v>90</v>
      </c>
      <c r="L482" s="46">
        <v>5287</v>
      </c>
      <c r="M482" s="46">
        <v>70</v>
      </c>
      <c r="N482" s="46">
        <v>70.400000000000006</v>
      </c>
      <c r="O482" s="46">
        <v>119</v>
      </c>
      <c r="P482" s="46">
        <f t="shared" si="48"/>
        <v>2</v>
      </c>
      <c r="R482" s="67" t="s">
        <v>3550</v>
      </c>
      <c r="S482" s="67">
        <f>COUNTIF(Y$2:$Y$100,R482)</f>
        <v>0</v>
      </c>
      <c r="V482" s="67">
        <f t="shared" si="49"/>
        <v>0</v>
      </c>
      <c r="X482"/>
      <c r="Y482" s="67" t="str">
        <f t="shared" si="53"/>
        <v xml:space="preserve"> </v>
      </c>
      <c r="AB482" t="s">
        <v>90</v>
      </c>
      <c r="AC482" s="46">
        <v>5287</v>
      </c>
      <c r="AD482" s="46">
        <v>70</v>
      </c>
      <c r="AE482" s="46">
        <v>70.400000000000006</v>
      </c>
      <c r="AF482" s="46">
        <v>119</v>
      </c>
      <c r="AH482" s="70" t="str">
        <f t="shared" si="50"/>
        <v/>
      </c>
      <c r="AI482" s="70" t="str">
        <f t="shared" si="51"/>
        <v/>
      </c>
      <c r="AJ482" s="70" t="str">
        <f t="shared" si="52"/>
        <v>X</v>
      </c>
      <c r="AK482" s="70" t="str" cm="1">
        <f t="array" ref="AK482">_xlfn.IFS(AH482&lt;&gt;"","1",AI482&lt;&gt;"","2",AJ482&lt;&gt;"","3")</f>
        <v>3</v>
      </c>
    </row>
    <row r="483" spans="1:37" x14ac:dyDescent="0.25">
      <c r="A483" t="s">
        <v>722</v>
      </c>
      <c r="B483" t="s">
        <v>421</v>
      </c>
      <c r="C483" s="67" t="str">
        <f t="shared" si="47"/>
        <v>Elizabeth Vanderhei</v>
      </c>
      <c r="D483" s="71" t="str" cm="1">
        <f t="array" ref="D483">_xlfn.IFS(AK483="1",CONCATENATE(C483,"Regional"),AK483="2",CONCATENATE(C483,"Sectional"),AK483="3",CONCATENATE(C483,COUNTIF($C$1:C483,C483)))</f>
        <v>Elizabeth Vanderhei2</v>
      </c>
      <c r="E483" s="66">
        <v>45153.291666666664</v>
      </c>
      <c r="F483" t="s">
        <v>2412</v>
      </c>
      <c r="G483" s="46">
        <v>80</v>
      </c>
      <c r="H483" s="46">
        <v>84</v>
      </c>
      <c r="I483" s="46">
        <v>5</v>
      </c>
      <c r="J483" t="s">
        <v>125</v>
      </c>
      <c r="K483" t="s">
        <v>90</v>
      </c>
      <c r="L483" s="46">
        <v>5287</v>
      </c>
      <c r="M483" s="46">
        <v>70</v>
      </c>
      <c r="N483" s="46">
        <v>70.400000000000006</v>
      </c>
      <c r="O483" s="46">
        <v>119</v>
      </c>
      <c r="P483" s="46">
        <f t="shared" si="48"/>
        <v>2</v>
      </c>
      <c r="R483" s="67" t="s">
        <v>1317</v>
      </c>
      <c r="S483" s="67">
        <f>COUNTIF(Y$2:$Y$100,R483)</f>
        <v>0</v>
      </c>
      <c r="V483" s="67">
        <f t="shared" si="49"/>
        <v>0</v>
      </c>
      <c r="X483"/>
      <c r="Y483" s="67" t="str">
        <f t="shared" si="53"/>
        <v xml:space="preserve"> </v>
      </c>
      <c r="AB483" t="s">
        <v>90</v>
      </c>
      <c r="AC483" s="46">
        <v>5287</v>
      </c>
      <c r="AD483" s="46">
        <v>70</v>
      </c>
      <c r="AE483" s="46">
        <v>70.400000000000006</v>
      </c>
      <c r="AF483" s="46">
        <v>119</v>
      </c>
      <c r="AH483" s="70" t="str">
        <f t="shared" si="50"/>
        <v/>
      </c>
      <c r="AI483" s="70" t="str">
        <f t="shared" si="51"/>
        <v/>
      </c>
      <c r="AJ483" s="70" t="str">
        <f t="shared" si="52"/>
        <v>X</v>
      </c>
      <c r="AK483" s="70" t="str" cm="1">
        <f t="array" ref="AK483">_xlfn.IFS(AH483&lt;&gt;"","1",AI483&lt;&gt;"","2",AJ483&lt;&gt;"","3")</f>
        <v>3</v>
      </c>
    </row>
    <row r="484" spans="1:37" x14ac:dyDescent="0.25">
      <c r="A484" t="s">
        <v>1866</v>
      </c>
      <c r="B484" t="s">
        <v>1656</v>
      </c>
      <c r="C484" s="67" t="str">
        <f t="shared" si="47"/>
        <v>Alana Keevers</v>
      </c>
      <c r="D484" s="71" t="str" cm="1">
        <f t="array" ref="D484">_xlfn.IFS(AK484="1",CONCATENATE(C484,"Regional"),AK484="2",CONCATENATE(C484,"Sectional"),AK484="3",CONCATENATE(C484,COUNTIF($C$1:C484,C484)))</f>
        <v>Alana Keevers1</v>
      </c>
      <c r="E484" s="66">
        <v>45153.291666666664</v>
      </c>
      <c r="F484" t="s">
        <v>2412</v>
      </c>
      <c r="G484" s="46">
        <v>80</v>
      </c>
      <c r="H484" s="46">
        <v>84</v>
      </c>
      <c r="I484" s="46">
        <v>5</v>
      </c>
      <c r="J484" t="s">
        <v>125</v>
      </c>
      <c r="K484" t="s">
        <v>90</v>
      </c>
      <c r="L484" s="46">
        <v>5287</v>
      </c>
      <c r="M484" s="46">
        <v>70</v>
      </c>
      <c r="N484" s="46">
        <v>70.400000000000006</v>
      </c>
      <c r="O484" s="46">
        <v>119</v>
      </c>
      <c r="P484" s="46">
        <f t="shared" si="48"/>
        <v>2</v>
      </c>
      <c r="R484" s="67" t="s">
        <v>2878</v>
      </c>
      <c r="S484" s="67">
        <f>COUNTIF(Y$2:$Y$100,R484)</f>
        <v>0</v>
      </c>
      <c r="V484" s="67">
        <f t="shared" si="49"/>
        <v>0</v>
      </c>
      <c r="X484"/>
      <c r="Y484" s="67" t="str">
        <f t="shared" si="53"/>
        <v xml:space="preserve"> </v>
      </c>
      <c r="AB484" t="s">
        <v>90</v>
      </c>
      <c r="AC484" s="46">
        <v>5287</v>
      </c>
      <c r="AD484" s="46">
        <v>70</v>
      </c>
      <c r="AE484" s="46">
        <v>70.400000000000006</v>
      </c>
      <c r="AF484" s="46">
        <v>119</v>
      </c>
      <c r="AH484" s="70" t="str">
        <f t="shared" si="50"/>
        <v/>
      </c>
      <c r="AI484" s="70" t="str">
        <f t="shared" si="51"/>
        <v/>
      </c>
      <c r="AJ484" s="70" t="str">
        <f t="shared" si="52"/>
        <v>X</v>
      </c>
      <c r="AK484" s="70" t="str" cm="1">
        <f t="array" ref="AK484">_xlfn.IFS(AH484&lt;&gt;"","1",AI484&lt;&gt;"","2",AJ484&lt;&gt;"","3")</f>
        <v>3</v>
      </c>
    </row>
    <row r="485" spans="1:37" x14ac:dyDescent="0.25">
      <c r="A485" t="s">
        <v>318</v>
      </c>
      <c r="B485" t="s">
        <v>434</v>
      </c>
      <c r="C485" s="67" t="str">
        <f t="shared" si="47"/>
        <v>Ella Gibson</v>
      </c>
      <c r="D485" s="71" t="str" cm="1">
        <f t="array" ref="D485">_xlfn.IFS(AK485="1",CONCATENATE(C485,"Regional"),AK485="2",CONCATENATE(C485,"Sectional"),AK485="3",CONCATENATE(C485,COUNTIF($C$1:C485,C485)))</f>
        <v>Ella Gibson2</v>
      </c>
      <c r="E485" s="66">
        <v>45153.291666666664</v>
      </c>
      <c r="F485" t="s">
        <v>2412</v>
      </c>
      <c r="G485" s="46">
        <v>80</v>
      </c>
      <c r="H485" s="46">
        <v>86</v>
      </c>
      <c r="I485" s="46">
        <v>7</v>
      </c>
      <c r="J485" t="s">
        <v>125</v>
      </c>
      <c r="K485" t="s">
        <v>90</v>
      </c>
      <c r="L485" s="46">
        <v>5287</v>
      </c>
      <c r="M485" s="46">
        <v>70</v>
      </c>
      <c r="N485" s="46">
        <v>70.400000000000006</v>
      </c>
      <c r="O485" s="46">
        <v>119</v>
      </c>
      <c r="P485" s="46">
        <f t="shared" si="48"/>
        <v>2</v>
      </c>
      <c r="R485" s="67" t="s">
        <v>1333</v>
      </c>
      <c r="S485" s="67">
        <f>COUNTIF(Y$2:$Y$100,R485)</f>
        <v>0</v>
      </c>
      <c r="V485" s="67">
        <f t="shared" si="49"/>
        <v>0</v>
      </c>
      <c r="X485"/>
      <c r="Y485" s="67" t="str">
        <f t="shared" si="53"/>
        <v xml:space="preserve"> </v>
      </c>
      <c r="AB485" t="s">
        <v>90</v>
      </c>
      <c r="AC485" s="46">
        <v>5287</v>
      </c>
      <c r="AD485" s="46">
        <v>70</v>
      </c>
      <c r="AE485" s="46">
        <v>70.400000000000006</v>
      </c>
      <c r="AF485" s="46">
        <v>119</v>
      </c>
      <c r="AH485" s="70" t="str">
        <f t="shared" si="50"/>
        <v/>
      </c>
      <c r="AI485" s="70" t="str">
        <f t="shared" si="51"/>
        <v/>
      </c>
      <c r="AJ485" s="70" t="str">
        <f t="shared" si="52"/>
        <v>X</v>
      </c>
      <c r="AK485" s="70" t="str" cm="1">
        <f t="array" ref="AK485">_xlfn.IFS(AH485&lt;&gt;"","1",AI485&lt;&gt;"","2",AJ485&lt;&gt;"","3")</f>
        <v>3</v>
      </c>
    </row>
    <row r="486" spans="1:37" x14ac:dyDescent="0.25">
      <c r="A486" t="s">
        <v>732</v>
      </c>
      <c r="B486" t="s">
        <v>733</v>
      </c>
      <c r="C486" s="67" t="str">
        <f t="shared" si="47"/>
        <v>Martina Hudaj</v>
      </c>
      <c r="D486" s="71" t="str" cm="1">
        <f t="array" ref="D486">_xlfn.IFS(AK486="1",CONCATENATE(C486,"Regional"),AK486="2",CONCATENATE(C486,"Sectional"),AK486="3",CONCATENATE(C486,COUNTIF($C$1:C486,C486)))</f>
        <v>Martina Hudaj1</v>
      </c>
      <c r="E486" s="66">
        <v>45153.291666666664</v>
      </c>
      <c r="F486" t="s">
        <v>2412</v>
      </c>
      <c r="G486" s="46">
        <v>80</v>
      </c>
      <c r="H486" s="46">
        <v>87</v>
      </c>
      <c r="I486" s="46">
        <v>8</v>
      </c>
      <c r="J486" t="s">
        <v>125</v>
      </c>
      <c r="K486" t="s">
        <v>90</v>
      </c>
      <c r="L486" s="46">
        <v>5287</v>
      </c>
      <c r="M486" s="46">
        <v>70</v>
      </c>
      <c r="N486" s="46">
        <v>70.400000000000006</v>
      </c>
      <c r="O486" s="46">
        <v>119</v>
      </c>
      <c r="P486" s="46">
        <f t="shared" si="48"/>
        <v>2</v>
      </c>
      <c r="R486" s="67" t="s">
        <v>1326</v>
      </c>
      <c r="S486" s="67">
        <f>COUNTIF(Y$2:$Y$100,R486)</f>
        <v>0</v>
      </c>
      <c r="V486" s="67">
        <f t="shared" si="49"/>
        <v>0</v>
      </c>
      <c r="X486"/>
      <c r="Y486" s="67" t="str">
        <f t="shared" si="53"/>
        <v xml:space="preserve"> </v>
      </c>
      <c r="AB486" t="s">
        <v>90</v>
      </c>
      <c r="AC486" s="46">
        <v>5287</v>
      </c>
      <c r="AD486" s="46">
        <v>70</v>
      </c>
      <c r="AE486" s="46">
        <v>70.400000000000006</v>
      </c>
      <c r="AF486" s="46">
        <v>119</v>
      </c>
      <c r="AH486" s="70" t="str">
        <f t="shared" si="50"/>
        <v/>
      </c>
      <c r="AI486" s="70" t="str">
        <f t="shared" si="51"/>
        <v/>
      </c>
      <c r="AJ486" s="70" t="str">
        <f t="shared" si="52"/>
        <v>X</v>
      </c>
      <c r="AK486" s="70" t="str" cm="1">
        <f t="array" ref="AK486">_xlfn.IFS(AH486&lt;&gt;"","1",AI486&lt;&gt;"","2",AJ486&lt;&gt;"","3")</f>
        <v>3</v>
      </c>
    </row>
    <row r="487" spans="1:37" x14ac:dyDescent="0.25">
      <c r="A487" t="s">
        <v>388</v>
      </c>
      <c r="B487" t="s">
        <v>217</v>
      </c>
      <c r="C487" s="67" t="str">
        <f t="shared" si="47"/>
        <v>Riley Wood</v>
      </c>
      <c r="D487" s="71" t="str" cm="1">
        <f t="array" ref="D487">_xlfn.IFS(AK487="1",CONCATENATE(C487,"Regional"),AK487="2",CONCATENATE(C487,"Sectional"),AK487="3",CONCATENATE(C487,COUNTIF($C$1:C487,C487)))</f>
        <v>Riley Wood1</v>
      </c>
      <c r="E487" s="66">
        <v>45153.291666666664</v>
      </c>
      <c r="F487" t="s">
        <v>2412</v>
      </c>
      <c r="G487" s="46">
        <v>80</v>
      </c>
      <c r="H487" s="46">
        <v>87</v>
      </c>
      <c r="I487" s="46">
        <v>8</v>
      </c>
      <c r="J487" t="s">
        <v>125</v>
      </c>
      <c r="K487" t="s">
        <v>90</v>
      </c>
      <c r="L487" s="46">
        <v>5287</v>
      </c>
      <c r="M487" s="46">
        <v>70</v>
      </c>
      <c r="N487" s="46">
        <v>70.400000000000006</v>
      </c>
      <c r="O487" s="46">
        <v>119</v>
      </c>
      <c r="P487" s="46">
        <f t="shared" si="48"/>
        <v>2</v>
      </c>
      <c r="R487" s="67" t="s">
        <v>1292</v>
      </c>
      <c r="S487" s="67">
        <f>COUNTIF(Y$2:$Y$100,R487)</f>
        <v>0</v>
      </c>
      <c r="V487" s="67">
        <f t="shared" si="49"/>
        <v>0</v>
      </c>
      <c r="X487"/>
      <c r="Y487" s="67" t="str">
        <f t="shared" si="53"/>
        <v xml:space="preserve"> </v>
      </c>
      <c r="AB487" t="s">
        <v>90</v>
      </c>
      <c r="AC487" s="46">
        <v>5287</v>
      </c>
      <c r="AD487" s="46">
        <v>70</v>
      </c>
      <c r="AE487" s="46">
        <v>70.400000000000006</v>
      </c>
      <c r="AF487" s="46">
        <v>119</v>
      </c>
      <c r="AH487" s="70" t="str">
        <f t="shared" si="50"/>
        <v/>
      </c>
      <c r="AI487" s="70" t="str">
        <f t="shared" si="51"/>
        <v/>
      </c>
      <c r="AJ487" s="70" t="str">
        <f t="shared" si="52"/>
        <v>X</v>
      </c>
      <c r="AK487" s="70" t="str" cm="1">
        <f t="array" ref="AK487">_xlfn.IFS(AH487&lt;&gt;"","1",AI487&lt;&gt;"","2",AJ487&lt;&gt;"","3")</f>
        <v>3</v>
      </c>
    </row>
    <row r="488" spans="1:37" x14ac:dyDescent="0.25">
      <c r="A488" t="s">
        <v>719</v>
      </c>
      <c r="B488" t="s">
        <v>441</v>
      </c>
      <c r="C488" s="67" t="str">
        <f t="shared" si="47"/>
        <v>Madison Engebose</v>
      </c>
      <c r="D488" s="71" t="str" cm="1">
        <f t="array" ref="D488">_xlfn.IFS(AK488="1",CONCATENATE(C488,"Regional"),AK488="2",CONCATENATE(C488,"Sectional"),AK488="3",CONCATENATE(C488,COUNTIF($C$1:C488,C488)))</f>
        <v>Madison Engebose2</v>
      </c>
      <c r="E488" s="66">
        <v>45153.291666666664</v>
      </c>
      <c r="F488" t="s">
        <v>2412</v>
      </c>
      <c r="G488" s="46">
        <v>80</v>
      </c>
      <c r="H488" s="46">
        <v>90</v>
      </c>
      <c r="I488" s="46">
        <v>10</v>
      </c>
      <c r="J488" t="s">
        <v>125</v>
      </c>
      <c r="K488" t="s">
        <v>90</v>
      </c>
      <c r="L488" s="46">
        <v>5287</v>
      </c>
      <c r="M488" s="46">
        <v>70</v>
      </c>
      <c r="N488" s="46">
        <v>70.400000000000006</v>
      </c>
      <c r="O488" s="46">
        <v>119</v>
      </c>
      <c r="P488" s="46">
        <f t="shared" si="48"/>
        <v>2</v>
      </c>
      <c r="R488" s="67" t="s">
        <v>1316</v>
      </c>
      <c r="S488" s="67">
        <f>COUNTIF(Y$2:$Y$100,R488)</f>
        <v>0</v>
      </c>
      <c r="V488" s="67">
        <f t="shared" si="49"/>
        <v>0</v>
      </c>
      <c r="X488"/>
      <c r="Y488" s="67" t="str">
        <f t="shared" si="53"/>
        <v xml:space="preserve"> </v>
      </c>
      <c r="AB488" t="s">
        <v>90</v>
      </c>
      <c r="AC488" s="46">
        <v>5287</v>
      </c>
      <c r="AD488" s="46">
        <v>70</v>
      </c>
      <c r="AE488" s="46">
        <v>70.400000000000006</v>
      </c>
      <c r="AF488" s="46">
        <v>119</v>
      </c>
      <c r="AH488" s="70" t="str">
        <f t="shared" si="50"/>
        <v/>
      </c>
      <c r="AI488" s="70" t="str">
        <f t="shared" si="51"/>
        <v/>
      </c>
      <c r="AJ488" s="70" t="str">
        <f t="shared" si="52"/>
        <v>X</v>
      </c>
      <c r="AK488" s="70" t="str" cm="1">
        <f t="array" ref="AK488">_xlfn.IFS(AH488&lt;&gt;"","1",AI488&lt;&gt;"","2",AJ488&lt;&gt;"","3")</f>
        <v>3</v>
      </c>
    </row>
    <row r="489" spans="1:37" x14ac:dyDescent="0.25">
      <c r="A489" t="s">
        <v>1610</v>
      </c>
      <c r="B489" t="s">
        <v>407</v>
      </c>
      <c r="C489" s="67" t="str">
        <f t="shared" si="47"/>
        <v>Delaney Dwyer</v>
      </c>
      <c r="D489" s="71" t="str" cm="1">
        <f t="array" ref="D489">_xlfn.IFS(AK489="1",CONCATENATE(C489,"Regional"),AK489="2",CONCATENATE(C489,"Sectional"),AK489="3",CONCATENATE(C489,COUNTIF($C$1:C489,C489)))</f>
        <v>Delaney Dwyer1</v>
      </c>
      <c r="E489" s="66">
        <v>45153.291666666664</v>
      </c>
      <c r="F489" t="s">
        <v>2412</v>
      </c>
      <c r="G489" s="46">
        <v>80</v>
      </c>
      <c r="H489" s="46">
        <v>90</v>
      </c>
      <c r="I489" s="46">
        <v>10</v>
      </c>
      <c r="J489" t="s">
        <v>125</v>
      </c>
      <c r="K489" t="s">
        <v>90</v>
      </c>
      <c r="L489" s="46">
        <v>5287</v>
      </c>
      <c r="M489" s="46">
        <v>70</v>
      </c>
      <c r="N489" s="46">
        <v>70.400000000000006</v>
      </c>
      <c r="O489" s="46">
        <v>119</v>
      </c>
      <c r="P489" s="46">
        <f t="shared" si="48"/>
        <v>2</v>
      </c>
      <c r="R489" s="67" t="s">
        <v>3551</v>
      </c>
      <c r="S489" s="67">
        <f>COUNTIF(Y$2:$Y$100,R489)</f>
        <v>0</v>
      </c>
      <c r="V489" s="67">
        <f t="shared" si="49"/>
        <v>0</v>
      </c>
      <c r="X489"/>
      <c r="Y489" s="67" t="str">
        <f t="shared" si="53"/>
        <v xml:space="preserve"> </v>
      </c>
      <c r="AB489" t="s">
        <v>90</v>
      </c>
      <c r="AC489" s="46">
        <v>5287</v>
      </c>
      <c r="AD489" s="46">
        <v>70</v>
      </c>
      <c r="AE489" s="46">
        <v>70.400000000000006</v>
      </c>
      <c r="AF489" s="46">
        <v>119</v>
      </c>
      <c r="AH489" s="70" t="str">
        <f t="shared" si="50"/>
        <v/>
      </c>
      <c r="AI489" s="70" t="str">
        <f t="shared" si="51"/>
        <v/>
      </c>
      <c r="AJ489" s="70" t="str">
        <f t="shared" si="52"/>
        <v>X</v>
      </c>
      <c r="AK489" s="70" t="str" cm="1">
        <f t="array" ref="AK489">_xlfn.IFS(AH489&lt;&gt;"","1",AI489&lt;&gt;"","2",AJ489&lt;&gt;"","3")</f>
        <v>3</v>
      </c>
    </row>
    <row r="490" spans="1:37" x14ac:dyDescent="0.25">
      <c r="A490" t="s">
        <v>730</v>
      </c>
      <c r="B490" t="s">
        <v>731</v>
      </c>
      <c r="C490" s="67" t="str">
        <f t="shared" si="47"/>
        <v>Keira McAlister</v>
      </c>
      <c r="D490" s="71" t="str" cm="1">
        <f t="array" ref="D490">_xlfn.IFS(AK490="1",CONCATENATE(C490,"Regional"),AK490="2",CONCATENATE(C490,"Sectional"),AK490="3",CONCATENATE(C490,COUNTIF($C$1:C490,C490)))</f>
        <v>Keira McAlister2</v>
      </c>
      <c r="E490" s="66">
        <v>45153.291666666664</v>
      </c>
      <c r="F490" t="s">
        <v>2412</v>
      </c>
      <c r="G490" s="46">
        <v>80</v>
      </c>
      <c r="H490" s="46">
        <v>91</v>
      </c>
      <c r="I490" s="46">
        <v>12</v>
      </c>
      <c r="J490" t="s">
        <v>125</v>
      </c>
      <c r="K490" t="s">
        <v>90</v>
      </c>
      <c r="L490" s="46">
        <v>5287</v>
      </c>
      <c r="M490" s="46">
        <v>70</v>
      </c>
      <c r="N490" s="46">
        <v>70.400000000000006</v>
      </c>
      <c r="O490" s="46">
        <v>119</v>
      </c>
      <c r="P490" s="46">
        <f t="shared" si="48"/>
        <v>2</v>
      </c>
      <c r="R490" s="67" t="s">
        <v>1325</v>
      </c>
      <c r="S490" s="67">
        <f>COUNTIF(Y$2:$Y$100,R490)</f>
        <v>0</v>
      </c>
      <c r="V490" s="67">
        <f t="shared" si="49"/>
        <v>0</v>
      </c>
      <c r="X490"/>
      <c r="Y490" s="67" t="str">
        <f t="shared" si="53"/>
        <v xml:space="preserve"> </v>
      </c>
      <c r="AB490" t="s">
        <v>90</v>
      </c>
      <c r="AC490" s="46">
        <v>5287</v>
      </c>
      <c r="AD490" s="46">
        <v>70</v>
      </c>
      <c r="AE490" s="46">
        <v>70.400000000000006</v>
      </c>
      <c r="AF490" s="46">
        <v>119</v>
      </c>
      <c r="AH490" s="70" t="str">
        <f t="shared" si="50"/>
        <v/>
      </c>
      <c r="AI490" s="70" t="str">
        <f t="shared" si="51"/>
        <v/>
      </c>
      <c r="AJ490" s="70" t="str">
        <f t="shared" si="52"/>
        <v>X</v>
      </c>
      <c r="AK490" s="70" t="str" cm="1">
        <f t="array" ref="AK490">_xlfn.IFS(AH490&lt;&gt;"","1",AI490&lt;&gt;"","2",AJ490&lt;&gt;"","3")</f>
        <v>3</v>
      </c>
    </row>
    <row r="491" spans="1:37" x14ac:dyDescent="0.25">
      <c r="A491" t="s">
        <v>696</v>
      </c>
      <c r="B491" t="s">
        <v>328</v>
      </c>
      <c r="C491" s="67" t="str">
        <f t="shared" si="47"/>
        <v>Emerson Fitzgerald</v>
      </c>
      <c r="D491" s="71" t="str" cm="1">
        <f t="array" ref="D491">_xlfn.IFS(AK491="1",CONCATENATE(C491,"Regional"),AK491="2",CONCATENATE(C491,"Sectional"),AK491="3",CONCATENATE(C491,COUNTIF($C$1:C491,C491)))</f>
        <v>Emerson Fitzgerald2</v>
      </c>
      <c r="E491" s="66">
        <v>45153.291666666664</v>
      </c>
      <c r="F491" t="s">
        <v>2412</v>
      </c>
      <c r="G491" s="46">
        <v>80</v>
      </c>
      <c r="H491" s="46">
        <v>92</v>
      </c>
      <c r="I491" s="46">
        <v>13</v>
      </c>
      <c r="J491" t="s">
        <v>125</v>
      </c>
      <c r="K491" t="s">
        <v>90</v>
      </c>
      <c r="L491" s="46">
        <v>5287</v>
      </c>
      <c r="M491" s="46">
        <v>70</v>
      </c>
      <c r="N491" s="46">
        <v>70.400000000000006</v>
      </c>
      <c r="O491" s="46">
        <v>119</v>
      </c>
      <c r="P491" s="46">
        <f t="shared" si="48"/>
        <v>2</v>
      </c>
      <c r="R491" s="67" t="s">
        <v>1301</v>
      </c>
      <c r="S491" s="67">
        <f>COUNTIF(Y$2:$Y$100,R491)</f>
        <v>0</v>
      </c>
      <c r="V491" s="67">
        <f t="shared" si="49"/>
        <v>0</v>
      </c>
      <c r="X491"/>
      <c r="Y491" s="67" t="str">
        <f t="shared" si="53"/>
        <v xml:space="preserve"> </v>
      </c>
      <c r="AB491" t="s">
        <v>90</v>
      </c>
      <c r="AC491" s="46">
        <v>5287</v>
      </c>
      <c r="AD491" s="46">
        <v>70</v>
      </c>
      <c r="AE491" s="46">
        <v>70.400000000000006</v>
      </c>
      <c r="AF491" s="46">
        <v>119</v>
      </c>
      <c r="AH491" s="70" t="str">
        <f t="shared" si="50"/>
        <v/>
      </c>
      <c r="AI491" s="70" t="str">
        <f t="shared" si="51"/>
        <v/>
      </c>
      <c r="AJ491" s="70" t="str">
        <f t="shared" si="52"/>
        <v>X</v>
      </c>
      <c r="AK491" s="70" t="str" cm="1">
        <f t="array" ref="AK491">_xlfn.IFS(AH491&lt;&gt;"","1",AI491&lt;&gt;"","2",AJ491&lt;&gt;"","3")</f>
        <v>3</v>
      </c>
    </row>
    <row r="492" spans="1:37" x14ac:dyDescent="0.25">
      <c r="A492" t="s">
        <v>3384</v>
      </c>
      <c r="B492" t="s">
        <v>2053</v>
      </c>
      <c r="C492" s="67" t="str">
        <f t="shared" si="47"/>
        <v>Lindsey Kroening</v>
      </c>
      <c r="D492" s="71" t="str" cm="1">
        <f t="array" ref="D492">_xlfn.IFS(AK492="1",CONCATENATE(C492,"Regional"),AK492="2",CONCATENATE(C492,"Sectional"),AK492="3",CONCATENATE(C492,COUNTIF($C$1:C492,C492)))</f>
        <v>Lindsey Kroening2</v>
      </c>
      <c r="E492" s="66">
        <v>45153.291666666664</v>
      </c>
      <c r="F492" t="s">
        <v>2412</v>
      </c>
      <c r="G492" s="46">
        <v>80</v>
      </c>
      <c r="H492" s="46">
        <v>92</v>
      </c>
      <c r="I492" s="46">
        <v>13</v>
      </c>
      <c r="J492" t="s">
        <v>125</v>
      </c>
      <c r="K492" t="s">
        <v>90</v>
      </c>
      <c r="L492" s="46">
        <v>5287</v>
      </c>
      <c r="M492" s="46">
        <v>70</v>
      </c>
      <c r="N492" s="46">
        <v>70.400000000000006</v>
      </c>
      <c r="O492" s="46">
        <v>119</v>
      </c>
      <c r="P492" s="46">
        <f t="shared" si="48"/>
        <v>2</v>
      </c>
      <c r="R492" s="67" t="s">
        <v>3477</v>
      </c>
      <c r="S492" s="67">
        <f>COUNTIF(Y$2:$Y$100,R492)</f>
        <v>0</v>
      </c>
      <c r="V492" s="67">
        <f t="shared" si="49"/>
        <v>0</v>
      </c>
      <c r="X492"/>
      <c r="Y492" s="67" t="str">
        <f t="shared" si="53"/>
        <v xml:space="preserve"> </v>
      </c>
      <c r="AB492" t="s">
        <v>90</v>
      </c>
      <c r="AC492" s="46">
        <v>5287</v>
      </c>
      <c r="AD492" s="46">
        <v>70</v>
      </c>
      <c r="AE492" s="46">
        <v>70.400000000000006</v>
      </c>
      <c r="AF492" s="46">
        <v>119</v>
      </c>
      <c r="AH492" s="70" t="str">
        <f t="shared" si="50"/>
        <v/>
      </c>
      <c r="AI492" s="70" t="str">
        <f t="shared" si="51"/>
        <v/>
      </c>
      <c r="AJ492" s="70" t="str">
        <f t="shared" si="52"/>
        <v>X</v>
      </c>
      <c r="AK492" s="70" t="str" cm="1">
        <f t="array" ref="AK492">_xlfn.IFS(AH492&lt;&gt;"","1",AI492&lt;&gt;"","2",AJ492&lt;&gt;"","3")</f>
        <v>3</v>
      </c>
    </row>
    <row r="493" spans="1:37" x14ac:dyDescent="0.25">
      <c r="A493" t="s">
        <v>727</v>
      </c>
      <c r="B493" t="s">
        <v>728</v>
      </c>
      <c r="C493" s="67" t="str">
        <f t="shared" si="47"/>
        <v>Diana Schallock</v>
      </c>
      <c r="D493" s="71" t="str" cm="1">
        <f t="array" ref="D493">_xlfn.IFS(AK493="1",CONCATENATE(C493,"Regional"),AK493="2",CONCATENATE(C493,"Sectional"),AK493="3",CONCATENATE(C493,COUNTIF($C$1:C493,C493)))</f>
        <v>Diana Schallock2</v>
      </c>
      <c r="E493" s="66">
        <v>45153.291666666664</v>
      </c>
      <c r="F493" t="s">
        <v>2412</v>
      </c>
      <c r="G493" s="46">
        <v>80</v>
      </c>
      <c r="H493" s="46">
        <v>93</v>
      </c>
      <c r="I493" s="46">
        <v>15</v>
      </c>
      <c r="J493" t="s">
        <v>125</v>
      </c>
      <c r="K493" t="s">
        <v>90</v>
      </c>
      <c r="L493" s="46">
        <v>5287</v>
      </c>
      <c r="M493" s="46">
        <v>70</v>
      </c>
      <c r="N493" s="46">
        <v>70.400000000000006</v>
      </c>
      <c r="O493" s="46">
        <v>119</v>
      </c>
      <c r="P493" s="46">
        <f t="shared" si="48"/>
        <v>2</v>
      </c>
      <c r="R493" s="67" t="s">
        <v>1323</v>
      </c>
      <c r="S493" s="67">
        <f>COUNTIF(Y$2:$Y$100,R493)</f>
        <v>0</v>
      </c>
      <c r="V493" s="67">
        <f t="shared" si="49"/>
        <v>0</v>
      </c>
      <c r="X493"/>
      <c r="Y493" s="67" t="str">
        <f t="shared" si="53"/>
        <v xml:space="preserve"> </v>
      </c>
      <c r="AB493" t="s">
        <v>90</v>
      </c>
      <c r="AC493" s="46">
        <v>5287</v>
      </c>
      <c r="AD493" s="46">
        <v>70</v>
      </c>
      <c r="AE493" s="46">
        <v>70.400000000000006</v>
      </c>
      <c r="AF493" s="46">
        <v>119</v>
      </c>
      <c r="AH493" s="70" t="str">
        <f t="shared" si="50"/>
        <v/>
      </c>
      <c r="AI493" s="70" t="str">
        <f t="shared" si="51"/>
        <v/>
      </c>
      <c r="AJ493" s="70" t="str">
        <f t="shared" si="52"/>
        <v>X</v>
      </c>
      <c r="AK493" s="70" t="str" cm="1">
        <f t="array" ref="AK493">_xlfn.IFS(AH493&lt;&gt;"","1",AI493&lt;&gt;"","2",AJ493&lt;&gt;"","3")</f>
        <v>3</v>
      </c>
    </row>
    <row r="494" spans="1:37" x14ac:dyDescent="0.25">
      <c r="A494" t="s">
        <v>269</v>
      </c>
      <c r="B494" t="s">
        <v>508</v>
      </c>
      <c r="C494" s="67" t="str">
        <f t="shared" si="47"/>
        <v>Zoey Hoffman</v>
      </c>
      <c r="D494" s="71" t="str" cm="1">
        <f t="array" ref="D494">_xlfn.IFS(AK494="1",CONCATENATE(C494,"Regional"),AK494="2",CONCATENATE(C494,"Sectional"),AK494="3",CONCATENATE(C494,COUNTIF($C$1:C494,C494)))</f>
        <v>Zoey Hoffman1</v>
      </c>
      <c r="E494" s="66">
        <v>45153.291666666664</v>
      </c>
      <c r="F494" t="s">
        <v>2412</v>
      </c>
      <c r="G494" s="46">
        <v>80</v>
      </c>
      <c r="H494" s="46">
        <v>93</v>
      </c>
      <c r="I494" s="46">
        <v>15</v>
      </c>
      <c r="J494" t="s">
        <v>125</v>
      </c>
      <c r="K494" t="s">
        <v>90</v>
      </c>
      <c r="L494" s="46">
        <v>5287</v>
      </c>
      <c r="M494" s="46">
        <v>70</v>
      </c>
      <c r="N494" s="46">
        <v>70.400000000000006</v>
      </c>
      <c r="O494" s="46">
        <v>119</v>
      </c>
      <c r="P494" s="46">
        <f t="shared" si="48"/>
        <v>2</v>
      </c>
      <c r="R494" s="67" t="s">
        <v>1191</v>
      </c>
      <c r="S494" s="67">
        <f>COUNTIF(Y$2:$Y$100,R494)</f>
        <v>0</v>
      </c>
      <c r="V494" s="67">
        <f t="shared" si="49"/>
        <v>0</v>
      </c>
      <c r="X494"/>
      <c r="Y494" s="67" t="str">
        <f t="shared" si="53"/>
        <v xml:space="preserve"> </v>
      </c>
      <c r="AB494" t="s">
        <v>90</v>
      </c>
      <c r="AC494" s="46">
        <v>5287</v>
      </c>
      <c r="AD494" s="46">
        <v>70</v>
      </c>
      <c r="AE494" s="46">
        <v>70.400000000000006</v>
      </c>
      <c r="AF494" s="46">
        <v>119</v>
      </c>
      <c r="AH494" s="70" t="str">
        <f t="shared" si="50"/>
        <v/>
      </c>
      <c r="AI494" s="70" t="str">
        <f t="shared" si="51"/>
        <v/>
      </c>
      <c r="AJ494" s="70" t="str">
        <f t="shared" si="52"/>
        <v>X</v>
      </c>
      <c r="AK494" s="70" t="str" cm="1">
        <f t="array" ref="AK494">_xlfn.IFS(AH494&lt;&gt;"","1",AI494&lt;&gt;"","2",AJ494&lt;&gt;"","3")</f>
        <v>3</v>
      </c>
    </row>
    <row r="495" spans="1:37" x14ac:dyDescent="0.25">
      <c r="A495" t="s">
        <v>1649</v>
      </c>
      <c r="B495" t="s">
        <v>1613</v>
      </c>
      <c r="C495" s="67" t="str">
        <f t="shared" si="47"/>
        <v>Arianna Lietzow</v>
      </c>
      <c r="D495" s="71" t="str" cm="1">
        <f t="array" ref="D495">_xlfn.IFS(AK495="1",CONCATENATE(C495,"Regional"),AK495="2",CONCATENATE(C495,"Sectional"),AK495="3",CONCATENATE(C495,COUNTIF($C$1:C495,C495)))</f>
        <v>Arianna Lietzow1</v>
      </c>
      <c r="E495" s="66">
        <v>45153.291666666664</v>
      </c>
      <c r="F495" t="s">
        <v>2412</v>
      </c>
      <c r="G495" s="46">
        <v>80</v>
      </c>
      <c r="H495" s="46">
        <v>93</v>
      </c>
      <c r="I495" s="46">
        <v>15</v>
      </c>
      <c r="J495" t="s">
        <v>125</v>
      </c>
      <c r="K495" t="s">
        <v>90</v>
      </c>
      <c r="L495" s="46">
        <v>5287</v>
      </c>
      <c r="M495" s="46">
        <v>70</v>
      </c>
      <c r="N495" s="46">
        <v>70.400000000000006</v>
      </c>
      <c r="O495" s="46">
        <v>119</v>
      </c>
      <c r="P495" s="46">
        <f t="shared" si="48"/>
        <v>2</v>
      </c>
      <c r="R495" s="67" t="s">
        <v>3552</v>
      </c>
      <c r="S495" s="67">
        <f>COUNTIF(Y$2:$Y$100,R495)</f>
        <v>0</v>
      </c>
      <c r="V495" s="67">
        <f t="shared" si="49"/>
        <v>0</v>
      </c>
      <c r="X495"/>
      <c r="Y495" s="67" t="str">
        <f t="shared" si="53"/>
        <v xml:space="preserve"> </v>
      </c>
      <c r="AB495" t="s">
        <v>90</v>
      </c>
      <c r="AC495" s="46">
        <v>5287</v>
      </c>
      <c r="AD495" s="46">
        <v>70</v>
      </c>
      <c r="AE495" s="46">
        <v>70.400000000000006</v>
      </c>
      <c r="AF495" s="46">
        <v>119</v>
      </c>
      <c r="AH495" s="70" t="str">
        <f t="shared" si="50"/>
        <v/>
      </c>
      <c r="AI495" s="70" t="str">
        <f t="shared" si="51"/>
        <v/>
      </c>
      <c r="AJ495" s="70" t="str">
        <f t="shared" si="52"/>
        <v>X</v>
      </c>
      <c r="AK495" s="70" t="str" cm="1">
        <f t="array" ref="AK495">_xlfn.IFS(AH495&lt;&gt;"","1",AI495&lt;&gt;"","2",AJ495&lt;&gt;"","3")</f>
        <v>3</v>
      </c>
    </row>
    <row r="496" spans="1:37" x14ac:dyDescent="0.25">
      <c r="A496" t="s">
        <v>821</v>
      </c>
      <c r="B496" t="s">
        <v>822</v>
      </c>
      <c r="C496" s="67" t="str">
        <f t="shared" si="47"/>
        <v>Viviana Hruby</v>
      </c>
      <c r="D496" s="71" t="str" cm="1">
        <f t="array" ref="D496">_xlfn.IFS(AK496="1",CONCATENATE(C496,"Regional"),AK496="2",CONCATENATE(C496,"Sectional"),AK496="3",CONCATENATE(C496,COUNTIF($C$1:C496,C496)))</f>
        <v>Viviana Hruby2</v>
      </c>
      <c r="E496" s="66">
        <v>45153.291666666664</v>
      </c>
      <c r="F496" t="s">
        <v>2412</v>
      </c>
      <c r="G496" s="46">
        <v>80</v>
      </c>
      <c r="H496" s="46">
        <v>93</v>
      </c>
      <c r="I496" s="46">
        <v>15</v>
      </c>
      <c r="J496" t="s">
        <v>125</v>
      </c>
      <c r="K496" t="s">
        <v>90</v>
      </c>
      <c r="L496" s="46">
        <v>5287</v>
      </c>
      <c r="M496" s="46">
        <v>70</v>
      </c>
      <c r="N496" s="46">
        <v>70.400000000000006</v>
      </c>
      <c r="O496" s="46">
        <v>119</v>
      </c>
      <c r="P496" s="46">
        <f t="shared" si="48"/>
        <v>2</v>
      </c>
      <c r="R496" s="67" t="s">
        <v>1380</v>
      </c>
      <c r="S496" s="67">
        <f>COUNTIF(Y$2:$Y$100,R496)</f>
        <v>0</v>
      </c>
      <c r="V496" s="67">
        <f t="shared" si="49"/>
        <v>0</v>
      </c>
      <c r="X496"/>
      <c r="Y496" s="67" t="str">
        <f t="shared" si="53"/>
        <v xml:space="preserve"> </v>
      </c>
      <c r="AB496" t="s">
        <v>90</v>
      </c>
      <c r="AC496" s="46">
        <v>5287</v>
      </c>
      <c r="AD496" s="46">
        <v>70</v>
      </c>
      <c r="AE496" s="46">
        <v>70.400000000000006</v>
      </c>
      <c r="AF496" s="46">
        <v>119</v>
      </c>
      <c r="AH496" s="70" t="str">
        <f t="shared" si="50"/>
        <v/>
      </c>
      <c r="AI496" s="70" t="str">
        <f t="shared" si="51"/>
        <v/>
      </c>
      <c r="AJ496" s="70" t="str">
        <f t="shared" si="52"/>
        <v>X</v>
      </c>
      <c r="AK496" s="70" t="str" cm="1">
        <f t="array" ref="AK496">_xlfn.IFS(AH496&lt;&gt;"","1",AI496&lt;&gt;"","2",AJ496&lt;&gt;"","3")</f>
        <v>3</v>
      </c>
    </row>
    <row r="497" spans="1:37" x14ac:dyDescent="0.25">
      <c r="A497" t="s">
        <v>281</v>
      </c>
      <c r="B497" t="s">
        <v>459</v>
      </c>
      <c r="C497" s="67" t="str">
        <f t="shared" si="47"/>
        <v>Addison King</v>
      </c>
      <c r="D497" s="71" t="str" cm="1">
        <f t="array" ref="D497">_xlfn.IFS(AK497="1",CONCATENATE(C497,"Regional"),AK497="2",CONCATENATE(C497,"Sectional"),AK497="3",CONCATENATE(C497,COUNTIF($C$1:C497,C497)))</f>
        <v>Addison King2</v>
      </c>
      <c r="E497" s="66">
        <v>45153.291666666664</v>
      </c>
      <c r="F497" t="s">
        <v>2412</v>
      </c>
      <c r="G497" s="46">
        <v>80</v>
      </c>
      <c r="H497" s="46">
        <v>93</v>
      </c>
      <c r="I497" s="46">
        <v>15</v>
      </c>
      <c r="J497" t="s">
        <v>125</v>
      </c>
      <c r="K497" t="s">
        <v>90</v>
      </c>
      <c r="L497" s="46">
        <v>5287</v>
      </c>
      <c r="M497" s="46">
        <v>70</v>
      </c>
      <c r="N497" s="46">
        <v>70.400000000000006</v>
      </c>
      <c r="O497" s="46">
        <v>119</v>
      </c>
      <c r="P497" s="46">
        <f t="shared" si="48"/>
        <v>2</v>
      </c>
      <c r="R497" s="67" t="s">
        <v>1367</v>
      </c>
      <c r="S497" s="67">
        <f>COUNTIF(Y$2:$Y$100,R497)</f>
        <v>0</v>
      </c>
      <c r="V497" s="67">
        <f t="shared" si="49"/>
        <v>0</v>
      </c>
      <c r="X497"/>
      <c r="Y497" s="67" t="str">
        <f t="shared" si="53"/>
        <v xml:space="preserve"> </v>
      </c>
      <c r="AB497" t="s">
        <v>90</v>
      </c>
      <c r="AC497" s="46">
        <v>5287</v>
      </c>
      <c r="AD497" s="46">
        <v>70</v>
      </c>
      <c r="AE497" s="46">
        <v>70.400000000000006</v>
      </c>
      <c r="AF497" s="46">
        <v>119</v>
      </c>
      <c r="AH497" s="70" t="str">
        <f t="shared" si="50"/>
        <v/>
      </c>
      <c r="AI497" s="70" t="str">
        <f t="shared" si="51"/>
        <v/>
      </c>
      <c r="AJ497" s="70" t="str">
        <f t="shared" si="52"/>
        <v>X</v>
      </c>
      <c r="AK497" s="70" t="str" cm="1">
        <f t="array" ref="AK497">_xlfn.IFS(AH497&lt;&gt;"","1",AI497&lt;&gt;"","2",AJ497&lt;&gt;"","3")</f>
        <v>3</v>
      </c>
    </row>
    <row r="498" spans="1:37" x14ac:dyDescent="0.25">
      <c r="A498" t="s">
        <v>743</v>
      </c>
      <c r="B498" t="s">
        <v>434</v>
      </c>
      <c r="C498" s="67" t="str">
        <f t="shared" si="47"/>
        <v>Ella Chitwood</v>
      </c>
      <c r="D498" s="71" t="str" cm="1">
        <f t="array" ref="D498">_xlfn.IFS(AK498="1",CONCATENATE(C498,"Regional"),AK498="2",CONCATENATE(C498,"Sectional"),AK498="3",CONCATENATE(C498,COUNTIF($C$1:C498,C498)))</f>
        <v>Ella Chitwood2</v>
      </c>
      <c r="E498" s="66">
        <v>45153.291666666664</v>
      </c>
      <c r="F498" t="s">
        <v>2412</v>
      </c>
      <c r="G498" s="46">
        <v>80</v>
      </c>
      <c r="H498" s="46">
        <v>94</v>
      </c>
      <c r="I498" s="46">
        <v>20</v>
      </c>
      <c r="J498" t="s">
        <v>125</v>
      </c>
      <c r="K498" t="s">
        <v>90</v>
      </c>
      <c r="L498" s="46">
        <v>5287</v>
      </c>
      <c r="M498" s="46">
        <v>70</v>
      </c>
      <c r="N498" s="46">
        <v>70.400000000000006</v>
      </c>
      <c r="O498" s="46">
        <v>119</v>
      </c>
      <c r="P498" s="46">
        <f t="shared" si="48"/>
        <v>2</v>
      </c>
      <c r="R498" s="67" t="s">
        <v>1331</v>
      </c>
      <c r="S498" s="67">
        <f>COUNTIF(Y$2:$Y$100,R498)</f>
        <v>0</v>
      </c>
      <c r="V498" s="67">
        <f t="shared" si="49"/>
        <v>0</v>
      </c>
      <c r="X498"/>
      <c r="Y498" s="67" t="str">
        <f t="shared" si="53"/>
        <v xml:space="preserve"> </v>
      </c>
      <c r="AB498" t="s">
        <v>90</v>
      </c>
      <c r="AC498" s="46">
        <v>5287</v>
      </c>
      <c r="AD498" s="46">
        <v>70</v>
      </c>
      <c r="AE498" s="46">
        <v>70.400000000000006</v>
      </c>
      <c r="AF498" s="46">
        <v>119</v>
      </c>
      <c r="AH498" s="70" t="str">
        <f t="shared" si="50"/>
        <v/>
      </c>
      <c r="AI498" s="70" t="str">
        <f t="shared" si="51"/>
        <v/>
      </c>
      <c r="AJ498" s="70" t="str">
        <f t="shared" si="52"/>
        <v>X</v>
      </c>
      <c r="AK498" s="70" t="str" cm="1">
        <f t="array" ref="AK498">_xlfn.IFS(AH498&lt;&gt;"","1",AI498&lt;&gt;"","2",AJ498&lt;&gt;"","3")</f>
        <v>3</v>
      </c>
    </row>
    <row r="499" spans="1:37" x14ac:dyDescent="0.25">
      <c r="A499" t="s">
        <v>469</v>
      </c>
      <c r="B499" t="s">
        <v>342</v>
      </c>
      <c r="C499" s="67" t="str">
        <f t="shared" si="47"/>
        <v>Kadyn Peery</v>
      </c>
      <c r="D499" s="71" t="str" cm="1">
        <f t="array" ref="D499">_xlfn.IFS(AK499="1",CONCATENATE(C499,"Regional"),AK499="2",CONCATENATE(C499,"Sectional"),AK499="3",CONCATENATE(C499,COUNTIF($C$1:C499,C499)))</f>
        <v>Kadyn Peery2</v>
      </c>
      <c r="E499" s="66">
        <v>45153.291666666664</v>
      </c>
      <c r="F499" t="s">
        <v>2412</v>
      </c>
      <c r="G499" s="46">
        <v>80</v>
      </c>
      <c r="H499" s="46">
        <v>94</v>
      </c>
      <c r="I499" s="46">
        <v>20</v>
      </c>
      <c r="J499" t="s">
        <v>125</v>
      </c>
      <c r="K499" t="s">
        <v>90</v>
      </c>
      <c r="L499" s="46">
        <v>5287</v>
      </c>
      <c r="M499" s="46">
        <v>70</v>
      </c>
      <c r="N499" s="46">
        <v>70.400000000000006</v>
      </c>
      <c r="O499" s="46">
        <v>119</v>
      </c>
      <c r="P499" s="46">
        <f t="shared" si="48"/>
        <v>2</v>
      </c>
      <c r="R499" s="67" t="s">
        <v>1166</v>
      </c>
      <c r="S499" s="67">
        <f>COUNTIF(Y$2:$Y$100,R499)</f>
        <v>0</v>
      </c>
      <c r="V499" s="67">
        <f t="shared" si="49"/>
        <v>0</v>
      </c>
      <c r="X499"/>
      <c r="Y499" s="67" t="str">
        <f t="shared" si="53"/>
        <v xml:space="preserve"> </v>
      </c>
      <c r="AB499" t="s">
        <v>90</v>
      </c>
      <c r="AC499" s="46">
        <v>5287</v>
      </c>
      <c r="AD499" s="46">
        <v>70</v>
      </c>
      <c r="AE499" s="46">
        <v>70.400000000000006</v>
      </c>
      <c r="AF499" s="46">
        <v>119</v>
      </c>
      <c r="AH499" s="70" t="str">
        <f t="shared" si="50"/>
        <v/>
      </c>
      <c r="AI499" s="70" t="str">
        <f t="shared" si="51"/>
        <v/>
      </c>
      <c r="AJ499" s="70" t="str">
        <f t="shared" si="52"/>
        <v>X</v>
      </c>
      <c r="AK499" s="70" t="str" cm="1">
        <f t="array" ref="AK499">_xlfn.IFS(AH499&lt;&gt;"","1",AI499&lt;&gt;"","2",AJ499&lt;&gt;"","3")</f>
        <v>3</v>
      </c>
    </row>
    <row r="500" spans="1:37" x14ac:dyDescent="0.25">
      <c r="A500" t="s">
        <v>360</v>
      </c>
      <c r="B500" t="s">
        <v>765</v>
      </c>
      <c r="C500" s="67" t="str">
        <f t="shared" si="47"/>
        <v>Clare Smith</v>
      </c>
      <c r="D500" s="71" t="str" cm="1">
        <f t="array" ref="D500">_xlfn.IFS(AK500="1",CONCATENATE(C500,"Regional"),AK500="2",CONCATENATE(C500,"Sectional"),AK500="3",CONCATENATE(C500,COUNTIF($C$1:C500,C500)))</f>
        <v>Clare Smith2</v>
      </c>
      <c r="E500" s="66">
        <v>45153.291666666664</v>
      </c>
      <c r="F500" t="s">
        <v>2412</v>
      </c>
      <c r="G500" s="46">
        <v>80</v>
      </c>
      <c r="H500" s="46">
        <v>94</v>
      </c>
      <c r="I500" s="46">
        <v>20</v>
      </c>
      <c r="J500" t="s">
        <v>125</v>
      </c>
      <c r="K500" t="s">
        <v>90</v>
      </c>
      <c r="L500" s="46">
        <v>5287</v>
      </c>
      <c r="M500" s="46">
        <v>70</v>
      </c>
      <c r="N500" s="46">
        <v>70.400000000000006</v>
      </c>
      <c r="O500" s="46">
        <v>119</v>
      </c>
      <c r="P500" s="46">
        <f t="shared" si="48"/>
        <v>2</v>
      </c>
      <c r="R500" s="67" t="s">
        <v>1349</v>
      </c>
      <c r="S500" s="67">
        <f>COUNTIF(Y$2:$Y$100,R500)</f>
        <v>0</v>
      </c>
      <c r="V500" s="67">
        <f t="shared" si="49"/>
        <v>0</v>
      </c>
      <c r="X500"/>
      <c r="Y500" s="67" t="str">
        <f t="shared" si="53"/>
        <v xml:space="preserve"> </v>
      </c>
      <c r="AB500" t="s">
        <v>90</v>
      </c>
      <c r="AC500" s="46">
        <v>5287</v>
      </c>
      <c r="AD500" s="46">
        <v>70</v>
      </c>
      <c r="AE500" s="46">
        <v>70.400000000000006</v>
      </c>
      <c r="AF500" s="46">
        <v>119</v>
      </c>
      <c r="AH500" s="70" t="str">
        <f t="shared" si="50"/>
        <v/>
      </c>
      <c r="AI500" s="70" t="str">
        <f t="shared" si="51"/>
        <v/>
      </c>
      <c r="AJ500" s="70" t="str">
        <f t="shared" si="52"/>
        <v>X</v>
      </c>
      <c r="AK500" s="70" t="str" cm="1">
        <f t="array" ref="AK500">_xlfn.IFS(AH500&lt;&gt;"","1",AI500&lt;&gt;"","2",AJ500&lt;&gt;"","3")</f>
        <v>3</v>
      </c>
    </row>
    <row r="501" spans="1:37" x14ac:dyDescent="0.25">
      <c r="A501" t="s">
        <v>749</v>
      </c>
      <c r="B501" t="s">
        <v>750</v>
      </c>
      <c r="C501" s="67" t="str">
        <f t="shared" si="47"/>
        <v>Adelyne Ruetz</v>
      </c>
      <c r="D501" s="71" t="str" cm="1">
        <f t="array" ref="D501">_xlfn.IFS(AK501="1",CONCATENATE(C501,"Regional"),AK501="2",CONCATENATE(C501,"Sectional"),AK501="3",CONCATENATE(C501,COUNTIF($C$1:C501,C501)))</f>
        <v>Adelyne Ruetz2</v>
      </c>
      <c r="E501" s="66">
        <v>45153.291666666664</v>
      </c>
      <c r="F501" t="s">
        <v>2412</v>
      </c>
      <c r="G501" s="46">
        <v>80</v>
      </c>
      <c r="H501" s="46">
        <v>94</v>
      </c>
      <c r="I501" s="46">
        <v>20</v>
      </c>
      <c r="J501" t="s">
        <v>125</v>
      </c>
      <c r="K501" t="s">
        <v>90</v>
      </c>
      <c r="L501" s="46">
        <v>5287</v>
      </c>
      <c r="M501" s="46">
        <v>70</v>
      </c>
      <c r="N501" s="46">
        <v>70.400000000000006</v>
      </c>
      <c r="O501" s="46">
        <v>119</v>
      </c>
      <c r="P501" s="46">
        <f t="shared" si="48"/>
        <v>2</v>
      </c>
      <c r="R501" s="67" t="s">
        <v>1337</v>
      </c>
      <c r="S501" s="67">
        <f>COUNTIF(Y$2:$Y$100,R501)</f>
        <v>0</v>
      </c>
      <c r="V501" s="67">
        <f t="shared" si="49"/>
        <v>0</v>
      </c>
      <c r="X501"/>
      <c r="Y501" s="67" t="str">
        <f t="shared" si="53"/>
        <v xml:space="preserve"> </v>
      </c>
      <c r="AB501" t="s">
        <v>90</v>
      </c>
      <c r="AC501" s="46">
        <v>5287</v>
      </c>
      <c r="AD501" s="46">
        <v>70</v>
      </c>
      <c r="AE501" s="46">
        <v>70.400000000000006</v>
      </c>
      <c r="AF501" s="46">
        <v>119</v>
      </c>
      <c r="AH501" s="70" t="str">
        <f t="shared" si="50"/>
        <v/>
      </c>
      <c r="AI501" s="70" t="str">
        <f t="shared" si="51"/>
        <v/>
      </c>
      <c r="AJ501" s="70" t="str">
        <f t="shared" si="52"/>
        <v>X</v>
      </c>
      <c r="AK501" s="70" t="str" cm="1">
        <f t="array" ref="AK501">_xlfn.IFS(AH501&lt;&gt;"","1",AI501&lt;&gt;"","2",AJ501&lt;&gt;"","3")</f>
        <v>3</v>
      </c>
    </row>
    <row r="502" spans="1:37" x14ac:dyDescent="0.25">
      <c r="A502" t="s">
        <v>1936</v>
      </c>
      <c r="B502" t="s">
        <v>648</v>
      </c>
      <c r="C502" s="67" t="str">
        <f t="shared" si="47"/>
        <v>Claire Girten</v>
      </c>
      <c r="D502" s="71" t="str" cm="1">
        <f t="array" ref="D502">_xlfn.IFS(AK502="1",CONCATENATE(C502,"Regional"),AK502="2",CONCATENATE(C502,"Sectional"),AK502="3",CONCATENATE(C502,COUNTIF($C$1:C502,C502)))</f>
        <v>Claire Girten2</v>
      </c>
      <c r="E502" s="66">
        <v>45153.291666666664</v>
      </c>
      <c r="F502" t="s">
        <v>2412</v>
      </c>
      <c r="G502" s="46">
        <v>80</v>
      </c>
      <c r="H502" s="46">
        <v>96</v>
      </c>
      <c r="I502" s="46">
        <v>24</v>
      </c>
      <c r="J502" t="s">
        <v>125</v>
      </c>
      <c r="K502" t="s">
        <v>90</v>
      </c>
      <c r="L502" s="46">
        <v>5287</v>
      </c>
      <c r="M502" s="46">
        <v>70</v>
      </c>
      <c r="N502" s="46">
        <v>70.400000000000006</v>
      </c>
      <c r="O502" s="46">
        <v>119</v>
      </c>
      <c r="P502" s="46">
        <f t="shared" si="48"/>
        <v>2</v>
      </c>
      <c r="R502" s="67" t="s">
        <v>2952</v>
      </c>
      <c r="S502" s="67">
        <f>COUNTIF(Y$2:$Y$100,R502)</f>
        <v>0</v>
      </c>
      <c r="V502" s="67">
        <f t="shared" si="49"/>
        <v>0</v>
      </c>
      <c r="X502"/>
      <c r="Y502" s="67" t="str">
        <f t="shared" si="53"/>
        <v xml:space="preserve"> </v>
      </c>
      <c r="AB502" t="s">
        <v>90</v>
      </c>
      <c r="AC502" s="46">
        <v>5287</v>
      </c>
      <c r="AD502" s="46">
        <v>70</v>
      </c>
      <c r="AE502" s="46">
        <v>70.400000000000006</v>
      </c>
      <c r="AF502" s="46">
        <v>119</v>
      </c>
      <c r="AH502" s="70" t="str">
        <f t="shared" si="50"/>
        <v/>
      </c>
      <c r="AI502" s="70" t="str">
        <f t="shared" si="51"/>
        <v/>
      </c>
      <c r="AJ502" s="70" t="str">
        <f t="shared" si="52"/>
        <v>X</v>
      </c>
      <c r="AK502" s="70" t="str" cm="1">
        <f t="array" ref="AK502">_xlfn.IFS(AH502&lt;&gt;"","1",AI502&lt;&gt;"","2",AJ502&lt;&gt;"","3")</f>
        <v>3</v>
      </c>
    </row>
    <row r="503" spans="1:37" x14ac:dyDescent="0.25">
      <c r="A503" t="s">
        <v>1611</v>
      </c>
      <c r="B503" t="s">
        <v>459</v>
      </c>
      <c r="C503" s="67" t="str">
        <f t="shared" si="47"/>
        <v>Addison LaLonde</v>
      </c>
      <c r="D503" s="71" t="str" cm="1">
        <f t="array" ref="D503">_xlfn.IFS(AK503="1",CONCATENATE(C503,"Regional"),AK503="2",CONCATENATE(C503,"Sectional"),AK503="3",CONCATENATE(C503,COUNTIF($C$1:C503,C503)))</f>
        <v>Addison LaLonde2</v>
      </c>
      <c r="E503" s="66">
        <v>45153.291666666664</v>
      </c>
      <c r="F503" t="s">
        <v>2412</v>
      </c>
      <c r="G503" s="46">
        <v>80</v>
      </c>
      <c r="H503" s="46">
        <v>96</v>
      </c>
      <c r="I503" s="46">
        <v>24</v>
      </c>
      <c r="J503" t="s">
        <v>125</v>
      </c>
      <c r="K503" t="s">
        <v>90</v>
      </c>
      <c r="L503" s="46">
        <v>5287</v>
      </c>
      <c r="M503" s="46">
        <v>70</v>
      </c>
      <c r="N503" s="46">
        <v>70.400000000000006</v>
      </c>
      <c r="O503" s="46">
        <v>119</v>
      </c>
      <c r="P503" s="46">
        <f t="shared" si="48"/>
        <v>2</v>
      </c>
      <c r="R503" s="67" t="s">
        <v>3482</v>
      </c>
      <c r="S503" s="67">
        <f>COUNTIF(Y$2:$Y$100,R503)</f>
        <v>0</v>
      </c>
      <c r="V503" s="67">
        <f t="shared" si="49"/>
        <v>0</v>
      </c>
      <c r="X503"/>
      <c r="Y503" s="67" t="str">
        <f t="shared" si="53"/>
        <v xml:space="preserve"> </v>
      </c>
      <c r="AB503" t="s">
        <v>90</v>
      </c>
      <c r="AC503" s="46">
        <v>5287</v>
      </c>
      <c r="AD503" s="46">
        <v>70</v>
      </c>
      <c r="AE503" s="46">
        <v>70.400000000000006</v>
      </c>
      <c r="AF503" s="46">
        <v>119</v>
      </c>
      <c r="AH503" s="70" t="str">
        <f t="shared" si="50"/>
        <v/>
      </c>
      <c r="AI503" s="70" t="str">
        <f t="shared" si="51"/>
        <v/>
      </c>
      <c r="AJ503" s="70" t="str">
        <f t="shared" si="52"/>
        <v>X</v>
      </c>
      <c r="AK503" s="70" t="str" cm="1">
        <f t="array" ref="AK503">_xlfn.IFS(AH503&lt;&gt;"","1",AI503&lt;&gt;"","2",AJ503&lt;&gt;"","3")</f>
        <v>3</v>
      </c>
    </row>
    <row r="504" spans="1:37" x14ac:dyDescent="0.25">
      <c r="A504" t="s">
        <v>386</v>
      </c>
      <c r="B504" t="s">
        <v>306</v>
      </c>
      <c r="C504" s="67" t="str">
        <f t="shared" si="47"/>
        <v>Allie Wink</v>
      </c>
      <c r="D504" s="71" t="str" cm="1">
        <f t="array" ref="D504">_xlfn.IFS(AK504="1",CONCATENATE(C504,"Regional"),AK504="2",CONCATENATE(C504,"Sectional"),AK504="3",CONCATENATE(C504,COUNTIF($C$1:C504,C504)))</f>
        <v>Allie Wink2</v>
      </c>
      <c r="E504" s="66">
        <v>45153.291666666664</v>
      </c>
      <c r="F504" t="s">
        <v>2412</v>
      </c>
      <c r="G504" s="46">
        <v>80</v>
      </c>
      <c r="H504" s="46">
        <v>96</v>
      </c>
      <c r="I504" s="46">
        <v>24</v>
      </c>
      <c r="J504" t="s">
        <v>125</v>
      </c>
      <c r="K504" t="s">
        <v>90</v>
      </c>
      <c r="L504" s="46">
        <v>5287</v>
      </c>
      <c r="M504" s="46">
        <v>70</v>
      </c>
      <c r="N504" s="46">
        <v>70.400000000000006</v>
      </c>
      <c r="O504" s="46">
        <v>119</v>
      </c>
      <c r="P504" s="46">
        <f t="shared" si="48"/>
        <v>2</v>
      </c>
      <c r="R504" s="67" t="s">
        <v>1335</v>
      </c>
      <c r="S504" s="67">
        <f>COUNTIF(Y$2:$Y$100,R504)</f>
        <v>0</v>
      </c>
      <c r="V504" s="67">
        <f t="shared" si="49"/>
        <v>0</v>
      </c>
      <c r="X504"/>
      <c r="Y504" s="67" t="str">
        <f t="shared" si="53"/>
        <v xml:space="preserve"> </v>
      </c>
      <c r="AB504" t="s">
        <v>90</v>
      </c>
      <c r="AC504" s="46">
        <v>5287</v>
      </c>
      <c r="AD504" s="46">
        <v>70</v>
      </c>
      <c r="AE504" s="46">
        <v>70.400000000000006</v>
      </c>
      <c r="AF504" s="46">
        <v>119</v>
      </c>
      <c r="AH504" s="70" t="str">
        <f t="shared" si="50"/>
        <v/>
      </c>
      <c r="AI504" s="70" t="str">
        <f t="shared" si="51"/>
        <v/>
      </c>
      <c r="AJ504" s="70" t="str">
        <f t="shared" si="52"/>
        <v>X</v>
      </c>
      <c r="AK504" s="70" t="str" cm="1">
        <f t="array" ref="AK504">_xlfn.IFS(AH504&lt;&gt;"","1",AI504&lt;&gt;"","2",AJ504&lt;&gt;"","3")</f>
        <v>3</v>
      </c>
    </row>
    <row r="505" spans="1:37" x14ac:dyDescent="0.25">
      <c r="A505" t="s">
        <v>723</v>
      </c>
      <c r="B505" t="s">
        <v>724</v>
      </c>
      <c r="C505" s="67" t="str">
        <f t="shared" si="47"/>
        <v>Leslie Million</v>
      </c>
      <c r="D505" s="71" t="str" cm="1">
        <f t="array" ref="D505">_xlfn.IFS(AK505="1",CONCATENATE(C505,"Regional"),AK505="2",CONCATENATE(C505,"Sectional"),AK505="3",CONCATENATE(C505,COUNTIF($C$1:C505,C505)))</f>
        <v>Leslie Million1</v>
      </c>
      <c r="E505" s="66">
        <v>45153.291666666664</v>
      </c>
      <c r="F505" t="s">
        <v>2412</v>
      </c>
      <c r="G505" s="46">
        <v>80</v>
      </c>
      <c r="H505" s="46">
        <v>96</v>
      </c>
      <c r="I505" s="46">
        <v>24</v>
      </c>
      <c r="J505" t="s">
        <v>125</v>
      </c>
      <c r="K505" t="s">
        <v>90</v>
      </c>
      <c r="L505" s="46">
        <v>5287</v>
      </c>
      <c r="M505" s="46">
        <v>70</v>
      </c>
      <c r="N505" s="46">
        <v>70.400000000000006</v>
      </c>
      <c r="O505" s="46">
        <v>119</v>
      </c>
      <c r="P505" s="46">
        <f t="shared" si="48"/>
        <v>2</v>
      </c>
      <c r="R505" s="67" t="s">
        <v>1318</v>
      </c>
      <c r="S505" s="67">
        <f>COUNTIF(Y$2:$Y$100,R505)</f>
        <v>0</v>
      </c>
      <c r="V505" s="67">
        <f t="shared" si="49"/>
        <v>0</v>
      </c>
      <c r="X505"/>
      <c r="Y505" s="67" t="str">
        <f t="shared" si="53"/>
        <v xml:space="preserve"> </v>
      </c>
      <c r="AB505" t="s">
        <v>90</v>
      </c>
      <c r="AC505" s="46">
        <v>5287</v>
      </c>
      <c r="AD505" s="46">
        <v>70</v>
      </c>
      <c r="AE505" s="46">
        <v>70.400000000000006</v>
      </c>
      <c r="AF505" s="46">
        <v>119</v>
      </c>
      <c r="AH505" s="70" t="str">
        <f t="shared" si="50"/>
        <v/>
      </c>
      <c r="AI505" s="70" t="str">
        <f t="shared" si="51"/>
        <v/>
      </c>
      <c r="AJ505" s="70" t="str">
        <f t="shared" si="52"/>
        <v>X</v>
      </c>
      <c r="AK505" s="70" t="str" cm="1">
        <f t="array" ref="AK505">_xlfn.IFS(AH505&lt;&gt;"","1",AI505&lt;&gt;"","2",AJ505&lt;&gt;"","3")</f>
        <v>3</v>
      </c>
    </row>
    <row r="506" spans="1:37" x14ac:dyDescent="0.25">
      <c r="A506" t="s">
        <v>1714</v>
      </c>
      <c r="B506" t="s">
        <v>443</v>
      </c>
      <c r="C506" s="67" t="str">
        <f t="shared" si="47"/>
        <v>Emily Dolkiewicz</v>
      </c>
      <c r="D506" s="71" t="str" cm="1">
        <f t="array" ref="D506">_xlfn.IFS(AK506="1",CONCATENATE(C506,"Regional"),AK506="2",CONCATENATE(C506,"Sectional"),AK506="3",CONCATENATE(C506,COUNTIF($C$1:C506,C506)))</f>
        <v>Emily Dolkiewicz1</v>
      </c>
      <c r="E506" s="66">
        <v>45153.291666666664</v>
      </c>
      <c r="F506" t="s">
        <v>2412</v>
      </c>
      <c r="G506" s="46">
        <v>80</v>
      </c>
      <c r="H506" s="46">
        <v>97</v>
      </c>
      <c r="I506" s="46">
        <v>28</v>
      </c>
      <c r="J506" t="s">
        <v>125</v>
      </c>
      <c r="K506" t="s">
        <v>90</v>
      </c>
      <c r="L506" s="46">
        <v>5287</v>
      </c>
      <c r="M506" s="46">
        <v>70</v>
      </c>
      <c r="N506" s="46">
        <v>70.400000000000006</v>
      </c>
      <c r="O506" s="46">
        <v>119</v>
      </c>
      <c r="P506" s="46">
        <f t="shared" si="48"/>
        <v>2</v>
      </c>
      <c r="R506" s="67" t="s">
        <v>3553</v>
      </c>
      <c r="S506" s="67">
        <f>COUNTIF(Y$2:$Y$100,R506)</f>
        <v>0</v>
      </c>
      <c r="V506" s="67">
        <f t="shared" si="49"/>
        <v>0</v>
      </c>
      <c r="X506"/>
      <c r="Y506" s="67" t="str">
        <f t="shared" si="53"/>
        <v xml:space="preserve"> </v>
      </c>
      <c r="AB506" t="s">
        <v>90</v>
      </c>
      <c r="AC506" s="46">
        <v>5287</v>
      </c>
      <c r="AD506" s="46">
        <v>70</v>
      </c>
      <c r="AE506" s="46">
        <v>70.400000000000006</v>
      </c>
      <c r="AF506" s="46">
        <v>119</v>
      </c>
      <c r="AH506" s="70" t="str">
        <f t="shared" si="50"/>
        <v/>
      </c>
      <c r="AI506" s="70" t="str">
        <f t="shared" si="51"/>
        <v/>
      </c>
      <c r="AJ506" s="70" t="str">
        <f t="shared" si="52"/>
        <v>X</v>
      </c>
      <c r="AK506" s="70" t="str" cm="1">
        <f t="array" ref="AK506">_xlfn.IFS(AH506&lt;&gt;"","1",AI506&lt;&gt;"","2",AJ506&lt;&gt;"","3")</f>
        <v>3</v>
      </c>
    </row>
    <row r="507" spans="1:37" x14ac:dyDescent="0.25">
      <c r="A507" t="s">
        <v>358</v>
      </c>
      <c r="B507" t="s">
        <v>740</v>
      </c>
      <c r="C507" s="67" t="str">
        <f t="shared" si="47"/>
        <v>Lydia Schultz</v>
      </c>
      <c r="D507" s="71" t="str" cm="1">
        <f t="array" ref="D507">_xlfn.IFS(AK507="1",CONCATENATE(C507,"Regional"),AK507="2",CONCATENATE(C507,"Sectional"),AK507="3",CONCATENATE(C507,COUNTIF($C$1:C507,C507)))</f>
        <v>Lydia Schultz2</v>
      </c>
      <c r="E507" s="66">
        <v>45153.291666666664</v>
      </c>
      <c r="F507" t="s">
        <v>2412</v>
      </c>
      <c r="G507" s="46">
        <v>80</v>
      </c>
      <c r="H507" s="46">
        <v>98</v>
      </c>
      <c r="I507" s="46">
        <v>29</v>
      </c>
      <c r="J507" t="s">
        <v>125</v>
      </c>
      <c r="K507" t="s">
        <v>90</v>
      </c>
      <c r="L507" s="46">
        <v>5287</v>
      </c>
      <c r="M507" s="46">
        <v>70</v>
      </c>
      <c r="N507" s="46">
        <v>70.400000000000006</v>
      </c>
      <c r="O507" s="46">
        <v>119</v>
      </c>
      <c r="P507" s="46">
        <f t="shared" si="48"/>
        <v>2</v>
      </c>
      <c r="R507" s="67" t="s">
        <v>3491</v>
      </c>
      <c r="S507" s="67">
        <f>COUNTIF(Y$2:$Y$100,R507)</f>
        <v>0</v>
      </c>
      <c r="V507" s="67">
        <f t="shared" si="49"/>
        <v>0</v>
      </c>
      <c r="X507"/>
      <c r="Y507" s="67" t="str">
        <f t="shared" si="53"/>
        <v xml:space="preserve"> </v>
      </c>
      <c r="AB507" t="s">
        <v>90</v>
      </c>
      <c r="AC507" s="46">
        <v>5287</v>
      </c>
      <c r="AD507" s="46">
        <v>70</v>
      </c>
      <c r="AE507" s="46">
        <v>70.400000000000006</v>
      </c>
      <c r="AF507" s="46">
        <v>119</v>
      </c>
      <c r="AH507" s="70" t="str">
        <f t="shared" si="50"/>
        <v/>
      </c>
      <c r="AI507" s="70" t="str">
        <f t="shared" si="51"/>
        <v/>
      </c>
      <c r="AJ507" s="70" t="str">
        <f t="shared" si="52"/>
        <v>X</v>
      </c>
      <c r="AK507" s="70" t="str" cm="1">
        <f t="array" ref="AK507">_xlfn.IFS(AH507&lt;&gt;"","1",AI507&lt;&gt;"","2",AJ507&lt;&gt;"","3")</f>
        <v>3</v>
      </c>
    </row>
    <row r="508" spans="1:37" x14ac:dyDescent="0.25">
      <c r="A508" t="s">
        <v>3385</v>
      </c>
      <c r="B508" t="s">
        <v>362</v>
      </c>
      <c r="C508" s="67" t="str">
        <f t="shared" si="47"/>
        <v>Emma Bichler</v>
      </c>
      <c r="D508" s="71" t="str" cm="1">
        <f t="array" ref="D508">_xlfn.IFS(AK508="1",CONCATENATE(C508,"Regional"),AK508="2",CONCATENATE(C508,"Sectional"),AK508="3",CONCATENATE(C508,COUNTIF($C$1:C508,C508)))</f>
        <v>Emma Bichler2</v>
      </c>
      <c r="E508" s="66">
        <v>45153.291666666664</v>
      </c>
      <c r="F508" t="s">
        <v>2412</v>
      </c>
      <c r="G508" s="46">
        <v>80</v>
      </c>
      <c r="H508" s="46">
        <v>98</v>
      </c>
      <c r="I508" s="46">
        <v>29</v>
      </c>
      <c r="J508" t="s">
        <v>125</v>
      </c>
      <c r="K508" t="s">
        <v>90</v>
      </c>
      <c r="L508" s="46">
        <v>5287</v>
      </c>
      <c r="M508" s="46">
        <v>70</v>
      </c>
      <c r="N508" s="46">
        <v>70.400000000000006</v>
      </c>
      <c r="O508" s="46">
        <v>119</v>
      </c>
      <c r="P508" s="46">
        <f t="shared" si="48"/>
        <v>2</v>
      </c>
      <c r="R508" s="67" t="s">
        <v>3485</v>
      </c>
      <c r="S508" s="67">
        <f>COUNTIF(Y$2:$Y$100,R508)</f>
        <v>0</v>
      </c>
      <c r="V508" s="67">
        <f t="shared" si="49"/>
        <v>0</v>
      </c>
      <c r="X508"/>
      <c r="Y508" s="67" t="str">
        <f t="shared" si="53"/>
        <v xml:space="preserve"> </v>
      </c>
      <c r="AB508" t="s">
        <v>90</v>
      </c>
      <c r="AC508" s="46">
        <v>5287</v>
      </c>
      <c r="AD508" s="46">
        <v>70</v>
      </c>
      <c r="AE508" s="46">
        <v>70.400000000000006</v>
      </c>
      <c r="AF508" s="46">
        <v>119</v>
      </c>
      <c r="AH508" s="70" t="str">
        <f t="shared" si="50"/>
        <v/>
      </c>
      <c r="AI508" s="70" t="str">
        <f t="shared" si="51"/>
        <v/>
      </c>
      <c r="AJ508" s="70" t="str">
        <f t="shared" si="52"/>
        <v>X</v>
      </c>
      <c r="AK508" s="70" t="str" cm="1">
        <f t="array" ref="AK508">_xlfn.IFS(AH508&lt;&gt;"","1",AI508&lt;&gt;"","2",AJ508&lt;&gt;"","3")</f>
        <v>3</v>
      </c>
    </row>
    <row r="509" spans="1:37" x14ac:dyDescent="0.25">
      <c r="A509" t="s">
        <v>501</v>
      </c>
      <c r="B509" t="s">
        <v>502</v>
      </c>
      <c r="C509" s="67" t="str">
        <f t="shared" si="47"/>
        <v>Kelly Dordel</v>
      </c>
      <c r="D509" s="71" t="str" cm="1">
        <f t="array" ref="D509">_xlfn.IFS(AK509="1",CONCATENATE(C509,"Regional"),AK509="2",CONCATENATE(C509,"Sectional"),AK509="3",CONCATENATE(C509,COUNTIF($C$1:C509,C509)))</f>
        <v>Kelly Dordel1</v>
      </c>
      <c r="E509" s="66">
        <v>45153.291666666664</v>
      </c>
      <c r="F509" t="s">
        <v>2412</v>
      </c>
      <c r="G509" s="46">
        <v>80</v>
      </c>
      <c r="H509" s="46">
        <v>99</v>
      </c>
      <c r="I509" s="46">
        <v>31</v>
      </c>
      <c r="J509" t="s">
        <v>125</v>
      </c>
      <c r="K509" t="s">
        <v>90</v>
      </c>
      <c r="L509" s="46">
        <v>5287</v>
      </c>
      <c r="M509" s="46">
        <v>70</v>
      </c>
      <c r="N509" s="46">
        <v>70.400000000000006</v>
      </c>
      <c r="O509" s="46">
        <v>119</v>
      </c>
      <c r="P509" s="46">
        <f t="shared" si="48"/>
        <v>2</v>
      </c>
      <c r="R509" s="67" t="s">
        <v>1188</v>
      </c>
      <c r="S509" s="67">
        <f>COUNTIF(Y$2:$Y$100,R509)</f>
        <v>0</v>
      </c>
      <c r="V509" s="67">
        <f t="shared" si="49"/>
        <v>0</v>
      </c>
      <c r="X509"/>
      <c r="Y509" s="67" t="str">
        <f t="shared" si="53"/>
        <v xml:space="preserve"> </v>
      </c>
      <c r="AB509" t="s">
        <v>90</v>
      </c>
      <c r="AC509" s="46">
        <v>5287</v>
      </c>
      <c r="AD509" s="46">
        <v>70</v>
      </c>
      <c r="AE509" s="46">
        <v>70.400000000000006</v>
      </c>
      <c r="AF509" s="46">
        <v>119</v>
      </c>
      <c r="AH509" s="70" t="str">
        <f t="shared" si="50"/>
        <v/>
      </c>
      <c r="AI509" s="70" t="str">
        <f t="shared" si="51"/>
        <v/>
      </c>
      <c r="AJ509" s="70" t="str">
        <f t="shared" si="52"/>
        <v>X</v>
      </c>
      <c r="AK509" s="70" t="str" cm="1">
        <f t="array" ref="AK509">_xlfn.IFS(AH509&lt;&gt;"","1",AI509&lt;&gt;"","2",AJ509&lt;&gt;"","3")</f>
        <v>3</v>
      </c>
    </row>
    <row r="510" spans="1:37" x14ac:dyDescent="0.25">
      <c r="A510" t="s">
        <v>738</v>
      </c>
      <c r="B510" t="s">
        <v>739</v>
      </c>
      <c r="C510" s="67" t="str">
        <f t="shared" si="47"/>
        <v>Amiah Brakob</v>
      </c>
      <c r="D510" s="71" t="str" cm="1">
        <f t="array" ref="D510">_xlfn.IFS(AK510="1",CONCATENATE(C510,"Regional"),AK510="2",CONCATENATE(C510,"Sectional"),AK510="3",CONCATENATE(C510,COUNTIF($C$1:C510,C510)))</f>
        <v>Amiah Brakob2</v>
      </c>
      <c r="E510" s="66">
        <v>45153.291666666664</v>
      </c>
      <c r="F510" t="s">
        <v>2412</v>
      </c>
      <c r="G510" s="46">
        <v>80</v>
      </c>
      <c r="H510" s="46">
        <v>99</v>
      </c>
      <c r="I510" s="46">
        <v>31</v>
      </c>
      <c r="J510" t="s">
        <v>125</v>
      </c>
      <c r="K510" t="s">
        <v>90</v>
      </c>
      <c r="L510" s="46">
        <v>5287</v>
      </c>
      <c r="M510" s="46">
        <v>70</v>
      </c>
      <c r="N510" s="46">
        <v>70.400000000000006</v>
      </c>
      <c r="O510" s="46">
        <v>119</v>
      </c>
      <c r="P510" s="46">
        <f t="shared" si="48"/>
        <v>2</v>
      </c>
      <c r="R510" s="67" t="s">
        <v>1329</v>
      </c>
      <c r="S510" s="67">
        <f>COUNTIF(Y$2:$Y$100,R510)</f>
        <v>0</v>
      </c>
      <c r="V510" s="67">
        <f t="shared" si="49"/>
        <v>0</v>
      </c>
      <c r="X510"/>
      <c r="Y510" s="67" t="str">
        <f t="shared" si="53"/>
        <v xml:space="preserve"> </v>
      </c>
      <c r="AB510" t="s">
        <v>90</v>
      </c>
      <c r="AC510" s="46">
        <v>5287</v>
      </c>
      <c r="AD510" s="46">
        <v>70</v>
      </c>
      <c r="AE510" s="46">
        <v>70.400000000000006</v>
      </c>
      <c r="AF510" s="46">
        <v>119</v>
      </c>
      <c r="AH510" s="70" t="str">
        <f t="shared" si="50"/>
        <v/>
      </c>
      <c r="AI510" s="70" t="str">
        <f t="shared" si="51"/>
        <v/>
      </c>
      <c r="AJ510" s="70" t="str">
        <f t="shared" si="52"/>
        <v>X</v>
      </c>
      <c r="AK510" s="70" t="str" cm="1">
        <f t="array" ref="AK510">_xlfn.IFS(AH510&lt;&gt;"","1",AI510&lt;&gt;"","2",AJ510&lt;&gt;"","3")</f>
        <v>3</v>
      </c>
    </row>
    <row r="511" spans="1:37" x14ac:dyDescent="0.25">
      <c r="A511" t="s">
        <v>1003</v>
      </c>
      <c r="B511" t="s">
        <v>648</v>
      </c>
      <c r="C511" s="67" t="str">
        <f t="shared" si="47"/>
        <v>Claire Holle</v>
      </c>
      <c r="D511" s="71" t="str" cm="1">
        <f t="array" ref="D511">_xlfn.IFS(AK511="1",CONCATENATE(C511,"Regional"),AK511="2",CONCATENATE(C511,"Sectional"),AK511="3",CONCATENATE(C511,COUNTIF($C$1:C511,C511)))</f>
        <v>Claire Holle1</v>
      </c>
      <c r="E511" s="66">
        <v>45153.291666666664</v>
      </c>
      <c r="F511" t="s">
        <v>2412</v>
      </c>
      <c r="G511" s="46">
        <v>80</v>
      </c>
      <c r="H511" s="46">
        <v>99</v>
      </c>
      <c r="I511" s="46">
        <v>31</v>
      </c>
      <c r="J511" t="s">
        <v>125</v>
      </c>
      <c r="K511" t="s">
        <v>90</v>
      </c>
      <c r="L511" s="46">
        <v>5287</v>
      </c>
      <c r="M511" s="46">
        <v>70</v>
      </c>
      <c r="N511" s="46">
        <v>70.400000000000006</v>
      </c>
      <c r="O511" s="46">
        <v>119</v>
      </c>
      <c r="P511" s="46">
        <f t="shared" si="48"/>
        <v>2</v>
      </c>
      <c r="R511" s="67" t="s">
        <v>1507</v>
      </c>
      <c r="S511" s="67">
        <f>COUNTIF(Y$2:$Y$100,R511)</f>
        <v>0</v>
      </c>
      <c r="V511" s="67">
        <f t="shared" si="49"/>
        <v>0</v>
      </c>
      <c r="X511"/>
      <c r="Y511" s="67" t="str">
        <f t="shared" si="53"/>
        <v xml:space="preserve"> </v>
      </c>
      <c r="AB511" t="s">
        <v>90</v>
      </c>
      <c r="AC511" s="46">
        <v>5287</v>
      </c>
      <c r="AD511" s="46">
        <v>70</v>
      </c>
      <c r="AE511" s="46">
        <v>70.400000000000006</v>
      </c>
      <c r="AF511" s="46">
        <v>119</v>
      </c>
      <c r="AH511" s="70" t="str">
        <f t="shared" si="50"/>
        <v/>
      </c>
      <c r="AI511" s="70" t="str">
        <f t="shared" si="51"/>
        <v/>
      </c>
      <c r="AJ511" s="70" t="str">
        <f t="shared" si="52"/>
        <v>X</v>
      </c>
      <c r="AK511" s="70" t="str" cm="1">
        <f t="array" ref="AK511">_xlfn.IFS(AH511&lt;&gt;"","1",AI511&lt;&gt;"","2",AJ511&lt;&gt;"","3")</f>
        <v>3</v>
      </c>
    </row>
    <row r="512" spans="1:37" x14ac:dyDescent="0.25">
      <c r="A512" t="s">
        <v>1616</v>
      </c>
      <c r="B512" t="s">
        <v>367</v>
      </c>
      <c r="C512" s="67" t="str">
        <f t="shared" si="47"/>
        <v>Tessa Aschenbrenner</v>
      </c>
      <c r="D512" s="71" t="str" cm="1">
        <f t="array" ref="D512">_xlfn.IFS(AK512="1",CONCATENATE(C512,"Regional"),AK512="2",CONCATENATE(C512,"Sectional"),AK512="3",CONCATENATE(C512,COUNTIF($C$1:C512,C512)))</f>
        <v>Tessa Aschenbrenner1</v>
      </c>
      <c r="E512" s="66">
        <v>45153.291666666664</v>
      </c>
      <c r="F512" t="s">
        <v>2412</v>
      </c>
      <c r="G512" s="46">
        <v>80</v>
      </c>
      <c r="H512" s="46">
        <v>99</v>
      </c>
      <c r="I512" s="46">
        <v>31</v>
      </c>
      <c r="J512" t="s">
        <v>125</v>
      </c>
      <c r="K512" t="s">
        <v>90</v>
      </c>
      <c r="L512" s="46">
        <v>5287</v>
      </c>
      <c r="M512" s="46">
        <v>70</v>
      </c>
      <c r="N512" s="46">
        <v>70.400000000000006</v>
      </c>
      <c r="O512" s="46">
        <v>119</v>
      </c>
      <c r="P512" s="46">
        <f t="shared" si="48"/>
        <v>2</v>
      </c>
      <c r="R512" s="67" t="s">
        <v>3554</v>
      </c>
      <c r="S512" s="67">
        <f>COUNTIF(Y$2:$Y$100,R512)</f>
        <v>0</v>
      </c>
      <c r="V512" s="67">
        <f t="shared" si="49"/>
        <v>0</v>
      </c>
      <c r="X512"/>
      <c r="Y512" s="67" t="str">
        <f t="shared" si="53"/>
        <v xml:space="preserve"> </v>
      </c>
      <c r="AB512" t="s">
        <v>90</v>
      </c>
      <c r="AC512" s="46">
        <v>5287</v>
      </c>
      <c r="AD512" s="46">
        <v>70</v>
      </c>
      <c r="AE512" s="46">
        <v>70.400000000000006</v>
      </c>
      <c r="AF512" s="46">
        <v>119</v>
      </c>
      <c r="AH512" s="70" t="str">
        <f t="shared" si="50"/>
        <v/>
      </c>
      <c r="AI512" s="70" t="str">
        <f t="shared" si="51"/>
        <v/>
      </c>
      <c r="AJ512" s="70" t="str">
        <f t="shared" si="52"/>
        <v>X</v>
      </c>
      <c r="AK512" s="70" t="str" cm="1">
        <f t="array" ref="AK512">_xlfn.IFS(AH512&lt;&gt;"","1",AI512&lt;&gt;"","2",AJ512&lt;&gt;"","3")</f>
        <v>3</v>
      </c>
    </row>
    <row r="513" spans="1:37" x14ac:dyDescent="0.25">
      <c r="A513" t="s">
        <v>231</v>
      </c>
      <c r="B513" t="s">
        <v>272</v>
      </c>
      <c r="C513" s="67" t="str">
        <f t="shared" si="47"/>
        <v>Reese Cross</v>
      </c>
      <c r="D513" s="71" t="str" cm="1">
        <f t="array" ref="D513">_xlfn.IFS(AK513="1",CONCATENATE(C513,"Regional"),AK513="2",CONCATENATE(C513,"Sectional"),AK513="3",CONCATENATE(C513,COUNTIF($C$1:C513,C513)))</f>
        <v>Reese Cross2</v>
      </c>
      <c r="E513" s="66">
        <v>45153.291666666664</v>
      </c>
      <c r="F513" t="s">
        <v>2412</v>
      </c>
      <c r="G513" s="46">
        <v>80</v>
      </c>
      <c r="H513" s="46">
        <v>99</v>
      </c>
      <c r="I513" s="46">
        <v>31</v>
      </c>
      <c r="J513" t="s">
        <v>125</v>
      </c>
      <c r="K513" t="s">
        <v>90</v>
      </c>
      <c r="L513" s="46">
        <v>5287</v>
      </c>
      <c r="M513" s="46">
        <v>70</v>
      </c>
      <c r="N513" s="46">
        <v>70.400000000000006</v>
      </c>
      <c r="O513" s="46">
        <v>119</v>
      </c>
      <c r="P513" s="46">
        <f t="shared" si="48"/>
        <v>2</v>
      </c>
      <c r="R513" s="67" t="s">
        <v>1180</v>
      </c>
      <c r="S513" s="67">
        <f>COUNTIF(Y$2:$Y$100,R513)</f>
        <v>0</v>
      </c>
      <c r="V513" s="67">
        <f t="shared" si="49"/>
        <v>0</v>
      </c>
      <c r="X513"/>
      <c r="Y513" s="67" t="str">
        <f t="shared" si="53"/>
        <v xml:space="preserve"> </v>
      </c>
      <c r="AB513" t="s">
        <v>90</v>
      </c>
      <c r="AC513" s="46">
        <v>5287</v>
      </c>
      <c r="AD513" s="46">
        <v>70</v>
      </c>
      <c r="AE513" s="46">
        <v>70.400000000000006</v>
      </c>
      <c r="AF513" s="46">
        <v>119</v>
      </c>
      <c r="AH513" s="70" t="str">
        <f t="shared" si="50"/>
        <v/>
      </c>
      <c r="AI513" s="70" t="str">
        <f t="shared" si="51"/>
        <v/>
      </c>
      <c r="AJ513" s="70" t="str">
        <f t="shared" si="52"/>
        <v>X</v>
      </c>
      <c r="AK513" s="70" t="str" cm="1">
        <f t="array" ref="AK513">_xlfn.IFS(AH513&lt;&gt;"","1",AI513&lt;&gt;"","2",AJ513&lt;&gt;"","3")</f>
        <v>3</v>
      </c>
    </row>
    <row r="514" spans="1:37" x14ac:dyDescent="0.25">
      <c r="A514" t="s">
        <v>745</v>
      </c>
      <c r="B514" t="s">
        <v>523</v>
      </c>
      <c r="C514" s="67" t="str">
        <f t="shared" ref="C514:C577" si="54">CONCATENATE(B514," ",A514)</f>
        <v>Nora Gogin</v>
      </c>
      <c r="D514" s="71" t="str" cm="1">
        <f t="array" ref="D514">_xlfn.IFS(AK514="1",CONCATENATE(C514,"Regional"),AK514="2",CONCATENATE(C514,"Sectional"),AK514="3",CONCATENATE(C514,COUNTIF($C$1:C514,C514)))</f>
        <v>Nora Gogin2</v>
      </c>
      <c r="E514" s="66">
        <v>45153.291666666664</v>
      </c>
      <c r="F514" t="s">
        <v>2412</v>
      </c>
      <c r="G514" s="46">
        <v>80</v>
      </c>
      <c r="H514" s="46">
        <v>100</v>
      </c>
      <c r="I514" s="46">
        <v>36</v>
      </c>
      <c r="J514" t="s">
        <v>125</v>
      </c>
      <c r="K514" t="s">
        <v>90</v>
      </c>
      <c r="L514" s="46">
        <v>5287</v>
      </c>
      <c r="M514" s="46">
        <v>70</v>
      </c>
      <c r="N514" s="46">
        <v>70.400000000000006</v>
      </c>
      <c r="O514" s="46">
        <v>119</v>
      </c>
      <c r="P514" s="46">
        <f t="shared" ref="P514:P577" si="55">IF(L514&gt;4000,2,1)</f>
        <v>2</v>
      </c>
      <c r="R514" s="67" t="s">
        <v>1334</v>
      </c>
      <c r="S514" s="67">
        <f>COUNTIF(Y$2:$Y$100,R514)</f>
        <v>0</v>
      </c>
      <c r="V514" s="67">
        <f t="shared" ref="V514:V577" si="56">COUNTIF(R514:R3137,Y514)</f>
        <v>0</v>
      </c>
      <c r="X514"/>
      <c r="Y514" s="67" t="str">
        <f t="shared" si="53"/>
        <v xml:space="preserve"> </v>
      </c>
      <c r="AB514" t="s">
        <v>90</v>
      </c>
      <c r="AC514" s="46">
        <v>5287</v>
      </c>
      <c r="AD514" s="46">
        <v>70</v>
      </c>
      <c r="AE514" s="46">
        <v>70.400000000000006</v>
      </c>
      <c r="AF514" s="46">
        <v>119</v>
      </c>
      <c r="AH514" s="70" t="str">
        <f t="shared" ref="AH514:AH577" si="57">IF(ISNUMBER(SEARCH("regional",$F514)),$F514,"")</f>
        <v/>
      </c>
      <c r="AI514" s="70" t="str">
        <f t="shared" ref="AI514:AI577" si="58">IF(ISNUMBER(SEARCH("sectional",$F514)),$F514,"")</f>
        <v/>
      </c>
      <c r="AJ514" s="70" t="str">
        <f t="shared" ref="AJ514:AJ577" si="59">IF(AND(AH514="",AI514=""),"X","")</f>
        <v>X</v>
      </c>
      <c r="AK514" s="70" t="str" cm="1">
        <f t="array" ref="AK514">_xlfn.IFS(AH514&lt;&gt;"","1",AI514&lt;&gt;"","2",AJ514&lt;&gt;"","3")</f>
        <v>3</v>
      </c>
    </row>
    <row r="515" spans="1:37" x14ac:dyDescent="0.25">
      <c r="A515" t="s">
        <v>305</v>
      </c>
      <c r="B515" t="s">
        <v>345</v>
      </c>
      <c r="C515" s="67" t="str">
        <f t="shared" si="54"/>
        <v>Abigail Martin</v>
      </c>
      <c r="D515" s="71" t="str" cm="1">
        <f t="array" ref="D515">_xlfn.IFS(AK515="1",CONCATENATE(C515,"Regional"),AK515="2",CONCATENATE(C515,"Sectional"),AK515="3",CONCATENATE(C515,COUNTIF($C$1:C515,C515)))</f>
        <v>Abigail Martin1</v>
      </c>
      <c r="E515" s="66">
        <v>45153.291666666664</v>
      </c>
      <c r="F515" t="s">
        <v>2412</v>
      </c>
      <c r="G515" s="46">
        <v>80</v>
      </c>
      <c r="H515" s="46">
        <v>100</v>
      </c>
      <c r="I515" s="46">
        <v>36</v>
      </c>
      <c r="J515" t="s">
        <v>125</v>
      </c>
      <c r="K515" t="s">
        <v>90</v>
      </c>
      <c r="L515" s="46">
        <v>5287</v>
      </c>
      <c r="M515" s="46">
        <v>70</v>
      </c>
      <c r="N515" s="46">
        <v>70.400000000000006</v>
      </c>
      <c r="O515" s="46">
        <v>119</v>
      </c>
      <c r="P515" s="46">
        <f t="shared" si="55"/>
        <v>2</v>
      </c>
      <c r="R515" s="67" t="s">
        <v>1185</v>
      </c>
      <c r="S515" s="67">
        <f>COUNTIF(Y$2:$Y$100,R515)</f>
        <v>0</v>
      </c>
      <c r="V515" s="67">
        <f t="shared" si="56"/>
        <v>0</v>
      </c>
      <c r="X515"/>
      <c r="Y515" s="67" t="str">
        <f t="shared" si="53"/>
        <v xml:space="preserve"> </v>
      </c>
      <c r="AB515" t="s">
        <v>90</v>
      </c>
      <c r="AC515" s="46">
        <v>5287</v>
      </c>
      <c r="AD515" s="46">
        <v>70</v>
      </c>
      <c r="AE515" s="46">
        <v>70.400000000000006</v>
      </c>
      <c r="AF515" s="46">
        <v>119</v>
      </c>
      <c r="AH515" s="70" t="str">
        <f t="shared" si="57"/>
        <v/>
      </c>
      <c r="AI515" s="70" t="str">
        <f t="shared" si="58"/>
        <v/>
      </c>
      <c r="AJ515" s="70" t="str">
        <f t="shared" si="59"/>
        <v>X</v>
      </c>
      <c r="AK515" s="70" t="str" cm="1">
        <f t="array" ref="AK515">_xlfn.IFS(AH515&lt;&gt;"","1",AI515&lt;&gt;"","2",AJ515&lt;&gt;"","3")</f>
        <v>3</v>
      </c>
    </row>
    <row r="516" spans="1:37" x14ac:dyDescent="0.25">
      <c r="A516" t="s">
        <v>324</v>
      </c>
      <c r="B516" t="s">
        <v>479</v>
      </c>
      <c r="C516" s="67" t="str">
        <f t="shared" si="54"/>
        <v>Maeve Niemiec</v>
      </c>
      <c r="D516" s="71" t="str" cm="1">
        <f t="array" ref="D516">_xlfn.IFS(AK516="1",CONCATENATE(C516,"Regional"),AK516="2",CONCATENATE(C516,"Sectional"),AK516="3",CONCATENATE(C516,COUNTIF($C$1:C516,C516)))</f>
        <v>Maeve Niemiec2</v>
      </c>
      <c r="E516" s="66">
        <v>45153.291666666664</v>
      </c>
      <c r="F516" t="s">
        <v>2412</v>
      </c>
      <c r="G516" s="46">
        <v>80</v>
      </c>
      <c r="H516" s="46">
        <v>100</v>
      </c>
      <c r="I516" s="46">
        <v>36</v>
      </c>
      <c r="J516" t="s">
        <v>125</v>
      </c>
      <c r="K516" t="s">
        <v>90</v>
      </c>
      <c r="L516" s="46">
        <v>5287</v>
      </c>
      <c r="M516" s="46">
        <v>70</v>
      </c>
      <c r="N516" s="46">
        <v>70.400000000000006</v>
      </c>
      <c r="O516" s="46">
        <v>119</v>
      </c>
      <c r="P516" s="46">
        <f t="shared" si="55"/>
        <v>2</v>
      </c>
      <c r="R516" s="67" t="s">
        <v>1171</v>
      </c>
      <c r="S516" s="67">
        <f>COUNTIF(Y$2:$Y$100,R516)</f>
        <v>0</v>
      </c>
      <c r="V516" s="67">
        <f t="shared" si="56"/>
        <v>0</v>
      </c>
      <c r="X516"/>
      <c r="Y516" s="67" t="str">
        <f t="shared" si="53"/>
        <v xml:space="preserve"> </v>
      </c>
      <c r="AB516" t="s">
        <v>90</v>
      </c>
      <c r="AC516" s="46">
        <v>5287</v>
      </c>
      <c r="AD516" s="46">
        <v>70</v>
      </c>
      <c r="AE516" s="46">
        <v>70.400000000000006</v>
      </c>
      <c r="AF516" s="46">
        <v>119</v>
      </c>
      <c r="AH516" s="70" t="str">
        <f t="shared" si="57"/>
        <v/>
      </c>
      <c r="AI516" s="70" t="str">
        <f t="shared" si="58"/>
        <v/>
      </c>
      <c r="AJ516" s="70" t="str">
        <f t="shared" si="59"/>
        <v>X</v>
      </c>
      <c r="AK516" s="70" t="str" cm="1">
        <f t="array" ref="AK516">_xlfn.IFS(AH516&lt;&gt;"","1",AI516&lt;&gt;"","2",AJ516&lt;&gt;"","3")</f>
        <v>3</v>
      </c>
    </row>
    <row r="517" spans="1:37" x14ac:dyDescent="0.25">
      <c r="A517" t="s">
        <v>1937</v>
      </c>
      <c r="B517" t="s">
        <v>1938</v>
      </c>
      <c r="C517" s="67" t="str">
        <f t="shared" si="54"/>
        <v>Meredith Thomas</v>
      </c>
      <c r="D517" s="71" t="str" cm="1">
        <f t="array" ref="D517">_xlfn.IFS(AK517="1",CONCATENATE(C517,"Regional"),AK517="2",CONCATENATE(C517,"Sectional"),AK517="3",CONCATENATE(C517,COUNTIF($C$1:C517,C517)))</f>
        <v>Meredith Thomas2</v>
      </c>
      <c r="E517" s="66">
        <v>45153.291666666664</v>
      </c>
      <c r="F517" t="s">
        <v>2412</v>
      </c>
      <c r="G517" s="46">
        <v>80</v>
      </c>
      <c r="H517" s="46">
        <v>101</v>
      </c>
      <c r="I517" s="46">
        <v>39</v>
      </c>
      <c r="J517" t="s">
        <v>125</v>
      </c>
      <c r="K517" t="s">
        <v>90</v>
      </c>
      <c r="L517" s="46">
        <v>5287</v>
      </c>
      <c r="M517" s="46">
        <v>70</v>
      </c>
      <c r="N517" s="46">
        <v>70.400000000000006</v>
      </c>
      <c r="O517" s="46">
        <v>119</v>
      </c>
      <c r="P517" s="46">
        <f t="shared" si="55"/>
        <v>2</v>
      </c>
      <c r="R517" s="67" t="s">
        <v>2953</v>
      </c>
      <c r="S517" s="67">
        <f>COUNTIF(Y$2:$Y$100,R517)</f>
        <v>0</v>
      </c>
      <c r="V517" s="67">
        <f t="shared" si="56"/>
        <v>0</v>
      </c>
      <c r="X517"/>
      <c r="Y517" s="67" t="str">
        <f t="shared" si="53"/>
        <v xml:space="preserve"> </v>
      </c>
      <c r="AB517" t="s">
        <v>90</v>
      </c>
      <c r="AC517" s="46">
        <v>5287</v>
      </c>
      <c r="AD517" s="46">
        <v>70</v>
      </c>
      <c r="AE517" s="46">
        <v>70.400000000000006</v>
      </c>
      <c r="AF517" s="46">
        <v>119</v>
      </c>
      <c r="AH517" s="70" t="str">
        <f t="shared" si="57"/>
        <v/>
      </c>
      <c r="AI517" s="70" t="str">
        <f t="shared" si="58"/>
        <v/>
      </c>
      <c r="AJ517" s="70" t="str">
        <f t="shared" si="59"/>
        <v>X</v>
      </c>
      <c r="AK517" s="70" t="str" cm="1">
        <f t="array" ref="AK517">_xlfn.IFS(AH517&lt;&gt;"","1",AI517&lt;&gt;"","2",AJ517&lt;&gt;"","3")</f>
        <v>3</v>
      </c>
    </row>
    <row r="518" spans="1:37" x14ac:dyDescent="0.25">
      <c r="A518" t="s">
        <v>231</v>
      </c>
      <c r="B518" t="s">
        <v>434</v>
      </c>
      <c r="C518" s="67" t="str">
        <f t="shared" si="54"/>
        <v>Ella Cross</v>
      </c>
      <c r="D518" s="71" t="str" cm="1">
        <f t="array" ref="D518">_xlfn.IFS(AK518="1",CONCATENATE(C518,"Regional"),AK518="2",CONCATENATE(C518,"Sectional"),AK518="3",CONCATENATE(C518,COUNTIF($C$1:C518,C518)))</f>
        <v>Ella Cross2</v>
      </c>
      <c r="E518" s="66">
        <v>45153.291666666664</v>
      </c>
      <c r="F518" t="s">
        <v>2412</v>
      </c>
      <c r="G518" s="46">
        <v>80</v>
      </c>
      <c r="H518" s="46">
        <v>102</v>
      </c>
      <c r="I518" s="46">
        <v>40</v>
      </c>
      <c r="J518" t="s">
        <v>125</v>
      </c>
      <c r="K518" t="s">
        <v>90</v>
      </c>
      <c r="L518" s="46">
        <v>5287</v>
      </c>
      <c r="M518" s="46">
        <v>70</v>
      </c>
      <c r="N518" s="46">
        <v>70.400000000000006</v>
      </c>
      <c r="O518" s="46">
        <v>119</v>
      </c>
      <c r="P518" s="46">
        <f t="shared" si="55"/>
        <v>2</v>
      </c>
      <c r="R518" s="67" t="s">
        <v>1178</v>
      </c>
      <c r="S518" s="67">
        <f>COUNTIF(Y$2:$Y$100,R518)</f>
        <v>0</v>
      </c>
      <c r="V518" s="67">
        <f t="shared" si="56"/>
        <v>0</v>
      </c>
      <c r="X518"/>
      <c r="Y518" s="67" t="str">
        <f t="shared" si="53"/>
        <v xml:space="preserve"> </v>
      </c>
      <c r="AB518" t="s">
        <v>90</v>
      </c>
      <c r="AC518" s="46">
        <v>5287</v>
      </c>
      <c r="AD518" s="46">
        <v>70</v>
      </c>
      <c r="AE518" s="46">
        <v>70.400000000000006</v>
      </c>
      <c r="AF518" s="46">
        <v>119</v>
      </c>
      <c r="AH518" s="70" t="str">
        <f t="shared" si="57"/>
        <v/>
      </c>
      <c r="AI518" s="70" t="str">
        <f t="shared" si="58"/>
        <v/>
      </c>
      <c r="AJ518" s="70" t="str">
        <f t="shared" si="59"/>
        <v>X</v>
      </c>
      <c r="AK518" s="70" t="str" cm="1">
        <f t="array" ref="AK518">_xlfn.IFS(AH518&lt;&gt;"","1",AI518&lt;&gt;"","2",AJ518&lt;&gt;"","3")</f>
        <v>3</v>
      </c>
    </row>
    <row r="519" spans="1:37" x14ac:dyDescent="0.25">
      <c r="A519" t="s">
        <v>759</v>
      </c>
      <c r="B519" t="s">
        <v>523</v>
      </c>
      <c r="C519" s="67" t="str">
        <f t="shared" si="54"/>
        <v>Nora MacKelly</v>
      </c>
      <c r="D519" s="71" t="str" cm="1">
        <f t="array" ref="D519">_xlfn.IFS(AK519="1",CONCATENATE(C519,"Regional"),AK519="2",CONCATENATE(C519,"Sectional"),AK519="3",CONCATENATE(C519,COUNTIF($C$1:C519,C519)))</f>
        <v>Nora MacKelly2</v>
      </c>
      <c r="E519" s="66">
        <v>45153.291666666664</v>
      </c>
      <c r="F519" t="s">
        <v>2412</v>
      </c>
      <c r="G519" s="46">
        <v>80</v>
      </c>
      <c r="H519" s="46">
        <v>102</v>
      </c>
      <c r="I519" s="46">
        <v>40</v>
      </c>
      <c r="J519" t="s">
        <v>125</v>
      </c>
      <c r="K519" t="s">
        <v>90</v>
      </c>
      <c r="L519" s="46">
        <v>5287</v>
      </c>
      <c r="M519" s="46">
        <v>70</v>
      </c>
      <c r="N519" s="46">
        <v>70.400000000000006</v>
      </c>
      <c r="O519" s="46">
        <v>119</v>
      </c>
      <c r="P519" s="46">
        <f t="shared" si="55"/>
        <v>2</v>
      </c>
      <c r="R519" s="67" t="s">
        <v>1345</v>
      </c>
      <c r="S519" s="67">
        <f>COUNTIF(Y$2:$Y$100,R519)</f>
        <v>0</v>
      </c>
      <c r="V519" s="67">
        <f t="shared" si="56"/>
        <v>0</v>
      </c>
      <c r="X519"/>
      <c r="Y519" s="67" t="str">
        <f t="shared" si="53"/>
        <v xml:space="preserve"> </v>
      </c>
      <c r="AB519" t="s">
        <v>90</v>
      </c>
      <c r="AC519" s="46">
        <v>5287</v>
      </c>
      <c r="AD519" s="46">
        <v>70</v>
      </c>
      <c r="AE519" s="46">
        <v>70.400000000000006</v>
      </c>
      <c r="AF519" s="46">
        <v>119</v>
      </c>
      <c r="AH519" s="70" t="str">
        <f t="shared" si="57"/>
        <v/>
      </c>
      <c r="AI519" s="70" t="str">
        <f t="shared" si="58"/>
        <v/>
      </c>
      <c r="AJ519" s="70" t="str">
        <f t="shared" si="59"/>
        <v>X</v>
      </c>
      <c r="AK519" s="70" t="str" cm="1">
        <f t="array" ref="AK519">_xlfn.IFS(AH519&lt;&gt;"","1",AI519&lt;&gt;"","2",AJ519&lt;&gt;"","3")</f>
        <v>3</v>
      </c>
    </row>
    <row r="520" spans="1:37" x14ac:dyDescent="0.25">
      <c r="A520" t="s">
        <v>373</v>
      </c>
      <c r="B520" t="s">
        <v>184</v>
      </c>
      <c r="C520" s="67" t="str">
        <f t="shared" si="54"/>
        <v>Allison Waara</v>
      </c>
      <c r="D520" s="71" t="str" cm="1">
        <f t="array" ref="D520">_xlfn.IFS(AK520="1",CONCATENATE(C520,"Regional"),AK520="2",CONCATENATE(C520,"Sectional"),AK520="3",CONCATENATE(C520,COUNTIF($C$1:C520,C520)))</f>
        <v>Allison Waara2</v>
      </c>
      <c r="E520" s="66">
        <v>45153.291666666664</v>
      </c>
      <c r="F520" t="s">
        <v>2412</v>
      </c>
      <c r="G520" s="46">
        <v>80</v>
      </c>
      <c r="H520" s="46">
        <v>102</v>
      </c>
      <c r="I520" s="46">
        <v>40</v>
      </c>
      <c r="J520" t="s">
        <v>125</v>
      </c>
      <c r="K520" t="s">
        <v>90</v>
      </c>
      <c r="L520" s="46">
        <v>5287</v>
      </c>
      <c r="M520" s="46">
        <v>70</v>
      </c>
      <c r="N520" s="46">
        <v>70.400000000000006</v>
      </c>
      <c r="O520" s="46">
        <v>119</v>
      </c>
      <c r="P520" s="46">
        <f t="shared" si="55"/>
        <v>2</v>
      </c>
      <c r="R520" s="67" t="s">
        <v>2944</v>
      </c>
      <c r="S520" s="67">
        <f>COUNTIF(Y$2:$Y$100,R520)</f>
        <v>0</v>
      </c>
      <c r="V520" s="67">
        <f t="shared" si="56"/>
        <v>0</v>
      </c>
      <c r="X520"/>
      <c r="Y520" s="67" t="str">
        <f t="shared" si="53"/>
        <v xml:space="preserve"> </v>
      </c>
      <c r="AB520" t="s">
        <v>90</v>
      </c>
      <c r="AC520" s="46">
        <v>5287</v>
      </c>
      <c r="AD520" s="46">
        <v>70</v>
      </c>
      <c r="AE520" s="46">
        <v>70.400000000000006</v>
      </c>
      <c r="AF520" s="46">
        <v>119</v>
      </c>
      <c r="AH520" s="70" t="str">
        <f t="shared" si="57"/>
        <v/>
      </c>
      <c r="AI520" s="70" t="str">
        <f t="shared" si="58"/>
        <v/>
      </c>
      <c r="AJ520" s="70" t="str">
        <f t="shared" si="59"/>
        <v>X</v>
      </c>
      <c r="AK520" s="70" t="str" cm="1">
        <f t="array" ref="AK520">_xlfn.IFS(AH520&lt;&gt;"","1",AI520&lt;&gt;"","2",AJ520&lt;&gt;"","3")</f>
        <v>3</v>
      </c>
    </row>
    <row r="521" spans="1:37" x14ac:dyDescent="0.25">
      <c r="A521" t="s">
        <v>790</v>
      </c>
      <c r="B521" t="s">
        <v>791</v>
      </c>
      <c r="C521" s="67" t="str">
        <f t="shared" si="54"/>
        <v>Sammy Selke</v>
      </c>
      <c r="D521" s="71" t="str" cm="1">
        <f t="array" ref="D521">_xlfn.IFS(AK521="1",CONCATENATE(C521,"Regional"),AK521="2",CONCATENATE(C521,"Sectional"),AK521="3",CONCATENATE(C521,COUNTIF($C$1:C521,C521)))</f>
        <v>Sammy Selke2</v>
      </c>
      <c r="E521" s="66">
        <v>45153.291666666664</v>
      </c>
      <c r="F521" t="s">
        <v>2412</v>
      </c>
      <c r="G521" s="46">
        <v>80</v>
      </c>
      <c r="H521" s="46">
        <v>102</v>
      </c>
      <c r="I521" s="46">
        <v>40</v>
      </c>
      <c r="J521" t="s">
        <v>125</v>
      </c>
      <c r="K521" t="s">
        <v>90</v>
      </c>
      <c r="L521" s="46">
        <v>5287</v>
      </c>
      <c r="M521" s="46">
        <v>70</v>
      </c>
      <c r="N521" s="46">
        <v>70.400000000000006</v>
      </c>
      <c r="O521" s="46">
        <v>119</v>
      </c>
      <c r="P521" s="46">
        <f t="shared" si="55"/>
        <v>2</v>
      </c>
      <c r="R521" s="67" t="s">
        <v>1371</v>
      </c>
      <c r="S521" s="67">
        <f>COUNTIF(Y$2:$Y$100,R521)</f>
        <v>0</v>
      </c>
      <c r="V521" s="67">
        <f t="shared" si="56"/>
        <v>0</v>
      </c>
      <c r="X521"/>
      <c r="Y521" s="67" t="str">
        <f t="shared" si="53"/>
        <v xml:space="preserve"> </v>
      </c>
      <c r="AB521" t="s">
        <v>90</v>
      </c>
      <c r="AC521" s="46">
        <v>5287</v>
      </c>
      <c r="AD521" s="46">
        <v>70</v>
      </c>
      <c r="AE521" s="46">
        <v>70.400000000000006</v>
      </c>
      <c r="AF521" s="46">
        <v>119</v>
      </c>
      <c r="AH521" s="70" t="str">
        <f t="shared" si="57"/>
        <v/>
      </c>
      <c r="AI521" s="70" t="str">
        <f t="shared" si="58"/>
        <v/>
      </c>
      <c r="AJ521" s="70" t="str">
        <f t="shared" si="59"/>
        <v>X</v>
      </c>
      <c r="AK521" s="70" t="str" cm="1">
        <f t="array" ref="AK521">_xlfn.IFS(AH521&lt;&gt;"","1",AI521&lt;&gt;"","2",AJ521&lt;&gt;"","3")</f>
        <v>3</v>
      </c>
    </row>
    <row r="522" spans="1:37" x14ac:dyDescent="0.25">
      <c r="A522" t="s">
        <v>1690</v>
      </c>
      <c r="B522" t="s">
        <v>187</v>
      </c>
      <c r="C522" s="67" t="str">
        <f t="shared" si="54"/>
        <v>Ava Fahrenholz</v>
      </c>
      <c r="D522" s="71" t="str" cm="1">
        <f t="array" ref="D522">_xlfn.IFS(AK522="1",CONCATENATE(C522,"Regional"),AK522="2",CONCATENATE(C522,"Sectional"),AK522="3",CONCATENATE(C522,COUNTIF($C$1:C522,C522)))</f>
        <v>Ava Fahrenholz1</v>
      </c>
      <c r="E522" s="66">
        <v>45153.291666666664</v>
      </c>
      <c r="F522" t="s">
        <v>2412</v>
      </c>
      <c r="G522" s="46">
        <v>80</v>
      </c>
      <c r="H522" s="46">
        <v>103</v>
      </c>
      <c r="I522" s="46">
        <v>44</v>
      </c>
      <c r="J522" t="s">
        <v>125</v>
      </c>
      <c r="K522" t="s">
        <v>90</v>
      </c>
      <c r="L522" s="46">
        <v>5287</v>
      </c>
      <c r="M522" s="46">
        <v>70</v>
      </c>
      <c r="N522" s="46">
        <v>70.400000000000006</v>
      </c>
      <c r="O522" s="46">
        <v>119</v>
      </c>
      <c r="P522" s="46">
        <f t="shared" si="55"/>
        <v>2</v>
      </c>
      <c r="R522" s="67" t="s">
        <v>3555</v>
      </c>
      <c r="S522" s="67">
        <f>COUNTIF(Y$2:$Y$100,R522)</f>
        <v>0</v>
      </c>
      <c r="V522" s="67">
        <f t="shared" si="56"/>
        <v>0</v>
      </c>
      <c r="X522"/>
      <c r="Y522" s="67" t="str">
        <f t="shared" si="53"/>
        <v xml:space="preserve"> </v>
      </c>
      <c r="AB522" t="s">
        <v>90</v>
      </c>
      <c r="AC522" s="46">
        <v>5287</v>
      </c>
      <c r="AD522" s="46">
        <v>70</v>
      </c>
      <c r="AE522" s="46">
        <v>70.400000000000006</v>
      </c>
      <c r="AF522" s="46">
        <v>119</v>
      </c>
      <c r="AH522" s="70" t="str">
        <f t="shared" si="57"/>
        <v/>
      </c>
      <c r="AI522" s="70" t="str">
        <f t="shared" si="58"/>
        <v/>
      </c>
      <c r="AJ522" s="70" t="str">
        <f t="shared" si="59"/>
        <v>X</v>
      </c>
      <c r="AK522" s="70" t="str" cm="1">
        <f t="array" ref="AK522">_xlfn.IFS(AH522&lt;&gt;"","1",AI522&lt;&gt;"","2",AJ522&lt;&gt;"","3")</f>
        <v>3</v>
      </c>
    </row>
    <row r="523" spans="1:37" x14ac:dyDescent="0.25">
      <c r="A523" t="s">
        <v>512</v>
      </c>
      <c r="B523" t="s">
        <v>311</v>
      </c>
      <c r="C523" s="67" t="str">
        <f t="shared" si="54"/>
        <v>Julia Dufek</v>
      </c>
      <c r="D523" s="71" t="str" cm="1">
        <f t="array" ref="D523">_xlfn.IFS(AK523="1",CONCATENATE(C523,"Regional"),AK523="2",CONCATENATE(C523,"Sectional"),AK523="3",CONCATENATE(C523,COUNTIF($C$1:C523,C523)))</f>
        <v>Julia Dufek2</v>
      </c>
      <c r="E523" s="66">
        <v>45153.291666666664</v>
      </c>
      <c r="F523" t="s">
        <v>2412</v>
      </c>
      <c r="G523" s="46">
        <v>80</v>
      </c>
      <c r="H523" s="46">
        <v>103</v>
      </c>
      <c r="I523" s="46">
        <v>44</v>
      </c>
      <c r="J523" t="s">
        <v>125</v>
      </c>
      <c r="K523" t="s">
        <v>90</v>
      </c>
      <c r="L523" s="46">
        <v>5287</v>
      </c>
      <c r="M523" s="46">
        <v>70</v>
      </c>
      <c r="N523" s="46">
        <v>70.400000000000006</v>
      </c>
      <c r="O523" s="46">
        <v>119</v>
      </c>
      <c r="P523" s="46">
        <f t="shared" si="55"/>
        <v>2</v>
      </c>
      <c r="R523" s="67" t="s">
        <v>1505</v>
      </c>
      <c r="S523" s="67">
        <f>COUNTIF(Y$2:$Y$100,R523)</f>
        <v>0</v>
      </c>
      <c r="V523" s="67">
        <f t="shared" si="56"/>
        <v>0</v>
      </c>
      <c r="X523"/>
      <c r="Y523" s="67" t="str">
        <f t="shared" si="53"/>
        <v xml:space="preserve"> </v>
      </c>
      <c r="AB523" t="s">
        <v>90</v>
      </c>
      <c r="AC523" s="46">
        <v>5287</v>
      </c>
      <c r="AD523" s="46">
        <v>70</v>
      </c>
      <c r="AE523" s="46">
        <v>70.400000000000006</v>
      </c>
      <c r="AF523" s="46">
        <v>119</v>
      </c>
      <c r="AH523" s="70" t="str">
        <f t="shared" si="57"/>
        <v/>
      </c>
      <c r="AI523" s="70" t="str">
        <f t="shared" si="58"/>
        <v/>
      </c>
      <c r="AJ523" s="70" t="str">
        <f t="shared" si="59"/>
        <v>X</v>
      </c>
      <c r="AK523" s="70" t="str" cm="1">
        <f t="array" ref="AK523">_xlfn.IFS(AH523&lt;&gt;"","1",AI523&lt;&gt;"","2",AJ523&lt;&gt;"","3")</f>
        <v>3</v>
      </c>
    </row>
    <row r="524" spans="1:37" x14ac:dyDescent="0.25">
      <c r="A524" t="s">
        <v>486</v>
      </c>
      <c r="B524" t="s">
        <v>487</v>
      </c>
      <c r="C524" s="67" t="str">
        <f t="shared" si="54"/>
        <v>Mary Attwooll</v>
      </c>
      <c r="D524" s="71" t="str" cm="1">
        <f t="array" ref="D524">_xlfn.IFS(AK524="1",CONCATENATE(C524,"Regional"),AK524="2",CONCATENATE(C524,"Sectional"),AK524="3",CONCATENATE(C524,COUNTIF($C$1:C524,C524)))</f>
        <v>Mary Attwooll2</v>
      </c>
      <c r="E524" s="66">
        <v>45153.291666666664</v>
      </c>
      <c r="F524" t="s">
        <v>2412</v>
      </c>
      <c r="G524" s="46">
        <v>80</v>
      </c>
      <c r="H524" s="46">
        <v>103</v>
      </c>
      <c r="I524" s="46">
        <v>44</v>
      </c>
      <c r="J524" t="s">
        <v>125</v>
      </c>
      <c r="K524" t="s">
        <v>90</v>
      </c>
      <c r="L524" s="46">
        <v>5287</v>
      </c>
      <c r="M524" s="46">
        <v>70</v>
      </c>
      <c r="N524" s="46">
        <v>70.400000000000006</v>
      </c>
      <c r="O524" s="46">
        <v>119</v>
      </c>
      <c r="P524" s="46">
        <f t="shared" si="55"/>
        <v>2</v>
      </c>
      <c r="R524" s="67" t="s">
        <v>1177</v>
      </c>
      <c r="S524" s="67">
        <f>COUNTIF(Y$2:$Y$100,R524)</f>
        <v>0</v>
      </c>
      <c r="V524" s="67">
        <f t="shared" si="56"/>
        <v>0</v>
      </c>
      <c r="X524"/>
      <c r="Y524" s="67" t="str">
        <f t="shared" si="53"/>
        <v xml:space="preserve"> </v>
      </c>
      <c r="AB524" t="s">
        <v>90</v>
      </c>
      <c r="AC524" s="46">
        <v>5287</v>
      </c>
      <c r="AD524" s="46">
        <v>70</v>
      </c>
      <c r="AE524" s="46">
        <v>70.400000000000006</v>
      </c>
      <c r="AF524" s="46">
        <v>119</v>
      </c>
      <c r="AH524" s="70" t="str">
        <f t="shared" si="57"/>
        <v/>
      </c>
      <c r="AI524" s="70" t="str">
        <f t="shared" si="58"/>
        <v/>
      </c>
      <c r="AJ524" s="70" t="str">
        <f t="shared" si="59"/>
        <v>X</v>
      </c>
      <c r="AK524" s="70" t="str" cm="1">
        <f t="array" ref="AK524">_xlfn.IFS(AH524&lt;&gt;"","1",AI524&lt;&gt;"","2",AJ524&lt;&gt;"","3")</f>
        <v>3</v>
      </c>
    </row>
    <row r="525" spans="1:37" x14ac:dyDescent="0.25">
      <c r="A525" t="s">
        <v>374</v>
      </c>
      <c r="B525" t="s">
        <v>729</v>
      </c>
      <c r="C525" s="67" t="str">
        <f t="shared" si="54"/>
        <v>Maslin Wagner</v>
      </c>
      <c r="D525" s="71" t="str" cm="1">
        <f t="array" ref="D525">_xlfn.IFS(AK525="1",CONCATENATE(C525,"Regional"),AK525="2",CONCATENATE(C525,"Sectional"),AK525="3",CONCATENATE(C525,COUNTIF($C$1:C525,C525)))</f>
        <v>Maslin Wagner1</v>
      </c>
      <c r="E525" s="66">
        <v>45153.291666666664</v>
      </c>
      <c r="F525" t="s">
        <v>2412</v>
      </c>
      <c r="G525" s="46">
        <v>80</v>
      </c>
      <c r="H525" s="46">
        <v>103</v>
      </c>
      <c r="I525" s="46">
        <v>44</v>
      </c>
      <c r="J525" t="s">
        <v>125</v>
      </c>
      <c r="K525" t="s">
        <v>90</v>
      </c>
      <c r="L525" s="46">
        <v>5287</v>
      </c>
      <c r="M525" s="46">
        <v>70</v>
      </c>
      <c r="N525" s="46">
        <v>70.400000000000006</v>
      </c>
      <c r="O525" s="46">
        <v>119</v>
      </c>
      <c r="P525" s="46">
        <f t="shared" si="55"/>
        <v>2</v>
      </c>
      <c r="R525" s="67" t="s">
        <v>1324</v>
      </c>
      <c r="S525" s="67">
        <f>COUNTIF(Y$2:$Y$100,R525)</f>
        <v>0</v>
      </c>
      <c r="V525" s="67">
        <f t="shared" si="56"/>
        <v>0</v>
      </c>
      <c r="X525"/>
      <c r="Y525" s="67" t="str">
        <f t="shared" si="53"/>
        <v xml:space="preserve"> </v>
      </c>
      <c r="AB525" t="s">
        <v>90</v>
      </c>
      <c r="AC525" s="46">
        <v>5287</v>
      </c>
      <c r="AD525" s="46">
        <v>70</v>
      </c>
      <c r="AE525" s="46">
        <v>70.400000000000006</v>
      </c>
      <c r="AF525" s="46">
        <v>119</v>
      </c>
      <c r="AH525" s="70" t="str">
        <f t="shared" si="57"/>
        <v/>
      </c>
      <c r="AI525" s="70" t="str">
        <f t="shared" si="58"/>
        <v/>
      </c>
      <c r="AJ525" s="70" t="str">
        <f t="shared" si="59"/>
        <v>X</v>
      </c>
      <c r="AK525" s="70" t="str" cm="1">
        <f t="array" ref="AK525">_xlfn.IFS(AH525&lt;&gt;"","1",AI525&lt;&gt;"","2",AJ525&lt;&gt;"","3")</f>
        <v>3</v>
      </c>
    </row>
    <row r="526" spans="1:37" x14ac:dyDescent="0.25">
      <c r="A526" t="s">
        <v>694</v>
      </c>
      <c r="B526" t="s">
        <v>695</v>
      </c>
      <c r="C526" s="67" t="str">
        <f t="shared" si="54"/>
        <v>Audra Kasper</v>
      </c>
      <c r="D526" s="71" t="str" cm="1">
        <f t="array" ref="D526">_xlfn.IFS(AK526="1",CONCATENATE(C526,"Regional"),AK526="2",CONCATENATE(C526,"Sectional"),AK526="3",CONCATENATE(C526,COUNTIF($C$1:C526,C526)))</f>
        <v>Audra Kasper1</v>
      </c>
      <c r="E526" s="66">
        <v>45153.291666666664</v>
      </c>
      <c r="F526" t="s">
        <v>2412</v>
      </c>
      <c r="G526" s="46">
        <v>80</v>
      </c>
      <c r="H526" s="46">
        <v>104</v>
      </c>
      <c r="I526" s="46">
        <v>48</v>
      </c>
      <c r="J526" t="s">
        <v>125</v>
      </c>
      <c r="K526" t="s">
        <v>90</v>
      </c>
      <c r="L526" s="46">
        <v>5287</v>
      </c>
      <c r="M526" s="46">
        <v>70</v>
      </c>
      <c r="N526" s="46">
        <v>70.400000000000006</v>
      </c>
      <c r="O526" s="46">
        <v>119</v>
      </c>
      <c r="P526" s="46">
        <f t="shared" si="55"/>
        <v>2</v>
      </c>
      <c r="R526" s="67" t="s">
        <v>1300</v>
      </c>
      <c r="S526" s="67">
        <f>COUNTIF(Y$2:$Y$100,R526)</f>
        <v>0</v>
      </c>
      <c r="V526" s="67">
        <f t="shared" si="56"/>
        <v>0</v>
      </c>
      <c r="X526"/>
      <c r="Y526" s="67" t="str">
        <f t="shared" si="53"/>
        <v xml:space="preserve"> </v>
      </c>
      <c r="AB526" t="s">
        <v>90</v>
      </c>
      <c r="AC526" s="46">
        <v>5287</v>
      </c>
      <c r="AD526" s="46">
        <v>70</v>
      </c>
      <c r="AE526" s="46">
        <v>70.400000000000006</v>
      </c>
      <c r="AF526" s="46">
        <v>119</v>
      </c>
      <c r="AH526" s="70" t="str">
        <f t="shared" si="57"/>
        <v/>
      </c>
      <c r="AI526" s="70" t="str">
        <f t="shared" si="58"/>
        <v/>
      </c>
      <c r="AJ526" s="70" t="str">
        <f t="shared" si="59"/>
        <v>X</v>
      </c>
      <c r="AK526" s="70" t="str" cm="1">
        <f t="array" ref="AK526">_xlfn.IFS(AH526&lt;&gt;"","1",AI526&lt;&gt;"","2",AJ526&lt;&gt;"","3")</f>
        <v>3</v>
      </c>
    </row>
    <row r="527" spans="1:37" x14ac:dyDescent="0.25">
      <c r="A527" t="s">
        <v>1652</v>
      </c>
      <c r="B527" t="s">
        <v>443</v>
      </c>
      <c r="C527" s="67" t="str">
        <f t="shared" si="54"/>
        <v>Emily Blankenburg</v>
      </c>
      <c r="D527" s="71" t="str" cm="1">
        <f t="array" ref="D527">_xlfn.IFS(AK527="1",CONCATENATE(C527,"Regional"),AK527="2",CONCATENATE(C527,"Sectional"),AK527="3",CONCATENATE(C527,COUNTIF($C$1:C527,C527)))</f>
        <v>Emily Blankenburg2</v>
      </c>
      <c r="E527" s="66">
        <v>45153.291666666664</v>
      </c>
      <c r="F527" t="s">
        <v>2412</v>
      </c>
      <c r="G527" s="46">
        <v>80</v>
      </c>
      <c r="H527" s="46">
        <v>105</v>
      </c>
      <c r="I527" s="46">
        <v>49</v>
      </c>
      <c r="J527" t="s">
        <v>125</v>
      </c>
      <c r="K527" t="s">
        <v>90</v>
      </c>
      <c r="L527" s="46">
        <v>5287</v>
      </c>
      <c r="M527" s="46">
        <v>70</v>
      </c>
      <c r="N527" s="46">
        <v>70.400000000000006</v>
      </c>
      <c r="O527" s="46">
        <v>119</v>
      </c>
      <c r="P527" s="46">
        <f t="shared" si="55"/>
        <v>2</v>
      </c>
      <c r="R527" s="67" t="s">
        <v>3484</v>
      </c>
      <c r="S527" s="67">
        <f>COUNTIF(Y$2:$Y$100,R527)</f>
        <v>0</v>
      </c>
      <c r="V527" s="67">
        <f t="shared" si="56"/>
        <v>0</v>
      </c>
      <c r="X527"/>
      <c r="Y527" s="67" t="str">
        <f t="shared" si="53"/>
        <v xml:space="preserve"> </v>
      </c>
      <c r="AB527" t="s">
        <v>90</v>
      </c>
      <c r="AC527" s="46">
        <v>5287</v>
      </c>
      <c r="AD527" s="46">
        <v>70</v>
      </c>
      <c r="AE527" s="46">
        <v>70.400000000000006</v>
      </c>
      <c r="AF527" s="46">
        <v>119</v>
      </c>
      <c r="AH527" s="70" t="str">
        <f t="shared" si="57"/>
        <v/>
      </c>
      <c r="AI527" s="70" t="str">
        <f t="shared" si="58"/>
        <v/>
      </c>
      <c r="AJ527" s="70" t="str">
        <f t="shared" si="59"/>
        <v>X</v>
      </c>
      <c r="AK527" s="70" t="str" cm="1">
        <f t="array" ref="AK527">_xlfn.IFS(AH527&lt;&gt;"","1",AI527&lt;&gt;"","2",AJ527&lt;&gt;"","3")</f>
        <v>3</v>
      </c>
    </row>
    <row r="528" spans="1:37" x14ac:dyDescent="0.25">
      <c r="A528" t="s">
        <v>1810</v>
      </c>
      <c r="B528" t="s">
        <v>1050</v>
      </c>
      <c r="C528" s="67" t="str">
        <f t="shared" si="54"/>
        <v>Lindsay Schaefer</v>
      </c>
      <c r="D528" s="71" t="str" cm="1">
        <f t="array" ref="D528">_xlfn.IFS(AK528="1",CONCATENATE(C528,"Regional"),AK528="2",CONCATENATE(C528,"Sectional"),AK528="3",CONCATENATE(C528,COUNTIF($C$1:C528,C528)))</f>
        <v>Lindsay Schaefer2</v>
      </c>
      <c r="E528" s="66">
        <v>45153.291666666664</v>
      </c>
      <c r="F528" t="s">
        <v>2412</v>
      </c>
      <c r="G528" s="46">
        <v>80</v>
      </c>
      <c r="H528" s="46">
        <v>105</v>
      </c>
      <c r="I528" s="46">
        <v>49</v>
      </c>
      <c r="J528" t="s">
        <v>125</v>
      </c>
      <c r="K528" t="s">
        <v>90</v>
      </c>
      <c r="L528" s="46">
        <v>5287</v>
      </c>
      <c r="M528" s="46">
        <v>70</v>
      </c>
      <c r="N528" s="46">
        <v>70.400000000000006</v>
      </c>
      <c r="O528" s="46">
        <v>119</v>
      </c>
      <c r="P528" s="46">
        <f t="shared" si="55"/>
        <v>2</v>
      </c>
      <c r="R528" s="67" t="s">
        <v>2812</v>
      </c>
      <c r="S528" s="67">
        <f>COUNTIF(Y$2:$Y$100,R528)</f>
        <v>0</v>
      </c>
      <c r="V528" s="67">
        <f t="shared" si="56"/>
        <v>0</v>
      </c>
      <c r="X528"/>
      <c r="Y528" s="67" t="str">
        <f t="shared" si="53"/>
        <v xml:space="preserve"> </v>
      </c>
      <c r="AB528" t="s">
        <v>90</v>
      </c>
      <c r="AC528" s="46">
        <v>5287</v>
      </c>
      <c r="AD528" s="46">
        <v>70</v>
      </c>
      <c r="AE528" s="46">
        <v>70.400000000000006</v>
      </c>
      <c r="AF528" s="46">
        <v>119</v>
      </c>
      <c r="AH528" s="70" t="str">
        <f t="shared" si="57"/>
        <v/>
      </c>
      <c r="AI528" s="70" t="str">
        <f t="shared" si="58"/>
        <v/>
      </c>
      <c r="AJ528" s="70" t="str">
        <f t="shared" si="59"/>
        <v>X</v>
      </c>
      <c r="AK528" s="70" t="str" cm="1">
        <f t="array" ref="AK528">_xlfn.IFS(AH528&lt;&gt;"","1",AI528&lt;&gt;"","2",AJ528&lt;&gt;"","3")</f>
        <v>3</v>
      </c>
    </row>
    <row r="529" spans="1:37" x14ac:dyDescent="0.25">
      <c r="A529" t="s">
        <v>373</v>
      </c>
      <c r="B529" t="s">
        <v>371</v>
      </c>
      <c r="C529" s="67" t="str">
        <f t="shared" si="54"/>
        <v>Abby Waara</v>
      </c>
      <c r="D529" s="71" t="str" cm="1">
        <f t="array" ref="D529">_xlfn.IFS(AK529="1",CONCATENATE(C529,"Regional"),AK529="2",CONCATENATE(C529,"Sectional"),AK529="3",CONCATENATE(C529,COUNTIF($C$1:C529,C529)))</f>
        <v>Abby Waara1</v>
      </c>
      <c r="E529" s="66">
        <v>45153.291666666664</v>
      </c>
      <c r="F529" t="s">
        <v>2412</v>
      </c>
      <c r="G529" s="46">
        <v>80</v>
      </c>
      <c r="H529" s="46">
        <v>105</v>
      </c>
      <c r="I529" s="46">
        <v>49</v>
      </c>
      <c r="J529" t="s">
        <v>125</v>
      </c>
      <c r="K529" t="s">
        <v>90</v>
      </c>
      <c r="L529" s="46">
        <v>5287</v>
      </c>
      <c r="M529" s="46">
        <v>70</v>
      </c>
      <c r="N529" s="46">
        <v>70.400000000000006</v>
      </c>
      <c r="O529" s="46">
        <v>119</v>
      </c>
      <c r="P529" s="46">
        <f t="shared" si="55"/>
        <v>2</v>
      </c>
      <c r="R529" s="67" t="s">
        <v>2954</v>
      </c>
      <c r="S529" s="67">
        <f>COUNTIF(Y$2:$Y$100,R529)</f>
        <v>0</v>
      </c>
      <c r="V529" s="67">
        <f t="shared" si="56"/>
        <v>0</v>
      </c>
      <c r="X529"/>
      <c r="Y529" s="67" t="str">
        <f t="shared" si="53"/>
        <v xml:space="preserve"> </v>
      </c>
      <c r="AB529" t="s">
        <v>90</v>
      </c>
      <c r="AC529" s="46">
        <v>5287</v>
      </c>
      <c r="AD529" s="46">
        <v>70</v>
      </c>
      <c r="AE529" s="46">
        <v>70.400000000000006</v>
      </c>
      <c r="AF529" s="46">
        <v>119</v>
      </c>
      <c r="AH529" s="70" t="str">
        <f t="shared" si="57"/>
        <v/>
      </c>
      <c r="AI529" s="70" t="str">
        <f t="shared" si="58"/>
        <v/>
      </c>
      <c r="AJ529" s="70" t="str">
        <f t="shared" si="59"/>
        <v>X</v>
      </c>
      <c r="AK529" s="70" t="str" cm="1">
        <f t="array" ref="AK529">_xlfn.IFS(AH529&lt;&gt;"","1",AI529&lt;&gt;"","2",AJ529&lt;&gt;"","3")</f>
        <v>3</v>
      </c>
    </row>
    <row r="530" spans="1:37" x14ac:dyDescent="0.25">
      <c r="A530" t="s">
        <v>310</v>
      </c>
      <c r="B530" t="s">
        <v>699</v>
      </c>
      <c r="C530" s="67" t="str">
        <f t="shared" si="54"/>
        <v>Emmaline Miller</v>
      </c>
      <c r="D530" s="71" t="str" cm="1">
        <f t="array" ref="D530">_xlfn.IFS(AK530="1",CONCATENATE(C530,"Regional"),AK530="2",CONCATENATE(C530,"Sectional"),AK530="3",CONCATENATE(C530,COUNTIF($C$1:C530,C530)))</f>
        <v>Emmaline Miller2</v>
      </c>
      <c r="E530" s="66">
        <v>45153.291666666664</v>
      </c>
      <c r="F530" t="s">
        <v>2412</v>
      </c>
      <c r="G530" s="46">
        <v>80</v>
      </c>
      <c r="H530" s="46">
        <v>105</v>
      </c>
      <c r="I530" s="46">
        <v>49</v>
      </c>
      <c r="J530" t="s">
        <v>125</v>
      </c>
      <c r="K530" t="s">
        <v>90</v>
      </c>
      <c r="L530" s="46">
        <v>5287</v>
      </c>
      <c r="M530" s="46">
        <v>70</v>
      </c>
      <c r="N530" s="46">
        <v>70.400000000000006</v>
      </c>
      <c r="O530" s="46">
        <v>119</v>
      </c>
      <c r="P530" s="46">
        <f t="shared" si="55"/>
        <v>2</v>
      </c>
      <c r="R530" s="67" t="s">
        <v>1302</v>
      </c>
      <c r="S530" s="67">
        <f>COUNTIF(Y$2:$Y$100,R530)</f>
        <v>0</v>
      </c>
      <c r="V530" s="67">
        <f t="shared" si="56"/>
        <v>0</v>
      </c>
      <c r="X530"/>
      <c r="Y530" s="67" t="str">
        <f t="shared" si="53"/>
        <v xml:space="preserve"> </v>
      </c>
      <c r="AB530" t="s">
        <v>90</v>
      </c>
      <c r="AC530" s="46">
        <v>5287</v>
      </c>
      <c r="AD530" s="46">
        <v>70</v>
      </c>
      <c r="AE530" s="46">
        <v>70.400000000000006</v>
      </c>
      <c r="AF530" s="46">
        <v>119</v>
      </c>
      <c r="AH530" s="70" t="str">
        <f t="shared" si="57"/>
        <v/>
      </c>
      <c r="AI530" s="70" t="str">
        <f t="shared" si="58"/>
        <v/>
      </c>
      <c r="AJ530" s="70" t="str">
        <f t="shared" si="59"/>
        <v>X</v>
      </c>
      <c r="AK530" s="70" t="str" cm="1">
        <f t="array" ref="AK530">_xlfn.IFS(AH530&lt;&gt;"","1",AI530&lt;&gt;"","2",AJ530&lt;&gt;"","3")</f>
        <v>3</v>
      </c>
    </row>
    <row r="531" spans="1:37" x14ac:dyDescent="0.25">
      <c r="A531" t="s">
        <v>792</v>
      </c>
      <c r="B531" t="s">
        <v>543</v>
      </c>
      <c r="C531" s="67" t="str">
        <f t="shared" si="54"/>
        <v>Brooke Binder</v>
      </c>
      <c r="D531" s="71" t="str" cm="1">
        <f t="array" ref="D531">_xlfn.IFS(AK531="1",CONCATENATE(C531,"Regional"),AK531="2",CONCATENATE(C531,"Sectional"),AK531="3",CONCATENATE(C531,COUNTIF($C$1:C531,C531)))</f>
        <v>Brooke Binder2</v>
      </c>
      <c r="E531" s="66">
        <v>45153.291666666664</v>
      </c>
      <c r="F531" t="s">
        <v>2412</v>
      </c>
      <c r="G531" s="46">
        <v>80</v>
      </c>
      <c r="H531" s="46">
        <v>105</v>
      </c>
      <c r="I531" s="46">
        <v>49</v>
      </c>
      <c r="J531" t="s">
        <v>125</v>
      </c>
      <c r="K531" t="s">
        <v>90</v>
      </c>
      <c r="L531" s="46">
        <v>5287</v>
      </c>
      <c r="M531" s="46">
        <v>70</v>
      </c>
      <c r="N531" s="46">
        <v>70.400000000000006</v>
      </c>
      <c r="O531" s="46">
        <v>119</v>
      </c>
      <c r="P531" s="46">
        <f t="shared" si="55"/>
        <v>2</v>
      </c>
      <c r="R531" s="67" t="s">
        <v>1372</v>
      </c>
      <c r="S531" s="67">
        <f>COUNTIF(Y$2:$Y$100,R531)</f>
        <v>0</v>
      </c>
      <c r="V531" s="67">
        <f t="shared" si="56"/>
        <v>0</v>
      </c>
      <c r="X531"/>
      <c r="Y531" s="67" t="str">
        <f t="shared" si="53"/>
        <v xml:space="preserve"> </v>
      </c>
      <c r="AB531" t="s">
        <v>90</v>
      </c>
      <c r="AC531" s="46">
        <v>5287</v>
      </c>
      <c r="AD531" s="46">
        <v>70</v>
      </c>
      <c r="AE531" s="46">
        <v>70.400000000000006</v>
      </c>
      <c r="AF531" s="46">
        <v>119</v>
      </c>
      <c r="AH531" s="70" t="str">
        <f t="shared" si="57"/>
        <v/>
      </c>
      <c r="AI531" s="70" t="str">
        <f t="shared" si="58"/>
        <v/>
      </c>
      <c r="AJ531" s="70" t="str">
        <f t="shared" si="59"/>
        <v>X</v>
      </c>
      <c r="AK531" s="70" t="str" cm="1">
        <f t="array" ref="AK531">_xlfn.IFS(AH531&lt;&gt;"","1",AI531&lt;&gt;"","2",AJ531&lt;&gt;"","3")</f>
        <v>3</v>
      </c>
    </row>
    <row r="532" spans="1:37" x14ac:dyDescent="0.25">
      <c r="A532" t="s">
        <v>502</v>
      </c>
      <c r="B532" t="s">
        <v>220</v>
      </c>
      <c r="C532" s="67" t="str">
        <f t="shared" si="54"/>
        <v>Maria Kelly</v>
      </c>
      <c r="D532" s="71" t="str" cm="1">
        <f t="array" ref="D532">_xlfn.IFS(AK532="1",CONCATENATE(C532,"Regional"),AK532="2",CONCATENATE(C532,"Sectional"),AK532="3",CONCATENATE(C532,COUNTIF($C$1:C532,C532)))</f>
        <v>Maria Kelly2</v>
      </c>
      <c r="E532" s="66">
        <v>45153.291666666664</v>
      </c>
      <c r="F532" t="s">
        <v>2412</v>
      </c>
      <c r="G532" s="46">
        <v>80</v>
      </c>
      <c r="H532" s="46">
        <v>105</v>
      </c>
      <c r="I532" s="46">
        <v>49</v>
      </c>
      <c r="J532" t="s">
        <v>125</v>
      </c>
      <c r="K532" t="s">
        <v>90</v>
      </c>
      <c r="L532" s="46">
        <v>5287</v>
      </c>
      <c r="M532" s="46">
        <v>70</v>
      </c>
      <c r="N532" s="46">
        <v>70.400000000000006</v>
      </c>
      <c r="O532" s="46">
        <v>119</v>
      </c>
      <c r="P532" s="46">
        <f t="shared" si="55"/>
        <v>2</v>
      </c>
      <c r="R532" s="67" t="s">
        <v>2806</v>
      </c>
      <c r="S532" s="67">
        <f>COUNTIF(Y$2:$Y$100,R532)</f>
        <v>0</v>
      </c>
      <c r="V532" s="67">
        <f t="shared" si="56"/>
        <v>0</v>
      </c>
      <c r="X532"/>
      <c r="Y532" s="67" t="str">
        <f t="shared" si="53"/>
        <v xml:space="preserve"> </v>
      </c>
      <c r="AB532" t="s">
        <v>90</v>
      </c>
      <c r="AC532" s="46">
        <v>5287</v>
      </c>
      <c r="AD532" s="46">
        <v>70</v>
      </c>
      <c r="AE532" s="46">
        <v>70.400000000000006</v>
      </c>
      <c r="AF532" s="46">
        <v>119</v>
      </c>
      <c r="AH532" s="70" t="str">
        <f t="shared" si="57"/>
        <v/>
      </c>
      <c r="AI532" s="70" t="str">
        <f t="shared" si="58"/>
        <v/>
      </c>
      <c r="AJ532" s="70" t="str">
        <f t="shared" si="59"/>
        <v>X</v>
      </c>
      <c r="AK532" s="70" t="str" cm="1">
        <f t="array" ref="AK532">_xlfn.IFS(AH532&lt;&gt;"","1",AI532&lt;&gt;"","2",AJ532&lt;&gt;"","3")</f>
        <v>3</v>
      </c>
    </row>
    <row r="533" spans="1:37" x14ac:dyDescent="0.25">
      <c r="A533" t="s">
        <v>240</v>
      </c>
      <c r="B533" t="s">
        <v>772</v>
      </c>
      <c r="C533" s="67" t="str">
        <f t="shared" si="54"/>
        <v>Alexa Elliott</v>
      </c>
      <c r="D533" s="71" t="str" cm="1">
        <f t="array" ref="D533">_xlfn.IFS(AK533="1",CONCATENATE(C533,"Regional"),AK533="2",CONCATENATE(C533,"Sectional"),AK533="3",CONCATENATE(C533,COUNTIF($C$1:C533,C533)))</f>
        <v>Alexa Elliott1</v>
      </c>
      <c r="E533" s="66">
        <v>45153.291666666664</v>
      </c>
      <c r="F533" t="s">
        <v>2412</v>
      </c>
      <c r="G533" s="46">
        <v>80</v>
      </c>
      <c r="H533" s="46">
        <v>106</v>
      </c>
      <c r="I533" s="46">
        <v>55</v>
      </c>
      <c r="J533" t="s">
        <v>125</v>
      </c>
      <c r="K533" t="s">
        <v>90</v>
      </c>
      <c r="L533" s="46">
        <v>5287</v>
      </c>
      <c r="M533" s="46">
        <v>70</v>
      </c>
      <c r="N533" s="46">
        <v>70.400000000000006</v>
      </c>
      <c r="O533" s="46">
        <v>119</v>
      </c>
      <c r="P533" s="46">
        <f t="shared" si="55"/>
        <v>2</v>
      </c>
      <c r="R533" s="67" t="s">
        <v>1368</v>
      </c>
      <c r="S533" s="67">
        <f>COUNTIF(Y$2:$Y$100,R533)</f>
        <v>0</v>
      </c>
      <c r="V533" s="67">
        <f t="shared" si="56"/>
        <v>0</v>
      </c>
      <c r="X533"/>
      <c r="Y533" s="67" t="str">
        <f t="shared" si="53"/>
        <v xml:space="preserve"> </v>
      </c>
      <c r="AB533" t="s">
        <v>90</v>
      </c>
      <c r="AC533" s="46">
        <v>5287</v>
      </c>
      <c r="AD533" s="46">
        <v>70</v>
      </c>
      <c r="AE533" s="46">
        <v>70.400000000000006</v>
      </c>
      <c r="AF533" s="46">
        <v>119</v>
      </c>
      <c r="AH533" s="70" t="str">
        <f t="shared" si="57"/>
        <v/>
      </c>
      <c r="AI533" s="70" t="str">
        <f t="shared" si="58"/>
        <v/>
      </c>
      <c r="AJ533" s="70" t="str">
        <f t="shared" si="59"/>
        <v>X</v>
      </c>
      <c r="AK533" s="70" t="str" cm="1">
        <f t="array" ref="AK533">_xlfn.IFS(AH533&lt;&gt;"","1",AI533&lt;&gt;"","2",AJ533&lt;&gt;"","3")</f>
        <v>3</v>
      </c>
    </row>
    <row r="534" spans="1:37" x14ac:dyDescent="0.25">
      <c r="A534" t="s">
        <v>751</v>
      </c>
      <c r="B534" t="s">
        <v>752</v>
      </c>
      <c r="C534" s="67" t="str">
        <f t="shared" si="54"/>
        <v>Kaya Monzingo</v>
      </c>
      <c r="D534" s="71" t="str" cm="1">
        <f t="array" ref="D534">_xlfn.IFS(AK534="1",CONCATENATE(C534,"Regional"),AK534="2",CONCATENATE(C534,"Sectional"),AK534="3",CONCATENATE(C534,COUNTIF($C$1:C534,C534)))</f>
        <v>Kaya Monzingo2</v>
      </c>
      <c r="E534" s="66">
        <v>45153.291666666664</v>
      </c>
      <c r="F534" t="s">
        <v>2412</v>
      </c>
      <c r="G534" s="46">
        <v>80</v>
      </c>
      <c r="H534" s="46">
        <v>106</v>
      </c>
      <c r="I534" s="46">
        <v>55</v>
      </c>
      <c r="J534" t="s">
        <v>125</v>
      </c>
      <c r="K534" t="s">
        <v>90</v>
      </c>
      <c r="L534" s="46">
        <v>5287</v>
      </c>
      <c r="M534" s="46">
        <v>70</v>
      </c>
      <c r="N534" s="46">
        <v>70.400000000000006</v>
      </c>
      <c r="O534" s="46">
        <v>119</v>
      </c>
      <c r="P534" s="46">
        <f t="shared" si="55"/>
        <v>2</v>
      </c>
      <c r="R534" s="67" t="s">
        <v>1339</v>
      </c>
      <c r="S534" s="67">
        <f>COUNTIF(Y$2:$Y$100,R534)</f>
        <v>0</v>
      </c>
      <c r="V534" s="67">
        <f t="shared" si="56"/>
        <v>0</v>
      </c>
      <c r="X534"/>
      <c r="Y534" s="67" t="str">
        <f t="shared" si="53"/>
        <v xml:space="preserve"> </v>
      </c>
      <c r="AB534" t="s">
        <v>90</v>
      </c>
      <c r="AC534" s="46">
        <v>5287</v>
      </c>
      <c r="AD534" s="46">
        <v>70</v>
      </c>
      <c r="AE534" s="46">
        <v>70.400000000000006</v>
      </c>
      <c r="AF534" s="46">
        <v>119</v>
      </c>
      <c r="AH534" s="70" t="str">
        <f t="shared" si="57"/>
        <v/>
      </c>
      <c r="AI534" s="70" t="str">
        <f t="shared" si="58"/>
        <v/>
      </c>
      <c r="AJ534" s="70" t="str">
        <f t="shared" si="59"/>
        <v>X</v>
      </c>
      <c r="AK534" s="70" t="str" cm="1">
        <f t="array" ref="AK534">_xlfn.IFS(AH534&lt;&gt;"","1",AI534&lt;&gt;"","2",AJ534&lt;&gt;"","3")</f>
        <v>3</v>
      </c>
    </row>
    <row r="535" spans="1:37" x14ac:dyDescent="0.25">
      <c r="A535" t="s">
        <v>1667</v>
      </c>
      <c r="B535" t="s">
        <v>1666</v>
      </c>
      <c r="C535" s="67" t="str">
        <f t="shared" si="54"/>
        <v>Cori Milam</v>
      </c>
      <c r="D535" s="71" t="str" cm="1">
        <f t="array" ref="D535">_xlfn.IFS(AK535="1",CONCATENATE(C535,"Regional"),AK535="2",CONCATENATE(C535,"Sectional"),AK535="3",CONCATENATE(C535,COUNTIF($C$1:C535,C535)))</f>
        <v>Cori Milam2</v>
      </c>
      <c r="E535" s="66">
        <v>45153.291666666664</v>
      </c>
      <c r="F535" t="s">
        <v>2412</v>
      </c>
      <c r="G535" s="46">
        <v>80</v>
      </c>
      <c r="H535" s="46">
        <v>106</v>
      </c>
      <c r="I535" s="46">
        <v>55</v>
      </c>
      <c r="J535" t="s">
        <v>125</v>
      </c>
      <c r="K535" t="s">
        <v>90</v>
      </c>
      <c r="L535" s="46">
        <v>5287</v>
      </c>
      <c r="M535" s="46">
        <v>70</v>
      </c>
      <c r="N535" s="46">
        <v>70.400000000000006</v>
      </c>
      <c r="O535" s="46">
        <v>119</v>
      </c>
      <c r="P535" s="46">
        <f t="shared" si="55"/>
        <v>2</v>
      </c>
      <c r="R535" s="67" t="s">
        <v>3493</v>
      </c>
      <c r="S535" s="67">
        <f>COUNTIF(Y$2:$Y$100,R535)</f>
        <v>0</v>
      </c>
      <c r="V535" s="67">
        <f t="shared" si="56"/>
        <v>0</v>
      </c>
      <c r="X535"/>
      <c r="Y535" s="67" t="str">
        <f t="shared" si="53"/>
        <v xml:space="preserve"> </v>
      </c>
      <c r="AB535" t="s">
        <v>90</v>
      </c>
      <c r="AC535" s="46">
        <v>5287</v>
      </c>
      <c r="AD535" s="46">
        <v>70</v>
      </c>
      <c r="AE535" s="46">
        <v>70.400000000000006</v>
      </c>
      <c r="AF535" s="46">
        <v>119</v>
      </c>
      <c r="AH535" s="70" t="str">
        <f t="shared" si="57"/>
        <v/>
      </c>
      <c r="AI535" s="70" t="str">
        <f t="shared" si="58"/>
        <v/>
      </c>
      <c r="AJ535" s="70" t="str">
        <f t="shared" si="59"/>
        <v>X</v>
      </c>
      <c r="AK535" s="70" t="str" cm="1">
        <f t="array" ref="AK535">_xlfn.IFS(AH535&lt;&gt;"","1",AI535&lt;&gt;"","2",AJ535&lt;&gt;"","3")</f>
        <v>3</v>
      </c>
    </row>
    <row r="536" spans="1:37" x14ac:dyDescent="0.25">
      <c r="A536" t="s">
        <v>763</v>
      </c>
      <c r="B536" t="s">
        <v>187</v>
      </c>
      <c r="C536" s="67" t="str">
        <f t="shared" si="54"/>
        <v>Ava Kolasinski</v>
      </c>
      <c r="D536" s="71" t="str" cm="1">
        <f t="array" ref="D536">_xlfn.IFS(AK536="1",CONCATENATE(C536,"Regional"),AK536="2",CONCATENATE(C536,"Sectional"),AK536="3",CONCATENATE(C536,COUNTIF($C$1:C536,C536)))</f>
        <v>Ava Kolasinski1</v>
      </c>
      <c r="E536" s="66">
        <v>45153.291666666664</v>
      </c>
      <c r="F536" t="s">
        <v>2412</v>
      </c>
      <c r="G536" s="46">
        <v>80</v>
      </c>
      <c r="H536" s="46">
        <v>108</v>
      </c>
      <c r="I536" s="46">
        <v>58</v>
      </c>
      <c r="J536" t="s">
        <v>125</v>
      </c>
      <c r="K536" t="s">
        <v>90</v>
      </c>
      <c r="L536" s="46">
        <v>5287</v>
      </c>
      <c r="M536" s="46">
        <v>70</v>
      </c>
      <c r="N536" s="46">
        <v>70.400000000000006</v>
      </c>
      <c r="O536" s="46">
        <v>119</v>
      </c>
      <c r="P536" s="46">
        <f t="shared" si="55"/>
        <v>2</v>
      </c>
      <c r="R536" s="67" t="s">
        <v>1347</v>
      </c>
      <c r="S536" s="67">
        <f>COUNTIF(Y$2:$Y$100,R536)</f>
        <v>0</v>
      </c>
      <c r="V536" s="67">
        <f t="shared" si="56"/>
        <v>0</v>
      </c>
      <c r="X536"/>
      <c r="Y536" s="67" t="str">
        <f t="shared" si="53"/>
        <v xml:space="preserve"> </v>
      </c>
      <c r="AB536" t="s">
        <v>90</v>
      </c>
      <c r="AC536" s="46">
        <v>5287</v>
      </c>
      <c r="AD536" s="46">
        <v>70</v>
      </c>
      <c r="AE536" s="46">
        <v>70.400000000000006</v>
      </c>
      <c r="AF536" s="46">
        <v>119</v>
      </c>
      <c r="AH536" s="70" t="str">
        <f t="shared" si="57"/>
        <v/>
      </c>
      <c r="AI536" s="70" t="str">
        <f t="shared" si="58"/>
        <v/>
      </c>
      <c r="AJ536" s="70" t="str">
        <f t="shared" si="59"/>
        <v>X</v>
      </c>
      <c r="AK536" s="70" t="str" cm="1">
        <f t="array" ref="AK536">_xlfn.IFS(AH536&lt;&gt;"","1",AI536&lt;&gt;"","2",AJ536&lt;&gt;"","3")</f>
        <v>3</v>
      </c>
    </row>
    <row r="537" spans="1:37" x14ac:dyDescent="0.25">
      <c r="A537" t="s">
        <v>505</v>
      </c>
      <c r="B537" t="s">
        <v>362</v>
      </c>
      <c r="C537" s="67" t="str">
        <f t="shared" si="54"/>
        <v>Emma Pulvermacher</v>
      </c>
      <c r="D537" s="71" t="str" cm="1">
        <f t="array" ref="D537">_xlfn.IFS(AK537="1",CONCATENATE(C537,"Regional"),AK537="2",CONCATENATE(C537,"Sectional"),AK537="3",CONCATENATE(C537,COUNTIF($C$1:C537,C537)))</f>
        <v>Emma Pulvermacher2</v>
      </c>
      <c r="E537" s="66">
        <v>45153.291666666664</v>
      </c>
      <c r="F537" t="s">
        <v>2412</v>
      </c>
      <c r="G537" s="46">
        <v>80</v>
      </c>
      <c r="H537" s="46">
        <v>110</v>
      </c>
      <c r="I537" s="46">
        <v>59</v>
      </c>
      <c r="J537" t="s">
        <v>125</v>
      </c>
      <c r="K537" t="s">
        <v>90</v>
      </c>
      <c r="L537" s="46">
        <v>5287</v>
      </c>
      <c r="M537" s="46">
        <v>70</v>
      </c>
      <c r="N537" s="46">
        <v>70.400000000000006</v>
      </c>
      <c r="O537" s="46">
        <v>119</v>
      </c>
      <c r="P537" s="46">
        <f t="shared" si="55"/>
        <v>2</v>
      </c>
      <c r="R537" s="67" t="s">
        <v>1189</v>
      </c>
      <c r="S537" s="67">
        <f>COUNTIF(Y$2:$Y$100,R537)</f>
        <v>0</v>
      </c>
      <c r="V537" s="67">
        <f t="shared" si="56"/>
        <v>0</v>
      </c>
      <c r="X537"/>
      <c r="Y537" s="67" t="str">
        <f t="shared" si="53"/>
        <v xml:space="preserve"> </v>
      </c>
      <c r="AB537" t="s">
        <v>90</v>
      </c>
      <c r="AC537" s="46">
        <v>5287</v>
      </c>
      <c r="AD537" s="46">
        <v>70</v>
      </c>
      <c r="AE537" s="46">
        <v>70.400000000000006</v>
      </c>
      <c r="AF537" s="46">
        <v>119</v>
      </c>
      <c r="AH537" s="70" t="str">
        <f t="shared" si="57"/>
        <v/>
      </c>
      <c r="AI537" s="70" t="str">
        <f t="shared" si="58"/>
        <v/>
      </c>
      <c r="AJ537" s="70" t="str">
        <f t="shared" si="59"/>
        <v>X</v>
      </c>
      <c r="AK537" s="70" t="str" cm="1">
        <f t="array" ref="AK537">_xlfn.IFS(AH537&lt;&gt;"","1",AI537&lt;&gt;"","2",AJ537&lt;&gt;"","3")</f>
        <v>3</v>
      </c>
    </row>
    <row r="538" spans="1:37" x14ac:dyDescent="0.25">
      <c r="A538" t="s">
        <v>1931</v>
      </c>
      <c r="B538" t="s">
        <v>184</v>
      </c>
      <c r="C538" s="67" t="str">
        <f t="shared" si="54"/>
        <v>Allison Klee</v>
      </c>
      <c r="D538" s="71" t="str" cm="1">
        <f t="array" ref="D538">_xlfn.IFS(AK538="1",CONCATENATE(C538,"Regional"),AK538="2",CONCATENATE(C538,"Sectional"),AK538="3",CONCATENATE(C538,COUNTIF($C$1:C538,C538)))</f>
        <v>Allison Klee2</v>
      </c>
      <c r="E538" s="66">
        <v>45153.291666666664</v>
      </c>
      <c r="F538" t="s">
        <v>2412</v>
      </c>
      <c r="G538" s="46">
        <v>80</v>
      </c>
      <c r="H538" s="46">
        <v>111</v>
      </c>
      <c r="I538" s="46">
        <v>60</v>
      </c>
      <c r="J538" t="s">
        <v>125</v>
      </c>
      <c r="K538" t="s">
        <v>90</v>
      </c>
      <c r="L538" s="46">
        <v>5287</v>
      </c>
      <c r="M538" s="46">
        <v>70</v>
      </c>
      <c r="N538" s="46">
        <v>70.400000000000006</v>
      </c>
      <c r="O538" s="46">
        <v>119</v>
      </c>
      <c r="P538" s="46">
        <f t="shared" si="55"/>
        <v>2</v>
      </c>
      <c r="R538" s="67" t="s">
        <v>2946</v>
      </c>
      <c r="S538" s="67">
        <f>COUNTIF(Y$2:$Y$100,R538)</f>
        <v>0</v>
      </c>
      <c r="V538" s="67">
        <f t="shared" si="56"/>
        <v>0</v>
      </c>
      <c r="X538"/>
      <c r="Y538" s="67" t="str">
        <f t="shared" si="53"/>
        <v xml:space="preserve"> </v>
      </c>
      <c r="AB538" t="s">
        <v>90</v>
      </c>
      <c r="AC538" s="46">
        <v>5287</v>
      </c>
      <c r="AD538" s="46">
        <v>70</v>
      </c>
      <c r="AE538" s="46">
        <v>70.400000000000006</v>
      </c>
      <c r="AF538" s="46">
        <v>119</v>
      </c>
      <c r="AH538" s="70" t="str">
        <f t="shared" si="57"/>
        <v/>
      </c>
      <c r="AI538" s="70" t="str">
        <f t="shared" si="58"/>
        <v/>
      </c>
      <c r="AJ538" s="70" t="str">
        <f t="shared" si="59"/>
        <v>X</v>
      </c>
      <c r="AK538" s="70" t="str" cm="1">
        <f t="array" ref="AK538">_xlfn.IFS(AH538&lt;&gt;"","1",AI538&lt;&gt;"","2",AJ538&lt;&gt;"","3")</f>
        <v>3</v>
      </c>
    </row>
    <row r="539" spans="1:37" x14ac:dyDescent="0.25">
      <c r="A539" t="s">
        <v>1939</v>
      </c>
      <c r="B539" t="s">
        <v>280</v>
      </c>
      <c r="C539" s="67" t="str">
        <f t="shared" si="54"/>
        <v>Kennedy Vance</v>
      </c>
      <c r="D539" s="71" t="str" cm="1">
        <f t="array" ref="D539">_xlfn.IFS(AK539="1",CONCATENATE(C539,"Regional"),AK539="2",CONCATENATE(C539,"Sectional"),AK539="3",CONCATENATE(C539,COUNTIF($C$1:C539,C539)))</f>
        <v>Kennedy Vance1</v>
      </c>
      <c r="E539" s="66">
        <v>45153.291666666664</v>
      </c>
      <c r="F539" t="s">
        <v>2412</v>
      </c>
      <c r="G539" s="46">
        <v>80</v>
      </c>
      <c r="H539" s="46">
        <v>111</v>
      </c>
      <c r="I539" s="46">
        <v>60</v>
      </c>
      <c r="J539" t="s">
        <v>125</v>
      </c>
      <c r="K539" t="s">
        <v>90</v>
      </c>
      <c r="L539" s="46">
        <v>5287</v>
      </c>
      <c r="M539" s="46">
        <v>70</v>
      </c>
      <c r="N539" s="46">
        <v>70.400000000000006</v>
      </c>
      <c r="O539" s="46">
        <v>119</v>
      </c>
      <c r="P539" s="46">
        <f t="shared" si="55"/>
        <v>2</v>
      </c>
      <c r="R539" s="67" t="s">
        <v>2955</v>
      </c>
      <c r="S539" s="67">
        <f>COUNTIF(Y$2:$Y$100,R539)</f>
        <v>0</v>
      </c>
      <c r="V539" s="67">
        <f t="shared" si="56"/>
        <v>0</v>
      </c>
      <c r="X539"/>
      <c r="Y539" s="67" t="str">
        <f t="shared" si="53"/>
        <v xml:space="preserve"> </v>
      </c>
      <c r="AB539" t="s">
        <v>90</v>
      </c>
      <c r="AC539" s="46">
        <v>5287</v>
      </c>
      <c r="AD539" s="46">
        <v>70</v>
      </c>
      <c r="AE539" s="46">
        <v>70.400000000000006</v>
      </c>
      <c r="AF539" s="46">
        <v>119</v>
      </c>
      <c r="AH539" s="70" t="str">
        <f t="shared" si="57"/>
        <v/>
      </c>
      <c r="AI539" s="70" t="str">
        <f t="shared" si="58"/>
        <v/>
      </c>
      <c r="AJ539" s="70" t="str">
        <f t="shared" si="59"/>
        <v>X</v>
      </c>
      <c r="AK539" s="70" t="str" cm="1">
        <f t="array" ref="AK539">_xlfn.IFS(AH539&lt;&gt;"","1",AI539&lt;&gt;"","2",AJ539&lt;&gt;"","3")</f>
        <v>3</v>
      </c>
    </row>
    <row r="540" spans="1:37" x14ac:dyDescent="0.25">
      <c r="A540" t="s">
        <v>275</v>
      </c>
      <c r="B540" t="s">
        <v>441</v>
      </c>
      <c r="C540" s="67" t="str">
        <f t="shared" si="54"/>
        <v>Madison Johnson</v>
      </c>
      <c r="D540" s="71" t="str" cm="1">
        <f t="array" ref="D540">_xlfn.IFS(AK540="1",CONCATENATE(C540,"Regional"),AK540="2",CONCATENATE(C540,"Sectional"),AK540="3",CONCATENATE(C540,COUNTIF($C$1:C540,C540)))</f>
        <v>Madison Johnson2</v>
      </c>
      <c r="E540" s="66">
        <v>45153.291666666664</v>
      </c>
      <c r="F540" t="s">
        <v>2412</v>
      </c>
      <c r="G540" s="46">
        <v>80</v>
      </c>
      <c r="H540" s="46">
        <v>113</v>
      </c>
      <c r="I540" s="46">
        <v>62</v>
      </c>
      <c r="J540" t="s">
        <v>125</v>
      </c>
      <c r="K540" t="s">
        <v>90</v>
      </c>
      <c r="L540" s="46">
        <v>5287</v>
      </c>
      <c r="M540" s="46">
        <v>70</v>
      </c>
      <c r="N540" s="46">
        <v>70.400000000000006</v>
      </c>
      <c r="O540" s="46">
        <v>119</v>
      </c>
      <c r="P540" s="46">
        <f t="shared" si="55"/>
        <v>2</v>
      </c>
      <c r="R540" s="67" t="s">
        <v>2956</v>
      </c>
      <c r="S540" s="67">
        <f>COUNTIF(Y$2:$Y$100,R540)</f>
        <v>0</v>
      </c>
      <c r="V540" s="67">
        <f t="shared" si="56"/>
        <v>0</v>
      </c>
      <c r="X540"/>
      <c r="Y540" s="67" t="str">
        <f t="shared" si="53"/>
        <v xml:space="preserve"> </v>
      </c>
      <c r="AB540" t="s">
        <v>90</v>
      </c>
      <c r="AC540" s="46">
        <v>5287</v>
      </c>
      <c r="AD540" s="46">
        <v>70</v>
      </c>
      <c r="AE540" s="46">
        <v>70.400000000000006</v>
      </c>
      <c r="AF540" s="46">
        <v>119</v>
      </c>
      <c r="AH540" s="70" t="str">
        <f t="shared" si="57"/>
        <v/>
      </c>
      <c r="AI540" s="70" t="str">
        <f t="shared" si="58"/>
        <v/>
      </c>
      <c r="AJ540" s="70" t="str">
        <f t="shared" si="59"/>
        <v>X</v>
      </c>
      <c r="AK540" s="70" t="str" cm="1">
        <f t="array" ref="AK540">_xlfn.IFS(AH540&lt;&gt;"","1",AI540&lt;&gt;"","2",AJ540&lt;&gt;"","3")</f>
        <v>3</v>
      </c>
    </row>
    <row r="541" spans="1:37" x14ac:dyDescent="0.25">
      <c r="A541" t="s">
        <v>383</v>
      </c>
      <c r="B541" t="s">
        <v>567</v>
      </c>
      <c r="C541" s="67" t="str">
        <f t="shared" si="54"/>
        <v>Anika Wilke</v>
      </c>
      <c r="D541" s="71" t="str" cm="1">
        <f t="array" ref="D541">_xlfn.IFS(AK541="1",CONCATENATE(C541,"Regional"),AK541="2",CONCATENATE(C541,"Sectional"),AK541="3",CONCATENATE(C541,COUNTIF($C$1:C541,C541)))</f>
        <v>Anika Wilke1</v>
      </c>
      <c r="E541" s="66">
        <v>45153.291666666664</v>
      </c>
      <c r="F541" t="s">
        <v>2412</v>
      </c>
      <c r="G541" s="46">
        <v>80</v>
      </c>
      <c r="H541" s="46">
        <v>115</v>
      </c>
      <c r="I541" s="46">
        <v>63</v>
      </c>
      <c r="J541" t="s">
        <v>125</v>
      </c>
      <c r="K541" t="s">
        <v>90</v>
      </c>
      <c r="L541" s="46">
        <v>5287</v>
      </c>
      <c r="M541" s="46">
        <v>70</v>
      </c>
      <c r="N541" s="46">
        <v>70.400000000000006</v>
      </c>
      <c r="O541" s="46">
        <v>119</v>
      </c>
      <c r="P541" s="46">
        <f t="shared" si="55"/>
        <v>2</v>
      </c>
      <c r="R541" s="67" t="s">
        <v>1415</v>
      </c>
      <c r="S541" s="67">
        <f>COUNTIF(Y$2:$Y$100,R541)</f>
        <v>0</v>
      </c>
      <c r="V541" s="67">
        <f t="shared" si="56"/>
        <v>0</v>
      </c>
      <c r="X541"/>
      <c r="Y541" s="67" t="str">
        <f t="shared" si="53"/>
        <v xml:space="preserve"> </v>
      </c>
      <c r="AB541" t="s">
        <v>90</v>
      </c>
      <c r="AC541" s="46">
        <v>5287</v>
      </c>
      <c r="AD541" s="46">
        <v>70</v>
      </c>
      <c r="AE541" s="46">
        <v>70.400000000000006</v>
      </c>
      <c r="AF541" s="46">
        <v>119</v>
      </c>
      <c r="AH541" s="70" t="str">
        <f t="shared" si="57"/>
        <v/>
      </c>
      <c r="AI541" s="70" t="str">
        <f t="shared" si="58"/>
        <v/>
      </c>
      <c r="AJ541" s="70" t="str">
        <f t="shared" si="59"/>
        <v>X</v>
      </c>
      <c r="AK541" s="70" t="str" cm="1">
        <f t="array" ref="AK541">_xlfn.IFS(AH541&lt;&gt;"","1",AI541&lt;&gt;"","2",AJ541&lt;&gt;"","3")</f>
        <v>3</v>
      </c>
    </row>
    <row r="542" spans="1:37" x14ac:dyDescent="0.25">
      <c r="A542" t="s">
        <v>1940</v>
      </c>
      <c r="B542" t="s">
        <v>401</v>
      </c>
      <c r="C542" s="67" t="str">
        <f t="shared" si="54"/>
        <v>Hannah Okel</v>
      </c>
      <c r="D542" s="71" t="str" cm="1">
        <f t="array" ref="D542">_xlfn.IFS(AK542="1",CONCATENATE(C542,"Regional"),AK542="2",CONCATENATE(C542,"Sectional"),AK542="3",CONCATENATE(C542,COUNTIF($C$1:C542,C542)))</f>
        <v>Hannah Okel2</v>
      </c>
      <c r="E542" s="66">
        <v>45153.291666666664</v>
      </c>
      <c r="F542" t="s">
        <v>2412</v>
      </c>
      <c r="G542" s="46">
        <v>80</v>
      </c>
      <c r="H542" s="46">
        <v>116</v>
      </c>
      <c r="I542" s="46">
        <v>64</v>
      </c>
      <c r="J542" t="s">
        <v>125</v>
      </c>
      <c r="K542" t="s">
        <v>90</v>
      </c>
      <c r="L542" s="46">
        <v>5287</v>
      </c>
      <c r="M542" s="46">
        <v>70</v>
      </c>
      <c r="N542" s="46">
        <v>70.400000000000006</v>
      </c>
      <c r="O542" s="46">
        <v>119</v>
      </c>
      <c r="P542" s="46">
        <f t="shared" si="55"/>
        <v>2</v>
      </c>
      <c r="R542" s="67" t="s">
        <v>2957</v>
      </c>
      <c r="S542" s="67">
        <f>COUNTIF(Y$2:$Y$100,R542)</f>
        <v>0</v>
      </c>
      <c r="V542" s="67">
        <f t="shared" si="56"/>
        <v>0</v>
      </c>
      <c r="X542"/>
      <c r="Y542" s="67" t="str">
        <f t="shared" si="53"/>
        <v xml:space="preserve"> </v>
      </c>
      <c r="AB542" t="s">
        <v>90</v>
      </c>
      <c r="AC542" s="46">
        <v>5287</v>
      </c>
      <c r="AD542" s="46">
        <v>70</v>
      </c>
      <c r="AE542" s="46">
        <v>70.400000000000006</v>
      </c>
      <c r="AF542" s="46">
        <v>119</v>
      </c>
      <c r="AH542" s="70" t="str">
        <f t="shared" si="57"/>
        <v/>
      </c>
      <c r="AI542" s="70" t="str">
        <f t="shared" si="58"/>
        <v/>
      </c>
      <c r="AJ542" s="70" t="str">
        <f t="shared" si="59"/>
        <v>X</v>
      </c>
      <c r="AK542" s="70" t="str" cm="1">
        <f t="array" ref="AK542">_xlfn.IFS(AH542&lt;&gt;"","1",AI542&lt;&gt;"","2",AJ542&lt;&gt;"","3")</f>
        <v>3</v>
      </c>
    </row>
    <row r="543" spans="1:37" x14ac:dyDescent="0.25">
      <c r="A543" t="s">
        <v>281</v>
      </c>
      <c r="B543" t="s">
        <v>795</v>
      </c>
      <c r="C543" s="67" t="str">
        <f t="shared" si="54"/>
        <v>MaryGrace King</v>
      </c>
      <c r="D543" s="71" t="str" cm="1">
        <f t="array" ref="D543">_xlfn.IFS(AK543="1",CONCATENATE(C543,"Regional"),AK543="2",CONCATENATE(C543,"Sectional"),AK543="3",CONCATENATE(C543,COUNTIF($C$1:C543,C543)))</f>
        <v>MaryGrace King1</v>
      </c>
      <c r="E543" s="66">
        <v>45153.291666666664</v>
      </c>
      <c r="F543" t="s">
        <v>2412</v>
      </c>
      <c r="G543" s="46">
        <v>80</v>
      </c>
      <c r="H543" s="46">
        <v>116</v>
      </c>
      <c r="I543" s="46">
        <v>64</v>
      </c>
      <c r="J543" t="s">
        <v>125</v>
      </c>
      <c r="K543" t="s">
        <v>90</v>
      </c>
      <c r="L543" s="46">
        <v>5287</v>
      </c>
      <c r="M543" s="46">
        <v>70</v>
      </c>
      <c r="N543" s="46">
        <v>70.400000000000006</v>
      </c>
      <c r="O543" s="46">
        <v>119</v>
      </c>
      <c r="P543" s="46">
        <f t="shared" si="55"/>
        <v>2</v>
      </c>
      <c r="R543" s="67" t="s">
        <v>2958</v>
      </c>
      <c r="S543" s="67">
        <f>COUNTIF(Y$2:$Y$100,R543)</f>
        <v>0</v>
      </c>
      <c r="V543" s="67">
        <f t="shared" si="56"/>
        <v>0</v>
      </c>
      <c r="X543"/>
      <c r="Y543" s="67" t="str">
        <f t="shared" ref="Y543:Y606" si="60">CONCATENATE(W543," ",X543)</f>
        <v xml:space="preserve"> </v>
      </c>
      <c r="AB543" t="s">
        <v>90</v>
      </c>
      <c r="AC543" s="46">
        <v>5287</v>
      </c>
      <c r="AD543" s="46">
        <v>70</v>
      </c>
      <c r="AE543" s="46">
        <v>70.400000000000006</v>
      </c>
      <c r="AF543" s="46">
        <v>119</v>
      </c>
      <c r="AH543" s="70" t="str">
        <f t="shared" si="57"/>
        <v/>
      </c>
      <c r="AI543" s="70" t="str">
        <f t="shared" si="58"/>
        <v/>
      </c>
      <c r="AJ543" s="70" t="str">
        <f t="shared" si="59"/>
        <v>X</v>
      </c>
      <c r="AK543" s="70" t="str" cm="1">
        <f t="array" ref="AK543">_xlfn.IFS(AH543&lt;&gt;"","1",AI543&lt;&gt;"","2",AJ543&lt;&gt;"","3")</f>
        <v>3</v>
      </c>
    </row>
    <row r="544" spans="1:37" x14ac:dyDescent="0.25">
      <c r="A544" t="s">
        <v>1941</v>
      </c>
      <c r="B544" t="s">
        <v>434</v>
      </c>
      <c r="C544" s="67" t="str">
        <f t="shared" si="54"/>
        <v>Ella Saltarikos</v>
      </c>
      <c r="D544" s="71" t="str" cm="1">
        <f t="array" ref="D544">_xlfn.IFS(AK544="1",CONCATENATE(C544,"Regional"),AK544="2",CONCATENATE(C544,"Sectional"),AK544="3",CONCATENATE(C544,COUNTIF($C$1:C544,C544)))</f>
        <v>Ella Saltarikos1</v>
      </c>
      <c r="E544" s="66">
        <v>45153.291666666664</v>
      </c>
      <c r="F544" t="s">
        <v>2412</v>
      </c>
      <c r="G544" s="46">
        <v>80</v>
      </c>
      <c r="H544" s="46">
        <v>118</v>
      </c>
      <c r="I544" s="46">
        <v>66</v>
      </c>
      <c r="J544" t="s">
        <v>125</v>
      </c>
      <c r="K544" t="s">
        <v>90</v>
      </c>
      <c r="L544" s="46">
        <v>5287</v>
      </c>
      <c r="M544" s="46">
        <v>70</v>
      </c>
      <c r="N544" s="46">
        <v>70.400000000000006</v>
      </c>
      <c r="O544" s="46">
        <v>119</v>
      </c>
      <c r="P544" s="46">
        <f t="shared" si="55"/>
        <v>2</v>
      </c>
      <c r="R544" s="67" t="s">
        <v>2959</v>
      </c>
      <c r="S544" s="67">
        <f>COUNTIF(Y$2:$Y$100,R544)</f>
        <v>0</v>
      </c>
      <c r="V544" s="67">
        <f t="shared" si="56"/>
        <v>0</v>
      </c>
      <c r="X544"/>
      <c r="Y544" s="67" t="str">
        <f t="shared" si="60"/>
        <v xml:space="preserve"> </v>
      </c>
      <c r="AB544" t="s">
        <v>90</v>
      </c>
      <c r="AC544" s="46">
        <v>5287</v>
      </c>
      <c r="AD544" s="46">
        <v>70</v>
      </c>
      <c r="AE544" s="46">
        <v>70.400000000000006</v>
      </c>
      <c r="AF544" s="46">
        <v>119</v>
      </c>
      <c r="AH544" s="70" t="str">
        <f t="shared" si="57"/>
        <v/>
      </c>
      <c r="AI544" s="70" t="str">
        <f t="shared" si="58"/>
        <v/>
      </c>
      <c r="AJ544" s="70" t="str">
        <f t="shared" si="59"/>
        <v>X</v>
      </c>
      <c r="AK544" s="70" t="str" cm="1">
        <f t="array" ref="AK544">_xlfn.IFS(AH544&lt;&gt;"","1",AI544&lt;&gt;"","2",AJ544&lt;&gt;"","3")</f>
        <v>3</v>
      </c>
    </row>
    <row r="545" spans="1:37" x14ac:dyDescent="0.25">
      <c r="A545" t="s">
        <v>1123</v>
      </c>
      <c r="B545" t="s">
        <v>599</v>
      </c>
      <c r="C545" s="67" t="str">
        <f t="shared" si="54"/>
        <v>Grace Duback</v>
      </c>
      <c r="D545" s="71" t="str" cm="1">
        <f t="array" ref="D545">_xlfn.IFS(AK545="1",CONCATENATE(C545,"Regional"),AK545="2",CONCATENATE(C545,"Sectional"),AK545="3",CONCATENATE(C545,COUNTIF($C$1:C545,C545)))</f>
        <v>Grace Duback1</v>
      </c>
      <c r="E545" s="66">
        <v>45153.291666666664</v>
      </c>
      <c r="F545" t="s">
        <v>2412</v>
      </c>
      <c r="G545" s="46">
        <v>80</v>
      </c>
      <c r="H545" s="46">
        <v>118</v>
      </c>
      <c r="I545" s="46">
        <v>66</v>
      </c>
      <c r="J545" t="s">
        <v>125</v>
      </c>
      <c r="K545" t="s">
        <v>90</v>
      </c>
      <c r="L545" s="46">
        <v>5287</v>
      </c>
      <c r="M545" s="46">
        <v>70</v>
      </c>
      <c r="N545" s="46">
        <v>70.400000000000006</v>
      </c>
      <c r="O545" s="46">
        <v>119</v>
      </c>
      <c r="P545" s="46">
        <f t="shared" si="55"/>
        <v>2</v>
      </c>
      <c r="R545" s="67" t="s">
        <v>1593</v>
      </c>
      <c r="S545" s="67">
        <f>COUNTIF(Y$2:$Y$100,R545)</f>
        <v>0</v>
      </c>
      <c r="V545" s="67">
        <f t="shared" si="56"/>
        <v>0</v>
      </c>
      <c r="X545"/>
      <c r="Y545" s="67" t="str">
        <f t="shared" si="60"/>
        <v xml:space="preserve"> </v>
      </c>
      <c r="AB545" t="s">
        <v>90</v>
      </c>
      <c r="AC545" s="46">
        <v>5287</v>
      </c>
      <c r="AD545" s="46">
        <v>70</v>
      </c>
      <c r="AE545" s="46">
        <v>70.400000000000006</v>
      </c>
      <c r="AF545" s="46">
        <v>119</v>
      </c>
      <c r="AH545" s="70" t="str">
        <f t="shared" si="57"/>
        <v/>
      </c>
      <c r="AI545" s="70" t="str">
        <f t="shared" si="58"/>
        <v/>
      </c>
      <c r="AJ545" s="70" t="str">
        <f t="shared" si="59"/>
        <v>X</v>
      </c>
      <c r="AK545" s="70" t="str" cm="1">
        <f t="array" ref="AK545">_xlfn.IFS(AH545&lt;&gt;"","1",AI545&lt;&gt;"","2",AJ545&lt;&gt;"","3")</f>
        <v>3</v>
      </c>
    </row>
    <row r="546" spans="1:37" x14ac:dyDescent="0.25">
      <c r="A546" t="s">
        <v>788</v>
      </c>
      <c r="B546" t="s">
        <v>789</v>
      </c>
      <c r="C546" s="67" t="str">
        <f t="shared" si="54"/>
        <v>Gemma Dooley</v>
      </c>
      <c r="D546" s="71" t="str" cm="1">
        <f t="array" ref="D546">_xlfn.IFS(AK546="1",CONCATENATE(C546,"Regional"),AK546="2",CONCATENATE(C546,"Sectional"),AK546="3",CONCATENATE(C546,COUNTIF($C$1:C546,C546)))</f>
        <v>Gemma Dooley1</v>
      </c>
      <c r="E546" s="66">
        <v>45153.291666666664</v>
      </c>
      <c r="F546" t="s">
        <v>2412</v>
      </c>
      <c r="G546" s="46">
        <v>80</v>
      </c>
      <c r="H546" s="46">
        <v>118</v>
      </c>
      <c r="I546" s="46">
        <v>66</v>
      </c>
      <c r="J546" t="s">
        <v>125</v>
      </c>
      <c r="K546" t="s">
        <v>90</v>
      </c>
      <c r="L546" s="46">
        <v>5287</v>
      </c>
      <c r="M546" s="46">
        <v>70</v>
      </c>
      <c r="N546" s="46">
        <v>70.400000000000006</v>
      </c>
      <c r="O546" s="46">
        <v>119</v>
      </c>
      <c r="P546" s="46">
        <f t="shared" si="55"/>
        <v>2</v>
      </c>
      <c r="R546" s="67" t="s">
        <v>1370</v>
      </c>
      <c r="S546" s="67">
        <f>COUNTIF(Y$2:$Y$100,R546)</f>
        <v>0</v>
      </c>
      <c r="V546" s="67">
        <f t="shared" si="56"/>
        <v>0</v>
      </c>
      <c r="X546"/>
      <c r="Y546" s="67" t="str">
        <f t="shared" si="60"/>
        <v xml:space="preserve"> </v>
      </c>
      <c r="AB546" t="s">
        <v>90</v>
      </c>
      <c r="AC546" s="46">
        <v>5287</v>
      </c>
      <c r="AD546" s="46">
        <v>70</v>
      </c>
      <c r="AE546" s="46">
        <v>70.400000000000006</v>
      </c>
      <c r="AF546" s="46">
        <v>119</v>
      </c>
      <c r="AH546" s="70" t="str">
        <f t="shared" si="57"/>
        <v/>
      </c>
      <c r="AI546" s="70" t="str">
        <f t="shared" si="58"/>
        <v/>
      </c>
      <c r="AJ546" s="70" t="str">
        <f t="shared" si="59"/>
        <v>X</v>
      </c>
      <c r="AK546" s="70" t="str" cm="1">
        <f t="array" ref="AK546">_xlfn.IFS(AH546&lt;&gt;"","1",AI546&lt;&gt;"","2",AJ546&lt;&gt;"","3")</f>
        <v>3</v>
      </c>
    </row>
    <row r="547" spans="1:37" x14ac:dyDescent="0.25">
      <c r="A547" t="s">
        <v>1942</v>
      </c>
      <c r="B547" t="s">
        <v>1943</v>
      </c>
      <c r="C547" s="67" t="str">
        <f t="shared" si="54"/>
        <v>Mickey Hutsick</v>
      </c>
      <c r="D547" s="71" t="str" cm="1">
        <f t="array" ref="D547">_xlfn.IFS(AK547="1",CONCATENATE(C547,"Regional"),AK547="2",CONCATENATE(C547,"Sectional"),AK547="3",CONCATENATE(C547,COUNTIF($C$1:C547,C547)))</f>
        <v>Mickey Hutsick1</v>
      </c>
      <c r="E547" s="66">
        <v>45153.291666666664</v>
      </c>
      <c r="F547" t="s">
        <v>2412</v>
      </c>
      <c r="G547" s="46">
        <v>80</v>
      </c>
      <c r="H547" s="46">
        <v>119</v>
      </c>
      <c r="I547" s="46">
        <v>69</v>
      </c>
      <c r="J547" t="s">
        <v>125</v>
      </c>
      <c r="K547" t="s">
        <v>90</v>
      </c>
      <c r="L547" s="46">
        <v>5287</v>
      </c>
      <c r="M547" s="46">
        <v>70</v>
      </c>
      <c r="N547" s="46">
        <v>70.400000000000006</v>
      </c>
      <c r="O547" s="46">
        <v>119</v>
      </c>
      <c r="P547" s="46">
        <f t="shared" si="55"/>
        <v>2</v>
      </c>
      <c r="R547" s="67" t="s">
        <v>2960</v>
      </c>
      <c r="S547" s="67">
        <f>COUNTIF(Y$2:$Y$100,R547)</f>
        <v>0</v>
      </c>
      <c r="V547" s="67">
        <f t="shared" si="56"/>
        <v>0</v>
      </c>
      <c r="X547"/>
      <c r="Y547" s="67" t="str">
        <f t="shared" si="60"/>
        <v xml:space="preserve"> </v>
      </c>
      <c r="AB547" t="s">
        <v>90</v>
      </c>
      <c r="AC547" s="46">
        <v>5287</v>
      </c>
      <c r="AD547" s="46">
        <v>70</v>
      </c>
      <c r="AE547" s="46">
        <v>70.400000000000006</v>
      </c>
      <c r="AF547" s="46">
        <v>119</v>
      </c>
      <c r="AH547" s="70" t="str">
        <f t="shared" si="57"/>
        <v/>
      </c>
      <c r="AI547" s="70" t="str">
        <f t="shared" si="58"/>
        <v/>
      </c>
      <c r="AJ547" s="70" t="str">
        <f t="shared" si="59"/>
        <v>X</v>
      </c>
      <c r="AK547" s="70" t="str" cm="1">
        <f t="array" ref="AK547">_xlfn.IFS(AH547&lt;&gt;"","1",AI547&lt;&gt;"","2",AJ547&lt;&gt;"","3")</f>
        <v>3</v>
      </c>
    </row>
    <row r="548" spans="1:37" x14ac:dyDescent="0.25">
      <c r="A548" t="s">
        <v>1868</v>
      </c>
      <c r="B548" t="s">
        <v>682</v>
      </c>
      <c r="C548" s="67" t="str">
        <f t="shared" si="54"/>
        <v>Aubrey Young</v>
      </c>
      <c r="D548" s="71" t="str" cm="1">
        <f t="array" ref="D548">_xlfn.IFS(AK548="1",CONCATENATE(C548,"Regional"),AK548="2",CONCATENATE(C548,"Sectional"),AK548="3",CONCATENATE(C548,COUNTIF($C$1:C548,C548)))</f>
        <v>Aubrey Young1</v>
      </c>
      <c r="E548" s="66">
        <v>45153.291666666664</v>
      </c>
      <c r="F548" t="s">
        <v>2412</v>
      </c>
      <c r="G548" s="46">
        <v>80</v>
      </c>
      <c r="H548" s="46">
        <v>120</v>
      </c>
      <c r="I548" s="46">
        <v>70</v>
      </c>
      <c r="J548" t="s">
        <v>125</v>
      </c>
      <c r="K548" t="s">
        <v>90</v>
      </c>
      <c r="L548" s="46">
        <v>5287</v>
      </c>
      <c r="M548" s="46">
        <v>70</v>
      </c>
      <c r="N548" s="46">
        <v>70.400000000000006</v>
      </c>
      <c r="O548" s="46">
        <v>119</v>
      </c>
      <c r="P548" s="46">
        <f t="shared" si="55"/>
        <v>2</v>
      </c>
      <c r="R548" s="67" t="s">
        <v>2882</v>
      </c>
      <c r="S548" s="67">
        <f>COUNTIF(Y$2:$Y$100,R548)</f>
        <v>0</v>
      </c>
      <c r="V548" s="67">
        <f t="shared" si="56"/>
        <v>0</v>
      </c>
      <c r="X548"/>
      <c r="Y548" s="67" t="str">
        <f t="shared" si="60"/>
        <v xml:space="preserve"> </v>
      </c>
      <c r="AB548" t="s">
        <v>90</v>
      </c>
      <c r="AC548" s="46">
        <v>5287</v>
      </c>
      <c r="AD548" s="46">
        <v>70</v>
      </c>
      <c r="AE548" s="46">
        <v>70.400000000000006</v>
      </c>
      <c r="AF548" s="46">
        <v>119</v>
      </c>
      <c r="AH548" s="70" t="str">
        <f t="shared" si="57"/>
        <v/>
      </c>
      <c r="AI548" s="70" t="str">
        <f t="shared" si="58"/>
        <v/>
      </c>
      <c r="AJ548" s="70" t="str">
        <f t="shared" si="59"/>
        <v>X</v>
      </c>
      <c r="AK548" s="70" t="str" cm="1">
        <f t="array" ref="AK548">_xlfn.IFS(AH548&lt;&gt;"","1",AI548&lt;&gt;"","2",AJ548&lt;&gt;"","3")</f>
        <v>3</v>
      </c>
    </row>
    <row r="549" spans="1:37" x14ac:dyDescent="0.25">
      <c r="A549" t="s">
        <v>3408</v>
      </c>
      <c r="B549" t="s">
        <v>816</v>
      </c>
      <c r="C549" s="67" t="str">
        <f t="shared" si="54"/>
        <v>Kylie MacIntosh</v>
      </c>
      <c r="D549" s="71" t="str" cm="1">
        <f t="array" ref="D549">_xlfn.IFS(AK549="1",CONCATENATE(C549,"Regional"),AK549="2",CONCATENATE(C549,"Sectional"),AK549="3",CONCATENATE(C549,COUNTIF($C$1:C549,C549)))</f>
        <v>Kylie MacIntosh1</v>
      </c>
      <c r="E549" s="66">
        <v>45153.291666666664</v>
      </c>
      <c r="F549" t="s">
        <v>2412</v>
      </c>
      <c r="G549" s="46">
        <v>80</v>
      </c>
      <c r="H549" s="46">
        <v>121</v>
      </c>
      <c r="I549" s="46">
        <v>71</v>
      </c>
      <c r="J549" t="s">
        <v>125</v>
      </c>
      <c r="K549" t="s">
        <v>90</v>
      </c>
      <c r="L549" s="46">
        <v>5287</v>
      </c>
      <c r="M549" s="46">
        <v>70</v>
      </c>
      <c r="N549" s="46">
        <v>70.400000000000006</v>
      </c>
      <c r="O549" s="46">
        <v>119</v>
      </c>
      <c r="P549" s="46">
        <f t="shared" si="55"/>
        <v>2</v>
      </c>
      <c r="R549" s="67" t="s">
        <v>3556</v>
      </c>
      <c r="S549" s="67">
        <f>COUNTIF(Y$2:$Y$100,R549)</f>
        <v>0</v>
      </c>
      <c r="V549" s="67">
        <f t="shared" si="56"/>
        <v>0</v>
      </c>
      <c r="X549"/>
      <c r="Y549" s="67" t="str">
        <f t="shared" si="60"/>
        <v xml:space="preserve"> </v>
      </c>
      <c r="AB549" t="s">
        <v>90</v>
      </c>
      <c r="AC549" s="46">
        <v>5287</v>
      </c>
      <c r="AD549" s="46">
        <v>70</v>
      </c>
      <c r="AE549" s="46">
        <v>70.400000000000006</v>
      </c>
      <c r="AF549" s="46">
        <v>119</v>
      </c>
      <c r="AH549" s="70" t="str">
        <f t="shared" si="57"/>
        <v/>
      </c>
      <c r="AI549" s="70" t="str">
        <f t="shared" si="58"/>
        <v/>
      </c>
      <c r="AJ549" s="70" t="str">
        <f t="shared" si="59"/>
        <v>X</v>
      </c>
      <c r="AK549" s="70" t="str" cm="1">
        <f t="array" ref="AK549">_xlfn.IFS(AH549&lt;&gt;"","1",AI549&lt;&gt;"","2",AJ549&lt;&gt;"","3")</f>
        <v>3</v>
      </c>
    </row>
    <row r="550" spans="1:37" x14ac:dyDescent="0.25">
      <c r="A550" t="s">
        <v>1944</v>
      </c>
      <c r="B550" t="s">
        <v>492</v>
      </c>
      <c r="C550" s="67" t="str">
        <f t="shared" si="54"/>
        <v>Anna Ruedinger</v>
      </c>
      <c r="D550" s="71" t="str" cm="1">
        <f t="array" ref="D550">_xlfn.IFS(AK550="1",CONCATENATE(C550,"Regional"),AK550="2",CONCATENATE(C550,"Sectional"),AK550="3",CONCATENATE(C550,COUNTIF($C$1:C550,C550)))</f>
        <v>Anna Ruedinger1</v>
      </c>
      <c r="E550" s="66">
        <v>45153.291666666664</v>
      </c>
      <c r="F550" t="s">
        <v>2412</v>
      </c>
      <c r="G550" s="46">
        <v>80</v>
      </c>
      <c r="H550" s="46">
        <v>121</v>
      </c>
      <c r="I550" s="46">
        <v>71</v>
      </c>
      <c r="J550" t="s">
        <v>125</v>
      </c>
      <c r="K550" t="s">
        <v>90</v>
      </c>
      <c r="L550" s="46">
        <v>5287</v>
      </c>
      <c r="M550" s="46">
        <v>70</v>
      </c>
      <c r="N550" s="46">
        <v>70.400000000000006</v>
      </c>
      <c r="O550" s="46">
        <v>119</v>
      </c>
      <c r="P550" s="46">
        <f t="shared" si="55"/>
        <v>2</v>
      </c>
      <c r="R550" s="67" t="s">
        <v>2961</v>
      </c>
      <c r="S550" s="67">
        <f>COUNTIF(Y$2:$Y$100,R550)</f>
        <v>0</v>
      </c>
      <c r="V550" s="67">
        <f t="shared" si="56"/>
        <v>0</v>
      </c>
      <c r="X550"/>
      <c r="Y550" s="67" t="str">
        <f t="shared" si="60"/>
        <v xml:space="preserve"> </v>
      </c>
      <c r="AB550" t="s">
        <v>90</v>
      </c>
      <c r="AC550" s="46">
        <v>5287</v>
      </c>
      <c r="AD550" s="46">
        <v>70</v>
      </c>
      <c r="AE550" s="46">
        <v>70.400000000000006</v>
      </c>
      <c r="AF550" s="46">
        <v>119</v>
      </c>
      <c r="AH550" s="70" t="str">
        <f t="shared" si="57"/>
        <v/>
      </c>
      <c r="AI550" s="70" t="str">
        <f t="shared" si="58"/>
        <v/>
      </c>
      <c r="AJ550" s="70" t="str">
        <f t="shared" si="59"/>
        <v>X</v>
      </c>
      <c r="AK550" s="70" t="str" cm="1">
        <f t="array" ref="AK550">_xlfn.IFS(AH550&lt;&gt;"","1",AI550&lt;&gt;"","2",AJ550&lt;&gt;"","3")</f>
        <v>3</v>
      </c>
    </row>
    <row r="551" spans="1:37" x14ac:dyDescent="0.25">
      <c r="A551" t="s">
        <v>3386</v>
      </c>
      <c r="B551" t="s">
        <v>408</v>
      </c>
      <c r="C551" s="67" t="str">
        <f t="shared" si="54"/>
        <v>Mya Borchard</v>
      </c>
      <c r="D551" s="71" t="str" cm="1">
        <f t="array" ref="D551">_xlfn.IFS(AK551="1",CONCATENATE(C551,"Regional"),AK551="2",CONCATENATE(C551,"Sectional"),AK551="3",CONCATENATE(C551,COUNTIF($C$1:C551,C551)))</f>
        <v>Mya Borchard2</v>
      </c>
      <c r="E551" s="66">
        <v>45153.291666666664</v>
      </c>
      <c r="F551" t="s">
        <v>2412</v>
      </c>
      <c r="G551" s="46">
        <v>80</v>
      </c>
      <c r="H551" s="46">
        <v>124</v>
      </c>
      <c r="I551" s="46">
        <v>73</v>
      </c>
      <c r="J551" t="s">
        <v>125</v>
      </c>
      <c r="K551" t="s">
        <v>90</v>
      </c>
      <c r="L551" s="46">
        <v>5287</v>
      </c>
      <c r="M551" s="46">
        <v>70</v>
      </c>
      <c r="N551" s="46">
        <v>70.400000000000006</v>
      </c>
      <c r="O551" s="46">
        <v>119</v>
      </c>
      <c r="P551" s="46">
        <f t="shared" si="55"/>
        <v>2</v>
      </c>
      <c r="R551" s="67" t="s">
        <v>3495</v>
      </c>
      <c r="S551" s="67">
        <f>COUNTIF(Y$2:$Y$100,R551)</f>
        <v>0</v>
      </c>
      <c r="V551" s="67">
        <f t="shared" si="56"/>
        <v>0</v>
      </c>
      <c r="X551"/>
      <c r="Y551" s="67" t="str">
        <f t="shared" si="60"/>
        <v xml:space="preserve"> </v>
      </c>
      <c r="AB551" t="s">
        <v>90</v>
      </c>
      <c r="AC551" s="46">
        <v>5287</v>
      </c>
      <c r="AD551" s="46">
        <v>70</v>
      </c>
      <c r="AE551" s="46">
        <v>70.400000000000006</v>
      </c>
      <c r="AF551" s="46">
        <v>119</v>
      </c>
      <c r="AH551" s="70" t="str">
        <f t="shared" si="57"/>
        <v/>
      </c>
      <c r="AI551" s="70" t="str">
        <f t="shared" si="58"/>
        <v/>
      </c>
      <c r="AJ551" s="70" t="str">
        <f t="shared" si="59"/>
        <v>X</v>
      </c>
      <c r="AK551" s="70" t="str" cm="1">
        <f t="array" ref="AK551">_xlfn.IFS(AH551&lt;&gt;"","1",AI551&lt;&gt;"","2",AJ551&lt;&gt;"","3")</f>
        <v>3</v>
      </c>
    </row>
    <row r="552" spans="1:37" x14ac:dyDescent="0.25">
      <c r="A552" t="s">
        <v>274</v>
      </c>
      <c r="B552" t="s">
        <v>449</v>
      </c>
      <c r="C552" s="67" t="str">
        <f t="shared" si="54"/>
        <v>Vivian Jensen</v>
      </c>
      <c r="D552" s="71" t="str" cm="1">
        <f t="array" ref="D552">_xlfn.IFS(AK552="1",CONCATENATE(C552,"Regional"),AK552="2",CONCATENATE(C552,"Sectional"),AK552="3",CONCATENATE(C552,COUNTIF($C$1:C552,C552)))</f>
        <v>Vivian Jensen2</v>
      </c>
      <c r="E552" s="66">
        <v>45153.291666666664</v>
      </c>
      <c r="F552" t="s">
        <v>2412</v>
      </c>
      <c r="G552" s="46">
        <v>80</v>
      </c>
      <c r="H552" s="46">
        <v>125</v>
      </c>
      <c r="I552" s="46">
        <v>74</v>
      </c>
      <c r="J552" t="s">
        <v>125</v>
      </c>
      <c r="K552" t="s">
        <v>90</v>
      </c>
      <c r="L552" s="46">
        <v>5287</v>
      </c>
      <c r="M552" s="46">
        <v>70</v>
      </c>
      <c r="N552" s="46">
        <v>70.400000000000006</v>
      </c>
      <c r="O552" s="46">
        <v>119</v>
      </c>
      <c r="P552" s="46">
        <f t="shared" si="55"/>
        <v>2</v>
      </c>
      <c r="R552" s="67" t="s">
        <v>2962</v>
      </c>
      <c r="S552" s="67">
        <f>COUNTIF(Y$2:$Y$100,R552)</f>
        <v>0</v>
      </c>
      <c r="V552" s="67">
        <f t="shared" si="56"/>
        <v>0</v>
      </c>
      <c r="X552"/>
      <c r="Y552" s="67" t="str">
        <f t="shared" si="60"/>
        <v xml:space="preserve"> </v>
      </c>
      <c r="AB552" t="s">
        <v>90</v>
      </c>
      <c r="AC552" s="46">
        <v>5287</v>
      </c>
      <c r="AD552" s="46">
        <v>70</v>
      </c>
      <c r="AE552" s="46">
        <v>70.400000000000006</v>
      </c>
      <c r="AF552" s="46">
        <v>119</v>
      </c>
      <c r="AH552" s="70" t="str">
        <f t="shared" si="57"/>
        <v/>
      </c>
      <c r="AI552" s="70" t="str">
        <f t="shared" si="58"/>
        <v/>
      </c>
      <c r="AJ552" s="70" t="str">
        <f t="shared" si="59"/>
        <v>X</v>
      </c>
      <c r="AK552" s="70" t="str" cm="1">
        <f t="array" ref="AK552">_xlfn.IFS(AH552&lt;&gt;"","1",AI552&lt;&gt;"","2",AJ552&lt;&gt;"","3")</f>
        <v>3</v>
      </c>
    </row>
    <row r="553" spans="1:37" x14ac:dyDescent="0.25">
      <c r="A553" t="s">
        <v>1006</v>
      </c>
      <c r="B553" t="s">
        <v>648</v>
      </c>
      <c r="C553" s="67" t="str">
        <f t="shared" si="54"/>
        <v>Claire Heinen</v>
      </c>
      <c r="D553" s="71" t="str" cm="1">
        <f t="array" ref="D553">_xlfn.IFS(AK553="1",CONCATENATE(C553,"Regional"),AK553="2",CONCATENATE(C553,"Sectional"),AK553="3",CONCATENATE(C553,COUNTIF($C$1:C553,C553)))</f>
        <v>Claire Heinen2</v>
      </c>
      <c r="E553" s="66">
        <v>45153.291666666664</v>
      </c>
      <c r="F553" t="s">
        <v>2412</v>
      </c>
      <c r="G553" s="46">
        <v>80</v>
      </c>
      <c r="H553" s="46">
        <v>127</v>
      </c>
      <c r="I553" s="46">
        <v>75</v>
      </c>
      <c r="J553" t="s">
        <v>125</v>
      </c>
      <c r="K553" t="s">
        <v>90</v>
      </c>
      <c r="L553" s="46">
        <v>5287</v>
      </c>
      <c r="M553" s="46">
        <v>70</v>
      </c>
      <c r="N553" s="46">
        <v>70.400000000000006</v>
      </c>
      <c r="O553" s="46">
        <v>119</v>
      </c>
      <c r="P553" s="46">
        <f t="shared" si="55"/>
        <v>2</v>
      </c>
      <c r="R553" s="67" t="s">
        <v>1509</v>
      </c>
      <c r="S553" s="67">
        <f>COUNTIF(Y$2:$Y$100,R553)</f>
        <v>0</v>
      </c>
      <c r="V553" s="67">
        <f t="shared" si="56"/>
        <v>0</v>
      </c>
      <c r="X553"/>
      <c r="Y553" s="67" t="str">
        <f t="shared" si="60"/>
        <v xml:space="preserve"> </v>
      </c>
      <c r="AB553" t="s">
        <v>90</v>
      </c>
      <c r="AC553" s="46">
        <v>5287</v>
      </c>
      <c r="AD553" s="46">
        <v>70</v>
      </c>
      <c r="AE553" s="46">
        <v>70.400000000000006</v>
      </c>
      <c r="AF553" s="46">
        <v>119</v>
      </c>
      <c r="AH553" s="70" t="str">
        <f t="shared" si="57"/>
        <v/>
      </c>
      <c r="AI553" s="70" t="str">
        <f t="shared" si="58"/>
        <v/>
      </c>
      <c r="AJ553" s="70" t="str">
        <f t="shared" si="59"/>
        <v>X</v>
      </c>
      <c r="AK553" s="70" t="str" cm="1">
        <f t="array" ref="AK553">_xlfn.IFS(AH553&lt;&gt;"","1",AI553&lt;&gt;"","2",AJ553&lt;&gt;"","3")</f>
        <v>3</v>
      </c>
    </row>
    <row r="554" spans="1:37" x14ac:dyDescent="0.25">
      <c r="A554" t="s">
        <v>3409</v>
      </c>
      <c r="B554" t="s">
        <v>918</v>
      </c>
      <c r="C554" s="67" t="str">
        <f t="shared" si="54"/>
        <v>Sienna Szabo</v>
      </c>
      <c r="D554" s="71" t="str" cm="1">
        <f t="array" ref="D554">_xlfn.IFS(AK554="1",CONCATENATE(C554,"Regional"),AK554="2",CONCATENATE(C554,"Sectional"),AK554="3",CONCATENATE(C554,COUNTIF($C$1:C554,C554)))</f>
        <v>Sienna Szabo1</v>
      </c>
      <c r="E554" s="66">
        <v>45153.291666666664</v>
      </c>
      <c r="F554" t="s">
        <v>2412</v>
      </c>
      <c r="G554" s="46">
        <v>80</v>
      </c>
      <c r="H554" s="46">
        <v>140</v>
      </c>
      <c r="I554" s="46">
        <v>76</v>
      </c>
      <c r="J554" t="s">
        <v>125</v>
      </c>
      <c r="K554" t="s">
        <v>90</v>
      </c>
      <c r="L554" s="46">
        <v>5287</v>
      </c>
      <c r="M554" s="46">
        <v>70</v>
      </c>
      <c r="N554" s="46">
        <v>70.400000000000006</v>
      </c>
      <c r="O554" s="46">
        <v>119</v>
      </c>
      <c r="P554" s="46">
        <f t="shared" si="55"/>
        <v>2</v>
      </c>
      <c r="R554" s="67" t="s">
        <v>3557</v>
      </c>
      <c r="S554" s="67">
        <f>COUNTIF(Y$2:$Y$100,R554)</f>
        <v>0</v>
      </c>
      <c r="V554" s="67">
        <f t="shared" si="56"/>
        <v>0</v>
      </c>
      <c r="X554"/>
      <c r="Y554" s="67" t="str">
        <f t="shared" si="60"/>
        <v xml:space="preserve"> </v>
      </c>
      <c r="AB554" t="s">
        <v>90</v>
      </c>
      <c r="AC554" s="46">
        <v>5287</v>
      </c>
      <c r="AD554" s="46">
        <v>70</v>
      </c>
      <c r="AE554" s="46">
        <v>70.400000000000006</v>
      </c>
      <c r="AF554" s="46">
        <v>119</v>
      </c>
      <c r="AH554" s="70" t="str">
        <f t="shared" si="57"/>
        <v/>
      </c>
      <c r="AI554" s="70" t="str">
        <f t="shared" si="58"/>
        <v/>
      </c>
      <c r="AJ554" s="70" t="str">
        <f t="shared" si="59"/>
        <v>X</v>
      </c>
      <c r="AK554" s="70" t="str" cm="1">
        <f t="array" ref="AK554">_xlfn.IFS(AH554&lt;&gt;"","1",AI554&lt;&gt;"","2",AJ554&lt;&gt;"","3")</f>
        <v>3</v>
      </c>
    </row>
    <row r="555" spans="1:37" x14ac:dyDescent="0.25">
      <c r="A555" t="s">
        <v>1945</v>
      </c>
      <c r="B555" t="s">
        <v>1946</v>
      </c>
      <c r="C555" s="67" t="str">
        <f t="shared" si="54"/>
        <v>Scout Weidner</v>
      </c>
      <c r="D555" s="71" t="str" cm="1">
        <f t="array" ref="D555">_xlfn.IFS(AK555="1",CONCATENATE(C555,"Regional"),AK555="2",CONCATENATE(C555,"Sectional"),AK555="3",CONCATENATE(C555,COUNTIF($C$1:C555,C555)))</f>
        <v>Scout Weidner1</v>
      </c>
      <c r="E555" s="66">
        <v>45153.291666666664</v>
      </c>
      <c r="F555" t="s">
        <v>2412</v>
      </c>
      <c r="G555" s="46">
        <v>80</v>
      </c>
      <c r="H555" s="46">
        <v>142</v>
      </c>
      <c r="I555" s="46">
        <v>77</v>
      </c>
      <c r="J555" t="s">
        <v>125</v>
      </c>
      <c r="K555" t="s">
        <v>90</v>
      </c>
      <c r="L555" s="46">
        <v>5287</v>
      </c>
      <c r="M555" s="46">
        <v>70</v>
      </c>
      <c r="N555" s="46">
        <v>70.400000000000006</v>
      </c>
      <c r="O555" s="46">
        <v>119</v>
      </c>
      <c r="P555" s="46">
        <f t="shared" si="55"/>
        <v>2</v>
      </c>
      <c r="R555" s="67" t="s">
        <v>2963</v>
      </c>
      <c r="S555" s="67">
        <f>COUNTIF(Y$2:$Y$100,R555)</f>
        <v>0</v>
      </c>
      <c r="V555" s="67">
        <f t="shared" si="56"/>
        <v>0</v>
      </c>
      <c r="X555"/>
      <c r="Y555" s="67" t="str">
        <f t="shared" si="60"/>
        <v xml:space="preserve"> </v>
      </c>
      <c r="AB555" t="s">
        <v>90</v>
      </c>
      <c r="AC555" s="46">
        <v>5287</v>
      </c>
      <c r="AD555" s="46">
        <v>70</v>
      </c>
      <c r="AE555" s="46">
        <v>70.400000000000006</v>
      </c>
      <c r="AF555" s="46">
        <v>119</v>
      </c>
      <c r="AH555" s="70" t="str">
        <f t="shared" si="57"/>
        <v/>
      </c>
      <c r="AI555" s="70" t="str">
        <f t="shared" si="58"/>
        <v/>
      </c>
      <c r="AJ555" s="70" t="str">
        <f t="shared" si="59"/>
        <v>X</v>
      </c>
      <c r="AK555" s="70" t="str" cm="1">
        <f t="array" ref="AK555">_xlfn.IFS(AH555&lt;&gt;"","1",AI555&lt;&gt;"","2",AJ555&lt;&gt;"","3")</f>
        <v>3</v>
      </c>
    </row>
    <row r="556" spans="1:37" x14ac:dyDescent="0.25">
      <c r="A556" t="s">
        <v>1947</v>
      </c>
      <c r="B556" t="s">
        <v>345</v>
      </c>
      <c r="C556" s="67" t="str">
        <f t="shared" si="54"/>
        <v>Abigail Jutrzonka</v>
      </c>
      <c r="D556" s="71" t="str" cm="1">
        <f t="array" ref="D556">_xlfn.IFS(AK556="1",CONCATENATE(C556,"Regional"),AK556="2",CONCATENATE(C556,"Sectional"),AK556="3",CONCATENATE(C556,COUNTIF($C$1:C556,C556)))</f>
        <v>Abigail Jutrzonka1</v>
      </c>
      <c r="E556" s="66">
        <v>45153.291666666664</v>
      </c>
      <c r="F556" t="s">
        <v>2412</v>
      </c>
      <c r="G556" s="46">
        <v>80</v>
      </c>
      <c r="H556" s="46">
        <v>156</v>
      </c>
      <c r="I556" s="46">
        <v>78</v>
      </c>
      <c r="J556" t="s">
        <v>125</v>
      </c>
      <c r="K556" t="s">
        <v>90</v>
      </c>
      <c r="L556" s="46">
        <v>5287</v>
      </c>
      <c r="M556" s="46">
        <v>70</v>
      </c>
      <c r="N556" s="46">
        <v>70.400000000000006</v>
      </c>
      <c r="O556" s="46">
        <v>119</v>
      </c>
      <c r="P556" s="46">
        <f t="shared" si="55"/>
        <v>2</v>
      </c>
      <c r="R556" s="67" t="s">
        <v>2964</v>
      </c>
      <c r="S556" s="67">
        <f>COUNTIF(Y$2:$Y$100,R556)</f>
        <v>0</v>
      </c>
      <c r="V556" s="67">
        <f t="shared" si="56"/>
        <v>0</v>
      </c>
      <c r="X556"/>
      <c r="Y556" s="67" t="str">
        <f t="shared" si="60"/>
        <v xml:space="preserve"> </v>
      </c>
      <c r="AB556" t="s">
        <v>90</v>
      </c>
      <c r="AC556" s="46">
        <v>5287</v>
      </c>
      <c r="AD556" s="46">
        <v>70</v>
      </c>
      <c r="AE556" s="46">
        <v>70.400000000000006</v>
      </c>
      <c r="AF556" s="46">
        <v>119</v>
      </c>
      <c r="AH556" s="70" t="str">
        <f t="shared" si="57"/>
        <v/>
      </c>
      <c r="AI556" s="70" t="str">
        <f t="shared" si="58"/>
        <v/>
      </c>
      <c r="AJ556" s="70" t="str">
        <f t="shared" si="59"/>
        <v>X</v>
      </c>
      <c r="AK556" s="70" t="str" cm="1">
        <f t="array" ref="AK556">_xlfn.IFS(AH556&lt;&gt;"","1",AI556&lt;&gt;"","2",AJ556&lt;&gt;"","3")</f>
        <v>3</v>
      </c>
    </row>
    <row r="557" spans="1:37" x14ac:dyDescent="0.25">
      <c r="A557" t="s">
        <v>1948</v>
      </c>
      <c r="B557" t="s">
        <v>380</v>
      </c>
      <c r="C557" s="67" t="str">
        <f t="shared" si="54"/>
        <v>Amelia Barbee</v>
      </c>
      <c r="D557" s="71" t="str" cm="1">
        <f t="array" ref="D557">_xlfn.IFS(AK557="1",CONCATENATE(C557,"Regional"),AK557="2",CONCATENATE(C557,"Sectional"),AK557="3",CONCATENATE(C557,COUNTIF($C$1:C557,C557)))</f>
        <v>Amelia Barbee1</v>
      </c>
      <c r="E557" s="66">
        <v>45153.291666666664</v>
      </c>
      <c r="F557" t="s">
        <v>2412</v>
      </c>
      <c r="G557" s="46">
        <v>80</v>
      </c>
      <c r="H557" s="46">
        <v>159</v>
      </c>
      <c r="I557" s="46">
        <v>79</v>
      </c>
      <c r="J557" t="s">
        <v>125</v>
      </c>
      <c r="K557" t="s">
        <v>90</v>
      </c>
      <c r="L557" s="46">
        <v>5287</v>
      </c>
      <c r="M557" s="46">
        <v>70</v>
      </c>
      <c r="N557" s="46">
        <v>70.400000000000006</v>
      </c>
      <c r="O557" s="46">
        <v>119</v>
      </c>
      <c r="P557" s="46">
        <f t="shared" si="55"/>
        <v>2</v>
      </c>
      <c r="R557" s="67" t="s">
        <v>2965</v>
      </c>
      <c r="S557" s="67">
        <f>COUNTIF(Y$2:$Y$100,R557)</f>
        <v>0</v>
      </c>
      <c r="V557" s="67">
        <f t="shared" si="56"/>
        <v>0</v>
      </c>
      <c r="X557"/>
      <c r="Y557" s="67" t="str">
        <f t="shared" si="60"/>
        <v xml:space="preserve"> </v>
      </c>
      <c r="AB557" t="s">
        <v>90</v>
      </c>
      <c r="AC557" s="46">
        <v>5287</v>
      </c>
      <c r="AD557" s="46">
        <v>70</v>
      </c>
      <c r="AE557" s="46">
        <v>70.400000000000006</v>
      </c>
      <c r="AF557" s="46">
        <v>119</v>
      </c>
      <c r="AH557" s="70" t="str">
        <f t="shared" si="57"/>
        <v/>
      </c>
      <c r="AI557" s="70" t="str">
        <f t="shared" si="58"/>
        <v/>
      </c>
      <c r="AJ557" s="70" t="str">
        <f t="shared" si="59"/>
        <v>X</v>
      </c>
      <c r="AK557" s="70" t="str" cm="1">
        <f t="array" ref="AK557">_xlfn.IFS(AH557&lt;&gt;"","1",AI557&lt;&gt;"","2",AJ557&lt;&gt;"","3")</f>
        <v>3</v>
      </c>
    </row>
    <row r="558" spans="1:37" x14ac:dyDescent="0.25">
      <c r="A558" t="s">
        <v>286</v>
      </c>
      <c r="B558" t="s">
        <v>816</v>
      </c>
      <c r="C558" s="67" t="str">
        <f t="shared" si="54"/>
        <v>Kylie Walker</v>
      </c>
      <c r="D558" s="71" t="str" cm="1">
        <f t="array" ref="D558">_xlfn.IFS(AK558="1",CONCATENATE(C558,"Regional"),AK558="2",CONCATENATE(C558,"Sectional"),AK558="3",CONCATENATE(C558,COUNTIF($C$1:C558,C558)))</f>
        <v>Kylie Walker1</v>
      </c>
      <c r="E558" s="66">
        <v>45153.3125</v>
      </c>
      <c r="F558" t="s">
        <v>2363</v>
      </c>
      <c r="G558" s="46">
        <v>79</v>
      </c>
      <c r="H558" s="46">
        <v>67</v>
      </c>
      <c r="I558" s="46">
        <v>1</v>
      </c>
      <c r="J558" t="s">
        <v>119</v>
      </c>
      <c r="K558" t="s">
        <v>90</v>
      </c>
      <c r="L558" s="46">
        <v>4947</v>
      </c>
      <c r="M558" s="46">
        <v>70</v>
      </c>
      <c r="N558" s="46">
        <v>69.099999999999994</v>
      </c>
      <c r="O558" s="46">
        <v>116</v>
      </c>
      <c r="P558" s="46">
        <f t="shared" si="55"/>
        <v>2</v>
      </c>
      <c r="R558" s="67" t="s">
        <v>3558</v>
      </c>
      <c r="S558" s="67">
        <f>COUNTIF(Y$2:$Y$100,R558)</f>
        <v>0</v>
      </c>
      <c r="V558" s="67">
        <f t="shared" si="56"/>
        <v>0</v>
      </c>
      <c r="X558"/>
      <c r="Y558" s="67" t="str">
        <f t="shared" si="60"/>
        <v xml:space="preserve"> </v>
      </c>
      <c r="AB558" t="s">
        <v>90</v>
      </c>
      <c r="AC558" s="46">
        <v>4947</v>
      </c>
      <c r="AD558" s="46">
        <v>70</v>
      </c>
      <c r="AE558" s="46">
        <v>69.099999999999994</v>
      </c>
      <c r="AF558" s="46">
        <v>116</v>
      </c>
      <c r="AH558" s="70" t="str">
        <f t="shared" si="57"/>
        <v/>
      </c>
      <c r="AI558" s="70" t="str">
        <f t="shared" si="58"/>
        <v/>
      </c>
      <c r="AJ558" s="70" t="str">
        <f t="shared" si="59"/>
        <v>X</v>
      </c>
      <c r="AK558" s="70" t="str" cm="1">
        <f t="array" ref="AK558">_xlfn.IFS(AH558&lt;&gt;"","1",AI558&lt;&gt;"","2",AJ558&lt;&gt;"","3")</f>
        <v>3</v>
      </c>
    </row>
    <row r="559" spans="1:37" x14ac:dyDescent="0.25">
      <c r="A559" t="s">
        <v>448</v>
      </c>
      <c r="B559" t="s">
        <v>449</v>
      </c>
      <c r="C559" s="67" t="str">
        <f t="shared" si="54"/>
        <v>Vivian Cressman</v>
      </c>
      <c r="D559" s="71" t="str" cm="1">
        <f t="array" ref="D559">_xlfn.IFS(AK559="1",CONCATENATE(C559,"Regional"),AK559="2",CONCATENATE(C559,"Sectional"),AK559="3",CONCATENATE(C559,COUNTIF($C$1:C559,C559)))</f>
        <v>Vivian Cressman2</v>
      </c>
      <c r="E559" s="66">
        <v>45153.3125</v>
      </c>
      <c r="F559" t="s">
        <v>2363</v>
      </c>
      <c r="G559" s="46">
        <v>79</v>
      </c>
      <c r="H559" s="46">
        <v>70</v>
      </c>
      <c r="I559" s="46">
        <v>2</v>
      </c>
      <c r="J559" t="s">
        <v>119</v>
      </c>
      <c r="K559" t="s">
        <v>90</v>
      </c>
      <c r="L559" s="46">
        <v>4947</v>
      </c>
      <c r="M559" s="46">
        <v>70</v>
      </c>
      <c r="N559" s="46">
        <v>69.099999999999994</v>
      </c>
      <c r="O559" s="46">
        <v>116</v>
      </c>
      <c r="P559" s="46">
        <f t="shared" si="55"/>
        <v>2</v>
      </c>
      <c r="R559" s="67" t="s">
        <v>1157</v>
      </c>
      <c r="S559" s="67">
        <f>COUNTIF(Y$2:$Y$100,R559)</f>
        <v>0</v>
      </c>
      <c r="V559" s="67">
        <f t="shared" si="56"/>
        <v>0</v>
      </c>
      <c r="X559"/>
      <c r="Y559" s="67" t="str">
        <f t="shared" si="60"/>
        <v xml:space="preserve"> </v>
      </c>
      <c r="AB559" t="s">
        <v>90</v>
      </c>
      <c r="AC559" s="46">
        <v>4947</v>
      </c>
      <c r="AD559" s="46">
        <v>70</v>
      </c>
      <c r="AE559" s="46">
        <v>69.099999999999994</v>
      </c>
      <c r="AF559" s="46">
        <v>116</v>
      </c>
      <c r="AH559" s="70" t="str">
        <f t="shared" si="57"/>
        <v/>
      </c>
      <c r="AI559" s="70" t="str">
        <f t="shared" si="58"/>
        <v/>
      </c>
      <c r="AJ559" s="70" t="str">
        <f t="shared" si="59"/>
        <v>X</v>
      </c>
      <c r="AK559" s="70" t="str" cm="1">
        <f t="array" ref="AK559">_xlfn.IFS(AH559&lt;&gt;"","1",AI559&lt;&gt;"","2",AJ559&lt;&gt;"","3")</f>
        <v>3</v>
      </c>
    </row>
    <row r="560" spans="1:37" x14ac:dyDescent="0.25">
      <c r="A560" t="s">
        <v>450</v>
      </c>
      <c r="B560" t="s">
        <v>451</v>
      </c>
      <c r="C560" s="67" t="str">
        <f t="shared" si="54"/>
        <v>Izzi Stricker</v>
      </c>
      <c r="D560" s="71" t="str" cm="1">
        <f t="array" ref="D560">_xlfn.IFS(AK560="1",CONCATENATE(C560,"Regional"),AK560="2",CONCATENATE(C560,"Sectional"),AK560="3",CONCATENATE(C560,COUNTIF($C$1:C560,C560)))</f>
        <v>Izzi Stricker1</v>
      </c>
      <c r="E560" s="66">
        <v>45153.3125</v>
      </c>
      <c r="F560" t="s">
        <v>2363</v>
      </c>
      <c r="G560" s="46">
        <v>79</v>
      </c>
      <c r="H560" s="46">
        <v>70</v>
      </c>
      <c r="I560" s="46">
        <v>2</v>
      </c>
      <c r="J560" t="s">
        <v>119</v>
      </c>
      <c r="K560" t="s">
        <v>90</v>
      </c>
      <c r="L560" s="46">
        <v>4947</v>
      </c>
      <c r="M560" s="46">
        <v>70</v>
      </c>
      <c r="N560" s="46">
        <v>69.099999999999994</v>
      </c>
      <c r="O560" s="46">
        <v>116</v>
      </c>
      <c r="P560" s="46">
        <f t="shared" si="55"/>
        <v>2</v>
      </c>
      <c r="R560" s="67" t="s">
        <v>1158</v>
      </c>
      <c r="S560" s="67">
        <f>COUNTIF(Y$2:$Y$100,R560)</f>
        <v>0</v>
      </c>
      <c r="V560" s="67">
        <f t="shared" si="56"/>
        <v>0</v>
      </c>
      <c r="X560"/>
      <c r="Y560" s="67" t="str">
        <f t="shared" si="60"/>
        <v xml:space="preserve"> </v>
      </c>
      <c r="AB560" t="s">
        <v>90</v>
      </c>
      <c r="AC560" s="46">
        <v>4947</v>
      </c>
      <c r="AD560" s="46">
        <v>70</v>
      </c>
      <c r="AE560" s="46">
        <v>69.099999999999994</v>
      </c>
      <c r="AF560" s="46">
        <v>116</v>
      </c>
      <c r="AH560" s="70" t="str">
        <f t="shared" si="57"/>
        <v/>
      </c>
      <c r="AI560" s="70" t="str">
        <f t="shared" si="58"/>
        <v/>
      </c>
      <c r="AJ560" s="70" t="str">
        <f t="shared" si="59"/>
        <v>X</v>
      </c>
      <c r="AK560" s="70" t="str" cm="1">
        <f t="array" ref="AK560">_xlfn.IFS(AH560&lt;&gt;"","1",AI560&lt;&gt;"","2",AJ560&lt;&gt;"","3")</f>
        <v>3</v>
      </c>
    </row>
    <row r="561" spans="1:37" x14ac:dyDescent="0.25">
      <c r="A561" t="s">
        <v>454</v>
      </c>
      <c r="B561" t="s">
        <v>198</v>
      </c>
      <c r="C561" s="67" t="str">
        <f t="shared" si="54"/>
        <v>Jordan Shipshock</v>
      </c>
      <c r="D561" s="71" t="str" cm="1">
        <f t="array" ref="D561">_xlfn.IFS(AK561="1",CONCATENATE(C561,"Regional"),AK561="2",CONCATENATE(C561,"Sectional"),AK561="3",CONCATENATE(C561,COUNTIF($C$1:C561,C561)))</f>
        <v>Jordan Shipshock1</v>
      </c>
      <c r="E561" s="66">
        <v>45153.3125</v>
      </c>
      <c r="F561" t="s">
        <v>2363</v>
      </c>
      <c r="G561" s="46">
        <v>79</v>
      </c>
      <c r="H561" s="46">
        <v>72</v>
      </c>
      <c r="I561" s="46">
        <v>4</v>
      </c>
      <c r="J561" t="s">
        <v>119</v>
      </c>
      <c r="K561" t="s">
        <v>90</v>
      </c>
      <c r="L561" s="46">
        <v>4947</v>
      </c>
      <c r="M561" s="46">
        <v>70</v>
      </c>
      <c r="N561" s="46">
        <v>69.099999999999994</v>
      </c>
      <c r="O561" s="46">
        <v>116</v>
      </c>
      <c r="P561" s="46">
        <f t="shared" si="55"/>
        <v>2</v>
      </c>
      <c r="R561" s="67" t="s">
        <v>1159</v>
      </c>
      <c r="S561" s="67">
        <f>COUNTIF(Y$2:$Y$100,R561)</f>
        <v>0</v>
      </c>
      <c r="V561" s="67">
        <f t="shared" si="56"/>
        <v>0</v>
      </c>
      <c r="X561"/>
      <c r="Y561" s="67" t="str">
        <f t="shared" si="60"/>
        <v xml:space="preserve"> </v>
      </c>
      <c r="AB561" t="s">
        <v>90</v>
      </c>
      <c r="AC561" s="46">
        <v>4947</v>
      </c>
      <c r="AD561" s="46">
        <v>70</v>
      </c>
      <c r="AE561" s="46">
        <v>69.099999999999994</v>
      </c>
      <c r="AF561" s="46">
        <v>116</v>
      </c>
      <c r="AH561" s="70" t="str">
        <f t="shared" si="57"/>
        <v/>
      </c>
      <c r="AI561" s="70" t="str">
        <f t="shared" si="58"/>
        <v/>
      </c>
      <c r="AJ561" s="70" t="str">
        <f t="shared" si="59"/>
        <v>X</v>
      </c>
      <c r="AK561" s="70" t="str" cm="1">
        <f t="array" ref="AK561">_xlfn.IFS(AH561&lt;&gt;"","1",AI561&lt;&gt;"","2",AJ561&lt;&gt;"","3")</f>
        <v>3</v>
      </c>
    </row>
    <row r="562" spans="1:37" x14ac:dyDescent="0.25">
      <c r="A562" t="s">
        <v>475</v>
      </c>
      <c r="B562" t="s">
        <v>187</v>
      </c>
      <c r="C562" s="67" t="str">
        <f t="shared" si="54"/>
        <v>Ava Roesch</v>
      </c>
      <c r="D562" s="71" t="str" cm="1">
        <f t="array" ref="D562">_xlfn.IFS(AK562="1",CONCATENATE(C562,"Regional"),AK562="2",CONCATENATE(C562,"Sectional"),AK562="3",CONCATENATE(C562,COUNTIF($C$1:C562,C562)))</f>
        <v>Ava Roesch2</v>
      </c>
      <c r="E562" s="66">
        <v>45153.3125</v>
      </c>
      <c r="F562" t="s">
        <v>2363</v>
      </c>
      <c r="G562" s="46">
        <v>79</v>
      </c>
      <c r="H562" s="46">
        <v>73</v>
      </c>
      <c r="I562" s="46">
        <v>5</v>
      </c>
      <c r="J562" t="s">
        <v>119</v>
      </c>
      <c r="K562" t="s">
        <v>90</v>
      </c>
      <c r="L562" s="46">
        <v>4947</v>
      </c>
      <c r="M562" s="46">
        <v>70</v>
      </c>
      <c r="N562" s="46">
        <v>69.099999999999994</v>
      </c>
      <c r="O562" s="46">
        <v>116</v>
      </c>
      <c r="P562" s="46">
        <f t="shared" si="55"/>
        <v>2</v>
      </c>
      <c r="R562" s="67" t="s">
        <v>1168</v>
      </c>
      <c r="S562" s="67">
        <f>COUNTIF(Y$2:$Y$100,R562)</f>
        <v>0</v>
      </c>
      <c r="V562" s="67">
        <f t="shared" si="56"/>
        <v>0</v>
      </c>
      <c r="X562"/>
      <c r="Y562" s="67" t="str">
        <f t="shared" si="60"/>
        <v xml:space="preserve"> </v>
      </c>
      <c r="AB562" t="s">
        <v>90</v>
      </c>
      <c r="AC562" s="46">
        <v>4947</v>
      </c>
      <c r="AD562" s="46">
        <v>70</v>
      </c>
      <c r="AE562" s="46">
        <v>69.099999999999994</v>
      </c>
      <c r="AF562" s="46">
        <v>116</v>
      </c>
      <c r="AH562" s="70" t="str">
        <f t="shared" si="57"/>
        <v/>
      </c>
      <c r="AI562" s="70" t="str">
        <f t="shared" si="58"/>
        <v/>
      </c>
      <c r="AJ562" s="70" t="str">
        <f t="shared" si="59"/>
        <v>X</v>
      </c>
      <c r="AK562" s="70" t="str" cm="1">
        <f t="array" ref="AK562">_xlfn.IFS(AH562&lt;&gt;"","1",AI562&lt;&gt;"","2",AJ562&lt;&gt;"","3")</f>
        <v>3</v>
      </c>
    </row>
    <row r="563" spans="1:37" x14ac:dyDescent="0.25">
      <c r="A563" t="s">
        <v>299</v>
      </c>
      <c r="B563" t="s">
        <v>458</v>
      </c>
      <c r="C563" s="67" t="str">
        <f t="shared" si="54"/>
        <v>Lauren Lupinek</v>
      </c>
      <c r="D563" s="71" t="str" cm="1">
        <f t="array" ref="D563">_xlfn.IFS(AK563="1",CONCATENATE(C563,"Regional"),AK563="2",CONCATENATE(C563,"Sectional"),AK563="3",CONCATENATE(C563,COUNTIF($C$1:C563,C563)))</f>
        <v>Lauren Lupinek2</v>
      </c>
      <c r="E563" s="66">
        <v>45153.3125</v>
      </c>
      <c r="F563" t="s">
        <v>2363</v>
      </c>
      <c r="G563" s="46">
        <v>79</v>
      </c>
      <c r="H563" s="46">
        <v>73</v>
      </c>
      <c r="I563" s="46">
        <v>5</v>
      </c>
      <c r="J563" t="s">
        <v>119</v>
      </c>
      <c r="K563" t="s">
        <v>90</v>
      </c>
      <c r="L563" s="46">
        <v>4947</v>
      </c>
      <c r="M563" s="46">
        <v>70</v>
      </c>
      <c r="N563" s="46">
        <v>69.099999999999994</v>
      </c>
      <c r="O563" s="46">
        <v>116</v>
      </c>
      <c r="P563" s="46">
        <f t="shared" si="55"/>
        <v>2</v>
      </c>
      <c r="R563" s="67" t="s">
        <v>1313</v>
      </c>
      <c r="S563" s="67">
        <f>COUNTIF(Y$2:$Y$100,R563)</f>
        <v>0</v>
      </c>
      <c r="V563" s="67">
        <f t="shared" si="56"/>
        <v>0</v>
      </c>
      <c r="X563"/>
      <c r="Y563" s="67" t="str">
        <f t="shared" si="60"/>
        <v xml:space="preserve"> </v>
      </c>
      <c r="AB563" t="s">
        <v>90</v>
      </c>
      <c r="AC563" s="46">
        <v>4947</v>
      </c>
      <c r="AD563" s="46">
        <v>70</v>
      </c>
      <c r="AE563" s="46">
        <v>69.099999999999994</v>
      </c>
      <c r="AF563" s="46">
        <v>116</v>
      </c>
      <c r="AH563" s="70" t="str">
        <f t="shared" si="57"/>
        <v/>
      </c>
      <c r="AI563" s="70" t="str">
        <f t="shared" si="58"/>
        <v/>
      </c>
      <c r="AJ563" s="70" t="str">
        <f t="shared" si="59"/>
        <v>X</v>
      </c>
      <c r="AK563" s="70" t="str" cm="1">
        <f t="array" ref="AK563">_xlfn.IFS(AH563&lt;&gt;"","1",AI563&lt;&gt;"","2",AJ563&lt;&gt;"","3")</f>
        <v>3</v>
      </c>
    </row>
    <row r="564" spans="1:37" x14ac:dyDescent="0.25">
      <c r="A564" t="s">
        <v>586</v>
      </c>
      <c r="B564" t="s">
        <v>587</v>
      </c>
      <c r="C564" s="67" t="str">
        <f t="shared" si="54"/>
        <v>Adalyn Johnston</v>
      </c>
      <c r="D564" s="71" t="str" cm="1">
        <f t="array" ref="D564">_xlfn.IFS(AK564="1",CONCATENATE(C564,"Regional"),AK564="2",CONCATENATE(C564,"Sectional"),AK564="3",CONCATENATE(C564,COUNTIF($C$1:C564,C564)))</f>
        <v>Adalyn Johnston2</v>
      </c>
      <c r="E564" s="66">
        <v>45153.3125</v>
      </c>
      <c r="F564" t="s">
        <v>2363</v>
      </c>
      <c r="G564" s="46">
        <v>79</v>
      </c>
      <c r="H564" s="46">
        <v>74</v>
      </c>
      <c r="I564" s="46">
        <v>7</v>
      </c>
      <c r="J564" t="s">
        <v>119</v>
      </c>
      <c r="K564" t="s">
        <v>90</v>
      </c>
      <c r="L564" s="46">
        <v>4947</v>
      </c>
      <c r="M564" s="46">
        <v>70</v>
      </c>
      <c r="N564" s="46">
        <v>69.099999999999994</v>
      </c>
      <c r="O564" s="46">
        <v>116</v>
      </c>
      <c r="P564" s="46">
        <f t="shared" si="55"/>
        <v>2</v>
      </c>
      <c r="R564" s="67" t="s">
        <v>1235</v>
      </c>
      <c r="S564" s="67">
        <f>COUNTIF(Y$2:$Y$100,R564)</f>
        <v>0</v>
      </c>
      <c r="V564" s="67">
        <f t="shared" si="56"/>
        <v>0</v>
      </c>
      <c r="X564"/>
      <c r="Y564" s="67" t="str">
        <f t="shared" si="60"/>
        <v xml:space="preserve"> </v>
      </c>
      <c r="AB564" t="s">
        <v>90</v>
      </c>
      <c r="AC564" s="46">
        <v>4947</v>
      </c>
      <c r="AD564" s="46">
        <v>70</v>
      </c>
      <c r="AE564" s="46">
        <v>69.099999999999994</v>
      </c>
      <c r="AF564" s="46">
        <v>116</v>
      </c>
      <c r="AH564" s="70" t="str">
        <f t="shared" si="57"/>
        <v/>
      </c>
      <c r="AI564" s="70" t="str">
        <f t="shared" si="58"/>
        <v/>
      </c>
      <c r="AJ564" s="70" t="str">
        <f t="shared" si="59"/>
        <v>X</v>
      </c>
      <c r="AK564" s="70" t="str" cm="1">
        <f t="array" ref="AK564">_xlfn.IFS(AH564&lt;&gt;"","1",AI564&lt;&gt;"","2",AJ564&lt;&gt;"","3")</f>
        <v>3</v>
      </c>
    </row>
    <row r="565" spans="1:37" x14ac:dyDescent="0.25">
      <c r="A565" t="s">
        <v>286</v>
      </c>
      <c r="B565" t="s">
        <v>582</v>
      </c>
      <c r="C565" s="67" t="str">
        <f t="shared" si="54"/>
        <v>Katelyn Walker</v>
      </c>
      <c r="D565" s="71" t="str" cm="1">
        <f t="array" ref="D565">_xlfn.IFS(AK565="1",CONCATENATE(C565,"Regional"),AK565="2",CONCATENATE(C565,"Sectional"),AK565="3",CONCATENATE(C565,COUNTIF($C$1:C565,C565)))</f>
        <v>Katelyn Walker1</v>
      </c>
      <c r="E565" s="66">
        <v>45153.3125</v>
      </c>
      <c r="F565" t="s">
        <v>2363</v>
      </c>
      <c r="G565" s="46">
        <v>79</v>
      </c>
      <c r="H565" s="46">
        <v>75</v>
      </c>
      <c r="I565" s="46">
        <v>8</v>
      </c>
      <c r="J565" t="s">
        <v>119</v>
      </c>
      <c r="K565" t="s">
        <v>90</v>
      </c>
      <c r="L565" s="46">
        <v>4947</v>
      </c>
      <c r="M565" s="46">
        <v>70</v>
      </c>
      <c r="N565" s="46">
        <v>69.099999999999994</v>
      </c>
      <c r="O565" s="46">
        <v>116</v>
      </c>
      <c r="P565" s="46">
        <f t="shared" si="55"/>
        <v>2</v>
      </c>
      <c r="R565" s="67" t="s">
        <v>2734</v>
      </c>
      <c r="S565" s="67">
        <f>COUNTIF(Y$2:$Y$100,R565)</f>
        <v>0</v>
      </c>
      <c r="V565" s="67">
        <f t="shared" si="56"/>
        <v>0</v>
      </c>
      <c r="X565"/>
      <c r="Y565" s="67" t="str">
        <f t="shared" si="60"/>
        <v xml:space="preserve"> </v>
      </c>
      <c r="AB565" t="s">
        <v>90</v>
      </c>
      <c r="AC565" s="46">
        <v>4947</v>
      </c>
      <c r="AD565" s="46">
        <v>70</v>
      </c>
      <c r="AE565" s="46">
        <v>69.099999999999994</v>
      </c>
      <c r="AF565" s="46">
        <v>116</v>
      </c>
      <c r="AH565" s="70" t="str">
        <f t="shared" si="57"/>
        <v/>
      </c>
      <c r="AI565" s="70" t="str">
        <f t="shared" si="58"/>
        <v/>
      </c>
      <c r="AJ565" s="70" t="str">
        <f t="shared" si="59"/>
        <v>X</v>
      </c>
      <c r="AK565" s="70" t="str" cm="1">
        <f t="array" ref="AK565">_xlfn.IFS(AH565&lt;&gt;"","1",AI565&lt;&gt;"","2",AJ565&lt;&gt;"","3")</f>
        <v>3</v>
      </c>
    </row>
    <row r="566" spans="1:37" x14ac:dyDescent="0.25">
      <c r="A566" t="s">
        <v>1738</v>
      </c>
      <c r="B566" t="s">
        <v>852</v>
      </c>
      <c r="C566" s="67" t="str">
        <f t="shared" si="54"/>
        <v>Zoe Gryniewicz</v>
      </c>
      <c r="D566" s="71" t="str" cm="1">
        <f t="array" ref="D566">_xlfn.IFS(AK566="1",CONCATENATE(C566,"Regional"),AK566="2",CONCATENATE(C566,"Sectional"),AK566="3",CONCATENATE(C566,COUNTIF($C$1:C566,C566)))</f>
        <v>Zoe Gryniewicz2</v>
      </c>
      <c r="E566" s="66">
        <v>45153.3125</v>
      </c>
      <c r="F566" t="s">
        <v>2363</v>
      </c>
      <c r="G566" s="46">
        <v>79</v>
      </c>
      <c r="H566" s="46">
        <v>75</v>
      </c>
      <c r="I566" s="46">
        <v>8</v>
      </c>
      <c r="J566" t="s">
        <v>119</v>
      </c>
      <c r="K566" t="s">
        <v>90</v>
      </c>
      <c r="L566" s="46">
        <v>4947</v>
      </c>
      <c r="M566" s="46">
        <v>70</v>
      </c>
      <c r="N566" s="46">
        <v>69.099999999999994</v>
      </c>
      <c r="O566" s="46">
        <v>116</v>
      </c>
      <c r="P566" s="46">
        <f t="shared" si="55"/>
        <v>2</v>
      </c>
      <c r="R566" s="67" t="s">
        <v>2735</v>
      </c>
      <c r="S566" s="67">
        <f>COUNTIF(Y$2:$Y$100,R566)</f>
        <v>0</v>
      </c>
      <c r="V566" s="67">
        <f t="shared" si="56"/>
        <v>0</v>
      </c>
      <c r="X566"/>
      <c r="Y566" s="67" t="str">
        <f t="shared" si="60"/>
        <v xml:space="preserve"> </v>
      </c>
      <c r="AB566" t="s">
        <v>90</v>
      </c>
      <c r="AC566" s="46">
        <v>4947</v>
      </c>
      <c r="AD566" s="46">
        <v>70</v>
      </c>
      <c r="AE566" s="46">
        <v>69.099999999999994</v>
      </c>
      <c r="AF566" s="46">
        <v>116</v>
      </c>
      <c r="AH566" s="70" t="str">
        <f t="shared" si="57"/>
        <v/>
      </c>
      <c r="AI566" s="70" t="str">
        <f t="shared" si="58"/>
        <v/>
      </c>
      <c r="AJ566" s="70" t="str">
        <f t="shared" si="59"/>
        <v>X</v>
      </c>
      <c r="AK566" s="70" t="str" cm="1">
        <f t="array" ref="AK566">_xlfn.IFS(AH566&lt;&gt;"","1",AI566&lt;&gt;"","2",AJ566&lt;&gt;"","3")</f>
        <v>3</v>
      </c>
    </row>
    <row r="567" spans="1:37" x14ac:dyDescent="0.25">
      <c r="A567" t="s">
        <v>456</v>
      </c>
      <c r="B567" t="s">
        <v>457</v>
      </c>
      <c r="C567" s="67" t="str">
        <f t="shared" si="54"/>
        <v>Ellen Close</v>
      </c>
      <c r="D567" s="71" t="str" cm="1">
        <f t="array" ref="D567">_xlfn.IFS(AK567="1",CONCATENATE(C567,"Regional"),AK567="2",CONCATENATE(C567,"Sectional"),AK567="3",CONCATENATE(C567,COUNTIF($C$1:C567,C567)))</f>
        <v>Ellen Close2</v>
      </c>
      <c r="E567" s="66">
        <v>45153.3125</v>
      </c>
      <c r="F567" t="s">
        <v>2363</v>
      </c>
      <c r="G567" s="46">
        <v>79</v>
      </c>
      <c r="H567" s="46">
        <v>76</v>
      </c>
      <c r="I567" s="46">
        <v>10</v>
      </c>
      <c r="J567" t="s">
        <v>119</v>
      </c>
      <c r="K567" t="s">
        <v>90</v>
      </c>
      <c r="L567" s="46">
        <v>4947</v>
      </c>
      <c r="M567" s="46">
        <v>70</v>
      </c>
      <c r="N567" s="46">
        <v>69.099999999999994</v>
      </c>
      <c r="O567" s="46">
        <v>116</v>
      </c>
      <c r="P567" s="46">
        <f t="shared" si="55"/>
        <v>2</v>
      </c>
      <c r="R567" s="67" t="s">
        <v>1160</v>
      </c>
      <c r="S567" s="67">
        <f>COUNTIF(Y$2:$Y$100,R567)</f>
        <v>0</v>
      </c>
      <c r="V567" s="67">
        <f t="shared" si="56"/>
        <v>0</v>
      </c>
      <c r="X567"/>
      <c r="Y567" s="67" t="str">
        <f t="shared" si="60"/>
        <v xml:space="preserve"> </v>
      </c>
      <c r="AB567" t="s">
        <v>90</v>
      </c>
      <c r="AC567" s="46">
        <v>4947</v>
      </c>
      <c r="AD567" s="46">
        <v>70</v>
      </c>
      <c r="AE567" s="46">
        <v>69.099999999999994</v>
      </c>
      <c r="AF567" s="46">
        <v>116</v>
      </c>
      <c r="AH567" s="70" t="str">
        <f t="shared" si="57"/>
        <v/>
      </c>
      <c r="AI567" s="70" t="str">
        <f t="shared" si="58"/>
        <v/>
      </c>
      <c r="AJ567" s="70" t="str">
        <f t="shared" si="59"/>
        <v>X</v>
      </c>
      <c r="AK567" s="70" t="str" cm="1">
        <f t="array" ref="AK567">_xlfn.IFS(AH567&lt;&gt;"","1",AI567&lt;&gt;"","2",AJ567&lt;&gt;"","3")</f>
        <v>3</v>
      </c>
    </row>
    <row r="568" spans="1:37" x14ac:dyDescent="0.25">
      <c r="A568" t="s">
        <v>460</v>
      </c>
      <c r="B568" t="s">
        <v>461</v>
      </c>
      <c r="C568" s="67" t="str">
        <f t="shared" si="54"/>
        <v>Breanne Delisle</v>
      </c>
      <c r="D568" s="71" t="str" cm="1">
        <f t="array" ref="D568">_xlfn.IFS(AK568="1",CONCATENATE(C568,"Regional"),AK568="2",CONCATENATE(C568,"Sectional"),AK568="3",CONCATENATE(C568,COUNTIF($C$1:C568,C568)))</f>
        <v>Breanne Delisle1</v>
      </c>
      <c r="E568" s="66">
        <v>45153.3125</v>
      </c>
      <c r="F568" t="s">
        <v>2363</v>
      </c>
      <c r="G568" s="46">
        <v>79</v>
      </c>
      <c r="H568" s="46">
        <v>76</v>
      </c>
      <c r="I568" s="46">
        <v>10</v>
      </c>
      <c r="J568" t="s">
        <v>119</v>
      </c>
      <c r="K568" t="s">
        <v>90</v>
      </c>
      <c r="L568" s="46">
        <v>4947</v>
      </c>
      <c r="M568" s="46">
        <v>70</v>
      </c>
      <c r="N568" s="46">
        <v>69.099999999999994</v>
      </c>
      <c r="O568" s="46">
        <v>116</v>
      </c>
      <c r="P568" s="46">
        <f t="shared" si="55"/>
        <v>2</v>
      </c>
      <c r="R568" s="67" t="s">
        <v>1161</v>
      </c>
      <c r="S568" s="67">
        <f>COUNTIF(Y$2:$Y$100,R568)</f>
        <v>0</v>
      </c>
      <c r="V568" s="67">
        <f t="shared" si="56"/>
        <v>0</v>
      </c>
      <c r="X568"/>
      <c r="Y568" s="67" t="str">
        <f t="shared" si="60"/>
        <v xml:space="preserve"> </v>
      </c>
      <c r="AB568" t="s">
        <v>90</v>
      </c>
      <c r="AC568" s="46">
        <v>4947</v>
      </c>
      <c r="AD568" s="46">
        <v>70</v>
      </c>
      <c r="AE568" s="46">
        <v>69.099999999999994</v>
      </c>
      <c r="AF568" s="46">
        <v>116</v>
      </c>
      <c r="AH568" s="70" t="str">
        <f t="shared" si="57"/>
        <v/>
      </c>
      <c r="AI568" s="70" t="str">
        <f t="shared" si="58"/>
        <v/>
      </c>
      <c r="AJ568" s="70" t="str">
        <f t="shared" si="59"/>
        <v>X</v>
      </c>
      <c r="AK568" s="70" t="str" cm="1">
        <f t="array" ref="AK568">_xlfn.IFS(AH568&lt;&gt;"","1",AI568&lt;&gt;"","2",AJ568&lt;&gt;"","3")</f>
        <v>3</v>
      </c>
    </row>
    <row r="569" spans="1:37" x14ac:dyDescent="0.25">
      <c r="A569" t="s">
        <v>462</v>
      </c>
      <c r="B569" t="s">
        <v>182</v>
      </c>
      <c r="C569" s="67" t="str">
        <f t="shared" si="54"/>
        <v>Drew Hoffer</v>
      </c>
      <c r="D569" s="71" t="str" cm="1">
        <f t="array" ref="D569">_xlfn.IFS(AK569="1",CONCATENATE(C569,"Regional"),AK569="2",CONCATENATE(C569,"Sectional"),AK569="3",CONCATENATE(C569,COUNTIF($C$1:C569,C569)))</f>
        <v>Drew Hoffer1</v>
      </c>
      <c r="E569" s="66">
        <v>45153.3125</v>
      </c>
      <c r="F569" t="s">
        <v>2363</v>
      </c>
      <c r="G569" s="46">
        <v>79</v>
      </c>
      <c r="H569" s="46">
        <v>76</v>
      </c>
      <c r="I569" s="46">
        <v>10</v>
      </c>
      <c r="J569" t="s">
        <v>119</v>
      </c>
      <c r="K569" t="s">
        <v>90</v>
      </c>
      <c r="L569" s="46">
        <v>4947</v>
      </c>
      <c r="M569" s="46">
        <v>70</v>
      </c>
      <c r="N569" s="46">
        <v>69.099999999999994</v>
      </c>
      <c r="O569" s="46">
        <v>116</v>
      </c>
      <c r="P569" s="46">
        <f t="shared" si="55"/>
        <v>2</v>
      </c>
      <c r="R569" s="67" t="s">
        <v>1162</v>
      </c>
      <c r="S569" s="67">
        <f>COUNTIF(Y$2:$Y$100,R569)</f>
        <v>0</v>
      </c>
      <c r="V569" s="67">
        <f t="shared" si="56"/>
        <v>0</v>
      </c>
      <c r="X569"/>
      <c r="Y569" s="67" t="str">
        <f t="shared" si="60"/>
        <v xml:space="preserve"> </v>
      </c>
      <c r="AB569" t="s">
        <v>90</v>
      </c>
      <c r="AC569" s="46">
        <v>4947</v>
      </c>
      <c r="AD569" s="46">
        <v>70</v>
      </c>
      <c r="AE569" s="46">
        <v>69.099999999999994</v>
      </c>
      <c r="AF569" s="46">
        <v>116</v>
      </c>
      <c r="AH569" s="70" t="str">
        <f t="shared" si="57"/>
        <v/>
      </c>
      <c r="AI569" s="70" t="str">
        <f t="shared" si="58"/>
        <v/>
      </c>
      <c r="AJ569" s="70" t="str">
        <f t="shared" si="59"/>
        <v>X</v>
      </c>
      <c r="AK569" s="70" t="str" cm="1">
        <f t="array" ref="AK569">_xlfn.IFS(AH569&lt;&gt;"","1",AI569&lt;&gt;"","2",AJ569&lt;&gt;"","3")</f>
        <v>3</v>
      </c>
    </row>
    <row r="570" spans="1:37" x14ac:dyDescent="0.25">
      <c r="A570" t="s">
        <v>1739</v>
      </c>
      <c r="B570" t="s">
        <v>1740</v>
      </c>
      <c r="C570" s="67" t="str">
        <f t="shared" si="54"/>
        <v>Camille DeLost</v>
      </c>
      <c r="D570" s="71" t="str" cm="1">
        <f t="array" ref="D570">_xlfn.IFS(AK570="1",CONCATENATE(C570,"Regional"),AK570="2",CONCATENATE(C570,"Sectional"),AK570="3",CONCATENATE(C570,COUNTIF($C$1:C570,C570)))</f>
        <v>Camille DeLost1</v>
      </c>
      <c r="E570" s="66">
        <v>45153.3125</v>
      </c>
      <c r="F570" t="s">
        <v>2363</v>
      </c>
      <c r="G570" s="46">
        <v>79</v>
      </c>
      <c r="H570" s="46">
        <v>78</v>
      </c>
      <c r="I570" s="46">
        <v>13</v>
      </c>
      <c r="J570" t="s">
        <v>119</v>
      </c>
      <c r="K570" t="s">
        <v>90</v>
      </c>
      <c r="L570" s="46">
        <v>4947</v>
      </c>
      <c r="M570" s="46">
        <v>70</v>
      </c>
      <c r="N570" s="46">
        <v>69.099999999999994</v>
      </c>
      <c r="O570" s="46">
        <v>116</v>
      </c>
      <c r="P570" s="46">
        <f t="shared" si="55"/>
        <v>2</v>
      </c>
      <c r="R570" s="67" t="s">
        <v>2736</v>
      </c>
      <c r="S570" s="67">
        <f>COUNTIF(Y$2:$Y$100,R570)</f>
        <v>0</v>
      </c>
      <c r="V570" s="67">
        <f t="shared" si="56"/>
        <v>0</v>
      </c>
      <c r="X570"/>
      <c r="Y570" s="67" t="str">
        <f t="shared" si="60"/>
        <v xml:space="preserve"> </v>
      </c>
      <c r="AB570" t="s">
        <v>90</v>
      </c>
      <c r="AC570" s="46">
        <v>4947</v>
      </c>
      <c r="AD570" s="46">
        <v>70</v>
      </c>
      <c r="AE570" s="46">
        <v>69.099999999999994</v>
      </c>
      <c r="AF570" s="46">
        <v>116</v>
      </c>
      <c r="AH570" s="70" t="str">
        <f t="shared" si="57"/>
        <v/>
      </c>
      <c r="AI570" s="70" t="str">
        <f t="shared" si="58"/>
        <v/>
      </c>
      <c r="AJ570" s="70" t="str">
        <f t="shared" si="59"/>
        <v>X</v>
      </c>
      <c r="AK570" s="70" t="str" cm="1">
        <f t="array" ref="AK570">_xlfn.IFS(AH570&lt;&gt;"","1",AI570&lt;&gt;"","2",AJ570&lt;&gt;"","3")</f>
        <v>3</v>
      </c>
    </row>
    <row r="571" spans="1:37" x14ac:dyDescent="0.25">
      <c r="A571" t="s">
        <v>289</v>
      </c>
      <c r="B571" t="s">
        <v>528</v>
      </c>
      <c r="C571" s="67" t="str">
        <f t="shared" si="54"/>
        <v>Kate Krueger</v>
      </c>
      <c r="D571" s="71" t="str" cm="1">
        <f t="array" ref="D571">_xlfn.IFS(AK571="1",CONCATENATE(C571,"Regional"),AK571="2",CONCATENATE(C571,"Sectional"),AK571="3",CONCATENATE(C571,COUNTIF($C$1:C571,C571)))</f>
        <v>Kate Krueger2</v>
      </c>
      <c r="E571" s="66">
        <v>45153.3125</v>
      </c>
      <c r="F571" t="s">
        <v>2363</v>
      </c>
      <c r="G571" s="46">
        <v>79</v>
      </c>
      <c r="H571" s="46">
        <v>79</v>
      </c>
      <c r="I571" s="46">
        <v>14</v>
      </c>
      <c r="J571" t="s">
        <v>119</v>
      </c>
      <c r="K571" t="s">
        <v>90</v>
      </c>
      <c r="L571" s="46">
        <v>4947</v>
      </c>
      <c r="M571" s="46">
        <v>70</v>
      </c>
      <c r="N571" s="46">
        <v>69.099999999999994</v>
      </c>
      <c r="O571" s="46">
        <v>116</v>
      </c>
      <c r="P571" s="46">
        <f t="shared" si="55"/>
        <v>2</v>
      </c>
      <c r="R571" s="67" t="s">
        <v>2737</v>
      </c>
      <c r="S571" s="67">
        <f>COUNTIF(Y$2:$Y$100,R571)</f>
        <v>0</v>
      </c>
      <c r="V571" s="67">
        <f t="shared" si="56"/>
        <v>0</v>
      </c>
      <c r="X571"/>
      <c r="Y571" s="67" t="str">
        <f t="shared" si="60"/>
        <v xml:space="preserve"> </v>
      </c>
      <c r="AB571" t="s">
        <v>90</v>
      </c>
      <c r="AC571" s="46">
        <v>4947</v>
      </c>
      <c r="AD571" s="46">
        <v>70</v>
      </c>
      <c r="AE571" s="46">
        <v>69.099999999999994</v>
      </c>
      <c r="AF571" s="46">
        <v>116</v>
      </c>
      <c r="AH571" s="70" t="str">
        <f t="shared" si="57"/>
        <v/>
      </c>
      <c r="AI571" s="70" t="str">
        <f t="shared" si="58"/>
        <v/>
      </c>
      <c r="AJ571" s="70" t="str">
        <f t="shared" si="59"/>
        <v>X</v>
      </c>
      <c r="AK571" s="70" t="str" cm="1">
        <f t="array" ref="AK571">_xlfn.IFS(AH571&lt;&gt;"","1",AI571&lt;&gt;"","2",AJ571&lt;&gt;"","3")</f>
        <v>3</v>
      </c>
    </row>
    <row r="572" spans="1:37" x14ac:dyDescent="0.25">
      <c r="A572" t="s">
        <v>601</v>
      </c>
      <c r="B572" t="s">
        <v>199</v>
      </c>
      <c r="C572" s="67" t="str">
        <f t="shared" si="54"/>
        <v>Payton Dudra</v>
      </c>
      <c r="D572" s="71" t="str" cm="1">
        <f t="array" ref="D572">_xlfn.IFS(AK572="1",CONCATENATE(C572,"Regional"),AK572="2",CONCATENATE(C572,"Sectional"),AK572="3",CONCATENATE(C572,COUNTIF($C$1:C572,C572)))</f>
        <v>Payton Dudra2</v>
      </c>
      <c r="E572" s="66">
        <v>45153.3125</v>
      </c>
      <c r="F572" t="s">
        <v>2363</v>
      </c>
      <c r="G572" s="46">
        <v>79</v>
      </c>
      <c r="H572" s="46">
        <v>80</v>
      </c>
      <c r="I572" s="46">
        <v>15</v>
      </c>
      <c r="J572" t="s">
        <v>119</v>
      </c>
      <c r="K572" t="s">
        <v>90</v>
      </c>
      <c r="L572" s="46">
        <v>4947</v>
      </c>
      <c r="M572" s="46">
        <v>70</v>
      </c>
      <c r="N572" s="46">
        <v>69.099999999999994</v>
      </c>
      <c r="O572" s="46">
        <v>116</v>
      </c>
      <c r="P572" s="46">
        <f t="shared" si="55"/>
        <v>2</v>
      </c>
      <c r="R572" s="67" t="s">
        <v>1245</v>
      </c>
      <c r="S572" s="67">
        <f>COUNTIF(Y$2:$Y$100,R572)</f>
        <v>0</v>
      </c>
      <c r="V572" s="67">
        <f t="shared" si="56"/>
        <v>0</v>
      </c>
      <c r="X572"/>
      <c r="Y572" s="67" t="str">
        <f t="shared" si="60"/>
        <v xml:space="preserve"> </v>
      </c>
      <c r="AB572" t="s">
        <v>90</v>
      </c>
      <c r="AC572" s="46">
        <v>4947</v>
      </c>
      <c r="AD572" s="46">
        <v>70</v>
      </c>
      <c r="AE572" s="46">
        <v>69.099999999999994</v>
      </c>
      <c r="AF572" s="46">
        <v>116</v>
      </c>
      <c r="AH572" s="70" t="str">
        <f t="shared" si="57"/>
        <v/>
      </c>
      <c r="AI572" s="70" t="str">
        <f t="shared" si="58"/>
        <v/>
      </c>
      <c r="AJ572" s="70" t="str">
        <f t="shared" si="59"/>
        <v>X</v>
      </c>
      <c r="AK572" s="70" t="str" cm="1">
        <f t="array" ref="AK572">_xlfn.IFS(AH572&lt;&gt;"","1",AI572&lt;&gt;"","2",AJ572&lt;&gt;"","3")</f>
        <v>3</v>
      </c>
    </row>
    <row r="573" spans="1:37" x14ac:dyDescent="0.25">
      <c r="A573" t="s">
        <v>485</v>
      </c>
      <c r="B573" t="s">
        <v>428</v>
      </c>
      <c r="C573" s="67" t="str">
        <f t="shared" si="54"/>
        <v>Annika Jafferis</v>
      </c>
      <c r="D573" s="71" t="str" cm="1">
        <f t="array" ref="D573">_xlfn.IFS(AK573="1",CONCATENATE(C573,"Regional"),AK573="2",CONCATENATE(C573,"Sectional"),AK573="3",CONCATENATE(C573,COUNTIF($C$1:C573,C573)))</f>
        <v>Annika Jafferis2</v>
      </c>
      <c r="E573" s="66">
        <v>45153.3125</v>
      </c>
      <c r="F573" t="s">
        <v>2363</v>
      </c>
      <c r="G573" s="46">
        <v>79</v>
      </c>
      <c r="H573" s="46">
        <v>80</v>
      </c>
      <c r="I573" s="46">
        <v>15</v>
      </c>
      <c r="J573" t="s">
        <v>119</v>
      </c>
      <c r="K573" t="s">
        <v>90</v>
      </c>
      <c r="L573" s="46">
        <v>4947</v>
      </c>
      <c r="M573" s="46">
        <v>70</v>
      </c>
      <c r="N573" s="46">
        <v>69.099999999999994</v>
      </c>
      <c r="O573" s="46">
        <v>116</v>
      </c>
      <c r="P573" s="46">
        <f t="shared" si="55"/>
        <v>2</v>
      </c>
      <c r="R573" s="67" t="s">
        <v>1176</v>
      </c>
      <c r="S573" s="67">
        <f>COUNTIF(Y$2:$Y$100,R573)</f>
        <v>0</v>
      </c>
      <c r="V573" s="67">
        <f t="shared" si="56"/>
        <v>0</v>
      </c>
      <c r="X573"/>
      <c r="Y573" s="67" t="str">
        <f t="shared" si="60"/>
        <v xml:space="preserve"> </v>
      </c>
      <c r="AB573" t="s">
        <v>90</v>
      </c>
      <c r="AC573" s="46">
        <v>4947</v>
      </c>
      <c r="AD573" s="46">
        <v>70</v>
      </c>
      <c r="AE573" s="46">
        <v>69.099999999999994</v>
      </c>
      <c r="AF573" s="46">
        <v>116</v>
      </c>
      <c r="AH573" s="70" t="str">
        <f t="shared" si="57"/>
        <v/>
      </c>
      <c r="AI573" s="70" t="str">
        <f t="shared" si="58"/>
        <v/>
      </c>
      <c r="AJ573" s="70" t="str">
        <f t="shared" si="59"/>
        <v>X</v>
      </c>
      <c r="AK573" s="70" t="str" cm="1">
        <f t="array" ref="AK573">_xlfn.IFS(AH573&lt;&gt;"","1",AI573&lt;&gt;"","2",AJ573&lt;&gt;"","3")</f>
        <v>3</v>
      </c>
    </row>
    <row r="574" spans="1:37" x14ac:dyDescent="0.25">
      <c r="A574" t="s">
        <v>219</v>
      </c>
      <c r="B574" t="s">
        <v>725</v>
      </c>
      <c r="C574" s="67" t="str">
        <f t="shared" si="54"/>
        <v>Lia Maxwell</v>
      </c>
      <c r="D574" s="71" t="str" cm="1">
        <f t="array" ref="D574">_xlfn.IFS(AK574="1",CONCATENATE(C574,"Regional"),AK574="2",CONCATENATE(C574,"Sectional"),AK574="3",CONCATENATE(C574,COUNTIF($C$1:C574,C574)))</f>
        <v>Lia Maxwell2</v>
      </c>
      <c r="E574" s="66">
        <v>45153.3125</v>
      </c>
      <c r="F574" t="s">
        <v>2363</v>
      </c>
      <c r="G574" s="46">
        <v>79</v>
      </c>
      <c r="H574" s="46">
        <v>80</v>
      </c>
      <c r="I574" s="46">
        <v>15</v>
      </c>
      <c r="J574" t="s">
        <v>119</v>
      </c>
      <c r="K574" t="s">
        <v>90</v>
      </c>
      <c r="L574" s="46">
        <v>4947</v>
      </c>
      <c r="M574" s="46">
        <v>70</v>
      </c>
      <c r="N574" s="46">
        <v>69.099999999999994</v>
      </c>
      <c r="O574" s="46">
        <v>116</v>
      </c>
      <c r="P574" s="46">
        <f t="shared" si="55"/>
        <v>2</v>
      </c>
      <c r="R574" s="67" t="s">
        <v>1319</v>
      </c>
      <c r="S574" s="67">
        <f>COUNTIF(Y$2:$Y$100,R574)</f>
        <v>0</v>
      </c>
      <c r="V574" s="67">
        <f t="shared" si="56"/>
        <v>0</v>
      </c>
      <c r="X574"/>
      <c r="Y574" s="67" t="str">
        <f t="shared" si="60"/>
        <v xml:space="preserve"> </v>
      </c>
      <c r="AB574" t="s">
        <v>90</v>
      </c>
      <c r="AC574" s="46">
        <v>4947</v>
      </c>
      <c r="AD574" s="46">
        <v>70</v>
      </c>
      <c r="AE574" s="46">
        <v>69.099999999999994</v>
      </c>
      <c r="AF574" s="46">
        <v>116</v>
      </c>
      <c r="AH574" s="70" t="str">
        <f t="shared" si="57"/>
        <v/>
      </c>
      <c r="AI574" s="70" t="str">
        <f t="shared" si="58"/>
        <v/>
      </c>
      <c r="AJ574" s="70" t="str">
        <f t="shared" si="59"/>
        <v>X</v>
      </c>
      <c r="AK574" s="70" t="str" cm="1">
        <f t="array" ref="AK574">_xlfn.IFS(AH574&lt;&gt;"","1",AI574&lt;&gt;"","2",AJ574&lt;&gt;"","3")</f>
        <v>3</v>
      </c>
    </row>
    <row r="575" spans="1:37" x14ac:dyDescent="0.25">
      <c r="A575" t="s">
        <v>1741</v>
      </c>
      <c r="B575" t="s">
        <v>471</v>
      </c>
      <c r="C575" s="67" t="str">
        <f t="shared" si="54"/>
        <v>Madelyn Gicius</v>
      </c>
      <c r="D575" s="71" t="str" cm="1">
        <f t="array" ref="D575">_xlfn.IFS(AK575="1",CONCATENATE(C575,"Regional"),AK575="2",CONCATENATE(C575,"Sectional"),AK575="3",CONCATENATE(C575,COUNTIF($C$1:C575,C575)))</f>
        <v>Madelyn Gicius2</v>
      </c>
      <c r="E575" s="66">
        <v>45153.3125</v>
      </c>
      <c r="F575" t="s">
        <v>2363</v>
      </c>
      <c r="G575" s="46">
        <v>79</v>
      </c>
      <c r="H575" s="46">
        <v>81</v>
      </c>
      <c r="I575" s="46">
        <v>18</v>
      </c>
      <c r="J575" t="s">
        <v>119</v>
      </c>
      <c r="K575" t="s">
        <v>90</v>
      </c>
      <c r="L575" s="46">
        <v>4947</v>
      </c>
      <c r="M575" s="46">
        <v>70</v>
      </c>
      <c r="N575" s="46">
        <v>69.099999999999994</v>
      </c>
      <c r="O575" s="46">
        <v>116</v>
      </c>
      <c r="P575" s="46">
        <f t="shared" si="55"/>
        <v>2</v>
      </c>
      <c r="R575" s="67" t="s">
        <v>2738</v>
      </c>
      <c r="S575" s="67">
        <f>COUNTIF(Y$2:$Y$100,R575)</f>
        <v>0</v>
      </c>
      <c r="V575" s="67">
        <f t="shared" si="56"/>
        <v>0</v>
      </c>
      <c r="X575"/>
      <c r="Y575" s="67" t="str">
        <f t="shared" si="60"/>
        <v xml:space="preserve"> </v>
      </c>
      <c r="AB575" t="s">
        <v>90</v>
      </c>
      <c r="AC575" s="46">
        <v>4947</v>
      </c>
      <c r="AD575" s="46">
        <v>70</v>
      </c>
      <c r="AE575" s="46">
        <v>69.099999999999994</v>
      </c>
      <c r="AF575" s="46">
        <v>116</v>
      </c>
      <c r="AH575" s="70" t="str">
        <f t="shared" si="57"/>
        <v/>
      </c>
      <c r="AI575" s="70" t="str">
        <f t="shared" si="58"/>
        <v/>
      </c>
      <c r="AJ575" s="70" t="str">
        <f t="shared" si="59"/>
        <v>X</v>
      </c>
      <c r="AK575" s="70" t="str" cm="1">
        <f t="array" ref="AK575">_xlfn.IFS(AH575&lt;&gt;"","1",AI575&lt;&gt;"","2",AJ575&lt;&gt;"","3")</f>
        <v>3</v>
      </c>
    </row>
    <row r="576" spans="1:37" x14ac:dyDescent="0.25">
      <c r="A576" t="s">
        <v>294</v>
      </c>
      <c r="B576" t="s">
        <v>726</v>
      </c>
      <c r="C576" s="67" t="str">
        <f t="shared" si="54"/>
        <v>Nina Lang</v>
      </c>
      <c r="D576" s="71" t="str" cm="1">
        <f t="array" ref="D576">_xlfn.IFS(AK576="1",CONCATENATE(C576,"Regional"),AK576="2",CONCATENATE(C576,"Sectional"),AK576="3",CONCATENATE(C576,COUNTIF($C$1:C576,C576)))</f>
        <v>Nina Lang2</v>
      </c>
      <c r="E576" s="66">
        <v>45153.3125</v>
      </c>
      <c r="F576" t="s">
        <v>2363</v>
      </c>
      <c r="G576" s="46">
        <v>79</v>
      </c>
      <c r="H576" s="46">
        <v>81</v>
      </c>
      <c r="I576" s="46">
        <v>18</v>
      </c>
      <c r="J576" t="s">
        <v>119</v>
      </c>
      <c r="K576" t="s">
        <v>90</v>
      </c>
      <c r="L576" s="46">
        <v>4947</v>
      </c>
      <c r="M576" s="46">
        <v>70</v>
      </c>
      <c r="N576" s="46">
        <v>69.099999999999994</v>
      </c>
      <c r="O576" s="46">
        <v>116</v>
      </c>
      <c r="P576" s="46">
        <f t="shared" si="55"/>
        <v>2</v>
      </c>
      <c r="R576" s="67" t="s">
        <v>1321</v>
      </c>
      <c r="S576" s="67">
        <f>COUNTIF(Y$2:$Y$100,R576)</f>
        <v>0</v>
      </c>
      <c r="V576" s="67">
        <f t="shared" si="56"/>
        <v>0</v>
      </c>
      <c r="X576"/>
      <c r="Y576" s="67" t="str">
        <f t="shared" si="60"/>
        <v xml:space="preserve"> </v>
      </c>
      <c r="AB576" t="s">
        <v>90</v>
      </c>
      <c r="AC576" s="46">
        <v>4947</v>
      </c>
      <c r="AD576" s="46">
        <v>70</v>
      </c>
      <c r="AE576" s="46">
        <v>69.099999999999994</v>
      </c>
      <c r="AF576" s="46">
        <v>116</v>
      </c>
      <c r="AH576" s="70" t="str">
        <f t="shared" si="57"/>
        <v/>
      </c>
      <c r="AI576" s="70" t="str">
        <f t="shared" si="58"/>
        <v/>
      </c>
      <c r="AJ576" s="70" t="str">
        <f t="shared" si="59"/>
        <v>X</v>
      </c>
      <c r="AK576" s="70" t="str" cm="1">
        <f t="array" ref="AK576">_xlfn.IFS(AH576&lt;&gt;"","1",AI576&lt;&gt;"","2",AJ576&lt;&gt;"","3")</f>
        <v>3</v>
      </c>
    </row>
    <row r="577" spans="1:37" x14ac:dyDescent="0.25">
      <c r="A577" t="s">
        <v>261</v>
      </c>
      <c r="B577" t="s">
        <v>1606</v>
      </c>
      <c r="C577" s="67" t="str">
        <f t="shared" si="54"/>
        <v>Delainey Halverson</v>
      </c>
      <c r="D577" s="71" t="str" cm="1">
        <f t="array" ref="D577">_xlfn.IFS(AK577="1",CONCATENATE(C577,"Regional"),AK577="2",CONCATENATE(C577,"Sectional"),AK577="3",CONCATENATE(C577,COUNTIF($C$1:C577,C577)))</f>
        <v>Delainey Halverson1</v>
      </c>
      <c r="E577" s="66">
        <v>45153.3125</v>
      </c>
      <c r="F577" t="s">
        <v>2363</v>
      </c>
      <c r="G577" s="46">
        <v>79</v>
      </c>
      <c r="H577" s="46">
        <v>81</v>
      </c>
      <c r="I577" s="46">
        <v>18</v>
      </c>
      <c r="J577" t="s">
        <v>119</v>
      </c>
      <c r="K577" t="s">
        <v>90</v>
      </c>
      <c r="L577" s="46">
        <v>4947</v>
      </c>
      <c r="M577" s="46">
        <v>70</v>
      </c>
      <c r="N577" s="46">
        <v>69.099999999999994</v>
      </c>
      <c r="O577" s="46">
        <v>116</v>
      </c>
      <c r="P577" s="46">
        <f t="shared" si="55"/>
        <v>2</v>
      </c>
      <c r="R577" s="67" t="s">
        <v>3559</v>
      </c>
      <c r="S577" s="67">
        <f>COUNTIF(Y$2:$Y$100,R577)</f>
        <v>0</v>
      </c>
      <c r="V577" s="67">
        <f t="shared" si="56"/>
        <v>0</v>
      </c>
      <c r="X577"/>
      <c r="Y577" s="67" t="str">
        <f t="shared" si="60"/>
        <v xml:space="preserve"> </v>
      </c>
      <c r="AB577" t="s">
        <v>90</v>
      </c>
      <c r="AC577" s="46">
        <v>4947</v>
      </c>
      <c r="AD577" s="46">
        <v>70</v>
      </c>
      <c r="AE577" s="46">
        <v>69.099999999999994</v>
      </c>
      <c r="AF577" s="46">
        <v>116</v>
      </c>
      <c r="AH577" s="70" t="str">
        <f t="shared" si="57"/>
        <v/>
      </c>
      <c r="AI577" s="70" t="str">
        <f t="shared" si="58"/>
        <v/>
      </c>
      <c r="AJ577" s="70" t="str">
        <f t="shared" si="59"/>
        <v>X</v>
      </c>
      <c r="AK577" s="70" t="str" cm="1">
        <f t="array" ref="AK577">_xlfn.IFS(AH577&lt;&gt;"","1",AI577&lt;&gt;"","2",AJ577&lt;&gt;"","3")</f>
        <v>3</v>
      </c>
    </row>
    <row r="578" spans="1:37" x14ac:dyDescent="0.25">
      <c r="A578" t="s">
        <v>352</v>
      </c>
      <c r="B578" t="s">
        <v>772</v>
      </c>
      <c r="C578" s="67" t="str">
        <f t="shared" ref="C578:C641" si="61">CONCATENATE(B578," ",A578)</f>
        <v>Alexa Reed</v>
      </c>
      <c r="D578" s="71" t="str" cm="1">
        <f t="array" ref="D578">_xlfn.IFS(AK578="1",CONCATENATE(C578,"Regional"),AK578="2",CONCATENATE(C578,"Sectional"),AK578="3",CONCATENATE(C578,COUNTIF($C$1:C578,C578)))</f>
        <v>Alexa Reed2</v>
      </c>
      <c r="E578" s="66">
        <v>45153.3125</v>
      </c>
      <c r="F578" t="s">
        <v>2363</v>
      </c>
      <c r="G578" s="46">
        <v>79</v>
      </c>
      <c r="H578" s="46">
        <v>81</v>
      </c>
      <c r="I578" s="46">
        <v>18</v>
      </c>
      <c r="J578" t="s">
        <v>119</v>
      </c>
      <c r="K578" t="s">
        <v>90</v>
      </c>
      <c r="L578" s="46">
        <v>4947</v>
      </c>
      <c r="M578" s="46">
        <v>70</v>
      </c>
      <c r="N578" s="46">
        <v>69.099999999999994</v>
      </c>
      <c r="O578" s="46">
        <v>116</v>
      </c>
      <c r="P578" s="46">
        <f t="shared" ref="P578:P641" si="62">IF(L578&gt;4000,2,1)</f>
        <v>2</v>
      </c>
      <c r="R578" s="67" t="s">
        <v>1355</v>
      </c>
      <c r="S578" s="67">
        <f>COUNTIF(Y$2:$Y$100,R578)</f>
        <v>0</v>
      </c>
      <c r="V578" s="67">
        <f t="shared" ref="V578:V641" si="63">COUNTIF(R578:R3201,Y578)</f>
        <v>0</v>
      </c>
      <c r="X578"/>
      <c r="Y578" s="67" t="str">
        <f t="shared" si="60"/>
        <v xml:space="preserve"> </v>
      </c>
      <c r="AB578" t="s">
        <v>90</v>
      </c>
      <c r="AC578" s="46">
        <v>4947</v>
      </c>
      <c r="AD578" s="46">
        <v>70</v>
      </c>
      <c r="AE578" s="46">
        <v>69.099999999999994</v>
      </c>
      <c r="AF578" s="46">
        <v>116</v>
      </c>
      <c r="AH578" s="70" t="str">
        <f t="shared" ref="AH578:AH641" si="64">IF(ISNUMBER(SEARCH("regional",$F578)),$F578,"")</f>
        <v/>
      </c>
      <c r="AI578" s="70" t="str">
        <f t="shared" ref="AI578:AI641" si="65">IF(ISNUMBER(SEARCH("sectional",$F578)),$F578,"")</f>
        <v/>
      </c>
      <c r="AJ578" s="70" t="str">
        <f t="shared" ref="AJ578:AJ641" si="66">IF(AND(AH578="",AI578=""),"X","")</f>
        <v>X</v>
      </c>
      <c r="AK578" s="70" t="str" cm="1">
        <f t="array" ref="AK578">_xlfn.IFS(AH578&lt;&gt;"","1",AI578&lt;&gt;"","2",AJ578&lt;&gt;"","3")</f>
        <v>3</v>
      </c>
    </row>
    <row r="579" spans="1:37" x14ac:dyDescent="0.25">
      <c r="A579" t="s">
        <v>88</v>
      </c>
      <c r="B579" t="s">
        <v>507</v>
      </c>
      <c r="C579" s="67" t="str">
        <f t="shared" si="61"/>
        <v>Chloe Brown</v>
      </c>
      <c r="D579" s="71" t="str" cm="1">
        <f t="array" ref="D579">_xlfn.IFS(AK579="1",CONCATENATE(C579,"Regional"),AK579="2",CONCATENATE(C579,"Sectional"),AK579="3",CONCATENATE(C579,COUNTIF($C$1:C579,C579)))</f>
        <v>Chloe Brown1</v>
      </c>
      <c r="E579" s="66">
        <v>45153.3125</v>
      </c>
      <c r="F579" t="s">
        <v>2363</v>
      </c>
      <c r="G579" s="46">
        <v>79</v>
      </c>
      <c r="H579" s="46">
        <v>81</v>
      </c>
      <c r="I579" s="46">
        <v>18</v>
      </c>
      <c r="J579" t="s">
        <v>119</v>
      </c>
      <c r="K579" t="s">
        <v>90</v>
      </c>
      <c r="L579" s="46">
        <v>4947</v>
      </c>
      <c r="M579" s="46">
        <v>70</v>
      </c>
      <c r="N579" s="46">
        <v>69.099999999999994</v>
      </c>
      <c r="O579" s="46">
        <v>116</v>
      </c>
      <c r="P579" s="46">
        <f t="shared" si="62"/>
        <v>2</v>
      </c>
      <c r="R579" s="67" t="s">
        <v>1250</v>
      </c>
      <c r="S579" s="67">
        <f>COUNTIF(Y$2:$Y$100,R579)</f>
        <v>0</v>
      </c>
      <c r="V579" s="67">
        <f t="shared" si="63"/>
        <v>0</v>
      </c>
      <c r="X579"/>
      <c r="Y579" s="67" t="str">
        <f t="shared" si="60"/>
        <v xml:space="preserve"> </v>
      </c>
      <c r="AB579" t="s">
        <v>90</v>
      </c>
      <c r="AC579" s="46">
        <v>4947</v>
      </c>
      <c r="AD579" s="46">
        <v>70</v>
      </c>
      <c r="AE579" s="46">
        <v>69.099999999999994</v>
      </c>
      <c r="AF579" s="46">
        <v>116</v>
      </c>
      <c r="AH579" s="70" t="str">
        <f t="shared" si="64"/>
        <v/>
      </c>
      <c r="AI579" s="70" t="str">
        <f t="shared" si="65"/>
        <v/>
      </c>
      <c r="AJ579" s="70" t="str">
        <f t="shared" si="66"/>
        <v>X</v>
      </c>
      <c r="AK579" s="70" t="str" cm="1">
        <f t="array" ref="AK579">_xlfn.IFS(AH579&lt;&gt;"","1",AI579&lt;&gt;"","2",AJ579&lt;&gt;"","3")</f>
        <v>3</v>
      </c>
    </row>
    <row r="580" spans="1:37" x14ac:dyDescent="0.25">
      <c r="A580" t="s">
        <v>463</v>
      </c>
      <c r="B580" t="s">
        <v>1607</v>
      </c>
      <c r="C580" s="67" t="str">
        <f t="shared" si="61"/>
        <v>Georgia Volley</v>
      </c>
      <c r="D580" s="71" t="str" cm="1">
        <f t="array" ref="D580">_xlfn.IFS(AK580="1",CONCATENATE(C580,"Regional"),AK580="2",CONCATENATE(C580,"Sectional"),AK580="3",CONCATENATE(C580,COUNTIF($C$1:C580,C580)))</f>
        <v>Georgia Volley1</v>
      </c>
      <c r="E580" s="66">
        <v>45153.3125</v>
      </c>
      <c r="F580" t="s">
        <v>2363</v>
      </c>
      <c r="G580" s="46">
        <v>79</v>
      </c>
      <c r="H580" s="46">
        <v>81</v>
      </c>
      <c r="I580" s="46">
        <v>18</v>
      </c>
      <c r="J580" t="s">
        <v>119</v>
      </c>
      <c r="K580" t="s">
        <v>90</v>
      </c>
      <c r="L580" s="46">
        <v>4947</v>
      </c>
      <c r="M580" s="46">
        <v>70</v>
      </c>
      <c r="N580" s="46">
        <v>69.099999999999994</v>
      </c>
      <c r="O580" s="46">
        <v>116</v>
      </c>
      <c r="P580" s="46">
        <f t="shared" si="62"/>
        <v>2</v>
      </c>
      <c r="R580" s="67" t="s">
        <v>2739</v>
      </c>
      <c r="S580" s="67">
        <f>COUNTIF(Y$2:$Y$100,R580)</f>
        <v>0</v>
      </c>
      <c r="V580" s="67">
        <f t="shared" si="63"/>
        <v>0</v>
      </c>
      <c r="X580"/>
      <c r="Y580" s="67" t="str">
        <f t="shared" si="60"/>
        <v xml:space="preserve"> </v>
      </c>
      <c r="AB580" t="s">
        <v>90</v>
      </c>
      <c r="AC580" s="46">
        <v>4947</v>
      </c>
      <c r="AD580" s="46">
        <v>70</v>
      </c>
      <c r="AE580" s="46">
        <v>69.099999999999994</v>
      </c>
      <c r="AF580" s="46">
        <v>116</v>
      </c>
      <c r="AH580" s="70" t="str">
        <f t="shared" si="64"/>
        <v/>
      </c>
      <c r="AI580" s="70" t="str">
        <f t="shared" si="65"/>
        <v/>
      </c>
      <c r="AJ580" s="70" t="str">
        <f t="shared" si="66"/>
        <v>X</v>
      </c>
      <c r="AK580" s="70" t="str" cm="1">
        <f t="array" ref="AK580">_xlfn.IFS(AH580&lt;&gt;"","1",AI580&lt;&gt;"","2",AJ580&lt;&gt;"","3")</f>
        <v>3</v>
      </c>
    </row>
    <row r="581" spans="1:37" x14ac:dyDescent="0.25">
      <c r="A581" t="s">
        <v>1650</v>
      </c>
      <c r="B581" t="s">
        <v>769</v>
      </c>
      <c r="C581" s="67" t="str">
        <f t="shared" si="61"/>
        <v>Nadia Maciejewski</v>
      </c>
      <c r="D581" s="71" t="str" cm="1">
        <f t="array" ref="D581">_xlfn.IFS(AK581="1",CONCATENATE(C581,"Regional"),AK581="2",CONCATENATE(C581,"Sectional"),AK581="3",CONCATENATE(C581,COUNTIF($C$1:C581,C581)))</f>
        <v>Nadia Maciejewski2</v>
      </c>
      <c r="E581" s="66">
        <v>45153.3125</v>
      </c>
      <c r="F581" t="s">
        <v>2363</v>
      </c>
      <c r="G581" s="46">
        <v>79</v>
      </c>
      <c r="H581" s="46">
        <v>83</v>
      </c>
      <c r="I581" s="46">
        <v>24</v>
      </c>
      <c r="J581" t="s">
        <v>119</v>
      </c>
      <c r="K581" t="s">
        <v>90</v>
      </c>
      <c r="L581" s="46">
        <v>4947</v>
      </c>
      <c r="M581" s="46">
        <v>70</v>
      </c>
      <c r="N581" s="46">
        <v>69.099999999999994</v>
      </c>
      <c r="O581" s="46">
        <v>116</v>
      </c>
      <c r="P581" s="46">
        <f t="shared" si="62"/>
        <v>2</v>
      </c>
      <c r="R581" s="67" t="s">
        <v>3497</v>
      </c>
      <c r="S581" s="67">
        <f>COUNTIF(Y$2:$Y$100,R581)</f>
        <v>0</v>
      </c>
      <c r="V581" s="67">
        <f t="shared" si="63"/>
        <v>0</v>
      </c>
      <c r="X581"/>
      <c r="Y581" s="67" t="str">
        <f t="shared" si="60"/>
        <v xml:space="preserve"> </v>
      </c>
      <c r="AB581" t="s">
        <v>90</v>
      </c>
      <c r="AC581" s="46">
        <v>4947</v>
      </c>
      <c r="AD581" s="46">
        <v>70</v>
      </c>
      <c r="AE581" s="46">
        <v>69.099999999999994</v>
      </c>
      <c r="AF581" s="46">
        <v>116</v>
      </c>
      <c r="AH581" s="70" t="str">
        <f t="shared" si="64"/>
        <v/>
      </c>
      <c r="AI581" s="70" t="str">
        <f t="shared" si="65"/>
        <v/>
      </c>
      <c r="AJ581" s="70" t="str">
        <f t="shared" si="66"/>
        <v>X</v>
      </c>
      <c r="AK581" s="70" t="str" cm="1">
        <f t="array" ref="AK581">_xlfn.IFS(AH581&lt;&gt;"","1",AI581&lt;&gt;"","2",AJ581&lt;&gt;"","3")</f>
        <v>3</v>
      </c>
    </row>
    <row r="582" spans="1:37" x14ac:dyDescent="0.25">
      <c r="A582" t="s">
        <v>1612</v>
      </c>
      <c r="B582" t="s">
        <v>401</v>
      </c>
      <c r="C582" s="67" t="str">
        <f t="shared" si="61"/>
        <v>Hannah Strachota</v>
      </c>
      <c r="D582" s="71" t="str" cm="1">
        <f t="array" ref="D582">_xlfn.IFS(AK582="1",CONCATENATE(C582,"Regional"),AK582="2",CONCATENATE(C582,"Sectional"),AK582="3",CONCATENATE(C582,COUNTIF($C$1:C582,C582)))</f>
        <v>Hannah Strachota2</v>
      </c>
      <c r="E582" s="66">
        <v>45153.3125</v>
      </c>
      <c r="F582" t="s">
        <v>2363</v>
      </c>
      <c r="G582" s="46">
        <v>79</v>
      </c>
      <c r="H582" s="46">
        <v>83</v>
      </c>
      <c r="I582" s="46">
        <v>24</v>
      </c>
      <c r="J582" t="s">
        <v>119</v>
      </c>
      <c r="K582" t="s">
        <v>90</v>
      </c>
      <c r="L582" s="46">
        <v>4947</v>
      </c>
      <c r="M582" s="46">
        <v>70</v>
      </c>
      <c r="N582" s="46">
        <v>69.099999999999994</v>
      </c>
      <c r="O582" s="46">
        <v>116</v>
      </c>
      <c r="P582" s="46">
        <f t="shared" si="62"/>
        <v>2</v>
      </c>
      <c r="R582" s="67" t="s">
        <v>3479</v>
      </c>
      <c r="S582" s="67">
        <f>COUNTIF(Y$2:$Y$100,R582)</f>
        <v>0</v>
      </c>
      <c r="V582" s="67">
        <f t="shared" si="63"/>
        <v>0</v>
      </c>
      <c r="X582"/>
      <c r="Y582" s="67" t="str">
        <f t="shared" si="60"/>
        <v xml:space="preserve"> </v>
      </c>
      <c r="AB582" t="s">
        <v>90</v>
      </c>
      <c r="AC582" s="46">
        <v>4947</v>
      </c>
      <c r="AD582" s="46">
        <v>70</v>
      </c>
      <c r="AE582" s="46">
        <v>69.099999999999994</v>
      </c>
      <c r="AF582" s="46">
        <v>116</v>
      </c>
      <c r="AH582" s="70" t="str">
        <f t="shared" si="64"/>
        <v/>
      </c>
      <c r="AI582" s="70" t="str">
        <f t="shared" si="65"/>
        <v/>
      </c>
      <c r="AJ582" s="70" t="str">
        <f t="shared" si="66"/>
        <v>X</v>
      </c>
      <c r="AK582" s="70" t="str" cm="1">
        <f t="array" ref="AK582">_xlfn.IFS(AH582&lt;&gt;"","1",AI582&lt;&gt;"","2",AJ582&lt;&gt;"","3")</f>
        <v>3</v>
      </c>
    </row>
    <row r="583" spans="1:37" x14ac:dyDescent="0.25">
      <c r="A583" t="s">
        <v>378</v>
      </c>
      <c r="B583" t="s">
        <v>484</v>
      </c>
      <c r="C583" s="67" t="str">
        <f t="shared" si="61"/>
        <v>Abbie Welch</v>
      </c>
      <c r="D583" s="71" t="str" cm="1">
        <f t="array" ref="D583">_xlfn.IFS(AK583="1",CONCATENATE(C583,"Regional"),AK583="2",CONCATENATE(C583,"Sectional"),AK583="3",CONCATENATE(C583,COUNTIF($C$1:C583,C583)))</f>
        <v>Abbie Welch1</v>
      </c>
      <c r="E583" s="66">
        <v>45153.3125</v>
      </c>
      <c r="F583" t="s">
        <v>2363</v>
      </c>
      <c r="G583" s="46">
        <v>79</v>
      </c>
      <c r="H583" s="46">
        <v>84</v>
      </c>
      <c r="I583" s="46">
        <v>26</v>
      </c>
      <c r="J583" t="s">
        <v>119</v>
      </c>
      <c r="K583" t="s">
        <v>90</v>
      </c>
      <c r="L583" s="46">
        <v>4947</v>
      </c>
      <c r="M583" s="46">
        <v>70</v>
      </c>
      <c r="N583" s="46">
        <v>69.099999999999994</v>
      </c>
      <c r="O583" s="46">
        <v>116</v>
      </c>
      <c r="P583" s="46">
        <f t="shared" si="62"/>
        <v>2</v>
      </c>
      <c r="R583" s="67" t="s">
        <v>1175</v>
      </c>
      <c r="S583" s="67">
        <f>COUNTIF(Y$2:$Y$100,R583)</f>
        <v>0</v>
      </c>
      <c r="V583" s="67">
        <f t="shared" si="63"/>
        <v>0</v>
      </c>
      <c r="X583"/>
      <c r="Y583" s="67" t="str">
        <f t="shared" si="60"/>
        <v xml:space="preserve"> </v>
      </c>
      <c r="AB583" t="s">
        <v>90</v>
      </c>
      <c r="AC583" s="46">
        <v>4947</v>
      </c>
      <c r="AD583" s="46">
        <v>70</v>
      </c>
      <c r="AE583" s="46">
        <v>69.099999999999994</v>
      </c>
      <c r="AF583" s="46">
        <v>116</v>
      </c>
      <c r="AH583" s="70" t="str">
        <f t="shared" si="64"/>
        <v/>
      </c>
      <c r="AI583" s="70" t="str">
        <f t="shared" si="65"/>
        <v/>
      </c>
      <c r="AJ583" s="70" t="str">
        <f t="shared" si="66"/>
        <v>X</v>
      </c>
      <c r="AK583" s="70" t="str" cm="1">
        <f t="array" ref="AK583">_xlfn.IFS(AH583&lt;&gt;"","1",AI583&lt;&gt;"","2",AJ583&lt;&gt;"","3")</f>
        <v>3</v>
      </c>
    </row>
    <row r="584" spans="1:37" x14ac:dyDescent="0.25">
      <c r="A584" t="s">
        <v>2291</v>
      </c>
      <c r="B584" t="s">
        <v>511</v>
      </c>
      <c r="C584" s="67" t="str">
        <f t="shared" si="61"/>
        <v>Eleanor VanHandel</v>
      </c>
      <c r="D584" s="71" t="str" cm="1">
        <f t="array" ref="D584">_xlfn.IFS(AK584="1",CONCATENATE(C584,"Regional"),AK584="2",CONCATENATE(C584,"Sectional"),AK584="3",CONCATENATE(C584,COUNTIF($C$1:C584,C584)))</f>
        <v>Eleanor VanHandel1</v>
      </c>
      <c r="E584" s="66">
        <v>45153.3125</v>
      </c>
      <c r="F584" t="s">
        <v>2363</v>
      </c>
      <c r="G584" s="46">
        <v>79</v>
      </c>
      <c r="H584" s="46">
        <v>84</v>
      </c>
      <c r="I584" s="46">
        <v>26</v>
      </c>
      <c r="J584" t="s">
        <v>119</v>
      </c>
      <c r="K584" t="s">
        <v>90</v>
      </c>
      <c r="L584" s="46">
        <v>4947</v>
      </c>
      <c r="M584" s="46">
        <v>70</v>
      </c>
      <c r="N584" s="46">
        <v>69.099999999999994</v>
      </c>
      <c r="O584" s="46">
        <v>116</v>
      </c>
      <c r="P584" s="46">
        <f t="shared" si="62"/>
        <v>2</v>
      </c>
      <c r="R584" s="67" t="s">
        <v>3560</v>
      </c>
      <c r="S584" s="67">
        <f>COUNTIF(Y$2:$Y$100,R584)</f>
        <v>0</v>
      </c>
      <c r="V584" s="67">
        <f t="shared" si="63"/>
        <v>0</v>
      </c>
      <c r="X584"/>
      <c r="Y584" s="67" t="str">
        <f t="shared" si="60"/>
        <v xml:space="preserve"> </v>
      </c>
      <c r="AB584" t="s">
        <v>90</v>
      </c>
      <c r="AC584" s="46">
        <v>4947</v>
      </c>
      <c r="AD584" s="46">
        <v>70</v>
      </c>
      <c r="AE584" s="46">
        <v>69.099999999999994</v>
      </c>
      <c r="AF584" s="46">
        <v>116</v>
      </c>
      <c r="AH584" s="70" t="str">
        <f t="shared" si="64"/>
        <v/>
      </c>
      <c r="AI584" s="70" t="str">
        <f t="shared" si="65"/>
        <v/>
      </c>
      <c r="AJ584" s="70" t="str">
        <f t="shared" si="66"/>
        <v>X</v>
      </c>
      <c r="AK584" s="70" t="str" cm="1">
        <f t="array" ref="AK584">_xlfn.IFS(AH584&lt;&gt;"","1",AI584&lt;&gt;"","2",AJ584&lt;&gt;"","3")</f>
        <v>3</v>
      </c>
    </row>
    <row r="585" spans="1:37" x14ac:dyDescent="0.25">
      <c r="A585" t="s">
        <v>466</v>
      </c>
      <c r="B585" t="s">
        <v>434</v>
      </c>
      <c r="C585" s="67" t="str">
        <f t="shared" si="61"/>
        <v>Ella Gelb</v>
      </c>
      <c r="D585" s="71" t="str" cm="1">
        <f t="array" ref="D585">_xlfn.IFS(AK585="1",CONCATENATE(C585,"Regional"),AK585="2",CONCATENATE(C585,"Sectional"),AK585="3",CONCATENATE(C585,COUNTIF($C$1:C585,C585)))</f>
        <v>Ella Gelb2</v>
      </c>
      <c r="E585" s="66">
        <v>45153.3125</v>
      </c>
      <c r="F585" t="s">
        <v>2363</v>
      </c>
      <c r="G585" s="46">
        <v>79</v>
      </c>
      <c r="H585" s="46">
        <v>85</v>
      </c>
      <c r="I585" s="46">
        <v>28</v>
      </c>
      <c r="J585" t="s">
        <v>119</v>
      </c>
      <c r="K585" t="s">
        <v>90</v>
      </c>
      <c r="L585" s="46">
        <v>4947</v>
      </c>
      <c r="M585" s="46">
        <v>70</v>
      </c>
      <c r="N585" s="46">
        <v>69.099999999999994</v>
      </c>
      <c r="O585" s="46">
        <v>116</v>
      </c>
      <c r="P585" s="46">
        <f t="shared" si="62"/>
        <v>2</v>
      </c>
      <c r="R585" s="67" t="s">
        <v>1164</v>
      </c>
      <c r="S585" s="67">
        <f>COUNTIF(Y$2:$Y$100,R585)</f>
        <v>0</v>
      </c>
      <c r="V585" s="67">
        <f t="shared" si="63"/>
        <v>0</v>
      </c>
      <c r="X585"/>
      <c r="Y585" s="67" t="str">
        <f t="shared" si="60"/>
        <v xml:space="preserve"> </v>
      </c>
      <c r="AB585" t="s">
        <v>90</v>
      </c>
      <c r="AC585" s="46">
        <v>4947</v>
      </c>
      <c r="AD585" s="46">
        <v>70</v>
      </c>
      <c r="AE585" s="46">
        <v>69.099999999999994</v>
      </c>
      <c r="AF585" s="46">
        <v>116</v>
      </c>
      <c r="AH585" s="70" t="str">
        <f t="shared" si="64"/>
        <v/>
      </c>
      <c r="AI585" s="70" t="str">
        <f t="shared" si="65"/>
        <v/>
      </c>
      <c r="AJ585" s="70" t="str">
        <f t="shared" si="66"/>
        <v>X</v>
      </c>
      <c r="AK585" s="70" t="str" cm="1">
        <f t="array" ref="AK585">_xlfn.IFS(AH585&lt;&gt;"","1",AI585&lt;&gt;"","2",AJ585&lt;&gt;"","3")</f>
        <v>3</v>
      </c>
    </row>
    <row r="586" spans="1:37" x14ac:dyDescent="0.25">
      <c r="A586" t="s">
        <v>356</v>
      </c>
      <c r="B586" t="s">
        <v>599</v>
      </c>
      <c r="C586" s="67" t="str">
        <f t="shared" si="61"/>
        <v>Grace Schuh</v>
      </c>
      <c r="D586" s="71" t="str" cm="1">
        <f t="array" ref="D586">_xlfn.IFS(AK586="1",CONCATENATE(C586,"Regional"),AK586="2",CONCATENATE(C586,"Sectional"),AK586="3",CONCATENATE(C586,COUNTIF($C$1:C586,C586)))</f>
        <v>Grace Schuh2</v>
      </c>
      <c r="E586" s="66">
        <v>45153.3125</v>
      </c>
      <c r="F586" t="s">
        <v>2363</v>
      </c>
      <c r="G586" s="46">
        <v>79</v>
      </c>
      <c r="H586" s="46">
        <v>85</v>
      </c>
      <c r="I586" s="46">
        <v>28</v>
      </c>
      <c r="J586" t="s">
        <v>119</v>
      </c>
      <c r="K586" t="s">
        <v>90</v>
      </c>
      <c r="L586" s="46">
        <v>4947</v>
      </c>
      <c r="M586" s="46">
        <v>70</v>
      </c>
      <c r="N586" s="46">
        <v>69.099999999999994</v>
      </c>
      <c r="O586" s="46">
        <v>116</v>
      </c>
      <c r="P586" s="46">
        <f t="shared" si="62"/>
        <v>2</v>
      </c>
      <c r="R586" s="67" t="s">
        <v>2741</v>
      </c>
      <c r="S586" s="67">
        <f>COUNTIF(Y$2:$Y$100,R586)</f>
        <v>0</v>
      </c>
      <c r="V586" s="67">
        <f t="shared" si="63"/>
        <v>0</v>
      </c>
      <c r="X586"/>
      <c r="Y586" s="67" t="str">
        <f t="shared" si="60"/>
        <v xml:space="preserve"> </v>
      </c>
      <c r="AB586" t="s">
        <v>90</v>
      </c>
      <c r="AC586" s="46">
        <v>4947</v>
      </c>
      <c r="AD586" s="46">
        <v>70</v>
      </c>
      <c r="AE586" s="46">
        <v>69.099999999999994</v>
      </c>
      <c r="AF586" s="46">
        <v>116</v>
      </c>
      <c r="AH586" s="70" t="str">
        <f t="shared" si="64"/>
        <v/>
      </c>
      <c r="AI586" s="70" t="str">
        <f t="shared" si="65"/>
        <v/>
      </c>
      <c r="AJ586" s="70" t="str">
        <f t="shared" si="66"/>
        <v>X</v>
      </c>
      <c r="AK586" s="70" t="str" cm="1">
        <f t="array" ref="AK586">_xlfn.IFS(AH586&lt;&gt;"","1",AI586&lt;&gt;"","2",AJ586&lt;&gt;"","3")</f>
        <v>3</v>
      </c>
    </row>
    <row r="587" spans="1:37" x14ac:dyDescent="0.25">
      <c r="A587" t="s">
        <v>594</v>
      </c>
      <c r="B587" t="s">
        <v>507</v>
      </c>
      <c r="C587" s="67" t="str">
        <f t="shared" si="61"/>
        <v>Chloe Strunk</v>
      </c>
      <c r="D587" s="71" t="str" cm="1">
        <f t="array" ref="D587">_xlfn.IFS(AK587="1",CONCATENATE(C587,"Regional"),AK587="2",CONCATENATE(C587,"Sectional"),AK587="3",CONCATENATE(C587,COUNTIF($C$1:C587,C587)))</f>
        <v>Chloe Strunk2</v>
      </c>
      <c r="E587" s="66">
        <v>45153.3125</v>
      </c>
      <c r="F587" t="s">
        <v>2363</v>
      </c>
      <c r="G587" s="46">
        <v>79</v>
      </c>
      <c r="H587" s="46">
        <v>85</v>
      </c>
      <c r="I587" s="46">
        <v>28</v>
      </c>
      <c r="J587" t="s">
        <v>119</v>
      </c>
      <c r="K587" t="s">
        <v>90</v>
      </c>
      <c r="L587" s="46">
        <v>4947</v>
      </c>
      <c r="M587" s="46">
        <v>70</v>
      </c>
      <c r="N587" s="46">
        <v>69.099999999999994</v>
      </c>
      <c r="O587" s="46">
        <v>116</v>
      </c>
      <c r="P587" s="46">
        <f t="shared" si="62"/>
        <v>2</v>
      </c>
      <c r="R587" s="67" t="s">
        <v>1240</v>
      </c>
      <c r="S587" s="67">
        <f>COUNTIF(Y$2:$Y$100,R587)</f>
        <v>0</v>
      </c>
      <c r="V587" s="67">
        <f t="shared" si="63"/>
        <v>0</v>
      </c>
      <c r="X587"/>
      <c r="Y587" s="67" t="str">
        <f t="shared" si="60"/>
        <v xml:space="preserve"> </v>
      </c>
      <c r="AB587" t="s">
        <v>90</v>
      </c>
      <c r="AC587" s="46">
        <v>4947</v>
      </c>
      <c r="AD587" s="46">
        <v>70</v>
      </c>
      <c r="AE587" s="46">
        <v>69.099999999999994</v>
      </c>
      <c r="AF587" s="46">
        <v>116</v>
      </c>
      <c r="AH587" s="70" t="str">
        <f t="shared" si="64"/>
        <v/>
      </c>
      <c r="AI587" s="70" t="str">
        <f t="shared" si="65"/>
        <v/>
      </c>
      <c r="AJ587" s="70" t="str">
        <f t="shared" si="66"/>
        <v>X</v>
      </c>
      <c r="AK587" s="70" t="str" cm="1">
        <f t="array" ref="AK587">_xlfn.IFS(AH587&lt;&gt;"","1",AI587&lt;&gt;"","2",AJ587&lt;&gt;"","3")</f>
        <v>3</v>
      </c>
    </row>
    <row r="588" spans="1:37" x14ac:dyDescent="0.25">
      <c r="A588" t="s">
        <v>377</v>
      </c>
      <c r="B588" t="s">
        <v>570</v>
      </c>
      <c r="C588" s="67" t="str">
        <f t="shared" si="61"/>
        <v>Sydney Weiss</v>
      </c>
      <c r="D588" s="71" t="str" cm="1">
        <f t="array" ref="D588">_xlfn.IFS(AK588="1",CONCATENATE(C588,"Regional"),AK588="2",CONCATENATE(C588,"Sectional"),AK588="3",CONCATENATE(C588,COUNTIF($C$1:C588,C588)))</f>
        <v>Sydney Weiss2</v>
      </c>
      <c r="E588" s="66">
        <v>45153.3125</v>
      </c>
      <c r="F588" t="s">
        <v>2363</v>
      </c>
      <c r="G588" s="46">
        <v>79</v>
      </c>
      <c r="H588" s="46">
        <v>86</v>
      </c>
      <c r="I588" s="46">
        <v>31</v>
      </c>
      <c r="J588" t="s">
        <v>119</v>
      </c>
      <c r="K588" t="s">
        <v>90</v>
      </c>
      <c r="L588" s="46">
        <v>4947</v>
      </c>
      <c r="M588" s="46">
        <v>70</v>
      </c>
      <c r="N588" s="46">
        <v>69.099999999999994</v>
      </c>
      <c r="O588" s="46">
        <v>116</v>
      </c>
      <c r="P588" s="46">
        <f t="shared" si="62"/>
        <v>2</v>
      </c>
      <c r="R588" s="67" t="s">
        <v>2742</v>
      </c>
      <c r="S588" s="67">
        <f>COUNTIF(Y$2:$Y$100,R588)</f>
        <v>0</v>
      </c>
      <c r="V588" s="67">
        <f t="shared" si="63"/>
        <v>0</v>
      </c>
      <c r="X588"/>
      <c r="Y588" s="67" t="str">
        <f t="shared" si="60"/>
        <v xml:space="preserve"> </v>
      </c>
      <c r="AB588" t="s">
        <v>90</v>
      </c>
      <c r="AC588" s="46">
        <v>4947</v>
      </c>
      <c r="AD588" s="46">
        <v>70</v>
      </c>
      <c r="AE588" s="46">
        <v>69.099999999999994</v>
      </c>
      <c r="AF588" s="46">
        <v>116</v>
      </c>
      <c r="AH588" s="70" t="str">
        <f t="shared" si="64"/>
        <v/>
      </c>
      <c r="AI588" s="70" t="str">
        <f t="shared" si="65"/>
        <v/>
      </c>
      <c r="AJ588" s="70" t="str">
        <f t="shared" si="66"/>
        <v>X</v>
      </c>
      <c r="AK588" s="70" t="str" cm="1">
        <f t="array" ref="AK588">_xlfn.IFS(AH588&lt;&gt;"","1",AI588&lt;&gt;"","2",AJ588&lt;&gt;"","3")</f>
        <v>3</v>
      </c>
    </row>
    <row r="589" spans="1:37" x14ac:dyDescent="0.25">
      <c r="A589" t="s">
        <v>720</v>
      </c>
      <c r="B589" t="s">
        <v>499</v>
      </c>
      <c r="C589" s="67" t="str">
        <f t="shared" si="61"/>
        <v>Macy Clegg</v>
      </c>
      <c r="D589" s="71" t="str" cm="1">
        <f t="array" ref="D589">_xlfn.IFS(AK589="1",CONCATENATE(C589,"Regional"),AK589="2",CONCATENATE(C589,"Sectional"),AK589="3",CONCATENATE(C589,COUNTIF($C$1:C589,C589)))</f>
        <v>Macy Clegg2</v>
      </c>
      <c r="E589" s="66">
        <v>45153.3125</v>
      </c>
      <c r="F589" t="s">
        <v>2363</v>
      </c>
      <c r="G589" s="46">
        <v>79</v>
      </c>
      <c r="H589" s="46">
        <v>86</v>
      </c>
      <c r="I589" s="46">
        <v>31</v>
      </c>
      <c r="J589" t="s">
        <v>119</v>
      </c>
      <c r="K589" t="s">
        <v>90</v>
      </c>
      <c r="L589" s="46">
        <v>4947</v>
      </c>
      <c r="M589" s="46">
        <v>70</v>
      </c>
      <c r="N589" s="46">
        <v>69.099999999999994</v>
      </c>
      <c r="O589" s="46">
        <v>116</v>
      </c>
      <c r="P589" s="46">
        <f t="shared" si="62"/>
        <v>2</v>
      </c>
      <c r="R589" s="67" t="s">
        <v>1320</v>
      </c>
      <c r="S589" s="67">
        <f>COUNTIF(Y$2:$Y$100,R589)</f>
        <v>0</v>
      </c>
      <c r="V589" s="67">
        <f t="shared" si="63"/>
        <v>0</v>
      </c>
      <c r="X589"/>
      <c r="Y589" s="67" t="str">
        <f t="shared" si="60"/>
        <v xml:space="preserve"> </v>
      </c>
      <c r="AB589" t="s">
        <v>90</v>
      </c>
      <c r="AC589" s="46">
        <v>4947</v>
      </c>
      <c r="AD589" s="46">
        <v>70</v>
      </c>
      <c r="AE589" s="46">
        <v>69.099999999999994</v>
      </c>
      <c r="AF589" s="46">
        <v>116</v>
      </c>
      <c r="AH589" s="70" t="str">
        <f t="shared" si="64"/>
        <v/>
      </c>
      <c r="AI589" s="70" t="str">
        <f t="shared" si="65"/>
        <v/>
      </c>
      <c r="AJ589" s="70" t="str">
        <f t="shared" si="66"/>
        <v>X</v>
      </c>
      <c r="AK589" s="70" t="str" cm="1">
        <f t="array" ref="AK589">_xlfn.IFS(AH589&lt;&gt;"","1",AI589&lt;&gt;"","2",AJ589&lt;&gt;"","3")</f>
        <v>3</v>
      </c>
    </row>
    <row r="590" spans="1:37" x14ac:dyDescent="0.25">
      <c r="A590" t="s">
        <v>491</v>
      </c>
      <c r="B590" t="s">
        <v>418</v>
      </c>
      <c r="C590" s="67" t="str">
        <f t="shared" si="61"/>
        <v>Katie Heun</v>
      </c>
      <c r="D590" s="71" t="str" cm="1">
        <f t="array" ref="D590">_xlfn.IFS(AK590="1",CONCATENATE(C590,"Regional"),AK590="2",CONCATENATE(C590,"Sectional"),AK590="3",CONCATENATE(C590,COUNTIF($C$1:C590,C590)))</f>
        <v>Katie Heun1</v>
      </c>
      <c r="E590" s="66">
        <v>45153.3125</v>
      </c>
      <c r="F590" t="s">
        <v>2363</v>
      </c>
      <c r="G590" s="46">
        <v>79</v>
      </c>
      <c r="H590" s="46">
        <v>87</v>
      </c>
      <c r="I590" s="46">
        <v>33</v>
      </c>
      <c r="J590" t="s">
        <v>119</v>
      </c>
      <c r="K590" t="s">
        <v>90</v>
      </c>
      <c r="L590" s="46">
        <v>4947</v>
      </c>
      <c r="M590" s="46">
        <v>70</v>
      </c>
      <c r="N590" s="46">
        <v>69.099999999999994</v>
      </c>
      <c r="O590" s="46">
        <v>116</v>
      </c>
      <c r="P590" s="46">
        <f t="shared" si="62"/>
        <v>2</v>
      </c>
      <c r="R590" s="67" t="s">
        <v>1181</v>
      </c>
      <c r="S590" s="67">
        <f>COUNTIF(Y$2:$Y$100,R590)</f>
        <v>0</v>
      </c>
      <c r="V590" s="67">
        <f t="shared" si="63"/>
        <v>0</v>
      </c>
      <c r="X590"/>
      <c r="Y590" s="67" t="str">
        <f t="shared" si="60"/>
        <v xml:space="preserve"> </v>
      </c>
      <c r="AB590" t="s">
        <v>90</v>
      </c>
      <c r="AC590" s="46">
        <v>4947</v>
      </c>
      <c r="AD590" s="46">
        <v>70</v>
      </c>
      <c r="AE590" s="46">
        <v>69.099999999999994</v>
      </c>
      <c r="AF590" s="46">
        <v>116</v>
      </c>
      <c r="AH590" s="70" t="str">
        <f t="shared" si="64"/>
        <v/>
      </c>
      <c r="AI590" s="70" t="str">
        <f t="shared" si="65"/>
        <v/>
      </c>
      <c r="AJ590" s="70" t="str">
        <f t="shared" si="66"/>
        <v>X</v>
      </c>
      <c r="AK590" s="70" t="str" cm="1">
        <f t="array" ref="AK590">_xlfn.IFS(AH590&lt;&gt;"","1",AI590&lt;&gt;"","2",AJ590&lt;&gt;"","3")</f>
        <v>3</v>
      </c>
    </row>
    <row r="591" spans="1:37" x14ac:dyDescent="0.25">
      <c r="A591" t="s">
        <v>472</v>
      </c>
      <c r="B591" t="s">
        <v>330</v>
      </c>
      <c r="C591" s="67" t="str">
        <f t="shared" si="61"/>
        <v>Maya Ziegler</v>
      </c>
      <c r="D591" s="71" t="str" cm="1">
        <f t="array" ref="D591">_xlfn.IFS(AK591="1",CONCATENATE(C591,"Regional"),AK591="2",CONCATENATE(C591,"Sectional"),AK591="3",CONCATENATE(C591,COUNTIF($C$1:C591,C591)))</f>
        <v>Maya Ziegler1</v>
      </c>
      <c r="E591" s="66">
        <v>45153.3125</v>
      </c>
      <c r="F591" t="s">
        <v>2363</v>
      </c>
      <c r="G591" s="46">
        <v>79</v>
      </c>
      <c r="H591" s="46">
        <v>87</v>
      </c>
      <c r="I591" s="46">
        <v>33</v>
      </c>
      <c r="J591" t="s">
        <v>119</v>
      </c>
      <c r="K591" t="s">
        <v>90</v>
      </c>
      <c r="L591" s="46">
        <v>4947</v>
      </c>
      <c r="M591" s="46">
        <v>70</v>
      </c>
      <c r="N591" s="46">
        <v>69.099999999999994</v>
      </c>
      <c r="O591" s="46">
        <v>116</v>
      </c>
      <c r="P591" s="46">
        <f t="shared" si="62"/>
        <v>2</v>
      </c>
      <c r="R591" s="67" t="s">
        <v>1169</v>
      </c>
      <c r="S591" s="67">
        <f>COUNTIF(Y$2:$Y$100,R591)</f>
        <v>0</v>
      </c>
      <c r="V591" s="67">
        <f t="shared" si="63"/>
        <v>0</v>
      </c>
      <c r="X591"/>
      <c r="Y591" s="67" t="str">
        <f t="shared" si="60"/>
        <v xml:space="preserve"> </v>
      </c>
      <c r="AB591" t="s">
        <v>90</v>
      </c>
      <c r="AC591" s="46">
        <v>4947</v>
      </c>
      <c r="AD591" s="46">
        <v>70</v>
      </c>
      <c r="AE591" s="46">
        <v>69.099999999999994</v>
      </c>
      <c r="AF591" s="46">
        <v>116</v>
      </c>
      <c r="AH591" s="70" t="str">
        <f t="shared" si="64"/>
        <v/>
      </c>
      <c r="AI591" s="70" t="str">
        <f t="shared" si="65"/>
        <v/>
      </c>
      <c r="AJ591" s="70" t="str">
        <f t="shared" si="66"/>
        <v>X</v>
      </c>
      <c r="AK591" s="70" t="str" cm="1">
        <f t="array" ref="AK591">_xlfn.IFS(AH591&lt;&gt;"","1",AI591&lt;&gt;"","2",AJ591&lt;&gt;"","3")</f>
        <v>3</v>
      </c>
    </row>
    <row r="592" spans="1:37" x14ac:dyDescent="0.25">
      <c r="A592" t="s">
        <v>771</v>
      </c>
      <c r="B592" t="s">
        <v>187</v>
      </c>
      <c r="C592" s="67" t="str">
        <f t="shared" si="61"/>
        <v>Ava Beranek</v>
      </c>
      <c r="D592" s="71" t="str" cm="1">
        <f t="array" ref="D592">_xlfn.IFS(AK592="1",CONCATENATE(C592,"Regional"),AK592="2",CONCATENATE(C592,"Sectional"),AK592="3",CONCATENATE(C592,COUNTIF($C$1:C592,C592)))</f>
        <v>Ava Beranek2</v>
      </c>
      <c r="E592" s="66">
        <v>45153.3125</v>
      </c>
      <c r="F592" t="s">
        <v>2363</v>
      </c>
      <c r="G592" s="46">
        <v>79</v>
      </c>
      <c r="H592" s="46">
        <v>87</v>
      </c>
      <c r="I592" s="46">
        <v>33</v>
      </c>
      <c r="J592" t="s">
        <v>119</v>
      </c>
      <c r="K592" t="s">
        <v>90</v>
      </c>
      <c r="L592" s="46">
        <v>4947</v>
      </c>
      <c r="M592" s="46">
        <v>70</v>
      </c>
      <c r="N592" s="46">
        <v>69.099999999999994</v>
      </c>
      <c r="O592" s="46">
        <v>116</v>
      </c>
      <c r="P592" s="46">
        <f t="shared" si="62"/>
        <v>2</v>
      </c>
      <c r="R592" s="67" t="s">
        <v>1354</v>
      </c>
      <c r="S592" s="67">
        <f>COUNTIF(Y$2:$Y$100,R592)</f>
        <v>0</v>
      </c>
      <c r="V592" s="67">
        <f t="shared" si="63"/>
        <v>0</v>
      </c>
      <c r="X592"/>
      <c r="Y592" s="67" t="str">
        <f t="shared" si="60"/>
        <v xml:space="preserve"> </v>
      </c>
      <c r="AB592" t="s">
        <v>90</v>
      </c>
      <c r="AC592" s="46">
        <v>4947</v>
      </c>
      <c r="AD592" s="46">
        <v>70</v>
      </c>
      <c r="AE592" s="46">
        <v>69.099999999999994</v>
      </c>
      <c r="AF592" s="46">
        <v>116</v>
      </c>
      <c r="AH592" s="70" t="str">
        <f t="shared" si="64"/>
        <v/>
      </c>
      <c r="AI592" s="70" t="str">
        <f t="shared" si="65"/>
        <v/>
      </c>
      <c r="AJ592" s="70" t="str">
        <f t="shared" si="66"/>
        <v>X</v>
      </c>
      <c r="AK592" s="70" t="str" cm="1">
        <f t="array" ref="AK592">_xlfn.IFS(AH592&lt;&gt;"","1",AI592&lt;&gt;"","2",AJ592&lt;&gt;"","3")</f>
        <v>3</v>
      </c>
    </row>
    <row r="593" spans="1:37" x14ac:dyDescent="0.25">
      <c r="A593" t="s">
        <v>766</v>
      </c>
      <c r="B593" t="s">
        <v>313</v>
      </c>
      <c r="C593" s="67" t="str">
        <f t="shared" si="61"/>
        <v>Avery Sallmann</v>
      </c>
      <c r="D593" s="71" t="str" cm="1">
        <f t="array" ref="D593">_xlfn.IFS(AK593="1",CONCATENATE(C593,"Regional"),AK593="2",CONCATENATE(C593,"Sectional"),AK593="3",CONCATENATE(C593,COUNTIF($C$1:C593,C593)))</f>
        <v>Avery Sallmann2</v>
      </c>
      <c r="E593" s="66">
        <v>45153.3125</v>
      </c>
      <c r="F593" t="s">
        <v>2363</v>
      </c>
      <c r="G593" s="46">
        <v>79</v>
      </c>
      <c r="H593" s="46">
        <v>89</v>
      </c>
      <c r="I593" s="46">
        <v>36</v>
      </c>
      <c r="J593" t="s">
        <v>119</v>
      </c>
      <c r="K593" t="s">
        <v>90</v>
      </c>
      <c r="L593" s="46">
        <v>4947</v>
      </c>
      <c r="M593" s="46">
        <v>70</v>
      </c>
      <c r="N593" s="46">
        <v>69.099999999999994</v>
      </c>
      <c r="O593" s="46">
        <v>116</v>
      </c>
      <c r="P593" s="46">
        <f t="shared" si="62"/>
        <v>2</v>
      </c>
      <c r="R593" s="67" t="s">
        <v>1351</v>
      </c>
      <c r="S593" s="67">
        <f>COUNTIF(Y$2:$Y$100,R593)</f>
        <v>0</v>
      </c>
      <c r="V593" s="67">
        <f t="shared" si="63"/>
        <v>0</v>
      </c>
      <c r="X593"/>
      <c r="Y593" s="67" t="str">
        <f t="shared" si="60"/>
        <v xml:space="preserve"> </v>
      </c>
      <c r="AB593" t="s">
        <v>90</v>
      </c>
      <c r="AC593" s="46">
        <v>4947</v>
      </c>
      <c r="AD593" s="46">
        <v>70</v>
      </c>
      <c r="AE593" s="46">
        <v>69.099999999999994</v>
      </c>
      <c r="AF593" s="46">
        <v>116</v>
      </c>
      <c r="AH593" s="70" t="str">
        <f t="shared" si="64"/>
        <v/>
      </c>
      <c r="AI593" s="70" t="str">
        <f t="shared" si="65"/>
        <v/>
      </c>
      <c r="AJ593" s="70" t="str">
        <f t="shared" si="66"/>
        <v>X</v>
      </c>
      <c r="AK593" s="70" t="str" cm="1">
        <f t="array" ref="AK593">_xlfn.IFS(AH593&lt;&gt;"","1",AI593&lt;&gt;"","2",AJ593&lt;&gt;"","3")</f>
        <v>3</v>
      </c>
    </row>
    <row r="594" spans="1:37" x14ac:dyDescent="0.25">
      <c r="A594" t="s">
        <v>382</v>
      </c>
      <c r="B594" t="s">
        <v>532</v>
      </c>
      <c r="C594" s="67" t="str">
        <f t="shared" si="61"/>
        <v>Maddy Wilcox</v>
      </c>
      <c r="D594" s="71" t="str" cm="1">
        <f t="array" ref="D594">_xlfn.IFS(AK594="1",CONCATENATE(C594,"Regional"),AK594="2",CONCATENATE(C594,"Sectional"),AK594="3",CONCATENATE(C594,COUNTIF($C$1:C594,C594)))</f>
        <v>Maddy Wilcox2</v>
      </c>
      <c r="E594" s="66">
        <v>45153.3125</v>
      </c>
      <c r="F594" t="s">
        <v>2363</v>
      </c>
      <c r="G594" s="46">
        <v>79</v>
      </c>
      <c r="H594" s="46">
        <v>89</v>
      </c>
      <c r="I594" s="46">
        <v>36</v>
      </c>
      <c r="J594" t="s">
        <v>119</v>
      </c>
      <c r="K594" t="s">
        <v>90</v>
      </c>
      <c r="L594" s="46">
        <v>4947</v>
      </c>
      <c r="M594" s="46">
        <v>70</v>
      </c>
      <c r="N594" s="46">
        <v>69.099999999999994</v>
      </c>
      <c r="O594" s="46">
        <v>116</v>
      </c>
      <c r="P594" s="46">
        <f t="shared" si="62"/>
        <v>2</v>
      </c>
      <c r="R594" s="67" t="s">
        <v>3383</v>
      </c>
      <c r="S594" s="67">
        <f>COUNTIF(Y$2:$Y$100,R594)</f>
        <v>0</v>
      </c>
      <c r="V594" s="67">
        <f t="shared" si="63"/>
        <v>0</v>
      </c>
      <c r="X594"/>
      <c r="Y594" s="67" t="str">
        <f t="shared" si="60"/>
        <v xml:space="preserve"> </v>
      </c>
      <c r="AB594" t="s">
        <v>90</v>
      </c>
      <c r="AC594" s="46">
        <v>4947</v>
      </c>
      <c r="AD594" s="46">
        <v>70</v>
      </c>
      <c r="AE594" s="46">
        <v>69.099999999999994</v>
      </c>
      <c r="AF594" s="46">
        <v>116</v>
      </c>
      <c r="AH594" s="70" t="str">
        <f t="shared" si="64"/>
        <v/>
      </c>
      <c r="AI594" s="70" t="str">
        <f t="shared" si="65"/>
        <v/>
      </c>
      <c r="AJ594" s="70" t="str">
        <f t="shared" si="66"/>
        <v>X</v>
      </c>
      <c r="AK594" s="70" t="str" cm="1">
        <f t="array" ref="AK594">_xlfn.IFS(AH594&lt;&gt;"","1",AI594&lt;&gt;"","2",AJ594&lt;&gt;"","3")</f>
        <v>3</v>
      </c>
    </row>
    <row r="595" spans="1:37" x14ac:dyDescent="0.25">
      <c r="A595" t="s">
        <v>466</v>
      </c>
      <c r="B595" t="s">
        <v>414</v>
      </c>
      <c r="C595" s="67" t="str">
        <f t="shared" si="61"/>
        <v>Megan Gelb</v>
      </c>
      <c r="D595" s="71" t="str" cm="1">
        <f t="array" ref="D595">_xlfn.IFS(AK595="1",CONCATENATE(C595,"Regional"),AK595="2",CONCATENATE(C595,"Sectional"),AK595="3",CONCATENATE(C595,COUNTIF($C$1:C595,C595)))</f>
        <v>Megan Gelb2</v>
      </c>
      <c r="E595" s="66">
        <v>45153.3125</v>
      </c>
      <c r="F595" t="s">
        <v>2363</v>
      </c>
      <c r="G595" s="46">
        <v>79</v>
      </c>
      <c r="H595" s="46">
        <v>89</v>
      </c>
      <c r="I595" s="46">
        <v>36</v>
      </c>
      <c r="J595" t="s">
        <v>119</v>
      </c>
      <c r="K595" t="s">
        <v>90</v>
      </c>
      <c r="L595" s="46">
        <v>4947</v>
      </c>
      <c r="M595" s="46">
        <v>70</v>
      </c>
      <c r="N595" s="46">
        <v>69.099999999999994</v>
      </c>
      <c r="O595" s="46">
        <v>116</v>
      </c>
      <c r="P595" s="46">
        <f t="shared" si="62"/>
        <v>2</v>
      </c>
      <c r="R595" s="67" t="s">
        <v>2743</v>
      </c>
      <c r="S595" s="67">
        <f>COUNTIF(Y$2:$Y$100,R595)</f>
        <v>0</v>
      </c>
      <c r="V595" s="67">
        <f t="shared" si="63"/>
        <v>0</v>
      </c>
      <c r="X595"/>
      <c r="Y595" s="67" t="str">
        <f t="shared" si="60"/>
        <v xml:space="preserve"> </v>
      </c>
      <c r="AB595" t="s">
        <v>90</v>
      </c>
      <c r="AC595" s="46">
        <v>4947</v>
      </c>
      <c r="AD595" s="46">
        <v>70</v>
      </c>
      <c r="AE595" s="46">
        <v>69.099999999999994</v>
      </c>
      <c r="AF595" s="46">
        <v>116</v>
      </c>
      <c r="AH595" s="70" t="str">
        <f t="shared" si="64"/>
        <v/>
      </c>
      <c r="AI595" s="70" t="str">
        <f t="shared" si="65"/>
        <v/>
      </c>
      <c r="AJ595" s="70" t="str">
        <f t="shared" si="66"/>
        <v>X</v>
      </c>
      <c r="AK595" s="70" t="str" cm="1">
        <f t="array" ref="AK595">_xlfn.IFS(AH595&lt;&gt;"","1",AI595&lt;&gt;"","2",AJ595&lt;&gt;"","3")</f>
        <v>3</v>
      </c>
    </row>
    <row r="596" spans="1:37" x14ac:dyDescent="0.25">
      <c r="A596" t="s">
        <v>335</v>
      </c>
      <c r="B596" t="s">
        <v>1613</v>
      </c>
      <c r="C596" s="67" t="str">
        <f t="shared" si="61"/>
        <v>Arianna Price</v>
      </c>
      <c r="D596" s="71" t="str" cm="1">
        <f t="array" ref="D596">_xlfn.IFS(AK596="1",CONCATENATE(C596,"Regional"),AK596="2",CONCATENATE(C596,"Sectional"),AK596="3",CONCATENATE(C596,COUNTIF($C$1:C596,C596)))</f>
        <v>Arianna Price1</v>
      </c>
      <c r="E596" s="66">
        <v>45153.3125</v>
      </c>
      <c r="F596" t="s">
        <v>2363</v>
      </c>
      <c r="G596" s="46">
        <v>79</v>
      </c>
      <c r="H596" s="46">
        <v>89</v>
      </c>
      <c r="I596" s="46">
        <v>36</v>
      </c>
      <c r="J596" t="s">
        <v>119</v>
      </c>
      <c r="K596" t="s">
        <v>90</v>
      </c>
      <c r="L596" s="46">
        <v>4947</v>
      </c>
      <c r="M596" s="46">
        <v>70</v>
      </c>
      <c r="N596" s="46">
        <v>69.099999999999994</v>
      </c>
      <c r="O596" s="46">
        <v>116</v>
      </c>
      <c r="P596" s="46">
        <f t="shared" si="62"/>
        <v>2</v>
      </c>
      <c r="R596" s="67" t="s">
        <v>3561</v>
      </c>
      <c r="S596" s="67">
        <f>COUNTIF(Y$2:$Y$100,R596)</f>
        <v>0</v>
      </c>
      <c r="V596" s="67">
        <f t="shared" si="63"/>
        <v>0</v>
      </c>
      <c r="X596"/>
      <c r="Y596" s="67" t="str">
        <f t="shared" si="60"/>
        <v xml:space="preserve"> </v>
      </c>
      <c r="AB596" t="s">
        <v>90</v>
      </c>
      <c r="AC596" s="46">
        <v>4947</v>
      </c>
      <c r="AD596" s="46">
        <v>70</v>
      </c>
      <c r="AE596" s="46">
        <v>69.099999999999994</v>
      </c>
      <c r="AF596" s="46">
        <v>116</v>
      </c>
      <c r="AH596" s="70" t="str">
        <f t="shared" si="64"/>
        <v/>
      </c>
      <c r="AI596" s="70" t="str">
        <f t="shared" si="65"/>
        <v/>
      </c>
      <c r="AJ596" s="70" t="str">
        <f t="shared" si="66"/>
        <v>X</v>
      </c>
      <c r="AK596" s="70" t="str" cm="1">
        <f t="array" ref="AK596">_xlfn.IFS(AH596&lt;&gt;"","1",AI596&lt;&gt;"","2",AJ596&lt;&gt;"","3")</f>
        <v>3</v>
      </c>
    </row>
    <row r="597" spans="1:37" x14ac:dyDescent="0.25">
      <c r="A597" t="s">
        <v>474</v>
      </c>
      <c r="B597" t="s">
        <v>443</v>
      </c>
      <c r="C597" s="67" t="str">
        <f t="shared" si="61"/>
        <v>Emily Utter</v>
      </c>
      <c r="D597" s="71" t="str" cm="1">
        <f t="array" ref="D597">_xlfn.IFS(AK597="1",CONCATENATE(C597,"Regional"),AK597="2",CONCATENATE(C597,"Sectional"),AK597="3",CONCATENATE(C597,COUNTIF($C$1:C597,C597)))</f>
        <v>Emily Utter1</v>
      </c>
      <c r="E597" s="66">
        <v>45153.3125</v>
      </c>
      <c r="F597" t="s">
        <v>2363</v>
      </c>
      <c r="G597" s="46">
        <v>79</v>
      </c>
      <c r="H597" s="46">
        <v>89</v>
      </c>
      <c r="I597" s="46">
        <v>36</v>
      </c>
      <c r="J597" t="s">
        <v>119</v>
      </c>
      <c r="K597" t="s">
        <v>90</v>
      </c>
      <c r="L597" s="46">
        <v>4947</v>
      </c>
      <c r="M597" s="46">
        <v>70</v>
      </c>
      <c r="N597" s="46">
        <v>69.099999999999994</v>
      </c>
      <c r="O597" s="46">
        <v>116</v>
      </c>
      <c r="P597" s="46">
        <f t="shared" si="62"/>
        <v>2</v>
      </c>
      <c r="R597" s="67" t="s">
        <v>2744</v>
      </c>
      <c r="S597" s="67">
        <f>COUNTIF(Y$2:$Y$100,R597)</f>
        <v>0</v>
      </c>
      <c r="V597" s="67">
        <f t="shared" si="63"/>
        <v>0</v>
      </c>
      <c r="X597"/>
      <c r="Y597" s="67" t="str">
        <f t="shared" si="60"/>
        <v xml:space="preserve"> </v>
      </c>
      <c r="AB597" t="s">
        <v>90</v>
      </c>
      <c r="AC597" s="46">
        <v>4947</v>
      </c>
      <c r="AD597" s="46">
        <v>70</v>
      </c>
      <c r="AE597" s="46">
        <v>69.099999999999994</v>
      </c>
      <c r="AF597" s="46">
        <v>116</v>
      </c>
      <c r="AH597" s="70" t="str">
        <f t="shared" si="64"/>
        <v/>
      </c>
      <c r="AI597" s="70" t="str">
        <f t="shared" si="65"/>
        <v/>
      </c>
      <c r="AJ597" s="70" t="str">
        <f t="shared" si="66"/>
        <v>X</v>
      </c>
      <c r="AK597" s="70" t="str" cm="1">
        <f t="array" ref="AK597">_xlfn.IFS(AH597&lt;&gt;"","1",AI597&lt;&gt;"","2",AJ597&lt;&gt;"","3")</f>
        <v>3</v>
      </c>
    </row>
    <row r="598" spans="1:37" x14ac:dyDescent="0.25">
      <c r="A598" t="s">
        <v>346</v>
      </c>
      <c r="B598" t="s">
        <v>459</v>
      </c>
      <c r="C598" s="67" t="str">
        <f t="shared" si="61"/>
        <v>Addison Sabel</v>
      </c>
      <c r="D598" s="71" t="str" cm="1">
        <f t="array" ref="D598">_xlfn.IFS(AK598="1",CONCATENATE(C598,"Regional"),AK598="2",CONCATENATE(C598,"Sectional"),AK598="3",CONCATENATE(C598,COUNTIF($C$1:C598,C598)))</f>
        <v>Addison Sabel1</v>
      </c>
      <c r="E598" s="66">
        <v>45153.3125</v>
      </c>
      <c r="F598" t="s">
        <v>2363</v>
      </c>
      <c r="G598" s="46">
        <v>79</v>
      </c>
      <c r="H598" s="46">
        <v>90</v>
      </c>
      <c r="I598" s="46">
        <v>41</v>
      </c>
      <c r="J598" t="s">
        <v>119</v>
      </c>
      <c r="K598" t="s">
        <v>90</v>
      </c>
      <c r="L598" s="46">
        <v>4947</v>
      </c>
      <c r="M598" s="46">
        <v>70</v>
      </c>
      <c r="N598" s="46">
        <v>69.099999999999994</v>
      </c>
      <c r="O598" s="46">
        <v>116</v>
      </c>
      <c r="P598" s="46">
        <f t="shared" si="62"/>
        <v>2</v>
      </c>
      <c r="R598" s="67" t="s">
        <v>3562</v>
      </c>
      <c r="S598" s="67">
        <f>COUNTIF(Y$2:$Y$100,R598)</f>
        <v>0</v>
      </c>
      <c r="V598" s="67">
        <f t="shared" si="63"/>
        <v>0</v>
      </c>
      <c r="X598"/>
      <c r="Y598" s="67" t="str">
        <f t="shared" si="60"/>
        <v xml:space="preserve"> </v>
      </c>
      <c r="AB598" t="s">
        <v>90</v>
      </c>
      <c r="AC598" s="46">
        <v>4947</v>
      </c>
      <c r="AD598" s="46">
        <v>70</v>
      </c>
      <c r="AE598" s="46">
        <v>69.099999999999994</v>
      </c>
      <c r="AF598" s="46">
        <v>116</v>
      </c>
      <c r="AH598" s="70" t="str">
        <f t="shared" si="64"/>
        <v/>
      </c>
      <c r="AI598" s="70" t="str">
        <f t="shared" si="65"/>
        <v/>
      </c>
      <c r="AJ598" s="70" t="str">
        <f t="shared" si="66"/>
        <v>X</v>
      </c>
      <c r="AK598" s="70" t="str" cm="1">
        <f t="array" ref="AK598">_xlfn.IFS(AH598&lt;&gt;"","1",AI598&lt;&gt;"","2",AJ598&lt;&gt;"","3")</f>
        <v>3</v>
      </c>
    </row>
    <row r="599" spans="1:37" x14ac:dyDescent="0.25">
      <c r="A599" t="s">
        <v>746</v>
      </c>
      <c r="B599" t="s">
        <v>682</v>
      </c>
      <c r="C599" s="67" t="str">
        <f t="shared" si="61"/>
        <v>Aubrey Westerman</v>
      </c>
      <c r="D599" s="71" t="str" cm="1">
        <f t="array" ref="D599">_xlfn.IFS(AK599="1",CONCATENATE(C599,"Regional"),AK599="2",CONCATENATE(C599,"Sectional"),AK599="3",CONCATENATE(C599,COUNTIF($C$1:C599,C599)))</f>
        <v>Aubrey Westerman2</v>
      </c>
      <c r="E599" s="66">
        <v>45153.3125</v>
      </c>
      <c r="F599" t="s">
        <v>2363</v>
      </c>
      <c r="G599" s="46">
        <v>79</v>
      </c>
      <c r="H599" s="46">
        <v>90</v>
      </c>
      <c r="I599" s="46">
        <v>41</v>
      </c>
      <c r="J599" t="s">
        <v>119</v>
      </c>
      <c r="K599" t="s">
        <v>90</v>
      </c>
      <c r="L599" s="46">
        <v>4947</v>
      </c>
      <c r="M599" s="46">
        <v>70</v>
      </c>
      <c r="N599" s="46">
        <v>69.099999999999994</v>
      </c>
      <c r="O599" s="46">
        <v>116</v>
      </c>
      <c r="P599" s="46">
        <f t="shared" si="62"/>
        <v>2</v>
      </c>
      <c r="R599" s="67" t="s">
        <v>3478</v>
      </c>
      <c r="S599" s="67">
        <f>COUNTIF(Y$2:$Y$100,R599)</f>
        <v>0</v>
      </c>
      <c r="V599" s="67">
        <f t="shared" si="63"/>
        <v>0</v>
      </c>
      <c r="X599"/>
      <c r="Y599" s="67" t="str">
        <f t="shared" si="60"/>
        <v xml:space="preserve"> </v>
      </c>
      <c r="AB599" t="s">
        <v>90</v>
      </c>
      <c r="AC599" s="46">
        <v>4947</v>
      </c>
      <c r="AD599" s="46">
        <v>70</v>
      </c>
      <c r="AE599" s="46">
        <v>69.099999999999994</v>
      </c>
      <c r="AF599" s="46">
        <v>116</v>
      </c>
      <c r="AH599" s="70" t="str">
        <f t="shared" si="64"/>
        <v/>
      </c>
      <c r="AI599" s="70" t="str">
        <f t="shared" si="65"/>
        <v/>
      </c>
      <c r="AJ599" s="70" t="str">
        <f t="shared" si="66"/>
        <v>X</v>
      </c>
      <c r="AK599" s="70" t="str" cm="1">
        <f t="array" ref="AK599">_xlfn.IFS(AH599&lt;&gt;"","1",AI599&lt;&gt;"","2",AJ599&lt;&gt;"","3")</f>
        <v>3</v>
      </c>
    </row>
    <row r="600" spans="1:37" x14ac:dyDescent="0.25">
      <c r="A600" t="s">
        <v>1742</v>
      </c>
      <c r="B600" t="s">
        <v>840</v>
      </c>
      <c r="C600" s="67" t="str">
        <f t="shared" si="61"/>
        <v>Charlotte Swenson</v>
      </c>
      <c r="D600" s="71" t="str" cm="1">
        <f t="array" ref="D600">_xlfn.IFS(AK600="1",CONCATENATE(C600,"Regional"),AK600="2",CONCATENATE(C600,"Sectional"),AK600="3",CONCATENATE(C600,COUNTIF($C$1:C600,C600)))</f>
        <v>Charlotte Swenson1</v>
      </c>
      <c r="E600" s="66">
        <v>45153.3125</v>
      </c>
      <c r="F600" t="s">
        <v>2363</v>
      </c>
      <c r="G600" s="46">
        <v>79</v>
      </c>
      <c r="H600" s="46">
        <v>91</v>
      </c>
      <c r="I600" s="46">
        <v>43</v>
      </c>
      <c r="J600" t="s">
        <v>119</v>
      </c>
      <c r="K600" t="s">
        <v>90</v>
      </c>
      <c r="L600" s="46">
        <v>4947</v>
      </c>
      <c r="M600" s="46">
        <v>70</v>
      </c>
      <c r="N600" s="46">
        <v>69.099999999999994</v>
      </c>
      <c r="O600" s="46">
        <v>116</v>
      </c>
      <c r="P600" s="46">
        <f t="shared" si="62"/>
        <v>2</v>
      </c>
      <c r="R600" s="67" t="s">
        <v>2745</v>
      </c>
      <c r="S600" s="67">
        <f>COUNTIF(Y$2:$Y$100,R600)</f>
        <v>0</v>
      </c>
      <c r="V600" s="67">
        <f t="shared" si="63"/>
        <v>0</v>
      </c>
      <c r="X600"/>
      <c r="Y600" s="67" t="str">
        <f t="shared" si="60"/>
        <v xml:space="preserve"> </v>
      </c>
      <c r="AB600" t="s">
        <v>90</v>
      </c>
      <c r="AC600" s="46">
        <v>4947</v>
      </c>
      <c r="AD600" s="46">
        <v>70</v>
      </c>
      <c r="AE600" s="46">
        <v>69.099999999999994</v>
      </c>
      <c r="AF600" s="46">
        <v>116</v>
      </c>
      <c r="AH600" s="70" t="str">
        <f t="shared" si="64"/>
        <v/>
      </c>
      <c r="AI600" s="70" t="str">
        <f t="shared" si="65"/>
        <v/>
      </c>
      <c r="AJ600" s="70" t="str">
        <f t="shared" si="66"/>
        <v>X</v>
      </c>
      <c r="AK600" s="70" t="str" cm="1">
        <f t="array" ref="AK600">_xlfn.IFS(AH600&lt;&gt;"","1",AI600&lt;&gt;"","2",AJ600&lt;&gt;"","3")</f>
        <v>3</v>
      </c>
    </row>
    <row r="601" spans="1:37" x14ac:dyDescent="0.25">
      <c r="A601" t="s">
        <v>192</v>
      </c>
      <c r="B601" t="s">
        <v>764</v>
      </c>
      <c r="C601" s="67" t="str">
        <f t="shared" si="61"/>
        <v>Anneke Barnett</v>
      </c>
      <c r="D601" s="71" t="str" cm="1">
        <f t="array" ref="D601">_xlfn.IFS(AK601="1",CONCATENATE(C601,"Regional"),AK601="2",CONCATENATE(C601,"Sectional"),AK601="3",CONCATENATE(C601,COUNTIF($C$1:C601,C601)))</f>
        <v>Anneke Barnett2</v>
      </c>
      <c r="E601" s="66">
        <v>45153.3125</v>
      </c>
      <c r="F601" t="s">
        <v>2363</v>
      </c>
      <c r="G601" s="46">
        <v>79</v>
      </c>
      <c r="H601" s="46">
        <v>91</v>
      </c>
      <c r="I601" s="46">
        <v>43</v>
      </c>
      <c r="J601" t="s">
        <v>119</v>
      </c>
      <c r="K601" t="s">
        <v>90</v>
      </c>
      <c r="L601" s="46">
        <v>4947</v>
      </c>
      <c r="M601" s="46">
        <v>70</v>
      </c>
      <c r="N601" s="46">
        <v>69.099999999999994</v>
      </c>
      <c r="O601" s="46">
        <v>116</v>
      </c>
      <c r="P601" s="46">
        <f t="shared" si="62"/>
        <v>2</v>
      </c>
      <c r="R601" s="67" t="s">
        <v>1348</v>
      </c>
      <c r="S601" s="67">
        <f>COUNTIF(Y$2:$Y$100,R601)</f>
        <v>0</v>
      </c>
      <c r="V601" s="67">
        <f t="shared" si="63"/>
        <v>0</v>
      </c>
      <c r="X601"/>
      <c r="Y601" s="67" t="str">
        <f t="shared" si="60"/>
        <v xml:space="preserve"> </v>
      </c>
      <c r="AB601" t="s">
        <v>90</v>
      </c>
      <c r="AC601" s="46">
        <v>4947</v>
      </c>
      <c r="AD601" s="46">
        <v>70</v>
      </c>
      <c r="AE601" s="46">
        <v>69.099999999999994</v>
      </c>
      <c r="AF601" s="46">
        <v>116</v>
      </c>
      <c r="AH601" s="70" t="str">
        <f t="shared" si="64"/>
        <v/>
      </c>
      <c r="AI601" s="70" t="str">
        <f t="shared" si="65"/>
        <v/>
      </c>
      <c r="AJ601" s="70" t="str">
        <f t="shared" si="66"/>
        <v>X</v>
      </c>
      <c r="AK601" s="70" t="str" cm="1">
        <f t="array" ref="AK601">_xlfn.IFS(AH601&lt;&gt;"","1",AI601&lt;&gt;"","2",AJ601&lt;&gt;"","3")</f>
        <v>3</v>
      </c>
    </row>
    <row r="602" spans="1:37" x14ac:dyDescent="0.25">
      <c r="A602" t="s">
        <v>291</v>
      </c>
      <c r="B602" t="s">
        <v>596</v>
      </c>
      <c r="C602" s="67" t="str">
        <f t="shared" si="61"/>
        <v>Kristina Kruse</v>
      </c>
      <c r="D602" s="71" t="str" cm="1">
        <f t="array" ref="D602">_xlfn.IFS(AK602="1",CONCATENATE(C602,"Regional"),AK602="2",CONCATENATE(C602,"Sectional"),AK602="3",CONCATENATE(C602,COUNTIF($C$1:C602,C602)))</f>
        <v>Kristina Kruse1</v>
      </c>
      <c r="E602" s="66">
        <v>45153.3125</v>
      </c>
      <c r="F602" t="s">
        <v>2363</v>
      </c>
      <c r="G602" s="46">
        <v>79</v>
      </c>
      <c r="H602" s="46">
        <v>91</v>
      </c>
      <c r="I602" s="46">
        <v>43</v>
      </c>
      <c r="J602" t="s">
        <v>119</v>
      </c>
      <c r="K602" t="s">
        <v>90</v>
      </c>
      <c r="L602" s="46">
        <v>4947</v>
      </c>
      <c r="M602" s="46">
        <v>70</v>
      </c>
      <c r="N602" s="46">
        <v>69.099999999999994</v>
      </c>
      <c r="O602" s="46">
        <v>116</v>
      </c>
      <c r="P602" s="46">
        <f t="shared" si="62"/>
        <v>2</v>
      </c>
      <c r="R602" s="67" t="s">
        <v>1242</v>
      </c>
      <c r="S602" s="67">
        <f>COUNTIF(Y$2:$Y$100,R602)</f>
        <v>0</v>
      </c>
      <c r="V602" s="67">
        <f t="shared" si="63"/>
        <v>0</v>
      </c>
      <c r="X602"/>
      <c r="Y602" s="67" t="str">
        <f t="shared" si="60"/>
        <v xml:space="preserve"> </v>
      </c>
      <c r="AB602" t="s">
        <v>90</v>
      </c>
      <c r="AC602" s="46">
        <v>4947</v>
      </c>
      <c r="AD602" s="46">
        <v>70</v>
      </c>
      <c r="AE602" s="46">
        <v>69.099999999999994</v>
      </c>
      <c r="AF602" s="46">
        <v>116</v>
      </c>
      <c r="AH602" s="70" t="str">
        <f t="shared" si="64"/>
        <v/>
      </c>
      <c r="AI602" s="70" t="str">
        <f t="shared" si="65"/>
        <v/>
      </c>
      <c r="AJ602" s="70" t="str">
        <f t="shared" si="66"/>
        <v>X</v>
      </c>
      <c r="AK602" s="70" t="str" cm="1">
        <f t="array" ref="AK602">_xlfn.IFS(AH602&lt;&gt;"","1",AI602&lt;&gt;"","2",AJ602&lt;&gt;"","3")</f>
        <v>3</v>
      </c>
    </row>
    <row r="603" spans="1:37" x14ac:dyDescent="0.25">
      <c r="A603" t="s">
        <v>3410</v>
      </c>
      <c r="B603" t="s">
        <v>422</v>
      </c>
      <c r="C603" s="67" t="str">
        <f t="shared" si="61"/>
        <v>Caroline Cutrano</v>
      </c>
      <c r="D603" s="71" t="str" cm="1">
        <f t="array" ref="D603">_xlfn.IFS(AK603="1",CONCATENATE(C603,"Regional"),AK603="2",CONCATENATE(C603,"Sectional"),AK603="3",CONCATENATE(C603,COUNTIF($C$1:C603,C603)))</f>
        <v>Caroline Cutrano1</v>
      </c>
      <c r="E603" s="66">
        <v>45153.3125</v>
      </c>
      <c r="F603" t="s">
        <v>2363</v>
      </c>
      <c r="G603" s="46">
        <v>79</v>
      </c>
      <c r="H603" s="46">
        <v>92</v>
      </c>
      <c r="I603" s="46">
        <v>46</v>
      </c>
      <c r="J603" t="s">
        <v>119</v>
      </c>
      <c r="K603" t="s">
        <v>90</v>
      </c>
      <c r="L603" s="46">
        <v>4947</v>
      </c>
      <c r="M603" s="46">
        <v>70</v>
      </c>
      <c r="N603" s="46">
        <v>69.099999999999994</v>
      </c>
      <c r="O603" s="46">
        <v>116</v>
      </c>
      <c r="P603" s="46">
        <f t="shared" si="62"/>
        <v>2</v>
      </c>
      <c r="R603" s="67" t="s">
        <v>3563</v>
      </c>
      <c r="S603" s="67">
        <f>COUNTIF(Y$2:$Y$100,R603)</f>
        <v>0</v>
      </c>
      <c r="V603" s="67">
        <f t="shared" si="63"/>
        <v>0</v>
      </c>
      <c r="X603"/>
      <c r="Y603" s="67" t="str">
        <f t="shared" si="60"/>
        <v xml:space="preserve"> </v>
      </c>
      <c r="AB603" t="s">
        <v>90</v>
      </c>
      <c r="AC603" s="46">
        <v>4947</v>
      </c>
      <c r="AD603" s="46">
        <v>70</v>
      </c>
      <c r="AE603" s="46">
        <v>69.099999999999994</v>
      </c>
      <c r="AF603" s="46">
        <v>116</v>
      </c>
      <c r="AH603" s="70" t="str">
        <f t="shared" si="64"/>
        <v/>
      </c>
      <c r="AI603" s="70" t="str">
        <f t="shared" si="65"/>
        <v/>
      </c>
      <c r="AJ603" s="70" t="str">
        <f t="shared" si="66"/>
        <v>X</v>
      </c>
      <c r="AK603" s="70" t="str" cm="1">
        <f t="array" ref="AK603">_xlfn.IFS(AH603&lt;&gt;"","1",AI603&lt;&gt;"","2",AJ603&lt;&gt;"","3")</f>
        <v>3</v>
      </c>
    </row>
    <row r="604" spans="1:37" x14ac:dyDescent="0.25">
      <c r="A604" t="s">
        <v>744</v>
      </c>
      <c r="B604" t="s">
        <v>393</v>
      </c>
      <c r="C604" s="67" t="str">
        <f t="shared" si="61"/>
        <v>Mia Reischel</v>
      </c>
      <c r="D604" s="71" t="str" cm="1">
        <f t="array" ref="D604">_xlfn.IFS(AK604="1",CONCATENATE(C604,"Regional"),AK604="2",CONCATENATE(C604,"Sectional"),AK604="3",CONCATENATE(C604,COUNTIF($C$1:C604,C604)))</f>
        <v>Mia Reischel2</v>
      </c>
      <c r="E604" s="66">
        <v>45153.3125</v>
      </c>
      <c r="F604" t="s">
        <v>2363</v>
      </c>
      <c r="G604" s="46">
        <v>79</v>
      </c>
      <c r="H604" s="46">
        <v>92</v>
      </c>
      <c r="I604" s="46">
        <v>46</v>
      </c>
      <c r="J604" t="s">
        <v>119</v>
      </c>
      <c r="K604" t="s">
        <v>90</v>
      </c>
      <c r="L604" s="46">
        <v>4947</v>
      </c>
      <c r="M604" s="46">
        <v>70</v>
      </c>
      <c r="N604" s="46">
        <v>69.099999999999994</v>
      </c>
      <c r="O604" s="46">
        <v>116</v>
      </c>
      <c r="P604" s="46">
        <f t="shared" si="62"/>
        <v>2</v>
      </c>
      <c r="R604" s="67" t="s">
        <v>1332</v>
      </c>
      <c r="S604" s="67">
        <f>COUNTIF(Y$2:$Y$100,R604)</f>
        <v>0</v>
      </c>
      <c r="V604" s="67">
        <f t="shared" si="63"/>
        <v>0</v>
      </c>
      <c r="X604"/>
      <c r="Y604" s="67" t="str">
        <f t="shared" si="60"/>
        <v xml:space="preserve"> </v>
      </c>
      <c r="AB604" t="s">
        <v>90</v>
      </c>
      <c r="AC604" s="46">
        <v>4947</v>
      </c>
      <c r="AD604" s="46">
        <v>70</v>
      </c>
      <c r="AE604" s="46">
        <v>69.099999999999994</v>
      </c>
      <c r="AF604" s="46">
        <v>116</v>
      </c>
      <c r="AH604" s="70" t="str">
        <f t="shared" si="64"/>
        <v/>
      </c>
      <c r="AI604" s="70" t="str">
        <f t="shared" si="65"/>
        <v/>
      </c>
      <c r="AJ604" s="70" t="str">
        <f t="shared" si="66"/>
        <v>X</v>
      </c>
      <c r="AK604" s="70" t="str" cm="1">
        <f t="array" ref="AK604">_xlfn.IFS(AH604&lt;&gt;"","1",AI604&lt;&gt;"","2",AJ604&lt;&gt;"","3")</f>
        <v>3</v>
      </c>
    </row>
    <row r="605" spans="1:37" x14ac:dyDescent="0.25">
      <c r="A605" t="s">
        <v>1668</v>
      </c>
      <c r="B605" t="s">
        <v>328</v>
      </c>
      <c r="C605" s="67" t="str">
        <f t="shared" si="61"/>
        <v>Emerson Ihde</v>
      </c>
      <c r="D605" s="71" t="str" cm="1">
        <f t="array" ref="D605">_xlfn.IFS(AK605="1",CONCATENATE(C605,"Regional"),AK605="2",CONCATENATE(C605,"Sectional"),AK605="3",CONCATENATE(C605,COUNTIF($C$1:C605,C605)))</f>
        <v>Emerson Ihde2</v>
      </c>
      <c r="E605" s="66">
        <v>45153.3125</v>
      </c>
      <c r="F605" t="s">
        <v>2363</v>
      </c>
      <c r="G605" s="46">
        <v>79</v>
      </c>
      <c r="H605" s="46">
        <v>92</v>
      </c>
      <c r="I605" s="46">
        <v>46</v>
      </c>
      <c r="J605" t="s">
        <v>119</v>
      </c>
      <c r="K605" t="s">
        <v>90</v>
      </c>
      <c r="L605" s="46">
        <v>4947</v>
      </c>
      <c r="M605" s="46">
        <v>70</v>
      </c>
      <c r="N605" s="46">
        <v>69.099999999999994</v>
      </c>
      <c r="O605" s="46">
        <v>116</v>
      </c>
      <c r="P605" s="46">
        <f t="shared" si="62"/>
        <v>2</v>
      </c>
      <c r="R605" s="67" t="s">
        <v>3489</v>
      </c>
      <c r="S605" s="67">
        <f>COUNTIF(Y$2:$Y$100,R605)</f>
        <v>0</v>
      </c>
      <c r="V605" s="67">
        <f t="shared" si="63"/>
        <v>0</v>
      </c>
      <c r="X605"/>
      <c r="Y605" s="67" t="str">
        <f t="shared" si="60"/>
        <v xml:space="preserve"> </v>
      </c>
      <c r="AB605" t="s">
        <v>90</v>
      </c>
      <c r="AC605" s="46">
        <v>4947</v>
      </c>
      <c r="AD605" s="46">
        <v>70</v>
      </c>
      <c r="AE605" s="46">
        <v>69.099999999999994</v>
      </c>
      <c r="AF605" s="46">
        <v>116</v>
      </c>
      <c r="AH605" s="70" t="str">
        <f t="shared" si="64"/>
        <v/>
      </c>
      <c r="AI605" s="70" t="str">
        <f t="shared" si="65"/>
        <v/>
      </c>
      <c r="AJ605" s="70" t="str">
        <f t="shared" si="66"/>
        <v>X</v>
      </c>
      <c r="AK605" s="70" t="str" cm="1">
        <f t="array" ref="AK605">_xlfn.IFS(AH605&lt;&gt;"","1",AI605&lt;&gt;"","2",AJ605&lt;&gt;"","3")</f>
        <v>3</v>
      </c>
    </row>
    <row r="606" spans="1:37" x14ac:dyDescent="0.25">
      <c r="A606" t="s">
        <v>997</v>
      </c>
      <c r="B606" t="s">
        <v>773</v>
      </c>
      <c r="C606" s="67" t="str">
        <f t="shared" si="61"/>
        <v>Ashley Gilroy</v>
      </c>
      <c r="D606" s="71" t="str" cm="1">
        <f t="array" ref="D606">_xlfn.IFS(AK606="1",CONCATENATE(C606,"Regional"),AK606="2",CONCATENATE(C606,"Sectional"),AK606="3",CONCATENATE(C606,COUNTIF($C$1:C606,C606)))</f>
        <v>Ashley Gilroy1</v>
      </c>
      <c r="E606" s="66">
        <v>45153.3125</v>
      </c>
      <c r="F606" t="s">
        <v>2363</v>
      </c>
      <c r="G606" s="46">
        <v>79</v>
      </c>
      <c r="H606" s="46">
        <v>94</v>
      </c>
      <c r="I606" s="46">
        <v>49</v>
      </c>
      <c r="J606" t="s">
        <v>119</v>
      </c>
      <c r="K606" t="s">
        <v>90</v>
      </c>
      <c r="L606" s="46">
        <v>4947</v>
      </c>
      <c r="M606" s="46">
        <v>70</v>
      </c>
      <c r="N606" s="46">
        <v>69.099999999999994</v>
      </c>
      <c r="O606" s="46">
        <v>116</v>
      </c>
      <c r="P606" s="46">
        <f t="shared" si="62"/>
        <v>2</v>
      </c>
      <c r="R606" s="67" t="s">
        <v>1500</v>
      </c>
      <c r="S606" s="67">
        <f>COUNTIF(Y$2:$Y$100,R606)</f>
        <v>0</v>
      </c>
      <c r="V606" s="67">
        <f t="shared" si="63"/>
        <v>0</v>
      </c>
      <c r="X606"/>
      <c r="Y606" s="67" t="str">
        <f t="shared" si="60"/>
        <v xml:space="preserve"> </v>
      </c>
      <c r="AB606" t="s">
        <v>90</v>
      </c>
      <c r="AC606" s="46">
        <v>4947</v>
      </c>
      <c r="AD606" s="46">
        <v>70</v>
      </c>
      <c r="AE606" s="46">
        <v>69.099999999999994</v>
      </c>
      <c r="AF606" s="46">
        <v>116</v>
      </c>
      <c r="AH606" s="70" t="str">
        <f t="shared" si="64"/>
        <v/>
      </c>
      <c r="AI606" s="70" t="str">
        <f t="shared" si="65"/>
        <v/>
      </c>
      <c r="AJ606" s="70" t="str">
        <f t="shared" si="66"/>
        <v>X</v>
      </c>
      <c r="AK606" s="70" t="str" cm="1">
        <f t="array" ref="AK606">_xlfn.IFS(AH606&lt;&gt;"","1",AI606&lt;&gt;"","2",AJ606&lt;&gt;"","3")</f>
        <v>3</v>
      </c>
    </row>
    <row r="607" spans="1:37" x14ac:dyDescent="0.25">
      <c r="A607" t="s">
        <v>689</v>
      </c>
      <c r="B607" t="s">
        <v>452</v>
      </c>
      <c r="C607" s="67" t="str">
        <f t="shared" si="61"/>
        <v>Sophia Otto</v>
      </c>
      <c r="D607" s="71" t="str" cm="1">
        <f t="array" ref="D607">_xlfn.IFS(AK607="1",CONCATENATE(C607,"Regional"),AK607="2",CONCATENATE(C607,"Sectional"),AK607="3",CONCATENATE(C607,COUNTIF($C$1:C607,C607)))</f>
        <v>Sophia Otto2</v>
      </c>
      <c r="E607" s="66">
        <v>45153.3125</v>
      </c>
      <c r="F607" t="s">
        <v>2363</v>
      </c>
      <c r="G607" s="46">
        <v>79</v>
      </c>
      <c r="H607" s="46">
        <v>95</v>
      </c>
      <c r="I607" s="46">
        <v>50</v>
      </c>
      <c r="J607" t="s">
        <v>119</v>
      </c>
      <c r="K607" t="s">
        <v>90</v>
      </c>
      <c r="L607" s="46">
        <v>4947</v>
      </c>
      <c r="M607" s="46">
        <v>70</v>
      </c>
      <c r="N607" s="46">
        <v>69.099999999999994</v>
      </c>
      <c r="O607" s="46">
        <v>116</v>
      </c>
      <c r="P607" s="46">
        <f t="shared" si="62"/>
        <v>2</v>
      </c>
      <c r="R607" s="67" t="s">
        <v>1340</v>
      </c>
      <c r="S607" s="67">
        <f>COUNTIF(Y$2:$Y$100,R607)</f>
        <v>0</v>
      </c>
      <c r="V607" s="67">
        <f t="shared" si="63"/>
        <v>0</v>
      </c>
      <c r="X607"/>
      <c r="Y607" s="67" t="str">
        <f t="shared" ref="Y607:Y670" si="67">CONCATENATE(W607," ",X607)</f>
        <v xml:space="preserve"> </v>
      </c>
      <c r="AB607" t="s">
        <v>90</v>
      </c>
      <c r="AC607" s="46">
        <v>4947</v>
      </c>
      <c r="AD607" s="46">
        <v>70</v>
      </c>
      <c r="AE607" s="46">
        <v>69.099999999999994</v>
      </c>
      <c r="AF607" s="46">
        <v>116</v>
      </c>
      <c r="AH607" s="70" t="str">
        <f t="shared" si="64"/>
        <v/>
      </c>
      <c r="AI607" s="70" t="str">
        <f t="shared" si="65"/>
        <v/>
      </c>
      <c r="AJ607" s="70" t="str">
        <f t="shared" si="66"/>
        <v>X</v>
      </c>
      <c r="AK607" s="70" t="str" cm="1">
        <f t="array" ref="AK607">_xlfn.IFS(AH607&lt;&gt;"","1",AI607&lt;&gt;"","2",AJ607&lt;&gt;"","3")</f>
        <v>3</v>
      </c>
    </row>
    <row r="608" spans="1:37" x14ac:dyDescent="0.25">
      <c r="A608" t="s">
        <v>483</v>
      </c>
      <c r="B608" t="s">
        <v>458</v>
      </c>
      <c r="C608" s="67" t="str">
        <f t="shared" si="61"/>
        <v>Lauren Coombs</v>
      </c>
      <c r="D608" s="71" t="str" cm="1">
        <f t="array" ref="D608">_xlfn.IFS(AK608="1",CONCATENATE(C608,"Regional"),AK608="2",CONCATENATE(C608,"Sectional"),AK608="3",CONCATENATE(C608,COUNTIF($C$1:C608,C608)))</f>
        <v>Lauren Coombs1</v>
      </c>
      <c r="E608" s="66">
        <v>45153.3125</v>
      </c>
      <c r="F608" t="s">
        <v>2363</v>
      </c>
      <c r="G608" s="46">
        <v>79</v>
      </c>
      <c r="H608" s="46">
        <v>95</v>
      </c>
      <c r="I608" s="46">
        <v>50</v>
      </c>
      <c r="J608" t="s">
        <v>119</v>
      </c>
      <c r="K608" t="s">
        <v>90</v>
      </c>
      <c r="L608" s="46">
        <v>4947</v>
      </c>
      <c r="M608" s="46">
        <v>70</v>
      </c>
      <c r="N608" s="46">
        <v>69.099999999999994</v>
      </c>
      <c r="O608" s="46">
        <v>116</v>
      </c>
      <c r="P608" s="46">
        <f t="shared" si="62"/>
        <v>2</v>
      </c>
      <c r="R608" s="67" t="s">
        <v>1174</v>
      </c>
      <c r="S608" s="67">
        <f>COUNTIF(Y$2:$Y$100,R608)</f>
        <v>0</v>
      </c>
      <c r="V608" s="67">
        <f t="shared" si="63"/>
        <v>0</v>
      </c>
      <c r="X608"/>
      <c r="Y608" s="67" t="str">
        <f t="shared" si="67"/>
        <v xml:space="preserve"> </v>
      </c>
      <c r="AB608" t="s">
        <v>90</v>
      </c>
      <c r="AC608" s="46">
        <v>4947</v>
      </c>
      <c r="AD608" s="46">
        <v>70</v>
      </c>
      <c r="AE608" s="46">
        <v>69.099999999999994</v>
      </c>
      <c r="AF608" s="46">
        <v>116</v>
      </c>
      <c r="AH608" s="70" t="str">
        <f t="shared" si="64"/>
        <v/>
      </c>
      <c r="AI608" s="70" t="str">
        <f t="shared" si="65"/>
        <v/>
      </c>
      <c r="AJ608" s="70" t="str">
        <f t="shared" si="66"/>
        <v>X</v>
      </c>
      <c r="AK608" s="70" t="str" cm="1">
        <f t="array" ref="AK608">_xlfn.IFS(AH608&lt;&gt;"","1",AI608&lt;&gt;"","2",AJ608&lt;&gt;"","3")</f>
        <v>3</v>
      </c>
    </row>
    <row r="609" spans="1:37" x14ac:dyDescent="0.25">
      <c r="A609" t="s">
        <v>741</v>
      </c>
      <c r="B609" t="s">
        <v>742</v>
      </c>
      <c r="C609" s="67" t="str">
        <f t="shared" si="61"/>
        <v>Jasmine Xu</v>
      </c>
      <c r="D609" s="71" t="str" cm="1">
        <f t="array" ref="D609">_xlfn.IFS(AK609="1",CONCATENATE(C609,"Regional"),AK609="2",CONCATENATE(C609,"Sectional"),AK609="3",CONCATENATE(C609,COUNTIF($C$1:C609,C609)))</f>
        <v>Jasmine Xu2</v>
      </c>
      <c r="E609" s="66">
        <v>45153.3125</v>
      </c>
      <c r="F609" t="s">
        <v>2363</v>
      </c>
      <c r="G609" s="46">
        <v>79</v>
      </c>
      <c r="H609" s="46">
        <v>96</v>
      </c>
      <c r="I609" s="46">
        <v>52</v>
      </c>
      <c r="J609" t="s">
        <v>119</v>
      </c>
      <c r="K609" t="s">
        <v>90</v>
      </c>
      <c r="L609" s="46">
        <v>4947</v>
      </c>
      <c r="M609" s="46">
        <v>70</v>
      </c>
      <c r="N609" s="46">
        <v>69.099999999999994</v>
      </c>
      <c r="O609" s="46">
        <v>116</v>
      </c>
      <c r="P609" s="46">
        <f t="shared" si="62"/>
        <v>2</v>
      </c>
      <c r="R609" s="67" t="s">
        <v>1330</v>
      </c>
      <c r="S609" s="67">
        <f>COUNTIF(Y$2:$Y$100,R609)</f>
        <v>0</v>
      </c>
      <c r="V609" s="67">
        <f t="shared" si="63"/>
        <v>0</v>
      </c>
      <c r="X609"/>
      <c r="Y609" s="67" t="str">
        <f t="shared" si="67"/>
        <v xml:space="preserve"> </v>
      </c>
      <c r="AB609" t="s">
        <v>90</v>
      </c>
      <c r="AC609" s="46">
        <v>4947</v>
      </c>
      <c r="AD609" s="46">
        <v>70</v>
      </c>
      <c r="AE609" s="46">
        <v>69.099999999999994</v>
      </c>
      <c r="AF609" s="46">
        <v>116</v>
      </c>
      <c r="AH609" s="70" t="str">
        <f t="shared" si="64"/>
        <v/>
      </c>
      <c r="AI609" s="70" t="str">
        <f t="shared" si="65"/>
        <v/>
      </c>
      <c r="AJ609" s="70" t="str">
        <f t="shared" si="66"/>
        <v>X</v>
      </c>
      <c r="AK609" s="70" t="str" cm="1">
        <f t="array" ref="AK609">_xlfn.IFS(AH609&lt;&gt;"","1",AI609&lt;&gt;"","2",AJ609&lt;&gt;"","3")</f>
        <v>3</v>
      </c>
    </row>
    <row r="610" spans="1:37" x14ac:dyDescent="0.25">
      <c r="A610" t="s">
        <v>1743</v>
      </c>
      <c r="B610" t="s">
        <v>421</v>
      </c>
      <c r="C610" s="67" t="str">
        <f t="shared" si="61"/>
        <v>Elizabeth Zuniga-Meyer</v>
      </c>
      <c r="D610" s="71" t="str" cm="1">
        <f t="array" ref="D610">_xlfn.IFS(AK610="1",CONCATENATE(C610,"Regional"),AK610="2",CONCATENATE(C610,"Sectional"),AK610="3",CONCATENATE(C610,COUNTIF($C$1:C610,C610)))</f>
        <v>Elizabeth Zuniga-Meyer2</v>
      </c>
      <c r="E610" s="66">
        <v>45153.3125</v>
      </c>
      <c r="F610" t="s">
        <v>2363</v>
      </c>
      <c r="G610" s="46">
        <v>79</v>
      </c>
      <c r="H610" s="46">
        <v>96</v>
      </c>
      <c r="I610" s="46">
        <v>52</v>
      </c>
      <c r="J610" t="s">
        <v>119</v>
      </c>
      <c r="K610" t="s">
        <v>90</v>
      </c>
      <c r="L610" s="46">
        <v>4947</v>
      </c>
      <c r="M610" s="46">
        <v>70</v>
      </c>
      <c r="N610" s="46">
        <v>69.099999999999994</v>
      </c>
      <c r="O610" s="46">
        <v>116</v>
      </c>
      <c r="P610" s="46">
        <f t="shared" si="62"/>
        <v>2</v>
      </c>
      <c r="R610" s="67" t="s">
        <v>2746</v>
      </c>
      <c r="S610" s="67">
        <f>COUNTIF(Y$2:$Y$100,R610)</f>
        <v>0</v>
      </c>
      <c r="V610" s="67">
        <f t="shared" si="63"/>
        <v>0</v>
      </c>
      <c r="X610"/>
      <c r="Y610" s="67" t="str">
        <f t="shared" si="67"/>
        <v xml:space="preserve"> </v>
      </c>
      <c r="AB610" t="s">
        <v>90</v>
      </c>
      <c r="AC610" s="46">
        <v>4947</v>
      </c>
      <c r="AD610" s="46">
        <v>70</v>
      </c>
      <c r="AE610" s="46">
        <v>69.099999999999994</v>
      </c>
      <c r="AF610" s="46">
        <v>116</v>
      </c>
      <c r="AH610" s="70" t="str">
        <f t="shared" si="64"/>
        <v/>
      </c>
      <c r="AI610" s="70" t="str">
        <f t="shared" si="65"/>
        <v/>
      </c>
      <c r="AJ610" s="70" t="str">
        <f t="shared" si="66"/>
        <v>X</v>
      </c>
      <c r="AK610" s="70" t="str" cm="1">
        <f t="array" ref="AK610">_xlfn.IFS(AH610&lt;&gt;"","1",AI610&lt;&gt;"","2",AJ610&lt;&gt;"","3")</f>
        <v>3</v>
      </c>
    </row>
    <row r="611" spans="1:37" x14ac:dyDescent="0.25">
      <c r="A611" t="s">
        <v>607</v>
      </c>
      <c r="B611" t="s">
        <v>443</v>
      </c>
      <c r="C611" s="67" t="str">
        <f t="shared" si="61"/>
        <v>Emily Mallace</v>
      </c>
      <c r="D611" s="71" t="str" cm="1">
        <f t="array" ref="D611">_xlfn.IFS(AK611="1",CONCATENATE(C611,"Regional"),AK611="2",CONCATENATE(C611,"Sectional"),AK611="3",CONCATENATE(C611,COUNTIF($C$1:C611,C611)))</f>
        <v>Emily Mallace1</v>
      </c>
      <c r="E611" s="66">
        <v>45153.3125</v>
      </c>
      <c r="F611" t="s">
        <v>2363</v>
      </c>
      <c r="G611" s="46">
        <v>79</v>
      </c>
      <c r="H611" s="46">
        <v>96</v>
      </c>
      <c r="I611" s="46">
        <v>52</v>
      </c>
      <c r="J611" t="s">
        <v>119</v>
      </c>
      <c r="K611" t="s">
        <v>90</v>
      </c>
      <c r="L611" s="46">
        <v>4947</v>
      </c>
      <c r="M611" s="46">
        <v>70</v>
      </c>
      <c r="N611" s="46">
        <v>69.099999999999994</v>
      </c>
      <c r="O611" s="46">
        <v>116</v>
      </c>
      <c r="P611" s="46">
        <f t="shared" si="62"/>
        <v>2</v>
      </c>
      <c r="R611" s="67" t="s">
        <v>2747</v>
      </c>
      <c r="S611" s="67">
        <f>COUNTIF(Y$2:$Y$100,R611)</f>
        <v>0</v>
      </c>
      <c r="V611" s="67">
        <f t="shared" si="63"/>
        <v>0</v>
      </c>
      <c r="X611"/>
      <c r="Y611" s="67" t="str">
        <f t="shared" si="67"/>
        <v xml:space="preserve"> </v>
      </c>
      <c r="AB611" t="s">
        <v>90</v>
      </c>
      <c r="AC611" s="46">
        <v>4947</v>
      </c>
      <c r="AD611" s="46">
        <v>70</v>
      </c>
      <c r="AE611" s="46">
        <v>69.099999999999994</v>
      </c>
      <c r="AF611" s="46">
        <v>116</v>
      </c>
      <c r="AH611" s="70" t="str">
        <f t="shared" si="64"/>
        <v/>
      </c>
      <c r="AI611" s="70" t="str">
        <f t="shared" si="65"/>
        <v/>
      </c>
      <c r="AJ611" s="70" t="str">
        <f t="shared" si="66"/>
        <v>X</v>
      </c>
      <c r="AK611" s="70" t="str" cm="1">
        <f t="array" ref="AK611">_xlfn.IFS(AH611&lt;&gt;"","1",AI611&lt;&gt;"","2",AJ611&lt;&gt;"","3")</f>
        <v>3</v>
      </c>
    </row>
    <row r="612" spans="1:37" x14ac:dyDescent="0.25">
      <c r="A612" t="s">
        <v>1663</v>
      </c>
      <c r="B612" t="s">
        <v>1662</v>
      </c>
      <c r="C612" s="67" t="str">
        <f t="shared" si="61"/>
        <v>Laci Griswold</v>
      </c>
      <c r="D612" s="71" t="str" cm="1">
        <f t="array" ref="D612">_xlfn.IFS(AK612="1",CONCATENATE(C612,"Regional"),AK612="2",CONCATENATE(C612,"Sectional"),AK612="3",CONCATENATE(C612,COUNTIF($C$1:C612,C612)))</f>
        <v>Laci Griswold2</v>
      </c>
      <c r="E612" s="66">
        <v>45153.3125</v>
      </c>
      <c r="F612" t="s">
        <v>2363</v>
      </c>
      <c r="G612" s="46">
        <v>79</v>
      </c>
      <c r="H612" s="46">
        <v>96</v>
      </c>
      <c r="I612" s="46">
        <v>52</v>
      </c>
      <c r="J612" t="s">
        <v>119</v>
      </c>
      <c r="K612" t="s">
        <v>90</v>
      </c>
      <c r="L612" s="46">
        <v>4947</v>
      </c>
      <c r="M612" s="46">
        <v>70</v>
      </c>
      <c r="N612" s="46">
        <v>69.099999999999994</v>
      </c>
      <c r="O612" s="46">
        <v>116</v>
      </c>
      <c r="P612" s="46">
        <f t="shared" si="62"/>
        <v>2</v>
      </c>
      <c r="R612" s="67" t="s">
        <v>3490</v>
      </c>
      <c r="S612" s="67">
        <f>COUNTIF(Y$2:$Y$100,R612)</f>
        <v>0</v>
      </c>
      <c r="V612" s="67">
        <f t="shared" si="63"/>
        <v>0</v>
      </c>
      <c r="X612"/>
      <c r="Y612" s="67" t="str">
        <f t="shared" si="67"/>
        <v xml:space="preserve"> </v>
      </c>
      <c r="AB612" t="s">
        <v>90</v>
      </c>
      <c r="AC612" s="46">
        <v>4947</v>
      </c>
      <c r="AD612" s="46">
        <v>70</v>
      </c>
      <c r="AE612" s="46">
        <v>69.099999999999994</v>
      </c>
      <c r="AF612" s="46">
        <v>116</v>
      </c>
      <c r="AH612" s="70" t="str">
        <f t="shared" si="64"/>
        <v/>
      </c>
      <c r="AI612" s="70" t="str">
        <f t="shared" si="65"/>
        <v/>
      </c>
      <c r="AJ612" s="70" t="str">
        <f t="shared" si="66"/>
        <v>X</v>
      </c>
      <c r="AK612" s="70" t="str" cm="1">
        <f t="array" ref="AK612">_xlfn.IFS(AH612&lt;&gt;"","1",AI612&lt;&gt;"","2",AJ612&lt;&gt;"","3")</f>
        <v>3</v>
      </c>
    </row>
    <row r="613" spans="1:37" x14ac:dyDescent="0.25">
      <c r="A613" t="s">
        <v>278</v>
      </c>
      <c r="B613" t="s">
        <v>220</v>
      </c>
      <c r="C613" s="67" t="str">
        <f t="shared" si="61"/>
        <v>Maria Jorgensen</v>
      </c>
      <c r="D613" s="71" t="str" cm="1">
        <f t="array" ref="D613">_xlfn.IFS(AK613="1",CONCATENATE(C613,"Regional"),AK613="2",CONCATENATE(C613,"Sectional"),AK613="3",CONCATENATE(C613,COUNTIF($C$1:C613,C613)))</f>
        <v>Maria Jorgensen2</v>
      </c>
      <c r="E613" s="66">
        <v>45153.3125</v>
      </c>
      <c r="F613" t="s">
        <v>2363</v>
      </c>
      <c r="G613" s="46">
        <v>79</v>
      </c>
      <c r="H613" s="46">
        <v>97</v>
      </c>
      <c r="I613" s="46">
        <v>56</v>
      </c>
      <c r="J613" t="s">
        <v>119</v>
      </c>
      <c r="K613" t="s">
        <v>90</v>
      </c>
      <c r="L613" s="46">
        <v>4947</v>
      </c>
      <c r="M613" s="46">
        <v>70</v>
      </c>
      <c r="N613" s="46">
        <v>69.099999999999994</v>
      </c>
      <c r="O613" s="46">
        <v>116</v>
      </c>
      <c r="P613" s="46">
        <f t="shared" si="62"/>
        <v>2</v>
      </c>
      <c r="R613" s="67" t="s">
        <v>1363</v>
      </c>
      <c r="S613" s="67">
        <f>COUNTIF(Y$2:$Y$100,R613)</f>
        <v>0</v>
      </c>
      <c r="V613" s="67">
        <f t="shared" si="63"/>
        <v>0</v>
      </c>
      <c r="X613"/>
      <c r="Y613" s="67" t="str">
        <f t="shared" si="67"/>
        <v xml:space="preserve"> </v>
      </c>
      <c r="AB613" t="s">
        <v>90</v>
      </c>
      <c r="AC613" s="46">
        <v>4947</v>
      </c>
      <c r="AD613" s="46">
        <v>70</v>
      </c>
      <c r="AE613" s="46">
        <v>69.099999999999994</v>
      </c>
      <c r="AF613" s="46">
        <v>116</v>
      </c>
      <c r="AH613" s="70" t="str">
        <f t="shared" si="64"/>
        <v/>
      </c>
      <c r="AI613" s="70" t="str">
        <f t="shared" si="65"/>
        <v/>
      </c>
      <c r="AJ613" s="70" t="str">
        <f t="shared" si="66"/>
        <v>X</v>
      </c>
      <c r="AK613" s="70" t="str" cm="1">
        <f t="array" ref="AK613">_xlfn.IFS(AH613&lt;&gt;"","1",AI613&lt;&gt;"","2",AJ613&lt;&gt;"","3")</f>
        <v>3</v>
      </c>
    </row>
    <row r="614" spans="1:37" x14ac:dyDescent="0.25">
      <c r="A614" t="s">
        <v>315</v>
      </c>
      <c r="B614" t="s">
        <v>353</v>
      </c>
      <c r="C614" s="67" t="str">
        <f t="shared" si="61"/>
        <v>Olivia Morgan</v>
      </c>
      <c r="D614" s="71" t="str" cm="1">
        <f t="array" ref="D614">_xlfn.IFS(AK614="1",CONCATENATE(C614,"Regional"),AK614="2",CONCATENATE(C614,"Sectional"),AK614="3",CONCATENATE(C614,COUNTIF($C$1:C614,C614)))</f>
        <v>Olivia Morgan2</v>
      </c>
      <c r="E614" s="66">
        <v>45153.3125</v>
      </c>
      <c r="F614" t="s">
        <v>2363</v>
      </c>
      <c r="G614" s="46">
        <v>79</v>
      </c>
      <c r="H614" s="46">
        <v>97</v>
      </c>
      <c r="I614" s="46">
        <v>56</v>
      </c>
      <c r="J614" t="s">
        <v>119</v>
      </c>
      <c r="K614" t="s">
        <v>90</v>
      </c>
      <c r="L614" s="46">
        <v>4947</v>
      </c>
      <c r="M614" s="46">
        <v>70</v>
      </c>
      <c r="N614" s="46">
        <v>69.099999999999994</v>
      </c>
      <c r="O614" s="46">
        <v>116</v>
      </c>
      <c r="P614" s="46">
        <f t="shared" si="62"/>
        <v>2</v>
      </c>
      <c r="R614" s="67" t="s">
        <v>1338</v>
      </c>
      <c r="S614" s="67">
        <f>COUNTIF(Y$2:$Y$100,R614)</f>
        <v>0</v>
      </c>
      <c r="V614" s="67">
        <f t="shared" si="63"/>
        <v>0</v>
      </c>
      <c r="X614"/>
      <c r="Y614" s="67" t="str">
        <f t="shared" si="67"/>
        <v xml:space="preserve"> </v>
      </c>
      <c r="AB614" t="s">
        <v>90</v>
      </c>
      <c r="AC614" s="46">
        <v>4947</v>
      </c>
      <c r="AD614" s="46">
        <v>70</v>
      </c>
      <c r="AE614" s="46">
        <v>69.099999999999994</v>
      </c>
      <c r="AF614" s="46">
        <v>116</v>
      </c>
      <c r="AH614" s="70" t="str">
        <f t="shared" si="64"/>
        <v/>
      </c>
      <c r="AI614" s="70" t="str">
        <f t="shared" si="65"/>
        <v/>
      </c>
      <c r="AJ614" s="70" t="str">
        <f t="shared" si="66"/>
        <v>X</v>
      </c>
      <c r="AK614" s="70" t="str" cm="1">
        <f t="array" ref="AK614">_xlfn.IFS(AH614&lt;&gt;"","1",AI614&lt;&gt;"","2",AJ614&lt;&gt;"","3")</f>
        <v>3</v>
      </c>
    </row>
    <row r="615" spans="1:37" x14ac:dyDescent="0.25">
      <c r="A615" t="s">
        <v>1109</v>
      </c>
      <c r="B615" t="s">
        <v>401</v>
      </c>
      <c r="C615" s="67" t="str">
        <f t="shared" si="61"/>
        <v>Hannah Fergus</v>
      </c>
      <c r="D615" s="71" t="str" cm="1">
        <f t="array" ref="D615">_xlfn.IFS(AK615="1",CONCATENATE(C615,"Regional"),AK615="2",CONCATENATE(C615,"Sectional"),AK615="3",CONCATENATE(C615,COUNTIF($C$1:C615,C615)))</f>
        <v>Hannah Fergus1</v>
      </c>
      <c r="E615" s="66">
        <v>45153.3125</v>
      </c>
      <c r="F615" t="s">
        <v>2363</v>
      </c>
      <c r="G615" s="46">
        <v>79</v>
      </c>
      <c r="H615" s="46">
        <v>98</v>
      </c>
      <c r="I615" s="46">
        <v>58</v>
      </c>
      <c r="J615" t="s">
        <v>119</v>
      </c>
      <c r="K615" t="s">
        <v>90</v>
      </c>
      <c r="L615" s="46">
        <v>4947</v>
      </c>
      <c r="M615" s="46">
        <v>70</v>
      </c>
      <c r="N615" s="46">
        <v>69.099999999999994</v>
      </c>
      <c r="O615" s="46">
        <v>116</v>
      </c>
      <c r="P615" s="46">
        <f t="shared" si="62"/>
        <v>2</v>
      </c>
      <c r="R615" s="67" t="s">
        <v>1582</v>
      </c>
      <c r="S615" s="67">
        <f>COUNTIF(Y$2:$Y$100,R615)</f>
        <v>0</v>
      </c>
      <c r="V615" s="67">
        <f t="shared" si="63"/>
        <v>0</v>
      </c>
      <c r="X615"/>
      <c r="Y615" s="67" t="str">
        <f t="shared" si="67"/>
        <v xml:space="preserve"> </v>
      </c>
      <c r="AB615" t="s">
        <v>90</v>
      </c>
      <c r="AC615" s="46">
        <v>4947</v>
      </c>
      <c r="AD615" s="46">
        <v>70</v>
      </c>
      <c r="AE615" s="46">
        <v>69.099999999999994</v>
      </c>
      <c r="AF615" s="46">
        <v>116</v>
      </c>
      <c r="AH615" s="70" t="str">
        <f t="shared" si="64"/>
        <v/>
      </c>
      <c r="AI615" s="70" t="str">
        <f t="shared" si="65"/>
        <v/>
      </c>
      <c r="AJ615" s="70" t="str">
        <f t="shared" si="66"/>
        <v>X</v>
      </c>
      <c r="AK615" s="70" t="str" cm="1">
        <f t="array" ref="AK615">_xlfn.IFS(AH615&lt;&gt;"","1",AI615&lt;&gt;"","2",AJ615&lt;&gt;"","3")</f>
        <v>3</v>
      </c>
    </row>
    <row r="616" spans="1:37" x14ac:dyDescent="0.25">
      <c r="A616" t="s">
        <v>517</v>
      </c>
      <c r="B616" t="s">
        <v>518</v>
      </c>
      <c r="C616" s="67" t="str">
        <f t="shared" si="61"/>
        <v>Isla Rechlicz</v>
      </c>
      <c r="D616" s="71" t="str" cm="1">
        <f t="array" ref="D616">_xlfn.IFS(AK616="1",CONCATENATE(C616,"Regional"),AK616="2",CONCATENATE(C616,"Sectional"),AK616="3",CONCATENATE(C616,COUNTIF($C$1:C616,C616)))</f>
        <v>Isla Rechlicz1</v>
      </c>
      <c r="E616" s="66">
        <v>45153.3125</v>
      </c>
      <c r="F616" t="s">
        <v>2363</v>
      </c>
      <c r="G616" s="46">
        <v>79</v>
      </c>
      <c r="H616" s="46">
        <v>98</v>
      </c>
      <c r="I616" s="46">
        <v>58</v>
      </c>
      <c r="J616" t="s">
        <v>119</v>
      </c>
      <c r="K616" t="s">
        <v>90</v>
      </c>
      <c r="L616" s="46">
        <v>4947</v>
      </c>
      <c r="M616" s="46">
        <v>70</v>
      </c>
      <c r="N616" s="46">
        <v>69.099999999999994</v>
      </c>
      <c r="O616" s="46">
        <v>116</v>
      </c>
      <c r="P616" s="46">
        <f t="shared" si="62"/>
        <v>2</v>
      </c>
      <c r="R616" s="67" t="s">
        <v>1196</v>
      </c>
      <c r="S616" s="67">
        <f>COUNTIF(Y$2:$Y$100,R616)</f>
        <v>0</v>
      </c>
      <c r="V616" s="67">
        <f t="shared" si="63"/>
        <v>0</v>
      </c>
      <c r="X616"/>
      <c r="Y616" s="67" t="str">
        <f t="shared" si="67"/>
        <v xml:space="preserve"> </v>
      </c>
      <c r="AB616" t="s">
        <v>90</v>
      </c>
      <c r="AC616" s="46">
        <v>4947</v>
      </c>
      <c r="AD616" s="46">
        <v>70</v>
      </c>
      <c r="AE616" s="46">
        <v>69.099999999999994</v>
      </c>
      <c r="AF616" s="46">
        <v>116</v>
      </c>
      <c r="AH616" s="70" t="str">
        <f t="shared" si="64"/>
        <v/>
      </c>
      <c r="AI616" s="70" t="str">
        <f t="shared" si="65"/>
        <v/>
      </c>
      <c r="AJ616" s="70" t="str">
        <f t="shared" si="66"/>
        <v>X</v>
      </c>
      <c r="AK616" s="70" t="str" cm="1">
        <f t="array" ref="AK616">_xlfn.IFS(AH616&lt;&gt;"","1",AI616&lt;&gt;"","2",AJ616&lt;&gt;"","3")</f>
        <v>3</v>
      </c>
    </row>
    <row r="617" spans="1:37" x14ac:dyDescent="0.25">
      <c r="A617" t="s">
        <v>1117</v>
      </c>
      <c r="B617" t="s">
        <v>1118</v>
      </c>
      <c r="C617" s="67" t="str">
        <f t="shared" si="61"/>
        <v>Madie Graves</v>
      </c>
      <c r="D617" s="71" t="str" cm="1">
        <f t="array" ref="D617">_xlfn.IFS(AK617="1",CONCATENATE(C617,"Regional"),AK617="2",CONCATENATE(C617,"Sectional"),AK617="3",CONCATENATE(C617,COUNTIF($C$1:C617,C617)))</f>
        <v>Madie Graves1</v>
      </c>
      <c r="E617" s="66">
        <v>45153.3125</v>
      </c>
      <c r="F617" t="s">
        <v>2363</v>
      </c>
      <c r="G617" s="46">
        <v>79</v>
      </c>
      <c r="H617" s="46">
        <v>99</v>
      </c>
      <c r="I617" s="46">
        <v>60</v>
      </c>
      <c r="J617" t="s">
        <v>119</v>
      </c>
      <c r="K617" t="s">
        <v>90</v>
      </c>
      <c r="L617" s="46">
        <v>4947</v>
      </c>
      <c r="M617" s="46">
        <v>70</v>
      </c>
      <c r="N617" s="46">
        <v>69.099999999999994</v>
      </c>
      <c r="O617" s="46">
        <v>116</v>
      </c>
      <c r="P617" s="46">
        <f t="shared" si="62"/>
        <v>2</v>
      </c>
      <c r="R617" s="67" t="s">
        <v>1586</v>
      </c>
      <c r="S617" s="67">
        <f>COUNTIF(Y$2:$Y$100,R617)</f>
        <v>0</v>
      </c>
      <c r="V617" s="67">
        <f t="shared" si="63"/>
        <v>0</v>
      </c>
      <c r="X617"/>
      <c r="Y617" s="67" t="str">
        <f t="shared" si="67"/>
        <v xml:space="preserve"> </v>
      </c>
      <c r="AB617" t="s">
        <v>90</v>
      </c>
      <c r="AC617" s="46">
        <v>4947</v>
      </c>
      <c r="AD617" s="46">
        <v>70</v>
      </c>
      <c r="AE617" s="46">
        <v>69.099999999999994</v>
      </c>
      <c r="AF617" s="46">
        <v>116</v>
      </c>
      <c r="AH617" s="70" t="str">
        <f t="shared" si="64"/>
        <v/>
      </c>
      <c r="AI617" s="70" t="str">
        <f t="shared" si="65"/>
        <v/>
      </c>
      <c r="AJ617" s="70" t="str">
        <f t="shared" si="66"/>
        <v>X</v>
      </c>
      <c r="AK617" s="70" t="str" cm="1">
        <f t="array" ref="AK617">_xlfn.IFS(AH617&lt;&gt;"","1",AI617&lt;&gt;"","2",AJ617&lt;&gt;"","3")</f>
        <v>3</v>
      </c>
    </row>
    <row r="618" spans="1:37" x14ac:dyDescent="0.25">
      <c r="A618" t="s">
        <v>748</v>
      </c>
      <c r="B618" t="s">
        <v>538</v>
      </c>
      <c r="C618" s="67" t="str">
        <f t="shared" si="61"/>
        <v>Lilly DeRosa</v>
      </c>
      <c r="D618" s="71" t="str" cm="1">
        <f t="array" ref="D618">_xlfn.IFS(AK618="1",CONCATENATE(C618,"Regional"),AK618="2",CONCATENATE(C618,"Sectional"),AK618="3",CONCATENATE(C618,COUNTIF($C$1:C618,C618)))</f>
        <v>Lilly DeRosa1</v>
      </c>
      <c r="E618" s="66">
        <v>45153.3125</v>
      </c>
      <c r="F618" t="s">
        <v>2363</v>
      </c>
      <c r="G618" s="46">
        <v>79</v>
      </c>
      <c r="H618" s="46">
        <v>100</v>
      </c>
      <c r="I618" s="46">
        <v>61</v>
      </c>
      <c r="J618" t="s">
        <v>119</v>
      </c>
      <c r="K618" t="s">
        <v>90</v>
      </c>
      <c r="L618" s="46">
        <v>4947</v>
      </c>
      <c r="M618" s="46">
        <v>70</v>
      </c>
      <c r="N618" s="46">
        <v>69.099999999999994</v>
      </c>
      <c r="O618" s="46">
        <v>116</v>
      </c>
      <c r="P618" s="46">
        <f t="shared" si="62"/>
        <v>2</v>
      </c>
      <c r="R618" s="67" t="s">
        <v>1336</v>
      </c>
      <c r="S618" s="67">
        <f>COUNTIF(Y$2:$Y$100,R618)</f>
        <v>0</v>
      </c>
      <c r="V618" s="67">
        <f t="shared" si="63"/>
        <v>0</v>
      </c>
      <c r="X618"/>
      <c r="Y618" s="67" t="str">
        <f t="shared" si="67"/>
        <v xml:space="preserve"> </v>
      </c>
      <c r="AB618" t="s">
        <v>90</v>
      </c>
      <c r="AC618" s="46">
        <v>4947</v>
      </c>
      <c r="AD618" s="46">
        <v>70</v>
      </c>
      <c r="AE618" s="46">
        <v>69.099999999999994</v>
      </c>
      <c r="AF618" s="46">
        <v>116</v>
      </c>
      <c r="AH618" s="70" t="str">
        <f t="shared" si="64"/>
        <v/>
      </c>
      <c r="AI618" s="70" t="str">
        <f t="shared" si="65"/>
        <v/>
      </c>
      <c r="AJ618" s="70" t="str">
        <f t="shared" si="66"/>
        <v>X</v>
      </c>
      <c r="AK618" s="70" t="str" cm="1">
        <f t="array" ref="AK618">_xlfn.IFS(AH618&lt;&gt;"","1",AI618&lt;&gt;"","2",AJ618&lt;&gt;"","3")</f>
        <v>3</v>
      </c>
    </row>
    <row r="619" spans="1:37" x14ac:dyDescent="0.25">
      <c r="A619" t="s">
        <v>1651</v>
      </c>
      <c r="B619" t="s">
        <v>524</v>
      </c>
      <c r="C619" s="67" t="str">
        <f t="shared" si="61"/>
        <v>Isabelle Doughty</v>
      </c>
      <c r="D619" s="71" t="str" cm="1">
        <f t="array" ref="D619">_xlfn.IFS(AK619="1",CONCATENATE(C619,"Regional"),AK619="2",CONCATENATE(C619,"Sectional"),AK619="3",CONCATENATE(C619,COUNTIF($C$1:C619,C619)))</f>
        <v>Isabelle Doughty2</v>
      </c>
      <c r="E619" s="66">
        <v>45153.3125</v>
      </c>
      <c r="F619" t="s">
        <v>2363</v>
      </c>
      <c r="G619" s="46">
        <v>79</v>
      </c>
      <c r="H619" s="46">
        <v>100</v>
      </c>
      <c r="I619" s="46">
        <v>61</v>
      </c>
      <c r="J619" t="s">
        <v>119</v>
      </c>
      <c r="K619" t="s">
        <v>90</v>
      </c>
      <c r="L619" s="46">
        <v>4947</v>
      </c>
      <c r="M619" s="46">
        <v>70</v>
      </c>
      <c r="N619" s="46">
        <v>69.099999999999994</v>
      </c>
      <c r="O619" s="46">
        <v>116</v>
      </c>
      <c r="P619" s="46">
        <f t="shared" si="62"/>
        <v>2</v>
      </c>
      <c r="R619" s="67" t="s">
        <v>3487</v>
      </c>
      <c r="S619" s="67">
        <f>COUNTIF(Y$2:$Y$100,R619)</f>
        <v>0</v>
      </c>
      <c r="V619" s="67">
        <f t="shared" si="63"/>
        <v>0</v>
      </c>
      <c r="X619"/>
      <c r="Y619" s="67" t="str">
        <f t="shared" si="67"/>
        <v xml:space="preserve"> </v>
      </c>
      <c r="AB619" t="s">
        <v>90</v>
      </c>
      <c r="AC619" s="46">
        <v>4947</v>
      </c>
      <c r="AD619" s="46">
        <v>70</v>
      </c>
      <c r="AE619" s="46">
        <v>69.099999999999994</v>
      </c>
      <c r="AF619" s="46">
        <v>116</v>
      </c>
      <c r="AH619" s="70" t="str">
        <f t="shared" si="64"/>
        <v/>
      </c>
      <c r="AI619" s="70" t="str">
        <f t="shared" si="65"/>
        <v/>
      </c>
      <c r="AJ619" s="70" t="str">
        <f t="shared" si="66"/>
        <v>X</v>
      </c>
      <c r="AK619" s="70" t="str" cm="1">
        <f t="array" ref="AK619">_xlfn.IFS(AH619&lt;&gt;"","1",AI619&lt;&gt;"","2",AJ619&lt;&gt;"","3")</f>
        <v>3</v>
      </c>
    </row>
    <row r="620" spans="1:37" x14ac:dyDescent="0.25">
      <c r="A620" t="s">
        <v>1655</v>
      </c>
      <c r="B620" t="s">
        <v>1654</v>
      </c>
      <c r="C620" s="67" t="str">
        <f t="shared" si="61"/>
        <v>Kalli Kotsonis</v>
      </c>
      <c r="D620" s="71" t="str" cm="1">
        <f t="array" ref="D620">_xlfn.IFS(AK620="1",CONCATENATE(C620,"Regional"),AK620="2",CONCATENATE(C620,"Sectional"),AK620="3",CONCATENATE(C620,COUNTIF($C$1:C620,C620)))</f>
        <v>Kalli Kotsonis1</v>
      </c>
      <c r="E620" s="66">
        <v>45153.3125</v>
      </c>
      <c r="F620" t="s">
        <v>2363</v>
      </c>
      <c r="G620" s="46">
        <v>79</v>
      </c>
      <c r="H620" s="46">
        <v>100</v>
      </c>
      <c r="I620" s="46">
        <v>61</v>
      </c>
      <c r="J620" t="s">
        <v>119</v>
      </c>
      <c r="K620" t="s">
        <v>90</v>
      </c>
      <c r="L620" s="46">
        <v>4947</v>
      </c>
      <c r="M620" s="46">
        <v>70</v>
      </c>
      <c r="N620" s="46">
        <v>69.099999999999994</v>
      </c>
      <c r="O620" s="46">
        <v>116</v>
      </c>
      <c r="P620" s="46">
        <f t="shared" si="62"/>
        <v>2</v>
      </c>
      <c r="R620" s="67" t="s">
        <v>3564</v>
      </c>
      <c r="S620" s="67">
        <f>COUNTIF(Y$2:$Y$100,R620)</f>
        <v>0</v>
      </c>
      <c r="V620" s="67">
        <f t="shared" si="63"/>
        <v>0</v>
      </c>
      <c r="X620"/>
      <c r="Y620" s="67" t="str">
        <f t="shared" si="67"/>
        <v xml:space="preserve"> </v>
      </c>
      <c r="AB620" t="s">
        <v>90</v>
      </c>
      <c r="AC620" s="46">
        <v>4947</v>
      </c>
      <c r="AD620" s="46">
        <v>70</v>
      </c>
      <c r="AE620" s="46">
        <v>69.099999999999994</v>
      </c>
      <c r="AF620" s="46">
        <v>116</v>
      </c>
      <c r="AH620" s="70" t="str">
        <f t="shared" si="64"/>
        <v/>
      </c>
      <c r="AI620" s="70" t="str">
        <f t="shared" si="65"/>
        <v/>
      </c>
      <c r="AJ620" s="70" t="str">
        <f t="shared" si="66"/>
        <v>X</v>
      </c>
      <c r="AK620" s="70" t="str" cm="1">
        <f t="array" ref="AK620">_xlfn.IFS(AH620&lt;&gt;"","1",AI620&lt;&gt;"","2",AJ620&lt;&gt;"","3")</f>
        <v>3</v>
      </c>
    </row>
    <row r="621" spans="1:37" x14ac:dyDescent="0.25">
      <c r="A621" t="s">
        <v>774</v>
      </c>
      <c r="B621" t="s">
        <v>443</v>
      </c>
      <c r="C621" s="67" t="str">
        <f t="shared" si="61"/>
        <v>Emily Gomez</v>
      </c>
      <c r="D621" s="71" t="str" cm="1">
        <f t="array" ref="D621">_xlfn.IFS(AK621="1",CONCATENATE(C621,"Regional"),AK621="2",CONCATENATE(C621,"Sectional"),AK621="3",CONCATENATE(C621,COUNTIF($C$1:C621,C621)))</f>
        <v>Emily Gomez1</v>
      </c>
      <c r="E621" s="66">
        <v>45153.3125</v>
      </c>
      <c r="F621" t="s">
        <v>2363</v>
      </c>
      <c r="G621" s="46">
        <v>79</v>
      </c>
      <c r="H621" s="46">
        <v>101</v>
      </c>
      <c r="I621" s="46">
        <v>64</v>
      </c>
      <c r="J621" t="s">
        <v>119</v>
      </c>
      <c r="K621" t="s">
        <v>90</v>
      </c>
      <c r="L621" s="46">
        <v>4947</v>
      </c>
      <c r="M621" s="46">
        <v>70</v>
      </c>
      <c r="N621" s="46">
        <v>69.099999999999994</v>
      </c>
      <c r="O621" s="46">
        <v>116</v>
      </c>
      <c r="P621" s="46">
        <f t="shared" si="62"/>
        <v>2</v>
      </c>
      <c r="R621" s="67" t="s">
        <v>1356</v>
      </c>
      <c r="S621" s="67">
        <f>COUNTIF(Y$2:$Y$100,R621)</f>
        <v>0</v>
      </c>
      <c r="V621" s="67">
        <f t="shared" si="63"/>
        <v>0</v>
      </c>
      <c r="X621"/>
      <c r="Y621" s="67" t="str">
        <f t="shared" si="67"/>
        <v xml:space="preserve"> </v>
      </c>
      <c r="AB621" t="s">
        <v>90</v>
      </c>
      <c r="AC621" s="46">
        <v>4947</v>
      </c>
      <c r="AD621" s="46">
        <v>70</v>
      </c>
      <c r="AE621" s="46">
        <v>69.099999999999994</v>
      </c>
      <c r="AF621" s="46">
        <v>116</v>
      </c>
      <c r="AH621" s="70" t="str">
        <f t="shared" si="64"/>
        <v/>
      </c>
      <c r="AI621" s="70" t="str">
        <f t="shared" si="65"/>
        <v/>
      </c>
      <c r="AJ621" s="70" t="str">
        <f t="shared" si="66"/>
        <v>X</v>
      </c>
      <c r="AK621" s="70" t="str" cm="1">
        <f t="array" ref="AK621">_xlfn.IFS(AH621&lt;&gt;"","1",AI621&lt;&gt;"","2",AJ621&lt;&gt;"","3")</f>
        <v>3</v>
      </c>
    </row>
    <row r="622" spans="1:37" x14ac:dyDescent="0.25">
      <c r="A622" t="s">
        <v>352</v>
      </c>
      <c r="B622" t="s">
        <v>561</v>
      </c>
      <c r="C622" s="67" t="str">
        <f t="shared" si="61"/>
        <v>Maddie Reed</v>
      </c>
      <c r="D622" s="71" t="str" cm="1">
        <f t="array" ref="D622">_xlfn.IFS(AK622="1",CONCATENATE(C622,"Regional"),AK622="2",CONCATENATE(C622,"Sectional"),AK622="3",CONCATENATE(C622,COUNTIF($C$1:C622,C622)))</f>
        <v>Maddie Reed1</v>
      </c>
      <c r="E622" s="66">
        <v>45153.3125</v>
      </c>
      <c r="F622" t="s">
        <v>2363</v>
      </c>
      <c r="G622" s="46">
        <v>79</v>
      </c>
      <c r="H622" s="46">
        <v>101</v>
      </c>
      <c r="I622" s="46">
        <v>64</v>
      </c>
      <c r="J622" t="s">
        <v>119</v>
      </c>
      <c r="K622" t="s">
        <v>90</v>
      </c>
      <c r="L622" s="46">
        <v>4947</v>
      </c>
      <c r="M622" s="46">
        <v>70</v>
      </c>
      <c r="N622" s="46">
        <v>69.099999999999994</v>
      </c>
      <c r="O622" s="46">
        <v>116</v>
      </c>
      <c r="P622" s="46">
        <f t="shared" si="62"/>
        <v>2</v>
      </c>
      <c r="R622" s="67" t="s">
        <v>1381</v>
      </c>
      <c r="S622" s="67">
        <f>COUNTIF(Y$2:$Y$100,R622)</f>
        <v>0</v>
      </c>
      <c r="V622" s="67">
        <f t="shared" si="63"/>
        <v>0</v>
      </c>
      <c r="X622"/>
      <c r="Y622" s="67" t="str">
        <f t="shared" si="67"/>
        <v xml:space="preserve"> </v>
      </c>
      <c r="AB622" t="s">
        <v>90</v>
      </c>
      <c r="AC622" s="46">
        <v>4947</v>
      </c>
      <c r="AD622" s="46">
        <v>70</v>
      </c>
      <c r="AE622" s="46">
        <v>69.099999999999994</v>
      </c>
      <c r="AF622" s="46">
        <v>116</v>
      </c>
      <c r="AH622" s="70" t="str">
        <f t="shared" si="64"/>
        <v/>
      </c>
      <c r="AI622" s="70" t="str">
        <f t="shared" si="65"/>
        <v/>
      </c>
      <c r="AJ622" s="70" t="str">
        <f t="shared" si="66"/>
        <v>X</v>
      </c>
      <c r="AK622" s="70" t="str" cm="1">
        <f t="array" ref="AK622">_xlfn.IFS(AH622&lt;&gt;"","1",AI622&lt;&gt;"","2",AJ622&lt;&gt;"","3")</f>
        <v>3</v>
      </c>
    </row>
    <row r="623" spans="1:37" x14ac:dyDescent="0.25">
      <c r="A623" t="s">
        <v>1705</v>
      </c>
      <c r="B623" t="s">
        <v>418</v>
      </c>
      <c r="C623" s="67" t="str">
        <f t="shared" si="61"/>
        <v>Katie Leong</v>
      </c>
      <c r="D623" s="71" t="str" cm="1">
        <f t="array" ref="D623">_xlfn.IFS(AK623="1",CONCATENATE(C623,"Regional"),AK623="2",CONCATENATE(C623,"Sectional"),AK623="3",CONCATENATE(C623,COUNTIF($C$1:C623,C623)))</f>
        <v>Katie Leong1</v>
      </c>
      <c r="E623" s="66">
        <v>45153.3125</v>
      </c>
      <c r="F623" t="s">
        <v>2363</v>
      </c>
      <c r="G623" s="46">
        <v>79</v>
      </c>
      <c r="H623" s="46">
        <v>102</v>
      </c>
      <c r="I623" s="46">
        <v>66</v>
      </c>
      <c r="J623" t="s">
        <v>119</v>
      </c>
      <c r="K623" t="s">
        <v>90</v>
      </c>
      <c r="L623" s="46">
        <v>4947</v>
      </c>
      <c r="M623" s="46">
        <v>70</v>
      </c>
      <c r="N623" s="46">
        <v>69.099999999999994</v>
      </c>
      <c r="O623" s="46">
        <v>116</v>
      </c>
      <c r="P623" s="46">
        <f t="shared" si="62"/>
        <v>2</v>
      </c>
      <c r="R623" s="67" t="s">
        <v>3565</v>
      </c>
      <c r="S623" s="67">
        <f>COUNTIF(Y$2:$Y$100,R623)</f>
        <v>0</v>
      </c>
      <c r="V623" s="67">
        <f t="shared" si="63"/>
        <v>0</v>
      </c>
      <c r="X623"/>
      <c r="Y623" s="67" t="str">
        <f t="shared" si="67"/>
        <v xml:space="preserve"> </v>
      </c>
      <c r="AB623" t="s">
        <v>90</v>
      </c>
      <c r="AC623" s="46">
        <v>4947</v>
      </c>
      <c r="AD623" s="46">
        <v>70</v>
      </c>
      <c r="AE623" s="46">
        <v>69.099999999999994</v>
      </c>
      <c r="AF623" s="46">
        <v>116</v>
      </c>
      <c r="AH623" s="70" t="str">
        <f t="shared" si="64"/>
        <v/>
      </c>
      <c r="AI623" s="70" t="str">
        <f t="shared" si="65"/>
        <v/>
      </c>
      <c r="AJ623" s="70" t="str">
        <f t="shared" si="66"/>
        <v>X</v>
      </c>
      <c r="AK623" s="70" t="str" cm="1">
        <f t="array" ref="AK623">_xlfn.IFS(AH623&lt;&gt;"","1",AI623&lt;&gt;"","2",AJ623&lt;&gt;"","3")</f>
        <v>3</v>
      </c>
    </row>
    <row r="624" spans="1:37" x14ac:dyDescent="0.25">
      <c r="A624" t="s">
        <v>1744</v>
      </c>
      <c r="B624" t="s">
        <v>757</v>
      </c>
      <c r="C624" s="67" t="str">
        <f t="shared" si="61"/>
        <v>Sophie Quandt</v>
      </c>
      <c r="D624" s="71" t="str" cm="1">
        <f t="array" ref="D624">_xlfn.IFS(AK624="1",CONCATENATE(C624,"Regional"),AK624="2",CONCATENATE(C624,"Sectional"),AK624="3",CONCATENATE(C624,COUNTIF($C$1:C624,C624)))</f>
        <v>Sophie Quandt1</v>
      </c>
      <c r="E624" s="66">
        <v>45153.3125</v>
      </c>
      <c r="F624" t="s">
        <v>2363</v>
      </c>
      <c r="G624" s="46">
        <v>79</v>
      </c>
      <c r="H624" s="46">
        <v>102</v>
      </c>
      <c r="I624" s="46">
        <v>66</v>
      </c>
      <c r="J624" t="s">
        <v>119</v>
      </c>
      <c r="K624" t="s">
        <v>90</v>
      </c>
      <c r="L624" s="46">
        <v>4947</v>
      </c>
      <c r="M624" s="46">
        <v>70</v>
      </c>
      <c r="N624" s="46">
        <v>69.099999999999994</v>
      </c>
      <c r="O624" s="46">
        <v>116</v>
      </c>
      <c r="P624" s="46">
        <f t="shared" si="62"/>
        <v>2</v>
      </c>
      <c r="R624" s="67" t="s">
        <v>2748</v>
      </c>
      <c r="S624" s="67">
        <f>COUNTIF(Y$2:$Y$100,R624)</f>
        <v>0</v>
      </c>
      <c r="V624" s="67">
        <f t="shared" si="63"/>
        <v>0</v>
      </c>
      <c r="X624"/>
      <c r="Y624" s="67" t="str">
        <f t="shared" si="67"/>
        <v xml:space="preserve"> </v>
      </c>
      <c r="AB624" t="s">
        <v>90</v>
      </c>
      <c r="AC624" s="46">
        <v>4947</v>
      </c>
      <c r="AD624" s="46">
        <v>70</v>
      </c>
      <c r="AE624" s="46">
        <v>69.099999999999994</v>
      </c>
      <c r="AF624" s="46">
        <v>116</v>
      </c>
      <c r="AH624" s="70" t="str">
        <f t="shared" si="64"/>
        <v/>
      </c>
      <c r="AI624" s="70" t="str">
        <f t="shared" si="65"/>
        <v/>
      </c>
      <c r="AJ624" s="70" t="str">
        <f t="shared" si="66"/>
        <v>X</v>
      </c>
      <c r="AK624" s="70" t="str" cm="1">
        <f t="array" ref="AK624">_xlfn.IFS(AH624&lt;&gt;"","1",AI624&lt;&gt;"","2",AJ624&lt;&gt;"","3")</f>
        <v>3</v>
      </c>
    </row>
    <row r="625" spans="1:37" x14ac:dyDescent="0.25">
      <c r="A625" t="s">
        <v>1704</v>
      </c>
      <c r="B625" t="s">
        <v>353</v>
      </c>
      <c r="C625" s="67" t="str">
        <f t="shared" si="61"/>
        <v>Olivia Orzechowski</v>
      </c>
      <c r="D625" s="71" t="str" cm="1">
        <f t="array" ref="D625">_xlfn.IFS(AK625="1",CONCATENATE(C625,"Regional"),AK625="2",CONCATENATE(C625,"Sectional"),AK625="3",CONCATENATE(C625,COUNTIF($C$1:C625,C625)))</f>
        <v>Olivia Orzechowski2</v>
      </c>
      <c r="E625" s="66">
        <v>45153.3125</v>
      </c>
      <c r="F625" t="s">
        <v>2363</v>
      </c>
      <c r="G625" s="46">
        <v>79</v>
      </c>
      <c r="H625" s="46">
        <v>105</v>
      </c>
      <c r="I625" s="46">
        <v>68</v>
      </c>
      <c r="J625" t="s">
        <v>119</v>
      </c>
      <c r="K625" t="s">
        <v>90</v>
      </c>
      <c r="L625" s="46">
        <v>4947</v>
      </c>
      <c r="M625" s="46">
        <v>70</v>
      </c>
      <c r="N625" s="46">
        <v>69.099999999999994</v>
      </c>
      <c r="O625" s="46">
        <v>116</v>
      </c>
      <c r="P625" s="46">
        <f t="shared" si="62"/>
        <v>2</v>
      </c>
      <c r="R625" s="67" t="s">
        <v>3481</v>
      </c>
      <c r="S625" s="67">
        <f>COUNTIF(Y$2:$Y$100,R625)</f>
        <v>0</v>
      </c>
      <c r="V625" s="67">
        <f t="shared" si="63"/>
        <v>0</v>
      </c>
      <c r="X625"/>
      <c r="Y625" s="67" t="str">
        <f t="shared" si="67"/>
        <v xml:space="preserve"> </v>
      </c>
      <c r="AB625" t="s">
        <v>90</v>
      </c>
      <c r="AC625" s="46">
        <v>4947</v>
      </c>
      <c r="AD625" s="46">
        <v>70</v>
      </c>
      <c r="AE625" s="46">
        <v>69.099999999999994</v>
      </c>
      <c r="AF625" s="46">
        <v>116</v>
      </c>
      <c r="AH625" s="70" t="str">
        <f t="shared" si="64"/>
        <v/>
      </c>
      <c r="AI625" s="70" t="str">
        <f t="shared" si="65"/>
        <v/>
      </c>
      <c r="AJ625" s="70" t="str">
        <f t="shared" si="66"/>
        <v>X</v>
      </c>
      <c r="AK625" s="70" t="str" cm="1">
        <f t="array" ref="AK625">_xlfn.IFS(AH625&lt;&gt;"","1",AI625&lt;&gt;"","2",AJ625&lt;&gt;"","3")</f>
        <v>3</v>
      </c>
    </row>
    <row r="626" spans="1:37" x14ac:dyDescent="0.25">
      <c r="A626" t="s">
        <v>1660</v>
      </c>
      <c r="B626" t="s">
        <v>458</v>
      </c>
      <c r="C626" s="67" t="str">
        <f t="shared" si="61"/>
        <v>Lauren Akers</v>
      </c>
      <c r="D626" s="71" t="str" cm="1">
        <f t="array" ref="D626">_xlfn.IFS(AK626="1",CONCATENATE(C626,"Regional"),AK626="2",CONCATENATE(C626,"Sectional"),AK626="3",CONCATENATE(C626,COUNTIF($C$1:C626,C626)))</f>
        <v>Lauren Akers2</v>
      </c>
      <c r="E626" s="66">
        <v>45153.3125</v>
      </c>
      <c r="F626" t="s">
        <v>2363</v>
      </c>
      <c r="G626" s="46">
        <v>79</v>
      </c>
      <c r="H626" s="46">
        <v>105</v>
      </c>
      <c r="I626" s="46">
        <v>68</v>
      </c>
      <c r="J626" t="s">
        <v>119</v>
      </c>
      <c r="K626" t="s">
        <v>90</v>
      </c>
      <c r="L626" s="46">
        <v>4947</v>
      </c>
      <c r="M626" s="46">
        <v>70</v>
      </c>
      <c r="N626" s="46">
        <v>69.099999999999994</v>
      </c>
      <c r="O626" s="46">
        <v>116</v>
      </c>
      <c r="P626" s="46">
        <f t="shared" si="62"/>
        <v>2</v>
      </c>
      <c r="R626" s="67" t="s">
        <v>3488</v>
      </c>
      <c r="S626" s="67">
        <f>COUNTIF(Y$2:$Y$100,R626)</f>
        <v>0</v>
      </c>
      <c r="V626" s="67">
        <f t="shared" si="63"/>
        <v>0</v>
      </c>
      <c r="X626"/>
      <c r="Y626" s="67" t="str">
        <f t="shared" si="67"/>
        <v xml:space="preserve"> </v>
      </c>
      <c r="AB626" t="s">
        <v>90</v>
      </c>
      <c r="AC626" s="46">
        <v>4947</v>
      </c>
      <c r="AD626" s="46">
        <v>70</v>
      </c>
      <c r="AE626" s="46">
        <v>69.099999999999994</v>
      </c>
      <c r="AF626" s="46">
        <v>116</v>
      </c>
      <c r="AH626" s="70" t="str">
        <f t="shared" si="64"/>
        <v/>
      </c>
      <c r="AI626" s="70" t="str">
        <f t="shared" si="65"/>
        <v/>
      </c>
      <c r="AJ626" s="70" t="str">
        <f t="shared" si="66"/>
        <v>X</v>
      </c>
      <c r="AK626" s="70" t="str" cm="1">
        <f t="array" ref="AK626">_xlfn.IFS(AH626&lt;&gt;"","1",AI626&lt;&gt;"","2",AJ626&lt;&gt;"","3")</f>
        <v>3</v>
      </c>
    </row>
    <row r="627" spans="1:37" x14ac:dyDescent="0.25">
      <c r="A627" t="s">
        <v>255</v>
      </c>
      <c r="B627" t="s">
        <v>1721</v>
      </c>
      <c r="C627" s="67" t="str">
        <f t="shared" si="61"/>
        <v>Miranda Goral</v>
      </c>
      <c r="D627" s="71" t="str" cm="1">
        <f t="array" ref="D627">_xlfn.IFS(AK627="1",CONCATENATE(C627,"Regional"),AK627="2",CONCATENATE(C627,"Sectional"),AK627="3",CONCATENATE(C627,COUNTIF($C$1:C627,C627)))</f>
        <v>Miranda Goral2</v>
      </c>
      <c r="E627" s="66">
        <v>45153.3125</v>
      </c>
      <c r="F627" t="s">
        <v>2363</v>
      </c>
      <c r="G627" s="46">
        <v>79</v>
      </c>
      <c r="H627" s="46">
        <v>106</v>
      </c>
      <c r="I627" s="46">
        <v>70</v>
      </c>
      <c r="J627" t="s">
        <v>119</v>
      </c>
      <c r="K627" t="s">
        <v>90</v>
      </c>
      <c r="L627" s="46">
        <v>4947</v>
      </c>
      <c r="M627" s="46">
        <v>70</v>
      </c>
      <c r="N627" s="46">
        <v>69.099999999999994</v>
      </c>
      <c r="O627" s="46">
        <v>116</v>
      </c>
      <c r="P627" s="46">
        <f t="shared" si="62"/>
        <v>2</v>
      </c>
      <c r="R627" s="67" t="s">
        <v>2749</v>
      </c>
      <c r="S627" s="67">
        <f>COUNTIF(Y$2:$Y$100,R627)</f>
        <v>0</v>
      </c>
      <c r="V627" s="67">
        <f t="shared" si="63"/>
        <v>0</v>
      </c>
      <c r="X627"/>
      <c r="Y627" s="67" t="str">
        <f t="shared" si="67"/>
        <v xml:space="preserve"> </v>
      </c>
      <c r="AB627" t="s">
        <v>90</v>
      </c>
      <c r="AC627" s="46">
        <v>4947</v>
      </c>
      <c r="AD627" s="46">
        <v>70</v>
      </c>
      <c r="AE627" s="46">
        <v>69.099999999999994</v>
      </c>
      <c r="AF627" s="46">
        <v>116</v>
      </c>
      <c r="AH627" s="70" t="str">
        <f t="shared" si="64"/>
        <v/>
      </c>
      <c r="AI627" s="70" t="str">
        <f t="shared" si="65"/>
        <v/>
      </c>
      <c r="AJ627" s="70" t="str">
        <f t="shared" si="66"/>
        <v>X</v>
      </c>
      <c r="AK627" s="70" t="str" cm="1">
        <f t="array" ref="AK627">_xlfn.IFS(AH627&lt;&gt;"","1",AI627&lt;&gt;"","2",AJ627&lt;&gt;"","3")</f>
        <v>3</v>
      </c>
    </row>
    <row r="628" spans="1:37" x14ac:dyDescent="0.25">
      <c r="A628" t="s">
        <v>1745</v>
      </c>
      <c r="B628" t="s">
        <v>772</v>
      </c>
      <c r="C628" s="67" t="str">
        <f t="shared" si="61"/>
        <v>Alexa Fasciotti</v>
      </c>
      <c r="D628" s="71" t="str" cm="1">
        <f t="array" ref="D628">_xlfn.IFS(AK628="1",CONCATENATE(C628,"Regional"),AK628="2",CONCATENATE(C628,"Sectional"),AK628="3",CONCATENATE(C628,COUNTIF($C$1:C628,C628)))</f>
        <v>Alexa Fasciotti1</v>
      </c>
      <c r="E628" s="66">
        <v>45153.3125</v>
      </c>
      <c r="F628" t="s">
        <v>2363</v>
      </c>
      <c r="G628" s="46">
        <v>79</v>
      </c>
      <c r="H628" s="46">
        <v>107</v>
      </c>
      <c r="I628" s="46">
        <v>71</v>
      </c>
      <c r="J628" t="s">
        <v>119</v>
      </c>
      <c r="K628" t="s">
        <v>90</v>
      </c>
      <c r="L628" s="46">
        <v>4947</v>
      </c>
      <c r="M628" s="46">
        <v>70</v>
      </c>
      <c r="N628" s="46">
        <v>69.099999999999994</v>
      </c>
      <c r="O628" s="46">
        <v>116</v>
      </c>
      <c r="P628" s="46">
        <f t="shared" si="62"/>
        <v>2</v>
      </c>
      <c r="R628" s="67" t="s">
        <v>2750</v>
      </c>
      <c r="S628" s="67">
        <f>COUNTIF(Y$2:$Y$100,R628)</f>
        <v>0</v>
      </c>
      <c r="V628" s="67">
        <f t="shared" si="63"/>
        <v>0</v>
      </c>
      <c r="X628"/>
      <c r="Y628" s="67" t="str">
        <f t="shared" si="67"/>
        <v xml:space="preserve"> </v>
      </c>
      <c r="AB628" t="s">
        <v>90</v>
      </c>
      <c r="AC628" s="46">
        <v>4947</v>
      </c>
      <c r="AD628" s="46">
        <v>70</v>
      </c>
      <c r="AE628" s="46">
        <v>69.099999999999994</v>
      </c>
      <c r="AF628" s="46">
        <v>116</v>
      </c>
      <c r="AH628" s="70" t="str">
        <f t="shared" si="64"/>
        <v/>
      </c>
      <c r="AI628" s="70" t="str">
        <f t="shared" si="65"/>
        <v/>
      </c>
      <c r="AJ628" s="70" t="str">
        <f t="shared" si="66"/>
        <v>X</v>
      </c>
      <c r="AK628" s="70" t="str" cm="1">
        <f t="array" ref="AK628">_xlfn.IFS(AH628&lt;&gt;"","1",AI628&lt;&gt;"","2",AJ628&lt;&gt;"","3")</f>
        <v>3</v>
      </c>
    </row>
    <row r="629" spans="1:37" x14ac:dyDescent="0.25">
      <c r="A629" t="s">
        <v>1746</v>
      </c>
      <c r="B629" t="s">
        <v>187</v>
      </c>
      <c r="C629" s="67" t="str">
        <f t="shared" si="61"/>
        <v>Ava Hiemenz</v>
      </c>
      <c r="D629" s="71" t="str" cm="1">
        <f t="array" ref="D629">_xlfn.IFS(AK629="1",CONCATENATE(C629,"Regional"),AK629="2",CONCATENATE(C629,"Sectional"),AK629="3",CONCATENATE(C629,COUNTIF($C$1:C629,C629)))</f>
        <v>Ava Hiemenz2</v>
      </c>
      <c r="E629" s="66">
        <v>45153.3125</v>
      </c>
      <c r="F629" t="s">
        <v>2363</v>
      </c>
      <c r="G629" s="46">
        <v>79</v>
      </c>
      <c r="H629" s="46">
        <v>108</v>
      </c>
      <c r="I629" s="46">
        <v>72</v>
      </c>
      <c r="J629" t="s">
        <v>119</v>
      </c>
      <c r="K629" t="s">
        <v>90</v>
      </c>
      <c r="L629" s="46">
        <v>4947</v>
      </c>
      <c r="M629" s="46">
        <v>70</v>
      </c>
      <c r="N629" s="46">
        <v>69.099999999999994</v>
      </c>
      <c r="O629" s="46">
        <v>116</v>
      </c>
      <c r="P629" s="46">
        <f t="shared" si="62"/>
        <v>2</v>
      </c>
      <c r="R629" s="67" t="s">
        <v>2751</v>
      </c>
      <c r="S629" s="67">
        <f>COUNTIF(Y$2:$Y$100,R629)</f>
        <v>0</v>
      </c>
      <c r="V629" s="67">
        <f t="shared" si="63"/>
        <v>0</v>
      </c>
      <c r="X629"/>
      <c r="Y629" s="67" t="str">
        <f t="shared" si="67"/>
        <v xml:space="preserve"> </v>
      </c>
      <c r="AB629" t="s">
        <v>90</v>
      </c>
      <c r="AC629" s="46">
        <v>4947</v>
      </c>
      <c r="AD629" s="46">
        <v>70</v>
      </c>
      <c r="AE629" s="46">
        <v>69.099999999999994</v>
      </c>
      <c r="AF629" s="46">
        <v>116</v>
      </c>
      <c r="AH629" s="70" t="str">
        <f t="shared" si="64"/>
        <v/>
      </c>
      <c r="AI629" s="70" t="str">
        <f t="shared" si="65"/>
        <v/>
      </c>
      <c r="AJ629" s="70" t="str">
        <f t="shared" si="66"/>
        <v>X</v>
      </c>
      <c r="AK629" s="70" t="str" cm="1">
        <f t="array" ref="AK629">_xlfn.IFS(AH629&lt;&gt;"","1",AI629&lt;&gt;"","2",AJ629&lt;&gt;"","3")</f>
        <v>3</v>
      </c>
    </row>
    <row r="630" spans="1:37" x14ac:dyDescent="0.25">
      <c r="A630" t="s">
        <v>1747</v>
      </c>
      <c r="B630" t="s">
        <v>872</v>
      </c>
      <c r="C630" s="67" t="str">
        <f t="shared" si="61"/>
        <v>Mallory Graziano</v>
      </c>
      <c r="D630" s="71" t="str" cm="1">
        <f t="array" ref="D630">_xlfn.IFS(AK630="1",CONCATENATE(C630,"Regional"),AK630="2",CONCATENATE(C630,"Sectional"),AK630="3",CONCATENATE(C630,COUNTIF($C$1:C630,C630)))</f>
        <v>Mallory Graziano1</v>
      </c>
      <c r="E630" s="66">
        <v>45153.3125</v>
      </c>
      <c r="F630" t="s">
        <v>2363</v>
      </c>
      <c r="G630" s="46">
        <v>79</v>
      </c>
      <c r="H630" s="46">
        <v>108</v>
      </c>
      <c r="I630" s="46">
        <v>72</v>
      </c>
      <c r="J630" t="s">
        <v>119</v>
      </c>
      <c r="K630" t="s">
        <v>90</v>
      </c>
      <c r="L630" s="46">
        <v>4947</v>
      </c>
      <c r="M630" s="46">
        <v>70</v>
      </c>
      <c r="N630" s="46">
        <v>69.099999999999994</v>
      </c>
      <c r="O630" s="46">
        <v>116</v>
      </c>
      <c r="P630" s="46">
        <f t="shared" si="62"/>
        <v>2</v>
      </c>
      <c r="R630" s="67" t="s">
        <v>2752</v>
      </c>
      <c r="S630" s="67">
        <f>COUNTIF(Y$2:$Y$100,R630)</f>
        <v>0</v>
      </c>
      <c r="V630" s="67">
        <f t="shared" si="63"/>
        <v>0</v>
      </c>
      <c r="X630"/>
      <c r="Y630" s="67" t="str">
        <f t="shared" si="67"/>
        <v xml:space="preserve"> </v>
      </c>
      <c r="AB630" t="s">
        <v>90</v>
      </c>
      <c r="AC630" s="46">
        <v>4947</v>
      </c>
      <c r="AD630" s="46">
        <v>70</v>
      </c>
      <c r="AE630" s="46">
        <v>69.099999999999994</v>
      </c>
      <c r="AF630" s="46">
        <v>116</v>
      </c>
      <c r="AH630" s="70" t="str">
        <f t="shared" si="64"/>
        <v/>
      </c>
      <c r="AI630" s="70" t="str">
        <f t="shared" si="65"/>
        <v/>
      </c>
      <c r="AJ630" s="70" t="str">
        <f t="shared" si="66"/>
        <v>X</v>
      </c>
      <c r="AK630" s="70" t="str" cm="1">
        <f t="array" ref="AK630">_xlfn.IFS(AH630&lt;&gt;"","1",AI630&lt;&gt;"","2",AJ630&lt;&gt;"","3")</f>
        <v>3</v>
      </c>
    </row>
    <row r="631" spans="1:37" x14ac:dyDescent="0.25">
      <c r="A631" t="s">
        <v>1748</v>
      </c>
      <c r="B631" t="s">
        <v>524</v>
      </c>
      <c r="C631" s="67" t="str">
        <f t="shared" si="61"/>
        <v>Isabelle Wetzel</v>
      </c>
      <c r="D631" s="71" t="str" cm="1">
        <f t="array" ref="D631">_xlfn.IFS(AK631="1",CONCATENATE(C631,"Regional"),AK631="2",CONCATENATE(C631,"Sectional"),AK631="3",CONCATENATE(C631,COUNTIF($C$1:C631,C631)))</f>
        <v>Isabelle Wetzel1</v>
      </c>
      <c r="E631" s="66">
        <v>45153.3125</v>
      </c>
      <c r="F631" t="s">
        <v>2363</v>
      </c>
      <c r="G631" s="46">
        <v>79</v>
      </c>
      <c r="H631" s="46">
        <v>109</v>
      </c>
      <c r="I631" s="46">
        <v>74</v>
      </c>
      <c r="J631" t="s">
        <v>119</v>
      </c>
      <c r="K631" t="s">
        <v>90</v>
      </c>
      <c r="L631" s="46">
        <v>4947</v>
      </c>
      <c r="M631" s="46">
        <v>70</v>
      </c>
      <c r="N631" s="46">
        <v>69.099999999999994</v>
      </c>
      <c r="O631" s="46">
        <v>116</v>
      </c>
      <c r="P631" s="46">
        <f t="shared" si="62"/>
        <v>2</v>
      </c>
      <c r="R631" s="67" t="s">
        <v>2753</v>
      </c>
      <c r="S631" s="67">
        <f>COUNTIF(Y$2:$Y$100,R631)</f>
        <v>0</v>
      </c>
      <c r="V631" s="67">
        <f t="shared" si="63"/>
        <v>0</v>
      </c>
      <c r="X631"/>
      <c r="Y631" s="67" t="str">
        <f t="shared" si="67"/>
        <v xml:space="preserve"> </v>
      </c>
      <c r="AB631" t="s">
        <v>90</v>
      </c>
      <c r="AC631" s="46">
        <v>4947</v>
      </c>
      <c r="AD631" s="46">
        <v>70</v>
      </c>
      <c r="AE631" s="46">
        <v>69.099999999999994</v>
      </c>
      <c r="AF631" s="46">
        <v>116</v>
      </c>
      <c r="AH631" s="70" t="str">
        <f t="shared" si="64"/>
        <v/>
      </c>
      <c r="AI631" s="70" t="str">
        <f t="shared" si="65"/>
        <v/>
      </c>
      <c r="AJ631" s="70" t="str">
        <f t="shared" si="66"/>
        <v>X</v>
      </c>
      <c r="AK631" s="70" t="str" cm="1">
        <f t="array" ref="AK631">_xlfn.IFS(AH631&lt;&gt;"","1",AI631&lt;&gt;"","2",AJ631&lt;&gt;"","3")</f>
        <v>3</v>
      </c>
    </row>
    <row r="632" spans="1:37" x14ac:dyDescent="0.25">
      <c r="A632" t="s">
        <v>1749</v>
      </c>
      <c r="B632" t="s">
        <v>699</v>
      </c>
      <c r="C632" s="67" t="str">
        <f t="shared" si="61"/>
        <v>Emmaline Stegeman</v>
      </c>
      <c r="D632" s="71" t="str" cm="1">
        <f t="array" ref="D632">_xlfn.IFS(AK632="1",CONCATENATE(C632,"Regional"),AK632="2",CONCATENATE(C632,"Sectional"),AK632="3",CONCATENATE(C632,COUNTIF($C$1:C632,C632)))</f>
        <v>Emmaline Stegeman1</v>
      </c>
      <c r="E632" s="66">
        <v>45153.3125</v>
      </c>
      <c r="F632" t="s">
        <v>2363</v>
      </c>
      <c r="G632" s="46">
        <v>79</v>
      </c>
      <c r="H632" s="46">
        <v>109</v>
      </c>
      <c r="I632" s="46">
        <v>74</v>
      </c>
      <c r="J632" t="s">
        <v>119</v>
      </c>
      <c r="K632" t="s">
        <v>90</v>
      </c>
      <c r="L632" s="46">
        <v>4947</v>
      </c>
      <c r="M632" s="46">
        <v>70</v>
      </c>
      <c r="N632" s="46">
        <v>69.099999999999994</v>
      </c>
      <c r="O632" s="46">
        <v>116</v>
      </c>
      <c r="P632" s="46">
        <f t="shared" si="62"/>
        <v>2</v>
      </c>
      <c r="R632" s="67" t="s">
        <v>2754</v>
      </c>
      <c r="S632" s="67">
        <f>COUNTIF(Y$2:$Y$100,R632)</f>
        <v>0</v>
      </c>
      <c r="V632" s="67">
        <f t="shared" si="63"/>
        <v>0</v>
      </c>
      <c r="X632"/>
      <c r="Y632" s="67" t="str">
        <f t="shared" si="67"/>
        <v xml:space="preserve"> </v>
      </c>
      <c r="AB632" t="s">
        <v>90</v>
      </c>
      <c r="AC632" s="46">
        <v>4947</v>
      </c>
      <c r="AD632" s="46">
        <v>70</v>
      </c>
      <c r="AE632" s="46">
        <v>69.099999999999994</v>
      </c>
      <c r="AF632" s="46">
        <v>116</v>
      </c>
      <c r="AH632" s="70" t="str">
        <f t="shared" si="64"/>
        <v/>
      </c>
      <c r="AI632" s="70" t="str">
        <f t="shared" si="65"/>
        <v/>
      </c>
      <c r="AJ632" s="70" t="str">
        <f t="shared" si="66"/>
        <v>X</v>
      </c>
      <c r="AK632" s="70" t="str" cm="1">
        <f t="array" ref="AK632">_xlfn.IFS(AH632&lt;&gt;"","1",AI632&lt;&gt;"","2",AJ632&lt;&gt;"","3")</f>
        <v>3</v>
      </c>
    </row>
    <row r="633" spans="1:37" x14ac:dyDescent="0.25">
      <c r="A633" t="s">
        <v>1653</v>
      </c>
      <c r="B633" t="s">
        <v>393</v>
      </c>
      <c r="C633" s="67" t="str">
        <f t="shared" si="61"/>
        <v>Mia Tsuchihashi</v>
      </c>
      <c r="D633" s="71" t="str" cm="1">
        <f t="array" ref="D633">_xlfn.IFS(AK633="1",CONCATENATE(C633,"Regional"),AK633="2",CONCATENATE(C633,"Sectional"),AK633="3",CONCATENATE(C633,COUNTIF($C$1:C633,C633)))</f>
        <v>Mia Tsuchihashi2</v>
      </c>
      <c r="E633" s="66">
        <v>45153.3125</v>
      </c>
      <c r="F633" t="s">
        <v>2363</v>
      </c>
      <c r="G633" s="46">
        <v>79</v>
      </c>
      <c r="H633" s="46">
        <v>110</v>
      </c>
      <c r="I633" s="46">
        <v>76</v>
      </c>
      <c r="J633" t="s">
        <v>119</v>
      </c>
      <c r="K633" t="s">
        <v>90</v>
      </c>
      <c r="L633" s="46">
        <v>4947</v>
      </c>
      <c r="M633" s="46">
        <v>70</v>
      </c>
      <c r="N633" s="46">
        <v>69.099999999999994</v>
      </c>
      <c r="O633" s="46">
        <v>116</v>
      </c>
      <c r="P633" s="46">
        <f t="shared" si="62"/>
        <v>2</v>
      </c>
      <c r="R633" s="67" t="s">
        <v>3480</v>
      </c>
      <c r="S633" s="67">
        <f>COUNTIF(Y$2:$Y$100,R633)</f>
        <v>0</v>
      </c>
      <c r="V633" s="67">
        <f t="shared" si="63"/>
        <v>0</v>
      </c>
      <c r="X633"/>
      <c r="Y633" s="67" t="str">
        <f t="shared" si="67"/>
        <v xml:space="preserve"> </v>
      </c>
      <c r="AB633" t="s">
        <v>90</v>
      </c>
      <c r="AC633" s="46">
        <v>4947</v>
      </c>
      <c r="AD633" s="46">
        <v>70</v>
      </c>
      <c r="AE633" s="46">
        <v>69.099999999999994</v>
      </c>
      <c r="AF633" s="46">
        <v>116</v>
      </c>
      <c r="AH633" s="70" t="str">
        <f t="shared" si="64"/>
        <v/>
      </c>
      <c r="AI633" s="70" t="str">
        <f t="shared" si="65"/>
        <v/>
      </c>
      <c r="AJ633" s="70" t="str">
        <f t="shared" si="66"/>
        <v>X</v>
      </c>
      <c r="AK633" s="70" t="str" cm="1">
        <f t="array" ref="AK633">_xlfn.IFS(AH633&lt;&gt;"","1",AI633&lt;&gt;"","2",AJ633&lt;&gt;"","3")</f>
        <v>3</v>
      </c>
    </row>
    <row r="634" spans="1:37" x14ac:dyDescent="0.25">
      <c r="A634" t="s">
        <v>998</v>
      </c>
      <c r="B634" t="s">
        <v>362</v>
      </c>
      <c r="C634" s="67" t="str">
        <f t="shared" si="61"/>
        <v>Emma Holzmacher</v>
      </c>
      <c r="D634" s="71" t="str" cm="1">
        <f t="array" ref="D634">_xlfn.IFS(AK634="1",CONCATENATE(C634,"Regional"),AK634="2",CONCATENATE(C634,"Sectional"),AK634="3",CONCATENATE(C634,COUNTIF($C$1:C634,C634)))</f>
        <v>Emma Holzmacher2</v>
      </c>
      <c r="E634" s="66">
        <v>45153.3125</v>
      </c>
      <c r="F634" t="s">
        <v>2363</v>
      </c>
      <c r="G634" s="46">
        <v>79</v>
      </c>
      <c r="H634" s="46">
        <v>112</v>
      </c>
      <c r="I634" s="46">
        <v>77</v>
      </c>
      <c r="J634" t="s">
        <v>119</v>
      </c>
      <c r="K634" t="s">
        <v>90</v>
      </c>
      <c r="L634" s="46">
        <v>4947</v>
      </c>
      <c r="M634" s="46">
        <v>70</v>
      </c>
      <c r="N634" s="46">
        <v>69.099999999999994</v>
      </c>
      <c r="O634" s="46">
        <v>116</v>
      </c>
      <c r="P634" s="46">
        <f t="shared" si="62"/>
        <v>2</v>
      </c>
      <c r="R634" s="67" t="s">
        <v>1501</v>
      </c>
      <c r="S634" s="67">
        <f>COUNTIF(Y$2:$Y$100,R634)</f>
        <v>0</v>
      </c>
      <c r="V634" s="67">
        <f t="shared" si="63"/>
        <v>0</v>
      </c>
      <c r="X634"/>
      <c r="Y634" s="67" t="str">
        <f t="shared" si="67"/>
        <v xml:space="preserve"> </v>
      </c>
      <c r="AB634" t="s">
        <v>90</v>
      </c>
      <c r="AC634" s="46">
        <v>4947</v>
      </c>
      <c r="AD634" s="46">
        <v>70</v>
      </c>
      <c r="AE634" s="46">
        <v>69.099999999999994</v>
      </c>
      <c r="AF634" s="46">
        <v>116</v>
      </c>
      <c r="AH634" s="70" t="str">
        <f t="shared" si="64"/>
        <v/>
      </c>
      <c r="AI634" s="70" t="str">
        <f t="shared" si="65"/>
        <v/>
      </c>
      <c r="AJ634" s="70" t="str">
        <f t="shared" si="66"/>
        <v>X</v>
      </c>
      <c r="AK634" s="70" t="str" cm="1">
        <f t="array" ref="AK634">_xlfn.IFS(AH634&lt;&gt;"","1",AI634&lt;&gt;"","2",AJ634&lt;&gt;"","3")</f>
        <v>3</v>
      </c>
    </row>
    <row r="635" spans="1:37" x14ac:dyDescent="0.25">
      <c r="A635" t="s">
        <v>767</v>
      </c>
      <c r="B635" t="s">
        <v>768</v>
      </c>
      <c r="C635" s="67" t="str">
        <f t="shared" si="61"/>
        <v>kayla dwyer</v>
      </c>
      <c r="D635" s="71" t="str" cm="1">
        <f t="array" ref="D635">_xlfn.IFS(AK635="1",CONCATENATE(C635,"Regional"),AK635="2",CONCATENATE(C635,"Sectional"),AK635="3",CONCATENATE(C635,COUNTIF($C$1:C635,C635)))</f>
        <v>kayla dwyer1</v>
      </c>
      <c r="E635" s="66">
        <v>45153.3125</v>
      </c>
      <c r="F635" t="s">
        <v>2363</v>
      </c>
      <c r="G635" s="46">
        <v>79</v>
      </c>
      <c r="H635" s="46">
        <v>118</v>
      </c>
      <c r="I635" s="46">
        <v>78</v>
      </c>
      <c r="J635" t="s">
        <v>119</v>
      </c>
      <c r="K635" t="s">
        <v>90</v>
      </c>
      <c r="L635" s="46">
        <v>4947</v>
      </c>
      <c r="M635" s="46">
        <v>70</v>
      </c>
      <c r="N635" s="46">
        <v>69.099999999999994</v>
      </c>
      <c r="O635" s="46">
        <v>116</v>
      </c>
      <c r="P635" s="46">
        <f t="shared" si="62"/>
        <v>2</v>
      </c>
      <c r="R635" s="67" t="s">
        <v>1352</v>
      </c>
      <c r="S635" s="67">
        <f>COUNTIF(Y$2:$Y$100,R635)</f>
        <v>0</v>
      </c>
      <c r="V635" s="67">
        <f t="shared" si="63"/>
        <v>0</v>
      </c>
      <c r="X635"/>
      <c r="Y635" s="67" t="str">
        <f t="shared" si="67"/>
        <v xml:space="preserve"> </v>
      </c>
      <c r="AB635" t="s">
        <v>90</v>
      </c>
      <c r="AC635" s="46">
        <v>4947</v>
      </c>
      <c r="AD635" s="46">
        <v>70</v>
      </c>
      <c r="AE635" s="46">
        <v>69.099999999999994</v>
      </c>
      <c r="AF635" s="46">
        <v>116</v>
      </c>
      <c r="AH635" s="70" t="str">
        <f t="shared" si="64"/>
        <v/>
      </c>
      <c r="AI635" s="70" t="str">
        <f t="shared" si="65"/>
        <v/>
      </c>
      <c r="AJ635" s="70" t="str">
        <f t="shared" si="66"/>
        <v>X</v>
      </c>
      <c r="AK635" s="70" t="str" cm="1">
        <f t="array" ref="AK635">_xlfn.IFS(AH635&lt;&gt;"","1",AI635&lt;&gt;"","2",AJ635&lt;&gt;"","3")</f>
        <v>3</v>
      </c>
    </row>
    <row r="636" spans="1:37" x14ac:dyDescent="0.25">
      <c r="A636" t="s">
        <v>1750</v>
      </c>
      <c r="B636" t="s">
        <v>535</v>
      </c>
      <c r="C636" s="67" t="str">
        <f t="shared" si="61"/>
        <v>Rachel Morris</v>
      </c>
      <c r="D636" s="71" t="str" cm="1">
        <f t="array" ref="D636">_xlfn.IFS(AK636="1",CONCATENATE(C636,"Regional"),AK636="2",CONCATENATE(C636,"Sectional"),AK636="3",CONCATENATE(C636,COUNTIF($C$1:C636,C636)))</f>
        <v>Rachel Morris1</v>
      </c>
      <c r="E636" s="66">
        <v>45153.3125</v>
      </c>
      <c r="F636" t="s">
        <v>2363</v>
      </c>
      <c r="G636" s="46">
        <v>79</v>
      </c>
      <c r="H636" s="46">
        <v>119</v>
      </c>
      <c r="I636" s="46">
        <v>79</v>
      </c>
      <c r="J636" t="s">
        <v>119</v>
      </c>
      <c r="K636" t="s">
        <v>90</v>
      </c>
      <c r="L636" s="46">
        <v>4947</v>
      </c>
      <c r="M636" s="46">
        <v>70</v>
      </c>
      <c r="N636" s="46">
        <v>69.099999999999994</v>
      </c>
      <c r="O636" s="46">
        <v>116</v>
      </c>
      <c r="P636" s="46">
        <f t="shared" si="62"/>
        <v>2</v>
      </c>
      <c r="R636" s="67" t="s">
        <v>2755</v>
      </c>
      <c r="S636" s="67">
        <f>COUNTIF(Y$2:$Y$100,R636)</f>
        <v>0</v>
      </c>
      <c r="V636" s="67">
        <f t="shared" si="63"/>
        <v>0</v>
      </c>
      <c r="X636"/>
      <c r="Y636" s="67" t="str">
        <f t="shared" si="67"/>
        <v xml:space="preserve"> </v>
      </c>
      <c r="AB636" t="s">
        <v>90</v>
      </c>
      <c r="AC636" s="46">
        <v>4947</v>
      </c>
      <c r="AD636" s="46">
        <v>70</v>
      </c>
      <c r="AE636" s="46">
        <v>69.099999999999994</v>
      </c>
      <c r="AF636" s="46">
        <v>116</v>
      </c>
      <c r="AH636" s="70" t="str">
        <f t="shared" si="64"/>
        <v/>
      </c>
      <c r="AI636" s="70" t="str">
        <f t="shared" si="65"/>
        <v/>
      </c>
      <c r="AJ636" s="70" t="str">
        <f t="shared" si="66"/>
        <v>X</v>
      </c>
      <c r="AK636" s="70" t="str" cm="1">
        <f t="array" ref="AK636">_xlfn.IFS(AH636&lt;&gt;"","1",AI636&lt;&gt;"","2",AJ636&lt;&gt;"","3")</f>
        <v>3</v>
      </c>
    </row>
    <row r="637" spans="1:37" x14ac:dyDescent="0.25">
      <c r="A637" t="s">
        <v>1070</v>
      </c>
      <c r="B637" t="s">
        <v>764</v>
      </c>
      <c r="C637" s="67" t="str">
        <f t="shared" si="61"/>
        <v>Anneke Hoegen</v>
      </c>
      <c r="D637" s="71" t="str" cm="1">
        <f t="array" ref="D637">_xlfn.IFS(AK637="1",CONCATENATE(C637,"Regional"),AK637="2",CONCATENATE(C637,"Sectional"),AK637="3",CONCATENATE(C637,COUNTIF($C$1:C637,C637)))</f>
        <v>Anneke Hoegen1</v>
      </c>
      <c r="E637" s="66">
        <v>45153.333333333336</v>
      </c>
      <c r="F637" t="s">
        <v>2603</v>
      </c>
      <c r="G637" s="46">
        <v>10</v>
      </c>
      <c r="H637" s="46">
        <v>51</v>
      </c>
      <c r="I637" s="46">
        <v>1</v>
      </c>
      <c r="J637" t="s">
        <v>2435</v>
      </c>
      <c r="K637" t="s">
        <v>90</v>
      </c>
      <c r="L637" s="46">
        <v>2372</v>
      </c>
      <c r="M637" s="46">
        <v>35</v>
      </c>
      <c r="N637" s="46">
        <v>33.799999999999997</v>
      </c>
      <c r="O637" s="46">
        <v>111</v>
      </c>
      <c r="P637" s="46">
        <f t="shared" si="62"/>
        <v>1</v>
      </c>
      <c r="R637" s="67" t="s">
        <v>1555</v>
      </c>
      <c r="S637" s="67">
        <f>COUNTIF(Y$2:$Y$100,R637)</f>
        <v>0</v>
      </c>
      <c r="V637" s="67">
        <f t="shared" si="63"/>
        <v>0</v>
      </c>
      <c r="X637"/>
      <c r="Y637" s="67" t="str">
        <f t="shared" si="67"/>
        <v xml:space="preserve"> </v>
      </c>
      <c r="AB637" t="s">
        <v>90</v>
      </c>
      <c r="AC637" s="46">
        <v>2372</v>
      </c>
      <c r="AD637" s="46">
        <v>35</v>
      </c>
      <c r="AE637" s="46">
        <v>33.799999999999997</v>
      </c>
      <c r="AF637" s="46">
        <v>111</v>
      </c>
      <c r="AH637" s="70" t="str">
        <f t="shared" si="64"/>
        <v/>
      </c>
      <c r="AI637" s="70" t="str">
        <f t="shared" si="65"/>
        <v/>
      </c>
      <c r="AJ637" s="70" t="str">
        <f t="shared" si="66"/>
        <v>X</v>
      </c>
      <c r="AK637" s="70" t="str" cm="1">
        <f t="array" ref="AK637">_xlfn.IFS(AH637&lt;&gt;"","1",AI637&lt;&gt;"","2",AJ637&lt;&gt;"","3")</f>
        <v>3</v>
      </c>
    </row>
    <row r="638" spans="1:37" x14ac:dyDescent="0.25">
      <c r="A638" t="s">
        <v>351</v>
      </c>
      <c r="B638" t="s">
        <v>599</v>
      </c>
      <c r="C638" s="67" t="str">
        <f t="shared" si="61"/>
        <v>Grace Schmidt</v>
      </c>
      <c r="D638" s="71" t="str" cm="1">
        <f t="array" ref="D638">_xlfn.IFS(AK638="1",CONCATENATE(C638,"Regional"),AK638="2",CONCATENATE(C638,"Sectional"),AK638="3",CONCATENATE(C638,COUNTIF($C$1:C638,C638)))</f>
        <v>Grace Schmidt2</v>
      </c>
      <c r="E638" s="66">
        <v>45153.333333333336</v>
      </c>
      <c r="F638" t="s">
        <v>2603</v>
      </c>
      <c r="G638" s="46">
        <v>10</v>
      </c>
      <c r="H638" s="46">
        <v>53</v>
      </c>
      <c r="I638" s="46">
        <v>2</v>
      </c>
      <c r="J638" t="s">
        <v>2435</v>
      </c>
      <c r="K638" t="s">
        <v>90</v>
      </c>
      <c r="L638" s="46">
        <v>2372</v>
      </c>
      <c r="M638" s="46">
        <v>35</v>
      </c>
      <c r="N638" s="46">
        <v>33.799999999999997</v>
      </c>
      <c r="O638" s="46">
        <v>111</v>
      </c>
      <c r="P638" s="46">
        <f t="shared" si="62"/>
        <v>1</v>
      </c>
      <c r="R638" s="67" t="s">
        <v>3051</v>
      </c>
      <c r="S638" s="67">
        <f>COUNTIF(Y$2:$Y$100,R638)</f>
        <v>0</v>
      </c>
      <c r="V638" s="67">
        <f t="shared" si="63"/>
        <v>0</v>
      </c>
      <c r="X638"/>
      <c r="Y638" s="67" t="str">
        <f t="shared" si="67"/>
        <v xml:space="preserve"> </v>
      </c>
      <c r="AB638" t="s">
        <v>90</v>
      </c>
      <c r="AC638" s="46">
        <v>2372</v>
      </c>
      <c r="AD638" s="46">
        <v>35</v>
      </c>
      <c r="AE638" s="46">
        <v>33.799999999999997</v>
      </c>
      <c r="AF638" s="46">
        <v>111</v>
      </c>
      <c r="AH638" s="70" t="str">
        <f t="shared" si="64"/>
        <v/>
      </c>
      <c r="AI638" s="70" t="str">
        <f t="shared" si="65"/>
        <v/>
      </c>
      <c r="AJ638" s="70" t="str">
        <f t="shared" si="66"/>
        <v>X</v>
      </c>
      <c r="AK638" s="70" t="str" cm="1">
        <f t="array" ref="AK638">_xlfn.IFS(AH638&lt;&gt;"","1",AI638&lt;&gt;"","2",AJ638&lt;&gt;"","3")</f>
        <v>3</v>
      </c>
    </row>
    <row r="639" spans="1:37" x14ac:dyDescent="0.25">
      <c r="A639" t="s">
        <v>1082</v>
      </c>
      <c r="B639" t="s">
        <v>1898</v>
      </c>
      <c r="C639" s="67" t="str">
        <f t="shared" si="61"/>
        <v>Micahlee Skjerly</v>
      </c>
      <c r="D639" s="71" t="str" cm="1">
        <f t="array" ref="D639">_xlfn.IFS(AK639="1",CONCATENATE(C639,"Regional"),AK639="2",CONCATENATE(C639,"Sectional"),AK639="3",CONCATENATE(C639,COUNTIF($C$1:C639,C639)))</f>
        <v>Micahlee Skjerly2</v>
      </c>
      <c r="E639" s="66">
        <v>45153.333333333336</v>
      </c>
      <c r="F639" t="s">
        <v>2603</v>
      </c>
      <c r="G639" s="46">
        <v>10</v>
      </c>
      <c r="H639" s="46">
        <v>54</v>
      </c>
      <c r="I639" s="46">
        <v>3</v>
      </c>
      <c r="J639" t="s">
        <v>2435</v>
      </c>
      <c r="K639" t="s">
        <v>90</v>
      </c>
      <c r="L639" s="46">
        <v>2372</v>
      </c>
      <c r="M639" s="46">
        <v>35</v>
      </c>
      <c r="N639" s="46">
        <v>33.799999999999997</v>
      </c>
      <c r="O639" s="46">
        <v>111</v>
      </c>
      <c r="P639" s="46">
        <f t="shared" si="62"/>
        <v>1</v>
      </c>
      <c r="R639" s="67" t="s">
        <v>2909</v>
      </c>
      <c r="S639" s="67">
        <f>COUNTIF(Y$2:$Y$100,R639)</f>
        <v>0</v>
      </c>
      <c r="V639" s="67">
        <f t="shared" si="63"/>
        <v>0</v>
      </c>
      <c r="X639"/>
      <c r="Y639" s="67" t="str">
        <f t="shared" si="67"/>
        <v xml:space="preserve"> </v>
      </c>
      <c r="AB639" t="s">
        <v>90</v>
      </c>
      <c r="AC639" s="46">
        <v>2372</v>
      </c>
      <c r="AD639" s="46">
        <v>35</v>
      </c>
      <c r="AE639" s="46">
        <v>33.799999999999997</v>
      </c>
      <c r="AF639" s="46">
        <v>111</v>
      </c>
      <c r="AH639" s="70" t="str">
        <f t="shared" si="64"/>
        <v/>
      </c>
      <c r="AI639" s="70" t="str">
        <f t="shared" si="65"/>
        <v/>
      </c>
      <c r="AJ639" s="70" t="str">
        <f t="shared" si="66"/>
        <v>X</v>
      </c>
      <c r="AK639" s="70" t="str" cm="1">
        <f t="array" ref="AK639">_xlfn.IFS(AH639&lt;&gt;"","1",AI639&lt;&gt;"","2",AJ639&lt;&gt;"","3")</f>
        <v>3</v>
      </c>
    </row>
    <row r="640" spans="1:37" x14ac:dyDescent="0.25">
      <c r="A640" t="s">
        <v>1089</v>
      </c>
      <c r="B640" t="s">
        <v>204</v>
      </c>
      <c r="C640" s="67" t="str">
        <f t="shared" si="61"/>
        <v>Cameron Mulikin</v>
      </c>
      <c r="D640" s="71" t="str" cm="1">
        <f t="array" ref="D640">_xlfn.IFS(AK640="1",CONCATENATE(C640,"Regional"),AK640="2",CONCATENATE(C640,"Sectional"),AK640="3",CONCATENATE(C640,COUNTIF($C$1:C640,C640)))</f>
        <v>Cameron Mulikin2</v>
      </c>
      <c r="E640" s="66">
        <v>45153.333333333336</v>
      </c>
      <c r="F640" t="s">
        <v>2603</v>
      </c>
      <c r="G640" s="46">
        <v>10</v>
      </c>
      <c r="H640" s="46">
        <v>55</v>
      </c>
      <c r="I640" s="46">
        <v>4</v>
      </c>
      <c r="J640" t="s">
        <v>2435</v>
      </c>
      <c r="K640" t="s">
        <v>90</v>
      </c>
      <c r="L640" s="46">
        <v>2372</v>
      </c>
      <c r="M640" s="46">
        <v>35</v>
      </c>
      <c r="N640" s="46">
        <v>33.799999999999997</v>
      </c>
      <c r="O640" s="46">
        <v>111</v>
      </c>
      <c r="P640" s="46">
        <f t="shared" si="62"/>
        <v>1</v>
      </c>
      <c r="R640" s="67" t="s">
        <v>1566</v>
      </c>
      <c r="S640" s="67">
        <f>COUNTIF(Y$2:$Y$100,R640)</f>
        <v>0</v>
      </c>
      <c r="V640" s="67">
        <f t="shared" si="63"/>
        <v>0</v>
      </c>
      <c r="X640"/>
      <c r="Y640" s="67" t="str">
        <f t="shared" si="67"/>
        <v xml:space="preserve"> </v>
      </c>
      <c r="AB640" t="s">
        <v>90</v>
      </c>
      <c r="AC640" s="46">
        <v>2372</v>
      </c>
      <c r="AD640" s="46">
        <v>35</v>
      </c>
      <c r="AE640" s="46">
        <v>33.799999999999997</v>
      </c>
      <c r="AF640" s="46">
        <v>111</v>
      </c>
      <c r="AH640" s="70" t="str">
        <f t="shared" si="64"/>
        <v/>
      </c>
      <c r="AI640" s="70" t="str">
        <f t="shared" si="65"/>
        <v/>
      </c>
      <c r="AJ640" s="70" t="str">
        <f t="shared" si="66"/>
        <v>X</v>
      </c>
      <c r="AK640" s="70" t="str" cm="1">
        <f t="array" ref="AK640">_xlfn.IFS(AH640&lt;&gt;"","1",AI640&lt;&gt;"","2",AJ640&lt;&gt;"","3")</f>
        <v>3</v>
      </c>
    </row>
    <row r="641" spans="1:37" x14ac:dyDescent="0.25">
      <c r="A641" t="s">
        <v>1069</v>
      </c>
      <c r="B641" t="s">
        <v>330</v>
      </c>
      <c r="C641" s="67" t="str">
        <f t="shared" si="61"/>
        <v>Maya Siddiqui</v>
      </c>
      <c r="D641" s="71" t="str" cm="1">
        <f t="array" ref="D641">_xlfn.IFS(AK641="1",CONCATENATE(C641,"Regional"),AK641="2",CONCATENATE(C641,"Sectional"),AK641="3",CONCATENATE(C641,COUNTIF($C$1:C641,C641)))</f>
        <v>Maya Siddiqui2</v>
      </c>
      <c r="E641" s="66">
        <v>45153.333333333336</v>
      </c>
      <c r="F641" t="s">
        <v>2603</v>
      </c>
      <c r="G641" s="46">
        <v>10</v>
      </c>
      <c r="H641" s="46">
        <v>55</v>
      </c>
      <c r="I641" s="46">
        <v>4</v>
      </c>
      <c r="J641" t="s">
        <v>2435</v>
      </c>
      <c r="K641" t="s">
        <v>90</v>
      </c>
      <c r="L641" s="46">
        <v>2372</v>
      </c>
      <c r="M641" s="46">
        <v>35</v>
      </c>
      <c r="N641" s="46">
        <v>33.799999999999997</v>
      </c>
      <c r="O641" s="46">
        <v>111</v>
      </c>
      <c r="P641" s="46">
        <f t="shared" si="62"/>
        <v>1</v>
      </c>
      <c r="R641" s="67" t="s">
        <v>1554</v>
      </c>
      <c r="S641" s="67">
        <f>COUNTIF(Y$2:$Y$100,R641)</f>
        <v>0</v>
      </c>
      <c r="V641" s="67">
        <f t="shared" si="63"/>
        <v>0</v>
      </c>
      <c r="X641"/>
      <c r="Y641" s="67" t="str">
        <f t="shared" si="67"/>
        <v xml:space="preserve"> </v>
      </c>
      <c r="AB641" t="s">
        <v>90</v>
      </c>
      <c r="AC641" s="46">
        <v>2372</v>
      </c>
      <c r="AD641" s="46">
        <v>35</v>
      </c>
      <c r="AE641" s="46">
        <v>33.799999999999997</v>
      </c>
      <c r="AF641" s="46">
        <v>111</v>
      </c>
      <c r="AH641" s="70" t="str">
        <f t="shared" si="64"/>
        <v/>
      </c>
      <c r="AI641" s="70" t="str">
        <f t="shared" si="65"/>
        <v/>
      </c>
      <c r="AJ641" s="70" t="str">
        <f t="shared" si="66"/>
        <v>X</v>
      </c>
      <c r="AK641" s="70" t="str" cm="1">
        <f t="array" ref="AK641">_xlfn.IFS(AH641&lt;&gt;"","1",AI641&lt;&gt;"","2",AJ641&lt;&gt;"","3")</f>
        <v>3</v>
      </c>
    </row>
    <row r="642" spans="1:37" x14ac:dyDescent="0.25">
      <c r="A642" t="s">
        <v>237</v>
      </c>
      <c r="B642" t="s">
        <v>1617</v>
      </c>
      <c r="C642" s="67" t="str">
        <f t="shared" ref="C642:C705" si="68">CONCATENATE(B642," ",A642)</f>
        <v>Reagan Eberhardt</v>
      </c>
      <c r="D642" s="71" t="str" cm="1">
        <f t="array" ref="D642">_xlfn.IFS(AK642="1",CONCATENATE(C642,"Regional"),AK642="2",CONCATENATE(C642,"Sectional"),AK642="3",CONCATENATE(C642,COUNTIF($C$1:C642,C642)))</f>
        <v>Reagan Eberhardt2</v>
      </c>
      <c r="E642" s="66">
        <v>45153.333333333336</v>
      </c>
      <c r="F642" t="s">
        <v>2603</v>
      </c>
      <c r="G642" s="46">
        <v>10</v>
      </c>
      <c r="H642" s="46">
        <v>58</v>
      </c>
      <c r="I642" s="46">
        <v>6</v>
      </c>
      <c r="J642" t="s">
        <v>2435</v>
      </c>
      <c r="K642" t="s">
        <v>90</v>
      </c>
      <c r="L642" s="46">
        <v>2372</v>
      </c>
      <c r="M642" s="46">
        <v>35</v>
      </c>
      <c r="N642" s="46">
        <v>33.799999999999997</v>
      </c>
      <c r="O642" s="46">
        <v>111</v>
      </c>
      <c r="P642" s="46">
        <f t="shared" ref="P642:P705" si="69">IF(L642&gt;4000,2,1)</f>
        <v>1</v>
      </c>
      <c r="R642" s="67" t="s">
        <v>3048</v>
      </c>
      <c r="S642" s="67">
        <f>COUNTIF(Y$2:$Y$100,R642)</f>
        <v>0</v>
      </c>
      <c r="V642" s="67">
        <f t="shared" ref="V642:V705" si="70">COUNTIF(R642:R3265,Y642)</f>
        <v>0</v>
      </c>
      <c r="X642"/>
      <c r="Y642" s="67" t="str">
        <f t="shared" si="67"/>
        <v xml:space="preserve"> </v>
      </c>
      <c r="AB642" t="s">
        <v>90</v>
      </c>
      <c r="AC642" s="46">
        <v>2372</v>
      </c>
      <c r="AD642" s="46">
        <v>35</v>
      </c>
      <c r="AE642" s="46">
        <v>33.799999999999997</v>
      </c>
      <c r="AF642" s="46">
        <v>111</v>
      </c>
      <c r="AH642" s="70" t="str">
        <f t="shared" ref="AH642:AH705" si="71">IF(ISNUMBER(SEARCH("regional",$F642)),$F642,"")</f>
        <v/>
      </c>
      <c r="AI642" s="70" t="str">
        <f t="shared" ref="AI642:AI705" si="72">IF(ISNUMBER(SEARCH("sectional",$F642)),$F642,"")</f>
        <v/>
      </c>
      <c r="AJ642" s="70" t="str">
        <f t="shared" ref="AJ642:AJ705" si="73">IF(AND(AH642="",AI642=""),"X","")</f>
        <v>X</v>
      </c>
      <c r="AK642" s="70" t="str" cm="1">
        <f t="array" ref="AK642">_xlfn.IFS(AH642&lt;&gt;"","1",AI642&lt;&gt;"","2",AJ642&lt;&gt;"","3")</f>
        <v>3</v>
      </c>
    </row>
    <row r="643" spans="1:37" x14ac:dyDescent="0.25">
      <c r="A643" t="s">
        <v>2034</v>
      </c>
      <c r="B643" t="s">
        <v>2713</v>
      </c>
      <c r="C643" s="67" t="str">
        <f t="shared" si="68"/>
        <v>Francesca Germano</v>
      </c>
      <c r="D643" s="71" t="str" cm="1">
        <f t="array" ref="D643">_xlfn.IFS(AK643="1",CONCATENATE(C643,"Regional"),AK643="2",CONCATENATE(C643,"Sectional"),AK643="3",CONCATENATE(C643,COUNTIF($C$1:C643,C643)))</f>
        <v>Francesca Germano2</v>
      </c>
      <c r="E643" s="66">
        <v>45153.333333333336</v>
      </c>
      <c r="F643" t="s">
        <v>2603</v>
      </c>
      <c r="G643" s="46">
        <v>10</v>
      </c>
      <c r="H643" s="46">
        <v>61</v>
      </c>
      <c r="I643" s="46">
        <v>7</v>
      </c>
      <c r="J643" t="s">
        <v>2435</v>
      </c>
      <c r="K643" t="s">
        <v>90</v>
      </c>
      <c r="L643" s="46">
        <v>2372</v>
      </c>
      <c r="M643" s="46">
        <v>35</v>
      </c>
      <c r="N643" s="46">
        <v>33.799999999999997</v>
      </c>
      <c r="O643" s="46">
        <v>111</v>
      </c>
      <c r="P643" s="46">
        <f t="shared" si="69"/>
        <v>1</v>
      </c>
      <c r="R643" s="67" t="s">
        <v>3052</v>
      </c>
      <c r="S643" s="67">
        <f>COUNTIF(Y$2:$Y$100,R643)</f>
        <v>0</v>
      </c>
      <c r="V643" s="67">
        <f t="shared" si="70"/>
        <v>0</v>
      </c>
      <c r="X643"/>
      <c r="Y643" s="67" t="str">
        <f t="shared" si="67"/>
        <v xml:space="preserve"> </v>
      </c>
      <c r="AB643" t="s">
        <v>90</v>
      </c>
      <c r="AC643" s="46">
        <v>2372</v>
      </c>
      <c r="AD643" s="46">
        <v>35</v>
      </c>
      <c r="AE643" s="46">
        <v>33.799999999999997</v>
      </c>
      <c r="AF643" s="46">
        <v>111</v>
      </c>
      <c r="AH643" s="70" t="str">
        <f t="shared" si="71"/>
        <v/>
      </c>
      <c r="AI643" s="70" t="str">
        <f t="shared" si="72"/>
        <v/>
      </c>
      <c r="AJ643" s="70" t="str">
        <f t="shared" si="73"/>
        <v>X</v>
      </c>
      <c r="AK643" s="70" t="str" cm="1">
        <f t="array" ref="AK643">_xlfn.IFS(AH643&lt;&gt;"","1",AI643&lt;&gt;"","2",AJ643&lt;&gt;"","3")</f>
        <v>3</v>
      </c>
    </row>
    <row r="644" spans="1:37" x14ac:dyDescent="0.25">
      <c r="A644" t="s">
        <v>370</v>
      </c>
      <c r="B644" t="s">
        <v>362</v>
      </c>
      <c r="C644" s="67" t="str">
        <f t="shared" si="68"/>
        <v>Emma Thompson</v>
      </c>
      <c r="D644" s="71" t="str" cm="1">
        <f t="array" ref="D644">_xlfn.IFS(AK644="1",CONCATENATE(C644,"Regional"),AK644="2",CONCATENATE(C644,"Sectional"),AK644="3",CONCATENATE(C644,COUNTIF($C$1:C644,C644)))</f>
        <v>Emma Thompson2</v>
      </c>
      <c r="E644" s="66">
        <v>45153.333333333336</v>
      </c>
      <c r="F644" t="s">
        <v>2603</v>
      </c>
      <c r="G644" s="46">
        <v>10</v>
      </c>
      <c r="H644" s="46">
        <v>66</v>
      </c>
      <c r="I644" s="46">
        <v>8</v>
      </c>
      <c r="J644" t="s">
        <v>2435</v>
      </c>
      <c r="K644" t="s">
        <v>90</v>
      </c>
      <c r="L644" s="46">
        <v>2372</v>
      </c>
      <c r="M644" s="46">
        <v>35</v>
      </c>
      <c r="N644" s="46">
        <v>33.799999999999997</v>
      </c>
      <c r="O644" s="46">
        <v>111</v>
      </c>
      <c r="P644" s="46">
        <f t="shared" si="69"/>
        <v>1</v>
      </c>
      <c r="R644" s="67" t="s">
        <v>2911</v>
      </c>
      <c r="S644" s="67">
        <f>COUNTIF(Y$2:$Y$100,R644)</f>
        <v>0</v>
      </c>
      <c r="V644" s="67">
        <f t="shared" si="70"/>
        <v>0</v>
      </c>
      <c r="X644"/>
      <c r="Y644" s="67" t="str">
        <f t="shared" si="67"/>
        <v xml:space="preserve"> </v>
      </c>
      <c r="AB644" t="s">
        <v>90</v>
      </c>
      <c r="AC644" s="46">
        <v>2372</v>
      </c>
      <c r="AD644" s="46">
        <v>35</v>
      </c>
      <c r="AE644" s="46">
        <v>33.799999999999997</v>
      </c>
      <c r="AF644" s="46">
        <v>111</v>
      </c>
      <c r="AH644" s="70" t="str">
        <f t="shared" si="71"/>
        <v/>
      </c>
      <c r="AI644" s="70" t="str">
        <f t="shared" si="72"/>
        <v/>
      </c>
      <c r="AJ644" s="70" t="str">
        <f t="shared" si="73"/>
        <v>X</v>
      </c>
      <c r="AK644" s="70" t="str" cm="1">
        <f t="array" ref="AK644">_xlfn.IFS(AH644&lt;&gt;"","1",AI644&lt;&gt;"","2",AJ644&lt;&gt;"","3")</f>
        <v>3</v>
      </c>
    </row>
    <row r="645" spans="1:37" x14ac:dyDescent="0.25">
      <c r="A645" t="s">
        <v>183</v>
      </c>
      <c r="B645" t="s">
        <v>272</v>
      </c>
      <c r="C645" s="67" t="str">
        <f t="shared" si="68"/>
        <v>Reese Allen</v>
      </c>
      <c r="D645" s="71" t="str" cm="1">
        <f t="array" ref="D645">_xlfn.IFS(AK645="1",CONCATENATE(C645,"Regional"),AK645="2",CONCATENATE(C645,"Sectional"),AK645="3",CONCATENATE(C645,COUNTIF($C$1:C645,C645)))</f>
        <v>Reese Allen1</v>
      </c>
      <c r="E645" s="66">
        <v>45153.333333333336</v>
      </c>
      <c r="F645" t="s">
        <v>2603</v>
      </c>
      <c r="G645" s="46">
        <v>10</v>
      </c>
      <c r="H645" s="46">
        <v>71</v>
      </c>
      <c r="I645" s="46">
        <v>9</v>
      </c>
      <c r="J645" t="s">
        <v>2435</v>
      </c>
      <c r="K645" t="s">
        <v>90</v>
      </c>
      <c r="L645" s="46">
        <v>2372</v>
      </c>
      <c r="M645" s="46">
        <v>35</v>
      </c>
      <c r="N645" s="46">
        <v>33.799999999999997</v>
      </c>
      <c r="O645" s="46">
        <v>111</v>
      </c>
      <c r="P645" s="46">
        <f t="shared" si="69"/>
        <v>1</v>
      </c>
      <c r="R645" s="67" t="s">
        <v>2916</v>
      </c>
      <c r="S645" s="67">
        <f>COUNTIF(Y$2:$Y$100,R645)</f>
        <v>0</v>
      </c>
      <c r="V645" s="67">
        <f t="shared" si="70"/>
        <v>0</v>
      </c>
      <c r="X645"/>
      <c r="Y645" s="67" t="str">
        <f t="shared" si="67"/>
        <v xml:space="preserve"> </v>
      </c>
      <c r="AB645" t="s">
        <v>90</v>
      </c>
      <c r="AC645" s="46">
        <v>2372</v>
      </c>
      <c r="AD645" s="46">
        <v>35</v>
      </c>
      <c r="AE645" s="46">
        <v>33.799999999999997</v>
      </c>
      <c r="AF645" s="46">
        <v>111</v>
      </c>
      <c r="AH645" s="70" t="str">
        <f t="shared" si="71"/>
        <v/>
      </c>
      <c r="AI645" s="70" t="str">
        <f t="shared" si="72"/>
        <v/>
      </c>
      <c r="AJ645" s="70" t="str">
        <f t="shared" si="73"/>
        <v>X</v>
      </c>
      <c r="AK645" s="70" t="str" cm="1">
        <f t="array" ref="AK645">_xlfn.IFS(AH645&lt;&gt;"","1",AI645&lt;&gt;"","2",AJ645&lt;&gt;"","3")</f>
        <v>3</v>
      </c>
    </row>
    <row r="646" spans="1:37" x14ac:dyDescent="0.25">
      <c r="A646" t="s">
        <v>2192</v>
      </c>
      <c r="B646" t="s">
        <v>2193</v>
      </c>
      <c r="C646" s="67" t="str">
        <f t="shared" si="68"/>
        <v>Kailynn Duncan</v>
      </c>
      <c r="D646" s="71" t="str" cm="1">
        <f t="array" ref="D646">_xlfn.IFS(AK646="1",CONCATENATE(C646,"Regional"),AK646="2",CONCATENATE(C646,"Sectional"),AK646="3",CONCATENATE(C646,COUNTIF($C$1:C646,C646)))</f>
        <v>Kailynn Duncan1</v>
      </c>
      <c r="E646" s="66">
        <v>45153.333333333336</v>
      </c>
      <c r="F646" t="s">
        <v>2603</v>
      </c>
      <c r="G646" s="46">
        <v>10</v>
      </c>
      <c r="H646" s="46">
        <v>84</v>
      </c>
      <c r="I646" s="46">
        <v>10</v>
      </c>
      <c r="J646" t="s">
        <v>2435</v>
      </c>
      <c r="K646" t="s">
        <v>90</v>
      </c>
      <c r="L646" s="46">
        <v>2372</v>
      </c>
      <c r="M646" s="46">
        <v>35</v>
      </c>
      <c r="N646" s="46">
        <v>33.799999999999997</v>
      </c>
      <c r="O646" s="46">
        <v>111</v>
      </c>
      <c r="P646" s="46">
        <f t="shared" si="69"/>
        <v>1</v>
      </c>
      <c r="R646" s="67" t="s">
        <v>3216</v>
      </c>
      <c r="S646" s="67">
        <f>COUNTIF(Y$2:$Y$100,R646)</f>
        <v>0</v>
      </c>
      <c r="V646" s="67">
        <f t="shared" si="70"/>
        <v>0</v>
      </c>
      <c r="X646"/>
      <c r="Y646" s="67" t="str">
        <f t="shared" si="67"/>
        <v xml:space="preserve"> </v>
      </c>
      <c r="AB646" t="s">
        <v>90</v>
      </c>
      <c r="AC646" s="46">
        <v>2372</v>
      </c>
      <c r="AD646" s="46">
        <v>35</v>
      </c>
      <c r="AE646" s="46">
        <v>33.799999999999997</v>
      </c>
      <c r="AF646" s="46">
        <v>111</v>
      </c>
      <c r="AH646" s="70" t="str">
        <f t="shared" si="71"/>
        <v/>
      </c>
      <c r="AI646" s="70" t="str">
        <f t="shared" si="72"/>
        <v/>
      </c>
      <c r="AJ646" s="70" t="str">
        <f t="shared" si="73"/>
        <v>X</v>
      </c>
      <c r="AK646" s="70" t="str" cm="1">
        <f t="array" ref="AK646">_xlfn.IFS(AH646&lt;&gt;"","1",AI646&lt;&gt;"","2",AJ646&lt;&gt;"","3")</f>
        <v>3</v>
      </c>
    </row>
    <row r="647" spans="1:37" x14ac:dyDescent="0.25">
      <c r="A647" t="s">
        <v>351</v>
      </c>
      <c r="B647" t="s">
        <v>199</v>
      </c>
      <c r="C647" s="67" t="str">
        <f t="shared" si="68"/>
        <v>Payton Schmidt</v>
      </c>
      <c r="D647" s="71" t="str" cm="1">
        <f t="array" ref="D647">_xlfn.IFS(AK647="1",CONCATENATE(C647,"Regional"),AK647="2",CONCATENATE(C647,"Sectional"),AK647="3",CONCATENATE(C647,COUNTIF($C$1:C647,C647)))</f>
        <v>Payton Schmidt2</v>
      </c>
      <c r="E647" s="66">
        <v>45153.333333333336</v>
      </c>
      <c r="F647" t="s">
        <v>2626</v>
      </c>
      <c r="G647" s="46">
        <v>40</v>
      </c>
      <c r="H647" s="46">
        <v>39</v>
      </c>
      <c r="I647" s="46">
        <v>1</v>
      </c>
      <c r="J647" t="s">
        <v>819</v>
      </c>
      <c r="K647" t="s">
        <v>820</v>
      </c>
      <c r="L647" s="46">
        <v>2404</v>
      </c>
      <c r="M647" s="46">
        <v>35</v>
      </c>
      <c r="N647" s="46">
        <v>33.6</v>
      </c>
      <c r="O647" s="46">
        <v>114</v>
      </c>
      <c r="P647" s="46">
        <f t="shared" si="69"/>
        <v>1</v>
      </c>
      <c r="R647" s="67" t="s">
        <v>1237</v>
      </c>
      <c r="S647" s="67">
        <f>COUNTIF(Y$2:$Y$100,R647)</f>
        <v>0</v>
      </c>
      <c r="V647" s="67">
        <f t="shared" si="70"/>
        <v>0</v>
      </c>
      <c r="X647"/>
      <c r="Y647" s="67" t="str">
        <f t="shared" si="67"/>
        <v xml:space="preserve"> </v>
      </c>
      <c r="AB647" t="s">
        <v>820</v>
      </c>
      <c r="AC647" s="46">
        <v>2404</v>
      </c>
      <c r="AD647" s="46">
        <v>35</v>
      </c>
      <c r="AE647" s="46">
        <v>33.6</v>
      </c>
      <c r="AF647" s="46">
        <v>114</v>
      </c>
      <c r="AH647" s="70" t="str">
        <f t="shared" si="71"/>
        <v/>
      </c>
      <c r="AI647" s="70" t="str">
        <f t="shared" si="72"/>
        <v/>
      </c>
      <c r="AJ647" s="70" t="str">
        <f t="shared" si="73"/>
        <v>X</v>
      </c>
      <c r="AK647" s="70" t="str" cm="1">
        <f t="array" ref="AK647">_xlfn.IFS(AH647&lt;&gt;"","1",AI647&lt;&gt;"","2",AJ647&lt;&gt;"","3")</f>
        <v>3</v>
      </c>
    </row>
    <row r="648" spans="1:37" x14ac:dyDescent="0.25">
      <c r="A648" t="s">
        <v>251</v>
      </c>
      <c r="B648" t="s">
        <v>482</v>
      </c>
      <c r="C648" s="67" t="str">
        <f t="shared" si="68"/>
        <v>Breezy Roman</v>
      </c>
      <c r="D648" s="71" t="str" cm="1">
        <f t="array" ref="D648">_xlfn.IFS(AK648="1",CONCATENATE(C648,"Regional"),AK648="2",CONCATENATE(C648,"Sectional"),AK648="3",CONCATENATE(C648,COUNTIF($C$1:C648,C648)))</f>
        <v>Breezy Roman2</v>
      </c>
      <c r="E648" s="66">
        <v>45153.333333333336</v>
      </c>
      <c r="F648" t="s">
        <v>2626</v>
      </c>
      <c r="G648" s="46">
        <v>40</v>
      </c>
      <c r="H648" s="46">
        <v>40</v>
      </c>
      <c r="I648" s="46">
        <v>2</v>
      </c>
      <c r="J648" t="s">
        <v>819</v>
      </c>
      <c r="K648" t="s">
        <v>820</v>
      </c>
      <c r="L648" s="46">
        <v>2404</v>
      </c>
      <c r="M648" s="46">
        <v>35</v>
      </c>
      <c r="N648" s="46">
        <v>33.6</v>
      </c>
      <c r="O648" s="46">
        <v>114</v>
      </c>
      <c r="P648" s="46">
        <f t="shared" si="69"/>
        <v>1</v>
      </c>
      <c r="R648" s="67" t="s">
        <v>1173</v>
      </c>
      <c r="S648" s="67">
        <f>COUNTIF(Y$2:$Y$100,R648)</f>
        <v>0</v>
      </c>
      <c r="V648" s="67">
        <f t="shared" si="70"/>
        <v>0</v>
      </c>
      <c r="X648"/>
      <c r="Y648" s="67" t="str">
        <f t="shared" si="67"/>
        <v xml:space="preserve"> </v>
      </c>
      <c r="AB648" t="s">
        <v>820</v>
      </c>
      <c r="AC648" s="46">
        <v>2404</v>
      </c>
      <c r="AD648" s="46">
        <v>35</v>
      </c>
      <c r="AE648" s="46">
        <v>33.6</v>
      </c>
      <c r="AF648" s="46">
        <v>114</v>
      </c>
      <c r="AH648" s="70" t="str">
        <f t="shared" si="71"/>
        <v/>
      </c>
      <c r="AI648" s="70" t="str">
        <f t="shared" si="72"/>
        <v/>
      </c>
      <c r="AJ648" s="70" t="str">
        <f t="shared" si="73"/>
        <v>X</v>
      </c>
      <c r="AK648" s="70" t="str" cm="1">
        <f t="array" ref="AK648">_xlfn.IFS(AH648&lt;&gt;"","1",AI648&lt;&gt;"","2",AJ648&lt;&gt;"","3")</f>
        <v>3</v>
      </c>
    </row>
    <row r="649" spans="1:37" x14ac:dyDescent="0.25">
      <c r="A649" t="s">
        <v>370</v>
      </c>
      <c r="B649" t="s">
        <v>1115</v>
      </c>
      <c r="C649" s="67" t="str">
        <f t="shared" si="68"/>
        <v>Jill Thompson</v>
      </c>
      <c r="D649" s="71" t="str" cm="1">
        <f t="array" ref="D649">_xlfn.IFS(AK649="1",CONCATENATE(C649,"Regional"),AK649="2",CONCATENATE(C649,"Sectional"),AK649="3",CONCATENATE(C649,COUNTIF($C$1:C649,C649)))</f>
        <v>Jill Thompson1</v>
      </c>
      <c r="E649" s="66">
        <v>45153.333333333336</v>
      </c>
      <c r="F649" t="s">
        <v>2626</v>
      </c>
      <c r="G649" s="46">
        <v>40</v>
      </c>
      <c r="H649" s="46">
        <v>41</v>
      </c>
      <c r="I649" s="46">
        <v>3</v>
      </c>
      <c r="J649" t="s">
        <v>819</v>
      </c>
      <c r="K649" t="s">
        <v>820</v>
      </c>
      <c r="L649" s="46">
        <v>2404</v>
      </c>
      <c r="M649" s="46">
        <v>35</v>
      </c>
      <c r="N649" s="46">
        <v>33.6</v>
      </c>
      <c r="O649" s="46">
        <v>114</v>
      </c>
      <c r="P649" s="46">
        <f t="shared" si="69"/>
        <v>1</v>
      </c>
      <c r="R649" s="67" t="s">
        <v>2777</v>
      </c>
      <c r="S649" s="67">
        <f>COUNTIF(Y$2:$Y$100,R649)</f>
        <v>0</v>
      </c>
      <c r="V649" s="67">
        <f t="shared" si="70"/>
        <v>0</v>
      </c>
      <c r="X649"/>
      <c r="Y649" s="67" t="str">
        <f t="shared" si="67"/>
        <v xml:space="preserve"> </v>
      </c>
      <c r="AB649" t="s">
        <v>820</v>
      </c>
      <c r="AC649" s="46">
        <v>2404</v>
      </c>
      <c r="AD649" s="46">
        <v>35</v>
      </c>
      <c r="AE649" s="46">
        <v>33.6</v>
      </c>
      <c r="AF649" s="46">
        <v>114</v>
      </c>
      <c r="AH649" s="70" t="str">
        <f t="shared" si="71"/>
        <v/>
      </c>
      <c r="AI649" s="70" t="str">
        <f t="shared" si="72"/>
        <v/>
      </c>
      <c r="AJ649" s="70" t="str">
        <f t="shared" si="73"/>
        <v>X</v>
      </c>
      <c r="AK649" s="70" t="str" cm="1">
        <f t="array" ref="AK649">_xlfn.IFS(AH649&lt;&gt;"","1",AI649&lt;&gt;"","2",AJ649&lt;&gt;"","3")</f>
        <v>3</v>
      </c>
    </row>
    <row r="650" spans="1:37" x14ac:dyDescent="0.25">
      <c r="A650" t="s">
        <v>592</v>
      </c>
      <c r="B650" t="s">
        <v>428</v>
      </c>
      <c r="C650" s="67" t="str">
        <f t="shared" si="68"/>
        <v>Annika Bilau</v>
      </c>
      <c r="D650" s="71" t="str" cm="1">
        <f t="array" ref="D650">_xlfn.IFS(AK650="1",CONCATENATE(C650,"Regional"),AK650="2",CONCATENATE(C650,"Sectional"),AK650="3",CONCATENATE(C650,COUNTIF($C$1:C650,C650)))</f>
        <v>Annika Bilau2</v>
      </c>
      <c r="E650" s="66">
        <v>45153.333333333336</v>
      </c>
      <c r="F650" t="s">
        <v>2626</v>
      </c>
      <c r="G650" s="46">
        <v>40</v>
      </c>
      <c r="H650" s="46">
        <v>46</v>
      </c>
      <c r="I650" s="46">
        <v>4</v>
      </c>
      <c r="J650" t="s">
        <v>819</v>
      </c>
      <c r="K650" t="s">
        <v>820</v>
      </c>
      <c r="L650" s="46">
        <v>2404</v>
      </c>
      <c r="M650" s="46">
        <v>35</v>
      </c>
      <c r="N650" s="46">
        <v>33.6</v>
      </c>
      <c r="O650" s="46">
        <v>114</v>
      </c>
      <c r="P650" s="46">
        <f t="shared" si="69"/>
        <v>1</v>
      </c>
      <c r="R650" s="67" t="s">
        <v>1239</v>
      </c>
      <c r="S650" s="67">
        <f>COUNTIF(Y$2:$Y$100,R650)</f>
        <v>0</v>
      </c>
      <c r="V650" s="67">
        <f t="shared" si="70"/>
        <v>0</v>
      </c>
      <c r="X650"/>
      <c r="Y650" s="67" t="str">
        <f t="shared" si="67"/>
        <v xml:space="preserve"> </v>
      </c>
      <c r="AB650" t="s">
        <v>820</v>
      </c>
      <c r="AC650" s="46">
        <v>2404</v>
      </c>
      <c r="AD650" s="46">
        <v>35</v>
      </c>
      <c r="AE650" s="46">
        <v>33.6</v>
      </c>
      <c r="AF650" s="46">
        <v>114</v>
      </c>
      <c r="AH650" s="70" t="str">
        <f t="shared" si="71"/>
        <v/>
      </c>
      <c r="AI650" s="70" t="str">
        <f t="shared" si="72"/>
        <v/>
      </c>
      <c r="AJ650" s="70" t="str">
        <f t="shared" si="73"/>
        <v>X</v>
      </c>
      <c r="AK650" s="70" t="str" cm="1">
        <f t="array" ref="AK650">_xlfn.IFS(AH650&lt;&gt;"","1",AI650&lt;&gt;"","2",AJ650&lt;&gt;"","3")</f>
        <v>3</v>
      </c>
    </row>
    <row r="651" spans="1:37" x14ac:dyDescent="0.25">
      <c r="A651" t="s">
        <v>598</v>
      </c>
      <c r="B651" t="s">
        <v>599</v>
      </c>
      <c r="C651" s="67" t="str">
        <f t="shared" si="68"/>
        <v>Grace Behm</v>
      </c>
      <c r="D651" s="71" t="str" cm="1">
        <f t="array" ref="D651">_xlfn.IFS(AK651="1",CONCATENATE(C651,"Regional"),AK651="2",CONCATENATE(C651,"Sectional"),AK651="3",CONCATENATE(C651,COUNTIF($C$1:C651,C651)))</f>
        <v>Grace Behm2</v>
      </c>
      <c r="E651" s="66">
        <v>45153.333333333336</v>
      </c>
      <c r="F651" t="s">
        <v>2626</v>
      </c>
      <c r="G651" s="46">
        <v>40</v>
      </c>
      <c r="H651" s="46">
        <v>47</v>
      </c>
      <c r="I651" s="46">
        <v>5</v>
      </c>
      <c r="J651" t="s">
        <v>819</v>
      </c>
      <c r="K651" t="s">
        <v>820</v>
      </c>
      <c r="L651" s="46">
        <v>2404</v>
      </c>
      <c r="M651" s="46">
        <v>35</v>
      </c>
      <c r="N651" s="46">
        <v>33.6</v>
      </c>
      <c r="O651" s="46">
        <v>114</v>
      </c>
      <c r="P651" s="46">
        <f t="shared" si="69"/>
        <v>1</v>
      </c>
      <c r="R651" s="67" t="s">
        <v>1244</v>
      </c>
      <c r="S651" s="67">
        <f>COUNTIF(Y$2:$Y$100,R651)</f>
        <v>0</v>
      </c>
      <c r="V651" s="67">
        <f t="shared" si="70"/>
        <v>0</v>
      </c>
      <c r="X651"/>
      <c r="Y651" s="67" t="str">
        <f t="shared" si="67"/>
        <v xml:space="preserve"> </v>
      </c>
      <c r="AB651" t="s">
        <v>820</v>
      </c>
      <c r="AC651" s="46">
        <v>2404</v>
      </c>
      <c r="AD651" s="46">
        <v>35</v>
      </c>
      <c r="AE651" s="46">
        <v>33.6</v>
      </c>
      <c r="AF651" s="46">
        <v>114</v>
      </c>
      <c r="AH651" s="70" t="str">
        <f t="shared" si="71"/>
        <v/>
      </c>
      <c r="AI651" s="70" t="str">
        <f t="shared" si="72"/>
        <v/>
      </c>
      <c r="AJ651" s="70" t="str">
        <f t="shared" si="73"/>
        <v>X</v>
      </c>
      <c r="AK651" s="70" t="str" cm="1">
        <f t="array" ref="AK651">_xlfn.IFS(AH651&lt;&gt;"","1",AI651&lt;&gt;"","2",AJ651&lt;&gt;"","3")</f>
        <v>3</v>
      </c>
    </row>
    <row r="652" spans="1:37" x14ac:dyDescent="0.25">
      <c r="A652" t="s">
        <v>845</v>
      </c>
      <c r="B652" t="s">
        <v>232</v>
      </c>
      <c r="C652" s="67" t="str">
        <f t="shared" si="68"/>
        <v>Claudia Maze</v>
      </c>
      <c r="D652" s="71" t="str" cm="1">
        <f t="array" ref="D652">_xlfn.IFS(AK652="1",CONCATENATE(C652,"Regional"),AK652="2",CONCATENATE(C652,"Sectional"),AK652="3",CONCATENATE(C652,COUNTIF($C$1:C652,C652)))</f>
        <v>Claudia Maze2</v>
      </c>
      <c r="E652" s="66">
        <v>45153.333333333336</v>
      </c>
      <c r="F652" t="s">
        <v>2626</v>
      </c>
      <c r="G652" s="46">
        <v>40</v>
      </c>
      <c r="H652" s="46">
        <v>47</v>
      </c>
      <c r="I652" s="46">
        <v>5</v>
      </c>
      <c r="J652" t="s">
        <v>819</v>
      </c>
      <c r="K652" t="s">
        <v>820</v>
      </c>
      <c r="L652" s="46">
        <v>2404</v>
      </c>
      <c r="M652" s="46">
        <v>35</v>
      </c>
      <c r="N652" s="46">
        <v>33.6</v>
      </c>
      <c r="O652" s="46">
        <v>114</v>
      </c>
      <c r="P652" s="46">
        <f t="shared" si="69"/>
        <v>1</v>
      </c>
      <c r="R652" s="67" t="s">
        <v>2778</v>
      </c>
      <c r="S652" s="67">
        <f>COUNTIF(Y$2:$Y$100,R652)</f>
        <v>0</v>
      </c>
      <c r="V652" s="67">
        <f t="shared" si="70"/>
        <v>0</v>
      </c>
      <c r="X652"/>
      <c r="Y652" s="67" t="str">
        <f t="shared" si="67"/>
        <v xml:space="preserve"> </v>
      </c>
      <c r="AB652" t="s">
        <v>820</v>
      </c>
      <c r="AC652" s="46">
        <v>2404</v>
      </c>
      <c r="AD652" s="46">
        <v>35</v>
      </c>
      <c r="AE652" s="46">
        <v>33.6</v>
      </c>
      <c r="AF652" s="46">
        <v>114</v>
      </c>
      <c r="AH652" s="70" t="str">
        <f t="shared" si="71"/>
        <v/>
      </c>
      <c r="AI652" s="70" t="str">
        <f t="shared" si="72"/>
        <v/>
      </c>
      <c r="AJ652" s="70" t="str">
        <f t="shared" si="73"/>
        <v>X</v>
      </c>
      <c r="AK652" s="70" t="str" cm="1">
        <f t="array" ref="AK652">_xlfn.IFS(AH652&lt;&gt;"","1",AI652&lt;&gt;"","2",AJ652&lt;&gt;"","3")</f>
        <v>3</v>
      </c>
    </row>
    <row r="653" spans="1:37" x14ac:dyDescent="0.25">
      <c r="A653" t="s">
        <v>843</v>
      </c>
      <c r="B653" t="s">
        <v>434</v>
      </c>
      <c r="C653" s="67" t="str">
        <f t="shared" si="68"/>
        <v>Ella Pernitzke</v>
      </c>
      <c r="D653" s="71" t="str" cm="1">
        <f t="array" ref="D653">_xlfn.IFS(AK653="1",CONCATENATE(C653,"Regional"),AK653="2",CONCATENATE(C653,"Sectional"),AK653="3",CONCATENATE(C653,COUNTIF($C$1:C653,C653)))</f>
        <v>Ella Pernitzke1</v>
      </c>
      <c r="E653" s="66">
        <v>45153.333333333336</v>
      </c>
      <c r="F653" t="s">
        <v>2626</v>
      </c>
      <c r="G653" s="46">
        <v>40</v>
      </c>
      <c r="H653" s="46">
        <v>47</v>
      </c>
      <c r="I653" s="46">
        <v>5</v>
      </c>
      <c r="J653" t="s">
        <v>819</v>
      </c>
      <c r="K653" t="s">
        <v>820</v>
      </c>
      <c r="L653" s="46">
        <v>2404</v>
      </c>
      <c r="M653" s="46">
        <v>35</v>
      </c>
      <c r="N653" s="46">
        <v>33.6</v>
      </c>
      <c r="O653" s="46">
        <v>114</v>
      </c>
      <c r="P653" s="46">
        <f t="shared" si="69"/>
        <v>1</v>
      </c>
      <c r="R653" s="67" t="s">
        <v>1391</v>
      </c>
      <c r="S653" s="67">
        <f>COUNTIF(Y$2:$Y$100,R653)</f>
        <v>0</v>
      </c>
      <c r="V653" s="67">
        <f t="shared" si="70"/>
        <v>0</v>
      </c>
      <c r="X653"/>
      <c r="Y653" s="67" t="str">
        <f t="shared" si="67"/>
        <v xml:space="preserve"> </v>
      </c>
      <c r="AB653" t="s">
        <v>820</v>
      </c>
      <c r="AC653" s="46">
        <v>2404</v>
      </c>
      <c r="AD653" s="46">
        <v>35</v>
      </c>
      <c r="AE653" s="46">
        <v>33.6</v>
      </c>
      <c r="AF653" s="46">
        <v>114</v>
      </c>
      <c r="AH653" s="70" t="str">
        <f t="shared" si="71"/>
        <v/>
      </c>
      <c r="AI653" s="70" t="str">
        <f t="shared" si="72"/>
        <v/>
      </c>
      <c r="AJ653" s="70" t="str">
        <f t="shared" si="73"/>
        <v>X</v>
      </c>
      <c r="AK653" s="70" t="str" cm="1">
        <f t="array" ref="AK653">_xlfn.IFS(AH653&lt;&gt;"","1",AI653&lt;&gt;"","2",AJ653&lt;&gt;"","3")</f>
        <v>3</v>
      </c>
    </row>
    <row r="654" spans="1:37" x14ac:dyDescent="0.25">
      <c r="A654" t="s">
        <v>1774</v>
      </c>
      <c r="B654" t="s">
        <v>232</v>
      </c>
      <c r="C654" s="67" t="str">
        <f t="shared" si="68"/>
        <v>Claudia Jenny</v>
      </c>
      <c r="D654" s="71" t="str" cm="1">
        <f t="array" ref="D654">_xlfn.IFS(AK654="1",CONCATENATE(C654,"Regional"),AK654="2",CONCATENATE(C654,"Sectional"),AK654="3",CONCATENATE(C654,COUNTIF($C$1:C654,C654)))</f>
        <v>Claudia Jenny1</v>
      </c>
      <c r="E654" s="66">
        <v>45153.333333333336</v>
      </c>
      <c r="F654" t="s">
        <v>2626</v>
      </c>
      <c r="G654" s="46">
        <v>40</v>
      </c>
      <c r="H654" s="46">
        <v>48</v>
      </c>
      <c r="I654" s="46">
        <v>8</v>
      </c>
      <c r="J654" t="s">
        <v>819</v>
      </c>
      <c r="K654" t="s">
        <v>820</v>
      </c>
      <c r="L654" s="46">
        <v>2404</v>
      </c>
      <c r="M654" s="46">
        <v>35</v>
      </c>
      <c r="N654" s="46">
        <v>33.6</v>
      </c>
      <c r="O654" s="46">
        <v>114</v>
      </c>
      <c r="P654" s="46">
        <f t="shared" si="69"/>
        <v>1</v>
      </c>
      <c r="R654" s="67" t="s">
        <v>2779</v>
      </c>
      <c r="S654" s="67">
        <f>COUNTIF(Y$2:$Y$100,R654)</f>
        <v>0</v>
      </c>
      <c r="V654" s="67">
        <f t="shared" si="70"/>
        <v>0</v>
      </c>
      <c r="X654"/>
      <c r="Y654" s="67" t="str">
        <f t="shared" si="67"/>
        <v xml:space="preserve"> </v>
      </c>
      <c r="AB654" t="s">
        <v>820</v>
      </c>
      <c r="AC654" s="46">
        <v>2404</v>
      </c>
      <c r="AD654" s="46">
        <v>35</v>
      </c>
      <c r="AE654" s="46">
        <v>33.6</v>
      </c>
      <c r="AF654" s="46">
        <v>114</v>
      </c>
      <c r="AH654" s="70" t="str">
        <f t="shared" si="71"/>
        <v/>
      </c>
      <c r="AI654" s="70" t="str">
        <f t="shared" si="72"/>
        <v/>
      </c>
      <c r="AJ654" s="70" t="str">
        <f t="shared" si="73"/>
        <v>X</v>
      </c>
      <c r="AK654" s="70" t="str" cm="1">
        <f t="array" ref="AK654">_xlfn.IFS(AH654&lt;&gt;"","1",AI654&lt;&gt;"","2",AJ654&lt;&gt;"","3")</f>
        <v>3</v>
      </c>
    </row>
    <row r="655" spans="1:37" x14ac:dyDescent="0.25">
      <c r="A655" t="s">
        <v>230</v>
      </c>
      <c r="B655" t="s">
        <v>844</v>
      </c>
      <c r="C655" s="67" t="str">
        <f t="shared" si="68"/>
        <v>Rylie Cook</v>
      </c>
      <c r="D655" s="71" t="str" cm="1">
        <f t="array" ref="D655">_xlfn.IFS(AK655="1",CONCATENATE(C655,"Regional"),AK655="2",CONCATENATE(C655,"Sectional"),AK655="3",CONCATENATE(C655,COUNTIF($C$1:C655,C655)))</f>
        <v>Rylie Cook1</v>
      </c>
      <c r="E655" s="66">
        <v>45153.333333333336</v>
      </c>
      <c r="F655" t="s">
        <v>2626</v>
      </c>
      <c r="G655" s="46">
        <v>40</v>
      </c>
      <c r="H655" s="46">
        <v>48</v>
      </c>
      <c r="I655" s="46">
        <v>8</v>
      </c>
      <c r="J655" t="s">
        <v>819</v>
      </c>
      <c r="K655" t="s">
        <v>820</v>
      </c>
      <c r="L655" s="46">
        <v>2404</v>
      </c>
      <c r="M655" s="46">
        <v>35</v>
      </c>
      <c r="N655" s="46">
        <v>33.6</v>
      </c>
      <c r="O655" s="46">
        <v>114</v>
      </c>
      <c r="P655" s="46">
        <f t="shared" si="69"/>
        <v>1</v>
      </c>
      <c r="R655" s="67" t="s">
        <v>1392</v>
      </c>
      <c r="S655" s="67">
        <f>COUNTIF(Y$2:$Y$100,R655)</f>
        <v>0</v>
      </c>
      <c r="V655" s="67">
        <f t="shared" si="70"/>
        <v>0</v>
      </c>
      <c r="X655"/>
      <c r="Y655" s="67" t="str">
        <f t="shared" si="67"/>
        <v xml:space="preserve"> </v>
      </c>
      <c r="AB655" t="s">
        <v>820</v>
      </c>
      <c r="AC655" s="46">
        <v>2404</v>
      </c>
      <c r="AD655" s="46">
        <v>35</v>
      </c>
      <c r="AE655" s="46">
        <v>33.6</v>
      </c>
      <c r="AF655" s="46">
        <v>114</v>
      </c>
      <c r="AH655" s="70" t="str">
        <f t="shared" si="71"/>
        <v/>
      </c>
      <c r="AI655" s="70" t="str">
        <f t="shared" si="72"/>
        <v/>
      </c>
      <c r="AJ655" s="70" t="str">
        <f t="shared" si="73"/>
        <v>X</v>
      </c>
      <c r="AK655" s="70" t="str" cm="1">
        <f t="array" ref="AK655">_xlfn.IFS(AH655&lt;&gt;"","1",AI655&lt;&gt;"","2",AJ655&lt;&gt;"","3")</f>
        <v>3</v>
      </c>
    </row>
    <row r="656" spans="1:37" x14ac:dyDescent="0.25">
      <c r="A656" t="s">
        <v>88</v>
      </c>
      <c r="B656" t="s">
        <v>1678</v>
      </c>
      <c r="C656" s="67" t="str">
        <f t="shared" si="68"/>
        <v>Katherine Brown</v>
      </c>
      <c r="D656" s="71" t="str" cm="1">
        <f t="array" ref="D656">_xlfn.IFS(AK656="1",CONCATENATE(C656,"Regional"),AK656="2",CONCATENATE(C656,"Sectional"),AK656="3",CONCATENATE(C656,COUNTIF($C$1:C656,C656)))</f>
        <v>Katherine Brown1</v>
      </c>
      <c r="E656" s="66">
        <v>45153.333333333336</v>
      </c>
      <c r="F656" t="s">
        <v>2626</v>
      </c>
      <c r="G656" s="46">
        <v>40</v>
      </c>
      <c r="H656" s="46">
        <v>49</v>
      </c>
      <c r="I656" s="46">
        <v>10</v>
      </c>
      <c r="J656" t="s">
        <v>819</v>
      </c>
      <c r="K656" t="s">
        <v>820</v>
      </c>
      <c r="L656" s="46">
        <v>2404</v>
      </c>
      <c r="M656" s="46">
        <v>35</v>
      </c>
      <c r="N656" s="46">
        <v>33.6</v>
      </c>
      <c r="O656" s="46">
        <v>114</v>
      </c>
      <c r="P656" s="46">
        <f t="shared" si="69"/>
        <v>1</v>
      </c>
      <c r="R656" s="67" t="s">
        <v>2780</v>
      </c>
      <c r="S656" s="67">
        <f>COUNTIF(Y$2:$Y$100,R656)</f>
        <v>0</v>
      </c>
      <c r="V656" s="67">
        <f t="shared" si="70"/>
        <v>0</v>
      </c>
      <c r="X656"/>
      <c r="Y656" s="67" t="str">
        <f t="shared" si="67"/>
        <v xml:space="preserve"> </v>
      </c>
      <c r="AB656" t="s">
        <v>820</v>
      </c>
      <c r="AC656" s="46">
        <v>2404</v>
      </c>
      <c r="AD656" s="46">
        <v>35</v>
      </c>
      <c r="AE656" s="46">
        <v>33.6</v>
      </c>
      <c r="AF656" s="46">
        <v>114</v>
      </c>
      <c r="AH656" s="70" t="str">
        <f t="shared" si="71"/>
        <v/>
      </c>
      <c r="AI656" s="70" t="str">
        <f t="shared" si="72"/>
        <v/>
      </c>
      <c r="AJ656" s="70" t="str">
        <f t="shared" si="73"/>
        <v>X</v>
      </c>
      <c r="AK656" s="70" t="str" cm="1">
        <f t="array" ref="AK656">_xlfn.IFS(AH656&lt;&gt;"","1",AI656&lt;&gt;"","2",AJ656&lt;&gt;"","3")</f>
        <v>3</v>
      </c>
    </row>
    <row r="657" spans="1:37" x14ac:dyDescent="0.25">
      <c r="A657" t="s">
        <v>1022</v>
      </c>
      <c r="B657" t="s">
        <v>187</v>
      </c>
      <c r="C657" s="67" t="str">
        <f t="shared" si="68"/>
        <v>Ava Skoug</v>
      </c>
      <c r="D657" s="71" t="str" cm="1">
        <f t="array" ref="D657">_xlfn.IFS(AK657="1",CONCATENATE(C657,"Regional"),AK657="2",CONCATENATE(C657,"Sectional"),AK657="3",CONCATENATE(C657,COUNTIF($C$1:C657,C657)))</f>
        <v>Ava Skoug2</v>
      </c>
      <c r="E657" s="66">
        <v>45153.333333333336</v>
      </c>
      <c r="F657" t="s">
        <v>2626</v>
      </c>
      <c r="G657" s="46">
        <v>40</v>
      </c>
      <c r="H657" s="46">
        <v>50</v>
      </c>
      <c r="I657" s="46">
        <v>11</v>
      </c>
      <c r="J657" t="s">
        <v>819</v>
      </c>
      <c r="K657" t="s">
        <v>820</v>
      </c>
      <c r="L657" s="46">
        <v>2404</v>
      </c>
      <c r="M657" s="46">
        <v>35</v>
      </c>
      <c r="N657" s="46">
        <v>33.6</v>
      </c>
      <c r="O657" s="46">
        <v>114</v>
      </c>
      <c r="P657" s="46">
        <f t="shared" si="69"/>
        <v>1</v>
      </c>
      <c r="R657" s="67" t="s">
        <v>1520</v>
      </c>
      <c r="S657" s="67">
        <f>COUNTIF(Y$2:$Y$100,R657)</f>
        <v>0</v>
      </c>
      <c r="V657" s="67">
        <f t="shared" si="70"/>
        <v>0</v>
      </c>
      <c r="X657"/>
      <c r="Y657" s="67" t="str">
        <f t="shared" si="67"/>
        <v xml:space="preserve"> </v>
      </c>
      <c r="AB657" t="s">
        <v>820</v>
      </c>
      <c r="AC657" s="46">
        <v>2404</v>
      </c>
      <c r="AD657" s="46">
        <v>35</v>
      </c>
      <c r="AE657" s="46">
        <v>33.6</v>
      </c>
      <c r="AF657" s="46">
        <v>114</v>
      </c>
      <c r="AH657" s="70" t="str">
        <f t="shared" si="71"/>
        <v/>
      </c>
      <c r="AI657" s="70" t="str">
        <f t="shared" si="72"/>
        <v/>
      </c>
      <c r="AJ657" s="70" t="str">
        <f t="shared" si="73"/>
        <v>X</v>
      </c>
      <c r="AK657" s="70" t="str" cm="1">
        <f t="array" ref="AK657">_xlfn.IFS(AH657&lt;&gt;"","1",AI657&lt;&gt;"","2",AJ657&lt;&gt;"","3")</f>
        <v>3</v>
      </c>
    </row>
    <row r="658" spans="1:37" x14ac:dyDescent="0.25">
      <c r="A658" t="s">
        <v>3392</v>
      </c>
      <c r="B658" t="s">
        <v>717</v>
      </c>
      <c r="C658" s="67" t="str">
        <f t="shared" si="68"/>
        <v>Kayla Hirschfeld</v>
      </c>
      <c r="D658" s="71" t="str" cm="1">
        <f t="array" ref="D658">_xlfn.IFS(AK658="1",CONCATENATE(C658,"Regional"),AK658="2",CONCATENATE(C658,"Sectional"),AK658="3",CONCATENATE(C658,COUNTIF($C$1:C658,C658)))</f>
        <v>Kayla Hirschfeld2</v>
      </c>
      <c r="E658" s="66">
        <v>45153.333333333336</v>
      </c>
      <c r="F658" t="s">
        <v>2626</v>
      </c>
      <c r="G658" s="46">
        <v>40</v>
      </c>
      <c r="H658" s="46">
        <v>51</v>
      </c>
      <c r="I658" s="46">
        <v>12</v>
      </c>
      <c r="J658" t="s">
        <v>819</v>
      </c>
      <c r="K658" t="s">
        <v>820</v>
      </c>
      <c r="L658" s="46">
        <v>2404</v>
      </c>
      <c r="M658" s="46">
        <v>35</v>
      </c>
      <c r="N658" s="46">
        <v>33.6</v>
      </c>
      <c r="O658" s="46">
        <v>114</v>
      </c>
      <c r="P658" s="46">
        <f t="shared" si="69"/>
        <v>1</v>
      </c>
      <c r="R658" s="67" t="s">
        <v>3506</v>
      </c>
      <c r="S658" s="67">
        <f>COUNTIF(Y$2:$Y$100,R658)</f>
        <v>0</v>
      </c>
      <c r="V658" s="67">
        <f t="shared" si="70"/>
        <v>0</v>
      </c>
      <c r="X658"/>
      <c r="Y658" s="67" t="str">
        <f t="shared" si="67"/>
        <v xml:space="preserve"> </v>
      </c>
      <c r="AB658" t="s">
        <v>820</v>
      </c>
      <c r="AC658" s="46">
        <v>2404</v>
      </c>
      <c r="AD658" s="46">
        <v>35</v>
      </c>
      <c r="AE658" s="46">
        <v>33.6</v>
      </c>
      <c r="AF658" s="46">
        <v>114</v>
      </c>
      <c r="AH658" s="70" t="str">
        <f t="shared" si="71"/>
        <v/>
      </c>
      <c r="AI658" s="70" t="str">
        <f t="shared" si="72"/>
        <v/>
      </c>
      <c r="AJ658" s="70" t="str">
        <f t="shared" si="73"/>
        <v>X</v>
      </c>
      <c r="AK658" s="70" t="str" cm="1">
        <f t="array" ref="AK658">_xlfn.IFS(AH658&lt;&gt;"","1",AI658&lt;&gt;"","2",AJ658&lt;&gt;"","3")</f>
        <v>3</v>
      </c>
    </row>
    <row r="659" spans="1:37" x14ac:dyDescent="0.25">
      <c r="A659" t="s">
        <v>1618</v>
      </c>
      <c r="B659" t="s">
        <v>1617</v>
      </c>
      <c r="C659" s="67" t="str">
        <f t="shared" si="68"/>
        <v>Reagan Gebhart</v>
      </c>
      <c r="D659" s="71" t="str" cm="1">
        <f t="array" ref="D659">_xlfn.IFS(AK659="1",CONCATENATE(C659,"Regional"),AK659="2",CONCATENATE(C659,"Sectional"),AK659="3",CONCATENATE(C659,COUNTIF($C$1:C659,C659)))</f>
        <v>Reagan Gebhart2</v>
      </c>
      <c r="E659" s="66">
        <v>45153.333333333336</v>
      </c>
      <c r="F659" t="s">
        <v>2626</v>
      </c>
      <c r="G659" s="46">
        <v>40</v>
      </c>
      <c r="H659" s="46">
        <v>53</v>
      </c>
      <c r="I659" s="46">
        <v>13</v>
      </c>
      <c r="J659" t="s">
        <v>819</v>
      </c>
      <c r="K659" t="s">
        <v>820</v>
      </c>
      <c r="L659" s="46">
        <v>2404</v>
      </c>
      <c r="M659" s="46">
        <v>35</v>
      </c>
      <c r="N659" s="46">
        <v>33.6</v>
      </c>
      <c r="O659" s="46">
        <v>114</v>
      </c>
      <c r="P659" s="46">
        <f t="shared" si="69"/>
        <v>1</v>
      </c>
      <c r="R659" s="67" t="s">
        <v>3498</v>
      </c>
      <c r="S659" s="67">
        <f>COUNTIF(Y$2:$Y$100,R659)</f>
        <v>0</v>
      </c>
      <c r="V659" s="67">
        <f t="shared" si="70"/>
        <v>0</v>
      </c>
      <c r="X659"/>
      <c r="Y659" s="67" t="str">
        <f t="shared" si="67"/>
        <v xml:space="preserve"> </v>
      </c>
      <c r="AB659" t="s">
        <v>820</v>
      </c>
      <c r="AC659" s="46">
        <v>2404</v>
      </c>
      <c r="AD659" s="46">
        <v>35</v>
      </c>
      <c r="AE659" s="46">
        <v>33.6</v>
      </c>
      <c r="AF659" s="46">
        <v>114</v>
      </c>
      <c r="AH659" s="70" t="str">
        <f t="shared" si="71"/>
        <v/>
      </c>
      <c r="AI659" s="70" t="str">
        <f t="shared" si="72"/>
        <v/>
      </c>
      <c r="AJ659" s="70" t="str">
        <f t="shared" si="73"/>
        <v>X</v>
      </c>
      <c r="AK659" s="70" t="str" cm="1">
        <f t="array" ref="AK659">_xlfn.IFS(AH659&lt;&gt;"","1",AI659&lt;&gt;"","2",AJ659&lt;&gt;"","3")</f>
        <v>3</v>
      </c>
    </row>
    <row r="660" spans="1:37" x14ac:dyDescent="0.25">
      <c r="A660" t="s">
        <v>862</v>
      </c>
      <c r="B660" t="s">
        <v>564</v>
      </c>
      <c r="C660" s="67" t="str">
        <f t="shared" si="68"/>
        <v>Evelyn Millard</v>
      </c>
      <c r="D660" s="71" t="str" cm="1">
        <f t="array" ref="D660">_xlfn.IFS(AK660="1",CONCATENATE(C660,"Regional"),AK660="2",CONCATENATE(C660,"Sectional"),AK660="3",CONCATENATE(C660,COUNTIF($C$1:C660,C660)))</f>
        <v>Evelyn Millard1</v>
      </c>
      <c r="E660" s="66">
        <v>45153.333333333336</v>
      </c>
      <c r="F660" t="s">
        <v>2626</v>
      </c>
      <c r="G660" s="46">
        <v>40</v>
      </c>
      <c r="H660" s="46">
        <v>53</v>
      </c>
      <c r="I660" s="46">
        <v>13</v>
      </c>
      <c r="J660" t="s">
        <v>819</v>
      </c>
      <c r="K660" t="s">
        <v>820</v>
      </c>
      <c r="L660" s="46">
        <v>2404</v>
      </c>
      <c r="M660" s="46">
        <v>35</v>
      </c>
      <c r="N660" s="46">
        <v>33.6</v>
      </c>
      <c r="O660" s="46">
        <v>114</v>
      </c>
      <c r="P660" s="46">
        <f t="shared" si="69"/>
        <v>1</v>
      </c>
      <c r="R660" s="67" t="s">
        <v>1404</v>
      </c>
      <c r="S660" s="67">
        <f>COUNTIF(Y$2:$Y$100,R660)</f>
        <v>0</v>
      </c>
      <c r="V660" s="67">
        <f t="shared" si="70"/>
        <v>0</v>
      </c>
      <c r="X660"/>
      <c r="Y660" s="67" t="str">
        <f t="shared" si="67"/>
        <v xml:space="preserve"> </v>
      </c>
      <c r="AB660" t="s">
        <v>820</v>
      </c>
      <c r="AC660" s="46">
        <v>2404</v>
      </c>
      <c r="AD660" s="46">
        <v>35</v>
      </c>
      <c r="AE660" s="46">
        <v>33.6</v>
      </c>
      <c r="AF660" s="46">
        <v>114</v>
      </c>
      <c r="AH660" s="70" t="str">
        <f t="shared" si="71"/>
        <v/>
      </c>
      <c r="AI660" s="70" t="str">
        <f t="shared" si="72"/>
        <v/>
      </c>
      <c r="AJ660" s="70" t="str">
        <f t="shared" si="73"/>
        <v>X</v>
      </c>
      <c r="AK660" s="70" t="str" cm="1">
        <f t="array" ref="AK660">_xlfn.IFS(AH660&lt;&gt;"","1",AI660&lt;&gt;"","2",AJ660&lt;&gt;"","3")</f>
        <v>3</v>
      </c>
    </row>
    <row r="661" spans="1:37" x14ac:dyDescent="0.25">
      <c r="A661" t="s">
        <v>858</v>
      </c>
      <c r="B661" t="s">
        <v>859</v>
      </c>
      <c r="C661" s="67" t="str">
        <f t="shared" si="68"/>
        <v>Izze Halbesma</v>
      </c>
      <c r="D661" s="71" t="str" cm="1">
        <f t="array" ref="D661">_xlfn.IFS(AK661="1",CONCATENATE(C661,"Regional"),AK661="2",CONCATENATE(C661,"Sectional"),AK661="3",CONCATENATE(C661,COUNTIF($C$1:C661,C661)))</f>
        <v>Izze Halbesma1</v>
      </c>
      <c r="E661" s="66">
        <v>45153.333333333336</v>
      </c>
      <c r="F661" t="s">
        <v>2626</v>
      </c>
      <c r="G661" s="46">
        <v>40</v>
      </c>
      <c r="H661" s="46">
        <v>54</v>
      </c>
      <c r="I661" s="46">
        <v>15</v>
      </c>
      <c r="J661" t="s">
        <v>819</v>
      </c>
      <c r="K661" t="s">
        <v>820</v>
      </c>
      <c r="L661" s="46">
        <v>2404</v>
      </c>
      <c r="M661" s="46">
        <v>35</v>
      </c>
      <c r="N661" s="46">
        <v>33.6</v>
      </c>
      <c r="O661" s="46">
        <v>114</v>
      </c>
      <c r="P661" s="46">
        <f t="shared" si="69"/>
        <v>1</v>
      </c>
      <c r="R661" s="67" t="s">
        <v>1401</v>
      </c>
      <c r="S661" s="67">
        <f>COUNTIF(Y$2:$Y$100,R661)</f>
        <v>0</v>
      </c>
      <c r="V661" s="67">
        <f t="shared" si="70"/>
        <v>0</v>
      </c>
      <c r="X661"/>
      <c r="Y661" s="67" t="str">
        <f t="shared" si="67"/>
        <v xml:space="preserve"> </v>
      </c>
      <c r="AB661" t="s">
        <v>820</v>
      </c>
      <c r="AC661" s="46">
        <v>2404</v>
      </c>
      <c r="AD661" s="46">
        <v>35</v>
      </c>
      <c r="AE661" s="46">
        <v>33.6</v>
      </c>
      <c r="AF661" s="46">
        <v>114</v>
      </c>
      <c r="AH661" s="70" t="str">
        <f t="shared" si="71"/>
        <v/>
      </c>
      <c r="AI661" s="70" t="str">
        <f t="shared" si="72"/>
        <v/>
      </c>
      <c r="AJ661" s="70" t="str">
        <f t="shared" si="73"/>
        <v>X</v>
      </c>
      <c r="AK661" s="70" t="str" cm="1">
        <f t="array" ref="AK661">_xlfn.IFS(AH661&lt;&gt;"","1",AI661&lt;&gt;"","2",AJ661&lt;&gt;"","3")</f>
        <v>3</v>
      </c>
    </row>
    <row r="662" spans="1:37" x14ac:dyDescent="0.25">
      <c r="A662" t="s">
        <v>849</v>
      </c>
      <c r="B662" t="s">
        <v>850</v>
      </c>
      <c r="C662" s="67" t="str">
        <f t="shared" si="68"/>
        <v>Gianna Dedick</v>
      </c>
      <c r="D662" s="71" t="str" cm="1">
        <f t="array" ref="D662">_xlfn.IFS(AK662="1",CONCATENATE(C662,"Regional"),AK662="2",CONCATENATE(C662,"Sectional"),AK662="3",CONCATENATE(C662,COUNTIF($C$1:C662,C662)))</f>
        <v>Gianna Dedick1</v>
      </c>
      <c r="E662" s="66">
        <v>45153.333333333336</v>
      </c>
      <c r="F662" t="s">
        <v>2626</v>
      </c>
      <c r="G662" s="46">
        <v>40</v>
      </c>
      <c r="H662" s="46">
        <v>54</v>
      </c>
      <c r="I662" s="46">
        <v>15</v>
      </c>
      <c r="J662" t="s">
        <v>819</v>
      </c>
      <c r="K662" t="s">
        <v>820</v>
      </c>
      <c r="L662" s="46">
        <v>2404</v>
      </c>
      <c r="M662" s="46">
        <v>35</v>
      </c>
      <c r="N662" s="46">
        <v>33.6</v>
      </c>
      <c r="O662" s="46">
        <v>114</v>
      </c>
      <c r="P662" s="46">
        <f t="shared" si="69"/>
        <v>1</v>
      </c>
      <c r="R662" s="67" t="s">
        <v>1395</v>
      </c>
      <c r="S662" s="67">
        <f>COUNTIF(Y$2:$Y$100,R662)</f>
        <v>0</v>
      </c>
      <c r="V662" s="67">
        <f t="shared" si="70"/>
        <v>0</v>
      </c>
      <c r="X662"/>
      <c r="Y662" s="67" t="str">
        <f t="shared" si="67"/>
        <v xml:space="preserve"> </v>
      </c>
      <c r="AB662" t="s">
        <v>820</v>
      </c>
      <c r="AC662" s="46">
        <v>2404</v>
      </c>
      <c r="AD662" s="46">
        <v>35</v>
      </c>
      <c r="AE662" s="46">
        <v>33.6</v>
      </c>
      <c r="AF662" s="46">
        <v>114</v>
      </c>
      <c r="AH662" s="70" t="str">
        <f t="shared" si="71"/>
        <v/>
      </c>
      <c r="AI662" s="70" t="str">
        <f t="shared" si="72"/>
        <v/>
      </c>
      <c r="AJ662" s="70" t="str">
        <f t="shared" si="73"/>
        <v>X</v>
      </c>
      <c r="AK662" s="70" t="str" cm="1">
        <f t="array" ref="AK662">_xlfn.IFS(AH662&lt;&gt;"","1",AI662&lt;&gt;"","2",AJ662&lt;&gt;"","3")</f>
        <v>3</v>
      </c>
    </row>
    <row r="663" spans="1:37" x14ac:dyDescent="0.25">
      <c r="A663" t="s">
        <v>267</v>
      </c>
      <c r="B663" t="s">
        <v>535</v>
      </c>
      <c r="C663" s="67" t="str">
        <f t="shared" si="68"/>
        <v>Rachel Hendrickson</v>
      </c>
      <c r="D663" s="71" t="str" cm="1">
        <f t="array" ref="D663">_xlfn.IFS(AK663="1",CONCATENATE(C663,"Regional"),AK663="2",CONCATENATE(C663,"Sectional"),AK663="3",CONCATENATE(C663,COUNTIF($C$1:C663,C663)))</f>
        <v>Rachel Hendrickson1</v>
      </c>
      <c r="E663" s="66">
        <v>45153.333333333336</v>
      </c>
      <c r="F663" t="s">
        <v>2626</v>
      </c>
      <c r="G663" s="46">
        <v>40</v>
      </c>
      <c r="H663" s="46">
        <v>55</v>
      </c>
      <c r="I663" s="46">
        <v>17</v>
      </c>
      <c r="J663" t="s">
        <v>819</v>
      </c>
      <c r="K663" t="s">
        <v>820</v>
      </c>
      <c r="L663" s="46">
        <v>2404</v>
      </c>
      <c r="M663" s="46">
        <v>35</v>
      </c>
      <c r="N663" s="46">
        <v>33.6</v>
      </c>
      <c r="O663" s="46">
        <v>114</v>
      </c>
      <c r="P663" s="46">
        <f t="shared" si="69"/>
        <v>1</v>
      </c>
      <c r="R663" s="67" t="s">
        <v>3084</v>
      </c>
      <c r="S663" s="67">
        <f>COUNTIF(Y$2:$Y$100,R663)</f>
        <v>0</v>
      </c>
      <c r="V663" s="67">
        <f t="shared" si="70"/>
        <v>0</v>
      </c>
      <c r="X663"/>
      <c r="Y663" s="67" t="str">
        <f t="shared" si="67"/>
        <v xml:space="preserve"> </v>
      </c>
      <c r="AB663" t="s">
        <v>820</v>
      </c>
      <c r="AC663" s="46">
        <v>2404</v>
      </c>
      <c r="AD663" s="46">
        <v>35</v>
      </c>
      <c r="AE663" s="46">
        <v>33.6</v>
      </c>
      <c r="AF663" s="46">
        <v>114</v>
      </c>
      <c r="AH663" s="70" t="str">
        <f t="shared" si="71"/>
        <v/>
      </c>
      <c r="AI663" s="70" t="str">
        <f t="shared" si="72"/>
        <v/>
      </c>
      <c r="AJ663" s="70" t="str">
        <f t="shared" si="73"/>
        <v>X</v>
      </c>
      <c r="AK663" s="70" t="str" cm="1">
        <f t="array" ref="AK663">_xlfn.IFS(AH663&lt;&gt;"","1",AI663&lt;&gt;"","2",AJ663&lt;&gt;"","3")</f>
        <v>3</v>
      </c>
    </row>
    <row r="664" spans="1:37" x14ac:dyDescent="0.25">
      <c r="A664" t="s">
        <v>1677</v>
      </c>
      <c r="B664" t="s">
        <v>218</v>
      </c>
      <c r="C664" s="67" t="str">
        <f t="shared" si="68"/>
        <v>Finley Baumberger</v>
      </c>
      <c r="D664" s="71" t="str" cm="1">
        <f t="array" ref="D664">_xlfn.IFS(AK664="1",CONCATENATE(C664,"Regional"),AK664="2",CONCATENATE(C664,"Sectional"),AK664="3",CONCATENATE(C664,COUNTIF($C$1:C664,C664)))</f>
        <v>Finley Baumberger1</v>
      </c>
      <c r="E664" s="66">
        <v>45153.333333333336</v>
      </c>
      <c r="F664" t="s">
        <v>2626</v>
      </c>
      <c r="G664" s="46">
        <v>40</v>
      </c>
      <c r="H664" s="46">
        <v>55</v>
      </c>
      <c r="I664" s="46">
        <v>17</v>
      </c>
      <c r="J664" t="s">
        <v>819</v>
      </c>
      <c r="K664" t="s">
        <v>820</v>
      </c>
      <c r="L664" s="46">
        <v>2404</v>
      </c>
      <c r="M664" s="46">
        <v>35</v>
      </c>
      <c r="N664" s="46">
        <v>33.6</v>
      </c>
      <c r="O664" s="46">
        <v>114</v>
      </c>
      <c r="P664" s="46">
        <f t="shared" si="69"/>
        <v>1</v>
      </c>
      <c r="R664" s="67" t="s">
        <v>3566</v>
      </c>
      <c r="S664" s="67">
        <f>COUNTIF(Y$2:$Y$100,R664)</f>
        <v>0</v>
      </c>
      <c r="V664" s="67">
        <f t="shared" si="70"/>
        <v>0</v>
      </c>
      <c r="X664"/>
      <c r="Y664" s="67" t="str">
        <f t="shared" si="67"/>
        <v xml:space="preserve"> </v>
      </c>
      <c r="AB664" t="s">
        <v>820</v>
      </c>
      <c r="AC664" s="46">
        <v>2404</v>
      </c>
      <c r="AD664" s="46">
        <v>35</v>
      </c>
      <c r="AE664" s="46">
        <v>33.6</v>
      </c>
      <c r="AF664" s="46">
        <v>114</v>
      </c>
      <c r="AH664" s="70" t="str">
        <f t="shared" si="71"/>
        <v/>
      </c>
      <c r="AI664" s="70" t="str">
        <f t="shared" si="72"/>
        <v/>
      </c>
      <c r="AJ664" s="70" t="str">
        <f t="shared" si="73"/>
        <v>X</v>
      </c>
      <c r="AK664" s="70" t="str" cm="1">
        <f t="array" ref="AK664">_xlfn.IFS(AH664&lt;&gt;"","1",AI664&lt;&gt;"","2",AJ664&lt;&gt;"","3")</f>
        <v>3</v>
      </c>
    </row>
    <row r="665" spans="1:37" x14ac:dyDescent="0.25">
      <c r="A665" t="s">
        <v>1788</v>
      </c>
      <c r="B665" t="s">
        <v>1789</v>
      </c>
      <c r="C665" s="67" t="str">
        <f t="shared" si="68"/>
        <v>Calla Nogalski</v>
      </c>
      <c r="D665" s="71" t="str" cm="1">
        <f t="array" ref="D665">_xlfn.IFS(AK665="1",CONCATENATE(C665,"Regional"),AK665="2",CONCATENATE(C665,"Sectional"),AK665="3",CONCATENATE(C665,COUNTIF($C$1:C665,C665)))</f>
        <v>Calla Nogalski1</v>
      </c>
      <c r="E665" s="66">
        <v>45153.333333333336</v>
      </c>
      <c r="F665" t="s">
        <v>2626</v>
      </c>
      <c r="G665" s="46">
        <v>40</v>
      </c>
      <c r="H665" s="46">
        <v>56</v>
      </c>
      <c r="I665" s="46">
        <v>19</v>
      </c>
      <c r="J665" t="s">
        <v>819</v>
      </c>
      <c r="K665" t="s">
        <v>820</v>
      </c>
      <c r="L665" s="46">
        <v>2404</v>
      </c>
      <c r="M665" s="46">
        <v>35</v>
      </c>
      <c r="N665" s="46">
        <v>33.6</v>
      </c>
      <c r="O665" s="46">
        <v>114</v>
      </c>
      <c r="P665" s="46">
        <f t="shared" si="69"/>
        <v>1</v>
      </c>
      <c r="R665" s="67" t="s">
        <v>2793</v>
      </c>
      <c r="S665" s="67">
        <f>COUNTIF(Y$2:$Y$100,R665)</f>
        <v>0</v>
      </c>
      <c r="V665" s="67">
        <f t="shared" si="70"/>
        <v>0</v>
      </c>
      <c r="X665"/>
      <c r="Y665" s="67" t="str">
        <f t="shared" si="67"/>
        <v xml:space="preserve"> </v>
      </c>
      <c r="AB665" t="s">
        <v>820</v>
      </c>
      <c r="AC665" s="46">
        <v>2404</v>
      </c>
      <c r="AD665" s="46">
        <v>35</v>
      </c>
      <c r="AE665" s="46">
        <v>33.6</v>
      </c>
      <c r="AF665" s="46">
        <v>114</v>
      </c>
      <c r="AH665" s="70" t="str">
        <f t="shared" si="71"/>
        <v/>
      </c>
      <c r="AI665" s="70" t="str">
        <f t="shared" si="72"/>
        <v/>
      </c>
      <c r="AJ665" s="70" t="str">
        <f t="shared" si="73"/>
        <v>X</v>
      </c>
      <c r="AK665" s="70" t="str" cm="1">
        <f t="array" ref="AK665">_xlfn.IFS(AH665&lt;&gt;"","1",AI665&lt;&gt;"","2",AJ665&lt;&gt;"","3")</f>
        <v>3</v>
      </c>
    </row>
    <row r="666" spans="1:37" x14ac:dyDescent="0.25">
      <c r="A666" t="s">
        <v>861</v>
      </c>
      <c r="B666" t="s">
        <v>458</v>
      </c>
      <c r="C666" s="67" t="str">
        <f t="shared" si="68"/>
        <v>Lauren Richards</v>
      </c>
      <c r="D666" s="71" t="str" cm="1">
        <f t="array" ref="D666">_xlfn.IFS(AK666="1",CONCATENATE(C666,"Regional"),AK666="2",CONCATENATE(C666,"Sectional"),AK666="3",CONCATENATE(C666,COUNTIF($C$1:C666,C666)))</f>
        <v>Lauren Richards1</v>
      </c>
      <c r="E666" s="66">
        <v>45153.333333333336</v>
      </c>
      <c r="F666" t="s">
        <v>2626</v>
      </c>
      <c r="G666" s="46">
        <v>40</v>
      </c>
      <c r="H666" s="46">
        <v>58</v>
      </c>
      <c r="I666" s="46">
        <v>20</v>
      </c>
      <c r="J666" t="s">
        <v>819</v>
      </c>
      <c r="K666" t="s">
        <v>820</v>
      </c>
      <c r="L666" s="46">
        <v>2404</v>
      </c>
      <c r="M666" s="46">
        <v>35</v>
      </c>
      <c r="N666" s="46">
        <v>33.6</v>
      </c>
      <c r="O666" s="46">
        <v>114</v>
      </c>
      <c r="P666" s="46">
        <f t="shared" si="69"/>
        <v>1</v>
      </c>
      <c r="R666" s="67" t="s">
        <v>1403</v>
      </c>
      <c r="S666" s="67">
        <f>COUNTIF(Y$2:$Y$100,R666)</f>
        <v>0</v>
      </c>
      <c r="V666" s="67">
        <f t="shared" si="70"/>
        <v>0</v>
      </c>
      <c r="X666"/>
      <c r="Y666" s="67" t="str">
        <f t="shared" si="67"/>
        <v xml:space="preserve"> </v>
      </c>
      <c r="AB666" t="s">
        <v>820</v>
      </c>
      <c r="AC666" s="46">
        <v>2404</v>
      </c>
      <c r="AD666" s="46">
        <v>35</v>
      </c>
      <c r="AE666" s="46">
        <v>33.6</v>
      </c>
      <c r="AF666" s="46">
        <v>114</v>
      </c>
      <c r="AH666" s="70" t="str">
        <f t="shared" si="71"/>
        <v/>
      </c>
      <c r="AI666" s="70" t="str">
        <f t="shared" si="72"/>
        <v/>
      </c>
      <c r="AJ666" s="70" t="str">
        <f t="shared" si="73"/>
        <v>X</v>
      </c>
      <c r="AK666" s="70" t="str" cm="1">
        <f t="array" ref="AK666">_xlfn.IFS(AH666&lt;&gt;"","1",AI666&lt;&gt;"","2",AJ666&lt;&gt;"","3")</f>
        <v>3</v>
      </c>
    </row>
    <row r="667" spans="1:37" x14ac:dyDescent="0.25">
      <c r="A667" t="s">
        <v>851</v>
      </c>
      <c r="B667" t="s">
        <v>561</v>
      </c>
      <c r="C667" s="67" t="str">
        <f t="shared" si="68"/>
        <v>Maddie Inman</v>
      </c>
      <c r="D667" s="71" t="str" cm="1">
        <f t="array" ref="D667">_xlfn.IFS(AK667="1",CONCATENATE(C667,"Regional"),AK667="2",CONCATENATE(C667,"Sectional"),AK667="3",CONCATENATE(C667,COUNTIF($C$1:C667,C667)))</f>
        <v>Maddie Inman1</v>
      </c>
      <c r="E667" s="66">
        <v>45153.333333333336</v>
      </c>
      <c r="F667" t="s">
        <v>2626</v>
      </c>
      <c r="G667" s="46">
        <v>40</v>
      </c>
      <c r="H667" s="46">
        <v>59</v>
      </c>
      <c r="I667" s="46">
        <v>21</v>
      </c>
      <c r="J667" t="s">
        <v>819</v>
      </c>
      <c r="K667" t="s">
        <v>820</v>
      </c>
      <c r="L667" s="46">
        <v>2404</v>
      </c>
      <c r="M667" s="46">
        <v>35</v>
      </c>
      <c r="N667" s="46">
        <v>33.6</v>
      </c>
      <c r="O667" s="46">
        <v>114</v>
      </c>
      <c r="P667" s="46">
        <f t="shared" si="69"/>
        <v>1</v>
      </c>
      <c r="R667" s="67" t="s">
        <v>1396</v>
      </c>
      <c r="S667" s="67">
        <f>COUNTIF(Y$2:$Y$100,R667)</f>
        <v>0</v>
      </c>
      <c r="V667" s="67">
        <f t="shared" si="70"/>
        <v>0</v>
      </c>
      <c r="X667"/>
      <c r="Y667" s="67" t="str">
        <f t="shared" si="67"/>
        <v xml:space="preserve"> </v>
      </c>
      <c r="AB667" t="s">
        <v>820</v>
      </c>
      <c r="AC667" s="46">
        <v>2404</v>
      </c>
      <c r="AD667" s="46">
        <v>35</v>
      </c>
      <c r="AE667" s="46">
        <v>33.6</v>
      </c>
      <c r="AF667" s="46">
        <v>114</v>
      </c>
      <c r="AH667" s="70" t="str">
        <f t="shared" si="71"/>
        <v/>
      </c>
      <c r="AI667" s="70" t="str">
        <f t="shared" si="72"/>
        <v/>
      </c>
      <c r="AJ667" s="70" t="str">
        <f t="shared" si="73"/>
        <v>X</v>
      </c>
      <c r="AK667" s="70" t="str" cm="1">
        <f t="array" ref="AK667">_xlfn.IFS(AH667&lt;&gt;"","1",AI667&lt;&gt;"","2",AJ667&lt;&gt;"","3")</f>
        <v>3</v>
      </c>
    </row>
    <row r="668" spans="1:37" x14ac:dyDescent="0.25">
      <c r="A668" t="s">
        <v>370</v>
      </c>
      <c r="B668" t="s">
        <v>593</v>
      </c>
      <c r="C668" s="67" t="str">
        <f t="shared" si="68"/>
        <v>Bryn Thompson</v>
      </c>
      <c r="D668" s="71" t="str" cm="1">
        <f t="array" ref="D668">_xlfn.IFS(AK668="1",CONCATENATE(C668,"Regional"),AK668="2",CONCATENATE(C668,"Sectional"),AK668="3",CONCATENATE(C668,COUNTIF($C$1:C668,C668)))</f>
        <v>Bryn Thompson1</v>
      </c>
      <c r="E668" s="66">
        <v>45153.333333333336</v>
      </c>
      <c r="F668" t="s">
        <v>2626</v>
      </c>
      <c r="G668" s="46">
        <v>40</v>
      </c>
      <c r="H668" s="46">
        <v>59</v>
      </c>
      <c r="I668" s="46">
        <v>21</v>
      </c>
      <c r="J668" t="s">
        <v>819</v>
      </c>
      <c r="K668" t="s">
        <v>820</v>
      </c>
      <c r="L668" s="46">
        <v>2404</v>
      </c>
      <c r="M668" s="46">
        <v>35</v>
      </c>
      <c r="N668" s="46">
        <v>33.6</v>
      </c>
      <c r="O668" s="46">
        <v>114</v>
      </c>
      <c r="P668" s="46">
        <f t="shared" si="69"/>
        <v>1</v>
      </c>
      <c r="R668" s="67" t="s">
        <v>2786</v>
      </c>
      <c r="S668" s="67">
        <f>COUNTIF(Y$2:$Y$100,R668)</f>
        <v>0</v>
      </c>
      <c r="V668" s="67">
        <f t="shared" si="70"/>
        <v>0</v>
      </c>
      <c r="X668"/>
      <c r="Y668" s="67" t="str">
        <f t="shared" si="67"/>
        <v xml:space="preserve"> </v>
      </c>
      <c r="AB668" t="s">
        <v>820</v>
      </c>
      <c r="AC668" s="46">
        <v>2404</v>
      </c>
      <c r="AD668" s="46">
        <v>35</v>
      </c>
      <c r="AE668" s="46">
        <v>33.6</v>
      </c>
      <c r="AF668" s="46">
        <v>114</v>
      </c>
      <c r="AH668" s="70" t="str">
        <f t="shared" si="71"/>
        <v/>
      </c>
      <c r="AI668" s="70" t="str">
        <f t="shared" si="72"/>
        <v/>
      </c>
      <c r="AJ668" s="70" t="str">
        <f t="shared" si="73"/>
        <v>X</v>
      </c>
      <c r="AK668" s="70" t="str" cm="1">
        <f t="array" ref="AK668">_xlfn.IFS(AH668&lt;&gt;"","1",AI668&lt;&gt;"","2",AJ668&lt;&gt;"","3")</f>
        <v>3</v>
      </c>
    </row>
    <row r="669" spans="1:37" x14ac:dyDescent="0.25">
      <c r="A669" t="s">
        <v>1776</v>
      </c>
      <c r="B669" t="s">
        <v>1777</v>
      </c>
      <c r="C669" s="67" t="str">
        <f t="shared" si="68"/>
        <v>Jayda Wellnitz</v>
      </c>
      <c r="D669" s="71" t="str" cm="1">
        <f t="array" ref="D669">_xlfn.IFS(AK669="1",CONCATENATE(C669,"Regional"),AK669="2",CONCATENATE(C669,"Sectional"),AK669="3",CONCATENATE(C669,COUNTIF($C$1:C669,C669)))</f>
        <v>Jayda Wellnitz1</v>
      </c>
      <c r="E669" s="66">
        <v>45153.333333333336</v>
      </c>
      <c r="F669" t="s">
        <v>2626</v>
      </c>
      <c r="G669" s="46">
        <v>40</v>
      </c>
      <c r="H669" s="46">
        <v>59</v>
      </c>
      <c r="I669" s="46">
        <v>21</v>
      </c>
      <c r="J669" t="s">
        <v>819</v>
      </c>
      <c r="K669" t="s">
        <v>820</v>
      </c>
      <c r="L669" s="46">
        <v>2404</v>
      </c>
      <c r="M669" s="46">
        <v>35</v>
      </c>
      <c r="N669" s="46">
        <v>33.6</v>
      </c>
      <c r="O669" s="46">
        <v>114</v>
      </c>
      <c r="P669" s="46">
        <f t="shared" si="69"/>
        <v>1</v>
      </c>
      <c r="R669" s="67" t="s">
        <v>2782</v>
      </c>
      <c r="S669" s="67">
        <f>COUNTIF(Y$2:$Y$100,R669)</f>
        <v>0</v>
      </c>
      <c r="V669" s="67">
        <f t="shared" si="70"/>
        <v>0</v>
      </c>
      <c r="X669"/>
      <c r="Y669" s="67" t="str">
        <f t="shared" si="67"/>
        <v xml:space="preserve"> </v>
      </c>
      <c r="AB669" t="s">
        <v>820</v>
      </c>
      <c r="AC669" s="46">
        <v>2404</v>
      </c>
      <c r="AD669" s="46">
        <v>35</v>
      </c>
      <c r="AE669" s="46">
        <v>33.6</v>
      </c>
      <c r="AF669" s="46">
        <v>114</v>
      </c>
      <c r="AH669" s="70" t="str">
        <f t="shared" si="71"/>
        <v/>
      </c>
      <c r="AI669" s="70" t="str">
        <f t="shared" si="72"/>
        <v/>
      </c>
      <c r="AJ669" s="70" t="str">
        <f t="shared" si="73"/>
        <v>X</v>
      </c>
      <c r="AK669" s="70" t="str" cm="1">
        <f t="array" ref="AK669">_xlfn.IFS(AH669&lt;&gt;"","1",AI669&lt;&gt;"","2",AJ669&lt;&gt;"","3")</f>
        <v>3</v>
      </c>
    </row>
    <row r="670" spans="1:37" x14ac:dyDescent="0.25">
      <c r="A670" t="s">
        <v>3411</v>
      </c>
      <c r="B670" t="s">
        <v>2698</v>
      </c>
      <c r="C670" s="67" t="str">
        <f t="shared" si="68"/>
        <v>Portia Segerstrom</v>
      </c>
      <c r="D670" s="71" t="str" cm="1">
        <f t="array" ref="D670">_xlfn.IFS(AK670="1",CONCATENATE(C670,"Regional"),AK670="2",CONCATENATE(C670,"Sectional"),AK670="3",CONCATENATE(C670,COUNTIF($C$1:C670,C670)))</f>
        <v>Portia Segerstrom1</v>
      </c>
      <c r="E670" s="66">
        <v>45153.333333333336</v>
      </c>
      <c r="F670" t="s">
        <v>2626</v>
      </c>
      <c r="G670" s="46">
        <v>40</v>
      </c>
      <c r="H670" s="46">
        <v>59</v>
      </c>
      <c r="I670" s="46">
        <v>21</v>
      </c>
      <c r="J670" t="s">
        <v>819</v>
      </c>
      <c r="K670" t="s">
        <v>820</v>
      </c>
      <c r="L670" s="46">
        <v>2404</v>
      </c>
      <c r="M670" s="46">
        <v>35</v>
      </c>
      <c r="N670" s="46">
        <v>33.6</v>
      </c>
      <c r="O670" s="46">
        <v>114</v>
      </c>
      <c r="P670" s="46">
        <f t="shared" si="69"/>
        <v>1</v>
      </c>
      <c r="R670" s="67" t="s">
        <v>3567</v>
      </c>
      <c r="S670" s="67">
        <f>COUNTIF(Y$2:$Y$100,R670)</f>
        <v>0</v>
      </c>
      <c r="V670" s="67">
        <f t="shared" si="70"/>
        <v>0</v>
      </c>
      <c r="X670"/>
      <c r="Y670" s="67" t="str">
        <f t="shared" si="67"/>
        <v xml:space="preserve"> </v>
      </c>
      <c r="AB670" t="s">
        <v>820</v>
      </c>
      <c r="AC670" s="46">
        <v>2404</v>
      </c>
      <c r="AD670" s="46">
        <v>35</v>
      </c>
      <c r="AE670" s="46">
        <v>33.6</v>
      </c>
      <c r="AF670" s="46">
        <v>114</v>
      </c>
      <c r="AH670" s="70" t="str">
        <f t="shared" si="71"/>
        <v/>
      </c>
      <c r="AI670" s="70" t="str">
        <f t="shared" si="72"/>
        <v/>
      </c>
      <c r="AJ670" s="70" t="str">
        <f t="shared" si="73"/>
        <v>X</v>
      </c>
      <c r="AK670" s="70" t="str" cm="1">
        <f t="array" ref="AK670">_xlfn.IFS(AH670&lt;&gt;"","1",AI670&lt;&gt;"","2",AJ670&lt;&gt;"","3")</f>
        <v>3</v>
      </c>
    </row>
    <row r="671" spans="1:37" x14ac:dyDescent="0.25">
      <c r="A671" t="s">
        <v>854</v>
      </c>
      <c r="B671" t="s">
        <v>458</v>
      </c>
      <c r="C671" s="67" t="str">
        <f t="shared" si="68"/>
        <v>Lauren Holzhueter</v>
      </c>
      <c r="D671" s="71" t="str" cm="1">
        <f t="array" ref="D671">_xlfn.IFS(AK671="1",CONCATENATE(C671,"Regional"),AK671="2",CONCATENATE(C671,"Sectional"),AK671="3",CONCATENATE(C671,COUNTIF($C$1:C671,C671)))</f>
        <v>Lauren Holzhueter1</v>
      </c>
      <c r="E671" s="66">
        <v>45153.333333333336</v>
      </c>
      <c r="F671" t="s">
        <v>2626</v>
      </c>
      <c r="G671" s="46">
        <v>40</v>
      </c>
      <c r="H671" s="46">
        <v>59</v>
      </c>
      <c r="I671" s="46">
        <v>21</v>
      </c>
      <c r="J671" t="s">
        <v>819</v>
      </c>
      <c r="K671" t="s">
        <v>820</v>
      </c>
      <c r="L671" s="46">
        <v>2404</v>
      </c>
      <c r="M671" s="46">
        <v>35</v>
      </c>
      <c r="N671" s="46">
        <v>33.6</v>
      </c>
      <c r="O671" s="46">
        <v>114</v>
      </c>
      <c r="P671" s="46">
        <f t="shared" si="69"/>
        <v>1</v>
      </c>
      <c r="R671" s="67" t="s">
        <v>1399</v>
      </c>
      <c r="S671" s="67">
        <f>COUNTIF(Y$2:$Y$100,R671)</f>
        <v>0</v>
      </c>
      <c r="V671" s="67">
        <f t="shared" si="70"/>
        <v>0</v>
      </c>
      <c r="X671"/>
      <c r="Y671" s="67" t="str">
        <f t="shared" ref="Y671:Y686" si="74">CONCATENATE(W671," ",X671)</f>
        <v xml:space="preserve"> </v>
      </c>
      <c r="AB671" t="s">
        <v>820</v>
      </c>
      <c r="AC671" s="46">
        <v>2404</v>
      </c>
      <c r="AD671" s="46">
        <v>35</v>
      </c>
      <c r="AE671" s="46">
        <v>33.6</v>
      </c>
      <c r="AF671" s="46">
        <v>114</v>
      </c>
      <c r="AH671" s="70" t="str">
        <f t="shared" si="71"/>
        <v/>
      </c>
      <c r="AI671" s="70" t="str">
        <f t="shared" si="72"/>
        <v/>
      </c>
      <c r="AJ671" s="70" t="str">
        <f t="shared" si="73"/>
        <v>X</v>
      </c>
      <c r="AK671" s="70" t="str" cm="1">
        <f t="array" ref="AK671">_xlfn.IFS(AH671&lt;&gt;"","1",AI671&lt;&gt;"","2",AJ671&lt;&gt;"","3")</f>
        <v>3</v>
      </c>
    </row>
    <row r="672" spans="1:37" x14ac:dyDescent="0.25">
      <c r="A672" t="s">
        <v>289</v>
      </c>
      <c r="B672" t="s">
        <v>852</v>
      </c>
      <c r="C672" s="67" t="str">
        <f t="shared" si="68"/>
        <v>Zoe Krueger</v>
      </c>
      <c r="D672" s="71" t="str" cm="1">
        <f t="array" ref="D672">_xlfn.IFS(AK672="1",CONCATENATE(C672,"Regional"),AK672="2",CONCATENATE(C672,"Sectional"),AK672="3",CONCATENATE(C672,COUNTIF($C$1:C672,C672)))</f>
        <v>Zoe Krueger1</v>
      </c>
      <c r="E672" s="66">
        <v>45153.333333333336</v>
      </c>
      <c r="F672" t="s">
        <v>2626</v>
      </c>
      <c r="G672" s="46">
        <v>40</v>
      </c>
      <c r="H672" s="46">
        <v>59</v>
      </c>
      <c r="I672" s="46">
        <v>21</v>
      </c>
      <c r="J672" t="s">
        <v>819</v>
      </c>
      <c r="K672" t="s">
        <v>820</v>
      </c>
      <c r="L672" s="46">
        <v>2404</v>
      </c>
      <c r="M672" s="46">
        <v>35</v>
      </c>
      <c r="N672" s="46">
        <v>33.6</v>
      </c>
      <c r="O672" s="46">
        <v>114</v>
      </c>
      <c r="P672" s="46">
        <f t="shared" si="69"/>
        <v>1</v>
      </c>
      <c r="R672" s="67" t="s">
        <v>1397</v>
      </c>
      <c r="S672" s="67">
        <f>COUNTIF(Y$2:$Y$100,R672)</f>
        <v>0</v>
      </c>
      <c r="V672" s="67">
        <f t="shared" si="70"/>
        <v>0</v>
      </c>
      <c r="X672"/>
      <c r="Y672" s="67" t="str">
        <f t="shared" si="74"/>
        <v xml:space="preserve"> </v>
      </c>
      <c r="AB672" t="s">
        <v>820</v>
      </c>
      <c r="AC672" s="46">
        <v>2404</v>
      </c>
      <c r="AD672" s="46">
        <v>35</v>
      </c>
      <c r="AE672" s="46">
        <v>33.6</v>
      </c>
      <c r="AF672" s="46">
        <v>114</v>
      </c>
      <c r="AH672" s="70" t="str">
        <f t="shared" si="71"/>
        <v/>
      </c>
      <c r="AI672" s="70" t="str">
        <f t="shared" si="72"/>
        <v/>
      </c>
      <c r="AJ672" s="70" t="str">
        <f t="shared" si="73"/>
        <v>X</v>
      </c>
      <c r="AK672" s="70" t="str" cm="1">
        <f t="array" ref="AK672">_xlfn.IFS(AH672&lt;&gt;"","1",AI672&lt;&gt;"","2",AJ672&lt;&gt;"","3")</f>
        <v>3</v>
      </c>
    </row>
    <row r="673" spans="1:37" x14ac:dyDescent="0.25">
      <c r="A673" t="s">
        <v>847</v>
      </c>
      <c r="B673" t="s">
        <v>848</v>
      </c>
      <c r="C673" s="67" t="str">
        <f t="shared" si="68"/>
        <v>Isabella Crossen</v>
      </c>
      <c r="D673" s="71" t="str" cm="1">
        <f t="array" ref="D673">_xlfn.IFS(AK673="1",CONCATENATE(C673,"Regional"),AK673="2",CONCATENATE(C673,"Sectional"),AK673="3",CONCATENATE(C673,COUNTIF($C$1:C673,C673)))</f>
        <v>Isabella Crossen1</v>
      </c>
      <c r="E673" s="66">
        <v>45153.333333333336</v>
      </c>
      <c r="F673" t="s">
        <v>2626</v>
      </c>
      <c r="G673" s="46">
        <v>40</v>
      </c>
      <c r="H673" s="46">
        <v>60</v>
      </c>
      <c r="I673" s="46">
        <v>27</v>
      </c>
      <c r="J673" t="s">
        <v>819</v>
      </c>
      <c r="K673" t="s">
        <v>820</v>
      </c>
      <c r="L673" s="46">
        <v>2404</v>
      </c>
      <c r="M673" s="46">
        <v>35</v>
      </c>
      <c r="N673" s="46">
        <v>33.6</v>
      </c>
      <c r="O673" s="46">
        <v>114</v>
      </c>
      <c r="P673" s="46">
        <f t="shared" si="69"/>
        <v>1</v>
      </c>
      <c r="R673" s="67" t="s">
        <v>1394</v>
      </c>
      <c r="S673" s="67">
        <f>COUNTIF(Y$2:$Y$100,R673)</f>
        <v>0</v>
      </c>
      <c r="V673" s="67">
        <f t="shared" si="70"/>
        <v>0</v>
      </c>
      <c r="X673"/>
      <c r="Y673" s="67" t="str">
        <f t="shared" si="74"/>
        <v xml:space="preserve"> </v>
      </c>
      <c r="AB673" t="s">
        <v>820</v>
      </c>
      <c r="AC673" s="46">
        <v>2404</v>
      </c>
      <c r="AD673" s="46">
        <v>35</v>
      </c>
      <c r="AE673" s="46">
        <v>33.6</v>
      </c>
      <c r="AF673" s="46">
        <v>114</v>
      </c>
      <c r="AH673" s="70" t="str">
        <f t="shared" si="71"/>
        <v/>
      </c>
      <c r="AI673" s="70" t="str">
        <f t="shared" si="72"/>
        <v/>
      </c>
      <c r="AJ673" s="70" t="str">
        <f t="shared" si="73"/>
        <v>X</v>
      </c>
      <c r="AK673" s="70" t="str" cm="1">
        <f t="array" ref="AK673">_xlfn.IFS(AH673&lt;&gt;"","1",AI673&lt;&gt;"","2",AJ673&lt;&gt;"","3")</f>
        <v>3</v>
      </c>
    </row>
    <row r="674" spans="1:37" x14ac:dyDescent="0.25">
      <c r="A674" t="s">
        <v>1068</v>
      </c>
      <c r="B674" t="s">
        <v>473</v>
      </c>
      <c r="C674" s="67" t="str">
        <f t="shared" si="68"/>
        <v>Gabby Schmid</v>
      </c>
      <c r="D674" s="71" t="str" cm="1">
        <f t="array" ref="D674">_xlfn.IFS(AK674="1",CONCATENATE(C674,"Regional"),AK674="2",CONCATENATE(C674,"Sectional"),AK674="3",CONCATENATE(C674,COUNTIF($C$1:C674,C674)))</f>
        <v>Gabby Schmid2</v>
      </c>
      <c r="E674" s="66">
        <v>45153.333333333336</v>
      </c>
      <c r="F674" t="s">
        <v>2626</v>
      </c>
      <c r="G674" s="46">
        <v>40</v>
      </c>
      <c r="H674" s="46">
        <v>60</v>
      </c>
      <c r="I674" s="46">
        <v>27</v>
      </c>
      <c r="J674" t="s">
        <v>819</v>
      </c>
      <c r="K674" t="s">
        <v>820</v>
      </c>
      <c r="L674" s="46">
        <v>2404</v>
      </c>
      <c r="M674" s="46">
        <v>35</v>
      </c>
      <c r="N674" s="46">
        <v>33.6</v>
      </c>
      <c r="O674" s="46">
        <v>114</v>
      </c>
      <c r="P674" s="46">
        <f t="shared" si="69"/>
        <v>1</v>
      </c>
      <c r="R674" s="67" t="s">
        <v>2784</v>
      </c>
      <c r="S674" s="67">
        <f>COUNTIF(Y$2:$Y$100,R674)</f>
        <v>0</v>
      </c>
      <c r="V674" s="67">
        <f t="shared" si="70"/>
        <v>0</v>
      </c>
      <c r="X674"/>
      <c r="Y674" s="67" t="str">
        <f t="shared" si="74"/>
        <v xml:space="preserve"> </v>
      </c>
      <c r="AB674" t="s">
        <v>820</v>
      </c>
      <c r="AC674" s="46">
        <v>2404</v>
      </c>
      <c r="AD674" s="46">
        <v>35</v>
      </c>
      <c r="AE674" s="46">
        <v>33.6</v>
      </c>
      <c r="AF674" s="46">
        <v>114</v>
      </c>
      <c r="AH674" s="70" t="str">
        <f t="shared" si="71"/>
        <v/>
      </c>
      <c r="AI674" s="70" t="str">
        <f t="shared" si="72"/>
        <v/>
      </c>
      <c r="AJ674" s="70" t="str">
        <f t="shared" si="73"/>
        <v>X</v>
      </c>
      <c r="AK674" s="70" t="str" cm="1">
        <f t="array" ref="AK674">_xlfn.IFS(AH674&lt;&gt;"","1",AI674&lt;&gt;"","2",AJ674&lt;&gt;"","3")</f>
        <v>3</v>
      </c>
    </row>
    <row r="675" spans="1:37" x14ac:dyDescent="0.25">
      <c r="A675" t="s">
        <v>513</v>
      </c>
      <c r="B675" t="s">
        <v>367</v>
      </c>
      <c r="C675" s="67" t="str">
        <f t="shared" si="68"/>
        <v>Tessa Schmocker</v>
      </c>
      <c r="D675" s="71" t="str" cm="1">
        <f t="array" ref="D675">_xlfn.IFS(AK675="1",CONCATENATE(C675,"Regional"),AK675="2",CONCATENATE(C675,"Sectional"),AK675="3",CONCATENATE(C675,COUNTIF($C$1:C675,C675)))</f>
        <v>Tessa Schmocker2</v>
      </c>
      <c r="E675" s="66">
        <v>45153.333333333336</v>
      </c>
      <c r="F675" t="s">
        <v>2626</v>
      </c>
      <c r="G675" s="46">
        <v>40</v>
      </c>
      <c r="H675" s="46">
        <v>60</v>
      </c>
      <c r="I675" s="46">
        <v>27</v>
      </c>
      <c r="J675" t="s">
        <v>819</v>
      </c>
      <c r="K675" t="s">
        <v>820</v>
      </c>
      <c r="L675" s="46">
        <v>2404</v>
      </c>
      <c r="M675" s="46">
        <v>35</v>
      </c>
      <c r="N675" s="46">
        <v>33.6</v>
      </c>
      <c r="O675" s="46">
        <v>114</v>
      </c>
      <c r="P675" s="46">
        <f t="shared" si="69"/>
        <v>1</v>
      </c>
      <c r="R675" s="67" t="s">
        <v>1194</v>
      </c>
      <c r="S675" s="67">
        <f>COUNTIF(Y$2:$Y$100,R675)</f>
        <v>0</v>
      </c>
      <c r="V675" s="67">
        <f t="shared" si="70"/>
        <v>0</v>
      </c>
      <c r="X675"/>
      <c r="Y675" s="67" t="str">
        <f t="shared" si="74"/>
        <v xml:space="preserve"> </v>
      </c>
      <c r="AB675" t="s">
        <v>820</v>
      </c>
      <c r="AC675" s="46">
        <v>2404</v>
      </c>
      <c r="AD675" s="46">
        <v>35</v>
      </c>
      <c r="AE675" s="46">
        <v>33.6</v>
      </c>
      <c r="AF675" s="46">
        <v>114</v>
      </c>
      <c r="AH675" s="70" t="str">
        <f t="shared" si="71"/>
        <v/>
      </c>
      <c r="AI675" s="70" t="str">
        <f t="shared" si="72"/>
        <v/>
      </c>
      <c r="AJ675" s="70" t="str">
        <f t="shared" si="73"/>
        <v>X</v>
      </c>
      <c r="AK675" s="70" t="str" cm="1">
        <f t="array" ref="AK675">_xlfn.IFS(AH675&lt;&gt;"","1",AI675&lt;&gt;"","2",AJ675&lt;&gt;"","3")</f>
        <v>3</v>
      </c>
    </row>
    <row r="676" spans="1:37" x14ac:dyDescent="0.25">
      <c r="A676" t="s">
        <v>1778</v>
      </c>
      <c r="B676" t="s">
        <v>1779</v>
      </c>
      <c r="C676" s="67" t="str">
        <f t="shared" si="68"/>
        <v>Bethini Mosher</v>
      </c>
      <c r="D676" s="71" t="str" cm="1">
        <f t="array" ref="D676">_xlfn.IFS(AK676="1",CONCATENATE(C676,"Regional"),AK676="2",CONCATENATE(C676,"Sectional"),AK676="3",CONCATENATE(C676,COUNTIF($C$1:C676,C676)))</f>
        <v>Bethini Mosher1</v>
      </c>
      <c r="E676" s="66">
        <v>45153.333333333336</v>
      </c>
      <c r="F676" t="s">
        <v>2626</v>
      </c>
      <c r="G676" s="46">
        <v>40</v>
      </c>
      <c r="H676" s="46">
        <v>60</v>
      </c>
      <c r="I676" s="46">
        <v>27</v>
      </c>
      <c r="J676" t="s">
        <v>819</v>
      </c>
      <c r="K676" t="s">
        <v>820</v>
      </c>
      <c r="L676" s="46">
        <v>2404</v>
      </c>
      <c r="M676" s="46">
        <v>35</v>
      </c>
      <c r="N676" s="46">
        <v>33.6</v>
      </c>
      <c r="O676" s="46">
        <v>114</v>
      </c>
      <c r="P676" s="46">
        <f t="shared" si="69"/>
        <v>1</v>
      </c>
      <c r="R676" s="67" t="s">
        <v>2783</v>
      </c>
      <c r="S676" s="67">
        <f>COUNTIF(Y$2:$Y$100,R676)</f>
        <v>0</v>
      </c>
      <c r="V676" s="67">
        <f t="shared" si="70"/>
        <v>0</v>
      </c>
      <c r="X676"/>
      <c r="Y676" s="67" t="str">
        <f t="shared" si="74"/>
        <v xml:space="preserve"> </v>
      </c>
      <c r="AB676" t="s">
        <v>820</v>
      </c>
      <c r="AC676" s="46">
        <v>2404</v>
      </c>
      <c r="AD676" s="46">
        <v>35</v>
      </c>
      <c r="AE676" s="46">
        <v>33.6</v>
      </c>
      <c r="AF676" s="46">
        <v>114</v>
      </c>
      <c r="AH676" s="70" t="str">
        <f t="shared" si="71"/>
        <v/>
      </c>
      <c r="AI676" s="70" t="str">
        <f t="shared" si="72"/>
        <v/>
      </c>
      <c r="AJ676" s="70" t="str">
        <f t="shared" si="73"/>
        <v>X</v>
      </c>
      <c r="AK676" s="70" t="str" cm="1">
        <f t="array" ref="AK676">_xlfn.IFS(AH676&lt;&gt;"","1",AI676&lt;&gt;"","2",AJ676&lt;&gt;"","3")</f>
        <v>3</v>
      </c>
    </row>
    <row r="677" spans="1:37" x14ac:dyDescent="0.25">
      <c r="A677" t="s">
        <v>1780</v>
      </c>
      <c r="B677" t="s">
        <v>715</v>
      </c>
      <c r="C677" s="67" t="str">
        <f t="shared" si="68"/>
        <v>Norah Kluck</v>
      </c>
      <c r="D677" s="71" t="str" cm="1">
        <f t="array" ref="D677">_xlfn.IFS(AK677="1",CONCATENATE(C677,"Regional"),AK677="2",CONCATENATE(C677,"Sectional"),AK677="3",CONCATENATE(C677,COUNTIF($C$1:C677,C677)))</f>
        <v>Norah Kluck1</v>
      </c>
      <c r="E677" s="66">
        <v>45153.333333333336</v>
      </c>
      <c r="F677" t="s">
        <v>2626</v>
      </c>
      <c r="G677" s="46">
        <v>40</v>
      </c>
      <c r="H677" s="46">
        <v>62</v>
      </c>
      <c r="I677" s="46">
        <v>31</v>
      </c>
      <c r="J677" t="s">
        <v>819</v>
      </c>
      <c r="K677" t="s">
        <v>820</v>
      </c>
      <c r="L677" s="46">
        <v>2404</v>
      </c>
      <c r="M677" s="46">
        <v>35</v>
      </c>
      <c r="N677" s="46">
        <v>33.6</v>
      </c>
      <c r="O677" s="46">
        <v>114</v>
      </c>
      <c r="P677" s="46">
        <f t="shared" si="69"/>
        <v>1</v>
      </c>
      <c r="R677" s="67" t="s">
        <v>2785</v>
      </c>
      <c r="S677" s="67">
        <f>COUNTIF(Y$2:$Y$100,R677)</f>
        <v>0</v>
      </c>
      <c r="V677" s="67">
        <f t="shared" si="70"/>
        <v>0</v>
      </c>
      <c r="X677"/>
      <c r="Y677" s="67" t="str">
        <f t="shared" si="74"/>
        <v xml:space="preserve"> </v>
      </c>
      <c r="AB677" t="s">
        <v>820</v>
      </c>
      <c r="AC677" s="46">
        <v>2404</v>
      </c>
      <c r="AD677" s="46">
        <v>35</v>
      </c>
      <c r="AE677" s="46">
        <v>33.6</v>
      </c>
      <c r="AF677" s="46">
        <v>114</v>
      </c>
      <c r="AH677" s="70" t="str">
        <f t="shared" si="71"/>
        <v/>
      </c>
      <c r="AI677" s="70" t="str">
        <f t="shared" si="72"/>
        <v/>
      </c>
      <c r="AJ677" s="70" t="str">
        <f t="shared" si="73"/>
        <v>X</v>
      </c>
      <c r="AK677" s="70" t="str" cm="1">
        <f t="array" ref="AK677">_xlfn.IFS(AH677&lt;&gt;"","1",AI677&lt;&gt;"","2",AJ677&lt;&gt;"","3")</f>
        <v>3</v>
      </c>
    </row>
    <row r="678" spans="1:37" x14ac:dyDescent="0.25">
      <c r="A678" t="s">
        <v>853</v>
      </c>
      <c r="B678" t="s">
        <v>362</v>
      </c>
      <c r="C678" s="67" t="str">
        <f t="shared" si="68"/>
        <v>Emma Boggess</v>
      </c>
      <c r="D678" s="71" t="str" cm="1">
        <f t="array" ref="D678">_xlfn.IFS(AK678="1",CONCATENATE(C678,"Regional"),AK678="2",CONCATENATE(C678,"Sectional"),AK678="3",CONCATENATE(C678,COUNTIF($C$1:C678,C678)))</f>
        <v>Emma Boggess1</v>
      </c>
      <c r="E678" s="66">
        <v>45153.333333333336</v>
      </c>
      <c r="F678" t="s">
        <v>2626</v>
      </c>
      <c r="G678" s="46">
        <v>40</v>
      </c>
      <c r="H678" s="46">
        <v>62</v>
      </c>
      <c r="I678" s="46">
        <v>31</v>
      </c>
      <c r="J678" t="s">
        <v>819</v>
      </c>
      <c r="K678" t="s">
        <v>820</v>
      </c>
      <c r="L678" s="46">
        <v>2404</v>
      </c>
      <c r="M678" s="46">
        <v>35</v>
      </c>
      <c r="N678" s="46">
        <v>33.6</v>
      </c>
      <c r="O678" s="46">
        <v>114</v>
      </c>
      <c r="P678" s="46">
        <f t="shared" si="69"/>
        <v>1</v>
      </c>
      <c r="R678" s="67" t="s">
        <v>1398</v>
      </c>
      <c r="S678" s="67">
        <f>COUNTIF(Y$2:$Y$100,R678)</f>
        <v>0</v>
      </c>
      <c r="V678" s="67">
        <f t="shared" si="70"/>
        <v>0</v>
      </c>
      <c r="X678"/>
      <c r="Y678" s="67" t="str">
        <f t="shared" si="74"/>
        <v xml:space="preserve"> </v>
      </c>
      <c r="AB678" t="s">
        <v>820</v>
      </c>
      <c r="AC678" s="46">
        <v>2404</v>
      </c>
      <c r="AD678" s="46">
        <v>35</v>
      </c>
      <c r="AE678" s="46">
        <v>33.6</v>
      </c>
      <c r="AF678" s="46">
        <v>114</v>
      </c>
      <c r="AH678" s="70" t="str">
        <f t="shared" si="71"/>
        <v/>
      </c>
      <c r="AI678" s="70" t="str">
        <f t="shared" si="72"/>
        <v/>
      </c>
      <c r="AJ678" s="70" t="str">
        <f t="shared" si="73"/>
        <v>X</v>
      </c>
      <c r="AK678" s="70" t="str" cm="1">
        <f t="array" ref="AK678">_xlfn.IFS(AH678&lt;&gt;"","1",AI678&lt;&gt;"","2",AJ678&lt;&gt;"","3")</f>
        <v>3</v>
      </c>
    </row>
    <row r="679" spans="1:37" x14ac:dyDescent="0.25">
      <c r="A679" t="s">
        <v>1790</v>
      </c>
      <c r="B679" t="s">
        <v>1791</v>
      </c>
      <c r="C679" s="67" t="str">
        <f t="shared" si="68"/>
        <v>Lillyana Watters</v>
      </c>
      <c r="D679" s="71" t="str" cm="1">
        <f t="array" ref="D679">_xlfn.IFS(AK679="1",CONCATENATE(C679,"Regional"),AK679="2",CONCATENATE(C679,"Sectional"),AK679="3",CONCATENATE(C679,COUNTIF($C$1:C679,C679)))</f>
        <v>Lillyana Watters1</v>
      </c>
      <c r="E679" s="66">
        <v>45153.333333333336</v>
      </c>
      <c r="F679" t="s">
        <v>2626</v>
      </c>
      <c r="G679" s="46">
        <v>40</v>
      </c>
      <c r="H679" s="46">
        <v>63</v>
      </c>
      <c r="I679" s="46">
        <v>33</v>
      </c>
      <c r="J679" t="s">
        <v>819</v>
      </c>
      <c r="K679" t="s">
        <v>820</v>
      </c>
      <c r="L679" s="46">
        <v>2404</v>
      </c>
      <c r="M679" s="46">
        <v>35</v>
      </c>
      <c r="N679" s="46">
        <v>33.6</v>
      </c>
      <c r="O679" s="46">
        <v>114</v>
      </c>
      <c r="P679" s="46">
        <f t="shared" si="69"/>
        <v>1</v>
      </c>
      <c r="R679" s="67" t="s">
        <v>2794</v>
      </c>
      <c r="S679" s="67">
        <f>COUNTIF(Y$2:$Y$100,R679)</f>
        <v>0</v>
      </c>
      <c r="V679" s="67">
        <f t="shared" si="70"/>
        <v>0</v>
      </c>
      <c r="X679"/>
      <c r="Y679" s="67" t="str">
        <f t="shared" si="74"/>
        <v xml:space="preserve"> </v>
      </c>
      <c r="AB679" t="s">
        <v>820</v>
      </c>
      <c r="AC679" s="46">
        <v>2404</v>
      </c>
      <c r="AD679" s="46">
        <v>35</v>
      </c>
      <c r="AE679" s="46">
        <v>33.6</v>
      </c>
      <c r="AF679" s="46">
        <v>114</v>
      </c>
      <c r="AH679" s="70" t="str">
        <f t="shared" si="71"/>
        <v/>
      </c>
      <c r="AI679" s="70" t="str">
        <f t="shared" si="72"/>
        <v/>
      </c>
      <c r="AJ679" s="70" t="str">
        <f t="shared" si="73"/>
        <v>X</v>
      </c>
      <c r="AK679" s="70" t="str" cm="1">
        <f t="array" ref="AK679">_xlfn.IFS(AH679&lt;&gt;"","1",AI679&lt;&gt;"","2",AJ679&lt;&gt;"","3")</f>
        <v>3</v>
      </c>
    </row>
    <row r="680" spans="1:37" x14ac:dyDescent="0.25">
      <c r="A680" t="s">
        <v>310</v>
      </c>
      <c r="B680" t="s">
        <v>1792</v>
      </c>
      <c r="C680" s="67" t="str">
        <f t="shared" si="68"/>
        <v>Violette Miller</v>
      </c>
      <c r="D680" s="71" t="str" cm="1">
        <f t="array" ref="D680">_xlfn.IFS(AK680="1",CONCATENATE(C680,"Regional"),AK680="2",CONCATENATE(C680,"Sectional"),AK680="3",CONCATENATE(C680,COUNTIF($C$1:C680,C680)))</f>
        <v>Violette Miller1</v>
      </c>
      <c r="E680" s="66">
        <v>45153.333333333336</v>
      </c>
      <c r="F680" t="s">
        <v>2626</v>
      </c>
      <c r="G680" s="46">
        <v>40</v>
      </c>
      <c r="H680" s="46">
        <v>64</v>
      </c>
      <c r="I680" s="46">
        <v>34</v>
      </c>
      <c r="J680" t="s">
        <v>819</v>
      </c>
      <c r="K680" t="s">
        <v>820</v>
      </c>
      <c r="L680" s="46">
        <v>2404</v>
      </c>
      <c r="M680" s="46">
        <v>35</v>
      </c>
      <c r="N680" s="46">
        <v>33.6</v>
      </c>
      <c r="O680" s="46">
        <v>114</v>
      </c>
      <c r="P680" s="46">
        <f t="shared" si="69"/>
        <v>1</v>
      </c>
      <c r="R680" s="67" t="s">
        <v>2795</v>
      </c>
      <c r="S680" s="67">
        <f>COUNTIF(Y$2:$Y$100,R680)</f>
        <v>0</v>
      </c>
      <c r="V680" s="67">
        <f t="shared" si="70"/>
        <v>0</v>
      </c>
      <c r="X680"/>
      <c r="Y680" s="67" t="str">
        <f t="shared" si="74"/>
        <v xml:space="preserve"> </v>
      </c>
      <c r="AB680" t="s">
        <v>820</v>
      </c>
      <c r="AC680" s="46">
        <v>2404</v>
      </c>
      <c r="AD680" s="46">
        <v>35</v>
      </c>
      <c r="AE680" s="46">
        <v>33.6</v>
      </c>
      <c r="AF680" s="46">
        <v>114</v>
      </c>
      <c r="AH680" s="70" t="str">
        <f t="shared" si="71"/>
        <v/>
      </c>
      <c r="AI680" s="70" t="str">
        <f t="shared" si="72"/>
        <v/>
      </c>
      <c r="AJ680" s="70" t="str">
        <f t="shared" si="73"/>
        <v>X</v>
      </c>
      <c r="AK680" s="70" t="str" cm="1">
        <f t="array" ref="AK680">_xlfn.IFS(AH680&lt;&gt;"","1",AI680&lt;&gt;"","2",AJ680&lt;&gt;"","3")</f>
        <v>3</v>
      </c>
    </row>
    <row r="681" spans="1:37" x14ac:dyDescent="0.25">
      <c r="A681" t="s">
        <v>2062</v>
      </c>
      <c r="B681" t="s">
        <v>2063</v>
      </c>
      <c r="C681" s="67" t="str">
        <f t="shared" si="68"/>
        <v>Amerie Timler</v>
      </c>
      <c r="D681" s="71" t="str" cm="1">
        <f t="array" ref="D681">_xlfn.IFS(AK681="1",CONCATENATE(C681,"Regional"),AK681="2",CONCATENATE(C681,"Sectional"),AK681="3",CONCATENATE(C681,COUNTIF($C$1:C681,C681)))</f>
        <v>Amerie Timler1</v>
      </c>
      <c r="E681" s="66">
        <v>45153.333333333336</v>
      </c>
      <c r="F681" t="s">
        <v>2626</v>
      </c>
      <c r="G681" s="46">
        <v>40</v>
      </c>
      <c r="H681" s="46">
        <v>64</v>
      </c>
      <c r="I681" s="46">
        <v>34</v>
      </c>
      <c r="J681" t="s">
        <v>819</v>
      </c>
      <c r="K681" t="s">
        <v>820</v>
      </c>
      <c r="L681" s="46">
        <v>2404</v>
      </c>
      <c r="M681" s="46">
        <v>35</v>
      </c>
      <c r="N681" s="46">
        <v>33.6</v>
      </c>
      <c r="O681" s="46">
        <v>114</v>
      </c>
      <c r="P681" s="46">
        <f t="shared" si="69"/>
        <v>1</v>
      </c>
      <c r="R681" s="67" t="s">
        <v>3086</v>
      </c>
      <c r="S681" s="67">
        <f>COUNTIF(Y$2:$Y$100,R681)</f>
        <v>0</v>
      </c>
      <c r="V681" s="67">
        <f t="shared" si="70"/>
        <v>0</v>
      </c>
      <c r="X681"/>
      <c r="Y681" s="67" t="str">
        <f t="shared" si="74"/>
        <v xml:space="preserve"> </v>
      </c>
      <c r="AB681" t="s">
        <v>820</v>
      </c>
      <c r="AC681" s="46">
        <v>2404</v>
      </c>
      <c r="AD681" s="46">
        <v>35</v>
      </c>
      <c r="AE681" s="46">
        <v>33.6</v>
      </c>
      <c r="AF681" s="46">
        <v>114</v>
      </c>
      <c r="AH681" s="70" t="str">
        <f t="shared" si="71"/>
        <v/>
      </c>
      <c r="AI681" s="70" t="str">
        <f t="shared" si="72"/>
        <v/>
      </c>
      <c r="AJ681" s="70" t="str">
        <f t="shared" si="73"/>
        <v>X</v>
      </c>
      <c r="AK681" s="70" t="str" cm="1">
        <f t="array" ref="AK681">_xlfn.IFS(AH681&lt;&gt;"","1",AI681&lt;&gt;"","2",AJ681&lt;&gt;"","3")</f>
        <v>3</v>
      </c>
    </row>
    <row r="682" spans="1:37" x14ac:dyDescent="0.25">
      <c r="A682" t="s">
        <v>1783</v>
      </c>
      <c r="B682" t="s">
        <v>907</v>
      </c>
      <c r="C682" s="67" t="str">
        <f t="shared" si="68"/>
        <v>Hailey Manske</v>
      </c>
      <c r="D682" s="71" t="str" cm="1">
        <f t="array" ref="D682">_xlfn.IFS(AK682="1",CONCATENATE(C682,"Regional"),AK682="2",CONCATENATE(C682,"Sectional"),AK682="3",CONCATENATE(C682,COUNTIF($C$1:C682,C682)))</f>
        <v>Hailey Manske1</v>
      </c>
      <c r="E682" s="66">
        <v>45153.333333333336</v>
      </c>
      <c r="F682" t="s">
        <v>2626</v>
      </c>
      <c r="G682" s="46">
        <v>40</v>
      </c>
      <c r="H682" s="46">
        <v>64</v>
      </c>
      <c r="I682" s="46">
        <v>34</v>
      </c>
      <c r="J682" t="s">
        <v>819</v>
      </c>
      <c r="K682" t="s">
        <v>820</v>
      </c>
      <c r="L682" s="46">
        <v>2404</v>
      </c>
      <c r="M682" s="46">
        <v>35</v>
      </c>
      <c r="N682" s="46">
        <v>33.6</v>
      </c>
      <c r="O682" s="46">
        <v>114</v>
      </c>
      <c r="P682" s="46">
        <f t="shared" si="69"/>
        <v>1</v>
      </c>
      <c r="R682" s="67" t="s">
        <v>2789</v>
      </c>
      <c r="S682" s="67">
        <f>COUNTIF(Y$2:$Y$100,R682)</f>
        <v>0</v>
      </c>
      <c r="V682" s="67">
        <f t="shared" si="70"/>
        <v>0</v>
      </c>
      <c r="X682"/>
      <c r="Y682" s="67" t="str">
        <f t="shared" si="74"/>
        <v xml:space="preserve"> </v>
      </c>
      <c r="AB682" t="s">
        <v>820</v>
      </c>
      <c r="AC682" s="46">
        <v>2404</v>
      </c>
      <c r="AD682" s="46">
        <v>35</v>
      </c>
      <c r="AE682" s="46">
        <v>33.6</v>
      </c>
      <c r="AF682" s="46">
        <v>114</v>
      </c>
      <c r="AH682" s="70" t="str">
        <f t="shared" si="71"/>
        <v/>
      </c>
      <c r="AI682" s="70" t="str">
        <f t="shared" si="72"/>
        <v/>
      </c>
      <c r="AJ682" s="70" t="str">
        <f t="shared" si="73"/>
        <v>X</v>
      </c>
      <c r="AK682" s="70" t="str" cm="1">
        <f t="array" ref="AK682">_xlfn.IFS(AH682&lt;&gt;"","1",AI682&lt;&gt;"","2",AJ682&lt;&gt;"","3")</f>
        <v>3</v>
      </c>
    </row>
    <row r="683" spans="1:37" x14ac:dyDescent="0.25">
      <c r="A683" t="s">
        <v>1786</v>
      </c>
      <c r="B683" t="s">
        <v>1787</v>
      </c>
      <c r="C683" s="67" t="str">
        <f t="shared" si="68"/>
        <v>Madilynn Ottman</v>
      </c>
      <c r="D683" s="71" t="str" cm="1">
        <f t="array" ref="D683">_xlfn.IFS(AK683="1",CONCATENATE(C683,"Regional"),AK683="2",CONCATENATE(C683,"Sectional"),AK683="3",CONCATENATE(C683,COUNTIF($C$1:C683,C683)))</f>
        <v>Madilynn Ottman1</v>
      </c>
      <c r="E683" s="66">
        <v>45153.333333333336</v>
      </c>
      <c r="F683" t="s">
        <v>2626</v>
      </c>
      <c r="G683" s="46">
        <v>40</v>
      </c>
      <c r="H683" s="46">
        <v>65</v>
      </c>
      <c r="I683" s="46">
        <v>37</v>
      </c>
      <c r="J683" t="s">
        <v>819</v>
      </c>
      <c r="K683" t="s">
        <v>820</v>
      </c>
      <c r="L683" s="46">
        <v>2404</v>
      </c>
      <c r="M683" s="46">
        <v>35</v>
      </c>
      <c r="N683" s="46">
        <v>33.6</v>
      </c>
      <c r="O683" s="46">
        <v>114</v>
      </c>
      <c r="P683" s="46">
        <f t="shared" si="69"/>
        <v>1</v>
      </c>
      <c r="R683" s="67" t="s">
        <v>2792</v>
      </c>
      <c r="S683" s="67">
        <f>COUNTIF(Y$2:$Y$100,R683)</f>
        <v>0</v>
      </c>
      <c r="V683" s="67">
        <f t="shared" si="70"/>
        <v>0</v>
      </c>
      <c r="X683"/>
      <c r="Y683" s="67" t="str">
        <f t="shared" si="74"/>
        <v xml:space="preserve"> </v>
      </c>
      <c r="AB683" t="s">
        <v>820</v>
      </c>
      <c r="AC683" s="46">
        <v>2404</v>
      </c>
      <c r="AD683" s="46">
        <v>35</v>
      </c>
      <c r="AE683" s="46">
        <v>33.6</v>
      </c>
      <c r="AF683" s="46">
        <v>114</v>
      </c>
      <c r="AH683" s="70" t="str">
        <f t="shared" si="71"/>
        <v/>
      </c>
      <c r="AI683" s="70" t="str">
        <f t="shared" si="72"/>
        <v/>
      </c>
      <c r="AJ683" s="70" t="str">
        <f t="shared" si="73"/>
        <v>X</v>
      </c>
      <c r="AK683" s="70" t="str" cm="1">
        <f t="array" ref="AK683">_xlfn.IFS(AH683&lt;&gt;"","1",AI683&lt;&gt;"","2",AJ683&lt;&gt;"","3")</f>
        <v>3</v>
      </c>
    </row>
    <row r="684" spans="1:37" x14ac:dyDescent="0.25">
      <c r="A684" t="s">
        <v>3412</v>
      </c>
      <c r="B684" t="s">
        <v>528</v>
      </c>
      <c r="C684" s="67" t="str">
        <f t="shared" si="68"/>
        <v>Kate Sendelbach</v>
      </c>
      <c r="D684" s="71" t="str" cm="1">
        <f t="array" ref="D684">_xlfn.IFS(AK684="1",CONCATENATE(C684,"Regional"),AK684="2",CONCATENATE(C684,"Sectional"),AK684="3",CONCATENATE(C684,COUNTIF($C$1:C684,C684)))</f>
        <v>Kate Sendelbach1</v>
      </c>
      <c r="E684" s="66">
        <v>45153.333333333336</v>
      </c>
      <c r="F684" t="s">
        <v>2626</v>
      </c>
      <c r="G684" s="46">
        <v>40</v>
      </c>
      <c r="H684" s="46">
        <v>67</v>
      </c>
      <c r="I684" s="46">
        <v>38</v>
      </c>
      <c r="J684" t="s">
        <v>819</v>
      </c>
      <c r="K684" t="s">
        <v>820</v>
      </c>
      <c r="L684" s="46">
        <v>2404</v>
      </c>
      <c r="M684" s="46">
        <v>35</v>
      </c>
      <c r="N684" s="46">
        <v>33.6</v>
      </c>
      <c r="O684" s="46">
        <v>114</v>
      </c>
      <c r="P684" s="46">
        <f t="shared" si="69"/>
        <v>1</v>
      </c>
      <c r="R684" s="67" t="s">
        <v>3568</v>
      </c>
      <c r="S684" s="67">
        <f>COUNTIF(Y$2:$Y$100,R684)</f>
        <v>0</v>
      </c>
      <c r="V684" s="67">
        <f t="shared" si="70"/>
        <v>0</v>
      </c>
      <c r="X684"/>
      <c r="Y684" s="67" t="str">
        <f t="shared" si="74"/>
        <v xml:space="preserve"> </v>
      </c>
      <c r="AB684" t="s">
        <v>820</v>
      </c>
      <c r="AC684" s="46">
        <v>2404</v>
      </c>
      <c r="AD684" s="46">
        <v>35</v>
      </c>
      <c r="AE684" s="46">
        <v>33.6</v>
      </c>
      <c r="AF684" s="46">
        <v>114</v>
      </c>
      <c r="AH684" s="70" t="str">
        <f t="shared" si="71"/>
        <v/>
      </c>
      <c r="AI684" s="70" t="str">
        <f t="shared" si="72"/>
        <v/>
      </c>
      <c r="AJ684" s="70" t="str">
        <f t="shared" si="73"/>
        <v>X</v>
      </c>
      <c r="AK684" s="70" t="str" cm="1">
        <f t="array" ref="AK684">_xlfn.IFS(AH684&lt;&gt;"","1",AI684&lt;&gt;"","2",AJ684&lt;&gt;"","3")</f>
        <v>3</v>
      </c>
    </row>
    <row r="685" spans="1:37" x14ac:dyDescent="0.25">
      <c r="A685" t="s">
        <v>239</v>
      </c>
      <c r="B685" t="s">
        <v>362</v>
      </c>
      <c r="C685" s="67" t="str">
        <f t="shared" si="68"/>
        <v>Emma Edwards</v>
      </c>
      <c r="D685" s="71" t="str" cm="1">
        <f t="array" ref="D685">_xlfn.IFS(AK685="1",CONCATENATE(C685,"Regional"),AK685="2",CONCATENATE(C685,"Sectional"),AK685="3",CONCATENATE(C685,COUNTIF($C$1:C685,C685)))</f>
        <v>Emma Edwards1</v>
      </c>
      <c r="E685" s="66">
        <v>45153.333333333336</v>
      </c>
      <c r="F685" t="s">
        <v>2626</v>
      </c>
      <c r="G685" s="46">
        <v>40</v>
      </c>
      <c r="H685" s="46">
        <v>73</v>
      </c>
      <c r="I685" s="46">
        <v>39</v>
      </c>
      <c r="J685" t="s">
        <v>819</v>
      </c>
      <c r="K685" t="s">
        <v>820</v>
      </c>
      <c r="L685" s="46">
        <v>2404</v>
      </c>
      <c r="M685" s="46">
        <v>35</v>
      </c>
      <c r="N685" s="46">
        <v>33.6</v>
      </c>
      <c r="O685" s="46">
        <v>114</v>
      </c>
      <c r="P685" s="46">
        <f t="shared" si="69"/>
        <v>1</v>
      </c>
      <c r="R685" s="67" t="s">
        <v>3296</v>
      </c>
      <c r="S685" s="67">
        <f>COUNTIF(Y$2:$Y$100,R685)</f>
        <v>0</v>
      </c>
      <c r="V685" s="67">
        <f t="shared" si="70"/>
        <v>0</v>
      </c>
      <c r="X685"/>
      <c r="Y685" s="67" t="str">
        <f t="shared" si="74"/>
        <v xml:space="preserve"> </v>
      </c>
      <c r="AB685" t="s">
        <v>820</v>
      </c>
      <c r="AC685" s="46">
        <v>2404</v>
      </c>
      <c r="AD685" s="46">
        <v>35</v>
      </c>
      <c r="AE685" s="46">
        <v>33.6</v>
      </c>
      <c r="AF685" s="46">
        <v>114</v>
      </c>
      <c r="AH685" s="70" t="str">
        <f t="shared" si="71"/>
        <v/>
      </c>
      <c r="AI685" s="70" t="str">
        <f t="shared" si="72"/>
        <v/>
      </c>
      <c r="AJ685" s="70" t="str">
        <f t="shared" si="73"/>
        <v>X</v>
      </c>
      <c r="AK685" s="70" t="str" cm="1">
        <f t="array" ref="AK685">_xlfn.IFS(AH685&lt;&gt;"","1",AI685&lt;&gt;"","2",AJ685&lt;&gt;"","3")</f>
        <v>3</v>
      </c>
    </row>
    <row r="686" spans="1:37" x14ac:dyDescent="0.25">
      <c r="A686" t="s">
        <v>1782</v>
      </c>
      <c r="B686" t="s">
        <v>345</v>
      </c>
      <c r="C686" s="67" t="str">
        <f t="shared" si="68"/>
        <v>Abigail Tahtinen</v>
      </c>
      <c r="D686" s="71" t="str" cm="1">
        <f t="array" ref="D686">_xlfn.IFS(AK686="1",CONCATENATE(C686,"Regional"),AK686="2",CONCATENATE(C686,"Sectional"),AK686="3",CONCATENATE(C686,COUNTIF($C$1:C686,C686)))</f>
        <v>Abigail Tahtinen1</v>
      </c>
      <c r="E686" s="66">
        <v>45153.333333333336</v>
      </c>
      <c r="F686" t="s">
        <v>2626</v>
      </c>
      <c r="G686" s="46">
        <v>40</v>
      </c>
      <c r="H686" s="46">
        <v>74</v>
      </c>
      <c r="I686" s="46">
        <v>40</v>
      </c>
      <c r="J686" t="s">
        <v>819</v>
      </c>
      <c r="K686" t="s">
        <v>820</v>
      </c>
      <c r="L686" s="46">
        <v>2404</v>
      </c>
      <c r="M686" s="46">
        <v>35</v>
      </c>
      <c r="N686" s="46">
        <v>33.6</v>
      </c>
      <c r="O686" s="46">
        <v>114</v>
      </c>
      <c r="P686" s="46">
        <f t="shared" si="69"/>
        <v>1</v>
      </c>
      <c r="R686" s="67" t="s">
        <v>2788</v>
      </c>
      <c r="S686" s="67">
        <f>COUNTIF(Y$2:$Y$100,R686)</f>
        <v>0</v>
      </c>
      <c r="V686" s="67">
        <f t="shared" si="70"/>
        <v>0</v>
      </c>
      <c r="X686"/>
      <c r="Y686" s="67" t="str">
        <f t="shared" si="74"/>
        <v xml:space="preserve"> </v>
      </c>
      <c r="AB686" t="s">
        <v>820</v>
      </c>
      <c r="AC686" s="46">
        <v>2404</v>
      </c>
      <c r="AD686" s="46">
        <v>35</v>
      </c>
      <c r="AE686" s="46">
        <v>33.6</v>
      </c>
      <c r="AF686" s="46">
        <v>114</v>
      </c>
      <c r="AH686" s="70" t="str">
        <f t="shared" si="71"/>
        <v/>
      </c>
      <c r="AI686" s="70" t="str">
        <f t="shared" si="72"/>
        <v/>
      </c>
      <c r="AJ686" s="70" t="str">
        <f t="shared" si="73"/>
        <v>X</v>
      </c>
      <c r="AK686" s="70" t="str" cm="1">
        <f t="array" ref="AK686">_xlfn.IFS(AH686&lt;&gt;"","1",AI686&lt;&gt;"","2",AJ686&lt;&gt;"","3")</f>
        <v>3</v>
      </c>
    </row>
    <row r="687" spans="1:37" x14ac:dyDescent="0.25">
      <c r="A687" t="s">
        <v>546</v>
      </c>
      <c r="B687" t="s">
        <v>547</v>
      </c>
      <c r="C687" s="67" t="str">
        <f t="shared" si="68"/>
        <v>Maddi Fletcher</v>
      </c>
      <c r="D687" s="71" t="str" cm="1">
        <f t="array" ref="D687">_xlfn.IFS(AK687="1",CONCATENATE(C687,"Regional"),AK687="2",CONCATENATE(C687,"Sectional"),AK687="3",CONCATENATE(C687,COUNTIF($C$1:C687,C687)))</f>
        <v>Maddi Fletcher2</v>
      </c>
      <c r="E687" s="66">
        <v>45153.333333333336</v>
      </c>
      <c r="F687" t="s">
        <v>2652</v>
      </c>
      <c r="G687" s="46">
        <v>48</v>
      </c>
      <c r="H687" s="46">
        <v>80</v>
      </c>
      <c r="I687" s="46">
        <v>1</v>
      </c>
      <c r="J687" t="s">
        <v>1093</v>
      </c>
      <c r="K687" t="s">
        <v>90</v>
      </c>
      <c r="L687" s="46">
        <v>5367</v>
      </c>
      <c r="M687" s="46">
        <v>71</v>
      </c>
      <c r="N687" s="46">
        <v>71.3</v>
      </c>
      <c r="O687" s="46">
        <v>125</v>
      </c>
      <c r="P687" s="46">
        <f t="shared" si="69"/>
        <v>2</v>
      </c>
      <c r="R687" s="67" t="s">
        <v>1213</v>
      </c>
      <c r="S687" s="67">
        <f>COUNTIF(Y$2:$Y$100,R687)</f>
        <v>0</v>
      </c>
      <c r="V687" s="67">
        <f t="shared" si="70"/>
        <v>0</v>
      </c>
      <c r="AB687" t="s">
        <v>90</v>
      </c>
      <c r="AC687" s="46">
        <v>5367</v>
      </c>
      <c r="AD687" s="46">
        <v>71</v>
      </c>
      <c r="AE687" s="46">
        <v>71.3</v>
      </c>
      <c r="AF687" s="46">
        <v>125</v>
      </c>
      <c r="AH687" s="70" t="str">
        <f t="shared" si="71"/>
        <v/>
      </c>
      <c r="AI687" s="70" t="str">
        <f t="shared" si="72"/>
        <v/>
      </c>
      <c r="AJ687" s="70" t="str">
        <f t="shared" si="73"/>
        <v>X</v>
      </c>
      <c r="AK687" s="70" t="str" cm="1">
        <f t="array" ref="AK687">_xlfn.IFS(AH687&lt;&gt;"","1",AI687&lt;&gt;"","2",AJ687&lt;&gt;"","3")</f>
        <v>3</v>
      </c>
    </row>
    <row r="688" spans="1:37" x14ac:dyDescent="0.25">
      <c r="A688" t="s">
        <v>549</v>
      </c>
      <c r="B688" t="s">
        <v>550</v>
      </c>
      <c r="C688" s="67" t="str">
        <f t="shared" si="68"/>
        <v>Karma Hasselberger</v>
      </c>
      <c r="D688" s="71" t="str" cm="1">
        <f t="array" ref="D688">_xlfn.IFS(AK688="1",CONCATENATE(C688,"Regional"),AK688="2",CONCATENATE(C688,"Sectional"),AK688="3",CONCATENATE(C688,COUNTIF($C$1:C688,C688)))</f>
        <v>Karma Hasselberger2</v>
      </c>
      <c r="E688" s="66">
        <v>45153.333333333336</v>
      </c>
      <c r="F688" t="s">
        <v>2652</v>
      </c>
      <c r="G688" s="46">
        <v>48</v>
      </c>
      <c r="H688" s="46">
        <v>81</v>
      </c>
      <c r="I688" s="46">
        <v>2</v>
      </c>
      <c r="J688" t="s">
        <v>1093</v>
      </c>
      <c r="K688" t="s">
        <v>90</v>
      </c>
      <c r="L688" s="46">
        <v>5367</v>
      </c>
      <c r="M688" s="46">
        <v>71</v>
      </c>
      <c r="N688" s="46">
        <v>71.3</v>
      </c>
      <c r="O688" s="46">
        <v>125</v>
      </c>
      <c r="P688" s="46">
        <f t="shared" si="69"/>
        <v>2</v>
      </c>
      <c r="R688" s="67" t="s">
        <v>1214</v>
      </c>
      <c r="S688" s="67">
        <f>COUNTIF(Y$2:$Y$100,R688)</f>
        <v>0</v>
      </c>
      <c r="V688" s="67">
        <f t="shared" si="70"/>
        <v>0</v>
      </c>
      <c r="AB688" t="s">
        <v>90</v>
      </c>
      <c r="AC688" s="46">
        <v>5367</v>
      </c>
      <c r="AD688" s="46">
        <v>71</v>
      </c>
      <c r="AE688" s="46">
        <v>71.3</v>
      </c>
      <c r="AF688" s="46">
        <v>125</v>
      </c>
      <c r="AH688" s="70" t="str">
        <f t="shared" si="71"/>
        <v/>
      </c>
      <c r="AI688" s="70" t="str">
        <f t="shared" si="72"/>
        <v/>
      </c>
      <c r="AJ688" s="70" t="str">
        <f t="shared" si="73"/>
        <v>X</v>
      </c>
      <c r="AK688" s="70" t="str" cm="1">
        <f t="array" ref="AK688">_xlfn.IFS(AH688&lt;&gt;"","1",AI688&lt;&gt;"","2",AJ688&lt;&gt;"","3")</f>
        <v>3</v>
      </c>
    </row>
    <row r="689" spans="1:37" x14ac:dyDescent="0.25">
      <c r="A689" t="s">
        <v>638</v>
      </c>
      <c r="B689" t="s">
        <v>639</v>
      </c>
      <c r="C689" s="67" t="str">
        <f t="shared" si="68"/>
        <v>Gabbi Matzek</v>
      </c>
      <c r="D689" s="71" t="str" cm="1">
        <f t="array" ref="D689">_xlfn.IFS(AK689="1",CONCATENATE(C689,"Regional"),AK689="2",CONCATENATE(C689,"Sectional"),AK689="3",CONCATENATE(C689,COUNTIF($C$1:C689,C689)))</f>
        <v>Gabbi Matzek2</v>
      </c>
      <c r="E689" s="66">
        <v>45153.333333333336</v>
      </c>
      <c r="F689" t="s">
        <v>2652</v>
      </c>
      <c r="G689" s="46">
        <v>48</v>
      </c>
      <c r="H689" s="46">
        <v>84</v>
      </c>
      <c r="I689" s="46">
        <v>3</v>
      </c>
      <c r="J689" t="s">
        <v>1093</v>
      </c>
      <c r="K689" t="s">
        <v>90</v>
      </c>
      <c r="L689" s="46">
        <v>5367</v>
      </c>
      <c r="M689" s="46">
        <v>71</v>
      </c>
      <c r="N689" s="46">
        <v>71.3</v>
      </c>
      <c r="O689" s="46">
        <v>125</v>
      </c>
      <c r="P689" s="46">
        <f t="shared" si="69"/>
        <v>2</v>
      </c>
      <c r="R689" s="67" t="s">
        <v>1268</v>
      </c>
      <c r="S689" s="67">
        <f>COUNTIF(Y$2:$Y$100,R689)</f>
        <v>0</v>
      </c>
      <c r="V689" s="67">
        <f t="shared" si="70"/>
        <v>0</v>
      </c>
      <c r="AB689" t="s">
        <v>90</v>
      </c>
      <c r="AC689" s="46">
        <v>5367</v>
      </c>
      <c r="AD689" s="46">
        <v>71</v>
      </c>
      <c r="AE689" s="46">
        <v>71.3</v>
      </c>
      <c r="AF689" s="46">
        <v>125</v>
      </c>
      <c r="AH689" s="70" t="str">
        <f t="shared" si="71"/>
        <v/>
      </c>
      <c r="AI689" s="70" t="str">
        <f t="shared" si="72"/>
        <v/>
      </c>
      <c r="AJ689" s="70" t="str">
        <f t="shared" si="73"/>
        <v>X</v>
      </c>
      <c r="AK689" s="70" t="str" cm="1">
        <f t="array" ref="AK689">_xlfn.IFS(AH689&lt;&gt;"","1",AI689&lt;&gt;"","2",AJ689&lt;&gt;"","3")</f>
        <v>3</v>
      </c>
    </row>
    <row r="690" spans="1:37" x14ac:dyDescent="0.25">
      <c r="A690" t="s">
        <v>340</v>
      </c>
      <c r="B690" t="s">
        <v>499</v>
      </c>
      <c r="C690" s="67" t="str">
        <f t="shared" si="68"/>
        <v>Macy Reiter</v>
      </c>
      <c r="D690" s="71" t="str" cm="1">
        <f t="array" ref="D690">_xlfn.IFS(AK690="1",CONCATENATE(C690,"Regional"),AK690="2",CONCATENATE(C690,"Sectional"),AK690="3",CONCATENATE(C690,COUNTIF($C$1:C690,C690)))</f>
        <v>Macy Reiter2</v>
      </c>
      <c r="E690" s="66">
        <v>45153.333333333336</v>
      </c>
      <c r="F690" t="s">
        <v>2652</v>
      </c>
      <c r="G690" s="46">
        <v>48</v>
      </c>
      <c r="H690" s="46">
        <v>85</v>
      </c>
      <c r="I690" s="46">
        <v>4</v>
      </c>
      <c r="J690" t="s">
        <v>1093</v>
      </c>
      <c r="K690" t="s">
        <v>90</v>
      </c>
      <c r="L690" s="46">
        <v>5367</v>
      </c>
      <c r="M690" s="46">
        <v>71</v>
      </c>
      <c r="N690" s="46">
        <v>71.3</v>
      </c>
      <c r="O690" s="46">
        <v>125</v>
      </c>
      <c r="P690" s="46">
        <f t="shared" si="69"/>
        <v>2</v>
      </c>
      <c r="R690" s="67" t="s">
        <v>2908</v>
      </c>
      <c r="S690" s="67">
        <f>COUNTIF(Y$2:$Y$100,R690)</f>
        <v>0</v>
      </c>
      <c r="V690" s="67">
        <f t="shared" si="70"/>
        <v>0</v>
      </c>
      <c r="AB690" t="s">
        <v>90</v>
      </c>
      <c r="AC690" s="46">
        <v>5367</v>
      </c>
      <c r="AD690" s="46">
        <v>71</v>
      </c>
      <c r="AE690" s="46">
        <v>71.3</v>
      </c>
      <c r="AF690" s="46">
        <v>125</v>
      </c>
      <c r="AH690" s="70" t="str">
        <f t="shared" si="71"/>
        <v/>
      </c>
      <c r="AI690" s="70" t="str">
        <f t="shared" si="72"/>
        <v/>
      </c>
      <c r="AJ690" s="70" t="str">
        <f t="shared" si="73"/>
        <v>X</v>
      </c>
      <c r="AK690" s="70" t="str" cm="1">
        <f t="array" ref="AK690">_xlfn.IFS(AH690&lt;&gt;"","1",AI690&lt;&gt;"","2",AJ690&lt;&gt;"","3")</f>
        <v>3</v>
      </c>
    </row>
    <row r="691" spans="1:37" x14ac:dyDescent="0.25">
      <c r="A691" t="s">
        <v>568</v>
      </c>
      <c r="B691" t="s">
        <v>637</v>
      </c>
      <c r="C691" s="67" t="str">
        <f t="shared" si="68"/>
        <v>Jeanne Rohl</v>
      </c>
      <c r="D691" s="71" t="str" cm="1">
        <f t="array" ref="D691">_xlfn.IFS(AK691="1",CONCATENATE(C691,"Regional"),AK691="2",CONCATENATE(C691,"Sectional"),AK691="3",CONCATENATE(C691,COUNTIF($C$1:C691,C691)))</f>
        <v>Jeanne Rohl2</v>
      </c>
      <c r="E691" s="66">
        <v>45153.333333333336</v>
      </c>
      <c r="F691" t="s">
        <v>2652</v>
      </c>
      <c r="G691" s="46">
        <v>48</v>
      </c>
      <c r="H691" s="46">
        <v>86</v>
      </c>
      <c r="I691" s="46">
        <v>5</v>
      </c>
      <c r="J691" t="s">
        <v>1093</v>
      </c>
      <c r="K691" t="s">
        <v>90</v>
      </c>
      <c r="L691" s="46">
        <v>5367</v>
      </c>
      <c r="M691" s="46">
        <v>71</v>
      </c>
      <c r="N691" s="46">
        <v>71.3</v>
      </c>
      <c r="O691" s="46">
        <v>125</v>
      </c>
      <c r="P691" s="46">
        <f t="shared" si="69"/>
        <v>2</v>
      </c>
      <c r="R691" s="67" t="s">
        <v>1267</v>
      </c>
      <c r="S691" s="67">
        <f>COUNTIF(Y$2:$Y$100,R691)</f>
        <v>0</v>
      </c>
      <c r="V691" s="67">
        <f t="shared" si="70"/>
        <v>0</v>
      </c>
      <c r="AB691" t="s">
        <v>90</v>
      </c>
      <c r="AC691" s="46">
        <v>5367</v>
      </c>
      <c r="AD691" s="46">
        <v>71</v>
      </c>
      <c r="AE691" s="46">
        <v>71.3</v>
      </c>
      <c r="AF691" s="46">
        <v>125</v>
      </c>
      <c r="AH691" s="70" t="str">
        <f t="shared" si="71"/>
        <v/>
      </c>
      <c r="AI691" s="70" t="str">
        <f t="shared" si="72"/>
        <v/>
      </c>
      <c r="AJ691" s="70" t="str">
        <f t="shared" si="73"/>
        <v>X</v>
      </c>
      <c r="AK691" s="70" t="str" cm="1">
        <f t="array" ref="AK691">_xlfn.IFS(AH691&lt;&gt;"","1",AI691&lt;&gt;"","2",AJ691&lt;&gt;"","3")</f>
        <v>3</v>
      </c>
    </row>
    <row r="692" spans="1:37" x14ac:dyDescent="0.25">
      <c r="A692" t="s">
        <v>633</v>
      </c>
      <c r="B692" t="s">
        <v>875</v>
      </c>
      <c r="C692" s="67" t="str">
        <f t="shared" si="68"/>
        <v>Layla Salay</v>
      </c>
      <c r="D692" s="71" t="str" cm="1">
        <f t="array" ref="D692">_xlfn.IFS(AK692="1",CONCATENATE(C692,"Regional"),AK692="2",CONCATENATE(C692,"Sectional"),AK692="3",CONCATENATE(C692,COUNTIF($C$1:C692,C692)))</f>
        <v>Layla Salay2</v>
      </c>
      <c r="E692" s="66">
        <v>45153.333333333336</v>
      </c>
      <c r="F692" t="s">
        <v>2652</v>
      </c>
      <c r="G692" s="46">
        <v>48</v>
      </c>
      <c r="H692" s="46">
        <v>86</v>
      </c>
      <c r="I692" s="46">
        <v>5</v>
      </c>
      <c r="J692" t="s">
        <v>1093</v>
      </c>
      <c r="K692" t="s">
        <v>90</v>
      </c>
      <c r="L692" s="46">
        <v>5367</v>
      </c>
      <c r="M692" s="46">
        <v>71</v>
      </c>
      <c r="N692" s="46">
        <v>71.3</v>
      </c>
      <c r="O692" s="46">
        <v>125</v>
      </c>
      <c r="P692" s="46">
        <f t="shared" si="69"/>
        <v>2</v>
      </c>
      <c r="R692" s="67" t="s">
        <v>2907</v>
      </c>
      <c r="S692" s="67">
        <f>COUNTIF(Y$2:$Y$100,R692)</f>
        <v>0</v>
      </c>
      <c r="V692" s="67">
        <f t="shared" si="70"/>
        <v>0</v>
      </c>
      <c r="AB692" t="s">
        <v>90</v>
      </c>
      <c r="AC692" s="46">
        <v>5367</v>
      </c>
      <c r="AD692" s="46">
        <v>71</v>
      </c>
      <c r="AE692" s="46">
        <v>71.3</v>
      </c>
      <c r="AF692" s="46">
        <v>125</v>
      </c>
      <c r="AH692" s="70" t="str">
        <f t="shared" si="71"/>
        <v/>
      </c>
      <c r="AI692" s="70" t="str">
        <f t="shared" si="72"/>
        <v/>
      </c>
      <c r="AJ692" s="70" t="str">
        <f t="shared" si="73"/>
        <v>X</v>
      </c>
      <c r="AK692" s="70" t="str" cm="1">
        <f t="array" ref="AK692">_xlfn.IFS(AH692&lt;&gt;"","1",AI692&lt;&gt;"","2",AJ692&lt;&gt;"","3")</f>
        <v>3</v>
      </c>
    </row>
    <row r="693" spans="1:37" x14ac:dyDescent="0.25">
      <c r="A693" t="s">
        <v>551</v>
      </c>
      <c r="B693" t="s">
        <v>552</v>
      </c>
      <c r="C693" s="67" t="str">
        <f t="shared" si="68"/>
        <v>Tennysen Makepeace</v>
      </c>
      <c r="D693" s="71" t="str" cm="1">
        <f t="array" ref="D693">_xlfn.IFS(AK693="1",CONCATENATE(C693,"Regional"),AK693="2",CONCATENATE(C693,"Sectional"),AK693="3",CONCATENATE(C693,COUNTIF($C$1:C693,C693)))</f>
        <v>Tennysen Makepeace3</v>
      </c>
      <c r="E693" s="66">
        <v>45153.333333333336</v>
      </c>
      <c r="F693" t="s">
        <v>2652</v>
      </c>
      <c r="G693" s="46">
        <v>48</v>
      </c>
      <c r="H693" s="46">
        <v>88</v>
      </c>
      <c r="I693" s="46">
        <v>7</v>
      </c>
      <c r="J693" t="s">
        <v>1093</v>
      </c>
      <c r="K693" t="s">
        <v>90</v>
      </c>
      <c r="L693" s="46">
        <v>5367</v>
      </c>
      <c r="M693" s="46">
        <v>71</v>
      </c>
      <c r="N693" s="46">
        <v>71.3</v>
      </c>
      <c r="O693" s="46">
        <v>125</v>
      </c>
      <c r="P693" s="46">
        <f t="shared" si="69"/>
        <v>2</v>
      </c>
      <c r="R693" s="67" t="s">
        <v>1215</v>
      </c>
      <c r="S693" s="67">
        <f>COUNTIF(Y$2:$Y$100,R693)</f>
        <v>0</v>
      </c>
      <c r="V693" s="67">
        <f t="shared" si="70"/>
        <v>0</v>
      </c>
      <c r="AB693" t="s">
        <v>90</v>
      </c>
      <c r="AC693" s="46">
        <v>5367</v>
      </c>
      <c r="AD693" s="46">
        <v>71</v>
      </c>
      <c r="AE693" s="46">
        <v>71.3</v>
      </c>
      <c r="AF693" s="46">
        <v>125</v>
      </c>
      <c r="AH693" s="70" t="str">
        <f t="shared" si="71"/>
        <v/>
      </c>
      <c r="AI693" s="70" t="str">
        <f t="shared" si="72"/>
        <v/>
      </c>
      <c r="AJ693" s="70" t="str">
        <f t="shared" si="73"/>
        <v>X</v>
      </c>
      <c r="AK693" s="70" t="str" cm="1">
        <f t="array" ref="AK693">_xlfn.IFS(AH693&lt;&gt;"","1",AI693&lt;&gt;"","2",AJ693&lt;&gt;"","3")</f>
        <v>3</v>
      </c>
    </row>
    <row r="694" spans="1:37" x14ac:dyDescent="0.25">
      <c r="A694" t="s">
        <v>234</v>
      </c>
      <c r="B694" t="s">
        <v>362</v>
      </c>
      <c r="C694" s="67" t="str">
        <f t="shared" si="68"/>
        <v>Emma Dobbins</v>
      </c>
      <c r="D694" s="71" t="str" cm="1">
        <f t="array" ref="D694">_xlfn.IFS(AK694="1",CONCATENATE(C694,"Regional"),AK694="2",CONCATENATE(C694,"Sectional"),AK694="3",CONCATENATE(C694,COUNTIF($C$1:C694,C694)))</f>
        <v>Emma Dobbins3</v>
      </c>
      <c r="E694" s="66">
        <v>45153.333333333336</v>
      </c>
      <c r="F694" t="s">
        <v>2652</v>
      </c>
      <c r="G694" s="46">
        <v>48</v>
      </c>
      <c r="H694" s="46">
        <v>89</v>
      </c>
      <c r="I694" s="46">
        <v>8</v>
      </c>
      <c r="J694" t="s">
        <v>1093</v>
      </c>
      <c r="K694" t="s">
        <v>90</v>
      </c>
      <c r="L694" s="46">
        <v>5367</v>
      </c>
      <c r="M694" s="46">
        <v>71</v>
      </c>
      <c r="N694" s="46">
        <v>71.3</v>
      </c>
      <c r="O694" s="46">
        <v>125</v>
      </c>
      <c r="P694" s="46">
        <f t="shared" si="69"/>
        <v>2</v>
      </c>
      <c r="R694" s="67" t="s">
        <v>1538</v>
      </c>
      <c r="S694" s="67">
        <f>COUNTIF(Y$2:$Y$100,R694)</f>
        <v>0</v>
      </c>
      <c r="V694" s="67">
        <f t="shared" si="70"/>
        <v>0</v>
      </c>
      <c r="AB694" t="s">
        <v>90</v>
      </c>
      <c r="AC694" s="46">
        <v>5367</v>
      </c>
      <c r="AD694" s="46">
        <v>71</v>
      </c>
      <c r="AE694" s="46">
        <v>71.3</v>
      </c>
      <c r="AF694" s="46">
        <v>125</v>
      </c>
      <c r="AH694" s="70" t="str">
        <f t="shared" si="71"/>
        <v/>
      </c>
      <c r="AI694" s="70" t="str">
        <f t="shared" si="72"/>
        <v/>
      </c>
      <c r="AJ694" s="70" t="str">
        <f t="shared" si="73"/>
        <v>X</v>
      </c>
      <c r="AK694" s="70" t="str" cm="1">
        <f t="array" ref="AK694">_xlfn.IFS(AH694&lt;&gt;"","1",AI694&lt;&gt;"","2",AJ694&lt;&gt;"","3")</f>
        <v>3</v>
      </c>
    </row>
    <row r="695" spans="1:37" x14ac:dyDescent="0.25">
      <c r="A695" t="s">
        <v>329</v>
      </c>
      <c r="B695" t="s">
        <v>545</v>
      </c>
      <c r="C695" s="67" t="str">
        <f t="shared" si="68"/>
        <v>Jayeanna Palm</v>
      </c>
      <c r="D695" s="71" t="str" cm="1">
        <f t="array" ref="D695">_xlfn.IFS(AK695="1",CONCATENATE(C695,"Regional"),AK695="2",CONCATENATE(C695,"Sectional"),AK695="3",CONCATENATE(C695,COUNTIF($C$1:C695,C695)))</f>
        <v>Jayeanna Palm3</v>
      </c>
      <c r="E695" s="66">
        <v>45153.333333333336</v>
      </c>
      <c r="F695" t="s">
        <v>2652</v>
      </c>
      <c r="G695" s="46">
        <v>48</v>
      </c>
      <c r="H695" s="46">
        <v>91</v>
      </c>
      <c r="I695" s="46">
        <v>9</v>
      </c>
      <c r="J695" t="s">
        <v>1093</v>
      </c>
      <c r="K695" t="s">
        <v>90</v>
      </c>
      <c r="L695" s="46">
        <v>5367</v>
      </c>
      <c r="M695" s="46">
        <v>71</v>
      </c>
      <c r="N695" s="46">
        <v>71.3</v>
      </c>
      <c r="O695" s="46">
        <v>125</v>
      </c>
      <c r="P695" s="46">
        <f t="shared" si="69"/>
        <v>2</v>
      </c>
      <c r="R695" s="67" t="s">
        <v>1212</v>
      </c>
      <c r="S695" s="67">
        <f>COUNTIF(Y$2:$Y$100,R695)</f>
        <v>0</v>
      </c>
      <c r="V695" s="67">
        <f t="shared" si="70"/>
        <v>0</v>
      </c>
      <c r="AB695" t="s">
        <v>90</v>
      </c>
      <c r="AC695" s="46">
        <v>5367</v>
      </c>
      <c r="AD695" s="46">
        <v>71</v>
      </c>
      <c r="AE695" s="46">
        <v>71.3</v>
      </c>
      <c r="AF695" s="46">
        <v>125</v>
      </c>
      <c r="AH695" s="70" t="str">
        <f t="shared" si="71"/>
        <v/>
      </c>
      <c r="AI695" s="70" t="str">
        <f t="shared" si="72"/>
        <v/>
      </c>
      <c r="AJ695" s="70" t="str">
        <f t="shared" si="73"/>
        <v>X</v>
      </c>
      <c r="AK695" s="70" t="str" cm="1">
        <f t="array" ref="AK695">_xlfn.IFS(AH695&lt;&gt;"","1",AI695&lt;&gt;"","2",AJ695&lt;&gt;"","3")</f>
        <v>3</v>
      </c>
    </row>
    <row r="696" spans="1:37" x14ac:dyDescent="0.25">
      <c r="A696" t="s">
        <v>1729</v>
      </c>
      <c r="B696" t="s">
        <v>353</v>
      </c>
      <c r="C696" s="67" t="str">
        <f t="shared" si="68"/>
        <v>Olivia Konrardy-Buchal</v>
      </c>
      <c r="D696" s="71" t="str" cm="1">
        <f t="array" ref="D696">_xlfn.IFS(AK696="1",CONCATENATE(C696,"Regional"),AK696="2",CONCATENATE(C696,"Sectional"),AK696="3",CONCATENATE(C696,COUNTIF($C$1:C696,C696)))</f>
        <v>Olivia Konrardy-Buchal3</v>
      </c>
      <c r="E696" s="66">
        <v>45153.333333333336</v>
      </c>
      <c r="F696" t="s">
        <v>2652</v>
      </c>
      <c r="G696" s="46">
        <v>48</v>
      </c>
      <c r="H696" s="46">
        <v>93</v>
      </c>
      <c r="I696" s="46">
        <v>10</v>
      </c>
      <c r="J696" t="s">
        <v>1093</v>
      </c>
      <c r="K696" t="s">
        <v>90</v>
      </c>
      <c r="L696" s="46">
        <v>5367</v>
      </c>
      <c r="M696" s="46">
        <v>71</v>
      </c>
      <c r="N696" s="46">
        <v>71.3</v>
      </c>
      <c r="O696" s="46">
        <v>125</v>
      </c>
      <c r="P696" s="46">
        <f t="shared" si="69"/>
        <v>2</v>
      </c>
      <c r="R696" s="67" t="s">
        <v>3518</v>
      </c>
      <c r="S696" s="67">
        <f>COUNTIF(Y$2:$Y$100,R696)</f>
        <v>0</v>
      </c>
      <c r="V696" s="67">
        <f t="shared" si="70"/>
        <v>0</v>
      </c>
      <c r="AB696" t="s">
        <v>90</v>
      </c>
      <c r="AC696" s="46">
        <v>5367</v>
      </c>
      <c r="AD696" s="46">
        <v>71</v>
      </c>
      <c r="AE696" s="46">
        <v>71.3</v>
      </c>
      <c r="AF696" s="46">
        <v>125</v>
      </c>
      <c r="AH696" s="70" t="str">
        <f t="shared" si="71"/>
        <v/>
      </c>
      <c r="AI696" s="70" t="str">
        <f t="shared" si="72"/>
        <v/>
      </c>
      <c r="AJ696" s="70" t="str">
        <f t="shared" si="73"/>
        <v>X</v>
      </c>
      <c r="AK696" s="70" t="str" cm="1">
        <f t="array" ref="AK696">_xlfn.IFS(AH696&lt;&gt;"","1",AI696&lt;&gt;"","2",AJ696&lt;&gt;"","3")</f>
        <v>3</v>
      </c>
    </row>
    <row r="697" spans="1:37" x14ac:dyDescent="0.25">
      <c r="A697" t="s">
        <v>1631</v>
      </c>
      <c r="B697" t="s">
        <v>530</v>
      </c>
      <c r="C697" s="67" t="str">
        <f t="shared" si="68"/>
        <v>Kendra Ogilvie</v>
      </c>
      <c r="D697" s="71" t="str" cm="1">
        <f t="array" ref="D697">_xlfn.IFS(AK697="1",CONCATENATE(C697,"Regional"),AK697="2",CONCATENATE(C697,"Sectional"),AK697="3",CONCATENATE(C697,COUNTIF($C$1:C697,C697)))</f>
        <v>Kendra Ogilvie2</v>
      </c>
      <c r="E697" s="66">
        <v>45153.333333333336</v>
      </c>
      <c r="F697" t="s">
        <v>2652</v>
      </c>
      <c r="G697" s="46">
        <v>48</v>
      </c>
      <c r="H697" s="46">
        <v>96</v>
      </c>
      <c r="I697" s="46">
        <v>11</v>
      </c>
      <c r="J697" t="s">
        <v>1093</v>
      </c>
      <c r="K697" t="s">
        <v>90</v>
      </c>
      <c r="L697" s="46">
        <v>5367</v>
      </c>
      <c r="M697" s="46">
        <v>71</v>
      </c>
      <c r="N697" s="46">
        <v>71.3</v>
      </c>
      <c r="O697" s="46">
        <v>125</v>
      </c>
      <c r="P697" s="46">
        <f t="shared" si="69"/>
        <v>2</v>
      </c>
      <c r="R697" s="67" t="s">
        <v>3534</v>
      </c>
      <c r="S697" s="67">
        <f>COUNTIF(Y$2:$Y$100,R697)</f>
        <v>0</v>
      </c>
      <c r="V697" s="67">
        <f t="shared" si="70"/>
        <v>0</v>
      </c>
      <c r="AB697" t="s">
        <v>90</v>
      </c>
      <c r="AC697" s="46">
        <v>5367</v>
      </c>
      <c r="AD697" s="46">
        <v>71</v>
      </c>
      <c r="AE697" s="46">
        <v>71.3</v>
      </c>
      <c r="AF697" s="46">
        <v>125</v>
      </c>
      <c r="AH697" s="70" t="str">
        <f t="shared" si="71"/>
        <v/>
      </c>
      <c r="AI697" s="70" t="str">
        <f t="shared" si="72"/>
        <v/>
      </c>
      <c r="AJ697" s="70" t="str">
        <f t="shared" si="73"/>
        <v>X</v>
      </c>
      <c r="AK697" s="70" t="str" cm="1">
        <f t="array" ref="AK697">_xlfn.IFS(AH697&lt;&gt;"","1",AI697&lt;&gt;"","2",AJ697&lt;&gt;"","3")</f>
        <v>3</v>
      </c>
    </row>
    <row r="698" spans="1:37" x14ac:dyDescent="0.25">
      <c r="A698" t="s">
        <v>2090</v>
      </c>
      <c r="B698" t="s">
        <v>311</v>
      </c>
      <c r="C698" s="67" t="str">
        <f t="shared" si="68"/>
        <v>Julia McBride</v>
      </c>
      <c r="D698" s="71" t="str" cm="1">
        <f t="array" ref="D698">_xlfn.IFS(AK698="1",CONCATENATE(C698,"Regional"),AK698="2",CONCATENATE(C698,"Sectional"),AK698="3",CONCATENATE(C698,COUNTIF($C$1:C698,C698)))</f>
        <v>Julia McBride2</v>
      </c>
      <c r="E698" s="66">
        <v>45153.333333333336</v>
      </c>
      <c r="F698" t="s">
        <v>2652</v>
      </c>
      <c r="G698" s="46">
        <v>48</v>
      </c>
      <c r="H698" s="46">
        <v>97</v>
      </c>
      <c r="I698" s="46">
        <v>12</v>
      </c>
      <c r="J698" t="s">
        <v>1093</v>
      </c>
      <c r="K698" t="s">
        <v>90</v>
      </c>
      <c r="L698" s="46">
        <v>5367</v>
      </c>
      <c r="M698" s="46">
        <v>71</v>
      </c>
      <c r="N698" s="46">
        <v>71.3</v>
      </c>
      <c r="O698" s="46">
        <v>125</v>
      </c>
      <c r="P698" s="46">
        <f t="shared" si="69"/>
        <v>2</v>
      </c>
      <c r="R698" s="67" t="s">
        <v>3113</v>
      </c>
      <c r="S698" s="67">
        <f>COUNTIF(Y$2:$Y$100,R698)</f>
        <v>0</v>
      </c>
      <c r="V698" s="67">
        <f t="shared" si="70"/>
        <v>0</v>
      </c>
      <c r="AB698" t="s">
        <v>90</v>
      </c>
      <c r="AC698" s="46">
        <v>5367</v>
      </c>
      <c r="AD698" s="46">
        <v>71</v>
      </c>
      <c r="AE698" s="46">
        <v>71.3</v>
      </c>
      <c r="AF698" s="46">
        <v>125</v>
      </c>
      <c r="AH698" s="70" t="str">
        <f t="shared" si="71"/>
        <v/>
      </c>
      <c r="AI698" s="70" t="str">
        <f t="shared" si="72"/>
        <v/>
      </c>
      <c r="AJ698" s="70" t="str">
        <f t="shared" si="73"/>
        <v>X</v>
      </c>
      <c r="AK698" s="70" t="str" cm="1">
        <f t="array" ref="AK698">_xlfn.IFS(AH698&lt;&gt;"","1",AI698&lt;&gt;"","2",AJ698&lt;&gt;"","3")</f>
        <v>3</v>
      </c>
    </row>
    <row r="699" spans="1:37" x14ac:dyDescent="0.25">
      <c r="A699" t="s">
        <v>1932</v>
      </c>
      <c r="B699" t="s">
        <v>2711</v>
      </c>
      <c r="C699" s="67" t="str">
        <f t="shared" si="68"/>
        <v>Rylee Fritz</v>
      </c>
      <c r="D699" s="71" t="str" cm="1">
        <f t="array" ref="D699">_xlfn.IFS(AK699="1",CONCATENATE(C699,"Regional"),AK699="2",CONCATENATE(C699,"Sectional"),AK699="3",CONCATENATE(C699,COUNTIF($C$1:C699,C699)))</f>
        <v>Rylee Fritz2</v>
      </c>
      <c r="E699" s="66">
        <v>45153.333333333336</v>
      </c>
      <c r="F699" t="s">
        <v>2652</v>
      </c>
      <c r="G699" s="46">
        <v>48</v>
      </c>
      <c r="H699" s="46">
        <v>99</v>
      </c>
      <c r="I699" s="46">
        <v>13</v>
      </c>
      <c r="J699" t="s">
        <v>1093</v>
      </c>
      <c r="K699" t="s">
        <v>90</v>
      </c>
      <c r="L699" s="46">
        <v>5367</v>
      </c>
      <c r="M699" s="46">
        <v>71</v>
      </c>
      <c r="N699" s="46">
        <v>71.3</v>
      </c>
      <c r="O699" s="46">
        <v>125</v>
      </c>
      <c r="P699" s="46">
        <f t="shared" si="69"/>
        <v>2</v>
      </c>
      <c r="R699" s="67" t="s">
        <v>2947</v>
      </c>
      <c r="S699" s="67">
        <f>COUNTIF(Y$2:$Y$100,R699)</f>
        <v>0</v>
      </c>
      <c r="V699" s="67">
        <f t="shared" si="70"/>
        <v>0</v>
      </c>
      <c r="AB699" t="s">
        <v>90</v>
      </c>
      <c r="AC699" s="46">
        <v>5367</v>
      </c>
      <c r="AD699" s="46">
        <v>71</v>
      </c>
      <c r="AE699" s="46">
        <v>71.3</v>
      </c>
      <c r="AF699" s="46">
        <v>125</v>
      </c>
      <c r="AH699" s="70" t="str">
        <f t="shared" si="71"/>
        <v/>
      </c>
      <c r="AI699" s="70" t="str">
        <f t="shared" si="72"/>
        <v/>
      </c>
      <c r="AJ699" s="70" t="str">
        <f t="shared" si="73"/>
        <v>X</v>
      </c>
      <c r="AK699" s="70" t="str" cm="1">
        <f t="array" ref="AK699">_xlfn.IFS(AH699&lt;&gt;"","1",AI699&lt;&gt;"","2",AJ699&lt;&gt;"","3")</f>
        <v>3</v>
      </c>
    </row>
    <row r="700" spans="1:37" x14ac:dyDescent="0.25">
      <c r="A700" t="s">
        <v>320</v>
      </c>
      <c r="B700" t="s">
        <v>210</v>
      </c>
      <c r="C700" s="67" t="str">
        <f t="shared" si="68"/>
        <v>Alexis Murphy</v>
      </c>
      <c r="D700" s="71" t="str" cm="1">
        <f t="array" ref="D700">_xlfn.IFS(AK700="1",CONCATENATE(C700,"Regional"),AK700="2",CONCATENATE(C700,"Sectional"),AK700="3",CONCATENATE(C700,COUNTIF($C$1:C700,C700)))</f>
        <v>Alexis Murphy2</v>
      </c>
      <c r="E700" s="66">
        <v>45153.333333333336</v>
      </c>
      <c r="F700" t="s">
        <v>2652</v>
      </c>
      <c r="G700" s="46">
        <v>48</v>
      </c>
      <c r="H700" s="46">
        <v>101</v>
      </c>
      <c r="I700" s="46">
        <v>14</v>
      </c>
      <c r="J700" t="s">
        <v>1093</v>
      </c>
      <c r="K700" t="s">
        <v>90</v>
      </c>
      <c r="L700" s="46">
        <v>5367</v>
      </c>
      <c r="M700" s="46">
        <v>71</v>
      </c>
      <c r="N700" s="46">
        <v>71.3</v>
      </c>
      <c r="O700" s="46">
        <v>125</v>
      </c>
      <c r="P700" s="46">
        <f t="shared" si="69"/>
        <v>2</v>
      </c>
      <c r="R700" s="67" t="s">
        <v>1219</v>
      </c>
      <c r="S700" s="67">
        <f>COUNTIF(Y$2:$Y$100,R700)</f>
        <v>0</v>
      </c>
      <c r="V700" s="67">
        <f t="shared" si="70"/>
        <v>0</v>
      </c>
      <c r="AB700" t="s">
        <v>90</v>
      </c>
      <c r="AC700" s="46">
        <v>5367</v>
      </c>
      <c r="AD700" s="46">
        <v>71</v>
      </c>
      <c r="AE700" s="46">
        <v>71.3</v>
      </c>
      <c r="AF700" s="46">
        <v>125</v>
      </c>
      <c r="AH700" s="70" t="str">
        <f t="shared" si="71"/>
        <v/>
      </c>
      <c r="AI700" s="70" t="str">
        <f t="shared" si="72"/>
        <v/>
      </c>
      <c r="AJ700" s="70" t="str">
        <f t="shared" si="73"/>
        <v>X</v>
      </c>
      <c r="AK700" s="70" t="str" cm="1">
        <f t="array" ref="AK700">_xlfn.IFS(AH700&lt;&gt;"","1",AI700&lt;&gt;"","2",AJ700&lt;&gt;"","3")</f>
        <v>3</v>
      </c>
    </row>
    <row r="701" spans="1:37" x14ac:dyDescent="0.25">
      <c r="A701" t="s">
        <v>1692</v>
      </c>
      <c r="B701" t="s">
        <v>535</v>
      </c>
      <c r="C701" s="67" t="str">
        <f t="shared" si="68"/>
        <v>Rachel Ewers</v>
      </c>
      <c r="D701" s="71" t="str" cm="1">
        <f t="array" ref="D701">_xlfn.IFS(AK701="1",CONCATENATE(C701,"Regional"),AK701="2",CONCATENATE(C701,"Sectional"),AK701="3",CONCATENATE(C701,COUNTIF($C$1:C701,C701)))</f>
        <v>Rachel Ewers2</v>
      </c>
      <c r="E701" s="66">
        <v>45153.333333333336</v>
      </c>
      <c r="F701" t="s">
        <v>2652</v>
      </c>
      <c r="G701" s="46">
        <v>48</v>
      </c>
      <c r="H701" s="46">
        <v>103</v>
      </c>
      <c r="I701" s="46">
        <v>15</v>
      </c>
      <c r="J701" t="s">
        <v>1093</v>
      </c>
      <c r="K701" t="s">
        <v>90</v>
      </c>
      <c r="L701" s="46">
        <v>5367</v>
      </c>
      <c r="M701" s="46">
        <v>71</v>
      </c>
      <c r="N701" s="46">
        <v>71.3</v>
      </c>
      <c r="O701" s="46">
        <v>125</v>
      </c>
      <c r="P701" s="46">
        <f t="shared" si="69"/>
        <v>2</v>
      </c>
      <c r="R701" s="67" t="s">
        <v>2950</v>
      </c>
      <c r="S701" s="67">
        <f>COUNTIF(Y$2:$Y$100,R701)</f>
        <v>0</v>
      </c>
      <c r="V701" s="67">
        <f t="shared" si="70"/>
        <v>0</v>
      </c>
      <c r="AB701" t="s">
        <v>90</v>
      </c>
      <c r="AC701" s="46">
        <v>5367</v>
      </c>
      <c r="AD701" s="46">
        <v>71</v>
      </c>
      <c r="AE701" s="46">
        <v>71.3</v>
      </c>
      <c r="AF701" s="46">
        <v>125</v>
      </c>
      <c r="AH701" s="70" t="str">
        <f t="shared" si="71"/>
        <v/>
      </c>
      <c r="AI701" s="70" t="str">
        <f t="shared" si="72"/>
        <v/>
      </c>
      <c r="AJ701" s="70" t="str">
        <f t="shared" si="73"/>
        <v>X</v>
      </c>
      <c r="AK701" s="70" t="str" cm="1">
        <f t="array" ref="AK701">_xlfn.IFS(AH701&lt;&gt;"","1",AI701&lt;&gt;"","2",AJ701&lt;&gt;"","3")</f>
        <v>3</v>
      </c>
    </row>
    <row r="702" spans="1:37" x14ac:dyDescent="0.25">
      <c r="A702" t="s">
        <v>932</v>
      </c>
      <c r="B702" t="s">
        <v>570</v>
      </c>
      <c r="C702" s="67" t="str">
        <f t="shared" si="68"/>
        <v>Sydney Kranig</v>
      </c>
      <c r="D702" s="71" t="str" cm="1">
        <f t="array" ref="D702">_xlfn.IFS(AK702="1",CONCATENATE(C702,"Regional"),AK702="2",CONCATENATE(C702,"Sectional"),AK702="3",CONCATENATE(C702,COUNTIF($C$1:C702,C702)))</f>
        <v>Sydney Kranig2</v>
      </c>
      <c r="E702" s="66">
        <v>45153.333333333336</v>
      </c>
      <c r="F702" t="s">
        <v>2652</v>
      </c>
      <c r="G702" s="46">
        <v>48</v>
      </c>
      <c r="H702" s="46">
        <v>103</v>
      </c>
      <c r="I702" s="46">
        <v>15</v>
      </c>
      <c r="J702" t="s">
        <v>1093</v>
      </c>
      <c r="K702" t="s">
        <v>90</v>
      </c>
      <c r="L702" s="46">
        <v>5367</v>
      </c>
      <c r="M702" s="46">
        <v>71</v>
      </c>
      <c r="N702" s="46">
        <v>71.3</v>
      </c>
      <c r="O702" s="46">
        <v>125</v>
      </c>
      <c r="P702" s="46">
        <f t="shared" si="69"/>
        <v>2</v>
      </c>
      <c r="R702" s="67" t="s">
        <v>3114</v>
      </c>
      <c r="S702" s="67">
        <f>COUNTIF(Y$2:$Y$100,R702)</f>
        <v>0</v>
      </c>
      <c r="V702" s="67">
        <f t="shared" si="70"/>
        <v>0</v>
      </c>
      <c r="AB702" t="s">
        <v>90</v>
      </c>
      <c r="AC702" s="46">
        <v>5367</v>
      </c>
      <c r="AD702" s="46">
        <v>71</v>
      </c>
      <c r="AE702" s="46">
        <v>71.3</v>
      </c>
      <c r="AF702" s="46">
        <v>125</v>
      </c>
      <c r="AH702" s="70" t="str">
        <f t="shared" si="71"/>
        <v/>
      </c>
      <c r="AI702" s="70" t="str">
        <f t="shared" si="72"/>
        <v/>
      </c>
      <c r="AJ702" s="70" t="str">
        <f t="shared" si="73"/>
        <v>X</v>
      </c>
      <c r="AK702" s="70" t="str" cm="1">
        <f t="array" ref="AK702">_xlfn.IFS(AH702&lt;&gt;"","1",AI702&lt;&gt;"","2",AJ702&lt;&gt;"","3")</f>
        <v>3</v>
      </c>
    </row>
    <row r="703" spans="1:37" x14ac:dyDescent="0.25">
      <c r="A703" t="s">
        <v>3400</v>
      </c>
      <c r="B703" t="s">
        <v>2708</v>
      </c>
      <c r="C703" s="67" t="str">
        <f t="shared" si="68"/>
        <v>Cadence Scholze</v>
      </c>
      <c r="D703" s="71" t="str" cm="1">
        <f t="array" ref="D703">_xlfn.IFS(AK703="1",CONCATENATE(C703,"Regional"),AK703="2",CONCATENATE(C703,"Sectional"),AK703="3",CONCATENATE(C703,COUNTIF($C$1:C703,C703)))</f>
        <v>Cadence Scholze2</v>
      </c>
      <c r="E703" s="66">
        <v>45153.333333333336</v>
      </c>
      <c r="F703" t="s">
        <v>2652</v>
      </c>
      <c r="G703" s="46">
        <v>48</v>
      </c>
      <c r="H703" s="46">
        <v>103</v>
      </c>
      <c r="I703" s="46">
        <v>15</v>
      </c>
      <c r="J703" t="s">
        <v>1093</v>
      </c>
      <c r="K703" t="s">
        <v>90</v>
      </c>
      <c r="L703" s="46">
        <v>5367</v>
      </c>
      <c r="M703" s="46">
        <v>71</v>
      </c>
      <c r="N703" s="46">
        <v>71.3</v>
      </c>
      <c r="O703" s="46">
        <v>125</v>
      </c>
      <c r="P703" s="46">
        <f t="shared" si="69"/>
        <v>2</v>
      </c>
      <c r="R703" s="67" t="s">
        <v>3536</v>
      </c>
      <c r="S703" s="67">
        <f>COUNTIF(Y$2:$Y$100,R703)</f>
        <v>0</v>
      </c>
      <c r="V703" s="67">
        <f t="shared" si="70"/>
        <v>0</v>
      </c>
      <c r="AB703" t="s">
        <v>90</v>
      </c>
      <c r="AC703" s="46">
        <v>5367</v>
      </c>
      <c r="AD703" s="46">
        <v>71</v>
      </c>
      <c r="AE703" s="46">
        <v>71.3</v>
      </c>
      <c r="AF703" s="46">
        <v>125</v>
      </c>
      <c r="AH703" s="70" t="str">
        <f t="shared" si="71"/>
        <v/>
      </c>
      <c r="AI703" s="70" t="str">
        <f t="shared" si="72"/>
        <v/>
      </c>
      <c r="AJ703" s="70" t="str">
        <f t="shared" si="73"/>
        <v>X</v>
      </c>
      <c r="AK703" s="70" t="str" cm="1">
        <f t="array" ref="AK703">_xlfn.IFS(AH703&lt;&gt;"","1",AI703&lt;&gt;"","2",AJ703&lt;&gt;"","3")</f>
        <v>3</v>
      </c>
    </row>
    <row r="704" spans="1:37" x14ac:dyDescent="0.25">
      <c r="A704" t="s">
        <v>1627</v>
      </c>
      <c r="B704" t="s">
        <v>554</v>
      </c>
      <c r="C704" s="67" t="str">
        <f t="shared" si="68"/>
        <v>Trinity Horstman</v>
      </c>
      <c r="D704" s="71" t="str" cm="1">
        <f t="array" ref="D704">_xlfn.IFS(AK704="1",CONCATENATE(C704,"Regional"),AK704="2",CONCATENATE(C704,"Sectional"),AK704="3",CONCATENATE(C704,COUNTIF($C$1:C704,C704)))</f>
        <v>Trinity Horstman2</v>
      </c>
      <c r="E704" s="66">
        <v>45153.333333333336</v>
      </c>
      <c r="F704" t="s">
        <v>2652</v>
      </c>
      <c r="G704" s="46">
        <v>48</v>
      </c>
      <c r="H704" s="46">
        <v>104</v>
      </c>
      <c r="I704" s="46">
        <v>18</v>
      </c>
      <c r="J704" t="s">
        <v>1093</v>
      </c>
      <c r="K704" t="s">
        <v>90</v>
      </c>
      <c r="L704" s="46">
        <v>5367</v>
      </c>
      <c r="M704" s="46">
        <v>71</v>
      </c>
      <c r="N704" s="46">
        <v>71.3</v>
      </c>
      <c r="O704" s="46">
        <v>125</v>
      </c>
      <c r="P704" s="46">
        <f t="shared" si="69"/>
        <v>2</v>
      </c>
      <c r="R704" s="67" t="s">
        <v>3535</v>
      </c>
      <c r="S704" s="67">
        <f>COUNTIF(Y$2:$Y$100,R704)</f>
        <v>0</v>
      </c>
      <c r="V704" s="67">
        <f t="shared" si="70"/>
        <v>0</v>
      </c>
      <c r="AB704" t="s">
        <v>90</v>
      </c>
      <c r="AC704" s="46">
        <v>5367</v>
      </c>
      <c r="AD704" s="46">
        <v>71</v>
      </c>
      <c r="AE704" s="46">
        <v>71.3</v>
      </c>
      <c r="AF704" s="46">
        <v>125</v>
      </c>
      <c r="AH704" s="70" t="str">
        <f t="shared" si="71"/>
        <v/>
      </c>
      <c r="AI704" s="70" t="str">
        <f t="shared" si="72"/>
        <v/>
      </c>
      <c r="AJ704" s="70" t="str">
        <f t="shared" si="73"/>
        <v>X</v>
      </c>
      <c r="AK704" s="70" t="str" cm="1">
        <f t="array" ref="AK704">_xlfn.IFS(AH704&lt;&gt;"","1",AI704&lt;&gt;"","2",AJ704&lt;&gt;"","3")</f>
        <v>3</v>
      </c>
    </row>
    <row r="705" spans="1:37" x14ac:dyDescent="0.25">
      <c r="A705" t="s">
        <v>1626</v>
      </c>
      <c r="B705" t="s">
        <v>499</v>
      </c>
      <c r="C705" s="67" t="str">
        <f t="shared" si="68"/>
        <v>Macy Keim</v>
      </c>
      <c r="D705" s="71" t="str" cm="1">
        <f t="array" ref="D705">_xlfn.IFS(AK705="1",CONCATENATE(C705,"Regional"),AK705="2",CONCATENATE(C705,"Sectional"),AK705="3",CONCATENATE(C705,COUNTIF($C$1:C705,C705)))</f>
        <v>Macy Keim3</v>
      </c>
      <c r="E705" s="66">
        <v>45153.333333333336</v>
      </c>
      <c r="F705" t="s">
        <v>2652</v>
      </c>
      <c r="G705" s="46">
        <v>48</v>
      </c>
      <c r="H705" s="46">
        <v>104</v>
      </c>
      <c r="I705" s="46">
        <v>18</v>
      </c>
      <c r="J705" t="s">
        <v>1093</v>
      </c>
      <c r="K705" t="s">
        <v>90</v>
      </c>
      <c r="L705" s="46">
        <v>5367</v>
      </c>
      <c r="M705" s="46">
        <v>71</v>
      </c>
      <c r="N705" s="46">
        <v>71.3</v>
      </c>
      <c r="O705" s="46">
        <v>125</v>
      </c>
      <c r="P705" s="46">
        <f t="shared" si="69"/>
        <v>2</v>
      </c>
      <c r="R705" s="67" t="s">
        <v>3516</v>
      </c>
      <c r="S705" s="67">
        <f>COUNTIF(Y$2:$Y$100,R705)</f>
        <v>0</v>
      </c>
      <c r="V705" s="67">
        <f t="shared" si="70"/>
        <v>0</v>
      </c>
      <c r="AB705" t="s">
        <v>90</v>
      </c>
      <c r="AC705" s="46">
        <v>5367</v>
      </c>
      <c r="AD705" s="46">
        <v>71</v>
      </c>
      <c r="AE705" s="46">
        <v>71.3</v>
      </c>
      <c r="AF705" s="46">
        <v>125</v>
      </c>
      <c r="AH705" s="70" t="str">
        <f t="shared" si="71"/>
        <v/>
      </c>
      <c r="AI705" s="70" t="str">
        <f t="shared" si="72"/>
        <v/>
      </c>
      <c r="AJ705" s="70" t="str">
        <f t="shared" si="73"/>
        <v>X</v>
      </c>
      <c r="AK705" s="70" t="str" cm="1">
        <f t="array" ref="AK705">_xlfn.IFS(AH705&lt;&gt;"","1",AI705&lt;&gt;"","2",AJ705&lt;&gt;"","3")</f>
        <v>3</v>
      </c>
    </row>
    <row r="706" spans="1:37" x14ac:dyDescent="0.25">
      <c r="A706" t="s">
        <v>221</v>
      </c>
      <c r="B706" t="s">
        <v>553</v>
      </c>
      <c r="C706" s="67" t="str">
        <f t="shared" ref="C706:C769" si="75">CONCATENATE(B706," ",A706)</f>
        <v>Zowie Hunter</v>
      </c>
      <c r="D706" s="71" t="str" cm="1">
        <f t="array" ref="D706">_xlfn.IFS(AK706="1",CONCATENATE(C706,"Regional"),AK706="2",CONCATENATE(C706,"Sectional"),AK706="3",CONCATENATE(C706,COUNTIF($C$1:C706,C706)))</f>
        <v>Zowie Hunter2</v>
      </c>
      <c r="E706" s="66">
        <v>45153.333333333336</v>
      </c>
      <c r="F706" t="s">
        <v>2652</v>
      </c>
      <c r="G706" s="46">
        <v>48</v>
      </c>
      <c r="H706" s="46">
        <v>104</v>
      </c>
      <c r="I706" s="46">
        <v>18</v>
      </c>
      <c r="J706" t="s">
        <v>1093</v>
      </c>
      <c r="K706" t="s">
        <v>90</v>
      </c>
      <c r="L706" s="46">
        <v>5367</v>
      </c>
      <c r="M706" s="46">
        <v>71</v>
      </c>
      <c r="N706" s="46">
        <v>71.3</v>
      </c>
      <c r="O706" s="46">
        <v>125</v>
      </c>
      <c r="P706" s="46">
        <f t="shared" ref="P706:P769" si="76">IF(L706&gt;4000,2,1)</f>
        <v>2</v>
      </c>
      <c r="R706" s="67" t="s">
        <v>1216</v>
      </c>
      <c r="S706" s="67">
        <f>COUNTIF(Y$2:$Y$100,R706)</f>
        <v>0</v>
      </c>
      <c r="V706" s="67">
        <f t="shared" ref="V706:V769" si="77">COUNTIF(R706:R3329,Y706)</f>
        <v>0</v>
      </c>
      <c r="AB706" t="s">
        <v>90</v>
      </c>
      <c r="AC706" s="46">
        <v>5367</v>
      </c>
      <c r="AD706" s="46">
        <v>71</v>
      </c>
      <c r="AE706" s="46">
        <v>71.3</v>
      </c>
      <c r="AF706" s="46">
        <v>125</v>
      </c>
      <c r="AH706" s="70" t="str">
        <f t="shared" ref="AH706:AH769" si="78">IF(ISNUMBER(SEARCH("regional",$F706)),$F706,"")</f>
        <v/>
      </c>
      <c r="AI706" s="70" t="str">
        <f t="shared" ref="AI706:AI769" si="79">IF(ISNUMBER(SEARCH("sectional",$F706)),$F706,"")</f>
        <v/>
      </c>
      <c r="AJ706" s="70" t="str">
        <f t="shared" ref="AJ706:AJ769" si="80">IF(AND(AH706="",AI706=""),"X","")</f>
        <v>X</v>
      </c>
      <c r="AK706" s="70" t="str" cm="1">
        <f t="array" ref="AK706">_xlfn.IFS(AH706&lt;&gt;"","1",AI706&lt;&gt;"","2",AJ706&lt;&gt;"","3")</f>
        <v>3</v>
      </c>
    </row>
    <row r="707" spans="1:37" x14ac:dyDescent="0.25">
      <c r="A707" t="s">
        <v>310</v>
      </c>
      <c r="B707" t="s">
        <v>772</v>
      </c>
      <c r="C707" s="67" t="str">
        <f t="shared" si="75"/>
        <v>Alexa Miller</v>
      </c>
      <c r="D707" s="71" t="str" cm="1">
        <f t="array" ref="D707">_xlfn.IFS(AK707="1",CONCATENATE(C707,"Regional"),AK707="2",CONCATENATE(C707,"Sectional"),AK707="3",CONCATENATE(C707,COUNTIF($C$1:C707,C707)))</f>
        <v>Alexa Miller2</v>
      </c>
      <c r="E707" s="66">
        <v>45153.333333333336</v>
      </c>
      <c r="F707" t="s">
        <v>2652</v>
      </c>
      <c r="G707" s="46">
        <v>48</v>
      </c>
      <c r="H707" s="46">
        <v>105</v>
      </c>
      <c r="I707" s="46">
        <v>21</v>
      </c>
      <c r="J707" t="s">
        <v>1093</v>
      </c>
      <c r="K707" t="s">
        <v>90</v>
      </c>
      <c r="L707" s="46">
        <v>5367</v>
      </c>
      <c r="M707" s="46">
        <v>71</v>
      </c>
      <c r="N707" s="46">
        <v>71.3</v>
      </c>
      <c r="O707" s="46">
        <v>125</v>
      </c>
      <c r="P707" s="46">
        <f t="shared" si="76"/>
        <v>2</v>
      </c>
      <c r="R707" s="67" t="s">
        <v>1571</v>
      </c>
      <c r="S707" s="67">
        <f>COUNTIF(Y$2:$Y$100,R707)</f>
        <v>0</v>
      </c>
      <c r="V707" s="67">
        <f t="shared" si="77"/>
        <v>0</v>
      </c>
      <c r="AB707" t="s">
        <v>90</v>
      </c>
      <c r="AC707" s="46">
        <v>5367</v>
      </c>
      <c r="AD707" s="46">
        <v>71</v>
      </c>
      <c r="AE707" s="46">
        <v>71.3</v>
      </c>
      <c r="AF707" s="46">
        <v>125</v>
      </c>
      <c r="AH707" s="70" t="str">
        <f t="shared" si="78"/>
        <v/>
      </c>
      <c r="AI707" s="70" t="str">
        <f t="shared" si="79"/>
        <v/>
      </c>
      <c r="AJ707" s="70" t="str">
        <f t="shared" si="80"/>
        <v>X</v>
      </c>
      <c r="AK707" s="70" t="str" cm="1">
        <f t="array" ref="AK707">_xlfn.IFS(AH707&lt;&gt;"","1",AI707&lt;&gt;"","2",AJ707&lt;&gt;"","3")</f>
        <v>3</v>
      </c>
    </row>
    <row r="708" spans="1:37" x14ac:dyDescent="0.25">
      <c r="A708" t="s">
        <v>215</v>
      </c>
      <c r="B708" t="s">
        <v>459</v>
      </c>
      <c r="C708" s="67" t="str">
        <f t="shared" si="75"/>
        <v>Addison Brieske</v>
      </c>
      <c r="D708" s="71" t="str" cm="1">
        <f t="array" ref="D708">_xlfn.IFS(AK708="1",CONCATENATE(C708,"Regional"),AK708="2",CONCATENATE(C708,"Sectional"),AK708="3",CONCATENATE(C708,COUNTIF($C$1:C708,C708)))</f>
        <v>Addison Brieske3</v>
      </c>
      <c r="E708" s="66">
        <v>45153.333333333336</v>
      </c>
      <c r="F708" t="s">
        <v>2652</v>
      </c>
      <c r="G708" s="46">
        <v>48</v>
      </c>
      <c r="H708" s="46">
        <v>106</v>
      </c>
      <c r="I708" s="46">
        <v>22</v>
      </c>
      <c r="J708" t="s">
        <v>1093</v>
      </c>
      <c r="K708" t="s">
        <v>90</v>
      </c>
      <c r="L708" s="46">
        <v>5367</v>
      </c>
      <c r="M708" s="46">
        <v>71</v>
      </c>
      <c r="N708" s="46">
        <v>71.3</v>
      </c>
      <c r="O708" s="46">
        <v>125</v>
      </c>
      <c r="P708" s="46">
        <f t="shared" si="76"/>
        <v>2</v>
      </c>
      <c r="R708" s="67" t="s">
        <v>1572</v>
      </c>
      <c r="S708" s="67">
        <f>COUNTIF(Y$2:$Y$100,R708)</f>
        <v>0</v>
      </c>
      <c r="V708" s="67">
        <f t="shared" si="77"/>
        <v>0</v>
      </c>
      <c r="AB708" t="s">
        <v>90</v>
      </c>
      <c r="AC708" s="46">
        <v>5367</v>
      </c>
      <c r="AD708" s="46">
        <v>71</v>
      </c>
      <c r="AE708" s="46">
        <v>71.3</v>
      </c>
      <c r="AF708" s="46">
        <v>125</v>
      </c>
      <c r="AH708" s="70" t="str">
        <f t="shared" si="78"/>
        <v/>
      </c>
      <c r="AI708" s="70" t="str">
        <f t="shared" si="79"/>
        <v/>
      </c>
      <c r="AJ708" s="70" t="str">
        <f t="shared" si="80"/>
        <v>X</v>
      </c>
      <c r="AK708" s="70" t="str" cm="1">
        <f t="array" ref="AK708">_xlfn.IFS(AH708&lt;&gt;"","1",AI708&lt;&gt;"","2",AJ708&lt;&gt;"","3")</f>
        <v>3</v>
      </c>
    </row>
    <row r="709" spans="1:37" x14ac:dyDescent="0.25">
      <c r="A709" t="s">
        <v>1630</v>
      </c>
      <c r="B709" t="s">
        <v>414</v>
      </c>
      <c r="C709" s="67" t="str">
        <f t="shared" si="75"/>
        <v>Megan Windsor</v>
      </c>
      <c r="D709" s="71" t="str" cm="1">
        <f t="array" ref="D709">_xlfn.IFS(AK709="1",CONCATENATE(C709,"Regional"),AK709="2",CONCATENATE(C709,"Sectional"),AK709="3",CONCATENATE(C709,COUNTIF($C$1:C709,C709)))</f>
        <v>Megan Windsor1</v>
      </c>
      <c r="E709" s="66">
        <v>45153.333333333336</v>
      </c>
      <c r="F709" t="s">
        <v>2652</v>
      </c>
      <c r="G709" s="46">
        <v>48</v>
      </c>
      <c r="H709" s="46">
        <v>108</v>
      </c>
      <c r="I709" s="46">
        <v>23</v>
      </c>
      <c r="J709" t="s">
        <v>1093</v>
      </c>
      <c r="K709" t="s">
        <v>90</v>
      </c>
      <c r="L709" s="46">
        <v>5367</v>
      </c>
      <c r="M709" s="46">
        <v>71</v>
      </c>
      <c r="N709" s="46">
        <v>71.3</v>
      </c>
      <c r="O709" s="46">
        <v>125</v>
      </c>
      <c r="P709" s="46">
        <f t="shared" si="76"/>
        <v>2</v>
      </c>
      <c r="R709" s="67" t="s">
        <v>3569</v>
      </c>
      <c r="S709" s="67">
        <f>COUNTIF(Y$2:$Y$100,R709)</f>
        <v>0</v>
      </c>
      <c r="V709" s="67">
        <f t="shared" si="77"/>
        <v>0</v>
      </c>
      <c r="AB709" t="s">
        <v>90</v>
      </c>
      <c r="AC709" s="46">
        <v>5367</v>
      </c>
      <c r="AD709" s="46">
        <v>71</v>
      </c>
      <c r="AE709" s="46">
        <v>71.3</v>
      </c>
      <c r="AF709" s="46">
        <v>125</v>
      </c>
      <c r="AH709" s="70" t="str">
        <f t="shared" si="78"/>
        <v/>
      </c>
      <c r="AI709" s="70" t="str">
        <f t="shared" si="79"/>
        <v/>
      </c>
      <c r="AJ709" s="70" t="str">
        <f t="shared" si="80"/>
        <v>X</v>
      </c>
      <c r="AK709" s="70" t="str" cm="1">
        <f t="array" ref="AK709">_xlfn.IFS(AH709&lt;&gt;"","1",AI709&lt;&gt;"","2",AJ709&lt;&gt;"","3")</f>
        <v>3</v>
      </c>
    </row>
    <row r="710" spans="1:37" x14ac:dyDescent="0.25">
      <c r="A710" t="s">
        <v>1102</v>
      </c>
      <c r="B710" t="s">
        <v>1103</v>
      </c>
      <c r="C710" s="67" t="str">
        <f t="shared" si="75"/>
        <v>aliza koput</v>
      </c>
      <c r="D710" s="71" t="str" cm="1">
        <f t="array" ref="D710">_xlfn.IFS(AK710="1",CONCATENATE(C710,"Regional"),AK710="2",CONCATENATE(C710,"Sectional"),AK710="3",CONCATENATE(C710,COUNTIF($C$1:C710,C710)))</f>
        <v>aliza koput2</v>
      </c>
      <c r="E710" s="66">
        <v>45153.333333333336</v>
      </c>
      <c r="F710" t="s">
        <v>2652</v>
      </c>
      <c r="G710" s="46">
        <v>48</v>
      </c>
      <c r="H710" s="46">
        <v>109</v>
      </c>
      <c r="I710" s="46">
        <v>24</v>
      </c>
      <c r="J710" t="s">
        <v>1093</v>
      </c>
      <c r="K710" t="s">
        <v>90</v>
      </c>
      <c r="L710" s="46">
        <v>5367</v>
      </c>
      <c r="M710" s="46">
        <v>71</v>
      </c>
      <c r="N710" s="46">
        <v>71.3</v>
      </c>
      <c r="O710" s="46">
        <v>125</v>
      </c>
      <c r="P710" s="46">
        <f t="shared" si="76"/>
        <v>2</v>
      </c>
      <c r="R710" s="67" t="s">
        <v>1577</v>
      </c>
      <c r="S710" s="67">
        <f>COUNTIF(Y$2:$Y$100,R710)</f>
        <v>0</v>
      </c>
      <c r="V710" s="67">
        <f t="shared" si="77"/>
        <v>0</v>
      </c>
      <c r="AB710" t="s">
        <v>90</v>
      </c>
      <c r="AC710" s="46">
        <v>5367</v>
      </c>
      <c r="AD710" s="46">
        <v>71</v>
      </c>
      <c r="AE710" s="46">
        <v>71.3</v>
      </c>
      <c r="AF710" s="46">
        <v>125</v>
      </c>
      <c r="AH710" s="70" t="str">
        <f t="shared" si="78"/>
        <v/>
      </c>
      <c r="AI710" s="70" t="str">
        <f t="shared" si="79"/>
        <v/>
      </c>
      <c r="AJ710" s="70" t="str">
        <f t="shared" si="80"/>
        <v>X</v>
      </c>
      <c r="AK710" s="70" t="str" cm="1">
        <f t="array" ref="AK710">_xlfn.IFS(AH710&lt;&gt;"","1",AI710&lt;&gt;"","2",AJ710&lt;&gt;"","3")</f>
        <v>3</v>
      </c>
    </row>
    <row r="711" spans="1:37" x14ac:dyDescent="0.25">
      <c r="A711" t="s">
        <v>321</v>
      </c>
      <c r="B711" t="s">
        <v>184</v>
      </c>
      <c r="C711" s="67" t="str">
        <f t="shared" si="75"/>
        <v>Allison Nelson</v>
      </c>
      <c r="D711" s="71" t="str" cm="1">
        <f t="array" ref="D711">_xlfn.IFS(AK711="1",CONCATENATE(C711,"Regional"),AK711="2",CONCATENATE(C711,"Sectional"),AK711="3",CONCATENATE(C711,COUNTIF($C$1:C711,C711)))</f>
        <v>Allison Nelson3</v>
      </c>
      <c r="E711" s="66">
        <v>45153.333333333336</v>
      </c>
      <c r="F711" t="s">
        <v>2652</v>
      </c>
      <c r="G711" s="46">
        <v>48</v>
      </c>
      <c r="H711" s="46">
        <v>110</v>
      </c>
      <c r="I711" s="46">
        <v>25</v>
      </c>
      <c r="J711" t="s">
        <v>1093</v>
      </c>
      <c r="K711" t="s">
        <v>90</v>
      </c>
      <c r="L711" s="46">
        <v>5367</v>
      </c>
      <c r="M711" s="46">
        <v>71</v>
      </c>
      <c r="N711" s="46">
        <v>71.3</v>
      </c>
      <c r="O711" s="46">
        <v>125</v>
      </c>
      <c r="P711" s="46">
        <f t="shared" si="76"/>
        <v>2</v>
      </c>
      <c r="R711" s="67" t="s">
        <v>3079</v>
      </c>
      <c r="S711" s="67">
        <f>COUNTIF(Y$2:$Y$100,R711)</f>
        <v>0</v>
      </c>
      <c r="V711" s="67">
        <f t="shared" si="77"/>
        <v>0</v>
      </c>
      <c r="AB711" t="s">
        <v>90</v>
      </c>
      <c r="AC711" s="46">
        <v>5367</v>
      </c>
      <c r="AD711" s="46">
        <v>71</v>
      </c>
      <c r="AE711" s="46">
        <v>71.3</v>
      </c>
      <c r="AF711" s="46">
        <v>125</v>
      </c>
      <c r="AH711" s="70" t="str">
        <f t="shared" si="78"/>
        <v/>
      </c>
      <c r="AI711" s="70" t="str">
        <f t="shared" si="79"/>
        <v/>
      </c>
      <c r="AJ711" s="70" t="str">
        <f t="shared" si="80"/>
        <v>X</v>
      </c>
      <c r="AK711" s="70" t="str" cm="1">
        <f t="array" ref="AK711">_xlfn.IFS(AH711&lt;&gt;"","1",AI711&lt;&gt;"","2",AJ711&lt;&gt;"","3")</f>
        <v>3</v>
      </c>
    </row>
    <row r="712" spans="1:37" x14ac:dyDescent="0.25">
      <c r="A712" t="s">
        <v>1930</v>
      </c>
      <c r="B712" t="s">
        <v>348</v>
      </c>
      <c r="C712" s="67" t="str">
        <f t="shared" si="75"/>
        <v>Camryn Eirschele</v>
      </c>
      <c r="D712" s="71" t="str" cm="1">
        <f t="array" ref="D712">_xlfn.IFS(AK712="1",CONCATENATE(C712,"Regional"),AK712="2",CONCATENATE(C712,"Sectional"),AK712="3",CONCATENATE(C712,COUNTIF($C$1:C712,C712)))</f>
        <v>Camryn Eirschele2</v>
      </c>
      <c r="E712" s="66">
        <v>45153.333333333336</v>
      </c>
      <c r="F712" t="s">
        <v>2652</v>
      </c>
      <c r="G712" s="46">
        <v>48</v>
      </c>
      <c r="H712" s="46">
        <v>111</v>
      </c>
      <c r="I712" s="46">
        <v>26</v>
      </c>
      <c r="J712" t="s">
        <v>1093</v>
      </c>
      <c r="K712" t="s">
        <v>90</v>
      </c>
      <c r="L712" s="46">
        <v>5367</v>
      </c>
      <c r="M712" s="46">
        <v>71</v>
      </c>
      <c r="N712" s="46">
        <v>71.3</v>
      </c>
      <c r="O712" s="46">
        <v>125</v>
      </c>
      <c r="P712" s="46">
        <f t="shared" si="76"/>
        <v>2</v>
      </c>
      <c r="R712" s="67" t="s">
        <v>2945</v>
      </c>
      <c r="S712" s="67">
        <f>COUNTIF(Y$2:$Y$100,R712)</f>
        <v>0</v>
      </c>
      <c r="V712" s="67">
        <f t="shared" si="77"/>
        <v>0</v>
      </c>
      <c r="AB712" t="s">
        <v>90</v>
      </c>
      <c r="AC712" s="46">
        <v>5367</v>
      </c>
      <c r="AD712" s="46">
        <v>71</v>
      </c>
      <c r="AE712" s="46">
        <v>71.3</v>
      </c>
      <c r="AF712" s="46">
        <v>125</v>
      </c>
      <c r="AH712" s="70" t="str">
        <f t="shared" si="78"/>
        <v/>
      </c>
      <c r="AI712" s="70" t="str">
        <f t="shared" si="79"/>
        <v/>
      </c>
      <c r="AJ712" s="70" t="str">
        <f t="shared" si="80"/>
        <v>X</v>
      </c>
      <c r="AK712" s="70" t="str" cm="1">
        <f t="array" ref="AK712">_xlfn.IFS(AH712&lt;&gt;"","1",AI712&lt;&gt;"","2",AJ712&lt;&gt;"","3")</f>
        <v>3</v>
      </c>
    </row>
    <row r="713" spans="1:37" x14ac:dyDescent="0.25">
      <c r="A713" t="s">
        <v>384</v>
      </c>
      <c r="B713" t="s">
        <v>417</v>
      </c>
      <c r="C713" s="67" t="str">
        <f t="shared" si="75"/>
        <v>Brooklynn Williams</v>
      </c>
      <c r="D713" s="71" t="str" cm="1">
        <f t="array" ref="D713">_xlfn.IFS(AK713="1",CONCATENATE(C713,"Regional"),AK713="2",CONCATENATE(C713,"Sectional"),AK713="3",CONCATENATE(C713,COUNTIF($C$1:C713,C713)))</f>
        <v>Brooklynn Williams2</v>
      </c>
      <c r="E713" s="66">
        <v>45153.333333333336</v>
      </c>
      <c r="F713" t="s">
        <v>2652</v>
      </c>
      <c r="G713" s="46">
        <v>48</v>
      </c>
      <c r="H713" s="46">
        <v>111</v>
      </c>
      <c r="I713" s="46">
        <v>26</v>
      </c>
      <c r="J713" t="s">
        <v>1093</v>
      </c>
      <c r="K713" t="s">
        <v>90</v>
      </c>
      <c r="L713" s="46">
        <v>5367</v>
      </c>
      <c r="M713" s="46">
        <v>71</v>
      </c>
      <c r="N713" s="46">
        <v>71.3</v>
      </c>
      <c r="O713" s="46">
        <v>125</v>
      </c>
      <c r="P713" s="46">
        <f t="shared" si="76"/>
        <v>2</v>
      </c>
      <c r="R713" s="67" t="s">
        <v>1537</v>
      </c>
      <c r="S713" s="67">
        <f>COUNTIF(Y$2:$Y$100,R713)</f>
        <v>0</v>
      </c>
      <c r="V713" s="67">
        <f t="shared" si="77"/>
        <v>0</v>
      </c>
      <c r="AB713" t="s">
        <v>90</v>
      </c>
      <c r="AC713" s="46">
        <v>5367</v>
      </c>
      <c r="AD713" s="46">
        <v>71</v>
      </c>
      <c r="AE713" s="46">
        <v>71.3</v>
      </c>
      <c r="AF713" s="46">
        <v>125</v>
      </c>
      <c r="AH713" s="70" t="str">
        <f t="shared" si="78"/>
        <v/>
      </c>
      <c r="AI713" s="70" t="str">
        <f t="shared" si="79"/>
        <v/>
      </c>
      <c r="AJ713" s="70" t="str">
        <f t="shared" si="80"/>
        <v>X</v>
      </c>
      <c r="AK713" s="70" t="str" cm="1">
        <f t="array" ref="AK713">_xlfn.IFS(AH713&lt;&gt;"","1",AI713&lt;&gt;"","2",AJ713&lt;&gt;"","3")</f>
        <v>3</v>
      </c>
    </row>
    <row r="714" spans="1:37" x14ac:dyDescent="0.25">
      <c r="A714" t="s">
        <v>349</v>
      </c>
      <c r="B714" t="s">
        <v>459</v>
      </c>
      <c r="C714" s="67" t="str">
        <f t="shared" si="75"/>
        <v>Addison Schanhofer</v>
      </c>
      <c r="D714" s="71" t="str" cm="1">
        <f t="array" ref="D714">_xlfn.IFS(AK714="1",CONCATENATE(C714,"Regional"),AK714="2",CONCATENATE(C714,"Sectional"),AK714="3",CONCATENATE(C714,COUNTIF($C$1:C714,C714)))</f>
        <v>Addison Schanhofer2</v>
      </c>
      <c r="E714" s="66">
        <v>45153.333333333336</v>
      </c>
      <c r="F714" t="s">
        <v>2652</v>
      </c>
      <c r="G714" s="46">
        <v>48</v>
      </c>
      <c r="H714" s="46">
        <v>114</v>
      </c>
      <c r="I714" s="46">
        <v>28</v>
      </c>
      <c r="J714" t="s">
        <v>1093</v>
      </c>
      <c r="K714" t="s">
        <v>90</v>
      </c>
      <c r="L714" s="46">
        <v>5367</v>
      </c>
      <c r="M714" s="46">
        <v>71</v>
      </c>
      <c r="N714" s="46">
        <v>71.3</v>
      </c>
      <c r="O714" s="46">
        <v>125</v>
      </c>
      <c r="P714" s="46">
        <f t="shared" si="76"/>
        <v>2</v>
      </c>
      <c r="R714" s="67" t="s">
        <v>3537</v>
      </c>
      <c r="S714" s="67">
        <f>COUNTIF(Y$2:$Y$100,R714)</f>
        <v>0</v>
      </c>
      <c r="V714" s="67">
        <f t="shared" si="77"/>
        <v>0</v>
      </c>
      <c r="AB714" t="s">
        <v>90</v>
      </c>
      <c r="AC714" s="46">
        <v>5367</v>
      </c>
      <c r="AD714" s="46">
        <v>71</v>
      </c>
      <c r="AE714" s="46">
        <v>71.3</v>
      </c>
      <c r="AF714" s="46">
        <v>125</v>
      </c>
      <c r="AH714" s="70" t="str">
        <f t="shared" si="78"/>
        <v/>
      </c>
      <c r="AI714" s="70" t="str">
        <f t="shared" si="79"/>
        <v/>
      </c>
      <c r="AJ714" s="70" t="str">
        <f t="shared" si="80"/>
        <v>X</v>
      </c>
      <c r="AK714" s="70" t="str" cm="1">
        <f t="array" ref="AK714">_xlfn.IFS(AH714&lt;&gt;"","1",AI714&lt;&gt;"","2",AJ714&lt;&gt;"","3")</f>
        <v>3</v>
      </c>
    </row>
    <row r="715" spans="1:37" x14ac:dyDescent="0.25">
      <c r="A715" t="s">
        <v>1101</v>
      </c>
      <c r="B715" t="s">
        <v>1018</v>
      </c>
      <c r="C715" s="67" t="str">
        <f t="shared" si="75"/>
        <v>Hailie Knudtson</v>
      </c>
      <c r="D715" s="71" t="str" cm="1">
        <f t="array" ref="D715">_xlfn.IFS(AK715="1",CONCATENATE(C715,"Regional"),AK715="2",CONCATENATE(C715,"Sectional"),AK715="3",CONCATENATE(C715,COUNTIF($C$1:C715,C715)))</f>
        <v>Hailie Knudtson1</v>
      </c>
      <c r="E715" s="66">
        <v>45153.333333333336</v>
      </c>
      <c r="F715" t="s">
        <v>2652</v>
      </c>
      <c r="G715" s="46">
        <v>48</v>
      </c>
      <c r="H715" s="46">
        <v>114</v>
      </c>
      <c r="I715" s="46">
        <v>28</v>
      </c>
      <c r="J715" t="s">
        <v>1093</v>
      </c>
      <c r="K715" t="s">
        <v>90</v>
      </c>
      <c r="L715" s="46">
        <v>5367</v>
      </c>
      <c r="M715" s="46">
        <v>71</v>
      </c>
      <c r="N715" s="46">
        <v>71.3</v>
      </c>
      <c r="O715" s="46">
        <v>125</v>
      </c>
      <c r="P715" s="46">
        <f t="shared" si="76"/>
        <v>2</v>
      </c>
      <c r="R715" s="67" t="s">
        <v>3570</v>
      </c>
      <c r="S715" s="67">
        <f>COUNTIF(Y$2:$Y$100,R715)</f>
        <v>0</v>
      </c>
      <c r="V715" s="67">
        <f t="shared" si="77"/>
        <v>0</v>
      </c>
      <c r="AB715" t="s">
        <v>90</v>
      </c>
      <c r="AC715" s="46">
        <v>5367</v>
      </c>
      <c r="AD715" s="46">
        <v>71</v>
      </c>
      <c r="AE715" s="46">
        <v>71.3</v>
      </c>
      <c r="AF715" s="46">
        <v>125</v>
      </c>
      <c r="AH715" s="70" t="str">
        <f t="shared" si="78"/>
        <v/>
      </c>
      <c r="AI715" s="70" t="str">
        <f t="shared" si="79"/>
        <v/>
      </c>
      <c r="AJ715" s="70" t="str">
        <f t="shared" si="80"/>
        <v>X</v>
      </c>
      <c r="AK715" s="70" t="str" cm="1">
        <f t="array" ref="AK715">_xlfn.IFS(AH715&lt;&gt;"","1",AI715&lt;&gt;"","2",AJ715&lt;&gt;"","3")</f>
        <v>3</v>
      </c>
    </row>
    <row r="716" spans="1:37" x14ac:dyDescent="0.25">
      <c r="A716" t="s">
        <v>354</v>
      </c>
      <c r="B716" t="s">
        <v>814</v>
      </c>
      <c r="C716" s="67" t="str">
        <f t="shared" si="75"/>
        <v>Jada Schmitt</v>
      </c>
      <c r="D716" s="71" t="str" cm="1">
        <f t="array" ref="D716">_xlfn.IFS(AK716="1",CONCATENATE(C716,"Regional"),AK716="2",CONCATENATE(C716,"Sectional"),AK716="3",CONCATENATE(C716,COUNTIF($C$1:C716,C716)))</f>
        <v>Jada Schmitt2</v>
      </c>
      <c r="E716" s="66">
        <v>45153.333333333336</v>
      </c>
      <c r="F716" t="s">
        <v>2652</v>
      </c>
      <c r="G716" s="46">
        <v>48</v>
      </c>
      <c r="H716" s="46">
        <v>118</v>
      </c>
      <c r="I716" s="46">
        <v>30</v>
      </c>
      <c r="J716" t="s">
        <v>1093</v>
      </c>
      <c r="K716" t="s">
        <v>90</v>
      </c>
      <c r="L716" s="46">
        <v>5367</v>
      </c>
      <c r="M716" s="46">
        <v>71</v>
      </c>
      <c r="N716" s="46">
        <v>71.3</v>
      </c>
      <c r="O716" s="46">
        <v>125</v>
      </c>
      <c r="P716" s="46">
        <f t="shared" si="76"/>
        <v>2</v>
      </c>
      <c r="R716" s="67" t="s">
        <v>3541</v>
      </c>
      <c r="S716" s="67">
        <f>COUNTIF(Y$2:$Y$100,R716)</f>
        <v>0</v>
      </c>
      <c r="V716" s="67">
        <f t="shared" si="77"/>
        <v>0</v>
      </c>
      <c r="AB716" t="s">
        <v>90</v>
      </c>
      <c r="AC716" s="46">
        <v>5367</v>
      </c>
      <c r="AD716" s="46">
        <v>71</v>
      </c>
      <c r="AE716" s="46">
        <v>71.3</v>
      </c>
      <c r="AF716" s="46">
        <v>125</v>
      </c>
      <c r="AH716" s="70" t="str">
        <f t="shared" si="78"/>
        <v/>
      </c>
      <c r="AI716" s="70" t="str">
        <f t="shared" si="79"/>
        <v/>
      </c>
      <c r="AJ716" s="70" t="str">
        <f t="shared" si="80"/>
        <v>X</v>
      </c>
      <c r="AK716" s="70" t="str" cm="1">
        <f t="array" ref="AK716">_xlfn.IFS(AH716&lt;&gt;"","1",AI716&lt;&gt;"","2",AJ716&lt;&gt;"","3")</f>
        <v>3</v>
      </c>
    </row>
    <row r="717" spans="1:37" x14ac:dyDescent="0.25">
      <c r="A717" t="s">
        <v>2109</v>
      </c>
      <c r="B717" t="s">
        <v>2110</v>
      </c>
      <c r="C717" s="67" t="str">
        <f t="shared" si="75"/>
        <v>Becka Mohr</v>
      </c>
      <c r="D717" s="71" t="str" cm="1">
        <f t="array" ref="D717">_xlfn.IFS(AK717="1",CONCATENATE(C717,"Regional"),AK717="2",CONCATENATE(C717,"Sectional"),AK717="3",CONCATENATE(C717,COUNTIF($C$1:C717,C717)))</f>
        <v>Becka Mohr2</v>
      </c>
      <c r="E717" s="66">
        <v>45153.333333333336</v>
      </c>
      <c r="F717" t="s">
        <v>2652</v>
      </c>
      <c r="G717" s="46">
        <v>48</v>
      </c>
      <c r="H717" s="46">
        <v>118</v>
      </c>
      <c r="I717" s="46">
        <v>30</v>
      </c>
      <c r="J717" t="s">
        <v>1093</v>
      </c>
      <c r="K717" t="s">
        <v>90</v>
      </c>
      <c r="L717" s="46">
        <v>5367</v>
      </c>
      <c r="M717" s="46">
        <v>71</v>
      </c>
      <c r="N717" s="46">
        <v>71.3</v>
      </c>
      <c r="O717" s="46">
        <v>125</v>
      </c>
      <c r="P717" s="46">
        <f t="shared" si="76"/>
        <v>2</v>
      </c>
      <c r="R717" s="67" t="s">
        <v>3134</v>
      </c>
      <c r="S717" s="67">
        <f>COUNTIF(Y$2:$Y$100,R717)</f>
        <v>0</v>
      </c>
      <c r="V717" s="67">
        <f t="shared" si="77"/>
        <v>0</v>
      </c>
      <c r="AB717" t="s">
        <v>90</v>
      </c>
      <c r="AC717" s="46">
        <v>5367</v>
      </c>
      <c r="AD717" s="46">
        <v>71</v>
      </c>
      <c r="AE717" s="46">
        <v>71.3</v>
      </c>
      <c r="AF717" s="46">
        <v>125</v>
      </c>
      <c r="AH717" s="70" t="str">
        <f t="shared" si="78"/>
        <v/>
      </c>
      <c r="AI717" s="70" t="str">
        <f t="shared" si="79"/>
        <v/>
      </c>
      <c r="AJ717" s="70" t="str">
        <f t="shared" si="80"/>
        <v>X</v>
      </c>
      <c r="AK717" s="70" t="str" cm="1">
        <f t="array" ref="AK717">_xlfn.IFS(AH717&lt;&gt;"","1",AI717&lt;&gt;"","2",AJ717&lt;&gt;"","3")</f>
        <v>3</v>
      </c>
    </row>
    <row r="718" spans="1:37" x14ac:dyDescent="0.25">
      <c r="A718" t="s">
        <v>3401</v>
      </c>
      <c r="B718" t="s">
        <v>270</v>
      </c>
      <c r="C718" s="67" t="str">
        <f t="shared" si="75"/>
        <v>Natalie Tevis</v>
      </c>
      <c r="D718" s="71" t="str" cm="1">
        <f t="array" ref="D718">_xlfn.IFS(AK718="1",CONCATENATE(C718,"Regional"),AK718="2",CONCATENATE(C718,"Sectional"),AK718="3",CONCATENATE(C718,COUNTIF($C$1:C718,C718)))</f>
        <v>Natalie Tevis2</v>
      </c>
      <c r="E718" s="66">
        <v>45153.333333333336</v>
      </c>
      <c r="F718" t="s">
        <v>2652</v>
      </c>
      <c r="G718" s="46">
        <v>48</v>
      </c>
      <c r="H718" s="46">
        <v>119</v>
      </c>
      <c r="I718" s="46">
        <v>32</v>
      </c>
      <c r="J718" t="s">
        <v>1093</v>
      </c>
      <c r="K718" t="s">
        <v>90</v>
      </c>
      <c r="L718" s="46">
        <v>5367</v>
      </c>
      <c r="M718" s="46">
        <v>71</v>
      </c>
      <c r="N718" s="46">
        <v>71.3</v>
      </c>
      <c r="O718" s="46">
        <v>125</v>
      </c>
      <c r="P718" s="46">
        <f t="shared" si="76"/>
        <v>2</v>
      </c>
      <c r="R718" s="67" t="s">
        <v>3539</v>
      </c>
      <c r="S718" s="67">
        <f>COUNTIF(Y$2:$Y$100,R718)</f>
        <v>0</v>
      </c>
      <c r="V718" s="67">
        <f t="shared" si="77"/>
        <v>0</v>
      </c>
      <c r="AB718" t="s">
        <v>90</v>
      </c>
      <c r="AC718" s="46">
        <v>5367</v>
      </c>
      <c r="AD718" s="46">
        <v>71</v>
      </c>
      <c r="AE718" s="46">
        <v>71.3</v>
      </c>
      <c r="AF718" s="46">
        <v>125</v>
      </c>
      <c r="AH718" s="70" t="str">
        <f t="shared" si="78"/>
        <v/>
      </c>
      <c r="AI718" s="70" t="str">
        <f t="shared" si="79"/>
        <v/>
      </c>
      <c r="AJ718" s="70" t="str">
        <f t="shared" si="80"/>
        <v>X</v>
      </c>
      <c r="AK718" s="70" t="str" cm="1">
        <f t="array" ref="AK718">_xlfn.IFS(AH718&lt;&gt;"","1",AI718&lt;&gt;"","2",AJ718&lt;&gt;"","3")</f>
        <v>3</v>
      </c>
    </row>
    <row r="719" spans="1:37" x14ac:dyDescent="0.25">
      <c r="A719" t="s">
        <v>321</v>
      </c>
      <c r="B719" t="s">
        <v>257</v>
      </c>
      <c r="C719" s="67" t="str">
        <f t="shared" si="75"/>
        <v>Teagan Nelson</v>
      </c>
      <c r="D719" s="71" t="str" cm="1">
        <f t="array" ref="D719">_xlfn.IFS(AK719="1",CONCATENATE(C719,"Regional"),AK719="2",CONCATENATE(C719,"Sectional"),AK719="3",CONCATENATE(C719,COUNTIF($C$1:C719,C719)))</f>
        <v>Teagan Nelson2</v>
      </c>
      <c r="E719" s="66">
        <v>45153.333333333336</v>
      </c>
      <c r="F719" t="s">
        <v>2652</v>
      </c>
      <c r="G719" s="46">
        <v>48</v>
      </c>
      <c r="H719" s="46">
        <v>119</v>
      </c>
      <c r="I719" s="46">
        <v>32</v>
      </c>
      <c r="J719" t="s">
        <v>1093</v>
      </c>
      <c r="K719" t="s">
        <v>90</v>
      </c>
      <c r="L719" s="46">
        <v>5367</v>
      </c>
      <c r="M719" s="46">
        <v>71</v>
      </c>
      <c r="N719" s="46">
        <v>71.3</v>
      </c>
      <c r="O719" s="46">
        <v>125</v>
      </c>
      <c r="P719" s="46">
        <f t="shared" si="76"/>
        <v>2</v>
      </c>
      <c r="R719" s="67" t="s">
        <v>3266</v>
      </c>
      <c r="S719" s="67">
        <f>COUNTIF(Y$2:$Y$100,R719)</f>
        <v>0</v>
      </c>
      <c r="V719" s="67">
        <f t="shared" si="77"/>
        <v>0</v>
      </c>
      <c r="AB719" t="s">
        <v>90</v>
      </c>
      <c r="AC719" s="46">
        <v>5367</v>
      </c>
      <c r="AD719" s="46">
        <v>71</v>
      </c>
      <c r="AE719" s="46">
        <v>71.3</v>
      </c>
      <c r="AF719" s="46">
        <v>125</v>
      </c>
      <c r="AH719" s="70" t="str">
        <f t="shared" si="78"/>
        <v/>
      </c>
      <c r="AI719" s="70" t="str">
        <f t="shared" si="79"/>
        <v/>
      </c>
      <c r="AJ719" s="70" t="str">
        <f t="shared" si="80"/>
        <v>X</v>
      </c>
      <c r="AK719" s="70" t="str" cm="1">
        <f t="array" ref="AK719">_xlfn.IFS(AH719&lt;&gt;"","1",AI719&lt;&gt;"","2",AJ719&lt;&gt;"","3")</f>
        <v>3</v>
      </c>
    </row>
    <row r="720" spans="1:37" x14ac:dyDescent="0.25">
      <c r="A720" t="s">
        <v>1715</v>
      </c>
      <c r="B720" t="s">
        <v>1031</v>
      </c>
      <c r="C720" s="67" t="str">
        <f t="shared" si="75"/>
        <v>ava mckie</v>
      </c>
      <c r="D720" s="71" t="str" cm="1">
        <f t="array" ref="D720">_xlfn.IFS(AK720="1",CONCATENATE(C720,"Regional"),AK720="2",CONCATENATE(C720,"Sectional"),AK720="3",CONCATENATE(C720,COUNTIF($C$1:C720,C720)))</f>
        <v>ava mckie3</v>
      </c>
      <c r="E720" s="66">
        <v>45153.333333333336</v>
      </c>
      <c r="F720" t="s">
        <v>2652</v>
      </c>
      <c r="G720" s="46">
        <v>48</v>
      </c>
      <c r="H720" s="46">
        <v>119</v>
      </c>
      <c r="I720" s="46">
        <v>32</v>
      </c>
      <c r="J720" t="s">
        <v>1093</v>
      </c>
      <c r="K720" t="s">
        <v>90</v>
      </c>
      <c r="L720" s="46">
        <v>5367</v>
      </c>
      <c r="M720" s="46">
        <v>71</v>
      </c>
      <c r="N720" s="46">
        <v>71.3</v>
      </c>
      <c r="O720" s="46">
        <v>125</v>
      </c>
      <c r="P720" s="46">
        <f t="shared" si="76"/>
        <v>2</v>
      </c>
      <c r="R720" s="67" t="s">
        <v>3517</v>
      </c>
      <c r="S720" s="67">
        <f>COUNTIF(Y$2:$Y$100,R720)</f>
        <v>0</v>
      </c>
      <c r="V720" s="67">
        <f t="shared" si="77"/>
        <v>0</v>
      </c>
      <c r="AB720" t="s">
        <v>90</v>
      </c>
      <c r="AC720" s="46">
        <v>5367</v>
      </c>
      <c r="AD720" s="46">
        <v>71</v>
      </c>
      <c r="AE720" s="46">
        <v>71.3</v>
      </c>
      <c r="AF720" s="46">
        <v>125</v>
      </c>
      <c r="AH720" s="70" t="str">
        <f t="shared" si="78"/>
        <v/>
      </c>
      <c r="AI720" s="70" t="str">
        <f t="shared" si="79"/>
        <v/>
      </c>
      <c r="AJ720" s="70" t="str">
        <f t="shared" si="80"/>
        <v>X</v>
      </c>
      <c r="AK720" s="70" t="str" cm="1">
        <f t="array" ref="AK720">_xlfn.IFS(AH720&lt;&gt;"","1",AI720&lt;&gt;"","2",AJ720&lt;&gt;"","3")</f>
        <v>3</v>
      </c>
    </row>
    <row r="721" spans="1:37" x14ac:dyDescent="0.25">
      <c r="A721" t="s">
        <v>388</v>
      </c>
      <c r="B721" t="s">
        <v>533</v>
      </c>
      <c r="C721" s="67" t="str">
        <f t="shared" si="75"/>
        <v>Kaylee Wood</v>
      </c>
      <c r="D721" s="71" t="str" cm="1">
        <f t="array" ref="D721">_xlfn.IFS(AK721="1",CONCATENATE(C721,"Regional"),AK721="2",CONCATENATE(C721,"Sectional"),AK721="3",CONCATENATE(C721,COUNTIF($C$1:C721,C721)))</f>
        <v>Kaylee Wood2</v>
      </c>
      <c r="E721" s="66">
        <v>45153.333333333336</v>
      </c>
      <c r="F721" t="s">
        <v>2652</v>
      </c>
      <c r="G721" s="46">
        <v>48</v>
      </c>
      <c r="H721" s="46">
        <v>120</v>
      </c>
      <c r="I721" s="46">
        <v>35</v>
      </c>
      <c r="J721" t="s">
        <v>1093</v>
      </c>
      <c r="K721" t="s">
        <v>90</v>
      </c>
      <c r="L721" s="46">
        <v>5367</v>
      </c>
      <c r="M721" s="46">
        <v>71</v>
      </c>
      <c r="N721" s="46">
        <v>71.3</v>
      </c>
      <c r="O721" s="46">
        <v>125</v>
      </c>
      <c r="P721" s="46">
        <f t="shared" si="76"/>
        <v>2</v>
      </c>
      <c r="R721" s="67" t="s">
        <v>2862</v>
      </c>
      <c r="S721" s="67">
        <f>COUNTIF(Y$2:$Y$100,R721)</f>
        <v>0</v>
      </c>
      <c r="V721" s="67">
        <f t="shared" si="77"/>
        <v>0</v>
      </c>
      <c r="AB721" t="s">
        <v>90</v>
      </c>
      <c r="AC721" s="46">
        <v>5367</v>
      </c>
      <c r="AD721" s="46">
        <v>71</v>
      </c>
      <c r="AE721" s="46">
        <v>71.3</v>
      </c>
      <c r="AF721" s="46">
        <v>125</v>
      </c>
      <c r="AH721" s="70" t="str">
        <f t="shared" si="78"/>
        <v/>
      </c>
      <c r="AI721" s="70" t="str">
        <f t="shared" si="79"/>
        <v/>
      </c>
      <c r="AJ721" s="70" t="str">
        <f t="shared" si="80"/>
        <v>X</v>
      </c>
      <c r="AK721" s="70" t="str" cm="1">
        <f t="array" ref="AK721">_xlfn.IFS(AH721&lt;&gt;"","1",AI721&lt;&gt;"","2",AJ721&lt;&gt;"","3")</f>
        <v>3</v>
      </c>
    </row>
    <row r="722" spans="1:37" x14ac:dyDescent="0.25">
      <c r="A722" t="s">
        <v>2058</v>
      </c>
      <c r="B722" t="s">
        <v>647</v>
      </c>
      <c r="C722" s="67" t="str">
        <f t="shared" si="75"/>
        <v>Lucy Reyerson</v>
      </c>
      <c r="D722" s="71" t="str" cm="1">
        <f t="array" ref="D722">_xlfn.IFS(AK722="1",CONCATENATE(C722,"Regional"),AK722="2",CONCATENATE(C722,"Sectional"),AK722="3",CONCATENATE(C722,COUNTIF($C$1:C722,C722)))</f>
        <v>Lucy Reyerson3</v>
      </c>
      <c r="E722" s="66">
        <v>45153.333333333336</v>
      </c>
      <c r="F722" t="s">
        <v>2652</v>
      </c>
      <c r="G722" s="46">
        <v>48</v>
      </c>
      <c r="H722" s="46">
        <v>121</v>
      </c>
      <c r="I722" s="46">
        <v>36</v>
      </c>
      <c r="J722" t="s">
        <v>1093</v>
      </c>
      <c r="K722" t="s">
        <v>90</v>
      </c>
      <c r="L722" s="46">
        <v>5367</v>
      </c>
      <c r="M722" s="46">
        <v>71</v>
      </c>
      <c r="N722" s="46">
        <v>71.3</v>
      </c>
      <c r="O722" s="46">
        <v>125</v>
      </c>
      <c r="P722" s="46">
        <f t="shared" si="76"/>
        <v>2</v>
      </c>
      <c r="R722" s="67" t="s">
        <v>3080</v>
      </c>
      <c r="S722" s="67">
        <f>COUNTIF(Y$2:$Y$100,R722)</f>
        <v>0</v>
      </c>
      <c r="V722" s="67">
        <f t="shared" si="77"/>
        <v>0</v>
      </c>
      <c r="AB722" t="s">
        <v>90</v>
      </c>
      <c r="AC722" s="46">
        <v>5367</v>
      </c>
      <c r="AD722" s="46">
        <v>71</v>
      </c>
      <c r="AE722" s="46">
        <v>71.3</v>
      </c>
      <c r="AF722" s="46">
        <v>125</v>
      </c>
      <c r="AH722" s="70" t="str">
        <f t="shared" si="78"/>
        <v/>
      </c>
      <c r="AI722" s="70" t="str">
        <f t="shared" si="79"/>
        <v/>
      </c>
      <c r="AJ722" s="70" t="str">
        <f t="shared" si="80"/>
        <v>X</v>
      </c>
      <c r="AK722" s="70" t="str" cm="1">
        <f t="array" ref="AK722">_xlfn.IFS(AH722&lt;&gt;"","1",AI722&lt;&gt;"","2",AJ722&lt;&gt;"","3")</f>
        <v>3</v>
      </c>
    </row>
    <row r="723" spans="1:37" x14ac:dyDescent="0.25">
      <c r="A723" t="s">
        <v>560</v>
      </c>
      <c r="B723" t="s">
        <v>421</v>
      </c>
      <c r="C723" s="67" t="str">
        <f t="shared" si="75"/>
        <v>Elizabeth Colburn</v>
      </c>
      <c r="D723" s="71" t="str" cm="1">
        <f t="array" ref="D723">_xlfn.IFS(AK723="1",CONCATENATE(C723,"Regional"),AK723="2",CONCATENATE(C723,"Sectional"),AK723="3",CONCATENATE(C723,COUNTIF($C$1:C723,C723)))</f>
        <v>Elizabeth Colburn2</v>
      </c>
      <c r="E723" s="66">
        <v>45153.333333333336</v>
      </c>
      <c r="F723" t="s">
        <v>2652</v>
      </c>
      <c r="G723" s="46">
        <v>48</v>
      </c>
      <c r="H723" s="46">
        <v>121</v>
      </c>
      <c r="I723" s="46">
        <v>36</v>
      </c>
      <c r="J723" t="s">
        <v>1093</v>
      </c>
      <c r="K723" t="s">
        <v>90</v>
      </c>
      <c r="L723" s="46">
        <v>5367</v>
      </c>
      <c r="M723" s="46">
        <v>71</v>
      </c>
      <c r="N723" s="46">
        <v>71.3</v>
      </c>
      <c r="O723" s="46">
        <v>125</v>
      </c>
      <c r="P723" s="46">
        <f t="shared" si="76"/>
        <v>2</v>
      </c>
      <c r="R723" s="67" t="s">
        <v>1221</v>
      </c>
      <c r="S723" s="67">
        <f>COUNTIF(Y$2:$Y$100,R723)</f>
        <v>0</v>
      </c>
      <c r="V723" s="67">
        <f t="shared" si="77"/>
        <v>0</v>
      </c>
      <c r="AB723" t="s">
        <v>90</v>
      </c>
      <c r="AC723" s="46">
        <v>5367</v>
      </c>
      <c r="AD723" s="46">
        <v>71</v>
      </c>
      <c r="AE723" s="46">
        <v>71.3</v>
      </c>
      <c r="AF723" s="46">
        <v>125</v>
      </c>
      <c r="AH723" s="70" t="str">
        <f t="shared" si="78"/>
        <v/>
      </c>
      <c r="AI723" s="70" t="str">
        <f t="shared" si="79"/>
        <v/>
      </c>
      <c r="AJ723" s="70" t="str">
        <f t="shared" si="80"/>
        <v>X</v>
      </c>
      <c r="AK723" s="70" t="str" cm="1">
        <f t="array" ref="AK723">_xlfn.IFS(AH723&lt;&gt;"","1",AI723&lt;&gt;"","2",AJ723&lt;&gt;"","3")</f>
        <v>3</v>
      </c>
    </row>
    <row r="724" spans="1:37" x14ac:dyDescent="0.25">
      <c r="A724" t="s">
        <v>562</v>
      </c>
      <c r="B724" t="s">
        <v>481</v>
      </c>
      <c r="C724" s="67" t="str">
        <f t="shared" si="75"/>
        <v>Brooklyn Bothe</v>
      </c>
      <c r="D724" s="71" t="str" cm="1">
        <f t="array" ref="D724">_xlfn.IFS(AK724="1",CONCATENATE(C724,"Regional"),AK724="2",CONCATENATE(C724,"Sectional"),AK724="3",CONCATENATE(C724,COUNTIF($C$1:C724,C724)))</f>
        <v>Brooklyn Bothe1</v>
      </c>
      <c r="E724" s="66">
        <v>45153.333333333336</v>
      </c>
      <c r="F724" t="s">
        <v>2652</v>
      </c>
      <c r="G724" s="46">
        <v>48</v>
      </c>
      <c r="H724" s="46">
        <v>126</v>
      </c>
      <c r="I724" s="46">
        <v>38</v>
      </c>
      <c r="J724" t="s">
        <v>1093</v>
      </c>
      <c r="K724" t="s">
        <v>90</v>
      </c>
      <c r="L724" s="46">
        <v>5367</v>
      </c>
      <c r="M724" s="46">
        <v>71</v>
      </c>
      <c r="N724" s="46">
        <v>71.3</v>
      </c>
      <c r="O724" s="46">
        <v>125</v>
      </c>
      <c r="P724" s="46">
        <f t="shared" si="76"/>
        <v>2</v>
      </c>
      <c r="R724" s="67" t="s">
        <v>1222</v>
      </c>
      <c r="S724" s="67">
        <f>COUNTIF(Y$2:$Y$100,R724)</f>
        <v>0</v>
      </c>
      <c r="V724" s="67">
        <f t="shared" si="77"/>
        <v>0</v>
      </c>
      <c r="AB724" t="s">
        <v>90</v>
      </c>
      <c r="AC724" s="46">
        <v>5367</v>
      </c>
      <c r="AD724" s="46">
        <v>71</v>
      </c>
      <c r="AE724" s="46">
        <v>71.3</v>
      </c>
      <c r="AF724" s="46">
        <v>125</v>
      </c>
      <c r="AH724" s="70" t="str">
        <f t="shared" si="78"/>
        <v/>
      </c>
      <c r="AI724" s="70" t="str">
        <f t="shared" si="79"/>
        <v/>
      </c>
      <c r="AJ724" s="70" t="str">
        <f t="shared" si="80"/>
        <v>X</v>
      </c>
      <c r="AK724" s="70" t="str" cm="1">
        <f t="array" ref="AK724">_xlfn.IFS(AH724&lt;&gt;"","1",AI724&lt;&gt;"","2",AJ724&lt;&gt;"","3")</f>
        <v>3</v>
      </c>
    </row>
    <row r="725" spans="1:37" x14ac:dyDescent="0.25">
      <c r="A725" t="s">
        <v>374</v>
      </c>
      <c r="B725" t="s">
        <v>934</v>
      </c>
      <c r="C725" s="67" t="str">
        <f t="shared" si="75"/>
        <v>Elena Wagner</v>
      </c>
      <c r="D725" s="71" t="str" cm="1">
        <f t="array" ref="D725">_xlfn.IFS(AK725="1",CONCATENATE(C725,"Regional"),AK725="2",CONCATENATE(C725,"Sectional"),AK725="3",CONCATENATE(C725,COUNTIF($C$1:C725,C725)))</f>
        <v>Elena Wagner3</v>
      </c>
      <c r="E725" s="66">
        <v>45153.333333333336</v>
      </c>
      <c r="F725" t="s">
        <v>2652</v>
      </c>
      <c r="G725" s="46">
        <v>48</v>
      </c>
      <c r="H725" s="46">
        <v>127</v>
      </c>
      <c r="I725" s="46">
        <v>39</v>
      </c>
      <c r="J725" t="s">
        <v>1093</v>
      </c>
      <c r="K725" t="s">
        <v>90</v>
      </c>
      <c r="L725" s="46">
        <v>5367</v>
      </c>
      <c r="M725" s="46">
        <v>71</v>
      </c>
      <c r="N725" s="46">
        <v>71.3</v>
      </c>
      <c r="O725" s="46">
        <v>125</v>
      </c>
      <c r="P725" s="46">
        <f t="shared" si="76"/>
        <v>2</v>
      </c>
      <c r="R725" s="67" t="s">
        <v>1459</v>
      </c>
      <c r="S725" s="67">
        <f>COUNTIF(Y$2:$Y$100,R725)</f>
        <v>0</v>
      </c>
      <c r="V725" s="67">
        <f t="shared" si="77"/>
        <v>0</v>
      </c>
      <c r="AB725" t="s">
        <v>90</v>
      </c>
      <c r="AC725" s="46">
        <v>5367</v>
      </c>
      <c r="AD725" s="46">
        <v>71</v>
      </c>
      <c r="AE725" s="46">
        <v>71.3</v>
      </c>
      <c r="AF725" s="46">
        <v>125</v>
      </c>
      <c r="AH725" s="70" t="str">
        <f t="shared" si="78"/>
        <v/>
      </c>
      <c r="AI725" s="70" t="str">
        <f t="shared" si="79"/>
        <v/>
      </c>
      <c r="AJ725" s="70" t="str">
        <f t="shared" si="80"/>
        <v>X</v>
      </c>
      <c r="AK725" s="70" t="str" cm="1">
        <f t="array" ref="AK725">_xlfn.IFS(AH725&lt;&gt;"","1",AI725&lt;&gt;"","2",AJ725&lt;&gt;"","3")</f>
        <v>3</v>
      </c>
    </row>
    <row r="726" spans="1:37" x14ac:dyDescent="0.25">
      <c r="A726" t="s">
        <v>2128</v>
      </c>
      <c r="B726" t="s">
        <v>2129</v>
      </c>
      <c r="C726" s="67" t="str">
        <f t="shared" si="75"/>
        <v>Gabriella Stratman</v>
      </c>
      <c r="D726" s="71" t="str" cm="1">
        <f t="array" ref="D726">_xlfn.IFS(AK726="1",CONCATENATE(C726,"Regional"),AK726="2",CONCATENATE(C726,"Sectional"),AK726="3",CONCATENATE(C726,COUNTIF($C$1:C726,C726)))</f>
        <v>Gabriella Stratman2</v>
      </c>
      <c r="E726" s="66">
        <v>45153.333333333336</v>
      </c>
      <c r="F726" t="s">
        <v>2652</v>
      </c>
      <c r="G726" s="46">
        <v>48</v>
      </c>
      <c r="H726" s="46">
        <v>129</v>
      </c>
      <c r="I726" s="46">
        <v>40</v>
      </c>
      <c r="J726" t="s">
        <v>1093</v>
      </c>
      <c r="K726" t="s">
        <v>90</v>
      </c>
      <c r="L726" s="46">
        <v>5367</v>
      </c>
      <c r="M726" s="46">
        <v>71</v>
      </c>
      <c r="N726" s="46">
        <v>71.3</v>
      </c>
      <c r="O726" s="46">
        <v>125</v>
      </c>
      <c r="P726" s="46">
        <f t="shared" si="76"/>
        <v>2</v>
      </c>
      <c r="R726" s="67" t="s">
        <v>3155</v>
      </c>
      <c r="S726" s="67">
        <f>COUNTIF(Y$2:$Y$100,R726)</f>
        <v>0</v>
      </c>
      <c r="V726" s="67">
        <f t="shared" si="77"/>
        <v>0</v>
      </c>
      <c r="AB726" t="s">
        <v>90</v>
      </c>
      <c r="AC726" s="46">
        <v>5367</v>
      </c>
      <c r="AD726" s="46">
        <v>71</v>
      </c>
      <c r="AE726" s="46">
        <v>71.3</v>
      </c>
      <c r="AF726" s="46">
        <v>125</v>
      </c>
      <c r="AH726" s="70" t="str">
        <f t="shared" si="78"/>
        <v/>
      </c>
      <c r="AI726" s="70" t="str">
        <f t="shared" si="79"/>
        <v/>
      </c>
      <c r="AJ726" s="70" t="str">
        <f t="shared" si="80"/>
        <v>X</v>
      </c>
      <c r="AK726" s="70" t="str" cm="1">
        <f t="array" ref="AK726">_xlfn.IFS(AH726&lt;&gt;"","1",AI726&lt;&gt;"","2",AJ726&lt;&gt;"","3")</f>
        <v>3</v>
      </c>
    </row>
    <row r="727" spans="1:37" x14ac:dyDescent="0.25">
      <c r="A727" t="s">
        <v>817</v>
      </c>
      <c r="B727" t="s">
        <v>492</v>
      </c>
      <c r="C727" s="67" t="str">
        <f t="shared" si="75"/>
        <v>Anna Motszko</v>
      </c>
      <c r="D727" s="71" t="str" cm="1">
        <f t="array" ref="D727">_xlfn.IFS(AK727="1",CONCATENATE(C727,"Regional"),AK727="2",CONCATENATE(C727,"Sectional"),AK727="3",CONCATENATE(C727,COUNTIF($C$1:C727,C727)))</f>
        <v>Anna Motszko2</v>
      </c>
      <c r="E727" s="66">
        <v>45153.333333333336</v>
      </c>
      <c r="F727" t="s">
        <v>2652</v>
      </c>
      <c r="G727" s="46">
        <v>48</v>
      </c>
      <c r="H727" s="46">
        <v>132</v>
      </c>
      <c r="I727" s="46">
        <v>41</v>
      </c>
      <c r="J727" t="s">
        <v>1093</v>
      </c>
      <c r="K727" t="s">
        <v>90</v>
      </c>
      <c r="L727" s="46">
        <v>5367</v>
      </c>
      <c r="M727" s="46">
        <v>71</v>
      </c>
      <c r="N727" s="46">
        <v>71.3</v>
      </c>
      <c r="O727" s="46">
        <v>125</v>
      </c>
      <c r="P727" s="46">
        <f t="shared" si="76"/>
        <v>2</v>
      </c>
      <c r="R727" s="67" t="s">
        <v>1379</v>
      </c>
      <c r="S727" s="67">
        <f>COUNTIF(Y$2:$Y$100,R727)</f>
        <v>0</v>
      </c>
      <c r="V727" s="67">
        <f t="shared" si="77"/>
        <v>0</v>
      </c>
      <c r="AB727" t="s">
        <v>90</v>
      </c>
      <c r="AC727" s="46">
        <v>5367</v>
      </c>
      <c r="AD727" s="46">
        <v>71</v>
      </c>
      <c r="AE727" s="46">
        <v>71.3</v>
      </c>
      <c r="AF727" s="46">
        <v>125</v>
      </c>
      <c r="AH727" s="70" t="str">
        <f t="shared" si="78"/>
        <v/>
      </c>
      <c r="AI727" s="70" t="str">
        <f t="shared" si="79"/>
        <v/>
      </c>
      <c r="AJ727" s="70" t="str">
        <f t="shared" si="80"/>
        <v>X</v>
      </c>
      <c r="AK727" s="70" t="str" cm="1">
        <f t="array" ref="AK727">_xlfn.IFS(AH727&lt;&gt;"","1",AI727&lt;&gt;"","2",AJ727&lt;&gt;"","3")</f>
        <v>3</v>
      </c>
    </row>
    <row r="728" spans="1:37" x14ac:dyDescent="0.25">
      <c r="A728" t="s">
        <v>374</v>
      </c>
      <c r="B728" t="s">
        <v>648</v>
      </c>
      <c r="C728" s="67" t="str">
        <f t="shared" si="75"/>
        <v>Claire Wagner</v>
      </c>
      <c r="D728" s="71" t="str" cm="1">
        <f t="array" ref="D728">_xlfn.IFS(AK728="1",CONCATENATE(C728,"Regional"),AK728="2",CONCATENATE(C728,"Sectional"),AK728="3",CONCATENATE(C728,COUNTIF($C$1:C728,C728)))</f>
        <v>Claire Wagner2</v>
      </c>
      <c r="E728" s="66">
        <v>45153.333333333336</v>
      </c>
      <c r="F728" t="s">
        <v>2652</v>
      </c>
      <c r="G728" s="46">
        <v>48</v>
      </c>
      <c r="H728" s="46">
        <v>138</v>
      </c>
      <c r="I728" s="46">
        <v>42</v>
      </c>
      <c r="J728" t="s">
        <v>1093</v>
      </c>
      <c r="K728" t="s">
        <v>90</v>
      </c>
      <c r="L728" s="46">
        <v>5367</v>
      </c>
      <c r="M728" s="46">
        <v>71</v>
      </c>
      <c r="N728" s="46">
        <v>71.3</v>
      </c>
      <c r="O728" s="46">
        <v>125</v>
      </c>
      <c r="P728" s="46">
        <f t="shared" si="76"/>
        <v>2</v>
      </c>
      <c r="R728" s="67" t="s">
        <v>2865</v>
      </c>
      <c r="S728" s="67">
        <f>COUNTIF(Y$2:$Y$100,R728)</f>
        <v>0</v>
      </c>
      <c r="V728" s="67">
        <f t="shared" si="77"/>
        <v>0</v>
      </c>
      <c r="AB728" t="s">
        <v>90</v>
      </c>
      <c r="AC728" s="46">
        <v>5367</v>
      </c>
      <c r="AD728" s="46">
        <v>71</v>
      </c>
      <c r="AE728" s="46">
        <v>71.3</v>
      </c>
      <c r="AF728" s="46">
        <v>125</v>
      </c>
      <c r="AH728" s="70" t="str">
        <f t="shared" si="78"/>
        <v/>
      </c>
      <c r="AI728" s="70" t="str">
        <f t="shared" si="79"/>
        <v/>
      </c>
      <c r="AJ728" s="70" t="str">
        <f t="shared" si="80"/>
        <v>X</v>
      </c>
      <c r="AK728" s="70" t="str" cm="1">
        <f t="array" ref="AK728">_xlfn.IFS(AH728&lt;&gt;"","1",AI728&lt;&gt;"","2",AJ728&lt;&gt;"","3")</f>
        <v>3</v>
      </c>
    </row>
    <row r="729" spans="1:37" x14ac:dyDescent="0.25">
      <c r="A729" t="s">
        <v>563</v>
      </c>
      <c r="B729" t="s">
        <v>507</v>
      </c>
      <c r="C729" s="67" t="str">
        <f t="shared" si="75"/>
        <v>Chloe Applin</v>
      </c>
      <c r="D729" s="71" t="str" cm="1">
        <f t="array" ref="D729">_xlfn.IFS(AK729="1",CONCATENATE(C729,"Regional"),AK729="2",CONCATENATE(C729,"Sectional"),AK729="3",CONCATENATE(C729,COUNTIF($C$1:C729,C729)))</f>
        <v>Chloe Applin2</v>
      </c>
      <c r="E729" s="66">
        <v>45153.333333333336</v>
      </c>
      <c r="F729" t="s">
        <v>2652</v>
      </c>
      <c r="G729" s="46">
        <v>48</v>
      </c>
      <c r="H729" s="46">
        <v>138</v>
      </c>
      <c r="I729" s="46">
        <v>42</v>
      </c>
      <c r="J729" t="s">
        <v>1093</v>
      </c>
      <c r="K729" t="s">
        <v>90</v>
      </c>
      <c r="L729" s="46">
        <v>5367</v>
      </c>
      <c r="M729" s="46">
        <v>71</v>
      </c>
      <c r="N729" s="46">
        <v>71.3</v>
      </c>
      <c r="O729" s="46">
        <v>125</v>
      </c>
      <c r="P729" s="46">
        <f t="shared" si="76"/>
        <v>2</v>
      </c>
      <c r="R729" s="67" t="s">
        <v>1223</v>
      </c>
      <c r="S729" s="67">
        <f>COUNTIF(Y$2:$Y$100,R729)</f>
        <v>0</v>
      </c>
      <c r="V729" s="67">
        <f t="shared" si="77"/>
        <v>0</v>
      </c>
      <c r="AB729" t="s">
        <v>90</v>
      </c>
      <c r="AC729" s="46">
        <v>5367</v>
      </c>
      <c r="AD729" s="46">
        <v>71</v>
      </c>
      <c r="AE729" s="46">
        <v>71.3</v>
      </c>
      <c r="AF729" s="46">
        <v>125</v>
      </c>
      <c r="AH729" s="70" t="str">
        <f t="shared" si="78"/>
        <v/>
      </c>
      <c r="AI729" s="70" t="str">
        <f t="shared" si="79"/>
        <v/>
      </c>
      <c r="AJ729" s="70" t="str">
        <f t="shared" si="80"/>
        <v>X</v>
      </c>
      <c r="AK729" s="70" t="str" cm="1">
        <f t="array" ref="AK729">_xlfn.IFS(AH729&lt;&gt;"","1",AI729&lt;&gt;"","2",AJ729&lt;&gt;"","3")</f>
        <v>3</v>
      </c>
    </row>
    <row r="730" spans="1:37" x14ac:dyDescent="0.25">
      <c r="A730" t="s">
        <v>327</v>
      </c>
      <c r="B730" t="s">
        <v>1851</v>
      </c>
      <c r="C730" s="67" t="str">
        <f t="shared" si="75"/>
        <v>Jazlynn Olson</v>
      </c>
      <c r="D730" s="71" t="str" cm="1">
        <f t="array" ref="D730">_xlfn.IFS(AK730="1",CONCATENATE(C730,"Regional"),AK730="2",CONCATENATE(C730,"Sectional"),AK730="3",CONCATENATE(C730,COUNTIF($C$1:C730,C730)))</f>
        <v>Jazlynn Olson2</v>
      </c>
      <c r="E730" s="66">
        <v>45153.333333333336</v>
      </c>
      <c r="F730" t="s">
        <v>2652</v>
      </c>
      <c r="G730" s="46">
        <v>48</v>
      </c>
      <c r="H730" s="46">
        <v>142</v>
      </c>
      <c r="I730" s="46">
        <v>44</v>
      </c>
      <c r="J730" t="s">
        <v>1093</v>
      </c>
      <c r="K730" t="s">
        <v>90</v>
      </c>
      <c r="L730" s="46">
        <v>5367</v>
      </c>
      <c r="M730" s="46">
        <v>71</v>
      </c>
      <c r="N730" s="46">
        <v>71.3</v>
      </c>
      <c r="O730" s="46">
        <v>125</v>
      </c>
      <c r="P730" s="46">
        <f t="shared" si="76"/>
        <v>2</v>
      </c>
      <c r="R730" s="67" t="s">
        <v>2861</v>
      </c>
      <c r="S730" s="67">
        <f>COUNTIF(Y$2:$Y$100,R730)</f>
        <v>0</v>
      </c>
      <c r="V730" s="67">
        <f t="shared" si="77"/>
        <v>0</v>
      </c>
      <c r="AB730" t="s">
        <v>90</v>
      </c>
      <c r="AC730" s="46">
        <v>5367</v>
      </c>
      <c r="AD730" s="46">
        <v>71</v>
      </c>
      <c r="AE730" s="46">
        <v>71.3</v>
      </c>
      <c r="AF730" s="46">
        <v>125</v>
      </c>
      <c r="AH730" s="70" t="str">
        <f t="shared" si="78"/>
        <v/>
      </c>
      <c r="AI730" s="70" t="str">
        <f t="shared" si="79"/>
        <v/>
      </c>
      <c r="AJ730" s="70" t="str">
        <f t="shared" si="80"/>
        <v>X</v>
      </c>
      <c r="AK730" s="70" t="str" cm="1">
        <f t="array" ref="AK730">_xlfn.IFS(AH730&lt;&gt;"","1",AI730&lt;&gt;"","2",AJ730&lt;&gt;"","3")</f>
        <v>3</v>
      </c>
    </row>
    <row r="731" spans="1:37" x14ac:dyDescent="0.25">
      <c r="A731" t="s">
        <v>2296</v>
      </c>
      <c r="B731" t="s">
        <v>777</v>
      </c>
      <c r="C731" s="67" t="str">
        <f t="shared" si="75"/>
        <v>Macie Goldsmith</v>
      </c>
      <c r="D731" s="71" t="str" cm="1">
        <f t="array" ref="D731">_xlfn.IFS(AK731="1",CONCATENATE(C731,"Regional"),AK731="2",CONCATENATE(C731,"Sectional"),AK731="3",CONCATENATE(C731,COUNTIF($C$1:C731,C731)))</f>
        <v>Macie Goldsmith1</v>
      </c>
      <c r="E731" s="66">
        <v>45153.333333333336</v>
      </c>
      <c r="F731" t="s">
        <v>2652</v>
      </c>
      <c r="G731" s="46">
        <v>48</v>
      </c>
      <c r="H731" s="46">
        <v>155</v>
      </c>
      <c r="I731" s="46">
        <v>45</v>
      </c>
      <c r="J731" t="s">
        <v>1093</v>
      </c>
      <c r="K731" t="s">
        <v>90</v>
      </c>
      <c r="L731" s="46">
        <v>5367</v>
      </c>
      <c r="M731" s="46">
        <v>71</v>
      </c>
      <c r="N731" s="46">
        <v>71.3</v>
      </c>
      <c r="O731" s="46">
        <v>125</v>
      </c>
      <c r="P731" s="46">
        <f t="shared" si="76"/>
        <v>2</v>
      </c>
      <c r="R731" s="67" t="s">
        <v>3321</v>
      </c>
      <c r="S731" s="67">
        <f>COUNTIF(Y$2:$Y$100,R731)</f>
        <v>0</v>
      </c>
      <c r="V731" s="67">
        <f t="shared" si="77"/>
        <v>0</v>
      </c>
      <c r="AB731" t="s">
        <v>90</v>
      </c>
      <c r="AC731" s="46">
        <v>5367</v>
      </c>
      <c r="AD731" s="46">
        <v>71</v>
      </c>
      <c r="AE731" s="46">
        <v>71.3</v>
      </c>
      <c r="AF731" s="46">
        <v>125</v>
      </c>
      <c r="AH731" s="70" t="str">
        <f t="shared" si="78"/>
        <v/>
      </c>
      <c r="AI731" s="70" t="str">
        <f t="shared" si="79"/>
        <v/>
      </c>
      <c r="AJ731" s="70" t="str">
        <f t="shared" si="80"/>
        <v>X</v>
      </c>
      <c r="AK731" s="70" t="str" cm="1">
        <f t="array" ref="AK731">_xlfn.IFS(AH731&lt;&gt;"","1",AI731&lt;&gt;"","2",AJ731&lt;&gt;"","3")</f>
        <v>3</v>
      </c>
    </row>
    <row r="732" spans="1:37" x14ac:dyDescent="0.25">
      <c r="A732" t="s">
        <v>2299</v>
      </c>
      <c r="B732" t="s">
        <v>2300</v>
      </c>
      <c r="C732" s="67" t="str">
        <f t="shared" si="75"/>
        <v>Kdince Franks</v>
      </c>
      <c r="D732" s="71" t="str" cm="1">
        <f t="array" ref="D732">_xlfn.IFS(AK732="1",CONCATENATE(C732,"Regional"),AK732="2",CONCATENATE(C732,"Sectional"),AK732="3",CONCATENATE(C732,COUNTIF($C$1:C732,C732)))</f>
        <v>Kdince Franks1</v>
      </c>
      <c r="E732" s="66">
        <v>45153.333333333336</v>
      </c>
      <c r="F732" t="s">
        <v>2652</v>
      </c>
      <c r="G732" s="46">
        <v>48</v>
      </c>
      <c r="H732" s="46">
        <v>161</v>
      </c>
      <c r="I732" s="46">
        <v>46</v>
      </c>
      <c r="J732" t="s">
        <v>1093</v>
      </c>
      <c r="K732" t="s">
        <v>90</v>
      </c>
      <c r="L732" s="46">
        <v>5367</v>
      </c>
      <c r="M732" s="46">
        <v>71</v>
      </c>
      <c r="N732" s="46">
        <v>71.3</v>
      </c>
      <c r="O732" s="46">
        <v>125</v>
      </c>
      <c r="P732" s="46">
        <f t="shared" si="76"/>
        <v>2</v>
      </c>
      <c r="R732" s="67" t="s">
        <v>3323</v>
      </c>
      <c r="S732" s="67">
        <f>COUNTIF(Y$2:$Y$100,R732)</f>
        <v>0</v>
      </c>
      <c r="V732" s="67">
        <f t="shared" si="77"/>
        <v>0</v>
      </c>
      <c r="AB732" t="s">
        <v>90</v>
      </c>
      <c r="AC732" s="46">
        <v>5367</v>
      </c>
      <c r="AD732" s="46">
        <v>71</v>
      </c>
      <c r="AE732" s="46">
        <v>71.3</v>
      </c>
      <c r="AF732" s="46">
        <v>125</v>
      </c>
      <c r="AH732" s="70" t="str">
        <f t="shared" si="78"/>
        <v/>
      </c>
      <c r="AI732" s="70" t="str">
        <f t="shared" si="79"/>
        <v/>
      </c>
      <c r="AJ732" s="70" t="str">
        <f t="shared" si="80"/>
        <v>X</v>
      </c>
      <c r="AK732" s="70" t="str" cm="1">
        <f t="array" ref="AK732">_xlfn.IFS(AH732&lt;&gt;"","1",AI732&lt;&gt;"","2",AJ732&lt;&gt;"","3")</f>
        <v>3</v>
      </c>
    </row>
    <row r="733" spans="1:37" x14ac:dyDescent="0.25">
      <c r="A733" t="s">
        <v>1603</v>
      </c>
      <c r="B733" t="s">
        <v>452</v>
      </c>
      <c r="C733" s="67" t="str">
        <f t="shared" si="75"/>
        <v>Sophia Eggert</v>
      </c>
      <c r="D733" s="71" t="str" cm="1">
        <f t="array" ref="D733">_xlfn.IFS(AK733="1",CONCATENATE(C733,"Regional"),AK733="2",CONCATENATE(C733,"Sectional"),AK733="3",CONCATENATE(C733,COUNTIF($C$1:C733,C733)))</f>
        <v>Sophia Eggert2</v>
      </c>
      <c r="E733" s="66">
        <v>45153.375</v>
      </c>
      <c r="F733" t="s">
        <v>2402</v>
      </c>
      <c r="G733" s="46">
        <v>38</v>
      </c>
      <c r="H733" s="46">
        <v>37</v>
      </c>
      <c r="I733" s="46">
        <v>1</v>
      </c>
      <c r="J733" t="s">
        <v>665</v>
      </c>
      <c r="K733" t="s">
        <v>131</v>
      </c>
      <c r="L733" s="46">
        <v>2929</v>
      </c>
      <c r="M733" s="46">
        <v>36</v>
      </c>
      <c r="N733" s="46">
        <v>36.4</v>
      </c>
      <c r="O733" s="46">
        <v>120</v>
      </c>
      <c r="P733" s="46">
        <f t="shared" si="76"/>
        <v>1</v>
      </c>
      <c r="R733" s="67" t="s">
        <v>3511</v>
      </c>
      <c r="S733" s="67">
        <f>COUNTIF(Y$2:$Y$100,R733)</f>
        <v>0</v>
      </c>
      <c r="V733" s="67">
        <f t="shared" si="77"/>
        <v>0</v>
      </c>
      <c r="X733"/>
      <c r="Y733" s="67" t="str">
        <f t="shared" ref="Y733:Y768" si="81">CONCATENATE(W733," ",X733)</f>
        <v xml:space="preserve"> </v>
      </c>
      <c r="AB733" t="s">
        <v>131</v>
      </c>
      <c r="AC733" s="46">
        <v>2929</v>
      </c>
      <c r="AD733" s="46">
        <v>36</v>
      </c>
      <c r="AE733" s="46">
        <v>36.4</v>
      </c>
      <c r="AF733" s="46">
        <v>120</v>
      </c>
      <c r="AH733" s="70" t="str">
        <f t="shared" si="78"/>
        <v/>
      </c>
      <c r="AI733" s="70" t="str">
        <f t="shared" si="79"/>
        <v/>
      </c>
      <c r="AJ733" s="70" t="str">
        <f t="shared" si="80"/>
        <v>X</v>
      </c>
      <c r="AK733" s="70" t="str" cm="1">
        <f t="array" ref="AK733">_xlfn.IFS(AH733&lt;&gt;"","1",AI733&lt;&gt;"","2",AJ733&lt;&gt;"","3")</f>
        <v>3</v>
      </c>
    </row>
    <row r="734" spans="1:37" x14ac:dyDescent="0.25">
      <c r="A734" t="s">
        <v>409</v>
      </c>
      <c r="B734" t="s">
        <v>410</v>
      </c>
      <c r="C734" s="67" t="str">
        <f t="shared" si="75"/>
        <v>Aliisa Helminen</v>
      </c>
      <c r="D734" s="71" t="str" cm="1">
        <f t="array" ref="D734">_xlfn.IFS(AK734="1",CONCATENATE(C734,"Regional"),AK734="2",CONCATENATE(C734,"Sectional"),AK734="3",CONCATENATE(C734,COUNTIF($C$1:C734,C734)))</f>
        <v>Aliisa Helminen2</v>
      </c>
      <c r="E734" s="66">
        <v>45153.375</v>
      </c>
      <c r="F734" t="s">
        <v>2402</v>
      </c>
      <c r="G734" s="46">
        <v>38</v>
      </c>
      <c r="H734" s="46">
        <v>41</v>
      </c>
      <c r="I734" s="46">
        <v>2</v>
      </c>
      <c r="J734" t="s">
        <v>665</v>
      </c>
      <c r="K734" t="s">
        <v>131</v>
      </c>
      <c r="L734" s="46">
        <v>2929</v>
      </c>
      <c r="M734" s="46">
        <v>36</v>
      </c>
      <c r="N734" s="46">
        <v>36.4</v>
      </c>
      <c r="O734" s="46">
        <v>120</v>
      </c>
      <c r="P734" s="46">
        <f t="shared" si="76"/>
        <v>1</v>
      </c>
      <c r="R734" s="67" t="s">
        <v>1140</v>
      </c>
      <c r="S734" s="67">
        <f>COUNTIF(Y$2:$Y$100,R734)</f>
        <v>0</v>
      </c>
      <c r="V734" s="67">
        <f t="shared" si="77"/>
        <v>0</v>
      </c>
      <c r="X734"/>
      <c r="Y734" s="67" t="str">
        <f t="shared" si="81"/>
        <v xml:space="preserve"> </v>
      </c>
      <c r="AB734" t="s">
        <v>131</v>
      </c>
      <c r="AC734" s="46">
        <v>2929</v>
      </c>
      <c r="AD734" s="46">
        <v>36</v>
      </c>
      <c r="AE734" s="46">
        <v>36.4</v>
      </c>
      <c r="AF734" s="46">
        <v>120</v>
      </c>
      <c r="AH734" s="70" t="str">
        <f t="shared" si="78"/>
        <v/>
      </c>
      <c r="AI734" s="70" t="str">
        <f t="shared" si="79"/>
        <v/>
      </c>
      <c r="AJ734" s="70" t="str">
        <f t="shared" si="80"/>
        <v>X</v>
      </c>
      <c r="AK734" s="70" t="str" cm="1">
        <f t="array" ref="AK734">_xlfn.IFS(AH734&lt;&gt;"","1",AI734&lt;&gt;"","2",AJ734&lt;&gt;"","3")</f>
        <v>3</v>
      </c>
    </row>
    <row r="735" spans="1:37" x14ac:dyDescent="0.25">
      <c r="A735" t="s">
        <v>298</v>
      </c>
      <c r="B735" t="s">
        <v>315</v>
      </c>
      <c r="C735" s="67" t="str">
        <f t="shared" si="75"/>
        <v>Morgan Lewis</v>
      </c>
      <c r="D735" s="71" t="str" cm="1">
        <f t="array" ref="D735">_xlfn.IFS(AK735="1",CONCATENATE(C735,"Regional"),AK735="2",CONCATENATE(C735,"Sectional"),AK735="3",CONCATENATE(C735,COUNTIF($C$1:C735,C735)))</f>
        <v>Morgan Lewis2</v>
      </c>
      <c r="E735" s="66">
        <v>45153.375</v>
      </c>
      <c r="F735" t="s">
        <v>2402</v>
      </c>
      <c r="G735" s="46">
        <v>38</v>
      </c>
      <c r="H735" s="46">
        <v>43</v>
      </c>
      <c r="I735" s="46">
        <v>3</v>
      </c>
      <c r="J735" t="s">
        <v>665</v>
      </c>
      <c r="K735" t="s">
        <v>131</v>
      </c>
      <c r="L735" s="46">
        <v>2929</v>
      </c>
      <c r="M735" s="46">
        <v>36</v>
      </c>
      <c r="N735" s="46">
        <v>36.4</v>
      </c>
      <c r="O735" s="46">
        <v>120</v>
      </c>
      <c r="P735" s="46">
        <f t="shared" si="76"/>
        <v>1</v>
      </c>
      <c r="R735" s="67" t="s">
        <v>2819</v>
      </c>
      <c r="S735" s="67">
        <f>COUNTIF(Y$2:$Y$100,R735)</f>
        <v>0</v>
      </c>
      <c r="V735" s="67">
        <f t="shared" si="77"/>
        <v>0</v>
      </c>
      <c r="X735"/>
      <c r="Y735" s="67" t="str">
        <f t="shared" si="81"/>
        <v xml:space="preserve"> </v>
      </c>
      <c r="AB735" t="s">
        <v>131</v>
      </c>
      <c r="AC735" s="46">
        <v>2929</v>
      </c>
      <c r="AD735" s="46">
        <v>36</v>
      </c>
      <c r="AE735" s="46">
        <v>36.4</v>
      </c>
      <c r="AF735" s="46">
        <v>120</v>
      </c>
      <c r="AH735" s="70" t="str">
        <f t="shared" si="78"/>
        <v/>
      </c>
      <c r="AI735" s="70" t="str">
        <f t="shared" si="79"/>
        <v/>
      </c>
      <c r="AJ735" s="70" t="str">
        <f t="shared" si="80"/>
        <v>X</v>
      </c>
      <c r="AK735" s="70" t="str" cm="1">
        <f t="array" ref="AK735">_xlfn.IFS(AH735&lt;&gt;"","1",AI735&lt;&gt;"","2",AJ735&lt;&gt;"","3")</f>
        <v>3</v>
      </c>
    </row>
    <row r="736" spans="1:37" x14ac:dyDescent="0.25">
      <c r="A736" t="s">
        <v>423</v>
      </c>
      <c r="B736" t="s">
        <v>424</v>
      </c>
      <c r="C736" s="67" t="str">
        <f t="shared" si="75"/>
        <v>Callee Fink</v>
      </c>
      <c r="D736" s="71" t="str" cm="1">
        <f t="array" ref="D736">_xlfn.IFS(AK736="1",CONCATENATE(C736,"Regional"),AK736="2",CONCATENATE(C736,"Sectional"),AK736="3",CONCATENATE(C736,COUNTIF($C$1:C736,C736)))</f>
        <v>Callee Fink2</v>
      </c>
      <c r="E736" s="66">
        <v>45153.375</v>
      </c>
      <c r="F736" t="s">
        <v>2402</v>
      </c>
      <c r="G736" s="46">
        <v>38</v>
      </c>
      <c r="H736" s="46">
        <v>44</v>
      </c>
      <c r="I736" s="46">
        <v>4</v>
      </c>
      <c r="J736" t="s">
        <v>665</v>
      </c>
      <c r="K736" t="s">
        <v>131</v>
      </c>
      <c r="L736" s="46">
        <v>2929</v>
      </c>
      <c r="M736" s="46">
        <v>36</v>
      </c>
      <c r="N736" s="46">
        <v>36.4</v>
      </c>
      <c r="O736" s="46">
        <v>120</v>
      </c>
      <c r="P736" s="46">
        <f t="shared" si="76"/>
        <v>1</v>
      </c>
      <c r="R736" s="67" t="s">
        <v>1146</v>
      </c>
      <c r="S736" s="67">
        <f>COUNTIF(Y$2:$Y$100,R736)</f>
        <v>0</v>
      </c>
      <c r="V736" s="67">
        <f t="shared" si="77"/>
        <v>0</v>
      </c>
      <c r="X736"/>
      <c r="Y736" s="67" t="str">
        <f t="shared" si="81"/>
        <v xml:space="preserve"> </v>
      </c>
      <c r="AB736" t="s">
        <v>131</v>
      </c>
      <c r="AC736" s="46">
        <v>2929</v>
      </c>
      <c r="AD736" s="46">
        <v>36</v>
      </c>
      <c r="AE736" s="46">
        <v>36.4</v>
      </c>
      <c r="AF736" s="46">
        <v>120</v>
      </c>
      <c r="AH736" s="70" t="str">
        <f t="shared" si="78"/>
        <v/>
      </c>
      <c r="AI736" s="70" t="str">
        <f t="shared" si="79"/>
        <v/>
      </c>
      <c r="AJ736" s="70" t="str">
        <f t="shared" si="80"/>
        <v>X</v>
      </c>
      <c r="AK736" s="70" t="str" cm="1">
        <f t="array" ref="AK736">_xlfn.IFS(AH736&lt;&gt;"","1",AI736&lt;&gt;"","2",AJ736&lt;&gt;"","3")</f>
        <v>3</v>
      </c>
    </row>
    <row r="737" spans="1:37" x14ac:dyDescent="0.25">
      <c r="A737" t="s">
        <v>275</v>
      </c>
      <c r="B737" t="s">
        <v>426</v>
      </c>
      <c r="C737" s="67" t="str">
        <f t="shared" si="75"/>
        <v>Alli Johnson</v>
      </c>
      <c r="D737" s="71" t="str" cm="1">
        <f t="array" ref="D737">_xlfn.IFS(AK737="1",CONCATENATE(C737,"Regional"),AK737="2",CONCATENATE(C737,"Sectional"),AK737="3",CONCATENATE(C737,COUNTIF($C$1:C737,C737)))</f>
        <v>Alli Johnson2</v>
      </c>
      <c r="E737" s="66">
        <v>45153.375</v>
      </c>
      <c r="F737" t="s">
        <v>2402</v>
      </c>
      <c r="G737" s="46">
        <v>38</v>
      </c>
      <c r="H737" s="46">
        <v>45</v>
      </c>
      <c r="I737" s="46">
        <v>5</v>
      </c>
      <c r="J737" t="s">
        <v>665</v>
      </c>
      <c r="K737" t="s">
        <v>131</v>
      </c>
      <c r="L737" s="46">
        <v>2929</v>
      </c>
      <c r="M737" s="46">
        <v>36</v>
      </c>
      <c r="N737" s="46">
        <v>36.4</v>
      </c>
      <c r="O737" s="46">
        <v>120</v>
      </c>
      <c r="P737" s="46">
        <f t="shared" si="76"/>
        <v>1</v>
      </c>
      <c r="R737" s="67" t="s">
        <v>1147</v>
      </c>
      <c r="S737" s="67">
        <f>COUNTIF(Y$2:$Y$100,R737)</f>
        <v>0</v>
      </c>
      <c r="V737" s="67">
        <f t="shared" si="77"/>
        <v>0</v>
      </c>
      <c r="X737"/>
      <c r="Y737" s="67" t="str">
        <f t="shared" si="81"/>
        <v xml:space="preserve"> </v>
      </c>
      <c r="AB737" t="s">
        <v>131</v>
      </c>
      <c r="AC737" s="46">
        <v>2929</v>
      </c>
      <c r="AD737" s="46">
        <v>36</v>
      </c>
      <c r="AE737" s="46">
        <v>36.4</v>
      </c>
      <c r="AF737" s="46">
        <v>120</v>
      </c>
      <c r="AH737" s="70" t="str">
        <f t="shared" si="78"/>
        <v/>
      </c>
      <c r="AI737" s="70" t="str">
        <f t="shared" si="79"/>
        <v/>
      </c>
      <c r="AJ737" s="70" t="str">
        <f t="shared" si="80"/>
        <v>X</v>
      </c>
      <c r="AK737" s="70" t="str" cm="1">
        <f t="array" ref="AK737">_xlfn.IFS(AH737&lt;&gt;"","1",AI737&lt;&gt;"","2",AJ737&lt;&gt;"","3")</f>
        <v>3</v>
      </c>
    </row>
    <row r="738" spans="1:37" x14ac:dyDescent="0.25">
      <c r="A738" t="s">
        <v>419</v>
      </c>
      <c r="B738" t="s">
        <v>307</v>
      </c>
      <c r="C738" s="67" t="str">
        <f t="shared" si="75"/>
        <v>May Shimek</v>
      </c>
      <c r="D738" s="71" t="str" cm="1">
        <f t="array" ref="D738">_xlfn.IFS(AK738="1",CONCATENATE(C738,"Regional"),AK738="2",CONCATENATE(C738,"Sectional"),AK738="3",CONCATENATE(C738,COUNTIF($C$1:C738,C738)))</f>
        <v>May Shimek2</v>
      </c>
      <c r="E738" s="66">
        <v>45153.375</v>
      </c>
      <c r="F738" t="s">
        <v>2402</v>
      </c>
      <c r="G738" s="46">
        <v>38</v>
      </c>
      <c r="H738" s="46">
        <v>45</v>
      </c>
      <c r="I738" s="46">
        <v>5</v>
      </c>
      <c r="J738" t="s">
        <v>665</v>
      </c>
      <c r="K738" t="s">
        <v>131</v>
      </c>
      <c r="L738" s="46">
        <v>2929</v>
      </c>
      <c r="M738" s="46">
        <v>36</v>
      </c>
      <c r="N738" s="46">
        <v>36.4</v>
      </c>
      <c r="O738" s="46">
        <v>120</v>
      </c>
      <c r="P738" s="46">
        <f t="shared" si="76"/>
        <v>1</v>
      </c>
      <c r="R738" s="67" t="s">
        <v>1143</v>
      </c>
      <c r="S738" s="67">
        <f>COUNTIF(Y$2:$Y$100,R738)</f>
        <v>0</v>
      </c>
      <c r="V738" s="67">
        <f t="shared" si="77"/>
        <v>0</v>
      </c>
      <c r="X738"/>
      <c r="Y738" s="67" t="str">
        <f t="shared" si="81"/>
        <v xml:space="preserve"> </v>
      </c>
      <c r="AB738" t="s">
        <v>131</v>
      </c>
      <c r="AC738" s="46">
        <v>2929</v>
      </c>
      <c r="AD738" s="46">
        <v>36</v>
      </c>
      <c r="AE738" s="46">
        <v>36.4</v>
      </c>
      <c r="AF738" s="46">
        <v>120</v>
      </c>
      <c r="AH738" s="70" t="str">
        <f t="shared" si="78"/>
        <v/>
      </c>
      <c r="AI738" s="70" t="str">
        <f t="shared" si="79"/>
        <v/>
      </c>
      <c r="AJ738" s="70" t="str">
        <f t="shared" si="80"/>
        <v>X</v>
      </c>
      <c r="AK738" s="70" t="str" cm="1">
        <f t="array" ref="AK738">_xlfn.IFS(AH738&lt;&gt;"","1",AI738&lt;&gt;"","2",AJ738&lt;&gt;"","3")</f>
        <v>3</v>
      </c>
    </row>
    <row r="739" spans="1:37" x14ac:dyDescent="0.25">
      <c r="A739" t="s">
        <v>372</v>
      </c>
      <c r="B739" t="s">
        <v>422</v>
      </c>
      <c r="C739" s="67" t="str">
        <f t="shared" si="75"/>
        <v>Caroline Vanden Heuvel</v>
      </c>
      <c r="D739" s="71" t="str" cm="1">
        <f t="array" ref="D739">_xlfn.IFS(AK739="1",CONCATENATE(C739,"Regional"),AK739="2",CONCATENATE(C739,"Sectional"),AK739="3",CONCATENATE(C739,COUNTIF($C$1:C739,C739)))</f>
        <v>Caroline Vanden Heuvel2</v>
      </c>
      <c r="E739" s="66">
        <v>45153.375</v>
      </c>
      <c r="F739" t="s">
        <v>2402</v>
      </c>
      <c r="G739" s="46">
        <v>38</v>
      </c>
      <c r="H739" s="46">
        <v>46</v>
      </c>
      <c r="I739" s="46">
        <v>7</v>
      </c>
      <c r="J739" t="s">
        <v>665</v>
      </c>
      <c r="K739" t="s">
        <v>131</v>
      </c>
      <c r="L739" s="46">
        <v>2929</v>
      </c>
      <c r="M739" s="46">
        <v>36</v>
      </c>
      <c r="N739" s="46">
        <v>36.4</v>
      </c>
      <c r="O739" s="46">
        <v>120</v>
      </c>
      <c r="P739" s="46">
        <f t="shared" si="76"/>
        <v>1</v>
      </c>
      <c r="R739" s="67" t="s">
        <v>1145</v>
      </c>
      <c r="S739" s="67">
        <f>COUNTIF(Y$2:$Y$100,R739)</f>
        <v>0</v>
      </c>
      <c r="V739" s="67">
        <f t="shared" si="77"/>
        <v>0</v>
      </c>
      <c r="X739"/>
      <c r="Y739" s="67" t="str">
        <f t="shared" si="81"/>
        <v xml:space="preserve"> </v>
      </c>
      <c r="AB739" t="s">
        <v>131</v>
      </c>
      <c r="AC739" s="46">
        <v>2929</v>
      </c>
      <c r="AD739" s="46">
        <v>36</v>
      </c>
      <c r="AE739" s="46">
        <v>36.4</v>
      </c>
      <c r="AF739" s="46">
        <v>120</v>
      </c>
      <c r="AH739" s="70" t="str">
        <f t="shared" si="78"/>
        <v/>
      </c>
      <c r="AI739" s="70" t="str">
        <f t="shared" si="79"/>
        <v/>
      </c>
      <c r="AJ739" s="70" t="str">
        <f t="shared" si="80"/>
        <v>X</v>
      </c>
      <c r="AK739" s="70" t="str" cm="1">
        <f t="array" ref="AK739">_xlfn.IFS(AH739&lt;&gt;"","1",AI739&lt;&gt;"","2",AJ739&lt;&gt;"","3")</f>
        <v>3</v>
      </c>
    </row>
    <row r="740" spans="1:37" x14ac:dyDescent="0.25">
      <c r="A740" t="s">
        <v>1825</v>
      </c>
      <c r="B740" t="s">
        <v>570</v>
      </c>
      <c r="C740" s="67" t="str">
        <f t="shared" si="75"/>
        <v>Sydney Reis</v>
      </c>
      <c r="D740" s="71" t="str" cm="1">
        <f t="array" ref="D740">_xlfn.IFS(AK740="1",CONCATENATE(C740,"Regional"),AK740="2",CONCATENATE(C740,"Sectional"),AK740="3",CONCATENATE(C740,COUNTIF($C$1:C740,C740)))</f>
        <v>Sydney Reis2</v>
      </c>
      <c r="E740" s="66">
        <v>45153.375</v>
      </c>
      <c r="F740" t="s">
        <v>2402</v>
      </c>
      <c r="G740" s="46">
        <v>38</v>
      </c>
      <c r="H740" s="46">
        <v>46</v>
      </c>
      <c r="I740" s="46">
        <v>7</v>
      </c>
      <c r="J740" t="s">
        <v>665</v>
      </c>
      <c r="K740" t="s">
        <v>131</v>
      </c>
      <c r="L740" s="46">
        <v>2929</v>
      </c>
      <c r="M740" s="46">
        <v>36</v>
      </c>
      <c r="N740" s="46">
        <v>36.4</v>
      </c>
      <c r="O740" s="46">
        <v>120</v>
      </c>
      <c r="P740" s="46">
        <f t="shared" si="76"/>
        <v>1</v>
      </c>
      <c r="R740" s="67" t="s">
        <v>2828</v>
      </c>
      <c r="S740" s="67">
        <f>COUNTIF(Y$2:$Y$100,R740)</f>
        <v>0</v>
      </c>
      <c r="V740" s="67">
        <f t="shared" si="77"/>
        <v>0</v>
      </c>
      <c r="X740"/>
      <c r="Y740" s="67" t="str">
        <f t="shared" si="81"/>
        <v xml:space="preserve"> </v>
      </c>
      <c r="AB740" t="s">
        <v>131</v>
      </c>
      <c r="AC740" s="46">
        <v>2929</v>
      </c>
      <c r="AD740" s="46">
        <v>36</v>
      </c>
      <c r="AE740" s="46">
        <v>36.4</v>
      </c>
      <c r="AF740" s="46">
        <v>120</v>
      </c>
      <c r="AH740" s="70" t="str">
        <f t="shared" si="78"/>
        <v/>
      </c>
      <c r="AI740" s="70" t="str">
        <f t="shared" si="79"/>
        <v/>
      </c>
      <c r="AJ740" s="70" t="str">
        <f t="shared" si="80"/>
        <v>X</v>
      </c>
      <c r="AK740" s="70" t="str" cm="1">
        <f t="array" ref="AK740">_xlfn.IFS(AH740&lt;&gt;"","1",AI740&lt;&gt;"","2",AJ740&lt;&gt;"","3")</f>
        <v>3</v>
      </c>
    </row>
    <row r="741" spans="1:37" x14ac:dyDescent="0.25">
      <c r="A741" t="s">
        <v>1916</v>
      </c>
      <c r="B741" t="s">
        <v>554</v>
      </c>
      <c r="C741" s="67" t="str">
        <f t="shared" si="75"/>
        <v>Trinity Flynn</v>
      </c>
      <c r="D741" s="71" t="str" cm="1">
        <f t="array" ref="D741">_xlfn.IFS(AK741="1",CONCATENATE(C741,"Regional"),AK741="2",CONCATENATE(C741,"Sectional"),AK741="3",CONCATENATE(C741,COUNTIF($C$1:C741,C741)))</f>
        <v>Trinity Flynn2</v>
      </c>
      <c r="E741" s="66">
        <v>45153.375</v>
      </c>
      <c r="F741" t="s">
        <v>2402</v>
      </c>
      <c r="G741" s="46">
        <v>38</v>
      </c>
      <c r="H741" s="46">
        <v>47</v>
      </c>
      <c r="I741" s="46">
        <v>9</v>
      </c>
      <c r="J741" t="s">
        <v>665</v>
      </c>
      <c r="K741" t="s">
        <v>131</v>
      </c>
      <c r="L741" s="46">
        <v>2929</v>
      </c>
      <c r="M741" s="46">
        <v>36</v>
      </c>
      <c r="N741" s="46">
        <v>36.4</v>
      </c>
      <c r="O741" s="46">
        <v>120</v>
      </c>
      <c r="P741" s="46">
        <f t="shared" si="76"/>
        <v>1</v>
      </c>
      <c r="R741" s="67" t="s">
        <v>2929</v>
      </c>
      <c r="S741" s="67">
        <f>COUNTIF(Y$2:$Y$100,R741)</f>
        <v>0</v>
      </c>
      <c r="V741" s="67">
        <f t="shared" si="77"/>
        <v>0</v>
      </c>
      <c r="X741"/>
      <c r="Y741" s="67" t="str">
        <f t="shared" si="81"/>
        <v xml:space="preserve"> </v>
      </c>
      <c r="AB741" t="s">
        <v>131</v>
      </c>
      <c r="AC741" s="46">
        <v>2929</v>
      </c>
      <c r="AD741" s="46">
        <v>36</v>
      </c>
      <c r="AE741" s="46">
        <v>36.4</v>
      </c>
      <c r="AF741" s="46">
        <v>120</v>
      </c>
      <c r="AH741" s="70" t="str">
        <f t="shared" si="78"/>
        <v/>
      </c>
      <c r="AI741" s="70" t="str">
        <f t="shared" si="79"/>
        <v/>
      </c>
      <c r="AJ741" s="70" t="str">
        <f t="shared" si="80"/>
        <v>X</v>
      </c>
      <c r="AK741" s="70" t="str" cm="1">
        <f t="array" ref="AK741">_xlfn.IFS(AH741&lt;&gt;"","1",AI741&lt;&gt;"","2",AJ741&lt;&gt;"","3")</f>
        <v>3</v>
      </c>
    </row>
    <row r="742" spans="1:37" x14ac:dyDescent="0.25">
      <c r="A742" t="s">
        <v>269</v>
      </c>
      <c r="B742" t="s">
        <v>187</v>
      </c>
      <c r="C742" s="67" t="str">
        <f t="shared" si="75"/>
        <v>Ava Hoffman</v>
      </c>
      <c r="D742" s="71" t="str" cm="1">
        <f t="array" ref="D742">_xlfn.IFS(AK742="1",CONCATENATE(C742,"Regional"),AK742="2",CONCATENATE(C742,"Sectional"),AK742="3",CONCATENATE(C742,COUNTIF($C$1:C742,C742)))</f>
        <v>Ava Hoffman1</v>
      </c>
      <c r="E742" s="66">
        <v>45153.375</v>
      </c>
      <c r="F742" t="s">
        <v>2402</v>
      </c>
      <c r="G742" s="46">
        <v>38</v>
      </c>
      <c r="H742" s="46">
        <v>48</v>
      </c>
      <c r="I742" s="46">
        <v>10</v>
      </c>
      <c r="J742" t="s">
        <v>665</v>
      </c>
      <c r="K742" t="s">
        <v>131</v>
      </c>
      <c r="L742" s="46">
        <v>2929</v>
      </c>
      <c r="M742" s="46">
        <v>36</v>
      </c>
      <c r="N742" s="46">
        <v>36.4</v>
      </c>
      <c r="O742" s="46">
        <v>120</v>
      </c>
      <c r="P742" s="46">
        <f t="shared" si="76"/>
        <v>1</v>
      </c>
      <c r="R742" s="67" t="s">
        <v>1153</v>
      </c>
      <c r="S742" s="67">
        <f>COUNTIF(Y$2:$Y$100,R742)</f>
        <v>0</v>
      </c>
      <c r="V742" s="67">
        <f t="shared" si="77"/>
        <v>0</v>
      </c>
      <c r="X742"/>
      <c r="Y742" s="67" t="str">
        <f t="shared" si="81"/>
        <v xml:space="preserve"> </v>
      </c>
      <c r="AB742" t="s">
        <v>131</v>
      </c>
      <c r="AC742" s="46">
        <v>2929</v>
      </c>
      <c r="AD742" s="46">
        <v>36</v>
      </c>
      <c r="AE742" s="46">
        <v>36.4</v>
      </c>
      <c r="AF742" s="46">
        <v>120</v>
      </c>
      <c r="AH742" s="70" t="str">
        <f t="shared" si="78"/>
        <v/>
      </c>
      <c r="AI742" s="70" t="str">
        <f t="shared" si="79"/>
        <v/>
      </c>
      <c r="AJ742" s="70" t="str">
        <f t="shared" si="80"/>
        <v>X</v>
      </c>
      <c r="AK742" s="70" t="str" cm="1">
        <f t="array" ref="AK742">_xlfn.IFS(AH742&lt;&gt;"","1",AI742&lt;&gt;"","2",AJ742&lt;&gt;"","3")</f>
        <v>3</v>
      </c>
    </row>
    <row r="743" spans="1:37" x14ac:dyDescent="0.25">
      <c r="A743" t="s">
        <v>432</v>
      </c>
      <c r="B743" t="s">
        <v>433</v>
      </c>
      <c r="C743" s="67" t="str">
        <f t="shared" si="75"/>
        <v>Lacey Stephans</v>
      </c>
      <c r="D743" s="71" t="str" cm="1">
        <f t="array" ref="D743">_xlfn.IFS(AK743="1",CONCATENATE(C743,"Regional"),AK743="2",CONCATENATE(C743,"Sectional"),AK743="3",CONCATENATE(C743,COUNTIF($C$1:C743,C743)))</f>
        <v>Lacey Stephans2</v>
      </c>
      <c r="E743" s="66">
        <v>45153.375</v>
      </c>
      <c r="F743" t="s">
        <v>2402</v>
      </c>
      <c r="G743" s="46">
        <v>38</v>
      </c>
      <c r="H743" s="46">
        <v>48</v>
      </c>
      <c r="I743" s="46">
        <v>10</v>
      </c>
      <c r="J743" t="s">
        <v>665</v>
      </c>
      <c r="K743" t="s">
        <v>131</v>
      </c>
      <c r="L743" s="46">
        <v>2929</v>
      </c>
      <c r="M743" s="46">
        <v>36</v>
      </c>
      <c r="N743" s="46">
        <v>36.4</v>
      </c>
      <c r="O743" s="46">
        <v>120</v>
      </c>
      <c r="P743" s="46">
        <f t="shared" si="76"/>
        <v>1</v>
      </c>
      <c r="R743" s="67" t="s">
        <v>1150</v>
      </c>
      <c r="S743" s="67">
        <f>COUNTIF(Y$2:$Y$100,R743)</f>
        <v>0</v>
      </c>
      <c r="V743" s="67">
        <f t="shared" si="77"/>
        <v>0</v>
      </c>
      <c r="X743"/>
      <c r="Y743" s="67" t="str">
        <f t="shared" si="81"/>
        <v xml:space="preserve"> </v>
      </c>
      <c r="AB743" t="s">
        <v>131</v>
      </c>
      <c r="AC743" s="46">
        <v>2929</v>
      </c>
      <c r="AD743" s="46">
        <v>36</v>
      </c>
      <c r="AE743" s="46">
        <v>36.4</v>
      </c>
      <c r="AF743" s="46">
        <v>120</v>
      </c>
      <c r="AH743" s="70" t="str">
        <f t="shared" si="78"/>
        <v/>
      </c>
      <c r="AI743" s="70" t="str">
        <f t="shared" si="79"/>
        <v/>
      </c>
      <c r="AJ743" s="70" t="str">
        <f t="shared" si="80"/>
        <v>X</v>
      </c>
      <c r="AK743" s="70" t="str" cm="1">
        <f t="array" ref="AK743">_xlfn.IFS(AH743&lt;&gt;"","1",AI743&lt;&gt;"","2",AJ743&lt;&gt;"","3")</f>
        <v>3</v>
      </c>
    </row>
    <row r="744" spans="1:37" x14ac:dyDescent="0.25">
      <c r="A744" t="s">
        <v>412</v>
      </c>
      <c r="B744" t="s">
        <v>413</v>
      </c>
      <c r="C744" s="67" t="str">
        <f t="shared" si="75"/>
        <v>Braylyn Babino</v>
      </c>
      <c r="D744" s="71" t="str" cm="1">
        <f t="array" ref="D744">_xlfn.IFS(AK744="1",CONCATENATE(C744,"Regional"),AK744="2",CONCATENATE(C744,"Sectional"),AK744="3",CONCATENATE(C744,COUNTIF($C$1:C744,C744)))</f>
        <v>Braylyn Babino2</v>
      </c>
      <c r="E744" s="66">
        <v>45153.375</v>
      </c>
      <c r="F744" t="s">
        <v>2402</v>
      </c>
      <c r="G744" s="46">
        <v>38</v>
      </c>
      <c r="H744" s="46">
        <v>48</v>
      </c>
      <c r="I744" s="46">
        <v>10</v>
      </c>
      <c r="J744" t="s">
        <v>665</v>
      </c>
      <c r="K744" t="s">
        <v>131</v>
      </c>
      <c r="L744" s="46">
        <v>2929</v>
      </c>
      <c r="M744" s="46">
        <v>36</v>
      </c>
      <c r="N744" s="46">
        <v>36.4</v>
      </c>
      <c r="O744" s="46">
        <v>120</v>
      </c>
      <c r="P744" s="46">
        <f t="shared" si="76"/>
        <v>1</v>
      </c>
      <c r="R744" s="67" t="s">
        <v>1141</v>
      </c>
      <c r="S744" s="67">
        <f>COUNTIF(Y$2:$Y$100,R744)</f>
        <v>0</v>
      </c>
      <c r="V744" s="67">
        <f t="shared" si="77"/>
        <v>0</v>
      </c>
      <c r="X744"/>
      <c r="Y744" s="67" t="str">
        <f t="shared" si="81"/>
        <v xml:space="preserve"> </v>
      </c>
      <c r="AB744" t="s">
        <v>131</v>
      </c>
      <c r="AC744" s="46">
        <v>2929</v>
      </c>
      <c r="AD744" s="46">
        <v>36</v>
      </c>
      <c r="AE744" s="46">
        <v>36.4</v>
      </c>
      <c r="AF744" s="46">
        <v>120</v>
      </c>
      <c r="AH744" s="70" t="str">
        <f t="shared" si="78"/>
        <v/>
      </c>
      <c r="AI744" s="70" t="str">
        <f t="shared" si="79"/>
        <v/>
      </c>
      <c r="AJ744" s="70" t="str">
        <f t="shared" si="80"/>
        <v>X</v>
      </c>
      <c r="AK744" s="70" t="str" cm="1">
        <f t="array" ref="AK744">_xlfn.IFS(AH744&lt;&gt;"","1",AI744&lt;&gt;"","2",AJ744&lt;&gt;"","3")</f>
        <v>3</v>
      </c>
    </row>
    <row r="745" spans="1:37" x14ac:dyDescent="0.25">
      <c r="A745" t="s">
        <v>327</v>
      </c>
      <c r="B745" t="s">
        <v>401</v>
      </c>
      <c r="C745" s="67" t="str">
        <f t="shared" si="75"/>
        <v>Hannah Olson</v>
      </c>
      <c r="D745" s="71" t="str" cm="1">
        <f t="array" ref="D745">_xlfn.IFS(AK745="1",CONCATENATE(C745,"Regional"),AK745="2",CONCATENATE(C745,"Sectional"),AK745="3",CONCATENATE(C745,COUNTIF($C$1:C745,C745)))</f>
        <v>Hannah Olson2</v>
      </c>
      <c r="E745" s="66">
        <v>45153.375</v>
      </c>
      <c r="F745" t="s">
        <v>2402</v>
      </c>
      <c r="G745" s="46">
        <v>38</v>
      </c>
      <c r="H745" s="46">
        <v>49</v>
      </c>
      <c r="I745" s="46">
        <v>13</v>
      </c>
      <c r="J745" t="s">
        <v>665</v>
      </c>
      <c r="K745" t="s">
        <v>131</v>
      </c>
      <c r="L745" s="46">
        <v>2929</v>
      </c>
      <c r="M745" s="46">
        <v>36</v>
      </c>
      <c r="N745" s="46">
        <v>36.4</v>
      </c>
      <c r="O745" s="46">
        <v>120</v>
      </c>
      <c r="P745" s="46">
        <f t="shared" si="76"/>
        <v>1</v>
      </c>
      <c r="R745" s="67" t="s">
        <v>1155</v>
      </c>
      <c r="S745" s="67">
        <f>COUNTIF(Y$2:$Y$100,R745)</f>
        <v>0</v>
      </c>
      <c r="V745" s="67">
        <f t="shared" si="77"/>
        <v>0</v>
      </c>
      <c r="X745"/>
      <c r="Y745" s="67" t="str">
        <f t="shared" si="81"/>
        <v xml:space="preserve"> </v>
      </c>
      <c r="AB745" t="s">
        <v>131</v>
      </c>
      <c r="AC745" s="46">
        <v>2929</v>
      </c>
      <c r="AD745" s="46">
        <v>36</v>
      </c>
      <c r="AE745" s="46">
        <v>36.4</v>
      </c>
      <c r="AF745" s="46">
        <v>120</v>
      </c>
      <c r="AH745" s="70" t="str">
        <f t="shared" si="78"/>
        <v/>
      </c>
      <c r="AI745" s="70" t="str">
        <f t="shared" si="79"/>
        <v/>
      </c>
      <c r="AJ745" s="70" t="str">
        <f t="shared" si="80"/>
        <v>X</v>
      </c>
      <c r="AK745" s="70" t="str" cm="1">
        <f t="array" ref="AK745">_xlfn.IFS(AH745&lt;&gt;"","1",AI745&lt;&gt;"","2",AJ745&lt;&gt;"","3")</f>
        <v>3</v>
      </c>
    </row>
    <row r="746" spans="1:37" x14ac:dyDescent="0.25">
      <c r="A746" t="s">
        <v>420</v>
      </c>
      <c r="B746" t="s">
        <v>421</v>
      </c>
      <c r="C746" s="67" t="str">
        <f t="shared" si="75"/>
        <v>Elizabeth Schubbe</v>
      </c>
      <c r="D746" s="71" t="str" cm="1">
        <f t="array" ref="D746">_xlfn.IFS(AK746="1",CONCATENATE(C746,"Regional"),AK746="2",CONCATENATE(C746,"Sectional"),AK746="3",CONCATENATE(C746,COUNTIF($C$1:C746,C746)))</f>
        <v>Elizabeth Schubbe2</v>
      </c>
      <c r="E746" s="66">
        <v>45153.375</v>
      </c>
      <c r="F746" t="s">
        <v>2402</v>
      </c>
      <c r="G746" s="46">
        <v>38</v>
      </c>
      <c r="H746" s="46">
        <v>49</v>
      </c>
      <c r="I746" s="46">
        <v>13</v>
      </c>
      <c r="J746" t="s">
        <v>665</v>
      </c>
      <c r="K746" t="s">
        <v>131</v>
      </c>
      <c r="L746" s="46">
        <v>2929</v>
      </c>
      <c r="M746" s="46">
        <v>36</v>
      </c>
      <c r="N746" s="46">
        <v>36.4</v>
      </c>
      <c r="O746" s="46">
        <v>120</v>
      </c>
      <c r="P746" s="46">
        <f t="shared" si="76"/>
        <v>1</v>
      </c>
      <c r="R746" s="67" t="s">
        <v>1144</v>
      </c>
      <c r="S746" s="67">
        <f>COUNTIF(Y$2:$Y$100,R746)</f>
        <v>0</v>
      </c>
      <c r="V746" s="67">
        <f t="shared" si="77"/>
        <v>0</v>
      </c>
      <c r="X746"/>
      <c r="Y746" s="67" t="str">
        <f t="shared" si="81"/>
        <v xml:space="preserve"> </v>
      </c>
      <c r="AB746" t="s">
        <v>131</v>
      </c>
      <c r="AC746" s="46">
        <v>2929</v>
      </c>
      <c r="AD746" s="46">
        <v>36</v>
      </c>
      <c r="AE746" s="46">
        <v>36.4</v>
      </c>
      <c r="AF746" s="46">
        <v>120</v>
      </c>
      <c r="AH746" s="70" t="str">
        <f t="shared" si="78"/>
        <v/>
      </c>
      <c r="AI746" s="70" t="str">
        <f t="shared" si="79"/>
        <v/>
      </c>
      <c r="AJ746" s="70" t="str">
        <f t="shared" si="80"/>
        <v>X</v>
      </c>
      <c r="AK746" s="70" t="str" cm="1">
        <f t="array" ref="AK746">_xlfn.IFS(AH746&lt;&gt;"","1",AI746&lt;&gt;"","2",AJ746&lt;&gt;"","3")</f>
        <v>3</v>
      </c>
    </row>
    <row r="747" spans="1:37" x14ac:dyDescent="0.25">
      <c r="A747" t="s">
        <v>1818</v>
      </c>
      <c r="B747" t="s">
        <v>1819</v>
      </c>
      <c r="C747" s="67" t="str">
        <f t="shared" si="75"/>
        <v>Gillian Herrala</v>
      </c>
      <c r="D747" s="71" t="str" cm="1">
        <f t="array" ref="D747">_xlfn.IFS(AK747="1",CONCATENATE(C747,"Regional"),AK747="2",CONCATENATE(C747,"Sectional"),AK747="3",CONCATENATE(C747,COUNTIF($C$1:C747,C747)))</f>
        <v>Gillian Herrala2</v>
      </c>
      <c r="E747" s="66">
        <v>45153.375</v>
      </c>
      <c r="F747" t="s">
        <v>2402</v>
      </c>
      <c r="G747" s="46">
        <v>38</v>
      </c>
      <c r="H747" s="46">
        <v>50</v>
      </c>
      <c r="I747" s="46">
        <v>15</v>
      </c>
      <c r="J747" t="s">
        <v>665</v>
      </c>
      <c r="K747" t="s">
        <v>131</v>
      </c>
      <c r="L747" s="46">
        <v>2929</v>
      </c>
      <c r="M747" s="46">
        <v>36</v>
      </c>
      <c r="N747" s="46">
        <v>36.4</v>
      </c>
      <c r="O747" s="46">
        <v>120</v>
      </c>
      <c r="P747" s="46">
        <f t="shared" si="76"/>
        <v>1</v>
      </c>
      <c r="R747" s="67" t="s">
        <v>2820</v>
      </c>
      <c r="S747" s="67">
        <f>COUNTIF(Y$2:$Y$100,R747)</f>
        <v>0</v>
      </c>
      <c r="V747" s="67">
        <f t="shared" si="77"/>
        <v>0</v>
      </c>
      <c r="X747"/>
      <c r="Y747" s="67" t="str">
        <f t="shared" si="81"/>
        <v xml:space="preserve"> </v>
      </c>
      <c r="AB747" t="s">
        <v>131</v>
      </c>
      <c r="AC747" s="46">
        <v>2929</v>
      </c>
      <c r="AD747" s="46">
        <v>36</v>
      </c>
      <c r="AE747" s="46">
        <v>36.4</v>
      </c>
      <c r="AF747" s="46">
        <v>120</v>
      </c>
      <c r="AH747" s="70" t="str">
        <f t="shared" si="78"/>
        <v/>
      </c>
      <c r="AI747" s="70" t="str">
        <f t="shared" si="79"/>
        <v/>
      </c>
      <c r="AJ747" s="70" t="str">
        <f t="shared" si="80"/>
        <v>X</v>
      </c>
      <c r="AK747" s="70" t="str" cm="1">
        <f t="array" ref="AK747">_xlfn.IFS(AH747&lt;&gt;"","1",AI747&lt;&gt;"","2",AJ747&lt;&gt;"","3")</f>
        <v>3</v>
      </c>
    </row>
    <row r="748" spans="1:37" x14ac:dyDescent="0.25">
      <c r="A748" t="s">
        <v>1826</v>
      </c>
      <c r="B748" t="s">
        <v>740</v>
      </c>
      <c r="C748" s="67" t="str">
        <f t="shared" si="75"/>
        <v>Lydia Fullmer</v>
      </c>
      <c r="D748" s="71" t="str" cm="1">
        <f t="array" ref="D748">_xlfn.IFS(AK748="1",CONCATENATE(C748,"Regional"),AK748="2",CONCATENATE(C748,"Sectional"),AK748="3",CONCATENATE(C748,COUNTIF($C$1:C748,C748)))</f>
        <v>Lydia Fullmer1</v>
      </c>
      <c r="E748" s="66">
        <v>45153.375</v>
      </c>
      <c r="F748" t="s">
        <v>2402</v>
      </c>
      <c r="G748" s="46">
        <v>38</v>
      </c>
      <c r="H748" s="46">
        <v>50</v>
      </c>
      <c r="I748" s="46">
        <v>15</v>
      </c>
      <c r="J748" t="s">
        <v>665</v>
      </c>
      <c r="K748" t="s">
        <v>131</v>
      </c>
      <c r="L748" s="46">
        <v>2929</v>
      </c>
      <c r="M748" s="46">
        <v>36</v>
      </c>
      <c r="N748" s="46">
        <v>36.4</v>
      </c>
      <c r="O748" s="46">
        <v>120</v>
      </c>
      <c r="P748" s="46">
        <f t="shared" si="76"/>
        <v>1</v>
      </c>
      <c r="R748" s="67" t="s">
        <v>2829</v>
      </c>
      <c r="S748" s="67">
        <f>COUNTIF(Y$2:$Y$100,R748)</f>
        <v>0</v>
      </c>
      <c r="V748" s="67">
        <f t="shared" si="77"/>
        <v>0</v>
      </c>
      <c r="X748"/>
      <c r="Y748" s="67" t="str">
        <f t="shared" si="81"/>
        <v xml:space="preserve"> </v>
      </c>
      <c r="AB748" t="s">
        <v>131</v>
      </c>
      <c r="AC748" s="46">
        <v>2929</v>
      </c>
      <c r="AD748" s="46">
        <v>36</v>
      </c>
      <c r="AE748" s="46">
        <v>36.4</v>
      </c>
      <c r="AF748" s="46">
        <v>120</v>
      </c>
      <c r="AH748" s="70" t="str">
        <f t="shared" si="78"/>
        <v/>
      </c>
      <c r="AI748" s="70" t="str">
        <f t="shared" si="79"/>
        <v/>
      </c>
      <c r="AJ748" s="70" t="str">
        <f t="shared" si="80"/>
        <v>X</v>
      </c>
      <c r="AK748" s="70" t="str" cm="1">
        <f t="array" ref="AK748">_xlfn.IFS(AH748&lt;&gt;"","1",AI748&lt;&gt;"","2",AJ748&lt;&gt;"","3")</f>
        <v>3</v>
      </c>
    </row>
    <row r="749" spans="1:37" x14ac:dyDescent="0.25">
      <c r="A749" t="s">
        <v>312</v>
      </c>
      <c r="B749" t="s">
        <v>471</v>
      </c>
      <c r="C749" s="67" t="str">
        <f t="shared" si="75"/>
        <v>Madelyn Moesch</v>
      </c>
      <c r="D749" s="71" t="str" cm="1">
        <f t="array" ref="D749">_xlfn.IFS(AK749="1",CONCATENATE(C749,"Regional"),AK749="2",CONCATENATE(C749,"Sectional"),AK749="3",CONCATENATE(C749,COUNTIF($C$1:C749,C749)))</f>
        <v>Madelyn Moesch2</v>
      </c>
      <c r="E749" s="66">
        <v>45153.375</v>
      </c>
      <c r="F749" t="s">
        <v>2402</v>
      </c>
      <c r="G749" s="46">
        <v>38</v>
      </c>
      <c r="H749" s="46">
        <v>52</v>
      </c>
      <c r="I749" s="46">
        <v>17</v>
      </c>
      <c r="J749" t="s">
        <v>665</v>
      </c>
      <c r="K749" t="s">
        <v>131</v>
      </c>
      <c r="L749" s="46">
        <v>2929</v>
      </c>
      <c r="M749" s="46">
        <v>36</v>
      </c>
      <c r="N749" s="46">
        <v>36.4</v>
      </c>
      <c r="O749" s="46">
        <v>120</v>
      </c>
      <c r="P749" s="46">
        <f t="shared" si="76"/>
        <v>1</v>
      </c>
      <c r="R749" s="67" t="s">
        <v>1579</v>
      </c>
      <c r="S749" s="67">
        <f>COUNTIF(Y$2:$Y$100,R749)</f>
        <v>0</v>
      </c>
      <c r="V749" s="67">
        <f t="shared" si="77"/>
        <v>0</v>
      </c>
      <c r="X749"/>
      <c r="Y749" s="67" t="str">
        <f t="shared" si="81"/>
        <v xml:space="preserve"> </v>
      </c>
      <c r="AB749" t="s">
        <v>131</v>
      </c>
      <c r="AC749" s="46">
        <v>2929</v>
      </c>
      <c r="AD749" s="46">
        <v>36</v>
      </c>
      <c r="AE749" s="46">
        <v>36.4</v>
      </c>
      <c r="AF749" s="46">
        <v>120</v>
      </c>
      <c r="AH749" s="70" t="str">
        <f t="shared" si="78"/>
        <v/>
      </c>
      <c r="AI749" s="70" t="str">
        <f t="shared" si="79"/>
        <v/>
      </c>
      <c r="AJ749" s="70" t="str">
        <f t="shared" si="80"/>
        <v>X</v>
      </c>
      <c r="AK749" s="70" t="str" cm="1">
        <f t="array" ref="AK749">_xlfn.IFS(AH749&lt;&gt;"","1",AI749&lt;&gt;"","2",AJ749&lt;&gt;"","3")</f>
        <v>3</v>
      </c>
    </row>
    <row r="750" spans="1:37" x14ac:dyDescent="0.25">
      <c r="A750" t="s">
        <v>1830</v>
      </c>
      <c r="B750" t="s">
        <v>682</v>
      </c>
      <c r="C750" s="67" t="str">
        <f t="shared" si="75"/>
        <v>Aubrey Christman</v>
      </c>
      <c r="D750" s="71" t="str" cm="1">
        <f t="array" ref="D750">_xlfn.IFS(AK750="1",CONCATENATE(C750,"Regional"),AK750="2",CONCATENATE(C750,"Sectional"),AK750="3",CONCATENATE(C750,COUNTIF($C$1:C750,C750)))</f>
        <v>Aubrey Christman2</v>
      </c>
      <c r="E750" s="66">
        <v>45153.375</v>
      </c>
      <c r="F750" t="s">
        <v>2402</v>
      </c>
      <c r="G750" s="46">
        <v>38</v>
      </c>
      <c r="H750" s="46">
        <v>53</v>
      </c>
      <c r="I750" s="46">
        <v>18</v>
      </c>
      <c r="J750" t="s">
        <v>665</v>
      </c>
      <c r="K750" t="s">
        <v>131</v>
      </c>
      <c r="L750" s="46">
        <v>2929</v>
      </c>
      <c r="M750" s="46">
        <v>36</v>
      </c>
      <c r="N750" s="46">
        <v>36.4</v>
      </c>
      <c r="O750" s="46">
        <v>120</v>
      </c>
      <c r="P750" s="46">
        <f t="shared" si="76"/>
        <v>1</v>
      </c>
      <c r="R750" s="67" t="s">
        <v>2833</v>
      </c>
      <c r="S750" s="67">
        <f>COUNTIF(Y$2:$Y$100,R750)</f>
        <v>0</v>
      </c>
      <c r="V750" s="67">
        <f t="shared" si="77"/>
        <v>0</v>
      </c>
      <c r="X750"/>
      <c r="Y750" s="67" t="str">
        <f t="shared" si="81"/>
        <v xml:space="preserve"> </v>
      </c>
      <c r="AB750" t="s">
        <v>131</v>
      </c>
      <c r="AC750" s="46">
        <v>2929</v>
      </c>
      <c r="AD750" s="46">
        <v>36</v>
      </c>
      <c r="AE750" s="46">
        <v>36.4</v>
      </c>
      <c r="AF750" s="46">
        <v>120</v>
      </c>
      <c r="AH750" s="70" t="str">
        <f t="shared" si="78"/>
        <v/>
      </c>
      <c r="AI750" s="70" t="str">
        <f t="shared" si="79"/>
        <v/>
      </c>
      <c r="AJ750" s="70" t="str">
        <f t="shared" si="80"/>
        <v>X</v>
      </c>
      <c r="AK750" s="70" t="str" cm="1">
        <f t="array" ref="AK750">_xlfn.IFS(AH750&lt;&gt;"","1",AI750&lt;&gt;"","2",AJ750&lt;&gt;"","3")</f>
        <v>3</v>
      </c>
    </row>
    <row r="751" spans="1:37" x14ac:dyDescent="0.25">
      <c r="A751" t="s">
        <v>288</v>
      </c>
      <c r="B751" t="s">
        <v>415</v>
      </c>
      <c r="C751" s="67" t="str">
        <f t="shared" si="75"/>
        <v>Heather Krause</v>
      </c>
      <c r="D751" s="71" t="str" cm="1">
        <f t="array" ref="D751">_xlfn.IFS(AK751="1",CONCATENATE(C751,"Regional"),AK751="2",CONCATENATE(C751,"Sectional"),AK751="3",CONCATENATE(C751,COUNTIF($C$1:C751,C751)))</f>
        <v>Heather Krause2</v>
      </c>
      <c r="E751" s="66">
        <v>45153.375</v>
      </c>
      <c r="F751" t="s">
        <v>2402</v>
      </c>
      <c r="G751" s="46">
        <v>38</v>
      </c>
      <c r="H751" s="46">
        <v>54</v>
      </c>
      <c r="I751" s="46">
        <v>19</v>
      </c>
      <c r="J751" t="s">
        <v>665</v>
      </c>
      <c r="K751" t="s">
        <v>131</v>
      </c>
      <c r="L751" s="46">
        <v>2929</v>
      </c>
      <c r="M751" s="46">
        <v>36</v>
      </c>
      <c r="N751" s="46">
        <v>36.4</v>
      </c>
      <c r="O751" s="46">
        <v>120</v>
      </c>
      <c r="P751" s="46">
        <f t="shared" si="76"/>
        <v>1</v>
      </c>
      <c r="R751" s="67" t="s">
        <v>1142</v>
      </c>
      <c r="S751" s="67">
        <f>COUNTIF(Y$2:$Y$100,R751)</f>
        <v>0</v>
      </c>
      <c r="V751" s="67">
        <f t="shared" si="77"/>
        <v>0</v>
      </c>
      <c r="X751"/>
      <c r="Y751" s="67" t="str">
        <f t="shared" si="81"/>
        <v xml:space="preserve"> </v>
      </c>
      <c r="AB751" t="s">
        <v>131</v>
      </c>
      <c r="AC751" s="46">
        <v>2929</v>
      </c>
      <c r="AD751" s="46">
        <v>36</v>
      </c>
      <c r="AE751" s="46">
        <v>36.4</v>
      </c>
      <c r="AF751" s="46">
        <v>120</v>
      </c>
      <c r="AH751" s="70" t="str">
        <f t="shared" si="78"/>
        <v/>
      </c>
      <c r="AI751" s="70" t="str">
        <f t="shared" si="79"/>
        <v/>
      </c>
      <c r="AJ751" s="70" t="str">
        <f t="shared" si="80"/>
        <v>X</v>
      </c>
      <c r="AK751" s="70" t="str" cm="1">
        <f t="array" ref="AK751">_xlfn.IFS(AH751&lt;&gt;"","1",AI751&lt;&gt;"","2",AJ751&lt;&gt;"","3")</f>
        <v>3</v>
      </c>
    </row>
    <row r="752" spans="1:37" x14ac:dyDescent="0.25">
      <c r="A752" t="s">
        <v>1827</v>
      </c>
      <c r="B752" t="s">
        <v>459</v>
      </c>
      <c r="C752" s="67" t="str">
        <f t="shared" si="75"/>
        <v>Addison Gady</v>
      </c>
      <c r="D752" s="71" t="str" cm="1">
        <f t="array" ref="D752">_xlfn.IFS(AK752="1",CONCATENATE(C752,"Regional"),AK752="2",CONCATENATE(C752,"Sectional"),AK752="3",CONCATENATE(C752,COUNTIF($C$1:C752,C752)))</f>
        <v>Addison Gady2</v>
      </c>
      <c r="E752" s="66">
        <v>45153.375</v>
      </c>
      <c r="F752" t="s">
        <v>2402</v>
      </c>
      <c r="G752" s="46">
        <v>38</v>
      </c>
      <c r="H752" s="46">
        <v>54</v>
      </c>
      <c r="I752" s="46">
        <v>19</v>
      </c>
      <c r="J752" t="s">
        <v>665</v>
      </c>
      <c r="K752" t="s">
        <v>131</v>
      </c>
      <c r="L752" s="46">
        <v>2929</v>
      </c>
      <c r="M752" s="46">
        <v>36</v>
      </c>
      <c r="N752" s="46">
        <v>36.4</v>
      </c>
      <c r="O752" s="46">
        <v>120</v>
      </c>
      <c r="P752" s="46">
        <f t="shared" si="76"/>
        <v>1</v>
      </c>
      <c r="R752" s="67" t="s">
        <v>2830</v>
      </c>
      <c r="S752" s="67">
        <f>COUNTIF(Y$2:$Y$100,R752)</f>
        <v>0</v>
      </c>
      <c r="V752" s="67">
        <f t="shared" si="77"/>
        <v>0</v>
      </c>
      <c r="X752"/>
      <c r="Y752" s="67" t="str">
        <f t="shared" si="81"/>
        <v xml:space="preserve"> </v>
      </c>
      <c r="AB752" t="s">
        <v>131</v>
      </c>
      <c r="AC752" s="46">
        <v>2929</v>
      </c>
      <c r="AD752" s="46">
        <v>36</v>
      </c>
      <c r="AE752" s="46">
        <v>36.4</v>
      </c>
      <c r="AF752" s="46">
        <v>120</v>
      </c>
      <c r="AH752" s="70" t="str">
        <f t="shared" si="78"/>
        <v/>
      </c>
      <c r="AI752" s="70" t="str">
        <f t="shared" si="79"/>
        <v/>
      </c>
      <c r="AJ752" s="70" t="str">
        <f t="shared" si="80"/>
        <v>X</v>
      </c>
      <c r="AK752" s="70" t="str" cm="1">
        <f t="array" ref="AK752">_xlfn.IFS(AH752&lt;&gt;"","1",AI752&lt;&gt;"","2",AJ752&lt;&gt;"","3")</f>
        <v>3</v>
      </c>
    </row>
    <row r="753" spans="1:37" x14ac:dyDescent="0.25">
      <c r="A753" t="s">
        <v>1108</v>
      </c>
      <c r="B753" t="s">
        <v>253</v>
      </c>
      <c r="C753" s="67" t="str">
        <f t="shared" si="75"/>
        <v>Lily Glysch</v>
      </c>
      <c r="D753" s="71" t="str" cm="1">
        <f t="array" ref="D753">_xlfn.IFS(AK753="1",CONCATENATE(C753,"Regional"),AK753="2",CONCATENATE(C753,"Sectional"),AK753="3",CONCATENATE(C753,COUNTIF($C$1:C753,C753)))</f>
        <v>Lily Glysch2</v>
      </c>
      <c r="E753" s="66">
        <v>45153.375</v>
      </c>
      <c r="F753" t="s">
        <v>2402</v>
      </c>
      <c r="G753" s="46">
        <v>38</v>
      </c>
      <c r="H753" s="46">
        <v>54</v>
      </c>
      <c r="I753" s="46">
        <v>19</v>
      </c>
      <c r="J753" t="s">
        <v>665</v>
      </c>
      <c r="K753" t="s">
        <v>131</v>
      </c>
      <c r="L753" s="46">
        <v>2929</v>
      </c>
      <c r="M753" s="46">
        <v>36</v>
      </c>
      <c r="N753" s="46">
        <v>36.4</v>
      </c>
      <c r="O753" s="46">
        <v>120</v>
      </c>
      <c r="P753" s="46">
        <f t="shared" si="76"/>
        <v>1</v>
      </c>
      <c r="R753" s="67" t="s">
        <v>1581</v>
      </c>
      <c r="S753" s="67">
        <f>COUNTIF(Y$2:$Y$100,R753)</f>
        <v>0</v>
      </c>
      <c r="V753" s="67">
        <f t="shared" si="77"/>
        <v>0</v>
      </c>
      <c r="X753"/>
      <c r="Y753" s="67" t="str">
        <f t="shared" si="81"/>
        <v xml:space="preserve"> </v>
      </c>
      <c r="AB753" t="s">
        <v>131</v>
      </c>
      <c r="AC753" s="46">
        <v>2929</v>
      </c>
      <c r="AD753" s="46">
        <v>36</v>
      </c>
      <c r="AE753" s="46">
        <v>36.4</v>
      </c>
      <c r="AF753" s="46">
        <v>120</v>
      </c>
      <c r="AH753" s="70" t="str">
        <f t="shared" si="78"/>
        <v/>
      </c>
      <c r="AI753" s="70" t="str">
        <f t="shared" si="79"/>
        <v/>
      </c>
      <c r="AJ753" s="70" t="str">
        <f t="shared" si="80"/>
        <v>X</v>
      </c>
      <c r="AK753" s="70" t="str" cm="1">
        <f t="array" ref="AK753">_xlfn.IFS(AH753&lt;&gt;"","1",AI753&lt;&gt;"","2",AJ753&lt;&gt;"","3")</f>
        <v>3</v>
      </c>
    </row>
    <row r="754" spans="1:37" x14ac:dyDescent="0.25">
      <c r="A754" t="s">
        <v>429</v>
      </c>
      <c r="B754" t="s">
        <v>214</v>
      </c>
      <c r="C754" s="67" t="str">
        <f t="shared" si="75"/>
        <v>Reece Osowski</v>
      </c>
      <c r="D754" s="71" t="str" cm="1">
        <f t="array" ref="D754">_xlfn.IFS(AK754="1",CONCATENATE(C754,"Regional"),AK754="2",CONCATENATE(C754,"Sectional"),AK754="3",CONCATENATE(C754,COUNTIF($C$1:C754,C754)))</f>
        <v>Reece Osowski2</v>
      </c>
      <c r="E754" s="66">
        <v>45153.375</v>
      </c>
      <c r="F754" t="s">
        <v>2402</v>
      </c>
      <c r="G754" s="46">
        <v>38</v>
      </c>
      <c r="H754" s="46">
        <v>55</v>
      </c>
      <c r="I754" s="46">
        <v>22</v>
      </c>
      <c r="J754" t="s">
        <v>665</v>
      </c>
      <c r="K754" t="s">
        <v>131</v>
      </c>
      <c r="L754" s="46">
        <v>2929</v>
      </c>
      <c r="M754" s="46">
        <v>36</v>
      </c>
      <c r="N754" s="46">
        <v>36.4</v>
      </c>
      <c r="O754" s="46">
        <v>120</v>
      </c>
      <c r="P754" s="46">
        <f t="shared" si="76"/>
        <v>1</v>
      </c>
      <c r="R754" s="67" t="s">
        <v>1148</v>
      </c>
      <c r="S754" s="67">
        <f>COUNTIF(Y$2:$Y$100,R754)</f>
        <v>0</v>
      </c>
      <c r="V754" s="67">
        <f t="shared" si="77"/>
        <v>0</v>
      </c>
      <c r="X754"/>
      <c r="Y754" s="67" t="str">
        <f t="shared" si="81"/>
        <v xml:space="preserve"> </v>
      </c>
      <c r="AB754" t="s">
        <v>131</v>
      </c>
      <c r="AC754" s="46">
        <v>2929</v>
      </c>
      <c r="AD754" s="46">
        <v>36</v>
      </c>
      <c r="AE754" s="46">
        <v>36.4</v>
      </c>
      <c r="AF754" s="46">
        <v>120</v>
      </c>
      <c r="AH754" s="70" t="str">
        <f t="shared" si="78"/>
        <v/>
      </c>
      <c r="AI754" s="70" t="str">
        <f t="shared" si="79"/>
        <v/>
      </c>
      <c r="AJ754" s="70" t="str">
        <f t="shared" si="80"/>
        <v>X</v>
      </c>
      <c r="AK754" s="70" t="str" cm="1">
        <f t="array" ref="AK754">_xlfn.IFS(AH754&lt;&gt;"","1",AI754&lt;&gt;"","2",AJ754&lt;&gt;"","3")</f>
        <v>3</v>
      </c>
    </row>
    <row r="755" spans="1:37" x14ac:dyDescent="0.25">
      <c r="A755" t="s">
        <v>1917</v>
      </c>
      <c r="B755" t="s">
        <v>1918</v>
      </c>
      <c r="C755" s="67" t="str">
        <f t="shared" si="75"/>
        <v>Colette DeVeau</v>
      </c>
      <c r="D755" s="71" t="str" cm="1">
        <f t="array" ref="D755">_xlfn.IFS(AK755="1",CONCATENATE(C755,"Regional"),AK755="2",CONCATENATE(C755,"Sectional"),AK755="3",CONCATENATE(C755,COUNTIF($C$1:C755,C755)))</f>
        <v>Colette DeVeau2</v>
      </c>
      <c r="E755" s="66">
        <v>45153.375</v>
      </c>
      <c r="F755" t="s">
        <v>2402</v>
      </c>
      <c r="G755" s="46">
        <v>38</v>
      </c>
      <c r="H755" s="46">
        <v>56</v>
      </c>
      <c r="I755" s="46">
        <v>23</v>
      </c>
      <c r="J755" t="s">
        <v>665</v>
      </c>
      <c r="K755" t="s">
        <v>131</v>
      </c>
      <c r="L755" s="46">
        <v>2929</v>
      </c>
      <c r="M755" s="46">
        <v>36</v>
      </c>
      <c r="N755" s="46">
        <v>36.4</v>
      </c>
      <c r="O755" s="46">
        <v>120</v>
      </c>
      <c r="P755" s="46">
        <f t="shared" si="76"/>
        <v>1</v>
      </c>
      <c r="R755" s="67" t="s">
        <v>2930</v>
      </c>
      <c r="S755" s="67">
        <f>COUNTIF(Y$2:$Y$100,R755)</f>
        <v>0</v>
      </c>
      <c r="V755" s="67">
        <f t="shared" si="77"/>
        <v>0</v>
      </c>
      <c r="X755"/>
      <c r="Y755" s="67" t="str">
        <f t="shared" si="81"/>
        <v xml:space="preserve"> </v>
      </c>
      <c r="AB755" t="s">
        <v>131</v>
      </c>
      <c r="AC755" s="46">
        <v>2929</v>
      </c>
      <c r="AD755" s="46">
        <v>36</v>
      </c>
      <c r="AE755" s="46">
        <v>36.4</v>
      </c>
      <c r="AF755" s="46">
        <v>120</v>
      </c>
      <c r="AH755" s="70" t="str">
        <f t="shared" si="78"/>
        <v/>
      </c>
      <c r="AI755" s="70" t="str">
        <f t="shared" si="79"/>
        <v/>
      </c>
      <c r="AJ755" s="70" t="str">
        <f t="shared" si="80"/>
        <v>X</v>
      </c>
      <c r="AK755" s="70" t="str" cm="1">
        <f t="array" ref="AK755">_xlfn.IFS(AH755&lt;&gt;"","1",AI755&lt;&gt;"","2",AJ755&lt;&gt;"","3")</f>
        <v>3</v>
      </c>
    </row>
    <row r="756" spans="1:37" x14ac:dyDescent="0.25">
      <c r="A756" t="s">
        <v>288</v>
      </c>
      <c r="B756" t="s">
        <v>430</v>
      </c>
      <c r="C756" s="67" t="str">
        <f t="shared" si="75"/>
        <v>Gabi Krause</v>
      </c>
      <c r="D756" s="71" t="str" cm="1">
        <f t="array" ref="D756">_xlfn.IFS(AK756="1",CONCATENATE(C756,"Regional"),AK756="2",CONCATENATE(C756,"Sectional"),AK756="3",CONCATENATE(C756,COUNTIF($C$1:C756,C756)))</f>
        <v>Gabi Krause2</v>
      </c>
      <c r="E756" s="66">
        <v>45153.375</v>
      </c>
      <c r="F756" t="s">
        <v>2402</v>
      </c>
      <c r="G756" s="46">
        <v>38</v>
      </c>
      <c r="H756" s="46">
        <v>57</v>
      </c>
      <c r="I756" s="46">
        <v>24</v>
      </c>
      <c r="J756" t="s">
        <v>665</v>
      </c>
      <c r="K756" t="s">
        <v>131</v>
      </c>
      <c r="L756" s="46">
        <v>2929</v>
      </c>
      <c r="M756" s="46">
        <v>36</v>
      </c>
      <c r="N756" s="46">
        <v>36.4</v>
      </c>
      <c r="O756" s="46">
        <v>120</v>
      </c>
      <c r="P756" s="46">
        <f t="shared" si="76"/>
        <v>1</v>
      </c>
      <c r="R756" s="67" t="s">
        <v>1149</v>
      </c>
      <c r="S756" s="67">
        <f>COUNTIF(Y$2:$Y$100,R756)</f>
        <v>0</v>
      </c>
      <c r="V756" s="67">
        <f t="shared" si="77"/>
        <v>0</v>
      </c>
      <c r="X756"/>
      <c r="Y756" s="67" t="str">
        <f t="shared" si="81"/>
        <v xml:space="preserve"> </v>
      </c>
      <c r="AB756" t="s">
        <v>131</v>
      </c>
      <c r="AC756" s="46">
        <v>2929</v>
      </c>
      <c r="AD756" s="46">
        <v>36</v>
      </c>
      <c r="AE756" s="46">
        <v>36.4</v>
      </c>
      <c r="AF756" s="46">
        <v>120</v>
      </c>
      <c r="AH756" s="70" t="str">
        <f t="shared" si="78"/>
        <v/>
      </c>
      <c r="AI756" s="70" t="str">
        <f t="shared" si="79"/>
        <v/>
      </c>
      <c r="AJ756" s="70" t="str">
        <f t="shared" si="80"/>
        <v>X</v>
      </c>
      <c r="AK756" s="70" t="str" cm="1">
        <f t="array" ref="AK756">_xlfn.IFS(AH756&lt;&gt;"","1",AI756&lt;&gt;"","2",AJ756&lt;&gt;"","3")</f>
        <v>3</v>
      </c>
    </row>
    <row r="757" spans="1:37" x14ac:dyDescent="0.25">
      <c r="A757" t="s">
        <v>815</v>
      </c>
      <c r="B757" t="s">
        <v>555</v>
      </c>
      <c r="C757" s="67" t="str">
        <f t="shared" si="75"/>
        <v>Molly Martine</v>
      </c>
      <c r="D757" s="71" t="str" cm="1">
        <f t="array" ref="D757">_xlfn.IFS(AK757="1",CONCATENATE(C757,"Regional"),AK757="2",CONCATENATE(C757,"Sectional"),AK757="3",CONCATENATE(C757,COUNTIF($C$1:C757,C757)))</f>
        <v>Molly Martine2</v>
      </c>
      <c r="E757" s="66">
        <v>45153.375</v>
      </c>
      <c r="F757" t="s">
        <v>2402</v>
      </c>
      <c r="G757" s="46">
        <v>38</v>
      </c>
      <c r="H757" s="46">
        <v>58</v>
      </c>
      <c r="I757" s="46">
        <v>25</v>
      </c>
      <c r="J757" t="s">
        <v>665</v>
      </c>
      <c r="K757" t="s">
        <v>131</v>
      </c>
      <c r="L757" s="46">
        <v>2929</v>
      </c>
      <c r="M757" s="46">
        <v>36</v>
      </c>
      <c r="N757" s="46">
        <v>36.4</v>
      </c>
      <c r="O757" s="46">
        <v>120</v>
      </c>
      <c r="P757" s="46">
        <f t="shared" si="76"/>
        <v>1</v>
      </c>
      <c r="R757" s="67" t="s">
        <v>2826</v>
      </c>
      <c r="S757" s="67">
        <f>COUNTIF(Y$2:$Y$100,R757)</f>
        <v>0</v>
      </c>
      <c r="V757" s="67">
        <f t="shared" si="77"/>
        <v>0</v>
      </c>
      <c r="X757"/>
      <c r="Y757" s="67" t="str">
        <f t="shared" si="81"/>
        <v xml:space="preserve"> </v>
      </c>
      <c r="AB757" t="s">
        <v>131</v>
      </c>
      <c r="AC757" s="46">
        <v>2929</v>
      </c>
      <c r="AD757" s="46">
        <v>36</v>
      </c>
      <c r="AE757" s="46">
        <v>36.4</v>
      </c>
      <c r="AF757" s="46">
        <v>120</v>
      </c>
      <c r="AH757" s="70" t="str">
        <f t="shared" si="78"/>
        <v/>
      </c>
      <c r="AI757" s="70" t="str">
        <f t="shared" si="79"/>
        <v/>
      </c>
      <c r="AJ757" s="70" t="str">
        <f t="shared" si="80"/>
        <v>X</v>
      </c>
      <c r="AK757" s="70" t="str" cm="1">
        <f t="array" ref="AK757">_xlfn.IFS(AH757&lt;&gt;"","1",AI757&lt;&gt;"","2",AJ757&lt;&gt;"","3")</f>
        <v>3</v>
      </c>
    </row>
    <row r="758" spans="1:37" x14ac:dyDescent="0.25">
      <c r="A758" t="s">
        <v>1604</v>
      </c>
      <c r="B758" t="s">
        <v>435</v>
      </c>
      <c r="C758" s="67" t="str">
        <f t="shared" si="75"/>
        <v>Raina Dworniczak</v>
      </c>
      <c r="D758" s="71" t="str" cm="1">
        <f t="array" ref="D758">_xlfn.IFS(AK758="1",CONCATENATE(C758,"Regional"),AK758="2",CONCATENATE(C758,"Sectional"),AK758="3",CONCATENATE(C758,COUNTIF($C$1:C758,C758)))</f>
        <v>Raina Dworniczak2</v>
      </c>
      <c r="E758" s="66">
        <v>45153.375</v>
      </c>
      <c r="F758" t="s">
        <v>2402</v>
      </c>
      <c r="G758" s="46">
        <v>38</v>
      </c>
      <c r="H758" s="46">
        <v>60</v>
      </c>
      <c r="I758" s="46">
        <v>26</v>
      </c>
      <c r="J758" t="s">
        <v>665</v>
      </c>
      <c r="K758" t="s">
        <v>131</v>
      </c>
      <c r="L758" s="46">
        <v>2929</v>
      </c>
      <c r="M758" s="46">
        <v>36</v>
      </c>
      <c r="N758" s="46">
        <v>36.4</v>
      </c>
      <c r="O758" s="46">
        <v>120</v>
      </c>
      <c r="P758" s="46">
        <f t="shared" si="76"/>
        <v>1</v>
      </c>
      <c r="R758" s="67" t="s">
        <v>3513</v>
      </c>
      <c r="S758" s="67">
        <f>COUNTIF(Y$2:$Y$100,R758)</f>
        <v>0</v>
      </c>
      <c r="V758" s="67">
        <f t="shared" si="77"/>
        <v>0</v>
      </c>
      <c r="X758"/>
      <c r="Y758" s="67" t="str">
        <f t="shared" si="81"/>
        <v xml:space="preserve"> </v>
      </c>
      <c r="AB758" t="s">
        <v>131</v>
      </c>
      <c r="AC758" s="46">
        <v>2929</v>
      </c>
      <c r="AD758" s="46">
        <v>36</v>
      </c>
      <c r="AE758" s="46">
        <v>36.4</v>
      </c>
      <c r="AF758" s="46">
        <v>120</v>
      </c>
      <c r="AH758" s="70" t="str">
        <f t="shared" si="78"/>
        <v/>
      </c>
      <c r="AI758" s="70" t="str">
        <f t="shared" si="79"/>
        <v/>
      </c>
      <c r="AJ758" s="70" t="str">
        <f t="shared" si="80"/>
        <v>X</v>
      </c>
      <c r="AK758" s="70" t="str" cm="1">
        <f t="array" ref="AK758">_xlfn.IFS(AH758&lt;&gt;"","1",AI758&lt;&gt;"","2",AJ758&lt;&gt;"","3")</f>
        <v>3</v>
      </c>
    </row>
    <row r="759" spans="1:37" x14ac:dyDescent="0.25">
      <c r="A759" t="s">
        <v>283</v>
      </c>
      <c r="B759" t="s">
        <v>353</v>
      </c>
      <c r="C759" s="67" t="str">
        <f t="shared" si="75"/>
        <v>Olivia Knobloch</v>
      </c>
      <c r="D759" s="71" t="str" cm="1">
        <f t="array" ref="D759">_xlfn.IFS(AK759="1",CONCATENATE(C759,"Regional"),AK759="2",CONCATENATE(C759,"Sectional"),AK759="3",CONCATENATE(C759,COUNTIF($C$1:C759,C759)))</f>
        <v>Olivia Knobloch2</v>
      </c>
      <c r="E759" s="66">
        <v>45153.375</v>
      </c>
      <c r="F759" t="s">
        <v>2402</v>
      </c>
      <c r="G759" s="46">
        <v>38</v>
      </c>
      <c r="H759" s="46">
        <v>61</v>
      </c>
      <c r="I759" s="46">
        <v>27</v>
      </c>
      <c r="J759" t="s">
        <v>665</v>
      </c>
      <c r="K759" t="s">
        <v>131</v>
      </c>
      <c r="L759" s="46">
        <v>2929</v>
      </c>
      <c r="M759" s="46">
        <v>36</v>
      </c>
      <c r="N759" s="46">
        <v>36.4</v>
      </c>
      <c r="O759" s="46">
        <v>120</v>
      </c>
      <c r="P759" s="46">
        <f t="shared" si="76"/>
        <v>1</v>
      </c>
      <c r="R759" s="67" t="s">
        <v>3512</v>
      </c>
      <c r="S759" s="67">
        <f>COUNTIF(Y$2:$Y$100,R759)</f>
        <v>0</v>
      </c>
      <c r="V759" s="67">
        <f t="shared" si="77"/>
        <v>0</v>
      </c>
      <c r="X759"/>
      <c r="Y759" s="67" t="str">
        <f t="shared" si="81"/>
        <v xml:space="preserve"> </v>
      </c>
      <c r="AB759" t="s">
        <v>131</v>
      </c>
      <c r="AC759" s="46">
        <v>2929</v>
      </c>
      <c r="AD759" s="46">
        <v>36</v>
      </c>
      <c r="AE759" s="46">
        <v>36.4</v>
      </c>
      <c r="AF759" s="46">
        <v>120</v>
      </c>
      <c r="AH759" s="70" t="str">
        <f t="shared" si="78"/>
        <v/>
      </c>
      <c r="AI759" s="70" t="str">
        <f t="shared" si="79"/>
        <v/>
      </c>
      <c r="AJ759" s="70" t="str">
        <f t="shared" si="80"/>
        <v>X</v>
      </c>
      <c r="AK759" s="70" t="str" cm="1">
        <f t="array" ref="AK759">_xlfn.IFS(AH759&lt;&gt;"","1",AI759&lt;&gt;"","2",AJ759&lt;&gt;"","3")</f>
        <v>3</v>
      </c>
    </row>
    <row r="760" spans="1:37" x14ac:dyDescent="0.25">
      <c r="A760" t="s">
        <v>1834</v>
      </c>
      <c r="B760" t="s">
        <v>648</v>
      </c>
      <c r="C760" s="67" t="str">
        <f t="shared" si="75"/>
        <v>Claire Hartjes</v>
      </c>
      <c r="D760" s="71" t="str" cm="1">
        <f t="array" ref="D760">_xlfn.IFS(AK760="1",CONCATENATE(C760,"Regional"),AK760="2",CONCATENATE(C760,"Sectional"),AK760="3",CONCATENATE(C760,COUNTIF($C$1:C760,C760)))</f>
        <v>Claire Hartjes2</v>
      </c>
      <c r="E760" s="66">
        <v>45153.375</v>
      </c>
      <c r="F760" t="s">
        <v>2402</v>
      </c>
      <c r="G760" s="46">
        <v>38</v>
      </c>
      <c r="H760" s="46">
        <v>63</v>
      </c>
      <c r="I760" s="46">
        <v>28</v>
      </c>
      <c r="J760" t="s">
        <v>665</v>
      </c>
      <c r="K760" t="s">
        <v>131</v>
      </c>
      <c r="L760" s="46">
        <v>2929</v>
      </c>
      <c r="M760" s="46">
        <v>36</v>
      </c>
      <c r="N760" s="46">
        <v>36.4</v>
      </c>
      <c r="O760" s="46">
        <v>120</v>
      </c>
      <c r="P760" s="46">
        <f t="shared" si="76"/>
        <v>1</v>
      </c>
      <c r="R760" s="67" t="s">
        <v>2838</v>
      </c>
      <c r="S760" s="67">
        <f>COUNTIF(Y$2:$Y$100,R760)</f>
        <v>0</v>
      </c>
      <c r="V760" s="67">
        <f t="shared" si="77"/>
        <v>0</v>
      </c>
      <c r="X760"/>
      <c r="Y760" s="67" t="str">
        <f t="shared" si="81"/>
        <v xml:space="preserve"> </v>
      </c>
      <c r="AB760" t="s">
        <v>131</v>
      </c>
      <c r="AC760" s="46">
        <v>2929</v>
      </c>
      <c r="AD760" s="46">
        <v>36</v>
      </c>
      <c r="AE760" s="46">
        <v>36.4</v>
      </c>
      <c r="AF760" s="46">
        <v>120</v>
      </c>
      <c r="AH760" s="70" t="str">
        <f t="shared" si="78"/>
        <v/>
      </c>
      <c r="AI760" s="70" t="str">
        <f t="shared" si="79"/>
        <v/>
      </c>
      <c r="AJ760" s="70" t="str">
        <f t="shared" si="80"/>
        <v>X</v>
      </c>
      <c r="AK760" s="70" t="str" cm="1">
        <f t="array" ref="AK760">_xlfn.IFS(AH760&lt;&gt;"","1",AI760&lt;&gt;"","2",AJ760&lt;&gt;"","3")</f>
        <v>3</v>
      </c>
    </row>
    <row r="761" spans="1:37" x14ac:dyDescent="0.25">
      <c r="A761" t="s">
        <v>1920</v>
      </c>
      <c r="B761" t="s">
        <v>277</v>
      </c>
      <c r="C761" s="67" t="str">
        <f t="shared" si="75"/>
        <v>Peyton Wyss</v>
      </c>
      <c r="D761" s="71" t="str" cm="1">
        <f t="array" ref="D761">_xlfn.IFS(AK761="1",CONCATENATE(C761,"Regional"),AK761="2",CONCATENATE(C761,"Sectional"),AK761="3",CONCATENATE(C761,COUNTIF($C$1:C761,C761)))</f>
        <v>Peyton Wyss2</v>
      </c>
      <c r="E761" s="66">
        <v>45153.375</v>
      </c>
      <c r="F761" t="s">
        <v>2402</v>
      </c>
      <c r="G761" s="46">
        <v>38</v>
      </c>
      <c r="H761" s="46">
        <v>64</v>
      </c>
      <c r="I761" s="46">
        <v>29</v>
      </c>
      <c r="J761" t="s">
        <v>665</v>
      </c>
      <c r="K761" t="s">
        <v>131</v>
      </c>
      <c r="L761" s="46">
        <v>2929</v>
      </c>
      <c r="M761" s="46">
        <v>36</v>
      </c>
      <c r="N761" s="46">
        <v>36.4</v>
      </c>
      <c r="O761" s="46">
        <v>120</v>
      </c>
      <c r="P761" s="46">
        <f t="shared" si="76"/>
        <v>1</v>
      </c>
      <c r="R761" s="67" t="s">
        <v>2932</v>
      </c>
      <c r="S761" s="67">
        <f>COUNTIF(Y$2:$Y$100,R761)</f>
        <v>0</v>
      </c>
      <c r="V761" s="67">
        <f t="shared" si="77"/>
        <v>0</v>
      </c>
      <c r="X761"/>
      <c r="Y761" s="67" t="str">
        <f t="shared" si="81"/>
        <v xml:space="preserve"> </v>
      </c>
      <c r="AB761" t="s">
        <v>131</v>
      </c>
      <c r="AC761" s="46">
        <v>2929</v>
      </c>
      <c r="AD761" s="46">
        <v>36</v>
      </c>
      <c r="AE761" s="46">
        <v>36.4</v>
      </c>
      <c r="AF761" s="46">
        <v>120</v>
      </c>
      <c r="AH761" s="70" t="str">
        <f t="shared" si="78"/>
        <v/>
      </c>
      <c r="AI761" s="70" t="str">
        <f t="shared" si="79"/>
        <v/>
      </c>
      <c r="AJ761" s="70" t="str">
        <f t="shared" si="80"/>
        <v>X</v>
      </c>
      <c r="AK761" s="70" t="str" cm="1">
        <f t="array" ref="AK761">_xlfn.IFS(AH761&lt;&gt;"","1",AI761&lt;&gt;"","2",AJ761&lt;&gt;"","3")</f>
        <v>3</v>
      </c>
    </row>
    <row r="762" spans="1:37" x14ac:dyDescent="0.25">
      <c r="A762" t="s">
        <v>437</v>
      </c>
      <c r="B762" t="s">
        <v>438</v>
      </c>
      <c r="C762" s="67" t="str">
        <f t="shared" si="75"/>
        <v>Merrill Kelsey</v>
      </c>
      <c r="D762" s="71" t="str" cm="1">
        <f t="array" ref="D762">_xlfn.IFS(AK762="1",CONCATENATE(C762,"Regional"),AK762="2",CONCATENATE(C762,"Sectional"),AK762="3",CONCATENATE(C762,COUNTIF($C$1:C762,C762)))</f>
        <v>Merrill Kelsey1</v>
      </c>
      <c r="E762" s="66">
        <v>45153.375</v>
      </c>
      <c r="F762" t="s">
        <v>2402</v>
      </c>
      <c r="G762" s="46">
        <v>38</v>
      </c>
      <c r="H762" s="46">
        <v>64</v>
      </c>
      <c r="I762" s="46">
        <v>29</v>
      </c>
      <c r="J762" t="s">
        <v>665</v>
      </c>
      <c r="K762" t="s">
        <v>131</v>
      </c>
      <c r="L762" s="46">
        <v>2929</v>
      </c>
      <c r="M762" s="46">
        <v>36</v>
      </c>
      <c r="N762" s="46">
        <v>36.4</v>
      </c>
      <c r="O762" s="46">
        <v>120</v>
      </c>
      <c r="P762" s="46">
        <f t="shared" si="76"/>
        <v>1</v>
      </c>
      <c r="R762" s="67" t="s">
        <v>1152</v>
      </c>
      <c r="S762" s="67">
        <f>COUNTIF(Y$2:$Y$100,R762)</f>
        <v>0</v>
      </c>
      <c r="V762" s="67">
        <f t="shared" si="77"/>
        <v>0</v>
      </c>
      <c r="X762"/>
      <c r="Y762" s="67" t="str">
        <f t="shared" si="81"/>
        <v xml:space="preserve"> </v>
      </c>
      <c r="AB762" t="s">
        <v>131</v>
      </c>
      <c r="AC762" s="46">
        <v>2929</v>
      </c>
      <c r="AD762" s="46">
        <v>36</v>
      </c>
      <c r="AE762" s="46">
        <v>36.4</v>
      </c>
      <c r="AF762" s="46">
        <v>120</v>
      </c>
      <c r="AH762" s="70" t="str">
        <f t="shared" si="78"/>
        <v/>
      </c>
      <c r="AI762" s="70" t="str">
        <f t="shared" si="79"/>
        <v/>
      </c>
      <c r="AJ762" s="70" t="str">
        <f t="shared" si="80"/>
        <v>X</v>
      </c>
      <c r="AK762" s="70" t="str" cm="1">
        <f t="array" ref="AK762">_xlfn.IFS(AH762&lt;&gt;"","1",AI762&lt;&gt;"","2",AJ762&lt;&gt;"","3")</f>
        <v>3</v>
      </c>
    </row>
    <row r="763" spans="1:37" x14ac:dyDescent="0.25">
      <c r="A763" t="s">
        <v>3476</v>
      </c>
      <c r="B763" t="s">
        <v>2709</v>
      </c>
      <c r="C763" s="67" t="str">
        <f t="shared" si="75"/>
        <v>Kailea Van Der Linden</v>
      </c>
      <c r="D763" s="71" t="str" cm="1">
        <f t="array" ref="D763">_xlfn.IFS(AK763="1",CONCATENATE(C763,"Regional"),AK763="2",CONCATENATE(C763,"Sectional"),AK763="3",CONCATENATE(C763,COUNTIF($C$1:C763,C763)))</f>
        <v>Kailea Van Der Linden1</v>
      </c>
      <c r="E763" s="66">
        <v>45153.375</v>
      </c>
      <c r="F763" t="s">
        <v>2402</v>
      </c>
      <c r="G763" s="46">
        <v>38</v>
      </c>
      <c r="H763" s="46">
        <v>65</v>
      </c>
      <c r="I763" s="46">
        <v>31</v>
      </c>
      <c r="J763" t="s">
        <v>665</v>
      </c>
      <c r="K763" t="s">
        <v>131</v>
      </c>
      <c r="L763" s="46">
        <v>2929</v>
      </c>
      <c r="M763" s="46">
        <v>36</v>
      </c>
      <c r="N763" s="46">
        <v>36.4</v>
      </c>
      <c r="O763" s="46">
        <v>120</v>
      </c>
      <c r="P763" s="46">
        <f t="shared" si="76"/>
        <v>1</v>
      </c>
      <c r="R763" s="67" t="s">
        <v>3571</v>
      </c>
      <c r="S763" s="67">
        <f>COUNTIF(Y$2:$Y$100,R763)</f>
        <v>0</v>
      </c>
      <c r="V763" s="67">
        <f t="shared" si="77"/>
        <v>0</v>
      </c>
      <c r="X763"/>
      <c r="Y763" s="67" t="str">
        <f t="shared" si="81"/>
        <v xml:space="preserve"> </v>
      </c>
      <c r="AB763" t="s">
        <v>131</v>
      </c>
      <c r="AC763" s="46">
        <v>2929</v>
      </c>
      <c r="AD763" s="46">
        <v>36</v>
      </c>
      <c r="AE763" s="46">
        <v>36.4</v>
      </c>
      <c r="AF763" s="46">
        <v>120</v>
      </c>
      <c r="AH763" s="70" t="str">
        <f t="shared" si="78"/>
        <v/>
      </c>
      <c r="AI763" s="70" t="str">
        <f t="shared" si="79"/>
        <v/>
      </c>
      <c r="AJ763" s="70" t="str">
        <f t="shared" si="80"/>
        <v>X</v>
      </c>
      <c r="AK763" s="70" t="str" cm="1">
        <f t="array" ref="AK763">_xlfn.IFS(AH763&lt;&gt;"","1",AI763&lt;&gt;"","2",AJ763&lt;&gt;"","3")</f>
        <v>3</v>
      </c>
    </row>
    <row r="764" spans="1:37" x14ac:dyDescent="0.25">
      <c r="A764" t="s">
        <v>666</v>
      </c>
      <c r="B764" t="s">
        <v>1643</v>
      </c>
      <c r="C764" s="67" t="str">
        <f t="shared" si="75"/>
        <v>Sayde Jeanquart</v>
      </c>
      <c r="D764" s="71" t="str" cm="1">
        <f t="array" ref="D764">_xlfn.IFS(AK764="1",CONCATENATE(C764,"Regional"),AK764="2",CONCATENATE(C764,"Sectional"),AK764="3",CONCATENATE(C764,COUNTIF($C$1:C764,C764)))</f>
        <v>Sayde Jeanquart1</v>
      </c>
      <c r="E764" s="66">
        <v>45153.375</v>
      </c>
      <c r="F764" t="s">
        <v>2402</v>
      </c>
      <c r="G764" s="46">
        <v>38</v>
      </c>
      <c r="H764" s="46">
        <v>71</v>
      </c>
      <c r="I764" s="46">
        <v>32</v>
      </c>
      <c r="J764" t="s">
        <v>665</v>
      </c>
      <c r="K764" t="s">
        <v>131</v>
      </c>
      <c r="L764" s="46">
        <v>2929</v>
      </c>
      <c r="M764" s="46">
        <v>36</v>
      </c>
      <c r="N764" s="46">
        <v>36.4</v>
      </c>
      <c r="O764" s="46">
        <v>120</v>
      </c>
      <c r="P764" s="46">
        <f t="shared" si="76"/>
        <v>1</v>
      </c>
      <c r="R764" s="67" t="s">
        <v>2936</v>
      </c>
      <c r="S764" s="67">
        <f>COUNTIF(Y$2:$Y$100,R764)</f>
        <v>0</v>
      </c>
      <c r="V764" s="67">
        <f t="shared" si="77"/>
        <v>0</v>
      </c>
      <c r="X764"/>
      <c r="Y764" s="67" t="str">
        <f t="shared" si="81"/>
        <v xml:space="preserve"> </v>
      </c>
      <c r="AB764" t="s">
        <v>131</v>
      </c>
      <c r="AC764" s="46">
        <v>2929</v>
      </c>
      <c r="AD764" s="46">
        <v>36</v>
      </c>
      <c r="AE764" s="46">
        <v>36.4</v>
      </c>
      <c r="AF764" s="46">
        <v>120</v>
      </c>
      <c r="AH764" s="70" t="str">
        <f t="shared" si="78"/>
        <v/>
      </c>
      <c r="AI764" s="70" t="str">
        <f t="shared" si="79"/>
        <v/>
      </c>
      <c r="AJ764" s="70" t="str">
        <f t="shared" si="80"/>
        <v>X</v>
      </c>
      <c r="AK764" s="70" t="str" cm="1">
        <f t="array" ref="AK764">_xlfn.IFS(AH764&lt;&gt;"","1",AI764&lt;&gt;"","2",AJ764&lt;&gt;"","3")</f>
        <v>3</v>
      </c>
    </row>
    <row r="765" spans="1:37" x14ac:dyDescent="0.25">
      <c r="A765" t="s">
        <v>1605</v>
      </c>
      <c r="B765" t="s">
        <v>187</v>
      </c>
      <c r="C765" s="67" t="str">
        <f t="shared" si="75"/>
        <v>Ava Dalebroux</v>
      </c>
      <c r="D765" s="71" t="str" cm="1">
        <f t="array" ref="D765">_xlfn.IFS(AK765="1",CONCATENATE(C765,"Regional"),AK765="2",CONCATENATE(C765,"Sectional"),AK765="3",CONCATENATE(C765,COUNTIF($C$1:C765,C765)))</f>
        <v>Ava Dalebroux2</v>
      </c>
      <c r="E765" s="66">
        <v>45153.375</v>
      </c>
      <c r="F765" t="s">
        <v>2402</v>
      </c>
      <c r="G765" s="46">
        <v>38</v>
      </c>
      <c r="H765" s="46">
        <v>75</v>
      </c>
      <c r="I765" s="46">
        <v>33</v>
      </c>
      <c r="J765" t="s">
        <v>665</v>
      </c>
      <c r="K765" t="s">
        <v>131</v>
      </c>
      <c r="L765" s="46">
        <v>2929</v>
      </c>
      <c r="M765" s="46">
        <v>36</v>
      </c>
      <c r="N765" s="46">
        <v>36.4</v>
      </c>
      <c r="O765" s="46">
        <v>120</v>
      </c>
      <c r="P765" s="46">
        <f t="shared" si="76"/>
        <v>1</v>
      </c>
      <c r="R765" s="67" t="s">
        <v>3514</v>
      </c>
      <c r="S765" s="67">
        <f>COUNTIF(Y$2:$Y$100,R765)</f>
        <v>0</v>
      </c>
      <c r="V765" s="67">
        <f t="shared" si="77"/>
        <v>0</v>
      </c>
      <c r="X765"/>
      <c r="Y765" s="67" t="str">
        <f t="shared" si="81"/>
        <v xml:space="preserve"> </v>
      </c>
      <c r="AB765" t="s">
        <v>131</v>
      </c>
      <c r="AC765" s="46">
        <v>2929</v>
      </c>
      <c r="AD765" s="46">
        <v>36</v>
      </c>
      <c r="AE765" s="46">
        <v>36.4</v>
      </c>
      <c r="AF765" s="46">
        <v>120</v>
      </c>
      <c r="AH765" s="70" t="str">
        <f t="shared" si="78"/>
        <v/>
      </c>
      <c r="AI765" s="70" t="str">
        <f t="shared" si="79"/>
        <v/>
      </c>
      <c r="AJ765" s="70" t="str">
        <f t="shared" si="80"/>
        <v>X</v>
      </c>
      <c r="AK765" s="70" t="str" cm="1">
        <f t="array" ref="AK765">_xlfn.IFS(AH765&lt;&gt;"","1",AI765&lt;&gt;"","2",AJ765&lt;&gt;"","3")</f>
        <v>3</v>
      </c>
    </row>
    <row r="766" spans="1:37" x14ac:dyDescent="0.25">
      <c r="A766" t="s">
        <v>3394</v>
      </c>
      <c r="B766" t="s">
        <v>434</v>
      </c>
      <c r="C766" s="67" t="str">
        <f t="shared" si="75"/>
        <v>Ella Thornborrow</v>
      </c>
      <c r="D766" s="71" t="str" cm="1">
        <f t="array" ref="D766">_xlfn.IFS(AK766="1",CONCATENATE(C766,"Regional"),AK766="2",CONCATENATE(C766,"Sectional"),AK766="3",CONCATENATE(C766,COUNTIF($C$1:C766,C766)))</f>
        <v>Ella Thornborrow2</v>
      </c>
      <c r="E766" s="66">
        <v>45153.375</v>
      </c>
      <c r="F766" t="s">
        <v>2402</v>
      </c>
      <c r="G766" s="46">
        <v>38</v>
      </c>
      <c r="H766" s="46">
        <v>77</v>
      </c>
      <c r="I766" s="46">
        <v>34</v>
      </c>
      <c r="J766" t="s">
        <v>665</v>
      </c>
      <c r="K766" t="s">
        <v>131</v>
      </c>
      <c r="L766" s="46">
        <v>2929</v>
      </c>
      <c r="M766" s="46">
        <v>36</v>
      </c>
      <c r="N766" s="46">
        <v>36.4</v>
      </c>
      <c r="O766" s="46">
        <v>120</v>
      </c>
      <c r="P766" s="46">
        <f t="shared" si="76"/>
        <v>1</v>
      </c>
      <c r="R766" s="67" t="s">
        <v>3515</v>
      </c>
      <c r="S766" s="67">
        <f>COUNTIF(Y$2:$Y$100,R766)</f>
        <v>0</v>
      </c>
      <c r="V766" s="67">
        <f t="shared" si="77"/>
        <v>0</v>
      </c>
      <c r="X766"/>
      <c r="Y766" s="67" t="str">
        <f t="shared" si="81"/>
        <v xml:space="preserve"> </v>
      </c>
      <c r="AB766" t="s">
        <v>131</v>
      </c>
      <c r="AC766" s="46">
        <v>2929</v>
      </c>
      <c r="AD766" s="46">
        <v>36</v>
      </c>
      <c r="AE766" s="46">
        <v>36.4</v>
      </c>
      <c r="AF766" s="46">
        <v>120</v>
      </c>
      <c r="AH766" s="70" t="str">
        <f t="shared" si="78"/>
        <v/>
      </c>
      <c r="AI766" s="70" t="str">
        <f t="shared" si="79"/>
        <v/>
      </c>
      <c r="AJ766" s="70" t="str">
        <f t="shared" si="80"/>
        <v>X</v>
      </c>
      <c r="AK766" s="70" t="str" cm="1">
        <f t="array" ref="AK766">_xlfn.IFS(AH766&lt;&gt;"","1",AI766&lt;&gt;"","2",AJ766&lt;&gt;"","3")</f>
        <v>3</v>
      </c>
    </row>
    <row r="767" spans="1:37" x14ac:dyDescent="0.25">
      <c r="A767" t="s">
        <v>1924</v>
      </c>
      <c r="B767" t="s">
        <v>2710</v>
      </c>
      <c r="C767" s="67" t="str">
        <f t="shared" si="75"/>
        <v>OnnaLiese Hoiska</v>
      </c>
      <c r="D767" s="71" t="str" cm="1">
        <f t="array" ref="D767">_xlfn.IFS(AK767="1",CONCATENATE(C767,"Regional"),AK767="2",CONCATENATE(C767,"Sectional"),AK767="3",CONCATENATE(C767,COUNTIF($C$1:C767,C767)))</f>
        <v>OnnaLiese Hoiska2</v>
      </c>
      <c r="E767" s="66">
        <v>45153.375</v>
      </c>
      <c r="F767" t="s">
        <v>2402</v>
      </c>
      <c r="G767" s="46">
        <v>38</v>
      </c>
      <c r="H767" s="46">
        <v>81</v>
      </c>
      <c r="I767" s="46">
        <v>35</v>
      </c>
      <c r="J767" t="s">
        <v>665</v>
      </c>
      <c r="K767" t="s">
        <v>131</v>
      </c>
      <c r="L767" s="46">
        <v>2929</v>
      </c>
      <c r="M767" s="46">
        <v>36</v>
      </c>
      <c r="N767" s="46">
        <v>36.4</v>
      </c>
      <c r="O767" s="46">
        <v>120</v>
      </c>
      <c r="P767" s="46">
        <f t="shared" si="76"/>
        <v>1</v>
      </c>
      <c r="R767" s="67" t="s">
        <v>2935</v>
      </c>
      <c r="S767" s="67">
        <f>COUNTIF(Y$2:$Y$100,R767)</f>
        <v>0</v>
      </c>
      <c r="V767" s="67">
        <f t="shared" si="77"/>
        <v>0</v>
      </c>
      <c r="X767"/>
      <c r="Y767" s="67" t="str">
        <f t="shared" si="81"/>
        <v xml:space="preserve"> </v>
      </c>
      <c r="AB767" t="s">
        <v>131</v>
      </c>
      <c r="AC767" s="46">
        <v>2929</v>
      </c>
      <c r="AD767" s="46">
        <v>36</v>
      </c>
      <c r="AE767" s="46">
        <v>36.4</v>
      </c>
      <c r="AF767" s="46">
        <v>120</v>
      </c>
      <c r="AH767" s="70" t="str">
        <f t="shared" si="78"/>
        <v/>
      </c>
      <c r="AI767" s="70" t="str">
        <f t="shared" si="79"/>
        <v/>
      </c>
      <c r="AJ767" s="70" t="str">
        <f t="shared" si="80"/>
        <v>X</v>
      </c>
      <c r="AK767" s="70" t="str" cm="1">
        <f t="array" ref="AK767">_xlfn.IFS(AH767&lt;&gt;"","1",AI767&lt;&gt;"","2",AJ767&lt;&gt;"","3")</f>
        <v>3</v>
      </c>
    </row>
    <row r="768" spans="1:37" x14ac:dyDescent="0.25">
      <c r="A768" t="s">
        <v>1921</v>
      </c>
      <c r="B768" t="s">
        <v>353</v>
      </c>
      <c r="C768" s="67" t="str">
        <f t="shared" si="75"/>
        <v>Olivia Gallagher</v>
      </c>
      <c r="D768" s="71" t="str" cm="1">
        <f t="array" ref="D768">_xlfn.IFS(AK768="1",CONCATENATE(C768,"Regional"),AK768="2",CONCATENATE(C768,"Sectional"),AK768="3",CONCATENATE(C768,COUNTIF($C$1:C768,C768)))</f>
        <v>Olivia Gallagher2</v>
      </c>
      <c r="E768" s="66">
        <v>45153.375</v>
      </c>
      <c r="F768" t="s">
        <v>2402</v>
      </c>
      <c r="G768" s="46">
        <v>38</v>
      </c>
      <c r="H768" s="46">
        <v>83</v>
      </c>
      <c r="I768" s="46">
        <v>36</v>
      </c>
      <c r="J768" t="s">
        <v>665</v>
      </c>
      <c r="K768" t="s">
        <v>131</v>
      </c>
      <c r="L768" s="46">
        <v>2929</v>
      </c>
      <c r="M768" s="46">
        <v>36</v>
      </c>
      <c r="N768" s="46">
        <v>36.4</v>
      </c>
      <c r="O768" s="46">
        <v>120</v>
      </c>
      <c r="P768" s="46">
        <f t="shared" si="76"/>
        <v>1</v>
      </c>
      <c r="R768" s="67" t="s">
        <v>2933</v>
      </c>
      <c r="S768" s="67">
        <f>COUNTIF(Y$2:$Y$100,R768)</f>
        <v>0</v>
      </c>
      <c r="V768" s="67">
        <f t="shared" si="77"/>
        <v>0</v>
      </c>
      <c r="X768"/>
      <c r="Y768" s="67" t="str">
        <f t="shared" si="81"/>
        <v xml:space="preserve"> </v>
      </c>
      <c r="AB768" t="s">
        <v>131</v>
      </c>
      <c r="AC768" s="46">
        <v>2929</v>
      </c>
      <c r="AD768" s="46">
        <v>36</v>
      </c>
      <c r="AE768" s="46">
        <v>36.4</v>
      </c>
      <c r="AF768" s="46">
        <v>120</v>
      </c>
      <c r="AH768" s="70" t="str">
        <f t="shared" si="78"/>
        <v/>
      </c>
      <c r="AI768" s="70" t="str">
        <f t="shared" si="79"/>
        <v/>
      </c>
      <c r="AJ768" s="70" t="str">
        <f t="shared" si="80"/>
        <v>X</v>
      </c>
      <c r="AK768" s="70" t="str" cm="1">
        <f t="array" ref="AK768">_xlfn.IFS(AH768&lt;&gt;"","1",AI768&lt;&gt;"","2",AJ768&lt;&gt;"","3")</f>
        <v>3</v>
      </c>
    </row>
    <row r="769" spans="1:37" x14ac:dyDescent="0.25">
      <c r="A769" t="s">
        <v>468</v>
      </c>
      <c r="B769" t="s">
        <v>253</v>
      </c>
      <c r="C769" s="67" t="str">
        <f t="shared" si="75"/>
        <v>Lily Haessig</v>
      </c>
      <c r="D769" s="71" t="str" cm="1">
        <f t="array" ref="D769">_xlfn.IFS(AK769="1",CONCATENATE(C769,"Regional"),AK769="2",CONCATENATE(C769,"Sectional"),AK769="3",CONCATENATE(C769,COUNTIF($C$1:C769,C769)))</f>
        <v>Lily Haessig1</v>
      </c>
      <c r="E769" s="66">
        <v>45153.375</v>
      </c>
      <c r="F769" t="s">
        <v>2659</v>
      </c>
      <c r="G769" s="46">
        <v>15</v>
      </c>
      <c r="H769" s="46">
        <v>85</v>
      </c>
      <c r="I769" s="46">
        <v>1</v>
      </c>
      <c r="J769" t="s">
        <v>2644</v>
      </c>
      <c r="K769" t="s">
        <v>90</v>
      </c>
      <c r="L769" s="46">
        <v>5290</v>
      </c>
      <c r="M769" s="46">
        <v>73</v>
      </c>
      <c r="N769" s="46">
        <v>70.2</v>
      </c>
      <c r="O769" s="46">
        <v>113</v>
      </c>
      <c r="P769" s="46">
        <f t="shared" si="76"/>
        <v>2</v>
      </c>
      <c r="R769" s="67" t="s">
        <v>1165</v>
      </c>
      <c r="S769" s="67">
        <f>COUNTIF(Y$2:$Y$100,R769)</f>
        <v>0</v>
      </c>
      <c r="V769" s="67">
        <f t="shared" si="77"/>
        <v>0</v>
      </c>
      <c r="AB769" t="s">
        <v>90</v>
      </c>
      <c r="AC769" s="46">
        <v>5290</v>
      </c>
      <c r="AD769" s="46">
        <v>73</v>
      </c>
      <c r="AE769" s="46">
        <v>70.2</v>
      </c>
      <c r="AF769" s="46">
        <v>113</v>
      </c>
      <c r="AH769" s="70" t="str">
        <f t="shared" si="78"/>
        <v/>
      </c>
      <c r="AI769" s="70" t="str">
        <f t="shared" si="79"/>
        <v/>
      </c>
      <c r="AJ769" s="70" t="str">
        <f t="shared" si="80"/>
        <v>X</v>
      </c>
      <c r="AK769" s="70" t="str" cm="1">
        <f t="array" ref="AK769">_xlfn.IFS(AH769&lt;&gt;"","1",AI769&lt;&gt;"","2",AJ769&lt;&gt;"","3")</f>
        <v>3</v>
      </c>
    </row>
    <row r="770" spans="1:37" x14ac:dyDescent="0.25">
      <c r="A770" t="s">
        <v>1609</v>
      </c>
      <c r="B770" t="s">
        <v>470</v>
      </c>
      <c r="C770" s="67" t="str">
        <f t="shared" ref="C770:C833" si="82">CONCATENATE(B770," ",A770)</f>
        <v>Laila Ehiorobo</v>
      </c>
      <c r="D770" s="71" t="str" cm="1">
        <f t="array" ref="D770">_xlfn.IFS(AK770="1",CONCATENATE(C770,"Regional"),AK770="2",CONCATENATE(C770,"Sectional"),AK770="3",CONCATENATE(C770,COUNTIF($C$1:C770,C770)))</f>
        <v>Laila Ehiorobo1</v>
      </c>
      <c r="E770" s="66">
        <v>45153.375</v>
      </c>
      <c r="F770" t="s">
        <v>2659</v>
      </c>
      <c r="G770" s="46">
        <v>15</v>
      </c>
      <c r="H770" s="46">
        <v>87</v>
      </c>
      <c r="I770" s="46">
        <v>2</v>
      </c>
      <c r="J770" t="s">
        <v>2644</v>
      </c>
      <c r="K770" t="s">
        <v>90</v>
      </c>
      <c r="L770" s="46">
        <v>5290</v>
      </c>
      <c r="M770" s="46">
        <v>73</v>
      </c>
      <c r="N770" s="46">
        <v>70.2</v>
      </c>
      <c r="O770" s="46">
        <v>113</v>
      </c>
      <c r="P770" s="46">
        <f t="shared" ref="P770:P833" si="83">IF(L770&gt;4000,2,1)</f>
        <v>2</v>
      </c>
      <c r="R770" s="67" t="s">
        <v>3572</v>
      </c>
      <c r="S770" s="67">
        <f>COUNTIF(Y$2:$Y$100,R770)</f>
        <v>0</v>
      </c>
      <c r="V770" s="67">
        <f t="shared" ref="V770:V833" si="84">COUNTIF(R770:R3393,Y770)</f>
        <v>0</v>
      </c>
      <c r="AB770" t="s">
        <v>90</v>
      </c>
      <c r="AC770" s="46">
        <v>5290</v>
      </c>
      <c r="AD770" s="46">
        <v>73</v>
      </c>
      <c r="AE770" s="46">
        <v>70.2</v>
      </c>
      <c r="AF770" s="46">
        <v>113</v>
      </c>
      <c r="AH770" s="70" t="str">
        <f t="shared" ref="AH770:AH833" si="85">IF(ISNUMBER(SEARCH("regional",$F770)),$F770,"")</f>
        <v/>
      </c>
      <c r="AI770" s="70" t="str">
        <f t="shared" ref="AI770:AI833" si="86">IF(ISNUMBER(SEARCH("sectional",$F770)),$F770,"")</f>
        <v/>
      </c>
      <c r="AJ770" s="70" t="str">
        <f t="shared" ref="AJ770:AJ833" si="87">IF(AND(AH770="",AI770=""),"X","")</f>
        <v>X</v>
      </c>
      <c r="AK770" s="70" t="str" cm="1">
        <f t="array" ref="AK770">_xlfn.IFS(AH770&lt;&gt;"","1",AI770&lt;&gt;"","2",AJ770&lt;&gt;"","3")</f>
        <v>3</v>
      </c>
    </row>
    <row r="771" spans="1:37" x14ac:dyDescent="0.25">
      <c r="A771" t="s">
        <v>493</v>
      </c>
      <c r="B771" t="s">
        <v>494</v>
      </c>
      <c r="C771" s="67" t="str">
        <f t="shared" si="82"/>
        <v>Maren Wieme</v>
      </c>
      <c r="D771" s="71" t="str" cm="1">
        <f t="array" ref="D771">_xlfn.IFS(AK771="1",CONCATENATE(C771,"Regional"),AK771="2",CONCATENATE(C771,"Sectional"),AK771="3",CONCATENATE(C771,COUNTIF($C$1:C771,C771)))</f>
        <v>Maren Wieme1</v>
      </c>
      <c r="E771" s="66">
        <v>45153.375</v>
      </c>
      <c r="F771" t="s">
        <v>2659</v>
      </c>
      <c r="G771" s="46">
        <v>15</v>
      </c>
      <c r="H771" s="46">
        <v>88</v>
      </c>
      <c r="I771" s="46">
        <v>3</v>
      </c>
      <c r="J771" t="s">
        <v>2644</v>
      </c>
      <c r="K771" t="s">
        <v>90</v>
      </c>
      <c r="L771" s="46">
        <v>5290</v>
      </c>
      <c r="M771" s="46">
        <v>73</v>
      </c>
      <c r="N771" s="46">
        <v>70.2</v>
      </c>
      <c r="O771" s="46">
        <v>113</v>
      </c>
      <c r="P771" s="46">
        <f t="shared" si="83"/>
        <v>2</v>
      </c>
      <c r="R771" s="67" t="s">
        <v>1182</v>
      </c>
      <c r="S771" s="67">
        <f>COUNTIF(Y$2:$Y$100,R771)</f>
        <v>0</v>
      </c>
      <c r="V771" s="67">
        <f t="shared" si="84"/>
        <v>0</v>
      </c>
      <c r="AB771" t="s">
        <v>90</v>
      </c>
      <c r="AC771" s="46">
        <v>5290</v>
      </c>
      <c r="AD771" s="46">
        <v>73</v>
      </c>
      <c r="AE771" s="46">
        <v>70.2</v>
      </c>
      <c r="AF771" s="46">
        <v>113</v>
      </c>
      <c r="AH771" s="70" t="str">
        <f t="shared" si="85"/>
        <v/>
      </c>
      <c r="AI771" s="70" t="str">
        <f t="shared" si="86"/>
        <v/>
      </c>
      <c r="AJ771" s="70" t="str">
        <f t="shared" si="87"/>
        <v>X</v>
      </c>
      <c r="AK771" s="70" t="str" cm="1">
        <f t="array" ref="AK771">_xlfn.IFS(AH771&lt;&gt;"","1",AI771&lt;&gt;"","2",AJ771&lt;&gt;"","3")</f>
        <v>3</v>
      </c>
    </row>
    <row r="772" spans="1:37" x14ac:dyDescent="0.25">
      <c r="A772" t="s">
        <v>3387</v>
      </c>
      <c r="B772" t="s">
        <v>322</v>
      </c>
      <c r="C772" s="67" t="str">
        <f t="shared" si="82"/>
        <v>Stella Sommers</v>
      </c>
      <c r="D772" s="71" t="str" cm="1">
        <f t="array" ref="D772">_xlfn.IFS(AK772="1",CONCATENATE(C772,"Regional"),AK772="2",CONCATENATE(C772,"Sectional"),AK772="3",CONCATENATE(C772,COUNTIF($C$1:C772,C772)))</f>
        <v>Stella Sommers2</v>
      </c>
      <c r="E772" s="66">
        <v>45153.375</v>
      </c>
      <c r="F772" t="s">
        <v>2659</v>
      </c>
      <c r="G772" s="46">
        <v>15</v>
      </c>
      <c r="H772" s="46">
        <v>89</v>
      </c>
      <c r="I772" s="46">
        <v>4</v>
      </c>
      <c r="J772" t="s">
        <v>2644</v>
      </c>
      <c r="K772" t="s">
        <v>90</v>
      </c>
      <c r="L772" s="46">
        <v>5290</v>
      </c>
      <c r="M772" s="46">
        <v>73</v>
      </c>
      <c r="N772" s="46">
        <v>70.2</v>
      </c>
      <c r="O772" s="46">
        <v>113</v>
      </c>
      <c r="P772" s="46">
        <f t="shared" si="83"/>
        <v>2</v>
      </c>
      <c r="R772" s="67" t="s">
        <v>3499</v>
      </c>
      <c r="S772" s="67">
        <f>COUNTIF(Y$2:$Y$100,R772)</f>
        <v>0</v>
      </c>
      <c r="V772" s="67">
        <f t="shared" si="84"/>
        <v>0</v>
      </c>
      <c r="AB772" t="s">
        <v>90</v>
      </c>
      <c r="AC772" s="46">
        <v>5290</v>
      </c>
      <c r="AD772" s="46">
        <v>73</v>
      </c>
      <c r="AE772" s="46">
        <v>70.2</v>
      </c>
      <c r="AF772" s="46">
        <v>113</v>
      </c>
      <c r="AH772" s="70" t="str">
        <f t="shared" si="85"/>
        <v/>
      </c>
      <c r="AI772" s="70" t="str">
        <f t="shared" si="86"/>
        <v/>
      </c>
      <c r="AJ772" s="70" t="str">
        <f t="shared" si="87"/>
        <v>X</v>
      </c>
      <c r="AK772" s="70" t="str" cm="1">
        <f t="array" ref="AK772">_xlfn.IFS(AH772&lt;&gt;"","1",AI772&lt;&gt;"","2",AJ772&lt;&gt;"","3")</f>
        <v>3</v>
      </c>
    </row>
    <row r="773" spans="1:37" x14ac:dyDescent="0.25">
      <c r="A773" t="s">
        <v>1837</v>
      </c>
      <c r="B773" t="s">
        <v>1838</v>
      </c>
      <c r="C773" s="67" t="str">
        <f t="shared" si="82"/>
        <v>Eva LaRowe</v>
      </c>
      <c r="D773" s="71" t="str" cm="1">
        <f t="array" ref="D773">_xlfn.IFS(AK773="1",CONCATENATE(C773,"Regional"),AK773="2",CONCATENATE(C773,"Sectional"),AK773="3",CONCATENATE(C773,COUNTIF($C$1:C773,C773)))</f>
        <v>Eva LaRowe2</v>
      </c>
      <c r="E773" s="66">
        <v>45153.375</v>
      </c>
      <c r="F773" t="s">
        <v>2659</v>
      </c>
      <c r="G773" s="46">
        <v>15</v>
      </c>
      <c r="H773" s="46">
        <v>95</v>
      </c>
      <c r="I773" s="46">
        <v>5</v>
      </c>
      <c r="J773" t="s">
        <v>2644</v>
      </c>
      <c r="K773" t="s">
        <v>90</v>
      </c>
      <c r="L773" s="46">
        <v>5290</v>
      </c>
      <c r="M773" s="46">
        <v>73</v>
      </c>
      <c r="N773" s="46">
        <v>70.2</v>
      </c>
      <c r="O773" s="46">
        <v>113</v>
      </c>
      <c r="P773" s="46">
        <f t="shared" si="83"/>
        <v>2</v>
      </c>
      <c r="R773" s="67" t="s">
        <v>2843</v>
      </c>
      <c r="S773" s="67">
        <f>COUNTIF(Y$2:$Y$100,R773)</f>
        <v>0</v>
      </c>
      <c r="V773" s="67">
        <f t="shared" si="84"/>
        <v>0</v>
      </c>
      <c r="AB773" t="s">
        <v>90</v>
      </c>
      <c r="AC773" s="46">
        <v>5290</v>
      </c>
      <c r="AD773" s="46">
        <v>73</v>
      </c>
      <c r="AE773" s="46">
        <v>70.2</v>
      </c>
      <c r="AF773" s="46">
        <v>113</v>
      </c>
      <c r="AH773" s="70" t="str">
        <f t="shared" si="85"/>
        <v/>
      </c>
      <c r="AI773" s="70" t="str">
        <f t="shared" si="86"/>
        <v/>
      </c>
      <c r="AJ773" s="70" t="str">
        <f t="shared" si="87"/>
        <v>X</v>
      </c>
      <c r="AK773" s="70" t="str" cm="1">
        <f t="array" ref="AK773">_xlfn.IFS(AH773&lt;&gt;"","1",AI773&lt;&gt;"","2",AJ773&lt;&gt;"","3")</f>
        <v>3</v>
      </c>
    </row>
    <row r="774" spans="1:37" x14ac:dyDescent="0.25">
      <c r="A774" t="s">
        <v>1805</v>
      </c>
      <c r="B774" t="s">
        <v>458</v>
      </c>
      <c r="C774" s="67" t="str">
        <f t="shared" si="82"/>
        <v>Lauren Schleeper</v>
      </c>
      <c r="D774" s="71" t="str" cm="1">
        <f t="array" ref="D774">_xlfn.IFS(AK774="1",CONCATENATE(C774,"Regional"),AK774="2",CONCATENATE(C774,"Sectional"),AK774="3",CONCATENATE(C774,COUNTIF($C$1:C774,C774)))</f>
        <v>Lauren Schleeper1</v>
      </c>
      <c r="E774" s="66">
        <v>45153.375</v>
      </c>
      <c r="F774" t="s">
        <v>2659</v>
      </c>
      <c r="G774" s="46">
        <v>15</v>
      </c>
      <c r="H774" s="46">
        <v>99</v>
      </c>
      <c r="I774" s="46">
        <v>6</v>
      </c>
      <c r="J774" t="s">
        <v>2644</v>
      </c>
      <c r="K774" t="s">
        <v>90</v>
      </c>
      <c r="L774" s="46">
        <v>5290</v>
      </c>
      <c r="M774" s="46">
        <v>73</v>
      </c>
      <c r="N774" s="46">
        <v>70.2</v>
      </c>
      <c r="O774" s="46">
        <v>113</v>
      </c>
      <c r="P774" s="46">
        <f t="shared" si="83"/>
        <v>2</v>
      </c>
      <c r="R774" s="67" t="s">
        <v>2808</v>
      </c>
      <c r="S774" s="67">
        <f>COUNTIF(Y$2:$Y$100,R774)</f>
        <v>0</v>
      </c>
      <c r="V774" s="67">
        <f t="shared" si="84"/>
        <v>0</v>
      </c>
      <c r="AB774" t="s">
        <v>90</v>
      </c>
      <c r="AC774" s="46">
        <v>5290</v>
      </c>
      <c r="AD774" s="46">
        <v>73</v>
      </c>
      <c r="AE774" s="46">
        <v>70.2</v>
      </c>
      <c r="AF774" s="46">
        <v>113</v>
      </c>
      <c r="AH774" s="70" t="str">
        <f t="shared" si="85"/>
        <v/>
      </c>
      <c r="AI774" s="70" t="str">
        <f t="shared" si="86"/>
        <v/>
      </c>
      <c r="AJ774" s="70" t="str">
        <f t="shared" si="87"/>
        <v>X</v>
      </c>
      <c r="AK774" s="70" t="str" cm="1">
        <f t="array" ref="AK774">_xlfn.IFS(AH774&lt;&gt;"","1",AI774&lt;&gt;"","2",AJ774&lt;&gt;"","3")</f>
        <v>3</v>
      </c>
    </row>
    <row r="775" spans="1:37" x14ac:dyDescent="0.25">
      <c r="A775" t="s">
        <v>252</v>
      </c>
      <c r="B775" t="s">
        <v>368</v>
      </c>
      <c r="C775" s="67" t="str">
        <f t="shared" si="82"/>
        <v>Lexi Frye</v>
      </c>
      <c r="D775" s="71" t="str" cm="1">
        <f t="array" ref="D775">_xlfn.IFS(AK775="1",CONCATENATE(C775,"Regional"),AK775="2",CONCATENATE(C775,"Sectional"),AK775="3",CONCATENATE(C775,COUNTIF($C$1:C775,C775)))</f>
        <v>Lexi Frye1</v>
      </c>
      <c r="E775" s="66">
        <v>45153.375</v>
      </c>
      <c r="F775" t="s">
        <v>2659</v>
      </c>
      <c r="G775" s="46">
        <v>15</v>
      </c>
      <c r="H775" s="46">
        <v>103</v>
      </c>
      <c r="I775" s="46">
        <v>7</v>
      </c>
      <c r="J775" t="s">
        <v>2644</v>
      </c>
      <c r="K775" t="s">
        <v>90</v>
      </c>
      <c r="L775" s="46">
        <v>5290</v>
      </c>
      <c r="M775" s="46">
        <v>73</v>
      </c>
      <c r="N775" s="46">
        <v>70.2</v>
      </c>
      <c r="O775" s="46">
        <v>113</v>
      </c>
      <c r="P775" s="46">
        <f t="shared" si="83"/>
        <v>2</v>
      </c>
      <c r="R775" s="67" t="s">
        <v>1248</v>
      </c>
      <c r="S775" s="67">
        <f>COUNTIF(Y$2:$Y$100,R775)</f>
        <v>0</v>
      </c>
      <c r="V775" s="67">
        <f t="shared" si="84"/>
        <v>0</v>
      </c>
      <c r="AB775" t="s">
        <v>90</v>
      </c>
      <c r="AC775" s="46">
        <v>5290</v>
      </c>
      <c r="AD775" s="46">
        <v>73</v>
      </c>
      <c r="AE775" s="46">
        <v>70.2</v>
      </c>
      <c r="AF775" s="46">
        <v>113</v>
      </c>
      <c r="AH775" s="70" t="str">
        <f t="shared" si="85"/>
        <v/>
      </c>
      <c r="AI775" s="70" t="str">
        <f t="shared" si="86"/>
        <v/>
      </c>
      <c r="AJ775" s="70" t="str">
        <f t="shared" si="87"/>
        <v>X</v>
      </c>
      <c r="AK775" s="70" t="str" cm="1">
        <f t="array" ref="AK775">_xlfn.IFS(AH775&lt;&gt;"","1",AI775&lt;&gt;"","2",AJ775&lt;&gt;"","3")</f>
        <v>3</v>
      </c>
    </row>
    <row r="776" spans="1:37" x14ac:dyDescent="0.25">
      <c r="A776" t="s">
        <v>674</v>
      </c>
      <c r="B776" t="s">
        <v>675</v>
      </c>
      <c r="C776" s="67" t="str">
        <f t="shared" si="82"/>
        <v>Ruby Koh</v>
      </c>
      <c r="D776" s="71" t="str" cm="1">
        <f t="array" ref="D776">_xlfn.IFS(AK776="1",CONCATENATE(C776,"Regional"),AK776="2",CONCATENATE(C776,"Sectional"),AK776="3",CONCATENATE(C776,COUNTIF($C$1:C776,C776)))</f>
        <v>Ruby Koh2</v>
      </c>
      <c r="E776" s="66">
        <v>45153.375</v>
      </c>
      <c r="F776" t="s">
        <v>2659</v>
      </c>
      <c r="G776" s="46">
        <v>15</v>
      </c>
      <c r="H776" s="46">
        <v>107</v>
      </c>
      <c r="I776" s="46">
        <v>8</v>
      </c>
      <c r="J776" t="s">
        <v>2644</v>
      </c>
      <c r="K776" t="s">
        <v>90</v>
      </c>
      <c r="L776" s="46">
        <v>5290</v>
      </c>
      <c r="M776" s="46">
        <v>73</v>
      </c>
      <c r="N776" s="46">
        <v>70.2</v>
      </c>
      <c r="O776" s="46">
        <v>113</v>
      </c>
      <c r="P776" s="46">
        <f t="shared" si="83"/>
        <v>2</v>
      </c>
      <c r="R776" s="67" t="s">
        <v>1289</v>
      </c>
      <c r="S776" s="67">
        <f>COUNTIF(Y$2:$Y$100,R776)</f>
        <v>0</v>
      </c>
      <c r="V776" s="67">
        <f t="shared" si="84"/>
        <v>0</v>
      </c>
      <c r="AB776" t="s">
        <v>90</v>
      </c>
      <c r="AC776" s="46">
        <v>5290</v>
      </c>
      <c r="AD776" s="46">
        <v>73</v>
      </c>
      <c r="AE776" s="46">
        <v>70.2</v>
      </c>
      <c r="AF776" s="46">
        <v>113</v>
      </c>
      <c r="AH776" s="70" t="str">
        <f t="shared" si="85"/>
        <v/>
      </c>
      <c r="AI776" s="70" t="str">
        <f t="shared" si="86"/>
        <v/>
      </c>
      <c r="AJ776" s="70" t="str">
        <f t="shared" si="87"/>
        <v>X</v>
      </c>
      <c r="AK776" s="70" t="str" cm="1">
        <f t="array" ref="AK776">_xlfn.IFS(AH776&lt;&gt;"","1",AI776&lt;&gt;"","2",AJ776&lt;&gt;"","3")</f>
        <v>3</v>
      </c>
    </row>
    <row r="777" spans="1:37" x14ac:dyDescent="0.25">
      <c r="A777" t="s">
        <v>671</v>
      </c>
      <c r="B777" t="s">
        <v>371</v>
      </c>
      <c r="C777" s="67" t="str">
        <f t="shared" si="82"/>
        <v>Abby Kaminski</v>
      </c>
      <c r="D777" s="71" t="str" cm="1">
        <f t="array" ref="D777">_xlfn.IFS(AK777="1",CONCATENATE(C777,"Regional"),AK777="2",CONCATENATE(C777,"Sectional"),AK777="3",CONCATENATE(C777,COUNTIF($C$1:C777,C777)))</f>
        <v>Abby Kaminski2</v>
      </c>
      <c r="E777" s="66">
        <v>45153.375</v>
      </c>
      <c r="F777" t="s">
        <v>2659</v>
      </c>
      <c r="G777" s="46">
        <v>15</v>
      </c>
      <c r="H777" s="46">
        <v>111</v>
      </c>
      <c r="I777" s="46">
        <v>9</v>
      </c>
      <c r="J777" t="s">
        <v>2644</v>
      </c>
      <c r="K777" t="s">
        <v>90</v>
      </c>
      <c r="L777" s="46">
        <v>5290</v>
      </c>
      <c r="M777" s="46">
        <v>73</v>
      </c>
      <c r="N777" s="46">
        <v>70.2</v>
      </c>
      <c r="O777" s="46">
        <v>113</v>
      </c>
      <c r="P777" s="46">
        <f t="shared" si="83"/>
        <v>2</v>
      </c>
      <c r="R777" s="67" t="s">
        <v>1288</v>
      </c>
      <c r="S777" s="67">
        <f>COUNTIF(Y$2:$Y$100,R777)</f>
        <v>0</v>
      </c>
      <c r="V777" s="67">
        <f t="shared" si="84"/>
        <v>0</v>
      </c>
      <c r="AB777" t="s">
        <v>90</v>
      </c>
      <c r="AC777" s="46">
        <v>5290</v>
      </c>
      <c r="AD777" s="46">
        <v>73</v>
      </c>
      <c r="AE777" s="46">
        <v>70.2</v>
      </c>
      <c r="AF777" s="46">
        <v>113</v>
      </c>
      <c r="AH777" s="70" t="str">
        <f t="shared" si="85"/>
        <v/>
      </c>
      <c r="AI777" s="70" t="str">
        <f t="shared" si="86"/>
        <v/>
      </c>
      <c r="AJ777" s="70" t="str">
        <f t="shared" si="87"/>
        <v>X</v>
      </c>
      <c r="AK777" s="70" t="str" cm="1">
        <f t="array" ref="AK777">_xlfn.IFS(AH777&lt;&gt;"","1",AI777&lt;&gt;"","2",AJ777&lt;&gt;"","3")</f>
        <v>3</v>
      </c>
    </row>
    <row r="778" spans="1:37" x14ac:dyDescent="0.25">
      <c r="A778" t="s">
        <v>3391</v>
      </c>
      <c r="B778" t="s">
        <v>452</v>
      </c>
      <c r="C778" s="67" t="str">
        <f t="shared" si="82"/>
        <v>Sophia Provenzano</v>
      </c>
      <c r="D778" s="71" t="str" cm="1">
        <f t="array" ref="D778">_xlfn.IFS(AK778="1",CONCATENATE(C778,"Regional"),AK778="2",CONCATENATE(C778,"Sectional"),AK778="3",CONCATENATE(C778,COUNTIF($C$1:C778,C778)))</f>
        <v>Sophia Provenzano2</v>
      </c>
      <c r="E778" s="66">
        <v>45153.375</v>
      </c>
      <c r="F778" t="s">
        <v>2659</v>
      </c>
      <c r="G778" s="46">
        <v>15</v>
      </c>
      <c r="H778" s="46">
        <v>116</v>
      </c>
      <c r="I778" s="46">
        <v>10</v>
      </c>
      <c r="J778" t="s">
        <v>2644</v>
      </c>
      <c r="K778" t="s">
        <v>90</v>
      </c>
      <c r="L778" s="46">
        <v>5290</v>
      </c>
      <c r="M778" s="46">
        <v>73</v>
      </c>
      <c r="N778" s="46">
        <v>70.2</v>
      </c>
      <c r="O778" s="46">
        <v>113</v>
      </c>
      <c r="P778" s="46">
        <f t="shared" si="83"/>
        <v>2</v>
      </c>
      <c r="R778" s="67" t="s">
        <v>3505</v>
      </c>
      <c r="S778" s="67">
        <f>COUNTIF(Y$2:$Y$100,R778)</f>
        <v>0</v>
      </c>
      <c r="V778" s="67">
        <f t="shared" si="84"/>
        <v>0</v>
      </c>
      <c r="AB778" t="s">
        <v>90</v>
      </c>
      <c r="AC778" s="46">
        <v>5290</v>
      </c>
      <c r="AD778" s="46">
        <v>73</v>
      </c>
      <c r="AE778" s="46">
        <v>70.2</v>
      </c>
      <c r="AF778" s="46">
        <v>113</v>
      </c>
      <c r="AH778" s="70" t="str">
        <f t="shared" si="85"/>
        <v/>
      </c>
      <c r="AI778" s="70" t="str">
        <f t="shared" si="86"/>
        <v/>
      </c>
      <c r="AJ778" s="70" t="str">
        <f t="shared" si="87"/>
        <v>X</v>
      </c>
      <c r="AK778" s="70" t="str" cm="1">
        <f t="array" ref="AK778">_xlfn.IFS(AH778&lt;&gt;"","1",AI778&lt;&gt;"","2",AJ778&lt;&gt;"","3")</f>
        <v>3</v>
      </c>
    </row>
    <row r="779" spans="1:37" x14ac:dyDescent="0.25">
      <c r="A779" t="s">
        <v>1645</v>
      </c>
      <c r="B779" t="s">
        <v>1644</v>
      </c>
      <c r="C779" s="67" t="str">
        <f t="shared" si="82"/>
        <v>Kelsi Lauritsen</v>
      </c>
      <c r="D779" s="71" t="str" cm="1">
        <f t="array" ref="D779">_xlfn.IFS(AK779="1",CONCATENATE(C779,"Regional"),AK779="2",CONCATENATE(C779,"Sectional"),AK779="3",CONCATENATE(C779,COUNTIF($C$1:C779,C779)))</f>
        <v>Kelsi Lauritsen2</v>
      </c>
      <c r="E779" s="66">
        <v>45153.375</v>
      </c>
      <c r="F779" t="s">
        <v>2659</v>
      </c>
      <c r="G779" s="46">
        <v>15</v>
      </c>
      <c r="H779" s="46">
        <v>116</v>
      </c>
      <c r="I779" s="46">
        <v>10</v>
      </c>
      <c r="J779" t="s">
        <v>2644</v>
      </c>
      <c r="K779" t="s">
        <v>90</v>
      </c>
      <c r="L779" s="46">
        <v>5290</v>
      </c>
      <c r="M779" s="46">
        <v>73</v>
      </c>
      <c r="N779" s="46">
        <v>70.2</v>
      </c>
      <c r="O779" s="46">
        <v>113</v>
      </c>
      <c r="P779" s="46">
        <f t="shared" si="83"/>
        <v>2</v>
      </c>
      <c r="R779" s="67" t="s">
        <v>3504</v>
      </c>
      <c r="S779" s="67">
        <f>COUNTIF(Y$2:$Y$100,R779)</f>
        <v>0</v>
      </c>
      <c r="V779" s="67">
        <f t="shared" si="84"/>
        <v>0</v>
      </c>
      <c r="AB779" t="s">
        <v>90</v>
      </c>
      <c r="AC779" s="46">
        <v>5290</v>
      </c>
      <c r="AD779" s="46">
        <v>73</v>
      </c>
      <c r="AE779" s="46">
        <v>70.2</v>
      </c>
      <c r="AF779" s="46">
        <v>113</v>
      </c>
      <c r="AH779" s="70" t="str">
        <f t="shared" si="85"/>
        <v/>
      </c>
      <c r="AI779" s="70" t="str">
        <f t="shared" si="86"/>
        <v/>
      </c>
      <c r="AJ779" s="70" t="str">
        <f t="shared" si="87"/>
        <v>X</v>
      </c>
      <c r="AK779" s="70" t="str" cm="1">
        <f t="array" ref="AK779">_xlfn.IFS(AH779&lt;&gt;"","1",AI779&lt;&gt;"","2",AJ779&lt;&gt;"","3")</f>
        <v>3</v>
      </c>
    </row>
    <row r="780" spans="1:37" x14ac:dyDescent="0.25">
      <c r="A780" t="s">
        <v>325</v>
      </c>
      <c r="B780" t="s">
        <v>353</v>
      </c>
      <c r="C780" s="67" t="str">
        <f t="shared" si="82"/>
        <v>Olivia Norton</v>
      </c>
      <c r="D780" s="71" t="str" cm="1">
        <f t="array" ref="D780">_xlfn.IFS(AK780="1",CONCATENATE(C780,"Regional"),AK780="2",CONCATENATE(C780,"Sectional"),AK780="3",CONCATENATE(C780,COUNTIF($C$1:C780,C780)))</f>
        <v>Olivia Norton2</v>
      </c>
      <c r="E780" s="66">
        <v>45153.375</v>
      </c>
      <c r="F780" t="s">
        <v>2659</v>
      </c>
      <c r="G780" s="46">
        <v>15</v>
      </c>
      <c r="H780" s="46">
        <v>119</v>
      </c>
      <c r="I780" s="46">
        <v>12</v>
      </c>
      <c r="J780" t="s">
        <v>2644</v>
      </c>
      <c r="K780" t="s">
        <v>90</v>
      </c>
      <c r="L780" s="46">
        <v>5290</v>
      </c>
      <c r="M780" s="46">
        <v>73</v>
      </c>
      <c r="N780" s="46">
        <v>70.2</v>
      </c>
      <c r="O780" s="46">
        <v>113</v>
      </c>
      <c r="P780" s="46">
        <f t="shared" si="83"/>
        <v>2</v>
      </c>
      <c r="R780" s="67" t="s">
        <v>2850</v>
      </c>
      <c r="S780" s="67">
        <f>COUNTIF(Y$2:$Y$100,R780)</f>
        <v>0</v>
      </c>
      <c r="V780" s="67">
        <f t="shared" si="84"/>
        <v>0</v>
      </c>
      <c r="AB780" t="s">
        <v>90</v>
      </c>
      <c r="AC780" s="46">
        <v>5290</v>
      </c>
      <c r="AD780" s="46">
        <v>73</v>
      </c>
      <c r="AE780" s="46">
        <v>70.2</v>
      </c>
      <c r="AF780" s="46">
        <v>113</v>
      </c>
      <c r="AH780" s="70" t="str">
        <f t="shared" si="85"/>
        <v/>
      </c>
      <c r="AI780" s="70" t="str">
        <f t="shared" si="86"/>
        <v/>
      </c>
      <c r="AJ780" s="70" t="str">
        <f t="shared" si="87"/>
        <v>X</v>
      </c>
      <c r="AK780" s="70" t="str" cm="1">
        <f t="array" ref="AK780">_xlfn.IFS(AH780&lt;&gt;"","1",AI780&lt;&gt;"","2",AJ780&lt;&gt;"","3")</f>
        <v>3</v>
      </c>
    </row>
    <row r="781" spans="1:37" x14ac:dyDescent="0.25">
      <c r="A781" t="s">
        <v>1955</v>
      </c>
      <c r="B781" t="s">
        <v>449</v>
      </c>
      <c r="C781" s="67" t="str">
        <f t="shared" si="82"/>
        <v>Vivian Paske</v>
      </c>
      <c r="D781" s="71" t="str" cm="1">
        <f t="array" ref="D781">_xlfn.IFS(AK781="1",CONCATENATE(C781,"Regional"),AK781="2",CONCATENATE(C781,"Sectional"),AK781="3",CONCATENATE(C781,COUNTIF($C$1:C781,C781)))</f>
        <v>Vivian Paske2</v>
      </c>
      <c r="E781" s="66">
        <v>45153.375</v>
      </c>
      <c r="F781" t="s">
        <v>2659</v>
      </c>
      <c r="G781" s="46">
        <v>15</v>
      </c>
      <c r="H781" s="46">
        <v>135</v>
      </c>
      <c r="I781" s="46">
        <v>13</v>
      </c>
      <c r="J781" t="s">
        <v>2644</v>
      </c>
      <c r="K781" t="s">
        <v>90</v>
      </c>
      <c r="L781" s="46">
        <v>5290</v>
      </c>
      <c r="M781" s="46">
        <v>73</v>
      </c>
      <c r="N781" s="46">
        <v>70.2</v>
      </c>
      <c r="O781" s="46">
        <v>113</v>
      </c>
      <c r="P781" s="46">
        <f t="shared" si="83"/>
        <v>2</v>
      </c>
      <c r="R781" s="67" t="s">
        <v>2972</v>
      </c>
      <c r="S781" s="67">
        <f>COUNTIF(Y$2:$Y$100,R781)</f>
        <v>0</v>
      </c>
      <c r="V781" s="67">
        <f t="shared" si="84"/>
        <v>0</v>
      </c>
      <c r="AB781" t="s">
        <v>90</v>
      </c>
      <c r="AC781" s="46">
        <v>5290</v>
      </c>
      <c r="AD781" s="46">
        <v>73</v>
      </c>
      <c r="AE781" s="46">
        <v>70.2</v>
      </c>
      <c r="AF781" s="46">
        <v>113</v>
      </c>
      <c r="AH781" s="70" t="str">
        <f t="shared" si="85"/>
        <v/>
      </c>
      <c r="AI781" s="70" t="str">
        <f t="shared" si="86"/>
        <v/>
      </c>
      <c r="AJ781" s="70" t="str">
        <f t="shared" si="87"/>
        <v>X</v>
      </c>
      <c r="AK781" s="70" t="str" cm="1">
        <f t="array" ref="AK781">_xlfn.IFS(AH781&lt;&gt;"","1",AI781&lt;&gt;"","2",AJ781&lt;&gt;"","3")</f>
        <v>3</v>
      </c>
    </row>
    <row r="782" spans="1:37" x14ac:dyDescent="0.25">
      <c r="A782" t="s">
        <v>2326</v>
      </c>
      <c r="B782" t="s">
        <v>2327</v>
      </c>
      <c r="C782" s="67" t="str">
        <f t="shared" si="82"/>
        <v>Ishika Nagar</v>
      </c>
      <c r="D782" s="71" t="str" cm="1">
        <f t="array" ref="D782">_xlfn.IFS(AK782="1",CONCATENATE(C782,"Regional"),AK782="2",CONCATENATE(C782,"Sectional"),AK782="3",CONCATENATE(C782,COUNTIF($C$1:C782,C782)))</f>
        <v>Ishika Nagar1</v>
      </c>
      <c r="E782" s="66">
        <v>45153.375</v>
      </c>
      <c r="F782" t="s">
        <v>2659</v>
      </c>
      <c r="G782" s="46">
        <v>15</v>
      </c>
      <c r="H782" s="46">
        <v>147</v>
      </c>
      <c r="I782" s="46">
        <v>14</v>
      </c>
      <c r="J782" t="s">
        <v>2644</v>
      </c>
      <c r="K782" t="s">
        <v>90</v>
      </c>
      <c r="L782" s="46">
        <v>5290</v>
      </c>
      <c r="M782" s="46">
        <v>73</v>
      </c>
      <c r="N782" s="46">
        <v>70.2</v>
      </c>
      <c r="O782" s="46">
        <v>113</v>
      </c>
      <c r="P782" s="46">
        <f t="shared" si="83"/>
        <v>2</v>
      </c>
      <c r="R782" s="67" t="s">
        <v>3352</v>
      </c>
      <c r="S782" s="67">
        <f>COUNTIF(Y$2:$Y$100,R782)</f>
        <v>0</v>
      </c>
      <c r="V782" s="67">
        <f t="shared" si="84"/>
        <v>0</v>
      </c>
      <c r="AB782" t="s">
        <v>90</v>
      </c>
      <c r="AC782" s="46">
        <v>5290</v>
      </c>
      <c r="AD782" s="46">
        <v>73</v>
      </c>
      <c r="AE782" s="46">
        <v>70.2</v>
      </c>
      <c r="AF782" s="46">
        <v>113</v>
      </c>
      <c r="AH782" s="70" t="str">
        <f t="shared" si="85"/>
        <v/>
      </c>
      <c r="AI782" s="70" t="str">
        <f t="shared" si="86"/>
        <v/>
      </c>
      <c r="AJ782" s="70" t="str">
        <f t="shared" si="87"/>
        <v>X</v>
      </c>
      <c r="AK782" s="70" t="str" cm="1">
        <f t="array" ref="AK782">_xlfn.IFS(AH782&lt;&gt;"","1",AI782&lt;&gt;"","2",AJ782&lt;&gt;"","3")</f>
        <v>3</v>
      </c>
    </row>
    <row r="783" spans="1:37" x14ac:dyDescent="0.25">
      <c r="A783" t="s">
        <v>2268</v>
      </c>
      <c r="B783" t="s">
        <v>443</v>
      </c>
      <c r="C783" s="67" t="str">
        <f t="shared" si="82"/>
        <v>Emily Marion</v>
      </c>
      <c r="D783" s="71" t="str" cm="1">
        <f t="array" ref="D783">_xlfn.IFS(AK783="1",CONCATENATE(C783,"Regional"),AK783="2",CONCATENATE(C783,"Sectional"),AK783="3",CONCATENATE(C783,COUNTIF($C$1:C783,C783)))</f>
        <v>Emily Marion2</v>
      </c>
      <c r="E783" s="66">
        <v>45153.375</v>
      </c>
      <c r="F783" t="s">
        <v>2659</v>
      </c>
      <c r="G783" s="46">
        <v>15</v>
      </c>
      <c r="H783" s="46">
        <v>151</v>
      </c>
      <c r="I783" s="46">
        <v>15</v>
      </c>
      <c r="J783" t="s">
        <v>2644</v>
      </c>
      <c r="K783" t="s">
        <v>90</v>
      </c>
      <c r="L783" s="46">
        <v>5290</v>
      </c>
      <c r="M783" s="46">
        <v>73</v>
      </c>
      <c r="N783" s="46">
        <v>70.2</v>
      </c>
      <c r="O783" s="46">
        <v>113</v>
      </c>
      <c r="P783" s="46">
        <f t="shared" si="83"/>
        <v>2</v>
      </c>
      <c r="R783" s="67" t="s">
        <v>3291</v>
      </c>
      <c r="S783" s="67">
        <f>COUNTIF(Y$2:$Y$100,R783)</f>
        <v>0</v>
      </c>
      <c r="V783" s="67">
        <f t="shared" si="84"/>
        <v>0</v>
      </c>
      <c r="AB783" t="s">
        <v>90</v>
      </c>
      <c r="AC783" s="46">
        <v>5290</v>
      </c>
      <c r="AD783" s="46">
        <v>73</v>
      </c>
      <c r="AE783" s="46">
        <v>70.2</v>
      </c>
      <c r="AF783" s="46">
        <v>113</v>
      </c>
      <c r="AH783" s="70" t="str">
        <f t="shared" si="85"/>
        <v/>
      </c>
      <c r="AI783" s="70" t="str">
        <f t="shared" si="86"/>
        <v/>
      </c>
      <c r="AJ783" s="70" t="str">
        <f t="shared" si="87"/>
        <v>X</v>
      </c>
      <c r="AK783" s="70" t="str" cm="1">
        <f t="array" ref="AK783">_xlfn.IFS(AH783&lt;&gt;"","1",AI783&lt;&gt;"","2",AJ783&lt;&gt;"","3")</f>
        <v>3</v>
      </c>
    </row>
    <row r="784" spans="1:37" x14ac:dyDescent="0.25">
      <c r="A784" t="s">
        <v>668</v>
      </c>
      <c r="B784" t="s">
        <v>669</v>
      </c>
      <c r="C784" s="67" t="str">
        <f t="shared" si="82"/>
        <v>Teya Capps</v>
      </c>
      <c r="D784" s="71" t="str" cm="1">
        <f t="array" ref="D784">_xlfn.IFS(AK784="1",CONCATENATE(C784,"Regional"),AK784="2",CONCATENATE(C784,"Sectional"),AK784="3",CONCATENATE(C784,COUNTIF($C$1:C784,C784)))</f>
        <v>Teya Capps1</v>
      </c>
      <c r="E784" s="66">
        <v>45153.416666666664</v>
      </c>
      <c r="F784" t="s">
        <v>2546</v>
      </c>
      <c r="G784" s="46">
        <v>15</v>
      </c>
      <c r="H784" s="46">
        <v>85</v>
      </c>
      <c r="I784" s="46">
        <v>1</v>
      </c>
      <c r="J784" t="s">
        <v>819</v>
      </c>
      <c r="K784" t="s">
        <v>820</v>
      </c>
      <c r="L784" s="46">
        <v>5101</v>
      </c>
      <c r="M784" s="46">
        <v>71</v>
      </c>
      <c r="N784" s="46">
        <v>68.900000000000006</v>
      </c>
      <c r="O784" s="46">
        <v>116</v>
      </c>
      <c r="P784" s="46">
        <f t="shared" si="83"/>
        <v>2</v>
      </c>
      <c r="R784" s="67" t="s">
        <v>1287</v>
      </c>
      <c r="S784" s="67">
        <f>COUNTIF(Y$2:$Y$100,R784)</f>
        <v>0</v>
      </c>
      <c r="V784" s="67">
        <f t="shared" si="84"/>
        <v>0</v>
      </c>
      <c r="X784"/>
      <c r="Y784" s="67" t="str">
        <f t="shared" ref="Y784:Y815" si="88">CONCATENATE(W784," ",X784)</f>
        <v xml:space="preserve"> </v>
      </c>
      <c r="AB784" t="s">
        <v>820</v>
      </c>
      <c r="AC784" s="46">
        <v>5101</v>
      </c>
      <c r="AD784" s="46">
        <v>71</v>
      </c>
      <c r="AE784" s="46">
        <v>68.900000000000006</v>
      </c>
      <c r="AF784" s="46">
        <v>116</v>
      </c>
      <c r="AH784" s="70" t="str">
        <f t="shared" si="85"/>
        <v/>
      </c>
      <c r="AI784" s="70" t="str">
        <f t="shared" si="86"/>
        <v/>
      </c>
      <c r="AJ784" s="70" t="str">
        <f t="shared" si="87"/>
        <v>X</v>
      </c>
      <c r="AK784" s="70" t="str" cm="1">
        <f t="array" ref="AK784">_xlfn.IFS(AH784&lt;&gt;"","1",AI784&lt;&gt;"","2",AJ784&lt;&gt;"","3")</f>
        <v>3</v>
      </c>
    </row>
    <row r="785" spans="1:37" x14ac:dyDescent="0.25">
      <c r="A785" t="s">
        <v>495</v>
      </c>
      <c r="B785" t="s">
        <v>496</v>
      </c>
      <c r="C785" s="67" t="str">
        <f t="shared" si="82"/>
        <v>Josie Thomsen</v>
      </c>
      <c r="D785" s="71" t="str" cm="1">
        <f t="array" ref="D785">_xlfn.IFS(AK785="1",CONCATENATE(C785,"Regional"),AK785="2",CONCATENATE(C785,"Sectional"),AK785="3",CONCATENATE(C785,COUNTIF($C$1:C785,C785)))</f>
        <v>Josie Thomsen1</v>
      </c>
      <c r="E785" s="66">
        <v>45153.416666666664</v>
      </c>
      <c r="F785" t="s">
        <v>2546</v>
      </c>
      <c r="G785" s="46">
        <v>15</v>
      </c>
      <c r="H785" s="46">
        <v>94</v>
      </c>
      <c r="I785" s="46">
        <v>2</v>
      </c>
      <c r="J785" t="s">
        <v>819</v>
      </c>
      <c r="K785" t="s">
        <v>820</v>
      </c>
      <c r="L785" s="46">
        <v>5101</v>
      </c>
      <c r="M785" s="46">
        <v>71</v>
      </c>
      <c r="N785" s="46">
        <v>68.900000000000006</v>
      </c>
      <c r="O785" s="46">
        <v>116</v>
      </c>
      <c r="P785" s="46">
        <f t="shared" si="83"/>
        <v>2</v>
      </c>
      <c r="R785" s="67" t="s">
        <v>1183</v>
      </c>
      <c r="S785" s="67">
        <f>COUNTIF(Y$2:$Y$100,R785)</f>
        <v>0</v>
      </c>
      <c r="V785" s="67">
        <f t="shared" si="84"/>
        <v>0</v>
      </c>
      <c r="X785"/>
      <c r="Y785" s="67" t="str">
        <f t="shared" si="88"/>
        <v xml:space="preserve"> </v>
      </c>
      <c r="AB785" t="s">
        <v>820</v>
      </c>
      <c r="AC785" s="46">
        <v>5101</v>
      </c>
      <c r="AD785" s="46">
        <v>71</v>
      </c>
      <c r="AE785" s="46">
        <v>68.900000000000006</v>
      </c>
      <c r="AF785" s="46">
        <v>116</v>
      </c>
      <c r="AH785" s="70" t="str">
        <f t="shared" si="85"/>
        <v/>
      </c>
      <c r="AI785" s="70" t="str">
        <f t="shared" si="86"/>
        <v/>
      </c>
      <c r="AJ785" s="70" t="str">
        <f t="shared" si="87"/>
        <v>X</v>
      </c>
      <c r="AK785" s="70" t="str" cm="1">
        <f t="array" ref="AK785">_xlfn.IFS(AH785&lt;&gt;"","1",AI785&lt;&gt;"","2",AJ785&lt;&gt;"","3")</f>
        <v>3</v>
      </c>
    </row>
    <row r="786" spans="1:37" x14ac:dyDescent="0.25">
      <c r="A786" t="s">
        <v>282</v>
      </c>
      <c r="B786" t="s">
        <v>490</v>
      </c>
      <c r="C786" s="67" t="str">
        <f t="shared" si="82"/>
        <v>Ellie Klein</v>
      </c>
      <c r="D786" s="71" t="str" cm="1">
        <f t="array" ref="D786">_xlfn.IFS(AK786="1",CONCATENATE(C786,"Regional"),AK786="2",CONCATENATE(C786,"Sectional"),AK786="3",CONCATENATE(C786,COUNTIF($C$1:C786,C786)))</f>
        <v>Ellie Klein1</v>
      </c>
      <c r="E786" s="66">
        <v>45153.416666666664</v>
      </c>
      <c r="F786" t="s">
        <v>2546</v>
      </c>
      <c r="G786" s="46">
        <v>15</v>
      </c>
      <c r="H786" s="46">
        <v>97</v>
      </c>
      <c r="I786" s="46">
        <v>3</v>
      </c>
      <c r="J786" t="s">
        <v>819</v>
      </c>
      <c r="K786" t="s">
        <v>820</v>
      </c>
      <c r="L786" s="46">
        <v>5101</v>
      </c>
      <c r="M786" s="46">
        <v>71</v>
      </c>
      <c r="N786" s="46">
        <v>68.900000000000006</v>
      </c>
      <c r="O786" s="46">
        <v>116</v>
      </c>
      <c r="P786" s="46">
        <f t="shared" si="83"/>
        <v>2</v>
      </c>
      <c r="R786" s="67" t="s">
        <v>1192</v>
      </c>
      <c r="S786" s="67">
        <f>COUNTIF(Y$2:$Y$100,R786)</f>
        <v>0</v>
      </c>
      <c r="V786" s="67">
        <f t="shared" si="84"/>
        <v>0</v>
      </c>
      <c r="X786"/>
      <c r="Y786" s="67" t="str">
        <f t="shared" si="88"/>
        <v xml:space="preserve"> </v>
      </c>
      <c r="AB786" t="s">
        <v>820</v>
      </c>
      <c r="AC786" s="46">
        <v>5101</v>
      </c>
      <c r="AD786" s="46">
        <v>71</v>
      </c>
      <c r="AE786" s="46">
        <v>68.900000000000006</v>
      </c>
      <c r="AF786" s="46">
        <v>116</v>
      </c>
      <c r="AH786" s="70" t="str">
        <f t="shared" si="85"/>
        <v/>
      </c>
      <c r="AI786" s="70" t="str">
        <f t="shared" si="86"/>
        <v/>
      </c>
      <c r="AJ786" s="70" t="str">
        <f t="shared" si="87"/>
        <v>X</v>
      </c>
      <c r="AK786" s="70" t="str" cm="1">
        <f t="array" ref="AK786">_xlfn.IFS(AH786&lt;&gt;"","1",AI786&lt;&gt;"","2",AJ786&lt;&gt;"","3")</f>
        <v>3</v>
      </c>
    </row>
    <row r="787" spans="1:37" x14ac:dyDescent="0.25">
      <c r="A787" t="s">
        <v>1811</v>
      </c>
      <c r="B787" t="s">
        <v>528</v>
      </c>
      <c r="C787" s="67" t="str">
        <f t="shared" si="82"/>
        <v>Kate Wixom</v>
      </c>
      <c r="D787" s="71" t="str" cm="1">
        <f t="array" ref="D787">_xlfn.IFS(AK787="1",CONCATENATE(C787,"Regional"),AK787="2",CONCATENATE(C787,"Sectional"),AK787="3",CONCATENATE(C787,COUNTIF($C$1:C787,C787)))</f>
        <v>Kate Wixom1</v>
      </c>
      <c r="E787" s="66">
        <v>45153.416666666664</v>
      </c>
      <c r="F787" t="s">
        <v>2546</v>
      </c>
      <c r="G787" s="46">
        <v>15</v>
      </c>
      <c r="H787" s="46">
        <v>101</v>
      </c>
      <c r="I787" s="46">
        <v>4</v>
      </c>
      <c r="J787" t="s">
        <v>819</v>
      </c>
      <c r="K787" t="s">
        <v>820</v>
      </c>
      <c r="L787" s="46">
        <v>5101</v>
      </c>
      <c r="M787" s="46">
        <v>71</v>
      </c>
      <c r="N787" s="46">
        <v>68.900000000000006</v>
      </c>
      <c r="O787" s="46">
        <v>116</v>
      </c>
      <c r="P787" s="46">
        <f t="shared" si="83"/>
        <v>2</v>
      </c>
      <c r="R787" s="67" t="s">
        <v>2813</v>
      </c>
      <c r="S787" s="67">
        <f>COUNTIF(Y$2:$Y$100,R787)</f>
        <v>0</v>
      </c>
      <c r="V787" s="67">
        <f t="shared" si="84"/>
        <v>0</v>
      </c>
      <c r="X787"/>
      <c r="Y787" s="67" t="str">
        <f t="shared" si="88"/>
        <v xml:space="preserve"> </v>
      </c>
      <c r="AB787" t="s">
        <v>820</v>
      </c>
      <c r="AC787" s="46">
        <v>5101</v>
      </c>
      <c r="AD787" s="46">
        <v>71</v>
      </c>
      <c r="AE787" s="46">
        <v>68.900000000000006</v>
      </c>
      <c r="AF787" s="46">
        <v>116</v>
      </c>
      <c r="AH787" s="70" t="str">
        <f t="shared" si="85"/>
        <v/>
      </c>
      <c r="AI787" s="70" t="str">
        <f t="shared" si="86"/>
        <v/>
      </c>
      <c r="AJ787" s="70" t="str">
        <f t="shared" si="87"/>
        <v>X</v>
      </c>
      <c r="AK787" s="70" t="str" cm="1">
        <f t="array" ref="AK787">_xlfn.IFS(AH787&lt;&gt;"","1",AI787&lt;&gt;"","2",AJ787&lt;&gt;"","3")</f>
        <v>3</v>
      </c>
    </row>
    <row r="788" spans="1:37" x14ac:dyDescent="0.25">
      <c r="A788" t="s">
        <v>295</v>
      </c>
      <c r="B788" t="s">
        <v>353</v>
      </c>
      <c r="C788" s="67" t="str">
        <f t="shared" si="82"/>
        <v>Olivia Larson</v>
      </c>
      <c r="D788" s="71" t="str" cm="1">
        <f t="array" ref="D788">_xlfn.IFS(AK788="1",CONCATENATE(C788,"Regional"),AK788="2",CONCATENATE(C788,"Sectional"),AK788="3",CONCATENATE(C788,COUNTIF($C$1:C788,C788)))</f>
        <v>Olivia Larson1</v>
      </c>
      <c r="E788" s="66">
        <v>45153.416666666664</v>
      </c>
      <c r="F788" t="s">
        <v>2546</v>
      </c>
      <c r="G788" s="46">
        <v>15</v>
      </c>
      <c r="H788" s="46">
        <v>101</v>
      </c>
      <c r="I788" s="46">
        <v>4</v>
      </c>
      <c r="J788" t="s">
        <v>819</v>
      </c>
      <c r="K788" t="s">
        <v>820</v>
      </c>
      <c r="L788" s="46">
        <v>5101</v>
      </c>
      <c r="M788" s="46">
        <v>71</v>
      </c>
      <c r="N788" s="46">
        <v>68.900000000000006</v>
      </c>
      <c r="O788" s="46">
        <v>116</v>
      </c>
      <c r="P788" s="46">
        <f t="shared" si="83"/>
        <v>2</v>
      </c>
      <c r="R788" s="67" t="s">
        <v>3573</v>
      </c>
      <c r="S788" s="67">
        <f>COUNTIF(Y$2:$Y$100,R788)</f>
        <v>0</v>
      </c>
      <c r="V788" s="67">
        <f t="shared" si="84"/>
        <v>0</v>
      </c>
      <c r="X788"/>
      <c r="Y788" s="67" t="str">
        <f t="shared" si="88"/>
        <v xml:space="preserve"> </v>
      </c>
      <c r="AB788" t="s">
        <v>820</v>
      </c>
      <c r="AC788" s="46">
        <v>5101</v>
      </c>
      <c r="AD788" s="46">
        <v>71</v>
      </c>
      <c r="AE788" s="46">
        <v>68.900000000000006</v>
      </c>
      <c r="AF788" s="46">
        <v>116</v>
      </c>
      <c r="AH788" s="70" t="str">
        <f t="shared" si="85"/>
        <v/>
      </c>
      <c r="AI788" s="70" t="str">
        <f t="shared" si="86"/>
        <v/>
      </c>
      <c r="AJ788" s="70" t="str">
        <f t="shared" si="87"/>
        <v>X</v>
      </c>
      <c r="AK788" s="70" t="str" cm="1">
        <f t="array" ref="AK788">_xlfn.IFS(AH788&lt;&gt;"","1",AI788&lt;&gt;"","2",AJ788&lt;&gt;"","3")</f>
        <v>3</v>
      </c>
    </row>
    <row r="789" spans="1:37" x14ac:dyDescent="0.25">
      <c r="A789" t="s">
        <v>1021</v>
      </c>
      <c r="B789" t="s">
        <v>599</v>
      </c>
      <c r="C789" s="67" t="str">
        <f t="shared" si="82"/>
        <v>Grace Knilans</v>
      </c>
      <c r="D789" s="71" t="str" cm="1">
        <f t="array" ref="D789">_xlfn.IFS(AK789="1",CONCATENATE(C789,"Regional"),AK789="2",CONCATENATE(C789,"Sectional"),AK789="3",CONCATENATE(C789,COUNTIF($C$1:C789,C789)))</f>
        <v>Grace Knilans1</v>
      </c>
      <c r="E789" s="66">
        <v>45153.416666666664</v>
      </c>
      <c r="F789" t="s">
        <v>2546</v>
      </c>
      <c r="G789" s="46">
        <v>15</v>
      </c>
      <c r="H789" s="46">
        <v>104</v>
      </c>
      <c r="I789" s="46">
        <v>6</v>
      </c>
      <c r="J789" t="s">
        <v>819</v>
      </c>
      <c r="K789" t="s">
        <v>820</v>
      </c>
      <c r="L789" s="46">
        <v>5101</v>
      </c>
      <c r="M789" s="46">
        <v>71</v>
      </c>
      <c r="N789" s="46">
        <v>68.900000000000006</v>
      </c>
      <c r="O789" s="46">
        <v>116</v>
      </c>
      <c r="P789" s="46">
        <f t="shared" si="83"/>
        <v>2</v>
      </c>
      <c r="R789" s="67" t="s">
        <v>1519</v>
      </c>
      <c r="S789" s="67">
        <f>COUNTIF(Y$2:$Y$100,R789)</f>
        <v>0</v>
      </c>
      <c r="V789" s="67">
        <f t="shared" si="84"/>
        <v>0</v>
      </c>
      <c r="X789"/>
      <c r="Y789" s="67" t="str">
        <f t="shared" si="88"/>
        <v xml:space="preserve"> </v>
      </c>
      <c r="AB789" t="s">
        <v>820</v>
      </c>
      <c r="AC789" s="46">
        <v>5101</v>
      </c>
      <c r="AD789" s="46">
        <v>71</v>
      </c>
      <c r="AE789" s="46">
        <v>68.900000000000006</v>
      </c>
      <c r="AF789" s="46">
        <v>116</v>
      </c>
      <c r="AH789" s="70" t="str">
        <f t="shared" si="85"/>
        <v/>
      </c>
      <c r="AI789" s="70" t="str">
        <f t="shared" si="86"/>
        <v/>
      </c>
      <c r="AJ789" s="70" t="str">
        <f t="shared" si="87"/>
        <v>X</v>
      </c>
      <c r="AK789" s="70" t="str" cm="1">
        <f t="array" ref="AK789">_xlfn.IFS(AH789&lt;&gt;"","1",AI789&lt;&gt;"","2",AJ789&lt;&gt;"","3")</f>
        <v>3</v>
      </c>
    </row>
    <row r="790" spans="1:37" x14ac:dyDescent="0.25">
      <c r="A790" t="s">
        <v>498</v>
      </c>
      <c r="B790" t="s">
        <v>499</v>
      </c>
      <c r="C790" s="67" t="str">
        <f t="shared" si="82"/>
        <v>Macy Grover</v>
      </c>
      <c r="D790" s="71" t="str" cm="1">
        <f t="array" ref="D790">_xlfn.IFS(AK790="1",CONCATENATE(C790,"Regional"),AK790="2",CONCATENATE(C790,"Sectional"),AK790="3",CONCATENATE(C790,COUNTIF($C$1:C790,C790)))</f>
        <v>Macy Grover1</v>
      </c>
      <c r="E790" s="66">
        <v>45153.416666666664</v>
      </c>
      <c r="F790" t="s">
        <v>2546</v>
      </c>
      <c r="G790" s="46">
        <v>15</v>
      </c>
      <c r="H790" s="46">
        <v>104</v>
      </c>
      <c r="I790" s="46">
        <v>6</v>
      </c>
      <c r="J790" t="s">
        <v>819</v>
      </c>
      <c r="K790" t="s">
        <v>820</v>
      </c>
      <c r="L790" s="46">
        <v>5101</v>
      </c>
      <c r="M790" s="46">
        <v>71</v>
      </c>
      <c r="N790" s="46">
        <v>68.900000000000006</v>
      </c>
      <c r="O790" s="46">
        <v>116</v>
      </c>
      <c r="P790" s="46">
        <f t="shared" si="83"/>
        <v>2</v>
      </c>
      <c r="R790" s="67" t="s">
        <v>1186</v>
      </c>
      <c r="S790" s="67">
        <f>COUNTIF(Y$2:$Y$100,R790)</f>
        <v>0</v>
      </c>
      <c r="V790" s="67">
        <f t="shared" si="84"/>
        <v>0</v>
      </c>
      <c r="X790"/>
      <c r="Y790" s="67" t="str">
        <f t="shared" si="88"/>
        <v xml:space="preserve"> </v>
      </c>
      <c r="AB790" t="s">
        <v>820</v>
      </c>
      <c r="AC790" s="46">
        <v>5101</v>
      </c>
      <c r="AD790" s="46">
        <v>71</v>
      </c>
      <c r="AE790" s="46">
        <v>68.900000000000006</v>
      </c>
      <c r="AF790" s="46">
        <v>116</v>
      </c>
      <c r="AH790" s="70" t="str">
        <f t="shared" si="85"/>
        <v/>
      </c>
      <c r="AI790" s="70" t="str">
        <f t="shared" si="86"/>
        <v/>
      </c>
      <c r="AJ790" s="70" t="str">
        <f t="shared" si="87"/>
        <v>X</v>
      </c>
      <c r="AK790" s="70" t="str" cm="1">
        <f t="array" ref="AK790">_xlfn.IFS(AH790&lt;&gt;"","1",AI790&lt;&gt;"","2",AJ790&lt;&gt;"","3")</f>
        <v>3</v>
      </c>
    </row>
    <row r="791" spans="1:37" x14ac:dyDescent="0.25">
      <c r="A791" t="s">
        <v>1615</v>
      </c>
      <c r="B791" t="s">
        <v>709</v>
      </c>
      <c r="C791" s="67" t="str">
        <f t="shared" si="82"/>
        <v>McKenna Haenel</v>
      </c>
      <c r="D791" s="71" t="str" cm="1">
        <f t="array" ref="D791">_xlfn.IFS(AK791="1",CONCATENATE(C791,"Regional"),AK791="2",CONCATENATE(C791,"Sectional"),AK791="3",CONCATENATE(C791,COUNTIF($C$1:C791,C791)))</f>
        <v>McKenna Haenel1</v>
      </c>
      <c r="E791" s="66">
        <v>45153.416666666664</v>
      </c>
      <c r="F791" t="s">
        <v>2546</v>
      </c>
      <c r="G791" s="46">
        <v>15</v>
      </c>
      <c r="H791" s="46">
        <v>104</v>
      </c>
      <c r="I791" s="46">
        <v>6</v>
      </c>
      <c r="J791" t="s">
        <v>819</v>
      </c>
      <c r="K791" t="s">
        <v>820</v>
      </c>
      <c r="L791" s="46">
        <v>5101</v>
      </c>
      <c r="M791" s="46">
        <v>71</v>
      </c>
      <c r="N791" s="46">
        <v>68.900000000000006</v>
      </c>
      <c r="O791" s="46">
        <v>116</v>
      </c>
      <c r="P791" s="46">
        <f t="shared" si="83"/>
        <v>2</v>
      </c>
      <c r="R791" s="67" t="s">
        <v>3574</v>
      </c>
      <c r="S791" s="67">
        <f>COUNTIF(Y$2:$Y$100,R791)</f>
        <v>0</v>
      </c>
      <c r="V791" s="67">
        <f t="shared" si="84"/>
        <v>0</v>
      </c>
      <c r="X791"/>
      <c r="Y791" s="67" t="str">
        <f t="shared" si="88"/>
        <v xml:space="preserve"> </v>
      </c>
      <c r="AB791" t="s">
        <v>820</v>
      </c>
      <c r="AC791" s="46">
        <v>5101</v>
      </c>
      <c r="AD791" s="46">
        <v>71</v>
      </c>
      <c r="AE791" s="46">
        <v>68.900000000000006</v>
      </c>
      <c r="AF791" s="46">
        <v>116</v>
      </c>
      <c r="AH791" s="70" t="str">
        <f t="shared" si="85"/>
        <v/>
      </c>
      <c r="AI791" s="70" t="str">
        <f t="shared" si="86"/>
        <v/>
      </c>
      <c r="AJ791" s="70" t="str">
        <f t="shared" si="87"/>
        <v>X</v>
      </c>
      <c r="AK791" s="70" t="str" cm="1">
        <f t="array" ref="AK791">_xlfn.IFS(AH791&lt;&gt;"","1",AI791&lt;&gt;"","2",AJ791&lt;&gt;"","3")</f>
        <v>3</v>
      </c>
    </row>
    <row r="792" spans="1:37" x14ac:dyDescent="0.25">
      <c r="A792" t="s">
        <v>1614</v>
      </c>
      <c r="B792" t="s">
        <v>297</v>
      </c>
      <c r="C792" s="67" t="str">
        <f t="shared" si="82"/>
        <v>Rowan Dunn</v>
      </c>
      <c r="D792" s="71" t="str" cm="1">
        <f t="array" ref="D792">_xlfn.IFS(AK792="1",CONCATENATE(C792,"Regional"),AK792="2",CONCATENATE(C792,"Sectional"),AK792="3",CONCATENATE(C792,COUNTIF($C$1:C792,C792)))</f>
        <v>Rowan Dunn1</v>
      </c>
      <c r="E792" s="66">
        <v>45153.416666666664</v>
      </c>
      <c r="F792" t="s">
        <v>2546</v>
      </c>
      <c r="G792" s="46">
        <v>15</v>
      </c>
      <c r="H792" s="46">
        <v>106</v>
      </c>
      <c r="I792" s="46">
        <v>9</v>
      </c>
      <c r="J792" t="s">
        <v>819</v>
      </c>
      <c r="K792" t="s">
        <v>820</v>
      </c>
      <c r="L792" s="46">
        <v>5101</v>
      </c>
      <c r="M792" s="46">
        <v>71</v>
      </c>
      <c r="N792" s="46">
        <v>68.900000000000006</v>
      </c>
      <c r="O792" s="46">
        <v>116</v>
      </c>
      <c r="P792" s="46">
        <f t="shared" si="83"/>
        <v>2</v>
      </c>
      <c r="R792" s="67" t="s">
        <v>3575</v>
      </c>
      <c r="S792" s="67">
        <f>COUNTIF(Y$2:$Y$100,R792)</f>
        <v>0</v>
      </c>
      <c r="V792" s="67">
        <f t="shared" si="84"/>
        <v>0</v>
      </c>
      <c r="X792"/>
      <c r="Y792" s="67" t="str">
        <f t="shared" si="88"/>
        <v xml:space="preserve"> </v>
      </c>
      <c r="AB792" t="s">
        <v>820</v>
      </c>
      <c r="AC792" s="46">
        <v>5101</v>
      </c>
      <c r="AD792" s="46">
        <v>71</v>
      </c>
      <c r="AE792" s="46">
        <v>68.900000000000006</v>
      </c>
      <c r="AF792" s="46">
        <v>116</v>
      </c>
      <c r="AH792" s="70" t="str">
        <f t="shared" si="85"/>
        <v/>
      </c>
      <c r="AI792" s="70" t="str">
        <f t="shared" si="86"/>
        <v/>
      </c>
      <c r="AJ792" s="70" t="str">
        <f t="shared" si="87"/>
        <v>X</v>
      </c>
      <c r="AK792" s="70" t="str" cm="1">
        <f t="array" ref="AK792">_xlfn.IFS(AH792&lt;&gt;"","1",AI792&lt;&gt;"","2",AJ792&lt;&gt;"","3")</f>
        <v>3</v>
      </c>
    </row>
    <row r="793" spans="1:37" x14ac:dyDescent="0.25">
      <c r="A793" t="s">
        <v>1951</v>
      </c>
      <c r="B793" t="s">
        <v>828</v>
      </c>
      <c r="C793" s="67" t="str">
        <f t="shared" si="82"/>
        <v>Bella Lopez</v>
      </c>
      <c r="D793" s="71" t="str" cm="1">
        <f t="array" ref="D793">_xlfn.IFS(AK793="1",CONCATENATE(C793,"Regional"),AK793="2",CONCATENATE(C793,"Sectional"),AK793="3",CONCATENATE(C793,COUNTIF($C$1:C793,C793)))</f>
        <v>Bella Lopez1</v>
      </c>
      <c r="E793" s="66">
        <v>45153.416666666664</v>
      </c>
      <c r="F793" t="s">
        <v>2546</v>
      </c>
      <c r="G793" s="46">
        <v>15</v>
      </c>
      <c r="H793" s="46">
        <v>107</v>
      </c>
      <c r="I793" s="46">
        <v>10</v>
      </c>
      <c r="J793" t="s">
        <v>819</v>
      </c>
      <c r="K793" t="s">
        <v>820</v>
      </c>
      <c r="L793" s="46">
        <v>5101</v>
      </c>
      <c r="M793" s="46">
        <v>71</v>
      </c>
      <c r="N793" s="46">
        <v>68.900000000000006</v>
      </c>
      <c r="O793" s="46">
        <v>116</v>
      </c>
      <c r="P793" s="46">
        <f t="shared" si="83"/>
        <v>2</v>
      </c>
      <c r="R793" s="67" t="s">
        <v>2968</v>
      </c>
      <c r="S793" s="67">
        <f>COUNTIF(Y$2:$Y$100,R793)</f>
        <v>0</v>
      </c>
      <c r="V793" s="67">
        <f t="shared" si="84"/>
        <v>0</v>
      </c>
      <c r="X793"/>
      <c r="Y793" s="67" t="str">
        <f t="shared" si="88"/>
        <v xml:space="preserve"> </v>
      </c>
      <c r="AB793" t="s">
        <v>820</v>
      </c>
      <c r="AC793" s="46">
        <v>5101</v>
      </c>
      <c r="AD793" s="46">
        <v>71</v>
      </c>
      <c r="AE793" s="46">
        <v>68.900000000000006</v>
      </c>
      <c r="AF793" s="46">
        <v>116</v>
      </c>
      <c r="AH793" s="70" t="str">
        <f t="shared" si="85"/>
        <v/>
      </c>
      <c r="AI793" s="70" t="str">
        <f t="shared" si="86"/>
        <v/>
      </c>
      <c r="AJ793" s="70" t="str">
        <f t="shared" si="87"/>
        <v>X</v>
      </c>
      <c r="AK793" s="70" t="str" cm="1">
        <f t="array" ref="AK793">_xlfn.IFS(AH793&lt;&gt;"","1",AI793&lt;&gt;"","2",AJ793&lt;&gt;"","3")</f>
        <v>3</v>
      </c>
    </row>
    <row r="794" spans="1:37" x14ac:dyDescent="0.25">
      <c r="A794" t="s">
        <v>338</v>
      </c>
      <c r="B794" t="s">
        <v>582</v>
      </c>
      <c r="C794" s="67" t="str">
        <f t="shared" si="82"/>
        <v>Katelyn Rau</v>
      </c>
      <c r="D794" s="71" t="str" cm="1">
        <f t="array" ref="D794">_xlfn.IFS(AK794="1",CONCATENATE(C794,"Regional"),AK794="2",CONCATENATE(C794,"Sectional"),AK794="3",CONCATENATE(C794,COUNTIF($C$1:C794,C794)))</f>
        <v>Katelyn Rau1</v>
      </c>
      <c r="E794" s="66">
        <v>45153.416666666664</v>
      </c>
      <c r="F794" t="s">
        <v>2546</v>
      </c>
      <c r="G794" s="46">
        <v>15</v>
      </c>
      <c r="H794" s="46">
        <v>109</v>
      </c>
      <c r="I794" s="46">
        <v>11</v>
      </c>
      <c r="J794" t="s">
        <v>819</v>
      </c>
      <c r="K794" t="s">
        <v>820</v>
      </c>
      <c r="L794" s="46">
        <v>5101</v>
      </c>
      <c r="M794" s="46">
        <v>71</v>
      </c>
      <c r="N794" s="46">
        <v>68.900000000000006</v>
      </c>
      <c r="O794" s="46">
        <v>116</v>
      </c>
      <c r="P794" s="46">
        <f t="shared" si="83"/>
        <v>2</v>
      </c>
      <c r="R794" s="67" t="s">
        <v>2857</v>
      </c>
      <c r="S794" s="67">
        <f>COUNTIF(Y$2:$Y$100,R794)</f>
        <v>0</v>
      </c>
      <c r="V794" s="67">
        <f t="shared" si="84"/>
        <v>0</v>
      </c>
      <c r="X794"/>
      <c r="Y794" s="67" t="str">
        <f t="shared" si="88"/>
        <v xml:space="preserve"> </v>
      </c>
      <c r="AB794" t="s">
        <v>820</v>
      </c>
      <c r="AC794" s="46">
        <v>5101</v>
      </c>
      <c r="AD794" s="46">
        <v>71</v>
      </c>
      <c r="AE794" s="46">
        <v>68.900000000000006</v>
      </c>
      <c r="AF794" s="46">
        <v>116</v>
      </c>
      <c r="AH794" s="70" t="str">
        <f t="shared" si="85"/>
        <v/>
      </c>
      <c r="AI794" s="70" t="str">
        <f t="shared" si="86"/>
        <v/>
      </c>
      <c r="AJ794" s="70" t="str">
        <f t="shared" si="87"/>
        <v>X</v>
      </c>
      <c r="AK794" s="70" t="str" cm="1">
        <f t="array" ref="AK794">_xlfn.IFS(AH794&lt;&gt;"","1",AI794&lt;&gt;"","2",AJ794&lt;&gt;"","3")</f>
        <v>3</v>
      </c>
    </row>
    <row r="795" spans="1:37" x14ac:dyDescent="0.25">
      <c r="A795" t="s">
        <v>360</v>
      </c>
      <c r="B795" t="s">
        <v>431</v>
      </c>
      <c r="C795" s="67" t="str">
        <f t="shared" si="82"/>
        <v>Paige Smith</v>
      </c>
      <c r="D795" s="71" t="str" cm="1">
        <f t="array" ref="D795">_xlfn.IFS(AK795="1",CONCATENATE(C795,"Regional"),AK795="2",CONCATENATE(C795,"Sectional"),AK795="3",CONCATENATE(C795,COUNTIF($C$1:C795,C795)))</f>
        <v>Paige Smith1</v>
      </c>
      <c r="E795" s="66">
        <v>45153.416666666664</v>
      </c>
      <c r="F795" t="s">
        <v>2546</v>
      </c>
      <c r="G795" s="46">
        <v>15</v>
      </c>
      <c r="H795" s="46">
        <v>113</v>
      </c>
      <c r="I795" s="46">
        <v>12</v>
      </c>
      <c r="J795" t="s">
        <v>819</v>
      </c>
      <c r="K795" t="s">
        <v>820</v>
      </c>
      <c r="L795" s="46">
        <v>5101</v>
      </c>
      <c r="M795" s="46">
        <v>71</v>
      </c>
      <c r="N795" s="46">
        <v>68.900000000000006</v>
      </c>
      <c r="O795" s="46">
        <v>116</v>
      </c>
      <c r="P795" s="46">
        <f t="shared" si="83"/>
        <v>2</v>
      </c>
      <c r="R795" s="67" t="s">
        <v>1521</v>
      </c>
      <c r="S795" s="67">
        <f>COUNTIF(Y$2:$Y$100,R795)</f>
        <v>0</v>
      </c>
      <c r="V795" s="67">
        <f t="shared" si="84"/>
        <v>0</v>
      </c>
      <c r="X795"/>
      <c r="Y795" s="67" t="str">
        <f t="shared" si="88"/>
        <v xml:space="preserve"> </v>
      </c>
      <c r="AB795" t="s">
        <v>820</v>
      </c>
      <c r="AC795" s="46">
        <v>5101</v>
      </c>
      <c r="AD795" s="46">
        <v>71</v>
      </c>
      <c r="AE795" s="46">
        <v>68.900000000000006</v>
      </c>
      <c r="AF795" s="46">
        <v>116</v>
      </c>
      <c r="AH795" s="70" t="str">
        <f t="shared" si="85"/>
        <v/>
      </c>
      <c r="AI795" s="70" t="str">
        <f t="shared" si="86"/>
        <v/>
      </c>
      <c r="AJ795" s="70" t="str">
        <f t="shared" si="87"/>
        <v>X</v>
      </c>
      <c r="AK795" s="70" t="str" cm="1">
        <f t="array" ref="AK795">_xlfn.IFS(AH795&lt;&gt;"","1",AI795&lt;&gt;"","2",AJ795&lt;&gt;"","3")</f>
        <v>3</v>
      </c>
    </row>
    <row r="796" spans="1:37" x14ac:dyDescent="0.25">
      <c r="A796" t="s">
        <v>676</v>
      </c>
      <c r="B796" t="s">
        <v>524</v>
      </c>
      <c r="C796" s="67" t="str">
        <f t="shared" si="82"/>
        <v>Isabelle Chang</v>
      </c>
      <c r="D796" s="71" t="str" cm="1">
        <f t="array" ref="D796">_xlfn.IFS(AK796="1",CONCATENATE(C796,"Regional"),AK796="2",CONCATENATE(C796,"Sectional"),AK796="3",CONCATENATE(C796,COUNTIF($C$1:C796,C796)))</f>
        <v>Isabelle Chang1</v>
      </c>
      <c r="E796" s="66">
        <v>45153.416666666664</v>
      </c>
      <c r="F796" t="s">
        <v>2546</v>
      </c>
      <c r="G796" s="46">
        <v>15</v>
      </c>
      <c r="H796" s="46">
        <v>118</v>
      </c>
      <c r="I796" s="46">
        <v>13</v>
      </c>
      <c r="J796" t="s">
        <v>819</v>
      </c>
      <c r="K796" t="s">
        <v>820</v>
      </c>
      <c r="L796" s="46">
        <v>5101</v>
      </c>
      <c r="M796" s="46">
        <v>71</v>
      </c>
      <c r="N796" s="46">
        <v>68.900000000000006</v>
      </c>
      <c r="O796" s="46">
        <v>116</v>
      </c>
      <c r="P796" s="46">
        <f t="shared" si="83"/>
        <v>2</v>
      </c>
      <c r="R796" s="67" t="s">
        <v>2970</v>
      </c>
      <c r="S796" s="67">
        <f>COUNTIF(Y$2:$Y$100,R796)</f>
        <v>0</v>
      </c>
      <c r="V796" s="67">
        <f t="shared" si="84"/>
        <v>0</v>
      </c>
      <c r="X796"/>
      <c r="Y796" s="67" t="str">
        <f t="shared" si="88"/>
        <v xml:space="preserve"> </v>
      </c>
      <c r="AB796" t="s">
        <v>820</v>
      </c>
      <c r="AC796" s="46">
        <v>5101</v>
      </c>
      <c r="AD796" s="46">
        <v>71</v>
      </c>
      <c r="AE796" s="46">
        <v>68.900000000000006</v>
      </c>
      <c r="AF796" s="46">
        <v>116</v>
      </c>
      <c r="AH796" s="70" t="str">
        <f t="shared" si="85"/>
        <v/>
      </c>
      <c r="AI796" s="70" t="str">
        <f t="shared" si="86"/>
        <v/>
      </c>
      <c r="AJ796" s="70" t="str">
        <f t="shared" si="87"/>
        <v>X</v>
      </c>
      <c r="AK796" s="70" t="str" cm="1">
        <f t="array" ref="AK796">_xlfn.IFS(AH796&lt;&gt;"","1",AI796&lt;&gt;"","2",AJ796&lt;&gt;"","3")</f>
        <v>3</v>
      </c>
    </row>
    <row r="797" spans="1:37" x14ac:dyDescent="0.25">
      <c r="A797" t="s">
        <v>262</v>
      </c>
      <c r="B797" t="s">
        <v>210</v>
      </c>
      <c r="C797" s="67" t="str">
        <f t="shared" si="82"/>
        <v>Alexis Hanson</v>
      </c>
      <c r="D797" s="71" t="str" cm="1">
        <f t="array" ref="D797">_xlfn.IFS(AK797="1",CONCATENATE(C797,"Regional"),AK797="2",CONCATENATE(C797,"Sectional"),AK797="3",CONCATENATE(C797,COUNTIF($C$1:C797,C797)))</f>
        <v>Alexis Hanson1</v>
      </c>
      <c r="E797" s="66">
        <v>45153.416666666664</v>
      </c>
      <c r="F797" t="s">
        <v>2546</v>
      </c>
      <c r="G797" s="46">
        <v>15</v>
      </c>
      <c r="H797" s="46">
        <v>119</v>
      </c>
      <c r="I797" s="46">
        <v>14</v>
      </c>
      <c r="J797" t="s">
        <v>819</v>
      </c>
      <c r="K797" t="s">
        <v>820</v>
      </c>
      <c r="L797" s="46">
        <v>5101</v>
      </c>
      <c r="M797" s="46">
        <v>71</v>
      </c>
      <c r="N797" s="46">
        <v>68.900000000000006</v>
      </c>
      <c r="O797" s="46">
        <v>116</v>
      </c>
      <c r="P797" s="46">
        <f t="shared" si="83"/>
        <v>2</v>
      </c>
      <c r="R797" s="67" t="s">
        <v>1193</v>
      </c>
      <c r="S797" s="67">
        <f>COUNTIF(Y$2:$Y$100,R797)</f>
        <v>0</v>
      </c>
      <c r="V797" s="67">
        <f t="shared" si="84"/>
        <v>0</v>
      </c>
      <c r="X797"/>
      <c r="Y797" s="67" t="str">
        <f t="shared" si="88"/>
        <v xml:space="preserve"> </v>
      </c>
      <c r="AB797" t="s">
        <v>820</v>
      </c>
      <c r="AC797" s="46">
        <v>5101</v>
      </c>
      <c r="AD797" s="46">
        <v>71</v>
      </c>
      <c r="AE797" s="46">
        <v>68.900000000000006</v>
      </c>
      <c r="AF797" s="46">
        <v>116</v>
      </c>
      <c r="AH797" s="70" t="str">
        <f t="shared" si="85"/>
        <v/>
      </c>
      <c r="AI797" s="70" t="str">
        <f t="shared" si="86"/>
        <v/>
      </c>
      <c r="AJ797" s="70" t="str">
        <f t="shared" si="87"/>
        <v>X</v>
      </c>
      <c r="AK797" s="70" t="str" cm="1">
        <f t="array" ref="AK797">_xlfn.IFS(AH797&lt;&gt;"","1",AI797&lt;&gt;"","2",AJ797&lt;&gt;"","3")</f>
        <v>3</v>
      </c>
    </row>
    <row r="798" spans="1:37" x14ac:dyDescent="0.25">
      <c r="A798" t="s">
        <v>1952</v>
      </c>
      <c r="B798" t="s">
        <v>957</v>
      </c>
      <c r="C798" s="67" t="str">
        <f t="shared" si="82"/>
        <v>Violet Goeddel</v>
      </c>
      <c r="D798" s="71" t="str" cm="1">
        <f t="array" ref="D798">_xlfn.IFS(AK798="1",CONCATENATE(C798,"Regional"),AK798="2",CONCATENATE(C798,"Sectional"),AK798="3",CONCATENATE(C798,COUNTIF($C$1:C798,C798)))</f>
        <v>Violet Goeddel1</v>
      </c>
      <c r="E798" s="66">
        <v>45153.416666666664</v>
      </c>
      <c r="F798" t="s">
        <v>2546</v>
      </c>
      <c r="G798" s="46">
        <v>15</v>
      </c>
      <c r="H798" s="46">
        <v>124</v>
      </c>
      <c r="I798" s="46">
        <v>15</v>
      </c>
      <c r="J798" t="s">
        <v>819</v>
      </c>
      <c r="K798" t="s">
        <v>820</v>
      </c>
      <c r="L798" s="46">
        <v>5101</v>
      </c>
      <c r="M798" s="46">
        <v>71</v>
      </c>
      <c r="N798" s="46">
        <v>68.900000000000006</v>
      </c>
      <c r="O798" s="46">
        <v>116</v>
      </c>
      <c r="P798" s="46">
        <f t="shared" si="83"/>
        <v>2</v>
      </c>
      <c r="R798" s="67" t="s">
        <v>2969</v>
      </c>
      <c r="S798" s="67">
        <f>COUNTIF(Y$2:$Y$100,R798)</f>
        <v>0</v>
      </c>
      <c r="V798" s="67">
        <f t="shared" si="84"/>
        <v>0</v>
      </c>
      <c r="X798"/>
      <c r="Y798" s="67" t="str">
        <f t="shared" si="88"/>
        <v xml:space="preserve"> </v>
      </c>
      <c r="AB798" t="s">
        <v>820</v>
      </c>
      <c r="AC798" s="46">
        <v>5101</v>
      </c>
      <c r="AD798" s="46">
        <v>71</v>
      </c>
      <c r="AE798" s="46">
        <v>68.900000000000006</v>
      </c>
      <c r="AF798" s="46">
        <v>116</v>
      </c>
      <c r="AH798" s="70" t="str">
        <f t="shared" si="85"/>
        <v/>
      </c>
      <c r="AI798" s="70" t="str">
        <f t="shared" si="86"/>
        <v/>
      </c>
      <c r="AJ798" s="70" t="str">
        <f t="shared" si="87"/>
        <v>X</v>
      </c>
      <c r="AK798" s="70" t="str" cm="1">
        <f t="array" ref="AK798">_xlfn.IFS(AH798&lt;&gt;"","1",AI798&lt;&gt;"","2",AJ798&lt;&gt;"","3")</f>
        <v>3</v>
      </c>
    </row>
    <row r="799" spans="1:37" x14ac:dyDescent="0.25">
      <c r="A799" t="s">
        <v>321</v>
      </c>
      <c r="B799" t="s">
        <v>709</v>
      </c>
      <c r="C799" s="67" t="str">
        <f t="shared" si="82"/>
        <v>McKenna Nelson</v>
      </c>
      <c r="D799" s="71" t="str" cm="1">
        <f t="array" ref="D799">_xlfn.IFS(AK799="1",CONCATENATE(C799,"Regional"),AK799="2",CONCATENATE(C799,"Sectional"),AK799="3",CONCATENATE(C799,COUNTIF($C$1:C799,C799)))</f>
        <v>McKenna Nelson3</v>
      </c>
      <c r="E799" s="66">
        <v>45154.333333333336</v>
      </c>
      <c r="F799" t="s">
        <v>2383</v>
      </c>
      <c r="G799" s="46">
        <v>10</v>
      </c>
      <c r="H799" s="46">
        <v>37</v>
      </c>
      <c r="I799" s="46">
        <v>1</v>
      </c>
      <c r="J799" t="s">
        <v>165</v>
      </c>
      <c r="K799" t="s">
        <v>90</v>
      </c>
      <c r="L799" s="46">
        <v>2456</v>
      </c>
      <c r="M799" s="46">
        <v>35</v>
      </c>
      <c r="N799" s="46">
        <v>34.1</v>
      </c>
      <c r="O799" s="46">
        <v>114</v>
      </c>
      <c r="P799" s="46">
        <f t="shared" si="83"/>
        <v>1</v>
      </c>
      <c r="R799" s="67" t="s">
        <v>3496</v>
      </c>
      <c r="S799" s="67">
        <f>COUNTIF(Y$2:$Y$100,R799)</f>
        <v>0</v>
      </c>
      <c r="V799" s="67">
        <f t="shared" si="84"/>
        <v>0</v>
      </c>
      <c r="X799"/>
      <c r="Y799" s="67" t="str">
        <f t="shared" si="88"/>
        <v xml:space="preserve"> </v>
      </c>
      <c r="AB799" t="s">
        <v>90</v>
      </c>
      <c r="AC799" s="46">
        <v>2456</v>
      </c>
      <c r="AD799" s="46">
        <v>35</v>
      </c>
      <c r="AE799" s="46">
        <v>34.1</v>
      </c>
      <c r="AF799" s="46">
        <v>114</v>
      </c>
      <c r="AH799" s="70" t="str">
        <f t="shared" si="85"/>
        <v/>
      </c>
      <c r="AI799" s="70" t="str">
        <f t="shared" si="86"/>
        <v/>
      </c>
      <c r="AJ799" s="70" t="str">
        <f t="shared" si="87"/>
        <v>X</v>
      </c>
      <c r="AK799" s="70" t="str" cm="1">
        <f t="array" ref="AK799">_xlfn.IFS(AH799&lt;&gt;"","1",AI799&lt;&gt;"","2",AJ799&lt;&gt;"","3")</f>
        <v>3</v>
      </c>
    </row>
    <row r="800" spans="1:37" x14ac:dyDescent="0.25">
      <c r="A800" t="s">
        <v>352</v>
      </c>
      <c r="B800" t="s">
        <v>458</v>
      </c>
      <c r="C800" s="67" t="str">
        <f t="shared" si="82"/>
        <v>Lauren Reed</v>
      </c>
      <c r="D800" s="71" t="str" cm="1">
        <f t="array" ref="D800">_xlfn.IFS(AK800="1",CONCATENATE(C800,"Regional"),AK800="2",CONCATENATE(C800,"Sectional"),AK800="3",CONCATENATE(C800,COUNTIF($C$1:C800,C800)))</f>
        <v>Lauren Reed2</v>
      </c>
      <c r="E800" s="66">
        <v>45154.333333333336</v>
      </c>
      <c r="F800" t="s">
        <v>2383</v>
      </c>
      <c r="G800" s="46">
        <v>10</v>
      </c>
      <c r="H800" s="46">
        <v>38</v>
      </c>
      <c r="I800" s="46">
        <v>2</v>
      </c>
      <c r="J800" t="s">
        <v>165</v>
      </c>
      <c r="K800" t="s">
        <v>90</v>
      </c>
      <c r="L800" s="46">
        <v>2456</v>
      </c>
      <c r="M800" s="46">
        <v>35</v>
      </c>
      <c r="N800" s="46">
        <v>34.1</v>
      </c>
      <c r="O800" s="46">
        <v>114</v>
      </c>
      <c r="P800" s="46">
        <f t="shared" si="83"/>
        <v>1</v>
      </c>
      <c r="R800" s="67" t="s">
        <v>1253</v>
      </c>
      <c r="S800" s="67">
        <f>COUNTIF(Y$2:$Y$100,R800)</f>
        <v>0</v>
      </c>
      <c r="V800" s="67">
        <f t="shared" si="84"/>
        <v>0</v>
      </c>
      <c r="X800"/>
      <c r="Y800" s="67" t="str">
        <f t="shared" si="88"/>
        <v xml:space="preserve"> </v>
      </c>
      <c r="AB800" t="s">
        <v>90</v>
      </c>
      <c r="AC800" s="46">
        <v>2456</v>
      </c>
      <c r="AD800" s="46">
        <v>35</v>
      </c>
      <c r="AE800" s="46">
        <v>34.1</v>
      </c>
      <c r="AF800" s="46">
        <v>114</v>
      </c>
      <c r="AH800" s="70" t="str">
        <f t="shared" si="85"/>
        <v/>
      </c>
      <c r="AI800" s="70" t="str">
        <f t="shared" si="86"/>
        <v/>
      </c>
      <c r="AJ800" s="70" t="str">
        <f t="shared" si="87"/>
        <v>X</v>
      </c>
      <c r="AK800" s="70" t="str" cm="1">
        <f t="array" ref="AK800">_xlfn.IFS(AH800&lt;&gt;"","1",AI800&lt;&gt;"","2",AJ800&lt;&gt;"","3")</f>
        <v>3</v>
      </c>
    </row>
    <row r="801" spans="1:37" x14ac:dyDescent="0.25">
      <c r="A801" t="s">
        <v>612</v>
      </c>
      <c r="B801" t="s">
        <v>496</v>
      </c>
      <c r="C801" s="67" t="str">
        <f t="shared" si="82"/>
        <v>Josie Gennerman</v>
      </c>
      <c r="D801" s="71" t="str" cm="1">
        <f t="array" ref="D801">_xlfn.IFS(AK801="1",CONCATENATE(C801,"Regional"),AK801="2",CONCATENATE(C801,"Sectional"),AK801="3",CONCATENATE(C801,COUNTIF($C$1:C801,C801)))</f>
        <v>Josie Gennerman1</v>
      </c>
      <c r="E801" s="66">
        <v>45154.333333333336</v>
      </c>
      <c r="F801" t="s">
        <v>2383</v>
      </c>
      <c r="G801" s="46">
        <v>10</v>
      </c>
      <c r="H801" s="46">
        <v>42</v>
      </c>
      <c r="I801" s="46">
        <v>3</v>
      </c>
      <c r="J801" t="s">
        <v>165</v>
      </c>
      <c r="K801" t="s">
        <v>90</v>
      </c>
      <c r="L801" s="46">
        <v>2456</v>
      </c>
      <c r="M801" s="46">
        <v>35</v>
      </c>
      <c r="N801" s="46">
        <v>34.1</v>
      </c>
      <c r="O801" s="46">
        <v>114</v>
      </c>
      <c r="P801" s="46">
        <f t="shared" si="83"/>
        <v>1</v>
      </c>
      <c r="R801" s="67" t="s">
        <v>1254</v>
      </c>
      <c r="S801" s="67">
        <f>COUNTIF(Y$2:$Y$100,R801)</f>
        <v>0</v>
      </c>
      <c r="V801" s="67">
        <f t="shared" si="84"/>
        <v>0</v>
      </c>
      <c r="X801"/>
      <c r="Y801" s="67" t="str">
        <f t="shared" si="88"/>
        <v xml:space="preserve"> </v>
      </c>
      <c r="AB801" t="s">
        <v>90</v>
      </c>
      <c r="AC801" s="46">
        <v>2456</v>
      </c>
      <c r="AD801" s="46">
        <v>35</v>
      </c>
      <c r="AE801" s="46">
        <v>34.1</v>
      </c>
      <c r="AF801" s="46">
        <v>114</v>
      </c>
      <c r="AH801" s="70" t="str">
        <f t="shared" si="85"/>
        <v/>
      </c>
      <c r="AI801" s="70" t="str">
        <f t="shared" si="86"/>
        <v/>
      </c>
      <c r="AJ801" s="70" t="str">
        <f t="shared" si="87"/>
        <v>X</v>
      </c>
      <c r="AK801" s="70" t="str" cm="1">
        <f t="array" ref="AK801">_xlfn.IFS(AH801&lt;&gt;"","1",AI801&lt;&gt;"","2",AJ801&lt;&gt;"","3")</f>
        <v>3</v>
      </c>
    </row>
    <row r="802" spans="1:37" x14ac:dyDescent="0.25">
      <c r="A802" t="s">
        <v>613</v>
      </c>
      <c r="B802" t="s">
        <v>614</v>
      </c>
      <c r="C802" s="67" t="str">
        <f t="shared" si="82"/>
        <v>Kaylyn McQueeney</v>
      </c>
      <c r="D802" s="71" t="str" cm="1">
        <f t="array" ref="D802">_xlfn.IFS(AK802="1",CONCATENATE(C802,"Regional"),AK802="2",CONCATENATE(C802,"Sectional"),AK802="3",CONCATENATE(C802,COUNTIF($C$1:C802,C802)))</f>
        <v>Kaylyn McQueeney2</v>
      </c>
      <c r="E802" s="66">
        <v>45154.333333333336</v>
      </c>
      <c r="F802" t="s">
        <v>2383</v>
      </c>
      <c r="G802" s="46">
        <v>10</v>
      </c>
      <c r="H802" s="46">
        <v>47</v>
      </c>
      <c r="I802" s="46">
        <v>4</v>
      </c>
      <c r="J802" t="s">
        <v>165</v>
      </c>
      <c r="K802" t="s">
        <v>90</v>
      </c>
      <c r="L802" s="46">
        <v>2456</v>
      </c>
      <c r="M802" s="46">
        <v>35</v>
      </c>
      <c r="N802" s="46">
        <v>34.1</v>
      </c>
      <c r="O802" s="46">
        <v>114</v>
      </c>
      <c r="P802" s="46">
        <f t="shared" si="83"/>
        <v>1</v>
      </c>
      <c r="R802" s="67" t="s">
        <v>1255</v>
      </c>
      <c r="S802" s="67">
        <f>COUNTIF(Y$2:$Y$100,R802)</f>
        <v>0</v>
      </c>
      <c r="V802" s="67">
        <f t="shared" si="84"/>
        <v>0</v>
      </c>
      <c r="X802"/>
      <c r="Y802" s="67" t="str">
        <f t="shared" si="88"/>
        <v xml:space="preserve"> </v>
      </c>
      <c r="AB802" t="s">
        <v>90</v>
      </c>
      <c r="AC802" s="46">
        <v>2456</v>
      </c>
      <c r="AD802" s="46">
        <v>35</v>
      </c>
      <c r="AE802" s="46">
        <v>34.1</v>
      </c>
      <c r="AF802" s="46">
        <v>114</v>
      </c>
      <c r="AH802" s="70" t="str">
        <f t="shared" si="85"/>
        <v/>
      </c>
      <c r="AI802" s="70" t="str">
        <f t="shared" si="86"/>
        <v/>
      </c>
      <c r="AJ802" s="70" t="str">
        <f t="shared" si="87"/>
        <v>X</v>
      </c>
      <c r="AK802" s="70" t="str" cm="1">
        <f t="array" ref="AK802">_xlfn.IFS(AH802&lt;&gt;"","1",AI802&lt;&gt;"","2",AJ802&lt;&gt;"","3")</f>
        <v>3</v>
      </c>
    </row>
    <row r="803" spans="1:37" x14ac:dyDescent="0.25">
      <c r="A803" t="s">
        <v>247</v>
      </c>
      <c r="B803" t="s">
        <v>618</v>
      </c>
      <c r="C803" s="67" t="str">
        <f t="shared" si="82"/>
        <v>Arabella Fisher</v>
      </c>
      <c r="D803" s="71" t="str" cm="1">
        <f t="array" ref="D803">_xlfn.IFS(AK803="1",CONCATENATE(C803,"Regional"),AK803="2",CONCATENATE(C803,"Sectional"),AK803="3",CONCATENATE(C803,COUNTIF($C$1:C803,C803)))</f>
        <v>Arabella Fisher2</v>
      </c>
      <c r="E803" s="66">
        <v>45154.333333333336</v>
      </c>
      <c r="F803" t="s">
        <v>2383</v>
      </c>
      <c r="G803" s="46">
        <v>10</v>
      </c>
      <c r="H803" s="46">
        <v>50</v>
      </c>
      <c r="I803" s="46">
        <v>5</v>
      </c>
      <c r="J803" t="s">
        <v>165</v>
      </c>
      <c r="K803" t="s">
        <v>90</v>
      </c>
      <c r="L803" s="46">
        <v>2456</v>
      </c>
      <c r="M803" s="46">
        <v>35</v>
      </c>
      <c r="N803" s="46">
        <v>34.1</v>
      </c>
      <c r="O803" s="46">
        <v>114</v>
      </c>
      <c r="P803" s="46">
        <f t="shared" si="83"/>
        <v>1</v>
      </c>
      <c r="R803" s="67" t="s">
        <v>1257</v>
      </c>
      <c r="S803" s="67">
        <f>COUNTIF(Y$2:$Y$100,R803)</f>
        <v>0</v>
      </c>
      <c r="V803" s="67">
        <f t="shared" si="84"/>
        <v>0</v>
      </c>
      <c r="X803"/>
      <c r="Y803" s="67" t="str">
        <f t="shared" si="88"/>
        <v xml:space="preserve"> </v>
      </c>
      <c r="AB803" t="s">
        <v>90</v>
      </c>
      <c r="AC803" s="46">
        <v>2456</v>
      </c>
      <c r="AD803" s="46">
        <v>35</v>
      </c>
      <c r="AE803" s="46">
        <v>34.1</v>
      </c>
      <c r="AF803" s="46">
        <v>114</v>
      </c>
      <c r="AH803" s="70" t="str">
        <f t="shared" si="85"/>
        <v/>
      </c>
      <c r="AI803" s="70" t="str">
        <f t="shared" si="86"/>
        <v/>
      </c>
      <c r="AJ803" s="70" t="str">
        <f t="shared" si="87"/>
        <v>X</v>
      </c>
      <c r="AK803" s="70" t="str" cm="1">
        <f t="array" ref="AK803">_xlfn.IFS(AH803&lt;&gt;"","1",AI803&lt;&gt;"","2",AJ803&lt;&gt;"","3")</f>
        <v>3</v>
      </c>
    </row>
    <row r="804" spans="1:37" x14ac:dyDescent="0.25">
      <c r="A804" t="s">
        <v>615</v>
      </c>
      <c r="B804" t="s">
        <v>616</v>
      </c>
      <c r="C804" s="67" t="str">
        <f t="shared" si="82"/>
        <v>Caitlyn Rauch</v>
      </c>
      <c r="D804" s="71" t="str" cm="1">
        <f t="array" ref="D804">_xlfn.IFS(AK804="1",CONCATENATE(C804,"Regional"),AK804="2",CONCATENATE(C804,"Sectional"),AK804="3",CONCATENATE(C804,COUNTIF($C$1:C804,C804)))</f>
        <v>Caitlyn Rauch2</v>
      </c>
      <c r="E804" s="66">
        <v>45154.333333333336</v>
      </c>
      <c r="F804" t="s">
        <v>2383</v>
      </c>
      <c r="G804" s="46">
        <v>10</v>
      </c>
      <c r="H804" s="46">
        <v>51</v>
      </c>
      <c r="I804" s="46">
        <v>6</v>
      </c>
      <c r="J804" t="s">
        <v>165</v>
      </c>
      <c r="K804" t="s">
        <v>90</v>
      </c>
      <c r="L804" s="46">
        <v>2456</v>
      </c>
      <c r="M804" s="46">
        <v>35</v>
      </c>
      <c r="N804" s="46">
        <v>34.1</v>
      </c>
      <c r="O804" s="46">
        <v>114</v>
      </c>
      <c r="P804" s="46">
        <f t="shared" si="83"/>
        <v>1</v>
      </c>
      <c r="R804" s="67" t="s">
        <v>1256</v>
      </c>
      <c r="S804" s="67">
        <f>COUNTIF(Y$2:$Y$100,R804)</f>
        <v>0</v>
      </c>
      <c r="V804" s="67">
        <f t="shared" si="84"/>
        <v>0</v>
      </c>
      <c r="X804"/>
      <c r="Y804" s="67" t="str">
        <f t="shared" si="88"/>
        <v xml:space="preserve"> </v>
      </c>
      <c r="AB804" t="s">
        <v>90</v>
      </c>
      <c r="AC804" s="46">
        <v>2456</v>
      </c>
      <c r="AD804" s="46">
        <v>35</v>
      </c>
      <c r="AE804" s="46">
        <v>34.1</v>
      </c>
      <c r="AF804" s="46">
        <v>114</v>
      </c>
      <c r="AH804" s="70" t="str">
        <f t="shared" si="85"/>
        <v/>
      </c>
      <c r="AI804" s="70" t="str">
        <f t="shared" si="86"/>
        <v/>
      </c>
      <c r="AJ804" s="70" t="str">
        <f t="shared" si="87"/>
        <v>X</v>
      </c>
      <c r="AK804" s="70" t="str" cm="1">
        <f t="array" ref="AK804">_xlfn.IFS(AH804&lt;&gt;"","1",AI804&lt;&gt;"","2",AJ804&lt;&gt;"","3")</f>
        <v>3</v>
      </c>
    </row>
    <row r="805" spans="1:37" x14ac:dyDescent="0.25">
      <c r="A805" t="s">
        <v>3390</v>
      </c>
      <c r="B805" t="s">
        <v>2705</v>
      </c>
      <c r="C805" s="67" t="str">
        <f t="shared" si="82"/>
        <v>Aspen Abel</v>
      </c>
      <c r="D805" s="71" t="str" cm="1">
        <f t="array" ref="D805">_xlfn.IFS(AK805="1",CONCATENATE(C805,"Regional"),AK805="2",CONCATENATE(C805,"Sectional"),AK805="3",CONCATENATE(C805,COUNTIF($C$1:C805,C805)))</f>
        <v>Aspen Abel3</v>
      </c>
      <c r="E805" s="66">
        <v>45154.333333333336</v>
      </c>
      <c r="F805" t="s">
        <v>2383</v>
      </c>
      <c r="G805" s="46">
        <v>10</v>
      </c>
      <c r="H805" s="46">
        <v>58</v>
      </c>
      <c r="I805" s="46">
        <v>7</v>
      </c>
      <c r="J805" t="s">
        <v>165</v>
      </c>
      <c r="K805" t="s">
        <v>90</v>
      </c>
      <c r="L805" s="46">
        <v>2456</v>
      </c>
      <c r="M805" s="46">
        <v>35</v>
      </c>
      <c r="N805" s="46">
        <v>34.1</v>
      </c>
      <c r="O805" s="46">
        <v>114</v>
      </c>
      <c r="P805" s="46">
        <f t="shared" si="83"/>
        <v>1</v>
      </c>
      <c r="R805" s="67" t="s">
        <v>3503</v>
      </c>
      <c r="S805" s="67">
        <f>COUNTIF(Y$2:$Y$100,R805)</f>
        <v>0</v>
      </c>
      <c r="V805" s="67">
        <f t="shared" si="84"/>
        <v>0</v>
      </c>
      <c r="X805"/>
      <c r="Y805" s="67" t="str">
        <f t="shared" si="88"/>
        <v xml:space="preserve"> </v>
      </c>
      <c r="AB805" t="s">
        <v>90</v>
      </c>
      <c r="AC805" s="46">
        <v>2456</v>
      </c>
      <c r="AD805" s="46">
        <v>35</v>
      </c>
      <c r="AE805" s="46">
        <v>34.1</v>
      </c>
      <c r="AF805" s="46">
        <v>114</v>
      </c>
      <c r="AH805" s="70" t="str">
        <f t="shared" si="85"/>
        <v/>
      </c>
      <c r="AI805" s="70" t="str">
        <f t="shared" si="86"/>
        <v/>
      </c>
      <c r="AJ805" s="70" t="str">
        <f t="shared" si="87"/>
        <v>X</v>
      </c>
      <c r="AK805" s="70" t="str" cm="1">
        <f t="array" ref="AK805">_xlfn.IFS(AH805&lt;&gt;"","1",AI805&lt;&gt;"","2",AJ805&lt;&gt;"","3")</f>
        <v>3</v>
      </c>
    </row>
    <row r="806" spans="1:37" x14ac:dyDescent="0.25">
      <c r="A806" t="s">
        <v>623</v>
      </c>
      <c r="B806" t="s">
        <v>417</v>
      </c>
      <c r="C806" s="67" t="str">
        <f t="shared" si="82"/>
        <v>Brooklynn Holt</v>
      </c>
      <c r="D806" s="71" t="str" cm="1">
        <f t="array" ref="D806">_xlfn.IFS(AK806="1",CONCATENATE(C806,"Regional"),AK806="2",CONCATENATE(C806,"Sectional"),AK806="3",CONCATENATE(C806,COUNTIF($C$1:C806,C806)))</f>
        <v>Brooklynn Holt2</v>
      </c>
      <c r="E806" s="66">
        <v>45154.333333333336</v>
      </c>
      <c r="F806" t="s">
        <v>2383</v>
      </c>
      <c r="G806" s="46">
        <v>10</v>
      </c>
      <c r="H806" s="46">
        <v>61</v>
      </c>
      <c r="I806" s="46">
        <v>8</v>
      </c>
      <c r="J806" t="s">
        <v>165</v>
      </c>
      <c r="K806" t="s">
        <v>90</v>
      </c>
      <c r="L806" s="46">
        <v>2456</v>
      </c>
      <c r="M806" s="46">
        <v>35</v>
      </c>
      <c r="N806" s="46">
        <v>34.1</v>
      </c>
      <c r="O806" s="46">
        <v>114</v>
      </c>
      <c r="P806" s="46">
        <f t="shared" si="83"/>
        <v>1</v>
      </c>
      <c r="R806" s="67" t="s">
        <v>1259</v>
      </c>
      <c r="S806" s="67">
        <f>COUNTIF(Y$2:$Y$100,R806)</f>
        <v>0</v>
      </c>
      <c r="V806" s="67">
        <f t="shared" si="84"/>
        <v>0</v>
      </c>
      <c r="X806"/>
      <c r="Y806" s="67" t="str">
        <f t="shared" si="88"/>
        <v xml:space="preserve"> </v>
      </c>
      <c r="AB806" t="s">
        <v>90</v>
      </c>
      <c r="AC806" s="46">
        <v>2456</v>
      </c>
      <c r="AD806" s="46">
        <v>35</v>
      </c>
      <c r="AE806" s="46">
        <v>34.1</v>
      </c>
      <c r="AF806" s="46">
        <v>114</v>
      </c>
      <c r="AH806" s="70" t="str">
        <f t="shared" si="85"/>
        <v/>
      </c>
      <c r="AI806" s="70" t="str">
        <f t="shared" si="86"/>
        <v/>
      </c>
      <c r="AJ806" s="70" t="str">
        <f t="shared" si="87"/>
        <v>X</v>
      </c>
      <c r="AK806" s="70" t="str" cm="1">
        <f t="array" ref="AK806">_xlfn.IFS(AH806&lt;&gt;"","1",AI806&lt;&gt;"","2",AJ806&lt;&gt;"","3")</f>
        <v>3</v>
      </c>
    </row>
    <row r="807" spans="1:37" x14ac:dyDescent="0.25">
      <c r="A807" t="s">
        <v>200</v>
      </c>
      <c r="B807" t="s">
        <v>1637</v>
      </c>
      <c r="C807" s="67" t="str">
        <f t="shared" si="82"/>
        <v>Jennifer Bennett</v>
      </c>
      <c r="D807" s="71" t="str" cm="1">
        <f t="array" ref="D807">_xlfn.IFS(AK807="1",CONCATENATE(C807,"Regional"),AK807="2",CONCATENATE(C807,"Sectional"),AK807="3",CONCATENATE(C807,COUNTIF($C$1:C807,C807)))</f>
        <v>Jennifer Bennett2</v>
      </c>
      <c r="E807" s="66">
        <v>45154.333333333336</v>
      </c>
      <c r="F807" t="s">
        <v>2383</v>
      </c>
      <c r="G807" s="46">
        <v>10</v>
      </c>
      <c r="H807" s="46">
        <v>62</v>
      </c>
      <c r="I807" s="46">
        <v>9</v>
      </c>
      <c r="J807" t="s">
        <v>165</v>
      </c>
      <c r="K807" t="s">
        <v>90</v>
      </c>
      <c r="L807" s="46">
        <v>2456</v>
      </c>
      <c r="M807" s="46">
        <v>35</v>
      </c>
      <c r="N807" s="46">
        <v>34.1</v>
      </c>
      <c r="O807" s="46">
        <v>114</v>
      </c>
      <c r="P807" s="46">
        <f t="shared" si="83"/>
        <v>1</v>
      </c>
      <c r="R807" s="67" t="s">
        <v>3523</v>
      </c>
      <c r="S807" s="67">
        <f>COUNTIF(Y$2:$Y$100,R807)</f>
        <v>0</v>
      </c>
      <c r="V807" s="67">
        <f t="shared" si="84"/>
        <v>0</v>
      </c>
      <c r="X807"/>
      <c r="Y807" s="67" t="str">
        <f t="shared" si="88"/>
        <v xml:space="preserve"> </v>
      </c>
      <c r="AB807" t="s">
        <v>90</v>
      </c>
      <c r="AC807" s="46">
        <v>2456</v>
      </c>
      <c r="AD807" s="46">
        <v>35</v>
      </c>
      <c r="AE807" s="46">
        <v>34.1</v>
      </c>
      <c r="AF807" s="46">
        <v>114</v>
      </c>
      <c r="AH807" s="70" t="str">
        <f t="shared" si="85"/>
        <v/>
      </c>
      <c r="AI807" s="70" t="str">
        <f t="shared" si="86"/>
        <v/>
      </c>
      <c r="AJ807" s="70" t="str">
        <f t="shared" si="87"/>
        <v>X</v>
      </c>
      <c r="AK807" s="70" t="str" cm="1">
        <f t="array" ref="AK807">_xlfn.IFS(AH807&lt;&gt;"","1",AI807&lt;&gt;"","2",AJ807&lt;&gt;"","3")</f>
        <v>3</v>
      </c>
    </row>
    <row r="808" spans="1:37" x14ac:dyDescent="0.25">
      <c r="A808" t="s">
        <v>1876</v>
      </c>
      <c r="B808" t="s">
        <v>393</v>
      </c>
      <c r="C808" s="67" t="str">
        <f t="shared" si="82"/>
        <v>Mia Nortman</v>
      </c>
      <c r="D808" s="71" t="str" cm="1">
        <f t="array" ref="D808">_xlfn.IFS(AK808="1",CONCATENATE(C808,"Regional"),AK808="2",CONCATENATE(C808,"Sectional"),AK808="3",CONCATENATE(C808,COUNTIF($C$1:C808,C808)))</f>
        <v>Mia Nortman3</v>
      </c>
      <c r="E808" s="66">
        <v>45154.333333333336</v>
      </c>
      <c r="F808" t="s">
        <v>2383</v>
      </c>
      <c r="G808" s="46">
        <v>10</v>
      </c>
      <c r="H808" s="46">
        <v>63</v>
      </c>
      <c r="I808" s="46">
        <v>10</v>
      </c>
      <c r="J808" t="s">
        <v>165</v>
      </c>
      <c r="K808" t="s">
        <v>90</v>
      </c>
      <c r="L808" s="46">
        <v>2456</v>
      </c>
      <c r="M808" s="46">
        <v>35</v>
      </c>
      <c r="N808" s="46">
        <v>34.1</v>
      </c>
      <c r="O808" s="46">
        <v>114</v>
      </c>
      <c r="P808" s="46">
        <f t="shared" si="83"/>
        <v>1</v>
      </c>
      <c r="R808" s="67" t="s">
        <v>2892</v>
      </c>
      <c r="S808" s="67">
        <f>COUNTIF(Y$2:$Y$100,R808)</f>
        <v>0</v>
      </c>
      <c r="V808" s="67">
        <f t="shared" si="84"/>
        <v>0</v>
      </c>
      <c r="X808"/>
      <c r="Y808" s="67" t="str">
        <f t="shared" si="88"/>
        <v xml:space="preserve"> </v>
      </c>
      <c r="AB808" t="s">
        <v>90</v>
      </c>
      <c r="AC808" s="46">
        <v>2456</v>
      </c>
      <c r="AD808" s="46">
        <v>35</v>
      </c>
      <c r="AE808" s="46">
        <v>34.1</v>
      </c>
      <c r="AF808" s="46">
        <v>114</v>
      </c>
      <c r="AH808" s="70" t="str">
        <f t="shared" si="85"/>
        <v/>
      </c>
      <c r="AI808" s="70" t="str">
        <f t="shared" si="86"/>
        <v/>
      </c>
      <c r="AJ808" s="70" t="str">
        <f t="shared" si="87"/>
        <v>X</v>
      </c>
      <c r="AK808" s="70" t="str" cm="1">
        <f t="array" ref="AK808">_xlfn.IFS(AH808&lt;&gt;"","1",AI808&lt;&gt;"","2",AJ808&lt;&gt;"","3")</f>
        <v>3</v>
      </c>
    </row>
    <row r="809" spans="1:37" x14ac:dyDescent="0.25">
      <c r="A809" t="s">
        <v>319</v>
      </c>
      <c r="B809" t="s">
        <v>204</v>
      </c>
      <c r="C809" s="67" t="str">
        <f t="shared" si="82"/>
        <v>Cameron Mullikin</v>
      </c>
      <c r="D809" s="71" t="str" cm="1">
        <f t="array" ref="D809">_xlfn.IFS(AK809="1",CONCATENATE(C809,"Regional"),AK809="2",CONCATENATE(C809,"Sectional"),AK809="3",CONCATENATE(C809,COUNTIF($C$1:C809,C809)))</f>
        <v>Cameron Mullikin1</v>
      </c>
      <c r="E809" s="66">
        <v>45154.333333333336</v>
      </c>
      <c r="F809" t="s">
        <v>2460</v>
      </c>
      <c r="G809" s="46">
        <v>10</v>
      </c>
      <c r="H809" s="46">
        <v>51</v>
      </c>
      <c r="I809" s="46">
        <v>1</v>
      </c>
      <c r="J809" t="s">
        <v>2435</v>
      </c>
      <c r="K809" t="s">
        <v>90</v>
      </c>
      <c r="L809" s="46">
        <v>2359</v>
      </c>
      <c r="M809" s="46">
        <v>36</v>
      </c>
      <c r="N809" s="46">
        <v>34.6</v>
      </c>
      <c r="O809" s="46">
        <v>103</v>
      </c>
      <c r="P809" s="46">
        <f t="shared" si="83"/>
        <v>1</v>
      </c>
      <c r="R809" s="67" t="s">
        <v>2912</v>
      </c>
      <c r="S809" s="67">
        <f>COUNTIF(Y$2:$Y$100,R809)</f>
        <v>0</v>
      </c>
      <c r="V809" s="67">
        <f t="shared" si="84"/>
        <v>0</v>
      </c>
      <c r="X809"/>
      <c r="Y809" s="67" t="str">
        <f t="shared" si="88"/>
        <v xml:space="preserve"> </v>
      </c>
      <c r="AB809" t="s">
        <v>90</v>
      </c>
      <c r="AC809" s="46">
        <v>2359</v>
      </c>
      <c r="AD809" s="46">
        <v>36</v>
      </c>
      <c r="AE809" s="46">
        <v>34.6</v>
      </c>
      <c r="AF809" s="46">
        <v>103</v>
      </c>
      <c r="AH809" s="70" t="str">
        <f t="shared" si="85"/>
        <v/>
      </c>
      <c r="AI809" s="70" t="str">
        <f t="shared" si="86"/>
        <v/>
      </c>
      <c r="AJ809" s="70" t="str">
        <f t="shared" si="87"/>
        <v>X</v>
      </c>
      <c r="AK809" s="70" t="str" cm="1">
        <f t="array" ref="AK809">_xlfn.IFS(AH809&lt;&gt;"","1",AI809&lt;&gt;"","2",AJ809&lt;&gt;"","3")</f>
        <v>3</v>
      </c>
    </row>
    <row r="810" spans="1:37" x14ac:dyDescent="0.25">
      <c r="A810" t="s">
        <v>1899</v>
      </c>
      <c r="B810" t="s">
        <v>1900</v>
      </c>
      <c r="C810" s="67" t="str">
        <f t="shared" si="82"/>
        <v>Rylin Vruwink</v>
      </c>
      <c r="D810" s="71" t="str" cm="1">
        <f t="array" ref="D810">_xlfn.IFS(AK810="1",CONCATENATE(C810,"Regional"),AK810="2",CONCATENATE(C810,"Sectional"),AK810="3",CONCATENATE(C810,COUNTIF($C$1:C810,C810)))</f>
        <v>Rylin Vruwink2</v>
      </c>
      <c r="E810" s="66">
        <v>45154.333333333336</v>
      </c>
      <c r="F810" t="s">
        <v>2460</v>
      </c>
      <c r="G810" s="46">
        <v>10</v>
      </c>
      <c r="H810" s="46">
        <v>55</v>
      </c>
      <c r="I810" s="46">
        <v>2</v>
      </c>
      <c r="J810" t="s">
        <v>2435</v>
      </c>
      <c r="K810" t="s">
        <v>90</v>
      </c>
      <c r="L810" s="46">
        <v>2359</v>
      </c>
      <c r="M810" s="46">
        <v>36</v>
      </c>
      <c r="N810" s="46">
        <v>34.6</v>
      </c>
      <c r="O810" s="46">
        <v>103</v>
      </c>
      <c r="P810" s="46">
        <f t="shared" si="83"/>
        <v>1</v>
      </c>
      <c r="R810" s="67" t="s">
        <v>2910</v>
      </c>
      <c r="S810" s="67">
        <f>COUNTIF(Y$2:$Y$100,R810)</f>
        <v>0</v>
      </c>
      <c r="V810" s="67">
        <f t="shared" si="84"/>
        <v>0</v>
      </c>
      <c r="X810"/>
      <c r="Y810" s="67" t="str">
        <f t="shared" si="88"/>
        <v xml:space="preserve"> </v>
      </c>
      <c r="AB810" t="s">
        <v>90</v>
      </c>
      <c r="AC810" s="46">
        <v>2359</v>
      </c>
      <c r="AD810" s="46">
        <v>36</v>
      </c>
      <c r="AE810" s="46">
        <v>34.6</v>
      </c>
      <c r="AF810" s="46">
        <v>103</v>
      </c>
      <c r="AH810" s="70" t="str">
        <f t="shared" si="85"/>
        <v/>
      </c>
      <c r="AI810" s="70" t="str">
        <f t="shared" si="86"/>
        <v/>
      </c>
      <c r="AJ810" s="70" t="str">
        <f t="shared" si="87"/>
        <v>X</v>
      </c>
      <c r="AK810" s="70" t="str" cm="1">
        <f t="array" ref="AK810">_xlfn.IFS(AH810&lt;&gt;"","1",AI810&lt;&gt;"","2",AJ810&lt;&gt;"","3")</f>
        <v>3</v>
      </c>
    </row>
    <row r="811" spans="1:37" x14ac:dyDescent="0.25">
      <c r="A811" t="s">
        <v>333</v>
      </c>
      <c r="B811" t="s">
        <v>368</v>
      </c>
      <c r="C811" s="67" t="str">
        <f t="shared" si="82"/>
        <v>Lexi Peterson</v>
      </c>
      <c r="D811" s="71" t="str" cm="1">
        <f t="array" ref="D811">_xlfn.IFS(AK811="1",CONCATENATE(C811,"Regional"),AK811="2",CONCATENATE(C811,"Sectional"),AK811="3",CONCATENATE(C811,COUNTIF($C$1:C811,C811)))</f>
        <v>Lexi Peterson2</v>
      </c>
      <c r="E811" s="66">
        <v>45154.333333333336</v>
      </c>
      <c r="F811" t="s">
        <v>2460</v>
      </c>
      <c r="G811" s="46">
        <v>10</v>
      </c>
      <c r="H811" s="46">
        <v>57</v>
      </c>
      <c r="I811" s="46">
        <v>3</v>
      </c>
      <c r="J811" t="s">
        <v>2435</v>
      </c>
      <c r="K811" t="s">
        <v>90</v>
      </c>
      <c r="L811" s="46">
        <v>2359</v>
      </c>
      <c r="M811" s="46">
        <v>36</v>
      </c>
      <c r="N811" s="46">
        <v>34.6</v>
      </c>
      <c r="O811" s="46">
        <v>103</v>
      </c>
      <c r="P811" s="46">
        <f t="shared" si="83"/>
        <v>1</v>
      </c>
      <c r="R811" s="67" t="s">
        <v>1563</v>
      </c>
      <c r="S811" s="67">
        <f>COUNTIF(Y$2:$Y$100,R811)</f>
        <v>0</v>
      </c>
      <c r="V811" s="67">
        <f t="shared" si="84"/>
        <v>0</v>
      </c>
      <c r="X811"/>
      <c r="Y811" s="67" t="str">
        <f t="shared" si="88"/>
        <v xml:space="preserve"> </v>
      </c>
      <c r="AB811" t="s">
        <v>90</v>
      </c>
      <c r="AC811" s="46">
        <v>2359</v>
      </c>
      <c r="AD811" s="46">
        <v>36</v>
      </c>
      <c r="AE811" s="46">
        <v>34.6</v>
      </c>
      <c r="AF811" s="46">
        <v>103</v>
      </c>
      <c r="AH811" s="70" t="str">
        <f t="shared" si="85"/>
        <v/>
      </c>
      <c r="AI811" s="70" t="str">
        <f t="shared" si="86"/>
        <v/>
      </c>
      <c r="AJ811" s="70" t="str">
        <f t="shared" si="87"/>
        <v>X</v>
      </c>
      <c r="AK811" s="70" t="str" cm="1">
        <f t="array" ref="AK811">_xlfn.IFS(AH811&lt;&gt;"","1",AI811&lt;&gt;"","2",AJ811&lt;&gt;"","3")</f>
        <v>3</v>
      </c>
    </row>
    <row r="812" spans="1:37" x14ac:dyDescent="0.25">
      <c r="A812" t="s">
        <v>2030</v>
      </c>
      <c r="B812" t="s">
        <v>1770</v>
      </c>
      <c r="C812" s="67" t="str">
        <f t="shared" si="82"/>
        <v>Sadie Horton</v>
      </c>
      <c r="D812" s="71" t="str" cm="1">
        <f t="array" ref="D812">_xlfn.IFS(AK812="1",CONCATENATE(C812,"Regional"),AK812="2",CONCATENATE(C812,"Sectional"),AK812="3",CONCATENATE(C812,COUNTIF($C$1:C812,C812)))</f>
        <v>Sadie Horton1</v>
      </c>
      <c r="E812" s="66">
        <v>45154.333333333336</v>
      </c>
      <c r="F812" t="s">
        <v>2460</v>
      </c>
      <c r="G812" s="46">
        <v>10</v>
      </c>
      <c r="H812" s="46">
        <v>57</v>
      </c>
      <c r="I812" s="46">
        <v>3</v>
      </c>
      <c r="J812" t="s">
        <v>2435</v>
      </c>
      <c r="K812" t="s">
        <v>90</v>
      </c>
      <c r="L812" s="46">
        <v>2359</v>
      </c>
      <c r="M812" s="46">
        <v>36</v>
      </c>
      <c r="N812" s="46">
        <v>34.6</v>
      </c>
      <c r="O812" s="46">
        <v>103</v>
      </c>
      <c r="P812" s="46">
        <f t="shared" si="83"/>
        <v>1</v>
      </c>
      <c r="R812" s="67" t="s">
        <v>3045</v>
      </c>
      <c r="S812" s="67">
        <f>COUNTIF(Y$2:$Y$100,R812)</f>
        <v>0</v>
      </c>
      <c r="V812" s="67">
        <f t="shared" si="84"/>
        <v>0</v>
      </c>
      <c r="X812"/>
      <c r="Y812" s="67" t="str">
        <f t="shared" si="88"/>
        <v xml:space="preserve"> </v>
      </c>
      <c r="AB812" t="s">
        <v>90</v>
      </c>
      <c r="AC812" s="46">
        <v>2359</v>
      </c>
      <c r="AD812" s="46">
        <v>36</v>
      </c>
      <c r="AE812" s="46">
        <v>34.6</v>
      </c>
      <c r="AF812" s="46">
        <v>103</v>
      </c>
      <c r="AH812" s="70" t="str">
        <f t="shared" si="85"/>
        <v/>
      </c>
      <c r="AI812" s="70" t="str">
        <f t="shared" si="86"/>
        <v/>
      </c>
      <c r="AJ812" s="70" t="str">
        <f t="shared" si="87"/>
        <v>X</v>
      </c>
      <c r="AK812" s="70" t="str" cm="1">
        <f t="array" ref="AK812">_xlfn.IFS(AH812&lt;&gt;"","1",AI812&lt;&gt;"","2",AJ812&lt;&gt;"","3")</f>
        <v>3</v>
      </c>
    </row>
    <row r="813" spans="1:37" x14ac:dyDescent="0.25">
      <c r="A813" t="s">
        <v>1073</v>
      </c>
      <c r="B813" t="s">
        <v>437</v>
      </c>
      <c r="C813" s="67" t="str">
        <f t="shared" si="82"/>
        <v>Kelsey Reidy</v>
      </c>
      <c r="D813" s="71" t="str" cm="1">
        <f t="array" ref="D813">_xlfn.IFS(AK813="1",CONCATENATE(C813,"Regional"),AK813="2",CONCATENATE(C813,"Sectional"),AK813="3",CONCATENATE(C813,COUNTIF($C$1:C813,C813)))</f>
        <v>Kelsey Reidy2</v>
      </c>
      <c r="E813" s="66">
        <v>45154.333333333336</v>
      </c>
      <c r="F813" t="s">
        <v>2460</v>
      </c>
      <c r="G813" s="46">
        <v>10</v>
      </c>
      <c r="H813" s="46">
        <v>60</v>
      </c>
      <c r="I813" s="46">
        <v>5</v>
      </c>
      <c r="J813" t="s">
        <v>2435</v>
      </c>
      <c r="K813" t="s">
        <v>90</v>
      </c>
      <c r="L813" s="46">
        <v>2359</v>
      </c>
      <c r="M813" s="46">
        <v>36</v>
      </c>
      <c r="N813" s="46">
        <v>34.6</v>
      </c>
      <c r="O813" s="46">
        <v>103</v>
      </c>
      <c r="P813" s="46">
        <f t="shared" si="83"/>
        <v>1</v>
      </c>
      <c r="R813" s="67" t="s">
        <v>1558</v>
      </c>
      <c r="S813" s="67">
        <f>COUNTIF(Y$2:$Y$100,R813)</f>
        <v>0</v>
      </c>
      <c r="V813" s="67">
        <f t="shared" si="84"/>
        <v>0</v>
      </c>
      <c r="X813"/>
      <c r="Y813" s="67" t="str">
        <f t="shared" si="88"/>
        <v xml:space="preserve"> </v>
      </c>
      <c r="AB813" t="s">
        <v>90</v>
      </c>
      <c r="AC813" s="46">
        <v>2359</v>
      </c>
      <c r="AD813" s="46">
        <v>36</v>
      </c>
      <c r="AE813" s="46">
        <v>34.6</v>
      </c>
      <c r="AF813" s="46">
        <v>103</v>
      </c>
      <c r="AH813" s="70" t="str">
        <f t="shared" si="85"/>
        <v/>
      </c>
      <c r="AI813" s="70" t="str">
        <f t="shared" si="86"/>
        <v/>
      </c>
      <c r="AJ813" s="70" t="str">
        <f t="shared" si="87"/>
        <v>X</v>
      </c>
      <c r="AK813" s="70" t="str" cm="1">
        <f t="array" ref="AK813">_xlfn.IFS(AH813&lt;&gt;"","1",AI813&lt;&gt;"","2",AJ813&lt;&gt;"","3")</f>
        <v>3</v>
      </c>
    </row>
    <row r="814" spans="1:37" x14ac:dyDescent="0.25">
      <c r="A814" t="s">
        <v>1082</v>
      </c>
      <c r="B814" t="s">
        <v>1898</v>
      </c>
      <c r="C814" s="67" t="str">
        <f t="shared" si="82"/>
        <v>Micahlee Skjerly</v>
      </c>
      <c r="D814" s="71" t="str" cm="1">
        <f t="array" ref="D814">_xlfn.IFS(AK814="1",CONCATENATE(C814,"Regional"),AK814="2",CONCATENATE(C814,"Sectional"),AK814="3",CONCATENATE(C814,COUNTIF($C$1:C814,C814)))</f>
        <v>Micahlee Skjerly3</v>
      </c>
      <c r="E814" s="66">
        <v>45154.333333333336</v>
      </c>
      <c r="F814" t="s">
        <v>2460</v>
      </c>
      <c r="G814" s="46">
        <v>10</v>
      </c>
      <c r="H814" s="46">
        <v>60</v>
      </c>
      <c r="I814" s="46">
        <v>5</v>
      </c>
      <c r="J814" t="s">
        <v>2435</v>
      </c>
      <c r="K814" t="s">
        <v>90</v>
      </c>
      <c r="L814" s="46">
        <v>2359</v>
      </c>
      <c r="M814" s="46">
        <v>36</v>
      </c>
      <c r="N814" s="46">
        <v>34.6</v>
      </c>
      <c r="O814" s="46">
        <v>103</v>
      </c>
      <c r="P814" s="46">
        <f t="shared" si="83"/>
        <v>1</v>
      </c>
      <c r="R814" s="67" t="s">
        <v>2909</v>
      </c>
      <c r="S814" s="67">
        <f>COUNTIF(Y$2:$Y$100,R814)</f>
        <v>0</v>
      </c>
      <c r="V814" s="67">
        <f t="shared" si="84"/>
        <v>0</v>
      </c>
      <c r="X814"/>
      <c r="Y814" s="67" t="str">
        <f t="shared" si="88"/>
        <v xml:space="preserve"> </v>
      </c>
      <c r="AB814" t="s">
        <v>90</v>
      </c>
      <c r="AC814" s="46">
        <v>2359</v>
      </c>
      <c r="AD814" s="46">
        <v>36</v>
      </c>
      <c r="AE814" s="46">
        <v>34.6</v>
      </c>
      <c r="AF814" s="46">
        <v>103</v>
      </c>
      <c r="AH814" s="70" t="str">
        <f t="shared" si="85"/>
        <v/>
      </c>
      <c r="AI814" s="70" t="str">
        <f t="shared" si="86"/>
        <v/>
      </c>
      <c r="AJ814" s="70" t="str">
        <f t="shared" si="87"/>
        <v>X</v>
      </c>
      <c r="AK814" s="70" t="str" cm="1">
        <f t="array" ref="AK814">_xlfn.IFS(AH814&lt;&gt;"","1",AI814&lt;&gt;"","2",AJ814&lt;&gt;"","3")</f>
        <v>3</v>
      </c>
    </row>
    <row r="815" spans="1:37" x14ac:dyDescent="0.25">
      <c r="A815" t="s">
        <v>1901</v>
      </c>
      <c r="B815" t="s">
        <v>539</v>
      </c>
      <c r="C815" s="67" t="str">
        <f t="shared" si="82"/>
        <v>Maggie Cole</v>
      </c>
      <c r="D815" s="71" t="str" cm="1">
        <f t="array" ref="D815">_xlfn.IFS(AK815="1",CONCATENATE(C815,"Regional"),AK815="2",CONCATENATE(C815,"Sectional"),AK815="3",CONCATENATE(C815,COUNTIF($C$1:C815,C815)))</f>
        <v>Maggie Cole2</v>
      </c>
      <c r="E815" s="66">
        <v>45154.333333333336</v>
      </c>
      <c r="F815" t="s">
        <v>2460</v>
      </c>
      <c r="G815" s="46">
        <v>10</v>
      </c>
      <c r="H815" s="46">
        <v>63</v>
      </c>
      <c r="I815" s="46">
        <v>7</v>
      </c>
      <c r="J815" t="s">
        <v>2435</v>
      </c>
      <c r="K815" t="s">
        <v>90</v>
      </c>
      <c r="L815" s="46">
        <v>2359</v>
      </c>
      <c r="M815" s="46">
        <v>36</v>
      </c>
      <c r="N815" s="46">
        <v>34.6</v>
      </c>
      <c r="O815" s="46">
        <v>103</v>
      </c>
      <c r="P815" s="46">
        <f t="shared" si="83"/>
        <v>1</v>
      </c>
      <c r="R815" s="67" t="s">
        <v>2913</v>
      </c>
      <c r="S815" s="67">
        <f>COUNTIF(Y$2:$Y$100,R815)</f>
        <v>0</v>
      </c>
      <c r="V815" s="67">
        <f t="shared" si="84"/>
        <v>0</v>
      </c>
      <c r="X815"/>
      <c r="Y815" s="67" t="str">
        <f t="shared" si="88"/>
        <v xml:space="preserve"> </v>
      </c>
      <c r="AB815" t="s">
        <v>90</v>
      </c>
      <c r="AC815" s="46">
        <v>2359</v>
      </c>
      <c r="AD815" s="46">
        <v>36</v>
      </c>
      <c r="AE815" s="46">
        <v>34.6</v>
      </c>
      <c r="AF815" s="46">
        <v>103</v>
      </c>
      <c r="AH815" s="70" t="str">
        <f t="shared" si="85"/>
        <v/>
      </c>
      <c r="AI815" s="70" t="str">
        <f t="shared" si="86"/>
        <v/>
      </c>
      <c r="AJ815" s="70" t="str">
        <f t="shared" si="87"/>
        <v>X</v>
      </c>
      <c r="AK815" s="70" t="str" cm="1">
        <f t="array" ref="AK815">_xlfn.IFS(AH815&lt;&gt;"","1",AI815&lt;&gt;"","2",AJ815&lt;&gt;"","3")</f>
        <v>3</v>
      </c>
    </row>
    <row r="816" spans="1:37" x14ac:dyDescent="0.25">
      <c r="A816" t="s">
        <v>560</v>
      </c>
      <c r="B816" t="s">
        <v>1077</v>
      </c>
      <c r="C816" s="67" t="str">
        <f t="shared" si="82"/>
        <v>Brook Colburn</v>
      </c>
      <c r="D816" s="71" t="str" cm="1">
        <f t="array" ref="D816">_xlfn.IFS(AK816="1",CONCATENATE(C816,"Regional"),AK816="2",CONCATENATE(C816,"Sectional"),AK816="3",CONCATENATE(C816,COUNTIF($C$1:C816,C816)))</f>
        <v>Brook Colburn2</v>
      </c>
      <c r="E816" s="66">
        <v>45154.333333333336</v>
      </c>
      <c r="F816" t="s">
        <v>2460</v>
      </c>
      <c r="G816" s="46">
        <v>10</v>
      </c>
      <c r="H816" s="46">
        <v>64</v>
      </c>
      <c r="I816" s="46">
        <v>8</v>
      </c>
      <c r="J816" t="s">
        <v>2435</v>
      </c>
      <c r="K816" t="s">
        <v>90</v>
      </c>
      <c r="L816" s="46">
        <v>2359</v>
      </c>
      <c r="M816" s="46">
        <v>36</v>
      </c>
      <c r="N816" s="46">
        <v>34.6</v>
      </c>
      <c r="O816" s="46">
        <v>103</v>
      </c>
      <c r="P816" s="46">
        <f t="shared" si="83"/>
        <v>1</v>
      </c>
      <c r="R816" s="67" t="s">
        <v>1560</v>
      </c>
      <c r="S816" s="67">
        <f>COUNTIF(Y$2:$Y$100,R816)</f>
        <v>0</v>
      </c>
      <c r="V816" s="67">
        <f t="shared" si="84"/>
        <v>0</v>
      </c>
      <c r="X816"/>
      <c r="Y816" s="67" t="str">
        <f t="shared" ref="Y816:Y847" si="89">CONCATENATE(W816," ",X816)</f>
        <v xml:space="preserve"> </v>
      </c>
      <c r="AB816" t="s">
        <v>90</v>
      </c>
      <c r="AC816" s="46">
        <v>2359</v>
      </c>
      <c r="AD816" s="46">
        <v>36</v>
      </c>
      <c r="AE816" s="46">
        <v>34.6</v>
      </c>
      <c r="AF816" s="46">
        <v>103</v>
      </c>
      <c r="AH816" s="70" t="str">
        <f t="shared" si="85"/>
        <v/>
      </c>
      <c r="AI816" s="70" t="str">
        <f t="shared" si="86"/>
        <v/>
      </c>
      <c r="AJ816" s="70" t="str">
        <f t="shared" si="87"/>
        <v>X</v>
      </c>
      <c r="AK816" s="70" t="str" cm="1">
        <f t="array" ref="AK816">_xlfn.IFS(AH816&lt;&gt;"","1",AI816&lt;&gt;"","2",AJ816&lt;&gt;"","3")</f>
        <v>3</v>
      </c>
    </row>
    <row r="817" spans="1:37" x14ac:dyDescent="0.25">
      <c r="A817" t="s">
        <v>2036</v>
      </c>
      <c r="B817" t="s">
        <v>848</v>
      </c>
      <c r="C817" s="67" t="str">
        <f t="shared" si="82"/>
        <v>Isabella Neitzel</v>
      </c>
      <c r="D817" s="71" t="str" cm="1">
        <f t="array" ref="D817">_xlfn.IFS(AK817="1",CONCATENATE(C817,"Regional"),AK817="2",CONCATENATE(C817,"Sectional"),AK817="3",CONCATENATE(C817,COUNTIF($C$1:C817,C817)))</f>
        <v>Isabella Neitzel2</v>
      </c>
      <c r="E817" s="66">
        <v>45154.333333333336</v>
      </c>
      <c r="F817" t="s">
        <v>2460</v>
      </c>
      <c r="G817" s="46">
        <v>10</v>
      </c>
      <c r="H817" s="46">
        <v>64</v>
      </c>
      <c r="I817" s="46">
        <v>8</v>
      </c>
      <c r="J817" t="s">
        <v>2435</v>
      </c>
      <c r="K817" t="s">
        <v>90</v>
      </c>
      <c r="L817" s="46">
        <v>2359</v>
      </c>
      <c r="M817" s="46">
        <v>36</v>
      </c>
      <c r="N817" s="46">
        <v>34.6</v>
      </c>
      <c r="O817" s="46">
        <v>103</v>
      </c>
      <c r="P817" s="46">
        <f t="shared" si="83"/>
        <v>1</v>
      </c>
      <c r="R817" s="67" t="s">
        <v>3054</v>
      </c>
      <c r="S817" s="67">
        <f>COUNTIF(Y$2:$Y$100,R817)</f>
        <v>0</v>
      </c>
      <c r="V817" s="67">
        <f t="shared" si="84"/>
        <v>0</v>
      </c>
      <c r="X817"/>
      <c r="Y817" s="67" t="str">
        <f t="shared" si="89"/>
        <v xml:space="preserve"> </v>
      </c>
      <c r="AB817" t="s">
        <v>90</v>
      </c>
      <c r="AC817" s="46">
        <v>2359</v>
      </c>
      <c r="AD817" s="46">
        <v>36</v>
      </c>
      <c r="AE817" s="46">
        <v>34.6</v>
      </c>
      <c r="AF817" s="46">
        <v>103</v>
      </c>
      <c r="AH817" s="70" t="str">
        <f t="shared" si="85"/>
        <v/>
      </c>
      <c r="AI817" s="70" t="str">
        <f t="shared" si="86"/>
        <v/>
      </c>
      <c r="AJ817" s="70" t="str">
        <f t="shared" si="87"/>
        <v>X</v>
      </c>
      <c r="AK817" s="70" t="str" cm="1">
        <f t="array" ref="AK817">_xlfn.IFS(AH817&lt;&gt;"","1",AI817&lt;&gt;"","2",AJ817&lt;&gt;"","3")</f>
        <v>3</v>
      </c>
    </row>
    <row r="818" spans="1:37" x14ac:dyDescent="0.25">
      <c r="A818" t="s">
        <v>370</v>
      </c>
      <c r="B818" t="s">
        <v>362</v>
      </c>
      <c r="C818" s="67" t="str">
        <f t="shared" si="82"/>
        <v>Emma Thompson</v>
      </c>
      <c r="D818" s="71" t="str" cm="1">
        <f t="array" ref="D818">_xlfn.IFS(AK818="1",CONCATENATE(C818,"Regional"),AK818="2",CONCATENATE(C818,"Sectional"),AK818="3",CONCATENATE(C818,COUNTIF($C$1:C818,C818)))</f>
        <v>Emma Thompson3</v>
      </c>
      <c r="E818" s="66">
        <v>45154.333333333336</v>
      </c>
      <c r="F818" t="s">
        <v>2460</v>
      </c>
      <c r="G818" s="46">
        <v>10</v>
      </c>
      <c r="H818" s="46">
        <v>67</v>
      </c>
      <c r="I818" s="46">
        <v>10</v>
      </c>
      <c r="J818" t="s">
        <v>2435</v>
      </c>
      <c r="K818" t="s">
        <v>90</v>
      </c>
      <c r="L818" s="46">
        <v>2359</v>
      </c>
      <c r="M818" s="46">
        <v>36</v>
      </c>
      <c r="N818" s="46">
        <v>34.6</v>
      </c>
      <c r="O818" s="46">
        <v>103</v>
      </c>
      <c r="P818" s="46">
        <f t="shared" si="83"/>
        <v>1</v>
      </c>
      <c r="R818" s="67" t="s">
        <v>2911</v>
      </c>
      <c r="S818" s="67">
        <f>COUNTIF(Y$2:$Y$100,R818)</f>
        <v>0</v>
      </c>
      <c r="V818" s="67">
        <f t="shared" si="84"/>
        <v>0</v>
      </c>
      <c r="X818"/>
      <c r="Y818" s="67" t="str">
        <f t="shared" si="89"/>
        <v xml:space="preserve"> </v>
      </c>
      <c r="AB818" t="s">
        <v>90</v>
      </c>
      <c r="AC818" s="46">
        <v>2359</v>
      </c>
      <c r="AD818" s="46">
        <v>36</v>
      </c>
      <c r="AE818" s="46">
        <v>34.6</v>
      </c>
      <c r="AF818" s="46">
        <v>103</v>
      </c>
      <c r="AH818" s="70" t="str">
        <f t="shared" si="85"/>
        <v/>
      </c>
      <c r="AI818" s="70" t="str">
        <f t="shared" si="86"/>
        <v/>
      </c>
      <c r="AJ818" s="70" t="str">
        <f t="shared" si="87"/>
        <v>X</v>
      </c>
      <c r="AK818" s="70" t="str" cm="1">
        <f t="array" ref="AK818">_xlfn.IFS(AH818&lt;&gt;"","1",AI818&lt;&gt;"","2",AJ818&lt;&gt;"","3")</f>
        <v>3</v>
      </c>
    </row>
    <row r="819" spans="1:37" x14ac:dyDescent="0.25">
      <c r="A819" t="s">
        <v>1057</v>
      </c>
      <c r="B819" t="s">
        <v>1058</v>
      </c>
      <c r="C819" s="67" t="str">
        <f t="shared" si="82"/>
        <v>Tara Eckes</v>
      </c>
      <c r="D819" s="71" t="str" cm="1">
        <f t="array" ref="D819">_xlfn.IFS(AK819="1",CONCATENATE(C819,"Regional"),AK819="2",CONCATENATE(C819,"Sectional"),AK819="3",CONCATENATE(C819,COUNTIF($C$1:C819,C819)))</f>
        <v>Tara Eckes2</v>
      </c>
      <c r="E819" s="66">
        <v>45154.333333333336</v>
      </c>
      <c r="F819" t="s">
        <v>2537</v>
      </c>
      <c r="G819" s="46">
        <v>15</v>
      </c>
      <c r="H819" s="46">
        <v>42</v>
      </c>
      <c r="I819" s="46">
        <v>1</v>
      </c>
      <c r="J819" t="s">
        <v>2462</v>
      </c>
      <c r="K819" t="s">
        <v>90</v>
      </c>
      <c r="L819" s="46">
        <v>3034</v>
      </c>
      <c r="M819" s="46">
        <v>36</v>
      </c>
      <c r="N819" s="46">
        <v>34.549999999999997</v>
      </c>
      <c r="O819" s="46">
        <v>119</v>
      </c>
      <c r="P819" s="46">
        <f t="shared" si="83"/>
        <v>1</v>
      </c>
      <c r="R819" s="67" t="s">
        <v>1542</v>
      </c>
      <c r="S819" s="67">
        <f>COUNTIF(Y$2:$Y$100,R819)</f>
        <v>0</v>
      </c>
      <c r="V819" s="67">
        <f t="shared" si="84"/>
        <v>0</v>
      </c>
      <c r="X819"/>
      <c r="Y819" s="67" t="str">
        <f t="shared" si="89"/>
        <v xml:space="preserve"> </v>
      </c>
      <c r="AB819" t="s">
        <v>90</v>
      </c>
      <c r="AC819" s="46">
        <v>3034</v>
      </c>
      <c r="AD819" s="46">
        <v>36</v>
      </c>
      <c r="AE819" s="46">
        <v>34.549999999999997</v>
      </c>
      <c r="AF819" s="46">
        <v>119</v>
      </c>
      <c r="AH819" s="70" t="str">
        <f t="shared" si="85"/>
        <v/>
      </c>
      <c r="AI819" s="70" t="str">
        <f t="shared" si="86"/>
        <v/>
      </c>
      <c r="AJ819" s="70" t="str">
        <f t="shared" si="87"/>
        <v>X</v>
      </c>
      <c r="AK819" s="70" t="str" cm="1">
        <f t="array" ref="AK819">_xlfn.IFS(AH819&lt;&gt;"","1",AI819&lt;&gt;"","2",AJ819&lt;&gt;"","3")</f>
        <v>3</v>
      </c>
    </row>
    <row r="820" spans="1:37" x14ac:dyDescent="0.25">
      <c r="A820" t="s">
        <v>1059</v>
      </c>
      <c r="B820" t="s">
        <v>1062</v>
      </c>
      <c r="C820" s="67" t="str">
        <f t="shared" si="82"/>
        <v>Alyson Reier</v>
      </c>
      <c r="D820" s="71" t="str" cm="1">
        <f t="array" ref="D820">_xlfn.IFS(AK820="1",CONCATENATE(C820,"Regional"),AK820="2",CONCATENATE(C820,"Sectional"),AK820="3",CONCATENATE(C820,COUNTIF($C$1:C820,C820)))</f>
        <v>Alyson Reier2</v>
      </c>
      <c r="E820" s="66">
        <v>45154.333333333336</v>
      </c>
      <c r="F820" t="s">
        <v>2537</v>
      </c>
      <c r="G820" s="46">
        <v>15</v>
      </c>
      <c r="H820" s="46">
        <v>43</v>
      </c>
      <c r="I820" s="46">
        <v>2</v>
      </c>
      <c r="J820" t="s">
        <v>2462</v>
      </c>
      <c r="K820" t="s">
        <v>90</v>
      </c>
      <c r="L820" s="46">
        <v>3034</v>
      </c>
      <c r="M820" s="46">
        <v>36</v>
      </c>
      <c r="N820" s="46">
        <v>34.549999999999997</v>
      </c>
      <c r="O820" s="46">
        <v>119</v>
      </c>
      <c r="P820" s="46">
        <f t="shared" si="83"/>
        <v>1</v>
      </c>
      <c r="R820" s="67" t="s">
        <v>1545</v>
      </c>
      <c r="S820" s="67">
        <f>COUNTIF(Y$2:$Y$100,R820)</f>
        <v>0</v>
      </c>
      <c r="V820" s="67">
        <f t="shared" si="84"/>
        <v>0</v>
      </c>
      <c r="X820"/>
      <c r="Y820" s="67" t="str">
        <f t="shared" si="89"/>
        <v xml:space="preserve"> </v>
      </c>
      <c r="AB820" t="s">
        <v>90</v>
      </c>
      <c r="AC820" s="46">
        <v>3034</v>
      </c>
      <c r="AD820" s="46">
        <v>36</v>
      </c>
      <c r="AE820" s="46">
        <v>34.549999999999997</v>
      </c>
      <c r="AF820" s="46">
        <v>119</v>
      </c>
      <c r="AH820" s="70" t="str">
        <f t="shared" si="85"/>
        <v/>
      </c>
      <c r="AI820" s="70" t="str">
        <f t="shared" si="86"/>
        <v/>
      </c>
      <c r="AJ820" s="70" t="str">
        <f t="shared" si="87"/>
        <v>X</v>
      </c>
      <c r="AK820" s="70" t="str" cm="1">
        <f t="array" ref="AK820">_xlfn.IFS(AH820&lt;&gt;"","1",AI820&lt;&gt;"","2",AJ820&lt;&gt;"","3")</f>
        <v>3</v>
      </c>
    </row>
    <row r="821" spans="1:37" x14ac:dyDescent="0.25">
      <c r="A821" t="s">
        <v>1059</v>
      </c>
      <c r="B821" t="s">
        <v>959</v>
      </c>
      <c r="C821" s="67" t="str">
        <f t="shared" si="82"/>
        <v>Macey Reier</v>
      </c>
      <c r="D821" s="71" t="str" cm="1">
        <f t="array" ref="D821">_xlfn.IFS(AK821="1",CONCATENATE(C821,"Regional"),AK821="2",CONCATENATE(C821,"Sectional"),AK821="3",CONCATENATE(C821,COUNTIF($C$1:C821,C821)))</f>
        <v>Macey Reier2</v>
      </c>
      <c r="E821" s="66">
        <v>45154.333333333336</v>
      </c>
      <c r="F821" t="s">
        <v>2537</v>
      </c>
      <c r="G821" s="46">
        <v>15</v>
      </c>
      <c r="H821" s="46">
        <v>44</v>
      </c>
      <c r="I821" s="46">
        <v>3</v>
      </c>
      <c r="J821" t="s">
        <v>2462</v>
      </c>
      <c r="K821" t="s">
        <v>90</v>
      </c>
      <c r="L821" s="46">
        <v>3034</v>
      </c>
      <c r="M821" s="46">
        <v>36</v>
      </c>
      <c r="N821" s="46">
        <v>34.549999999999997</v>
      </c>
      <c r="O821" s="46">
        <v>119</v>
      </c>
      <c r="P821" s="46">
        <f t="shared" si="83"/>
        <v>1</v>
      </c>
      <c r="R821" s="67" t="s">
        <v>1543</v>
      </c>
      <c r="S821" s="67">
        <f>COUNTIF(Y$2:$Y$100,R821)</f>
        <v>0</v>
      </c>
      <c r="V821" s="67">
        <f t="shared" si="84"/>
        <v>0</v>
      </c>
      <c r="X821"/>
      <c r="Y821" s="67" t="str">
        <f t="shared" si="89"/>
        <v xml:space="preserve"> </v>
      </c>
      <c r="AB821" t="s">
        <v>90</v>
      </c>
      <c r="AC821" s="46">
        <v>3034</v>
      </c>
      <c r="AD821" s="46">
        <v>36</v>
      </c>
      <c r="AE821" s="46">
        <v>34.549999999999997</v>
      </c>
      <c r="AF821" s="46">
        <v>119</v>
      </c>
      <c r="AH821" s="70" t="str">
        <f t="shared" si="85"/>
        <v/>
      </c>
      <c r="AI821" s="70" t="str">
        <f t="shared" si="86"/>
        <v/>
      </c>
      <c r="AJ821" s="70" t="str">
        <f t="shared" si="87"/>
        <v>X</v>
      </c>
      <c r="AK821" s="70" t="str" cm="1">
        <f t="array" ref="AK821">_xlfn.IFS(AH821&lt;&gt;"","1",AI821&lt;&gt;"","2",AJ821&lt;&gt;"","3")</f>
        <v>3</v>
      </c>
    </row>
    <row r="822" spans="1:37" x14ac:dyDescent="0.25">
      <c r="A822" t="s">
        <v>1064</v>
      </c>
      <c r="B822" t="s">
        <v>1065</v>
      </c>
      <c r="C822" s="67" t="str">
        <f t="shared" si="82"/>
        <v>Sofia Bonicatto</v>
      </c>
      <c r="D822" s="71" t="str" cm="1">
        <f t="array" ref="D822">_xlfn.IFS(AK822="1",CONCATENATE(C822,"Regional"),AK822="2",CONCATENATE(C822,"Sectional"),AK822="3",CONCATENATE(C822,COUNTIF($C$1:C822,C822)))</f>
        <v>Sofia Bonicatto2</v>
      </c>
      <c r="E822" s="66">
        <v>45154.333333333336</v>
      </c>
      <c r="F822" t="s">
        <v>2537</v>
      </c>
      <c r="G822" s="46">
        <v>15</v>
      </c>
      <c r="H822" s="46">
        <v>45</v>
      </c>
      <c r="I822" s="46">
        <v>4</v>
      </c>
      <c r="J822" t="s">
        <v>2462</v>
      </c>
      <c r="K822" t="s">
        <v>90</v>
      </c>
      <c r="L822" s="46">
        <v>3034</v>
      </c>
      <c r="M822" s="46">
        <v>36</v>
      </c>
      <c r="N822" s="46">
        <v>34.549999999999997</v>
      </c>
      <c r="O822" s="46">
        <v>119</v>
      </c>
      <c r="P822" s="46">
        <f t="shared" si="83"/>
        <v>1</v>
      </c>
      <c r="R822" s="67" t="s">
        <v>1548</v>
      </c>
      <c r="S822" s="67">
        <f>COUNTIF(Y$2:$Y$100,R822)</f>
        <v>0</v>
      </c>
      <c r="V822" s="67">
        <f t="shared" si="84"/>
        <v>0</v>
      </c>
      <c r="X822"/>
      <c r="Y822" s="67" t="str">
        <f t="shared" si="89"/>
        <v xml:space="preserve"> </v>
      </c>
      <c r="AB822" t="s">
        <v>90</v>
      </c>
      <c r="AC822" s="46">
        <v>3034</v>
      </c>
      <c r="AD822" s="46">
        <v>36</v>
      </c>
      <c r="AE822" s="46">
        <v>34.549999999999997</v>
      </c>
      <c r="AF822" s="46">
        <v>119</v>
      </c>
      <c r="AH822" s="70" t="str">
        <f t="shared" si="85"/>
        <v/>
      </c>
      <c r="AI822" s="70" t="str">
        <f t="shared" si="86"/>
        <v/>
      </c>
      <c r="AJ822" s="70" t="str">
        <f t="shared" si="87"/>
        <v>X</v>
      </c>
      <c r="AK822" s="70" t="str" cm="1">
        <f t="array" ref="AK822">_xlfn.IFS(AH822&lt;&gt;"","1",AI822&lt;&gt;"","2",AJ822&lt;&gt;"","3")</f>
        <v>3</v>
      </c>
    </row>
    <row r="823" spans="1:37" x14ac:dyDescent="0.25">
      <c r="A823" t="s">
        <v>1066</v>
      </c>
      <c r="B823" t="s">
        <v>362</v>
      </c>
      <c r="C823" s="67" t="str">
        <f t="shared" si="82"/>
        <v>Emma Haselhuhn</v>
      </c>
      <c r="D823" s="71" t="str" cm="1">
        <f t="array" ref="D823">_xlfn.IFS(AK823="1",CONCATENATE(C823,"Regional"),AK823="2",CONCATENATE(C823,"Sectional"),AK823="3",CONCATENATE(C823,COUNTIF($C$1:C823,C823)))</f>
        <v>Emma Haselhuhn2</v>
      </c>
      <c r="E823" s="66">
        <v>45154.333333333336</v>
      </c>
      <c r="F823" t="s">
        <v>2537</v>
      </c>
      <c r="G823" s="46">
        <v>15</v>
      </c>
      <c r="H823" s="46">
        <v>57</v>
      </c>
      <c r="I823" s="46">
        <v>5</v>
      </c>
      <c r="J823" t="s">
        <v>2462</v>
      </c>
      <c r="K823" t="s">
        <v>90</v>
      </c>
      <c r="L823" s="46">
        <v>3034</v>
      </c>
      <c r="M823" s="46">
        <v>36</v>
      </c>
      <c r="N823" s="46">
        <v>34.549999999999997</v>
      </c>
      <c r="O823" s="46">
        <v>119</v>
      </c>
      <c r="P823" s="46">
        <f t="shared" si="83"/>
        <v>1</v>
      </c>
      <c r="R823" s="67" t="s">
        <v>1550</v>
      </c>
      <c r="S823" s="67">
        <f>COUNTIF(Y$2:$Y$100,R823)</f>
        <v>0</v>
      </c>
      <c r="V823" s="67">
        <f t="shared" si="84"/>
        <v>0</v>
      </c>
      <c r="X823"/>
      <c r="Y823" s="67" t="str">
        <f t="shared" si="89"/>
        <v xml:space="preserve"> </v>
      </c>
      <c r="AB823" t="s">
        <v>90</v>
      </c>
      <c r="AC823" s="46">
        <v>3034</v>
      </c>
      <c r="AD823" s="46">
        <v>36</v>
      </c>
      <c r="AE823" s="46">
        <v>34.549999999999997</v>
      </c>
      <c r="AF823" s="46">
        <v>119</v>
      </c>
      <c r="AH823" s="70" t="str">
        <f t="shared" si="85"/>
        <v/>
      </c>
      <c r="AI823" s="70" t="str">
        <f t="shared" si="86"/>
        <v/>
      </c>
      <c r="AJ823" s="70" t="str">
        <f t="shared" si="87"/>
        <v>X</v>
      </c>
      <c r="AK823" s="70" t="str" cm="1">
        <f t="array" ref="AK823">_xlfn.IFS(AH823&lt;&gt;"","1",AI823&lt;&gt;"","2",AJ823&lt;&gt;"","3")</f>
        <v>3</v>
      </c>
    </row>
    <row r="824" spans="1:37" x14ac:dyDescent="0.25">
      <c r="A824" t="s">
        <v>894</v>
      </c>
      <c r="B824" t="s">
        <v>777</v>
      </c>
      <c r="C824" s="67" t="str">
        <f t="shared" si="82"/>
        <v>Macie Reinke</v>
      </c>
      <c r="D824" s="71" t="str" cm="1">
        <f t="array" ref="D824">_xlfn.IFS(AK824="1",CONCATENATE(C824,"Regional"),AK824="2",CONCATENATE(C824,"Sectional"),AK824="3",CONCATENATE(C824,COUNTIF($C$1:C824,C824)))</f>
        <v>Macie Reinke1</v>
      </c>
      <c r="E824" s="66">
        <v>45154.333333333336</v>
      </c>
      <c r="F824" t="s">
        <v>2537</v>
      </c>
      <c r="G824" s="46">
        <v>15</v>
      </c>
      <c r="H824" s="46">
        <v>58</v>
      </c>
      <c r="I824" s="46">
        <v>6</v>
      </c>
      <c r="J824" t="s">
        <v>2462</v>
      </c>
      <c r="K824" t="s">
        <v>90</v>
      </c>
      <c r="L824" s="46">
        <v>3034</v>
      </c>
      <c r="M824" s="46">
        <v>36</v>
      </c>
      <c r="N824" s="46">
        <v>34.549999999999997</v>
      </c>
      <c r="O824" s="46">
        <v>119</v>
      </c>
      <c r="P824" s="46">
        <f t="shared" si="83"/>
        <v>1</v>
      </c>
      <c r="R824" s="67" t="s">
        <v>2915</v>
      </c>
      <c r="S824" s="67">
        <f>COUNTIF(Y$2:$Y$100,R824)</f>
        <v>0</v>
      </c>
      <c r="V824" s="67">
        <f t="shared" si="84"/>
        <v>0</v>
      </c>
      <c r="X824"/>
      <c r="Y824" s="67" t="str">
        <f t="shared" si="89"/>
        <v xml:space="preserve"> </v>
      </c>
      <c r="AB824" t="s">
        <v>90</v>
      </c>
      <c r="AC824" s="46">
        <v>3034</v>
      </c>
      <c r="AD824" s="46">
        <v>36</v>
      </c>
      <c r="AE824" s="46">
        <v>34.549999999999997</v>
      </c>
      <c r="AF824" s="46">
        <v>119</v>
      </c>
      <c r="AH824" s="70" t="str">
        <f t="shared" si="85"/>
        <v/>
      </c>
      <c r="AI824" s="70" t="str">
        <f t="shared" si="86"/>
        <v/>
      </c>
      <c r="AJ824" s="70" t="str">
        <f t="shared" si="87"/>
        <v>X</v>
      </c>
      <c r="AK824" s="70" t="str" cm="1">
        <f t="array" ref="AK824">_xlfn.IFS(AH824&lt;&gt;"","1",AI824&lt;&gt;"","2",AJ824&lt;&gt;"","3")</f>
        <v>3</v>
      </c>
    </row>
    <row r="825" spans="1:37" x14ac:dyDescent="0.25">
      <c r="A825" t="s">
        <v>229</v>
      </c>
      <c r="B825" t="s">
        <v>210</v>
      </c>
      <c r="C825" s="67" t="str">
        <f t="shared" si="82"/>
        <v>Alexis Clark</v>
      </c>
      <c r="D825" s="71" t="str" cm="1">
        <f t="array" ref="D825">_xlfn.IFS(AK825="1",CONCATENATE(C825,"Regional"),AK825="2",CONCATENATE(C825,"Sectional"),AK825="3",CONCATENATE(C825,COUNTIF($C$1:C825,C825)))</f>
        <v>Alexis Clark1</v>
      </c>
      <c r="E825" s="66">
        <v>45154.333333333336</v>
      </c>
      <c r="F825" t="s">
        <v>2537</v>
      </c>
      <c r="G825" s="46">
        <v>15</v>
      </c>
      <c r="H825" s="46">
        <v>58</v>
      </c>
      <c r="I825" s="46">
        <v>6</v>
      </c>
      <c r="J825" t="s">
        <v>2462</v>
      </c>
      <c r="K825" t="s">
        <v>90</v>
      </c>
      <c r="L825" s="46">
        <v>3034</v>
      </c>
      <c r="M825" s="46">
        <v>36</v>
      </c>
      <c r="N825" s="46">
        <v>34.549999999999997</v>
      </c>
      <c r="O825" s="46">
        <v>119</v>
      </c>
      <c r="P825" s="46">
        <f t="shared" si="83"/>
        <v>1</v>
      </c>
      <c r="R825" s="67" t="s">
        <v>1552</v>
      </c>
      <c r="S825" s="67">
        <f>COUNTIF(Y$2:$Y$100,R825)</f>
        <v>0</v>
      </c>
      <c r="V825" s="67">
        <f t="shared" si="84"/>
        <v>0</v>
      </c>
      <c r="X825"/>
      <c r="Y825" s="67" t="str">
        <f t="shared" si="89"/>
        <v xml:space="preserve"> </v>
      </c>
      <c r="AB825" t="s">
        <v>90</v>
      </c>
      <c r="AC825" s="46">
        <v>3034</v>
      </c>
      <c r="AD825" s="46">
        <v>36</v>
      </c>
      <c r="AE825" s="46">
        <v>34.549999999999997</v>
      </c>
      <c r="AF825" s="46">
        <v>119</v>
      </c>
      <c r="AH825" s="70" t="str">
        <f t="shared" si="85"/>
        <v/>
      </c>
      <c r="AI825" s="70" t="str">
        <f t="shared" si="86"/>
        <v/>
      </c>
      <c r="AJ825" s="70" t="str">
        <f t="shared" si="87"/>
        <v>X</v>
      </c>
      <c r="AK825" s="70" t="str" cm="1">
        <f t="array" ref="AK825">_xlfn.IFS(AH825&lt;&gt;"","1",AI825&lt;&gt;"","2",AJ825&lt;&gt;"","3")</f>
        <v>3</v>
      </c>
    </row>
    <row r="826" spans="1:37" x14ac:dyDescent="0.25">
      <c r="A826" t="s">
        <v>1088</v>
      </c>
      <c r="B826" t="s">
        <v>2004</v>
      </c>
      <c r="C826" s="67" t="str">
        <f t="shared" si="82"/>
        <v>Dagmar Beckel</v>
      </c>
      <c r="D826" s="71" t="str" cm="1">
        <f t="array" ref="D826">_xlfn.IFS(AK826="1",CONCATENATE(C826,"Regional"),AK826="2",CONCATENATE(C826,"Sectional"),AK826="3",CONCATENATE(C826,COUNTIF($C$1:C826,C826)))</f>
        <v>Dagmar Beckel2</v>
      </c>
      <c r="E826" s="66">
        <v>45154.333333333336</v>
      </c>
      <c r="F826" t="s">
        <v>2537</v>
      </c>
      <c r="G826" s="46">
        <v>15</v>
      </c>
      <c r="H826" s="46">
        <v>59</v>
      </c>
      <c r="I826" s="46">
        <v>8</v>
      </c>
      <c r="J826" t="s">
        <v>2462</v>
      </c>
      <c r="K826" t="s">
        <v>90</v>
      </c>
      <c r="L826" s="46">
        <v>3034</v>
      </c>
      <c r="M826" s="46">
        <v>36</v>
      </c>
      <c r="N826" s="46">
        <v>34.549999999999997</v>
      </c>
      <c r="O826" s="46">
        <v>119</v>
      </c>
      <c r="P826" s="46">
        <f t="shared" si="83"/>
        <v>1</v>
      </c>
      <c r="R826" s="67" t="s">
        <v>3018</v>
      </c>
      <c r="S826" s="67">
        <f>COUNTIF(Y$2:$Y$100,R826)</f>
        <v>0</v>
      </c>
      <c r="V826" s="67">
        <f t="shared" si="84"/>
        <v>0</v>
      </c>
      <c r="X826"/>
      <c r="Y826" s="67" t="str">
        <f t="shared" si="89"/>
        <v xml:space="preserve"> </v>
      </c>
      <c r="AB826" t="s">
        <v>90</v>
      </c>
      <c r="AC826" s="46">
        <v>3034</v>
      </c>
      <c r="AD826" s="46">
        <v>36</v>
      </c>
      <c r="AE826" s="46">
        <v>34.549999999999997</v>
      </c>
      <c r="AF826" s="46">
        <v>119</v>
      </c>
      <c r="AH826" s="70" t="str">
        <f t="shared" si="85"/>
        <v/>
      </c>
      <c r="AI826" s="70" t="str">
        <f t="shared" si="86"/>
        <v/>
      </c>
      <c r="AJ826" s="70" t="str">
        <f t="shared" si="87"/>
        <v>X</v>
      </c>
      <c r="AK826" s="70" t="str" cm="1">
        <f t="array" ref="AK826">_xlfn.IFS(AH826&lt;&gt;"","1",AI826&lt;&gt;"","2",AJ826&lt;&gt;"","3")</f>
        <v>3</v>
      </c>
    </row>
    <row r="827" spans="1:37" x14ac:dyDescent="0.25">
      <c r="A827" t="s">
        <v>3404</v>
      </c>
      <c r="B827" t="s">
        <v>1074</v>
      </c>
      <c r="C827" s="67" t="str">
        <f t="shared" si="82"/>
        <v>Wren Candler</v>
      </c>
      <c r="D827" s="71" t="str" cm="1">
        <f t="array" ref="D827">_xlfn.IFS(AK827="1",CONCATENATE(C827,"Regional"),AK827="2",CONCATENATE(C827,"Sectional"),AK827="3",CONCATENATE(C827,COUNTIF($C$1:C827,C827)))</f>
        <v>Wren Candler2</v>
      </c>
      <c r="E827" s="66">
        <v>45154.333333333336</v>
      </c>
      <c r="F827" t="s">
        <v>2537</v>
      </c>
      <c r="G827" s="46">
        <v>15</v>
      </c>
      <c r="H827" s="46">
        <v>59</v>
      </c>
      <c r="I827" s="46">
        <v>8</v>
      </c>
      <c r="J827" t="s">
        <v>2462</v>
      </c>
      <c r="K827" t="s">
        <v>90</v>
      </c>
      <c r="L827" s="46">
        <v>3034</v>
      </c>
      <c r="M827" s="46">
        <v>36</v>
      </c>
      <c r="N827" s="46">
        <v>34.549999999999997</v>
      </c>
      <c r="O827" s="46">
        <v>119</v>
      </c>
      <c r="P827" s="46">
        <f t="shared" si="83"/>
        <v>1</v>
      </c>
      <c r="R827" s="67" t="s">
        <v>3546</v>
      </c>
      <c r="S827" s="67">
        <f>COUNTIF(Y$2:$Y$100,R827)</f>
        <v>0</v>
      </c>
      <c r="V827" s="67">
        <f t="shared" si="84"/>
        <v>0</v>
      </c>
      <c r="X827"/>
      <c r="Y827" s="67" t="str">
        <f t="shared" si="89"/>
        <v xml:space="preserve"> </v>
      </c>
      <c r="AB827" t="s">
        <v>90</v>
      </c>
      <c r="AC827" s="46">
        <v>3034</v>
      </c>
      <c r="AD827" s="46">
        <v>36</v>
      </c>
      <c r="AE827" s="46">
        <v>34.549999999999997</v>
      </c>
      <c r="AF827" s="46">
        <v>119</v>
      </c>
      <c r="AH827" s="70" t="str">
        <f t="shared" si="85"/>
        <v/>
      </c>
      <c r="AI827" s="70" t="str">
        <f t="shared" si="86"/>
        <v/>
      </c>
      <c r="AJ827" s="70" t="str">
        <f t="shared" si="87"/>
        <v>X</v>
      </c>
      <c r="AK827" s="70" t="str" cm="1">
        <f t="array" ref="AK827">_xlfn.IFS(AH827&lt;&gt;"","1",AI827&lt;&gt;"","2",AJ827&lt;&gt;"","3")</f>
        <v>3</v>
      </c>
    </row>
    <row r="828" spans="1:37" x14ac:dyDescent="0.25">
      <c r="A828" t="s">
        <v>1902</v>
      </c>
      <c r="B828" t="s">
        <v>777</v>
      </c>
      <c r="C828" s="67" t="str">
        <f t="shared" si="82"/>
        <v>Macie Mavis</v>
      </c>
      <c r="D828" s="71" t="str" cm="1">
        <f t="array" ref="D828">_xlfn.IFS(AK828="1",CONCATENATE(C828,"Regional"),AK828="2",CONCATENATE(C828,"Sectional"),AK828="3",CONCATENATE(C828,COUNTIF($C$1:C828,C828)))</f>
        <v>Macie Mavis1</v>
      </c>
      <c r="E828" s="66">
        <v>45154.333333333336</v>
      </c>
      <c r="F828" t="s">
        <v>2537</v>
      </c>
      <c r="G828" s="46">
        <v>15</v>
      </c>
      <c r="H828" s="46">
        <v>62</v>
      </c>
      <c r="I828" s="46">
        <v>10</v>
      </c>
      <c r="J828" t="s">
        <v>2462</v>
      </c>
      <c r="K828" t="s">
        <v>90</v>
      </c>
      <c r="L828" s="46">
        <v>3034</v>
      </c>
      <c r="M828" s="46">
        <v>36</v>
      </c>
      <c r="N828" s="46">
        <v>34.549999999999997</v>
      </c>
      <c r="O828" s="46">
        <v>119</v>
      </c>
      <c r="P828" s="46">
        <f t="shared" si="83"/>
        <v>1</v>
      </c>
      <c r="R828" s="67" t="s">
        <v>2914</v>
      </c>
      <c r="S828" s="67">
        <f>COUNTIF(Y$2:$Y$100,R828)</f>
        <v>0</v>
      </c>
      <c r="V828" s="67">
        <f t="shared" si="84"/>
        <v>0</v>
      </c>
      <c r="X828"/>
      <c r="Y828" s="67" t="str">
        <f t="shared" si="89"/>
        <v xml:space="preserve"> </v>
      </c>
      <c r="AB828" t="s">
        <v>90</v>
      </c>
      <c r="AC828" s="46">
        <v>3034</v>
      </c>
      <c r="AD828" s="46">
        <v>36</v>
      </c>
      <c r="AE828" s="46">
        <v>34.549999999999997</v>
      </c>
      <c r="AF828" s="46">
        <v>119</v>
      </c>
      <c r="AH828" s="70" t="str">
        <f t="shared" si="85"/>
        <v/>
      </c>
      <c r="AI828" s="70" t="str">
        <f t="shared" si="86"/>
        <v/>
      </c>
      <c r="AJ828" s="70" t="str">
        <f t="shared" si="87"/>
        <v>X</v>
      </c>
      <c r="AK828" s="70" t="str" cm="1">
        <f t="array" ref="AK828">_xlfn.IFS(AH828&lt;&gt;"","1",AI828&lt;&gt;"","2",AJ828&lt;&gt;"","3")</f>
        <v>3</v>
      </c>
    </row>
    <row r="829" spans="1:37" x14ac:dyDescent="0.25">
      <c r="A829" t="s">
        <v>204</v>
      </c>
      <c r="B829" t="s">
        <v>1090</v>
      </c>
      <c r="C829" s="67" t="str">
        <f t="shared" si="82"/>
        <v>Alissa Cameron</v>
      </c>
      <c r="D829" s="71" t="str" cm="1">
        <f t="array" ref="D829">_xlfn.IFS(AK829="1",CONCATENATE(C829,"Regional"),AK829="2",CONCATENATE(C829,"Sectional"),AK829="3",CONCATENATE(C829,COUNTIF($C$1:C829,C829)))</f>
        <v>Alissa Cameron2</v>
      </c>
      <c r="E829" s="66">
        <v>45154.333333333336</v>
      </c>
      <c r="F829" t="s">
        <v>2537</v>
      </c>
      <c r="G829" s="46">
        <v>15</v>
      </c>
      <c r="H829" s="46">
        <v>63</v>
      </c>
      <c r="I829" s="46">
        <v>11</v>
      </c>
      <c r="J829" t="s">
        <v>2462</v>
      </c>
      <c r="K829" t="s">
        <v>90</v>
      </c>
      <c r="L829" s="46">
        <v>3034</v>
      </c>
      <c r="M829" s="46">
        <v>36</v>
      </c>
      <c r="N829" s="46">
        <v>34.549999999999997</v>
      </c>
      <c r="O829" s="46">
        <v>119</v>
      </c>
      <c r="P829" s="46">
        <f t="shared" si="83"/>
        <v>1</v>
      </c>
      <c r="R829" s="67" t="s">
        <v>1567</v>
      </c>
      <c r="S829" s="67">
        <f>COUNTIF(Y$2:$Y$100,R829)</f>
        <v>0</v>
      </c>
      <c r="V829" s="67">
        <f t="shared" si="84"/>
        <v>0</v>
      </c>
      <c r="X829"/>
      <c r="Y829" s="67" t="str">
        <f t="shared" si="89"/>
        <v xml:space="preserve"> </v>
      </c>
      <c r="AB829" t="s">
        <v>90</v>
      </c>
      <c r="AC829" s="46">
        <v>3034</v>
      </c>
      <c r="AD829" s="46">
        <v>36</v>
      </c>
      <c r="AE829" s="46">
        <v>34.549999999999997</v>
      </c>
      <c r="AF829" s="46">
        <v>119</v>
      </c>
      <c r="AH829" s="70" t="str">
        <f t="shared" si="85"/>
        <v/>
      </c>
      <c r="AI829" s="70" t="str">
        <f t="shared" si="86"/>
        <v/>
      </c>
      <c r="AJ829" s="70" t="str">
        <f t="shared" si="87"/>
        <v>X</v>
      </c>
      <c r="AK829" s="70" t="str" cm="1">
        <f t="array" ref="AK829">_xlfn.IFS(AH829&lt;&gt;"","1",AI829&lt;&gt;"","2",AJ829&lt;&gt;"","3")</f>
        <v>3</v>
      </c>
    </row>
    <row r="830" spans="1:37" x14ac:dyDescent="0.25">
      <c r="A830" t="s">
        <v>1975</v>
      </c>
      <c r="B830" t="s">
        <v>2032</v>
      </c>
      <c r="C830" s="67" t="str">
        <f t="shared" si="82"/>
        <v>Lexie Sullivan</v>
      </c>
      <c r="D830" s="71" t="str" cm="1">
        <f t="array" ref="D830">_xlfn.IFS(AK830="1",CONCATENATE(C830,"Regional"),AK830="2",CONCATENATE(C830,"Sectional"),AK830="3",CONCATENATE(C830,COUNTIF($C$1:C830,C830)))</f>
        <v>Lexie Sullivan2</v>
      </c>
      <c r="E830" s="66">
        <v>45154.333333333336</v>
      </c>
      <c r="F830" t="s">
        <v>2537</v>
      </c>
      <c r="G830" s="46">
        <v>15</v>
      </c>
      <c r="H830" s="46">
        <v>63</v>
      </c>
      <c r="I830" s="46">
        <v>11</v>
      </c>
      <c r="J830" t="s">
        <v>2462</v>
      </c>
      <c r="K830" t="s">
        <v>90</v>
      </c>
      <c r="L830" s="46">
        <v>3034</v>
      </c>
      <c r="M830" s="46">
        <v>36</v>
      </c>
      <c r="N830" s="46">
        <v>34.549999999999997</v>
      </c>
      <c r="O830" s="46">
        <v>119</v>
      </c>
      <c r="P830" s="46">
        <f t="shared" si="83"/>
        <v>1</v>
      </c>
      <c r="R830" s="67" t="s">
        <v>3049</v>
      </c>
      <c r="S830" s="67">
        <f>COUNTIF(Y$2:$Y$100,R830)</f>
        <v>0</v>
      </c>
      <c r="V830" s="67">
        <f t="shared" si="84"/>
        <v>0</v>
      </c>
      <c r="X830"/>
      <c r="Y830" s="67" t="str">
        <f t="shared" si="89"/>
        <v xml:space="preserve"> </v>
      </c>
      <c r="AB830" t="s">
        <v>90</v>
      </c>
      <c r="AC830" s="46">
        <v>3034</v>
      </c>
      <c r="AD830" s="46">
        <v>36</v>
      </c>
      <c r="AE830" s="46">
        <v>34.549999999999997</v>
      </c>
      <c r="AF830" s="46">
        <v>119</v>
      </c>
      <c r="AH830" s="70" t="str">
        <f t="shared" si="85"/>
        <v/>
      </c>
      <c r="AI830" s="70" t="str">
        <f t="shared" si="86"/>
        <v/>
      </c>
      <c r="AJ830" s="70" t="str">
        <f t="shared" si="87"/>
        <v>X</v>
      </c>
      <c r="AK830" s="70" t="str" cm="1">
        <f t="array" ref="AK830">_xlfn.IFS(AH830&lt;&gt;"","1",AI830&lt;&gt;"","2",AJ830&lt;&gt;"","3")</f>
        <v>3</v>
      </c>
    </row>
    <row r="831" spans="1:37" x14ac:dyDescent="0.25">
      <c r="A831" t="s">
        <v>2172</v>
      </c>
      <c r="B831" t="s">
        <v>955</v>
      </c>
      <c r="C831" s="67" t="str">
        <f t="shared" si="82"/>
        <v>Brianna Hexum</v>
      </c>
      <c r="D831" s="71" t="str" cm="1">
        <f t="array" ref="D831">_xlfn.IFS(AK831="1",CONCATENATE(C831,"Regional"),AK831="2",CONCATENATE(C831,"Sectional"),AK831="3",CONCATENATE(C831,COUNTIF($C$1:C831,C831)))</f>
        <v>Brianna Hexum1</v>
      </c>
      <c r="E831" s="66">
        <v>45154.333333333336</v>
      </c>
      <c r="F831" t="s">
        <v>2537</v>
      </c>
      <c r="G831" s="46">
        <v>15</v>
      </c>
      <c r="H831" s="46">
        <v>71</v>
      </c>
      <c r="I831" s="46">
        <v>13</v>
      </c>
      <c r="J831" t="s">
        <v>2462</v>
      </c>
      <c r="K831" t="s">
        <v>90</v>
      </c>
      <c r="L831" s="46">
        <v>3034</v>
      </c>
      <c r="M831" s="46">
        <v>36</v>
      </c>
      <c r="N831" s="46">
        <v>34.549999999999997</v>
      </c>
      <c r="O831" s="46">
        <v>119</v>
      </c>
      <c r="P831" s="46">
        <f t="shared" si="83"/>
        <v>1</v>
      </c>
      <c r="R831" s="67" t="s">
        <v>3199</v>
      </c>
      <c r="S831" s="67">
        <f>COUNTIF(Y$2:$Y$100,R831)</f>
        <v>0</v>
      </c>
      <c r="V831" s="67">
        <f t="shared" si="84"/>
        <v>0</v>
      </c>
      <c r="X831"/>
      <c r="Y831" s="67" t="str">
        <f t="shared" si="89"/>
        <v xml:space="preserve"> </v>
      </c>
      <c r="AB831" t="s">
        <v>90</v>
      </c>
      <c r="AC831" s="46">
        <v>3034</v>
      </c>
      <c r="AD831" s="46">
        <v>36</v>
      </c>
      <c r="AE831" s="46">
        <v>34.549999999999997</v>
      </c>
      <c r="AF831" s="46">
        <v>119</v>
      </c>
      <c r="AH831" s="70" t="str">
        <f t="shared" si="85"/>
        <v/>
      </c>
      <c r="AI831" s="70" t="str">
        <f t="shared" si="86"/>
        <v/>
      </c>
      <c r="AJ831" s="70" t="str">
        <f t="shared" si="87"/>
        <v>X</v>
      </c>
      <c r="AK831" s="70" t="str" cm="1">
        <f t="array" ref="AK831">_xlfn.IFS(AH831&lt;&gt;"","1",AI831&lt;&gt;"","2",AJ831&lt;&gt;"","3")</f>
        <v>3</v>
      </c>
    </row>
    <row r="832" spans="1:37" x14ac:dyDescent="0.25">
      <c r="A832" t="s">
        <v>3413</v>
      </c>
      <c r="B832" t="s">
        <v>362</v>
      </c>
      <c r="C832" s="67" t="str">
        <f t="shared" si="82"/>
        <v>Emma Blinkwolt</v>
      </c>
      <c r="D832" s="71" t="str" cm="1">
        <f t="array" ref="D832">_xlfn.IFS(AK832="1",CONCATENATE(C832,"Regional"),AK832="2",CONCATENATE(C832,"Sectional"),AK832="3",CONCATENATE(C832,COUNTIF($C$1:C832,C832)))</f>
        <v>Emma Blinkwolt1</v>
      </c>
      <c r="E832" s="66">
        <v>45154.333333333336</v>
      </c>
      <c r="F832" t="s">
        <v>2537</v>
      </c>
      <c r="G832" s="46">
        <v>15</v>
      </c>
      <c r="H832" s="46">
        <v>72</v>
      </c>
      <c r="I832" s="46">
        <v>14</v>
      </c>
      <c r="J832" t="s">
        <v>2462</v>
      </c>
      <c r="K832" t="s">
        <v>90</v>
      </c>
      <c r="L832" s="46">
        <v>3034</v>
      </c>
      <c r="M832" s="46">
        <v>36</v>
      </c>
      <c r="N832" s="46">
        <v>34.549999999999997</v>
      </c>
      <c r="O832" s="46">
        <v>119</v>
      </c>
      <c r="P832" s="46">
        <f t="shared" si="83"/>
        <v>1</v>
      </c>
      <c r="R832" s="67" t="s">
        <v>3576</v>
      </c>
      <c r="S832" s="67">
        <f>COUNTIF(Y$2:$Y$100,R832)</f>
        <v>0</v>
      </c>
      <c r="V832" s="67">
        <f t="shared" si="84"/>
        <v>0</v>
      </c>
      <c r="X832"/>
      <c r="Y832" s="67" t="str">
        <f t="shared" si="89"/>
        <v xml:space="preserve"> </v>
      </c>
      <c r="AB832" t="s">
        <v>90</v>
      </c>
      <c r="AC832" s="46">
        <v>3034</v>
      </c>
      <c r="AD832" s="46">
        <v>36</v>
      </c>
      <c r="AE832" s="46">
        <v>34.549999999999997</v>
      </c>
      <c r="AF832" s="46">
        <v>119</v>
      </c>
      <c r="AH832" s="70" t="str">
        <f t="shared" si="85"/>
        <v/>
      </c>
      <c r="AI832" s="70" t="str">
        <f t="shared" si="86"/>
        <v/>
      </c>
      <c r="AJ832" s="70" t="str">
        <f t="shared" si="87"/>
        <v>X</v>
      </c>
      <c r="AK832" s="70" t="str" cm="1">
        <f t="array" ref="AK832">_xlfn.IFS(AH832&lt;&gt;"","1",AI832&lt;&gt;"","2",AJ832&lt;&gt;"","3")</f>
        <v>3</v>
      </c>
    </row>
    <row r="833" spans="1:37" x14ac:dyDescent="0.25">
      <c r="A833" t="s">
        <v>3405</v>
      </c>
      <c r="B833" t="s">
        <v>2005</v>
      </c>
      <c r="C833" s="67" t="str">
        <f t="shared" si="82"/>
        <v>Kiara Nedland</v>
      </c>
      <c r="D833" s="71" t="str" cm="1">
        <f t="array" ref="D833">_xlfn.IFS(AK833="1",CONCATENATE(C833,"Regional"),AK833="2",CONCATENATE(C833,"Sectional"),AK833="3",CONCATENATE(C833,COUNTIF($C$1:C833,C833)))</f>
        <v>Kiara Nedland2</v>
      </c>
      <c r="E833" s="66">
        <v>45154.333333333336</v>
      </c>
      <c r="F833" t="s">
        <v>2537</v>
      </c>
      <c r="G833" s="46">
        <v>15</v>
      </c>
      <c r="H833" s="46">
        <v>74</v>
      </c>
      <c r="I833" s="46">
        <v>15</v>
      </c>
      <c r="J833" t="s">
        <v>2462</v>
      </c>
      <c r="K833" t="s">
        <v>90</v>
      </c>
      <c r="L833" s="46">
        <v>3034</v>
      </c>
      <c r="M833" s="46">
        <v>36</v>
      </c>
      <c r="N833" s="46">
        <v>34.549999999999997</v>
      </c>
      <c r="O833" s="46">
        <v>119</v>
      </c>
      <c r="P833" s="46">
        <f t="shared" si="83"/>
        <v>1</v>
      </c>
      <c r="R833" s="67" t="s">
        <v>3548</v>
      </c>
      <c r="S833" s="67">
        <f>COUNTIF(Y$2:$Y$100,R833)</f>
        <v>0</v>
      </c>
      <c r="V833" s="67">
        <f t="shared" si="84"/>
        <v>0</v>
      </c>
      <c r="X833"/>
      <c r="Y833" s="67" t="str">
        <f t="shared" si="89"/>
        <v xml:space="preserve"> </v>
      </c>
      <c r="AB833" t="s">
        <v>90</v>
      </c>
      <c r="AC833" s="46">
        <v>3034</v>
      </c>
      <c r="AD833" s="46">
        <v>36</v>
      </c>
      <c r="AE833" s="46">
        <v>34.549999999999997</v>
      </c>
      <c r="AF833" s="46">
        <v>119</v>
      </c>
      <c r="AH833" s="70" t="str">
        <f t="shared" si="85"/>
        <v/>
      </c>
      <c r="AI833" s="70" t="str">
        <f t="shared" si="86"/>
        <v/>
      </c>
      <c r="AJ833" s="70" t="str">
        <f t="shared" si="87"/>
        <v>X</v>
      </c>
      <c r="AK833" s="70" t="str" cm="1">
        <f t="array" ref="AK833">_xlfn.IFS(AH833&lt;&gt;"","1",AI833&lt;&gt;"","2",AJ833&lt;&gt;"","3")</f>
        <v>3</v>
      </c>
    </row>
    <row r="834" spans="1:37" x14ac:dyDescent="0.25">
      <c r="A834" t="s">
        <v>1882</v>
      </c>
      <c r="B834" t="s">
        <v>1883</v>
      </c>
      <c r="C834" s="67" t="str">
        <f t="shared" ref="C834:C897" si="90">CONCATENATE(B834," ",A834)</f>
        <v>Delaina Nicewander</v>
      </c>
      <c r="D834" s="71" t="str" cm="1">
        <f t="array" ref="D834">_xlfn.IFS(AK834="1",CONCATENATE(C834,"Regional"),AK834="2",CONCATENATE(C834,"Sectional"),AK834="3",CONCATENATE(C834,COUNTIF($C$1:C834,C834)))</f>
        <v>Delaina Nicewander1</v>
      </c>
      <c r="E834" s="66">
        <v>45154.333333333336</v>
      </c>
      <c r="F834" t="s">
        <v>2591</v>
      </c>
      <c r="G834" s="46">
        <v>10</v>
      </c>
      <c r="H834" s="46">
        <v>49</v>
      </c>
      <c r="I834" s="46">
        <v>1</v>
      </c>
      <c r="J834" t="s">
        <v>163</v>
      </c>
      <c r="K834" t="s">
        <v>118</v>
      </c>
      <c r="L834" s="46">
        <v>2490</v>
      </c>
      <c r="M834" s="46">
        <v>35</v>
      </c>
      <c r="N834" s="46">
        <v>34.799999999999997</v>
      </c>
      <c r="O834" s="46">
        <v>114</v>
      </c>
      <c r="P834" s="46">
        <f t="shared" ref="P834:P897" si="91">IF(L834&gt;4000,2,1)</f>
        <v>1</v>
      </c>
      <c r="R834" s="67" t="s">
        <v>2896</v>
      </c>
      <c r="S834" s="67">
        <f>COUNTIF(Y$2:$Y$100,R834)</f>
        <v>0</v>
      </c>
      <c r="V834" s="67">
        <f t="shared" ref="V834:V897" si="92">COUNTIF(R834:R3457,Y834)</f>
        <v>0</v>
      </c>
      <c r="X834"/>
      <c r="Y834" s="67" t="str">
        <f t="shared" si="89"/>
        <v xml:space="preserve"> </v>
      </c>
      <c r="AB834" t="s">
        <v>118</v>
      </c>
      <c r="AC834" s="46">
        <v>2490</v>
      </c>
      <c r="AD834" s="46">
        <v>35</v>
      </c>
      <c r="AE834" s="46">
        <v>34.799999999999997</v>
      </c>
      <c r="AF834" s="46">
        <v>114</v>
      </c>
      <c r="AH834" s="70" t="str">
        <f t="shared" ref="AH834:AH897" si="93">IF(ISNUMBER(SEARCH("regional",$F834)),$F834,"")</f>
        <v/>
      </c>
      <c r="AI834" s="70" t="str">
        <f t="shared" ref="AI834:AI897" si="94">IF(ISNUMBER(SEARCH("sectional",$F834)),$F834,"")</f>
        <v/>
      </c>
      <c r="AJ834" s="70" t="str">
        <f t="shared" ref="AJ834:AJ897" si="95">IF(AND(AH834="",AI834=""),"X","")</f>
        <v>X</v>
      </c>
      <c r="AK834" s="70" t="str" cm="1">
        <f t="array" ref="AK834">_xlfn.IFS(AH834&lt;&gt;"","1",AI834&lt;&gt;"","2",AJ834&lt;&gt;"","3")</f>
        <v>3</v>
      </c>
    </row>
    <row r="835" spans="1:37" x14ac:dyDescent="0.25">
      <c r="A835" t="s">
        <v>597</v>
      </c>
      <c r="B835" t="s">
        <v>434</v>
      </c>
      <c r="C835" s="67" t="str">
        <f t="shared" si="90"/>
        <v>Ella Fager</v>
      </c>
      <c r="D835" s="71" t="str" cm="1">
        <f t="array" ref="D835">_xlfn.IFS(AK835="1",CONCATENATE(C835,"Regional"),AK835="2",CONCATENATE(C835,"Sectional"),AK835="3",CONCATENATE(C835,COUNTIF($C$1:C835,C835)))</f>
        <v>Ella Fager1</v>
      </c>
      <c r="E835" s="66">
        <v>45154.333333333336</v>
      </c>
      <c r="F835" t="s">
        <v>2591</v>
      </c>
      <c r="G835" s="46">
        <v>10</v>
      </c>
      <c r="H835" s="46">
        <v>50</v>
      </c>
      <c r="I835" s="46">
        <v>2</v>
      </c>
      <c r="J835" t="s">
        <v>163</v>
      </c>
      <c r="K835" t="s">
        <v>118</v>
      </c>
      <c r="L835" s="46">
        <v>2490</v>
      </c>
      <c r="M835" s="46">
        <v>35</v>
      </c>
      <c r="N835" s="46">
        <v>34.799999999999997</v>
      </c>
      <c r="O835" s="46">
        <v>114</v>
      </c>
      <c r="P835" s="46">
        <f t="shared" si="91"/>
        <v>1</v>
      </c>
      <c r="R835" s="67" t="s">
        <v>1243</v>
      </c>
      <c r="S835" s="67">
        <f>COUNTIF(Y$2:$Y$100,R835)</f>
        <v>0</v>
      </c>
      <c r="V835" s="67">
        <f t="shared" si="92"/>
        <v>0</v>
      </c>
      <c r="X835"/>
      <c r="Y835" s="67" t="str">
        <f t="shared" si="89"/>
        <v xml:space="preserve"> </v>
      </c>
      <c r="AB835" t="s">
        <v>118</v>
      </c>
      <c r="AC835" s="46">
        <v>2490</v>
      </c>
      <c r="AD835" s="46">
        <v>35</v>
      </c>
      <c r="AE835" s="46">
        <v>34.799999999999997</v>
      </c>
      <c r="AF835" s="46">
        <v>114</v>
      </c>
      <c r="AH835" s="70" t="str">
        <f t="shared" si="93"/>
        <v/>
      </c>
      <c r="AI835" s="70" t="str">
        <f t="shared" si="94"/>
        <v/>
      </c>
      <c r="AJ835" s="70" t="str">
        <f t="shared" si="95"/>
        <v>X</v>
      </c>
      <c r="AK835" s="70" t="str" cm="1">
        <f t="array" ref="AK835">_xlfn.IFS(AH835&lt;&gt;"","1",AI835&lt;&gt;"","2",AJ835&lt;&gt;"","3")</f>
        <v>3</v>
      </c>
    </row>
    <row r="836" spans="1:37" x14ac:dyDescent="0.25">
      <c r="A836" t="s">
        <v>603</v>
      </c>
      <c r="B836" t="s">
        <v>362</v>
      </c>
      <c r="C836" s="67" t="str">
        <f t="shared" si="90"/>
        <v>Emma Olsen</v>
      </c>
      <c r="D836" s="71" t="str" cm="1">
        <f t="array" ref="D836">_xlfn.IFS(AK836="1",CONCATENATE(C836,"Regional"),AK836="2",CONCATENATE(C836,"Sectional"),AK836="3",CONCATENATE(C836,COUNTIF($C$1:C836,C836)))</f>
        <v>Emma Olsen1</v>
      </c>
      <c r="E836" s="66">
        <v>45154.333333333336</v>
      </c>
      <c r="F836" t="s">
        <v>2591</v>
      </c>
      <c r="G836" s="46">
        <v>10</v>
      </c>
      <c r="H836" s="46">
        <v>51</v>
      </c>
      <c r="I836" s="46">
        <v>3</v>
      </c>
      <c r="J836" t="s">
        <v>163</v>
      </c>
      <c r="K836" t="s">
        <v>118</v>
      </c>
      <c r="L836" s="46">
        <v>2490</v>
      </c>
      <c r="M836" s="46">
        <v>35</v>
      </c>
      <c r="N836" s="46">
        <v>34.799999999999997</v>
      </c>
      <c r="O836" s="46">
        <v>114</v>
      </c>
      <c r="P836" s="46">
        <f t="shared" si="91"/>
        <v>1</v>
      </c>
      <c r="R836" s="67" t="s">
        <v>1247</v>
      </c>
      <c r="S836" s="67">
        <f>COUNTIF(Y$2:$Y$100,R836)</f>
        <v>0</v>
      </c>
      <c r="V836" s="67">
        <f t="shared" si="92"/>
        <v>0</v>
      </c>
      <c r="X836"/>
      <c r="Y836" s="67" t="str">
        <f t="shared" si="89"/>
        <v xml:space="preserve"> </v>
      </c>
      <c r="AB836" t="s">
        <v>118</v>
      </c>
      <c r="AC836" s="46">
        <v>2490</v>
      </c>
      <c r="AD836" s="46">
        <v>35</v>
      </c>
      <c r="AE836" s="46">
        <v>34.799999999999997</v>
      </c>
      <c r="AF836" s="46">
        <v>114</v>
      </c>
      <c r="AH836" s="70" t="str">
        <f t="shared" si="93"/>
        <v/>
      </c>
      <c r="AI836" s="70" t="str">
        <f t="shared" si="94"/>
        <v/>
      </c>
      <c r="AJ836" s="70" t="str">
        <f t="shared" si="95"/>
        <v>X</v>
      </c>
      <c r="AK836" s="70" t="str" cm="1">
        <f t="array" ref="AK836">_xlfn.IFS(AH836&lt;&gt;"","1",AI836&lt;&gt;"","2",AJ836&lt;&gt;"","3")</f>
        <v>3</v>
      </c>
    </row>
    <row r="837" spans="1:37" x14ac:dyDescent="0.25">
      <c r="A837" t="s">
        <v>1071</v>
      </c>
      <c r="B837" t="s">
        <v>621</v>
      </c>
      <c r="C837" s="67" t="str">
        <f t="shared" si="90"/>
        <v>Meadow Sawicki</v>
      </c>
      <c r="D837" s="71" t="str" cm="1">
        <f t="array" ref="D837">_xlfn.IFS(AK837="1",CONCATENATE(C837,"Regional"),AK837="2",CONCATENATE(C837,"Sectional"),AK837="3",CONCATENATE(C837,COUNTIF($C$1:C837,C837)))</f>
        <v>Meadow Sawicki1</v>
      </c>
      <c r="E837" s="66">
        <v>45154.333333333336</v>
      </c>
      <c r="F837" t="s">
        <v>2591</v>
      </c>
      <c r="G837" s="46">
        <v>10</v>
      </c>
      <c r="H837" s="46">
        <v>51</v>
      </c>
      <c r="I837" s="46">
        <v>3</v>
      </c>
      <c r="J837" t="s">
        <v>163</v>
      </c>
      <c r="K837" t="s">
        <v>118</v>
      </c>
      <c r="L837" s="46">
        <v>2490</v>
      </c>
      <c r="M837" s="46">
        <v>35</v>
      </c>
      <c r="N837" s="46">
        <v>34.799999999999997</v>
      </c>
      <c r="O837" s="46">
        <v>114</v>
      </c>
      <c r="P837" s="46">
        <f t="shared" si="91"/>
        <v>1</v>
      </c>
      <c r="R837" s="67" t="s">
        <v>3577</v>
      </c>
      <c r="S837" s="67">
        <f>COUNTIF(Y$2:$Y$100,R837)</f>
        <v>0</v>
      </c>
      <c r="V837" s="67">
        <f t="shared" si="92"/>
        <v>0</v>
      </c>
      <c r="X837"/>
      <c r="Y837" s="67" t="str">
        <f t="shared" si="89"/>
        <v xml:space="preserve"> </v>
      </c>
      <c r="AB837" t="s">
        <v>118</v>
      </c>
      <c r="AC837" s="46">
        <v>2490</v>
      </c>
      <c r="AD837" s="46">
        <v>35</v>
      </c>
      <c r="AE837" s="46">
        <v>34.799999999999997</v>
      </c>
      <c r="AF837" s="46">
        <v>114</v>
      </c>
      <c r="AH837" s="70" t="str">
        <f t="shared" si="93"/>
        <v/>
      </c>
      <c r="AI837" s="70" t="str">
        <f t="shared" si="94"/>
        <v/>
      </c>
      <c r="AJ837" s="70" t="str">
        <f t="shared" si="95"/>
        <v>X</v>
      </c>
      <c r="AK837" s="70" t="str" cm="1">
        <f t="array" ref="AK837">_xlfn.IFS(AH837&lt;&gt;"","1",AI837&lt;&gt;"","2",AJ837&lt;&gt;"","3")</f>
        <v>3</v>
      </c>
    </row>
    <row r="838" spans="1:37" x14ac:dyDescent="0.25">
      <c r="A838" t="s">
        <v>1888</v>
      </c>
      <c r="B838" t="s">
        <v>1889</v>
      </c>
      <c r="C838" s="67" t="str">
        <f t="shared" si="90"/>
        <v>Aja Baker</v>
      </c>
      <c r="D838" s="71" t="str" cm="1">
        <f t="array" ref="D838">_xlfn.IFS(AK838="1",CONCATENATE(C838,"Regional"),AK838="2",CONCATENATE(C838,"Sectional"),AK838="3",CONCATENATE(C838,COUNTIF($C$1:C838,C838)))</f>
        <v>Aja Baker1</v>
      </c>
      <c r="E838" s="66">
        <v>45154.333333333336</v>
      </c>
      <c r="F838" t="s">
        <v>2591</v>
      </c>
      <c r="G838" s="46">
        <v>10</v>
      </c>
      <c r="H838" s="46">
        <v>55</v>
      </c>
      <c r="I838" s="46">
        <v>5</v>
      </c>
      <c r="J838" t="s">
        <v>163</v>
      </c>
      <c r="K838" t="s">
        <v>118</v>
      </c>
      <c r="L838" s="46">
        <v>2490</v>
      </c>
      <c r="M838" s="46">
        <v>35</v>
      </c>
      <c r="N838" s="46">
        <v>34.799999999999997</v>
      </c>
      <c r="O838" s="46">
        <v>114</v>
      </c>
      <c r="P838" s="46">
        <f t="shared" si="91"/>
        <v>1</v>
      </c>
      <c r="R838" s="67" t="s">
        <v>2899</v>
      </c>
      <c r="S838" s="67">
        <f>COUNTIF(Y$2:$Y$100,R838)</f>
        <v>0</v>
      </c>
      <c r="V838" s="67">
        <f t="shared" si="92"/>
        <v>0</v>
      </c>
      <c r="X838"/>
      <c r="Y838" s="67" t="str">
        <f t="shared" si="89"/>
        <v xml:space="preserve"> </v>
      </c>
      <c r="AB838" t="s">
        <v>118</v>
      </c>
      <c r="AC838" s="46">
        <v>2490</v>
      </c>
      <c r="AD838" s="46">
        <v>35</v>
      </c>
      <c r="AE838" s="46">
        <v>34.799999999999997</v>
      </c>
      <c r="AF838" s="46">
        <v>114</v>
      </c>
      <c r="AH838" s="70" t="str">
        <f t="shared" si="93"/>
        <v/>
      </c>
      <c r="AI838" s="70" t="str">
        <f t="shared" si="94"/>
        <v/>
      </c>
      <c r="AJ838" s="70" t="str">
        <f t="shared" si="95"/>
        <v>X</v>
      </c>
      <c r="AK838" s="70" t="str" cm="1">
        <f t="array" ref="AK838">_xlfn.IFS(AH838&lt;&gt;"","1",AI838&lt;&gt;"","2",AJ838&lt;&gt;"","3")</f>
        <v>3</v>
      </c>
    </row>
    <row r="839" spans="1:37" x14ac:dyDescent="0.25">
      <c r="A839" t="s">
        <v>625</v>
      </c>
      <c r="B839" t="s">
        <v>599</v>
      </c>
      <c r="C839" s="67" t="str">
        <f t="shared" si="90"/>
        <v>Grace Braund</v>
      </c>
      <c r="D839" s="71" t="str" cm="1">
        <f t="array" ref="D839">_xlfn.IFS(AK839="1",CONCATENATE(C839,"Regional"),AK839="2",CONCATENATE(C839,"Sectional"),AK839="3",CONCATENATE(C839,COUNTIF($C$1:C839,C839)))</f>
        <v>Grace Braund1</v>
      </c>
      <c r="E839" s="66">
        <v>45154.333333333336</v>
      </c>
      <c r="F839" t="s">
        <v>2591</v>
      </c>
      <c r="G839" s="46">
        <v>10</v>
      </c>
      <c r="H839" s="46">
        <v>59</v>
      </c>
      <c r="I839" s="46">
        <v>6</v>
      </c>
      <c r="J839" t="s">
        <v>163</v>
      </c>
      <c r="K839" t="s">
        <v>118</v>
      </c>
      <c r="L839" s="46">
        <v>2490</v>
      </c>
      <c r="M839" s="46">
        <v>35</v>
      </c>
      <c r="N839" s="46">
        <v>34.799999999999997</v>
      </c>
      <c r="O839" s="46">
        <v>114</v>
      </c>
      <c r="P839" s="46">
        <f t="shared" si="91"/>
        <v>1</v>
      </c>
      <c r="R839" s="67" t="s">
        <v>1260</v>
      </c>
      <c r="S839" s="67">
        <f>COUNTIF(Y$2:$Y$100,R839)</f>
        <v>0</v>
      </c>
      <c r="V839" s="67">
        <f t="shared" si="92"/>
        <v>0</v>
      </c>
      <c r="X839"/>
      <c r="Y839" s="67" t="str">
        <f t="shared" si="89"/>
        <v xml:space="preserve"> </v>
      </c>
      <c r="AB839" t="s">
        <v>118</v>
      </c>
      <c r="AC839" s="46">
        <v>2490</v>
      </c>
      <c r="AD839" s="46">
        <v>35</v>
      </c>
      <c r="AE839" s="46">
        <v>34.799999999999997</v>
      </c>
      <c r="AF839" s="46">
        <v>114</v>
      </c>
      <c r="AH839" s="70" t="str">
        <f t="shared" si="93"/>
        <v/>
      </c>
      <c r="AI839" s="70" t="str">
        <f t="shared" si="94"/>
        <v/>
      </c>
      <c r="AJ839" s="70" t="str">
        <f t="shared" si="95"/>
        <v>X</v>
      </c>
      <c r="AK839" s="70" t="str" cm="1">
        <f t="array" ref="AK839">_xlfn.IFS(AH839&lt;&gt;"","1",AI839&lt;&gt;"","2",AJ839&lt;&gt;"","3")</f>
        <v>3</v>
      </c>
    </row>
    <row r="840" spans="1:37" x14ac:dyDescent="0.25">
      <c r="A840" t="s">
        <v>3414</v>
      </c>
      <c r="B840" t="s">
        <v>427</v>
      </c>
      <c r="C840" s="67" t="str">
        <f t="shared" si="90"/>
        <v>Jadyn Schellpfeffer</v>
      </c>
      <c r="D840" s="71" t="str" cm="1">
        <f t="array" ref="D840">_xlfn.IFS(AK840="1",CONCATENATE(C840,"Regional"),AK840="2",CONCATENATE(C840,"Sectional"),AK840="3",CONCATENATE(C840,COUNTIF($C$1:C840,C840)))</f>
        <v>Jadyn Schellpfeffer1</v>
      </c>
      <c r="E840" s="66">
        <v>45154.333333333336</v>
      </c>
      <c r="F840" t="s">
        <v>2591</v>
      </c>
      <c r="G840" s="46">
        <v>10</v>
      </c>
      <c r="H840" s="46">
        <v>59</v>
      </c>
      <c r="I840" s="46">
        <v>6</v>
      </c>
      <c r="J840" t="s">
        <v>163</v>
      </c>
      <c r="K840" t="s">
        <v>118</v>
      </c>
      <c r="L840" s="46">
        <v>2490</v>
      </c>
      <c r="M840" s="46">
        <v>35</v>
      </c>
      <c r="N840" s="46">
        <v>34.799999999999997</v>
      </c>
      <c r="O840" s="46">
        <v>114</v>
      </c>
      <c r="P840" s="46">
        <f t="shared" si="91"/>
        <v>1</v>
      </c>
      <c r="R840" s="67" t="s">
        <v>3578</v>
      </c>
      <c r="S840" s="67">
        <f>COUNTIF(Y$2:$Y$100,R840)</f>
        <v>0</v>
      </c>
      <c r="V840" s="67">
        <f t="shared" si="92"/>
        <v>0</v>
      </c>
      <c r="X840"/>
      <c r="Y840" s="67" t="str">
        <f t="shared" si="89"/>
        <v xml:space="preserve"> </v>
      </c>
      <c r="AB840" t="s">
        <v>118</v>
      </c>
      <c r="AC840" s="46">
        <v>2490</v>
      </c>
      <c r="AD840" s="46">
        <v>35</v>
      </c>
      <c r="AE840" s="46">
        <v>34.799999999999997</v>
      </c>
      <c r="AF840" s="46">
        <v>114</v>
      </c>
      <c r="AH840" s="70" t="str">
        <f t="shared" si="93"/>
        <v/>
      </c>
      <c r="AI840" s="70" t="str">
        <f t="shared" si="94"/>
        <v/>
      </c>
      <c r="AJ840" s="70" t="str">
        <f t="shared" si="95"/>
        <v>X</v>
      </c>
      <c r="AK840" s="70" t="str" cm="1">
        <f t="array" ref="AK840">_xlfn.IFS(AH840&lt;&gt;"","1",AI840&lt;&gt;"","2",AJ840&lt;&gt;"","3")</f>
        <v>3</v>
      </c>
    </row>
    <row r="841" spans="1:37" x14ac:dyDescent="0.25">
      <c r="A841" t="s">
        <v>2241</v>
      </c>
      <c r="B841" t="s">
        <v>371</v>
      </c>
      <c r="C841" s="67" t="str">
        <f t="shared" si="90"/>
        <v>Abby Shaffer</v>
      </c>
      <c r="D841" s="71" t="str" cm="1">
        <f t="array" ref="D841">_xlfn.IFS(AK841="1",CONCATENATE(C841,"Regional"),AK841="2",CONCATENATE(C841,"Sectional"),AK841="3",CONCATENATE(C841,COUNTIF($C$1:C841,C841)))</f>
        <v>Abby Shaffer1</v>
      </c>
      <c r="E841" s="66">
        <v>45154.333333333336</v>
      </c>
      <c r="F841" t="s">
        <v>2591</v>
      </c>
      <c r="G841" s="46">
        <v>10</v>
      </c>
      <c r="H841" s="46">
        <v>61</v>
      </c>
      <c r="I841" s="46">
        <v>8</v>
      </c>
      <c r="J841" t="s">
        <v>163</v>
      </c>
      <c r="K841" t="s">
        <v>118</v>
      </c>
      <c r="L841" s="46">
        <v>2490</v>
      </c>
      <c r="M841" s="46">
        <v>35</v>
      </c>
      <c r="N841" s="46">
        <v>34.799999999999997</v>
      </c>
      <c r="O841" s="46">
        <v>114</v>
      </c>
      <c r="P841" s="46">
        <f t="shared" si="91"/>
        <v>1</v>
      </c>
      <c r="R841" s="67" t="s">
        <v>3264</v>
      </c>
      <c r="S841" s="67">
        <f>COUNTIF(Y$2:$Y$100,R841)</f>
        <v>0</v>
      </c>
      <c r="V841" s="67">
        <f t="shared" si="92"/>
        <v>0</v>
      </c>
      <c r="X841"/>
      <c r="Y841" s="67" t="str">
        <f t="shared" si="89"/>
        <v xml:space="preserve"> </v>
      </c>
      <c r="AB841" t="s">
        <v>118</v>
      </c>
      <c r="AC841" s="46">
        <v>2490</v>
      </c>
      <c r="AD841" s="46">
        <v>35</v>
      </c>
      <c r="AE841" s="46">
        <v>34.799999999999997</v>
      </c>
      <c r="AF841" s="46">
        <v>114</v>
      </c>
      <c r="AH841" s="70" t="str">
        <f t="shared" si="93"/>
        <v/>
      </c>
      <c r="AI841" s="70" t="str">
        <f t="shared" si="94"/>
        <v/>
      </c>
      <c r="AJ841" s="70" t="str">
        <f t="shared" si="95"/>
        <v>X</v>
      </c>
      <c r="AK841" s="70" t="str" cm="1">
        <f t="array" ref="AK841">_xlfn.IFS(AH841&lt;&gt;"","1",AI841&lt;&gt;"","2",AJ841&lt;&gt;"","3")</f>
        <v>3</v>
      </c>
    </row>
    <row r="842" spans="1:37" x14ac:dyDescent="0.25">
      <c r="A842" t="s">
        <v>2104</v>
      </c>
      <c r="B842" t="s">
        <v>567</v>
      </c>
      <c r="C842" s="67" t="str">
        <f t="shared" si="90"/>
        <v>Anika Reel</v>
      </c>
      <c r="D842" s="71" t="str" cm="1">
        <f t="array" ref="D842">_xlfn.IFS(AK842="1",CONCATENATE(C842,"Regional"),AK842="2",CONCATENATE(C842,"Sectional"),AK842="3",CONCATENATE(C842,COUNTIF($C$1:C842,C842)))</f>
        <v>Anika Reel1</v>
      </c>
      <c r="E842" s="66">
        <v>45154.333333333336</v>
      </c>
      <c r="F842" t="s">
        <v>2591</v>
      </c>
      <c r="G842" s="46">
        <v>10</v>
      </c>
      <c r="H842" s="46">
        <v>75</v>
      </c>
      <c r="I842" s="46">
        <v>9</v>
      </c>
      <c r="J842" t="s">
        <v>163</v>
      </c>
      <c r="K842" t="s">
        <v>118</v>
      </c>
      <c r="L842" s="46">
        <v>2490</v>
      </c>
      <c r="M842" s="46">
        <v>35</v>
      </c>
      <c r="N842" s="46">
        <v>34.799999999999997</v>
      </c>
      <c r="O842" s="46">
        <v>114</v>
      </c>
      <c r="P842" s="46">
        <f t="shared" si="91"/>
        <v>1</v>
      </c>
      <c r="R842" s="67" t="s">
        <v>3129</v>
      </c>
      <c r="S842" s="67">
        <f>COUNTIF(Y$2:$Y$100,R842)</f>
        <v>0</v>
      </c>
      <c r="V842" s="67">
        <f t="shared" si="92"/>
        <v>0</v>
      </c>
      <c r="X842"/>
      <c r="Y842" s="67" t="str">
        <f t="shared" si="89"/>
        <v xml:space="preserve"> </v>
      </c>
      <c r="AB842" t="s">
        <v>118</v>
      </c>
      <c r="AC842" s="46">
        <v>2490</v>
      </c>
      <c r="AD842" s="46">
        <v>35</v>
      </c>
      <c r="AE842" s="46">
        <v>34.799999999999997</v>
      </c>
      <c r="AF842" s="46">
        <v>114</v>
      </c>
      <c r="AH842" s="70" t="str">
        <f t="shared" si="93"/>
        <v/>
      </c>
      <c r="AI842" s="70" t="str">
        <f t="shared" si="94"/>
        <v/>
      </c>
      <c r="AJ842" s="70" t="str">
        <f t="shared" si="95"/>
        <v>X</v>
      </c>
      <c r="AK842" s="70" t="str" cm="1">
        <f t="array" ref="AK842">_xlfn.IFS(AH842&lt;&gt;"","1",AI842&lt;&gt;"","2",AJ842&lt;&gt;"","3")</f>
        <v>3</v>
      </c>
    </row>
    <row r="843" spans="1:37" x14ac:dyDescent="0.25">
      <c r="A843" t="s">
        <v>341</v>
      </c>
      <c r="B843" t="s">
        <v>315</v>
      </c>
      <c r="C843" s="67" t="str">
        <f t="shared" si="90"/>
        <v>Morgan Rhyner</v>
      </c>
      <c r="D843" s="71" t="str" cm="1">
        <f t="array" ref="D843">_xlfn.IFS(AK843="1",CONCATENATE(C843,"Regional"),AK843="2",CONCATENATE(C843,"Sectional"),AK843="3",CONCATENATE(C843,COUNTIF($C$1:C843,C843)))</f>
        <v>Morgan Rhyner1</v>
      </c>
      <c r="E843" s="66">
        <v>45154.333333333336</v>
      </c>
      <c r="F843" t="s">
        <v>2591</v>
      </c>
      <c r="G843" s="46">
        <v>10</v>
      </c>
      <c r="H843" s="46">
        <v>79</v>
      </c>
      <c r="I843" s="46">
        <v>10</v>
      </c>
      <c r="J843" t="s">
        <v>163</v>
      </c>
      <c r="K843" t="s">
        <v>118</v>
      </c>
      <c r="L843" s="46">
        <v>2490</v>
      </c>
      <c r="M843" s="46">
        <v>35</v>
      </c>
      <c r="N843" s="46">
        <v>34.799999999999997</v>
      </c>
      <c r="O843" s="46">
        <v>114</v>
      </c>
      <c r="P843" s="46">
        <f t="shared" si="91"/>
        <v>1</v>
      </c>
      <c r="R843" s="67" t="s">
        <v>1262</v>
      </c>
      <c r="S843" s="67">
        <f>COUNTIF(Y$2:$Y$100,R843)</f>
        <v>0</v>
      </c>
      <c r="V843" s="67">
        <f t="shared" si="92"/>
        <v>0</v>
      </c>
      <c r="X843"/>
      <c r="Y843" s="67" t="str">
        <f t="shared" si="89"/>
        <v xml:space="preserve"> </v>
      </c>
      <c r="AB843" t="s">
        <v>118</v>
      </c>
      <c r="AC843" s="46">
        <v>2490</v>
      </c>
      <c r="AD843" s="46">
        <v>35</v>
      </c>
      <c r="AE843" s="46">
        <v>34.799999999999997</v>
      </c>
      <c r="AF843" s="46">
        <v>114</v>
      </c>
      <c r="AH843" s="70" t="str">
        <f t="shared" si="93"/>
        <v/>
      </c>
      <c r="AI843" s="70" t="str">
        <f t="shared" si="94"/>
        <v/>
      </c>
      <c r="AJ843" s="70" t="str">
        <f t="shared" si="95"/>
        <v>X</v>
      </c>
      <c r="AK843" s="70" t="str" cm="1">
        <f t="array" ref="AK843">_xlfn.IFS(AH843&lt;&gt;"","1",AI843&lt;&gt;"","2",AJ843&lt;&gt;"","3")</f>
        <v>3</v>
      </c>
    </row>
    <row r="844" spans="1:37" x14ac:dyDescent="0.25">
      <c r="A844" t="s">
        <v>519</v>
      </c>
      <c r="B844" t="s">
        <v>520</v>
      </c>
      <c r="C844" s="67" t="str">
        <f t="shared" si="90"/>
        <v>Mahlia McCane</v>
      </c>
      <c r="D844" s="71" t="str" cm="1">
        <f t="array" ref="D844">_xlfn.IFS(AK844="1",CONCATENATE(C844,"Regional"),AK844="2",CONCATENATE(C844,"Sectional"),AK844="3",CONCATENATE(C844,COUNTIF($C$1:C844,C844)))</f>
        <v>Mahlia McCane2</v>
      </c>
      <c r="E844" s="66">
        <v>45154.333333333336</v>
      </c>
      <c r="F844" t="s">
        <v>2608</v>
      </c>
      <c r="G844" s="46">
        <v>40</v>
      </c>
      <c r="H844" s="46">
        <v>88</v>
      </c>
      <c r="I844" s="46">
        <v>1</v>
      </c>
      <c r="J844" t="s">
        <v>1051</v>
      </c>
      <c r="K844" t="s">
        <v>131</v>
      </c>
      <c r="L844" s="46">
        <v>5336</v>
      </c>
      <c r="M844" s="46">
        <v>72</v>
      </c>
      <c r="N844" s="46">
        <v>71.3</v>
      </c>
      <c r="O844" s="46">
        <v>121</v>
      </c>
      <c r="P844" s="46">
        <f t="shared" si="91"/>
        <v>2</v>
      </c>
      <c r="R844" s="67" t="s">
        <v>1197</v>
      </c>
      <c r="S844" s="67">
        <f>COUNTIF(Y$2:$Y$100,R844)</f>
        <v>0</v>
      </c>
      <c r="V844" s="67">
        <f t="shared" si="92"/>
        <v>0</v>
      </c>
      <c r="X844"/>
      <c r="Y844" s="67" t="str">
        <f t="shared" si="89"/>
        <v xml:space="preserve"> </v>
      </c>
      <c r="AB844" t="s">
        <v>131</v>
      </c>
      <c r="AC844" s="46">
        <v>5336</v>
      </c>
      <c r="AD844" s="46">
        <v>72</v>
      </c>
      <c r="AE844" s="46">
        <v>71.3</v>
      </c>
      <c r="AF844" s="46">
        <v>121</v>
      </c>
      <c r="AH844" s="70" t="str">
        <f t="shared" si="93"/>
        <v/>
      </c>
      <c r="AI844" s="70" t="str">
        <f t="shared" si="94"/>
        <v/>
      </c>
      <c r="AJ844" s="70" t="str">
        <f t="shared" si="95"/>
        <v>X</v>
      </c>
      <c r="AK844" s="70" t="str" cm="1">
        <f t="array" ref="AK844">_xlfn.IFS(AH844&lt;&gt;"","1",AI844&lt;&gt;"","2",AJ844&lt;&gt;"","3")</f>
        <v>3</v>
      </c>
    </row>
    <row r="845" spans="1:37" x14ac:dyDescent="0.25">
      <c r="A845" t="s">
        <v>708</v>
      </c>
      <c r="B845" t="s">
        <v>709</v>
      </c>
      <c r="C845" s="67" t="str">
        <f t="shared" si="90"/>
        <v>McKenna Zignego</v>
      </c>
      <c r="D845" s="71" t="str" cm="1">
        <f t="array" ref="D845">_xlfn.IFS(AK845="1",CONCATENATE(C845,"Regional"),AK845="2",CONCATENATE(C845,"Sectional"),AK845="3",CONCATENATE(C845,COUNTIF($C$1:C845,C845)))</f>
        <v>McKenna Zignego2</v>
      </c>
      <c r="E845" s="66">
        <v>45154.333333333336</v>
      </c>
      <c r="F845" t="s">
        <v>2608</v>
      </c>
      <c r="G845" s="46">
        <v>40</v>
      </c>
      <c r="H845" s="46">
        <v>89</v>
      </c>
      <c r="I845" s="46">
        <v>2</v>
      </c>
      <c r="J845" t="s">
        <v>1051</v>
      </c>
      <c r="K845" t="s">
        <v>131</v>
      </c>
      <c r="L845" s="46">
        <v>5336</v>
      </c>
      <c r="M845" s="46">
        <v>72</v>
      </c>
      <c r="N845" s="46">
        <v>71.3</v>
      </c>
      <c r="O845" s="46">
        <v>121</v>
      </c>
      <c r="P845" s="46">
        <f t="shared" si="91"/>
        <v>2</v>
      </c>
      <c r="R845" s="67" t="s">
        <v>1309</v>
      </c>
      <c r="S845" s="67">
        <f>COUNTIF(Y$2:$Y$100,R845)</f>
        <v>0</v>
      </c>
      <c r="V845" s="67">
        <f t="shared" si="92"/>
        <v>0</v>
      </c>
      <c r="X845"/>
      <c r="Y845" s="67" t="str">
        <f t="shared" si="89"/>
        <v xml:space="preserve"> </v>
      </c>
      <c r="AB845" t="s">
        <v>131</v>
      </c>
      <c r="AC845" s="46">
        <v>5336</v>
      </c>
      <c r="AD845" s="46">
        <v>72</v>
      </c>
      <c r="AE845" s="46">
        <v>71.3</v>
      </c>
      <c r="AF845" s="46">
        <v>121</v>
      </c>
      <c r="AH845" s="70" t="str">
        <f t="shared" si="93"/>
        <v/>
      </c>
      <c r="AI845" s="70" t="str">
        <f t="shared" si="94"/>
        <v/>
      </c>
      <c r="AJ845" s="70" t="str">
        <f t="shared" si="95"/>
        <v>X</v>
      </c>
      <c r="AK845" s="70" t="str" cm="1">
        <f t="array" ref="AK845">_xlfn.IFS(AH845&lt;&gt;"","1",AI845&lt;&gt;"","2",AJ845&lt;&gt;"","3")</f>
        <v>3</v>
      </c>
    </row>
    <row r="846" spans="1:37" x14ac:dyDescent="0.25">
      <c r="A846" t="s">
        <v>256</v>
      </c>
      <c r="B846" t="s">
        <v>353</v>
      </c>
      <c r="C846" s="67" t="str">
        <f t="shared" si="90"/>
        <v>Olivia Grothaus</v>
      </c>
      <c r="D846" s="71" t="str" cm="1">
        <f t="array" ref="D846">_xlfn.IFS(AK846="1",CONCATENATE(C846,"Regional"),AK846="2",CONCATENATE(C846,"Sectional"),AK846="3",CONCATENATE(C846,COUNTIF($C$1:C846,C846)))</f>
        <v>Olivia Grothaus2</v>
      </c>
      <c r="E846" s="66">
        <v>45154.333333333336</v>
      </c>
      <c r="F846" t="s">
        <v>2608</v>
      </c>
      <c r="G846" s="46">
        <v>40</v>
      </c>
      <c r="H846" s="46">
        <v>89</v>
      </c>
      <c r="I846" s="46">
        <v>2</v>
      </c>
      <c r="J846" t="s">
        <v>1051</v>
      </c>
      <c r="K846" t="s">
        <v>131</v>
      </c>
      <c r="L846" s="46">
        <v>5336</v>
      </c>
      <c r="M846" s="46">
        <v>72</v>
      </c>
      <c r="N846" s="46">
        <v>71.3</v>
      </c>
      <c r="O846" s="46">
        <v>121</v>
      </c>
      <c r="P846" s="46">
        <f t="shared" si="91"/>
        <v>2</v>
      </c>
      <c r="R846" s="67" t="s">
        <v>1200</v>
      </c>
      <c r="S846" s="67">
        <f>COUNTIF(Y$2:$Y$100,R846)</f>
        <v>0</v>
      </c>
      <c r="V846" s="67">
        <f t="shared" si="92"/>
        <v>0</v>
      </c>
      <c r="X846"/>
      <c r="Y846" s="67" t="str">
        <f t="shared" si="89"/>
        <v xml:space="preserve"> </v>
      </c>
      <c r="AB846" t="s">
        <v>131</v>
      </c>
      <c r="AC846" s="46">
        <v>5336</v>
      </c>
      <c r="AD846" s="46">
        <v>72</v>
      </c>
      <c r="AE846" s="46">
        <v>71.3</v>
      </c>
      <c r="AF846" s="46">
        <v>121</v>
      </c>
      <c r="AH846" s="70" t="str">
        <f t="shared" si="93"/>
        <v/>
      </c>
      <c r="AI846" s="70" t="str">
        <f t="shared" si="94"/>
        <v/>
      </c>
      <c r="AJ846" s="70" t="str">
        <f t="shared" si="95"/>
        <v>X</v>
      </c>
      <c r="AK846" s="70" t="str" cm="1">
        <f t="array" ref="AK846">_xlfn.IFS(AH846&lt;&gt;"","1",AI846&lt;&gt;"","2",AJ846&lt;&gt;"","3")</f>
        <v>3</v>
      </c>
    </row>
    <row r="847" spans="1:37" x14ac:dyDescent="0.25">
      <c r="A847" t="s">
        <v>1755</v>
      </c>
      <c r="B847" t="s">
        <v>1756</v>
      </c>
      <c r="C847" s="67" t="str">
        <f t="shared" si="90"/>
        <v>Nathalie Rotsaert</v>
      </c>
      <c r="D847" s="71" t="str" cm="1">
        <f t="array" ref="D847">_xlfn.IFS(AK847="1",CONCATENATE(C847,"Regional"),AK847="2",CONCATENATE(C847,"Sectional"),AK847="3",CONCATENATE(C847,COUNTIF($C$1:C847,C847)))</f>
        <v>Nathalie Rotsaert2</v>
      </c>
      <c r="E847" s="66">
        <v>45154.333333333336</v>
      </c>
      <c r="F847" t="s">
        <v>2608</v>
      </c>
      <c r="G847" s="46">
        <v>40</v>
      </c>
      <c r="H847" s="46">
        <v>89</v>
      </c>
      <c r="I847" s="46">
        <v>2</v>
      </c>
      <c r="J847" t="s">
        <v>1051</v>
      </c>
      <c r="K847" t="s">
        <v>131</v>
      </c>
      <c r="L847" s="46">
        <v>5336</v>
      </c>
      <c r="M847" s="46">
        <v>72</v>
      </c>
      <c r="N847" s="46">
        <v>71.3</v>
      </c>
      <c r="O847" s="46">
        <v>121</v>
      </c>
      <c r="P847" s="46">
        <f t="shared" si="91"/>
        <v>2</v>
      </c>
      <c r="R847" s="67" t="s">
        <v>2762</v>
      </c>
      <c r="S847" s="67">
        <f>COUNTIF(Y$2:$Y$100,R847)</f>
        <v>0</v>
      </c>
      <c r="V847" s="67">
        <f t="shared" si="92"/>
        <v>0</v>
      </c>
      <c r="X847"/>
      <c r="Y847" s="67" t="str">
        <f t="shared" si="89"/>
        <v xml:space="preserve"> </v>
      </c>
      <c r="AB847" t="s">
        <v>131</v>
      </c>
      <c r="AC847" s="46">
        <v>5336</v>
      </c>
      <c r="AD847" s="46">
        <v>72</v>
      </c>
      <c r="AE847" s="46">
        <v>71.3</v>
      </c>
      <c r="AF847" s="46">
        <v>121</v>
      </c>
      <c r="AH847" s="70" t="str">
        <f t="shared" si="93"/>
        <v/>
      </c>
      <c r="AI847" s="70" t="str">
        <f t="shared" si="94"/>
        <v/>
      </c>
      <c r="AJ847" s="70" t="str">
        <f t="shared" si="95"/>
        <v>X</v>
      </c>
      <c r="AK847" s="70" t="str" cm="1">
        <f t="array" ref="AK847">_xlfn.IFS(AH847&lt;&gt;"","1",AI847&lt;&gt;"","2",AJ847&lt;&gt;"","3")</f>
        <v>3</v>
      </c>
    </row>
    <row r="848" spans="1:37" x14ac:dyDescent="0.25">
      <c r="A848" t="s">
        <v>521</v>
      </c>
      <c r="B848" t="s">
        <v>416</v>
      </c>
      <c r="C848" s="67" t="str">
        <f t="shared" si="90"/>
        <v>Sarah Chaffee</v>
      </c>
      <c r="D848" s="71" t="str" cm="1">
        <f t="array" ref="D848">_xlfn.IFS(AK848="1",CONCATENATE(C848,"Regional"),AK848="2",CONCATENATE(C848,"Sectional"),AK848="3",CONCATENATE(C848,COUNTIF($C$1:C848,C848)))</f>
        <v>Sarah Chaffee2</v>
      </c>
      <c r="E848" s="66">
        <v>45154.333333333336</v>
      </c>
      <c r="F848" t="s">
        <v>2608</v>
      </c>
      <c r="G848" s="46">
        <v>40</v>
      </c>
      <c r="H848" s="46">
        <v>89</v>
      </c>
      <c r="I848" s="46">
        <v>2</v>
      </c>
      <c r="J848" t="s">
        <v>1051</v>
      </c>
      <c r="K848" t="s">
        <v>131</v>
      </c>
      <c r="L848" s="46">
        <v>5336</v>
      </c>
      <c r="M848" s="46">
        <v>72</v>
      </c>
      <c r="N848" s="46">
        <v>71.3</v>
      </c>
      <c r="O848" s="46">
        <v>121</v>
      </c>
      <c r="P848" s="46">
        <f t="shared" si="91"/>
        <v>2</v>
      </c>
      <c r="R848" s="67" t="s">
        <v>1198</v>
      </c>
      <c r="S848" s="67">
        <f>COUNTIF(Y$2:$Y$100,R848)</f>
        <v>0</v>
      </c>
      <c r="V848" s="67">
        <f t="shared" si="92"/>
        <v>0</v>
      </c>
      <c r="X848"/>
      <c r="Y848" s="67" t="str">
        <f t="shared" ref="Y848:Y879" si="96">CONCATENATE(W848," ",X848)</f>
        <v xml:space="preserve"> </v>
      </c>
      <c r="AB848" t="s">
        <v>131</v>
      </c>
      <c r="AC848" s="46">
        <v>5336</v>
      </c>
      <c r="AD848" s="46">
        <v>72</v>
      </c>
      <c r="AE848" s="46">
        <v>71.3</v>
      </c>
      <c r="AF848" s="46">
        <v>121</v>
      </c>
      <c r="AH848" s="70" t="str">
        <f t="shared" si="93"/>
        <v/>
      </c>
      <c r="AI848" s="70" t="str">
        <f t="shared" si="94"/>
        <v/>
      </c>
      <c r="AJ848" s="70" t="str">
        <f t="shared" si="95"/>
        <v>X</v>
      </c>
      <c r="AK848" s="70" t="str" cm="1">
        <f t="array" ref="AK848">_xlfn.IFS(AH848&lt;&gt;"","1",AI848&lt;&gt;"","2",AJ848&lt;&gt;"","3")</f>
        <v>3</v>
      </c>
    </row>
    <row r="849" spans="1:37" x14ac:dyDescent="0.25">
      <c r="A849" t="s">
        <v>289</v>
      </c>
      <c r="B849" t="s">
        <v>490</v>
      </c>
      <c r="C849" s="67" t="str">
        <f t="shared" si="90"/>
        <v>Ellie Krueger</v>
      </c>
      <c r="D849" s="71" t="str" cm="1">
        <f t="array" ref="D849">_xlfn.IFS(AK849="1",CONCATENATE(C849,"Regional"),AK849="2",CONCATENATE(C849,"Sectional"),AK849="3",CONCATENATE(C849,COUNTIF($C$1:C849,C849)))</f>
        <v>Ellie Krueger2</v>
      </c>
      <c r="E849" s="66">
        <v>45154.333333333336</v>
      </c>
      <c r="F849" t="s">
        <v>2608</v>
      </c>
      <c r="G849" s="46">
        <v>40</v>
      </c>
      <c r="H849" s="46">
        <v>91</v>
      </c>
      <c r="I849" s="46">
        <v>6</v>
      </c>
      <c r="J849" t="s">
        <v>1051</v>
      </c>
      <c r="K849" t="s">
        <v>131</v>
      </c>
      <c r="L849" s="46">
        <v>5336</v>
      </c>
      <c r="M849" s="46">
        <v>72</v>
      </c>
      <c r="N849" s="46">
        <v>71.3</v>
      </c>
      <c r="O849" s="46">
        <v>121</v>
      </c>
      <c r="P849" s="46">
        <f t="shared" si="91"/>
        <v>2</v>
      </c>
      <c r="R849" s="67" t="s">
        <v>1204</v>
      </c>
      <c r="S849" s="67">
        <f>COUNTIF(Y$2:$Y$100,R849)</f>
        <v>0</v>
      </c>
      <c r="V849" s="67">
        <f t="shared" si="92"/>
        <v>0</v>
      </c>
      <c r="X849"/>
      <c r="Y849" s="67" t="str">
        <f t="shared" si="96"/>
        <v xml:space="preserve"> </v>
      </c>
      <c r="AB849" t="s">
        <v>131</v>
      </c>
      <c r="AC849" s="46">
        <v>5336</v>
      </c>
      <c r="AD849" s="46">
        <v>72</v>
      </c>
      <c r="AE849" s="46">
        <v>71.3</v>
      </c>
      <c r="AF849" s="46">
        <v>121</v>
      </c>
      <c r="AH849" s="70" t="str">
        <f t="shared" si="93"/>
        <v/>
      </c>
      <c r="AI849" s="70" t="str">
        <f t="shared" si="94"/>
        <v/>
      </c>
      <c r="AJ849" s="70" t="str">
        <f t="shared" si="95"/>
        <v>X</v>
      </c>
      <c r="AK849" s="70" t="str" cm="1">
        <f t="array" ref="AK849">_xlfn.IFS(AH849&lt;&gt;"","1",AI849&lt;&gt;"","2",AJ849&lt;&gt;"","3")</f>
        <v>3</v>
      </c>
    </row>
    <row r="850" spans="1:37" x14ac:dyDescent="0.25">
      <c r="A850" t="s">
        <v>710</v>
      </c>
      <c r="B850" t="s">
        <v>711</v>
      </c>
      <c r="C850" s="67" t="str">
        <f t="shared" si="90"/>
        <v>Teckla Wahlstrand</v>
      </c>
      <c r="D850" s="71" t="str" cm="1">
        <f t="array" ref="D850">_xlfn.IFS(AK850="1",CONCATENATE(C850,"Regional"),AK850="2",CONCATENATE(C850,"Sectional"),AK850="3",CONCATENATE(C850,COUNTIF($C$1:C850,C850)))</f>
        <v>Teckla Wahlstrand2</v>
      </c>
      <c r="E850" s="66">
        <v>45154.333333333336</v>
      </c>
      <c r="F850" t="s">
        <v>2608</v>
      </c>
      <c r="G850" s="46">
        <v>40</v>
      </c>
      <c r="H850" s="46">
        <v>93</v>
      </c>
      <c r="I850" s="46">
        <v>7</v>
      </c>
      <c r="J850" t="s">
        <v>1051</v>
      </c>
      <c r="K850" t="s">
        <v>131</v>
      </c>
      <c r="L850" s="46">
        <v>5336</v>
      </c>
      <c r="M850" s="46">
        <v>72</v>
      </c>
      <c r="N850" s="46">
        <v>71.3</v>
      </c>
      <c r="O850" s="46">
        <v>121</v>
      </c>
      <c r="P850" s="46">
        <f t="shared" si="91"/>
        <v>2</v>
      </c>
      <c r="R850" s="67" t="s">
        <v>1310</v>
      </c>
      <c r="S850" s="67">
        <f>COUNTIF(Y$2:$Y$100,R850)</f>
        <v>0</v>
      </c>
      <c r="V850" s="67">
        <f t="shared" si="92"/>
        <v>0</v>
      </c>
      <c r="X850"/>
      <c r="Y850" s="67" t="str">
        <f t="shared" si="96"/>
        <v xml:space="preserve"> </v>
      </c>
      <c r="AB850" t="s">
        <v>131</v>
      </c>
      <c r="AC850" s="46">
        <v>5336</v>
      </c>
      <c r="AD850" s="46">
        <v>72</v>
      </c>
      <c r="AE850" s="46">
        <v>71.3</v>
      </c>
      <c r="AF850" s="46">
        <v>121</v>
      </c>
      <c r="AH850" s="70" t="str">
        <f t="shared" si="93"/>
        <v/>
      </c>
      <c r="AI850" s="70" t="str">
        <f t="shared" si="94"/>
        <v/>
      </c>
      <c r="AJ850" s="70" t="str">
        <f t="shared" si="95"/>
        <v>X</v>
      </c>
      <c r="AK850" s="70" t="str" cm="1">
        <f t="array" ref="AK850">_xlfn.IFS(AH850&lt;&gt;"","1",AI850&lt;&gt;"","2",AJ850&lt;&gt;"","3")</f>
        <v>3</v>
      </c>
    </row>
    <row r="851" spans="1:37" x14ac:dyDescent="0.25">
      <c r="A851" t="s">
        <v>525</v>
      </c>
      <c r="B851" t="s">
        <v>362</v>
      </c>
      <c r="C851" s="67" t="str">
        <f t="shared" si="90"/>
        <v>Emma Eastep</v>
      </c>
      <c r="D851" s="71" t="str" cm="1">
        <f t="array" ref="D851">_xlfn.IFS(AK851="1",CONCATENATE(C851,"Regional"),AK851="2",CONCATENATE(C851,"Sectional"),AK851="3",CONCATENATE(C851,COUNTIF($C$1:C851,C851)))</f>
        <v>Emma Eastep2</v>
      </c>
      <c r="E851" s="66">
        <v>45154.333333333336</v>
      </c>
      <c r="F851" t="s">
        <v>2608</v>
      </c>
      <c r="G851" s="46">
        <v>40</v>
      </c>
      <c r="H851" s="46">
        <v>97</v>
      </c>
      <c r="I851" s="46">
        <v>8</v>
      </c>
      <c r="J851" t="s">
        <v>1051</v>
      </c>
      <c r="K851" t="s">
        <v>131</v>
      </c>
      <c r="L851" s="46">
        <v>5336</v>
      </c>
      <c r="M851" s="46">
        <v>72</v>
      </c>
      <c r="N851" s="46">
        <v>71.3</v>
      </c>
      <c r="O851" s="46">
        <v>121</v>
      </c>
      <c r="P851" s="46">
        <f t="shared" si="91"/>
        <v>2</v>
      </c>
      <c r="R851" s="67" t="s">
        <v>1201</v>
      </c>
      <c r="S851" s="67">
        <f>COUNTIF(Y$2:$Y$100,R851)</f>
        <v>0</v>
      </c>
      <c r="V851" s="67">
        <f t="shared" si="92"/>
        <v>0</v>
      </c>
      <c r="X851"/>
      <c r="Y851" s="67" t="str">
        <f t="shared" si="96"/>
        <v xml:space="preserve"> </v>
      </c>
      <c r="AB851" t="s">
        <v>131</v>
      </c>
      <c r="AC851" s="46">
        <v>5336</v>
      </c>
      <c r="AD851" s="46">
        <v>72</v>
      </c>
      <c r="AE851" s="46">
        <v>71.3</v>
      </c>
      <c r="AF851" s="46">
        <v>121</v>
      </c>
      <c r="AH851" s="70" t="str">
        <f t="shared" si="93"/>
        <v/>
      </c>
      <c r="AI851" s="70" t="str">
        <f t="shared" si="94"/>
        <v/>
      </c>
      <c r="AJ851" s="70" t="str">
        <f t="shared" si="95"/>
        <v>X</v>
      </c>
      <c r="AK851" s="70" t="str" cm="1">
        <f t="array" ref="AK851">_xlfn.IFS(AH851&lt;&gt;"","1",AI851&lt;&gt;"","2",AJ851&lt;&gt;"","3")</f>
        <v>3</v>
      </c>
    </row>
    <row r="852" spans="1:37" x14ac:dyDescent="0.25">
      <c r="A852" t="s">
        <v>534</v>
      </c>
      <c r="B852" t="s">
        <v>653</v>
      </c>
      <c r="C852" s="67" t="str">
        <f t="shared" si="90"/>
        <v>Addy Seaholm</v>
      </c>
      <c r="D852" s="71" t="str" cm="1">
        <f t="array" ref="D852">_xlfn.IFS(AK852="1",CONCATENATE(C852,"Regional"),AK852="2",CONCATENATE(C852,"Sectional"),AK852="3",CONCATENATE(C852,COUNTIF($C$1:C852,C852)))</f>
        <v>Addy Seaholm2</v>
      </c>
      <c r="E852" s="66">
        <v>45154.333333333336</v>
      </c>
      <c r="F852" t="s">
        <v>2608</v>
      </c>
      <c r="G852" s="46">
        <v>40</v>
      </c>
      <c r="H852" s="46">
        <v>98</v>
      </c>
      <c r="I852" s="46">
        <v>9</v>
      </c>
      <c r="J852" t="s">
        <v>1051</v>
      </c>
      <c r="K852" t="s">
        <v>131</v>
      </c>
      <c r="L852" s="46">
        <v>5336</v>
      </c>
      <c r="M852" s="46">
        <v>72</v>
      </c>
      <c r="N852" s="46">
        <v>71.3</v>
      </c>
      <c r="O852" s="46">
        <v>121</v>
      </c>
      <c r="P852" s="46">
        <f t="shared" si="91"/>
        <v>2</v>
      </c>
      <c r="R852" s="67" t="s">
        <v>2757</v>
      </c>
      <c r="S852" s="67">
        <f>COUNTIF(Y$2:$Y$100,R852)</f>
        <v>0</v>
      </c>
      <c r="V852" s="67">
        <f t="shared" si="92"/>
        <v>0</v>
      </c>
      <c r="X852"/>
      <c r="Y852" s="67" t="str">
        <f t="shared" si="96"/>
        <v xml:space="preserve"> </v>
      </c>
      <c r="AB852" t="s">
        <v>131</v>
      </c>
      <c r="AC852" s="46">
        <v>5336</v>
      </c>
      <c r="AD852" s="46">
        <v>72</v>
      </c>
      <c r="AE852" s="46">
        <v>71.3</v>
      </c>
      <c r="AF852" s="46">
        <v>121</v>
      </c>
      <c r="AH852" s="70" t="str">
        <f t="shared" si="93"/>
        <v/>
      </c>
      <c r="AI852" s="70" t="str">
        <f t="shared" si="94"/>
        <v/>
      </c>
      <c r="AJ852" s="70" t="str">
        <f t="shared" si="95"/>
        <v>X</v>
      </c>
      <c r="AK852" s="70" t="str" cm="1">
        <f t="array" ref="AK852">_xlfn.IFS(AH852&lt;&gt;"","1",AI852&lt;&gt;"","2",AJ852&lt;&gt;"","3")</f>
        <v>3</v>
      </c>
    </row>
    <row r="853" spans="1:37" x14ac:dyDescent="0.25">
      <c r="A853" t="s">
        <v>702</v>
      </c>
      <c r="B853" t="s">
        <v>622</v>
      </c>
      <c r="C853" s="67" t="str">
        <f t="shared" si="90"/>
        <v>Samantha Halle</v>
      </c>
      <c r="D853" s="71" t="str" cm="1">
        <f t="array" ref="D853">_xlfn.IFS(AK853="1",CONCATENATE(C853,"Regional"),AK853="2",CONCATENATE(C853,"Sectional"),AK853="3",CONCATENATE(C853,COUNTIF($C$1:C853,C853)))</f>
        <v>Samantha Halle2</v>
      </c>
      <c r="E853" s="66">
        <v>45154.333333333336</v>
      </c>
      <c r="F853" t="s">
        <v>2608</v>
      </c>
      <c r="G853" s="46">
        <v>40</v>
      </c>
      <c r="H853" s="46">
        <v>98</v>
      </c>
      <c r="I853" s="46">
        <v>9</v>
      </c>
      <c r="J853" t="s">
        <v>1051</v>
      </c>
      <c r="K853" t="s">
        <v>131</v>
      </c>
      <c r="L853" s="46">
        <v>5336</v>
      </c>
      <c r="M853" s="46">
        <v>72</v>
      </c>
      <c r="N853" s="46">
        <v>71.3</v>
      </c>
      <c r="O853" s="46">
        <v>121</v>
      </c>
      <c r="P853" s="46">
        <f t="shared" si="91"/>
        <v>2</v>
      </c>
      <c r="R853" s="67" t="s">
        <v>2759</v>
      </c>
      <c r="S853" s="67">
        <f>COUNTIF(Y$2:$Y$100,R853)</f>
        <v>0</v>
      </c>
      <c r="V853" s="67">
        <f t="shared" si="92"/>
        <v>0</v>
      </c>
      <c r="X853"/>
      <c r="Y853" s="67" t="str">
        <f t="shared" si="96"/>
        <v xml:space="preserve"> </v>
      </c>
      <c r="AB853" t="s">
        <v>131</v>
      </c>
      <c r="AC853" s="46">
        <v>5336</v>
      </c>
      <c r="AD853" s="46">
        <v>72</v>
      </c>
      <c r="AE853" s="46">
        <v>71.3</v>
      </c>
      <c r="AF853" s="46">
        <v>121</v>
      </c>
      <c r="AH853" s="70" t="str">
        <f t="shared" si="93"/>
        <v/>
      </c>
      <c r="AI853" s="70" t="str">
        <f t="shared" si="94"/>
        <v/>
      </c>
      <c r="AJ853" s="70" t="str">
        <f t="shared" si="95"/>
        <v>X</v>
      </c>
      <c r="AK853" s="70" t="str" cm="1">
        <f t="array" ref="AK853">_xlfn.IFS(AH853&lt;&gt;"","1",AI853&lt;&gt;"","2",AJ853&lt;&gt;"","3")</f>
        <v>3</v>
      </c>
    </row>
    <row r="854" spans="1:37" x14ac:dyDescent="0.25">
      <c r="A854" t="s">
        <v>1753</v>
      </c>
      <c r="B854" t="s">
        <v>1754</v>
      </c>
      <c r="C854" s="67" t="str">
        <f t="shared" si="90"/>
        <v>Aili Lassi</v>
      </c>
      <c r="D854" s="71" t="str" cm="1">
        <f t="array" ref="D854">_xlfn.IFS(AK854="1",CONCATENATE(C854,"Regional"),AK854="2",CONCATENATE(C854,"Sectional"),AK854="3",CONCATENATE(C854,COUNTIF($C$1:C854,C854)))</f>
        <v>Aili Lassi2</v>
      </c>
      <c r="E854" s="66">
        <v>45154.333333333336</v>
      </c>
      <c r="F854" t="s">
        <v>2608</v>
      </c>
      <c r="G854" s="46">
        <v>40</v>
      </c>
      <c r="H854" s="46">
        <v>100</v>
      </c>
      <c r="I854" s="46">
        <v>11</v>
      </c>
      <c r="J854" t="s">
        <v>1051</v>
      </c>
      <c r="K854" t="s">
        <v>131</v>
      </c>
      <c r="L854" s="46">
        <v>5336</v>
      </c>
      <c r="M854" s="46">
        <v>72</v>
      </c>
      <c r="N854" s="46">
        <v>71.3</v>
      </c>
      <c r="O854" s="46">
        <v>121</v>
      </c>
      <c r="P854" s="46">
        <f t="shared" si="91"/>
        <v>2</v>
      </c>
      <c r="R854" s="67" t="s">
        <v>2761</v>
      </c>
      <c r="S854" s="67">
        <f>COUNTIF(Y$2:$Y$100,R854)</f>
        <v>0</v>
      </c>
      <c r="V854" s="67">
        <f t="shared" si="92"/>
        <v>0</v>
      </c>
      <c r="X854"/>
      <c r="Y854" s="67" t="str">
        <f t="shared" si="96"/>
        <v xml:space="preserve"> </v>
      </c>
      <c r="AB854" t="s">
        <v>131</v>
      </c>
      <c r="AC854" s="46">
        <v>5336</v>
      </c>
      <c r="AD854" s="46">
        <v>72</v>
      </c>
      <c r="AE854" s="46">
        <v>71.3</v>
      </c>
      <c r="AF854" s="46">
        <v>121</v>
      </c>
      <c r="AH854" s="70" t="str">
        <f t="shared" si="93"/>
        <v/>
      </c>
      <c r="AI854" s="70" t="str">
        <f t="shared" si="94"/>
        <v/>
      </c>
      <c r="AJ854" s="70" t="str">
        <f t="shared" si="95"/>
        <v>X</v>
      </c>
      <c r="AK854" s="70" t="str" cm="1">
        <f t="array" ref="AK854">_xlfn.IFS(AH854&lt;&gt;"","1",AI854&lt;&gt;"","2",AJ854&lt;&gt;"","3")</f>
        <v>3</v>
      </c>
    </row>
    <row r="855" spans="1:37" x14ac:dyDescent="0.25">
      <c r="A855" t="s">
        <v>1751</v>
      </c>
      <c r="B855" t="s">
        <v>253</v>
      </c>
      <c r="C855" s="67" t="str">
        <f t="shared" si="90"/>
        <v>Lily Gies</v>
      </c>
      <c r="D855" s="71" t="str" cm="1">
        <f t="array" ref="D855">_xlfn.IFS(AK855="1",CONCATENATE(C855,"Regional"),AK855="2",CONCATENATE(C855,"Sectional"),AK855="3",CONCATENATE(C855,COUNTIF($C$1:C855,C855)))</f>
        <v>Lily Gies2</v>
      </c>
      <c r="E855" s="66">
        <v>45154.333333333336</v>
      </c>
      <c r="F855" t="s">
        <v>2608</v>
      </c>
      <c r="G855" s="46">
        <v>40</v>
      </c>
      <c r="H855" s="46">
        <v>100</v>
      </c>
      <c r="I855" s="46">
        <v>11</v>
      </c>
      <c r="J855" t="s">
        <v>1051</v>
      </c>
      <c r="K855" t="s">
        <v>131</v>
      </c>
      <c r="L855" s="46">
        <v>5336</v>
      </c>
      <c r="M855" s="46">
        <v>72</v>
      </c>
      <c r="N855" s="46">
        <v>71.3</v>
      </c>
      <c r="O855" s="46">
        <v>121</v>
      </c>
      <c r="P855" s="46">
        <f t="shared" si="91"/>
        <v>2</v>
      </c>
      <c r="R855" s="67" t="s">
        <v>2758</v>
      </c>
      <c r="S855" s="67">
        <f>COUNTIF(Y$2:$Y$100,R855)</f>
        <v>0</v>
      </c>
      <c r="V855" s="67">
        <f t="shared" si="92"/>
        <v>0</v>
      </c>
      <c r="X855"/>
      <c r="Y855" s="67" t="str">
        <f t="shared" si="96"/>
        <v xml:space="preserve"> </v>
      </c>
      <c r="AB855" t="s">
        <v>131</v>
      </c>
      <c r="AC855" s="46">
        <v>5336</v>
      </c>
      <c r="AD855" s="46">
        <v>72</v>
      </c>
      <c r="AE855" s="46">
        <v>71.3</v>
      </c>
      <c r="AF855" s="46">
        <v>121</v>
      </c>
      <c r="AH855" s="70" t="str">
        <f t="shared" si="93"/>
        <v/>
      </c>
      <c r="AI855" s="70" t="str">
        <f t="shared" si="94"/>
        <v/>
      </c>
      <c r="AJ855" s="70" t="str">
        <f t="shared" si="95"/>
        <v>X</v>
      </c>
      <c r="AK855" s="70" t="str" cm="1">
        <f t="array" ref="AK855">_xlfn.IFS(AH855&lt;&gt;"","1",AI855&lt;&gt;"","2",AJ855&lt;&gt;"","3")</f>
        <v>3</v>
      </c>
    </row>
    <row r="856" spans="1:37" x14ac:dyDescent="0.25">
      <c r="A856" t="s">
        <v>1752</v>
      </c>
      <c r="B856" t="s">
        <v>907</v>
      </c>
      <c r="C856" s="67" t="str">
        <f t="shared" si="90"/>
        <v>Hailey Goodman</v>
      </c>
      <c r="D856" s="71" t="str" cm="1">
        <f t="array" ref="D856">_xlfn.IFS(AK856="1",CONCATENATE(C856,"Regional"),AK856="2",CONCATENATE(C856,"Sectional"),AK856="3",CONCATENATE(C856,COUNTIF($C$1:C856,C856)))</f>
        <v>Hailey Goodman2</v>
      </c>
      <c r="E856" s="66">
        <v>45154.333333333336</v>
      </c>
      <c r="F856" t="s">
        <v>2608</v>
      </c>
      <c r="G856" s="46">
        <v>40</v>
      </c>
      <c r="H856" s="46">
        <v>100</v>
      </c>
      <c r="I856" s="46">
        <v>11</v>
      </c>
      <c r="J856" t="s">
        <v>1051</v>
      </c>
      <c r="K856" t="s">
        <v>131</v>
      </c>
      <c r="L856" s="46">
        <v>5336</v>
      </c>
      <c r="M856" s="46">
        <v>72</v>
      </c>
      <c r="N856" s="46">
        <v>71.3</v>
      </c>
      <c r="O856" s="46">
        <v>121</v>
      </c>
      <c r="P856" s="46">
        <f t="shared" si="91"/>
        <v>2</v>
      </c>
      <c r="R856" s="67" t="s">
        <v>2760</v>
      </c>
      <c r="S856" s="67">
        <f>COUNTIF(Y$2:$Y$100,R856)</f>
        <v>0</v>
      </c>
      <c r="V856" s="67">
        <f t="shared" si="92"/>
        <v>0</v>
      </c>
      <c r="X856"/>
      <c r="Y856" s="67" t="str">
        <f t="shared" si="96"/>
        <v xml:space="preserve"> </v>
      </c>
      <c r="AB856" t="s">
        <v>131</v>
      </c>
      <c r="AC856" s="46">
        <v>5336</v>
      </c>
      <c r="AD856" s="46">
        <v>72</v>
      </c>
      <c r="AE856" s="46">
        <v>71.3</v>
      </c>
      <c r="AF856" s="46">
        <v>121</v>
      </c>
      <c r="AH856" s="70" t="str">
        <f t="shared" si="93"/>
        <v/>
      </c>
      <c r="AI856" s="70" t="str">
        <f t="shared" si="94"/>
        <v/>
      </c>
      <c r="AJ856" s="70" t="str">
        <f t="shared" si="95"/>
        <v>X</v>
      </c>
      <c r="AK856" s="70" t="str" cm="1">
        <f t="array" ref="AK856">_xlfn.IFS(AH856&lt;&gt;"","1",AI856&lt;&gt;"","2",AJ856&lt;&gt;"","3")</f>
        <v>3</v>
      </c>
    </row>
    <row r="857" spans="1:37" x14ac:dyDescent="0.25">
      <c r="A857" t="s">
        <v>536</v>
      </c>
      <c r="B857" t="s">
        <v>537</v>
      </c>
      <c r="C857" s="67" t="str">
        <f t="shared" si="90"/>
        <v>Mariah Hull</v>
      </c>
      <c r="D857" s="71" t="str" cm="1">
        <f t="array" ref="D857">_xlfn.IFS(AK857="1",CONCATENATE(C857,"Regional"),AK857="2",CONCATENATE(C857,"Sectional"),AK857="3",CONCATENATE(C857,COUNTIF($C$1:C857,C857)))</f>
        <v>Mariah Hull2</v>
      </c>
      <c r="E857" s="66">
        <v>45154.333333333336</v>
      </c>
      <c r="F857" t="s">
        <v>2608</v>
      </c>
      <c r="G857" s="46">
        <v>40</v>
      </c>
      <c r="H857" s="46">
        <v>103</v>
      </c>
      <c r="I857" s="46">
        <v>14</v>
      </c>
      <c r="J857" t="s">
        <v>1051</v>
      </c>
      <c r="K857" t="s">
        <v>131</v>
      </c>
      <c r="L857" s="46">
        <v>5336</v>
      </c>
      <c r="M857" s="46">
        <v>72</v>
      </c>
      <c r="N857" s="46">
        <v>71.3</v>
      </c>
      <c r="O857" s="46">
        <v>121</v>
      </c>
      <c r="P857" s="46">
        <f t="shared" si="91"/>
        <v>2</v>
      </c>
      <c r="R857" s="67" t="s">
        <v>1208</v>
      </c>
      <c r="S857" s="67">
        <f>COUNTIF(Y$2:$Y$100,R857)</f>
        <v>0</v>
      </c>
      <c r="V857" s="67">
        <f t="shared" si="92"/>
        <v>0</v>
      </c>
      <c r="X857"/>
      <c r="Y857" s="67" t="str">
        <f t="shared" si="96"/>
        <v xml:space="preserve"> </v>
      </c>
      <c r="AB857" t="s">
        <v>131</v>
      </c>
      <c r="AC857" s="46">
        <v>5336</v>
      </c>
      <c r="AD857" s="46">
        <v>72</v>
      </c>
      <c r="AE857" s="46">
        <v>71.3</v>
      </c>
      <c r="AF857" s="46">
        <v>121</v>
      </c>
      <c r="AH857" s="70" t="str">
        <f t="shared" si="93"/>
        <v/>
      </c>
      <c r="AI857" s="70" t="str">
        <f t="shared" si="94"/>
        <v/>
      </c>
      <c r="AJ857" s="70" t="str">
        <f t="shared" si="95"/>
        <v>X</v>
      </c>
      <c r="AK857" s="70" t="str" cm="1">
        <f t="array" ref="AK857">_xlfn.IFS(AH857&lt;&gt;"","1",AI857&lt;&gt;"","2",AJ857&lt;&gt;"","3")</f>
        <v>3</v>
      </c>
    </row>
    <row r="858" spans="1:37" x14ac:dyDescent="0.25">
      <c r="A858" t="s">
        <v>276</v>
      </c>
      <c r="B858" t="s">
        <v>270</v>
      </c>
      <c r="C858" s="67" t="str">
        <f t="shared" si="90"/>
        <v>Natalie Jones</v>
      </c>
      <c r="D858" s="71" t="str" cm="1">
        <f t="array" ref="D858">_xlfn.IFS(AK858="1",CONCATENATE(C858,"Regional"),AK858="2",CONCATENATE(C858,"Sectional"),AK858="3",CONCATENATE(C858,COUNTIF($C$1:C858,C858)))</f>
        <v>Natalie Jones2</v>
      </c>
      <c r="E858" s="66">
        <v>45154.333333333336</v>
      </c>
      <c r="F858" t="s">
        <v>2608</v>
      </c>
      <c r="G858" s="46">
        <v>40</v>
      </c>
      <c r="H858" s="46">
        <v>105</v>
      </c>
      <c r="I858" s="46">
        <v>15</v>
      </c>
      <c r="J858" t="s">
        <v>1051</v>
      </c>
      <c r="K858" t="s">
        <v>131</v>
      </c>
      <c r="L858" s="46">
        <v>5336</v>
      </c>
      <c r="M858" s="46">
        <v>72</v>
      </c>
      <c r="N858" s="46">
        <v>71.3</v>
      </c>
      <c r="O858" s="46">
        <v>121</v>
      </c>
      <c r="P858" s="46">
        <f t="shared" si="91"/>
        <v>2</v>
      </c>
      <c r="R858" s="67" t="s">
        <v>1205</v>
      </c>
      <c r="S858" s="67">
        <f>COUNTIF(Y$2:$Y$100,R858)</f>
        <v>0</v>
      </c>
      <c r="V858" s="67">
        <f t="shared" si="92"/>
        <v>0</v>
      </c>
      <c r="X858"/>
      <c r="Y858" s="67" t="str">
        <f t="shared" si="96"/>
        <v xml:space="preserve"> </v>
      </c>
      <c r="AB858" t="s">
        <v>131</v>
      </c>
      <c r="AC858" s="46">
        <v>5336</v>
      </c>
      <c r="AD858" s="46">
        <v>72</v>
      </c>
      <c r="AE858" s="46">
        <v>71.3</v>
      </c>
      <c r="AF858" s="46">
        <v>121</v>
      </c>
      <c r="AH858" s="70" t="str">
        <f t="shared" si="93"/>
        <v/>
      </c>
      <c r="AI858" s="70" t="str">
        <f t="shared" si="94"/>
        <v/>
      </c>
      <c r="AJ858" s="70" t="str">
        <f t="shared" si="95"/>
        <v>X</v>
      </c>
      <c r="AK858" s="70" t="str" cm="1">
        <f t="array" ref="AK858">_xlfn.IFS(AH858&lt;&gt;"","1",AI858&lt;&gt;"","2",AJ858&lt;&gt;"","3")</f>
        <v>3</v>
      </c>
    </row>
    <row r="859" spans="1:37" x14ac:dyDescent="0.25">
      <c r="A859" t="s">
        <v>243</v>
      </c>
      <c r="B859" t="s">
        <v>533</v>
      </c>
      <c r="C859" s="67" t="str">
        <f t="shared" si="90"/>
        <v>Kaylee Erickson</v>
      </c>
      <c r="D859" s="71" t="str" cm="1">
        <f t="array" ref="D859">_xlfn.IFS(AK859="1",CONCATENATE(C859,"Regional"),AK859="2",CONCATENATE(C859,"Sectional"),AK859="3",CONCATENATE(C859,COUNTIF($C$1:C859,C859)))</f>
        <v>Kaylee Erickson2</v>
      </c>
      <c r="E859" s="66">
        <v>45154.333333333336</v>
      </c>
      <c r="F859" t="s">
        <v>2608</v>
      </c>
      <c r="G859" s="46">
        <v>40</v>
      </c>
      <c r="H859" s="46">
        <v>109</v>
      </c>
      <c r="I859" s="46">
        <v>16</v>
      </c>
      <c r="J859" t="s">
        <v>1051</v>
      </c>
      <c r="K859" t="s">
        <v>131</v>
      </c>
      <c r="L859" s="46">
        <v>5336</v>
      </c>
      <c r="M859" s="46">
        <v>72</v>
      </c>
      <c r="N859" s="46">
        <v>71.3</v>
      </c>
      <c r="O859" s="46">
        <v>121</v>
      </c>
      <c r="P859" s="46">
        <f t="shared" si="91"/>
        <v>2</v>
      </c>
      <c r="R859" s="67" t="s">
        <v>1206</v>
      </c>
      <c r="S859" s="67">
        <f>COUNTIF(Y$2:$Y$100,R859)</f>
        <v>0</v>
      </c>
      <c r="V859" s="67">
        <f t="shared" si="92"/>
        <v>0</v>
      </c>
      <c r="X859"/>
      <c r="Y859" s="67" t="str">
        <f t="shared" si="96"/>
        <v xml:space="preserve"> </v>
      </c>
      <c r="AB859" t="s">
        <v>131</v>
      </c>
      <c r="AC859" s="46">
        <v>5336</v>
      </c>
      <c r="AD859" s="46">
        <v>72</v>
      </c>
      <c r="AE859" s="46">
        <v>71.3</v>
      </c>
      <c r="AF859" s="46">
        <v>121</v>
      </c>
      <c r="AH859" s="70" t="str">
        <f t="shared" si="93"/>
        <v/>
      </c>
      <c r="AI859" s="70" t="str">
        <f t="shared" si="94"/>
        <v/>
      </c>
      <c r="AJ859" s="70" t="str">
        <f t="shared" si="95"/>
        <v>X</v>
      </c>
      <c r="AK859" s="70" t="str" cm="1">
        <f t="array" ref="AK859">_xlfn.IFS(AH859&lt;&gt;"","1",AI859&lt;&gt;"","2",AJ859&lt;&gt;"","3")</f>
        <v>3</v>
      </c>
    </row>
    <row r="860" spans="1:37" x14ac:dyDescent="0.25">
      <c r="A860" t="s">
        <v>2260</v>
      </c>
      <c r="B860" t="s">
        <v>740</v>
      </c>
      <c r="C860" s="67" t="str">
        <f t="shared" si="90"/>
        <v>Lydia Duffy</v>
      </c>
      <c r="D860" s="71" t="str" cm="1">
        <f t="array" ref="D860">_xlfn.IFS(AK860="1",CONCATENATE(C860,"Regional"),AK860="2",CONCATENATE(C860,"Sectional"),AK860="3",CONCATENATE(C860,COUNTIF($C$1:C860,C860)))</f>
        <v>Lydia Duffy1</v>
      </c>
      <c r="E860" s="66">
        <v>45154.333333333336</v>
      </c>
      <c r="F860" t="s">
        <v>2608</v>
      </c>
      <c r="G860" s="46">
        <v>40</v>
      </c>
      <c r="H860" s="46">
        <v>109</v>
      </c>
      <c r="I860" s="46">
        <v>16</v>
      </c>
      <c r="J860" t="s">
        <v>1051</v>
      </c>
      <c r="K860" t="s">
        <v>131</v>
      </c>
      <c r="L860" s="46">
        <v>5336</v>
      </c>
      <c r="M860" s="46">
        <v>72</v>
      </c>
      <c r="N860" s="46">
        <v>71.3</v>
      </c>
      <c r="O860" s="46">
        <v>121</v>
      </c>
      <c r="P860" s="46">
        <f t="shared" si="91"/>
        <v>2</v>
      </c>
      <c r="R860" s="67" t="s">
        <v>3283</v>
      </c>
      <c r="S860" s="67">
        <f>COUNTIF(Y$2:$Y$100,R860)</f>
        <v>0</v>
      </c>
      <c r="V860" s="67">
        <f t="shared" si="92"/>
        <v>0</v>
      </c>
      <c r="X860"/>
      <c r="Y860" s="67" t="str">
        <f t="shared" si="96"/>
        <v xml:space="preserve"> </v>
      </c>
      <c r="AB860" t="s">
        <v>131</v>
      </c>
      <c r="AC860" s="46">
        <v>5336</v>
      </c>
      <c r="AD860" s="46">
        <v>72</v>
      </c>
      <c r="AE860" s="46">
        <v>71.3</v>
      </c>
      <c r="AF860" s="46">
        <v>121</v>
      </c>
      <c r="AH860" s="70" t="str">
        <f t="shared" si="93"/>
        <v/>
      </c>
      <c r="AI860" s="70" t="str">
        <f t="shared" si="94"/>
        <v/>
      </c>
      <c r="AJ860" s="70" t="str">
        <f t="shared" si="95"/>
        <v>X</v>
      </c>
      <c r="AK860" s="70" t="str" cm="1">
        <f t="array" ref="AK860">_xlfn.IFS(AH860&lt;&gt;"","1",AI860&lt;&gt;"","2",AJ860&lt;&gt;"","3")</f>
        <v>3</v>
      </c>
    </row>
    <row r="861" spans="1:37" x14ac:dyDescent="0.25">
      <c r="A861" t="s">
        <v>200</v>
      </c>
      <c r="B861" t="s">
        <v>1017</v>
      </c>
      <c r="C861" s="67" t="str">
        <f t="shared" si="90"/>
        <v>Noelle Bennett</v>
      </c>
      <c r="D861" s="71" t="str" cm="1">
        <f t="array" ref="D861">_xlfn.IFS(AK861="1",CONCATENATE(C861,"Regional"),AK861="2",CONCATENATE(C861,"Sectional"),AK861="3",CONCATENATE(C861,COUNTIF($C$1:C861,C861)))</f>
        <v>Noelle Bennett2</v>
      </c>
      <c r="E861" s="66">
        <v>45154.333333333336</v>
      </c>
      <c r="F861" t="s">
        <v>2608</v>
      </c>
      <c r="G861" s="46">
        <v>40</v>
      </c>
      <c r="H861" s="46">
        <v>109</v>
      </c>
      <c r="I861" s="46">
        <v>16</v>
      </c>
      <c r="J861" t="s">
        <v>1051</v>
      </c>
      <c r="K861" t="s">
        <v>131</v>
      </c>
      <c r="L861" s="46">
        <v>5336</v>
      </c>
      <c r="M861" s="46">
        <v>72</v>
      </c>
      <c r="N861" s="46">
        <v>71.3</v>
      </c>
      <c r="O861" s="46">
        <v>121</v>
      </c>
      <c r="P861" s="46">
        <f t="shared" si="91"/>
        <v>2</v>
      </c>
      <c r="R861" s="67" t="s">
        <v>1517</v>
      </c>
      <c r="S861" s="67">
        <f>COUNTIF(Y$2:$Y$100,R861)</f>
        <v>0</v>
      </c>
      <c r="V861" s="67">
        <f t="shared" si="92"/>
        <v>0</v>
      </c>
      <c r="X861"/>
      <c r="Y861" s="67" t="str">
        <f t="shared" si="96"/>
        <v xml:space="preserve"> </v>
      </c>
      <c r="AB861" t="s">
        <v>131</v>
      </c>
      <c r="AC861" s="46">
        <v>5336</v>
      </c>
      <c r="AD861" s="46">
        <v>72</v>
      </c>
      <c r="AE861" s="46">
        <v>71.3</v>
      </c>
      <c r="AF861" s="46">
        <v>121</v>
      </c>
      <c r="AH861" s="70" t="str">
        <f t="shared" si="93"/>
        <v/>
      </c>
      <c r="AI861" s="70" t="str">
        <f t="shared" si="94"/>
        <v/>
      </c>
      <c r="AJ861" s="70" t="str">
        <f t="shared" si="95"/>
        <v>X</v>
      </c>
      <c r="AK861" s="70" t="str" cm="1">
        <f t="array" ref="AK861">_xlfn.IFS(AH861&lt;&gt;"","1",AI861&lt;&gt;"","2",AJ861&lt;&gt;"","3")</f>
        <v>3</v>
      </c>
    </row>
    <row r="862" spans="1:37" x14ac:dyDescent="0.25">
      <c r="A862" t="s">
        <v>292</v>
      </c>
      <c r="B862" t="s">
        <v>535</v>
      </c>
      <c r="C862" s="67" t="str">
        <f t="shared" si="90"/>
        <v>Rachel Kurth</v>
      </c>
      <c r="D862" s="71" t="str" cm="1">
        <f t="array" ref="D862">_xlfn.IFS(AK862="1",CONCATENATE(C862,"Regional"),AK862="2",CONCATENATE(C862,"Sectional"),AK862="3",CONCATENATE(C862,COUNTIF($C$1:C862,C862)))</f>
        <v>Rachel Kurth2</v>
      </c>
      <c r="E862" s="66">
        <v>45154.333333333336</v>
      </c>
      <c r="F862" t="s">
        <v>2608</v>
      </c>
      <c r="G862" s="46">
        <v>40</v>
      </c>
      <c r="H862" s="46">
        <v>110</v>
      </c>
      <c r="I862" s="46">
        <v>19</v>
      </c>
      <c r="J862" t="s">
        <v>1051</v>
      </c>
      <c r="K862" t="s">
        <v>131</v>
      </c>
      <c r="L862" s="46">
        <v>5336</v>
      </c>
      <c r="M862" s="46">
        <v>72</v>
      </c>
      <c r="N862" s="46">
        <v>71.3</v>
      </c>
      <c r="O862" s="46">
        <v>121</v>
      </c>
      <c r="P862" s="46">
        <f t="shared" si="91"/>
        <v>2</v>
      </c>
      <c r="R862" s="67" t="s">
        <v>1207</v>
      </c>
      <c r="S862" s="67">
        <f>COUNTIF(Y$2:$Y$100,R862)</f>
        <v>0</v>
      </c>
      <c r="V862" s="67">
        <f t="shared" si="92"/>
        <v>0</v>
      </c>
      <c r="X862"/>
      <c r="Y862" s="67" t="str">
        <f t="shared" si="96"/>
        <v xml:space="preserve"> </v>
      </c>
      <c r="AB862" t="s">
        <v>131</v>
      </c>
      <c r="AC862" s="46">
        <v>5336</v>
      </c>
      <c r="AD862" s="46">
        <v>72</v>
      </c>
      <c r="AE862" s="46">
        <v>71.3</v>
      </c>
      <c r="AF862" s="46">
        <v>121</v>
      </c>
      <c r="AH862" s="70" t="str">
        <f t="shared" si="93"/>
        <v/>
      </c>
      <c r="AI862" s="70" t="str">
        <f t="shared" si="94"/>
        <v/>
      </c>
      <c r="AJ862" s="70" t="str">
        <f t="shared" si="95"/>
        <v>X</v>
      </c>
      <c r="AK862" s="70" t="str" cm="1">
        <f t="array" ref="AK862">_xlfn.IFS(AH862&lt;&gt;"","1",AI862&lt;&gt;"","2",AJ862&lt;&gt;"","3")</f>
        <v>3</v>
      </c>
    </row>
    <row r="863" spans="1:37" x14ac:dyDescent="0.25">
      <c r="A863" t="s">
        <v>1624</v>
      </c>
      <c r="B863" t="s">
        <v>531</v>
      </c>
      <c r="C863" s="67" t="str">
        <f t="shared" si="90"/>
        <v>Shea Zadra</v>
      </c>
      <c r="D863" s="71" t="str" cm="1">
        <f t="array" ref="D863">_xlfn.IFS(AK863="1",CONCATENATE(C863,"Regional"),AK863="2",CONCATENATE(C863,"Sectional"),AK863="3",CONCATENATE(C863,COUNTIF($C$1:C863,C863)))</f>
        <v>Shea Zadra2</v>
      </c>
      <c r="E863" s="66">
        <v>45154.333333333336</v>
      </c>
      <c r="F863" t="s">
        <v>2608</v>
      </c>
      <c r="G863" s="46">
        <v>40</v>
      </c>
      <c r="H863" s="46">
        <v>111</v>
      </c>
      <c r="I863" s="46">
        <v>20</v>
      </c>
      <c r="J863" t="s">
        <v>1051</v>
      </c>
      <c r="K863" t="s">
        <v>131</v>
      </c>
      <c r="L863" s="46">
        <v>5336</v>
      </c>
      <c r="M863" s="46">
        <v>72</v>
      </c>
      <c r="N863" s="46">
        <v>71.3</v>
      </c>
      <c r="O863" s="46">
        <v>121</v>
      </c>
      <c r="P863" s="46">
        <f t="shared" si="91"/>
        <v>2</v>
      </c>
      <c r="R863" s="67" t="s">
        <v>3526</v>
      </c>
      <c r="S863" s="67">
        <f>COUNTIF(Y$2:$Y$100,R863)</f>
        <v>0</v>
      </c>
      <c r="V863" s="67">
        <f t="shared" si="92"/>
        <v>0</v>
      </c>
      <c r="X863"/>
      <c r="Y863" s="67" t="str">
        <f t="shared" si="96"/>
        <v xml:space="preserve"> </v>
      </c>
      <c r="AB863" t="s">
        <v>131</v>
      </c>
      <c r="AC863" s="46">
        <v>5336</v>
      </c>
      <c r="AD863" s="46">
        <v>72</v>
      </c>
      <c r="AE863" s="46">
        <v>71.3</v>
      </c>
      <c r="AF863" s="46">
        <v>121</v>
      </c>
      <c r="AH863" s="70" t="str">
        <f t="shared" si="93"/>
        <v/>
      </c>
      <c r="AI863" s="70" t="str">
        <f t="shared" si="94"/>
        <v/>
      </c>
      <c r="AJ863" s="70" t="str">
        <f t="shared" si="95"/>
        <v>X</v>
      </c>
      <c r="AK863" s="70" t="str" cm="1">
        <f t="array" ref="AK863">_xlfn.IFS(AH863&lt;&gt;"","1",AI863&lt;&gt;"","2",AJ863&lt;&gt;"","3")</f>
        <v>3</v>
      </c>
    </row>
    <row r="864" spans="1:37" x14ac:dyDescent="0.25">
      <c r="A864" t="s">
        <v>351</v>
      </c>
      <c r="B864" t="s">
        <v>217</v>
      </c>
      <c r="C864" s="67" t="str">
        <f t="shared" si="90"/>
        <v>Riley Schmidt</v>
      </c>
      <c r="D864" s="71" t="str" cm="1">
        <f t="array" ref="D864">_xlfn.IFS(AK864="1",CONCATENATE(C864,"Regional"),AK864="2",CONCATENATE(C864,"Sectional"),AK864="3",CONCATENATE(C864,COUNTIF($C$1:C864,C864)))</f>
        <v>Riley Schmidt2</v>
      </c>
      <c r="E864" s="66">
        <v>45154.333333333336</v>
      </c>
      <c r="F864" t="s">
        <v>2608</v>
      </c>
      <c r="G864" s="46">
        <v>40</v>
      </c>
      <c r="H864" s="46">
        <v>114</v>
      </c>
      <c r="I864" s="46">
        <v>21</v>
      </c>
      <c r="J864" t="s">
        <v>1051</v>
      </c>
      <c r="K864" t="s">
        <v>131</v>
      </c>
      <c r="L864" s="46">
        <v>5336</v>
      </c>
      <c r="M864" s="46">
        <v>72</v>
      </c>
      <c r="N864" s="46">
        <v>71.3</v>
      </c>
      <c r="O864" s="46">
        <v>121</v>
      </c>
      <c r="P864" s="46">
        <f t="shared" si="91"/>
        <v>2</v>
      </c>
      <c r="R864" s="67" t="s">
        <v>391</v>
      </c>
      <c r="S864" s="67">
        <f>COUNTIF(Y$2:$Y$100,R864)</f>
        <v>0</v>
      </c>
      <c r="V864" s="67">
        <f t="shared" si="92"/>
        <v>0</v>
      </c>
      <c r="X864"/>
      <c r="Y864" s="67" t="str">
        <f t="shared" si="96"/>
        <v xml:space="preserve"> </v>
      </c>
      <c r="AB864" t="s">
        <v>131</v>
      </c>
      <c r="AC864" s="46">
        <v>5336</v>
      </c>
      <c r="AD864" s="46">
        <v>72</v>
      </c>
      <c r="AE864" s="46">
        <v>71.3</v>
      </c>
      <c r="AF864" s="46">
        <v>121</v>
      </c>
      <c r="AH864" s="70" t="str">
        <f t="shared" si="93"/>
        <v/>
      </c>
      <c r="AI864" s="70" t="str">
        <f t="shared" si="94"/>
        <v/>
      </c>
      <c r="AJ864" s="70" t="str">
        <f t="shared" si="95"/>
        <v>X</v>
      </c>
      <c r="AK864" s="70" t="str" cm="1">
        <f t="array" ref="AK864">_xlfn.IFS(AH864&lt;&gt;"","1",AI864&lt;&gt;"","2",AJ864&lt;&gt;"","3")</f>
        <v>3</v>
      </c>
    </row>
    <row r="865" spans="1:37" x14ac:dyDescent="0.25">
      <c r="A865" t="s">
        <v>2261</v>
      </c>
      <c r="B865" t="s">
        <v>2191</v>
      </c>
      <c r="C865" s="67" t="str">
        <f t="shared" si="90"/>
        <v>Kylee Faupl</v>
      </c>
      <c r="D865" s="71" t="str" cm="1">
        <f t="array" ref="D865">_xlfn.IFS(AK865="1",CONCATENATE(C865,"Regional"),AK865="2",CONCATENATE(C865,"Sectional"),AK865="3",CONCATENATE(C865,COUNTIF($C$1:C865,C865)))</f>
        <v>Kylee Faupl1</v>
      </c>
      <c r="E865" s="66">
        <v>45154.333333333336</v>
      </c>
      <c r="F865" t="s">
        <v>2608</v>
      </c>
      <c r="G865" s="46">
        <v>40</v>
      </c>
      <c r="H865" s="46">
        <v>115</v>
      </c>
      <c r="I865" s="46">
        <v>22</v>
      </c>
      <c r="J865" t="s">
        <v>1051</v>
      </c>
      <c r="K865" t="s">
        <v>131</v>
      </c>
      <c r="L865" s="46">
        <v>5336</v>
      </c>
      <c r="M865" s="46">
        <v>72</v>
      </c>
      <c r="N865" s="46">
        <v>71.3</v>
      </c>
      <c r="O865" s="46">
        <v>121</v>
      </c>
      <c r="P865" s="46">
        <f t="shared" si="91"/>
        <v>2</v>
      </c>
      <c r="R865" s="67" t="s">
        <v>3284</v>
      </c>
      <c r="S865" s="67">
        <f>COUNTIF(Y$2:$Y$100,R865)</f>
        <v>0</v>
      </c>
      <c r="V865" s="67">
        <f t="shared" si="92"/>
        <v>0</v>
      </c>
      <c r="X865"/>
      <c r="Y865" s="67" t="str">
        <f t="shared" si="96"/>
        <v xml:space="preserve"> </v>
      </c>
      <c r="AB865" t="s">
        <v>131</v>
      </c>
      <c r="AC865" s="46">
        <v>5336</v>
      </c>
      <c r="AD865" s="46">
        <v>72</v>
      </c>
      <c r="AE865" s="46">
        <v>71.3</v>
      </c>
      <c r="AF865" s="46">
        <v>121</v>
      </c>
      <c r="AH865" s="70" t="str">
        <f t="shared" si="93"/>
        <v/>
      </c>
      <c r="AI865" s="70" t="str">
        <f t="shared" si="94"/>
        <v/>
      </c>
      <c r="AJ865" s="70" t="str">
        <f t="shared" si="95"/>
        <v>X</v>
      </c>
      <c r="AK865" s="70" t="str" cm="1">
        <f t="array" ref="AK865">_xlfn.IFS(AH865&lt;&gt;"","1",AI865&lt;&gt;"","2",AJ865&lt;&gt;"","3")</f>
        <v>3</v>
      </c>
    </row>
    <row r="866" spans="1:37" x14ac:dyDescent="0.25">
      <c r="A866" t="s">
        <v>1761</v>
      </c>
      <c r="B866" t="s">
        <v>1762</v>
      </c>
      <c r="C866" s="67" t="str">
        <f t="shared" si="90"/>
        <v>Miley Covey</v>
      </c>
      <c r="D866" s="71" t="str" cm="1">
        <f t="array" ref="D866">_xlfn.IFS(AK866="1",CONCATENATE(C866,"Regional"),AK866="2",CONCATENATE(C866,"Sectional"),AK866="3",CONCATENATE(C866,COUNTIF($C$1:C866,C866)))</f>
        <v>Miley Covey2</v>
      </c>
      <c r="E866" s="66">
        <v>45154.333333333336</v>
      </c>
      <c r="F866" t="s">
        <v>2608</v>
      </c>
      <c r="G866" s="46">
        <v>40</v>
      </c>
      <c r="H866" s="46">
        <v>116</v>
      </c>
      <c r="I866" s="46">
        <v>23</v>
      </c>
      <c r="J866" t="s">
        <v>1051</v>
      </c>
      <c r="K866" t="s">
        <v>131</v>
      </c>
      <c r="L866" s="46">
        <v>5336</v>
      </c>
      <c r="M866" s="46">
        <v>72</v>
      </c>
      <c r="N866" s="46">
        <v>71.3</v>
      </c>
      <c r="O866" s="46">
        <v>121</v>
      </c>
      <c r="P866" s="46">
        <f t="shared" si="91"/>
        <v>2</v>
      </c>
      <c r="R866" s="67" t="s">
        <v>2767</v>
      </c>
      <c r="S866" s="67">
        <f>COUNTIF(Y$2:$Y$100,R866)</f>
        <v>0</v>
      </c>
      <c r="V866" s="67">
        <f t="shared" si="92"/>
        <v>0</v>
      </c>
      <c r="X866"/>
      <c r="Y866" s="67" t="str">
        <f t="shared" si="96"/>
        <v xml:space="preserve"> </v>
      </c>
      <c r="AB866" t="s">
        <v>131</v>
      </c>
      <c r="AC866" s="46">
        <v>5336</v>
      </c>
      <c r="AD866" s="46">
        <v>72</v>
      </c>
      <c r="AE866" s="46">
        <v>71.3</v>
      </c>
      <c r="AF866" s="46">
        <v>121</v>
      </c>
      <c r="AH866" s="70" t="str">
        <f t="shared" si="93"/>
        <v/>
      </c>
      <c r="AI866" s="70" t="str">
        <f t="shared" si="94"/>
        <v/>
      </c>
      <c r="AJ866" s="70" t="str">
        <f t="shared" si="95"/>
        <v>X</v>
      </c>
      <c r="AK866" s="70" t="str" cm="1">
        <f t="array" ref="AK866">_xlfn.IFS(AH866&lt;&gt;"","1",AI866&lt;&gt;"","2",AJ866&lt;&gt;"","3")</f>
        <v>3</v>
      </c>
    </row>
    <row r="867" spans="1:37" x14ac:dyDescent="0.25">
      <c r="A867" t="s">
        <v>527</v>
      </c>
      <c r="B867" t="s">
        <v>528</v>
      </c>
      <c r="C867" s="67" t="str">
        <f t="shared" si="90"/>
        <v>Kate Scharf</v>
      </c>
      <c r="D867" s="71" t="str" cm="1">
        <f t="array" ref="D867">_xlfn.IFS(AK867="1",CONCATENATE(C867,"Regional"),AK867="2",CONCATENATE(C867,"Sectional"),AK867="3",CONCATENATE(C867,COUNTIF($C$1:C867,C867)))</f>
        <v>Kate Scharf1</v>
      </c>
      <c r="E867" s="66">
        <v>45154.333333333336</v>
      </c>
      <c r="F867" t="s">
        <v>2608</v>
      </c>
      <c r="G867" s="46">
        <v>40</v>
      </c>
      <c r="H867" s="46">
        <v>118</v>
      </c>
      <c r="I867" s="46">
        <v>24</v>
      </c>
      <c r="J867" t="s">
        <v>1051</v>
      </c>
      <c r="K867" t="s">
        <v>131</v>
      </c>
      <c r="L867" s="46">
        <v>5336</v>
      </c>
      <c r="M867" s="46">
        <v>72</v>
      </c>
      <c r="N867" s="46">
        <v>71.3</v>
      </c>
      <c r="O867" s="46">
        <v>121</v>
      </c>
      <c r="P867" s="46">
        <f t="shared" si="91"/>
        <v>2</v>
      </c>
      <c r="R867" s="67" t="s">
        <v>1202</v>
      </c>
      <c r="S867" s="67">
        <f>COUNTIF(Y$2:$Y$100,R867)</f>
        <v>0</v>
      </c>
      <c r="V867" s="67">
        <f t="shared" si="92"/>
        <v>0</v>
      </c>
      <c r="X867"/>
      <c r="Y867" s="67" t="str">
        <f t="shared" si="96"/>
        <v xml:space="preserve"> </v>
      </c>
      <c r="AB867" t="s">
        <v>131</v>
      </c>
      <c r="AC867" s="46">
        <v>5336</v>
      </c>
      <c r="AD867" s="46">
        <v>72</v>
      </c>
      <c r="AE867" s="46">
        <v>71.3</v>
      </c>
      <c r="AF867" s="46">
        <v>121</v>
      </c>
      <c r="AH867" s="70" t="str">
        <f t="shared" si="93"/>
        <v/>
      </c>
      <c r="AI867" s="70" t="str">
        <f t="shared" si="94"/>
        <v/>
      </c>
      <c r="AJ867" s="70" t="str">
        <f t="shared" si="95"/>
        <v>X</v>
      </c>
      <c r="AK867" s="70" t="str" cm="1">
        <f t="array" ref="AK867">_xlfn.IFS(AH867&lt;&gt;"","1",AI867&lt;&gt;"","2",AJ867&lt;&gt;"","3")</f>
        <v>3</v>
      </c>
    </row>
    <row r="868" spans="1:37" x14ac:dyDescent="0.25">
      <c r="A868" t="s">
        <v>1757</v>
      </c>
      <c r="B868" t="s">
        <v>524</v>
      </c>
      <c r="C868" s="67" t="str">
        <f t="shared" si="90"/>
        <v>Isabelle Collicott</v>
      </c>
      <c r="D868" s="71" t="str" cm="1">
        <f t="array" ref="D868">_xlfn.IFS(AK868="1",CONCATENATE(C868,"Regional"),AK868="2",CONCATENATE(C868,"Sectional"),AK868="3",CONCATENATE(C868,COUNTIF($C$1:C868,C868)))</f>
        <v>Isabelle Collicott2</v>
      </c>
      <c r="E868" s="66">
        <v>45154.333333333336</v>
      </c>
      <c r="F868" t="s">
        <v>2608</v>
      </c>
      <c r="G868" s="46">
        <v>40</v>
      </c>
      <c r="H868" s="46">
        <v>118</v>
      </c>
      <c r="I868" s="46">
        <v>24</v>
      </c>
      <c r="J868" t="s">
        <v>1051</v>
      </c>
      <c r="K868" t="s">
        <v>131</v>
      </c>
      <c r="L868" s="46">
        <v>5336</v>
      </c>
      <c r="M868" s="46">
        <v>72</v>
      </c>
      <c r="N868" s="46">
        <v>71.3</v>
      </c>
      <c r="O868" s="46">
        <v>121</v>
      </c>
      <c r="P868" s="46">
        <f t="shared" si="91"/>
        <v>2</v>
      </c>
      <c r="R868" s="67" t="s">
        <v>2763</v>
      </c>
      <c r="S868" s="67">
        <f>COUNTIF(Y$2:$Y$100,R868)</f>
        <v>0</v>
      </c>
      <c r="V868" s="67">
        <f t="shared" si="92"/>
        <v>0</v>
      </c>
      <c r="X868"/>
      <c r="Y868" s="67" t="str">
        <f t="shared" si="96"/>
        <v xml:space="preserve"> </v>
      </c>
      <c r="AB868" t="s">
        <v>131</v>
      </c>
      <c r="AC868" s="46">
        <v>5336</v>
      </c>
      <c r="AD868" s="46">
        <v>72</v>
      </c>
      <c r="AE868" s="46">
        <v>71.3</v>
      </c>
      <c r="AF868" s="46">
        <v>121</v>
      </c>
      <c r="AH868" s="70" t="str">
        <f t="shared" si="93"/>
        <v/>
      </c>
      <c r="AI868" s="70" t="str">
        <f t="shared" si="94"/>
        <v/>
      </c>
      <c r="AJ868" s="70" t="str">
        <f t="shared" si="95"/>
        <v>X</v>
      </c>
      <c r="AK868" s="70" t="str" cm="1">
        <f t="array" ref="AK868">_xlfn.IFS(AH868&lt;&gt;"","1",AI868&lt;&gt;"","2",AJ868&lt;&gt;"","3")</f>
        <v>3</v>
      </c>
    </row>
    <row r="869" spans="1:37" x14ac:dyDescent="0.25">
      <c r="A869" t="s">
        <v>1769</v>
      </c>
      <c r="B869" t="s">
        <v>1770</v>
      </c>
      <c r="C869" s="67" t="str">
        <f t="shared" si="90"/>
        <v>Sadie Elwood</v>
      </c>
      <c r="D869" s="71" t="str" cm="1">
        <f t="array" ref="D869">_xlfn.IFS(AK869="1",CONCATENATE(C869,"Regional"),AK869="2",CONCATENATE(C869,"Sectional"),AK869="3",CONCATENATE(C869,COUNTIF($C$1:C869,C869)))</f>
        <v>Sadie Elwood1</v>
      </c>
      <c r="E869" s="66">
        <v>45154.333333333336</v>
      </c>
      <c r="F869" t="s">
        <v>2608</v>
      </c>
      <c r="G869" s="46">
        <v>40</v>
      </c>
      <c r="H869" s="46">
        <v>119</v>
      </c>
      <c r="I869" s="46">
        <v>26</v>
      </c>
      <c r="J869" t="s">
        <v>1051</v>
      </c>
      <c r="K869" t="s">
        <v>131</v>
      </c>
      <c r="L869" s="46">
        <v>5336</v>
      </c>
      <c r="M869" s="46">
        <v>72</v>
      </c>
      <c r="N869" s="46">
        <v>71.3</v>
      </c>
      <c r="O869" s="46">
        <v>121</v>
      </c>
      <c r="P869" s="46">
        <f t="shared" si="91"/>
        <v>2</v>
      </c>
      <c r="R869" s="67" t="s">
        <v>2774</v>
      </c>
      <c r="S869" s="67">
        <f>COUNTIF(Y$2:$Y$100,R869)</f>
        <v>0</v>
      </c>
      <c r="V869" s="67">
        <f t="shared" si="92"/>
        <v>0</v>
      </c>
      <c r="X869"/>
      <c r="Y869" s="67" t="str">
        <f t="shared" si="96"/>
        <v xml:space="preserve"> </v>
      </c>
      <c r="AB869" t="s">
        <v>131</v>
      </c>
      <c r="AC869" s="46">
        <v>5336</v>
      </c>
      <c r="AD869" s="46">
        <v>72</v>
      </c>
      <c r="AE869" s="46">
        <v>71.3</v>
      </c>
      <c r="AF869" s="46">
        <v>121</v>
      </c>
      <c r="AH869" s="70" t="str">
        <f t="shared" si="93"/>
        <v/>
      </c>
      <c r="AI869" s="70" t="str">
        <f t="shared" si="94"/>
        <v/>
      </c>
      <c r="AJ869" s="70" t="str">
        <f t="shared" si="95"/>
        <v>X</v>
      </c>
      <c r="AK869" s="70" t="str" cm="1">
        <f t="array" ref="AK869">_xlfn.IFS(AH869&lt;&gt;"","1",AI869&lt;&gt;"","2",AJ869&lt;&gt;"","3")</f>
        <v>3</v>
      </c>
    </row>
    <row r="870" spans="1:37" x14ac:dyDescent="0.25">
      <c r="A870" t="s">
        <v>1623</v>
      </c>
      <c r="B870" t="s">
        <v>918</v>
      </c>
      <c r="C870" s="67" t="str">
        <f t="shared" si="90"/>
        <v>Sienna Steinmetz</v>
      </c>
      <c r="D870" s="71" t="str" cm="1">
        <f t="array" ref="D870">_xlfn.IFS(AK870="1",CONCATENATE(C870,"Regional"),AK870="2",CONCATENATE(C870,"Sectional"),AK870="3",CONCATENATE(C870,COUNTIF($C$1:C870,C870)))</f>
        <v>Sienna Steinmetz2</v>
      </c>
      <c r="E870" s="66">
        <v>45154.333333333336</v>
      </c>
      <c r="F870" t="s">
        <v>2608</v>
      </c>
      <c r="G870" s="46">
        <v>40</v>
      </c>
      <c r="H870" s="46">
        <v>128</v>
      </c>
      <c r="I870" s="46">
        <v>27</v>
      </c>
      <c r="J870" t="s">
        <v>1051</v>
      </c>
      <c r="K870" t="s">
        <v>131</v>
      </c>
      <c r="L870" s="46">
        <v>5336</v>
      </c>
      <c r="M870" s="46">
        <v>72</v>
      </c>
      <c r="N870" s="46">
        <v>71.3</v>
      </c>
      <c r="O870" s="46">
        <v>121</v>
      </c>
      <c r="P870" s="46">
        <f t="shared" si="91"/>
        <v>2</v>
      </c>
      <c r="R870" s="67" t="s">
        <v>3529</v>
      </c>
      <c r="S870" s="67">
        <f>COUNTIF(Y$2:$Y$100,R870)</f>
        <v>0</v>
      </c>
      <c r="V870" s="67">
        <f t="shared" si="92"/>
        <v>0</v>
      </c>
      <c r="X870"/>
      <c r="Y870" s="67" t="str">
        <f t="shared" si="96"/>
        <v xml:space="preserve"> </v>
      </c>
      <c r="AB870" t="s">
        <v>131</v>
      </c>
      <c r="AC870" s="46">
        <v>5336</v>
      </c>
      <c r="AD870" s="46">
        <v>72</v>
      </c>
      <c r="AE870" s="46">
        <v>71.3</v>
      </c>
      <c r="AF870" s="46">
        <v>121</v>
      </c>
      <c r="AH870" s="70" t="str">
        <f t="shared" si="93"/>
        <v/>
      </c>
      <c r="AI870" s="70" t="str">
        <f t="shared" si="94"/>
        <v/>
      </c>
      <c r="AJ870" s="70" t="str">
        <f t="shared" si="95"/>
        <v>X</v>
      </c>
      <c r="AK870" s="70" t="str" cm="1">
        <f t="array" ref="AK870">_xlfn.IFS(AH870&lt;&gt;"","1",AI870&lt;&gt;"","2",AJ870&lt;&gt;"","3")</f>
        <v>3</v>
      </c>
    </row>
    <row r="871" spans="1:37" x14ac:dyDescent="0.25">
      <c r="A871" t="s">
        <v>387</v>
      </c>
      <c r="B871" t="s">
        <v>539</v>
      </c>
      <c r="C871" s="67" t="str">
        <f t="shared" si="90"/>
        <v>Maggie Winsand</v>
      </c>
      <c r="D871" s="71" t="str" cm="1">
        <f t="array" ref="D871">_xlfn.IFS(AK871="1",CONCATENATE(C871,"Regional"),AK871="2",CONCATENATE(C871,"Sectional"),AK871="3",CONCATENATE(C871,COUNTIF($C$1:C871,C871)))</f>
        <v>Maggie Winsand2</v>
      </c>
      <c r="E871" s="66">
        <v>45154.333333333336</v>
      </c>
      <c r="F871" t="s">
        <v>2608</v>
      </c>
      <c r="G871" s="46">
        <v>40</v>
      </c>
      <c r="H871" s="46">
        <v>129</v>
      </c>
      <c r="I871" s="46">
        <v>28</v>
      </c>
      <c r="J871" t="s">
        <v>1051</v>
      </c>
      <c r="K871" t="s">
        <v>131</v>
      </c>
      <c r="L871" s="46">
        <v>5336</v>
      </c>
      <c r="M871" s="46">
        <v>72</v>
      </c>
      <c r="N871" s="46">
        <v>71.3</v>
      </c>
      <c r="O871" s="46">
        <v>121</v>
      </c>
      <c r="P871" s="46">
        <f t="shared" si="91"/>
        <v>2</v>
      </c>
      <c r="R871" s="67" t="s">
        <v>1210</v>
      </c>
      <c r="S871" s="67">
        <f>COUNTIF(Y$2:$Y$100,R871)</f>
        <v>0</v>
      </c>
      <c r="V871" s="67">
        <f t="shared" si="92"/>
        <v>0</v>
      </c>
      <c r="X871"/>
      <c r="Y871" s="67" t="str">
        <f t="shared" si="96"/>
        <v xml:space="preserve"> </v>
      </c>
      <c r="AB871" t="s">
        <v>131</v>
      </c>
      <c r="AC871" s="46">
        <v>5336</v>
      </c>
      <c r="AD871" s="46">
        <v>72</v>
      </c>
      <c r="AE871" s="46">
        <v>71.3</v>
      </c>
      <c r="AF871" s="46">
        <v>121</v>
      </c>
      <c r="AH871" s="70" t="str">
        <f t="shared" si="93"/>
        <v/>
      </c>
      <c r="AI871" s="70" t="str">
        <f t="shared" si="94"/>
        <v/>
      </c>
      <c r="AJ871" s="70" t="str">
        <f t="shared" si="95"/>
        <v>X</v>
      </c>
      <c r="AK871" s="70" t="str" cm="1">
        <f t="array" ref="AK871">_xlfn.IFS(AH871&lt;&gt;"","1",AI871&lt;&gt;"","2",AJ871&lt;&gt;"","3")</f>
        <v>3</v>
      </c>
    </row>
    <row r="872" spans="1:37" x14ac:dyDescent="0.25">
      <c r="A872" t="s">
        <v>541</v>
      </c>
      <c r="B872" t="s">
        <v>190</v>
      </c>
      <c r="C872" s="67" t="str">
        <f t="shared" si="90"/>
        <v>Mara Tuma</v>
      </c>
      <c r="D872" s="71" t="str" cm="1">
        <f t="array" ref="D872">_xlfn.IFS(AK872="1",CONCATENATE(C872,"Regional"),AK872="2",CONCATENATE(C872,"Sectional"),AK872="3",CONCATENATE(C872,COUNTIF($C$1:C872,C872)))</f>
        <v>Mara Tuma2</v>
      </c>
      <c r="E872" s="66">
        <v>45154.333333333336</v>
      </c>
      <c r="F872" t="s">
        <v>2608</v>
      </c>
      <c r="G872" s="46">
        <v>40</v>
      </c>
      <c r="H872" s="46">
        <v>129</v>
      </c>
      <c r="I872" s="46">
        <v>28</v>
      </c>
      <c r="J872" t="s">
        <v>1051</v>
      </c>
      <c r="K872" t="s">
        <v>131</v>
      </c>
      <c r="L872" s="46">
        <v>5336</v>
      </c>
      <c r="M872" s="46">
        <v>72</v>
      </c>
      <c r="N872" s="46">
        <v>71.3</v>
      </c>
      <c r="O872" s="46">
        <v>121</v>
      </c>
      <c r="P872" s="46">
        <f t="shared" si="91"/>
        <v>2</v>
      </c>
      <c r="R872" s="67" t="s">
        <v>1211</v>
      </c>
      <c r="S872" s="67">
        <f>COUNTIF(Y$2:$Y$100,R872)</f>
        <v>0</v>
      </c>
      <c r="V872" s="67">
        <f t="shared" si="92"/>
        <v>0</v>
      </c>
      <c r="X872"/>
      <c r="Y872" s="67" t="str">
        <f t="shared" si="96"/>
        <v xml:space="preserve"> </v>
      </c>
      <c r="AB872" t="s">
        <v>131</v>
      </c>
      <c r="AC872" s="46">
        <v>5336</v>
      </c>
      <c r="AD872" s="46">
        <v>72</v>
      </c>
      <c r="AE872" s="46">
        <v>71.3</v>
      </c>
      <c r="AF872" s="46">
        <v>121</v>
      </c>
      <c r="AH872" s="70" t="str">
        <f t="shared" si="93"/>
        <v/>
      </c>
      <c r="AI872" s="70" t="str">
        <f t="shared" si="94"/>
        <v/>
      </c>
      <c r="AJ872" s="70" t="str">
        <f t="shared" si="95"/>
        <v>X</v>
      </c>
      <c r="AK872" s="70" t="str" cm="1">
        <f t="array" ref="AK872">_xlfn.IFS(AH872&lt;&gt;"","1",AI872&lt;&gt;"","2",AJ872&lt;&gt;"","3")</f>
        <v>3</v>
      </c>
    </row>
    <row r="873" spans="1:37" x14ac:dyDescent="0.25">
      <c r="A873" t="s">
        <v>1019</v>
      </c>
      <c r="B873" t="s">
        <v>210</v>
      </c>
      <c r="C873" s="67" t="str">
        <f t="shared" si="90"/>
        <v>Alexis Slemec</v>
      </c>
      <c r="D873" s="71" t="str" cm="1">
        <f t="array" ref="D873">_xlfn.IFS(AK873="1",CONCATENATE(C873,"Regional"),AK873="2",CONCATENATE(C873,"Sectional"),AK873="3",CONCATENATE(C873,COUNTIF($C$1:C873,C873)))</f>
        <v>Alexis Slemec2</v>
      </c>
      <c r="E873" s="66">
        <v>45154.333333333336</v>
      </c>
      <c r="F873" t="s">
        <v>2608</v>
      </c>
      <c r="G873" s="46">
        <v>40</v>
      </c>
      <c r="H873" s="46">
        <v>131</v>
      </c>
      <c r="I873" s="46">
        <v>30</v>
      </c>
      <c r="J873" t="s">
        <v>1051</v>
      </c>
      <c r="K873" t="s">
        <v>131</v>
      </c>
      <c r="L873" s="46">
        <v>5336</v>
      </c>
      <c r="M873" s="46">
        <v>72</v>
      </c>
      <c r="N873" s="46">
        <v>71.3</v>
      </c>
      <c r="O873" s="46">
        <v>121</v>
      </c>
      <c r="P873" s="46">
        <f t="shared" si="91"/>
        <v>2</v>
      </c>
      <c r="R873" s="67" t="s">
        <v>1518</v>
      </c>
      <c r="S873" s="67">
        <f>COUNTIF(Y$2:$Y$100,R873)</f>
        <v>0</v>
      </c>
      <c r="V873" s="67">
        <f t="shared" si="92"/>
        <v>0</v>
      </c>
      <c r="X873"/>
      <c r="Y873" s="67" t="str">
        <f t="shared" si="96"/>
        <v xml:space="preserve"> </v>
      </c>
      <c r="AB873" t="s">
        <v>131</v>
      </c>
      <c r="AC873" s="46">
        <v>5336</v>
      </c>
      <c r="AD873" s="46">
        <v>72</v>
      </c>
      <c r="AE873" s="46">
        <v>71.3</v>
      </c>
      <c r="AF873" s="46">
        <v>121</v>
      </c>
      <c r="AH873" s="70" t="str">
        <f t="shared" si="93"/>
        <v/>
      </c>
      <c r="AI873" s="70" t="str">
        <f t="shared" si="94"/>
        <v/>
      </c>
      <c r="AJ873" s="70" t="str">
        <f t="shared" si="95"/>
        <v>X</v>
      </c>
      <c r="AK873" s="70" t="str" cm="1">
        <f t="array" ref="AK873">_xlfn.IFS(AH873&lt;&gt;"","1",AI873&lt;&gt;"","2",AJ873&lt;&gt;"","3")</f>
        <v>3</v>
      </c>
    </row>
    <row r="874" spans="1:37" x14ac:dyDescent="0.25">
      <c r="A874" t="s">
        <v>712</v>
      </c>
      <c r="B874" t="s">
        <v>713</v>
      </c>
      <c r="C874" s="67" t="str">
        <f t="shared" si="90"/>
        <v>Hailee Lindow</v>
      </c>
      <c r="D874" s="71" t="str" cm="1">
        <f t="array" ref="D874">_xlfn.IFS(AK874="1",CONCATENATE(C874,"Regional"),AK874="2",CONCATENATE(C874,"Sectional"),AK874="3",CONCATENATE(C874,COUNTIF($C$1:C874,C874)))</f>
        <v>Hailee Lindow2</v>
      </c>
      <c r="E874" s="66">
        <v>45154.333333333336</v>
      </c>
      <c r="F874" t="s">
        <v>2608</v>
      </c>
      <c r="G874" s="46">
        <v>40</v>
      </c>
      <c r="H874" s="46">
        <v>131</v>
      </c>
      <c r="I874" s="46">
        <v>30</v>
      </c>
      <c r="J874" t="s">
        <v>1051</v>
      </c>
      <c r="K874" t="s">
        <v>131</v>
      </c>
      <c r="L874" s="46">
        <v>5336</v>
      </c>
      <c r="M874" s="46">
        <v>72</v>
      </c>
      <c r="N874" s="46">
        <v>71.3</v>
      </c>
      <c r="O874" s="46">
        <v>121</v>
      </c>
      <c r="P874" s="46">
        <f t="shared" si="91"/>
        <v>2</v>
      </c>
      <c r="R874" s="67" t="s">
        <v>1311</v>
      </c>
      <c r="S874" s="67">
        <f>COUNTIF(Y$2:$Y$100,R874)</f>
        <v>0</v>
      </c>
      <c r="V874" s="67">
        <f t="shared" si="92"/>
        <v>0</v>
      </c>
      <c r="X874"/>
      <c r="Y874" s="67" t="str">
        <f t="shared" si="96"/>
        <v xml:space="preserve"> </v>
      </c>
      <c r="AB874" t="s">
        <v>131</v>
      </c>
      <c r="AC874" s="46">
        <v>5336</v>
      </c>
      <c r="AD874" s="46">
        <v>72</v>
      </c>
      <c r="AE874" s="46">
        <v>71.3</v>
      </c>
      <c r="AF874" s="46">
        <v>121</v>
      </c>
      <c r="AH874" s="70" t="str">
        <f t="shared" si="93"/>
        <v/>
      </c>
      <c r="AI874" s="70" t="str">
        <f t="shared" si="94"/>
        <v/>
      </c>
      <c r="AJ874" s="70" t="str">
        <f t="shared" si="95"/>
        <v>X</v>
      </c>
      <c r="AK874" s="70" t="str" cm="1">
        <f t="array" ref="AK874">_xlfn.IFS(AH874&lt;&gt;"","1",AI874&lt;&gt;"","2",AJ874&lt;&gt;"","3")</f>
        <v>3</v>
      </c>
    </row>
    <row r="875" spans="1:37" x14ac:dyDescent="0.25">
      <c r="A875" t="s">
        <v>1086</v>
      </c>
      <c r="B875" t="s">
        <v>197</v>
      </c>
      <c r="C875" s="67" t="str">
        <f t="shared" si="90"/>
        <v>Alex Wold</v>
      </c>
      <c r="D875" s="71" t="str" cm="1">
        <f t="array" ref="D875">_xlfn.IFS(AK875="1",CONCATENATE(C875,"Regional"),AK875="2",CONCATENATE(C875,"Sectional"),AK875="3",CONCATENATE(C875,COUNTIF($C$1:C875,C875)))</f>
        <v>Alex Wold1</v>
      </c>
      <c r="E875" s="66">
        <v>45154.333333333336</v>
      </c>
      <c r="F875" t="s">
        <v>2608</v>
      </c>
      <c r="G875" s="46">
        <v>40</v>
      </c>
      <c r="H875" s="46">
        <v>132</v>
      </c>
      <c r="I875" s="46">
        <v>32</v>
      </c>
      <c r="J875" t="s">
        <v>1051</v>
      </c>
      <c r="K875" t="s">
        <v>131</v>
      </c>
      <c r="L875" s="46">
        <v>5336</v>
      </c>
      <c r="M875" s="46">
        <v>72</v>
      </c>
      <c r="N875" s="46">
        <v>71.3</v>
      </c>
      <c r="O875" s="46">
        <v>121</v>
      </c>
      <c r="P875" s="46">
        <f t="shared" si="91"/>
        <v>2</v>
      </c>
      <c r="R875" s="67" t="s">
        <v>2776</v>
      </c>
      <c r="S875" s="67">
        <f>COUNTIF(Y$2:$Y$100,R875)</f>
        <v>0</v>
      </c>
      <c r="V875" s="67">
        <f t="shared" si="92"/>
        <v>0</v>
      </c>
      <c r="X875"/>
      <c r="Y875" s="67" t="str">
        <f t="shared" si="96"/>
        <v xml:space="preserve"> </v>
      </c>
      <c r="AB875" t="s">
        <v>131</v>
      </c>
      <c r="AC875" s="46">
        <v>5336</v>
      </c>
      <c r="AD875" s="46">
        <v>72</v>
      </c>
      <c r="AE875" s="46">
        <v>71.3</v>
      </c>
      <c r="AF875" s="46">
        <v>121</v>
      </c>
      <c r="AH875" s="70" t="str">
        <f t="shared" si="93"/>
        <v/>
      </c>
      <c r="AI875" s="70" t="str">
        <f t="shared" si="94"/>
        <v/>
      </c>
      <c r="AJ875" s="70" t="str">
        <f t="shared" si="95"/>
        <v>X</v>
      </c>
      <c r="AK875" s="70" t="str" cm="1">
        <f t="array" ref="AK875">_xlfn.IFS(AH875&lt;&gt;"","1",AI875&lt;&gt;"","2",AJ875&lt;&gt;"","3")</f>
        <v>3</v>
      </c>
    </row>
    <row r="876" spans="1:37" x14ac:dyDescent="0.25">
      <c r="A876" t="s">
        <v>263</v>
      </c>
      <c r="B876" t="s">
        <v>523</v>
      </c>
      <c r="C876" s="67" t="str">
        <f t="shared" si="90"/>
        <v>Nora Harris</v>
      </c>
      <c r="D876" s="71" t="str" cm="1">
        <f t="array" ref="D876">_xlfn.IFS(AK876="1",CONCATENATE(C876,"Regional"),AK876="2",CONCATENATE(C876,"Sectional"),AK876="3",CONCATENATE(C876,COUNTIF($C$1:C876,C876)))</f>
        <v>Nora Harris2</v>
      </c>
      <c r="E876" s="66">
        <v>45154.333333333336</v>
      </c>
      <c r="F876" t="s">
        <v>2608</v>
      </c>
      <c r="G876" s="46">
        <v>40</v>
      </c>
      <c r="H876" s="46">
        <v>134</v>
      </c>
      <c r="I876" s="46">
        <v>33</v>
      </c>
      <c r="J876" t="s">
        <v>1051</v>
      </c>
      <c r="K876" t="s">
        <v>131</v>
      </c>
      <c r="L876" s="46">
        <v>5336</v>
      </c>
      <c r="M876" s="46">
        <v>72</v>
      </c>
      <c r="N876" s="46">
        <v>71.3</v>
      </c>
      <c r="O876" s="46">
        <v>121</v>
      </c>
      <c r="P876" s="46">
        <f t="shared" si="91"/>
        <v>2</v>
      </c>
      <c r="R876" s="67" t="s">
        <v>1199</v>
      </c>
      <c r="S876" s="67">
        <f>COUNTIF(Y$2:$Y$100,R876)</f>
        <v>0</v>
      </c>
      <c r="V876" s="67">
        <f t="shared" si="92"/>
        <v>0</v>
      </c>
      <c r="X876"/>
      <c r="Y876" s="67" t="str">
        <f t="shared" si="96"/>
        <v xml:space="preserve"> </v>
      </c>
      <c r="AB876" t="s">
        <v>131</v>
      </c>
      <c r="AC876" s="46">
        <v>5336</v>
      </c>
      <c r="AD876" s="46">
        <v>72</v>
      </c>
      <c r="AE876" s="46">
        <v>71.3</v>
      </c>
      <c r="AF876" s="46">
        <v>121</v>
      </c>
      <c r="AH876" s="70" t="str">
        <f t="shared" si="93"/>
        <v/>
      </c>
      <c r="AI876" s="70" t="str">
        <f t="shared" si="94"/>
        <v/>
      </c>
      <c r="AJ876" s="70" t="str">
        <f t="shared" si="95"/>
        <v>X</v>
      </c>
      <c r="AK876" s="70" t="str" cm="1">
        <f t="array" ref="AK876">_xlfn.IFS(AH876&lt;&gt;"","1",AI876&lt;&gt;"","2",AJ876&lt;&gt;"","3")</f>
        <v>3</v>
      </c>
    </row>
    <row r="877" spans="1:37" x14ac:dyDescent="0.25">
      <c r="A877" t="s">
        <v>1810</v>
      </c>
      <c r="B877" t="s">
        <v>2719</v>
      </c>
      <c r="C877" s="67" t="str">
        <f t="shared" si="90"/>
        <v>Cassandra Schaefer</v>
      </c>
      <c r="D877" s="71" t="str" cm="1">
        <f t="array" ref="D877">_xlfn.IFS(AK877="1",CONCATENATE(C877,"Regional"),AK877="2",CONCATENATE(C877,"Sectional"),AK877="3",CONCATENATE(C877,COUNTIF($C$1:C877,C877)))</f>
        <v>Cassandra Schaefer1</v>
      </c>
      <c r="E877" s="66">
        <v>45154.333333333336</v>
      </c>
      <c r="F877" t="s">
        <v>2608</v>
      </c>
      <c r="G877" s="46">
        <v>40</v>
      </c>
      <c r="H877" s="46">
        <v>137</v>
      </c>
      <c r="I877" s="46">
        <v>34</v>
      </c>
      <c r="J877" t="s">
        <v>1051</v>
      </c>
      <c r="K877" t="s">
        <v>131</v>
      </c>
      <c r="L877" s="46">
        <v>5336</v>
      </c>
      <c r="M877" s="46">
        <v>72</v>
      </c>
      <c r="N877" s="46">
        <v>71.3</v>
      </c>
      <c r="O877" s="46">
        <v>121</v>
      </c>
      <c r="P877" s="46">
        <f t="shared" si="91"/>
        <v>2</v>
      </c>
      <c r="R877" s="67" t="s">
        <v>3579</v>
      </c>
      <c r="S877" s="67">
        <f>COUNTIF(Y$2:$Y$100,R877)</f>
        <v>0</v>
      </c>
      <c r="V877" s="67">
        <f t="shared" si="92"/>
        <v>0</v>
      </c>
      <c r="X877"/>
      <c r="Y877" s="67" t="str">
        <f t="shared" si="96"/>
        <v xml:space="preserve"> </v>
      </c>
      <c r="AB877" t="s">
        <v>131</v>
      </c>
      <c r="AC877" s="46">
        <v>5336</v>
      </c>
      <c r="AD877" s="46">
        <v>72</v>
      </c>
      <c r="AE877" s="46">
        <v>71.3</v>
      </c>
      <c r="AF877" s="46">
        <v>121</v>
      </c>
      <c r="AH877" s="70" t="str">
        <f t="shared" si="93"/>
        <v/>
      </c>
      <c r="AI877" s="70" t="str">
        <f t="shared" si="94"/>
        <v/>
      </c>
      <c r="AJ877" s="70" t="str">
        <f t="shared" si="95"/>
        <v>X</v>
      </c>
      <c r="AK877" s="70" t="str" cm="1">
        <f t="array" ref="AK877">_xlfn.IFS(AH877&lt;&gt;"","1",AI877&lt;&gt;"","2",AJ877&lt;&gt;"","3")</f>
        <v>3</v>
      </c>
    </row>
    <row r="878" spans="1:37" x14ac:dyDescent="0.25">
      <c r="A878" t="s">
        <v>1970</v>
      </c>
      <c r="B878" t="s">
        <v>270</v>
      </c>
      <c r="C878" s="67" t="str">
        <f t="shared" si="90"/>
        <v>Natalie Hutton</v>
      </c>
      <c r="D878" s="71" t="str" cm="1">
        <f t="array" ref="D878">_xlfn.IFS(AK878="1",CONCATENATE(C878,"Regional"),AK878="2",CONCATENATE(C878,"Sectional"),AK878="3",CONCATENATE(C878,COUNTIF($C$1:C878,C878)))</f>
        <v>Natalie Hutton1</v>
      </c>
      <c r="E878" s="66">
        <v>45154.333333333336</v>
      </c>
      <c r="F878" t="s">
        <v>2608</v>
      </c>
      <c r="G878" s="46">
        <v>40</v>
      </c>
      <c r="H878" s="46">
        <v>140</v>
      </c>
      <c r="I878" s="46">
        <v>35</v>
      </c>
      <c r="J878" t="s">
        <v>1051</v>
      </c>
      <c r="K878" t="s">
        <v>131</v>
      </c>
      <c r="L878" s="46">
        <v>5336</v>
      </c>
      <c r="M878" s="46">
        <v>72</v>
      </c>
      <c r="N878" s="46">
        <v>71.3</v>
      </c>
      <c r="O878" s="46">
        <v>121</v>
      </c>
      <c r="P878" s="46">
        <f t="shared" si="91"/>
        <v>2</v>
      </c>
      <c r="R878" s="67" t="s">
        <v>2987</v>
      </c>
      <c r="S878" s="67">
        <f>COUNTIF(Y$2:$Y$100,R878)</f>
        <v>0</v>
      </c>
      <c r="V878" s="67">
        <f t="shared" si="92"/>
        <v>0</v>
      </c>
      <c r="X878"/>
      <c r="Y878" s="67" t="str">
        <f t="shared" si="96"/>
        <v xml:space="preserve"> </v>
      </c>
      <c r="AB878" t="s">
        <v>131</v>
      </c>
      <c r="AC878" s="46">
        <v>5336</v>
      </c>
      <c r="AD878" s="46">
        <v>72</v>
      </c>
      <c r="AE878" s="46">
        <v>71.3</v>
      </c>
      <c r="AF878" s="46">
        <v>121</v>
      </c>
      <c r="AH878" s="70" t="str">
        <f t="shared" si="93"/>
        <v/>
      </c>
      <c r="AI878" s="70" t="str">
        <f t="shared" si="94"/>
        <v/>
      </c>
      <c r="AJ878" s="70" t="str">
        <f t="shared" si="95"/>
        <v>X</v>
      </c>
      <c r="AK878" s="70" t="str" cm="1">
        <f t="array" ref="AK878">_xlfn.IFS(AH878&lt;&gt;"","1",AI878&lt;&gt;"","2",AJ878&lt;&gt;"","3")</f>
        <v>3</v>
      </c>
    </row>
    <row r="879" spans="1:37" x14ac:dyDescent="0.25">
      <c r="A879" t="s">
        <v>1625</v>
      </c>
      <c r="B879" t="s">
        <v>417</v>
      </c>
      <c r="C879" s="67" t="str">
        <f t="shared" si="90"/>
        <v>Brooklynn Askland</v>
      </c>
      <c r="D879" s="71" t="str" cm="1">
        <f t="array" ref="D879">_xlfn.IFS(AK879="1",CONCATENATE(C879,"Regional"),AK879="2",CONCATENATE(C879,"Sectional"),AK879="3",CONCATENATE(C879,COUNTIF($C$1:C879,C879)))</f>
        <v>Brooklynn Askland1</v>
      </c>
      <c r="E879" s="66">
        <v>45154.333333333336</v>
      </c>
      <c r="F879" t="s">
        <v>2608</v>
      </c>
      <c r="G879" s="46">
        <v>40</v>
      </c>
      <c r="H879" s="46">
        <v>141</v>
      </c>
      <c r="I879" s="46">
        <v>36</v>
      </c>
      <c r="J879" t="s">
        <v>1051</v>
      </c>
      <c r="K879" t="s">
        <v>131</v>
      </c>
      <c r="L879" s="46">
        <v>5336</v>
      </c>
      <c r="M879" s="46">
        <v>72</v>
      </c>
      <c r="N879" s="46">
        <v>71.3</v>
      </c>
      <c r="O879" s="46">
        <v>121</v>
      </c>
      <c r="P879" s="46">
        <f t="shared" si="91"/>
        <v>2</v>
      </c>
      <c r="R879" s="67" t="s">
        <v>3580</v>
      </c>
      <c r="S879" s="67">
        <f>COUNTIF(Y$2:$Y$100,R879)</f>
        <v>0</v>
      </c>
      <c r="V879" s="67">
        <f t="shared" si="92"/>
        <v>0</v>
      </c>
      <c r="X879"/>
      <c r="Y879" s="67" t="str">
        <f t="shared" si="96"/>
        <v xml:space="preserve"> </v>
      </c>
      <c r="AB879" t="s">
        <v>131</v>
      </c>
      <c r="AC879" s="46">
        <v>5336</v>
      </c>
      <c r="AD879" s="46">
        <v>72</v>
      </c>
      <c r="AE879" s="46">
        <v>71.3</v>
      </c>
      <c r="AF879" s="46">
        <v>121</v>
      </c>
      <c r="AH879" s="70" t="str">
        <f t="shared" si="93"/>
        <v/>
      </c>
      <c r="AI879" s="70" t="str">
        <f t="shared" si="94"/>
        <v/>
      </c>
      <c r="AJ879" s="70" t="str">
        <f t="shared" si="95"/>
        <v>X</v>
      </c>
      <c r="AK879" s="70" t="str" cm="1">
        <f t="array" ref="AK879">_xlfn.IFS(AH879&lt;&gt;"","1",AI879&lt;&gt;"","2",AJ879&lt;&gt;"","3")</f>
        <v>3</v>
      </c>
    </row>
    <row r="880" spans="1:37" x14ac:dyDescent="0.25">
      <c r="A880" t="s">
        <v>1968</v>
      </c>
      <c r="B880" t="s">
        <v>1969</v>
      </c>
      <c r="C880" s="67" t="str">
        <f t="shared" si="90"/>
        <v>Kya Hayden</v>
      </c>
      <c r="D880" s="71" t="str" cm="1">
        <f t="array" ref="D880">_xlfn.IFS(AK880="1",CONCATENATE(C880,"Regional"),AK880="2",CONCATENATE(C880,"Sectional"),AK880="3",CONCATENATE(C880,COUNTIF($C$1:C880,C880)))</f>
        <v>Kya Hayden1</v>
      </c>
      <c r="E880" s="66">
        <v>45154.333333333336</v>
      </c>
      <c r="F880" t="s">
        <v>2608</v>
      </c>
      <c r="G880" s="46">
        <v>40</v>
      </c>
      <c r="H880" s="46">
        <v>146</v>
      </c>
      <c r="I880" s="46">
        <v>37</v>
      </c>
      <c r="J880" t="s">
        <v>1051</v>
      </c>
      <c r="K880" t="s">
        <v>131</v>
      </c>
      <c r="L880" s="46">
        <v>5336</v>
      </c>
      <c r="M880" s="46">
        <v>72</v>
      </c>
      <c r="N880" s="46">
        <v>71.3</v>
      </c>
      <c r="O880" s="46">
        <v>121</v>
      </c>
      <c r="P880" s="46">
        <f t="shared" si="91"/>
        <v>2</v>
      </c>
      <c r="R880" s="67" t="s">
        <v>2986</v>
      </c>
      <c r="S880" s="67">
        <f>COUNTIF(Y$2:$Y$100,R880)</f>
        <v>0</v>
      </c>
      <c r="V880" s="67">
        <f t="shared" si="92"/>
        <v>0</v>
      </c>
      <c r="X880"/>
      <c r="Y880" s="67" t="str">
        <f t="shared" ref="Y880:Y883" si="97">CONCATENATE(W880," ",X880)</f>
        <v xml:space="preserve"> </v>
      </c>
      <c r="AB880" t="s">
        <v>131</v>
      </c>
      <c r="AC880" s="46">
        <v>5336</v>
      </c>
      <c r="AD880" s="46">
        <v>72</v>
      </c>
      <c r="AE880" s="46">
        <v>71.3</v>
      </c>
      <c r="AF880" s="46">
        <v>121</v>
      </c>
      <c r="AH880" s="70" t="str">
        <f t="shared" si="93"/>
        <v/>
      </c>
      <c r="AI880" s="70" t="str">
        <f t="shared" si="94"/>
        <v/>
      </c>
      <c r="AJ880" s="70" t="str">
        <f t="shared" si="95"/>
        <v>X</v>
      </c>
      <c r="AK880" s="70" t="str" cm="1">
        <f t="array" ref="AK880">_xlfn.IFS(AH880&lt;&gt;"","1",AI880&lt;&gt;"","2",AJ880&lt;&gt;"","3")</f>
        <v>3</v>
      </c>
    </row>
    <row r="881" spans="1:37" x14ac:dyDescent="0.25">
      <c r="A881" t="s">
        <v>1052</v>
      </c>
      <c r="B881" t="s">
        <v>735</v>
      </c>
      <c r="C881" s="67" t="str">
        <f t="shared" si="90"/>
        <v>Erin McNally</v>
      </c>
      <c r="D881" s="71" t="str" cm="1">
        <f t="array" ref="D881">_xlfn.IFS(AK881="1",CONCATENATE(C881,"Regional"),AK881="2",CONCATENATE(C881,"Sectional"),AK881="3",CONCATENATE(C881,COUNTIF($C$1:C881,C881)))</f>
        <v>Erin McNally1</v>
      </c>
      <c r="E881" s="66">
        <v>45154.333333333336</v>
      </c>
      <c r="F881" t="s">
        <v>2608</v>
      </c>
      <c r="G881" s="46">
        <v>40</v>
      </c>
      <c r="H881" s="46">
        <v>163</v>
      </c>
      <c r="I881" s="46">
        <v>38</v>
      </c>
      <c r="J881" t="s">
        <v>1051</v>
      </c>
      <c r="K881" t="s">
        <v>131</v>
      </c>
      <c r="L881" s="46">
        <v>5336</v>
      </c>
      <c r="M881" s="46">
        <v>72</v>
      </c>
      <c r="N881" s="46">
        <v>71.3</v>
      </c>
      <c r="O881" s="46">
        <v>121</v>
      </c>
      <c r="P881" s="46">
        <f t="shared" si="91"/>
        <v>2</v>
      </c>
      <c r="R881" s="67" t="s">
        <v>3285</v>
      </c>
      <c r="S881" s="67">
        <f>COUNTIF(Y$2:$Y$100,R881)</f>
        <v>0</v>
      </c>
      <c r="V881" s="67">
        <f t="shared" si="92"/>
        <v>0</v>
      </c>
      <c r="X881"/>
      <c r="Y881" s="67" t="str">
        <f t="shared" si="97"/>
        <v xml:space="preserve"> </v>
      </c>
      <c r="AB881" t="s">
        <v>131</v>
      </c>
      <c r="AC881" s="46">
        <v>5336</v>
      </c>
      <c r="AD881" s="46">
        <v>72</v>
      </c>
      <c r="AE881" s="46">
        <v>71.3</v>
      </c>
      <c r="AF881" s="46">
        <v>121</v>
      </c>
      <c r="AH881" s="70" t="str">
        <f t="shared" si="93"/>
        <v/>
      </c>
      <c r="AI881" s="70" t="str">
        <f t="shared" si="94"/>
        <v/>
      </c>
      <c r="AJ881" s="70" t="str">
        <f t="shared" si="95"/>
        <v>X</v>
      </c>
      <c r="AK881" s="70" t="str" cm="1">
        <f t="array" ref="AK881">_xlfn.IFS(AH881&lt;&gt;"","1",AI881&lt;&gt;"","2",AJ881&lt;&gt;"","3")</f>
        <v>3</v>
      </c>
    </row>
    <row r="882" spans="1:37" x14ac:dyDescent="0.25">
      <c r="A882" t="s">
        <v>3399</v>
      </c>
      <c r="B882" t="s">
        <v>1765</v>
      </c>
      <c r="C882" s="67" t="str">
        <f t="shared" si="90"/>
        <v>Saiwa Lema</v>
      </c>
      <c r="D882" s="71" t="str" cm="1">
        <f t="array" ref="D882">_xlfn.IFS(AK882="1",CONCATENATE(C882,"Regional"),AK882="2",CONCATENATE(C882,"Sectional"),AK882="3",CONCATENATE(C882,COUNTIF($C$1:C882,C882)))</f>
        <v>Saiwa Lema2</v>
      </c>
      <c r="E882" s="66">
        <v>45154.333333333336</v>
      </c>
      <c r="F882" t="s">
        <v>2608</v>
      </c>
      <c r="G882" s="46">
        <v>40</v>
      </c>
      <c r="H882" s="46">
        <v>163</v>
      </c>
      <c r="I882" s="46">
        <v>38</v>
      </c>
      <c r="J882" t="s">
        <v>1051</v>
      </c>
      <c r="K882" t="s">
        <v>131</v>
      </c>
      <c r="L882" s="46">
        <v>5336</v>
      </c>
      <c r="M882" s="46">
        <v>72</v>
      </c>
      <c r="N882" s="46">
        <v>71.3</v>
      </c>
      <c r="O882" s="46">
        <v>121</v>
      </c>
      <c r="P882" s="46">
        <f t="shared" si="91"/>
        <v>2</v>
      </c>
      <c r="R882" s="67" t="s">
        <v>3531</v>
      </c>
      <c r="S882" s="67">
        <f>COUNTIF(Y$2:$Y$100,R882)</f>
        <v>0</v>
      </c>
      <c r="V882" s="67">
        <f t="shared" si="92"/>
        <v>0</v>
      </c>
      <c r="X882"/>
      <c r="Y882" s="67" t="str">
        <f t="shared" si="97"/>
        <v xml:space="preserve"> </v>
      </c>
      <c r="AB882" t="s">
        <v>131</v>
      </c>
      <c r="AC882" s="46">
        <v>5336</v>
      </c>
      <c r="AD882" s="46">
        <v>72</v>
      </c>
      <c r="AE882" s="46">
        <v>71.3</v>
      </c>
      <c r="AF882" s="46">
        <v>121</v>
      </c>
      <c r="AH882" s="70" t="str">
        <f t="shared" si="93"/>
        <v/>
      </c>
      <c r="AI882" s="70" t="str">
        <f t="shared" si="94"/>
        <v/>
      </c>
      <c r="AJ882" s="70" t="str">
        <f t="shared" si="95"/>
        <v>X</v>
      </c>
      <c r="AK882" s="70" t="str" cm="1">
        <f t="array" ref="AK882">_xlfn.IFS(AH882&lt;&gt;"","1",AI882&lt;&gt;"","2",AJ882&lt;&gt;"","3")</f>
        <v>3</v>
      </c>
    </row>
    <row r="883" spans="1:37" x14ac:dyDescent="0.25">
      <c r="A883" t="s">
        <v>1766</v>
      </c>
      <c r="B883" t="s">
        <v>1767</v>
      </c>
      <c r="C883" s="67" t="str">
        <f t="shared" si="90"/>
        <v>Brenner Packwood</v>
      </c>
      <c r="D883" s="71" t="str" cm="1">
        <f t="array" ref="D883">_xlfn.IFS(AK883="1",CONCATENATE(C883,"Regional"),AK883="2",CONCATENATE(C883,"Sectional"),AK883="3",CONCATENATE(C883,COUNTIF($C$1:C883,C883)))</f>
        <v>Brenner Packwood2</v>
      </c>
      <c r="E883" s="66">
        <v>45154.333333333336</v>
      </c>
      <c r="F883" t="s">
        <v>2608</v>
      </c>
      <c r="G883" s="46">
        <v>40</v>
      </c>
      <c r="H883" s="46">
        <v>166</v>
      </c>
      <c r="I883" s="46">
        <v>40</v>
      </c>
      <c r="J883" t="s">
        <v>1051</v>
      </c>
      <c r="K883" t="s">
        <v>131</v>
      </c>
      <c r="L883" s="46">
        <v>5336</v>
      </c>
      <c r="M883" s="46">
        <v>72</v>
      </c>
      <c r="N883" s="46">
        <v>71.3</v>
      </c>
      <c r="O883" s="46">
        <v>121</v>
      </c>
      <c r="P883" s="46">
        <f t="shared" si="91"/>
        <v>2</v>
      </c>
      <c r="R883" s="67" t="s">
        <v>2772</v>
      </c>
      <c r="S883" s="67">
        <f>COUNTIF(Y$2:$Y$100,R883)</f>
        <v>0</v>
      </c>
      <c r="V883" s="67">
        <f t="shared" si="92"/>
        <v>0</v>
      </c>
      <c r="X883"/>
      <c r="Y883" s="67" t="str">
        <f t="shared" si="97"/>
        <v xml:space="preserve"> </v>
      </c>
      <c r="AB883" t="s">
        <v>131</v>
      </c>
      <c r="AC883" s="46">
        <v>5336</v>
      </c>
      <c r="AD883" s="46">
        <v>72</v>
      </c>
      <c r="AE883" s="46">
        <v>71.3</v>
      </c>
      <c r="AF883" s="46">
        <v>121</v>
      </c>
      <c r="AH883" s="70" t="str">
        <f t="shared" si="93"/>
        <v/>
      </c>
      <c r="AI883" s="70" t="str">
        <f t="shared" si="94"/>
        <v/>
      </c>
      <c r="AJ883" s="70" t="str">
        <f t="shared" si="95"/>
        <v>X</v>
      </c>
      <c r="AK883" s="70" t="str" cm="1">
        <f t="array" ref="AK883">_xlfn.IFS(AH883&lt;&gt;"","1",AI883&lt;&gt;"","2",AJ883&lt;&gt;"","3")</f>
        <v>3</v>
      </c>
    </row>
    <row r="884" spans="1:37" x14ac:dyDescent="0.25">
      <c r="A884" t="s">
        <v>1063</v>
      </c>
      <c r="B884" t="s">
        <v>277</v>
      </c>
      <c r="C884" s="67" t="str">
        <f t="shared" si="90"/>
        <v>Peyton Zipperer</v>
      </c>
      <c r="D884" s="71" t="str" cm="1">
        <f t="array" ref="D884">_xlfn.IFS(AK884="1",CONCATENATE(C884,"Regional"),AK884="2",CONCATENATE(C884,"Sectional"),AK884="3",CONCATENATE(C884,COUNTIF($C$1:C884,C884)))</f>
        <v>Peyton Zipperer2</v>
      </c>
      <c r="E884" s="66">
        <v>45154.333333333336</v>
      </c>
      <c r="F884" t="s">
        <v>2639</v>
      </c>
      <c r="G884" s="46">
        <v>10</v>
      </c>
      <c r="H884" s="46">
        <v>44</v>
      </c>
      <c r="I884" s="46">
        <v>1</v>
      </c>
      <c r="J884" t="s">
        <v>2397</v>
      </c>
      <c r="K884" t="s">
        <v>90</v>
      </c>
      <c r="L884" s="46">
        <v>2388</v>
      </c>
      <c r="M884" s="46">
        <v>35</v>
      </c>
      <c r="N884" s="46">
        <v>34.4</v>
      </c>
      <c r="O884" s="46">
        <v>118</v>
      </c>
      <c r="P884" s="46">
        <f t="shared" si="91"/>
        <v>1</v>
      </c>
      <c r="R884" s="67" t="s">
        <v>1546</v>
      </c>
      <c r="S884" s="67">
        <f>COUNTIF(Y$2:$Y$100,R884)</f>
        <v>0</v>
      </c>
      <c r="V884" s="67">
        <f t="shared" si="92"/>
        <v>0</v>
      </c>
      <c r="AB884" t="s">
        <v>90</v>
      </c>
      <c r="AC884" s="46">
        <v>2388</v>
      </c>
      <c r="AD884" s="46">
        <v>35</v>
      </c>
      <c r="AE884" s="46">
        <v>34.4</v>
      </c>
      <c r="AF884" s="46">
        <v>118</v>
      </c>
      <c r="AH884" s="70" t="str">
        <f t="shared" si="93"/>
        <v/>
      </c>
      <c r="AI884" s="70" t="str">
        <f t="shared" si="94"/>
        <v/>
      </c>
      <c r="AJ884" s="70" t="str">
        <f t="shared" si="95"/>
        <v>X</v>
      </c>
      <c r="AK884" s="70" t="str" cm="1">
        <f t="array" ref="AK884">_xlfn.IFS(AH884&lt;&gt;"","1",AI884&lt;&gt;"","2",AJ884&lt;&gt;"","3")</f>
        <v>3</v>
      </c>
    </row>
    <row r="885" spans="1:37" x14ac:dyDescent="0.25">
      <c r="A885" t="s">
        <v>370</v>
      </c>
      <c r="B885" t="s">
        <v>187</v>
      </c>
      <c r="C885" s="67" t="str">
        <f t="shared" si="90"/>
        <v>Ava Thompson</v>
      </c>
      <c r="D885" s="71" t="str" cm="1">
        <f t="array" ref="D885">_xlfn.IFS(AK885="1",CONCATENATE(C885,"Regional"),AK885="2",CONCATENATE(C885,"Sectional"),AK885="3",CONCATENATE(C885,COUNTIF($C$1:C885,C885)))</f>
        <v>Ava Thompson2</v>
      </c>
      <c r="E885" s="66">
        <v>45154.333333333336</v>
      </c>
      <c r="F885" t="s">
        <v>2639</v>
      </c>
      <c r="G885" s="46">
        <v>10</v>
      </c>
      <c r="H885" s="46">
        <v>45</v>
      </c>
      <c r="I885" s="46">
        <v>2</v>
      </c>
      <c r="J885" t="s">
        <v>2397</v>
      </c>
      <c r="K885" t="s">
        <v>90</v>
      </c>
      <c r="L885" s="46">
        <v>2388</v>
      </c>
      <c r="M885" s="46">
        <v>35</v>
      </c>
      <c r="N885" s="46">
        <v>34.4</v>
      </c>
      <c r="O885" s="46">
        <v>118</v>
      </c>
      <c r="P885" s="46">
        <f t="shared" si="91"/>
        <v>1</v>
      </c>
      <c r="R885" s="67" t="s">
        <v>1551</v>
      </c>
      <c r="S885" s="67">
        <f>COUNTIF(Y$2:$Y$100,R885)</f>
        <v>0</v>
      </c>
      <c r="V885" s="67">
        <f t="shared" si="92"/>
        <v>0</v>
      </c>
      <c r="AB885" t="s">
        <v>90</v>
      </c>
      <c r="AC885" s="46">
        <v>2388</v>
      </c>
      <c r="AD885" s="46">
        <v>35</v>
      </c>
      <c r="AE885" s="46">
        <v>34.4</v>
      </c>
      <c r="AF885" s="46">
        <v>118</v>
      </c>
      <c r="AH885" s="70" t="str">
        <f t="shared" si="93"/>
        <v/>
      </c>
      <c r="AI885" s="70" t="str">
        <f t="shared" si="94"/>
        <v/>
      </c>
      <c r="AJ885" s="70" t="str">
        <f t="shared" si="95"/>
        <v>X</v>
      </c>
      <c r="AK885" s="70" t="str" cm="1">
        <f t="array" ref="AK885">_xlfn.IFS(AH885&lt;&gt;"","1",AI885&lt;&gt;"","2",AJ885&lt;&gt;"","3")</f>
        <v>3</v>
      </c>
    </row>
    <row r="886" spans="1:37" x14ac:dyDescent="0.25">
      <c r="A886" t="s">
        <v>370</v>
      </c>
      <c r="B886" t="s">
        <v>875</v>
      </c>
      <c r="C886" s="67" t="str">
        <f t="shared" si="90"/>
        <v>Layla Thompson</v>
      </c>
      <c r="D886" s="71" t="str" cm="1">
        <f t="array" ref="D886">_xlfn.IFS(AK886="1",CONCATENATE(C886,"Regional"),AK886="2",CONCATENATE(C886,"Sectional"),AK886="3",CONCATENATE(C886,COUNTIF($C$1:C886,C886)))</f>
        <v>Layla Thompson2</v>
      </c>
      <c r="E886" s="66">
        <v>45154.333333333336</v>
      </c>
      <c r="F886" t="s">
        <v>2639</v>
      </c>
      <c r="G886" s="46">
        <v>10</v>
      </c>
      <c r="H886" s="46">
        <v>46</v>
      </c>
      <c r="I886" s="46">
        <v>3</v>
      </c>
      <c r="J886" t="s">
        <v>2397</v>
      </c>
      <c r="K886" t="s">
        <v>90</v>
      </c>
      <c r="L886" s="46">
        <v>2388</v>
      </c>
      <c r="M886" s="46">
        <v>35</v>
      </c>
      <c r="N886" s="46">
        <v>34.4</v>
      </c>
      <c r="O886" s="46">
        <v>118</v>
      </c>
      <c r="P886" s="46">
        <f t="shared" si="91"/>
        <v>1</v>
      </c>
      <c r="R886" s="67" t="s">
        <v>1549</v>
      </c>
      <c r="S886" s="67">
        <f>COUNTIF(Y$2:$Y$100,R886)</f>
        <v>0</v>
      </c>
      <c r="V886" s="67">
        <f t="shared" si="92"/>
        <v>0</v>
      </c>
      <c r="AB886" t="s">
        <v>90</v>
      </c>
      <c r="AC886" s="46">
        <v>2388</v>
      </c>
      <c r="AD886" s="46">
        <v>35</v>
      </c>
      <c r="AE886" s="46">
        <v>34.4</v>
      </c>
      <c r="AF886" s="46">
        <v>118</v>
      </c>
      <c r="AH886" s="70" t="str">
        <f t="shared" si="93"/>
        <v/>
      </c>
      <c r="AI886" s="70" t="str">
        <f t="shared" si="94"/>
        <v/>
      </c>
      <c r="AJ886" s="70" t="str">
        <f t="shared" si="95"/>
        <v>X</v>
      </c>
      <c r="AK886" s="70" t="str" cm="1">
        <f t="array" ref="AK886">_xlfn.IFS(AH886&lt;&gt;"","1",AI886&lt;&gt;"","2",AJ886&lt;&gt;"","3")</f>
        <v>3</v>
      </c>
    </row>
    <row r="887" spans="1:37" x14ac:dyDescent="0.25">
      <c r="A887" t="s">
        <v>327</v>
      </c>
      <c r="B887" t="s">
        <v>198</v>
      </c>
      <c r="C887" s="67" t="str">
        <f t="shared" si="90"/>
        <v>Jordan Olson</v>
      </c>
      <c r="D887" s="71" t="str" cm="1">
        <f t="array" ref="D887">_xlfn.IFS(AK887="1",CONCATENATE(C887,"Regional"),AK887="2",CONCATENATE(C887,"Sectional"),AK887="3",CONCATENATE(C887,COUNTIF($C$1:C887,C887)))</f>
        <v>Jordan Olson2</v>
      </c>
      <c r="E887" s="66">
        <v>45154.333333333336</v>
      </c>
      <c r="F887" t="s">
        <v>2639</v>
      </c>
      <c r="G887" s="46">
        <v>10</v>
      </c>
      <c r="H887" s="46">
        <v>49</v>
      </c>
      <c r="I887" s="46">
        <v>4</v>
      </c>
      <c r="J887" t="s">
        <v>2397</v>
      </c>
      <c r="K887" t="s">
        <v>90</v>
      </c>
      <c r="L887" s="46">
        <v>2388</v>
      </c>
      <c r="M887" s="46">
        <v>35</v>
      </c>
      <c r="N887" s="46">
        <v>34.4</v>
      </c>
      <c r="O887" s="46">
        <v>118</v>
      </c>
      <c r="P887" s="46">
        <f t="shared" si="91"/>
        <v>1</v>
      </c>
      <c r="R887" s="67" t="s">
        <v>1547</v>
      </c>
      <c r="S887" s="67">
        <f>COUNTIF(Y$2:$Y$100,R887)</f>
        <v>0</v>
      </c>
      <c r="V887" s="67">
        <f t="shared" si="92"/>
        <v>0</v>
      </c>
      <c r="AB887" t="s">
        <v>90</v>
      </c>
      <c r="AC887" s="46">
        <v>2388</v>
      </c>
      <c r="AD887" s="46">
        <v>35</v>
      </c>
      <c r="AE887" s="46">
        <v>34.4</v>
      </c>
      <c r="AF887" s="46">
        <v>118</v>
      </c>
      <c r="AH887" s="70" t="str">
        <f t="shared" si="93"/>
        <v/>
      </c>
      <c r="AI887" s="70" t="str">
        <f t="shared" si="94"/>
        <v/>
      </c>
      <c r="AJ887" s="70" t="str">
        <f t="shared" si="95"/>
        <v>X</v>
      </c>
      <c r="AK887" s="70" t="str" cm="1">
        <f t="array" ref="AK887">_xlfn.IFS(AH887&lt;&gt;"","1",AI887&lt;&gt;"","2",AJ887&lt;&gt;"","3")</f>
        <v>3</v>
      </c>
    </row>
    <row r="888" spans="1:37" x14ac:dyDescent="0.25">
      <c r="A888" t="s">
        <v>1072</v>
      </c>
      <c r="B888" t="s">
        <v>458</v>
      </c>
      <c r="C888" s="67" t="str">
        <f t="shared" si="90"/>
        <v>Lauren Chido</v>
      </c>
      <c r="D888" s="71" t="str" cm="1">
        <f t="array" ref="D888">_xlfn.IFS(AK888="1",CONCATENATE(C888,"Regional"),AK888="2",CONCATENATE(C888,"Sectional"),AK888="3",CONCATENATE(C888,COUNTIF($C$1:C888,C888)))</f>
        <v>Lauren Chido2</v>
      </c>
      <c r="E888" s="66">
        <v>45154.333333333336</v>
      </c>
      <c r="F888" t="s">
        <v>2639</v>
      </c>
      <c r="G888" s="46">
        <v>10</v>
      </c>
      <c r="H888" s="46">
        <v>50</v>
      </c>
      <c r="I888" s="46">
        <v>5</v>
      </c>
      <c r="J888" t="s">
        <v>2397</v>
      </c>
      <c r="K888" t="s">
        <v>90</v>
      </c>
      <c r="L888" s="46">
        <v>2388</v>
      </c>
      <c r="M888" s="46">
        <v>35</v>
      </c>
      <c r="N888" s="46">
        <v>34.4</v>
      </c>
      <c r="O888" s="46">
        <v>118</v>
      </c>
      <c r="P888" s="46">
        <f t="shared" si="91"/>
        <v>1</v>
      </c>
      <c r="R888" s="67" t="s">
        <v>1557</v>
      </c>
      <c r="S888" s="67">
        <f>COUNTIF(Y$2:$Y$100,R888)</f>
        <v>0</v>
      </c>
      <c r="V888" s="67">
        <f t="shared" si="92"/>
        <v>0</v>
      </c>
      <c r="AB888" t="s">
        <v>90</v>
      </c>
      <c r="AC888" s="46">
        <v>2388</v>
      </c>
      <c r="AD888" s="46">
        <v>35</v>
      </c>
      <c r="AE888" s="46">
        <v>34.4</v>
      </c>
      <c r="AF888" s="46">
        <v>118</v>
      </c>
      <c r="AH888" s="70" t="str">
        <f t="shared" si="93"/>
        <v/>
      </c>
      <c r="AI888" s="70" t="str">
        <f t="shared" si="94"/>
        <v/>
      </c>
      <c r="AJ888" s="70" t="str">
        <f t="shared" si="95"/>
        <v>X</v>
      </c>
      <c r="AK888" s="70" t="str" cm="1">
        <f t="array" ref="AK888">_xlfn.IFS(AH888&lt;&gt;"","1",AI888&lt;&gt;"","2",AJ888&lt;&gt;"","3")</f>
        <v>3</v>
      </c>
    </row>
    <row r="889" spans="1:37" x14ac:dyDescent="0.25">
      <c r="A889" t="s">
        <v>1068</v>
      </c>
      <c r="B889" t="s">
        <v>443</v>
      </c>
      <c r="C889" s="67" t="str">
        <f t="shared" si="90"/>
        <v>Emily Schmid</v>
      </c>
      <c r="D889" s="71" t="str" cm="1">
        <f t="array" ref="D889">_xlfn.IFS(AK889="1",CONCATENATE(C889,"Regional"),AK889="2",CONCATENATE(C889,"Sectional"),AK889="3",CONCATENATE(C889,COUNTIF($C$1:C889,C889)))</f>
        <v>Emily Schmid2</v>
      </c>
      <c r="E889" s="66">
        <v>45154.333333333336</v>
      </c>
      <c r="F889" t="s">
        <v>2639</v>
      </c>
      <c r="G889" s="46">
        <v>10</v>
      </c>
      <c r="H889" s="46">
        <v>50</v>
      </c>
      <c r="I889" s="46">
        <v>5</v>
      </c>
      <c r="J889" t="s">
        <v>2397</v>
      </c>
      <c r="K889" t="s">
        <v>90</v>
      </c>
      <c r="L889" s="46">
        <v>2388</v>
      </c>
      <c r="M889" s="46">
        <v>35</v>
      </c>
      <c r="N889" s="46">
        <v>34.4</v>
      </c>
      <c r="O889" s="46">
        <v>118</v>
      </c>
      <c r="P889" s="46">
        <f t="shared" si="91"/>
        <v>1</v>
      </c>
      <c r="R889" s="67" t="s">
        <v>1553</v>
      </c>
      <c r="S889" s="67">
        <f>COUNTIF(Y$2:$Y$100,R889)</f>
        <v>0</v>
      </c>
      <c r="V889" s="67">
        <f t="shared" si="92"/>
        <v>0</v>
      </c>
      <c r="AB889" t="s">
        <v>90</v>
      </c>
      <c r="AC889" s="46">
        <v>2388</v>
      </c>
      <c r="AD889" s="46">
        <v>35</v>
      </c>
      <c r="AE889" s="46">
        <v>34.4</v>
      </c>
      <c r="AF889" s="46">
        <v>118</v>
      </c>
      <c r="AH889" s="70" t="str">
        <f t="shared" si="93"/>
        <v/>
      </c>
      <c r="AI889" s="70" t="str">
        <f t="shared" si="94"/>
        <v/>
      </c>
      <c r="AJ889" s="70" t="str">
        <f t="shared" si="95"/>
        <v>X</v>
      </c>
      <c r="AK889" s="70" t="str" cm="1">
        <f t="array" ref="AK889">_xlfn.IFS(AH889&lt;&gt;"","1",AI889&lt;&gt;"","2",AJ889&lt;&gt;"","3")</f>
        <v>3</v>
      </c>
    </row>
    <row r="890" spans="1:37" x14ac:dyDescent="0.25">
      <c r="A890" t="s">
        <v>1909</v>
      </c>
      <c r="B890" t="s">
        <v>313</v>
      </c>
      <c r="C890" s="67" t="str">
        <f t="shared" si="90"/>
        <v>Avery Voeltz</v>
      </c>
      <c r="D890" s="71" t="str" cm="1">
        <f t="array" ref="D890">_xlfn.IFS(AK890="1",CONCATENATE(C890,"Regional"),AK890="2",CONCATENATE(C890,"Sectional"),AK890="3",CONCATENATE(C890,COUNTIF($C$1:C890,C890)))</f>
        <v>Avery Voeltz2</v>
      </c>
      <c r="E890" s="66">
        <v>45154.333333333336</v>
      </c>
      <c r="F890" t="s">
        <v>2639</v>
      </c>
      <c r="G890" s="46">
        <v>10</v>
      </c>
      <c r="H890" s="46">
        <v>55</v>
      </c>
      <c r="I890" s="46">
        <v>7</v>
      </c>
      <c r="J890" t="s">
        <v>2397</v>
      </c>
      <c r="K890" t="s">
        <v>90</v>
      </c>
      <c r="L890" s="46">
        <v>2388</v>
      </c>
      <c r="M890" s="46">
        <v>35</v>
      </c>
      <c r="N890" s="46">
        <v>34.4</v>
      </c>
      <c r="O890" s="46">
        <v>118</v>
      </c>
      <c r="P890" s="46">
        <f t="shared" si="91"/>
        <v>1</v>
      </c>
      <c r="R890" s="67" t="s">
        <v>2924</v>
      </c>
      <c r="S890" s="67">
        <f>COUNTIF(Y$2:$Y$100,R890)</f>
        <v>0</v>
      </c>
      <c r="V890" s="67">
        <f t="shared" si="92"/>
        <v>0</v>
      </c>
      <c r="AB890" t="s">
        <v>90</v>
      </c>
      <c r="AC890" s="46">
        <v>2388</v>
      </c>
      <c r="AD890" s="46">
        <v>35</v>
      </c>
      <c r="AE890" s="46">
        <v>34.4</v>
      </c>
      <c r="AF890" s="46">
        <v>118</v>
      </c>
      <c r="AH890" s="70" t="str">
        <f t="shared" si="93"/>
        <v/>
      </c>
      <c r="AI890" s="70" t="str">
        <f t="shared" si="94"/>
        <v/>
      </c>
      <c r="AJ890" s="70" t="str">
        <f t="shared" si="95"/>
        <v>X</v>
      </c>
      <c r="AK890" s="70" t="str" cm="1">
        <f t="array" ref="AK890">_xlfn.IFS(AH890&lt;&gt;"","1",AI890&lt;&gt;"","2",AJ890&lt;&gt;"","3")</f>
        <v>3</v>
      </c>
    </row>
    <row r="891" spans="1:37" x14ac:dyDescent="0.25">
      <c r="A891" t="s">
        <v>1904</v>
      </c>
      <c r="B891" t="s">
        <v>1772</v>
      </c>
      <c r="C891" s="67" t="str">
        <f t="shared" si="90"/>
        <v>Abbey Blechinger</v>
      </c>
      <c r="D891" s="71" t="str" cm="1">
        <f t="array" ref="D891">_xlfn.IFS(AK891="1",CONCATENATE(C891,"Regional"),AK891="2",CONCATENATE(C891,"Sectional"),AK891="3",CONCATENATE(C891,COUNTIF($C$1:C891,C891)))</f>
        <v>Abbey Blechinger2</v>
      </c>
      <c r="E891" s="66">
        <v>45154.333333333336</v>
      </c>
      <c r="F891" t="s">
        <v>2639</v>
      </c>
      <c r="G891" s="46">
        <v>10</v>
      </c>
      <c r="H891" s="46">
        <v>61</v>
      </c>
      <c r="I891" s="46">
        <v>8</v>
      </c>
      <c r="J891" t="s">
        <v>2397</v>
      </c>
      <c r="K891" t="s">
        <v>90</v>
      </c>
      <c r="L891" s="46">
        <v>2388</v>
      </c>
      <c r="M891" s="46">
        <v>35</v>
      </c>
      <c r="N891" s="46">
        <v>34.4</v>
      </c>
      <c r="O891" s="46">
        <v>118</v>
      </c>
      <c r="P891" s="46">
        <f t="shared" si="91"/>
        <v>1</v>
      </c>
      <c r="R891" s="67" t="s">
        <v>2918</v>
      </c>
      <c r="S891" s="67">
        <f>COUNTIF(Y$2:$Y$100,R891)</f>
        <v>0</v>
      </c>
      <c r="V891" s="67">
        <f t="shared" si="92"/>
        <v>0</v>
      </c>
      <c r="AB891" t="s">
        <v>90</v>
      </c>
      <c r="AC891" s="46">
        <v>2388</v>
      </c>
      <c r="AD891" s="46">
        <v>35</v>
      </c>
      <c r="AE891" s="46">
        <v>34.4</v>
      </c>
      <c r="AF891" s="46">
        <v>118</v>
      </c>
      <c r="AH891" s="70" t="str">
        <f t="shared" si="93"/>
        <v/>
      </c>
      <c r="AI891" s="70" t="str">
        <f t="shared" si="94"/>
        <v/>
      </c>
      <c r="AJ891" s="70" t="str">
        <f t="shared" si="95"/>
        <v>X</v>
      </c>
      <c r="AK891" s="70" t="str" cm="1">
        <f t="array" ref="AK891">_xlfn.IFS(AH891&lt;&gt;"","1",AI891&lt;&gt;"","2",AJ891&lt;&gt;"","3")</f>
        <v>3</v>
      </c>
    </row>
    <row r="892" spans="1:37" x14ac:dyDescent="0.25">
      <c r="A892" t="s">
        <v>1911</v>
      </c>
      <c r="B892" t="s">
        <v>2708</v>
      </c>
      <c r="C892" s="67" t="str">
        <f t="shared" si="90"/>
        <v>Cadence Robotti</v>
      </c>
      <c r="D892" s="71" t="str" cm="1">
        <f t="array" ref="D892">_xlfn.IFS(AK892="1",CONCATENATE(C892,"Regional"),AK892="2",CONCATENATE(C892,"Sectional"),AK892="3",CONCATENATE(C892,COUNTIF($C$1:C892,C892)))</f>
        <v>Cadence Robotti1</v>
      </c>
      <c r="E892" s="66">
        <v>45154.333333333336</v>
      </c>
      <c r="F892" t="s">
        <v>2639</v>
      </c>
      <c r="G892" s="46">
        <v>10</v>
      </c>
      <c r="H892" s="46">
        <v>66</v>
      </c>
      <c r="I892" s="46">
        <v>9</v>
      </c>
      <c r="J892" t="s">
        <v>2397</v>
      </c>
      <c r="K892" t="s">
        <v>90</v>
      </c>
      <c r="L892" s="46">
        <v>2388</v>
      </c>
      <c r="M892" s="46">
        <v>35</v>
      </c>
      <c r="N892" s="46">
        <v>34.4</v>
      </c>
      <c r="O892" s="46">
        <v>118</v>
      </c>
      <c r="P892" s="46">
        <f t="shared" si="91"/>
        <v>1</v>
      </c>
      <c r="R892" s="67" t="s">
        <v>2926</v>
      </c>
      <c r="S892" s="67">
        <f>COUNTIF(Y$2:$Y$100,R892)</f>
        <v>0</v>
      </c>
      <c r="V892" s="67">
        <f t="shared" si="92"/>
        <v>0</v>
      </c>
      <c r="AB892" t="s">
        <v>90</v>
      </c>
      <c r="AC892" s="46">
        <v>2388</v>
      </c>
      <c r="AD892" s="46">
        <v>35</v>
      </c>
      <c r="AE892" s="46">
        <v>34.4</v>
      </c>
      <c r="AF892" s="46">
        <v>118</v>
      </c>
      <c r="AH892" s="70" t="str">
        <f t="shared" si="93"/>
        <v/>
      </c>
      <c r="AI892" s="70" t="str">
        <f t="shared" si="94"/>
        <v/>
      </c>
      <c r="AJ892" s="70" t="str">
        <f t="shared" si="95"/>
        <v>X</v>
      </c>
      <c r="AK892" s="70" t="str" cm="1">
        <f t="array" ref="AK892">_xlfn.IFS(AH892&lt;&gt;"","1",AI892&lt;&gt;"","2",AJ892&lt;&gt;"","3")</f>
        <v>3</v>
      </c>
    </row>
    <row r="893" spans="1:37" x14ac:dyDescent="0.25">
      <c r="A893" t="s">
        <v>1905</v>
      </c>
      <c r="B893" t="s">
        <v>427</v>
      </c>
      <c r="C893" s="67" t="str">
        <f t="shared" si="90"/>
        <v>Jadyn Thaemert</v>
      </c>
      <c r="D893" s="71" t="str" cm="1">
        <f t="array" ref="D893">_xlfn.IFS(AK893="1",CONCATENATE(C893,"Regional"),AK893="2",CONCATENATE(C893,"Sectional"),AK893="3",CONCATENATE(C893,COUNTIF($C$1:C893,C893)))</f>
        <v>Jadyn Thaemert1</v>
      </c>
      <c r="E893" s="66">
        <v>45154.333333333336</v>
      </c>
      <c r="F893" t="s">
        <v>2639</v>
      </c>
      <c r="G893" s="46">
        <v>10</v>
      </c>
      <c r="H893" s="46">
        <v>68</v>
      </c>
      <c r="I893" s="46">
        <v>10</v>
      </c>
      <c r="J893" t="s">
        <v>2397</v>
      </c>
      <c r="K893" t="s">
        <v>90</v>
      </c>
      <c r="L893" s="46">
        <v>2388</v>
      </c>
      <c r="M893" s="46">
        <v>35</v>
      </c>
      <c r="N893" s="46">
        <v>34.4</v>
      </c>
      <c r="O893" s="46">
        <v>118</v>
      </c>
      <c r="P893" s="46">
        <f t="shared" si="91"/>
        <v>1</v>
      </c>
      <c r="R893" s="67" t="s">
        <v>2919</v>
      </c>
      <c r="S893" s="67">
        <f>COUNTIF(Y$2:$Y$100,R893)</f>
        <v>0</v>
      </c>
      <c r="V893" s="67">
        <f t="shared" si="92"/>
        <v>0</v>
      </c>
      <c r="AB893" t="s">
        <v>90</v>
      </c>
      <c r="AC893" s="46">
        <v>2388</v>
      </c>
      <c r="AD893" s="46">
        <v>35</v>
      </c>
      <c r="AE893" s="46">
        <v>34.4</v>
      </c>
      <c r="AF893" s="46">
        <v>118</v>
      </c>
      <c r="AH893" s="70" t="str">
        <f t="shared" si="93"/>
        <v/>
      </c>
      <c r="AI893" s="70" t="str">
        <f t="shared" si="94"/>
        <v/>
      </c>
      <c r="AJ893" s="70" t="str">
        <f t="shared" si="95"/>
        <v>X</v>
      </c>
      <c r="AK893" s="70" t="str" cm="1">
        <f t="array" ref="AK893">_xlfn.IFS(AH893&lt;&gt;"","1",AI893&lt;&gt;"","2",AJ893&lt;&gt;"","3")</f>
        <v>3</v>
      </c>
    </row>
    <row r="894" spans="1:37" x14ac:dyDescent="0.25">
      <c r="A894" t="s">
        <v>409</v>
      </c>
      <c r="B894" t="s">
        <v>410</v>
      </c>
      <c r="C894" s="67" t="str">
        <f t="shared" si="90"/>
        <v>Aliisa Helminen</v>
      </c>
      <c r="D894" s="71" t="str" cm="1">
        <f t="array" ref="D894">_xlfn.IFS(AK894="1",CONCATENATE(C894,"Regional"),AK894="2",CONCATENATE(C894,"Sectional"),AK894="3",CONCATENATE(C894,COUNTIF($C$1:C894,C894)))</f>
        <v>Aliisa Helminen3</v>
      </c>
      <c r="E894" s="66">
        <v>45154.416666666664</v>
      </c>
      <c r="F894" t="s">
        <v>2370</v>
      </c>
      <c r="G894" s="46">
        <v>73</v>
      </c>
      <c r="H894" s="46">
        <v>81</v>
      </c>
      <c r="I894" s="46">
        <v>1</v>
      </c>
      <c r="J894" t="s">
        <v>133</v>
      </c>
      <c r="K894" t="s">
        <v>90</v>
      </c>
      <c r="L894" s="46">
        <v>5341</v>
      </c>
      <c r="M894" s="46">
        <v>72</v>
      </c>
      <c r="N894" s="46">
        <v>66.099999999999994</v>
      </c>
      <c r="O894" s="46">
        <v>114</v>
      </c>
      <c r="P894" s="46">
        <f t="shared" si="91"/>
        <v>2</v>
      </c>
      <c r="R894" s="67" t="s">
        <v>1140</v>
      </c>
      <c r="S894" s="67">
        <f>COUNTIF(Y$2:$Y$100,R894)</f>
        <v>0</v>
      </c>
      <c r="V894" s="67">
        <f t="shared" si="92"/>
        <v>0</v>
      </c>
      <c r="X894"/>
      <c r="Y894" s="67" t="str">
        <f t="shared" ref="Y894:Y925" si="98">CONCATENATE(W894," ",X894)</f>
        <v xml:space="preserve"> </v>
      </c>
      <c r="AB894" t="s">
        <v>90</v>
      </c>
      <c r="AC894" s="46">
        <v>5341</v>
      </c>
      <c r="AD894" s="46">
        <v>72</v>
      </c>
      <c r="AE894" s="46">
        <v>66.099999999999994</v>
      </c>
      <c r="AF894" s="46">
        <v>114</v>
      </c>
      <c r="AH894" s="70" t="str">
        <f t="shared" si="93"/>
        <v/>
      </c>
      <c r="AI894" s="70" t="str">
        <f t="shared" si="94"/>
        <v/>
      </c>
      <c r="AJ894" s="70" t="str">
        <f t="shared" si="95"/>
        <v>X</v>
      </c>
      <c r="AK894" s="70" t="str" cm="1">
        <f t="array" ref="AK894">_xlfn.IFS(AH894&lt;&gt;"","1",AI894&lt;&gt;"","2",AJ894&lt;&gt;"","3")</f>
        <v>3</v>
      </c>
    </row>
    <row r="895" spans="1:37" x14ac:dyDescent="0.25">
      <c r="A895" t="s">
        <v>3406</v>
      </c>
      <c r="B895" t="s">
        <v>362</v>
      </c>
      <c r="C895" s="67" t="str">
        <f t="shared" si="90"/>
        <v>Emma Cunningham</v>
      </c>
      <c r="D895" s="71" t="str" cm="1">
        <f t="array" ref="D895">_xlfn.IFS(AK895="1",CONCATENATE(C895,"Regional"),AK895="2",CONCATENATE(C895,"Sectional"),AK895="3",CONCATENATE(C895,COUNTIF($C$1:C895,C895)))</f>
        <v>Emma Cunningham2</v>
      </c>
      <c r="E895" s="66">
        <v>45154.416666666664</v>
      </c>
      <c r="F895" t="s">
        <v>2370</v>
      </c>
      <c r="G895" s="46">
        <v>73</v>
      </c>
      <c r="H895" s="46">
        <v>81</v>
      </c>
      <c r="I895" s="46">
        <v>1</v>
      </c>
      <c r="J895" t="s">
        <v>133</v>
      </c>
      <c r="K895" t="s">
        <v>90</v>
      </c>
      <c r="L895" s="46">
        <v>5341</v>
      </c>
      <c r="M895" s="46">
        <v>72</v>
      </c>
      <c r="N895" s="46">
        <v>66.099999999999994</v>
      </c>
      <c r="O895" s="46">
        <v>114</v>
      </c>
      <c r="P895" s="46">
        <f t="shared" si="91"/>
        <v>2</v>
      </c>
      <c r="R895" s="67" t="s">
        <v>3549</v>
      </c>
      <c r="S895" s="67">
        <f>COUNTIF(Y$2:$Y$100,R895)</f>
        <v>0</v>
      </c>
      <c r="V895" s="67">
        <f t="shared" si="92"/>
        <v>0</v>
      </c>
      <c r="X895"/>
      <c r="Y895" s="67" t="str">
        <f t="shared" si="98"/>
        <v xml:space="preserve"> </v>
      </c>
      <c r="AB895" t="s">
        <v>90</v>
      </c>
      <c r="AC895" s="46">
        <v>5341</v>
      </c>
      <c r="AD895" s="46">
        <v>72</v>
      </c>
      <c r="AE895" s="46">
        <v>66.099999999999994</v>
      </c>
      <c r="AF895" s="46">
        <v>114</v>
      </c>
      <c r="AH895" s="70" t="str">
        <f t="shared" si="93"/>
        <v/>
      </c>
      <c r="AI895" s="70" t="str">
        <f t="shared" si="94"/>
        <v/>
      </c>
      <c r="AJ895" s="70" t="str">
        <f t="shared" si="95"/>
        <v>X</v>
      </c>
      <c r="AK895" s="70" t="str" cm="1">
        <f t="array" ref="AK895">_xlfn.IFS(AH895&lt;&gt;"","1",AI895&lt;&gt;"","2",AJ895&lt;&gt;"","3")</f>
        <v>3</v>
      </c>
    </row>
    <row r="896" spans="1:37" x14ac:dyDescent="0.25">
      <c r="A896" t="s">
        <v>388</v>
      </c>
      <c r="B896" t="s">
        <v>217</v>
      </c>
      <c r="C896" s="67" t="str">
        <f t="shared" si="90"/>
        <v>Riley Wood</v>
      </c>
      <c r="D896" s="71" t="str" cm="1">
        <f t="array" ref="D896">_xlfn.IFS(AK896="1",CONCATENATE(C896,"Regional"),AK896="2",CONCATENATE(C896,"Sectional"),AK896="3",CONCATENATE(C896,COUNTIF($C$1:C896,C896)))</f>
        <v>Riley Wood2</v>
      </c>
      <c r="E896" s="66">
        <v>45154.416666666664</v>
      </c>
      <c r="F896" t="s">
        <v>2370</v>
      </c>
      <c r="G896" s="46">
        <v>73</v>
      </c>
      <c r="H896" s="46">
        <v>83</v>
      </c>
      <c r="I896" s="46">
        <v>3</v>
      </c>
      <c r="J896" t="s">
        <v>133</v>
      </c>
      <c r="K896" t="s">
        <v>90</v>
      </c>
      <c r="L896" s="46">
        <v>5341</v>
      </c>
      <c r="M896" s="46">
        <v>72</v>
      </c>
      <c r="N896" s="46">
        <v>66.099999999999994</v>
      </c>
      <c r="O896" s="46">
        <v>114</v>
      </c>
      <c r="P896" s="46">
        <f t="shared" si="91"/>
        <v>2</v>
      </c>
      <c r="R896" s="67" t="s">
        <v>1292</v>
      </c>
      <c r="S896" s="67">
        <f>COUNTIF(Y$2:$Y$100,R896)</f>
        <v>0</v>
      </c>
      <c r="V896" s="67">
        <f t="shared" si="92"/>
        <v>0</v>
      </c>
      <c r="X896"/>
      <c r="Y896" s="67" t="str">
        <f t="shared" si="98"/>
        <v xml:space="preserve"> </v>
      </c>
      <c r="AB896" t="s">
        <v>90</v>
      </c>
      <c r="AC896" s="46">
        <v>5341</v>
      </c>
      <c r="AD896" s="46">
        <v>72</v>
      </c>
      <c r="AE896" s="46">
        <v>66.099999999999994</v>
      </c>
      <c r="AF896" s="46">
        <v>114</v>
      </c>
      <c r="AH896" s="70" t="str">
        <f t="shared" si="93"/>
        <v/>
      </c>
      <c r="AI896" s="70" t="str">
        <f t="shared" si="94"/>
        <v/>
      </c>
      <c r="AJ896" s="70" t="str">
        <f t="shared" si="95"/>
        <v>X</v>
      </c>
      <c r="AK896" s="70" t="str" cm="1">
        <f t="array" ref="AK896">_xlfn.IFS(AH896&lt;&gt;"","1",AI896&lt;&gt;"","2",AJ896&lt;&gt;"","3")</f>
        <v>3</v>
      </c>
    </row>
    <row r="897" spans="1:37" x14ac:dyDescent="0.25">
      <c r="A897" t="s">
        <v>601</v>
      </c>
      <c r="B897" t="s">
        <v>199</v>
      </c>
      <c r="C897" s="67" t="str">
        <f t="shared" si="90"/>
        <v>Payton Dudra</v>
      </c>
      <c r="D897" s="71" t="str" cm="1">
        <f t="array" ref="D897">_xlfn.IFS(AK897="1",CONCATENATE(C897,"Regional"),AK897="2",CONCATENATE(C897,"Sectional"),AK897="3",CONCATENATE(C897,COUNTIF($C$1:C897,C897)))</f>
        <v>Payton Dudra3</v>
      </c>
      <c r="E897" s="66">
        <v>45154.416666666664</v>
      </c>
      <c r="F897" t="s">
        <v>2370</v>
      </c>
      <c r="G897" s="46">
        <v>73</v>
      </c>
      <c r="H897" s="46">
        <v>87</v>
      </c>
      <c r="I897" s="46">
        <v>4</v>
      </c>
      <c r="J897" t="s">
        <v>133</v>
      </c>
      <c r="K897" t="s">
        <v>90</v>
      </c>
      <c r="L897" s="46">
        <v>5341</v>
      </c>
      <c r="M897" s="46">
        <v>72</v>
      </c>
      <c r="N897" s="46">
        <v>66.099999999999994</v>
      </c>
      <c r="O897" s="46">
        <v>114</v>
      </c>
      <c r="P897" s="46">
        <f t="shared" si="91"/>
        <v>2</v>
      </c>
      <c r="R897" s="67" t="s">
        <v>1245</v>
      </c>
      <c r="S897" s="67">
        <f>COUNTIF(Y$2:$Y$100,R897)</f>
        <v>0</v>
      </c>
      <c r="V897" s="67">
        <f t="shared" si="92"/>
        <v>0</v>
      </c>
      <c r="X897"/>
      <c r="Y897" s="67" t="str">
        <f t="shared" si="98"/>
        <v xml:space="preserve"> </v>
      </c>
      <c r="AB897" t="s">
        <v>90</v>
      </c>
      <c r="AC897" s="46">
        <v>5341</v>
      </c>
      <c r="AD897" s="46">
        <v>72</v>
      </c>
      <c r="AE897" s="46">
        <v>66.099999999999994</v>
      </c>
      <c r="AF897" s="46">
        <v>114</v>
      </c>
      <c r="AH897" s="70" t="str">
        <f t="shared" si="93"/>
        <v/>
      </c>
      <c r="AI897" s="70" t="str">
        <f t="shared" si="94"/>
        <v/>
      </c>
      <c r="AJ897" s="70" t="str">
        <f t="shared" si="95"/>
        <v>X</v>
      </c>
      <c r="AK897" s="70" t="str" cm="1">
        <f t="array" ref="AK897">_xlfn.IFS(AH897&lt;&gt;"","1",AI897&lt;&gt;"","2",AJ897&lt;&gt;"","3")</f>
        <v>3</v>
      </c>
    </row>
    <row r="898" spans="1:37" x14ac:dyDescent="0.25">
      <c r="A898" t="s">
        <v>1741</v>
      </c>
      <c r="B898" t="s">
        <v>471</v>
      </c>
      <c r="C898" s="67" t="str">
        <f t="shared" ref="C898:C961" si="99">CONCATENATE(B898," ",A898)</f>
        <v>Madelyn Gicius</v>
      </c>
      <c r="D898" s="71" t="str" cm="1">
        <f t="array" ref="D898">_xlfn.IFS(AK898="1",CONCATENATE(C898,"Regional"),AK898="2",CONCATENATE(C898,"Sectional"),AK898="3",CONCATENATE(C898,COUNTIF($C$1:C898,C898)))</f>
        <v>Madelyn Gicius3</v>
      </c>
      <c r="E898" s="66">
        <v>45154.416666666664</v>
      </c>
      <c r="F898" t="s">
        <v>2370</v>
      </c>
      <c r="G898" s="46">
        <v>73</v>
      </c>
      <c r="H898" s="46">
        <v>87</v>
      </c>
      <c r="I898" s="46">
        <v>4</v>
      </c>
      <c r="J898" t="s">
        <v>133</v>
      </c>
      <c r="K898" t="s">
        <v>90</v>
      </c>
      <c r="L898" s="46">
        <v>5341</v>
      </c>
      <c r="M898" s="46">
        <v>72</v>
      </c>
      <c r="N898" s="46">
        <v>66.099999999999994</v>
      </c>
      <c r="O898" s="46">
        <v>114</v>
      </c>
      <c r="P898" s="46">
        <f t="shared" ref="P898:P961" si="100">IF(L898&gt;4000,2,1)</f>
        <v>2</v>
      </c>
      <c r="R898" s="67" t="s">
        <v>2738</v>
      </c>
      <c r="S898" s="67">
        <f>COUNTIF(Y$2:$Y$100,R898)</f>
        <v>0</v>
      </c>
      <c r="V898" s="67">
        <f t="shared" ref="V898:V961" si="101">COUNTIF(R898:R3521,Y898)</f>
        <v>0</v>
      </c>
      <c r="X898"/>
      <c r="Y898" s="67" t="str">
        <f t="shared" si="98"/>
        <v xml:space="preserve"> </v>
      </c>
      <c r="AB898" t="s">
        <v>90</v>
      </c>
      <c r="AC898" s="46">
        <v>5341</v>
      </c>
      <c r="AD898" s="46">
        <v>72</v>
      </c>
      <c r="AE898" s="46">
        <v>66.099999999999994</v>
      </c>
      <c r="AF898" s="46">
        <v>114</v>
      </c>
      <c r="AH898" s="70" t="str">
        <f t="shared" ref="AH898:AH961" si="102">IF(ISNUMBER(SEARCH("regional",$F898)),$F898,"")</f>
        <v/>
      </c>
      <c r="AI898" s="70" t="str">
        <f t="shared" ref="AI898:AI961" si="103">IF(ISNUMBER(SEARCH("sectional",$F898)),$F898,"")</f>
        <v/>
      </c>
      <c r="AJ898" s="70" t="str">
        <f t="shared" ref="AJ898:AJ961" si="104">IF(AND(AH898="",AI898=""),"X","")</f>
        <v>X</v>
      </c>
      <c r="AK898" s="70" t="str" cm="1">
        <f t="array" ref="AK898">_xlfn.IFS(AH898&lt;&gt;"","1",AI898&lt;&gt;"","2",AJ898&lt;&gt;"","3")</f>
        <v>3</v>
      </c>
    </row>
    <row r="899" spans="1:37" x14ac:dyDescent="0.25">
      <c r="A899" t="s">
        <v>359</v>
      </c>
      <c r="B899" t="s">
        <v>542</v>
      </c>
      <c r="C899" s="67" t="str">
        <f t="shared" si="99"/>
        <v>Jenna Schumacher</v>
      </c>
      <c r="D899" s="71" t="str" cm="1">
        <f t="array" ref="D899">_xlfn.IFS(AK899="1",CONCATENATE(C899,"Regional"),AK899="2",CONCATENATE(C899,"Sectional"),AK899="3",CONCATENATE(C899,COUNTIF($C$1:C899,C899)))</f>
        <v>Jenna Schumacher1</v>
      </c>
      <c r="E899" s="66">
        <v>45154.416666666664</v>
      </c>
      <c r="F899" t="s">
        <v>2370</v>
      </c>
      <c r="G899" s="46">
        <v>73</v>
      </c>
      <c r="H899" s="46">
        <v>87</v>
      </c>
      <c r="I899" s="46">
        <v>4</v>
      </c>
      <c r="J899" t="s">
        <v>133</v>
      </c>
      <c r="K899" t="s">
        <v>90</v>
      </c>
      <c r="L899" s="46">
        <v>5341</v>
      </c>
      <c r="M899" s="46">
        <v>72</v>
      </c>
      <c r="N899" s="46">
        <v>66.099999999999994</v>
      </c>
      <c r="O899" s="46">
        <v>114</v>
      </c>
      <c r="P899" s="46">
        <f t="shared" si="100"/>
        <v>2</v>
      </c>
      <c r="R899" s="67" t="s">
        <v>1420</v>
      </c>
      <c r="S899" s="67">
        <f>COUNTIF(Y$2:$Y$100,R899)</f>
        <v>0</v>
      </c>
      <c r="V899" s="67">
        <f t="shared" si="101"/>
        <v>0</v>
      </c>
      <c r="X899"/>
      <c r="Y899" s="67" t="str">
        <f t="shared" si="98"/>
        <v xml:space="preserve"> </v>
      </c>
      <c r="AB899" t="s">
        <v>90</v>
      </c>
      <c r="AC899" s="46">
        <v>5341</v>
      </c>
      <c r="AD899" s="46">
        <v>72</v>
      </c>
      <c r="AE899" s="46">
        <v>66.099999999999994</v>
      </c>
      <c r="AF899" s="46">
        <v>114</v>
      </c>
      <c r="AH899" s="70" t="str">
        <f t="shared" si="102"/>
        <v/>
      </c>
      <c r="AI899" s="70" t="str">
        <f t="shared" si="103"/>
        <v/>
      </c>
      <c r="AJ899" s="70" t="str">
        <f t="shared" si="104"/>
        <v>X</v>
      </c>
      <c r="AK899" s="70" t="str" cm="1">
        <f t="array" ref="AK899">_xlfn.IFS(AH899&lt;&gt;"","1",AI899&lt;&gt;"","2",AJ899&lt;&gt;"","3")</f>
        <v>3</v>
      </c>
    </row>
    <row r="900" spans="1:37" x14ac:dyDescent="0.25">
      <c r="A900" t="s">
        <v>869</v>
      </c>
      <c r="B900" t="s">
        <v>870</v>
      </c>
      <c r="C900" s="67" t="str">
        <f t="shared" si="99"/>
        <v>Vivien Ninham</v>
      </c>
      <c r="D900" s="71" t="str" cm="1">
        <f t="array" ref="D900">_xlfn.IFS(AK900="1",CONCATENATE(C900,"Regional"),AK900="2",CONCATENATE(C900,"Sectional"),AK900="3",CONCATENATE(C900,COUNTIF($C$1:C900,C900)))</f>
        <v>Vivien Ninham1</v>
      </c>
      <c r="E900" s="66">
        <v>45154.416666666664</v>
      </c>
      <c r="F900" t="s">
        <v>2370</v>
      </c>
      <c r="G900" s="46">
        <v>73</v>
      </c>
      <c r="H900" s="46">
        <v>87</v>
      </c>
      <c r="I900" s="46">
        <v>4</v>
      </c>
      <c r="J900" t="s">
        <v>133</v>
      </c>
      <c r="K900" t="s">
        <v>90</v>
      </c>
      <c r="L900" s="46">
        <v>5341</v>
      </c>
      <c r="M900" s="46">
        <v>72</v>
      </c>
      <c r="N900" s="46">
        <v>66.099999999999994</v>
      </c>
      <c r="O900" s="46">
        <v>114</v>
      </c>
      <c r="P900" s="46">
        <f t="shared" si="100"/>
        <v>2</v>
      </c>
      <c r="R900" s="67" t="s">
        <v>1413</v>
      </c>
      <c r="S900" s="67">
        <f>COUNTIF(Y$2:$Y$100,R900)</f>
        <v>0</v>
      </c>
      <c r="V900" s="67">
        <f t="shared" si="101"/>
        <v>0</v>
      </c>
      <c r="X900"/>
      <c r="Y900" s="67" t="str">
        <f t="shared" si="98"/>
        <v xml:space="preserve"> </v>
      </c>
      <c r="AB900" t="s">
        <v>90</v>
      </c>
      <c r="AC900" s="46">
        <v>5341</v>
      </c>
      <c r="AD900" s="46">
        <v>72</v>
      </c>
      <c r="AE900" s="46">
        <v>66.099999999999994</v>
      </c>
      <c r="AF900" s="46">
        <v>114</v>
      </c>
      <c r="AH900" s="70" t="str">
        <f t="shared" si="102"/>
        <v/>
      </c>
      <c r="AI900" s="70" t="str">
        <f t="shared" si="103"/>
        <v/>
      </c>
      <c r="AJ900" s="70" t="str">
        <f t="shared" si="104"/>
        <v>X</v>
      </c>
      <c r="AK900" s="70" t="str" cm="1">
        <f t="array" ref="AK900">_xlfn.IFS(AH900&lt;&gt;"","1",AI900&lt;&gt;"","2",AJ900&lt;&gt;"","3")</f>
        <v>3</v>
      </c>
    </row>
    <row r="901" spans="1:37" x14ac:dyDescent="0.25">
      <c r="A901" t="s">
        <v>464</v>
      </c>
      <c r="B901" t="s">
        <v>452</v>
      </c>
      <c r="C901" s="67" t="str">
        <f t="shared" si="99"/>
        <v>Sophia Baek</v>
      </c>
      <c r="D901" s="71" t="str" cm="1">
        <f t="array" ref="D901">_xlfn.IFS(AK901="1",CONCATENATE(C901,"Regional"),AK901="2",CONCATENATE(C901,"Sectional"),AK901="3",CONCATENATE(C901,COUNTIF($C$1:C901,C901)))</f>
        <v>Sophia Baek1</v>
      </c>
      <c r="E901" s="66">
        <v>45154.416666666664</v>
      </c>
      <c r="F901" t="s">
        <v>2370</v>
      </c>
      <c r="G901" s="46">
        <v>73</v>
      </c>
      <c r="H901" s="46">
        <v>88</v>
      </c>
      <c r="I901" s="46">
        <v>8</v>
      </c>
      <c r="J901" t="s">
        <v>133</v>
      </c>
      <c r="K901" t="s">
        <v>90</v>
      </c>
      <c r="L901" s="46">
        <v>5341</v>
      </c>
      <c r="M901" s="46">
        <v>72</v>
      </c>
      <c r="N901" s="46">
        <v>66.099999999999994</v>
      </c>
      <c r="O901" s="46">
        <v>114</v>
      </c>
      <c r="P901" s="46">
        <f t="shared" si="100"/>
        <v>2</v>
      </c>
      <c r="R901" s="67" t="s">
        <v>1163</v>
      </c>
      <c r="S901" s="67">
        <f>COUNTIF(Y$2:$Y$100,R901)</f>
        <v>0</v>
      </c>
      <c r="V901" s="67">
        <f t="shared" si="101"/>
        <v>0</v>
      </c>
      <c r="X901"/>
      <c r="Y901" s="67" t="str">
        <f t="shared" si="98"/>
        <v xml:space="preserve"> </v>
      </c>
      <c r="AB901" t="s">
        <v>90</v>
      </c>
      <c r="AC901" s="46">
        <v>5341</v>
      </c>
      <c r="AD901" s="46">
        <v>72</v>
      </c>
      <c r="AE901" s="46">
        <v>66.099999999999994</v>
      </c>
      <c r="AF901" s="46">
        <v>114</v>
      </c>
      <c r="AH901" s="70" t="str">
        <f t="shared" si="102"/>
        <v/>
      </c>
      <c r="AI901" s="70" t="str">
        <f t="shared" si="103"/>
        <v/>
      </c>
      <c r="AJ901" s="70" t="str">
        <f t="shared" si="104"/>
        <v>X</v>
      </c>
      <c r="AK901" s="70" t="str" cm="1">
        <f t="array" ref="AK901">_xlfn.IFS(AH901&lt;&gt;"","1",AI901&lt;&gt;"","2",AJ901&lt;&gt;"","3")</f>
        <v>3</v>
      </c>
    </row>
    <row r="902" spans="1:37" x14ac:dyDescent="0.25">
      <c r="A902" t="s">
        <v>594</v>
      </c>
      <c r="B902" t="s">
        <v>507</v>
      </c>
      <c r="C902" s="67" t="str">
        <f t="shared" si="99"/>
        <v>Chloe Strunk</v>
      </c>
      <c r="D902" s="71" t="str" cm="1">
        <f t="array" ref="D902">_xlfn.IFS(AK902="1",CONCATENATE(C902,"Regional"),AK902="2",CONCATENATE(C902,"Sectional"),AK902="3",CONCATENATE(C902,COUNTIF($C$1:C902,C902)))</f>
        <v>Chloe Strunk3</v>
      </c>
      <c r="E902" s="66">
        <v>45154.416666666664</v>
      </c>
      <c r="F902" t="s">
        <v>2370</v>
      </c>
      <c r="G902" s="46">
        <v>73</v>
      </c>
      <c r="H902" s="46">
        <v>88</v>
      </c>
      <c r="I902" s="46">
        <v>8</v>
      </c>
      <c r="J902" t="s">
        <v>133</v>
      </c>
      <c r="K902" t="s">
        <v>90</v>
      </c>
      <c r="L902" s="46">
        <v>5341</v>
      </c>
      <c r="M902" s="46">
        <v>72</v>
      </c>
      <c r="N902" s="46">
        <v>66.099999999999994</v>
      </c>
      <c r="O902" s="46">
        <v>114</v>
      </c>
      <c r="P902" s="46">
        <f t="shared" si="100"/>
        <v>2</v>
      </c>
      <c r="R902" s="67" t="s">
        <v>1240</v>
      </c>
      <c r="S902" s="67">
        <f>COUNTIF(Y$2:$Y$100,R902)</f>
        <v>0</v>
      </c>
      <c r="V902" s="67">
        <f t="shared" si="101"/>
        <v>0</v>
      </c>
      <c r="X902"/>
      <c r="Y902" s="67" t="str">
        <f t="shared" si="98"/>
        <v xml:space="preserve"> </v>
      </c>
      <c r="AB902" t="s">
        <v>90</v>
      </c>
      <c r="AC902" s="46">
        <v>5341</v>
      </c>
      <c r="AD902" s="46">
        <v>72</v>
      </c>
      <c r="AE902" s="46">
        <v>66.099999999999994</v>
      </c>
      <c r="AF902" s="46">
        <v>114</v>
      </c>
      <c r="AH902" s="70" t="str">
        <f t="shared" si="102"/>
        <v/>
      </c>
      <c r="AI902" s="70" t="str">
        <f t="shared" si="103"/>
        <v/>
      </c>
      <c r="AJ902" s="70" t="str">
        <f t="shared" si="104"/>
        <v>X</v>
      </c>
      <c r="AK902" s="70" t="str" cm="1">
        <f t="array" ref="AK902">_xlfn.IFS(AH902&lt;&gt;"","1",AI902&lt;&gt;"","2",AJ902&lt;&gt;"","3")</f>
        <v>3</v>
      </c>
    </row>
    <row r="903" spans="1:37" x14ac:dyDescent="0.25">
      <c r="A903" t="s">
        <v>1603</v>
      </c>
      <c r="B903" t="s">
        <v>452</v>
      </c>
      <c r="C903" s="67" t="str">
        <f t="shared" si="99"/>
        <v>Sophia Eggert</v>
      </c>
      <c r="D903" s="71" t="str" cm="1">
        <f t="array" ref="D903">_xlfn.IFS(AK903="1",CONCATENATE(C903,"Regional"),AK903="2",CONCATENATE(C903,"Sectional"),AK903="3",CONCATENATE(C903,COUNTIF($C$1:C903,C903)))</f>
        <v>Sophia Eggert3</v>
      </c>
      <c r="E903" s="66">
        <v>45154.416666666664</v>
      </c>
      <c r="F903" t="s">
        <v>2370</v>
      </c>
      <c r="G903" s="46">
        <v>73</v>
      </c>
      <c r="H903" s="46">
        <v>88</v>
      </c>
      <c r="I903" s="46">
        <v>8</v>
      </c>
      <c r="J903" t="s">
        <v>133</v>
      </c>
      <c r="K903" t="s">
        <v>90</v>
      </c>
      <c r="L903" s="46">
        <v>5341</v>
      </c>
      <c r="M903" s="46">
        <v>72</v>
      </c>
      <c r="N903" s="46">
        <v>66.099999999999994</v>
      </c>
      <c r="O903" s="46">
        <v>114</v>
      </c>
      <c r="P903" s="46">
        <f t="shared" si="100"/>
        <v>2</v>
      </c>
      <c r="R903" s="67" t="s">
        <v>3511</v>
      </c>
      <c r="S903" s="67">
        <f>COUNTIF(Y$2:$Y$100,R903)</f>
        <v>0</v>
      </c>
      <c r="V903" s="67">
        <f t="shared" si="101"/>
        <v>0</v>
      </c>
      <c r="X903"/>
      <c r="Y903" s="67" t="str">
        <f t="shared" si="98"/>
        <v xml:space="preserve"> </v>
      </c>
      <c r="AB903" t="s">
        <v>90</v>
      </c>
      <c r="AC903" s="46">
        <v>5341</v>
      </c>
      <c r="AD903" s="46">
        <v>72</v>
      </c>
      <c r="AE903" s="46">
        <v>66.099999999999994</v>
      </c>
      <c r="AF903" s="46">
        <v>114</v>
      </c>
      <c r="AH903" s="70" t="str">
        <f t="shared" si="102"/>
        <v/>
      </c>
      <c r="AI903" s="70" t="str">
        <f t="shared" si="103"/>
        <v/>
      </c>
      <c r="AJ903" s="70" t="str">
        <f t="shared" si="104"/>
        <v>X</v>
      </c>
      <c r="AK903" s="70" t="str" cm="1">
        <f t="array" ref="AK903">_xlfn.IFS(AH903&lt;&gt;"","1",AI903&lt;&gt;"","2",AJ903&lt;&gt;"","3")</f>
        <v>3</v>
      </c>
    </row>
    <row r="904" spans="1:37" x14ac:dyDescent="0.25">
      <c r="A904" t="s">
        <v>1816</v>
      </c>
      <c r="B904" t="s">
        <v>280</v>
      </c>
      <c r="C904" s="67" t="str">
        <f t="shared" si="99"/>
        <v>Kennedy Kolosso</v>
      </c>
      <c r="D904" s="71" t="str" cm="1">
        <f t="array" ref="D904">_xlfn.IFS(AK904="1",CONCATENATE(C904,"Regional"),AK904="2",CONCATENATE(C904,"Sectional"),AK904="3",CONCATENATE(C904,COUNTIF($C$1:C904,C904)))</f>
        <v>Kennedy Kolosso1</v>
      </c>
      <c r="E904" s="66">
        <v>45154.416666666664</v>
      </c>
      <c r="F904" t="s">
        <v>2370</v>
      </c>
      <c r="G904" s="46">
        <v>73</v>
      </c>
      <c r="H904" s="46">
        <v>89</v>
      </c>
      <c r="I904" s="46">
        <v>11</v>
      </c>
      <c r="J904" t="s">
        <v>133</v>
      </c>
      <c r="K904" t="s">
        <v>90</v>
      </c>
      <c r="L904" s="46">
        <v>5341</v>
      </c>
      <c r="M904" s="46">
        <v>72</v>
      </c>
      <c r="N904" s="46">
        <v>66.099999999999994</v>
      </c>
      <c r="O904" s="46">
        <v>114</v>
      </c>
      <c r="P904" s="46">
        <f t="shared" si="100"/>
        <v>2</v>
      </c>
      <c r="R904" s="67" t="s">
        <v>2817</v>
      </c>
      <c r="S904" s="67">
        <f>COUNTIF(Y$2:$Y$100,R904)</f>
        <v>0</v>
      </c>
      <c r="V904" s="67">
        <f t="shared" si="101"/>
        <v>0</v>
      </c>
      <c r="X904"/>
      <c r="Y904" s="67" t="str">
        <f t="shared" si="98"/>
        <v xml:space="preserve"> </v>
      </c>
      <c r="AB904" t="s">
        <v>90</v>
      </c>
      <c r="AC904" s="46">
        <v>5341</v>
      </c>
      <c r="AD904" s="46">
        <v>72</v>
      </c>
      <c r="AE904" s="46">
        <v>66.099999999999994</v>
      </c>
      <c r="AF904" s="46">
        <v>114</v>
      </c>
      <c r="AH904" s="70" t="str">
        <f t="shared" si="102"/>
        <v/>
      </c>
      <c r="AI904" s="70" t="str">
        <f t="shared" si="103"/>
        <v/>
      </c>
      <c r="AJ904" s="70" t="str">
        <f t="shared" si="104"/>
        <v>X</v>
      </c>
      <c r="AK904" s="70" t="str" cm="1">
        <f t="array" ref="AK904">_xlfn.IFS(AH904&lt;&gt;"","1",AI904&lt;&gt;"","2",AJ904&lt;&gt;"","3")</f>
        <v>3</v>
      </c>
    </row>
    <row r="905" spans="1:37" x14ac:dyDescent="0.25">
      <c r="A905" t="s">
        <v>690</v>
      </c>
      <c r="B905" t="s">
        <v>691</v>
      </c>
      <c r="C905" s="67" t="str">
        <f t="shared" si="99"/>
        <v>Maci McNichols</v>
      </c>
      <c r="D905" s="71" t="str" cm="1">
        <f t="array" ref="D905">_xlfn.IFS(AK905="1",CONCATENATE(C905,"Regional"),AK905="2",CONCATENATE(C905,"Sectional"),AK905="3",CONCATENATE(C905,COUNTIF($C$1:C905,C905)))</f>
        <v>Maci McNichols1</v>
      </c>
      <c r="E905" s="66">
        <v>45154.416666666664</v>
      </c>
      <c r="F905" t="s">
        <v>2370</v>
      </c>
      <c r="G905" s="46">
        <v>73</v>
      </c>
      <c r="H905" s="46">
        <v>90</v>
      </c>
      <c r="I905" s="46">
        <v>12</v>
      </c>
      <c r="J905" t="s">
        <v>133</v>
      </c>
      <c r="K905" t="s">
        <v>90</v>
      </c>
      <c r="L905" s="46">
        <v>5341</v>
      </c>
      <c r="M905" s="46">
        <v>72</v>
      </c>
      <c r="N905" s="46">
        <v>66.099999999999994</v>
      </c>
      <c r="O905" s="46">
        <v>114</v>
      </c>
      <c r="P905" s="46">
        <f t="shared" si="100"/>
        <v>2</v>
      </c>
      <c r="R905" s="67" t="s">
        <v>1296</v>
      </c>
      <c r="S905" s="67">
        <f>COUNTIF(Y$2:$Y$100,R905)</f>
        <v>0</v>
      </c>
      <c r="V905" s="67">
        <f t="shared" si="101"/>
        <v>0</v>
      </c>
      <c r="X905"/>
      <c r="Y905" s="67" t="str">
        <f t="shared" si="98"/>
        <v xml:space="preserve"> </v>
      </c>
      <c r="AB905" t="s">
        <v>90</v>
      </c>
      <c r="AC905" s="46">
        <v>5341</v>
      </c>
      <c r="AD905" s="46">
        <v>72</v>
      </c>
      <c r="AE905" s="46">
        <v>66.099999999999994</v>
      </c>
      <c r="AF905" s="46">
        <v>114</v>
      </c>
      <c r="AH905" s="70" t="str">
        <f t="shared" si="102"/>
        <v/>
      </c>
      <c r="AI905" s="70" t="str">
        <f t="shared" si="103"/>
        <v/>
      </c>
      <c r="AJ905" s="70" t="str">
        <f t="shared" si="104"/>
        <v>X</v>
      </c>
      <c r="AK905" s="70" t="str" cm="1">
        <f t="array" ref="AK905">_xlfn.IFS(AH905&lt;&gt;"","1",AI905&lt;&gt;"","2",AJ905&lt;&gt;"","3")</f>
        <v>3</v>
      </c>
    </row>
    <row r="906" spans="1:37" x14ac:dyDescent="0.25">
      <c r="A906" t="s">
        <v>419</v>
      </c>
      <c r="B906" t="s">
        <v>307</v>
      </c>
      <c r="C906" s="67" t="str">
        <f t="shared" si="99"/>
        <v>May Shimek</v>
      </c>
      <c r="D906" s="71" t="str" cm="1">
        <f t="array" ref="D906">_xlfn.IFS(AK906="1",CONCATENATE(C906,"Regional"),AK906="2",CONCATENATE(C906,"Sectional"),AK906="3",CONCATENATE(C906,COUNTIF($C$1:C906,C906)))</f>
        <v>May Shimek3</v>
      </c>
      <c r="E906" s="66">
        <v>45154.416666666664</v>
      </c>
      <c r="F906" t="s">
        <v>2370</v>
      </c>
      <c r="G906" s="46">
        <v>73</v>
      </c>
      <c r="H906" s="46">
        <v>90</v>
      </c>
      <c r="I906" s="46">
        <v>12</v>
      </c>
      <c r="J906" t="s">
        <v>133</v>
      </c>
      <c r="K906" t="s">
        <v>90</v>
      </c>
      <c r="L906" s="46">
        <v>5341</v>
      </c>
      <c r="M906" s="46">
        <v>72</v>
      </c>
      <c r="N906" s="46">
        <v>66.099999999999994</v>
      </c>
      <c r="O906" s="46">
        <v>114</v>
      </c>
      <c r="P906" s="46">
        <f t="shared" si="100"/>
        <v>2</v>
      </c>
      <c r="R906" s="67" t="s">
        <v>1143</v>
      </c>
      <c r="S906" s="67">
        <f>COUNTIF(Y$2:$Y$100,R906)</f>
        <v>0</v>
      </c>
      <c r="V906" s="67">
        <f t="shared" si="101"/>
        <v>0</v>
      </c>
      <c r="X906"/>
      <c r="Y906" s="67" t="str">
        <f t="shared" si="98"/>
        <v xml:space="preserve"> </v>
      </c>
      <c r="AB906" t="s">
        <v>90</v>
      </c>
      <c r="AC906" s="46">
        <v>5341</v>
      </c>
      <c r="AD906" s="46">
        <v>72</v>
      </c>
      <c r="AE906" s="46">
        <v>66.099999999999994</v>
      </c>
      <c r="AF906" s="46">
        <v>114</v>
      </c>
      <c r="AH906" s="70" t="str">
        <f t="shared" si="102"/>
        <v/>
      </c>
      <c r="AI906" s="70" t="str">
        <f t="shared" si="103"/>
        <v/>
      </c>
      <c r="AJ906" s="70" t="str">
        <f t="shared" si="104"/>
        <v>X</v>
      </c>
      <c r="AK906" s="70" t="str" cm="1">
        <f t="array" ref="AK906">_xlfn.IFS(AH906&lt;&gt;"","1",AI906&lt;&gt;"","2",AJ906&lt;&gt;"","3")</f>
        <v>3</v>
      </c>
    </row>
    <row r="907" spans="1:37" x14ac:dyDescent="0.25">
      <c r="A907" t="s">
        <v>1817</v>
      </c>
      <c r="B907" t="s">
        <v>362</v>
      </c>
      <c r="C907" s="67" t="str">
        <f t="shared" si="99"/>
        <v>Emma Hudson</v>
      </c>
      <c r="D907" s="71" t="str" cm="1">
        <f t="array" ref="D907">_xlfn.IFS(AK907="1",CONCATENATE(C907,"Regional"),AK907="2",CONCATENATE(C907,"Sectional"),AK907="3",CONCATENATE(C907,COUNTIF($C$1:C907,C907)))</f>
        <v>Emma Hudson2</v>
      </c>
      <c r="E907" s="66">
        <v>45154.416666666664</v>
      </c>
      <c r="F907" t="s">
        <v>2370</v>
      </c>
      <c r="G907" s="46">
        <v>73</v>
      </c>
      <c r="H907" s="46">
        <v>90</v>
      </c>
      <c r="I907" s="46">
        <v>12</v>
      </c>
      <c r="J907" t="s">
        <v>133</v>
      </c>
      <c r="K907" t="s">
        <v>90</v>
      </c>
      <c r="L907" s="46">
        <v>5341</v>
      </c>
      <c r="M907" s="46">
        <v>72</v>
      </c>
      <c r="N907" s="46">
        <v>66.099999999999994</v>
      </c>
      <c r="O907" s="46">
        <v>114</v>
      </c>
      <c r="P907" s="46">
        <f t="shared" si="100"/>
        <v>2</v>
      </c>
      <c r="R907" s="67" t="s">
        <v>2818</v>
      </c>
      <c r="S907" s="67">
        <f>COUNTIF(Y$2:$Y$100,R907)</f>
        <v>0</v>
      </c>
      <c r="V907" s="67">
        <f t="shared" si="101"/>
        <v>0</v>
      </c>
      <c r="X907"/>
      <c r="Y907" s="67" t="str">
        <f t="shared" si="98"/>
        <v xml:space="preserve"> </v>
      </c>
      <c r="AB907" t="s">
        <v>90</v>
      </c>
      <c r="AC907" s="46">
        <v>5341</v>
      </c>
      <c r="AD907" s="46">
        <v>72</v>
      </c>
      <c r="AE907" s="46">
        <v>66.099999999999994</v>
      </c>
      <c r="AF907" s="46">
        <v>114</v>
      </c>
      <c r="AH907" s="70" t="str">
        <f t="shared" si="102"/>
        <v/>
      </c>
      <c r="AI907" s="70" t="str">
        <f t="shared" si="103"/>
        <v/>
      </c>
      <c r="AJ907" s="70" t="str">
        <f t="shared" si="104"/>
        <v>X</v>
      </c>
      <c r="AK907" s="70" t="str" cm="1">
        <f t="array" ref="AK907">_xlfn.IFS(AH907&lt;&gt;"","1",AI907&lt;&gt;"","2",AJ907&lt;&gt;"","3")</f>
        <v>3</v>
      </c>
    </row>
    <row r="908" spans="1:37" x14ac:dyDescent="0.25">
      <c r="A908" t="s">
        <v>489</v>
      </c>
      <c r="B908" t="s">
        <v>692</v>
      </c>
      <c r="C908" s="67" t="str">
        <f t="shared" si="99"/>
        <v>Julianne Bradford</v>
      </c>
      <c r="D908" s="71" t="str" cm="1">
        <f t="array" ref="D908">_xlfn.IFS(AK908="1",CONCATENATE(C908,"Regional"),AK908="2",CONCATENATE(C908,"Sectional"),AK908="3",CONCATENATE(C908,COUNTIF($C$1:C908,C908)))</f>
        <v>Julianne Bradford2</v>
      </c>
      <c r="E908" s="66">
        <v>45154.416666666664</v>
      </c>
      <c r="F908" t="s">
        <v>2370</v>
      </c>
      <c r="G908" s="46">
        <v>73</v>
      </c>
      <c r="H908" s="46">
        <v>90</v>
      </c>
      <c r="I908" s="46">
        <v>12</v>
      </c>
      <c r="J908" t="s">
        <v>133</v>
      </c>
      <c r="K908" t="s">
        <v>90</v>
      </c>
      <c r="L908" s="46">
        <v>5341</v>
      </c>
      <c r="M908" s="46">
        <v>72</v>
      </c>
      <c r="N908" s="46">
        <v>66.099999999999994</v>
      </c>
      <c r="O908" s="46">
        <v>114</v>
      </c>
      <c r="P908" s="46">
        <f t="shared" si="100"/>
        <v>2</v>
      </c>
      <c r="R908" s="67" t="s">
        <v>1298</v>
      </c>
      <c r="S908" s="67">
        <f>COUNTIF(Y$2:$Y$100,R908)</f>
        <v>0</v>
      </c>
      <c r="V908" s="67">
        <f t="shared" si="101"/>
        <v>0</v>
      </c>
      <c r="X908"/>
      <c r="Y908" s="67" t="str">
        <f t="shared" si="98"/>
        <v xml:space="preserve"> </v>
      </c>
      <c r="AB908" t="s">
        <v>90</v>
      </c>
      <c r="AC908" s="46">
        <v>5341</v>
      </c>
      <c r="AD908" s="46">
        <v>72</v>
      </c>
      <c r="AE908" s="46">
        <v>66.099999999999994</v>
      </c>
      <c r="AF908" s="46">
        <v>114</v>
      </c>
      <c r="AH908" s="70" t="str">
        <f t="shared" si="102"/>
        <v/>
      </c>
      <c r="AI908" s="70" t="str">
        <f t="shared" si="103"/>
        <v/>
      </c>
      <c r="AJ908" s="70" t="str">
        <f t="shared" si="104"/>
        <v>X</v>
      </c>
      <c r="AK908" s="70" t="str" cm="1">
        <f t="array" ref="AK908">_xlfn.IFS(AH908&lt;&gt;"","1",AI908&lt;&gt;"","2",AJ908&lt;&gt;"","3")</f>
        <v>3</v>
      </c>
    </row>
    <row r="909" spans="1:37" x14ac:dyDescent="0.25">
      <c r="A909" t="s">
        <v>412</v>
      </c>
      <c r="B909" t="s">
        <v>413</v>
      </c>
      <c r="C909" s="67" t="str">
        <f t="shared" si="99"/>
        <v>Braylyn Babino</v>
      </c>
      <c r="D909" s="71" t="str" cm="1">
        <f t="array" ref="D909">_xlfn.IFS(AK909="1",CONCATENATE(C909,"Regional"),AK909="2",CONCATENATE(C909,"Sectional"),AK909="3",CONCATENATE(C909,COUNTIF($C$1:C909,C909)))</f>
        <v>Braylyn Babino3</v>
      </c>
      <c r="E909" s="66">
        <v>45154.416666666664</v>
      </c>
      <c r="F909" t="s">
        <v>2370</v>
      </c>
      <c r="G909" s="46">
        <v>73</v>
      </c>
      <c r="H909" s="46">
        <v>93</v>
      </c>
      <c r="I909" s="46">
        <v>16</v>
      </c>
      <c r="J909" t="s">
        <v>133</v>
      </c>
      <c r="K909" t="s">
        <v>90</v>
      </c>
      <c r="L909" s="46">
        <v>5341</v>
      </c>
      <c r="M909" s="46">
        <v>72</v>
      </c>
      <c r="N909" s="46">
        <v>66.099999999999994</v>
      </c>
      <c r="O909" s="46">
        <v>114</v>
      </c>
      <c r="P909" s="46">
        <f t="shared" si="100"/>
        <v>2</v>
      </c>
      <c r="R909" s="67" t="s">
        <v>1141</v>
      </c>
      <c r="S909" s="67">
        <f>COUNTIF(Y$2:$Y$100,R909)</f>
        <v>0</v>
      </c>
      <c r="V909" s="67">
        <f t="shared" si="101"/>
        <v>0</v>
      </c>
      <c r="X909"/>
      <c r="Y909" s="67" t="str">
        <f t="shared" si="98"/>
        <v xml:space="preserve"> </v>
      </c>
      <c r="AB909" t="s">
        <v>90</v>
      </c>
      <c r="AC909" s="46">
        <v>5341</v>
      </c>
      <c r="AD909" s="46">
        <v>72</v>
      </c>
      <c r="AE909" s="46">
        <v>66.099999999999994</v>
      </c>
      <c r="AF909" s="46">
        <v>114</v>
      </c>
      <c r="AH909" s="70" t="str">
        <f t="shared" si="102"/>
        <v/>
      </c>
      <c r="AI909" s="70" t="str">
        <f t="shared" si="103"/>
        <v/>
      </c>
      <c r="AJ909" s="70" t="str">
        <f t="shared" si="104"/>
        <v>X</v>
      </c>
      <c r="AK909" s="70" t="str" cm="1">
        <f t="array" ref="AK909">_xlfn.IFS(AH909&lt;&gt;"","1",AI909&lt;&gt;"","2",AJ909&lt;&gt;"","3")</f>
        <v>3</v>
      </c>
    </row>
    <row r="910" spans="1:37" x14ac:dyDescent="0.25">
      <c r="A910" t="s">
        <v>298</v>
      </c>
      <c r="B910" t="s">
        <v>315</v>
      </c>
      <c r="C910" s="67" t="str">
        <f t="shared" si="99"/>
        <v>Morgan Lewis</v>
      </c>
      <c r="D910" s="71" t="str" cm="1">
        <f t="array" ref="D910">_xlfn.IFS(AK910="1",CONCATENATE(C910,"Regional"),AK910="2",CONCATENATE(C910,"Sectional"),AK910="3",CONCATENATE(C910,COUNTIF($C$1:C910,C910)))</f>
        <v>Morgan Lewis3</v>
      </c>
      <c r="E910" s="66">
        <v>45154.416666666664</v>
      </c>
      <c r="F910" t="s">
        <v>2370</v>
      </c>
      <c r="G910" s="46">
        <v>73</v>
      </c>
      <c r="H910" s="46">
        <v>95</v>
      </c>
      <c r="I910" s="46">
        <v>17</v>
      </c>
      <c r="J910" t="s">
        <v>133</v>
      </c>
      <c r="K910" t="s">
        <v>90</v>
      </c>
      <c r="L910" s="46">
        <v>5341</v>
      </c>
      <c r="M910" s="46">
        <v>72</v>
      </c>
      <c r="N910" s="46">
        <v>66.099999999999994</v>
      </c>
      <c r="O910" s="46">
        <v>114</v>
      </c>
      <c r="P910" s="46">
        <f t="shared" si="100"/>
        <v>2</v>
      </c>
      <c r="R910" s="67" t="s">
        <v>2819</v>
      </c>
      <c r="S910" s="67">
        <f>COUNTIF(Y$2:$Y$100,R910)</f>
        <v>0</v>
      </c>
      <c r="V910" s="67">
        <f t="shared" si="101"/>
        <v>0</v>
      </c>
      <c r="X910"/>
      <c r="Y910" s="67" t="str">
        <f t="shared" si="98"/>
        <v xml:space="preserve"> </v>
      </c>
      <c r="AB910" t="s">
        <v>90</v>
      </c>
      <c r="AC910" s="46">
        <v>5341</v>
      </c>
      <c r="AD910" s="46">
        <v>72</v>
      </c>
      <c r="AE910" s="46">
        <v>66.099999999999994</v>
      </c>
      <c r="AF910" s="46">
        <v>114</v>
      </c>
      <c r="AH910" s="70" t="str">
        <f t="shared" si="102"/>
        <v/>
      </c>
      <c r="AI910" s="70" t="str">
        <f t="shared" si="103"/>
        <v/>
      </c>
      <c r="AJ910" s="70" t="str">
        <f t="shared" si="104"/>
        <v>X</v>
      </c>
      <c r="AK910" s="70" t="str" cm="1">
        <f t="array" ref="AK910">_xlfn.IFS(AH910&lt;&gt;"","1",AI910&lt;&gt;"","2",AJ910&lt;&gt;"","3")</f>
        <v>3</v>
      </c>
    </row>
    <row r="911" spans="1:37" x14ac:dyDescent="0.25">
      <c r="A911" t="s">
        <v>871</v>
      </c>
      <c r="B911" t="s">
        <v>434</v>
      </c>
      <c r="C911" s="67" t="str">
        <f t="shared" si="99"/>
        <v>Ella Ficarri</v>
      </c>
      <c r="D911" s="71" t="str" cm="1">
        <f t="array" ref="D911">_xlfn.IFS(AK911="1",CONCATENATE(C911,"Regional"),AK911="2",CONCATENATE(C911,"Sectional"),AK911="3",CONCATENATE(C911,COUNTIF($C$1:C911,C911)))</f>
        <v>Ella Ficarri1</v>
      </c>
      <c r="E911" s="66">
        <v>45154.416666666664</v>
      </c>
      <c r="F911" t="s">
        <v>2370</v>
      </c>
      <c r="G911" s="46">
        <v>73</v>
      </c>
      <c r="H911" s="46">
        <v>96</v>
      </c>
      <c r="I911" s="46">
        <v>18</v>
      </c>
      <c r="J911" t="s">
        <v>133</v>
      </c>
      <c r="K911" t="s">
        <v>90</v>
      </c>
      <c r="L911" s="46">
        <v>5341</v>
      </c>
      <c r="M911" s="46">
        <v>72</v>
      </c>
      <c r="N911" s="46">
        <v>66.099999999999994</v>
      </c>
      <c r="O911" s="46">
        <v>114</v>
      </c>
      <c r="P911" s="46">
        <f t="shared" si="100"/>
        <v>2</v>
      </c>
      <c r="R911" s="67" t="s">
        <v>1414</v>
      </c>
      <c r="S911" s="67">
        <f>COUNTIF(Y$2:$Y$100,R911)</f>
        <v>0</v>
      </c>
      <c r="V911" s="67">
        <f t="shared" si="101"/>
        <v>0</v>
      </c>
      <c r="X911"/>
      <c r="Y911" s="67" t="str">
        <f t="shared" si="98"/>
        <v xml:space="preserve"> </v>
      </c>
      <c r="AB911" t="s">
        <v>90</v>
      </c>
      <c r="AC911" s="46">
        <v>5341</v>
      </c>
      <c r="AD911" s="46">
        <v>72</v>
      </c>
      <c r="AE911" s="46">
        <v>66.099999999999994</v>
      </c>
      <c r="AF911" s="46">
        <v>114</v>
      </c>
      <c r="AH911" s="70" t="str">
        <f t="shared" si="102"/>
        <v/>
      </c>
      <c r="AI911" s="70" t="str">
        <f t="shared" si="103"/>
        <v/>
      </c>
      <c r="AJ911" s="70" t="str">
        <f t="shared" si="104"/>
        <v>X</v>
      </c>
      <c r="AK911" s="70" t="str" cm="1">
        <f t="array" ref="AK911">_xlfn.IFS(AH911&lt;&gt;"","1",AI911&lt;&gt;"","2",AJ911&lt;&gt;"","3")</f>
        <v>3</v>
      </c>
    </row>
    <row r="912" spans="1:37" x14ac:dyDescent="0.25">
      <c r="A912" t="s">
        <v>694</v>
      </c>
      <c r="B912" t="s">
        <v>695</v>
      </c>
      <c r="C912" s="67" t="str">
        <f t="shared" si="99"/>
        <v>Audra Kasper</v>
      </c>
      <c r="D912" s="71" t="str" cm="1">
        <f t="array" ref="D912">_xlfn.IFS(AK912="1",CONCATENATE(C912,"Regional"),AK912="2",CONCATENATE(C912,"Sectional"),AK912="3",CONCATENATE(C912,COUNTIF($C$1:C912,C912)))</f>
        <v>Audra Kasper2</v>
      </c>
      <c r="E912" s="66">
        <v>45154.416666666664</v>
      </c>
      <c r="F912" t="s">
        <v>2370</v>
      </c>
      <c r="G912" s="46">
        <v>73</v>
      </c>
      <c r="H912" s="46">
        <v>97</v>
      </c>
      <c r="I912" s="46">
        <v>19</v>
      </c>
      <c r="J912" t="s">
        <v>133</v>
      </c>
      <c r="K912" t="s">
        <v>90</v>
      </c>
      <c r="L912" s="46">
        <v>5341</v>
      </c>
      <c r="M912" s="46">
        <v>72</v>
      </c>
      <c r="N912" s="46">
        <v>66.099999999999994</v>
      </c>
      <c r="O912" s="46">
        <v>114</v>
      </c>
      <c r="P912" s="46">
        <f t="shared" si="100"/>
        <v>2</v>
      </c>
      <c r="R912" s="67" t="s">
        <v>1300</v>
      </c>
      <c r="S912" s="67">
        <f>COUNTIF(Y$2:$Y$100,R912)</f>
        <v>0</v>
      </c>
      <c r="V912" s="67">
        <f t="shared" si="101"/>
        <v>0</v>
      </c>
      <c r="X912"/>
      <c r="Y912" s="67" t="str">
        <f t="shared" si="98"/>
        <v xml:space="preserve"> </v>
      </c>
      <c r="AB912" t="s">
        <v>90</v>
      </c>
      <c r="AC912" s="46">
        <v>5341</v>
      </c>
      <c r="AD912" s="46">
        <v>72</v>
      </c>
      <c r="AE912" s="46">
        <v>66.099999999999994</v>
      </c>
      <c r="AF912" s="46">
        <v>114</v>
      </c>
      <c r="AH912" s="70" t="str">
        <f t="shared" si="102"/>
        <v/>
      </c>
      <c r="AI912" s="70" t="str">
        <f t="shared" si="103"/>
        <v/>
      </c>
      <c r="AJ912" s="70" t="str">
        <f t="shared" si="104"/>
        <v>X</v>
      </c>
      <c r="AK912" s="70" t="str" cm="1">
        <f t="array" ref="AK912">_xlfn.IFS(AH912&lt;&gt;"","1",AI912&lt;&gt;"","2",AJ912&lt;&gt;"","3")</f>
        <v>3</v>
      </c>
    </row>
    <row r="913" spans="1:37" x14ac:dyDescent="0.25">
      <c r="A913" t="s">
        <v>269</v>
      </c>
      <c r="B913" t="s">
        <v>187</v>
      </c>
      <c r="C913" s="67" t="str">
        <f t="shared" si="99"/>
        <v>Ava Hoffman</v>
      </c>
      <c r="D913" s="71" t="str" cm="1">
        <f t="array" ref="D913">_xlfn.IFS(AK913="1",CONCATENATE(C913,"Regional"),AK913="2",CONCATENATE(C913,"Sectional"),AK913="3",CONCATENATE(C913,COUNTIF($C$1:C913,C913)))</f>
        <v>Ava Hoffman2</v>
      </c>
      <c r="E913" s="66">
        <v>45154.416666666664</v>
      </c>
      <c r="F913" t="s">
        <v>2370</v>
      </c>
      <c r="G913" s="46">
        <v>73</v>
      </c>
      <c r="H913" s="46">
        <v>98</v>
      </c>
      <c r="I913" s="46">
        <v>20</v>
      </c>
      <c r="J913" t="s">
        <v>133</v>
      </c>
      <c r="K913" t="s">
        <v>90</v>
      </c>
      <c r="L913" s="46">
        <v>5341</v>
      </c>
      <c r="M913" s="46">
        <v>72</v>
      </c>
      <c r="N913" s="46">
        <v>66.099999999999994</v>
      </c>
      <c r="O913" s="46">
        <v>114</v>
      </c>
      <c r="P913" s="46">
        <f t="shared" si="100"/>
        <v>2</v>
      </c>
      <c r="R913" s="67" t="s">
        <v>1153</v>
      </c>
      <c r="S913" s="67">
        <f>COUNTIF(Y$2:$Y$100,R913)</f>
        <v>0</v>
      </c>
      <c r="V913" s="67">
        <f t="shared" si="101"/>
        <v>0</v>
      </c>
      <c r="X913"/>
      <c r="Y913" s="67" t="str">
        <f t="shared" si="98"/>
        <v xml:space="preserve"> </v>
      </c>
      <c r="AB913" t="s">
        <v>90</v>
      </c>
      <c r="AC913" s="46">
        <v>5341</v>
      </c>
      <c r="AD913" s="46">
        <v>72</v>
      </c>
      <c r="AE913" s="46">
        <v>66.099999999999994</v>
      </c>
      <c r="AF913" s="46">
        <v>114</v>
      </c>
      <c r="AH913" s="70" t="str">
        <f t="shared" si="102"/>
        <v/>
      </c>
      <c r="AI913" s="70" t="str">
        <f t="shared" si="103"/>
        <v/>
      </c>
      <c r="AJ913" s="70" t="str">
        <f t="shared" si="104"/>
        <v>X</v>
      </c>
      <c r="AK913" s="70" t="str" cm="1">
        <f t="array" ref="AK913">_xlfn.IFS(AH913&lt;&gt;"","1",AI913&lt;&gt;"","2",AJ913&lt;&gt;"","3")</f>
        <v>3</v>
      </c>
    </row>
    <row r="914" spans="1:37" x14ac:dyDescent="0.25">
      <c r="A914" t="s">
        <v>420</v>
      </c>
      <c r="B914" t="s">
        <v>421</v>
      </c>
      <c r="C914" s="67" t="str">
        <f t="shared" si="99"/>
        <v>Elizabeth Schubbe</v>
      </c>
      <c r="D914" s="71" t="str" cm="1">
        <f t="array" ref="D914">_xlfn.IFS(AK914="1",CONCATENATE(C914,"Regional"),AK914="2",CONCATENATE(C914,"Sectional"),AK914="3",CONCATENATE(C914,COUNTIF($C$1:C914,C914)))</f>
        <v>Elizabeth Schubbe3</v>
      </c>
      <c r="E914" s="66">
        <v>45154.416666666664</v>
      </c>
      <c r="F914" t="s">
        <v>2370</v>
      </c>
      <c r="G914" s="46">
        <v>73</v>
      </c>
      <c r="H914" s="46">
        <v>98</v>
      </c>
      <c r="I914" s="46">
        <v>20</v>
      </c>
      <c r="J914" t="s">
        <v>133</v>
      </c>
      <c r="K914" t="s">
        <v>90</v>
      </c>
      <c r="L914" s="46">
        <v>5341</v>
      </c>
      <c r="M914" s="46">
        <v>72</v>
      </c>
      <c r="N914" s="46">
        <v>66.099999999999994</v>
      </c>
      <c r="O914" s="46">
        <v>114</v>
      </c>
      <c r="P914" s="46">
        <f t="shared" si="100"/>
        <v>2</v>
      </c>
      <c r="R914" s="67" t="s">
        <v>1144</v>
      </c>
      <c r="S914" s="67">
        <f>COUNTIF(Y$2:$Y$100,R914)</f>
        <v>0</v>
      </c>
      <c r="V914" s="67">
        <f t="shared" si="101"/>
        <v>0</v>
      </c>
      <c r="X914"/>
      <c r="Y914" s="67" t="str">
        <f t="shared" si="98"/>
        <v xml:space="preserve"> </v>
      </c>
      <c r="AB914" t="s">
        <v>90</v>
      </c>
      <c r="AC914" s="46">
        <v>5341</v>
      </c>
      <c r="AD914" s="46">
        <v>72</v>
      </c>
      <c r="AE914" s="46">
        <v>66.099999999999994</v>
      </c>
      <c r="AF914" s="46">
        <v>114</v>
      </c>
      <c r="AH914" s="70" t="str">
        <f t="shared" si="102"/>
        <v/>
      </c>
      <c r="AI914" s="70" t="str">
        <f t="shared" si="103"/>
        <v/>
      </c>
      <c r="AJ914" s="70" t="str">
        <f t="shared" si="104"/>
        <v>X</v>
      </c>
      <c r="AK914" s="70" t="str" cm="1">
        <f t="array" ref="AK914">_xlfn.IFS(AH914&lt;&gt;"","1",AI914&lt;&gt;"","2",AJ914&lt;&gt;"","3")</f>
        <v>3</v>
      </c>
    </row>
    <row r="915" spans="1:37" x14ac:dyDescent="0.25">
      <c r="A915" t="s">
        <v>268</v>
      </c>
      <c r="B915" t="s">
        <v>721</v>
      </c>
      <c r="C915" s="67" t="str">
        <f t="shared" si="99"/>
        <v>Regan Hermanson</v>
      </c>
      <c r="D915" s="71" t="str" cm="1">
        <f t="array" ref="D915">_xlfn.IFS(AK915="1",CONCATENATE(C915,"Regional"),AK915="2",CONCATENATE(C915,"Sectional"),AK915="3",CONCATENATE(C915,COUNTIF($C$1:C915,C915)))</f>
        <v>Regan Hermanson1</v>
      </c>
      <c r="E915" s="66">
        <v>45154.416666666664</v>
      </c>
      <c r="F915" t="s">
        <v>2370</v>
      </c>
      <c r="G915" s="46">
        <v>73</v>
      </c>
      <c r="H915" s="46">
        <v>98</v>
      </c>
      <c r="I915" s="46">
        <v>20</v>
      </c>
      <c r="J915" t="s">
        <v>133</v>
      </c>
      <c r="K915" t="s">
        <v>90</v>
      </c>
      <c r="L915" s="46">
        <v>5341</v>
      </c>
      <c r="M915" s="46">
        <v>72</v>
      </c>
      <c r="N915" s="46">
        <v>66.099999999999994</v>
      </c>
      <c r="O915" s="46">
        <v>114</v>
      </c>
      <c r="P915" s="46">
        <f t="shared" si="100"/>
        <v>2</v>
      </c>
      <c r="R915" s="67" t="s">
        <v>1491</v>
      </c>
      <c r="S915" s="67">
        <f>COUNTIF(Y$2:$Y$100,R915)</f>
        <v>0</v>
      </c>
      <c r="V915" s="67">
        <f t="shared" si="101"/>
        <v>0</v>
      </c>
      <c r="X915"/>
      <c r="Y915" s="67" t="str">
        <f t="shared" si="98"/>
        <v xml:space="preserve"> </v>
      </c>
      <c r="AB915" t="s">
        <v>90</v>
      </c>
      <c r="AC915" s="46">
        <v>5341</v>
      </c>
      <c r="AD915" s="46">
        <v>72</v>
      </c>
      <c r="AE915" s="46">
        <v>66.099999999999994</v>
      </c>
      <c r="AF915" s="46">
        <v>114</v>
      </c>
      <c r="AH915" s="70" t="str">
        <f t="shared" si="102"/>
        <v/>
      </c>
      <c r="AI915" s="70" t="str">
        <f t="shared" si="103"/>
        <v/>
      </c>
      <c r="AJ915" s="70" t="str">
        <f t="shared" si="104"/>
        <v>X</v>
      </c>
      <c r="AK915" s="70" t="str" cm="1">
        <f t="array" ref="AK915">_xlfn.IFS(AH915&lt;&gt;"","1",AI915&lt;&gt;"","2",AJ915&lt;&gt;"","3")</f>
        <v>3</v>
      </c>
    </row>
    <row r="916" spans="1:37" x14ac:dyDescent="0.25">
      <c r="A916" t="s">
        <v>706</v>
      </c>
      <c r="B916" t="s">
        <v>452</v>
      </c>
      <c r="C916" s="67" t="str">
        <f t="shared" si="99"/>
        <v>Sophia Zabel</v>
      </c>
      <c r="D916" s="71" t="str" cm="1">
        <f t="array" ref="D916">_xlfn.IFS(AK916="1",CONCATENATE(C916,"Regional"),AK916="2",CONCATENATE(C916,"Sectional"),AK916="3",CONCATENATE(C916,COUNTIF($C$1:C916,C916)))</f>
        <v>Sophia Zabel2</v>
      </c>
      <c r="E916" s="66">
        <v>45154.416666666664</v>
      </c>
      <c r="F916" t="s">
        <v>2370</v>
      </c>
      <c r="G916" s="46">
        <v>73</v>
      </c>
      <c r="H916" s="46">
        <v>98</v>
      </c>
      <c r="I916" s="46">
        <v>20</v>
      </c>
      <c r="J916" t="s">
        <v>133</v>
      </c>
      <c r="K916" t="s">
        <v>90</v>
      </c>
      <c r="L916" s="46">
        <v>5341</v>
      </c>
      <c r="M916" s="46">
        <v>72</v>
      </c>
      <c r="N916" s="46">
        <v>66.099999999999994</v>
      </c>
      <c r="O916" s="46">
        <v>114</v>
      </c>
      <c r="P916" s="46">
        <f t="shared" si="100"/>
        <v>2</v>
      </c>
      <c r="R916" s="67" t="s">
        <v>1307</v>
      </c>
      <c r="S916" s="67">
        <f>COUNTIF(Y$2:$Y$100,R916)</f>
        <v>0</v>
      </c>
      <c r="V916" s="67">
        <f t="shared" si="101"/>
        <v>0</v>
      </c>
      <c r="X916"/>
      <c r="Y916" s="67" t="str">
        <f t="shared" si="98"/>
        <v xml:space="preserve"> </v>
      </c>
      <c r="AB916" t="s">
        <v>90</v>
      </c>
      <c r="AC916" s="46">
        <v>5341</v>
      </c>
      <c r="AD916" s="46">
        <v>72</v>
      </c>
      <c r="AE916" s="46">
        <v>66.099999999999994</v>
      </c>
      <c r="AF916" s="46">
        <v>114</v>
      </c>
      <c r="AH916" s="70" t="str">
        <f t="shared" si="102"/>
        <v/>
      </c>
      <c r="AI916" s="70" t="str">
        <f t="shared" si="103"/>
        <v/>
      </c>
      <c r="AJ916" s="70" t="str">
        <f t="shared" si="104"/>
        <v>X</v>
      </c>
      <c r="AK916" s="70" t="str" cm="1">
        <f t="array" ref="AK916">_xlfn.IFS(AH916&lt;&gt;"","1",AI916&lt;&gt;"","2",AJ916&lt;&gt;"","3")</f>
        <v>3</v>
      </c>
    </row>
    <row r="917" spans="1:37" x14ac:dyDescent="0.25">
      <c r="A917" t="s">
        <v>372</v>
      </c>
      <c r="B917" t="s">
        <v>422</v>
      </c>
      <c r="C917" s="67" t="str">
        <f t="shared" si="99"/>
        <v>Caroline Vanden Heuvel</v>
      </c>
      <c r="D917" s="71" t="str" cm="1">
        <f t="array" ref="D917">_xlfn.IFS(AK917="1",CONCATENATE(C917,"Regional"),AK917="2",CONCATENATE(C917,"Sectional"),AK917="3",CONCATENATE(C917,COUNTIF($C$1:C917,C917)))</f>
        <v>Caroline Vanden Heuvel3</v>
      </c>
      <c r="E917" s="66">
        <v>45154.416666666664</v>
      </c>
      <c r="F917" t="s">
        <v>2370</v>
      </c>
      <c r="G917" s="46">
        <v>73</v>
      </c>
      <c r="H917" s="46">
        <v>98</v>
      </c>
      <c r="I917" s="46">
        <v>20</v>
      </c>
      <c r="J917" t="s">
        <v>133</v>
      </c>
      <c r="K917" t="s">
        <v>90</v>
      </c>
      <c r="L917" s="46">
        <v>5341</v>
      </c>
      <c r="M917" s="46">
        <v>72</v>
      </c>
      <c r="N917" s="46">
        <v>66.099999999999994</v>
      </c>
      <c r="O917" s="46">
        <v>114</v>
      </c>
      <c r="P917" s="46">
        <f t="shared" si="100"/>
        <v>2</v>
      </c>
      <c r="R917" s="67" t="s">
        <v>1145</v>
      </c>
      <c r="S917" s="67">
        <f>COUNTIF(Y$2:$Y$100,R917)</f>
        <v>0</v>
      </c>
      <c r="V917" s="67">
        <f t="shared" si="101"/>
        <v>0</v>
      </c>
      <c r="X917"/>
      <c r="Y917" s="67" t="str">
        <f t="shared" si="98"/>
        <v xml:space="preserve"> </v>
      </c>
      <c r="AB917" t="s">
        <v>90</v>
      </c>
      <c r="AC917" s="46">
        <v>5341</v>
      </c>
      <c r="AD917" s="46">
        <v>72</v>
      </c>
      <c r="AE917" s="46">
        <v>66.099999999999994</v>
      </c>
      <c r="AF917" s="46">
        <v>114</v>
      </c>
      <c r="AH917" s="70" t="str">
        <f t="shared" si="102"/>
        <v/>
      </c>
      <c r="AI917" s="70" t="str">
        <f t="shared" si="103"/>
        <v/>
      </c>
      <c r="AJ917" s="70" t="str">
        <f t="shared" si="104"/>
        <v>X</v>
      </c>
      <c r="AK917" s="70" t="str" cm="1">
        <f t="array" ref="AK917">_xlfn.IFS(AH917&lt;&gt;"","1",AI917&lt;&gt;"","2",AJ917&lt;&gt;"","3")</f>
        <v>3</v>
      </c>
    </row>
    <row r="918" spans="1:37" x14ac:dyDescent="0.25">
      <c r="A918" t="s">
        <v>331</v>
      </c>
      <c r="B918" t="s">
        <v>198</v>
      </c>
      <c r="C918" s="67" t="str">
        <f t="shared" si="99"/>
        <v>Jordan Perry</v>
      </c>
      <c r="D918" s="71" t="str" cm="1">
        <f t="array" ref="D918">_xlfn.IFS(AK918="1",CONCATENATE(C918,"Regional"),AK918="2",CONCATENATE(C918,"Sectional"),AK918="3",CONCATENATE(C918,COUNTIF($C$1:C918,C918)))</f>
        <v>Jordan Perry1</v>
      </c>
      <c r="E918" s="66">
        <v>45154.416666666664</v>
      </c>
      <c r="F918" t="s">
        <v>2370</v>
      </c>
      <c r="G918" s="46">
        <v>73</v>
      </c>
      <c r="H918" s="46">
        <v>99</v>
      </c>
      <c r="I918" s="46">
        <v>25</v>
      </c>
      <c r="J918" t="s">
        <v>133</v>
      </c>
      <c r="K918" t="s">
        <v>90</v>
      </c>
      <c r="L918" s="46">
        <v>5341</v>
      </c>
      <c r="M918" s="46">
        <v>72</v>
      </c>
      <c r="N918" s="46">
        <v>66.099999999999994</v>
      </c>
      <c r="O918" s="46">
        <v>114</v>
      </c>
      <c r="P918" s="46">
        <f t="shared" si="100"/>
        <v>2</v>
      </c>
      <c r="R918" s="67" t="s">
        <v>1540</v>
      </c>
      <c r="S918" s="67">
        <f>COUNTIF(Y$2:$Y$100,R918)</f>
        <v>0</v>
      </c>
      <c r="V918" s="67">
        <f t="shared" si="101"/>
        <v>0</v>
      </c>
      <c r="X918"/>
      <c r="Y918" s="67" t="str">
        <f t="shared" si="98"/>
        <v xml:space="preserve"> </v>
      </c>
      <c r="AB918" t="s">
        <v>90</v>
      </c>
      <c r="AC918" s="46">
        <v>5341</v>
      </c>
      <c r="AD918" s="46">
        <v>72</v>
      </c>
      <c r="AE918" s="46">
        <v>66.099999999999994</v>
      </c>
      <c r="AF918" s="46">
        <v>114</v>
      </c>
      <c r="AH918" s="70" t="str">
        <f t="shared" si="102"/>
        <v/>
      </c>
      <c r="AI918" s="70" t="str">
        <f t="shared" si="103"/>
        <v/>
      </c>
      <c r="AJ918" s="70" t="str">
        <f t="shared" si="104"/>
        <v>X</v>
      </c>
      <c r="AK918" s="70" t="str" cm="1">
        <f t="array" ref="AK918">_xlfn.IFS(AH918&lt;&gt;"","1",AI918&lt;&gt;"","2",AJ918&lt;&gt;"","3")</f>
        <v>3</v>
      </c>
    </row>
    <row r="919" spans="1:37" x14ac:dyDescent="0.25">
      <c r="A919" t="s">
        <v>687</v>
      </c>
      <c r="B919" t="s">
        <v>688</v>
      </c>
      <c r="C919" s="67" t="str">
        <f t="shared" si="99"/>
        <v>Leah Heraly</v>
      </c>
      <c r="D919" s="71" t="str" cm="1">
        <f t="array" ref="D919">_xlfn.IFS(AK919="1",CONCATENATE(C919,"Regional"),AK919="2",CONCATENATE(C919,"Sectional"),AK919="3",CONCATENATE(C919,COUNTIF($C$1:C919,C919)))</f>
        <v>Leah Heraly1</v>
      </c>
      <c r="E919" s="66">
        <v>45154.416666666664</v>
      </c>
      <c r="F919" t="s">
        <v>2370</v>
      </c>
      <c r="G919" s="46">
        <v>73</v>
      </c>
      <c r="H919" s="46">
        <v>99</v>
      </c>
      <c r="I919" s="46">
        <v>25</v>
      </c>
      <c r="J919" t="s">
        <v>133</v>
      </c>
      <c r="K919" t="s">
        <v>90</v>
      </c>
      <c r="L919" s="46">
        <v>5341</v>
      </c>
      <c r="M919" s="46">
        <v>72</v>
      </c>
      <c r="N919" s="46">
        <v>66.099999999999994</v>
      </c>
      <c r="O919" s="46">
        <v>114</v>
      </c>
      <c r="P919" s="46">
        <f t="shared" si="100"/>
        <v>2</v>
      </c>
      <c r="R919" s="67" t="s">
        <v>1295</v>
      </c>
      <c r="S919" s="67">
        <f>COUNTIF(Y$2:$Y$100,R919)</f>
        <v>0</v>
      </c>
      <c r="V919" s="67">
        <f t="shared" si="101"/>
        <v>0</v>
      </c>
      <c r="X919"/>
      <c r="Y919" s="67" t="str">
        <f t="shared" si="98"/>
        <v xml:space="preserve"> </v>
      </c>
      <c r="AB919" t="s">
        <v>90</v>
      </c>
      <c r="AC919" s="46">
        <v>5341</v>
      </c>
      <c r="AD919" s="46">
        <v>72</v>
      </c>
      <c r="AE919" s="46">
        <v>66.099999999999994</v>
      </c>
      <c r="AF919" s="46">
        <v>114</v>
      </c>
      <c r="AH919" s="70" t="str">
        <f t="shared" si="102"/>
        <v/>
      </c>
      <c r="AI919" s="70" t="str">
        <f t="shared" si="103"/>
        <v/>
      </c>
      <c r="AJ919" s="70" t="str">
        <f t="shared" si="104"/>
        <v>X</v>
      </c>
      <c r="AK919" s="70" t="str" cm="1">
        <f t="array" ref="AK919">_xlfn.IFS(AH919&lt;&gt;"","1",AI919&lt;&gt;"","2",AJ919&lt;&gt;"","3")</f>
        <v>3</v>
      </c>
    </row>
    <row r="920" spans="1:37" x14ac:dyDescent="0.25">
      <c r="A920" t="s">
        <v>707</v>
      </c>
      <c r="B920" t="s">
        <v>434</v>
      </c>
      <c r="C920" s="67" t="str">
        <f t="shared" si="99"/>
        <v>Ella Senger</v>
      </c>
      <c r="D920" s="71" t="str" cm="1">
        <f t="array" ref="D920">_xlfn.IFS(AK920="1",CONCATENATE(C920,"Regional"),AK920="2",CONCATENATE(C920,"Sectional"),AK920="3",CONCATENATE(C920,COUNTIF($C$1:C920,C920)))</f>
        <v>Ella Senger2</v>
      </c>
      <c r="E920" s="66">
        <v>45154.416666666664</v>
      </c>
      <c r="F920" t="s">
        <v>2370</v>
      </c>
      <c r="G920" s="46">
        <v>73</v>
      </c>
      <c r="H920" s="46">
        <v>99</v>
      </c>
      <c r="I920" s="46">
        <v>25</v>
      </c>
      <c r="J920" t="s">
        <v>133</v>
      </c>
      <c r="K920" t="s">
        <v>90</v>
      </c>
      <c r="L920" s="46">
        <v>5341</v>
      </c>
      <c r="M920" s="46">
        <v>72</v>
      </c>
      <c r="N920" s="46">
        <v>66.099999999999994</v>
      </c>
      <c r="O920" s="46">
        <v>114</v>
      </c>
      <c r="P920" s="46">
        <f t="shared" si="100"/>
        <v>2</v>
      </c>
      <c r="R920" s="67" t="s">
        <v>1308</v>
      </c>
      <c r="S920" s="67">
        <f>COUNTIF(Y$2:$Y$100,R920)</f>
        <v>0</v>
      </c>
      <c r="V920" s="67">
        <f t="shared" si="101"/>
        <v>0</v>
      </c>
      <c r="X920"/>
      <c r="Y920" s="67" t="str">
        <f t="shared" si="98"/>
        <v xml:space="preserve"> </v>
      </c>
      <c r="AB920" t="s">
        <v>90</v>
      </c>
      <c r="AC920" s="46">
        <v>5341</v>
      </c>
      <c r="AD920" s="46">
        <v>72</v>
      </c>
      <c r="AE920" s="46">
        <v>66.099999999999994</v>
      </c>
      <c r="AF920" s="46">
        <v>114</v>
      </c>
      <c r="AH920" s="70" t="str">
        <f t="shared" si="102"/>
        <v/>
      </c>
      <c r="AI920" s="70" t="str">
        <f t="shared" si="103"/>
        <v/>
      </c>
      <c r="AJ920" s="70" t="str">
        <f t="shared" si="104"/>
        <v>X</v>
      </c>
      <c r="AK920" s="70" t="str" cm="1">
        <f t="array" ref="AK920">_xlfn.IFS(AH920&lt;&gt;"","1",AI920&lt;&gt;"","2",AJ920&lt;&gt;"","3")</f>
        <v>3</v>
      </c>
    </row>
    <row r="921" spans="1:37" x14ac:dyDescent="0.25">
      <c r="A921" t="s">
        <v>1818</v>
      </c>
      <c r="B921" t="s">
        <v>1819</v>
      </c>
      <c r="C921" s="67" t="str">
        <f t="shared" si="99"/>
        <v>Gillian Herrala</v>
      </c>
      <c r="D921" s="71" t="str" cm="1">
        <f t="array" ref="D921">_xlfn.IFS(AK921="1",CONCATENATE(C921,"Regional"),AK921="2",CONCATENATE(C921,"Sectional"),AK921="3",CONCATENATE(C921,COUNTIF($C$1:C921,C921)))</f>
        <v>Gillian Herrala3</v>
      </c>
      <c r="E921" s="66">
        <v>45154.416666666664</v>
      </c>
      <c r="F921" t="s">
        <v>2370</v>
      </c>
      <c r="G921" s="46">
        <v>73</v>
      </c>
      <c r="H921" s="46">
        <v>101</v>
      </c>
      <c r="I921" s="46">
        <v>28</v>
      </c>
      <c r="J921" t="s">
        <v>133</v>
      </c>
      <c r="K921" t="s">
        <v>90</v>
      </c>
      <c r="L921" s="46">
        <v>5341</v>
      </c>
      <c r="M921" s="46">
        <v>72</v>
      </c>
      <c r="N921" s="46">
        <v>66.099999999999994</v>
      </c>
      <c r="O921" s="46">
        <v>114</v>
      </c>
      <c r="P921" s="46">
        <f t="shared" si="100"/>
        <v>2</v>
      </c>
      <c r="R921" s="67" t="s">
        <v>2820</v>
      </c>
      <c r="S921" s="67">
        <f>COUNTIF(Y$2:$Y$100,R921)</f>
        <v>0</v>
      </c>
      <c r="V921" s="67">
        <f t="shared" si="101"/>
        <v>0</v>
      </c>
      <c r="X921"/>
      <c r="Y921" s="67" t="str">
        <f t="shared" si="98"/>
        <v xml:space="preserve"> </v>
      </c>
      <c r="AB921" t="s">
        <v>90</v>
      </c>
      <c r="AC921" s="46">
        <v>5341</v>
      </c>
      <c r="AD921" s="46">
        <v>72</v>
      </c>
      <c r="AE921" s="46">
        <v>66.099999999999994</v>
      </c>
      <c r="AF921" s="46">
        <v>114</v>
      </c>
      <c r="AH921" s="70" t="str">
        <f t="shared" si="102"/>
        <v/>
      </c>
      <c r="AI921" s="70" t="str">
        <f t="shared" si="103"/>
        <v/>
      </c>
      <c r="AJ921" s="70" t="str">
        <f t="shared" si="104"/>
        <v>X</v>
      </c>
      <c r="AK921" s="70" t="str" cm="1">
        <f t="array" ref="AK921">_xlfn.IFS(AH921&lt;&gt;"","1",AI921&lt;&gt;"","2",AJ921&lt;&gt;"","3")</f>
        <v>3</v>
      </c>
    </row>
    <row r="922" spans="1:37" x14ac:dyDescent="0.25">
      <c r="A922" t="s">
        <v>308</v>
      </c>
      <c r="B922" t="s">
        <v>1112</v>
      </c>
      <c r="C922" s="67" t="str">
        <f t="shared" si="99"/>
        <v>Cece Mehlberg</v>
      </c>
      <c r="D922" s="71" t="str" cm="1">
        <f t="array" ref="D922">_xlfn.IFS(AK922="1",CONCATENATE(C922,"Regional"),AK922="2",CONCATENATE(C922,"Sectional"),AK922="3",CONCATENATE(C922,COUNTIF($C$1:C922,C922)))</f>
        <v>Cece Mehlberg1</v>
      </c>
      <c r="E922" s="66">
        <v>45154.416666666664</v>
      </c>
      <c r="F922" t="s">
        <v>2370</v>
      </c>
      <c r="G922" s="46">
        <v>73</v>
      </c>
      <c r="H922" s="46">
        <v>101</v>
      </c>
      <c r="I922" s="46">
        <v>28</v>
      </c>
      <c r="J922" t="s">
        <v>133</v>
      </c>
      <c r="K922" t="s">
        <v>90</v>
      </c>
      <c r="L922" s="46">
        <v>5341</v>
      </c>
      <c r="M922" s="46">
        <v>72</v>
      </c>
      <c r="N922" s="46">
        <v>66.099999999999994</v>
      </c>
      <c r="O922" s="46">
        <v>114</v>
      </c>
      <c r="P922" s="46">
        <f t="shared" si="100"/>
        <v>2</v>
      </c>
      <c r="R922" s="67" t="s">
        <v>3581</v>
      </c>
      <c r="S922" s="67">
        <f>COUNTIF(Y$2:$Y$100,R922)</f>
        <v>0</v>
      </c>
      <c r="V922" s="67">
        <f t="shared" si="101"/>
        <v>0</v>
      </c>
      <c r="X922"/>
      <c r="Y922" s="67" t="str">
        <f t="shared" si="98"/>
        <v xml:space="preserve"> </v>
      </c>
      <c r="AB922" t="s">
        <v>90</v>
      </c>
      <c r="AC922" s="46">
        <v>5341</v>
      </c>
      <c r="AD922" s="46">
        <v>72</v>
      </c>
      <c r="AE922" s="46">
        <v>66.099999999999994</v>
      </c>
      <c r="AF922" s="46">
        <v>114</v>
      </c>
      <c r="AH922" s="70" t="str">
        <f t="shared" si="102"/>
        <v/>
      </c>
      <c r="AI922" s="70" t="str">
        <f t="shared" si="103"/>
        <v/>
      </c>
      <c r="AJ922" s="70" t="str">
        <f t="shared" si="104"/>
        <v>X</v>
      </c>
      <c r="AK922" s="70" t="str" cm="1">
        <f t="array" ref="AK922">_xlfn.IFS(AH922&lt;&gt;"","1",AI922&lt;&gt;"","2",AJ922&lt;&gt;"","3")</f>
        <v>3</v>
      </c>
    </row>
    <row r="923" spans="1:37" x14ac:dyDescent="0.25">
      <c r="A923" t="s">
        <v>1109</v>
      </c>
      <c r="B923" t="s">
        <v>401</v>
      </c>
      <c r="C923" s="67" t="str">
        <f t="shared" si="99"/>
        <v>Hannah Fergus</v>
      </c>
      <c r="D923" s="71" t="str" cm="1">
        <f t="array" ref="D923">_xlfn.IFS(AK923="1",CONCATENATE(C923,"Regional"),AK923="2",CONCATENATE(C923,"Sectional"),AK923="3",CONCATENATE(C923,COUNTIF($C$1:C923,C923)))</f>
        <v>Hannah Fergus2</v>
      </c>
      <c r="E923" s="66">
        <v>45154.416666666664</v>
      </c>
      <c r="F923" t="s">
        <v>2370</v>
      </c>
      <c r="G923" s="46">
        <v>73</v>
      </c>
      <c r="H923" s="46">
        <v>101</v>
      </c>
      <c r="I923" s="46">
        <v>28</v>
      </c>
      <c r="J923" t="s">
        <v>133</v>
      </c>
      <c r="K923" t="s">
        <v>90</v>
      </c>
      <c r="L923" s="46">
        <v>5341</v>
      </c>
      <c r="M923" s="46">
        <v>72</v>
      </c>
      <c r="N923" s="46">
        <v>66.099999999999994</v>
      </c>
      <c r="O923" s="46">
        <v>114</v>
      </c>
      <c r="P923" s="46">
        <f t="shared" si="100"/>
        <v>2</v>
      </c>
      <c r="R923" s="67" t="s">
        <v>1582</v>
      </c>
      <c r="S923" s="67">
        <f>COUNTIF(Y$2:$Y$100,R923)</f>
        <v>0</v>
      </c>
      <c r="V923" s="67">
        <f t="shared" si="101"/>
        <v>0</v>
      </c>
      <c r="X923"/>
      <c r="Y923" s="67" t="str">
        <f t="shared" si="98"/>
        <v xml:space="preserve"> </v>
      </c>
      <c r="AB923" t="s">
        <v>90</v>
      </c>
      <c r="AC923" s="46">
        <v>5341</v>
      </c>
      <c r="AD923" s="46">
        <v>72</v>
      </c>
      <c r="AE923" s="46">
        <v>66.099999999999994</v>
      </c>
      <c r="AF923" s="46">
        <v>114</v>
      </c>
      <c r="AH923" s="70" t="str">
        <f t="shared" si="102"/>
        <v/>
      </c>
      <c r="AI923" s="70" t="str">
        <f t="shared" si="103"/>
        <v/>
      </c>
      <c r="AJ923" s="70" t="str">
        <f t="shared" si="104"/>
        <v>X</v>
      </c>
      <c r="AK923" s="70" t="str" cm="1">
        <f t="array" ref="AK923">_xlfn.IFS(AH923&lt;&gt;"","1",AI923&lt;&gt;"","2",AJ923&lt;&gt;"","3")</f>
        <v>3</v>
      </c>
    </row>
    <row r="924" spans="1:37" x14ac:dyDescent="0.25">
      <c r="A924" t="s">
        <v>291</v>
      </c>
      <c r="B924" t="s">
        <v>596</v>
      </c>
      <c r="C924" s="67" t="str">
        <f t="shared" si="99"/>
        <v>Kristina Kruse</v>
      </c>
      <c r="D924" s="71" t="str" cm="1">
        <f t="array" ref="D924">_xlfn.IFS(AK924="1",CONCATENATE(C924,"Regional"),AK924="2",CONCATENATE(C924,"Sectional"),AK924="3",CONCATENATE(C924,COUNTIF($C$1:C924,C924)))</f>
        <v>Kristina Kruse2</v>
      </c>
      <c r="E924" s="66">
        <v>45154.416666666664</v>
      </c>
      <c r="F924" t="s">
        <v>2370</v>
      </c>
      <c r="G924" s="46">
        <v>73</v>
      </c>
      <c r="H924" s="46">
        <v>101</v>
      </c>
      <c r="I924" s="46">
        <v>28</v>
      </c>
      <c r="J924" t="s">
        <v>133</v>
      </c>
      <c r="K924" t="s">
        <v>90</v>
      </c>
      <c r="L924" s="46">
        <v>5341</v>
      </c>
      <c r="M924" s="46">
        <v>72</v>
      </c>
      <c r="N924" s="46">
        <v>66.099999999999994</v>
      </c>
      <c r="O924" s="46">
        <v>114</v>
      </c>
      <c r="P924" s="46">
        <f t="shared" si="100"/>
        <v>2</v>
      </c>
      <c r="R924" s="67" t="s">
        <v>1242</v>
      </c>
      <c r="S924" s="67">
        <f>COUNTIF(Y$2:$Y$100,R924)</f>
        <v>0</v>
      </c>
      <c r="V924" s="67">
        <f t="shared" si="101"/>
        <v>0</v>
      </c>
      <c r="X924"/>
      <c r="Y924" s="67" t="str">
        <f t="shared" si="98"/>
        <v xml:space="preserve"> </v>
      </c>
      <c r="AB924" t="s">
        <v>90</v>
      </c>
      <c r="AC924" s="46">
        <v>5341</v>
      </c>
      <c r="AD924" s="46">
        <v>72</v>
      </c>
      <c r="AE924" s="46">
        <v>66.099999999999994</v>
      </c>
      <c r="AF924" s="46">
        <v>114</v>
      </c>
      <c r="AH924" s="70" t="str">
        <f t="shared" si="102"/>
        <v/>
      </c>
      <c r="AI924" s="70" t="str">
        <f t="shared" si="103"/>
        <v/>
      </c>
      <c r="AJ924" s="70" t="str">
        <f t="shared" si="104"/>
        <v>X</v>
      </c>
      <c r="AK924" s="70" t="str" cm="1">
        <f t="array" ref="AK924">_xlfn.IFS(AH924&lt;&gt;"","1",AI924&lt;&gt;"","2",AJ924&lt;&gt;"","3")</f>
        <v>3</v>
      </c>
    </row>
    <row r="925" spans="1:37" x14ac:dyDescent="0.25">
      <c r="A925" t="s">
        <v>359</v>
      </c>
      <c r="B925" t="s">
        <v>357</v>
      </c>
      <c r="C925" s="67" t="str">
        <f t="shared" si="99"/>
        <v>Alyssa Schumacher</v>
      </c>
      <c r="D925" s="71" t="str" cm="1">
        <f t="array" ref="D925">_xlfn.IFS(AK925="1",CONCATENATE(C925,"Regional"),AK925="2",CONCATENATE(C925,"Sectional"),AK925="3",CONCATENATE(C925,COUNTIF($C$1:C925,C925)))</f>
        <v>Alyssa Schumacher1</v>
      </c>
      <c r="E925" s="66">
        <v>45154.416666666664</v>
      </c>
      <c r="F925" t="s">
        <v>2370</v>
      </c>
      <c r="G925" s="46">
        <v>73</v>
      </c>
      <c r="H925" s="46">
        <v>101</v>
      </c>
      <c r="I925" s="46">
        <v>28</v>
      </c>
      <c r="J925" t="s">
        <v>133</v>
      </c>
      <c r="K925" t="s">
        <v>90</v>
      </c>
      <c r="L925" s="46">
        <v>5341</v>
      </c>
      <c r="M925" s="46">
        <v>72</v>
      </c>
      <c r="N925" s="46">
        <v>66.099999999999994</v>
      </c>
      <c r="O925" s="46">
        <v>114</v>
      </c>
      <c r="P925" s="46">
        <f t="shared" si="100"/>
        <v>2</v>
      </c>
      <c r="R925" s="67" t="s">
        <v>1429</v>
      </c>
      <c r="S925" s="67">
        <f>COUNTIF(Y$2:$Y$100,R925)</f>
        <v>0</v>
      </c>
      <c r="V925" s="67">
        <f t="shared" si="101"/>
        <v>0</v>
      </c>
      <c r="X925"/>
      <c r="Y925" s="67" t="str">
        <f t="shared" si="98"/>
        <v xml:space="preserve"> </v>
      </c>
      <c r="AB925" t="s">
        <v>90</v>
      </c>
      <c r="AC925" s="46">
        <v>5341</v>
      </c>
      <c r="AD925" s="46">
        <v>72</v>
      </c>
      <c r="AE925" s="46">
        <v>66.099999999999994</v>
      </c>
      <c r="AF925" s="46">
        <v>114</v>
      </c>
      <c r="AH925" s="70" t="str">
        <f t="shared" si="102"/>
        <v/>
      </c>
      <c r="AI925" s="70" t="str">
        <f t="shared" si="103"/>
        <v/>
      </c>
      <c r="AJ925" s="70" t="str">
        <f t="shared" si="104"/>
        <v>X</v>
      </c>
      <c r="AK925" s="70" t="str" cm="1">
        <f t="array" ref="AK925">_xlfn.IFS(AH925&lt;&gt;"","1",AI925&lt;&gt;"","2",AJ925&lt;&gt;"","3")</f>
        <v>3</v>
      </c>
    </row>
    <row r="926" spans="1:37" x14ac:dyDescent="0.25">
      <c r="A926" t="s">
        <v>1820</v>
      </c>
      <c r="B926" t="s">
        <v>1821</v>
      </c>
      <c r="C926" s="67" t="str">
        <f t="shared" si="99"/>
        <v>Avarie Boucher</v>
      </c>
      <c r="D926" s="71" t="str" cm="1">
        <f t="array" ref="D926">_xlfn.IFS(AK926="1",CONCATENATE(C926,"Regional"),AK926="2",CONCATENATE(C926,"Sectional"),AK926="3",CONCATENATE(C926,COUNTIF($C$1:C926,C926)))</f>
        <v>Avarie Boucher1</v>
      </c>
      <c r="E926" s="66">
        <v>45154.416666666664</v>
      </c>
      <c r="F926" t="s">
        <v>2370</v>
      </c>
      <c r="G926" s="46">
        <v>73</v>
      </c>
      <c r="H926" s="46">
        <v>102</v>
      </c>
      <c r="I926" s="46">
        <v>33</v>
      </c>
      <c r="J926" t="s">
        <v>133</v>
      </c>
      <c r="K926" t="s">
        <v>90</v>
      </c>
      <c r="L926" s="46">
        <v>5341</v>
      </c>
      <c r="M926" s="46">
        <v>72</v>
      </c>
      <c r="N926" s="46">
        <v>66.099999999999994</v>
      </c>
      <c r="O926" s="46">
        <v>114</v>
      </c>
      <c r="P926" s="46">
        <f t="shared" si="100"/>
        <v>2</v>
      </c>
      <c r="R926" s="67" t="s">
        <v>2821</v>
      </c>
      <c r="S926" s="67">
        <f>COUNTIF(Y$2:$Y$100,R926)</f>
        <v>0</v>
      </c>
      <c r="V926" s="67">
        <f t="shared" si="101"/>
        <v>0</v>
      </c>
      <c r="X926"/>
      <c r="Y926" s="67" t="str">
        <f t="shared" ref="Y926:Y957" si="105">CONCATENATE(W926," ",X926)</f>
        <v xml:space="preserve"> </v>
      </c>
      <c r="AB926" t="s">
        <v>90</v>
      </c>
      <c r="AC926" s="46">
        <v>5341</v>
      </c>
      <c r="AD926" s="46">
        <v>72</v>
      </c>
      <c r="AE926" s="46">
        <v>66.099999999999994</v>
      </c>
      <c r="AF926" s="46">
        <v>114</v>
      </c>
      <c r="AH926" s="70" t="str">
        <f t="shared" si="102"/>
        <v/>
      </c>
      <c r="AI926" s="70" t="str">
        <f t="shared" si="103"/>
        <v/>
      </c>
      <c r="AJ926" s="70" t="str">
        <f t="shared" si="104"/>
        <v>X</v>
      </c>
      <c r="AK926" s="70" t="str" cm="1">
        <f t="array" ref="AK926">_xlfn.IFS(AH926&lt;&gt;"","1",AI926&lt;&gt;"","2",AJ926&lt;&gt;"","3")</f>
        <v>3</v>
      </c>
    </row>
    <row r="927" spans="1:37" x14ac:dyDescent="0.25">
      <c r="A927" t="s">
        <v>880</v>
      </c>
      <c r="B927" t="s">
        <v>881</v>
      </c>
      <c r="C927" s="67" t="str">
        <f t="shared" si="99"/>
        <v>grace kubeny</v>
      </c>
      <c r="D927" s="71" t="str" cm="1">
        <f t="array" ref="D927">_xlfn.IFS(AK927="1",CONCATENATE(C927,"Regional"),AK927="2",CONCATENATE(C927,"Sectional"),AK927="3",CONCATENATE(C927,COUNTIF($C$1:C927,C927)))</f>
        <v>grace kubeny1</v>
      </c>
      <c r="E927" s="66">
        <v>45154.416666666664</v>
      </c>
      <c r="F927" t="s">
        <v>2370</v>
      </c>
      <c r="G927" s="46">
        <v>73</v>
      </c>
      <c r="H927" s="46">
        <v>102</v>
      </c>
      <c r="I927" s="46">
        <v>33</v>
      </c>
      <c r="J927" t="s">
        <v>133</v>
      </c>
      <c r="K927" t="s">
        <v>90</v>
      </c>
      <c r="L927" s="46">
        <v>5341</v>
      </c>
      <c r="M927" s="46">
        <v>72</v>
      </c>
      <c r="N927" s="46">
        <v>66.099999999999994</v>
      </c>
      <c r="O927" s="46">
        <v>114</v>
      </c>
      <c r="P927" s="46">
        <f t="shared" si="100"/>
        <v>2</v>
      </c>
      <c r="R927" s="67" t="s">
        <v>1426</v>
      </c>
      <c r="S927" s="67">
        <f>COUNTIF(Y$2:$Y$100,R927)</f>
        <v>0</v>
      </c>
      <c r="V927" s="67">
        <f t="shared" si="101"/>
        <v>0</v>
      </c>
      <c r="X927"/>
      <c r="Y927" s="67" t="str">
        <f t="shared" si="105"/>
        <v xml:space="preserve"> </v>
      </c>
      <c r="AB927" t="s">
        <v>90</v>
      </c>
      <c r="AC927" s="46">
        <v>5341</v>
      </c>
      <c r="AD927" s="46">
        <v>72</v>
      </c>
      <c r="AE927" s="46">
        <v>66.099999999999994</v>
      </c>
      <c r="AF927" s="46">
        <v>114</v>
      </c>
      <c r="AH927" s="70" t="str">
        <f t="shared" si="102"/>
        <v/>
      </c>
      <c r="AI927" s="70" t="str">
        <f t="shared" si="103"/>
        <v/>
      </c>
      <c r="AJ927" s="70" t="str">
        <f t="shared" si="104"/>
        <v>X</v>
      </c>
      <c r="AK927" s="70" t="str" cm="1">
        <f t="array" ref="AK927">_xlfn.IFS(AH927&lt;&gt;"","1",AI927&lt;&gt;"","2",AJ927&lt;&gt;"","3")</f>
        <v>3</v>
      </c>
    </row>
    <row r="928" spans="1:37" x14ac:dyDescent="0.25">
      <c r="A928" t="s">
        <v>670</v>
      </c>
      <c r="B928" t="s">
        <v>647</v>
      </c>
      <c r="C928" s="67" t="str">
        <f t="shared" si="99"/>
        <v>Lucy Kim</v>
      </c>
      <c r="D928" s="71" t="str" cm="1">
        <f t="array" ref="D928">_xlfn.IFS(AK928="1",CONCATENATE(C928,"Regional"),AK928="2",CONCATENATE(C928,"Sectional"),AK928="3",CONCATENATE(C928,COUNTIF($C$1:C928,C928)))</f>
        <v>Lucy Kim2</v>
      </c>
      <c r="E928" s="66">
        <v>45154.416666666664</v>
      </c>
      <c r="F928" t="s">
        <v>2370</v>
      </c>
      <c r="G928" s="46">
        <v>73</v>
      </c>
      <c r="H928" s="46">
        <v>102</v>
      </c>
      <c r="I928" s="46">
        <v>33</v>
      </c>
      <c r="J928" t="s">
        <v>133</v>
      </c>
      <c r="K928" t="s">
        <v>90</v>
      </c>
      <c r="L928" s="46">
        <v>5341</v>
      </c>
      <c r="M928" s="46">
        <v>72</v>
      </c>
      <c r="N928" s="46">
        <v>66.099999999999994</v>
      </c>
      <c r="O928" s="46">
        <v>114</v>
      </c>
      <c r="P928" s="46">
        <f t="shared" si="100"/>
        <v>2</v>
      </c>
      <c r="R928" s="67" t="s">
        <v>2822</v>
      </c>
      <c r="S928" s="67">
        <f>COUNTIF(Y$2:$Y$100,R928)</f>
        <v>0</v>
      </c>
      <c r="V928" s="67">
        <f t="shared" si="101"/>
        <v>0</v>
      </c>
      <c r="X928"/>
      <c r="Y928" s="67" t="str">
        <f t="shared" si="105"/>
        <v xml:space="preserve"> </v>
      </c>
      <c r="AB928" t="s">
        <v>90</v>
      </c>
      <c r="AC928" s="46">
        <v>5341</v>
      </c>
      <c r="AD928" s="46">
        <v>72</v>
      </c>
      <c r="AE928" s="46">
        <v>66.099999999999994</v>
      </c>
      <c r="AF928" s="46">
        <v>114</v>
      </c>
      <c r="AH928" s="70" t="str">
        <f t="shared" si="102"/>
        <v/>
      </c>
      <c r="AI928" s="70" t="str">
        <f t="shared" si="103"/>
        <v/>
      </c>
      <c r="AJ928" s="70" t="str">
        <f t="shared" si="104"/>
        <v>X</v>
      </c>
      <c r="AK928" s="70" t="str" cm="1">
        <f t="array" ref="AK928">_xlfn.IFS(AH928&lt;&gt;"","1",AI928&lt;&gt;"","2",AJ928&lt;&gt;"","3")</f>
        <v>3</v>
      </c>
    </row>
    <row r="929" spans="1:37" x14ac:dyDescent="0.25">
      <c r="A929" t="s">
        <v>1092</v>
      </c>
      <c r="B929" t="s">
        <v>599</v>
      </c>
      <c r="C929" s="67" t="str">
        <f t="shared" si="99"/>
        <v>Grace Schomin</v>
      </c>
      <c r="D929" s="71" t="str" cm="1">
        <f t="array" ref="D929">_xlfn.IFS(AK929="1",CONCATENATE(C929,"Regional"),AK929="2",CONCATENATE(C929,"Sectional"),AK929="3",CONCATENATE(C929,COUNTIF($C$1:C929,C929)))</f>
        <v>Grace Schomin1</v>
      </c>
      <c r="E929" s="66">
        <v>45154.416666666664</v>
      </c>
      <c r="F929" t="s">
        <v>2370</v>
      </c>
      <c r="G929" s="46">
        <v>73</v>
      </c>
      <c r="H929" s="46">
        <v>103</v>
      </c>
      <c r="I929" s="46">
        <v>36</v>
      </c>
      <c r="J929" t="s">
        <v>133</v>
      </c>
      <c r="K929" t="s">
        <v>90</v>
      </c>
      <c r="L929" s="46">
        <v>5341</v>
      </c>
      <c r="M929" s="46">
        <v>72</v>
      </c>
      <c r="N929" s="46">
        <v>66.099999999999994</v>
      </c>
      <c r="O929" s="46">
        <v>114</v>
      </c>
      <c r="P929" s="46">
        <f t="shared" si="100"/>
        <v>2</v>
      </c>
      <c r="R929" s="67" t="s">
        <v>1570</v>
      </c>
      <c r="S929" s="67">
        <f>COUNTIF(Y$2:$Y$100,R929)</f>
        <v>0</v>
      </c>
      <c r="V929" s="67">
        <f t="shared" si="101"/>
        <v>0</v>
      </c>
      <c r="X929"/>
      <c r="Y929" s="67" t="str">
        <f t="shared" si="105"/>
        <v xml:space="preserve"> </v>
      </c>
      <c r="AB929" t="s">
        <v>90</v>
      </c>
      <c r="AC929" s="46">
        <v>5341</v>
      </c>
      <c r="AD929" s="46">
        <v>72</v>
      </c>
      <c r="AE929" s="46">
        <v>66.099999999999994</v>
      </c>
      <c r="AF929" s="46">
        <v>114</v>
      </c>
      <c r="AH929" s="70" t="str">
        <f t="shared" si="102"/>
        <v/>
      </c>
      <c r="AI929" s="70" t="str">
        <f t="shared" si="103"/>
        <v/>
      </c>
      <c r="AJ929" s="70" t="str">
        <f t="shared" si="104"/>
        <v>X</v>
      </c>
      <c r="AK929" s="70" t="str" cm="1">
        <f t="array" ref="AK929">_xlfn.IFS(AH929&lt;&gt;"","1",AI929&lt;&gt;"","2",AJ929&lt;&gt;"","3")</f>
        <v>3</v>
      </c>
    </row>
    <row r="930" spans="1:37" x14ac:dyDescent="0.25">
      <c r="A930" t="s">
        <v>429</v>
      </c>
      <c r="B930" t="s">
        <v>214</v>
      </c>
      <c r="C930" s="67" t="str">
        <f t="shared" si="99"/>
        <v>Reece Osowski</v>
      </c>
      <c r="D930" s="71" t="str" cm="1">
        <f t="array" ref="D930">_xlfn.IFS(AK930="1",CONCATENATE(C930,"Regional"),AK930="2",CONCATENATE(C930,"Sectional"),AK930="3",CONCATENATE(C930,COUNTIF($C$1:C930,C930)))</f>
        <v>Reece Osowski3</v>
      </c>
      <c r="E930" s="66">
        <v>45154.416666666664</v>
      </c>
      <c r="F930" t="s">
        <v>2370</v>
      </c>
      <c r="G930" s="46">
        <v>73</v>
      </c>
      <c r="H930" s="46">
        <v>104</v>
      </c>
      <c r="I930" s="46">
        <v>37</v>
      </c>
      <c r="J930" t="s">
        <v>133</v>
      </c>
      <c r="K930" t="s">
        <v>90</v>
      </c>
      <c r="L930" s="46">
        <v>5341</v>
      </c>
      <c r="M930" s="46">
        <v>72</v>
      </c>
      <c r="N930" s="46">
        <v>66.099999999999994</v>
      </c>
      <c r="O930" s="46">
        <v>114</v>
      </c>
      <c r="P930" s="46">
        <f t="shared" si="100"/>
        <v>2</v>
      </c>
      <c r="R930" s="67" t="s">
        <v>1148</v>
      </c>
      <c r="S930" s="67">
        <f>COUNTIF(Y$2:$Y$100,R930)</f>
        <v>0</v>
      </c>
      <c r="V930" s="67">
        <f t="shared" si="101"/>
        <v>0</v>
      </c>
      <c r="X930"/>
      <c r="Y930" s="67" t="str">
        <f t="shared" si="105"/>
        <v xml:space="preserve"> </v>
      </c>
      <c r="AB930" t="s">
        <v>90</v>
      </c>
      <c r="AC930" s="46">
        <v>5341</v>
      </c>
      <c r="AD930" s="46">
        <v>72</v>
      </c>
      <c r="AE930" s="46">
        <v>66.099999999999994</v>
      </c>
      <c r="AF930" s="46">
        <v>114</v>
      </c>
      <c r="AH930" s="70" t="str">
        <f t="shared" si="102"/>
        <v/>
      </c>
      <c r="AI930" s="70" t="str">
        <f t="shared" si="103"/>
        <v/>
      </c>
      <c r="AJ930" s="70" t="str">
        <f t="shared" si="104"/>
        <v>X</v>
      </c>
      <c r="AK930" s="70" t="str" cm="1">
        <f t="array" ref="AK930">_xlfn.IFS(AH930&lt;&gt;"","1",AI930&lt;&gt;"","2",AJ930&lt;&gt;"","3")</f>
        <v>3</v>
      </c>
    </row>
    <row r="931" spans="1:37" x14ac:dyDescent="0.25">
      <c r="A931" t="s">
        <v>312</v>
      </c>
      <c r="B931" t="s">
        <v>471</v>
      </c>
      <c r="C931" s="67" t="str">
        <f t="shared" si="99"/>
        <v>Madelyn Moesch</v>
      </c>
      <c r="D931" s="71" t="str" cm="1">
        <f t="array" ref="D931">_xlfn.IFS(AK931="1",CONCATENATE(C931,"Regional"),AK931="2",CONCATENATE(C931,"Sectional"),AK931="3",CONCATENATE(C931,COUNTIF($C$1:C931,C931)))</f>
        <v>Madelyn Moesch3</v>
      </c>
      <c r="E931" s="66">
        <v>45154.416666666664</v>
      </c>
      <c r="F931" t="s">
        <v>2370</v>
      </c>
      <c r="G931" s="46">
        <v>73</v>
      </c>
      <c r="H931" s="46">
        <v>104</v>
      </c>
      <c r="I931" s="46">
        <v>37</v>
      </c>
      <c r="J931" t="s">
        <v>133</v>
      </c>
      <c r="K931" t="s">
        <v>90</v>
      </c>
      <c r="L931" s="46">
        <v>5341</v>
      </c>
      <c r="M931" s="46">
        <v>72</v>
      </c>
      <c r="N931" s="46">
        <v>66.099999999999994</v>
      </c>
      <c r="O931" s="46">
        <v>114</v>
      </c>
      <c r="P931" s="46">
        <f t="shared" si="100"/>
        <v>2</v>
      </c>
      <c r="R931" s="67" t="s">
        <v>1579</v>
      </c>
      <c r="S931" s="67">
        <f>COUNTIF(Y$2:$Y$100,R931)</f>
        <v>0</v>
      </c>
      <c r="V931" s="67">
        <f t="shared" si="101"/>
        <v>0</v>
      </c>
      <c r="X931"/>
      <c r="Y931" s="67" t="str">
        <f t="shared" si="105"/>
        <v xml:space="preserve"> </v>
      </c>
      <c r="AB931" t="s">
        <v>90</v>
      </c>
      <c r="AC931" s="46">
        <v>5341</v>
      </c>
      <c r="AD931" s="46">
        <v>72</v>
      </c>
      <c r="AE931" s="46">
        <v>66.099999999999994</v>
      </c>
      <c r="AF931" s="46">
        <v>114</v>
      </c>
      <c r="AH931" s="70" t="str">
        <f t="shared" si="102"/>
        <v/>
      </c>
      <c r="AI931" s="70" t="str">
        <f t="shared" si="103"/>
        <v/>
      </c>
      <c r="AJ931" s="70" t="str">
        <f t="shared" si="104"/>
        <v>X</v>
      </c>
      <c r="AK931" s="70" t="str" cm="1">
        <f t="array" ref="AK931">_xlfn.IFS(AH931&lt;&gt;"","1",AI931&lt;&gt;"","2",AJ931&lt;&gt;"","3")</f>
        <v>3</v>
      </c>
    </row>
    <row r="932" spans="1:37" x14ac:dyDescent="0.25">
      <c r="A932" t="s">
        <v>1822</v>
      </c>
      <c r="B932" t="s">
        <v>907</v>
      </c>
      <c r="C932" s="67" t="str">
        <f t="shared" si="99"/>
        <v>Hailey Cummings</v>
      </c>
      <c r="D932" s="71" t="str" cm="1">
        <f t="array" ref="D932">_xlfn.IFS(AK932="1",CONCATENATE(C932,"Regional"),AK932="2",CONCATENATE(C932,"Sectional"),AK932="3",CONCATENATE(C932,COUNTIF($C$1:C932,C932)))</f>
        <v>Hailey Cummings1</v>
      </c>
      <c r="E932" s="66">
        <v>45154.416666666664</v>
      </c>
      <c r="F932" t="s">
        <v>2370</v>
      </c>
      <c r="G932" s="46">
        <v>73</v>
      </c>
      <c r="H932" s="46">
        <v>105</v>
      </c>
      <c r="I932" s="46">
        <v>39</v>
      </c>
      <c r="J932" t="s">
        <v>133</v>
      </c>
      <c r="K932" t="s">
        <v>90</v>
      </c>
      <c r="L932" s="46">
        <v>5341</v>
      </c>
      <c r="M932" s="46">
        <v>72</v>
      </c>
      <c r="N932" s="46">
        <v>66.099999999999994</v>
      </c>
      <c r="O932" s="46">
        <v>114</v>
      </c>
      <c r="P932" s="46">
        <f t="shared" si="100"/>
        <v>2</v>
      </c>
      <c r="R932" s="67" t="s">
        <v>2823</v>
      </c>
      <c r="S932" s="67">
        <f>COUNTIF(Y$2:$Y$100,R932)</f>
        <v>0</v>
      </c>
      <c r="V932" s="67">
        <f t="shared" si="101"/>
        <v>0</v>
      </c>
      <c r="X932"/>
      <c r="Y932" s="67" t="str">
        <f t="shared" si="105"/>
        <v xml:space="preserve"> </v>
      </c>
      <c r="AB932" t="s">
        <v>90</v>
      </c>
      <c r="AC932" s="46">
        <v>5341</v>
      </c>
      <c r="AD932" s="46">
        <v>72</v>
      </c>
      <c r="AE932" s="46">
        <v>66.099999999999994</v>
      </c>
      <c r="AF932" s="46">
        <v>114</v>
      </c>
      <c r="AH932" s="70" t="str">
        <f t="shared" si="102"/>
        <v/>
      </c>
      <c r="AI932" s="70" t="str">
        <f t="shared" si="103"/>
        <v/>
      </c>
      <c r="AJ932" s="70" t="str">
        <f t="shared" si="104"/>
        <v>X</v>
      </c>
      <c r="AK932" s="70" t="str" cm="1">
        <f t="array" ref="AK932">_xlfn.IFS(AH932&lt;&gt;"","1",AI932&lt;&gt;"","2",AJ932&lt;&gt;"","3")</f>
        <v>3</v>
      </c>
    </row>
    <row r="933" spans="1:37" x14ac:dyDescent="0.25">
      <c r="A933" t="s">
        <v>1682</v>
      </c>
      <c r="B933" t="s">
        <v>875</v>
      </c>
      <c r="C933" s="67" t="str">
        <f t="shared" si="99"/>
        <v>Layla Vengrowsky</v>
      </c>
      <c r="D933" s="71" t="str" cm="1">
        <f t="array" ref="D933">_xlfn.IFS(AK933="1",CONCATENATE(C933,"Regional"),AK933="2",CONCATENATE(C933,"Sectional"),AK933="3",CONCATENATE(C933,COUNTIF($C$1:C933,C933)))</f>
        <v>Layla Vengrowsky1</v>
      </c>
      <c r="E933" s="66">
        <v>45154.416666666664</v>
      </c>
      <c r="F933" t="s">
        <v>2370</v>
      </c>
      <c r="G933" s="46">
        <v>73</v>
      </c>
      <c r="H933" s="46">
        <v>106</v>
      </c>
      <c r="I933" s="46">
        <v>40</v>
      </c>
      <c r="J933" t="s">
        <v>133</v>
      </c>
      <c r="K933" t="s">
        <v>90</v>
      </c>
      <c r="L933" s="46">
        <v>5341</v>
      </c>
      <c r="M933" s="46">
        <v>72</v>
      </c>
      <c r="N933" s="46">
        <v>66.099999999999994</v>
      </c>
      <c r="O933" s="46">
        <v>114</v>
      </c>
      <c r="P933" s="46">
        <f t="shared" si="100"/>
        <v>2</v>
      </c>
      <c r="R933" s="67" t="s">
        <v>3582</v>
      </c>
      <c r="S933" s="67">
        <f>COUNTIF(Y$2:$Y$100,R933)</f>
        <v>0</v>
      </c>
      <c r="V933" s="67">
        <f t="shared" si="101"/>
        <v>0</v>
      </c>
      <c r="X933"/>
      <c r="Y933" s="67" t="str">
        <f t="shared" si="105"/>
        <v xml:space="preserve"> </v>
      </c>
      <c r="AB933" t="s">
        <v>90</v>
      </c>
      <c r="AC933" s="46">
        <v>5341</v>
      </c>
      <c r="AD933" s="46">
        <v>72</v>
      </c>
      <c r="AE933" s="46">
        <v>66.099999999999994</v>
      </c>
      <c r="AF933" s="46">
        <v>114</v>
      </c>
      <c r="AH933" s="70" t="str">
        <f t="shared" si="102"/>
        <v/>
      </c>
      <c r="AI933" s="70" t="str">
        <f t="shared" si="103"/>
        <v/>
      </c>
      <c r="AJ933" s="70" t="str">
        <f t="shared" si="104"/>
        <v>X</v>
      </c>
      <c r="AK933" s="70" t="str" cm="1">
        <f t="array" ref="AK933">_xlfn.IFS(AH933&lt;&gt;"","1",AI933&lt;&gt;"","2",AJ933&lt;&gt;"","3")</f>
        <v>3</v>
      </c>
    </row>
    <row r="934" spans="1:37" x14ac:dyDescent="0.25">
      <c r="A934" t="s">
        <v>823</v>
      </c>
      <c r="B934" t="s">
        <v>824</v>
      </c>
      <c r="C934" s="67" t="str">
        <f t="shared" si="99"/>
        <v>eden delsart</v>
      </c>
      <c r="D934" s="71" t="str" cm="1">
        <f t="array" ref="D934">_xlfn.IFS(AK934="1",CONCATENATE(C934,"Regional"),AK934="2",CONCATENATE(C934,"Sectional"),AK934="3",CONCATENATE(C934,COUNTIF($C$1:C934,C934)))</f>
        <v>eden delsart2</v>
      </c>
      <c r="E934" s="66">
        <v>45154.416666666664</v>
      </c>
      <c r="F934" t="s">
        <v>2370</v>
      </c>
      <c r="G934" s="46">
        <v>73</v>
      </c>
      <c r="H934" s="46">
        <v>106</v>
      </c>
      <c r="I934" s="46">
        <v>40</v>
      </c>
      <c r="J934" t="s">
        <v>133</v>
      </c>
      <c r="K934" t="s">
        <v>90</v>
      </c>
      <c r="L934" s="46">
        <v>5341</v>
      </c>
      <c r="M934" s="46">
        <v>72</v>
      </c>
      <c r="N934" s="46">
        <v>66.099999999999994</v>
      </c>
      <c r="O934" s="46">
        <v>114</v>
      </c>
      <c r="P934" s="46">
        <f t="shared" si="100"/>
        <v>2</v>
      </c>
      <c r="R934" s="67" t="s">
        <v>1382</v>
      </c>
      <c r="S934" s="67">
        <f>COUNTIF(Y$2:$Y$100,R934)</f>
        <v>0</v>
      </c>
      <c r="V934" s="67">
        <f t="shared" si="101"/>
        <v>0</v>
      </c>
      <c r="X934"/>
      <c r="Y934" s="67" t="str">
        <f t="shared" si="105"/>
        <v xml:space="preserve"> </v>
      </c>
      <c r="AB934" t="s">
        <v>90</v>
      </c>
      <c r="AC934" s="46">
        <v>5341</v>
      </c>
      <c r="AD934" s="46">
        <v>72</v>
      </c>
      <c r="AE934" s="46">
        <v>66.099999999999994</v>
      </c>
      <c r="AF934" s="46">
        <v>114</v>
      </c>
      <c r="AH934" s="70" t="str">
        <f t="shared" si="102"/>
        <v/>
      </c>
      <c r="AI934" s="70" t="str">
        <f t="shared" si="103"/>
        <v/>
      </c>
      <c r="AJ934" s="70" t="str">
        <f t="shared" si="104"/>
        <v>X</v>
      </c>
      <c r="AK934" s="70" t="str" cm="1">
        <f t="array" ref="AK934">_xlfn.IFS(AH934&lt;&gt;"","1",AI934&lt;&gt;"","2",AJ934&lt;&gt;"","3")</f>
        <v>3</v>
      </c>
    </row>
    <row r="935" spans="1:37" x14ac:dyDescent="0.25">
      <c r="A935" t="s">
        <v>254</v>
      </c>
      <c r="B935" t="s">
        <v>187</v>
      </c>
      <c r="C935" s="67" t="str">
        <f t="shared" si="99"/>
        <v>Ava Gerend</v>
      </c>
      <c r="D935" s="71" t="str" cm="1">
        <f t="array" ref="D935">_xlfn.IFS(AK935="1",CONCATENATE(C935,"Regional"),AK935="2",CONCATENATE(C935,"Sectional"),AK935="3",CONCATENATE(C935,COUNTIF($C$1:C935,C935)))</f>
        <v>Ava Gerend2</v>
      </c>
      <c r="E935" s="66">
        <v>45154.416666666664</v>
      </c>
      <c r="F935" t="s">
        <v>2370</v>
      </c>
      <c r="G935" s="46">
        <v>73</v>
      </c>
      <c r="H935" s="46">
        <v>106</v>
      </c>
      <c r="I935" s="46">
        <v>40</v>
      </c>
      <c r="J935" t="s">
        <v>133</v>
      </c>
      <c r="K935" t="s">
        <v>90</v>
      </c>
      <c r="L935" s="46">
        <v>5341</v>
      </c>
      <c r="M935" s="46">
        <v>72</v>
      </c>
      <c r="N935" s="46">
        <v>66.099999999999994</v>
      </c>
      <c r="O935" s="46">
        <v>114</v>
      </c>
      <c r="P935" s="46">
        <f t="shared" si="100"/>
        <v>2</v>
      </c>
      <c r="R935" s="67" t="s">
        <v>1416</v>
      </c>
      <c r="S935" s="67">
        <f>COUNTIF(Y$2:$Y$100,R935)</f>
        <v>0</v>
      </c>
      <c r="V935" s="67">
        <f t="shared" si="101"/>
        <v>0</v>
      </c>
      <c r="X935"/>
      <c r="Y935" s="67" t="str">
        <f t="shared" si="105"/>
        <v xml:space="preserve"> </v>
      </c>
      <c r="AB935" t="s">
        <v>90</v>
      </c>
      <c r="AC935" s="46">
        <v>5341</v>
      </c>
      <c r="AD935" s="46">
        <v>72</v>
      </c>
      <c r="AE935" s="46">
        <v>66.099999999999994</v>
      </c>
      <c r="AF935" s="46">
        <v>114</v>
      </c>
      <c r="AH935" s="70" t="str">
        <f t="shared" si="102"/>
        <v/>
      </c>
      <c r="AI935" s="70" t="str">
        <f t="shared" si="103"/>
        <v/>
      </c>
      <c r="AJ935" s="70" t="str">
        <f t="shared" si="104"/>
        <v>X</v>
      </c>
      <c r="AK935" s="70" t="str" cm="1">
        <f t="array" ref="AK935">_xlfn.IFS(AH935&lt;&gt;"","1",AI935&lt;&gt;"","2",AJ935&lt;&gt;"","3")</f>
        <v>3</v>
      </c>
    </row>
    <row r="936" spans="1:37" x14ac:dyDescent="0.25">
      <c r="A936" t="s">
        <v>3415</v>
      </c>
      <c r="B936" t="s">
        <v>492</v>
      </c>
      <c r="C936" s="67" t="str">
        <f t="shared" si="99"/>
        <v>Anna Marzahl</v>
      </c>
      <c r="D936" s="71" t="str" cm="1">
        <f t="array" ref="D936">_xlfn.IFS(AK936="1",CONCATENATE(C936,"Regional"),AK936="2",CONCATENATE(C936,"Sectional"),AK936="3",CONCATENATE(C936,COUNTIF($C$1:C936,C936)))</f>
        <v>Anna Marzahl1</v>
      </c>
      <c r="E936" s="66">
        <v>45154.416666666664</v>
      </c>
      <c r="F936" t="s">
        <v>2370</v>
      </c>
      <c r="G936" s="46">
        <v>73</v>
      </c>
      <c r="H936" s="46">
        <v>107</v>
      </c>
      <c r="I936" s="46">
        <v>43</v>
      </c>
      <c r="J936" t="s">
        <v>133</v>
      </c>
      <c r="K936" t="s">
        <v>90</v>
      </c>
      <c r="L936" s="46">
        <v>5341</v>
      </c>
      <c r="M936" s="46">
        <v>72</v>
      </c>
      <c r="N936" s="46">
        <v>66.099999999999994</v>
      </c>
      <c r="O936" s="46">
        <v>114</v>
      </c>
      <c r="P936" s="46">
        <f t="shared" si="100"/>
        <v>2</v>
      </c>
      <c r="R936" s="67" t="s">
        <v>3583</v>
      </c>
      <c r="S936" s="67">
        <f>COUNTIF(Y$2:$Y$100,R936)</f>
        <v>0</v>
      </c>
      <c r="V936" s="67">
        <f t="shared" si="101"/>
        <v>0</v>
      </c>
      <c r="X936"/>
      <c r="Y936" s="67" t="str">
        <f t="shared" si="105"/>
        <v xml:space="preserve"> </v>
      </c>
      <c r="AB936" t="s">
        <v>90</v>
      </c>
      <c r="AC936" s="46">
        <v>5341</v>
      </c>
      <c r="AD936" s="46">
        <v>72</v>
      </c>
      <c r="AE936" s="46">
        <v>66.099999999999994</v>
      </c>
      <c r="AF936" s="46">
        <v>114</v>
      </c>
      <c r="AH936" s="70" t="str">
        <f t="shared" si="102"/>
        <v/>
      </c>
      <c r="AI936" s="70" t="str">
        <f t="shared" si="103"/>
        <v/>
      </c>
      <c r="AJ936" s="70" t="str">
        <f t="shared" si="104"/>
        <v>X</v>
      </c>
      <c r="AK936" s="70" t="str" cm="1">
        <f t="array" ref="AK936">_xlfn.IFS(AH936&lt;&gt;"","1",AI936&lt;&gt;"","2",AJ936&lt;&gt;"","3")</f>
        <v>3</v>
      </c>
    </row>
    <row r="937" spans="1:37" x14ac:dyDescent="0.25">
      <c r="A937" t="s">
        <v>1823</v>
      </c>
      <c r="B937" t="s">
        <v>353</v>
      </c>
      <c r="C937" s="67" t="str">
        <f t="shared" si="99"/>
        <v>Olivia Kernen</v>
      </c>
      <c r="D937" s="71" t="str" cm="1">
        <f t="array" ref="D937">_xlfn.IFS(AK937="1",CONCATENATE(C937,"Regional"),AK937="2",CONCATENATE(C937,"Sectional"),AK937="3",CONCATENATE(C937,COUNTIF($C$1:C937,C937)))</f>
        <v>Olivia Kernen1</v>
      </c>
      <c r="E937" s="66">
        <v>45154.416666666664</v>
      </c>
      <c r="F937" t="s">
        <v>2370</v>
      </c>
      <c r="G937" s="46">
        <v>73</v>
      </c>
      <c r="H937" s="46">
        <v>107</v>
      </c>
      <c r="I937" s="46">
        <v>43</v>
      </c>
      <c r="J937" t="s">
        <v>133</v>
      </c>
      <c r="K937" t="s">
        <v>90</v>
      </c>
      <c r="L937" s="46">
        <v>5341</v>
      </c>
      <c r="M937" s="46">
        <v>72</v>
      </c>
      <c r="N937" s="46">
        <v>66.099999999999994</v>
      </c>
      <c r="O937" s="46">
        <v>114</v>
      </c>
      <c r="P937" s="46">
        <f t="shared" si="100"/>
        <v>2</v>
      </c>
      <c r="R937" s="67" t="s">
        <v>2824</v>
      </c>
      <c r="S937" s="67">
        <f>COUNTIF(Y$2:$Y$100,R937)</f>
        <v>0</v>
      </c>
      <c r="V937" s="67">
        <f t="shared" si="101"/>
        <v>0</v>
      </c>
      <c r="X937"/>
      <c r="Y937" s="67" t="str">
        <f t="shared" si="105"/>
        <v xml:space="preserve"> </v>
      </c>
      <c r="AB937" t="s">
        <v>90</v>
      </c>
      <c r="AC937" s="46">
        <v>5341</v>
      </c>
      <c r="AD937" s="46">
        <v>72</v>
      </c>
      <c r="AE937" s="46">
        <v>66.099999999999994</v>
      </c>
      <c r="AF937" s="46">
        <v>114</v>
      </c>
      <c r="AH937" s="70" t="str">
        <f t="shared" si="102"/>
        <v/>
      </c>
      <c r="AI937" s="70" t="str">
        <f t="shared" si="103"/>
        <v/>
      </c>
      <c r="AJ937" s="70" t="str">
        <f t="shared" si="104"/>
        <v>X</v>
      </c>
      <c r="AK937" s="70" t="str" cm="1">
        <f t="array" ref="AK937">_xlfn.IFS(AH937&lt;&gt;"","1",AI937&lt;&gt;"","2",AJ937&lt;&gt;"","3")</f>
        <v>3</v>
      </c>
    </row>
    <row r="938" spans="1:37" x14ac:dyDescent="0.25">
      <c r="A938" t="s">
        <v>288</v>
      </c>
      <c r="B938" t="s">
        <v>415</v>
      </c>
      <c r="C938" s="67" t="str">
        <f t="shared" si="99"/>
        <v>Heather Krause</v>
      </c>
      <c r="D938" s="71" t="str" cm="1">
        <f t="array" ref="D938">_xlfn.IFS(AK938="1",CONCATENATE(C938,"Regional"),AK938="2",CONCATENATE(C938,"Sectional"),AK938="3",CONCATENATE(C938,COUNTIF($C$1:C938,C938)))</f>
        <v>Heather Krause3</v>
      </c>
      <c r="E938" s="66">
        <v>45154.416666666664</v>
      </c>
      <c r="F938" t="s">
        <v>2370</v>
      </c>
      <c r="G938" s="46">
        <v>73</v>
      </c>
      <c r="H938" s="46">
        <v>107</v>
      </c>
      <c r="I938" s="46">
        <v>43</v>
      </c>
      <c r="J938" t="s">
        <v>133</v>
      </c>
      <c r="K938" t="s">
        <v>90</v>
      </c>
      <c r="L938" s="46">
        <v>5341</v>
      </c>
      <c r="M938" s="46">
        <v>72</v>
      </c>
      <c r="N938" s="46">
        <v>66.099999999999994</v>
      </c>
      <c r="O938" s="46">
        <v>114</v>
      </c>
      <c r="P938" s="46">
        <f t="shared" si="100"/>
        <v>2</v>
      </c>
      <c r="R938" s="67" t="s">
        <v>1142</v>
      </c>
      <c r="S938" s="67">
        <f>COUNTIF(Y$2:$Y$100,R938)</f>
        <v>0</v>
      </c>
      <c r="V938" s="67">
        <f t="shared" si="101"/>
        <v>0</v>
      </c>
      <c r="X938"/>
      <c r="Y938" s="67" t="str">
        <f t="shared" si="105"/>
        <v xml:space="preserve"> </v>
      </c>
      <c r="AB938" t="s">
        <v>90</v>
      </c>
      <c r="AC938" s="46">
        <v>5341</v>
      </c>
      <c r="AD938" s="46">
        <v>72</v>
      </c>
      <c r="AE938" s="46">
        <v>66.099999999999994</v>
      </c>
      <c r="AF938" s="46">
        <v>114</v>
      </c>
      <c r="AH938" s="70" t="str">
        <f t="shared" si="102"/>
        <v/>
      </c>
      <c r="AI938" s="70" t="str">
        <f t="shared" si="103"/>
        <v/>
      </c>
      <c r="AJ938" s="70" t="str">
        <f t="shared" si="104"/>
        <v>X</v>
      </c>
      <c r="AK938" s="70" t="str" cm="1">
        <f t="array" ref="AK938">_xlfn.IFS(AH938&lt;&gt;"","1",AI938&lt;&gt;"","2",AJ938&lt;&gt;"","3")</f>
        <v>3</v>
      </c>
    </row>
    <row r="939" spans="1:37" x14ac:dyDescent="0.25">
      <c r="A939" t="s">
        <v>705</v>
      </c>
      <c r="B939" t="s">
        <v>1648</v>
      </c>
      <c r="C939" s="67" t="str">
        <f t="shared" si="99"/>
        <v>Lainey Prunty</v>
      </c>
      <c r="D939" s="71" t="str" cm="1">
        <f t="array" ref="D939">_xlfn.IFS(AK939="1",CONCATENATE(C939,"Regional"),AK939="2",CONCATENATE(C939,"Sectional"),AK939="3",CONCATENATE(C939,COUNTIF($C$1:C939,C939)))</f>
        <v>Lainey Prunty2</v>
      </c>
      <c r="E939" s="66">
        <v>45154.416666666664</v>
      </c>
      <c r="F939" t="s">
        <v>2370</v>
      </c>
      <c r="G939" s="46">
        <v>73</v>
      </c>
      <c r="H939" s="46">
        <v>107</v>
      </c>
      <c r="I939" s="46">
        <v>43</v>
      </c>
      <c r="J939" t="s">
        <v>133</v>
      </c>
      <c r="K939" t="s">
        <v>46</v>
      </c>
      <c r="L939" s="46">
        <v>6550</v>
      </c>
      <c r="M939" s="46">
        <v>72</v>
      </c>
      <c r="N939" s="46">
        <v>70.900000000000006</v>
      </c>
      <c r="O939" s="46">
        <v>124</v>
      </c>
      <c r="P939" s="46">
        <f t="shared" si="100"/>
        <v>2</v>
      </c>
      <c r="R939" s="67" t="s">
        <v>2825</v>
      </c>
      <c r="S939" s="67">
        <f>COUNTIF(Y$2:$Y$100,R939)</f>
        <v>0</v>
      </c>
      <c r="V939" s="67">
        <f t="shared" si="101"/>
        <v>0</v>
      </c>
      <c r="X939"/>
      <c r="Y939" s="67" t="str">
        <f t="shared" si="105"/>
        <v xml:space="preserve"> </v>
      </c>
      <c r="AB939" t="s">
        <v>90</v>
      </c>
      <c r="AC939" s="46">
        <v>5341</v>
      </c>
      <c r="AD939" s="46">
        <v>72</v>
      </c>
      <c r="AE939" s="46">
        <v>66.099999999999994</v>
      </c>
      <c r="AF939" s="46">
        <v>114</v>
      </c>
      <c r="AH939" s="70" t="str">
        <f t="shared" si="102"/>
        <v/>
      </c>
      <c r="AI939" s="70" t="str">
        <f t="shared" si="103"/>
        <v/>
      </c>
      <c r="AJ939" s="70" t="str">
        <f t="shared" si="104"/>
        <v>X</v>
      </c>
      <c r="AK939" s="70" t="str" cm="1">
        <f t="array" ref="AK939">_xlfn.IFS(AH939&lt;&gt;"","1",AI939&lt;&gt;"","2",AJ939&lt;&gt;"","3")</f>
        <v>3</v>
      </c>
    </row>
    <row r="940" spans="1:37" x14ac:dyDescent="0.25">
      <c r="A940" t="s">
        <v>815</v>
      </c>
      <c r="B940" t="s">
        <v>555</v>
      </c>
      <c r="C940" s="67" t="str">
        <f t="shared" si="99"/>
        <v>Molly Martine</v>
      </c>
      <c r="D940" s="71" t="str" cm="1">
        <f t="array" ref="D940">_xlfn.IFS(AK940="1",CONCATENATE(C940,"Regional"),AK940="2",CONCATENATE(C940,"Sectional"),AK940="3",CONCATENATE(C940,COUNTIF($C$1:C940,C940)))</f>
        <v>Molly Martine3</v>
      </c>
      <c r="E940" s="66">
        <v>45154.416666666664</v>
      </c>
      <c r="F940" t="s">
        <v>2370</v>
      </c>
      <c r="G940" s="46">
        <v>73</v>
      </c>
      <c r="H940" s="46">
        <v>107</v>
      </c>
      <c r="I940" s="46">
        <v>43</v>
      </c>
      <c r="J940" t="s">
        <v>133</v>
      </c>
      <c r="K940" t="s">
        <v>90</v>
      </c>
      <c r="L940" s="46">
        <v>5341</v>
      </c>
      <c r="M940" s="46">
        <v>72</v>
      </c>
      <c r="N940" s="46">
        <v>66.099999999999994</v>
      </c>
      <c r="O940" s="46">
        <v>114</v>
      </c>
      <c r="P940" s="46">
        <f t="shared" si="100"/>
        <v>2</v>
      </c>
      <c r="R940" s="67" t="s">
        <v>2826</v>
      </c>
      <c r="S940" s="67">
        <f>COUNTIF(Y$2:$Y$100,R940)</f>
        <v>0</v>
      </c>
      <c r="V940" s="67">
        <f t="shared" si="101"/>
        <v>0</v>
      </c>
      <c r="X940"/>
      <c r="Y940" s="67" t="str">
        <f t="shared" si="105"/>
        <v xml:space="preserve"> </v>
      </c>
      <c r="AB940" t="s">
        <v>90</v>
      </c>
      <c r="AC940" s="46">
        <v>5341</v>
      </c>
      <c r="AD940" s="46">
        <v>72</v>
      </c>
      <c r="AE940" s="46">
        <v>66.099999999999994</v>
      </c>
      <c r="AF940" s="46">
        <v>114</v>
      </c>
      <c r="AH940" s="70" t="str">
        <f t="shared" si="102"/>
        <v/>
      </c>
      <c r="AI940" s="70" t="str">
        <f t="shared" si="103"/>
        <v/>
      </c>
      <c r="AJ940" s="70" t="str">
        <f t="shared" si="104"/>
        <v>X</v>
      </c>
      <c r="AK940" s="70" t="str" cm="1">
        <f t="array" ref="AK940">_xlfn.IFS(AH940&lt;&gt;"","1",AI940&lt;&gt;"","2",AJ940&lt;&gt;"","3")</f>
        <v>3</v>
      </c>
    </row>
    <row r="941" spans="1:37" x14ac:dyDescent="0.25">
      <c r="A941" t="s">
        <v>255</v>
      </c>
      <c r="B941" t="s">
        <v>1721</v>
      </c>
      <c r="C941" s="67" t="str">
        <f t="shared" si="99"/>
        <v>Miranda Goral</v>
      </c>
      <c r="D941" s="71" t="str" cm="1">
        <f t="array" ref="D941">_xlfn.IFS(AK941="1",CONCATENATE(C941,"Regional"),AK941="2",CONCATENATE(C941,"Sectional"),AK941="3",CONCATENATE(C941,COUNTIF($C$1:C941,C941)))</f>
        <v>Miranda Goral3</v>
      </c>
      <c r="E941" s="66">
        <v>45154.416666666664</v>
      </c>
      <c r="F941" t="s">
        <v>2370</v>
      </c>
      <c r="G941" s="46">
        <v>73</v>
      </c>
      <c r="H941" s="46">
        <v>108</v>
      </c>
      <c r="I941" s="46">
        <v>48</v>
      </c>
      <c r="J941" t="s">
        <v>133</v>
      </c>
      <c r="K941" t="s">
        <v>90</v>
      </c>
      <c r="L941" s="46">
        <v>5341</v>
      </c>
      <c r="M941" s="46">
        <v>72</v>
      </c>
      <c r="N941" s="46">
        <v>66.099999999999994</v>
      </c>
      <c r="O941" s="46">
        <v>114</v>
      </c>
      <c r="P941" s="46">
        <f t="shared" si="100"/>
        <v>2</v>
      </c>
      <c r="R941" s="67" t="s">
        <v>2749</v>
      </c>
      <c r="S941" s="67">
        <f>COUNTIF(Y$2:$Y$100,R941)</f>
        <v>0</v>
      </c>
      <c r="V941" s="67">
        <f t="shared" si="101"/>
        <v>0</v>
      </c>
      <c r="X941"/>
      <c r="Y941" s="67" t="str">
        <f t="shared" si="105"/>
        <v xml:space="preserve"> </v>
      </c>
      <c r="AB941" t="s">
        <v>90</v>
      </c>
      <c r="AC941" s="46">
        <v>5341</v>
      </c>
      <c r="AD941" s="46">
        <v>72</v>
      </c>
      <c r="AE941" s="46">
        <v>66.099999999999994</v>
      </c>
      <c r="AF941" s="46">
        <v>114</v>
      </c>
      <c r="AH941" s="70" t="str">
        <f t="shared" si="102"/>
        <v/>
      </c>
      <c r="AI941" s="70" t="str">
        <f t="shared" si="103"/>
        <v/>
      </c>
      <c r="AJ941" s="70" t="str">
        <f t="shared" si="104"/>
        <v>X</v>
      </c>
      <c r="AK941" s="70" t="str" cm="1">
        <f t="array" ref="AK941">_xlfn.IFS(AH941&lt;&gt;"","1",AI941&lt;&gt;"","2",AJ941&lt;&gt;"","3")</f>
        <v>3</v>
      </c>
    </row>
    <row r="942" spans="1:37" x14ac:dyDescent="0.25">
      <c r="A942" t="s">
        <v>383</v>
      </c>
      <c r="B942" t="s">
        <v>567</v>
      </c>
      <c r="C942" s="67" t="str">
        <f t="shared" si="99"/>
        <v>Anika Wilke</v>
      </c>
      <c r="D942" s="71" t="str" cm="1">
        <f t="array" ref="D942">_xlfn.IFS(AK942="1",CONCATENATE(C942,"Regional"),AK942="2",CONCATENATE(C942,"Sectional"),AK942="3",CONCATENATE(C942,COUNTIF($C$1:C942,C942)))</f>
        <v>Anika Wilke2</v>
      </c>
      <c r="E942" s="66">
        <v>45154.416666666664</v>
      </c>
      <c r="F942" t="s">
        <v>2370</v>
      </c>
      <c r="G942" s="46">
        <v>73</v>
      </c>
      <c r="H942" s="46">
        <v>109</v>
      </c>
      <c r="I942" s="46">
        <v>49</v>
      </c>
      <c r="J942" t="s">
        <v>133</v>
      </c>
      <c r="K942" t="s">
        <v>90</v>
      </c>
      <c r="L942" s="46">
        <v>5341</v>
      </c>
      <c r="M942" s="46">
        <v>72</v>
      </c>
      <c r="N942" s="46">
        <v>66.099999999999994</v>
      </c>
      <c r="O942" s="46">
        <v>114</v>
      </c>
      <c r="P942" s="46">
        <f t="shared" si="100"/>
        <v>2</v>
      </c>
      <c r="R942" s="67" t="s">
        <v>1415</v>
      </c>
      <c r="S942" s="67">
        <f>COUNTIF(Y$2:$Y$100,R942)</f>
        <v>0</v>
      </c>
      <c r="V942" s="67">
        <f t="shared" si="101"/>
        <v>0</v>
      </c>
      <c r="X942"/>
      <c r="Y942" s="67" t="str">
        <f t="shared" si="105"/>
        <v xml:space="preserve"> </v>
      </c>
      <c r="AB942" t="s">
        <v>90</v>
      </c>
      <c r="AC942" s="46">
        <v>5341</v>
      </c>
      <c r="AD942" s="46">
        <v>72</v>
      </c>
      <c r="AE942" s="46">
        <v>66.099999999999994</v>
      </c>
      <c r="AF942" s="46">
        <v>114</v>
      </c>
      <c r="AH942" s="70" t="str">
        <f t="shared" si="102"/>
        <v/>
      </c>
      <c r="AI942" s="70" t="str">
        <f t="shared" si="103"/>
        <v/>
      </c>
      <c r="AJ942" s="70" t="str">
        <f t="shared" si="104"/>
        <v>X</v>
      </c>
      <c r="AK942" s="70" t="str" cm="1">
        <f t="array" ref="AK942">_xlfn.IFS(AH942&lt;&gt;"","1",AI942&lt;&gt;"","2",AJ942&lt;&gt;"","3")</f>
        <v>3</v>
      </c>
    </row>
    <row r="943" spans="1:37" x14ac:dyDescent="0.25">
      <c r="A943" t="s">
        <v>1824</v>
      </c>
      <c r="B943" t="s">
        <v>253</v>
      </c>
      <c r="C943" s="67" t="str">
        <f t="shared" si="99"/>
        <v>Lily Wiitanen</v>
      </c>
      <c r="D943" s="71" t="str" cm="1">
        <f t="array" ref="D943">_xlfn.IFS(AK943="1",CONCATENATE(C943,"Regional"),AK943="2",CONCATENATE(C943,"Sectional"),AK943="3",CONCATENATE(C943,COUNTIF($C$1:C943,C943)))</f>
        <v>Lily Wiitanen1</v>
      </c>
      <c r="E943" s="66">
        <v>45154.416666666664</v>
      </c>
      <c r="F943" t="s">
        <v>2370</v>
      </c>
      <c r="G943" s="46">
        <v>73</v>
      </c>
      <c r="H943" s="46">
        <v>109</v>
      </c>
      <c r="I943" s="46">
        <v>49</v>
      </c>
      <c r="J943" t="s">
        <v>133</v>
      </c>
      <c r="K943" t="s">
        <v>90</v>
      </c>
      <c r="L943" s="46">
        <v>5341</v>
      </c>
      <c r="M943" s="46">
        <v>72</v>
      </c>
      <c r="N943" s="46">
        <v>66.099999999999994</v>
      </c>
      <c r="O943" s="46">
        <v>114</v>
      </c>
      <c r="P943" s="46">
        <f t="shared" si="100"/>
        <v>2</v>
      </c>
      <c r="R943" s="67" t="s">
        <v>2827</v>
      </c>
      <c r="S943" s="67">
        <f>COUNTIF(Y$2:$Y$100,R943)</f>
        <v>0</v>
      </c>
      <c r="V943" s="67">
        <f t="shared" si="101"/>
        <v>0</v>
      </c>
      <c r="X943"/>
      <c r="Y943" s="67" t="str">
        <f t="shared" si="105"/>
        <v xml:space="preserve"> </v>
      </c>
      <c r="AB943" t="s">
        <v>90</v>
      </c>
      <c r="AC943" s="46">
        <v>5341</v>
      </c>
      <c r="AD943" s="46">
        <v>72</v>
      </c>
      <c r="AE943" s="46">
        <v>66.099999999999994</v>
      </c>
      <c r="AF943" s="46">
        <v>114</v>
      </c>
      <c r="AH943" s="70" t="str">
        <f t="shared" si="102"/>
        <v/>
      </c>
      <c r="AI943" s="70" t="str">
        <f t="shared" si="103"/>
        <v/>
      </c>
      <c r="AJ943" s="70" t="str">
        <f t="shared" si="104"/>
        <v>X</v>
      </c>
      <c r="AK943" s="70" t="str" cm="1">
        <f t="array" ref="AK943">_xlfn.IFS(AH943&lt;&gt;"","1",AI943&lt;&gt;"","2",AJ943&lt;&gt;"","3")</f>
        <v>3</v>
      </c>
    </row>
    <row r="944" spans="1:37" x14ac:dyDescent="0.25">
      <c r="A944" t="s">
        <v>1825</v>
      </c>
      <c r="B944" t="s">
        <v>570</v>
      </c>
      <c r="C944" s="67" t="str">
        <f t="shared" si="99"/>
        <v>Sydney Reis</v>
      </c>
      <c r="D944" s="71" t="str" cm="1">
        <f t="array" ref="D944">_xlfn.IFS(AK944="1",CONCATENATE(C944,"Regional"),AK944="2",CONCATENATE(C944,"Sectional"),AK944="3",CONCATENATE(C944,COUNTIF($C$1:C944,C944)))</f>
        <v>Sydney Reis3</v>
      </c>
      <c r="E944" s="66">
        <v>45154.416666666664</v>
      </c>
      <c r="F944" t="s">
        <v>2370</v>
      </c>
      <c r="G944" s="46">
        <v>73</v>
      </c>
      <c r="H944" s="46">
        <v>109</v>
      </c>
      <c r="I944" s="46">
        <v>49</v>
      </c>
      <c r="J944" t="s">
        <v>133</v>
      </c>
      <c r="K944" t="s">
        <v>90</v>
      </c>
      <c r="L944" s="46">
        <v>5341</v>
      </c>
      <c r="M944" s="46">
        <v>72</v>
      </c>
      <c r="N944" s="46">
        <v>66.099999999999994</v>
      </c>
      <c r="O944" s="46">
        <v>114</v>
      </c>
      <c r="P944" s="46">
        <f t="shared" si="100"/>
        <v>2</v>
      </c>
      <c r="R944" s="67" t="s">
        <v>2828</v>
      </c>
      <c r="S944" s="67">
        <f>COUNTIF(Y$2:$Y$100,R944)</f>
        <v>0</v>
      </c>
      <c r="V944" s="67">
        <f t="shared" si="101"/>
        <v>0</v>
      </c>
      <c r="X944"/>
      <c r="Y944" s="67" t="str">
        <f t="shared" si="105"/>
        <v xml:space="preserve"> </v>
      </c>
      <c r="AB944" t="s">
        <v>90</v>
      </c>
      <c r="AC944" s="46">
        <v>5341</v>
      </c>
      <c r="AD944" s="46">
        <v>72</v>
      </c>
      <c r="AE944" s="46">
        <v>66.099999999999994</v>
      </c>
      <c r="AF944" s="46">
        <v>114</v>
      </c>
      <c r="AH944" s="70" t="str">
        <f t="shared" si="102"/>
        <v/>
      </c>
      <c r="AI944" s="70" t="str">
        <f t="shared" si="103"/>
        <v/>
      </c>
      <c r="AJ944" s="70" t="str">
        <f t="shared" si="104"/>
        <v>X</v>
      </c>
      <c r="AK944" s="70" t="str" cm="1">
        <f t="array" ref="AK944">_xlfn.IFS(AH944&lt;&gt;"","1",AI944&lt;&gt;"","2",AJ944&lt;&gt;"","3")</f>
        <v>3</v>
      </c>
    </row>
    <row r="945" spans="1:37" x14ac:dyDescent="0.25">
      <c r="A945" t="s">
        <v>432</v>
      </c>
      <c r="B945" t="s">
        <v>433</v>
      </c>
      <c r="C945" s="67" t="str">
        <f t="shared" si="99"/>
        <v>Lacey Stephans</v>
      </c>
      <c r="D945" s="71" t="str" cm="1">
        <f t="array" ref="D945">_xlfn.IFS(AK945="1",CONCATENATE(C945,"Regional"),AK945="2",CONCATENATE(C945,"Sectional"),AK945="3",CONCATENATE(C945,COUNTIF($C$1:C945,C945)))</f>
        <v>Lacey Stephans3</v>
      </c>
      <c r="E945" s="66">
        <v>45154.416666666664</v>
      </c>
      <c r="F945" t="s">
        <v>2370</v>
      </c>
      <c r="G945" s="46">
        <v>73</v>
      </c>
      <c r="H945" s="46">
        <v>110</v>
      </c>
      <c r="I945" s="46">
        <v>52</v>
      </c>
      <c r="J945" t="s">
        <v>133</v>
      </c>
      <c r="K945" t="s">
        <v>90</v>
      </c>
      <c r="L945" s="46">
        <v>5341</v>
      </c>
      <c r="M945" s="46">
        <v>72</v>
      </c>
      <c r="N945" s="46">
        <v>66.099999999999994</v>
      </c>
      <c r="O945" s="46">
        <v>114</v>
      </c>
      <c r="P945" s="46">
        <f t="shared" si="100"/>
        <v>2</v>
      </c>
      <c r="R945" s="67" t="s">
        <v>1150</v>
      </c>
      <c r="S945" s="67">
        <f>COUNTIF(Y$2:$Y$100,R945)</f>
        <v>0</v>
      </c>
      <c r="V945" s="67">
        <f t="shared" si="101"/>
        <v>0</v>
      </c>
      <c r="X945"/>
      <c r="Y945" s="67" t="str">
        <f t="shared" si="105"/>
        <v xml:space="preserve"> </v>
      </c>
      <c r="AB945" t="s">
        <v>90</v>
      </c>
      <c r="AC945" s="46">
        <v>5341</v>
      </c>
      <c r="AD945" s="46">
        <v>72</v>
      </c>
      <c r="AE945" s="46">
        <v>66.099999999999994</v>
      </c>
      <c r="AF945" s="46">
        <v>114</v>
      </c>
      <c r="AH945" s="70" t="str">
        <f t="shared" si="102"/>
        <v/>
      </c>
      <c r="AI945" s="70" t="str">
        <f t="shared" si="103"/>
        <v/>
      </c>
      <c r="AJ945" s="70" t="str">
        <f t="shared" si="104"/>
        <v>X</v>
      </c>
      <c r="AK945" s="70" t="str" cm="1">
        <f t="array" ref="AK945">_xlfn.IFS(AH945&lt;&gt;"","1",AI945&lt;&gt;"","2",AJ945&lt;&gt;"","3")</f>
        <v>3</v>
      </c>
    </row>
    <row r="946" spans="1:37" x14ac:dyDescent="0.25">
      <c r="A946" t="s">
        <v>879</v>
      </c>
      <c r="B946" t="s">
        <v>207</v>
      </c>
      <c r="C946" s="67" t="str">
        <f t="shared" si="99"/>
        <v>Taylor Lillge</v>
      </c>
      <c r="D946" s="71" t="str" cm="1">
        <f t="array" ref="D946">_xlfn.IFS(AK946="1",CONCATENATE(C946,"Regional"),AK946="2",CONCATENATE(C946,"Sectional"),AK946="3",CONCATENATE(C946,COUNTIF($C$1:C946,C946)))</f>
        <v>Taylor Lillge1</v>
      </c>
      <c r="E946" s="66">
        <v>45154.416666666664</v>
      </c>
      <c r="F946" t="s">
        <v>2370</v>
      </c>
      <c r="G946" s="46">
        <v>73</v>
      </c>
      <c r="H946" s="46">
        <v>111</v>
      </c>
      <c r="I946" s="46">
        <v>53</v>
      </c>
      <c r="J946" t="s">
        <v>133</v>
      </c>
      <c r="K946" t="s">
        <v>90</v>
      </c>
      <c r="L946" s="46">
        <v>5341</v>
      </c>
      <c r="M946" s="46">
        <v>72</v>
      </c>
      <c r="N946" s="46">
        <v>66.099999999999994</v>
      </c>
      <c r="O946" s="46">
        <v>114</v>
      </c>
      <c r="P946" s="46">
        <f t="shared" si="100"/>
        <v>2</v>
      </c>
      <c r="R946" s="67" t="s">
        <v>1425</v>
      </c>
      <c r="S946" s="67">
        <f>COUNTIF(Y$2:$Y$100,R946)</f>
        <v>0</v>
      </c>
      <c r="V946" s="67">
        <f t="shared" si="101"/>
        <v>0</v>
      </c>
      <c r="X946"/>
      <c r="Y946" s="67" t="str">
        <f t="shared" si="105"/>
        <v xml:space="preserve"> </v>
      </c>
      <c r="AB946" t="s">
        <v>90</v>
      </c>
      <c r="AC946" s="46">
        <v>5341</v>
      </c>
      <c r="AD946" s="46">
        <v>72</v>
      </c>
      <c r="AE946" s="46">
        <v>66.099999999999994</v>
      </c>
      <c r="AF946" s="46">
        <v>114</v>
      </c>
      <c r="AH946" s="70" t="str">
        <f t="shared" si="102"/>
        <v/>
      </c>
      <c r="AI946" s="70" t="str">
        <f t="shared" si="103"/>
        <v/>
      </c>
      <c r="AJ946" s="70" t="str">
        <f t="shared" si="104"/>
        <v>X</v>
      </c>
      <c r="AK946" s="70" t="str" cm="1">
        <f t="array" ref="AK946">_xlfn.IFS(AH946&lt;&gt;"","1",AI946&lt;&gt;"","2",AJ946&lt;&gt;"","3")</f>
        <v>3</v>
      </c>
    </row>
    <row r="947" spans="1:37" x14ac:dyDescent="0.25">
      <c r="A947" t="s">
        <v>1826</v>
      </c>
      <c r="B947" t="s">
        <v>740</v>
      </c>
      <c r="C947" s="67" t="str">
        <f t="shared" si="99"/>
        <v>Lydia Fullmer</v>
      </c>
      <c r="D947" s="71" t="str" cm="1">
        <f t="array" ref="D947">_xlfn.IFS(AK947="1",CONCATENATE(C947,"Regional"),AK947="2",CONCATENATE(C947,"Sectional"),AK947="3",CONCATENATE(C947,COUNTIF($C$1:C947,C947)))</f>
        <v>Lydia Fullmer2</v>
      </c>
      <c r="E947" s="66">
        <v>45154.416666666664</v>
      </c>
      <c r="F947" t="s">
        <v>2370</v>
      </c>
      <c r="G947" s="46">
        <v>73</v>
      </c>
      <c r="H947" s="46">
        <v>112</v>
      </c>
      <c r="I947" s="46">
        <v>54</v>
      </c>
      <c r="J947" t="s">
        <v>133</v>
      </c>
      <c r="K947" t="s">
        <v>90</v>
      </c>
      <c r="L947" s="46">
        <v>5341</v>
      </c>
      <c r="M947" s="46">
        <v>72</v>
      </c>
      <c r="N947" s="46">
        <v>66.099999999999994</v>
      </c>
      <c r="O947" s="46">
        <v>114</v>
      </c>
      <c r="P947" s="46">
        <f t="shared" si="100"/>
        <v>2</v>
      </c>
      <c r="R947" s="67" t="s">
        <v>2829</v>
      </c>
      <c r="S947" s="67">
        <f>COUNTIF(Y$2:$Y$100,R947)</f>
        <v>0</v>
      </c>
      <c r="V947" s="67">
        <f t="shared" si="101"/>
        <v>0</v>
      </c>
      <c r="X947"/>
      <c r="Y947" s="67" t="str">
        <f t="shared" si="105"/>
        <v xml:space="preserve"> </v>
      </c>
      <c r="AB947" t="s">
        <v>90</v>
      </c>
      <c r="AC947" s="46">
        <v>5341</v>
      </c>
      <c r="AD947" s="46">
        <v>72</v>
      </c>
      <c r="AE947" s="46">
        <v>66.099999999999994</v>
      </c>
      <c r="AF947" s="46">
        <v>114</v>
      </c>
      <c r="AH947" s="70" t="str">
        <f t="shared" si="102"/>
        <v/>
      </c>
      <c r="AI947" s="70" t="str">
        <f t="shared" si="103"/>
        <v/>
      </c>
      <c r="AJ947" s="70" t="str">
        <f t="shared" si="104"/>
        <v>X</v>
      </c>
      <c r="AK947" s="70" t="str" cm="1">
        <f t="array" ref="AK947">_xlfn.IFS(AH947&lt;&gt;"","1",AI947&lt;&gt;"","2",AJ947&lt;&gt;"","3")</f>
        <v>3</v>
      </c>
    </row>
    <row r="948" spans="1:37" x14ac:dyDescent="0.25">
      <c r="A948" t="s">
        <v>327</v>
      </c>
      <c r="B948" t="s">
        <v>401</v>
      </c>
      <c r="C948" s="67" t="str">
        <f t="shared" si="99"/>
        <v>Hannah Olson</v>
      </c>
      <c r="D948" s="71" t="str" cm="1">
        <f t="array" ref="D948">_xlfn.IFS(AK948="1",CONCATENATE(C948,"Regional"),AK948="2",CONCATENATE(C948,"Sectional"),AK948="3",CONCATENATE(C948,COUNTIF($C$1:C948,C948)))</f>
        <v>Hannah Olson3</v>
      </c>
      <c r="E948" s="66">
        <v>45154.416666666664</v>
      </c>
      <c r="F948" t="s">
        <v>2370</v>
      </c>
      <c r="G948" s="46">
        <v>73</v>
      </c>
      <c r="H948" s="46">
        <v>113</v>
      </c>
      <c r="I948" s="46">
        <v>55</v>
      </c>
      <c r="J948" t="s">
        <v>133</v>
      </c>
      <c r="K948" t="s">
        <v>90</v>
      </c>
      <c r="L948" s="46">
        <v>5341</v>
      </c>
      <c r="M948" s="46">
        <v>72</v>
      </c>
      <c r="N948" s="46">
        <v>66.099999999999994</v>
      </c>
      <c r="O948" s="46">
        <v>114</v>
      </c>
      <c r="P948" s="46">
        <f t="shared" si="100"/>
        <v>2</v>
      </c>
      <c r="R948" s="67" t="s">
        <v>1155</v>
      </c>
      <c r="S948" s="67">
        <f>COUNTIF(Y$2:$Y$100,R948)</f>
        <v>0</v>
      </c>
      <c r="V948" s="67">
        <f t="shared" si="101"/>
        <v>0</v>
      </c>
      <c r="X948"/>
      <c r="Y948" s="67" t="str">
        <f t="shared" si="105"/>
        <v xml:space="preserve"> </v>
      </c>
      <c r="AB948" t="s">
        <v>90</v>
      </c>
      <c r="AC948" s="46">
        <v>5341</v>
      </c>
      <c r="AD948" s="46">
        <v>72</v>
      </c>
      <c r="AE948" s="46">
        <v>66.099999999999994</v>
      </c>
      <c r="AF948" s="46">
        <v>114</v>
      </c>
      <c r="AH948" s="70" t="str">
        <f t="shared" si="102"/>
        <v/>
      </c>
      <c r="AI948" s="70" t="str">
        <f t="shared" si="103"/>
        <v/>
      </c>
      <c r="AJ948" s="70" t="str">
        <f t="shared" si="104"/>
        <v>X</v>
      </c>
      <c r="AK948" s="70" t="str" cm="1">
        <f t="array" ref="AK948">_xlfn.IFS(AH948&lt;&gt;"","1",AI948&lt;&gt;"","2",AJ948&lt;&gt;"","3")</f>
        <v>3</v>
      </c>
    </row>
    <row r="949" spans="1:37" x14ac:dyDescent="0.25">
      <c r="A949" t="s">
        <v>1827</v>
      </c>
      <c r="B949" t="s">
        <v>459</v>
      </c>
      <c r="C949" s="67" t="str">
        <f t="shared" si="99"/>
        <v>Addison Gady</v>
      </c>
      <c r="D949" s="71" t="str" cm="1">
        <f t="array" ref="D949">_xlfn.IFS(AK949="1",CONCATENATE(C949,"Regional"),AK949="2",CONCATENATE(C949,"Sectional"),AK949="3",CONCATENATE(C949,COUNTIF($C$1:C949,C949)))</f>
        <v>Addison Gady3</v>
      </c>
      <c r="E949" s="66">
        <v>45154.416666666664</v>
      </c>
      <c r="F949" t="s">
        <v>2370</v>
      </c>
      <c r="G949" s="46">
        <v>73</v>
      </c>
      <c r="H949" s="46">
        <v>113</v>
      </c>
      <c r="I949" s="46">
        <v>55</v>
      </c>
      <c r="J949" t="s">
        <v>133</v>
      </c>
      <c r="K949" t="s">
        <v>90</v>
      </c>
      <c r="L949" s="46">
        <v>5341</v>
      </c>
      <c r="M949" s="46">
        <v>72</v>
      </c>
      <c r="N949" s="46">
        <v>66.099999999999994</v>
      </c>
      <c r="O949" s="46">
        <v>114</v>
      </c>
      <c r="P949" s="46">
        <f t="shared" si="100"/>
        <v>2</v>
      </c>
      <c r="R949" s="67" t="s">
        <v>2830</v>
      </c>
      <c r="S949" s="67">
        <f>COUNTIF(Y$2:$Y$100,R949)</f>
        <v>0</v>
      </c>
      <c r="V949" s="67">
        <f t="shared" si="101"/>
        <v>0</v>
      </c>
      <c r="X949"/>
      <c r="Y949" s="67" t="str">
        <f t="shared" si="105"/>
        <v xml:space="preserve"> </v>
      </c>
      <c r="AB949" t="s">
        <v>90</v>
      </c>
      <c r="AC949" s="46">
        <v>5341</v>
      </c>
      <c r="AD949" s="46">
        <v>72</v>
      </c>
      <c r="AE949" s="46">
        <v>66.099999999999994</v>
      </c>
      <c r="AF949" s="46">
        <v>114</v>
      </c>
      <c r="AH949" s="70" t="str">
        <f t="shared" si="102"/>
        <v/>
      </c>
      <c r="AI949" s="70" t="str">
        <f t="shared" si="103"/>
        <v/>
      </c>
      <c r="AJ949" s="70" t="str">
        <f t="shared" si="104"/>
        <v>X</v>
      </c>
      <c r="AK949" s="70" t="str" cm="1">
        <f t="array" ref="AK949">_xlfn.IFS(AH949&lt;&gt;"","1",AI949&lt;&gt;"","2",AJ949&lt;&gt;"","3")</f>
        <v>3</v>
      </c>
    </row>
    <row r="950" spans="1:37" x14ac:dyDescent="0.25">
      <c r="A950" t="s">
        <v>1828</v>
      </c>
      <c r="B950" t="s">
        <v>434</v>
      </c>
      <c r="C950" s="67" t="str">
        <f t="shared" si="99"/>
        <v>Ella Trewartha</v>
      </c>
      <c r="D950" s="71" t="str" cm="1">
        <f t="array" ref="D950">_xlfn.IFS(AK950="1",CONCATENATE(C950,"Regional"),AK950="2",CONCATENATE(C950,"Sectional"),AK950="3",CONCATENATE(C950,COUNTIF($C$1:C950,C950)))</f>
        <v>Ella Trewartha1</v>
      </c>
      <c r="E950" s="66">
        <v>45154.416666666664</v>
      </c>
      <c r="F950" t="s">
        <v>2370</v>
      </c>
      <c r="G950" s="46">
        <v>73</v>
      </c>
      <c r="H950" s="46">
        <v>113</v>
      </c>
      <c r="I950" s="46">
        <v>55</v>
      </c>
      <c r="J950" t="s">
        <v>133</v>
      </c>
      <c r="K950" t="s">
        <v>90</v>
      </c>
      <c r="L950" s="46">
        <v>5341</v>
      </c>
      <c r="M950" s="46">
        <v>72</v>
      </c>
      <c r="N950" s="46">
        <v>66.099999999999994</v>
      </c>
      <c r="O950" s="46">
        <v>114</v>
      </c>
      <c r="P950" s="46">
        <f t="shared" si="100"/>
        <v>2</v>
      </c>
      <c r="R950" s="67" t="s">
        <v>2831</v>
      </c>
      <c r="S950" s="67">
        <f>COUNTIF(Y$2:$Y$100,R950)</f>
        <v>0</v>
      </c>
      <c r="V950" s="67">
        <f t="shared" si="101"/>
        <v>0</v>
      </c>
      <c r="X950"/>
      <c r="Y950" s="67" t="str">
        <f t="shared" si="105"/>
        <v xml:space="preserve"> </v>
      </c>
      <c r="AB950" t="s">
        <v>90</v>
      </c>
      <c r="AC950" s="46">
        <v>5341</v>
      </c>
      <c r="AD950" s="46">
        <v>72</v>
      </c>
      <c r="AE950" s="46">
        <v>66.099999999999994</v>
      </c>
      <c r="AF950" s="46">
        <v>114</v>
      </c>
      <c r="AH950" s="70" t="str">
        <f t="shared" si="102"/>
        <v/>
      </c>
      <c r="AI950" s="70" t="str">
        <f t="shared" si="103"/>
        <v/>
      </c>
      <c r="AJ950" s="70" t="str">
        <f t="shared" si="104"/>
        <v>X</v>
      </c>
      <c r="AK950" s="70" t="str" cm="1">
        <f t="array" ref="AK950">_xlfn.IFS(AH950&lt;&gt;"","1",AI950&lt;&gt;"","2",AJ950&lt;&gt;"","3")</f>
        <v>3</v>
      </c>
    </row>
    <row r="951" spans="1:37" x14ac:dyDescent="0.25">
      <c r="A951" t="s">
        <v>1829</v>
      </c>
      <c r="B951" t="s">
        <v>362</v>
      </c>
      <c r="C951" s="67" t="str">
        <f t="shared" si="99"/>
        <v>Emma Knapp</v>
      </c>
      <c r="D951" s="71" t="str" cm="1">
        <f t="array" ref="D951">_xlfn.IFS(AK951="1",CONCATENATE(C951,"Regional"),AK951="2",CONCATENATE(C951,"Sectional"),AK951="3",CONCATENATE(C951,COUNTIF($C$1:C951,C951)))</f>
        <v>Emma Knapp1</v>
      </c>
      <c r="E951" s="66">
        <v>45154.416666666664</v>
      </c>
      <c r="F951" t="s">
        <v>2370</v>
      </c>
      <c r="G951" s="46">
        <v>73</v>
      </c>
      <c r="H951" s="46">
        <v>114</v>
      </c>
      <c r="I951" s="46">
        <v>58</v>
      </c>
      <c r="J951" t="s">
        <v>133</v>
      </c>
      <c r="K951" t="s">
        <v>90</v>
      </c>
      <c r="L951" s="46">
        <v>5341</v>
      </c>
      <c r="M951" s="46">
        <v>72</v>
      </c>
      <c r="N951" s="46">
        <v>66.099999999999994</v>
      </c>
      <c r="O951" s="46">
        <v>114</v>
      </c>
      <c r="P951" s="46">
        <f t="shared" si="100"/>
        <v>2</v>
      </c>
      <c r="R951" s="67" t="s">
        <v>2832</v>
      </c>
      <c r="S951" s="67">
        <f>COUNTIF(Y$2:$Y$100,R951)</f>
        <v>0</v>
      </c>
      <c r="V951" s="67">
        <f t="shared" si="101"/>
        <v>0</v>
      </c>
      <c r="X951"/>
      <c r="Y951" s="67" t="str">
        <f t="shared" si="105"/>
        <v xml:space="preserve"> </v>
      </c>
      <c r="AB951" t="s">
        <v>90</v>
      </c>
      <c r="AC951" s="46">
        <v>5341</v>
      </c>
      <c r="AD951" s="46">
        <v>72</v>
      </c>
      <c r="AE951" s="46">
        <v>66.099999999999994</v>
      </c>
      <c r="AF951" s="46">
        <v>114</v>
      </c>
      <c r="AH951" s="70" t="str">
        <f t="shared" si="102"/>
        <v/>
      </c>
      <c r="AI951" s="70" t="str">
        <f t="shared" si="103"/>
        <v/>
      </c>
      <c r="AJ951" s="70" t="str">
        <f t="shared" si="104"/>
        <v>X</v>
      </c>
      <c r="AK951" s="70" t="str" cm="1">
        <f t="array" ref="AK951">_xlfn.IFS(AH951&lt;&gt;"","1",AI951&lt;&gt;"","2",AJ951&lt;&gt;"","3")</f>
        <v>3</v>
      </c>
    </row>
    <row r="952" spans="1:37" x14ac:dyDescent="0.25">
      <c r="A952" t="s">
        <v>334</v>
      </c>
      <c r="B952" t="s">
        <v>280</v>
      </c>
      <c r="C952" s="67" t="str">
        <f t="shared" si="99"/>
        <v>Kennedy Polomis</v>
      </c>
      <c r="D952" s="71" t="str" cm="1">
        <f t="array" ref="D952">_xlfn.IFS(AK952="1",CONCATENATE(C952,"Regional"),AK952="2",CONCATENATE(C952,"Sectional"),AK952="3",CONCATENATE(C952,COUNTIF($C$1:C952,C952)))</f>
        <v>Kennedy Polomis1</v>
      </c>
      <c r="E952" s="66">
        <v>45154.416666666664</v>
      </c>
      <c r="F952" t="s">
        <v>2370</v>
      </c>
      <c r="G952" s="46">
        <v>73</v>
      </c>
      <c r="H952" s="46">
        <v>114</v>
      </c>
      <c r="I952" s="46">
        <v>58</v>
      </c>
      <c r="J952" t="s">
        <v>133</v>
      </c>
      <c r="K952" t="s">
        <v>90</v>
      </c>
      <c r="L952" s="46">
        <v>5341</v>
      </c>
      <c r="M952" s="46">
        <v>72</v>
      </c>
      <c r="N952" s="46">
        <v>66.099999999999994</v>
      </c>
      <c r="O952" s="46">
        <v>114</v>
      </c>
      <c r="P952" s="46">
        <f t="shared" si="100"/>
        <v>2</v>
      </c>
      <c r="R952" s="67" t="s">
        <v>1488</v>
      </c>
      <c r="S952" s="67">
        <f>COUNTIF(Y$2:$Y$100,R952)</f>
        <v>0</v>
      </c>
      <c r="V952" s="67">
        <f t="shared" si="101"/>
        <v>0</v>
      </c>
      <c r="X952"/>
      <c r="Y952" s="67" t="str">
        <f t="shared" si="105"/>
        <v xml:space="preserve"> </v>
      </c>
      <c r="AB952" t="s">
        <v>90</v>
      </c>
      <c r="AC952" s="46">
        <v>5341</v>
      </c>
      <c r="AD952" s="46">
        <v>72</v>
      </c>
      <c r="AE952" s="46">
        <v>66.099999999999994</v>
      </c>
      <c r="AF952" s="46">
        <v>114</v>
      </c>
      <c r="AH952" s="70" t="str">
        <f t="shared" si="102"/>
        <v/>
      </c>
      <c r="AI952" s="70" t="str">
        <f t="shared" si="103"/>
        <v/>
      </c>
      <c r="AJ952" s="70" t="str">
        <f t="shared" si="104"/>
        <v>X</v>
      </c>
      <c r="AK952" s="70" t="str" cm="1">
        <f t="array" ref="AK952">_xlfn.IFS(AH952&lt;&gt;"","1",AI952&lt;&gt;"","2",AJ952&lt;&gt;"","3")</f>
        <v>3</v>
      </c>
    </row>
    <row r="953" spans="1:37" x14ac:dyDescent="0.25">
      <c r="A953" t="s">
        <v>1108</v>
      </c>
      <c r="B953" t="s">
        <v>253</v>
      </c>
      <c r="C953" s="67" t="str">
        <f t="shared" si="99"/>
        <v>Lily Glysch</v>
      </c>
      <c r="D953" s="71" t="str" cm="1">
        <f t="array" ref="D953">_xlfn.IFS(AK953="1",CONCATENATE(C953,"Regional"),AK953="2",CONCATENATE(C953,"Sectional"),AK953="3",CONCATENATE(C953,COUNTIF($C$1:C953,C953)))</f>
        <v>Lily Glysch3</v>
      </c>
      <c r="E953" s="66">
        <v>45154.416666666664</v>
      </c>
      <c r="F953" t="s">
        <v>2370</v>
      </c>
      <c r="G953" s="46">
        <v>73</v>
      </c>
      <c r="H953" s="46">
        <v>115</v>
      </c>
      <c r="I953" s="46">
        <v>60</v>
      </c>
      <c r="J953" t="s">
        <v>133</v>
      </c>
      <c r="K953" t="s">
        <v>90</v>
      </c>
      <c r="L953" s="46">
        <v>5341</v>
      </c>
      <c r="M953" s="46">
        <v>72</v>
      </c>
      <c r="N953" s="46">
        <v>66.099999999999994</v>
      </c>
      <c r="O953" s="46">
        <v>114</v>
      </c>
      <c r="P953" s="46">
        <f t="shared" si="100"/>
        <v>2</v>
      </c>
      <c r="R953" s="67" t="s">
        <v>1581</v>
      </c>
      <c r="S953" s="67">
        <f>COUNTIF(Y$2:$Y$100,R953)</f>
        <v>0</v>
      </c>
      <c r="V953" s="67">
        <f t="shared" si="101"/>
        <v>0</v>
      </c>
      <c r="X953"/>
      <c r="Y953" s="67" t="str">
        <f t="shared" si="105"/>
        <v xml:space="preserve"> </v>
      </c>
      <c r="AB953" t="s">
        <v>90</v>
      </c>
      <c r="AC953" s="46">
        <v>5341</v>
      </c>
      <c r="AD953" s="46">
        <v>72</v>
      </c>
      <c r="AE953" s="46">
        <v>66.099999999999994</v>
      </c>
      <c r="AF953" s="46">
        <v>114</v>
      </c>
      <c r="AH953" s="70" t="str">
        <f t="shared" si="102"/>
        <v/>
      </c>
      <c r="AI953" s="70" t="str">
        <f t="shared" si="103"/>
        <v/>
      </c>
      <c r="AJ953" s="70" t="str">
        <f t="shared" si="104"/>
        <v>X</v>
      </c>
      <c r="AK953" s="70" t="str" cm="1">
        <f t="array" ref="AK953">_xlfn.IFS(AH953&lt;&gt;"","1",AI953&lt;&gt;"","2",AJ953&lt;&gt;"","3")</f>
        <v>3</v>
      </c>
    </row>
    <row r="954" spans="1:37" x14ac:dyDescent="0.25">
      <c r="A954" t="s">
        <v>283</v>
      </c>
      <c r="B954" t="s">
        <v>353</v>
      </c>
      <c r="C954" s="67" t="str">
        <f t="shared" si="99"/>
        <v>Olivia Knobloch</v>
      </c>
      <c r="D954" s="71" t="str" cm="1">
        <f t="array" ref="D954">_xlfn.IFS(AK954="1",CONCATENATE(C954,"Regional"),AK954="2",CONCATENATE(C954,"Sectional"),AK954="3",CONCATENATE(C954,COUNTIF($C$1:C954,C954)))</f>
        <v>Olivia Knobloch3</v>
      </c>
      <c r="E954" s="66">
        <v>45154.416666666664</v>
      </c>
      <c r="F954" t="s">
        <v>2370</v>
      </c>
      <c r="G954" s="46">
        <v>73</v>
      </c>
      <c r="H954" s="46">
        <v>115</v>
      </c>
      <c r="I954" s="46">
        <v>60</v>
      </c>
      <c r="J954" t="s">
        <v>133</v>
      </c>
      <c r="K954" t="s">
        <v>90</v>
      </c>
      <c r="L954" s="46">
        <v>5341</v>
      </c>
      <c r="M954" s="46">
        <v>72</v>
      </c>
      <c r="N954" s="46">
        <v>66.099999999999994</v>
      </c>
      <c r="O954" s="46">
        <v>114</v>
      </c>
      <c r="P954" s="46">
        <f t="shared" si="100"/>
        <v>2</v>
      </c>
      <c r="R954" s="67" t="s">
        <v>3512</v>
      </c>
      <c r="S954" s="67">
        <f>COUNTIF(Y$2:$Y$100,R954)</f>
        <v>0</v>
      </c>
      <c r="V954" s="67">
        <f t="shared" si="101"/>
        <v>0</v>
      </c>
      <c r="X954"/>
      <c r="Y954" s="67" t="str">
        <f t="shared" si="105"/>
        <v xml:space="preserve"> </v>
      </c>
      <c r="AB954" t="s">
        <v>90</v>
      </c>
      <c r="AC954" s="46">
        <v>5341</v>
      </c>
      <c r="AD954" s="46">
        <v>72</v>
      </c>
      <c r="AE954" s="46">
        <v>66.099999999999994</v>
      </c>
      <c r="AF954" s="46">
        <v>114</v>
      </c>
      <c r="AH954" s="70" t="str">
        <f t="shared" si="102"/>
        <v/>
      </c>
      <c r="AI954" s="70" t="str">
        <f t="shared" si="103"/>
        <v/>
      </c>
      <c r="AJ954" s="70" t="str">
        <f t="shared" si="104"/>
        <v>X</v>
      </c>
      <c r="AK954" s="70" t="str" cm="1">
        <f t="array" ref="AK954">_xlfn.IFS(AH954&lt;&gt;"","1",AI954&lt;&gt;"","2",AJ954&lt;&gt;"","3")</f>
        <v>3</v>
      </c>
    </row>
    <row r="955" spans="1:37" x14ac:dyDescent="0.25">
      <c r="A955" t="s">
        <v>1830</v>
      </c>
      <c r="B955" t="s">
        <v>682</v>
      </c>
      <c r="C955" s="67" t="str">
        <f t="shared" si="99"/>
        <v>Aubrey Christman</v>
      </c>
      <c r="D955" s="71" t="str" cm="1">
        <f t="array" ref="D955">_xlfn.IFS(AK955="1",CONCATENATE(C955,"Regional"),AK955="2",CONCATENATE(C955,"Sectional"),AK955="3",CONCATENATE(C955,COUNTIF($C$1:C955,C955)))</f>
        <v>Aubrey Christman3</v>
      </c>
      <c r="E955" s="66">
        <v>45154.416666666664</v>
      </c>
      <c r="F955" t="s">
        <v>2370</v>
      </c>
      <c r="G955" s="46">
        <v>73</v>
      </c>
      <c r="H955" s="46">
        <v>115</v>
      </c>
      <c r="I955" s="46">
        <v>60</v>
      </c>
      <c r="J955" t="s">
        <v>133</v>
      </c>
      <c r="K955" t="s">
        <v>90</v>
      </c>
      <c r="L955" s="46">
        <v>5341</v>
      </c>
      <c r="M955" s="46">
        <v>72</v>
      </c>
      <c r="N955" s="46">
        <v>66.099999999999994</v>
      </c>
      <c r="O955" s="46">
        <v>114</v>
      </c>
      <c r="P955" s="46">
        <f t="shared" si="100"/>
        <v>2</v>
      </c>
      <c r="R955" s="67" t="s">
        <v>2833</v>
      </c>
      <c r="S955" s="67">
        <f>COUNTIF(Y$2:$Y$100,R955)</f>
        <v>0</v>
      </c>
      <c r="V955" s="67">
        <f t="shared" si="101"/>
        <v>0</v>
      </c>
      <c r="X955"/>
      <c r="Y955" s="67" t="str">
        <f t="shared" si="105"/>
        <v xml:space="preserve"> </v>
      </c>
      <c r="AB955" t="s">
        <v>90</v>
      </c>
      <c r="AC955" s="46">
        <v>5341</v>
      </c>
      <c r="AD955" s="46">
        <v>72</v>
      </c>
      <c r="AE955" s="46">
        <v>66.099999999999994</v>
      </c>
      <c r="AF955" s="46">
        <v>114</v>
      </c>
      <c r="AH955" s="70" t="str">
        <f t="shared" si="102"/>
        <v/>
      </c>
      <c r="AI955" s="70" t="str">
        <f t="shared" si="103"/>
        <v/>
      </c>
      <c r="AJ955" s="70" t="str">
        <f t="shared" si="104"/>
        <v>X</v>
      </c>
      <c r="AK955" s="70" t="str" cm="1">
        <f t="array" ref="AK955">_xlfn.IFS(AH955&lt;&gt;"","1",AI955&lt;&gt;"","2",AJ955&lt;&gt;"","3")</f>
        <v>3</v>
      </c>
    </row>
    <row r="956" spans="1:37" x14ac:dyDescent="0.25">
      <c r="A956" t="s">
        <v>1831</v>
      </c>
      <c r="B956" t="s">
        <v>210</v>
      </c>
      <c r="C956" s="67" t="str">
        <f t="shared" si="99"/>
        <v>Alexis VandeCorput</v>
      </c>
      <c r="D956" s="71" t="str" cm="1">
        <f t="array" ref="D956">_xlfn.IFS(AK956="1",CONCATENATE(C956,"Regional"),AK956="2",CONCATENATE(C956,"Sectional"),AK956="3",CONCATENATE(C956,COUNTIF($C$1:C956,C956)))</f>
        <v>Alexis VandeCorput2</v>
      </c>
      <c r="E956" s="66">
        <v>45154.416666666664</v>
      </c>
      <c r="F956" t="s">
        <v>2370</v>
      </c>
      <c r="G956" s="46">
        <v>73</v>
      </c>
      <c r="H956" s="46">
        <v>116</v>
      </c>
      <c r="I956" s="46">
        <v>63</v>
      </c>
      <c r="J956" t="s">
        <v>133</v>
      </c>
      <c r="K956" t="s">
        <v>90</v>
      </c>
      <c r="L956" s="46">
        <v>5341</v>
      </c>
      <c r="M956" s="46">
        <v>72</v>
      </c>
      <c r="N956" s="46">
        <v>66.099999999999994</v>
      </c>
      <c r="O956" s="46">
        <v>114</v>
      </c>
      <c r="P956" s="46">
        <f t="shared" si="100"/>
        <v>2</v>
      </c>
      <c r="R956" s="67" t="s">
        <v>2834</v>
      </c>
      <c r="S956" s="67">
        <f>COUNTIF(Y$2:$Y$100,R956)</f>
        <v>0</v>
      </c>
      <c r="V956" s="67">
        <f t="shared" si="101"/>
        <v>0</v>
      </c>
      <c r="X956"/>
      <c r="Y956" s="67" t="str">
        <f t="shared" si="105"/>
        <v xml:space="preserve"> </v>
      </c>
      <c r="AB956" t="s">
        <v>90</v>
      </c>
      <c r="AC956" s="46">
        <v>5341</v>
      </c>
      <c r="AD956" s="46">
        <v>72</v>
      </c>
      <c r="AE956" s="46">
        <v>66.099999999999994</v>
      </c>
      <c r="AF956" s="46">
        <v>114</v>
      </c>
      <c r="AH956" s="70" t="str">
        <f t="shared" si="102"/>
        <v/>
      </c>
      <c r="AI956" s="70" t="str">
        <f t="shared" si="103"/>
        <v/>
      </c>
      <c r="AJ956" s="70" t="str">
        <f t="shared" si="104"/>
        <v>X</v>
      </c>
      <c r="AK956" s="70" t="str" cm="1">
        <f t="array" ref="AK956">_xlfn.IFS(AH956&lt;&gt;"","1",AI956&lt;&gt;"","2",AJ956&lt;&gt;"","3")</f>
        <v>3</v>
      </c>
    </row>
    <row r="957" spans="1:37" x14ac:dyDescent="0.25">
      <c r="A957" t="s">
        <v>3416</v>
      </c>
      <c r="B957" t="s">
        <v>1023</v>
      </c>
      <c r="C957" s="67" t="str">
        <f t="shared" si="99"/>
        <v>Danika Holewinski</v>
      </c>
      <c r="D957" s="71" t="str" cm="1">
        <f t="array" ref="D957">_xlfn.IFS(AK957="1",CONCATENATE(C957,"Regional"),AK957="2",CONCATENATE(C957,"Sectional"),AK957="3",CONCATENATE(C957,COUNTIF($C$1:C957,C957)))</f>
        <v>Danika Holewinski1</v>
      </c>
      <c r="E957" s="66">
        <v>45154.416666666664</v>
      </c>
      <c r="F957" t="s">
        <v>2370</v>
      </c>
      <c r="G957" s="46">
        <v>73</v>
      </c>
      <c r="H957" s="46">
        <v>117</v>
      </c>
      <c r="I957" s="46">
        <v>64</v>
      </c>
      <c r="J957" t="s">
        <v>133</v>
      </c>
      <c r="K957" t="s">
        <v>90</v>
      </c>
      <c r="L957" s="46">
        <v>5341</v>
      </c>
      <c r="M957" s="46">
        <v>72</v>
      </c>
      <c r="N957" s="46">
        <v>66.099999999999994</v>
      </c>
      <c r="O957" s="46">
        <v>114</v>
      </c>
      <c r="P957" s="46">
        <f t="shared" si="100"/>
        <v>2</v>
      </c>
      <c r="R957" s="67" t="s">
        <v>3584</v>
      </c>
      <c r="S957" s="67">
        <f>COUNTIF(Y$2:$Y$100,R957)</f>
        <v>0</v>
      </c>
      <c r="V957" s="67">
        <f t="shared" si="101"/>
        <v>0</v>
      </c>
      <c r="X957"/>
      <c r="Y957" s="67" t="str">
        <f t="shared" si="105"/>
        <v xml:space="preserve"> </v>
      </c>
      <c r="AB957" t="s">
        <v>90</v>
      </c>
      <c r="AC957" s="46">
        <v>5341</v>
      </c>
      <c r="AD957" s="46">
        <v>72</v>
      </c>
      <c r="AE957" s="46">
        <v>66.099999999999994</v>
      </c>
      <c r="AF957" s="46">
        <v>114</v>
      </c>
      <c r="AH957" s="70" t="str">
        <f t="shared" si="102"/>
        <v/>
      </c>
      <c r="AI957" s="70" t="str">
        <f t="shared" si="103"/>
        <v/>
      </c>
      <c r="AJ957" s="70" t="str">
        <f t="shared" si="104"/>
        <v>X</v>
      </c>
      <c r="AK957" s="70" t="str" cm="1">
        <f t="array" ref="AK957">_xlfn.IFS(AH957&lt;&gt;"","1",AI957&lt;&gt;"","2",AJ957&lt;&gt;"","3")</f>
        <v>3</v>
      </c>
    </row>
    <row r="958" spans="1:37" x14ac:dyDescent="0.25">
      <c r="A958" t="s">
        <v>1832</v>
      </c>
      <c r="B958" t="s">
        <v>253</v>
      </c>
      <c r="C958" s="67" t="str">
        <f t="shared" si="99"/>
        <v>Lily Lahm</v>
      </c>
      <c r="D958" s="71" t="str" cm="1">
        <f t="array" ref="D958">_xlfn.IFS(AK958="1",CONCATENATE(C958,"Regional"),AK958="2",CONCATENATE(C958,"Sectional"),AK958="3",CONCATENATE(C958,COUNTIF($C$1:C958,C958)))</f>
        <v>Lily Lahm1</v>
      </c>
      <c r="E958" s="66">
        <v>45154.416666666664</v>
      </c>
      <c r="F958" t="s">
        <v>2370</v>
      </c>
      <c r="G958" s="46">
        <v>73</v>
      </c>
      <c r="H958" s="46">
        <v>117</v>
      </c>
      <c r="I958" s="46">
        <v>64</v>
      </c>
      <c r="J958" t="s">
        <v>133</v>
      </c>
      <c r="K958" t="s">
        <v>90</v>
      </c>
      <c r="L958" s="46">
        <v>5341</v>
      </c>
      <c r="M958" s="46">
        <v>72</v>
      </c>
      <c r="N958" s="46">
        <v>66.099999999999994</v>
      </c>
      <c r="O958" s="46">
        <v>114</v>
      </c>
      <c r="P958" s="46">
        <f t="shared" si="100"/>
        <v>2</v>
      </c>
      <c r="R958" s="67" t="s">
        <v>2835</v>
      </c>
      <c r="S958" s="67">
        <f>COUNTIF(Y$2:$Y$100,R958)</f>
        <v>0</v>
      </c>
      <c r="V958" s="67">
        <f t="shared" si="101"/>
        <v>0</v>
      </c>
      <c r="X958"/>
      <c r="Y958" s="67" t="str">
        <f t="shared" ref="Y958:Y966" si="106">CONCATENATE(W958," ",X958)</f>
        <v xml:space="preserve"> </v>
      </c>
      <c r="AB958" t="s">
        <v>90</v>
      </c>
      <c r="AC958" s="46">
        <v>5341</v>
      </c>
      <c r="AD958" s="46">
        <v>72</v>
      </c>
      <c r="AE958" s="46">
        <v>66.099999999999994</v>
      </c>
      <c r="AF958" s="46">
        <v>114</v>
      </c>
      <c r="AH958" s="70" t="str">
        <f t="shared" si="102"/>
        <v/>
      </c>
      <c r="AI958" s="70" t="str">
        <f t="shared" si="103"/>
        <v/>
      </c>
      <c r="AJ958" s="70" t="str">
        <f t="shared" si="104"/>
        <v>X</v>
      </c>
      <c r="AK958" s="70" t="str" cm="1">
        <f t="array" ref="AK958">_xlfn.IFS(AH958&lt;&gt;"","1",AI958&lt;&gt;"","2",AJ958&lt;&gt;"","3")</f>
        <v>3</v>
      </c>
    </row>
    <row r="959" spans="1:37" x14ac:dyDescent="0.25">
      <c r="A959" t="s">
        <v>698</v>
      </c>
      <c r="B959" t="s">
        <v>1684</v>
      </c>
      <c r="C959" s="67" t="str">
        <f t="shared" si="99"/>
        <v>Elaine Laurent</v>
      </c>
      <c r="D959" s="71" t="str" cm="1">
        <f t="array" ref="D959">_xlfn.IFS(AK959="1",CONCATENATE(C959,"Regional"),AK959="2",CONCATENATE(C959,"Sectional"),AK959="3",CONCATENATE(C959,COUNTIF($C$1:C959,C959)))</f>
        <v>Elaine Laurent1</v>
      </c>
      <c r="E959" s="66">
        <v>45154.416666666664</v>
      </c>
      <c r="F959" t="s">
        <v>2370</v>
      </c>
      <c r="G959" s="46">
        <v>73</v>
      </c>
      <c r="H959" s="46">
        <v>118</v>
      </c>
      <c r="I959" s="46">
        <v>66</v>
      </c>
      <c r="J959" t="s">
        <v>133</v>
      </c>
      <c r="K959" t="s">
        <v>90</v>
      </c>
      <c r="L959" s="46">
        <v>5341</v>
      </c>
      <c r="M959" s="46">
        <v>72</v>
      </c>
      <c r="N959" s="46">
        <v>66.099999999999994</v>
      </c>
      <c r="O959" s="46">
        <v>114</v>
      </c>
      <c r="P959" s="46">
        <f t="shared" si="100"/>
        <v>2</v>
      </c>
      <c r="R959" s="67" t="s">
        <v>2836</v>
      </c>
      <c r="S959" s="67">
        <f>COUNTIF(Y$2:$Y$100,R959)</f>
        <v>0</v>
      </c>
      <c r="V959" s="67">
        <f t="shared" si="101"/>
        <v>0</v>
      </c>
      <c r="X959"/>
      <c r="Y959" s="67" t="str">
        <f t="shared" si="106"/>
        <v xml:space="preserve"> </v>
      </c>
      <c r="AB959" t="s">
        <v>90</v>
      </c>
      <c r="AC959" s="46">
        <v>5341</v>
      </c>
      <c r="AD959" s="46">
        <v>72</v>
      </c>
      <c r="AE959" s="46">
        <v>66.099999999999994</v>
      </c>
      <c r="AF959" s="46">
        <v>114</v>
      </c>
      <c r="AH959" s="70" t="str">
        <f t="shared" si="102"/>
        <v/>
      </c>
      <c r="AI959" s="70" t="str">
        <f t="shared" si="103"/>
        <v/>
      </c>
      <c r="AJ959" s="70" t="str">
        <f t="shared" si="104"/>
        <v>X</v>
      </c>
      <c r="AK959" s="70" t="str" cm="1">
        <f t="array" ref="AK959">_xlfn.IFS(AH959&lt;&gt;"","1",AI959&lt;&gt;"","2",AJ959&lt;&gt;"","3")</f>
        <v>3</v>
      </c>
    </row>
    <row r="960" spans="1:37" x14ac:dyDescent="0.25">
      <c r="A960" t="s">
        <v>275</v>
      </c>
      <c r="B960" t="s">
        <v>426</v>
      </c>
      <c r="C960" s="67" t="str">
        <f t="shared" si="99"/>
        <v>Alli Johnson</v>
      </c>
      <c r="D960" s="71" t="str" cm="1">
        <f t="array" ref="D960">_xlfn.IFS(AK960="1",CONCATENATE(C960,"Regional"),AK960="2",CONCATENATE(C960,"Sectional"),AK960="3",CONCATENATE(C960,COUNTIF($C$1:C960,C960)))</f>
        <v>Alli Johnson3</v>
      </c>
      <c r="E960" s="66">
        <v>45154.416666666664</v>
      </c>
      <c r="F960" t="s">
        <v>2370</v>
      </c>
      <c r="G960" s="46">
        <v>73</v>
      </c>
      <c r="H960" s="46">
        <v>118</v>
      </c>
      <c r="I960" s="46">
        <v>66</v>
      </c>
      <c r="J960" t="s">
        <v>133</v>
      </c>
      <c r="K960" t="s">
        <v>90</v>
      </c>
      <c r="L960" s="46">
        <v>5341</v>
      </c>
      <c r="M960" s="46">
        <v>72</v>
      </c>
      <c r="N960" s="46">
        <v>66.099999999999994</v>
      </c>
      <c r="O960" s="46">
        <v>114</v>
      </c>
      <c r="P960" s="46">
        <f t="shared" si="100"/>
        <v>2</v>
      </c>
      <c r="R960" s="67" t="s">
        <v>1147</v>
      </c>
      <c r="S960" s="67">
        <f>COUNTIF(Y$2:$Y$100,R960)</f>
        <v>0</v>
      </c>
      <c r="V960" s="67">
        <f t="shared" si="101"/>
        <v>0</v>
      </c>
      <c r="X960"/>
      <c r="Y960" s="67" t="str">
        <f t="shared" si="106"/>
        <v xml:space="preserve"> </v>
      </c>
      <c r="AB960" t="s">
        <v>90</v>
      </c>
      <c r="AC960" s="46">
        <v>5341</v>
      </c>
      <c r="AD960" s="46">
        <v>72</v>
      </c>
      <c r="AE960" s="46">
        <v>66.099999999999994</v>
      </c>
      <c r="AF960" s="46">
        <v>114</v>
      </c>
      <c r="AH960" s="70" t="str">
        <f t="shared" si="102"/>
        <v/>
      </c>
      <c r="AI960" s="70" t="str">
        <f t="shared" si="103"/>
        <v/>
      </c>
      <c r="AJ960" s="70" t="str">
        <f t="shared" si="104"/>
        <v>X</v>
      </c>
      <c r="AK960" s="70" t="str" cm="1">
        <f t="array" ref="AK960">_xlfn.IFS(AH960&lt;&gt;"","1",AI960&lt;&gt;"","2",AJ960&lt;&gt;"","3")</f>
        <v>3</v>
      </c>
    </row>
    <row r="961" spans="1:37" x14ac:dyDescent="0.25">
      <c r="A961" t="s">
        <v>423</v>
      </c>
      <c r="B961" t="s">
        <v>424</v>
      </c>
      <c r="C961" s="67" t="str">
        <f t="shared" si="99"/>
        <v>Callee Fink</v>
      </c>
      <c r="D961" s="71" t="str" cm="1">
        <f t="array" ref="D961">_xlfn.IFS(AK961="1",CONCATENATE(C961,"Regional"),AK961="2",CONCATENATE(C961,"Sectional"),AK961="3",CONCATENATE(C961,COUNTIF($C$1:C961,C961)))</f>
        <v>Callee Fink3</v>
      </c>
      <c r="E961" s="66">
        <v>45154.416666666664</v>
      </c>
      <c r="F961" t="s">
        <v>2370</v>
      </c>
      <c r="G961" s="46">
        <v>73</v>
      </c>
      <c r="H961" s="46">
        <v>119</v>
      </c>
      <c r="I961" s="46">
        <v>68</v>
      </c>
      <c r="J961" t="s">
        <v>133</v>
      </c>
      <c r="K961" t="s">
        <v>90</v>
      </c>
      <c r="L961" s="46">
        <v>5341</v>
      </c>
      <c r="M961" s="46">
        <v>72</v>
      </c>
      <c r="N961" s="46">
        <v>66.099999999999994</v>
      </c>
      <c r="O961" s="46">
        <v>114</v>
      </c>
      <c r="P961" s="46">
        <f t="shared" si="100"/>
        <v>2</v>
      </c>
      <c r="R961" s="67" t="s">
        <v>1146</v>
      </c>
      <c r="S961" s="67">
        <f>COUNTIF(Y$2:$Y$100,R961)</f>
        <v>0</v>
      </c>
      <c r="V961" s="67">
        <f t="shared" si="101"/>
        <v>0</v>
      </c>
      <c r="X961"/>
      <c r="Y961" s="67" t="str">
        <f t="shared" si="106"/>
        <v xml:space="preserve"> </v>
      </c>
      <c r="AB961" t="s">
        <v>90</v>
      </c>
      <c r="AC961" s="46">
        <v>5341</v>
      </c>
      <c r="AD961" s="46">
        <v>72</v>
      </c>
      <c r="AE961" s="46">
        <v>66.099999999999994</v>
      </c>
      <c r="AF961" s="46">
        <v>114</v>
      </c>
      <c r="AH961" s="70" t="str">
        <f t="shared" si="102"/>
        <v/>
      </c>
      <c r="AI961" s="70" t="str">
        <f t="shared" si="103"/>
        <v/>
      </c>
      <c r="AJ961" s="70" t="str">
        <f t="shared" si="104"/>
        <v>X</v>
      </c>
      <c r="AK961" s="70" t="str" cm="1">
        <f t="array" ref="AK961">_xlfn.IFS(AH961&lt;&gt;"","1",AI961&lt;&gt;"","2",AJ961&lt;&gt;"","3")</f>
        <v>3</v>
      </c>
    </row>
    <row r="962" spans="1:37" x14ac:dyDescent="0.25">
      <c r="A962" t="s">
        <v>873</v>
      </c>
      <c r="B962" t="s">
        <v>874</v>
      </c>
      <c r="C962" s="67" t="str">
        <f t="shared" ref="C962:C1025" si="107">CONCATENATE(B962," ",A962)</f>
        <v>Magdalen Jandric</v>
      </c>
      <c r="D962" s="71" t="str" cm="1">
        <f t="array" ref="D962">_xlfn.IFS(AK962="1",CONCATENATE(C962,"Regional"),AK962="2",CONCATENATE(C962,"Sectional"),AK962="3",CONCATENATE(C962,COUNTIF($C$1:C962,C962)))</f>
        <v>Magdalen Jandric1</v>
      </c>
      <c r="E962" s="66">
        <v>45154.416666666664</v>
      </c>
      <c r="F962" t="s">
        <v>2370</v>
      </c>
      <c r="G962" s="46">
        <v>73</v>
      </c>
      <c r="H962" s="46">
        <v>120</v>
      </c>
      <c r="I962" s="46">
        <v>69</v>
      </c>
      <c r="J962" t="s">
        <v>133</v>
      </c>
      <c r="K962" t="s">
        <v>90</v>
      </c>
      <c r="L962" s="46">
        <v>5341</v>
      </c>
      <c r="M962" s="46">
        <v>72</v>
      </c>
      <c r="N962" s="46">
        <v>66.099999999999994</v>
      </c>
      <c r="O962" s="46">
        <v>114</v>
      </c>
      <c r="P962" s="46">
        <f t="shared" ref="P962:P1025" si="108">IF(L962&gt;4000,2,1)</f>
        <v>2</v>
      </c>
      <c r="R962" s="67" t="s">
        <v>1418</v>
      </c>
      <c r="S962" s="67">
        <f>COUNTIF(Y$2:$Y$100,R962)</f>
        <v>0</v>
      </c>
      <c r="V962" s="67">
        <f t="shared" ref="V962:V1025" si="109">COUNTIF(R962:R3585,Y962)</f>
        <v>0</v>
      </c>
      <c r="X962"/>
      <c r="Y962" s="67" t="str">
        <f t="shared" si="106"/>
        <v xml:space="preserve"> </v>
      </c>
      <c r="AB962" t="s">
        <v>90</v>
      </c>
      <c r="AC962" s="46">
        <v>5341</v>
      </c>
      <c r="AD962" s="46">
        <v>72</v>
      </c>
      <c r="AE962" s="46">
        <v>66.099999999999994</v>
      </c>
      <c r="AF962" s="46">
        <v>114</v>
      </c>
      <c r="AH962" s="70" t="str">
        <f t="shared" ref="AH962:AH1025" si="110">IF(ISNUMBER(SEARCH("regional",$F962)),$F962,"")</f>
        <v/>
      </c>
      <c r="AI962" s="70" t="str">
        <f t="shared" ref="AI962:AI1025" si="111">IF(ISNUMBER(SEARCH("sectional",$F962)),$F962,"")</f>
        <v/>
      </c>
      <c r="AJ962" s="70" t="str">
        <f t="shared" ref="AJ962:AJ1025" si="112">IF(AND(AH962="",AI962=""),"X","")</f>
        <v>X</v>
      </c>
      <c r="AK962" s="70" t="str" cm="1">
        <f t="array" ref="AK962">_xlfn.IFS(AH962&lt;&gt;"","1",AI962&lt;&gt;"","2",AJ962&lt;&gt;"","3")</f>
        <v>3</v>
      </c>
    </row>
    <row r="963" spans="1:37" x14ac:dyDescent="0.25">
      <c r="A963" t="s">
        <v>3393</v>
      </c>
      <c r="B963" t="s">
        <v>538</v>
      </c>
      <c r="C963" s="67" t="str">
        <f t="shared" si="107"/>
        <v>Lilly Qualley</v>
      </c>
      <c r="D963" s="71" t="str" cm="1">
        <f t="array" ref="D963">_xlfn.IFS(AK963="1",CONCATENATE(C963,"Regional"),AK963="2",CONCATENATE(C963,"Sectional"),AK963="3",CONCATENATE(C963,COUNTIF($C$1:C963,C963)))</f>
        <v>Lilly Qualley2</v>
      </c>
      <c r="E963" s="66">
        <v>45154.416666666664</v>
      </c>
      <c r="F963" t="s">
        <v>2370</v>
      </c>
      <c r="G963" s="46">
        <v>73</v>
      </c>
      <c r="H963" s="46">
        <v>120</v>
      </c>
      <c r="I963" s="46">
        <v>69</v>
      </c>
      <c r="J963" t="s">
        <v>133</v>
      </c>
      <c r="K963" t="s">
        <v>90</v>
      </c>
      <c r="L963" s="46">
        <v>5341</v>
      </c>
      <c r="M963" s="46">
        <v>72</v>
      </c>
      <c r="N963" s="46">
        <v>66.099999999999994</v>
      </c>
      <c r="O963" s="46">
        <v>114</v>
      </c>
      <c r="P963" s="46">
        <f t="shared" si="108"/>
        <v>2</v>
      </c>
      <c r="R963" s="67" t="s">
        <v>3508</v>
      </c>
      <c r="S963" s="67">
        <f>COUNTIF(Y$2:$Y$100,R963)</f>
        <v>0</v>
      </c>
      <c r="V963" s="67">
        <f t="shared" si="109"/>
        <v>0</v>
      </c>
      <c r="X963"/>
      <c r="Y963" s="67" t="str">
        <f t="shared" si="106"/>
        <v xml:space="preserve"> </v>
      </c>
      <c r="AB963" t="s">
        <v>90</v>
      </c>
      <c r="AC963" s="46">
        <v>5341</v>
      </c>
      <c r="AD963" s="46">
        <v>72</v>
      </c>
      <c r="AE963" s="46">
        <v>66.099999999999994</v>
      </c>
      <c r="AF963" s="46">
        <v>114</v>
      </c>
      <c r="AH963" s="70" t="str">
        <f t="shared" si="110"/>
        <v/>
      </c>
      <c r="AI963" s="70" t="str">
        <f t="shared" si="111"/>
        <v/>
      </c>
      <c r="AJ963" s="70" t="str">
        <f t="shared" si="112"/>
        <v>X</v>
      </c>
      <c r="AK963" s="70" t="str" cm="1">
        <f t="array" ref="AK963">_xlfn.IFS(AH963&lt;&gt;"","1",AI963&lt;&gt;"","2",AJ963&lt;&gt;"","3")</f>
        <v>3</v>
      </c>
    </row>
    <row r="964" spans="1:37" x14ac:dyDescent="0.25">
      <c r="A964" t="s">
        <v>1833</v>
      </c>
      <c r="B964" t="s">
        <v>452</v>
      </c>
      <c r="C964" s="67" t="str">
        <f t="shared" si="107"/>
        <v>Sophia Haferman</v>
      </c>
      <c r="D964" s="71" t="str" cm="1">
        <f t="array" ref="D964">_xlfn.IFS(AK964="1",CONCATENATE(C964,"Regional"),AK964="2",CONCATENATE(C964,"Sectional"),AK964="3",CONCATENATE(C964,COUNTIF($C$1:C964,C964)))</f>
        <v>Sophia Haferman1</v>
      </c>
      <c r="E964" s="66">
        <v>45154.416666666664</v>
      </c>
      <c r="F964" t="s">
        <v>2370</v>
      </c>
      <c r="G964" s="46">
        <v>73</v>
      </c>
      <c r="H964" s="46">
        <v>122</v>
      </c>
      <c r="I964" s="46">
        <v>71</v>
      </c>
      <c r="J964" t="s">
        <v>133</v>
      </c>
      <c r="K964" t="s">
        <v>90</v>
      </c>
      <c r="L964" s="46">
        <v>5341</v>
      </c>
      <c r="M964" s="46">
        <v>72</v>
      </c>
      <c r="N964" s="46">
        <v>66.099999999999994</v>
      </c>
      <c r="O964" s="46">
        <v>114</v>
      </c>
      <c r="P964" s="46">
        <f t="shared" si="108"/>
        <v>2</v>
      </c>
      <c r="R964" s="67" t="s">
        <v>2837</v>
      </c>
      <c r="S964" s="67">
        <f>COUNTIF(Y$2:$Y$100,R964)</f>
        <v>0</v>
      </c>
      <c r="V964" s="67">
        <f t="shared" si="109"/>
        <v>0</v>
      </c>
      <c r="X964"/>
      <c r="Y964" s="67" t="str">
        <f t="shared" si="106"/>
        <v xml:space="preserve"> </v>
      </c>
      <c r="AB964" t="s">
        <v>90</v>
      </c>
      <c r="AC964" s="46">
        <v>5341</v>
      </c>
      <c r="AD964" s="46">
        <v>72</v>
      </c>
      <c r="AE964" s="46">
        <v>66.099999999999994</v>
      </c>
      <c r="AF964" s="46">
        <v>114</v>
      </c>
      <c r="AH964" s="70" t="str">
        <f t="shared" si="110"/>
        <v/>
      </c>
      <c r="AI964" s="70" t="str">
        <f t="shared" si="111"/>
        <v/>
      </c>
      <c r="AJ964" s="70" t="str">
        <f t="shared" si="112"/>
        <v>X</v>
      </c>
      <c r="AK964" s="70" t="str" cm="1">
        <f t="array" ref="AK964">_xlfn.IFS(AH964&lt;&gt;"","1",AI964&lt;&gt;"","2",AJ964&lt;&gt;"","3")</f>
        <v>3</v>
      </c>
    </row>
    <row r="965" spans="1:37" x14ac:dyDescent="0.25">
      <c r="A965" t="s">
        <v>1834</v>
      </c>
      <c r="B965" t="s">
        <v>648</v>
      </c>
      <c r="C965" s="67" t="str">
        <f t="shared" si="107"/>
        <v>Claire Hartjes</v>
      </c>
      <c r="D965" s="71" t="str" cm="1">
        <f t="array" ref="D965">_xlfn.IFS(AK965="1",CONCATENATE(C965,"Regional"),AK965="2",CONCATENATE(C965,"Sectional"),AK965="3",CONCATENATE(C965,COUNTIF($C$1:C965,C965)))</f>
        <v>Claire Hartjes3</v>
      </c>
      <c r="E965" s="66">
        <v>45154.416666666664</v>
      </c>
      <c r="F965" t="s">
        <v>2370</v>
      </c>
      <c r="G965" s="46">
        <v>73</v>
      </c>
      <c r="H965" s="46">
        <v>127</v>
      </c>
      <c r="I965" s="46">
        <v>72</v>
      </c>
      <c r="J965" t="s">
        <v>133</v>
      </c>
      <c r="K965" t="s">
        <v>90</v>
      </c>
      <c r="L965" s="46">
        <v>5341</v>
      </c>
      <c r="M965" s="46">
        <v>72</v>
      </c>
      <c r="N965" s="46">
        <v>66.099999999999994</v>
      </c>
      <c r="O965" s="46">
        <v>114</v>
      </c>
      <c r="P965" s="46">
        <f t="shared" si="108"/>
        <v>2</v>
      </c>
      <c r="R965" s="67" t="s">
        <v>2838</v>
      </c>
      <c r="S965" s="67">
        <f>COUNTIF(Y$2:$Y$100,R965)</f>
        <v>0</v>
      </c>
      <c r="V965" s="67">
        <f t="shared" si="109"/>
        <v>0</v>
      </c>
      <c r="X965"/>
      <c r="Y965" s="67" t="str">
        <f t="shared" si="106"/>
        <v xml:space="preserve"> </v>
      </c>
      <c r="AB965" t="s">
        <v>90</v>
      </c>
      <c r="AC965" s="46">
        <v>5341</v>
      </c>
      <c r="AD965" s="46">
        <v>72</v>
      </c>
      <c r="AE965" s="46">
        <v>66.099999999999994</v>
      </c>
      <c r="AF965" s="46">
        <v>114</v>
      </c>
      <c r="AH965" s="70" t="str">
        <f t="shared" si="110"/>
        <v/>
      </c>
      <c r="AI965" s="70" t="str">
        <f t="shared" si="111"/>
        <v/>
      </c>
      <c r="AJ965" s="70" t="str">
        <f t="shared" si="112"/>
        <v>X</v>
      </c>
      <c r="AK965" s="70" t="str" cm="1">
        <f t="array" ref="AK965">_xlfn.IFS(AH965&lt;&gt;"","1",AI965&lt;&gt;"","2",AJ965&lt;&gt;"","3")</f>
        <v>3</v>
      </c>
    </row>
    <row r="966" spans="1:37" x14ac:dyDescent="0.25">
      <c r="A966" t="s">
        <v>3417</v>
      </c>
      <c r="B966" t="s">
        <v>203</v>
      </c>
      <c r="C966" s="67" t="str">
        <f t="shared" si="107"/>
        <v>Kyle Vergara</v>
      </c>
      <c r="D966" s="71" t="str" cm="1">
        <f t="array" ref="D966">_xlfn.IFS(AK966="1",CONCATENATE(C966,"Regional"),AK966="2",CONCATENATE(C966,"Sectional"),AK966="3",CONCATENATE(C966,COUNTIF($C$1:C966,C966)))</f>
        <v>Kyle Vergara1</v>
      </c>
      <c r="E966" s="66">
        <v>45154.416666666664</v>
      </c>
      <c r="F966" t="s">
        <v>2370</v>
      </c>
      <c r="G966" s="46">
        <v>73</v>
      </c>
      <c r="H966" s="46">
        <v>131</v>
      </c>
      <c r="I966" s="46">
        <v>73</v>
      </c>
      <c r="J966" t="s">
        <v>133</v>
      </c>
      <c r="K966" t="s">
        <v>90</v>
      </c>
      <c r="L966" s="46">
        <v>5341</v>
      </c>
      <c r="M966" s="46">
        <v>72</v>
      </c>
      <c r="N966" s="46">
        <v>66.099999999999994</v>
      </c>
      <c r="O966" s="46">
        <v>114</v>
      </c>
      <c r="P966" s="46">
        <f t="shared" si="108"/>
        <v>2</v>
      </c>
      <c r="R966" s="67" t="s">
        <v>3585</v>
      </c>
      <c r="S966" s="67">
        <f>COUNTIF(Y$2:$Y$100,R966)</f>
        <v>0</v>
      </c>
      <c r="V966" s="67">
        <f t="shared" si="109"/>
        <v>0</v>
      </c>
      <c r="X966"/>
      <c r="Y966" s="67" t="str">
        <f t="shared" si="106"/>
        <v xml:space="preserve"> </v>
      </c>
      <c r="AB966" t="s">
        <v>90</v>
      </c>
      <c r="AC966" s="46">
        <v>5341</v>
      </c>
      <c r="AD966" s="46">
        <v>72</v>
      </c>
      <c r="AE966" s="46">
        <v>66.099999999999994</v>
      </c>
      <c r="AF966" s="46">
        <v>114</v>
      </c>
      <c r="AH966" s="70" t="str">
        <f t="shared" si="110"/>
        <v/>
      </c>
      <c r="AI966" s="70" t="str">
        <f t="shared" si="111"/>
        <v/>
      </c>
      <c r="AJ966" s="70" t="str">
        <f t="shared" si="112"/>
        <v>X</v>
      </c>
      <c r="AK966" s="70" t="str" cm="1">
        <f t="array" ref="AK966">_xlfn.IFS(AH966&lt;&gt;"","1",AI966&lt;&gt;"","2",AJ966&lt;&gt;"","3")</f>
        <v>3</v>
      </c>
    </row>
    <row r="967" spans="1:37" x14ac:dyDescent="0.25">
      <c r="A967" t="s">
        <v>1067</v>
      </c>
      <c r="B967" t="s">
        <v>1906</v>
      </c>
      <c r="C967" s="67" t="str">
        <f t="shared" si="107"/>
        <v>Kenzie Fleck</v>
      </c>
      <c r="D967" s="71" t="str" cm="1">
        <f t="array" ref="D967">_xlfn.IFS(AK967="1",CONCATENATE(C967,"Regional"),AK967="2",CONCATENATE(C967,"Sectional"),AK967="3",CONCATENATE(C967,COUNTIF($C$1:C967,C967)))</f>
        <v>Kenzie Fleck2</v>
      </c>
      <c r="E967" s="66">
        <v>45154.416666666664</v>
      </c>
      <c r="F967" t="s">
        <v>2631</v>
      </c>
      <c r="G967" s="46">
        <v>10</v>
      </c>
      <c r="H967" s="46">
        <v>51</v>
      </c>
      <c r="I967" s="46">
        <v>1</v>
      </c>
      <c r="J967" t="s">
        <v>2540</v>
      </c>
      <c r="K967" t="s">
        <v>83</v>
      </c>
      <c r="L967" s="46">
        <v>2389</v>
      </c>
      <c r="M967" s="46">
        <v>35</v>
      </c>
      <c r="N967" s="46">
        <v>30</v>
      </c>
      <c r="O967" s="46">
        <v>113</v>
      </c>
      <c r="P967" s="46">
        <f t="shared" si="108"/>
        <v>1</v>
      </c>
      <c r="R967" s="67" t="s">
        <v>2921</v>
      </c>
      <c r="S967" s="67">
        <f>COUNTIF(Y$2:$Y$100,R967)</f>
        <v>0</v>
      </c>
      <c r="V967" s="67">
        <f t="shared" si="109"/>
        <v>0</v>
      </c>
      <c r="AB967" t="s">
        <v>83</v>
      </c>
      <c r="AC967" s="46">
        <v>2389</v>
      </c>
      <c r="AD967" s="46">
        <v>35</v>
      </c>
      <c r="AE967" s="46">
        <v>30</v>
      </c>
      <c r="AF967" s="46">
        <v>113</v>
      </c>
      <c r="AH967" s="70" t="str">
        <f t="shared" si="110"/>
        <v/>
      </c>
      <c r="AI967" s="70" t="str">
        <f t="shared" si="111"/>
        <v/>
      </c>
      <c r="AJ967" s="70" t="str">
        <f t="shared" si="112"/>
        <v>X</v>
      </c>
      <c r="AK967" s="70" t="str" cm="1">
        <f t="array" ref="AK967">_xlfn.IFS(AH967&lt;&gt;"","1",AI967&lt;&gt;"","2",AJ967&lt;&gt;"","3")</f>
        <v>3</v>
      </c>
    </row>
    <row r="968" spans="1:37" x14ac:dyDescent="0.25">
      <c r="A968" t="s">
        <v>1070</v>
      </c>
      <c r="B968" t="s">
        <v>764</v>
      </c>
      <c r="C968" s="67" t="str">
        <f t="shared" si="107"/>
        <v>Anneke Hoegen</v>
      </c>
      <c r="D968" s="71" t="str" cm="1">
        <f t="array" ref="D968">_xlfn.IFS(AK968="1",CONCATENATE(C968,"Regional"),AK968="2",CONCATENATE(C968,"Sectional"),AK968="3",CONCATENATE(C968,COUNTIF($C$1:C968,C968)))</f>
        <v>Anneke Hoegen2</v>
      </c>
      <c r="E968" s="66">
        <v>45154.416666666664</v>
      </c>
      <c r="F968" t="s">
        <v>2631</v>
      </c>
      <c r="G968" s="46">
        <v>10</v>
      </c>
      <c r="H968" s="46">
        <v>53</v>
      </c>
      <c r="I968" s="46">
        <v>2</v>
      </c>
      <c r="J968" t="s">
        <v>2540</v>
      </c>
      <c r="K968" t="s">
        <v>83</v>
      </c>
      <c r="L968" s="46">
        <v>2389</v>
      </c>
      <c r="M968" s="46">
        <v>35</v>
      </c>
      <c r="N968" s="46">
        <v>30</v>
      </c>
      <c r="O968" s="46">
        <v>113</v>
      </c>
      <c r="P968" s="46">
        <f t="shared" si="108"/>
        <v>1</v>
      </c>
      <c r="R968" s="67" t="s">
        <v>1555</v>
      </c>
      <c r="S968" s="67">
        <f>COUNTIF(Y$2:$Y$100,R968)</f>
        <v>0</v>
      </c>
      <c r="V968" s="67">
        <f t="shared" si="109"/>
        <v>0</v>
      </c>
      <c r="AB968" t="s">
        <v>83</v>
      </c>
      <c r="AC968" s="46">
        <v>2389</v>
      </c>
      <c r="AD968" s="46">
        <v>35</v>
      </c>
      <c r="AE968" s="46">
        <v>30</v>
      </c>
      <c r="AF968" s="46">
        <v>113</v>
      </c>
      <c r="AH968" s="70" t="str">
        <f t="shared" si="110"/>
        <v/>
      </c>
      <c r="AI968" s="70" t="str">
        <f t="shared" si="111"/>
        <v/>
      </c>
      <c r="AJ968" s="70" t="str">
        <f t="shared" si="112"/>
        <v>X</v>
      </c>
      <c r="AK968" s="70" t="str" cm="1">
        <f t="array" ref="AK968">_xlfn.IFS(AH968&lt;&gt;"","1",AI968&lt;&gt;"","2",AJ968&lt;&gt;"","3")</f>
        <v>3</v>
      </c>
    </row>
    <row r="969" spans="1:37" x14ac:dyDescent="0.25">
      <c r="A969" t="s">
        <v>1015</v>
      </c>
      <c r="B969" t="s">
        <v>548</v>
      </c>
      <c r="C969" s="67" t="str">
        <f t="shared" si="107"/>
        <v>Alexandra Lehman</v>
      </c>
      <c r="D969" s="71" t="str" cm="1">
        <f t="array" ref="D969">_xlfn.IFS(AK969="1",CONCATENATE(C969,"Regional"),AK969="2",CONCATENATE(C969,"Sectional"),AK969="3",CONCATENATE(C969,COUNTIF($C$1:C969,C969)))</f>
        <v>Alexandra Lehman2</v>
      </c>
      <c r="E969" s="66">
        <v>45154.416666666664</v>
      </c>
      <c r="F969" t="s">
        <v>2631</v>
      </c>
      <c r="G969" s="46">
        <v>10</v>
      </c>
      <c r="H969" s="46">
        <v>54</v>
      </c>
      <c r="I969" s="46">
        <v>3</v>
      </c>
      <c r="J969" t="s">
        <v>2540</v>
      </c>
      <c r="K969" t="s">
        <v>83</v>
      </c>
      <c r="L969" s="46">
        <v>2389</v>
      </c>
      <c r="M969" s="46">
        <v>35</v>
      </c>
      <c r="N969" s="46">
        <v>30</v>
      </c>
      <c r="O969" s="46">
        <v>113</v>
      </c>
      <c r="P969" s="46">
        <f t="shared" si="108"/>
        <v>1</v>
      </c>
      <c r="R969" s="67" t="s">
        <v>2920</v>
      </c>
      <c r="S969" s="67">
        <f>COUNTIF(Y$2:$Y$100,R969)</f>
        <v>0</v>
      </c>
      <c r="V969" s="67">
        <f t="shared" si="109"/>
        <v>0</v>
      </c>
      <c r="AB969" t="s">
        <v>83</v>
      </c>
      <c r="AC969" s="46">
        <v>2389</v>
      </c>
      <c r="AD969" s="46">
        <v>35</v>
      </c>
      <c r="AE969" s="46">
        <v>30</v>
      </c>
      <c r="AF969" s="46">
        <v>113</v>
      </c>
      <c r="AH969" s="70" t="str">
        <f t="shared" si="110"/>
        <v/>
      </c>
      <c r="AI969" s="70" t="str">
        <f t="shared" si="111"/>
        <v/>
      </c>
      <c r="AJ969" s="70" t="str">
        <f t="shared" si="112"/>
        <v>X</v>
      </c>
      <c r="AK969" s="70" t="str" cm="1">
        <f t="array" ref="AK969">_xlfn.IFS(AH969&lt;&gt;"","1",AI969&lt;&gt;"","2",AJ969&lt;&gt;"","3")</f>
        <v>3</v>
      </c>
    </row>
    <row r="970" spans="1:37" x14ac:dyDescent="0.25">
      <c r="A970" t="s">
        <v>1071</v>
      </c>
      <c r="B970" t="s">
        <v>496</v>
      </c>
      <c r="C970" s="67" t="str">
        <f t="shared" si="107"/>
        <v>Josie Sawicki</v>
      </c>
      <c r="D970" s="71" t="str" cm="1">
        <f t="array" ref="D970">_xlfn.IFS(AK970="1",CONCATENATE(C970,"Regional"),AK970="2",CONCATENATE(C970,"Sectional"),AK970="3",CONCATENATE(C970,COUNTIF($C$1:C970,C970)))</f>
        <v>Josie Sawicki2</v>
      </c>
      <c r="E970" s="66">
        <v>45154.416666666664</v>
      </c>
      <c r="F970" t="s">
        <v>2631</v>
      </c>
      <c r="G970" s="46">
        <v>10</v>
      </c>
      <c r="H970" s="46">
        <v>54</v>
      </c>
      <c r="I970" s="46">
        <v>3</v>
      </c>
      <c r="J970" t="s">
        <v>2540</v>
      </c>
      <c r="K970" t="s">
        <v>83</v>
      </c>
      <c r="L970" s="46">
        <v>2389</v>
      </c>
      <c r="M970" s="46">
        <v>35</v>
      </c>
      <c r="N970" s="46">
        <v>30</v>
      </c>
      <c r="O970" s="46">
        <v>113</v>
      </c>
      <c r="P970" s="46">
        <f t="shared" si="108"/>
        <v>1</v>
      </c>
      <c r="R970" s="67" t="s">
        <v>1556</v>
      </c>
      <c r="S970" s="67">
        <f>COUNTIF(Y$2:$Y$100,R970)</f>
        <v>0</v>
      </c>
      <c r="V970" s="67">
        <f t="shared" si="109"/>
        <v>0</v>
      </c>
      <c r="AB970" t="s">
        <v>83</v>
      </c>
      <c r="AC970" s="46">
        <v>2389</v>
      </c>
      <c r="AD970" s="46">
        <v>35</v>
      </c>
      <c r="AE970" s="46">
        <v>30</v>
      </c>
      <c r="AF970" s="46">
        <v>113</v>
      </c>
      <c r="AH970" s="70" t="str">
        <f t="shared" si="110"/>
        <v/>
      </c>
      <c r="AI970" s="70" t="str">
        <f t="shared" si="111"/>
        <v/>
      </c>
      <c r="AJ970" s="70" t="str">
        <f t="shared" si="112"/>
        <v>X</v>
      </c>
      <c r="AK970" s="70" t="str" cm="1">
        <f t="array" ref="AK970">_xlfn.IFS(AH970&lt;&gt;"","1",AI970&lt;&gt;"","2",AJ970&lt;&gt;"","3")</f>
        <v>3</v>
      </c>
    </row>
    <row r="971" spans="1:37" x14ac:dyDescent="0.25">
      <c r="A971" t="s">
        <v>237</v>
      </c>
      <c r="B971" t="s">
        <v>1617</v>
      </c>
      <c r="C971" s="67" t="str">
        <f t="shared" si="107"/>
        <v>Reagan Eberhardt</v>
      </c>
      <c r="D971" s="71" t="str" cm="1">
        <f t="array" ref="D971">_xlfn.IFS(AK971="1",CONCATENATE(C971,"Regional"),AK971="2",CONCATENATE(C971,"Sectional"),AK971="3",CONCATENATE(C971,COUNTIF($C$1:C971,C971)))</f>
        <v>Reagan Eberhardt3</v>
      </c>
      <c r="E971" s="66">
        <v>45154.416666666664</v>
      </c>
      <c r="F971" t="s">
        <v>2631</v>
      </c>
      <c r="G971" s="46">
        <v>10</v>
      </c>
      <c r="H971" s="46">
        <v>56</v>
      </c>
      <c r="I971" s="46">
        <v>5</v>
      </c>
      <c r="J971" t="s">
        <v>2540</v>
      </c>
      <c r="K971" t="s">
        <v>83</v>
      </c>
      <c r="L971" s="46">
        <v>2389</v>
      </c>
      <c r="M971" s="46">
        <v>35</v>
      </c>
      <c r="N971" s="46">
        <v>30</v>
      </c>
      <c r="O971" s="46">
        <v>113</v>
      </c>
      <c r="P971" s="46">
        <f t="shared" si="108"/>
        <v>1</v>
      </c>
      <c r="R971" s="67" t="s">
        <v>3048</v>
      </c>
      <c r="S971" s="67">
        <f>COUNTIF(Y$2:$Y$100,R971)</f>
        <v>0</v>
      </c>
      <c r="V971" s="67">
        <f t="shared" si="109"/>
        <v>0</v>
      </c>
      <c r="AB971" t="s">
        <v>83</v>
      </c>
      <c r="AC971" s="46">
        <v>2389</v>
      </c>
      <c r="AD971" s="46">
        <v>35</v>
      </c>
      <c r="AE971" s="46">
        <v>30</v>
      </c>
      <c r="AF971" s="46">
        <v>113</v>
      </c>
      <c r="AH971" s="70" t="str">
        <f t="shared" si="110"/>
        <v/>
      </c>
      <c r="AI971" s="70" t="str">
        <f t="shared" si="111"/>
        <v/>
      </c>
      <c r="AJ971" s="70" t="str">
        <f t="shared" si="112"/>
        <v>X</v>
      </c>
      <c r="AK971" s="70" t="str" cm="1">
        <f t="array" ref="AK971">_xlfn.IFS(AH971&lt;&gt;"","1",AI971&lt;&gt;"","2",AJ971&lt;&gt;"","3")</f>
        <v>3</v>
      </c>
    </row>
    <row r="972" spans="1:37" x14ac:dyDescent="0.25">
      <c r="A972" t="s">
        <v>1069</v>
      </c>
      <c r="B972" t="s">
        <v>330</v>
      </c>
      <c r="C972" s="67" t="str">
        <f t="shared" si="107"/>
        <v>Maya Siddiqui</v>
      </c>
      <c r="D972" s="71" t="str" cm="1">
        <f t="array" ref="D972">_xlfn.IFS(AK972="1",CONCATENATE(C972,"Regional"),AK972="2",CONCATENATE(C972,"Sectional"),AK972="3",CONCATENATE(C972,COUNTIF($C$1:C972,C972)))</f>
        <v>Maya Siddiqui3</v>
      </c>
      <c r="E972" s="66">
        <v>45154.416666666664</v>
      </c>
      <c r="F972" t="s">
        <v>2631</v>
      </c>
      <c r="G972" s="46">
        <v>10</v>
      </c>
      <c r="H972" s="46">
        <v>57</v>
      </c>
      <c r="I972" s="46">
        <v>6</v>
      </c>
      <c r="J972" t="s">
        <v>2540</v>
      </c>
      <c r="K972" t="s">
        <v>83</v>
      </c>
      <c r="L972" s="46">
        <v>2389</v>
      </c>
      <c r="M972" s="46">
        <v>35</v>
      </c>
      <c r="N972" s="46">
        <v>30</v>
      </c>
      <c r="O972" s="46">
        <v>113</v>
      </c>
      <c r="P972" s="46">
        <f t="shared" si="108"/>
        <v>1</v>
      </c>
      <c r="R972" s="67" t="s">
        <v>1554</v>
      </c>
      <c r="S972" s="67">
        <f>COUNTIF(Y$2:$Y$100,R972)</f>
        <v>0</v>
      </c>
      <c r="V972" s="67">
        <f t="shared" si="109"/>
        <v>0</v>
      </c>
      <c r="AB972" t="s">
        <v>83</v>
      </c>
      <c r="AC972" s="46">
        <v>2389</v>
      </c>
      <c r="AD972" s="46">
        <v>35</v>
      </c>
      <c r="AE972" s="46">
        <v>30</v>
      </c>
      <c r="AF972" s="46">
        <v>113</v>
      </c>
      <c r="AH972" s="70" t="str">
        <f t="shared" si="110"/>
        <v/>
      </c>
      <c r="AI972" s="70" t="str">
        <f t="shared" si="111"/>
        <v/>
      </c>
      <c r="AJ972" s="70" t="str">
        <f t="shared" si="112"/>
        <v>X</v>
      </c>
      <c r="AK972" s="70" t="str" cm="1">
        <f t="array" ref="AK972">_xlfn.IFS(AH972&lt;&gt;"","1",AI972&lt;&gt;"","2",AJ972&lt;&gt;"","3")</f>
        <v>3</v>
      </c>
    </row>
    <row r="973" spans="1:37" x14ac:dyDescent="0.25">
      <c r="A973" t="s">
        <v>1908</v>
      </c>
      <c r="B973" t="s">
        <v>538</v>
      </c>
      <c r="C973" s="67" t="str">
        <f t="shared" si="107"/>
        <v>Lilly Root</v>
      </c>
      <c r="D973" s="71" t="str" cm="1">
        <f t="array" ref="D973">_xlfn.IFS(AK973="1",CONCATENATE(C973,"Regional"),AK973="2",CONCATENATE(C973,"Sectional"),AK973="3",CONCATENATE(C973,COUNTIF($C$1:C973,C973)))</f>
        <v>Lilly Root1</v>
      </c>
      <c r="E973" s="66">
        <v>45154.416666666664</v>
      </c>
      <c r="F973" t="s">
        <v>2631</v>
      </c>
      <c r="G973" s="46">
        <v>10</v>
      </c>
      <c r="H973" s="46">
        <v>62</v>
      </c>
      <c r="I973" s="46">
        <v>7</v>
      </c>
      <c r="J973" t="s">
        <v>2540</v>
      </c>
      <c r="K973" t="s">
        <v>83</v>
      </c>
      <c r="L973" s="46">
        <v>2389</v>
      </c>
      <c r="M973" s="46">
        <v>35</v>
      </c>
      <c r="N973" s="46">
        <v>30</v>
      </c>
      <c r="O973" s="46">
        <v>113</v>
      </c>
      <c r="P973" s="46">
        <f t="shared" si="108"/>
        <v>1</v>
      </c>
      <c r="R973" s="67" t="s">
        <v>2923</v>
      </c>
      <c r="S973" s="67">
        <f>COUNTIF(Y$2:$Y$100,R973)</f>
        <v>0</v>
      </c>
      <c r="V973" s="67">
        <f t="shared" si="109"/>
        <v>0</v>
      </c>
      <c r="AB973" t="s">
        <v>83</v>
      </c>
      <c r="AC973" s="46">
        <v>2389</v>
      </c>
      <c r="AD973" s="46">
        <v>35</v>
      </c>
      <c r="AE973" s="46">
        <v>30</v>
      </c>
      <c r="AF973" s="46">
        <v>113</v>
      </c>
      <c r="AH973" s="70" t="str">
        <f t="shared" si="110"/>
        <v/>
      </c>
      <c r="AI973" s="70" t="str">
        <f t="shared" si="111"/>
        <v/>
      </c>
      <c r="AJ973" s="70" t="str">
        <f t="shared" si="112"/>
        <v>X</v>
      </c>
      <c r="AK973" s="70" t="str" cm="1">
        <f t="array" ref="AK973">_xlfn.IFS(AH973&lt;&gt;"","1",AI973&lt;&gt;"","2",AJ973&lt;&gt;"","3")</f>
        <v>3</v>
      </c>
    </row>
    <row r="974" spans="1:37" x14ac:dyDescent="0.25">
      <c r="A974" t="s">
        <v>2034</v>
      </c>
      <c r="B974" t="s">
        <v>2713</v>
      </c>
      <c r="C974" s="67" t="str">
        <f t="shared" si="107"/>
        <v>Francesca Germano</v>
      </c>
      <c r="D974" s="71" t="str" cm="1">
        <f t="array" ref="D974">_xlfn.IFS(AK974="1",CONCATENATE(C974,"Regional"),AK974="2",CONCATENATE(C974,"Sectional"),AK974="3",CONCATENATE(C974,COUNTIF($C$1:C974,C974)))</f>
        <v>Francesca Germano3</v>
      </c>
      <c r="E974" s="66">
        <v>45154.416666666664</v>
      </c>
      <c r="F974" t="s">
        <v>2631</v>
      </c>
      <c r="G974" s="46">
        <v>10</v>
      </c>
      <c r="H974" s="46">
        <v>63</v>
      </c>
      <c r="I974" s="46">
        <v>8</v>
      </c>
      <c r="J974" t="s">
        <v>2540</v>
      </c>
      <c r="K974" t="s">
        <v>83</v>
      </c>
      <c r="L974" s="46">
        <v>2389</v>
      </c>
      <c r="M974" s="46">
        <v>35</v>
      </c>
      <c r="N974" s="46">
        <v>30</v>
      </c>
      <c r="O974" s="46">
        <v>113</v>
      </c>
      <c r="P974" s="46">
        <f t="shared" si="108"/>
        <v>1</v>
      </c>
      <c r="R974" s="67" t="s">
        <v>3052</v>
      </c>
      <c r="S974" s="67">
        <f>COUNTIF(Y$2:$Y$100,R974)</f>
        <v>0</v>
      </c>
      <c r="V974" s="67">
        <f t="shared" si="109"/>
        <v>0</v>
      </c>
      <c r="AB974" t="s">
        <v>83</v>
      </c>
      <c r="AC974" s="46">
        <v>2389</v>
      </c>
      <c r="AD974" s="46">
        <v>35</v>
      </c>
      <c r="AE974" s="46">
        <v>30</v>
      </c>
      <c r="AF974" s="46">
        <v>113</v>
      </c>
      <c r="AH974" s="70" t="str">
        <f t="shared" si="110"/>
        <v/>
      </c>
      <c r="AI974" s="70" t="str">
        <f t="shared" si="111"/>
        <v/>
      </c>
      <c r="AJ974" s="70" t="str">
        <f t="shared" si="112"/>
        <v>X</v>
      </c>
      <c r="AK974" s="70" t="str" cm="1">
        <f t="array" ref="AK974">_xlfn.IFS(AH974&lt;&gt;"","1",AI974&lt;&gt;"","2",AJ974&lt;&gt;"","3")</f>
        <v>3</v>
      </c>
    </row>
    <row r="975" spans="1:37" x14ac:dyDescent="0.25">
      <c r="A975" t="s">
        <v>351</v>
      </c>
      <c r="B975" t="s">
        <v>599</v>
      </c>
      <c r="C975" s="67" t="str">
        <f t="shared" si="107"/>
        <v>Grace Schmidt</v>
      </c>
      <c r="D975" s="71" t="str" cm="1">
        <f t="array" ref="D975">_xlfn.IFS(AK975="1",CONCATENATE(C975,"Regional"),AK975="2",CONCATENATE(C975,"Sectional"),AK975="3",CONCATENATE(C975,COUNTIF($C$1:C975,C975)))</f>
        <v>Grace Schmidt3</v>
      </c>
      <c r="E975" s="66">
        <v>45154.416666666664</v>
      </c>
      <c r="F975" t="s">
        <v>2631</v>
      </c>
      <c r="G975" s="46">
        <v>10</v>
      </c>
      <c r="H975" s="46">
        <v>64</v>
      </c>
      <c r="I975" s="46">
        <v>9</v>
      </c>
      <c r="J975" t="s">
        <v>2540</v>
      </c>
      <c r="K975" t="s">
        <v>83</v>
      </c>
      <c r="L975" s="46">
        <v>2389</v>
      </c>
      <c r="M975" s="46">
        <v>35</v>
      </c>
      <c r="N975" s="46">
        <v>30</v>
      </c>
      <c r="O975" s="46">
        <v>113</v>
      </c>
      <c r="P975" s="46">
        <f t="shared" si="108"/>
        <v>1</v>
      </c>
      <c r="R975" s="67" t="s">
        <v>3051</v>
      </c>
      <c r="S975" s="67">
        <f>COUNTIF(Y$2:$Y$100,R975)</f>
        <v>0</v>
      </c>
      <c r="V975" s="67">
        <f t="shared" si="109"/>
        <v>0</v>
      </c>
      <c r="AB975" t="s">
        <v>83</v>
      </c>
      <c r="AC975" s="46">
        <v>2389</v>
      </c>
      <c r="AD975" s="46">
        <v>35</v>
      </c>
      <c r="AE975" s="46">
        <v>30</v>
      </c>
      <c r="AF975" s="46">
        <v>113</v>
      </c>
      <c r="AH975" s="70" t="str">
        <f t="shared" si="110"/>
        <v/>
      </c>
      <c r="AI975" s="70" t="str">
        <f t="shared" si="111"/>
        <v/>
      </c>
      <c r="AJ975" s="70" t="str">
        <f t="shared" si="112"/>
        <v>X</v>
      </c>
      <c r="AK975" s="70" t="str" cm="1">
        <f t="array" ref="AK975">_xlfn.IFS(AH975&lt;&gt;"","1",AI975&lt;&gt;"","2",AJ975&lt;&gt;"","3")</f>
        <v>3</v>
      </c>
    </row>
    <row r="976" spans="1:37" x14ac:dyDescent="0.25">
      <c r="A976" t="s">
        <v>2275</v>
      </c>
      <c r="B976" t="s">
        <v>2276</v>
      </c>
      <c r="C976" s="67" t="str">
        <f t="shared" si="107"/>
        <v>danica fangmeier</v>
      </c>
      <c r="D976" s="71" t="str" cm="1">
        <f t="array" ref="D976">_xlfn.IFS(AK976="1",CONCATENATE(C976,"Regional"),AK976="2",CONCATENATE(C976,"Sectional"),AK976="3",CONCATENATE(C976,COUNTIF($C$1:C976,C976)))</f>
        <v>danica fangmeier1</v>
      </c>
      <c r="E976" s="66">
        <v>45154.416666666664</v>
      </c>
      <c r="F976" t="s">
        <v>2631</v>
      </c>
      <c r="G976" s="46">
        <v>10</v>
      </c>
      <c r="H976" s="46">
        <v>74</v>
      </c>
      <c r="I976" s="46">
        <v>10</v>
      </c>
      <c r="J976" t="s">
        <v>2540</v>
      </c>
      <c r="K976" t="s">
        <v>83</v>
      </c>
      <c r="L976" s="46">
        <v>2389</v>
      </c>
      <c r="M976" s="46">
        <v>35</v>
      </c>
      <c r="N976" s="46">
        <v>30</v>
      </c>
      <c r="O976" s="46">
        <v>113</v>
      </c>
      <c r="P976" s="46">
        <f t="shared" si="108"/>
        <v>1</v>
      </c>
      <c r="R976" s="67" t="s">
        <v>3297</v>
      </c>
      <c r="S976" s="67">
        <f>COUNTIF(Y$2:$Y$100,R976)</f>
        <v>0</v>
      </c>
      <c r="V976" s="67">
        <f t="shared" si="109"/>
        <v>0</v>
      </c>
      <c r="AB976" t="s">
        <v>83</v>
      </c>
      <c r="AC976" s="46">
        <v>2389</v>
      </c>
      <c r="AD976" s="46">
        <v>35</v>
      </c>
      <c r="AE976" s="46">
        <v>30</v>
      </c>
      <c r="AF976" s="46">
        <v>113</v>
      </c>
      <c r="AH976" s="70" t="str">
        <f t="shared" si="110"/>
        <v/>
      </c>
      <c r="AI976" s="70" t="str">
        <f t="shared" si="111"/>
        <v/>
      </c>
      <c r="AJ976" s="70" t="str">
        <f t="shared" si="112"/>
        <v>X</v>
      </c>
      <c r="AK976" s="70" t="str" cm="1">
        <f t="array" ref="AK976">_xlfn.IFS(AH976&lt;&gt;"","1",AI976&lt;&gt;"","2",AJ976&lt;&gt;"","3")</f>
        <v>3</v>
      </c>
    </row>
    <row r="977" spans="1:37" x14ac:dyDescent="0.25">
      <c r="A977" t="s">
        <v>948</v>
      </c>
      <c r="B977" t="s">
        <v>949</v>
      </c>
      <c r="C977" s="67" t="str">
        <f t="shared" si="107"/>
        <v>Krista Longden</v>
      </c>
      <c r="D977" s="71" t="str" cm="1">
        <f t="array" ref="D977">_xlfn.IFS(AK977="1",CONCATENATE(C977,"Regional"),AK977="2",CONCATENATE(C977,"Sectional"),AK977="3",CONCATENATE(C977,COUNTIF($C$1:C977,C977)))</f>
        <v>Krista Longden1</v>
      </c>
      <c r="E977" s="66">
        <v>45154.541666666664</v>
      </c>
      <c r="F977" t="s">
        <v>2686</v>
      </c>
      <c r="G977" s="46">
        <v>21</v>
      </c>
      <c r="H977" s="46">
        <v>42</v>
      </c>
      <c r="I977" s="46">
        <v>1</v>
      </c>
      <c r="J977" t="s">
        <v>135</v>
      </c>
      <c r="K977" t="s">
        <v>90</v>
      </c>
      <c r="L977" s="46">
        <v>2831</v>
      </c>
      <c r="M977" s="46">
        <v>36</v>
      </c>
      <c r="N977" s="46">
        <v>35.799999999999997</v>
      </c>
      <c r="O977" s="46">
        <v>123</v>
      </c>
      <c r="P977" s="46">
        <f t="shared" si="108"/>
        <v>1</v>
      </c>
      <c r="R977" s="67" t="s">
        <v>1466</v>
      </c>
      <c r="S977" s="67">
        <f>COUNTIF(Y$2:$Y$100,R977)</f>
        <v>0</v>
      </c>
      <c r="V977" s="67">
        <f t="shared" si="109"/>
        <v>0</v>
      </c>
      <c r="AB977" t="s">
        <v>90</v>
      </c>
      <c r="AC977" s="46">
        <v>2831</v>
      </c>
      <c r="AD977" s="46">
        <v>36</v>
      </c>
      <c r="AE977" s="46">
        <v>35.799999999999997</v>
      </c>
      <c r="AF977" s="46">
        <v>123</v>
      </c>
      <c r="AH977" s="70" t="str">
        <f t="shared" si="110"/>
        <v/>
      </c>
      <c r="AI977" s="70" t="str">
        <f t="shared" si="111"/>
        <v/>
      </c>
      <c r="AJ977" s="70" t="str">
        <f t="shared" si="112"/>
        <v>X</v>
      </c>
      <c r="AK977" s="70" t="str" cm="1">
        <f t="array" ref="AK977">_xlfn.IFS(AH977&lt;&gt;"","1",AI977&lt;&gt;"","2",AJ977&lt;&gt;"","3")</f>
        <v>3</v>
      </c>
    </row>
    <row r="978" spans="1:37" x14ac:dyDescent="0.25">
      <c r="A978" t="s">
        <v>951</v>
      </c>
      <c r="B978" t="s">
        <v>539</v>
      </c>
      <c r="C978" s="67" t="str">
        <f t="shared" si="107"/>
        <v>Maggie Blank</v>
      </c>
      <c r="D978" s="71" t="str" cm="1">
        <f t="array" ref="D978">_xlfn.IFS(AK978="1",CONCATENATE(C978,"Regional"),AK978="2",CONCATENATE(C978,"Sectional"),AK978="3",CONCATENATE(C978,COUNTIF($C$1:C978,C978)))</f>
        <v>Maggie Blank1</v>
      </c>
      <c r="E978" s="66">
        <v>45154.541666666664</v>
      </c>
      <c r="F978" t="s">
        <v>2686</v>
      </c>
      <c r="G978" s="46">
        <v>21</v>
      </c>
      <c r="H978" s="46">
        <v>45</v>
      </c>
      <c r="I978" s="46">
        <v>2</v>
      </c>
      <c r="J978" t="s">
        <v>135</v>
      </c>
      <c r="K978" t="s">
        <v>90</v>
      </c>
      <c r="L978" s="46">
        <v>2831</v>
      </c>
      <c r="M978" s="46">
        <v>36</v>
      </c>
      <c r="N978" s="46">
        <v>35.799999999999997</v>
      </c>
      <c r="O978" s="46">
        <v>123</v>
      </c>
      <c r="P978" s="46">
        <f t="shared" si="108"/>
        <v>1</v>
      </c>
      <c r="R978" s="67" t="s">
        <v>1468</v>
      </c>
      <c r="S978" s="67">
        <f>COUNTIF(Y$2:$Y$100,R978)</f>
        <v>0</v>
      </c>
      <c r="V978" s="67">
        <f t="shared" si="109"/>
        <v>0</v>
      </c>
      <c r="AB978" t="s">
        <v>90</v>
      </c>
      <c r="AC978" s="46">
        <v>2831</v>
      </c>
      <c r="AD978" s="46">
        <v>36</v>
      </c>
      <c r="AE978" s="46">
        <v>35.799999999999997</v>
      </c>
      <c r="AF978" s="46">
        <v>123</v>
      </c>
      <c r="AH978" s="70" t="str">
        <f t="shared" si="110"/>
        <v/>
      </c>
      <c r="AI978" s="70" t="str">
        <f t="shared" si="111"/>
        <v/>
      </c>
      <c r="AJ978" s="70" t="str">
        <f t="shared" si="112"/>
        <v>X</v>
      </c>
      <c r="AK978" s="70" t="str" cm="1">
        <f t="array" ref="AK978">_xlfn.IFS(AH978&lt;&gt;"","1",AI978&lt;&gt;"","2",AJ978&lt;&gt;"","3")</f>
        <v>3</v>
      </c>
    </row>
    <row r="979" spans="1:37" x14ac:dyDescent="0.25">
      <c r="A979" t="s">
        <v>294</v>
      </c>
      <c r="B979" t="s">
        <v>528</v>
      </c>
      <c r="C979" s="67" t="str">
        <f t="shared" si="107"/>
        <v>Kate Lang</v>
      </c>
      <c r="D979" s="71" t="str" cm="1">
        <f t="array" ref="D979">_xlfn.IFS(AK979="1",CONCATENATE(C979,"Regional"),AK979="2",CONCATENATE(C979,"Sectional"),AK979="3",CONCATENATE(C979,COUNTIF($C$1:C979,C979)))</f>
        <v>Kate Lang1</v>
      </c>
      <c r="E979" s="66">
        <v>45154.541666666664</v>
      </c>
      <c r="F979" t="s">
        <v>2686</v>
      </c>
      <c r="G979" s="46">
        <v>21</v>
      </c>
      <c r="H979" s="46">
        <v>46</v>
      </c>
      <c r="I979" s="46">
        <v>3</v>
      </c>
      <c r="J979" t="s">
        <v>135</v>
      </c>
      <c r="K979" t="s">
        <v>90</v>
      </c>
      <c r="L979" s="46">
        <v>2831</v>
      </c>
      <c r="M979" s="46">
        <v>36</v>
      </c>
      <c r="N979" s="46">
        <v>35.799999999999997</v>
      </c>
      <c r="O979" s="46">
        <v>123</v>
      </c>
      <c r="P979" s="46">
        <f t="shared" si="108"/>
        <v>1</v>
      </c>
      <c r="R979" s="67" t="s">
        <v>3128</v>
      </c>
      <c r="S979" s="67">
        <f>COUNTIF(Y$2:$Y$100,R979)</f>
        <v>0</v>
      </c>
      <c r="V979" s="67">
        <f t="shared" si="109"/>
        <v>0</v>
      </c>
      <c r="AB979" t="s">
        <v>90</v>
      </c>
      <c r="AC979" s="46">
        <v>2831</v>
      </c>
      <c r="AD979" s="46">
        <v>36</v>
      </c>
      <c r="AE979" s="46">
        <v>35.799999999999997</v>
      </c>
      <c r="AF979" s="46">
        <v>123</v>
      </c>
      <c r="AH979" s="70" t="str">
        <f t="shared" si="110"/>
        <v/>
      </c>
      <c r="AI979" s="70" t="str">
        <f t="shared" si="111"/>
        <v/>
      </c>
      <c r="AJ979" s="70" t="str">
        <f t="shared" si="112"/>
        <v>X</v>
      </c>
      <c r="AK979" s="70" t="str" cm="1">
        <f t="array" ref="AK979">_xlfn.IFS(AH979&lt;&gt;"","1",AI979&lt;&gt;"","2",AJ979&lt;&gt;"","3")</f>
        <v>3</v>
      </c>
    </row>
    <row r="980" spans="1:37" x14ac:dyDescent="0.25">
      <c r="A980" t="s">
        <v>186</v>
      </c>
      <c r="B980" t="s">
        <v>542</v>
      </c>
      <c r="C980" s="67" t="str">
        <f t="shared" si="107"/>
        <v>Jenna Anderson</v>
      </c>
      <c r="D980" s="71" t="str" cm="1">
        <f t="array" ref="D980">_xlfn.IFS(AK980="1",CONCATENATE(C980,"Regional"),AK980="2",CONCATENATE(C980,"Sectional"),AK980="3",CONCATENATE(C980,COUNTIF($C$1:C980,C980)))</f>
        <v>Jenna Anderson1</v>
      </c>
      <c r="E980" s="66">
        <v>45154.541666666664</v>
      </c>
      <c r="F980" t="s">
        <v>2686</v>
      </c>
      <c r="G980" s="46">
        <v>21</v>
      </c>
      <c r="H980" s="46">
        <v>49</v>
      </c>
      <c r="I980" s="46">
        <v>4</v>
      </c>
      <c r="J980" t="s">
        <v>135</v>
      </c>
      <c r="K980" t="s">
        <v>90</v>
      </c>
      <c r="L980" s="46">
        <v>2831</v>
      </c>
      <c r="M980" s="46">
        <v>36</v>
      </c>
      <c r="N980" s="46">
        <v>35.799999999999997</v>
      </c>
      <c r="O980" s="46">
        <v>123</v>
      </c>
      <c r="P980" s="46">
        <f t="shared" si="108"/>
        <v>1</v>
      </c>
      <c r="R980" s="67" t="s">
        <v>3142</v>
      </c>
      <c r="S980" s="67">
        <f>COUNTIF(Y$2:$Y$100,R980)</f>
        <v>0</v>
      </c>
      <c r="V980" s="67">
        <f t="shared" si="109"/>
        <v>0</v>
      </c>
      <c r="AB980" t="s">
        <v>90</v>
      </c>
      <c r="AC980" s="46">
        <v>2831</v>
      </c>
      <c r="AD980" s="46">
        <v>36</v>
      </c>
      <c r="AE980" s="46">
        <v>35.799999999999997</v>
      </c>
      <c r="AF980" s="46">
        <v>123</v>
      </c>
      <c r="AH980" s="70" t="str">
        <f t="shared" si="110"/>
        <v/>
      </c>
      <c r="AI980" s="70" t="str">
        <f t="shared" si="111"/>
        <v/>
      </c>
      <c r="AJ980" s="70" t="str">
        <f t="shared" si="112"/>
        <v>X</v>
      </c>
      <c r="AK980" s="70" t="str" cm="1">
        <f t="array" ref="AK980">_xlfn.IFS(AH980&lt;&gt;"","1",AI980&lt;&gt;"","2",AJ980&lt;&gt;"","3")</f>
        <v>3</v>
      </c>
    </row>
    <row r="981" spans="1:37" x14ac:dyDescent="0.25">
      <c r="A981" t="s">
        <v>958</v>
      </c>
      <c r="B981" t="s">
        <v>959</v>
      </c>
      <c r="C981" s="67" t="str">
        <f t="shared" si="107"/>
        <v>Macey St. Lawrence</v>
      </c>
      <c r="D981" s="71" t="str" cm="1">
        <f t="array" ref="D981">_xlfn.IFS(AK981="1",CONCATENATE(C981,"Regional"),AK981="2",CONCATENATE(C981,"Sectional"),AK981="3",CONCATENATE(C981,COUNTIF($C$1:C981,C981)))</f>
        <v>Macey St. Lawrence1</v>
      </c>
      <c r="E981" s="66">
        <v>45154.541666666664</v>
      </c>
      <c r="F981" t="s">
        <v>2686</v>
      </c>
      <c r="G981" s="46">
        <v>21</v>
      </c>
      <c r="H981" s="46">
        <v>49</v>
      </c>
      <c r="I981" s="46">
        <v>4</v>
      </c>
      <c r="J981" t="s">
        <v>135</v>
      </c>
      <c r="K981" t="s">
        <v>90</v>
      </c>
      <c r="L981" s="46">
        <v>2831</v>
      </c>
      <c r="M981" s="46">
        <v>36</v>
      </c>
      <c r="N981" s="46">
        <v>35.799999999999997</v>
      </c>
      <c r="O981" s="46">
        <v>123</v>
      </c>
      <c r="P981" s="46">
        <f t="shared" si="108"/>
        <v>1</v>
      </c>
      <c r="R981" s="67" t="s">
        <v>1474</v>
      </c>
      <c r="S981" s="67">
        <f>COUNTIF(Y$2:$Y$100,R981)</f>
        <v>0</v>
      </c>
      <c r="V981" s="67">
        <f t="shared" si="109"/>
        <v>0</v>
      </c>
      <c r="AB981" t="s">
        <v>90</v>
      </c>
      <c r="AC981" s="46">
        <v>2831</v>
      </c>
      <c r="AD981" s="46">
        <v>36</v>
      </c>
      <c r="AE981" s="46">
        <v>35.799999999999997</v>
      </c>
      <c r="AF981" s="46">
        <v>123</v>
      </c>
      <c r="AH981" s="70" t="str">
        <f t="shared" si="110"/>
        <v/>
      </c>
      <c r="AI981" s="70" t="str">
        <f t="shared" si="111"/>
        <v/>
      </c>
      <c r="AJ981" s="70" t="str">
        <f t="shared" si="112"/>
        <v>X</v>
      </c>
      <c r="AK981" s="70" t="str" cm="1">
        <f t="array" ref="AK981">_xlfn.IFS(AH981&lt;&gt;"","1",AI981&lt;&gt;"","2",AJ981&lt;&gt;"","3")</f>
        <v>3</v>
      </c>
    </row>
    <row r="982" spans="1:37" x14ac:dyDescent="0.25">
      <c r="A982" t="s">
        <v>950</v>
      </c>
      <c r="B982" t="s">
        <v>628</v>
      </c>
      <c r="C982" s="67" t="str">
        <f t="shared" si="107"/>
        <v>Angelina Dorshak</v>
      </c>
      <c r="D982" s="71" t="str" cm="1">
        <f t="array" ref="D982">_xlfn.IFS(AK982="1",CONCATENATE(C982,"Regional"),AK982="2",CONCATENATE(C982,"Sectional"),AK982="3",CONCATENATE(C982,COUNTIF($C$1:C982,C982)))</f>
        <v>Angelina Dorshak1</v>
      </c>
      <c r="E982" s="66">
        <v>45154.541666666664</v>
      </c>
      <c r="F982" t="s">
        <v>2686</v>
      </c>
      <c r="G982" s="46">
        <v>21</v>
      </c>
      <c r="H982" s="46">
        <v>50</v>
      </c>
      <c r="I982" s="46">
        <v>6</v>
      </c>
      <c r="J982" t="s">
        <v>135</v>
      </c>
      <c r="K982" t="s">
        <v>90</v>
      </c>
      <c r="L982" s="46">
        <v>2831</v>
      </c>
      <c r="M982" s="46">
        <v>36</v>
      </c>
      <c r="N982" s="46">
        <v>35.799999999999997</v>
      </c>
      <c r="O982" s="46">
        <v>123</v>
      </c>
      <c r="P982" s="46">
        <f t="shared" si="108"/>
        <v>1</v>
      </c>
      <c r="R982" s="67" t="s">
        <v>1467</v>
      </c>
      <c r="S982" s="67">
        <f>COUNTIF(Y$2:$Y$100,R982)</f>
        <v>0</v>
      </c>
      <c r="V982" s="67">
        <f t="shared" si="109"/>
        <v>0</v>
      </c>
      <c r="AB982" t="s">
        <v>90</v>
      </c>
      <c r="AC982" s="46">
        <v>2831</v>
      </c>
      <c r="AD982" s="46">
        <v>36</v>
      </c>
      <c r="AE982" s="46">
        <v>35.799999999999997</v>
      </c>
      <c r="AF982" s="46">
        <v>123</v>
      </c>
      <c r="AH982" s="70" t="str">
        <f t="shared" si="110"/>
        <v/>
      </c>
      <c r="AI982" s="70" t="str">
        <f t="shared" si="111"/>
        <v/>
      </c>
      <c r="AJ982" s="70" t="str">
        <f t="shared" si="112"/>
        <v>X</v>
      </c>
      <c r="AK982" s="70" t="str" cm="1">
        <f t="array" ref="AK982">_xlfn.IFS(AH982&lt;&gt;"","1",AI982&lt;&gt;"","2",AJ982&lt;&gt;"","3")</f>
        <v>3</v>
      </c>
    </row>
    <row r="983" spans="1:37" x14ac:dyDescent="0.25">
      <c r="A983" t="s">
        <v>1129</v>
      </c>
      <c r="B983" t="s">
        <v>528</v>
      </c>
      <c r="C983" s="67" t="str">
        <f t="shared" si="107"/>
        <v>Kate Forton</v>
      </c>
      <c r="D983" s="71" t="str" cm="1">
        <f t="array" ref="D983">_xlfn.IFS(AK983="1",CONCATENATE(C983,"Regional"),AK983="2",CONCATENATE(C983,"Sectional"),AK983="3",CONCATENATE(C983,COUNTIF($C$1:C983,C983)))</f>
        <v>Kate Forton1</v>
      </c>
      <c r="E983" s="66">
        <v>45154.541666666664</v>
      </c>
      <c r="F983" t="s">
        <v>2686</v>
      </c>
      <c r="G983" s="46">
        <v>21</v>
      </c>
      <c r="H983" s="46">
        <v>50</v>
      </c>
      <c r="I983" s="46">
        <v>6</v>
      </c>
      <c r="J983" t="s">
        <v>135</v>
      </c>
      <c r="K983" t="s">
        <v>90</v>
      </c>
      <c r="L983" s="46">
        <v>2831</v>
      </c>
      <c r="M983" s="46">
        <v>36</v>
      </c>
      <c r="N983" s="46">
        <v>35.799999999999997</v>
      </c>
      <c r="O983" s="46">
        <v>123</v>
      </c>
      <c r="P983" s="46">
        <f t="shared" si="108"/>
        <v>1</v>
      </c>
      <c r="R983" s="67" t="s">
        <v>1600</v>
      </c>
      <c r="S983" s="67">
        <f>COUNTIF(Y$2:$Y$100,R983)</f>
        <v>0</v>
      </c>
      <c r="V983" s="67">
        <f t="shared" si="109"/>
        <v>0</v>
      </c>
      <c r="AB983" t="s">
        <v>90</v>
      </c>
      <c r="AC983" s="46">
        <v>2831</v>
      </c>
      <c r="AD983" s="46">
        <v>36</v>
      </c>
      <c r="AE983" s="46">
        <v>35.799999999999997</v>
      </c>
      <c r="AF983" s="46">
        <v>123</v>
      </c>
      <c r="AH983" s="70" t="str">
        <f t="shared" si="110"/>
        <v/>
      </c>
      <c r="AI983" s="70" t="str">
        <f t="shared" si="111"/>
        <v/>
      </c>
      <c r="AJ983" s="70" t="str">
        <f t="shared" si="112"/>
        <v>X</v>
      </c>
      <c r="AK983" s="70" t="str" cm="1">
        <f t="array" ref="AK983">_xlfn.IFS(AH983&lt;&gt;"","1",AI983&lt;&gt;"","2",AJ983&lt;&gt;"","3")</f>
        <v>3</v>
      </c>
    </row>
    <row r="984" spans="1:37" x14ac:dyDescent="0.25">
      <c r="A984" t="s">
        <v>1116</v>
      </c>
      <c r="B984" t="s">
        <v>185</v>
      </c>
      <c r="C984" s="67" t="str">
        <f t="shared" si="107"/>
        <v>Caden Reger</v>
      </c>
      <c r="D984" s="71" t="str" cm="1">
        <f t="array" ref="D984">_xlfn.IFS(AK984="1",CONCATENATE(C984,"Regional"),AK984="2",CONCATENATE(C984,"Sectional"),AK984="3",CONCATENATE(C984,COUNTIF($C$1:C984,C984)))</f>
        <v>Caden Reger1</v>
      </c>
      <c r="E984" s="66">
        <v>45154.541666666664</v>
      </c>
      <c r="F984" t="s">
        <v>2686</v>
      </c>
      <c r="G984" s="46">
        <v>21</v>
      </c>
      <c r="H984" s="46">
        <v>53</v>
      </c>
      <c r="I984" s="46">
        <v>8</v>
      </c>
      <c r="J984" t="s">
        <v>135</v>
      </c>
      <c r="K984" t="s">
        <v>90</v>
      </c>
      <c r="L984" s="46">
        <v>2831</v>
      </c>
      <c r="M984" s="46">
        <v>36</v>
      </c>
      <c r="N984" s="46">
        <v>35.799999999999997</v>
      </c>
      <c r="O984" s="46">
        <v>123</v>
      </c>
      <c r="P984" s="46">
        <f t="shared" si="108"/>
        <v>1</v>
      </c>
      <c r="R984" s="67" t="s">
        <v>1597</v>
      </c>
      <c r="S984" s="67">
        <f>COUNTIF(Y$2:$Y$100,R984)</f>
        <v>0</v>
      </c>
      <c r="V984" s="67">
        <f t="shared" si="109"/>
        <v>0</v>
      </c>
      <c r="AB984" t="s">
        <v>90</v>
      </c>
      <c r="AC984" s="46">
        <v>2831</v>
      </c>
      <c r="AD984" s="46">
        <v>36</v>
      </c>
      <c r="AE984" s="46">
        <v>35.799999999999997</v>
      </c>
      <c r="AF984" s="46">
        <v>123</v>
      </c>
      <c r="AH984" s="70" t="str">
        <f t="shared" si="110"/>
        <v/>
      </c>
      <c r="AI984" s="70" t="str">
        <f t="shared" si="111"/>
        <v/>
      </c>
      <c r="AJ984" s="70" t="str">
        <f t="shared" si="112"/>
        <v>X</v>
      </c>
      <c r="AK984" s="70" t="str" cm="1">
        <f t="array" ref="AK984">_xlfn.IFS(AH984&lt;&gt;"","1",AI984&lt;&gt;"","2",AJ984&lt;&gt;"","3")</f>
        <v>3</v>
      </c>
    </row>
    <row r="985" spans="1:37" x14ac:dyDescent="0.25">
      <c r="A985" t="s">
        <v>1120</v>
      </c>
      <c r="B985" t="s">
        <v>408</v>
      </c>
      <c r="C985" s="67" t="str">
        <f t="shared" si="107"/>
        <v>Mya Kulwicki</v>
      </c>
      <c r="D985" s="71" t="str" cm="1">
        <f t="array" ref="D985">_xlfn.IFS(AK985="1",CONCATENATE(C985,"Regional"),AK985="2",CONCATENATE(C985,"Sectional"),AK985="3",CONCATENATE(C985,COUNTIF($C$1:C985,C985)))</f>
        <v>Mya Kulwicki1</v>
      </c>
      <c r="E985" s="66">
        <v>45154.541666666664</v>
      </c>
      <c r="F985" t="s">
        <v>2686</v>
      </c>
      <c r="G985" s="46">
        <v>21</v>
      </c>
      <c r="H985" s="46">
        <v>54</v>
      </c>
      <c r="I985" s="46">
        <v>9</v>
      </c>
      <c r="J985" t="s">
        <v>135</v>
      </c>
      <c r="K985" t="s">
        <v>90</v>
      </c>
      <c r="L985" s="46">
        <v>2831</v>
      </c>
      <c r="M985" s="46">
        <v>36</v>
      </c>
      <c r="N985" s="46">
        <v>35.799999999999997</v>
      </c>
      <c r="O985" s="46">
        <v>123</v>
      </c>
      <c r="P985" s="46">
        <f t="shared" si="108"/>
        <v>1</v>
      </c>
      <c r="R985" s="67" t="s">
        <v>1588</v>
      </c>
      <c r="S985" s="67">
        <f>COUNTIF(Y$2:$Y$100,R985)</f>
        <v>0</v>
      </c>
      <c r="V985" s="67">
        <f t="shared" si="109"/>
        <v>0</v>
      </c>
      <c r="AB985" t="s">
        <v>90</v>
      </c>
      <c r="AC985" s="46">
        <v>2831</v>
      </c>
      <c r="AD985" s="46">
        <v>36</v>
      </c>
      <c r="AE985" s="46">
        <v>35.799999999999997</v>
      </c>
      <c r="AF985" s="46">
        <v>123</v>
      </c>
      <c r="AH985" s="70" t="str">
        <f t="shared" si="110"/>
        <v/>
      </c>
      <c r="AI985" s="70" t="str">
        <f t="shared" si="111"/>
        <v/>
      </c>
      <c r="AJ985" s="70" t="str">
        <f t="shared" si="112"/>
        <v>X</v>
      </c>
      <c r="AK985" s="70" t="str" cm="1">
        <f t="array" ref="AK985">_xlfn.IFS(AH985&lt;&gt;"","1",AI985&lt;&gt;"","2",AJ985&lt;&gt;"","3")</f>
        <v>3</v>
      </c>
    </row>
    <row r="986" spans="1:37" x14ac:dyDescent="0.25">
      <c r="A986" t="s">
        <v>2102</v>
      </c>
      <c r="B986" t="s">
        <v>2103</v>
      </c>
      <c r="C986" s="67" t="str">
        <f t="shared" si="107"/>
        <v>Vanhi Chava</v>
      </c>
      <c r="D986" s="71" t="str" cm="1">
        <f t="array" ref="D986">_xlfn.IFS(AK986="1",CONCATENATE(C986,"Regional"),AK986="2",CONCATENATE(C986,"Sectional"),AK986="3",CONCATENATE(C986,COUNTIF($C$1:C986,C986)))</f>
        <v>Vanhi Chava1</v>
      </c>
      <c r="E986" s="66">
        <v>45154.541666666664</v>
      </c>
      <c r="F986" t="s">
        <v>2686</v>
      </c>
      <c r="G986" s="46">
        <v>21</v>
      </c>
      <c r="H986" s="46">
        <v>54</v>
      </c>
      <c r="I986" s="46">
        <v>9</v>
      </c>
      <c r="J986" t="s">
        <v>135</v>
      </c>
      <c r="K986" t="s">
        <v>90</v>
      </c>
      <c r="L986" s="46">
        <v>2831</v>
      </c>
      <c r="M986" s="46">
        <v>36</v>
      </c>
      <c r="N986" s="46">
        <v>35.799999999999997</v>
      </c>
      <c r="O986" s="46">
        <v>123</v>
      </c>
      <c r="P986" s="46">
        <f t="shared" si="108"/>
        <v>1</v>
      </c>
      <c r="R986" s="67" t="s">
        <v>3127</v>
      </c>
      <c r="S986" s="67">
        <f>COUNTIF(Y$2:$Y$100,R986)</f>
        <v>0</v>
      </c>
      <c r="V986" s="67">
        <f t="shared" si="109"/>
        <v>0</v>
      </c>
      <c r="AB986" t="s">
        <v>90</v>
      </c>
      <c r="AC986" s="46">
        <v>2831</v>
      </c>
      <c r="AD986" s="46">
        <v>36</v>
      </c>
      <c r="AE986" s="46">
        <v>35.799999999999997</v>
      </c>
      <c r="AF986" s="46">
        <v>123</v>
      </c>
      <c r="AH986" s="70" t="str">
        <f t="shared" si="110"/>
        <v/>
      </c>
      <c r="AI986" s="70" t="str">
        <f t="shared" si="111"/>
        <v/>
      </c>
      <c r="AJ986" s="70" t="str">
        <f t="shared" si="112"/>
        <v>X</v>
      </c>
      <c r="AK986" s="70" t="str" cm="1">
        <f t="array" ref="AK986">_xlfn.IFS(AH986&lt;&gt;"","1",AI986&lt;&gt;"","2",AJ986&lt;&gt;"","3")</f>
        <v>3</v>
      </c>
    </row>
    <row r="987" spans="1:37" x14ac:dyDescent="0.25">
      <c r="A987" t="s">
        <v>1723</v>
      </c>
      <c r="B987" t="s">
        <v>277</v>
      </c>
      <c r="C987" s="67" t="str">
        <f t="shared" si="107"/>
        <v>Peyton Yoder</v>
      </c>
      <c r="D987" s="71" t="str" cm="1">
        <f t="array" ref="D987">_xlfn.IFS(AK987="1",CONCATENATE(C987,"Regional"),AK987="2",CONCATENATE(C987,"Sectional"),AK987="3",CONCATENATE(C987,COUNTIF($C$1:C987,C987)))</f>
        <v>Peyton Yoder1</v>
      </c>
      <c r="E987" s="66">
        <v>45154.541666666664</v>
      </c>
      <c r="F987" t="s">
        <v>2686</v>
      </c>
      <c r="G987" s="46">
        <v>21</v>
      </c>
      <c r="H987" s="46">
        <v>54</v>
      </c>
      <c r="I987" s="46">
        <v>9</v>
      </c>
      <c r="J987" t="s">
        <v>135</v>
      </c>
      <c r="K987" t="s">
        <v>90</v>
      </c>
      <c r="L987" s="46">
        <v>2831</v>
      </c>
      <c r="M987" s="46">
        <v>36</v>
      </c>
      <c r="N987" s="46">
        <v>35.799999999999997</v>
      </c>
      <c r="O987" s="46">
        <v>123</v>
      </c>
      <c r="P987" s="46">
        <f t="shared" si="108"/>
        <v>1</v>
      </c>
      <c r="R987" s="67" t="s">
        <v>3586</v>
      </c>
      <c r="S987" s="67">
        <f>COUNTIF(Y$2:$Y$100,R987)</f>
        <v>0</v>
      </c>
      <c r="V987" s="67">
        <f t="shared" si="109"/>
        <v>0</v>
      </c>
      <c r="AB987" t="s">
        <v>90</v>
      </c>
      <c r="AC987" s="46">
        <v>2831</v>
      </c>
      <c r="AD987" s="46">
        <v>36</v>
      </c>
      <c r="AE987" s="46">
        <v>35.799999999999997</v>
      </c>
      <c r="AF987" s="46">
        <v>123</v>
      </c>
      <c r="AH987" s="70" t="str">
        <f t="shared" si="110"/>
        <v/>
      </c>
      <c r="AI987" s="70" t="str">
        <f t="shared" si="111"/>
        <v/>
      </c>
      <c r="AJ987" s="70" t="str">
        <f t="shared" si="112"/>
        <v>X</v>
      </c>
      <c r="AK987" s="70" t="str" cm="1">
        <f t="array" ref="AK987">_xlfn.IFS(AH987&lt;&gt;"","1",AI987&lt;&gt;"","2",AJ987&lt;&gt;"","3")</f>
        <v>3</v>
      </c>
    </row>
    <row r="988" spans="1:37" x14ac:dyDescent="0.25">
      <c r="A988" t="s">
        <v>1694</v>
      </c>
      <c r="B988" t="s">
        <v>911</v>
      </c>
      <c r="C988" s="67" t="str">
        <f t="shared" si="107"/>
        <v>Kiley Clarquist</v>
      </c>
      <c r="D988" s="71" t="str" cm="1">
        <f t="array" ref="D988">_xlfn.IFS(AK988="1",CONCATENATE(C988,"Regional"),AK988="2",CONCATENATE(C988,"Sectional"),AK988="3",CONCATENATE(C988,COUNTIF($C$1:C988,C988)))</f>
        <v>Kiley Clarquist1</v>
      </c>
      <c r="E988" s="66">
        <v>45154.541666666664</v>
      </c>
      <c r="F988" t="s">
        <v>2686</v>
      </c>
      <c r="G988" s="46">
        <v>21</v>
      </c>
      <c r="H988" s="46">
        <v>55</v>
      </c>
      <c r="I988" s="46">
        <v>12</v>
      </c>
      <c r="J988" t="s">
        <v>135</v>
      </c>
      <c r="K988" t="s">
        <v>90</v>
      </c>
      <c r="L988" s="46">
        <v>2831</v>
      </c>
      <c r="M988" s="46">
        <v>36</v>
      </c>
      <c r="N988" s="46">
        <v>35.799999999999997</v>
      </c>
      <c r="O988" s="46">
        <v>123</v>
      </c>
      <c r="P988" s="46">
        <f t="shared" si="108"/>
        <v>1</v>
      </c>
      <c r="R988" s="67" t="s">
        <v>3587</v>
      </c>
      <c r="S988" s="67">
        <f>COUNTIF(Y$2:$Y$100,R988)</f>
        <v>0</v>
      </c>
      <c r="V988" s="67">
        <f t="shared" si="109"/>
        <v>0</v>
      </c>
      <c r="AB988" t="s">
        <v>90</v>
      </c>
      <c r="AC988" s="46">
        <v>2831</v>
      </c>
      <c r="AD988" s="46">
        <v>36</v>
      </c>
      <c r="AE988" s="46">
        <v>35.799999999999997</v>
      </c>
      <c r="AF988" s="46">
        <v>123</v>
      </c>
      <c r="AH988" s="70" t="str">
        <f t="shared" si="110"/>
        <v/>
      </c>
      <c r="AI988" s="70" t="str">
        <f t="shared" si="111"/>
        <v/>
      </c>
      <c r="AJ988" s="70" t="str">
        <f t="shared" si="112"/>
        <v>X</v>
      </c>
      <c r="AK988" s="70" t="str" cm="1">
        <f t="array" ref="AK988">_xlfn.IFS(AH988&lt;&gt;"","1",AI988&lt;&gt;"","2",AJ988&lt;&gt;"","3")</f>
        <v>3</v>
      </c>
    </row>
    <row r="989" spans="1:37" x14ac:dyDescent="0.25">
      <c r="A989" t="s">
        <v>2101</v>
      </c>
      <c r="B989" t="s">
        <v>492</v>
      </c>
      <c r="C989" s="67" t="str">
        <f t="shared" si="107"/>
        <v>Anna Marrero</v>
      </c>
      <c r="D989" s="71" t="str" cm="1">
        <f t="array" ref="D989">_xlfn.IFS(AK989="1",CONCATENATE(C989,"Regional"),AK989="2",CONCATENATE(C989,"Sectional"),AK989="3",CONCATENATE(C989,COUNTIF($C$1:C989,C989)))</f>
        <v>Anna Marrero1</v>
      </c>
      <c r="E989" s="66">
        <v>45154.541666666664</v>
      </c>
      <c r="F989" t="s">
        <v>2686</v>
      </c>
      <c r="G989" s="46">
        <v>21</v>
      </c>
      <c r="H989" s="46">
        <v>55</v>
      </c>
      <c r="I989" s="46">
        <v>12</v>
      </c>
      <c r="J989" t="s">
        <v>135</v>
      </c>
      <c r="K989" t="s">
        <v>90</v>
      </c>
      <c r="L989" s="46">
        <v>2831</v>
      </c>
      <c r="M989" s="46">
        <v>36</v>
      </c>
      <c r="N989" s="46">
        <v>35.799999999999997</v>
      </c>
      <c r="O989" s="46">
        <v>123</v>
      </c>
      <c r="P989" s="46">
        <f t="shared" si="108"/>
        <v>1</v>
      </c>
      <c r="R989" s="67" t="s">
        <v>3126</v>
      </c>
      <c r="S989" s="67">
        <f>COUNTIF(Y$2:$Y$100,R989)</f>
        <v>0</v>
      </c>
      <c r="V989" s="67">
        <f t="shared" si="109"/>
        <v>0</v>
      </c>
      <c r="AB989" t="s">
        <v>90</v>
      </c>
      <c r="AC989" s="46">
        <v>2831</v>
      </c>
      <c r="AD989" s="46">
        <v>36</v>
      </c>
      <c r="AE989" s="46">
        <v>35.799999999999997</v>
      </c>
      <c r="AF989" s="46">
        <v>123</v>
      </c>
      <c r="AH989" s="70" t="str">
        <f t="shared" si="110"/>
        <v/>
      </c>
      <c r="AI989" s="70" t="str">
        <f t="shared" si="111"/>
        <v/>
      </c>
      <c r="AJ989" s="70" t="str">
        <f t="shared" si="112"/>
        <v>X</v>
      </c>
      <c r="AK989" s="70" t="str" cm="1">
        <f t="array" ref="AK989">_xlfn.IFS(AH989&lt;&gt;"","1",AI989&lt;&gt;"","2",AJ989&lt;&gt;"","3")</f>
        <v>3</v>
      </c>
    </row>
    <row r="990" spans="1:37" x14ac:dyDescent="0.25">
      <c r="A990" t="s">
        <v>1722</v>
      </c>
      <c r="B990" t="s">
        <v>362</v>
      </c>
      <c r="C990" s="67" t="str">
        <f t="shared" si="107"/>
        <v>Emma Campeau</v>
      </c>
      <c r="D990" s="71" t="str" cm="1">
        <f t="array" ref="D990">_xlfn.IFS(AK990="1",CONCATENATE(C990,"Regional"),AK990="2",CONCATENATE(C990,"Sectional"),AK990="3",CONCATENATE(C990,COUNTIF($C$1:C990,C990)))</f>
        <v>Emma Campeau1</v>
      </c>
      <c r="E990" s="66">
        <v>45154.541666666664</v>
      </c>
      <c r="F990" t="s">
        <v>2686</v>
      </c>
      <c r="G990" s="46">
        <v>21</v>
      </c>
      <c r="H990" s="46">
        <v>56</v>
      </c>
      <c r="I990" s="46">
        <v>14</v>
      </c>
      <c r="J990" t="s">
        <v>135</v>
      </c>
      <c r="K990" t="s">
        <v>90</v>
      </c>
      <c r="L990" s="46">
        <v>2831</v>
      </c>
      <c r="M990" s="46">
        <v>36</v>
      </c>
      <c r="N990" s="46">
        <v>35.799999999999997</v>
      </c>
      <c r="O990" s="46">
        <v>123</v>
      </c>
      <c r="P990" s="46">
        <f t="shared" si="108"/>
        <v>1</v>
      </c>
      <c r="R990" s="67" t="s">
        <v>3588</v>
      </c>
      <c r="S990" s="67">
        <f>COUNTIF(Y$2:$Y$100,R990)</f>
        <v>0</v>
      </c>
      <c r="V990" s="67">
        <f t="shared" si="109"/>
        <v>0</v>
      </c>
      <c r="AB990" t="s">
        <v>90</v>
      </c>
      <c r="AC990" s="46">
        <v>2831</v>
      </c>
      <c r="AD990" s="46">
        <v>36</v>
      </c>
      <c r="AE990" s="46">
        <v>35.799999999999997</v>
      </c>
      <c r="AF990" s="46">
        <v>123</v>
      </c>
      <c r="AH990" s="70" t="str">
        <f t="shared" si="110"/>
        <v/>
      </c>
      <c r="AI990" s="70" t="str">
        <f t="shared" si="111"/>
        <v/>
      </c>
      <c r="AJ990" s="70" t="str">
        <f t="shared" si="112"/>
        <v>X</v>
      </c>
      <c r="AK990" s="70" t="str" cm="1">
        <f t="array" ref="AK990">_xlfn.IFS(AH990&lt;&gt;"","1",AI990&lt;&gt;"","2",AJ990&lt;&gt;"","3")</f>
        <v>3</v>
      </c>
    </row>
    <row r="991" spans="1:37" x14ac:dyDescent="0.25">
      <c r="A991" t="s">
        <v>1131</v>
      </c>
      <c r="B991" t="s">
        <v>1132</v>
      </c>
      <c r="C991" s="67" t="str">
        <f t="shared" si="107"/>
        <v>Esabella Kreitlow</v>
      </c>
      <c r="D991" s="71" t="str" cm="1">
        <f t="array" ref="D991">_xlfn.IFS(AK991="1",CONCATENATE(C991,"Regional"),AK991="2",CONCATENATE(C991,"Sectional"),AK991="3",CONCATENATE(C991,COUNTIF($C$1:C991,C991)))</f>
        <v>Esabella Kreitlow1</v>
      </c>
      <c r="E991" s="66">
        <v>45154.541666666664</v>
      </c>
      <c r="F991" t="s">
        <v>2686</v>
      </c>
      <c r="G991" s="46">
        <v>21</v>
      </c>
      <c r="H991" s="46">
        <v>57</v>
      </c>
      <c r="I991" s="46">
        <v>15</v>
      </c>
      <c r="J991" t="s">
        <v>135</v>
      </c>
      <c r="K991" t="s">
        <v>90</v>
      </c>
      <c r="L991" s="46">
        <v>2831</v>
      </c>
      <c r="M991" s="46">
        <v>36</v>
      </c>
      <c r="N991" s="46">
        <v>35.799999999999997</v>
      </c>
      <c r="O991" s="46">
        <v>123</v>
      </c>
      <c r="P991" s="46">
        <f t="shared" si="108"/>
        <v>1</v>
      </c>
      <c r="R991" s="67" t="s">
        <v>1601</v>
      </c>
      <c r="S991" s="67">
        <f>COUNTIF(Y$2:$Y$100,R991)</f>
        <v>0</v>
      </c>
      <c r="V991" s="67">
        <f t="shared" si="109"/>
        <v>0</v>
      </c>
      <c r="AB991" t="s">
        <v>90</v>
      </c>
      <c r="AC991" s="46">
        <v>2831</v>
      </c>
      <c r="AD991" s="46">
        <v>36</v>
      </c>
      <c r="AE991" s="46">
        <v>35.799999999999997</v>
      </c>
      <c r="AF991" s="46">
        <v>123</v>
      </c>
      <c r="AH991" s="70" t="str">
        <f t="shared" si="110"/>
        <v/>
      </c>
      <c r="AI991" s="70" t="str">
        <f t="shared" si="111"/>
        <v/>
      </c>
      <c r="AJ991" s="70" t="str">
        <f t="shared" si="112"/>
        <v>X</v>
      </c>
      <c r="AK991" s="70" t="str" cm="1">
        <f t="array" ref="AK991">_xlfn.IFS(AH991&lt;&gt;"","1",AI991&lt;&gt;"","2",AJ991&lt;&gt;"","3")</f>
        <v>3</v>
      </c>
    </row>
    <row r="992" spans="1:37" x14ac:dyDescent="0.25">
      <c r="A992" t="s">
        <v>1128</v>
      </c>
      <c r="B992" t="s">
        <v>840</v>
      </c>
      <c r="C992" s="67" t="str">
        <f t="shared" si="107"/>
        <v>Charlotte Neuenfeldt</v>
      </c>
      <c r="D992" s="71" t="str" cm="1">
        <f t="array" ref="D992">_xlfn.IFS(AK992="1",CONCATENATE(C992,"Regional"),AK992="2",CONCATENATE(C992,"Sectional"),AK992="3",CONCATENATE(C992,COUNTIF($C$1:C992,C992)))</f>
        <v>Charlotte Neuenfeldt1</v>
      </c>
      <c r="E992" s="66">
        <v>45154.541666666664</v>
      </c>
      <c r="F992" t="s">
        <v>2686</v>
      </c>
      <c r="G992" s="46">
        <v>21</v>
      </c>
      <c r="H992" s="46">
        <v>57</v>
      </c>
      <c r="I992" s="46">
        <v>15</v>
      </c>
      <c r="J992" t="s">
        <v>135</v>
      </c>
      <c r="K992" t="s">
        <v>90</v>
      </c>
      <c r="L992" s="46">
        <v>2831</v>
      </c>
      <c r="M992" s="46">
        <v>36</v>
      </c>
      <c r="N992" s="46">
        <v>35.799999999999997</v>
      </c>
      <c r="O992" s="46">
        <v>123</v>
      </c>
      <c r="P992" s="46">
        <f t="shared" si="108"/>
        <v>1</v>
      </c>
      <c r="R992" s="67" t="s">
        <v>1598</v>
      </c>
      <c r="S992" s="67">
        <f>COUNTIF(Y$2:$Y$100,R992)</f>
        <v>0</v>
      </c>
      <c r="V992" s="67">
        <f t="shared" si="109"/>
        <v>0</v>
      </c>
      <c r="AB992" t="s">
        <v>90</v>
      </c>
      <c r="AC992" s="46">
        <v>2831</v>
      </c>
      <c r="AD992" s="46">
        <v>36</v>
      </c>
      <c r="AE992" s="46">
        <v>35.799999999999997</v>
      </c>
      <c r="AF992" s="46">
        <v>123</v>
      </c>
      <c r="AH992" s="70" t="str">
        <f t="shared" si="110"/>
        <v/>
      </c>
      <c r="AI992" s="70" t="str">
        <f t="shared" si="111"/>
        <v/>
      </c>
      <c r="AJ992" s="70" t="str">
        <f t="shared" si="112"/>
        <v>X</v>
      </c>
      <c r="AK992" s="70" t="str" cm="1">
        <f t="array" ref="AK992">_xlfn.IFS(AH992&lt;&gt;"","1",AI992&lt;&gt;"","2",AJ992&lt;&gt;"","3")</f>
        <v>3</v>
      </c>
    </row>
    <row r="993" spans="1:37" x14ac:dyDescent="0.25">
      <c r="A993" t="s">
        <v>1728</v>
      </c>
      <c r="B993" t="s">
        <v>969</v>
      </c>
      <c r="C993" s="67" t="str">
        <f t="shared" si="107"/>
        <v>Maia Lindvall</v>
      </c>
      <c r="D993" s="71" t="str" cm="1">
        <f t="array" ref="D993">_xlfn.IFS(AK993="1",CONCATENATE(C993,"Regional"),AK993="2",CONCATENATE(C993,"Sectional"),AK993="3",CONCATENATE(C993,COUNTIF($C$1:C993,C993)))</f>
        <v>Maia Lindvall1</v>
      </c>
      <c r="E993" s="66">
        <v>45154.541666666664</v>
      </c>
      <c r="F993" t="s">
        <v>2686</v>
      </c>
      <c r="G993" s="46">
        <v>21</v>
      </c>
      <c r="H993" s="46">
        <v>59</v>
      </c>
      <c r="I993" s="46">
        <v>17</v>
      </c>
      <c r="J993" t="s">
        <v>135</v>
      </c>
      <c r="K993" t="s">
        <v>90</v>
      </c>
      <c r="L993" s="46">
        <v>2831</v>
      </c>
      <c r="M993" s="46">
        <v>36</v>
      </c>
      <c r="N993" s="46">
        <v>35.799999999999997</v>
      </c>
      <c r="O993" s="46">
        <v>123</v>
      </c>
      <c r="P993" s="46">
        <f t="shared" si="108"/>
        <v>1</v>
      </c>
      <c r="R993" s="67" t="s">
        <v>3589</v>
      </c>
      <c r="S993" s="67">
        <f>COUNTIF(Y$2:$Y$100,R993)</f>
        <v>0</v>
      </c>
      <c r="V993" s="67">
        <f t="shared" si="109"/>
        <v>0</v>
      </c>
      <c r="AB993" t="s">
        <v>90</v>
      </c>
      <c r="AC993" s="46">
        <v>2831</v>
      </c>
      <c r="AD993" s="46">
        <v>36</v>
      </c>
      <c r="AE993" s="46">
        <v>35.799999999999997</v>
      </c>
      <c r="AF993" s="46">
        <v>123</v>
      </c>
      <c r="AH993" s="70" t="str">
        <f t="shared" si="110"/>
        <v/>
      </c>
      <c r="AI993" s="70" t="str">
        <f t="shared" si="111"/>
        <v/>
      </c>
      <c r="AJ993" s="70" t="str">
        <f t="shared" si="112"/>
        <v>X</v>
      </c>
      <c r="AK993" s="70" t="str" cm="1">
        <f t="array" ref="AK993">_xlfn.IFS(AH993&lt;&gt;"","1",AI993&lt;&gt;"","2",AJ993&lt;&gt;"","3")</f>
        <v>3</v>
      </c>
    </row>
    <row r="994" spans="1:37" x14ac:dyDescent="0.25">
      <c r="A994" t="s">
        <v>2356</v>
      </c>
      <c r="B994" t="s">
        <v>542</v>
      </c>
      <c r="C994" s="67" t="str">
        <f t="shared" si="107"/>
        <v>Jenna Rambo</v>
      </c>
      <c r="D994" s="71" t="str" cm="1">
        <f t="array" ref="D994">_xlfn.IFS(AK994="1",CONCATENATE(C994,"Regional"),AK994="2",CONCATENATE(C994,"Sectional"),AK994="3",CONCATENATE(C994,COUNTIF($C$1:C994,C994)))</f>
        <v>Jenna Rambo1</v>
      </c>
      <c r="E994" s="66">
        <v>45154.541666666664</v>
      </c>
      <c r="F994" t="s">
        <v>2686</v>
      </c>
      <c r="G994" s="46">
        <v>21</v>
      </c>
      <c r="H994" s="46">
        <v>61</v>
      </c>
      <c r="I994" s="46">
        <v>18</v>
      </c>
      <c r="J994" t="s">
        <v>135</v>
      </c>
      <c r="K994" t="s">
        <v>90</v>
      </c>
      <c r="L994" s="46">
        <v>2831</v>
      </c>
      <c r="M994" s="46">
        <v>36</v>
      </c>
      <c r="N994" s="46">
        <v>35.799999999999997</v>
      </c>
      <c r="O994" s="46">
        <v>123</v>
      </c>
      <c r="P994" s="46">
        <f t="shared" si="108"/>
        <v>1</v>
      </c>
      <c r="R994" s="67" t="s">
        <v>3378</v>
      </c>
      <c r="S994" s="67">
        <f>COUNTIF(Y$2:$Y$100,R994)</f>
        <v>0</v>
      </c>
      <c r="V994" s="67">
        <f t="shared" si="109"/>
        <v>0</v>
      </c>
      <c r="AB994" t="s">
        <v>90</v>
      </c>
      <c r="AC994" s="46">
        <v>2831</v>
      </c>
      <c r="AD994" s="46">
        <v>36</v>
      </c>
      <c r="AE994" s="46">
        <v>35.799999999999997</v>
      </c>
      <c r="AF994" s="46">
        <v>123</v>
      </c>
      <c r="AH994" s="70" t="str">
        <f t="shared" si="110"/>
        <v/>
      </c>
      <c r="AI994" s="70" t="str">
        <f t="shared" si="111"/>
        <v/>
      </c>
      <c r="AJ994" s="70" t="str">
        <f t="shared" si="112"/>
        <v>X</v>
      </c>
      <c r="AK994" s="70" t="str" cm="1">
        <f t="array" ref="AK994">_xlfn.IFS(AH994&lt;&gt;"","1",AI994&lt;&gt;"","2",AJ994&lt;&gt;"","3")</f>
        <v>3</v>
      </c>
    </row>
    <row r="995" spans="1:37" x14ac:dyDescent="0.25">
      <c r="A995" t="s">
        <v>960</v>
      </c>
      <c r="B995" t="s">
        <v>449</v>
      </c>
      <c r="C995" s="67" t="str">
        <f t="shared" si="107"/>
        <v>Vivian Huang</v>
      </c>
      <c r="D995" s="71" t="str" cm="1">
        <f t="array" ref="D995">_xlfn.IFS(AK995="1",CONCATENATE(C995,"Regional"),AK995="2",CONCATENATE(C995,"Sectional"),AK995="3",CONCATENATE(C995,COUNTIF($C$1:C995,C995)))</f>
        <v>Vivian Huang1</v>
      </c>
      <c r="E995" s="66">
        <v>45154.541666666664</v>
      </c>
      <c r="F995" t="s">
        <v>2686</v>
      </c>
      <c r="G995" s="46">
        <v>21</v>
      </c>
      <c r="H995" s="46">
        <v>63</v>
      </c>
      <c r="I995" s="46">
        <v>19</v>
      </c>
      <c r="J995" t="s">
        <v>135</v>
      </c>
      <c r="K995" t="s">
        <v>90</v>
      </c>
      <c r="L995" s="46">
        <v>2831</v>
      </c>
      <c r="M995" s="46">
        <v>36</v>
      </c>
      <c r="N995" s="46">
        <v>35.799999999999997</v>
      </c>
      <c r="O995" s="46">
        <v>123</v>
      </c>
      <c r="P995" s="46">
        <f t="shared" si="108"/>
        <v>1</v>
      </c>
      <c r="R995" s="67" t="s">
        <v>1475</v>
      </c>
      <c r="S995" s="67">
        <f>COUNTIF(Y$2:$Y$100,R995)</f>
        <v>0</v>
      </c>
      <c r="V995" s="67">
        <f t="shared" si="109"/>
        <v>0</v>
      </c>
      <c r="AB995" t="s">
        <v>90</v>
      </c>
      <c r="AC995" s="46">
        <v>2831</v>
      </c>
      <c r="AD995" s="46">
        <v>36</v>
      </c>
      <c r="AE995" s="46">
        <v>35.799999999999997</v>
      </c>
      <c r="AF995" s="46">
        <v>123</v>
      </c>
      <c r="AH995" s="70" t="str">
        <f t="shared" si="110"/>
        <v/>
      </c>
      <c r="AI995" s="70" t="str">
        <f t="shared" si="111"/>
        <v/>
      </c>
      <c r="AJ995" s="70" t="str">
        <f t="shared" si="112"/>
        <v>X</v>
      </c>
      <c r="AK995" s="70" t="str" cm="1">
        <f t="array" ref="AK995">_xlfn.IFS(AH995&lt;&gt;"","1",AI995&lt;&gt;"","2",AJ995&lt;&gt;"","3")</f>
        <v>3</v>
      </c>
    </row>
    <row r="996" spans="1:37" x14ac:dyDescent="0.25">
      <c r="A996" t="s">
        <v>1725</v>
      </c>
      <c r="B996" t="s">
        <v>1724</v>
      </c>
      <c r="C996" s="67" t="str">
        <f t="shared" si="107"/>
        <v>Isidra Malkowski</v>
      </c>
      <c r="D996" s="71" t="str" cm="1">
        <f t="array" ref="D996">_xlfn.IFS(AK996="1",CONCATENATE(C996,"Regional"),AK996="2",CONCATENATE(C996,"Sectional"),AK996="3",CONCATENATE(C996,COUNTIF($C$1:C996,C996)))</f>
        <v>Isidra Malkowski1</v>
      </c>
      <c r="E996" s="66">
        <v>45154.541666666664</v>
      </c>
      <c r="F996" t="s">
        <v>2686</v>
      </c>
      <c r="G996" s="46">
        <v>21</v>
      </c>
      <c r="H996" s="46">
        <v>74</v>
      </c>
      <c r="I996" s="46">
        <v>20</v>
      </c>
      <c r="J996" t="s">
        <v>135</v>
      </c>
      <c r="K996" t="s">
        <v>90</v>
      </c>
      <c r="L996" s="46">
        <v>2831</v>
      </c>
      <c r="M996" s="46">
        <v>36</v>
      </c>
      <c r="N996" s="46">
        <v>35.799999999999997</v>
      </c>
      <c r="O996" s="46">
        <v>123</v>
      </c>
      <c r="P996" s="46">
        <f t="shared" si="108"/>
        <v>1</v>
      </c>
      <c r="R996" s="67" t="s">
        <v>3590</v>
      </c>
      <c r="S996" s="67">
        <f>COUNTIF(Y$2:$Y$100,R996)</f>
        <v>0</v>
      </c>
      <c r="V996" s="67">
        <f t="shared" si="109"/>
        <v>0</v>
      </c>
      <c r="AB996" t="s">
        <v>90</v>
      </c>
      <c r="AC996" s="46">
        <v>2831</v>
      </c>
      <c r="AD996" s="46">
        <v>36</v>
      </c>
      <c r="AE996" s="46">
        <v>35.799999999999997</v>
      </c>
      <c r="AF996" s="46">
        <v>123</v>
      </c>
      <c r="AH996" s="70" t="str">
        <f t="shared" si="110"/>
        <v/>
      </c>
      <c r="AI996" s="70" t="str">
        <f t="shared" si="111"/>
        <v/>
      </c>
      <c r="AJ996" s="70" t="str">
        <f t="shared" si="112"/>
        <v>X</v>
      </c>
      <c r="AK996" s="70" t="str" cm="1">
        <f t="array" ref="AK996">_xlfn.IFS(AH996&lt;&gt;"","1",AI996&lt;&gt;"","2",AJ996&lt;&gt;"","3")</f>
        <v>3</v>
      </c>
    </row>
    <row r="997" spans="1:37" x14ac:dyDescent="0.25">
      <c r="A997" t="s">
        <v>1130</v>
      </c>
      <c r="B997" t="s">
        <v>1727</v>
      </c>
      <c r="C997" s="67" t="str">
        <f t="shared" si="107"/>
        <v>Marianna Eaton</v>
      </c>
      <c r="D997" s="71" t="str" cm="1">
        <f t="array" ref="D997">_xlfn.IFS(AK997="1",CONCATENATE(C997,"Regional"),AK997="2",CONCATENATE(C997,"Sectional"),AK997="3",CONCATENATE(C997,COUNTIF($C$1:C997,C997)))</f>
        <v>Marianna Eaton1</v>
      </c>
      <c r="E997" s="66">
        <v>45154.541666666664</v>
      </c>
      <c r="F997" t="s">
        <v>2686</v>
      </c>
      <c r="G997" s="46">
        <v>21</v>
      </c>
      <c r="H997" s="46">
        <v>74</v>
      </c>
      <c r="I997" s="46">
        <v>20</v>
      </c>
      <c r="J997" t="s">
        <v>135</v>
      </c>
      <c r="K997" t="s">
        <v>90</v>
      </c>
      <c r="L997" s="46">
        <v>2831</v>
      </c>
      <c r="M997" s="46">
        <v>36</v>
      </c>
      <c r="N997" s="46">
        <v>35.799999999999997</v>
      </c>
      <c r="O997" s="46">
        <v>123</v>
      </c>
      <c r="P997" s="46">
        <f t="shared" si="108"/>
        <v>1</v>
      </c>
      <c r="R997" s="67" t="s">
        <v>3379</v>
      </c>
      <c r="S997" s="67">
        <f>COUNTIF(Y$2:$Y$100,R997)</f>
        <v>0</v>
      </c>
      <c r="V997" s="67">
        <f t="shared" si="109"/>
        <v>0</v>
      </c>
      <c r="AB997" t="s">
        <v>90</v>
      </c>
      <c r="AC997" s="46">
        <v>2831</v>
      </c>
      <c r="AD997" s="46">
        <v>36</v>
      </c>
      <c r="AE997" s="46">
        <v>35.799999999999997</v>
      </c>
      <c r="AF997" s="46">
        <v>123</v>
      </c>
      <c r="AH997" s="70" t="str">
        <f t="shared" si="110"/>
        <v/>
      </c>
      <c r="AI997" s="70" t="str">
        <f t="shared" si="111"/>
        <v/>
      </c>
      <c r="AJ997" s="70" t="str">
        <f t="shared" si="112"/>
        <v>X</v>
      </c>
      <c r="AK997" s="70" t="str" cm="1">
        <f t="array" ref="AK997">_xlfn.IFS(AH997&lt;&gt;"","1",AI997&lt;&gt;"","2",AJ997&lt;&gt;"","3")</f>
        <v>3</v>
      </c>
    </row>
    <row r="998" spans="1:37" x14ac:dyDescent="0.25">
      <c r="A998" t="s">
        <v>502</v>
      </c>
      <c r="B998" t="s">
        <v>220</v>
      </c>
      <c r="C998" s="67" t="str">
        <f t="shared" si="107"/>
        <v>Maria Kelly</v>
      </c>
      <c r="D998" s="71" t="str" cm="1">
        <f t="array" ref="D998">_xlfn.IFS(AK998="1",CONCATENATE(C998,"Regional"),AK998="2",CONCATENATE(C998,"Sectional"),AK998="3",CONCATENATE(C998,COUNTIF($C$1:C998,C998)))</f>
        <v>Maria Kelly3</v>
      </c>
      <c r="E998" s="66">
        <v>45154.604166666664</v>
      </c>
      <c r="F998" t="s">
        <v>2433</v>
      </c>
      <c r="G998" s="46">
        <v>24</v>
      </c>
      <c r="H998" s="46">
        <v>50</v>
      </c>
      <c r="I998" s="46">
        <v>1</v>
      </c>
      <c r="J998" t="s">
        <v>139</v>
      </c>
      <c r="K998" t="s">
        <v>90</v>
      </c>
      <c r="L998" s="46">
        <v>2638</v>
      </c>
      <c r="M998" s="46">
        <v>35</v>
      </c>
      <c r="N998" s="46">
        <v>34.700000000000003</v>
      </c>
      <c r="O998" s="46">
        <v>119</v>
      </c>
      <c r="P998" s="46">
        <f t="shared" si="108"/>
        <v>1</v>
      </c>
      <c r="R998" s="67" t="s">
        <v>2806</v>
      </c>
      <c r="S998" s="67">
        <f>COUNTIF(Y$2:$Y$100,R998)</f>
        <v>0</v>
      </c>
      <c r="V998" s="67">
        <f t="shared" si="109"/>
        <v>0</v>
      </c>
      <c r="X998"/>
      <c r="Y998" s="67" t="str">
        <f t="shared" ref="Y998:Y1021" si="113">CONCATENATE(W998," ",X998)</f>
        <v xml:space="preserve"> </v>
      </c>
      <c r="AB998" t="s">
        <v>90</v>
      </c>
      <c r="AC998" s="46">
        <v>2638</v>
      </c>
      <c r="AD998" s="46">
        <v>35</v>
      </c>
      <c r="AE998" s="46">
        <v>34.700000000000003</v>
      </c>
      <c r="AF998" s="46">
        <v>119</v>
      </c>
      <c r="AH998" s="70" t="str">
        <f t="shared" si="110"/>
        <v/>
      </c>
      <c r="AI998" s="70" t="str">
        <f t="shared" si="111"/>
        <v/>
      </c>
      <c r="AJ998" s="70" t="str">
        <f t="shared" si="112"/>
        <v>X</v>
      </c>
      <c r="AK998" s="70" t="str" cm="1">
        <f t="array" ref="AK998">_xlfn.IFS(AH998&lt;&gt;"","1",AI998&lt;&gt;"","2",AJ998&lt;&gt;"","3")</f>
        <v>3</v>
      </c>
    </row>
    <row r="999" spans="1:37" x14ac:dyDescent="0.25">
      <c r="A999" t="s">
        <v>1984</v>
      </c>
      <c r="B999" t="s">
        <v>1985</v>
      </c>
      <c r="C999" s="67" t="str">
        <f t="shared" si="107"/>
        <v>Haidyn Herriges</v>
      </c>
      <c r="D999" s="71" t="str" cm="1">
        <f t="array" ref="D999">_xlfn.IFS(AK999="1",CONCATENATE(C999,"Regional"),AK999="2",CONCATENATE(C999,"Sectional"),AK999="3",CONCATENATE(C999,COUNTIF($C$1:C999,C999)))</f>
        <v>Haidyn Herriges1</v>
      </c>
      <c r="E999" s="66">
        <v>45154.604166666664</v>
      </c>
      <c r="F999" t="s">
        <v>2433</v>
      </c>
      <c r="G999" s="46">
        <v>24</v>
      </c>
      <c r="H999" s="46">
        <v>54</v>
      </c>
      <c r="I999" s="46">
        <v>2</v>
      </c>
      <c r="J999" t="s">
        <v>139</v>
      </c>
      <c r="K999" t="s">
        <v>90</v>
      </c>
      <c r="L999" s="46">
        <v>2638</v>
      </c>
      <c r="M999" s="46">
        <v>35</v>
      </c>
      <c r="N999" s="46">
        <v>34.700000000000003</v>
      </c>
      <c r="O999" s="46">
        <v>119</v>
      </c>
      <c r="P999" s="46">
        <f t="shared" si="108"/>
        <v>1</v>
      </c>
      <c r="R999" s="67" t="s">
        <v>3002</v>
      </c>
      <c r="S999" s="67">
        <f>COUNTIF(Y$2:$Y$100,R999)</f>
        <v>0</v>
      </c>
      <c r="V999" s="67">
        <f t="shared" si="109"/>
        <v>0</v>
      </c>
      <c r="X999"/>
      <c r="Y999" s="67" t="str">
        <f t="shared" si="113"/>
        <v xml:space="preserve"> </v>
      </c>
      <c r="AB999" t="s">
        <v>90</v>
      </c>
      <c r="AC999" s="46">
        <v>2638</v>
      </c>
      <c r="AD999" s="46">
        <v>35</v>
      </c>
      <c r="AE999" s="46">
        <v>34.700000000000003</v>
      </c>
      <c r="AF999" s="46">
        <v>119</v>
      </c>
      <c r="AH999" s="70" t="str">
        <f t="shared" si="110"/>
        <v/>
      </c>
      <c r="AI999" s="70" t="str">
        <f t="shared" si="111"/>
        <v/>
      </c>
      <c r="AJ999" s="70" t="str">
        <f t="shared" si="112"/>
        <v>X</v>
      </c>
      <c r="AK999" s="70" t="str" cm="1">
        <f t="array" ref="AK999">_xlfn.IFS(AH999&lt;&gt;"","1",AI999&lt;&gt;"","2",AJ999&lt;&gt;"","3")</f>
        <v>3</v>
      </c>
    </row>
    <row r="1000" spans="1:37" x14ac:dyDescent="0.25">
      <c r="A1000" t="s">
        <v>1125</v>
      </c>
      <c r="B1000" t="s">
        <v>653</v>
      </c>
      <c r="C1000" s="67" t="str">
        <f t="shared" si="107"/>
        <v>Addy Staver</v>
      </c>
      <c r="D1000" s="71" t="str" cm="1">
        <f t="array" ref="D1000">_xlfn.IFS(AK1000="1",CONCATENATE(C1000,"Regional"),AK1000="2",CONCATENATE(C1000,"Sectional"),AK1000="3",CONCATENATE(C1000,COUNTIF($C$1:C1000,C1000)))</f>
        <v>Addy Staver1</v>
      </c>
      <c r="E1000" s="66">
        <v>45154.604166666664</v>
      </c>
      <c r="F1000" t="s">
        <v>2433</v>
      </c>
      <c r="G1000" s="46">
        <v>24</v>
      </c>
      <c r="H1000" s="46">
        <v>55</v>
      </c>
      <c r="I1000" s="46">
        <v>3</v>
      </c>
      <c r="J1000" t="s">
        <v>139</v>
      </c>
      <c r="K1000" t="s">
        <v>90</v>
      </c>
      <c r="L1000" s="46">
        <v>2638</v>
      </c>
      <c r="M1000" s="46">
        <v>35</v>
      </c>
      <c r="N1000" s="46">
        <v>34.700000000000003</v>
      </c>
      <c r="O1000" s="46">
        <v>119</v>
      </c>
      <c r="P1000" s="46">
        <f t="shared" si="108"/>
        <v>1</v>
      </c>
      <c r="R1000" s="67" t="s">
        <v>1595</v>
      </c>
      <c r="S1000" s="67">
        <f>COUNTIF(Y$2:$Y$100,R1000)</f>
        <v>0</v>
      </c>
      <c r="V1000" s="67">
        <f t="shared" si="109"/>
        <v>0</v>
      </c>
      <c r="X1000"/>
      <c r="Y1000" s="67" t="str">
        <f t="shared" si="113"/>
        <v xml:space="preserve"> </v>
      </c>
      <c r="AB1000" t="s">
        <v>90</v>
      </c>
      <c r="AC1000" s="46">
        <v>2638</v>
      </c>
      <c r="AD1000" s="46">
        <v>35</v>
      </c>
      <c r="AE1000" s="46">
        <v>34.700000000000003</v>
      </c>
      <c r="AF1000" s="46">
        <v>119</v>
      </c>
      <c r="AH1000" s="70" t="str">
        <f t="shared" si="110"/>
        <v/>
      </c>
      <c r="AI1000" s="70" t="str">
        <f t="shared" si="111"/>
        <v/>
      </c>
      <c r="AJ1000" s="70" t="str">
        <f t="shared" si="112"/>
        <v>X</v>
      </c>
      <c r="AK1000" s="70" t="str" cm="1">
        <f t="array" ref="AK1000">_xlfn.IFS(AH1000&lt;&gt;"","1",AI1000&lt;&gt;"","2",AJ1000&lt;&gt;"","3")</f>
        <v>3</v>
      </c>
    </row>
    <row r="1001" spans="1:37" x14ac:dyDescent="0.25">
      <c r="A1001" t="s">
        <v>909</v>
      </c>
      <c r="B1001" t="s">
        <v>207</v>
      </c>
      <c r="C1001" s="67" t="str">
        <f t="shared" si="107"/>
        <v>Taylor Keller</v>
      </c>
      <c r="D1001" s="71" t="str" cm="1">
        <f t="array" ref="D1001">_xlfn.IFS(AK1001="1",CONCATENATE(C1001,"Regional"),AK1001="2",CONCATENATE(C1001,"Sectional"),AK1001="3",CONCATENATE(C1001,COUNTIF($C$1:C1001,C1001)))</f>
        <v>Taylor Keller1</v>
      </c>
      <c r="E1001" s="66">
        <v>45154.604166666664</v>
      </c>
      <c r="F1001" t="s">
        <v>2433</v>
      </c>
      <c r="G1001" s="46">
        <v>24</v>
      </c>
      <c r="H1001" s="46">
        <v>57</v>
      </c>
      <c r="I1001" s="46">
        <v>4</v>
      </c>
      <c r="J1001" t="s">
        <v>139</v>
      </c>
      <c r="K1001" t="s">
        <v>90</v>
      </c>
      <c r="L1001" s="46">
        <v>2638</v>
      </c>
      <c r="M1001" s="46">
        <v>35</v>
      </c>
      <c r="N1001" s="46">
        <v>34.700000000000003</v>
      </c>
      <c r="O1001" s="46">
        <v>119</v>
      </c>
      <c r="P1001" s="46">
        <f t="shared" si="108"/>
        <v>1</v>
      </c>
      <c r="R1001" s="67" t="s">
        <v>1446</v>
      </c>
      <c r="S1001" s="67">
        <f>COUNTIF(Y$2:$Y$100,R1001)</f>
        <v>0</v>
      </c>
      <c r="V1001" s="67">
        <f t="shared" si="109"/>
        <v>0</v>
      </c>
      <c r="X1001"/>
      <c r="Y1001" s="67" t="str">
        <f t="shared" si="113"/>
        <v xml:space="preserve"> </v>
      </c>
      <c r="AB1001" t="s">
        <v>90</v>
      </c>
      <c r="AC1001" s="46">
        <v>2638</v>
      </c>
      <c r="AD1001" s="46">
        <v>35</v>
      </c>
      <c r="AE1001" s="46">
        <v>34.700000000000003</v>
      </c>
      <c r="AF1001" s="46">
        <v>119</v>
      </c>
      <c r="AH1001" s="70" t="str">
        <f t="shared" si="110"/>
        <v/>
      </c>
      <c r="AI1001" s="70" t="str">
        <f t="shared" si="111"/>
        <v/>
      </c>
      <c r="AJ1001" s="70" t="str">
        <f t="shared" si="112"/>
        <v>X</v>
      </c>
      <c r="AK1001" s="70" t="str" cm="1">
        <f t="array" ref="AK1001">_xlfn.IFS(AH1001&lt;&gt;"","1",AI1001&lt;&gt;"","2",AJ1001&lt;&gt;"","3")</f>
        <v>3</v>
      </c>
    </row>
    <row r="1002" spans="1:37" x14ac:dyDescent="0.25">
      <c r="A1002" t="s">
        <v>1123</v>
      </c>
      <c r="B1002" t="s">
        <v>599</v>
      </c>
      <c r="C1002" s="67" t="str">
        <f t="shared" si="107"/>
        <v>Grace Duback</v>
      </c>
      <c r="D1002" s="71" t="str" cm="1">
        <f t="array" ref="D1002">_xlfn.IFS(AK1002="1",CONCATENATE(C1002,"Regional"),AK1002="2",CONCATENATE(C1002,"Sectional"),AK1002="3",CONCATENATE(C1002,COUNTIF($C$1:C1002,C1002)))</f>
        <v>Grace Duback2</v>
      </c>
      <c r="E1002" s="66">
        <v>45154.604166666664</v>
      </c>
      <c r="F1002" t="s">
        <v>2433</v>
      </c>
      <c r="G1002" s="46">
        <v>24</v>
      </c>
      <c r="H1002" s="46">
        <v>65</v>
      </c>
      <c r="I1002" s="46">
        <v>5</v>
      </c>
      <c r="J1002" t="s">
        <v>139</v>
      </c>
      <c r="K1002" t="s">
        <v>90</v>
      </c>
      <c r="L1002" s="46">
        <v>2638</v>
      </c>
      <c r="M1002" s="46">
        <v>35</v>
      </c>
      <c r="N1002" s="46">
        <v>34.700000000000003</v>
      </c>
      <c r="O1002" s="46">
        <v>119</v>
      </c>
      <c r="P1002" s="46">
        <f t="shared" si="108"/>
        <v>1</v>
      </c>
      <c r="R1002" s="67" t="s">
        <v>1593</v>
      </c>
      <c r="S1002" s="67">
        <f>COUNTIF(Y$2:$Y$100,R1002)</f>
        <v>0</v>
      </c>
      <c r="V1002" s="67">
        <f t="shared" si="109"/>
        <v>0</v>
      </c>
      <c r="X1002"/>
      <c r="Y1002" s="67" t="str">
        <f t="shared" si="113"/>
        <v xml:space="preserve"> </v>
      </c>
      <c r="AB1002" t="s">
        <v>90</v>
      </c>
      <c r="AC1002" s="46">
        <v>2638</v>
      </c>
      <c r="AD1002" s="46">
        <v>35</v>
      </c>
      <c r="AE1002" s="46">
        <v>34.700000000000003</v>
      </c>
      <c r="AF1002" s="46">
        <v>119</v>
      </c>
      <c r="AH1002" s="70" t="str">
        <f t="shared" si="110"/>
        <v/>
      </c>
      <c r="AI1002" s="70" t="str">
        <f t="shared" si="111"/>
        <v/>
      </c>
      <c r="AJ1002" s="70" t="str">
        <f t="shared" si="112"/>
        <v>X</v>
      </c>
      <c r="AK1002" s="70" t="str" cm="1">
        <f t="array" ref="AK1002">_xlfn.IFS(AH1002&lt;&gt;"","1",AI1002&lt;&gt;"","2",AJ1002&lt;&gt;"","3")</f>
        <v>3</v>
      </c>
    </row>
    <row r="1003" spans="1:37" x14ac:dyDescent="0.25">
      <c r="A1003" t="s">
        <v>1126</v>
      </c>
      <c r="B1003" t="s">
        <v>1127</v>
      </c>
      <c r="C1003" s="67" t="str">
        <f t="shared" si="107"/>
        <v>Emersen Wissink</v>
      </c>
      <c r="D1003" s="71" t="str" cm="1">
        <f t="array" ref="D1003">_xlfn.IFS(AK1003="1",CONCATENATE(C1003,"Regional"),AK1003="2",CONCATENATE(C1003,"Sectional"),AK1003="3",CONCATENATE(C1003,COUNTIF($C$1:C1003,C1003)))</f>
        <v>Emersen Wissink1</v>
      </c>
      <c r="E1003" s="66">
        <v>45154.604166666664</v>
      </c>
      <c r="F1003" t="s">
        <v>2433</v>
      </c>
      <c r="G1003" s="46">
        <v>24</v>
      </c>
      <c r="H1003" s="46">
        <v>65</v>
      </c>
      <c r="I1003" s="46">
        <v>5</v>
      </c>
      <c r="J1003" t="s">
        <v>139</v>
      </c>
      <c r="K1003" t="s">
        <v>90</v>
      </c>
      <c r="L1003" s="46">
        <v>2638</v>
      </c>
      <c r="M1003" s="46">
        <v>35</v>
      </c>
      <c r="N1003" s="46">
        <v>34.700000000000003</v>
      </c>
      <c r="O1003" s="46">
        <v>119</v>
      </c>
      <c r="P1003" s="46">
        <f t="shared" si="108"/>
        <v>1</v>
      </c>
      <c r="R1003" s="67" t="s">
        <v>1596</v>
      </c>
      <c r="S1003" s="67">
        <f>COUNTIF(Y$2:$Y$100,R1003)</f>
        <v>0</v>
      </c>
      <c r="V1003" s="67">
        <f t="shared" si="109"/>
        <v>0</v>
      </c>
      <c r="X1003"/>
      <c r="Y1003" s="67" t="str">
        <f t="shared" si="113"/>
        <v xml:space="preserve"> </v>
      </c>
      <c r="AB1003" t="s">
        <v>90</v>
      </c>
      <c r="AC1003" s="46">
        <v>2638</v>
      </c>
      <c r="AD1003" s="46">
        <v>35</v>
      </c>
      <c r="AE1003" s="46">
        <v>34.700000000000003</v>
      </c>
      <c r="AF1003" s="46">
        <v>119</v>
      </c>
      <c r="AH1003" s="70" t="str">
        <f t="shared" si="110"/>
        <v/>
      </c>
      <c r="AI1003" s="70" t="str">
        <f t="shared" si="111"/>
        <v/>
      </c>
      <c r="AJ1003" s="70" t="str">
        <f t="shared" si="112"/>
        <v>X</v>
      </c>
      <c r="AK1003" s="70" t="str" cm="1">
        <f t="array" ref="AK1003">_xlfn.IFS(AH1003&lt;&gt;"","1",AI1003&lt;&gt;"","2",AJ1003&lt;&gt;"","3")</f>
        <v>3</v>
      </c>
    </row>
    <row r="1004" spans="1:37" x14ac:dyDescent="0.25">
      <c r="A1004" t="s">
        <v>1121</v>
      </c>
      <c r="B1004" t="s">
        <v>828</v>
      </c>
      <c r="C1004" s="67" t="str">
        <f t="shared" si="107"/>
        <v>Bella Bianchini</v>
      </c>
      <c r="D1004" s="71" t="str" cm="1">
        <f t="array" ref="D1004">_xlfn.IFS(AK1004="1",CONCATENATE(C1004,"Regional"),AK1004="2",CONCATENATE(C1004,"Sectional"),AK1004="3",CONCATENATE(C1004,COUNTIF($C$1:C1004,C1004)))</f>
        <v>Bella Bianchini2</v>
      </c>
      <c r="E1004" s="66">
        <v>45154.604166666664</v>
      </c>
      <c r="F1004" t="s">
        <v>2433</v>
      </c>
      <c r="G1004" s="46">
        <v>24</v>
      </c>
      <c r="H1004" s="46">
        <v>67</v>
      </c>
      <c r="I1004" s="46">
        <v>7</v>
      </c>
      <c r="J1004" t="s">
        <v>139</v>
      </c>
      <c r="K1004" t="s">
        <v>90</v>
      </c>
      <c r="L1004" s="46">
        <v>2638</v>
      </c>
      <c r="M1004" s="46">
        <v>35</v>
      </c>
      <c r="N1004" s="46">
        <v>34.700000000000003</v>
      </c>
      <c r="O1004" s="46">
        <v>119</v>
      </c>
      <c r="P1004" s="46">
        <f t="shared" si="108"/>
        <v>1</v>
      </c>
      <c r="R1004" s="67" t="s">
        <v>1589</v>
      </c>
      <c r="S1004" s="67">
        <f>COUNTIF(Y$2:$Y$100,R1004)</f>
        <v>0</v>
      </c>
      <c r="V1004" s="67">
        <f t="shared" si="109"/>
        <v>0</v>
      </c>
      <c r="X1004"/>
      <c r="Y1004" s="67" t="str">
        <f t="shared" si="113"/>
        <v xml:space="preserve"> </v>
      </c>
      <c r="AB1004" t="s">
        <v>90</v>
      </c>
      <c r="AC1004" s="46">
        <v>2638</v>
      </c>
      <c r="AD1004" s="46">
        <v>35</v>
      </c>
      <c r="AE1004" s="46">
        <v>34.700000000000003</v>
      </c>
      <c r="AF1004" s="46">
        <v>119</v>
      </c>
      <c r="AH1004" s="70" t="str">
        <f t="shared" si="110"/>
        <v/>
      </c>
      <c r="AI1004" s="70" t="str">
        <f t="shared" si="111"/>
        <v/>
      </c>
      <c r="AJ1004" s="70" t="str">
        <f t="shared" si="112"/>
        <v>X</v>
      </c>
      <c r="AK1004" s="70" t="str" cm="1">
        <f t="array" ref="AK1004">_xlfn.IFS(AH1004&lt;&gt;"","1",AI1004&lt;&gt;"","2",AJ1004&lt;&gt;"","3")</f>
        <v>3</v>
      </c>
    </row>
    <row r="1005" spans="1:37" x14ac:dyDescent="0.25">
      <c r="A1005" t="s">
        <v>269</v>
      </c>
      <c r="B1005" t="s">
        <v>1986</v>
      </c>
      <c r="C1005" s="67" t="str">
        <f t="shared" si="107"/>
        <v>Devyn Hoffman</v>
      </c>
      <c r="D1005" s="71" t="str" cm="1">
        <f t="array" ref="D1005">_xlfn.IFS(AK1005="1",CONCATENATE(C1005,"Regional"),AK1005="2",CONCATENATE(C1005,"Sectional"),AK1005="3",CONCATENATE(C1005,COUNTIF($C$1:C1005,C1005)))</f>
        <v>Devyn Hoffman1</v>
      </c>
      <c r="E1005" s="66">
        <v>45154.604166666664</v>
      </c>
      <c r="F1005" t="s">
        <v>2433</v>
      </c>
      <c r="G1005" s="46">
        <v>24</v>
      </c>
      <c r="H1005" s="46">
        <v>68</v>
      </c>
      <c r="I1005" s="46">
        <v>8</v>
      </c>
      <c r="J1005" t="s">
        <v>139</v>
      </c>
      <c r="K1005" t="s">
        <v>90</v>
      </c>
      <c r="L1005" s="46">
        <v>2638</v>
      </c>
      <c r="M1005" s="46">
        <v>35</v>
      </c>
      <c r="N1005" s="46">
        <v>34.700000000000003</v>
      </c>
      <c r="O1005" s="46">
        <v>119</v>
      </c>
      <c r="P1005" s="46">
        <f t="shared" si="108"/>
        <v>1</v>
      </c>
      <c r="R1005" s="67" t="s">
        <v>3003</v>
      </c>
      <c r="S1005" s="67">
        <f>COUNTIF(Y$2:$Y$100,R1005)</f>
        <v>0</v>
      </c>
      <c r="V1005" s="67">
        <f t="shared" si="109"/>
        <v>0</v>
      </c>
      <c r="X1005"/>
      <c r="Y1005" s="67" t="str">
        <f t="shared" si="113"/>
        <v xml:space="preserve"> </v>
      </c>
      <c r="AB1005" t="s">
        <v>90</v>
      </c>
      <c r="AC1005" s="46">
        <v>2638</v>
      </c>
      <c r="AD1005" s="46">
        <v>35</v>
      </c>
      <c r="AE1005" s="46">
        <v>34.700000000000003</v>
      </c>
      <c r="AF1005" s="46">
        <v>119</v>
      </c>
      <c r="AH1005" s="70" t="str">
        <f t="shared" si="110"/>
        <v/>
      </c>
      <c r="AI1005" s="70" t="str">
        <f t="shared" si="111"/>
        <v/>
      </c>
      <c r="AJ1005" s="70" t="str">
        <f t="shared" si="112"/>
        <v>X</v>
      </c>
      <c r="AK1005" s="70" t="str" cm="1">
        <f t="array" ref="AK1005">_xlfn.IFS(AH1005&lt;&gt;"","1",AI1005&lt;&gt;"","2",AJ1005&lt;&gt;"","3")</f>
        <v>3</v>
      </c>
    </row>
    <row r="1006" spans="1:37" x14ac:dyDescent="0.25">
      <c r="A1006" t="s">
        <v>1665</v>
      </c>
      <c r="B1006" t="s">
        <v>726</v>
      </c>
      <c r="C1006" s="67" t="str">
        <f t="shared" si="107"/>
        <v>Nina Mlodzik</v>
      </c>
      <c r="D1006" s="71" t="str" cm="1">
        <f t="array" ref="D1006">_xlfn.IFS(AK1006="1",CONCATENATE(C1006,"Regional"),AK1006="2",CONCATENATE(C1006,"Sectional"),AK1006="3",CONCATENATE(C1006,COUNTIF($C$1:C1006,C1006)))</f>
        <v>Nina Mlodzik1</v>
      </c>
      <c r="E1006" s="66">
        <v>45154.604166666664</v>
      </c>
      <c r="F1006" t="s">
        <v>2433</v>
      </c>
      <c r="G1006" s="46">
        <v>24</v>
      </c>
      <c r="H1006" s="46">
        <v>69</v>
      </c>
      <c r="I1006" s="46">
        <v>9</v>
      </c>
      <c r="J1006" t="s">
        <v>139</v>
      </c>
      <c r="K1006" t="s">
        <v>90</v>
      </c>
      <c r="L1006" s="46">
        <v>2638</v>
      </c>
      <c r="M1006" s="46">
        <v>35</v>
      </c>
      <c r="N1006" s="46">
        <v>34.700000000000003</v>
      </c>
      <c r="O1006" s="46">
        <v>119</v>
      </c>
      <c r="P1006" s="46">
        <f t="shared" si="108"/>
        <v>1</v>
      </c>
      <c r="R1006" s="67" t="s">
        <v>3591</v>
      </c>
      <c r="S1006" s="67">
        <f>COUNTIF(Y$2:$Y$100,R1006)</f>
        <v>0</v>
      </c>
      <c r="V1006" s="67">
        <f t="shared" si="109"/>
        <v>0</v>
      </c>
      <c r="X1006"/>
      <c r="Y1006" s="67" t="str">
        <f t="shared" si="113"/>
        <v xml:space="preserve"> </v>
      </c>
      <c r="AB1006" t="s">
        <v>90</v>
      </c>
      <c r="AC1006" s="46">
        <v>2638</v>
      </c>
      <c r="AD1006" s="46">
        <v>35</v>
      </c>
      <c r="AE1006" s="46">
        <v>34.700000000000003</v>
      </c>
      <c r="AF1006" s="46">
        <v>119</v>
      </c>
      <c r="AH1006" s="70" t="str">
        <f t="shared" si="110"/>
        <v/>
      </c>
      <c r="AI1006" s="70" t="str">
        <f t="shared" si="111"/>
        <v/>
      </c>
      <c r="AJ1006" s="70" t="str">
        <f t="shared" si="112"/>
        <v>X</v>
      </c>
      <c r="AK1006" s="70" t="str" cm="1">
        <f t="array" ref="AK1006">_xlfn.IFS(AH1006&lt;&gt;"","1",AI1006&lt;&gt;"","2",AJ1006&lt;&gt;"","3")</f>
        <v>3</v>
      </c>
    </row>
    <row r="1007" spans="1:37" x14ac:dyDescent="0.25">
      <c r="A1007" t="s">
        <v>3472</v>
      </c>
      <c r="B1007" t="s">
        <v>1987</v>
      </c>
      <c r="C1007" s="67" t="str">
        <f t="shared" si="107"/>
        <v>Janelle O'Meara</v>
      </c>
      <c r="D1007" s="71" t="str" cm="1">
        <f t="array" ref="D1007">_xlfn.IFS(AK1007="1",CONCATENATE(C1007,"Regional"),AK1007="2",CONCATENATE(C1007,"Sectional"),AK1007="3",CONCATENATE(C1007,COUNTIF($C$1:C1007,C1007)))</f>
        <v>Janelle O'Meara1</v>
      </c>
      <c r="E1007" s="66">
        <v>45154.604166666664</v>
      </c>
      <c r="F1007" t="s">
        <v>2433</v>
      </c>
      <c r="G1007" s="46">
        <v>24</v>
      </c>
      <c r="H1007" s="46">
        <v>70</v>
      </c>
      <c r="I1007" s="46">
        <v>10</v>
      </c>
      <c r="J1007" t="s">
        <v>139</v>
      </c>
      <c r="K1007" t="s">
        <v>90</v>
      </c>
      <c r="L1007" s="46">
        <v>2638</v>
      </c>
      <c r="M1007" s="46">
        <v>35</v>
      </c>
      <c r="N1007" s="46">
        <v>34.700000000000003</v>
      </c>
      <c r="O1007" s="46">
        <v>119</v>
      </c>
      <c r="P1007" s="46">
        <f t="shared" si="108"/>
        <v>1</v>
      </c>
      <c r="R1007" s="67" t="s">
        <v>3473</v>
      </c>
      <c r="S1007" s="67">
        <f>COUNTIF(Y$2:$Y$100,R1007)</f>
        <v>0</v>
      </c>
      <c r="V1007" s="67">
        <f t="shared" si="109"/>
        <v>0</v>
      </c>
      <c r="X1007"/>
      <c r="Y1007" s="67" t="str">
        <f t="shared" si="113"/>
        <v xml:space="preserve"> </v>
      </c>
      <c r="AB1007" t="s">
        <v>90</v>
      </c>
      <c r="AC1007" s="46">
        <v>2638</v>
      </c>
      <c r="AD1007" s="46">
        <v>35</v>
      </c>
      <c r="AE1007" s="46">
        <v>34.700000000000003</v>
      </c>
      <c r="AF1007" s="46">
        <v>119</v>
      </c>
      <c r="AH1007" s="70" t="str">
        <f t="shared" si="110"/>
        <v/>
      </c>
      <c r="AI1007" s="70" t="str">
        <f t="shared" si="111"/>
        <v/>
      </c>
      <c r="AJ1007" s="70" t="str">
        <f t="shared" si="112"/>
        <v>X</v>
      </c>
      <c r="AK1007" s="70" t="str" cm="1">
        <f t="array" ref="AK1007">_xlfn.IFS(AH1007&lt;&gt;"","1",AI1007&lt;&gt;"","2",AJ1007&lt;&gt;"","3")</f>
        <v>3</v>
      </c>
    </row>
    <row r="1008" spans="1:37" x14ac:dyDescent="0.25">
      <c r="A1008" t="s">
        <v>1988</v>
      </c>
      <c r="B1008" t="s">
        <v>357</v>
      </c>
      <c r="C1008" s="67" t="str">
        <f t="shared" si="107"/>
        <v>Alyssa Connor</v>
      </c>
      <c r="D1008" s="71" t="str" cm="1">
        <f t="array" ref="D1008">_xlfn.IFS(AK1008="1",CONCATENATE(C1008,"Regional"),AK1008="2",CONCATENATE(C1008,"Sectional"),AK1008="3",CONCATENATE(C1008,COUNTIF($C$1:C1008,C1008)))</f>
        <v>Alyssa Connor1</v>
      </c>
      <c r="E1008" s="66">
        <v>45154.604166666664</v>
      </c>
      <c r="F1008" t="s">
        <v>2433</v>
      </c>
      <c r="G1008" s="46">
        <v>24</v>
      </c>
      <c r="H1008" s="46">
        <v>71</v>
      </c>
      <c r="I1008" s="46">
        <v>11</v>
      </c>
      <c r="J1008" t="s">
        <v>139</v>
      </c>
      <c r="K1008" t="s">
        <v>90</v>
      </c>
      <c r="L1008" s="46">
        <v>2638</v>
      </c>
      <c r="M1008" s="46">
        <v>35</v>
      </c>
      <c r="N1008" s="46">
        <v>34.700000000000003</v>
      </c>
      <c r="O1008" s="46">
        <v>119</v>
      </c>
      <c r="P1008" s="46">
        <f t="shared" si="108"/>
        <v>1</v>
      </c>
      <c r="R1008" s="67" t="s">
        <v>3004</v>
      </c>
      <c r="S1008" s="67">
        <f>COUNTIF(Y$2:$Y$100,R1008)</f>
        <v>0</v>
      </c>
      <c r="V1008" s="67">
        <f t="shared" si="109"/>
        <v>0</v>
      </c>
      <c r="X1008"/>
      <c r="Y1008" s="67" t="str">
        <f t="shared" si="113"/>
        <v xml:space="preserve"> </v>
      </c>
      <c r="AB1008" t="s">
        <v>90</v>
      </c>
      <c r="AC1008" s="46">
        <v>2638</v>
      </c>
      <c r="AD1008" s="46">
        <v>35</v>
      </c>
      <c r="AE1008" s="46">
        <v>34.700000000000003</v>
      </c>
      <c r="AF1008" s="46">
        <v>119</v>
      </c>
      <c r="AH1008" s="70" t="str">
        <f t="shared" si="110"/>
        <v/>
      </c>
      <c r="AI1008" s="70" t="str">
        <f t="shared" si="111"/>
        <v/>
      </c>
      <c r="AJ1008" s="70" t="str">
        <f t="shared" si="112"/>
        <v>X</v>
      </c>
      <c r="AK1008" s="70" t="str" cm="1">
        <f t="array" ref="AK1008">_xlfn.IFS(AH1008&lt;&gt;"","1",AI1008&lt;&gt;"","2",AJ1008&lt;&gt;"","3")</f>
        <v>3</v>
      </c>
    </row>
    <row r="1009" spans="1:37" x14ac:dyDescent="0.25">
      <c r="A1009" t="s">
        <v>1989</v>
      </c>
      <c r="B1009" t="s">
        <v>1678</v>
      </c>
      <c r="C1009" s="67" t="str">
        <f t="shared" si="107"/>
        <v>Katherine Showalter</v>
      </c>
      <c r="D1009" s="71" t="str" cm="1">
        <f t="array" ref="D1009">_xlfn.IFS(AK1009="1",CONCATENATE(C1009,"Regional"),AK1009="2",CONCATENATE(C1009,"Sectional"),AK1009="3",CONCATENATE(C1009,COUNTIF($C$1:C1009,C1009)))</f>
        <v>Katherine Showalter1</v>
      </c>
      <c r="E1009" s="66">
        <v>45154.604166666664</v>
      </c>
      <c r="F1009" t="s">
        <v>2433</v>
      </c>
      <c r="G1009" s="46">
        <v>24</v>
      </c>
      <c r="H1009" s="46">
        <v>72</v>
      </c>
      <c r="I1009" s="46">
        <v>12</v>
      </c>
      <c r="J1009" t="s">
        <v>139</v>
      </c>
      <c r="K1009" t="s">
        <v>90</v>
      </c>
      <c r="L1009" s="46">
        <v>2638</v>
      </c>
      <c r="M1009" s="46">
        <v>35</v>
      </c>
      <c r="N1009" s="46">
        <v>34.700000000000003</v>
      </c>
      <c r="O1009" s="46">
        <v>119</v>
      </c>
      <c r="P1009" s="46">
        <f t="shared" si="108"/>
        <v>1</v>
      </c>
      <c r="R1009" s="67" t="s">
        <v>3005</v>
      </c>
      <c r="S1009" s="67">
        <f>COUNTIF(Y$2:$Y$100,R1009)</f>
        <v>0</v>
      </c>
      <c r="V1009" s="67">
        <f t="shared" si="109"/>
        <v>0</v>
      </c>
      <c r="X1009"/>
      <c r="Y1009" s="67" t="str">
        <f t="shared" si="113"/>
        <v xml:space="preserve"> </v>
      </c>
      <c r="AB1009" t="s">
        <v>90</v>
      </c>
      <c r="AC1009" s="46">
        <v>2638</v>
      </c>
      <c r="AD1009" s="46">
        <v>35</v>
      </c>
      <c r="AE1009" s="46">
        <v>34.700000000000003</v>
      </c>
      <c r="AF1009" s="46">
        <v>119</v>
      </c>
      <c r="AH1009" s="70" t="str">
        <f t="shared" si="110"/>
        <v/>
      </c>
      <c r="AI1009" s="70" t="str">
        <f t="shared" si="111"/>
        <v/>
      </c>
      <c r="AJ1009" s="70" t="str">
        <f t="shared" si="112"/>
        <v>X</v>
      </c>
      <c r="AK1009" s="70" t="str" cm="1">
        <f t="array" ref="AK1009">_xlfn.IFS(AH1009&lt;&gt;"","1",AI1009&lt;&gt;"","2",AJ1009&lt;&gt;"","3")</f>
        <v>3</v>
      </c>
    </row>
    <row r="1010" spans="1:37" x14ac:dyDescent="0.25">
      <c r="A1010" t="s">
        <v>1990</v>
      </c>
      <c r="B1010" t="s">
        <v>1906</v>
      </c>
      <c r="C1010" s="67" t="str">
        <f t="shared" si="107"/>
        <v>Kenzie Ziarek</v>
      </c>
      <c r="D1010" s="71" t="str" cm="1">
        <f t="array" ref="D1010">_xlfn.IFS(AK1010="1",CONCATENATE(C1010,"Regional"),AK1010="2",CONCATENATE(C1010,"Sectional"),AK1010="3",CONCATENATE(C1010,COUNTIF($C$1:C1010,C1010)))</f>
        <v>Kenzie Ziarek1</v>
      </c>
      <c r="E1010" s="66">
        <v>45154.604166666664</v>
      </c>
      <c r="F1010" t="s">
        <v>2433</v>
      </c>
      <c r="G1010" s="46">
        <v>24</v>
      </c>
      <c r="H1010" s="46">
        <v>73</v>
      </c>
      <c r="I1010" s="46">
        <v>13</v>
      </c>
      <c r="J1010" t="s">
        <v>139</v>
      </c>
      <c r="K1010" t="s">
        <v>90</v>
      </c>
      <c r="L1010" s="46">
        <v>2638</v>
      </c>
      <c r="M1010" s="46">
        <v>35</v>
      </c>
      <c r="N1010" s="46">
        <v>34.700000000000003</v>
      </c>
      <c r="O1010" s="46">
        <v>119</v>
      </c>
      <c r="P1010" s="46">
        <f t="shared" si="108"/>
        <v>1</v>
      </c>
      <c r="R1010" s="67" t="s">
        <v>3006</v>
      </c>
      <c r="S1010" s="67">
        <f>COUNTIF(Y$2:$Y$100,R1010)</f>
        <v>0</v>
      </c>
      <c r="V1010" s="67">
        <f t="shared" si="109"/>
        <v>0</v>
      </c>
      <c r="X1010"/>
      <c r="Y1010" s="67" t="str">
        <f t="shared" si="113"/>
        <v xml:space="preserve"> </v>
      </c>
      <c r="AB1010" t="s">
        <v>90</v>
      </c>
      <c r="AC1010" s="46">
        <v>2638</v>
      </c>
      <c r="AD1010" s="46">
        <v>35</v>
      </c>
      <c r="AE1010" s="46">
        <v>34.700000000000003</v>
      </c>
      <c r="AF1010" s="46">
        <v>119</v>
      </c>
      <c r="AH1010" s="70" t="str">
        <f t="shared" si="110"/>
        <v/>
      </c>
      <c r="AI1010" s="70" t="str">
        <f t="shared" si="111"/>
        <v/>
      </c>
      <c r="AJ1010" s="70" t="str">
        <f t="shared" si="112"/>
        <v>X</v>
      </c>
      <c r="AK1010" s="70" t="str" cm="1">
        <f t="array" ref="AK1010">_xlfn.IFS(AH1010&lt;&gt;"","1",AI1010&lt;&gt;"","2",AJ1010&lt;&gt;"","3")</f>
        <v>3</v>
      </c>
    </row>
    <row r="1011" spans="1:37" x14ac:dyDescent="0.25">
      <c r="A1011" t="s">
        <v>1991</v>
      </c>
      <c r="B1011" t="s">
        <v>622</v>
      </c>
      <c r="C1011" s="67" t="str">
        <f t="shared" si="107"/>
        <v>Samantha Worth</v>
      </c>
      <c r="D1011" s="71" t="str" cm="1">
        <f t="array" ref="D1011">_xlfn.IFS(AK1011="1",CONCATENATE(C1011,"Regional"),AK1011="2",CONCATENATE(C1011,"Sectional"),AK1011="3",CONCATENATE(C1011,COUNTIF($C$1:C1011,C1011)))</f>
        <v>Samantha Worth1</v>
      </c>
      <c r="E1011" s="66">
        <v>45154.604166666664</v>
      </c>
      <c r="F1011" t="s">
        <v>2433</v>
      </c>
      <c r="G1011" s="46">
        <v>24</v>
      </c>
      <c r="H1011" s="46">
        <v>73</v>
      </c>
      <c r="I1011" s="46">
        <v>13</v>
      </c>
      <c r="J1011" t="s">
        <v>139</v>
      </c>
      <c r="K1011" t="s">
        <v>90</v>
      </c>
      <c r="L1011" s="46">
        <v>2638</v>
      </c>
      <c r="M1011" s="46">
        <v>35</v>
      </c>
      <c r="N1011" s="46">
        <v>34.700000000000003</v>
      </c>
      <c r="O1011" s="46">
        <v>119</v>
      </c>
      <c r="P1011" s="46">
        <f t="shared" si="108"/>
        <v>1</v>
      </c>
      <c r="R1011" s="67" t="s">
        <v>3007</v>
      </c>
      <c r="S1011" s="67">
        <f>COUNTIF(Y$2:$Y$100,R1011)</f>
        <v>0</v>
      </c>
      <c r="V1011" s="67">
        <f t="shared" si="109"/>
        <v>0</v>
      </c>
      <c r="X1011"/>
      <c r="Y1011" s="67" t="str">
        <f t="shared" si="113"/>
        <v xml:space="preserve"> </v>
      </c>
      <c r="AB1011" t="s">
        <v>90</v>
      </c>
      <c r="AC1011" s="46">
        <v>2638</v>
      </c>
      <c r="AD1011" s="46">
        <v>35</v>
      </c>
      <c r="AE1011" s="46">
        <v>34.700000000000003</v>
      </c>
      <c r="AF1011" s="46">
        <v>119</v>
      </c>
      <c r="AH1011" s="70" t="str">
        <f t="shared" si="110"/>
        <v/>
      </c>
      <c r="AI1011" s="70" t="str">
        <f t="shared" si="111"/>
        <v/>
      </c>
      <c r="AJ1011" s="70" t="str">
        <f t="shared" si="112"/>
        <v>X</v>
      </c>
      <c r="AK1011" s="70" t="str" cm="1">
        <f t="array" ref="AK1011">_xlfn.IFS(AH1011&lt;&gt;"","1",AI1011&lt;&gt;"","2",AJ1011&lt;&gt;"","3")</f>
        <v>3</v>
      </c>
    </row>
    <row r="1012" spans="1:37" x14ac:dyDescent="0.25">
      <c r="A1012" t="s">
        <v>1992</v>
      </c>
      <c r="B1012" t="s">
        <v>496</v>
      </c>
      <c r="C1012" s="67" t="str">
        <f t="shared" si="107"/>
        <v>Josie Seifert</v>
      </c>
      <c r="D1012" s="71" t="str" cm="1">
        <f t="array" ref="D1012">_xlfn.IFS(AK1012="1",CONCATENATE(C1012,"Regional"),AK1012="2",CONCATENATE(C1012,"Sectional"),AK1012="3",CONCATENATE(C1012,COUNTIF($C$1:C1012,C1012)))</f>
        <v>Josie Seifert1</v>
      </c>
      <c r="E1012" s="66">
        <v>45154.604166666664</v>
      </c>
      <c r="F1012" t="s">
        <v>2433</v>
      </c>
      <c r="G1012" s="46">
        <v>24</v>
      </c>
      <c r="H1012" s="46">
        <v>74</v>
      </c>
      <c r="I1012" s="46">
        <v>15</v>
      </c>
      <c r="J1012" t="s">
        <v>139</v>
      </c>
      <c r="K1012" t="s">
        <v>90</v>
      </c>
      <c r="L1012" s="46">
        <v>2638</v>
      </c>
      <c r="M1012" s="46">
        <v>35</v>
      </c>
      <c r="N1012" s="46">
        <v>34.700000000000003</v>
      </c>
      <c r="O1012" s="46">
        <v>119</v>
      </c>
      <c r="P1012" s="46">
        <f t="shared" si="108"/>
        <v>1</v>
      </c>
      <c r="R1012" s="67" t="s">
        <v>3008</v>
      </c>
      <c r="S1012" s="67">
        <f>COUNTIF(Y$2:$Y$100,R1012)</f>
        <v>0</v>
      </c>
      <c r="V1012" s="67">
        <f t="shared" si="109"/>
        <v>0</v>
      </c>
      <c r="X1012"/>
      <c r="Y1012" s="67" t="str">
        <f t="shared" si="113"/>
        <v xml:space="preserve"> </v>
      </c>
      <c r="AB1012" t="s">
        <v>90</v>
      </c>
      <c r="AC1012" s="46">
        <v>2638</v>
      </c>
      <c r="AD1012" s="46">
        <v>35</v>
      </c>
      <c r="AE1012" s="46">
        <v>34.700000000000003</v>
      </c>
      <c r="AF1012" s="46">
        <v>119</v>
      </c>
      <c r="AH1012" s="70" t="str">
        <f t="shared" si="110"/>
        <v/>
      </c>
      <c r="AI1012" s="70" t="str">
        <f t="shared" si="111"/>
        <v/>
      </c>
      <c r="AJ1012" s="70" t="str">
        <f t="shared" si="112"/>
        <v>X</v>
      </c>
      <c r="AK1012" s="70" t="str" cm="1">
        <f t="array" ref="AK1012">_xlfn.IFS(AH1012&lt;&gt;"","1",AI1012&lt;&gt;"","2",AJ1012&lt;&gt;"","3")</f>
        <v>3</v>
      </c>
    </row>
    <row r="1013" spans="1:37" x14ac:dyDescent="0.25">
      <c r="A1013" t="s">
        <v>1993</v>
      </c>
      <c r="B1013" t="s">
        <v>737</v>
      </c>
      <c r="C1013" s="67" t="str">
        <f t="shared" si="107"/>
        <v>Alayna Serwatt</v>
      </c>
      <c r="D1013" s="71" t="str" cm="1">
        <f t="array" ref="D1013">_xlfn.IFS(AK1013="1",CONCATENATE(C1013,"Regional"),AK1013="2",CONCATENATE(C1013,"Sectional"),AK1013="3",CONCATENATE(C1013,COUNTIF($C$1:C1013,C1013)))</f>
        <v>Alayna Serwatt1</v>
      </c>
      <c r="E1013" s="66">
        <v>45154.604166666664</v>
      </c>
      <c r="F1013" t="s">
        <v>2433</v>
      </c>
      <c r="G1013" s="46">
        <v>24</v>
      </c>
      <c r="H1013" s="46">
        <v>74</v>
      </c>
      <c r="I1013" s="46">
        <v>15</v>
      </c>
      <c r="J1013" t="s">
        <v>139</v>
      </c>
      <c r="K1013" t="s">
        <v>90</v>
      </c>
      <c r="L1013" s="46">
        <v>2638</v>
      </c>
      <c r="M1013" s="46">
        <v>35</v>
      </c>
      <c r="N1013" s="46">
        <v>34.700000000000003</v>
      </c>
      <c r="O1013" s="46">
        <v>119</v>
      </c>
      <c r="P1013" s="46">
        <f t="shared" si="108"/>
        <v>1</v>
      </c>
      <c r="R1013" s="67" t="s">
        <v>3009</v>
      </c>
      <c r="S1013" s="67">
        <f>COUNTIF(Y$2:$Y$100,R1013)</f>
        <v>0</v>
      </c>
      <c r="V1013" s="67">
        <f t="shared" si="109"/>
        <v>0</v>
      </c>
      <c r="X1013"/>
      <c r="Y1013" s="67" t="str">
        <f t="shared" si="113"/>
        <v xml:space="preserve"> </v>
      </c>
      <c r="AB1013" t="s">
        <v>90</v>
      </c>
      <c r="AC1013" s="46">
        <v>2638</v>
      </c>
      <c r="AD1013" s="46">
        <v>35</v>
      </c>
      <c r="AE1013" s="46">
        <v>34.700000000000003</v>
      </c>
      <c r="AF1013" s="46">
        <v>119</v>
      </c>
      <c r="AH1013" s="70" t="str">
        <f t="shared" si="110"/>
        <v/>
      </c>
      <c r="AI1013" s="70" t="str">
        <f t="shared" si="111"/>
        <v/>
      </c>
      <c r="AJ1013" s="70" t="str">
        <f t="shared" si="112"/>
        <v>X</v>
      </c>
      <c r="AK1013" s="70" t="str" cm="1">
        <f t="array" ref="AK1013">_xlfn.IFS(AH1013&lt;&gt;"","1",AI1013&lt;&gt;"","2",AJ1013&lt;&gt;"","3")</f>
        <v>3</v>
      </c>
    </row>
    <row r="1014" spans="1:37" x14ac:dyDescent="0.25">
      <c r="A1014" t="s">
        <v>1994</v>
      </c>
      <c r="B1014" t="s">
        <v>459</v>
      </c>
      <c r="C1014" s="67" t="str">
        <f t="shared" si="107"/>
        <v>Addison Staral</v>
      </c>
      <c r="D1014" s="71" t="str" cm="1">
        <f t="array" ref="D1014">_xlfn.IFS(AK1014="1",CONCATENATE(C1014,"Regional"),AK1014="2",CONCATENATE(C1014,"Sectional"),AK1014="3",CONCATENATE(C1014,COUNTIF($C$1:C1014,C1014)))</f>
        <v>Addison Staral1</v>
      </c>
      <c r="E1014" s="66">
        <v>45154.604166666664</v>
      </c>
      <c r="F1014" t="s">
        <v>2433</v>
      </c>
      <c r="G1014" s="46">
        <v>24</v>
      </c>
      <c r="H1014" s="46">
        <v>75</v>
      </c>
      <c r="I1014" s="46">
        <v>17</v>
      </c>
      <c r="J1014" t="s">
        <v>139</v>
      </c>
      <c r="K1014" t="s">
        <v>90</v>
      </c>
      <c r="L1014" s="46">
        <v>2638</v>
      </c>
      <c r="M1014" s="46">
        <v>35</v>
      </c>
      <c r="N1014" s="46">
        <v>34.700000000000003</v>
      </c>
      <c r="O1014" s="46">
        <v>119</v>
      </c>
      <c r="P1014" s="46">
        <f t="shared" si="108"/>
        <v>1</v>
      </c>
      <c r="R1014" s="67" t="s">
        <v>3010</v>
      </c>
      <c r="S1014" s="67">
        <f>COUNTIF(Y$2:$Y$100,R1014)</f>
        <v>0</v>
      </c>
      <c r="V1014" s="67">
        <f t="shared" si="109"/>
        <v>0</v>
      </c>
      <c r="X1014"/>
      <c r="Y1014" s="67" t="str">
        <f t="shared" si="113"/>
        <v xml:space="preserve"> </v>
      </c>
      <c r="AB1014" t="s">
        <v>90</v>
      </c>
      <c r="AC1014" s="46">
        <v>2638</v>
      </c>
      <c r="AD1014" s="46">
        <v>35</v>
      </c>
      <c r="AE1014" s="46">
        <v>34.700000000000003</v>
      </c>
      <c r="AF1014" s="46">
        <v>119</v>
      </c>
      <c r="AH1014" s="70" t="str">
        <f t="shared" si="110"/>
        <v/>
      </c>
      <c r="AI1014" s="70" t="str">
        <f t="shared" si="111"/>
        <v/>
      </c>
      <c r="AJ1014" s="70" t="str">
        <f t="shared" si="112"/>
        <v>X</v>
      </c>
      <c r="AK1014" s="70" t="str" cm="1">
        <f t="array" ref="AK1014">_xlfn.IFS(AH1014&lt;&gt;"","1",AI1014&lt;&gt;"","2",AJ1014&lt;&gt;"","3")</f>
        <v>3</v>
      </c>
    </row>
    <row r="1015" spans="1:37" x14ac:dyDescent="0.25">
      <c r="A1015" t="s">
        <v>1995</v>
      </c>
      <c r="B1015" t="s">
        <v>1996</v>
      </c>
      <c r="C1015" s="67" t="str">
        <f t="shared" si="107"/>
        <v>Julianna Franklin</v>
      </c>
      <c r="D1015" s="71" t="str" cm="1">
        <f t="array" ref="D1015">_xlfn.IFS(AK1015="1",CONCATENATE(C1015,"Regional"),AK1015="2",CONCATENATE(C1015,"Sectional"),AK1015="3",CONCATENATE(C1015,COUNTIF($C$1:C1015,C1015)))</f>
        <v>Julianna Franklin1</v>
      </c>
      <c r="E1015" s="66">
        <v>45154.604166666664</v>
      </c>
      <c r="F1015" t="s">
        <v>2433</v>
      </c>
      <c r="G1015" s="46">
        <v>24</v>
      </c>
      <c r="H1015" s="46">
        <v>77</v>
      </c>
      <c r="I1015" s="46">
        <v>18</v>
      </c>
      <c r="J1015" t="s">
        <v>139</v>
      </c>
      <c r="K1015" t="s">
        <v>90</v>
      </c>
      <c r="L1015" s="46">
        <v>2638</v>
      </c>
      <c r="M1015" s="46">
        <v>35</v>
      </c>
      <c r="N1015" s="46">
        <v>34.700000000000003</v>
      </c>
      <c r="O1015" s="46">
        <v>119</v>
      </c>
      <c r="P1015" s="46">
        <f t="shared" si="108"/>
        <v>1</v>
      </c>
      <c r="R1015" s="67" t="s">
        <v>3011</v>
      </c>
      <c r="S1015" s="67">
        <f>COUNTIF(Y$2:$Y$100,R1015)</f>
        <v>0</v>
      </c>
      <c r="V1015" s="67">
        <f t="shared" si="109"/>
        <v>0</v>
      </c>
      <c r="X1015"/>
      <c r="Y1015" s="67" t="str">
        <f t="shared" si="113"/>
        <v xml:space="preserve"> </v>
      </c>
      <c r="AB1015" t="s">
        <v>90</v>
      </c>
      <c r="AC1015" s="46">
        <v>2638</v>
      </c>
      <c r="AD1015" s="46">
        <v>35</v>
      </c>
      <c r="AE1015" s="46">
        <v>34.700000000000003</v>
      </c>
      <c r="AF1015" s="46">
        <v>119</v>
      </c>
      <c r="AH1015" s="70" t="str">
        <f t="shared" si="110"/>
        <v/>
      </c>
      <c r="AI1015" s="70" t="str">
        <f t="shared" si="111"/>
        <v/>
      </c>
      <c r="AJ1015" s="70" t="str">
        <f t="shared" si="112"/>
        <v>X</v>
      </c>
      <c r="AK1015" s="70" t="str" cm="1">
        <f t="array" ref="AK1015">_xlfn.IFS(AH1015&lt;&gt;"","1",AI1015&lt;&gt;"","2",AJ1015&lt;&gt;"","3")</f>
        <v>3</v>
      </c>
    </row>
    <row r="1016" spans="1:37" x14ac:dyDescent="0.25">
      <c r="A1016" t="s">
        <v>1997</v>
      </c>
      <c r="B1016" t="s">
        <v>1998</v>
      </c>
      <c r="C1016" s="67" t="str">
        <f t="shared" si="107"/>
        <v>Anya Kaehny</v>
      </c>
      <c r="D1016" s="71" t="str" cm="1">
        <f t="array" ref="D1016">_xlfn.IFS(AK1016="1",CONCATENATE(C1016,"Regional"),AK1016="2",CONCATENATE(C1016,"Sectional"),AK1016="3",CONCATENATE(C1016,COUNTIF($C$1:C1016,C1016)))</f>
        <v>Anya Kaehny1</v>
      </c>
      <c r="E1016" s="66">
        <v>45154.604166666664</v>
      </c>
      <c r="F1016" t="s">
        <v>2433</v>
      </c>
      <c r="G1016" s="46">
        <v>24</v>
      </c>
      <c r="H1016" s="46">
        <v>78</v>
      </c>
      <c r="I1016" s="46">
        <v>19</v>
      </c>
      <c r="J1016" t="s">
        <v>139</v>
      </c>
      <c r="K1016" t="s">
        <v>90</v>
      </c>
      <c r="L1016" s="46">
        <v>2638</v>
      </c>
      <c r="M1016" s="46">
        <v>35</v>
      </c>
      <c r="N1016" s="46">
        <v>34.700000000000003</v>
      </c>
      <c r="O1016" s="46">
        <v>119</v>
      </c>
      <c r="P1016" s="46">
        <f t="shared" si="108"/>
        <v>1</v>
      </c>
      <c r="R1016" s="67" t="s">
        <v>3012</v>
      </c>
      <c r="S1016" s="67">
        <f>COUNTIF(Y$2:$Y$100,R1016)</f>
        <v>0</v>
      </c>
      <c r="V1016" s="67">
        <f t="shared" si="109"/>
        <v>0</v>
      </c>
      <c r="X1016"/>
      <c r="Y1016" s="67" t="str">
        <f t="shared" si="113"/>
        <v xml:space="preserve"> </v>
      </c>
      <c r="AB1016" t="s">
        <v>90</v>
      </c>
      <c r="AC1016" s="46">
        <v>2638</v>
      </c>
      <c r="AD1016" s="46">
        <v>35</v>
      </c>
      <c r="AE1016" s="46">
        <v>34.700000000000003</v>
      </c>
      <c r="AF1016" s="46">
        <v>119</v>
      </c>
      <c r="AH1016" s="70" t="str">
        <f t="shared" si="110"/>
        <v/>
      </c>
      <c r="AI1016" s="70" t="str">
        <f t="shared" si="111"/>
        <v/>
      </c>
      <c r="AJ1016" s="70" t="str">
        <f t="shared" si="112"/>
        <v>X</v>
      </c>
      <c r="AK1016" s="70" t="str" cm="1">
        <f t="array" ref="AK1016">_xlfn.IFS(AH1016&lt;&gt;"","1",AI1016&lt;&gt;"","2",AJ1016&lt;&gt;"","3")</f>
        <v>3</v>
      </c>
    </row>
    <row r="1017" spans="1:37" x14ac:dyDescent="0.25">
      <c r="A1017" t="s">
        <v>1999</v>
      </c>
      <c r="B1017" t="s">
        <v>648</v>
      </c>
      <c r="C1017" s="67" t="str">
        <f t="shared" si="107"/>
        <v>Claire Scheuer</v>
      </c>
      <c r="D1017" s="71" t="str" cm="1">
        <f t="array" ref="D1017">_xlfn.IFS(AK1017="1",CONCATENATE(C1017,"Regional"),AK1017="2",CONCATENATE(C1017,"Sectional"),AK1017="3",CONCATENATE(C1017,COUNTIF($C$1:C1017,C1017)))</f>
        <v>Claire Scheuer1</v>
      </c>
      <c r="E1017" s="66">
        <v>45154.604166666664</v>
      </c>
      <c r="F1017" t="s">
        <v>2433</v>
      </c>
      <c r="G1017" s="46">
        <v>24</v>
      </c>
      <c r="H1017" s="46">
        <v>79</v>
      </c>
      <c r="I1017" s="46">
        <v>20</v>
      </c>
      <c r="J1017" t="s">
        <v>139</v>
      </c>
      <c r="K1017" t="s">
        <v>90</v>
      </c>
      <c r="L1017" s="46">
        <v>2638</v>
      </c>
      <c r="M1017" s="46">
        <v>35</v>
      </c>
      <c r="N1017" s="46">
        <v>34.700000000000003</v>
      </c>
      <c r="O1017" s="46">
        <v>119</v>
      </c>
      <c r="P1017" s="46">
        <f t="shared" si="108"/>
        <v>1</v>
      </c>
      <c r="R1017" s="67" t="s">
        <v>3013</v>
      </c>
      <c r="S1017" s="67">
        <f>COUNTIF(Y$2:$Y$100,R1017)</f>
        <v>0</v>
      </c>
      <c r="V1017" s="67">
        <f t="shared" si="109"/>
        <v>0</v>
      </c>
      <c r="X1017"/>
      <c r="Y1017" s="67" t="str">
        <f t="shared" si="113"/>
        <v xml:space="preserve"> </v>
      </c>
      <c r="AB1017" t="s">
        <v>90</v>
      </c>
      <c r="AC1017" s="46">
        <v>2638</v>
      </c>
      <c r="AD1017" s="46">
        <v>35</v>
      </c>
      <c r="AE1017" s="46">
        <v>34.700000000000003</v>
      </c>
      <c r="AF1017" s="46">
        <v>119</v>
      </c>
      <c r="AH1017" s="70" t="str">
        <f t="shared" si="110"/>
        <v/>
      </c>
      <c r="AI1017" s="70" t="str">
        <f t="shared" si="111"/>
        <v/>
      </c>
      <c r="AJ1017" s="70" t="str">
        <f t="shared" si="112"/>
        <v>X</v>
      </c>
      <c r="AK1017" s="70" t="str" cm="1">
        <f t="array" ref="AK1017">_xlfn.IFS(AH1017&lt;&gt;"","1",AI1017&lt;&gt;"","2",AJ1017&lt;&gt;"","3")</f>
        <v>3</v>
      </c>
    </row>
    <row r="1018" spans="1:37" x14ac:dyDescent="0.25">
      <c r="A1018" t="s">
        <v>327</v>
      </c>
      <c r="B1018" t="s">
        <v>353</v>
      </c>
      <c r="C1018" s="67" t="str">
        <f t="shared" si="107"/>
        <v>Olivia Olson</v>
      </c>
      <c r="D1018" s="71" t="str" cm="1">
        <f t="array" ref="D1018">_xlfn.IFS(AK1018="1",CONCATENATE(C1018,"Regional"),AK1018="2",CONCATENATE(C1018,"Sectional"),AK1018="3",CONCATENATE(C1018,COUNTIF($C$1:C1018,C1018)))</f>
        <v>Olivia Olson1</v>
      </c>
      <c r="E1018" s="66">
        <v>45154.604166666664</v>
      </c>
      <c r="F1018" t="s">
        <v>2433</v>
      </c>
      <c r="G1018" s="46">
        <v>24</v>
      </c>
      <c r="H1018" s="46">
        <v>80</v>
      </c>
      <c r="I1018" s="46">
        <v>21</v>
      </c>
      <c r="J1018" t="s">
        <v>139</v>
      </c>
      <c r="K1018" t="s">
        <v>90</v>
      </c>
      <c r="L1018" s="46">
        <v>2638</v>
      </c>
      <c r="M1018" s="46">
        <v>35</v>
      </c>
      <c r="N1018" s="46">
        <v>34.700000000000003</v>
      </c>
      <c r="O1018" s="46">
        <v>119</v>
      </c>
      <c r="P1018" s="46">
        <f t="shared" si="108"/>
        <v>1</v>
      </c>
      <c r="R1018" s="67" t="s">
        <v>3014</v>
      </c>
      <c r="S1018" s="67">
        <f>COUNTIF(Y$2:$Y$100,R1018)</f>
        <v>0</v>
      </c>
      <c r="V1018" s="67">
        <f t="shared" si="109"/>
        <v>0</v>
      </c>
      <c r="X1018"/>
      <c r="Y1018" s="67" t="str">
        <f t="shared" si="113"/>
        <v xml:space="preserve"> </v>
      </c>
      <c r="AB1018" t="s">
        <v>90</v>
      </c>
      <c r="AC1018" s="46">
        <v>2638</v>
      </c>
      <c r="AD1018" s="46">
        <v>35</v>
      </c>
      <c r="AE1018" s="46">
        <v>34.700000000000003</v>
      </c>
      <c r="AF1018" s="46">
        <v>119</v>
      </c>
      <c r="AH1018" s="70" t="str">
        <f t="shared" si="110"/>
        <v/>
      </c>
      <c r="AI1018" s="70" t="str">
        <f t="shared" si="111"/>
        <v/>
      </c>
      <c r="AJ1018" s="70" t="str">
        <f t="shared" si="112"/>
        <v>X</v>
      </c>
      <c r="AK1018" s="70" t="str" cm="1">
        <f t="array" ref="AK1018">_xlfn.IFS(AH1018&lt;&gt;"","1",AI1018&lt;&gt;"","2",AJ1018&lt;&gt;"","3")</f>
        <v>3</v>
      </c>
    </row>
    <row r="1019" spans="1:37" x14ac:dyDescent="0.25">
      <c r="A1019" t="s">
        <v>2000</v>
      </c>
      <c r="B1019" t="s">
        <v>434</v>
      </c>
      <c r="C1019" s="67" t="str">
        <f t="shared" si="107"/>
        <v>Ella Grimshaw</v>
      </c>
      <c r="D1019" s="71" t="str" cm="1">
        <f t="array" ref="D1019">_xlfn.IFS(AK1019="1",CONCATENATE(C1019,"Regional"),AK1019="2",CONCATENATE(C1019,"Sectional"),AK1019="3",CONCATENATE(C1019,COUNTIF($C$1:C1019,C1019)))</f>
        <v>Ella Grimshaw1</v>
      </c>
      <c r="E1019" s="66">
        <v>45154.604166666664</v>
      </c>
      <c r="F1019" t="s">
        <v>2433</v>
      </c>
      <c r="G1019" s="46">
        <v>24</v>
      </c>
      <c r="H1019" s="46">
        <v>83</v>
      </c>
      <c r="I1019" s="46">
        <v>22</v>
      </c>
      <c r="J1019" t="s">
        <v>139</v>
      </c>
      <c r="K1019" t="s">
        <v>90</v>
      </c>
      <c r="L1019" s="46">
        <v>2638</v>
      </c>
      <c r="M1019" s="46">
        <v>35</v>
      </c>
      <c r="N1019" s="46">
        <v>34.700000000000003</v>
      </c>
      <c r="O1019" s="46">
        <v>119</v>
      </c>
      <c r="P1019" s="46">
        <f t="shared" si="108"/>
        <v>1</v>
      </c>
      <c r="R1019" s="67" t="s">
        <v>3015</v>
      </c>
      <c r="S1019" s="67">
        <f>COUNTIF(Y$2:$Y$100,R1019)</f>
        <v>0</v>
      </c>
      <c r="V1019" s="67">
        <f t="shared" si="109"/>
        <v>0</v>
      </c>
      <c r="X1019"/>
      <c r="Y1019" s="67" t="str">
        <f t="shared" si="113"/>
        <v xml:space="preserve"> </v>
      </c>
      <c r="AB1019" t="s">
        <v>90</v>
      </c>
      <c r="AC1019" s="46">
        <v>2638</v>
      </c>
      <c r="AD1019" s="46">
        <v>35</v>
      </c>
      <c r="AE1019" s="46">
        <v>34.700000000000003</v>
      </c>
      <c r="AF1019" s="46">
        <v>119</v>
      </c>
      <c r="AH1019" s="70" t="str">
        <f t="shared" si="110"/>
        <v/>
      </c>
      <c r="AI1019" s="70" t="str">
        <f t="shared" si="111"/>
        <v/>
      </c>
      <c r="AJ1019" s="70" t="str">
        <f t="shared" si="112"/>
        <v>X</v>
      </c>
      <c r="AK1019" s="70" t="str" cm="1">
        <f t="array" ref="AK1019">_xlfn.IFS(AH1019&lt;&gt;"","1",AI1019&lt;&gt;"","2",AJ1019&lt;&gt;"","3")</f>
        <v>3</v>
      </c>
    </row>
    <row r="1020" spans="1:37" x14ac:dyDescent="0.25">
      <c r="A1020" t="s">
        <v>2001</v>
      </c>
      <c r="B1020" t="s">
        <v>2002</v>
      </c>
      <c r="C1020" s="67" t="str">
        <f t="shared" si="107"/>
        <v>ali moore</v>
      </c>
      <c r="D1020" s="71" t="str" cm="1">
        <f t="array" ref="D1020">_xlfn.IFS(AK1020="1",CONCATENATE(C1020,"Regional"),AK1020="2",CONCATENATE(C1020,"Sectional"),AK1020="3",CONCATENATE(C1020,COUNTIF($C$1:C1020,C1020)))</f>
        <v>ali moore1</v>
      </c>
      <c r="E1020" s="66">
        <v>45154.604166666664</v>
      </c>
      <c r="F1020" t="s">
        <v>2433</v>
      </c>
      <c r="G1020" s="46">
        <v>24</v>
      </c>
      <c r="H1020" s="46">
        <v>84</v>
      </c>
      <c r="I1020" s="46">
        <v>23</v>
      </c>
      <c r="J1020" t="s">
        <v>139</v>
      </c>
      <c r="K1020" t="s">
        <v>90</v>
      </c>
      <c r="L1020" s="46">
        <v>2638</v>
      </c>
      <c r="M1020" s="46">
        <v>35</v>
      </c>
      <c r="N1020" s="46">
        <v>34.700000000000003</v>
      </c>
      <c r="O1020" s="46">
        <v>119</v>
      </c>
      <c r="P1020" s="46">
        <f t="shared" si="108"/>
        <v>1</v>
      </c>
      <c r="R1020" s="67" t="s">
        <v>3016</v>
      </c>
      <c r="S1020" s="67">
        <f>COUNTIF(Y$2:$Y$100,R1020)</f>
        <v>0</v>
      </c>
      <c r="V1020" s="67">
        <f t="shared" si="109"/>
        <v>0</v>
      </c>
      <c r="X1020"/>
      <c r="Y1020" s="67" t="str">
        <f t="shared" si="113"/>
        <v xml:space="preserve"> </v>
      </c>
      <c r="AB1020" t="s">
        <v>90</v>
      </c>
      <c r="AC1020" s="46">
        <v>2638</v>
      </c>
      <c r="AD1020" s="46">
        <v>35</v>
      </c>
      <c r="AE1020" s="46">
        <v>34.700000000000003</v>
      </c>
      <c r="AF1020" s="46">
        <v>119</v>
      </c>
      <c r="AH1020" s="70" t="str">
        <f t="shared" si="110"/>
        <v/>
      </c>
      <c r="AI1020" s="70" t="str">
        <f t="shared" si="111"/>
        <v/>
      </c>
      <c r="AJ1020" s="70" t="str">
        <f t="shared" si="112"/>
        <v>X</v>
      </c>
      <c r="AK1020" s="70" t="str" cm="1">
        <f t="array" ref="AK1020">_xlfn.IFS(AH1020&lt;&gt;"","1",AI1020&lt;&gt;"","2",AJ1020&lt;&gt;"","3")</f>
        <v>3</v>
      </c>
    </row>
    <row r="1021" spans="1:37" x14ac:dyDescent="0.25">
      <c r="A1021" t="s">
        <v>2003</v>
      </c>
      <c r="B1021" t="s">
        <v>492</v>
      </c>
      <c r="C1021" s="67" t="str">
        <f t="shared" si="107"/>
        <v>Anna Gergetz</v>
      </c>
      <c r="D1021" s="71" t="str" cm="1">
        <f t="array" ref="D1021">_xlfn.IFS(AK1021="1",CONCATENATE(C1021,"Regional"),AK1021="2",CONCATENATE(C1021,"Sectional"),AK1021="3",CONCATENATE(C1021,COUNTIF($C$1:C1021,C1021)))</f>
        <v>Anna Gergetz1</v>
      </c>
      <c r="E1021" s="66">
        <v>45154.604166666664</v>
      </c>
      <c r="F1021" t="s">
        <v>2433</v>
      </c>
      <c r="G1021" s="46">
        <v>24</v>
      </c>
      <c r="H1021" s="46">
        <v>84</v>
      </c>
      <c r="I1021" s="46">
        <v>23</v>
      </c>
      <c r="J1021" t="s">
        <v>139</v>
      </c>
      <c r="K1021" t="s">
        <v>90</v>
      </c>
      <c r="L1021" s="46">
        <v>2638</v>
      </c>
      <c r="M1021" s="46">
        <v>35</v>
      </c>
      <c r="N1021" s="46">
        <v>34.700000000000003</v>
      </c>
      <c r="O1021" s="46">
        <v>119</v>
      </c>
      <c r="P1021" s="46">
        <f t="shared" si="108"/>
        <v>1</v>
      </c>
      <c r="R1021" s="67" t="s">
        <v>3017</v>
      </c>
      <c r="S1021" s="67">
        <f>COUNTIF(Y$2:$Y$100,R1021)</f>
        <v>0</v>
      </c>
      <c r="V1021" s="67">
        <f t="shared" si="109"/>
        <v>0</v>
      </c>
      <c r="X1021"/>
      <c r="Y1021" s="67" t="str">
        <f t="shared" si="113"/>
        <v xml:space="preserve"> </v>
      </c>
      <c r="AB1021" t="s">
        <v>90</v>
      </c>
      <c r="AC1021" s="46">
        <v>2638</v>
      </c>
      <c r="AD1021" s="46">
        <v>35</v>
      </c>
      <c r="AE1021" s="46">
        <v>34.700000000000003</v>
      </c>
      <c r="AF1021" s="46">
        <v>119</v>
      </c>
      <c r="AH1021" s="70" t="str">
        <f t="shared" si="110"/>
        <v/>
      </c>
      <c r="AI1021" s="70" t="str">
        <f t="shared" si="111"/>
        <v/>
      </c>
      <c r="AJ1021" s="70" t="str">
        <f t="shared" si="112"/>
        <v>X</v>
      </c>
      <c r="AK1021" s="70" t="str" cm="1">
        <f t="array" ref="AK1021">_xlfn.IFS(AH1021&lt;&gt;"","1",AI1021&lt;&gt;"","2",AJ1021&lt;&gt;"","3")</f>
        <v>3</v>
      </c>
    </row>
    <row r="1022" spans="1:37" x14ac:dyDescent="0.25">
      <c r="A1022" t="s">
        <v>395</v>
      </c>
      <c r="B1022" t="s">
        <v>955</v>
      </c>
      <c r="C1022" s="67" t="str">
        <f t="shared" si="107"/>
        <v>Brianna Kirsch</v>
      </c>
      <c r="D1022" s="71" t="str" cm="1">
        <f t="array" ref="D1022">_xlfn.IFS(AK1022="1",CONCATENATE(C1022,"Regional"),AK1022="2",CONCATENATE(C1022,"Sectional"),AK1022="3",CONCATENATE(C1022,COUNTIF($C$1:C1022,C1022)))</f>
        <v>Brianna Kirsch1</v>
      </c>
      <c r="E1022" s="66">
        <v>45154.604166666664</v>
      </c>
      <c r="F1022" t="s">
        <v>2648</v>
      </c>
      <c r="G1022" s="46">
        <v>43</v>
      </c>
      <c r="H1022" s="46">
        <v>40</v>
      </c>
      <c r="I1022" s="46">
        <v>1</v>
      </c>
      <c r="J1022" t="s">
        <v>2649</v>
      </c>
      <c r="K1022" t="s">
        <v>90</v>
      </c>
      <c r="L1022" s="46">
        <v>2501</v>
      </c>
      <c r="M1022" s="46">
        <v>36</v>
      </c>
      <c r="N1022" s="46">
        <v>34.700000000000003</v>
      </c>
      <c r="O1022" s="46">
        <v>121</v>
      </c>
      <c r="P1022" s="46">
        <f t="shared" si="108"/>
        <v>1</v>
      </c>
      <c r="R1022" s="67" t="s">
        <v>1479</v>
      </c>
      <c r="S1022" s="67">
        <f>COUNTIF(Y$2:$Y$100,R1022)</f>
        <v>0</v>
      </c>
      <c r="V1022" s="67">
        <f t="shared" si="109"/>
        <v>0</v>
      </c>
      <c r="AB1022" t="s">
        <v>90</v>
      </c>
      <c r="AC1022" s="46">
        <v>2501</v>
      </c>
      <c r="AD1022" s="46">
        <v>36</v>
      </c>
      <c r="AE1022" s="46">
        <v>34.700000000000003</v>
      </c>
      <c r="AF1022" s="46">
        <v>121</v>
      </c>
      <c r="AH1022" s="70" t="str">
        <f t="shared" si="110"/>
        <v/>
      </c>
      <c r="AI1022" s="70" t="str">
        <f t="shared" si="111"/>
        <v/>
      </c>
      <c r="AJ1022" s="70" t="str">
        <f t="shared" si="112"/>
        <v>X</v>
      </c>
      <c r="AK1022" s="70" t="str" cm="1">
        <f t="array" ref="AK1022">_xlfn.IFS(AH1022&lt;&gt;"","1",AI1022&lt;&gt;"","2",AJ1022&lt;&gt;"","3")</f>
        <v>3</v>
      </c>
    </row>
    <row r="1023" spans="1:37" x14ac:dyDescent="0.25">
      <c r="A1023" t="s">
        <v>233</v>
      </c>
      <c r="B1023" t="s">
        <v>968</v>
      </c>
      <c r="C1023" s="67" t="str">
        <f t="shared" si="107"/>
        <v>Evy Dhyanchand</v>
      </c>
      <c r="D1023" s="71" t="str" cm="1">
        <f t="array" ref="D1023">_xlfn.IFS(AK1023="1",CONCATENATE(C1023,"Regional"),AK1023="2",CONCATENATE(C1023,"Sectional"),AK1023="3",CONCATENATE(C1023,COUNTIF($C$1:C1023,C1023)))</f>
        <v>Evy Dhyanchand1</v>
      </c>
      <c r="E1023" s="66">
        <v>45154.604166666664</v>
      </c>
      <c r="F1023" t="s">
        <v>2648</v>
      </c>
      <c r="G1023" s="46">
        <v>43</v>
      </c>
      <c r="H1023" s="46">
        <v>47</v>
      </c>
      <c r="I1023" s="46">
        <v>2</v>
      </c>
      <c r="J1023" t="s">
        <v>2649</v>
      </c>
      <c r="K1023" t="s">
        <v>90</v>
      </c>
      <c r="L1023" s="46">
        <v>2501</v>
      </c>
      <c r="M1023" s="46">
        <v>36</v>
      </c>
      <c r="N1023" s="46">
        <v>34.700000000000003</v>
      </c>
      <c r="O1023" s="46">
        <v>121</v>
      </c>
      <c r="P1023" s="46">
        <f t="shared" si="108"/>
        <v>1</v>
      </c>
      <c r="R1023" s="67" t="s">
        <v>1482</v>
      </c>
      <c r="S1023" s="67">
        <f>COUNTIF(Y$2:$Y$100,R1023)</f>
        <v>0</v>
      </c>
      <c r="V1023" s="67">
        <f t="shared" si="109"/>
        <v>0</v>
      </c>
      <c r="AB1023" t="s">
        <v>90</v>
      </c>
      <c r="AC1023" s="46">
        <v>2501</v>
      </c>
      <c r="AD1023" s="46">
        <v>36</v>
      </c>
      <c r="AE1023" s="46">
        <v>34.700000000000003</v>
      </c>
      <c r="AF1023" s="46">
        <v>121</v>
      </c>
      <c r="AH1023" s="70" t="str">
        <f t="shared" si="110"/>
        <v/>
      </c>
      <c r="AI1023" s="70" t="str">
        <f t="shared" si="111"/>
        <v/>
      </c>
      <c r="AJ1023" s="70" t="str">
        <f t="shared" si="112"/>
        <v>X</v>
      </c>
      <c r="AK1023" s="70" t="str" cm="1">
        <f t="array" ref="AK1023">_xlfn.IFS(AH1023&lt;&gt;"","1",AI1023&lt;&gt;"","2",AJ1023&lt;&gt;"","3")</f>
        <v>3</v>
      </c>
    </row>
    <row r="1024" spans="1:37" x14ac:dyDescent="0.25">
      <c r="A1024" t="s">
        <v>3418</v>
      </c>
      <c r="B1024" t="s">
        <v>496</v>
      </c>
      <c r="C1024" s="67" t="str">
        <f t="shared" si="107"/>
        <v>Josie Meister</v>
      </c>
      <c r="D1024" s="71" t="str" cm="1">
        <f t="array" ref="D1024">_xlfn.IFS(AK1024="1",CONCATENATE(C1024,"Regional"),AK1024="2",CONCATENATE(C1024,"Sectional"),AK1024="3",CONCATENATE(C1024,COUNTIF($C$1:C1024,C1024)))</f>
        <v>Josie Meister1</v>
      </c>
      <c r="E1024" s="66">
        <v>45154.604166666664</v>
      </c>
      <c r="F1024" t="s">
        <v>2648</v>
      </c>
      <c r="G1024" s="46">
        <v>43</v>
      </c>
      <c r="H1024" s="46">
        <v>50</v>
      </c>
      <c r="I1024" s="46">
        <v>3</v>
      </c>
      <c r="J1024" t="s">
        <v>2649</v>
      </c>
      <c r="K1024" t="s">
        <v>90</v>
      </c>
      <c r="L1024" s="46">
        <v>2501</v>
      </c>
      <c r="M1024" s="46">
        <v>36</v>
      </c>
      <c r="N1024" s="46">
        <v>34.700000000000003</v>
      </c>
      <c r="O1024" s="46">
        <v>121</v>
      </c>
      <c r="P1024" s="46">
        <f t="shared" si="108"/>
        <v>1</v>
      </c>
      <c r="R1024" s="67" t="s">
        <v>3592</v>
      </c>
      <c r="S1024" s="67">
        <f>COUNTIF(Y$2:$Y$100,R1024)</f>
        <v>0</v>
      </c>
      <c r="V1024" s="67">
        <f t="shared" si="109"/>
        <v>0</v>
      </c>
      <c r="AB1024" t="s">
        <v>90</v>
      </c>
      <c r="AC1024" s="46">
        <v>2501</v>
      </c>
      <c r="AD1024" s="46">
        <v>36</v>
      </c>
      <c r="AE1024" s="46">
        <v>34.700000000000003</v>
      </c>
      <c r="AF1024" s="46">
        <v>121</v>
      </c>
      <c r="AH1024" s="70" t="str">
        <f t="shared" si="110"/>
        <v/>
      </c>
      <c r="AI1024" s="70" t="str">
        <f t="shared" si="111"/>
        <v/>
      </c>
      <c r="AJ1024" s="70" t="str">
        <f t="shared" si="112"/>
        <v>X</v>
      </c>
      <c r="AK1024" s="70" t="str" cm="1">
        <f t="array" ref="AK1024">_xlfn.IFS(AH1024&lt;&gt;"","1",AI1024&lt;&gt;"","2",AJ1024&lt;&gt;"","3")</f>
        <v>3</v>
      </c>
    </row>
    <row r="1025" spans="1:37" x14ac:dyDescent="0.25">
      <c r="A1025" t="s">
        <v>3419</v>
      </c>
      <c r="B1025" t="s">
        <v>367</v>
      </c>
      <c r="C1025" s="67" t="str">
        <f t="shared" si="107"/>
        <v>Tessa CzajkowskiHiggins</v>
      </c>
      <c r="D1025" s="71" t="str" cm="1">
        <f t="array" ref="D1025">_xlfn.IFS(AK1025="1",CONCATENATE(C1025,"Regional"),AK1025="2",CONCATENATE(C1025,"Sectional"),AK1025="3",CONCATENATE(C1025,COUNTIF($C$1:C1025,C1025)))</f>
        <v>Tessa CzajkowskiHiggins1</v>
      </c>
      <c r="E1025" s="66">
        <v>45154.604166666664</v>
      </c>
      <c r="F1025" t="s">
        <v>2648</v>
      </c>
      <c r="G1025" s="46">
        <v>43</v>
      </c>
      <c r="H1025" s="46">
        <v>51</v>
      </c>
      <c r="I1025" s="46">
        <v>4</v>
      </c>
      <c r="J1025" t="s">
        <v>2649</v>
      </c>
      <c r="K1025" t="s">
        <v>90</v>
      </c>
      <c r="L1025" s="46">
        <v>2501</v>
      </c>
      <c r="M1025" s="46">
        <v>36</v>
      </c>
      <c r="N1025" s="46">
        <v>34.700000000000003</v>
      </c>
      <c r="O1025" s="46">
        <v>121</v>
      </c>
      <c r="P1025" s="46">
        <f t="shared" si="108"/>
        <v>1</v>
      </c>
      <c r="R1025" s="67" t="s">
        <v>3593</v>
      </c>
      <c r="S1025" s="67">
        <f>COUNTIF(Y$2:$Y$100,R1025)</f>
        <v>0</v>
      </c>
      <c r="V1025" s="67">
        <f t="shared" si="109"/>
        <v>0</v>
      </c>
      <c r="AB1025" t="s">
        <v>90</v>
      </c>
      <c r="AC1025" s="46">
        <v>2501</v>
      </c>
      <c r="AD1025" s="46">
        <v>36</v>
      </c>
      <c r="AE1025" s="46">
        <v>34.700000000000003</v>
      </c>
      <c r="AF1025" s="46">
        <v>121</v>
      </c>
      <c r="AH1025" s="70" t="str">
        <f t="shared" si="110"/>
        <v/>
      </c>
      <c r="AI1025" s="70" t="str">
        <f t="shared" si="111"/>
        <v/>
      </c>
      <c r="AJ1025" s="70" t="str">
        <f t="shared" si="112"/>
        <v>X</v>
      </c>
      <c r="AK1025" s="70" t="str" cm="1">
        <f t="array" ref="AK1025">_xlfn.IFS(AH1025&lt;&gt;"","1",AI1025&lt;&gt;"","2",AJ1025&lt;&gt;"","3")</f>
        <v>3</v>
      </c>
    </row>
    <row r="1026" spans="1:37" x14ac:dyDescent="0.25">
      <c r="A1026" t="s">
        <v>2122</v>
      </c>
      <c r="B1026" t="s">
        <v>844</v>
      </c>
      <c r="C1026" s="67" t="str">
        <f t="shared" ref="C1026:C1089" si="114">CONCATENATE(B1026," ",A1026)</f>
        <v>Rylie Neuhalfen</v>
      </c>
      <c r="D1026" s="71" t="str" cm="1">
        <f t="array" ref="D1026">_xlfn.IFS(AK1026="1",CONCATENATE(C1026,"Regional"),AK1026="2",CONCATENATE(C1026,"Sectional"),AK1026="3",CONCATENATE(C1026,COUNTIF($C$1:C1026,C1026)))</f>
        <v>Rylie Neuhalfen1</v>
      </c>
      <c r="E1026" s="66">
        <v>45154.604166666664</v>
      </c>
      <c r="F1026" t="s">
        <v>2648</v>
      </c>
      <c r="G1026" s="46">
        <v>43</v>
      </c>
      <c r="H1026" s="46">
        <v>52</v>
      </c>
      <c r="I1026" s="46">
        <v>5</v>
      </c>
      <c r="J1026" t="s">
        <v>2649</v>
      </c>
      <c r="K1026" t="s">
        <v>90</v>
      </c>
      <c r="L1026" s="46">
        <v>2501</v>
      </c>
      <c r="M1026" s="46">
        <v>36</v>
      </c>
      <c r="N1026" s="46">
        <v>34.700000000000003</v>
      </c>
      <c r="O1026" s="46">
        <v>121</v>
      </c>
      <c r="P1026" s="46">
        <f t="shared" ref="P1026:P1089" si="115">IF(L1026&gt;4000,2,1)</f>
        <v>1</v>
      </c>
      <c r="R1026" s="67" t="s">
        <v>3149</v>
      </c>
      <c r="S1026" s="67">
        <f>COUNTIF(Y$2:$Y$100,R1026)</f>
        <v>0</v>
      </c>
      <c r="V1026" s="67">
        <f t="shared" ref="V1026:V1089" si="116">COUNTIF(R1026:R3649,Y1026)</f>
        <v>0</v>
      </c>
      <c r="AB1026" t="s">
        <v>90</v>
      </c>
      <c r="AC1026" s="46">
        <v>2501</v>
      </c>
      <c r="AD1026" s="46">
        <v>36</v>
      </c>
      <c r="AE1026" s="46">
        <v>34.700000000000003</v>
      </c>
      <c r="AF1026" s="46">
        <v>121</v>
      </c>
      <c r="AH1026" s="70" t="str">
        <f t="shared" ref="AH1026:AH1089" si="117">IF(ISNUMBER(SEARCH("regional",$F1026)),$F1026,"")</f>
        <v/>
      </c>
      <c r="AI1026" s="70" t="str">
        <f t="shared" ref="AI1026:AI1089" si="118">IF(ISNUMBER(SEARCH("sectional",$F1026)),$F1026,"")</f>
        <v/>
      </c>
      <c r="AJ1026" s="70" t="str">
        <f t="shared" ref="AJ1026:AJ1089" si="119">IF(AND(AH1026="",AI1026=""),"X","")</f>
        <v>X</v>
      </c>
      <c r="AK1026" s="70" t="str" cm="1">
        <f t="array" ref="AK1026">_xlfn.IFS(AH1026&lt;&gt;"","1",AI1026&lt;&gt;"","2",AJ1026&lt;&gt;"","3")</f>
        <v>3</v>
      </c>
    </row>
    <row r="1027" spans="1:37" x14ac:dyDescent="0.25">
      <c r="A1027" t="s">
        <v>310</v>
      </c>
      <c r="B1027" t="s">
        <v>971</v>
      </c>
      <c r="C1027" s="67" t="str">
        <f t="shared" si="114"/>
        <v>Lynell Miller</v>
      </c>
      <c r="D1027" s="71" t="str" cm="1">
        <f t="array" ref="D1027">_xlfn.IFS(AK1027="1",CONCATENATE(C1027,"Regional"),AK1027="2",CONCATENATE(C1027,"Sectional"),AK1027="3",CONCATENATE(C1027,COUNTIF($C$1:C1027,C1027)))</f>
        <v>Lynell Miller1</v>
      </c>
      <c r="E1027" s="66">
        <v>45154.604166666664</v>
      </c>
      <c r="F1027" t="s">
        <v>2648</v>
      </c>
      <c r="G1027" s="46">
        <v>43</v>
      </c>
      <c r="H1027" s="46">
        <v>53</v>
      </c>
      <c r="I1027" s="46">
        <v>6</v>
      </c>
      <c r="J1027" t="s">
        <v>2649</v>
      </c>
      <c r="K1027" t="s">
        <v>90</v>
      </c>
      <c r="L1027" s="46">
        <v>2501</v>
      </c>
      <c r="M1027" s="46">
        <v>36</v>
      </c>
      <c r="N1027" s="46">
        <v>34.700000000000003</v>
      </c>
      <c r="O1027" s="46">
        <v>121</v>
      </c>
      <c r="P1027" s="46">
        <f t="shared" si="115"/>
        <v>1</v>
      </c>
      <c r="R1027" s="67" t="s">
        <v>1485</v>
      </c>
      <c r="S1027" s="67">
        <f>COUNTIF(Y$2:$Y$100,R1027)</f>
        <v>0</v>
      </c>
      <c r="V1027" s="67">
        <f t="shared" si="116"/>
        <v>0</v>
      </c>
      <c r="AB1027" t="s">
        <v>90</v>
      </c>
      <c r="AC1027" s="46">
        <v>2501</v>
      </c>
      <c r="AD1027" s="46">
        <v>36</v>
      </c>
      <c r="AE1027" s="46">
        <v>34.700000000000003</v>
      </c>
      <c r="AF1027" s="46">
        <v>121</v>
      </c>
      <c r="AH1027" s="70" t="str">
        <f t="shared" si="117"/>
        <v/>
      </c>
      <c r="AI1027" s="70" t="str">
        <f t="shared" si="118"/>
        <v/>
      </c>
      <c r="AJ1027" s="70" t="str">
        <f t="shared" si="119"/>
        <v>X</v>
      </c>
      <c r="AK1027" s="70" t="str" cm="1">
        <f t="array" ref="AK1027">_xlfn.IFS(AH1027&lt;&gt;"","1",AI1027&lt;&gt;"","2",AJ1027&lt;&gt;"","3")</f>
        <v>3</v>
      </c>
    </row>
    <row r="1028" spans="1:37" x14ac:dyDescent="0.25">
      <c r="A1028" t="s">
        <v>2124</v>
      </c>
      <c r="B1028" t="s">
        <v>481</v>
      </c>
      <c r="C1028" s="67" t="str">
        <f t="shared" si="114"/>
        <v>Brooklyn Bussan</v>
      </c>
      <c r="D1028" s="71" t="str" cm="1">
        <f t="array" ref="D1028">_xlfn.IFS(AK1028="1",CONCATENATE(C1028,"Regional"),AK1028="2",CONCATENATE(C1028,"Sectional"),AK1028="3",CONCATENATE(C1028,COUNTIF($C$1:C1028,C1028)))</f>
        <v>Brooklyn Bussan1</v>
      </c>
      <c r="E1028" s="66">
        <v>45154.604166666664</v>
      </c>
      <c r="F1028" t="s">
        <v>2648</v>
      </c>
      <c r="G1028" s="46">
        <v>43</v>
      </c>
      <c r="H1028" s="46">
        <v>53</v>
      </c>
      <c r="I1028" s="46">
        <v>6</v>
      </c>
      <c r="J1028" t="s">
        <v>2649</v>
      </c>
      <c r="K1028" t="s">
        <v>90</v>
      </c>
      <c r="L1028" s="46">
        <v>2501</v>
      </c>
      <c r="M1028" s="46">
        <v>36</v>
      </c>
      <c r="N1028" s="46">
        <v>34.700000000000003</v>
      </c>
      <c r="O1028" s="46">
        <v>121</v>
      </c>
      <c r="P1028" s="46">
        <f t="shared" si="115"/>
        <v>1</v>
      </c>
      <c r="R1028" s="67" t="s">
        <v>3151</v>
      </c>
      <c r="S1028" s="67">
        <f>COUNTIF(Y$2:$Y$100,R1028)</f>
        <v>0</v>
      </c>
      <c r="V1028" s="67">
        <f t="shared" si="116"/>
        <v>0</v>
      </c>
      <c r="AB1028" t="s">
        <v>90</v>
      </c>
      <c r="AC1028" s="46">
        <v>2501</v>
      </c>
      <c r="AD1028" s="46">
        <v>36</v>
      </c>
      <c r="AE1028" s="46">
        <v>34.700000000000003</v>
      </c>
      <c r="AF1028" s="46">
        <v>121</v>
      </c>
      <c r="AH1028" s="70" t="str">
        <f t="shared" si="117"/>
        <v/>
      </c>
      <c r="AI1028" s="70" t="str">
        <f t="shared" si="118"/>
        <v/>
      </c>
      <c r="AJ1028" s="70" t="str">
        <f t="shared" si="119"/>
        <v>X</v>
      </c>
      <c r="AK1028" s="70" t="str" cm="1">
        <f t="array" ref="AK1028">_xlfn.IFS(AH1028&lt;&gt;"","1",AI1028&lt;&gt;"","2",AJ1028&lt;&gt;"","3")</f>
        <v>3</v>
      </c>
    </row>
    <row r="1029" spans="1:37" x14ac:dyDescent="0.25">
      <c r="A1029" t="s">
        <v>966</v>
      </c>
      <c r="B1029" t="s">
        <v>967</v>
      </c>
      <c r="C1029" s="67" t="str">
        <f t="shared" si="114"/>
        <v>Madchen Ewig</v>
      </c>
      <c r="D1029" s="71" t="str" cm="1">
        <f t="array" ref="D1029">_xlfn.IFS(AK1029="1",CONCATENATE(C1029,"Regional"),AK1029="2",CONCATENATE(C1029,"Sectional"),AK1029="3",CONCATENATE(C1029,COUNTIF($C$1:C1029,C1029)))</f>
        <v>Madchen Ewig1</v>
      </c>
      <c r="E1029" s="66">
        <v>45154.604166666664</v>
      </c>
      <c r="F1029" t="s">
        <v>2648</v>
      </c>
      <c r="G1029" s="46">
        <v>43</v>
      </c>
      <c r="H1029" s="46">
        <v>53</v>
      </c>
      <c r="I1029" s="46">
        <v>6</v>
      </c>
      <c r="J1029" t="s">
        <v>2649</v>
      </c>
      <c r="K1029" t="s">
        <v>90</v>
      </c>
      <c r="L1029" s="46">
        <v>2501</v>
      </c>
      <c r="M1029" s="46">
        <v>36</v>
      </c>
      <c r="N1029" s="46">
        <v>34.700000000000003</v>
      </c>
      <c r="O1029" s="46">
        <v>121</v>
      </c>
      <c r="P1029" s="46">
        <f t="shared" si="115"/>
        <v>1</v>
      </c>
      <c r="R1029" s="67" t="s">
        <v>1481</v>
      </c>
      <c r="S1029" s="67">
        <f>COUNTIF(Y$2:$Y$100,R1029)</f>
        <v>0</v>
      </c>
      <c r="V1029" s="67">
        <f t="shared" si="116"/>
        <v>0</v>
      </c>
      <c r="AB1029" t="s">
        <v>90</v>
      </c>
      <c r="AC1029" s="46">
        <v>2501</v>
      </c>
      <c r="AD1029" s="46">
        <v>36</v>
      </c>
      <c r="AE1029" s="46">
        <v>34.700000000000003</v>
      </c>
      <c r="AF1029" s="46">
        <v>121</v>
      </c>
      <c r="AH1029" s="70" t="str">
        <f t="shared" si="117"/>
        <v/>
      </c>
      <c r="AI1029" s="70" t="str">
        <f t="shared" si="118"/>
        <v/>
      </c>
      <c r="AJ1029" s="70" t="str">
        <f t="shared" si="119"/>
        <v>X</v>
      </c>
      <c r="AK1029" s="70" t="str" cm="1">
        <f t="array" ref="AK1029">_xlfn.IFS(AH1029&lt;&gt;"","1",AI1029&lt;&gt;"","2",AJ1029&lt;&gt;"","3")</f>
        <v>3</v>
      </c>
    </row>
    <row r="1030" spans="1:37" x14ac:dyDescent="0.25">
      <c r="A1030" t="s">
        <v>304</v>
      </c>
      <c r="B1030" t="s">
        <v>969</v>
      </c>
      <c r="C1030" s="67" t="str">
        <f t="shared" si="114"/>
        <v>Maia Marsich</v>
      </c>
      <c r="D1030" s="71" t="str" cm="1">
        <f t="array" ref="D1030">_xlfn.IFS(AK1030="1",CONCATENATE(C1030,"Regional"),AK1030="2",CONCATENATE(C1030,"Sectional"),AK1030="3",CONCATENATE(C1030,COUNTIF($C$1:C1030,C1030)))</f>
        <v>Maia Marsich1</v>
      </c>
      <c r="E1030" s="66">
        <v>45154.604166666664</v>
      </c>
      <c r="F1030" t="s">
        <v>2648</v>
      </c>
      <c r="G1030" s="46">
        <v>43</v>
      </c>
      <c r="H1030" s="46">
        <v>54</v>
      </c>
      <c r="I1030" s="46">
        <v>9</v>
      </c>
      <c r="J1030" t="s">
        <v>2649</v>
      </c>
      <c r="K1030" t="s">
        <v>90</v>
      </c>
      <c r="L1030" s="46">
        <v>2501</v>
      </c>
      <c r="M1030" s="46">
        <v>36</v>
      </c>
      <c r="N1030" s="46">
        <v>34.700000000000003</v>
      </c>
      <c r="O1030" s="46">
        <v>121</v>
      </c>
      <c r="P1030" s="46">
        <f t="shared" si="115"/>
        <v>1</v>
      </c>
      <c r="R1030" s="67" t="s">
        <v>1483</v>
      </c>
      <c r="S1030" s="67">
        <f>COUNTIF(Y$2:$Y$100,R1030)</f>
        <v>0</v>
      </c>
      <c r="V1030" s="67">
        <f t="shared" si="116"/>
        <v>0</v>
      </c>
      <c r="AB1030" t="s">
        <v>90</v>
      </c>
      <c r="AC1030" s="46">
        <v>2501</v>
      </c>
      <c r="AD1030" s="46">
        <v>36</v>
      </c>
      <c r="AE1030" s="46">
        <v>34.700000000000003</v>
      </c>
      <c r="AF1030" s="46">
        <v>121</v>
      </c>
      <c r="AH1030" s="70" t="str">
        <f t="shared" si="117"/>
        <v/>
      </c>
      <c r="AI1030" s="70" t="str">
        <f t="shared" si="118"/>
        <v/>
      </c>
      <c r="AJ1030" s="70" t="str">
        <f t="shared" si="119"/>
        <v>X</v>
      </c>
      <c r="AK1030" s="70" t="str" cm="1">
        <f t="array" ref="AK1030">_xlfn.IFS(AH1030&lt;&gt;"","1",AI1030&lt;&gt;"","2",AJ1030&lt;&gt;"","3")</f>
        <v>3</v>
      </c>
    </row>
    <row r="1031" spans="1:37" x14ac:dyDescent="0.25">
      <c r="A1031" t="s">
        <v>1829</v>
      </c>
      <c r="B1031" t="s">
        <v>348</v>
      </c>
      <c r="C1031" s="67" t="str">
        <f t="shared" si="114"/>
        <v>Camryn Knapp</v>
      </c>
      <c r="D1031" s="71" t="str" cm="1">
        <f t="array" ref="D1031">_xlfn.IFS(AK1031="1",CONCATENATE(C1031,"Regional"),AK1031="2",CONCATENATE(C1031,"Sectional"),AK1031="3",CONCATENATE(C1031,COUNTIF($C$1:C1031,C1031)))</f>
        <v>Camryn Knapp1</v>
      </c>
      <c r="E1031" s="66">
        <v>45154.604166666664</v>
      </c>
      <c r="F1031" t="s">
        <v>2648</v>
      </c>
      <c r="G1031" s="46">
        <v>43</v>
      </c>
      <c r="H1031" s="46">
        <v>55</v>
      </c>
      <c r="I1031" s="46">
        <v>10</v>
      </c>
      <c r="J1031" t="s">
        <v>2649</v>
      </c>
      <c r="K1031" t="s">
        <v>90</v>
      </c>
      <c r="L1031" s="46">
        <v>2501</v>
      </c>
      <c r="M1031" s="46">
        <v>36</v>
      </c>
      <c r="N1031" s="46">
        <v>34.700000000000003</v>
      </c>
      <c r="O1031" s="46">
        <v>121</v>
      </c>
      <c r="P1031" s="46">
        <f t="shared" si="115"/>
        <v>1</v>
      </c>
      <c r="R1031" s="67" t="s">
        <v>3183</v>
      </c>
      <c r="S1031" s="67">
        <f>COUNTIF(Y$2:$Y$100,R1031)</f>
        <v>0</v>
      </c>
      <c r="V1031" s="67">
        <f t="shared" si="116"/>
        <v>0</v>
      </c>
      <c r="AB1031" t="s">
        <v>90</v>
      </c>
      <c r="AC1031" s="46">
        <v>2501</v>
      </c>
      <c r="AD1031" s="46">
        <v>36</v>
      </c>
      <c r="AE1031" s="46">
        <v>34.700000000000003</v>
      </c>
      <c r="AF1031" s="46">
        <v>121</v>
      </c>
      <c r="AH1031" s="70" t="str">
        <f t="shared" si="117"/>
        <v/>
      </c>
      <c r="AI1031" s="70" t="str">
        <f t="shared" si="118"/>
        <v/>
      </c>
      <c r="AJ1031" s="70" t="str">
        <f t="shared" si="119"/>
        <v>X</v>
      </c>
      <c r="AK1031" s="70" t="str" cm="1">
        <f t="array" ref="AK1031">_xlfn.IFS(AH1031&lt;&gt;"","1",AI1031&lt;&gt;"","2",AJ1031&lt;&gt;"","3")</f>
        <v>3</v>
      </c>
    </row>
    <row r="1032" spans="1:37" x14ac:dyDescent="0.25">
      <c r="A1032" t="s">
        <v>2303</v>
      </c>
      <c r="B1032" t="s">
        <v>848</v>
      </c>
      <c r="C1032" s="67" t="str">
        <f t="shared" si="114"/>
        <v>Isabella DeMuth</v>
      </c>
      <c r="D1032" s="71" t="str" cm="1">
        <f t="array" ref="D1032">_xlfn.IFS(AK1032="1",CONCATENATE(C1032,"Regional"),AK1032="2",CONCATENATE(C1032,"Sectional"),AK1032="3",CONCATENATE(C1032,COUNTIF($C$1:C1032,C1032)))</f>
        <v>Isabella DeMuth1</v>
      </c>
      <c r="E1032" s="66">
        <v>45154.604166666664</v>
      </c>
      <c r="F1032" t="s">
        <v>2648</v>
      </c>
      <c r="G1032" s="46">
        <v>43</v>
      </c>
      <c r="H1032" s="46">
        <v>55</v>
      </c>
      <c r="I1032" s="46">
        <v>10</v>
      </c>
      <c r="J1032" t="s">
        <v>2649</v>
      </c>
      <c r="K1032" t="s">
        <v>90</v>
      </c>
      <c r="L1032" s="46">
        <v>2501</v>
      </c>
      <c r="M1032" s="46">
        <v>36</v>
      </c>
      <c r="N1032" s="46">
        <v>34.700000000000003</v>
      </c>
      <c r="O1032" s="46">
        <v>121</v>
      </c>
      <c r="P1032" s="46">
        <f t="shared" si="115"/>
        <v>1</v>
      </c>
      <c r="R1032" s="67" t="s">
        <v>3328</v>
      </c>
      <c r="S1032" s="67">
        <f>COUNTIF(Y$2:$Y$100,R1032)</f>
        <v>0</v>
      </c>
      <c r="V1032" s="67">
        <f t="shared" si="116"/>
        <v>0</v>
      </c>
      <c r="AB1032" t="s">
        <v>90</v>
      </c>
      <c r="AC1032" s="46">
        <v>2501</v>
      </c>
      <c r="AD1032" s="46">
        <v>36</v>
      </c>
      <c r="AE1032" s="46">
        <v>34.700000000000003</v>
      </c>
      <c r="AF1032" s="46">
        <v>121</v>
      </c>
      <c r="AH1032" s="70" t="str">
        <f t="shared" si="117"/>
        <v/>
      </c>
      <c r="AI1032" s="70" t="str">
        <f t="shared" si="118"/>
        <v/>
      </c>
      <c r="AJ1032" s="70" t="str">
        <f t="shared" si="119"/>
        <v>X</v>
      </c>
      <c r="AK1032" s="70" t="str" cm="1">
        <f t="array" ref="AK1032">_xlfn.IFS(AH1032&lt;&gt;"","1",AI1032&lt;&gt;"","2",AJ1032&lt;&gt;"","3")</f>
        <v>3</v>
      </c>
    </row>
    <row r="1033" spans="1:37" x14ac:dyDescent="0.25">
      <c r="A1033" t="s">
        <v>965</v>
      </c>
      <c r="B1033" t="s">
        <v>528</v>
      </c>
      <c r="C1033" s="67" t="str">
        <f t="shared" si="114"/>
        <v>Kate McWilliams</v>
      </c>
      <c r="D1033" s="71" t="str" cm="1">
        <f t="array" ref="D1033">_xlfn.IFS(AK1033="1",CONCATENATE(C1033,"Regional"),AK1033="2",CONCATENATE(C1033,"Sectional"),AK1033="3",CONCATENATE(C1033,COUNTIF($C$1:C1033,C1033)))</f>
        <v>Kate McWilliams1</v>
      </c>
      <c r="E1033" s="66">
        <v>45154.604166666664</v>
      </c>
      <c r="F1033" t="s">
        <v>2648</v>
      </c>
      <c r="G1033" s="46">
        <v>43</v>
      </c>
      <c r="H1033" s="46">
        <v>58</v>
      </c>
      <c r="I1033" s="46">
        <v>12</v>
      </c>
      <c r="J1033" t="s">
        <v>2649</v>
      </c>
      <c r="K1033" t="s">
        <v>90</v>
      </c>
      <c r="L1033" s="46">
        <v>2501</v>
      </c>
      <c r="M1033" s="46">
        <v>36</v>
      </c>
      <c r="N1033" s="46">
        <v>34.700000000000003</v>
      </c>
      <c r="O1033" s="46">
        <v>121</v>
      </c>
      <c r="P1033" s="46">
        <f t="shared" si="115"/>
        <v>1</v>
      </c>
      <c r="R1033" s="67" t="s">
        <v>1480</v>
      </c>
      <c r="S1033" s="67">
        <f>COUNTIF(Y$2:$Y$100,R1033)</f>
        <v>0</v>
      </c>
      <c r="V1033" s="67">
        <f t="shared" si="116"/>
        <v>0</v>
      </c>
      <c r="AB1033" t="s">
        <v>90</v>
      </c>
      <c r="AC1033" s="46">
        <v>2501</v>
      </c>
      <c r="AD1033" s="46">
        <v>36</v>
      </c>
      <c r="AE1033" s="46">
        <v>34.700000000000003</v>
      </c>
      <c r="AF1033" s="46">
        <v>121</v>
      </c>
      <c r="AH1033" s="70" t="str">
        <f t="shared" si="117"/>
        <v/>
      </c>
      <c r="AI1033" s="70" t="str">
        <f t="shared" si="118"/>
        <v/>
      </c>
      <c r="AJ1033" s="70" t="str">
        <f t="shared" si="119"/>
        <v>X</v>
      </c>
      <c r="AK1033" s="70" t="str" cm="1">
        <f t="array" ref="AK1033">_xlfn.IFS(AH1033&lt;&gt;"","1",AI1033&lt;&gt;"","2",AJ1033&lt;&gt;"","3")</f>
        <v>3</v>
      </c>
    </row>
    <row r="1034" spans="1:37" x14ac:dyDescent="0.25">
      <c r="A1034" t="s">
        <v>2123</v>
      </c>
      <c r="B1034" t="s">
        <v>757</v>
      </c>
      <c r="C1034" s="67" t="str">
        <f t="shared" si="114"/>
        <v>Sophie Wiegel</v>
      </c>
      <c r="D1034" s="71" t="str" cm="1">
        <f t="array" ref="D1034">_xlfn.IFS(AK1034="1",CONCATENATE(C1034,"Regional"),AK1034="2",CONCATENATE(C1034,"Sectional"),AK1034="3",CONCATENATE(C1034,COUNTIF($C$1:C1034,C1034)))</f>
        <v>Sophie Wiegel1</v>
      </c>
      <c r="E1034" s="66">
        <v>45154.604166666664</v>
      </c>
      <c r="F1034" t="s">
        <v>2648</v>
      </c>
      <c r="G1034" s="46">
        <v>43</v>
      </c>
      <c r="H1034" s="46">
        <v>58</v>
      </c>
      <c r="I1034" s="46">
        <v>12</v>
      </c>
      <c r="J1034" t="s">
        <v>2649</v>
      </c>
      <c r="K1034" t="s">
        <v>90</v>
      </c>
      <c r="L1034" s="46">
        <v>2501</v>
      </c>
      <c r="M1034" s="46">
        <v>36</v>
      </c>
      <c r="N1034" s="46">
        <v>34.700000000000003</v>
      </c>
      <c r="O1034" s="46">
        <v>121</v>
      </c>
      <c r="P1034" s="46">
        <f t="shared" si="115"/>
        <v>1</v>
      </c>
      <c r="R1034" s="67" t="s">
        <v>3150</v>
      </c>
      <c r="S1034" s="67">
        <f>COUNTIF(Y$2:$Y$100,R1034)</f>
        <v>0</v>
      </c>
      <c r="V1034" s="67">
        <f t="shared" si="116"/>
        <v>0</v>
      </c>
      <c r="AB1034" t="s">
        <v>90</v>
      </c>
      <c r="AC1034" s="46">
        <v>2501</v>
      </c>
      <c r="AD1034" s="46">
        <v>36</v>
      </c>
      <c r="AE1034" s="46">
        <v>34.700000000000003</v>
      </c>
      <c r="AF1034" s="46">
        <v>121</v>
      </c>
      <c r="AH1034" s="70" t="str">
        <f t="shared" si="117"/>
        <v/>
      </c>
      <c r="AI1034" s="70" t="str">
        <f t="shared" si="118"/>
        <v/>
      </c>
      <c r="AJ1034" s="70" t="str">
        <f t="shared" si="119"/>
        <v>X</v>
      </c>
      <c r="AK1034" s="70" t="str" cm="1">
        <f t="array" ref="AK1034">_xlfn.IFS(AH1034&lt;&gt;"","1",AI1034&lt;&gt;"","2",AJ1034&lt;&gt;"","3")</f>
        <v>3</v>
      </c>
    </row>
    <row r="1035" spans="1:37" x14ac:dyDescent="0.25">
      <c r="A1035" t="s">
        <v>973</v>
      </c>
      <c r="B1035" t="s">
        <v>974</v>
      </c>
      <c r="C1035" s="67" t="str">
        <f t="shared" si="114"/>
        <v>Elisia Wynos</v>
      </c>
      <c r="D1035" s="71" t="str" cm="1">
        <f t="array" ref="D1035">_xlfn.IFS(AK1035="1",CONCATENATE(C1035,"Regional"),AK1035="2",CONCATENATE(C1035,"Sectional"),AK1035="3",CONCATENATE(C1035,COUNTIF($C$1:C1035,C1035)))</f>
        <v>Elisia Wynos1</v>
      </c>
      <c r="E1035" s="66">
        <v>45154.604166666664</v>
      </c>
      <c r="F1035" t="s">
        <v>2648</v>
      </c>
      <c r="G1035" s="46">
        <v>43</v>
      </c>
      <c r="H1035" s="46">
        <v>59</v>
      </c>
      <c r="I1035" s="46">
        <v>14</v>
      </c>
      <c r="J1035" t="s">
        <v>2649</v>
      </c>
      <c r="K1035" t="s">
        <v>90</v>
      </c>
      <c r="L1035" s="46">
        <v>2501</v>
      </c>
      <c r="M1035" s="46">
        <v>36</v>
      </c>
      <c r="N1035" s="46">
        <v>34.700000000000003</v>
      </c>
      <c r="O1035" s="46">
        <v>121</v>
      </c>
      <c r="P1035" s="46">
        <f t="shared" si="115"/>
        <v>1</v>
      </c>
      <c r="R1035" s="67" t="s">
        <v>1487</v>
      </c>
      <c r="S1035" s="67">
        <f>COUNTIF(Y$2:$Y$100,R1035)</f>
        <v>0</v>
      </c>
      <c r="V1035" s="67">
        <f t="shared" si="116"/>
        <v>0</v>
      </c>
      <c r="AB1035" t="s">
        <v>90</v>
      </c>
      <c r="AC1035" s="46">
        <v>2501</v>
      </c>
      <c r="AD1035" s="46">
        <v>36</v>
      </c>
      <c r="AE1035" s="46">
        <v>34.700000000000003</v>
      </c>
      <c r="AF1035" s="46">
        <v>121</v>
      </c>
      <c r="AH1035" s="70" t="str">
        <f t="shared" si="117"/>
        <v/>
      </c>
      <c r="AI1035" s="70" t="str">
        <f t="shared" si="118"/>
        <v/>
      </c>
      <c r="AJ1035" s="70" t="str">
        <f t="shared" si="119"/>
        <v>X</v>
      </c>
      <c r="AK1035" s="70" t="str" cm="1">
        <f t="array" ref="AK1035">_xlfn.IFS(AH1035&lt;&gt;"","1",AI1035&lt;&gt;"","2",AJ1035&lt;&gt;"","3")</f>
        <v>3</v>
      </c>
    </row>
    <row r="1036" spans="1:37" x14ac:dyDescent="0.25">
      <c r="A1036" t="s">
        <v>179</v>
      </c>
      <c r="B1036" t="s">
        <v>242</v>
      </c>
      <c r="C1036" s="67" t="str">
        <f t="shared" si="114"/>
        <v>Emery Addie</v>
      </c>
      <c r="D1036" s="71" t="str" cm="1">
        <f t="array" ref="D1036">_xlfn.IFS(AK1036="1",CONCATENATE(C1036,"Regional"),AK1036="2",CONCATENATE(C1036,"Sectional"),AK1036="3",CONCATENATE(C1036,COUNTIF($C$1:C1036,C1036)))</f>
        <v>Emery Addie1</v>
      </c>
      <c r="E1036" s="66">
        <v>45154.604166666664</v>
      </c>
      <c r="F1036" t="s">
        <v>2648</v>
      </c>
      <c r="G1036" s="46">
        <v>43</v>
      </c>
      <c r="H1036" s="46">
        <v>60</v>
      </c>
      <c r="I1036" s="46">
        <v>15</v>
      </c>
      <c r="J1036" t="s">
        <v>2649</v>
      </c>
      <c r="K1036" t="s">
        <v>90</v>
      </c>
      <c r="L1036" s="46">
        <v>2501</v>
      </c>
      <c r="M1036" s="46">
        <v>36</v>
      </c>
      <c r="N1036" s="46">
        <v>34.700000000000003</v>
      </c>
      <c r="O1036" s="46">
        <v>121</v>
      </c>
      <c r="P1036" s="46">
        <f t="shared" si="115"/>
        <v>1</v>
      </c>
      <c r="R1036" s="67" t="s">
        <v>3156</v>
      </c>
      <c r="S1036" s="67">
        <f>COUNTIF(Y$2:$Y$100,R1036)</f>
        <v>0</v>
      </c>
      <c r="V1036" s="67">
        <f t="shared" si="116"/>
        <v>0</v>
      </c>
      <c r="AB1036" t="s">
        <v>90</v>
      </c>
      <c r="AC1036" s="46">
        <v>2501</v>
      </c>
      <c r="AD1036" s="46">
        <v>36</v>
      </c>
      <c r="AE1036" s="46">
        <v>34.700000000000003</v>
      </c>
      <c r="AF1036" s="46">
        <v>121</v>
      </c>
      <c r="AH1036" s="70" t="str">
        <f t="shared" si="117"/>
        <v/>
      </c>
      <c r="AI1036" s="70" t="str">
        <f t="shared" si="118"/>
        <v/>
      </c>
      <c r="AJ1036" s="70" t="str">
        <f t="shared" si="119"/>
        <v>X</v>
      </c>
      <c r="AK1036" s="70" t="str" cm="1">
        <f t="array" ref="AK1036">_xlfn.IFS(AH1036&lt;&gt;"","1",AI1036&lt;&gt;"","2",AJ1036&lt;&gt;"","3")</f>
        <v>3</v>
      </c>
    </row>
    <row r="1037" spans="1:37" x14ac:dyDescent="0.25">
      <c r="A1037" t="s">
        <v>183</v>
      </c>
      <c r="B1037" t="s">
        <v>539</v>
      </c>
      <c r="C1037" s="67" t="str">
        <f t="shared" si="114"/>
        <v>Maggie Allen</v>
      </c>
      <c r="D1037" s="71" t="str" cm="1">
        <f t="array" ref="D1037">_xlfn.IFS(AK1037="1",CONCATENATE(C1037,"Regional"),AK1037="2",CONCATENATE(C1037,"Sectional"),AK1037="3",CONCATENATE(C1037,COUNTIF($C$1:C1037,C1037)))</f>
        <v>Maggie Allen1</v>
      </c>
      <c r="E1037" s="66">
        <v>45154.604166666664</v>
      </c>
      <c r="F1037" t="s">
        <v>2648</v>
      </c>
      <c r="G1037" s="46">
        <v>43</v>
      </c>
      <c r="H1037" s="46">
        <v>60</v>
      </c>
      <c r="I1037" s="46">
        <v>15</v>
      </c>
      <c r="J1037" t="s">
        <v>2649</v>
      </c>
      <c r="K1037" t="s">
        <v>90</v>
      </c>
      <c r="L1037" s="46">
        <v>2501</v>
      </c>
      <c r="M1037" s="46">
        <v>36</v>
      </c>
      <c r="N1037" s="46">
        <v>34.700000000000003</v>
      </c>
      <c r="O1037" s="46">
        <v>121</v>
      </c>
      <c r="P1037" s="46">
        <f t="shared" si="115"/>
        <v>1</v>
      </c>
      <c r="R1037" s="67" t="s">
        <v>3152</v>
      </c>
      <c r="S1037" s="67">
        <f>COUNTIF(Y$2:$Y$100,R1037)</f>
        <v>0</v>
      </c>
      <c r="V1037" s="67">
        <f t="shared" si="116"/>
        <v>0</v>
      </c>
      <c r="AB1037" t="s">
        <v>90</v>
      </c>
      <c r="AC1037" s="46">
        <v>2501</v>
      </c>
      <c r="AD1037" s="46">
        <v>36</v>
      </c>
      <c r="AE1037" s="46">
        <v>34.700000000000003</v>
      </c>
      <c r="AF1037" s="46">
        <v>121</v>
      </c>
      <c r="AH1037" s="70" t="str">
        <f t="shared" si="117"/>
        <v/>
      </c>
      <c r="AI1037" s="70" t="str">
        <f t="shared" si="118"/>
        <v/>
      </c>
      <c r="AJ1037" s="70" t="str">
        <f t="shared" si="119"/>
        <v>X</v>
      </c>
      <c r="AK1037" s="70" t="str" cm="1">
        <f t="array" ref="AK1037">_xlfn.IFS(AH1037&lt;&gt;"","1",AI1037&lt;&gt;"","2",AJ1037&lt;&gt;"","3")</f>
        <v>3</v>
      </c>
    </row>
    <row r="1038" spans="1:37" x14ac:dyDescent="0.25">
      <c r="A1038" t="s">
        <v>275</v>
      </c>
      <c r="B1038" t="s">
        <v>2156</v>
      </c>
      <c r="C1038" s="67" t="str">
        <f t="shared" si="114"/>
        <v>Alyza Johnson</v>
      </c>
      <c r="D1038" s="71" t="str" cm="1">
        <f t="array" ref="D1038">_xlfn.IFS(AK1038="1",CONCATENATE(C1038,"Regional"),AK1038="2",CONCATENATE(C1038,"Sectional"),AK1038="3",CONCATENATE(C1038,COUNTIF($C$1:C1038,C1038)))</f>
        <v>Alyza Johnson1</v>
      </c>
      <c r="E1038" s="66">
        <v>45154.604166666664</v>
      </c>
      <c r="F1038" t="s">
        <v>2648</v>
      </c>
      <c r="G1038" s="46">
        <v>43</v>
      </c>
      <c r="H1038" s="46">
        <v>60</v>
      </c>
      <c r="I1038" s="46">
        <v>15</v>
      </c>
      <c r="J1038" t="s">
        <v>2649</v>
      </c>
      <c r="K1038" t="s">
        <v>90</v>
      </c>
      <c r="L1038" s="46">
        <v>2501</v>
      </c>
      <c r="M1038" s="46">
        <v>36</v>
      </c>
      <c r="N1038" s="46">
        <v>34.700000000000003</v>
      </c>
      <c r="O1038" s="46">
        <v>121</v>
      </c>
      <c r="P1038" s="46">
        <f t="shared" si="115"/>
        <v>1</v>
      </c>
      <c r="R1038" s="67" t="s">
        <v>3180</v>
      </c>
      <c r="S1038" s="67">
        <f>COUNTIF(Y$2:$Y$100,R1038)</f>
        <v>0</v>
      </c>
      <c r="V1038" s="67">
        <f t="shared" si="116"/>
        <v>0</v>
      </c>
      <c r="AB1038" t="s">
        <v>90</v>
      </c>
      <c r="AC1038" s="46">
        <v>2501</v>
      </c>
      <c r="AD1038" s="46">
        <v>36</v>
      </c>
      <c r="AE1038" s="46">
        <v>34.700000000000003</v>
      </c>
      <c r="AF1038" s="46">
        <v>121</v>
      </c>
      <c r="AH1038" s="70" t="str">
        <f t="shared" si="117"/>
        <v/>
      </c>
      <c r="AI1038" s="70" t="str">
        <f t="shared" si="118"/>
        <v/>
      </c>
      <c r="AJ1038" s="70" t="str">
        <f t="shared" si="119"/>
        <v>X</v>
      </c>
      <c r="AK1038" s="70" t="str" cm="1">
        <f t="array" ref="AK1038">_xlfn.IFS(AH1038&lt;&gt;"","1",AI1038&lt;&gt;"","2",AJ1038&lt;&gt;"","3")</f>
        <v>3</v>
      </c>
    </row>
    <row r="1039" spans="1:37" x14ac:dyDescent="0.25">
      <c r="A1039" t="s">
        <v>2304</v>
      </c>
      <c r="B1039" t="s">
        <v>362</v>
      </c>
      <c r="C1039" s="67" t="str">
        <f t="shared" si="114"/>
        <v>Emma Hoving</v>
      </c>
      <c r="D1039" s="71" t="str" cm="1">
        <f t="array" ref="D1039">_xlfn.IFS(AK1039="1",CONCATENATE(C1039,"Regional"),AK1039="2",CONCATENATE(C1039,"Sectional"),AK1039="3",CONCATENATE(C1039,COUNTIF($C$1:C1039,C1039)))</f>
        <v>Emma Hoving1</v>
      </c>
      <c r="E1039" s="66">
        <v>45154.604166666664</v>
      </c>
      <c r="F1039" t="s">
        <v>2648</v>
      </c>
      <c r="G1039" s="46">
        <v>43</v>
      </c>
      <c r="H1039" s="46">
        <v>60</v>
      </c>
      <c r="I1039" s="46">
        <v>15</v>
      </c>
      <c r="J1039" t="s">
        <v>2649</v>
      </c>
      <c r="K1039" t="s">
        <v>90</v>
      </c>
      <c r="L1039" s="46">
        <v>2501</v>
      </c>
      <c r="M1039" s="46">
        <v>36</v>
      </c>
      <c r="N1039" s="46">
        <v>34.700000000000003</v>
      </c>
      <c r="O1039" s="46">
        <v>121</v>
      </c>
      <c r="P1039" s="46">
        <f t="shared" si="115"/>
        <v>1</v>
      </c>
      <c r="R1039" s="67" t="s">
        <v>3329</v>
      </c>
      <c r="S1039" s="67">
        <f>COUNTIF(Y$2:$Y$100,R1039)</f>
        <v>0</v>
      </c>
      <c r="V1039" s="67">
        <f t="shared" si="116"/>
        <v>0</v>
      </c>
      <c r="AB1039" t="s">
        <v>90</v>
      </c>
      <c r="AC1039" s="46">
        <v>2501</v>
      </c>
      <c r="AD1039" s="46">
        <v>36</v>
      </c>
      <c r="AE1039" s="46">
        <v>34.700000000000003</v>
      </c>
      <c r="AF1039" s="46">
        <v>121</v>
      </c>
      <c r="AH1039" s="70" t="str">
        <f t="shared" si="117"/>
        <v/>
      </c>
      <c r="AI1039" s="70" t="str">
        <f t="shared" si="118"/>
        <v/>
      </c>
      <c r="AJ1039" s="70" t="str">
        <f t="shared" si="119"/>
        <v>X</v>
      </c>
      <c r="AK1039" s="70" t="str" cm="1">
        <f t="array" ref="AK1039">_xlfn.IFS(AH1039&lt;&gt;"","1",AI1039&lt;&gt;"","2",AJ1039&lt;&gt;"","3")</f>
        <v>3</v>
      </c>
    </row>
    <row r="1040" spans="1:37" x14ac:dyDescent="0.25">
      <c r="A1040" t="s">
        <v>1699</v>
      </c>
      <c r="B1040" t="s">
        <v>401</v>
      </c>
      <c r="C1040" s="67" t="str">
        <f t="shared" si="114"/>
        <v>Hannah Fritsche</v>
      </c>
      <c r="D1040" s="71" t="str" cm="1">
        <f t="array" ref="D1040">_xlfn.IFS(AK1040="1",CONCATENATE(C1040,"Regional"),AK1040="2",CONCATENATE(C1040,"Sectional"),AK1040="3",CONCATENATE(C1040,COUNTIF($C$1:C1040,C1040)))</f>
        <v>Hannah Fritsche1</v>
      </c>
      <c r="E1040" s="66">
        <v>45154.604166666664</v>
      </c>
      <c r="F1040" t="s">
        <v>2648</v>
      </c>
      <c r="G1040" s="46">
        <v>43</v>
      </c>
      <c r="H1040" s="46">
        <v>61</v>
      </c>
      <c r="I1040" s="46">
        <v>19</v>
      </c>
      <c r="J1040" t="s">
        <v>2649</v>
      </c>
      <c r="K1040" t="s">
        <v>90</v>
      </c>
      <c r="L1040" s="46">
        <v>2501</v>
      </c>
      <c r="M1040" s="46">
        <v>36</v>
      </c>
      <c r="N1040" s="46">
        <v>34.700000000000003</v>
      </c>
      <c r="O1040" s="46">
        <v>121</v>
      </c>
      <c r="P1040" s="46">
        <f t="shared" si="115"/>
        <v>1</v>
      </c>
      <c r="R1040" s="67" t="s">
        <v>3594</v>
      </c>
      <c r="S1040" s="67">
        <f>COUNTIF(Y$2:$Y$100,R1040)</f>
        <v>0</v>
      </c>
      <c r="V1040" s="67">
        <f t="shared" si="116"/>
        <v>0</v>
      </c>
      <c r="AB1040" t="s">
        <v>90</v>
      </c>
      <c r="AC1040" s="46">
        <v>2501</v>
      </c>
      <c r="AD1040" s="46">
        <v>36</v>
      </c>
      <c r="AE1040" s="46">
        <v>34.700000000000003</v>
      </c>
      <c r="AF1040" s="46">
        <v>121</v>
      </c>
      <c r="AH1040" s="70" t="str">
        <f t="shared" si="117"/>
        <v/>
      </c>
      <c r="AI1040" s="70" t="str">
        <f t="shared" si="118"/>
        <v/>
      </c>
      <c r="AJ1040" s="70" t="str">
        <f t="shared" si="119"/>
        <v>X</v>
      </c>
      <c r="AK1040" s="70" t="str" cm="1">
        <f t="array" ref="AK1040">_xlfn.IFS(AH1040&lt;&gt;"","1",AI1040&lt;&gt;"","2",AJ1040&lt;&gt;"","3")</f>
        <v>3</v>
      </c>
    </row>
    <row r="1041" spans="1:37" x14ac:dyDescent="0.25">
      <c r="A1041" t="s">
        <v>332</v>
      </c>
      <c r="B1041" t="s">
        <v>2127</v>
      </c>
      <c r="C1041" s="67" t="str">
        <f t="shared" si="114"/>
        <v>Alixondra Peters</v>
      </c>
      <c r="D1041" s="71" t="str" cm="1">
        <f t="array" ref="D1041">_xlfn.IFS(AK1041="1",CONCATENATE(C1041,"Regional"),AK1041="2",CONCATENATE(C1041,"Sectional"),AK1041="3",CONCATENATE(C1041,COUNTIF($C$1:C1041,C1041)))</f>
        <v>Alixondra Peters1</v>
      </c>
      <c r="E1041" s="66">
        <v>45154.604166666664</v>
      </c>
      <c r="F1041" t="s">
        <v>2648</v>
      </c>
      <c r="G1041" s="46">
        <v>43</v>
      </c>
      <c r="H1041" s="46">
        <v>63</v>
      </c>
      <c r="I1041" s="46">
        <v>20</v>
      </c>
      <c r="J1041" t="s">
        <v>2649</v>
      </c>
      <c r="K1041" t="s">
        <v>90</v>
      </c>
      <c r="L1041" s="46">
        <v>2501</v>
      </c>
      <c r="M1041" s="46">
        <v>36</v>
      </c>
      <c r="N1041" s="46">
        <v>34.700000000000003</v>
      </c>
      <c r="O1041" s="46">
        <v>121</v>
      </c>
      <c r="P1041" s="46">
        <f t="shared" si="115"/>
        <v>1</v>
      </c>
      <c r="R1041" s="67" t="s">
        <v>3154</v>
      </c>
      <c r="S1041" s="67">
        <f>COUNTIF(Y$2:$Y$100,R1041)</f>
        <v>0</v>
      </c>
      <c r="V1041" s="67">
        <f t="shared" si="116"/>
        <v>0</v>
      </c>
      <c r="AB1041" t="s">
        <v>90</v>
      </c>
      <c r="AC1041" s="46">
        <v>2501</v>
      </c>
      <c r="AD1041" s="46">
        <v>36</v>
      </c>
      <c r="AE1041" s="46">
        <v>34.700000000000003</v>
      </c>
      <c r="AF1041" s="46">
        <v>121</v>
      </c>
      <c r="AH1041" s="70" t="str">
        <f t="shared" si="117"/>
        <v/>
      </c>
      <c r="AI1041" s="70" t="str">
        <f t="shared" si="118"/>
        <v/>
      </c>
      <c r="AJ1041" s="70" t="str">
        <f t="shared" si="119"/>
        <v>X</v>
      </c>
      <c r="AK1041" s="70" t="str" cm="1">
        <f t="array" ref="AK1041">_xlfn.IFS(AH1041&lt;&gt;"","1",AI1041&lt;&gt;"","2",AJ1041&lt;&gt;"","3")</f>
        <v>3</v>
      </c>
    </row>
    <row r="1042" spans="1:37" x14ac:dyDescent="0.25">
      <c r="A1042" t="s">
        <v>2130</v>
      </c>
      <c r="B1042" t="s">
        <v>345</v>
      </c>
      <c r="C1042" s="67" t="str">
        <f t="shared" si="114"/>
        <v>Abigail Kruger</v>
      </c>
      <c r="D1042" s="71" t="str" cm="1">
        <f t="array" ref="D1042">_xlfn.IFS(AK1042="1",CONCATENATE(C1042,"Regional"),AK1042="2",CONCATENATE(C1042,"Sectional"),AK1042="3",CONCATENATE(C1042,COUNTIF($C$1:C1042,C1042)))</f>
        <v>Abigail Kruger1</v>
      </c>
      <c r="E1042" s="66">
        <v>45154.604166666664</v>
      </c>
      <c r="F1042" t="s">
        <v>2648</v>
      </c>
      <c r="G1042" s="46">
        <v>43</v>
      </c>
      <c r="H1042" s="46">
        <v>63</v>
      </c>
      <c r="I1042" s="46">
        <v>20</v>
      </c>
      <c r="J1042" t="s">
        <v>2649</v>
      </c>
      <c r="K1042" t="s">
        <v>90</v>
      </c>
      <c r="L1042" s="46">
        <v>2501</v>
      </c>
      <c r="M1042" s="46">
        <v>36</v>
      </c>
      <c r="N1042" s="46">
        <v>34.700000000000003</v>
      </c>
      <c r="O1042" s="46">
        <v>121</v>
      </c>
      <c r="P1042" s="46">
        <f t="shared" si="115"/>
        <v>1</v>
      </c>
      <c r="R1042" s="67" t="s">
        <v>3157</v>
      </c>
      <c r="S1042" s="67">
        <f>COUNTIF(Y$2:$Y$100,R1042)</f>
        <v>0</v>
      </c>
      <c r="V1042" s="67">
        <f t="shared" si="116"/>
        <v>0</v>
      </c>
      <c r="AB1042" t="s">
        <v>90</v>
      </c>
      <c r="AC1042" s="46">
        <v>2501</v>
      </c>
      <c r="AD1042" s="46">
        <v>36</v>
      </c>
      <c r="AE1042" s="46">
        <v>34.700000000000003</v>
      </c>
      <c r="AF1042" s="46">
        <v>121</v>
      </c>
      <c r="AH1042" s="70" t="str">
        <f t="shared" si="117"/>
        <v/>
      </c>
      <c r="AI1042" s="70" t="str">
        <f t="shared" si="118"/>
        <v/>
      </c>
      <c r="AJ1042" s="70" t="str">
        <f t="shared" si="119"/>
        <v>X</v>
      </c>
      <c r="AK1042" s="70" t="str" cm="1">
        <f t="array" ref="AK1042">_xlfn.IFS(AH1042&lt;&gt;"","1",AI1042&lt;&gt;"","2",AJ1042&lt;&gt;"","3")</f>
        <v>3</v>
      </c>
    </row>
    <row r="1043" spans="1:37" x14ac:dyDescent="0.25">
      <c r="A1043" t="s">
        <v>2305</v>
      </c>
      <c r="B1043" t="s">
        <v>1632</v>
      </c>
      <c r="C1043" s="67" t="str">
        <f t="shared" si="114"/>
        <v>Isabell Langkamp</v>
      </c>
      <c r="D1043" s="71" t="str" cm="1">
        <f t="array" ref="D1043">_xlfn.IFS(AK1043="1",CONCATENATE(C1043,"Regional"),AK1043="2",CONCATENATE(C1043,"Sectional"),AK1043="3",CONCATENATE(C1043,COUNTIF($C$1:C1043,C1043)))</f>
        <v>Isabell Langkamp1</v>
      </c>
      <c r="E1043" s="66">
        <v>45154.604166666664</v>
      </c>
      <c r="F1043" t="s">
        <v>2648</v>
      </c>
      <c r="G1043" s="46">
        <v>43</v>
      </c>
      <c r="H1043" s="46">
        <v>63</v>
      </c>
      <c r="I1043" s="46">
        <v>20</v>
      </c>
      <c r="J1043" t="s">
        <v>2649</v>
      </c>
      <c r="K1043" t="s">
        <v>90</v>
      </c>
      <c r="L1043" s="46">
        <v>2501</v>
      </c>
      <c r="M1043" s="46">
        <v>36</v>
      </c>
      <c r="N1043" s="46">
        <v>34.700000000000003</v>
      </c>
      <c r="O1043" s="46">
        <v>121</v>
      </c>
      <c r="P1043" s="46">
        <f t="shared" si="115"/>
        <v>1</v>
      </c>
      <c r="R1043" s="67" t="s">
        <v>3330</v>
      </c>
      <c r="S1043" s="67">
        <f>COUNTIF(Y$2:$Y$100,R1043)</f>
        <v>0</v>
      </c>
      <c r="V1043" s="67">
        <f t="shared" si="116"/>
        <v>0</v>
      </c>
      <c r="AB1043" t="s">
        <v>90</v>
      </c>
      <c r="AC1043" s="46">
        <v>2501</v>
      </c>
      <c r="AD1043" s="46">
        <v>36</v>
      </c>
      <c r="AE1043" s="46">
        <v>34.700000000000003</v>
      </c>
      <c r="AF1043" s="46">
        <v>121</v>
      </c>
      <c r="AH1043" s="70" t="str">
        <f t="shared" si="117"/>
        <v/>
      </c>
      <c r="AI1043" s="70" t="str">
        <f t="shared" si="118"/>
        <v/>
      </c>
      <c r="AJ1043" s="70" t="str">
        <f t="shared" si="119"/>
        <v>X</v>
      </c>
      <c r="AK1043" s="70" t="str" cm="1">
        <f t="array" ref="AK1043">_xlfn.IFS(AH1043&lt;&gt;"","1",AI1043&lt;&gt;"","2",AJ1043&lt;&gt;"","3")</f>
        <v>3</v>
      </c>
    </row>
    <row r="1044" spans="1:37" x14ac:dyDescent="0.25">
      <c r="A1044" t="s">
        <v>358</v>
      </c>
      <c r="B1044" t="s">
        <v>336</v>
      </c>
      <c r="C1044" s="67" t="str">
        <f t="shared" si="114"/>
        <v>Victoria Schultz</v>
      </c>
      <c r="D1044" s="71" t="str" cm="1">
        <f t="array" ref="D1044">_xlfn.IFS(AK1044="1",CONCATENATE(C1044,"Regional"),AK1044="2",CONCATENATE(C1044,"Sectional"),AK1044="3",CONCATENATE(C1044,COUNTIF($C$1:C1044,C1044)))</f>
        <v>Victoria Schultz1</v>
      </c>
      <c r="E1044" s="66">
        <v>45154.604166666664</v>
      </c>
      <c r="F1044" t="s">
        <v>2648</v>
      </c>
      <c r="G1044" s="46">
        <v>43</v>
      </c>
      <c r="H1044" s="46">
        <v>63</v>
      </c>
      <c r="I1044" s="46">
        <v>20</v>
      </c>
      <c r="J1044" t="s">
        <v>2649</v>
      </c>
      <c r="K1044" t="s">
        <v>90</v>
      </c>
      <c r="L1044" s="46">
        <v>2501</v>
      </c>
      <c r="M1044" s="46">
        <v>36</v>
      </c>
      <c r="N1044" s="46">
        <v>34.700000000000003</v>
      </c>
      <c r="O1044" s="46">
        <v>121</v>
      </c>
      <c r="P1044" s="46">
        <f t="shared" si="115"/>
        <v>1</v>
      </c>
      <c r="R1044" s="67" t="s">
        <v>3331</v>
      </c>
      <c r="S1044" s="67">
        <f>COUNTIF(Y$2:$Y$100,R1044)</f>
        <v>0</v>
      </c>
      <c r="V1044" s="67">
        <f t="shared" si="116"/>
        <v>0</v>
      </c>
      <c r="AB1044" t="s">
        <v>90</v>
      </c>
      <c r="AC1044" s="46">
        <v>2501</v>
      </c>
      <c r="AD1044" s="46">
        <v>36</v>
      </c>
      <c r="AE1044" s="46">
        <v>34.700000000000003</v>
      </c>
      <c r="AF1044" s="46">
        <v>121</v>
      </c>
      <c r="AH1044" s="70" t="str">
        <f t="shared" si="117"/>
        <v/>
      </c>
      <c r="AI1044" s="70" t="str">
        <f t="shared" si="118"/>
        <v/>
      </c>
      <c r="AJ1044" s="70" t="str">
        <f t="shared" si="119"/>
        <v>X</v>
      </c>
      <c r="AK1044" s="70" t="str" cm="1">
        <f t="array" ref="AK1044">_xlfn.IFS(AH1044&lt;&gt;"","1",AI1044&lt;&gt;"","2",AJ1044&lt;&gt;"","3")</f>
        <v>3</v>
      </c>
    </row>
    <row r="1045" spans="1:37" x14ac:dyDescent="0.25">
      <c r="A1045" t="s">
        <v>975</v>
      </c>
      <c r="B1045" t="s">
        <v>1698</v>
      </c>
      <c r="C1045" s="67" t="str">
        <f t="shared" si="114"/>
        <v>Irelynd Cejka</v>
      </c>
      <c r="D1045" s="71" t="str" cm="1">
        <f t="array" ref="D1045">_xlfn.IFS(AK1045="1",CONCATENATE(C1045,"Regional"),AK1045="2",CONCATENATE(C1045,"Sectional"),AK1045="3",CONCATENATE(C1045,COUNTIF($C$1:C1045,C1045)))</f>
        <v>Irelynd Cejka1</v>
      </c>
      <c r="E1045" s="66">
        <v>45154.604166666664</v>
      </c>
      <c r="F1045" t="s">
        <v>2648</v>
      </c>
      <c r="G1045" s="46">
        <v>43</v>
      </c>
      <c r="H1045" s="46">
        <v>63</v>
      </c>
      <c r="I1045" s="46">
        <v>20</v>
      </c>
      <c r="J1045" t="s">
        <v>2649</v>
      </c>
      <c r="K1045" t="s">
        <v>90</v>
      </c>
      <c r="L1045" s="46">
        <v>2501</v>
      </c>
      <c r="M1045" s="46">
        <v>36</v>
      </c>
      <c r="N1045" s="46">
        <v>34.700000000000003</v>
      </c>
      <c r="O1045" s="46">
        <v>121</v>
      </c>
      <c r="P1045" s="46">
        <f t="shared" si="115"/>
        <v>1</v>
      </c>
      <c r="R1045" s="67" t="s">
        <v>3181</v>
      </c>
      <c r="S1045" s="67">
        <f>COUNTIF(Y$2:$Y$100,R1045)</f>
        <v>0</v>
      </c>
      <c r="V1045" s="67">
        <f t="shared" si="116"/>
        <v>0</v>
      </c>
      <c r="AB1045" t="s">
        <v>90</v>
      </c>
      <c r="AC1045" s="46">
        <v>2501</v>
      </c>
      <c r="AD1045" s="46">
        <v>36</v>
      </c>
      <c r="AE1045" s="46">
        <v>34.700000000000003</v>
      </c>
      <c r="AF1045" s="46">
        <v>121</v>
      </c>
      <c r="AH1045" s="70" t="str">
        <f t="shared" si="117"/>
        <v/>
      </c>
      <c r="AI1045" s="70" t="str">
        <f t="shared" si="118"/>
        <v/>
      </c>
      <c r="AJ1045" s="70" t="str">
        <f t="shared" si="119"/>
        <v>X</v>
      </c>
      <c r="AK1045" s="70" t="str" cm="1">
        <f t="array" ref="AK1045">_xlfn.IFS(AH1045&lt;&gt;"","1",AI1045&lt;&gt;"","2",AJ1045&lt;&gt;"","3")</f>
        <v>3</v>
      </c>
    </row>
    <row r="1046" spans="1:37" x14ac:dyDescent="0.25">
      <c r="A1046" t="s">
        <v>376</v>
      </c>
      <c r="B1046" t="s">
        <v>570</v>
      </c>
      <c r="C1046" s="67" t="str">
        <f t="shared" si="114"/>
        <v>Sydney Weber</v>
      </c>
      <c r="D1046" s="71" t="str" cm="1">
        <f t="array" ref="D1046">_xlfn.IFS(AK1046="1",CONCATENATE(C1046,"Regional"),AK1046="2",CONCATENATE(C1046,"Sectional"),AK1046="3",CONCATENATE(C1046,COUNTIF($C$1:C1046,C1046)))</f>
        <v>Sydney Weber1</v>
      </c>
      <c r="E1046" s="66">
        <v>45154.604166666664</v>
      </c>
      <c r="F1046" t="s">
        <v>2648</v>
      </c>
      <c r="G1046" s="46">
        <v>43</v>
      </c>
      <c r="H1046" s="46">
        <v>64</v>
      </c>
      <c r="I1046" s="46">
        <v>25</v>
      </c>
      <c r="J1046" t="s">
        <v>2649</v>
      </c>
      <c r="K1046" t="s">
        <v>90</v>
      </c>
      <c r="L1046" s="46">
        <v>2501</v>
      </c>
      <c r="M1046" s="46">
        <v>36</v>
      </c>
      <c r="N1046" s="46">
        <v>34.700000000000003</v>
      </c>
      <c r="O1046" s="46">
        <v>121</v>
      </c>
      <c r="P1046" s="46">
        <f t="shared" si="115"/>
        <v>1</v>
      </c>
      <c r="R1046" s="67" t="s">
        <v>3595</v>
      </c>
      <c r="S1046" s="67">
        <f>COUNTIF(Y$2:$Y$100,R1046)</f>
        <v>0</v>
      </c>
      <c r="V1046" s="67">
        <f t="shared" si="116"/>
        <v>0</v>
      </c>
      <c r="AB1046" t="s">
        <v>90</v>
      </c>
      <c r="AC1046" s="46">
        <v>2501</v>
      </c>
      <c r="AD1046" s="46">
        <v>36</v>
      </c>
      <c r="AE1046" s="46">
        <v>34.700000000000003</v>
      </c>
      <c r="AF1046" s="46">
        <v>121</v>
      </c>
      <c r="AH1046" s="70" t="str">
        <f t="shared" si="117"/>
        <v/>
      </c>
      <c r="AI1046" s="70" t="str">
        <f t="shared" si="118"/>
        <v/>
      </c>
      <c r="AJ1046" s="70" t="str">
        <f t="shared" si="119"/>
        <v>X</v>
      </c>
      <c r="AK1046" s="70" t="str" cm="1">
        <f t="array" ref="AK1046">_xlfn.IFS(AH1046&lt;&gt;"","1",AI1046&lt;&gt;"","2",AJ1046&lt;&gt;"","3")</f>
        <v>3</v>
      </c>
    </row>
    <row r="1047" spans="1:37" x14ac:dyDescent="0.25">
      <c r="A1047" t="s">
        <v>2125</v>
      </c>
      <c r="B1047" t="s">
        <v>2126</v>
      </c>
      <c r="C1047" s="67" t="str">
        <f t="shared" si="114"/>
        <v>Madi Gussel</v>
      </c>
      <c r="D1047" s="71" t="str" cm="1">
        <f t="array" ref="D1047">_xlfn.IFS(AK1047="1",CONCATENATE(C1047,"Regional"),AK1047="2",CONCATENATE(C1047,"Sectional"),AK1047="3",CONCATENATE(C1047,COUNTIF($C$1:C1047,C1047)))</f>
        <v>Madi Gussel1</v>
      </c>
      <c r="E1047" s="66">
        <v>45154.604166666664</v>
      </c>
      <c r="F1047" t="s">
        <v>2648</v>
      </c>
      <c r="G1047" s="46">
        <v>43</v>
      </c>
      <c r="H1047" s="46">
        <v>64</v>
      </c>
      <c r="I1047" s="46">
        <v>25</v>
      </c>
      <c r="J1047" t="s">
        <v>2649</v>
      </c>
      <c r="K1047" t="s">
        <v>90</v>
      </c>
      <c r="L1047" s="46">
        <v>2501</v>
      </c>
      <c r="M1047" s="46">
        <v>36</v>
      </c>
      <c r="N1047" s="46">
        <v>34.700000000000003</v>
      </c>
      <c r="O1047" s="46">
        <v>121</v>
      </c>
      <c r="P1047" s="46">
        <f t="shared" si="115"/>
        <v>1</v>
      </c>
      <c r="R1047" s="67" t="s">
        <v>3153</v>
      </c>
      <c r="S1047" s="67">
        <f>COUNTIF(Y$2:$Y$100,R1047)</f>
        <v>0</v>
      </c>
      <c r="V1047" s="67">
        <f t="shared" si="116"/>
        <v>0</v>
      </c>
      <c r="AB1047" t="s">
        <v>90</v>
      </c>
      <c r="AC1047" s="46">
        <v>2501</v>
      </c>
      <c r="AD1047" s="46">
        <v>36</v>
      </c>
      <c r="AE1047" s="46">
        <v>34.700000000000003</v>
      </c>
      <c r="AF1047" s="46">
        <v>121</v>
      </c>
      <c r="AH1047" s="70" t="str">
        <f t="shared" si="117"/>
        <v/>
      </c>
      <c r="AI1047" s="70" t="str">
        <f t="shared" si="118"/>
        <v/>
      </c>
      <c r="AJ1047" s="70" t="str">
        <f t="shared" si="119"/>
        <v>X</v>
      </c>
      <c r="AK1047" s="70" t="str" cm="1">
        <f t="array" ref="AK1047">_xlfn.IFS(AH1047&lt;&gt;"","1",AI1047&lt;&gt;"","2",AJ1047&lt;&gt;"","3")</f>
        <v>3</v>
      </c>
    </row>
    <row r="1048" spans="1:37" x14ac:dyDescent="0.25">
      <c r="A1048" t="s">
        <v>2306</v>
      </c>
      <c r="B1048" t="s">
        <v>2307</v>
      </c>
      <c r="C1048" s="67" t="str">
        <f t="shared" si="114"/>
        <v>Ashiya Hopkins</v>
      </c>
      <c r="D1048" s="71" t="str" cm="1">
        <f t="array" ref="D1048">_xlfn.IFS(AK1048="1",CONCATENATE(C1048,"Regional"),AK1048="2",CONCATENATE(C1048,"Sectional"),AK1048="3",CONCATENATE(C1048,COUNTIF($C$1:C1048,C1048)))</f>
        <v>Ashiya Hopkins1</v>
      </c>
      <c r="E1048" s="66">
        <v>45154.604166666664</v>
      </c>
      <c r="F1048" t="s">
        <v>2648</v>
      </c>
      <c r="G1048" s="46">
        <v>43</v>
      </c>
      <c r="H1048" s="46">
        <v>65</v>
      </c>
      <c r="I1048" s="46">
        <v>27</v>
      </c>
      <c r="J1048" t="s">
        <v>2649</v>
      </c>
      <c r="K1048" t="s">
        <v>90</v>
      </c>
      <c r="L1048" s="46">
        <v>2501</v>
      </c>
      <c r="M1048" s="46">
        <v>36</v>
      </c>
      <c r="N1048" s="46">
        <v>34.700000000000003</v>
      </c>
      <c r="O1048" s="46">
        <v>121</v>
      </c>
      <c r="P1048" s="46">
        <f t="shared" si="115"/>
        <v>1</v>
      </c>
      <c r="R1048" s="67" t="s">
        <v>3332</v>
      </c>
      <c r="S1048" s="67">
        <f>COUNTIF(Y$2:$Y$100,R1048)</f>
        <v>0</v>
      </c>
      <c r="V1048" s="67">
        <f t="shared" si="116"/>
        <v>0</v>
      </c>
      <c r="AB1048" t="s">
        <v>90</v>
      </c>
      <c r="AC1048" s="46">
        <v>2501</v>
      </c>
      <c r="AD1048" s="46">
        <v>36</v>
      </c>
      <c r="AE1048" s="46">
        <v>34.700000000000003</v>
      </c>
      <c r="AF1048" s="46">
        <v>121</v>
      </c>
      <c r="AH1048" s="70" t="str">
        <f t="shared" si="117"/>
        <v/>
      </c>
      <c r="AI1048" s="70" t="str">
        <f t="shared" si="118"/>
        <v/>
      </c>
      <c r="AJ1048" s="70" t="str">
        <f t="shared" si="119"/>
        <v>X</v>
      </c>
      <c r="AK1048" s="70" t="str" cm="1">
        <f t="array" ref="AK1048">_xlfn.IFS(AH1048&lt;&gt;"","1",AI1048&lt;&gt;"","2",AJ1048&lt;&gt;"","3")</f>
        <v>3</v>
      </c>
    </row>
    <row r="1049" spans="1:37" x14ac:dyDescent="0.25">
      <c r="A1049" t="s">
        <v>233</v>
      </c>
      <c r="B1049" t="s">
        <v>2131</v>
      </c>
      <c r="C1049" s="67" t="str">
        <f t="shared" si="114"/>
        <v>Margot Dhyanchand</v>
      </c>
      <c r="D1049" s="71" t="str" cm="1">
        <f t="array" ref="D1049">_xlfn.IFS(AK1049="1",CONCATENATE(C1049,"Regional"),AK1049="2",CONCATENATE(C1049,"Sectional"),AK1049="3",CONCATENATE(C1049,COUNTIF($C$1:C1049,C1049)))</f>
        <v>Margot Dhyanchand1</v>
      </c>
      <c r="E1049" s="66">
        <v>45154.604166666664</v>
      </c>
      <c r="F1049" t="s">
        <v>2648</v>
      </c>
      <c r="G1049" s="46">
        <v>43</v>
      </c>
      <c r="H1049" s="46">
        <v>69</v>
      </c>
      <c r="I1049" s="46">
        <v>28</v>
      </c>
      <c r="J1049" t="s">
        <v>2649</v>
      </c>
      <c r="K1049" t="s">
        <v>90</v>
      </c>
      <c r="L1049" s="46">
        <v>2501</v>
      </c>
      <c r="M1049" s="46">
        <v>36</v>
      </c>
      <c r="N1049" s="46">
        <v>34.700000000000003</v>
      </c>
      <c r="O1049" s="46">
        <v>121</v>
      </c>
      <c r="P1049" s="46">
        <f t="shared" si="115"/>
        <v>1</v>
      </c>
      <c r="R1049" s="67" t="s">
        <v>3158</v>
      </c>
      <c r="S1049" s="67">
        <f>COUNTIF(Y$2:$Y$100,R1049)</f>
        <v>0</v>
      </c>
      <c r="V1049" s="67">
        <f t="shared" si="116"/>
        <v>0</v>
      </c>
      <c r="AB1049" t="s">
        <v>90</v>
      </c>
      <c r="AC1049" s="46">
        <v>2501</v>
      </c>
      <c r="AD1049" s="46">
        <v>36</v>
      </c>
      <c r="AE1049" s="46">
        <v>34.700000000000003</v>
      </c>
      <c r="AF1049" s="46">
        <v>121</v>
      </c>
      <c r="AH1049" s="70" t="str">
        <f t="shared" si="117"/>
        <v/>
      </c>
      <c r="AI1049" s="70" t="str">
        <f t="shared" si="118"/>
        <v/>
      </c>
      <c r="AJ1049" s="70" t="str">
        <f t="shared" si="119"/>
        <v>X</v>
      </c>
      <c r="AK1049" s="70" t="str" cm="1">
        <f t="array" ref="AK1049">_xlfn.IFS(AH1049&lt;&gt;"","1",AI1049&lt;&gt;"","2",AJ1049&lt;&gt;"","3")</f>
        <v>3</v>
      </c>
    </row>
    <row r="1050" spans="1:37" x14ac:dyDescent="0.25">
      <c r="A1050" t="s">
        <v>2308</v>
      </c>
      <c r="B1050" t="s">
        <v>907</v>
      </c>
      <c r="C1050" s="67" t="str">
        <f t="shared" si="114"/>
        <v>Hailey Brant</v>
      </c>
      <c r="D1050" s="71" t="str" cm="1">
        <f t="array" ref="D1050">_xlfn.IFS(AK1050="1",CONCATENATE(C1050,"Regional"),AK1050="2",CONCATENATE(C1050,"Sectional"),AK1050="3",CONCATENATE(C1050,COUNTIF($C$1:C1050,C1050)))</f>
        <v>Hailey Brant1</v>
      </c>
      <c r="E1050" s="66">
        <v>45154.604166666664</v>
      </c>
      <c r="F1050" t="s">
        <v>2648</v>
      </c>
      <c r="G1050" s="46">
        <v>43</v>
      </c>
      <c r="H1050" s="46">
        <v>69</v>
      </c>
      <c r="I1050" s="46">
        <v>28</v>
      </c>
      <c r="J1050" t="s">
        <v>2649</v>
      </c>
      <c r="K1050" t="s">
        <v>90</v>
      </c>
      <c r="L1050" s="46">
        <v>2501</v>
      </c>
      <c r="M1050" s="46">
        <v>36</v>
      </c>
      <c r="N1050" s="46">
        <v>34.700000000000003</v>
      </c>
      <c r="O1050" s="46">
        <v>121</v>
      </c>
      <c r="P1050" s="46">
        <f t="shared" si="115"/>
        <v>1</v>
      </c>
      <c r="R1050" s="67" t="s">
        <v>3333</v>
      </c>
      <c r="S1050" s="67">
        <f>COUNTIF(Y$2:$Y$100,R1050)</f>
        <v>0</v>
      </c>
      <c r="V1050" s="67">
        <f t="shared" si="116"/>
        <v>0</v>
      </c>
      <c r="AB1050" t="s">
        <v>90</v>
      </c>
      <c r="AC1050" s="46">
        <v>2501</v>
      </c>
      <c r="AD1050" s="46">
        <v>36</v>
      </c>
      <c r="AE1050" s="46">
        <v>34.700000000000003</v>
      </c>
      <c r="AF1050" s="46">
        <v>121</v>
      </c>
      <c r="AH1050" s="70" t="str">
        <f t="shared" si="117"/>
        <v/>
      </c>
      <c r="AI1050" s="70" t="str">
        <f t="shared" si="118"/>
        <v/>
      </c>
      <c r="AJ1050" s="70" t="str">
        <f t="shared" si="119"/>
        <v>X</v>
      </c>
      <c r="AK1050" s="70" t="str" cm="1">
        <f t="array" ref="AK1050">_xlfn.IFS(AH1050&lt;&gt;"","1",AI1050&lt;&gt;"","2",AJ1050&lt;&gt;"","3")</f>
        <v>3</v>
      </c>
    </row>
    <row r="1051" spans="1:37" x14ac:dyDescent="0.25">
      <c r="A1051" t="s">
        <v>2309</v>
      </c>
      <c r="B1051" t="s">
        <v>2310</v>
      </c>
      <c r="C1051" s="67" t="str">
        <f t="shared" si="114"/>
        <v>Amare Pentell</v>
      </c>
      <c r="D1051" s="71" t="str" cm="1">
        <f t="array" ref="D1051">_xlfn.IFS(AK1051="1",CONCATENATE(C1051,"Regional"),AK1051="2",CONCATENATE(C1051,"Sectional"),AK1051="3",CONCATENATE(C1051,COUNTIF($C$1:C1051,C1051)))</f>
        <v>Amare Pentell1</v>
      </c>
      <c r="E1051" s="66">
        <v>45154.604166666664</v>
      </c>
      <c r="F1051" t="s">
        <v>2648</v>
      </c>
      <c r="G1051" s="46">
        <v>43</v>
      </c>
      <c r="H1051" s="46">
        <v>69</v>
      </c>
      <c r="I1051" s="46">
        <v>28</v>
      </c>
      <c r="J1051" t="s">
        <v>2649</v>
      </c>
      <c r="K1051" t="s">
        <v>90</v>
      </c>
      <c r="L1051" s="46">
        <v>2501</v>
      </c>
      <c r="M1051" s="46">
        <v>36</v>
      </c>
      <c r="N1051" s="46">
        <v>34.700000000000003</v>
      </c>
      <c r="O1051" s="46">
        <v>121</v>
      </c>
      <c r="P1051" s="46">
        <f t="shared" si="115"/>
        <v>1</v>
      </c>
      <c r="R1051" s="67" t="s">
        <v>3334</v>
      </c>
      <c r="S1051" s="67">
        <f>COUNTIF(Y$2:$Y$100,R1051)</f>
        <v>0</v>
      </c>
      <c r="V1051" s="67">
        <f t="shared" si="116"/>
        <v>0</v>
      </c>
      <c r="AB1051" t="s">
        <v>90</v>
      </c>
      <c r="AC1051" s="46">
        <v>2501</v>
      </c>
      <c r="AD1051" s="46">
        <v>36</v>
      </c>
      <c r="AE1051" s="46">
        <v>34.700000000000003</v>
      </c>
      <c r="AF1051" s="46">
        <v>121</v>
      </c>
      <c r="AH1051" s="70" t="str">
        <f t="shared" si="117"/>
        <v/>
      </c>
      <c r="AI1051" s="70" t="str">
        <f t="shared" si="118"/>
        <v/>
      </c>
      <c r="AJ1051" s="70" t="str">
        <f t="shared" si="119"/>
        <v>X</v>
      </c>
      <c r="AK1051" s="70" t="str" cm="1">
        <f t="array" ref="AK1051">_xlfn.IFS(AH1051&lt;&gt;"","1",AI1051&lt;&gt;"","2",AJ1051&lt;&gt;"","3")</f>
        <v>3</v>
      </c>
    </row>
    <row r="1052" spans="1:37" x14ac:dyDescent="0.25">
      <c r="A1052" t="s">
        <v>2311</v>
      </c>
      <c r="B1052" t="s">
        <v>458</v>
      </c>
      <c r="C1052" s="67" t="str">
        <f t="shared" si="114"/>
        <v>Lauren Koeller</v>
      </c>
      <c r="D1052" s="71" t="str" cm="1">
        <f t="array" ref="D1052">_xlfn.IFS(AK1052="1",CONCATENATE(C1052,"Regional"),AK1052="2",CONCATENATE(C1052,"Sectional"),AK1052="3",CONCATENATE(C1052,COUNTIF($C$1:C1052,C1052)))</f>
        <v>Lauren Koeller1</v>
      </c>
      <c r="E1052" s="66">
        <v>45154.604166666664</v>
      </c>
      <c r="F1052" t="s">
        <v>2648</v>
      </c>
      <c r="G1052" s="46">
        <v>43</v>
      </c>
      <c r="H1052" s="46">
        <v>69</v>
      </c>
      <c r="I1052" s="46">
        <v>28</v>
      </c>
      <c r="J1052" t="s">
        <v>2649</v>
      </c>
      <c r="K1052" t="s">
        <v>90</v>
      </c>
      <c r="L1052" s="46">
        <v>2501</v>
      </c>
      <c r="M1052" s="46">
        <v>36</v>
      </c>
      <c r="N1052" s="46">
        <v>34.700000000000003</v>
      </c>
      <c r="O1052" s="46">
        <v>121</v>
      </c>
      <c r="P1052" s="46">
        <f t="shared" si="115"/>
        <v>1</v>
      </c>
      <c r="R1052" s="67" t="s">
        <v>3335</v>
      </c>
      <c r="S1052" s="67">
        <f>COUNTIF(Y$2:$Y$100,R1052)</f>
        <v>0</v>
      </c>
      <c r="V1052" s="67">
        <f t="shared" si="116"/>
        <v>0</v>
      </c>
      <c r="AB1052" t="s">
        <v>90</v>
      </c>
      <c r="AC1052" s="46">
        <v>2501</v>
      </c>
      <c r="AD1052" s="46">
        <v>36</v>
      </c>
      <c r="AE1052" s="46">
        <v>34.700000000000003</v>
      </c>
      <c r="AF1052" s="46">
        <v>121</v>
      </c>
      <c r="AH1052" s="70" t="str">
        <f t="shared" si="117"/>
        <v/>
      </c>
      <c r="AI1052" s="70" t="str">
        <f t="shared" si="118"/>
        <v/>
      </c>
      <c r="AJ1052" s="70" t="str">
        <f t="shared" si="119"/>
        <v>X</v>
      </c>
      <c r="AK1052" s="70" t="str" cm="1">
        <f t="array" ref="AK1052">_xlfn.IFS(AH1052&lt;&gt;"","1",AI1052&lt;&gt;"","2",AJ1052&lt;&gt;"","3")</f>
        <v>3</v>
      </c>
    </row>
    <row r="1053" spans="1:37" x14ac:dyDescent="0.25">
      <c r="A1053" t="s">
        <v>355</v>
      </c>
      <c r="B1053" t="s">
        <v>972</v>
      </c>
      <c r="C1053" s="67" t="str">
        <f t="shared" si="114"/>
        <v>Margaret Schmitz</v>
      </c>
      <c r="D1053" s="71" t="str" cm="1">
        <f t="array" ref="D1053">_xlfn.IFS(AK1053="1",CONCATENATE(C1053,"Regional"),AK1053="2",CONCATENATE(C1053,"Sectional"),AK1053="3",CONCATENATE(C1053,COUNTIF($C$1:C1053,C1053)))</f>
        <v>Margaret Schmitz1</v>
      </c>
      <c r="E1053" s="66">
        <v>45154.604166666664</v>
      </c>
      <c r="F1053" t="s">
        <v>2648</v>
      </c>
      <c r="G1053" s="46">
        <v>43</v>
      </c>
      <c r="H1053" s="46">
        <v>70</v>
      </c>
      <c r="I1053" s="46">
        <v>32</v>
      </c>
      <c r="J1053" t="s">
        <v>2649</v>
      </c>
      <c r="K1053" t="s">
        <v>90</v>
      </c>
      <c r="L1053" s="46">
        <v>2501</v>
      </c>
      <c r="M1053" s="46">
        <v>36</v>
      </c>
      <c r="N1053" s="46">
        <v>34.700000000000003</v>
      </c>
      <c r="O1053" s="46">
        <v>121</v>
      </c>
      <c r="P1053" s="46">
        <f t="shared" si="115"/>
        <v>1</v>
      </c>
      <c r="R1053" s="67" t="s">
        <v>1486</v>
      </c>
      <c r="S1053" s="67">
        <f>COUNTIF(Y$2:$Y$100,R1053)</f>
        <v>0</v>
      </c>
      <c r="V1053" s="67">
        <f t="shared" si="116"/>
        <v>0</v>
      </c>
      <c r="AB1053" t="s">
        <v>90</v>
      </c>
      <c r="AC1053" s="46">
        <v>2501</v>
      </c>
      <c r="AD1053" s="46">
        <v>36</v>
      </c>
      <c r="AE1053" s="46">
        <v>34.700000000000003</v>
      </c>
      <c r="AF1053" s="46">
        <v>121</v>
      </c>
      <c r="AH1053" s="70" t="str">
        <f t="shared" si="117"/>
        <v/>
      </c>
      <c r="AI1053" s="70" t="str">
        <f t="shared" si="118"/>
        <v/>
      </c>
      <c r="AJ1053" s="70" t="str">
        <f t="shared" si="119"/>
        <v>X</v>
      </c>
      <c r="AK1053" s="70" t="str" cm="1">
        <f t="array" ref="AK1053">_xlfn.IFS(AH1053&lt;&gt;"","1",AI1053&lt;&gt;"","2",AJ1053&lt;&gt;"","3")</f>
        <v>3</v>
      </c>
    </row>
    <row r="1054" spans="1:37" x14ac:dyDescent="0.25">
      <c r="A1054" t="s">
        <v>2312</v>
      </c>
      <c r="B1054" t="s">
        <v>2053</v>
      </c>
      <c r="C1054" s="67" t="str">
        <f t="shared" si="114"/>
        <v>Lindsey Nolan</v>
      </c>
      <c r="D1054" s="71" t="str" cm="1">
        <f t="array" ref="D1054">_xlfn.IFS(AK1054="1",CONCATENATE(C1054,"Regional"),AK1054="2",CONCATENATE(C1054,"Sectional"),AK1054="3",CONCATENATE(C1054,COUNTIF($C$1:C1054,C1054)))</f>
        <v>Lindsey Nolan1</v>
      </c>
      <c r="E1054" s="66">
        <v>45154.604166666664</v>
      </c>
      <c r="F1054" t="s">
        <v>2648</v>
      </c>
      <c r="G1054" s="46">
        <v>43</v>
      </c>
      <c r="H1054" s="46">
        <v>71</v>
      </c>
      <c r="I1054" s="46">
        <v>33</v>
      </c>
      <c r="J1054" t="s">
        <v>2649</v>
      </c>
      <c r="K1054" t="s">
        <v>90</v>
      </c>
      <c r="L1054" s="46">
        <v>2501</v>
      </c>
      <c r="M1054" s="46">
        <v>36</v>
      </c>
      <c r="N1054" s="46">
        <v>34.700000000000003</v>
      </c>
      <c r="O1054" s="46">
        <v>121</v>
      </c>
      <c r="P1054" s="46">
        <f t="shared" si="115"/>
        <v>1</v>
      </c>
      <c r="R1054" s="67" t="s">
        <v>3336</v>
      </c>
      <c r="S1054" s="67">
        <f>COUNTIF(Y$2:$Y$100,R1054)</f>
        <v>0</v>
      </c>
      <c r="V1054" s="67">
        <f t="shared" si="116"/>
        <v>0</v>
      </c>
      <c r="AB1054" t="s">
        <v>90</v>
      </c>
      <c r="AC1054" s="46">
        <v>2501</v>
      </c>
      <c r="AD1054" s="46">
        <v>36</v>
      </c>
      <c r="AE1054" s="46">
        <v>34.700000000000003</v>
      </c>
      <c r="AF1054" s="46">
        <v>121</v>
      </c>
      <c r="AH1054" s="70" t="str">
        <f t="shared" si="117"/>
        <v/>
      </c>
      <c r="AI1054" s="70" t="str">
        <f t="shared" si="118"/>
        <v/>
      </c>
      <c r="AJ1054" s="70" t="str">
        <f t="shared" si="119"/>
        <v>X</v>
      </c>
      <c r="AK1054" s="70" t="str" cm="1">
        <f t="array" ref="AK1054">_xlfn.IFS(AH1054&lt;&gt;"","1",AI1054&lt;&gt;"","2",AJ1054&lt;&gt;"","3")</f>
        <v>3</v>
      </c>
    </row>
    <row r="1055" spans="1:37" x14ac:dyDescent="0.25">
      <c r="A1055" t="s">
        <v>280</v>
      </c>
      <c r="B1055" t="s">
        <v>648</v>
      </c>
      <c r="C1055" s="67" t="str">
        <f t="shared" si="114"/>
        <v>Claire Kennedy</v>
      </c>
      <c r="D1055" s="71" t="str" cm="1">
        <f t="array" ref="D1055">_xlfn.IFS(AK1055="1",CONCATENATE(C1055,"Regional"),AK1055="2",CONCATENATE(C1055,"Sectional"),AK1055="3",CONCATENATE(C1055,COUNTIF($C$1:C1055,C1055)))</f>
        <v>Claire Kennedy1</v>
      </c>
      <c r="E1055" s="66">
        <v>45154.604166666664</v>
      </c>
      <c r="F1055" t="s">
        <v>2648</v>
      </c>
      <c r="G1055" s="46">
        <v>43</v>
      </c>
      <c r="H1055" s="46">
        <v>72</v>
      </c>
      <c r="I1055" s="46">
        <v>34</v>
      </c>
      <c r="J1055" t="s">
        <v>2649</v>
      </c>
      <c r="K1055" t="s">
        <v>90</v>
      </c>
      <c r="L1055" s="46">
        <v>2501</v>
      </c>
      <c r="M1055" s="46">
        <v>36</v>
      </c>
      <c r="N1055" s="46">
        <v>34.700000000000003</v>
      </c>
      <c r="O1055" s="46">
        <v>121</v>
      </c>
      <c r="P1055" s="46">
        <f t="shared" si="115"/>
        <v>1</v>
      </c>
      <c r="R1055" s="67" t="s">
        <v>3337</v>
      </c>
      <c r="S1055" s="67">
        <f>COUNTIF(Y$2:$Y$100,R1055)</f>
        <v>0</v>
      </c>
      <c r="V1055" s="67">
        <f t="shared" si="116"/>
        <v>0</v>
      </c>
      <c r="AB1055" t="s">
        <v>90</v>
      </c>
      <c r="AC1055" s="46">
        <v>2501</v>
      </c>
      <c r="AD1055" s="46">
        <v>36</v>
      </c>
      <c r="AE1055" s="46">
        <v>34.700000000000003</v>
      </c>
      <c r="AF1055" s="46">
        <v>121</v>
      </c>
      <c r="AH1055" s="70" t="str">
        <f t="shared" si="117"/>
        <v/>
      </c>
      <c r="AI1055" s="70" t="str">
        <f t="shared" si="118"/>
        <v/>
      </c>
      <c r="AJ1055" s="70" t="str">
        <f t="shared" si="119"/>
        <v>X</v>
      </c>
      <c r="AK1055" s="70" t="str" cm="1">
        <f t="array" ref="AK1055">_xlfn.IFS(AH1055&lt;&gt;"","1",AI1055&lt;&gt;"","2",AJ1055&lt;&gt;"","3")</f>
        <v>3</v>
      </c>
    </row>
    <row r="1056" spans="1:37" x14ac:dyDescent="0.25">
      <c r="A1056" t="s">
        <v>976</v>
      </c>
      <c r="B1056" t="s">
        <v>1935</v>
      </c>
      <c r="C1056" s="67" t="str">
        <f t="shared" si="114"/>
        <v>Rita Achenbach</v>
      </c>
      <c r="D1056" s="71" t="str" cm="1">
        <f t="array" ref="D1056">_xlfn.IFS(AK1056="1",CONCATENATE(C1056,"Regional"),AK1056="2",CONCATENATE(C1056,"Sectional"),AK1056="3",CONCATENATE(C1056,COUNTIF($C$1:C1056,C1056)))</f>
        <v>Rita Achenbach1</v>
      </c>
      <c r="E1056" s="66">
        <v>45154.604166666664</v>
      </c>
      <c r="F1056" t="s">
        <v>2648</v>
      </c>
      <c r="G1056" s="46">
        <v>43</v>
      </c>
      <c r="H1056" s="46">
        <v>72</v>
      </c>
      <c r="I1056" s="46">
        <v>34</v>
      </c>
      <c r="J1056" t="s">
        <v>2649</v>
      </c>
      <c r="K1056" t="s">
        <v>90</v>
      </c>
      <c r="L1056" s="46">
        <v>2501</v>
      </c>
      <c r="M1056" s="46">
        <v>36</v>
      </c>
      <c r="N1056" s="46">
        <v>34.700000000000003</v>
      </c>
      <c r="O1056" s="46">
        <v>121</v>
      </c>
      <c r="P1056" s="46">
        <f t="shared" si="115"/>
        <v>1</v>
      </c>
      <c r="R1056" s="67" t="s">
        <v>3596</v>
      </c>
      <c r="S1056" s="67">
        <f>COUNTIF(Y$2:$Y$100,R1056)</f>
        <v>0</v>
      </c>
      <c r="V1056" s="67">
        <f t="shared" si="116"/>
        <v>0</v>
      </c>
      <c r="AB1056" t="s">
        <v>90</v>
      </c>
      <c r="AC1056" s="46">
        <v>2501</v>
      </c>
      <c r="AD1056" s="46">
        <v>36</v>
      </c>
      <c r="AE1056" s="46">
        <v>34.700000000000003</v>
      </c>
      <c r="AF1056" s="46">
        <v>121</v>
      </c>
      <c r="AH1056" s="70" t="str">
        <f t="shared" si="117"/>
        <v/>
      </c>
      <c r="AI1056" s="70" t="str">
        <f t="shared" si="118"/>
        <v/>
      </c>
      <c r="AJ1056" s="70" t="str">
        <f t="shared" si="119"/>
        <v>X</v>
      </c>
      <c r="AK1056" s="70" t="str" cm="1">
        <f t="array" ref="AK1056">_xlfn.IFS(AH1056&lt;&gt;"","1",AI1056&lt;&gt;"","2",AJ1056&lt;&gt;"","3")</f>
        <v>3</v>
      </c>
    </row>
    <row r="1057" spans="1:37" x14ac:dyDescent="0.25">
      <c r="A1057" t="s">
        <v>305</v>
      </c>
      <c r="B1057" t="s">
        <v>1870</v>
      </c>
      <c r="C1057" s="67" t="str">
        <f t="shared" si="114"/>
        <v>Makenna Martin</v>
      </c>
      <c r="D1057" s="71" t="str" cm="1">
        <f t="array" ref="D1057">_xlfn.IFS(AK1057="1",CONCATENATE(C1057,"Regional"),AK1057="2",CONCATENATE(C1057,"Sectional"),AK1057="3",CONCATENATE(C1057,COUNTIF($C$1:C1057,C1057)))</f>
        <v>Makenna Martin1</v>
      </c>
      <c r="E1057" s="66">
        <v>45154.604166666664</v>
      </c>
      <c r="F1057" t="s">
        <v>2648</v>
      </c>
      <c r="G1057" s="46">
        <v>43</v>
      </c>
      <c r="H1057" s="46">
        <v>73</v>
      </c>
      <c r="I1057" s="46">
        <v>36</v>
      </c>
      <c r="J1057" t="s">
        <v>2649</v>
      </c>
      <c r="K1057" t="s">
        <v>90</v>
      </c>
      <c r="L1057" s="46">
        <v>2501</v>
      </c>
      <c r="M1057" s="46">
        <v>36</v>
      </c>
      <c r="N1057" s="46">
        <v>34.700000000000003</v>
      </c>
      <c r="O1057" s="46">
        <v>121</v>
      </c>
      <c r="P1057" s="46">
        <f t="shared" si="115"/>
        <v>1</v>
      </c>
      <c r="R1057" s="67" t="s">
        <v>3338</v>
      </c>
      <c r="S1057" s="67">
        <f>COUNTIF(Y$2:$Y$100,R1057)</f>
        <v>0</v>
      </c>
      <c r="V1057" s="67">
        <f t="shared" si="116"/>
        <v>0</v>
      </c>
      <c r="AB1057" t="s">
        <v>90</v>
      </c>
      <c r="AC1057" s="46">
        <v>2501</v>
      </c>
      <c r="AD1057" s="46">
        <v>36</v>
      </c>
      <c r="AE1057" s="46">
        <v>34.700000000000003</v>
      </c>
      <c r="AF1057" s="46">
        <v>121</v>
      </c>
      <c r="AH1057" s="70" t="str">
        <f t="shared" si="117"/>
        <v/>
      </c>
      <c r="AI1057" s="70" t="str">
        <f t="shared" si="118"/>
        <v/>
      </c>
      <c r="AJ1057" s="70" t="str">
        <f t="shared" si="119"/>
        <v>X</v>
      </c>
      <c r="AK1057" s="70" t="str" cm="1">
        <f t="array" ref="AK1057">_xlfn.IFS(AH1057&lt;&gt;"","1",AI1057&lt;&gt;"","2",AJ1057&lt;&gt;"","3")</f>
        <v>3</v>
      </c>
    </row>
    <row r="1058" spans="1:37" x14ac:dyDescent="0.25">
      <c r="A1058" t="s">
        <v>2313</v>
      </c>
      <c r="B1058" t="s">
        <v>2729</v>
      </c>
      <c r="C1058" s="67" t="str">
        <f t="shared" si="114"/>
        <v>Stephanie Welter</v>
      </c>
      <c r="D1058" s="71" t="str" cm="1">
        <f t="array" ref="D1058">_xlfn.IFS(AK1058="1",CONCATENATE(C1058,"Regional"),AK1058="2",CONCATENATE(C1058,"Sectional"),AK1058="3",CONCATENATE(C1058,COUNTIF($C$1:C1058,C1058)))</f>
        <v>Stephanie Welter1</v>
      </c>
      <c r="E1058" s="66">
        <v>45154.604166666664</v>
      </c>
      <c r="F1058" t="s">
        <v>2648</v>
      </c>
      <c r="G1058" s="46">
        <v>43</v>
      </c>
      <c r="H1058" s="46">
        <v>73</v>
      </c>
      <c r="I1058" s="46">
        <v>36</v>
      </c>
      <c r="J1058" t="s">
        <v>2649</v>
      </c>
      <c r="K1058" t="s">
        <v>90</v>
      </c>
      <c r="L1058" s="46">
        <v>2501</v>
      </c>
      <c r="M1058" s="46">
        <v>36</v>
      </c>
      <c r="N1058" s="46">
        <v>34.700000000000003</v>
      </c>
      <c r="O1058" s="46">
        <v>121</v>
      </c>
      <c r="P1058" s="46">
        <f t="shared" si="115"/>
        <v>1</v>
      </c>
      <c r="R1058" s="67" t="s">
        <v>3339</v>
      </c>
      <c r="S1058" s="67">
        <f>COUNTIF(Y$2:$Y$100,R1058)</f>
        <v>0</v>
      </c>
      <c r="V1058" s="67">
        <f t="shared" si="116"/>
        <v>0</v>
      </c>
      <c r="AB1058" t="s">
        <v>90</v>
      </c>
      <c r="AC1058" s="46">
        <v>2501</v>
      </c>
      <c r="AD1058" s="46">
        <v>36</v>
      </c>
      <c r="AE1058" s="46">
        <v>34.700000000000003</v>
      </c>
      <c r="AF1058" s="46">
        <v>121</v>
      </c>
      <c r="AH1058" s="70" t="str">
        <f t="shared" si="117"/>
        <v/>
      </c>
      <c r="AI1058" s="70" t="str">
        <f t="shared" si="118"/>
        <v/>
      </c>
      <c r="AJ1058" s="70" t="str">
        <f t="shared" si="119"/>
        <v>X</v>
      </c>
      <c r="AK1058" s="70" t="str" cm="1">
        <f t="array" ref="AK1058">_xlfn.IFS(AH1058&lt;&gt;"","1",AI1058&lt;&gt;"","2",AJ1058&lt;&gt;"","3")</f>
        <v>3</v>
      </c>
    </row>
    <row r="1059" spans="1:37" x14ac:dyDescent="0.25">
      <c r="A1059" t="s">
        <v>2314</v>
      </c>
      <c r="B1059" t="s">
        <v>2315</v>
      </c>
      <c r="C1059" s="67" t="str">
        <f t="shared" si="114"/>
        <v>Fiona Chen</v>
      </c>
      <c r="D1059" s="71" t="str" cm="1">
        <f t="array" ref="D1059">_xlfn.IFS(AK1059="1",CONCATENATE(C1059,"Regional"),AK1059="2",CONCATENATE(C1059,"Sectional"),AK1059="3",CONCATENATE(C1059,COUNTIF($C$1:C1059,C1059)))</f>
        <v>Fiona Chen1</v>
      </c>
      <c r="E1059" s="66">
        <v>45154.604166666664</v>
      </c>
      <c r="F1059" t="s">
        <v>2648</v>
      </c>
      <c r="G1059" s="46">
        <v>43</v>
      </c>
      <c r="H1059" s="46">
        <v>74</v>
      </c>
      <c r="I1059" s="46">
        <v>38</v>
      </c>
      <c r="J1059" t="s">
        <v>2649</v>
      </c>
      <c r="K1059" t="s">
        <v>90</v>
      </c>
      <c r="L1059" s="46">
        <v>2501</v>
      </c>
      <c r="M1059" s="46">
        <v>36</v>
      </c>
      <c r="N1059" s="46">
        <v>34.700000000000003</v>
      </c>
      <c r="O1059" s="46">
        <v>121</v>
      </c>
      <c r="P1059" s="46">
        <f t="shared" si="115"/>
        <v>1</v>
      </c>
      <c r="R1059" s="67" t="s">
        <v>3340</v>
      </c>
      <c r="S1059" s="67">
        <f>COUNTIF(Y$2:$Y$100,R1059)</f>
        <v>0</v>
      </c>
      <c r="V1059" s="67">
        <f t="shared" si="116"/>
        <v>0</v>
      </c>
      <c r="AB1059" t="s">
        <v>90</v>
      </c>
      <c r="AC1059" s="46">
        <v>2501</v>
      </c>
      <c r="AD1059" s="46">
        <v>36</v>
      </c>
      <c r="AE1059" s="46">
        <v>34.700000000000003</v>
      </c>
      <c r="AF1059" s="46">
        <v>121</v>
      </c>
      <c r="AH1059" s="70" t="str">
        <f t="shared" si="117"/>
        <v/>
      </c>
      <c r="AI1059" s="70" t="str">
        <f t="shared" si="118"/>
        <v/>
      </c>
      <c r="AJ1059" s="70" t="str">
        <f t="shared" si="119"/>
        <v>X</v>
      </c>
      <c r="AK1059" s="70" t="str" cm="1">
        <f t="array" ref="AK1059">_xlfn.IFS(AH1059&lt;&gt;"","1",AI1059&lt;&gt;"","2",AJ1059&lt;&gt;"","3")</f>
        <v>3</v>
      </c>
    </row>
    <row r="1060" spans="1:37" x14ac:dyDescent="0.25">
      <c r="A1060" t="s">
        <v>3420</v>
      </c>
      <c r="B1060" t="s">
        <v>1717</v>
      </c>
      <c r="C1060" s="67" t="str">
        <f t="shared" si="114"/>
        <v>Lila Hess</v>
      </c>
      <c r="D1060" s="71" t="str" cm="1">
        <f t="array" ref="D1060">_xlfn.IFS(AK1060="1",CONCATENATE(C1060,"Regional"),AK1060="2",CONCATENATE(C1060,"Sectional"),AK1060="3",CONCATENATE(C1060,COUNTIF($C$1:C1060,C1060)))</f>
        <v>Lila Hess1</v>
      </c>
      <c r="E1060" s="66">
        <v>45154.604166666664</v>
      </c>
      <c r="F1060" t="s">
        <v>2648</v>
      </c>
      <c r="G1060" s="46">
        <v>43</v>
      </c>
      <c r="H1060" s="46">
        <v>74</v>
      </c>
      <c r="I1060" s="46">
        <v>38</v>
      </c>
      <c r="J1060" t="s">
        <v>2649</v>
      </c>
      <c r="K1060" t="s">
        <v>90</v>
      </c>
      <c r="L1060" s="46">
        <v>2501</v>
      </c>
      <c r="M1060" s="46">
        <v>36</v>
      </c>
      <c r="N1060" s="46">
        <v>34.700000000000003</v>
      </c>
      <c r="O1060" s="46">
        <v>121</v>
      </c>
      <c r="P1060" s="46">
        <f t="shared" si="115"/>
        <v>1</v>
      </c>
      <c r="R1060" s="67" t="s">
        <v>3597</v>
      </c>
      <c r="S1060" s="67">
        <f>COUNTIF(Y$2:$Y$100,R1060)</f>
        <v>0</v>
      </c>
      <c r="V1060" s="67">
        <f t="shared" si="116"/>
        <v>0</v>
      </c>
      <c r="AB1060" t="s">
        <v>90</v>
      </c>
      <c r="AC1060" s="46">
        <v>2501</v>
      </c>
      <c r="AD1060" s="46">
        <v>36</v>
      </c>
      <c r="AE1060" s="46">
        <v>34.700000000000003</v>
      </c>
      <c r="AF1060" s="46">
        <v>121</v>
      </c>
      <c r="AH1060" s="70" t="str">
        <f t="shared" si="117"/>
        <v/>
      </c>
      <c r="AI1060" s="70" t="str">
        <f t="shared" si="118"/>
        <v/>
      </c>
      <c r="AJ1060" s="70" t="str">
        <f t="shared" si="119"/>
        <v>X</v>
      </c>
      <c r="AK1060" s="70" t="str" cm="1">
        <f t="array" ref="AK1060">_xlfn.IFS(AH1060&lt;&gt;"","1",AI1060&lt;&gt;"","2",AJ1060&lt;&gt;"","3")</f>
        <v>3</v>
      </c>
    </row>
    <row r="1061" spans="1:37" x14ac:dyDescent="0.25">
      <c r="A1061" t="s">
        <v>2157</v>
      </c>
      <c r="B1061" t="s">
        <v>2158</v>
      </c>
      <c r="C1061" s="67" t="str">
        <f t="shared" si="114"/>
        <v>Erica Meylor</v>
      </c>
      <c r="D1061" s="71" t="str" cm="1">
        <f t="array" ref="D1061">_xlfn.IFS(AK1061="1",CONCATENATE(C1061,"Regional"),AK1061="2",CONCATENATE(C1061,"Sectional"),AK1061="3",CONCATENATE(C1061,COUNTIF($C$1:C1061,C1061)))</f>
        <v>Erica Meylor1</v>
      </c>
      <c r="E1061" s="66">
        <v>45154.604166666664</v>
      </c>
      <c r="F1061" t="s">
        <v>2648</v>
      </c>
      <c r="G1061" s="46">
        <v>43</v>
      </c>
      <c r="H1061" s="46">
        <v>75</v>
      </c>
      <c r="I1061" s="46">
        <v>40</v>
      </c>
      <c r="J1061" t="s">
        <v>2649</v>
      </c>
      <c r="K1061" t="s">
        <v>90</v>
      </c>
      <c r="L1061" s="46">
        <v>2501</v>
      </c>
      <c r="M1061" s="46">
        <v>36</v>
      </c>
      <c r="N1061" s="46">
        <v>34.700000000000003</v>
      </c>
      <c r="O1061" s="46">
        <v>121</v>
      </c>
      <c r="P1061" s="46">
        <f t="shared" si="115"/>
        <v>1</v>
      </c>
      <c r="R1061" s="67" t="s">
        <v>3182</v>
      </c>
      <c r="S1061" s="67">
        <f>COUNTIF(Y$2:$Y$100,R1061)</f>
        <v>0</v>
      </c>
      <c r="V1061" s="67">
        <f t="shared" si="116"/>
        <v>0</v>
      </c>
      <c r="AB1061" t="s">
        <v>90</v>
      </c>
      <c r="AC1061" s="46">
        <v>2501</v>
      </c>
      <c r="AD1061" s="46">
        <v>36</v>
      </c>
      <c r="AE1061" s="46">
        <v>34.700000000000003</v>
      </c>
      <c r="AF1061" s="46">
        <v>121</v>
      </c>
      <c r="AH1061" s="70" t="str">
        <f t="shared" si="117"/>
        <v/>
      </c>
      <c r="AI1061" s="70" t="str">
        <f t="shared" si="118"/>
        <v/>
      </c>
      <c r="AJ1061" s="70" t="str">
        <f t="shared" si="119"/>
        <v>X</v>
      </c>
      <c r="AK1061" s="70" t="str" cm="1">
        <f t="array" ref="AK1061">_xlfn.IFS(AH1061&lt;&gt;"","1",AI1061&lt;&gt;"","2",AJ1061&lt;&gt;"","3")</f>
        <v>3</v>
      </c>
    </row>
    <row r="1062" spans="1:37" x14ac:dyDescent="0.25">
      <c r="A1062" t="s">
        <v>2316</v>
      </c>
      <c r="B1062" t="s">
        <v>253</v>
      </c>
      <c r="C1062" s="67" t="str">
        <f t="shared" si="114"/>
        <v>Lily Vesperman</v>
      </c>
      <c r="D1062" s="71" t="str" cm="1">
        <f t="array" ref="D1062">_xlfn.IFS(AK1062="1",CONCATENATE(C1062,"Regional"),AK1062="2",CONCATENATE(C1062,"Sectional"),AK1062="3",CONCATENATE(C1062,COUNTIF($C$1:C1062,C1062)))</f>
        <v>Lily Vesperman2</v>
      </c>
      <c r="E1062" s="66">
        <v>45154.604166666664</v>
      </c>
      <c r="F1062" t="s">
        <v>2648</v>
      </c>
      <c r="G1062" s="46">
        <v>43</v>
      </c>
      <c r="H1062" s="46">
        <v>78</v>
      </c>
      <c r="I1062" s="46">
        <v>41</v>
      </c>
      <c r="J1062" t="s">
        <v>2649</v>
      </c>
      <c r="K1062" t="s">
        <v>90</v>
      </c>
      <c r="L1062" s="46">
        <v>2501</v>
      </c>
      <c r="M1062" s="46">
        <v>36</v>
      </c>
      <c r="N1062" s="46">
        <v>34.700000000000003</v>
      </c>
      <c r="O1062" s="46">
        <v>121</v>
      </c>
      <c r="P1062" s="46">
        <f t="shared" si="115"/>
        <v>1</v>
      </c>
      <c r="R1062" s="67" t="s">
        <v>3341</v>
      </c>
      <c r="S1062" s="67">
        <f>COUNTIF(Y$2:$Y$100,R1062)</f>
        <v>0</v>
      </c>
      <c r="V1062" s="67">
        <f t="shared" si="116"/>
        <v>0</v>
      </c>
      <c r="AB1062" t="s">
        <v>90</v>
      </c>
      <c r="AC1062" s="46">
        <v>2501</v>
      </c>
      <c r="AD1062" s="46">
        <v>36</v>
      </c>
      <c r="AE1062" s="46">
        <v>34.700000000000003</v>
      </c>
      <c r="AF1062" s="46">
        <v>121</v>
      </c>
      <c r="AH1062" s="70" t="str">
        <f t="shared" si="117"/>
        <v/>
      </c>
      <c r="AI1062" s="70" t="str">
        <f t="shared" si="118"/>
        <v/>
      </c>
      <c r="AJ1062" s="70" t="str">
        <f t="shared" si="119"/>
        <v>X</v>
      </c>
      <c r="AK1062" s="70" t="str" cm="1">
        <f t="array" ref="AK1062">_xlfn.IFS(AH1062&lt;&gt;"","1",AI1062&lt;&gt;"","2",AJ1062&lt;&gt;"","3")</f>
        <v>3</v>
      </c>
    </row>
    <row r="1063" spans="1:37" x14ac:dyDescent="0.25">
      <c r="A1063" t="s">
        <v>3421</v>
      </c>
      <c r="B1063" t="s">
        <v>2317</v>
      </c>
      <c r="C1063" s="67" t="str">
        <f t="shared" si="114"/>
        <v>Elie Riechers</v>
      </c>
      <c r="D1063" s="71" t="str" cm="1">
        <f t="array" ref="D1063">_xlfn.IFS(AK1063="1",CONCATENATE(C1063,"Regional"),AK1063="2",CONCATENATE(C1063,"Sectional"),AK1063="3",CONCATENATE(C1063,COUNTIF($C$1:C1063,C1063)))</f>
        <v>Elie Riechers1</v>
      </c>
      <c r="E1063" s="66">
        <v>45154.604166666664</v>
      </c>
      <c r="F1063" t="s">
        <v>2648</v>
      </c>
      <c r="G1063" s="46">
        <v>43</v>
      </c>
      <c r="H1063" s="46">
        <v>81</v>
      </c>
      <c r="I1063" s="46">
        <v>42</v>
      </c>
      <c r="J1063" t="s">
        <v>2649</v>
      </c>
      <c r="K1063" t="s">
        <v>90</v>
      </c>
      <c r="L1063" s="46">
        <v>2501</v>
      </c>
      <c r="M1063" s="46">
        <v>36</v>
      </c>
      <c r="N1063" s="46">
        <v>34.700000000000003</v>
      </c>
      <c r="O1063" s="46">
        <v>121</v>
      </c>
      <c r="P1063" s="46">
        <f t="shared" si="115"/>
        <v>1</v>
      </c>
      <c r="R1063" s="67" t="s">
        <v>3598</v>
      </c>
      <c r="S1063" s="67">
        <f>COUNTIF(Y$2:$Y$100,R1063)</f>
        <v>0</v>
      </c>
      <c r="V1063" s="67">
        <f t="shared" si="116"/>
        <v>0</v>
      </c>
      <c r="AB1063" t="s">
        <v>90</v>
      </c>
      <c r="AC1063" s="46">
        <v>2501</v>
      </c>
      <c r="AD1063" s="46">
        <v>36</v>
      </c>
      <c r="AE1063" s="46">
        <v>34.700000000000003</v>
      </c>
      <c r="AF1063" s="46">
        <v>121</v>
      </c>
      <c r="AH1063" s="70" t="str">
        <f t="shared" si="117"/>
        <v/>
      </c>
      <c r="AI1063" s="70" t="str">
        <f t="shared" si="118"/>
        <v/>
      </c>
      <c r="AJ1063" s="70" t="str">
        <f t="shared" si="119"/>
        <v>X</v>
      </c>
      <c r="AK1063" s="70" t="str" cm="1">
        <f t="array" ref="AK1063">_xlfn.IFS(AH1063&lt;&gt;"","1",AI1063&lt;&gt;"","2",AJ1063&lt;&gt;"","3")</f>
        <v>3</v>
      </c>
    </row>
    <row r="1064" spans="1:37" x14ac:dyDescent="0.25">
      <c r="A1064" t="s">
        <v>3422</v>
      </c>
      <c r="B1064" t="s">
        <v>2730</v>
      </c>
      <c r="C1064" s="67" t="str">
        <f t="shared" si="114"/>
        <v>Shelia Nagel</v>
      </c>
      <c r="D1064" s="71" t="str" cm="1">
        <f t="array" ref="D1064">_xlfn.IFS(AK1064="1",CONCATENATE(C1064,"Regional"),AK1064="2",CONCATENATE(C1064,"Sectional"),AK1064="3",CONCATENATE(C1064,COUNTIF($C$1:C1064,C1064)))</f>
        <v>Shelia Nagel1</v>
      </c>
      <c r="E1064" s="66">
        <v>45154.604166666664</v>
      </c>
      <c r="F1064" t="s">
        <v>2648</v>
      </c>
      <c r="G1064" s="46">
        <v>43</v>
      </c>
      <c r="H1064" s="46">
        <v>88</v>
      </c>
      <c r="I1064" s="46">
        <v>43</v>
      </c>
      <c r="J1064" t="s">
        <v>2649</v>
      </c>
      <c r="K1064" t="s">
        <v>90</v>
      </c>
      <c r="L1064" s="46">
        <v>2501</v>
      </c>
      <c r="M1064" s="46">
        <v>36</v>
      </c>
      <c r="N1064" s="46">
        <v>34.700000000000003</v>
      </c>
      <c r="O1064" s="46">
        <v>121</v>
      </c>
      <c r="P1064" s="46">
        <f t="shared" si="115"/>
        <v>1</v>
      </c>
      <c r="R1064" s="67" t="s">
        <v>3599</v>
      </c>
      <c r="S1064" s="67">
        <f>COUNTIF(Y$2:$Y$100,R1064)</f>
        <v>0</v>
      </c>
      <c r="V1064" s="67">
        <f t="shared" si="116"/>
        <v>0</v>
      </c>
      <c r="AB1064" t="s">
        <v>90</v>
      </c>
      <c r="AC1064" s="46">
        <v>2501</v>
      </c>
      <c r="AD1064" s="46">
        <v>36</v>
      </c>
      <c r="AE1064" s="46">
        <v>34.700000000000003</v>
      </c>
      <c r="AF1064" s="46">
        <v>121</v>
      </c>
      <c r="AH1064" s="70" t="str">
        <f t="shared" si="117"/>
        <v/>
      </c>
      <c r="AI1064" s="70" t="str">
        <f t="shared" si="118"/>
        <v/>
      </c>
      <c r="AJ1064" s="70" t="str">
        <f t="shared" si="119"/>
        <v>X</v>
      </c>
      <c r="AK1064" s="70" t="str" cm="1">
        <f t="array" ref="AK1064">_xlfn.IFS(AH1064&lt;&gt;"","1",AI1064&lt;&gt;"","2",AJ1064&lt;&gt;"","3")</f>
        <v>3</v>
      </c>
    </row>
    <row r="1065" spans="1:37" x14ac:dyDescent="0.25">
      <c r="A1065" t="s">
        <v>286</v>
      </c>
      <c r="B1065" t="s">
        <v>816</v>
      </c>
      <c r="C1065" s="67" t="str">
        <f t="shared" si="114"/>
        <v>Kylie Walker</v>
      </c>
      <c r="D1065" s="71" t="str" cm="1">
        <f t="array" ref="D1065">_xlfn.IFS(AK1065="1",CONCATENATE(C1065,"Regional"),AK1065="2",CONCATENATE(C1065,"Sectional"),AK1065="3",CONCATENATE(C1065,COUNTIF($C$1:C1065,C1065)))</f>
        <v>Kylie Walker2</v>
      </c>
      <c r="E1065" s="66">
        <v>45155.291666666664</v>
      </c>
      <c r="F1065" t="s">
        <v>2650</v>
      </c>
      <c r="G1065" s="46">
        <v>40</v>
      </c>
      <c r="H1065" s="46">
        <v>68</v>
      </c>
      <c r="I1065" s="46">
        <v>1</v>
      </c>
      <c r="J1065" t="s">
        <v>167</v>
      </c>
      <c r="K1065" t="s">
        <v>83</v>
      </c>
      <c r="L1065" s="46">
        <v>4898</v>
      </c>
      <c r="M1065" s="46">
        <v>72</v>
      </c>
      <c r="N1065" s="46">
        <v>68.5</v>
      </c>
      <c r="O1065" s="46">
        <v>120</v>
      </c>
      <c r="P1065" s="46">
        <f t="shared" si="115"/>
        <v>2</v>
      </c>
      <c r="R1065" s="67" t="s">
        <v>3558</v>
      </c>
      <c r="S1065" s="67">
        <f>COUNTIF(Y$2:$Y$100,R1065)</f>
        <v>0</v>
      </c>
      <c r="V1065" s="67">
        <f t="shared" si="116"/>
        <v>0</v>
      </c>
      <c r="AB1065" t="s">
        <v>83</v>
      </c>
      <c r="AC1065" s="46">
        <v>4898</v>
      </c>
      <c r="AD1065" s="46">
        <v>72</v>
      </c>
      <c r="AE1065" s="46">
        <v>68.5</v>
      </c>
      <c r="AF1065" s="46">
        <v>120</v>
      </c>
      <c r="AH1065" s="70" t="str">
        <f t="shared" si="117"/>
        <v/>
      </c>
      <c r="AI1065" s="70" t="str">
        <f t="shared" si="118"/>
        <v/>
      </c>
      <c r="AJ1065" s="70" t="str">
        <f t="shared" si="119"/>
        <v>X</v>
      </c>
      <c r="AK1065" s="70" t="str" cm="1">
        <f t="array" ref="AK1065">_xlfn.IFS(AH1065&lt;&gt;"","1",AI1065&lt;&gt;"","2",AJ1065&lt;&gt;"","3")</f>
        <v>3</v>
      </c>
    </row>
    <row r="1066" spans="1:37" x14ac:dyDescent="0.25">
      <c r="A1066" t="s">
        <v>286</v>
      </c>
      <c r="B1066" t="s">
        <v>582</v>
      </c>
      <c r="C1066" s="67" t="str">
        <f t="shared" si="114"/>
        <v>Katelyn Walker</v>
      </c>
      <c r="D1066" s="71" t="str" cm="1">
        <f t="array" ref="D1066">_xlfn.IFS(AK1066="1",CONCATENATE(C1066,"Regional"),AK1066="2",CONCATENATE(C1066,"Sectional"),AK1066="3",CONCATENATE(C1066,COUNTIF($C$1:C1066,C1066)))</f>
        <v>Katelyn Walker2</v>
      </c>
      <c r="E1066" s="66">
        <v>45155.291666666664</v>
      </c>
      <c r="F1066" t="s">
        <v>2650</v>
      </c>
      <c r="G1066" s="46">
        <v>40</v>
      </c>
      <c r="H1066" s="46">
        <v>71</v>
      </c>
      <c r="I1066" s="46">
        <v>2</v>
      </c>
      <c r="J1066" t="s">
        <v>167</v>
      </c>
      <c r="K1066" t="s">
        <v>83</v>
      </c>
      <c r="L1066" s="46">
        <v>4898</v>
      </c>
      <c r="M1066" s="46">
        <v>72</v>
      </c>
      <c r="N1066" s="46">
        <v>68.5</v>
      </c>
      <c r="O1066" s="46">
        <v>120</v>
      </c>
      <c r="P1066" s="46">
        <f t="shared" si="115"/>
        <v>2</v>
      </c>
      <c r="R1066" s="67" t="s">
        <v>2734</v>
      </c>
      <c r="S1066" s="67">
        <f>COUNTIF(Y$2:$Y$100,R1066)</f>
        <v>0</v>
      </c>
      <c r="V1066" s="67">
        <f t="shared" si="116"/>
        <v>0</v>
      </c>
      <c r="AB1066" t="s">
        <v>83</v>
      </c>
      <c r="AC1066" s="46">
        <v>4898</v>
      </c>
      <c r="AD1066" s="46">
        <v>72</v>
      </c>
      <c r="AE1066" s="46">
        <v>68.5</v>
      </c>
      <c r="AF1066" s="46">
        <v>120</v>
      </c>
      <c r="AH1066" s="70" t="str">
        <f t="shared" si="117"/>
        <v/>
      </c>
      <c r="AI1066" s="70" t="str">
        <f t="shared" si="118"/>
        <v/>
      </c>
      <c r="AJ1066" s="70" t="str">
        <f t="shared" si="119"/>
        <v>X</v>
      </c>
      <c r="AK1066" s="70" t="str" cm="1">
        <f t="array" ref="AK1066">_xlfn.IFS(AH1066&lt;&gt;"","1",AI1066&lt;&gt;"","2",AJ1066&lt;&gt;"","3")</f>
        <v>3</v>
      </c>
    </row>
    <row r="1067" spans="1:37" x14ac:dyDescent="0.25">
      <c r="A1067" t="s">
        <v>718</v>
      </c>
      <c r="B1067" t="s">
        <v>368</v>
      </c>
      <c r="C1067" s="67" t="str">
        <f t="shared" si="114"/>
        <v>Lexi Manteufel</v>
      </c>
      <c r="D1067" s="71" t="str" cm="1">
        <f t="array" ref="D1067">_xlfn.IFS(AK1067="1",CONCATENATE(C1067,"Regional"),AK1067="2",CONCATENATE(C1067,"Sectional"),AK1067="3",CONCATENATE(C1067,COUNTIF($C$1:C1067,C1067)))</f>
        <v>Lexi Manteufel2</v>
      </c>
      <c r="E1067" s="66">
        <v>45155.291666666664</v>
      </c>
      <c r="F1067" t="s">
        <v>2650</v>
      </c>
      <c r="G1067" s="46">
        <v>40</v>
      </c>
      <c r="H1067" s="46">
        <v>75</v>
      </c>
      <c r="I1067" s="46">
        <v>3</v>
      </c>
      <c r="J1067" t="s">
        <v>167</v>
      </c>
      <c r="K1067" t="s">
        <v>83</v>
      </c>
      <c r="L1067" s="46">
        <v>4898</v>
      </c>
      <c r="M1067" s="46">
        <v>72</v>
      </c>
      <c r="N1067" s="46">
        <v>68.5</v>
      </c>
      <c r="O1067" s="46">
        <v>120</v>
      </c>
      <c r="P1067" s="46">
        <f t="shared" si="115"/>
        <v>2</v>
      </c>
      <c r="R1067" s="67" t="s">
        <v>1315</v>
      </c>
      <c r="S1067" s="67">
        <f>COUNTIF(Y$2:$Y$100,R1067)</f>
        <v>0</v>
      </c>
      <c r="V1067" s="67">
        <f t="shared" si="116"/>
        <v>0</v>
      </c>
      <c r="AB1067" t="s">
        <v>83</v>
      </c>
      <c r="AC1067" s="46">
        <v>4898</v>
      </c>
      <c r="AD1067" s="46">
        <v>72</v>
      </c>
      <c r="AE1067" s="46">
        <v>68.5</v>
      </c>
      <c r="AF1067" s="46">
        <v>120</v>
      </c>
      <c r="AH1067" s="70" t="str">
        <f t="shared" si="117"/>
        <v/>
      </c>
      <c r="AI1067" s="70" t="str">
        <f t="shared" si="118"/>
        <v/>
      </c>
      <c r="AJ1067" s="70" t="str">
        <f t="shared" si="119"/>
        <v>X</v>
      </c>
      <c r="AK1067" s="70" t="str" cm="1">
        <f t="array" ref="AK1067">_xlfn.IFS(AH1067&lt;&gt;"","1",AI1067&lt;&gt;"","2",AJ1067&lt;&gt;"","3")</f>
        <v>3</v>
      </c>
    </row>
    <row r="1068" spans="1:37" x14ac:dyDescent="0.25">
      <c r="A1068" t="s">
        <v>88</v>
      </c>
      <c r="B1068" t="s">
        <v>507</v>
      </c>
      <c r="C1068" s="67" t="str">
        <f t="shared" si="114"/>
        <v>Chloe Brown</v>
      </c>
      <c r="D1068" s="71" t="str" cm="1">
        <f t="array" ref="D1068">_xlfn.IFS(AK1068="1",CONCATENATE(C1068,"Regional"),AK1068="2",CONCATENATE(C1068,"Sectional"),AK1068="3",CONCATENATE(C1068,COUNTIF($C$1:C1068,C1068)))</f>
        <v>Chloe Brown2</v>
      </c>
      <c r="E1068" s="66">
        <v>45155.291666666664</v>
      </c>
      <c r="F1068" t="s">
        <v>2650</v>
      </c>
      <c r="G1068" s="46">
        <v>40</v>
      </c>
      <c r="H1068" s="46">
        <v>77</v>
      </c>
      <c r="I1068" s="46">
        <v>4</v>
      </c>
      <c r="J1068" t="s">
        <v>167</v>
      </c>
      <c r="K1068" t="s">
        <v>83</v>
      </c>
      <c r="L1068" s="46">
        <v>4898</v>
      </c>
      <c r="M1068" s="46">
        <v>72</v>
      </c>
      <c r="N1068" s="46">
        <v>68.5</v>
      </c>
      <c r="O1068" s="46">
        <v>120</v>
      </c>
      <c r="P1068" s="46">
        <f t="shared" si="115"/>
        <v>2</v>
      </c>
      <c r="R1068" s="67" t="s">
        <v>1250</v>
      </c>
      <c r="S1068" s="67">
        <f>COUNTIF(Y$2:$Y$100,R1068)</f>
        <v>0</v>
      </c>
      <c r="V1068" s="67">
        <f t="shared" si="116"/>
        <v>0</v>
      </c>
      <c r="AB1068" t="s">
        <v>83</v>
      </c>
      <c r="AC1068" s="46">
        <v>4898</v>
      </c>
      <c r="AD1068" s="46">
        <v>72</v>
      </c>
      <c r="AE1068" s="46">
        <v>68.5</v>
      </c>
      <c r="AF1068" s="46">
        <v>120</v>
      </c>
      <c r="AH1068" s="70" t="str">
        <f t="shared" si="117"/>
        <v/>
      </c>
      <c r="AI1068" s="70" t="str">
        <f t="shared" si="118"/>
        <v/>
      </c>
      <c r="AJ1068" s="70" t="str">
        <f t="shared" si="119"/>
        <v>X</v>
      </c>
      <c r="AK1068" s="70" t="str" cm="1">
        <f t="array" ref="AK1068">_xlfn.IFS(AH1068&lt;&gt;"","1",AI1068&lt;&gt;"","2",AJ1068&lt;&gt;"","3")</f>
        <v>3</v>
      </c>
    </row>
    <row r="1069" spans="1:37" x14ac:dyDescent="0.25">
      <c r="A1069" t="s">
        <v>590</v>
      </c>
      <c r="B1069" t="s">
        <v>591</v>
      </c>
      <c r="C1069" s="67" t="str">
        <f t="shared" si="114"/>
        <v>Daniella Honkamp</v>
      </c>
      <c r="D1069" s="71" t="str" cm="1">
        <f t="array" ref="D1069">_xlfn.IFS(AK1069="1",CONCATENATE(C1069,"Regional"),AK1069="2",CONCATENATE(C1069,"Sectional"),AK1069="3",CONCATENATE(C1069,COUNTIF($C$1:C1069,C1069)))</f>
        <v>Daniella Honkamp2</v>
      </c>
      <c r="E1069" s="66">
        <v>45155.291666666664</v>
      </c>
      <c r="F1069" t="s">
        <v>2650</v>
      </c>
      <c r="G1069" s="46">
        <v>40</v>
      </c>
      <c r="H1069" s="46">
        <v>78</v>
      </c>
      <c r="I1069" s="46">
        <v>5</v>
      </c>
      <c r="J1069" t="s">
        <v>167</v>
      </c>
      <c r="K1069" t="s">
        <v>83</v>
      </c>
      <c r="L1069" s="46">
        <v>4898</v>
      </c>
      <c r="M1069" s="46">
        <v>72</v>
      </c>
      <c r="N1069" s="46">
        <v>68.5</v>
      </c>
      <c r="O1069" s="46">
        <v>120</v>
      </c>
      <c r="P1069" s="46">
        <f t="shared" si="115"/>
        <v>2</v>
      </c>
      <c r="R1069" s="67" t="s">
        <v>1238</v>
      </c>
      <c r="S1069" s="67">
        <f>COUNTIF(Y$2:$Y$100,R1069)</f>
        <v>0</v>
      </c>
      <c r="V1069" s="67">
        <f t="shared" si="116"/>
        <v>0</v>
      </c>
      <c r="AB1069" t="s">
        <v>83</v>
      </c>
      <c r="AC1069" s="46">
        <v>4898</v>
      </c>
      <c r="AD1069" s="46">
        <v>72</v>
      </c>
      <c r="AE1069" s="46">
        <v>68.5</v>
      </c>
      <c r="AF1069" s="46">
        <v>120</v>
      </c>
      <c r="AH1069" s="70" t="str">
        <f t="shared" si="117"/>
        <v/>
      </c>
      <c r="AI1069" s="70" t="str">
        <f t="shared" si="118"/>
        <v/>
      </c>
      <c r="AJ1069" s="70" t="str">
        <f t="shared" si="119"/>
        <v>X</v>
      </c>
      <c r="AK1069" s="70" t="str" cm="1">
        <f t="array" ref="AK1069">_xlfn.IFS(AH1069&lt;&gt;"","1",AI1069&lt;&gt;"","2",AJ1069&lt;&gt;"","3")</f>
        <v>3</v>
      </c>
    </row>
    <row r="1070" spans="1:37" x14ac:dyDescent="0.25">
      <c r="A1070" t="s">
        <v>1739</v>
      </c>
      <c r="B1070" t="s">
        <v>1740</v>
      </c>
      <c r="C1070" s="67" t="str">
        <f t="shared" si="114"/>
        <v>Camille DeLost</v>
      </c>
      <c r="D1070" s="71" t="str" cm="1">
        <f t="array" ref="D1070">_xlfn.IFS(AK1070="1",CONCATENATE(C1070,"Regional"),AK1070="2",CONCATENATE(C1070,"Sectional"),AK1070="3",CONCATENATE(C1070,COUNTIF($C$1:C1070,C1070)))</f>
        <v>Camille DeLost2</v>
      </c>
      <c r="E1070" s="66">
        <v>45155.291666666664</v>
      </c>
      <c r="F1070" t="s">
        <v>2650</v>
      </c>
      <c r="G1070" s="46">
        <v>40</v>
      </c>
      <c r="H1070" s="46">
        <v>81</v>
      </c>
      <c r="I1070" s="46">
        <v>6</v>
      </c>
      <c r="J1070" t="s">
        <v>167</v>
      </c>
      <c r="K1070" t="s">
        <v>83</v>
      </c>
      <c r="L1070" s="46">
        <v>4898</v>
      </c>
      <c r="M1070" s="46">
        <v>72</v>
      </c>
      <c r="N1070" s="46">
        <v>68.5</v>
      </c>
      <c r="O1070" s="46">
        <v>120</v>
      </c>
      <c r="P1070" s="46">
        <f t="shared" si="115"/>
        <v>2</v>
      </c>
      <c r="R1070" s="67" t="s">
        <v>2736</v>
      </c>
      <c r="S1070" s="67">
        <f>COUNTIF(Y$2:$Y$100,R1070)</f>
        <v>0</v>
      </c>
      <c r="V1070" s="67">
        <f t="shared" si="116"/>
        <v>0</v>
      </c>
      <c r="AB1070" t="s">
        <v>83</v>
      </c>
      <c r="AC1070" s="46">
        <v>4898</v>
      </c>
      <c r="AD1070" s="46">
        <v>72</v>
      </c>
      <c r="AE1070" s="46">
        <v>68.5</v>
      </c>
      <c r="AF1070" s="46">
        <v>120</v>
      </c>
      <c r="AH1070" s="70" t="str">
        <f t="shared" si="117"/>
        <v/>
      </c>
      <c r="AI1070" s="70" t="str">
        <f t="shared" si="118"/>
        <v/>
      </c>
      <c r="AJ1070" s="70" t="str">
        <f t="shared" si="119"/>
        <v>X</v>
      </c>
      <c r="AK1070" s="70" t="str" cm="1">
        <f t="array" ref="AK1070">_xlfn.IFS(AH1070&lt;&gt;"","1",AI1070&lt;&gt;"","2",AJ1070&lt;&gt;"","3")</f>
        <v>3</v>
      </c>
    </row>
    <row r="1071" spans="1:37" x14ac:dyDescent="0.25">
      <c r="A1071" t="s">
        <v>1866</v>
      </c>
      <c r="B1071" t="s">
        <v>1656</v>
      </c>
      <c r="C1071" s="67" t="str">
        <f t="shared" si="114"/>
        <v>Alana Keevers</v>
      </c>
      <c r="D1071" s="71" t="str" cm="1">
        <f t="array" ref="D1071">_xlfn.IFS(AK1071="1",CONCATENATE(C1071,"Regional"),AK1071="2",CONCATENATE(C1071,"Sectional"),AK1071="3",CONCATENATE(C1071,COUNTIF($C$1:C1071,C1071)))</f>
        <v>Alana Keevers2</v>
      </c>
      <c r="E1071" s="66">
        <v>45155.291666666664</v>
      </c>
      <c r="F1071" t="s">
        <v>2650</v>
      </c>
      <c r="G1071" s="46">
        <v>40</v>
      </c>
      <c r="H1071" s="46">
        <v>83</v>
      </c>
      <c r="I1071" s="46">
        <v>7</v>
      </c>
      <c r="J1071" t="s">
        <v>167</v>
      </c>
      <c r="K1071" t="s">
        <v>83</v>
      </c>
      <c r="L1071" s="46">
        <v>4898</v>
      </c>
      <c r="M1071" s="46">
        <v>72</v>
      </c>
      <c r="N1071" s="46">
        <v>68.5</v>
      </c>
      <c r="O1071" s="46">
        <v>120</v>
      </c>
      <c r="P1071" s="46">
        <f t="shared" si="115"/>
        <v>2</v>
      </c>
      <c r="R1071" s="67" t="s">
        <v>2878</v>
      </c>
      <c r="S1071" s="67">
        <f>COUNTIF(Y$2:$Y$100,R1071)</f>
        <v>0</v>
      </c>
      <c r="V1071" s="67">
        <f t="shared" si="116"/>
        <v>0</v>
      </c>
      <c r="AB1071" t="s">
        <v>83</v>
      </c>
      <c r="AC1071" s="46">
        <v>4898</v>
      </c>
      <c r="AD1071" s="46">
        <v>72</v>
      </c>
      <c r="AE1071" s="46">
        <v>68.5</v>
      </c>
      <c r="AF1071" s="46">
        <v>120</v>
      </c>
      <c r="AH1071" s="70" t="str">
        <f t="shared" si="117"/>
        <v/>
      </c>
      <c r="AI1071" s="70" t="str">
        <f t="shared" si="118"/>
        <v/>
      </c>
      <c r="AJ1071" s="70" t="str">
        <f t="shared" si="119"/>
        <v>X</v>
      </c>
      <c r="AK1071" s="70" t="str" cm="1">
        <f t="array" ref="AK1071">_xlfn.IFS(AH1071&lt;&gt;"","1",AI1071&lt;&gt;"","2",AJ1071&lt;&gt;"","3")</f>
        <v>3</v>
      </c>
    </row>
    <row r="1072" spans="1:37" x14ac:dyDescent="0.25">
      <c r="A1072" t="s">
        <v>607</v>
      </c>
      <c r="B1072" t="s">
        <v>443</v>
      </c>
      <c r="C1072" s="67" t="str">
        <f t="shared" si="114"/>
        <v>Emily Mallace</v>
      </c>
      <c r="D1072" s="71" t="str" cm="1">
        <f t="array" ref="D1072">_xlfn.IFS(AK1072="1",CONCATENATE(C1072,"Regional"),AK1072="2",CONCATENATE(C1072,"Sectional"),AK1072="3",CONCATENATE(C1072,COUNTIF($C$1:C1072,C1072)))</f>
        <v>Emily Mallace2</v>
      </c>
      <c r="E1072" s="66">
        <v>45155.291666666664</v>
      </c>
      <c r="F1072" t="s">
        <v>2650</v>
      </c>
      <c r="G1072" s="46">
        <v>40</v>
      </c>
      <c r="H1072" s="46">
        <v>86</v>
      </c>
      <c r="I1072" s="46">
        <v>8</v>
      </c>
      <c r="J1072" t="s">
        <v>167</v>
      </c>
      <c r="K1072" t="s">
        <v>83</v>
      </c>
      <c r="L1072" s="46">
        <v>4898</v>
      </c>
      <c r="M1072" s="46">
        <v>72</v>
      </c>
      <c r="N1072" s="46">
        <v>68.5</v>
      </c>
      <c r="O1072" s="46">
        <v>120</v>
      </c>
      <c r="P1072" s="46">
        <f t="shared" si="115"/>
        <v>2</v>
      </c>
      <c r="R1072" s="67" t="s">
        <v>2747</v>
      </c>
      <c r="S1072" s="67">
        <f>COUNTIF(Y$2:$Y$100,R1072)</f>
        <v>0</v>
      </c>
      <c r="V1072" s="67">
        <f t="shared" si="116"/>
        <v>0</v>
      </c>
      <c r="AB1072" t="s">
        <v>83</v>
      </c>
      <c r="AC1072" s="46">
        <v>4898</v>
      </c>
      <c r="AD1072" s="46">
        <v>72</v>
      </c>
      <c r="AE1072" s="46">
        <v>68.5</v>
      </c>
      <c r="AF1072" s="46">
        <v>120</v>
      </c>
      <c r="AH1072" s="70" t="str">
        <f t="shared" si="117"/>
        <v/>
      </c>
      <c r="AI1072" s="70" t="str">
        <f t="shared" si="118"/>
        <v/>
      </c>
      <c r="AJ1072" s="70" t="str">
        <f t="shared" si="119"/>
        <v>X</v>
      </c>
      <c r="AK1072" s="70" t="str" cm="1">
        <f t="array" ref="AK1072">_xlfn.IFS(AH1072&lt;&gt;"","1",AI1072&lt;&gt;"","2",AJ1072&lt;&gt;"","3")</f>
        <v>3</v>
      </c>
    </row>
    <row r="1073" spans="1:37" x14ac:dyDescent="0.25">
      <c r="A1073" t="s">
        <v>938</v>
      </c>
      <c r="B1073" t="s">
        <v>199</v>
      </c>
      <c r="C1073" s="67" t="str">
        <f t="shared" si="114"/>
        <v>Payton Morton</v>
      </c>
      <c r="D1073" s="71" t="str" cm="1">
        <f t="array" ref="D1073">_xlfn.IFS(AK1073="1",CONCATENATE(C1073,"Regional"),AK1073="2",CONCATENATE(C1073,"Sectional"),AK1073="3",CONCATENATE(C1073,COUNTIF($C$1:C1073,C1073)))</f>
        <v>Payton Morton1</v>
      </c>
      <c r="E1073" s="66">
        <v>45155.291666666664</v>
      </c>
      <c r="F1073" t="s">
        <v>2650</v>
      </c>
      <c r="G1073" s="46">
        <v>40</v>
      </c>
      <c r="H1073" s="46">
        <v>89</v>
      </c>
      <c r="I1073" s="46">
        <v>9</v>
      </c>
      <c r="J1073" t="s">
        <v>167</v>
      </c>
      <c r="K1073" t="s">
        <v>83</v>
      </c>
      <c r="L1073" s="46">
        <v>4898</v>
      </c>
      <c r="M1073" s="46">
        <v>72</v>
      </c>
      <c r="N1073" s="46">
        <v>68.5</v>
      </c>
      <c r="O1073" s="46">
        <v>120</v>
      </c>
      <c r="P1073" s="46">
        <f t="shared" si="115"/>
        <v>2</v>
      </c>
      <c r="R1073" s="67" t="s">
        <v>2796</v>
      </c>
      <c r="S1073" s="67">
        <f>COUNTIF(Y$2:$Y$100,R1073)</f>
        <v>0</v>
      </c>
      <c r="V1073" s="67">
        <f t="shared" si="116"/>
        <v>0</v>
      </c>
      <c r="AB1073" t="s">
        <v>83</v>
      </c>
      <c r="AC1073" s="46">
        <v>4898</v>
      </c>
      <c r="AD1073" s="46">
        <v>72</v>
      </c>
      <c r="AE1073" s="46">
        <v>68.5</v>
      </c>
      <c r="AF1073" s="46">
        <v>120</v>
      </c>
      <c r="AH1073" s="70" t="str">
        <f t="shared" si="117"/>
        <v/>
      </c>
      <c r="AI1073" s="70" t="str">
        <f t="shared" si="118"/>
        <v/>
      </c>
      <c r="AJ1073" s="70" t="str">
        <f t="shared" si="119"/>
        <v>X</v>
      </c>
      <c r="AK1073" s="70" t="str" cm="1">
        <f t="array" ref="AK1073">_xlfn.IFS(AH1073&lt;&gt;"","1",AI1073&lt;&gt;"","2",AJ1073&lt;&gt;"","3")</f>
        <v>3</v>
      </c>
    </row>
    <row r="1074" spans="1:37" x14ac:dyDescent="0.25">
      <c r="A1074" t="s">
        <v>595</v>
      </c>
      <c r="B1074" t="s">
        <v>313</v>
      </c>
      <c r="C1074" s="67" t="str">
        <f t="shared" si="114"/>
        <v>Avery Buchholz</v>
      </c>
      <c r="D1074" s="71" t="str" cm="1">
        <f t="array" ref="D1074">_xlfn.IFS(AK1074="1",CONCATENATE(C1074,"Regional"),AK1074="2",CONCATENATE(C1074,"Sectional"),AK1074="3",CONCATENATE(C1074,COUNTIF($C$1:C1074,C1074)))</f>
        <v>Avery Buchholz2</v>
      </c>
      <c r="E1074" s="66">
        <v>45155.291666666664</v>
      </c>
      <c r="F1074" t="s">
        <v>2650</v>
      </c>
      <c r="G1074" s="46">
        <v>40</v>
      </c>
      <c r="H1074" s="46">
        <v>91</v>
      </c>
      <c r="I1074" s="46">
        <v>10</v>
      </c>
      <c r="J1074" t="s">
        <v>167</v>
      </c>
      <c r="K1074" t="s">
        <v>83</v>
      </c>
      <c r="L1074" s="46">
        <v>4898</v>
      </c>
      <c r="M1074" s="46">
        <v>72</v>
      </c>
      <c r="N1074" s="46">
        <v>68.5</v>
      </c>
      <c r="O1074" s="46">
        <v>120</v>
      </c>
      <c r="P1074" s="46">
        <f t="shared" si="115"/>
        <v>2</v>
      </c>
      <c r="R1074" s="67" t="s">
        <v>1241</v>
      </c>
      <c r="S1074" s="67">
        <f>COUNTIF(Y$2:$Y$100,R1074)</f>
        <v>0</v>
      </c>
      <c r="V1074" s="67">
        <f t="shared" si="116"/>
        <v>0</v>
      </c>
      <c r="AB1074" t="s">
        <v>83</v>
      </c>
      <c r="AC1074" s="46">
        <v>4898</v>
      </c>
      <c r="AD1074" s="46">
        <v>72</v>
      </c>
      <c r="AE1074" s="46">
        <v>68.5</v>
      </c>
      <c r="AF1074" s="46">
        <v>120</v>
      </c>
      <c r="AH1074" s="70" t="str">
        <f t="shared" si="117"/>
        <v/>
      </c>
      <c r="AI1074" s="70" t="str">
        <f t="shared" si="118"/>
        <v/>
      </c>
      <c r="AJ1074" s="70" t="str">
        <f t="shared" si="119"/>
        <v>X</v>
      </c>
      <c r="AK1074" s="70" t="str" cm="1">
        <f t="array" ref="AK1074">_xlfn.IFS(AH1074&lt;&gt;"","1",AI1074&lt;&gt;"","2",AJ1074&lt;&gt;"","3")</f>
        <v>3</v>
      </c>
    </row>
    <row r="1075" spans="1:37" x14ac:dyDescent="0.25">
      <c r="A1075" t="s">
        <v>775</v>
      </c>
      <c r="B1075" t="s">
        <v>776</v>
      </c>
      <c r="C1075" s="67" t="str">
        <f t="shared" si="114"/>
        <v>Kendall Kafar</v>
      </c>
      <c r="D1075" s="71" t="str" cm="1">
        <f t="array" ref="D1075">_xlfn.IFS(AK1075="1",CONCATENATE(C1075,"Regional"),AK1075="2",CONCATENATE(C1075,"Sectional"),AK1075="3",CONCATENATE(C1075,COUNTIF($C$1:C1075,C1075)))</f>
        <v>Kendall Kafar1</v>
      </c>
      <c r="E1075" s="66">
        <v>45155.291666666664</v>
      </c>
      <c r="F1075" t="s">
        <v>2650</v>
      </c>
      <c r="G1075" s="46">
        <v>40</v>
      </c>
      <c r="H1075" s="46">
        <v>91</v>
      </c>
      <c r="I1075" s="46">
        <v>10</v>
      </c>
      <c r="J1075" t="s">
        <v>167</v>
      </c>
      <c r="K1075" t="s">
        <v>83</v>
      </c>
      <c r="L1075" s="46">
        <v>4898</v>
      </c>
      <c r="M1075" s="46">
        <v>72</v>
      </c>
      <c r="N1075" s="46">
        <v>68.5</v>
      </c>
      <c r="O1075" s="46">
        <v>120</v>
      </c>
      <c r="P1075" s="46">
        <f t="shared" si="115"/>
        <v>2</v>
      </c>
      <c r="R1075" s="67" t="s">
        <v>1357</v>
      </c>
      <c r="S1075" s="67">
        <f>COUNTIF(Y$2:$Y$100,R1075)</f>
        <v>0</v>
      </c>
      <c r="V1075" s="67">
        <f t="shared" si="116"/>
        <v>0</v>
      </c>
      <c r="AB1075" t="s">
        <v>83</v>
      </c>
      <c r="AC1075" s="46">
        <v>4898</v>
      </c>
      <c r="AD1075" s="46">
        <v>72</v>
      </c>
      <c r="AE1075" s="46">
        <v>68.5</v>
      </c>
      <c r="AF1075" s="46">
        <v>120</v>
      </c>
      <c r="AH1075" s="70" t="str">
        <f t="shared" si="117"/>
        <v/>
      </c>
      <c r="AI1075" s="70" t="str">
        <f t="shared" si="118"/>
        <v/>
      </c>
      <c r="AJ1075" s="70" t="str">
        <f t="shared" si="119"/>
        <v>X</v>
      </c>
      <c r="AK1075" s="70" t="str" cm="1">
        <f t="array" ref="AK1075">_xlfn.IFS(AH1075&lt;&gt;"","1",AI1075&lt;&gt;"","2",AJ1075&lt;&gt;"","3")</f>
        <v>3</v>
      </c>
    </row>
    <row r="1076" spans="1:37" x14ac:dyDescent="0.25">
      <c r="A1076" t="s">
        <v>287</v>
      </c>
      <c r="B1076" t="s">
        <v>528</v>
      </c>
      <c r="C1076" s="67" t="str">
        <f t="shared" si="114"/>
        <v>Kate Krauklis</v>
      </c>
      <c r="D1076" s="71" t="str" cm="1">
        <f t="array" ref="D1076">_xlfn.IFS(AK1076="1",CONCATENATE(C1076,"Regional"),AK1076="2",CONCATENATE(C1076,"Sectional"),AK1076="3",CONCATENATE(C1076,COUNTIF($C$1:C1076,C1076)))</f>
        <v>Kate Krauklis1</v>
      </c>
      <c r="E1076" s="66">
        <v>45155.291666666664</v>
      </c>
      <c r="F1076" t="s">
        <v>2650</v>
      </c>
      <c r="G1076" s="46">
        <v>40</v>
      </c>
      <c r="H1076" s="46">
        <v>93</v>
      </c>
      <c r="I1076" s="46">
        <v>12</v>
      </c>
      <c r="J1076" t="s">
        <v>167</v>
      </c>
      <c r="K1076" t="s">
        <v>83</v>
      </c>
      <c r="L1076" s="46">
        <v>4898</v>
      </c>
      <c r="M1076" s="46">
        <v>72</v>
      </c>
      <c r="N1076" s="46">
        <v>68.5</v>
      </c>
      <c r="O1076" s="46">
        <v>120</v>
      </c>
      <c r="P1076" s="46">
        <f t="shared" si="115"/>
        <v>2</v>
      </c>
      <c r="R1076" s="67" t="s">
        <v>3600</v>
      </c>
      <c r="S1076" s="67">
        <f>COUNTIF(Y$2:$Y$100,R1076)</f>
        <v>0</v>
      </c>
      <c r="V1076" s="67">
        <f t="shared" si="116"/>
        <v>0</v>
      </c>
      <c r="AB1076" t="s">
        <v>83</v>
      </c>
      <c r="AC1076" s="46">
        <v>4898</v>
      </c>
      <c r="AD1076" s="46">
        <v>72</v>
      </c>
      <c r="AE1076" s="46">
        <v>68.5</v>
      </c>
      <c r="AF1076" s="46">
        <v>120</v>
      </c>
      <c r="AH1076" s="70" t="str">
        <f t="shared" si="117"/>
        <v/>
      </c>
      <c r="AI1076" s="70" t="str">
        <f t="shared" si="118"/>
        <v/>
      </c>
      <c r="AJ1076" s="70" t="str">
        <f t="shared" si="119"/>
        <v>X</v>
      </c>
      <c r="AK1076" s="70" t="str" cm="1">
        <f t="array" ref="AK1076">_xlfn.IFS(AH1076&lt;&gt;"","1",AI1076&lt;&gt;"","2",AJ1076&lt;&gt;"","3")</f>
        <v>3</v>
      </c>
    </row>
    <row r="1077" spans="1:37" x14ac:dyDescent="0.25">
      <c r="A1077" t="s">
        <v>778</v>
      </c>
      <c r="B1077" t="s">
        <v>717</v>
      </c>
      <c r="C1077" s="67" t="str">
        <f t="shared" si="114"/>
        <v>Kayla Warner</v>
      </c>
      <c r="D1077" s="71" t="str" cm="1">
        <f t="array" ref="D1077">_xlfn.IFS(AK1077="1",CONCATENATE(C1077,"Regional"),AK1077="2",CONCATENATE(C1077,"Sectional"),AK1077="3",CONCATENATE(C1077,COUNTIF($C$1:C1077,C1077)))</f>
        <v>Kayla Warner1</v>
      </c>
      <c r="E1077" s="66">
        <v>45155.291666666664</v>
      </c>
      <c r="F1077" t="s">
        <v>2650</v>
      </c>
      <c r="G1077" s="46">
        <v>40</v>
      </c>
      <c r="H1077" s="46">
        <v>93</v>
      </c>
      <c r="I1077" s="46">
        <v>12</v>
      </c>
      <c r="J1077" t="s">
        <v>167</v>
      </c>
      <c r="K1077" t="s">
        <v>83</v>
      </c>
      <c r="L1077" s="46">
        <v>4898</v>
      </c>
      <c r="M1077" s="46">
        <v>72</v>
      </c>
      <c r="N1077" s="46">
        <v>68.5</v>
      </c>
      <c r="O1077" s="46">
        <v>120</v>
      </c>
      <c r="P1077" s="46">
        <f t="shared" si="115"/>
        <v>2</v>
      </c>
      <c r="R1077" s="67" t="s">
        <v>1358</v>
      </c>
      <c r="S1077" s="67">
        <f>COUNTIF(Y$2:$Y$100,R1077)</f>
        <v>0</v>
      </c>
      <c r="V1077" s="67">
        <f t="shared" si="116"/>
        <v>0</v>
      </c>
      <c r="AB1077" t="s">
        <v>83</v>
      </c>
      <c r="AC1077" s="46">
        <v>4898</v>
      </c>
      <c r="AD1077" s="46">
        <v>72</v>
      </c>
      <c r="AE1077" s="46">
        <v>68.5</v>
      </c>
      <c r="AF1077" s="46">
        <v>120</v>
      </c>
      <c r="AH1077" s="70" t="str">
        <f t="shared" si="117"/>
        <v/>
      </c>
      <c r="AI1077" s="70" t="str">
        <f t="shared" si="118"/>
        <v/>
      </c>
      <c r="AJ1077" s="70" t="str">
        <f t="shared" si="119"/>
        <v>X</v>
      </c>
      <c r="AK1077" s="70" t="str" cm="1">
        <f t="array" ref="AK1077">_xlfn.IFS(AH1077&lt;&gt;"","1",AI1077&lt;&gt;"","2",AJ1077&lt;&gt;"","3")</f>
        <v>3</v>
      </c>
    </row>
    <row r="1078" spans="1:37" x14ac:dyDescent="0.25">
      <c r="A1078" t="s">
        <v>1657</v>
      </c>
      <c r="B1078" t="s">
        <v>777</v>
      </c>
      <c r="C1078" s="67" t="str">
        <f t="shared" si="114"/>
        <v>Macie Plitzuweit</v>
      </c>
      <c r="D1078" s="71" t="str" cm="1">
        <f t="array" ref="D1078">_xlfn.IFS(AK1078="1",CONCATENATE(C1078,"Regional"),AK1078="2",CONCATENATE(C1078,"Sectional"),AK1078="3",CONCATENATE(C1078,COUNTIF($C$1:C1078,C1078)))</f>
        <v>Macie Plitzuweit1</v>
      </c>
      <c r="E1078" s="66">
        <v>45155.291666666664</v>
      </c>
      <c r="F1078" t="s">
        <v>2650</v>
      </c>
      <c r="G1078" s="46">
        <v>40</v>
      </c>
      <c r="H1078" s="46">
        <v>96</v>
      </c>
      <c r="I1078" s="46">
        <v>14</v>
      </c>
      <c r="J1078" t="s">
        <v>167</v>
      </c>
      <c r="K1078" t="s">
        <v>83</v>
      </c>
      <c r="L1078" s="46">
        <v>4898</v>
      </c>
      <c r="M1078" s="46">
        <v>72</v>
      </c>
      <c r="N1078" s="46">
        <v>68.5</v>
      </c>
      <c r="O1078" s="46">
        <v>120</v>
      </c>
      <c r="P1078" s="46">
        <f t="shared" si="115"/>
        <v>2</v>
      </c>
      <c r="R1078" s="67" t="s">
        <v>3601</v>
      </c>
      <c r="S1078" s="67">
        <f>COUNTIF(Y$2:$Y$100,R1078)</f>
        <v>0</v>
      </c>
      <c r="V1078" s="67">
        <f t="shared" si="116"/>
        <v>0</v>
      </c>
      <c r="AB1078" t="s">
        <v>83</v>
      </c>
      <c r="AC1078" s="46">
        <v>4898</v>
      </c>
      <c r="AD1078" s="46">
        <v>72</v>
      </c>
      <c r="AE1078" s="46">
        <v>68.5</v>
      </c>
      <c r="AF1078" s="46">
        <v>120</v>
      </c>
      <c r="AH1078" s="70" t="str">
        <f t="shared" si="117"/>
        <v/>
      </c>
      <c r="AI1078" s="70" t="str">
        <f t="shared" si="118"/>
        <v/>
      </c>
      <c r="AJ1078" s="70" t="str">
        <f t="shared" si="119"/>
        <v>X</v>
      </c>
      <c r="AK1078" s="70" t="str" cm="1">
        <f t="array" ref="AK1078">_xlfn.IFS(AH1078&lt;&gt;"","1",AI1078&lt;&gt;"","2",AJ1078&lt;&gt;"","3")</f>
        <v>3</v>
      </c>
    </row>
    <row r="1079" spans="1:37" x14ac:dyDescent="0.25">
      <c r="A1079" t="s">
        <v>897</v>
      </c>
      <c r="B1079" t="s">
        <v>187</v>
      </c>
      <c r="C1079" s="67" t="str">
        <f t="shared" si="114"/>
        <v>Ava Sollars</v>
      </c>
      <c r="D1079" s="71" t="str" cm="1">
        <f t="array" ref="D1079">_xlfn.IFS(AK1079="1",CONCATENATE(C1079,"Regional"),AK1079="2",CONCATENATE(C1079,"Sectional"),AK1079="3",CONCATENATE(C1079,COUNTIF($C$1:C1079,C1079)))</f>
        <v>Ava Sollars1</v>
      </c>
      <c r="E1079" s="66">
        <v>45155.291666666664</v>
      </c>
      <c r="F1079" t="s">
        <v>2650</v>
      </c>
      <c r="G1079" s="46">
        <v>40</v>
      </c>
      <c r="H1079" s="46">
        <v>97</v>
      </c>
      <c r="I1079" s="46">
        <v>15</v>
      </c>
      <c r="J1079" t="s">
        <v>167</v>
      </c>
      <c r="K1079" t="s">
        <v>83</v>
      </c>
      <c r="L1079" s="46">
        <v>4898</v>
      </c>
      <c r="M1079" s="46">
        <v>72</v>
      </c>
      <c r="N1079" s="46">
        <v>68.5</v>
      </c>
      <c r="O1079" s="46">
        <v>120</v>
      </c>
      <c r="P1079" s="46">
        <f t="shared" si="115"/>
        <v>2</v>
      </c>
      <c r="R1079" s="67" t="s">
        <v>1437</v>
      </c>
      <c r="S1079" s="67">
        <f>COUNTIF(Y$2:$Y$100,R1079)</f>
        <v>0</v>
      </c>
      <c r="V1079" s="67">
        <f t="shared" si="116"/>
        <v>0</v>
      </c>
      <c r="AB1079" t="s">
        <v>83</v>
      </c>
      <c r="AC1079" s="46">
        <v>4898</v>
      </c>
      <c r="AD1079" s="46">
        <v>72</v>
      </c>
      <c r="AE1079" s="46">
        <v>68.5</v>
      </c>
      <c r="AF1079" s="46">
        <v>120</v>
      </c>
      <c r="AH1079" s="70" t="str">
        <f t="shared" si="117"/>
        <v/>
      </c>
      <c r="AI1079" s="70" t="str">
        <f t="shared" si="118"/>
        <v/>
      </c>
      <c r="AJ1079" s="70" t="str">
        <f t="shared" si="119"/>
        <v>X</v>
      </c>
      <c r="AK1079" s="70" t="str" cm="1">
        <f t="array" ref="AK1079">_xlfn.IFS(AH1079&lt;&gt;"","1",AI1079&lt;&gt;"","2",AJ1079&lt;&gt;"","3")</f>
        <v>3</v>
      </c>
    </row>
    <row r="1080" spans="1:37" x14ac:dyDescent="0.25">
      <c r="A1080" t="s">
        <v>785</v>
      </c>
      <c r="B1080" t="s">
        <v>218</v>
      </c>
      <c r="C1080" s="67" t="str">
        <f t="shared" si="114"/>
        <v>Finley Counsell</v>
      </c>
      <c r="D1080" s="71" t="str" cm="1">
        <f t="array" ref="D1080">_xlfn.IFS(AK1080="1",CONCATENATE(C1080,"Regional"),AK1080="2",CONCATENATE(C1080,"Sectional"),AK1080="3",CONCATENATE(C1080,COUNTIF($C$1:C1080,C1080)))</f>
        <v>Finley Counsell2</v>
      </c>
      <c r="E1080" s="66">
        <v>45155.291666666664</v>
      </c>
      <c r="F1080" t="s">
        <v>2650</v>
      </c>
      <c r="G1080" s="46">
        <v>40</v>
      </c>
      <c r="H1080" s="46">
        <v>99</v>
      </c>
      <c r="I1080" s="46">
        <v>16</v>
      </c>
      <c r="J1080" t="s">
        <v>167</v>
      </c>
      <c r="K1080" t="s">
        <v>83</v>
      </c>
      <c r="L1080" s="46">
        <v>4898</v>
      </c>
      <c r="M1080" s="46">
        <v>72</v>
      </c>
      <c r="N1080" s="46">
        <v>68.5</v>
      </c>
      <c r="O1080" s="46">
        <v>120</v>
      </c>
      <c r="P1080" s="46">
        <f t="shared" si="115"/>
        <v>2</v>
      </c>
      <c r="R1080" s="67" t="s">
        <v>1366</v>
      </c>
      <c r="S1080" s="67">
        <f>COUNTIF(Y$2:$Y$100,R1080)</f>
        <v>0</v>
      </c>
      <c r="V1080" s="67">
        <f t="shared" si="116"/>
        <v>0</v>
      </c>
      <c r="AB1080" t="s">
        <v>83</v>
      </c>
      <c r="AC1080" s="46">
        <v>4898</v>
      </c>
      <c r="AD1080" s="46">
        <v>72</v>
      </c>
      <c r="AE1080" s="46">
        <v>68.5</v>
      </c>
      <c r="AF1080" s="46">
        <v>120</v>
      </c>
      <c r="AH1080" s="70" t="str">
        <f t="shared" si="117"/>
        <v/>
      </c>
      <c r="AI1080" s="70" t="str">
        <f t="shared" si="118"/>
        <v/>
      </c>
      <c r="AJ1080" s="70" t="str">
        <f t="shared" si="119"/>
        <v>X</v>
      </c>
      <c r="AK1080" s="70" t="str" cm="1">
        <f t="array" ref="AK1080">_xlfn.IFS(AH1080&lt;&gt;"","1",AI1080&lt;&gt;"","2",AJ1080&lt;&gt;"","3")</f>
        <v>3</v>
      </c>
    </row>
    <row r="1081" spans="1:37" x14ac:dyDescent="0.25">
      <c r="A1081" t="s">
        <v>954</v>
      </c>
      <c r="B1081" t="s">
        <v>599</v>
      </c>
      <c r="C1081" s="67" t="str">
        <f t="shared" si="114"/>
        <v>Grace Rupert</v>
      </c>
      <c r="D1081" s="71" t="str" cm="1">
        <f t="array" ref="D1081">_xlfn.IFS(AK1081="1",CONCATENATE(C1081,"Regional"),AK1081="2",CONCATENATE(C1081,"Sectional"),AK1081="3",CONCATENATE(C1081,COUNTIF($C$1:C1081,C1081)))</f>
        <v>Grace Rupert1</v>
      </c>
      <c r="E1081" s="66">
        <v>45155.291666666664</v>
      </c>
      <c r="F1081" t="s">
        <v>2650</v>
      </c>
      <c r="G1081" s="46">
        <v>40</v>
      </c>
      <c r="H1081" s="46">
        <v>102</v>
      </c>
      <c r="I1081" s="46">
        <v>17</v>
      </c>
      <c r="J1081" t="s">
        <v>167</v>
      </c>
      <c r="K1081" t="s">
        <v>83</v>
      </c>
      <c r="L1081" s="46">
        <v>4898</v>
      </c>
      <c r="M1081" s="46">
        <v>72</v>
      </c>
      <c r="N1081" s="46">
        <v>68.5</v>
      </c>
      <c r="O1081" s="46">
        <v>120</v>
      </c>
      <c r="P1081" s="46">
        <f t="shared" si="115"/>
        <v>2</v>
      </c>
      <c r="R1081" s="67" t="s">
        <v>1471</v>
      </c>
      <c r="S1081" s="67">
        <f>COUNTIF(Y$2:$Y$100,R1081)</f>
        <v>0</v>
      </c>
      <c r="V1081" s="67">
        <f t="shared" si="116"/>
        <v>0</v>
      </c>
      <c r="AB1081" t="s">
        <v>83</v>
      </c>
      <c r="AC1081" s="46">
        <v>4898</v>
      </c>
      <c r="AD1081" s="46">
        <v>72</v>
      </c>
      <c r="AE1081" s="46">
        <v>68.5</v>
      </c>
      <c r="AF1081" s="46">
        <v>120</v>
      </c>
      <c r="AH1081" s="70" t="str">
        <f t="shared" si="117"/>
        <v/>
      </c>
      <c r="AI1081" s="70" t="str">
        <f t="shared" si="118"/>
        <v/>
      </c>
      <c r="AJ1081" s="70" t="str">
        <f t="shared" si="119"/>
        <v>X</v>
      </c>
      <c r="AK1081" s="70" t="str" cm="1">
        <f t="array" ref="AK1081">_xlfn.IFS(AH1081&lt;&gt;"","1",AI1081&lt;&gt;"","2",AJ1081&lt;&gt;"","3")</f>
        <v>3</v>
      </c>
    </row>
    <row r="1082" spans="1:37" x14ac:dyDescent="0.25">
      <c r="A1082" t="s">
        <v>942</v>
      </c>
      <c r="B1082" t="s">
        <v>943</v>
      </c>
      <c r="C1082" s="67" t="str">
        <f t="shared" si="114"/>
        <v>Marisa Komar</v>
      </c>
      <c r="D1082" s="71" t="str" cm="1">
        <f t="array" ref="D1082">_xlfn.IFS(AK1082="1",CONCATENATE(C1082,"Regional"),AK1082="2",CONCATENATE(C1082,"Sectional"),AK1082="3",CONCATENATE(C1082,COUNTIF($C$1:C1082,C1082)))</f>
        <v>Marisa Komar1</v>
      </c>
      <c r="E1082" s="66">
        <v>45155.291666666664</v>
      </c>
      <c r="F1082" t="s">
        <v>2650</v>
      </c>
      <c r="G1082" s="46">
        <v>40</v>
      </c>
      <c r="H1082" s="46">
        <v>105</v>
      </c>
      <c r="I1082" s="46">
        <v>18</v>
      </c>
      <c r="J1082" t="s">
        <v>167</v>
      </c>
      <c r="K1082" t="s">
        <v>83</v>
      </c>
      <c r="L1082" s="46">
        <v>4898</v>
      </c>
      <c r="M1082" s="46">
        <v>72</v>
      </c>
      <c r="N1082" s="46">
        <v>68.5</v>
      </c>
      <c r="O1082" s="46">
        <v>120</v>
      </c>
      <c r="P1082" s="46">
        <f t="shared" si="115"/>
        <v>2</v>
      </c>
      <c r="R1082" s="67" t="s">
        <v>1463</v>
      </c>
      <c r="S1082" s="67">
        <f>COUNTIF(Y$2:$Y$100,R1082)</f>
        <v>0</v>
      </c>
      <c r="V1082" s="67">
        <f t="shared" si="116"/>
        <v>0</v>
      </c>
      <c r="AB1082" t="s">
        <v>83</v>
      </c>
      <c r="AC1082" s="46">
        <v>4898</v>
      </c>
      <c r="AD1082" s="46">
        <v>72</v>
      </c>
      <c r="AE1082" s="46">
        <v>68.5</v>
      </c>
      <c r="AF1082" s="46">
        <v>120</v>
      </c>
      <c r="AH1082" s="70" t="str">
        <f t="shared" si="117"/>
        <v/>
      </c>
      <c r="AI1082" s="70" t="str">
        <f t="shared" si="118"/>
        <v/>
      </c>
      <c r="AJ1082" s="70" t="str">
        <f t="shared" si="119"/>
        <v>X</v>
      </c>
      <c r="AK1082" s="70" t="str" cm="1">
        <f t="array" ref="AK1082">_xlfn.IFS(AH1082&lt;&gt;"","1",AI1082&lt;&gt;"","2",AJ1082&lt;&gt;"","3")</f>
        <v>3</v>
      </c>
    </row>
    <row r="1083" spans="1:37" x14ac:dyDescent="0.25">
      <c r="A1083" t="s">
        <v>1658</v>
      </c>
      <c r="B1083" t="s">
        <v>452</v>
      </c>
      <c r="C1083" s="67" t="str">
        <f t="shared" si="114"/>
        <v>Sophia Dutcher</v>
      </c>
      <c r="D1083" s="71" t="str" cm="1">
        <f t="array" ref="D1083">_xlfn.IFS(AK1083="1",CONCATENATE(C1083,"Regional"),AK1083="2",CONCATENATE(C1083,"Sectional"),AK1083="3",CONCATENATE(C1083,COUNTIF($C$1:C1083,C1083)))</f>
        <v>Sophia Dutcher1</v>
      </c>
      <c r="E1083" s="66">
        <v>45155.291666666664</v>
      </c>
      <c r="F1083" t="s">
        <v>2650</v>
      </c>
      <c r="G1083" s="46">
        <v>40</v>
      </c>
      <c r="H1083" s="46">
        <v>106</v>
      </c>
      <c r="I1083" s="46">
        <v>19</v>
      </c>
      <c r="J1083" t="s">
        <v>167</v>
      </c>
      <c r="K1083" t="s">
        <v>83</v>
      </c>
      <c r="L1083" s="46">
        <v>4898</v>
      </c>
      <c r="M1083" s="46">
        <v>72</v>
      </c>
      <c r="N1083" s="46">
        <v>68.5</v>
      </c>
      <c r="O1083" s="46">
        <v>120</v>
      </c>
      <c r="P1083" s="46">
        <f t="shared" si="115"/>
        <v>2</v>
      </c>
      <c r="R1083" s="67" t="s">
        <v>3602</v>
      </c>
      <c r="S1083" s="67">
        <f>COUNTIF(Y$2:$Y$100,R1083)</f>
        <v>0</v>
      </c>
      <c r="V1083" s="67">
        <f t="shared" si="116"/>
        <v>0</v>
      </c>
      <c r="AB1083" t="s">
        <v>83</v>
      </c>
      <c r="AC1083" s="46">
        <v>4898</v>
      </c>
      <c r="AD1083" s="46">
        <v>72</v>
      </c>
      <c r="AE1083" s="46">
        <v>68.5</v>
      </c>
      <c r="AF1083" s="46">
        <v>120</v>
      </c>
      <c r="AH1083" s="70" t="str">
        <f t="shared" si="117"/>
        <v/>
      </c>
      <c r="AI1083" s="70" t="str">
        <f t="shared" si="118"/>
        <v/>
      </c>
      <c r="AJ1083" s="70" t="str">
        <f t="shared" si="119"/>
        <v>X</v>
      </c>
      <c r="AK1083" s="70" t="str" cm="1">
        <f t="array" ref="AK1083">_xlfn.IFS(AH1083&lt;&gt;"","1",AI1083&lt;&gt;"","2",AJ1083&lt;&gt;"","3")</f>
        <v>3</v>
      </c>
    </row>
    <row r="1084" spans="1:37" x14ac:dyDescent="0.25">
      <c r="A1084" t="s">
        <v>683</v>
      </c>
      <c r="B1084" t="s">
        <v>507</v>
      </c>
      <c r="C1084" s="67" t="str">
        <f t="shared" si="114"/>
        <v>Chloe Teale</v>
      </c>
      <c r="D1084" s="71" t="str" cm="1">
        <f t="array" ref="D1084">_xlfn.IFS(AK1084="1",CONCATENATE(C1084,"Regional"),AK1084="2",CONCATENATE(C1084,"Sectional"),AK1084="3",CONCATENATE(C1084,COUNTIF($C$1:C1084,C1084)))</f>
        <v>Chloe Teale1</v>
      </c>
      <c r="E1084" s="66">
        <v>45155.291666666664</v>
      </c>
      <c r="F1084" t="s">
        <v>2650</v>
      </c>
      <c r="G1084" s="46">
        <v>40</v>
      </c>
      <c r="H1084" s="46">
        <v>108</v>
      </c>
      <c r="I1084" s="46">
        <v>20</v>
      </c>
      <c r="J1084" t="s">
        <v>167</v>
      </c>
      <c r="K1084" t="s">
        <v>83</v>
      </c>
      <c r="L1084" s="46">
        <v>4898</v>
      </c>
      <c r="M1084" s="46">
        <v>72</v>
      </c>
      <c r="N1084" s="46">
        <v>68.5</v>
      </c>
      <c r="O1084" s="46">
        <v>120</v>
      </c>
      <c r="P1084" s="46">
        <f t="shared" si="115"/>
        <v>2</v>
      </c>
      <c r="R1084" s="67" t="s">
        <v>2879</v>
      </c>
      <c r="S1084" s="67">
        <f>COUNTIF(Y$2:$Y$100,R1084)</f>
        <v>0</v>
      </c>
      <c r="V1084" s="67">
        <f t="shared" si="116"/>
        <v>0</v>
      </c>
      <c r="AB1084" t="s">
        <v>83</v>
      </c>
      <c r="AC1084" s="46">
        <v>4898</v>
      </c>
      <c r="AD1084" s="46">
        <v>72</v>
      </c>
      <c r="AE1084" s="46">
        <v>68.5</v>
      </c>
      <c r="AF1084" s="46">
        <v>120</v>
      </c>
      <c r="AH1084" s="70" t="str">
        <f t="shared" si="117"/>
        <v/>
      </c>
      <c r="AI1084" s="70" t="str">
        <f t="shared" si="118"/>
        <v/>
      </c>
      <c r="AJ1084" s="70" t="str">
        <f t="shared" si="119"/>
        <v>X</v>
      </c>
      <c r="AK1084" s="70" t="str" cm="1">
        <f t="array" ref="AK1084">_xlfn.IFS(AH1084&lt;&gt;"","1",AI1084&lt;&gt;"","2",AJ1084&lt;&gt;"","3")</f>
        <v>3</v>
      </c>
    </row>
    <row r="1085" spans="1:37" x14ac:dyDescent="0.25">
      <c r="A1085" t="s">
        <v>1868</v>
      </c>
      <c r="B1085" t="s">
        <v>682</v>
      </c>
      <c r="C1085" s="67" t="str">
        <f t="shared" si="114"/>
        <v>Aubrey Young</v>
      </c>
      <c r="D1085" s="71" t="str" cm="1">
        <f t="array" ref="D1085">_xlfn.IFS(AK1085="1",CONCATENATE(C1085,"Regional"),AK1085="2",CONCATENATE(C1085,"Sectional"),AK1085="3",CONCATENATE(C1085,COUNTIF($C$1:C1085,C1085)))</f>
        <v>Aubrey Young2</v>
      </c>
      <c r="E1085" s="66">
        <v>45155.291666666664</v>
      </c>
      <c r="F1085" t="s">
        <v>2650</v>
      </c>
      <c r="G1085" s="46">
        <v>40</v>
      </c>
      <c r="H1085" s="46">
        <v>109</v>
      </c>
      <c r="I1085" s="46">
        <v>21</v>
      </c>
      <c r="J1085" t="s">
        <v>167</v>
      </c>
      <c r="K1085" t="s">
        <v>83</v>
      </c>
      <c r="L1085" s="46">
        <v>4898</v>
      </c>
      <c r="M1085" s="46">
        <v>72</v>
      </c>
      <c r="N1085" s="46">
        <v>68.5</v>
      </c>
      <c r="O1085" s="46">
        <v>120</v>
      </c>
      <c r="P1085" s="46">
        <f t="shared" si="115"/>
        <v>2</v>
      </c>
      <c r="R1085" s="67" t="s">
        <v>2882</v>
      </c>
      <c r="S1085" s="67">
        <f>COUNTIF(Y$2:$Y$100,R1085)</f>
        <v>0</v>
      </c>
      <c r="V1085" s="67">
        <f t="shared" si="116"/>
        <v>0</v>
      </c>
      <c r="AB1085" t="s">
        <v>83</v>
      </c>
      <c r="AC1085" s="46">
        <v>4898</v>
      </c>
      <c r="AD1085" s="46">
        <v>72</v>
      </c>
      <c r="AE1085" s="46">
        <v>68.5</v>
      </c>
      <c r="AF1085" s="46">
        <v>120</v>
      </c>
      <c r="AH1085" s="70" t="str">
        <f t="shared" si="117"/>
        <v/>
      </c>
      <c r="AI1085" s="70" t="str">
        <f t="shared" si="118"/>
        <v/>
      </c>
      <c r="AJ1085" s="70" t="str">
        <f t="shared" si="119"/>
        <v>X</v>
      </c>
      <c r="AK1085" s="70" t="str" cm="1">
        <f t="array" ref="AK1085">_xlfn.IFS(AH1085&lt;&gt;"","1",AI1085&lt;&gt;"","2",AJ1085&lt;&gt;"","3")</f>
        <v>3</v>
      </c>
    </row>
    <row r="1086" spans="1:37" x14ac:dyDescent="0.25">
      <c r="A1086" t="s">
        <v>339</v>
      </c>
      <c r="B1086" t="s">
        <v>353</v>
      </c>
      <c r="C1086" s="67" t="str">
        <f t="shared" si="114"/>
        <v>Olivia Ross</v>
      </c>
      <c r="D1086" s="71" t="str" cm="1">
        <f t="array" ref="D1086">_xlfn.IFS(AK1086="1",CONCATENATE(C1086,"Regional"),AK1086="2",CONCATENATE(C1086,"Sectional"),AK1086="3",CONCATENATE(C1086,COUNTIF($C$1:C1086,C1086)))</f>
        <v>Olivia Ross2</v>
      </c>
      <c r="E1086" s="66">
        <v>45155.291666666664</v>
      </c>
      <c r="F1086" t="s">
        <v>2650</v>
      </c>
      <c r="G1086" s="46">
        <v>40</v>
      </c>
      <c r="H1086" s="46">
        <v>110</v>
      </c>
      <c r="I1086" s="46">
        <v>22</v>
      </c>
      <c r="J1086" t="s">
        <v>167</v>
      </c>
      <c r="K1086" t="s">
        <v>83</v>
      </c>
      <c r="L1086" s="46">
        <v>4898</v>
      </c>
      <c r="M1086" s="46">
        <v>72</v>
      </c>
      <c r="N1086" s="46">
        <v>68.5</v>
      </c>
      <c r="O1086" s="46">
        <v>120</v>
      </c>
      <c r="P1086" s="46">
        <f t="shared" si="115"/>
        <v>2</v>
      </c>
      <c r="R1086" s="67" t="s">
        <v>1568</v>
      </c>
      <c r="S1086" s="67">
        <f>COUNTIF(Y$2:$Y$100,R1086)</f>
        <v>0</v>
      </c>
      <c r="V1086" s="67">
        <f t="shared" si="116"/>
        <v>0</v>
      </c>
      <c r="AB1086" t="s">
        <v>83</v>
      </c>
      <c r="AC1086" s="46">
        <v>4898</v>
      </c>
      <c r="AD1086" s="46">
        <v>72</v>
      </c>
      <c r="AE1086" s="46">
        <v>68.5</v>
      </c>
      <c r="AF1086" s="46">
        <v>120</v>
      </c>
      <c r="AH1086" s="70" t="str">
        <f t="shared" si="117"/>
        <v/>
      </c>
      <c r="AI1086" s="70" t="str">
        <f t="shared" si="118"/>
        <v/>
      </c>
      <c r="AJ1086" s="70" t="str">
        <f t="shared" si="119"/>
        <v>X</v>
      </c>
      <c r="AK1086" s="70" t="str" cm="1">
        <f t="array" ref="AK1086">_xlfn.IFS(AH1086&lt;&gt;"","1",AI1086&lt;&gt;"","2",AJ1086&lt;&gt;"","3")</f>
        <v>3</v>
      </c>
    </row>
    <row r="1087" spans="1:37" x14ac:dyDescent="0.25">
      <c r="A1087" t="s">
        <v>248</v>
      </c>
      <c r="B1087" t="s">
        <v>955</v>
      </c>
      <c r="C1087" s="67" t="str">
        <f t="shared" si="114"/>
        <v>Brianna Flock</v>
      </c>
      <c r="D1087" s="71" t="str" cm="1">
        <f t="array" ref="D1087">_xlfn.IFS(AK1087="1",CONCATENATE(C1087,"Regional"),AK1087="2",CONCATENATE(C1087,"Sectional"),AK1087="3",CONCATENATE(C1087,COUNTIF($C$1:C1087,C1087)))</f>
        <v>Brianna Flock1</v>
      </c>
      <c r="E1087" s="66">
        <v>45155.291666666664</v>
      </c>
      <c r="F1087" t="s">
        <v>2650</v>
      </c>
      <c r="G1087" s="46">
        <v>40</v>
      </c>
      <c r="H1087" s="46">
        <v>112</v>
      </c>
      <c r="I1087" s="46">
        <v>23</v>
      </c>
      <c r="J1087" t="s">
        <v>167</v>
      </c>
      <c r="K1087" t="s">
        <v>83</v>
      </c>
      <c r="L1087" s="46">
        <v>4898</v>
      </c>
      <c r="M1087" s="46">
        <v>72</v>
      </c>
      <c r="N1087" s="46">
        <v>68.5</v>
      </c>
      <c r="O1087" s="46">
        <v>120</v>
      </c>
      <c r="P1087" s="46">
        <f t="shared" si="115"/>
        <v>2</v>
      </c>
      <c r="R1087" s="67" t="s">
        <v>1472</v>
      </c>
      <c r="S1087" s="67">
        <f>COUNTIF(Y$2:$Y$100,R1087)</f>
        <v>0</v>
      </c>
      <c r="V1087" s="67">
        <f t="shared" si="116"/>
        <v>0</v>
      </c>
      <c r="AB1087" t="s">
        <v>83</v>
      </c>
      <c r="AC1087" s="46">
        <v>4898</v>
      </c>
      <c r="AD1087" s="46">
        <v>72</v>
      </c>
      <c r="AE1087" s="46">
        <v>68.5</v>
      </c>
      <c r="AF1087" s="46">
        <v>120</v>
      </c>
      <c r="AH1087" s="70" t="str">
        <f t="shared" si="117"/>
        <v/>
      </c>
      <c r="AI1087" s="70" t="str">
        <f t="shared" si="118"/>
        <v/>
      </c>
      <c r="AJ1087" s="70" t="str">
        <f t="shared" si="119"/>
        <v>X</v>
      </c>
      <c r="AK1087" s="70" t="str" cm="1">
        <f t="array" ref="AK1087">_xlfn.IFS(AH1087&lt;&gt;"","1",AI1087&lt;&gt;"","2",AJ1087&lt;&gt;"","3")</f>
        <v>3</v>
      </c>
    </row>
    <row r="1088" spans="1:37" x14ac:dyDescent="0.25">
      <c r="A1088" t="s">
        <v>609</v>
      </c>
      <c r="B1088" t="s">
        <v>610</v>
      </c>
      <c r="C1088" s="67" t="str">
        <f t="shared" si="114"/>
        <v>Katy Teske</v>
      </c>
      <c r="D1088" s="71" t="str" cm="1">
        <f t="array" ref="D1088">_xlfn.IFS(AK1088="1",CONCATENATE(C1088,"Regional"),AK1088="2",CONCATENATE(C1088,"Sectional"),AK1088="3",CONCATENATE(C1088,COUNTIF($C$1:C1088,C1088)))</f>
        <v>Katy Teske1</v>
      </c>
      <c r="E1088" s="66">
        <v>45155.291666666664</v>
      </c>
      <c r="F1088" t="s">
        <v>2650</v>
      </c>
      <c r="G1088" s="46">
        <v>40</v>
      </c>
      <c r="H1088" s="46">
        <v>112</v>
      </c>
      <c r="I1088" s="46">
        <v>23</v>
      </c>
      <c r="J1088" t="s">
        <v>167</v>
      </c>
      <c r="K1088" t="s">
        <v>83</v>
      </c>
      <c r="L1088" s="46">
        <v>4898</v>
      </c>
      <c r="M1088" s="46">
        <v>72</v>
      </c>
      <c r="N1088" s="46">
        <v>68.5</v>
      </c>
      <c r="O1088" s="46">
        <v>120</v>
      </c>
      <c r="P1088" s="46">
        <f t="shared" si="115"/>
        <v>2</v>
      </c>
      <c r="R1088" s="67" t="s">
        <v>1252</v>
      </c>
      <c r="S1088" s="67">
        <f>COUNTIF(Y$2:$Y$100,R1088)</f>
        <v>0</v>
      </c>
      <c r="V1088" s="67">
        <f t="shared" si="116"/>
        <v>0</v>
      </c>
      <c r="AB1088" t="s">
        <v>83</v>
      </c>
      <c r="AC1088" s="46">
        <v>4898</v>
      </c>
      <c r="AD1088" s="46">
        <v>72</v>
      </c>
      <c r="AE1088" s="46">
        <v>68.5</v>
      </c>
      <c r="AF1088" s="46">
        <v>120</v>
      </c>
      <c r="AH1088" s="70" t="str">
        <f t="shared" si="117"/>
        <v/>
      </c>
      <c r="AI1088" s="70" t="str">
        <f t="shared" si="118"/>
        <v/>
      </c>
      <c r="AJ1088" s="70" t="str">
        <f t="shared" si="119"/>
        <v>X</v>
      </c>
      <c r="AK1088" s="70" t="str" cm="1">
        <f t="array" ref="AK1088">_xlfn.IFS(AH1088&lt;&gt;"","1",AI1088&lt;&gt;"","2",AJ1088&lt;&gt;"","3")</f>
        <v>3</v>
      </c>
    </row>
    <row r="1089" spans="1:37" x14ac:dyDescent="0.25">
      <c r="A1089" t="s">
        <v>1793</v>
      </c>
      <c r="B1089" t="s">
        <v>272</v>
      </c>
      <c r="C1089" s="67" t="str">
        <f t="shared" si="114"/>
        <v>Reese Wells</v>
      </c>
      <c r="D1089" s="71" t="str" cm="1">
        <f t="array" ref="D1089">_xlfn.IFS(AK1089="1",CONCATENATE(C1089,"Regional"),AK1089="2",CONCATENATE(C1089,"Sectional"),AK1089="3",CONCATENATE(C1089,COUNTIF($C$1:C1089,C1089)))</f>
        <v>Reese Wells1</v>
      </c>
      <c r="E1089" s="66">
        <v>45155.291666666664</v>
      </c>
      <c r="F1089" t="s">
        <v>2650</v>
      </c>
      <c r="G1089" s="46">
        <v>40</v>
      </c>
      <c r="H1089" s="46">
        <v>113</v>
      </c>
      <c r="I1089" s="46">
        <v>25</v>
      </c>
      <c r="J1089" t="s">
        <v>167</v>
      </c>
      <c r="K1089" t="s">
        <v>83</v>
      </c>
      <c r="L1089" s="46">
        <v>4898</v>
      </c>
      <c r="M1089" s="46">
        <v>72</v>
      </c>
      <c r="N1089" s="46">
        <v>68.5</v>
      </c>
      <c r="O1089" s="46">
        <v>120</v>
      </c>
      <c r="P1089" s="46">
        <f t="shared" si="115"/>
        <v>2</v>
      </c>
      <c r="R1089" s="67" t="s">
        <v>2797</v>
      </c>
      <c r="S1089" s="67">
        <f>COUNTIF(Y$2:$Y$100,R1089)</f>
        <v>0</v>
      </c>
      <c r="V1089" s="67">
        <f t="shared" si="116"/>
        <v>0</v>
      </c>
      <c r="AB1089" t="s">
        <v>83</v>
      </c>
      <c r="AC1089" s="46">
        <v>4898</v>
      </c>
      <c r="AD1089" s="46">
        <v>72</v>
      </c>
      <c r="AE1089" s="46">
        <v>68.5</v>
      </c>
      <c r="AF1089" s="46">
        <v>120</v>
      </c>
      <c r="AH1089" s="70" t="str">
        <f t="shared" si="117"/>
        <v/>
      </c>
      <c r="AI1089" s="70" t="str">
        <f t="shared" si="118"/>
        <v/>
      </c>
      <c r="AJ1089" s="70" t="str">
        <f t="shared" si="119"/>
        <v>X</v>
      </c>
      <c r="AK1089" s="70" t="str" cm="1">
        <f t="array" ref="AK1089">_xlfn.IFS(AH1089&lt;&gt;"","1",AI1089&lt;&gt;"","2",AJ1089&lt;&gt;"","3")</f>
        <v>3</v>
      </c>
    </row>
    <row r="1090" spans="1:37" x14ac:dyDescent="0.25">
      <c r="A1090" t="s">
        <v>2114</v>
      </c>
      <c r="B1090" t="s">
        <v>458</v>
      </c>
      <c r="C1090" s="67" t="str">
        <f t="shared" ref="C1090:C1153" si="120">CONCATENATE(B1090," ",A1090)</f>
        <v>Lauren Vant</v>
      </c>
      <c r="D1090" s="71" t="str" cm="1">
        <f t="array" ref="D1090">_xlfn.IFS(AK1090="1",CONCATENATE(C1090,"Regional"),AK1090="2",CONCATENATE(C1090,"Sectional"),AK1090="3",CONCATENATE(C1090,COUNTIF($C$1:C1090,C1090)))</f>
        <v>Lauren Vant1</v>
      </c>
      <c r="E1090" s="66">
        <v>45155.291666666664</v>
      </c>
      <c r="F1090" t="s">
        <v>2650</v>
      </c>
      <c r="G1090" s="46">
        <v>40</v>
      </c>
      <c r="H1090" s="46">
        <v>117</v>
      </c>
      <c r="I1090" s="46">
        <v>26</v>
      </c>
      <c r="J1090" t="s">
        <v>167</v>
      </c>
      <c r="K1090" t="s">
        <v>83</v>
      </c>
      <c r="L1090" s="46">
        <v>4898</v>
      </c>
      <c r="M1090" s="46">
        <v>72</v>
      </c>
      <c r="N1090" s="46">
        <v>68.5</v>
      </c>
      <c r="O1090" s="46">
        <v>120</v>
      </c>
      <c r="P1090" s="46">
        <f t="shared" ref="P1090:P1153" si="121">IF(L1090&gt;4000,2,1)</f>
        <v>2</v>
      </c>
      <c r="R1090" s="67" t="s">
        <v>3140</v>
      </c>
      <c r="S1090" s="67">
        <f>COUNTIF(Y$2:$Y$100,R1090)</f>
        <v>0</v>
      </c>
      <c r="V1090" s="67">
        <f t="shared" ref="V1090:V1153" si="122">COUNTIF(R1090:R3713,Y1090)</f>
        <v>0</v>
      </c>
      <c r="AB1090" t="s">
        <v>83</v>
      </c>
      <c r="AC1090" s="46">
        <v>4898</v>
      </c>
      <c r="AD1090" s="46">
        <v>72</v>
      </c>
      <c r="AE1090" s="46">
        <v>68.5</v>
      </c>
      <c r="AF1090" s="46">
        <v>120</v>
      </c>
      <c r="AH1090" s="70" t="str">
        <f t="shared" ref="AH1090:AH1153" si="123">IF(ISNUMBER(SEARCH("regional",$F1090)),$F1090,"")</f>
        <v/>
      </c>
      <c r="AI1090" s="70" t="str">
        <f t="shared" ref="AI1090:AI1153" si="124">IF(ISNUMBER(SEARCH("sectional",$F1090)),$F1090,"")</f>
        <v/>
      </c>
      <c r="AJ1090" s="70" t="str">
        <f t="shared" ref="AJ1090:AJ1153" si="125">IF(AND(AH1090="",AI1090=""),"X","")</f>
        <v>X</v>
      </c>
      <c r="AK1090" s="70" t="str" cm="1">
        <f t="array" ref="AK1090">_xlfn.IFS(AH1090&lt;&gt;"","1",AI1090&lt;&gt;"","2",AJ1090&lt;&gt;"","3")</f>
        <v>3</v>
      </c>
    </row>
    <row r="1091" spans="1:37" x14ac:dyDescent="0.25">
      <c r="A1091" t="s">
        <v>2066</v>
      </c>
      <c r="B1091" t="s">
        <v>441</v>
      </c>
      <c r="C1091" s="67" t="str">
        <f t="shared" si="120"/>
        <v>Madison Monroe</v>
      </c>
      <c r="D1091" s="71" t="str" cm="1">
        <f t="array" ref="D1091">_xlfn.IFS(AK1091="1",CONCATENATE(C1091,"Regional"),AK1091="2",CONCATENATE(C1091,"Sectional"),AK1091="3",CONCATENATE(C1091,COUNTIF($C$1:C1091,C1091)))</f>
        <v>Madison Monroe1</v>
      </c>
      <c r="E1091" s="66">
        <v>45155.291666666664</v>
      </c>
      <c r="F1091" t="s">
        <v>2650</v>
      </c>
      <c r="G1091" s="46">
        <v>40</v>
      </c>
      <c r="H1091" s="46">
        <v>118</v>
      </c>
      <c r="I1091" s="46">
        <v>27</v>
      </c>
      <c r="J1091" t="s">
        <v>167</v>
      </c>
      <c r="K1091" t="s">
        <v>83</v>
      </c>
      <c r="L1091" s="46">
        <v>4898</v>
      </c>
      <c r="M1091" s="46">
        <v>72</v>
      </c>
      <c r="N1091" s="46">
        <v>68.5</v>
      </c>
      <c r="O1091" s="46">
        <v>120</v>
      </c>
      <c r="P1091" s="46">
        <f t="shared" si="121"/>
        <v>2</v>
      </c>
      <c r="R1091" s="67" t="s">
        <v>3089</v>
      </c>
      <c r="S1091" s="67">
        <f>COUNTIF(Y$2:$Y$100,R1091)</f>
        <v>0</v>
      </c>
      <c r="V1091" s="67">
        <f t="shared" si="122"/>
        <v>0</v>
      </c>
      <c r="AB1091" t="s">
        <v>83</v>
      </c>
      <c r="AC1091" s="46">
        <v>4898</v>
      </c>
      <c r="AD1091" s="46">
        <v>72</v>
      </c>
      <c r="AE1091" s="46">
        <v>68.5</v>
      </c>
      <c r="AF1091" s="46">
        <v>120</v>
      </c>
      <c r="AH1091" s="70" t="str">
        <f t="shared" si="123"/>
        <v/>
      </c>
      <c r="AI1091" s="70" t="str">
        <f t="shared" si="124"/>
        <v/>
      </c>
      <c r="AJ1091" s="70" t="str">
        <f t="shared" si="125"/>
        <v>X</v>
      </c>
      <c r="AK1091" s="70" t="str" cm="1">
        <f t="array" ref="AK1091">_xlfn.IFS(AH1091&lt;&gt;"","1",AI1091&lt;&gt;"","2",AJ1091&lt;&gt;"","3")</f>
        <v>3</v>
      </c>
    </row>
    <row r="1092" spans="1:37" x14ac:dyDescent="0.25">
      <c r="A1092" t="s">
        <v>842</v>
      </c>
      <c r="B1092" t="s">
        <v>1676</v>
      </c>
      <c r="C1092" s="67" t="str">
        <f t="shared" si="120"/>
        <v>Gretchen Greischar</v>
      </c>
      <c r="D1092" s="71" t="str" cm="1">
        <f t="array" ref="D1092">_xlfn.IFS(AK1092="1",CONCATENATE(C1092,"Regional"),AK1092="2",CONCATENATE(C1092,"Sectional"),AK1092="3",CONCATENATE(C1092,COUNTIF($C$1:C1092,C1092)))</f>
        <v>Gretchen Greischar1</v>
      </c>
      <c r="E1092" s="66">
        <v>45155.291666666664</v>
      </c>
      <c r="F1092" t="s">
        <v>2650</v>
      </c>
      <c r="G1092" s="46">
        <v>40</v>
      </c>
      <c r="H1092" s="46">
        <v>119</v>
      </c>
      <c r="I1092" s="46">
        <v>28</v>
      </c>
      <c r="J1092" t="s">
        <v>167</v>
      </c>
      <c r="K1092" t="s">
        <v>83</v>
      </c>
      <c r="L1092" s="46">
        <v>4898</v>
      </c>
      <c r="M1092" s="46">
        <v>72</v>
      </c>
      <c r="N1092" s="46">
        <v>68.5</v>
      </c>
      <c r="O1092" s="46">
        <v>120</v>
      </c>
      <c r="P1092" s="46">
        <f t="shared" si="121"/>
        <v>2</v>
      </c>
      <c r="R1092" s="67" t="s">
        <v>2981</v>
      </c>
      <c r="S1092" s="67">
        <f>COUNTIF(Y$2:$Y$100,R1092)</f>
        <v>0</v>
      </c>
      <c r="V1092" s="67">
        <f t="shared" si="122"/>
        <v>0</v>
      </c>
      <c r="AB1092" t="s">
        <v>83</v>
      </c>
      <c r="AC1092" s="46">
        <v>4898</v>
      </c>
      <c r="AD1092" s="46">
        <v>72</v>
      </c>
      <c r="AE1092" s="46">
        <v>68.5</v>
      </c>
      <c r="AF1092" s="46">
        <v>120</v>
      </c>
      <c r="AH1092" s="70" t="str">
        <f t="shared" si="123"/>
        <v/>
      </c>
      <c r="AI1092" s="70" t="str">
        <f t="shared" si="124"/>
        <v/>
      </c>
      <c r="AJ1092" s="70" t="str">
        <f t="shared" si="125"/>
        <v>X</v>
      </c>
      <c r="AK1092" s="70" t="str" cm="1">
        <f t="array" ref="AK1092">_xlfn.IFS(AH1092&lt;&gt;"","1",AI1092&lt;&gt;"","2",AJ1092&lt;&gt;"","3")</f>
        <v>3</v>
      </c>
    </row>
    <row r="1093" spans="1:37" x14ac:dyDescent="0.25">
      <c r="A1093" t="s">
        <v>3423</v>
      </c>
      <c r="B1093" t="s">
        <v>1794</v>
      </c>
      <c r="C1093" s="67" t="str">
        <f t="shared" si="120"/>
        <v>Ardyn Faber</v>
      </c>
      <c r="D1093" s="71" t="str" cm="1">
        <f t="array" ref="D1093">_xlfn.IFS(AK1093="1",CONCATENATE(C1093,"Regional"),AK1093="2",CONCATENATE(C1093,"Sectional"),AK1093="3",CONCATENATE(C1093,COUNTIF($C$1:C1093,C1093)))</f>
        <v>Ardyn Faber1</v>
      </c>
      <c r="E1093" s="66">
        <v>45155.291666666664</v>
      </c>
      <c r="F1093" t="s">
        <v>2650</v>
      </c>
      <c r="G1093" s="46">
        <v>40</v>
      </c>
      <c r="H1093" s="46">
        <v>119</v>
      </c>
      <c r="I1093" s="46">
        <v>28</v>
      </c>
      <c r="J1093" t="s">
        <v>167</v>
      </c>
      <c r="K1093" t="s">
        <v>83</v>
      </c>
      <c r="L1093" s="46">
        <v>4898</v>
      </c>
      <c r="M1093" s="46">
        <v>72</v>
      </c>
      <c r="N1093" s="46">
        <v>68.5</v>
      </c>
      <c r="O1093" s="46">
        <v>120</v>
      </c>
      <c r="P1093" s="46">
        <f t="shared" si="121"/>
        <v>2</v>
      </c>
      <c r="R1093" s="67" t="s">
        <v>3603</v>
      </c>
      <c r="S1093" s="67">
        <f>COUNTIF(Y$2:$Y$100,R1093)</f>
        <v>0</v>
      </c>
      <c r="V1093" s="67">
        <f t="shared" si="122"/>
        <v>0</v>
      </c>
      <c r="AB1093" t="s">
        <v>83</v>
      </c>
      <c r="AC1093" s="46">
        <v>4898</v>
      </c>
      <c r="AD1093" s="46">
        <v>72</v>
      </c>
      <c r="AE1093" s="46">
        <v>68.5</v>
      </c>
      <c r="AF1093" s="46">
        <v>120</v>
      </c>
      <c r="AH1093" s="70" t="str">
        <f t="shared" si="123"/>
        <v/>
      </c>
      <c r="AI1093" s="70" t="str">
        <f t="shared" si="124"/>
        <v/>
      </c>
      <c r="AJ1093" s="70" t="str">
        <f t="shared" si="125"/>
        <v>X</v>
      </c>
      <c r="AK1093" s="70" t="str" cm="1">
        <f t="array" ref="AK1093">_xlfn.IFS(AH1093&lt;&gt;"","1",AI1093&lt;&gt;"","2",AJ1093&lt;&gt;"","3")</f>
        <v>3</v>
      </c>
    </row>
    <row r="1094" spans="1:37" x14ac:dyDescent="0.25">
      <c r="A1094" t="s">
        <v>1709</v>
      </c>
      <c r="B1094" t="s">
        <v>458</v>
      </c>
      <c r="C1094" s="67" t="str">
        <f t="shared" si="120"/>
        <v>Lauren Einhaus</v>
      </c>
      <c r="D1094" s="71" t="str" cm="1">
        <f t="array" ref="D1094">_xlfn.IFS(AK1094="1",CONCATENATE(C1094,"Regional"),AK1094="2",CONCATENATE(C1094,"Sectional"),AK1094="3",CONCATENATE(C1094,COUNTIF($C$1:C1094,C1094)))</f>
        <v>Lauren Einhaus1</v>
      </c>
      <c r="E1094" s="66">
        <v>45155.291666666664</v>
      </c>
      <c r="F1094" t="s">
        <v>2650</v>
      </c>
      <c r="G1094" s="46">
        <v>40</v>
      </c>
      <c r="H1094" s="46">
        <v>120</v>
      </c>
      <c r="I1094" s="46">
        <v>30</v>
      </c>
      <c r="J1094" t="s">
        <v>167</v>
      </c>
      <c r="K1094" t="s">
        <v>83</v>
      </c>
      <c r="L1094" s="46">
        <v>4898</v>
      </c>
      <c r="M1094" s="46">
        <v>72</v>
      </c>
      <c r="N1094" s="46">
        <v>68.5</v>
      </c>
      <c r="O1094" s="46">
        <v>120</v>
      </c>
      <c r="P1094" s="46">
        <f t="shared" si="121"/>
        <v>2</v>
      </c>
      <c r="R1094" s="67" t="s">
        <v>3604</v>
      </c>
      <c r="S1094" s="67">
        <f>COUNTIF(Y$2:$Y$100,R1094)</f>
        <v>0</v>
      </c>
      <c r="V1094" s="67">
        <f t="shared" si="122"/>
        <v>0</v>
      </c>
      <c r="AB1094" t="s">
        <v>83</v>
      </c>
      <c r="AC1094" s="46">
        <v>4898</v>
      </c>
      <c r="AD1094" s="46">
        <v>72</v>
      </c>
      <c r="AE1094" s="46">
        <v>68.5</v>
      </c>
      <c r="AF1094" s="46">
        <v>120</v>
      </c>
      <c r="AH1094" s="70" t="str">
        <f t="shared" si="123"/>
        <v/>
      </c>
      <c r="AI1094" s="70" t="str">
        <f t="shared" si="124"/>
        <v/>
      </c>
      <c r="AJ1094" s="70" t="str">
        <f t="shared" si="125"/>
        <v>X</v>
      </c>
      <c r="AK1094" s="70" t="str" cm="1">
        <f t="array" ref="AK1094">_xlfn.IFS(AH1094&lt;&gt;"","1",AI1094&lt;&gt;"","2",AJ1094&lt;&gt;"","3")</f>
        <v>3</v>
      </c>
    </row>
    <row r="1095" spans="1:37" x14ac:dyDescent="0.25">
      <c r="A1095" t="s">
        <v>1719</v>
      </c>
      <c r="B1095" t="s">
        <v>703</v>
      </c>
      <c r="C1095" s="67" t="str">
        <f t="shared" si="120"/>
        <v>Alaina Hasenberg</v>
      </c>
      <c r="D1095" s="71" t="str" cm="1">
        <f t="array" ref="D1095">_xlfn.IFS(AK1095="1",CONCATENATE(C1095,"Regional"),AK1095="2",CONCATENATE(C1095,"Sectional"),AK1095="3",CONCATENATE(C1095,COUNTIF($C$1:C1095,C1095)))</f>
        <v>Alaina Hasenberg1</v>
      </c>
      <c r="E1095" s="66">
        <v>45155.291666666664</v>
      </c>
      <c r="F1095" t="s">
        <v>2650</v>
      </c>
      <c r="G1095" s="46">
        <v>40</v>
      </c>
      <c r="H1095" s="46">
        <v>121</v>
      </c>
      <c r="I1095" s="46">
        <v>31</v>
      </c>
      <c r="J1095" t="s">
        <v>167</v>
      </c>
      <c r="K1095" t="s">
        <v>83</v>
      </c>
      <c r="L1095" s="46">
        <v>4898</v>
      </c>
      <c r="M1095" s="46">
        <v>72</v>
      </c>
      <c r="N1095" s="46">
        <v>68.5</v>
      </c>
      <c r="O1095" s="46">
        <v>120</v>
      </c>
      <c r="P1095" s="46">
        <f t="shared" si="121"/>
        <v>2</v>
      </c>
      <c r="R1095" s="67" t="s">
        <v>3605</v>
      </c>
      <c r="S1095" s="67">
        <f>COUNTIF(Y$2:$Y$100,R1095)</f>
        <v>0</v>
      </c>
      <c r="V1095" s="67">
        <f t="shared" si="122"/>
        <v>0</v>
      </c>
      <c r="AB1095" t="s">
        <v>83</v>
      </c>
      <c r="AC1095" s="46">
        <v>4898</v>
      </c>
      <c r="AD1095" s="46">
        <v>72</v>
      </c>
      <c r="AE1095" s="46">
        <v>68.5</v>
      </c>
      <c r="AF1095" s="46">
        <v>120</v>
      </c>
      <c r="AH1095" s="70" t="str">
        <f t="shared" si="123"/>
        <v/>
      </c>
      <c r="AI1095" s="70" t="str">
        <f t="shared" si="124"/>
        <v/>
      </c>
      <c r="AJ1095" s="70" t="str">
        <f t="shared" si="125"/>
        <v>X</v>
      </c>
      <c r="AK1095" s="70" t="str" cm="1">
        <f t="array" ref="AK1095">_xlfn.IFS(AH1095&lt;&gt;"","1",AI1095&lt;&gt;"","2",AJ1095&lt;&gt;"","3")</f>
        <v>3</v>
      </c>
    </row>
    <row r="1096" spans="1:37" x14ac:dyDescent="0.25">
      <c r="A1096" t="s">
        <v>1867</v>
      </c>
      <c r="B1096" t="s">
        <v>353</v>
      </c>
      <c r="C1096" s="67" t="str">
        <f t="shared" si="120"/>
        <v>Olivia Sheahan</v>
      </c>
      <c r="D1096" s="71" t="str" cm="1">
        <f t="array" ref="D1096">_xlfn.IFS(AK1096="1",CONCATENATE(C1096,"Regional"),AK1096="2",CONCATENATE(C1096,"Sectional"),AK1096="3",CONCATENATE(C1096,COUNTIF($C$1:C1096,C1096)))</f>
        <v>Olivia Sheahan1</v>
      </c>
      <c r="E1096" s="66">
        <v>45155.291666666664</v>
      </c>
      <c r="F1096" t="s">
        <v>2650</v>
      </c>
      <c r="G1096" s="46">
        <v>40</v>
      </c>
      <c r="H1096" s="46">
        <v>123</v>
      </c>
      <c r="I1096" s="46">
        <v>32</v>
      </c>
      <c r="J1096" t="s">
        <v>167</v>
      </c>
      <c r="K1096" t="s">
        <v>83</v>
      </c>
      <c r="L1096" s="46">
        <v>4898</v>
      </c>
      <c r="M1096" s="46">
        <v>72</v>
      </c>
      <c r="N1096" s="46">
        <v>68.5</v>
      </c>
      <c r="O1096" s="46">
        <v>120</v>
      </c>
      <c r="P1096" s="46">
        <f t="shared" si="121"/>
        <v>2</v>
      </c>
      <c r="R1096" s="67" t="s">
        <v>2881</v>
      </c>
      <c r="S1096" s="67">
        <f>COUNTIF(Y$2:$Y$100,R1096)</f>
        <v>0</v>
      </c>
      <c r="V1096" s="67">
        <f t="shared" si="122"/>
        <v>0</v>
      </c>
      <c r="AB1096" t="s">
        <v>83</v>
      </c>
      <c r="AC1096" s="46">
        <v>4898</v>
      </c>
      <c r="AD1096" s="46">
        <v>72</v>
      </c>
      <c r="AE1096" s="46">
        <v>68.5</v>
      </c>
      <c r="AF1096" s="46">
        <v>120</v>
      </c>
      <c r="AH1096" s="70" t="str">
        <f t="shared" si="123"/>
        <v/>
      </c>
      <c r="AI1096" s="70" t="str">
        <f t="shared" si="124"/>
        <v/>
      </c>
      <c r="AJ1096" s="70" t="str">
        <f t="shared" si="125"/>
        <v>X</v>
      </c>
      <c r="AK1096" s="70" t="str" cm="1">
        <f t="array" ref="AK1096">_xlfn.IFS(AH1096&lt;&gt;"","1",AI1096&lt;&gt;"","2",AJ1096&lt;&gt;"","3")</f>
        <v>3</v>
      </c>
    </row>
    <row r="1097" spans="1:37" x14ac:dyDescent="0.25">
      <c r="A1097" t="s">
        <v>2067</v>
      </c>
      <c r="B1097" t="s">
        <v>2068</v>
      </c>
      <c r="C1097" s="67" t="str">
        <f t="shared" si="120"/>
        <v>Emilyn Bonow</v>
      </c>
      <c r="D1097" s="71" t="str" cm="1">
        <f t="array" ref="D1097">_xlfn.IFS(AK1097="1",CONCATENATE(C1097,"Regional"),AK1097="2",CONCATENATE(C1097,"Sectional"),AK1097="3",CONCATENATE(C1097,COUNTIF($C$1:C1097,C1097)))</f>
        <v>Emilyn Bonow1</v>
      </c>
      <c r="E1097" s="66">
        <v>45155.291666666664</v>
      </c>
      <c r="F1097" t="s">
        <v>2650</v>
      </c>
      <c r="G1097" s="46">
        <v>40</v>
      </c>
      <c r="H1097" s="46">
        <v>124</v>
      </c>
      <c r="I1097" s="46">
        <v>33</v>
      </c>
      <c r="J1097" t="s">
        <v>167</v>
      </c>
      <c r="K1097" t="s">
        <v>83</v>
      </c>
      <c r="L1097" s="46">
        <v>4898</v>
      </c>
      <c r="M1097" s="46">
        <v>72</v>
      </c>
      <c r="N1097" s="46">
        <v>68.5</v>
      </c>
      <c r="O1097" s="46">
        <v>120</v>
      </c>
      <c r="P1097" s="46">
        <f t="shared" si="121"/>
        <v>2</v>
      </c>
      <c r="R1097" s="67" t="s">
        <v>3090</v>
      </c>
      <c r="S1097" s="67">
        <f>COUNTIF(Y$2:$Y$100,R1097)</f>
        <v>0</v>
      </c>
      <c r="V1097" s="67">
        <f t="shared" si="122"/>
        <v>0</v>
      </c>
      <c r="AB1097" t="s">
        <v>83</v>
      </c>
      <c r="AC1097" s="46">
        <v>4898</v>
      </c>
      <c r="AD1097" s="46">
        <v>72</v>
      </c>
      <c r="AE1097" s="46">
        <v>68.5</v>
      </c>
      <c r="AF1097" s="46">
        <v>120</v>
      </c>
      <c r="AH1097" s="70" t="str">
        <f t="shared" si="123"/>
        <v/>
      </c>
      <c r="AI1097" s="70" t="str">
        <f t="shared" si="124"/>
        <v/>
      </c>
      <c r="AJ1097" s="70" t="str">
        <f t="shared" si="125"/>
        <v>X</v>
      </c>
      <c r="AK1097" s="70" t="str" cm="1">
        <f t="array" ref="AK1097">_xlfn.IFS(AH1097&lt;&gt;"","1",AI1097&lt;&gt;"","2",AJ1097&lt;&gt;"","3")</f>
        <v>3</v>
      </c>
    </row>
    <row r="1098" spans="1:37" x14ac:dyDescent="0.25">
      <c r="A1098" t="s">
        <v>321</v>
      </c>
      <c r="B1098" t="s">
        <v>187</v>
      </c>
      <c r="C1098" s="67" t="str">
        <f t="shared" si="120"/>
        <v>Ava Nelson</v>
      </c>
      <c r="D1098" s="71" t="str" cm="1">
        <f t="array" ref="D1098">_xlfn.IFS(AK1098="1",CONCATENATE(C1098,"Regional"),AK1098="2",CONCATENATE(C1098,"Sectional"),AK1098="3",CONCATENATE(C1098,COUNTIF($C$1:C1098,C1098)))</f>
        <v>Ava Nelson1</v>
      </c>
      <c r="E1098" s="66">
        <v>45155.291666666664</v>
      </c>
      <c r="F1098" t="s">
        <v>2650</v>
      </c>
      <c r="G1098" s="46">
        <v>40</v>
      </c>
      <c r="H1098" s="46">
        <v>127</v>
      </c>
      <c r="I1098" s="46">
        <v>34</v>
      </c>
      <c r="J1098" t="s">
        <v>167</v>
      </c>
      <c r="K1098" t="s">
        <v>83</v>
      </c>
      <c r="L1098" s="46">
        <v>4898</v>
      </c>
      <c r="M1098" s="46">
        <v>72</v>
      </c>
      <c r="N1098" s="46">
        <v>68.5</v>
      </c>
      <c r="O1098" s="46">
        <v>120</v>
      </c>
      <c r="P1098" s="46">
        <f t="shared" si="121"/>
        <v>2</v>
      </c>
      <c r="R1098" s="67" t="s">
        <v>3342</v>
      </c>
      <c r="S1098" s="67">
        <f>COUNTIF(Y$2:$Y$100,R1098)</f>
        <v>0</v>
      </c>
      <c r="V1098" s="67">
        <f t="shared" si="122"/>
        <v>0</v>
      </c>
      <c r="AB1098" t="s">
        <v>83</v>
      </c>
      <c r="AC1098" s="46">
        <v>4898</v>
      </c>
      <c r="AD1098" s="46">
        <v>72</v>
      </c>
      <c r="AE1098" s="46">
        <v>68.5</v>
      </c>
      <c r="AF1098" s="46">
        <v>120</v>
      </c>
      <c r="AH1098" s="70" t="str">
        <f t="shared" si="123"/>
        <v/>
      </c>
      <c r="AI1098" s="70" t="str">
        <f t="shared" si="124"/>
        <v/>
      </c>
      <c r="AJ1098" s="70" t="str">
        <f t="shared" si="125"/>
        <v>X</v>
      </c>
      <c r="AK1098" s="70" t="str" cm="1">
        <f t="array" ref="AK1098">_xlfn.IFS(AH1098&lt;&gt;"","1",AI1098&lt;&gt;"","2",AJ1098&lt;&gt;"","3")</f>
        <v>3</v>
      </c>
    </row>
    <row r="1099" spans="1:37" x14ac:dyDescent="0.25">
      <c r="A1099" t="s">
        <v>1659</v>
      </c>
      <c r="B1099" t="s">
        <v>441</v>
      </c>
      <c r="C1099" s="67" t="str">
        <f t="shared" si="120"/>
        <v>Madison Kretschmer</v>
      </c>
      <c r="D1099" s="71" t="str" cm="1">
        <f t="array" ref="D1099">_xlfn.IFS(AK1099="1",CONCATENATE(C1099,"Regional"),AK1099="2",CONCATENATE(C1099,"Sectional"),AK1099="3",CONCATENATE(C1099,COUNTIF($C$1:C1099,C1099)))</f>
        <v>Madison Kretschmer1</v>
      </c>
      <c r="E1099" s="66">
        <v>45155.291666666664</v>
      </c>
      <c r="F1099" t="s">
        <v>2650</v>
      </c>
      <c r="G1099" s="46">
        <v>40</v>
      </c>
      <c r="H1099" s="46">
        <v>132</v>
      </c>
      <c r="I1099" s="46">
        <v>35</v>
      </c>
      <c r="J1099" t="s">
        <v>167</v>
      </c>
      <c r="K1099" t="s">
        <v>83</v>
      </c>
      <c r="L1099" s="46">
        <v>4898</v>
      </c>
      <c r="M1099" s="46">
        <v>72</v>
      </c>
      <c r="N1099" s="46">
        <v>68.5</v>
      </c>
      <c r="O1099" s="46">
        <v>120</v>
      </c>
      <c r="P1099" s="46">
        <f t="shared" si="121"/>
        <v>2</v>
      </c>
      <c r="R1099" s="67" t="s">
        <v>3606</v>
      </c>
      <c r="S1099" s="67">
        <f>COUNTIF(Y$2:$Y$100,R1099)</f>
        <v>0</v>
      </c>
      <c r="V1099" s="67">
        <f t="shared" si="122"/>
        <v>0</v>
      </c>
      <c r="AB1099" t="s">
        <v>83</v>
      </c>
      <c r="AC1099" s="46">
        <v>4898</v>
      </c>
      <c r="AD1099" s="46">
        <v>72</v>
      </c>
      <c r="AE1099" s="46">
        <v>68.5</v>
      </c>
      <c r="AF1099" s="46">
        <v>120</v>
      </c>
      <c r="AH1099" s="70" t="str">
        <f t="shared" si="123"/>
        <v/>
      </c>
      <c r="AI1099" s="70" t="str">
        <f t="shared" si="124"/>
        <v/>
      </c>
      <c r="AJ1099" s="70" t="str">
        <f t="shared" si="125"/>
        <v>X</v>
      </c>
      <c r="AK1099" s="70" t="str" cm="1">
        <f t="array" ref="AK1099">_xlfn.IFS(AH1099&lt;&gt;"","1",AI1099&lt;&gt;"","2",AJ1099&lt;&gt;"","3")</f>
        <v>3</v>
      </c>
    </row>
    <row r="1100" spans="1:37" x14ac:dyDescent="0.25">
      <c r="A1100" t="s">
        <v>2066</v>
      </c>
      <c r="B1100" t="s">
        <v>2318</v>
      </c>
      <c r="C1100" s="67" t="str">
        <f t="shared" si="120"/>
        <v>Karsyn Monroe</v>
      </c>
      <c r="D1100" s="71" t="str" cm="1">
        <f t="array" ref="D1100">_xlfn.IFS(AK1100="1",CONCATENATE(C1100,"Regional"),AK1100="2",CONCATENATE(C1100,"Sectional"),AK1100="3",CONCATENATE(C1100,COUNTIF($C$1:C1100,C1100)))</f>
        <v>Karsyn Monroe1</v>
      </c>
      <c r="E1100" s="66">
        <v>45155.291666666664</v>
      </c>
      <c r="F1100" t="s">
        <v>2650</v>
      </c>
      <c r="G1100" s="46">
        <v>40</v>
      </c>
      <c r="H1100" s="46">
        <v>137</v>
      </c>
      <c r="I1100" s="46">
        <v>36</v>
      </c>
      <c r="J1100" t="s">
        <v>167</v>
      </c>
      <c r="K1100" t="s">
        <v>83</v>
      </c>
      <c r="L1100" s="46">
        <v>4898</v>
      </c>
      <c r="M1100" s="46">
        <v>72</v>
      </c>
      <c r="N1100" s="46">
        <v>68.5</v>
      </c>
      <c r="O1100" s="46">
        <v>120</v>
      </c>
      <c r="P1100" s="46">
        <f t="shared" si="121"/>
        <v>2</v>
      </c>
      <c r="R1100" s="67" t="s">
        <v>3343</v>
      </c>
      <c r="S1100" s="67">
        <f>COUNTIF(Y$2:$Y$100,R1100)</f>
        <v>0</v>
      </c>
      <c r="V1100" s="67">
        <f t="shared" si="122"/>
        <v>0</v>
      </c>
      <c r="AB1100" t="s">
        <v>83</v>
      </c>
      <c r="AC1100" s="46">
        <v>4898</v>
      </c>
      <c r="AD1100" s="46">
        <v>72</v>
      </c>
      <c r="AE1100" s="46">
        <v>68.5</v>
      </c>
      <c r="AF1100" s="46">
        <v>120</v>
      </c>
      <c r="AH1100" s="70" t="str">
        <f t="shared" si="123"/>
        <v/>
      </c>
      <c r="AI1100" s="70" t="str">
        <f t="shared" si="124"/>
        <v/>
      </c>
      <c r="AJ1100" s="70" t="str">
        <f t="shared" si="125"/>
        <v>X</v>
      </c>
      <c r="AK1100" s="70" t="str" cm="1">
        <f t="array" ref="AK1100">_xlfn.IFS(AH1100&lt;&gt;"","1",AI1100&lt;&gt;"","2",AJ1100&lt;&gt;"","3")</f>
        <v>3</v>
      </c>
    </row>
    <row r="1101" spans="1:37" x14ac:dyDescent="0.25">
      <c r="A1101" t="s">
        <v>3409</v>
      </c>
      <c r="B1101" t="s">
        <v>918</v>
      </c>
      <c r="C1101" s="67" t="str">
        <f t="shared" si="120"/>
        <v>Sienna Szabo</v>
      </c>
      <c r="D1101" s="71" t="str" cm="1">
        <f t="array" ref="D1101">_xlfn.IFS(AK1101="1",CONCATENATE(C1101,"Regional"),AK1101="2",CONCATENATE(C1101,"Sectional"),AK1101="3",CONCATENATE(C1101,COUNTIF($C$1:C1101,C1101)))</f>
        <v>Sienna Szabo2</v>
      </c>
      <c r="E1101" s="66">
        <v>45155.291666666664</v>
      </c>
      <c r="F1101" t="s">
        <v>2650</v>
      </c>
      <c r="G1101" s="46">
        <v>40</v>
      </c>
      <c r="H1101" s="46">
        <v>139</v>
      </c>
      <c r="I1101" s="46">
        <v>37</v>
      </c>
      <c r="J1101" t="s">
        <v>167</v>
      </c>
      <c r="K1101" t="s">
        <v>83</v>
      </c>
      <c r="L1101" s="46">
        <v>4898</v>
      </c>
      <c r="M1101" s="46">
        <v>72</v>
      </c>
      <c r="N1101" s="46">
        <v>68.5</v>
      </c>
      <c r="O1101" s="46">
        <v>120</v>
      </c>
      <c r="P1101" s="46">
        <f t="shared" si="121"/>
        <v>2</v>
      </c>
      <c r="R1101" s="67" t="s">
        <v>3557</v>
      </c>
      <c r="S1101" s="67">
        <f>COUNTIF(Y$2:$Y$100,R1101)</f>
        <v>0</v>
      </c>
      <c r="V1101" s="67">
        <f t="shared" si="122"/>
        <v>0</v>
      </c>
      <c r="AB1101" t="s">
        <v>83</v>
      </c>
      <c r="AC1101" s="46">
        <v>4898</v>
      </c>
      <c r="AD1101" s="46">
        <v>72</v>
      </c>
      <c r="AE1101" s="46">
        <v>68.5</v>
      </c>
      <c r="AF1101" s="46">
        <v>120</v>
      </c>
      <c r="AH1101" s="70" t="str">
        <f t="shared" si="123"/>
        <v/>
      </c>
      <c r="AI1101" s="70" t="str">
        <f t="shared" si="124"/>
        <v/>
      </c>
      <c r="AJ1101" s="70" t="str">
        <f t="shared" si="125"/>
        <v>X</v>
      </c>
      <c r="AK1101" s="70" t="str" cm="1">
        <f t="array" ref="AK1101">_xlfn.IFS(AH1101&lt;&gt;"","1",AI1101&lt;&gt;"","2",AJ1101&lt;&gt;"","3")</f>
        <v>3</v>
      </c>
    </row>
    <row r="1102" spans="1:37" x14ac:dyDescent="0.25">
      <c r="A1102" t="s">
        <v>1869</v>
      </c>
      <c r="B1102" t="s">
        <v>1870</v>
      </c>
      <c r="C1102" s="67" t="str">
        <f t="shared" si="120"/>
        <v>Makenna Cooney</v>
      </c>
      <c r="D1102" s="71" t="str" cm="1">
        <f t="array" ref="D1102">_xlfn.IFS(AK1102="1",CONCATENATE(C1102,"Regional"),AK1102="2",CONCATENATE(C1102,"Sectional"),AK1102="3",CONCATENATE(C1102,COUNTIF($C$1:C1102,C1102)))</f>
        <v>Makenna Cooney1</v>
      </c>
      <c r="E1102" s="66">
        <v>45155.291666666664</v>
      </c>
      <c r="F1102" t="s">
        <v>2650</v>
      </c>
      <c r="G1102" s="46">
        <v>40</v>
      </c>
      <c r="H1102" s="46">
        <v>149</v>
      </c>
      <c r="I1102" s="46">
        <v>38</v>
      </c>
      <c r="J1102" t="s">
        <v>167</v>
      </c>
      <c r="K1102" t="s">
        <v>83</v>
      </c>
      <c r="L1102" s="46">
        <v>4898</v>
      </c>
      <c r="M1102" s="46">
        <v>72</v>
      </c>
      <c r="N1102" s="46">
        <v>68.5</v>
      </c>
      <c r="O1102" s="46">
        <v>120</v>
      </c>
      <c r="P1102" s="46">
        <f t="shared" si="121"/>
        <v>2</v>
      </c>
      <c r="R1102" s="67" t="s">
        <v>2883</v>
      </c>
      <c r="S1102" s="67">
        <f>COUNTIF(Y$2:$Y$100,R1102)</f>
        <v>0</v>
      </c>
      <c r="V1102" s="67">
        <f t="shared" si="122"/>
        <v>0</v>
      </c>
      <c r="AB1102" t="s">
        <v>83</v>
      </c>
      <c r="AC1102" s="46">
        <v>4898</v>
      </c>
      <c r="AD1102" s="46">
        <v>72</v>
      </c>
      <c r="AE1102" s="46">
        <v>68.5</v>
      </c>
      <c r="AF1102" s="46">
        <v>120</v>
      </c>
      <c r="AH1102" s="70" t="str">
        <f t="shared" si="123"/>
        <v/>
      </c>
      <c r="AI1102" s="70" t="str">
        <f t="shared" si="124"/>
        <v/>
      </c>
      <c r="AJ1102" s="70" t="str">
        <f t="shared" si="125"/>
        <v>X</v>
      </c>
      <c r="AK1102" s="70" t="str" cm="1">
        <f t="array" ref="AK1102">_xlfn.IFS(AH1102&lt;&gt;"","1",AI1102&lt;&gt;"","2",AJ1102&lt;&gt;"","3")</f>
        <v>3</v>
      </c>
    </row>
    <row r="1103" spans="1:37" x14ac:dyDescent="0.25">
      <c r="A1103" t="s">
        <v>2319</v>
      </c>
      <c r="B1103" t="s">
        <v>542</v>
      </c>
      <c r="C1103" s="67" t="str">
        <f t="shared" si="120"/>
        <v>Jenna Schwalbach</v>
      </c>
      <c r="D1103" s="71" t="str" cm="1">
        <f t="array" ref="D1103">_xlfn.IFS(AK1103="1",CONCATENATE(C1103,"Regional"),AK1103="2",CONCATENATE(C1103,"Sectional"),AK1103="3",CONCATENATE(C1103,COUNTIF($C$1:C1103,C1103)))</f>
        <v>Jenna Schwalbach1</v>
      </c>
      <c r="E1103" s="66">
        <v>45155.291666666664</v>
      </c>
      <c r="F1103" t="s">
        <v>2650</v>
      </c>
      <c r="G1103" s="46">
        <v>40</v>
      </c>
      <c r="H1103" s="46">
        <v>149</v>
      </c>
      <c r="I1103" s="46">
        <v>38</v>
      </c>
      <c r="J1103" t="s">
        <v>167</v>
      </c>
      <c r="K1103" t="s">
        <v>83</v>
      </c>
      <c r="L1103" s="46">
        <v>4898</v>
      </c>
      <c r="M1103" s="46">
        <v>72</v>
      </c>
      <c r="N1103" s="46">
        <v>68.5</v>
      </c>
      <c r="O1103" s="46">
        <v>120</v>
      </c>
      <c r="P1103" s="46">
        <f t="shared" si="121"/>
        <v>2</v>
      </c>
      <c r="R1103" s="67" t="s">
        <v>3344</v>
      </c>
      <c r="S1103" s="67">
        <f>COUNTIF(Y$2:$Y$100,R1103)</f>
        <v>0</v>
      </c>
      <c r="V1103" s="67">
        <f t="shared" si="122"/>
        <v>0</v>
      </c>
      <c r="AB1103" t="s">
        <v>83</v>
      </c>
      <c r="AC1103" s="46">
        <v>4898</v>
      </c>
      <c r="AD1103" s="46">
        <v>72</v>
      </c>
      <c r="AE1103" s="46">
        <v>68.5</v>
      </c>
      <c r="AF1103" s="46">
        <v>120</v>
      </c>
      <c r="AH1103" s="70" t="str">
        <f t="shared" si="123"/>
        <v/>
      </c>
      <c r="AI1103" s="70" t="str">
        <f t="shared" si="124"/>
        <v/>
      </c>
      <c r="AJ1103" s="70" t="str">
        <f t="shared" si="125"/>
        <v>X</v>
      </c>
      <c r="AK1103" s="70" t="str" cm="1">
        <f t="array" ref="AK1103">_xlfn.IFS(AH1103&lt;&gt;"","1",AI1103&lt;&gt;"","2",AJ1103&lt;&gt;"","3")</f>
        <v>3</v>
      </c>
    </row>
    <row r="1104" spans="1:37" x14ac:dyDescent="0.25">
      <c r="A1104" t="s">
        <v>2320</v>
      </c>
      <c r="B1104" t="s">
        <v>2321</v>
      </c>
      <c r="C1104" s="67" t="str">
        <f t="shared" si="120"/>
        <v>Laurel Glatch</v>
      </c>
      <c r="D1104" s="71" t="str" cm="1">
        <f t="array" ref="D1104">_xlfn.IFS(AK1104="1",CONCATENATE(C1104,"Regional"),AK1104="2",CONCATENATE(C1104,"Sectional"),AK1104="3",CONCATENATE(C1104,COUNTIF($C$1:C1104,C1104)))</f>
        <v>Laurel Glatch1</v>
      </c>
      <c r="E1104" s="66">
        <v>45155.291666666664</v>
      </c>
      <c r="F1104" t="s">
        <v>2650</v>
      </c>
      <c r="G1104" s="46">
        <v>40</v>
      </c>
      <c r="H1104" s="46">
        <v>151</v>
      </c>
      <c r="I1104" s="46">
        <v>40</v>
      </c>
      <c r="J1104" t="s">
        <v>167</v>
      </c>
      <c r="K1104" t="s">
        <v>83</v>
      </c>
      <c r="L1104" s="46">
        <v>4898</v>
      </c>
      <c r="M1104" s="46">
        <v>72</v>
      </c>
      <c r="N1104" s="46">
        <v>68.5</v>
      </c>
      <c r="O1104" s="46">
        <v>120</v>
      </c>
      <c r="P1104" s="46">
        <f t="shared" si="121"/>
        <v>2</v>
      </c>
      <c r="R1104" s="67" t="s">
        <v>3345</v>
      </c>
      <c r="S1104" s="67">
        <f>COUNTIF(Y$2:$Y$100,R1104)</f>
        <v>0</v>
      </c>
      <c r="V1104" s="67">
        <f t="shared" si="122"/>
        <v>0</v>
      </c>
      <c r="AB1104" t="s">
        <v>83</v>
      </c>
      <c r="AC1104" s="46">
        <v>4898</v>
      </c>
      <c r="AD1104" s="46">
        <v>72</v>
      </c>
      <c r="AE1104" s="46">
        <v>68.5</v>
      </c>
      <c r="AF1104" s="46">
        <v>120</v>
      </c>
      <c r="AH1104" s="70" t="str">
        <f t="shared" si="123"/>
        <v/>
      </c>
      <c r="AI1104" s="70" t="str">
        <f t="shared" si="124"/>
        <v/>
      </c>
      <c r="AJ1104" s="70" t="str">
        <f t="shared" si="125"/>
        <v>X</v>
      </c>
      <c r="AK1104" s="70" t="str" cm="1">
        <f t="array" ref="AK1104">_xlfn.IFS(AH1104&lt;&gt;"","1",AI1104&lt;&gt;"","2",AJ1104&lt;&gt;"","3")</f>
        <v>3</v>
      </c>
    </row>
    <row r="1105" spans="1:37" x14ac:dyDescent="0.25">
      <c r="A1105" t="s">
        <v>3384</v>
      </c>
      <c r="B1105" t="s">
        <v>2053</v>
      </c>
      <c r="C1105" s="67" t="str">
        <f t="shared" si="120"/>
        <v>Lindsey Kroening</v>
      </c>
      <c r="D1105" s="71" t="str" cm="1">
        <f t="array" ref="D1105">_xlfn.IFS(AK1105="1",CONCATENATE(C1105,"Regional"),AK1105="2",CONCATENATE(C1105,"Sectional"),AK1105="3",CONCATENATE(C1105,COUNTIF($C$1:C1105,C1105)))</f>
        <v>Lindsey Kroening3</v>
      </c>
      <c r="E1105" s="66">
        <v>45155.291666666664</v>
      </c>
      <c r="F1105" t="s">
        <v>2665</v>
      </c>
      <c r="G1105" s="46">
        <v>29</v>
      </c>
      <c r="H1105" s="46">
        <v>86</v>
      </c>
      <c r="I1105" s="46">
        <v>1</v>
      </c>
      <c r="J1105" t="s">
        <v>110</v>
      </c>
      <c r="K1105" t="s">
        <v>90</v>
      </c>
      <c r="L1105" s="46">
        <v>5200</v>
      </c>
      <c r="M1105" s="46">
        <v>72</v>
      </c>
      <c r="N1105" s="46">
        <v>69.599999999999994</v>
      </c>
      <c r="O1105" s="46">
        <v>120</v>
      </c>
      <c r="P1105" s="46">
        <f t="shared" si="121"/>
        <v>2</v>
      </c>
      <c r="R1105" s="67" t="s">
        <v>3477</v>
      </c>
      <c r="S1105" s="67">
        <f>COUNTIF(Y$2:$Y$100,R1105)</f>
        <v>0</v>
      </c>
      <c r="V1105" s="67">
        <f t="shared" si="122"/>
        <v>0</v>
      </c>
      <c r="AB1105" t="s">
        <v>90</v>
      </c>
      <c r="AC1105" s="46">
        <v>5200</v>
      </c>
      <c r="AD1105" s="46">
        <v>72</v>
      </c>
      <c r="AE1105" s="46">
        <v>69.599999999999994</v>
      </c>
      <c r="AF1105" s="46">
        <v>120</v>
      </c>
      <c r="AH1105" s="70" t="str">
        <f t="shared" si="123"/>
        <v/>
      </c>
      <c r="AI1105" s="70" t="str">
        <f t="shared" si="124"/>
        <v/>
      </c>
      <c r="AJ1105" s="70" t="str">
        <f t="shared" si="125"/>
        <v>X</v>
      </c>
      <c r="AK1105" s="70" t="str" cm="1">
        <f t="array" ref="AK1105">_xlfn.IFS(AH1105&lt;&gt;"","1",AI1105&lt;&gt;"","2",AJ1105&lt;&gt;"","3")</f>
        <v>3</v>
      </c>
    </row>
    <row r="1106" spans="1:37" x14ac:dyDescent="0.25">
      <c r="A1106" t="s">
        <v>3407</v>
      </c>
      <c r="B1106" t="s">
        <v>773</v>
      </c>
      <c r="C1106" s="67" t="str">
        <f t="shared" si="120"/>
        <v>Ashley Greenhill</v>
      </c>
      <c r="D1106" s="71" t="str" cm="1">
        <f t="array" ref="D1106">_xlfn.IFS(AK1106="1",CONCATENATE(C1106,"Regional"),AK1106="2",CONCATENATE(C1106,"Sectional"),AK1106="3",CONCATENATE(C1106,COUNTIF($C$1:C1106,C1106)))</f>
        <v>Ashley Greenhill2</v>
      </c>
      <c r="E1106" s="66">
        <v>45155.291666666664</v>
      </c>
      <c r="F1106" t="s">
        <v>2665</v>
      </c>
      <c r="G1106" s="46">
        <v>29</v>
      </c>
      <c r="H1106" s="46">
        <v>87</v>
      </c>
      <c r="I1106" s="46">
        <v>2</v>
      </c>
      <c r="J1106" t="s">
        <v>110</v>
      </c>
      <c r="K1106" t="s">
        <v>90</v>
      </c>
      <c r="L1106" s="46">
        <v>5200</v>
      </c>
      <c r="M1106" s="46">
        <v>72</v>
      </c>
      <c r="N1106" s="46">
        <v>69.599999999999994</v>
      </c>
      <c r="O1106" s="46">
        <v>120</v>
      </c>
      <c r="P1106" s="46">
        <f t="shared" si="121"/>
        <v>2</v>
      </c>
      <c r="R1106" s="67" t="s">
        <v>3550</v>
      </c>
      <c r="S1106" s="67">
        <f>COUNTIF(Y$2:$Y$100,R1106)</f>
        <v>0</v>
      </c>
      <c r="V1106" s="67">
        <f t="shared" si="122"/>
        <v>0</v>
      </c>
      <c r="AB1106" t="s">
        <v>90</v>
      </c>
      <c r="AC1106" s="46">
        <v>5200</v>
      </c>
      <c r="AD1106" s="46">
        <v>72</v>
      </c>
      <c r="AE1106" s="46">
        <v>69.599999999999994</v>
      </c>
      <c r="AF1106" s="46">
        <v>120</v>
      </c>
      <c r="AH1106" s="70" t="str">
        <f t="shared" si="123"/>
        <v/>
      </c>
      <c r="AI1106" s="70" t="str">
        <f t="shared" si="124"/>
        <v/>
      </c>
      <c r="AJ1106" s="70" t="str">
        <f t="shared" si="125"/>
        <v>X</v>
      </c>
      <c r="AK1106" s="70" t="str" cm="1">
        <f t="array" ref="AK1106">_xlfn.IFS(AH1106&lt;&gt;"","1",AI1106&lt;&gt;"","2",AJ1106&lt;&gt;"","3")</f>
        <v>3</v>
      </c>
    </row>
    <row r="1107" spans="1:37" x14ac:dyDescent="0.25">
      <c r="A1107" t="s">
        <v>719</v>
      </c>
      <c r="B1107" t="s">
        <v>441</v>
      </c>
      <c r="C1107" s="67" t="str">
        <f t="shared" si="120"/>
        <v>Madison Engebose</v>
      </c>
      <c r="D1107" s="71" t="str" cm="1">
        <f t="array" ref="D1107">_xlfn.IFS(AK1107="1",CONCATENATE(C1107,"Regional"),AK1107="2",CONCATENATE(C1107,"Sectional"),AK1107="3",CONCATENATE(C1107,COUNTIF($C$1:C1107,C1107)))</f>
        <v>Madison Engebose3</v>
      </c>
      <c r="E1107" s="66">
        <v>45155.291666666664</v>
      </c>
      <c r="F1107" t="s">
        <v>2665</v>
      </c>
      <c r="G1107" s="46">
        <v>29</v>
      </c>
      <c r="H1107" s="46">
        <v>90</v>
      </c>
      <c r="I1107" s="46">
        <v>3</v>
      </c>
      <c r="J1107" t="s">
        <v>110</v>
      </c>
      <c r="K1107" t="s">
        <v>90</v>
      </c>
      <c r="L1107" s="46">
        <v>5200</v>
      </c>
      <c r="M1107" s="46">
        <v>72</v>
      </c>
      <c r="N1107" s="46">
        <v>69.599999999999994</v>
      </c>
      <c r="O1107" s="46">
        <v>120</v>
      </c>
      <c r="P1107" s="46">
        <f t="shared" si="121"/>
        <v>2</v>
      </c>
      <c r="R1107" s="67" t="s">
        <v>1316</v>
      </c>
      <c r="S1107" s="67">
        <f>COUNTIF(Y$2:$Y$100,R1107)</f>
        <v>0</v>
      </c>
      <c r="V1107" s="67">
        <f t="shared" si="122"/>
        <v>0</v>
      </c>
      <c r="AB1107" t="s">
        <v>90</v>
      </c>
      <c r="AC1107" s="46">
        <v>5200</v>
      </c>
      <c r="AD1107" s="46">
        <v>72</v>
      </c>
      <c r="AE1107" s="46">
        <v>69.599999999999994</v>
      </c>
      <c r="AF1107" s="46">
        <v>120</v>
      </c>
      <c r="AH1107" s="70" t="str">
        <f t="shared" si="123"/>
        <v/>
      </c>
      <c r="AI1107" s="70" t="str">
        <f t="shared" si="124"/>
        <v/>
      </c>
      <c r="AJ1107" s="70" t="str">
        <f t="shared" si="125"/>
        <v>X</v>
      </c>
      <c r="AK1107" s="70" t="str" cm="1">
        <f t="array" ref="AK1107">_xlfn.IFS(AH1107&lt;&gt;"","1",AI1107&lt;&gt;"","2",AJ1107&lt;&gt;"","3")</f>
        <v>3</v>
      </c>
    </row>
    <row r="1108" spans="1:37" x14ac:dyDescent="0.25">
      <c r="A1108" t="s">
        <v>948</v>
      </c>
      <c r="B1108" t="s">
        <v>949</v>
      </c>
      <c r="C1108" s="67" t="str">
        <f t="shared" si="120"/>
        <v>Krista Longden</v>
      </c>
      <c r="D1108" s="71" t="str" cm="1">
        <f t="array" ref="D1108">_xlfn.IFS(AK1108="1",CONCATENATE(C1108,"Regional"),AK1108="2",CONCATENATE(C1108,"Sectional"),AK1108="3",CONCATENATE(C1108,COUNTIF($C$1:C1108,C1108)))</f>
        <v>Krista Longden2</v>
      </c>
      <c r="E1108" s="66">
        <v>45155.291666666664</v>
      </c>
      <c r="F1108" t="s">
        <v>2665</v>
      </c>
      <c r="G1108" s="46">
        <v>29</v>
      </c>
      <c r="H1108" s="46">
        <v>90</v>
      </c>
      <c r="I1108" s="46">
        <v>3</v>
      </c>
      <c r="J1108" t="s">
        <v>110</v>
      </c>
      <c r="K1108" t="s">
        <v>90</v>
      </c>
      <c r="L1108" s="46">
        <v>5200</v>
      </c>
      <c r="M1108" s="46">
        <v>72</v>
      </c>
      <c r="N1108" s="46">
        <v>69.599999999999994</v>
      </c>
      <c r="O1108" s="46">
        <v>120</v>
      </c>
      <c r="P1108" s="46">
        <f t="shared" si="121"/>
        <v>2</v>
      </c>
      <c r="R1108" s="67" t="s">
        <v>1466</v>
      </c>
      <c r="S1108" s="67">
        <f>COUNTIF(Y$2:$Y$100,R1108)</f>
        <v>0</v>
      </c>
      <c r="V1108" s="67">
        <f t="shared" si="122"/>
        <v>0</v>
      </c>
      <c r="AB1108" t="s">
        <v>90</v>
      </c>
      <c r="AC1108" s="46">
        <v>5200</v>
      </c>
      <c r="AD1108" s="46">
        <v>72</v>
      </c>
      <c r="AE1108" s="46">
        <v>69.599999999999994</v>
      </c>
      <c r="AF1108" s="46">
        <v>120</v>
      </c>
      <c r="AH1108" s="70" t="str">
        <f t="shared" si="123"/>
        <v/>
      </c>
      <c r="AI1108" s="70" t="str">
        <f t="shared" si="124"/>
        <v/>
      </c>
      <c r="AJ1108" s="70" t="str">
        <f t="shared" si="125"/>
        <v>X</v>
      </c>
      <c r="AK1108" s="70" t="str" cm="1">
        <f t="array" ref="AK1108">_xlfn.IFS(AH1108&lt;&gt;"","1",AI1108&lt;&gt;"","2",AJ1108&lt;&gt;"","3")</f>
        <v>3</v>
      </c>
    </row>
    <row r="1109" spans="1:37" x14ac:dyDescent="0.25">
      <c r="A1109" t="s">
        <v>951</v>
      </c>
      <c r="B1109" t="s">
        <v>539</v>
      </c>
      <c r="C1109" s="67" t="str">
        <f t="shared" si="120"/>
        <v>Maggie Blank</v>
      </c>
      <c r="D1109" s="71" t="str" cm="1">
        <f t="array" ref="D1109">_xlfn.IFS(AK1109="1",CONCATENATE(C1109,"Regional"),AK1109="2",CONCATENATE(C1109,"Sectional"),AK1109="3",CONCATENATE(C1109,COUNTIF($C$1:C1109,C1109)))</f>
        <v>Maggie Blank2</v>
      </c>
      <c r="E1109" s="66">
        <v>45155.291666666664</v>
      </c>
      <c r="F1109" t="s">
        <v>2665</v>
      </c>
      <c r="G1109" s="46">
        <v>29</v>
      </c>
      <c r="H1109" s="46">
        <v>90</v>
      </c>
      <c r="I1109" s="46">
        <v>3</v>
      </c>
      <c r="J1109" t="s">
        <v>110</v>
      </c>
      <c r="K1109" t="s">
        <v>90</v>
      </c>
      <c r="L1109" s="46">
        <v>5200</v>
      </c>
      <c r="M1109" s="46">
        <v>72</v>
      </c>
      <c r="N1109" s="46">
        <v>69.599999999999994</v>
      </c>
      <c r="O1109" s="46">
        <v>120</v>
      </c>
      <c r="P1109" s="46">
        <f t="shared" si="121"/>
        <v>2</v>
      </c>
      <c r="R1109" s="67" t="s">
        <v>1468</v>
      </c>
      <c r="S1109" s="67">
        <f>COUNTIF(Y$2:$Y$100,R1109)</f>
        <v>0</v>
      </c>
      <c r="V1109" s="67">
        <f t="shared" si="122"/>
        <v>0</v>
      </c>
      <c r="AB1109" t="s">
        <v>90</v>
      </c>
      <c r="AC1109" s="46">
        <v>5200</v>
      </c>
      <c r="AD1109" s="46">
        <v>72</v>
      </c>
      <c r="AE1109" s="46">
        <v>69.599999999999994</v>
      </c>
      <c r="AF1109" s="46">
        <v>120</v>
      </c>
      <c r="AH1109" s="70" t="str">
        <f t="shared" si="123"/>
        <v/>
      </c>
      <c r="AI1109" s="70" t="str">
        <f t="shared" si="124"/>
        <v/>
      </c>
      <c r="AJ1109" s="70" t="str">
        <f t="shared" si="125"/>
        <v>X</v>
      </c>
      <c r="AK1109" s="70" t="str" cm="1">
        <f t="array" ref="AK1109">_xlfn.IFS(AH1109&lt;&gt;"","1",AI1109&lt;&gt;"","2",AJ1109&lt;&gt;"","3")</f>
        <v>3</v>
      </c>
    </row>
    <row r="1110" spans="1:37" x14ac:dyDescent="0.25">
      <c r="A1110" t="s">
        <v>294</v>
      </c>
      <c r="B1110" t="s">
        <v>528</v>
      </c>
      <c r="C1110" s="67" t="str">
        <f t="shared" si="120"/>
        <v>Kate Lang</v>
      </c>
      <c r="D1110" s="71" t="str" cm="1">
        <f t="array" ref="D1110">_xlfn.IFS(AK1110="1",CONCATENATE(C1110,"Regional"),AK1110="2",CONCATENATE(C1110,"Sectional"),AK1110="3",CONCATENATE(C1110,COUNTIF($C$1:C1110,C1110)))</f>
        <v>Kate Lang2</v>
      </c>
      <c r="E1110" s="66">
        <v>45155.291666666664</v>
      </c>
      <c r="F1110" t="s">
        <v>2665</v>
      </c>
      <c r="G1110" s="46">
        <v>29</v>
      </c>
      <c r="H1110" s="46">
        <v>96</v>
      </c>
      <c r="I1110" s="46">
        <v>6</v>
      </c>
      <c r="J1110" t="s">
        <v>110</v>
      </c>
      <c r="K1110" t="s">
        <v>90</v>
      </c>
      <c r="L1110" s="46">
        <v>5200</v>
      </c>
      <c r="M1110" s="46">
        <v>72</v>
      </c>
      <c r="N1110" s="46">
        <v>69.599999999999994</v>
      </c>
      <c r="O1110" s="46">
        <v>120</v>
      </c>
      <c r="P1110" s="46">
        <f t="shared" si="121"/>
        <v>2</v>
      </c>
      <c r="R1110" s="67" t="s">
        <v>3128</v>
      </c>
      <c r="S1110" s="67">
        <f>COUNTIF(Y$2:$Y$100,R1110)</f>
        <v>0</v>
      </c>
      <c r="V1110" s="67">
        <f t="shared" si="122"/>
        <v>0</v>
      </c>
      <c r="AB1110" t="s">
        <v>90</v>
      </c>
      <c r="AC1110" s="46">
        <v>5200</v>
      </c>
      <c r="AD1110" s="46">
        <v>72</v>
      </c>
      <c r="AE1110" s="46">
        <v>69.599999999999994</v>
      </c>
      <c r="AF1110" s="46">
        <v>120</v>
      </c>
      <c r="AH1110" s="70" t="str">
        <f t="shared" si="123"/>
        <v/>
      </c>
      <c r="AI1110" s="70" t="str">
        <f t="shared" si="124"/>
        <v/>
      </c>
      <c r="AJ1110" s="70" t="str">
        <f t="shared" si="125"/>
        <v>X</v>
      </c>
      <c r="AK1110" s="70" t="str" cm="1">
        <f t="array" ref="AK1110">_xlfn.IFS(AH1110&lt;&gt;"","1",AI1110&lt;&gt;"","2",AJ1110&lt;&gt;"","3")</f>
        <v>3</v>
      </c>
    </row>
    <row r="1111" spans="1:37" x14ac:dyDescent="0.25">
      <c r="A1111" t="s">
        <v>838</v>
      </c>
      <c r="B1111" t="s">
        <v>371</v>
      </c>
      <c r="C1111" s="67" t="str">
        <f t="shared" si="120"/>
        <v>Abby Weiterman</v>
      </c>
      <c r="D1111" s="71" t="str" cm="1">
        <f t="array" ref="D1111">_xlfn.IFS(AK1111="1",CONCATENATE(C1111,"Regional"),AK1111="2",CONCATENATE(C1111,"Sectional"),AK1111="3",CONCATENATE(C1111,COUNTIF($C$1:C1111,C1111)))</f>
        <v>Abby Weiterman1</v>
      </c>
      <c r="E1111" s="66">
        <v>45155.291666666664</v>
      </c>
      <c r="F1111" t="s">
        <v>2665</v>
      </c>
      <c r="G1111" s="46">
        <v>29</v>
      </c>
      <c r="H1111" s="46">
        <v>99</v>
      </c>
      <c r="I1111" s="46">
        <v>7</v>
      </c>
      <c r="J1111" t="s">
        <v>110</v>
      </c>
      <c r="K1111" t="s">
        <v>90</v>
      </c>
      <c r="L1111" s="46">
        <v>5200</v>
      </c>
      <c r="M1111" s="46">
        <v>72</v>
      </c>
      <c r="N1111" s="46">
        <v>69.599999999999994</v>
      </c>
      <c r="O1111" s="46">
        <v>120</v>
      </c>
      <c r="P1111" s="46">
        <f t="shared" si="121"/>
        <v>2</v>
      </c>
      <c r="R1111" s="67" t="s">
        <v>1389</v>
      </c>
      <c r="S1111" s="67">
        <f>COUNTIF(Y$2:$Y$100,R1111)</f>
        <v>0</v>
      </c>
      <c r="V1111" s="67">
        <f t="shared" si="122"/>
        <v>0</v>
      </c>
      <c r="AB1111" t="s">
        <v>90</v>
      </c>
      <c r="AC1111" s="46">
        <v>5200</v>
      </c>
      <c r="AD1111" s="46">
        <v>72</v>
      </c>
      <c r="AE1111" s="46">
        <v>69.599999999999994</v>
      </c>
      <c r="AF1111" s="46">
        <v>120</v>
      </c>
      <c r="AH1111" s="70" t="str">
        <f t="shared" si="123"/>
        <v/>
      </c>
      <c r="AI1111" s="70" t="str">
        <f t="shared" si="124"/>
        <v/>
      </c>
      <c r="AJ1111" s="70" t="str">
        <f t="shared" si="125"/>
        <v>X</v>
      </c>
      <c r="AK1111" s="70" t="str" cm="1">
        <f t="array" ref="AK1111">_xlfn.IFS(AH1111&lt;&gt;"","1",AI1111&lt;&gt;"","2",AJ1111&lt;&gt;"","3")</f>
        <v>3</v>
      </c>
    </row>
    <row r="1112" spans="1:37" x14ac:dyDescent="0.25">
      <c r="A1112" t="s">
        <v>2100</v>
      </c>
      <c r="B1112" t="s">
        <v>452</v>
      </c>
      <c r="C1112" s="67" t="str">
        <f t="shared" si="120"/>
        <v>Sophia Mattice</v>
      </c>
      <c r="D1112" s="71" t="str" cm="1">
        <f t="array" ref="D1112">_xlfn.IFS(AK1112="1",CONCATENATE(C1112,"Regional"),AK1112="2",CONCATENATE(C1112,"Sectional"),AK1112="3",CONCATENATE(C1112,COUNTIF($C$1:C1112,C1112)))</f>
        <v>Sophia Mattice2</v>
      </c>
      <c r="E1112" s="66">
        <v>45155.291666666664</v>
      </c>
      <c r="F1112" t="s">
        <v>2665</v>
      </c>
      <c r="G1112" s="46">
        <v>29</v>
      </c>
      <c r="H1112" s="46">
        <v>100</v>
      </c>
      <c r="I1112" s="46">
        <v>8</v>
      </c>
      <c r="J1112" t="s">
        <v>110</v>
      </c>
      <c r="K1112" t="s">
        <v>90</v>
      </c>
      <c r="L1112" s="46">
        <v>5200</v>
      </c>
      <c r="M1112" s="46">
        <v>72</v>
      </c>
      <c r="N1112" s="46">
        <v>69.599999999999994</v>
      </c>
      <c r="O1112" s="46">
        <v>120</v>
      </c>
      <c r="P1112" s="46">
        <f t="shared" si="121"/>
        <v>2</v>
      </c>
      <c r="R1112" s="67" t="s">
        <v>3125</v>
      </c>
      <c r="S1112" s="67">
        <f>COUNTIF(Y$2:$Y$100,R1112)</f>
        <v>0</v>
      </c>
      <c r="V1112" s="67">
        <f t="shared" si="122"/>
        <v>0</v>
      </c>
      <c r="AB1112" t="s">
        <v>90</v>
      </c>
      <c r="AC1112" s="46">
        <v>5200</v>
      </c>
      <c r="AD1112" s="46">
        <v>72</v>
      </c>
      <c r="AE1112" s="46">
        <v>69.599999999999994</v>
      </c>
      <c r="AF1112" s="46">
        <v>120</v>
      </c>
      <c r="AH1112" s="70" t="str">
        <f t="shared" si="123"/>
        <v/>
      </c>
      <c r="AI1112" s="70" t="str">
        <f t="shared" si="124"/>
        <v/>
      </c>
      <c r="AJ1112" s="70" t="str">
        <f t="shared" si="125"/>
        <v>X</v>
      </c>
      <c r="AK1112" s="70" t="str" cm="1">
        <f t="array" ref="AK1112">_xlfn.IFS(AH1112&lt;&gt;"","1",AI1112&lt;&gt;"","2",AJ1112&lt;&gt;"","3")</f>
        <v>3</v>
      </c>
    </row>
    <row r="1113" spans="1:37" x14ac:dyDescent="0.25">
      <c r="A1113" t="s">
        <v>281</v>
      </c>
      <c r="B1113" t="s">
        <v>459</v>
      </c>
      <c r="C1113" s="67" t="str">
        <f t="shared" si="120"/>
        <v>Addison King</v>
      </c>
      <c r="D1113" s="71" t="str" cm="1">
        <f t="array" ref="D1113">_xlfn.IFS(AK1113="1",CONCATENATE(C1113,"Regional"),AK1113="2",CONCATENATE(C1113,"Sectional"),AK1113="3",CONCATENATE(C1113,COUNTIF($C$1:C1113,C1113)))</f>
        <v>Addison King3</v>
      </c>
      <c r="E1113" s="66">
        <v>45155.291666666664</v>
      </c>
      <c r="F1113" t="s">
        <v>2665</v>
      </c>
      <c r="G1113" s="46">
        <v>29</v>
      </c>
      <c r="H1113" s="46">
        <v>101</v>
      </c>
      <c r="I1113" s="46">
        <v>9</v>
      </c>
      <c r="J1113" t="s">
        <v>110</v>
      </c>
      <c r="K1113" t="s">
        <v>90</v>
      </c>
      <c r="L1113" s="46">
        <v>5200</v>
      </c>
      <c r="M1113" s="46">
        <v>72</v>
      </c>
      <c r="N1113" s="46">
        <v>69.599999999999994</v>
      </c>
      <c r="O1113" s="46">
        <v>120</v>
      </c>
      <c r="P1113" s="46">
        <f t="shared" si="121"/>
        <v>2</v>
      </c>
      <c r="R1113" s="67" t="s">
        <v>1367</v>
      </c>
      <c r="S1113" s="67">
        <f>COUNTIF(Y$2:$Y$100,R1113)</f>
        <v>0</v>
      </c>
      <c r="V1113" s="67">
        <f t="shared" si="122"/>
        <v>0</v>
      </c>
      <c r="AB1113" t="s">
        <v>90</v>
      </c>
      <c r="AC1113" s="46">
        <v>5200</v>
      </c>
      <c r="AD1113" s="46">
        <v>72</v>
      </c>
      <c r="AE1113" s="46">
        <v>69.599999999999994</v>
      </c>
      <c r="AF1113" s="46">
        <v>120</v>
      </c>
      <c r="AH1113" s="70" t="str">
        <f t="shared" si="123"/>
        <v/>
      </c>
      <c r="AI1113" s="70" t="str">
        <f t="shared" si="124"/>
        <v/>
      </c>
      <c r="AJ1113" s="70" t="str">
        <f t="shared" si="125"/>
        <v>X</v>
      </c>
      <c r="AK1113" s="70" t="str" cm="1">
        <f t="array" ref="AK1113">_xlfn.IFS(AH1113&lt;&gt;"","1",AI1113&lt;&gt;"","2",AJ1113&lt;&gt;"","3")</f>
        <v>3</v>
      </c>
    </row>
    <row r="1114" spans="1:37" x14ac:dyDescent="0.25">
      <c r="A1114" t="s">
        <v>1690</v>
      </c>
      <c r="B1114" t="s">
        <v>187</v>
      </c>
      <c r="C1114" s="67" t="str">
        <f t="shared" si="120"/>
        <v>Ava Fahrenholz</v>
      </c>
      <c r="D1114" s="71" t="str" cm="1">
        <f t="array" ref="D1114">_xlfn.IFS(AK1114="1",CONCATENATE(C1114,"Regional"),AK1114="2",CONCATENATE(C1114,"Sectional"),AK1114="3",CONCATENATE(C1114,COUNTIF($C$1:C1114,C1114)))</f>
        <v>Ava Fahrenholz2</v>
      </c>
      <c r="E1114" s="66">
        <v>45155.291666666664</v>
      </c>
      <c r="F1114" t="s">
        <v>2665</v>
      </c>
      <c r="G1114" s="46">
        <v>29</v>
      </c>
      <c r="H1114" s="46">
        <v>101</v>
      </c>
      <c r="I1114" s="46">
        <v>9</v>
      </c>
      <c r="J1114" t="s">
        <v>110</v>
      </c>
      <c r="K1114" t="s">
        <v>90</v>
      </c>
      <c r="L1114" s="46">
        <v>5200</v>
      </c>
      <c r="M1114" s="46">
        <v>72</v>
      </c>
      <c r="N1114" s="46">
        <v>69.599999999999994</v>
      </c>
      <c r="O1114" s="46">
        <v>120</v>
      </c>
      <c r="P1114" s="46">
        <f t="shared" si="121"/>
        <v>2</v>
      </c>
      <c r="R1114" s="67" t="s">
        <v>3555</v>
      </c>
      <c r="S1114" s="67">
        <f>COUNTIF(Y$2:$Y$100,R1114)</f>
        <v>0</v>
      </c>
      <c r="V1114" s="67">
        <f t="shared" si="122"/>
        <v>0</v>
      </c>
      <c r="AB1114" t="s">
        <v>90</v>
      </c>
      <c r="AC1114" s="46">
        <v>5200</v>
      </c>
      <c r="AD1114" s="46">
        <v>72</v>
      </c>
      <c r="AE1114" s="46">
        <v>69.599999999999994</v>
      </c>
      <c r="AF1114" s="46">
        <v>120</v>
      </c>
      <c r="AH1114" s="70" t="str">
        <f t="shared" si="123"/>
        <v/>
      </c>
      <c r="AI1114" s="70" t="str">
        <f t="shared" si="124"/>
        <v/>
      </c>
      <c r="AJ1114" s="70" t="str">
        <f t="shared" si="125"/>
        <v>X</v>
      </c>
      <c r="AK1114" s="70" t="str" cm="1">
        <f t="array" ref="AK1114">_xlfn.IFS(AH1114&lt;&gt;"","1",AI1114&lt;&gt;"","2",AJ1114&lt;&gt;"","3")</f>
        <v>3</v>
      </c>
    </row>
    <row r="1115" spans="1:37" x14ac:dyDescent="0.25">
      <c r="A1115" t="s">
        <v>240</v>
      </c>
      <c r="B1115" t="s">
        <v>772</v>
      </c>
      <c r="C1115" s="67" t="str">
        <f t="shared" si="120"/>
        <v>Alexa Elliott</v>
      </c>
      <c r="D1115" s="71" t="str" cm="1">
        <f t="array" ref="D1115">_xlfn.IFS(AK1115="1",CONCATENATE(C1115,"Regional"),AK1115="2",CONCATENATE(C1115,"Sectional"),AK1115="3",CONCATENATE(C1115,COUNTIF($C$1:C1115,C1115)))</f>
        <v>Alexa Elliott2</v>
      </c>
      <c r="E1115" s="66">
        <v>45155.291666666664</v>
      </c>
      <c r="F1115" t="s">
        <v>2665</v>
      </c>
      <c r="G1115" s="46">
        <v>29</v>
      </c>
      <c r="H1115" s="46">
        <v>104</v>
      </c>
      <c r="I1115" s="46">
        <v>11</v>
      </c>
      <c r="J1115" t="s">
        <v>110</v>
      </c>
      <c r="K1115" t="s">
        <v>90</v>
      </c>
      <c r="L1115" s="46">
        <v>5200</v>
      </c>
      <c r="M1115" s="46">
        <v>72</v>
      </c>
      <c r="N1115" s="46">
        <v>69.599999999999994</v>
      </c>
      <c r="O1115" s="46">
        <v>120</v>
      </c>
      <c r="P1115" s="46">
        <f t="shared" si="121"/>
        <v>2</v>
      </c>
      <c r="R1115" s="67" t="s">
        <v>1368</v>
      </c>
      <c r="S1115" s="67">
        <f>COUNTIF(Y$2:$Y$100,R1115)</f>
        <v>0</v>
      </c>
      <c r="V1115" s="67">
        <f t="shared" si="122"/>
        <v>0</v>
      </c>
      <c r="AB1115" t="s">
        <v>90</v>
      </c>
      <c r="AC1115" s="46">
        <v>5200</v>
      </c>
      <c r="AD1115" s="46">
        <v>72</v>
      </c>
      <c r="AE1115" s="46">
        <v>69.599999999999994</v>
      </c>
      <c r="AF1115" s="46">
        <v>120</v>
      </c>
      <c r="AH1115" s="70" t="str">
        <f t="shared" si="123"/>
        <v/>
      </c>
      <c r="AI1115" s="70" t="str">
        <f t="shared" si="124"/>
        <v/>
      </c>
      <c r="AJ1115" s="70" t="str">
        <f t="shared" si="125"/>
        <v>X</v>
      </c>
      <c r="AK1115" s="70" t="str" cm="1">
        <f t="array" ref="AK1115">_xlfn.IFS(AH1115&lt;&gt;"","1",AI1115&lt;&gt;"","2",AJ1115&lt;&gt;"","3")</f>
        <v>3</v>
      </c>
    </row>
    <row r="1116" spans="1:37" x14ac:dyDescent="0.25">
      <c r="A1116" t="s">
        <v>1667</v>
      </c>
      <c r="B1116" t="s">
        <v>1666</v>
      </c>
      <c r="C1116" s="67" t="str">
        <f t="shared" si="120"/>
        <v>Cori Milam</v>
      </c>
      <c r="D1116" s="71" t="str" cm="1">
        <f t="array" ref="D1116">_xlfn.IFS(AK1116="1",CONCATENATE(C1116,"Regional"),AK1116="2",CONCATENATE(C1116,"Sectional"),AK1116="3",CONCATENATE(C1116,COUNTIF($C$1:C1116,C1116)))</f>
        <v>Cori Milam3</v>
      </c>
      <c r="E1116" s="66">
        <v>45155.291666666664</v>
      </c>
      <c r="F1116" t="s">
        <v>2665</v>
      </c>
      <c r="G1116" s="46">
        <v>29</v>
      </c>
      <c r="H1116" s="46">
        <v>105</v>
      </c>
      <c r="I1116" s="46">
        <v>12</v>
      </c>
      <c r="J1116" t="s">
        <v>110</v>
      </c>
      <c r="K1116" t="s">
        <v>90</v>
      </c>
      <c r="L1116" s="46">
        <v>5200</v>
      </c>
      <c r="M1116" s="46">
        <v>72</v>
      </c>
      <c r="N1116" s="46">
        <v>69.599999999999994</v>
      </c>
      <c r="O1116" s="46">
        <v>120</v>
      </c>
      <c r="P1116" s="46">
        <f t="shared" si="121"/>
        <v>2</v>
      </c>
      <c r="R1116" s="67" t="s">
        <v>3493</v>
      </c>
      <c r="S1116" s="67">
        <f>COUNTIF(Y$2:$Y$100,R1116)</f>
        <v>0</v>
      </c>
      <c r="V1116" s="67">
        <f t="shared" si="122"/>
        <v>0</v>
      </c>
      <c r="AB1116" t="s">
        <v>90</v>
      </c>
      <c r="AC1116" s="46">
        <v>5200</v>
      </c>
      <c r="AD1116" s="46">
        <v>72</v>
      </c>
      <c r="AE1116" s="46">
        <v>69.599999999999994</v>
      </c>
      <c r="AF1116" s="46">
        <v>120</v>
      </c>
      <c r="AH1116" s="70" t="str">
        <f t="shared" si="123"/>
        <v/>
      </c>
      <c r="AI1116" s="70" t="str">
        <f t="shared" si="124"/>
        <v/>
      </c>
      <c r="AJ1116" s="70" t="str">
        <f t="shared" si="125"/>
        <v>X</v>
      </c>
      <c r="AK1116" s="70" t="str" cm="1">
        <f t="array" ref="AK1116">_xlfn.IFS(AH1116&lt;&gt;"","1",AI1116&lt;&gt;"","2",AJ1116&lt;&gt;"","3")</f>
        <v>3</v>
      </c>
    </row>
    <row r="1117" spans="1:37" x14ac:dyDescent="0.25">
      <c r="A1117" t="s">
        <v>374</v>
      </c>
      <c r="B1117" t="s">
        <v>729</v>
      </c>
      <c r="C1117" s="67" t="str">
        <f t="shared" si="120"/>
        <v>Maslin Wagner</v>
      </c>
      <c r="D1117" s="71" t="str" cm="1">
        <f t="array" ref="D1117">_xlfn.IFS(AK1117="1",CONCATENATE(C1117,"Regional"),AK1117="2",CONCATENATE(C1117,"Sectional"),AK1117="3",CONCATENATE(C1117,COUNTIF($C$1:C1117,C1117)))</f>
        <v>Maslin Wagner2</v>
      </c>
      <c r="E1117" s="66">
        <v>45155.291666666664</v>
      </c>
      <c r="F1117" t="s">
        <v>2665</v>
      </c>
      <c r="G1117" s="46">
        <v>29</v>
      </c>
      <c r="H1117" s="46">
        <v>106</v>
      </c>
      <c r="I1117" s="46">
        <v>13</v>
      </c>
      <c r="J1117" t="s">
        <v>110</v>
      </c>
      <c r="K1117" t="s">
        <v>90</v>
      </c>
      <c r="L1117" s="46">
        <v>5200</v>
      </c>
      <c r="M1117" s="46">
        <v>72</v>
      </c>
      <c r="N1117" s="46">
        <v>69.599999999999994</v>
      </c>
      <c r="O1117" s="46">
        <v>120</v>
      </c>
      <c r="P1117" s="46">
        <f t="shared" si="121"/>
        <v>2</v>
      </c>
      <c r="R1117" s="67" t="s">
        <v>1324</v>
      </c>
      <c r="S1117" s="67">
        <f>COUNTIF(Y$2:$Y$100,R1117)</f>
        <v>0</v>
      </c>
      <c r="V1117" s="67">
        <f t="shared" si="122"/>
        <v>0</v>
      </c>
      <c r="AB1117" t="s">
        <v>90</v>
      </c>
      <c r="AC1117" s="46">
        <v>5200</v>
      </c>
      <c r="AD1117" s="46">
        <v>72</v>
      </c>
      <c r="AE1117" s="46">
        <v>69.599999999999994</v>
      </c>
      <c r="AF1117" s="46">
        <v>120</v>
      </c>
      <c r="AH1117" s="70" t="str">
        <f t="shared" si="123"/>
        <v/>
      </c>
      <c r="AI1117" s="70" t="str">
        <f t="shared" si="124"/>
        <v/>
      </c>
      <c r="AJ1117" s="70" t="str">
        <f t="shared" si="125"/>
        <v>X</v>
      </c>
      <c r="AK1117" s="70" t="str" cm="1">
        <f t="array" ref="AK1117">_xlfn.IFS(AH1117&lt;&gt;"","1",AI1117&lt;&gt;"","2",AJ1117&lt;&gt;"","3")</f>
        <v>3</v>
      </c>
    </row>
    <row r="1118" spans="1:37" x14ac:dyDescent="0.25">
      <c r="A1118" t="s">
        <v>1120</v>
      </c>
      <c r="B1118" t="s">
        <v>408</v>
      </c>
      <c r="C1118" s="67" t="str">
        <f t="shared" si="120"/>
        <v>Mya Kulwicki</v>
      </c>
      <c r="D1118" s="71" t="str" cm="1">
        <f t="array" ref="D1118">_xlfn.IFS(AK1118="1",CONCATENATE(C1118,"Regional"),AK1118="2",CONCATENATE(C1118,"Sectional"),AK1118="3",CONCATENATE(C1118,COUNTIF($C$1:C1118,C1118)))</f>
        <v>Mya Kulwicki2</v>
      </c>
      <c r="E1118" s="66">
        <v>45155.291666666664</v>
      </c>
      <c r="F1118" t="s">
        <v>2665</v>
      </c>
      <c r="G1118" s="46">
        <v>29</v>
      </c>
      <c r="H1118" s="46">
        <v>107</v>
      </c>
      <c r="I1118" s="46">
        <v>14</v>
      </c>
      <c r="J1118" t="s">
        <v>110</v>
      </c>
      <c r="K1118" t="s">
        <v>90</v>
      </c>
      <c r="L1118" s="46">
        <v>5200</v>
      </c>
      <c r="M1118" s="46">
        <v>72</v>
      </c>
      <c r="N1118" s="46">
        <v>69.599999999999994</v>
      </c>
      <c r="O1118" s="46">
        <v>120</v>
      </c>
      <c r="P1118" s="46">
        <f t="shared" si="121"/>
        <v>2</v>
      </c>
      <c r="R1118" s="67" t="s">
        <v>1588</v>
      </c>
      <c r="S1118" s="67">
        <f>COUNTIF(Y$2:$Y$100,R1118)</f>
        <v>0</v>
      </c>
      <c r="V1118" s="67">
        <f t="shared" si="122"/>
        <v>0</v>
      </c>
      <c r="AB1118" t="s">
        <v>90</v>
      </c>
      <c r="AC1118" s="46">
        <v>5200</v>
      </c>
      <c r="AD1118" s="46">
        <v>72</v>
      </c>
      <c r="AE1118" s="46">
        <v>69.599999999999994</v>
      </c>
      <c r="AF1118" s="46">
        <v>120</v>
      </c>
      <c r="AH1118" s="70" t="str">
        <f t="shared" si="123"/>
        <v/>
      </c>
      <c r="AI1118" s="70" t="str">
        <f t="shared" si="124"/>
        <v/>
      </c>
      <c r="AJ1118" s="70" t="str">
        <f t="shared" si="125"/>
        <v>X</v>
      </c>
      <c r="AK1118" s="70" t="str" cm="1">
        <f t="array" ref="AK1118">_xlfn.IFS(AH1118&lt;&gt;"","1",AI1118&lt;&gt;"","2",AJ1118&lt;&gt;"","3")</f>
        <v>3</v>
      </c>
    </row>
    <row r="1119" spans="1:37" x14ac:dyDescent="0.25">
      <c r="A1119" t="s">
        <v>186</v>
      </c>
      <c r="B1119" t="s">
        <v>542</v>
      </c>
      <c r="C1119" s="67" t="str">
        <f t="shared" si="120"/>
        <v>Jenna Anderson</v>
      </c>
      <c r="D1119" s="71" t="str" cm="1">
        <f t="array" ref="D1119">_xlfn.IFS(AK1119="1",CONCATENATE(C1119,"Regional"),AK1119="2",CONCATENATE(C1119,"Sectional"),AK1119="3",CONCATENATE(C1119,COUNTIF($C$1:C1119,C1119)))</f>
        <v>Jenna Anderson2</v>
      </c>
      <c r="E1119" s="66">
        <v>45155.291666666664</v>
      </c>
      <c r="F1119" t="s">
        <v>2665</v>
      </c>
      <c r="G1119" s="46">
        <v>29</v>
      </c>
      <c r="H1119" s="46">
        <v>107</v>
      </c>
      <c r="I1119" s="46">
        <v>14</v>
      </c>
      <c r="J1119" t="s">
        <v>110</v>
      </c>
      <c r="K1119" t="s">
        <v>90</v>
      </c>
      <c r="L1119" s="46">
        <v>5200</v>
      </c>
      <c r="M1119" s="46">
        <v>72</v>
      </c>
      <c r="N1119" s="46">
        <v>69.599999999999994</v>
      </c>
      <c r="O1119" s="46">
        <v>120</v>
      </c>
      <c r="P1119" s="46">
        <f t="shared" si="121"/>
        <v>2</v>
      </c>
      <c r="R1119" s="67" t="s">
        <v>3142</v>
      </c>
      <c r="S1119" s="67">
        <f>COUNTIF(Y$2:$Y$100,R1119)</f>
        <v>0</v>
      </c>
      <c r="V1119" s="67">
        <f t="shared" si="122"/>
        <v>0</v>
      </c>
      <c r="AB1119" t="s">
        <v>90</v>
      </c>
      <c r="AC1119" s="46">
        <v>5200</v>
      </c>
      <c r="AD1119" s="46">
        <v>72</v>
      </c>
      <c r="AE1119" s="46">
        <v>69.599999999999994</v>
      </c>
      <c r="AF1119" s="46">
        <v>120</v>
      </c>
      <c r="AH1119" s="70" t="str">
        <f t="shared" si="123"/>
        <v/>
      </c>
      <c r="AI1119" s="70" t="str">
        <f t="shared" si="124"/>
        <v/>
      </c>
      <c r="AJ1119" s="70" t="str">
        <f t="shared" si="125"/>
        <v>X</v>
      </c>
      <c r="AK1119" s="70" t="str" cm="1">
        <f t="array" ref="AK1119">_xlfn.IFS(AH1119&lt;&gt;"","1",AI1119&lt;&gt;"","2",AJ1119&lt;&gt;"","3")</f>
        <v>3</v>
      </c>
    </row>
    <row r="1120" spans="1:37" x14ac:dyDescent="0.25">
      <c r="A1120" t="s">
        <v>2102</v>
      </c>
      <c r="B1120" t="s">
        <v>2103</v>
      </c>
      <c r="C1120" s="67" t="str">
        <f t="shared" si="120"/>
        <v>Vanhi Chava</v>
      </c>
      <c r="D1120" s="71" t="str" cm="1">
        <f t="array" ref="D1120">_xlfn.IFS(AK1120="1",CONCATENATE(C1120,"Regional"),AK1120="2",CONCATENATE(C1120,"Sectional"),AK1120="3",CONCATENATE(C1120,COUNTIF($C$1:C1120,C1120)))</f>
        <v>Vanhi Chava2</v>
      </c>
      <c r="E1120" s="66">
        <v>45155.291666666664</v>
      </c>
      <c r="F1120" t="s">
        <v>2665</v>
      </c>
      <c r="G1120" s="46">
        <v>29</v>
      </c>
      <c r="H1120" s="46">
        <v>108</v>
      </c>
      <c r="I1120" s="46">
        <v>16</v>
      </c>
      <c r="J1120" t="s">
        <v>110</v>
      </c>
      <c r="K1120" t="s">
        <v>90</v>
      </c>
      <c r="L1120" s="46">
        <v>5200</v>
      </c>
      <c r="M1120" s="46">
        <v>72</v>
      </c>
      <c r="N1120" s="46">
        <v>69.599999999999994</v>
      </c>
      <c r="O1120" s="46">
        <v>120</v>
      </c>
      <c r="P1120" s="46">
        <f t="shared" si="121"/>
        <v>2</v>
      </c>
      <c r="R1120" s="67" t="s">
        <v>3127</v>
      </c>
      <c r="S1120" s="67">
        <f>COUNTIF(Y$2:$Y$100,R1120)</f>
        <v>0</v>
      </c>
      <c r="V1120" s="67">
        <f t="shared" si="122"/>
        <v>0</v>
      </c>
      <c r="AB1120" t="s">
        <v>90</v>
      </c>
      <c r="AC1120" s="46">
        <v>5200</v>
      </c>
      <c r="AD1120" s="46">
        <v>72</v>
      </c>
      <c r="AE1120" s="46">
        <v>69.599999999999994</v>
      </c>
      <c r="AF1120" s="46">
        <v>120</v>
      </c>
      <c r="AH1120" s="70" t="str">
        <f t="shared" si="123"/>
        <v/>
      </c>
      <c r="AI1120" s="70" t="str">
        <f t="shared" si="124"/>
        <v/>
      </c>
      <c r="AJ1120" s="70" t="str">
        <f t="shared" si="125"/>
        <v>X</v>
      </c>
      <c r="AK1120" s="70" t="str" cm="1">
        <f t="array" ref="AK1120">_xlfn.IFS(AH1120&lt;&gt;"","1",AI1120&lt;&gt;"","2",AJ1120&lt;&gt;"","3")</f>
        <v>3</v>
      </c>
    </row>
    <row r="1121" spans="1:37" x14ac:dyDescent="0.25">
      <c r="A1121" t="s">
        <v>950</v>
      </c>
      <c r="B1121" t="s">
        <v>628</v>
      </c>
      <c r="C1121" s="67" t="str">
        <f t="shared" si="120"/>
        <v>Angelina Dorshak</v>
      </c>
      <c r="D1121" s="71" t="str" cm="1">
        <f t="array" ref="D1121">_xlfn.IFS(AK1121="1",CONCATENATE(C1121,"Regional"),AK1121="2",CONCATENATE(C1121,"Sectional"),AK1121="3",CONCATENATE(C1121,COUNTIF($C$1:C1121,C1121)))</f>
        <v>Angelina Dorshak2</v>
      </c>
      <c r="E1121" s="66">
        <v>45155.291666666664</v>
      </c>
      <c r="F1121" t="s">
        <v>2665</v>
      </c>
      <c r="G1121" s="46">
        <v>29</v>
      </c>
      <c r="H1121" s="46">
        <v>108</v>
      </c>
      <c r="I1121" s="46">
        <v>16</v>
      </c>
      <c r="J1121" t="s">
        <v>110</v>
      </c>
      <c r="K1121" t="s">
        <v>90</v>
      </c>
      <c r="L1121" s="46">
        <v>5200</v>
      </c>
      <c r="M1121" s="46">
        <v>72</v>
      </c>
      <c r="N1121" s="46">
        <v>69.599999999999994</v>
      </c>
      <c r="O1121" s="46">
        <v>120</v>
      </c>
      <c r="P1121" s="46">
        <f t="shared" si="121"/>
        <v>2</v>
      </c>
      <c r="R1121" s="67" t="s">
        <v>1467</v>
      </c>
      <c r="S1121" s="67">
        <f>COUNTIF(Y$2:$Y$100,R1121)</f>
        <v>0</v>
      </c>
      <c r="V1121" s="67">
        <f t="shared" si="122"/>
        <v>0</v>
      </c>
      <c r="AB1121" t="s">
        <v>90</v>
      </c>
      <c r="AC1121" s="46">
        <v>5200</v>
      </c>
      <c r="AD1121" s="46">
        <v>72</v>
      </c>
      <c r="AE1121" s="46">
        <v>69.599999999999994</v>
      </c>
      <c r="AF1121" s="46">
        <v>120</v>
      </c>
      <c r="AH1121" s="70" t="str">
        <f t="shared" si="123"/>
        <v/>
      </c>
      <c r="AI1121" s="70" t="str">
        <f t="shared" si="124"/>
        <v/>
      </c>
      <c r="AJ1121" s="70" t="str">
        <f t="shared" si="125"/>
        <v>X</v>
      </c>
      <c r="AK1121" s="70" t="str" cm="1">
        <f t="array" ref="AK1121">_xlfn.IFS(AH1121&lt;&gt;"","1",AI1121&lt;&gt;"","2",AJ1121&lt;&gt;"","3")</f>
        <v>3</v>
      </c>
    </row>
    <row r="1122" spans="1:37" x14ac:dyDescent="0.25">
      <c r="A1122" t="s">
        <v>1722</v>
      </c>
      <c r="B1122" t="s">
        <v>362</v>
      </c>
      <c r="C1122" s="67" t="str">
        <f t="shared" si="120"/>
        <v>Emma Campeau</v>
      </c>
      <c r="D1122" s="71" t="str" cm="1">
        <f t="array" ref="D1122">_xlfn.IFS(AK1122="1",CONCATENATE(C1122,"Regional"),AK1122="2",CONCATENATE(C1122,"Sectional"),AK1122="3",CONCATENATE(C1122,COUNTIF($C$1:C1122,C1122)))</f>
        <v>Emma Campeau2</v>
      </c>
      <c r="E1122" s="66">
        <v>45155.291666666664</v>
      </c>
      <c r="F1122" t="s">
        <v>2665</v>
      </c>
      <c r="G1122" s="46">
        <v>29</v>
      </c>
      <c r="H1122" s="46">
        <v>112</v>
      </c>
      <c r="I1122" s="46">
        <v>18</v>
      </c>
      <c r="J1122" t="s">
        <v>110</v>
      </c>
      <c r="K1122" t="s">
        <v>90</v>
      </c>
      <c r="L1122" s="46">
        <v>5200</v>
      </c>
      <c r="M1122" s="46">
        <v>72</v>
      </c>
      <c r="N1122" s="46">
        <v>69.599999999999994</v>
      </c>
      <c r="O1122" s="46">
        <v>120</v>
      </c>
      <c r="P1122" s="46">
        <f t="shared" si="121"/>
        <v>2</v>
      </c>
      <c r="R1122" s="67" t="s">
        <v>3588</v>
      </c>
      <c r="S1122" s="67">
        <f>COUNTIF(Y$2:$Y$100,R1122)</f>
        <v>0</v>
      </c>
      <c r="V1122" s="67">
        <f t="shared" si="122"/>
        <v>0</v>
      </c>
      <c r="AB1122" t="s">
        <v>90</v>
      </c>
      <c r="AC1122" s="46">
        <v>5200</v>
      </c>
      <c r="AD1122" s="46">
        <v>72</v>
      </c>
      <c r="AE1122" s="46">
        <v>69.599999999999994</v>
      </c>
      <c r="AF1122" s="46">
        <v>120</v>
      </c>
      <c r="AH1122" s="70" t="str">
        <f t="shared" si="123"/>
        <v/>
      </c>
      <c r="AI1122" s="70" t="str">
        <f t="shared" si="124"/>
        <v/>
      </c>
      <c r="AJ1122" s="70" t="str">
        <f t="shared" si="125"/>
        <v>X</v>
      </c>
      <c r="AK1122" s="70" t="str" cm="1">
        <f t="array" ref="AK1122">_xlfn.IFS(AH1122&lt;&gt;"","1",AI1122&lt;&gt;"","2",AJ1122&lt;&gt;"","3")</f>
        <v>3</v>
      </c>
    </row>
    <row r="1123" spans="1:37" x14ac:dyDescent="0.25">
      <c r="A1123" t="s">
        <v>2332</v>
      </c>
      <c r="B1123" t="s">
        <v>2333</v>
      </c>
      <c r="C1123" s="67" t="str">
        <f t="shared" si="120"/>
        <v>Fineli Bortolotti</v>
      </c>
      <c r="D1123" s="71" t="str" cm="1">
        <f t="array" ref="D1123">_xlfn.IFS(AK1123="1",CONCATENATE(C1123,"Regional"),AK1123="2",CONCATENATE(C1123,"Sectional"),AK1123="3",CONCATENATE(C1123,COUNTIF($C$1:C1123,C1123)))</f>
        <v>Fineli Bortolotti1</v>
      </c>
      <c r="E1123" s="66">
        <v>45155.291666666664</v>
      </c>
      <c r="F1123" t="s">
        <v>2665</v>
      </c>
      <c r="G1123" s="46">
        <v>29</v>
      </c>
      <c r="H1123" s="46">
        <v>113</v>
      </c>
      <c r="I1123" s="46">
        <v>19</v>
      </c>
      <c r="J1123" t="s">
        <v>110</v>
      </c>
      <c r="K1123" t="s">
        <v>90</v>
      </c>
      <c r="L1123" s="46">
        <v>5200</v>
      </c>
      <c r="M1123" s="46">
        <v>72</v>
      </c>
      <c r="N1123" s="46">
        <v>69.599999999999994</v>
      </c>
      <c r="O1123" s="46">
        <v>120</v>
      </c>
      <c r="P1123" s="46">
        <f t="shared" si="121"/>
        <v>2</v>
      </c>
      <c r="R1123" s="67" t="s">
        <v>3356</v>
      </c>
      <c r="S1123" s="67">
        <f>COUNTIF(Y$2:$Y$100,R1123)</f>
        <v>0</v>
      </c>
      <c r="V1123" s="67">
        <f t="shared" si="122"/>
        <v>0</v>
      </c>
      <c r="AB1123" t="s">
        <v>90</v>
      </c>
      <c r="AC1123" s="46">
        <v>5200</v>
      </c>
      <c r="AD1123" s="46">
        <v>72</v>
      </c>
      <c r="AE1123" s="46">
        <v>69.599999999999994</v>
      </c>
      <c r="AF1123" s="46">
        <v>120</v>
      </c>
      <c r="AH1123" s="70" t="str">
        <f t="shared" si="123"/>
        <v/>
      </c>
      <c r="AI1123" s="70" t="str">
        <f t="shared" si="124"/>
        <v/>
      </c>
      <c r="AJ1123" s="70" t="str">
        <f t="shared" si="125"/>
        <v>X</v>
      </c>
      <c r="AK1123" s="70" t="str" cm="1">
        <f t="array" ref="AK1123">_xlfn.IFS(AH1123&lt;&gt;"","1",AI1123&lt;&gt;"","2",AJ1123&lt;&gt;"","3")</f>
        <v>3</v>
      </c>
    </row>
    <row r="1124" spans="1:37" x14ac:dyDescent="0.25">
      <c r="A1124" t="s">
        <v>1694</v>
      </c>
      <c r="B1124" t="s">
        <v>911</v>
      </c>
      <c r="C1124" s="67" t="str">
        <f t="shared" si="120"/>
        <v>Kiley Clarquist</v>
      </c>
      <c r="D1124" s="71" t="str" cm="1">
        <f t="array" ref="D1124">_xlfn.IFS(AK1124="1",CONCATENATE(C1124,"Regional"),AK1124="2",CONCATENATE(C1124,"Sectional"),AK1124="3",CONCATENATE(C1124,COUNTIF($C$1:C1124,C1124)))</f>
        <v>Kiley Clarquist2</v>
      </c>
      <c r="E1124" s="66">
        <v>45155.291666666664</v>
      </c>
      <c r="F1124" t="s">
        <v>2665</v>
      </c>
      <c r="G1124" s="46">
        <v>29</v>
      </c>
      <c r="H1124" s="46">
        <v>114</v>
      </c>
      <c r="I1124" s="46">
        <v>20</v>
      </c>
      <c r="J1124" t="s">
        <v>110</v>
      </c>
      <c r="K1124" t="s">
        <v>90</v>
      </c>
      <c r="L1124" s="46">
        <v>5200</v>
      </c>
      <c r="M1124" s="46">
        <v>72</v>
      </c>
      <c r="N1124" s="46">
        <v>69.599999999999994</v>
      </c>
      <c r="O1124" s="46">
        <v>120</v>
      </c>
      <c r="P1124" s="46">
        <f t="shared" si="121"/>
        <v>2</v>
      </c>
      <c r="R1124" s="67" t="s">
        <v>3587</v>
      </c>
      <c r="S1124" s="67">
        <f>COUNTIF(Y$2:$Y$100,R1124)</f>
        <v>0</v>
      </c>
      <c r="V1124" s="67">
        <f t="shared" si="122"/>
        <v>0</v>
      </c>
      <c r="AB1124" t="s">
        <v>90</v>
      </c>
      <c r="AC1124" s="46">
        <v>5200</v>
      </c>
      <c r="AD1124" s="46">
        <v>72</v>
      </c>
      <c r="AE1124" s="46">
        <v>69.599999999999994</v>
      </c>
      <c r="AF1124" s="46">
        <v>120</v>
      </c>
      <c r="AH1124" s="70" t="str">
        <f t="shared" si="123"/>
        <v/>
      </c>
      <c r="AI1124" s="70" t="str">
        <f t="shared" si="124"/>
        <v/>
      </c>
      <c r="AJ1124" s="70" t="str">
        <f t="shared" si="125"/>
        <v>X</v>
      </c>
      <c r="AK1124" s="70" t="str" cm="1">
        <f t="array" ref="AK1124">_xlfn.IFS(AH1124&lt;&gt;"","1",AI1124&lt;&gt;"","2",AJ1124&lt;&gt;"","3")</f>
        <v>3</v>
      </c>
    </row>
    <row r="1125" spans="1:37" x14ac:dyDescent="0.25">
      <c r="A1125" t="s">
        <v>2101</v>
      </c>
      <c r="B1125" t="s">
        <v>492</v>
      </c>
      <c r="C1125" s="67" t="str">
        <f t="shared" si="120"/>
        <v>Anna Marrero</v>
      </c>
      <c r="D1125" s="71" t="str" cm="1">
        <f t="array" ref="D1125">_xlfn.IFS(AK1125="1",CONCATENATE(C1125,"Regional"),AK1125="2",CONCATENATE(C1125,"Sectional"),AK1125="3",CONCATENATE(C1125,COUNTIF($C$1:C1125,C1125)))</f>
        <v>Anna Marrero2</v>
      </c>
      <c r="E1125" s="66">
        <v>45155.291666666664</v>
      </c>
      <c r="F1125" t="s">
        <v>2665</v>
      </c>
      <c r="G1125" s="46">
        <v>29</v>
      </c>
      <c r="H1125" s="46">
        <v>115</v>
      </c>
      <c r="I1125" s="46">
        <v>21</v>
      </c>
      <c r="J1125" t="s">
        <v>110</v>
      </c>
      <c r="K1125" t="s">
        <v>90</v>
      </c>
      <c r="L1125" s="46">
        <v>5200</v>
      </c>
      <c r="M1125" s="46">
        <v>72</v>
      </c>
      <c r="N1125" s="46">
        <v>69.599999999999994</v>
      </c>
      <c r="O1125" s="46">
        <v>120</v>
      </c>
      <c r="P1125" s="46">
        <f t="shared" si="121"/>
        <v>2</v>
      </c>
      <c r="R1125" s="67" t="s">
        <v>3126</v>
      </c>
      <c r="S1125" s="67">
        <f>COUNTIF(Y$2:$Y$100,R1125)</f>
        <v>0</v>
      </c>
      <c r="V1125" s="67">
        <f t="shared" si="122"/>
        <v>0</v>
      </c>
      <c r="AB1125" t="s">
        <v>90</v>
      </c>
      <c r="AC1125" s="46">
        <v>5200</v>
      </c>
      <c r="AD1125" s="46">
        <v>72</v>
      </c>
      <c r="AE1125" s="46">
        <v>69.599999999999994</v>
      </c>
      <c r="AF1125" s="46">
        <v>120</v>
      </c>
      <c r="AH1125" s="70" t="str">
        <f t="shared" si="123"/>
        <v/>
      </c>
      <c r="AI1125" s="70" t="str">
        <f t="shared" si="124"/>
        <v/>
      </c>
      <c r="AJ1125" s="70" t="str">
        <f t="shared" si="125"/>
        <v>X</v>
      </c>
      <c r="AK1125" s="70" t="str" cm="1">
        <f t="array" ref="AK1125">_xlfn.IFS(AH1125&lt;&gt;"","1",AI1125&lt;&gt;"","2",AJ1125&lt;&gt;"","3")</f>
        <v>3</v>
      </c>
    </row>
    <row r="1126" spans="1:37" x14ac:dyDescent="0.25">
      <c r="A1126" t="s">
        <v>213</v>
      </c>
      <c r="B1126" t="s">
        <v>181</v>
      </c>
      <c r="C1126" s="67" t="str">
        <f t="shared" si="120"/>
        <v>Skylar Brandt</v>
      </c>
      <c r="D1126" s="71" t="str" cm="1">
        <f t="array" ref="D1126">_xlfn.IFS(AK1126="1",CONCATENATE(C1126,"Regional"),AK1126="2",CONCATENATE(C1126,"Sectional"),AK1126="3",CONCATENATE(C1126,COUNTIF($C$1:C1126,C1126)))</f>
        <v>Skylar Brandt1</v>
      </c>
      <c r="E1126" s="66">
        <v>45155.291666666664</v>
      </c>
      <c r="F1126" t="s">
        <v>2665</v>
      </c>
      <c r="G1126" s="46">
        <v>29</v>
      </c>
      <c r="H1126" s="46">
        <v>115</v>
      </c>
      <c r="I1126" s="46">
        <v>21</v>
      </c>
      <c r="J1126" t="s">
        <v>110</v>
      </c>
      <c r="K1126" t="s">
        <v>90</v>
      </c>
      <c r="L1126" s="46">
        <v>5200</v>
      </c>
      <c r="M1126" s="46">
        <v>72</v>
      </c>
      <c r="N1126" s="46">
        <v>69.599999999999994</v>
      </c>
      <c r="O1126" s="46">
        <v>120</v>
      </c>
      <c r="P1126" s="46">
        <f t="shared" si="121"/>
        <v>2</v>
      </c>
      <c r="R1126" s="67" t="s">
        <v>3607</v>
      </c>
      <c r="S1126" s="67">
        <f>COUNTIF(Y$2:$Y$100,R1126)</f>
        <v>0</v>
      </c>
      <c r="V1126" s="67">
        <f t="shared" si="122"/>
        <v>0</v>
      </c>
      <c r="AB1126" t="s">
        <v>90</v>
      </c>
      <c r="AC1126" s="46">
        <v>5200</v>
      </c>
      <c r="AD1126" s="46">
        <v>72</v>
      </c>
      <c r="AE1126" s="46">
        <v>69.599999999999994</v>
      </c>
      <c r="AF1126" s="46">
        <v>120</v>
      </c>
      <c r="AH1126" s="70" t="str">
        <f t="shared" si="123"/>
        <v/>
      </c>
      <c r="AI1126" s="70" t="str">
        <f t="shared" si="124"/>
        <v/>
      </c>
      <c r="AJ1126" s="70" t="str">
        <f t="shared" si="125"/>
        <v>X</v>
      </c>
      <c r="AK1126" s="70" t="str" cm="1">
        <f t="array" ref="AK1126">_xlfn.IFS(AH1126&lt;&gt;"","1",AI1126&lt;&gt;"","2",AJ1126&lt;&gt;"","3")</f>
        <v>3</v>
      </c>
    </row>
    <row r="1127" spans="1:37" x14ac:dyDescent="0.25">
      <c r="A1127" t="s">
        <v>2334</v>
      </c>
      <c r="B1127" t="s">
        <v>677</v>
      </c>
      <c r="C1127" s="67" t="str">
        <f t="shared" si="120"/>
        <v>Clara Roepke</v>
      </c>
      <c r="D1127" s="71" t="str" cm="1">
        <f t="array" ref="D1127">_xlfn.IFS(AK1127="1",CONCATENATE(C1127,"Regional"),AK1127="2",CONCATENATE(C1127,"Sectional"),AK1127="3",CONCATENATE(C1127,COUNTIF($C$1:C1127,C1127)))</f>
        <v>Clara Roepke1</v>
      </c>
      <c r="E1127" s="66">
        <v>45155.291666666664</v>
      </c>
      <c r="F1127" t="s">
        <v>2665</v>
      </c>
      <c r="G1127" s="46">
        <v>29</v>
      </c>
      <c r="H1127" s="46">
        <v>118</v>
      </c>
      <c r="I1127" s="46">
        <v>23</v>
      </c>
      <c r="J1127" t="s">
        <v>110</v>
      </c>
      <c r="K1127" t="s">
        <v>90</v>
      </c>
      <c r="L1127" s="46">
        <v>5200</v>
      </c>
      <c r="M1127" s="46">
        <v>72</v>
      </c>
      <c r="N1127" s="46">
        <v>69.599999999999994</v>
      </c>
      <c r="O1127" s="46">
        <v>120</v>
      </c>
      <c r="P1127" s="46">
        <f t="shared" si="121"/>
        <v>2</v>
      </c>
      <c r="R1127" s="67" t="s">
        <v>3357</v>
      </c>
      <c r="S1127" s="67">
        <f>COUNTIF(Y$2:$Y$100,R1127)</f>
        <v>0</v>
      </c>
      <c r="V1127" s="67">
        <f t="shared" si="122"/>
        <v>0</v>
      </c>
      <c r="AB1127" t="s">
        <v>90</v>
      </c>
      <c r="AC1127" s="46">
        <v>5200</v>
      </c>
      <c r="AD1127" s="46">
        <v>72</v>
      </c>
      <c r="AE1127" s="46">
        <v>69.599999999999994</v>
      </c>
      <c r="AF1127" s="46">
        <v>120</v>
      </c>
      <c r="AH1127" s="70" t="str">
        <f t="shared" si="123"/>
        <v/>
      </c>
      <c r="AI1127" s="70" t="str">
        <f t="shared" si="124"/>
        <v/>
      </c>
      <c r="AJ1127" s="70" t="str">
        <f t="shared" si="125"/>
        <v>X</v>
      </c>
      <c r="AK1127" s="70" t="str" cm="1">
        <f t="array" ref="AK1127">_xlfn.IFS(AH1127&lt;&gt;"","1",AI1127&lt;&gt;"","2",AJ1127&lt;&gt;"","3")</f>
        <v>3</v>
      </c>
    </row>
    <row r="1128" spans="1:37" x14ac:dyDescent="0.25">
      <c r="A1128" t="s">
        <v>2335</v>
      </c>
      <c r="B1128" t="s">
        <v>458</v>
      </c>
      <c r="C1128" s="67" t="str">
        <f t="shared" si="120"/>
        <v>Lauren Scarlett</v>
      </c>
      <c r="D1128" s="71" t="str" cm="1">
        <f t="array" ref="D1128">_xlfn.IFS(AK1128="1",CONCATENATE(C1128,"Regional"),AK1128="2",CONCATENATE(C1128,"Sectional"),AK1128="3",CONCATENATE(C1128,COUNTIF($C$1:C1128,C1128)))</f>
        <v>Lauren Scarlett1</v>
      </c>
      <c r="E1128" s="66">
        <v>45155.291666666664</v>
      </c>
      <c r="F1128" t="s">
        <v>2665</v>
      </c>
      <c r="G1128" s="46">
        <v>29</v>
      </c>
      <c r="H1128" s="46">
        <v>123</v>
      </c>
      <c r="I1128" s="46">
        <v>24</v>
      </c>
      <c r="J1128" t="s">
        <v>110</v>
      </c>
      <c r="K1128" t="s">
        <v>90</v>
      </c>
      <c r="L1128" s="46">
        <v>5200</v>
      </c>
      <c r="M1128" s="46">
        <v>72</v>
      </c>
      <c r="N1128" s="46">
        <v>69.599999999999994</v>
      </c>
      <c r="O1128" s="46">
        <v>120</v>
      </c>
      <c r="P1128" s="46">
        <f t="shared" si="121"/>
        <v>2</v>
      </c>
      <c r="R1128" s="67" t="s">
        <v>3358</v>
      </c>
      <c r="S1128" s="67">
        <f>COUNTIF(Y$2:$Y$100,R1128)</f>
        <v>0</v>
      </c>
      <c r="V1128" s="67">
        <f t="shared" si="122"/>
        <v>0</v>
      </c>
      <c r="AB1128" t="s">
        <v>90</v>
      </c>
      <c r="AC1128" s="46">
        <v>5200</v>
      </c>
      <c r="AD1128" s="46">
        <v>72</v>
      </c>
      <c r="AE1128" s="46">
        <v>69.599999999999994</v>
      </c>
      <c r="AF1128" s="46">
        <v>120</v>
      </c>
      <c r="AH1128" s="70" t="str">
        <f t="shared" si="123"/>
        <v/>
      </c>
      <c r="AI1128" s="70" t="str">
        <f t="shared" si="124"/>
        <v/>
      </c>
      <c r="AJ1128" s="70" t="str">
        <f t="shared" si="125"/>
        <v>X</v>
      </c>
      <c r="AK1128" s="70" t="str" cm="1">
        <f t="array" ref="AK1128">_xlfn.IFS(AH1128&lt;&gt;"","1",AI1128&lt;&gt;"","2",AJ1128&lt;&gt;"","3")</f>
        <v>3</v>
      </c>
    </row>
    <row r="1129" spans="1:37" x14ac:dyDescent="0.25">
      <c r="A1129" t="s">
        <v>259</v>
      </c>
      <c r="B1129" t="s">
        <v>297</v>
      </c>
      <c r="C1129" s="67" t="str">
        <f t="shared" si="120"/>
        <v>Rowan Haensel</v>
      </c>
      <c r="D1129" s="71" t="str" cm="1">
        <f t="array" ref="D1129">_xlfn.IFS(AK1129="1",CONCATENATE(C1129,"Regional"),AK1129="2",CONCATENATE(C1129,"Sectional"),AK1129="3",CONCATENATE(C1129,COUNTIF($C$1:C1129,C1129)))</f>
        <v>Rowan Haensel1</v>
      </c>
      <c r="E1129" s="66">
        <v>45155.291666666664</v>
      </c>
      <c r="F1129" t="s">
        <v>2665</v>
      </c>
      <c r="G1129" s="46">
        <v>29</v>
      </c>
      <c r="H1129" s="46">
        <v>123</v>
      </c>
      <c r="I1129" s="46">
        <v>24</v>
      </c>
      <c r="J1129" t="s">
        <v>110</v>
      </c>
      <c r="K1129" t="s">
        <v>90</v>
      </c>
      <c r="L1129" s="46">
        <v>5200</v>
      </c>
      <c r="M1129" s="46">
        <v>72</v>
      </c>
      <c r="N1129" s="46">
        <v>69.599999999999994</v>
      </c>
      <c r="O1129" s="46">
        <v>120</v>
      </c>
      <c r="P1129" s="46">
        <f t="shared" si="121"/>
        <v>2</v>
      </c>
      <c r="R1129" s="67" t="s">
        <v>3608</v>
      </c>
      <c r="S1129" s="67">
        <f>COUNTIF(Y$2:$Y$100,R1129)</f>
        <v>0</v>
      </c>
      <c r="V1129" s="67">
        <f t="shared" si="122"/>
        <v>0</v>
      </c>
      <c r="AB1129" t="s">
        <v>90</v>
      </c>
      <c r="AC1129" s="46">
        <v>5200</v>
      </c>
      <c r="AD1129" s="46">
        <v>72</v>
      </c>
      <c r="AE1129" s="46">
        <v>69.599999999999994</v>
      </c>
      <c r="AF1129" s="46">
        <v>120</v>
      </c>
      <c r="AH1129" s="70" t="str">
        <f t="shared" si="123"/>
        <v/>
      </c>
      <c r="AI1129" s="70" t="str">
        <f t="shared" si="124"/>
        <v/>
      </c>
      <c r="AJ1129" s="70" t="str">
        <f t="shared" si="125"/>
        <v>X</v>
      </c>
      <c r="AK1129" s="70" t="str" cm="1">
        <f t="array" ref="AK1129">_xlfn.IFS(AH1129&lt;&gt;"","1",AI1129&lt;&gt;"","2",AJ1129&lt;&gt;"","3")</f>
        <v>3</v>
      </c>
    </row>
    <row r="1130" spans="1:37" x14ac:dyDescent="0.25">
      <c r="A1130" t="s">
        <v>786</v>
      </c>
      <c r="B1130" t="s">
        <v>524</v>
      </c>
      <c r="C1130" s="67" t="str">
        <f t="shared" si="120"/>
        <v>Isabelle Triscari</v>
      </c>
      <c r="D1130" s="71" t="str" cm="1">
        <f t="array" ref="D1130">_xlfn.IFS(AK1130="1",CONCATENATE(C1130,"Regional"),AK1130="2",CONCATENATE(C1130,"Sectional"),AK1130="3",CONCATENATE(C1130,COUNTIF($C$1:C1130,C1130)))</f>
        <v>Isabelle Triscari1</v>
      </c>
      <c r="E1130" s="66">
        <v>45155.291666666664</v>
      </c>
      <c r="F1130" t="s">
        <v>2665</v>
      </c>
      <c r="G1130" s="46">
        <v>29</v>
      </c>
      <c r="H1130" s="46">
        <v>123</v>
      </c>
      <c r="I1130" s="46">
        <v>24</v>
      </c>
      <c r="J1130" t="s">
        <v>110</v>
      </c>
      <c r="K1130" t="s">
        <v>90</v>
      </c>
      <c r="L1130" s="46">
        <v>5200</v>
      </c>
      <c r="M1130" s="46">
        <v>72</v>
      </c>
      <c r="N1130" s="46">
        <v>69.599999999999994</v>
      </c>
      <c r="O1130" s="46">
        <v>120</v>
      </c>
      <c r="P1130" s="46">
        <f t="shared" si="121"/>
        <v>2</v>
      </c>
      <c r="R1130" s="67" t="s">
        <v>1369</v>
      </c>
      <c r="S1130" s="67">
        <f>COUNTIF(Y$2:$Y$100,R1130)</f>
        <v>0</v>
      </c>
      <c r="V1130" s="67">
        <f t="shared" si="122"/>
        <v>0</v>
      </c>
      <c r="AB1130" t="s">
        <v>90</v>
      </c>
      <c r="AC1130" s="46">
        <v>5200</v>
      </c>
      <c r="AD1130" s="46">
        <v>72</v>
      </c>
      <c r="AE1130" s="46">
        <v>69.599999999999994</v>
      </c>
      <c r="AF1130" s="46">
        <v>120</v>
      </c>
      <c r="AH1130" s="70" t="str">
        <f t="shared" si="123"/>
        <v/>
      </c>
      <c r="AI1130" s="70" t="str">
        <f t="shared" si="124"/>
        <v/>
      </c>
      <c r="AJ1130" s="70" t="str">
        <f t="shared" si="125"/>
        <v>X</v>
      </c>
      <c r="AK1130" s="70" t="str" cm="1">
        <f t="array" ref="AK1130">_xlfn.IFS(AH1130&lt;&gt;"","1",AI1130&lt;&gt;"","2",AJ1130&lt;&gt;"","3")</f>
        <v>3</v>
      </c>
    </row>
    <row r="1131" spans="1:37" x14ac:dyDescent="0.25">
      <c r="A1131" t="s">
        <v>1122</v>
      </c>
      <c r="B1131" t="s">
        <v>947</v>
      </c>
      <c r="C1131" s="67" t="str">
        <f t="shared" si="120"/>
        <v>Ally Malin</v>
      </c>
      <c r="D1131" s="71" t="str" cm="1">
        <f t="array" ref="D1131">_xlfn.IFS(AK1131="1",CONCATENATE(C1131,"Regional"),AK1131="2",CONCATENATE(C1131,"Sectional"),AK1131="3",CONCATENATE(C1131,COUNTIF($C$1:C1131,C1131)))</f>
        <v>Ally Malin1</v>
      </c>
      <c r="E1131" s="66">
        <v>45155.291666666664</v>
      </c>
      <c r="F1131" t="s">
        <v>2665</v>
      </c>
      <c r="G1131" s="46">
        <v>29</v>
      </c>
      <c r="H1131" s="46">
        <v>124</v>
      </c>
      <c r="I1131" s="46">
        <v>27</v>
      </c>
      <c r="J1131" t="s">
        <v>110</v>
      </c>
      <c r="K1131" t="s">
        <v>90</v>
      </c>
      <c r="L1131" s="46">
        <v>5200</v>
      </c>
      <c r="M1131" s="46">
        <v>72</v>
      </c>
      <c r="N1131" s="46">
        <v>69.599999999999994</v>
      </c>
      <c r="O1131" s="46">
        <v>120</v>
      </c>
      <c r="P1131" s="46">
        <f t="shared" si="121"/>
        <v>2</v>
      </c>
      <c r="R1131" s="67" t="s">
        <v>1591</v>
      </c>
      <c r="S1131" s="67">
        <f>COUNTIF(Y$2:$Y$100,R1131)</f>
        <v>0</v>
      </c>
      <c r="V1131" s="67">
        <f t="shared" si="122"/>
        <v>0</v>
      </c>
      <c r="AB1131" t="s">
        <v>90</v>
      </c>
      <c r="AC1131" s="46">
        <v>5200</v>
      </c>
      <c r="AD1131" s="46">
        <v>72</v>
      </c>
      <c r="AE1131" s="46">
        <v>69.599999999999994</v>
      </c>
      <c r="AF1131" s="46">
        <v>120</v>
      </c>
      <c r="AH1131" s="70" t="str">
        <f t="shared" si="123"/>
        <v/>
      </c>
      <c r="AI1131" s="70" t="str">
        <f t="shared" si="124"/>
        <v/>
      </c>
      <c r="AJ1131" s="70" t="str">
        <f t="shared" si="125"/>
        <v>X</v>
      </c>
      <c r="AK1131" s="70" t="str" cm="1">
        <f t="array" ref="AK1131">_xlfn.IFS(AH1131&lt;&gt;"","1",AI1131&lt;&gt;"","2",AJ1131&lt;&gt;"","3")</f>
        <v>3</v>
      </c>
    </row>
    <row r="1132" spans="1:37" x14ac:dyDescent="0.25">
      <c r="A1132" t="s">
        <v>2118</v>
      </c>
      <c r="B1132" t="s">
        <v>492</v>
      </c>
      <c r="C1132" s="67" t="str">
        <f t="shared" si="120"/>
        <v>Anna Tiedeman</v>
      </c>
      <c r="D1132" s="71" t="str" cm="1">
        <f t="array" ref="D1132">_xlfn.IFS(AK1132="1",CONCATENATE(C1132,"Regional"),AK1132="2",CONCATENATE(C1132,"Sectional"),AK1132="3",CONCATENATE(C1132,COUNTIF($C$1:C1132,C1132)))</f>
        <v>Anna Tiedeman2</v>
      </c>
      <c r="E1132" s="66">
        <v>45155.291666666664</v>
      </c>
      <c r="F1132" t="s">
        <v>2665</v>
      </c>
      <c r="G1132" s="46">
        <v>29</v>
      </c>
      <c r="H1132" s="46">
        <v>135</v>
      </c>
      <c r="I1132" s="46">
        <v>28</v>
      </c>
      <c r="J1132" t="s">
        <v>110</v>
      </c>
      <c r="K1132" t="s">
        <v>90</v>
      </c>
      <c r="L1132" s="46">
        <v>5200</v>
      </c>
      <c r="M1132" s="46">
        <v>72</v>
      </c>
      <c r="N1132" s="46">
        <v>69.599999999999994</v>
      </c>
      <c r="O1132" s="46">
        <v>120</v>
      </c>
      <c r="P1132" s="46">
        <f t="shared" si="121"/>
        <v>2</v>
      </c>
      <c r="R1132" s="67" t="s">
        <v>3145</v>
      </c>
      <c r="S1132" s="67">
        <f>COUNTIF(Y$2:$Y$100,R1132)</f>
        <v>0</v>
      </c>
      <c r="V1132" s="67">
        <f t="shared" si="122"/>
        <v>0</v>
      </c>
      <c r="AB1132" t="s">
        <v>90</v>
      </c>
      <c r="AC1132" s="46">
        <v>5200</v>
      </c>
      <c r="AD1132" s="46">
        <v>72</v>
      </c>
      <c r="AE1132" s="46">
        <v>69.599999999999994</v>
      </c>
      <c r="AF1132" s="46">
        <v>120</v>
      </c>
      <c r="AH1132" s="70" t="str">
        <f t="shared" si="123"/>
        <v/>
      </c>
      <c r="AI1132" s="70" t="str">
        <f t="shared" si="124"/>
        <v/>
      </c>
      <c r="AJ1132" s="70" t="str">
        <f t="shared" si="125"/>
        <v>X</v>
      </c>
      <c r="AK1132" s="70" t="str" cm="1">
        <f t="array" ref="AK1132">_xlfn.IFS(AH1132&lt;&gt;"","1",AI1132&lt;&gt;"","2",AJ1132&lt;&gt;"","3")</f>
        <v>3</v>
      </c>
    </row>
    <row r="1133" spans="1:37" x14ac:dyDescent="0.25">
      <c r="A1133" t="s">
        <v>3470</v>
      </c>
      <c r="B1133" t="s">
        <v>434</v>
      </c>
      <c r="C1133" s="67" t="str">
        <f t="shared" si="120"/>
        <v>Ella O'Malley</v>
      </c>
      <c r="D1133" s="71" t="str" cm="1">
        <f t="array" ref="D1133">_xlfn.IFS(AK1133="1",CONCATENATE(C1133,"Regional"),AK1133="2",CONCATENATE(C1133,"Sectional"),AK1133="3",CONCATENATE(C1133,COUNTIF($C$1:C1133,C1133)))</f>
        <v>Ella O'Malley2</v>
      </c>
      <c r="E1133" s="66">
        <v>45155.291666666664</v>
      </c>
      <c r="F1133" t="s">
        <v>2665</v>
      </c>
      <c r="G1133" s="46">
        <v>29</v>
      </c>
      <c r="H1133" s="46">
        <v>135</v>
      </c>
      <c r="I1133" s="46">
        <v>28</v>
      </c>
      <c r="J1133" t="s">
        <v>110</v>
      </c>
      <c r="K1133" t="s">
        <v>90</v>
      </c>
      <c r="L1133" s="46">
        <v>5200</v>
      </c>
      <c r="M1133" s="46">
        <v>72</v>
      </c>
      <c r="N1133" s="46">
        <v>69.599999999999994</v>
      </c>
      <c r="O1133" s="46">
        <v>120</v>
      </c>
      <c r="P1133" s="46">
        <f t="shared" si="121"/>
        <v>2</v>
      </c>
      <c r="R1133" s="67" t="s">
        <v>3471</v>
      </c>
      <c r="S1133" s="67">
        <f>COUNTIF(Y$2:$Y$100,R1133)</f>
        <v>0</v>
      </c>
      <c r="V1133" s="67">
        <f t="shared" si="122"/>
        <v>0</v>
      </c>
      <c r="AB1133" t="s">
        <v>90</v>
      </c>
      <c r="AC1133" s="46">
        <v>5200</v>
      </c>
      <c r="AD1133" s="46">
        <v>72</v>
      </c>
      <c r="AE1133" s="46">
        <v>69.599999999999994</v>
      </c>
      <c r="AF1133" s="46">
        <v>120</v>
      </c>
      <c r="AH1133" s="70" t="str">
        <f t="shared" si="123"/>
        <v/>
      </c>
      <c r="AI1133" s="70" t="str">
        <f t="shared" si="124"/>
        <v/>
      </c>
      <c r="AJ1133" s="70" t="str">
        <f t="shared" si="125"/>
        <v>X</v>
      </c>
      <c r="AK1133" s="70" t="str" cm="1">
        <f t="array" ref="AK1133">_xlfn.IFS(AH1133&lt;&gt;"","1",AI1133&lt;&gt;"","2",AJ1133&lt;&gt;"","3")</f>
        <v>3</v>
      </c>
    </row>
    <row r="1134" spans="1:37" x14ac:dyDescent="0.25">
      <c r="A1134" t="s">
        <v>261</v>
      </c>
      <c r="B1134" t="s">
        <v>1606</v>
      </c>
      <c r="C1134" s="67" t="str">
        <f t="shared" si="120"/>
        <v>Delainey Halverson</v>
      </c>
      <c r="D1134" s="71" t="str" cm="1">
        <f t="array" ref="D1134">_xlfn.IFS(AK1134="1",CONCATENATE(C1134,"Regional"),AK1134="2",CONCATENATE(C1134,"Sectional"),AK1134="3",CONCATENATE(C1134,COUNTIF($C$1:C1134,C1134)))</f>
        <v>Delainey Halverson2</v>
      </c>
      <c r="E1134" s="66">
        <v>45155.3125</v>
      </c>
      <c r="F1134" t="s">
        <v>2589</v>
      </c>
      <c r="G1134" s="46">
        <v>38</v>
      </c>
      <c r="H1134" s="46">
        <v>71</v>
      </c>
      <c r="I1134" s="46">
        <v>1</v>
      </c>
      <c r="J1134" t="s">
        <v>162</v>
      </c>
      <c r="K1134" t="s">
        <v>90</v>
      </c>
      <c r="L1134" s="46">
        <v>5138</v>
      </c>
      <c r="M1134" s="46">
        <v>71</v>
      </c>
      <c r="N1134" s="46">
        <v>70.099999999999994</v>
      </c>
      <c r="O1134" s="46">
        <v>119</v>
      </c>
      <c r="P1134" s="46">
        <f t="shared" si="121"/>
        <v>2</v>
      </c>
      <c r="R1134" s="67" t="s">
        <v>3559</v>
      </c>
      <c r="S1134" s="67">
        <f>COUNTIF(Y$2:$Y$100,R1134)</f>
        <v>0</v>
      </c>
      <c r="V1134" s="67">
        <f t="shared" si="122"/>
        <v>0</v>
      </c>
      <c r="X1134"/>
      <c r="Y1134" s="67" t="str">
        <f t="shared" ref="Y1134:Y1165" si="126">CONCATENATE(W1134," ",X1134)</f>
        <v xml:space="preserve"> </v>
      </c>
      <c r="AB1134" t="s">
        <v>90</v>
      </c>
      <c r="AC1134" s="46">
        <v>5138</v>
      </c>
      <c r="AD1134" s="46">
        <v>71</v>
      </c>
      <c r="AE1134" s="46">
        <v>70.099999999999994</v>
      </c>
      <c r="AF1134" s="46">
        <v>119</v>
      </c>
      <c r="AH1134" s="70" t="str">
        <f t="shared" si="123"/>
        <v/>
      </c>
      <c r="AI1134" s="70" t="str">
        <f t="shared" si="124"/>
        <v/>
      </c>
      <c r="AJ1134" s="70" t="str">
        <f t="shared" si="125"/>
        <v>X</v>
      </c>
      <c r="AK1134" s="70" t="str" cm="1">
        <f t="array" ref="AK1134">_xlfn.IFS(AH1134&lt;&gt;"","1",AI1134&lt;&gt;"","2",AJ1134&lt;&gt;"","3")</f>
        <v>3</v>
      </c>
    </row>
    <row r="1135" spans="1:37" x14ac:dyDescent="0.25">
      <c r="A1135" t="s">
        <v>402</v>
      </c>
      <c r="B1135" t="s">
        <v>403</v>
      </c>
      <c r="C1135" s="67" t="str">
        <f t="shared" si="120"/>
        <v>Bethany Vidruk</v>
      </c>
      <c r="D1135" s="71" t="str" cm="1">
        <f t="array" ref="D1135">_xlfn.IFS(AK1135="1",CONCATENATE(C1135,"Regional"),AK1135="2",CONCATENATE(C1135,"Sectional"),AK1135="3",CONCATENATE(C1135,COUNTIF($C$1:C1135,C1135)))</f>
        <v>Bethany Vidruk3</v>
      </c>
      <c r="E1135" s="66">
        <v>45155.3125</v>
      </c>
      <c r="F1135" t="s">
        <v>2589</v>
      </c>
      <c r="G1135" s="46">
        <v>38</v>
      </c>
      <c r="H1135" s="46">
        <v>81</v>
      </c>
      <c r="I1135" s="46">
        <v>2</v>
      </c>
      <c r="J1135" t="s">
        <v>162</v>
      </c>
      <c r="K1135" t="s">
        <v>90</v>
      </c>
      <c r="L1135" s="46">
        <v>5138</v>
      </c>
      <c r="M1135" s="46">
        <v>71</v>
      </c>
      <c r="N1135" s="46">
        <v>70.099999999999994</v>
      </c>
      <c r="O1135" s="46">
        <v>119</v>
      </c>
      <c r="P1135" s="46">
        <f t="shared" si="121"/>
        <v>2</v>
      </c>
      <c r="R1135" s="67" t="s">
        <v>1134</v>
      </c>
      <c r="S1135" s="67">
        <f>COUNTIF(Y$2:$Y$100,R1135)</f>
        <v>0</v>
      </c>
      <c r="V1135" s="67">
        <f t="shared" si="122"/>
        <v>0</v>
      </c>
      <c r="X1135"/>
      <c r="Y1135" s="67" t="str">
        <f t="shared" si="126"/>
        <v xml:space="preserve"> </v>
      </c>
      <c r="AB1135" t="s">
        <v>90</v>
      </c>
      <c r="AC1135" s="46">
        <v>5138</v>
      </c>
      <c r="AD1135" s="46">
        <v>71</v>
      </c>
      <c r="AE1135" s="46">
        <v>70.099999999999994</v>
      </c>
      <c r="AF1135" s="46">
        <v>119</v>
      </c>
      <c r="AH1135" s="70" t="str">
        <f t="shared" si="123"/>
        <v/>
      </c>
      <c r="AI1135" s="70" t="str">
        <f t="shared" si="124"/>
        <v/>
      </c>
      <c r="AJ1135" s="70" t="str">
        <f t="shared" si="125"/>
        <v>X</v>
      </c>
      <c r="AK1135" s="70" t="str" cm="1">
        <f t="array" ref="AK1135">_xlfn.IFS(AH1135&lt;&gt;"","1",AI1135&lt;&gt;"","2",AJ1135&lt;&gt;"","3")</f>
        <v>3</v>
      </c>
    </row>
    <row r="1136" spans="1:37" x14ac:dyDescent="0.25">
      <c r="A1136" t="s">
        <v>346</v>
      </c>
      <c r="B1136" t="s">
        <v>459</v>
      </c>
      <c r="C1136" s="67" t="str">
        <f t="shared" si="120"/>
        <v>Addison Sabel</v>
      </c>
      <c r="D1136" s="71" t="str" cm="1">
        <f t="array" ref="D1136">_xlfn.IFS(AK1136="1",CONCATENATE(C1136,"Regional"),AK1136="2",CONCATENATE(C1136,"Sectional"),AK1136="3",CONCATENATE(C1136,COUNTIF($C$1:C1136,C1136)))</f>
        <v>Addison Sabel2</v>
      </c>
      <c r="E1136" s="66">
        <v>45155.3125</v>
      </c>
      <c r="F1136" t="s">
        <v>2589</v>
      </c>
      <c r="G1136" s="46">
        <v>38</v>
      </c>
      <c r="H1136" s="46">
        <v>81</v>
      </c>
      <c r="I1136" s="46">
        <v>2</v>
      </c>
      <c r="J1136" t="s">
        <v>162</v>
      </c>
      <c r="K1136" t="s">
        <v>90</v>
      </c>
      <c r="L1136" s="46">
        <v>5138</v>
      </c>
      <c r="M1136" s="46">
        <v>71</v>
      </c>
      <c r="N1136" s="46">
        <v>70.099999999999994</v>
      </c>
      <c r="O1136" s="46">
        <v>119</v>
      </c>
      <c r="P1136" s="46">
        <f t="shared" si="121"/>
        <v>2</v>
      </c>
      <c r="R1136" s="67" t="s">
        <v>3562</v>
      </c>
      <c r="S1136" s="67">
        <f>COUNTIF(Y$2:$Y$100,R1136)</f>
        <v>0</v>
      </c>
      <c r="V1136" s="67">
        <f t="shared" si="122"/>
        <v>0</v>
      </c>
      <c r="X1136"/>
      <c r="Y1136" s="67" t="str">
        <f t="shared" si="126"/>
        <v xml:space="preserve"> </v>
      </c>
      <c r="AB1136" t="s">
        <v>90</v>
      </c>
      <c r="AC1136" s="46">
        <v>5138</v>
      </c>
      <c r="AD1136" s="46">
        <v>71</v>
      </c>
      <c r="AE1136" s="46">
        <v>70.099999999999994</v>
      </c>
      <c r="AF1136" s="46">
        <v>119</v>
      </c>
      <c r="AH1136" s="70" t="str">
        <f t="shared" si="123"/>
        <v/>
      </c>
      <c r="AI1136" s="70" t="str">
        <f t="shared" si="124"/>
        <v/>
      </c>
      <c r="AJ1136" s="70" t="str">
        <f t="shared" si="125"/>
        <v>X</v>
      </c>
      <c r="AK1136" s="70" t="str" cm="1">
        <f t="array" ref="AK1136">_xlfn.IFS(AH1136&lt;&gt;"","1",AI1136&lt;&gt;"","2",AJ1136&lt;&gt;"","3")</f>
        <v>3</v>
      </c>
    </row>
    <row r="1137" spans="1:37" x14ac:dyDescent="0.25">
      <c r="A1137" t="s">
        <v>321</v>
      </c>
      <c r="B1137" t="s">
        <v>709</v>
      </c>
      <c r="C1137" s="67" t="str">
        <f t="shared" si="120"/>
        <v>McKenna Nelson</v>
      </c>
      <c r="D1137" s="71" t="str" cm="1">
        <f t="array" ref="D1137">_xlfn.IFS(AK1137="1",CONCATENATE(C1137,"Regional"),AK1137="2",CONCATENATE(C1137,"Sectional"),AK1137="3",CONCATENATE(C1137,COUNTIF($C$1:C1137,C1137)))</f>
        <v>McKenna Nelson4</v>
      </c>
      <c r="E1137" s="66">
        <v>45155.3125</v>
      </c>
      <c r="F1137" t="s">
        <v>2589</v>
      </c>
      <c r="G1137" s="46">
        <v>38</v>
      </c>
      <c r="H1137" s="46">
        <v>81</v>
      </c>
      <c r="I1137" s="46">
        <v>2</v>
      </c>
      <c r="J1137" t="s">
        <v>162</v>
      </c>
      <c r="K1137" t="s">
        <v>90</v>
      </c>
      <c r="L1137" s="46">
        <v>5138</v>
      </c>
      <c r="M1137" s="46">
        <v>71</v>
      </c>
      <c r="N1137" s="46">
        <v>70.099999999999994</v>
      </c>
      <c r="O1137" s="46">
        <v>119</v>
      </c>
      <c r="P1137" s="46">
        <f t="shared" si="121"/>
        <v>2</v>
      </c>
      <c r="R1137" s="67" t="s">
        <v>3496</v>
      </c>
      <c r="S1137" s="67">
        <f>COUNTIF(Y$2:$Y$100,R1137)</f>
        <v>0</v>
      </c>
      <c r="V1137" s="67">
        <f t="shared" si="122"/>
        <v>0</v>
      </c>
      <c r="X1137"/>
      <c r="Y1137" s="67" t="str">
        <f t="shared" si="126"/>
        <v xml:space="preserve"> </v>
      </c>
      <c r="AB1137" t="s">
        <v>90</v>
      </c>
      <c r="AC1137" s="46">
        <v>5138</v>
      </c>
      <c r="AD1137" s="46">
        <v>71</v>
      </c>
      <c r="AE1137" s="46">
        <v>70.099999999999994</v>
      </c>
      <c r="AF1137" s="46">
        <v>119</v>
      </c>
      <c r="AH1137" s="70" t="str">
        <f t="shared" si="123"/>
        <v/>
      </c>
      <c r="AI1137" s="70" t="str">
        <f t="shared" si="124"/>
        <v/>
      </c>
      <c r="AJ1137" s="70" t="str">
        <f t="shared" si="125"/>
        <v>X</v>
      </c>
      <c r="AK1137" s="70" t="str" cm="1">
        <f t="array" ref="AK1137">_xlfn.IFS(AH1137&lt;&gt;"","1",AI1137&lt;&gt;"","2",AJ1137&lt;&gt;"","3")</f>
        <v>3</v>
      </c>
    </row>
    <row r="1138" spans="1:37" x14ac:dyDescent="0.25">
      <c r="A1138" t="s">
        <v>611</v>
      </c>
      <c r="B1138" t="s">
        <v>458</v>
      </c>
      <c r="C1138" s="67" t="str">
        <f t="shared" si="120"/>
        <v>Lauren Wessels</v>
      </c>
      <c r="D1138" s="71" t="str" cm="1">
        <f t="array" ref="D1138">_xlfn.IFS(AK1138="1",CONCATENATE(C1138,"Regional"),AK1138="2",CONCATENATE(C1138,"Sectional"),AK1138="3",CONCATENATE(C1138,COUNTIF($C$1:C1138,C1138)))</f>
        <v>Lauren Wessels3</v>
      </c>
      <c r="E1138" s="66">
        <v>45155.3125</v>
      </c>
      <c r="F1138" t="s">
        <v>2589</v>
      </c>
      <c r="G1138" s="46">
        <v>38</v>
      </c>
      <c r="H1138" s="46">
        <v>82</v>
      </c>
      <c r="I1138" s="46">
        <v>5</v>
      </c>
      <c r="J1138" t="s">
        <v>162</v>
      </c>
      <c r="K1138" t="s">
        <v>90</v>
      </c>
      <c r="L1138" s="46">
        <v>5138</v>
      </c>
      <c r="M1138" s="46">
        <v>71</v>
      </c>
      <c r="N1138" s="46">
        <v>70.099999999999994</v>
      </c>
      <c r="O1138" s="46">
        <v>119</v>
      </c>
      <c r="P1138" s="46">
        <f t="shared" si="121"/>
        <v>2</v>
      </c>
      <c r="R1138" s="67" t="s">
        <v>2884</v>
      </c>
      <c r="S1138" s="67">
        <f>COUNTIF(Y$2:$Y$100,R1138)</f>
        <v>0</v>
      </c>
      <c r="V1138" s="67">
        <f t="shared" si="122"/>
        <v>0</v>
      </c>
      <c r="X1138"/>
      <c r="Y1138" s="67" t="str">
        <f t="shared" si="126"/>
        <v xml:space="preserve"> </v>
      </c>
      <c r="AB1138" t="s">
        <v>90</v>
      </c>
      <c r="AC1138" s="46">
        <v>5138</v>
      </c>
      <c r="AD1138" s="46">
        <v>71</v>
      </c>
      <c r="AE1138" s="46">
        <v>70.099999999999994</v>
      </c>
      <c r="AF1138" s="46">
        <v>119</v>
      </c>
      <c r="AH1138" s="70" t="str">
        <f t="shared" si="123"/>
        <v/>
      </c>
      <c r="AI1138" s="70" t="str">
        <f t="shared" si="124"/>
        <v/>
      </c>
      <c r="AJ1138" s="70" t="str">
        <f t="shared" si="125"/>
        <v>X</v>
      </c>
      <c r="AK1138" s="70" t="str" cm="1">
        <f t="array" ref="AK1138">_xlfn.IFS(AH1138&lt;&gt;"","1",AI1138&lt;&gt;"","2",AJ1138&lt;&gt;"","3")</f>
        <v>3</v>
      </c>
    </row>
    <row r="1139" spans="1:37" x14ac:dyDescent="0.25">
      <c r="A1139" t="s">
        <v>619</v>
      </c>
      <c r="B1139" t="s">
        <v>510</v>
      </c>
      <c r="C1139" s="67" t="str">
        <f t="shared" si="120"/>
        <v>Laura Nowotny</v>
      </c>
      <c r="D1139" s="71" t="str" cm="1">
        <f t="array" ref="D1139">_xlfn.IFS(AK1139="1",CONCATENATE(C1139,"Regional"),AK1139="2",CONCATENATE(C1139,"Sectional"),AK1139="3",CONCATENATE(C1139,COUNTIF($C$1:C1139,C1139)))</f>
        <v>Laura Nowotny3</v>
      </c>
      <c r="E1139" s="66">
        <v>45155.3125</v>
      </c>
      <c r="F1139" t="s">
        <v>2589</v>
      </c>
      <c r="G1139" s="46">
        <v>38</v>
      </c>
      <c r="H1139" s="46">
        <v>85</v>
      </c>
      <c r="I1139" s="46">
        <v>6</v>
      </c>
      <c r="J1139" t="s">
        <v>162</v>
      </c>
      <c r="K1139" t="s">
        <v>90</v>
      </c>
      <c r="L1139" s="46">
        <v>5138</v>
      </c>
      <c r="M1139" s="46">
        <v>71</v>
      </c>
      <c r="N1139" s="46">
        <v>70.099999999999994</v>
      </c>
      <c r="O1139" s="46">
        <v>119</v>
      </c>
      <c r="P1139" s="46">
        <f t="shared" si="121"/>
        <v>2</v>
      </c>
      <c r="R1139" s="67" t="s">
        <v>1258</v>
      </c>
      <c r="S1139" s="67">
        <f>COUNTIF(Y$2:$Y$100,R1139)</f>
        <v>0</v>
      </c>
      <c r="V1139" s="67">
        <f t="shared" si="122"/>
        <v>0</v>
      </c>
      <c r="X1139"/>
      <c r="Y1139" s="67" t="str">
        <f t="shared" si="126"/>
        <v xml:space="preserve"> </v>
      </c>
      <c r="AB1139" t="s">
        <v>90</v>
      </c>
      <c r="AC1139" s="46">
        <v>5138</v>
      </c>
      <c r="AD1139" s="46">
        <v>71</v>
      </c>
      <c r="AE1139" s="46">
        <v>70.099999999999994</v>
      </c>
      <c r="AF1139" s="46">
        <v>119</v>
      </c>
      <c r="AH1139" s="70" t="str">
        <f t="shared" si="123"/>
        <v/>
      </c>
      <c r="AI1139" s="70" t="str">
        <f t="shared" si="124"/>
        <v/>
      </c>
      <c r="AJ1139" s="70" t="str">
        <f t="shared" si="125"/>
        <v>X</v>
      </c>
      <c r="AK1139" s="70" t="str" cm="1">
        <f t="array" ref="AK1139">_xlfn.IFS(AH1139&lt;&gt;"","1",AI1139&lt;&gt;"","2",AJ1139&lt;&gt;"","3")</f>
        <v>3</v>
      </c>
    </row>
    <row r="1140" spans="1:37" x14ac:dyDescent="0.25">
      <c r="A1140" t="s">
        <v>495</v>
      </c>
      <c r="B1140" t="s">
        <v>496</v>
      </c>
      <c r="C1140" s="67" t="str">
        <f t="shared" si="120"/>
        <v>Josie Thomsen</v>
      </c>
      <c r="D1140" s="71" t="str" cm="1">
        <f t="array" ref="D1140">_xlfn.IFS(AK1140="1",CONCATENATE(C1140,"Regional"),AK1140="2",CONCATENATE(C1140,"Sectional"),AK1140="3",CONCATENATE(C1140,COUNTIF($C$1:C1140,C1140)))</f>
        <v>Josie Thomsen2</v>
      </c>
      <c r="E1140" s="66">
        <v>45155.3125</v>
      </c>
      <c r="F1140" t="s">
        <v>2589</v>
      </c>
      <c r="G1140" s="46">
        <v>38</v>
      </c>
      <c r="H1140" s="46">
        <v>85</v>
      </c>
      <c r="I1140" s="46">
        <v>6</v>
      </c>
      <c r="J1140" t="s">
        <v>162</v>
      </c>
      <c r="K1140" t="s">
        <v>90</v>
      </c>
      <c r="L1140" s="46">
        <v>5138</v>
      </c>
      <c r="M1140" s="46">
        <v>71</v>
      </c>
      <c r="N1140" s="46">
        <v>70.099999999999994</v>
      </c>
      <c r="O1140" s="46">
        <v>119</v>
      </c>
      <c r="P1140" s="46">
        <f t="shared" si="121"/>
        <v>2</v>
      </c>
      <c r="R1140" s="67" t="s">
        <v>1183</v>
      </c>
      <c r="S1140" s="67">
        <f>COUNTIF(Y$2:$Y$100,R1140)</f>
        <v>0</v>
      </c>
      <c r="V1140" s="67">
        <f t="shared" si="122"/>
        <v>0</v>
      </c>
      <c r="X1140"/>
      <c r="Y1140" s="67" t="str">
        <f t="shared" si="126"/>
        <v xml:space="preserve"> </v>
      </c>
      <c r="AB1140" t="s">
        <v>90</v>
      </c>
      <c r="AC1140" s="46">
        <v>5138</v>
      </c>
      <c r="AD1140" s="46">
        <v>71</v>
      </c>
      <c r="AE1140" s="46">
        <v>70.099999999999994</v>
      </c>
      <c r="AF1140" s="46">
        <v>119</v>
      </c>
      <c r="AH1140" s="70" t="str">
        <f t="shared" si="123"/>
        <v/>
      </c>
      <c r="AI1140" s="70" t="str">
        <f t="shared" si="124"/>
        <v/>
      </c>
      <c r="AJ1140" s="70" t="str">
        <f t="shared" si="125"/>
        <v>X</v>
      </c>
      <c r="AK1140" s="70" t="str" cm="1">
        <f t="array" ref="AK1140">_xlfn.IFS(AH1140&lt;&gt;"","1",AI1140&lt;&gt;"","2",AJ1140&lt;&gt;"","3")</f>
        <v>3</v>
      </c>
    </row>
    <row r="1141" spans="1:37" x14ac:dyDescent="0.25">
      <c r="A1141" t="s">
        <v>515</v>
      </c>
      <c r="B1141" t="s">
        <v>516</v>
      </c>
      <c r="C1141" s="67" t="str">
        <f t="shared" si="120"/>
        <v>Bea Vaughan</v>
      </c>
      <c r="D1141" s="71" t="str" cm="1">
        <f t="array" ref="D1141">_xlfn.IFS(AK1141="1",CONCATENATE(C1141,"Regional"),AK1141="2",CONCATENATE(C1141,"Sectional"),AK1141="3",CONCATENATE(C1141,COUNTIF($C$1:C1141,C1141)))</f>
        <v>Bea Vaughan1</v>
      </c>
      <c r="E1141" s="66">
        <v>45155.3125</v>
      </c>
      <c r="F1141" t="s">
        <v>2589</v>
      </c>
      <c r="G1141" s="46">
        <v>38</v>
      </c>
      <c r="H1141" s="46">
        <v>86</v>
      </c>
      <c r="I1141" s="46">
        <v>8</v>
      </c>
      <c r="J1141" t="s">
        <v>162</v>
      </c>
      <c r="K1141" t="s">
        <v>90</v>
      </c>
      <c r="L1141" s="46">
        <v>5138</v>
      </c>
      <c r="M1141" s="46">
        <v>71</v>
      </c>
      <c r="N1141" s="46">
        <v>70.099999999999994</v>
      </c>
      <c r="O1141" s="46">
        <v>119</v>
      </c>
      <c r="P1141" s="46">
        <f t="shared" si="121"/>
        <v>2</v>
      </c>
      <c r="R1141" s="67" t="s">
        <v>1195</v>
      </c>
      <c r="S1141" s="67">
        <f>COUNTIF(Y$2:$Y$100,R1141)</f>
        <v>0</v>
      </c>
      <c r="V1141" s="67">
        <f t="shared" si="122"/>
        <v>0</v>
      </c>
      <c r="X1141"/>
      <c r="Y1141" s="67" t="str">
        <f t="shared" si="126"/>
        <v xml:space="preserve"> </v>
      </c>
      <c r="AB1141" t="s">
        <v>90</v>
      </c>
      <c r="AC1141" s="46">
        <v>5138</v>
      </c>
      <c r="AD1141" s="46">
        <v>71</v>
      </c>
      <c r="AE1141" s="46">
        <v>70.099999999999994</v>
      </c>
      <c r="AF1141" s="46">
        <v>119</v>
      </c>
      <c r="AH1141" s="70" t="str">
        <f t="shared" si="123"/>
        <v/>
      </c>
      <c r="AI1141" s="70" t="str">
        <f t="shared" si="124"/>
        <v/>
      </c>
      <c r="AJ1141" s="70" t="str">
        <f t="shared" si="125"/>
        <v>X</v>
      </c>
      <c r="AK1141" s="70" t="str" cm="1">
        <f t="array" ref="AK1141">_xlfn.IFS(AH1141&lt;&gt;"","1",AI1141&lt;&gt;"","2",AJ1141&lt;&gt;"","3")</f>
        <v>3</v>
      </c>
    </row>
    <row r="1142" spans="1:37" x14ac:dyDescent="0.25">
      <c r="A1142" t="s">
        <v>1742</v>
      </c>
      <c r="B1142" t="s">
        <v>840</v>
      </c>
      <c r="C1142" s="67" t="str">
        <f t="shared" si="120"/>
        <v>Charlotte Swenson</v>
      </c>
      <c r="D1142" s="71" t="str" cm="1">
        <f t="array" ref="D1142">_xlfn.IFS(AK1142="1",CONCATENATE(C1142,"Regional"),AK1142="2",CONCATENATE(C1142,"Sectional"),AK1142="3",CONCATENATE(C1142,COUNTIF($C$1:C1142,C1142)))</f>
        <v>Charlotte Swenson2</v>
      </c>
      <c r="E1142" s="66">
        <v>45155.3125</v>
      </c>
      <c r="F1142" t="s">
        <v>2589</v>
      </c>
      <c r="G1142" s="46">
        <v>38</v>
      </c>
      <c r="H1142" s="46">
        <v>89</v>
      </c>
      <c r="I1142" s="46">
        <v>9</v>
      </c>
      <c r="J1142" t="s">
        <v>162</v>
      </c>
      <c r="K1142" t="s">
        <v>90</v>
      </c>
      <c r="L1142" s="46">
        <v>5138</v>
      </c>
      <c r="M1142" s="46">
        <v>71</v>
      </c>
      <c r="N1142" s="46">
        <v>70.099999999999994</v>
      </c>
      <c r="O1142" s="46">
        <v>119</v>
      </c>
      <c r="P1142" s="46">
        <f t="shared" si="121"/>
        <v>2</v>
      </c>
      <c r="R1142" s="67" t="s">
        <v>2745</v>
      </c>
      <c r="S1142" s="67">
        <f>COUNTIF(Y$2:$Y$100,R1142)</f>
        <v>0</v>
      </c>
      <c r="V1142" s="67">
        <f t="shared" si="122"/>
        <v>0</v>
      </c>
      <c r="X1142"/>
      <c r="Y1142" s="67" t="str">
        <f t="shared" si="126"/>
        <v xml:space="preserve"> </v>
      </c>
      <c r="AB1142" t="s">
        <v>90</v>
      </c>
      <c r="AC1142" s="46">
        <v>5138</v>
      </c>
      <c r="AD1142" s="46">
        <v>71</v>
      </c>
      <c r="AE1142" s="46">
        <v>70.099999999999994</v>
      </c>
      <c r="AF1142" s="46">
        <v>119</v>
      </c>
      <c r="AH1142" s="70" t="str">
        <f t="shared" si="123"/>
        <v/>
      </c>
      <c r="AI1142" s="70" t="str">
        <f t="shared" si="124"/>
        <v/>
      </c>
      <c r="AJ1142" s="70" t="str">
        <f t="shared" si="125"/>
        <v>X</v>
      </c>
      <c r="AK1142" s="70" t="str" cm="1">
        <f t="array" ref="AK1142">_xlfn.IFS(AH1142&lt;&gt;"","1",AI1142&lt;&gt;"","2",AJ1142&lt;&gt;"","3")</f>
        <v>3</v>
      </c>
    </row>
    <row r="1143" spans="1:37" x14ac:dyDescent="0.25">
      <c r="A1143" t="s">
        <v>1614</v>
      </c>
      <c r="B1143" t="s">
        <v>297</v>
      </c>
      <c r="C1143" s="67" t="str">
        <f t="shared" si="120"/>
        <v>Rowan Dunn</v>
      </c>
      <c r="D1143" s="71" t="str" cm="1">
        <f t="array" ref="D1143">_xlfn.IFS(AK1143="1",CONCATENATE(C1143,"Regional"),AK1143="2",CONCATENATE(C1143,"Sectional"),AK1143="3",CONCATENATE(C1143,COUNTIF($C$1:C1143,C1143)))</f>
        <v>Rowan Dunn2</v>
      </c>
      <c r="E1143" s="66">
        <v>45155.3125</v>
      </c>
      <c r="F1143" t="s">
        <v>2589</v>
      </c>
      <c r="G1143" s="46">
        <v>38</v>
      </c>
      <c r="H1143" s="46">
        <v>90</v>
      </c>
      <c r="I1143" s="46">
        <v>10</v>
      </c>
      <c r="J1143" t="s">
        <v>162</v>
      </c>
      <c r="K1143" t="s">
        <v>90</v>
      </c>
      <c r="L1143" s="46">
        <v>5138</v>
      </c>
      <c r="M1143" s="46">
        <v>71</v>
      </c>
      <c r="N1143" s="46">
        <v>70.099999999999994</v>
      </c>
      <c r="O1143" s="46">
        <v>119</v>
      </c>
      <c r="P1143" s="46">
        <f t="shared" si="121"/>
        <v>2</v>
      </c>
      <c r="R1143" s="67" t="s">
        <v>3575</v>
      </c>
      <c r="S1143" s="67">
        <f>COUNTIF(Y$2:$Y$100,R1143)</f>
        <v>0</v>
      </c>
      <c r="V1143" s="67">
        <f t="shared" si="122"/>
        <v>0</v>
      </c>
      <c r="X1143"/>
      <c r="Y1143" s="67" t="str">
        <f t="shared" si="126"/>
        <v xml:space="preserve"> </v>
      </c>
      <c r="AB1143" t="s">
        <v>90</v>
      </c>
      <c r="AC1143" s="46">
        <v>5138</v>
      </c>
      <c r="AD1143" s="46">
        <v>71</v>
      </c>
      <c r="AE1143" s="46">
        <v>70.099999999999994</v>
      </c>
      <c r="AF1143" s="46">
        <v>119</v>
      </c>
      <c r="AH1143" s="70" t="str">
        <f t="shared" si="123"/>
        <v/>
      </c>
      <c r="AI1143" s="70" t="str">
        <f t="shared" si="124"/>
        <v/>
      </c>
      <c r="AJ1143" s="70" t="str">
        <f t="shared" si="125"/>
        <v>X</v>
      </c>
      <c r="AK1143" s="70" t="str" cm="1">
        <f t="array" ref="AK1143">_xlfn.IFS(AH1143&lt;&gt;"","1",AI1143&lt;&gt;"","2",AJ1143&lt;&gt;"","3")</f>
        <v>3</v>
      </c>
    </row>
    <row r="1144" spans="1:37" x14ac:dyDescent="0.25">
      <c r="A1144" t="s">
        <v>363</v>
      </c>
      <c r="B1144" t="s">
        <v>504</v>
      </c>
      <c r="C1144" s="67" t="str">
        <f t="shared" si="120"/>
        <v>Courtney Stapleton</v>
      </c>
      <c r="D1144" s="71" t="str" cm="1">
        <f t="array" ref="D1144">_xlfn.IFS(AK1144="1",CONCATENATE(C1144,"Regional"),AK1144="2",CONCATENATE(C1144,"Sectional"),AK1144="3",CONCATENATE(C1144,COUNTIF($C$1:C1144,C1144)))</f>
        <v>Courtney Stapleton1</v>
      </c>
      <c r="E1144" s="66">
        <v>45155.3125</v>
      </c>
      <c r="F1144" t="s">
        <v>2589</v>
      </c>
      <c r="G1144" s="46">
        <v>38</v>
      </c>
      <c r="H1144" s="46">
        <v>92</v>
      </c>
      <c r="I1144" s="46">
        <v>11</v>
      </c>
      <c r="J1144" t="s">
        <v>162</v>
      </c>
      <c r="K1144" t="s">
        <v>90</v>
      </c>
      <c r="L1144" s="46">
        <v>5138</v>
      </c>
      <c r="M1144" s="46">
        <v>71</v>
      </c>
      <c r="N1144" s="46">
        <v>70.099999999999994</v>
      </c>
      <c r="O1144" s="46">
        <v>119</v>
      </c>
      <c r="P1144" s="46">
        <f t="shared" si="121"/>
        <v>2</v>
      </c>
      <c r="R1144" s="67" t="s">
        <v>3021</v>
      </c>
      <c r="S1144" s="67">
        <f>COUNTIF(Y$2:$Y$100,R1144)</f>
        <v>0</v>
      </c>
      <c r="V1144" s="67">
        <f t="shared" si="122"/>
        <v>0</v>
      </c>
      <c r="X1144"/>
      <c r="Y1144" s="67" t="str">
        <f t="shared" si="126"/>
        <v xml:space="preserve"> </v>
      </c>
      <c r="AB1144" t="s">
        <v>90</v>
      </c>
      <c r="AC1144" s="46">
        <v>5138</v>
      </c>
      <c r="AD1144" s="46">
        <v>71</v>
      </c>
      <c r="AE1144" s="46">
        <v>70.099999999999994</v>
      </c>
      <c r="AF1144" s="46">
        <v>119</v>
      </c>
      <c r="AH1144" s="70" t="str">
        <f t="shared" si="123"/>
        <v/>
      </c>
      <c r="AI1144" s="70" t="str">
        <f t="shared" si="124"/>
        <v/>
      </c>
      <c r="AJ1144" s="70" t="str">
        <f t="shared" si="125"/>
        <v>X</v>
      </c>
      <c r="AK1144" s="70" t="str" cm="1">
        <f t="array" ref="AK1144">_xlfn.IFS(AH1144&lt;&gt;"","1",AI1144&lt;&gt;"","2",AJ1144&lt;&gt;"","3")</f>
        <v>3</v>
      </c>
    </row>
    <row r="1145" spans="1:37" x14ac:dyDescent="0.25">
      <c r="A1145" t="s">
        <v>1021</v>
      </c>
      <c r="B1145" t="s">
        <v>599</v>
      </c>
      <c r="C1145" s="67" t="str">
        <f t="shared" si="120"/>
        <v>Grace Knilans</v>
      </c>
      <c r="D1145" s="71" t="str" cm="1">
        <f t="array" ref="D1145">_xlfn.IFS(AK1145="1",CONCATENATE(C1145,"Regional"),AK1145="2",CONCATENATE(C1145,"Sectional"),AK1145="3",CONCATENATE(C1145,COUNTIF($C$1:C1145,C1145)))</f>
        <v>Grace Knilans2</v>
      </c>
      <c r="E1145" s="66">
        <v>45155.3125</v>
      </c>
      <c r="F1145" t="s">
        <v>2589</v>
      </c>
      <c r="G1145" s="46">
        <v>38</v>
      </c>
      <c r="H1145" s="46">
        <v>93</v>
      </c>
      <c r="I1145" s="46">
        <v>12</v>
      </c>
      <c r="J1145" t="s">
        <v>162</v>
      </c>
      <c r="K1145" t="s">
        <v>90</v>
      </c>
      <c r="L1145" s="46">
        <v>5138</v>
      </c>
      <c r="M1145" s="46">
        <v>71</v>
      </c>
      <c r="N1145" s="46">
        <v>70.099999999999994</v>
      </c>
      <c r="O1145" s="46">
        <v>119</v>
      </c>
      <c r="P1145" s="46">
        <f t="shared" si="121"/>
        <v>2</v>
      </c>
      <c r="R1145" s="67" t="s">
        <v>1519</v>
      </c>
      <c r="S1145" s="67">
        <f>COUNTIF(Y$2:$Y$100,R1145)</f>
        <v>0</v>
      </c>
      <c r="V1145" s="67">
        <f t="shared" si="122"/>
        <v>0</v>
      </c>
      <c r="X1145"/>
      <c r="Y1145" s="67" t="str">
        <f t="shared" si="126"/>
        <v xml:space="preserve"> </v>
      </c>
      <c r="AB1145" t="s">
        <v>90</v>
      </c>
      <c r="AC1145" s="46">
        <v>5138</v>
      </c>
      <c r="AD1145" s="46">
        <v>71</v>
      </c>
      <c r="AE1145" s="46">
        <v>70.099999999999994</v>
      </c>
      <c r="AF1145" s="46">
        <v>119</v>
      </c>
      <c r="AH1145" s="70" t="str">
        <f t="shared" si="123"/>
        <v/>
      </c>
      <c r="AI1145" s="70" t="str">
        <f t="shared" si="124"/>
        <v/>
      </c>
      <c r="AJ1145" s="70" t="str">
        <f t="shared" si="125"/>
        <v>X</v>
      </c>
      <c r="AK1145" s="70" t="str" cm="1">
        <f t="array" ref="AK1145">_xlfn.IFS(AH1145&lt;&gt;"","1",AI1145&lt;&gt;"","2",AJ1145&lt;&gt;"","3")</f>
        <v>3</v>
      </c>
    </row>
    <row r="1146" spans="1:37" x14ac:dyDescent="0.25">
      <c r="A1146" t="s">
        <v>1071</v>
      </c>
      <c r="B1146" t="s">
        <v>621</v>
      </c>
      <c r="C1146" s="67" t="str">
        <f t="shared" si="120"/>
        <v>Meadow Sawicki</v>
      </c>
      <c r="D1146" s="71" t="str" cm="1">
        <f t="array" ref="D1146">_xlfn.IFS(AK1146="1",CONCATENATE(C1146,"Regional"),AK1146="2",CONCATENATE(C1146,"Sectional"),AK1146="3",CONCATENATE(C1146,COUNTIF($C$1:C1146,C1146)))</f>
        <v>Meadow Sawicki2</v>
      </c>
      <c r="E1146" s="66">
        <v>45155.3125</v>
      </c>
      <c r="F1146" t="s">
        <v>2589</v>
      </c>
      <c r="G1146" s="46">
        <v>38</v>
      </c>
      <c r="H1146" s="46">
        <v>95</v>
      </c>
      <c r="I1146" s="46">
        <v>13</v>
      </c>
      <c r="J1146" t="s">
        <v>162</v>
      </c>
      <c r="K1146" t="s">
        <v>90</v>
      </c>
      <c r="L1146" s="46">
        <v>5138</v>
      </c>
      <c r="M1146" s="46">
        <v>71</v>
      </c>
      <c r="N1146" s="46">
        <v>70.099999999999994</v>
      </c>
      <c r="O1146" s="46">
        <v>119</v>
      </c>
      <c r="P1146" s="46">
        <f t="shared" si="121"/>
        <v>2</v>
      </c>
      <c r="R1146" s="67" t="s">
        <v>3577</v>
      </c>
      <c r="S1146" s="67">
        <f>COUNTIF(Y$2:$Y$100,R1146)</f>
        <v>0</v>
      </c>
      <c r="V1146" s="67">
        <f t="shared" si="122"/>
        <v>0</v>
      </c>
      <c r="X1146"/>
      <c r="Y1146" s="67" t="str">
        <f t="shared" si="126"/>
        <v xml:space="preserve"> </v>
      </c>
      <c r="AB1146" t="s">
        <v>90</v>
      </c>
      <c r="AC1146" s="46">
        <v>5138</v>
      </c>
      <c r="AD1146" s="46">
        <v>71</v>
      </c>
      <c r="AE1146" s="46">
        <v>70.099999999999994</v>
      </c>
      <c r="AF1146" s="46">
        <v>119</v>
      </c>
      <c r="AH1146" s="70" t="str">
        <f t="shared" si="123"/>
        <v/>
      </c>
      <c r="AI1146" s="70" t="str">
        <f t="shared" si="124"/>
        <v/>
      </c>
      <c r="AJ1146" s="70" t="str">
        <f t="shared" si="125"/>
        <v>X</v>
      </c>
      <c r="AK1146" s="70" t="str" cm="1">
        <f t="array" ref="AK1146">_xlfn.IFS(AH1146&lt;&gt;"","1",AI1146&lt;&gt;"","2",AJ1146&lt;&gt;"","3")</f>
        <v>3</v>
      </c>
    </row>
    <row r="1147" spans="1:37" x14ac:dyDescent="0.25">
      <c r="A1147" t="s">
        <v>3387</v>
      </c>
      <c r="B1147" t="s">
        <v>322</v>
      </c>
      <c r="C1147" s="67" t="str">
        <f t="shared" si="120"/>
        <v>Stella Sommers</v>
      </c>
      <c r="D1147" s="71" t="str" cm="1">
        <f t="array" ref="D1147">_xlfn.IFS(AK1147="1",CONCATENATE(C1147,"Regional"),AK1147="2",CONCATENATE(C1147,"Sectional"),AK1147="3",CONCATENATE(C1147,COUNTIF($C$1:C1147,C1147)))</f>
        <v>Stella Sommers3</v>
      </c>
      <c r="E1147" s="66">
        <v>45155.3125</v>
      </c>
      <c r="F1147" t="s">
        <v>2589</v>
      </c>
      <c r="G1147" s="46">
        <v>38</v>
      </c>
      <c r="H1147" s="46">
        <v>95</v>
      </c>
      <c r="I1147" s="46">
        <v>13</v>
      </c>
      <c r="J1147" t="s">
        <v>162</v>
      </c>
      <c r="K1147" t="s">
        <v>90</v>
      </c>
      <c r="L1147" s="46">
        <v>5138</v>
      </c>
      <c r="M1147" s="46">
        <v>71</v>
      </c>
      <c r="N1147" s="46">
        <v>70.099999999999994</v>
      </c>
      <c r="O1147" s="46">
        <v>119</v>
      </c>
      <c r="P1147" s="46">
        <f t="shared" si="121"/>
        <v>2</v>
      </c>
      <c r="R1147" s="67" t="s">
        <v>3499</v>
      </c>
      <c r="S1147" s="67">
        <f>COUNTIF(Y$2:$Y$100,R1147)</f>
        <v>0</v>
      </c>
      <c r="V1147" s="67">
        <f t="shared" si="122"/>
        <v>0</v>
      </c>
      <c r="X1147"/>
      <c r="Y1147" s="67" t="str">
        <f t="shared" si="126"/>
        <v xml:space="preserve"> </v>
      </c>
      <c r="AB1147" t="s">
        <v>90</v>
      </c>
      <c r="AC1147" s="46">
        <v>5138</v>
      </c>
      <c r="AD1147" s="46">
        <v>71</v>
      </c>
      <c r="AE1147" s="46">
        <v>70.099999999999994</v>
      </c>
      <c r="AF1147" s="46">
        <v>119</v>
      </c>
      <c r="AH1147" s="70" t="str">
        <f t="shared" si="123"/>
        <v/>
      </c>
      <c r="AI1147" s="70" t="str">
        <f t="shared" si="124"/>
        <v/>
      </c>
      <c r="AJ1147" s="70" t="str">
        <f t="shared" si="125"/>
        <v>X</v>
      </c>
      <c r="AK1147" s="70" t="str" cm="1">
        <f t="array" ref="AK1147">_xlfn.IFS(AH1147&lt;&gt;"","1",AI1147&lt;&gt;"","2",AJ1147&lt;&gt;"","3")</f>
        <v>3</v>
      </c>
    </row>
    <row r="1148" spans="1:37" x14ac:dyDescent="0.25">
      <c r="A1148" t="s">
        <v>1615</v>
      </c>
      <c r="B1148" t="s">
        <v>709</v>
      </c>
      <c r="C1148" s="67" t="str">
        <f t="shared" si="120"/>
        <v>McKenna Haenel</v>
      </c>
      <c r="D1148" s="71" t="str" cm="1">
        <f t="array" ref="D1148">_xlfn.IFS(AK1148="1",CONCATENATE(C1148,"Regional"),AK1148="2",CONCATENATE(C1148,"Sectional"),AK1148="3",CONCATENATE(C1148,COUNTIF($C$1:C1148,C1148)))</f>
        <v>McKenna Haenel2</v>
      </c>
      <c r="E1148" s="66">
        <v>45155.3125</v>
      </c>
      <c r="F1148" t="s">
        <v>2589</v>
      </c>
      <c r="G1148" s="46">
        <v>38</v>
      </c>
      <c r="H1148" s="46">
        <v>96</v>
      </c>
      <c r="I1148" s="46">
        <v>15</v>
      </c>
      <c r="J1148" t="s">
        <v>162</v>
      </c>
      <c r="K1148" t="s">
        <v>90</v>
      </c>
      <c r="L1148" s="46">
        <v>5138</v>
      </c>
      <c r="M1148" s="46">
        <v>71</v>
      </c>
      <c r="N1148" s="46">
        <v>70.099999999999994</v>
      </c>
      <c r="O1148" s="46">
        <v>119</v>
      </c>
      <c r="P1148" s="46">
        <f t="shared" si="121"/>
        <v>2</v>
      </c>
      <c r="R1148" s="67" t="s">
        <v>3574</v>
      </c>
      <c r="S1148" s="67">
        <f>COUNTIF(Y$2:$Y$100,R1148)</f>
        <v>0</v>
      </c>
      <c r="V1148" s="67">
        <f t="shared" si="122"/>
        <v>0</v>
      </c>
      <c r="X1148"/>
      <c r="Y1148" s="67" t="str">
        <f t="shared" si="126"/>
        <v xml:space="preserve"> </v>
      </c>
      <c r="AB1148" t="s">
        <v>90</v>
      </c>
      <c r="AC1148" s="46">
        <v>5138</v>
      </c>
      <c r="AD1148" s="46">
        <v>71</v>
      </c>
      <c r="AE1148" s="46">
        <v>70.099999999999994</v>
      </c>
      <c r="AF1148" s="46">
        <v>119</v>
      </c>
      <c r="AH1148" s="70" t="str">
        <f t="shared" si="123"/>
        <v/>
      </c>
      <c r="AI1148" s="70" t="str">
        <f t="shared" si="124"/>
        <v/>
      </c>
      <c r="AJ1148" s="70" t="str">
        <f t="shared" si="125"/>
        <v>X</v>
      </c>
      <c r="AK1148" s="70" t="str" cm="1">
        <f t="array" ref="AK1148">_xlfn.IFS(AH1148&lt;&gt;"","1",AI1148&lt;&gt;"","2",AJ1148&lt;&gt;"","3")</f>
        <v>3</v>
      </c>
    </row>
    <row r="1149" spans="1:37" x14ac:dyDescent="0.25">
      <c r="A1149" t="s">
        <v>230</v>
      </c>
      <c r="B1149" t="s">
        <v>2239</v>
      </c>
      <c r="C1149" s="67" t="str">
        <f t="shared" si="120"/>
        <v>Kailee Cook</v>
      </c>
      <c r="D1149" s="71" t="str" cm="1">
        <f t="array" ref="D1149">_xlfn.IFS(AK1149="1",CONCATENATE(C1149,"Regional"),AK1149="2",CONCATENATE(C1149,"Sectional"),AK1149="3",CONCATENATE(C1149,COUNTIF($C$1:C1149,C1149)))</f>
        <v>Kailee Cook1</v>
      </c>
      <c r="E1149" s="66">
        <v>45155.3125</v>
      </c>
      <c r="F1149" t="s">
        <v>2589</v>
      </c>
      <c r="G1149" s="46">
        <v>38</v>
      </c>
      <c r="H1149" s="46">
        <v>96</v>
      </c>
      <c r="I1149" s="46">
        <v>15</v>
      </c>
      <c r="J1149" t="s">
        <v>162</v>
      </c>
      <c r="K1149" t="s">
        <v>90</v>
      </c>
      <c r="L1149" s="46">
        <v>5138</v>
      </c>
      <c r="M1149" s="46">
        <v>71</v>
      </c>
      <c r="N1149" s="46">
        <v>70.099999999999994</v>
      </c>
      <c r="O1149" s="46">
        <v>119</v>
      </c>
      <c r="P1149" s="46">
        <f t="shared" si="121"/>
        <v>2</v>
      </c>
      <c r="R1149" s="67" t="s">
        <v>3262</v>
      </c>
      <c r="S1149" s="67">
        <f>COUNTIF(Y$2:$Y$100,R1149)</f>
        <v>0</v>
      </c>
      <c r="V1149" s="67">
        <f t="shared" si="122"/>
        <v>0</v>
      </c>
      <c r="X1149"/>
      <c r="Y1149" s="67" t="str">
        <f t="shared" si="126"/>
        <v xml:space="preserve"> </v>
      </c>
      <c r="AB1149" t="s">
        <v>90</v>
      </c>
      <c r="AC1149" s="46">
        <v>5138</v>
      </c>
      <c r="AD1149" s="46">
        <v>71</v>
      </c>
      <c r="AE1149" s="46">
        <v>70.099999999999994</v>
      </c>
      <c r="AF1149" s="46">
        <v>119</v>
      </c>
      <c r="AH1149" s="70" t="str">
        <f t="shared" si="123"/>
        <v/>
      </c>
      <c r="AI1149" s="70" t="str">
        <f t="shared" si="124"/>
        <v/>
      </c>
      <c r="AJ1149" s="70" t="str">
        <f t="shared" si="125"/>
        <v>X</v>
      </c>
      <c r="AK1149" s="70" t="str" cm="1">
        <f t="array" ref="AK1149">_xlfn.IFS(AH1149&lt;&gt;"","1",AI1149&lt;&gt;"","2",AJ1149&lt;&gt;"","3")</f>
        <v>3</v>
      </c>
    </row>
    <row r="1150" spans="1:37" x14ac:dyDescent="0.25">
      <c r="A1150" t="s">
        <v>320</v>
      </c>
      <c r="B1150" t="s">
        <v>499</v>
      </c>
      <c r="C1150" s="67" t="str">
        <f t="shared" si="120"/>
        <v>Macy Murphy</v>
      </c>
      <c r="D1150" s="71" t="str" cm="1">
        <f t="array" ref="D1150">_xlfn.IFS(AK1150="1",CONCATENATE(C1150,"Regional"),AK1150="2",CONCATENATE(C1150,"Sectional"),AK1150="3",CONCATENATE(C1150,COUNTIF($C$1:C1150,C1150)))</f>
        <v>Macy Murphy1</v>
      </c>
      <c r="E1150" s="66">
        <v>45155.3125</v>
      </c>
      <c r="F1150" t="s">
        <v>2589</v>
      </c>
      <c r="G1150" s="46">
        <v>38</v>
      </c>
      <c r="H1150" s="46">
        <v>96</v>
      </c>
      <c r="I1150" s="46">
        <v>15</v>
      </c>
      <c r="J1150" t="s">
        <v>162</v>
      </c>
      <c r="K1150" t="s">
        <v>90</v>
      </c>
      <c r="L1150" s="46">
        <v>5138</v>
      </c>
      <c r="M1150" s="46">
        <v>71</v>
      </c>
      <c r="N1150" s="46">
        <v>70.099999999999994</v>
      </c>
      <c r="O1150" s="46">
        <v>119</v>
      </c>
      <c r="P1150" s="46">
        <f t="shared" si="121"/>
        <v>2</v>
      </c>
      <c r="R1150" s="67" t="s">
        <v>2802</v>
      </c>
      <c r="S1150" s="67">
        <f>COUNTIF(Y$2:$Y$100,R1150)</f>
        <v>0</v>
      </c>
      <c r="V1150" s="67">
        <f t="shared" si="122"/>
        <v>0</v>
      </c>
      <c r="X1150"/>
      <c r="Y1150" s="67" t="str">
        <f t="shared" si="126"/>
        <v xml:space="preserve"> </v>
      </c>
      <c r="AB1150" t="s">
        <v>90</v>
      </c>
      <c r="AC1150" s="46">
        <v>5138</v>
      </c>
      <c r="AD1150" s="46">
        <v>71</v>
      </c>
      <c r="AE1150" s="46">
        <v>70.099999999999994</v>
      </c>
      <c r="AF1150" s="46">
        <v>119</v>
      </c>
      <c r="AH1150" s="70" t="str">
        <f t="shared" si="123"/>
        <v/>
      </c>
      <c r="AI1150" s="70" t="str">
        <f t="shared" si="124"/>
        <v/>
      </c>
      <c r="AJ1150" s="70" t="str">
        <f t="shared" si="125"/>
        <v>X</v>
      </c>
      <c r="AK1150" s="70" t="str" cm="1">
        <f t="array" ref="AK1150">_xlfn.IFS(AH1150&lt;&gt;"","1",AI1150&lt;&gt;"","2",AJ1150&lt;&gt;"","3")</f>
        <v>3</v>
      </c>
    </row>
    <row r="1151" spans="1:37" x14ac:dyDescent="0.25">
      <c r="A1151" t="s">
        <v>1039</v>
      </c>
      <c r="B1151" t="s">
        <v>1710</v>
      </c>
      <c r="C1151" s="67" t="str">
        <f t="shared" si="120"/>
        <v>Ingrid Isenberg</v>
      </c>
      <c r="D1151" s="71" t="str" cm="1">
        <f t="array" ref="D1151">_xlfn.IFS(AK1151="1",CONCATENATE(C1151,"Regional"),AK1151="2",CONCATENATE(C1151,"Sectional"),AK1151="3",CONCATENATE(C1151,COUNTIF($C$1:C1151,C1151)))</f>
        <v>Ingrid Isenberg1</v>
      </c>
      <c r="E1151" s="66">
        <v>45155.3125</v>
      </c>
      <c r="F1151" t="s">
        <v>2589</v>
      </c>
      <c r="G1151" s="46">
        <v>38</v>
      </c>
      <c r="H1151" s="46">
        <v>97</v>
      </c>
      <c r="I1151" s="46">
        <v>18</v>
      </c>
      <c r="J1151" t="s">
        <v>162</v>
      </c>
      <c r="K1151" t="s">
        <v>90</v>
      </c>
      <c r="L1151" s="46">
        <v>5138</v>
      </c>
      <c r="M1151" s="46">
        <v>71</v>
      </c>
      <c r="N1151" s="46">
        <v>70.099999999999994</v>
      </c>
      <c r="O1151" s="46">
        <v>119</v>
      </c>
      <c r="P1151" s="46">
        <f t="shared" si="121"/>
        <v>2</v>
      </c>
      <c r="R1151" s="67" t="s">
        <v>2809</v>
      </c>
      <c r="S1151" s="67">
        <f>COUNTIF(Y$2:$Y$100,R1151)</f>
        <v>0</v>
      </c>
      <c r="V1151" s="67">
        <f t="shared" si="122"/>
        <v>0</v>
      </c>
      <c r="X1151"/>
      <c r="Y1151" s="67" t="str">
        <f t="shared" si="126"/>
        <v xml:space="preserve"> </v>
      </c>
      <c r="AB1151" t="s">
        <v>90</v>
      </c>
      <c r="AC1151" s="46">
        <v>5138</v>
      </c>
      <c r="AD1151" s="46">
        <v>71</v>
      </c>
      <c r="AE1151" s="46">
        <v>70.099999999999994</v>
      </c>
      <c r="AF1151" s="46">
        <v>119</v>
      </c>
      <c r="AH1151" s="70" t="str">
        <f t="shared" si="123"/>
        <v/>
      </c>
      <c r="AI1151" s="70" t="str">
        <f t="shared" si="124"/>
        <v/>
      </c>
      <c r="AJ1151" s="70" t="str">
        <f t="shared" si="125"/>
        <v>X</v>
      </c>
      <c r="AK1151" s="70" t="str" cm="1">
        <f t="array" ref="AK1151">_xlfn.IFS(AH1151&lt;&gt;"","1",AI1151&lt;&gt;"","2",AJ1151&lt;&gt;"","3")</f>
        <v>3</v>
      </c>
    </row>
    <row r="1152" spans="1:37" x14ac:dyDescent="0.25">
      <c r="A1152" t="s">
        <v>360</v>
      </c>
      <c r="B1152" t="s">
        <v>431</v>
      </c>
      <c r="C1152" s="67" t="str">
        <f t="shared" si="120"/>
        <v>Paige Smith</v>
      </c>
      <c r="D1152" s="71" t="str" cm="1">
        <f t="array" ref="D1152">_xlfn.IFS(AK1152="1",CONCATENATE(C1152,"Regional"),AK1152="2",CONCATENATE(C1152,"Sectional"),AK1152="3",CONCATENATE(C1152,COUNTIF($C$1:C1152,C1152)))</f>
        <v>Paige Smith2</v>
      </c>
      <c r="E1152" s="66">
        <v>45155.3125</v>
      </c>
      <c r="F1152" t="s">
        <v>2589</v>
      </c>
      <c r="G1152" s="46">
        <v>38</v>
      </c>
      <c r="H1152" s="46">
        <v>98</v>
      </c>
      <c r="I1152" s="46">
        <v>19</v>
      </c>
      <c r="J1152" t="s">
        <v>162</v>
      </c>
      <c r="K1152" t="s">
        <v>90</v>
      </c>
      <c r="L1152" s="46">
        <v>5138</v>
      </c>
      <c r="M1152" s="46">
        <v>71</v>
      </c>
      <c r="N1152" s="46">
        <v>70.099999999999994</v>
      </c>
      <c r="O1152" s="46">
        <v>119</v>
      </c>
      <c r="P1152" s="46">
        <f t="shared" si="121"/>
        <v>2</v>
      </c>
      <c r="R1152" s="67" t="s">
        <v>1521</v>
      </c>
      <c r="S1152" s="67">
        <f>COUNTIF(Y$2:$Y$100,R1152)</f>
        <v>0</v>
      </c>
      <c r="V1152" s="67">
        <f t="shared" si="122"/>
        <v>0</v>
      </c>
      <c r="X1152"/>
      <c r="Y1152" s="67" t="str">
        <f t="shared" si="126"/>
        <v xml:space="preserve"> </v>
      </c>
      <c r="AB1152" t="s">
        <v>90</v>
      </c>
      <c r="AC1152" s="46">
        <v>5138</v>
      </c>
      <c r="AD1152" s="46">
        <v>71</v>
      </c>
      <c r="AE1152" s="46">
        <v>70.099999999999994</v>
      </c>
      <c r="AF1152" s="46">
        <v>119</v>
      </c>
      <c r="AH1152" s="70" t="str">
        <f t="shared" si="123"/>
        <v/>
      </c>
      <c r="AI1152" s="70" t="str">
        <f t="shared" si="124"/>
        <v/>
      </c>
      <c r="AJ1152" s="70" t="str">
        <f t="shared" si="125"/>
        <v>X</v>
      </c>
      <c r="AK1152" s="70" t="str" cm="1">
        <f t="array" ref="AK1152">_xlfn.IFS(AH1152&lt;&gt;"","1",AI1152&lt;&gt;"","2",AJ1152&lt;&gt;"","3")</f>
        <v>3</v>
      </c>
    </row>
    <row r="1153" spans="1:37" x14ac:dyDescent="0.25">
      <c r="A1153" t="s">
        <v>919</v>
      </c>
      <c r="B1153" t="s">
        <v>921</v>
      </c>
      <c r="C1153" s="67" t="str">
        <f t="shared" si="120"/>
        <v>Frankie Jurvelin</v>
      </c>
      <c r="D1153" s="71" t="str" cm="1">
        <f t="array" ref="D1153">_xlfn.IFS(AK1153="1",CONCATENATE(C1153,"Regional"),AK1153="2",CONCATENATE(C1153,"Sectional"),AK1153="3",CONCATENATE(C1153,COUNTIF($C$1:C1153,C1153)))</f>
        <v>Frankie Jurvelin2</v>
      </c>
      <c r="E1153" s="66">
        <v>45155.3125</v>
      </c>
      <c r="F1153" t="s">
        <v>2589</v>
      </c>
      <c r="G1153" s="46">
        <v>38</v>
      </c>
      <c r="H1153" s="46">
        <v>99</v>
      </c>
      <c r="I1153" s="46">
        <v>20</v>
      </c>
      <c r="J1153" t="s">
        <v>162</v>
      </c>
      <c r="K1153" t="s">
        <v>90</v>
      </c>
      <c r="L1153" s="46">
        <v>5138</v>
      </c>
      <c r="M1153" s="46">
        <v>71</v>
      </c>
      <c r="N1153" s="46">
        <v>70.099999999999994</v>
      </c>
      <c r="O1153" s="46">
        <v>119</v>
      </c>
      <c r="P1153" s="46">
        <f t="shared" si="121"/>
        <v>2</v>
      </c>
      <c r="R1153" s="67" t="s">
        <v>1452</v>
      </c>
      <c r="S1153" s="67">
        <f>COUNTIF(Y$2:$Y$100,R1153)</f>
        <v>0</v>
      </c>
      <c r="V1153" s="67">
        <f t="shared" si="122"/>
        <v>0</v>
      </c>
      <c r="X1153"/>
      <c r="Y1153" s="67" t="str">
        <f t="shared" si="126"/>
        <v xml:space="preserve"> </v>
      </c>
      <c r="AB1153" t="s">
        <v>90</v>
      </c>
      <c r="AC1153" s="46">
        <v>5138</v>
      </c>
      <c r="AD1153" s="46">
        <v>71</v>
      </c>
      <c r="AE1153" s="46">
        <v>70.099999999999994</v>
      </c>
      <c r="AF1153" s="46">
        <v>119</v>
      </c>
      <c r="AH1153" s="70" t="str">
        <f t="shared" si="123"/>
        <v/>
      </c>
      <c r="AI1153" s="70" t="str">
        <f t="shared" si="124"/>
        <v/>
      </c>
      <c r="AJ1153" s="70" t="str">
        <f t="shared" si="125"/>
        <v>X</v>
      </c>
      <c r="AK1153" s="70" t="str" cm="1">
        <f t="array" ref="AK1153">_xlfn.IFS(AH1153&lt;&gt;"","1",AI1153&lt;&gt;"","2",AJ1153&lt;&gt;"","3")</f>
        <v>3</v>
      </c>
    </row>
    <row r="1154" spans="1:37" x14ac:dyDescent="0.25">
      <c r="A1154" t="s">
        <v>846</v>
      </c>
      <c r="B1154" t="s">
        <v>393</v>
      </c>
      <c r="C1154" s="67" t="str">
        <f t="shared" ref="C1154:C1217" si="127">CONCATENATE(B1154," ",A1154)</f>
        <v>Mia Burchette</v>
      </c>
      <c r="D1154" s="71" t="str" cm="1">
        <f t="array" ref="D1154">_xlfn.IFS(AK1154="1",CONCATENATE(C1154,"Regional"),AK1154="2",CONCATENATE(C1154,"Sectional"),AK1154="3",CONCATENATE(C1154,COUNTIF($C$1:C1154,C1154)))</f>
        <v>Mia Burchette1</v>
      </c>
      <c r="E1154" s="66">
        <v>45155.3125</v>
      </c>
      <c r="F1154" t="s">
        <v>2589</v>
      </c>
      <c r="G1154" s="46">
        <v>38</v>
      </c>
      <c r="H1154" s="46">
        <v>99</v>
      </c>
      <c r="I1154" s="46">
        <v>20</v>
      </c>
      <c r="J1154" t="s">
        <v>162</v>
      </c>
      <c r="K1154" t="s">
        <v>90</v>
      </c>
      <c r="L1154" s="46">
        <v>5138</v>
      </c>
      <c r="M1154" s="46">
        <v>71</v>
      </c>
      <c r="N1154" s="46">
        <v>70.099999999999994</v>
      </c>
      <c r="O1154" s="46">
        <v>119</v>
      </c>
      <c r="P1154" s="46">
        <f t="shared" ref="P1154:P1217" si="128">IF(L1154&gt;4000,2,1)</f>
        <v>2</v>
      </c>
      <c r="R1154" s="67" t="s">
        <v>1393</v>
      </c>
      <c r="S1154" s="67">
        <f>COUNTIF(Y$2:$Y$100,R1154)</f>
        <v>0</v>
      </c>
      <c r="V1154" s="67">
        <f t="shared" ref="V1154:V1217" si="129">COUNTIF(R1154:R3777,Y1154)</f>
        <v>0</v>
      </c>
      <c r="X1154"/>
      <c r="Y1154" s="67" t="str">
        <f t="shared" si="126"/>
        <v xml:space="preserve"> </v>
      </c>
      <c r="AB1154" t="s">
        <v>90</v>
      </c>
      <c r="AC1154" s="46">
        <v>5138</v>
      </c>
      <c r="AD1154" s="46">
        <v>71</v>
      </c>
      <c r="AE1154" s="46">
        <v>70.099999999999994</v>
      </c>
      <c r="AF1154" s="46">
        <v>119</v>
      </c>
      <c r="AH1154" s="70" t="str">
        <f t="shared" ref="AH1154:AH1217" si="130">IF(ISNUMBER(SEARCH("regional",$F1154)),$F1154,"")</f>
        <v/>
      </c>
      <c r="AI1154" s="70" t="str">
        <f t="shared" ref="AI1154:AI1217" si="131">IF(ISNUMBER(SEARCH("sectional",$F1154)),$F1154,"")</f>
        <v/>
      </c>
      <c r="AJ1154" s="70" t="str">
        <f t="shared" ref="AJ1154:AJ1217" si="132">IF(AND(AH1154="",AI1154=""),"X","")</f>
        <v>X</v>
      </c>
      <c r="AK1154" s="70" t="str" cm="1">
        <f t="array" ref="AK1154">_xlfn.IFS(AH1154&lt;&gt;"","1",AI1154&lt;&gt;"","2",AJ1154&lt;&gt;"","3")</f>
        <v>3</v>
      </c>
    </row>
    <row r="1155" spans="1:37" x14ac:dyDescent="0.25">
      <c r="A1155" t="s">
        <v>674</v>
      </c>
      <c r="B1155" t="s">
        <v>675</v>
      </c>
      <c r="C1155" s="67" t="str">
        <f t="shared" si="127"/>
        <v>Ruby Koh</v>
      </c>
      <c r="D1155" s="71" t="str" cm="1">
        <f t="array" ref="D1155">_xlfn.IFS(AK1155="1",CONCATENATE(C1155,"Regional"),AK1155="2",CONCATENATE(C1155,"Sectional"),AK1155="3",CONCATENATE(C1155,COUNTIF($C$1:C1155,C1155)))</f>
        <v>Ruby Koh3</v>
      </c>
      <c r="E1155" s="66">
        <v>45155.3125</v>
      </c>
      <c r="F1155" t="s">
        <v>2589</v>
      </c>
      <c r="G1155" s="46">
        <v>38</v>
      </c>
      <c r="H1155" s="46">
        <v>100</v>
      </c>
      <c r="I1155" s="46">
        <v>22</v>
      </c>
      <c r="J1155" t="s">
        <v>162</v>
      </c>
      <c r="K1155" t="s">
        <v>90</v>
      </c>
      <c r="L1155" s="46">
        <v>5138</v>
      </c>
      <c r="M1155" s="46">
        <v>71</v>
      </c>
      <c r="N1155" s="46">
        <v>70.099999999999994</v>
      </c>
      <c r="O1155" s="46">
        <v>119</v>
      </c>
      <c r="P1155" s="46">
        <f t="shared" si="128"/>
        <v>2</v>
      </c>
      <c r="R1155" s="67" t="s">
        <v>1289</v>
      </c>
      <c r="S1155" s="67">
        <f>COUNTIF(Y$2:$Y$100,R1155)</f>
        <v>0</v>
      </c>
      <c r="V1155" s="67">
        <f t="shared" si="129"/>
        <v>0</v>
      </c>
      <c r="X1155"/>
      <c r="Y1155" s="67" t="str">
        <f t="shared" si="126"/>
        <v xml:space="preserve"> </v>
      </c>
      <c r="AB1155" t="s">
        <v>90</v>
      </c>
      <c r="AC1155" s="46">
        <v>5138</v>
      </c>
      <c r="AD1155" s="46">
        <v>71</v>
      </c>
      <c r="AE1155" s="46">
        <v>70.099999999999994</v>
      </c>
      <c r="AF1155" s="46">
        <v>119</v>
      </c>
      <c r="AH1155" s="70" t="str">
        <f t="shared" si="130"/>
        <v/>
      </c>
      <c r="AI1155" s="70" t="str">
        <f t="shared" si="131"/>
        <v/>
      </c>
      <c r="AJ1155" s="70" t="str">
        <f t="shared" si="132"/>
        <v>X</v>
      </c>
      <c r="AK1155" s="70" t="str" cm="1">
        <f t="array" ref="AK1155">_xlfn.IFS(AH1155&lt;&gt;"","1",AI1155&lt;&gt;"","2",AJ1155&lt;&gt;"","3")</f>
        <v>3</v>
      </c>
    </row>
    <row r="1156" spans="1:37" x14ac:dyDescent="0.25">
      <c r="A1156" t="s">
        <v>1871</v>
      </c>
      <c r="B1156" t="s">
        <v>1872</v>
      </c>
      <c r="C1156" s="67" t="str">
        <f t="shared" si="127"/>
        <v>Jessica Besch</v>
      </c>
      <c r="D1156" s="71" t="str" cm="1">
        <f t="array" ref="D1156">_xlfn.IFS(AK1156="1",CONCATENATE(C1156,"Regional"),AK1156="2",CONCATENATE(C1156,"Sectional"),AK1156="3",CONCATENATE(C1156,COUNTIF($C$1:C1156,C1156)))</f>
        <v>Jessica Besch2</v>
      </c>
      <c r="E1156" s="66">
        <v>45155.3125</v>
      </c>
      <c r="F1156" t="s">
        <v>2589</v>
      </c>
      <c r="G1156" s="46">
        <v>38</v>
      </c>
      <c r="H1156" s="46">
        <v>101</v>
      </c>
      <c r="I1156" s="46">
        <v>23</v>
      </c>
      <c r="J1156" t="s">
        <v>162</v>
      </c>
      <c r="K1156" t="s">
        <v>90</v>
      </c>
      <c r="L1156" s="46">
        <v>5138</v>
      </c>
      <c r="M1156" s="46">
        <v>71</v>
      </c>
      <c r="N1156" s="46">
        <v>70.099999999999994</v>
      </c>
      <c r="O1156" s="46">
        <v>119</v>
      </c>
      <c r="P1156" s="46">
        <f t="shared" si="128"/>
        <v>2</v>
      </c>
      <c r="R1156" s="67" t="s">
        <v>2885</v>
      </c>
      <c r="S1156" s="67">
        <f>COUNTIF(Y$2:$Y$100,R1156)</f>
        <v>0</v>
      </c>
      <c r="V1156" s="67">
        <f t="shared" si="129"/>
        <v>0</v>
      </c>
      <c r="X1156"/>
      <c r="Y1156" s="67" t="str">
        <f t="shared" si="126"/>
        <v xml:space="preserve"> </v>
      </c>
      <c r="AB1156" t="s">
        <v>90</v>
      </c>
      <c r="AC1156" s="46">
        <v>5138</v>
      </c>
      <c r="AD1156" s="46">
        <v>71</v>
      </c>
      <c r="AE1156" s="46">
        <v>70.099999999999994</v>
      </c>
      <c r="AF1156" s="46">
        <v>119</v>
      </c>
      <c r="AH1156" s="70" t="str">
        <f t="shared" si="130"/>
        <v/>
      </c>
      <c r="AI1156" s="70" t="str">
        <f t="shared" si="131"/>
        <v/>
      </c>
      <c r="AJ1156" s="70" t="str">
        <f t="shared" si="132"/>
        <v>X</v>
      </c>
      <c r="AK1156" s="70" t="str" cm="1">
        <f t="array" ref="AK1156">_xlfn.IFS(AH1156&lt;&gt;"","1",AI1156&lt;&gt;"","2",AJ1156&lt;&gt;"","3")</f>
        <v>3</v>
      </c>
    </row>
    <row r="1157" spans="1:37" x14ac:dyDescent="0.25">
      <c r="A1157" t="s">
        <v>1042</v>
      </c>
      <c r="B1157" t="s">
        <v>313</v>
      </c>
      <c r="C1157" s="67" t="str">
        <f t="shared" si="127"/>
        <v>Avery Ferguson</v>
      </c>
      <c r="D1157" s="71" t="str" cm="1">
        <f t="array" ref="D1157">_xlfn.IFS(AK1157="1",CONCATENATE(C1157,"Regional"),AK1157="2",CONCATENATE(C1157,"Sectional"),AK1157="3",CONCATENATE(C1157,COUNTIF($C$1:C1157,C1157)))</f>
        <v>Avery Ferguson3</v>
      </c>
      <c r="E1157" s="66">
        <v>45155.3125</v>
      </c>
      <c r="F1157" t="s">
        <v>2589</v>
      </c>
      <c r="G1157" s="46">
        <v>38</v>
      </c>
      <c r="H1157" s="46">
        <v>104</v>
      </c>
      <c r="I1157" s="46">
        <v>24</v>
      </c>
      <c r="J1157" t="s">
        <v>162</v>
      </c>
      <c r="K1157" t="s">
        <v>90</v>
      </c>
      <c r="L1157" s="46">
        <v>5138</v>
      </c>
      <c r="M1157" s="46">
        <v>71</v>
      </c>
      <c r="N1157" s="46">
        <v>70.099999999999994</v>
      </c>
      <c r="O1157" s="46">
        <v>119</v>
      </c>
      <c r="P1157" s="46">
        <f t="shared" si="128"/>
        <v>2</v>
      </c>
      <c r="R1157" s="67" t="s">
        <v>1534</v>
      </c>
      <c r="S1157" s="67">
        <f>COUNTIF(Y$2:$Y$100,R1157)</f>
        <v>0</v>
      </c>
      <c r="V1157" s="67">
        <f t="shared" si="129"/>
        <v>0</v>
      </c>
      <c r="X1157"/>
      <c r="Y1157" s="67" t="str">
        <f t="shared" si="126"/>
        <v xml:space="preserve"> </v>
      </c>
      <c r="AB1157" t="s">
        <v>90</v>
      </c>
      <c r="AC1157" s="46">
        <v>5138</v>
      </c>
      <c r="AD1157" s="46">
        <v>71</v>
      </c>
      <c r="AE1157" s="46">
        <v>70.099999999999994</v>
      </c>
      <c r="AF1157" s="46">
        <v>119</v>
      </c>
      <c r="AH1157" s="70" t="str">
        <f t="shared" si="130"/>
        <v/>
      </c>
      <c r="AI1157" s="70" t="str">
        <f t="shared" si="131"/>
        <v/>
      </c>
      <c r="AJ1157" s="70" t="str">
        <f t="shared" si="132"/>
        <v>X</v>
      </c>
      <c r="AK1157" s="70" t="str" cm="1">
        <f t="array" ref="AK1157">_xlfn.IFS(AH1157&lt;&gt;"","1",AI1157&lt;&gt;"","2",AJ1157&lt;&gt;"","3")</f>
        <v>3</v>
      </c>
    </row>
    <row r="1158" spans="1:37" x14ac:dyDescent="0.25">
      <c r="A1158" t="s">
        <v>671</v>
      </c>
      <c r="B1158" t="s">
        <v>371</v>
      </c>
      <c r="C1158" s="67" t="str">
        <f t="shared" si="127"/>
        <v>Abby Kaminski</v>
      </c>
      <c r="D1158" s="71" t="str" cm="1">
        <f t="array" ref="D1158">_xlfn.IFS(AK1158="1",CONCATENATE(C1158,"Regional"),AK1158="2",CONCATENATE(C1158,"Sectional"),AK1158="3",CONCATENATE(C1158,COUNTIF($C$1:C1158,C1158)))</f>
        <v>Abby Kaminski3</v>
      </c>
      <c r="E1158" s="66">
        <v>45155.3125</v>
      </c>
      <c r="F1158" t="s">
        <v>2589</v>
      </c>
      <c r="G1158" s="46">
        <v>38</v>
      </c>
      <c r="H1158" s="46">
        <v>106</v>
      </c>
      <c r="I1158" s="46">
        <v>25</v>
      </c>
      <c r="J1158" t="s">
        <v>162</v>
      </c>
      <c r="K1158" t="s">
        <v>90</v>
      </c>
      <c r="L1158" s="46">
        <v>5138</v>
      </c>
      <c r="M1158" s="46">
        <v>71</v>
      </c>
      <c r="N1158" s="46">
        <v>70.099999999999994</v>
      </c>
      <c r="O1158" s="46">
        <v>119</v>
      </c>
      <c r="P1158" s="46">
        <f t="shared" si="128"/>
        <v>2</v>
      </c>
      <c r="R1158" s="67" t="s">
        <v>1288</v>
      </c>
      <c r="S1158" s="67">
        <f>COUNTIF(Y$2:$Y$100,R1158)</f>
        <v>0</v>
      </c>
      <c r="V1158" s="67">
        <f t="shared" si="129"/>
        <v>0</v>
      </c>
      <c r="X1158"/>
      <c r="Y1158" s="67" t="str">
        <f t="shared" si="126"/>
        <v xml:space="preserve"> </v>
      </c>
      <c r="AB1158" t="s">
        <v>90</v>
      </c>
      <c r="AC1158" s="46">
        <v>5138</v>
      </c>
      <c r="AD1158" s="46">
        <v>71</v>
      </c>
      <c r="AE1158" s="46">
        <v>70.099999999999994</v>
      </c>
      <c r="AF1158" s="46">
        <v>119</v>
      </c>
      <c r="AH1158" s="70" t="str">
        <f t="shared" si="130"/>
        <v/>
      </c>
      <c r="AI1158" s="70" t="str">
        <f t="shared" si="131"/>
        <v/>
      </c>
      <c r="AJ1158" s="70" t="str">
        <f t="shared" si="132"/>
        <v>X</v>
      </c>
      <c r="AK1158" s="70" t="str" cm="1">
        <f t="array" ref="AK1158">_xlfn.IFS(AH1158&lt;&gt;"","1",AI1158&lt;&gt;"","2",AJ1158&lt;&gt;"","3")</f>
        <v>3</v>
      </c>
    </row>
    <row r="1159" spans="1:37" x14ac:dyDescent="0.25">
      <c r="A1159" t="s">
        <v>2240</v>
      </c>
      <c r="B1159" t="s">
        <v>841</v>
      </c>
      <c r="C1159" s="67" t="str">
        <f t="shared" si="127"/>
        <v>Makena Kimminau</v>
      </c>
      <c r="D1159" s="71" t="str" cm="1">
        <f t="array" ref="D1159">_xlfn.IFS(AK1159="1",CONCATENATE(C1159,"Regional"),AK1159="2",CONCATENATE(C1159,"Sectional"),AK1159="3",CONCATENATE(C1159,COUNTIF($C$1:C1159,C1159)))</f>
        <v>Makena Kimminau1</v>
      </c>
      <c r="E1159" s="66">
        <v>45155.3125</v>
      </c>
      <c r="F1159" t="s">
        <v>2589</v>
      </c>
      <c r="G1159" s="46">
        <v>38</v>
      </c>
      <c r="H1159" s="46">
        <v>106</v>
      </c>
      <c r="I1159" s="46">
        <v>25</v>
      </c>
      <c r="J1159" t="s">
        <v>162</v>
      </c>
      <c r="K1159" t="s">
        <v>90</v>
      </c>
      <c r="L1159" s="46">
        <v>5138</v>
      </c>
      <c r="M1159" s="46">
        <v>71</v>
      </c>
      <c r="N1159" s="46">
        <v>70.099999999999994</v>
      </c>
      <c r="O1159" s="46">
        <v>119</v>
      </c>
      <c r="P1159" s="46">
        <f t="shared" si="128"/>
        <v>2</v>
      </c>
      <c r="R1159" s="67" t="s">
        <v>3263</v>
      </c>
      <c r="S1159" s="67">
        <f>COUNTIF(Y$2:$Y$100,R1159)</f>
        <v>0</v>
      </c>
      <c r="V1159" s="67">
        <f t="shared" si="129"/>
        <v>0</v>
      </c>
      <c r="X1159"/>
      <c r="Y1159" s="67" t="str">
        <f t="shared" si="126"/>
        <v xml:space="preserve"> </v>
      </c>
      <c r="AB1159" t="s">
        <v>90</v>
      </c>
      <c r="AC1159" s="46">
        <v>5138</v>
      </c>
      <c r="AD1159" s="46">
        <v>71</v>
      </c>
      <c r="AE1159" s="46">
        <v>70.099999999999994</v>
      </c>
      <c r="AF1159" s="46">
        <v>119</v>
      </c>
      <c r="AH1159" s="70" t="str">
        <f t="shared" si="130"/>
        <v/>
      </c>
      <c r="AI1159" s="70" t="str">
        <f t="shared" si="131"/>
        <v/>
      </c>
      <c r="AJ1159" s="70" t="str">
        <f t="shared" si="132"/>
        <v>X</v>
      </c>
      <c r="AK1159" s="70" t="str" cm="1">
        <f t="array" ref="AK1159">_xlfn.IFS(AH1159&lt;&gt;"","1",AI1159&lt;&gt;"","2",AJ1159&lt;&gt;"","3")</f>
        <v>3</v>
      </c>
    </row>
    <row r="1160" spans="1:37" x14ac:dyDescent="0.25">
      <c r="A1160" t="s">
        <v>1881</v>
      </c>
      <c r="B1160" t="s">
        <v>2706</v>
      </c>
      <c r="C1160" s="67" t="str">
        <f t="shared" si="127"/>
        <v>Kamryn Albert</v>
      </c>
      <c r="D1160" s="71" t="str" cm="1">
        <f t="array" ref="D1160">_xlfn.IFS(AK1160="1",CONCATENATE(C1160,"Regional"),AK1160="2",CONCATENATE(C1160,"Sectional"),AK1160="3",CONCATENATE(C1160,COUNTIF($C$1:C1160,C1160)))</f>
        <v>Kamryn Albert3</v>
      </c>
      <c r="E1160" s="66">
        <v>45155.3125</v>
      </c>
      <c r="F1160" t="s">
        <v>2589</v>
      </c>
      <c r="G1160" s="46">
        <v>38</v>
      </c>
      <c r="H1160" s="46">
        <v>107</v>
      </c>
      <c r="I1160" s="46">
        <v>27</v>
      </c>
      <c r="J1160" t="s">
        <v>162</v>
      </c>
      <c r="K1160" t="s">
        <v>90</v>
      </c>
      <c r="L1160" s="46">
        <v>5138</v>
      </c>
      <c r="M1160" s="46">
        <v>71</v>
      </c>
      <c r="N1160" s="46">
        <v>70.099999999999994</v>
      </c>
      <c r="O1160" s="46">
        <v>119</v>
      </c>
      <c r="P1160" s="46">
        <f t="shared" si="128"/>
        <v>2</v>
      </c>
      <c r="R1160" s="67" t="s">
        <v>2895</v>
      </c>
      <c r="S1160" s="67">
        <f>COUNTIF(Y$2:$Y$100,R1160)</f>
        <v>0</v>
      </c>
      <c r="V1160" s="67">
        <f t="shared" si="129"/>
        <v>0</v>
      </c>
      <c r="X1160"/>
      <c r="Y1160" s="67" t="str">
        <f t="shared" si="126"/>
        <v xml:space="preserve"> </v>
      </c>
      <c r="AB1160" t="s">
        <v>90</v>
      </c>
      <c r="AC1160" s="46">
        <v>5138</v>
      </c>
      <c r="AD1160" s="46">
        <v>71</v>
      </c>
      <c r="AE1160" s="46">
        <v>70.099999999999994</v>
      </c>
      <c r="AF1160" s="46">
        <v>119</v>
      </c>
      <c r="AH1160" s="70" t="str">
        <f t="shared" si="130"/>
        <v/>
      </c>
      <c r="AI1160" s="70" t="str">
        <f t="shared" si="131"/>
        <v/>
      </c>
      <c r="AJ1160" s="70" t="str">
        <f t="shared" si="132"/>
        <v>X</v>
      </c>
      <c r="AK1160" s="70" t="str" cm="1">
        <f t="array" ref="AK1160">_xlfn.IFS(AH1160&lt;&gt;"","1",AI1160&lt;&gt;"","2",AJ1160&lt;&gt;"","3")</f>
        <v>3</v>
      </c>
    </row>
    <row r="1161" spans="1:37" x14ac:dyDescent="0.25">
      <c r="A1161" t="s">
        <v>624</v>
      </c>
      <c r="B1161" t="s">
        <v>1638</v>
      </c>
      <c r="C1161" s="67" t="str">
        <f t="shared" si="127"/>
        <v>Kennady Groll</v>
      </c>
      <c r="D1161" s="71" t="str" cm="1">
        <f t="array" ref="D1161">_xlfn.IFS(AK1161="1",CONCATENATE(C1161,"Regional"),AK1161="2",CONCATENATE(C1161,"Sectional"),AK1161="3",CONCATENATE(C1161,COUNTIF($C$1:C1161,C1161)))</f>
        <v>Kennady Groll3</v>
      </c>
      <c r="E1161" s="66">
        <v>45155.3125</v>
      </c>
      <c r="F1161" t="s">
        <v>2589</v>
      </c>
      <c r="G1161" s="46">
        <v>38</v>
      </c>
      <c r="H1161" s="46">
        <v>109</v>
      </c>
      <c r="I1161" s="46">
        <v>28</v>
      </c>
      <c r="J1161" t="s">
        <v>162</v>
      </c>
      <c r="K1161" t="s">
        <v>90</v>
      </c>
      <c r="L1161" s="46">
        <v>5138</v>
      </c>
      <c r="M1161" s="46">
        <v>71</v>
      </c>
      <c r="N1161" s="46">
        <v>70.099999999999994</v>
      </c>
      <c r="O1161" s="46">
        <v>119</v>
      </c>
      <c r="P1161" s="46">
        <f t="shared" si="128"/>
        <v>2</v>
      </c>
      <c r="R1161" s="67" t="s">
        <v>2886</v>
      </c>
      <c r="S1161" s="67">
        <f>COUNTIF(Y$2:$Y$100,R1161)</f>
        <v>0</v>
      </c>
      <c r="V1161" s="67">
        <f t="shared" si="129"/>
        <v>0</v>
      </c>
      <c r="X1161"/>
      <c r="Y1161" s="67" t="str">
        <f t="shared" si="126"/>
        <v xml:space="preserve"> </v>
      </c>
      <c r="AB1161" t="s">
        <v>90</v>
      </c>
      <c r="AC1161" s="46">
        <v>5138</v>
      </c>
      <c r="AD1161" s="46">
        <v>71</v>
      </c>
      <c r="AE1161" s="46">
        <v>70.099999999999994</v>
      </c>
      <c r="AF1161" s="46">
        <v>119</v>
      </c>
      <c r="AH1161" s="70" t="str">
        <f t="shared" si="130"/>
        <v/>
      </c>
      <c r="AI1161" s="70" t="str">
        <f t="shared" si="131"/>
        <v/>
      </c>
      <c r="AJ1161" s="70" t="str">
        <f t="shared" si="132"/>
        <v>X</v>
      </c>
      <c r="AK1161" s="70" t="str" cm="1">
        <f t="array" ref="AK1161">_xlfn.IFS(AH1161&lt;&gt;"","1",AI1161&lt;&gt;"","2",AJ1161&lt;&gt;"","3")</f>
        <v>3</v>
      </c>
    </row>
    <row r="1162" spans="1:37" x14ac:dyDescent="0.25">
      <c r="A1162" t="s">
        <v>1691</v>
      </c>
      <c r="B1162" t="s">
        <v>907</v>
      </c>
      <c r="C1162" s="67" t="str">
        <f t="shared" si="127"/>
        <v>Hailey Huebsch</v>
      </c>
      <c r="D1162" s="71" t="str" cm="1">
        <f t="array" ref="D1162">_xlfn.IFS(AK1162="1",CONCATENATE(C1162,"Regional"),AK1162="2",CONCATENATE(C1162,"Sectional"),AK1162="3",CONCATENATE(C1162,COUNTIF($C$1:C1162,C1162)))</f>
        <v>Hailey Huebsch2</v>
      </c>
      <c r="E1162" s="66">
        <v>45155.3125</v>
      </c>
      <c r="F1162" t="s">
        <v>2589</v>
      </c>
      <c r="G1162" s="46">
        <v>38</v>
      </c>
      <c r="H1162" s="46">
        <v>110</v>
      </c>
      <c r="I1162" s="46">
        <v>29</v>
      </c>
      <c r="J1162" t="s">
        <v>162</v>
      </c>
      <c r="K1162" t="s">
        <v>90</v>
      </c>
      <c r="L1162" s="46">
        <v>5138</v>
      </c>
      <c r="M1162" s="46">
        <v>71</v>
      </c>
      <c r="N1162" s="46">
        <v>70.099999999999994</v>
      </c>
      <c r="O1162" s="46">
        <v>119</v>
      </c>
      <c r="P1162" s="46">
        <f t="shared" si="128"/>
        <v>2</v>
      </c>
      <c r="R1162" s="67" t="s">
        <v>3507</v>
      </c>
      <c r="S1162" s="67">
        <f>COUNTIF(Y$2:$Y$100,R1162)</f>
        <v>0</v>
      </c>
      <c r="V1162" s="67">
        <f t="shared" si="129"/>
        <v>0</v>
      </c>
      <c r="X1162"/>
      <c r="Y1162" s="67" t="str">
        <f t="shared" si="126"/>
        <v xml:space="preserve"> </v>
      </c>
      <c r="AB1162" t="s">
        <v>90</v>
      </c>
      <c r="AC1162" s="46">
        <v>5138</v>
      </c>
      <c r="AD1162" s="46">
        <v>71</v>
      </c>
      <c r="AE1162" s="46">
        <v>70.099999999999994</v>
      </c>
      <c r="AF1162" s="46">
        <v>119</v>
      </c>
      <c r="AH1162" s="70" t="str">
        <f t="shared" si="130"/>
        <v/>
      </c>
      <c r="AI1162" s="70" t="str">
        <f t="shared" si="131"/>
        <v/>
      </c>
      <c r="AJ1162" s="70" t="str">
        <f t="shared" si="132"/>
        <v>X</v>
      </c>
      <c r="AK1162" s="70" t="str" cm="1">
        <f t="array" ref="AK1162">_xlfn.IFS(AH1162&lt;&gt;"","1",AI1162&lt;&gt;"","2",AJ1162&lt;&gt;"","3")</f>
        <v>3</v>
      </c>
    </row>
    <row r="1163" spans="1:37" x14ac:dyDescent="0.25">
      <c r="A1163" t="s">
        <v>626</v>
      </c>
      <c r="B1163" t="s">
        <v>1639</v>
      </c>
      <c r="C1163" s="67" t="str">
        <f t="shared" si="127"/>
        <v>Alison Busler</v>
      </c>
      <c r="D1163" s="71" t="str" cm="1">
        <f t="array" ref="D1163">_xlfn.IFS(AK1163="1",CONCATENATE(C1163,"Regional"),AK1163="2",CONCATENATE(C1163,"Sectional"),AK1163="3",CONCATENATE(C1163,COUNTIF($C$1:C1163,C1163)))</f>
        <v>Alison Busler3</v>
      </c>
      <c r="E1163" s="66">
        <v>45155.3125</v>
      </c>
      <c r="F1163" t="s">
        <v>2589</v>
      </c>
      <c r="G1163" s="46">
        <v>38</v>
      </c>
      <c r="H1163" s="46">
        <v>111</v>
      </c>
      <c r="I1163" s="46">
        <v>30</v>
      </c>
      <c r="J1163" t="s">
        <v>162</v>
      </c>
      <c r="K1163" t="s">
        <v>90</v>
      </c>
      <c r="L1163" s="46">
        <v>5138</v>
      </c>
      <c r="M1163" s="46">
        <v>71</v>
      </c>
      <c r="N1163" s="46">
        <v>70.099999999999994</v>
      </c>
      <c r="O1163" s="46">
        <v>119</v>
      </c>
      <c r="P1163" s="46">
        <f t="shared" si="128"/>
        <v>2</v>
      </c>
      <c r="R1163" s="67" t="s">
        <v>2887</v>
      </c>
      <c r="S1163" s="67">
        <f>COUNTIF(Y$2:$Y$100,R1163)</f>
        <v>0</v>
      </c>
      <c r="V1163" s="67">
        <f t="shared" si="129"/>
        <v>0</v>
      </c>
      <c r="X1163"/>
      <c r="Y1163" s="67" t="str">
        <f t="shared" si="126"/>
        <v xml:space="preserve"> </v>
      </c>
      <c r="AB1163" t="s">
        <v>90</v>
      </c>
      <c r="AC1163" s="46">
        <v>5138</v>
      </c>
      <c r="AD1163" s="46">
        <v>71</v>
      </c>
      <c r="AE1163" s="46">
        <v>70.099999999999994</v>
      </c>
      <c r="AF1163" s="46">
        <v>119</v>
      </c>
      <c r="AH1163" s="70" t="str">
        <f t="shared" si="130"/>
        <v/>
      </c>
      <c r="AI1163" s="70" t="str">
        <f t="shared" si="131"/>
        <v/>
      </c>
      <c r="AJ1163" s="70" t="str">
        <f t="shared" si="132"/>
        <v>X</v>
      </c>
      <c r="AK1163" s="70" t="str" cm="1">
        <f t="array" ref="AK1163">_xlfn.IFS(AH1163&lt;&gt;"","1",AI1163&lt;&gt;"","2",AJ1163&lt;&gt;"","3")</f>
        <v>3</v>
      </c>
    </row>
    <row r="1164" spans="1:37" x14ac:dyDescent="0.25">
      <c r="A1164" t="s">
        <v>1897</v>
      </c>
      <c r="B1164" t="s">
        <v>362</v>
      </c>
      <c r="C1164" s="67" t="str">
        <f t="shared" si="127"/>
        <v>Emma Moran</v>
      </c>
      <c r="D1164" s="71" t="str" cm="1">
        <f t="array" ref="D1164">_xlfn.IFS(AK1164="1",CONCATENATE(C1164,"Regional"),AK1164="2",CONCATENATE(C1164,"Sectional"),AK1164="3",CONCATENATE(C1164,COUNTIF($C$1:C1164,C1164)))</f>
        <v>Emma Moran1</v>
      </c>
      <c r="E1164" s="66">
        <v>45155.3125</v>
      </c>
      <c r="F1164" t="s">
        <v>2589</v>
      </c>
      <c r="G1164" s="46">
        <v>38</v>
      </c>
      <c r="H1164" s="46">
        <v>113</v>
      </c>
      <c r="I1164" s="46">
        <v>31</v>
      </c>
      <c r="J1164" t="s">
        <v>162</v>
      </c>
      <c r="K1164" t="s">
        <v>90</v>
      </c>
      <c r="L1164" s="46">
        <v>5138</v>
      </c>
      <c r="M1164" s="46">
        <v>71</v>
      </c>
      <c r="N1164" s="46">
        <v>70.099999999999994</v>
      </c>
      <c r="O1164" s="46">
        <v>119</v>
      </c>
      <c r="P1164" s="46">
        <f t="shared" si="128"/>
        <v>2</v>
      </c>
      <c r="R1164" s="67" t="s">
        <v>2906</v>
      </c>
      <c r="S1164" s="67">
        <f>COUNTIF(Y$2:$Y$100,R1164)</f>
        <v>0</v>
      </c>
      <c r="V1164" s="67">
        <f t="shared" si="129"/>
        <v>0</v>
      </c>
      <c r="X1164"/>
      <c r="Y1164" s="67" t="str">
        <f t="shared" si="126"/>
        <v xml:space="preserve"> </v>
      </c>
      <c r="AB1164" t="s">
        <v>90</v>
      </c>
      <c r="AC1164" s="46">
        <v>5138</v>
      </c>
      <c r="AD1164" s="46">
        <v>71</v>
      </c>
      <c r="AE1164" s="46">
        <v>70.099999999999994</v>
      </c>
      <c r="AF1164" s="46">
        <v>119</v>
      </c>
      <c r="AH1164" s="70" t="str">
        <f t="shared" si="130"/>
        <v/>
      </c>
      <c r="AI1164" s="70" t="str">
        <f t="shared" si="131"/>
        <v/>
      </c>
      <c r="AJ1164" s="70" t="str">
        <f t="shared" si="132"/>
        <v>X</v>
      </c>
      <c r="AK1164" s="70" t="str" cm="1">
        <f t="array" ref="AK1164">_xlfn.IFS(AH1164&lt;&gt;"","1",AI1164&lt;&gt;"","2",AJ1164&lt;&gt;"","3")</f>
        <v>3</v>
      </c>
    </row>
    <row r="1165" spans="1:37" x14ac:dyDescent="0.25">
      <c r="A1165" t="s">
        <v>624</v>
      </c>
      <c r="B1165" t="s">
        <v>1873</v>
      </c>
      <c r="C1165" s="67" t="str">
        <f t="shared" si="127"/>
        <v>Tattum Groll</v>
      </c>
      <c r="D1165" s="71" t="str" cm="1">
        <f t="array" ref="D1165">_xlfn.IFS(AK1165="1",CONCATENATE(C1165,"Regional"),AK1165="2",CONCATENATE(C1165,"Sectional"),AK1165="3",CONCATENATE(C1165,COUNTIF($C$1:C1165,C1165)))</f>
        <v>Tattum Groll3</v>
      </c>
      <c r="E1165" s="66">
        <v>45155.3125</v>
      </c>
      <c r="F1165" t="s">
        <v>2589</v>
      </c>
      <c r="G1165" s="46">
        <v>38</v>
      </c>
      <c r="H1165" s="46">
        <v>117</v>
      </c>
      <c r="I1165" s="46">
        <v>32</v>
      </c>
      <c r="J1165" t="s">
        <v>162</v>
      </c>
      <c r="K1165" t="s">
        <v>90</v>
      </c>
      <c r="L1165" s="46">
        <v>5138</v>
      </c>
      <c r="M1165" s="46">
        <v>71</v>
      </c>
      <c r="N1165" s="46">
        <v>70.099999999999994</v>
      </c>
      <c r="O1165" s="46">
        <v>119</v>
      </c>
      <c r="P1165" s="46">
        <f t="shared" si="128"/>
        <v>2</v>
      </c>
      <c r="R1165" s="67" t="s">
        <v>2888</v>
      </c>
      <c r="S1165" s="67">
        <f>COUNTIF(Y$2:$Y$100,R1165)</f>
        <v>0</v>
      </c>
      <c r="V1165" s="67">
        <f t="shared" si="129"/>
        <v>0</v>
      </c>
      <c r="X1165"/>
      <c r="Y1165" s="67" t="str">
        <f t="shared" si="126"/>
        <v xml:space="preserve"> </v>
      </c>
      <c r="AB1165" t="s">
        <v>90</v>
      </c>
      <c r="AC1165" s="46">
        <v>5138</v>
      </c>
      <c r="AD1165" s="46">
        <v>71</v>
      </c>
      <c r="AE1165" s="46">
        <v>70.099999999999994</v>
      </c>
      <c r="AF1165" s="46">
        <v>119</v>
      </c>
      <c r="AH1165" s="70" t="str">
        <f t="shared" si="130"/>
        <v/>
      </c>
      <c r="AI1165" s="70" t="str">
        <f t="shared" si="131"/>
        <v/>
      </c>
      <c r="AJ1165" s="70" t="str">
        <f t="shared" si="132"/>
        <v>X</v>
      </c>
      <c r="AK1165" s="70" t="str" cm="1">
        <f t="array" ref="AK1165">_xlfn.IFS(AH1165&lt;&gt;"","1",AI1165&lt;&gt;"","2",AJ1165&lt;&gt;"","3")</f>
        <v>3</v>
      </c>
    </row>
    <row r="1166" spans="1:37" x14ac:dyDescent="0.25">
      <c r="A1166" t="s">
        <v>406</v>
      </c>
      <c r="B1166" t="s">
        <v>407</v>
      </c>
      <c r="C1166" s="67" t="str">
        <f t="shared" si="127"/>
        <v>Delaney Jaskula</v>
      </c>
      <c r="D1166" s="71" t="str" cm="1">
        <f t="array" ref="D1166">_xlfn.IFS(AK1166="1",CONCATENATE(C1166,"Regional"),AK1166="2",CONCATENATE(C1166,"Sectional"),AK1166="3",CONCATENATE(C1166,COUNTIF($C$1:C1166,C1166)))</f>
        <v>Delaney Jaskula3</v>
      </c>
      <c r="E1166" s="66">
        <v>45155.3125</v>
      </c>
      <c r="F1166" t="s">
        <v>2589</v>
      </c>
      <c r="G1166" s="46">
        <v>38</v>
      </c>
      <c r="H1166" s="46">
        <v>120</v>
      </c>
      <c r="I1166" s="46">
        <v>33</v>
      </c>
      <c r="J1166" t="s">
        <v>162</v>
      </c>
      <c r="K1166" t="s">
        <v>90</v>
      </c>
      <c r="L1166" s="46">
        <v>5138</v>
      </c>
      <c r="M1166" s="46">
        <v>71</v>
      </c>
      <c r="N1166" s="46">
        <v>70.099999999999994</v>
      </c>
      <c r="O1166" s="46">
        <v>119</v>
      </c>
      <c r="P1166" s="46">
        <f t="shared" si="128"/>
        <v>2</v>
      </c>
      <c r="R1166" s="67" t="s">
        <v>1137</v>
      </c>
      <c r="S1166" s="67">
        <f>COUNTIF(Y$2:$Y$100,R1166)</f>
        <v>0</v>
      </c>
      <c r="V1166" s="67">
        <f t="shared" si="129"/>
        <v>0</v>
      </c>
      <c r="X1166"/>
      <c r="Y1166" s="67" t="str">
        <f t="shared" ref="Y1166:Y1197" si="133">CONCATENATE(W1166," ",X1166)</f>
        <v xml:space="preserve"> </v>
      </c>
      <c r="AB1166" t="s">
        <v>90</v>
      </c>
      <c r="AC1166" s="46">
        <v>5138</v>
      </c>
      <c r="AD1166" s="46">
        <v>71</v>
      </c>
      <c r="AE1166" s="46">
        <v>70.099999999999994</v>
      </c>
      <c r="AF1166" s="46">
        <v>119</v>
      </c>
      <c r="AH1166" s="70" t="str">
        <f t="shared" si="130"/>
        <v/>
      </c>
      <c r="AI1166" s="70" t="str">
        <f t="shared" si="131"/>
        <v/>
      </c>
      <c r="AJ1166" s="70" t="str">
        <f t="shared" si="132"/>
        <v>X</v>
      </c>
      <c r="AK1166" s="70" t="str" cm="1">
        <f t="array" ref="AK1166">_xlfn.IFS(AH1166&lt;&gt;"","1",AI1166&lt;&gt;"","2",AJ1166&lt;&gt;"","3")</f>
        <v>3</v>
      </c>
    </row>
    <row r="1167" spans="1:37" x14ac:dyDescent="0.25">
      <c r="A1167" t="s">
        <v>1888</v>
      </c>
      <c r="B1167" t="s">
        <v>1889</v>
      </c>
      <c r="C1167" s="67" t="str">
        <f t="shared" si="127"/>
        <v>Aja Baker</v>
      </c>
      <c r="D1167" s="71" t="str" cm="1">
        <f t="array" ref="D1167">_xlfn.IFS(AK1167="1",CONCATENATE(C1167,"Regional"),AK1167="2",CONCATENATE(C1167,"Sectional"),AK1167="3",CONCATENATE(C1167,COUNTIF($C$1:C1167,C1167)))</f>
        <v>Aja Baker2</v>
      </c>
      <c r="E1167" s="66">
        <v>45155.3125</v>
      </c>
      <c r="F1167" t="s">
        <v>2589</v>
      </c>
      <c r="G1167" s="46">
        <v>38</v>
      </c>
      <c r="H1167" s="46">
        <v>121</v>
      </c>
      <c r="I1167" s="46">
        <v>34</v>
      </c>
      <c r="J1167" t="s">
        <v>162</v>
      </c>
      <c r="K1167" t="s">
        <v>90</v>
      </c>
      <c r="L1167" s="46">
        <v>5138</v>
      </c>
      <c r="M1167" s="46">
        <v>71</v>
      </c>
      <c r="N1167" s="46">
        <v>70.099999999999994</v>
      </c>
      <c r="O1167" s="46">
        <v>119</v>
      </c>
      <c r="P1167" s="46">
        <f t="shared" si="128"/>
        <v>2</v>
      </c>
      <c r="R1167" s="67" t="s">
        <v>2899</v>
      </c>
      <c r="S1167" s="67">
        <f>COUNTIF(Y$2:$Y$100,R1167)</f>
        <v>0</v>
      </c>
      <c r="V1167" s="67">
        <f t="shared" si="129"/>
        <v>0</v>
      </c>
      <c r="X1167"/>
      <c r="Y1167" s="67" t="str">
        <f t="shared" si="133"/>
        <v xml:space="preserve"> </v>
      </c>
      <c r="AB1167" t="s">
        <v>90</v>
      </c>
      <c r="AC1167" s="46">
        <v>5138</v>
      </c>
      <c r="AD1167" s="46">
        <v>71</v>
      </c>
      <c r="AE1167" s="46">
        <v>70.099999999999994</v>
      </c>
      <c r="AF1167" s="46">
        <v>119</v>
      </c>
      <c r="AH1167" s="70" t="str">
        <f t="shared" si="130"/>
        <v/>
      </c>
      <c r="AI1167" s="70" t="str">
        <f t="shared" si="131"/>
        <v/>
      </c>
      <c r="AJ1167" s="70" t="str">
        <f t="shared" si="132"/>
        <v>X</v>
      </c>
      <c r="AK1167" s="70" t="str" cm="1">
        <f t="array" ref="AK1167">_xlfn.IFS(AH1167&lt;&gt;"","1",AI1167&lt;&gt;"","2",AJ1167&lt;&gt;"","3")</f>
        <v>3</v>
      </c>
    </row>
    <row r="1168" spans="1:37" x14ac:dyDescent="0.25">
      <c r="A1168" t="s">
        <v>1815</v>
      </c>
      <c r="B1168" t="s">
        <v>414</v>
      </c>
      <c r="C1168" s="67" t="str">
        <f t="shared" si="127"/>
        <v>Megan Bouplon</v>
      </c>
      <c r="D1168" s="71" t="str" cm="1">
        <f t="array" ref="D1168">_xlfn.IFS(AK1168="1",CONCATENATE(C1168,"Regional"),AK1168="2",CONCATENATE(C1168,"Sectional"),AK1168="3",CONCATENATE(C1168,COUNTIF($C$1:C1168,C1168)))</f>
        <v>Megan Bouplon1</v>
      </c>
      <c r="E1168" s="66">
        <v>45155.3125</v>
      </c>
      <c r="F1168" t="s">
        <v>2589</v>
      </c>
      <c r="G1168" s="46">
        <v>38</v>
      </c>
      <c r="H1168" s="46">
        <v>123</v>
      </c>
      <c r="I1168" s="46">
        <v>35</v>
      </c>
      <c r="J1168" t="s">
        <v>162</v>
      </c>
      <c r="K1168" t="s">
        <v>90</v>
      </c>
      <c r="L1168" s="46">
        <v>5138</v>
      </c>
      <c r="M1168" s="46">
        <v>71</v>
      </c>
      <c r="N1168" s="46">
        <v>70.099999999999994</v>
      </c>
      <c r="O1168" s="46">
        <v>119</v>
      </c>
      <c r="P1168" s="46">
        <f t="shared" si="128"/>
        <v>2</v>
      </c>
      <c r="R1168" s="67" t="s">
        <v>2816</v>
      </c>
      <c r="S1168" s="67">
        <f>COUNTIF(Y$2:$Y$100,R1168)</f>
        <v>0</v>
      </c>
      <c r="V1168" s="67">
        <f t="shared" si="129"/>
        <v>0</v>
      </c>
      <c r="X1168"/>
      <c r="Y1168" s="67" t="str">
        <f t="shared" si="133"/>
        <v xml:space="preserve"> </v>
      </c>
      <c r="AB1168" t="s">
        <v>90</v>
      </c>
      <c r="AC1168" s="46">
        <v>5138</v>
      </c>
      <c r="AD1168" s="46">
        <v>71</v>
      </c>
      <c r="AE1168" s="46">
        <v>70.099999999999994</v>
      </c>
      <c r="AF1168" s="46">
        <v>119</v>
      </c>
      <c r="AH1168" s="70" t="str">
        <f t="shared" si="130"/>
        <v/>
      </c>
      <c r="AI1168" s="70" t="str">
        <f t="shared" si="131"/>
        <v/>
      </c>
      <c r="AJ1168" s="70" t="str">
        <f t="shared" si="132"/>
        <v>X</v>
      </c>
      <c r="AK1168" s="70" t="str" cm="1">
        <f t="array" ref="AK1168">_xlfn.IFS(AH1168&lt;&gt;"","1",AI1168&lt;&gt;"","2",AJ1168&lt;&gt;"","3")</f>
        <v>3</v>
      </c>
    </row>
    <row r="1169" spans="1:37" x14ac:dyDescent="0.25">
      <c r="A1169" t="s">
        <v>2104</v>
      </c>
      <c r="B1169" t="s">
        <v>567</v>
      </c>
      <c r="C1169" s="67" t="str">
        <f t="shared" si="127"/>
        <v>Anika Reel</v>
      </c>
      <c r="D1169" s="71" t="str" cm="1">
        <f t="array" ref="D1169">_xlfn.IFS(AK1169="1",CONCATENATE(C1169,"Regional"),AK1169="2",CONCATENATE(C1169,"Sectional"),AK1169="3",CONCATENATE(C1169,COUNTIF($C$1:C1169,C1169)))</f>
        <v>Anika Reel2</v>
      </c>
      <c r="E1169" s="66">
        <v>45155.3125</v>
      </c>
      <c r="F1169" t="s">
        <v>2589</v>
      </c>
      <c r="G1169" s="46">
        <v>38</v>
      </c>
      <c r="H1169" s="46">
        <v>124</v>
      </c>
      <c r="I1169" s="46">
        <v>36</v>
      </c>
      <c r="J1169" t="s">
        <v>162</v>
      </c>
      <c r="K1169" t="s">
        <v>90</v>
      </c>
      <c r="L1169" s="46">
        <v>5138</v>
      </c>
      <c r="M1169" s="46">
        <v>71</v>
      </c>
      <c r="N1169" s="46">
        <v>70.099999999999994</v>
      </c>
      <c r="O1169" s="46">
        <v>119</v>
      </c>
      <c r="P1169" s="46">
        <f t="shared" si="128"/>
        <v>2</v>
      </c>
      <c r="R1169" s="67" t="s">
        <v>3129</v>
      </c>
      <c r="S1169" s="67">
        <f>COUNTIF(Y$2:$Y$100,R1169)</f>
        <v>0</v>
      </c>
      <c r="V1169" s="67">
        <f t="shared" si="129"/>
        <v>0</v>
      </c>
      <c r="X1169"/>
      <c r="Y1169" s="67" t="str">
        <f t="shared" si="133"/>
        <v xml:space="preserve"> </v>
      </c>
      <c r="AB1169" t="s">
        <v>90</v>
      </c>
      <c r="AC1169" s="46">
        <v>5138</v>
      </c>
      <c r="AD1169" s="46">
        <v>71</v>
      </c>
      <c r="AE1169" s="46">
        <v>70.099999999999994</v>
      </c>
      <c r="AF1169" s="46">
        <v>119</v>
      </c>
      <c r="AH1169" s="70" t="str">
        <f t="shared" si="130"/>
        <v/>
      </c>
      <c r="AI1169" s="70" t="str">
        <f t="shared" si="131"/>
        <v/>
      </c>
      <c r="AJ1169" s="70" t="str">
        <f t="shared" si="132"/>
        <v>X</v>
      </c>
      <c r="AK1169" s="70" t="str" cm="1">
        <f t="array" ref="AK1169">_xlfn.IFS(AH1169&lt;&gt;"","1",AI1169&lt;&gt;"","2",AJ1169&lt;&gt;"","3")</f>
        <v>3</v>
      </c>
    </row>
    <row r="1170" spans="1:37" x14ac:dyDescent="0.25">
      <c r="A1170" t="s">
        <v>2040</v>
      </c>
      <c r="B1170" t="s">
        <v>648</v>
      </c>
      <c r="C1170" s="67" t="str">
        <f t="shared" si="127"/>
        <v>Claire Karus</v>
      </c>
      <c r="D1170" s="71" t="str" cm="1">
        <f t="array" ref="D1170">_xlfn.IFS(AK1170="1",CONCATENATE(C1170,"Regional"),AK1170="2",CONCATENATE(C1170,"Sectional"),AK1170="3",CONCATENATE(C1170,COUNTIF($C$1:C1170,C1170)))</f>
        <v>Claire Karus2</v>
      </c>
      <c r="E1170" s="66">
        <v>45155.3125</v>
      </c>
      <c r="F1170" t="s">
        <v>2589</v>
      </c>
      <c r="G1170" s="46">
        <v>38</v>
      </c>
      <c r="H1170" s="46">
        <v>164</v>
      </c>
      <c r="I1170" s="46">
        <v>37</v>
      </c>
      <c r="J1170" t="s">
        <v>162</v>
      </c>
      <c r="K1170" t="s">
        <v>90</v>
      </c>
      <c r="L1170" s="46">
        <v>5138</v>
      </c>
      <c r="M1170" s="46">
        <v>71</v>
      </c>
      <c r="N1170" s="46">
        <v>70.099999999999994</v>
      </c>
      <c r="O1170" s="46">
        <v>119</v>
      </c>
      <c r="P1170" s="46">
        <f t="shared" si="128"/>
        <v>2</v>
      </c>
      <c r="R1170" s="67" t="s">
        <v>3059</v>
      </c>
      <c r="S1170" s="67">
        <f>COUNTIF(Y$2:$Y$100,R1170)</f>
        <v>0</v>
      </c>
      <c r="V1170" s="67">
        <f t="shared" si="129"/>
        <v>0</v>
      </c>
      <c r="X1170"/>
      <c r="Y1170" s="67" t="str">
        <f t="shared" si="133"/>
        <v xml:space="preserve"> </v>
      </c>
      <c r="AB1170" t="s">
        <v>90</v>
      </c>
      <c r="AC1170" s="46">
        <v>5138</v>
      </c>
      <c r="AD1170" s="46">
        <v>71</v>
      </c>
      <c r="AE1170" s="46">
        <v>70.099999999999994</v>
      </c>
      <c r="AF1170" s="46">
        <v>119</v>
      </c>
      <c r="AH1170" s="70" t="str">
        <f t="shared" si="130"/>
        <v/>
      </c>
      <c r="AI1170" s="70" t="str">
        <f t="shared" si="131"/>
        <v/>
      </c>
      <c r="AJ1170" s="70" t="str">
        <f t="shared" si="132"/>
        <v>X</v>
      </c>
      <c r="AK1170" s="70" t="str" cm="1">
        <f t="array" ref="AK1170">_xlfn.IFS(AH1170&lt;&gt;"","1",AI1170&lt;&gt;"","2",AJ1170&lt;&gt;"","3")</f>
        <v>3</v>
      </c>
    </row>
    <row r="1171" spans="1:37" x14ac:dyDescent="0.25">
      <c r="A1171" t="s">
        <v>549</v>
      </c>
      <c r="B1171" t="s">
        <v>550</v>
      </c>
      <c r="C1171" s="67" t="str">
        <f t="shared" si="127"/>
        <v>Karma Hasselberger</v>
      </c>
      <c r="D1171" s="71" t="str" cm="1">
        <f t="array" ref="D1171">_xlfn.IFS(AK1171="1",CONCATENATE(C1171,"Regional"),AK1171="2",CONCATENATE(C1171,"Sectional"),AK1171="3",CONCATENATE(C1171,COUNTIF($C$1:C1171,C1171)))</f>
        <v>Karma Hasselberger3</v>
      </c>
      <c r="E1171" s="66">
        <v>45155.3125</v>
      </c>
      <c r="F1171" t="s">
        <v>2593</v>
      </c>
      <c r="G1171" s="46">
        <v>31</v>
      </c>
      <c r="H1171" s="46">
        <v>39</v>
      </c>
      <c r="I1171" s="46">
        <v>1</v>
      </c>
      <c r="J1171" t="s">
        <v>154</v>
      </c>
      <c r="K1171" t="s">
        <v>90</v>
      </c>
      <c r="L1171" s="46">
        <v>2719</v>
      </c>
      <c r="M1171" s="46">
        <v>37</v>
      </c>
      <c r="N1171" s="46">
        <v>35.200000000000003</v>
      </c>
      <c r="O1171" s="46">
        <v>110</v>
      </c>
      <c r="P1171" s="46">
        <f t="shared" si="128"/>
        <v>1</v>
      </c>
      <c r="R1171" s="67" t="s">
        <v>1214</v>
      </c>
      <c r="S1171" s="67">
        <f>COUNTIF(Y$2:$Y$100,R1171)</f>
        <v>0</v>
      </c>
      <c r="V1171" s="67">
        <f t="shared" si="129"/>
        <v>0</v>
      </c>
      <c r="X1171"/>
      <c r="Y1171" s="67" t="str">
        <f t="shared" si="133"/>
        <v xml:space="preserve"> </v>
      </c>
      <c r="AB1171" t="s">
        <v>90</v>
      </c>
      <c r="AC1171" s="46">
        <v>2719</v>
      </c>
      <c r="AD1171" s="46">
        <v>37</v>
      </c>
      <c r="AE1171" s="46">
        <v>35.200000000000003</v>
      </c>
      <c r="AF1171" s="46">
        <v>110</v>
      </c>
      <c r="AH1171" s="70" t="str">
        <f t="shared" si="130"/>
        <v/>
      </c>
      <c r="AI1171" s="70" t="str">
        <f t="shared" si="131"/>
        <v/>
      </c>
      <c r="AJ1171" s="70" t="str">
        <f t="shared" si="132"/>
        <v>X</v>
      </c>
      <c r="AK1171" s="70" t="str" cm="1">
        <f t="array" ref="AK1171">_xlfn.IFS(AH1171&lt;&gt;"","1",AI1171&lt;&gt;"","2",AJ1171&lt;&gt;"","3")</f>
        <v>3</v>
      </c>
    </row>
    <row r="1172" spans="1:37" x14ac:dyDescent="0.25">
      <c r="A1172" t="s">
        <v>1729</v>
      </c>
      <c r="B1172" t="s">
        <v>353</v>
      </c>
      <c r="C1172" s="67" t="str">
        <f t="shared" si="127"/>
        <v>Olivia Konrardy-Buchal</v>
      </c>
      <c r="D1172" s="71" t="str" cm="1">
        <f t="array" ref="D1172">_xlfn.IFS(AK1172="1",CONCATENATE(C1172,"Regional"),AK1172="2",CONCATENATE(C1172,"Sectional"),AK1172="3",CONCATENATE(C1172,COUNTIF($C$1:C1172,C1172)))</f>
        <v>Olivia Konrardy-Buchal4</v>
      </c>
      <c r="E1172" s="66">
        <v>45155.3125</v>
      </c>
      <c r="F1172" t="s">
        <v>2593</v>
      </c>
      <c r="G1172" s="46">
        <v>31</v>
      </c>
      <c r="H1172" s="46">
        <v>43</v>
      </c>
      <c r="I1172" s="46">
        <v>2</v>
      </c>
      <c r="J1172" t="s">
        <v>154</v>
      </c>
      <c r="K1172" t="s">
        <v>90</v>
      </c>
      <c r="L1172" s="46">
        <v>2719</v>
      </c>
      <c r="M1172" s="46">
        <v>37</v>
      </c>
      <c r="N1172" s="46">
        <v>35.200000000000003</v>
      </c>
      <c r="O1172" s="46">
        <v>110</v>
      </c>
      <c r="P1172" s="46">
        <f t="shared" si="128"/>
        <v>1</v>
      </c>
      <c r="R1172" s="67" t="s">
        <v>3518</v>
      </c>
      <c r="S1172" s="67">
        <f>COUNTIF(Y$2:$Y$100,R1172)</f>
        <v>0</v>
      </c>
      <c r="V1172" s="67">
        <f t="shared" si="129"/>
        <v>0</v>
      </c>
      <c r="X1172"/>
      <c r="Y1172" s="67" t="str">
        <f t="shared" si="133"/>
        <v xml:space="preserve"> </v>
      </c>
      <c r="AB1172" t="s">
        <v>90</v>
      </c>
      <c r="AC1172" s="46">
        <v>2719</v>
      </c>
      <c r="AD1172" s="46">
        <v>37</v>
      </c>
      <c r="AE1172" s="46">
        <v>35.200000000000003</v>
      </c>
      <c r="AF1172" s="46">
        <v>110</v>
      </c>
      <c r="AH1172" s="70" t="str">
        <f t="shared" si="130"/>
        <v/>
      </c>
      <c r="AI1172" s="70" t="str">
        <f t="shared" si="131"/>
        <v/>
      </c>
      <c r="AJ1172" s="70" t="str">
        <f t="shared" si="132"/>
        <v>X</v>
      </c>
      <c r="AK1172" s="70" t="str" cm="1">
        <f t="array" ref="AK1172">_xlfn.IFS(AH1172&lt;&gt;"","1",AI1172&lt;&gt;"","2",AJ1172&lt;&gt;"","3")</f>
        <v>3</v>
      </c>
    </row>
    <row r="1173" spans="1:37" x14ac:dyDescent="0.25">
      <c r="A1173" t="s">
        <v>329</v>
      </c>
      <c r="B1173" t="s">
        <v>545</v>
      </c>
      <c r="C1173" s="67" t="str">
        <f t="shared" si="127"/>
        <v>Jayeanna Palm</v>
      </c>
      <c r="D1173" s="71" t="str" cm="1">
        <f t="array" ref="D1173">_xlfn.IFS(AK1173="1",CONCATENATE(C1173,"Regional"),AK1173="2",CONCATENATE(C1173,"Sectional"),AK1173="3",CONCATENATE(C1173,COUNTIF($C$1:C1173,C1173)))</f>
        <v>Jayeanna Palm4</v>
      </c>
      <c r="E1173" s="66">
        <v>45155.3125</v>
      </c>
      <c r="F1173" t="s">
        <v>2593</v>
      </c>
      <c r="G1173" s="46">
        <v>31</v>
      </c>
      <c r="H1173" s="46">
        <v>44</v>
      </c>
      <c r="I1173" s="46">
        <v>3</v>
      </c>
      <c r="J1173" t="s">
        <v>154</v>
      </c>
      <c r="K1173" t="s">
        <v>90</v>
      </c>
      <c r="L1173" s="46">
        <v>2719</v>
      </c>
      <c r="M1173" s="46">
        <v>37</v>
      </c>
      <c r="N1173" s="46">
        <v>35.200000000000003</v>
      </c>
      <c r="O1173" s="46">
        <v>110</v>
      </c>
      <c r="P1173" s="46">
        <f t="shared" si="128"/>
        <v>1</v>
      </c>
      <c r="R1173" s="67" t="s">
        <v>1212</v>
      </c>
      <c r="S1173" s="67">
        <f>COUNTIF(Y$2:$Y$100,R1173)</f>
        <v>0</v>
      </c>
      <c r="V1173" s="67">
        <f t="shared" si="129"/>
        <v>0</v>
      </c>
      <c r="X1173"/>
      <c r="Y1173" s="67" t="str">
        <f t="shared" si="133"/>
        <v xml:space="preserve"> </v>
      </c>
      <c r="AB1173" t="s">
        <v>90</v>
      </c>
      <c r="AC1173" s="46">
        <v>2719</v>
      </c>
      <c r="AD1173" s="46">
        <v>37</v>
      </c>
      <c r="AE1173" s="46">
        <v>35.200000000000003</v>
      </c>
      <c r="AF1173" s="46">
        <v>110</v>
      </c>
      <c r="AH1173" s="70" t="str">
        <f t="shared" si="130"/>
        <v/>
      </c>
      <c r="AI1173" s="70" t="str">
        <f t="shared" si="131"/>
        <v/>
      </c>
      <c r="AJ1173" s="70" t="str">
        <f t="shared" si="132"/>
        <v>X</v>
      </c>
      <c r="AK1173" s="70" t="str" cm="1">
        <f t="array" ref="AK1173">_xlfn.IFS(AH1173&lt;&gt;"","1",AI1173&lt;&gt;"","2",AJ1173&lt;&gt;"","3")</f>
        <v>3</v>
      </c>
    </row>
    <row r="1174" spans="1:37" x14ac:dyDescent="0.25">
      <c r="A1174" t="s">
        <v>1627</v>
      </c>
      <c r="B1174" t="s">
        <v>554</v>
      </c>
      <c r="C1174" s="67" t="str">
        <f t="shared" si="127"/>
        <v>Trinity Horstman</v>
      </c>
      <c r="D1174" s="71" t="str" cm="1">
        <f t="array" ref="D1174">_xlfn.IFS(AK1174="1",CONCATENATE(C1174,"Regional"),AK1174="2",CONCATENATE(C1174,"Sectional"),AK1174="3",CONCATENATE(C1174,COUNTIF($C$1:C1174,C1174)))</f>
        <v>Trinity Horstman3</v>
      </c>
      <c r="E1174" s="66">
        <v>45155.3125</v>
      </c>
      <c r="F1174" t="s">
        <v>2593</v>
      </c>
      <c r="G1174" s="46">
        <v>31</v>
      </c>
      <c r="H1174" s="46">
        <v>47</v>
      </c>
      <c r="I1174" s="46">
        <v>4</v>
      </c>
      <c r="J1174" t="s">
        <v>154</v>
      </c>
      <c r="K1174" t="s">
        <v>90</v>
      </c>
      <c r="L1174" s="46">
        <v>2719</v>
      </c>
      <c r="M1174" s="46">
        <v>37</v>
      </c>
      <c r="N1174" s="46">
        <v>35.200000000000003</v>
      </c>
      <c r="O1174" s="46">
        <v>110</v>
      </c>
      <c r="P1174" s="46">
        <f t="shared" si="128"/>
        <v>1</v>
      </c>
      <c r="R1174" s="67" t="s">
        <v>3535</v>
      </c>
      <c r="S1174" s="67">
        <f>COUNTIF(Y$2:$Y$100,R1174)</f>
        <v>0</v>
      </c>
      <c r="V1174" s="67">
        <f t="shared" si="129"/>
        <v>0</v>
      </c>
      <c r="X1174"/>
      <c r="Y1174" s="67" t="str">
        <f t="shared" si="133"/>
        <v xml:space="preserve"> </v>
      </c>
      <c r="AB1174" t="s">
        <v>90</v>
      </c>
      <c r="AC1174" s="46">
        <v>2719</v>
      </c>
      <c r="AD1174" s="46">
        <v>37</v>
      </c>
      <c r="AE1174" s="46">
        <v>35.200000000000003</v>
      </c>
      <c r="AF1174" s="46">
        <v>110</v>
      </c>
      <c r="AH1174" s="70" t="str">
        <f t="shared" si="130"/>
        <v/>
      </c>
      <c r="AI1174" s="70" t="str">
        <f t="shared" si="131"/>
        <v/>
      </c>
      <c r="AJ1174" s="70" t="str">
        <f t="shared" si="132"/>
        <v>X</v>
      </c>
      <c r="AK1174" s="70" t="str" cm="1">
        <f t="array" ref="AK1174">_xlfn.IFS(AH1174&lt;&gt;"","1",AI1174&lt;&gt;"","2",AJ1174&lt;&gt;"","3")</f>
        <v>3</v>
      </c>
    </row>
    <row r="1175" spans="1:37" x14ac:dyDescent="0.25">
      <c r="A1175" t="s">
        <v>1930</v>
      </c>
      <c r="B1175" t="s">
        <v>348</v>
      </c>
      <c r="C1175" s="67" t="str">
        <f t="shared" si="127"/>
        <v>Camryn Eirschele</v>
      </c>
      <c r="D1175" s="71" t="str" cm="1">
        <f t="array" ref="D1175">_xlfn.IFS(AK1175="1",CONCATENATE(C1175,"Regional"),AK1175="2",CONCATENATE(C1175,"Sectional"),AK1175="3",CONCATENATE(C1175,COUNTIF($C$1:C1175,C1175)))</f>
        <v>Camryn Eirschele3</v>
      </c>
      <c r="E1175" s="66">
        <v>45155.3125</v>
      </c>
      <c r="F1175" t="s">
        <v>2593</v>
      </c>
      <c r="G1175" s="46">
        <v>31</v>
      </c>
      <c r="H1175" s="46">
        <v>47</v>
      </c>
      <c r="I1175" s="46">
        <v>4</v>
      </c>
      <c r="J1175" t="s">
        <v>154</v>
      </c>
      <c r="K1175" t="s">
        <v>90</v>
      </c>
      <c r="L1175" s="46">
        <v>2719</v>
      </c>
      <c r="M1175" s="46">
        <v>37</v>
      </c>
      <c r="N1175" s="46">
        <v>35.200000000000003</v>
      </c>
      <c r="O1175" s="46">
        <v>110</v>
      </c>
      <c r="P1175" s="46">
        <f t="shared" si="128"/>
        <v>1</v>
      </c>
      <c r="R1175" s="67" t="s">
        <v>2945</v>
      </c>
      <c r="S1175" s="67">
        <f>COUNTIF(Y$2:$Y$100,R1175)</f>
        <v>0</v>
      </c>
      <c r="V1175" s="67">
        <f t="shared" si="129"/>
        <v>0</v>
      </c>
      <c r="X1175"/>
      <c r="Y1175" s="67" t="str">
        <f t="shared" si="133"/>
        <v xml:space="preserve"> </v>
      </c>
      <c r="AB1175" t="s">
        <v>90</v>
      </c>
      <c r="AC1175" s="46">
        <v>2719</v>
      </c>
      <c r="AD1175" s="46">
        <v>37</v>
      </c>
      <c r="AE1175" s="46">
        <v>35.200000000000003</v>
      </c>
      <c r="AF1175" s="46">
        <v>110</v>
      </c>
      <c r="AH1175" s="70" t="str">
        <f t="shared" si="130"/>
        <v/>
      </c>
      <c r="AI1175" s="70" t="str">
        <f t="shared" si="131"/>
        <v/>
      </c>
      <c r="AJ1175" s="70" t="str">
        <f t="shared" si="132"/>
        <v>X</v>
      </c>
      <c r="AK1175" s="70" t="str" cm="1">
        <f t="array" ref="AK1175">_xlfn.IFS(AH1175&lt;&gt;"","1",AI1175&lt;&gt;"","2",AJ1175&lt;&gt;"","3")</f>
        <v>3</v>
      </c>
    </row>
    <row r="1176" spans="1:37" x14ac:dyDescent="0.25">
      <c r="A1176" t="s">
        <v>234</v>
      </c>
      <c r="B1176" t="s">
        <v>362</v>
      </c>
      <c r="C1176" s="67" t="str">
        <f t="shared" si="127"/>
        <v>Emma Dobbins</v>
      </c>
      <c r="D1176" s="71" t="str" cm="1">
        <f t="array" ref="D1176">_xlfn.IFS(AK1176="1",CONCATENATE(C1176,"Regional"),AK1176="2",CONCATENATE(C1176,"Sectional"),AK1176="3",CONCATENATE(C1176,COUNTIF($C$1:C1176,C1176)))</f>
        <v>Emma Dobbins4</v>
      </c>
      <c r="E1176" s="66">
        <v>45155.3125</v>
      </c>
      <c r="F1176" t="s">
        <v>2593</v>
      </c>
      <c r="G1176" s="46">
        <v>31</v>
      </c>
      <c r="H1176" s="46">
        <v>47</v>
      </c>
      <c r="I1176" s="46">
        <v>4</v>
      </c>
      <c r="J1176" t="s">
        <v>154</v>
      </c>
      <c r="K1176" t="s">
        <v>90</v>
      </c>
      <c r="L1176" s="46">
        <v>2719</v>
      </c>
      <c r="M1176" s="46">
        <v>37</v>
      </c>
      <c r="N1176" s="46">
        <v>35.200000000000003</v>
      </c>
      <c r="O1176" s="46">
        <v>110</v>
      </c>
      <c r="P1176" s="46">
        <f t="shared" si="128"/>
        <v>1</v>
      </c>
      <c r="R1176" s="67" t="s">
        <v>1538</v>
      </c>
      <c r="S1176" s="67">
        <f>COUNTIF(Y$2:$Y$100,R1176)</f>
        <v>0</v>
      </c>
      <c r="V1176" s="67">
        <f t="shared" si="129"/>
        <v>0</v>
      </c>
      <c r="X1176"/>
      <c r="Y1176" s="67" t="str">
        <f t="shared" si="133"/>
        <v xml:space="preserve"> </v>
      </c>
      <c r="AB1176" t="s">
        <v>90</v>
      </c>
      <c r="AC1176" s="46">
        <v>2719</v>
      </c>
      <c r="AD1176" s="46">
        <v>37</v>
      </c>
      <c r="AE1176" s="46">
        <v>35.200000000000003</v>
      </c>
      <c r="AF1176" s="46">
        <v>110</v>
      </c>
      <c r="AH1176" s="70" t="str">
        <f t="shared" si="130"/>
        <v/>
      </c>
      <c r="AI1176" s="70" t="str">
        <f t="shared" si="131"/>
        <v/>
      </c>
      <c r="AJ1176" s="70" t="str">
        <f t="shared" si="132"/>
        <v>X</v>
      </c>
      <c r="AK1176" s="70" t="str" cm="1">
        <f t="array" ref="AK1176">_xlfn.IFS(AH1176&lt;&gt;"","1",AI1176&lt;&gt;"","2",AJ1176&lt;&gt;"","3")</f>
        <v>3</v>
      </c>
    </row>
    <row r="1177" spans="1:37" x14ac:dyDescent="0.25">
      <c r="A1177" t="s">
        <v>551</v>
      </c>
      <c r="B1177" t="s">
        <v>552</v>
      </c>
      <c r="C1177" s="67" t="str">
        <f t="shared" si="127"/>
        <v>Tennysen Makepeace</v>
      </c>
      <c r="D1177" s="71" t="str" cm="1">
        <f t="array" ref="D1177">_xlfn.IFS(AK1177="1",CONCATENATE(C1177,"Regional"),AK1177="2",CONCATENATE(C1177,"Sectional"),AK1177="3",CONCATENATE(C1177,COUNTIF($C$1:C1177,C1177)))</f>
        <v>Tennysen Makepeace4</v>
      </c>
      <c r="E1177" s="66">
        <v>45155.3125</v>
      </c>
      <c r="F1177" t="s">
        <v>2593</v>
      </c>
      <c r="G1177" s="46">
        <v>31</v>
      </c>
      <c r="H1177" s="46">
        <v>48</v>
      </c>
      <c r="I1177" s="46">
        <v>7</v>
      </c>
      <c r="J1177" t="s">
        <v>154</v>
      </c>
      <c r="K1177" t="s">
        <v>90</v>
      </c>
      <c r="L1177" s="46">
        <v>2719</v>
      </c>
      <c r="M1177" s="46">
        <v>37</v>
      </c>
      <c r="N1177" s="46">
        <v>35.200000000000003</v>
      </c>
      <c r="O1177" s="46">
        <v>110</v>
      </c>
      <c r="P1177" s="46">
        <f t="shared" si="128"/>
        <v>1</v>
      </c>
      <c r="R1177" s="67" t="s">
        <v>1215</v>
      </c>
      <c r="S1177" s="67">
        <f>COUNTIF(Y$2:$Y$100,R1177)</f>
        <v>0</v>
      </c>
      <c r="V1177" s="67">
        <f t="shared" si="129"/>
        <v>0</v>
      </c>
      <c r="X1177"/>
      <c r="Y1177" s="67" t="str">
        <f t="shared" si="133"/>
        <v xml:space="preserve"> </v>
      </c>
      <c r="AB1177" t="s">
        <v>90</v>
      </c>
      <c r="AC1177" s="46">
        <v>2719</v>
      </c>
      <c r="AD1177" s="46">
        <v>37</v>
      </c>
      <c r="AE1177" s="46">
        <v>35.200000000000003</v>
      </c>
      <c r="AF1177" s="46">
        <v>110</v>
      </c>
      <c r="AH1177" s="70" t="str">
        <f t="shared" si="130"/>
        <v/>
      </c>
      <c r="AI1177" s="70" t="str">
        <f t="shared" si="131"/>
        <v/>
      </c>
      <c r="AJ1177" s="70" t="str">
        <f t="shared" si="132"/>
        <v>X</v>
      </c>
      <c r="AK1177" s="70" t="str" cm="1">
        <f t="array" ref="AK1177">_xlfn.IFS(AH1177&lt;&gt;"","1",AI1177&lt;&gt;"","2",AJ1177&lt;&gt;"","3")</f>
        <v>3</v>
      </c>
    </row>
    <row r="1178" spans="1:37" x14ac:dyDescent="0.25">
      <c r="A1178" t="s">
        <v>932</v>
      </c>
      <c r="B1178" t="s">
        <v>570</v>
      </c>
      <c r="C1178" s="67" t="str">
        <f t="shared" si="127"/>
        <v>Sydney Kranig</v>
      </c>
      <c r="D1178" s="71" t="str" cm="1">
        <f t="array" ref="D1178">_xlfn.IFS(AK1178="1",CONCATENATE(C1178,"Regional"),AK1178="2",CONCATENATE(C1178,"Sectional"),AK1178="3",CONCATENATE(C1178,COUNTIF($C$1:C1178,C1178)))</f>
        <v>Sydney Kranig3</v>
      </c>
      <c r="E1178" s="66">
        <v>45155.3125</v>
      </c>
      <c r="F1178" t="s">
        <v>2593</v>
      </c>
      <c r="G1178" s="46">
        <v>31</v>
      </c>
      <c r="H1178" s="46">
        <v>48</v>
      </c>
      <c r="I1178" s="46">
        <v>7</v>
      </c>
      <c r="J1178" t="s">
        <v>154</v>
      </c>
      <c r="K1178" t="s">
        <v>90</v>
      </c>
      <c r="L1178" s="46">
        <v>2719</v>
      </c>
      <c r="M1178" s="46">
        <v>37</v>
      </c>
      <c r="N1178" s="46">
        <v>35.200000000000003</v>
      </c>
      <c r="O1178" s="46">
        <v>110</v>
      </c>
      <c r="P1178" s="46">
        <f t="shared" si="128"/>
        <v>1</v>
      </c>
      <c r="R1178" s="67" t="s">
        <v>3114</v>
      </c>
      <c r="S1178" s="67">
        <f>COUNTIF(Y$2:$Y$100,R1178)</f>
        <v>0</v>
      </c>
      <c r="V1178" s="67">
        <f t="shared" si="129"/>
        <v>0</v>
      </c>
      <c r="X1178"/>
      <c r="Y1178" s="67" t="str">
        <f t="shared" si="133"/>
        <v xml:space="preserve"> </v>
      </c>
      <c r="AB1178" t="s">
        <v>90</v>
      </c>
      <c r="AC1178" s="46">
        <v>2719</v>
      </c>
      <c r="AD1178" s="46">
        <v>37</v>
      </c>
      <c r="AE1178" s="46">
        <v>35.200000000000003</v>
      </c>
      <c r="AF1178" s="46">
        <v>110</v>
      </c>
      <c r="AH1178" s="70" t="str">
        <f t="shared" si="130"/>
        <v/>
      </c>
      <c r="AI1178" s="70" t="str">
        <f t="shared" si="131"/>
        <v/>
      </c>
      <c r="AJ1178" s="70" t="str">
        <f t="shared" si="132"/>
        <v>X</v>
      </c>
      <c r="AK1178" s="70" t="str" cm="1">
        <f t="array" ref="AK1178">_xlfn.IFS(AH1178&lt;&gt;"","1",AI1178&lt;&gt;"","2",AJ1178&lt;&gt;"","3")</f>
        <v>3</v>
      </c>
    </row>
    <row r="1179" spans="1:37" x14ac:dyDescent="0.25">
      <c r="A1179" t="s">
        <v>2109</v>
      </c>
      <c r="B1179" t="s">
        <v>2110</v>
      </c>
      <c r="C1179" s="67" t="str">
        <f t="shared" si="127"/>
        <v>Becka Mohr</v>
      </c>
      <c r="D1179" s="71" t="str" cm="1">
        <f t="array" ref="D1179">_xlfn.IFS(AK1179="1",CONCATENATE(C1179,"Regional"),AK1179="2",CONCATENATE(C1179,"Sectional"),AK1179="3",CONCATENATE(C1179,COUNTIF($C$1:C1179,C1179)))</f>
        <v>Becka Mohr3</v>
      </c>
      <c r="E1179" s="66">
        <v>45155.3125</v>
      </c>
      <c r="F1179" t="s">
        <v>2593</v>
      </c>
      <c r="G1179" s="46">
        <v>31</v>
      </c>
      <c r="H1179" s="46">
        <v>50</v>
      </c>
      <c r="I1179" s="46">
        <v>9</v>
      </c>
      <c r="J1179" t="s">
        <v>154</v>
      </c>
      <c r="K1179" t="s">
        <v>90</v>
      </c>
      <c r="L1179" s="46">
        <v>2719</v>
      </c>
      <c r="M1179" s="46">
        <v>37</v>
      </c>
      <c r="N1179" s="46">
        <v>35.200000000000003</v>
      </c>
      <c r="O1179" s="46">
        <v>110</v>
      </c>
      <c r="P1179" s="46">
        <f t="shared" si="128"/>
        <v>1</v>
      </c>
      <c r="R1179" s="67" t="s">
        <v>3134</v>
      </c>
      <c r="S1179" s="67">
        <f>COUNTIF(Y$2:$Y$100,R1179)</f>
        <v>0</v>
      </c>
      <c r="V1179" s="67">
        <f t="shared" si="129"/>
        <v>0</v>
      </c>
      <c r="X1179"/>
      <c r="Y1179" s="67" t="str">
        <f t="shared" si="133"/>
        <v xml:space="preserve"> </v>
      </c>
      <c r="AB1179" t="s">
        <v>90</v>
      </c>
      <c r="AC1179" s="46">
        <v>2719</v>
      </c>
      <c r="AD1179" s="46">
        <v>37</v>
      </c>
      <c r="AE1179" s="46">
        <v>35.200000000000003</v>
      </c>
      <c r="AF1179" s="46">
        <v>110</v>
      </c>
      <c r="AH1179" s="70" t="str">
        <f t="shared" si="130"/>
        <v/>
      </c>
      <c r="AI1179" s="70" t="str">
        <f t="shared" si="131"/>
        <v/>
      </c>
      <c r="AJ1179" s="70" t="str">
        <f t="shared" si="132"/>
        <v>X</v>
      </c>
      <c r="AK1179" s="70" t="str" cm="1">
        <f t="array" ref="AK1179">_xlfn.IFS(AH1179&lt;&gt;"","1",AI1179&lt;&gt;"","2",AJ1179&lt;&gt;"","3")</f>
        <v>3</v>
      </c>
    </row>
    <row r="1180" spans="1:37" x14ac:dyDescent="0.25">
      <c r="A1180" t="s">
        <v>1932</v>
      </c>
      <c r="B1180" t="s">
        <v>2711</v>
      </c>
      <c r="C1180" s="67" t="str">
        <f t="shared" si="127"/>
        <v>Rylee Fritz</v>
      </c>
      <c r="D1180" s="71" t="str" cm="1">
        <f t="array" ref="D1180">_xlfn.IFS(AK1180="1",CONCATENATE(C1180,"Regional"),AK1180="2",CONCATENATE(C1180,"Sectional"),AK1180="3",CONCATENATE(C1180,COUNTIF($C$1:C1180,C1180)))</f>
        <v>Rylee Fritz3</v>
      </c>
      <c r="E1180" s="66">
        <v>45155.3125</v>
      </c>
      <c r="F1180" t="s">
        <v>2593</v>
      </c>
      <c r="G1180" s="46">
        <v>31</v>
      </c>
      <c r="H1180" s="46">
        <v>50</v>
      </c>
      <c r="I1180" s="46">
        <v>9</v>
      </c>
      <c r="J1180" t="s">
        <v>154</v>
      </c>
      <c r="K1180" t="s">
        <v>90</v>
      </c>
      <c r="L1180" s="46">
        <v>2719</v>
      </c>
      <c r="M1180" s="46">
        <v>37</v>
      </c>
      <c r="N1180" s="46">
        <v>35.200000000000003</v>
      </c>
      <c r="O1180" s="46">
        <v>110</v>
      </c>
      <c r="P1180" s="46">
        <f t="shared" si="128"/>
        <v>1</v>
      </c>
      <c r="R1180" s="67" t="s">
        <v>2947</v>
      </c>
      <c r="S1180" s="67">
        <f>COUNTIF(Y$2:$Y$100,R1180)</f>
        <v>0</v>
      </c>
      <c r="V1180" s="67">
        <f t="shared" si="129"/>
        <v>0</v>
      </c>
      <c r="X1180"/>
      <c r="Y1180" s="67" t="str">
        <f t="shared" si="133"/>
        <v xml:space="preserve"> </v>
      </c>
      <c r="AB1180" t="s">
        <v>90</v>
      </c>
      <c r="AC1180" s="46">
        <v>2719</v>
      </c>
      <c r="AD1180" s="46">
        <v>37</v>
      </c>
      <c r="AE1180" s="46">
        <v>35.200000000000003</v>
      </c>
      <c r="AF1180" s="46">
        <v>110</v>
      </c>
      <c r="AH1180" s="70" t="str">
        <f t="shared" si="130"/>
        <v/>
      </c>
      <c r="AI1180" s="70" t="str">
        <f t="shared" si="131"/>
        <v/>
      </c>
      <c r="AJ1180" s="70" t="str">
        <f t="shared" si="132"/>
        <v>X</v>
      </c>
      <c r="AK1180" s="70" t="str" cm="1">
        <f t="array" ref="AK1180">_xlfn.IFS(AH1180&lt;&gt;"","1",AI1180&lt;&gt;"","2",AJ1180&lt;&gt;"","3")</f>
        <v>3</v>
      </c>
    </row>
    <row r="1181" spans="1:37" x14ac:dyDescent="0.25">
      <c r="A1181" t="s">
        <v>366</v>
      </c>
      <c r="B1181" t="s">
        <v>555</v>
      </c>
      <c r="C1181" s="67" t="str">
        <f t="shared" si="127"/>
        <v>Molly Swift</v>
      </c>
      <c r="D1181" s="71" t="str" cm="1">
        <f t="array" ref="D1181">_xlfn.IFS(AK1181="1",CONCATENATE(C1181,"Regional"),AK1181="2",CONCATENATE(C1181,"Sectional"),AK1181="3",CONCATENATE(C1181,COUNTIF($C$1:C1181,C1181)))</f>
        <v>Molly Swift1</v>
      </c>
      <c r="E1181" s="66">
        <v>45155.3125</v>
      </c>
      <c r="F1181" t="s">
        <v>2593</v>
      </c>
      <c r="G1181" s="46">
        <v>31</v>
      </c>
      <c r="H1181" s="46">
        <v>50</v>
      </c>
      <c r="I1181" s="46">
        <v>9</v>
      </c>
      <c r="J1181" t="s">
        <v>154</v>
      </c>
      <c r="K1181" t="s">
        <v>90</v>
      </c>
      <c r="L1181" s="46">
        <v>2719</v>
      </c>
      <c r="M1181" s="46">
        <v>37</v>
      </c>
      <c r="N1181" s="46">
        <v>35.200000000000003</v>
      </c>
      <c r="O1181" s="46">
        <v>110</v>
      </c>
      <c r="P1181" s="46">
        <f t="shared" si="128"/>
        <v>1</v>
      </c>
      <c r="R1181" s="67" t="s">
        <v>1217</v>
      </c>
      <c r="S1181" s="67">
        <f>COUNTIF(Y$2:$Y$100,R1181)</f>
        <v>0</v>
      </c>
      <c r="V1181" s="67">
        <f t="shared" si="129"/>
        <v>0</v>
      </c>
      <c r="X1181"/>
      <c r="Y1181" s="67" t="str">
        <f t="shared" si="133"/>
        <v xml:space="preserve"> </v>
      </c>
      <c r="AB1181" t="s">
        <v>90</v>
      </c>
      <c r="AC1181" s="46">
        <v>2719</v>
      </c>
      <c r="AD1181" s="46">
        <v>37</v>
      </c>
      <c r="AE1181" s="46">
        <v>35.200000000000003</v>
      </c>
      <c r="AF1181" s="46">
        <v>110</v>
      </c>
      <c r="AH1181" s="70" t="str">
        <f t="shared" si="130"/>
        <v/>
      </c>
      <c r="AI1181" s="70" t="str">
        <f t="shared" si="131"/>
        <v/>
      </c>
      <c r="AJ1181" s="70" t="str">
        <f t="shared" si="132"/>
        <v>X</v>
      </c>
      <c r="AK1181" s="70" t="str" cm="1">
        <f t="array" ref="AK1181">_xlfn.IFS(AH1181&lt;&gt;"","1",AI1181&lt;&gt;"","2",AJ1181&lt;&gt;"","3")</f>
        <v>3</v>
      </c>
    </row>
    <row r="1182" spans="1:37" x14ac:dyDescent="0.25">
      <c r="A1182" t="s">
        <v>1016</v>
      </c>
      <c r="B1182" t="s">
        <v>492</v>
      </c>
      <c r="C1182" s="67" t="str">
        <f t="shared" si="127"/>
        <v>Anna Strasser</v>
      </c>
      <c r="D1182" s="71" t="str" cm="1">
        <f t="array" ref="D1182">_xlfn.IFS(AK1182="1",CONCATENATE(C1182,"Regional"),AK1182="2",CONCATENATE(C1182,"Sectional"),AK1182="3",CONCATENATE(C1182,COUNTIF($C$1:C1182,C1182)))</f>
        <v>Anna Strasser1</v>
      </c>
      <c r="E1182" s="66">
        <v>45155.3125</v>
      </c>
      <c r="F1182" t="s">
        <v>2593</v>
      </c>
      <c r="G1182" s="46">
        <v>31</v>
      </c>
      <c r="H1182" s="46">
        <v>52</v>
      </c>
      <c r="I1182" s="46">
        <v>12</v>
      </c>
      <c r="J1182" t="s">
        <v>154</v>
      </c>
      <c r="K1182" t="s">
        <v>90</v>
      </c>
      <c r="L1182" s="46">
        <v>2719</v>
      </c>
      <c r="M1182" s="46">
        <v>37</v>
      </c>
      <c r="N1182" s="46">
        <v>35.200000000000003</v>
      </c>
      <c r="O1182" s="46">
        <v>110</v>
      </c>
      <c r="P1182" s="46">
        <f t="shared" si="128"/>
        <v>1</v>
      </c>
      <c r="R1182" s="67" t="s">
        <v>1516</v>
      </c>
      <c r="S1182" s="67">
        <f>COUNTIF(Y$2:$Y$100,R1182)</f>
        <v>0</v>
      </c>
      <c r="V1182" s="67">
        <f t="shared" si="129"/>
        <v>0</v>
      </c>
      <c r="X1182"/>
      <c r="Y1182" s="67" t="str">
        <f t="shared" si="133"/>
        <v xml:space="preserve"> </v>
      </c>
      <c r="AB1182" t="s">
        <v>90</v>
      </c>
      <c r="AC1182" s="46">
        <v>2719</v>
      </c>
      <c r="AD1182" s="46">
        <v>37</v>
      </c>
      <c r="AE1182" s="46">
        <v>35.200000000000003</v>
      </c>
      <c r="AF1182" s="46">
        <v>110</v>
      </c>
      <c r="AH1182" s="70" t="str">
        <f t="shared" si="130"/>
        <v/>
      </c>
      <c r="AI1182" s="70" t="str">
        <f t="shared" si="131"/>
        <v/>
      </c>
      <c r="AJ1182" s="70" t="str">
        <f t="shared" si="132"/>
        <v>X</v>
      </c>
      <c r="AK1182" s="70" t="str" cm="1">
        <f t="array" ref="AK1182">_xlfn.IFS(AH1182&lt;&gt;"","1",AI1182&lt;&gt;"","2",AJ1182&lt;&gt;"","3")</f>
        <v>3</v>
      </c>
    </row>
    <row r="1183" spans="1:37" x14ac:dyDescent="0.25">
      <c r="A1183" t="s">
        <v>556</v>
      </c>
      <c r="B1183" t="s">
        <v>226</v>
      </c>
      <c r="C1183" s="67" t="str">
        <f t="shared" si="127"/>
        <v>Siena Folkers</v>
      </c>
      <c r="D1183" s="71" t="str" cm="1">
        <f t="array" ref="D1183">_xlfn.IFS(AK1183="1",CONCATENATE(C1183,"Regional"),AK1183="2",CONCATENATE(C1183,"Sectional"),AK1183="3",CONCATENATE(C1183,COUNTIF($C$1:C1183,C1183)))</f>
        <v>Siena Folkers2</v>
      </c>
      <c r="E1183" s="66">
        <v>45155.3125</v>
      </c>
      <c r="F1183" t="s">
        <v>2593</v>
      </c>
      <c r="G1183" s="46">
        <v>31</v>
      </c>
      <c r="H1183" s="46">
        <v>52</v>
      </c>
      <c r="I1183" s="46">
        <v>12</v>
      </c>
      <c r="J1183" t="s">
        <v>154</v>
      </c>
      <c r="K1183" t="s">
        <v>90</v>
      </c>
      <c r="L1183" s="46">
        <v>2719</v>
      </c>
      <c r="M1183" s="46">
        <v>37</v>
      </c>
      <c r="N1183" s="46">
        <v>35.200000000000003</v>
      </c>
      <c r="O1183" s="46">
        <v>110</v>
      </c>
      <c r="P1183" s="46">
        <f t="shared" si="128"/>
        <v>1</v>
      </c>
      <c r="R1183" s="67" t="s">
        <v>1218</v>
      </c>
      <c r="S1183" s="67">
        <f>COUNTIF(Y$2:$Y$100,R1183)</f>
        <v>0</v>
      </c>
      <c r="V1183" s="67">
        <f t="shared" si="129"/>
        <v>0</v>
      </c>
      <c r="X1183"/>
      <c r="Y1183" s="67" t="str">
        <f t="shared" si="133"/>
        <v xml:space="preserve"> </v>
      </c>
      <c r="AB1183" t="s">
        <v>90</v>
      </c>
      <c r="AC1183" s="46">
        <v>2719</v>
      </c>
      <c r="AD1183" s="46">
        <v>37</v>
      </c>
      <c r="AE1183" s="46">
        <v>35.200000000000003</v>
      </c>
      <c r="AF1183" s="46">
        <v>110</v>
      </c>
      <c r="AH1183" s="70" t="str">
        <f t="shared" si="130"/>
        <v/>
      </c>
      <c r="AI1183" s="70" t="str">
        <f t="shared" si="131"/>
        <v/>
      </c>
      <c r="AJ1183" s="70" t="str">
        <f t="shared" si="132"/>
        <v>X</v>
      </c>
      <c r="AK1183" s="70" t="str" cm="1">
        <f t="array" ref="AK1183">_xlfn.IFS(AH1183&lt;&gt;"","1",AI1183&lt;&gt;"","2",AJ1183&lt;&gt;"","3")</f>
        <v>3</v>
      </c>
    </row>
    <row r="1184" spans="1:37" x14ac:dyDescent="0.25">
      <c r="A1184" t="s">
        <v>310</v>
      </c>
      <c r="B1184" t="s">
        <v>772</v>
      </c>
      <c r="C1184" s="67" t="str">
        <f t="shared" si="127"/>
        <v>Alexa Miller</v>
      </c>
      <c r="D1184" s="71" t="str" cm="1">
        <f t="array" ref="D1184">_xlfn.IFS(AK1184="1",CONCATENATE(C1184,"Regional"),AK1184="2",CONCATENATE(C1184,"Sectional"),AK1184="3",CONCATENATE(C1184,COUNTIF($C$1:C1184,C1184)))</f>
        <v>Alexa Miller3</v>
      </c>
      <c r="E1184" s="66">
        <v>45155.3125</v>
      </c>
      <c r="F1184" t="s">
        <v>2593</v>
      </c>
      <c r="G1184" s="46">
        <v>31</v>
      </c>
      <c r="H1184" s="46">
        <v>52</v>
      </c>
      <c r="I1184" s="46">
        <v>12</v>
      </c>
      <c r="J1184" t="s">
        <v>154</v>
      </c>
      <c r="K1184" t="s">
        <v>90</v>
      </c>
      <c r="L1184" s="46">
        <v>2719</v>
      </c>
      <c r="M1184" s="46">
        <v>37</v>
      </c>
      <c r="N1184" s="46">
        <v>35.200000000000003</v>
      </c>
      <c r="O1184" s="46">
        <v>110</v>
      </c>
      <c r="P1184" s="46">
        <f t="shared" si="128"/>
        <v>1</v>
      </c>
      <c r="R1184" s="67" t="s">
        <v>1571</v>
      </c>
      <c r="S1184" s="67">
        <f>COUNTIF(Y$2:$Y$100,R1184)</f>
        <v>0</v>
      </c>
      <c r="V1184" s="67">
        <f t="shared" si="129"/>
        <v>0</v>
      </c>
      <c r="X1184"/>
      <c r="Y1184" s="67" t="str">
        <f t="shared" si="133"/>
        <v xml:space="preserve"> </v>
      </c>
      <c r="AB1184" t="s">
        <v>90</v>
      </c>
      <c r="AC1184" s="46">
        <v>2719</v>
      </c>
      <c r="AD1184" s="46">
        <v>37</v>
      </c>
      <c r="AE1184" s="46">
        <v>35.200000000000003</v>
      </c>
      <c r="AF1184" s="46">
        <v>110</v>
      </c>
      <c r="AH1184" s="70" t="str">
        <f t="shared" si="130"/>
        <v/>
      </c>
      <c r="AI1184" s="70" t="str">
        <f t="shared" si="131"/>
        <v/>
      </c>
      <c r="AJ1184" s="70" t="str">
        <f t="shared" si="132"/>
        <v>X</v>
      </c>
      <c r="AK1184" s="70" t="str" cm="1">
        <f t="array" ref="AK1184">_xlfn.IFS(AH1184&lt;&gt;"","1",AI1184&lt;&gt;"","2",AJ1184&lt;&gt;"","3")</f>
        <v>3</v>
      </c>
    </row>
    <row r="1185" spans="1:37" x14ac:dyDescent="0.25">
      <c r="A1185" t="s">
        <v>2090</v>
      </c>
      <c r="B1185" t="s">
        <v>311</v>
      </c>
      <c r="C1185" s="67" t="str">
        <f t="shared" si="127"/>
        <v>Julia McBride</v>
      </c>
      <c r="D1185" s="71" t="str" cm="1">
        <f t="array" ref="D1185">_xlfn.IFS(AK1185="1",CONCATENATE(C1185,"Regional"),AK1185="2",CONCATENATE(C1185,"Sectional"),AK1185="3",CONCATENATE(C1185,COUNTIF($C$1:C1185,C1185)))</f>
        <v>Julia McBride3</v>
      </c>
      <c r="E1185" s="66">
        <v>45155.3125</v>
      </c>
      <c r="F1185" t="s">
        <v>2593</v>
      </c>
      <c r="G1185" s="46">
        <v>31</v>
      </c>
      <c r="H1185" s="46">
        <v>52</v>
      </c>
      <c r="I1185" s="46">
        <v>12</v>
      </c>
      <c r="J1185" t="s">
        <v>154</v>
      </c>
      <c r="K1185" t="s">
        <v>90</v>
      </c>
      <c r="L1185" s="46">
        <v>2719</v>
      </c>
      <c r="M1185" s="46">
        <v>37</v>
      </c>
      <c r="N1185" s="46">
        <v>35.200000000000003</v>
      </c>
      <c r="O1185" s="46">
        <v>110</v>
      </c>
      <c r="P1185" s="46">
        <f t="shared" si="128"/>
        <v>1</v>
      </c>
      <c r="R1185" s="67" t="s">
        <v>3113</v>
      </c>
      <c r="S1185" s="67">
        <f>COUNTIF(Y$2:$Y$100,R1185)</f>
        <v>0</v>
      </c>
      <c r="V1185" s="67">
        <f t="shared" si="129"/>
        <v>0</v>
      </c>
      <c r="X1185"/>
      <c r="Y1185" s="67" t="str">
        <f t="shared" si="133"/>
        <v xml:space="preserve"> </v>
      </c>
      <c r="AB1185" t="s">
        <v>90</v>
      </c>
      <c r="AC1185" s="46">
        <v>2719</v>
      </c>
      <c r="AD1185" s="46">
        <v>37</v>
      </c>
      <c r="AE1185" s="46">
        <v>35.200000000000003</v>
      </c>
      <c r="AF1185" s="46">
        <v>110</v>
      </c>
      <c r="AH1185" s="70" t="str">
        <f t="shared" si="130"/>
        <v/>
      </c>
      <c r="AI1185" s="70" t="str">
        <f t="shared" si="131"/>
        <v/>
      </c>
      <c r="AJ1185" s="70" t="str">
        <f t="shared" si="132"/>
        <v>X</v>
      </c>
      <c r="AK1185" s="70" t="str" cm="1">
        <f t="array" ref="AK1185">_xlfn.IFS(AH1185&lt;&gt;"","1",AI1185&lt;&gt;"","2",AJ1185&lt;&gt;"","3")</f>
        <v>3</v>
      </c>
    </row>
    <row r="1186" spans="1:37" x14ac:dyDescent="0.25">
      <c r="A1186" t="s">
        <v>3400</v>
      </c>
      <c r="B1186" t="s">
        <v>2708</v>
      </c>
      <c r="C1186" s="67" t="str">
        <f t="shared" si="127"/>
        <v>Cadence Scholze</v>
      </c>
      <c r="D1186" s="71" t="str" cm="1">
        <f t="array" ref="D1186">_xlfn.IFS(AK1186="1",CONCATENATE(C1186,"Regional"),AK1186="2",CONCATENATE(C1186,"Sectional"),AK1186="3",CONCATENATE(C1186,COUNTIF($C$1:C1186,C1186)))</f>
        <v>Cadence Scholze3</v>
      </c>
      <c r="E1186" s="66">
        <v>45155.3125</v>
      </c>
      <c r="F1186" t="s">
        <v>2593</v>
      </c>
      <c r="G1186" s="46">
        <v>31</v>
      </c>
      <c r="H1186" s="46">
        <v>53</v>
      </c>
      <c r="I1186" s="46">
        <v>16</v>
      </c>
      <c r="J1186" t="s">
        <v>154</v>
      </c>
      <c r="K1186" t="s">
        <v>90</v>
      </c>
      <c r="L1186" s="46">
        <v>2719</v>
      </c>
      <c r="M1186" s="46">
        <v>37</v>
      </c>
      <c r="N1186" s="46">
        <v>35.200000000000003</v>
      </c>
      <c r="O1186" s="46">
        <v>110</v>
      </c>
      <c r="P1186" s="46">
        <f t="shared" si="128"/>
        <v>1</v>
      </c>
      <c r="R1186" s="67" t="s">
        <v>3536</v>
      </c>
      <c r="S1186" s="67">
        <f>COUNTIF(Y$2:$Y$100,R1186)</f>
        <v>0</v>
      </c>
      <c r="V1186" s="67">
        <f t="shared" si="129"/>
        <v>0</v>
      </c>
      <c r="X1186"/>
      <c r="Y1186" s="67" t="str">
        <f t="shared" si="133"/>
        <v xml:space="preserve"> </v>
      </c>
      <c r="AB1186" t="s">
        <v>90</v>
      </c>
      <c r="AC1186" s="46">
        <v>2719</v>
      </c>
      <c r="AD1186" s="46">
        <v>37</v>
      </c>
      <c r="AE1186" s="46">
        <v>35.200000000000003</v>
      </c>
      <c r="AF1186" s="46">
        <v>110</v>
      </c>
      <c r="AH1186" s="70" t="str">
        <f t="shared" si="130"/>
        <v/>
      </c>
      <c r="AI1186" s="70" t="str">
        <f t="shared" si="131"/>
        <v/>
      </c>
      <c r="AJ1186" s="70" t="str">
        <f t="shared" si="132"/>
        <v>X</v>
      </c>
      <c r="AK1186" s="70" t="str" cm="1">
        <f t="array" ref="AK1186">_xlfn.IFS(AH1186&lt;&gt;"","1",AI1186&lt;&gt;"","2",AJ1186&lt;&gt;"","3")</f>
        <v>3</v>
      </c>
    </row>
    <row r="1187" spans="1:37" x14ac:dyDescent="0.25">
      <c r="A1187" t="s">
        <v>1692</v>
      </c>
      <c r="B1187" t="s">
        <v>535</v>
      </c>
      <c r="C1187" s="67" t="str">
        <f t="shared" si="127"/>
        <v>Rachel Ewers</v>
      </c>
      <c r="D1187" s="71" t="str" cm="1">
        <f t="array" ref="D1187">_xlfn.IFS(AK1187="1",CONCATENATE(C1187,"Regional"),AK1187="2",CONCATENATE(C1187,"Sectional"),AK1187="3",CONCATENATE(C1187,COUNTIF($C$1:C1187,C1187)))</f>
        <v>Rachel Ewers3</v>
      </c>
      <c r="E1187" s="66">
        <v>45155.3125</v>
      </c>
      <c r="F1187" t="s">
        <v>2593</v>
      </c>
      <c r="G1187" s="46">
        <v>31</v>
      </c>
      <c r="H1187" s="46">
        <v>53</v>
      </c>
      <c r="I1187" s="46">
        <v>16</v>
      </c>
      <c r="J1187" t="s">
        <v>154</v>
      </c>
      <c r="K1187" t="s">
        <v>90</v>
      </c>
      <c r="L1187" s="46">
        <v>2719</v>
      </c>
      <c r="M1187" s="46">
        <v>37</v>
      </c>
      <c r="N1187" s="46">
        <v>35.200000000000003</v>
      </c>
      <c r="O1187" s="46">
        <v>110</v>
      </c>
      <c r="P1187" s="46">
        <f t="shared" si="128"/>
        <v>1</v>
      </c>
      <c r="R1187" s="67" t="s">
        <v>2950</v>
      </c>
      <c r="S1187" s="67">
        <f>COUNTIF(Y$2:$Y$100,R1187)</f>
        <v>0</v>
      </c>
      <c r="V1187" s="67">
        <f t="shared" si="129"/>
        <v>0</v>
      </c>
      <c r="X1187"/>
      <c r="Y1187" s="67" t="str">
        <f t="shared" si="133"/>
        <v xml:space="preserve"> </v>
      </c>
      <c r="AB1187" t="s">
        <v>90</v>
      </c>
      <c r="AC1187" s="46">
        <v>2719</v>
      </c>
      <c r="AD1187" s="46">
        <v>37</v>
      </c>
      <c r="AE1187" s="46">
        <v>35.200000000000003</v>
      </c>
      <c r="AF1187" s="46">
        <v>110</v>
      </c>
      <c r="AH1187" s="70" t="str">
        <f t="shared" si="130"/>
        <v/>
      </c>
      <c r="AI1187" s="70" t="str">
        <f t="shared" si="131"/>
        <v/>
      </c>
      <c r="AJ1187" s="70" t="str">
        <f t="shared" si="132"/>
        <v>X</v>
      </c>
      <c r="AK1187" s="70" t="str" cm="1">
        <f t="array" ref="AK1187">_xlfn.IFS(AH1187&lt;&gt;"","1",AI1187&lt;&gt;"","2",AJ1187&lt;&gt;"","3")</f>
        <v>3</v>
      </c>
    </row>
    <row r="1188" spans="1:37" x14ac:dyDescent="0.25">
      <c r="A1188" t="s">
        <v>1693</v>
      </c>
      <c r="B1188" t="s">
        <v>314</v>
      </c>
      <c r="C1188" s="67" t="str">
        <f t="shared" si="127"/>
        <v>Corin Milne</v>
      </c>
      <c r="D1188" s="71" t="str" cm="1">
        <f t="array" ref="D1188">_xlfn.IFS(AK1188="1",CONCATENATE(C1188,"Regional"),AK1188="2",CONCATENATE(C1188,"Sectional"),AK1188="3",CONCATENATE(C1188,COUNTIF($C$1:C1188,C1188)))</f>
        <v>Corin Milne3</v>
      </c>
      <c r="E1188" s="66">
        <v>45155.3125</v>
      </c>
      <c r="F1188" t="s">
        <v>2593</v>
      </c>
      <c r="G1188" s="46">
        <v>31</v>
      </c>
      <c r="H1188" s="46">
        <v>54</v>
      </c>
      <c r="I1188" s="46">
        <v>18</v>
      </c>
      <c r="J1188" t="s">
        <v>154</v>
      </c>
      <c r="K1188" t="s">
        <v>90</v>
      </c>
      <c r="L1188" s="46">
        <v>2719</v>
      </c>
      <c r="M1188" s="46">
        <v>37</v>
      </c>
      <c r="N1188" s="46">
        <v>35.200000000000003</v>
      </c>
      <c r="O1188" s="46">
        <v>110</v>
      </c>
      <c r="P1188" s="46">
        <f t="shared" si="128"/>
        <v>1</v>
      </c>
      <c r="R1188" s="67" t="s">
        <v>3521</v>
      </c>
      <c r="S1188" s="67">
        <f>COUNTIF(Y$2:$Y$100,R1188)</f>
        <v>0</v>
      </c>
      <c r="V1188" s="67">
        <f t="shared" si="129"/>
        <v>0</v>
      </c>
      <c r="X1188"/>
      <c r="Y1188" s="67" t="str">
        <f t="shared" si="133"/>
        <v xml:space="preserve"> </v>
      </c>
      <c r="AB1188" t="s">
        <v>90</v>
      </c>
      <c r="AC1188" s="46">
        <v>2719</v>
      </c>
      <c r="AD1188" s="46">
        <v>37</v>
      </c>
      <c r="AE1188" s="46">
        <v>35.200000000000003</v>
      </c>
      <c r="AF1188" s="46">
        <v>110</v>
      </c>
      <c r="AH1188" s="70" t="str">
        <f t="shared" si="130"/>
        <v/>
      </c>
      <c r="AI1188" s="70" t="str">
        <f t="shared" si="131"/>
        <v/>
      </c>
      <c r="AJ1188" s="70" t="str">
        <f t="shared" si="132"/>
        <v>X</v>
      </c>
      <c r="AK1188" s="70" t="str" cm="1">
        <f t="array" ref="AK1188">_xlfn.IFS(AH1188&lt;&gt;"","1",AI1188&lt;&gt;"","2",AJ1188&lt;&gt;"","3")</f>
        <v>3</v>
      </c>
    </row>
    <row r="1189" spans="1:37" x14ac:dyDescent="0.25">
      <c r="A1189" t="s">
        <v>3401</v>
      </c>
      <c r="B1189" t="s">
        <v>270</v>
      </c>
      <c r="C1189" s="67" t="str">
        <f t="shared" si="127"/>
        <v>Natalie Tevis</v>
      </c>
      <c r="D1189" s="71" t="str" cm="1">
        <f t="array" ref="D1189">_xlfn.IFS(AK1189="1",CONCATENATE(C1189,"Regional"),AK1189="2",CONCATENATE(C1189,"Sectional"),AK1189="3",CONCATENATE(C1189,COUNTIF($C$1:C1189,C1189)))</f>
        <v>Natalie Tevis3</v>
      </c>
      <c r="E1189" s="66">
        <v>45155.3125</v>
      </c>
      <c r="F1189" t="s">
        <v>2593</v>
      </c>
      <c r="G1189" s="46">
        <v>31</v>
      </c>
      <c r="H1189" s="46">
        <v>55</v>
      </c>
      <c r="I1189" s="46">
        <v>19</v>
      </c>
      <c r="J1189" t="s">
        <v>154</v>
      </c>
      <c r="K1189" t="s">
        <v>90</v>
      </c>
      <c r="L1189" s="46">
        <v>2719</v>
      </c>
      <c r="M1189" s="46">
        <v>37</v>
      </c>
      <c r="N1189" s="46">
        <v>35.200000000000003</v>
      </c>
      <c r="O1189" s="46">
        <v>110</v>
      </c>
      <c r="P1189" s="46">
        <f t="shared" si="128"/>
        <v>1</v>
      </c>
      <c r="R1189" s="67" t="s">
        <v>3539</v>
      </c>
      <c r="S1189" s="67">
        <f>COUNTIF(Y$2:$Y$100,R1189)</f>
        <v>0</v>
      </c>
      <c r="V1189" s="67">
        <f t="shared" si="129"/>
        <v>0</v>
      </c>
      <c r="X1189"/>
      <c r="Y1189" s="67" t="str">
        <f t="shared" si="133"/>
        <v xml:space="preserve"> </v>
      </c>
      <c r="AB1189" t="s">
        <v>90</v>
      </c>
      <c r="AC1189" s="46">
        <v>2719</v>
      </c>
      <c r="AD1189" s="46">
        <v>37</v>
      </c>
      <c r="AE1189" s="46">
        <v>35.200000000000003</v>
      </c>
      <c r="AF1189" s="46">
        <v>110</v>
      </c>
      <c r="AH1189" s="70" t="str">
        <f t="shared" si="130"/>
        <v/>
      </c>
      <c r="AI1189" s="70" t="str">
        <f t="shared" si="131"/>
        <v/>
      </c>
      <c r="AJ1189" s="70" t="str">
        <f t="shared" si="132"/>
        <v>X</v>
      </c>
      <c r="AK1189" s="70" t="str" cm="1">
        <f t="array" ref="AK1189">_xlfn.IFS(AH1189&lt;&gt;"","1",AI1189&lt;&gt;"","2",AJ1189&lt;&gt;"","3")</f>
        <v>3</v>
      </c>
    </row>
    <row r="1190" spans="1:37" x14ac:dyDescent="0.25">
      <c r="A1190" t="s">
        <v>384</v>
      </c>
      <c r="B1190" t="s">
        <v>417</v>
      </c>
      <c r="C1190" s="67" t="str">
        <f t="shared" si="127"/>
        <v>Brooklynn Williams</v>
      </c>
      <c r="D1190" s="71" t="str" cm="1">
        <f t="array" ref="D1190">_xlfn.IFS(AK1190="1",CONCATENATE(C1190,"Regional"),AK1190="2",CONCATENATE(C1190,"Sectional"),AK1190="3",CONCATENATE(C1190,COUNTIF($C$1:C1190,C1190)))</f>
        <v>Brooklynn Williams3</v>
      </c>
      <c r="E1190" s="66">
        <v>45155.3125</v>
      </c>
      <c r="F1190" t="s">
        <v>2593</v>
      </c>
      <c r="G1190" s="46">
        <v>31</v>
      </c>
      <c r="H1190" s="46">
        <v>56</v>
      </c>
      <c r="I1190" s="46">
        <v>20</v>
      </c>
      <c r="J1190" t="s">
        <v>154</v>
      </c>
      <c r="K1190" t="s">
        <v>90</v>
      </c>
      <c r="L1190" s="46">
        <v>2719</v>
      </c>
      <c r="M1190" s="46">
        <v>37</v>
      </c>
      <c r="N1190" s="46">
        <v>35.200000000000003</v>
      </c>
      <c r="O1190" s="46">
        <v>110</v>
      </c>
      <c r="P1190" s="46">
        <f t="shared" si="128"/>
        <v>1</v>
      </c>
      <c r="R1190" s="67" t="s">
        <v>1537</v>
      </c>
      <c r="S1190" s="67">
        <f>COUNTIF(Y$2:$Y$100,R1190)</f>
        <v>0</v>
      </c>
      <c r="V1190" s="67">
        <f t="shared" si="129"/>
        <v>0</v>
      </c>
      <c r="X1190"/>
      <c r="Y1190" s="67" t="str">
        <f t="shared" si="133"/>
        <v xml:space="preserve"> </v>
      </c>
      <c r="AB1190" t="s">
        <v>90</v>
      </c>
      <c r="AC1190" s="46">
        <v>2719</v>
      </c>
      <c r="AD1190" s="46">
        <v>37</v>
      </c>
      <c r="AE1190" s="46">
        <v>35.200000000000003</v>
      </c>
      <c r="AF1190" s="46">
        <v>110</v>
      </c>
      <c r="AH1190" s="70" t="str">
        <f t="shared" si="130"/>
        <v/>
      </c>
      <c r="AI1190" s="70" t="str">
        <f t="shared" si="131"/>
        <v/>
      </c>
      <c r="AJ1190" s="70" t="str">
        <f t="shared" si="132"/>
        <v>X</v>
      </c>
      <c r="AK1190" s="70" t="str" cm="1">
        <f t="array" ref="AK1190">_xlfn.IFS(AH1190&lt;&gt;"","1",AI1190&lt;&gt;"","2",AJ1190&lt;&gt;"","3")</f>
        <v>3</v>
      </c>
    </row>
    <row r="1191" spans="1:37" x14ac:dyDescent="0.25">
      <c r="A1191" t="s">
        <v>321</v>
      </c>
      <c r="B1191" t="s">
        <v>257</v>
      </c>
      <c r="C1191" s="67" t="str">
        <f t="shared" si="127"/>
        <v>Teagan Nelson</v>
      </c>
      <c r="D1191" s="71" t="str" cm="1">
        <f t="array" ref="D1191">_xlfn.IFS(AK1191="1",CONCATENATE(C1191,"Regional"),AK1191="2",CONCATENATE(C1191,"Sectional"),AK1191="3",CONCATENATE(C1191,COUNTIF($C$1:C1191,C1191)))</f>
        <v>Teagan Nelson3</v>
      </c>
      <c r="E1191" s="66">
        <v>45155.3125</v>
      </c>
      <c r="F1191" t="s">
        <v>2593</v>
      </c>
      <c r="G1191" s="46">
        <v>31</v>
      </c>
      <c r="H1191" s="46">
        <v>56</v>
      </c>
      <c r="I1191" s="46">
        <v>20</v>
      </c>
      <c r="J1191" t="s">
        <v>154</v>
      </c>
      <c r="K1191" t="s">
        <v>90</v>
      </c>
      <c r="L1191" s="46">
        <v>2719</v>
      </c>
      <c r="M1191" s="46">
        <v>37</v>
      </c>
      <c r="N1191" s="46">
        <v>35.200000000000003</v>
      </c>
      <c r="O1191" s="46">
        <v>110</v>
      </c>
      <c r="P1191" s="46">
        <f t="shared" si="128"/>
        <v>1</v>
      </c>
      <c r="R1191" s="67" t="s">
        <v>3266</v>
      </c>
      <c r="S1191" s="67">
        <f>COUNTIF(Y$2:$Y$100,R1191)</f>
        <v>0</v>
      </c>
      <c r="V1191" s="67">
        <f t="shared" si="129"/>
        <v>0</v>
      </c>
      <c r="X1191"/>
      <c r="Y1191" s="67" t="str">
        <f t="shared" si="133"/>
        <v xml:space="preserve"> </v>
      </c>
      <c r="AB1191" t="s">
        <v>90</v>
      </c>
      <c r="AC1191" s="46">
        <v>2719</v>
      </c>
      <c r="AD1191" s="46">
        <v>37</v>
      </c>
      <c r="AE1191" s="46">
        <v>35.200000000000003</v>
      </c>
      <c r="AF1191" s="46">
        <v>110</v>
      </c>
      <c r="AH1191" s="70" t="str">
        <f t="shared" si="130"/>
        <v/>
      </c>
      <c r="AI1191" s="70" t="str">
        <f t="shared" si="131"/>
        <v/>
      </c>
      <c r="AJ1191" s="70" t="str">
        <f t="shared" si="132"/>
        <v>X</v>
      </c>
      <c r="AK1191" s="70" t="str" cm="1">
        <f t="array" ref="AK1191">_xlfn.IFS(AH1191&lt;&gt;"","1",AI1191&lt;&gt;"","2",AJ1191&lt;&gt;"","3")</f>
        <v>3</v>
      </c>
    </row>
    <row r="1192" spans="1:37" x14ac:dyDescent="0.25">
      <c r="A1192" t="s">
        <v>1626</v>
      </c>
      <c r="B1192" t="s">
        <v>499</v>
      </c>
      <c r="C1192" s="67" t="str">
        <f t="shared" si="127"/>
        <v>Macy Keim</v>
      </c>
      <c r="D1192" s="71" t="str" cm="1">
        <f t="array" ref="D1192">_xlfn.IFS(AK1192="1",CONCATENATE(C1192,"Regional"),AK1192="2",CONCATENATE(C1192,"Sectional"),AK1192="3",CONCATENATE(C1192,COUNTIF($C$1:C1192,C1192)))</f>
        <v>Macy Keim4</v>
      </c>
      <c r="E1192" s="66">
        <v>45155.3125</v>
      </c>
      <c r="F1192" t="s">
        <v>2593</v>
      </c>
      <c r="G1192" s="46">
        <v>31</v>
      </c>
      <c r="H1192" s="46">
        <v>57</v>
      </c>
      <c r="I1192" s="46">
        <v>22</v>
      </c>
      <c r="J1192" t="s">
        <v>154</v>
      </c>
      <c r="K1192" t="s">
        <v>90</v>
      </c>
      <c r="L1192" s="46">
        <v>2719</v>
      </c>
      <c r="M1192" s="46">
        <v>37</v>
      </c>
      <c r="N1192" s="46">
        <v>35.200000000000003</v>
      </c>
      <c r="O1192" s="46">
        <v>110</v>
      </c>
      <c r="P1192" s="46">
        <f t="shared" si="128"/>
        <v>1</v>
      </c>
      <c r="R1192" s="67" t="s">
        <v>3516</v>
      </c>
      <c r="S1192" s="67">
        <f>COUNTIF(Y$2:$Y$100,R1192)</f>
        <v>0</v>
      </c>
      <c r="V1192" s="67">
        <f t="shared" si="129"/>
        <v>0</v>
      </c>
      <c r="X1192"/>
      <c r="Y1192" s="67" t="str">
        <f t="shared" si="133"/>
        <v xml:space="preserve"> </v>
      </c>
      <c r="AB1192" t="s">
        <v>90</v>
      </c>
      <c r="AC1192" s="46">
        <v>2719</v>
      </c>
      <c r="AD1192" s="46">
        <v>37</v>
      </c>
      <c r="AE1192" s="46">
        <v>35.200000000000003</v>
      </c>
      <c r="AF1192" s="46">
        <v>110</v>
      </c>
      <c r="AH1192" s="70" t="str">
        <f t="shared" si="130"/>
        <v/>
      </c>
      <c r="AI1192" s="70" t="str">
        <f t="shared" si="131"/>
        <v/>
      </c>
      <c r="AJ1192" s="70" t="str">
        <f t="shared" si="132"/>
        <v>X</v>
      </c>
      <c r="AK1192" s="70" t="str" cm="1">
        <f t="array" ref="AK1192">_xlfn.IFS(AH1192&lt;&gt;"","1",AI1192&lt;&gt;"","2",AJ1192&lt;&gt;"","3")</f>
        <v>3</v>
      </c>
    </row>
    <row r="1193" spans="1:37" x14ac:dyDescent="0.25">
      <c r="A1193" t="s">
        <v>374</v>
      </c>
      <c r="B1193" t="s">
        <v>934</v>
      </c>
      <c r="C1193" s="67" t="str">
        <f t="shared" si="127"/>
        <v>Elena Wagner</v>
      </c>
      <c r="D1193" s="71" t="str" cm="1">
        <f t="array" ref="D1193">_xlfn.IFS(AK1193="1",CONCATENATE(C1193,"Regional"),AK1193="2",CONCATENATE(C1193,"Sectional"),AK1193="3",CONCATENATE(C1193,COUNTIF($C$1:C1193,C1193)))</f>
        <v>Elena Wagner4</v>
      </c>
      <c r="E1193" s="66">
        <v>45155.3125</v>
      </c>
      <c r="F1193" t="s">
        <v>2593</v>
      </c>
      <c r="G1193" s="46">
        <v>31</v>
      </c>
      <c r="H1193" s="46">
        <v>58</v>
      </c>
      <c r="I1193" s="46">
        <v>23</v>
      </c>
      <c r="J1193" t="s">
        <v>154</v>
      </c>
      <c r="K1193" t="s">
        <v>90</v>
      </c>
      <c r="L1193" s="46">
        <v>2719</v>
      </c>
      <c r="M1193" s="46">
        <v>37</v>
      </c>
      <c r="N1193" s="46">
        <v>35.200000000000003</v>
      </c>
      <c r="O1193" s="46">
        <v>110</v>
      </c>
      <c r="P1193" s="46">
        <f t="shared" si="128"/>
        <v>1</v>
      </c>
      <c r="R1193" s="67" t="s">
        <v>1459</v>
      </c>
      <c r="S1193" s="67">
        <f>COUNTIF(Y$2:$Y$100,R1193)</f>
        <v>0</v>
      </c>
      <c r="V1193" s="67">
        <f t="shared" si="129"/>
        <v>0</v>
      </c>
      <c r="X1193"/>
      <c r="Y1193" s="67" t="str">
        <f t="shared" si="133"/>
        <v xml:space="preserve"> </v>
      </c>
      <c r="AB1193" t="s">
        <v>90</v>
      </c>
      <c r="AC1193" s="46">
        <v>2719</v>
      </c>
      <c r="AD1193" s="46">
        <v>37</v>
      </c>
      <c r="AE1193" s="46">
        <v>35.200000000000003</v>
      </c>
      <c r="AF1193" s="46">
        <v>110</v>
      </c>
      <c r="AH1193" s="70" t="str">
        <f t="shared" si="130"/>
        <v/>
      </c>
      <c r="AI1193" s="70" t="str">
        <f t="shared" si="131"/>
        <v/>
      </c>
      <c r="AJ1193" s="70" t="str">
        <f t="shared" si="132"/>
        <v>X</v>
      </c>
      <c r="AK1193" s="70" t="str" cm="1">
        <f t="array" ref="AK1193">_xlfn.IFS(AH1193&lt;&gt;"","1",AI1193&lt;&gt;"","2",AJ1193&lt;&gt;"","3")</f>
        <v>3</v>
      </c>
    </row>
    <row r="1194" spans="1:37" x14ac:dyDescent="0.25">
      <c r="A1194" t="s">
        <v>2058</v>
      </c>
      <c r="B1194" t="s">
        <v>647</v>
      </c>
      <c r="C1194" s="67" t="str">
        <f t="shared" si="127"/>
        <v>Lucy Reyerson</v>
      </c>
      <c r="D1194" s="71" t="str" cm="1">
        <f t="array" ref="D1194">_xlfn.IFS(AK1194="1",CONCATENATE(C1194,"Regional"),AK1194="2",CONCATENATE(C1194,"Sectional"),AK1194="3",CONCATENATE(C1194,COUNTIF($C$1:C1194,C1194)))</f>
        <v>Lucy Reyerson4</v>
      </c>
      <c r="E1194" s="66">
        <v>45155.3125</v>
      </c>
      <c r="F1194" t="s">
        <v>2593</v>
      </c>
      <c r="G1194" s="46">
        <v>31</v>
      </c>
      <c r="H1194" s="46">
        <v>60</v>
      </c>
      <c r="I1194" s="46">
        <v>24</v>
      </c>
      <c r="J1194" t="s">
        <v>154</v>
      </c>
      <c r="K1194" t="s">
        <v>90</v>
      </c>
      <c r="L1194" s="46">
        <v>2719</v>
      </c>
      <c r="M1194" s="46">
        <v>37</v>
      </c>
      <c r="N1194" s="46">
        <v>35.200000000000003</v>
      </c>
      <c r="O1194" s="46">
        <v>110</v>
      </c>
      <c r="P1194" s="46">
        <f t="shared" si="128"/>
        <v>1</v>
      </c>
      <c r="R1194" s="67" t="s">
        <v>3080</v>
      </c>
      <c r="S1194" s="67">
        <f>COUNTIF(Y$2:$Y$100,R1194)</f>
        <v>0</v>
      </c>
      <c r="V1194" s="67">
        <f t="shared" si="129"/>
        <v>0</v>
      </c>
      <c r="X1194"/>
      <c r="Y1194" s="67" t="str">
        <f t="shared" si="133"/>
        <v xml:space="preserve"> </v>
      </c>
      <c r="AB1194" t="s">
        <v>90</v>
      </c>
      <c r="AC1194" s="46">
        <v>2719</v>
      </c>
      <c r="AD1194" s="46">
        <v>37</v>
      </c>
      <c r="AE1194" s="46">
        <v>35.200000000000003</v>
      </c>
      <c r="AF1194" s="46">
        <v>110</v>
      </c>
      <c r="AH1194" s="70" t="str">
        <f t="shared" si="130"/>
        <v/>
      </c>
      <c r="AI1194" s="70" t="str">
        <f t="shared" si="131"/>
        <v/>
      </c>
      <c r="AJ1194" s="70" t="str">
        <f t="shared" si="132"/>
        <v>X</v>
      </c>
      <c r="AK1194" s="70" t="str" cm="1">
        <f t="array" ref="AK1194">_xlfn.IFS(AH1194&lt;&gt;"","1",AI1194&lt;&gt;"","2",AJ1194&lt;&gt;"","3")</f>
        <v>3</v>
      </c>
    </row>
    <row r="1195" spans="1:37" x14ac:dyDescent="0.25">
      <c r="A1195" t="s">
        <v>2128</v>
      </c>
      <c r="B1195" t="s">
        <v>2129</v>
      </c>
      <c r="C1195" s="67" t="str">
        <f t="shared" si="127"/>
        <v>Gabriella Stratman</v>
      </c>
      <c r="D1195" s="71" t="str" cm="1">
        <f t="array" ref="D1195">_xlfn.IFS(AK1195="1",CONCATENATE(C1195,"Regional"),AK1195="2",CONCATENATE(C1195,"Sectional"),AK1195="3",CONCATENATE(C1195,COUNTIF($C$1:C1195,C1195)))</f>
        <v>Gabriella Stratman3</v>
      </c>
      <c r="E1195" s="66">
        <v>45155.3125</v>
      </c>
      <c r="F1195" t="s">
        <v>2593</v>
      </c>
      <c r="G1195" s="46">
        <v>31</v>
      </c>
      <c r="H1195" s="46">
        <v>63</v>
      </c>
      <c r="I1195" s="46">
        <v>25</v>
      </c>
      <c r="J1195" t="s">
        <v>154</v>
      </c>
      <c r="K1195" t="s">
        <v>90</v>
      </c>
      <c r="L1195" s="46">
        <v>2719</v>
      </c>
      <c r="M1195" s="46">
        <v>37</v>
      </c>
      <c r="N1195" s="46">
        <v>35.200000000000003</v>
      </c>
      <c r="O1195" s="46">
        <v>110</v>
      </c>
      <c r="P1195" s="46">
        <f t="shared" si="128"/>
        <v>1</v>
      </c>
      <c r="R1195" s="67" t="s">
        <v>3155</v>
      </c>
      <c r="S1195" s="67">
        <f>COUNTIF(Y$2:$Y$100,R1195)</f>
        <v>0</v>
      </c>
      <c r="V1195" s="67">
        <f t="shared" si="129"/>
        <v>0</v>
      </c>
      <c r="X1195"/>
      <c r="Y1195" s="67" t="str">
        <f t="shared" si="133"/>
        <v xml:space="preserve"> </v>
      </c>
      <c r="AB1195" t="s">
        <v>90</v>
      </c>
      <c r="AC1195" s="46">
        <v>2719</v>
      </c>
      <c r="AD1195" s="46">
        <v>37</v>
      </c>
      <c r="AE1195" s="46">
        <v>35.200000000000003</v>
      </c>
      <c r="AF1195" s="46">
        <v>110</v>
      </c>
      <c r="AH1195" s="70" t="str">
        <f t="shared" si="130"/>
        <v/>
      </c>
      <c r="AI1195" s="70" t="str">
        <f t="shared" si="131"/>
        <v/>
      </c>
      <c r="AJ1195" s="70" t="str">
        <f t="shared" si="132"/>
        <v>X</v>
      </c>
      <c r="AK1195" s="70" t="str" cm="1">
        <f t="array" ref="AK1195">_xlfn.IFS(AH1195&lt;&gt;"","1",AI1195&lt;&gt;"","2",AJ1195&lt;&gt;"","3")</f>
        <v>3</v>
      </c>
    </row>
    <row r="1196" spans="1:37" x14ac:dyDescent="0.25">
      <c r="A1196" t="s">
        <v>243</v>
      </c>
      <c r="B1196" t="s">
        <v>697</v>
      </c>
      <c r="C1196" s="67" t="str">
        <f t="shared" si="127"/>
        <v>Elle Erickson</v>
      </c>
      <c r="D1196" s="71" t="str" cm="1">
        <f t="array" ref="D1196">_xlfn.IFS(AK1196="1",CONCATENATE(C1196,"Regional"),AK1196="2",CONCATENATE(C1196,"Sectional"),AK1196="3",CONCATENATE(C1196,COUNTIF($C$1:C1196,C1196)))</f>
        <v>Elle Erickson2</v>
      </c>
      <c r="E1196" s="66">
        <v>45155.3125</v>
      </c>
      <c r="F1196" t="s">
        <v>2593</v>
      </c>
      <c r="G1196" s="46">
        <v>31</v>
      </c>
      <c r="H1196" s="46">
        <v>65</v>
      </c>
      <c r="I1196" s="46">
        <v>26</v>
      </c>
      <c r="J1196" t="s">
        <v>154</v>
      </c>
      <c r="K1196" t="s">
        <v>90</v>
      </c>
      <c r="L1196" s="46">
        <v>2719</v>
      </c>
      <c r="M1196" s="46">
        <v>37</v>
      </c>
      <c r="N1196" s="46">
        <v>35.200000000000003</v>
      </c>
      <c r="O1196" s="46">
        <v>110</v>
      </c>
      <c r="P1196" s="46">
        <f t="shared" si="128"/>
        <v>1</v>
      </c>
      <c r="R1196" s="67" t="s">
        <v>3519</v>
      </c>
      <c r="S1196" s="67">
        <f>COUNTIF(Y$2:$Y$100,R1196)</f>
        <v>0</v>
      </c>
      <c r="V1196" s="67">
        <f t="shared" si="129"/>
        <v>0</v>
      </c>
      <c r="X1196"/>
      <c r="Y1196" s="67" t="str">
        <f t="shared" si="133"/>
        <v xml:space="preserve"> </v>
      </c>
      <c r="AB1196" t="s">
        <v>90</v>
      </c>
      <c r="AC1196" s="46">
        <v>2719</v>
      </c>
      <c r="AD1196" s="46">
        <v>37</v>
      </c>
      <c r="AE1196" s="46">
        <v>35.200000000000003</v>
      </c>
      <c r="AF1196" s="46">
        <v>110</v>
      </c>
      <c r="AH1196" s="70" t="str">
        <f t="shared" si="130"/>
        <v/>
      </c>
      <c r="AI1196" s="70" t="str">
        <f t="shared" si="131"/>
        <v/>
      </c>
      <c r="AJ1196" s="70" t="str">
        <f t="shared" si="132"/>
        <v>X</v>
      </c>
      <c r="AK1196" s="70" t="str" cm="1">
        <f t="array" ref="AK1196">_xlfn.IFS(AH1196&lt;&gt;"","1",AI1196&lt;&gt;"","2",AJ1196&lt;&gt;"","3")</f>
        <v>3</v>
      </c>
    </row>
    <row r="1197" spans="1:37" x14ac:dyDescent="0.25">
      <c r="A1197" t="s">
        <v>936</v>
      </c>
      <c r="B1197" t="s">
        <v>380</v>
      </c>
      <c r="C1197" s="67" t="str">
        <f t="shared" si="127"/>
        <v>Amelia Russ</v>
      </c>
      <c r="D1197" s="71" t="str" cm="1">
        <f t="array" ref="D1197">_xlfn.IFS(AK1197="1",CONCATENATE(C1197,"Regional"),AK1197="2",CONCATENATE(C1197,"Sectional"),AK1197="3",CONCATENATE(C1197,COUNTIF($C$1:C1197,C1197)))</f>
        <v>Amelia Russ2</v>
      </c>
      <c r="E1197" s="66">
        <v>45155.3125</v>
      </c>
      <c r="F1197" t="s">
        <v>2593</v>
      </c>
      <c r="G1197" s="46">
        <v>31</v>
      </c>
      <c r="H1197" s="46">
        <v>69</v>
      </c>
      <c r="I1197" s="46">
        <v>27</v>
      </c>
      <c r="J1197" t="s">
        <v>154</v>
      </c>
      <c r="K1197" t="s">
        <v>90</v>
      </c>
      <c r="L1197" s="46">
        <v>2719</v>
      </c>
      <c r="M1197" s="46">
        <v>37</v>
      </c>
      <c r="N1197" s="46">
        <v>35.200000000000003</v>
      </c>
      <c r="O1197" s="46">
        <v>110</v>
      </c>
      <c r="P1197" s="46">
        <f t="shared" si="128"/>
        <v>1</v>
      </c>
      <c r="R1197" s="67" t="s">
        <v>3138</v>
      </c>
      <c r="S1197" s="67">
        <f>COUNTIF(Y$2:$Y$100,R1197)</f>
        <v>0</v>
      </c>
      <c r="V1197" s="67">
        <f t="shared" si="129"/>
        <v>0</v>
      </c>
      <c r="X1197"/>
      <c r="Y1197" s="67" t="str">
        <f t="shared" si="133"/>
        <v xml:space="preserve"> </v>
      </c>
      <c r="AB1197" t="s">
        <v>90</v>
      </c>
      <c r="AC1197" s="46">
        <v>2719</v>
      </c>
      <c r="AD1197" s="46">
        <v>37</v>
      </c>
      <c r="AE1197" s="46">
        <v>35.200000000000003</v>
      </c>
      <c r="AF1197" s="46">
        <v>110</v>
      </c>
      <c r="AH1197" s="70" t="str">
        <f t="shared" si="130"/>
        <v/>
      </c>
      <c r="AI1197" s="70" t="str">
        <f t="shared" si="131"/>
        <v/>
      </c>
      <c r="AJ1197" s="70" t="str">
        <f t="shared" si="132"/>
        <v>X</v>
      </c>
      <c r="AK1197" s="70" t="str" cm="1">
        <f t="array" ref="AK1197">_xlfn.IFS(AH1197&lt;&gt;"","1",AI1197&lt;&gt;"","2",AJ1197&lt;&gt;"","3")</f>
        <v>3</v>
      </c>
    </row>
    <row r="1198" spans="1:37" x14ac:dyDescent="0.25">
      <c r="A1198" t="s">
        <v>2243</v>
      </c>
      <c r="B1198" t="s">
        <v>1968</v>
      </c>
      <c r="C1198" s="67" t="str">
        <f t="shared" si="127"/>
        <v>Hayden Zehren</v>
      </c>
      <c r="D1198" s="71" t="str" cm="1">
        <f t="array" ref="D1198">_xlfn.IFS(AK1198="1",CONCATENATE(C1198,"Regional"),AK1198="2",CONCATENATE(C1198,"Sectional"),AK1198="3",CONCATENATE(C1198,COUNTIF($C$1:C1198,C1198)))</f>
        <v>Hayden Zehren2</v>
      </c>
      <c r="E1198" s="66">
        <v>45155.3125</v>
      </c>
      <c r="F1198" t="s">
        <v>2593</v>
      </c>
      <c r="G1198" s="46">
        <v>31</v>
      </c>
      <c r="H1198" s="46">
        <v>70</v>
      </c>
      <c r="I1198" s="46">
        <v>28</v>
      </c>
      <c r="J1198" t="s">
        <v>154</v>
      </c>
      <c r="K1198" t="s">
        <v>90</v>
      </c>
      <c r="L1198" s="46">
        <v>2719</v>
      </c>
      <c r="M1198" s="46">
        <v>37</v>
      </c>
      <c r="N1198" s="46">
        <v>35.200000000000003</v>
      </c>
      <c r="O1198" s="46">
        <v>110</v>
      </c>
      <c r="P1198" s="46">
        <f t="shared" si="128"/>
        <v>1</v>
      </c>
      <c r="R1198" s="67" t="s">
        <v>3267</v>
      </c>
      <c r="S1198" s="67">
        <f>COUNTIF(Y$2:$Y$100,R1198)</f>
        <v>0</v>
      </c>
      <c r="V1198" s="67">
        <f t="shared" si="129"/>
        <v>0</v>
      </c>
      <c r="X1198"/>
      <c r="Y1198" s="67" t="str">
        <f t="shared" ref="Y1198:Y1216" si="134">CONCATENATE(W1198," ",X1198)</f>
        <v xml:space="preserve"> </v>
      </c>
      <c r="AB1198" t="s">
        <v>90</v>
      </c>
      <c r="AC1198" s="46">
        <v>2719</v>
      </c>
      <c r="AD1198" s="46">
        <v>37</v>
      </c>
      <c r="AE1198" s="46">
        <v>35.200000000000003</v>
      </c>
      <c r="AF1198" s="46">
        <v>110</v>
      </c>
      <c r="AH1198" s="70" t="str">
        <f t="shared" si="130"/>
        <v/>
      </c>
      <c r="AI1198" s="70" t="str">
        <f t="shared" si="131"/>
        <v/>
      </c>
      <c r="AJ1198" s="70" t="str">
        <f t="shared" si="132"/>
        <v>X</v>
      </c>
      <c r="AK1198" s="70" t="str" cm="1">
        <f t="array" ref="AK1198">_xlfn.IFS(AH1198&lt;&gt;"","1",AI1198&lt;&gt;"","2",AJ1198&lt;&gt;"","3")</f>
        <v>3</v>
      </c>
    </row>
    <row r="1199" spans="1:37" x14ac:dyDescent="0.25">
      <c r="A1199" t="s">
        <v>1711</v>
      </c>
      <c r="B1199" t="s">
        <v>2244</v>
      </c>
      <c r="C1199" s="67" t="str">
        <f t="shared" si="127"/>
        <v>lilly gilbertson</v>
      </c>
      <c r="D1199" s="71" t="str" cm="1">
        <f t="array" ref="D1199">_xlfn.IFS(AK1199="1",CONCATENATE(C1199,"Regional"),AK1199="2",CONCATENATE(C1199,"Sectional"),AK1199="3",CONCATENATE(C1199,COUNTIF($C$1:C1199,C1199)))</f>
        <v>lilly gilbertson2</v>
      </c>
      <c r="E1199" s="66">
        <v>45155.3125</v>
      </c>
      <c r="F1199" t="s">
        <v>2593</v>
      </c>
      <c r="G1199" s="46">
        <v>31</v>
      </c>
      <c r="H1199" s="46">
        <v>71</v>
      </c>
      <c r="I1199" s="46">
        <v>29</v>
      </c>
      <c r="J1199" t="s">
        <v>154</v>
      </c>
      <c r="K1199" t="s">
        <v>90</v>
      </c>
      <c r="L1199" s="46">
        <v>2719</v>
      </c>
      <c r="M1199" s="46">
        <v>37</v>
      </c>
      <c r="N1199" s="46">
        <v>35.200000000000003</v>
      </c>
      <c r="O1199" s="46">
        <v>110</v>
      </c>
      <c r="P1199" s="46">
        <f t="shared" si="128"/>
        <v>1</v>
      </c>
      <c r="R1199" s="67" t="s">
        <v>3268</v>
      </c>
      <c r="S1199" s="67">
        <f>COUNTIF(Y$2:$Y$100,R1199)</f>
        <v>0</v>
      </c>
      <c r="V1199" s="67">
        <f t="shared" si="129"/>
        <v>0</v>
      </c>
      <c r="X1199"/>
      <c r="Y1199" s="67" t="str">
        <f t="shared" si="134"/>
        <v xml:space="preserve"> </v>
      </c>
      <c r="AB1199" t="s">
        <v>90</v>
      </c>
      <c r="AC1199" s="46">
        <v>2719</v>
      </c>
      <c r="AD1199" s="46">
        <v>37</v>
      </c>
      <c r="AE1199" s="46">
        <v>35.200000000000003</v>
      </c>
      <c r="AF1199" s="46">
        <v>110</v>
      </c>
      <c r="AH1199" s="70" t="str">
        <f t="shared" si="130"/>
        <v/>
      </c>
      <c r="AI1199" s="70" t="str">
        <f t="shared" si="131"/>
        <v/>
      </c>
      <c r="AJ1199" s="70" t="str">
        <f t="shared" si="132"/>
        <v>X</v>
      </c>
      <c r="AK1199" s="70" t="str" cm="1">
        <f t="array" ref="AK1199">_xlfn.IFS(AH1199&lt;&gt;"","1",AI1199&lt;&gt;"","2",AJ1199&lt;&gt;"","3")</f>
        <v>3</v>
      </c>
    </row>
    <row r="1200" spans="1:37" x14ac:dyDescent="0.25">
      <c r="A1200" t="s">
        <v>1046</v>
      </c>
      <c r="B1200" t="s">
        <v>1047</v>
      </c>
      <c r="C1200" s="67" t="str">
        <f t="shared" si="127"/>
        <v>Jaiden Schauf</v>
      </c>
      <c r="D1200" s="71" t="str" cm="1">
        <f t="array" ref="D1200">_xlfn.IFS(AK1200="1",CONCATENATE(C1200,"Regional"),AK1200="2",CONCATENATE(C1200,"Sectional"),AK1200="3",CONCATENATE(C1200,COUNTIF($C$1:C1200,C1200)))</f>
        <v>Jaiden Schauf2</v>
      </c>
      <c r="E1200" s="66">
        <v>45155.3125</v>
      </c>
      <c r="F1200" t="s">
        <v>2593</v>
      </c>
      <c r="G1200" s="46">
        <v>31</v>
      </c>
      <c r="H1200" s="46">
        <v>75</v>
      </c>
      <c r="I1200" s="46">
        <v>30</v>
      </c>
      <c r="J1200" t="s">
        <v>154</v>
      </c>
      <c r="K1200" t="s">
        <v>90</v>
      </c>
      <c r="L1200" s="46">
        <v>2719</v>
      </c>
      <c r="M1200" s="46">
        <v>37</v>
      </c>
      <c r="N1200" s="46">
        <v>35.200000000000003</v>
      </c>
      <c r="O1200" s="46">
        <v>110</v>
      </c>
      <c r="P1200" s="46">
        <f t="shared" si="128"/>
        <v>1</v>
      </c>
      <c r="R1200" s="67" t="s">
        <v>1539</v>
      </c>
      <c r="S1200" s="67">
        <f>COUNTIF(Y$2:$Y$100,R1200)</f>
        <v>0</v>
      </c>
      <c r="V1200" s="67">
        <f t="shared" si="129"/>
        <v>0</v>
      </c>
      <c r="X1200"/>
      <c r="Y1200" s="67" t="str">
        <f t="shared" si="134"/>
        <v xml:space="preserve"> </v>
      </c>
      <c r="AB1200" t="s">
        <v>90</v>
      </c>
      <c r="AC1200" s="46">
        <v>2719</v>
      </c>
      <c r="AD1200" s="46">
        <v>37</v>
      </c>
      <c r="AE1200" s="46">
        <v>35.200000000000003</v>
      </c>
      <c r="AF1200" s="46">
        <v>110</v>
      </c>
      <c r="AH1200" s="70" t="str">
        <f t="shared" si="130"/>
        <v/>
      </c>
      <c r="AI1200" s="70" t="str">
        <f t="shared" si="131"/>
        <v/>
      </c>
      <c r="AJ1200" s="70" t="str">
        <f t="shared" si="132"/>
        <v>X</v>
      </c>
      <c r="AK1200" s="70" t="str" cm="1">
        <f t="array" ref="AK1200">_xlfn.IFS(AH1200&lt;&gt;"","1",AI1200&lt;&gt;"","2",AJ1200&lt;&gt;"","3")</f>
        <v>3</v>
      </c>
    </row>
    <row r="1201" spans="1:37" x14ac:dyDescent="0.25">
      <c r="A1201" t="s">
        <v>2245</v>
      </c>
      <c r="B1201" t="s">
        <v>2246</v>
      </c>
      <c r="C1201" s="67" t="str">
        <f t="shared" si="127"/>
        <v>Nyla Dilley</v>
      </c>
      <c r="D1201" s="71" t="str" cm="1">
        <f t="array" ref="D1201">_xlfn.IFS(AK1201="1",CONCATENATE(C1201,"Regional"),AK1201="2",CONCATENATE(C1201,"Sectional"),AK1201="3",CONCATENATE(C1201,COUNTIF($C$1:C1201,C1201)))</f>
        <v>Nyla Dilley1</v>
      </c>
      <c r="E1201" s="66">
        <v>45155.3125</v>
      </c>
      <c r="F1201" t="s">
        <v>2593</v>
      </c>
      <c r="G1201" s="46">
        <v>31</v>
      </c>
      <c r="H1201" s="46">
        <v>84</v>
      </c>
      <c r="I1201" s="46">
        <v>31</v>
      </c>
      <c r="J1201" t="s">
        <v>154</v>
      </c>
      <c r="K1201" t="s">
        <v>90</v>
      </c>
      <c r="L1201" s="46">
        <v>2719</v>
      </c>
      <c r="M1201" s="46">
        <v>37</v>
      </c>
      <c r="N1201" s="46">
        <v>35.200000000000003</v>
      </c>
      <c r="O1201" s="46">
        <v>110</v>
      </c>
      <c r="P1201" s="46">
        <f t="shared" si="128"/>
        <v>1</v>
      </c>
      <c r="R1201" s="67" t="s">
        <v>3269</v>
      </c>
      <c r="S1201" s="67">
        <f>COUNTIF(Y$2:$Y$100,R1201)</f>
        <v>0</v>
      </c>
      <c r="V1201" s="67">
        <f t="shared" si="129"/>
        <v>0</v>
      </c>
      <c r="X1201"/>
      <c r="Y1201" s="67" t="str">
        <f t="shared" si="134"/>
        <v xml:space="preserve"> </v>
      </c>
      <c r="AB1201" t="s">
        <v>90</v>
      </c>
      <c r="AC1201" s="46">
        <v>2719</v>
      </c>
      <c r="AD1201" s="46">
        <v>37</v>
      </c>
      <c r="AE1201" s="46">
        <v>35.200000000000003</v>
      </c>
      <c r="AF1201" s="46">
        <v>110</v>
      </c>
      <c r="AH1201" s="70" t="str">
        <f t="shared" si="130"/>
        <v/>
      </c>
      <c r="AI1201" s="70" t="str">
        <f t="shared" si="131"/>
        <v/>
      </c>
      <c r="AJ1201" s="70" t="str">
        <f t="shared" si="132"/>
        <v>X</v>
      </c>
      <c r="AK1201" s="70" t="str" cm="1">
        <f t="array" ref="AK1201">_xlfn.IFS(AH1201&lt;&gt;"","1",AI1201&lt;&gt;"","2",AJ1201&lt;&gt;"","3")</f>
        <v>3</v>
      </c>
    </row>
    <row r="1202" spans="1:37" x14ac:dyDescent="0.25">
      <c r="A1202" t="s">
        <v>450</v>
      </c>
      <c r="B1202" t="s">
        <v>451</v>
      </c>
      <c r="C1202" s="67" t="str">
        <f t="shared" si="127"/>
        <v>Izzi Stricker</v>
      </c>
      <c r="D1202" s="71" t="str" cm="1">
        <f t="array" ref="D1202">_xlfn.IFS(AK1202="1",CONCATENATE(C1202,"Regional"),AK1202="2",CONCATENATE(C1202,"Sectional"),AK1202="3",CONCATENATE(C1202,COUNTIF($C$1:C1202,C1202)))</f>
        <v>Izzi Stricker2</v>
      </c>
      <c r="E1202" s="66">
        <v>45155.333333333336</v>
      </c>
      <c r="F1202" t="s">
        <v>2385</v>
      </c>
      <c r="G1202" s="46">
        <v>15</v>
      </c>
      <c r="H1202" s="46">
        <v>38</v>
      </c>
      <c r="I1202" s="46">
        <v>1</v>
      </c>
      <c r="J1202" t="s">
        <v>632</v>
      </c>
      <c r="K1202" t="s">
        <v>90</v>
      </c>
      <c r="L1202" s="46">
        <v>2533</v>
      </c>
      <c r="M1202" s="46">
        <v>36</v>
      </c>
      <c r="N1202" s="46">
        <v>35.1</v>
      </c>
      <c r="O1202" s="46">
        <v>117</v>
      </c>
      <c r="P1202" s="46">
        <f t="shared" si="128"/>
        <v>1</v>
      </c>
      <c r="R1202" s="67" t="s">
        <v>1158</v>
      </c>
      <c r="S1202" s="67">
        <f>COUNTIF(Y$2:$Y$100,R1202)</f>
        <v>0</v>
      </c>
      <c r="V1202" s="67">
        <f t="shared" si="129"/>
        <v>0</v>
      </c>
      <c r="X1202"/>
      <c r="Y1202" s="67" t="str">
        <f t="shared" si="134"/>
        <v xml:space="preserve"> </v>
      </c>
      <c r="AB1202" t="s">
        <v>90</v>
      </c>
      <c r="AC1202" s="46">
        <v>2533</v>
      </c>
      <c r="AD1202" s="46">
        <v>36</v>
      </c>
      <c r="AE1202" s="46">
        <v>35.1</v>
      </c>
      <c r="AF1202" s="46">
        <v>117</v>
      </c>
      <c r="AH1202" s="70" t="str">
        <f t="shared" si="130"/>
        <v/>
      </c>
      <c r="AI1202" s="70" t="str">
        <f t="shared" si="131"/>
        <v/>
      </c>
      <c r="AJ1202" s="70" t="str">
        <f t="shared" si="132"/>
        <v>X</v>
      </c>
      <c r="AK1202" s="70" t="str" cm="1">
        <f t="array" ref="AK1202">_xlfn.IFS(AH1202&lt;&gt;"","1",AI1202&lt;&gt;"","2",AJ1202&lt;&gt;"","3")</f>
        <v>3</v>
      </c>
    </row>
    <row r="1203" spans="1:37" x14ac:dyDescent="0.25">
      <c r="A1203" t="s">
        <v>454</v>
      </c>
      <c r="B1203" t="s">
        <v>198</v>
      </c>
      <c r="C1203" s="67" t="str">
        <f t="shared" si="127"/>
        <v>Jordan Shipshock</v>
      </c>
      <c r="D1203" s="71" t="str" cm="1">
        <f t="array" ref="D1203">_xlfn.IFS(AK1203="1",CONCATENATE(C1203,"Regional"),AK1203="2",CONCATENATE(C1203,"Sectional"),AK1203="3",CONCATENATE(C1203,COUNTIF($C$1:C1203,C1203)))</f>
        <v>Jordan Shipshock2</v>
      </c>
      <c r="E1203" s="66">
        <v>45155.333333333336</v>
      </c>
      <c r="F1203" t="s">
        <v>2385</v>
      </c>
      <c r="G1203" s="46">
        <v>15</v>
      </c>
      <c r="H1203" s="46">
        <v>39</v>
      </c>
      <c r="I1203" s="46">
        <v>2</v>
      </c>
      <c r="J1203" t="s">
        <v>632</v>
      </c>
      <c r="K1203" t="s">
        <v>90</v>
      </c>
      <c r="L1203" s="46">
        <v>2533</v>
      </c>
      <c r="M1203" s="46">
        <v>36</v>
      </c>
      <c r="N1203" s="46">
        <v>35.1</v>
      </c>
      <c r="O1203" s="46">
        <v>117</v>
      </c>
      <c r="P1203" s="46">
        <f t="shared" si="128"/>
        <v>1</v>
      </c>
      <c r="R1203" s="67" t="s">
        <v>1159</v>
      </c>
      <c r="S1203" s="67">
        <f>COUNTIF(Y$2:$Y$100,R1203)</f>
        <v>0</v>
      </c>
      <c r="V1203" s="67">
        <f t="shared" si="129"/>
        <v>0</v>
      </c>
      <c r="X1203"/>
      <c r="Y1203" s="67" t="str">
        <f t="shared" si="134"/>
        <v xml:space="preserve"> </v>
      </c>
      <c r="AB1203" t="s">
        <v>90</v>
      </c>
      <c r="AC1203" s="46">
        <v>2533</v>
      </c>
      <c r="AD1203" s="46">
        <v>36</v>
      </c>
      <c r="AE1203" s="46">
        <v>35.1</v>
      </c>
      <c r="AF1203" s="46">
        <v>117</v>
      </c>
      <c r="AH1203" s="70" t="str">
        <f t="shared" si="130"/>
        <v/>
      </c>
      <c r="AI1203" s="70" t="str">
        <f t="shared" si="131"/>
        <v/>
      </c>
      <c r="AJ1203" s="70" t="str">
        <f t="shared" si="132"/>
        <v>X</v>
      </c>
      <c r="AK1203" s="70" t="str" cm="1">
        <f t="array" ref="AK1203">_xlfn.IFS(AH1203&lt;&gt;"","1",AI1203&lt;&gt;"","2",AJ1203&lt;&gt;"","3")</f>
        <v>3</v>
      </c>
    </row>
    <row r="1204" spans="1:37" x14ac:dyDescent="0.25">
      <c r="A1204" t="s">
        <v>987</v>
      </c>
      <c r="B1204" t="s">
        <v>345</v>
      </c>
      <c r="C1204" s="67" t="str">
        <f t="shared" si="127"/>
        <v>Abigail Henriksen</v>
      </c>
      <c r="D1204" s="71" t="str" cm="1">
        <f t="array" ref="D1204">_xlfn.IFS(AK1204="1",CONCATENATE(C1204,"Regional"),AK1204="2",CONCATENATE(C1204,"Sectional"),AK1204="3",CONCATENATE(C1204,COUNTIF($C$1:C1204,C1204)))</f>
        <v>Abigail Henriksen3</v>
      </c>
      <c r="E1204" s="66">
        <v>45155.333333333336</v>
      </c>
      <c r="F1204" t="s">
        <v>2385</v>
      </c>
      <c r="G1204" s="46">
        <v>15</v>
      </c>
      <c r="H1204" s="46">
        <v>40</v>
      </c>
      <c r="I1204" s="46">
        <v>3</v>
      </c>
      <c r="J1204" t="s">
        <v>632</v>
      </c>
      <c r="K1204" t="s">
        <v>90</v>
      </c>
      <c r="L1204" s="46">
        <v>2533</v>
      </c>
      <c r="M1204" s="46">
        <v>36</v>
      </c>
      <c r="N1204" s="46">
        <v>35.1</v>
      </c>
      <c r="O1204" s="46">
        <v>117</v>
      </c>
      <c r="P1204" s="46">
        <f t="shared" si="128"/>
        <v>1</v>
      </c>
      <c r="R1204" s="67" t="s">
        <v>2889</v>
      </c>
      <c r="S1204" s="67">
        <f>COUNTIF(Y$2:$Y$100,R1204)</f>
        <v>0</v>
      </c>
      <c r="V1204" s="67">
        <f t="shared" si="129"/>
        <v>0</v>
      </c>
      <c r="X1204"/>
      <c r="Y1204" s="67" t="str">
        <f t="shared" si="134"/>
        <v xml:space="preserve"> </v>
      </c>
      <c r="AB1204" t="s">
        <v>90</v>
      </c>
      <c r="AC1204" s="46">
        <v>2533</v>
      </c>
      <c r="AD1204" s="46">
        <v>36</v>
      </c>
      <c r="AE1204" s="46">
        <v>35.1</v>
      </c>
      <c r="AF1204" s="46">
        <v>117</v>
      </c>
      <c r="AH1204" s="70" t="str">
        <f t="shared" si="130"/>
        <v/>
      </c>
      <c r="AI1204" s="70" t="str">
        <f t="shared" si="131"/>
        <v/>
      </c>
      <c r="AJ1204" s="70" t="str">
        <f t="shared" si="132"/>
        <v>X</v>
      </c>
      <c r="AK1204" s="70" t="str" cm="1">
        <f t="array" ref="AK1204">_xlfn.IFS(AH1204&lt;&gt;"","1",AI1204&lt;&gt;"","2",AJ1204&lt;&gt;"","3")</f>
        <v>3</v>
      </c>
    </row>
    <row r="1205" spans="1:37" x14ac:dyDescent="0.25">
      <c r="A1205" t="s">
        <v>463</v>
      </c>
      <c r="B1205" t="s">
        <v>1607</v>
      </c>
      <c r="C1205" s="67" t="str">
        <f t="shared" si="127"/>
        <v>Georgia Volley</v>
      </c>
      <c r="D1205" s="71" t="str" cm="1">
        <f t="array" ref="D1205">_xlfn.IFS(AK1205="1",CONCATENATE(C1205,"Regional"),AK1205="2",CONCATENATE(C1205,"Sectional"),AK1205="3",CONCATENATE(C1205,COUNTIF($C$1:C1205,C1205)))</f>
        <v>Georgia Volley2</v>
      </c>
      <c r="E1205" s="66">
        <v>45155.333333333336</v>
      </c>
      <c r="F1205" t="s">
        <v>2385</v>
      </c>
      <c r="G1205" s="46">
        <v>15</v>
      </c>
      <c r="H1205" s="46">
        <v>41</v>
      </c>
      <c r="I1205" s="46">
        <v>4</v>
      </c>
      <c r="J1205" t="s">
        <v>632</v>
      </c>
      <c r="K1205" t="s">
        <v>90</v>
      </c>
      <c r="L1205" s="46">
        <v>2533</v>
      </c>
      <c r="M1205" s="46">
        <v>36</v>
      </c>
      <c r="N1205" s="46">
        <v>35.1</v>
      </c>
      <c r="O1205" s="46">
        <v>117</v>
      </c>
      <c r="P1205" s="46">
        <f t="shared" si="128"/>
        <v>1</v>
      </c>
      <c r="R1205" s="67" t="s">
        <v>2739</v>
      </c>
      <c r="S1205" s="67">
        <f>COUNTIF(Y$2:$Y$100,R1205)</f>
        <v>0</v>
      </c>
      <c r="V1205" s="67">
        <f t="shared" si="129"/>
        <v>0</v>
      </c>
      <c r="X1205"/>
      <c r="Y1205" s="67" t="str">
        <f t="shared" si="134"/>
        <v xml:space="preserve"> </v>
      </c>
      <c r="AB1205" t="s">
        <v>90</v>
      </c>
      <c r="AC1205" s="46">
        <v>2533</v>
      </c>
      <c r="AD1205" s="46">
        <v>36</v>
      </c>
      <c r="AE1205" s="46">
        <v>35.1</v>
      </c>
      <c r="AF1205" s="46">
        <v>117</v>
      </c>
      <c r="AH1205" s="70" t="str">
        <f t="shared" si="130"/>
        <v/>
      </c>
      <c r="AI1205" s="70" t="str">
        <f t="shared" si="131"/>
        <v/>
      </c>
      <c r="AJ1205" s="70" t="str">
        <f t="shared" si="132"/>
        <v>X</v>
      </c>
      <c r="AK1205" s="70" t="str" cm="1">
        <f t="array" ref="AK1205">_xlfn.IFS(AH1205&lt;&gt;"","1",AI1205&lt;&gt;"","2",AJ1205&lt;&gt;"","3")</f>
        <v>3</v>
      </c>
    </row>
    <row r="1206" spans="1:37" x14ac:dyDescent="0.25">
      <c r="A1206" t="s">
        <v>1874</v>
      </c>
      <c r="B1206" t="s">
        <v>2704</v>
      </c>
      <c r="C1206" s="67" t="str">
        <f t="shared" si="127"/>
        <v>Brinley Goninen</v>
      </c>
      <c r="D1206" s="71" t="str" cm="1">
        <f t="array" ref="D1206">_xlfn.IFS(AK1206="1",CONCATENATE(C1206,"Regional"),AK1206="2",CONCATENATE(C1206,"Sectional"),AK1206="3",CONCATENATE(C1206,COUNTIF($C$1:C1206,C1206)))</f>
        <v>Brinley Goninen3</v>
      </c>
      <c r="E1206" s="66">
        <v>45155.333333333336</v>
      </c>
      <c r="F1206" t="s">
        <v>2385</v>
      </c>
      <c r="G1206" s="46">
        <v>15</v>
      </c>
      <c r="H1206" s="46">
        <v>47</v>
      </c>
      <c r="I1206" s="46">
        <v>5</v>
      </c>
      <c r="J1206" t="s">
        <v>632</v>
      </c>
      <c r="K1206" t="s">
        <v>90</v>
      </c>
      <c r="L1206" s="46">
        <v>2533</v>
      </c>
      <c r="M1206" s="46">
        <v>36</v>
      </c>
      <c r="N1206" s="46">
        <v>35.1</v>
      </c>
      <c r="O1206" s="46">
        <v>117</v>
      </c>
      <c r="P1206" s="46">
        <f t="shared" si="128"/>
        <v>1</v>
      </c>
      <c r="R1206" s="67" t="s">
        <v>2890</v>
      </c>
      <c r="S1206" s="67">
        <f>COUNTIF(Y$2:$Y$100,R1206)</f>
        <v>0</v>
      </c>
      <c r="V1206" s="67">
        <f t="shared" si="129"/>
        <v>0</v>
      </c>
      <c r="X1206"/>
      <c r="Y1206" s="67" t="str">
        <f t="shared" si="134"/>
        <v xml:space="preserve"> </v>
      </c>
      <c r="AB1206" t="s">
        <v>90</v>
      </c>
      <c r="AC1206" s="46">
        <v>2533</v>
      </c>
      <c r="AD1206" s="46">
        <v>36</v>
      </c>
      <c r="AE1206" s="46">
        <v>35.1</v>
      </c>
      <c r="AF1206" s="46">
        <v>117</v>
      </c>
      <c r="AH1206" s="70" t="str">
        <f t="shared" si="130"/>
        <v/>
      </c>
      <c r="AI1206" s="70" t="str">
        <f t="shared" si="131"/>
        <v/>
      </c>
      <c r="AJ1206" s="70" t="str">
        <f t="shared" si="132"/>
        <v>X</v>
      </c>
      <c r="AK1206" s="70" t="str" cm="1">
        <f t="array" ref="AK1206">_xlfn.IFS(AH1206&lt;&gt;"","1",AI1206&lt;&gt;"","2",AJ1206&lt;&gt;"","3")</f>
        <v>3</v>
      </c>
    </row>
    <row r="1207" spans="1:37" x14ac:dyDescent="0.25">
      <c r="A1207" t="s">
        <v>472</v>
      </c>
      <c r="B1207" t="s">
        <v>330</v>
      </c>
      <c r="C1207" s="67" t="str">
        <f t="shared" si="127"/>
        <v>Maya Ziegler</v>
      </c>
      <c r="D1207" s="71" t="str" cm="1">
        <f t="array" ref="D1207">_xlfn.IFS(AK1207="1",CONCATENATE(C1207,"Regional"),AK1207="2",CONCATENATE(C1207,"Sectional"),AK1207="3",CONCATENATE(C1207,COUNTIF($C$1:C1207,C1207)))</f>
        <v>Maya Ziegler2</v>
      </c>
      <c r="E1207" s="66">
        <v>45155.333333333336</v>
      </c>
      <c r="F1207" t="s">
        <v>2385</v>
      </c>
      <c r="G1207" s="46">
        <v>15</v>
      </c>
      <c r="H1207" s="46">
        <v>49</v>
      </c>
      <c r="I1207" s="46">
        <v>6</v>
      </c>
      <c r="J1207" t="s">
        <v>632</v>
      </c>
      <c r="K1207" t="s">
        <v>90</v>
      </c>
      <c r="L1207" s="46">
        <v>2533</v>
      </c>
      <c r="M1207" s="46">
        <v>36</v>
      </c>
      <c r="N1207" s="46">
        <v>35.1</v>
      </c>
      <c r="O1207" s="46">
        <v>117</v>
      </c>
      <c r="P1207" s="46">
        <f t="shared" si="128"/>
        <v>1</v>
      </c>
      <c r="R1207" s="67" t="s">
        <v>1169</v>
      </c>
      <c r="S1207" s="67">
        <f>COUNTIF(Y$2:$Y$100,R1207)</f>
        <v>0</v>
      </c>
      <c r="V1207" s="67">
        <f t="shared" si="129"/>
        <v>0</v>
      </c>
      <c r="X1207"/>
      <c r="Y1207" s="67" t="str">
        <f t="shared" si="134"/>
        <v xml:space="preserve"> </v>
      </c>
      <c r="AB1207" t="s">
        <v>90</v>
      </c>
      <c r="AC1207" s="46">
        <v>2533</v>
      </c>
      <c r="AD1207" s="46">
        <v>36</v>
      </c>
      <c r="AE1207" s="46">
        <v>35.1</v>
      </c>
      <c r="AF1207" s="46">
        <v>117</v>
      </c>
      <c r="AH1207" s="70" t="str">
        <f t="shared" si="130"/>
        <v/>
      </c>
      <c r="AI1207" s="70" t="str">
        <f t="shared" si="131"/>
        <v/>
      </c>
      <c r="AJ1207" s="70" t="str">
        <f t="shared" si="132"/>
        <v>X</v>
      </c>
      <c r="AK1207" s="70" t="str" cm="1">
        <f t="array" ref="AK1207">_xlfn.IFS(AH1207&lt;&gt;"","1",AI1207&lt;&gt;"","2",AJ1207&lt;&gt;"","3")</f>
        <v>3</v>
      </c>
    </row>
    <row r="1208" spans="1:37" x14ac:dyDescent="0.25">
      <c r="A1208" t="s">
        <v>612</v>
      </c>
      <c r="B1208" t="s">
        <v>496</v>
      </c>
      <c r="C1208" s="67" t="str">
        <f t="shared" si="127"/>
        <v>Josie Gennerman</v>
      </c>
      <c r="D1208" s="71" t="str" cm="1">
        <f t="array" ref="D1208">_xlfn.IFS(AK1208="1",CONCATENATE(C1208,"Regional"),AK1208="2",CONCATENATE(C1208,"Sectional"),AK1208="3",CONCATENATE(C1208,COUNTIF($C$1:C1208,C1208)))</f>
        <v>Josie Gennerman2</v>
      </c>
      <c r="E1208" s="66">
        <v>45155.333333333336</v>
      </c>
      <c r="F1208" t="s">
        <v>2385</v>
      </c>
      <c r="G1208" s="46">
        <v>15</v>
      </c>
      <c r="H1208" s="46">
        <v>49</v>
      </c>
      <c r="I1208" s="46">
        <v>6</v>
      </c>
      <c r="J1208" t="s">
        <v>632</v>
      </c>
      <c r="K1208" t="s">
        <v>90</v>
      </c>
      <c r="L1208" s="46">
        <v>2533</v>
      </c>
      <c r="M1208" s="46">
        <v>36</v>
      </c>
      <c r="N1208" s="46">
        <v>35.1</v>
      </c>
      <c r="O1208" s="46">
        <v>117</v>
      </c>
      <c r="P1208" s="46">
        <f t="shared" si="128"/>
        <v>1</v>
      </c>
      <c r="R1208" s="67" t="s">
        <v>1254</v>
      </c>
      <c r="S1208" s="67">
        <f>COUNTIF(Y$2:$Y$100,R1208)</f>
        <v>0</v>
      </c>
      <c r="V1208" s="67">
        <f t="shared" si="129"/>
        <v>0</v>
      </c>
      <c r="X1208"/>
      <c r="Y1208" s="67" t="str">
        <f t="shared" si="134"/>
        <v xml:space="preserve"> </v>
      </c>
      <c r="AB1208" t="s">
        <v>90</v>
      </c>
      <c r="AC1208" s="46">
        <v>2533</v>
      </c>
      <c r="AD1208" s="46">
        <v>36</v>
      </c>
      <c r="AE1208" s="46">
        <v>35.1</v>
      </c>
      <c r="AF1208" s="46">
        <v>117</v>
      </c>
      <c r="AH1208" s="70" t="str">
        <f t="shared" si="130"/>
        <v/>
      </c>
      <c r="AI1208" s="70" t="str">
        <f t="shared" si="131"/>
        <v/>
      </c>
      <c r="AJ1208" s="70" t="str">
        <f t="shared" si="132"/>
        <v>X</v>
      </c>
      <c r="AK1208" s="70" t="str" cm="1">
        <f t="array" ref="AK1208">_xlfn.IFS(AH1208&lt;&gt;"","1",AI1208&lt;&gt;"","2",AJ1208&lt;&gt;"","3")</f>
        <v>3</v>
      </c>
    </row>
    <row r="1209" spans="1:37" x14ac:dyDescent="0.25">
      <c r="A1209" t="s">
        <v>352</v>
      </c>
      <c r="B1209" t="s">
        <v>458</v>
      </c>
      <c r="C1209" s="67" t="str">
        <f t="shared" si="127"/>
        <v>Lauren Reed</v>
      </c>
      <c r="D1209" s="71" t="str" cm="1">
        <f t="array" ref="D1209">_xlfn.IFS(AK1209="1",CONCATENATE(C1209,"Regional"),AK1209="2",CONCATENATE(C1209,"Sectional"),AK1209="3",CONCATENATE(C1209,COUNTIF($C$1:C1209,C1209)))</f>
        <v>Lauren Reed3</v>
      </c>
      <c r="E1209" s="66">
        <v>45155.333333333336</v>
      </c>
      <c r="F1209" t="s">
        <v>2385</v>
      </c>
      <c r="G1209" s="46">
        <v>15</v>
      </c>
      <c r="H1209" s="46">
        <v>49</v>
      </c>
      <c r="I1209" s="46">
        <v>6</v>
      </c>
      <c r="J1209" t="s">
        <v>632</v>
      </c>
      <c r="K1209" t="s">
        <v>90</v>
      </c>
      <c r="L1209" s="46">
        <v>2533</v>
      </c>
      <c r="M1209" s="46">
        <v>36</v>
      </c>
      <c r="N1209" s="46">
        <v>35.1</v>
      </c>
      <c r="O1209" s="46">
        <v>117</v>
      </c>
      <c r="P1209" s="46">
        <f t="shared" si="128"/>
        <v>1</v>
      </c>
      <c r="R1209" s="67" t="s">
        <v>1253</v>
      </c>
      <c r="S1209" s="67">
        <f>COUNTIF(Y$2:$Y$100,R1209)</f>
        <v>0</v>
      </c>
      <c r="V1209" s="67">
        <f t="shared" si="129"/>
        <v>0</v>
      </c>
      <c r="X1209"/>
      <c r="Y1209" s="67" t="str">
        <f t="shared" si="134"/>
        <v xml:space="preserve"> </v>
      </c>
      <c r="AB1209" t="s">
        <v>90</v>
      </c>
      <c r="AC1209" s="46">
        <v>2533</v>
      </c>
      <c r="AD1209" s="46">
        <v>36</v>
      </c>
      <c r="AE1209" s="46">
        <v>35.1</v>
      </c>
      <c r="AF1209" s="46">
        <v>117</v>
      </c>
      <c r="AH1209" s="70" t="str">
        <f t="shared" si="130"/>
        <v/>
      </c>
      <c r="AI1209" s="70" t="str">
        <f t="shared" si="131"/>
        <v/>
      </c>
      <c r="AJ1209" s="70" t="str">
        <f t="shared" si="132"/>
        <v>X</v>
      </c>
      <c r="AK1209" s="70" t="str" cm="1">
        <f t="array" ref="AK1209">_xlfn.IFS(AH1209&lt;&gt;"","1",AI1209&lt;&gt;"","2",AJ1209&lt;&gt;"","3")</f>
        <v>3</v>
      </c>
    </row>
    <row r="1210" spans="1:37" x14ac:dyDescent="0.25">
      <c r="A1210" t="s">
        <v>613</v>
      </c>
      <c r="B1210" t="s">
        <v>614</v>
      </c>
      <c r="C1210" s="67" t="str">
        <f t="shared" si="127"/>
        <v>Kaylyn McQueeney</v>
      </c>
      <c r="D1210" s="71" t="str" cm="1">
        <f t="array" ref="D1210">_xlfn.IFS(AK1210="1",CONCATENATE(C1210,"Regional"),AK1210="2",CONCATENATE(C1210,"Sectional"),AK1210="3",CONCATENATE(C1210,COUNTIF($C$1:C1210,C1210)))</f>
        <v>Kaylyn McQueeney3</v>
      </c>
      <c r="E1210" s="66">
        <v>45155.333333333336</v>
      </c>
      <c r="F1210" t="s">
        <v>2385</v>
      </c>
      <c r="G1210" s="46">
        <v>15</v>
      </c>
      <c r="H1210" s="46">
        <v>50</v>
      </c>
      <c r="I1210" s="46">
        <v>9</v>
      </c>
      <c r="J1210" t="s">
        <v>632</v>
      </c>
      <c r="K1210" t="s">
        <v>90</v>
      </c>
      <c r="L1210" s="46">
        <v>2533</v>
      </c>
      <c r="M1210" s="46">
        <v>36</v>
      </c>
      <c r="N1210" s="46">
        <v>35.1</v>
      </c>
      <c r="O1210" s="46">
        <v>117</v>
      </c>
      <c r="P1210" s="46">
        <f t="shared" si="128"/>
        <v>1</v>
      </c>
      <c r="R1210" s="67" t="s">
        <v>1255</v>
      </c>
      <c r="S1210" s="67">
        <f>COUNTIF(Y$2:$Y$100,R1210)</f>
        <v>0</v>
      </c>
      <c r="V1210" s="67">
        <f t="shared" si="129"/>
        <v>0</v>
      </c>
      <c r="X1210"/>
      <c r="Y1210" s="67" t="str">
        <f t="shared" si="134"/>
        <v xml:space="preserve"> </v>
      </c>
      <c r="AB1210" t="s">
        <v>90</v>
      </c>
      <c r="AC1210" s="46">
        <v>2533</v>
      </c>
      <c r="AD1210" s="46">
        <v>36</v>
      </c>
      <c r="AE1210" s="46">
        <v>35.1</v>
      </c>
      <c r="AF1210" s="46">
        <v>117</v>
      </c>
      <c r="AH1210" s="70" t="str">
        <f t="shared" si="130"/>
        <v/>
      </c>
      <c r="AI1210" s="70" t="str">
        <f t="shared" si="131"/>
        <v/>
      </c>
      <c r="AJ1210" s="70" t="str">
        <f t="shared" si="132"/>
        <v>X</v>
      </c>
      <c r="AK1210" s="70" t="str" cm="1">
        <f t="array" ref="AK1210">_xlfn.IFS(AH1210&lt;&gt;"","1",AI1210&lt;&gt;"","2",AJ1210&lt;&gt;"","3")</f>
        <v>3</v>
      </c>
    </row>
    <row r="1211" spans="1:37" x14ac:dyDescent="0.25">
      <c r="A1211" t="s">
        <v>404</v>
      </c>
      <c r="B1211" t="s">
        <v>313</v>
      </c>
      <c r="C1211" s="67" t="str">
        <f t="shared" si="127"/>
        <v>Avery Meek</v>
      </c>
      <c r="D1211" s="71" t="str" cm="1">
        <f t="array" ref="D1211">_xlfn.IFS(AK1211="1",CONCATENATE(C1211,"Regional"),AK1211="2",CONCATENATE(C1211,"Sectional"),AK1211="3",CONCATENATE(C1211,COUNTIF($C$1:C1211,C1211)))</f>
        <v>Avery Meek3</v>
      </c>
      <c r="E1211" s="66">
        <v>45155.333333333336</v>
      </c>
      <c r="F1211" t="s">
        <v>2385</v>
      </c>
      <c r="G1211" s="46">
        <v>15</v>
      </c>
      <c r="H1211" s="46">
        <v>50</v>
      </c>
      <c r="I1211" s="46">
        <v>9</v>
      </c>
      <c r="J1211" t="s">
        <v>632</v>
      </c>
      <c r="K1211" t="s">
        <v>90</v>
      </c>
      <c r="L1211" s="46">
        <v>2533</v>
      </c>
      <c r="M1211" s="46">
        <v>36</v>
      </c>
      <c r="N1211" s="46">
        <v>35.1</v>
      </c>
      <c r="O1211" s="46">
        <v>117</v>
      </c>
      <c r="P1211" s="46">
        <f t="shared" si="128"/>
        <v>1</v>
      </c>
      <c r="R1211" s="67" t="s">
        <v>1135</v>
      </c>
      <c r="S1211" s="67">
        <f>COUNTIF(Y$2:$Y$100,R1211)</f>
        <v>0</v>
      </c>
      <c r="V1211" s="67">
        <f t="shared" si="129"/>
        <v>0</v>
      </c>
      <c r="X1211"/>
      <c r="Y1211" s="67" t="str">
        <f t="shared" si="134"/>
        <v xml:space="preserve"> </v>
      </c>
      <c r="AB1211" t="s">
        <v>90</v>
      </c>
      <c r="AC1211" s="46">
        <v>2533</v>
      </c>
      <c r="AD1211" s="46">
        <v>36</v>
      </c>
      <c r="AE1211" s="46">
        <v>35.1</v>
      </c>
      <c r="AF1211" s="46">
        <v>117</v>
      </c>
      <c r="AH1211" s="70" t="str">
        <f t="shared" si="130"/>
        <v/>
      </c>
      <c r="AI1211" s="70" t="str">
        <f t="shared" si="131"/>
        <v/>
      </c>
      <c r="AJ1211" s="70" t="str">
        <f t="shared" si="132"/>
        <v>X</v>
      </c>
      <c r="AK1211" s="70" t="str" cm="1">
        <f t="array" ref="AK1211">_xlfn.IFS(AH1211&lt;&gt;"","1",AI1211&lt;&gt;"","2",AJ1211&lt;&gt;"","3")</f>
        <v>3</v>
      </c>
    </row>
    <row r="1212" spans="1:37" x14ac:dyDescent="0.25">
      <c r="A1212" t="s">
        <v>3410</v>
      </c>
      <c r="B1212" t="s">
        <v>422</v>
      </c>
      <c r="C1212" s="67" t="str">
        <f t="shared" si="127"/>
        <v>Caroline Cutrano</v>
      </c>
      <c r="D1212" s="71" t="str" cm="1">
        <f t="array" ref="D1212">_xlfn.IFS(AK1212="1",CONCATENATE(C1212,"Regional"),AK1212="2",CONCATENATE(C1212,"Sectional"),AK1212="3",CONCATENATE(C1212,COUNTIF($C$1:C1212,C1212)))</f>
        <v>Caroline Cutrano2</v>
      </c>
      <c r="E1212" s="66">
        <v>45155.333333333336</v>
      </c>
      <c r="F1212" t="s">
        <v>2385</v>
      </c>
      <c r="G1212" s="46">
        <v>15</v>
      </c>
      <c r="H1212" s="46">
        <v>50</v>
      </c>
      <c r="I1212" s="46">
        <v>9</v>
      </c>
      <c r="J1212" t="s">
        <v>632</v>
      </c>
      <c r="K1212" t="s">
        <v>90</v>
      </c>
      <c r="L1212" s="46">
        <v>2533</v>
      </c>
      <c r="M1212" s="46">
        <v>36</v>
      </c>
      <c r="N1212" s="46">
        <v>35.1</v>
      </c>
      <c r="O1212" s="46">
        <v>117</v>
      </c>
      <c r="P1212" s="46">
        <f t="shared" si="128"/>
        <v>1</v>
      </c>
      <c r="R1212" s="67" t="s">
        <v>3563</v>
      </c>
      <c r="S1212" s="67">
        <f>COUNTIF(Y$2:$Y$100,R1212)</f>
        <v>0</v>
      </c>
      <c r="V1212" s="67">
        <f t="shared" si="129"/>
        <v>0</v>
      </c>
      <c r="X1212"/>
      <c r="Y1212" s="67" t="str">
        <f t="shared" si="134"/>
        <v xml:space="preserve"> </v>
      </c>
      <c r="AB1212" t="s">
        <v>90</v>
      </c>
      <c r="AC1212" s="46">
        <v>2533</v>
      </c>
      <c r="AD1212" s="46">
        <v>36</v>
      </c>
      <c r="AE1212" s="46">
        <v>35.1</v>
      </c>
      <c r="AF1212" s="46">
        <v>117</v>
      </c>
      <c r="AH1212" s="70" t="str">
        <f t="shared" si="130"/>
        <v/>
      </c>
      <c r="AI1212" s="70" t="str">
        <f t="shared" si="131"/>
        <v/>
      </c>
      <c r="AJ1212" s="70" t="str">
        <f t="shared" si="132"/>
        <v>X</v>
      </c>
      <c r="AK1212" s="70" t="str" cm="1">
        <f t="array" ref="AK1212">_xlfn.IFS(AH1212&lt;&gt;"","1",AI1212&lt;&gt;"","2",AJ1212&lt;&gt;"","3")</f>
        <v>3</v>
      </c>
    </row>
    <row r="1213" spans="1:37" x14ac:dyDescent="0.25">
      <c r="A1213" t="s">
        <v>247</v>
      </c>
      <c r="B1213" t="s">
        <v>618</v>
      </c>
      <c r="C1213" s="67" t="str">
        <f t="shared" si="127"/>
        <v>Arabella Fisher</v>
      </c>
      <c r="D1213" s="71" t="str" cm="1">
        <f t="array" ref="D1213">_xlfn.IFS(AK1213="1",CONCATENATE(C1213,"Regional"),AK1213="2",CONCATENATE(C1213,"Sectional"),AK1213="3",CONCATENATE(C1213,COUNTIF($C$1:C1213,C1213)))</f>
        <v>Arabella Fisher3</v>
      </c>
      <c r="E1213" s="66">
        <v>45155.333333333336</v>
      </c>
      <c r="F1213" t="s">
        <v>2385</v>
      </c>
      <c r="G1213" s="46">
        <v>15</v>
      </c>
      <c r="H1213" s="46">
        <v>53</v>
      </c>
      <c r="I1213" s="46">
        <v>12</v>
      </c>
      <c r="J1213" t="s">
        <v>632</v>
      </c>
      <c r="K1213" t="s">
        <v>90</v>
      </c>
      <c r="L1213" s="46">
        <v>2533</v>
      </c>
      <c r="M1213" s="46">
        <v>36</v>
      </c>
      <c r="N1213" s="46">
        <v>35.1</v>
      </c>
      <c r="O1213" s="46">
        <v>117</v>
      </c>
      <c r="P1213" s="46">
        <f t="shared" si="128"/>
        <v>1</v>
      </c>
      <c r="R1213" s="67" t="s">
        <v>1257</v>
      </c>
      <c r="S1213" s="67">
        <f>COUNTIF(Y$2:$Y$100,R1213)</f>
        <v>0</v>
      </c>
      <c r="V1213" s="67">
        <f t="shared" si="129"/>
        <v>0</v>
      </c>
      <c r="X1213"/>
      <c r="Y1213" s="67" t="str">
        <f t="shared" si="134"/>
        <v xml:space="preserve"> </v>
      </c>
      <c r="AB1213" t="s">
        <v>90</v>
      </c>
      <c r="AC1213" s="46">
        <v>2533</v>
      </c>
      <c r="AD1213" s="46">
        <v>36</v>
      </c>
      <c r="AE1213" s="46">
        <v>35.1</v>
      </c>
      <c r="AF1213" s="46">
        <v>117</v>
      </c>
      <c r="AH1213" s="70" t="str">
        <f t="shared" si="130"/>
        <v/>
      </c>
      <c r="AI1213" s="70" t="str">
        <f t="shared" si="131"/>
        <v/>
      </c>
      <c r="AJ1213" s="70" t="str">
        <f t="shared" si="132"/>
        <v>X</v>
      </c>
      <c r="AK1213" s="70" t="str" cm="1">
        <f t="array" ref="AK1213">_xlfn.IFS(AH1213&lt;&gt;"","1",AI1213&lt;&gt;"","2",AJ1213&lt;&gt;"","3")</f>
        <v>3</v>
      </c>
    </row>
    <row r="1214" spans="1:37" x14ac:dyDescent="0.25">
      <c r="A1214" t="s">
        <v>241</v>
      </c>
      <c r="B1214" t="s">
        <v>315</v>
      </c>
      <c r="C1214" s="67" t="str">
        <f t="shared" si="127"/>
        <v>Morgan Endres</v>
      </c>
      <c r="D1214" s="71" t="str" cm="1">
        <f t="array" ref="D1214">_xlfn.IFS(AK1214="1",CONCATENATE(C1214,"Regional"),AK1214="2",CONCATENATE(C1214,"Sectional"),AK1214="3",CONCATENATE(C1214,COUNTIF($C$1:C1214,C1214)))</f>
        <v>Morgan Endres1</v>
      </c>
      <c r="E1214" s="66">
        <v>45155.333333333336</v>
      </c>
      <c r="F1214" t="s">
        <v>2385</v>
      </c>
      <c r="G1214" s="46">
        <v>15</v>
      </c>
      <c r="H1214" s="46">
        <v>56</v>
      </c>
      <c r="I1214" s="46">
        <v>13</v>
      </c>
      <c r="J1214" t="s">
        <v>632</v>
      </c>
      <c r="K1214" t="s">
        <v>90</v>
      </c>
      <c r="L1214" s="46">
        <v>2533</v>
      </c>
      <c r="M1214" s="46">
        <v>36</v>
      </c>
      <c r="N1214" s="46">
        <v>35.1</v>
      </c>
      <c r="O1214" s="46">
        <v>117</v>
      </c>
      <c r="P1214" s="46">
        <f t="shared" si="128"/>
        <v>1</v>
      </c>
      <c r="R1214" s="67" t="s">
        <v>1138</v>
      </c>
      <c r="S1214" s="67">
        <f>COUNTIF(Y$2:$Y$100,R1214)</f>
        <v>0</v>
      </c>
      <c r="V1214" s="67">
        <f t="shared" si="129"/>
        <v>0</v>
      </c>
      <c r="X1214"/>
      <c r="Y1214" s="67" t="str">
        <f t="shared" si="134"/>
        <v xml:space="preserve"> </v>
      </c>
      <c r="AB1214" t="s">
        <v>90</v>
      </c>
      <c r="AC1214" s="46">
        <v>2533</v>
      </c>
      <c r="AD1214" s="46">
        <v>36</v>
      </c>
      <c r="AE1214" s="46">
        <v>35.1</v>
      </c>
      <c r="AF1214" s="46">
        <v>117</v>
      </c>
      <c r="AH1214" s="70" t="str">
        <f t="shared" si="130"/>
        <v/>
      </c>
      <c r="AI1214" s="70" t="str">
        <f t="shared" si="131"/>
        <v/>
      </c>
      <c r="AJ1214" s="70" t="str">
        <f t="shared" si="132"/>
        <v>X</v>
      </c>
      <c r="AK1214" s="70" t="str" cm="1">
        <f t="array" ref="AK1214">_xlfn.IFS(AH1214&lt;&gt;"","1",AI1214&lt;&gt;"","2",AJ1214&lt;&gt;"","3")</f>
        <v>3</v>
      </c>
    </row>
    <row r="1215" spans="1:37" x14ac:dyDescent="0.25">
      <c r="A1215" t="s">
        <v>629</v>
      </c>
      <c r="B1215" t="s">
        <v>630</v>
      </c>
      <c r="C1215" s="67" t="str">
        <f t="shared" si="127"/>
        <v>Kathryn Baumgart</v>
      </c>
      <c r="D1215" s="71" t="str" cm="1">
        <f t="array" ref="D1215">_xlfn.IFS(AK1215="1",CONCATENATE(C1215,"Regional"),AK1215="2",CONCATENATE(C1215,"Sectional"),AK1215="3",CONCATENATE(C1215,COUNTIF($C$1:C1215,C1215)))</f>
        <v>Kathryn Baumgart2</v>
      </c>
      <c r="E1215" s="66">
        <v>45155.333333333336</v>
      </c>
      <c r="F1215" t="s">
        <v>2385</v>
      </c>
      <c r="G1215" s="46">
        <v>15</v>
      </c>
      <c r="H1215" s="46">
        <v>58</v>
      </c>
      <c r="I1215" s="46">
        <v>14</v>
      </c>
      <c r="J1215" t="s">
        <v>632</v>
      </c>
      <c r="K1215" t="s">
        <v>90</v>
      </c>
      <c r="L1215" s="46">
        <v>2533</v>
      </c>
      <c r="M1215" s="46">
        <v>36</v>
      </c>
      <c r="N1215" s="46">
        <v>35.1</v>
      </c>
      <c r="O1215" s="46">
        <v>117</v>
      </c>
      <c r="P1215" s="46">
        <f t="shared" si="128"/>
        <v>1</v>
      </c>
      <c r="R1215" s="67" t="s">
        <v>1263</v>
      </c>
      <c r="S1215" s="67">
        <f>COUNTIF(Y$2:$Y$100,R1215)</f>
        <v>0</v>
      </c>
      <c r="V1215" s="67">
        <f t="shared" si="129"/>
        <v>0</v>
      </c>
      <c r="X1215"/>
      <c r="Y1215" s="67" t="str">
        <f t="shared" si="134"/>
        <v xml:space="preserve"> </v>
      </c>
      <c r="AB1215" t="s">
        <v>90</v>
      </c>
      <c r="AC1215" s="46">
        <v>2533</v>
      </c>
      <c r="AD1215" s="46">
        <v>36</v>
      </c>
      <c r="AE1215" s="46">
        <v>35.1</v>
      </c>
      <c r="AF1215" s="46">
        <v>117</v>
      </c>
      <c r="AH1215" s="70" t="str">
        <f t="shared" si="130"/>
        <v/>
      </c>
      <c r="AI1215" s="70" t="str">
        <f t="shared" si="131"/>
        <v/>
      </c>
      <c r="AJ1215" s="70" t="str">
        <f t="shared" si="132"/>
        <v>X</v>
      </c>
      <c r="AK1215" s="70" t="str" cm="1">
        <f t="array" ref="AK1215">_xlfn.IFS(AH1215&lt;&gt;"","1",AI1215&lt;&gt;"","2",AJ1215&lt;&gt;"","3")</f>
        <v>3</v>
      </c>
    </row>
    <row r="1216" spans="1:37" x14ac:dyDescent="0.25">
      <c r="A1216" t="s">
        <v>615</v>
      </c>
      <c r="B1216" t="s">
        <v>616</v>
      </c>
      <c r="C1216" s="67" t="str">
        <f t="shared" si="127"/>
        <v>Caitlyn Rauch</v>
      </c>
      <c r="D1216" s="71" t="str" cm="1">
        <f t="array" ref="D1216">_xlfn.IFS(AK1216="1",CONCATENATE(C1216,"Regional"),AK1216="2",CONCATENATE(C1216,"Sectional"),AK1216="3",CONCATENATE(C1216,COUNTIF($C$1:C1216,C1216)))</f>
        <v>Caitlyn Rauch3</v>
      </c>
      <c r="E1216" s="66">
        <v>45155.333333333336</v>
      </c>
      <c r="F1216" t="s">
        <v>2385</v>
      </c>
      <c r="G1216" s="46">
        <v>15</v>
      </c>
      <c r="H1216" s="46">
        <v>61</v>
      </c>
      <c r="I1216" s="46">
        <v>15</v>
      </c>
      <c r="J1216" t="s">
        <v>632</v>
      </c>
      <c r="K1216" t="s">
        <v>90</v>
      </c>
      <c r="L1216" s="46">
        <v>2533</v>
      </c>
      <c r="M1216" s="46">
        <v>36</v>
      </c>
      <c r="N1216" s="46">
        <v>35.1</v>
      </c>
      <c r="O1216" s="46">
        <v>117</v>
      </c>
      <c r="P1216" s="46">
        <f t="shared" si="128"/>
        <v>1</v>
      </c>
      <c r="R1216" s="67" t="s">
        <v>1256</v>
      </c>
      <c r="S1216" s="67">
        <f>COUNTIF(Y$2:$Y$100,R1216)</f>
        <v>0</v>
      </c>
      <c r="V1216" s="67">
        <f t="shared" si="129"/>
        <v>0</v>
      </c>
      <c r="X1216"/>
      <c r="Y1216" s="67" t="str">
        <f t="shared" si="134"/>
        <v xml:space="preserve"> </v>
      </c>
      <c r="AB1216" t="s">
        <v>90</v>
      </c>
      <c r="AC1216" s="46">
        <v>2533</v>
      </c>
      <c r="AD1216" s="46">
        <v>36</v>
      </c>
      <c r="AE1216" s="46">
        <v>35.1</v>
      </c>
      <c r="AF1216" s="46">
        <v>117</v>
      </c>
      <c r="AH1216" s="70" t="str">
        <f t="shared" si="130"/>
        <v/>
      </c>
      <c r="AI1216" s="70" t="str">
        <f t="shared" si="131"/>
        <v/>
      </c>
      <c r="AJ1216" s="70" t="str">
        <f t="shared" si="132"/>
        <v>X</v>
      </c>
      <c r="AK1216" s="70" t="str" cm="1">
        <f t="array" ref="AK1216">_xlfn.IFS(AH1216&lt;&gt;"","1",AI1216&lt;&gt;"","2",AJ1216&lt;&gt;"","3")</f>
        <v>3</v>
      </c>
    </row>
    <row r="1217" spans="1:37" x14ac:dyDescent="0.25">
      <c r="A1217" t="s">
        <v>299</v>
      </c>
      <c r="B1217" t="s">
        <v>458</v>
      </c>
      <c r="C1217" s="67" t="str">
        <f t="shared" si="127"/>
        <v>Lauren Lupinek</v>
      </c>
      <c r="D1217" s="71" t="str" cm="1">
        <f t="array" ref="D1217">_xlfn.IFS(AK1217="1",CONCATENATE(C1217,"Regional"),AK1217="2",CONCATENATE(C1217,"Sectional"),AK1217="3",CONCATENATE(C1217,COUNTIF($C$1:C1217,C1217)))</f>
        <v>Lauren Lupinek3</v>
      </c>
      <c r="E1217" s="66">
        <v>45155.333333333336</v>
      </c>
      <c r="F1217" t="s">
        <v>2679</v>
      </c>
      <c r="G1217" s="46">
        <v>46</v>
      </c>
      <c r="H1217" s="46">
        <v>74</v>
      </c>
      <c r="I1217" s="46">
        <v>1</v>
      </c>
      <c r="J1217" t="s">
        <v>171</v>
      </c>
      <c r="K1217" t="s">
        <v>90</v>
      </c>
      <c r="L1217" s="46">
        <v>5237</v>
      </c>
      <c r="M1217" s="46">
        <v>70</v>
      </c>
      <c r="N1217" s="46">
        <v>70.3</v>
      </c>
      <c r="O1217" s="46">
        <v>117</v>
      </c>
      <c r="P1217" s="46">
        <f t="shared" si="128"/>
        <v>2</v>
      </c>
      <c r="R1217" s="67" t="s">
        <v>1313</v>
      </c>
      <c r="S1217" s="67">
        <f>COUNTIF(Y$2:$Y$100,R1217)</f>
        <v>0</v>
      </c>
      <c r="V1217" s="67">
        <f t="shared" si="129"/>
        <v>0</v>
      </c>
      <c r="AB1217" t="s">
        <v>90</v>
      </c>
      <c r="AC1217" s="46">
        <v>5237</v>
      </c>
      <c r="AD1217" s="46">
        <v>70</v>
      </c>
      <c r="AE1217" s="46">
        <v>70.3</v>
      </c>
      <c r="AF1217" s="46">
        <v>117</v>
      </c>
      <c r="AH1217" s="70" t="str">
        <f t="shared" si="130"/>
        <v/>
      </c>
      <c r="AI1217" s="70" t="str">
        <f t="shared" si="131"/>
        <v/>
      </c>
      <c r="AJ1217" s="70" t="str">
        <f t="shared" si="132"/>
        <v>X</v>
      </c>
      <c r="AK1217" s="70" t="str" cm="1">
        <f t="array" ref="AK1217">_xlfn.IFS(AH1217&lt;&gt;"","1",AI1217&lt;&gt;"","2",AJ1217&lt;&gt;"","3")</f>
        <v>3</v>
      </c>
    </row>
    <row r="1218" spans="1:37" x14ac:dyDescent="0.25">
      <c r="A1218" t="s">
        <v>1934</v>
      </c>
      <c r="B1218" t="s">
        <v>1935</v>
      </c>
      <c r="C1218" s="67" t="str">
        <f t="shared" ref="C1218:C1281" si="135">CONCATENATE(B1218," ",A1218)</f>
        <v>Rita Kuepper</v>
      </c>
      <c r="D1218" s="71" t="str" cm="1">
        <f t="array" ref="D1218">_xlfn.IFS(AK1218="1",CONCATENATE(C1218,"Regional"),AK1218="2",CONCATENATE(C1218,"Sectional"),AK1218="3",CONCATENATE(C1218,COUNTIF($C$1:C1218,C1218)))</f>
        <v>Rita Kuepper3</v>
      </c>
      <c r="E1218" s="66">
        <v>45155.333333333336</v>
      </c>
      <c r="F1218" t="s">
        <v>2679</v>
      </c>
      <c r="G1218" s="46">
        <v>46</v>
      </c>
      <c r="H1218" s="46">
        <v>80</v>
      </c>
      <c r="I1218" s="46">
        <v>2</v>
      </c>
      <c r="J1218" t="s">
        <v>171</v>
      </c>
      <c r="K1218" t="s">
        <v>90</v>
      </c>
      <c r="L1218" s="46">
        <v>5237</v>
      </c>
      <c r="M1218" s="46">
        <v>70</v>
      </c>
      <c r="N1218" s="46">
        <v>70.3</v>
      </c>
      <c r="O1218" s="46">
        <v>117</v>
      </c>
      <c r="P1218" s="46">
        <f t="shared" ref="P1218:P1281" si="136">IF(L1218&gt;4000,2,1)</f>
        <v>2</v>
      </c>
      <c r="R1218" s="67" t="s">
        <v>2951</v>
      </c>
      <c r="S1218" s="67">
        <f>COUNTIF(Y$2:$Y$100,R1218)</f>
        <v>0</v>
      </c>
      <c r="V1218" s="67">
        <f t="shared" ref="V1218:V1281" si="137">COUNTIF(R1218:R3841,Y1218)</f>
        <v>0</v>
      </c>
      <c r="AB1218" t="s">
        <v>90</v>
      </c>
      <c r="AC1218" s="46">
        <v>5237</v>
      </c>
      <c r="AD1218" s="46">
        <v>70</v>
      </c>
      <c r="AE1218" s="46">
        <v>70.3</v>
      </c>
      <c r="AF1218" s="46">
        <v>117</v>
      </c>
      <c r="AH1218" s="70" t="str">
        <f t="shared" ref="AH1218:AH1281" si="138">IF(ISNUMBER(SEARCH("regional",$F1218)),$F1218,"")</f>
        <v/>
      </c>
      <c r="AI1218" s="70" t="str">
        <f t="shared" ref="AI1218:AI1281" si="139">IF(ISNUMBER(SEARCH("sectional",$F1218)),$F1218,"")</f>
        <v/>
      </c>
      <c r="AJ1218" s="70" t="str">
        <f t="shared" ref="AJ1218:AJ1281" si="140">IF(AND(AH1218="",AI1218=""),"X","")</f>
        <v>X</v>
      </c>
      <c r="AK1218" s="70" t="str" cm="1">
        <f t="array" ref="AK1218">_xlfn.IFS(AH1218&lt;&gt;"","1",AI1218&lt;&gt;"","2",AJ1218&lt;&gt;"","3")</f>
        <v>3</v>
      </c>
    </row>
    <row r="1219" spans="1:37" x14ac:dyDescent="0.25">
      <c r="A1219" t="s">
        <v>460</v>
      </c>
      <c r="B1219" t="s">
        <v>461</v>
      </c>
      <c r="C1219" s="67" t="str">
        <f t="shared" si="135"/>
        <v>Breanne Delisle</v>
      </c>
      <c r="D1219" s="71" t="str" cm="1">
        <f t="array" ref="D1219">_xlfn.IFS(AK1219="1",CONCATENATE(C1219,"Regional"),AK1219="2",CONCATENATE(C1219,"Sectional"),AK1219="3",CONCATENATE(C1219,COUNTIF($C$1:C1219,C1219)))</f>
        <v>Breanne Delisle2</v>
      </c>
      <c r="E1219" s="66">
        <v>45155.333333333336</v>
      </c>
      <c r="F1219" t="s">
        <v>2679</v>
      </c>
      <c r="G1219" s="46">
        <v>46</v>
      </c>
      <c r="H1219" s="46">
        <v>82</v>
      </c>
      <c r="I1219" s="46">
        <v>3</v>
      </c>
      <c r="J1219" t="s">
        <v>171</v>
      </c>
      <c r="K1219" t="s">
        <v>90</v>
      </c>
      <c r="L1219" s="46">
        <v>5237</v>
      </c>
      <c r="M1219" s="46">
        <v>70</v>
      </c>
      <c r="N1219" s="46">
        <v>70.3</v>
      </c>
      <c r="O1219" s="46">
        <v>117</v>
      </c>
      <c r="P1219" s="46">
        <f t="shared" si="136"/>
        <v>2</v>
      </c>
      <c r="R1219" s="67" t="s">
        <v>1161</v>
      </c>
      <c r="S1219" s="67">
        <f>COUNTIF(Y$2:$Y$100,R1219)</f>
        <v>0</v>
      </c>
      <c r="V1219" s="67">
        <f t="shared" si="137"/>
        <v>0</v>
      </c>
      <c r="AB1219" t="s">
        <v>90</v>
      </c>
      <c r="AC1219" s="46">
        <v>5237</v>
      </c>
      <c r="AD1219" s="46">
        <v>70</v>
      </c>
      <c r="AE1219" s="46">
        <v>70.3</v>
      </c>
      <c r="AF1219" s="46">
        <v>117</v>
      </c>
      <c r="AH1219" s="70" t="str">
        <f t="shared" si="138"/>
        <v/>
      </c>
      <c r="AI1219" s="70" t="str">
        <f t="shared" si="139"/>
        <v/>
      </c>
      <c r="AJ1219" s="70" t="str">
        <f t="shared" si="140"/>
        <v>X</v>
      </c>
      <c r="AK1219" s="70" t="str" cm="1">
        <f t="array" ref="AK1219">_xlfn.IFS(AH1219&lt;&gt;"","1",AI1219&lt;&gt;"","2",AJ1219&lt;&gt;"","3")</f>
        <v>3</v>
      </c>
    </row>
    <row r="1220" spans="1:37" x14ac:dyDescent="0.25">
      <c r="A1220" t="s">
        <v>192</v>
      </c>
      <c r="B1220" t="s">
        <v>764</v>
      </c>
      <c r="C1220" s="67" t="str">
        <f t="shared" si="135"/>
        <v>Anneke Barnett</v>
      </c>
      <c r="D1220" s="71" t="str" cm="1">
        <f t="array" ref="D1220">_xlfn.IFS(AK1220="1",CONCATENATE(C1220,"Regional"),AK1220="2",CONCATENATE(C1220,"Sectional"),AK1220="3",CONCATENATE(C1220,COUNTIF($C$1:C1220,C1220)))</f>
        <v>Anneke Barnett3</v>
      </c>
      <c r="E1220" s="66">
        <v>45155.333333333336</v>
      </c>
      <c r="F1220" t="s">
        <v>2679</v>
      </c>
      <c r="G1220" s="46">
        <v>46</v>
      </c>
      <c r="H1220" s="46">
        <v>85</v>
      </c>
      <c r="I1220" s="46">
        <v>4</v>
      </c>
      <c r="J1220" t="s">
        <v>171</v>
      </c>
      <c r="K1220" t="s">
        <v>90</v>
      </c>
      <c r="L1220" s="46">
        <v>5237</v>
      </c>
      <c r="M1220" s="46">
        <v>70</v>
      </c>
      <c r="N1220" s="46">
        <v>70.3</v>
      </c>
      <c r="O1220" s="46">
        <v>117</v>
      </c>
      <c r="P1220" s="46">
        <f t="shared" si="136"/>
        <v>2</v>
      </c>
      <c r="R1220" s="67" t="s">
        <v>1348</v>
      </c>
      <c r="S1220" s="67">
        <f>COUNTIF(Y$2:$Y$100,R1220)</f>
        <v>0</v>
      </c>
      <c r="V1220" s="67">
        <f t="shared" si="137"/>
        <v>0</v>
      </c>
      <c r="AB1220" t="s">
        <v>90</v>
      </c>
      <c r="AC1220" s="46">
        <v>5237</v>
      </c>
      <c r="AD1220" s="46">
        <v>70</v>
      </c>
      <c r="AE1220" s="46">
        <v>70.3</v>
      </c>
      <c r="AF1220" s="46">
        <v>117</v>
      </c>
      <c r="AH1220" s="70" t="str">
        <f t="shared" si="138"/>
        <v/>
      </c>
      <c r="AI1220" s="70" t="str">
        <f t="shared" si="139"/>
        <v/>
      </c>
      <c r="AJ1220" s="70" t="str">
        <f t="shared" si="140"/>
        <v>X</v>
      </c>
      <c r="AK1220" s="70" t="str" cm="1">
        <f t="array" ref="AK1220">_xlfn.IFS(AH1220&lt;&gt;"","1",AI1220&lt;&gt;"","2",AJ1220&lt;&gt;"","3")</f>
        <v>3</v>
      </c>
    </row>
    <row r="1221" spans="1:37" x14ac:dyDescent="0.25">
      <c r="A1221" t="s">
        <v>727</v>
      </c>
      <c r="B1221" t="s">
        <v>728</v>
      </c>
      <c r="C1221" s="67" t="str">
        <f t="shared" si="135"/>
        <v>Diana Schallock</v>
      </c>
      <c r="D1221" s="71" t="str" cm="1">
        <f t="array" ref="D1221">_xlfn.IFS(AK1221="1",CONCATENATE(C1221,"Regional"),AK1221="2",CONCATENATE(C1221,"Sectional"),AK1221="3",CONCATENATE(C1221,COUNTIF($C$1:C1221,C1221)))</f>
        <v>Diana Schallock3</v>
      </c>
      <c r="E1221" s="66">
        <v>45155.333333333336</v>
      </c>
      <c r="F1221" t="s">
        <v>2679</v>
      </c>
      <c r="G1221" s="46">
        <v>46</v>
      </c>
      <c r="H1221" s="46">
        <v>86</v>
      </c>
      <c r="I1221" s="46">
        <v>5</v>
      </c>
      <c r="J1221" t="s">
        <v>171</v>
      </c>
      <c r="K1221" t="s">
        <v>90</v>
      </c>
      <c r="L1221" s="46">
        <v>5237</v>
      </c>
      <c r="M1221" s="46">
        <v>70</v>
      </c>
      <c r="N1221" s="46">
        <v>70.3</v>
      </c>
      <c r="O1221" s="46">
        <v>117</v>
      </c>
      <c r="P1221" s="46">
        <f t="shared" si="136"/>
        <v>2</v>
      </c>
      <c r="R1221" s="67" t="s">
        <v>1323</v>
      </c>
      <c r="S1221" s="67">
        <f>COUNTIF(Y$2:$Y$100,R1221)</f>
        <v>0</v>
      </c>
      <c r="V1221" s="67">
        <f t="shared" si="137"/>
        <v>0</v>
      </c>
      <c r="AB1221" t="s">
        <v>90</v>
      </c>
      <c r="AC1221" s="46">
        <v>5237</v>
      </c>
      <c r="AD1221" s="46">
        <v>70</v>
      </c>
      <c r="AE1221" s="46">
        <v>70.3</v>
      </c>
      <c r="AF1221" s="46">
        <v>117</v>
      </c>
      <c r="AH1221" s="70" t="str">
        <f t="shared" si="138"/>
        <v/>
      </c>
      <c r="AI1221" s="70" t="str">
        <f t="shared" si="139"/>
        <v/>
      </c>
      <c r="AJ1221" s="70" t="str">
        <f t="shared" si="140"/>
        <v>X</v>
      </c>
      <c r="AK1221" s="70" t="str" cm="1">
        <f t="array" ref="AK1221">_xlfn.IFS(AH1221&lt;&gt;"","1",AI1221&lt;&gt;"","2",AJ1221&lt;&gt;"","3")</f>
        <v>3</v>
      </c>
    </row>
    <row r="1222" spans="1:37" x14ac:dyDescent="0.25">
      <c r="A1222" t="s">
        <v>746</v>
      </c>
      <c r="B1222" t="s">
        <v>682</v>
      </c>
      <c r="C1222" s="67" t="str">
        <f t="shared" si="135"/>
        <v>Aubrey Westerman</v>
      </c>
      <c r="D1222" s="71" t="str" cm="1">
        <f t="array" ref="D1222">_xlfn.IFS(AK1222="1",CONCATENATE(C1222,"Regional"),AK1222="2",CONCATENATE(C1222,"Sectional"),AK1222="3",CONCATENATE(C1222,COUNTIF($C$1:C1222,C1222)))</f>
        <v>Aubrey Westerman3</v>
      </c>
      <c r="E1222" s="66">
        <v>45155.333333333336</v>
      </c>
      <c r="F1222" t="s">
        <v>2679</v>
      </c>
      <c r="G1222" s="46">
        <v>46</v>
      </c>
      <c r="H1222" s="46">
        <v>87</v>
      </c>
      <c r="I1222" s="46">
        <v>6</v>
      </c>
      <c r="J1222" t="s">
        <v>171</v>
      </c>
      <c r="K1222" t="s">
        <v>90</v>
      </c>
      <c r="L1222" s="46">
        <v>5237</v>
      </c>
      <c r="M1222" s="46">
        <v>70</v>
      </c>
      <c r="N1222" s="46">
        <v>70.3</v>
      </c>
      <c r="O1222" s="46">
        <v>117</v>
      </c>
      <c r="P1222" s="46">
        <f t="shared" si="136"/>
        <v>2</v>
      </c>
      <c r="R1222" s="67" t="s">
        <v>3478</v>
      </c>
      <c r="S1222" s="67">
        <f>COUNTIF(Y$2:$Y$100,R1222)</f>
        <v>0</v>
      </c>
      <c r="V1222" s="67">
        <f t="shared" si="137"/>
        <v>0</v>
      </c>
      <c r="AB1222" t="s">
        <v>90</v>
      </c>
      <c r="AC1222" s="46">
        <v>5237</v>
      </c>
      <c r="AD1222" s="46">
        <v>70</v>
      </c>
      <c r="AE1222" s="46">
        <v>70.3</v>
      </c>
      <c r="AF1222" s="46">
        <v>117</v>
      </c>
      <c r="AH1222" s="70" t="str">
        <f t="shared" si="138"/>
        <v/>
      </c>
      <c r="AI1222" s="70" t="str">
        <f t="shared" si="139"/>
        <v/>
      </c>
      <c r="AJ1222" s="70" t="str">
        <f t="shared" si="140"/>
        <v>X</v>
      </c>
      <c r="AK1222" s="70" t="str" cm="1">
        <f t="array" ref="AK1222">_xlfn.IFS(AH1222&lt;&gt;"","1",AI1222&lt;&gt;"","2",AJ1222&lt;&gt;"","3")</f>
        <v>3</v>
      </c>
    </row>
    <row r="1223" spans="1:37" x14ac:dyDescent="0.25">
      <c r="A1223" t="s">
        <v>335</v>
      </c>
      <c r="B1223" t="s">
        <v>1613</v>
      </c>
      <c r="C1223" s="67" t="str">
        <f t="shared" si="135"/>
        <v>Arianna Price</v>
      </c>
      <c r="D1223" s="71" t="str" cm="1">
        <f t="array" ref="D1223">_xlfn.IFS(AK1223="1",CONCATENATE(C1223,"Regional"),AK1223="2",CONCATENATE(C1223,"Sectional"),AK1223="3",CONCATENATE(C1223,COUNTIF($C$1:C1223,C1223)))</f>
        <v>Arianna Price2</v>
      </c>
      <c r="E1223" s="66">
        <v>45155.333333333336</v>
      </c>
      <c r="F1223" t="s">
        <v>2679</v>
      </c>
      <c r="G1223" s="46">
        <v>46</v>
      </c>
      <c r="H1223" s="46">
        <v>87</v>
      </c>
      <c r="I1223" s="46">
        <v>6</v>
      </c>
      <c r="J1223" t="s">
        <v>171</v>
      </c>
      <c r="K1223" t="s">
        <v>90</v>
      </c>
      <c r="L1223" s="46">
        <v>5237</v>
      </c>
      <c r="M1223" s="46">
        <v>70</v>
      </c>
      <c r="N1223" s="46">
        <v>70.3</v>
      </c>
      <c r="O1223" s="46">
        <v>117</v>
      </c>
      <c r="P1223" s="46">
        <f t="shared" si="136"/>
        <v>2</v>
      </c>
      <c r="R1223" s="67" t="s">
        <v>3561</v>
      </c>
      <c r="S1223" s="67">
        <f>COUNTIF(Y$2:$Y$100,R1223)</f>
        <v>0</v>
      </c>
      <c r="V1223" s="67">
        <f t="shared" si="137"/>
        <v>0</v>
      </c>
      <c r="AB1223" t="s">
        <v>90</v>
      </c>
      <c r="AC1223" s="46">
        <v>5237</v>
      </c>
      <c r="AD1223" s="46">
        <v>70</v>
      </c>
      <c r="AE1223" s="46">
        <v>70.3</v>
      </c>
      <c r="AF1223" s="46">
        <v>117</v>
      </c>
      <c r="AH1223" s="70" t="str">
        <f t="shared" si="138"/>
        <v/>
      </c>
      <c r="AI1223" s="70" t="str">
        <f t="shared" si="139"/>
        <v/>
      </c>
      <c r="AJ1223" s="70" t="str">
        <f t="shared" si="140"/>
        <v>X</v>
      </c>
      <c r="AK1223" s="70" t="str" cm="1">
        <f t="array" ref="AK1223">_xlfn.IFS(AH1223&lt;&gt;"","1",AI1223&lt;&gt;"","2",AJ1223&lt;&gt;"","3")</f>
        <v>3</v>
      </c>
    </row>
    <row r="1224" spans="1:37" x14ac:dyDescent="0.25">
      <c r="A1224" t="s">
        <v>1651</v>
      </c>
      <c r="B1224" t="s">
        <v>524</v>
      </c>
      <c r="C1224" s="67" t="str">
        <f t="shared" si="135"/>
        <v>Isabelle Doughty</v>
      </c>
      <c r="D1224" s="71" t="str" cm="1">
        <f t="array" ref="D1224">_xlfn.IFS(AK1224="1",CONCATENATE(C1224,"Regional"),AK1224="2",CONCATENATE(C1224,"Sectional"),AK1224="3",CONCATENATE(C1224,COUNTIF($C$1:C1224,C1224)))</f>
        <v>Isabelle Doughty3</v>
      </c>
      <c r="E1224" s="66">
        <v>45155.333333333336</v>
      </c>
      <c r="F1224" t="s">
        <v>2679</v>
      </c>
      <c r="G1224" s="46">
        <v>46</v>
      </c>
      <c r="H1224" s="46">
        <v>88</v>
      </c>
      <c r="I1224" s="46">
        <v>8</v>
      </c>
      <c r="J1224" t="s">
        <v>171</v>
      </c>
      <c r="K1224" t="s">
        <v>90</v>
      </c>
      <c r="L1224" s="46">
        <v>5237</v>
      </c>
      <c r="M1224" s="46">
        <v>70</v>
      </c>
      <c r="N1224" s="46">
        <v>70.3</v>
      </c>
      <c r="O1224" s="46">
        <v>117</v>
      </c>
      <c r="P1224" s="46">
        <f t="shared" si="136"/>
        <v>2</v>
      </c>
      <c r="R1224" s="67" t="s">
        <v>3487</v>
      </c>
      <c r="S1224" s="67">
        <f>COUNTIF(Y$2:$Y$100,R1224)</f>
        <v>0</v>
      </c>
      <c r="V1224" s="67">
        <f t="shared" si="137"/>
        <v>0</v>
      </c>
      <c r="AB1224" t="s">
        <v>90</v>
      </c>
      <c r="AC1224" s="46">
        <v>5237</v>
      </c>
      <c r="AD1224" s="46">
        <v>70</v>
      </c>
      <c r="AE1224" s="46">
        <v>70.3</v>
      </c>
      <c r="AF1224" s="46">
        <v>117</v>
      </c>
      <c r="AH1224" s="70" t="str">
        <f t="shared" si="138"/>
        <v/>
      </c>
      <c r="AI1224" s="70" t="str">
        <f t="shared" si="139"/>
        <v/>
      </c>
      <c r="AJ1224" s="70" t="str">
        <f t="shared" si="140"/>
        <v>X</v>
      </c>
      <c r="AK1224" s="70" t="str" cm="1">
        <f t="array" ref="AK1224">_xlfn.IFS(AH1224&lt;&gt;"","1",AI1224&lt;&gt;"","2",AJ1224&lt;&gt;"","3")</f>
        <v>3</v>
      </c>
    </row>
    <row r="1225" spans="1:37" x14ac:dyDescent="0.25">
      <c r="A1225" t="s">
        <v>378</v>
      </c>
      <c r="B1225" t="s">
        <v>484</v>
      </c>
      <c r="C1225" s="67" t="str">
        <f t="shared" si="135"/>
        <v>Abbie Welch</v>
      </c>
      <c r="D1225" s="71" t="str" cm="1">
        <f t="array" ref="D1225">_xlfn.IFS(AK1225="1",CONCATENATE(C1225,"Regional"),AK1225="2",CONCATENATE(C1225,"Sectional"),AK1225="3",CONCATENATE(C1225,COUNTIF($C$1:C1225,C1225)))</f>
        <v>Abbie Welch2</v>
      </c>
      <c r="E1225" s="66">
        <v>45155.333333333336</v>
      </c>
      <c r="F1225" t="s">
        <v>2679</v>
      </c>
      <c r="G1225" s="46">
        <v>46</v>
      </c>
      <c r="H1225" s="46">
        <v>88</v>
      </c>
      <c r="I1225" s="46">
        <v>8</v>
      </c>
      <c r="J1225" t="s">
        <v>171</v>
      </c>
      <c r="K1225" t="s">
        <v>90</v>
      </c>
      <c r="L1225" s="46">
        <v>5237</v>
      </c>
      <c r="M1225" s="46">
        <v>70</v>
      </c>
      <c r="N1225" s="46">
        <v>70.3</v>
      </c>
      <c r="O1225" s="46">
        <v>117</v>
      </c>
      <c r="P1225" s="46">
        <f t="shared" si="136"/>
        <v>2</v>
      </c>
      <c r="R1225" s="67" t="s">
        <v>1175</v>
      </c>
      <c r="S1225" s="67">
        <f>COUNTIF(Y$2:$Y$100,R1225)</f>
        <v>0</v>
      </c>
      <c r="V1225" s="67">
        <f t="shared" si="137"/>
        <v>0</v>
      </c>
      <c r="AB1225" t="s">
        <v>90</v>
      </c>
      <c r="AC1225" s="46">
        <v>5237</v>
      </c>
      <c r="AD1225" s="46">
        <v>70</v>
      </c>
      <c r="AE1225" s="46">
        <v>70.3</v>
      </c>
      <c r="AF1225" s="46">
        <v>117</v>
      </c>
      <c r="AH1225" s="70" t="str">
        <f t="shared" si="138"/>
        <v/>
      </c>
      <c r="AI1225" s="70" t="str">
        <f t="shared" si="139"/>
        <v/>
      </c>
      <c r="AJ1225" s="70" t="str">
        <f t="shared" si="140"/>
        <v>X</v>
      </c>
      <c r="AK1225" s="70" t="str" cm="1">
        <f t="array" ref="AK1225">_xlfn.IFS(AH1225&lt;&gt;"","1",AI1225&lt;&gt;"","2",AJ1225&lt;&gt;"","3")</f>
        <v>3</v>
      </c>
    </row>
    <row r="1226" spans="1:37" x14ac:dyDescent="0.25">
      <c r="A1226" t="s">
        <v>689</v>
      </c>
      <c r="B1226" t="s">
        <v>452</v>
      </c>
      <c r="C1226" s="67" t="str">
        <f t="shared" si="135"/>
        <v>Sophia Otto</v>
      </c>
      <c r="D1226" s="71" t="str" cm="1">
        <f t="array" ref="D1226">_xlfn.IFS(AK1226="1",CONCATENATE(C1226,"Regional"),AK1226="2",CONCATENATE(C1226,"Sectional"),AK1226="3",CONCATENATE(C1226,COUNTIF($C$1:C1226,C1226)))</f>
        <v>Sophia Otto3</v>
      </c>
      <c r="E1226" s="66">
        <v>45155.333333333336</v>
      </c>
      <c r="F1226" t="s">
        <v>2679</v>
      </c>
      <c r="G1226" s="46">
        <v>46</v>
      </c>
      <c r="H1226" s="46">
        <v>89</v>
      </c>
      <c r="I1226" s="46">
        <v>10</v>
      </c>
      <c r="J1226" t="s">
        <v>171</v>
      </c>
      <c r="K1226" t="s">
        <v>90</v>
      </c>
      <c r="L1226" s="46">
        <v>5237</v>
      </c>
      <c r="M1226" s="46">
        <v>70</v>
      </c>
      <c r="N1226" s="46">
        <v>70.3</v>
      </c>
      <c r="O1226" s="46">
        <v>117</v>
      </c>
      <c r="P1226" s="46">
        <f t="shared" si="136"/>
        <v>2</v>
      </c>
      <c r="R1226" s="67" t="s">
        <v>1340</v>
      </c>
      <c r="S1226" s="67">
        <f>COUNTIF(Y$2:$Y$100,R1226)</f>
        <v>0</v>
      </c>
      <c r="V1226" s="67">
        <f t="shared" si="137"/>
        <v>0</v>
      </c>
      <c r="AB1226" t="s">
        <v>90</v>
      </c>
      <c r="AC1226" s="46">
        <v>5237</v>
      </c>
      <c r="AD1226" s="46">
        <v>70</v>
      </c>
      <c r="AE1226" s="46">
        <v>70.3</v>
      </c>
      <c r="AF1226" s="46">
        <v>117</v>
      </c>
      <c r="AH1226" s="70" t="str">
        <f t="shared" si="138"/>
        <v/>
      </c>
      <c r="AI1226" s="70" t="str">
        <f t="shared" si="139"/>
        <v/>
      </c>
      <c r="AJ1226" s="70" t="str">
        <f t="shared" si="140"/>
        <v>X</v>
      </c>
      <c r="AK1226" s="70" t="str" cm="1">
        <f t="array" ref="AK1226">_xlfn.IFS(AH1226&lt;&gt;"","1",AI1226&lt;&gt;"","2",AJ1226&lt;&gt;"","3")</f>
        <v>3</v>
      </c>
    </row>
    <row r="1227" spans="1:37" x14ac:dyDescent="0.25">
      <c r="A1227" t="s">
        <v>1668</v>
      </c>
      <c r="B1227" t="s">
        <v>328</v>
      </c>
      <c r="C1227" s="67" t="str">
        <f t="shared" si="135"/>
        <v>Emerson Ihde</v>
      </c>
      <c r="D1227" s="71" t="str" cm="1">
        <f t="array" ref="D1227">_xlfn.IFS(AK1227="1",CONCATENATE(C1227,"Regional"),AK1227="2",CONCATENATE(C1227,"Sectional"),AK1227="3",CONCATENATE(C1227,COUNTIF($C$1:C1227,C1227)))</f>
        <v>Emerson Ihde3</v>
      </c>
      <c r="E1227" s="66">
        <v>45155.333333333336</v>
      </c>
      <c r="F1227" t="s">
        <v>2679</v>
      </c>
      <c r="G1227" s="46">
        <v>46</v>
      </c>
      <c r="H1227" s="46">
        <v>90</v>
      </c>
      <c r="I1227" s="46">
        <v>11</v>
      </c>
      <c r="J1227" t="s">
        <v>171</v>
      </c>
      <c r="K1227" t="s">
        <v>90</v>
      </c>
      <c r="L1227" s="46">
        <v>5237</v>
      </c>
      <c r="M1227" s="46">
        <v>70</v>
      </c>
      <c r="N1227" s="46">
        <v>70.3</v>
      </c>
      <c r="O1227" s="46">
        <v>117</v>
      </c>
      <c r="P1227" s="46">
        <f t="shared" si="136"/>
        <v>2</v>
      </c>
      <c r="R1227" s="67" t="s">
        <v>3489</v>
      </c>
      <c r="S1227" s="67">
        <f>COUNTIF(Y$2:$Y$100,R1227)</f>
        <v>0</v>
      </c>
      <c r="V1227" s="67">
        <f t="shared" si="137"/>
        <v>0</v>
      </c>
      <c r="AB1227" t="s">
        <v>90</v>
      </c>
      <c r="AC1227" s="46">
        <v>5237</v>
      </c>
      <c r="AD1227" s="46">
        <v>70</v>
      </c>
      <c r="AE1227" s="46">
        <v>70.3</v>
      </c>
      <c r="AF1227" s="46">
        <v>117</v>
      </c>
      <c r="AH1227" s="70" t="str">
        <f t="shared" si="138"/>
        <v/>
      </c>
      <c r="AI1227" s="70" t="str">
        <f t="shared" si="139"/>
        <v/>
      </c>
      <c r="AJ1227" s="70" t="str">
        <f t="shared" si="140"/>
        <v>X</v>
      </c>
      <c r="AK1227" s="70" t="str" cm="1">
        <f t="array" ref="AK1227">_xlfn.IFS(AH1227&lt;&gt;"","1",AI1227&lt;&gt;"","2",AJ1227&lt;&gt;"","3")</f>
        <v>3</v>
      </c>
    </row>
    <row r="1228" spans="1:37" x14ac:dyDescent="0.25">
      <c r="A1228" t="s">
        <v>738</v>
      </c>
      <c r="B1228" t="s">
        <v>739</v>
      </c>
      <c r="C1228" s="67" t="str">
        <f t="shared" si="135"/>
        <v>Amiah Brakob</v>
      </c>
      <c r="D1228" s="71" t="str" cm="1">
        <f t="array" ref="D1228">_xlfn.IFS(AK1228="1",CONCATENATE(C1228,"Regional"),AK1228="2",CONCATENATE(C1228,"Sectional"),AK1228="3",CONCATENATE(C1228,COUNTIF($C$1:C1228,C1228)))</f>
        <v>Amiah Brakob3</v>
      </c>
      <c r="E1228" s="66">
        <v>45155.333333333336</v>
      </c>
      <c r="F1228" t="s">
        <v>2679</v>
      </c>
      <c r="G1228" s="46">
        <v>46</v>
      </c>
      <c r="H1228" s="46">
        <v>90</v>
      </c>
      <c r="I1228" s="46">
        <v>11</v>
      </c>
      <c r="J1228" t="s">
        <v>171</v>
      </c>
      <c r="K1228" t="s">
        <v>90</v>
      </c>
      <c r="L1228" s="46">
        <v>5237</v>
      </c>
      <c r="M1228" s="46">
        <v>70</v>
      </c>
      <c r="N1228" s="46">
        <v>70.3</v>
      </c>
      <c r="O1228" s="46">
        <v>117</v>
      </c>
      <c r="P1228" s="46">
        <f t="shared" si="136"/>
        <v>2</v>
      </c>
      <c r="R1228" s="67" t="s">
        <v>1329</v>
      </c>
      <c r="S1228" s="67">
        <f>COUNTIF(Y$2:$Y$100,R1228)</f>
        <v>0</v>
      </c>
      <c r="V1228" s="67">
        <f t="shared" si="137"/>
        <v>0</v>
      </c>
      <c r="AB1228" t="s">
        <v>90</v>
      </c>
      <c r="AC1228" s="46">
        <v>5237</v>
      </c>
      <c r="AD1228" s="46">
        <v>70</v>
      </c>
      <c r="AE1228" s="46">
        <v>70.3</v>
      </c>
      <c r="AF1228" s="46">
        <v>117</v>
      </c>
      <c r="AH1228" s="70" t="str">
        <f t="shared" si="138"/>
        <v/>
      </c>
      <c r="AI1228" s="70" t="str">
        <f t="shared" si="139"/>
        <v/>
      </c>
      <c r="AJ1228" s="70" t="str">
        <f t="shared" si="140"/>
        <v>X</v>
      </c>
      <c r="AK1228" s="70" t="str" cm="1">
        <f t="array" ref="AK1228">_xlfn.IFS(AH1228&lt;&gt;"","1",AI1228&lt;&gt;"","2",AJ1228&lt;&gt;"","3")</f>
        <v>3</v>
      </c>
    </row>
    <row r="1229" spans="1:37" x14ac:dyDescent="0.25">
      <c r="A1229" t="s">
        <v>730</v>
      </c>
      <c r="B1229" t="s">
        <v>731</v>
      </c>
      <c r="C1229" s="67" t="str">
        <f t="shared" si="135"/>
        <v>Keira McAlister</v>
      </c>
      <c r="D1229" s="71" t="str" cm="1">
        <f t="array" ref="D1229">_xlfn.IFS(AK1229="1",CONCATENATE(C1229,"Regional"),AK1229="2",CONCATENATE(C1229,"Sectional"),AK1229="3",CONCATENATE(C1229,COUNTIF($C$1:C1229,C1229)))</f>
        <v>Keira McAlister3</v>
      </c>
      <c r="E1229" s="66">
        <v>45155.333333333336</v>
      </c>
      <c r="F1229" t="s">
        <v>2679</v>
      </c>
      <c r="G1229" s="46">
        <v>46</v>
      </c>
      <c r="H1229" s="46">
        <v>91</v>
      </c>
      <c r="I1229" s="46">
        <v>13</v>
      </c>
      <c r="J1229" t="s">
        <v>171</v>
      </c>
      <c r="K1229" t="s">
        <v>90</v>
      </c>
      <c r="L1229" s="46">
        <v>5237</v>
      </c>
      <c r="M1229" s="46">
        <v>70</v>
      </c>
      <c r="N1229" s="46">
        <v>70.3</v>
      </c>
      <c r="O1229" s="46">
        <v>117</v>
      </c>
      <c r="P1229" s="46">
        <f t="shared" si="136"/>
        <v>2</v>
      </c>
      <c r="R1229" s="67" t="s">
        <v>1325</v>
      </c>
      <c r="S1229" s="67">
        <f>COUNTIF(Y$2:$Y$100,R1229)</f>
        <v>0</v>
      </c>
      <c r="V1229" s="67">
        <f t="shared" si="137"/>
        <v>0</v>
      </c>
      <c r="AB1229" t="s">
        <v>90</v>
      </c>
      <c r="AC1229" s="46">
        <v>5237</v>
      </c>
      <c r="AD1229" s="46">
        <v>70</v>
      </c>
      <c r="AE1229" s="46">
        <v>70.3</v>
      </c>
      <c r="AF1229" s="46">
        <v>117</v>
      </c>
      <c r="AH1229" s="70" t="str">
        <f t="shared" si="138"/>
        <v/>
      </c>
      <c r="AI1229" s="70" t="str">
        <f t="shared" si="139"/>
        <v/>
      </c>
      <c r="AJ1229" s="70" t="str">
        <f t="shared" si="140"/>
        <v>X</v>
      </c>
      <c r="AK1229" s="70" t="str" cm="1">
        <f t="array" ref="AK1229">_xlfn.IFS(AH1229&lt;&gt;"","1",AI1229&lt;&gt;"","2",AJ1229&lt;&gt;"","3")</f>
        <v>3</v>
      </c>
    </row>
    <row r="1230" spans="1:37" x14ac:dyDescent="0.25">
      <c r="A1230" t="s">
        <v>766</v>
      </c>
      <c r="B1230" t="s">
        <v>313</v>
      </c>
      <c r="C1230" s="67" t="str">
        <f t="shared" si="135"/>
        <v>Avery Sallmann</v>
      </c>
      <c r="D1230" s="71" t="str" cm="1">
        <f t="array" ref="D1230">_xlfn.IFS(AK1230="1",CONCATENATE(C1230,"Regional"),AK1230="2",CONCATENATE(C1230,"Sectional"),AK1230="3",CONCATENATE(C1230,COUNTIF($C$1:C1230,C1230)))</f>
        <v>Avery Sallmann3</v>
      </c>
      <c r="E1230" s="66">
        <v>45155.333333333336</v>
      </c>
      <c r="F1230" t="s">
        <v>2679</v>
      </c>
      <c r="G1230" s="46">
        <v>46</v>
      </c>
      <c r="H1230" s="46">
        <v>92</v>
      </c>
      <c r="I1230" s="46">
        <v>14</v>
      </c>
      <c r="J1230" t="s">
        <v>171</v>
      </c>
      <c r="K1230" t="s">
        <v>90</v>
      </c>
      <c r="L1230" s="46">
        <v>5237</v>
      </c>
      <c r="M1230" s="46">
        <v>70</v>
      </c>
      <c r="N1230" s="46">
        <v>70.3</v>
      </c>
      <c r="O1230" s="46">
        <v>117</v>
      </c>
      <c r="P1230" s="46">
        <f t="shared" si="136"/>
        <v>2</v>
      </c>
      <c r="R1230" s="67" t="s">
        <v>1351</v>
      </c>
      <c r="S1230" s="67">
        <f>COUNTIF(Y$2:$Y$100,R1230)</f>
        <v>0</v>
      </c>
      <c r="V1230" s="67">
        <f t="shared" si="137"/>
        <v>0</v>
      </c>
      <c r="AB1230" t="s">
        <v>90</v>
      </c>
      <c r="AC1230" s="46">
        <v>5237</v>
      </c>
      <c r="AD1230" s="46">
        <v>70</v>
      </c>
      <c r="AE1230" s="46">
        <v>70.3</v>
      </c>
      <c r="AF1230" s="46">
        <v>117</v>
      </c>
      <c r="AH1230" s="70" t="str">
        <f t="shared" si="138"/>
        <v/>
      </c>
      <c r="AI1230" s="70" t="str">
        <f t="shared" si="139"/>
        <v/>
      </c>
      <c r="AJ1230" s="70" t="str">
        <f t="shared" si="140"/>
        <v>X</v>
      </c>
      <c r="AK1230" s="70" t="str" cm="1">
        <f t="array" ref="AK1230">_xlfn.IFS(AH1230&lt;&gt;"","1",AI1230&lt;&gt;"","2",AJ1230&lt;&gt;"","3")</f>
        <v>3</v>
      </c>
    </row>
    <row r="1231" spans="1:37" x14ac:dyDescent="0.25">
      <c r="A1231" t="s">
        <v>483</v>
      </c>
      <c r="B1231" t="s">
        <v>458</v>
      </c>
      <c r="C1231" s="67" t="str">
        <f t="shared" si="135"/>
        <v>Lauren Coombs</v>
      </c>
      <c r="D1231" s="71" t="str" cm="1">
        <f t="array" ref="D1231">_xlfn.IFS(AK1231="1",CONCATENATE(C1231,"Regional"),AK1231="2",CONCATENATE(C1231,"Sectional"),AK1231="3",CONCATENATE(C1231,COUNTIF($C$1:C1231,C1231)))</f>
        <v>Lauren Coombs2</v>
      </c>
      <c r="E1231" s="66">
        <v>45155.333333333336</v>
      </c>
      <c r="F1231" t="s">
        <v>2679</v>
      </c>
      <c r="G1231" s="46">
        <v>46</v>
      </c>
      <c r="H1231" s="46">
        <v>93</v>
      </c>
      <c r="I1231" s="46">
        <v>15</v>
      </c>
      <c r="J1231" t="s">
        <v>171</v>
      </c>
      <c r="K1231" t="s">
        <v>90</v>
      </c>
      <c r="L1231" s="46">
        <v>5237</v>
      </c>
      <c r="M1231" s="46">
        <v>70</v>
      </c>
      <c r="N1231" s="46">
        <v>70.3</v>
      </c>
      <c r="O1231" s="46">
        <v>117</v>
      </c>
      <c r="P1231" s="46">
        <f t="shared" si="136"/>
        <v>2</v>
      </c>
      <c r="R1231" s="67" t="s">
        <v>1174</v>
      </c>
      <c r="S1231" s="67">
        <f>COUNTIF(Y$2:$Y$100,R1231)</f>
        <v>0</v>
      </c>
      <c r="V1231" s="67">
        <f t="shared" si="137"/>
        <v>0</v>
      </c>
      <c r="AB1231" t="s">
        <v>90</v>
      </c>
      <c r="AC1231" s="46">
        <v>5237</v>
      </c>
      <c r="AD1231" s="46">
        <v>70</v>
      </c>
      <c r="AE1231" s="46">
        <v>70.3</v>
      </c>
      <c r="AF1231" s="46">
        <v>117</v>
      </c>
      <c r="AH1231" s="70" t="str">
        <f t="shared" si="138"/>
        <v/>
      </c>
      <c r="AI1231" s="70" t="str">
        <f t="shared" si="139"/>
        <v/>
      </c>
      <c r="AJ1231" s="70" t="str">
        <f t="shared" si="140"/>
        <v>X</v>
      </c>
      <c r="AK1231" s="70" t="str" cm="1">
        <f t="array" ref="AK1231">_xlfn.IFS(AH1231&lt;&gt;"","1",AI1231&lt;&gt;"","2",AJ1231&lt;&gt;"","3")</f>
        <v>3</v>
      </c>
    </row>
    <row r="1232" spans="1:37" x14ac:dyDescent="0.25">
      <c r="A1232" t="s">
        <v>1649</v>
      </c>
      <c r="B1232" t="s">
        <v>1613</v>
      </c>
      <c r="C1232" s="67" t="str">
        <f t="shared" si="135"/>
        <v>Arianna Lietzow</v>
      </c>
      <c r="D1232" s="71" t="str" cm="1">
        <f t="array" ref="D1232">_xlfn.IFS(AK1232="1",CONCATENATE(C1232,"Regional"),AK1232="2",CONCATENATE(C1232,"Sectional"),AK1232="3",CONCATENATE(C1232,COUNTIF($C$1:C1232,C1232)))</f>
        <v>Arianna Lietzow2</v>
      </c>
      <c r="E1232" s="66">
        <v>45155.333333333336</v>
      </c>
      <c r="F1232" t="s">
        <v>2679</v>
      </c>
      <c r="G1232" s="46">
        <v>46</v>
      </c>
      <c r="H1232" s="46">
        <v>93</v>
      </c>
      <c r="I1232" s="46">
        <v>15</v>
      </c>
      <c r="J1232" t="s">
        <v>171</v>
      </c>
      <c r="K1232" t="s">
        <v>90</v>
      </c>
      <c r="L1232" s="46">
        <v>5237</v>
      </c>
      <c r="M1232" s="46">
        <v>70</v>
      </c>
      <c r="N1232" s="46">
        <v>70.3</v>
      </c>
      <c r="O1232" s="46">
        <v>117</v>
      </c>
      <c r="P1232" s="46">
        <f t="shared" si="136"/>
        <v>2</v>
      </c>
      <c r="R1232" s="67" t="s">
        <v>3552</v>
      </c>
      <c r="S1232" s="67">
        <f>COUNTIF(Y$2:$Y$100,R1232)</f>
        <v>0</v>
      </c>
      <c r="V1232" s="67">
        <f t="shared" si="137"/>
        <v>0</v>
      </c>
      <c r="AB1232" t="s">
        <v>90</v>
      </c>
      <c r="AC1232" s="46">
        <v>5237</v>
      </c>
      <c r="AD1232" s="46">
        <v>70</v>
      </c>
      <c r="AE1232" s="46">
        <v>70.3</v>
      </c>
      <c r="AF1232" s="46">
        <v>117</v>
      </c>
      <c r="AH1232" s="70" t="str">
        <f t="shared" si="138"/>
        <v/>
      </c>
      <c r="AI1232" s="70" t="str">
        <f t="shared" si="139"/>
        <v/>
      </c>
      <c r="AJ1232" s="70" t="str">
        <f t="shared" si="140"/>
        <v>X</v>
      </c>
      <c r="AK1232" s="70" t="str" cm="1">
        <f t="array" ref="AK1232">_xlfn.IFS(AH1232&lt;&gt;"","1",AI1232&lt;&gt;"","2",AJ1232&lt;&gt;"","3")</f>
        <v>3</v>
      </c>
    </row>
    <row r="1233" spans="1:37" x14ac:dyDescent="0.25">
      <c r="A1233" t="s">
        <v>324</v>
      </c>
      <c r="B1233" t="s">
        <v>479</v>
      </c>
      <c r="C1233" s="67" t="str">
        <f t="shared" si="135"/>
        <v>Maeve Niemiec</v>
      </c>
      <c r="D1233" s="71" t="str" cm="1">
        <f t="array" ref="D1233">_xlfn.IFS(AK1233="1",CONCATENATE(C1233,"Regional"),AK1233="2",CONCATENATE(C1233,"Sectional"),AK1233="3",CONCATENATE(C1233,COUNTIF($C$1:C1233,C1233)))</f>
        <v>Maeve Niemiec3</v>
      </c>
      <c r="E1233" s="66">
        <v>45155.333333333336</v>
      </c>
      <c r="F1233" t="s">
        <v>2679</v>
      </c>
      <c r="G1233" s="46">
        <v>46</v>
      </c>
      <c r="H1233" s="46">
        <v>93</v>
      </c>
      <c r="I1233" s="46">
        <v>15</v>
      </c>
      <c r="J1233" t="s">
        <v>171</v>
      </c>
      <c r="K1233" t="s">
        <v>90</v>
      </c>
      <c r="L1233" s="46">
        <v>5237</v>
      </c>
      <c r="M1233" s="46">
        <v>70</v>
      </c>
      <c r="N1233" s="46">
        <v>70.3</v>
      </c>
      <c r="O1233" s="46">
        <v>117</v>
      </c>
      <c r="P1233" s="46">
        <f t="shared" si="136"/>
        <v>2</v>
      </c>
      <c r="R1233" s="67" t="s">
        <v>1171</v>
      </c>
      <c r="S1233" s="67">
        <f>COUNTIF(Y$2:$Y$100,R1233)</f>
        <v>0</v>
      </c>
      <c r="V1233" s="67">
        <f t="shared" si="137"/>
        <v>0</v>
      </c>
      <c r="AB1233" t="s">
        <v>90</v>
      </c>
      <c r="AC1233" s="46">
        <v>5237</v>
      </c>
      <c r="AD1233" s="46">
        <v>70</v>
      </c>
      <c r="AE1233" s="46">
        <v>70.3</v>
      </c>
      <c r="AF1233" s="46">
        <v>117</v>
      </c>
      <c r="AH1233" s="70" t="str">
        <f t="shared" si="138"/>
        <v/>
      </c>
      <c r="AI1233" s="70" t="str">
        <f t="shared" si="139"/>
        <v/>
      </c>
      <c r="AJ1233" s="70" t="str">
        <f t="shared" si="140"/>
        <v>X</v>
      </c>
      <c r="AK1233" s="70" t="str" cm="1">
        <f t="array" ref="AK1233">_xlfn.IFS(AH1233&lt;&gt;"","1",AI1233&lt;&gt;"","2",AJ1233&lt;&gt;"","3")</f>
        <v>3</v>
      </c>
    </row>
    <row r="1234" spans="1:37" x14ac:dyDescent="0.25">
      <c r="A1234" t="s">
        <v>3474</v>
      </c>
      <c r="B1234" t="s">
        <v>272</v>
      </c>
      <c r="C1234" s="67" t="str">
        <f t="shared" si="135"/>
        <v>Reese O'Driscoll</v>
      </c>
      <c r="D1234" s="71" t="str" cm="1">
        <f t="array" ref="D1234">_xlfn.IFS(AK1234="1",CONCATENATE(C1234,"Regional"),AK1234="2",CONCATENATE(C1234,"Sectional"),AK1234="3",CONCATENATE(C1234,COUNTIF($C$1:C1234,C1234)))</f>
        <v>Reese O'Driscoll1</v>
      </c>
      <c r="E1234" s="66">
        <v>45155.333333333336</v>
      </c>
      <c r="F1234" t="s">
        <v>2679</v>
      </c>
      <c r="G1234" s="46">
        <v>46</v>
      </c>
      <c r="H1234" s="46">
        <v>94</v>
      </c>
      <c r="I1234" s="46">
        <v>18</v>
      </c>
      <c r="J1234" t="s">
        <v>171</v>
      </c>
      <c r="K1234" t="s">
        <v>90</v>
      </c>
      <c r="L1234" s="46">
        <v>5237</v>
      </c>
      <c r="M1234" s="46">
        <v>70</v>
      </c>
      <c r="N1234" s="46">
        <v>70.3</v>
      </c>
      <c r="O1234" s="46">
        <v>117</v>
      </c>
      <c r="P1234" s="46">
        <f t="shared" si="136"/>
        <v>2</v>
      </c>
      <c r="R1234" s="67" t="s">
        <v>3475</v>
      </c>
      <c r="S1234" s="67">
        <f>COUNTIF(Y$2:$Y$100,R1234)</f>
        <v>0</v>
      </c>
      <c r="V1234" s="67">
        <f t="shared" si="137"/>
        <v>0</v>
      </c>
      <c r="AB1234" t="s">
        <v>90</v>
      </c>
      <c r="AC1234" s="46">
        <v>5237</v>
      </c>
      <c r="AD1234" s="46">
        <v>70</v>
      </c>
      <c r="AE1234" s="46">
        <v>70.3</v>
      </c>
      <c r="AF1234" s="46">
        <v>117</v>
      </c>
      <c r="AH1234" s="70" t="str">
        <f t="shared" si="138"/>
        <v/>
      </c>
      <c r="AI1234" s="70" t="str">
        <f t="shared" si="139"/>
        <v/>
      </c>
      <c r="AJ1234" s="70" t="str">
        <f t="shared" si="140"/>
        <v>X</v>
      </c>
      <c r="AK1234" s="70" t="str" cm="1">
        <f t="array" ref="AK1234">_xlfn.IFS(AH1234&lt;&gt;"","1",AI1234&lt;&gt;"","2",AJ1234&lt;&gt;"","3")</f>
        <v>3</v>
      </c>
    </row>
    <row r="1235" spans="1:37" x14ac:dyDescent="0.25">
      <c r="A1235" t="s">
        <v>732</v>
      </c>
      <c r="B1235" t="s">
        <v>733</v>
      </c>
      <c r="C1235" s="67" t="str">
        <f t="shared" si="135"/>
        <v>Martina Hudaj</v>
      </c>
      <c r="D1235" s="71" t="str" cm="1">
        <f t="array" ref="D1235">_xlfn.IFS(AK1235="1",CONCATENATE(C1235,"Regional"),AK1235="2",CONCATENATE(C1235,"Sectional"),AK1235="3",CONCATENATE(C1235,COUNTIF($C$1:C1235,C1235)))</f>
        <v>Martina Hudaj2</v>
      </c>
      <c r="E1235" s="66">
        <v>45155.333333333336</v>
      </c>
      <c r="F1235" t="s">
        <v>2679</v>
      </c>
      <c r="G1235" s="46">
        <v>46</v>
      </c>
      <c r="H1235" s="46">
        <v>95</v>
      </c>
      <c r="I1235" s="46">
        <v>19</v>
      </c>
      <c r="J1235" t="s">
        <v>171</v>
      </c>
      <c r="K1235" t="s">
        <v>90</v>
      </c>
      <c r="L1235" s="46">
        <v>5237</v>
      </c>
      <c r="M1235" s="46">
        <v>70</v>
      </c>
      <c r="N1235" s="46">
        <v>70.3</v>
      </c>
      <c r="O1235" s="46">
        <v>117</v>
      </c>
      <c r="P1235" s="46">
        <f t="shared" si="136"/>
        <v>2</v>
      </c>
      <c r="R1235" s="67" t="s">
        <v>1326</v>
      </c>
      <c r="S1235" s="67">
        <f>COUNTIF(Y$2:$Y$100,R1235)</f>
        <v>0</v>
      </c>
      <c r="V1235" s="67">
        <f t="shared" si="137"/>
        <v>0</v>
      </c>
      <c r="AB1235" t="s">
        <v>90</v>
      </c>
      <c r="AC1235" s="46">
        <v>5237</v>
      </c>
      <c r="AD1235" s="46">
        <v>70</v>
      </c>
      <c r="AE1235" s="46">
        <v>70.3</v>
      </c>
      <c r="AF1235" s="46">
        <v>117</v>
      </c>
      <c r="AH1235" s="70" t="str">
        <f t="shared" si="138"/>
        <v/>
      </c>
      <c r="AI1235" s="70" t="str">
        <f t="shared" si="139"/>
        <v/>
      </c>
      <c r="AJ1235" s="70" t="str">
        <f t="shared" si="140"/>
        <v>X</v>
      </c>
      <c r="AK1235" s="70" t="str" cm="1">
        <f t="array" ref="AK1235">_xlfn.IFS(AH1235&lt;&gt;"","1",AI1235&lt;&gt;"","2",AJ1235&lt;&gt;"","3")</f>
        <v>3</v>
      </c>
    </row>
    <row r="1236" spans="1:37" x14ac:dyDescent="0.25">
      <c r="A1236" t="s">
        <v>751</v>
      </c>
      <c r="B1236" t="s">
        <v>752</v>
      </c>
      <c r="C1236" s="67" t="str">
        <f t="shared" si="135"/>
        <v>Kaya Monzingo</v>
      </c>
      <c r="D1236" s="71" t="str" cm="1">
        <f t="array" ref="D1236">_xlfn.IFS(AK1236="1",CONCATENATE(C1236,"Regional"),AK1236="2",CONCATENATE(C1236,"Sectional"),AK1236="3",CONCATENATE(C1236,COUNTIF($C$1:C1236,C1236)))</f>
        <v>Kaya Monzingo3</v>
      </c>
      <c r="E1236" s="66">
        <v>45155.333333333336</v>
      </c>
      <c r="F1236" t="s">
        <v>2679</v>
      </c>
      <c r="G1236" s="46">
        <v>46</v>
      </c>
      <c r="H1236" s="46">
        <v>96</v>
      </c>
      <c r="I1236" s="46">
        <v>20</v>
      </c>
      <c r="J1236" t="s">
        <v>171</v>
      </c>
      <c r="K1236" t="s">
        <v>90</v>
      </c>
      <c r="L1236" s="46">
        <v>5237</v>
      </c>
      <c r="M1236" s="46">
        <v>70</v>
      </c>
      <c r="N1236" s="46">
        <v>70.3</v>
      </c>
      <c r="O1236" s="46">
        <v>117</v>
      </c>
      <c r="P1236" s="46">
        <f t="shared" si="136"/>
        <v>2</v>
      </c>
      <c r="R1236" s="67" t="s">
        <v>1339</v>
      </c>
      <c r="S1236" s="67">
        <f>COUNTIF(Y$2:$Y$100,R1236)</f>
        <v>0</v>
      </c>
      <c r="V1236" s="67">
        <f t="shared" si="137"/>
        <v>0</v>
      </c>
      <c r="AB1236" t="s">
        <v>90</v>
      </c>
      <c r="AC1236" s="46">
        <v>5237</v>
      </c>
      <c r="AD1236" s="46">
        <v>70</v>
      </c>
      <c r="AE1236" s="46">
        <v>70.3</v>
      </c>
      <c r="AF1236" s="46">
        <v>117</v>
      </c>
      <c r="AH1236" s="70" t="str">
        <f t="shared" si="138"/>
        <v/>
      </c>
      <c r="AI1236" s="70" t="str">
        <f t="shared" si="139"/>
        <v/>
      </c>
      <c r="AJ1236" s="70" t="str">
        <f t="shared" si="140"/>
        <v>X</v>
      </c>
      <c r="AK1236" s="70" t="str" cm="1">
        <f t="array" ref="AK1236">_xlfn.IFS(AH1236&lt;&gt;"","1",AI1236&lt;&gt;"","2",AJ1236&lt;&gt;"","3")</f>
        <v>3</v>
      </c>
    </row>
    <row r="1237" spans="1:37" x14ac:dyDescent="0.25">
      <c r="A1237" t="s">
        <v>1652</v>
      </c>
      <c r="B1237" t="s">
        <v>443</v>
      </c>
      <c r="C1237" s="67" t="str">
        <f t="shared" si="135"/>
        <v>Emily Blankenburg</v>
      </c>
      <c r="D1237" s="71" t="str" cm="1">
        <f t="array" ref="D1237">_xlfn.IFS(AK1237="1",CONCATENATE(C1237,"Regional"),AK1237="2",CONCATENATE(C1237,"Sectional"),AK1237="3",CONCATENATE(C1237,COUNTIF($C$1:C1237,C1237)))</f>
        <v>Emily Blankenburg3</v>
      </c>
      <c r="E1237" s="66">
        <v>45155.333333333336</v>
      </c>
      <c r="F1237" t="s">
        <v>2679</v>
      </c>
      <c r="G1237" s="46">
        <v>46</v>
      </c>
      <c r="H1237" s="46">
        <v>96</v>
      </c>
      <c r="I1237" s="46">
        <v>20</v>
      </c>
      <c r="J1237" t="s">
        <v>171</v>
      </c>
      <c r="K1237" t="s">
        <v>90</v>
      </c>
      <c r="L1237" s="46">
        <v>5237</v>
      </c>
      <c r="M1237" s="46">
        <v>70</v>
      </c>
      <c r="N1237" s="46">
        <v>70.3</v>
      </c>
      <c r="O1237" s="46">
        <v>117</v>
      </c>
      <c r="P1237" s="46">
        <f t="shared" si="136"/>
        <v>2</v>
      </c>
      <c r="R1237" s="67" t="s">
        <v>3484</v>
      </c>
      <c r="S1237" s="67">
        <f>COUNTIF(Y$2:$Y$100,R1237)</f>
        <v>0</v>
      </c>
      <c r="V1237" s="67">
        <f t="shared" si="137"/>
        <v>0</v>
      </c>
      <c r="AB1237" t="s">
        <v>90</v>
      </c>
      <c r="AC1237" s="46">
        <v>5237</v>
      </c>
      <c r="AD1237" s="46">
        <v>70</v>
      </c>
      <c r="AE1237" s="46">
        <v>70.3</v>
      </c>
      <c r="AF1237" s="46">
        <v>117</v>
      </c>
      <c r="AH1237" s="70" t="str">
        <f t="shared" si="138"/>
        <v/>
      </c>
      <c r="AI1237" s="70" t="str">
        <f t="shared" si="139"/>
        <v/>
      </c>
      <c r="AJ1237" s="70" t="str">
        <f t="shared" si="140"/>
        <v>X</v>
      </c>
      <c r="AK1237" s="70" t="str" cm="1">
        <f t="array" ref="AK1237">_xlfn.IFS(AH1237&lt;&gt;"","1",AI1237&lt;&gt;"","2",AJ1237&lt;&gt;"","3")</f>
        <v>3</v>
      </c>
    </row>
    <row r="1238" spans="1:37" x14ac:dyDescent="0.25">
      <c r="A1238" t="s">
        <v>798</v>
      </c>
      <c r="B1238" t="s">
        <v>765</v>
      </c>
      <c r="C1238" s="67" t="str">
        <f t="shared" si="135"/>
        <v>Clare Sperka</v>
      </c>
      <c r="D1238" s="71" t="str" cm="1">
        <f t="array" ref="D1238">_xlfn.IFS(AK1238="1",CONCATENATE(C1238,"Regional"),AK1238="2",CONCATENATE(C1238,"Sectional"),AK1238="3",CONCATENATE(C1238,COUNTIF($C$1:C1238,C1238)))</f>
        <v>Clare Sperka2</v>
      </c>
      <c r="E1238" s="66">
        <v>45155.333333333336</v>
      </c>
      <c r="F1238" t="s">
        <v>2679</v>
      </c>
      <c r="G1238" s="46">
        <v>46</v>
      </c>
      <c r="H1238" s="46">
        <v>97</v>
      </c>
      <c r="I1238" s="46">
        <v>22</v>
      </c>
      <c r="J1238" t="s">
        <v>171</v>
      </c>
      <c r="K1238" t="s">
        <v>90</v>
      </c>
      <c r="L1238" s="46">
        <v>5237</v>
      </c>
      <c r="M1238" s="46">
        <v>70</v>
      </c>
      <c r="N1238" s="46">
        <v>70.3</v>
      </c>
      <c r="O1238" s="46">
        <v>117</v>
      </c>
      <c r="P1238" s="46">
        <f t="shared" si="136"/>
        <v>2</v>
      </c>
      <c r="R1238" s="67" t="s">
        <v>1376</v>
      </c>
      <c r="S1238" s="67">
        <f>COUNTIF(Y$2:$Y$100,R1238)</f>
        <v>0</v>
      </c>
      <c r="V1238" s="67">
        <f t="shared" si="137"/>
        <v>0</v>
      </c>
      <c r="AB1238" t="s">
        <v>90</v>
      </c>
      <c r="AC1238" s="46">
        <v>5237</v>
      </c>
      <c r="AD1238" s="46">
        <v>70</v>
      </c>
      <c r="AE1238" s="46">
        <v>70.3</v>
      </c>
      <c r="AF1238" s="46">
        <v>117</v>
      </c>
      <c r="AH1238" s="70" t="str">
        <f t="shared" si="138"/>
        <v/>
      </c>
      <c r="AI1238" s="70" t="str">
        <f t="shared" si="139"/>
        <v/>
      </c>
      <c r="AJ1238" s="70" t="str">
        <f t="shared" si="140"/>
        <v>X</v>
      </c>
      <c r="AK1238" s="70" t="str" cm="1">
        <f t="array" ref="AK1238">_xlfn.IFS(AH1238&lt;&gt;"","1",AI1238&lt;&gt;"","2",AJ1238&lt;&gt;"","3")</f>
        <v>3</v>
      </c>
    </row>
    <row r="1239" spans="1:37" x14ac:dyDescent="0.25">
      <c r="A1239" t="s">
        <v>278</v>
      </c>
      <c r="B1239" t="s">
        <v>220</v>
      </c>
      <c r="C1239" s="67" t="str">
        <f t="shared" si="135"/>
        <v>Maria Jorgensen</v>
      </c>
      <c r="D1239" s="71" t="str" cm="1">
        <f t="array" ref="D1239">_xlfn.IFS(AK1239="1",CONCATENATE(C1239,"Regional"),AK1239="2",CONCATENATE(C1239,"Sectional"),AK1239="3",CONCATENATE(C1239,COUNTIF($C$1:C1239,C1239)))</f>
        <v>Maria Jorgensen3</v>
      </c>
      <c r="E1239" s="66">
        <v>45155.333333333336</v>
      </c>
      <c r="F1239" t="s">
        <v>2679</v>
      </c>
      <c r="G1239" s="46">
        <v>46</v>
      </c>
      <c r="H1239" s="46">
        <v>97</v>
      </c>
      <c r="I1239" s="46">
        <v>22</v>
      </c>
      <c r="J1239" t="s">
        <v>171</v>
      </c>
      <c r="K1239" t="s">
        <v>90</v>
      </c>
      <c r="L1239" s="46">
        <v>5237</v>
      </c>
      <c r="M1239" s="46">
        <v>70</v>
      </c>
      <c r="N1239" s="46">
        <v>70.3</v>
      </c>
      <c r="O1239" s="46">
        <v>117</v>
      </c>
      <c r="P1239" s="46">
        <f t="shared" si="136"/>
        <v>2</v>
      </c>
      <c r="R1239" s="67" t="s">
        <v>1363</v>
      </c>
      <c r="S1239" s="67">
        <f>COUNTIF(Y$2:$Y$100,R1239)</f>
        <v>0</v>
      </c>
      <c r="V1239" s="67">
        <f t="shared" si="137"/>
        <v>0</v>
      </c>
      <c r="AB1239" t="s">
        <v>90</v>
      </c>
      <c r="AC1239" s="46">
        <v>5237</v>
      </c>
      <c r="AD1239" s="46">
        <v>70</v>
      </c>
      <c r="AE1239" s="46">
        <v>70.3</v>
      </c>
      <c r="AF1239" s="46">
        <v>117</v>
      </c>
      <c r="AH1239" s="70" t="str">
        <f t="shared" si="138"/>
        <v/>
      </c>
      <c r="AI1239" s="70" t="str">
        <f t="shared" si="139"/>
        <v/>
      </c>
      <c r="AJ1239" s="70" t="str">
        <f t="shared" si="140"/>
        <v>X</v>
      </c>
      <c r="AK1239" s="70" t="str" cm="1">
        <f t="array" ref="AK1239">_xlfn.IFS(AH1239&lt;&gt;"","1",AI1239&lt;&gt;"","2",AJ1239&lt;&gt;"","3")</f>
        <v>3</v>
      </c>
    </row>
    <row r="1240" spans="1:37" x14ac:dyDescent="0.25">
      <c r="A1240" t="s">
        <v>1653</v>
      </c>
      <c r="B1240" t="s">
        <v>393</v>
      </c>
      <c r="C1240" s="67" t="str">
        <f t="shared" si="135"/>
        <v>Mia Tsuchihashi</v>
      </c>
      <c r="D1240" s="71" t="str" cm="1">
        <f t="array" ref="D1240">_xlfn.IFS(AK1240="1",CONCATENATE(C1240,"Regional"),AK1240="2",CONCATENATE(C1240,"Sectional"),AK1240="3",CONCATENATE(C1240,COUNTIF($C$1:C1240,C1240)))</f>
        <v>Mia Tsuchihashi3</v>
      </c>
      <c r="E1240" s="66">
        <v>45155.333333333336</v>
      </c>
      <c r="F1240" t="s">
        <v>2679</v>
      </c>
      <c r="G1240" s="46">
        <v>46</v>
      </c>
      <c r="H1240" s="46">
        <v>97</v>
      </c>
      <c r="I1240" s="46">
        <v>22</v>
      </c>
      <c r="J1240" t="s">
        <v>171</v>
      </c>
      <c r="K1240" t="s">
        <v>90</v>
      </c>
      <c r="L1240" s="46">
        <v>5237</v>
      </c>
      <c r="M1240" s="46">
        <v>70</v>
      </c>
      <c r="N1240" s="46">
        <v>70.3</v>
      </c>
      <c r="O1240" s="46">
        <v>117</v>
      </c>
      <c r="P1240" s="46">
        <f t="shared" si="136"/>
        <v>2</v>
      </c>
      <c r="R1240" s="67" t="s">
        <v>3480</v>
      </c>
      <c r="S1240" s="67">
        <f>COUNTIF(Y$2:$Y$100,R1240)</f>
        <v>0</v>
      </c>
      <c r="V1240" s="67">
        <f t="shared" si="137"/>
        <v>0</v>
      </c>
      <c r="AB1240" t="s">
        <v>90</v>
      </c>
      <c r="AC1240" s="46">
        <v>5237</v>
      </c>
      <c r="AD1240" s="46">
        <v>70</v>
      </c>
      <c r="AE1240" s="46">
        <v>70.3</v>
      </c>
      <c r="AF1240" s="46">
        <v>117</v>
      </c>
      <c r="AH1240" s="70" t="str">
        <f t="shared" si="138"/>
        <v/>
      </c>
      <c r="AI1240" s="70" t="str">
        <f t="shared" si="139"/>
        <v/>
      </c>
      <c r="AJ1240" s="70" t="str">
        <f t="shared" si="140"/>
        <v>X</v>
      </c>
      <c r="AK1240" s="70" t="str" cm="1">
        <f t="array" ref="AK1240">_xlfn.IFS(AH1240&lt;&gt;"","1",AI1240&lt;&gt;"","2",AJ1240&lt;&gt;"","3")</f>
        <v>3</v>
      </c>
    </row>
    <row r="1241" spans="1:37" x14ac:dyDescent="0.25">
      <c r="A1241" t="s">
        <v>1940</v>
      </c>
      <c r="B1241" t="s">
        <v>401</v>
      </c>
      <c r="C1241" s="67" t="str">
        <f t="shared" si="135"/>
        <v>Hannah Okel</v>
      </c>
      <c r="D1241" s="71" t="str" cm="1">
        <f t="array" ref="D1241">_xlfn.IFS(AK1241="1",CONCATENATE(C1241,"Regional"),AK1241="2",CONCATENATE(C1241,"Sectional"),AK1241="3",CONCATENATE(C1241,COUNTIF($C$1:C1241,C1241)))</f>
        <v>Hannah Okel3</v>
      </c>
      <c r="E1241" s="66">
        <v>45155.333333333336</v>
      </c>
      <c r="F1241" t="s">
        <v>2679</v>
      </c>
      <c r="G1241" s="46">
        <v>46</v>
      </c>
      <c r="H1241" s="46">
        <v>97</v>
      </c>
      <c r="I1241" s="46">
        <v>22</v>
      </c>
      <c r="J1241" t="s">
        <v>171</v>
      </c>
      <c r="K1241" t="s">
        <v>90</v>
      </c>
      <c r="L1241" s="46">
        <v>5237</v>
      </c>
      <c r="M1241" s="46">
        <v>70</v>
      </c>
      <c r="N1241" s="46">
        <v>70.3</v>
      </c>
      <c r="O1241" s="46">
        <v>117</v>
      </c>
      <c r="P1241" s="46">
        <f t="shared" si="136"/>
        <v>2</v>
      </c>
      <c r="R1241" s="67" t="s">
        <v>2957</v>
      </c>
      <c r="S1241" s="67">
        <f>COUNTIF(Y$2:$Y$100,R1241)</f>
        <v>0</v>
      </c>
      <c r="V1241" s="67">
        <f t="shared" si="137"/>
        <v>0</v>
      </c>
      <c r="AB1241" t="s">
        <v>90</v>
      </c>
      <c r="AC1241" s="46">
        <v>5237</v>
      </c>
      <c r="AD1241" s="46">
        <v>70</v>
      </c>
      <c r="AE1241" s="46">
        <v>70.3</v>
      </c>
      <c r="AF1241" s="46">
        <v>117</v>
      </c>
      <c r="AH1241" s="70" t="str">
        <f t="shared" si="138"/>
        <v/>
      </c>
      <c r="AI1241" s="70" t="str">
        <f t="shared" si="139"/>
        <v/>
      </c>
      <c r="AJ1241" s="70" t="str">
        <f t="shared" si="140"/>
        <v>X</v>
      </c>
      <c r="AK1241" s="70" t="str" cm="1">
        <f t="array" ref="AK1241">_xlfn.IFS(AH1241&lt;&gt;"","1",AI1241&lt;&gt;"","2",AJ1241&lt;&gt;"","3")</f>
        <v>3</v>
      </c>
    </row>
    <row r="1242" spans="1:37" x14ac:dyDescent="0.25">
      <c r="A1242" t="s">
        <v>491</v>
      </c>
      <c r="B1242" t="s">
        <v>418</v>
      </c>
      <c r="C1242" s="67" t="str">
        <f t="shared" si="135"/>
        <v>Katie Heun</v>
      </c>
      <c r="D1242" s="71" t="str" cm="1">
        <f t="array" ref="D1242">_xlfn.IFS(AK1242="1",CONCATENATE(C1242,"Regional"),AK1242="2",CONCATENATE(C1242,"Sectional"),AK1242="3",CONCATENATE(C1242,COUNTIF($C$1:C1242,C1242)))</f>
        <v>Katie Heun2</v>
      </c>
      <c r="E1242" s="66">
        <v>45155.333333333336</v>
      </c>
      <c r="F1242" t="s">
        <v>2679</v>
      </c>
      <c r="G1242" s="46">
        <v>46</v>
      </c>
      <c r="H1242" s="46">
        <v>98</v>
      </c>
      <c r="I1242" s="46">
        <v>26</v>
      </c>
      <c r="J1242" t="s">
        <v>171</v>
      </c>
      <c r="K1242" t="s">
        <v>90</v>
      </c>
      <c r="L1242" s="46">
        <v>5237</v>
      </c>
      <c r="M1242" s="46">
        <v>70</v>
      </c>
      <c r="N1242" s="46">
        <v>70.3</v>
      </c>
      <c r="O1242" s="46">
        <v>117</v>
      </c>
      <c r="P1242" s="46">
        <f t="shared" si="136"/>
        <v>2</v>
      </c>
      <c r="R1242" s="67" t="s">
        <v>1181</v>
      </c>
      <c r="S1242" s="67">
        <f>COUNTIF(Y$2:$Y$100,R1242)</f>
        <v>0</v>
      </c>
      <c r="V1242" s="67">
        <f t="shared" si="137"/>
        <v>0</v>
      </c>
      <c r="AB1242" t="s">
        <v>90</v>
      </c>
      <c r="AC1242" s="46">
        <v>5237</v>
      </c>
      <c r="AD1242" s="46">
        <v>70</v>
      </c>
      <c r="AE1242" s="46">
        <v>70.3</v>
      </c>
      <c r="AF1242" s="46">
        <v>117</v>
      </c>
      <c r="AH1242" s="70" t="str">
        <f t="shared" si="138"/>
        <v/>
      </c>
      <c r="AI1242" s="70" t="str">
        <f t="shared" si="139"/>
        <v/>
      </c>
      <c r="AJ1242" s="70" t="str">
        <f t="shared" si="140"/>
        <v>X</v>
      </c>
      <c r="AK1242" s="70" t="str" cm="1">
        <f t="array" ref="AK1242">_xlfn.IFS(AH1242&lt;&gt;"","1",AI1242&lt;&gt;"","2",AJ1242&lt;&gt;"","3")</f>
        <v>3</v>
      </c>
    </row>
    <row r="1243" spans="1:37" x14ac:dyDescent="0.25">
      <c r="A1243" t="s">
        <v>318</v>
      </c>
      <c r="B1243" t="s">
        <v>434</v>
      </c>
      <c r="C1243" s="67" t="str">
        <f t="shared" si="135"/>
        <v>Ella Gibson</v>
      </c>
      <c r="D1243" s="71" t="str" cm="1">
        <f t="array" ref="D1243">_xlfn.IFS(AK1243="1",CONCATENATE(C1243,"Regional"),AK1243="2",CONCATENATE(C1243,"Sectional"),AK1243="3",CONCATENATE(C1243,COUNTIF($C$1:C1243,C1243)))</f>
        <v>Ella Gibson3</v>
      </c>
      <c r="E1243" s="66">
        <v>45155.333333333336</v>
      </c>
      <c r="F1243" t="s">
        <v>2679</v>
      </c>
      <c r="G1243" s="46">
        <v>46</v>
      </c>
      <c r="H1243" s="46">
        <v>98</v>
      </c>
      <c r="I1243" s="46">
        <v>26</v>
      </c>
      <c r="J1243" t="s">
        <v>171</v>
      </c>
      <c r="K1243" t="s">
        <v>90</v>
      </c>
      <c r="L1243" s="46">
        <v>5237</v>
      </c>
      <c r="M1243" s="46">
        <v>70</v>
      </c>
      <c r="N1243" s="46">
        <v>70.3</v>
      </c>
      <c r="O1243" s="46">
        <v>117</v>
      </c>
      <c r="P1243" s="46">
        <f t="shared" si="136"/>
        <v>2</v>
      </c>
      <c r="R1243" s="67" t="s">
        <v>1333</v>
      </c>
      <c r="S1243" s="67">
        <f>COUNTIF(Y$2:$Y$100,R1243)</f>
        <v>0</v>
      </c>
      <c r="V1243" s="67">
        <f t="shared" si="137"/>
        <v>0</v>
      </c>
      <c r="AB1243" t="s">
        <v>90</v>
      </c>
      <c r="AC1243" s="46">
        <v>5237</v>
      </c>
      <c r="AD1243" s="46">
        <v>70</v>
      </c>
      <c r="AE1243" s="46">
        <v>70.3</v>
      </c>
      <c r="AF1243" s="46">
        <v>117</v>
      </c>
      <c r="AH1243" s="70" t="str">
        <f t="shared" si="138"/>
        <v/>
      </c>
      <c r="AI1243" s="70" t="str">
        <f t="shared" si="139"/>
        <v/>
      </c>
      <c r="AJ1243" s="70" t="str">
        <f t="shared" si="140"/>
        <v>X</v>
      </c>
      <c r="AK1243" s="70" t="str" cm="1">
        <f t="array" ref="AK1243">_xlfn.IFS(AH1243&lt;&gt;"","1",AI1243&lt;&gt;"","2",AJ1243&lt;&gt;"","3")</f>
        <v>3</v>
      </c>
    </row>
    <row r="1244" spans="1:37" x14ac:dyDescent="0.25">
      <c r="A1244" t="s">
        <v>231</v>
      </c>
      <c r="B1244" t="s">
        <v>272</v>
      </c>
      <c r="C1244" s="67" t="str">
        <f t="shared" si="135"/>
        <v>Reese Cross</v>
      </c>
      <c r="D1244" s="71" t="str" cm="1">
        <f t="array" ref="D1244">_xlfn.IFS(AK1244="1",CONCATENATE(C1244,"Regional"),AK1244="2",CONCATENATE(C1244,"Sectional"),AK1244="3",CONCATENATE(C1244,COUNTIF($C$1:C1244,C1244)))</f>
        <v>Reese Cross3</v>
      </c>
      <c r="E1244" s="66">
        <v>45155.333333333336</v>
      </c>
      <c r="F1244" t="s">
        <v>2679</v>
      </c>
      <c r="G1244" s="46">
        <v>46</v>
      </c>
      <c r="H1244" s="46">
        <v>98</v>
      </c>
      <c r="I1244" s="46">
        <v>26</v>
      </c>
      <c r="J1244" t="s">
        <v>171</v>
      </c>
      <c r="K1244" t="s">
        <v>90</v>
      </c>
      <c r="L1244" s="46">
        <v>5237</v>
      </c>
      <c r="M1244" s="46">
        <v>70</v>
      </c>
      <c r="N1244" s="46">
        <v>70.3</v>
      </c>
      <c r="O1244" s="46">
        <v>117</v>
      </c>
      <c r="P1244" s="46">
        <f t="shared" si="136"/>
        <v>2</v>
      </c>
      <c r="R1244" s="67" t="s">
        <v>1180</v>
      </c>
      <c r="S1244" s="67">
        <f>COUNTIF(Y$2:$Y$100,R1244)</f>
        <v>0</v>
      </c>
      <c r="V1244" s="67">
        <f t="shared" si="137"/>
        <v>0</v>
      </c>
      <c r="AB1244" t="s">
        <v>90</v>
      </c>
      <c r="AC1244" s="46">
        <v>5237</v>
      </c>
      <c r="AD1244" s="46">
        <v>70</v>
      </c>
      <c r="AE1244" s="46">
        <v>70.3</v>
      </c>
      <c r="AF1244" s="46">
        <v>117</v>
      </c>
      <c r="AH1244" s="70" t="str">
        <f t="shared" si="138"/>
        <v/>
      </c>
      <c r="AI1244" s="70" t="str">
        <f t="shared" si="139"/>
        <v/>
      </c>
      <c r="AJ1244" s="70" t="str">
        <f t="shared" si="140"/>
        <v>X</v>
      </c>
      <c r="AK1244" s="70" t="str" cm="1">
        <f t="array" ref="AK1244">_xlfn.IFS(AH1244&lt;&gt;"","1",AI1244&lt;&gt;"","2",AJ1244&lt;&gt;"","3")</f>
        <v>3</v>
      </c>
    </row>
    <row r="1245" spans="1:37" x14ac:dyDescent="0.25">
      <c r="A1245" t="s">
        <v>505</v>
      </c>
      <c r="B1245" t="s">
        <v>362</v>
      </c>
      <c r="C1245" s="67" t="str">
        <f t="shared" si="135"/>
        <v>Emma Pulvermacher</v>
      </c>
      <c r="D1245" s="71" t="str" cm="1">
        <f t="array" ref="D1245">_xlfn.IFS(AK1245="1",CONCATENATE(C1245,"Regional"),AK1245="2",CONCATENATE(C1245,"Sectional"),AK1245="3",CONCATENATE(C1245,COUNTIF($C$1:C1245,C1245)))</f>
        <v>Emma Pulvermacher3</v>
      </c>
      <c r="E1245" s="66">
        <v>45155.333333333336</v>
      </c>
      <c r="F1245" t="s">
        <v>2679</v>
      </c>
      <c r="G1245" s="46">
        <v>46</v>
      </c>
      <c r="H1245" s="46">
        <v>99</v>
      </c>
      <c r="I1245" s="46">
        <v>29</v>
      </c>
      <c r="J1245" t="s">
        <v>171</v>
      </c>
      <c r="K1245" t="s">
        <v>90</v>
      </c>
      <c r="L1245" s="46">
        <v>5237</v>
      </c>
      <c r="M1245" s="46">
        <v>70</v>
      </c>
      <c r="N1245" s="46">
        <v>70.3</v>
      </c>
      <c r="O1245" s="46">
        <v>117</v>
      </c>
      <c r="P1245" s="46">
        <f t="shared" si="136"/>
        <v>2</v>
      </c>
      <c r="R1245" s="67" t="s">
        <v>1189</v>
      </c>
      <c r="S1245" s="67">
        <f>COUNTIF(Y$2:$Y$100,R1245)</f>
        <v>0</v>
      </c>
      <c r="V1245" s="67">
        <f t="shared" si="137"/>
        <v>0</v>
      </c>
      <c r="AB1245" t="s">
        <v>90</v>
      </c>
      <c r="AC1245" s="46">
        <v>5237</v>
      </c>
      <c r="AD1245" s="46">
        <v>70</v>
      </c>
      <c r="AE1245" s="46">
        <v>70.3</v>
      </c>
      <c r="AF1245" s="46">
        <v>117</v>
      </c>
      <c r="AH1245" s="70" t="str">
        <f t="shared" si="138"/>
        <v/>
      </c>
      <c r="AI1245" s="70" t="str">
        <f t="shared" si="139"/>
        <v/>
      </c>
      <c r="AJ1245" s="70" t="str">
        <f t="shared" si="140"/>
        <v>X</v>
      </c>
      <c r="AK1245" s="70" t="str" cm="1">
        <f t="array" ref="AK1245">_xlfn.IFS(AH1245&lt;&gt;"","1",AI1245&lt;&gt;"","2",AJ1245&lt;&gt;"","3")</f>
        <v>3</v>
      </c>
    </row>
    <row r="1246" spans="1:37" x14ac:dyDescent="0.25">
      <c r="A1246" t="s">
        <v>821</v>
      </c>
      <c r="B1246" t="s">
        <v>822</v>
      </c>
      <c r="C1246" s="67" t="str">
        <f t="shared" si="135"/>
        <v>Viviana Hruby</v>
      </c>
      <c r="D1246" s="71" t="str" cm="1">
        <f t="array" ref="D1246">_xlfn.IFS(AK1246="1",CONCATENATE(C1246,"Regional"),AK1246="2",CONCATENATE(C1246,"Sectional"),AK1246="3",CONCATENATE(C1246,COUNTIF($C$1:C1246,C1246)))</f>
        <v>Viviana Hruby3</v>
      </c>
      <c r="E1246" s="66">
        <v>45155.333333333336</v>
      </c>
      <c r="F1246" t="s">
        <v>2679</v>
      </c>
      <c r="G1246" s="46">
        <v>46</v>
      </c>
      <c r="H1246" s="46">
        <v>99</v>
      </c>
      <c r="I1246" s="46">
        <v>29</v>
      </c>
      <c r="J1246" t="s">
        <v>171</v>
      </c>
      <c r="K1246" t="s">
        <v>90</v>
      </c>
      <c r="L1246" s="46">
        <v>5237</v>
      </c>
      <c r="M1246" s="46">
        <v>70</v>
      </c>
      <c r="N1246" s="46">
        <v>70.3</v>
      </c>
      <c r="O1246" s="46">
        <v>117</v>
      </c>
      <c r="P1246" s="46">
        <f t="shared" si="136"/>
        <v>2</v>
      </c>
      <c r="R1246" s="67" t="s">
        <v>1380</v>
      </c>
      <c r="S1246" s="67">
        <f>COUNTIF(Y$2:$Y$100,R1246)</f>
        <v>0</v>
      </c>
      <c r="V1246" s="67">
        <f t="shared" si="137"/>
        <v>0</v>
      </c>
      <c r="AB1246" t="s">
        <v>90</v>
      </c>
      <c r="AC1246" s="46">
        <v>5237</v>
      </c>
      <c r="AD1246" s="46">
        <v>70</v>
      </c>
      <c r="AE1246" s="46">
        <v>70.3</v>
      </c>
      <c r="AF1246" s="46">
        <v>117</v>
      </c>
      <c r="AH1246" s="70" t="str">
        <f t="shared" si="138"/>
        <v/>
      </c>
      <c r="AI1246" s="70" t="str">
        <f t="shared" si="139"/>
        <v/>
      </c>
      <c r="AJ1246" s="70" t="str">
        <f t="shared" si="140"/>
        <v>X</v>
      </c>
      <c r="AK1246" s="70" t="str" cm="1">
        <f t="array" ref="AK1246">_xlfn.IFS(AH1246&lt;&gt;"","1",AI1246&lt;&gt;"","2",AJ1246&lt;&gt;"","3")</f>
        <v>3</v>
      </c>
    </row>
    <row r="1247" spans="1:37" x14ac:dyDescent="0.25">
      <c r="A1247" t="s">
        <v>1663</v>
      </c>
      <c r="B1247" t="s">
        <v>1662</v>
      </c>
      <c r="C1247" s="67" t="str">
        <f t="shared" si="135"/>
        <v>Laci Griswold</v>
      </c>
      <c r="D1247" s="71" t="str" cm="1">
        <f t="array" ref="D1247">_xlfn.IFS(AK1247="1",CONCATENATE(C1247,"Regional"),AK1247="2",CONCATENATE(C1247,"Sectional"),AK1247="3",CONCATENATE(C1247,COUNTIF($C$1:C1247,C1247)))</f>
        <v>Laci Griswold3</v>
      </c>
      <c r="E1247" s="66">
        <v>45155.333333333336</v>
      </c>
      <c r="F1247" t="s">
        <v>2679</v>
      </c>
      <c r="G1247" s="46">
        <v>46</v>
      </c>
      <c r="H1247" s="46">
        <v>99</v>
      </c>
      <c r="I1247" s="46">
        <v>29</v>
      </c>
      <c r="J1247" t="s">
        <v>171</v>
      </c>
      <c r="K1247" t="s">
        <v>90</v>
      </c>
      <c r="L1247" s="46">
        <v>5237</v>
      </c>
      <c r="M1247" s="46">
        <v>70</v>
      </c>
      <c r="N1247" s="46">
        <v>70.3</v>
      </c>
      <c r="O1247" s="46">
        <v>117</v>
      </c>
      <c r="P1247" s="46">
        <f t="shared" si="136"/>
        <v>2</v>
      </c>
      <c r="R1247" s="67" t="s">
        <v>3490</v>
      </c>
      <c r="S1247" s="67">
        <f>COUNTIF(Y$2:$Y$100,R1247)</f>
        <v>0</v>
      </c>
      <c r="V1247" s="67">
        <f t="shared" si="137"/>
        <v>0</v>
      </c>
      <c r="AB1247" t="s">
        <v>90</v>
      </c>
      <c r="AC1247" s="46">
        <v>5237</v>
      </c>
      <c r="AD1247" s="46">
        <v>70</v>
      </c>
      <c r="AE1247" s="46">
        <v>70.3</v>
      </c>
      <c r="AF1247" s="46">
        <v>117</v>
      </c>
      <c r="AH1247" s="70" t="str">
        <f t="shared" si="138"/>
        <v/>
      </c>
      <c r="AI1247" s="70" t="str">
        <f t="shared" si="139"/>
        <v/>
      </c>
      <c r="AJ1247" s="70" t="str">
        <f t="shared" si="140"/>
        <v>X</v>
      </c>
      <c r="AK1247" s="70" t="str" cm="1">
        <f t="array" ref="AK1247">_xlfn.IFS(AH1247&lt;&gt;"","1",AI1247&lt;&gt;"","2",AJ1247&lt;&gt;"","3")</f>
        <v>3</v>
      </c>
    </row>
    <row r="1248" spans="1:37" x14ac:dyDescent="0.25">
      <c r="A1248" t="s">
        <v>860</v>
      </c>
      <c r="B1248" t="s">
        <v>535</v>
      </c>
      <c r="C1248" s="67" t="str">
        <f t="shared" si="135"/>
        <v>Rachel Hattori</v>
      </c>
      <c r="D1248" s="71" t="str" cm="1">
        <f t="array" ref="D1248">_xlfn.IFS(AK1248="1",CONCATENATE(C1248,"Regional"),AK1248="2",CONCATENATE(C1248,"Sectional"),AK1248="3",CONCATENATE(C1248,COUNTIF($C$1:C1248,C1248)))</f>
        <v>Rachel Hattori1</v>
      </c>
      <c r="E1248" s="66">
        <v>45155.333333333336</v>
      </c>
      <c r="F1248" t="s">
        <v>2679</v>
      </c>
      <c r="G1248" s="46">
        <v>46</v>
      </c>
      <c r="H1248" s="46">
        <v>99</v>
      </c>
      <c r="I1248" s="46">
        <v>29</v>
      </c>
      <c r="J1248" t="s">
        <v>171</v>
      </c>
      <c r="K1248" t="s">
        <v>90</v>
      </c>
      <c r="L1248" s="46">
        <v>5237</v>
      </c>
      <c r="M1248" s="46">
        <v>70</v>
      </c>
      <c r="N1248" s="46">
        <v>70.3</v>
      </c>
      <c r="O1248" s="46">
        <v>117</v>
      </c>
      <c r="P1248" s="46">
        <f t="shared" si="136"/>
        <v>2</v>
      </c>
      <c r="R1248" s="67" t="s">
        <v>1402</v>
      </c>
      <c r="S1248" s="67">
        <f>COUNTIF(Y$2:$Y$100,R1248)</f>
        <v>0</v>
      </c>
      <c r="V1248" s="67">
        <f t="shared" si="137"/>
        <v>0</v>
      </c>
      <c r="AB1248" t="s">
        <v>90</v>
      </c>
      <c r="AC1248" s="46">
        <v>5237</v>
      </c>
      <c r="AD1248" s="46">
        <v>70</v>
      </c>
      <c r="AE1248" s="46">
        <v>70.3</v>
      </c>
      <c r="AF1248" s="46">
        <v>117</v>
      </c>
      <c r="AH1248" s="70" t="str">
        <f t="shared" si="138"/>
        <v/>
      </c>
      <c r="AI1248" s="70" t="str">
        <f t="shared" si="139"/>
        <v/>
      </c>
      <c r="AJ1248" s="70" t="str">
        <f t="shared" si="140"/>
        <v>X</v>
      </c>
      <c r="AK1248" s="70" t="str" cm="1">
        <f t="array" ref="AK1248">_xlfn.IFS(AH1248&lt;&gt;"","1",AI1248&lt;&gt;"","2",AJ1248&lt;&gt;"","3")</f>
        <v>3</v>
      </c>
    </row>
    <row r="1249" spans="1:37" x14ac:dyDescent="0.25">
      <c r="A1249" t="s">
        <v>748</v>
      </c>
      <c r="B1249" t="s">
        <v>538</v>
      </c>
      <c r="C1249" s="67" t="str">
        <f t="shared" si="135"/>
        <v>Lilly DeRosa</v>
      </c>
      <c r="D1249" s="71" t="str" cm="1">
        <f t="array" ref="D1249">_xlfn.IFS(AK1249="1",CONCATENATE(C1249,"Regional"),AK1249="2",CONCATENATE(C1249,"Sectional"),AK1249="3",CONCATENATE(C1249,COUNTIF($C$1:C1249,C1249)))</f>
        <v>Lilly DeRosa2</v>
      </c>
      <c r="E1249" s="66">
        <v>45155.333333333336</v>
      </c>
      <c r="F1249" t="s">
        <v>2679</v>
      </c>
      <c r="G1249" s="46">
        <v>46</v>
      </c>
      <c r="H1249" s="46">
        <v>101</v>
      </c>
      <c r="I1249" s="46">
        <v>33</v>
      </c>
      <c r="J1249" t="s">
        <v>171</v>
      </c>
      <c r="K1249" t="s">
        <v>90</v>
      </c>
      <c r="L1249" s="46">
        <v>5237</v>
      </c>
      <c r="M1249" s="46">
        <v>70</v>
      </c>
      <c r="N1249" s="46">
        <v>70.3</v>
      </c>
      <c r="O1249" s="46">
        <v>117</v>
      </c>
      <c r="P1249" s="46">
        <f t="shared" si="136"/>
        <v>2</v>
      </c>
      <c r="R1249" s="67" t="s">
        <v>1336</v>
      </c>
      <c r="S1249" s="67">
        <f>COUNTIF(Y$2:$Y$100,R1249)</f>
        <v>0</v>
      </c>
      <c r="V1249" s="67">
        <f t="shared" si="137"/>
        <v>0</v>
      </c>
      <c r="AB1249" t="s">
        <v>90</v>
      </c>
      <c r="AC1249" s="46">
        <v>5237</v>
      </c>
      <c r="AD1249" s="46">
        <v>70</v>
      </c>
      <c r="AE1249" s="46">
        <v>70.3</v>
      </c>
      <c r="AF1249" s="46">
        <v>117</v>
      </c>
      <c r="AH1249" s="70" t="str">
        <f t="shared" si="138"/>
        <v/>
      </c>
      <c r="AI1249" s="70" t="str">
        <f t="shared" si="139"/>
        <v/>
      </c>
      <c r="AJ1249" s="70" t="str">
        <f t="shared" si="140"/>
        <v>X</v>
      </c>
      <c r="AK1249" s="70" t="str" cm="1">
        <f t="array" ref="AK1249">_xlfn.IFS(AH1249&lt;&gt;"","1",AI1249&lt;&gt;"","2",AJ1249&lt;&gt;"","3")</f>
        <v>3</v>
      </c>
    </row>
    <row r="1250" spans="1:37" x14ac:dyDescent="0.25">
      <c r="A1250" t="s">
        <v>1004</v>
      </c>
      <c r="B1250" t="s">
        <v>1005</v>
      </c>
      <c r="C1250" s="67" t="str">
        <f t="shared" si="135"/>
        <v>Lana Lampsa</v>
      </c>
      <c r="D1250" s="71" t="str" cm="1">
        <f t="array" ref="D1250">_xlfn.IFS(AK1250="1",CONCATENATE(C1250,"Regional"),AK1250="2",CONCATENATE(C1250,"Sectional"),AK1250="3",CONCATENATE(C1250,COUNTIF($C$1:C1250,C1250)))</f>
        <v>Lana Lampsa2</v>
      </c>
      <c r="E1250" s="66">
        <v>45155.333333333336</v>
      </c>
      <c r="F1250" t="s">
        <v>2679</v>
      </c>
      <c r="G1250" s="46">
        <v>46</v>
      </c>
      <c r="H1250" s="46">
        <v>102</v>
      </c>
      <c r="I1250" s="46">
        <v>34</v>
      </c>
      <c r="J1250" t="s">
        <v>171</v>
      </c>
      <c r="K1250" t="s">
        <v>90</v>
      </c>
      <c r="L1250" s="46">
        <v>5237</v>
      </c>
      <c r="M1250" s="46">
        <v>70</v>
      </c>
      <c r="N1250" s="46">
        <v>70.3</v>
      </c>
      <c r="O1250" s="46">
        <v>117</v>
      </c>
      <c r="P1250" s="46">
        <f t="shared" si="136"/>
        <v>2</v>
      </c>
      <c r="R1250" s="67" t="s">
        <v>1508</v>
      </c>
      <c r="S1250" s="67">
        <f>COUNTIF(Y$2:$Y$100,R1250)</f>
        <v>0</v>
      </c>
      <c r="V1250" s="67">
        <f t="shared" si="137"/>
        <v>0</v>
      </c>
      <c r="AB1250" t="s">
        <v>90</v>
      </c>
      <c r="AC1250" s="46">
        <v>5237</v>
      </c>
      <c r="AD1250" s="46">
        <v>70</v>
      </c>
      <c r="AE1250" s="46">
        <v>70.3</v>
      </c>
      <c r="AF1250" s="46">
        <v>117</v>
      </c>
      <c r="AH1250" s="70" t="str">
        <f t="shared" si="138"/>
        <v/>
      </c>
      <c r="AI1250" s="70" t="str">
        <f t="shared" si="139"/>
        <v/>
      </c>
      <c r="AJ1250" s="70" t="str">
        <f t="shared" si="140"/>
        <v>X</v>
      </c>
      <c r="AK1250" s="70" t="str" cm="1">
        <f t="array" ref="AK1250">_xlfn.IFS(AH1250&lt;&gt;"","1",AI1250&lt;&gt;"","2",AJ1250&lt;&gt;"","3")</f>
        <v>3</v>
      </c>
    </row>
    <row r="1251" spans="1:37" x14ac:dyDescent="0.25">
      <c r="A1251" t="s">
        <v>685</v>
      </c>
      <c r="B1251" t="s">
        <v>570</v>
      </c>
      <c r="C1251" s="67" t="str">
        <f t="shared" si="135"/>
        <v>Sydney Quella</v>
      </c>
      <c r="D1251" s="71" t="str" cm="1">
        <f t="array" ref="D1251">_xlfn.IFS(AK1251="1",CONCATENATE(C1251,"Regional"),AK1251="2",CONCATENATE(C1251,"Sectional"),AK1251="3",CONCATENATE(C1251,COUNTIF($C$1:C1251,C1251)))</f>
        <v>Sydney Quella2</v>
      </c>
      <c r="E1251" s="66">
        <v>45155.333333333336</v>
      </c>
      <c r="F1251" t="s">
        <v>2679</v>
      </c>
      <c r="G1251" s="46">
        <v>46</v>
      </c>
      <c r="H1251" s="46">
        <v>103</v>
      </c>
      <c r="I1251" s="46">
        <v>35</v>
      </c>
      <c r="J1251" t="s">
        <v>171</v>
      </c>
      <c r="K1251" t="s">
        <v>90</v>
      </c>
      <c r="L1251" s="46">
        <v>5237</v>
      </c>
      <c r="M1251" s="46">
        <v>70</v>
      </c>
      <c r="N1251" s="46">
        <v>70.3</v>
      </c>
      <c r="O1251" s="46">
        <v>117</v>
      </c>
      <c r="P1251" s="46">
        <f t="shared" si="136"/>
        <v>2</v>
      </c>
      <c r="R1251" s="67" t="s">
        <v>1362</v>
      </c>
      <c r="S1251" s="67">
        <f>COUNTIF(Y$2:$Y$100,R1251)</f>
        <v>0</v>
      </c>
      <c r="V1251" s="67">
        <f t="shared" si="137"/>
        <v>0</v>
      </c>
      <c r="AB1251" t="s">
        <v>90</v>
      </c>
      <c r="AC1251" s="46">
        <v>5237</v>
      </c>
      <c r="AD1251" s="46">
        <v>70</v>
      </c>
      <c r="AE1251" s="46">
        <v>70.3</v>
      </c>
      <c r="AF1251" s="46">
        <v>117</v>
      </c>
      <c r="AH1251" s="70" t="str">
        <f t="shared" si="138"/>
        <v/>
      </c>
      <c r="AI1251" s="70" t="str">
        <f t="shared" si="139"/>
        <v/>
      </c>
      <c r="AJ1251" s="70" t="str">
        <f t="shared" si="140"/>
        <v>X</v>
      </c>
      <c r="AK1251" s="70" t="str" cm="1">
        <f t="array" ref="AK1251">_xlfn.IFS(AH1251&lt;&gt;"","1",AI1251&lt;&gt;"","2",AJ1251&lt;&gt;"","3")</f>
        <v>3</v>
      </c>
    </row>
    <row r="1252" spans="1:37" x14ac:dyDescent="0.25">
      <c r="A1252" t="s">
        <v>352</v>
      </c>
      <c r="B1252" t="s">
        <v>561</v>
      </c>
      <c r="C1252" s="67" t="str">
        <f t="shared" si="135"/>
        <v>Maddie Reed</v>
      </c>
      <c r="D1252" s="71" t="str" cm="1">
        <f t="array" ref="D1252">_xlfn.IFS(AK1252="1",CONCATENATE(C1252,"Regional"),AK1252="2",CONCATENATE(C1252,"Sectional"),AK1252="3",CONCATENATE(C1252,COUNTIF($C$1:C1252,C1252)))</f>
        <v>Maddie Reed2</v>
      </c>
      <c r="E1252" s="66">
        <v>45155.333333333336</v>
      </c>
      <c r="F1252" t="s">
        <v>2679</v>
      </c>
      <c r="G1252" s="46">
        <v>46</v>
      </c>
      <c r="H1252" s="46">
        <v>103</v>
      </c>
      <c r="I1252" s="46">
        <v>35</v>
      </c>
      <c r="J1252" t="s">
        <v>171</v>
      </c>
      <c r="K1252" t="s">
        <v>90</v>
      </c>
      <c r="L1252" s="46">
        <v>5237</v>
      </c>
      <c r="M1252" s="46">
        <v>70</v>
      </c>
      <c r="N1252" s="46">
        <v>70.3</v>
      </c>
      <c r="O1252" s="46">
        <v>117</v>
      </c>
      <c r="P1252" s="46">
        <f t="shared" si="136"/>
        <v>2</v>
      </c>
      <c r="R1252" s="67" t="s">
        <v>1381</v>
      </c>
      <c r="S1252" s="67">
        <f>COUNTIF(Y$2:$Y$100,R1252)</f>
        <v>0</v>
      </c>
      <c r="V1252" s="67">
        <f t="shared" si="137"/>
        <v>0</v>
      </c>
      <c r="AB1252" t="s">
        <v>90</v>
      </c>
      <c r="AC1252" s="46">
        <v>5237</v>
      </c>
      <c r="AD1252" s="46">
        <v>70</v>
      </c>
      <c r="AE1252" s="46">
        <v>70.3</v>
      </c>
      <c r="AF1252" s="46">
        <v>117</v>
      </c>
      <c r="AH1252" s="70" t="str">
        <f t="shared" si="138"/>
        <v/>
      </c>
      <c r="AI1252" s="70" t="str">
        <f t="shared" si="139"/>
        <v/>
      </c>
      <c r="AJ1252" s="70" t="str">
        <f t="shared" si="140"/>
        <v>X</v>
      </c>
      <c r="AK1252" s="70" t="str" cm="1">
        <f t="array" ref="AK1252">_xlfn.IFS(AH1252&lt;&gt;"","1",AI1252&lt;&gt;"","2",AJ1252&lt;&gt;"","3")</f>
        <v>3</v>
      </c>
    </row>
    <row r="1253" spans="1:37" x14ac:dyDescent="0.25">
      <c r="A1253" t="s">
        <v>790</v>
      </c>
      <c r="B1253" t="s">
        <v>791</v>
      </c>
      <c r="C1253" s="67" t="str">
        <f t="shared" si="135"/>
        <v>Sammy Selke</v>
      </c>
      <c r="D1253" s="71" t="str" cm="1">
        <f t="array" ref="D1253">_xlfn.IFS(AK1253="1",CONCATENATE(C1253,"Regional"),AK1253="2",CONCATENATE(C1253,"Sectional"),AK1253="3",CONCATENATE(C1253,COUNTIF($C$1:C1253,C1253)))</f>
        <v>Sammy Selke3</v>
      </c>
      <c r="E1253" s="66">
        <v>45155.333333333336</v>
      </c>
      <c r="F1253" t="s">
        <v>2679</v>
      </c>
      <c r="G1253" s="46">
        <v>46</v>
      </c>
      <c r="H1253" s="46">
        <v>103</v>
      </c>
      <c r="I1253" s="46">
        <v>35</v>
      </c>
      <c r="J1253" t="s">
        <v>171</v>
      </c>
      <c r="K1253" t="s">
        <v>90</v>
      </c>
      <c r="L1253" s="46">
        <v>5237</v>
      </c>
      <c r="M1253" s="46">
        <v>70</v>
      </c>
      <c r="N1253" s="46">
        <v>70.3</v>
      </c>
      <c r="O1253" s="46">
        <v>117</v>
      </c>
      <c r="P1253" s="46">
        <f t="shared" si="136"/>
        <v>2</v>
      </c>
      <c r="R1253" s="67" t="s">
        <v>1371</v>
      </c>
      <c r="S1253" s="67">
        <f>COUNTIF(Y$2:$Y$100,R1253)</f>
        <v>0</v>
      </c>
      <c r="V1253" s="67">
        <f t="shared" si="137"/>
        <v>0</v>
      </c>
      <c r="AB1253" t="s">
        <v>90</v>
      </c>
      <c r="AC1253" s="46">
        <v>5237</v>
      </c>
      <c r="AD1253" s="46">
        <v>70</v>
      </c>
      <c r="AE1253" s="46">
        <v>70.3</v>
      </c>
      <c r="AF1253" s="46">
        <v>117</v>
      </c>
      <c r="AH1253" s="70" t="str">
        <f t="shared" si="138"/>
        <v/>
      </c>
      <c r="AI1253" s="70" t="str">
        <f t="shared" si="139"/>
        <v/>
      </c>
      <c r="AJ1253" s="70" t="str">
        <f t="shared" si="140"/>
        <v>X</v>
      </c>
      <c r="AK1253" s="70" t="str" cm="1">
        <f t="array" ref="AK1253">_xlfn.IFS(AH1253&lt;&gt;"","1",AI1253&lt;&gt;"","2",AJ1253&lt;&gt;"","3")</f>
        <v>3</v>
      </c>
    </row>
    <row r="1254" spans="1:37" x14ac:dyDescent="0.25">
      <c r="A1254" t="s">
        <v>1936</v>
      </c>
      <c r="B1254" t="s">
        <v>648</v>
      </c>
      <c r="C1254" s="67" t="str">
        <f t="shared" si="135"/>
        <v>Claire Girten</v>
      </c>
      <c r="D1254" s="71" t="str" cm="1">
        <f t="array" ref="D1254">_xlfn.IFS(AK1254="1",CONCATENATE(C1254,"Regional"),AK1254="2",CONCATENATE(C1254,"Sectional"),AK1254="3",CONCATENATE(C1254,COUNTIF($C$1:C1254,C1254)))</f>
        <v>Claire Girten3</v>
      </c>
      <c r="E1254" s="66">
        <v>45155.333333333336</v>
      </c>
      <c r="F1254" t="s">
        <v>2679</v>
      </c>
      <c r="G1254" s="46">
        <v>46</v>
      </c>
      <c r="H1254" s="46">
        <v>104</v>
      </c>
      <c r="I1254" s="46">
        <v>38</v>
      </c>
      <c r="J1254" t="s">
        <v>171</v>
      </c>
      <c r="K1254" t="s">
        <v>90</v>
      </c>
      <c r="L1254" s="46">
        <v>5237</v>
      </c>
      <c r="M1254" s="46">
        <v>70</v>
      </c>
      <c r="N1254" s="46">
        <v>70.3</v>
      </c>
      <c r="O1254" s="46">
        <v>117</v>
      </c>
      <c r="P1254" s="46">
        <f t="shared" si="136"/>
        <v>2</v>
      </c>
      <c r="R1254" s="67" t="s">
        <v>2952</v>
      </c>
      <c r="S1254" s="67">
        <f>COUNTIF(Y$2:$Y$100,R1254)</f>
        <v>0</v>
      </c>
      <c r="V1254" s="67">
        <f t="shared" si="137"/>
        <v>0</v>
      </c>
      <c r="AB1254" t="s">
        <v>90</v>
      </c>
      <c r="AC1254" s="46">
        <v>5237</v>
      </c>
      <c r="AD1254" s="46">
        <v>70</v>
      </c>
      <c r="AE1254" s="46">
        <v>70.3</v>
      </c>
      <c r="AF1254" s="46">
        <v>117</v>
      </c>
      <c r="AH1254" s="70" t="str">
        <f t="shared" si="138"/>
        <v/>
      </c>
      <c r="AI1254" s="70" t="str">
        <f t="shared" si="139"/>
        <v/>
      </c>
      <c r="AJ1254" s="70" t="str">
        <f t="shared" si="140"/>
        <v>X</v>
      </c>
      <c r="AK1254" s="70" t="str" cm="1">
        <f t="array" ref="AK1254">_xlfn.IFS(AH1254&lt;&gt;"","1",AI1254&lt;&gt;"","2",AJ1254&lt;&gt;"","3")</f>
        <v>3</v>
      </c>
    </row>
    <row r="1255" spans="1:37" x14ac:dyDescent="0.25">
      <c r="A1255" t="s">
        <v>3385</v>
      </c>
      <c r="B1255" t="s">
        <v>362</v>
      </c>
      <c r="C1255" s="67" t="str">
        <f t="shared" si="135"/>
        <v>Emma Bichler</v>
      </c>
      <c r="D1255" s="71" t="str" cm="1">
        <f t="array" ref="D1255">_xlfn.IFS(AK1255="1",CONCATENATE(C1255,"Regional"),AK1255="2",CONCATENATE(C1255,"Sectional"),AK1255="3",CONCATENATE(C1255,COUNTIF($C$1:C1255,C1255)))</f>
        <v>Emma Bichler3</v>
      </c>
      <c r="E1255" s="66">
        <v>45155.333333333336</v>
      </c>
      <c r="F1255" t="s">
        <v>2679</v>
      </c>
      <c r="G1255" s="46">
        <v>46</v>
      </c>
      <c r="H1255" s="46">
        <v>105</v>
      </c>
      <c r="I1255" s="46">
        <v>39</v>
      </c>
      <c r="J1255" t="s">
        <v>171</v>
      </c>
      <c r="K1255" t="s">
        <v>90</v>
      </c>
      <c r="L1255" s="46">
        <v>5237</v>
      </c>
      <c r="M1255" s="46">
        <v>70</v>
      </c>
      <c r="N1255" s="46">
        <v>70.3</v>
      </c>
      <c r="O1255" s="46">
        <v>117</v>
      </c>
      <c r="P1255" s="46">
        <f t="shared" si="136"/>
        <v>2</v>
      </c>
      <c r="R1255" s="67" t="s">
        <v>3485</v>
      </c>
      <c r="S1255" s="67">
        <f>COUNTIF(Y$2:$Y$100,R1255)</f>
        <v>0</v>
      </c>
      <c r="V1255" s="67">
        <f t="shared" si="137"/>
        <v>0</v>
      </c>
      <c r="AB1255" t="s">
        <v>90</v>
      </c>
      <c r="AC1255" s="46">
        <v>5237</v>
      </c>
      <c r="AD1255" s="46">
        <v>70</v>
      </c>
      <c r="AE1255" s="46">
        <v>70.3</v>
      </c>
      <c r="AF1255" s="46">
        <v>117</v>
      </c>
      <c r="AH1255" s="70" t="str">
        <f t="shared" si="138"/>
        <v/>
      </c>
      <c r="AI1255" s="70" t="str">
        <f t="shared" si="139"/>
        <v/>
      </c>
      <c r="AJ1255" s="70" t="str">
        <f t="shared" si="140"/>
        <v>X</v>
      </c>
      <c r="AK1255" s="70" t="str" cm="1">
        <f t="array" ref="AK1255">_xlfn.IFS(AH1255&lt;&gt;"","1",AI1255&lt;&gt;"","2",AJ1255&lt;&gt;"","3")</f>
        <v>3</v>
      </c>
    </row>
    <row r="1256" spans="1:37" x14ac:dyDescent="0.25">
      <c r="A1256" t="s">
        <v>315</v>
      </c>
      <c r="B1256" t="s">
        <v>353</v>
      </c>
      <c r="C1256" s="67" t="str">
        <f t="shared" si="135"/>
        <v>Olivia Morgan</v>
      </c>
      <c r="D1256" s="71" t="str" cm="1">
        <f t="array" ref="D1256">_xlfn.IFS(AK1256="1",CONCATENATE(C1256,"Regional"),AK1256="2",CONCATENATE(C1256,"Sectional"),AK1256="3",CONCATENATE(C1256,COUNTIF($C$1:C1256,C1256)))</f>
        <v>Olivia Morgan3</v>
      </c>
      <c r="E1256" s="66">
        <v>45155.333333333336</v>
      </c>
      <c r="F1256" t="s">
        <v>2679</v>
      </c>
      <c r="G1256" s="46">
        <v>46</v>
      </c>
      <c r="H1256" s="46">
        <v>106</v>
      </c>
      <c r="I1256" s="46">
        <v>40</v>
      </c>
      <c r="J1256" t="s">
        <v>171</v>
      </c>
      <c r="K1256" t="s">
        <v>90</v>
      </c>
      <c r="L1256" s="46">
        <v>5237</v>
      </c>
      <c r="M1256" s="46">
        <v>70</v>
      </c>
      <c r="N1256" s="46">
        <v>70.3</v>
      </c>
      <c r="O1256" s="46">
        <v>117</v>
      </c>
      <c r="P1256" s="46">
        <f t="shared" si="136"/>
        <v>2</v>
      </c>
      <c r="R1256" s="67" t="s">
        <v>1338</v>
      </c>
      <c r="S1256" s="67">
        <f>COUNTIF(Y$2:$Y$100,R1256)</f>
        <v>0</v>
      </c>
      <c r="V1256" s="67">
        <f t="shared" si="137"/>
        <v>0</v>
      </c>
      <c r="AB1256" t="s">
        <v>90</v>
      </c>
      <c r="AC1256" s="46">
        <v>5237</v>
      </c>
      <c r="AD1256" s="46">
        <v>70</v>
      </c>
      <c r="AE1256" s="46">
        <v>70.3</v>
      </c>
      <c r="AF1256" s="46">
        <v>117</v>
      </c>
      <c r="AH1256" s="70" t="str">
        <f t="shared" si="138"/>
        <v/>
      </c>
      <c r="AI1256" s="70" t="str">
        <f t="shared" si="139"/>
        <v/>
      </c>
      <c r="AJ1256" s="70" t="str">
        <f t="shared" si="140"/>
        <v>X</v>
      </c>
      <c r="AK1256" s="70" t="str" cm="1">
        <f t="array" ref="AK1256">_xlfn.IFS(AH1256&lt;&gt;"","1",AI1256&lt;&gt;"","2",AJ1256&lt;&gt;"","3")</f>
        <v>3</v>
      </c>
    </row>
    <row r="1257" spans="1:37" x14ac:dyDescent="0.25">
      <c r="A1257" t="s">
        <v>991</v>
      </c>
      <c r="B1257" t="s">
        <v>510</v>
      </c>
      <c r="C1257" s="67" t="str">
        <f t="shared" si="135"/>
        <v>Laura Tillman</v>
      </c>
      <c r="D1257" s="71" t="str" cm="1">
        <f t="array" ref="D1257">_xlfn.IFS(AK1257="1",CONCATENATE(C1257,"Regional"),AK1257="2",CONCATENATE(C1257,"Sectional"),AK1257="3",CONCATENATE(C1257,COUNTIF($C$1:C1257,C1257)))</f>
        <v>Laura Tillman2</v>
      </c>
      <c r="E1257" s="66">
        <v>45155.333333333336</v>
      </c>
      <c r="F1257" t="s">
        <v>2679</v>
      </c>
      <c r="G1257" s="46">
        <v>46</v>
      </c>
      <c r="H1257" s="46">
        <v>108</v>
      </c>
      <c r="I1257" s="46">
        <v>41</v>
      </c>
      <c r="J1257" t="s">
        <v>171</v>
      </c>
      <c r="K1257" t="s">
        <v>90</v>
      </c>
      <c r="L1257" s="46">
        <v>5237</v>
      </c>
      <c r="M1257" s="46">
        <v>70</v>
      </c>
      <c r="N1257" s="46">
        <v>70.3</v>
      </c>
      <c r="O1257" s="46">
        <v>117</v>
      </c>
      <c r="P1257" s="46">
        <f t="shared" si="136"/>
        <v>2</v>
      </c>
      <c r="R1257" s="67" t="s">
        <v>1495</v>
      </c>
      <c r="S1257" s="67">
        <f>COUNTIF(Y$2:$Y$100,R1257)</f>
        <v>0</v>
      </c>
      <c r="V1257" s="67">
        <f t="shared" si="137"/>
        <v>0</v>
      </c>
      <c r="AB1257" t="s">
        <v>90</v>
      </c>
      <c r="AC1257" s="46">
        <v>5237</v>
      </c>
      <c r="AD1257" s="46">
        <v>70</v>
      </c>
      <c r="AE1257" s="46">
        <v>70.3</v>
      </c>
      <c r="AF1257" s="46">
        <v>117</v>
      </c>
      <c r="AH1257" s="70" t="str">
        <f t="shared" si="138"/>
        <v/>
      </c>
      <c r="AI1257" s="70" t="str">
        <f t="shared" si="139"/>
        <v/>
      </c>
      <c r="AJ1257" s="70" t="str">
        <f t="shared" si="140"/>
        <v>X</v>
      </c>
      <c r="AK1257" s="70" t="str" cm="1">
        <f t="array" ref="AK1257">_xlfn.IFS(AH1257&lt;&gt;"","1",AI1257&lt;&gt;"","2",AJ1257&lt;&gt;"","3")</f>
        <v>3</v>
      </c>
    </row>
    <row r="1258" spans="1:37" x14ac:dyDescent="0.25">
      <c r="A1258" t="s">
        <v>275</v>
      </c>
      <c r="B1258" t="s">
        <v>441</v>
      </c>
      <c r="C1258" s="67" t="str">
        <f t="shared" si="135"/>
        <v>Madison Johnson</v>
      </c>
      <c r="D1258" s="71" t="str" cm="1">
        <f t="array" ref="D1258">_xlfn.IFS(AK1258="1",CONCATENATE(C1258,"Regional"),AK1258="2",CONCATENATE(C1258,"Sectional"),AK1258="3",CONCATENATE(C1258,COUNTIF($C$1:C1258,C1258)))</f>
        <v>Madison Johnson3</v>
      </c>
      <c r="E1258" s="66">
        <v>45155.333333333336</v>
      </c>
      <c r="F1258" t="s">
        <v>2679</v>
      </c>
      <c r="G1258" s="46">
        <v>46</v>
      </c>
      <c r="H1258" s="46">
        <v>109</v>
      </c>
      <c r="I1258" s="46">
        <v>42</v>
      </c>
      <c r="J1258" t="s">
        <v>171</v>
      </c>
      <c r="K1258" t="s">
        <v>90</v>
      </c>
      <c r="L1258" s="46">
        <v>5237</v>
      </c>
      <c r="M1258" s="46">
        <v>70</v>
      </c>
      <c r="N1258" s="46">
        <v>70.3</v>
      </c>
      <c r="O1258" s="46">
        <v>117</v>
      </c>
      <c r="P1258" s="46">
        <f t="shared" si="136"/>
        <v>2</v>
      </c>
      <c r="R1258" s="67" t="s">
        <v>2956</v>
      </c>
      <c r="S1258" s="67">
        <f>COUNTIF(Y$2:$Y$100,R1258)</f>
        <v>0</v>
      </c>
      <c r="V1258" s="67">
        <f t="shared" si="137"/>
        <v>0</v>
      </c>
      <c r="AB1258" t="s">
        <v>90</v>
      </c>
      <c r="AC1258" s="46">
        <v>5237</v>
      </c>
      <c r="AD1258" s="46">
        <v>70</v>
      </c>
      <c r="AE1258" s="46">
        <v>70.3</v>
      </c>
      <c r="AF1258" s="46">
        <v>117</v>
      </c>
      <c r="AH1258" s="70" t="str">
        <f t="shared" si="138"/>
        <v/>
      </c>
      <c r="AI1258" s="70" t="str">
        <f t="shared" si="139"/>
        <v/>
      </c>
      <c r="AJ1258" s="70" t="str">
        <f t="shared" si="140"/>
        <v>X</v>
      </c>
      <c r="AK1258" s="70" t="str" cm="1">
        <f t="array" ref="AK1258">_xlfn.IFS(AH1258&lt;&gt;"","1",AI1258&lt;&gt;"","2",AJ1258&lt;&gt;"","3")</f>
        <v>3</v>
      </c>
    </row>
    <row r="1259" spans="1:37" x14ac:dyDescent="0.25">
      <c r="A1259" t="s">
        <v>1028</v>
      </c>
      <c r="B1259" t="s">
        <v>478</v>
      </c>
      <c r="C1259" s="67" t="str">
        <f t="shared" si="135"/>
        <v>Madeline Ewald</v>
      </c>
      <c r="D1259" s="71" t="str" cm="1">
        <f t="array" ref="D1259">_xlfn.IFS(AK1259="1",CONCATENATE(C1259,"Regional"),AK1259="2",CONCATENATE(C1259,"Sectional"),AK1259="3",CONCATENATE(C1259,COUNTIF($C$1:C1259,C1259)))</f>
        <v>Madeline Ewald1</v>
      </c>
      <c r="E1259" s="66">
        <v>45155.333333333336</v>
      </c>
      <c r="F1259" t="s">
        <v>2679</v>
      </c>
      <c r="G1259" s="46">
        <v>46</v>
      </c>
      <c r="H1259" s="46">
        <v>115</v>
      </c>
      <c r="I1259" s="46">
        <v>43</v>
      </c>
      <c r="J1259" t="s">
        <v>171</v>
      </c>
      <c r="K1259" t="s">
        <v>90</v>
      </c>
      <c r="L1259" s="46">
        <v>5237</v>
      </c>
      <c r="M1259" s="46">
        <v>70</v>
      </c>
      <c r="N1259" s="46">
        <v>70.3</v>
      </c>
      <c r="O1259" s="46">
        <v>117</v>
      </c>
      <c r="P1259" s="46">
        <f t="shared" si="136"/>
        <v>2</v>
      </c>
      <c r="R1259" s="67" t="s">
        <v>1524</v>
      </c>
      <c r="S1259" s="67">
        <f>COUNTIF(Y$2:$Y$100,R1259)</f>
        <v>0</v>
      </c>
      <c r="V1259" s="67">
        <f t="shared" si="137"/>
        <v>0</v>
      </c>
      <c r="AB1259" t="s">
        <v>90</v>
      </c>
      <c r="AC1259" s="46">
        <v>5237</v>
      </c>
      <c r="AD1259" s="46">
        <v>70</v>
      </c>
      <c r="AE1259" s="46">
        <v>70.3</v>
      </c>
      <c r="AF1259" s="46">
        <v>117</v>
      </c>
      <c r="AH1259" s="70" t="str">
        <f t="shared" si="138"/>
        <v/>
      </c>
      <c r="AI1259" s="70" t="str">
        <f t="shared" si="139"/>
        <v/>
      </c>
      <c r="AJ1259" s="70" t="str">
        <f t="shared" si="140"/>
        <v>X</v>
      </c>
      <c r="AK1259" s="70" t="str" cm="1">
        <f t="array" ref="AK1259">_xlfn.IFS(AH1259&lt;&gt;"","1",AI1259&lt;&gt;"","2",AJ1259&lt;&gt;"","3")</f>
        <v>3</v>
      </c>
    </row>
    <row r="1260" spans="1:37" x14ac:dyDescent="0.25">
      <c r="A1260" t="s">
        <v>1006</v>
      </c>
      <c r="B1260" t="s">
        <v>648</v>
      </c>
      <c r="C1260" s="67" t="str">
        <f t="shared" si="135"/>
        <v>Claire Heinen</v>
      </c>
      <c r="D1260" s="71" t="str" cm="1">
        <f t="array" ref="D1260">_xlfn.IFS(AK1260="1",CONCATENATE(C1260,"Regional"),AK1260="2",CONCATENATE(C1260,"Sectional"),AK1260="3",CONCATENATE(C1260,COUNTIF($C$1:C1260,C1260)))</f>
        <v>Claire Heinen3</v>
      </c>
      <c r="E1260" s="66">
        <v>45155.333333333336</v>
      </c>
      <c r="F1260" t="s">
        <v>2679</v>
      </c>
      <c r="G1260" s="46">
        <v>46</v>
      </c>
      <c r="H1260" s="46">
        <v>119</v>
      </c>
      <c r="I1260" s="46">
        <v>44</v>
      </c>
      <c r="J1260" t="s">
        <v>171</v>
      </c>
      <c r="K1260" t="s">
        <v>90</v>
      </c>
      <c r="L1260" s="46">
        <v>5237</v>
      </c>
      <c r="M1260" s="46">
        <v>70</v>
      </c>
      <c r="N1260" s="46">
        <v>70.3</v>
      </c>
      <c r="O1260" s="46">
        <v>117</v>
      </c>
      <c r="P1260" s="46">
        <f t="shared" si="136"/>
        <v>2</v>
      </c>
      <c r="R1260" s="67" t="s">
        <v>1509</v>
      </c>
      <c r="S1260" s="67">
        <f>COUNTIF(Y$2:$Y$100,R1260)</f>
        <v>0</v>
      </c>
      <c r="V1260" s="67">
        <f t="shared" si="137"/>
        <v>0</v>
      </c>
      <c r="AB1260" t="s">
        <v>90</v>
      </c>
      <c r="AC1260" s="46">
        <v>5237</v>
      </c>
      <c r="AD1260" s="46">
        <v>70</v>
      </c>
      <c r="AE1260" s="46">
        <v>70.3</v>
      </c>
      <c r="AF1260" s="46">
        <v>117</v>
      </c>
      <c r="AH1260" s="70" t="str">
        <f t="shared" si="138"/>
        <v/>
      </c>
      <c r="AI1260" s="70" t="str">
        <f t="shared" si="139"/>
        <v/>
      </c>
      <c r="AJ1260" s="70" t="str">
        <f t="shared" si="140"/>
        <v>X</v>
      </c>
      <c r="AK1260" s="70" t="str" cm="1">
        <f t="array" ref="AK1260">_xlfn.IFS(AH1260&lt;&gt;"","1",AI1260&lt;&gt;"","2",AJ1260&lt;&gt;"","3")</f>
        <v>3</v>
      </c>
    </row>
    <row r="1261" spans="1:37" x14ac:dyDescent="0.25">
      <c r="A1261" t="s">
        <v>2011</v>
      </c>
      <c r="B1261" t="s">
        <v>187</v>
      </c>
      <c r="C1261" s="67" t="str">
        <f t="shared" si="135"/>
        <v>Ava Mauhar</v>
      </c>
      <c r="D1261" s="71" t="str" cm="1">
        <f t="array" ref="D1261">_xlfn.IFS(AK1261="1",CONCATENATE(C1261,"Regional"),AK1261="2",CONCATENATE(C1261,"Sectional"),AK1261="3",CONCATENATE(C1261,COUNTIF($C$1:C1261,C1261)))</f>
        <v>Ava Mauhar1</v>
      </c>
      <c r="E1261" s="66">
        <v>45155.333333333336</v>
      </c>
      <c r="F1261" t="s">
        <v>2679</v>
      </c>
      <c r="G1261" s="46">
        <v>46</v>
      </c>
      <c r="H1261" s="46">
        <v>126</v>
      </c>
      <c r="I1261" s="46">
        <v>45</v>
      </c>
      <c r="J1261" t="s">
        <v>171</v>
      </c>
      <c r="K1261" t="s">
        <v>90</v>
      </c>
      <c r="L1261" s="46">
        <v>5237</v>
      </c>
      <c r="M1261" s="46">
        <v>70</v>
      </c>
      <c r="N1261" s="46">
        <v>70.3</v>
      </c>
      <c r="O1261" s="46">
        <v>117</v>
      </c>
      <c r="P1261" s="46">
        <f t="shared" si="136"/>
        <v>2</v>
      </c>
      <c r="R1261" s="67" t="s">
        <v>3024</v>
      </c>
      <c r="S1261" s="67">
        <f>COUNTIF(Y$2:$Y$100,R1261)</f>
        <v>0</v>
      </c>
      <c r="V1261" s="67">
        <f t="shared" si="137"/>
        <v>0</v>
      </c>
      <c r="AB1261" t="s">
        <v>90</v>
      </c>
      <c r="AC1261" s="46">
        <v>5237</v>
      </c>
      <c r="AD1261" s="46">
        <v>70</v>
      </c>
      <c r="AE1261" s="46">
        <v>70.3</v>
      </c>
      <c r="AF1261" s="46">
        <v>117</v>
      </c>
      <c r="AH1261" s="70" t="str">
        <f t="shared" si="138"/>
        <v/>
      </c>
      <c r="AI1261" s="70" t="str">
        <f t="shared" si="139"/>
        <v/>
      </c>
      <c r="AJ1261" s="70" t="str">
        <f t="shared" si="140"/>
        <v>X</v>
      </c>
      <c r="AK1261" s="70" t="str" cm="1">
        <f t="array" ref="AK1261">_xlfn.IFS(AH1261&lt;&gt;"","1",AI1261&lt;&gt;"","2",AJ1261&lt;&gt;"","3")</f>
        <v>3</v>
      </c>
    </row>
    <row r="1262" spans="1:37" x14ac:dyDescent="0.25">
      <c r="A1262" t="s">
        <v>2163</v>
      </c>
      <c r="B1262" t="s">
        <v>428</v>
      </c>
      <c r="C1262" s="67" t="str">
        <f t="shared" si="135"/>
        <v>Annika Lechner</v>
      </c>
      <c r="D1262" s="71" t="str" cm="1">
        <f t="array" ref="D1262">_xlfn.IFS(AK1262="1",CONCATENATE(C1262,"Regional"),AK1262="2",CONCATENATE(C1262,"Sectional"),AK1262="3",CONCATENATE(C1262,COUNTIF($C$1:C1262,C1262)))</f>
        <v>Annika Lechner1</v>
      </c>
      <c r="E1262" s="66">
        <v>45155.333333333336</v>
      </c>
      <c r="F1262" t="s">
        <v>2679</v>
      </c>
      <c r="G1262" s="46">
        <v>46</v>
      </c>
      <c r="H1262" s="46">
        <v>127</v>
      </c>
      <c r="I1262" s="46">
        <v>46</v>
      </c>
      <c r="J1262" t="s">
        <v>171</v>
      </c>
      <c r="K1262" t="s">
        <v>90</v>
      </c>
      <c r="L1262" s="46">
        <v>5237</v>
      </c>
      <c r="M1262" s="46">
        <v>70</v>
      </c>
      <c r="N1262" s="46">
        <v>70.3</v>
      </c>
      <c r="O1262" s="46">
        <v>117</v>
      </c>
      <c r="P1262" s="46">
        <f t="shared" si="136"/>
        <v>2</v>
      </c>
      <c r="R1262" s="67" t="s">
        <v>3187</v>
      </c>
      <c r="S1262" s="67">
        <f>COUNTIF(Y$2:$Y$100,R1262)</f>
        <v>0</v>
      </c>
      <c r="V1262" s="67">
        <f t="shared" si="137"/>
        <v>0</v>
      </c>
      <c r="AB1262" t="s">
        <v>90</v>
      </c>
      <c r="AC1262" s="46">
        <v>5237</v>
      </c>
      <c r="AD1262" s="46">
        <v>70</v>
      </c>
      <c r="AE1262" s="46">
        <v>70.3</v>
      </c>
      <c r="AF1262" s="46">
        <v>117</v>
      </c>
      <c r="AH1262" s="70" t="str">
        <f t="shared" si="138"/>
        <v/>
      </c>
      <c r="AI1262" s="70" t="str">
        <f t="shared" si="139"/>
        <v/>
      </c>
      <c r="AJ1262" s="70" t="str">
        <f t="shared" si="140"/>
        <v>X</v>
      </c>
      <c r="AK1262" s="70" t="str" cm="1">
        <f t="array" ref="AK1262">_xlfn.IFS(AH1262&lt;&gt;"","1",AI1262&lt;&gt;"","2",AJ1262&lt;&gt;"","3")</f>
        <v>3</v>
      </c>
    </row>
    <row r="1263" spans="1:37" x14ac:dyDescent="0.25">
      <c r="A1263" t="s">
        <v>1603</v>
      </c>
      <c r="B1263" t="s">
        <v>452</v>
      </c>
      <c r="C1263" s="67" t="str">
        <f t="shared" si="135"/>
        <v>Sophia Eggert</v>
      </c>
      <c r="D1263" s="71" t="str" cm="1">
        <f t="array" ref="D1263">_xlfn.IFS(AK1263="1",CONCATENATE(C1263,"Regional"),AK1263="2",CONCATENATE(C1263,"Sectional"),AK1263="3",CONCATENATE(C1263,COUNTIF($C$1:C1263,C1263)))</f>
        <v>Sophia Eggert4</v>
      </c>
      <c r="E1263" s="66">
        <v>45155.375</v>
      </c>
      <c r="F1263" t="s">
        <v>2403</v>
      </c>
      <c r="G1263" s="46">
        <v>37</v>
      </c>
      <c r="H1263" s="46">
        <v>41</v>
      </c>
      <c r="I1263" s="46">
        <v>1</v>
      </c>
      <c r="J1263" t="s">
        <v>134</v>
      </c>
      <c r="K1263" t="s">
        <v>90</v>
      </c>
      <c r="L1263" s="46">
        <v>2573</v>
      </c>
      <c r="M1263" s="46">
        <v>36</v>
      </c>
      <c r="N1263" s="46">
        <v>33.700000000000003</v>
      </c>
      <c r="O1263" s="46">
        <v>114</v>
      </c>
      <c r="P1263" s="46">
        <f t="shared" si="136"/>
        <v>1</v>
      </c>
      <c r="R1263" s="67" t="s">
        <v>3511</v>
      </c>
      <c r="S1263" s="67">
        <f>COUNTIF(Y$2:$Y$100,R1263)</f>
        <v>0</v>
      </c>
      <c r="V1263" s="67">
        <f t="shared" si="137"/>
        <v>0</v>
      </c>
      <c r="X1263"/>
      <c r="Y1263" s="67" t="str">
        <f t="shared" ref="Y1263:Y1294" si="141">CONCATENATE(W1263," ",X1263)</f>
        <v xml:space="preserve"> </v>
      </c>
      <c r="AB1263" t="s">
        <v>90</v>
      </c>
      <c r="AC1263" s="46">
        <v>2573</v>
      </c>
      <c r="AD1263" s="46">
        <v>36</v>
      </c>
      <c r="AE1263" s="46">
        <v>33.700000000000003</v>
      </c>
      <c r="AF1263" s="46">
        <v>114</v>
      </c>
      <c r="AH1263" s="70" t="str">
        <f t="shared" si="138"/>
        <v/>
      </c>
      <c r="AI1263" s="70" t="str">
        <f t="shared" si="139"/>
        <v/>
      </c>
      <c r="AJ1263" s="70" t="str">
        <f t="shared" si="140"/>
        <v>X</v>
      </c>
      <c r="AK1263" s="70" t="str" cm="1">
        <f t="array" ref="AK1263">_xlfn.IFS(AH1263&lt;&gt;"","1",AI1263&lt;&gt;"","2",AJ1263&lt;&gt;"","3")</f>
        <v>3</v>
      </c>
    </row>
    <row r="1264" spans="1:37" x14ac:dyDescent="0.25">
      <c r="A1264" t="s">
        <v>419</v>
      </c>
      <c r="B1264" t="s">
        <v>307</v>
      </c>
      <c r="C1264" s="67" t="str">
        <f t="shared" si="135"/>
        <v>May Shimek</v>
      </c>
      <c r="D1264" s="71" t="str" cm="1">
        <f t="array" ref="D1264">_xlfn.IFS(AK1264="1",CONCATENATE(C1264,"Regional"),AK1264="2",CONCATENATE(C1264,"Sectional"),AK1264="3",CONCATENATE(C1264,COUNTIF($C$1:C1264,C1264)))</f>
        <v>May Shimek4</v>
      </c>
      <c r="E1264" s="66">
        <v>45155.375</v>
      </c>
      <c r="F1264" t="s">
        <v>2403</v>
      </c>
      <c r="G1264" s="46">
        <v>37</v>
      </c>
      <c r="H1264" s="46">
        <v>42</v>
      </c>
      <c r="I1264" s="46">
        <v>2</v>
      </c>
      <c r="J1264" t="s">
        <v>134</v>
      </c>
      <c r="K1264" t="s">
        <v>90</v>
      </c>
      <c r="L1264" s="46">
        <v>2573</v>
      </c>
      <c r="M1264" s="46">
        <v>36</v>
      </c>
      <c r="N1264" s="46">
        <v>33.700000000000003</v>
      </c>
      <c r="O1264" s="46">
        <v>114</v>
      </c>
      <c r="P1264" s="46">
        <f t="shared" si="136"/>
        <v>1</v>
      </c>
      <c r="R1264" s="67" t="s">
        <v>1143</v>
      </c>
      <c r="S1264" s="67">
        <f>COUNTIF(Y$2:$Y$100,R1264)</f>
        <v>0</v>
      </c>
      <c r="V1264" s="67">
        <f t="shared" si="137"/>
        <v>0</v>
      </c>
      <c r="X1264"/>
      <c r="Y1264" s="67" t="str">
        <f t="shared" si="141"/>
        <v xml:space="preserve"> </v>
      </c>
      <c r="AB1264" t="s">
        <v>90</v>
      </c>
      <c r="AC1264" s="46">
        <v>2573</v>
      </c>
      <c r="AD1264" s="46">
        <v>36</v>
      </c>
      <c r="AE1264" s="46">
        <v>33.700000000000003</v>
      </c>
      <c r="AF1264" s="46">
        <v>114</v>
      </c>
      <c r="AH1264" s="70" t="str">
        <f t="shared" si="138"/>
        <v/>
      </c>
      <c r="AI1264" s="70" t="str">
        <f t="shared" si="139"/>
        <v/>
      </c>
      <c r="AJ1264" s="70" t="str">
        <f t="shared" si="140"/>
        <v>X</v>
      </c>
      <c r="AK1264" s="70" t="str" cm="1">
        <f t="array" ref="AK1264">_xlfn.IFS(AH1264&lt;&gt;"","1",AI1264&lt;&gt;"","2",AJ1264&lt;&gt;"","3")</f>
        <v>3</v>
      </c>
    </row>
    <row r="1265" spans="1:37" x14ac:dyDescent="0.25">
      <c r="A1265" t="s">
        <v>409</v>
      </c>
      <c r="B1265" t="s">
        <v>410</v>
      </c>
      <c r="C1265" s="67" t="str">
        <f t="shared" si="135"/>
        <v>Aliisa Helminen</v>
      </c>
      <c r="D1265" s="71" t="str" cm="1">
        <f t="array" ref="D1265">_xlfn.IFS(AK1265="1",CONCATENATE(C1265,"Regional"),AK1265="2",CONCATENATE(C1265,"Sectional"),AK1265="3",CONCATENATE(C1265,COUNTIF($C$1:C1265,C1265)))</f>
        <v>Aliisa Helminen4</v>
      </c>
      <c r="E1265" s="66">
        <v>45155.375</v>
      </c>
      <c r="F1265" t="s">
        <v>2403</v>
      </c>
      <c r="G1265" s="46">
        <v>37</v>
      </c>
      <c r="H1265" s="46">
        <v>43</v>
      </c>
      <c r="I1265" s="46">
        <v>3</v>
      </c>
      <c r="J1265" t="s">
        <v>134</v>
      </c>
      <c r="K1265" t="s">
        <v>90</v>
      </c>
      <c r="L1265" s="46">
        <v>2573</v>
      </c>
      <c r="M1265" s="46">
        <v>36</v>
      </c>
      <c r="N1265" s="46">
        <v>33.700000000000003</v>
      </c>
      <c r="O1265" s="46">
        <v>114</v>
      </c>
      <c r="P1265" s="46">
        <f t="shared" si="136"/>
        <v>1</v>
      </c>
      <c r="R1265" s="67" t="s">
        <v>1140</v>
      </c>
      <c r="S1265" s="67">
        <f>COUNTIF(Y$2:$Y$100,R1265)</f>
        <v>0</v>
      </c>
      <c r="V1265" s="67">
        <f t="shared" si="137"/>
        <v>0</v>
      </c>
      <c r="X1265"/>
      <c r="Y1265" s="67" t="str">
        <f t="shared" si="141"/>
        <v xml:space="preserve"> </v>
      </c>
      <c r="AB1265" t="s">
        <v>90</v>
      </c>
      <c r="AC1265" s="46">
        <v>2573</v>
      </c>
      <c r="AD1265" s="46">
        <v>36</v>
      </c>
      <c r="AE1265" s="46">
        <v>33.700000000000003</v>
      </c>
      <c r="AF1265" s="46">
        <v>114</v>
      </c>
      <c r="AH1265" s="70" t="str">
        <f t="shared" si="138"/>
        <v/>
      </c>
      <c r="AI1265" s="70" t="str">
        <f t="shared" si="139"/>
        <v/>
      </c>
      <c r="AJ1265" s="70" t="str">
        <f t="shared" si="140"/>
        <v>X</v>
      </c>
      <c r="AK1265" s="70" t="str" cm="1">
        <f t="array" ref="AK1265">_xlfn.IFS(AH1265&lt;&gt;"","1",AI1265&lt;&gt;"","2",AJ1265&lt;&gt;"","3")</f>
        <v>3</v>
      </c>
    </row>
    <row r="1266" spans="1:37" x14ac:dyDescent="0.25">
      <c r="A1266" t="s">
        <v>298</v>
      </c>
      <c r="B1266" t="s">
        <v>315</v>
      </c>
      <c r="C1266" s="67" t="str">
        <f t="shared" si="135"/>
        <v>Morgan Lewis</v>
      </c>
      <c r="D1266" s="71" t="str" cm="1">
        <f t="array" ref="D1266">_xlfn.IFS(AK1266="1",CONCATENATE(C1266,"Regional"),AK1266="2",CONCATENATE(C1266,"Sectional"),AK1266="3",CONCATENATE(C1266,COUNTIF($C$1:C1266,C1266)))</f>
        <v>Morgan Lewis4</v>
      </c>
      <c r="E1266" s="66">
        <v>45155.375</v>
      </c>
      <c r="F1266" t="s">
        <v>2403</v>
      </c>
      <c r="G1266" s="46">
        <v>37</v>
      </c>
      <c r="H1266" s="46">
        <v>44</v>
      </c>
      <c r="I1266" s="46">
        <v>4</v>
      </c>
      <c r="J1266" t="s">
        <v>134</v>
      </c>
      <c r="K1266" t="s">
        <v>90</v>
      </c>
      <c r="L1266" s="46">
        <v>2573</v>
      </c>
      <c r="M1266" s="46">
        <v>36</v>
      </c>
      <c r="N1266" s="46">
        <v>33.700000000000003</v>
      </c>
      <c r="O1266" s="46">
        <v>114</v>
      </c>
      <c r="P1266" s="46">
        <f t="shared" si="136"/>
        <v>1</v>
      </c>
      <c r="R1266" s="67" t="s">
        <v>2819</v>
      </c>
      <c r="S1266" s="67">
        <f>COUNTIF(Y$2:$Y$100,R1266)</f>
        <v>0</v>
      </c>
      <c r="V1266" s="67">
        <f t="shared" si="137"/>
        <v>0</v>
      </c>
      <c r="X1266"/>
      <c r="Y1266" s="67" t="str">
        <f t="shared" si="141"/>
        <v xml:space="preserve"> </v>
      </c>
      <c r="AB1266" t="s">
        <v>90</v>
      </c>
      <c r="AC1266" s="46">
        <v>2573</v>
      </c>
      <c r="AD1266" s="46">
        <v>36</v>
      </c>
      <c r="AE1266" s="46">
        <v>33.700000000000003</v>
      </c>
      <c r="AF1266" s="46">
        <v>114</v>
      </c>
      <c r="AH1266" s="70" t="str">
        <f t="shared" si="138"/>
        <v/>
      </c>
      <c r="AI1266" s="70" t="str">
        <f t="shared" si="139"/>
        <v/>
      </c>
      <c r="AJ1266" s="70" t="str">
        <f t="shared" si="140"/>
        <v>X</v>
      </c>
      <c r="AK1266" s="70" t="str" cm="1">
        <f t="array" ref="AK1266">_xlfn.IFS(AH1266&lt;&gt;"","1",AI1266&lt;&gt;"","2",AJ1266&lt;&gt;"","3")</f>
        <v>3</v>
      </c>
    </row>
    <row r="1267" spans="1:37" x14ac:dyDescent="0.25">
      <c r="A1267" t="s">
        <v>1818</v>
      </c>
      <c r="B1267" t="s">
        <v>1819</v>
      </c>
      <c r="C1267" s="67" t="str">
        <f t="shared" si="135"/>
        <v>Gillian Herrala</v>
      </c>
      <c r="D1267" s="71" t="str" cm="1">
        <f t="array" ref="D1267">_xlfn.IFS(AK1267="1",CONCATENATE(C1267,"Regional"),AK1267="2",CONCATENATE(C1267,"Sectional"),AK1267="3",CONCATENATE(C1267,COUNTIF($C$1:C1267,C1267)))</f>
        <v>Gillian Herrala4</v>
      </c>
      <c r="E1267" s="66">
        <v>45155.375</v>
      </c>
      <c r="F1267" t="s">
        <v>2403</v>
      </c>
      <c r="G1267" s="46">
        <v>37</v>
      </c>
      <c r="H1267" s="46">
        <v>47</v>
      </c>
      <c r="I1267" s="46">
        <v>5</v>
      </c>
      <c r="J1267" t="s">
        <v>134</v>
      </c>
      <c r="K1267" t="s">
        <v>90</v>
      </c>
      <c r="L1267" s="46">
        <v>2573</v>
      </c>
      <c r="M1267" s="46">
        <v>36</v>
      </c>
      <c r="N1267" s="46">
        <v>33.700000000000003</v>
      </c>
      <c r="O1267" s="46">
        <v>114</v>
      </c>
      <c r="P1267" s="46">
        <f t="shared" si="136"/>
        <v>1</v>
      </c>
      <c r="R1267" s="67" t="s">
        <v>2820</v>
      </c>
      <c r="S1267" s="67">
        <f>COUNTIF(Y$2:$Y$100,R1267)</f>
        <v>0</v>
      </c>
      <c r="V1267" s="67">
        <f t="shared" si="137"/>
        <v>0</v>
      </c>
      <c r="X1267"/>
      <c r="Y1267" s="67" t="str">
        <f t="shared" si="141"/>
        <v xml:space="preserve"> </v>
      </c>
      <c r="AB1267" t="s">
        <v>90</v>
      </c>
      <c r="AC1267" s="46">
        <v>2573</v>
      </c>
      <c r="AD1267" s="46">
        <v>36</v>
      </c>
      <c r="AE1267" s="46">
        <v>33.700000000000003</v>
      </c>
      <c r="AF1267" s="46">
        <v>114</v>
      </c>
      <c r="AH1267" s="70" t="str">
        <f t="shared" si="138"/>
        <v/>
      </c>
      <c r="AI1267" s="70" t="str">
        <f t="shared" si="139"/>
        <v/>
      </c>
      <c r="AJ1267" s="70" t="str">
        <f t="shared" si="140"/>
        <v>X</v>
      </c>
      <c r="AK1267" s="70" t="str" cm="1">
        <f t="array" ref="AK1267">_xlfn.IFS(AH1267&lt;&gt;"","1",AI1267&lt;&gt;"","2",AJ1267&lt;&gt;"","3")</f>
        <v>3</v>
      </c>
    </row>
    <row r="1268" spans="1:37" x14ac:dyDescent="0.25">
      <c r="A1268" t="s">
        <v>1916</v>
      </c>
      <c r="B1268" t="s">
        <v>554</v>
      </c>
      <c r="C1268" s="67" t="str">
        <f t="shared" si="135"/>
        <v>Trinity Flynn</v>
      </c>
      <c r="D1268" s="71" t="str" cm="1">
        <f t="array" ref="D1268">_xlfn.IFS(AK1268="1",CONCATENATE(C1268,"Regional"),AK1268="2",CONCATENATE(C1268,"Sectional"),AK1268="3",CONCATENATE(C1268,COUNTIF($C$1:C1268,C1268)))</f>
        <v>Trinity Flynn3</v>
      </c>
      <c r="E1268" s="66">
        <v>45155.375</v>
      </c>
      <c r="F1268" t="s">
        <v>2403</v>
      </c>
      <c r="G1268" s="46">
        <v>37</v>
      </c>
      <c r="H1268" s="46">
        <v>47</v>
      </c>
      <c r="I1268" s="46">
        <v>5</v>
      </c>
      <c r="J1268" t="s">
        <v>134</v>
      </c>
      <c r="K1268" t="s">
        <v>90</v>
      </c>
      <c r="L1268" s="46">
        <v>2573</v>
      </c>
      <c r="M1268" s="46">
        <v>36</v>
      </c>
      <c r="N1268" s="46">
        <v>33.700000000000003</v>
      </c>
      <c r="O1268" s="46">
        <v>114</v>
      </c>
      <c r="P1268" s="46">
        <f t="shared" si="136"/>
        <v>1</v>
      </c>
      <c r="R1268" s="67" t="s">
        <v>2929</v>
      </c>
      <c r="S1268" s="67">
        <f>COUNTIF(Y$2:$Y$100,R1268)</f>
        <v>0</v>
      </c>
      <c r="V1268" s="67">
        <f t="shared" si="137"/>
        <v>0</v>
      </c>
      <c r="X1268"/>
      <c r="Y1268" s="67" t="str">
        <f t="shared" si="141"/>
        <v xml:space="preserve"> </v>
      </c>
      <c r="AB1268" t="s">
        <v>90</v>
      </c>
      <c r="AC1268" s="46">
        <v>2573</v>
      </c>
      <c r="AD1268" s="46">
        <v>36</v>
      </c>
      <c r="AE1268" s="46">
        <v>33.700000000000003</v>
      </c>
      <c r="AF1268" s="46">
        <v>114</v>
      </c>
      <c r="AH1268" s="70" t="str">
        <f t="shared" si="138"/>
        <v/>
      </c>
      <c r="AI1268" s="70" t="str">
        <f t="shared" si="139"/>
        <v/>
      </c>
      <c r="AJ1268" s="70" t="str">
        <f t="shared" si="140"/>
        <v>X</v>
      </c>
      <c r="AK1268" s="70" t="str" cm="1">
        <f t="array" ref="AK1268">_xlfn.IFS(AH1268&lt;&gt;"","1",AI1268&lt;&gt;"","2",AJ1268&lt;&gt;"","3")</f>
        <v>3</v>
      </c>
    </row>
    <row r="1269" spans="1:37" x14ac:dyDescent="0.25">
      <c r="A1269" t="s">
        <v>412</v>
      </c>
      <c r="B1269" t="s">
        <v>413</v>
      </c>
      <c r="C1269" s="67" t="str">
        <f t="shared" si="135"/>
        <v>Braylyn Babino</v>
      </c>
      <c r="D1269" s="71" t="str" cm="1">
        <f t="array" ref="D1269">_xlfn.IFS(AK1269="1",CONCATENATE(C1269,"Regional"),AK1269="2",CONCATENATE(C1269,"Sectional"),AK1269="3",CONCATENATE(C1269,COUNTIF($C$1:C1269,C1269)))</f>
        <v>Braylyn Babino4</v>
      </c>
      <c r="E1269" s="66">
        <v>45155.375</v>
      </c>
      <c r="F1269" t="s">
        <v>2403</v>
      </c>
      <c r="G1269" s="46">
        <v>37</v>
      </c>
      <c r="H1269" s="46">
        <v>49</v>
      </c>
      <c r="I1269" s="46">
        <v>7</v>
      </c>
      <c r="J1269" t="s">
        <v>134</v>
      </c>
      <c r="K1269" t="s">
        <v>90</v>
      </c>
      <c r="L1269" s="46">
        <v>2573</v>
      </c>
      <c r="M1269" s="46">
        <v>36</v>
      </c>
      <c r="N1269" s="46">
        <v>33.700000000000003</v>
      </c>
      <c r="O1269" s="46">
        <v>114</v>
      </c>
      <c r="P1269" s="46">
        <f t="shared" si="136"/>
        <v>1</v>
      </c>
      <c r="R1269" s="67" t="s">
        <v>1141</v>
      </c>
      <c r="S1269" s="67">
        <f>COUNTIF(Y$2:$Y$100,R1269)</f>
        <v>0</v>
      </c>
      <c r="V1269" s="67">
        <f t="shared" si="137"/>
        <v>0</v>
      </c>
      <c r="X1269"/>
      <c r="Y1269" s="67" t="str">
        <f t="shared" si="141"/>
        <v xml:space="preserve"> </v>
      </c>
      <c r="AB1269" t="s">
        <v>90</v>
      </c>
      <c r="AC1269" s="46">
        <v>2573</v>
      </c>
      <c r="AD1269" s="46">
        <v>36</v>
      </c>
      <c r="AE1269" s="46">
        <v>33.700000000000003</v>
      </c>
      <c r="AF1269" s="46">
        <v>114</v>
      </c>
      <c r="AH1269" s="70" t="str">
        <f t="shared" si="138"/>
        <v/>
      </c>
      <c r="AI1269" s="70" t="str">
        <f t="shared" si="139"/>
        <v/>
      </c>
      <c r="AJ1269" s="70" t="str">
        <f t="shared" si="140"/>
        <v>X</v>
      </c>
      <c r="AK1269" s="70" t="str" cm="1">
        <f t="array" ref="AK1269">_xlfn.IFS(AH1269&lt;&gt;"","1",AI1269&lt;&gt;"","2",AJ1269&lt;&gt;"","3")</f>
        <v>3</v>
      </c>
    </row>
    <row r="1270" spans="1:37" x14ac:dyDescent="0.25">
      <c r="A1270" t="s">
        <v>1826</v>
      </c>
      <c r="B1270" t="s">
        <v>740</v>
      </c>
      <c r="C1270" s="67" t="str">
        <f t="shared" si="135"/>
        <v>Lydia Fullmer</v>
      </c>
      <c r="D1270" s="71" t="str" cm="1">
        <f t="array" ref="D1270">_xlfn.IFS(AK1270="1",CONCATENATE(C1270,"Regional"),AK1270="2",CONCATENATE(C1270,"Sectional"),AK1270="3",CONCATENATE(C1270,COUNTIF($C$1:C1270,C1270)))</f>
        <v>Lydia Fullmer3</v>
      </c>
      <c r="E1270" s="66">
        <v>45155.375</v>
      </c>
      <c r="F1270" t="s">
        <v>2403</v>
      </c>
      <c r="G1270" s="46">
        <v>37</v>
      </c>
      <c r="H1270" s="46">
        <v>50</v>
      </c>
      <c r="I1270" s="46">
        <v>8</v>
      </c>
      <c r="J1270" t="s">
        <v>134</v>
      </c>
      <c r="K1270" t="s">
        <v>90</v>
      </c>
      <c r="L1270" s="46">
        <v>2573</v>
      </c>
      <c r="M1270" s="46">
        <v>36</v>
      </c>
      <c r="N1270" s="46">
        <v>33.700000000000003</v>
      </c>
      <c r="O1270" s="46">
        <v>114</v>
      </c>
      <c r="P1270" s="46">
        <f t="shared" si="136"/>
        <v>1</v>
      </c>
      <c r="R1270" s="67" t="s">
        <v>2829</v>
      </c>
      <c r="S1270" s="67">
        <f>COUNTIF(Y$2:$Y$100,R1270)</f>
        <v>0</v>
      </c>
      <c r="V1270" s="67">
        <f t="shared" si="137"/>
        <v>0</v>
      </c>
      <c r="X1270"/>
      <c r="Y1270" s="67" t="str">
        <f t="shared" si="141"/>
        <v xml:space="preserve"> </v>
      </c>
      <c r="AB1270" t="s">
        <v>90</v>
      </c>
      <c r="AC1270" s="46">
        <v>2573</v>
      </c>
      <c r="AD1270" s="46">
        <v>36</v>
      </c>
      <c r="AE1270" s="46">
        <v>33.700000000000003</v>
      </c>
      <c r="AF1270" s="46">
        <v>114</v>
      </c>
      <c r="AH1270" s="70" t="str">
        <f t="shared" si="138"/>
        <v/>
      </c>
      <c r="AI1270" s="70" t="str">
        <f t="shared" si="139"/>
        <v/>
      </c>
      <c r="AJ1270" s="70" t="str">
        <f t="shared" si="140"/>
        <v>X</v>
      </c>
      <c r="AK1270" s="70" t="str" cm="1">
        <f t="array" ref="AK1270">_xlfn.IFS(AH1270&lt;&gt;"","1",AI1270&lt;&gt;"","2",AJ1270&lt;&gt;"","3")</f>
        <v>3</v>
      </c>
    </row>
    <row r="1271" spans="1:37" x14ac:dyDescent="0.25">
      <c r="A1271" t="s">
        <v>815</v>
      </c>
      <c r="B1271" t="s">
        <v>555</v>
      </c>
      <c r="C1271" s="67" t="str">
        <f t="shared" si="135"/>
        <v>Molly Martine</v>
      </c>
      <c r="D1271" s="71" t="str" cm="1">
        <f t="array" ref="D1271">_xlfn.IFS(AK1271="1",CONCATENATE(C1271,"Regional"),AK1271="2",CONCATENATE(C1271,"Sectional"),AK1271="3",CONCATENATE(C1271,COUNTIF($C$1:C1271,C1271)))</f>
        <v>Molly Martine4</v>
      </c>
      <c r="E1271" s="66">
        <v>45155.375</v>
      </c>
      <c r="F1271" t="s">
        <v>2403</v>
      </c>
      <c r="G1271" s="46">
        <v>37</v>
      </c>
      <c r="H1271" s="46">
        <v>50</v>
      </c>
      <c r="I1271" s="46">
        <v>8</v>
      </c>
      <c r="J1271" t="s">
        <v>134</v>
      </c>
      <c r="K1271" t="s">
        <v>90</v>
      </c>
      <c r="L1271" s="46">
        <v>2573</v>
      </c>
      <c r="M1271" s="46">
        <v>36</v>
      </c>
      <c r="N1271" s="46">
        <v>33.700000000000003</v>
      </c>
      <c r="O1271" s="46">
        <v>114</v>
      </c>
      <c r="P1271" s="46">
        <f t="shared" si="136"/>
        <v>1</v>
      </c>
      <c r="R1271" s="67" t="s">
        <v>2826</v>
      </c>
      <c r="S1271" s="67">
        <f>COUNTIF(Y$2:$Y$100,R1271)</f>
        <v>0</v>
      </c>
      <c r="V1271" s="67">
        <f t="shared" si="137"/>
        <v>0</v>
      </c>
      <c r="X1271"/>
      <c r="Y1271" s="67" t="str">
        <f t="shared" si="141"/>
        <v xml:space="preserve"> </v>
      </c>
      <c r="AB1271" t="s">
        <v>90</v>
      </c>
      <c r="AC1271" s="46">
        <v>2573</v>
      </c>
      <c r="AD1271" s="46">
        <v>36</v>
      </c>
      <c r="AE1271" s="46">
        <v>33.700000000000003</v>
      </c>
      <c r="AF1271" s="46">
        <v>114</v>
      </c>
      <c r="AH1271" s="70" t="str">
        <f t="shared" si="138"/>
        <v/>
      </c>
      <c r="AI1271" s="70" t="str">
        <f t="shared" si="139"/>
        <v/>
      </c>
      <c r="AJ1271" s="70" t="str">
        <f t="shared" si="140"/>
        <v>X</v>
      </c>
      <c r="AK1271" s="70" t="str" cm="1">
        <f t="array" ref="AK1271">_xlfn.IFS(AH1271&lt;&gt;"","1",AI1271&lt;&gt;"","2",AJ1271&lt;&gt;"","3")</f>
        <v>3</v>
      </c>
    </row>
    <row r="1272" spans="1:37" x14ac:dyDescent="0.25">
      <c r="A1272" t="s">
        <v>429</v>
      </c>
      <c r="B1272" t="s">
        <v>214</v>
      </c>
      <c r="C1272" s="67" t="str">
        <f t="shared" si="135"/>
        <v>Reece Osowski</v>
      </c>
      <c r="D1272" s="71" t="str" cm="1">
        <f t="array" ref="D1272">_xlfn.IFS(AK1272="1",CONCATENATE(C1272,"Regional"),AK1272="2",CONCATENATE(C1272,"Sectional"),AK1272="3",CONCATENATE(C1272,COUNTIF($C$1:C1272,C1272)))</f>
        <v>Reece Osowski4</v>
      </c>
      <c r="E1272" s="66">
        <v>45155.375</v>
      </c>
      <c r="F1272" t="s">
        <v>2403</v>
      </c>
      <c r="G1272" s="46">
        <v>37</v>
      </c>
      <c r="H1272" s="46">
        <v>50</v>
      </c>
      <c r="I1272" s="46">
        <v>8</v>
      </c>
      <c r="J1272" t="s">
        <v>134</v>
      </c>
      <c r="K1272" t="s">
        <v>90</v>
      </c>
      <c r="L1272" s="46">
        <v>2573</v>
      </c>
      <c r="M1272" s="46">
        <v>36</v>
      </c>
      <c r="N1272" s="46">
        <v>33.700000000000003</v>
      </c>
      <c r="O1272" s="46">
        <v>114</v>
      </c>
      <c r="P1272" s="46">
        <f t="shared" si="136"/>
        <v>1</v>
      </c>
      <c r="R1272" s="67" t="s">
        <v>1148</v>
      </c>
      <c r="S1272" s="67">
        <f>COUNTIF(Y$2:$Y$100,R1272)</f>
        <v>0</v>
      </c>
      <c r="V1272" s="67">
        <f t="shared" si="137"/>
        <v>0</v>
      </c>
      <c r="X1272"/>
      <c r="Y1272" s="67" t="str">
        <f t="shared" si="141"/>
        <v xml:space="preserve"> </v>
      </c>
      <c r="AB1272" t="s">
        <v>90</v>
      </c>
      <c r="AC1272" s="46">
        <v>2573</v>
      </c>
      <c r="AD1272" s="46">
        <v>36</v>
      </c>
      <c r="AE1272" s="46">
        <v>33.700000000000003</v>
      </c>
      <c r="AF1272" s="46">
        <v>114</v>
      </c>
      <c r="AH1272" s="70" t="str">
        <f t="shared" si="138"/>
        <v/>
      </c>
      <c r="AI1272" s="70" t="str">
        <f t="shared" si="139"/>
        <v/>
      </c>
      <c r="AJ1272" s="70" t="str">
        <f t="shared" si="140"/>
        <v>X</v>
      </c>
      <c r="AK1272" s="70" t="str" cm="1">
        <f t="array" ref="AK1272">_xlfn.IFS(AH1272&lt;&gt;"","1",AI1272&lt;&gt;"","2",AJ1272&lt;&gt;"","3")</f>
        <v>3</v>
      </c>
    </row>
    <row r="1273" spans="1:37" x14ac:dyDescent="0.25">
      <c r="A1273" t="s">
        <v>372</v>
      </c>
      <c r="B1273" t="s">
        <v>422</v>
      </c>
      <c r="C1273" s="67" t="str">
        <f t="shared" si="135"/>
        <v>Caroline Vanden Heuvel</v>
      </c>
      <c r="D1273" s="71" t="str" cm="1">
        <f t="array" ref="D1273">_xlfn.IFS(AK1273="1",CONCATENATE(C1273,"Regional"),AK1273="2",CONCATENATE(C1273,"Sectional"),AK1273="3",CONCATENATE(C1273,COUNTIF($C$1:C1273,C1273)))</f>
        <v>Caroline Vanden Heuvel4</v>
      </c>
      <c r="E1273" s="66">
        <v>45155.375</v>
      </c>
      <c r="F1273" t="s">
        <v>2403</v>
      </c>
      <c r="G1273" s="46">
        <v>37</v>
      </c>
      <c r="H1273" s="46">
        <v>50</v>
      </c>
      <c r="I1273" s="46">
        <v>8</v>
      </c>
      <c r="J1273" t="s">
        <v>134</v>
      </c>
      <c r="K1273" t="s">
        <v>90</v>
      </c>
      <c r="L1273" s="46">
        <v>2573</v>
      </c>
      <c r="M1273" s="46">
        <v>36</v>
      </c>
      <c r="N1273" s="46">
        <v>33.700000000000003</v>
      </c>
      <c r="O1273" s="46">
        <v>114</v>
      </c>
      <c r="P1273" s="46">
        <f t="shared" si="136"/>
        <v>1</v>
      </c>
      <c r="R1273" s="67" t="s">
        <v>1145</v>
      </c>
      <c r="S1273" s="67">
        <f>COUNTIF(Y$2:$Y$100,R1273)</f>
        <v>0</v>
      </c>
      <c r="V1273" s="67">
        <f t="shared" si="137"/>
        <v>0</v>
      </c>
      <c r="X1273"/>
      <c r="Y1273" s="67" t="str">
        <f t="shared" si="141"/>
        <v xml:space="preserve"> </v>
      </c>
      <c r="AB1273" t="s">
        <v>90</v>
      </c>
      <c r="AC1273" s="46">
        <v>2573</v>
      </c>
      <c r="AD1273" s="46">
        <v>36</v>
      </c>
      <c r="AE1273" s="46">
        <v>33.700000000000003</v>
      </c>
      <c r="AF1273" s="46">
        <v>114</v>
      </c>
      <c r="AH1273" s="70" t="str">
        <f t="shared" si="138"/>
        <v/>
      </c>
      <c r="AI1273" s="70" t="str">
        <f t="shared" si="139"/>
        <v/>
      </c>
      <c r="AJ1273" s="70" t="str">
        <f t="shared" si="140"/>
        <v>X</v>
      </c>
      <c r="AK1273" s="70" t="str" cm="1">
        <f t="array" ref="AK1273">_xlfn.IFS(AH1273&lt;&gt;"","1",AI1273&lt;&gt;"","2",AJ1273&lt;&gt;"","3")</f>
        <v>3</v>
      </c>
    </row>
    <row r="1274" spans="1:37" x14ac:dyDescent="0.25">
      <c r="A1274" t="s">
        <v>288</v>
      </c>
      <c r="B1274" t="s">
        <v>415</v>
      </c>
      <c r="C1274" s="67" t="str">
        <f t="shared" si="135"/>
        <v>Heather Krause</v>
      </c>
      <c r="D1274" s="71" t="str" cm="1">
        <f t="array" ref="D1274">_xlfn.IFS(AK1274="1",CONCATENATE(C1274,"Regional"),AK1274="2",CONCATENATE(C1274,"Sectional"),AK1274="3",CONCATENATE(C1274,COUNTIF($C$1:C1274,C1274)))</f>
        <v>Heather Krause4</v>
      </c>
      <c r="E1274" s="66">
        <v>45155.375</v>
      </c>
      <c r="F1274" t="s">
        <v>2403</v>
      </c>
      <c r="G1274" s="46">
        <v>37</v>
      </c>
      <c r="H1274" s="46">
        <v>50</v>
      </c>
      <c r="I1274" s="46">
        <v>8</v>
      </c>
      <c r="J1274" t="s">
        <v>134</v>
      </c>
      <c r="K1274" t="s">
        <v>90</v>
      </c>
      <c r="L1274" s="46">
        <v>2573</v>
      </c>
      <c r="M1274" s="46">
        <v>36</v>
      </c>
      <c r="N1274" s="46">
        <v>33.700000000000003</v>
      </c>
      <c r="O1274" s="46">
        <v>114</v>
      </c>
      <c r="P1274" s="46">
        <f t="shared" si="136"/>
        <v>1</v>
      </c>
      <c r="R1274" s="67" t="s">
        <v>1142</v>
      </c>
      <c r="S1274" s="67">
        <f>COUNTIF(Y$2:$Y$100,R1274)</f>
        <v>0</v>
      </c>
      <c r="V1274" s="67">
        <f t="shared" si="137"/>
        <v>0</v>
      </c>
      <c r="X1274"/>
      <c r="Y1274" s="67" t="str">
        <f t="shared" si="141"/>
        <v xml:space="preserve"> </v>
      </c>
      <c r="AB1274" t="s">
        <v>90</v>
      </c>
      <c r="AC1274" s="46">
        <v>2573</v>
      </c>
      <c r="AD1274" s="46">
        <v>36</v>
      </c>
      <c r="AE1274" s="46">
        <v>33.700000000000003</v>
      </c>
      <c r="AF1274" s="46">
        <v>114</v>
      </c>
      <c r="AH1274" s="70" t="str">
        <f t="shared" si="138"/>
        <v/>
      </c>
      <c r="AI1274" s="70" t="str">
        <f t="shared" si="139"/>
        <v/>
      </c>
      <c r="AJ1274" s="70" t="str">
        <f t="shared" si="140"/>
        <v>X</v>
      </c>
      <c r="AK1274" s="70" t="str" cm="1">
        <f t="array" ref="AK1274">_xlfn.IFS(AH1274&lt;&gt;"","1",AI1274&lt;&gt;"","2",AJ1274&lt;&gt;"","3")</f>
        <v>3</v>
      </c>
    </row>
    <row r="1275" spans="1:37" x14ac:dyDescent="0.25">
      <c r="A1275" t="s">
        <v>420</v>
      </c>
      <c r="B1275" t="s">
        <v>421</v>
      </c>
      <c r="C1275" s="67" t="str">
        <f t="shared" si="135"/>
        <v>Elizabeth Schubbe</v>
      </c>
      <c r="D1275" s="71" t="str" cm="1">
        <f t="array" ref="D1275">_xlfn.IFS(AK1275="1",CONCATENATE(C1275,"Regional"),AK1275="2",CONCATENATE(C1275,"Sectional"),AK1275="3",CONCATENATE(C1275,COUNTIF($C$1:C1275,C1275)))</f>
        <v>Elizabeth Schubbe4</v>
      </c>
      <c r="E1275" s="66">
        <v>45155.375</v>
      </c>
      <c r="F1275" t="s">
        <v>2403</v>
      </c>
      <c r="G1275" s="46">
        <v>37</v>
      </c>
      <c r="H1275" s="46">
        <v>51</v>
      </c>
      <c r="I1275" s="46">
        <v>13</v>
      </c>
      <c r="J1275" t="s">
        <v>134</v>
      </c>
      <c r="K1275" t="s">
        <v>90</v>
      </c>
      <c r="L1275" s="46">
        <v>2573</v>
      </c>
      <c r="M1275" s="46">
        <v>36</v>
      </c>
      <c r="N1275" s="46">
        <v>33.700000000000003</v>
      </c>
      <c r="O1275" s="46">
        <v>114</v>
      </c>
      <c r="P1275" s="46">
        <f t="shared" si="136"/>
        <v>1</v>
      </c>
      <c r="R1275" s="67" t="s">
        <v>1144</v>
      </c>
      <c r="S1275" s="67">
        <f>COUNTIF(Y$2:$Y$100,R1275)</f>
        <v>0</v>
      </c>
      <c r="V1275" s="67">
        <f t="shared" si="137"/>
        <v>0</v>
      </c>
      <c r="X1275"/>
      <c r="Y1275" s="67" t="str">
        <f t="shared" si="141"/>
        <v xml:space="preserve"> </v>
      </c>
      <c r="AB1275" t="s">
        <v>90</v>
      </c>
      <c r="AC1275" s="46">
        <v>2573</v>
      </c>
      <c r="AD1275" s="46">
        <v>36</v>
      </c>
      <c r="AE1275" s="46">
        <v>33.700000000000003</v>
      </c>
      <c r="AF1275" s="46">
        <v>114</v>
      </c>
      <c r="AH1275" s="70" t="str">
        <f t="shared" si="138"/>
        <v/>
      </c>
      <c r="AI1275" s="70" t="str">
        <f t="shared" si="139"/>
        <v/>
      </c>
      <c r="AJ1275" s="70" t="str">
        <f t="shared" si="140"/>
        <v>X</v>
      </c>
      <c r="AK1275" s="70" t="str" cm="1">
        <f t="array" ref="AK1275">_xlfn.IFS(AH1275&lt;&gt;"","1",AI1275&lt;&gt;"","2",AJ1275&lt;&gt;"","3")</f>
        <v>3</v>
      </c>
    </row>
    <row r="1276" spans="1:37" x14ac:dyDescent="0.25">
      <c r="A1276" t="s">
        <v>423</v>
      </c>
      <c r="B1276" t="s">
        <v>424</v>
      </c>
      <c r="C1276" s="67" t="str">
        <f t="shared" si="135"/>
        <v>Callee Fink</v>
      </c>
      <c r="D1276" s="71" t="str" cm="1">
        <f t="array" ref="D1276">_xlfn.IFS(AK1276="1",CONCATENATE(C1276,"Regional"),AK1276="2",CONCATENATE(C1276,"Sectional"),AK1276="3",CONCATENATE(C1276,COUNTIF($C$1:C1276,C1276)))</f>
        <v>Callee Fink4</v>
      </c>
      <c r="E1276" s="66">
        <v>45155.375</v>
      </c>
      <c r="F1276" t="s">
        <v>2403</v>
      </c>
      <c r="G1276" s="46">
        <v>37</v>
      </c>
      <c r="H1276" s="46">
        <v>51</v>
      </c>
      <c r="I1276" s="46">
        <v>13</v>
      </c>
      <c r="J1276" t="s">
        <v>134</v>
      </c>
      <c r="K1276" t="s">
        <v>90</v>
      </c>
      <c r="L1276" s="46">
        <v>2573</v>
      </c>
      <c r="M1276" s="46">
        <v>36</v>
      </c>
      <c r="N1276" s="46">
        <v>33.700000000000003</v>
      </c>
      <c r="O1276" s="46">
        <v>114</v>
      </c>
      <c r="P1276" s="46">
        <f t="shared" si="136"/>
        <v>1</v>
      </c>
      <c r="R1276" s="67" t="s">
        <v>1146</v>
      </c>
      <c r="S1276" s="67">
        <f>COUNTIF(Y$2:$Y$100,R1276)</f>
        <v>0</v>
      </c>
      <c r="V1276" s="67">
        <f t="shared" si="137"/>
        <v>0</v>
      </c>
      <c r="X1276"/>
      <c r="Y1276" s="67" t="str">
        <f t="shared" si="141"/>
        <v xml:space="preserve"> </v>
      </c>
      <c r="AB1276" t="s">
        <v>90</v>
      </c>
      <c r="AC1276" s="46">
        <v>2573</v>
      </c>
      <c r="AD1276" s="46">
        <v>36</v>
      </c>
      <c r="AE1276" s="46">
        <v>33.700000000000003</v>
      </c>
      <c r="AF1276" s="46">
        <v>114</v>
      </c>
      <c r="AH1276" s="70" t="str">
        <f t="shared" si="138"/>
        <v/>
      </c>
      <c r="AI1276" s="70" t="str">
        <f t="shared" si="139"/>
        <v/>
      </c>
      <c r="AJ1276" s="70" t="str">
        <f t="shared" si="140"/>
        <v>X</v>
      </c>
      <c r="AK1276" s="70" t="str" cm="1">
        <f t="array" ref="AK1276">_xlfn.IFS(AH1276&lt;&gt;"","1",AI1276&lt;&gt;"","2",AJ1276&lt;&gt;"","3")</f>
        <v>3</v>
      </c>
    </row>
    <row r="1277" spans="1:37" x14ac:dyDescent="0.25">
      <c r="A1277" t="s">
        <v>269</v>
      </c>
      <c r="B1277" t="s">
        <v>187</v>
      </c>
      <c r="C1277" s="67" t="str">
        <f t="shared" si="135"/>
        <v>Ava Hoffman</v>
      </c>
      <c r="D1277" s="71" t="str" cm="1">
        <f t="array" ref="D1277">_xlfn.IFS(AK1277="1",CONCATENATE(C1277,"Regional"),AK1277="2",CONCATENATE(C1277,"Sectional"),AK1277="3",CONCATENATE(C1277,COUNTIF($C$1:C1277,C1277)))</f>
        <v>Ava Hoffman3</v>
      </c>
      <c r="E1277" s="66">
        <v>45155.375</v>
      </c>
      <c r="F1277" t="s">
        <v>2403</v>
      </c>
      <c r="G1277" s="46">
        <v>37</v>
      </c>
      <c r="H1277" s="46">
        <v>51</v>
      </c>
      <c r="I1277" s="46">
        <v>13</v>
      </c>
      <c r="J1277" t="s">
        <v>134</v>
      </c>
      <c r="K1277" t="s">
        <v>90</v>
      </c>
      <c r="L1277" s="46">
        <v>2573</v>
      </c>
      <c r="M1277" s="46">
        <v>36</v>
      </c>
      <c r="N1277" s="46">
        <v>33.700000000000003</v>
      </c>
      <c r="O1277" s="46">
        <v>114</v>
      </c>
      <c r="P1277" s="46">
        <f t="shared" si="136"/>
        <v>1</v>
      </c>
      <c r="R1277" s="67" t="s">
        <v>1153</v>
      </c>
      <c r="S1277" s="67">
        <f>COUNTIF(Y$2:$Y$100,R1277)</f>
        <v>0</v>
      </c>
      <c r="V1277" s="67">
        <f t="shared" si="137"/>
        <v>0</v>
      </c>
      <c r="X1277"/>
      <c r="Y1277" s="67" t="str">
        <f t="shared" si="141"/>
        <v xml:space="preserve"> </v>
      </c>
      <c r="AB1277" t="s">
        <v>90</v>
      </c>
      <c r="AC1277" s="46">
        <v>2573</v>
      </c>
      <c r="AD1277" s="46">
        <v>36</v>
      </c>
      <c r="AE1277" s="46">
        <v>33.700000000000003</v>
      </c>
      <c r="AF1277" s="46">
        <v>114</v>
      </c>
      <c r="AH1277" s="70" t="str">
        <f t="shared" si="138"/>
        <v/>
      </c>
      <c r="AI1277" s="70" t="str">
        <f t="shared" si="139"/>
        <v/>
      </c>
      <c r="AJ1277" s="70" t="str">
        <f t="shared" si="140"/>
        <v>X</v>
      </c>
      <c r="AK1277" s="70" t="str" cm="1">
        <f t="array" ref="AK1277">_xlfn.IFS(AH1277&lt;&gt;"","1",AI1277&lt;&gt;"","2",AJ1277&lt;&gt;"","3")</f>
        <v>3</v>
      </c>
    </row>
    <row r="1278" spans="1:37" x14ac:dyDescent="0.25">
      <c r="A1278" t="s">
        <v>312</v>
      </c>
      <c r="B1278" t="s">
        <v>471</v>
      </c>
      <c r="C1278" s="67" t="str">
        <f t="shared" si="135"/>
        <v>Madelyn Moesch</v>
      </c>
      <c r="D1278" s="71" t="str" cm="1">
        <f t="array" ref="D1278">_xlfn.IFS(AK1278="1",CONCATENATE(C1278,"Regional"),AK1278="2",CONCATENATE(C1278,"Sectional"),AK1278="3",CONCATENATE(C1278,COUNTIF($C$1:C1278,C1278)))</f>
        <v>Madelyn Moesch4</v>
      </c>
      <c r="E1278" s="66">
        <v>45155.375</v>
      </c>
      <c r="F1278" t="s">
        <v>2403</v>
      </c>
      <c r="G1278" s="46">
        <v>37</v>
      </c>
      <c r="H1278" s="46">
        <v>52</v>
      </c>
      <c r="I1278" s="46">
        <v>16</v>
      </c>
      <c r="J1278" t="s">
        <v>134</v>
      </c>
      <c r="K1278" t="s">
        <v>90</v>
      </c>
      <c r="L1278" s="46">
        <v>2573</v>
      </c>
      <c r="M1278" s="46">
        <v>36</v>
      </c>
      <c r="N1278" s="46">
        <v>33.700000000000003</v>
      </c>
      <c r="O1278" s="46">
        <v>114</v>
      </c>
      <c r="P1278" s="46">
        <f t="shared" si="136"/>
        <v>1</v>
      </c>
      <c r="R1278" s="67" t="s">
        <v>1579</v>
      </c>
      <c r="S1278" s="67">
        <f>COUNTIF(Y$2:$Y$100,R1278)</f>
        <v>0</v>
      </c>
      <c r="V1278" s="67">
        <f t="shared" si="137"/>
        <v>0</v>
      </c>
      <c r="X1278"/>
      <c r="Y1278" s="67" t="str">
        <f t="shared" si="141"/>
        <v xml:space="preserve"> </v>
      </c>
      <c r="AB1278" t="s">
        <v>90</v>
      </c>
      <c r="AC1278" s="46">
        <v>2573</v>
      </c>
      <c r="AD1278" s="46">
        <v>36</v>
      </c>
      <c r="AE1278" s="46">
        <v>33.700000000000003</v>
      </c>
      <c r="AF1278" s="46">
        <v>114</v>
      </c>
      <c r="AH1278" s="70" t="str">
        <f t="shared" si="138"/>
        <v/>
      </c>
      <c r="AI1278" s="70" t="str">
        <f t="shared" si="139"/>
        <v/>
      </c>
      <c r="AJ1278" s="70" t="str">
        <f t="shared" si="140"/>
        <v>X</v>
      </c>
      <c r="AK1278" s="70" t="str" cm="1">
        <f t="array" ref="AK1278">_xlfn.IFS(AH1278&lt;&gt;"","1",AI1278&lt;&gt;"","2",AJ1278&lt;&gt;"","3")</f>
        <v>3</v>
      </c>
    </row>
    <row r="1279" spans="1:37" x14ac:dyDescent="0.25">
      <c r="A1279" t="s">
        <v>1825</v>
      </c>
      <c r="B1279" t="s">
        <v>570</v>
      </c>
      <c r="C1279" s="67" t="str">
        <f t="shared" si="135"/>
        <v>Sydney Reis</v>
      </c>
      <c r="D1279" s="71" t="str" cm="1">
        <f t="array" ref="D1279">_xlfn.IFS(AK1279="1",CONCATENATE(C1279,"Regional"),AK1279="2",CONCATENATE(C1279,"Sectional"),AK1279="3",CONCATENATE(C1279,COUNTIF($C$1:C1279,C1279)))</f>
        <v>Sydney Reis4</v>
      </c>
      <c r="E1279" s="66">
        <v>45155.375</v>
      </c>
      <c r="F1279" t="s">
        <v>2403</v>
      </c>
      <c r="G1279" s="46">
        <v>37</v>
      </c>
      <c r="H1279" s="46">
        <v>55</v>
      </c>
      <c r="I1279" s="46">
        <v>17</v>
      </c>
      <c r="J1279" t="s">
        <v>134</v>
      </c>
      <c r="K1279" t="s">
        <v>90</v>
      </c>
      <c r="L1279" s="46">
        <v>2573</v>
      </c>
      <c r="M1279" s="46">
        <v>36</v>
      </c>
      <c r="N1279" s="46">
        <v>33.700000000000003</v>
      </c>
      <c r="O1279" s="46">
        <v>114</v>
      </c>
      <c r="P1279" s="46">
        <f t="shared" si="136"/>
        <v>1</v>
      </c>
      <c r="R1279" s="67" t="s">
        <v>2828</v>
      </c>
      <c r="S1279" s="67">
        <f>COUNTIF(Y$2:$Y$100,R1279)</f>
        <v>0</v>
      </c>
      <c r="V1279" s="67">
        <f t="shared" si="137"/>
        <v>0</v>
      </c>
      <c r="X1279"/>
      <c r="Y1279" s="67" t="str">
        <f t="shared" si="141"/>
        <v xml:space="preserve"> </v>
      </c>
      <c r="AB1279" t="s">
        <v>90</v>
      </c>
      <c r="AC1279" s="46">
        <v>2573</v>
      </c>
      <c r="AD1279" s="46">
        <v>36</v>
      </c>
      <c r="AE1279" s="46">
        <v>33.700000000000003</v>
      </c>
      <c r="AF1279" s="46">
        <v>114</v>
      </c>
      <c r="AH1279" s="70" t="str">
        <f t="shared" si="138"/>
        <v/>
      </c>
      <c r="AI1279" s="70" t="str">
        <f t="shared" si="139"/>
        <v/>
      </c>
      <c r="AJ1279" s="70" t="str">
        <f t="shared" si="140"/>
        <v>X</v>
      </c>
      <c r="AK1279" s="70" t="str" cm="1">
        <f t="array" ref="AK1279">_xlfn.IFS(AH1279&lt;&gt;"","1",AI1279&lt;&gt;"","2",AJ1279&lt;&gt;"","3")</f>
        <v>3</v>
      </c>
    </row>
    <row r="1280" spans="1:37" x14ac:dyDescent="0.25">
      <c r="A1280" t="s">
        <v>1830</v>
      </c>
      <c r="B1280" t="s">
        <v>682</v>
      </c>
      <c r="C1280" s="67" t="str">
        <f t="shared" si="135"/>
        <v>Aubrey Christman</v>
      </c>
      <c r="D1280" s="71" t="str" cm="1">
        <f t="array" ref="D1280">_xlfn.IFS(AK1280="1",CONCATENATE(C1280,"Regional"),AK1280="2",CONCATENATE(C1280,"Sectional"),AK1280="3",CONCATENATE(C1280,COUNTIF($C$1:C1280,C1280)))</f>
        <v>Aubrey Christman4</v>
      </c>
      <c r="E1280" s="66">
        <v>45155.375</v>
      </c>
      <c r="F1280" t="s">
        <v>2403</v>
      </c>
      <c r="G1280" s="46">
        <v>37</v>
      </c>
      <c r="H1280" s="46">
        <v>55</v>
      </c>
      <c r="I1280" s="46">
        <v>17</v>
      </c>
      <c r="J1280" t="s">
        <v>134</v>
      </c>
      <c r="K1280" t="s">
        <v>90</v>
      </c>
      <c r="L1280" s="46">
        <v>2573</v>
      </c>
      <c r="M1280" s="46">
        <v>36</v>
      </c>
      <c r="N1280" s="46">
        <v>33.700000000000003</v>
      </c>
      <c r="O1280" s="46">
        <v>114</v>
      </c>
      <c r="P1280" s="46">
        <f t="shared" si="136"/>
        <v>1</v>
      </c>
      <c r="R1280" s="67" t="s">
        <v>2833</v>
      </c>
      <c r="S1280" s="67">
        <f>COUNTIF(Y$2:$Y$100,R1280)</f>
        <v>0</v>
      </c>
      <c r="V1280" s="67">
        <f t="shared" si="137"/>
        <v>0</v>
      </c>
      <c r="X1280"/>
      <c r="Y1280" s="67" t="str">
        <f t="shared" si="141"/>
        <v xml:space="preserve"> </v>
      </c>
      <c r="AB1280" t="s">
        <v>90</v>
      </c>
      <c r="AC1280" s="46">
        <v>2573</v>
      </c>
      <c r="AD1280" s="46">
        <v>36</v>
      </c>
      <c r="AE1280" s="46">
        <v>33.700000000000003</v>
      </c>
      <c r="AF1280" s="46">
        <v>114</v>
      </c>
      <c r="AH1280" s="70" t="str">
        <f t="shared" si="138"/>
        <v/>
      </c>
      <c r="AI1280" s="70" t="str">
        <f t="shared" si="139"/>
        <v/>
      </c>
      <c r="AJ1280" s="70" t="str">
        <f t="shared" si="140"/>
        <v>X</v>
      </c>
      <c r="AK1280" s="70" t="str" cm="1">
        <f t="array" ref="AK1280">_xlfn.IFS(AH1280&lt;&gt;"","1",AI1280&lt;&gt;"","2",AJ1280&lt;&gt;"","3")</f>
        <v>3</v>
      </c>
    </row>
    <row r="1281" spans="1:37" x14ac:dyDescent="0.25">
      <c r="A1281" t="s">
        <v>432</v>
      </c>
      <c r="B1281" t="s">
        <v>433</v>
      </c>
      <c r="C1281" s="67" t="str">
        <f t="shared" si="135"/>
        <v>Lacey Stephans</v>
      </c>
      <c r="D1281" s="71" t="str" cm="1">
        <f t="array" ref="D1281">_xlfn.IFS(AK1281="1",CONCATENATE(C1281,"Regional"),AK1281="2",CONCATENATE(C1281,"Sectional"),AK1281="3",CONCATENATE(C1281,COUNTIF($C$1:C1281,C1281)))</f>
        <v>Lacey Stephans4</v>
      </c>
      <c r="E1281" s="66">
        <v>45155.375</v>
      </c>
      <c r="F1281" t="s">
        <v>2403</v>
      </c>
      <c r="G1281" s="46">
        <v>37</v>
      </c>
      <c r="H1281" s="46">
        <v>55</v>
      </c>
      <c r="I1281" s="46">
        <v>17</v>
      </c>
      <c r="J1281" t="s">
        <v>134</v>
      </c>
      <c r="K1281" t="s">
        <v>90</v>
      </c>
      <c r="L1281" s="46">
        <v>2573</v>
      </c>
      <c r="M1281" s="46">
        <v>36</v>
      </c>
      <c r="N1281" s="46">
        <v>33.700000000000003</v>
      </c>
      <c r="O1281" s="46">
        <v>114</v>
      </c>
      <c r="P1281" s="46">
        <f t="shared" si="136"/>
        <v>1</v>
      </c>
      <c r="R1281" s="67" t="s">
        <v>1150</v>
      </c>
      <c r="S1281" s="67">
        <f>COUNTIF(Y$2:$Y$100,R1281)</f>
        <v>0</v>
      </c>
      <c r="V1281" s="67">
        <f t="shared" si="137"/>
        <v>0</v>
      </c>
      <c r="X1281"/>
      <c r="Y1281" s="67" t="str">
        <f t="shared" si="141"/>
        <v xml:space="preserve"> </v>
      </c>
      <c r="AB1281" t="s">
        <v>90</v>
      </c>
      <c r="AC1281" s="46">
        <v>2573</v>
      </c>
      <c r="AD1281" s="46">
        <v>36</v>
      </c>
      <c r="AE1281" s="46">
        <v>33.700000000000003</v>
      </c>
      <c r="AF1281" s="46">
        <v>114</v>
      </c>
      <c r="AH1281" s="70" t="str">
        <f t="shared" si="138"/>
        <v/>
      </c>
      <c r="AI1281" s="70" t="str">
        <f t="shared" si="139"/>
        <v/>
      </c>
      <c r="AJ1281" s="70" t="str">
        <f t="shared" si="140"/>
        <v>X</v>
      </c>
      <c r="AK1281" s="70" t="str" cm="1">
        <f t="array" ref="AK1281">_xlfn.IFS(AH1281&lt;&gt;"","1",AI1281&lt;&gt;"","2",AJ1281&lt;&gt;"","3")</f>
        <v>3</v>
      </c>
    </row>
    <row r="1282" spans="1:37" x14ac:dyDescent="0.25">
      <c r="A1282" t="s">
        <v>1108</v>
      </c>
      <c r="B1282" t="s">
        <v>253</v>
      </c>
      <c r="C1282" s="67" t="str">
        <f t="shared" ref="C1282:C1345" si="142">CONCATENATE(B1282," ",A1282)</f>
        <v>Lily Glysch</v>
      </c>
      <c r="D1282" s="71" t="str" cm="1">
        <f t="array" ref="D1282">_xlfn.IFS(AK1282="1",CONCATENATE(C1282,"Regional"),AK1282="2",CONCATENATE(C1282,"Sectional"),AK1282="3",CONCATENATE(C1282,COUNTIF($C$1:C1282,C1282)))</f>
        <v>Lily Glysch4</v>
      </c>
      <c r="E1282" s="66">
        <v>45155.375</v>
      </c>
      <c r="F1282" t="s">
        <v>2403</v>
      </c>
      <c r="G1282" s="46">
        <v>37</v>
      </c>
      <c r="H1282" s="46">
        <v>57</v>
      </c>
      <c r="I1282" s="46">
        <v>20</v>
      </c>
      <c r="J1282" t="s">
        <v>134</v>
      </c>
      <c r="K1282" t="s">
        <v>90</v>
      </c>
      <c r="L1282" s="46">
        <v>2573</v>
      </c>
      <c r="M1282" s="46">
        <v>36</v>
      </c>
      <c r="N1282" s="46">
        <v>33.700000000000003</v>
      </c>
      <c r="O1282" s="46">
        <v>114</v>
      </c>
      <c r="P1282" s="46">
        <f t="shared" ref="P1282:P1345" si="143">IF(L1282&gt;4000,2,1)</f>
        <v>1</v>
      </c>
      <c r="R1282" s="67" t="s">
        <v>1581</v>
      </c>
      <c r="S1282" s="67">
        <f>COUNTIF(Y$2:$Y$100,R1282)</f>
        <v>0</v>
      </c>
      <c r="V1282" s="67">
        <f t="shared" ref="V1282:V1345" si="144">COUNTIF(R1282:R3905,Y1282)</f>
        <v>0</v>
      </c>
      <c r="X1282"/>
      <c r="Y1282" s="67" t="str">
        <f t="shared" si="141"/>
        <v xml:space="preserve"> </v>
      </c>
      <c r="AB1282" t="s">
        <v>90</v>
      </c>
      <c r="AC1282" s="46">
        <v>2573</v>
      </c>
      <c r="AD1282" s="46">
        <v>36</v>
      </c>
      <c r="AE1282" s="46">
        <v>33.700000000000003</v>
      </c>
      <c r="AF1282" s="46">
        <v>114</v>
      </c>
      <c r="AH1282" s="70" t="str">
        <f t="shared" ref="AH1282:AH1345" si="145">IF(ISNUMBER(SEARCH("regional",$F1282)),$F1282,"")</f>
        <v/>
      </c>
      <c r="AI1282" s="70" t="str">
        <f t="shared" ref="AI1282:AI1345" si="146">IF(ISNUMBER(SEARCH("sectional",$F1282)),$F1282,"")</f>
        <v/>
      </c>
      <c r="AJ1282" s="70" t="str">
        <f t="shared" ref="AJ1282:AJ1345" si="147">IF(AND(AH1282="",AI1282=""),"X","")</f>
        <v>X</v>
      </c>
      <c r="AK1282" s="70" t="str" cm="1">
        <f t="array" ref="AK1282">_xlfn.IFS(AH1282&lt;&gt;"","1",AI1282&lt;&gt;"","2",AJ1282&lt;&gt;"","3")</f>
        <v>3</v>
      </c>
    </row>
    <row r="1283" spans="1:37" x14ac:dyDescent="0.25">
      <c r="A1283" t="s">
        <v>1925</v>
      </c>
      <c r="B1283" t="s">
        <v>431</v>
      </c>
      <c r="C1283" s="67" t="str">
        <f t="shared" si="142"/>
        <v>Paige Wolf</v>
      </c>
      <c r="D1283" s="71" t="str" cm="1">
        <f t="array" ref="D1283">_xlfn.IFS(AK1283="1",CONCATENATE(C1283,"Regional"),AK1283="2",CONCATENATE(C1283,"Sectional"),AK1283="3",CONCATENATE(C1283,COUNTIF($C$1:C1283,C1283)))</f>
        <v>Paige Wolf1</v>
      </c>
      <c r="E1283" s="66">
        <v>45155.375</v>
      </c>
      <c r="F1283" t="s">
        <v>2403</v>
      </c>
      <c r="G1283" s="46">
        <v>37</v>
      </c>
      <c r="H1283" s="46">
        <v>59</v>
      </c>
      <c r="I1283" s="46">
        <v>21</v>
      </c>
      <c r="J1283" t="s">
        <v>134</v>
      </c>
      <c r="K1283" t="s">
        <v>90</v>
      </c>
      <c r="L1283" s="46">
        <v>2573</v>
      </c>
      <c r="M1283" s="46">
        <v>36</v>
      </c>
      <c r="N1283" s="46">
        <v>33.700000000000003</v>
      </c>
      <c r="O1283" s="46">
        <v>114</v>
      </c>
      <c r="P1283" s="46">
        <f t="shared" si="143"/>
        <v>1</v>
      </c>
      <c r="R1283" s="67" t="s">
        <v>2937</v>
      </c>
      <c r="S1283" s="67">
        <f>COUNTIF(Y$2:$Y$100,R1283)</f>
        <v>0</v>
      </c>
      <c r="V1283" s="67">
        <f t="shared" si="144"/>
        <v>0</v>
      </c>
      <c r="X1283"/>
      <c r="Y1283" s="67" t="str">
        <f t="shared" si="141"/>
        <v xml:space="preserve"> </v>
      </c>
      <c r="AB1283" t="s">
        <v>90</v>
      </c>
      <c r="AC1283" s="46">
        <v>2573</v>
      </c>
      <c r="AD1283" s="46">
        <v>36</v>
      </c>
      <c r="AE1283" s="46">
        <v>33.700000000000003</v>
      </c>
      <c r="AF1283" s="46">
        <v>114</v>
      </c>
      <c r="AH1283" s="70" t="str">
        <f t="shared" si="145"/>
        <v/>
      </c>
      <c r="AI1283" s="70" t="str">
        <f t="shared" si="146"/>
        <v/>
      </c>
      <c r="AJ1283" s="70" t="str">
        <f t="shared" si="147"/>
        <v>X</v>
      </c>
      <c r="AK1283" s="70" t="str" cm="1">
        <f t="array" ref="AK1283">_xlfn.IFS(AH1283&lt;&gt;"","1",AI1283&lt;&gt;"","2",AJ1283&lt;&gt;"","3")</f>
        <v>3</v>
      </c>
    </row>
    <row r="1284" spans="1:37" x14ac:dyDescent="0.25">
      <c r="A1284" t="s">
        <v>275</v>
      </c>
      <c r="B1284" t="s">
        <v>426</v>
      </c>
      <c r="C1284" s="67" t="str">
        <f t="shared" si="142"/>
        <v>Alli Johnson</v>
      </c>
      <c r="D1284" s="71" t="str" cm="1">
        <f t="array" ref="D1284">_xlfn.IFS(AK1284="1",CONCATENATE(C1284,"Regional"),AK1284="2",CONCATENATE(C1284,"Sectional"),AK1284="3",CONCATENATE(C1284,COUNTIF($C$1:C1284,C1284)))</f>
        <v>Alli Johnson4</v>
      </c>
      <c r="E1284" s="66">
        <v>45155.375</v>
      </c>
      <c r="F1284" t="s">
        <v>2403</v>
      </c>
      <c r="G1284" s="46">
        <v>37</v>
      </c>
      <c r="H1284" s="46">
        <v>59</v>
      </c>
      <c r="I1284" s="46">
        <v>21</v>
      </c>
      <c r="J1284" t="s">
        <v>134</v>
      </c>
      <c r="K1284" t="s">
        <v>90</v>
      </c>
      <c r="L1284" s="46">
        <v>2573</v>
      </c>
      <c r="M1284" s="46">
        <v>36</v>
      </c>
      <c r="N1284" s="46">
        <v>33.700000000000003</v>
      </c>
      <c r="O1284" s="46">
        <v>114</v>
      </c>
      <c r="P1284" s="46">
        <f t="shared" si="143"/>
        <v>1</v>
      </c>
      <c r="R1284" s="67" t="s">
        <v>1147</v>
      </c>
      <c r="S1284" s="67">
        <f>COUNTIF(Y$2:$Y$100,R1284)</f>
        <v>0</v>
      </c>
      <c r="V1284" s="67">
        <f t="shared" si="144"/>
        <v>0</v>
      </c>
      <c r="X1284"/>
      <c r="Y1284" s="67" t="str">
        <f t="shared" si="141"/>
        <v xml:space="preserve"> </v>
      </c>
      <c r="AB1284" t="s">
        <v>90</v>
      </c>
      <c r="AC1284" s="46">
        <v>2573</v>
      </c>
      <c r="AD1284" s="46">
        <v>36</v>
      </c>
      <c r="AE1284" s="46">
        <v>33.700000000000003</v>
      </c>
      <c r="AF1284" s="46">
        <v>114</v>
      </c>
      <c r="AH1284" s="70" t="str">
        <f t="shared" si="145"/>
        <v/>
      </c>
      <c r="AI1284" s="70" t="str">
        <f t="shared" si="146"/>
        <v/>
      </c>
      <c r="AJ1284" s="70" t="str">
        <f t="shared" si="147"/>
        <v>X</v>
      </c>
      <c r="AK1284" s="70" t="str" cm="1">
        <f t="array" ref="AK1284">_xlfn.IFS(AH1284&lt;&gt;"","1",AI1284&lt;&gt;"","2",AJ1284&lt;&gt;"","3")</f>
        <v>3</v>
      </c>
    </row>
    <row r="1285" spans="1:37" x14ac:dyDescent="0.25">
      <c r="A1285" t="s">
        <v>1917</v>
      </c>
      <c r="B1285" t="s">
        <v>1918</v>
      </c>
      <c r="C1285" s="67" t="str">
        <f t="shared" si="142"/>
        <v>Colette DeVeau</v>
      </c>
      <c r="D1285" s="71" t="str" cm="1">
        <f t="array" ref="D1285">_xlfn.IFS(AK1285="1",CONCATENATE(C1285,"Regional"),AK1285="2",CONCATENATE(C1285,"Sectional"),AK1285="3",CONCATENATE(C1285,COUNTIF($C$1:C1285,C1285)))</f>
        <v>Colette DeVeau3</v>
      </c>
      <c r="E1285" s="66">
        <v>45155.375</v>
      </c>
      <c r="F1285" t="s">
        <v>2403</v>
      </c>
      <c r="G1285" s="46">
        <v>37</v>
      </c>
      <c r="H1285" s="46">
        <v>59</v>
      </c>
      <c r="I1285" s="46">
        <v>21</v>
      </c>
      <c r="J1285" t="s">
        <v>134</v>
      </c>
      <c r="K1285" t="s">
        <v>90</v>
      </c>
      <c r="L1285" s="46">
        <v>2573</v>
      </c>
      <c r="M1285" s="46">
        <v>36</v>
      </c>
      <c r="N1285" s="46">
        <v>33.700000000000003</v>
      </c>
      <c r="O1285" s="46">
        <v>114</v>
      </c>
      <c r="P1285" s="46">
        <f t="shared" si="143"/>
        <v>1</v>
      </c>
      <c r="R1285" s="67" t="s">
        <v>2930</v>
      </c>
      <c r="S1285" s="67">
        <f>COUNTIF(Y$2:$Y$100,R1285)</f>
        <v>0</v>
      </c>
      <c r="V1285" s="67">
        <f t="shared" si="144"/>
        <v>0</v>
      </c>
      <c r="X1285"/>
      <c r="Y1285" s="67" t="str">
        <f t="shared" si="141"/>
        <v xml:space="preserve"> </v>
      </c>
      <c r="AB1285" t="s">
        <v>90</v>
      </c>
      <c r="AC1285" s="46">
        <v>2573</v>
      </c>
      <c r="AD1285" s="46">
        <v>36</v>
      </c>
      <c r="AE1285" s="46">
        <v>33.700000000000003</v>
      </c>
      <c r="AF1285" s="46">
        <v>114</v>
      </c>
      <c r="AH1285" s="70" t="str">
        <f t="shared" si="145"/>
        <v/>
      </c>
      <c r="AI1285" s="70" t="str">
        <f t="shared" si="146"/>
        <v/>
      </c>
      <c r="AJ1285" s="70" t="str">
        <f t="shared" si="147"/>
        <v>X</v>
      </c>
      <c r="AK1285" s="70" t="str" cm="1">
        <f t="array" ref="AK1285">_xlfn.IFS(AH1285&lt;&gt;"","1",AI1285&lt;&gt;"","2",AJ1285&lt;&gt;"","3")</f>
        <v>3</v>
      </c>
    </row>
    <row r="1286" spans="1:37" x14ac:dyDescent="0.25">
      <c r="A1286" t="s">
        <v>1604</v>
      </c>
      <c r="B1286" t="s">
        <v>435</v>
      </c>
      <c r="C1286" s="67" t="str">
        <f t="shared" si="142"/>
        <v>Raina Dworniczak</v>
      </c>
      <c r="D1286" s="71" t="str" cm="1">
        <f t="array" ref="D1286">_xlfn.IFS(AK1286="1",CONCATENATE(C1286,"Regional"),AK1286="2",CONCATENATE(C1286,"Sectional"),AK1286="3",CONCATENATE(C1286,COUNTIF($C$1:C1286,C1286)))</f>
        <v>Raina Dworniczak3</v>
      </c>
      <c r="E1286" s="66">
        <v>45155.375</v>
      </c>
      <c r="F1286" t="s">
        <v>2403</v>
      </c>
      <c r="G1286" s="46">
        <v>37</v>
      </c>
      <c r="H1286" s="46">
        <v>60</v>
      </c>
      <c r="I1286" s="46">
        <v>24</v>
      </c>
      <c r="J1286" t="s">
        <v>134</v>
      </c>
      <c r="K1286" t="s">
        <v>90</v>
      </c>
      <c r="L1286" s="46">
        <v>2573</v>
      </c>
      <c r="M1286" s="46">
        <v>36</v>
      </c>
      <c r="N1286" s="46">
        <v>33.700000000000003</v>
      </c>
      <c r="O1286" s="46">
        <v>114</v>
      </c>
      <c r="P1286" s="46">
        <f t="shared" si="143"/>
        <v>1</v>
      </c>
      <c r="R1286" s="67" t="s">
        <v>3513</v>
      </c>
      <c r="S1286" s="67">
        <f>COUNTIF(Y$2:$Y$100,R1286)</f>
        <v>0</v>
      </c>
      <c r="V1286" s="67">
        <f t="shared" si="144"/>
        <v>0</v>
      </c>
      <c r="X1286"/>
      <c r="Y1286" s="67" t="str">
        <f t="shared" si="141"/>
        <v xml:space="preserve"> </v>
      </c>
      <c r="AB1286" t="s">
        <v>90</v>
      </c>
      <c r="AC1286" s="46">
        <v>2573</v>
      </c>
      <c r="AD1286" s="46">
        <v>36</v>
      </c>
      <c r="AE1286" s="46">
        <v>33.700000000000003</v>
      </c>
      <c r="AF1286" s="46">
        <v>114</v>
      </c>
      <c r="AH1286" s="70" t="str">
        <f t="shared" si="145"/>
        <v/>
      </c>
      <c r="AI1286" s="70" t="str">
        <f t="shared" si="146"/>
        <v/>
      </c>
      <c r="AJ1286" s="70" t="str">
        <f t="shared" si="147"/>
        <v>X</v>
      </c>
      <c r="AK1286" s="70" t="str" cm="1">
        <f t="array" ref="AK1286">_xlfn.IFS(AH1286&lt;&gt;"","1",AI1286&lt;&gt;"","2",AJ1286&lt;&gt;"","3")</f>
        <v>3</v>
      </c>
    </row>
    <row r="1287" spans="1:37" x14ac:dyDescent="0.25">
      <c r="A1287" t="s">
        <v>436</v>
      </c>
      <c r="B1287" t="s">
        <v>253</v>
      </c>
      <c r="C1287" s="67" t="str">
        <f t="shared" si="142"/>
        <v>Lily Spry</v>
      </c>
      <c r="D1287" s="71" t="str" cm="1">
        <f t="array" ref="D1287">_xlfn.IFS(AK1287="1",CONCATENATE(C1287,"Regional"),AK1287="2",CONCATENATE(C1287,"Sectional"),AK1287="3",CONCATENATE(C1287,COUNTIF($C$1:C1287,C1287)))</f>
        <v>Lily Spry1</v>
      </c>
      <c r="E1287" s="66">
        <v>45155.375</v>
      </c>
      <c r="F1287" t="s">
        <v>2403</v>
      </c>
      <c r="G1287" s="46">
        <v>37</v>
      </c>
      <c r="H1287" s="46">
        <v>61</v>
      </c>
      <c r="I1287" s="46">
        <v>25</v>
      </c>
      <c r="J1287" t="s">
        <v>134</v>
      </c>
      <c r="K1287" t="s">
        <v>90</v>
      </c>
      <c r="L1287" s="46">
        <v>2573</v>
      </c>
      <c r="M1287" s="46">
        <v>36</v>
      </c>
      <c r="N1287" s="46">
        <v>33.700000000000003</v>
      </c>
      <c r="O1287" s="46">
        <v>114</v>
      </c>
      <c r="P1287" s="46">
        <f t="shared" si="143"/>
        <v>1</v>
      </c>
      <c r="R1287" s="67" t="s">
        <v>1151</v>
      </c>
      <c r="S1287" s="67">
        <f>COUNTIF(Y$2:$Y$100,R1287)</f>
        <v>0</v>
      </c>
      <c r="V1287" s="67">
        <f t="shared" si="144"/>
        <v>0</v>
      </c>
      <c r="X1287"/>
      <c r="Y1287" s="67" t="str">
        <f t="shared" si="141"/>
        <v xml:space="preserve"> </v>
      </c>
      <c r="AB1287" t="s">
        <v>90</v>
      </c>
      <c r="AC1287" s="46">
        <v>2573</v>
      </c>
      <c r="AD1287" s="46">
        <v>36</v>
      </c>
      <c r="AE1287" s="46">
        <v>33.700000000000003</v>
      </c>
      <c r="AF1287" s="46">
        <v>114</v>
      </c>
      <c r="AH1287" s="70" t="str">
        <f t="shared" si="145"/>
        <v/>
      </c>
      <c r="AI1287" s="70" t="str">
        <f t="shared" si="146"/>
        <v/>
      </c>
      <c r="AJ1287" s="70" t="str">
        <f t="shared" si="147"/>
        <v>X</v>
      </c>
      <c r="AK1287" s="70" t="str" cm="1">
        <f t="array" ref="AK1287">_xlfn.IFS(AH1287&lt;&gt;"","1",AI1287&lt;&gt;"","2",AJ1287&lt;&gt;"","3")</f>
        <v>3</v>
      </c>
    </row>
    <row r="1288" spans="1:37" x14ac:dyDescent="0.25">
      <c r="A1288" t="s">
        <v>1920</v>
      </c>
      <c r="B1288" t="s">
        <v>277</v>
      </c>
      <c r="C1288" s="67" t="str">
        <f t="shared" si="142"/>
        <v>Peyton Wyss</v>
      </c>
      <c r="D1288" s="71" t="str" cm="1">
        <f t="array" ref="D1288">_xlfn.IFS(AK1288="1",CONCATENATE(C1288,"Regional"),AK1288="2",CONCATENATE(C1288,"Sectional"),AK1288="3",CONCATENATE(C1288,COUNTIF($C$1:C1288,C1288)))</f>
        <v>Peyton Wyss3</v>
      </c>
      <c r="E1288" s="66">
        <v>45155.375</v>
      </c>
      <c r="F1288" t="s">
        <v>2403</v>
      </c>
      <c r="G1288" s="46">
        <v>37</v>
      </c>
      <c r="H1288" s="46">
        <v>61</v>
      </c>
      <c r="I1288" s="46">
        <v>25</v>
      </c>
      <c r="J1288" t="s">
        <v>134</v>
      </c>
      <c r="K1288" t="s">
        <v>90</v>
      </c>
      <c r="L1288" s="46">
        <v>2573</v>
      </c>
      <c r="M1288" s="46">
        <v>36</v>
      </c>
      <c r="N1288" s="46">
        <v>33.700000000000003</v>
      </c>
      <c r="O1288" s="46">
        <v>114</v>
      </c>
      <c r="P1288" s="46">
        <f t="shared" si="143"/>
        <v>1</v>
      </c>
      <c r="R1288" s="67" t="s">
        <v>2932</v>
      </c>
      <c r="S1288" s="67">
        <f>COUNTIF(Y$2:$Y$100,R1288)</f>
        <v>0</v>
      </c>
      <c r="V1288" s="67">
        <f t="shared" si="144"/>
        <v>0</v>
      </c>
      <c r="X1288"/>
      <c r="Y1288" s="67" t="str">
        <f t="shared" si="141"/>
        <v xml:space="preserve"> </v>
      </c>
      <c r="AB1288" t="s">
        <v>90</v>
      </c>
      <c r="AC1288" s="46">
        <v>2573</v>
      </c>
      <c r="AD1288" s="46">
        <v>36</v>
      </c>
      <c r="AE1288" s="46">
        <v>33.700000000000003</v>
      </c>
      <c r="AF1288" s="46">
        <v>114</v>
      </c>
      <c r="AH1288" s="70" t="str">
        <f t="shared" si="145"/>
        <v/>
      </c>
      <c r="AI1288" s="70" t="str">
        <f t="shared" si="146"/>
        <v/>
      </c>
      <c r="AJ1288" s="70" t="str">
        <f t="shared" si="147"/>
        <v>X</v>
      </c>
      <c r="AK1288" s="70" t="str" cm="1">
        <f t="array" ref="AK1288">_xlfn.IFS(AH1288&lt;&gt;"","1",AI1288&lt;&gt;"","2",AJ1288&lt;&gt;"","3")</f>
        <v>3</v>
      </c>
    </row>
    <row r="1289" spans="1:37" x14ac:dyDescent="0.25">
      <c r="A1289" t="s">
        <v>440</v>
      </c>
      <c r="B1289" t="s">
        <v>441</v>
      </c>
      <c r="C1289" s="67" t="str">
        <f t="shared" si="142"/>
        <v>Madison Sikora</v>
      </c>
      <c r="D1289" s="71" t="str" cm="1">
        <f t="array" ref="D1289">_xlfn.IFS(AK1289="1",CONCATENATE(C1289,"Regional"),AK1289="2",CONCATENATE(C1289,"Sectional"),AK1289="3",CONCATENATE(C1289,COUNTIF($C$1:C1289,C1289)))</f>
        <v>Madison Sikora1</v>
      </c>
      <c r="E1289" s="66">
        <v>45155.375</v>
      </c>
      <c r="F1289" t="s">
        <v>2403</v>
      </c>
      <c r="G1289" s="46">
        <v>37</v>
      </c>
      <c r="H1289" s="46">
        <v>62</v>
      </c>
      <c r="I1289" s="46">
        <v>27</v>
      </c>
      <c r="J1289" t="s">
        <v>134</v>
      </c>
      <c r="K1289" t="s">
        <v>90</v>
      </c>
      <c r="L1289" s="46">
        <v>2573</v>
      </c>
      <c r="M1289" s="46">
        <v>36</v>
      </c>
      <c r="N1289" s="46">
        <v>33.700000000000003</v>
      </c>
      <c r="O1289" s="46">
        <v>114</v>
      </c>
      <c r="P1289" s="46">
        <f t="shared" si="143"/>
        <v>1</v>
      </c>
      <c r="R1289" s="67" t="s">
        <v>1154</v>
      </c>
      <c r="S1289" s="67">
        <f>COUNTIF(Y$2:$Y$100,R1289)</f>
        <v>0</v>
      </c>
      <c r="V1289" s="67">
        <f t="shared" si="144"/>
        <v>0</v>
      </c>
      <c r="X1289"/>
      <c r="Y1289" s="67" t="str">
        <f t="shared" si="141"/>
        <v xml:space="preserve"> </v>
      </c>
      <c r="AB1289" t="s">
        <v>90</v>
      </c>
      <c r="AC1289" s="46">
        <v>2573</v>
      </c>
      <c r="AD1289" s="46">
        <v>36</v>
      </c>
      <c r="AE1289" s="46">
        <v>33.700000000000003</v>
      </c>
      <c r="AF1289" s="46">
        <v>114</v>
      </c>
      <c r="AH1289" s="70" t="str">
        <f t="shared" si="145"/>
        <v/>
      </c>
      <c r="AI1289" s="70" t="str">
        <f t="shared" si="146"/>
        <v/>
      </c>
      <c r="AJ1289" s="70" t="str">
        <f t="shared" si="147"/>
        <v>X</v>
      </c>
      <c r="AK1289" s="70" t="str" cm="1">
        <f t="array" ref="AK1289">_xlfn.IFS(AH1289&lt;&gt;"","1",AI1289&lt;&gt;"","2",AJ1289&lt;&gt;"","3")</f>
        <v>3</v>
      </c>
    </row>
    <row r="1290" spans="1:37" x14ac:dyDescent="0.25">
      <c r="A1290" t="s">
        <v>327</v>
      </c>
      <c r="B1290" t="s">
        <v>401</v>
      </c>
      <c r="C1290" s="67" t="str">
        <f t="shared" si="142"/>
        <v>Hannah Olson</v>
      </c>
      <c r="D1290" s="71" t="str" cm="1">
        <f t="array" ref="D1290">_xlfn.IFS(AK1290="1",CONCATENATE(C1290,"Regional"),AK1290="2",CONCATENATE(C1290,"Sectional"),AK1290="3",CONCATENATE(C1290,COUNTIF($C$1:C1290,C1290)))</f>
        <v>Hannah Olson4</v>
      </c>
      <c r="E1290" s="66">
        <v>45155.375</v>
      </c>
      <c r="F1290" t="s">
        <v>2403</v>
      </c>
      <c r="G1290" s="46">
        <v>37</v>
      </c>
      <c r="H1290" s="46">
        <v>62</v>
      </c>
      <c r="I1290" s="46">
        <v>27</v>
      </c>
      <c r="J1290" t="s">
        <v>134</v>
      </c>
      <c r="K1290" t="s">
        <v>90</v>
      </c>
      <c r="L1290" s="46">
        <v>2573</v>
      </c>
      <c r="M1290" s="46">
        <v>36</v>
      </c>
      <c r="N1290" s="46">
        <v>33.700000000000003</v>
      </c>
      <c r="O1290" s="46">
        <v>114</v>
      </c>
      <c r="P1290" s="46">
        <f t="shared" si="143"/>
        <v>1</v>
      </c>
      <c r="R1290" s="67" t="s">
        <v>1155</v>
      </c>
      <c r="S1290" s="67">
        <f>COUNTIF(Y$2:$Y$100,R1290)</f>
        <v>0</v>
      </c>
      <c r="V1290" s="67">
        <f t="shared" si="144"/>
        <v>0</v>
      </c>
      <c r="X1290"/>
      <c r="Y1290" s="67" t="str">
        <f t="shared" si="141"/>
        <v xml:space="preserve"> </v>
      </c>
      <c r="AB1290" t="s">
        <v>90</v>
      </c>
      <c r="AC1290" s="46">
        <v>2573</v>
      </c>
      <c r="AD1290" s="46">
        <v>36</v>
      </c>
      <c r="AE1290" s="46">
        <v>33.700000000000003</v>
      </c>
      <c r="AF1290" s="46">
        <v>114</v>
      </c>
      <c r="AH1290" s="70" t="str">
        <f t="shared" si="145"/>
        <v/>
      </c>
      <c r="AI1290" s="70" t="str">
        <f t="shared" si="146"/>
        <v/>
      </c>
      <c r="AJ1290" s="70" t="str">
        <f t="shared" si="147"/>
        <v>X</v>
      </c>
      <c r="AK1290" s="70" t="str" cm="1">
        <f t="array" ref="AK1290">_xlfn.IFS(AH1290&lt;&gt;"","1",AI1290&lt;&gt;"","2",AJ1290&lt;&gt;"","3")</f>
        <v>3</v>
      </c>
    </row>
    <row r="1291" spans="1:37" x14ac:dyDescent="0.25">
      <c r="A1291" t="s">
        <v>283</v>
      </c>
      <c r="B1291" t="s">
        <v>353</v>
      </c>
      <c r="C1291" s="67" t="str">
        <f t="shared" si="142"/>
        <v>Olivia Knobloch</v>
      </c>
      <c r="D1291" s="71" t="str" cm="1">
        <f t="array" ref="D1291">_xlfn.IFS(AK1291="1",CONCATENATE(C1291,"Regional"),AK1291="2",CONCATENATE(C1291,"Sectional"),AK1291="3",CONCATENATE(C1291,COUNTIF($C$1:C1291,C1291)))</f>
        <v>Olivia Knobloch4</v>
      </c>
      <c r="E1291" s="66">
        <v>45155.375</v>
      </c>
      <c r="F1291" t="s">
        <v>2403</v>
      </c>
      <c r="G1291" s="46">
        <v>37</v>
      </c>
      <c r="H1291" s="46">
        <v>63</v>
      </c>
      <c r="I1291" s="46">
        <v>29</v>
      </c>
      <c r="J1291" t="s">
        <v>134</v>
      </c>
      <c r="K1291" t="s">
        <v>90</v>
      </c>
      <c r="L1291" s="46">
        <v>2573</v>
      </c>
      <c r="M1291" s="46">
        <v>36</v>
      </c>
      <c r="N1291" s="46">
        <v>33.700000000000003</v>
      </c>
      <c r="O1291" s="46">
        <v>114</v>
      </c>
      <c r="P1291" s="46">
        <f t="shared" si="143"/>
        <v>1</v>
      </c>
      <c r="R1291" s="67" t="s">
        <v>3512</v>
      </c>
      <c r="S1291" s="67">
        <f>COUNTIF(Y$2:$Y$100,R1291)</f>
        <v>0</v>
      </c>
      <c r="V1291" s="67">
        <f t="shared" si="144"/>
        <v>0</v>
      </c>
      <c r="X1291"/>
      <c r="Y1291" s="67" t="str">
        <f t="shared" si="141"/>
        <v xml:space="preserve"> </v>
      </c>
      <c r="AB1291" t="s">
        <v>90</v>
      </c>
      <c r="AC1291" s="46">
        <v>2573</v>
      </c>
      <c r="AD1291" s="46">
        <v>36</v>
      </c>
      <c r="AE1291" s="46">
        <v>33.700000000000003</v>
      </c>
      <c r="AF1291" s="46">
        <v>114</v>
      </c>
      <c r="AH1291" s="70" t="str">
        <f t="shared" si="145"/>
        <v/>
      </c>
      <c r="AI1291" s="70" t="str">
        <f t="shared" si="146"/>
        <v/>
      </c>
      <c r="AJ1291" s="70" t="str">
        <f t="shared" si="147"/>
        <v>X</v>
      </c>
      <c r="AK1291" s="70" t="str" cm="1">
        <f t="array" ref="AK1291">_xlfn.IFS(AH1291&lt;&gt;"","1",AI1291&lt;&gt;"","2",AJ1291&lt;&gt;"","3")</f>
        <v>3</v>
      </c>
    </row>
    <row r="1292" spans="1:37" x14ac:dyDescent="0.25">
      <c r="A1292" t="s">
        <v>437</v>
      </c>
      <c r="B1292" t="s">
        <v>438</v>
      </c>
      <c r="C1292" s="67" t="str">
        <f t="shared" si="142"/>
        <v>Merrill Kelsey</v>
      </c>
      <c r="D1292" s="71" t="str" cm="1">
        <f t="array" ref="D1292">_xlfn.IFS(AK1292="1",CONCATENATE(C1292,"Regional"),AK1292="2",CONCATENATE(C1292,"Sectional"),AK1292="3",CONCATENATE(C1292,COUNTIF($C$1:C1292,C1292)))</f>
        <v>Merrill Kelsey2</v>
      </c>
      <c r="E1292" s="66">
        <v>45155.375</v>
      </c>
      <c r="F1292" t="s">
        <v>2403</v>
      </c>
      <c r="G1292" s="46">
        <v>37</v>
      </c>
      <c r="H1292" s="46">
        <v>64</v>
      </c>
      <c r="I1292" s="46">
        <v>30</v>
      </c>
      <c r="J1292" t="s">
        <v>134</v>
      </c>
      <c r="K1292" t="s">
        <v>90</v>
      </c>
      <c r="L1292" s="46">
        <v>2573</v>
      </c>
      <c r="M1292" s="46">
        <v>36</v>
      </c>
      <c r="N1292" s="46">
        <v>33.700000000000003</v>
      </c>
      <c r="O1292" s="46">
        <v>114</v>
      </c>
      <c r="P1292" s="46">
        <f t="shared" si="143"/>
        <v>1</v>
      </c>
      <c r="R1292" s="67" t="s">
        <v>1152</v>
      </c>
      <c r="S1292" s="67">
        <f>COUNTIF(Y$2:$Y$100,R1292)</f>
        <v>0</v>
      </c>
      <c r="V1292" s="67">
        <f t="shared" si="144"/>
        <v>0</v>
      </c>
      <c r="X1292"/>
      <c r="Y1292" s="67" t="str">
        <f t="shared" si="141"/>
        <v xml:space="preserve"> </v>
      </c>
      <c r="AB1292" t="s">
        <v>90</v>
      </c>
      <c r="AC1292" s="46">
        <v>2573</v>
      </c>
      <c r="AD1292" s="46">
        <v>36</v>
      </c>
      <c r="AE1292" s="46">
        <v>33.700000000000003</v>
      </c>
      <c r="AF1292" s="46">
        <v>114</v>
      </c>
      <c r="AH1292" s="70" t="str">
        <f t="shared" si="145"/>
        <v/>
      </c>
      <c r="AI1292" s="70" t="str">
        <f t="shared" si="146"/>
        <v/>
      </c>
      <c r="AJ1292" s="70" t="str">
        <f t="shared" si="147"/>
        <v>X</v>
      </c>
      <c r="AK1292" s="70" t="str" cm="1">
        <f t="array" ref="AK1292">_xlfn.IFS(AH1292&lt;&gt;"","1",AI1292&lt;&gt;"","2",AJ1292&lt;&gt;"","3")</f>
        <v>3</v>
      </c>
    </row>
    <row r="1293" spans="1:37" x14ac:dyDescent="0.25">
      <c r="A1293" t="s">
        <v>1919</v>
      </c>
      <c r="B1293" t="s">
        <v>2709</v>
      </c>
      <c r="C1293" s="67" t="str">
        <f t="shared" si="142"/>
        <v xml:space="preserve">Kailea Van Der Linden </v>
      </c>
      <c r="D1293" s="71" t="str" cm="1">
        <f t="array" ref="D1293">_xlfn.IFS(AK1293="1",CONCATENATE(C1293,"Regional"),AK1293="2",CONCATENATE(C1293,"Sectional"),AK1293="3",CONCATENATE(C1293,COUNTIF($C$1:C1293,C1293)))</f>
        <v>Kailea Van Der Linden 2</v>
      </c>
      <c r="E1293" s="66">
        <v>45155.375</v>
      </c>
      <c r="F1293" t="s">
        <v>2403</v>
      </c>
      <c r="G1293" s="46">
        <v>37</v>
      </c>
      <c r="H1293" s="46">
        <v>65</v>
      </c>
      <c r="I1293" s="46">
        <v>31</v>
      </c>
      <c r="J1293" t="s">
        <v>134</v>
      </c>
      <c r="K1293" t="s">
        <v>90</v>
      </c>
      <c r="L1293" s="46">
        <v>2573</v>
      </c>
      <c r="M1293" s="46">
        <v>36</v>
      </c>
      <c r="N1293" s="46">
        <v>33.700000000000003</v>
      </c>
      <c r="O1293" s="46">
        <v>114</v>
      </c>
      <c r="P1293" s="46">
        <f t="shared" si="143"/>
        <v>1</v>
      </c>
      <c r="R1293" s="67" t="s">
        <v>2931</v>
      </c>
      <c r="S1293" s="67">
        <f>COUNTIF(Y$2:$Y$100,R1293)</f>
        <v>0</v>
      </c>
      <c r="V1293" s="67">
        <f t="shared" si="144"/>
        <v>0</v>
      </c>
      <c r="X1293"/>
      <c r="Y1293" s="67" t="str">
        <f t="shared" si="141"/>
        <v xml:space="preserve"> </v>
      </c>
      <c r="AB1293" t="s">
        <v>90</v>
      </c>
      <c r="AC1293" s="46">
        <v>2573</v>
      </c>
      <c r="AD1293" s="46">
        <v>36</v>
      </c>
      <c r="AE1293" s="46">
        <v>33.700000000000003</v>
      </c>
      <c r="AF1293" s="46">
        <v>114</v>
      </c>
      <c r="AH1293" s="70" t="str">
        <f t="shared" si="145"/>
        <v/>
      </c>
      <c r="AI1293" s="70" t="str">
        <f t="shared" si="146"/>
        <v/>
      </c>
      <c r="AJ1293" s="70" t="str">
        <f t="shared" si="147"/>
        <v>X</v>
      </c>
      <c r="AK1293" s="70" t="str" cm="1">
        <f t="array" ref="AK1293">_xlfn.IFS(AH1293&lt;&gt;"","1",AI1293&lt;&gt;"","2",AJ1293&lt;&gt;"","3")</f>
        <v>3</v>
      </c>
    </row>
    <row r="1294" spans="1:37" x14ac:dyDescent="0.25">
      <c r="A1294" t="s">
        <v>1827</v>
      </c>
      <c r="B1294" t="s">
        <v>459</v>
      </c>
      <c r="C1294" s="67" t="str">
        <f t="shared" si="142"/>
        <v>Addison Gady</v>
      </c>
      <c r="D1294" s="71" t="str" cm="1">
        <f t="array" ref="D1294">_xlfn.IFS(AK1294="1",CONCATENATE(C1294,"Regional"),AK1294="2",CONCATENATE(C1294,"Sectional"),AK1294="3",CONCATENATE(C1294,COUNTIF($C$1:C1294,C1294)))</f>
        <v>Addison Gady4</v>
      </c>
      <c r="E1294" s="66">
        <v>45155.375</v>
      </c>
      <c r="F1294" t="s">
        <v>2403</v>
      </c>
      <c r="G1294" s="46">
        <v>37</v>
      </c>
      <c r="H1294" s="46">
        <v>65</v>
      </c>
      <c r="I1294" s="46">
        <v>31</v>
      </c>
      <c r="J1294" t="s">
        <v>134</v>
      </c>
      <c r="K1294" t="s">
        <v>90</v>
      </c>
      <c r="L1294" s="46">
        <v>2573</v>
      </c>
      <c r="M1294" s="46">
        <v>36</v>
      </c>
      <c r="N1294" s="46">
        <v>33.700000000000003</v>
      </c>
      <c r="O1294" s="46">
        <v>114</v>
      </c>
      <c r="P1294" s="46">
        <f t="shared" si="143"/>
        <v>1</v>
      </c>
      <c r="R1294" s="67" t="s">
        <v>2830</v>
      </c>
      <c r="S1294" s="67">
        <f>COUNTIF(Y$2:$Y$100,R1294)</f>
        <v>0</v>
      </c>
      <c r="V1294" s="67">
        <f t="shared" si="144"/>
        <v>0</v>
      </c>
      <c r="X1294"/>
      <c r="Y1294" s="67" t="str">
        <f t="shared" si="141"/>
        <v xml:space="preserve"> </v>
      </c>
      <c r="AB1294" t="s">
        <v>90</v>
      </c>
      <c r="AC1294" s="46">
        <v>2573</v>
      </c>
      <c r="AD1294" s="46">
        <v>36</v>
      </c>
      <c r="AE1294" s="46">
        <v>33.700000000000003</v>
      </c>
      <c r="AF1294" s="46">
        <v>114</v>
      </c>
      <c r="AH1294" s="70" t="str">
        <f t="shared" si="145"/>
        <v/>
      </c>
      <c r="AI1294" s="70" t="str">
        <f t="shared" si="146"/>
        <v/>
      </c>
      <c r="AJ1294" s="70" t="str">
        <f t="shared" si="147"/>
        <v>X</v>
      </c>
      <c r="AK1294" s="70" t="str" cm="1">
        <f t="array" ref="AK1294">_xlfn.IFS(AH1294&lt;&gt;"","1",AI1294&lt;&gt;"","2",AJ1294&lt;&gt;"","3")</f>
        <v>3</v>
      </c>
    </row>
    <row r="1295" spans="1:37" x14ac:dyDescent="0.25">
      <c r="A1295" t="s">
        <v>1831</v>
      </c>
      <c r="B1295" t="s">
        <v>210</v>
      </c>
      <c r="C1295" s="67" t="str">
        <f t="shared" si="142"/>
        <v>Alexis VandeCorput</v>
      </c>
      <c r="D1295" s="71" t="str" cm="1">
        <f t="array" ref="D1295">_xlfn.IFS(AK1295="1",CONCATENATE(C1295,"Regional"),AK1295="2",CONCATENATE(C1295,"Sectional"),AK1295="3",CONCATENATE(C1295,COUNTIF($C$1:C1295,C1295)))</f>
        <v>Alexis VandeCorput3</v>
      </c>
      <c r="E1295" s="66">
        <v>45155.375</v>
      </c>
      <c r="F1295" t="s">
        <v>2403</v>
      </c>
      <c r="G1295" s="46">
        <v>37</v>
      </c>
      <c r="H1295" s="46">
        <v>68</v>
      </c>
      <c r="I1295" s="46">
        <v>33</v>
      </c>
      <c r="J1295" t="s">
        <v>134</v>
      </c>
      <c r="K1295" t="s">
        <v>90</v>
      </c>
      <c r="L1295" s="46">
        <v>2573</v>
      </c>
      <c r="M1295" s="46">
        <v>36</v>
      </c>
      <c r="N1295" s="46">
        <v>33.700000000000003</v>
      </c>
      <c r="O1295" s="46">
        <v>114</v>
      </c>
      <c r="P1295" s="46">
        <f t="shared" si="143"/>
        <v>1</v>
      </c>
      <c r="R1295" s="67" t="s">
        <v>2834</v>
      </c>
      <c r="S1295" s="67">
        <f>COUNTIF(Y$2:$Y$100,R1295)</f>
        <v>0</v>
      </c>
      <c r="V1295" s="67">
        <f t="shared" si="144"/>
        <v>0</v>
      </c>
      <c r="X1295"/>
      <c r="Y1295" s="67" t="str">
        <f t="shared" ref="Y1295:Y1326" si="148">CONCATENATE(W1295," ",X1295)</f>
        <v xml:space="preserve"> </v>
      </c>
      <c r="AB1295" t="s">
        <v>90</v>
      </c>
      <c r="AC1295" s="46">
        <v>2573</v>
      </c>
      <c r="AD1295" s="46">
        <v>36</v>
      </c>
      <c r="AE1295" s="46">
        <v>33.700000000000003</v>
      </c>
      <c r="AF1295" s="46">
        <v>114</v>
      </c>
      <c r="AH1295" s="70" t="str">
        <f t="shared" si="145"/>
        <v/>
      </c>
      <c r="AI1295" s="70" t="str">
        <f t="shared" si="146"/>
        <v/>
      </c>
      <c r="AJ1295" s="70" t="str">
        <f t="shared" si="147"/>
        <v>X</v>
      </c>
      <c r="AK1295" s="70" t="str" cm="1">
        <f t="array" ref="AK1295">_xlfn.IFS(AH1295&lt;&gt;"","1",AI1295&lt;&gt;"","2",AJ1295&lt;&gt;"","3")</f>
        <v>3</v>
      </c>
    </row>
    <row r="1296" spans="1:37" x14ac:dyDescent="0.25">
      <c r="A1296" t="s">
        <v>666</v>
      </c>
      <c r="B1296" t="s">
        <v>1643</v>
      </c>
      <c r="C1296" s="67" t="str">
        <f t="shared" si="142"/>
        <v>Sayde Jeanquart</v>
      </c>
      <c r="D1296" s="71" t="str" cm="1">
        <f t="array" ref="D1296">_xlfn.IFS(AK1296="1",CONCATENATE(C1296,"Regional"),AK1296="2",CONCATENATE(C1296,"Sectional"),AK1296="3",CONCATENATE(C1296,COUNTIF($C$1:C1296,C1296)))</f>
        <v>Sayde Jeanquart2</v>
      </c>
      <c r="E1296" s="66">
        <v>45155.375</v>
      </c>
      <c r="F1296" t="s">
        <v>2403</v>
      </c>
      <c r="G1296" s="46">
        <v>37</v>
      </c>
      <c r="H1296" s="46">
        <v>69</v>
      </c>
      <c r="I1296" s="46">
        <v>34</v>
      </c>
      <c r="J1296" t="s">
        <v>134</v>
      </c>
      <c r="K1296" t="s">
        <v>90</v>
      </c>
      <c r="L1296" s="46">
        <v>2573</v>
      </c>
      <c r="M1296" s="46">
        <v>36</v>
      </c>
      <c r="N1296" s="46">
        <v>33.700000000000003</v>
      </c>
      <c r="O1296" s="46">
        <v>114</v>
      </c>
      <c r="P1296" s="46">
        <f t="shared" si="143"/>
        <v>1</v>
      </c>
      <c r="R1296" s="67" t="s">
        <v>2936</v>
      </c>
      <c r="S1296" s="67">
        <f>COUNTIF(Y$2:$Y$100,R1296)</f>
        <v>0</v>
      </c>
      <c r="V1296" s="67">
        <f t="shared" si="144"/>
        <v>0</v>
      </c>
      <c r="X1296"/>
      <c r="Y1296" s="67" t="str">
        <f t="shared" si="148"/>
        <v xml:space="preserve"> </v>
      </c>
      <c r="AB1296" t="s">
        <v>90</v>
      </c>
      <c r="AC1296" s="46">
        <v>2573</v>
      </c>
      <c r="AD1296" s="46">
        <v>36</v>
      </c>
      <c r="AE1296" s="46">
        <v>33.700000000000003</v>
      </c>
      <c r="AF1296" s="46">
        <v>114</v>
      </c>
      <c r="AH1296" s="70" t="str">
        <f t="shared" si="145"/>
        <v/>
      </c>
      <c r="AI1296" s="70" t="str">
        <f t="shared" si="146"/>
        <v/>
      </c>
      <c r="AJ1296" s="70" t="str">
        <f t="shared" si="147"/>
        <v>X</v>
      </c>
      <c r="AK1296" s="70" t="str" cm="1">
        <f t="array" ref="AK1296">_xlfn.IFS(AH1296&lt;&gt;"","1",AI1296&lt;&gt;"","2",AJ1296&lt;&gt;"","3")</f>
        <v>3</v>
      </c>
    </row>
    <row r="1297" spans="1:37" x14ac:dyDescent="0.25">
      <c r="A1297" t="s">
        <v>288</v>
      </c>
      <c r="B1297" t="s">
        <v>430</v>
      </c>
      <c r="C1297" s="67" t="str">
        <f t="shared" si="142"/>
        <v>Gabi Krause</v>
      </c>
      <c r="D1297" s="71" t="str" cm="1">
        <f t="array" ref="D1297">_xlfn.IFS(AK1297="1",CONCATENATE(C1297,"Regional"),AK1297="2",CONCATENATE(C1297,"Sectional"),AK1297="3",CONCATENATE(C1297,COUNTIF($C$1:C1297,C1297)))</f>
        <v>Gabi Krause3</v>
      </c>
      <c r="E1297" s="66">
        <v>45155.375</v>
      </c>
      <c r="F1297" t="s">
        <v>2403</v>
      </c>
      <c r="G1297" s="46">
        <v>37</v>
      </c>
      <c r="H1297" s="46">
        <v>70</v>
      </c>
      <c r="I1297" s="46">
        <v>35</v>
      </c>
      <c r="J1297" t="s">
        <v>134</v>
      </c>
      <c r="K1297" t="s">
        <v>90</v>
      </c>
      <c r="L1297" s="46">
        <v>2573</v>
      </c>
      <c r="M1297" s="46">
        <v>36</v>
      </c>
      <c r="N1297" s="46">
        <v>33.700000000000003</v>
      </c>
      <c r="O1297" s="46">
        <v>114</v>
      </c>
      <c r="P1297" s="46">
        <f t="shared" si="143"/>
        <v>1</v>
      </c>
      <c r="R1297" s="67" t="s">
        <v>1149</v>
      </c>
      <c r="S1297" s="67">
        <f>COUNTIF(Y$2:$Y$100,R1297)</f>
        <v>0</v>
      </c>
      <c r="V1297" s="67">
        <f t="shared" si="144"/>
        <v>0</v>
      </c>
      <c r="X1297"/>
      <c r="Y1297" s="67" t="str">
        <f t="shared" si="148"/>
        <v xml:space="preserve"> </v>
      </c>
      <c r="AB1297" t="s">
        <v>90</v>
      </c>
      <c r="AC1297" s="46">
        <v>2573</v>
      </c>
      <c r="AD1297" s="46">
        <v>36</v>
      </c>
      <c r="AE1297" s="46">
        <v>33.700000000000003</v>
      </c>
      <c r="AF1297" s="46">
        <v>114</v>
      </c>
      <c r="AH1297" s="70" t="str">
        <f t="shared" si="145"/>
        <v/>
      </c>
      <c r="AI1297" s="70" t="str">
        <f t="shared" si="146"/>
        <v/>
      </c>
      <c r="AJ1297" s="70" t="str">
        <f t="shared" si="147"/>
        <v>X</v>
      </c>
      <c r="AK1297" s="70" t="str" cm="1">
        <f t="array" ref="AK1297">_xlfn.IFS(AH1297&lt;&gt;"","1",AI1297&lt;&gt;"","2",AJ1297&lt;&gt;"","3")</f>
        <v>3</v>
      </c>
    </row>
    <row r="1298" spans="1:37" x14ac:dyDescent="0.25">
      <c r="A1298" t="s">
        <v>1924</v>
      </c>
      <c r="B1298" t="s">
        <v>2710</v>
      </c>
      <c r="C1298" s="67" t="str">
        <f t="shared" si="142"/>
        <v>OnnaLiese Hoiska</v>
      </c>
      <c r="D1298" s="71" t="str" cm="1">
        <f t="array" ref="D1298">_xlfn.IFS(AK1298="1",CONCATENATE(C1298,"Regional"),AK1298="2",CONCATENATE(C1298,"Sectional"),AK1298="3",CONCATENATE(C1298,COUNTIF($C$1:C1298,C1298)))</f>
        <v>OnnaLiese Hoiska3</v>
      </c>
      <c r="E1298" s="66">
        <v>45155.375</v>
      </c>
      <c r="F1298" t="s">
        <v>2403</v>
      </c>
      <c r="G1298" s="46">
        <v>37</v>
      </c>
      <c r="H1298" s="46">
        <v>70</v>
      </c>
      <c r="I1298" s="46">
        <v>35</v>
      </c>
      <c r="J1298" t="s">
        <v>134</v>
      </c>
      <c r="K1298" t="s">
        <v>90</v>
      </c>
      <c r="L1298" s="46">
        <v>2573</v>
      </c>
      <c r="M1298" s="46">
        <v>36</v>
      </c>
      <c r="N1298" s="46">
        <v>33.700000000000003</v>
      </c>
      <c r="O1298" s="46">
        <v>114</v>
      </c>
      <c r="P1298" s="46">
        <f t="shared" si="143"/>
        <v>1</v>
      </c>
      <c r="R1298" s="67" t="s">
        <v>2935</v>
      </c>
      <c r="S1298" s="67">
        <f>COUNTIF(Y$2:$Y$100,R1298)</f>
        <v>0</v>
      </c>
      <c r="V1298" s="67">
        <f t="shared" si="144"/>
        <v>0</v>
      </c>
      <c r="X1298"/>
      <c r="Y1298" s="67" t="str">
        <f t="shared" si="148"/>
        <v xml:space="preserve"> </v>
      </c>
      <c r="AB1298" t="s">
        <v>90</v>
      </c>
      <c r="AC1298" s="46">
        <v>2573</v>
      </c>
      <c r="AD1298" s="46">
        <v>36</v>
      </c>
      <c r="AE1298" s="46">
        <v>33.700000000000003</v>
      </c>
      <c r="AF1298" s="46">
        <v>114</v>
      </c>
      <c r="AH1298" s="70" t="str">
        <f t="shared" si="145"/>
        <v/>
      </c>
      <c r="AI1298" s="70" t="str">
        <f t="shared" si="146"/>
        <v/>
      </c>
      <c r="AJ1298" s="70" t="str">
        <f t="shared" si="147"/>
        <v>X</v>
      </c>
      <c r="AK1298" s="70" t="str" cm="1">
        <f t="array" ref="AK1298">_xlfn.IFS(AH1298&lt;&gt;"","1",AI1298&lt;&gt;"","2",AJ1298&lt;&gt;"","3")</f>
        <v>3</v>
      </c>
    </row>
    <row r="1299" spans="1:37" x14ac:dyDescent="0.25">
      <c r="A1299" t="s">
        <v>1605</v>
      </c>
      <c r="B1299" t="s">
        <v>187</v>
      </c>
      <c r="C1299" s="67" t="str">
        <f t="shared" si="142"/>
        <v>Ava Dalebroux</v>
      </c>
      <c r="D1299" s="71" t="str" cm="1">
        <f t="array" ref="D1299">_xlfn.IFS(AK1299="1",CONCATENATE(C1299,"Regional"),AK1299="2",CONCATENATE(C1299,"Sectional"),AK1299="3",CONCATENATE(C1299,COUNTIF($C$1:C1299,C1299)))</f>
        <v>Ava Dalebroux3</v>
      </c>
      <c r="E1299" s="66">
        <v>45155.375</v>
      </c>
      <c r="F1299" t="s">
        <v>2403</v>
      </c>
      <c r="G1299" s="46">
        <v>37</v>
      </c>
      <c r="H1299" s="46">
        <v>72</v>
      </c>
      <c r="I1299" s="46">
        <v>37</v>
      </c>
      <c r="J1299" t="s">
        <v>134</v>
      </c>
      <c r="K1299" t="s">
        <v>90</v>
      </c>
      <c r="L1299" s="46">
        <v>2573</v>
      </c>
      <c r="M1299" s="46">
        <v>36</v>
      </c>
      <c r="N1299" s="46">
        <v>33.700000000000003</v>
      </c>
      <c r="O1299" s="46">
        <v>114</v>
      </c>
      <c r="P1299" s="46">
        <f t="shared" si="143"/>
        <v>1</v>
      </c>
      <c r="R1299" s="67" t="s">
        <v>3514</v>
      </c>
      <c r="S1299" s="67">
        <f>COUNTIF(Y$2:$Y$100,R1299)</f>
        <v>0</v>
      </c>
      <c r="V1299" s="67">
        <f t="shared" si="144"/>
        <v>0</v>
      </c>
      <c r="X1299"/>
      <c r="Y1299" s="67" t="str">
        <f t="shared" si="148"/>
        <v xml:space="preserve"> </v>
      </c>
      <c r="AB1299" t="s">
        <v>90</v>
      </c>
      <c r="AC1299" s="46">
        <v>2573</v>
      </c>
      <c r="AD1299" s="46">
        <v>36</v>
      </c>
      <c r="AE1299" s="46">
        <v>33.700000000000003</v>
      </c>
      <c r="AF1299" s="46">
        <v>114</v>
      </c>
      <c r="AH1299" s="70" t="str">
        <f t="shared" si="145"/>
        <v/>
      </c>
      <c r="AI1299" s="70" t="str">
        <f t="shared" si="146"/>
        <v/>
      </c>
      <c r="AJ1299" s="70" t="str">
        <f t="shared" si="147"/>
        <v>X</v>
      </c>
      <c r="AK1299" s="70" t="str" cm="1">
        <f t="array" ref="AK1299">_xlfn.IFS(AH1299&lt;&gt;"","1",AI1299&lt;&gt;"","2",AJ1299&lt;&gt;"","3")</f>
        <v>3</v>
      </c>
    </row>
    <row r="1300" spans="1:37" x14ac:dyDescent="0.25">
      <c r="A1300" t="s">
        <v>961</v>
      </c>
      <c r="B1300" t="s">
        <v>962</v>
      </c>
      <c r="C1300" s="67" t="str">
        <f t="shared" si="142"/>
        <v>Karalyn Skinner</v>
      </c>
      <c r="D1300" s="71" t="str" cm="1">
        <f t="array" ref="D1300">_xlfn.IFS(AK1300="1",CONCATENATE(C1300,"Regional"),AK1300="2",CONCATENATE(C1300,"Sectional"),AK1300="3",CONCATENATE(C1300,COUNTIF($C$1:C1300,C1300)))</f>
        <v>Karalyn Skinner1</v>
      </c>
      <c r="E1300" s="66">
        <v>45155.520833333336</v>
      </c>
      <c r="F1300" t="s">
        <v>2576</v>
      </c>
      <c r="G1300" s="46">
        <v>42</v>
      </c>
      <c r="H1300" s="46">
        <v>38</v>
      </c>
      <c r="I1300" s="46">
        <v>1</v>
      </c>
      <c r="J1300" t="s">
        <v>147</v>
      </c>
      <c r="K1300" t="s">
        <v>90</v>
      </c>
      <c r="L1300" s="46">
        <v>2529</v>
      </c>
      <c r="M1300" s="46">
        <v>36</v>
      </c>
      <c r="N1300" s="46">
        <v>34</v>
      </c>
      <c r="O1300" s="46">
        <v>115</v>
      </c>
      <c r="P1300" s="46">
        <f t="shared" si="143"/>
        <v>1</v>
      </c>
      <c r="R1300" s="67" t="s">
        <v>1476</v>
      </c>
      <c r="S1300" s="67">
        <f>COUNTIF(Y$2:$Y$100,R1300)</f>
        <v>0</v>
      </c>
      <c r="V1300" s="67">
        <f t="shared" si="144"/>
        <v>0</v>
      </c>
      <c r="X1300"/>
      <c r="Y1300" s="67" t="str">
        <f t="shared" si="148"/>
        <v xml:space="preserve"> </v>
      </c>
      <c r="AB1300" t="s">
        <v>90</v>
      </c>
      <c r="AC1300" s="46">
        <v>2529</v>
      </c>
      <c r="AD1300" s="46">
        <v>36</v>
      </c>
      <c r="AE1300" s="46">
        <v>34</v>
      </c>
      <c r="AF1300" s="46">
        <v>115</v>
      </c>
      <c r="AH1300" s="70" t="str">
        <f t="shared" si="145"/>
        <v/>
      </c>
      <c r="AI1300" s="70" t="str">
        <f t="shared" si="146"/>
        <v/>
      </c>
      <c r="AJ1300" s="70" t="str">
        <f t="shared" si="147"/>
        <v>X</v>
      </c>
      <c r="AK1300" s="70" t="str" cm="1">
        <f t="array" ref="AK1300">_xlfn.IFS(AH1300&lt;&gt;"","1",AI1300&lt;&gt;"","2",AJ1300&lt;&gt;"","3")</f>
        <v>3</v>
      </c>
    </row>
    <row r="1301" spans="1:37" x14ac:dyDescent="0.25">
      <c r="A1301" t="s">
        <v>636</v>
      </c>
      <c r="B1301" t="s">
        <v>187</v>
      </c>
      <c r="C1301" s="67" t="str">
        <f t="shared" si="142"/>
        <v>Ava Pesha</v>
      </c>
      <c r="D1301" s="71" t="str" cm="1">
        <f t="array" ref="D1301">_xlfn.IFS(AK1301="1",CONCATENATE(C1301,"Regional"),AK1301="2",CONCATENATE(C1301,"Sectional"),AK1301="3",CONCATENATE(C1301,COUNTIF($C$1:C1301,C1301)))</f>
        <v>Ava Pesha1</v>
      </c>
      <c r="E1301" s="66">
        <v>45155.520833333336</v>
      </c>
      <c r="F1301" t="s">
        <v>2576</v>
      </c>
      <c r="G1301" s="46">
        <v>42</v>
      </c>
      <c r="H1301" s="46">
        <v>41</v>
      </c>
      <c r="I1301" s="46">
        <v>2</v>
      </c>
      <c r="J1301" t="s">
        <v>147</v>
      </c>
      <c r="K1301" t="s">
        <v>90</v>
      </c>
      <c r="L1301" s="46">
        <v>2529</v>
      </c>
      <c r="M1301" s="46">
        <v>36</v>
      </c>
      <c r="N1301" s="46">
        <v>34</v>
      </c>
      <c r="O1301" s="46">
        <v>115</v>
      </c>
      <c r="P1301" s="46">
        <f t="shared" si="143"/>
        <v>1</v>
      </c>
      <c r="R1301" s="67" t="s">
        <v>1266</v>
      </c>
      <c r="S1301" s="67">
        <f>COUNTIF(Y$2:$Y$100,R1301)</f>
        <v>0</v>
      </c>
      <c r="V1301" s="67">
        <f t="shared" si="144"/>
        <v>0</v>
      </c>
      <c r="X1301"/>
      <c r="Y1301" s="67" t="str">
        <f t="shared" si="148"/>
        <v xml:space="preserve"> </v>
      </c>
      <c r="AB1301" t="s">
        <v>90</v>
      </c>
      <c r="AC1301" s="46">
        <v>2529</v>
      </c>
      <c r="AD1301" s="46">
        <v>36</v>
      </c>
      <c r="AE1301" s="46">
        <v>34</v>
      </c>
      <c r="AF1301" s="46">
        <v>115</v>
      </c>
      <c r="AH1301" s="70" t="str">
        <f t="shared" si="145"/>
        <v/>
      </c>
      <c r="AI1301" s="70" t="str">
        <f t="shared" si="146"/>
        <v/>
      </c>
      <c r="AJ1301" s="70" t="str">
        <f t="shared" si="147"/>
        <v>X</v>
      </c>
      <c r="AK1301" s="70" t="str" cm="1">
        <f t="array" ref="AK1301">_xlfn.IFS(AH1301&lt;&gt;"","1",AI1301&lt;&gt;"","2",AJ1301&lt;&gt;"","3")</f>
        <v>3</v>
      </c>
    </row>
    <row r="1302" spans="1:37" x14ac:dyDescent="0.25">
      <c r="A1302" t="s">
        <v>638</v>
      </c>
      <c r="B1302" t="s">
        <v>639</v>
      </c>
      <c r="C1302" s="67" t="str">
        <f t="shared" si="142"/>
        <v>Gabbi Matzek</v>
      </c>
      <c r="D1302" s="71" t="str" cm="1">
        <f t="array" ref="D1302">_xlfn.IFS(AK1302="1",CONCATENATE(C1302,"Regional"),AK1302="2",CONCATENATE(C1302,"Sectional"),AK1302="3",CONCATENATE(C1302,COUNTIF($C$1:C1302,C1302)))</f>
        <v>Gabbi Matzek3</v>
      </c>
      <c r="E1302" s="66">
        <v>45155.520833333336</v>
      </c>
      <c r="F1302" t="s">
        <v>2576</v>
      </c>
      <c r="G1302" s="46">
        <v>42</v>
      </c>
      <c r="H1302" s="46">
        <v>41</v>
      </c>
      <c r="I1302" s="46">
        <v>2</v>
      </c>
      <c r="J1302" t="s">
        <v>147</v>
      </c>
      <c r="K1302" t="s">
        <v>90</v>
      </c>
      <c r="L1302" s="46">
        <v>2529</v>
      </c>
      <c r="M1302" s="46">
        <v>36</v>
      </c>
      <c r="N1302" s="46">
        <v>34</v>
      </c>
      <c r="O1302" s="46">
        <v>115</v>
      </c>
      <c r="P1302" s="46">
        <f t="shared" si="143"/>
        <v>1</v>
      </c>
      <c r="R1302" s="67" t="s">
        <v>1268</v>
      </c>
      <c r="S1302" s="67">
        <f>COUNTIF(Y$2:$Y$100,R1302)</f>
        <v>0</v>
      </c>
      <c r="V1302" s="67">
        <f t="shared" si="144"/>
        <v>0</v>
      </c>
      <c r="X1302"/>
      <c r="Y1302" s="67" t="str">
        <f t="shared" si="148"/>
        <v xml:space="preserve"> </v>
      </c>
      <c r="AB1302" t="s">
        <v>90</v>
      </c>
      <c r="AC1302" s="46">
        <v>2529</v>
      </c>
      <c r="AD1302" s="46">
        <v>36</v>
      </c>
      <c r="AE1302" s="46">
        <v>34</v>
      </c>
      <c r="AF1302" s="46">
        <v>115</v>
      </c>
      <c r="AH1302" s="70" t="str">
        <f t="shared" si="145"/>
        <v/>
      </c>
      <c r="AI1302" s="70" t="str">
        <f t="shared" si="146"/>
        <v/>
      </c>
      <c r="AJ1302" s="70" t="str">
        <f t="shared" si="147"/>
        <v>X</v>
      </c>
      <c r="AK1302" s="70" t="str" cm="1">
        <f t="array" ref="AK1302">_xlfn.IFS(AH1302&lt;&gt;"","1",AI1302&lt;&gt;"","2",AJ1302&lt;&gt;"","3")</f>
        <v>3</v>
      </c>
    </row>
    <row r="1303" spans="1:37" x14ac:dyDescent="0.25">
      <c r="A1303" t="s">
        <v>340</v>
      </c>
      <c r="B1303" t="s">
        <v>499</v>
      </c>
      <c r="C1303" s="67" t="str">
        <f t="shared" si="142"/>
        <v>Macy Reiter</v>
      </c>
      <c r="D1303" s="71" t="str" cm="1">
        <f t="array" ref="D1303">_xlfn.IFS(AK1303="1",CONCATENATE(C1303,"Regional"),AK1303="2",CONCATENATE(C1303,"Sectional"),AK1303="3",CONCATENATE(C1303,COUNTIF($C$1:C1303,C1303)))</f>
        <v>Macy Reiter3</v>
      </c>
      <c r="E1303" s="66">
        <v>45155.520833333336</v>
      </c>
      <c r="F1303" t="s">
        <v>2576</v>
      </c>
      <c r="G1303" s="46">
        <v>42</v>
      </c>
      <c r="H1303" s="46">
        <v>42</v>
      </c>
      <c r="I1303" s="46">
        <v>4</v>
      </c>
      <c r="J1303" t="s">
        <v>147</v>
      </c>
      <c r="K1303" t="s">
        <v>90</v>
      </c>
      <c r="L1303" s="46">
        <v>2529</v>
      </c>
      <c r="M1303" s="46">
        <v>36</v>
      </c>
      <c r="N1303" s="46">
        <v>34</v>
      </c>
      <c r="O1303" s="46">
        <v>115</v>
      </c>
      <c r="P1303" s="46">
        <f t="shared" si="143"/>
        <v>1</v>
      </c>
      <c r="R1303" s="67" t="s">
        <v>2908</v>
      </c>
      <c r="S1303" s="67">
        <f>COUNTIF(Y$2:$Y$100,R1303)</f>
        <v>0</v>
      </c>
      <c r="V1303" s="67">
        <f t="shared" si="144"/>
        <v>0</v>
      </c>
      <c r="X1303"/>
      <c r="Y1303" s="67" t="str">
        <f t="shared" si="148"/>
        <v xml:space="preserve"> </v>
      </c>
      <c r="AB1303" t="s">
        <v>90</v>
      </c>
      <c r="AC1303" s="46">
        <v>2529</v>
      </c>
      <c r="AD1303" s="46">
        <v>36</v>
      </c>
      <c r="AE1303" s="46">
        <v>34</v>
      </c>
      <c r="AF1303" s="46">
        <v>115</v>
      </c>
      <c r="AH1303" s="70" t="str">
        <f t="shared" si="145"/>
        <v/>
      </c>
      <c r="AI1303" s="70" t="str">
        <f t="shared" si="146"/>
        <v/>
      </c>
      <c r="AJ1303" s="70" t="str">
        <f t="shared" si="147"/>
        <v>X</v>
      </c>
      <c r="AK1303" s="70" t="str" cm="1">
        <f t="array" ref="AK1303">_xlfn.IFS(AH1303&lt;&gt;"","1",AI1303&lt;&gt;"","2",AJ1303&lt;&gt;"","3")</f>
        <v>3</v>
      </c>
    </row>
    <row r="1304" spans="1:37" x14ac:dyDescent="0.25">
      <c r="A1304" t="s">
        <v>303</v>
      </c>
      <c r="B1304" t="s">
        <v>368</v>
      </c>
      <c r="C1304" s="67" t="str">
        <f t="shared" si="142"/>
        <v>Lexi Marks</v>
      </c>
      <c r="D1304" s="71" t="str" cm="1">
        <f t="array" ref="D1304">_xlfn.IFS(AK1304="1",CONCATENATE(C1304,"Regional"),AK1304="2",CONCATENATE(C1304,"Sectional"),AK1304="3",CONCATENATE(C1304,COUNTIF($C$1:C1304,C1304)))</f>
        <v>Lexi Marks1</v>
      </c>
      <c r="E1304" s="66">
        <v>45155.520833333336</v>
      </c>
      <c r="F1304" t="s">
        <v>2576</v>
      </c>
      <c r="G1304" s="46">
        <v>42</v>
      </c>
      <c r="H1304" s="46">
        <v>43</v>
      </c>
      <c r="I1304" s="46">
        <v>5</v>
      </c>
      <c r="J1304" t="s">
        <v>147</v>
      </c>
      <c r="K1304" t="s">
        <v>90</v>
      </c>
      <c r="L1304" s="46">
        <v>2529</v>
      </c>
      <c r="M1304" s="46">
        <v>36</v>
      </c>
      <c r="N1304" s="46">
        <v>34</v>
      </c>
      <c r="O1304" s="46">
        <v>115</v>
      </c>
      <c r="P1304" s="46">
        <f t="shared" si="143"/>
        <v>1</v>
      </c>
      <c r="R1304" s="67" t="s">
        <v>1277</v>
      </c>
      <c r="S1304" s="67">
        <f>COUNTIF(Y$2:$Y$100,R1304)</f>
        <v>0</v>
      </c>
      <c r="V1304" s="67">
        <f t="shared" si="144"/>
        <v>0</v>
      </c>
      <c r="X1304"/>
      <c r="Y1304" s="67" t="str">
        <f t="shared" si="148"/>
        <v xml:space="preserve"> </v>
      </c>
      <c r="AB1304" t="s">
        <v>90</v>
      </c>
      <c r="AC1304" s="46">
        <v>2529</v>
      </c>
      <c r="AD1304" s="46">
        <v>36</v>
      </c>
      <c r="AE1304" s="46">
        <v>34</v>
      </c>
      <c r="AF1304" s="46">
        <v>115</v>
      </c>
      <c r="AH1304" s="70" t="str">
        <f t="shared" si="145"/>
        <v/>
      </c>
      <c r="AI1304" s="70" t="str">
        <f t="shared" si="146"/>
        <v/>
      </c>
      <c r="AJ1304" s="70" t="str">
        <f t="shared" si="147"/>
        <v>X</v>
      </c>
      <c r="AK1304" s="70" t="str" cm="1">
        <f t="array" ref="AK1304">_xlfn.IFS(AH1304&lt;&gt;"","1",AI1304&lt;&gt;"","2",AJ1304&lt;&gt;"","3")</f>
        <v>3</v>
      </c>
    </row>
    <row r="1305" spans="1:37" x14ac:dyDescent="0.25">
      <c r="A1305" t="s">
        <v>250</v>
      </c>
      <c r="B1305" t="s">
        <v>567</v>
      </c>
      <c r="C1305" s="67" t="str">
        <f t="shared" si="142"/>
        <v>Anika Fredericks</v>
      </c>
      <c r="D1305" s="71" t="str" cm="1">
        <f t="array" ref="D1305">_xlfn.IFS(AK1305="1",CONCATENATE(C1305,"Regional"),AK1305="2",CONCATENATE(C1305,"Sectional"),AK1305="3",CONCATENATE(C1305,COUNTIF($C$1:C1305,C1305)))</f>
        <v>Anika Fredericks2</v>
      </c>
      <c r="E1305" s="66">
        <v>45155.520833333336</v>
      </c>
      <c r="F1305" t="s">
        <v>2576</v>
      </c>
      <c r="G1305" s="46">
        <v>42</v>
      </c>
      <c r="H1305" s="46">
        <v>43</v>
      </c>
      <c r="I1305" s="46">
        <v>5</v>
      </c>
      <c r="J1305" t="s">
        <v>147</v>
      </c>
      <c r="K1305" t="s">
        <v>90</v>
      </c>
      <c r="L1305" s="46">
        <v>2529</v>
      </c>
      <c r="M1305" s="46">
        <v>36</v>
      </c>
      <c r="N1305" s="46">
        <v>34</v>
      </c>
      <c r="O1305" s="46">
        <v>115</v>
      </c>
      <c r="P1305" s="46">
        <f t="shared" si="143"/>
        <v>1</v>
      </c>
      <c r="R1305" s="67" t="s">
        <v>1225</v>
      </c>
      <c r="S1305" s="67">
        <f>COUNTIF(Y$2:$Y$100,R1305)</f>
        <v>0</v>
      </c>
      <c r="V1305" s="67">
        <f t="shared" si="144"/>
        <v>0</v>
      </c>
      <c r="X1305"/>
      <c r="Y1305" s="67" t="str">
        <f t="shared" si="148"/>
        <v xml:space="preserve"> </v>
      </c>
      <c r="AB1305" t="s">
        <v>90</v>
      </c>
      <c r="AC1305" s="46">
        <v>2529</v>
      </c>
      <c r="AD1305" s="46">
        <v>36</v>
      </c>
      <c r="AE1305" s="46">
        <v>34</v>
      </c>
      <c r="AF1305" s="46">
        <v>115</v>
      </c>
      <c r="AH1305" s="70" t="str">
        <f t="shared" si="145"/>
        <v/>
      </c>
      <c r="AI1305" s="70" t="str">
        <f t="shared" si="146"/>
        <v/>
      </c>
      <c r="AJ1305" s="70" t="str">
        <f t="shared" si="147"/>
        <v>X</v>
      </c>
      <c r="AK1305" s="70" t="str" cm="1">
        <f t="array" ref="AK1305">_xlfn.IFS(AH1305&lt;&gt;"","1",AI1305&lt;&gt;"","2",AJ1305&lt;&gt;"","3")</f>
        <v>3</v>
      </c>
    </row>
    <row r="1306" spans="1:37" x14ac:dyDescent="0.25">
      <c r="A1306" t="s">
        <v>633</v>
      </c>
      <c r="B1306" t="s">
        <v>875</v>
      </c>
      <c r="C1306" s="67" t="str">
        <f t="shared" si="142"/>
        <v>Layla Salay</v>
      </c>
      <c r="D1306" s="71" t="str" cm="1">
        <f t="array" ref="D1306">_xlfn.IFS(AK1306="1",CONCATENATE(C1306,"Regional"),AK1306="2",CONCATENATE(C1306,"Sectional"),AK1306="3",CONCATENATE(C1306,COUNTIF($C$1:C1306,C1306)))</f>
        <v>Layla Salay3</v>
      </c>
      <c r="E1306" s="66">
        <v>45155.520833333336</v>
      </c>
      <c r="F1306" t="s">
        <v>2576</v>
      </c>
      <c r="G1306" s="46">
        <v>42</v>
      </c>
      <c r="H1306" s="46">
        <v>45</v>
      </c>
      <c r="I1306" s="46">
        <v>7</v>
      </c>
      <c r="J1306" t="s">
        <v>147</v>
      </c>
      <c r="K1306" t="s">
        <v>90</v>
      </c>
      <c r="L1306" s="46">
        <v>2529</v>
      </c>
      <c r="M1306" s="46">
        <v>36</v>
      </c>
      <c r="N1306" s="46">
        <v>34</v>
      </c>
      <c r="O1306" s="46">
        <v>115</v>
      </c>
      <c r="P1306" s="46">
        <f t="shared" si="143"/>
        <v>1</v>
      </c>
      <c r="R1306" s="67" t="s">
        <v>2907</v>
      </c>
      <c r="S1306" s="67">
        <f>COUNTIF(Y$2:$Y$100,R1306)</f>
        <v>0</v>
      </c>
      <c r="V1306" s="67">
        <f t="shared" si="144"/>
        <v>0</v>
      </c>
      <c r="X1306"/>
      <c r="Y1306" s="67" t="str">
        <f t="shared" si="148"/>
        <v xml:space="preserve"> </v>
      </c>
      <c r="AB1306" t="s">
        <v>90</v>
      </c>
      <c r="AC1306" s="46">
        <v>2529</v>
      </c>
      <c r="AD1306" s="46">
        <v>36</v>
      </c>
      <c r="AE1306" s="46">
        <v>34</v>
      </c>
      <c r="AF1306" s="46">
        <v>115</v>
      </c>
      <c r="AH1306" s="70" t="str">
        <f t="shared" si="145"/>
        <v/>
      </c>
      <c r="AI1306" s="70" t="str">
        <f t="shared" si="146"/>
        <v/>
      </c>
      <c r="AJ1306" s="70" t="str">
        <f t="shared" si="147"/>
        <v>X</v>
      </c>
      <c r="AK1306" s="70" t="str" cm="1">
        <f t="array" ref="AK1306">_xlfn.IFS(AH1306&lt;&gt;"","1",AI1306&lt;&gt;"","2",AJ1306&lt;&gt;"","3")</f>
        <v>3</v>
      </c>
    </row>
    <row r="1307" spans="1:37" x14ac:dyDescent="0.25">
      <c r="A1307" t="s">
        <v>649</v>
      </c>
      <c r="B1307" t="s">
        <v>650</v>
      </c>
      <c r="C1307" s="67" t="str">
        <f t="shared" si="142"/>
        <v>Izzy Sabelko</v>
      </c>
      <c r="D1307" s="71" t="str" cm="1">
        <f t="array" ref="D1307">_xlfn.IFS(AK1307="1",CONCATENATE(C1307,"Regional"),AK1307="2",CONCATENATE(C1307,"Sectional"),AK1307="3",CONCATENATE(C1307,COUNTIF($C$1:C1307,C1307)))</f>
        <v>Izzy Sabelko1</v>
      </c>
      <c r="E1307" s="66">
        <v>45155.520833333336</v>
      </c>
      <c r="F1307" t="s">
        <v>2576</v>
      </c>
      <c r="G1307" s="46">
        <v>42</v>
      </c>
      <c r="H1307" s="46">
        <v>45</v>
      </c>
      <c r="I1307" s="46">
        <v>7</v>
      </c>
      <c r="J1307" t="s">
        <v>147</v>
      </c>
      <c r="K1307" t="s">
        <v>90</v>
      </c>
      <c r="L1307" s="46">
        <v>2529</v>
      </c>
      <c r="M1307" s="46">
        <v>36</v>
      </c>
      <c r="N1307" s="46">
        <v>34</v>
      </c>
      <c r="O1307" s="46">
        <v>115</v>
      </c>
      <c r="P1307" s="46">
        <f t="shared" si="143"/>
        <v>1</v>
      </c>
      <c r="R1307" s="67" t="s">
        <v>1274</v>
      </c>
      <c r="S1307" s="67">
        <f>COUNTIF(Y$2:$Y$100,R1307)</f>
        <v>0</v>
      </c>
      <c r="V1307" s="67">
        <f t="shared" si="144"/>
        <v>0</v>
      </c>
      <c r="X1307"/>
      <c r="Y1307" s="67" t="str">
        <f t="shared" si="148"/>
        <v xml:space="preserve"> </v>
      </c>
      <c r="AB1307" t="s">
        <v>90</v>
      </c>
      <c r="AC1307" s="46">
        <v>2529</v>
      </c>
      <c r="AD1307" s="46">
        <v>36</v>
      </c>
      <c r="AE1307" s="46">
        <v>34</v>
      </c>
      <c r="AF1307" s="46">
        <v>115</v>
      </c>
      <c r="AH1307" s="70" t="str">
        <f t="shared" si="145"/>
        <v/>
      </c>
      <c r="AI1307" s="70" t="str">
        <f t="shared" si="146"/>
        <v/>
      </c>
      <c r="AJ1307" s="70" t="str">
        <f t="shared" si="147"/>
        <v>X</v>
      </c>
      <c r="AK1307" s="70" t="str" cm="1">
        <f t="array" ref="AK1307">_xlfn.IFS(AH1307&lt;&gt;"","1",AI1307&lt;&gt;"","2",AJ1307&lt;&gt;"","3")</f>
        <v>3</v>
      </c>
    </row>
    <row r="1308" spans="1:37" x14ac:dyDescent="0.25">
      <c r="A1308" t="s">
        <v>2132</v>
      </c>
      <c r="B1308" t="s">
        <v>740</v>
      </c>
      <c r="C1308" s="67" t="str">
        <f t="shared" si="142"/>
        <v>Lydia Feran</v>
      </c>
      <c r="D1308" s="71" t="str" cm="1">
        <f t="array" ref="D1308">_xlfn.IFS(AK1308="1",CONCATENATE(C1308,"Regional"),AK1308="2",CONCATENATE(C1308,"Sectional"),AK1308="3",CONCATENATE(C1308,COUNTIF($C$1:C1308,C1308)))</f>
        <v>Lydia Feran2</v>
      </c>
      <c r="E1308" s="66">
        <v>45155.520833333336</v>
      </c>
      <c r="F1308" t="s">
        <v>2576</v>
      </c>
      <c r="G1308" s="46">
        <v>42</v>
      </c>
      <c r="H1308" s="46">
        <v>46</v>
      </c>
      <c r="I1308" s="46">
        <v>9</v>
      </c>
      <c r="J1308" t="s">
        <v>147</v>
      </c>
      <c r="K1308" t="s">
        <v>90</v>
      </c>
      <c r="L1308" s="46">
        <v>2529</v>
      </c>
      <c r="M1308" s="46">
        <v>36</v>
      </c>
      <c r="N1308" s="46">
        <v>34</v>
      </c>
      <c r="O1308" s="46">
        <v>115</v>
      </c>
      <c r="P1308" s="46">
        <f t="shared" si="143"/>
        <v>1</v>
      </c>
      <c r="R1308" s="67" t="s">
        <v>3159</v>
      </c>
      <c r="S1308" s="67">
        <f>COUNTIF(Y$2:$Y$100,R1308)</f>
        <v>0</v>
      </c>
      <c r="V1308" s="67">
        <f t="shared" si="144"/>
        <v>0</v>
      </c>
      <c r="X1308"/>
      <c r="Y1308" s="67" t="str">
        <f t="shared" si="148"/>
        <v xml:space="preserve"> </v>
      </c>
      <c r="AB1308" t="s">
        <v>90</v>
      </c>
      <c r="AC1308" s="46">
        <v>2529</v>
      </c>
      <c r="AD1308" s="46">
        <v>36</v>
      </c>
      <c r="AE1308" s="46">
        <v>34</v>
      </c>
      <c r="AF1308" s="46">
        <v>115</v>
      </c>
      <c r="AH1308" s="70" t="str">
        <f t="shared" si="145"/>
        <v/>
      </c>
      <c r="AI1308" s="70" t="str">
        <f t="shared" si="146"/>
        <v/>
      </c>
      <c r="AJ1308" s="70" t="str">
        <f t="shared" si="147"/>
        <v>X</v>
      </c>
      <c r="AK1308" s="70" t="str" cm="1">
        <f t="array" ref="AK1308">_xlfn.IFS(AH1308&lt;&gt;"","1",AI1308&lt;&gt;"","2",AJ1308&lt;&gt;"","3")</f>
        <v>3</v>
      </c>
    </row>
    <row r="1309" spans="1:37" x14ac:dyDescent="0.25">
      <c r="A1309" t="s">
        <v>651</v>
      </c>
      <c r="B1309" t="s">
        <v>647</v>
      </c>
      <c r="C1309" s="67" t="str">
        <f t="shared" si="142"/>
        <v>Lucy Mansell</v>
      </c>
      <c r="D1309" s="71" t="str" cm="1">
        <f t="array" ref="D1309">_xlfn.IFS(AK1309="1",CONCATENATE(C1309,"Regional"),AK1309="2",CONCATENATE(C1309,"Sectional"),AK1309="3",CONCATENATE(C1309,COUNTIF($C$1:C1309,C1309)))</f>
        <v>Lucy Mansell1</v>
      </c>
      <c r="E1309" s="66">
        <v>45155.520833333336</v>
      </c>
      <c r="F1309" t="s">
        <v>2576</v>
      </c>
      <c r="G1309" s="46">
        <v>42</v>
      </c>
      <c r="H1309" s="46">
        <v>47</v>
      </c>
      <c r="I1309" s="46">
        <v>10</v>
      </c>
      <c r="J1309" t="s">
        <v>147</v>
      </c>
      <c r="K1309" t="s">
        <v>90</v>
      </c>
      <c r="L1309" s="46">
        <v>2529</v>
      </c>
      <c r="M1309" s="46">
        <v>36</v>
      </c>
      <c r="N1309" s="46">
        <v>34</v>
      </c>
      <c r="O1309" s="46">
        <v>115</v>
      </c>
      <c r="P1309" s="46">
        <f t="shared" si="143"/>
        <v>1</v>
      </c>
      <c r="R1309" s="67" t="s">
        <v>1275</v>
      </c>
      <c r="S1309" s="67">
        <f>COUNTIF(Y$2:$Y$100,R1309)</f>
        <v>0</v>
      </c>
      <c r="V1309" s="67">
        <f t="shared" si="144"/>
        <v>0</v>
      </c>
      <c r="X1309"/>
      <c r="Y1309" s="67" t="str">
        <f t="shared" si="148"/>
        <v xml:space="preserve"> </v>
      </c>
      <c r="AB1309" t="s">
        <v>90</v>
      </c>
      <c r="AC1309" s="46">
        <v>2529</v>
      </c>
      <c r="AD1309" s="46">
        <v>36</v>
      </c>
      <c r="AE1309" s="46">
        <v>34</v>
      </c>
      <c r="AF1309" s="46">
        <v>115</v>
      </c>
      <c r="AH1309" s="70" t="str">
        <f t="shared" si="145"/>
        <v/>
      </c>
      <c r="AI1309" s="70" t="str">
        <f t="shared" si="146"/>
        <v/>
      </c>
      <c r="AJ1309" s="70" t="str">
        <f t="shared" si="147"/>
        <v>X</v>
      </c>
      <c r="AK1309" s="70" t="str" cm="1">
        <f t="array" ref="AK1309">_xlfn.IFS(AH1309&lt;&gt;"","1",AI1309&lt;&gt;"","2",AJ1309&lt;&gt;"","3")</f>
        <v>3</v>
      </c>
    </row>
    <row r="1310" spans="1:37" x14ac:dyDescent="0.25">
      <c r="A1310" t="s">
        <v>271</v>
      </c>
      <c r="B1310" t="s">
        <v>653</v>
      </c>
      <c r="C1310" s="67" t="str">
        <f t="shared" si="142"/>
        <v>Addy Huppert</v>
      </c>
      <c r="D1310" s="71" t="str" cm="1">
        <f t="array" ref="D1310">_xlfn.IFS(AK1310="1",CONCATENATE(C1310,"Regional"),AK1310="2",CONCATENATE(C1310,"Sectional"),AK1310="3",CONCATENATE(C1310,COUNTIF($C$1:C1310,C1310)))</f>
        <v>Addy Huppert1</v>
      </c>
      <c r="E1310" s="66">
        <v>45155.520833333336</v>
      </c>
      <c r="F1310" t="s">
        <v>2576</v>
      </c>
      <c r="G1310" s="46">
        <v>42</v>
      </c>
      <c r="H1310" s="46">
        <v>48</v>
      </c>
      <c r="I1310" s="46">
        <v>11</v>
      </c>
      <c r="J1310" t="s">
        <v>147</v>
      </c>
      <c r="K1310" t="s">
        <v>90</v>
      </c>
      <c r="L1310" s="46">
        <v>2529</v>
      </c>
      <c r="M1310" s="46">
        <v>36</v>
      </c>
      <c r="N1310" s="46">
        <v>34</v>
      </c>
      <c r="O1310" s="46">
        <v>115</v>
      </c>
      <c r="P1310" s="46">
        <f t="shared" si="143"/>
        <v>1</v>
      </c>
      <c r="R1310" s="67" t="s">
        <v>1276</v>
      </c>
      <c r="S1310" s="67">
        <f>COUNTIF(Y$2:$Y$100,R1310)</f>
        <v>0</v>
      </c>
      <c r="V1310" s="67">
        <f t="shared" si="144"/>
        <v>0</v>
      </c>
      <c r="X1310"/>
      <c r="Y1310" s="67" t="str">
        <f t="shared" si="148"/>
        <v xml:space="preserve"> </v>
      </c>
      <c r="AB1310" t="s">
        <v>90</v>
      </c>
      <c r="AC1310" s="46">
        <v>2529</v>
      </c>
      <c r="AD1310" s="46">
        <v>36</v>
      </c>
      <c r="AE1310" s="46">
        <v>34</v>
      </c>
      <c r="AF1310" s="46">
        <v>115</v>
      </c>
      <c r="AH1310" s="70" t="str">
        <f t="shared" si="145"/>
        <v/>
      </c>
      <c r="AI1310" s="70" t="str">
        <f t="shared" si="146"/>
        <v/>
      </c>
      <c r="AJ1310" s="70" t="str">
        <f t="shared" si="147"/>
        <v>X</v>
      </c>
      <c r="AK1310" s="70" t="str" cm="1">
        <f t="array" ref="AK1310">_xlfn.IFS(AH1310&lt;&gt;"","1",AI1310&lt;&gt;"","2",AJ1310&lt;&gt;"","3")</f>
        <v>3</v>
      </c>
    </row>
    <row r="1311" spans="1:37" x14ac:dyDescent="0.25">
      <c r="A1311" t="s">
        <v>963</v>
      </c>
      <c r="B1311" t="s">
        <v>964</v>
      </c>
      <c r="C1311" s="67" t="str">
        <f t="shared" si="142"/>
        <v>Mattie Albright</v>
      </c>
      <c r="D1311" s="71" t="str" cm="1">
        <f t="array" ref="D1311">_xlfn.IFS(AK1311="1",CONCATENATE(C1311,"Regional"),AK1311="2",CONCATENATE(C1311,"Sectional"),AK1311="3",CONCATENATE(C1311,COUNTIF($C$1:C1311,C1311)))</f>
        <v>Mattie Albright1</v>
      </c>
      <c r="E1311" s="66">
        <v>45155.520833333336</v>
      </c>
      <c r="F1311" t="s">
        <v>2576</v>
      </c>
      <c r="G1311" s="46">
        <v>42</v>
      </c>
      <c r="H1311" s="46">
        <v>49</v>
      </c>
      <c r="I1311" s="46">
        <v>12</v>
      </c>
      <c r="J1311" t="s">
        <v>147</v>
      </c>
      <c r="K1311" t="s">
        <v>90</v>
      </c>
      <c r="L1311" s="46">
        <v>2529</v>
      </c>
      <c r="M1311" s="46">
        <v>36</v>
      </c>
      <c r="N1311" s="46">
        <v>34</v>
      </c>
      <c r="O1311" s="46">
        <v>115</v>
      </c>
      <c r="P1311" s="46">
        <f t="shared" si="143"/>
        <v>1</v>
      </c>
      <c r="R1311" s="67" t="s">
        <v>1477</v>
      </c>
      <c r="S1311" s="67">
        <f>COUNTIF(Y$2:$Y$100,R1311)</f>
        <v>0</v>
      </c>
      <c r="V1311" s="67">
        <f t="shared" si="144"/>
        <v>0</v>
      </c>
      <c r="X1311"/>
      <c r="Y1311" s="67" t="str">
        <f t="shared" si="148"/>
        <v xml:space="preserve"> </v>
      </c>
      <c r="AB1311" t="s">
        <v>90</v>
      </c>
      <c r="AC1311" s="46">
        <v>2529</v>
      </c>
      <c r="AD1311" s="46">
        <v>36</v>
      </c>
      <c r="AE1311" s="46">
        <v>34</v>
      </c>
      <c r="AF1311" s="46">
        <v>115</v>
      </c>
      <c r="AH1311" s="70" t="str">
        <f t="shared" si="145"/>
        <v/>
      </c>
      <c r="AI1311" s="70" t="str">
        <f t="shared" si="146"/>
        <v/>
      </c>
      <c r="AJ1311" s="70" t="str">
        <f t="shared" si="147"/>
        <v>X</v>
      </c>
      <c r="AK1311" s="70" t="str" cm="1">
        <f t="array" ref="AK1311">_xlfn.IFS(AH1311&lt;&gt;"","1",AI1311&lt;&gt;"","2",AJ1311&lt;&gt;"","3")</f>
        <v>3</v>
      </c>
    </row>
    <row r="1312" spans="1:37" x14ac:dyDescent="0.25">
      <c r="A1312" t="s">
        <v>271</v>
      </c>
      <c r="B1312" t="s">
        <v>1641</v>
      </c>
      <c r="C1312" s="67" t="str">
        <f t="shared" si="142"/>
        <v>Aaliyah Huppert</v>
      </c>
      <c r="D1312" s="71" t="str" cm="1">
        <f t="array" ref="D1312">_xlfn.IFS(AK1312="1",CONCATENATE(C1312,"Regional"),AK1312="2",CONCATENATE(C1312,"Sectional"),AK1312="3",CONCATENATE(C1312,COUNTIF($C$1:C1312,C1312)))</f>
        <v>Aaliyah Huppert1</v>
      </c>
      <c r="E1312" s="66">
        <v>45155.520833333336</v>
      </c>
      <c r="F1312" t="s">
        <v>2576</v>
      </c>
      <c r="G1312" s="46">
        <v>42</v>
      </c>
      <c r="H1312" s="46">
        <v>49</v>
      </c>
      <c r="I1312" s="46">
        <v>12</v>
      </c>
      <c r="J1312" t="s">
        <v>147</v>
      </c>
      <c r="K1312" t="s">
        <v>90</v>
      </c>
      <c r="L1312" s="46">
        <v>2529</v>
      </c>
      <c r="M1312" s="46">
        <v>36</v>
      </c>
      <c r="N1312" s="46">
        <v>34</v>
      </c>
      <c r="O1312" s="46">
        <v>115</v>
      </c>
      <c r="P1312" s="46">
        <f t="shared" si="143"/>
        <v>1</v>
      </c>
      <c r="R1312" s="67" t="s">
        <v>3609</v>
      </c>
      <c r="S1312" s="67">
        <f>COUNTIF(Y$2:$Y$100,R1312)</f>
        <v>0</v>
      </c>
      <c r="V1312" s="67">
        <f t="shared" si="144"/>
        <v>0</v>
      </c>
      <c r="X1312"/>
      <c r="Y1312" s="67" t="str">
        <f t="shared" si="148"/>
        <v xml:space="preserve"> </v>
      </c>
      <c r="AB1312" t="s">
        <v>90</v>
      </c>
      <c r="AC1312" s="46">
        <v>2529</v>
      </c>
      <c r="AD1312" s="46">
        <v>36</v>
      </c>
      <c r="AE1312" s="46">
        <v>34</v>
      </c>
      <c r="AF1312" s="46">
        <v>115</v>
      </c>
      <c r="AH1312" s="70" t="str">
        <f t="shared" si="145"/>
        <v/>
      </c>
      <c r="AI1312" s="70" t="str">
        <f t="shared" si="146"/>
        <v/>
      </c>
      <c r="AJ1312" s="70" t="str">
        <f t="shared" si="147"/>
        <v>X</v>
      </c>
      <c r="AK1312" s="70" t="str" cm="1">
        <f t="array" ref="AK1312">_xlfn.IFS(AH1312&lt;&gt;"","1",AI1312&lt;&gt;"","2",AJ1312&lt;&gt;"","3")</f>
        <v>3</v>
      </c>
    </row>
    <row r="1313" spans="1:37" x14ac:dyDescent="0.25">
      <c r="A1313" t="s">
        <v>643</v>
      </c>
      <c r="B1313" t="s">
        <v>644</v>
      </c>
      <c r="C1313" s="67" t="str">
        <f t="shared" si="142"/>
        <v>Breanna Popenhagen</v>
      </c>
      <c r="D1313" s="71" t="str" cm="1">
        <f t="array" ref="D1313">_xlfn.IFS(AK1313="1",CONCATENATE(C1313,"Regional"),AK1313="2",CONCATENATE(C1313,"Sectional"),AK1313="3",CONCATENATE(C1313,COUNTIF($C$1:C1313,C1313)))</f>
        <v>Breanna Popenhagen1</v>
      </c>
      <c r="E1313" s="66">
        <v>45155.520833333336</v>
      </c>
      <c r="F1313" t="s">
        <v>2576</v>
      </c>
      <c r="G1313" s="46">
        <v>42</v>
      </c>
      <c r="H1313" s="46">
        <v>49</v>
      </c>
      <c r="I1313" s="46">
        <v>12</v>
      </c>
      <c r="J1313" t="s">
        <v>147</v>
      </c>
      <c r="K1313" t="s">
        <v>90</v>
      </c>
      <c r="L1313" s="46">
        <v>2529</v>
      </c>
      <c r="M1313" s="46">
        <v>36</v>
      </c>
      <c r="N1313" s="46">
        <v>34</v>
      </c>
      <c r="O1313" s="46">
        <v>115</v>
      </c>
      <c r="P1313" s="46">
        <f t="shared" si="143"/>
        <v>1</v>
      </c>
      <c r="R1313" s="67" t="s">
        <v>1271</v>
      </c>
      <c r="S1313" s="67">
        <f>COUNTIF(Y$2:$Y$100,R1313)</f>
        <v>0</v>
      </c>
      <c r="V1313" s="67">
        <f t="shared" si="144"/>
        <v>0</v>
      </c>
      <c r="X1313"/>
      <c r="Y1313" s="67" t="str">
        <f t="shared" si="148"/>
        <v xml:space="preserve"> </v>
      </c>
      <c r="AB1313" t="s">
        <v>90</v>
      </c>
      <c r="AC1313" s="46">
        <v>2529</v>
      </c>
      <c r="AD1313" s="46">
        <v>36</v>
      </c>
      <c r="AE1313" s="46">
        <v>34</v>
      </c>
      <c r="AF1313" s="46">
        <v>115</v>
      </c>
      <c r="AH1313" s="70" t="str">
        <f t="shared" si="145"/>
        <v/>
      </c>
      <c r="AI1313" s="70" t="str">
        <f t="shared" si="146"/>
        <v/>
      </c>
      <c r="AJ1313" s="70" t="str">
        <f t="shared" si="147"/>
        <v>X</v>
      </c>
      <c r="AK1313" s="70" t="str" cm="1">
        <f t="array" ref="AK1313">_xlfn.IFS(AH1313&lt;&gt;"","1",AI1313&lt;&gt;"","2",AJ1313&lt;&gt;"","3")</f>
        <v>3</v>
      </c>
    </row>
    <row r="1314" spans="1:37" x14ac:dyDescent="0.25">
      <c r="A1314" t="s">
        <v>568</v>
      </c>
      <c r="B1314" t="s">
        <v>637</v>
      </c>
      <c r="C1314" s="67" t="str">
        <f t="shared" si="142"/>
        <v>Jeanne Rohl</v>
      </c>
      <c r="D1314" s="71" t="str" cm="1">
        <f t="array" ref="D1314">_xlfn.IFS(AK1314="1",CONCATENATE(C1314,"Regional"),AK1314="2",CONCATENATE(C1314,"Sectional"),AK1314="3",CONCATENATE(C1314,COUNTIF($C$1:C1314,C1314)))</f>
        <v>Jeanne Rohl3</v>
      </c>
      <c r="E1314" s="66">
        <v>45155.520833333336</v>
      </c>
      <c r="F1314" t="s">
        <v>2576</v>
      </c>
      <c r="G1314" s="46">
        <v>42</v>
      </c>
      <c r="H1314" s="46">
        <v>50</v>
      </c>
      <c r="I1314" s="46">
        <v>15</v>
      </c>
      <c r="J1314" t="s">
        <v>147</v>
      </c>
      <c r="K1314" t="s">
        <v>90</v>
      </c>
      <c r="L1314" s="46">
        <v>2529</v>
      </c>
      <c r="M1314" s="46">
        <v>36</v>
      </c>
      <c r="N1314" s="46">
        <v>34</v>
      </c>
      <c r="O1314" s="46">
        <v>115</v>
      </c>
      <c r="P1314" s="46">
        <f t="shared" si="143"/>
        <v>1</v>
      </c>
      <c r="R1314" s="67" t="s">
        <v>1267</v>
      </c>
      <c r="S1314" s="67">
        <f>COUNTIF(Y$2:$Y$100,R1314)</f>
        <v>0</v>
      </c>
      <c r="V1314" s="67">
        <f t="shared" si="144"/>
        <v>0</v>
      </c>
      <c r="X1314"/>
      <c r="Y1314" s="67" t="str">
        <f t="shared" si="148"/>
        <v xml:space="preserve"> </v>
      </c>
      <c r="AB1314" t="s">
        <v>90</v>
      </c>
      <c r="AC1314" s="46">
        <v>2529</v>
      </c>
      <c r="AD1314" s="46">
        <v>36</v>
      </c>
      <c r="AE1314" s="46">
        <v>34</v>
      </c>
      <c r="AF1314" s="46">
        <v>115</v>
      </c>
      <c r="AH1314" s="70" t="str">
        <f t="shared" si="145"/>
        <v/>
      </c>
      <c r="AI1314" s="70" t="str">
        <f t="shared" si="146"/>
        <v/>
      </c>
      <c r="AJ1314" s="70" t="str">
        <f t="shared" si="147"/>
        <v>X</v>
      </c>
      <c r="AK1314" s="70" t="str" cm="1">
        <f t="array" ref="AK1314">_xlfn.IFS(AH1314&lt;&gt;"","1",AI1314&lt;&gt;"","2",AJ1314&lt;&gt;"","3")</f>
        <v>3</v>
      </c>
    </row>
    <row r="1315" spans="1:37" x14ac:dyDescent="0.25">
      <c r="A1315" t="s">
        <v>642</v>
      </c>
      <c r="B1315" t="s">
        <v>459</v>
      </c>
      <c r="C1315" s="67" t="str">
        <f t="shared" si="142"/>
        <v>Addison Kofal</v>
      </c>
      <c r="D1315" s="71" t="str" cm="1">
        <f t="array" ref="D1315">_xlfn.IFS(AK1315="1",CONCATENATE(C1315,"Regional"),AK1315="2",CONCATENATE(C1315,"Sectional"),AK1315="3",CONCATENATE(C1315,COUNTIF($C$1:C1315,C1315)))</f>
        <v>Addison Kofal1</v>
      </c>
      <c r="E1315" s="66">
        <v>45155.520833333336</v>
      </c>
      <c r="F1315" t="s">
        <v>2576</v>
      </c>
      <c r="G1315" s="46">
        <v>42</v>
      </c>
      <c r="H1315" s="46">
        <v>51</v>
      </c>
      <c r="I1315" s="46">
        <v>16</v>
      </c>
      <c r="J1315" t="s">
        <v>147</v>
      </c>
      <c r="K1315" t="s">
        <v>90</v>
      </c>
      <c r="L1315" s="46">
        <v>2529</v>
      </c>
      <c r="M1315" s="46">
        <v>36</v>
      </c>
      <c r="N1315" s="46">
        <v>34</v>
      </c>
      <c r="O1315" s="46">
        <v>115</v>
      </c>
      <c r="P1315" s="46">
        <f t="shared" si="143"/>
        <v>1</v>
      </c>
      <c r="R1315" s="67" t="s">
        <v>1269</v>
      </c>
      <c r="S1315" s="67">
        <f>COUNTIF(Y$2:$Y$100,R1315)</f>
        <v>0</v>
      </c>
      <c r="V1315" s="67">
        <f t="shared" si="144"/>
        <v>0</v>
      </c>
      <c r="X1315"/>
      <c r="Y1315" s="67" t="str">
        <f t="shared" si="148"/>
        <v xml:space="preserve"> </v>
      </c>
      <c r="AB1315" t="s">
        <v>90</v>
      </c>
      <c r="AC1315" s="46">
        <v>2529</v>
      </c>
      <c r="AD1315" s="46">
        <v>36</v>
      </c>
      <c r="AE1315" s="46">
        <v>34</v>
      </c>
      <c r="AF1315" s="46">
        <v>115</v>
      </c>
      <c r="AH1315" s="70" t="str">
        <f t="shared" si="145"/>
        <v/>
      </c>
      <c r="AI1315" s="70" t="str">
        <f t="shared" si="146"/>
        <v/>
      </c>
      <c r="AJ1315" s="70" t="str">
        <f t="shared" si="147"/>
        <v>X</v>
      </c>
      <c r="AK1315" s="70" t="str" cm="1">
        <f t="array" ref="AK1315">_xlfn.IFS(AH1315&lt;&gt;"","1",AI1315&lt;&gt;"","2",AJ1315&lt;&gt;"","3")</f>
        <v>3</v>
      </c>
    </row>
    <row r="1316" spans="1:37" x14ac:dyDescent="0.25">
      <c r="A1316" t="s">
        <v>658</v>
      </c>
      <c r="B1316" t="s">
        <v>315</v>
      </c>
      <c r="C1316" s="67" t="str">
        <f t="shared" si="142"/>
        <v>Morgan Gjovig</v>
      </c>
      <c r="D1316" s="71" t="str" cm="1">
        <f t="array" ref="D1316">_xlfn.IFS(AK1316="1",CONCATENATE(C1316,"Regional"),AK1316="2",CONCATENATE(C1316,"Sectional"),AK1316="3",CONCATENATE(C1316,COUNTIF($C$1:C1316,C1316)))</f>
        <v>Morgan Gjovig1</v>
      </c>
      <c r="E1316" s="66">
        <v>45155.520833333336</v>
      </c>
      <c r="F1316" t="s">
        <v>2576</v>
      </c>
      <c r="G1316" s="46">
        <v>42</v>
      </c>
      <c r="H1316" s="46">
        <v>51</v>
      </c>
      <c r="I1316" s="46">
        <v>16</v>
      </c>
      <c r="J1316" t="s">
        <v>147</v>
      </c>
      <c r="K1316" t="s">
        <v>90</v>
      </c>
      <c r="L1316" s="46">
        <v>2529</v>
      </c>
      <c r="M1316" s="46">
        <v>36</v>
      </c>
      <c r="N1316" s="46">
        <v>34</v>
      </c>
      <c r="O1316" s="46">
        <v>115</v>
      </c>
      <c r="P1316" s="46">
        <f t="shared" si="143"/>
        <v>1</v>
      </c>
      <c r="R1316" s="67" t="s">
        <v>1281</v>
      </c>
      <c r="S1316" s="67">
        <f>COUNTIF(Y$2:$Y$100,R1316)</f>
        <v>0</v>
      </c>
      <c r="V1316" s="67">
        <f t="shared" si="144"/>
        <v>0</v>
      </c>
      <c r="X1316"/>
      <c r="Y1316" s="67" t="str">
        <f t="shared" si="148"/>
        <v xml:space="preserve"> </v>
      </c>
      <c r="AB1316" t="s">
        <v>90</v>
      </c>
      <c r="AC1316" s="46">
        <v>2529</v>
      </c>
      <c r="AD1316" s="46">
        <v>36</v>
      </c>
      <c r="AE1316" s="46">
        <v>34</v>
      </c>
      <c r="AF1316" s="46">
        <v>115</v>
      </c>
      <c r="AH1316" s="70" t="str">
        <f t="shared" si="145"/>
        <v/>
      </c>
      <c r="AI1316" s="70" t="str">
        <f t="shared" si="146"/>
        <v/>
      </c>
      <c r="AJ1316" s="70" t="str">
        <f t="shared" si="147"/>
        <v>X</v>
      </c>
      <c r="AK1316" s="70" t="str" cm="1">
        <f t="array" ref="AK1316">_xlfn.IFS(AH1316&lt;&gt;"","1",AI1316&lt;&gt;"","2",AJ1316&lt;&gt;"","3")</f>
        <v>3</v>
      </c>
    </row>
    <row r="1317" spans="1:37" x14ac:dyDescent="0.25">
      <c r="A1317" t="s">
        <v>347</v>
      </c>
      <c r="B1317" t="s">
        <v>242</v>
      </c>
      <c r="C1317" s="67" t="str">
        <f t="shared" si="142"/>
        <v>Emery Sanders</v>
      </c>
      <c r="D1317" s="71" t="str" cm="1">
        <f t="array" ref="D1317">_xlfn.IFS(AK1317="1",CONCATENATE(C1317,"Regional"),AK1317="2",CONCATENATE(C1317,"Sectional"),AK1317="3",CONCATENATE(C1317,COUNTIF($C$1:C1317,C1317)))</f>
        <v>Emery Sanders1</v>
      </c>
      <c r="E1317" s="66">
        <v>45155.520833333336</v>
      </c>
      <c r="F1317" t="s">
        <v>2576</v>
      </c>
      <c r="G1317" s="46">
        <v>42</v>
      </c>
      <c r="H1317" s="46">
        <v>53</v>
      </c>
      <c r="I1317" s="46">
        <v>18</v>
      </c>
      <c r="J1317" t="s">
        <v>147</v>
      </c>
      <c r="K1317" t="s">
        <v>90</v>
      </c>
      <c r="L1317" s="46">
        <v>2529</v>
      </c>
      <c r="M1317" s="46">
        <v>36</v>
      </c>
      <c r="N1317" s="46">
        <v>34</v>
      </c>
      <c r="O1317" s="46">
        <v>115</v>
      </c>
      <c r="P1317" s="46">
        <f t="shared" si="143"/>
        <v>1</v>
      </c>
      <c r="R1317" s="67" t="s">
        <v>1270</v>
      </c>
      <c r="S1317" s="67">
        <f>COUNTIF(Y$2:$Y$100,R1317)</f>
        <v>0</v>
      </c>
      <c r="V1317" s="67">
        <f t="shared" si="144"/>
        <v>0</v>
      </c>
      <c r="X1317"/>
      <c r="Y1317" s="67" t="str">
        <f t="shared" si="148"/>
        <v xml:space="preserve"> </v>
      </c>
      <c r="AB1317" t="s">
        <v>90</v>
      </c>
      <c r="AC1317" s="46">
        <v>2529</v>
      </c>
      <c r="AD1317" s="46">
        <v>36</v>
      </c>
      <c r="AE1317" s="46">
        <v>34</v>
      </c>
      <c r="AF1317" s="46">
        <v>115</v>
      </c>
      <c r="AH1317" s="70" t="str">
        <f t="shared" si="145"/>
        <v/>
      </c>
      <c r="AI1317" s="70" t="str">
        <f t="shared" si="146"/>
        <v/>
      </c>
      <c r="AJ1317" s="70" t="str">
        <f t="shared" si="147"/>
        <v>X</v>
      </c>
      <c r="AK1317" s="70" t="str" cm="1">
        <f t="array" ref="AK1317">_xlfn.IFS(AH1317&lt;&gt;"","1",AI1317&lt;&gt;"","2",AJ1317&lt;&gt;"","3")</f>
        <v>3</v>
      </c>
    </row>
    <row r="1318" spans="1:37" x14ac:dyDescent="0.25">
      <c r="A1318" t="s">
        <v>222</v>
      </c>
      <c r="B1318" t="s">
        <v>207</v>
      </c>
      <c r="C1318" s="67" t="str">
        <f t="shared" si="142"/>
        <v>Taylor Bush</v>
      </c>
      <c r="D1318" s="71" t="str" cm="1">
        <f t="array" ref="D1318">_xlfn.IFS(AK1318="1",CONCATENATE(C1318,"Regional"),AK1318="2",CONCATENATE(C1318,"Sectional"),AK1318="3",CONCATENATE(C1318,COUNTIF($C$1:C1318,C1318)))</f>
        <v>Taylor Bush1</v>
      </c>
      <c r="E1318" s="66">
        <v>45155.520833333336</v>
      </c>
      <c r="F1318" t="s">
        <v>2576</v>
      </c>
      <c r="G1318" s="46">
        <v>42</v>
      </c>
      <c r="H1318" s="46">
        <v>53</v>
      </c>
      <c r="I1318" s="46">
        <v>18</v>
      </c>
      <c r="J1318" t="s">
        <v>147</v>
      </c>
      <c r="K1318" t="s">
        <v>90</v>
      </c>
      <c r="L1318" s="46">
        <v>2529</v>
      </c>
      <c r="M1318" s="46">
        <v>36</v>
      </c>
      <c r="N1318" s="46">
        <v>34</v>
      </c>
      <c r="O1318" s="46">
        <v>115</v>
      </c>
      <c r="P1318" s="46">
        <f t="shared" si="143"/>
        <v>1</v>
      </c>
      <c r="R1318" s="67" t="s">
        <v>3610</v>
      </c>
      <c r="S1318" s="67">
        <f>COUNTIF(Y$2:$Y$100,R1318)</f>
        <v>0</v>
      </c>
      <c r="V1318" s="67">
        <f t="shared" si="144"/>
        <v>0</v>
      </c>
      <c r="X1318"/>
      <c r="Y1318" s="67" t="str">
        <f t="shared" si="148"/>
        <v xml:space="preserve"> </v>
      </c>
      <c r="AB1318" t="s">
        <v>90</v>
      </c>
      <c r="AC1318" s="46">
        <v>2529</v>
      </c>
      <c r="AD1318" s="46">
        <v>36</v>
      </c>
      <c r="AE1318" s="46">
        <v>34</v>
      </c>
      <c r="AF1318" s="46">
        <v>115</v>
      </c>
      <c r="AH1318" s="70" t="str">
        <f t="shared" si="145"/>
        <v/>
      </c>
      <c r="AI1318" s="70" t="str">
        <f t="shared" si="146"/>
        <v/>
      </c>
      <c r="AJ1318" s="70" t="str">
        <f t="shared" si="147"/>
        <v>X</v>
      </c>
      <c r="AK1318" s="70" t="str" cm="1">
        <f t="array" ref="AK1318">_xlfn.IFS(AH1318&lt;&gt;"","1",AI1318&lt;&gt;"","2",AJ1318&lt;&gt;"","3")</f>
        <v>3</v>
      </c>
    </row>
    <row r="1319" spans="1:37" x14ac:dyDescent="0.25">
      <c r="A1319" t="s">
        <v>244</v>
      </c>
      <c r="B1319" t="s">
        <v>650</v>
      </c>
      <c r="C1319" s="67" t="str">
        <f t="shared" si="142"/>
        <v>Izzy Jonas</v>
      </c>
      <c r="D1319" s="71" t="str" cm="1">
        <f t="array" ref="D1319">_xlfn.IFS(AK1319="1",CONCATENATE(C1319,"Regional"),AK1319="2",CONCATENATE(C1319,"Sectional"),AK1319="3",CONCATENATE(C1319,COUNTIF($C$1:C1319,C1319)))</f>
        <v>Izzy Jonas1</v>
      </c>
      <c r="E1319" s="66">
        <v>45155.520833333336</v>
      </c>
      <c r="F1319" t="s">
        <v>2576</v>
      </c>
      <c r="G1319" s="46">
        <v>42</v>
      </c>
      <c r="H1319" s="46">
        <v>54</v>
      </c>
      <c r="I1319" s="46">
        <v>20</v>
      </c>
      <c r="J1319" t="s">
        <v>147</v>
      </c>
      <c r="K1319" t="s">
        <v>90</v>
      </c>
      <c r="L1319" s="46">
        <v>2529</v>
      </c>
      <c r="M1319" s="46">
        <v>36</v>
      </c>
      <c r="N1319" s="46">
        <v>34</v>
      </c>
      <c r="O1319" s="46">
        <v>115</v>
      </c>
      <c r="P1319" s="46">
        <f t="shared" si="143"/>
        <v>1</v>
      </c>
      <c r="R1319" s="67" t="s">
        <v>1284</v>
      </c>
      <c r="S1319" s="67">
        <f>COUNTIF(Y$2:$Y$100,R1319)</f>
        <v>0</v>
      </c>
      <c r="V1319" s="67">
        <f t="shared" si="144"/>
        <v>0</v>
      </c>
      <c r="X1319"/>
      <c r="Y1319" s="67" t="str">
        <f t="shared" si="148"/>
        <v xml:space="preserve"> </v>
      </c>
      <c r="AB1319" t="s">
        <v>90</v>
      </c>
      <c r="AC1319" s="46">
        <v>2529</v>
      </c>
      <c r="AD1319" s="46">
        <v>36</v>
      </c>
      <c r="AE1319" s="46">
        <v>34</v>
      </c>
      <c r="AF1319" s="46">
        <v>115</v>
      </c>
      <c r="AH1319" s="70" t="str">
        <f t="shared" si="145"/>
        <v/>
      </c>
      <c r="AI1319" s="70" t="str">
        <f t="shared" si="146"/>
        <v/>
      </c>
      <c r="AJ1319" s="70" t="str">
        <f t="shared" si="147"/>
        <v>X</v>
      </c>
      <c r="AK1319" s="70" t="str" cm="1">
        <f t="array" ref="AK1319">_xlfn.IFS(AH1319&lt;&gt;"","1",AI1319&lt;&gt;"","2",AJ1319&lt;&gt;"","3")</f>
        <v>3</v>
      </c>
    </row>
    <row r="1320" spans="1:37" x14ac:dyDescent="0.25">
      <c r="A1320" t="s">
        <v>578</v>
      </c>
      <c r="B1320" t="s">
        <v>579</v>
      </c>
      <c r="C1320" s="67" t="str">
        <f t="shared" si="142"/>
        <v>Mariska Remington</v>
      </c>
      <c r="D1320" s="71" t="str" cm="1">
        <f t="array" ref="D1320">_xlfn.IFS(AK1320="1",CONCATENATE(C1320,"Regional"),AK1320="2",CONCATENATE(C1320,"Sectional"),AK1320="3",CONCATENATE(C1320,COUNTIF($C$1:C1320,C1320)))</f>
        <v>Mariska Remington1</v>
      </c>
      <c r="E1320" s="66">
        <v>45155.520833333336</v>
      </c>
      <c r="F1320" t="s">
        <v>2576</v>
      </c>
      <c r="G1320" s="46">
        <v>42</v>
      </c>
      <c r="H1320" s="46">
        <v>55</v>
      </c>
      <c r="I1320" s="46">
        <v>21</v>
      </c>
      <c r="J1320" t="s">
        <v>147</v>
      </c>
      <c r="K1320" t="s">
        <v>90</v>
      </c>
      <c r="L1320" s="46">
        <v>2529</v>
      </c>
      <c r="M1320" s="46">
        <v>36</v>
      </c>
      <c r="N1320" s="46">
        <v>34</v>
      </c>
      <c r="O1320" s="46">
        <v>115</v>
      </c>
      <c r="P1320" s="46">
        <f t="shared" si="143"/>
        <v>1</v>
      </c>
      <c r="R1320" s="67" t="s">
        <v>1231</v>
      </c>
      <c r="S1320" s="67">
        <f>COUNTIF(Y$2:$Y$100,R1320)</f>
        <v>0</v>
      </c>
      <c r="V1320" s="67">
        <f t="shared" si="144"/>
        <v>0</v>
      </c>
      <c r="X1320"/>
      <c r="Y1320" s="67" t="str">
        <f t="shared" si="148"/>
        <v xml:space="preserve"> </v>
      </c>
      <c r="AB1320" t="s">
        <v>90</v>
      </c>
      <c r="AC1320" s="46">
        <v>2529</v>
      </c>
      <c r="AD1320" s="46">
        <v>36</v>
      </c>
      <c r="AE1320" s="46">
        <v>34</v>
      </c>
      <c r="AF1320" s="46">
        <v>115</v>
      </c>
      <c r="AH1320" s="70" t="str">
        <f t="shared" si="145"/>
        <v/>
      </c>
      <c r="AI1320" s="70" t="str">
        <f t="shared" si="146"/>
        <v/>
      </c>
      <c r="AJ1320" s="70" t="str">
        <f t="shared" si="147"/>
        <v>X</v>
      </c>
      <c r="AK1320" s="70" t="str" cm="1">
        <f t="array" ref="AK1320">_xlfn.IFS(AH1320&lt;&gt;"","1",AI1320&lt;&gt;"","2",AJ1320&lt;&gt;"","3")</f>
        <v>3</v>
      </c>
    </row>
    <row r="1321" spans="1:37" x14ac:dyDescent="0.25">
      <c r="A1321" t="s">
        <v>2134</v>
      </c>
      <c r="B1321" t="s">
        <v>434</v>
      </c>
      <c r="C1321" s="67" t="str">
        <f t="shared" si="142"/>
        <v>Ella Omann</v>
      </c>
      <c r="D1321" s="71" t="str" cm="1">
        <f t="array" ref="D1321">_xlfn.IFS(AK1321="1",CONCATENATE(C1321,"Regional"),AK1321="2",CONCATENATE(C1321,"Sectional"),AK1321="3",CONCATENATE(C1321,COUNTIF($C$1:C1321,C1321)))</f>
        <v>Ella Omann1</v>
      </c>
      <c r="E1321" s="66">
        <v>45155.520833333336</v>
      </c>
      <c r="F1321" t="s">
        <v>2576</v>
      </c>
      <c r="G1321" s="46">
        <v>42</v>
      </c>
      <c r="H1321" s="46">
        <v>55</v>
      </c>
      <c r="I1321" s="46">
        <v>21</v>
      </c>
      <c r="J1321" t="s">
        <v>147</v>
      </c>
      <c r="K1321" t="s">
        <v>90</v>
      </c>
      <c r="L1321" s="46">
        <v>2529</v>
      </c>
      <c r="M1321" s="46">
        <v>36</v>
      </c>
      <c r="N1321" s="46">
        <v>34</v>
      </c>
      <c r="O1321" s="46">
        <v>115</v>
      </c>
      <c r="P1321" s="46">
        <f t="shared" si="143"/>
        <v>1</v>
      </c>
      <c r="R1321" s="67" t="s">
        <v>3162</v>
      </c>
      <c r="S1321" s="67">
        <f>COUNTIF(Y$2:$Y$100,R1321)</f>
        <v>0</v>
      </c>
      <c r="V1321" s="67">
        <f t="shared" si="144"/>
        <v>0</v>
      </c>
      <c r="X1321"/>
      <c r="Y1321" s="67" t="str">
        <f t="shared" si="148"/>
        <v xml:space="preserve"> </v>
      </c>
      <c r="AB1321" t="s">
        <v>90</v>
      </c>
      <c r="AC1321" s="46">
        <v>2529</v>
      </c>
      <c r="AD1321" s="46">
        <v>36</v>
      </c>
      <c r="AE1321" s="46">
        <v>34</v>
      </c>
      <c r="AF1321" s="46">
        <v>115</v>
      </c>
      <c r="AH1321" s="70" t="str">
        <f t="shared" si="145"/>
        <v/>
      </c>
      <c r="AI1321" s="70" t="str">
        <f t="shared" si="146"/>
        <v/>
      </c>
      <c r="AJ1321" s="70" t="str">
        <f t="shared" si="147"/>
        <v>X</v>
      </c>
      <c r="AK1321" s="70" t="str" cm="1">
        <f t="array" ref="AK1321">_xlfn.IFS(AH1321&lt;&gt;"","1",AI1321&lt;&gt;"","2",AJ1321&lt;&gt;"","3")</f>
        <v>3</v>
      </c>
    </row>
    <row r="1322" spans="1:37" x14ac:dyDescent="0.25">
      <c r="A1322" t="s">
        <v>662</v>
      </c>
      <c r="B1322" t="s">
        <v>311</v>
      </c>
      <c r="C1322" s="67" t="str">
        <f t="shared" si="142"/>
        <v>Julia Pollitt</v>
      </c>
      <c r="D1322" s="71" t="str" cm="1">
        <f t="array" ref="D1322">_xlfn.IFS(AK1322="1",CONCATENATE(C1322,"Regional"),AK1322="2",CONCATENATE(C1322,"Sectional"),AK1322="3",CONCATENATE(C1322,COUNTIF($C$1:C1322,C1322)))</f>
        <v>Julia Pollitt1</v>
      </c>
      <c r="E1322" s="66">
        <v>45155.520833333336</v>
      </c>
      <c r="F1322" t="s">
        <v>2576</v>
      </c>
      <c r="G1322" s="46">
        <v>42</v>
      </c>
      <c r="H1322" s="46">
        <v>55</v>
      </c>
      <c r="I1322" s="46">
        <v>21</v>
      </c>
      <c r="J1322" t="s">
        <v>147</v>
      </c>
      <c r="K1322" t="s">
        <v>90</v>
      </c>
      <c r="L1322" s="46">
        <v>2529</v>
      </c>
      <c r="M1322" s="46">
        <v>36</v>
      </c>
      <c r="N1322" s="46">
        <v>34</v>
      </c>
      <c r="O1322" s="46">
        <v>115</v>
      </c>
      <c r="P1322" s="46">
        <f t="shared" si="143"/>
        <v>1</v>
      </c>
      <c r="R1322" s="67" t="s">
        <v>1283</v>
      </c>
      <c r="S1322" s="67">
        <f>COUNTIF(Y$2:$Y$100,R1322)</f>
        <v>0</v>
      </c>
      <c r="V1322" s="67">
        <f t="shared" si="144"/>
        <v>0</v>
      </c>
      <c r="X1322"/>
      <c r="Y1322" s="67" t="str">
        <f t="shared" si="148"/>
        <v xml:space="preserve"> </v>
      </c>
      <c r="AB1322" t="s">
        <v>90</v>
      </c>
      <c r="AC1322" s="46">
        <v>2529</v>
      </c>
      <c r="AD1322" s="46">
        <v>36</v>
      </c>
      <c r="AE1322" s="46">
        <v>34</v>
      </c>
      <c r="AF1322" s="46">
        <v>115</v>
      </c>
      <c r="AH1322" s="70" t="str">
        <f t="shared" si="145"/>
        <v/>
      </c>
      <c r="AI1322" s="70" t="str">
        <f t="shared" si="146"/>
        <v/>
      </c>
      <c r="AJ1322" s="70" t="str">
        <f t="shared" si="147"/>
        <v>X</v>
      </c>
      <c r="AK1322" s="70" t="str" cm="1">
        <f t="array" ref="AK1322">_xlfn.IFS(AH1322&lt;&gt;"","1",AI1322&lt;&gt;"","2",AJ1322&lt;&gt;"","3")</f>
        <v>3</v>
      </c>
    </row>
    <row r="1323" spans="1:37" x14ac:dyDescent="0.25">
      <c r="A1323" t="s">
        <v>1634</v>
      </c>
      <c r="B1323" t="s">
        <v>574</v>
      </c>
      <c r="C1323" s="67" t="str">
        <f t="shared" si="142"/>
        <v>Vivi Abbott</v>
      </c>
      <c r="D1323" s="71" t="str" cm="1">
        <f t="array" ref="D1323">_xlfn.IFS(AK1323="1",CONCATENATE(C1323,"Regional"),AK1323="2",CONCATENATE(C1323,"Sectional"),AK1323="3",CONCATENATE(C1323,COUNTIF($C$1:C1323,C1323)))</f>
        <v>Vivi Abbott1</v>
      </c>
      <c r="E1323" s="66">
        <v>45155.520833333336</v>
      </c>
      <c r="F1323" t="s">
        <v>2576</v>
      </c>
      <c r="G1323" s="46">
        <v>42</v>
      </c>
      <c r="H1323" s="46">
        <v>55</v>
      </c>
      <c r="I1323" s="46">
        <v>21</v>
      </c>
      <c r="J1323" t="s">
        <v>147</v>
      </c>
      <c r="K1323" t="s">
        <v>90</v>
      </c>
      <c r="L1323" s="46">
        <v>2529</v>
      </c>
      <c r="M1323" s="46">
        <v>36</v>
      </c>
      <c r="N1323" s="46">
        <v>34</v>
      </c>
      <c r="O1323" s="46">
        <v>115</v>
      </c>
      <c r="P1323" s="46">
        <f t="shared" si="143"/>
        <v>1</v>
      </c>
      <c r="R1323" s="67" t="s">
        <v>3611</v>
      </c>
      <c r="S1323" s="67">
        <f>COUNTIF(Y$2:$Y$100,R1323)</f>
        <v>0</v>
      </c>
      <c r="V1323" s="67">
        <f t="shared" si="144"/>
        <v>0</v>
      </c>
      <c r="X1323"/>
      <c r="Y1323" s="67" t="str">
        <f t="shared" si="148"/>
        <v xml:space="preserve"> </v>
      </c>
      <c r="AB1323" t="s">
        <v>90</v>
      </c>
      <c r="AC1323" s="46">
        <v>2529</v>
      </c>
      <c r="AD1323" s="46">
        <v>36</v>
      </c>
      <c r="AE1323" s="46">
        <v>34</v>
      </c>
      <c r="AF1323" s="46">
        <v>115</v>
      </c>
      <c r="AH1323" s="70" t="str">
        <f t="shared" si="145"/>
        <v/>
      </c>
      <c r="AI1323" s="70" t="str">
        <f t="shared" si="146"/>
        <v/>
      </c>
      <c r="AJ1323" s="70" t="str">
        <f t="shared" si="147"/>
        <v>X</v>
      </c>
      <c r="AK1323" s="70" t="str" cm="1">
        <f t="array" ref="AK1323">_xlfn.IFS(AH1323&lt;&gt;"","1",AI1323&lt;&gt;"","2",AJ1323&lt;&gt;"","3")</f>
        <v>3</v>
      </c>
    </row>
    <row r="1324" spans="1:37" x14ac:dyDescent="0.25">
      <c r="A1324" t="s">
        <v>189</v>
      </c>
      <c r="B1324" t="s">
        <v>640</v>
      </c>
      <c r="C1324" s="67" t="str">
        <f t="shared" si="142"/>
        <v>Mandy Baillargeon</v>
      </c>
      <c r="D1324" s="71" t="str" cm="1">
        <f t="array" ref="D1324">_xlfn.IFS(AK1324="1",CONCATENATE(C1324,"Regional"),AK1324="2",CONCATENATE(C1324,"Sectional"),AK1324="3",CONCATENATE(C1324,COUNTIF($C$1:C1324,C1324)))</f>
        <v>Mandy Baillargeon1</v>
      </c>
      <c r="E1324" s="66">
        <v>45155.520833333336</v>
      </c>
      <c r="F1324" t="s">
        <v>2576</v>
      </c>
      <c r="G1324" s="46">
        <v>42</v>
      </c>
      <c r="H1324" s="46">
        <v>56</v>
      </c>
      <c r="I1324" s="46">
        <v>25</v>
      </c>
      <c r="J1324" t="s">
        <v>147</v>
      </c>
      <c r="K1324" t="s">
        <v>90</v>
      </c>
      <c r="L1324" s="46">
        <v>2529</v>
      </c>
      <c r="M1324" s="46">
        <v>36</v>
      </c>
      <c r="N1324" s="46">
        <v>34</v>
      </c>
      <c r="O1324" s="46">
        <v>115</v>
      </c>
      <c r="P1324" s="46">
        <f t="shared" si="143"/>
        <v>1</v>
      </c>
      <c r="R1324" s="67" t="s">
        <v>3160</v>
      </c>
      <c r="S1324" s="67">
        <f>COUNTIF(Y$2:$Y$100,R1324)</f>
        <v>0</v>
      </c>
      <c r="V1324" s="67">
        <f t="shared" si="144"/>
        <v>0</v>
      </c>
      <c r="X1324"/>
      <c r="Y1324" s="67" t="str">
        <f t="shared" si="148"/>
        <v xml:space="preserve"> </v>
      </c>
      <c r="AB1324" t="s">
        <v>90</v>
      </c>
      <c r="AC1324" s="46">
        <v>2529</v>
      </c>
      <c r="AD1324" s="46">
        <v>36</v>
      </c>
      <c r="AE1324" s="46">
        <v>34</v>
      </c>
      <c r="AF1324" s="46">
        <v>115</v>
      </c>
      <c r="AH1324" s="70" t="str">
        <f t="shared" si="145"/>
        <v/>
      </c>
      <c r="AI1324" s="70" t="str">
        <f t="shared" si="146"/>
        <v/>
      </c>
      <c r="AJ1324" s="70" t="str">
        <f t="shared" si="147"/>
        <v>X</v>
      </c>
      <c r="AK1324" s="70" t="str" cm="1">
        <f t="array" ref="AK1324">_xlfn.IFS(AH1324&lt;&gt;"","1",AI1324&lt;&gt;"","2",AJ1324&lt;&gt;"","3")</f>
        <v>3</v>
      </c>
    </row>
    <row r="1325" spans="1:37" x14ac:dyDescent="0.25">
      <c r="A1325" t="s">
        <v>656</v>
      </c>
      <c r="B1325" t="s">
        <v>523</v>
      </c>
      <c r="C1325" s="67" t="str">
        <f t="shared" si="142"/>
        <v>Nora Feuerhelm</v>
      </c>
      <c r="D1325" s="71" t="str" cm="1">
        <f t="array" ref="D1325">_xlfn.IFS(AK1325="1",CONCATENATE(C1325,"Regional"),AK1325="2",CONCATENATE(C1325,"Sectional"),AK1325="3",CONCATENATE(C1325,COUNTIF($C$1:C1325,C1325)))</f>
        <v>Nora Feuerhelm1</v>
      </c>
      <c r="E1325" s="66">
        <v>45155.520833333336</v>
      </c>
      <c r="F1325" t="s">
        <v>2576</v>
      </c>
      <c r="G1325" s="46">
        <v>42</v>
      </c>
      <c r="H1325" s="46">
        <v>56</v>
      </c>
      <c r="I1325" s="46">
        <v>25</v>
      </c>
      <c r="J1325" t="s">
        <v>147</v>
      </c>
      <c r="K1325" t="s">
        <v>90</v>
      </c>
      <c r="L1325" s="46">
        <v>2529</v>
      </c>
      <c r="M1325" s="46">
        <v>36</v>
      </c>
      <c r="N1325" s="46">
        <v>34</v>
      </c>
      <c r="O1325" s="46">
        <v>115</v>
      </c>
      <c r="P1325" s="46">
        <f t="shared" si="143"/>
        <v>1</v>
      </c>
      <c r="R1325" s="67" t="s">
        <v>1279</v>
      </c>
      <c r="S1325" s="67">
        <f>COUNTIF(Y$2:$Y$100,R1325)</f>
        <v>0</v>
      </c>
      <c r="V1325" s="67">
        <f t="shared" si="144"/>
        <v>0</v>
      </c>
      <c r="X1325"/>
      <c r="Y1325" s="67" t="str">
        <f t="shared" si="148"/>
        <v xml:space="preserve"> </v>
      </c>
      <c r="AB1325" t="s">
        <v>90</v>
      </c>
      <c r="AC1325" s="46">
        <v>2529</v>
      </c>
      <c r="AD1325" s="46">
        <v>36</v>
      </c>
      <c r="AE1325" s="46">
        <v>34</v>
      </c>
      <c r="AF1325" s="46">
        <v>115</v>
      </c>
      <c r="AH1325" s="70" t="str">
        <f t="shared" si="145"/>
        <v/>
      </c>
      <c r="AI1325" s="70" t="str">
        <f t="shared" si="146"/>
        <v/>
      </c>
      <c r="AJ1325" s="70" t="str">
        <f t="shared" si="147"/>
        <v>X</v>
      </c>
      <c r="AK1325" s="70" t="str" cm="1">
        <f t="array" ref="AK1325">_xlfn.IFS(AH1325&lt;&gt;"","1",AI1325&lt;&gt;"","2",AJ1325&lt;&gt;"","3")</f>
        <v>3</v>
      </c>
    </row>
    <row r="1326" spans="1:37" x14ac:dyDescent="0.25">
      <c r="A1326" t="s">
        <v>576</v>
      </c>
      <c r="B1326" t="s">
        <v>577</v>
      </c>
      <c r="C1326" s="67" t="str">
        <f t="shared" si="142"/>
        <v>Bernie Falbo</v>
      </c>
      <c r="D1326" s="71" t="str" cm="1">
        <f t="array" ref="D1326">_xlfn.IFS(AK1326="1",CONCATENATE(C1326,"Regional"),AK1326="2",CONCATENATE(C1326,"Sectional"),AK1326="3",CONCATENATE(C1326,COUNTIF($C$1:C1326,C1326)))</f>
        <v>Bernie Falbo1</v>
      </c>
      <c r="E1326" s="66">
        <v>45155.520833333336</v>
      </c>
      <c r="F1326" t="s">
        <v>2576</v>
      </c>
      <c r="G1326" s="46">
        <v>42</v>
      </c>
      <c r="H1326" s="46">
        <v>57</v>
      </c>
      <c r="I1326" s="46">
        <v>27</v>
      </c>
      <c r="J1326" t="s">
        <v>147</v>
      </c>
      <c r="K1326" t="s">
        <v>90</v>
      </c>
      <c r="L1326" s="46">
        <v>2529</v>
      </c>
      <c r="M1326" s="46">
        <v>36</v>
      </c>
      <c r="N1326" s="46">
        <v>34</v>
      </c>
      <c r="O1326" s="46">
        <v>115</v>
      </c>
      <c r="P1326" s="46">
        <f t="shared" si="143"/>
        <v>1</v>
      </c>
      <c r="R1326" s="67" t="s">
        <v>1230</v>
      </c>
      <c r="S1326" s="67">
        <f>COUNTIF(Y$2:$Y$100,R1326)</f>
        <v>0</v>
      </c>
      <c r="V1326" s="67">
        <f t="shared" si="144"/>
        <v>0</v>
      </c>
      <c r="X1326"/>
      <c r="Y1326" s="67" t="str">
        <f t="shared" si="148"/>
        <v xml:space="preserve"> </v>
      </c>
      <c r="AB1326" t="s">
        <v>90</v>
      </c>
      <c r="AC1326" s="46">
        <v>2529</v>
      </c>
      <c r="AD1326" s="46">
        <v>36</v>
      </c>
      <c r="AE1326" s="46">
        <v>34</v>
      </c>
      <c r="AF1326" s="46">
        <v>115</v>
      </c>
      <c r="AH1326" s="70" t="str">
        <f t="shared" si="145"/>
        <v/>
      </c>
      <c r="AI1326" s="70" t="str">
        <f t="shared" si="146"/>
        <v/>
      </c>
      <c r="AJ1326" s="70" t="str">
        <f t="shared" si="147"/>
        <v>X</v>
      </c>
      <c r="AK1326" s="70" t="str" cm="1">
        <f t="array" ref="AK1326">_xlfn.IFS(AH1326&lt;&gt;"","1",AI1326&lt;&gt;"","2",AJ1326&lt;&gt;"","3")</f>
        <v>3</v>
      </c>
    </row>
    <row r="1327" spans="1:37" x14ac:dyDescent="0.25">
      <c r="A1327" t="s">
        <v>566</v>
      </c>
      <c r="B1327" t="s">
        <v>313</v>
      </c>
      <c r="C1327" s="67" t="str">
        <f t="shared" si="142"/>
        <v>Avery Hoff</v>
      </c>
      <c r="D1327" s="71" t="str" cm="1">
        <f t="array" ref="D1327">_xlfn.IFS(AK1327="1",CONCATENATE(C1327,"Regional"),AK1327="2",CONCATENATE(C1327,"Sectional"),AK1327="3",CONCATENATE(C1327,COUNTIF($C$1:C1327,C1327)))</f>
        <v>Avery Hoff1</v>
      </c>
      <c r="E1327" s="66">
        <v>45155.520833333336</v>
      </c>
      <c r="F1327" t="s">
        <v>2576</v>
      </c>
      <c r="G1327" s="46">
        <v>42</v>
      </c>
      <c r="H1327" s="46">
        <v>58</v>
      </c>
      <c r="I1327" s="46">
        <v>28</v>
      </c>
      <c r="J1327" t="s">
        <v>147</v>
      </c>
      <c r="K1327" t="s">
        <v>90</v>
      </c>
      <c r="L1327" s="46">
        <v>2529</v>
      </c>
      <c r="M1327" s="46">
        <v>36</v>
      </c>
      <c r="N1327" s="46">
        <v>34</v>
      </c>
      <c r="O1327" s="46">
        <v>115</v>
      </c>
      <c r="P1327" s="46">
        <f t="shared" si="143"/>
        <v>1</v>
      </c>
      <c r="R1327" s="67" t="s">
        <v>3165</v>
      </c>
      <c r="S1327" s="67">
        <f>COUNTIF(Y$2:$Y$100,R1327)</f>
        <v>0</v>
      </c>
      <c r="V1327" s="67">
        <f t="shared" si="144"/>
        <v>0</v>
      </c>
      <c r="X1327"/>
      <c r="Y1327" s="67" t="str">
        <f t="shared" ref="Y1327:Y1358" si="149">CONCATENATE(W1327," ",X1327)</f>
        <v xml:space="preserve"> </v>
      </c>
      <c r="AB1327" t="s">
        <v>90</v>
      </c>
      <c r="AC1327" s="46">
        <v>2529</v>
      </c>
      <c r="AD1327" s="46">
        <v>36</v>
      </c>
      <c r="AE1327" s="46">
        <v>34</v>
      </c>
      <c r="AF1327" s="46">
        <v>115</v>
      </c>
      <c r="AH1327" s="70" t="str">
        <f t="shared" si="145"/>
        <v/>
      </c>
      <c r="AI1327" s="70" t="str">
        <f t="shared" si="146"/>
        <v/>
      </c>
      <c r="AJ1327" s="70" t="str">
        <f t="shared" si="147"/>
        <v>X</v>
      </c>
      <c r="AK1327" s="70" t="str" cm="1">
        <f t="array" ref="AK1327">_xlfn.IFS(AH1327&lt;&gt;"","1",AI1327&lt;&gt;"","2",AJ1327&lt;&gt;"","3")</f>
        <v>3</v>
      </c>
    </row>
    <row r="1328" spans="1:37" x14ac:dyDescent="0.25">
      <c r="A1328" t="s">
        <v>2135</v>
      </c>
      <c r="B1328" t="s">
        <v>1087</v>
      </c>
      <c r="C1328" s="67" t="str">
        <f t="shared" si="142"/>
        <v>Gracie Brousil</v>
      </c>
      <c r="D1328" s="71" t="str" cm="1">
        <f t="array" ref="D1328">_xlfn.IFS(AK1328="1",CONCATENATE(C1328,"Regional"),AK1328="2",CONCATENATE(C1328,"Sectional"),AK1328="3",CONCATENATE(C1328,COUNTIF($C$1:C1328,C1328)))</f>
        <v>Gracie Brousil1</v>
      </c>
      <c r="E1328" s="66">
        <v>45155.520833333336</v>
      </c>
      <c r="F1328" t="s">
        <v>2576</v>
      </c>
      <c r="G1328" s="46">
        <v>42</v>
      </c>
      <c r="H1328" s="46">
        <v>58</v>
      </c>
      <c r="I1328" s="46">
        <v>28</v>
      </c>
      <c r="J1328" t="s">
        <v>147</v>
      </c>
      <c r="K1328" t="s">
        <v>90</v>
      </c>
      <c r="L1328" s="46">
        <v>2529</v>
      </c>
      <c r="M1328" s="46">
        <v>36</v>
      </c>
      <c r="N1328" s="46">
        <v>34</v>
      </c>
      <c r="O1328" s="46">
        <v>115</v>
      </c>
      <c r="P1328" s="46">
        <f t="shared" si="143"/>
        <v>1</v>
      </c>
      <c r="R1328" s="67" t="s">
        <v>3163</v>
      </c>
      <c r="S1328" s="67">
        <f>COUNTIF(Y$2:$Y$100,R1328)</f>
        <v>0</v>
      </c>
      <c r="V1328" s="67">
        <f t="shared" si="144"/>
        <v>0</v>
      </c>
      <c r="X1328"/>
      <c r="Y1328" s="67" t="str">
        <f t="shared" si="149"/>
        <v xml:space="preserve"> </v>
      </c>
      <c r="AB1328" t="s">
        <v>90</v>
      </c>
      <c r="AC1328" s="46">
        <v>2529</v>
      </c>
      <c r="AD1328" s="46">
        <v>36</v>
      </c>
      <c r="AE1328" s="46">
        <v>34</v>
      </c>
      <c r="AF1328" s="46">
        <v>115</v>
      </c>
      <c r="AH1328" s="70" t="str">
        <f t="shared" si="145"/>
        <v/>
      </c>
      <c r="AI1328" s="70" t="str">
        <f t="shared" si="146"/>
        <v/>
      </c>
      <c r="AJ1328" s="70" t="str">
        <f t="shared" si="147"/>
        <v>X</v>
      </c>
      <c r="AK1328" s="70" t="str" cm="1">
        <f t="array" ref="AK1328">_xlfn.IFS(AH1328&lt;&gt;"","1",AI1328&lt;&gt;"","2",AJ1328&lt;&gt;"","3")</f>
        <v>3</v>
      </c>
    </row>
    <row r="1329" spans="1:37" x14ac:dyDescent="0.25">
      <c r="A1329" t="s">
        <v>571</v>
      </c>
      <c r="B1329" t="s">
        <v>572</v>
      </c>
      <c r="C1329" s="67" t="str">
        <f t="shared" si="142"/>
        <v>Carly Cicha</v>
      </c>
      <c r="D1329" s="71" t="str" cm="1">
        <f t="array" ref="D1329">_xlfn.IFS(AK1329="1",CONCATENATE(C1329,"Regional"),AK1329="2",CONCATENATE(C1329,"Sectional"),AK1329="3",CONCATENATE(C1329,COUNTIF($C$1:C1329,C1329)))</f>
        <v>Carly Cicha1</v>
      </c>
      <c r="E1329" s="66">
        <v>45155.520833333336</v>
      </c>
      <c r="F1329" t="s">
        <v>2576</v>
      </c>
      <c r="G1329" s="46">
        <v>42</v>
      </c>
      <c r="H1329" s="46">
        <v>58</v>
      </c>
      <c r="I1329" s="46">
        <v>28</v>
      </c>
      <c r="J1329" t="s">
        <v>147</v>
      </c>
      <c r="K1329" t="s">
        <v>90</v>
      </c>
      <c r="L1329" s="46">
        <v>2529</v>
      </c>
      <c r="M1329" s="46">
        <v>36</v>
      </c>
      <c r="N1329" s="46">
        <v>34</v>
      </c>
      <c r="O1329" s="46">
        <v>115</v>
      </c>
      <c r="P1329" s="46">
        <f t="shared" si="143"/>
        <v>1</v>
      </c>
      <c r="R1329" s="67" t="s">
        <v>1227</v>
      </c>
      <c r="S1329" s="67">
        <f>COUNTIF(Y$2:$Y$100,R1329)</f>
        <v>0</v>
      </c>
      <c r="V1329" s="67">
        <f t="shared" si="144"/>
        <v>0</v>
      </c>
      <c r="X1329"/>
      <c r="Y1329" s="67" t="str">
        <f t="shared" si="149"/>
        <v xml:space="preserve"> </v>
      </c>
      <c r="AB1329" t="s">
        <v>90</v>
      </c>
      <c r="AC1329" s="46">
        <v>2529</v>
      </c>
      <c r="AD1329" s="46">
        <v>36</v>
      </c>
      <c r="AE1329" s="46">
        <v>34</v>
      </c>
      <c r="AF1329" s="46">
        <v>115</v>
      </c>
      <c r="AH1329" s="70" t="str">
        <f t="shared" si="145"/>
        <v/>
      </c>
      <c r="AI1329" s="70" t="str">
        <f t="shared" si="146"/>
        <v/>
      </c>
      <c r="AJ1329" s="70" t="str">
        <f t="shared" si="147"/>
        <v>X</v>
      </c>
      <c r="AK1329" s="70" t="str" cm="1">
        <f t="array" ref="AK1329">_xlfn.IFS(AH1329&lt;&gt;"","1",AI1329&lt;&gt;"","2",AJ1329&lt;&gt;"","3")</f>
        <v>3</v>
      </c>
    </row>
    <row r="1330" spans="1:37" x14ac:dyDescent="0.25">
      <c r="A1330" t="s">
        <v>2133</v>
      </c>
      <c r="B1330" t="s">
        <v>362</v>
      </c>
      <c r="C1330" s="67" t="str">
        <f t="shared" si="142"/>
        <v>Emma Helgeson</v>
      </c>
      <c r="D1330" s="71" t="str" cm="1">
        <f t="array" ref="D1330">_xlfn.IFS(AK1330="1",CONCATENATE(C1330,"Regional"),AK1330="2",CONCATENATE(C1330,"Sectional"),AK1330="3",CONCATENATE(C1330,COUNTIF($C$1:C1330,C1330)))</f>
        <v>Emma Helgeson1</v>
      </c>
      <c r="E1330" s="66">
        <v>45155.520833333336</v>
      </c>
      <c r="F1330" t="s">
        <v>2576</v>
      </c>
      <c r="G1330" s="46">
        <v>42</v>
      </c>
      <c r="H1330" s="46">
        <v>58</v>
      </c>
      <c r="I1330" s="46">
        <v>28</v>
      </c>
      <c r="J1330" t="s">
        <v>147</v>
      </c>
      <c r="K1330" t="s">
        <v>90</v>
      </c>
      <c r="L1330" s="46">
        <v>2529</v>
      </c>
      <c r="M1330" s="46">
        <v>36</v>
      </c>
      <c r="N1330" s="46">
        <v>34</v>
      </c>
      <c r="O1330" s="46">
        <v>115</v>
      </c>
      <c r="P1330" s="46">
        <f t="shared" si="143"/>
        <v>1</v>
      </c>
      <c r="R1330" s="67" t="s">
        <v>3161</v>
      </c>
      <c r="S1330" s="67">
        <f>COUNTIF(Y$2:$Y$100,R1330)</f>
        <v>0</v>
      </c>
      <c r="V1330" s="67">
        <f t="shared" si="144"/>
        <v>0</v>
      </c>
      <c r="X1330"/>
      <c r="Y1330" s="67" t="str">
        <f t="shared" si="149"/>
        <v xml:space="preserve"> </v>
      </c>
      <c r="AB1330" t="s">
        <v>90</v>
      </c>
      <c r="AC1330" s="46">
        <v>2529</v>
      </c>
      <c r="AD1330" s="46">
        <v>36</v>
      </c>
      <c r="AE1330" s="46">
        <v>34</v>
      </c>
      <c r="AF1330" s="46">
        <v>115</v>
      </c>
      <c r="AH1330" s="70" t="str">
        <f t="shared" si="145"/>
        <v/>
      </c>
      <c r="AI1330" s="70" t="str">
        <f t="shared" si="146"/>
        <v/>
      </c>
      <c r="AJ1330" s="70" t="str">
        <f t="shared" si="147"/>
        <v>X</v>
      </c>
      <c r="AK1330" s="70" t="str" cm="1">
        <f t="array" ref="AK1330">_xlfn.IFS(AH1330&lt;&gt;"","1",AI1330&lt;&gt;"","2",AJ1330&lt;&gt;"","3")</f>
        <v>3</v>
      </c>
    </row>
    <row r="1331" spans="1:37" x14ac:dyDescent="0.25">
      <c r="A1331" t="s">
        <v>293</v>
      </c>
      <c r="B1331" t="s">
        <v>581</v>
      </c>
      <c r="C1331" s="67" t="str">
        <f t="shared" si="142"/>
        <v>Marlee Lane</v>
      </c>
      <c r="D1331" s="71" t="str" cm="1">
        <f t="array" ref="D1331">_xlfn.IFS(AK1331="1",CONCATENATE(C1331,"Regional"),AK1331="2",CONCATENATE(C1331,"Sectional"),AK1331="3",CONCATENATE(C1331,COUNTIF($C$1:C1331,C1331)))</f>
        <v>Marlee Lane1</v>
      </c>
      <c r="E1331" s="66">
        <v>45155.520833333336</v>
      </c>
      <c r="F1331" t="s">
        <v>2576</v>
      </c>
      <c r="G1331" s="46">
        <v>42</v>
      </c>
      <c r="H1331" s="46">
        <v>59</v>
      </c>
      <c r="I1331" s="46">
        <v>32</v>
      </c>
      <c r="J1331" t="s">
        <v>147</v>
      </c>
      <c r="K1331" t="s">
        <v>90</v>
      </c>
      <c r="L1331" s="46">
        <v>2529</v>
      </c>
      <c r="M1331" s="46">
        <v>36</v>
      </c>
      <c r="N1331" s="46">
        <v>34</v>
      </c>
      <c r="O1331" s="46">
        <v>115</v>
      </c>
      <c r="P1331" s="46">
        <f t="shared" si="143"/>
        <v>1</v>
      </c>
      <c r="R1331" s="67" t="s">
        <v>1232</v>
      </c>
      <c r="S1331" s="67">
        <f>COUNTIF(Y$2:$Y$100,R1331)</f>
        <v>0</v>
      </c>
      <c r="V1331" s="67">
        <f t="shared" si="144"/>
        <v>0</v>
      </c>
      <c r="X1331"/>
      <c r="Y1331" s="67" t="str">
        <f t="shared" si="149"/>
        <v xml:space="preserve"> </v>
      </c>
      <c r="AB1331" t="s">
        <v>90</v>
      </c>
      <c r="AC1331" s="46">
        <v>2529</v>
      </c>
      <c r="AD1331" s="46">
        <v>36</v>
      </c>
      <c r="AE1331" s="46">
        <v>34</v>
      </c>
      <c r="AF1331" s="46">
        <v>115</v>
      </c>
      <c r="AH1331" s="70" t="str">
        <f t="shared" si="145"/>
        <v/>
      </c>
      <c r="AI1331" s="70" t="str">
        <f t="shared" si="146"/>
        <v/>
      </c>
      <c r="AJ1331" s="70" t="str">
        <f t="shared" si="147"/>
        <v>X</v>
      </c>
      <c r="AK1331" s="70" t="str" cm="1">
        <f t="array" ref="AK1331">_xlfn.IFS(AH1331&lt;&gt;"","1",AI1331&lt;&gt;"","2",AJ1331&lt;&gt;"","3")</f>
        <v>3</v>
      </c>
    </row>
    <row r="1332" spans="1:37" x14ac:dyDescent="0.25">
      <c r="A1332" t="s">
        <v>1040</v>
      </c>
      <c r="B1332" t="s">
        <v>1041</v>
      </c>
      <c r="C1332" s="67" t="str">
        <f t="shared" si="142"/>
        <v>bre sympson</v>
      </c>
      <c r="D1332" s="71" t="str" cm="1">
        <f t="array" ref="D1332">_xlfn.IFS(AK1332="1",CONCATENATE(C1332,"Regional"),AK1332="2",CONCATENATE(C1332,"Sectional"),AK1332="3",CONCATENATE(C1332,COUNTIF($C$1:C1332,C1332)))</f>
        <v>bre sympson1</v>
      </c>
      <c r="E1332" s="66">
        <v>45155.520833333336</v>
      </c>
      <c r="F1332" t="s">
        <v>2576</v>
      </c>
      <c r="G1332" s="46">
        <v>42</v>
      </c>
      <c r="H1332" s="46">
        <v>59</v>
      </c>
      <c r="I1332" s="46">
        <v>32</v>
      </c>
      <c r="J1332" t="s">
        <v>147</v>
      </c>
      <c r="K1332" t="s">
        <v>90</v>
      </c>
      <c r="L1332" s="46">
        <v>2529</v>
      </c>
      <c r="M1332" s="46">
        <v>36</v>
      </c>
      <c r="N1332" s="46">
        <v>34</v>
      </c>
      <c r="O1332" s="46">
        <v>115</v>
      </c>
      <c r="P1332" s="46">
        <f t="shared" si="143"/>
        <v>1</v>
      </c>
      <c r="R1332" s="67" t="s">
        <v>1533</v>
      </c>
      <c r="S1332" s="67">
        <f>COUNTIF(Y$2:$Y$100,R1332)</f>
        <v>0</v>
      </c>
      <c r="V1332" s="67">
        <f t="shared" si="144"/>
        <v>0</v>
      </c>
      <c r="X1332"/>
      <c r="Y1332" s="67" t="str">
        <f t="shared" si="149"/>
        <v xml:space="preserve"> </v>
      </c>
      <c r="AB1332" t="s">
        <v>90</v>
      </c>
      <c r="AC1332" s="46">
        <v>2529</v>
      </c>
      <c r="AD1332" s="46">
        <v>36</v>
      </c>
      <c r="AE1332" s="46">
        <v>34</v>
      </c>
      <c r="AF1332" s="46">
        <v>115</v>
      </c>
      <c r="AH1332" s="70" t="str">
        <f t="shared" si="145"/>
        <v/>
      </c>
      <c r="AI1332" s="70" t="str">
        <f t="shared" si="146"/>
        <v/>
      </c>
      <c r="AJ1332" s="70" t="str">
        <f t="shared" si="147"/>
        <v>X</v>
      </c>
      <c r="AK1332" s="70" t="str" cm="1">
        <f t="array" ref="AK1332">_xlfn.IFS(AH1332&lt;&gt;"","1",AI1332&lt;&gt;"","2",AJ1332&lt;&gt;"","3")</f>
        <v>3</v>
      </c>
    </row>
    <row r="1333" spans="1:37" x14ac:dyDescent="0.25">
      <c r="A1333" t="s">
        <v>654</v>
      </c>
      <c r="B1333" t="s">
        <v>655</v>
      </c>
      <c r="C1333" s="67" t="str">
        <f t="shared" si="142"/>
        <v>Natalee Bjornstad</v>
      </c>
      <c r="D1333" s="71" t="str" cm="1">
        <f t="array" ref="D1333">_xlfn.IFS(AK1333="1",CONCATENATE(C1333,"Regional"),AK1333="2",CONCATENATE(C1333,"Sectional"),AK1333="3",CONCATENATE(C1333,COUNTIF($C$1:C1333,C1333)))</f>
        <v>Natalee Bjornstad1</v>
      </c>
      <c r="E1333" s="66">
        <v>45155.520833333336</v>
      </c>
      <c r="F1333" t="s">
        <v>2576</v>
      </c>
      <c r="G1333" s="46">
        <v>42</v>
      </c>
      <c r="H1333" s="46">
        <v>60</v>
      </c>
      <c r="I1333" s="46">
        <v>34</v>
      </c>
      <c r="J1333" t="s">
        <v>147</v>
      </c>
      <c r="K1333" t="s">
        <v>90</v>
      </c>
      <c r="L1333" s="46">
        <v>2529</v>
      </c>
      <c r="M1333" s="46">
        <v>36</v>
      </c>
      <c r="N1333" s="46">
        <v>34</v>
      </c>
      <c r="O1333" s="46">
        <v>115</v>
      </c>
      <c r="P1333" s="46">
        <f t="shared" si="143"/>
        <v>1</v>
      </c>
      <c r="R1333" s="67" t="s">
        <v>1278</v>
      </c>
      <c r="S1333" s="67">
        <f>COUNTIF(Y$2:$Y$100,R1333)</f>
        <v>0</v>
      </c>
      <c r="V1333" s="67">
        <f t="shared" si="144"/>
        <v>0</v>
      </c>
      <c r="X1333"/>
      <c r="Y1333" s="67" t="str">
        <f t="shared" si="149"/>
        <v xml:space="preserve"> </v>
      </c>
      <c r="AB1333" t="s">
        <v>90</v>
      </c>
      <c r="AC1333" s="46">
        <v>2529</v>
      </c>
      <c r="AD1333" s="46">
        <v>36</v>
      </c>
      <c r="AE1333" s="46">
        <v>34</v>
      </c>
      <c r="AF1333" s="46">
        <v>115</v>
      </c>
      <c r="AH1333" s="70" t="str">
        <f t="shared" si="145"/>
        <v/>
      </c>
      <c r="AI1333" s="70" t="str">
        <f t="shared" si="146"/>
        <v/>
      </c>
      <c r="AJ1333" s="70" t="str">
        <f t="shared" si="147"/>
        <v>X</v>
      </c>
      <c r="AK1333" s="70" t="str" cm="1">
        <f t="array" ref="AK1333">_xlfn.IFS(AH1333&lt;&gt;"","1",AI1333&lt;&gt;"","2",AJ1333&lt;&gt;"","3")</f>
        <v>3</v>
      </c>
    </row>
    <row r="1334" spans="1:37" x14ac:dyDescent="0.25">
      <c r="A1334" t="s">
        <v>191</v>
      </c>
      <c r="B1334" t="s">
        <v>575</v>
      </c>
      <c r="C1334" s="67" t="str">
        <f t="shared" si="142"/>
        <v>Greta Bakken</v>
      </c>
      <c r="D1334" s="71" t="str" cm="1">
        <f t="array" ref="D1334">_xlfn.IFS(AK1334="1",CONCATENATE(C1334,"Regional"),AK1334="2",CONCATENATE(C1334,"Sectional"),AK1334="3",CONCATENATE(C1334,COUNTIF($C$1:C1334,C1334)))</f>
        <v>Greta Bakken1</v>
      </c>
      <c r="E1334" s="66">
        <v>45155.520833333336</v>
      </c>
      <c r="F1334" t="s">
        <v>2576</v>
      </c>
      <c r="G1334" s="46">
        <v>42</v>
      </c>
      <c r="H1334" s="46">
        <v>60</v>
      </c>
      <c r="I1334" s="46">
        <v>34</v>
      </c>
      <c r="J1334" t="s">
        <v>147</v>
      </c>
      <c r="K1334" t="s">
        <v>90</v>
      </c>
      <c r="L1334" s="46">
        <v>2529</v>
      </c>
      <c r="M1334" s="46">
        <v>36</v>
      </c>
      <c r="N1334" s="46">
        <v>34</v>
      </c>
      <c r="O1334" s="46">
        <v>115</v>
      </c>
      <c r="P1334" s="46">
        <f t="shared" si="143"/>
        <v>1</v>
      </c>
      <c r="R1334" s="67" t="s">
        <v>1229</v>
      </c>
      <c r="S1334" s="67">
        <f>COUNTIF(Y$2:$Y$100,R1334)</f>
        <v>0</v>
      </c>
      <c r="V1334" s="67">
        <f t="shared" si="144"/>
        <v>0</v>
      </c>
      <c r="X1334"/>
      <c r="Y1334" s="67" t="str">
        <f t="shared" si="149"/>
        <v xml:space="preserve"> </v>
      </c>
      <c r="AB1334" t="s">
        <v>90</v>
      </c>
      <c r="AC1334" s="46">
        <v>2529</v>
      </c>
      <c r="AD1334" s="46">
        <v>36</v>
      </c>
      <c r="AE1334" s="46">
        <v>34</v>
      </c>
      <c r="AF1334" s="46">
        <v>115</v>
      </c>
      <c r="AH1334" s="70" t="str">
        <f t="shared" si="145"/>
        <v/>
      </c>
      <c r="AI1334" s="70" t="str">
        <f t="shared" si="146"/>
        <v/>
      </c>
      <c r="AJ1334" s="70" t="str">
        <f t="shared" si="147"/>
        <v>X</v>
      </c>
      <c r="AK1334" s="70" t="str" cm="1">
        <f t="array" ref="AK1334">_xlfn.IFS(AH1334&lt;&gt;"","1",AI1334&lt;&gt;"","2",AJ1334&lt;&gt;"","3")</f>
        <v>3</v>
      </c>
    </row>
    <row r="1335" spans="1:37" x14ac:dyDescent="0.25">
      <c r="A1335" t="s">
        <v>2138</v>
      </c>
      <c r="B1335" t="s">
        <v>2139</v>
      </c>
      <c r="C1335" s="67" t="str">
        <f t="shared" si="142"/>
        <v>Nola Freeman</v>
      </c>
      <c r="D1335" s="71" t="str" cm="1">
        <f t="array" ref="D1335">_xlfn.IFS(AK1335="1",CONCATENATE(C1335,"Regional"),AK1335="2",CONCATENATE(C1335,"Sectional"),AK1335="3",CONCATENATE(C1335,COUNTIF($C$1:C1335,C1335)))</f>
        <v>Nola Freeman1</v>
      </c>
      <c r="E1335" s="66">
        <v>45155.520833333336</v>
      </c>
      <c r="F1335" t="s">
        <v>2576</v>
      </c>
      <c r="G1335" s="46">
        <v>42</v>
      </c>
      <c r="H1335" s="46">
        <v>61</v>
      </c>
      <c r="I1335" s="46">
        <v>36</v>
      </c>
      <c r="J1335" t="s">
        <v>147</v>
      </c>
      <c r="K1335" t="s">
        <v>90</v>
      </c>
      <c r="L1335" s="46">
        <v>2529</v>
      </c>
      <c r="M1335" s="46">
        <v>36</v>
      </c>
      <c r="N1335" s="46">
        <v>34</v>
      </c>
      <c r="O1335" s="46">
        <v>115</v>
      </c>
      <c r="P1335" s="46">
        <f t="shared" si="143"/>
        <v>1</v>
      </c>
      <c r="R1335" s="67" t="s">
        <v>3166</v>
      </c>
      <c r="S1335" s="67">
        <f>COUNTIF(Y$2:$Y$100,R1335)</f>
        <v>0</v>
      </c>
      <c r="V1335" s="67">
        <f t="shared" si="144"/>
        <v>0</v>
      </c>
      <c r="X1335"/>
      <c r="Y1335" s="67" t="str">
        <f t="shared" si="149"/>
        <v xml:space="preserve"> </v>
      </c>
      <c r="AB1335" t="s">
        <v>90</v>
      </c>
      <c r="AC1335" s="46">
        <v>2529</v>
      </c>
      <c r="AD1335" s="46">
        <v>36</v>
      </c>
      <c r="AE1335" s="46">
        <v>34</v>
      </c>
      <c r="AF1335" s="46">
        <v>115</v>
      </c>
      <c r="AH1335" s="70" t="str">
        <f t="shared" si="145"/>
        <v/>
      </c>
      <c r="AI1335" s="70" t="str">
        <f t="shared" si="146"/>
        <v/>
      </c>
      <c r="AJ1335" s="70" t="str">
        <f t="shared" si="147"/>
        <v>X</v>
      </c>
      <c r="AK1335" s="70" t="str" cm="1">
        <f t="array" ref="AK1335">_xlfn.IFS(AH1335&lt;&gt;"","1",AI1335&lt;&gt;"","2",AJ1335&lt;&gt;"","3")</f>
        <v>3</v>
      </c>
    </row>
    <row r="1336" spans="1:37" x14ac:dyDescent="0.25">
      <c r="A1336" t="s">
        <v>2224</v>
      </c>
      <c r="B1336" t="s">
        <v>2225</v>
      </c>
      <c r="C1336" s="67" t="str">
        <f t="shared" si="142"/>
        <v>maranda herum</v>
      </c>
      <c r="D1336" s="71" t="str" cm="1">
        <f t="array" ref="D1336">_xlfn.IFS(AK1336="1",CONCATENATE(C1336,"Regional"),AK1336="2",CONCATENATE(C1336,"Sectional"),AK1336="3",CONCATENATE(C1336,COUNTIF($C$1:C1336,C1336)))</f>
        <v>maranda herum1</v>
      </c>
      <c r="E1336" s="66">
        <v>45155.520833333336</v>
      </c>
      <c r="F1336" t="s">
        <v>2576</v>
      </c>
      <c r="G1336" s="46">
        <v>42</v>
      </c>
      <c r="H1336" s="46">
        <v>67</v>
      </c>
      <c r="I1336" s="46">
        <v>37</v>
      </c>
      <c r="J1336" t="s">
        <v>147</v>
      </c>
      <c r="K1336" t="s">
        <v>90</v>
      </c>
      <c r="L1336" s="46">
        <v>2529</v>
      </c>
      <c r="M1336" s="46">
        <v>36</v>
      </c>
      <c r="N1336" s="46">
        <v>34</v>
      </c>
      <c r="O1336" s="46">
        <v>115</v>
      </c>
      <c r="P1336" s="46">
        <f t="shared" si="143"/>
        <v>1</v>
      </c>
      <c r="R1336" s="67" t="s">
        <v>3247</v>
      </c>
      <c r="S1336" s="67">
        <f>COUNTIF(Y$2:$Y$100,R1336)</f>
        <v>0</v>
      </c>
      <c r="V1336" s="67">
        <f t="shared" si="144"/>
        <v>0</v>
      </c>
      <c r="X1336"/>
      <c r="Y1336" s="67" t="str">
        <f t="shared" si="149"/>
        <v xml:space="preserve"> </v>
      </c>
      <c r="AB1336" t="s">
        <v>90</v>
      </c>
      <c r="AC1336" s="46">
        <v>2529</v>
      </c>
      <c r="AD1336" s="46">
        <v>36</v>
      </c>
      <c r="AE1336" s="46">
        <v>34</v>
      </c>
      <c r="AF1336" s="46">
        <v>115</v>
      </c>
      <c r="AH1336" s="70" t="str">
        <f t="shared" si="145"/>
        <v/>
      </c>
      <c r="AI1336" s="70" t="str">
        <f t="shared" si="146"/>
        <v/>
      </c>
      <c r="AJ1336" s="70" t="str">
        <f t="shared" si="147"/>
        <v>X</v>
      </c>
      <c r="AK1336" s="70" t="str" cm="1">
        <f t="array" ref="AK1336">_xlfn.IFS(AH1336&lt;&gt;"","1",AI1336&lt;&gt;"","2",AJ1336&lt;&gt;"","3")</f>
        <v>3</v>
      </c>
    </row>
    <row r="1337" spans="1:37" x14ac:dyDescent="0.25">
      <c r="A1337" t="s">
        <v>584</v>
      </c>
      <c r="B1337" t="s">
        <v>523</v>
      </c>
      <c r="C1337" s="67" t="str">
        <f t="shared" si="142"/>
        <v>Nora Camlek</v>
      </c>
      <c r="D1337" s="71" t="str" cm="1">
        <f t="array" ref="D1337">_xlfn.IFS(AK1337="1",CONCATENATE(C1337,"Regional"),AK1337="2",CONCATENATE(C1337,"Sectional"),AK1337="3",CONCATENATE(C1337,COUNTIF($C$1:C1337,C1337)))</f>
        <v>Nora Camlek1</v>
      </c>
      <c r="E1337" s="66">
        <v>45155.520833333336</v>
      </c>
      <c r="F1337" t="s">
        <v>2576</v>
      </c>
      <c r="G1337" s="46">
        <v>42</v>
      </c>
      <c r="H1337" s="46">
        <v>67</v>
      </c>
      <c r="I1337" s="46">
        <v>37</v>
      </c>
      <c r="J1337" t="s">
        <v>147</v>
      </c>
      <c r="K1337" t="s">
        <v>90</v>
      </c>
      <c r="L1337" s="46">
        <v>2529</v>
      </c>
      <c r="M1337" s="46">
        <v>36</v>
      </c>
      <c r="N1337" s="46">
        <v>34</v>
      </c>
      <c r="O1337" s="46">
        <v>115</v>
      </c>
      <c r="P1337" s="46">
        <f t="shared" si="143"/>
        <v>1</v>
      </c>
      <c r="R1337" s="67" t="s">
        <v>1233</v>
      </c>
      <c r="S1337" s="67">
        <f>COUNTIF(Y$2:$Y$100,R1337)</f>
        <v>0</v>
      </c>
      <c r="V1337" s="67">
        <f t="shared" si="144"/>
        <v>0</v>
      </c>
      <c r="X1337"/>
      <c r="Y1337" s="67" t="str">
        <f t="shared" si="149"/>
        <v xml:space="preserve"> </v>
      </c>
      <c r="AB1337" t="s">
        <v>90</v>
      </c>
      <c r="AC1337" s="46">
        <v>2529</v>
      </c>
      <c r="AD1337" s="46">
        <v>36</v>
      </c>
      <c r="AE1337" s="46">
        <v>34</v>
      </c>
      <c r="AF1337" s="46">
        <v>115</v>
      </c>
      <c r="AH1337" s="70" t="str">
        <f t="shared" si="145"/>
        <v/>
      </c>
      <c r="AI1337" s="70" t="str">
        <f t="shared" si="146"/>
        <v/>
      </c>
      <c r="AJ1337" s="70" t="str">
        <f t="shared" si="147"/>
        <v>X</v>
      </c>
      <c r="AK1337" s="70" t="str" cm="1">
        <f t="array" ref="AK1337">_xlfn.IFS(AH1337&lt;&gt;"","1",AI1337&lt;&gt;"","2",AJ1337&lt;&gt;"","3")</f>
        <v>3</v>
      </c>
    </row>
    <row r="1338" spans="1:37" x14ac:dyDescent="0.25">
      <c r="A1338" t="s">
        <v>225</v>
      </c>
      <c r="B1338" t="s">
        <v>585</v>
      </c>
      <c r="C1338" s="67" t="str">
        <f t="shared" si="142"/>
        <v>Ayda Carufel</v>
      </c>
      <c r="D1338" s="71" t="str" cm="1">
        <f t="array" ref="D1338">_xlfn.IFS(AK1338="1",CONCATENATE(C1338,"Regional"),AK1338="2",CONCATENATE(C1338,"Sectional"),AK1338="3",CONCATENATE(C1338,COUNTIF($C$1:C1338,C1338)))</f>
        <v>Ayda Carufel1</v>
      </c>
      <c r="E1338" s="66">
        <v>45155.520833333336</v>
      </c>
      <c r="F1338" t="s">
        <v>2576</v>
      </c>
      <c r="G1338" s="46">
        <v>42</v>
      </c>
      <c r="H1338" s="46">
        <v>69</v>
      </c>
      <c r="I1338" s="46">
        <v>39</v>
      </c>
      <c r="J1338" t="s">
        <v>147</v>
      </c>
      <c r="K1338" t="s">
        <v>90</v>
      </c>
      <c r="L1338" s="46">
        <v>2529</v>
      </c>
      <c r="M1338" s="46">
        <v>36</v>
      </c>
      <c r="N1338" s="46">
        <v>34</v>
      </c>
      <c r="O1338" s="46">
        <v>115</v>
      </c>
      <c r="P1338" s="46">
        <f t="shared" si="143"/>
        <v>1</v>
      </c>
      <c r="R1338" s="67" t="s">
        <v>1234</v>
      </c>
      <c r="S1338" s="67">
        <f>COUNTIF(Y$2:$Y$100,R1338)</f>
        <v>0</v>
      </c>
      <c r="V1338" s="67">
        <f t="shared" si="144"/>
        <v>0</v>
      </c>
      <c r="X1338"/>
      <c r="Y1338" s="67" t="str">
        <f t="shared" si="149"/>
        <v xml:space="preserve"> </v>
      </c>
      <c r="AB1338" t="s">
        <v>90</v>
      </c>
      <c r="AC1338" s="46">
        <v>2529</v>
      </c>
      <c r="AD1338" s="46">
        <v>36</v>
      </c>
      <c r="AE1338" s="46">
        <v>34</v>
      </c>
      <c r="AF1338" s="46">
        <v>115</v>
      </c>
      <c r="AH1338" s="70" t="str">
        <f t="shared" si="145"/>
        <v/>
      </c>
      <c r="AI1338" s="70" t="str">
        <f t="shared" si="146"/>
        <v/>
      </c>
      <c r="AJ1338" s="70" t="str">
        <f t="shared" si="147"/>
        <v>X</v>
      </c>
      <c r="AK1338" s="70" t="str" cm="1">
        <f t="array" ref="AK1338">_xlfn.IFS(AH1338&lt;&gt;"","1",AI1338&lt;&gt;"","2",AJ1338&lt;&gt;"","3")</f>
        <v>3</v>
      </c>
    </row>
    <row r="1339" spans="1:37" x14ac:dyDescent="0.25">
      <c r="A1339" t="s">
        <v>2136</v>
      </c>
      <c r="B1339" t="s">
        <v>2137</v>
      </c>
      <c r="C1339" s="67" t="str">
        <f t="shared" si="142"/>
        <v>ashlee frank</v>
      </c>
      <c r="D1339" s="71" t="str" cm="1">
        <f t="array" ref="D1339">_xlfn.IFS(AK1339="1",CONCATENATE(C1339,"Regional"),AK1339="2",CONCATENATE(C1339,"Sectional"),AK1339="3",CONCATENATE(C1339,COUNTIF($C$1:C1339,C1339)))</f>
        <v>ashlee frank1</v>
      </c>
      <c r="E1339" s="66">
        <v>45155.520833333336</v>
      </c>
      <c r="F1339" t="s">
        <v>2576</v>
      </c>
      <c r="G1339" s="46">
        <v>42</v>
      </c>
      <c r="H1339" s="46">
        <v>71</v>
      </c>
      <c r="I1339" s="46">
        <v>40</v>
      </c>
      <c r="J1339" t="s">
        <v>147</v>
      </c>
      <c r="K1339" t="s">
        <v>90</v>
      </c>
      <c r="L1339" s="46">
        <v>2529</v>
      </c>
      <c r="M1339" s="46">
        <v>36</v>
      </c>
      <c r="N1339" s="46">
        <v>34</v>
      </c>
      <c r="O1339" s="46">
        <v>115</v>
      </c>
      <c r="P1339" s="46">
        <f t="shared" si="143"/>
        <v>1</v>
      </c>
      <c r="R1339" s="67" t="s">
        <v>3164</v>
      </c>
      <c r="S1339" s="67">
        <f>COUNTIF(Y$2:$Y$100,R1339)</f>
        <v>0</v>
      </c>
      <c r="V1339" s="67">
        <f t="shared" si="144"/>
        <v>0</v>
      </c>
      <c r="X1339"/>
      <c r="Y1339" s="67" t="str">
        <f t="shared" si="149"/>
        <v xml:space="preserve"> </v>
      </c>
      <c r="AB1339" t="s">
        <v>90</v>
      </c>
      <c r="AC1339" s="46">
        <v>2529</v>
      </c>
      <c r="AD1339" s="46">
        <v>36</v>
      </c>
      <c r="AE1339" s="46">
        <v>34</v>
      </c>
      <c r="AF1339" s="46">
        <v>115</v>
      </c>
      <c r="AH1339" s="70" t="str">
        <f t="shared" si="145"/>
        <v/>
      </c>
      <c r="AI1339" s="70" t="str">
        <f t="shared" si="146"/>
        <v/>
      </c>
      <c r="AJ1339" s="70" t="str">
        <f t="shared" si="147"/>
        <v>X</v>
      </c>
      <c r="AK1339" s="70" t="str" cm="1">
        <f t="array" ref="AK1339">_xlfn.IFS(AH1339&lt;&gt;"","1",AI1339&lt;&gt;"","2",AJ1339&lt;&gt;"","3")</f>
        <v>3</v>
      </c>
    </row>
    <row r="1340" spans="1:37" x14ac:dyDescent="0.25">
      <c r="A1340" t="s">
        <v>509</v>
      </c>
      <c r="B1340" t="s">
        <v>2226</v>
      </c>
      <c r="C1340" s="67" t="str">
        <f t="shared" si="142"/>
        <v>Carlee Berg</v>
      </c>
      <c r="D1340" s="71" t="str" cm="1">
        <f t="array" ref="D1340">_xlfn.IFS(AK1340="1",CONCATENATE(C1340,"Regional"),AK1340="2",CONCATENATE(C1340,"Sectional"),AK1340="3",CONCATENATE(C1340,COUNTIF($C$1:C1340,C1340)))</f>
        <v>Carlee Berg1</v>
      </c>
      <c r="E1340" s="66">
        <v>45155.520833333336</v>
      </c>
      <c r="F1340" t="s">
        <v>2576</v>
      </c>
      <c r="G1340" s="46">
        <v>42</v>
      </c>
      <c r="H1340" s="46">
        <v>71</v>
      </c>
      <c r="I1340" s="46">
        <v>40</v>
      </c>
      <c r="J1340" t="s">
        <v>147</v>
      </c>
      <c r="K1340" t="s">
        <v>90</v>
      </c>
      <c r="L1340" s="46">
        <v>2529</v>
      </c>
      <c r="M1340" s="46">
        <v>36</v>
      </c>
      <c r="N1340" s="46">
        <v>34</v>
      </c>
      <c r="O1340" s="46">
        <v>115</v>
      </c>
      <c r="P1340" s="46">
        <f t="shared" si="143"/>
        <v>1</v>
      </c>
      <c r="R1340" s="67" t="s">
        <v>3248</v>
      </c>
      <c r="S1340" s="67">
        <f>COUNTIF(Y$2:$Y$100,R1340)</f>
        <v>0</v>
      </c>
      <c r="V1340" s="67">
        <f t="shared" si="144"/>
        <v>0</v>
      </c>
      <c r="X1340"/>
      <c r="Y1340" s="67" t="str">
        <f t="shared" si="149"/>
        <v xml:space="preserve"> </v>
      </c>
      <c r="AB1340" t="s">
        <v>90</v>
      </c>
      <c r="AC1340" s="46">
        <v>2529</v>
      </c>
      <c r="AD1340" s="46">
        <v>36</v>
      </c>
      <c r="AE1340" s="46">
        <v>34</v>
      </c>
      <c r="AF1340" s="46">
        <v>115</v>
      </c>
      <c r="AH1340" s="70" t="str">
        <f t="shared" si="145"/>
        <v/>
      </c>
      <c r="AI1340" s="70" t="str">
        <f t="shared" si="146"/>
        <v/>
      </c>
      <c r="AJ1340" s="70" t="str">
        <f t="shared" si="147"/>
        <v>X</v>
      </c>
      <c r="AK1340" s="70" t="str" cm="1">
        <f t="array" ref="AK1340">_xlfn.IFS(AH1340&lt;&gt;"","1",AI1340&lt;&gt;"","2",AJ1340&lt;&gt;"","3")</f>
        <v>3</v>
      </c>
    </row>
    <row r="1341" spans="1:37" x14ac:dyDescent="0.25">
      <c r="A1341" t="s">
        <v>2140</v>
      </c>
      <c r="B1341" t="s">
        <v>502</v>
      </c>
      <c r="C1341" s="67" t="str">
        <f t="shared" si="142"/>
        <v>Kelly Moritz</v>
      </c>
      <c r="D1341" s="71" t="str" cm="1">
        <f t="array" ref="D1341">_xlfn.IFS(AK1341="1",CONCATENATE(C1341,"Regional"),AK1341="2",CONCATENATE(C1341,"Sectional"),AK1341="3",CONCATENATE(C1341,COUNTIF($C$1:C1341,C1341)))</f>
        <v>Kelly Moritz1</v>
      </c>
      <c r="E1341" s="66">
        <v>45155.520833333336</v>
      </c>
      <c r="F1341" t="s">
        <v>2576</v>
      </c>
      <c r="G1341" s="46">
        <v>42</v>
      </c>
      <c r="H1341" s="46">
        <v>78</v>
      </c>
      <c r="I1341" s="46">
        <v>42</v>
      </c>
      <c r="J1341" t="s">
        <v>147</v>
      </c>
      <c r="K1341" t="s">
        <v>90</v>
      </c>
      <c r="L1341" s="46">
        <v>2529</v>
      </c>
      <c r="M1341" s="46">
        <v>36</v>
      </c>
      <c r="N1341" s="46">
        <v>34</v>
      </c>
      <c r="O1341" s="46">
        <v>115</v>
      </c>
      <c r="P1341" s="46">
        <f t="shared" si="143"/>
        <v>1</v>
      </c>
      <c r="R1341" s="67" t="s">
        <v>3167</v>
      </c>
      <c r="S1341" s="67">
        <f>COUNTIF(Y$2:$Y$100,R1341)</f>
        <v>0</v>
      </c>
      <c r="V1341" s="67">
        <f t="shared" si="144"/>
        <v>0</v>
      </c>
      <c r="X1341"/>
      <c r="Y1341" s="67" t="str">
        <f t="shared" si="149"/>
        <v xml:space="preserve"> </v>
      </c>
      <c r="AB1341" t="s">
        <v>90</v>
      </c>
      <c r="AC1341" s="46">
        <v>2529</v>
      </c>
      <c r="AD1341" s="46">
        <v>36</v>
      </c>
      <c r="AE1341" s="46">
        <v>34</v>
      </c>
      <c r="AF1341" s="46">
        <v>115</v>
      </c>
      <c r="AH1341" s="70" t="str">
        <f t="shared" si="145"/>
        <v/>
      </c>
      <c r="AI1341" s="70" t="str">
        <f t="shared" si="146"/>
        <v/>
      </c>
      <c r="AJ1341" s="70" t="str">
        <f t="shared" si="147"/>
        <v>X</v>
      </c>
      <c r="AK1341" s="70" t="str" cm="1">
        <f t="array" ref="AK1341">_xlfn.IFS(AH1341&lt;&gt;"","1",AI1341&lt;&gt;"","2",AJ1341&lt;&gt;"","3")</f>
        <v>3</v>
      </c>
    </row>
    <row r="1342" spans="1:37" x14ac:dyDescent="0.25">
      <c r="A1342" t="s">
        <v>1063</v>
      </c>
      <c r="B1342" t="s">
        <v>277</v>
      </c>
      <c r="C1342" s="67" t="str">
        <f t="shared" si="142"/>
        <v>Peyton Zipperer</v>
      </c>
      <c r="D1342" s="71" t="str" cm="1">
        <f t="array" ref="D1342">_xlfn.IFS(AK1342="1",CONCATENATE(C1342,"Regional"),AK1342="2",CONCATENATE(C1342,"Sectional"),AK1342="3",CONCATENATE(C1342,COUNTIF($C$1:C1342,C1342)))</f>
        <v>Peyton Zipperer3</v>
      </c>
      <c r="E1342" s="66">
        <v>45156.333333333336</v>
      </c>
      <c r="F1342" t="s">
        <v>2566</v>
      </c>
      <c r="G1342" s="46">
        <v>17</v>
      </c>
      <c r="H1342" s="46">
        <v>41</v>
      </c>
      <c r="I1342" s="46">
        <v>1</v>
      </c>
      <c r="J1342" t="s">
        <v>2395</v>
      </c>
      <c r="K1342" t="s">
        <v>90</v>
      </c>
      <c r="L1342" s="46">
        <v>2611</v>
      </c>
      <c r="M1342" s="46">
        <v>36</v>
      </c>
      <c r="N1342" s="46">
        <v>34.799999999999997</v>
      </c>
      <c r="O1342" s="46">
        <v>115</v>
      </c>
      <c r="P1342" s="46">
        <f t="shared" si="143"/>
        <v>1</v>
      </c>
      <c r="R1342" s="67" t="s">
        <v>1546</v>
      </c>
      <c r="S1342" s="67">
        <f>COUNTIF(Y$2:$Y$100,R1342)</f>
        <v>0</v>
      </c>
      <c r="V1342" s="67">
        <f t="shared" si="144"/>
        <v>0</v>
      </c>
      <c r="X1342"/>
      <c r="Y1342" s="67" t="str">
        <f t="shared" si="149"/>
        <v xml:space="preserve"> </v>
      </c>
      <c r="AB1342" t="s">
        <v>90</v>
      </c>
      <c r="AC1342" s="46">
        <v>2611</v>
      </c>
      <c r="AD1342" s="46">
        <v>36</v>
      </c>
      <c r="AE1342" s="46">
        <v>34.799999999999997</v>
      </c>
      <c r="AF1342" s="46">
        <v>115</v>
      </c>
      <c r="AH1342" s="70" t="str">
        <f t="shared" si="145"/>
        <v/>
      </c>
      <c r="AI1342" s="70" t="str">
        <f t="shared" si="146"/>
        <v/>
      </c>
      <c r="AJ1342" s="70" t="str">
        <f t="shared" si="147"/>
        <v>X</v>
      </c>
      <c r="AK1342" s="70" t="str" cm="1">
        <f t="array" ref="AK1342">_xlfn.IFS(AH1342&lt;&gt;"","1",AI1342&lt;&gt;"","2",AJ1342&lt;&gt;"","3")</f>
        <v>3</v>
      </c>
    </row>
    <row r="1343" spans="1:37" x14ac:dyDescent="0.25">
      <c r="A1343" t="s">
        <v>1059</v>
      </c>
      <c r="B1343" t="s">
        <v>1062</v>
      </c>
      <c r="C1343" s="67" t="str">
        <f t="shared" si="142"/>
        <v>Alyson Reier</v>
      </c>
      <c r="D1343" s="71" t="str" cm="1">
        <f t="array" ref="D1343">_xlfn.IFS(AK1343="1",CONCATENATE(C1343,"Regional"),AK1343="2",CONCATENATE(C1343,"Sectional"),AK1343="3",CONCATENATE(C1343,COUNTIF($C$1:C1343,C1343)))</f>
        <v>Alyson Reier3</v>
      </c>
      <c r="E1343" s="66">
        <v>45156.333333333336</v>
      </c>
      <c r="F1343" t="s">
        <v>2566</v>
      </c>
      <c r="G1343" s="46">
        <v>17</v>
      </c>
      <c r="H1343" s="46">
        <v>43</v>
      </c>
      <c r="I1343" s="46">
        <v>2</v>
      </c>
      <c r="J1343" t="s">
        <v>2395</v>
      </c>
      <c r="K1343" t="s">
        <v>90</v>
      </c>
      <c r="L1343" s="46">
        <v>2611</v>
      </c>
      <c r="M1343" s="46">
        <v>36</v>
      </c>
      <c r="N1343" s="46">
        <v>34.799999999999997</v>
      </c>
      <c r="O1343" s="46">
        <v>115</v>
      </c>
      <c r="P1343" s="46">
        <f t="shared" si="143"/>
        <v>1</v>
      </c>
      <c r="R1343" s="67" t="s">
        <v>1545</v>
      </c>
      <c r="S1343" s="67">
        <f>COUNTIF(Y$2:$Y$100,R1343)</f>
        <v>0</v>
      </c>
      <c r="V1343" s="67">
        <f t="shared" si="144"/>
        <v>0</v>
      </c>
      <c r="X1343"/>
      <c r="Y1343" s="67" t="str">
        <f t="shared" si="149"/>
        <v xml:space="preserve"> </v>
      </c>
      <c r="AB1343" t="s">
        <v>90</v>
      </c>
      <c r="AC1343" s="46">
        <v>2611</v>
      </c>
      <c r="AD1343" s="46">
        <v>36</v>
      </c>
      <c r="AE1343" s="46">
        <v>34.799999999999997</v>
      </c>
      <c r="AF1343" s="46">
        <v>115</v>
      </c>
      <c r="AH1343" s="70" t="str">
        <f t="shared" si="145"/>
        <v/>
      </c>
      <c r="AI1343" s="70" t="str">
        <f t="shared" si="146"/>
        <v/>
      </c>
      <c r="AJ1343" s="70" t="str">
        <f t="shared" si="147"/>
        <v>X</v>
      </c>
      <c r="AK1343" s="70" t="str" cm="1">
        <f t="array" ref="AK1343">_xlfn.IFS(AH1343&lt;&gt;"","1",AI1343&lt;&gt;"","2",AJ1343&lt;&gt;"","3")</f>
        <v>3</v>
      </c>
    </row>
    <row r="1344" spans="1:37" x14ac:dyDescent="0.25">
      <c r="A1344" t="s">
        <v>1057</v>
      </c>
      <c r="B1344" t="s">
        <v>1058</v>
      </c>
      <c r="C1344" s="67" t="str">
        <f t="shared" si="142"/>
        <v>Tara Eckes</v>
      </c>
      <c r="D1344" s="71" t="str" cm="1">
        <f t="array" ref="D1344">_xlfn.IFS(AK1344="1",CONCATENATE(C1344,"Regional"),AK1344="2",CONCATENATE(C1344,"Sectional"),AK1344="3",CONCATENATE(C1344,COUNTIF($C$1:C1344,C1344)))</f>
        <v>Tara Eckes3</v>
      </c>
      <c r="E1344" s="66">
        <v>45156.333333333336</v>
      </c>
      <c r="F1344" t="s">
        <v>2566</v>
      </c>
      <c r="G1344" s="46">
        <v>17</v>
      </c>
      <c r="H1344" s="46">
        <v>46</v>
      </c>
      <c r="I1344" s="46">
        <v>3</v>
      </c>
      <c r="J1344" t="s">
        <v>2395</v>
      </c>
      <c r="K1344" t="s">
        <v>90</v>
      </c>
      <c r="L1344" s="46">
        <v>2611</v>
      </c>
      <c r="M1344" s="46">
        <v>36</v>
      </c>
      <c r="N1344" s="46">
        <v>34.799999999999997</v>
      </c>
      <c r="O1344" s="46">
        <v>115</v>
      </c>
      <c r="P1344" s="46">
        <f t="shared" si="143"/>
        <v>1</v>
      </c>
      <c r="R1344" s="67" t="s">
        <v>1542</v>
      </c>
      <c r="S1344" s="67">
        <f>COUNTIF(Y$2:$Y$100,R1344)</f>
        <v>0</v>
      </c>
      <c r="V1344" s="67">
        <f t="shared" si="144"/>
        <v>0</v>
      </c>
      <c r="X1344"/>
      <c r="Y1344" s="67" t="str">
        <f t="shared" si="149"/>
        <v xml:space="preserve"> </v>
      </c>
      <c r="AB1344" t="s">
        <v>90</v>
      </c>
      <c r="AC1344" s="46">
        <v>2611</v>
      </c>
      <c r="AD1344" s="46">
        <v>36</v>
      </c>
      <c r="AE1344" s="46">
        <v>34.799999999999997</v>
      </c>
      <c r="AF1344" s="46">
        <v>115</v>
      </c>
      <c r="AH1344" s="70" t="str">
        <f t="shared" si="145"/>
        <v/>
      </c>
      <c r="AI1344" s="70" t="str">
        <f t="shared" si="146"/>
        <v/>
      </c>
      <c r="AJ1344" s="70" t="str">
        <f t="shared" si="147"/>
        <v>X</v>
      </c>
      <c r="AK1344" s="70" t="str" cm="1">
        <f t="array" ref="AK1344">_xlfn.IFS(AH1344&lt;&gt;"","1",AI1344&lt;&gt;"","2",AJ1344&lt;&gt;"","3")</f>
        <v>3</v>
      </c>
    </row>
    <row r="1345" spans="1:37" x14ac:dyDescent="0.25">
      <c r="A1345" t="s">
        <v>1059</v>
      </c>
      <c r="B1345" t="s">
        <v>959</v>
      </c>
      <c r="C1345" s="67" t="str">
        <f t="shared" si="142"/>
        <v>Macey Reier</v>
      </c>
      <c r="D1345" s="71" t="str" cm="1">
        <f t="array" ref="D1345">_xlfn.IFS(AK1345="1",CONCATENATE(C1345,"Regional"),AK1345="2",CONCATENATE(C1345,"Sectional"),AK1345="3",CONCATENATE(C1345,COUNTIF($C$1:C1345,C1345)))</f>
        <v>Macey Reier3</v>
      </c>
      <c r="E1345" s="66">
        <v>45156.333333333336</v>
      </c>
      <c r="F1345" t="s">
        <v>2566</v>
      </c>
      <c r="G1345" s="46">
        <v>17</v>
      </c>
      <c r="H1345" s="46">
        <v>47</v>
      </c>
      <c r="I1345" s="46">
        <v>4</v>
      </c>
      <c r="J1345" t="s">
        <v>2395</v>
      </c>
      <c r="K1345" t="s">
        <v>90</v>
      </c>
      <c r="L1345" s="46">
        <v>2611</v>
      </c>
      <c r="M1345" s="46">
        <v>36</v>
      </c>
      <c r="N1345" s="46">
        <v>34.799999999999997</v>
      </c>
      <c r="O1345" s="46">
        <v>115</v>
      </c>
      <c r="P1345" s="46">
        <f t="shared" si="143"/>
        <v>1</v>
      </c>
      <c r="R1345" s="67" t="s">
        <v>1543</v>
      </c>
      <c r="S1345" s="67">
        <f>COUNTIF(Y$2:$Y$100,R1345)</f>
        <v>0</v>
      </c>
      <c r="V1345" s="67">
        <f t="shared" si="144"/>
        <v>0</v>
      </c>
      <c r="X1345"/>
      <c r="Y1345" s="67" t="str">
        <f t="shared" si="149"/>
        <v xml:space="preserve"> </v>
      </c>
      <c r="AB1345" t="s">
        <v>90</v>
      </c>
      <c r="AC1345" s="46">
        <v>2611</v>
      </c>
      <c r="AD1345" s="46">
        <v>36</v>
      </c>
      <c r="AE1345" s="46">
        <v>34.799999999999997</v>
      </c>
      <c r="AF1345" s="46">
        <v>115</v>
      </c>
      <c r="AH1345" s="70" t="str">
        <f t="shared" si="145"/>
        <v/>
      </c>
      <c r="AI1345" s="70" t="str">
        <f t="shared" si="146"/>
        <v/>
      </c>
      <c r="AJ1345" s="70" t="str">
        <f t="shared" si="147"/>
        <v>X</v>
      </c>
      <c r="AK1345" s="70" t="str" cm="1">
        <f t="array" ref="AK1345">_xlfn.IFS(AH1345&lt;&gt;"","1",AI1345&lt;&gt;"","2",AJ1345&lt;&gt;"","3")</f>
        <v>3</v>
      </c>
    </row>
    <row r="1346" spans="1:37" x14ac:dyDescent="0.25">
      <c r="A1346" t="s">
        <v>1064</v>
      </c>
      <c r="B1346" t="s">
        <v>1065</v>
      </c>
      <c r="C1346" s="67" t="str">
        <f t="shared" ref="C1346:C1409" si="150">CONCATENATE(B1346," ",A1346)</f>
        <v>Sofia Bonicatto</v>
      </c>
      <c r="D1346" s="71" t="str" cm="1">
        <f t="array" ref="D1346">_xlfn.IFS(AK1346="1",CONCATENATE(C1346,"Regional"),AK1346="2",CONCATENATE(C1346,"Sectional"),AK1346="3",CONCATENATE(C1346,COUNTIF($C$1:C1346,C1346)))</f>
        <v>Sofia Bonicatto3</v>
      </c>
      <c r="E1346" s="66">
        <v>45156.333333333336</v>
      </c>
      <c r="F1346" t="s">
        <v>2566</v>
      </c>
      <c r="G1346" s="46">
        <v>17</v>
      </c>
      <c r="H1346" s="46">
        <v>47</v>
      </c>
      <c r="I1346" s="46">
        <v>4</v>
      </c>
      <c r="J1346" t="s">
        <v>2395</v>
      </c>
      <c r="K1346" t="s">
        <v>90</v>
      </c>
      <c r="L1346" s="46">
        <v>2611</v>
      </c>
      <c r="M1346" s="46">
        <v>36</v>
      </c>
      <c r="N1346" s="46">
        <v>34.799999999999997</v>
      </c>
      <c r="O1346" s="46">
        <v>115</v>
      </c>
      <c r="P1346" s="46">
        <f t="shared" ref="P1346:P1409" si="151">IF(L1346&gt;4000,2,1)</f>
        <v>1</v>
      </c>
      <c r="R1346" s="67" t="s">
        <v>1548</v>
      </c>
      <c r="S1346" s="67">
        <f>COUNTIF(Y$2:$Y$100,R1346)</f>
        <v>0</v>
      </c>
      <c r="V1346" s="67">
        <f t="shared" ref="V1346:V1409" si="152">COUNTIF(R1346:R3969,Y1346)</f>
        <v>0</v>
      </c>
      <c r="X1346"/>
      <c r="Y1346" s="67" t="str">
        <f t="shared" si="149"/>
        <v xml:space="preserve"> </v>
      </c>
      <c r="AB1346" t="s">
        <v>90</v>
      </c>
      <c r="AC1346" s="46">
        <v>2611</v>
      </c>
      <c r="AD1346" s="46">
        <v>36</v>
      </c>
      <c r="AE1346" s="46">
        <v>34.799999999999997</v>
      </c>
      <c r="AF1346" s="46">
        <v>115</v>
      </c>
      <c r="AH1346" s="70" t="str">
        <f t="shared" ref="AH1346:AH1409" si="153">IF(ISNUMBER(SEARCH("regional",$F1346)),$F1346,"")</f>
        <v/>
      </c>
      <c r="AI1346" s="70" t="str">
        <f t="shared" ref="AI1346:AI1409" si="154">IF(ISNUMBER(SEARCH("sectional",$F1346)),$F1346,"")</f>
        <v/>
      </c>
      <c r="AJ1346" s="70" t="str">
        <f t="shared" ref="AJ1346:AJ1409" si="155">IF(AND(AH1346="",AI1346=""),"X","")</f>
        <v>X</v>
      </c>
      <c r="AK1346" s="70" t="str" cm="1">
        <f t="array" ref="AK1346">_xlfn.IFS(AH1346&lt;&gt;"","1",AI1346&lt;&gt;"","2",AJ1346&lt;&gt;"","3")</f>
        <v>3</v>
      </c>
    </row>
    <row r="1347" spans="1:37" x14ac:dyDescent="0.25">
      <c r="A1347" t="s">
        <v>327</v>
      </c>
      <c r="B1347" t="s">
        <v>198</v>
      </c>
      <c r="C1347" s="67" t="str">
        <f t="shared" si="150"/>
        <v>Jordan Olson</v>
      </c>
      <c r="D1347" s="71" t="str" cm="1">
        <f t="array" ref="D1347">_xlfn.IFS(AK1347="1",CONCATENATE(C1347,"Regional"),AK1347="2",CONCATENATE(C1347,"Sectional"),AK1347="3",CONCATENATE(C1347,COUNTIF($C$1:C1347,C1347)))</f>
        <v>Jordan Olson3</v>
      </c>
      <c r="E1347" s="66">
        <v>45156.333333333336</v>
      </c>
      <c r="F1347" t="s">
        <v>2566</v>
      </c>
      <c r="G1347" s="46">
        <v>17</v>
      </c>
      <c r="H1347" s="46">
        <v>47</v>
      </c>
      <c r="I1347" s="46">
        <v>4</v>
      </c>
      <c r="J1347" t="s">
        <v>2395</v>
      </c>
      <c r="K1347" t="s">
        <v>90</v>
      </c>
      <c r="L1347" s="46">
        <v>2611</v>
      </c>
      <c r="M1347" s="46">
        <v>36</v>
      </c>
      <c r="N1347" s="46">
        <v>34.799999999999997</v>
      </c>
      <c r="O1347" s="46">
        <v>115</v>
      </c>
      <c r="P1347" s="46">
        <f t="shared" si="151"/>
        <v>1</v>
      </c>
      <c r="R1347" s="67" t="s">
        <v>1547</v>
      </c>
      <c r="S1347" s="67">
        <f>COUNTIF(Y$2:$Y$100,R1347)</f>
        <v>0</v>
      </c>
      <c r="V1347" s="67">
        <f t="shared" si="152"/>
        <v>0</v>
      </c>
      <c r="X1347"/>
      <c r="Y1347" s="67" t="str">
        <f t="shared" si="149"/>
        <v xml:space="preserve"> </v>
      </c>
      <c r="AB1347" t="s">
        <v>90</v>
      </c>
      <c r="AC1347" s="46">
        <v>2611</v>
      </c>
      <c r="AD1347" s="46">
        <v>36</v>
      </c>
      <c r="AE1347" s="46">
        <v>34.799999999999997</v>
      </c>
      <c r="AF1347" s="46">
        <v>115</v>
      </c>
      <c r="AH1347" s="70" t="str">
        <f t="shared" si="153"/>
        <v/>
      </c>
      <c r="AI1347" s="70" t="str">
        <f t="shared" si="154"/>
        <v/>
      </c>
      <c r="AJ1347" s="70" t="str">
        <f t="shared" si="155"/>
        <v>X</v>
      </c>
      <c r="AK1347" s="70" t="str" cm="1">
        <f t="array" ref="AK1347">_xlfn.IFS(AH1347&lt;&gt;"","1",AI1347&lt;&gt;"","2",AJ1347&lt;&gt;"","3")</f>
        <v>3</v>
      </c>
    </row>
    <row r="1348" spans="1:37" x14ac:dyDescent="0.25">
      <c r="A1348" t="s">
        <v>2037</v>
      </c>
      <c r="B1348" t="s">
        <v>1721</v>
      </c>
      <c r="C1348" s="67" t="str">
        <f t="shared" si="150"/>
        <v>Miranda Strusz</v>
      </c>
      <c r="D1348" s="71" t="str" cm="1">
        <f t="array" ref="D1348">_xlfn.IFS(AK1348="1",CONCATENATE(C1348,"Regional"),AK1348="2",CONCATENATE(C1348,"Sectional"),AK1348="3",CONCATENATE(C1348,COUNTIF($C$1:C1348,C1348)))</f>
        <v>Miranda Strusz1</v>
      </c>
      <c r="E1348" s="66">
        <v>45156.333333333336</v>
      </c>
      <c r="F1348" t="s">
        <v>2566</v>
      </c>
      <c r="G1348" s="46">
        <v>17</v>
      </c>
      <c r="H1348" s="46">
        <v>49</v>
      </c>
      <c r="I1348" s="46">
        <v>7</v>
      </c>
      <c r="J1348" t="s">
        <v>2395</v>
      </c>
      <c r="K1348" t="s">
        <v>90</v>
      </c>
      <c r="L1348" s="46">
        <v>2611</v>
      </c>
      <c r="M1348" s="46">
        <v>36</v>
      </c>
      <c r="N1348" s="46">
        <v>34.799999999999997</v>
      </c>
      <c r="O1348" s="46">
        <v>115</v>
      </c>
      <c r="P1348" s="46">
        <f t="shared" si="151"/>
        <v>1</v>
      </c>
      <c r="R1348" s="67" t="s">
        <v>3055</v>
      </c>
      <c r="S1348" s="67">
        <f>COUNTIF(Y$2:$Y$100,R1348)</f>
        <v>0</v>
      </c>
      <c r="V1348" s="67">
        <f t="shared" si="152"/>
        <v>0</v>
      </c>
      <c r="X1348"/>
      <c r="Y1348" s="67" t="str">
        <f t="shared" si="149"/>
        <v xml:space="preserve"> </v>
      </c>
      <c r="AB1348" t="s">
        <v>90</v>
      </c>
      <c r="AC1348" s="46">
        <v>2611</v>
      </c>
      <c r="AD1348" s="46">
        <v>36</v>
      </c>
      <c r="AE1348" s="46">
        <v>34.799999999999997</v>
      </c>
      <c r="AF1348" s="46">
        <v>115</v>
      </c>
      <c r="AH1348" s="70" t="str">
        <f t="shared" si="153"/>
        <v/>
      </c>
      <c r="AI1348" s="70" t="str">
        <f t="shared" si="154"/>
        <v/>
      </c>
      <c r="AJ1348" s="70" t="str">
        <f t="shared" si="155"/>
        <v>X</v>
      </c>
      <c r="AK1348" s="70" t="str" cm="1">
        <f t="array" ref="AK1348">_xlfn.IFS(AH1348&lt;&gt;"","1",AI1348&lt;&gt;"","2",AJ1348&lt;&gt;"","3")</f>
        <v>3</v>
      </c>
    </row>
    <row r="1349" spans="1:37" x14ac:dyDescent="0.25">
      <c r="A1349" t="s">
        <v>1068</v>
      </c>
      <c r="B1349" t="s">
        <v>443</v>
      </c>
      <c r="C1349" s="67" t="str">
        <f t="shared" si="150"/>
        <v>Emily Schmid</v>
      </c>
      <c r="D1349" s="71" t="str" cm="1">
        <f t="array" ref="D1349">_xlfn.IFS(AK1349="1",CONCATENATE(C1349,"Regional"),AK1349="2",CONCATENATE(C1349,"Sectional"),AK1349="3",CONCATENATE(C1349,COUNTIF($C$1:C1349,C1349)))</f>
        <v>Emily Schmid3</v>
      </c>
      <c r="E1349" s="66">
        <v>45156.333333333336</v>
      </c>
      <c r="F1349" t="s">
        <v>2566</v>
      </c>
      <c r="G1349" s="46">
        <v>17</v>
      </c>
      <c r="H1349" s="46">
        <v>54</v>
      </c>
      <c r="I1349" s="46">
        <v>8</v>
      </c>
      <c r="J1349" t="s">
        <v>2395</v>
      </c>
      <c r="K1349" t="s">
        <v>90</v>
      </c>
      <c r="L1349" s="46">
        <v>2611</v>
      </c>
      <c r="M1349" s="46">
        <v>36</v>
      </c>
      <c r="N1349" s="46">
        <v>34.799999999999997</v>
      </c>
      <c r="O1349" s="46">
        <v>115</v>
      </c>
      <c r="P1349" s="46">
        <f t="shared" si="151"/>
        <v>1</v>
      </c>
      <c r="R1349" s="67" t="s">
        <v>1553</v>
      </c>
      <c r="S1349" s="67">
        <f>COUNTIF(Y$2:$Y$100,R1349)</f>
        <v>0</v>
      </c>
      <c r="V1349" s="67">
        <f t="shared" si="152"/>
        <v>0</v>
      </c>
      <c r="X1349"/>
      <c r="Y1349" s="67" t="str">
        <f t="shared" si="149"/>
        <v xml:space="preserve"> </v>
      </c>
      <c r="AB1349" t="s">
        <v>90</v>
      </c>
      <c r="AC1349" s="46">
        <v>2611</v>
      </c>
      <c r="AD1349" s="46">
        <v>36</v>
      </c>
      <c r="AE1349" s="46">
        <v>34.799999999999997</v>
      </c>
      <c r="AF1349" s="46">
        <v>115</v>
      </c>
      <c r="AH1349" s="70" t="str">
        <f t="shared" si="153"/>
        <v/>
      </c>
      <c r="AI1349" s="70" t="str">
        <f t="shared" si="154"/>
        <v/>
      </c>
      <c r="AJ1349" s="70" t="str">
        <f t="shared" si="155"/>
        <v>X</v>
      </c>
      <c r="AK1349" s="70" t="str" cm="1">
        <f t="array" ref="AK1349">_xlfn.IFS(AH1349&lt;&gt;"","1",AI1349&lt;&gt;"","2",AJ1349&lt;&gt;"","3")</f>
        <v>3</v>
      </c>
    </row>
    <row r="1350" spans="1:37" x14ac:dyDescent="0.25">
      <c r="A1350" t="s">
        <v>1904</v>
      </c>
      <c r="B1350" t="s">
        <v>1772</v>
      </c>
      <c r="C1350" s="67" t="str">
        <f t="shared" si="150"/>
        <v>Abbey Blechinger</v>
      </c>
      <c r="D1350" s="71" t="str" cm="1">
        <f t="array" ref="D1350">_xlfn.IFS(AK1350="1",CONCATENATE(C1350,"Regional"),AK1350="2",CONCATENATE(C1350,"Sectional"),AK1350="3",CONCATENATE(C1350,COUNTIF($C$1:C1350,C1350)))</f>
        <v>Abbey Blechinger3</v>
      </c>
      <c r="E1350" s="66">
        <v>45156.333333333336</v>
      </c>
      <c r="F1350" t="s">
        <v>2566</v>
      </c>
      <c r="G1350" s="46">
        <v>17</v>
      </c>
      <c r="H1350" s="46">
        <v>55</v>
      </c>
      <c r="I1350" s="46">
        <v>9</v>
      </c>
      <c r="J1350" t="s">
        <v>2395</v>
      </c>
      <c r="K1350" t="s">
        <v>90</v>
      </c>
      <c r="L1350" s="46">
        <v>2611</v>
      </c>
      <c r="M1350" s="46">
        <v>36</v>
      </c>
      <c r="N1350" s="46">
        <v>34.799999999999997</v>
      </c>
      <c r="O1350" s="46">
        <v>115</v>
      </c>
      <c r="P1350" s="46">
        <f t="shared" si="151"/>
        <v>1</v>
      </c>
      <c r="R1350" s="67" t="s">
        <v>2918</v>
      </c>
      <c r="S1350" s="67">
        <f>COUNTIF(Y$2:$Y$100,R1350)</f>
        <v>0</v>
      </c>
      <c r="V1350" s="67">
        <f t="shared" si="152"/>
        <v>0</v>
      </c>
      <c r="X1350"/>
      <c r="Y1350" s="67" t="str">
        <f t="shared" si="149"/>
        <v xml:space="preserve"> </v>
      </c>
      <c r="AB1350" t="s">
        <v>90</v>
      </c>
      <c r="AC1350" s="46">
        <v>2611</v>
      </c>
      <c r="AD1350" s="46">
        <v>36</v>
      </c>
      <c r="AE1350" s="46">
        <v>34.799999999999997</v>
      </c>
      <c r="AF1350" s="46">
        <v>115</v>
      </c>
      <c r="AH1350" s="70" t="str">
        <f t="shared" si="153"/>
        <v/>
      </c>
      <c r="AI1350" s="70" t="str">
        <f t="shared" si="154"/>
        <v/>
      </c>
      <c r="AJ1350" s="70" t="str">
        <f t="shared" si="155"/>
        <v>X</v>
      </c>
      <c r="AK1350" s="70" t="str" cm="1">
        <f t="array" ref="AK1350">_xlfn.IFS(AH1350&lt;&gt;"","1",AI1350&lt;&gt;"","2",AJ1350&lt;&gt;"","3")</f>
        <v>3</v>
      </c>
    </row>
    <row r="1351" spans="1:37" x14ac:dyDescent="0.25">
      <c r="A1351" t="s">
        <v>1905</v>
      </c>
      <c r="B1351" t="s">
        <v>427</v>
      </c>
      <c r="C1351" s="67" t="str">
        <f t="shared" si="150"/>
        <v>Jadyn Thaemert</v>
      </c>
      <c r="D1351" s="71" t="str" cm="1">
        <f t="array" ref="D1351">_xlfn.IFS(AK1351="1",CONCATENATE(C1351,"Regional"),AK1351="2",CONCATENATE(C1351,"Sectional"),AK1351="3",CONCATENATE(C1351,COUNTIF($C$1:C1351,C1351)))</f>
        <v>Jadyn Thaemert2</v>
      </c>
      <c r="E1351" s="66">
        <v>45156.333333333336</v>
      </c>
      <c r="F1351" t="s">
        <v>2566</v>
      </c>
      <c r="G1351" s="46">
        <v>17</v>
      </c>
      <c r="H1351" s="46">
        <v>56</v>
      </c>
      <c r="I1351" s="46">
        <v>10</v>
      </c>
      <c r="J1351" t="s">
        <v>2395</v>
      </c>
      <c r="K1351" t="s">
        <v>90</v>
      </c>
      <c r="L1351" s="46">
        <v>2611</v>
      </c>
      <c r="M1351" s="46">
        <v>36</v>
      </c>
      <c r="N1351" s="46">
        <v>34.799999999999997</v>
      </c>
      <c r="O1351" s="46">
        <v>115</v>
      </c>
      <c r="P1351" s="46">
        <f t="shared" si="151"/>
        <v>1</v>
      </c>
      <c r="R1351" s="67" t="s">
        <v>2919</v>
      </c>
      <c r="S1351" s="67">
        <f>COUNTIF(Y$2:$Y$100,R1351)</f>
        <v>0</v>
      </c>
      <c r="V1351" s="67">
        <f t="shared" si="152"/>
        <v>0</v>
      </c>
      <c r="X1351"/>
      <c r="Y1351" s="67" t="str">
        <f t="shared" si="149"/>
        <v xml:space="preserve"> </v>
      </c>
      <c r="AB1351" t="s">
        <v>90</v>
      </c>
      <c r="AC1351" s="46">
        <v>2611</v>
      </c>
      <c r="AD1351" s="46">
        <v>36</v>
      </c>
      <c r="AE1351" s="46">
        <v>34.799999999999997</v>
      </c>
      <c r="AF1351" s="46">
        <v>115</v>
      </c>
      <c r="AH1351" s="70" t="str">
        <f t="shared" si="153"/>
        <v/>
      </c>
      <c r="AI1351" s="70" t="str">
        <f t="shared" si="154"/>
        <v/>
      </c>
      <c r="AJ1351" s="70" t="str">
        <f t="shared" si="155"/>
        <v>X</v>
      </c>
      <c r="AK1351" s="70" t="str" cm="1">
        <f t="array" ref="AK1351">_xlfn.IFS(AH1351&lt;&gt;"","1",AI1351&lt;&gt;"","2",AJ1351&lt;&gt;"","3")</f>
        <v>3</v>
      </c>
    </row>
    <row r="1352" spans="1:37" x14ac:dyDescent="0.25">
      <c r="A1352" t="s">
        <v>894</v>
      </c>
      <c r="B1352" t="s">
        <v>777</v>
      </c>
      <c r="C1352" s="67" t="str">
        <f t="shared" si="150"/>
        <v>Macie Reinke</v>
      </c>
      <c r="D1352" s="71" t="str" cm="1">
        <f t="array" ref="D1352">_xlfn.IFS(AK1352="1",CONCATENATE(C1352,"Regional"),AK1352="2",CONCATENATE(C1352,"Sectional"),AK1352="3",CONCATENATE(C1352,COUNTIF($C$1:C1352,C1352)))</f>
        <v>Macie Reinke2</v>
      </c>
      <c r="E1352" s="66">
        <v>45156.333333333336</v>
      </c>
      <c r="F1352" t="s">
        <v>2566</v>
      </c>
      <c r="G1352" s="46">
        <v>17</v>
      </c>
      <c r="H1352" s="46">
        <v>59</v>
      </c>
      <c r="I1352" s="46">
        <v>11</v>
      </c>
      <c r="J1352" t="s">
        <v>2395</v>
      </c>
      <c r="K1352" t="s">
        <v>90</v>
      </c>
      <c r="L1352" s="46">
        <v>2611</v>
      </c>
      <c r="M1352" s="46">
        <v>36</v>
      </c>
      <c r="N1352" s="46">
        <v>34.799999999999997</v>
      </c>
      <c r="O1352" s="46">
        <v>115</v>
      </c>
      <c r="P1352" s="46">
        <f t="shared" si="151"/>
        <v>1</v>
      </c>
      <c r="R1352" s="67" t="s">
        <v>2915</v>
      </c>
      <c r="S1352" s="67">
        <f>COUNTIF(Y$2:$Y$100,R1352)</f>
        <v>0</v>
      </c>
      <c r="V1352" s="67">
        <f t="shared" si="152"/>
        <v>0</v>
      </c>
      <c r="X1352"/>
      <c r="Y1352" s="67" t="str">
        <f t="shared" si="149"/>
        <v xml:space="preserve"> </v>
      </c>
      <c r="AB1352" t="s">
        <v>90</v>
      </c>
      <c r="AC1352" s="46">
        <v>2611</v>
      </c>
      <c r="AD1352" s="46">
        <v>36</v>
      </c>
      <c r="AE1352" s="46">
        <v>34.799999999999997</v>
      </c>
      <c r="AF1352" s="46">
        <v>115</v>
      </c>
      <c r="AH1352" s="70" t="str">
        <f t="shared" si="153"/>
        <v/>
      </c>
      <c r="AI1352" s="70" t="str">
        <f t="shared" si="154"/>
        <v/>
      </c>
      <c r="AJ1352" s="70" t="str">
        <f t="shared" si="155"/>
        <v>X</v>
      </c>
      <c r="AK1352" s="70" t="str" cm="1">
        <f t="array" ref="AK1352">_xlfn.IFS(AH1352&lt;&gt;"","1",AI1352&lt;&gt;"","2",AJ1352&lt;&gt;"","3")</f>
        <v>3</v>
      </c>
    </row>
    <row r="1353" spans="1:37" x14ac:dyDescent="0.25">
      <c r="A1353" t="s">
        <v>1975</v>
      </c>
      <c r="B1353" t="s">
        <v>2032</v>
      </c>
      <c r="C1353" s="67" t="str">
        <f t="shared" si="150"/>
        <v>Lexie Sullivan</v>
      </c>
      <c r="D1353" s="71" t="str" cm="1">
        <f t="array" ref="D1353">_xlfn.IFS(AK1353="1",CONCATENATE(C1353,"Regional"),AK1353="2",CONCATENATE(C1353,"Sectional"),AK1353="3",CONCATENATE(C1353,COUNTIF($C$1:C1353,C1353)))</f>
        <v>Lexie Sullivan3</v>
      </c>
      <c r="E1353" s="66">
        <v>45156.333333333336</v>
      </c>
      <c r="F1353" t="s">
        <v>2566</v>
      </c>
      <c r="G1353" s="46">
        <v>17</v>
      </c>
      <c r="H1353" s="46">
        <v>59</v>
      </c>
      <c r="I1353" s="46">
        <v>11</v>
      </c>
      <c r="J1353" t="s">
        <v>2395</v>
      </c>
      <c r="K1353" t="s">
        <v>90</v>
      </c>
      <c r="L1353" s="46">
        <v>2611</v>
      </c>
      <c r="M1353" s="46">
        <v>36</v>
      </c>
      <c r="N1353" s="46">
        <v>34.799999999999997</v>
      </c>
      <c r="O1353" s="46">
        <v>115</v>
      </c>
      <c r="P1353" s="46">
        <f t="shared" si="151"/>
        <v>1</v>
      </c>
      <c r="R1353" s="67" t="s">
        <v>3049</v>
      </c>
      <c r="S1353" s="67">
        <f>COUNTIF(Y$2:$Y$100,R1353)</f>
        <v>0</v>
      </c>
      <c r="V1353" s="67">
        <f t="shared" si="152"/>
        <v>0</v>
      </c>
      <c r="X1353"/>
      <c r="Y1353" s="67" t="str">
        <f t="shared" si="149"/>
        <v xml:space="preserve"> </v>
      </c>
      <c r="AB1353" t="s">
        <v>90</v>
      </c>
      <c r="AC1353" s="46">
        <v>2611</v>
      </c>
      <c r="AD1353" s="46">
        <v>36</v>
      </c>
      <c r="AE1353" s="46">
        <v>34.799999999999997</v>
      </c>
      <c r="AF1353" s="46">
        <v>115</v>
      </c>
      <c r="AH1353" s="70" t="str">
        <f t="shared" si="153"/>
        <v/>
      </c>
      <c r="AI1353" s="70" t="str">
        <f t="shared" si="154"/>
        <v/>
      </c>
      <c r="AJ1353" s="70" t="str">
        <f t="shared" si="155"/>
        <v>X</v>
      </c>
      <c r="AK1353" s="70" t="str" cm="1">
        <f t="array" ref="AK1353">_xlfn.IFS(AH1353&lt;&gt;"","1",AI1353&lt;&gt;"","2",AJ1353&lt;&gt;"","3")</f>
        <v>3</v>
      </c>
    </row>
    <row r="1354" spans="1:37" x14ac:dyDescent="0.25">
      <c r="A1354" t="s">
        <v>1903</v>
      </c>
      <c r="B1354" t="s">
        <v>684</v>
      </c>
      <c r="C1354" s="67" t="str">
        <f t="shared" si="150"/>
        <v>Savannah Richter</v>
      </c>
      <c r="D1354" s="71" t="str" cm="1">
        <f t="array" ref="D1354">_xlfn.IFS(AK1354="1",CONCATENATE(C1354,"Regional"),AK1354="2",CONCATENATE(C1354,"Sectional"),AK1354="3",CONCATENATE(C1354,COUNTIF($C$1:C1354,C1354)))</f>
        <v>Savannah Richter2</v>
      </c>
      <c r="E1354" s="66">
        <v>45156.333333333336</v>
      </c>
      <c r="F1354" t="s">
        <v>2566</v>
      </c>
      <c r="G1354" s="46">
        <v>17</v>
      </c>
      <c r="H1354" s="46">
        <v>60</v>
      </c>
      <c r="I1354" s="46">
        <v>13</v>
      </c>
      <c r="J1354" t="s">
        <v>2395</v>
      </c>
      <c r="K1354" t="s">
        <v>90</v>
      </c>
      <c r="L1354" s="46">
        <v>2611</v>
      </c>
      <c r="M1354" s="46">
        <v>36</v>
      </c>
      <c r="N1354" s="46">
        <v>34.799999999999997</v>
      </c>
      <c r="O1354" s="46">
        <v>115</v>
      </c>
      <c r="P1354" s="46">
        <f t="shared" si="151"/>
        <v>1</v>
      </c>
      <c r="R1354" s="67" t="s">
        <v>2917</v>
      </c>
      <c r="S1354" s="67">
        <f>COUNTIF(Y$2:$Y$100,R1354)</f>
        <v>0</v>
      </c>
      <c r="V1354" s="67">
        <f t="shared" si="152"/>
        <v>0</v>
      </c>
      <c r="X1354"/>
      <c r="Y1354" s="67" t="str">
        <f t="shared" si="149"/>
        <v xml:space="preserve"> </v>
      </c>
      <c r="AB1354" t="s">
        <v>90</v>
      </c>
      <c r="AC1354" s="46">
        <v>2611</v>
      </c>
      <c r="AD1354" s="46">
        <v>36</v>
      </c>
      <c r="AE1354" s="46">
        <v>34.799999999999997</v>
      </c>
      <c r="AF1354" s="46">
        <v>115</v>
      </c>
      <c r="AH1354" s="70" t="str">
        <f t="shared" si="153"/>
        <v/>
      </c>
      <c r="AI1354" s="70" t="str">
        <f t="shared" si="154"/>
        <v/>
      </c>
      <c r="AJ1354" s="70" t="str">
        <f t="shared" si="155"/>
        <v>X</v>
      </c>
      <c r="AK1354" s="70" t="str" cm="1">
        <f t="array" ref="AK1354">_xlfn.IFS(AH1354&lt;&gt;"","1",AI1354&lt;&gt;"","2",AJ1354&lt;&gt;"","3")</f>
        <v>3</v>
      </c>
    </row>
    <row r="1355" spans="1:37" x14ac:dyDescent="0.25">
      <c r="A1355" t="s">
        <v>1902</v>
      </c>
      <c r="B1355" t="s">
        <v>777</v>
      </c>
      <c r="C1355" s="67" t="str">
        <f t="shared" si="150"/>
        <v>Macie Mavis</v>
      </c>
      <c r="D1355" s="71" t="str" cm="1">
        <f t="array" ref="D1355">_xlfn.IFS(AK1355="1",CONCATENATE(C1355,"Regional"),AK1355="2",CONCATENATE(C1355,"Sectional"),AK1355="3",CONCATENATE(C1355,COUNTIF($C$1:C1355,C1355)))</f>
        <v>Macie Mavis2</v>
      </c>
      <c r="E1355" s="66">
        <v>45156.333333333336</v>
      </c>
      <c r="F1355" t="s">
        <v>2566</v>
      </c>
      <c r="G1355" s="46">
        <v>17</v>
      </c>
      <c r="H1355" s="46">
        <v>63</v>
      </c>
      <c r="I1355" s="46">
        <v>14</v>
      </c>
      <c r="J1355" t="s">
        <v>2395</v>
      </c>
      <c r="K1355" t="s">
        <v>90</v>
      </c>
      <c r="L1355" s="46">
        <v>2611</v>
      </c>
      <c r="M1355" s="46">
        <v>36</v>
      </c>
      <c r="N1355" s="46">
        <v>34.799999999999997</v>
      </c>
      <c r="O1355" s="46">
        <v>115</v>
      </c>
      <c r="P1355" s="46">
        <f t="shared" si="151"/>
        <v>1</v>
      </c>
      <c r="R1355" s="67" t="s">
        <v>2914</v>
      </c>
      <c r="S1355" s="67">
        <f>COUNTIF(Y$2:$Y$100,R1355)</f>
        <v>0</v>
      </c>
      <c r="V1355" s="67">
        <f t="shared" si="152"/>
        <v>0</v>
      </c>
      <c r="X1355"/>
      <c r="Y1355" s="67" t="str">
        <f t="shared" si="149"/>
        <v xml:space="preserve"> </v>
      </c>
      <c r="AB1355" t="s">
        <v>90</v>
      </c>
      <c r="AC1355" s="46">
        <v>2611</v>
      </c>
      <c r="AD1355" s="46">
        <v>36</v>
      </c>
      <c r="AE1355" s="46">
        <v>34.799999999999997</v>
      </c>
      <c r="AF1355" s="46">
        <v>115</v>
      </c>
      <c r="AH1355" s="70" t="str">
        <f t="shared" si="153"/>
        <v/>
      </c>
      <c r="AI1355" s="70" t="str">
        <f t="shared" si="154"/>
        <v/>
      </c>
      <c r="AJ1355" s="70" t="str">
        <f t="shared" si="155"/>
        <v>X</v>
      </c>
      <c r="AK1355" s="70" t="str" cm="1">
        <f t="array" ref="AK1355">_xlfn.IFS(AH1355&lt;&gt;"","1",AI1355&lt;&gt;"","2",AJ1355&lt;&gt;"","3")</f>
        <v>3</v>
      </c>
    </row>
    <row r="1356" spans="1:37" x14ac:dyDescent="0.25">
      <c r="A1356" t="s">
        <v>2172</v>
      </c>
      <c r="B1356" t="s">
        <v>955</v>
      </c>
      <c r="C1356" s="67" t="str">
        <f t="shared" si="150"/>
        <v>Brianna Hexum</v>
      </c>
      <c r="D1356" s="71" t="str" cm="1">
        <f t="array" ref="D1356">_xlfn.IFS(AK1356="1",CONCATENATE(C1356,"Regional"),AK1356="2",CONCATENATE(C1356,"Sectional"),AK1356="3",CONCATENATE(C1356,COUNTIF($C$1:C1356,C1356)))</f>
        <v>Brianna Hexum2</v>
      </c>
      <c r="E1356" s="66">
        <v>45156.333333333336</v>
      </c>
      <c r="F1356" t="s">
        <v>2566</v>
      </c>
      <c r="G1356" s="46">
        <v>17</v>
      </c>
      <c r="H1356" s="46">
        <v>64</v>
      </c>
      <c r="I1356" s="46">
        <v>15</v>
      </c>
      <c r="J1356" t="s">
        <v>2395</v>
      </c>
      <c r="K1356" t="s">
        <v>90</v>
      </c>
      <c r="L1356" s="46">
        <v>2611</v>
      </c>
      <c r="M1356" s="46">
        <v>36</v>
      </c>
      <c r="N1356" s="46">
        <v>34.799999999999997</v>
      </c>
      <c r="O1356" s="46">
        <v>115</v>
      </c>
      <c r="P1356" s="46">
        <f t="shared" si="151"/>
        <v>1</v>
      </c>
      <c r="R1356" s="67" t="s">
        <v>3199</v>
      </c>
      <c r="S1356" s="67">
        <f>COUNTIF(Y$2:$Y$100,R1356)</f>
        <v>0</v>
      </c>
      <c r="V1356" s="67">
        <f t="shared" si="152"/>
        <v>0</v>
      </c>
      <c r="X1356"/>
      <c r="Y1356" s="67" t="str">
        <f t="shared" si="149"/>
        <v xml:space="preserve"> </v>
      </c>
      <c r="AB1356" t="s">
        <v>90</v>
      </c>
      <c r="AC1356" s="46">
        <v>2611</v>
      </c>
      <c r="AD1356" s="46">
        <v>36</v>
      </c>
      <c r="AE1356" s="46">
        <v>34.799999999999997</v>
      </c>
      <c r="AF1356" s="46">
        <v>115</v>
      </c>
      <c r="AH1356" s="70" t="str">
        <f t="shared" si="153"/>
        <v/>
      </c>
      <c r="AI1356" s="70" t="str">
        <f t="shared" si="154"/>
        <v/>
      </c>
      <c r="AJ1356" s="70" t="str">
        <f t="shared" si="155"/>
        <v>X</v>
      </c>
      <c r="AK1356" s="70" t="str" cm="1">
        <f t="array" ref="AK1356">_xlfn.IFS(AH1356&lt;&gt;"","1",AI1356&lt;&gt;"","2",AJ1356&lt;&gt;"","3")</f>
        <v>3</v>
      </c>
    </row>
    <row r="1357" spans="1:37" x14ac:dyDescent="0.25">
      <c r="A1357" t="s">
        <v>1974</v>
      </c>
      <c r="B1357" t="s">
        <v>2220</v>
      </c>
      <c r="C1357" s="67" t="str">
        <f t="shared" si="150"/>
        <v>Raegan Davis</v>
      </c>
      <c r="D1357" s="71" t="str" cm="1">
        <f t="array" ref="D1357">_xlfn.IFS(AK1357="1",CONCATENATE(C1357,"Regional"),AK1357="2",CONCATENATE(C1357,"Sectional"),AK1357="3",CONCATENATE(C1357,COUNTIF($C$1:C1357,C1357)))</f>
        <v>Raegan Davis1</v>
      </c>
      <c r="E1357" s="66">
        <v>45156.333333333336</v>
      </c>
      <c r="F1357" t="s">
        <v>2566</v>
      </c>
      <c r="G1357" s="46">
        <v>17</v>
      </c>
      <c r="H1357" s="46">
        <v>65</v>
      </c>
      <c r="I1357" s="46">
        <v>16</v>
      </c>
      <c r="J1357" t="s">
        <v>2395</v>
      </c>
      <c r="K1357" t="s">
        <v>90</v>
      </c>
      <c r="L1357" s="46">
        <v>2611</v>
      </c>
      <c r="M1357" s="46">
        <v>36</v>
      </c>
      <c r="N1357" s="46">
        <v>34.799999999999997</v>
      </c>
      <c r="O1357" s="46">
        <v>115</v>
      </c>
      <c r="P1357" s="46">
        <f t="shared" si="151"/>
        <v>1</v>
      </c>
      <c r="R1357" s="67" t="s">
        <v>3243</v>
      </c>
      <c r="S1357" s="67">
        <f>COUNTIF(Y$2:$Y$100,R1357)</f>
        <v>0</v>
      </c>
      <c r="V1357" s="67">
        <f t="shared" si="152"/>
        <v>0</v>
      </c>
      <c r="X1357"/>
      <c r="Y1357" s="67" t="str">
        <f t="shared" si="149"/>
        <v xml:space="preserve"> </v>
      </c>
      <c r="AB1357" t="s">
        <v>90</v>
      </c>
      <c r="AC1357" s="46">
        <v>2611</v>
      </c>
      <c r="AD1357" s="46">
        <v>36</v>
      </c>
      <c r="AE1357" s="46">
        <v>34.799999999999997</v>
      </c>
      <c r="AF1357" s="46">
        <v>115</v>
      </c>
      <c r="AH1357" s="70" t="str">
        <f t="shared" si="153"/>
        <v/>
      </c>
      <c r="AI1357" s="70" t="str">
        <f t="shared" si="154"/>
        <v/>
      </c>
      <c r="AJ1357" s="70" t="str">
        <f t="shared" si="155"/>
        <v>X</v>
      </c>
      <c r="AK1357" s="70" t="str" cm="1">
        <f t="array" ref="AK1357">_xlfn.IFS(AH1357&lt;&gt;"","1",AI1357&lt;&gt;"","2",AJ1357&lt;&gt;"","3")</f>
        <v>3</v>
      </c>
    </row>
    <row r="1358" spans="1:37" x14ac:dyDescent="0.25">
      <c r="A1358" t="s">
        <v>3413</v>
      </c>
      <c r="B1358" t="s">
        <v>362</v>
      </c>
      <c r="C1358" s="67" t="str">
        <f t="shared" si="150"/>
        <v>Emma Blinkwolt</v>
      </c>
      <c r="D1358" s="71" t="str" cm="1">
        <f t="array" ref="D1358">_xlfn.IFS(AK1358="1",CONCATENATE(C1358,"Regional"),AK1358="2",CONCATENATE(C1358,"Sectional"),AK1358="3",CONCATENATE(C1358,COUNTIF($C$1:C1358,C1358)))</f>
        <v>Emma Blinkwolt2</v>
      </c>
      <c r="E1358" s="66">
        <v>45156.333333333336</v>
      </c>
      <c r="F1358" t="s">
        <v>2566</v>
      </c>
      <c r="G1358" s="46">
        <v>17</v>
      </c>
      <c r="H1358" s="46">
        <v>76</v>
      </c>
      <c r="I1358" s="46">
        <v>17</v>
      </c>
      <c r="J1358" t="s">
        <v>2395</v>
      </c>
      <c r="K1358" t="s">
        <v>90</v>
      </c>
      <c r="L1358" s="46">
        <v>2611</v>
      </c>
      <c r="M1358" s="46">
        <v>36</v>
      </c>
      <c r="N1358" s="46">
        <v>34.799999999999997</v>
      </c>
      <c r="O1358" s="46">
        <v>115</v>
      </c>
      <c r="P1358" s="46">
        <f t="shared" si="151"/>
        <v>1</v>
      </c>
      <c r="R1358" s="67" t="s">
        <v>3576</v>
      </c>
      <c r="S1358" s="67">
        <f>COUNTIF(Y$2:$Y$100,R1358)</f>
        <v>0</v>
      </c>
      <c r="V1358" s="67">
        <f t="shared" si="152"/>
        <v>0</v>
      </c>
      <c r="X1358"/>
      <c r="Y1358" s="67" t="str">
        <f t="shared" si="149"/>
        <v xml:space="preserve"> </v>
      </c>
      <c r="AB1358" t="s">
        <v>90</v>
      </c>
      <c r="AC1358" s="46">
        <v>2611</v>
      </c>
      <c r="AD1358" s="46">
        <v>36</v>
      </c>
      <c r="AE1358" s="46">
        <v>34.799999999999997</v>
      </c>
      <c r="AF1358" s="46">
        <v>115</v>
      </c>
      <c r="AH1358" s="70" t="str">
        <f t="shared" si="153"/>
        <v/>
      </c>
      <c r="AI1358" s="70" t="str">
        <f t="shared" si="154"/>
        <v/>
      </c>
      <c r="AJ1358" s="70" t="str">
        <f t="shared" si="155"/>
        <v>X</v>
      </c>
      <c r="AK1358" s="70" t="str" cm="1">
        <f t="array" ref="AK1358">_xlfn.IFS(AH1358&lt;&gt;"","1",AI1358&lt;&gt;"","2",AJ1358&lt;&gt;"","3")</f>
        <v>3</v>
      </c>
    </row>
    <row r="1359" spans="1:37" x14ac:dyDescent="0.25">
      <c r="A1359" t="s">
        <v>333</v>
      </c>
      <c r="B1359" t="s">
        <v>368</v>
      </c>
      <c r="C1359" s="67" t="str">
        <f t="shared" si="150"/>
        <v>Lexi Peterson</v>
      </c>
      <c r="D1359" s="71" t="str" cm="1">
        <f t="array" ref="D1359">_xlfn.IFS(AK1359="1",CONCATENATE(C1359,"Regional"),AK1359="2",CONCATENATE(C1359,"Sectional"),AK1359="3",CONCATENATE(C1359,COUNTIF($C$1:C1359,C1359)))</f>
        <v>Lexi Peterson3</v>
      </c>
      <c r="E1359" s="66">
        <v>45156.333333333336</v>
      </c>
      <c r="F1359" t="s">
        <v>2606</v>
      </c>
      <c r="G1359" s="46">
        <v>10</v>
      </c>
      <c r="H1359" s="46">
        <v>49</v>
      </c>
      <c r="I1359" s="46">
        <v>1</v>
      </c>
      <c r="J1359" t="s">
        <v>2549</v>
      </c>
      <c r="K1359" t="s">
        <v>131</v>
      </c>
      <c r="L1359" s="46">
        <v>2528</v>
      </c>
      <c r="M1359" s="46">
        <v>35</v>
      </c>
      <c r="N1359" s="46">
        <v>34.6</v>
      </c>
      <c r="O1359" s="46">
        <v>126</v>
      </c>
      <c r="P1359" s="46">
        <f t="shared" si="151"/>
        <v>1</v>
      </c>
      <c r="R1359" s="67" t="s">
        <v>1563</v>
      </c>
      <c r="S1359" s="67">
        <f>COUNTIF(Y$2:$Y$100,R1359)</f>
        <v>0</v>
      </c>
      <c r="V1359" s="67">
        <f t="shared" si="152"/>
        <v>0</v>
      </c>
      <c r="X1359"/>
      <c r="Y1359" s="67" t="str">
        <f t="shared" ref="Y1359:Y1368" si="156">CONCATENATE(W1359," ",X1359)</f>
        <v xml:space="preserve"> </v>
      </c>
      <c r="AB1359" t="s">
        <v>131</v>
      </c>
      <c r="AC1359" s="46">
        <v>2528</v>
      </c>
      <c r="AD1359" s="46">
        <v>35</v>
      </c>
      <c r="AE1359" s="46">
        <v>34.6</v>
      </c>
      <c r="AF1359" s="46">
        <v>126</v>
      </c>
      <c r="AH1359" s="70" t="str">
        <f t="shared" si="153"/>
        <v/>
      </c>
      <c r="AI1359" s="70" t="str">
        <f t="shared" si="154"/>
        <v/>
      </c>
      <c r="AJ1359" s="70" t="str">
        <f t="shared" si="155"/>
        <v>X</v>
      </c>
      <c r="AK1359" s="70" t="str" cm="1">
        <f t="array" ref="AK1359">_xlfn.IFS(AH1359&lt;&gt;"","1",AI1359&lt;&gt;"","2",AJ1359&lt;&gt;"","3")</f>
        <v>3</v>
      </c>
    </row>
    <row r="1360" spans="1:37" x14ac:dyDescent="0.25">
      <c r="A1360" t="s">
        <v>1073</v>
      </c>
      <c r="B1360" t="s">
        <v>437</v>
      </c>
      <c r="C1360" s="67" t="str">
        <f t="shared" si="150"/>
        <v>Kelsey Reidy</v>
      </c>
      <c r="D1360" s="71" t="str" cm="1">
        <f t="array" ref="D1360">_xlfn.IFS(AK1360="1",CONCATENATE(C1360,"Regional"),AK1360="2",CONCATENATE(C1360,"Sectional"),AK1360="3",CONCATENATE(C1360,COUNTIF($C$1:C1360,C1360)))</f>
        <v>Kelsey Reidy3</v>
      </c>
      <c r="E1360" s="66">
        <v>45156.333333333336</v>
      </c>
      <c r="F1360" t="s">
        <v>2606</v>
      </c>
      <c r="G1360" s="46">
        <v>10</v>
      </c>
      <c r="H1360" s="46">
        <v>55</v>
      </c>
      <c r="I1360" s="46">
        <v>2</v>
      </c>
      <c r="J1360" t="s">
        <v>2549</v>
      </c>
      <c r="K1360" t="s">
        <v>131</v>
      </c>
      <c r="L1360" s="46">
        <v>2528</v>
      </c>
      <c r="M1360" s="46">
        <v>35</v>
      </c>
      <c r="N1360" s="46">
        <v>34.6</v>
      </c>
      <c r="O1360" s="46">
        <v>126</v>
      </c>
      <c r="P1360" s="46">
        <f t="shared" si="151"/>
        <v>1</v>
      </c>
      <c r="R1360" s="67" t="s">
        <v>1558</v>
      </c>
      <c r="S1360" s="67">
        <f>COUNTIF(Y$2:$Y$100,R1360)</f>
        <v>0</v>
      </c>
      <c r="V1360" s="67">
        <f t="shared" si="152"/>
        <v>0</v>
      </c>
      <c r="X1360"/>
      <c r="Y1360" s="67" t="str">
        <f t="shared" si="156"/>
        <v xml:space="preserve"> </v>
      </c>
      <c r="AB1360" t="s">
        <v>131</v>
      </c>
      <c r="AC1360" s="46">
        <v>2528</v>
      </c>
      <c r="AD1360" s="46">
        <v>35</v>
      </c>
      <c r="AE1360" s="46">
        <v>34.6</v>
      </c>
      <c r="AF1360" s="46">
        <v>126</v>
      </c>
      <c r="AH1360" s="70" t="str">
        <f t="shared" si="153"/>
        <v/>
      </c>
      <c r="AI1360" s="70" t="str">
        <f t="shared" si="154"/>
        <v/>
      </c>
      <c r="AJ1360" s="70" t="str">
        <f t="shared" si="155"/>
        <v>X</v>
      </c>
      <c r="AK1360" s="70" t="str" cm="1">
        <f t="array" ref="AK1360">_xlfn.IFS(AH1360&lt;&gt;"","1",AI1360&lt;&gt;"","2",AJ1360&lt;&gt;"","3")</f>
        <v>3</v>
      </c>
    </row>
    <row r="1361" spans="1:37" x14ac:dyDescent="0.25">
      <c r="A1361" t="s">
        <v>351</v>
      </c>
      <c r="B1361" t="s">
        <v>599</v>
      </c>
      <c r="C1361" s="67" t="str">
        <f t="shared" si="150"/>
        <v>Grace Schmidt</v>
      </c>
      <c r="D1361" s="71" t="str" cm="1">
        <f t="array" ref="D1361">_xlfn.IFS(AK1361="1",CONCATENATE(C1361,"Regional"),AK1361="2",CONCATENATE(C1361,"Sectional"),AK1361="3",CONCATENATE(C1361,COUNTIF($C$1:C1361,C1361)))</f>
        <v>Grace Schmidt4</v>
      </c>
      <c r="E1361" s="66">
        <v>45156.333333333336</v>
      </c>
      <c r="F1361" t="s">
        <v>2606</v>
      </c>
      <c r="G1361" s="46">
        <v>10</v>
      </c>
      <c r="H1361" s="46">
        <v>56</v>
      </c>
      <c r="I1361" s="46">
        <v>3</v>
      </c>
      <c r="J1361" t="s">
        <v>2549</v>
      </c>
      <c r="K1361" t="s">
        <v>131</v>
      </c>
      <c r="L1361" s="46">
        <v>2528</v>
      </c>
      <c r="M1361" s="46">
        <v>35</v>
      </c>
      <c r="N1361" s="46">
        <v>34.6</v>
      </c>
      <c r="O1361" s="46">
        <v>126</v>
      </c>
      <c r="P1361" s="46">
        <f t="shared" si="151"/>
        <v>1</v>
      </c>
      <c r="R1361" s="67" t="s">
        <v>3051</v>
      </c>
      <c r="S1361" s="67">
        <f>COUNTIF(Y$2:$Y$100,R1361)</f>
        <v>0</v>
      </c>
      <c r="V1361" s="67">
        <f t="shared" si="152"/>
        <v>0</v>
      </c>
      <c r="X1361"/>
      <c r="Y1361" s="67" t="str">
        <f t="shared" si="156"/>
        <v xml:space="preserve"> </v>
      </c>
      <c r="AB1361" t="s">
        <v>131</v>
      </c>
      <c r="AC1361" s="46">
        <v>2528</v>
      </c>
      <c r="AD1361" s="46">
        <v>35</v>
      </c>
      <c r="AE1361" s="46">
        <v>34.6</v>
      </c>
      <c r="AF1361" s="46">
        <v>126</v>
      </c>
      <c r="AH1361" s="70" t="str">
        <f t="shared" si="153"/>
        <v/>
      </c>
      <c r="AI1361" s="70" t="str">
        <f t="shared" si="154"/>
        <v/>
      </c>
      <c r="AJ1361" s="70" t="str">
        <f t="shared" si="155"/>
        <v>X</v>
      </c>
      <c r="AK1361" s="70" t="str" cm="1">
        <f t="array" ref="AK1361">_xlfn.IFS(AH1361&lt;&gt;"","1",AI1361&lt;&gt;"","2",AJ1361&lt;&gt;"","3")</f>
        <v>3</v>
      </c>
    </row>
    <row r="1362" spans="1:37" x14ac:dyDescent="0.25">
      <c r="A1362" t="s">
        <v>237</v>
      </c>
      <c r="B1362" t="s">
        <v>1617</v>
      </c>
      <c r="C1362" s="67" t="str">
        <f t="shared" si="150"/>
        <v>Reagan Eberhardt</v>
      </c>
      <c r="D1362" s="71" t="str" cm="1">
        <f t="array" ref="D1362">_xlfn.IFS(AK1362="1",CONCATENATE(C1362,"Regional"),AK1362="2",CONCATENATE(C1362,"Sectional"),AK1362="3",CONCATENATE(C1362,COUNTIF($C$1:C1362,C1362)))</f>
        <v>Reagan Eberhardt4</v>
      </c>
      <c r="E1362" s="66">
        <v>45156.333333333336</v>
      </c>
      <c r="F1362" t="s">
        <v>2606</v>
      </c>
      <c r="G1362" s="46">
        <v>10</v>
      </c>
      <c r="H1362" s="46">
        <v>56</v>
      </c>
      <c r="I1362" s="46">
        <v>3</v>
      </c>
      <c r="J1362" t="s">
        <v>2549</v>
      </c>
      <c r="K1362" t="s">
        <v>131</v>
      </c>
      <c r="L1362" s="46">
        <v>2528</v>
      </c>
      <c r="M1362" s="46">
        <v>35</v>
      </c>
      <c r="N1362" s="46">
        <v>34.6</v>
      </c>
      <c r="O1362" s="46">
        <v>126</v>
      </c>
      <c r="P1362" s="46">
        <f t="shared" si="151"/>
        <v>1</v>
      </c>
      <c r="R1362" s="67" t="s">
        <v>3048</v>
      </c>
      <c r="S1362" s="67">
        <f>COUNTIF(Y$2:$Y$100,R1362)</f>
        <v>0</v>
      </c>
      <c r="V1362" s="67">
        <f t="shared" si="152"/>
        <v>0</v>
      </c>
      <c r="X1362"/>
      <c r="Y1362" s="67" t="str">
        <f t="shared" si="156"/>
        <v xml:space="preserve"> </v>
      </c>
      <c r="AB1362" t="s">
        <v>131</v>
      </c>
      <c r="AC1362" s="46">
        <v>2528</v>
      </c>
      <c r="AD1362" s="46">
        <v>35</v>
      </c>
      <c r="AE1362" s="46">
        <v>34.6</v>
      </c>
      <c r="AF1362" s="46">
        <v>126</v>
      </c>
      <c r="AH1362" s="70" t="str">
        <f t="shared" si="153"/>
        <v/>
      </c>
      <c r="AI1362" s="70" t="str">
        <f t="shared" si="154"/>
        <v/>
      </c>
      <c r="AJ1362" s="70" t="str">
        <f t="shared" si="155"/>
        <v>X</v>
      </c>
      <c r="AK1362" s="70" t="str" cm="1">
        <f t="array" ref="AK1362">_xlfn.IFS(AH1362&lt;&gt;"","1",AI1362&lt;&gt;"","2",AJ1362&lt;&gt;"","3")</f>
        <v>3</v>
      </c>
    </row>
    <row r="1363" spans="1:37" x14ac:dyDescent="0.25">
      <c r="A1363" t="s">
        <v>1070</v>
      </c>
      <c r="B1363" t="s">
        <v>764</v>
      </c>
      <c r="C1363" s="67" t="str">
        <f t="shared" si="150"/>
        <v>Anneke Hoegen</v>
      </c>
      <c r="D1363" s="71" t="str" cm="1">
        <f t="array" ref="D1363">_xlfn.IFS(AK1363="1",CONCATENATE(C1363,"Regional"),AK1363="2",CONCATENATE(C1363,"Sectional"),AK1363="3",CONCATENATE(C1363,COUNTIF($C$1:C1363,C1363)))</f>
        <v>Anneke Hoegen3</v>
      </c>
      <c r="E1363" s="66">
        <v>45156.333333333336</v>
      </c>
      <c r="F1363" t="s">
        <v>2606</v>
      </c>
      <c r="G1363" s="46">
        <v>10</v>
      </c>
      <c r="H1363" s="46">
        <v>58</v>
      </c>
      <c r="I1363" s="46">
        <v>5</v>
      </c>
      <c r="J1363" t="s">
        <v>2549</v>
      </c>
      <c r="K1363" t="s">
        <v>131</v>
      </c>
      <c r="L1363" s="46">
        <v>2528</v>
      </c>
      <c r="M1363" s="46">
        <v>35</v>
      </c>
      <c r="N1363" s="46">
        <v>34.6</v>
      </c>
      <c r="O1363" s="46">
        <v>126</v>
      </c>
      <c r="P1363" s="46">
        <f t="shared" si="151"/>
        <v>1</v>
      </c>
      <c r="R1363" s="67" t="s">
        <v>1555</v>
      </c>
      <c r="S1363" s="67">
        <f>COUNTIF(Y$2:$Y$100,R1363)</f>
        <v>0</v>
      </c>
      <c r="V1363" s="67">
        <f t="shared" si="152"/>
        <v>0</v>
      </c>
      <c r="X1363"/>
      <c r="Y1363" s="67" t="str">
        <f t="shared" si="156"/>
        <v xml:space="preserve"> </v>
      </c>
      <c r="AB1363" t="s">
        <v>131</v>
      </c>
      <c r="AC1363" s="46">
        <v>2528</v>
      </c>
      <c r="AD1363" s="46">
        <v>35</v>
      </c>
      <c r="AE1363" s="46">
        <v>34.6</v>
      </c>
      <c r="AF1363" s="46">
        <v>126</v>
      </c>
      <c r="AH1363" s="70" t="str">
        <f t="shared" si="153"/>
        <v/>
      </c>
      <c r="AI1363" s="70" t="str">
        <f t="shared" si="154"/>
        <v/>
      </c>
      <c r="AJ1363" s="70" t="str">
        <f t="shared" si="155"/>
        <v>X</v>
      </c>
      <c r="AK1363" s="70" t="str" cm="1">
        <f t="array" ref="AK1363">_xlfn.IFS(AH1363&lt;&gt;"","1",AI1363&lt;&gt;"","2",AJ1363&lt;&gt;"","3")</f>
        <v>3</v>
      </c>
    </row>
    <row r="1364" spans="1:37" x14ac:dyDescent="0.25">
      <c r="A1364" t="s">
        <v>560</v>
      </c>
      <c r="B1364" t="s">
        <v>1077</v>
      </c>
      <c r="C1364" s="67" t="str">
        <f t="shared" si="150"/>
        <v>Brook Colburn</v>
      </c>
      <c r="D1364" s="71" t="str" cm="1">
        <f t="array" ref="D1364">_xlfn.IFS(AK1364="1",CONCATENATE(C1364,"Regional"),AK1364="2",CONCATENATE(C1364,"Sectional"),AK1364="3",CONCATENATE(C1364,COUNTIF($C$1:C1364,C1364)))</f>
        <v>Brook Colburn3</v>
      </c>
      <c r="E1364" s="66">
        <v>45156.333333333336</v>
      </c>
      <c r="F1364" t="s">
        <v>2606</v>
      </c>
      <c r="G1364" s="46">
        <v>10</v>
      </c>
      <c r="H1364" s="46">
        <v>59</v>
      </c>
      <c r="I1364" s="46">
        <v>6</v>
      </c>
      <c r="J1364" t="s">
        <v>2549</v>
      </c>
      <c r="K1364" t="s">
        <v>131</v>
      </c>
      <c r="L1364" s="46">
        <v>2528</v>
      </c>
      <c r="M1364" s="46">
        <v>35</v>
      </c>
      <c r="N1364" s="46">
        <v>34.6</v>
      </c>
      <c r="O1364" s="46">
        <v>126</v>
      </c>
      <c r="P1364" s="46">
        <f t="shared" si="151"/>
        <v>1</v>
      </c>
      <c r="R1364" s="67" t="s">
        <v>1560</v>
      </c>
      <c r="S1364" s="67">
        <f>COUNTIF(Y$2:$Y$100,R1364)</f>
        <v>0</v>
      </c>
      <c r="V1364" s="67">
        <f t="shared" si="152"/>
        <v>0</v>
      </c>
      <c r="X1364"/>
      <c r="Y1364" s="67" t="str">
        <f t="shared" si="156"/>
        <v xml:space="preserve"> </v>
      </c>
      <c r="AB1364" t="s">
        <v>131</v>
      </c>
      <c r="AC1364" s="46">
        <v>2528</v>
      </c>
      <c r="AD1364" s="46">
        <v>35</v>
      </c>
      <c r="AE1364" s="46">
        <v>34.6</v>
      </c>
      <c r="AF1364" s="46">
        <v>126</v>
      </c>
      <c r="AH1364" s="70" t="str">
        <f t="shared" si="153"/>
        <v/>
      </c>
      <c r="AI1364" s="70" t="str">
        <f t="shared" si="154"/>
        <v/>
      </c>
      <c r="AJ1364" s="70" t="str">
        <f t="shared" si="155"/>
        <v>X</v>
      </c>
      <c r="AK1364" s="70" t="str" cm="1">
        <f t="array" ref="AK1364">_xlfn.IFS(AH1364&lt;&gt;"","1",AI1364&lt;&gt;"","2",AJ1364&lt;&gt;"","3")</f>
        <v>3</v>
      </c>
    </row>
    <row r="1365" spans="1:37" x14ac:dyDescent="0.25">
      <c r="A1365" t="s">
        <v>1069</v>
      </c>
      <c r="B1365" t="s">
        <v>330</v>
      </c>
      <c r="C1365" s="67" t="str">
        <f t="shared" si="150"/>
        <v>Maya Siddiqui</v>
      </c>
      <c r="D1365" s="71" t="str" cm="1">
        <f t="array" ref="D1365">_xlfn.IFS(AK1365="1",CONCATENATE(C1365,"Regional"),AK1365="2",CONCATENATE(C1365,"Sectional"),AK1365="3",CONCATENATE(C1365,COUNTIF($C$1:C1365,C1365)))</f>
        <v>Maya Siddiqui4</v>
      </c>
      <c r="E1365" s="66">
        <v>45156.333333333336</v>
      </c>
      <c r="F1365" t="s">
        <v>2606</v>
      </c>
      <c r="G1365" s="46">
        <v>10</v>
      </c>
      <c r="H1365" s="46">
        <v>61</v>
      </c>
      <c r="I1365" s="46">
        <v>7</v>
      </c>
      <c r="J1365" t="s">
        <v>2549</v>
      </c>
      <c r="K1365" t="s">
        <v>131</v>
      </c>
      <c r="L1365" s="46">
        <v>2528</v>
      </c>
      <c r="M1365" s="46">
        <v>35</v>
      </c>
      <c r="N1365" s="46">
        <v>34.6</v>
      </c>
      <c r="O1365" s="46">
        <v>126</v>
      </c>
      <c r="P1365" s="46">
        <f t="shared" si="151"/>
        <v>1</v>
      </c>
      <c r="R1365" s="67" t="s">
        <v>1554</v>
      </c>
      <c r="S1365" s="67">
        <f>COUNTIF(Y$2:$Y$100,R1365)</f>
        <v>0</v>
      </c>
      <c r="V1365" s="67">
        <f t="shared" si="152"/>
        <v>0</v>
      </c>
      <c r="X1365"/>
      <c r="Y1365" s="67" t="str">
        <f t="shared" si="156"/>
        <v xml:space="preserve"> </v>
      </c>
      <c r="AB1365" t="s">
        <v>131</v>
      </c>
      <c r="AC1365" s="46">
        <v>2528</v>
      </c>
      <c r="AD1365" s="46">
        <v>35</v>
      </c>
      <c r="AE1365" s="46">
        <v>34.6</v>
      </c>
      <c r="AF1365" s="46">
        <v>126</v>
      </c>
      <c r="AH1365" s="70" t="str">
        <f t="shared" si="153"/>
        <v/>
      </c>
      <c r="AI1365" s="70" t="str">
        <f t="shared" si="154"/>
        <v/>
      </c>
      <c r="AJ1365" s="70" t="str">
        <f t="shared" si="155"/>
        <v>X</v>
      </c>
      <c r="AK1365" s="70" t="str" cm="1">
        <f t="array" ref="AK1365">_xlfn.IFS(AH1365&lt;&gt;"","1",AI1365&lt;&gt;"","2",AJ1365&lt;&gt;"","3")</f>
        <v>3</v>
      </c>
    </row>
    <row r="1366" spans="1:37" x14ac:dyDescent="0.25">
      <c r="A1366" t="s">
        <v>2030</v>
      </c>
      <c r="B1366" t="s">
        <v>1770</v>
      </c>
      <c r="C1366" s="67" t="str">
        <f t="shared" si="150"/>
        <v>Sadie Horton</v>
      </c>
      <c r="D1366" s="71" t="str" cm="1">
        <f t="array" ref="D1366">_xlfn.IFS(AK1366="1",CONCATENATE(C1366,"Regional"),AK1366="2",CONCATENATE(C1366,"Sectional"),AK1366="3",CONCATENATE(C1366,COUNTIF($C$1:C1366,C1366)))</f>
        <v>Sadie Horton2</v>
      </c>
      <c r="E1366" s="66">
        <v>45156.333333333336</v>
      </c>
      <c r="F1366" t="s">
        <v>2606</v>
      </c>
      <c r="G1366" s="46">
        <v>10</v>
      </c>
      <c r="H1366" s="46">
        <v>61</v>
      </c>
      <c r="I1366" s="46">
        <v>7</v>
      </c>
      <c r="J1366" t="s">
        <v>2549</v>
      </c>
      <c r="K1366" t="s">
        <v>131</v>
      </c>
      <c r="L1366" s="46">
        <v>2528</v>
      </c>
      <c r="M1366" s="46">
        <v>35</v>
      </c>
      <c r="N1366" s="46">
        <v>34.6</v>
      </c>
      <c r="O1366" s="46">
        <v>126</v>
      </c>
      <c r="P1366" s="46">
        <f t="shared" si="151"/>
        <v>1</v>
      </c>
      <c r="R1366" s="67" t="s">
        <v>3045</v>
      </c>
      <c r="S1366" s="67">
        <f>COUNTIF(Y$2:$Y$100,R1366)</f>
        <v>0</v>
      </c>
      <c r="V1366" s="67">
        <f t="shared" si="152"/>
        <v>0</v>
      </c>
      <c r="X1366"/>
      <c r="Y1366" s="67" t="str">
        <f t="shared" si="156"/>
        <v xml:space="preserve"> </v>
      </c>
      <c r="AB1366" t="s">
        <v>131</v>
      </c>
      <c r="AC1366" s="46">
        <v>2528</v>
      </c>
      <c r="AD1366" s="46">
        <v>35</v>
      </c>
      <c r="AE1366" s="46">
        <v>34.6</v>
      </c>
      <c r="AF1366" s="46">
        <v>126</v>
      </c>
      <c r="AH1366" s="70" t="str">
        <f t="shared" si="153"/>
        <v/>
      </c>
      <c r="AI1366" s="70" t="str">
        <f t="shared" si="154"/>
        <v/>
      </c>
      <c r="AJ1366" s="70" t="str">
        <f t="shared" si="155"/>
        <v>X</v>
      </c>
      <c r="AK1366" s="70" t="str" cm="1">
        <f t="array" ref="AK1366">_xlfn.IFS(AH1366&lt;&gt;"","1",AI1366&lt;&gt;"","2",AJ1366&lt;&gt;"","3")</f>
        <v>3</v>
      </c>
    </row>
    <row r="1367" spans="1:37" x14ac:dyDescent="0.25">
      <c r="A1367" t="s">
        <v>2034</v>
      </c>
      <c r="B1367" t="s">
        <v>2713</v>
      </c>
      <c r="C1367" s="67" t="str">
        <f t="shared" si="150"/>
        <v>Francesca Germano</v>
      </c>
      <c r="D1367" s="71" t="str" cm="1">
        <f t="array" ref="D1367">_xlfn.IFS(AK1367="1",CONCATENATE(C1367,"Regional"),AK1367="2",CONCATENATE(C1367,"Sectional"),AK1367="3",CONCATENATE(C1367,COUNTIF($C$1:C1367,C1367)))</f>
        <v>Francesca Germano4</v>
      </c>
      <c r="E1367" s="66">
        <v>45156.333333333336</v>
      </c>
      <c r="F1367" t="s">
        <v>2606</v>
      </c>
      <c r="G1367" s="46">
        <v>10</v>
      </c>
      <c r="H1367" s="46">
        <v>65</v>
      </c>
      <c r="I1367" s="46">
        <v>9</v>
      </c>
      <c r="J1367" t="s">
        <v>2549</v>
      </c>
      <c r="K1367" t="s">
        <v>131</v>
      </c>
      <c r="L1367" s="46">
        <v>2528</v>
      </c>
      <c r="M1367" s="46">
        <v>35</v>
      </c>
      <c r="N1367" s="46">
        <v>34.6</v>
      </c>
      <c r="O1367" s="46">
        <v>126</v>
      </c>
      <c r="P1367" s="46">
        <f t="shared" si="151"/>
        <v>1</v>
      </c>
      <c r="R1367" s="67" t="s">
        <v>3052</v>
      </c>
      <c r="S1367" s="67">
        <f>COUNTIF(Y$2:$Y$100,R1367)</f>
        <v>0</v>
      </c>
      <c r="V1367" s="67">
        <f t="shared" si="152"/>
        <v>0</v>
      </c>
      <c r="X1367"/>
      <c r="Y1367" s="67" t="str">
        <f t="shared" si="156"/>
        <v xml:space="preserve"> </v>
      </c>
      <c r="AB1367" t="s">
        <v>131</v>
      </c>
      <c r="AC1367" s="46">
        <v>2528</v>
      </c>
      <c r="AD1367" s="46">
        <v>35</v>
      </c>
      <c r="AE1367" s="46">
        <v>34.6</v>
      </c>
      <c r="AF1367" s="46">
        <v>126</v>
      </c>
      <c r="AH1367" s="70" t="str">
        <f t="shared" si="153"/>
        <v/>
      </c>
      <c r="AI1367" s="70" t="str">
        <f t="shared" si="154"/>
        <v/>
      </c>
      <c r="AJ1367" s="70" t="str">
        <f t="shared" si="155"/>
        <v>X</v>
      </c>
      <c r="AK1367" s="70" t="str" cm="1">
        <f t="array" ref="AK1367">_xlfn.IFS(AH1367&lt;&gt;"","1",AI1367&lt;&gt;"","2",AJ1367&lt;&gt;"","3")</f>
        <v>3</v>
      </c>
    </row>
    <row r="1368" spans="1:37" x14ac:dyDescent="0.25">
      <c r="A1368" t="s">
        <v>1782</v>
      </c>
      <c r="B1368" t="s">
        <v>2033</v>
      </c>
      <c r="C1368" s="67" t="str">
        <f t="shared" si="150"/>
        <v>MaKenzie Tahtinen</v>
      </c>
      <c r="D1368" s="71" t="str" cm="1">
        <f t="array" ref="D1368">_xlfn.IFS(AK1368="1",CONCATENATE(C1368,"Regional"),AK1368="2",CONCATENATE(C1368,"Sectional"),AK1368="3",CONCATENATE(C1368,COUNTIF($C$1:C1368,C1368)))</f>
        <v>MaKenzie Tahtinen2</v>
      </c>
      <c r="E1368" s="66">
        <v>45156.333333333336</v>
      </c>
      <c r="F1368" t="s">
        <v>2606</v>
      </c>
      <c r="G1368" s="46">
        <v>10</v>
      </c>
      <c r="H1368" s="46">
        <v>69</v>
      </c>
      <c r="I1368" s="46">
        <v>10</v>
      </c>
      <c r="J1368" t="s">
        <v>2549</v>
      </c>
      <c r="K1368" t="s">
        <v>131</v>
      </c>
      <c r="L1368" s="46">
        <v>2528</v>
      </c>
      <c r="M1368" s="46">
        <v>35</v>
      </c>
      <c r="N1368" s="46">
        <v>34.6</v>
      </c>
      <c r="O1368" s="46">
        <v>126</v>
      </c>
      <c r="P1368" s="46">
        <f t="shared" si="151"/>
        <v>1</v>
      </c>
      <c r="R1368" s="67" t="s">
        <v>3050</v>
      </c>
      <c r="S1368" s="67">
        <f>COUNTIF(Y$2:$Y$100,R1368)</f>
        <v>0</v>
      </c>
      <c r="V1368" s="67">
        <f t="shared" si="152"/>
        <v>0</v>
      </c>
      <c r="X1368"/>
      <c r="Y1368" s="67" t="str">
        <f t="shared" si="156"/>
        <v xml:space="preserve"> </v>
      </c>
      <c r="AB1368" t="s">
        <v>131</v>
      </c>
      <c r="AC1368" s="46">
        <v>2528</v>
      </c>
      <c r="AD1368" s="46">
        <v>35</v>
      </c>
      <c r="AE1368" s="46">
        <v>34.6</v>
      </c>
      <c r="AF1368" s="46">
        <v>126</v>
      </c>
      <c r="AH1368" s="70" t="str">
        <f t="shared" si="153"/>
        <v/>
      </c>
      <c r="AI1368" s="70" t="str">
        <f t="shared" si="154"/>
        <v/>
      </c>
      <c r="AJ1368" s="70" t="str">
        <f t="shared" si="155"/>
        <v>X</v>
      </c>
      <c r="AK1368" s="70" t="str" cm="1">
        <f t="array" ref="AK1368">_xlfn.IFS(AH1368&lt;&gt;"","1",AI1368&lt;&gt;"","2",AJ1368&lt;&gt;"","3")</f>
        <v>3</v>
      </c>
    </row>
    <row r="1369" spans="1:37" x14ac:dyDescent="0.25">
      <c r="A1369" t="s">
        <v>448</v>
      </c>
      <c r="B1369" t="s">
        <v>449</v>
      </c>
      <c r="C1369" s="67" t="str">
        <f t="shared" si="150"/>
        <v>Vivian Cressman</v>
      </c>
      <c r="D1369" s="71" t="str" cm="1">
        <f t="array" ref="D1369">_xlfn.IFS(AK1369="1",CONCATENATE(C1369,"Regional"),AK1369="2",CONCATENATE(C1369,"Sectional"),AK1369="3",CONCATENATE(C1369,COUNTIF($C$1:C1369,C1369)))</f>
        <v>Vivian Cressman3</v>
      </c>
      <c r="E1369" s="66">
        <v>45156.520833333336</v>
      </c>
      <c r="F1369" t="s">
        <v>2661</v>
      </c>
      <c r="G1369" s="46">
        <v>14</v>
      </c>
      <c r="H1369" s="46">
        <v>71</v>
      </c>
      <c r="I1369" s="46">
        <v>1</v>
      </c>
      <c r="J1369" t="s">
        <v>97</v>
      </c>
      <c r="K1369" t="s">
        <v>131</v>
      </c>
      <c r="L1369" s="46">
        <v>5158</v>
      </c>
      <c r="M1369" s="46">
        <v>72</v>
      </c>
      <c r="N1369" s="46">
        <v>68.8</v>
      </c>
      <c r="O1369" s="46">
        <v>112</v>
      </c>
      <c r="P1369" s="46">
        <f t="shared" si="151"/>
        <v>2</v>
      </c>
      <c r="R1369" s="67" t="s">
        <v>1157</v>
      </c>
      <c r="S1369" s="67">
        <f>COUNTIF(Y$2:$Y$100,R1369)</f>
        <v>0</v>
      </c>
      <c r="V1369" s="67">
        <f t="shared" si="152"/>
        <v>0</v>
      </c>
      <c r="AB1369" t="s">
        <v>131</v>
      </c>
      <c r="AC1369" s="46">
        <v>5158</v>
      </c>
      <c r="AD1369" s="46">
        <v>72</v>
      </c>
      <c r="AE1369" s="46">
        <v>68.8</v>
      </c>
      <c r="AF1369" s="46">
        <v>112</v>
      </c>
      <c r="AH1369" s="70" t="str">
        <f t="shared" si="153"/>
        <v/>
      </c>
      <c r="AI1369" s="70" t="str">
        <f t="shared" si="154"/>
        <v/>
      </c>
      <c r="AJ1369" s="70" t="str">
        <f t="shared" si="155"/>
        <v>X</v>
      </c>
      <c r="AK1369" s="70" t="str" cm="1">
        <f t="array" ref="AK1369">_xlfn.IFS(AH1369&lt;&gt;"","1",AI1369&lt;&gt;"","2",AJ1369&lt;&gt;"","3")</f>
        <v>3</v>
      </c>
    </row>
    <row r="1370" spans="1:37" x14ac:dyDescent="0.25">
      <c r="A1370" t="s">
        <v>456</v>
      </c>
      <c r="B1370" t="s">
        <v>457</v>
      </c>
      <c r="C1370" s="67" t="str">
        <f t="shared" si="150"/>
        <v>Ellen Close</v>
      </c>
      <c r="D1370" s="71" t="str" cm="1">
        <f t="array" ref="D1370">_xlfn.IFS(AK1370="1",CONCATENATE(C1370,"Regional"),AK1370="2",CONCATENATE(C1370,"Sectional"),AK1370="3",CONCATENATE(C1370,COUNTIF($C$1:C1370,C1370)))</f>
        <v>Ellen Close3</v>
      </c>
      <c r="E1370" s="66">
        <v>45156.520833333336</v>
      </c>
      <c r="F1370" t="s">
        <v>2661</v>
      </c>
      <c r="G1370" s="46">
        <v>14</v>
      </c>
      <c r="H1370" s="46">
        <v>76</v>
      </c>
      <c r="I1370" s="46">
        <v>2</v>
      </c>
      <c r="J1370" t="s">
        <v>97</v>
      </c>
      <c r="K1370" t="s">
        <v>131</v>
      </c>
      <c r="L1370" s="46">
        <v>5158</v>
      </c>
      <c r="M1370" s="46">
        <v>72</v>
      </c>
      <c r="N1370" s="46">
        <v>68.8</v>
      </c>
      <c r="O1370" s="46">
        <v>112</v>
      </c>
      <c r="P1370" s="46">
        <f t="shared" si="151"/>
        <v>2</v>
      </c>
      <c r="R1370" s="67" t="s">
        <v>1160</v>
      </c>
      <c r="S1370" s="67">
        <f>COUNTIF(Y$2:$Y$100,R1370)</f>
        <v>0</v>
      </c>
      <c r="V1370" s="67">
        <f t="shared" si="152"/>
        <v>0</v>
      </c>
      <c r="AB1370" t="s">
        <v>131</v>
      </c>
      <c r="AC1370" s="46">
        <v>5158</v>
      </c>
      <c r="AD1370" s="46">
        <v>72</v>
      </c>
      <c r="AE1370" s="46">
        <v>68.8</v>
      </c>
      <c r="AF1370" s="46">
        <v>112</v>
      </c>
      <c r="AH1370" s="70" t="str">
        <f t="shared" si="153"/>
        <v/>
      </c>
      <c r="AI1370" s="70" t="str">
        <f t="shared" si="154"/>
        <v/>
      </c>
      <c r="AJ1370" s="70" t="str">
        <f t="shared" si="155"/>
        <v>X</v>
      </c>
      <c r="AK1370" s="70" t="str" cm="1">
        <f t="array" ref="AK1370">_xlfn.IFS(AH1370&lt;&gt;"","1",AI1370&lt;&gt;"","2",AJ1370&lt;&gt;"","3")</f>
        <v>3</v>
      </c>
    </row>
    <row r="1371" spans="1:37" x14ac:dyDescent="0.25">
      <c r="A1371" t="s">
        <v>377</v>
      </c>
      <c r="B1371" t="s">
        <v>570</v>
      </c>
      <c r="C1371" s="67" t="str">
        <f t="shared" si="150"/>
        <v>Sydney Weiss</v>
      </c>
      <c r="D1371" s="71" t="str" cm="1">
        <f t="array" ref="D1371">_xlfn.IFS(AK1371="1",CONCATENATE(C1371,"Regional"),AK1371="2",CONCATENATE(C1371,"Sectional"),AK1371="3",CONCATENATE(C1371,COUNTIF($C$1:C1371,C1371)))</f>
        <v>Sydney Weiss3</v>
      </c>
      <c r="E1371" s="66">
        <v>45156.520833333336</v>
      </c>
      <c r="F1371" t="s">
        <v>2661</v>
      </c>
      <c r="G1371" s="46">
        <v>14</v>
      </c>
      <c r="H1371" s="46">
        <v>83</v>
      </c>
      <c r="I1371" s="46">
        <v>3</v>
      </c>
      <c r="J1371" t="s">
        <v>97</v>
      </c>
      <c r="K1371" t="s">
        <v>131</v>
      </c>
      <c r="L1371" s="46">
        <v>5158</v>
      </c>
      <c r="M1371" s="46">
        <v>72</v>
      </c>
      <c r="N1371" s="46">
        <v>68.8</v>
      </c>
      <c r="O1371" s="46">
        <v>112</v>
      </c>
      <c r="P1371" s="46">
        <f t="shared" si="151"/>
        <v>2</v>
      </c>
      <c r="R1371" s="67" t="s">
        <v>2742</v>
      </c>
      <c r="S1371" s="67">
        <f>COUNTIF(Y$2:$Y$100,R1371)</f>
        <v>0</v>
      </c>
      <c r="V1371" s="67">
        <f t="shared" si="152"/>
        <v>0</v>
      </c>
      <c r="AB1371" t="s">
        <v>131</v>
      </c>
      <c r="AC1371" s="46">
        <v>5158</v>
      </c>
      <c r="AD1371" s="46">
        <v>72</v>
      </c>
      <c r="AE1371" s="46">
        <v>68.8</v>
      </c>
      <c r="AF1371" s="46">
        <v>112</v>
      </c>
      <c r="AH1371" s="70" t="str">
        <f t="shared" si="153"/>
        <v/>
      </c>
      <c r="AI1371" s="70" t="str">
        <f t="shared" si="154"/>
        <v/>
      </c>
      <c r="AJ1371" s="70" t="str">
        <f t="shared" si="155"/>
        <v>X</v>
      </c>
      <c r="AK1371" s="70" t="str" cm="1">
        <f t="array" ref="AK1371">_xlfn.IFS(AH1371&lt;&gt;"","1",AI1371&lt;&gt;"","2",AJ1371&lt;&gt;"","3")</f>
        <v>3</v>
      </c>
    </row>
    <row r="1372" spans="1:37" x14ac:dyDescent="0.25">
      <c r="A1372" t="s">
        <v>485</v>
      </c>
      <c r="B1372" t="s">
        <v>428</v>
      </c>
      <c r="C1372" s="67" t="str">
        <f t="shared" si="150"/>
        <v>Annika Jafferis</v>
      </c>
      <c r="D1372" s="71" t="str" cm="1">
        <f t="array" ref="D1372">_xlfn.IFS(AK1372="1",CONCATENATE(C1372,"Regional"),AK1372="2",CONCATENATE(C1372,"Sectional"),AK1372="3",CONCATENATE(C1372,COUNTIF($C$1:C1372,C1372)))</f>
        <v>Annika Jafferis3</v>
      </c>
      <c r="E1372" s="66">
        <v>45156.520833333336</v>
      </c>
      <c r="F1372" t="s">
        <v>2661</v>
      </c>
      <c r="G1372" s="46">
        <v>14</v>
      </c>
      <c r="H1372" s="46">
        <v>84</v>
      </c>
      <c r="I1372" s="46">
        <v>4</v>
      </c>
      <c r="J1372" t="s">
        <v>97</v>
      </c>
      <c r="K1372" t="s">
        <v>131</v>
      </c>
      <c r="L1372" s="46">
        <v>5158</v>
      </c>
      <c r="M1372" s="46">
        <v>72</v>
      </c>
      <c r="N1372" s="46">
        <v>68.8</v>
      </c>
      <c r="O1372" s="46">
        <v>112</v>
      </c>
      <c r="P1372" s="46">
        <f t="shared" si="151"/>
        <v>2</v>
      </c>
      <c r="R1372" s="67" t="s">
        <v>1176</v>
      </c>
      <c r="S1372" s="67">
        <f>COUNTIF(Y$2:$Y$100,R1372)</f>
        <v>0</v>
      </c>
      <c r="V1372" s="67">
        <f t="shared" si="152"/>
        <v>0</v>
      </c>
      <c r="AB1372" t="s">
        <v>131</v>
      </c>
      <c r="AC1372" s="46">
        <v>5158</v>
      </c>
      <c r="AD1372" s="46">
        <v>72</v>
      </c>
      <c r="AE1372" s="46">
        <v>68.8</v>
      </c>
      <c r="AF1372" s="46">
        <v>112</v>
      </c>
      <c r="AH1372" s="70" t="str">
        <f t="shared" si="153"/>
        <v/>
      </c>
      <c r="AI1372" s="70" t="str">
        <f t="shared" si="154"/>
        <v/>
      </c>
      <c r="AJ1372" s="70" t="str">
        <f t="shared" si="155"/>
        <v>X</v>
      </c>
      <c r="AK1372" s="70" t="str" cm="1">
        <f t="array" ref="AK1372">_xlfn.IFS(AH1372&lt;&gt;"","1",AI1372&lt;&gt;"","2",AJ1372&lt;&gt;"","3")</f>
        <v>3</v>
      </c>
    </row>
    <row r="1373" spans="1:37" x14ac:dyDescent="0.25">
      <c r="A1373" t="s">
        <v>1795</v>
      </c>
      <c r="B1373" t="s">
        <v>1796</v>
      </c>
      <c r="C1373" s="67" t="str">
        <f t="shared" si="150"/>
        <v>Ezabell Yu</v>
      </c>
      <c r="D1373" s="71" t="str" cm="1">
        <f t="array" ref="D1373">_xlfn.IFS(AK1373="1",CONCATENATE(C1373,"Regional"),AK1373="2",CONCATENATE(C1373,"Sectional"),AK1373="3",CONCATENATE(C1373,COUNTIF($C$1:C1373,C1373)))</f>
        <v>Ezabell Yu1</v>
      </c>
      <c r="E1373" s="66">
        <v>45156.520833333336</v>
      </c>
      <c r="F1373" t="s">
        <v>2661</v>
      </c>
      <c r="G1373" s="46">
        <v>14</v>
      </c>
      <c r="H1373" s="46">
        <v>85</v>
      </c>
      <c r="I1373" s="46">
        <v>5</v>
      </c>
      <c r="J1373" t="s">
        <v>97</v>
      </c>
      <c r="K1373" t="s">
        <v>131</v>
      </c>
      <c r="L1373" s="46">
        <v>5158</v>
      </c>
      <c r="M1373" s="46">
        <v>72</v>
      </c>
      <c r="N1373" s="46">
        <v>68.8</v>
      </c>
      <c r="O1373" s="46">
        <v>112</v>
      </c>
      <c r="P1373" s="46">
        <f t="shared" si="151"/>
        <v>2</v>
      </c>
      <c r="R1373" s="67" t="s">
        <v>2798</v>
      </c>
      <c r="S1373" s="67">
        <f>COUNTIF(Y$2:$Y$100,R1373)</f>
        <v>0</v>
      </c>
      <c r="V1373" s="67">
        <f t="shared" si="152"/>
        <v>0</v>
      </c>
      <c r="AB1373" t="s">
        <v>131</v>
      </c>
      <c r="AC1373" s="46">
        <v>5158</v>
      </c>
      <c r="AD1373" s="46">
        <v>72</v>
      </c>
      <c r="AE1373" s="46">
        <v>68.8</v>
      </c>
      <c r="AF1373" s="46">
        <v>112</v>
      </c>
      <c r="AH1373" s="70" t="str">
        <f t="shared" si="153"/>
        <v/>
      </c>
      <c r="AI1373" s="70" t="str">
        <f t="shared" si="154"/>
        <v/>
      </c>
      <c r="AJ1373" s="70" t="str">
        <f t="shared" si="155"/>
        <v>X</v>
      </c>
      <c r="AK1373" s="70" t="str" cm="1">
        <f t="array" ref="AK1373">_xlfn.IFS(AH1373&lt;&gt;"","1",AI1373&lt;&gt;"","2",AJ1373&lt;&gt;"","3")</f>
        <v>3</v>
      </c>
    </row>
    <row r="1374" spans="1:37" x14ac:dyDescent="0.25">
      <c r="A1374" t="s">
        <v>382</v>
      </c>
      <c r="B1374" t="s">
        <v>532</v>
      </c>
      <c r="C1374" s="67" t="str">
        <f t="shared" si="150"/>
        <v>Maddy Wilcox</v>
      </c>
      <c r="D1374" s="71" t="str" cm="1">
        <f t="array" ref="D1374">_xlfn.IFS(AK1374="1",CONCATENATE(C1374,"Regional"),AK1374="2",CONCATENATE(C1374,"Sectional"),AK1374="3",CONCATENATE(C1374,COUNTIF($C$1:C1374,C1374)))</f>
        <v>Maddy Wilcox3</v>
      </c>
      <c r="E1374" s="66">
        <v>45156.520833333336</v>
      </c>
      <c r="F1374" t="s">
        <v>2661</v>
      </c>
      <c r="G1374" s="46">
        <v>14</v>
      </c>
      <c r="H1374" s="46">
        <v>87</v>
      </c>
      <c r="I1374" s="46">
        <v>6</v>
      </c>
      <c r="J1374" t="s">
        <v>97</v>
      </c>
      <c r="K1374" t="s">
        <v>131</v>
      </c>
      <c r="L1374" s="46">
        <v>5158</v>
      </c>
      <c r="M1374" s="46">
        <v>72</v>
      </c>
      <c r="N1374" s="46">
        <v>68.8</v>
      </c>
      <c r="O1374" s="46">
        <v>112</v>
      </c>
      <c r="P1374" s="46">
        <f t="shared" si="151"/>
        <v>2</v>
      </c>
      <c r="R1374" s="67" t="s">
        <v>3383</v>
      </c>
      <c r="S1374" s="67">
        <f>COUNTIF(Y$2:$Y$100,R1374)</f>
        <v>0</v>
      </c>
      <c r="V1374" s="67">
        <f t="shared" si="152"/>
        <v>0</v>
      </c>
      <c r="AB1374" t="s">
        <v>131</v>
      </c>
      <c r="AC1374" s="46">
        <v>5158</v>
      </c>
      <c r="AD1374" s="46">
        <v>72</v>
      </c>
      <c r="AE1374" s="46">
        <v>68.8</v>
      </c>
      <c r="AF1374" s="46">
        <v>112</v>
      </c>
      <c r="AH1374" s="70" t="str">
        <f t="shared" si="153"/>
        <v/>
      </c>
      <c r="AI1374" s="70" t="str">
        <f t="shared" si="154"/>
        <v/>
      </c>
      <c r="AJ1374" s="70" t="str">
        <f t="shared" si="155"/>
        <v>X</v>
      </c>
      <c r="AK1374" s="70" t="str" cm="1">
        <f t="array" ref="AK1374">_xlfn.IFS(AH1374&lt;&gt;"","1",AI1374&lt;&gt;"","2",AJ1374&lt;&gt;"","3")</f>
        <v>3</v>
      </c>
    </row>
    <row r="1375" spans="1:37" x14ac:dyDescent="0.25">
      <c r="A1375" t="s">
        <v>1835</v>
      </c>
      <c r="B1375" t="s">
        <v>1703</v>
      </c>
      <c r="C1375" s="67" t="str">
        <f t="shared" si="150"/>
        <v>olivia maly</v>
      </c>
      <c r="D1375" s="71" t="str" cm="1">
        <f t="array" ref="D1375">_xlfn.IFS(AK1375="1",CONCATENATE(C1375,"Regional"),AK1375="2",CONCATENATE(C1375,"Sectional"),AK1375="3",CONCATENATE(C1375,COUNTIF($C$1:C1375,C1375)))</f>
        <v>olivia maly1</v>
      </c>
      <c r="E1375" s="66">
        <v>45156.520833333336</v>
      </c>
      <c r="F1375" t="s">
        <v>2661</v>
      </c>
      <c r="G1375" s="46">
        <v>14</v>
      </c>
      <c r="H1375" s="46">
        <v>95</v>
      </c>
      <c r="I1375" s="46">
        <v>7</v>
      </c>
      <c r="J1375" t="s">
        <v>97</v>
      </c>
      <c r="K1375" t="s">
        <v>131</v>
      </c>
      <c r="L1375" s="46">
        <v>5158</v>
      </c>
      <c r="M1375" s="46">
        <v>72</v>
      </c>
      <c r="N1375" s="46">
        <v>68.8</v>
      </c>
      <c r="O1375" s="46">
        <v>112</v>
      </c>
      <c r="P1375" s="46">
        <f t="shared" si="151"/>
        <v>2</v>
      </c>
      <c r="R1375" s="67" t="s">
        <v>2839</v>
      </c>
      <c r="S1375" s="67">
        <f>COUNTIF(Y$2:$Y$100,R1375)</f>
        <v>0</v>
      </c>
      <c r="V1375" s="67">
        <f t="shared" si="152"/>
        <v>0</v>
      </c>
      <c r="AB1375" t="s">
        <v>131</v>
      </c>
      <c r="AC1375" s="46">
        <v>5158</v>
      </c>
      <c r="AD1375" s="46">
        <v>72</v>
      </c>
      <c r="AE1375" s="46">
        <v>68.8</v>
      </c>
      <c r="AF1375" s="46">
        <v>112</v>
      </c>
      <c r="AH1375" s="70" t="str">
        <f t="shared" si="153"/>
        <v/>
      </c>
      <c r="AI1375" s="70" t="str">
        <f t="shared" si="154"/>
        <v/>
      </c>
      <c r="AJ1375" s="70" t="str">
        <f t="shared" si="155"/>
        <v>X</v>
      </c>
      <c r="AK1375" s="70" t="str" cm="1">
        <f t="array" ref="AK1375">_xlfn.IFS(AH1375&lt;&gt;"","1",AI1375&lt;&gt;"","2",AJ1375&lt;&gt;"","3")</f>
        <v>3</v>
      </c>
    </row>
    <row r="1376" spans="1:37" x14ac:dyDescent="0.25">
      <c r="A1376" t="s">
        <v>604</v>
      </c>
      <c r="B1376" t="s">
        <v>605</v>
      </c>
      <c r="C1376" s="67" t="str">
        <f t="shared" si="150"/>
        <v>Anisa Habib</v>
      </c>
      <c r="D1376" s="71" t="str" cm="1">
        <f t="array" ref="D1376">_xlfn.IFS(AK1376="1",CONCATENATE(C1376,"Regional"),AK1376="2",CONCATENATE(C1376,"Sectional"),AK1376="3",CONCATENATE(C1376,COUNTIF($C$1:C1376,C1376)))</f>
        <v>Anisa Habib1</v>
      </c>
      <c r="E1376" s="66">
        <v>45156.520833333336</v>
      </c>
      <c r="F1376" t="s">
        <v>2661</v>
      </c>
      <c r="G1376" s="46">
        <v>14</v>
      </c>
      <c r="H1376" s="46">
        <v>100</v>
      </c>
      <c r="I1376" s="46">
        <v>8</v>
      </c>
      <c r="J1376" t="s">
        <v>97</v>
      </c>
      <c r="K1376" t="s">
        <v>131</v>
      </c>
      <c r="L1376" s="46">
        <v>5158</v>
      </c>
      <c r="M1376" s="46">
        <v>72</v>
      </c>
      <c r="N1376" s="46">
        <v>68.8</v>
      </c>
      <c r="O1376" s="46">
        <v>112</v>
      </c>
      <c r="P1376" s="46">
        <f t="shared" si="151"/>
        <v>2</v>
      </c>
      <c r="R1376" s="67" t="s">
        <v>1249</v>
      </c>
      <c r="S1376" s="67">
        <f>COUNTIF(Y$2:$Y$100,R1376)</f>
        <v>0</v>
      </c>
      <c r="V1376" s="67">
        <f t="shared" si="152"/>
        <v>0</v>
      </c>
      <c r="AB1376" t="s">
        <v>131</v>
      </c>
      <c r="AC1376" s="46">
        <v>5158</v>
      </c>
      <c r="AD1376" s="46">
        <v>72</v>
      </c>
      <c r="AE1376" s="46">
        <v>68.8</v>
      </c>
      <c r="AF1376" s="46">
        <v>112</v>
      </c>
      <c r="AH1376" s="70" t="str">
        <f t="shared" si="153"/>
        <v/>
      </c>
      <c r="AI1376" s="70" t="str">
        <f t="shared" si="154"/>
        <v/>
      </c>
      <c r="AJ1376" s="70" t="str">
        <f t="shared" si="155"/>
        <v>X</v>
      </c>
      <c r="AK1376" s="70" t="str" cm="1">
        <f t="array" ref="AK1376">_xlfn.IFS(AH1376&lt;&gt;"","1",AI1376&lt;&gt;"","2",AJ1376&lt;&gt;"","3")</f>
        <v>3</v>
      </c>
    </row>
    <row r="1377" spans="1:37" x14ac:dyDescent="0.25">
      <c r="A1377" t="s">
        <v>602</v>
      </c>
      <c r="B1377" t="s">
        <v>564</v>
      </c>
      <c r="C1377" s="67" t="str">
        <f t="shared" si="150"/>
        <v>Evelyn Wimmer</v>
      </c>
      <c r="D1377" s="71" t="str" cm="1">
        <f t="array" ref="D1377">_xlfn.IFS(AK1377="1",CONCATENATE(C1377,"Regional"),AK1377="2",CONCATENATE(C1377,"Sectional"),AK1377="3",CONCATENATE(C1377,COUNTIF($C$1:C1377,C1377)))</f>
        <v>Evelyn Wimmer1</v>
      </c>
      <c r="E1377" s="66">
        <v>45156.520833333336</v>
      </c>
      <c r="F1377" t="s">
        <v>2661</v>
      </c>
      <c r="G1377" s="46">
        <v>14</v>
      </c>
      <c r="H1377" s="46">
        <v>106</v>
      </c>
      <c r="I1377" s="46">
        <v>9</v>
      </c>
      <c r="J1377" t="s">
        <v>97</v>
      </c>
      <c r="K1377" t="s">
        <v>131</v>
      </c>
      <c r="L1377" s="46">
        <v>5158</v>
      </c>
      <c r="M1377" s="46">
        <v>72</v>
      </c>
      <c r="N1377" s="46">
        <v>68.8</v>
      </c>
      <c r="O1377" s="46">
        <v>112</v>
      </c>
      <c r="P1377" s="46">
        <f t="shared" si="151"/>
        <v>2</v>
      </c>
      <c r="R1377" s="67" t="s">
        <v>1246</v>
      </c>
      <c r="S1377" s="67">
        <f>COUNTIF(Y$2:$Y$100,R1377)</f>
        <v>0</v>
      </c>
      <c r="V1377" s="67">
        <f t="shared" si="152"/>
        <v>0</v>
      </c>
      <c r="AB1377" t="s">
        <v>131</v>
      </c>
      <c r="AC1377" s="46">
        <v>5158</v>
      </c>
      <c r="AD1377" s="46">
        <v>72</v>
      </c>
      <c r="AE1377" s="46">
        <v>68.8</v>
      </c>
      <c r="AF1377" s="46">
        <v>112</v>
      </c>
      <c r="AH1377" s="70" t="str">
        <f t="shared" si="153"/>
        <v/>
      </c>
      <c r="AI1377" s="70" t="str">
        <f t="shared" si="154"/>
        <v/>
      </c>
      <c r="AJ1377" s="70" t="str">
        <f t="shared" si="155"/>
        <v>X</v>
      </c>
      <c r="AK1377" s="70" t="str" cm="1">
        <f t="array" ref="AK1377">_xlfn.IFS(AH1377&lt;&gt;"","1",AI1377&lt;&gt;"","2",AJ1377&lt;&gt;"","3")</f>
        <v>3</v>
      </c>
    </row>
    <row r="1378" spans="1:37" x14ac:dyDescent="0.25">
      <c r="A1378" t="s">
        <v>1845</v>
      </c>
      <c r="B1378" t="s">
        <v>840</v>
      </c>
      <c r="C1378" s="67" t="str">
        <f t="shared" si="150"/>
        <v>Charlotte Rodenkirch</v>
      </c>
      <c r="D1378" s="71" t="str" cm="1">
        <f t="array" ref="D1378">_xlfn.IFS(AK1378="1",CONCATENATE(C1378,"Regional"),AK1378="2",CONCATENATE(C1378,"Sectional"),AK1378="3",CONCATENATE(C1378,COUNTIF($C$1:C1378,C1378)))</f>
        <v>Charlotte Rodenkirch1</v>
      </c>
      <c r="E1378" s="66">
        <v>45156.520833333336</v>
      </c>
      <c r="F1378" t="s">
        <v>2661</v>
      </c>
      <c r="G1378" s="46">
        <v>14</v>
      </c>
      <c r="H1378" s="46">
        <v>106</v>
      </c>
      <c r="I1378" s="46">
        <v>9</v>
      </c>
      <c r="J1378" t="s">
        <v>97</v>
      </c>
      <c r="K1378" t="s">
        <v>131</v>
      </c>
      <c r="L1378" s="46">
        <v>5158</v>
      </c>
      <c r="M1378" s="46">
        <v>72</v>
      </c>
      <c r="N1378" s="46">
        <v>68.8</v>
      </c>
      <c r="O1378" s="46">
        <v>112</v>
      </c>
      <c r="P1378" s="46">
        <f t="shared" si="151"/>
        <v>2</v>
      </c>
      <c r="R1378" s="67" t="s">
        <v>2852</v>
      </c>
      <c r="S1378" s="67">
        <f>COUNTIF(Y$2:$Y$100,R1378)</f>
        <v>0</v>
      </c>
      <c r="V1378" s="67">
        <f t="shared" si="152"/>
        <v>0</v>
      </c>
      <c r="AB1378" t="s">
        <v>131</v>
      </c>
      <c r="AC1378" s="46">
        <v>5158</v>
      </c>
      <c r="AD1378" s="46">
        <v>72</v>
      </c>
      <c r="AE1378" s="46">
        <v>68.8</v>
      </c>
      <c r="AF1378" s="46">
        <v>112</v>
      </c>
      <c r="AH1378" s="70" t="str">
        <f t="shared" si="153"/>
        <v/>
      </c>
      <c r="AI1378" s="70" t="str">
        <f t="shared" si="154"/>
        <v/>
      </c>
      <c r="AJ1378" s="70" t="str">
        <f t="shared" si="155"/>
        <v>X</v>
      </c>
      <c r="AK1378" s="70" t="str" cm="1">
        <f t="array" ref="AK1378">_xlfn.IFS(AH1378&lt;&gt;"","1",AI1378&lt;&gt;"","2",AJ1378&lt;&gt;"","3")</f>
        <v>3</v>
      </c>
    </row>
    <row r="1379" spans="1:37" x14ac:dyDescent="0.25">
      <c r="A1379" t="s">
        <v>515</v>
      </c>
      <c r="B1379" t="s">
        <v>516</v>
      </c>
      <c r="C1379" s="67" t="str">
        <f t="shared" si="150"/>
        <v>Bea Vaughan</v>
      </c>
      <c r="D1379" s="71" t="str" cm="1">
        <f t="array" ref="D1379">_xlfn.IFS(AK1379="1",CONCATENATE(C1379,"Regional"),AK1379="2",CONCATENATE(C1379,"Sectional"),AK1379="3",CONCATENATE(C1379,COUNTIF($C$1:C1379,C1379)))</f>
        <v>Bea Vaughan2</v>
      </c>
      <c r="E1379" s="66">
        <v>45156.520833333336</v>
      </c>
      <c r="F1379" t="s">
        <v>2661</v>
      </c>
      <c r="G1379" s="46">
        <v>14</v>
      </c>
      <c r="H1379" s="46">
        <v>107</v>
      </c>
      <c r="I1379" s="46">
        <v>11</v>
      </c>
      <c r="J1379" t="s">
        <v>97</v>
      </c>
      <c r="K1379" t="s">
        <v>131</v>
      </c>
      <c r="L1379" s="46">
        <v>5158</v>
      </c>
      <c r="M1379" s="46">
        <v>72</v>
      </c>
      <c r="N1379" s="46">
        <v>68.8</v>
      </c>
      <c r="O1379" s="46">
        <v>112</v>
      </c>
      <c r="P1379" s="46">
        <f t="shared" si="151"/>
        <v>2</v>
      </c>
      <c r="R1379" s="67" t="s">
        <v>1195</v>
      </c>
      <c r="S1379" s="67">
        <f>COUNTIF(Y$2:$Y$100,R1379)</f>
        <v>0</v>
      </c>
      <c r="V1379" s="67">
        <f t="shared" si="152"/>
        <v>0</v>
      </c>
      <c r="AB1379" t="s">
        <v>131</v>
      </c>
      <c r="AC1379" s="46">
        <v>5158</v>
      </c>
      <c r="AD1379" s="46">
        <v>72</v>
      </c>
      <c r="AE1379" s="46">
        <v>68.8</v>
      </c>
      <c r="AF1379" s="46">
        <v>112</v>
      </c>
      <c r="AH1379" s="70" t="str">
        <f t="shared" si="153"/>
        <v/>
      </c>
      <c r="AI1379" s="70" t="str">
        <f t="shared" si="154"/>
        <v/>
      </c>
      <c r="AJ1379" s="70" t="str">
        <f t="shared" si="155"/>
        <v>X</v>
      </c>
      <c r="AK1379" s="70" t="str" cm="1">
        <f t="array" ref="AK1379">_xlfn.IFS(AH1379&lt;&gt;"","1",AI1379&lt;&gt;"","2",AJ1379&lt;&gt;"","3")</f>
        <v>3</v>
      </c>
    </row>
    <row r="1380" spans="1:37" x14ac:dyDescent="0.25">
      <c r="A1380" t="s">
        <v>1815</v>
      </c>
      <c r="B1380" t="s">
        <v>414</v>
      </c>
      <c r="C1380" s="67" t="str">
        <f t="shared" si="150"/>
        <v>Megan Bouplon</v>
      </c>
      <c r="D1380" s="71" t="str" cm="1">
        <f t="array" ref="D1380">_xlfn.IFS(AK1380="1",CONCATENATE(C1380,"Regional"),AK1380="2",CONCATENATE(C1380,"Sectional"),AK1380="3",CONCATENATE(C1380,COUNTIF($C$1:C1380,C1380)))</f>
        <v>Megan Bouplon2</v>
      </c>
      <c r="E1380" s="66">
        <v>45156.520833333336</v>
      </c>
      <c r="F1380" t="s">
        <v>2661</v>
      </c>
      <c r="G1380" s="46">
        <v>14</v>
      </c>
      <c r="H1380" s="46">
        <v>119</v>
      </c>
      <c r="I1380" s="46">
        <v>12</v>
      </c>
      <c r="J1380" t="s">
        <v>97</v>
      </c>
      <c r="K1380" t="s">
        <v>131</v>
      </c>
      <c r="L1380" s="46">
        <v>5158</v>
      </c>
      <c r="M1380" s="46">
        <v>72</v>
      </c>
      <c r="N1380" s="46">
        <v>68.8</v>
      </c>
      <c r="O1380" s="46">
        <v>112</v>
      </c>
      <c r="P1380" s="46">
        <f t="shared" si="151"/>
        <v>2</v>
      </c>
      <c r="R1380" s="67" t="s">
        <v>2816</v>
      </c>
      <c r="S1380" s="67">
        <f>COUNTIF(Y$2:$Y$100,R1380)</f>
        <v>0</v>
      </c>
      <c r="V1380" s="67">
        <f t="shared" si="152"/>
        <v>0</v>
      </c>
      <c r="AB1380" t="s">
        <v>131</v>
      </c>
      <c r="AC1380" s="46">
        <v>5158</v>
      </c>
      <c r="AD1380" s="46">
        <v>72</v>
      </c>
      <c r="AE1380" s="46">
        <v>68.8</v>
      </c>
      <c r="AF1380" s="46">
        <v>112</v>
      </c>
      <c r="AH1380" s="70" t="str">
        <f t="shared" si="153"/>
        <v/>
      </c>
      <c r="AI1380" s="70" t="str">
        <f t="shared" si="154"/>
        <v/>
      </c>
      <c r="AJ1380" s="70" t="str">
        <f t="shared" si="155"/>
        <v>X</v>
      </c>
      <c r="AK1380" s="70" t="str" cm="1">
        <f t="array" ref="AK1380">_xlfn.IFS(AH1380&lt;&gt;"","1",AI1380&lt;&gt;"","2",AJ1380&lt;&gt;"","3")</f>
        <v>3</v>
      </c>
    </row>
    <row r="1381" spans="1:37" x14ac:dyDescent="0.25">
      <c r="A1381" t="s">
        <v>2242</v>
      </c>
      <c r="B1381" t="s">
        <v>518</v>
      </c>
      <c r="C1381" s="67" t="str">
        <f t="shared" si="150"/>
        <v>Isla Gard</v>
      </c>
      <c r="D1381" s="71" t="str" cm="1">
        <f t="array" ref="D1381">_xlfn.IFS(AK1381="1",CONCATENATE(C1381,"Regional"),AK1381="2",CONCATENATE(C1381,"Sectional"),AK1381="3",CONCATENATE(C1381,COUNTIF($C$1:C1381,C1381)))</f>
        <v>Isla Gard1</v>
      </c>
      <c r="E1381" s="66">
        <v>45156.520833333336</v>
      </c>
      <c r="F1381" t="s">
        <v>2661</v>
      </c>
      <c r="G1381" s="46">
        <v>14</v>
      </c>
      <c r="H1381" s="46">
        <v>130</v>
      </c>
      <c r="I1381" s="46">
        <v>13</v>
      </c>
      <c r="J1381" t="s">
        <v>97</v>
      </c>
      <c r="K1381" t="s">
        <v>131</v>
      </c>
      <c r="L1381" s="46">
        <v>5158</v>
      </c>
      <c r="M1381" s="46">
        <v>72</v>
      </c>
      <c r="N1381" s="46">
        <v>68.8</v>
      </c>
      <c r="O1381" s="46">
        <v>112</v>
      </c>
      <c r="P1381" s="46">
        <f t="shared" si="151"/>
        <v>2</v>
      </c>
      <c r="R1381" s="67" t="s">
        <v>3265</v>
      </c>
      <c r="S1381" s="67">
        <f>COUNTIF(Y$2:$Y$100,R1381)</f>
        <v>0</v>
      </c>
      <c r="V1381" s="67">
        <f t="shared" si="152"/>
        <v>0</v>
      </c>
      <c r="AB1381" t="s">
        <v>131</v>
      </c>
      <c r="AC1381" s="46">
        <v>5158</v>
      </c>
      <c r="AD1381" s="46">
        <v>72</v>
      </c>
      <c r="AE1381" s="46">
        <v>68.8</v>
      </c>
      <c r="AF1381" s="46">
        <v>112</v>
      </c>
      <c r="AH1381" s="70" t="str">
        <f t="shared" si="153"/>
        <v/>
      </c>
      <c r="AI1381" s="70" t="str">
        <f t="shared" si="154"/>
        <v/>
      </c>
      <c r="AJ1381" s="70" t="str">
        <f t="shared" si="155"/>
        <v>X</v>
      </c>
      <c r="AK1381" s="70" t="str" cm="1">
        <f t="array" ref="AK1381">_xlfn.IFS(AH1381&lt;&gt;"","1",AI1381&lt;&gt;"","2",AJ1381&lt;&gt;"","3")</f>
        <v>3</v>
      </c>
    </row>
    <row r="1382" spans="1:37" x14ac:dyDescent="0.25">
      <c r="A1382" t="s">
        <v>2328</v>
      </c>
      <c r="B1382" t="s">
        <v>2329</v>
      </c>
      <c r="C1382" s="67" t="str">
        <f t="shared" si="150"/>
        <v>gen ready</v>
      </c>
      <c r="D1382" s="71" t="str" cm="1">
        <f t="array" ref="D1382">_xlfn.IFS(AK1382="1",CONCATENATE(C1382,"Regional"),AK1382="2",CONCATENATE(C1382,"Sectional"),AK1382="3",CONCATENATE(C1382,COUNTIF($C$1:C1382,C1382)))</f>
        <v>gen ready1</v>
      </c>
      <c r="E1382" s="66">
        <v>45156.520833333336</v>
      </c>
      <c r="F1382" t="s">
        <v>2661</v>
      </c>
      <c r="G1382" s="46">
        <v>14</v>
      </c>
      <c r="H1382" s="46">
        <v>149</v>
      </c>
      <c r="I1382" s="46">
        <v>14</v>
      </c>
      <c r="J1382" t="s">
        <v>97</v>
      </c>
      <c r="K1382" t="s">
        <v>131</v>
      </c>
      <c r="L1382" s="46">
        <v>5158</v>
      </c>
      <c r="M1382" s="46">
        <v>72</v>
      </c>
      <c r="N1382" s="46">
        <v>68.8</v>
      </c>
      <c r="O1382" s="46">
        <v>112</v>
      </c>
      <c r="P1382" s="46">
        <f t="shared" si="151"/>
        <v>2</v>
      </c>
      <c r="R1382" s="67" t="s">
        <v>3354</v>
      </c>
      <c r="S1382" s="67">
        <f>COUNTIF(Y$2:$Y$100,R1382)</f>
        <v>0</v>
      </c>
      <c r="V1382" s="67">
        <f t="shared" si="152"/>
        <v>0</v>
      </c>
      <c r="AB1382" t="s">
        <v>131</v>
      </c>
      <c r="AC1382" s="46">
        <v>5158</v>
      </c>
      <c r="AD1382" s="46">
        <v>72</v>
      </c>
      <c r="AE1382" s="46">
        <v>68.8</v>
      </c>
      <c r="AF1382" s="46">
        <v>112</v>
      </c>
      <c r="AH1382" s="70" t="str">
        <f t="shared" si="153"/>
        <v/>
      </c>
      <c r="AI1382" s="70" t="str">
        <f t="shared" si="154"/>
        <v/>
      </c>
      <c r="AJ1382" s="70" t="str">
        <f t="shared" si="155"/>
        <v>X</v>
      </c>
      <c r="AK1382" s="70" t="str" cm="1">
        <f t="array" ref="AK1382">_xlfn.IFS(AH1382&lt;&gt;"","1",AI1382&lt;&gt;"","2",AJ1382&lt;&gt;"","3")</f>
        <v>3</v>
      </c>
    </row>
    <row r="1383" spans="1:37" x14ac:dyDescent="0.25">
      <c r="A1383" t="s">
        <v>1909</v>
      </c>
      <c r="B1383" t="s">
        <v>313</v>
      </c>
      <c r="C1383" s="67" t="str">
        <f t="shared" si="150"/>
        <v>Avery Voeltz</v>
      </c>
      <c r="D1383" s="71" t="str" cm="1">
        <f t="array" ref="D1383">_xlfn.IFS(AK1383="1",CONCATENATE(C1383,"Regional"),AK1383="2",CONCATENATE(C1383,"Sectional"),AK1383="3",CONCATENATE(C1383,COUNTIF($C$1:C1383,C1383)))</f>
        <v>Avery Voeltz3</v>
      </c>
      <c r="E1383" s="66">
        <v>45156.625</v>
      </c>
      <c r="F1383" t="s">
        <v>2551</v>
      </c>
      <c r="G1383" s="46">
        <v>11</v>
      </c>
      <c r="H1383" s="46">
        <v>44</v>
      </c>
      <c r="I1383" s="46">
        <v>1</v>
      </c>
      <c r="J1383" t="s">
        <v>2400</v>
      </c>
      <c r="K1383" t="s">
        <v>90</v>
      </c>
      <c r="L1383" s="46">
        <v>2318</v>
      </c>
      <c r="M1383" s="46">
        <v>35</v>
      </c>
      <c r="N1383" s="46">
        <v>33.200000000000003</v>
      </c>
      <c r="O1383" s="46">
        <v>112</v>
      </c>
      <c r="P1383" s="46">
        <f t="shared" si="151"/>
        <v>1</v>
      </c>
      <c r="R1383" s="67" t="s">
        <v>2924</v>
      </c>
      <c r="S1383" s="67">
        <f>COUNTIF(Y$2:$Y$100,R1383)</f>
        <v>0</v>
      </c>
      <c r="V1383" s="67">
        <f t="shared" si="152"/>
        <v>0</v>
      </c>
      <c r="X1383"/>
      <c r="Y1383" s="67" t="str">
        <f t="shared" ref="Y1383:Y1414" si="157">CONCATENATE(W1383," ",X1383)</f>
        <v xml:space="preserve"> </v>
      </c>
      <c r="AB1383" t="s">
        <v>90</v>
      </c>
      <c r="AC1383" s="46">
        <v>2318</v>
      </c>
      <c r="AD1383" s="46">
        <v>35</v>
      </c>
      <c r="AE1383" s="46">
        <v>33.200000000000003</v>
      </c>
      <c r="AF1383" s="46">
        <v>112</v>
      </c>
      <c r="AH1383" s="70" t="str">
        <f t="shared" si="153"/>
        <v/>
      </c>
      <c r="AI1383" s="70" t="str">
        <f t="shared" si="154"/>
        <v/>
      </c>
      <c r="AJ1383" s="70" t="str">
        <f t="shared" si="155"/>
        <v>X</v>
      </c>
      <c r="AK1383" s="70" t="str" cm="1">
        <f t="array" ref="AK1383">_xlfn.IFS(AH1383&lt;&gt;"","1",AI1383&lt;&gt;"","2",AJ1383&lt;&gt;"","3")</f>
        <v>3</v>
      </c>
    </row>
    <row r="1384" spans="1:37" x14ac:dyDescent="0.25">
      <c r="A1384" t="s">
        <v>1072</v>
      </c>
      <c r="B1384" t="s">
        <v>458</v>
      </c>
      <c r="C1384" s="67" t="str">
        <f t="shared" si="150"/>
        <v>Lauren Chido</v>
      </c>
      <c r="D1384" s="71" t="str" cm="1">
        <f t="array" ref="D1384">_xlfn.IFS(AK1384="1",CONCATENATE(C1384,"Regional"),AK1384="2",CONCATENATE(C1384,"Sectional"),AK1384="3",CONCATENATE(C1384,COUNTIF($C$1:C1384,C1384)))</f>
        <v>Lauren Chido3</v>
      </c>
      <c r="E1384" s="66">
        <v>45156.625</v>
      </c>
      <c r="F1384" t="s">
        <v>2551</v>
      </c>
      <c r="G1384" s="46">
        <v>11</v>
      </c>
      <c r="H1384" s="46">
        <v>47</v>
      </c>
      <c r="I1384" s="46">
        <v>2</v>
      </c>
      <c r="J1384" t="s">
        <v>2400</v>
      </c>
      <c r="K1384" t="s">
        <v>90</v>
      </c>
      <c r="L1384" s="46">
        <v>2318</v>
      </c>
      <c r="M1384" s="46">
        <v>35</v>
      </c>
      <c r="N1384" s="46">
        <v>33.200000000000003</v>
      </c>
      <c r="O1384" s="46">
        <v>112</v>
      </c>
      <c r="P1384" s="46">
        <f t="shared" si="151"/>
        <v>1</v>
      </c>
      <c r="R1384" s="67" t="s">
        <v>1557</v>
      </c>
      <c r="S1384" s="67">
        <f>COUNTIF(Y$2:$Y$100,R1384)</f>
        <v>0</v>
      </c>
      <c r="V1384" s="67">
        <f t="shared" si="152"/>
        <v>0</v>
      </c>
      <c r="X1384"/>
      <c r="Y1384" s="67" t="str">
        <f t="shared" si="157"/>
        <v xml:space="preserve"> </v>
      </c>
      <c r="AB1384" t="s">
        <v>90</v>
      </c>
      <c r="AC1384" s="46">
        <v>2318</v>
      </c>
      <c r="AD1384" s="46">
        <v>35</v>
      </c>
      <c r="AE1384" s="46">
        <v>33.200000000000003</v>
      </c>
      <c r="AF1384" s="46">
        <v>112</v>
      </c>
      <c r="AH1384" s="70" t="str">
        <f t="shared" si="153"/>
        <v/>
      </c>
      <c r="AI1384" s="70" t="str">
        <f t="shared" si="154"/>
        <v/>
      </c>
      <c r="AJ1384" s="70" t="str">
        <f t="shared" si="155"/>
        <v>X</v>
      </c>
      <c r="AK1384" s="70" t="str" cm="1">
        <f t="array" ref="AK1384">_xlfn.IFS(AH1384&lt;&gt;"","1",AI1384&lt;&gt;"","2",AJ1384&lt;&gt;"","3")</f>
        <v>3</v>
      </c>
    </row>
    <row r="1385" spans="1:37" x14ac:dyDescent="0.25">
      <c r="A1385" t="s">
        <v>370</v>
      </c>
      <c r="B1385" t="s">
        <v>875</v>
      </c>
      <c r="C1385" s="67" t="str">
        <f t="shared" si="150"/>
        <v>Layla Thompson</v>
      </c>
      <c r="D1385" s="71" t="str" cm="1">
        <f t="array" ref="D1385">_xlfn.IFS(AK1385="1",CONCATENATE(C1385,"Regional"),AK1385="2",CONCATENATE(C1385,"Sectional"),AK1385="3",CONCATENATE(C1385,COUNTIF($C$1:C1385,C1385)))</f>
        <v>Layla Thompson3</v>
      </c>
      <c r="E1385" s="66">
        <v>45156.625</v>
      </c>
      <c r="F1385" t="s">
        <v>2551</v>
      </c>
      <c r="G1385" s="46">
        <v>11</v>
      </c>
      <c r="H1385" s="46">
        <v>47</v>
      </c>
      <c r="I1385" s="46">
        <v>2</v>
      </c>
      <c r="J1385" t="s">
        <v>2400</v>
      </c>
      <c r="K1385" t="s">
        <v>90</v>
      </c>
      <c r="L1385" s="46">
        <v>2318</v>
      </c>
      <c r="M1385" s="46">
        <v>35</v>
      </c>
      <c r="N1385" s="46">
        <v>33.200000000000003</v>
      </c>
      <c r="O1385" s="46">
        <v>112</v>
      </c>
      <c r="P1385" s="46">
        <f t="shared" si="151"/>
        <v>1</v>
      </c>
      <c r="R1385" s="67" t="s">
        <v>1549</v>
      </c>
      <c r="S1385" s="67">
        <f>COUNTIF(Y$2:$Y$100,R1385)</f>
        <v>0</v>
      </c>
      <c r="V1385" s="67">
        <f t="shared" si="152"/>
        <v>0</v>
      </c>
      <c r="X1385"/>
      <c r="Y1385" s="67" t="str">
        <f t="shared" si="157"/>
        <v xml:space="preserve"> </v>
      </c>
      <c r="AB1385" t="s">
        <v>90</v>
      </c>
      <c r="AC1385" s="46">
        <v>2318</v>
      </c>
      <c r="AD1385" s="46">
        <v>35</v>
      </c>
      <c r="AE1385" s="46">
        <v>33.200000000000003</v>
      </c>
      <c r="AF1385" s="46">
        <v>112</v>
      </c>
      <c r="AH1385" s="70" t="str">
        <f t="shared" si="153"/>
        <v/>
      </c>
      <c r="AI1385" s="70" t="str">
        <f t="shared" si="154"/>
        <v/>
      </c>
      <c r="AJ1385" s="70" t="str">
        <f t="shared" si="155"/>
        <v>X</v>
      </c>
      <c r="AK1385" s="70" t="str" cm="1">
        <f t="array" ref="AK1385">_xlfn.IFS(AH1385&lt;&gt;"","1",AI1385&lt;&gt;"","2",AJ1385&lt;&gt;"","3")</f>
        <v>3</v>
      </c>
    </row>
    <row r="1386" spans="1:37" x14ac:dyDescent="0.25">
      <c r="A1386" t="s">
        <v>370</v>
      </c>
      <c r="B1386" t="s">
        <v>187</v>
      </c>
      <c r="C1386" s="67" t="str">
        <f t="shared" si="150"/>
        <v>Ava Thompson</v>
      </c>
      <c r="D1386" s="71" t="str" cm="1">
        <f t="array" ref="D1386">_xlfn.IFS(AK1386="1",CONCATENATE(C1386,"Regional"),AK1386="2",CONCATENATE(C1386,"Sectional"),AK1386="3",CONCATENATE(C1386,COUNTIF($C$1:C1386,C1386)))</f>
        <v>Ava Thompson3</v>
      </c>
      <c r="E1386" s="66">
        <v>45156.625</v>
      </c>
      <c r="F1386" t="s">
        <v>2551</v>
      </c>
      <c r="G1386" s="46">
        <v>11</v>
      </c>
      <c r="H1386" s="46">
        <v>48</v>
      </c>
      <c r="I1386" s="46">
        <v>4</v>
      </c>
      <c r="J1386" t="s">
        <v>2400</v>
      </c>
      <c r="K1386" t="s">
        <v>90</v>
      </c>
      <c r="L1386" s="46">
        <v>2318</v>
      </c>
      <c r="M1386" s="46">
        <v>35</v>
      </c>
      <c r="N1386" s="46">
        <v>33.200000000000003</v>
      </c>
      <c r="O1386" s="46">
        <v>112</v>
      </c>
      <c r="P1386" s="46">
        <f t="shared" si="151"/>
        <v>1</v>
      </c>
      <c r="R1386" s="67" t="s">
        <v>1551</v>
      </c>
      <c r="S1386" s="67">
        <f>COUNTIF(Y$2:$Y$100,R1386)</f>
        <v>0</v>
      </c>
      <c r="V1386" s="67">
        <f t="shared" si="152"/>
        <v>0</v>
      </c>
      <c r="X1386"/>
      <c r="Y1386" s="67" t="str">
        <f t="shared" si="157"/>
        <v xml:space="preserve"> </v>
      </c>
      <c r="AB1386" t="s">
        <v>90</v>
      </c>
      <c r="AC1386" s="46">
        <v>2318</v>
      </c>
      <c r="AD1386" s="46">
        <v>35</v>
      </c>
      <c r="AE1386" s="46">
        <v>33.200000000000003</v>
      </c>
      <c r="AF1386" s="46">
        <v>112</v>
      </c>
      <c r="AH1386" s="70" t="str">
        <f t="shared" si="153"/>
        <v/>
      </c>
      <c r="AI1386" s="70" t="str">
        <f t="shared" si="154"/>
        <v/>
      </c>
      <c r="AJ1386" s="70" t="str">
        <f t="shared" si="155"/>
        <v>X</v>
      </c>
      <c r="AK1386" s="70" t="str" cm="1">
        <f t="array" ref="AK1386">_xlfn.IFS(AH1386&lt;&gt;"","1",AI1386&lt;&gt;"","2",AJ1386&lt;&gt;"","3")</f>
        <v>3</v>
      </c>
    </row>
    <row r="1387" spans="1:37" x14ac:dyDescent="0.25">
      <c r="A1387" t="s">
        <v>1060</v>
      </c>
      <c r="B1387" t="s">
        <v>1061</v>
      </c>
      <c r="C1387" s="67" t="str">
        <f t="shared" si="150"/>
        <v>Michelle Wallin</v>
      </c>
      <c r="D1387" s="71" t="str" cm="1">
        <f t="array" ref="D1387">_xlfn.IFS(AK1387="1",CONCATENATE(C1387,"Regional"),AK1387="2",CONCATENATE(C1387,"Sectional"),AK1387="3",CONCATENATE(C1387,COUNTIF($C$1:C1387,C1387)))</f>
        <v>Michelle Wallin2</v>
      </c>
      <c r="E1387" s="66">
        <v>45156.625</v>
      </c>
      <c r="F1387" t="s">
        <v>2551</v>
      </c>
      <c r="G1387" s="46">
        <v>11</v>
      </c>
      <c r="H1387" s="46">
        <v>51</v>
      </c>
      <c r="I1387" s="46">
        <v>5</v>
      </c>
      <c r="J1387" t="s">
        <v>2400</v>
      </c>
      <c r="K1387" t="s">
        <v>90</v>
      </c>
      <c r="L1387" s="46">
        <v>2318</v>
      </c>
      <c r="M1387" s="46">
        <v>35</v>
      </c>
      <c r="N1387" s="46">
        <v>33.200000000000003</v>
      </c>
      <c r="O1387" s="46">
        <v>112</v>
      </c>
      <c r="P1387" s="46">
        <f t="shared" si="151"/>
        <v>1</v>
      </c>
      <c r="R1387" s="67" t="s">
        <v>1544</v>
      </c>
      <c r="S1387" s="67">
        <f>COUNTIF(Y$2:$Y$100,R1387)</f>
        <v>0</v>
      </c>
      <c r="V1387" s="67">
        <f t="shared" si="152"/>
        <v>0</v>
      </c>
      <c r="X1387"/>
      <c r="Y1387" s="67" t="str">
        <f t="shared" si="157"/>
        <v xml:space="preserve"> </v>
      </c>
      <c r="AB1387" t="s">
        <v>90</v>
      </c>
      <c r="AC1387" s="46">
        <v>2318</v>
      </c>
      <c r="AD1387" s="46">
        <v>35</v>
      </c>
      <c r="AE1387" s="46">
        <v>33.200000000000003</v>
      </c>
      <c r="AF1387" s="46">
        <v>112</v>
      </c>
      <c r="AH1387" s="70" t="str">
        <f t="shared" si="153"/>
        <v/>
      </c>
      <c r="AI1387" s="70" t="str">
        <f t="shared" si="154"/>
        <v/>
      </c>
      <c r="AJ1387" s="70" t="str">
        <f t="shared" si="155"/>
        <v>X</v>
      </c>
      <c r="AK1387" s="70" t="str" cm="1">
        <f t="array" ref="AK1387">_xlfn.IFS(AH1387&lt;&gt;"","1",AI1387&lt;&gt;"","2",AJ1387&lt;&gt;"","3")</f>
        <v>3</v>
      </c>
    </row>
    <row r="1388" spans="1:37" x14ac:dyDescent="0.25">
      <c r="A1388" t="s">
        <v>1075</v>
      </c>
      <c r="B1388" t="s">
        <v>1076</v>
      </c>
      <c r="C1388" s="67" t="str">
        <f t="shared" si="150"/>
        <v>Katrina Stanger</v>
      </c>
      <c r="D1388" s="71" t="str" cm="1">
        <f t="array" ref="D1388">_xlfn.IFS(AK1388="1",CONCATENATE(C1388,"Regional"),AK1388="2",CONCATENATE(C1388,"Sectional"),AK1388="3",CONCATENATE(C1388,COUNTIF($C$1:C1388,C1388)))</f>
        <v>Katrina Stanger2</v>
      </c>
      <c r="E1388" s="66">
        <v>45156.625</v>
      </c>
      <c r="F1388" t="s">
        <v>2551</v>
      </c>
      <c r="G1388" s="46">
        <v>11</v>
      </c>
      <c r="H1388" s="46">
        <v>52</v>
      </c>
      <c r="I1388" s="46">
        <v>6</v>
      </c>
      <c r="J1388" t="s">
        <v>2400</v>
      </c>
      <c r="K1388" t="s">
        <v>90</v>
      </c>
      <c r="L1388" s="46">
        <v>2318</v>
      </c>
      <c r="M1388" s="46">
        <v>35</v>
      </c>
      <c r="N1388" s="46">
        <v>33.200000000000003</v>
      </c>
      <c r="O1388" s="46">
        <v>112</v>
      </c>
      <c r="P1388" s="46">
        <f t="shared" si="151"/>
        <v>1</v>
      </c>
      <c r="R1388" s="67" t="s">
        <v>1559</v>
      </c>
      <c r="S1388" s="67">
        <f>COUNTIF(Y$2:$Y$100,R1388)</f>
        <v>0</v>
      </c>
      <c r="V1388" s="67">
        <f t="shared" si="152"/>
        <v>0</v>
      </c>
      <c r="X1388"/>
      <c r="Y1388" s="67" t="str">
        <f t="shared" si="157"/>
        <v xml:space="preserve"> </v>
      </c>
      <c r="AB1388" t="s">
        <v>90</v>
      </c>
      <c r="AC1388" s="46">
        <v>2318</v>
      </c>
      <c r="AD1388" s="46">
        <v>35</v>
      </c>
      <c r="AE1388" s="46">
        <v>33.200000000000003</v>
      </c>
      <c r="AF1388" s="46">
        <v>112</v>
      </c>
      <c r="AH1388" s="70" t="str">
        <f t="shared" si="153"/>
        <v/>
      </c>
      <c r="AI1388" s="70" t="str">
        <f t="shared" si="154"/>
        <v/>
      </c>
      <c r="AJ1388" s="70" t="str">
        <f t="shared" si="155"/>
        <v>X</v>
      </c>
      <c r="AK1388" s="70" t="str" cm="1">
        <f t="array" ref="AK1388">_xlfn.IFS(AH1388&lt;&gt;"","1",AI1388&lt;&gt;"","2",AJ1388&lt;&gt;"","3")</f>
        <v>3</v>
      </c>
    </row>
    <row r="1389" spans="1:37" x14ac:dyDescent="0.25">
      <c r="A1389" t="s">
        <v>1912</v>
      </c>
      <c r="B1389" t="s">
        <v>1913</v>
      </c>
      <c r="C1389" s="67" t="str">
        <f t="shared" si="150"/>
        <v>Serena Lu</v>
      </c>
      <c r="D1389" s="71" t="str" cm="1">
        <f t="array" ref="D1389">_xlfn.IFS(AK1389="1",CONCATENATE(C1389,"Regional"),AK1389="2",CONCATENATE(C1389,"Sectional"),AK1389="3",CONCATENATE(C1389,COUNTIF($C$1:C1389,C1389)))</f>
        <v>Serena Lu1</v>
      </c>
      <c r="E1389" s="66">
        <v>45156.625</v>
      </c>
      <c r="F1389" t="s">
        <v>2551</v>
      </c>
      <c r="G1389" s="46">
        <v>11</v>
      </c>
      <c r="H1389" s="46">
        <v>56</v>
      </c>
      <c r="I1389" s="46">
        <v>7</v>
      </c>
      <c r="J1389" t="s">
        <v>2400</v>
      </c>
      <c r="K1389" t="s">
        <v>90</v>
      </c>
      <c r="L1389" s="46">
        <v>2318</v>
      </c>
      <c r="M1389" s="46">
        <v>35</v>
      </c>
      <c r="N1389" s="46">
        <v>33.200000000000003</v>
      </c>
      <c r="O1389" s="46">
        <v>112</v>
      </c>
      <c r="P1389" s="46">
        <f t="shared" si="151"/>
        <v>1</v>
      </c>
      <c r="R1389" s="67" t="s">
        <v>2927</v>
      </c>
      <c r="S1389" s="67">
        <f>COUNTIF(Y$2:$Y$100,R1389)</f>
        <v>0</v>
      </c>
      <c r="V1389" s="67">
        <f t="shared" si="152"/>
        <v>0</v>
      </c>
      <c r="X1389"/>
      <c r="Y1389" s="67" t="str">
        <f t="shared" si="157"/>
        <v xml:space="preserve"> </v>
      </c>
      <c r="AB1389" t="s">
        <v>90</v>
      </c>
      <c r="AC1389" s="46">
        <v>2318</v>
      </c>
      <c r="AD1389" s="46">
        <v>35</v>
      </c>
      <c r="AE1389" s="46">
        <v>33.200000000000003</v>
      </c>
      <c r="AF1389" s="46">
        <v>112</v>
      </c>
      <c r="AH1389" s="70" t="str">
        <f t="shared" si="153"/>
        <v/>
      </c>
      <c r="AI1389" s="70" t="str">
        <f t="shared" si="154"/>
        <v/>
      </c>
      <c r="AJ1389" s="70" t="str">
        <f t="shared" si="155"/>
        <v>X</v>
      </c>
      <c r="AK1389" s="70" t="str" cm="1">
        <f t="array" ref="AK1389">_xlfn.IFS(AH1389&lt;&gt;"","1",AI1389&lt;&gt;"","2",AJ1389&lt;&gt;"","3")</f>
        <v>3</v>
      </c>
    </row>
    <row r="1390" spans="1:37" x14ac:dyDescent="0.25">
      <c r="A1390" t="s">
        <v>3424</v>
      </c>
      <c r="B1390" t="s">
        <v>381</v>
      </c>
      <c r="C1390" s="67" t="str">
        <f t="shared" si="150"/>
        <v>Whitney Rohde</v>
      </c>
      <c r="D1390" s="71" t="str" cm="1">
        <f t="array" ref="D1390">_xlfn.IFS(AK1390="1",CONCATENATE(C1390,"Regional"),AK1390="2",CONCATENATE(C1390,"Sectional"),AK1390="3",CONCATENATE(C1390,COUNTIF($C$1:C1390,C1390)))</f>
        <v>Whitney Rohde1</v>
      </c>
      <c r="E1390" s="66">
        <v>45156.625</v>
      </c>
      <c r="F1390" t="s">
        <v>2551</v>
      </c>
      <c r="G1390" s="46">
        <v>11</v>
      </c>
      <c r="H1390" s="46">
        <v>59</v>
      </c>
      <c r="I1390" s="46">
        <v>8</v>
      </c>
      <c r="J1390" t="s">
        <v>2400</v>
      </c>
      <c r="K1390" t="s">
        <v>90</v>
      </c>
      <c r="L1390" s="46">
        <v>2318</v>
      </c>
      <c r="M1390" s="46">
        <v>35</v>
      </c>
      <c r="N1390" s="46">
        <v>33.200000000000003</v>
      </c>
      <c r="O1390" s="46">
        <v>112</v>
      </c>
      <c r="P1390" s="46">
        <f t="shared" si="151"/>
        <v>1</v>
      </c>
      <c r="R1390" s="67" t="s">
        <v>3612</v>
      </c>
      <c r="S1390" s="67">
        <f>COUNTIF(Y$2:$Y$100,R1390)</f>
        <v>0</v>
      </c>
      <c r="V1390" s="67">
        <f t="shared" si="152"/>
        <v>0</v>
      </c>
      <c r="X1390"/>
      <c r="Y1390" s="67" t="str">
        <f t="shared" si="157"/>
        <v xml:space="preserve"> </v>
      </c>
      <c r="AB1390" t="s">
        <v>90</v>
      </c>
      <c r="AC1390" s="46">
        <v>2318</v>
      </c>
      <c r="AD1390" s="46">
        <v>35</v>
      </c>
      <c r="AE1390" s="46">
        <v>33.200000000000003</v>
      </c>
      <c r="AF1390" s="46">
        <v>112</v>
      </c>
      <c r="AH1390" s="70" t="str">
        <f t="shared" si="153"/>
        <v/>
      </c>
      <c r="AI1390" s="70" t="str">
        <f t="shared" si="154"/>
        <v/>
      </c>
      <c r="AJ1390" s="70" t="str">
        <f t="shared" si="155"/>
        <v>X</v>
      </c>
      <c r="AK1390" s="70" t="str" cm="1">
        <f t="array" ref="AK1390">_xlfn.IFS(AH1390&lt;&gt;"","1",AI1390&lt;&gt;"","2",AJ1390&lt;&gt;"","3")</f>
        <v>3</v>
      </c>
    </row>
    <row r="1391" spans="1:37" x14ac:dyDescent="0.25">
      <c r="A1391" t="s">
        <v>1911</v>
      </c>
      <c r="B1391" t="s">
        <v>2708</v>
      </c>
      <c r="C1391" s="67" t="str">
        <f t="shared" si="150"/>
        <v>Cadence Robotti</v>
      </c>
      <c r="D1391" s="71" t="str" cm="1">
        <f t="array" ref="D1391">_xlfn.IFS(AK1391="1",CONCATENATE(C1391,"Regional"),AK1391="2",CONCATENATE(C1391,"Sectional"),AK1391="3",CONCATENATE(C1391,COUNTIF($C$1:C1391,C1391)))</f>
        <v>Cadence Robotti2</v>
      </c>
      <c r="E1391" s="66">
        <v>45156.625</v>
      </c>
      <c r="F1391" t="s">
        <v>2551</v>
      </c>
      <c r="G1391" s="46">
        <v>11</v>
      </c>
      <c r="H1391" s="46">
        <v>61</v>
      </c>
      <c r="I1391" s="46">
        <v>9</v>
      </c>
      <c r="J1391" t="s">
        <v>2400</v>
      </c>
      <c r="K1391" t="s">
        <v>90</v>
      </c>
      <c r="L1391" s="46">
        <v>2318</v>
      </c>
      <c r="M1391" s="46">
        <v>35</v>
      </c>
      <c r="N1391" s="46">
        <v>33.200000000000003</v>
      </c>
      <c r="O1391" s="46">
        <v>112</v>
      </c>
      <c r="P1391" s="46">
        <f t="shared" si="151"/>
        <v>1</v>
      </c>
      <c r="R1391" s="67" t="s">
        <v>2926</v>
      </c>
      <c r="S1391" s="67">
        <f>COUNTIF(Y$2:$Y$100,R1391)</f>
        <v>0</v>
      </c>
      <c r="V1391" s="67">
        <f t="shared" si="152"/>
        <v>0</v>
      </c>
      <c r="X1391"/>
      <c r="Y1391" s="67" t="str">
        <f t="shared" si="157"/>
        <v xml:space="preserve"> </v>
      </c>
      <c r="AB1391" t="s">
        <v>90</v>
      </c>
      <c r="AC1391" s="46">
        <v>2318</v>
      </c>
      <c r="AD1391" s="46">
        <v>35</v>
      </c>
      <c r="AE1391" s="46">
        <v>33.200000000000003</v>
      </c>
      <c r="AF1391" s="46">
        <v>112</v>
      </c>
      <c r="AH1391" s="70" t="str">
        <f t="shared" si="153"/>
        <v/>
      </c>
      <c r="AI1391" s="70" t="str">
        <f t="shared" si="154"/>
        <v/>
      </c>
      <c r="AJ1391" s="70" t="str">
        <f t="shared" si="155"/>
        <v>X</v>
      </c>
      <c r="AK1391" s="70" t="str" cm="1">
        <f t="array" ref="AK1391">_xlfn.IFS(AH1391&lt;&gt;"","1",AI1391&lt;&gt;"","2",AJ1391&lt;&gt;"","3")</f>
        <v>3</v>
      </c>
    </row>
    <row r="1392" spans="1:37" x14ac:dyDescent="0.25">
      <c r="A1392" t="s">
        <v>1910</v>
      </c>
      <c r="B1392" t="s">
        <v>418</v>
      </c>
      <c r="C1392" s="67" t="str">
        <f t="shared" si="150"/>
        <v>Katie Busch</v>
      </c>
      <c r="D1392" s="71" t="str" cm="1">
        <f t="array" ref="D1392">_xlfn.IFS(AK1392="1",CONCATENATE(C1392,"Regional"),AK1392="2",CONCATENATE(C1392,"Sectional"),AK1392="3",CONCATENATE(C1392,COUNTIF($C$1:C1392,C1392)))</f>
        <v>Katie Busch2</v>
      </c>
      <c r="E1392" s="66">
        <v>45156.625</v>
      </c>
      <c r="F1392" t="s">
        <v>2551</v>
      </c>
      <c r="G1392" s="46">
        <v>11</v>
      </c>
      <c r="H1392" s="46">
        <v>62</v>
      </c>
      <c r="I1392" s="46">
        <v>10</v>
      </c>
      <c r="J1392" t="s">
        <v>2400</v>
      </c>
      <c r="K1392" t="s">
        <v>90</v>
      </c>
      <c r="L1392" s="46">
        <v>2318</v>
      </c>
      <c r="M1392" s="46">
        <v>35</v>
      </c>
      <c r="N1392" s="46">
        <v>33.200000000000003</v>
      </c>
      <c r="O1392" s="46">
        <v>112</v>
      </c>
      <c r="P1392" s="46">
        <f t="shared" si="151"/>
        <v>1</v>
      </c>
      <c r="R1392" s="67" t="s">
        <v>2925</v>
      </c>
      <c r="S1392" s="67">
        <f>COUNTIF(Y$2:$Y$100,R1392)</f>
        <v>0</v>
      </c>
      <c r="V1392" s="67">
        <f t="shared" si="152"/>
        <v>0</v>
      </c>
      <c r="X1392"/>
      <c r="Y1392" s="67" t="str">
        <f t="shared" si="157"/>
        <v xml:space="preserve"> </v>
      </c>
      <c r="AB1392" t="s">
        <v>90</v>
      </c>
      <c r="AC1392" s="46">
        <v>2318</v>
      </c>
      <c r="AD1392" s="46">
        <v>35</v>
      </c>
      <c r="AE1392" s="46">
        <v>33.200000000000003</v>
      </c>
      <c r="AF1392" s="46">
        <v>112</v>
      </c>
      <c r="AH1392" s="70" t="str">
        <f t="shared" si="153"/>
        <v/>
      </c>
      <c r="AI1392" s="70" t="str">
        <f t="shared" si="154"/>
        <v/>
      </c>
      <c r="AJ1392" s="70" t="str">
        <f t="shared" si="155"/>
        <v>X</v>
      </c>
      <c r="AK1392" s="70" t="str" cm="1">
        <f t="array" ref="AK1392">_xlfn.IFS(AH1392&lt;&gt;"","1",AI1392&lt;&gt;"","2",AJ1392&lt;&gt;"","3")</f>
        <v>3</v>
      </c>
    </row>
    <row r="1393" spans="1:37" x14ac:dyDescent="0.25">
      <c r="A1393" t="s">
        <v>1914</v>
      </c>
      <c r="B1393" t="s">
        <v>1915</v>
      </c>
      <c r="C1393" s="67" t="str">
        <f t="shared" si="150"/>
        <v>Solei Kolthoff</v>
      </c>
      <c r="D1393" s="71" t="str" cm="1">
        <f t="array" ref="D1393">_xlfn.IFS(AK1393="1",CONCATENATE(C1393,"Regional"),AK1393="2",CONCATENATE(C1393,"Sectional"),AK1393="3",CONCATENATE(C1393,COUNTIF($C$1:C1393,C1393)))</f>
        <v>Solei Kolthoff1</v>
      </c>
      <c r="E1393" s="66">
        <v>45156.625</v>
      </c>
      <c r="F1393" t="s">
        <v>2551</v>
      </c>
      <c r="G1393" s="46">
        <v>11</v>
      </c>
      <c r="H1393" s="46">
        <v>71</v>
      </c>
      <c r="I1393" s="46">
        <v>11</v>
      </c>
      <c r="J1393" t="s">
        <v>2400</v>
      </c>
      <c r="K1393" t="s">
        <v>90</v>
      </c>
      <c r="L1393" s="46">
        <v>2318</v>
      </c>
      <c r="M1393" s="46">
        <v>35</v>
      </c>
      <c r="N1393" s="46">
        <v>33.200000000000003</v>
      </c>
      <c r="O1393" s="46">
        <v>112</v>
      </c>
      <c r="P1393" s="46">
        <f t="shared" si="151"/>
        <v>1</v>
      </c>
      <c r="R1393" s="67" t="s">
        <v>2928</v>
      </c>
      <c r="S1393" s="67">
        <f>COUNTIF(Y$2:$Y$100,R1393)</f>
        <v>0</v>
      </c>
      <c r="V1393" s="67">
        <f t="shared" si="152"/>
        <v>0</v>
      </c>
      <c r="X1393"/>
      <c r="Y1393" s="67" t="str">
        <f t="shared" si="157"/>
        <v xml:space="preserve"> </v>
      </c>
      <c r="AB1393" t="s">
        <v>90</v>
      </c>
      <c r="AC1393" s="46">
        <v>2318</v>
      </c>
      <c r="AD1393" s="46">
        <v>35</v>
      </c>
      <c r="AE1393" s="46">
        <v>33.200000000000003</v>
      </c>
      <c r="AF1393" s="46">
        <v>112</v>
      </c>
      <c r="AH1393" s="70" t="str">
        <f t="shared" si="153"/>
        <v/>
      </c>
      <c r="AI1393" s="70" t="str">
        <f t="shared" si="154"/>
        <v/>
      </c>
      <c r="AJ1393" s="70" t="str">
        <f t="shared" si="155"/>
        <v>X</v>
      </c>
      <c r="AK1393" s="70" t="str" cm="1">
        <f t="array" ref="AK1393">_xlfn.IFS(AH1393&lt;&gt;"","1",AI1393&lt;&gt;"","2",AJ1393&lt;&gt;"","3")</f>
        <v>3</v>
      </c>
    </row>
    <row r="1394" spans="1:37" x14ac:dyDescent="0.25">
      <c r="A1394" t="s">
        <v>286</v>
      </c>
      <c r="B1394" t="s">
        <v>816</v>
      </c>
      <c r="C1394" s="67" t="str">
        <f t="shared" si="150"/>
        <v>Kylie Walker</v>
      </c>
      <c r="D1394" s="71" t="str" cm="1">
        <f t="array" ref="D1394">_xlfn.IFS(AK1394="1",CONCATENATE(C1394,"Regional"),AK1394="2",CONCATENATE(C1394,"Sectional"),AK1394="3",CONCATENATE(C1394,COUNTIF($C$1:C1394,C1394)))</f>
        <v>Kylie Walker3</v>
      </c>
      <c r="E1394" s="66">
        <v>45159.333333333336</v>
      </c>
      <c r="F1394" t="s">
        <v>2368</v>
      </c>
      <c r="G1394" s="46">
        <v>10</v>
      </c>
      <c r="H1394" s="46">
        <v>33</v>
      </c>
      <c r="I1394" s="46">
        <v>1</v>
      </c>
      <c r="J1394" t="s">
        <v>606</v>
      </c>
      <c r="K1394" t="s">
        <v>90</v>
      </c>
      <c r="L1394" s="46">
        <v>2776</v>
      </c>
      <c r="M1394" s="46">
        <v>36</v>
      </c>
      <c r="N1394" s="46">
        <v>35.5</v>
      </c>
      <c r="O1394" s="46">
        <v>125</v>
      </c>
      <c r="P1394" s="46">
        <f t="shared" si="151"/>
        <v>1</v>
      </c>
      <c r="R1394" s="67" t="s">
        <v>3558</v>
      </c>
      <c r="S1394" s="67">
        <f>COUNTIF(Y$2:$Y$100,R1394)</f>
        <v>0</v>
      </c>
      <c r="V1394" s="67">
        <f t="shared" si="152"/>
        <v>0</v>
      </c>
      <c r="X1394"/>
      <c r="Y1394" s="67" t="str">
        <f t="shared" si="157"/>
        <v xml:space="preserve"> </v>
      </c>
      <c r="AB1394" t="s">
        <v>90</v>
      </c>
      <c r="AC1394" s="46">
        <v>2776</v>
      </c>
      <c r="AD1394" s="46">
        <v>36</v>
      </c>
      <c r="AE1394" s="46">
        <v>35.5</v>
      </c>
      <c r="AF1394" s="46">
        <v>125</v>
      </c>
      <c r="AH1394" s="70" t="str">
        <f t="shared" si="153"/>
        <v/>
      </c>
      <c r="AI1394" s="70" t="str">
        <f t="shared" si="154"/>
        <v/>
      </c>
      <c r="AJ1394" s="70" t="str">
        <f t="shared" si="155"/>
        <v>X</v>
      </c>
      <c r="AK1394" s="70" t="str" cm="1">
        <f t="array" ref="AK1394">_xlfn.IFS(AH1394&lt;&gt;"","1",AI1394&lt;&gt;"","2",AJ1394&lt;&gt;"","3")</f>
        <v>3</v>
      </c>
    </row>
    <row r="1395" spans="1:37" x14ac:dyDescent="0.25">
      <c r="A1395" t="s">
        <v>286</v>
      </c>
      <c r="B1395" t="s">
        <v>582</v>
      </c>
      <c r="C1395" s="67" t="str">
        <f t="shared" si="150"/>
        <v>Katelyn Walker</v>
      </c>
      <c r="D1395" s="71" t="str" cm="1">
        <f t="array" ref="D1395">_xlfn.IFS(AK1395="1",CONCATENATE(C1395,"Regional"),AK1395="2",CONCATENATE(C1395,"Sectional"),AK1395="3",CONCATENATE(C1395,COUNTIF($C$1:C1395,C1395)))</f>
        <v>Katelyn Walker3</v>
      </c>
      <c r="E1395" s="66">
        <v>45159.333333333336</v>
      </c>
      <c r="F1395" t="s">
        <v>2368</v>
      </c>
      <c r="G1395" s="46">
        <v>10</v>
      </c>
      <c r="H1395" s="46">
        <v>36</v>
      </c>
      <c r="I1395" s="46">
        <v>2</v>
      </c>
      <c r="J1395" t="s">
        <v>606</v>
      </c>
      <c r="K1395" t="s">
        <v>90</v>
      </c>
      <c r="L1395" s="46">
        <v>2776</v>
      </c>
      <c r="M1395" s="46">
        <v>36</v>
      </c>
      <c r="N1395" s="46">
        <v>35.5</v>
      </c>
      <c r="O1395" s="46">
        <v>125</v>
      </c>
      <c r="P1395" s="46">
        <f t="shared" si="151"/>
        <v>1</v>
      </c>
      <c r="R1395" s="67" t="s">
        <v>2734</v>
      </c>
      <c r="S1395" s="67">
        <f>COUNTIF(Y$2:$Y$100,R1395)</f>
        <v>0</v>
      </c>
      <c r="V1395" s="67">
        <f t="shared" si="152"/>
        <v>0</v>
      </c>
      <c r="X1395"/>
      <c r="Y1395" s="67" t="str">
        <f t="shared" si="157"/>
        <v xml:space="preserve"> </v>
      </c>
      <c r="AB1395" t="s">
        <v>90</v>
      </c>
      <c r="AC1395" s="46">
        <v>2776</v>
      </c>
      <c r="AD1395" s="46">
        <v>36</v>
      </c>
      <c r="AE1395" s="46">
        <v>35.5</v>
      </c>
      <c r="AF1395" s="46">
        <v>125</v>
      </c>
      <c r="AH1395" s="70" t="str">
        <f t="shared" si="153"/>
        <v/>
      </c>
      <c r="AI1395" s="70" t="str">
        <f t="shared" si="154"/>
        <v/>
      </c>
      <c r="AJ1395" s="70" t="str">
        <f t="shared" si="155"/>
        <v>X</v>
      </c>
      <c r="AK1395" s="70" t="str" cm="1">
        <f t="array" ref="AK1395">_xlfn.IFS(AH1395&lt;&gt;"","1",AI1395&lt;&gt;"","2",AJ1395&lt;&gt;"","3")</f>
        <v>3</v>
      </c>
    </row>
    <row r="1396" spans="1:37" x14ac:dyDescent="0.25">
      <c r="A1396" t="s">
        <v>1739</v>
      </c>
      <c r="B1396" t="s">
        <v>1740</v>
      </c>
      <c r="C1396" s="67" t="str">
        <f t="shared" si="150"/>
        <v>Camille DeLost</v>
      </c>
      <c r="D1396" s="71" t="str" cm="1">
        <f t="array" ref="D1396">_xlfn.IFS(AK1396="1",CONCATENATE(C1396,"Regional"),AK1396="2",CONCATENATE(C1396,"Sectional"),AK1396="3",CONCATENATE(C1396,COUNTIF($C$1:C1396,C1396)))</f>
        <v>Camille DeLost3</v>
      </c>
      <c r="E1396" s="66">
        <v>45159.333333333336</v>
      </c>
      <c r="F1396" t="s">
        <v>2368</v>
      </c>
      <c r="G1396" s="46">
        <v>10</v>
      </c>
      <c r="H1396" s="46">
        <v>38</v>
      </c>
      <c r="I1396" s="46">
        <v>3</v>
      </c>
      <c r="J1396" t="s">
        <v>606</v>
      </c>
      <c r="K1396" t="s">
        <v>90</v>
      </c>
      <c r="L1396" s="46">
        <v>2776</v>
      </c>
      <c r="M1396" s="46">
        <v>36</v>
      </c>
      <c r="N1396" s="46">
        <v>35.5</v>
      </c>
      <c r="O1396" s="46">
        <v>125</v>
      </c>
      <c r="P1396" s="46">
        <f t="shared" si="151"/>
        <v>1</v>
      </c>
      <c r="R1396" s="67" t="s">
        <v>2736</v>
      </c>
      <c r="S1396" s="67">
        <f>COUNTIF(Y$2:$Y$100,R1396)</f>
        <v>0</v>
      </c>
      <c r="V1396" s="67">
        <f t="shared" si="152"/>
        <v>0</v>
      </c>
      <c r="X1396"/>
      <c r="Y1396" s="67" t="str">
        <f t="shared" si="157"/>
        <v xml:space="preserve"> </v>
      </c>
      <c r="AB1396" t="s">
        <v>90</v>
      </c>
      <c r="AC1396" s="46">
        <v>2776</v>
      </c>
      <c r="AD1396" s="46">
        <v>36</v>
      </c>
      <c r="AE1396" s="46">
        <v>35.5</v>
      </c>
      <c r="AF1396" s="46">
        <v>125</v>
      </c>
      <c r="AH1396" s="70" t="str">
        <f t="shared" si="153"/>
        <v/>
      </c>
      <c r="AI1396" s="70" t="str">
        <f t="shared" si="154"/>
        <v/>
      </c>
      <c r="AJ1396" s="70" t="str">
        <f t="shared" si="155"/>
        <v>X</v>
      </c>
      <c r="AK1396" s="70" t="str" cm="1">
        <f t="array" ref="AK1396">_xlfn.IFS(AH1396&lt;&gt;"","1",AI1396&lt;&gt;"","2",AJ1396&lt;&gt;"","3")</f>
        <v>3</v>
      </c>
    </row>
    <row r="1397" spans="1:37" x14ac:dyDescent="0.25">
      <c r="A1397" t="s">
        <v>88</v>
      </c>
      <c r="B1397" t="s">
        <v>507</v>
      </c>
      <c r="C1397" s="67" t="str">
        <f t="shared" si="150"/>
        <v>Chloe Brown</v>
      </c>
      <c r="D1397" s="71" t="str" cm="1">
        <f t="array" ref="D1397">_xlfn.IFS(AK1397="1",CONCATENATE(C1397,"Regional"),AK1397="2",CONCATENATE(C1397,"Sectional"),AK1397="3",CONCATENATE(C1397,COUNTIF($C$1:C1397,C1397)))</f>
        <v>Chloe Brown3</v>
      </c>
      <c r="E1397" s="66">
        <v>45159.333333333336</v>
      </c>
      <c r="F1397" t="s">
        <v>2368</v>
      </c>
      <c r="G1397" s="46">
        <v>10</v>
      </c>
      <c r="H1397" s="46">
        <v>39</v>
      </c>
      <c r="I1397" s="46">
        <v>4</v>
      </c>
      <c r="J1397" t="s">
        <v>606</v>
      </c>
      <c r="K1397" t="s">
        <v>90</v>
      </c>
      <c r="L1397" s="46">
        <v>2776</v>
      </c>
      <c r="M1397" s="46">
        <v>36</v>
      </c>
      <c r="N1397" s="46">
        <v>35.5</v>
      </c>
      <c r="O1397" s="46">
        <v>125</v>
      </c>
      <c r="P1397" s="46">
        <f t="shared" si="151"/>
        <v>1</v>
      </c>
      <c r="R1397" s="67" t="s">
        <v>1250</v>
      </c>
      <c r="S1397" s="67">
        <f>COUNTIF(Y$2:$Y$100,R1397)</f>
        <v>0</v>
      </c>
      <c r="V1397" s="67">
        <f t="shared" si="152"/>
        <v>0</v>
      </c>
      <c r="X1397"/>
      <c r="Y1397" s="67" t="str">
        <f t="shared" si="157"/>
        <v xml:space="preserve"> </v>
      </c>
      <c r="AB1397" t="s">
        <v>90</v>
      </c>
      <c r="AC1397" s="46">
        <v>2776</v>
      </c>
      <c r="AD1397" s="46">
        <v>36</v>
      </c>
      <c r="AE1397" s="46">
        <v>35.5</v>
      </c>
      <c r="AF1397" s="46">
        <v>125</v>
      </c>
      <c r="AH1397" s="70" t="str">
        <f t="shared" si="153"/>
        <v/>
      </c>
      <c r="AI1397" s="70" t="str">
        <f t="shared" si="154"/>
        <v/>
      </c>
      <c r="AJ1397" s="70" t="str">
        <f t="shared" si="155"/>
        <v>X</v>
      </c>
      <c r="AK1397" s="70" t="str" cm="1">
        <f t="array" ref="AK1397">_xlfn.IFS(AH1397&lt;&gt;"","1",AI1397&lt;&gt;"","2",AJ1397&lt;&gt;"","3")</f>
        <v>3</v>
      </c>
    </row>
    <row r="1398" spans="1:37" x14ac:dyDescent="0.25">
      <c r="A1398" t="s">
        <v>938</v>
      </c>
      <c r="B1398" t="s">
        <v>199</v>
      </c>
      <c r="C1398" s="67" t="str">
        <f t="shared" si="150"/>
        <v>Payton Morton</v>
      </c>
      <c r="D1398" s="71" t="str" cm="1">
        <f t="array" ref="D1398">_xlfn.IFS(AK1398="1",CONCATENATE(C1398,"Regional"),AK1398="2",CONCATENATE(C1398,"Sectional"),AK1398="3",CONCATENATE(C1398,COUNTIF($C$1:C1398,C1398)))</f>
        <v>Payton Morton2</v>
      </c>
      <c r="E1398" s="66">
        <v>45159.333333333336</v>
      </c>
      <c r="F1398" t="s">
        <v>2368</v>
      </c>
      <c r="G1398" s="46">
        <v>10</v>
      </c>
      <c r="H1398" s="46">
        <v>40</v>
      </c>
      <c r="I1398" s="46">
        <v>5</v>
      </c>
      <c r="J1398" t="s">
        <v>606</v>
      </c>
      <c r="K1398" t="s">
        <v>90</v>
      </c>
      <c r="L1398" s="46">
        <v>2776</v>
      </c>
      <c r="M1398" s="46">
        <v>36</v>
      </c>
      <c r="N1398" s="46">
        <v>35.5</v>
      </c>
      <c r="O1398" s="46">
        <v>125</v>
      </c>
      <c r="P1398" s="46">
        <f t="shared" si="151"/>
        <v>1</v>
      </c>
      <c r="R1398" s="67" t="s">
        <v>2796</v>
      </c>
      <c r="S1398" s="67">
        <f>COUNTIF(Y$2:$Y$100,R1398)</f>
        <v>0</v>
      </c>
      <c r="V1398" s="67">
        <f t="shared" si="152"/>
        <v>0</v>
      </c>
      <c r="X1398"/>
      <c r="Y1398" s="67" t="str">
        <f t="shared" si="157"/>
        <v xml:space="preserve"> </v>
      </c>
      <c r="AB1398" t="s">
        <v>90</v>
      </c>
      <c r="AC1398" s="46">
        <v>2776</v>
      </c>
      <c r="AD1398" s="46">
        <v>36</v>
      </c>
      <c r="AE1398" s="46">
        <v>35.5</v>
      </c>
      <c r="AF1398" s="46">
        <v>125</v>
      </c>
      <c r="AH1398" s="70" t="str">
        <f t="shared" si="153"/>
        <v/>
      </c>
      <c r="AI1398" s="70" t="str">
        <f t="shared" si="154"/>
        <v/>
      </c>
      <c r="AJ1398" s="70" t="str">
        <f t="shared" si="155"/>
        <v>X</v>
      </c>
      <c r="AK1398" s="70" t="str" cm="1">
        <f t="array" ref="AK1398">_xlfn.IFS(AH1398&lt;&gt;"","1",AI1398&lt;&gt;"","2",AJ1398&lt;&gt;"","3")</f>
        <v>3</v>
      </c>
    </row>
    <row r="1399" spans="1:37" x14ac:dyDescent="0.25">
      <c r="A1399" t="s">
        <v>607</v>
      </c>
      <c r="B1399" t="s">
        <v>443</v>
      </c>
      <c r="C1399" s="67" t="str">
        <f t="shared" si="150"/>
        <v>Emily Mallace</v>
      </c>
      <c r="D1399" s="71" t="str" cm="1">
        <f t="array" ref="D1399">_xlfn.IFS(AK1399="1",CONCATENATE(C1399,"Regional"),AK1399="2",CONCATENATE(C1399,"Sectional"),AK1399="3",CONCATENATE(C1399,COUNTIF($C$1:C1399,C1399)))</f>
        <v>Emily Mallace3</v>
      </c>
      <c r="E1399" s="66">
        <v>45159.333333333336</v>
      </c>
      <c r="F1399" t="s">
        <v>2368</v>
      </c>
      <c r="G1399" s="46">
        <v>10</v>
      </c>
      <c r="H1399" s="46">
        <v>48</v>
      </c>
      <c r="I1399" s="46">
        <v>6</v>
      </c>
      <c r="J1399" t="s">
        <v>606</v>
      </c>
      <c r="K1399" t="s">
        <v>90</v>
      </c>
      <c r="L1399" s="46">
        <v>2776</v>
      </c>
      <c r="M1399" s="46">
        <v>36</v>
      </c>
      <c r="N1399" s="46">
        <v>35.5</v>
      </c>
      <c r="O1399" s="46">
        <v>125</v>
      </c>
      <c r="P1399" s="46">
        <f t="shared" si="151"/>
        <v>1</v>
      </c>
      <c r="R1399" s="67" t="s">
        <v>2747</v>
      </c>
      <c r="S1399" s="67">
        <f>COUNTIF(Y$2:$Y$100,R1399)</f>
        <v>0</v>
      </c>
      <c r="V1399" s="67">
        <f t="shared" si="152"/>
        <v>0</v>
      </c>
      <c r="X1399"/>
      <c r="Y1399" s="67" t="str">
        <f t="shared" si="157"/>
        <v xml:space="preserve"> </v>
      </c>
      <c r="AB1399" t="s">
        <v>90</v>
      </c>
      <c r="AC1399" s="46">
        <v>2776</v>
      </c>
      <c r="AD1399" s="46">
        <v>36</v>
      </c>
      <c r="AE1399" s="46">
        <v>35.5</v>
      </c>
      <c r="AF1399" s="46">
        <v>125</v>
      </c>
      <c r="AH1399" s="70" t="str">
        <f t="shared" si="153"/>
        <v/>
      </c>
      <c r="AI1399" s="70" t="str">
        <f t="shared" si="154"/>
        <v/>
      </c>
      <c r="AJ1399" s="70" t="str">
        <f t="shared" si="155"/>
        <v>X</v>
      </c>
      <c r="AK1399" s="70" t="str" cm="1">
        <f t="array" ref="AK1399">_xlfn.IFS(AH1399&lt;&gt;"","1",AI1399&lt;&gt;"","2",AJ1399&lt;&gt;"","3")</f>
        <v>3</v>
      </c>
    </row>
    <row r="1400" spans="1:37" x14ac:dyDescent="0.25">
      <c r="A1400" t="s">
        <v>1793</v>
      </c>
      <c r="B1400" t="s">
        <v>272</v>
      </c>
      <c r="C1400" s="67" t="str">
        <f t="shared" si="150"/>
        <v>Reese Wells</v>
      </c>
      <c r="D1400" s="71" t="str" cm="1">
        <f t="array" ref="D1400">_xlfn.IFS(AK1400="1",CONCATENATE(C1400,"Regional"),AK1400="2",CONCATENATE(C1400,"Sectional"),AK1400="3",CONCATENATE(C1400,COUNTIF($C$1:C1400,C1400)))</f>
        <v>Reese Wells2</v>
      </c>
      <c r="E1400" s="66">
        <v>45159.333333333336</v>
      </c>
      <c r="F1400" t="s">
        <v>2368</v>
      </c>
      <c r="G1400" s="46">
        <v>10</v>
      </c>
      <c r="H1400" s="46">
        <v>52</v>
      </c>
      <c r="I1400" s="46">
        <v>7</v>
      </c>
      <c r="J1400" t="s">
        <v>606</v>
      </c>
      <c r="K1400" t="s">
        <v>90</v>
      </c>
      <c r="L1400" s="46">
        <v>2776</v>
      </c>
      <c r="M1400" s="46">
        <v>36</v>
      </c>
      <c r="N1400" s="46">
        <v>35.5</v>
      </c>
      <c r="O1400" s="46">
        <v>125</v>
      </c>
      <c r="P1400" s="46">
        <f t="shared" si="151"/>
        <v>1</v>
      </c>
      <c r="R1400" s="67" t="s">
        <v>2797</v>
      </c>
      <c r="S1400" s="67">
        <f>COUNTIF(Y$2:$Y$100,R1400)</f>
        <v>0</v>
      </c>
      <c r="V1400" s="67">
        <f t="shared" si="152"/>
        <v>0</v>
      </c>
      <c r="X1400"/>
      <c r="Y1400" s="67" t="str">
        <f t="shared" si="157"/>
        <v xml:space="preserve"> </v>
      </c>
      <c r="AB1400" t="s">
        <v>90</v>
      </c>
      <c r="AC1400" s="46">
        <v>2776</v>
      </c>
      <c r="AD1400" s="46">
        <v>36</v>
      </c>
      <c r="AE1400" s="46">
        <v>35.5</v>
      </c>
      <c r="AF1400" s="46">
        <v>125</v>
      </c>
      <c r="AH1400" s="70" t="str">
        <f t="shared" si="153"/>
        <v/>
      </c>
      <c r="AI1400" s="70" t="str">
        <f t="shared" si="154"/>
        <v/>
      </c>
      <c r="AJ1400" s="70" t="str">
        <f t="shared" si="155"/>
        <v>X</v>
      </c>
      <c r="AK1400" s="70" t="str" cm="1">
        <f t="array" ref="AK1400">_xlfn.IFS(AH1400&lt;&gt;"","1",AI1400&lt;&gt;"","2",AJ1400&lt;&gt;"","3")</f>
        <v>3</v>
      </c>
    </row>
    <row r="1401" spans="1:37" x14ac:dyDescent="0.25">
      <c r="A1401" t="s">
        <v>942</v>
      </c>
      <c r="B1401" t="s">
        <v>943</v>
      </c>
      <c r="C1401" s="67" t="str">
        <f t="shared" si="150"/>
        <v>Marisa Komar</v>
      </c>
      <c r="D1401" s="71" t="str" cm="1">
        <f t="array" ref="D1401">_xlfn.IFS(AK1401="1",CONCATENATE(C1401,"Regional"),AK1401="2",CONCATENATE(C1401,"Sectional"),AK1401="3",CONCATENATE(C1401,COUNTIF($C$1:C1401,C1401)))</f>
        <v>Marisa Komar2</v>
      </c>
      <c r="E1401" s="66">
        <v>45159.333333333336</v>
      </c>
      <c r="F1401" t="s">
        <v>2368</v>
      </c>
      <c r="G1401" s="46">
        <v>10</v>
      </c>
      <c r="H1401" s="46">
        <v>56</v>
      </c>
      <c r="I1401" s="46">
        <v>8</v>
      </c>
      <c r="J1401" t="s">
        <v>606</v>
      </c>
      <c r="K1401" t="s">
        <v>90</v>
      </c>
      <c r="L1401" s="46">
        <v>2776</v>
      </c>
      <c r="M1401" s="46">
        <v>36</v>
      </c>
      <c r="N1401" s="46">
        <v>35.5</v>
      </c>
      <c r="O1401" s="46">
        <v>125</v>
      </c>
      <c r="P1401" s="46">
        <f t="shared" si="151"/>
        <v>1</v>
      </c>
      <c r="R1401" s="67" t="s">
        <v>1463</v>
      </c>
      <c r="S1401" s="67">
        <f>COUNTIF(Y$2:$Y$100,R1401)</f>
        <v>0</v>
      </c>
      <c r="V1401" s="67">
        <f t="shared" si="152"/>
        <v>0</v>
      </c>
      <c r="X1401"/>
      <c r="Y1401" s="67" t="str">
        <f t="shared" si="157"/>
        <v xml:space="preserve"> </v>
      </c>
      <c r="AB1401" t="s">
        <v>90</v>
      </c>
      <c r="AC1401" s="46">
        <v>2776</v>
      </c>
      <c r="AD1401" s="46">
        <v>36</v>
      </c>
      <c r="AE1401" s="46">
        <v>35.5</v>
      </c>
      <c r="AF1401" s="46">
        <v>125</v>
      </c>
      <c r="AH1401" s="70" t="str">
        <f t="shared" si="153"/>
        <v/>
      </c>
      <c r="AI1401" s="70" t="str">
        <f t="shared" si="154"/>
        <v/>
      </c>
      <c r="AJ1401" s="70" t="str">
        <f t="shared" si="155"/>
        <v>X</v>
      </c>
      <c r="AK1401" s="70" t="str" cm="1">
        <f t="array" ref="AK1401">_xlfn.IFS(AH1401&lt;&gt;"","1",AI1401&lt;&gt;"","2",AJ1401&lt;&gt;"","3")</f>
        <v>3</v>
      </c>
    </row>
    <row r="1402" spans="1:37" x14ac:dyDescent="0.25">
      <c r="A1402" t="s">
        <v>3423</v>
      </c>
      <c r="B1402" t="s">
        <v>1794</v>
      </c>
      <c r="C1402" s="67" t="str">
        <f t="shared" si="150"/>
        <v>Ardyn Faber</v>
      </c>
      <c r="D1402" s="71" t="str" cm="1">
        <f t="array" ref="D1402">_xlfn.IFS(AK1402="1",CONCATENATE(C1402,"Regional"),AK1402="2",CONCATENATE(C1402,"Sectional"),AK1402="3",CONCATENATE(C1402,COUNTIF($C$1:C1402,C1402)))</f>
        <v>Ardyn Faber2</v>
      </c>
      <c r="E1402" s="66">
        <v>45159.333333333336</v>
      </c>
      <c r="F1402" t="s">
        <v>2368</v>
      </c>
      <c r="G1402" s="46">
        <v>10</v>
      </c>
      <c r="H1402" s="46">
        <v>58</v>
      </c>
      <c r="I1402" s="46">
        <v>9</v>
      </c>
      <c r="J1402" t="s">
        <v>606</v>
      </c>
      <c r="K1402" t="s">
        <v>90</v>
      </c>
      <c r="L1402" s="46">
        <v>2776</v>
      </c>
      <c r="M1402" s="46">
        <v>36</v>
      </c>
      <c r="N1402" s="46">
        <v>35.5</v>
      </c>
      <c r="O1402" s="46">
        <v>125</v>
      </c>
      <c r="P1402" s="46">
        <f t="shared" si="151"/>
        <v>1</v>
      </c>
      <c r="R1402" s="67" t="s">
        <v>3603</v>
      </c>
      <c r="S1402" s="67">
        <f>COUNTIF(Y$2:$Y$100,R1402)</f>
        <v>0</v>
      </c>
      <c r="V1402" s="67">
        <f t="shared" si="152"/>
        <v>0</v>
      </c>
      <c r="X1402"/>
      <c r="Y1402" s="67" t="str">
        <f t="shared" si="157"/>
        <v xml:space="preserve"> </v>
      </c>
      <c r="AB1402" t="s">
        <v>90</v>
      </c>
      <c r="AC1402" s="46">
        <v>2776</v>
      </c>
      <c r="AD1402" s="46">
        <v>36</v>
      </c>
      <c r="AE1402" s="46">
        <v>35.5</v>
      </c>
      <c r="AF1402" s="46">
        <v>125</v>
      </c>
      <c r="AH1402" s="70" t="str">
        <f t="shared" si="153"/>
        <v/>
      </c>
      <c r="AI1402" s="70" t="str">
        <f t="shared" si="154"/>
        <v/>
      </c>
      <c r="AJ1402" s="70" t="str">
        <f t="shared" si="155"/>
        <v>X</v>
      </c>
      <c r="AK1402" s="70" t="str" cm="1">
        <f t="array" ref="AK1402">_xlfn.IFS(AH1402&lt;&gt;"","1",AI1402&lt;&gt;"","2",AJ1402&lt;&gt;"","3")</f>
        <v>3</v>
      </c>
    </row>
    <row r="1403" spans="1:37" x14ac:dyDescent="0.25">
      <c r="A1403" t="s">
        <v>1719</v>
      </c>
      <c r="B1403" t="s">
        <v>703</v>
      </c>
      <c r="C1403" s="67" t="str">
        <f t="shared" si="150"/>
        <v>Alaina Hasenberg</v>
      </c>
      <c r="D1403" s="71" t="str" cm="1">
        <f t="array" ref="D1403">_xlfn.IFS(AK1403="1",CONCATENATE(C1403,"Regional"),AK1403="2",CONCATENATE(C1403,"Sectional"),AK1403="3",CONCATENATE(C1403,COUNTIF($C$1:C1403,C1403)))</f>
        <v>Alaina Hasenberg2</v>
      </c>
      <c r="E1403" s="66">
        <v>45159.333333333336</v>
      </c>
      <c r="F1403" t="s">
        <v>2368</v>
      </c>
      <c r="G1403" s="46">
        <v>10</v>
      </c>
      <c r="H1403" s="46">
        <v>64</v>
      </c>
      <c r="I1403" s="46">
        <v>10</v>
      </c>
      <c r="J1403" t="s">
        <v>606</v>
      </c>
      <c r="K1403" t="s">
        <v>90</v>
      </c>
      <c r="L1403" s="46">
        <v>2776</v>
      </c>
      <c r="M1403" s="46">
        <v>36</v>
      </c>
      <c r="N1403" s="46">
        <v>35.5</v>
      </c>
      <c r="O1403" s="46">
        <v>125</v>
      </c>
      <c r="P1403" s="46">
        <f t="shared" si="151"/>
        <v>1</v>
      </c>
      <c r="R1403" s="67" t="s">
        <v>3605</v>
      </c>
      <c r="S1403" s="67">
        <f>COUNTIF(Y$2:$Y$100,R1403)</f>
        <v>0</v>
      </c>
      <c r="V1403" s="67">
        <f t="shared" si="152"/>
        <v>0</v>
      </c>
      <c r="X1403"/>
      <c r="Y1403" s="67" t="str">
        <f t="shared" si="157"/>
        <v xml:space="preserve"> </v>
      </c>
      <c r="AB1403" t="s">
        <v>90</v>
      </c>
      <c r="AC1403" s="46">
        <v>2776</v>
      </c>
      <c r="AD1403" s="46">
        <v>36</v>
      </c>
      <c r="AE1403" s="46">
        <v>35.5</v>
      </c>
      <c r="AF1403" s="46">
        <v>125</v>
      </c>
      <c r="AH1403" s="70" t="str">
        <f t="shared" si="153"/>
        <v/>
      </c>
      <c r="AI1403" s="70" t="str">
        <f t="shared" si="154"/>
        <v/>
      </c>
      <c r="AJ1403" s="70" t="str">
        <f t="shared" si="155"/>
        <v>X</v>
      </c>
      <c r="AK1403" s="70" t="str" cm="1">
        <f t="array" ref="AK1403">_xlfn.IFS(AH1403&lt;&gt;"","1",AI1403&lt;&gt;"","2",AJ1403&lt;&gt;"","3")</f>
        <v>3</v>
      </c>
    </row>
    <row r="1404" spans="1:37" x14ac:dyDescent="0.25">
      <c r="A1404" t="s">
        <v>987</v>
      </c>
      <c r="B1404" t="s">
        <v>345</v>
      </c>
      <c r="C1404" s="67" t="str">
        <f t="shared" si="150"/>
        <v>Abigail Henriksen</v>
      </c>
      <c r="D1404" s="71" t="str" cm="1">
        <f t="array" ref="D1404">_xlfn.IFS(AK1404="1",CONCATENATE(C1404,"Regional"),AK1404="2",CONCATENATE(C1404,"Sectional"),AK1404="3",CONCATENATE(C1404,COUNTIF($C$1:C1404,C1404)))</f>
        <v>Abigail Henriksen4</v>
      </c>
      <c r="E1404" s="66">
        <v>45159.333333333336</v>
      </c>
      <c r="F1404" t="s">
        <v>2384</v>
      </c>
      <c r="G1404" s="46">
        <v>10</v>
      </c>
      <c r="H1404" s="46">
        <v>39</v>
      </c>
      <c r="I1404" s="46">
        <v>1</v>
      </c>
      <c r="J1404" t="s">
        <v>165</v>
      </c>
      <c r="K1404" t="s">
        <v>90</v>
      </c>
      <c r="L1404" s="46">
        <v>2456</v>
      </c>
      <c r="M1404" s="46">
        <v>35</v>
      </c>
      <c r="N1404" s="46">
        <v>34.1</v>
      </c>
      <c r="O1404" s="46">
        <v>114</v>
      </c>
      <c r="P1404" s="46">
        <f t="shared" si="151"/>
        <v>1</v>
      </c>
      <c r="R1404" s="67" t="s">
        <v>2889</v>
      </c>
      <c r="S1404" s="67">
        <f>COUNTIF(Y$2:$Y$100,R1404)</f>
        <v>0</v>
      </c>
      <c r="V1404" s="67">
        <f t="shared" si="152"/>
        <v>0</v>
      </c>
      <c r="X1404"/>
      <c r="Y1404" s="67" t="str">
        <f t="shared" si="157"/>
        <v xml:space="preserve"> </v>
      </c>
      <c r="AB1404" t="s">
        <v>90</v>
      </c>
      <c r="AC1404" s="46">
        <v>2456</v>
      </c>
      <c r="AD1404" s="46">
        <v>35</v>
      </c>
      <c r="AE1404" s="46">
        <v>34.1</v>
      </c>
      <c r="AF1404" s="46">
        <v>114</v>
      </c>
      <c r="AH1404" s="70" t="str">
        <f t="shared" si="153"/>
        <v/>
      </c>
      <c r="AI1404" s="70" t="str">
        <f t="shared" si="154"/>
        <v/>
      </c>
      <c r="AJ1404" s="70" t="str">
        <f t="shared" si="155"/>
        <v>X</v>
      </c>
      <c r="AK1404" s="70" t="str" cm="1">
        <f t="array" ref="AK1404">_xlfn.IFS(AH1404&lt;&gt;"","1",AI1404&lt;&gt;"","2",AJ1404&lt;&gt;"","3")</f>
        <v>3</v>
      </c>
    </row>
    <row r="1405" spans="1:37" x14ac:dyDescent="0.25">
      <c r="A1405" t="s">
        <v>613</v>
      </c>
      <c r="B1405" t="s">
        <v>614</v>
      </c>
      <c r="C1405" s="67" t="str">
        <f t="shared" si="150"/>
        <v>Kaylyn McQueeney</v>
      </c>
      <c r="D1405" s="71" t="str" cm="1">
        <f t="array" ref="D1405">_xlfn.IFS(AK1405="1",CONCATENATE(C1405,"Regional"),AK1405="2",CONCATENATE(C1405,"Sectional"),AK1405="3",CONCATENATE(C1405,COUNTIF($C$1:C1405,C1405)))</f>
        <v>Kaylyn McQueeney4</v>
      </c>
      <c r="E1405" s="66">
        <v>45159.333333333336</v>
      </c>
      <c r="F1405" t="s">
        <v>2384</v>
      </c>
      <c r="G1405" s="46">
        <v>10</v>
      </c>
      <c r="H1405" s="46">
        <v>44</v>
      </c>
      <c r="I1405" s="46">
        <v>2</v>
      </c>
      <c r="J1405" t="s">
        <v>165</v>
      </c>
      <c r="K1405" t="s">
        <v>90</v>
      </c>
      <c r="L1405" s="46">
        <v>2456</v>
      </c>
      <c r="M1405" s="46">
        <v>35</v>
      </c>
      <c r="N1405" s="46">
        <v>34.1</v>
      </c>
      <c r="O1405" s="46">
        <v>114</v>
      </c>
      <c r="P1405" s="46">
        <f t="shared" si="151"/>
        <v>1</v>
      </c>
      <c r="R1405" s="67" t="s">
        <v>1255</v>
      </c>
      <c r="S1405" s="67">
        <f>COUNTIF(Y$2:$Y$100,R1405)</f>
        <v>0</v>
      </c>
      <c r="V1405" s="67">
        <f t="shared" si="152"/>
        <v>0</v>
      </c>
      <c r="X1405"/>
      <c r="Y1405" s="67" t="str">
        <f t="shared" si="157"/>
        <v xml:space="preserve"> </v>
      </c>
      <c r="AB1405" t="s">
        <v>90</v>
      </c>
      <c r="AC1405" s="46">
        <v>2456</v>
      </c>
      <c r="AD1405" s="46">
        <v>35</v>
      </c>
      <c r="AE1405" s="46">
        <v>34.1</v>
      </c>
      <c r="AF1405" s="46">
        <v>114</v>
      </c>
      <c r="AH1405" s="70" t="str">
        <f t="shared" si="153"/>
        <v/>
      </c>
      <c r="AI1405" s="70" t="str">
        <f t="shared" si="154"/>
        <v/>
      </c>
      <c r="AJ1405" s="70" t="str">
        <f t="shared" si="155"/>
        <v>X</v>
      </c>
      <c r="AK1405" s="70" t="str" cm="1">
        <f t="array" ref="AK1405">_xlfn.IFS(AH1405&lt;&gt;"","1",AI1405&lt;&gt;"","2",AJ1405&lt;&gt;"","3")</f>
        <v>3</v>
      </c>
    </row>
    <row r="1406" spans="1:37" x14ac:dyDescent="0.25">
      <c r="A1406" t="s">
        <v>1874</v>
      </c>
      <c r="B1406" t="s">
        <v>2704</v>
      </c>
      <c r="C1406" s="67" t="str">
        <f t="shared" si="150"/>
        <v>Brinley Goninen</v>
      </c>
      <c r="D1406" s="71" t="str" cm="1">
        <f t="array" ref="D1406">_xlfn.IFS(AK1406="1",CONCATENATE(C1406,"Regional"),AK1406="2",CONCATENATE(C1406,"Sectional"),AK1406="3",CONCATENATE(C1406,COUNTIF($C$1:C1406,C1406)))</f>
        <v>Brinley Goninen4</v>
      </c>
      <c r="E1406" s="66">
        <v>45159.333333333336</v>
      </c>
      <c r="F1406" t="s">
        <v>2384</v>
      </c>
      <c r="G1406" s="46">
        <v>10</v>
      </c>
      <c r="H1406" s="46">
        <v>46</v>
      </c>
      <c r="I1406" s="46">
        <v>3</v>
      </c>
      <c r="J1406" t="s">
        <v>165</v>
      </c>
      <c r="K1406" t="s">
        <v>90</v>
      </c>
      <c r="L1406" s="46">
        <v>2456</v>
      </c>
      <c r="M1406" s="46">
        <v>35</v>
      </c>
      <c r="N1406" s="46">
        <v>34.1</v>
      </c>
      <c r="O1406" s="46">
        <v>114</v>
      </c>
      <c r="P1406" s="46">
        <f t="shared" si="151"/>
        <v>1</v>
      </c>
      <c r="R1406" s="67" t="s">
        <v>2890</v>
      </c>
      <c r="S1406" s="67">
        <f>COUNTIF(Y$2:$Y$100,R1406)</f>
        <v>0</v>
      </c>
      <c r="V1406" s="67">
        <f t="shared" si="152"/>
        <v>0</v>
      </c>
      <c r="X1406"/>
      <c r="Y1406" s="67" t="str">
        <f t="shared" si="157"/>
        <v xml:space="preserve"> </v>
      </c>
      <c r="AB1406" t="s">
        <v>90</v>
      </c>
      <c r="AC1406" s="46">
        <v>2456</v>
      </c>
      <c r="AD1406" s="46">
        <v>35</v>
      </c>
      <c r="AE1406" s="46">
        <v>34.1</v>
      </c>
      <c r="AF1406" s="46">
        <v>114</v>
      </c>
      <c r="AH1406" s="70" t="str">
        <f t="shared" si="153"/>
        <v/>
      </c>
      <c r="AI1406" s="70" t="str">
        <f t="shared" si="154"/>
        <v/>
      </c>
      <c r="AJ1406" s="70" t="str">
        <f t="shared" si="155"/>
        <v>X</v>
      </c>
      <c r="AK1406" s="70" t="str" cm="1">
        <f t="array" ref="AK1406">_xlfn.IFS(AH1406&lt;&gt;"","1",AI1406&lt;&gt;"","2",AJ1406&lt;&gt;"","3")</f>
        <v>3</v>
      </c>
    </row>
    <row r="1407" spans="1:37" x14ac:dyDescent="0.25">
      <c r="A1407" t="s">
        <v>352</v>
      </c>
      <c r="B1407" t="s">
        <v>458</v>
      </c>
      <c r="C1407" s="67" t="str">
        <f t="shared" si="150"/>
        <v>Lauren Reed</v>
      </c>
      <c r="D1407" s="71" t="str" cm="1">
        <f t="array" ref="D1407">_xlfn.IFS(AK1407="1",CONCATENATE(C1407,"Regional"),AK1407="2",CONCATENATE(C1407,"Sectional"),AK1407="3",CONCATENATE(C1407,COUNTIF($C$1:C1407,C1407)))</f>
        <v>Lauren Reed4</v>
      </c>
      <c r="E1407" s="66">
        <v>45159.333333333336</v>
      </c>
      <c r="F1407" t="s">
        <v>2384</v>
      </c>
      <c r="G1407" s="46">
        <v>10</v>
      </c>
      <c r="H1407" s="46">
        <v>47</v>
      </c>
      <c r="I1407" s="46">
        <v>4</v>
      </c>
      <c r="J1407" t="s">
        <v>165</v>
      </c>
      <c r="K1407" t="s">
        <v>90</v>
      </c>
      <c r="L1407" s="46">
        <v>2456</v>
      </c>
      <c r="M1407" s="46">
        <v>35</v>
      </c>
      <c r="N1407" s="46">
        <v>34.1</v>
      </c>
      <c r="O1407" s="46">
        <v>114</v>
      </c>
      <c r="P1407" s="46">
        <f t="shared" si="151"/>
        <v>1</v>
      </c>
      <c r="R1407" s="67" t="s">
        <v>1253</v>
      </c>
      <c r="S1407" s="67">
        <f>COUNTIF(Y$2:$Y$100,R1407)</f>
        <v>0</v>
      </c>
      <c r="V1407" s="67">
        <f t="shared" si="152"/>
        <v>0</v>
      </c>
      <c r="X1407"/>
      <c r="Y1407" s="67" t="str">
        <f t="shared" si="157"/>
        <v xml:space="preserve"> </v>
      </c>
      <c r="AB1407" t="s">
        <v>90</v>
      </c>
      <c r="AC1407" s="46">
        <v>2456</v>
      </c>
      <c r="AD1407" s="46">
        <v>35</v>
      </c>
      <c r="AE1407" s="46">
        <v>34.1</v>
      </c>
      <c r="AF1407" s="46">
        <v>114</v>
      </c>
      <c r="AH1407" s="70" t="str">
        <f t="shared" si="153"/>
        <v/>
      </c>
      <c r="AI1407" s="70" t="str">
        <f t="shared" si="154"/>
        <v/>
      </c>
      <c r="AJ1407" s="70" t="str">
        <f t="shared" si="155"/>
        <v>X</v>
      </c>
      <c r="AK1407" s="70" t="str" cm="1">
        <f t="array" ref="AK1407">_xlfn.IFS(AH1407&lt;&gt;"","1",AI1407&lt;&gt;"","2",AJ1407&lt;&gt;"","3")</f>
        <v>3</v>
      </c>
    </row>
    <row r="1408" spans="1:37" x14ac:dyDescent="0.25">
      <c r="A1408" t="s">
        <v>612</v>
      </c>
      <c r="B1408" t="s">
        <v>496</v>
      </c>
      <c r="C1408" s="67" t="str">
        <f t="shared" si="150"/>
        <v>Josie Gennerman</v>
      </c>
      <c r="D1408" s="71" t="str" cm="1">
        <f t="array" ref="D1408">_xlfn.IFS(AK1408="1",CONCATENATE(C1408,"Regional"),AK1408="2",CONCATENATE(C1408,"Sectional"),AK1408="3",CONCATENATE(C1408,COUNTIF($C$1:C1408,C1408)))</f>
        <v>Josie Gennerman3</v>
      </c>
      <c r="E1408" s="66">
        <v>45159.333333333336</v>
      </c>
      <c r="F1408" t="s">
        <v>2384</v>
      </c>
      <c r="G1408" s="46">
        <v>10</v>
      </c>
      <c r="H1408" s="46">
        <v>47</v>
      </c>
      <c r="I1408" s="46">
        <v>4</v>
      </c>
      <c r="J1408" t="s">
        <v>165</v>
      </c>
      <c r="K1408" t="s">
        <v>90</v>
      </c>
      <c r="L1408" s="46">
        <v>2456</v>
      </c>
      <c r="M1408" s="46">
        <v>35</v>
      </c>
      <c r="N1408" s="46">
        <v>34.1</v>
      </c>
      <c r="O1408" s="46">
        <v>114</v>
      </c>
      <c r="P1408" s="46">
        <f t="shared" si="151"/>
        <v>1</v>
      </c>
      <c r="R1408" s="67" t="s">
        <v>1254</v>
      </c>
      <c r="S1408" s="67">
        <f>COUNTIF(Y$2:$Y$100,R1408)</f>
        <v>0</v>
      </c>
      <c r="V1408" s="67">
        <f t="shared" si="152"/>
        <v>0</v>
      </c>
      <c r="X1408"/>
      <c r="Y1408" s="67" t="str">
        <f t="shared" si="157"/>
        <v xml:space="preserve"> </v>
      </c>
      <c r="AB1408" t="s">
        <v>90</v>
      </c>
      <c r="AC1408" s="46">
        <v>2456</v>
      </c>
      <c r="AD1408" s="46">
        <v>35</v>
      </c>
      <c r="AE1408" s="46">
        <v>34.1</v>
      </c>
      <c r="AF1408" s="46">
        <v>114</v>
      </c>
      <c r="AH1408" s="70" t="str">
        <f t="shared" si="153"/>
        <v/>
      </c>
      <c r="AI1408" s="70" t="str">
        <f t="shared" si="154"/>
        <v/>
      </c>
      <c r="AJ1408" s="70" t="str">
        <f t="shared" si="155"/>
        <v>X</v>
      </c>
      <c r="AK1408" s="70" t="str" cm="1">
        <f t="array" ref="AK1408">_xlfn.IFS(AH1408&lt;&gt;"","1",AI1408&lt;&gt;"","2",AJ1408&lt;&gt;"","3")</f>
        <v>3</v>
      </c>
    </row>
    <row r="1409" spans="1:37" x14ac:dyDescent="0.25">
      <c r="A1409" t="s">
        <v>615</v>
      </c>
      <c r="B1409" t="s">
        <v>616</v>
      </c>
      <c r="C1409" s="67" t="str">
        <f t="shared" si="150"/>
        <v>Caitlyn Rauch</v>
      </c>
      <c r="D1409" s="71" t="str" cm="1">
        <f t="array" ref="D1409">_xlfn.IFS(AK1409="1",CONCATENATE(C1409,"Regional"),AK1409="2",CONCATENATE(C1409,"Sectional"),AK1409="3",CONCATENATE(C1409,COUNTIF($C$1:C1409,C1409)))</f>
        <v>Caitlyn Rauch4</v>
      </c>
      <c r="E1409" s="66">
        <v>45159.333333333336</v>
      </c>
      <c r="F1409" t="s">
        <v>2384</v>
      </c>
      <c r="G1409" s="46">
        <v>10</v>
      </c>
      <c r="H1409" s="46">
        <v>48</v>
      </c>
      <c r="I1409" s="46">
        <v>6</v>
      </c>
      <c r="J1409" t="s">
        <v>165</v>
      </c>
      <c r="K1409" t="s">
        <v>90</v>
      </c>
      <c r="L1409" s="46">
        <v>2456</v>
      </c>
      <c r="M1409" s="46">
        <v>35</v>
      </c>
      <c r="N1409" s="46">
        <v>34.1</v>
      </c>
      <c r="O1409" s="46">
        <v>114</v>
      </c>
      <c r="P1409" s="46">
        <f t="shared" si="151"/>
        <v>1</v>
      </c>
      <c r="R1409" s="67" t="s">
        <v>1256</v>
      </c>
      <c r="S1409" s="67">
        <f>COUNTIF(Y$2:$Y$100,R1409)</f>
        <v>0</v>
      </c>
      <c r="V1409" s="67">
        <f t="shared" si="152"/>
        <v>0</v>
      </c>
      <c r="X1409"/>
      <c r="Y1409" s="67" t="str">
        <f t="shared" si="157"/>
        <v xml:space="preserve"> </v>
      </c>
      <c r="AB1409" t="s">
        <v>90</v>
      </c>
      <c r="AC1409" s="46">
        <v>2456</v>
      </c>
      <c r="AD1409" s="46">
        <v>35</v>
      </c>
      <c r="AE1409" s="46">
        <v>34.1</v>
      </c>
      <c r="AF1409" s="46">
        <v>114</v>
      </c>
      <c r="AH1409" s="70" t="str">
        <f t="shared" si="153"/>
        <v/>
      </c>
      <c r="AI1409" s="70" t="str">
        <f t="shared" si="154"/>
        <v/>
      </c>
      <c r="AJ1409" s="70" t="str">
        <f t="shared" si="155"/>
        <v>X</v>
      </c>
      <c r="AK1409" s="70" t="str" cm="1">
        <f t="array" ref="AK1409">_xlfn.IFS(AH1409&lt;&gt;"","1",AI1409&lt;&gt;"","2",AJ1409&lt;&gt;"","3")</f>
        <v>3</v>
      </c>
    </row>
    <row r="1410" spans="1:37" x14ac:dyDescent="0.25">
      <c r="A1410" t="s">
        <v>247</v>
      </c>
      <c r="B1410" t="s">
        <v>618</v>
      </c>
      <c r="C1410" s="67" t="str">
        <f t="shared" ref="C1410:C1473" si="158">CONCATENATE(B1410," ",A1410)</f>
        <v>Arabella Fisher</v>
      </c>
      <c r="D1410" s="71" t="str" cm="1">
        <f t="array" ref="D1410">_xlfn.IFS(AK1410="1",CONCATENATE(C1410,"Regional"),AK1410="2",CONCATENATE(C1410,"Sectional"),AK1410="3",CONCATENATE(C1410,COUNTIF($C$1:C1410,C1410)))</f>
        <v>Arabella Fisher4</v>
      </c>
      <c r="E1410" s="66">
        <v>45159.333333333336</v>
      </c>
      <c r="F1410" t="s">
        <v>2384</v>
      </c>
      <c r="G1410" s="46">
        <v>10</v>
      </c>
      <c r="H1410" s="46">
        <v>49</v>
      </c>
      <c r="I1410" s="46">
        <v>7</v>
      </c>
      <c r="J1410" t="s">
        <v>165</v>
      </c>
      <c r="K1410" t="s">
        <v>90</v>
      </c>
      <c r="L1410" s="46">
        <v>2456</v>
      </c>
      <c r="M1410" s="46">
        <v>35</v>
      </c>
      <c r="N1410" s="46">
        <v>34.1</v>
      </c>
      <c r="O1410" s="46">
        <v>114</v>
      </c>
      <c r="P1410" s="46">
        <f t="shared" ref="P1410:P1473" si="159">IF(L1410&gt;4000,2,1)</f>
        <v>1</v>
      </c>
      <c r="R1410" s="67" t="s">
        <v>1257</v>
      </c>
      <c r="S1410" s="67">
        <f>COUNTIF(Y$2:$Y$100,R1410)</f>
        <v>0</v>
      </c>
      <c r="V1410" s="67">
        <f t="shared" ref="V1410:V1473" si="160">COUNTIF(R1410:R4033,Y1410)</f>
        <v>0</v>
      </c>
      <c r="X1410"/>
      <c r="Y1410" s="67" t="str">
        <f t="shared" si="157"/>
        <v xml:space="preserve"> </v>
      </c>
      <c r="AB1410" t="s">
        <v>90</v>
      </c>
      <c r="AC1410" s="46">
        <v>2456</v>
      </c>
      <c r="AD1410" s="46">
        <v>35</v>
      </c>
      <c r="AE1410" s="46">
        <v>34.1</v>
      </c>
      <c r="AF1410" s="46">
        <v>114</v>
      </c>
      <c r="AH1410" s="70" t="str">
        <f t="shared" ref="AH1410:AH1473" si="161">IF(ISNUMBER(SEARCH("regional",$F1410)),$F1410,"")</f>
        <v/>
      </c>
      <c r="AI1410" s="70" t="str">
        <f t="shared" ref="AI1410:AI1473" si="162">IF(ISNUMBER(SEARCH("sectional",$F1410)),$F1410,"")</f>
        <v/>
      </c>
      <c r="AJ1410" s="70" t="str">
        <f t="shared" ref="AJ1410:AJ1473" si="163">IF(AND(AH1410="",AI1410=""),"X","")</f>
        <v>X</v>
      </c>
      <c r="AK1410" s="70" t="str" cm="1">
        <f t="array" ref="AK1410">_xlfn.IFS(AH1410&lt;&gt;"","1",AI1410&lt;&gt;"","2",AJ1410&lt;&gt;"","3")</f>
        <v>3</v>
      </c>
    </row>
    <row r="1411" spans="1:37" x14ac:dyDescent="0.25">
      <c r="A1411" t="s">
        <v>241</v>
      </c>
      <c r="B1411" t="s">
        <v>315</v>
      </c>
      <c r="C1411" s="67" t="str">
        <f t="shared" si="158"/>
        <v>Morgan Endres</v>
      </c>
      <c r="D1411" s="71" t="str" cm="1">
        <f t="array" ref="D1411">_xlfn.IFS(AK1411="1",CONCATENATE(C1411,"Regional"),AK1411="2",CONCATENATE(C1411,"Sectional"),AK1411="3",CONCATENATE(C1411,COUNTIF($C$1:C1411,C1411)))</f>
        <v>Morgan Endres2</v>
      </c>
      <c r="E1411" s="66">
        <v>45159.333333333336</v>
      </c>
      <c r="F1411" t="s">
        <v>2384</v>
      </c>
      <c r="G1411" s="46">
        <v>10</v>
      </c>
      <c r="H1411" s="46">
        <v>50</v>
      </c>
      <c r="I1411" s="46">
        <v>8</v>
      </c>
      <c r="J1411" t="s">
        <v>165</v>
      </c>
      <c r="K1411" t="s">
        <v>90</v>
      </c>
      <c r="L1411" s="46">
        <v>2456</v>
      </c>
      <c r="M1411" s="46">
        <v>35</v>
      </c>
      <c r="N1411" s="46">
        <v>34.1</v>
      </c>
      <c r="O1411" s="46">
        <v>114</v>
      </c>
      <c r="P1411" s="46">
        <f t="shared" si="159"/>
        <v>1</v>
      </c>
      <c r="R1411" s="67" t="s">
        <v>1138</v>
      </c>
      <c r="S1411" s="67">
        <f>COUNTIF(Y$2:$Y$100,R1411)</f>
        <v>0</v>
      </c>
      <c r="V1411" s="67">
        <f t="shared" si="160"/>
        <v>0</v>
      </c>
      <c r="X1411"/>
      <c r="Y1411" s="67" t="str">
        <f t="shared" si="157"/>
        <v xml:space="preserve"> </v>
      </c>
      <c r="AB1411" t="s">
        <v>90</v>
      </c>
      <c r="AC1411" s="46">
        <v>2456</v>
      </c>
      <c r="AD1411" s="46">
        <v>35</v>
      </c>
      <c r="AE1411" s="46">
        <v>34.1</v>
      </c>
      <c r="AF1411" s="46">
        <v>114</v>
      </c>
      <c r="AH1411" s="70" t="str">
        <f t="shared" si="161"/>
        <v/>
      </c>
      <c r="AI1411" s="70" t="str">
        <f t="shared" si="162"/>
        <v/>
      </c>
      <c r="AJ1411" s="70" t="str">
        <f t="shared" si="163"/>
        <v>X</v>
      </c>
      <c r="AK1411" s="70" t="str" cm="1">
        <f t="array" ref="AK1411">_xlfn.IFS(AH1411&lt;&gt;"","1",AI1411&lt;&gt;"","2",AJ1411&lt;&gt;"","3")</f>
        <v>3</v>
      </c>
    </row>
    <row r="1412" spans="1:37" x14ac:dyDescent="0.25">
      <c r="A1412" t="s">
        <v>404</v>
      </c>
      <c r="B1412" t="s">
        <v>313</v>
      </c>
      <c r="C1412" s="67" t="str">
        <f t="shared" si="158"/>
        <v>Avery Meek</v>
      </c>
      <c r="D1412" s="71" t="str" cm="1">
        <f t="array" ref="D1412">_xlfn.IFS(AK1412="1",CONCATENATE(C1412,"Regional"),AK1412="2",CONCATENATE(C1412,"Sectional"),AK1412="3",CONCATENATE(C1412,COUNTIF($C$1:C1412,C1412)))</f>
        <v>Avery Meek4</v>
      </c>
      <c r="E1412" s="66">
        <v>45159.333333333336</v>
      </c>
      <c r="F1412" t="s">
        <v>2384</v>
      </c>
      <c r="G1412" s="46">
        <v>10</v>
      </c>
      <c r="H1412" s="46">
        <v>50</v>
      </c>
      <c r="I1412" s="46">
        <v>8</v>
      </c>
      <c r="J1412" t="s">
        <v>165</v>
      </c>
      <c r="K1412" t="s">
        <v>90</v>
      </c>
      <c r="L1412" s="46">
        <v>2456</v>
      </c>
      <c r="M1412" s="46">
        <v>35</v>
      </c>
      <c r="N1412" s="46">
        <v>34.1</v>
      </c>
      <c r="O1412" s="46">
        <v>114</v>
      </c>
      <c r="P1412" s="46">
        <f t="shared" si="159"/>
        <v>1</v>
      </c>
      <c r="R1412" s="67" t="s">
        <v>1135</v>
      </c>
      <c r="S1412" s="67">
        <f>COUNTIF(Y$2:$Y$100,R1412)</f>
        <v>0</v>
      </c>
      <c r="V1412" s="67">
        <f t="shared" si="160"/>
        <v>0</v>
      </c>
      <c r="X1412"/>
      <c r="Y1412" s="67" t="str">
        <f t="shared" si="157"/>
        <v xml:space="preserve"> </v>
      </c>
      <c r="AB1412" t="s">
        <v>90</v>
      </c>
      <c r="AC1412" s="46">
        <v>2456</v>
      </c>
      <c r="AD1412" s="46">
        <v>35</v>
      </c>
      <c r="AE1412" s="46">
        <v>34.1</v>
      </c>
      <c r="AF1412" s="46">
        <v>114</v>
      </c>
      <c r="AH1412" s="70" t="str">
        <f t="shared" si="161"/>
        <v/>
      </c>
      <c r="AI1412" s="70" t="str">
        <f t="shared" si="162"/>
        <v/>
      </c>
      <c r="AJ1412" s="70" t="str">
        <f t="shared" si="163"/>
        <v>X</v>
      </c>
      <c r="AK1412" s="70" t="str" cm="1">
        <f t="array" ref="AK1412">_xlfn.IFS(AH1412&lt;&gt;"","1",AI1412&lt;&gt;"","2",AJ1412&lt;&gt;"","3")</f>
        <v>3</v>
      </c>
    </row>
    <row r="1413" spans="1:37" x14ac:dyDescent="0.25">
      <c r="A1413" t="s">
        <v>3388</v>
      </c>
      <c r="B1413" t="s">
        <v>622</v>
      </c>
      <c r="C1413" s="67" t="str">
        <f t="shared" si="158"/>
        <v>Samantha Baldauf</v>
      </c>
      <c r="D1413" s="71" t="str" cm="1">
        <f t="array" ref="D1413">_xlfn.IFS(AK1413="1",CONCATENATE(C1413,"Regional"),AK1413="2",CONCATENATE(C1413,"Sectional"),AK1413="3",CONCATENATE(C1413,COUNTIF($C$1:C1413,C1413)))</f>
        <v>Samantha Baldauf3</v>
      </c>
      <c r="E1413" s="66">
        <v>45159.333333333336</v>
      </c>
      <c r="F1413" t="s">
        <v>2384</v>
      </c>
      <c r="G1413" s="46">
        <v>10</v>
      </c>
      <c r="H1413" s="46">
        <v>50</v>
      </c>
      <c r="I1413" s="46">
        <v>8</v>
      </c>
      <c r="J1413" t="s">
        <v>165</v>
      </c>
      <c r="K1413" t="s">
        <v>90</v>
      </c>
      <c r="L1413" s="46">
        <v>2456</v>
      </c>
      <c r="M1413" s="46">
        <v>35</v>
      </c>
      <c r="N1413" s="46">
        <v>34.1</v>
      </c>
      <c r="O1413" s="46">
        <v>114</v>
      </c>
      <c r="P1413" s="46">
        <f t="shared" si="159"/>
        <v>1</v>
      </c>
      <c r="R1413" s="67" t="s">
        <v>3500</v>
      </c>
      <c r="S1413" s="67">
        <f>COUNTIF(Y$2:$Y$100,R1413)</f>
        <v>0</v>
      </c>
      <c r="V1413" s="67">
        <f t="shared" si="160"/>
        <v>0</v>
      </c>
      <c r="X1413"/>
      <c r="Y1413" s="67" t="str">
        <f t="shared" si="157"/>
        <v xml:space="preserve"> </v>
      </c>
      <c r="AB1413" t="s">
        <v>90</v>
      </c>
      <c r="AC1413" s="46">
        <v>2456</v>
      </c>
      <c r="AD1413" s="46">
        <v>35</v>
      </c>
      <c r="AE1413" s="46">
        <v>34.1</v>
      </c>
      <c r="AF1413" s="46">
        <v>114</v>
      </c>
      <c r="AH1413" s="70" t="str">
        <f t="shared" si="161"/>
        <v/>
      </c>
      <c r="AI1413" s="70" t="str">
        <f t="shared" si="162"/>
        <v/>
      </c>
      <c r="AJ1413" s="70" t="str">
        <f t="shared" si="163"/>
        <v>X</v>
      </c>
      <c r="AK1413" s="70" t="str" cm="1">
        <f t="array" ref="AK1413">_xlfn.IFS(AH1413&lt;&gt;"","1",AI1413&lt;&gt;"","2",AJ1413&lt;&gt;"","3")</f>
        <v>3</v>
      </c>
    </row>
    <row r="1414" spans="1:37" x14ac:dyDescent="0.25">
      <c r="A1414" t="s">
        <v>1071</v>
      </c>
      <c r="B1414" t="s">
        <v>621</v>
      </c>
      <c r="C1414" s="67" t="str">
        <f t="shared" si="158"/>
        <v>Meadow Sawicki</v>
      </c>
      <c r="D1414" s="71" t="str" cm="1">
        <f t="array" ref="D1414">_xlfn.IFS(AK1414="1",CONCATENATE(C1414,"Regional"),AK1414="2",CONCATENATE(C1414,"Sectional"),AK1414="3",CONCATENATE(C1414,COUNTIF($C$1:C1414,C1414)))</f>
        <v>Meadow Sawicki3</v>
      </c>
      <c r="E1414" s="66">
        <v>45159.333333333336</v>
      </c>
      <c r="F1414" t="s">
        <v>2585</v>
      </c>
      <c r="G1414" s="46">
        <v>10</v>
      </c>
      <c r="H1414" s="46">
        <v>50</v>
      </c>
      <c r="I1414" s="46">
        <v>1</v>
      </c>
      <c r="J1414" t="s">
        <v>163</v>
      </c>
      <c r="K1414" t="s">
        <v>118</v>
      </c>
      <c r="L1414" s="46">
        <v>2490</v>
      </c>
      <c r="M1414" s="46">
        <v>35</v>
      </c>
      <c r="N1414" s="46">
        <v>34.799999999999997</v>
      </c>
      <c r="O1414" s="46">
        <v>114</v>
      </c>
      <c r="P1414" s="46">
        <f t="shared" si="159"/>
        <v>1</v>
      </c>
      <c r="R1414" s="67" t="s">
        <v>3577</v>
      </c>
      <c r="S1414" s="67">
        <f>COUNTIF(Y$2:$Y$100,R1414)</f>
        <v>0</v>
      </c>
      <c r="V1414" s="67">
        <f t="shared" si="160"/>
        <v>0</v>
      </c>
      <c r="X1414"/>
      <c r="Y1414" s="67" t="str">
        <f t="shared" si="157"/>
        <v xml:space="preserve"> </v>
      </c>
      <c r="AB1414" t="s">
        <v>118</v>
      </c>
      <c r="AC1414" s="46">
        <v>2490</v>
      </c>
      <c r="AD1414" s="46">
        <v>35</v>
      </c>
      <c r="AE1414" s="46">
        <v>34.799999999999997</v>
      </c>
      <c r="AF1414" s="46">
        <v>114</v>
      </c>
      <c r="AH1414" s="70" t="str">
        <f t="shared" si="161"/>
        <v/>
      </c>
      <c r="AI1414" s="70" t="str">
        <f t="shared" si="162"/>
        <v/>
      </c>
      <c r="AJ1414" s="70" t="str">
        <f t="shared" si="163"/>
        <v>X</v>
      </c>
      <c r="AK1414" s="70" t="str" cm="1">
        <f t="array" ref="AK1414">_xlfn.IFS(AH1414&lt;&gt;"","1",AI1414&lt;&gt;"","2",AJ1414&lt;&gt;"","3")</f>
        <v>3</v>
      </c>
    </row>
    <row r="1415" spans="1:37" x14ac:dyDescent="0.25">
      <c r="A1415" t="s">
        <v>846</v>
      </c>
      <c r="B1415" t="s">
        <v>393</v>
      </c>
      <c r="C1415" s="67" t="str">
        <f t="shared" si="158"/>
        <v>Mia Burchette</v>
      </c>
      <c r="D1415" s="71" t="str" cm="1">
        <f t="array" ref="D1415">_xlfn.IFS(AK1415="1",CONCATENATE(C1415,"Regional"),AK1415="2",CONCATENATE(C1415,"Sectional"),AK1415="3",CONCATENATE(C1415,COUNTIF($C$1:C1415,C1415)))</f>
        <v>Mia Burchette2</v>
      </c>
      <c r="E1415" s="66">
        <v>45159.333333333336</v>
      </c>
      <c r="F1415" t="s">
        <v>2585</v>
      </c>
      <c r="G1415" s="46">
        <v>10</v>
      </c>
      <c r="H1415" s="46">
        <v>51</v>
      </c>
      <c r="I1415" s="46">
        <v>2</v>
      </c>
      <c r="J1415" t="s">
        <v>163</v>
      </c>
      <c r="K1415" t="s">
        <v>118</v>
      </c>
      <c r="L1415" s="46">
        <v>2490</v>
      </c>
      <c r="M1415" s="46">
        <v>35</v>
      </c>
      <c r="N1415" s="46">
        <v>34.799999999999997</v>
      </c>
      <c r="O1415" s="46">
        <v>114</v>
      </c>
      <c r="P1415" s="46">
        <f t="shared" si="159"/>
        <v>1</v>
      </c>
      <c r="R1415" s="67" t="s">
        <v>1393</v>
      </c>
      <c r="S1415" s="67">
        <f>COUNTIF(Y$2:$Y$100,R1415)</f>
        <v>0</v>
      </c>
      <c r="V1415" s="67">
        <f t="shared" si="160"/>
        <v>0</v>
      </c>
      <c r="X1415"/>
      <c r="Y1415" s="67" t="str">
        <f t="shared" ref="Y1415:Y1446" si="164">CONCATENATE(W1415," ",X1415)</f>
        <v xml:space="preserve"> </v>
      </c>
      <c r="AB1415" t="s">
        <v>118</v>
      </c>
      <c r="AC1415" s="46">
        <v>2490</v>
      </c>
      <c r="AD1415" s="46">
        <v>35</v>
      </c>
      <c r="AE1415" s="46">
        <v>34.799999999999997</v>
      </c>
      <c r="AF1415" s="46">
        <v>114</v>
      </c>
      <c r="AH1415" s="70" t="str">
        <f t="shared" si="161"/>
        <v/>
      </c>
      <c r="AI1415" s="70" t="str">
        <f t="shared" si="162"/>
        <v/>
      </c>
      <c r="AJ1415" s="70" t="str">
        <f t="shared" si="163"/>
        <v>X</v>
      </c>
      <c r="AK1415" s="70" t="str" cm="1">
        <f t="array" ref="AK1415">_xlfn.IFS(AH1415&lt;&gt;"","1",AI1415&lt;&gt;"","2",AJ1415&lt;&gt;"","3")</f>
        <v>3</v>
      </c>
    </row>
    <row r="1416" spans="1:37" x14ac:dyDescent="0.25">
      <c r="A1416" t="s">
        <v>625</v>
      </c>
      <c r="B1416" t="s">
        <v>599</v>
      </c>
      <c r="C1416" s="67" t="str">
        <f t="shared" si="158"/>
        <v>Grace Braund</v>
      </c>
      <c r="D1416" s="71" t="str" cm="1">
        <f t="array" ref="D1416">_xlfn.IFS(AK1416="1",CONCATENATE(C1416,"Regional"),AK1416="2",CONCATENATE(C1416,"Sectional"),AK1416="3",CONCATENATE(C1416,COUNTIF($C$1:C1416,C1416)))</f>
        <v>Grace Braund2</v>
      </c>
      <c r="E1416" s="66">
        <v>45159.333333333336</v>
      </c>
      <c r="F1416" t="s">
        <v>2585</v>
      </c>
      <c r="G1416" s="46">
        <v>10</v>
      </c>
      <c r="H1416" s="46">
        <v>63</v>
      </c>
      <c r="I1416" s="46">
        <v>3</v>
      </c>
      <c r="J1416" t="s">
        <v>163</v>
      </c>
      <c r="K1416" t="s">
        <v>118</v>
      </c>
      <c r="L1416" s="46">
        <v>2490</v>
      </c>
      <c r="M1416" s="46">
        <v>35</v>
      </c>
      <c r="N1416" s="46">
        <v>34.799999999999997</v>
      </c>
      <c r="O1416" s="46">
        <v>114</v>
      </c>
      <c r="P1416" s="46">
        <f t="shared" si="159"/>
        <v>1</v>
      </c>
      <c r="R1416" s="67" t="s">
        <v>1260</v>
      </c>
      <c r="S1416" s="67">
        <f>COUNTIF(Y$2:$Y$100,R1416)</f>
        <v>0</v>
      </c>
      <c r="V1416" s="67">
        <f t="shared" si="160"/>
        <v>0</v>
      </c>
      <c r="X1416"/>
      <c r="Y1416" s="67" t="str">
        <f t="shared" si="164"/>
        <v xml:space="preserve"> </v>
      </c>
      <c r="AB1416" t="s">
        <v>118</v>
      </c>
      <c r="AC1416" s="46">
        <v>2490</v>
      </c>
      <c r="AD1416" s="46">
        <v>35</v>
      </c>
      <c r="AE1416" s="46">
        <v>34.799999999999997</v>
      </c>
      <c r="AF1416" s="46">
        <v>114</v>
      </c>
      <c r="AH1416" s="70" t="str">
        <f t="shared" si="161"/>
        <v/>
      </c>
      <c r="AI1416" s="70" t="str">
        <f t="shared" si="162"/>
        <v/>
      </c>
      <c r="AJ1416" s="70" t="str">
        <f t="shared" si="163"/>
        <v>X</v>
      </c>
      <c r="AK1416" s="70" t="str" cm="1">
        <f t="array" ref="AK1416">_xlfn.IFS(AH1416&lt;&gt;"","1",AI1416&lt;&gt;"","2",AJ1416&lt;&gt;"","3")</f>
        <v>3</v>
      </c>
    </row>
    <row r="1417" spans="1:37" x14ac:dyDescent="0.25">
      <c r="A1417" t="s">
        <v>1888</v>
      </c>
      <c r="B1417" t="s">
        <v>1889</v>
      </c>
      <c r="C1417" s="67" t="str">
        <f t="shared" si="158"/>
        <v>Aja Baker</v>
      </c>
      <c r="D1417" s="71" t="str" cm="1">
        <f t="array" ref="D1417">_xlfn.IFS(AK1417="1",CONCATENATE(C1417,"Regional"),AK1417="2",CONCATENATE(C1417,"Sectional"),AK1417="3",CONCATENATE(C1417,COUNTIF($C$1:C1417,C1417)))</f>
        <v>Aja Baker3</v>
      </c>
      <c r="E1417" s="66">
        <v>45159.333333333336</v>
      </c>
      <c r="F1417" t="s">
        <v>2585</v>
      </c>
      <c r="G1417" s="46">
        <v>10</v>
      </c>
      <c r="H1417" s="46">
        <v>64</v>
      </c>
      <c r="I1417" s="46">
        <v>4</v>
      </c>
      <c r="J1417" t="s">
        <v>163</v>
      </c>
      <c r="K1417" t="s">
        <v>118</v>
      </c>
      <c r="L1417" s="46">
        <v>2490</v>
      </c>
      <c r="M1417" s="46">
        <v>35</v>
      </c>
      <c r="N1417" s="46">
        <v>34.799999999999997</v>
      </c>
      <c r="O1417" s="46">
        <v>114</v>
      </c>
      <c r="P1417" s="46">
        <f t="shared" si="159"/>
        <v>1</v>
      </c>
      <c r="R1417" s="67" t="s">
        <v>2899</v>
      </c>
      <c r="S1417" s="67">
        <f>COUNTIF(Y$2:$Y$100,R1417)</f>
        <v>0</v>
      </c>
      <c r="V1417" s="67">
        <f t="shared" si="160"/>
        <v>0</v>
      </c>
      <c r="X1417"/>
      <c r="Y1417" s="67" t="str">
        <f t="shared" si="164"/>
        <v xml:space="preserve"> </v>
      </c>
      <c r="AB1417" t="s">
        <v>118</v>
      </c>
      <c r="AC1417" s="46">
        <v>2490</v>
      </c>
      <c r="AD1417" s="46">
        <v>35</v>
      </c>
      <c r="AE1417" s="46">
        <v>34.799999999999997</v>
      </c>
      <c r="AF1417" s="46">
        <v>114</v>
      </c>
      <c r="AH1417" s="70" t="str">
        <f t="shared" si="161"/>
        <v/>
      </c>
      <c r="AI1417" s="70" t="str">
        <f t="shared" si="162"/>
        <v/>
      </c>
      <c r="AJ1417" s="70" t="str">
        <f t="shared" si="163"/>
        <v>X</v>
      </c>
      <c r="AK1417" s="70" t="str" cm="1">
        <f t="array" ref="AK1417">_xlfn.IFS(AH1417&lt;&gt;"","1",AI1417&lt;&gt;"","2",AJ1417&lt;&gt;"","3")</f>
        <v>3</v>
      </c>
    </row>
    <row r="1418" spans="1:37" x14ac:dyDescent="0.25">
      <c r="A1418" t="s">
        <v>341</v>
      </c>
      <c r="B1418" t="s">
        <v>315</v>
      </c>
      <c r="C1418" s="67" t="str">
        <f t="shared" si="158"/>
        <v>Morgan Rhyner</v>
      </c>
      <c r="D1418" s="71" t="str" cm="1">
        <f t="array" ref="D1418">_xlfn.IFS(AK1418="1",CONCATENATE(C1418,"Regional"),AK1418="2",CONCATENATE(C1418,"Sectional"),AK1418="3",CONCATENATE(C1418,COUNTIF($C$1:C1418,C1418)))</f>
        <v>Morgan Rhyner2</v>
      </c>
      <c r="E1418" s="66">
        <v>45159.333333333336</v>
      </c>
      <c r="F1418" t="s">
        <v>2585</v>
      </c>
      <c r="G1418" s="46">
        <v>10</v>
      </c>
      <c r="H1418" s="46">
        <v>66</v>
      </c>
      <c r="I1418" s="46">
        <v>5</v>
      </c>
      <c r="J1418" t="s">
        <v>163</v>
      </c>
      <c r="K1418" t="s">
        <v>118</v>
      </c>
      <c r="L1418" s="46">
        <v>2490</v>
      </c>
      <c r="M1418" s="46">
        <v>35</v>
      </c>
      <c r="N1418" s="46">
        <v>34.799999999999997</v>
      </c>
      <c r="O1418" s="46">
        <v>114</v>
      </c>
      <c r="P1418" s="46">
        <f t="shared" si="159"/>
        <v>1</v>
      </c>
      <c r="R1418" s="67" t="s">
        <v>1262</v>
      </c>
      <c r="S1418" s="67">
        <f>COUNTIF(Y$2:$Y$100,R1418)</f>
        <v>0</v>
      </c>
      <c r="V1418" s="67">
        <f t="shared" si="160"/>
        <v>0</v>
      </c>
      <c r="X1418"/>
      <c r="Y1418" s="67" t="str">
        <f t="shared" si="164"/>
        <v xml:space="preserve"> </v>
      </c>
      <c r="AB1418" t="s">
        <v>118</v>
      </c>
      <c r="AC1418" s="46">
        <v>2490</v>
      </c>
      <c r="AD1418" s="46">
        <v>35</v>
      </c>
      <c r="AE1418" s="46">
        <v>34.799999999999997</v>
      </c>
      <c r="AF1418" s="46">
        <v>114</v>
      </c>
      <c r="AH1418" s="70" t="str">
        <f t="shared" si="161"/>
        <v/>
      </c>
      <c r="AI1418" s="70" t="str">
        <f t="shared" si="162"/>
        <v/>
      </c>
      <c r="AJ1418" s="70" t="str">
        <f t="shared" si="163"/>
        <v>X</v>
      </c>
      <c r="AK1418" s="70" t="str" cm="1">
        <f t="array" ref="AK1418">_xlfn.IFS(AH1418&lt;&gt;"","1",AI1418&lt;&gt;"","2",AJ1418&lt;&gt;"","3")</f>
        <v>3</v>
      </c>
    </row>
    <row r="1419" spans="1:37" x14ac:dyDescent="0.25">
      <c r="A1419" t="s">
        <v>1897</v>
      </c>
      <c r="B1419" t="s">
        <v>362</v>
      </c>
      <c r="C1419" s="67" t="str">
        <f t="shared" si="158"/>
        <v>Emma Moran</v>
      </c>
      <c r="D1419" s="71" t="str" cm="1">
        <f t="array" ref="D1419">_xlfn.IFS(AK1419="1",CONCATENATE(C1419,"Regional"),AK1419="2",CONCATENATE(C1419,"Sectional"),AK1419="3",CONCATENATE(C1419,COUNTIF($C$1:C1419,C1419)))</f>
        <v>Emma Moran2</v>
      </c>
      <c r="E1419" s="66">
        <v>45159.333333333336</v>
      </c>
      <c r="F1419" t="s">
        <v>2585</v>
      </c>
      <c r="G1419" s="46">
        <v>10</v>
      </c>
      <c r="H1419" s="46">
        <v>74</v>
      </c>
      <c r="I1419" s="46">
        <v>6</v>
      </c>
      <c r="J1419" t="s">
        <v>163</v>
      </c>
      <c r="K1419" t="s">
        <v>118</v>
      </c>
      <c r="L1419" s="46">
        <v>2490</v>
      </c>
      <c r="M1419" s="46">
        <v>35</v>
      </c>
      <c r="N1419" s="46">
        <v>34.799999999999997</v>
      </c>
      <c r="O1419" s="46">
        <v>114</v>
      </c>
      <c r="P1419" s="46">
        <f t="shared" si="159"/>
        <v>1</v>
      </c>
      <c r="R1419" s="67" t="s">
        <v>2906</v>
      </c>
      <c r="S1419" s="67">
        <f>COUNTIF(Y$2:$Y$100,R1419)</f>
        <v>0</v>
      </c>
      <c r="V1419" s="67">
        <f t="shared" si="160"/>
        <v>0</v>
      </c>
      <c r="X1419"/>
      <c r="Y1419" s="67" t="str">
        <f t="shared" si="164"/>
        <v xml:space="preserve"> </v>
      </c>
      <c r="AB1419" t="s">
        <v>118</v>
      </c>
      <c r="AC1419" s="46">
        <v>2490</v>
      </c>
      <c r="AD1419" s="46">
        <v>35</v>
      </c>
      <c r="AE1419" s="46">
        <v>34.799999999999997</v>
      </c>
      <c r="AF1419" s="46">
        <v>114</v>
      </c>
      <c r="AH1419" s="70" t="str">
        <f t="shared" si="161"/>
        <v/>
      </c>
      <c r="AI1419" s="70" t="str">
        <f t="shared" si="162"/>
        <v/>
      </c>
      <c r="AJ1419" s="70" t="str">
        <f t="shared" si="163"/>
        <v>X</v>
      </c>
      <c r="AK1419" s="70" t="str" cm="1">
        <f t="array" ref="AK1419">_xlfn.IFS(AH1419&lt;&gt;"","1",AI1419&lt;&gt;"","2",AJ1419&lt;&gt;"","3")</f>
        <v>3</v>
      </c>
    </row>
    <row r="1420" spans="1:37" x14ac:dyDescent="0.25">
      <c r="A1420" t="s">
        <v>2104</v>
      </c>
      <c r="B1420" t="s">
        <v>567</v>
      </c>
      <c r="C1420" s="67" t="str">
        <f t="shared" si="158"/>
        <v>Anika Reel</v>
      </c>
      <c r="D1420" s="71" t="str" cm="1">
        <f t="array" ref="D1420">_xlfn.IFS(AK1420="1",CONCATENATE(C1420,"Regional"),AK1420="2",CONCATENATE(C1420,"Sectional"),AK1420="3",CONCATENATE(C1420,COUNTIF($C$1:C1420,C1420)))</f>
        <v>Anika Reel3</v>
      </c>
      <c r="E1420" s="66">
        <v>45159.333333333336</v>
      </c>
      <c r="F1420" t="s">
        <v>2585</v>
      </c>
      <c r="G1420" s="46">
        <v>10</v>
      </c>
      <c r="H1420" s="46">
        <v>75</v>
      </c>
      <c r="I1420" s="46">
        <v>7</v>
      </c>
      <c r="J1420" t="s">
        <v>163</v>
      </c>
      <c r="K1420" t="s">
        <v>118</v>
      </c>
      <c r="L1420" s="46">
        <v>2490</v>
      </c>
      <c r="M1420" s="46">
        <v>35</v>
      </c>
      <c r="N1420" s="46">
        <v>34.799999999999997</v>
      </c>
      <c r="O1420" s="46">
        <v>114</v>
      </c>
      <c r="P1420" s="46">
        <f t="shared" si="159"/>
        <v>1</v>
      </c>
      <c r="R1420" s="67" t="s">
        <v>3129</v>
      </c>
      <c r="S1420" s="67">
        <f>COUNTIF(Y$2:$Y$100,R1420)</f>
        <v>0</v>
      </c>
      <c r="V1420" s="67">
        <f t="shared" si="160"/>
        <v>0</v>
      </c>
      <c r="X1420"/>
      <c r="Y1420" s="67" t="str">
        <f t="shared" si="164"/>
        <v xml:space="preserve"> </v>
      </c>
      <c r="AB1420" t="s">
        <v>118</v>
      </c>
      <c r="AC1420" s="46">
        <v>2490</v>
      </c>
      <c r="AD1420" s="46">
        <v>35</v>
      </c>
      <c r="AE1420" s="46">
        <v>34.799999999999997</v>
      </c>
      <c r="AF1420" s="46">
        <v>114</v>
      </c>
      <c r="AH1420" s="70" t="str">
        <f t="shared" si="161"/>
        <v/>
      </c>
      <c r="AI1420" s="70" t="str">
        <f t="shared" si="162"/>
        <v/>
      </c>
      <c r="AJ1420" s="70" t="str">
        <f t="shared" si="163"/>
        <v>X</v>
      </c>
      <c r="AK1420" s="70" t="str" cm="1">
        <f t="array" ref="AK1420">_xlfn.IFS(AH1420&lt;&gt;"","1",AI1420&lt;&gt;"","2",AJ1420&lt;&gt;"","3")</f>
        <v>3</v>
      </c>
    </row>
    <row r="1421" spans="1:37" x14ac:dyDescent="0.25">
      <c r="A1421" t="s">
        <v>1890</v>
      </c>
      <c r="B1421" t="s">
        <v>1891</v>
      </c>
      <c r="C1421" s="67" t="str">
        <f t="shared" si="158"/>
        <v>Tails Griffin</v>
      </c>
      <c r="D1421" s="71" t="str" cm="1">
        <f t="array" ref="D1421">_xlfn.IFS(AK1421="1",CONCATENATE(C1421,"Regional"),AK1421="2",CONCATENATE(C1421,"Sectional"),AK1421="3",CONCATENATE(C1421,COUNTIF($C$1:C1421,C1421)))</f>
        <v>Tails Griffin1</v>
      </c>
      <c r="E1421" s="66">
        <v>45159.333333333336</v>
      </c>
      <c r="F1421" t="s">
        <v>2585</v>
      </c>
      <c r="G1421" s="46">
        <v>10</v>
      </c>
      <c r="H1421" s="46">
        <v>76</v>
      </c>
      <c r="I1421" s="46">
        <v>8</v>
      </c>
      <c r="J1421" t="s">
        <v>163</v>
      </c>
      <c r="K1421" t="s">
        <v>118</v>
      </c>
      <c r="L1421" s="46">
        <v>2490</v>
      </c>
      <c r="M1421" s="46">
        <v>35</v>
      </c>
      <c r="N1421" s="46">
        <v>34.799999999999997</v>
      </c>
      <c r="O1421" s="46">
        <v>114</v>
      </c>
      <c r="P1421" s="46">
        <f t="shared" si="159"/>
        <v>1</v>
      </c>
      <c r="R1421" s="67" t="s">
        <v>2900</v>
      </c>
      <c r="S1421" s="67">
        <f>COUNTIF(Y$2:$Y$100,R1421)</f>
        <v>0</v>
      </c>
      <c r="V1421" s="67">
        <f t="shared" si="160"/>
        <v>0</v>
      </c>
      <c r="X1421"/>
      <c r="Y1421" s="67" t="str">
        <f t="shared" si="164"/>
        <v xml:space="preserve"> </v>
      </c>
      <c r="AB1421" t="s">
        <v>118</v>
      </c>
      <c r="AC1421" s="46">
        <v>2490</v>
      </c>
      <c r="AD1421" s="46">
        <v>35</v>
      </c>
      <c r="AE1421" s="46">
        <v>34.799999999999997</v>
      </c>
      <c r="AF1421" s="46">
        <v>114</v>
      </c>
      <c r="AH1421" s="70" t="str">
        <f t="shared" si="161"/>
        <v/>
      </c>
      <c r="AI1421" s="70" t="str">
        <f t="shared" si="162"/>
        <v/>
      </c>
      <c r="AJ1421" s="70" t="str">
        <f t="shared" si="163"/>
        <v>X</v>
      </c>
      <c r="AK1421" s="70" t="str" cm="1">
        <f t="array" ref="AK1421">_xlfn.IFS(AH1421&lt;&gt;"","1",AI1421&lt;&gt;"","2",AJ1421&lt;&gt;"","3")</f>
        <v>3</v>
      </c>
    </row>
    <row r="1422" spans="1:37" x14ac:dyDescent="0.25">
      <c r="A1422" t="s">
        <v>1750</v>
      </c>
      <c r="B1422" t="s">
        <v>599</v>
      </c>
      <c r="C1422" s="67" t="str">
        <f t="shared" si="158"/>
        <v>Grace Morris</v>
      </c>
      <c r="D1422" s="71" t="str" cm="1">
        <f t="array" ref="D1422">_xlfn.IFS(AK1422="1",CONCATENATE(C1422,"Regional"),AK1422="2",CONCATENATE(C1422,"Sectional"),AK1422="3",CONCATENATE(C1422,COUNTIF($C$1:C1422,C1422)))</f>
        <v>Grace Morris1</v>
      </c>
      <c r="E1422" s="66">
        <v>45159.333333333336</v>
      </c>
      <c r="F1422" t="s">
        <v>2585</v>
      </c>
      <c r="G1422" s="46">
        <v>10</v>
      </c>
      <c r="H1422" s="46">
        <v>76</v>
      </c>
      <c r="I1422" s="46">
        <v>8</v>
      </c>
      <c r="J1422" t="s">
        <v>163</v>
      </c>
      <c r="K1422" t="s">
        <v>118</v>
      </c>
      <c r="L1422" s="46">
        <v>2490</v>
      </c>
      <c r="M1422" s="46">
        <v>35</v>
      </c>
      <c r="N1422" s="46">
        <v>34.799999999999997</v>
      </c>
      <c r="O1422" s="46">
        <v>114</v>
      </c>
      <c r="P1422" s="46">
        <f t="shared" si="159"/>
        <v>1</v>
      </c>
      <c r="R1422" s="67" t="s">
        <v>3251</v>
      </c>
      <c r="S1422" s="67">
        <f>COUNTIF(Y$2:$Y$100,R1422)</f>
        <v>0</v>
      </c>
      <c r="V1422" s="67">
        <f t="shared" si="160"/>
        <v>0</v>
      </c>
      <c r="X1422"/>
      <c r="Y1422" s="67" t="str">
        <f t="shared" si="164"/>
        <v xml:space="preserve"> </v>
      </c>
      <c r="AB1422" t="s">
        <v>118</v>
      </c>
      <c r="AC1422" s="46">
        <v>2490</v>
      </c>
      <c r="AD1422" s="46">
        <v>35</v>
      </c>
      <c r="AE1422" s="46">
        <v>34.799999999999997</v>
      </c>
      <c r="AF1422" s="46">
        <v>114</v>
      </c>
      <c r="AH1422" s="70" t="str">
        <f t="shared" si="161"/>
        <v/>
      </c>
      <c r="AI1422" s="70" t="str">
        <f t="shared" si="162"/>
        <v/>
      </c>
      <c r="AJ1422" s="70" t="str">
        <f t="shared" si="163"/>
        <v>X</v>
      </c>
      <c r="AK1422" s="70" t="str" cm="1">
        <f t="array" ref="AK1422">_xlfn.IFS(AH1422&lt;&gt;"","1",AI1422&lt;&gt;"","2",AJ1422&lt;&gt;"","3")</f>
        <v>3</v>
      </c>
    </row>
    <row r="1423" spans="1:37" x14ac:dyDescent="0.25">
      <c r="A1423" t="s">
        <v>2230</v>
      </c>
      <c r="B1423" t="s">
        <v>459</v>
      </c>
      <c r="C1423" s="67" t="str">
        <f t="shared" si="158"/>
        <v>Addison Miskowski</v>
      </c>
      <c r="D1423" s="71" t="str" cm="1">
        <f t="array" ref="D1423">_xlfn.IFS(AK1423="1",CONCATENATE(C1423,"Regional"),AK1423="2",CONCATENATE(C1423,"Sectional"),AK1423="3",CONCATENATE(C1423,COUNTIF($C$1:C1423,C1423)))</f>
        <v>Addison Miskowski1</v>
      </c>
      <c r="E1423" s="66">
        <v>45159.333333333336</v>
      </c>
      <c r="F1423" t="s">
        <v>2585</v>
      </c>
      <c r="G1423" s="46">
        <v>10</v>
      </c>
      <c r="H1423" s="46">
        <v>81</v>
      </c>
      <c r="I1423" s="46">
        <v>10</v>
      </c>
      <c r="J1423" t="s">
        <v>163</v>
      </c>
      <c r="K1423" t="s">
        <v>118</v>
      </c>
      <c r="L1423" s="46">
        <v>2490</v>
      </c>
      <c r="M1423" s="46">
        <v>35</v>
      </c>
      <c r="N1423" s="46">
        <v>34.799999999999997</v>
      </c>
      <c r="O1423" s="46">
        <v>114</v>
      </c>
      <c r="P1423" s="46">
        <f t="shared" si="159"/>
        <v>1</v>
      </c>
      <c r="R1423" s="67" t="s">
        <v>3252</v>
      </c>
      <c r="S1423" s="67">
        <f>COUNTIF(Y$2:$Y$100,R1423)</f>
        <v>0</v>
      </c>
      <c r="V1423" s="67">
        <f t="shared" si="160"/>
        <v>0</v>
      </c>
      <c r="X1423"/>
      <c r="Y1423" s="67" t="str">
        <f t="shared" si="164"/>
        <v xml:space="preserve"> </v>
      </c>
      <c r="AB1423" t="s">
        <v>118</v>
      </c>
      <c r="AC1423" s="46">
        <v>2490</v>
      </c>
      <c r="AD1423" s="46">
        <v>35</v>
      </c>
      <c r="AE1423" s="46">
        <v>34.799999999999997</v>
      </c>
      <c r="AF1423" s="46">
        <v>114</v>
      </c>
      <c r="AH1423" s="70" t="str">
        <f t="shared" si="161"/>
        <v/>
      </c>
      <c r="AI1423" s="70" t="str">
        <f t="shared" si="162"/>
        <v/>
      </c>
      <c r="AJ1423" s="70" t="str">
        <f t="shared" si="163"/>
        <v>X</v>
      </c>
      <c r="AK1423" s="70" t="str" cm="1">
        <f t="array" ref="AK1423">_xlfn.IFS(AH1423&lt;&gt;"","1",AI1423&lt;&gt;"","2",AJ1423&lt;&gt;"","3")</f>
        <v>3</v>
      </c>
    </row>
    <row r="1424" spans="1:37" x14ac:dyDescent="0.25">
      <c r="A1424" t="s">
        <v>922</v>
      </c>
      <c r="B1424" t="s">
        <v>187</v>
      </c>
      <c r="C1424" s="67" t="str">
        <f t="shared" si="158"/>
        <v>Ava Frederiksen</v>
      </c>
      <c r="D1424" s="71" t="str" cm="1">
        <f t="array" ref="D1424">_xlfn.IFS(AK1424="1",CONCATENATE(C1424,"Regional"),AK1424="2",CONCATENATE(C1424,"Sectional"),AK1424="3",CONCATENATE(C1424,COUNTIF($C$1:C1424,C1424)))</f>
        <v>Ava Frederiksen2</v>
      </c>
      <c r="E1424" s="66">
        <v>45159.333333333336</v>
      </c>
      <c r="F1424" t="s">
        <v>2620</v>
      </c>
      <c r="G1424" s="46">
        <v>29</v>
      </c>
      <c r="H1424" s="46">
        <v>88</v>
      </c>
      <c r="I1424" s="46">
        <v>1</v>
      </c>
      <c r="J1424" t="s">
        <v>2621</v>
      </c>
      <c r="K1424" t="s">
        <v>90</v>
      </c>
      <c r="L1424" s="46">
        <v>5485</v>
      </c>
      <c r="M1424" s="46">
        <v>72</v>
      </c>
      <c r="N1424" s="46">
        <v>72</v>
      </c>
      <c r="O1424" s="46">
        <v>113</v>
      </c>
      <c r="P1424" s="46">
        <f t="shared" si="159"/>
        <v>2</v>
      </c>
      <c r="R1424" s="67" t="s">
        <v>1453</v>
      </c>
      <c r="S1424" s="67">
        <f>COUNTIF(Y$2:$Y$100,R1424)</f>
        <v>0</v>
      </c>
      <c r="V1424" s="67">
        <f t="shared" si="160"/>
        <v>0</v>
      </c>
      <c r="X1424"/>
      <c r="Y1424" s="67" t="str">
        <f t="shared" si="164"/>
        <v xml:space="preserve"> </v>
      </c>
      <c r="AB1424" t="s">
        <v>90</v>
      </c>
      <c r="AC1424" s="46">
        <v>5485</v>
      </c>
      <c r="AD1424" s="46">
        <v>72</v>
      </c>
      <c r="AE1424" s="46">
        <v>72</v>
      </c>
      <c r="AF1424" s="46">
        <v>113</v>
      </c>
      <c r="AH1424" s="70" t="str">
        <f t="shared" si="161"/>
        <v/>
      </c>
      <c r="AI1424" s="70" t="str">
        <f t="shared" si="162"/>
        <v/>
      </c>
      <c r="AJ1424" s="70" t="str">
        <f t="shared" si="163"/>
        <v>X</v>
      </c>
      <c r="AK1424" s="70" t="str" cm="1">
        <f t="array" ref="AK1424">_xlfn.IFS(AH1424&lt;&gt;"","1",AI1424&lt;&gt;"","2",AJ1424&lt;&gt;"","3")</f>
        <v>3</v>
      </c>
    </row>
    <row r="1425" spans="1:37" x14ac:dyDescent="0.25">
      <c r="A1425" t="s">
        <v>923</v>
      </c>
      <c r="B1425" t="s">
        <v>924</v>
      </c>
      <c r="C1425" s="67" t="str">
        <f t="shared" si="158"/>
        <v>McKenzie Holm</v>
      </c>
      <c r="D1425" s="71" t="str" cm="1">
        <f t="array" ref="D1425">_xlfn.IFS(AK1425="1",CONCATENATE(C1425,"Regional"),AK1425="2",CONCATENATE(C1425,"Sectional"),AK1425="3",CONCATENATE(C1425,COUNTIF($C$1:C1425,C1425)))</f>
        <v>McKenzie Holm2</v>
      </c>
      <c r="E1425" s="66">
        <v>45159.333333333336</v>
      </c>
      <c r="F1425" t="s">
        <v>2620</v>
      </c>
      <c r="G1425" s="46">
        <v>29</v>
      </c>
      <c r="H1425" s="46">
        <v>89</v>
      </c>
      <c r="I1425" s="46">
        <v>2</v>
      </c>
      <c r="J1425" t="s">
        <v>2621</v>
      </c>
      <c r="K1425" t="s">
        <v>90</v>
      </c>
      <c r="L1425" s="46">
        <v>5485</v>
      </c>
      <c r="M1425" s="46">
        <v>72</v>
      </c>
      <c r="N1425" s="46">
        <v>72</v>
      </c>
      <c r="O1425" s="46">
        <v>113</v>
      </c>
      <c r="P1425" s="46">
        <f t="shared" si="159"/>
        <v>2</v>
      </c>
      <c r="R1425" s="67" t="s">
        <v>1454</v>
      </c>
      <c r="S1425" s="67">
        <f>COUNTIF(Y$2:$Y$100,R1425)</f>
        <v>0</v>
      </c>
      <c r="V1425" s="67">
        <f t="shared" si="160"/>
        <v>0</v>
      </c>
      <c r="X1425"/>
      <c r="Y1425" s="67" t="str">
        <f t="shared" si="164"/>
        <v xml:space="preserve"> </v>
      </c>
      <c r="AB1425" t="s">
        <v>90</v>
      </c>
      <c r="AC1425" s="46">
        <v>5485</v>
      </c>
      <c r="AD1425" s="46">
        <v>72</v>
      </c>
      <c r="AE1425" s="46">
        <v>72</v>
      </c>
      <c r="AF1425" s="46">
        <v>113</v>
      </c>
      <c r="AH1425" s="70" t="str">
        <f t="shared" si="161"/>
        <v/>
      </c>
      <c r="AI1425" s="70" t="str">
        <f t="shared" si="162"/>
        <v/>
      </c>
      <c r="AJ1425" s="70" t="str">
        <f t="shared" si="163"/>
        <v>X</v>
      </c>
      <c r="AK1425" s="70" t="str" cm="1">
        <f t="array" ref="AK1425">_xlfn.IFS(AH1425&lt;&gt;"","1",AI1425&lt;&gt;"","2",AJ1425&lt;&gt;"","3")</f>
        <v>3</v>
      </c>
    </row>
    <row r="1426" spans="1:37" x14ac:dyDescent="0.25">
      <c r="A1426" t="s">
        <v>887</v>
      </c>
      <c r="B1426" t="s">
        <v>888</v>
      </c>
      <c r="C1426" s="67" t="str">
        <f t="shared" si="158"/>
        <v>Ayla Trollop</v>
      </c>
      <c r="D1426" s="71" t="str" cm="1">
        <f t="array" ref="D1426">_xlfn.IFS(AK1426="1",CONCATENATE(C1426,"Regional"),AK1426="2",CONCATENATE(C1426,"Sectional"),AK1426="3",CONCATENATE(C1426,COUNTIF($C$1:C1426,C1426)))</f>
        <v>Ayla Trollop2</v>
      </c>
      <c r="E1426" s="66">
        <v>45159.333333333336</v>
      </c>
      <c r="F1426" t="s">
        <v>2620</v>
      </c>
      <c r="G1426" s="46">
        <v>29</v>
      </c>
      <c r="H1426" s="46">
        <v>91</v>
      </c>
      <c r="I1426" s="46">
        <v>3</v>
      </c>
      <c r="J1426" t="s">
        <v>2621</v>
      </c>
      <c r="K1426" t="s">
        <v>90</v>
      </c>
      <c r="L1426" s="46">
        <v>5485</v>
      </c>
      <c r="M1426" s="46">
        <v>72</v>
      </c>
      <c r="N1426" s="46">
        <v>72</v>
      </c>
      <c r="O1426" s="46">
        <v>113</v>
      </c>
      <c r="P1426" s="46">
        <f t="shared" si="159"/>
        <v>2</v>
      </c>
      <c r="R1426" s="67" t="s">
        <v>1433</v>
      </c>
      <c r="S1426" s="67">
        <f>COUNTIF(Y$2:$Y$100,R1426)</f>
        <v>0</v>
      </c>
      <c r="V1426" s="67">
        <f t="shared" si="160"/>
        <v>0</v>
      </c>
      <c r="X1426"/>
      <c r="Y1426" s="67" t="str">
        <f t="shared" si="164"/>
        <v xml:space="preserve"> </v>
      </c>
      <c r="AB1426" t="s">
        <v>90</v>
      </c>
      <c r="AC1426" s="46">
        <v>5485</v>
      </c>
      <c r="AD1426" s="46">
        <v>72</v>
      </c>
      <c r="AE1426" s="46">
        <v>72</v>
      </c>
      <c r="AF1426" s="46">
        <v>113</v>
      </c>
      <c r="AH1426" s="70" t="str">
        <f t="shared" si="161"/>
        <v/>
      </c>
      <c r="AI1426" s="70" t="str">
        <f t="shared" si="162"/>
        <v/>
      </c>
      <c r="AJ1426" s="70" t="str">
        <f t="shared" si="163"/>
        <v>X</v>
      </c>
      <c r="AK1426" s="70" t="str" cm="1">
        <f t="array" ref="AK1426">_xlfn.IFS(AH1426&lt;&gt;"","1",AI1426&lt;&gt;"","2",AJ1426&lt;&gt;"","3")</f>
        <v>3</v>
      </c>
    </row>
    <row r="1427" spans="1:37" x14ac:dyDescent="0.25">
      <c r="A1427" t="s">
        <v>928</v>
      </c>
      <c r="B1427" t="s">
        <v>929</v>
      </c>
      <c r="C1427" s="67" t="str">
        <f t="shared" si="158"/>
        <v>Lili Anaya</v>
      </c>
      <c r="D1427" s="71" t="str" cm="1">
        <f t="array" ref="D1427">_xlfn.IFS(AK1427="1",CONCATENATE(C1427,"Regional"),AK1427="2",CONCATENATE(C1427,"Sectional"),AK1427="3",CONCATENATE(C1427,COUNTIF($C$1:C1427,C1427)))</f>
        <v>Lili Anaya2</v>
      </c>
      <c r="E1427" s="66">
        <v>45159.333333333336</v>
      </c>
      <c r="F1427" t="s">
        <v>2620</v>
      </c>
      <c r="G1427" s="46">
        <v>29</v>
      </c>
      <c r="H1427" s="46">
        <v>94</v>
      </c>
      <c r="I1427" s="46">
        <v>4</v>
      </c>
      <c r="J1427" t="s">
        <v>2621</v>
      </c>
      <c r="K1427" t="s">
        <v>90</v>
      </c>
      <c r="L1427" s="46">
        <v>5485</v>
      </c>
      <c r="M1427" s="46">
        <v>72</v>
      </c>
      <c r="N1427" s="46">
        <v>72</v>
      </c>
      <c r="O1427" s="46">
        <v>113</v>
      </c>
      <c r="P1427" s="46">
        <f t="shared" si="159"/>
        <v>2</v>
      </c>
      <c r="R1427" s="67" t="s">
        <v>1456</v>
      </c>
      <c r="S1427" s="67">
        <f>COUNTIF(Y$2:$Y$100,R1427)</f>
        <v>0</v>
      </c>
      <c r="V1427" s="67">
        <f t="shared" si="160"/>
        <v>0</v>
      </c>
      <c r="X1427"/>
      <c r="Y1427" s="67" t="str">
        <f t="shared" si="164"/>
        <v xml:space="preserve"> </v>
      </c>
      <c r="AB1427" t="s">
        <v>90</v>
      </c>
      <c r="AC1427" s="46">
        <v>5485</v>
      </c>
      <c r="AD1427" s="46">
        <v>72</v>
      </c>
      <c r="AE1427" s="46">
        <v>72</v>
      </c>
      <c r="AF1427" s="46">
        <v>113</v>
      </c>
      <c r="AH1427" s="70" t="str">
        <f t="shared" si="161"/>
        <v/>
      </c>
      <c r="AI1427" s="70" t="str">
        <f t="shared" si="162"/>
        <v/>
      </c>
      <c r="AJ1427" s="70" t="str">
        <f t="shared" si="163"/>
        <v>X</v>
      </c>
      <c r="AK1427" s="70" t="str" cm="1">
        <f t="array" ref="AK1427">_xlfn.IFS(AH1427&lt;&gt;"","1",AI1427&lt;&gt;"","2",AJ1427&lt;&gt;"","3")</f>
        <v>3</v>
      </c>
    </row>
    <row r="1428" spans="1:37" x14ac:dyDescent="0.25">
      <c r="A1428" t="s">
        <v>2096</v>
      </c>
      <c r="B1428" t="s">
        <v>434</v>
      </c>
      <c r="C1428" s="67" t="str">
        <f t="shared" si="158"/>
        <v>Ella Szekeress</v>
      </c>
      <c r="D1428" s="71" t="str" cm="1">
        <f t="array" ref="D1428">_xlfn.IFS(AK1428="1",CONCATENATE(C1428,"Regional"),AK1428="2",CONCATENATE(C1428,"Sectional"),AK1428="3",CONCATENATE(C1428,COUNTIF($C$1:C1428,C1428)))</f>
        <v>Ella Szekeress1</v>
      </c>
      <c r="E1428" s="66">
        <v>45159.333333333336</v>
      </c>
      <c r="F1428" t="s">
        <v>2620</v>
      </c>
      <c r="G1428" s="46">
        <v>29</v>
      </c>
      <c r="H1428" s="46">
        <v>96</v>
      </c>
      <c r="I1428" s="46">
        <v>5</v>
      </c>
      <c r="J1428" t="s">
        <v>2621</v>
      </c>
      <c r="K1428" t="s">
        <v>90</v>
      </c>
      <c r="L1428" s="46">
        <v>5485</v>
      </c>
      <c r="M1428" s="46">
        <v>72</v>
      </c>
      <c r="N1428" s="46">
        <v>72</v>
      </c>
      <c r="O1428" s="46">
        <v>113</v>
      </c>
      <c r="P1428" s="46">
        <f t="shared" si="159"/>
        <v>2</v>
      </c>
      <c r="R1428" s="67" t="s">
        <v>3121</v>
      </c>
      <c r="S1428" s="67">
        <f>COUNTIF(Y$2:$Y$100,R1428)</f>
        <v>0</v>
      </c>
      <c r="V1428" s="67">
        <f t="shared" si="160"/>
        <v>0</v>
      </c>
      <c r="X1428"/>
      <c r="Y1428" s="67" t="str">
        <f t="shared" si="164"/>
        <v xml:space="preserve"> </v>
      </c>
      <c r="AB1428" t="s">
        <v>90</v>
      </c>
      <c r="AC1428" s="46">
        <v>5485</v>
      </c>
      <c r="AD1428" s="46">
        <v>72</v>
      </c>
      <c r="AE1428" s="46">
        <v>72</v>
      </c>
      <c r="AF1428" s="46">
        <v>113</v>
      </c>
      <c r="AH1428" s="70" t="str">
        <f t="shared" si="161"/>
        <v/>
      </c>
      <c r="AI1428" s="70" t="str">
        <f t="shared" si="162"/>
        <v/>
      </c>
      <c r="AJ1428" s="70" t="str">
        <f t="shared" si="163"/>
        <v>X</v>
      </c>
      <c r="AK1428" s="70" t="str" cm="1">
        <f t="array" ref="AK1428">_xlfn.IFS(AH1428&lt;&gt;"","1",AI1428&lt;&gt;"","2",AJ1428&lt;&gt;"","3")</f>
        <v>3</v>
      </c>
    </row>
    <row r="1429" spans="1:37" x14ac:dyDescent="0.25">
      <c r="A1429" t="s">
        <v>925</v>
      </c>
      <c r="B1429" t="s">
        <v>926</v>
      </c>
      <c r="C1429" s="67" t="str">
        <f t="shared" si="158"/>
        <v>Brielle Lenz</v>
      </c>
      <c r="D1429" s="71" t="str" cm="1">
        <f t="array" ref="D1429">_xlfn.IFS(AK1429="1",CONCATENATE(C1429,"Regional"),AK1429="2",CONCATENATE(C1429,"Sectional"),AK1429="3",CONCATENATE(C1429,COUNTIF($C$1:C1429,C1429)))</f>
        <v>Brielle Lenz2</v>
      </c>
      <c r="E1429" s="66">
        <v>45159.333333333336</v>
      </c>
      <c r="F1429" t="s">
        <v>2620</v>
      </c>
      <c r="G1429" s="46">
        <v>29</v>
      </c>
      <c r="H1429" s="46">
        <v>98</v>
      </c>
      <c r="I1429" s="46">
        <v>6</v>
      </c>
      <c r="J1429" t="s">
        <v>2621</v>
      </c>
      <c r="K1429" t="s">
        <v>90</v>
      </c>
      <c r="L1429" s="46">
        <v>5485</v>
      </c>
      <c r="M1429" s="46">
        <v>72</v>
      </c>
      <c r="N1429" s="46">
        <v>72</v>
      </c>
      <c r="O1429" s="46">
        <v>113</v>
      </c>
      <c r="P1429" s="46">
        <f t="shared" si="159"/>
        <v>2</v>
      </c>
      <c r="R1429" s="67" t="s">
        <v>1455</v>
      </c>
      <c r="S1429" s="67">
        <f>COUNTIF(Y$2:$Y$100,R1429)</f>
        <v>0</v>
      </c>
      <c r="V1429" s="67">
        <f t="shared" si="160"/>
        <v>0</v>
      </c>
      <c r="X1429"/>
      <c r="Y1429" s="67" t="str">
        <f t="shared" si="164"/>
        <v xml:space="preserve"> </v>
      </c>
      <c r="AB1429" t="s">
        <v>90</v>
      </c>
      <c r="AC1429" s="46">
        <v>5485</v>
      </c>
      <c r="AD1429" s="46">
        <v>72</v>
      </c>
      <c r="AE1429" s="46">
        <v>72</v>
      </c>
      <c r="AF1429" s="46">
        <v>113</v>
      </c>
      <c r="AH1429" s="70" t="str">
        <f t="shared" si="161"/>
        <v/>
      </c>
      <c r="AI1429" s="70" t="str">
        <f t="shared" si="162"/>
        <v/>
      </c>
      <c r="AJ1429" s="70" t="str">
        <f t="shared" si="163"/>
        <v>X</v>
      </c>
      <c r="AK1429" s="70" t="str" cm="1">
        <f t="array" ref="AK1429">_xlfn.IFS(AH1429&lt;&gt;"","1",AI1429&lt;&gt;"","2",AJ1429&lt;&gt;"","3")</f>
        <v>3</v>
      </c>
    </row>
    <row r="1430" spans="1:37" x14ac:dyDescent="0.25">
      <c r="A1430" t="s">
        <v>1706</v>
      </c>
      <c r="B1430" t="s">
        <v>270</v>
      </c>
      <c r="C1430" s="67" t="str">
        <f t="shared" si="158"/>
        <v>Natalie Henslin</v>
      </c>
      <c r="D1430" s="71" t="str" cm="1">
        <f t="array" ref="D1430">_xlfn.IFS(AK1430="1",CONCATENATE(C1430,"Regional"),AK1430="2",CONCATENATE(C1430,"Sectional"),AK1430="3",CONCATENATE(C1430,COUNTIF($C$1:C1430,C1430)))</f>
        <v>Natalie Henslin2</v>
      </c>
      <c r="E1430" s="66">
        <v>45159.333333333336</v>
      </c>
      <c r="F1430" t="s">
        <v>2620</v>
      </c>
      <c r="G1430" s="46">
        <v>29</v>
      </c>
      <c r="H1430" s="46">
        <v>103</v>
      </c>
      <c r="I1430" s="46">
        <v>7</v>
      </c>
      <c r="J1430" t="s">
        <v>2621</v>
      </c>
      <c r="K1430" t="s">
        <v>90</v>
      </c>
      <c r="L1430" s="46">
        <v>5485</v>
      </c>
      <c r="M1430" s="46">
        <v>72</v>
      </c>
      <c r="N1430" s="46">
        <v>72</v>
      </c>
      <c r="O1430" s="46">
        <v>113</v>
      </c>
      <c r="P1430" s="46">
        <f t="shared" si="159"/>
        <v>2</v>
      </c>
      <c r="R1430" s="67" t="s">
        <v>3533</v>
      </c>
      <c r="S1430" s="67">
        <f>COUNTIF(Y$2:$Y$100,R1430)</f>
        <v>0</v>
      </c>
      <c r="V1430" s="67">
        <f t="shared" si="160"/>
        <v>0</v>
      </c>
      <c r="X1430"/>
      <c r="Y1430" s="67" t="str">
        <f t="shared" si="164"/>
        <v xml:space="preserve"> </v>
      </c>
      <c r="AB1430" t="s">
        <v>90</v>
      </c>
      <c r="AC1430" s="46">
        <v>5485</v>
      </c>
      <c r="AD1430" s="46">
        <v>72</v>
      </c>
      <c r="AE1430" s="46">
        <v>72</v>
      </c>
      <c r="AF1430" s="46">
        <v>113</v>
      </c>
      <c r="AH1430" s="70" t="str">
        <f t="shared" si="161"/>
        <v/>
      </c>
      <c r="AI1430" s="70" t="str">
        <f t="shared" si="162"/>
        <v/>
      </c>
      <c r="AJ1430" s="70" t="str">
        <f t="shared" si="163"/>
        <v>X</v>
      </c>
      <c r="AK1430" s="70" t="str" cm="1">
        <f t="array" ref="AK1430">_xlfn.IFS(AH1430&lt;&gt;"","1",AI1430&lt;&gt;"","2",AJ1430&lt;&gt;"","3")</f>
        <v>3</v>
      </c>
    </row>
    <row r="1431" spans="1:37" x14ac:dyDescent="0.25">
      <c r="A1431" t="s">
        <v>2199</v>
      </c>
      <c r="B1431" t="s">
        <v>2722</v>
      </c>
      <c r="C1431" s="67" t="str">
        <f t="shared" si="158"/>
        <v>Avakatarina Bizjak</v>
      </c>
      <c r="D1431" s="71" t="str" cm="1">
        <f t="array" ref="D1431">_xlfn.IFS(AK1431="1",CONCATENATE(C1431,"Regional"),AK1431="2",CONCATENATE(C1431,"Sectional"),AK1431="3",CONCATENATE(C1431,COUNTIF($C$1:C1431,C1431)))</f>
        <v>Avakatarina Bizjak1</v>
      </c>
      <c r="E1431" s="66">
        <v>45159.333333333336</v>
      </c>
      <c r="F1431" t="s">
        <v>2620</v>
      </c>
      <c r="G1431" s="46">
        <v>29</v>
      </c>
      <c r="H1431" s="46">
        <v>104</v>
      </c>
      <c r="I1431" s="46">
        <v>8</v>
      </c>
      <c r="J1431" t="s">
        <v>2621</v>
      </c>
      <c r="K1431" t="s">
        <v>90</v>
      </c>
      <c r="L1431" s="46">
        <v>5485</v>
      </c>
      <c r="M1431" s="46">
        <v>72</v>
      </c>
      <c r="N1431" s="46">
        <v>72</v>
      </c>
      <c r="O1431" s="46">
        <v>113</v>
      </c>
      <c r="P1431" s="46">
        <f t="shared" si="159"/>
        <v>2</v>
      </c>
      <c r="R1431" s="67" t="s">
        <v>3222</v>
      </c>
      <c r="S1431" s="67">
        <f>COUNTIF(Y$2:$Y$100,R1431)</f>
        <v>0</v>
      </c>
      <c r="V1431" s="67">
        <f t="shared" si="160"/>
        <v>0</v>
      </c>
      <c r="X1431"/>
      <c r="Y1431" s="67" t="str">
        <f t="shared" si="164"/>
        <v xml:space="preserve"> </v>
      </c>
      <c r="AB1431" t="s">
        <v>90</v>
      </c>
      <c r="AC1431" s="46">
        <v>5485</v>
      </c>
      <c r="AD1431" s="46">
        <v>72</v>
      </c>
      <c r="AE1431" s="46">
        <v>72</v>
      </c>
      <c r="AF1431" s="46">
        <v>113</v>
      </c>
      <c r="AH1431" s="70" t="str">
        <f t="shared" si="161"/>
        <v/>
      </c>
      <c r="AI1431" s="70" t="str">
        <f t="shared" si="162"/>
        <v/>
      </c>
      <c r="AJ1431" s="70" t="str">
        <f t="shared" si="163"/>
        <v>X</v>
      </c>
      <c r="AK1431" s="70" t="str" cm="1">
        <f t="array" ref="AK1431">_xlfn.IFS(AH1431&lt;&gt;"","1",AI1431&lt;&gt;"","2",AJ1431&lt;&gt;"","3")</f>
        <v>3</v>
      </c>
    </row>
    <row r="1432" spans="1:37" x14ac:dyDescent="0.25">
      <c r="A1432" t="s">
        <v>927</v>
      </c>
      <c r="B1432" t="s">
        <v>528</v>
      </c>
      <c r="C1432" s="67" t="str">
        <f t="shared" si="158"/>
        <v>Kate Ninneman</v>
      </c>
      <c r="D1432" s="71" t="str" cm="1">
        <f t="array" ref="D1432">_xlfn.IFS(AK1432="1",CONCATENATE(C1432,"Regional"),AK1432="2",CONCATENATE(C1432,"Sectional"),AK1432="3",CONCATENATE(C1432,COUNTIF($C$1:C1432,C1432)))</f>
        <v>Kate Ninneman1</v>
      </c>
      <c r="E1432" s="66">
        <v>45159.333333333336</v>
      </c>
      <c r="F1432" t="s">
        <v>2620</v>
      </c>
      <c r="G1432" s="46">
        <v>29</v>
      </c>
      <c r="H1432" s="46">
        <v>105</v>
      </c>
      <c r="I1432" s="46">
        <v>9</v>
      </c>
      <c r="J1432" t="s">
        <v>2621</v>
      </c>
      <c r="K1432" t="s">
        <v>90</v>
      </c>
      <c r="L1432" s="46">
        <v>5485</v>
      </c>
      <c r="M1432" s="46">
        <v>72</v>
      </c>
      <c r="N1432" s="46">
        <v>72</v>
      </c>
      <c r="O1432" s="46">
        <v>113</v>
      </c>
      <c r="P1432" s="46">
        <f t="shared" si="159"/>
        <v>2</v>
      </c>
      <c r="R1432" s="67" t="s">
        <v>3221</v>
      </c>
      <c r="S1432" s="67">
        <f>COUNTIF(Y$2:$Y$100,R1432)</f>
        <v>0</v>
      </c>
      <c r="V1432" s="67">
        <f t="shared" si="160"/>
        <v>0</v>
      </c>
      <c r="X1432"/>
      <c r="Y1432" s="67" t="str">
        <f t="shared" si="164"/>
        <v xml:space="preserve"> </v>
      </c>
      <c r="AB1432" t="s">
        <v>90</v>
      </c>
      <c r="AC1432" s="46">
        <v>5485</v>
      </c>
      <c r="AD1432" s="46">
        <v>72</v>
      </c>
      <c r="AE1432" s="46">
        <v>72</v>
      </c>
      <c r="AF1432" s="46">
        <v>113</v>
      </c>
      <c r="AH1432" s="70" t="str">
        <f t="shared" si="161"/>
        <v/>
      </c>
      <c r="AI1432" s="70" t="str">
        <f t="shared" si="162"/>
        <v/>
      </c>
      <c r="AJ1432" s="70" t="str">
        <f t="shared" si="163"/>
        <v>X</v>
      </c>
      <c r="AK1432" s="70" t="str" cm="1">
        <f t="array" ref="AK1432">_xlfn.IFS(AH1432&lt;&gt;"","1",AI1432&lt;&gt;"","2",AJ1432&lt;&gt;"","3")</f>
        <v>3</v>
      </c>
    </row>
    <row r="1433" spans="1:37" x14ac:dyDescent="0.25">
      <c r="A1433" t="s">
        <v>364</v>
      </c>
      <c r="B1433" t="s">
        <v>543</v>
      </c>
      <c r="C1433" s="67" t="str">
        <f t="shared" si="158"/>
        <v>Brooke Strangfeld</v>
      </c>
      <c r="D1433" s="71" t="str" cm="1">
        <f t="array" ref="D1433">_xlfn.IFS(AK1433="1",CONCATENATE(C1433,"Regional"),AK1433="2",CONCATENATE(C1433,"Sectional"),AK1433="3",CONCATENATE(C1433,COUNTIF($C$1:C1433,C1433)))</f>
        <v>Brooke Strangfeld1</v>
      </c>
      <c r="E1433" s="66">
        <v>45159.333333333336</v>
      </c>
      <c r="F1433" t="s">
        <v>2620</v>
      </c>
      <c r="G1433" s="46">
        <v>29</v>
      </c>
      <c r="H1433" s="46">
        <v>106</v>
      </c>
      <c r="I1433" s="46">
        <v>10</v>
      </c>
      <c r="J1433" t="s">
        <v>2621</v>
      </c>
      <c r="K1433" t="s">
        <v>90</v>
      </c>
      <c r="L1433" s="46">
        <v>5485</v>
      </c>
      <c r="M1433" s="46">
        <v>72</v>
      </c>
      <c r="N1433" s="46">
        <v>72</v>
      </c>
      <c r="O1433" s="46">
        <v>113</v>
      </c>
      <c r="P1433" s="46">
        <f t="shared" si="159"/>
        <v>2</v>
      </c>
      <c r="R1433" s="67" t="s">
        <v>1531</v>
      </c>
      <c r="S1433" s="67">
        <f>COUNTIF(Y$2:$Y$100,R1433)</f>
        <v>0</v>
      </c>
      <c r="V1433" s="67">
        <f t="shared" si="160"/>
        <v>0</v>
      </c>
      <c r="X1433"/>
      <c r="Y1433" s="67" t="str">
        <f t="shared" si="164"/>
        <v xml:space="preserve"> </v>
      </c>
      <c r="AB1433" t="s">
        <v>90</v>
      </c>
      <c r="AC1433" s="46">
        <v>5485</v>
      </c>
      <c r="AD1433" s="46">
        <v>72</v>
      </c>
      <c r="AE1433" s="46">
        <v>72</v>
      </c>
      <c r="AF1433" s="46">
        <v>113</v>
      </c>
      <c r="AH1433" s="70" t="str">
        <f t="shared" si="161"/>
        <v/>
      </c>
      <c r="AI1433" s="70" t="str">
        <f t="shared" si="162"/>
        <v/>
      </c>
      <c r="AJ1433" s="70" t="str">
        <f t="shared" si="163"/>
        <v>X</v>
      </c>
      <c r="AK1433" s="70" t="str" cm="1">
        <f t="array" ref="AK1433">_xlfn.IFS(AH1433&lt;&gt;"","1",AI1433&lt;&gt;"","2",AJ1433&lt;&gt;"","3")</f>
        <v>3</v>
      </c>
    </row>
    <row r="1434" spans="1:37" x14ac:dyDescent="0.25">
      <c r="A1434" t="s">
        <v>2091</v>
      </c>
      <c r="B1434" t="s">
        <v>2715</v>
      </c>
      <c r="C1434" s="67" t="str">
        <f t="shared" si="158"/>
        <v>Lexxi Oertel</v>
      </c>
      <c r="D1434" s="71" t="str" cm="1">
        <f t="array" ref="D1434">_xlfn.IFS(AK1434="1",CONCATENATE(C1434,"Regional"),AK1434="2",CONCATENATE(C1434,"Sectional"),AK1434="3",CONCATENATE(C1434,COUNTIF($C$1:C1434,C1434)))</f>
        <v>Lexxi Oertel2</v>
      </c>
      <c r="E1434" s="66">
        <v>45159.333333333336</v>
      </c>
      <c r="F1434" t="s">
        <v>2620</v>
      </c>
      <c r="G1434" s="46">
        <v>29</v>
      </c>
      <c r="H1434" s="46">
        <v>106</v>
      </c>
      <c r="I1434" s="46">
        <v>10</v>
      </c>
      <c r="J1434" t="s">
        <v>2621</v>
      </c>
      <c r="K1434" t="s">
        <v>90</v>
      </c>
      <c r="L1434" s="46">
        <v>5485</v>
      </c>
      <c r="M1434" s="46">
        <v>72</v>
      </c>
      <c r="N1434" s="46">
        <v>72</v>
      </c>
      <c r="O1434" s="46">
        <v>113</v>
      </c>
      <c r="P1434" s="46">
        <f t="shared" si="159"/>
        <v>2</v>
      </c>
      <c r="R1434" s="67" t="s">
        <v>3115</v>
      </c>
      <c r="S1434" s="67">
        <f>COUNTIF(Y$2:$Y$100,R1434)</f>
        <v>0</v>
      </c>
      <c r="V1434" s="67">
        <f t="shared" si="160"/>
        <v>0</v>
      </c>
      <c r="X1434"/>
      <c r="Y1434" s="67" t="str">
        <f t="shared" si="164"/>
        <v xml:space="preserve"> </v>
      </c>
      <c r="AB1434" t="s">
        <v>90</v>
      </c>
      <c r="AC1434" s="46">
        <v>5485</v>
      </c>
      <c r="AD1434" s="46">
        <v>72</v>
      </c>
      <c r="AE1434" s="46">
        <v>72</v>
      </c>
      <c r="AF1434" s="46">
        <v>113</v>
      </c>
      <c r="AH1434" s="70" t="str">
        <f t="shared" si="161"/>
        <v/>
      </c>
      <c r="AI1434" s="70" t="str">
        <f t="shared" si="162"/>
        <v/>
      </c>
      <c r="AJ1434" s="70" t="str">
        <f t="shared" si="163"/>
        <v>X</v>
      </c>
      <c r="AK1434" s="70" t="str" cm="1">
        <f t="array" ref="AK1434">_xlfn.IFS(AH1434&lt;&gt;"","1",AI1434&lt;&gt;"","2",AJ1434&lt;&gt;"","3")</f>
        <v>3</v>
      </c>
    </row>
    <row r="1435" spans="1:37" x14ac:dyDescent="0.25">
      <c r="A1435" t="s">
        <v>935</v>
      </c>
      <c r="B1435" t="s">
        <v>473</v>
      </c>
      <c r="C1435" s="67" t="str">
        <f t="shared" si="158"/>
        <v>Gabby Neilitz</v>
      </c>
      <c r="D1435" s="71" t="str" cm="1">
        <f t="array" ref="D1435">_xlfn.IFS(AK1435="1",CONCATENATE(C1435,"Regional"),AK1435="2",CONCATENATE(C1435,"Sectional"),AK1435="3",CONCATENATE(C1435,COUNTIF($C$1:C1435,C1435)))</f>
        <v>Gabby Neilitz2</v>
      </c>
      <c r="E1435" s="66">
        <v>45159.333333333336</v>
      </c>
      <c r="F1435" t="s">
        <v>2620</v>
      </c>
      <c r="G1435" s="46">
        <v>29</v>
      </c>
      <c r="H1435" s="46">
        <v>106</v>
      </c>
      <c r="I1435" s="46">
        <v>10</v>
      </c>
      <c r="J1435" t="s">
        <v>2621</v>
      </c>
      <c r="K1435" t="s">
        <v>90</v>
      </c>
      <c r="L1435" s="46">
        <v>5485</v>
      </c>
      <c r="M1435" s="46">
        <v>72</v>
      </c>
      <c r="N1435" s="46">
        <v>72</v>
      </c>
      <c r="O1435" s="46">
        <v>113</v>
      </c>
      <c r="P1435" s="46">
        <f t="shared" si="159"/>
        <v>2</v>
      </c>
      <c r="R1435" s="67" t="s">
        <v>1460</v>
      </c>
      <c r="S1435" s="67">
        <f>COUNTIF(Y$2:$Y$100,R1435)</f>
        <v>0</v>
      </c>
      <c r="V1435" s="67">
        <f t="shared" si="160"/>
        <v>0</v>
      </c>
      <c r="X1435"/>
      <c r="Y1435" s="67" t="str">
        <f t="shared" si="164"/>
        <v xml:space="preserve"> </v>
      </c>
      <c r="AB1435" t="s">
        <v>90</v>
      </c>
      <c r="AC1435" s="46">
        <v>5485</v>
      </c>
      <c r="AD1435" s="46">
        <v>72</v>
      </c>
      <c r="AE1435" s="46">
        <v>72</v>
      </c>
      <c r="AF1435" s="46">
        <v>113</v>
      </c>
      <c r="AH1435" s="70" t="str">
        <f t="shared" si="161"/>
        <v/>
      </c>
      <c r="AI1435" s="70" t="str">
        <f t="shared" si="162"/>
        <v/>
      </c>
      <c r="AJ1435" s="70" t="str">
        <f t="shared" si="163"/>
        <v>X</v>
      </c>
      <c r="AK1435" s="70" t="str" cm="1">
        <f t="array" ref="AK1435">_xlfn.IFS(AH1435&lt;&gt;"","1",AI1435&lt;&gt;"","2",AJ1435&lt;&gt;"","3")</f>
        <v>3</v>
      </c>
    </row>
    <row r="1436" spans="1:37" x14ac:dyDescent="0.25">
      <c r="A1436" t="s">
        <v>1687</v>
      </c>
      <c r="B1436" t="s">
        <v>434</v>
      </c>
      <c r="C1436" s="67" t="str">
        <f t="shared" si="158"/>
        <v>Ella Lambrecht</v>
      </c>
      <c r="D1436" s="71" t="str" cm="1">
        <f t="array" ref="D1436">_xlfn.IFS(AK1436="1",CONCATENATE(C1436,"Regional"),AK1436="2",CONCATENATE(C1436,"Sectional"),AK1436="3",CONCATENATE(C1436,COUNTIF($C$1:C1436,C1436)))</f>
        <v>Ella Lambrecht2</v>
      </c>
      <c r="E1436" s="66">
        <v>45159.333333333336</v>
      </c>
      <c r="F1436" t="s">
        <v>2620</v>
      </c>
      <c r="G1436" s="46">
        <v>29</v>
      </c>
      <c r="H1436" s="46">
        <v>108</v>
      </c>
      <c r="I1436" s="46">
        <v>13</v>
      </c>
      <c r="J1436" t="s">
        <v>2621</v>
      </c>
      <c r="K1436" t="s">
        <v>90</v>
      </c>
      <c r="L1436" s="46">
        <v>5485</v>
      </c>
      <c r="M1436" s="46">
        <v>72</v>
      </c>
      <c r="N1436" s="46">
        <v>72</v>
      </c>
      <c r="O1436" s="46">
        <v>113</v>
      </c>
      <c r="P1436" s="46">
        <f t="shared" si="159"/>
        <v>2</v>
      </c>
      <c r="R1436" s="67" t="s">
        <v>3540</v>
      </c>
      <c r="S1436" s="67">
        <f>COUNTIF(Y$2:$Y$100,R1436)</f>
        <v>0</v>
      </c>
      <c r="V1436" s="67">
        <f t="shared" si="160"/>
        <v>0</v>
      </c>
      <c r="X1436"/>
      <c r="Y1436" s="67" t="str">
        <f t="shared" si="164"/>
        <v xml:space="preserve"> </v>
      </c>
      <c r="AB1436" t="s">
        <v>90</v>
      </c>
      <c r="AC1436" s="46">
        <v>5485</v>
      </c>
      <c r="AD1436" s="46">
        <v>72</v>
      </c>
      <c r="AE1436" s="46">
        <v>72</v>
      </c>
      <c r="AF1436" s="46">
        <v>113</v>
      </c>
      <c r="AH1436" s="70" t="str">
        <f t="shared" si="161"/>
        <v/>
      </c>
      <c r="AI1436" s="70" t="str">
        <f t="shared" si="162"/>
        <v/>
      </c>
      <c r="AJ1436" s="70" t="str">
        <f t="shared" si="163"/>
        <v>X</v>
      </c>
      <c r="AK1436" s="70" t="str" cm="1">
        <f t="array" ref="AK1436">_xlfn.IFS(AH1436&lt;&gt;"","1",AI1436&lt;&gt;"","2",AJ1436&lt;&gt;"","3")</f>
        <v>3</v>
      </c>
    </row>
    <row r="1437" spans="1:37" x14ac:dyDescent="0.25">
      <c r="A1437" t="s">
        <v>444</v>
      </c>
      <c r="B1437" t="s">
        <v>270</v>
      </c>
      <c r="C1437" s="67" t="str">
        <f t="shared" si="158"/>
        <v>Natalie Doering</v>
      </c>
      <c r="D1437" s="71" t="str" cm="1">
        <f t="array" ref="D1437">_xlfn.IFS(AK1437="1",CONCATENATE(C1437,"Regional"),AK1437="2",CONCATENATE(C1437,"Sectional"),AK1437="3",CONCATENATE(C1437,COUNTIF($C$1:C1437,C1437)))</f>
        <v>Natalie Doering2</v>
      </c>
      <c r="E1437" s="66">
        <v>45159.333333333336</v>
      </c>
      <c r="F1437" t="s">
        <v>2620</v>
      </c>
      <c r="G1437" s="46">
        <v>29</v>
      </c>
      <c r="H1437" s="46">
        <v>109</v>
      </c>
      <c r="I1437" s="46">
        <v>14</v>
      </c>
      <c r="J1437" t="s">
        <v>2621</v>
      </c>
      <c r="K1437" t="s">
        <v>90</v>
      </c>
      <c r="L1437" s="46">
        <v>5485</v>
      </c>
      <c r="M1437" s="46">
        <v>72</v>
      </c>
      <c r="N1437" s="46">
        <v>72</v>
      </c>
      <c r="O1437" s="46">
        <v>113</v>
      </c>
      <c r="P1437" s="46">
        <f t="shared" si="159"/>
        <v>2</v>
      </c>
      <c r="R1437" s="67" t="s">
        <v>1526</v>
      </c>
      <c r="S1437" s="67">
        <f>COUNTIF(Y$2:$Y$100,R1437)</f>
        <v>0</v>
      </c>
      <c r="V1437" s="67">
        <f t="shared" si="160"/>
        <v>0</v>
      </c>
      <c r="X1437"/>
      <c r="Y1437" s="67" t="str">
        <f t="shared" si="164"/>
        <v xml:space="preserve"> </v>
      </c>
      <c r="AB1437" t="s">
        <v>90</v>
      </c>
      <c r="AC1437" s="46">
        <v>5485</v>
      </c>
      <c r="AD1437" s="46">
        <v>72</v>
      </c>
      <c r="AE1437" s="46">
        <v>72</v>
      </c>
      <c r="AF1437" s="46">
        <v>113</v>
      </c>
      <c r="AH1437" s="70" t="str">
        <f t="shared" si="161"/>
        <v/>
      </c>
      <c r="AI1437" s="70" t="str">
        <f t="shared" si="162"/>
        <v/>
      </c>
      <c r="AJ1437" s="70" t="str">
        <f t="shared" si="163"/>
        <v>X</v>
      </c>
      <c r="AK1437" s="70" t="str" cm="1">
        <f t="array" ref="AK1437">_xlfn.IFS(AH1437&lt;&gt;"","1",AI1437&lt;&gt;"","2",AJ1437&lt;&gt;"","3")</f>
        <v>3</v>
      </c>
    </row>
    <row r="1438" spans="1:37" x14ac:dyDescent="0.25">
      <c r="A1438" t="s">
        <v>1686</v>
      </c>
      <c r="B1438" t="s">
        <v>434</v>
      </c>
      <c r="C1438" s="67" t="str">
        <f t="shared" si="158"/>
        <v>Ella Wendling</v>
      </c>
      <c r="D1438" s="71" t="str" cm="1">
        <f t="array" ref="D1438">_xlfn.IFS(AK1438="1",CONCATENATE(C1438,"Regional"),AK1438="2",CONCATENATE(C1438,"Sectional"),AK1438="3",CONCATENATE(C1438,COUNTIF($C$1:C1438,C1438)))</f>
        <v>Ella Wendling2</v>
      </c>
      <c r="E1438" s="66">
        <v>45159.333333333336</v>
      </c>
      <c r="F1438" t="s">
        <v>2620</v>
      </c>
      <c r="G1438" s="46">
        <v>29</v>
      </c>
      <c r="H1438" s="46">
        <v>110</v>
      </c>
      <c r="I1438" s="46">
        <v>15</v>
      </c>
      <c r="J1438" t="s">
        <v>2621</v>
      </c>
      <c r="K1438" t="s">
        <v>90</v>
      </c>
      <c r="L1438" s="46">
        <v>5485</v>
      </c>
      <c r="M1438" s="46">
        <v>72</v>
      </c>
      <c r="N1438" s="46">
        <v>72</v>
      </c>
      <c r="O1438" s="46">
        <v>113</v>
      </c>
      <c r="P1438" s="46">
        <f t="shared" si="159"/>
        <v>2</v>
      </c>
      <c r="R1438" s="67" t="s">
        <v>3538</v>
      </c>
      <c r="S1438" s="67">
        <f>COUNTIF(Y$2:$Y$100,R1438)</f>
        <v>0</v>
      </c>
      <c r="V1438" s="67">
        <f t="shared" si="160"/>
        <v>0</v>
      </c>
      <c r="X1438"/>
      <c r="Y1438" s="67" t="str">
        <f t="shared" si="164"/>
        <v xml:space="preserve"> </v>
      </c>
      <c r="AB1438" t="s">
        <v>90</v>
      </c>
      <c r="AC1438" s="46">
        <v>5485</v>
      </c>
      <c r="AD1438" s="46">
        <v>72</v>
      </c>
      <c r="AE1438" s="46">
        <v>72</v>
      </c>
      <c r="AF1438" s="46">
        <v>113</v>
      </c>
      <c r="AH1438" s="70" t="str">
        <f t="shared" si="161"/>
        <v/>
      </c>
      <c r="AI1438" s="70" t="str">
        <f t="shared" si="162"/>
        <v/>
      </c>
      <c r="AJ1438" s="70" t="str">
        <f t="shared" si="163"/>
        <v>X</v>
      </c>
      <c r="AK1438" s="70" t="str" cm="1">
        <f t="array" ref="AK1438">_xlfn.IFS(AH1438&lt;&gt;"","1",AI1438&lt;&gt;"","2",AJ1438&lt;&gt;"","3")</f>
        <v>3</v>
      </c>
    </row>
    <row r="1439" spans="1:37" x14ac:dyDescent="0.25">
      <c r="A1439" t="s">
        <v>246</v>
      </c>
      <c r="B1439" t="s">
        <v>187</v>
      </c>
      <c r="C1439" s="67" t="str">
        <f t="shared" si="158"/>
        <v>Ava Fetterer</v>
      </c>
      <c r="D1439" s="71" t="str" cm="1">
        <f t="array" ref="D1439">_xlfn.IFS(AK1439="1",CONCATENATE(C1439,"Regional"),AK1439="2",CONCATENATE(C1439,"Sectional"),AK1439="3",CONCATENATE(C1439,COUNTIF($C$1:C1439,C1439)))</f>
        <v>Ava Fetterer2</v>
      </c>
      <c r="E1439" s="66">
        <v>45159.333333333336</v>
      </c>
      <c r="F1439" t="s">
        <v>2620</v>
      </c>
      <c r="G1439" s="46">
        <v>29</v>
      </c>
      <c r="H1439" s="46">
        <v>110</v>
      </c>
      <c r="I1439" s="46">
        <v>15</v>
      </c>
      <c r="J1439" t="s">
        <v>2621</v>
      </c>
      <c r="K1439" t="s">
        <v>90</v>
      </c>
      <c r="L1439" s="46">
        <v>5485</v>
      </c>
      <c r="M1439" s="46">
        <v>72</v>
      </c>
      <c r="N1439" s="46">
        <v>72</v>
      </c>
      <c r="O1439" s="46">
        <v>113</v>
      </c>
      <c r="P1439" s="46">
        <f t="shared" si="159"/>
        <v>2</v>
      </c>
      <c r="R1439" s="67" t="s">
        <v>1530</v>
      </c>
      <c r="S1439" s="67">
        <f>COUNTIF(Y$2:$Y$100,R1439)</f>
        <v>0</v>
      </c>
      <c r="V1439" s="67">
        <f t="shared" si="160"/>
        <v>0</v>
      </c>
      <c r="X1439"/>
      <c r="Y1439" s="67" t="str">
        <f t="shared" si="164"/>
        <v xml:space="preserve"> </v>
      </c>
      <c r="AB1439" t="s">
        <v>90</v>
      </c>
      <c r="AC1439" s="46">
        <v>5485</v>
      </c>
      <c r="AD1439" s="46">
        <v>72</v>
      </c>
      <c r="AE1439" s="46">
        <v>72</v>
      </c>
      <c r="AF1439" s="46">
        <v>113</v>
      </c>
      <c r="AH1439" s="70" t="str">
        <f t="shared" si="161"/>
        <v/>
      </c>
      <c r="AI1439" s="70" t="str">
        <f t="shared" si="162"/>
        <v/>
      </c>
      <c r="AJ1439" s="70" t="str">
        <f t="shared" si="163"/>
        <v>X</v>
      </c>
      <c r="AK1439" s="70" t="str" cm="1">
        <f t="array" ref="AK1439">_xlfn.IFS(AH1439&lt;&gt;"","1",AI1439&lt;&gt;"","2",AJ1439&lt;&gt;"","3")</f>
        <v>3</v>
      </c>
    </row>
    <row r="1440" spans="1:37" x14ac:dyDescent="0.25">
      <c r="A1440" t="s">
        <v>2217</v>
      </c>
      <c r="B1440" t="s">
        <v>2723</v>
      </c>
      <c r="C1440" s="67" t="str">
        <f t="shared" si="158"/>
        <v>Kyrstan Geer</v>
      </c>
      <c r="D1440" s="71" t="str" cm="1">
        <f t="array" ref="D1440">_xlfn.IFS(AK1440="1",CONCATENATE(C1440,"Regional"),AK1440="2",CONCATENATE(C1440,"Sectional"),AK1440="3",CONCATENATE(C1440,COUNTIF($C$1:C1440,C1440)))</f>
        <v>Kyrstan Geer1</v>
      </c>
      <c r="E1440" s="66">
        <v>45159.333333333336</v>
      </c>
      <c r="F1440" t="s">
        <v>2620</v>
      </c>
      <c r="G1440" s="46">
        <v>29</v>
      </c>
      <c r="H1440" s="46">
        <v>112</v>
      </c>
      <c r="I1440" s="46">
        <v>17</v>
      </c>
      <c r="J1440" t="s">
        <v>2621</v>
      </c>
      <c r="K1440" t="s">
        <v>90</v>
      </c>
      <c r="L1440" s="46">
        <v>5485</v>
      </c>
      <c r="M1440" s="46">
        <v>72</v>
      </c>
      <c r="N1440" s="46">
        <v>72</v>
      </c>
      <c r="O1440" s="46">
        <v>113</v>
      </c>
      <c r="P1440" s="46">
        <f t="shared" si="159"/>
        <v>2</v>
      </c>
      <c r="R1440" s="67" t="s">
        <v>3240</v>
      </c>
      <c r="S1440" s="67">
        <f>COUNTIF(Y$2:$Y$100,R1440)</f>
        <v>0</v>
      </c>
      <c r="V1440" s="67">
        <f t="shared" si="160"/>
        <v>0</v>
      </c>
      <c r="X1440"/>
      <c r="Y1440" s="67" t="str">
        <f t="shared" si="164"/>
        <v xml:space="preserve"> </v>
      </c>
      <c r="AB1440" t="s">
        <v>90</v>
      </c>
      <c r="AC1440" s="46">
        <v>5485</v>
      </c>
      <c r="AD1440" s="46">
        <v>72</v>
      </c>
      <c r="AE1440" s="46">
        <v>72</v>
      </c>
      <c r="AF1440" s="46">
        <v>113</v>
      </c>
      <c r="AH1440" s="70" t="str">
        <f t="shared" si="161"/>
        <v/>
      </c>
      <c r="AI1440" s="70" t="str">
        <f t="shared" si="162"/>
        <v/>
      </c>
      <c r="AJ1440" s="70" t="str">
        <f t="shared" si="163"/>
        <v>X</v>
      </c>
      <c r="AK1440" s="70" t="str" cm="1">
        <f t="array" ref="AK1440">_xlfn.IFS(AH1440&lt;&gt;"","1",AI1440&lt;&gt;"","2",AJ1440&lt;&gt;"","3")</f>
        <v>3</v>
      </c>
    </row>
    <row r="1441" spans="1:37" x14ac:dyDescent="0.25">
      <c r="A1441" t="s">
        <v>2204</v>
      </c>
      <c r="B1441" t="s">
        <v>567</v>
      </c>
      <c r="C1441" s="67" t="str">
        <f t="shared" si="158"/>
        <v>Anika Creisher</v>
      </c>
      <c r="D1441" s="71" t="str" cm="1">
        <f t="array" ref="D1441">_xlfn.IFS(AK1441="1",CONCATENATE(C1441,"Regional"),AK1441="2",CONCATENATE(C1441,"Sectional"),AK1441="3",CONCATENATE(C1441,COUNTIF($C$1:C1441,C1441)))</f>
        <v>Anika Creisher1</v>
      </c>
      <c r="E1441" s="66">
        <v>45159.333333333336</v>
      </c>
      <c r="F1441" t="s">
        <v>2620</v>
      </c>
      <c r="G1441" s="46">
        <v>29</v>
      </c>
      <c r="H1441" s="46">
        <v>112</v>
      </c>
      <c r="I1441" s="46">
        <v>17</v>
      </c>
      <c r="J1441" t="s">
        <v>2621</v>
      </c>
      <c r="K1441" t="s">
        <v>90</v>
      </c>
      <c r="L1441" s="46">
        <v>5485</v>
      </c>
      <c r="M1441" s="46">
        <v>72</v>
      </c>
      <c r="N1441" s="46">
        <v>72</v>
      </c>
      <c r="O1441" s="46">
        <v>113</v>
      </c>
      <c r="P1441" s="46">
        <f t="shared" si="159"/>
        <v>2</v>
      </c>
      <c r="R1441" s="67" t="s">
        <v>3226</v>
      </c>
      <c r="S1441" s="67">
        <f>COUNTIF(Y$2:$Y$100,R1441)</f>
        <v>0</v>
      </c>
      <c r="V1441" s="67">
        <f t="shared" si="160"/>
        <v>0</v>
      </c>
      <c r="X1441"/>
      <c r="Y1441" s="67" t="str">
        <f t="shared" si="164"/>
        <v xml:space="preserve"> </v>
      </c>
      <c r="AB1441" t="s">
        <v>90</v>
      </c>
      <c r="AC1441" s="46">
        <v>5485</v>
      </c>
      <c r="AD1441" s="46">
        <v>72</v>
      </c>
      <c r="AE1441" s="46">
        <v>72</v>
      </c>
      <c r="AF1441" s="46">
        <v>113</v>
      </c>
      <c r="AH1441" s="70" t="str">
        <f t="shared" si="161"/>
        <v/>
      </c>
      <c r="AI1441" s="70" t="str">
        <f t="shared" si="162"/>
        <v/>
      </c>
      <c r="AJ1441" s="70" t="str">
        <f t="shared" si="163"/>
        <v>X</v>
      </c>
      <c r="AK1441" s="70" t="str" cm="1">
        <f t="array" ref="AK1441">_xlfn.IFS(AH1441&lt;&gt;"","1",AI1441&lt;&gt;"","2",AJ1441&lt;&gt;"","3")</f>
        <v>3</v>
      </c>
    </row>
    <row r="1442" spans="1:37" x14ac:dyDescent="0.25">
      <c r="A1442" t="s">
        <v>405</v>
      </c>
      <c r="B1442" t="s">
        <v>756</v>
      </c>
      <c r="C1442" s="67" t="str">
        <f t="shared" si="158"/>
        <v>Angela Steinke</v>
      </c>
      <c r="D1442" s="71" t="str" cm="1">
        <f t="array" ref="D1442">_xlfn.IFS(AK1442="1",CONCATENATE(C1442,"Regional"),AK1442="2",CONCATENATE(C1442,"Sectional"),AK1442="3",CONCATENATE(C1442,COUNTIF($C$1:C1442,C1442)))</f>
        <v>Angela Steinke1</v>
      </c>
      <c r="E1442" s="66">
        <v>45159.333333333336</v>
      </c>
      <c r="F1442" t="s">
        <v>2620</v>
      </c>
      <c r="G1442" s="46">
        <v>29</v>
      </c>
      <c r="H1442" s="46">
        <v>113</v>
      </c>
      <c r="I1442" s="46">
        <v>19</v>
      </c>
      <c r="J1442" t="s">
        <v>2621</v>
      </c>
      <c r="K1442" t="s">
        <v>90</v>
      </c>
      <c r="L1442" s="46">
        <v>5485</v>
      </c>
      <c r="M1442" s="46">
        <v>72</v>
      </c>
      <c r="N1442" s="46">
        <v>72</v>
      </c>
      <c r="O1442" s="46">
        <v>113</v>
      </c>
      <c r="P1442" s="46">
        <f t="shared" si="159"/>
        <v>2</v>
      </c>
      <c r="R1442" s="67" t="s">
        <v>1529</v>
      </c>
      <c r="S1442" s="67">
        <f>COUNTIF(Y$2:$Y$100,R1442)</f>
        <v>0</v>
      </c>
      <c r="V1442" s="67">
        <f t="shared" si="160"/>
        <v>0</v>
      </c>
      <c r="X1442"/>
      <c r="Y1442" s="67" t="str">
        <f t="shared" si="164"/>
        <v xml:space="preserve"> </v>
      </c>
      <c r="AB1442" t="s">
        <v>90</v>
      </c>
      <c r="AC1442" s="46">
        <v>5485</v>
      </c>
      <c r="AD1442" s="46">
        <v>72</v>
      </c>
      <c r="AE1442" s="46">
        <v>72</v>
      </c>
      <c r="AF1442" s="46">
        <v>113</v>
      </c>
      <c r="AH1442" s="70" t="str">
        <f t="shared" si="161"/>
        <v/>
      </c>
      <c r="AI1442" s="70" t="str">
        <f t="shared" si="162"/>
        <v/>
      </c>
      <c r="AJ1442" s="70" t="str">
        <f t="shared" si="163"/>
        <v>X</v>
      </c>
      <c r="AK1442" s="70" t="str" cm="1">
        <f t="array" ref="AK1442">_xlfn.IFS(AH1442&lt;&gt;"","1",AI1442&lt;&gt;"","2",AJ1442&lt;&gt;"","3")</f>
        <v>3</v>
      </c>
    </row>
    <row r="1443" spans="1:37" x14ac:dyDescent="0.25">
      <c r="A1443" t="s">
        <v>2097</v>
      </c>
      <c r="B1443" t="s">
        <v>2098</v>
      </c>
      <c r="C1443" s="67" t="str">
        <f t="shared" si="158"/>
        <v>Harper Brandenburg</v>
      </c>
      <c r="D1443" s="71" t="str" cm="1">
        <f t="array" ref="D1443">_xlfn.IFS(AK1443="1",CONCATENATE(C1443,"Regional"),AK1443="2",CONCATENATE(C1443,"Sectional"),AK1443="3",CONCATENATE(C1443,COUNTIF($C$1:C1443,C1443)))</f>
        <v>Harper Brandenburg1</v>
      </c>
      <c r="E1443" s="66">
        <v>45159.333333333336</v>
      </c>
      <c r="F1443" t="s">
        <v>2620</v>
      </c>
      <c r="G1443" s="46">
        <v>29</v>
      </c>
      <c r="H1443" s="46">
        <v>114</v>
      </c>
      <c r="I1443" s="46">
        <v>20</v>
      </c>
      <c r="J1443" t="s">
        <v>2621</v>
      </c>
      <c r="K1443" t="s">
        <v>90</v>
      </c>
      <c r="L1443" s="46">
        <v>5485</v>
      </c>
      <c r="M1443" s="46">
        <v>72</v>
      </c>
      <c r="N1443" s="46">
        <v>72</v>
      </c>
      <c r="O1443" s="46">
        <v>113</v>
      </c>
      <c r="P1443" s="46">
        <f t="shared" si="159"/>
        <v>2</v>
      </c>
      <c r="R1443" s="67" t="s">
        <v>3123</v>
      </c>
      <c r="S1443" s="67">
        <f>COUNTIF(Y$2:$Y$100,R1443)</f>
        <v>0</v>
      </c>
      <c r="V1443" s="67">
        <f t="shared" si="160"/>
        <v>0</v>
      </c>
      <c r="X1443"/>
      <c r="Y1443" s="67" t="str">
        <f t="shared" si="164"/>
        <v xml:space="preserve"> </v>
      </c>
      <c r="AB1443" t="s">
        <v>90</v>
      </c>
      <c r="AC1443" s="46">
        <v>5485</v>
      </c>
      <c r="AD1443" s="46">
        <v>72</v>
      </c>
      <c r="AE1443" s="46">
        <v>72</v>
      </c>
      <c r="AF1443" s="46">
        <v>113</v>
      </c>
      <c r="AH1443" s="70" t="str">
        <f t="shared" si="161"/>
        <v/>
      </c>
      <c r="AI1443" s="70" t="str">
        <f t="shared" si="162"/>
        <v/>
      </c>
      <c r="AJ1443" s="70" t="str">
        <f t="shared" si="163"/>
        <v>X</v>
      </c>
      <c r="AK1443" s="70" t="str" cm="1">
        <f t="array" ref="AK1443">_xlfn.IFS(AH1443&lt;&gt;"","1",AI1443&lt;&gt;"","2",AJ1443&lt;&gt;"","3")</f>
        <v>3</v>
      </c>
    </row>
    <row r="1444" spans="1:37" x14ac:dyDescent="0.25">
      <c r="A1444" t="s">
        <v>216</v>
      </c>
      <c r="B1444" t="s">
        <v>931</v>
      </c>
      <c r="C1444" s="67" t="str">
        <f t="shared" si="158"/>
        <v>Shylah Brogan</v>
      </c>
      <c r="D1444" s="71" t="str" cm="1">
        <f t="array" ref="D1444">_xlfn.IFS(AK1444="1",CONCATENATE(C1444,"Regional"),AK1444="2",CONCATENATE(C1444,"Sectional"),AK1444="3",CONCATENATE(C1444,COUNTIF($C$1:C1444,C1444)))</f>
        <v>Shylah Brogan2</v>
      </c>
      <c r="E1444" s="66">
        <v>45159.333333333336</v>
      </c>
      <c r="F1444" t="s">
        <v>2620</v>
      </c>
      <c r="G1444" s="46">
        <v>29</v>
      </c>
      <c r="H1444" s="46">
        <v>114</v>
      </c>
      <c r="I1444" s="46">
        <v>20</v>
      </c>
      <c r="J1444" t="s">
        <v>2621</v>
      </c>
      <c r="K1444" t="s">
        <v>90</v>
      </c>
      <c r="L1444" s="46">
        <v>5485</v>
      </c>
      <c r="M1444" s="46">
        <v>72</v>
      </c>
      <c r="N1444" s="46">
        <v>72</v>
      </c>
      <c r="O1444" s="46">
        <v>113</v>
      </c>
      <c r="P1444" s="46">
        <f t="shared" si="159"/>
        <v>2</v>
      </c>
      <c r="R1444" s="67" t="s">
        <v>1458</v>
      </c>
      <c r="S1444" s="67">
        <f>COUNTIF(Y$2:$Y$100,R1444)</f>
        <v>0</v>
      </c>
      <c r="V1444" s="67">
        <f t="shared" si="160"/>
        <v>0</v>
      </c>
      <c r="X1444"/>
      <c r="Y1444" s="67" t="str">
        <f t="shared" si="164"/>
        <v xml:space="preserve"> </v>
      </c>
      <c r="AB1444" t="s">
        <v>90</v>
      </c>
      <c r="AC1444" s="46">
        <v>5485</v>
      </c>
      <c r="AD1444" s="46">
        <v>72</v>
      </c>
      <c r="AE1444" s="46">
        <v>72</v>
      </c>
      <c r="AF1444" s="46">
        <v>113</v>
      </c>
      <c r="AH1444" s="70" t="str">
        <f t="shared" si="161"/>
        <v/>
      </c>
      <c r="AI1444" s="70" t="str">
        <f t="shared" si="162"/>
        <v/>
      </c>
      <c r="AJ1444" s="70" t="str">
        <f t="shared" si="163"/>
        <v>X</v>
      </c>
      <c r="AK1444" s="70" t="str" cm="1">
        <f t="array" ref="AK1444">_xlfn.IFS(AH1444&lt;&gt;"","1",AI1444&lt;&gt;"","2",AJ1444&lt;&gt;"","3")</f>
        <v>3</v>
      </c>
    </row>
    <row r="1445" spans="1:37" x14ac:dyDescent="0.25">
      <c r="A1445" t="s">
        <v>889</v>
      </c>
      <c r="B1445" t="s">
        <v>452</v>
      </c>
      <c r="C1445" s="67" t="str">
        <f t="shared" si="158"/>
        <v>Sophia Wagman</v>
      </c>
      <c r="D1445" s="71" t="str" cm="1">
        <f t="array" ref="D1445">_xlfn.IFS(AK1445="1",CONCATENATE(C1445,"Regional"),AK1445="2",CONCATENATE(C1445,"Sectional"),AK1445="3",CONCATENATE(C1445,COUNTIF($C$1:C1445,C1445)))</f>
        <v>Sophia Wagman1</v>
      </c>
      <c r="E1445" s="66">
        <v>45159.333333333336</v>
      </c>
      <c r="F1445" t="s">
        <v>2620</v>
      </c>
      <c r="G1445" s="46">
        <v>29</v>
      </c>
      <c r="H1445" s="46">
        <v>117</v>
      </c>
      <c r="I1445" s="46">
        <v>22</v>
      </c>
      <c r="J1445" t="s">
        <v>2621</v>
      </c>
      <c r="K1445" t="s">
        <v>90</v>
      </c>
      <c r="L1445" s="46">
        <v>5485</v>
      </c>
      <c r="M1445" s="46">
        <v>72</v>
      </c>
      <c r="N1445" s="46">
        <v>72</v>
      </c>
      <c r="O1445" s="46">
        <v>113</v>
      </c>
      <c r="P1445" s="46">
        <f t="shared" si="159"/>
        <v>2</v>
      </c>
      <c r="R1445" s="67" t="s">
        <v>1528</v>
      </c>
      <c r="S1445" s="67">
        <f>COUNTIF(Y$2:$Y$100,R1445)</f>
        <v>0</v>
      </c>
      <c r="V1445" s="67">
        <f t="shared" si="160"/>
        <v>0</v>
      </c>
      <c r="X1445"/>
      <c r="Y1445" s="67" t="str">
        <f t="shared" si="164"/>
        <v xml:space="preserve"> </v>
      </c>
      <c r="AB1445" t="s">
        <v>90</v>
      </c>
      <c r="AC1445" s="46">
        <v>5485</v>
      </c>
      <c r="AD1445" s="46">
        <v>72</v>
      </c>
      <c r="AE1445" s="46">
        <v>72</v>
      </c>
      <c r="AF1445" s="46">
        <v>113</v>
      </c>
      <c r="AH1445" s="70" t="str">
        <f t="shared" si="161"/>
        <v/>
      </c>
      <c r="AI1445" s="70" t="str">
        <f t="shared" si="162"/>
        <v/>
      </c>
      <c r="AJ1445" s="70" t="str">
        <f t="shared" si="163"/>
        <v>X</v>
      </c>
      <c r="AK1445" s="70" t="str" cm="1">
        <f t="array" ref="AK1445">_xlfn.IFS(AH1445&lt;&gt;"","1",AI1445&lt;&gt;"","2",AJ1445&lt;&gt;"","3")</f>
        <v>3</v>
      </c>
    </row>
    <row r="1446" spans="1:37" x14ac:dyDescent="0.25">
      <c r="A1446" t="s">
        <v>930</v>
      </c>
      <c r="B1446" t="s">
        <v>772</v>
      </c>
      <c r="C1446" s="67" t="str">
        <f t="shared" si="158"/>
        <v>Alexa Cour</v>
      </c>
      <c r="D1446" s="71" t="str" cm="1">
        <f t="array" ref="D1446">_xlfn.IFS(AK1446="1",CONCATENATE(C1446,"Regional"),AK1446="2",CONCATENATE(C1446,"Sectional"),AK1446="3",CONCATENATE(C1446,COUNTIF($C$1:C1446,C1446)))</f>
        <v>Alexa Cour2</v>
      </c>
      <c r="E1446" s="66">
        <v>45159.333333333336</v>
      </c>
      <c r="F1446" t="s">
        <v>2620</v>
      </c>
      <c r="G1446" s="46">
        <v>29</v>
      </c>
      <c r="H1446" s="46">
        <v>118</v>
      </c>
      <c r="I1446" s="46">
        <v>23</v>
      </c>
      <c r="J1446" t="s">
        <v>2621</v>
      </c>
      <c r="K1446" t="s">
        <v>90</v>
      </c>
      <c r="L1446" s="46">
        <v>5485</v>
      </c>
      <c r="M1446" s="46">
        <v>72</v>
      </c>
      <c r="N1446" s="46">
        <v>72</v>
      </c>
      <c r="O1446" s="46">
        <v>113</v>
      </c>
      <c r="P1446" s="46">
        <f t="shared" si="159"/>
        <v>2</v>
      </c>
      <c r="R1446" s="67" t="s">
        <v>1457</v>
      </c>
      <c r="S1446" s="67">
        <f>COUNTIF(Y$2:$Y$100,R1446)</f>
        <v>0</v>
      </c>
      <c r="V1446" s="67">
        <f t="shared" si="160"/>
        <v>0</v>
      </c>
      <c r="X1446"/>
      <c r="Y1446" s="67" t="str">
        <f t="shared" si="164"/>
        <v xml:space="preserve"> </v>
      </c>
      <c r="AB1446" t="s">
        <v>90</v>
      </c>
      <c r="AC1446" s="46">
        <v>5485</v>
      </c>
      <c r="AD1446" s="46">
        <v>72</v>
      </c>
      <c r="AE1446" s="46">
        <v>72</v>
      </c>
      <c r="AF1446" s="46">
        <v>113</v>
      </c>
      <c r="AH1446" s="70" t="str">
        <f t="shared" si="161"/>
        <v/>
      </c>
      <c r="AI1446" s="70" t="str">
        <f t="shared" si="162"/>
        <v/>
      </c>
      <c r="AJ1446" s="70" t="str">
        <f t="shared" si="163"/>
        <v>X</v>
      </c>
      <c r="AK1446" s="70" t="str" cm="1">
        <f t="array" ref="AK1446">_xlfn.IFS(AH1446&lt;&gt;"","1",AI1446&lt;&gt;"","2",AJ1446&lt;&gt;"","3")</f>
        <v>3</v>
      </c>
    </row>
    <row r="1447" spans="1:37" x14ac:dyDescent="0.25">
      <c r="A1447" t="s">
        <v>1032</v>
      </c>
      <c r="B1447" t="s">
        <v>1033</v>
      </c>
      <c r="C1447" s="67" t="str">
        <f t="shared" si="158"/>
        <v>Faith Stremkowski</v>
      </c>
      <c r="D1447" s="71" t="str" cm="1">
        <f t="array" ref="D1447">_xlfn.IFS(AK1447="1",CONCATENATE(C1447,"Regional"),AK1447="2",CONCATENATE(C1447,"Sectional"),AK1447="3",CONCATENATE(C1447,COUNTIF($C$1:C1447,C1447)))</f>
        <v>Faith Stremkowski2</v>
      </c>
      <c r="E1447" s="66">
        <v>45159.333333333336</v>
      </c>
      <c r="F1447" t="s">
        <v>2620</v>
      </c>
      <c r="G1447" s="46">
        <v>29</v>
      </c>
      <c r="H1447" s="46">
        <v>121</v>
      </c>
      <c r="I1447" s="46">
        <v>24</v>
      </c>
      <c r="J1447" t="s">
        <v>2621</v>
      </c>
      <c r="K1447" t="s">
        <v>90</v>
      </c>
      <c r="L1447" s="46">
        <v>5485</v>
      </c>
      <c r="M1447" s="46">
        <v>72</v>
      </c>
      <c r="N1447" s="46">
        <v>72</v>
      </c>
      <c r="O1447" s="46">
        <v>113</v>
      </c>
      <c r="P1447" s="46">
        <f t="shared" si="159"/>
        <v>2</v>
      </c>
      <c r="R1447" s="67" t="s">
        <v>1527</v>
      </c>
      <c r="S1447" s="67">
        <f>COUNTIF(Y$2:$Y$100,R1447)</f>
        <v>0</v>
      </c>
      <c r="V1447" s="67">
        <f t="shared" si="160"/>
        <v>0</v>
      </c>
      <c r="X1447"/>
      <c r="Y1447" s="67" t="str">
        <f t="shared" ref="Y1447:Y1471" si="165">CONCATENATE(W1447," ",X1447)</f>
        <v xml:space="preserve"> </v>
      </c>
      <c r="AB1447" t="s">
        <v>90</v>
      </c>
      <c r="AC1447" s="46">
        <v>5485</v>
      </c>
      <c r="AD1447" s="46">
        <v>72</v>
      </c>
      <c r="AE1447" s="46">
        <v>72</v>
      </c>
      <c r="AF1447" s="46">
        <v>113</v>
      </c>
      <c r="AH1447" s="70" t="str">
        <f t="shared" si="161"/>
        <v/>
      </c>
      <c r="AI1447" s="70" t="str">
        <f t="shared" si="162"/>
        <v/>
      </c>
      <c r="AJ1447" s="70" t="str">
        <f t="shared" si="163"/>
        <v>X</v>
      </c>
      <c r="AK1447" s="70" t="str" cm="1">
        <f t="array" ref="AK1447">_xlfn.IFS(AH1447&lt;&gt;"","1",AI1447&lt;&gt;"","2",AJ1447&lt;&gt;"","3")</f>
        <v>3</v>
      </c>
    </row>
    <row r="1448" spans="1:37" x14ac:dyDescent="0.25">
      <c r="A1448" t="s">
        <v>933</v>
      </c>
      <c r="B1448" t="s">
        <v>181</v>
      </c>
      <c r="C1448" s="67" t="str">
        <f t="shared" si="158"/>
        <v>Skylar Millan</v>
      </c>
      <c r="D1448" s="71" t="str" cm="1">
        <f t="array" ref="D1448">_xlfn.IFS(AK1448="1",CONCATENATE(C1448,"Regional"),AK1448="2",CONCATENATE(C1448,"Sectional"),AK1448="3",CONCATENATE(C1448,COUNTIF($C$1:C1448,C1448)))</f>
        <v>Skylar Millan2</v>
      </c>
      <c r="E1448" s="66">
        <v>45159.333333333336</v>
      </c>
      <c r="F1448" t="s">
        <v>2620</v>
      </c>
      <c r="G1448" s="46">
        <v>29</v>
      </c>
      <c r="H1448" s="46">
        <v>127</v>
      </c>
      <c r="I1448" s="46">
        <v>25</v>
      </c>
      <c r="J1448" t="s">
        <v>2621</v>
      </c>
      <c r="K1448" t="s">
        <v>90</v>
      </c>
      <c r="L1448" s="46">
        <v>5485</v>
      </c>
      <c r="M1448" s="46">
        <v>72</v>
      </c>
      <c r="N1448" s="46">
        <v>72</v>
      </c>
      <c r="O1448" s="46">
        <v>113</v>
      </c>
      <c r="P1448" s="46">
        <f t="shared" si="159"/>
        <v>2</v>
      </c>
      <c r="R1448" s="67" t="s">
        <v>3116</v>
      </c>
      <c r="S1448" s="67">
        <f>COUNTIF(Y$2:$Y$100,R1448)</f>
        <v>0</v>
      </c>
      <c r="V1448" s="67">
        <f t="shared" si="160"/>
        <v>0</v>
      </c>
      <c r="X1448"/>
      <c r="Y1448" s="67" t="str">
        <f t="shared" si="165"/>
        <v xml:space="preserve"> </v>
      </c>
      <c r="AB1448" t="s">
        <v>90</v>
      </c>
      <c r="AC1448" s="46">
        <v>5485</v>
      </c>
      <c r="AD1448" s="46">
        <v>72</v>
      </c>
      <c r="AE1448" s="46">
        <v>72</v>
      </c>
      <c r="AF1448" s="46">
        <v>113</v>
      </c>
      <c r="AH1448" s="70" t="str">
        <f t="shared" si="161"/>
        <v/>
      </c>
      <c r="AI1448" s="70" t="str">
        <f t="shared" si="162"/>
        <v/>
      </c>
      <c r="AJ1448" s="70" t="str">
        <f t="shared" si="163"/>
        <v>X</v>
      </c>
      <c r="AK1448" s="70" t="str" cm="1">
        <f t="array" ref="AK1448">_xlfn.IFS(AH1448&lt;&gt;"","1",AI1448&lt;&gt;"","2",AJ1448&lt;&gt;"","3")</f>
        <v>3</v>
      </c>
    </row>
    <row r="1449" spans="1:37" x14ac:dyDescent="0.25">
      <c r="A1449" t="s">
        <v>3425</v>
      </c>
      <c r="B1449" t="s">
        <v>2216</v>
      </c>
      <c r="C1449" s="67" t="str">
        <f t="shared" si="158"/>
        <v>Karlie Kostuchowski</v>
      </c>
      <c r="D1449" s="71" t="str" cm="1">
        <f t="array" ref="D1449">_xlfn.IFS(AK1449="1",CONCATENATE(C1449,"Regional"),AK1449="2",CONCATENATE(C1449,"Sectional"),AK1449="3",CONCATENATE(C1449,COUNTIF($C$1:C1449,C1449)))</f>
        <v>Karlie Kostuchowski1</v>
      </c>
      <c r="E1449" s="66">
        <v>45159.333333333336</v>
      </c>
      <c r="F1449" t="s">
        <v>2620</v>
      </c>
      <c r="G1449" s="46">
        <v>29</v>
      </c>
      <c r="H1449" s="46">
        <v>129</v>
      </c>
      <c r="I1449" s="46">
        <v>26</v>
      </c>
      <c r="J1449" t="s">
        <v>2621</v>
      </c>
      <c r="K1449" t="s">
        <v>90</v>
      </c>
      <c r="L1449" s="46">
        <v>5485</v>
      </c>
      <c r="M1449" s="46">
        <v>72</v>
      </c>
      <c r="N1449" s="46">
        <v>72</v>
      </c>
      <c r="O1449" s="46">
        <v>113</v>
      </c>
      <c r="P1449" s="46">
        <f t="shared" si="159"/>
        <v>2</v>
      </c>
      <c r="R1449" s="67" t="s">
        <v>3613</v>
      </c>
      <c r="S1449" s="67">
        <f>COUNTIF(Y$2:$Y$100,R1449)</f>
        <v>0</v>
      </c>
      <c r="V1449" s="67">
        <f t="shared" si="160"/>
        <v>0</v>
      </c>
      <c r="X1449"/>
      <c r="Y1449" s="67" t="str">
        <f t="shared" si="165"/>
        <v xml:space="preserve"> </v>
      </c>
      <c r="AB1449" t="s">
        <v>90</v>
      </c>
      <c r="AC1449" s="46">
        <v>5485</v>
      </c>
      <c r="AD1449" s="46">
        <v>72</v>
      </c>
      <c r="AE1449" s="46">
        <v>72</v>
      </c>
      <c r="AF1449" s="46">
        <v>113</v>
      </c>
      <c r="AH1449" s="70" t="str">
        <f t="shared" si="161"/>
        <v/>
      </c>
      <c r="AI1449" s="70" t="str">
        <f t="shared" si="162"/>
        <v/>
      </c>
      <c r="AJ1449" s="70" t="str">
        <f t="shared" si="163"/>
        <v>X</v>
      </c>
      <c r="AK1449" s="70" t="str" cm="1">
        <f t="array" ref="AK1449">_xlfn.IFS(AH1449&lt;&gt;"","1",AI1449&lt;&gt;"","2",AJ1449&lt;&gt;"","3")</f>
        <v>3</v>
      </c>
    </row>
    <row r="1450" spans="1:37" x14ac:dyDescent="0.25">
      <c r="A1450" t="s">
        <v>374</v>
      </c>
      <c r="B1450" t="s">
        <v>210</v>
      </c>
      <c r="C1450" s="67" t="str">
        <f t="shared" si="158"/>
        <v>Alexis Wagner</v>
      </c>
      <c r="D1450" s="71" t="str" cm="1">
        <f t="array" ref="D1450">_xlfn.IFS(AK1450="1",CONCATENATE(C1450,"Regional"),AK1450="2",CONCATENATE(C1450,"Sectional"),AK1450="3",CONCATENATE(C1450,COUNTIF($C$1:C1450,C1450)))</f>
        <v>Alexis Wagner1</v>
      </c>
      <c r="E1450" s="66">
        <v>45159.333333333336</v>
      </c>
      <c r="F1450" t="s">
        <v>2620</v>
      </c>
      <c r="G1450" s="46">
        <v>29</v>
      </c>
      <c r="H1450" s="46">
        <v>142</v>
      </c>
      <c r="I1450" s="46">
        <v>27</v>
      </c>
      <c r="J1450" t="s">
        <v>2621</v>
      </c>
      <c r="K1450" t="s">
        <v>90</v>
      </c>
      <c r="L1450" s="46">
        <v>5485</v>
      </c>
      <c r="M1450" s="46">
        <v>72</v>
      </c>
      <c r="N1450" s="46">
        <v>72</v>
      </c>
      <c r="O1450" s="46">
        <v>113</v>
      </c>
      <c r="P1450" s="46">
        <f t="shared" si="159"/>
        <v>2</v>
      </c>
      <c r="R1450" s="67" t="s">
        <v>3136</v>
      </c>
      <c r="S1450" s="67">
        <f>COUNTIF(Y$2:$Y$100,R1450)</f>
        <v>0</v>
      </c>
      <c r="V1450" s="67">
        <f t="shared" si="160"/>
        <v>0</v>
      </c>
      <c r="X1450"/>
      <c r="Y1450" s="67" t="str">
        <f t="shared" si="165"/>
        <v xml:space="preserve"> </v>
      </c>
      <c r="AB1450" t="s">
        <v>90</v>
      </c>
      <c r="AC1450" s="46">
        <v>5485</v>
      </c>
      <c r="AD1450" s="46">
        <v>72</v>
      </c>
      <c r="AE1450" s="46">
        <v>72</v>
      </c>
      <c r="AF1450" s="46">
        <v>113</v>
      </c>
      <c r="AH1450" s="70" t="str">
        <f t="shared" si="161"/>
        <v/>
      </c>
      <c r="AI1450" s="70" t="str">
        <f t="shared" si="162"/>
        <v/>
      </c>
      <c r="AJ1450" s="70" t="str">
        <f t="shared" si="163"/>
        <v>X</v>
      </c>
      <c r="AK1450" s="70" t="str" cm="1">
        <f t="array" ref="AK1450">_xlfn.IFS(AH1450&lt;&gt;"","1",AI1450&lt;&gt;"","2",AJ1450&lt;&gt;"","3")</f>
        <v>3</v>
      </c>
    </row>
    <row r="1451" spans="1:37" x14ac:dyDescent="0.25">
      <c r="A1451" t="s">
        <v>2272</v>
      </c>
      <c r="B1451" t="s">
        <v>362</v>
      </c>
      <c r="C1451" s="67" t="str">
        <f t="shared" si="158"/>
        <v>Emma Danke</v>
      </c>
      <c r="D1451" s="71" t="str" cm="1">
        <f t="array" ref="D1451">_xlfn.IFS(AK1451="1",CONCATENATE(C1451,"Regional"),AK1451="2",CONCATENATE(C1451,"Sectional"),AK1451="3",CONCATENATE(C1451,COUNTIF($C$1:C1451,C1451)))</f>
        <v>Emma Danke1</v>
      </c>
      <c r="E1451" s="66">
        <v>45159.333333333336</v>
      </c>
      <c r="F1451" t="s">
        <v>2620</v>
      </c>
      <c r="G1451" s="46">
        <v>29</v>
      </c>
      <c r="H1451" s="46">
        <v>144</v>
      </c>
      <c r="I1451" s="46">
        <v>28</v>
      </c>
      <c r="J1451" t="s">
        <v>2621</v>
      </c>
      <c r="K1451" t="s">
        <v>90</v>
      </c>
      <c r="L1451" s="46">
        <v>5485</v>
      </c>
      <c r="M1451" s="46">
        <v>72</v>
      </c>
      <c r="N1451" s="46">
        <v>72</v>
      </c>
      <c r="O1451" s="46">
        <v>113</v>
      </c>
      <c r="P1451" s="46">
        <f t="shared" si="159"/>
        <v>2</v>
      </c>
      <c r="R1451" s="67" t="s">
        <v>3294</v>
      </c>
      <c r="S1451" s="67">
        <f>COUNTIF(Y$2:$Y$100,R1451)</f>
        <v>0</v>
      </c>
      <c r="V1451" s="67">
        <f t="shared" si="160"/>
        <v>0</v>
      </c>
      <c r="X1451"/>
      <c r="Y1451" s="67" t="str">
        <f t="shared" si="165"/>
        <v xml:space="preserve"> </v>
      </c>
      <c r="AB1451" t="s">
        <v>90</v>
      </c>
      <c r="AC1451" s="46">
        <v>5485</v>
      </c>
      <c r="AD1451" s="46">
        <v>72</v>
      </c>
      <c r="AE1451" s="46">
        <v>72</v>
      </c>
      <c r="AF1451" s="46">
        <v>113</v>
      </c>
      <c r="AH1451" s="70" t="str">
        <f t="shared" si="161"/>
        <v/>
      </c>
      <c r="AI1451" s="70" t="str">
        <f t="shared" si="162"/>
        <v/>
      </c>
      <c r="AJ1451" s="70" t="str">
        <f t="shared" si="163"/>
        <v>X</v>
      </c>
      <c r="AK1451" s="70" t="str" cm="1">
        <f t="array" ref="AK1451">_xlfn.IFS(AH1451&lt;&gt;"","1",AI1451&lt;&gt;"","2",AJ1451&lt;&gt;"","3")</f>
        <v>3</v>
      </c>
    </row>
    <row r="1452" spans="1:37" x14ac:dyDescent="0.25">
      <c r="A1452" t="s">
        <v>2213</v>
      </c>
      <c r="B1452" t="s">
        <v>2721</v>
      </c>
      <c r="C1452" s="67" t="str">
        <f t="shared" si="158"/>
        <v>Madalyn Cisewski</v>
      </c>
      <c r="D1452" s="71" t="str" cm="1">
        <f t="array" ref="D1452">_xlfn.IFS(AK1452="1",CONCATENATE(C1452,"Regional"),AK1452="2",CONCATENATE(C1452,"Sectional"),AK1452="3",CONCATENATE(C1452,COUNTIF($C$1:C1452,C1452)))</f>
        <v>Madalyn Cisewski2</v>
      </c>
      <c r="E1452" s="66">
        <v>45159.333333333336</v>
      </c>
      <c r="F1452" t="s">
        <v>2620</v>
      </c>
      <c r="G1452" s="46">
        <v>29</v>
      </c>
      <c r="H1452" s="46">
        <v>146</v>
      </c>
      <c r="I1452" s="46">
        <v>29</v>
      </c>
      <c r="J1452" t="s">
        <v>2621</v>
      </c>
      <c r="K1452" t="s">
        <v>90</v>
      </c>
      <c r="L1452" s="46">
        <v>5485</v>
      </c>
      <c r="M1452" s="46">
        <v>72</v>
      </c>
      <c r="N1452" s="46">
        <v>72</v>
      </c>
      <c r="O1452" s="46">
        <v>113</v>
      </c>
      <c r="P1452" s="46">
        <f t="shared" si="159"/>
        <v>2</v>
      </c>
      <c r="R1452" s="67" t="s">
        <v>3542</v>
      </c>
      <c r="S1452" s="67">
        <f>COUNTIF(Y$2:$Y$100,R1452)</f>
        <v>0</v>
      </c>
      <c r="V1452" s="67">
        <f t="shared" si="160"/>
        <v>0</v>
      </c>
      <c r="X1452"/>
      <c r="Y1452" s="67" t="str">
        <f t="shared" si="165"/>
        <v xml:space="preserve"> </v>
      </c>
      <c r="AB1452" t="s">
        <v>90</v>
      </c>
      <c r="AC1452" s="46">
        <v>5485</v>
      </c>
      <c r="AD1452" s="46">
        <v>72</v>
      </c>
      <c r="AE1452" s="46">
        <v>72</v>
      </c>
      <c r="AF1452" s="46">
        <v>113</v>
      </c>
      <c r="AH1452" s="70" t="str">
        <f t="shared" si="161"/>
        <v/>
      </c>
      <c r="AI1452" s="70" t="str">
        <f t="shared" si="162"/>
        <v/>
      </c>
      <c r="AJ1452" s="70" t="str">
        <f t="shared" si="163"/>
        <v>X</v>
      </c>
      <c r="AK1452" s="70" t="str" cm="1">
        <f t="array" ref="AK1452">_xlfn.IFS(AH1452&lt;&gt;"","1",AI1452&lt;&gt;"","2",AJ1452&lt;&gt;"","3")</f>
        <v>3</v>
      </c>
    </row>
    <row r="1453" spans="1:37" x14ac:dyDescent="0.25">
      <c r="A1453" t="s">
        <v>351</v>
      </c>
      <c r="B1453" t="s">
        <v>199</v>
      </c>
      <c r="C1453" s="67" t="str">
        <f t="shared" si="158"/>
        <v>Payton Schmidt</v>
      </c>
      <c r="D1453" s="71" t="str" cm="1">
        <f t="array" ref="D1453">_xlfn.IFS(AK1453="1",CONCATENATE(C1453,"Regional"),AK1453="2",CONCATENATE(C1453,"Sectional"),AK1453="3",CONCATENATE(C1453,COUNTIF($C$1:C1453,C1453)))</f>
        <v>Payton Schmidt3</v>
      </c>
      <c r="E1453" s="66">
        <v>45159.333333333336</v>
      </c>
      <c r="F1453" t="s">
        <v>2628</v>
      </c>
      <c r="G1453" s="46">
        <v>40</v>
      </c>
      <c r="H1453" s="46">
        <v>40</v>
      </c>
      <c r="I1453" s="46">
        <v>1</v>
      </c>
      <c r="J1453" t="s">
        <v>855</v>
      </c>
      <c r="K1453" t="s">
        <v>90</v>
      </c>
      <c r="L1453" s="46">
        <v>2628</v>
      </c>
      <c r="M1453" s="46">
        <v>36</v>
      </c>
      <c r="N1453" s="46">
        <v>34.6</v>
      </c>
      <c r="O1453" s="46">
        <v>118</v>
      </c>
      <c r="P1453" s="46">
        <f t="shared" si="159"/>
        <v>1</v>
      </c>
      <c r="R1453" s="67" t="s">
        <v>1237</v>
      </c>
      <c r="S1453" s="67">
        <f>COUNTIF(Y$2:$Y$100,R1453)</f>
        <v>0</v>
      </c>
      <c r="V1453" s="67">
        <f t="shared" si="160"/>
        <v>0</v>
      </c>
      <c r="X1453"/>
      <c r="Y1453" s="67" t="str">
        <f t="shared" si="165"/>
        <v xml:space="preserve"> </v>
      </c>
      <c r="AB1453" t="s">
        <v>90</v>
      </c>
      <c r="AC1453" s="46">
        <v>2628</v>
      </c>
      <c r="AD1453" s="46">
        <v>36</v>
      </c>
      <c r="AE1453" s="46">
        <v>34.6</v>
      </c>
      <c r="AF1453" s="46">
        <v>118</v>
      </c>
      <c r="AH1453" s="70" t="str">
        <f t="shared" si="161"/>
        <v/>
      </c>
      <c r="AI1453" s="70" t="str">
        <f t="shared" si="162"/>
        <v/>
      </c>
      <c r="AJ1453" s="70" t="str">
        <f t="shared" si="163"/>
        <v>X</v>
      </c>
      <c r="AK1453" s="70" t="str" cm="1">
        <f t="array" ref="AK1453">_xlfn.IFS(AH1453&lt;&gt;"","1",AI1453&lt;&gt;"","2",AJ1453&lt;&gt;"","3")</f>
        <v>3</v>
      </c>
    </row>
    <row r="1454" spans="1:37" x14ac:dyDescent="0.25">
      <c r="A1454" t="s">
        <v>370</v>
      </c>
      <c r="B1454" t="s">
        <v>1115</v>
      </c>
      <c r="C1454" s="67" t="str">
        <f t="shared" si="158"/>
        <v>Jill Thompson</v>
      </c>
      <c r="D1454" s="71" t="str" cm="1">
        <f t="array" ref="D1454">_xlfn.IFS(AK1454="1",CONCATENATE(C1454,"Regional"),AK1454="2",CONCATENATE(C1454,"Sectional"),AK1454="3",CONCATENATE(C1454,COUNTIF($C$1:C1454,C1454)))</f>
        <v>Jill Thompson2</v>
      </c>
      <c r="E1454" s="66">
        <v>45159.333333333336</v>
      </c>
      <c r="F1454" t="s">
        <v>2628</v>
      </c>
      <c r="G1454" s="46">
        <v>40</v>
      </c>
      <c r="H1454" s="46">
        <v>41</v>
      </c>
      <c r="I1454" s="46">
        <v>2</v>
      </c>
      <c r="J1454" t="s">
        <v>855</v>
      </c>
      <c r="K1454" t="s">
        <v>90</v>
      </c>
      <c r="L1454" s="46">
        <v>2628</v>
      </c>
      <c r="M1454" s="46">
        <v>36</v>
      </c>
      <c r="N1454" s="46">
        <v>34.6</v>
      </c>
      <c r="O1454" s="46">
        <v>118</v>
      </c>
      <c r="P1454" s="46">
        <f t="shared" si="159"/>
        <v>1</v>
      </c>
      <c r="R1454" s="67" t="s">
        <v>2777</v>
      </c>
      <c r="S1454" s="67">
        <f>COUNTIF(Y$2:$Y$100,R1454)</f>
        <v>0</v>
      </c>
      <c r="V1454" s="67">
        <f t="shared" si="160"/>
        <v>0</v>
      </c>
      <c r="X1454"/>
      <c r="Y1454" s="67" t="str">
        <f t="shared" si="165"/>
        <v xml:space="preserve"> </v>
      </c>
      <c r="AB1454" t="s">
        <v>90</v>
      </c>
      <c r="AC1454" s="46">
        <v>2628</v>
      </c>
      <c r="AD1454" s="46">
        <v>36</v>
      </c>
      <c r="AE1454" s="46">
        <v>34.6</v>
      </c>
      <c r="AF1454" s="46">
        <v>118</v>
      </c>
      <c r="AH1454" s="70" t="str">
        <f t="shared" si="161"/>
        <v/>
      </c>
      <c r="AI1454" s="70" t="str">
        <f t="shared" si="162"/>
        <v/>
      </c>
      <c r="AJ1454" s="70" t="str">
        <f t="shared" si="163"/>
        <v>X</v>
      </c>
      <c r="AK1454" s="70" t="str" cm="1">
        <f t="array" ref="AK1454">_xlfn.IFS(AH1454&lt;&gt;"","1",AI1454&lt;&gt;"","2",AJ1454&lt;&gt;"","3")</f>
        <v>3</v>
      </c>
    </row>
    <row r="1455" spans="1:37" x14ac:dyDescent="0.25">
      <c r="A1455" t="s">
        <v>592</v>
      </c>
      <c r="B1455" t="s">
        <v>428</v>
      </c>
      <c r="C1455" s="67" t="str">
        <f t="shared" si="158"/>
        <v>Annika Bilau</v>
      </c>
      <c r="D1455" s="71" t="str" cm="1">
        <f t="array" ref="D1455">_xlfn.IFS(AK1455="1",CONCATENATE(C1455,"Regional"),AK1455="2",CONCATENATE(C1455,"Sectional"),AK1455="3",CONCATENATE(C1455,COUNTIF($C$1:C1455,C1455)))</f>
        <v>Annika Bilau3</v>
      </c>
      <c r="E1455" s="66">
        <v>45159.333333333336</v>
      </c>
      <c r="F1455" t="s">
        <v>2628</v>
      </c>
      <c r="G1455" s="46">
        <v>40</v>
      </c>
      <c r="H1455" s="46">
        <v>42</v>
      </c>
      <c r="I1455" s="46">
        <v>3</v>
      </c>
      <c r="J1455" t="s">
        <v>855</v>
      </c>
      <c r="K1455" t="s">
        <v>90</v>
      </c>
      <c r="L1455" s="46">
        <v>2628</v>
      </c>
      <c r="M1455" s="46">
        <v>36</v>
      </c>
      <c r="N1455" s="46">
        <v>34.6</v>
      </c>
      <c r="O1455" s="46">
        <v>118</v>
      </c>
      <c r="P1455" s="46">
        <f t="shared" si="159"/>
        <v>1</v>
      </c>
      <c r="R1455" s="67" t="s">
        <v>1239</v>
      </c>
      <c r="S1455" s="67">
        <f>COUNTIF(Y$2:$Y$100,R1455)</f>
        <v>0</v>
      </c>
      <c r="V1455" s="67">
        <f t="shared" si="160"/>
        <v>0</v>
      </c>
      <c r="X1455"/>
      <c r="Y1455" s="67" t="str">
        <f t="shared" si="165"/>
        <v xml:space="preserve"> </v>
      </c>
      <c r="AB1455" t="s">
        <v>90</v>
      </c>
      <c r="AC1455" s="46">
        <v>2628</v>
      </c>
      <c r="AD1455" s="46">
        <v>36</v>
      </c>
      <c r="AE1455" s="46">
        <v>34.6</v>
      </c>
      <c r="AF1455" s="46">
        <v>118</v>
      </c>
      <c r="AH1455" s="70" t="str">
        <f t="shared" si="161"/>
        <v/>
      </c>
      <c r="AI1455" s="70" t="str">
        <f t="shared" si="162"/>
        <v/>
      </c>
      <c r="AJ1455" s="70" t="str">
        <f t="shared" si="163"/>
        <v>X</v>
      </c>
      <c r="AK1455" s="70" t="str" cm="1">
        <f t="array" ref="AK1455">_xlfn.IFS(AH1455&lt;&gt;"","1",AI1455&lt;&gt;"","2",AJ1455&lt;&gt;"","3")</f>
        <v>3</v>
      </c>
    </row>
    <row r="1456" spans="1:37" x14ac:dyDescent="0.25">
      <c r="A1456" t="s">
        <v>251</v>
      </c>
      <c r="B1456" t="s">
        <v>482</v>
      </c>
      <c r="C1456" s="67" t="str">
        <f t="shared" si="158"/>
        <v>Breezy Roman</v>
      </c>
      <c r="D1456" s="71" t="str" cm="1">
        <f t="array" ref="D1456">_xlfn.IFS(AK1456="1",CONCATENATE(C1456,"Regional"),AK1456="2",CONCATENATE(C1456,"Sectional"),AK1456="3",CONCATENATE(C1456,COUNTIF($C$1:C1456,C1456)))</f>
        <v>Breezy Roman3</v>
      </c>
      <c r="E1456" s="66">
        <v>45159.333333333336</v>
      </c>
      <c r="F1456" t="s">
        <v>2628</v>
      </c>
      <c r="G1456" s="46">
        <v>40</v>
      </c>
      <c r="H1456" s="46">
        <v>43</v>
      </c>
      <c r="I1456" s="46">
        <v>4</v>
      </c>
      <c r="J1456" t="s">
        <v>855</v>
      </c>
      <c r="K1456" t="s">
        <v>90</v>
      </c>
      <c r="L1456" s="46">
        <v>2628</v>
      </c>
      <c r="M1456" s="46">
        <v>36</v>
      </c>
      <c r="N1456" s="46">
        <v>34.6</v>
      </c>
      <c r="O1456" s="46">
        <v>118</v>
      </c>
      <c r="P1456" s="46">
        <f t="shared" si="159"/>
        <v>1</v>
      </c>
      <c r="R1456" s="67" t="s">
        <v>1173</v>
      </c>
      <c r="S1456" s="67">
        <f>COUNTIF(Y$2:$Y$100,R1456)</f>
        <v>0</v>
      </c>
      <c r="V1456" s="67">
        <f t="shared" si="160"/>
        <v>0</v>
      </c>
      <c r="X1456"/>
      <c r="Y1456" s="67" t="str">
        <f t="shared" si="165"/>
        <v xml:space="preserve"> </v>
      </c>
      <c r="AB1456" t="s">
        <v>90</v>
      </c>
      <c r="AC1456" s="46">
        <v>2628</v>
      </c>
      <c r="AD1456" s="46">
        <v>36</v>
      </c>
      <c r="AE1456" s="46">
        <v>34.6</v>
      </c>
      <c r="AF1456" s="46">
        <v>118</v>
      </c>
      <c r="AH1456" s="70" t="str">
        <f t="shared" si="161"/>
        <v/>
      </c>
      <c r="AI1456" s="70" t="str">
        <f t="shared" si="162"/>
        <v/>
      </c>
      <c r="AJ1456" s="70" t="str">
        <f t="shared" si="163"/>
        <v>X</v>
      </c>
      <c r="AK1456" s="70" t="str" cm="1">
        <f t="array" ref="AK1456">_xlfn.IFS(AH1456&lt;&gt;"","1",AI1456&lt;&gt;"","2",AJ1456&lt;&gt;"","3")</f>
        <v>3</v>
      </c>
    </row>
    <row r="1457" spans="1:37" x14ac:dyDescent="0.25">
      <c r="A1457" t="s">
        <v>1022</v>
      </c>
      <c r="B1457" t="s">
        <v>187</v>
      </c>
      <c r="C1457" s="67" t="str">
        <f t="shared" si="158"/>
        <v>Ava Skoug</v>
      </c>
      <c r="D1457" s="71" t="str" cm="1">
        <f t="array" ref="D1457">_xlfn.IFS(AK1457="1",CONCATENATE(C1457,"Regional"),AK1457="2",CONCATENATE(C1457,"Sectional"),AK1457="3",CONCATENATE(C1457,COUNTIF($C$1:C1457,C1457)))</f>
        <v>Ava Skoug3</v>
      </c>
      <c r="E1457" s="66">
        <v>45159.333333333336</v>
      </c>
      <c r="F1457" t="s">
        <v>2628</v>
      </c>
      <c r="G1457" s="46">
        <v>40</v>
      </c>
      <c r="H1457" s="46">
        <v>49</v>
      </c>
      <c r="I1457" s="46">
        <v>5</v>
      </c>
      <c r="J1457" t="s">
        <v>855</v>
      </c>
      <c r="K1457" t="s">
        <v>90</v>
      </c>
      <c r="L1457" s="46">
        <v>2628</v>
      </c>
      <c r="M1457" s="46">
        <v>36</v>
      </c>
      <c r="N1457" s="46">
        <v>34.6</v>
      </c>
      <c r="O1457" s="46">
        <v>118</v>
      </c>
      <c r="P1457" s="46">
        <f t="shared" si="159"/>
        <v>1</v>
      </c>
      <c r="R1457" s="67" t="s">
        <v>1520</v>
      </c>
      <c r="S1457" s="67">
        <f>COUNTIF(Y$2:$Y$100,R1457)</f>
        <v>0</v>
      </c>
      <c r="V1457" s="67">
        <f t="shared" si="160"/>
        <v>0</v>
      </c>
      <c r="X1457"/>
      <c r="Y1457" s="67" t="str">
        <f t="shared" si="165"/>
        <v xml:space="preserve"> </v>
      </c>
      <c r="AB1457" t="s">
        <v>90</v>
      </c>
      <c r="AC1457" s="46">
        <v>2628</v>
      </c>
      <c r="AD1457" s="46">
        <v>36</v>
      </c>
      <c r="AE1457" s="46">
        <v>34.6</v>
      </c>
      <c r="AF1457" s="46">
        <v>118</v>
      </c>
      <c r="AH1457" s="70" t="str">
        <f t="shared" si="161"/>
        <v/>
      </c>
      <c r="AI1457" s="70" t="str">
        <f t="shared" si="162"/>
        <v/>
      </c>
      <c r="AJ1457" s="70" t="str">
        <f t="shared" si="163"/>
        <v>X</v>
      </c>
      <c r="AK1457" s="70" t="str" cm="1">
        <f t="array" ref="AK1457">_xlfn.IFS(AH1457&lt;&gt;"","1",AI1457&lt;&gt;"","2",AJ1457&lt;&gt;"","3")</f>
        <v>3</v>
      </c>
    </row>
    <row r="1458" spans="1:37" x14ac:dyDescent="0.25">
      <c r="A1458" t="s">
        <v>1618</v>
      </c>
      <c r="B1458" t="s">
        <v>1617</v>
      </c>
      <c r="C1458" s="67" t="str">
        <f t="shared" si="158"/>
        <v>Reagan Gebhart</v>
      </c>
      <c r="D1458" s="71" t="str" cm="1">
        <f t="array" ref="D1458">_xlfn.IFS(AK1458="1",CONCATENATE(C1458,"Regional"),AK1458="2",CONCATENATE(C1458,"Sectional"),AK1458="3",CONCATENATE(C1458,COUNTIF($C$1:C1458,C1458)))</f>
        <v>Reagan Gebhart3</v>
      </c>
      <c r="E1458" s="66">
        <v>45159.333333333336</v>
      </c>
      <c r="F1458" t="s">
        <v>2628</v>
      </c>
      <c r="G1458" s="46">
        <v>40</v>
      </c>
      <c r="H1458" s="46">
        <v>49</v>
      </c>
      <c r="I1458" s="46">
        <v>5</v>
      </c>
      <c r="J1458" t="s">
        <v>855</v>
      </c>
      <c r="K1458" t="s">
        <v>90</v>
      </c>
      <c r="L1458" s="46">
        <v>2628</v>
      </c>
      <c r="M1458" s="46">
        <v>36</v>
      </c>
      <c r="N1458" s="46">
        <v>34.6</v>
      </c>
      <c r="O1458" s="46">
        <v>118</v>
      </c>
      <c r="P1458" s="46">
        <f t="shared" si="159"/>
        <v>1</v>
      </c>
      <c r="R1458" s="67" t="s">
        <v>3498</v>
      </c>
      <c r="S1458" s="67">
        <f>COUNTIF(Y$2:$Y$100,R1458)</f>
        <v>0</v>
      </c>
      <c r="V1458" s="67">
        <f t="shared" si="160"/>
        <v>0</v>
      </c>
      <c r="X1458"/>
      <c r="Y1458" s="67" t="str">
        <f t="shared" si="165"/>
        <v xml:space="preserve"> </v>
      </c>
      <c r="AB1458" t="s">
        <v>90</v>
      </c>
      <c r="AC1458" s="46">
        <v>2628</v>
      </c>
      <c r="AD1458" s="46">
        <v>36</v>
      </c>
      <c r="AE1458" s="46">
        <v>34.6</v>
      </c>
      <c r="AF1458" s="46">
        <v>118</v>
      </c>
      <c r="AH1458" s="70" t="str">
        <f t="shared" si="161"/>
        <v/>
      </c>
      <c r="AI1458" s="70" t="str">
        <f t="shared" si="162"/>
        <v/>
      </c>
      <c r="AJ1458" s="70" t="str">
        <f t="shared" si="163"/>
        <v>X</v>
      </c>
      <c r="AK1458" s="70" t="str" cm="1">
        <f t="array" ref="AK1458">_xlfn.IFS(AH1458&lt;&gt;"","1",AI1458&lt;&gt;"","2",AJ1458&lt;&gt;"","3")</f>
        <v>3</v>
      </c>
    </row>
    <row r="1459" spans="1:37" x14ac:dyDescent="0.25">
      <c r="A1459" t="s">
        <v>843</v>
      </c>
      <c r="B1459" t="s">
        <v>434</v>
      </c>
      <c r="C1459" s="67" t="str">
        <f t="shared" si="158"/>
        <v>Ella Pernitzke</v>
      </c>
      <c r="D1459" s="71" t="str" cm="1">
        <f t="array" ref="D1459">_xlfn.IFS(AK1459="1",CONCATENATE(C1459,"Regional"),AK1459="2",CONCATENATE(C1459,"Sectional"),AK1459="3",CONCATENATE(C1459,COUNTIF($C$1:C1459,C1459)))</f>
        <v>Ella Pernitzke2</v>
      </c>
      <c r="E1459" s="66">
        <v>45159.333333333336</v>
      </c>
      <c r="F1459" t="s">
        <v>2628</v>
      </c>
      <c r="G1459" s="46">
        <v>40</v>
      </c>
      <c r="H1459" s="46">
        <v>49</v>
      </c>
      <c r="I1459" s="46">
        <v>5</v>
      </c>
      <c r="J1459" t="s">
        <v>855</v>
      </c>
      <c r="K1459" t="s">
        <v>90</v>
      </c>
      <c r="L1459" s="46">
        <v>2628</v>
      </c>
      <c r="M1459" s="46">
        <v>36</v>
      </c>
      <c r="N1459" s="46">
        <v>34.6</v>
      </c>
      <c r="O1459" s="46">
        <v>118</v>
      </c>
      <c r="P1459" s="46">
        <f t="shared" si="159"/>
        <v>1</v>
      </c>
      <c r="R1459" s="67" t="s">
        <v>1391</v>
      </c>
      <c r="S1459" s="67">
        <f>COUNTIF(Y$2:$Y$100,R1459)</f>
        <v>0</v>
      </c>
      <c r="V1459" s="67">
        <f t="shared" si="160"/>
        <v>0</v>
      </c>
      <c r="X1459"/>
      <c r="Y1459" s="67" t="str">
        <f t="shared" si="165"/>
        <v xml:space="preserve"> </v>
      </c>
      <c r="AB1459" t="s">
        <v>90</v>
      </c>
      <c r="AC1459" s="46">
        <v>2628</v>
      </c>
      <c r="AD1459" s="46">
        <v>36</v>
      </c>
      <c r="AE1459" s="46">
        <v>34.6</v>
      </c>
      <c r="AF1459" s="46">
        <v>118</v>
      </c>
      <c r="AH1459" s="70" t="str">
        <f t="shared" si="161"/>
        <v/>
      </c>
      <c r="AI1459" s="70" t="str">
        <f t="shared" si="162"/>
        <v/>
      </c>
      <c r="AJ1459" s="70" t="str">
        <f t="shared" si="163"/>
        <v>X</v>
      </c>
      <c r="AK1459" s="70" t="str" cm="1">
        <f t="array" ref="AK1459">_xlfn.IFS(AH1459&lt;&gt;"","1",AI1459&lt;&gt;"","2",AJ1459&lt;&gt;"","3")</f>
        <v>3</v>
      </c>
    </row>
    <row r="1460" spans="1:37" x14ac:dyDescent="0.25">
      <c r="A1460" t="s">
        <v>851</v>
      </c>
      <c r="B1460" t="s">
        <v>561</v>
      </c>
      <c r="C1460" s="67" t="str">
        <f t="shared" si="158"/>
        <v>Maddie Inman</v>
      </c>
      <c r="D1460" s="71" t="str" cm="1">
        <f t="array" ref="D1460">_xlfn.IFS(AK1460="1",CONCATENATE(C1460,"Regional"),AK1460="2",CONCATENATE(C1460,"Sectional"),AK1460="3",CONCATENATE(C1460,COUNTIF($C$1:C1460,C1460)))</f>
        <v>Maddie Inman2</v>
      </c>
      <c r="E1460" s="66">
        <v>45159.333333333336</v>
      </c>
      <c r="F1460" t="s">
        <v>2628</v>
      </c>
      <c r="G1460" s="46">
        <v>40</v>
      </c>
      <c r="H1460" s="46">
        <v>49</v>
      </c>
      <c r="I1460" s="46">
        <v>5</v>
      </c>
      <c r="J1460" t="s">
        <v>855</v>
      </c>
      <c r="K1460" t="s">
        <v>90</v>
      </c>
      <c r="L1460" s="46">
        <v>2628</v>
      </c>
      <c r="M1460" s="46">
        <v>36</v>
      </c>
      <c r="N1460" s="46">
        <v>34.6</v>
      </c>
      <c r="O1460" s="46">
        <v>118</v>
      </c>
      <c r="P1460" s="46">
        <f t="shared" si="159"/>
        <v>1</v>
      </c>
      <c r="R1460" s="67" t="s">
        <v>1396</v>
      </c>
      <c r="S1460" s="67">
        <f>COUNTIF(Y$2:$Y$100,R1460)</f>
        <v>0</v>
      </c>
      <c r="V1460" s="67">
        <f t="shared" si="160"/>
        <v>0</v>
      </c>
      <c r="X1460"/>
      <c r="Y1460" s="67" t="str">
        <f t="shared" si="165"/>
        <v xml:space="preserve"> </v>
      </c>
      <c r="AB1460" t="s">
        <v>90</v>
      </c>
      <c r="AC1460" s="46">
        <v>2628</v>
      </c>
      <c r="AD1460" s="46">
        <v>36</v>
      </c>
      <c r="AE1460" s="46">
        <v>34.6</v>
      </c>
      <c r="AF1460" s="46">
        <v>118</v>
      </c>
      <c r="AH1460" s="70" t="str">
        <f t="shared" si="161"/>
        <v/>
      </c>
      <c r="AI1460" s="70" t="str">
        <f t="shared" si="162"/>
        <v/>
      </c>
      <c r="AJ1460" s="70" t="str">
        <f t="shared" si="163"/>
        <v>X</v>
      </c>
      <c r="AK1460" s="70" t="str" cm="1">
        <f t="array" ref="AK1460">_xlfn.IFS(AH1460&lt;&gt;"","1",AI1460&lt;&gt;"","2",AJ1460&lt;&gt;"","3")</f>
        <v>3</v>
      </c>
    </row>
    <row r="1461" spans="1:37" x14ac:dyDescent="0.25">
      <c r="A1461" t="s">
        <v>598</v>
      </c>
      <c r="B1461" t="s">
        <v>599</v>
      </c>
      <c r="C1461" s="67" t="str">
        <f t="shared" si="158"/>
        <v>Grace Behm</v>
      </c>
      <c r="D1461" s="71" t="str" cm="1">
        <f t="array" ref="D1461">_xlfn.IFS(AK1461="1",CONCATENATE(C1461,"Regional"),AK1461="2",CONCATENATE(C1461,"Sectional"),AK1461="3",CONCATENATE(C1461,COUNTIF($C$1:C1461,C1461)))</f>
        <v>Grace Behm3</v>
      </c>
      <c r="E1461" s="66">
        <v>45159.333333333336</v>
      </c>
      <c r="F1461" t="s">
        <v>2628</v>
      </c>
      <c r="G1461" s="46">
        <v>40</v>
      </c>
      <c r="H1461" s="46">
        <v>50</v>
      </c>
      <c r="I1461" s="46">
        <v>9</v>
      </c>
      <c r="J1461" t="s">
        <v>855</v>
      </c>
      <c r="K1461" t="s">
        <v>90</v>
      </c>
      <c r="L1461" s="46">
        <v>2628</v>
      </c>
      <c r="M1461" s="46">
        <v>36</v>
      </c>
      <c r="N1461" s="46">
        <v>34.6</v>
      </c>
      <c r="O1461" s="46">
        <v>118</v>
      </c>
      <c r="P1461" s="46">
        <f t="shared" si="159"/>
        <v>1</v>
      </c>
      <c r="R1461" s="67" t="s">
        <v>1244</v>
      </c>
      <c r="S1461" s="67">
        <f>COUNTIF(Y$2:$Y$100,R1461)</f>
        <v>0</v>
      </c>
      <c r="V1461" s="67">
        <f t="shared" si="160"/>
        <v>0</v>
      </c>
      <c r="X1461"/>
      <c r="Y1461" s="67" t="str">
        <f t="shared" si="165"/>
        <v xml:space="preserve"> </v>
      </c>
      <c r="AB1461" t="s">
        <v>90</v>
      </c>
      <c r="AC1461" s="46">
        <v>2628</v>
      </c>
      <c r="AD1461" s="46">
        <v>36</v>
      </c>
      <c r="AE1461" s="46">
        <v>34.6</v>
      </c>
      <c r="AF1461" s="46">
        <v>118</v>
      </c>
      <c r="AH1461" s="70" t="str">
        <f t="shared" si="161"/>
        <v/>
      </c>
      <c r="AI1461" s="70" t="str">
        <f t="shared" si="162"/>
        <v/>
      </c>
      <c r="AJ1461" s="70" t="str">
        <f t="shared" si="163"/>
        <v>X</v>
      </c>
      <c r="AK1461" s="70" t="str" cm="1">
        <f t="array" ref="AK1461">_xlfn.IFS(AH1461&lt;&gt;"","1",AI1461&lt;&gt;"","2",AJ1461&lt;&gt;"","3")</f>
        <v>3</v>
      </c>
    </row>
    <row r="1462" spans="1:37" x14ac:dyDescent="0.25">
      <c r="A1462" t="s">
        <v>1774</v>
      </c>
      <c r="B1462" t="s">
        <v>232</v>
      </c>
      <c r="C1462" s="67" t="str">
        <f t="shared" si="158"/>
        <v>Claudia Jenny</v>
      </c>
      <c r="D1462" s="71" t="str" cm="1">
        <f t="array" ref="D1462">_xlfn.IFS(AK1462="1",CONCATENATE(C1462,"Regional"),AK1462="2",CONCATENATE(C1462,"Sectional"),AK1462="3",CONCATENATE(C1462,COUNTIF($C$1:C1462,C1462)))</f>
        <v>Claudia Jenny2</v>
      </c>
      <c r="E1462" s="66">
        <v>45159.333333333336</v>
      </c>
      <c r="F1462" t="s">
        <v>2628</v>
      </c>
      <c r="G1462" s="46">
        <v>40</v>
      </c>
      <c r="H1462" s="46">
        <v>50</v>
      </c>
      <c r="I1462" s="46">
        <v>9</v>
      </c>
      <c r="J1462" t="s">
        <v>855</v>
      </c>
      <c r="K1462" t="s">
        <v>90</v>
      </c>
      <c r="L1462" s="46">
        <v>2628</v>
      </c>
      <c r="M1462" s="46">
        <v>36</v>
      </c>
      <c r="N1462" s="46">
        <v>34.6</v>
      </c>
      <c r="O1462" s="46">
        <v>118</v>
      </c>
      <c r="P1462" s="46">
        <f t="shared" si="159"/>
        <v>1</v>
      </c>
      <c r="R1462" s="67" t="s">
        <v>2779</v>
      </c>
      <c r="S1462" s="67">
        <f>COUNTIF(Y$2:$Y$100,R1462)</f>
        <v>0</v>
      </c>
      <c r="V1462" s="67">
        <f t="shared" si="160"/>
        <v>0</v>
      </c>
      <c r="X1462"/>
      <c r="Y1462" s="67" t="str">
        <f t="shared" si="165"/>
        <v xml:space="preserve"> </v>
      </c>
      <c r="AB1462" t="s">
        <v>90</v>
      </c>
      <c r="AC1462" s="46">
        <v>2628</v>
      </c>
      <c r="AD1462" s="46">
        <v>36</v>
      </c>
      <c r="AE1462" s="46">
        <v>34.6</v>
      </c>
      <c r="AF1462" s="46">
        <v>118</v>
      </c>
      <c r="AH1462" s="70" t="str">
        <f t="shared" si="161"/>
        <v/>
      </c>
      <c r="AI1462" s="70" t="str">
        <f t="shared" si="162"/>
        <v/>
      </c>
      <c r="AJ1462" s="70" t="str">
        <f t="shared" si="163"/>
        <v>X</v>
      </c>
      <c r="AK1462" s="70" t="str" cm="1">
        <f t="array" ref="AK1462">_xlfn.IFS(AH1462&lt;&gt;"","1",AI1462&lt;&gt;"","2",AJ1462&lt;&gt;"","3")</f>
        <v>3</v>
      </c>
    </row>
    <row r="1463" spans="1:37" x14ac:dyDescent="0.25">
      <c r="A1463" t="s">
        <v>230</v>
      </c>
      <c r="B1463" t="s">
        <v>844</v>
      </c>
      <c r="C1463" s="67" t="str">
        <f t="shared" si="158"/>
        <v>Rylie Cook</v>
      </c>
      <c r="D1463" s="71" t="str" cm="1">
        <f t="array" ref="D1463">_xlfn.IFS(AK1463="1",CONCATENATE(C1463,"Regional"),AK1463="2",CONCATENATE(C1463,"Sectional"),AK1463="3",CONCATENATE(C1463,COUNTIF($C$1:C1463,C1463)))</f>
        <v>Rylie Cook2</v>
      </c>
      <c r="E1463" s="66">
        <v>45159.333333333336</v>
      </c>
      <c r="F1463" t="s">
        <v>2628</v>
      </c>
      <c r="G1463" s="46">
        <v>40</v>
      </c>
      <c r="H1463" s="46">
        <v>51</v>
      </c>
      <c r="I1463" s="46">
        <v>11</v>
      </c>
      <c r="J1463" t="s">
        <v>855</v>
      </c>
      <c r="K1463" t="s">
        <v>90</v>
      </c>
      <c r="L1463" s="46">
        <v>2628</v>
      </c>
      <c r="M1463" s="46">
        <v>36</v>
      </c>
      <c r="N1463" s="46">
        <v>34.6</v>
      </c>
      <c r="O1463" s="46">
        <v>118</v>
      </c>
      <c r="P1463" s="46">
        <f t="shared" si="159"/>
        <v>1</v>
      </c>
      <c r="R1463" s="67" t="s">
        <v>1392</v>
      </c>
      <c r="S1463" s="67">
        <f>COUNTIF(Y$2:$Y$100,R1463)</f>
        <v>0</v>
      </c>
      <c r="V1463" s="67">
        <f t="shared" si="160"/>
        <v>0</v>
      </c>
      <c r="X1463"/>
      <c r="Y1463" s="67" t="str">
        <f t="shared" si="165"/>
        <v xml:space="preserve"> </v>
      </c>
      <c r="AB1463" t="s">
        <v>90</v>
      </c>
      <c r="AC1463" s="46">
        <v>2628</v>
      </c>
      <c r="AD1463" s="46">
        <v>36</v>
      </c>
      <c r="AE1463" s="46">
        <v>34.6</v>
      </c>
      <c r="AF1463" s="46">
        <v>118</v>
      </c>
      <c r="AH1463" s="70" t="str">
        <f t="shared" si="161"/>
        <v/>
      </c>
      <c r="AI1463" s="70" t="str">
        <f t="shared" si="162"/>
        <v/>
      </c>
      <c r="AJ1463" s="70" t="str">
        <f t="shared" si="163"/>
        <v>X</v>
      </c>
      <c r="AK1463" s="70" t="str" cm="1">
        <f t="array" ref="AK1463">_xlfn.IFS(AH1463&lt;&gt;"","1",AI1463&lt;&gt;"","2",AJ1463&lt;&gt;"","3")</f>
        <v>3</v>
      </c>
    </row>
    <row r="1464" spans="1:37" x14ac:dyDescent="0.25">
      <c r="A1464" t="s">
        <v>858</v>
      </c>
      <c r="B1464" t="s">
        <v>859</v>
      </c>
      <c r="C1464" s="67" t="str">
        <f t="shared" si="158"/>
        <v>Izze Halbesma</v>
      </c>
      <c r="D1464" s="71" t="str" cm="1">
        <f t="array" ref="D1464">_xlfn.IFS(AK1464="1",CONCATENATE(C1464,"Regional"),AK1464="2",CONCATENATE(C1464,"Sectional"),AK1464="3",CONCATENATE(C1464,COUNTIF($C$1:C1464,C1464)))</f>
        <v>Izze Halbesma2</v>
      </c>
      <c r="E1464" s="66">
        <v>45159.333333333336</v>
      </c>
      <c r="F1464" t="s">
        <v>2628</v>
      </c>
      <c r="G1464" s="46">
        <v>40</v>
      </c>
      <c r="H1464" s="46">
        <v>53</v>
      </c>
      <c r="I1464" s="46">
        <v>12</v>
      </c>
      <c r="J1464" t="s">
        <v>855</v>
      </c>
      <c r="K1464" t="s">
        <v>90</v>
      </c>
      <c r="L1464" s="46">
        <v>2628</v>
      </c>
      <c r="M1464" s="46">
        <v>36</v>
      </c>
      <c r="N1464" s="46">
        <v>34.6</v>
      </c>
      <c r="O1464" s="46">
        <v>118</v>
      </c>
      <c r="P1464" s="46">
        <f t="shared" si="159"/>
        <v>1</v>
      </c>
      <c r="R1464" s="67" t="s">
        <v>1401</v>
      </c>
      <c r="S1464" s="67">
        <f>COUNTIF(Y$2:$Y$100,R1464)</f>
        <v>0</v>
      </c>
      <c r="V1464" s="67">
        <f t="shared" si="160"/>
        <v>0</v>
      </c>
      <c r="X1464"/>
      <c r="Y1464" s="67" t="str">
        <f t="shared" si="165"/>
        <v xml:space="preserve"> </v>
      </c>
      <c r="AB1464" t="s">
        <v>90</v>
      </c>
      <c r="AC1464" s="46">
        <v>2628</v>
      </c>
      <c r="AD1464" s="46">
        <v>36</v>
      </c>
      <c r="AE1464" s="46">
        <v>34.6</v>
      </c>
      <c r="AF1464" s="46">
        <v>118</v>
      </c>
      <c r="AH1464" s="70" t="str">
        <f t="shared" si="161"/>
        <v/>
      </c>
      <c r="AI1464" s="70" t="str">
        <f t="shared" si="162"/>
        <v/>
      </c>
      <c r="AJ1464" s="70" t="str">
        <f t="shared" si="163"/>
        <v>X</v>
      </c>
      <c r="AK1464" s="70" t="str" cm="1">
        <f t="array" ref="AK1464">_xlfn.IFS(AH1464&lt;&gt;"","1",AI1464&lt;&gt;"","2",AJ1464&lt;&gt;"","3")</f>
        <v>3</v>
      </c>
    </row>
    <row r="1465" spans="1:37" x14ac:dyDescent="0.25">
      <c r="A1465" t="s">
        <v>845</v>
      </c>
      <c r="B1465" t="s">
        <v>232</v>
      </c>
      <c r="C1465" s="67" t="str">
        <f t="shared" si="158"/>
        <v>Claudia Maze</v>
      </c>
      <c r="D1465" s="71" t="str" cm="1">
        <f t="array" ref="D1465">_xlfn.IFS(AK1465="1",CONCATENATE(C1465,"Regional"),AK1465="2",CONCATENATE(C1465,"Sectional"),AK1465="3",CONCATENATE(C1465,COUNTIF($C$1:C1465,C1465)))</f>
        <v>Claudia Maze3</v>
      </c>
      <c r="E1465" s="66">
        <v>45159.333333333336</v>
      </c>
      <c r="F1465" t="s">
        <v>2628</v>
      </c>
      <c r="G1465" s="46">
        <v>40</v>
      </c>
      <c r="H1465" s="46">
        <v>54</v>
      </c>
      <c r="I1465" s="46">
        <v>13</v>
      </c>
      <c r="J1465" t="s">
        <v>855</v>
      </c>
      <c r="K1465" t="s">
        <v>90</v>
      </c>
      <c r="L1465" s="46">
        <v>2628</v>
      </c>
      <c r="M1465" s="46">
        <v>36</v>
      </c>
      <c r="N1465" s="46">
        <v>34.6</v>
      </c>
      <c r="O1465" s="46">
        <v>118</v>
      </c>
      <c r="P1465" s="46">
        <f t="shared" si="159"/>
        <v>1</v>
      </c>
      <c r="R1465" s="67" t="s">
        <v>2778</v>
      </c>
      <c r="S1465" s="67">
        <f>COUNTIF(Y$2:$Y$100,R1465)</f>
        <v>0</v>
      </c>
      <c r="V1465" s="67">
        <f t="shared" si="160"/>
        <v>0</v>
      </c>
      <c r="X1465"/>
      <c r="Y1465" s="67" t="str">
        <f t="shared" si="165"/>
        <v xml:space="preserve"> </v>
      </c>
      <c r="AB1465" t="s">
        <v>90</v>
      </c>
      <c r="AC1465" s="46">
        <v>2628</v>
      </c>
      <c r="AD1465" s="46">
        <v>36</v>
      </c>
      <c r="AE1465" s="46">
        <v>34.6</v>
      </c>
      <c r="AF1465" s="46">
        <v>118</v>
      </c>
      <c r="AH1465" s="70" t="str">
        <f t="shared" si="161"/>
        <v/>
      </c>
      <c r="AI1465" s="70" t="str">
        <f t="shared" si="162"/>
        <v/>
      </c>
      <c r="AJ1465" s="70" t="str">
        <f t="shared" si="163"/>
        <v>X</v>
      </c>
      <c r="AK1465" s="70" t="str" cm="1">
        <f t="array" ref="AK1465">_xlfn.IFS(AH1465&lt;&gt;"","1",AI1465&lt;&gt;"","2",AJ1465&lt;&gt;"","3")</f>
        <v>3</v>
      </c>
    </row>
    <row r="1466" spans="1:37" x14ac:dyDescent="0.25">
      <c r="A1466" t="s">
        <v>513</v>
      </c>
      <c r="B1466" t="s">
        <v>367</v>
      </c>
      <c r="C1466" s="67" t="str">
        <f t="shared" si="158"/>
        <v>Tessa Schmocker</v>
      </c>
      <c r="D1466" s="71" t="str" cm="1">
        <f t="array" ref="D1466">_xlfn.IFS(AK1466="1",CONCATENATE(C1466,"Regional"),AK1466="2",CONCATENATE(C1466,"Sectional"),AK1466="3",CONCATENATE(C1466,COUNTIF($C$1:C1466,C1466)))</f>
        <v>Tessa Schmocker3</v>
      </c>
      <c r="E1466" s="66">
        <v>45159.333333333336</v>
      </c>
      <c r="F1466" t="s">
        <v>2628</v>
      </c>
      <c r="G1466" s="46">
        <v>40</v>
      </c>
      <c r="H1466" s="46">
        <v>55</v>
      </c>
      <c r="I1466" s="46">
        <v>14</v>
      </c>
      <c r="J1466" t="s">
        <v>855</v>
      </c>
      <c r="K1466" t="s">
        <v>90</v>
      </c>
      <c r="L1466" s="46">
        <v>2628</v>
      </c>
      <c r="M1466" s="46">
        <v>36</v>
      </c>
      <c r="N1466" s="46">
        <v>34.6</v>
      </c>
      <c r="O1466" s="46">
        <v>118</v>
      </c>
      <c r="P1466" s="46">
        <f t="shared" si="159"/>
        <v>1</v>
      </c>
      <c r="R1466" s="67" t="s">
        <v>1194</v>
      </c>
      <c r="S1466" s="67">
        <f>COUNTIF(Y$2:$Y$100,R1466)</f>
        <v>0</v>
      </c>
      <c r="V1466" s="67">
        <f t="shared" si="160"/>
        <v>0</v>
      </c>
      <c r="X1466"/>
      <c r="Y1466" s="67" t="str">
        <f t="shared" si="165"/>
        <v xml:space="preserve"> </v>
      </c>
      <c r="AB1466" t="s">
        <v>90</v>
      </c>
      <c r="AC1466" s="46">
        <v>2628</v>
      </c>
      <c r="AD1466" s="46">
        <v>36</v>
      </c>
      <c r="AE1466" s="46">
        <v>34.6</v>
      </c>
      <c r="AF1466" s="46">
        <v>118</v>
      </c>
      <c r="AH1466" s="70" t="str">
        <f t="shared" si="161"/>
        <v/>
      </c>
      <c r="AI1466" s="70" t="str">
        <f t="shared" si="162"/>
        <v/>
      </c>
      <c r="AJ1466" s="70" t="str">
        <f t="shared" si="163"/>
        <v>X</v>
      </c>
      <c r="AK1466" s="70" t="str" cm="1">
        <f t="array" ref="AK1466">_xlfn.IFS(AH1466&lt;&gt;"","1",AI1466&lt;&gt;"","2",AJ1466&lt;&gt;"","3")</f>
        <v>3</v>
      </c>
    </row>
    <row r="1467" spans="1:37" x14ac:dyDescent="0.25">
      <c r="A1467" t="s">
        <v>1783</v>
      </c>
      <c r="B1467" t="s">
        <v>907</v>
      </c>
      <c r="C1467" s="67" t="str">
        <f t="shared" si="158"/>
        <v>Hailey Manske</v>
      </c>
      <c r="D1467" s="71" t="str" cm="1">
        <f t="array" ref="D1467">_xlfn.IFS(AK1467="1",CONCATENATE(C1467,"Regional"),AK1467="2",CONCATENATE(C1467,"Sectional"),AK1467="3",CONCATENATE(C1467,COUNTIF($C$1:C1467,C1467)))</f>
        <v>Hailey Manske2</v>
      </c>
      <c r="E1467" s="66">
        <v>45159.333333333336</v>
      </c>
      <c r="F1467" t="s">
        <v>2628</v>
      </c>
      <c r="G1467" s="46">
        <v>40</v>
      </c>
      <c r="H1467" s="46">
        <v>55</v>
      </c>
      <c r="I1467" s="46">
        <v>14</v>
      </c>
      <c r="J1467" t="s">
        <v>855</v>
      </c>
      <c r="K1467" t="s">
        <v>90</v>
      </c>
      <c r="L1467" s="46">
        <v>2628</v>
      </c>
      <c r="M1467" s="46">
        <v>36</v>
      </c>
      <c r="N1467" s="46">
        <v>34.6</v>
      </c>
      <c r="O1467" s="46">
        <v>118</v>
      </c>
      <c r="P1467" s="46">
        <f t="shared" si="159"/>
        <v>1</v>
      </c>
      <c r="R1467" s="67" t="s">
        <v>2789</v>
      </c>
      <c r="S1467" s="67">
        <f>COUNTIF(Y$2:$Y$100,R1467)</f>
        <v>0</v>
      </c>
      <c r="V1467" s="67">
        <f t="shared" si="160"/>
        <v>0</v>
      </c>
      <c r="X1467"/>
      <c r="Y1467" s="67" t="str">
        <f t="shared" si="165"/>
        <v xml:space="preserve"> </v>
      </c>
      <c r="AB1467" t="s">
        <v>90</v>
      </c>
      <c r="AC1467" s="46">
        <v>2628</v>
      </c>
      <c r="AD1467" s="46">
        <v>36</v>
      </c>
      <c r="AE1467" s="46">
        <v>34.6</v>
      </c>
      <c r="AF1467" s="46">
        <v>118</v>
      </c>
      <c r="AH1467" s="70" t="str">
        <f t="shared" si="161"/>
        <v/>
      </c>
      <c r="AI1467" s="70" t="str">
        <f t="shared" si="162"/>
        <v/>
      </c>
      <c r="AJ1467" s="70" t="str">
        <f t="shared" si="163"/>
        <v>X</v>
      </c>
      <c r="AK1467" s="70" t="str" cm="1">
        <f t="array" ref="AK1467">_xlfn.IFS(AH1467&lt;&gt;"","1",AI1467&lt;&gt;"","2",AJ1467&lt;&gt;"","3")</f>
        <v>3</v>
      </c>
    </row>
    <row r="1468" spans="1:37" x14ac:dyDescent="0.25">
      <c r="A1468" t="s">
        <v>849</v>
      </c>
      <c r="B1468" t="s">
        <v>850</v>
      </c>
      <c r="C1468" s="67" t="str">
        <f t="shared" si="158"/>
        <v>Gianna Dedick</v>
      </c>
      <c r="D1468" s="71" t="str" cm="1">
        <f t="array" ref="D1468">_xlfn.IFS(AK1468="1",CONCATENATE(C1468,"Regional"),AK1468="2",CONCATENATE(C1468,"Sectional"),AK1468="3",CONCATENATE(C1468,COUNTIF($C$1:C1468,C1468)))</f>
        <v>Gianna Dedick2</v>
      </c>
      <c r="E1468" s="66">
        <v>45159.333333333336</v>
      </c>
      <c r="F1468" t="s">
        <v>2628</v>
      </c>
      <c r="G1468" s="46">
        <v>40</v>
      </c>
      <c r="H1468" s="46">
        <v>56</v>
      </c>
      <c r="I1468" s="46">
        <v>16</v>
      </c>
      <c r="J1468" t="s">
        <v>855</v>
      </c>
      <c r="K1468" t="s">
        <v>90</v>
      </c>
      <c r="L1468" s="46">
        <v>2628</v>
      </c>
      <c r="M1468" s="46">
        <v>36</v>
      </c>
      <c r="N1468" s="46">
        <v>34.6</v>
      </c>
      <c r="O1468" s="46">
        <v>118</v>
      </c>
      <c r="P1468" s="46">
        <f t="shared" si="159"/>
        <v>1</v>
      </c>
      <c r="R1468" s="67" t="s">
        <v>1395</v>
      </c>
      <c r="S1468" s="67">
        <f>COUNTIF(Y$2:$Y$100,R1468)</f>
        <v>0</v>
      </c>
      <c r="V1468" s="67">
        <f t="shared" si="160"/>
        <v>0</v>
      </c>
      <c r="X1468"/>
      <c r="Y1468" s="67" t="str">
        <f t="shared" si="165"/>
        <v xml:space="preserve"> </v>
      </c>
      <c r="AB1468" t="s">
        <v>90</v>
      </c>
      <c r="AC1468" s="46">
        <v>2628</v>
      </c>
      <c r="AD1468" s="46">
        <v>36</v>
      </c>
      <c r="AE1468" s="46">
        <v>34.6</v>
      </c>
      <c r="AF1468" s="46">
        <v>118</v>
      </c>
      <c r="AH1468" s="70" t="str">
        <f t="shared" si="161"/>
        <v/>
      </c>
      <c r="AI1468" s="70" t="str">
        <f t="shared" si="162"/>
        <v/>
      </c>
      <c r="AJ1468" s="70" t="str">
        <f t="shared" si="163"/>
        <v>X</v>
      </c>
      <c r="AK1468" s="70" t="str" cm="1">
        <f t="array" ref="AK1468">_xlfn.IFS(AH1468&lt;&gt;"","1",AI1468&lt;&gt;"","2",AJ1468&lt;&gt;"","3")</f>
        <v>3</v>
      </c>
    </row>
    <row r="1469" spans="1:37" x14ac:dyDescent="0.25">
      <c r="A1469" t="s">
        <v>3392</v>
      </c>
      <c r="B1469" t="s">
        <v>717</v>
      </c>
      <c r="C1469" s="67" t="str">
        <f t="shared" si="158"/>
        <v>Kayla Hirschfeld</v>
      </c>
      <c r="D1469" s="71" t="str" cm="1">
        <f t="array" ref="D1469">_xlfn.IFS(AK1469="1",CONCATENATE(C1469,"Regional"),AK1469="2",CONCATENATE(C1469,"Sectional"),AK1469="3",CONCATENATE(C1469,COUNTIF($C$1:C1469,C1469)))</f>
        <v>Kayla Hirschfeld3</v>
      </c>
      <c r="E1469" s="66">
        <v>45159.333333333336</v>
      </c>
      <c r="F1469" t="s">
        <v>2628</v>
      </c>
      <c r="G1469" s="46">
        <v>40</v>
      </c>
      <c r="H1469" s="46">
        <v>56</v>
      </c>
      <c r="I1469" s="46">
        <v>16</v>
      </c>
      <c r="J1469" t="s">
        <v>855</v>
      </c>
      <c r="K1469" t="s">
        <v>90</v>
      </c>
      <c r="L1469" s="46">
        <v>2628</v>
      </c>
      <c r="M1469" s="46">
        <v>36</v>
      </c>
      <c r="N1469" s="46">
        <v>34.6</v>
      </c>
      <c r="O1469" s="46">
        <v>118</v>
      </c>
      <c r="P1469" s="46">
        <f t="shared" si="159"/>
        <v>1</v>
      </c>
      <c r="R1469" s="67" t="s">
        <v>3506</v>
      </c>
      <c r="S1469" s="67">
        <f>COUNTIF(Y$2:$Y$100,R1469)</f>
        <v>0</v>
      </c>
      <c r="V1469" s="67">
        <f t="shared" si="160"/>
        <v>0</v>
      </c>
      <c r="X1469"/>
      <c r="Y1469" s="67" t="str">
        <f t="shared" si="165"/>
        <v xml:space="preserve"> </v>
      </c>
      <c r="AB1469" t="s">
        <v>90</v>
      </c>
      <c r="AC1469" s="46">
        <v>2628</v>
      </c>
      <c r="AD1469" s="46">
        <v>36</v>
      </c>
      <c r="AE1469" s="46">
        <v>34.6</v>
      </c>
      <c r="AF1469" s="46">
        <v>118</v>
      </c>
      <c r="AH1469" s="70" t="str">
        <f t="shared" si="161"/>
        <v/>
      </c>
      <c r="AI1469" s="70" t="str">
        <f t="shared" si="162"/>
        <v/>
      </c>
      <c r="AJ1469" s="70" t="str">
        <f t="shared" si="163"/>
        <v>X</v>
      </c>
      <c r="AK1469" s="70" t="str" cm="1">
        <f t="array" ref="AK1469">_xlfn.IFS(AH1469&lt;&gt;"","1",AI1469&lt;&gt;"","2",AJ1469&lt;&gt;"","3")</f>
        <v>3</v>
      </c>
    </row>
    <row r="1470" spans="1:37" x14ac:dyDescent="0.25">
      <c r="A1470" t="s">
        <v>289</v>
      </c>
      <c r="B1470" t="s">
        <v>852</v>
      </c>
      <c r="C1470" s="67" t="str">
        <f t="shared" si="158"/>
        <v>Zoe Krueger</v>
      </c>
      <c r="D1470" s="71" t="str" cm="1">
        <f t="array" ref="D1470">_xlfn.IFS(AK1470="1",CONCATENATE(C1470,"Regional"),AK1470="2",CONCATENATE(C1470,"Sectional"),AK1470="3",CONCATENATE(C1470,COUNTIF($C$1:C1470,C1470)))</f>
        <v>Zoe Krueger2</v>
      </c>
      <c r="E1470" s="66">
        <v>45159.333333333336</v>
      </c>
      <c r="F1470" t="s">
        <v>2628</v>
      </c>
      <c r="G1470" s="46">
        <v>40</v>
      </c>
      <c r="H1470" s="46">
        <v>57</v>
      </c>
      <c r="I1470" s="46">
        <v>18</v>
      </c>
      <c r="J1470" t="s">
        <v>855</v>
      </c>
      <c r="K1470" t="s">
        <v>90</v>
      </c>
      <c r="L1470" s="46">
        <v>2628</v>
      </c>
      <c r="M1470" s="46">
        <v>36</v>
      </c>
      <c r="N1470" s="46">
        <v>34.6</v>
      </c>
      <c r="O1470" s="46">
        <v>118</v>
      </c>
      <c r="P1470" s="46">
        <f t="shared" si="159"/>
        <v>1</v>
      </c>
      <c r="R1470" s="67" t="s">
        <v>1397</v>
      </c>
      <c r="S1470" s="67">
        <f>COUNTIF(Y$2:$Y$100,R1470)</f>
        <v>0</v>
      </c>
      <c r="V1470" s="67">
        <f t="shared" si="160"/>
        <v>0</v>
      </c>
      <c r="X1470"/>
      <c r="Y1470" s="67" t="str">
        <f t="shared" si="165"/>
        <v xml:space="preserve"> </v>
      </c>
      <c r="AB1470" t="s">
        <v>90</v>
      </c>
      <c r="AC1470" s="46">
        <v>2628</v>
      </c>
      <c r="AD1470" s="46">
        <v>36</v>
      </c>
      <c r="AE1470" s="46">
        <v>34.6</v>
      </c>
      <c r="AF1470" s="46">
        <v>118</v>
      </c>
      <c r="AH1470" s="70" t="str">
        <f t="shared" si="161"/>
        <v/>
      </c>
      <c r="AI1470" s="70" t="str">
        <f t="shared" si="162"/>
        <v/>
      </c>
      <c r="AJ1470" s="70" t="str">
        <f t="shared" si="163"/>
        <v>X</v>
      </c>
      <c r="AK1470" s="70" t="str" cm="1">
        <f t="array" ref="AK1470">_xlfn.IFS(AH1470&lt;&gt;"","1",AI1470&lt;&gt;"","2",AJ1470&lt;&gt;"","3")</f>
        <v>3</v>
      </c>
    </row>
    <row r="1471" spans="1:37" x14ac:dyDescent="0.25">
      <c r="A1471" t="s">
        <v>88</v>
      </c>
      <c r="B1471" t="s">
        <v>1678</v>
      </c>
      <c r="C1471" s="67" t="str">
        <f t="shared" si="158"/>
        <v>Katherine Brown</v>
      </c>
      <c r="D1471" s="71" t="str" cm="1">
        <f t="array" ref="D1471">_xlfn.IFS(AK1471="1",CONCATENATE(C1471,"Regional"),AK1471="2",CONCATENATE(C1471,"Sectional"),AK1471="3",CONCATENATE(C1471,COUNTIF($C$1:C1471,C1471)))</f>
        <v>Katherine Brown2</v>
      </c>
      <c r="E1471" s="66">
        <v>45159.333333333336</v>
      </c>
      <c r="F1471" t="s">
        <v>2628</v>
      </c>
      <c r="G1471" s="46">
        <v>40</v>
      </c>
      <c r="H1471" s="46">
        <v>57</v>
      </c>
      <c r="I1471" s="46">
        <v>18</v>
      </c>
      <c r="J1471" t="s">
        <v>855</v>
      </c>
      <c r="K1471" t="s">
        <v>90</v>
      </c>
      <c r="L1471" s="46">
        <v>2628</v>
      </c>
      <c r="M1471" s="46">
        <v>36</v>
      </c>
      <c r="N1471" s="46">
        <v>34.6</v>
      </c>
      <c r="O1471" s="46">
        <v>118</v>
      </c>
      <c r="P1471" s="46">
        <f t="shared" si="159"/>
        <v>1</v>
      </c>
      <c r="R1471" s="67" t="s">
        <v>2780</v>
      </c>
      <c r="S1471" s="67">
        <f>COUNTIF(Y$2:$Y$100,R1471)</f>
        <v>0</v>
      </c>
      <c r="V1471" s="67">
        <f t="shared" si="160"/>
        <v>0</v>
      </c>
      <c r="Y1471" s="67" t="str">
        <f t="shared" si="165"/>
        <v xml:space="preserve"> </v>
      </c>
      <c r="AB1471" t="s">
        <v>90</v>
      </c>
      <c r="AC1471" s="46">
        <v>2628</v>
      </c>
      <c r="AD1471" s="46">
        <v>36</v>
      </c>
      <c r="AE1471" s="46">
        <v>34.6</v>
      </c>
      <c r="AF1471" s="46">
        <v>118</v>
      </c>
      <c r="AH1471" s="70" t="str">
        <f t="shared" si="161"/>
        <v/>
      </c>
      <c r="AI1471" s="70" t="str">
        <f t="shared" si="162"/>
        <v/>
      </c>
      <c r="AJ1471" s="70" t="str">
        <f t="shared" si="163"/>
        <v>X</v>
      </c>
      <c r="AK1471" s="70" t="str" cm="1">
        <f t="array" ref="AK1471">_xlfn.IFS(AH1471&lt;&gt;"","1",AI1471&lt;&gt;"","2",AJ1471&lt;&gt;"","3")</f>
        <v>3</v>
      </c>
    </row>
    <row r="1472" spans="1:37" x14ac:dyDescent="0.25">
      <c r="A1472" t="s">
        <v>1775</v>
      </c>
      <c r="B1472" t="s">
        <v>362</v>
      </c>
      <c r="C1472" s="67" t="str">
        <f t="shared" si="158"/>
        <v>Emma Staack</v>
      </c>
      <c r="D1472" s="71" t="str" cm="1">
        <f t="array" ref="D1472">_xlfn.IFS(AK1472="1",CONCATENATE(C1472,"Regional"),AK1472="2",CONCATENATE(C1472,"Sectional"),AK1472="3",CONCATENATE(C1472,COUNTIF($C$1:C1472,C1472)))</f>
        <v>Emma Staack1</v>
      </c>
      <c r="E1472" s="66">
        <v>45159.333333333336</v>
      </c>
      <c r="F1472" t="s">
        <v>2628</v>
      </c>
      <c r="G1472" s="46">
        <v>40</v>
      </c>
      <c r="H1472" s="46">
        <v>57</v>
      </c>
      <c r="I1472" s="46">
        <v>18</v>
      </c>
      <c r="J1472" t="s">
        <v>855</v>
      </c>
      <c r="K1472" t="s">
        <v>90</v>
      </c>
      <c r="L1472" s="46">
        <v>2628</v>
      </c>
      <c r="M1472" s="46">
        <v>36</v>
      </c>
      <c r="N1472" s="46">
        <v>34.6</v>
      </c>
      <c r="O1472" s="46">
        <v>118</v>
      </c>
      <c r="P1472" s="46">
        <f t="shared" si="159"/>
        <v>1</v>
      </c>
      <c r="R1472" s="67" t="s">
        <v>2781</v>
      </c>
      <c r="S1472" s="67">
        <f>COUNTIF(Y$2:$Y$100,R1472)</f>
        <v>0</v>
      </c>
      <c r="V1472" s="67">
        <f t="shared" si="160"/>
        <v>0</v>
      </c>
      <c r="AB1472" t="s">
        <v>90</v>
      </c>
      <c r="AC1472" s="46">
        <v>2628</v>
      </c>
      <c r="AD1472" s="46">
        <v>36</v>
      </c>
      <c r="AE1472" s="46">
        <v>34.6</v>
      </c>
      <c r="AF1472" s="46">
        <v>118</v>
      </c>
      <c r="AH1472" s="70" t="str">
        <f t="shared" si="161"/>
        <v/>
      </c>
      <c r="AI1472" s="70" t="str">
        <f t="shared" si="162"/>
        <v/>
      </c>
      <c r="AJ1472" s="70" t="str">
        <f t="shared" si="163"/>
        <v>X</v>
      </c>
      <c r="AK1472" s="70" t="str" cm="1">
        <f t="array" ref="AK1472">_xlfn.IFS(AH1472&lt;&gt;"","1",AI1472&lt;&gt;"","2",AJ1472&lt;&gt;"","3")</f>
        <v>3</v>
      </c>
    </row>
    <row r="1473" spans="1:37" x14ac:dyDescent="0.25">
      <c r="A1473" t="s">
        <v>1677</v>
      </c>
      <c r="B1473" t="s">
        <v>218</v>
      </c>
      <c r="C1473" s="67" t="str">
        <f t="shared" si="158"/>
        <v>Finley Baumberger</v>
      </c>
      <c r="D1473" s="71" t="str" cm="1">
        <f t="array" ref="D1473">_xlfn.IFS(AK1473="1",CONCATENATE(C1473,"Regional"),AK1473="2",CONCATENATE(C1473,"Sectional"),AK1473="3",CONCATENATE(C1473,COUNTIF($C$1:C1473,C1473)))</f>
        <v>Finley Baumberger2</v>
      </c>
      <c r="E1473" s="66">
        <v>45159.333333333336</v>
      </c>
      <c r="F1473" t="s">
        <v>2628</v>
      </c>
      <c r="G1473" s="46">
        <v>40</v>
      </c>
      <c r="H1473" s="46">
        <v>60</v>
      </c>
      <c r="I1473" s="46">
        <v>21</v>
      </c>
      <c r="J1473" t="s">
        <v>855</v>
      </c>
      <c r="K1473" t="s">
        <v>90</v>
      </c>
      <c r="L1473" s="46">
        <v>2628</v>
      </c>
      <c r="M1473" s="46">
        <v>36</v>
      </c>
      <c r="N1473" s="46">
        <v>34.6</v>
      </c>
      <c r="O1473" s="46">
        <v>118</v>
      </c>
      <c r="P1473" s="46">
        <f t="shared" si="159"/>
        <v>1</v>
      </c>
      <c r="R1473" s="67" t="s">
        <v>3566</v>
      </c>
      <c r="S1473" s="67">
        <f>COUNTIF(Y$2:$Y$100,R1473)</f>
        <v>0</v>
      </c>
      <c r="V1473" s="67">
        <f t="shared" si="160"/>
        <v>0</v>
      </c>
      <c r="AB1473" t="s">
        <v>90</v>
      </c>
      <c r="AC1473" s="46">
        <v>2628</v>
      </c>
      <c r="AD1473" s="46">
        <v>36</v>
      </c>
      <c r="AE1473" s="46">
        <v>34.6</v>
      </c>
      <c r="AF1473" s="46">
        <v>118</v>
      </c>
      <c r="AH1473" s="70" t="str">
        <f t="shared" si="161"/>
        <v/>
      </c>
      <c r="AI1473" s="70" t="str">
        <f t="shared" si="162"/>
        <v/>
      </c>
      <c r="AJ1473" s="70" t="str">
        <f t="shared" si="163"/>
        <v>X</v>
      </c>
      <c r="AK1473" s="70" t="str" cm="1">
        <f t="array" ref="AK1473">_xlfn.IFS(AH1473&lt;&gt;"","1",AI1473&lt;&gt;"","2",AJ1473&lt;&gt;"","3")</f>
        <v>3</v>
      </c>
    </row>
    <row r="1474" spans="1:37" x14ac:dyDescent="0.25">
      <c r="A1474" t="s">
        <v>1778</v>
      </c>
      <c r="B1474" t="s">
        <v>1779</v>
      </c>
      <c r="C1474" s="67" t="str">
        <f t="shared" ref="C1474:C1537" si="166">CONCATENATE(B1474," ",A1474)</f>
        <v>Bethini Mosher</v>
      </c>
      <c r="D1474" s="71" t="str" cm="1">
        <f t="array" ref="D1474">_xlfn.IFS(AK1474="1",CONCATENATE(C1474,"Regional"),AK1474="2",CONCATENATE(C1474,"Sectional"),AK1474="3",CONCATENATE(C1474,COUNTIF($C$1:C1474,C1474)))</f>
        <v>Bethini Mosher2</v>
      </c>
      <c r="E1474" s="66">
        <v>45159.333333333336</v>
      </c>
      <c r="F1474" t="s">
        <v>2628</v>
      </c>
      <c r="G1474" s="46">
        <v>40</v>
      </c>
      <c r="H1474" s="46">
        <v>60</v>
      </c>
      <c r="I1474" s="46">
        <v>21</v>
      </c>
      <c r="J1474" t="s">
        <v>855</v>
      </c>
      <c r="K1474" t="s">
        <v>90</v>
      </c>
      <c r="L1474" s="46">
        <v>2628</v>
      </c>
      <c r="M1474" s="46">
        <v>36</v>
      </c>
      <c r="N1474" s="46">
        <v>34.6</v>
      </c>
      <c r="O1474" s="46">
        <v>118</v>
      </c>
      <c r="P1474" s="46">
        <f t="shared" ref="P1474:P1537" si="167">IF(L1474&gt;4000,2,1)</f>
        <v>1</v>
      </c>
      <c r="R1474" s="67" t="s">
        <v>2783</v>
      </c>
      <c r="S1474" s="67">
        <f>COUNTIF(Y$2:$Y$100,R1474)</f>
        <v>0</v>
      </c>
      <c r="V1474" s="67">
        <f t="shared" ref="V1474:V1537" si="168">COUNTIF(R1474:R4097,Y1474)</f>
        <v>0</v>
      </c>
      <c r="AB1474" t="s">
        <v>90</v>
      </c>
      <c r="AC1474" s="46">
        <v>2628</v>
      </c>
      <c r="AD1474" s="46">
        <v>36</v>
      </c>
      <c r="AE1474" s="46">
        <v>34.6</v>
      </c>
      <c r="AF1474" s="46">
        <v>118</v>
      </c>
      <c r="AH1474" s="70" t="str">
        <f t="shared" ref="AH1474:AH1537" si="169">IF(ISNUMBER(SEARCH("regional",$F1474)),$F1474,"")</f>
        <v/>
      </c>
      <c r="AI1474" s="70" t="str">
        <f t="shared" ref="AI1474:AI1537" si="170">IF(ISNUMBER(SEARCH("sectional",$F1474)),$F1474,"")</f>
        <v/>
      </c>
      <c r="AJ1474" s="70" t="str">
        <f t="shared" ref="AJ1474:AJ1537" si="171">IF(AND(AH1474="",AI1474=""),"X","")</f>
        <v>X</v>
      </c>
      <c r="AK1474" s="70" t="str" cm="1">
        <f t="array" ref="AK1474">_xlfn.IFS(AH1474&lt;&gt;"","1",AI1474&lt;&gt;"","2",AJ1474&lt;&gt;"","3")</f>
        <v>3</v>
      </c>
    </row>
    <row r="1475" spans="1:37" x14ac:dyDescent="0.25">
      <c r="A1475" t="s">
        <v>1780</v>
      </c>
      <c r="B1475" t="s">
        <v>715</v>
      </c>
      <c r="C1475" s="67" t="str">
        <f t="shared" si="166"/>
        <v>Norah Kluck</v>
      </c>
      <c r="D1475" s="71" t="str" cm="1">
        <f t="array" ref="D1475">_xlfn.IFS(AK1475="1",CONCATENATE(C1475,"Regional"),AK1475="2",CONCATENATE(C1475,"Sectional"),AK1475="3",CONCATENATE(C1475,COUNTIF($C$1:C1475,C1475)))</f>
        <v>Norah Kluck2</v>
      </c>
      <c r="E1475" s="66">
        <v>45159.333333333336</v>
      </c>
      <c r="F1475" t="s">
        <v>2628</v>
      </c>
      <c r="G1475" s="46">
        <v>40</v>
      </c>
      <c r="H1475" s="46">
        <v>60</v>
      </c>
      <c r="I1475" s="46">
        <v>21</v>
      </c>
      <c r="J1475" t="s">
        <v>855</v>
      </c>
      <c r="K1475" t="s">
        <v>90</v>
      </c>
      <c r="L1475" s="46">
        <v>2628</v>
      </c>
      <c r="M1475" s="46">
        <v>36</v>
      </c>
      <c r="N1475" s="46">
        <v>34.6</v>
      </c>
      <c r="O1475" s="46">
        <v>118</v>
      </c>
      <c r="P1475" s="46">
        <f t="shared" si="167"/>
        <v>1</v>
      </c>
      <c r="R1475" s="67" t="s">
        <v>2785</v>
      </c>
      <c r="S1475" s="67">
        <f>COUNTIF(Y$2:$Y$100,R1475)</f>
        <v>0</v>
      </c>
      <c r="V1475" s="67">
        <f t="shared" si="168"/>
        <v>0</v>
      </c>
      <c r="AB1475" t="s">
        <v>90</v>
      </c>
      <c r="AC1475" s="46">
        <v>2628</v>
      </c>
      <c r="AD1475" s="46">
        <v>36</v>
      </c>
      <c r="AE1475" s="46">
        <v>34.6</v>
      </c>
      <c r="AF1475" s="46">
        <v>118</v>
      </c>
      <c r="AH1475" s="70" t="str">
        <f t="shared" si="169"/>
        <v/>
      </c>
      <c r="AI1475" s="70" t="str">
        <f t="shared" si="170"/>
        <v/>
      </c>
      <c r="AJ1475" s="70" t="str">
        <f t="shared" si="171"/>
        <v>X</v>
      </c>
      <c r="AK1475" s="70" t="str" cm="1">
        <f t="array" ref="AK1475">_xlfn.IFS(AH1475&lt;&gt;"","1",AI1475&lt;&gt;"","2",AJ1475&lt;&gt;"","3")</f>
        <v>3</v>
      </c>
    </row>
    <row r="1476" spans="1:37" x14ac:dyDescent="0.25">
      <c r="A1476" t="s">
        <v>267</v>
      </c>
      <c r="B1476" t="s">
        <v>535</v>
      </c>
      <c r="C1476" s="67" t="str">
        <f t="shared" si="166"/>
        <v>Rachel Hendrickson</v>
      </c>
      <c r="D1476" s="71" t="str" cm="1">
        <f t="array" ref="D1476">_xlfn.IFS(AK1476="1",CONCATENATE(C1476,"Regional"),AK1476="2",CONCATENATE(C1476,"Sectional"),AK1476="3",CONCATENATE(C1476,COUNTIF($C$1:C1476,C1476)))</f>
        <v>Rachel Hendrickson2</v>
      </c>
      <c r="E1476" s="66">
        <v>45159.333333333336</v>
      </c>
      <c r="F1476" t="s">
        <v>2628</v>
      </c>
      <c r="G1476" s="46">
        <v>40</v>
      </c>
      <c r="H1476" s="46">
        <v>61</v>
      </c>
      <c r="I1476" s="46">
        <v>24</v>
      </c>
      <c r="J1476" t="s">
        <v>855</v>
      </c>
      <c r="K1476" t="s">
        <v>90</v>
      </c>
      <c r="L1476" s="46">
        <v>2628</v>
      </c>
      <c r="M1476" s="46">
        <v>36</v>
      </c>
      <c r="N1476" s="46">
        <v>34.6</v>
      </c>
      <c r="O1476" s="46">
        <v>118</v>
      </c>
      <c r="P1476" s="46">
        <f t="shared" si="167"/>
        <v>1</v>
      </c>
      <c r="R1476" s="67" t="s">
        <v>3084</v>
      </c>
      <c r="S1476" s="67">
        <f>COUNTIF(Y$2:$Y$100,R1476)</f>
        <v>0</v>
      </c>
      <c r="V1476" s="67">
        <f t="shared" si="168"/>
        <v>0</v>
      </c>
      <c r="AB1476" t="s">
        <v>90</v>
      </c>
      <c r="AC1476" s="46">
        <v>2628</v>
      </c>
      <c r="AD1476" s="46">
        <v>36</v>
      </c>
      <c r="AE1476" s="46">
        <v>34.6</v>
      </c>
      <c r="AF1476" s="46">
        <v>118</v>
      </c>
      <c r="AH1476" s="70" t="str">
        <f t="shared" si="169"/>
        <v/>
      </c>
      <c r="AI1476" s="70" t="str">
        <f t="shared" si="170"/>
        <v/>
      </c>
      <c r="AJ1476" s="70" t="str">
        <f t="shared" si="171"/>
        <v>X</v>
      </c>
      <c r="AK1476" s="70" t="str" cm="1">
        <f t="array" ref="AK1476">_xlfn.IFS(AH1476&lt;&gt;"","1",AI1476&lt;&gt;"","2",AJ1476&lt;&gt;"","3")</f>
        <v>3</v>
      </c>
    </row>
    <row r="1477" spans="1:37" x14ac:dyDescent="0.25">
      <c r="A1477" t="s">
        <v>2062</v>
      </c>
      <c r="B1477" t="s">
        <v>2063</v>
      </c>
      <c r="C1477" s="67" t="str">
        <f t="shared" si="166"/>
        <v>Amerie Timler</v>
      </c>
      <c r="D1477" s="71" t="str" cm="1">
        <f t="array" ref="D1477">_xlfn.IFS(AK1477="1",CONCATENATE(C1477,"Regional"),AK1477="2",CONCATENATE(C1477,"Sectional"),AK1477="3",CONCATENATE(C1477,COUNTIF($C$1:C1477,C1477)))</f>
        <v>Amerie Timler2</v>
      </c>
      <c r="E1477" s="66">
        <v>45159.333333333336</v>
      </c>
      <c r="F1477" t="s">
        <v>2628</v>
      </c>
      <c r="G1477" s="46">
        <v>40</v>
      </c>
      <c r="H1477" s="46">
        <v>61</v>
      </c>
      <c r="I1477" s="46">
        <v>24</v>
      </c>
      <c r="J1477" t="s">
        <v>855</v>
      </c>
      <c r="K1477" t="s">
        <v>90</v>
      </c>
      <c r="L1477" s="46">
        <v>2628</v>
      </c>
      <c r="M1477" s="46">
        <v>36</v>
      </c>
      <c r="N1477" s="46">
        <v>34.6</v>
      </c>
      <c r="O1477" s="46">
        <v>118</v>
      </c>
      <c r="P1477" s="46">
        <f t="shared" si="167"/>
        <v>1</v>
      </c>
      <c r="R1477" s="67" t="s">
        <v>3086</v>
      </c>
      <c r="S1477" s="67">
        <f>COUNTIF(Y$2:$Y$100,R1477)</f>
        <v>0</v>
      </c>
      <c r="V1477" s="67">
        <f t="shared" si="168"/>
        <v>0</v>
      </c>
      <c r="AB1477" t="s">
        <v>90</v>
      </c>
      <c r="AC1477" s="46">
        <v>2628</v>
      </c>
      <c r="AD1477" s="46">
        <v>36</v>
      </c>
      <c r="AE1477" s="46">
        <v>34.6</v>
      </c>
      <c r="AF1477" s="46">
        <v>118</v>
      </c>
      <c r="AH1477" s="70" t="str">
        <f t="shared" si="169"/>
        <v/>
      </c>
      <c r="AI1477" s="70" t="str">
        <f t="shared" si="170"/>
        <v/>
      </c>
      <c r="AJ1477" s="70" t="str">
        <f t="shared" si="171"/>
        <v>X</v>
      </c>
      <c r="AK1477" s="70" t="str" cm="1">
        <f t="array" ref="AK1477">_xlfn.IFS(AH1477&lt;&gt;"","1",AI1477&lt;&gt;"","2",AJ1477&lt;&gt;"","3")</f>
        <v>3</v>
      </c>
    </row>
    <row r="1478" spans="1:37" x14ac:dyDescent="0.25">
      <c r="A1478" t="s">
        <v>3412</v>
      </c>
      <c r="B1478" t="s">
        <v>528</v>
      </c>
      <c r="C1478" s="67" t="str">
        <f t="shared" si="166"/>
        <v>Kate Sendelbach</v>
      </c>
      <c r="D1478" s="71" t="str" cm="1">
        <f t="array" ref="D1478">_xlfn.IFS(AK1478="1",CONCATENATE(C1478,"Regional"),AK1478="2",CONCATENATE(C1478,"Sectional"),AK1478="3",CONCATENATE(C1478,COUNTIF($C$1:C1478,C1478)))</f>
        <v>Kate Sendelbach2</v>
      </c>
      <c r="E1478" s="66">
        <v>45159.333333333336</v>
      </c>
      <c r="F1478" t="s">
        <v>2628</v>
      </c>
      <c r="G1478" s="46">
        <v>40</v>
      </c>
      <c r="H1478" s="46">
        <v>62</v>
      </c>
      <c r="I1478" s="46">
        <v>26</v>
      </c>
      <c r="J1478" t="s">
        <v>855</v>
      </c>
      <c r="K1478" t="s">
        <v>90</v>
      </c>
      <c r="L1478" s="46">
        <v>2628</v>
      </c>
      <c r="M1478" s="46">
        <v>36</v>
      </c>
      <c r="N1478" s="46">
        <v>34.6</v>
      </c>
      <c r="O1478" s="46">
        <v>118</v>
      </c>
      <c r="P1478" s="46">
        <f t="shared" si="167"/>
        <v>1</v>
      </c>
      <c r="R1478" s="67" t="s">
        <v>3568</v>
      </c>
      <c r="S1478" s="67">
        <f>COUNTIF(Y$2:$Y$100,R1478)</f>
        <v>0</v>
      </c>
      <c r="V1478" s="67">
        <f t="shared" si="168"/>
        <v>0</v>
      </c>
      <c r="AB1478" t="s">
        <v>90</v>
      </c>
      <c r="AC1478" s="46">
        <v>2628</v>
      </c>
      <c r="AD1478" s="46">
        <v>36</v>
      </c>
      <c r="AE1478" s="46">
        <v>34.6</v>
      </c>
      <c r="AF1478" s="46">
        <v>118</v>
      </c>
      <c r="AH1478" s="70" t="str">
        <f t="shared" si="169"/>
        <v/>
      </c>
      <c r="AI1478" s="70" t="str">
        <f t="shared" si="170"/>
        <v/>
      </c>
      <c r="AJ1478" s="70" t="str">
        <f t="shared" si="171"/>
        <v>X</v>
      </c>
      <c r="AK1478" s="70" t="str" cm="1">
        <f t="array" ref="AK1478">_xlfn.IFS(AH1478&lt;&gt;"","1",AI1478&lt;&gt;"","2",AJ1478&lt;&gt;"","3")</f>
        <v>3</v>
      </c>
    </row>
    <row r="1479" spans="1:37" x14ac:dyDescent="0.25">
      <c r="A1479" t="s">
        <v>310</v>
      </c>
      <c r="B1479" t="s">
        <v>1792</v>
      </c>
      <c r="C1479" s="67" t="str">
        <f t="shared" si="166"/>
        <v>Violette Miller</v>
      </c>
      <c r="D1479" s="71" t="str" cm="1">
        <f t="array" ref="D1479">_xlfn.IFS(AK1479="1",CONCATENATE(C1479,"Regional"),AK1479="2",CONCATENATE(C1479,"Sectional"),AK1479="3",CONCATENATE(C1479,COUNTIF($C$1:C1479,C1479)))</f>
        <v>Violette Miller2</v>
      </c>
      <c r="E1479" s="66">
        <v>45159.333333333336</v>
      </c>
      <c r="F1479" t="s">
        <v>2628</v>
      </c>
      <c r="G1479" s="46">
        <v>40</v>
      </c>
      <c r="H1479" s="46">
        <v>63</v>
      </c>
      <c r="I1479" s="46">
        <v>27</v>
      </c>
      <c r="J1479" t="s">
        <v>855</v>
      </c>
      <c r="K1479" t="s">
        <v>90</v>
      </c>
      <c r="L1479" s="46">
        <v>2628</v>
      </c>
      <c r="M1479" s="46">
        <v>36</v>
      </c>
      <c r="N1479" s="46">
        <v>34.6</v>
      </c>
      <c r="O1479" s="46">
        <v>118</v>
      </c>
      <c r="P1479" s="46">
        <f t="shared" si="167"/>
        <v>1</v>
      </c>
      <c r="R1479" s="67" t="s">
        <v>2795</v>
      </c>
      <c r="S1479" s="67">
        <f>COUNTIF(Y$2:$Y$100,R1479)</f>
        <v>0</v>
      </c>
      <c r="V1479" s="67">
        <f t="shared" si="168"/>
        <v>0</v>
      </c>
      <c r="AB1479" t="s">
        <v>90</v>
      </c>
      <c r="AC1479" s="46">
        <v>2628</v>
      </c>
      <c r="AD1479" s="46">
        <v>36</v>
      </c>
      <c r="AE1479" s="46">
        <v>34.6</v>
      </c>
      <c r="AF1479" s="46">
        <v>118</v>
      </c>
      <c r="AH1479" s="70" t="str">
        <f t="shared" si="169"/>
        <v/>
      </c>
      <c r="AI1479" s="70" t="str">
        <f t="shared" si="170"/>
        <v/>
      </c>
      <c r="AJ1479" s="70" t="str">
        <f t="shared" si="171"/>
        <v>X</v>
      </c>
      <c r="AK1479" s="70" t="str" cm="1">
        <f t="array" ref="AK1479">_xlfn.IFS(AH1479&lt;&gt;"","1",AI1479&lt;&gt;"","2",AJ1479&lt;&gt;"","3")</f>
        <v>3</v>
      </c>
    </row>
    <row r="1480" spans="1:37" x14ac:dyDescent="0.25">
      <c r="A1480" t="s">
        <v>3411</v>
      </c>
      <c r="B1480" t="s">
        <v>2698</v>
      </c>
      <c r="C1480" s="67" t="str">
        <f t="shared" si="166"/>
        <v>Portia Segerstrom</v>
      </c>
      <c r="D1480" s="71" t="str" cm="1">
        <f t="array" ref="D1480">_xlfn.IFS(AK1480="1",CONCATENATE(C1480,"Regional"),AK1480="2",CONCATENATE(C1480,"Sectional"),AK1480="3",CONCATENATE(C1480,COUNTIF($C$1:C1480,C1480)))</f>
        <v>Portia Segerstrom2</v>
      </c>
      <c r="E1480" s="66">
        <v>45159.333333333336</v>
      </c>
      <c r="F1480" t="s">
        <v>2628</v>
      </c>
      <c r="G1480" s="46">
        <v>40</v>
      </c>
      <c r="H1480" s="46">
        <v>64</v>
      </c>
      <c r="I1480" s="46">
        <v>28</v>
      </c>
      <c r="J1480" t="s">
        <v>855</v>
      </c>
      <c r="K1480" t="s">
        <v>90</v>
      </c>
      <c r="L1480" s="46">
        <v>2628</v>
      </c>
      <c r="M1480" s="46">
        <v>36</v>
      </c>
      <c r="N1480" s="46">
        <v>34.6</v>
      </c>
      <c r="O1480" s="46">
        <v>118</v>
      </c>
      <c r="P1480" s="46">
        <f t="shared" si="167"/>
        <v>1</v>
      </c>
      <c r="R1480" s="67" t="s">
        <v>3567</v>
      </c>
      <c r="S1480" s="67">
        <f>COUNTIF(Y$2:$Y$100,R1480)</f>
        <v>0</v>
      </c>
      <c r="V1480" s="67">
        <f t="shared" si="168"/>
        <v>0</v>
      </c>
      <c r="AB1480" t="s">
        <v>90</v>
      </c>
      <c r="AC1480" s="46">
        <v>2628</v>
      </c>
      <c r="AD1480" s="46">
        <v>36</v>
      </c>
      <c r="AE1480" s="46">
        <v>34.6</v>
      </c>
      <c r="AF1480" s="46">
        <v>118</v>
      </c>
      <c r="AH1480" s="70" t="str">
        <f t="shared" si="169"/>
        <v/>
      </c>
      <c r="AI1480" s="70" t="str">
        <f t="shared" si="170"/>
        <v/>
      </c>
      <c r="AJ1480" s="70" t="str">
        <f t="shared" si="171"/>
        <v>X</v>
      </c>
      <c r="AK1480" s="70" t="str" cm="1">
        <f t="array" ref="AK1480">_xlfn.IFS(AH1480&lt;&gt;"","1",AI1480&lt;&gt;"","2",AJ1480&lt;&gt;"","3")</f>
        <v>3</v>
      </c>
    </row>
    <row r="1481" spans="1:37" x14ac:dyDescent="0.25">
      <c r="A1481" t="s">
        <v>853</v>
      </c>
      <c r="B1481" t="s">
        <v>362</v>
      </c>
      <c r="C1481" s="67" t="str">
        <f t="shared" si="166"/>
        <v>Emma Boggess</v>
      </c>
      <c r="D1481" s="71" t="str" cm="1">
        <f t="array" ref="D1481">_xlfn.IFS(AK1481="1",CONCATENATE(C1481,"Regional"),AK1481="2",CONCATENATE(C1481,"Sectional"),AK1481="3",CONCATENATE(C1481,COUNTIF($C$1:C1481,C1481)))</f>
        <v>Emma Boggess2</v>
      </c>
      <c r="E1481" s="66">
        <v>45159.333333333336</v>
      </c>
      <c r="F1481" t="s">
        <v>2628</v>
      </c>
      <c r="G1481" s="46">
        <v>40</v>
      </c>
      <c r="H1481" s="46">
        <v>67</v>
      </c>
      <c r="I1481" s="46">
        <v>29</v>
      </c>
      <c r="J1481" t="s">
        <v>855</v>
      </c>
      <c r="K1481" t="s">
        <v>90</v>
      </c>
      <c r="L1481" s="46">
        <v>2628</v>
      </c>
      <c r="M1481" s="46">
        <v>36</v>
      </c>
      <c r="N1481" s="46">
        <v>34.6</v>
      </c>
      <c r="O1481" s="46">
        <v>118</v>
      </c>
      <c r="P1481" s="46">
        <f t="shared" si="167"/>
        <v>1</v>
      </c>
      <c r="R1481" s="67" t="s">
        <v>1398</v>
      </c>
      <c r="S1481" s="67">
        <f>COUNTIF(Y$2:$Y$100,R1481)</f>
        <v>0</v>
      </c>
      <c r="V1481" s="67">
        <f t="shared" si="168"/>
        <v>0</v>
      </c>
      <c r="AB1481" t="s">
        <v>90</v>
      </c>
      <c r="AC1481" s="46">
        <v>2628</v>
      </c>
      <c r="AD1481" s="46">
        <v>36</v>
      </c>
      <c r="AE1481" s="46">
        <v>34.6</v>
      </c>
      <c r="AF1481" s="46">
        <v>118</v>
      </c>
      <c r="AH1481" s="70" t="str">
        <f t="shared" si="169"/>
        <v/>
      </c>
      <c r="AI1481" s="70" t="str">
        <f t="shared" si="170"/>
        <v/>
      </c>
      <c r="AJ1481" s="70" t="str">
        <f t="shared" si="171"/>
        <v>X</v>
      </c>
      <c r="AK1481" s="70" t="str" cm="1">
        <f t="array" ref="AK1481">_xlfn.IFS(AH1481&lt;&gt;"","1",AI1481&lt;&gt;"","2",AJ1481&lt;&gt;"","3")</f>
        <v>3</v>
      </c>
    </row>
    <row r="1482" spans="1:37" x14ac:dyDescent="0.25">
      <c r="A1482" t="s">
        <v>1788</v>
      </c>
      <c r="B1482" t="s">
        <v>1789</v>
      </c>
      <c r="C1482" s="67" t="str">
        <f t="shared" si="166"/>
        <v>Calla Nogalski</v>
      </c>
      <c r="D1482" s="71" t="str" cm="1">
        <f t="array" ref="D1482">_xlfn.IFS(AK1482="1",CONCATENATE(C1482,"Regional"),AK1482="2",CONCATENATE(C1482,"Sectional"),AK1482="3",CONCATENATE(C1482,COUNTIF($C$1:C1482,C1482)))</f>
        <v>Calla Nogalski2</v>
      </c>
      <c r="E1482" s="66">
        <v>45159.333333333336</v>
      </c>
      <c r="F1482" t="s">
        <v>2628</v>
      </c>
      <c r="G1482" s="46">
        <v>40</v>
      </c>
      <c r="H1482" s="46">
        <v>67</v>
      </c>
      <c r="I1482" s="46">
        <v>29</v>
      </c>
      <c r="J1482" t="s">
        <v>855</v>
      </c>
      <c r="K1482" t="s">
        <v>90</v>
      </c>
      <c r="L1482" s="46">
        <v>2628</v>
      </c>
      <c r="M1482" s="46">
        <v>36</v>
      </c>
      <c r="N1482" s="46">
        <v>34.6</v>
      </c>
      <c r="O1482" s="46">
        <v>118</v>
      </c>
      <c r="P1482" s="46">
        <f t="shared" si="167"/>
        <v>1</v>
      </c>
      <c r="R1482" s="67" t="s">
        <v>2793</v>
      </c>
      <c r="S1482" s="67">
        <f>COUNTIF(Y$2:$Y$100,R1482)</f>
        <v>0</v>
      </c>
      <c r="V1482" s="67">
        <f t="shared" si="168"/>
        <v>0</v>
      </c>
      <c r="AB1482" t="s">
        <v>90</v>
      </c>
      <c r="AC1482" s="46">
        <v>2628</v>
      </c>
      <c r="AD1482" s="46">
        <v>36</v>
      </c>
      <c r="AE1482" s="46">
        <v>34.6</v>
      </c>
      <c r="AF1482" s="46">
        <v>118</v>
      </c>
      <c r="AH1482" s="70" t="str">
        <f t="shared" si="169"/>
        <v/>
      </c>
      <c r="AI1482" s="70" t="str">
        <f t="shared" si="170"/>
        <v/>
      </c>
      <c r="AJ1482" s="70" t="str">
        <f t="shared" si="171"/>
        <v>X</v>
      </c>
      <c r="AK1482" s="70" t="str" cm="1">
        <f t="array" ref="AK1482">_xlfn.IFS(AH1482&lt;&gt;"","1",AI1482&lt;&gt;"","2",AJ1482&lt;&gt;"","3")</f>
        <v>3</v>
      </c>
    </row>
    <row r="1483" spans="1:37" x14ac:dyDescent="0.25">
      <c r="A1483" t="s">
        <v>1784</v>
      </c>
      <c r="B1483" t="s">
        <v>380</v>
      </c>
      <c r="C1483" s="67" t="str">
        <f t="shared" si="166"/>
        <v>Amelia Leigh</v>
      </c>
      <c r="D1483" s="71" t="str" cm="1">
        <f t="array" ref="D1483">_xlfn.IFS(AK1483="1",CONCATENATE(C1483,"Regional"),AK1483="2",CONCATENATE(C1483,"Sectional"),AK1483="3",CONCATENATE(C1483,COUNTIF($C$1:C1483,C1483)))</f>
        <v>Amelia Leigh1</v>
      </c>
      <c r="E1483" s="66">
        <v>45159.333333333336</v>
      </c>
      <c r="F1483" t="s">
        <v>2628</v>
      </c>
      <c r="G1483" s="46">
        <v>40</v>
      </c>
      <c r="H1483" s="46">
        <v>67</v>
      </c>
      <c r="I1483" s="46">
        <v>29</v>
      </c>
      <c r="J1483" t="s">
        <v>855</v>
      </c>
      <c r="K1483" t="s">
        <v>90</v>
      </c>
      <c r="L1483" s="46">
        <v>2628</v>
      </c>
      <c r="M1483" s="46">
        <v>36</v>
      </c>
      <c r="N1483" s="46">
        <v>34.6</v>
      </c>
      <c r="O1483" s="46">
        <v>118</v>
      </c>
      <c r="P1483" s="46">
        <f t="shared" si="167"/>
        <v>1</v>
      </c>
      <c r="R1483" s="67" t="s">
        <v>2790</v>
      </c>
      <c r="S1483" s="67">
        <f>COUNTIF(Y$2:$Y$100,R1483)</f>
        <v>0</v>
      </c>
      <c r="V1483" s="67">
        <f t="shared" si="168"/>
        <v>0</v>
      </c>
      <c r="AB1483" t="s">
        <v>90</v>
      </c>
      <c r="AC1483" s="46">
        <v>2628</v>
      </c>
      <c r="AD1483" s="46">
        <v>36</v>
      </c>
      <c r="AE1483" s="46">
        <v>34.6</v>
      </c>
      <c r="AF1483" s="46">
        <v>118</v>
      </c>
      <c r="AH1483" s="70" t="str">
        <f t="shared" si="169"/>
        <v/>
      </c>
      <c r="AI1483" s="70" t="str">
        <f t="shared" si="170"/>
        <v/>
      </c>
      <c r="AJ1483" s="70" t="str">
        <f t="shared" si="171"/>
        <v>X</v>
      </c>
      <c r="AK1483" s="70" t="str" cm="1">
        <f t="array" ref="AK1483">_xlfn.IFS(AH1483&lt;&gt;"","1",AI1483&lt;&gt;"","2",AJ1483&lt;&gt;"","3")</f>
        <v>3</v>
      </c>
    </row>
    <row r="1484" spans="1:37" x14ac:dyDescent="0.25">
      <c r="A1484" t="s">
        <v>862</v>
      </c>
      <c r="B1484" t="s">
        <v>564</v>
      </c>
      <c r="C1484" s="67" t="str">
        <f t="shared" si="166"/>
        <v>Evelyn Millard</v>
      </c>
      <c r="D1484" s="71" t="str" cm="1">
        <f t="array" ref="D1484">_xlfn.IFS(AK1484="1",CONCATENATE(C1484,"Regional"),AK1484="2",CONCATENATE(C1484,"Sectional"),AK1484="3",CONCATENATE(C1484,COUNTIF($C$1:C1484,C1484)))</f>
        <v>Evelyn Millard2</v>
      </c>
      <c r="E1484" s="66">
        <v>45159.333333333336</v>
      </c>
      <c r="F1484" t="s">
        <v>2628</v>
      </c>
      <c r="G1484" s="46">
        <v>40</v>
      </c>
      <c r="H1484" s="46">
        <v>68</v>
      </c>
      <c r="I1484" s="46">
        <v>32</v>
      </c>
      <c r="J1484" t="s">
        <v>855</v>
      </c>
      <c r="K1484" t="s">
        <v>90</v>
      </c>
      <c r="L1484" s="46">
        <v>2628</v>
      </c>
      <c r="M1484" s="46">
        <v>36</v>
      </c>
      <c r="N1484" s="46">
        <v>34.6</v>
      </c>
      <c r="O1484" s="46">
        <v>118</v>
      </c>
      <c r="P1484" s="46">
        <f t="shared" si="167"/>
        <v>1</v>
      </c>
      <c r="R1484" s="67" t="s">
        <v>1404</v>
      </c>
      <c r="S1484" s="67">
        <f>COUNTIF(Y$2:$Y$100,R1484)</f>
        <v>0</v>
      </c>
      <c r="V1484" s="67">
        <f t="shared" si="168"/>
        <v>0</v>
      </c>
      <c r="AB1484" t="s">
        <v>90</v>
      </c>
      <c r="AC1484" s="46">
        <v>2628</v>
      </c>
      <c r="AD1484" s="46">
        <v>36</v>
      </c>
      <c r="AE1484" s="46">
        <v>34.6</v>
      </c>
      <c r="AF1484" s="46">
        <v>118</v>
      </c>
      <c r="AH1484" s="70" t="str">
        <f t="shared" si="169"/>
        <v/>
      </c>
      <c r="AI1484" s="70" t="str">
        <f t="shared" si="170"/>
        <v/>
      </c>
      <c r="AJ1484" s="70" t="str">
        <f t="shared" si="171"/>
        <v>X</v>
      </c>
      <c r="AK1484" s="70" t="str" cm="1">
        <f t="array" ref="AK1484">_xlfn.IFS(AH1484&lt;&gt;"","1",AI1484&lt;&gt;"","2",AJ1484&lt;&gt;"","3")</f>
        <v>3</v>
      </c>
    </row>
    <row r="1485" spans="1:37" x14ac:dyDescent="0.25">
      <c r="A1485" t="s">
        <v>370</v>
      </c>
      <c r="B1485" t="s">
        <v>593</v>
      </c>
      <c r="C1485" s="67" t="str">
        <f t="shared" si="166"/>
        <v>Bryn Thompson</v>
      </c>
      <c r="D1485" s="71" t="str" cm="1">
        <f t="array" ref="D1485">_xlfn.IFS(AK1485="1",CONCATENATE(C1485,"Regional"),AK1485="2",CONCATENATE(C1485,"Sectional"),AK1485="3",CONCATENATE(C1485,COUNTIF($C$1:C1485,C1485)))</f>
        <v>Bryn Thompson2</v>
      </c>
      <c r="E1485" s="66">
        <v>45159.333333333336</v>
      </c>
      <c r="F1485" t="s">
        <v>2628</v>
      </c>
      <c r="G1485" s="46">
        <v>40</v>
      </c>
      <c r="H1485" s="46">
        <v>68</v>
      </c>
      <c r="I1485" s="46">
        <v>32</v>
      </c>
      <c r="J1485" t="s">
        <v>855</v>
      </c>
      <c r="K1485" t="s">
        <v>90</v>
      </c>
      <c r="L1485" s="46">
        <v>2628</v>
      </c>
      <c r="M1485" s="46">
        <v>36</v>
      </c>
      <c r="N1485" s="46">
        <v>34.6</v>
      </c>
      <c r="O1485" s="46">
        <v>118</v>
      </c>
      <c r="P1485" s="46">
        <f t="shared" si="167"/>
        <v>1</v>
      </c>
      <c r="R1485" s="67" t="s">
        <v>2786</v>
      </c>
      <c r="S1485" s="67">
        <f>COUNTIF(Y$2:$Y$100,R1485)</f>
        <v>0</v>
      </c>
      <c r="V1485" s="67">
        <f t="shared" si="168"/>
        <v>0</v>
      </c>
      <c r="AB1485" t="s">
        <v>90</v>
      </c>
      <c r="AC1485" s="46">
        <v>2628</v>
      </c>
      <c r="AD1485" s="46">
        <v>36</v>
      </c>
      <c r="AE1485" s="46">
        <v>34.6</v>
      </c>
      <c r="AF1485" s="46">
        <v>118</v>
      </c>
      <c r="AH1485" s="70" t="str">
        <f t="shared" si="169"/>
        <v/>
      </c>
      <c r="AI1485" s="70" t="str">
        <f t="shared" si="170"/>
        <v/>
      </c>
      <c r="AJ1485" s="70" t="str">
        <f t="shared" si="171"/>
        <v>X</v>
      </c>
      <c r="AK1485" s="70" t="str" cm="1">
        <f t="array" ref="AK1485">_xlfn.IFS(AH1485&lt;&gt;"","1",AI1485&lt;&gt;"","2",AJ1485&lt;&gt;"","3")</f>
        <v>3</v>
      </c>
    </row>
    <row r="1486" spans="1:37" x14ac:dyDescent="0.25">
      <c r="A1486" t="s">
        <v>239</v>
      </c>
      <c r="B1486" t="s">
        <v>362</v>
      </c>
      <c r="C1486" s="67" t="str">
        <f t="shared" si="166"/>
        <v>Emma Edwards</v>
      </c>
      <c r="D1486" s="71" t="str" cm="1">
        <f t="array" ref="D1486">_xlfn.IFS(AK1486="1",CONCATENATE(C1486,"Regional"),AK1486="2",CONCATENATE(C1486,"Sectional"),AK1486="3",CONCATENATE(C1486,COUNTIF($C$1:C1486,C1486)))</f>
        <v>Emma Edwards2</v>
      </c>
      <c r="E1486" s="66">
        <v>45159.333333333336</v>
      </c>
      <c r="F1486" t="s">
        <v>2628</v>
      </c>
      <c r="G1486" s="46">
        <v>40</v>
      </c>
      <c r="H1486" s="46">
        <v>68</v>
      </c>
      <c r="I1486" s="46">
        <v>32</v>
      </c>
      <c r="J1486" t="s">
        <v>855</v>
      </c>
      <c r="K1486" t="s">
        <v>90</v>
      </c>
      <c r="L1486" s="46">
        <v>2628</v>
      </c>
      <c r="M1486" s="46">
        <v>36</v>
      </c>
      <c r="N1486" s="46">
        <v>34.6</v>
      </c>
      <c r="O1486" s="46">
        <v>118</v>
      </c>
      <c r="P1486" s="46">
        <f t="shared" si="167"/>
        <v>1</v>
      </c>
      <c r="R1486" s="67" t="s">
        <v>3296</v>
      </c>
      <c r="S1486" s="67">
        <f>COUNTIF(Y$2:$Y$100,R1486)</f>
        <v>0</v>
      </c>
      <c r="V1486" s="67">
        <f t="shared" si="168"/>
        <v>0</v>
      </c>
      <c r="AB1486" t="s">
        <v>90</v>
      </c>
      <c r="AC1486" s="46">
        <v>2628</v>
      </c>
      <c r="AD1486" s="46">
        <v>36</v>
      </c>
      <c r="AE1486" s="46">
        <v>34.6</v>
      </c>
      <c r="AF1486" s="46">
        <v>118</v>
      </c>
      <c r="AH1486" s="70" t="str">
        <f t="shared" si="169"/>
        <v/>
      </c>
      <c r="AI1486" s="70" t="str">
        <f t="shared" si="170"/>
        <v/>
      </c>
      <c r="AJ1486" s="70" t="str">
        <f t="shared" si="171"/>
        <v>X</v>
      </c>
      <c r="AK1486" s="70" t="str" cm="1">
        <f t="array" ref="AK1486">_xlfn.IFS(AH1486&lt;&gt;"","1",AI1486&lt;&gt;"","2",AJ1486&lt;&gt;"","3")</f>
        <v>3</v>
      </c>
    </row>
    <row r="1487" spans="1:37" x14ac:dyDescent="0.25">
      <c r="A1487" t="s">
        <v>1068</v>
      </c>
      <c r="B1487" t="s">
        <v>473</v>
      </c>
      <c r="C1487" s="67" t="str">
        <f t="shared" si="166"/>
        <v>Gabby Schmid</v>
      </c>
      <c r="D1487" s="71" t="str" cm="1">
        <f t="array" ref="D1487">_xlfn.IFS(AK1487="1",CONCATENATE(C1487,"Regional"),AK1487="2",CONCATENATE(C1487,"Sectional"),AK1487="3",CONCATENATE(C1487,COUNTIF($C$1:C1487,C1487)))</f>
        <v>Gabby Schmid3</v>
      </c>
      <c r="E1487" s="66">
        <v>45159.333333333336</v>
      </c>
      <c r="F1487" t="s">
        <v>2628</v>
      </c>
      <c r="G1487" s="46">
        <v>40</v>
      </c>
      <c r="H1487" s="46">
        <v>69</v>
      </c>
      <c r="I1487" s="46">
        <v>35</v>
      </c>
      <c r="J1487" t="s">
        <v>855</v>
      </c>
      <c r="K1487" t="s">
        <v>90</v>
      </c>
      <c r="L1487" s="46">
        <v>2628</v>
      </c>
      <c r="M1487" s="46">
        <v>36</v>
      </c>
      <c r="N1487" s="46">
        <v>34.6</v>
      </c>
      <c r="O1487" s="46">
        <v>118</v>
      </c>
      <c r="P1487" s="46">
        <f t="shared" si="167"/>
        <v>1</v>
      </c>
      <c r="R1487" s="67" t="s">
        <v>2784</v>
      </c>
      <c r="S1487" s="67">
        <f>COUNTIF(Y$2:$Y$100,R1487)</f>
        <v>0</v>
      </c>
      <c r="V1487" s="67">
        <f t="shared" si="168"/>
        <v>0</v>
      </c>
      <c r="AB1487" t="s">
        <v>90</v>
      </c>
      <c r="AC1487" s="46">
        <v>2628</v>
      </c>
      <c r="AD1487" s="46">
        <v>36</v>
      </c>
      <c r="AE1487" s="46">
        <v>34.6</v>
      </c>
      <c r="AF1487" s="46">
        <v>118</v>
      </c>
      <c r="AH1487" s="70" t="str">
        <f t="shared" si="169"/>
        <v/>
      </c>
      <c r="AI1487" s="70" t="str">
        <f t="shared" si="170"/>
        <v/>
      </c>
      <c r="AJ1487" s="70" t="str">
        <f t="shared" si="171"/>
        <v>X</v>
      </c>
      <c r="AK1487" s="70" t="str" cm="1">
        <f t="array" ref="AK1487">_xlfn.IFS(AH1487&lt;&gt;"","1",AI1487&lt;&gt;"","2",AJ1487&lt;&gt;"","3")</f>
        <v>3</v>
      </c>
    </row>
    <row r="1488" spans="1:37" x14ac:dyDescent="0.25">
      <c r="A1488" t="s">
        <v>1790</v>
      </c>
      <c r="B1488" t="s">
        <v>1791</v>
      </c>
      <c r="C1488" s="67" t="str">
        <f t="shared" si="166"/>
        <v>Lillyana Watters</v>
      </c>
      <c r="D1488" s="71" t="str" cm="1">
        <f t="array" ref="D1488">_xlfn.IFS(AK1488="1",CONCATENATE(C1488,"Regional"),AK1488="2",CONCATENATE(C1488,"Sectional"),AK1488="3",CONCATENATE(C1488,COUNTIF($C$1:C1488,C1488)))</f>
        <v>Lillyana Watters2</v>
      </c>
      <c r="E1488" s="66">
        <v>45159.333333333336</v>
      </c>
      <c r="F1488" t="s">
        <v>2628</v>
      </c>
      <c r="G1488" s="46">
        <v>40</v>
      </c>
      <c r="H1488" s="46">
        <v>70</v>
      </c>
      <c r="I1488" s="46">
        <v>36</v>
      </c>
      <c r="J1488" t="s">
        <v>855</v>
      </c>
      <c r="K1488" t="s">
        <v>90</v>
      </c>
      <c r="L1488" s="46">
        <v>2628</v>
      </c>
      <c r="M1488" s="46">
        <v>36</v>
      </c>
      <c r="N1488" s="46">
        <v>34.6</v>
      </c>
      <c r="O1488" s="46">
        <v>118</v>
      </c>
      <c r="P1488" s="46">
        <f t="shared" si="167"/>
        <v>1</v>
      </c>
      <c r="R1488" s="67" t="s">
        <v>2794</v>
      </c>
      <c r="S1488" s="67">
        <f>COUNTIF(Y$2:$Y$100,R1488)</f>
        <v>0</v>
      </c>
      <c r="V1488" s="67">
        <f t="shared" si="168"/>
        <v>0</v>
      </c>
      <c r="AB1488" t="s">
        <v>90</v>
      </c>
      <c r="AC1488" s="46">
        <v>2628</v>
      </c>
      <c r="AD1488" s="46">
        <v>36</v>
      </c>
      <c r="AE1488" s="46">
        <v>34.6</v>
      </c>
      <c r="AF1488" s="46">
        <v>118</v>
      </c>
      <c r="AH1488" s="70" t="str">
        <f t="shared" si="169"/>
        <v/>
      </c>
      <c r="AI1488" s="70" t="str">
        <f t="shared" si="170"/>
        <v/>
      </c>
      <c r="AJ1488" s="70" t="str">
        <f t="shared" si="171"/>
        <v>X</v>
      </c>
      <c r="AK1488" s="70" t="str" cm="1">
        <f t="array" ref="AK1488">_xlfn.IFS(AH1488&lt;&gt;"","1",AI1488&lt;&gt;"","2",AJ1488&lt;&gt;"","3")</f>
        <v>3</v>
      </c>
    </row>
    <row r="1489" spans="1:37" x14ac:dyDescent="0.25">
      <c r="A1489" t="s">
        <v>1776</v>
      </c>
      <c r="B1489" t="s">
        <v>1777</v>
      </c>
      <c r="C1489" s="67" t="str">
        <f t="shared" si="166"/>
        <v>Jayda Wellnitz</v>
      </c>
      <c r="D1489" s="71" t="str" cm="1">
        <f t="array" ref="D1489">_xlfn.IFS(AK1489="1",CONCATENATE(C1489,"Regional"),AK1489="2",CONCATENATE(C1489,"Sectional"),AK1489="3",CONCATENATE(C1489,COUNTIF($C$1:C1489,C1489)))</f>
        <v>Jayda Wellnitz2</v>
      </c>
      <c r="E1489" s="66">
        <v>45159.333333333336</v>
      </c>
      <c r="F1489" t="s">
        <v>2628</v>
      </c>
      <c r="G1489" s="46">
        <v>40</v>
      </c>
      <c r="H1489" s="46">
        <v>72</v>
      </c>
      <c r="I1489" s="46">
        <v>37</v>
      </c>
      <c r="J1489" t="s">
        <v>855</v>
      </c>
      <c r="K1489" t="s">
        <v>90</v>
      </c>
      <c r="L1489" s="46">
        <v>2628</v>
      </c>
      <c r="M1489" s="46">
        <v>36</v>
      </c>
      <c r="N1489" s="46">
        <v>34.6</v>
      </c>
      <c r="O1489" s="46">
        <v>118</v>
      </c>
      <c r="P1489" s="46">
        <f t="shared" si="167"/>
        <v>1</v>
      </c>
      <c r="R1489" s="67" t="s">
        <v>2782</v>
      </c>
      <c r="S1489" s="67">
        <f>COUNTIF(Y$2:$Y$100,R1489)</f>
        <v>0</v>
      </c>
      <c r="V1489" s="67">
        <f t="shared" si="168"/>
        <v>0</v>
      </c>
      <c r="AB1489" t="s">
        <v>90</v>
      </c>
      <c r="AC1489" s="46">
        <v>2628</v>
      </c>
      <c r="AD1489" s="46">
        <v>36</v>
      </c>
      <c r="AE1489" s="46">
        <v>34.6</v>
      </c>
      <c r="AF1489" s="46">
        <v>118</v>
      </c>
      <c r="AH1489" s="70" t="str">
        <f t="shared" si="169"/>
        <v/>
      </c>
      <c r="AI1489" s="70" t="str">
        <f t="shared" si="170"/>
        <v/>
      </c>
      <c r="AJ1489" s="70" t="str">
        <f t="shared" si="171"/>
        <v>X</v>
      </c>
      <c r="AK1489" s="70" t="str" cm="1">
        <f t="array" ref="AK1489">_xlfn.IFS(AH1489&lt;&gt;"","1",AI1489&lt;&gt;"","2",AJ1489&lt;&gt;"","3")</f>
        <v>3</v>
      </c>
    </row>
    <row r="1490" spans="1:37" x14ac:dyDescent="0.25">
      <c r="A1490" t="s">
        <v>2159</v>
      </c>
      <c r="B1490" t="s">
        <v>362</v>
      </c>
      <c r="C1490" s="67" t="str">
        <f t="shared" si="166"/>
        <v>Emma Hammond</v>
      </c>
      <c r="D1490" s="71" t="str" cm="1">
        <f t="array" ref="D1490">_xlfn.IFS(AK1490="1",CONCATENATE(C1490,"Regional"),AK1490="2",CONCATENATE(C1490,"Sectional"),AK1490="3",CONCATENATE(C1490,COUNTIF($C$1:C1490,C1490)))</f>
        <v>Emma Hammond1</v>
      </c>
      <c r="E1490" s="66">
        <v>45159.333333333336</v>
      </c>
      <c r="F1490" t="s">
        <v>2628</v>
      </c>
      <c r="G1490" s="46">
        <v>40</v>
      </c>
      <c r="H1490" s="46">
        <v>73</v>
      </c>
      <c r="I1490" s="46">
        <v>38</v>
      </c>
      <c r="J1490" t="s">
        <v>855</v>
      </c>
      <c r="K1490" t="s">
        <v>90</v>
      </c>
      <c r="L1490" s="46">
        <v>2628</v>
      </c>
      <c r="M1490" s="46">
        <v>36</v>
      </c>
      <c r="N1490" s="46">
        <v>34.6</v>
      </c>
      <c r="O1490" s="46">
        <v>118</v>
      </c>
      <c r="P1490" s="46">
        <f t="shared" si="167"/>
        <v>1</v>
      </c>
      <c r="R1490" s="67" t="s">
        <v>3184</v>
      </c>
      <c r="S1490" s="67">
        <f>COUNTIF(Y$2:$Y$100,R1490)</f>
        <v>0</v>
      </c>
      <c r="V1490" s="67">
        <f t="shared" si="168"/>
        <v>0</v>
      </c>
      <c r="AB1490" t="s">
        <v>90</v>
      </c>
      <c r="AC1490" s="46">
        <v>2628</v>
      </c>
      <c r="AD1490" s="46">
        <v>36</v>
      </c>
      <c r="AE1490" s="46">
        <v>34.6</v>
      </c>
      <c r="AF1490" s="46">
        <v>118</v>
      </c>
      <c r="AH1490" s="70" t="str">
        <f t="shared" si="169"/>
        <v/>
      </c>
      <c r="AI1490" s="70" t="str">
        <f t="shared" si="170"/>
        <v/>
      </c>
      <c r="AJ1490" s="70" t="str">
        <f t="shared" si="171"/>
        <v>X</v>
      </c>
      <c r="AK1490" s="70" t="str" cm="1">
        <f t="array" ref="AK1490">_xlfn.IFS(AH1490&lt;&gt;"","1",AI1490&lt;&gt;"","2",AJ1490&lt;&gt;"","3")</f>
        <v>3</v>
      </c>
    </row>
    <row r="1491" spans="1:37" x14ac:dyDescent="0.25">
      <c r="A1491" t="s">
        <v>1786</v>
      </c>
      <c r="B1491" t="s">
        <v>1787</v>
      </c>
      <c r="C1491" s="67" t="str">
        <f t="shared" si="166"/>
        <v>Madilynn Ottman</v>
      </c>
      <c r="D1491" s="71" t="str" cm="1">
        <f t="array" ref="D1491">_xlfn.IFS(AK1491="1",CONCATENATE(C1491,"Regional"),AK1491="2",CONCATENATE(C1491,"Sectional"),AK1491="3",CONCATENATE(C1491,COUNTIF($C$1:C1491,C1491)))</f>
        <v>Madilynn Ottman2</v>
      </c>
      <c r="E1491" s="66">
        <v>45159.333333333336</v>
      </c>
      <c r="F1491" t="s">
        <v>2628</v>
      </c>
      <c r="G1491" s="46">
        <v>40</v>
      </c>
      <c r="H1491" s="46">
        <v>76</v>
      </c>
      <c r="I1491" s="46">
        <v>39</v>
      </c>
      <c r="J1491" t="s">
        <v>855</v>
      </c>
      <c r="K1491" t="s">
        <v>90</v>
      </c>
      <c r="L1491" s="46">
        <v>2628</v>
      </c>
      <c r="M1491" s="46">
        <v>36</v>
      </c>
      <c r="N1491" s="46">
        <v>34.6</v>
      </c>
      <c r="O1491" s="46">
        <v>118</v>
      </c>
      <c r="P1491" s="46">
        <f t="shared" si="167"/>
        <v>1</v>
      </c>
      <c r="R1491" s="67" t="s">
        <v>2792</v>
      </c>
      <c r="S1491" s="67">
        <f>COUNTIF(Y$2:$Y$100,R1491)</f>
        <v>0</v>
      </c>
      <c r="V1491" s="67">
        <f t="shared" si="168"/>
        <v>0</v>
      </c>
      <c r="AB1491" t="s">
        <v>90</v>
      </c>
      <c r="AC1491" s="46">
        <v>2628</v>
      </c>
      <c r="AD1491" s="46">
        <v>36</v>
      </c>
      <c r="AE1491" s="46">
        <v>34.6</v>
      </c>
      <c r="AF1491" s="46">
        <v>118</v>
      </c>
      <c r="AH1491" s="70" t="str">
        <f t="shared" si="169"/>
        <v/>
      </c>
      <c r="AI1491" s="70" t="str">
        <f t="shared" si="170"/>
        <v/>
      </c>
      <c r="AJ1491" s="70" t="str">
        <f t="shared" si="171"/>
        <v>X</v>
      </c>
      <c r="AK1491" s="70" t="str" cm="1">
        <f t="array" ref="AK1491">_xlfn.IFS(AH1491&lt;&gt;"","1",AI1491&lt;&gt;"","2",AJ1491&lt;&gt;"","3")</f>
        <v>3</v>
      </c>
    </row>
    <row r="1492" spans="1:37" x14ac:dyDescent="0.25">
      <c r="A1492" t="s">
        <v>854</v>
      </c>
      <c r="B1492" t="s">
        <v>458</v>
      </c>
      <c r="C1492" s="67" t="str">
        <f t="shared" si="166"/>
        <v>Lauren Holzhueter</v>
      </c>
      <c r="D1492" s="71" t="str" cm="1">
        <f t="array" ref="D1492">_xlfn.IFS(AK1492="1",CONCATENATE(C1492,"Regional"),AK1492="2",CONCATENATE(C1492,"Sectional"),AK1492="3",CONCATENATE(C1492,COUNTIF($C$1:C1492,C1492)))</f>
        <v>Lauren Holzhueter2</v>
      </c>
      <c r="E1492" s="66">
        <v>45159.333333333336</v>
      </c>
      <c r="F1492" t="s">
        <v>2628</v>
      </c>
      <c r="G1492" s="46">
        <v>40</v>
      </c>
      <c r="H1492" s="46">
        <v>76</v>
      </c>
      <c r="I1492" s="46">
        <v>39</v>
      </c>
      <c r="J1492" t="s">
        <v>855</v>
      </c>
      <c r="K1492" t="s">
        <v>90</v>
      </c>
      <c r="L1492" s="46">
        <v>2628</v>
      </c>
      <c r="M1492" s="46">
        <v>36</v>
      </c>
      <c r="N1492" s="46">
        <v>34.6</v>
      </c>
      <c r="O1492" s="46">
        <v>118</v>
      </c>
      <c r="P1492" s="46">
        <f t="shared" si="167"/>
        <v>1</v>
      </c>
      <c r="R1492" s="67" t="s">
        <v>1399</v>
      </c>
      <c r="S1492" s="67">
        <f>COUNTIF(Y$2:$Y$100,R1492)</f>
        <v>0</v>
      </c>
      <c r="V1492" s="67">
        <f t="shared" si="168"/>
        <v>0</v>
      </c>
      <c r="AB1492" t="s">
        <v>90</v>
      </c>
      <c r="AC1492" s="46">
        <v>2628</v>
      </c>
      <c r="AD1492" s="46">
        <v>36</v>
      </c>
      <c r="AE1492" s="46">
        <v>34.6</v>
      </c>
      <c r="AF1492" s="46">
        <v>118</v>
      </c>
      <c r="AH1492" s="70" t="str">
        <f t="shared" si="169"/>
        <v/>
      </c>
      <c r="AI1492" s="70" t="str">
        <f t="shared" si="170"/>
        <v/>
      </c>
      <c r="AJ1492" s="70" t="str">
        <f t="shared" si="171"/>
        <v>X</v>
      </c>
      <c r="AK1492" s="70" t="str" cm="1">
        <f t="array" ref="AK1492">_xlfn.IFS(AH1492&lt;&gt;"","1",AI1492&lt;&gt;"","2",AJ1492&lt;&gt;"","3")</f>
        <v>3</v>
      </c>
    </row>
    <row r="1493" spans="1:37" x14ac:dyDescent="0.25">
      <c r="A1493" t="s">
        <v>409</v>
      </c>
      <c r="B1493" t="s">
        <v>410</v>
      </c>
      <c r="C1493" s="67" t="str">
        <f t="shared" si="166"/>
        <v>Aliisa Helminen</v>
      </c>
      <c r="D1493" s="71" t="str" cm="1">
        <f t="array" ref="D1493">_xlfn.IFS(AK1493="1",CONCATENATE(C1493,"Regional"),AK1493="2",CONCATENATE(C1493,"Sectional"),AK1493="3",CONCATENATE(C1493,COUNTIF($C$1:C1493,C1493)))</f>
        <v>Aliisa Helminen5</v>
      </c>
      <c r="E1493" s="66">
        <v>45159.375</v>
      </c>
      <c r="F1493" t="s">
        <v>2404</v>
      </c>
      <c r="G1493" s="46">
        <v>35</v>
      </c>
      <c r="H1493" s="46">
        <v>38</v>
      </c>
      <c r="I1493" s="46">
        <v>1</v>
      </c>
      <c r="J1493" t="s">
        <v>411</v>
      </c>
      <c r="K1493" t="s">
        <v>90</v>
      </c>
      <c r="L1493" s="46">
        <v>2246</v>
      </c>
      <c r="M1493" s="46">
        <v>38</v>
      </c>
      <c r="N1493" s="46">
        <v>32.799999999999997</v>
      </c>
      <c r="O1493" s="46">
        <v>109</v>
      </c>
      <c r="P1493" s="46">
        <f t="shared" si="167"/>
        <v>1</v>
      </c>
      <c r="R1493" s="67" t="s">
        <v>1140</v>
      </c>
      <c r="S1493" s="67">
        <f>COUNTIF(Y$2:$Y$100,R1493)</f>
        <v>0</v>
      </c>
      <c r="V1493" s="67">
        <f t="shared" si="168"/>
        <v>0</v>
      </c>
      <c r="X1493"/>
      <c r="Y1493" s="67" t="str">
        <f t="shared" ref="Y1493:Y1556" si="172">CONCATENATE(W1493," ",X1493)</f>
        <v xml:space="preserve"> </v>
      </c>
      <c r="AB1493" t="s">
        <v>90</v>
      </c>
      <c r="AC1493" s="46">
        <v>2246</v>
      </c>
      <c r="AD1493" s="46">
        <v>38</v>
      </c>
      <c r="AE1493" s="46">
        <v>32.799999999999997</v>
      </c>
      <c r="AF1493" s="46">
        <v>109</v>
      </c>
      <c r="AH1493" s="70" t="str">
        <f t="shared" si="169"/>
        <v/>
      </c>
      <c r="AI1493" s="70" t="str">
        <f t="shared" si="170"/>
        <v/>
      </c>
      <c r="AJ1493" s="70" t="str">
        <f t="shared" si="171"/>
        <v>X</v>
      </c>
      <c r="AK1493" s="70" t="str" cm="1">
        <f t="array" ref="AK1493">_xlfn.IFS(AH1493&lt;&gt;"","1",AI1493&lt;&gt;"","2",AJ1493&lt;&gt;"","3")</f>
        <v>3</v>
      </c>
    </row>
    <row r="1494" spans="1:37" x14ac:dyDescent="0.25">
      <c r="A1494" t="s">
        <v>1603</v>
      </c>
      <c r="B1494" t="s">
        <v>452</v>
      </c>
      <c r="C1494" s="67" t="str">
        <f t="shared" si="166"/>
        <v>Sophia Eggert</v>
      </c>
      <c r="D1494" s="71" t="str" cm="1">
        <f t="array" ref="D1494">_xlfn.IFS(AK1494="1",CONCATENATE(C1494,"Regional"),AK1494="2",CONCATENATE(C1494,"Sectional"),AK1494="3",CONCATENATE(C1494,COUNTIF($C$1:C1494,C1494)))</f>
        <v>Sophia Eggert5</v>
      </c>
      <c r="E1494" s="66">
        <v>45159.375</v>
      </c>
      <c r="F1494" t="s">
        <v>2404</v>
      </c>
      <c r="G1494" s="46">
        <v>35</v>
      </c>
      <c r="H1494" s="46">
        <v>39</v>
      </c>
      <c r="I1494" s="46">
        <v>2</v>
      </c>
      <c r="J1494" t="s">
        <v>411</v>
      </c>
      <c r="K1494" t="s">
        <v>90</v>
      </c>
      <c r="L1494" s="46">
        <v>2246</v>
      </c>
      <c r="M1494" s="46">
        <v>38</v>
      </c>
      <c r="N1494" s="46">
        <v>32.799999999999997</v>
      </c>
      <c r="O1494" s="46">
        <v>109</v>
      </c>
      <c r="P1494" s="46">
        <f t="shared" si="167"/>
        <v>1</v>
      </c>
      <c r="R1494" s="67" t="s">
        <v>3511</v>
      </c>
      <c r="S1494" s="67">
        <f>COUNTIF(Y$2:$Y$100,R1494)</f>
        <v>0</v>
      </c>
      <c r="V1494" s="67">
        <f t="shared" si="168"/>
        <v>0</v>
      </c>
      <c r="X1494"/>
      <c r="Y1494" s="67" t="str">
        <f t="shared" si="172"/>
        <v xml:space="preserve"> </v>
      </c>
      <c r="AB1494" t="s">
        <v>90</v>
      </c>
      <c r="AC1494" s="46">
        <v>2246</v>
      </c>
      <c r="AD1494" s="46">
        <v>38</v>
      </c>
      <c r="AE1494" s="46">
        <v>32.799999999999997</v>
      </c>
      <c r="AF1494" s="46">
        <v>109</v>
      </c>
      <c r="AH1494" s="70" t="str">
        <f t="shared" si="169"/>
        <v/>
      </c>
      <c r="AI1494" s="70" t="str">
        <f t="shared" si="170"/>
        <v/>
      </c>
      <c r="AJ1494" s="70" t="str">
        <f t="shared" si="171"/>
        <v>X</v>
      </c>
      <c r="AK1494" s="70" t="str" cm="1">
        <f t="array" ref="AK1494">_xlfn.IFS(AH1494&lt;&gt;"","1",AI1494&lt;&gt;"","2",AJ1494&lt;&gt;"","3")</f>
        <v>3</v>
      </c>
    </row>
    <row r="1495" spans="1:37" x14ac:dyDescent="0.25">
      <c r="A1495" t="s">
        <v>419</v>
      </c>
      <c r="B1495" t="s">
        <v>307</v>
      </c>
      <c r="C1495" s="67" t="str">
        <f t="shared" si="166"/>
        <v>May Shimek</v>
      </c>
      <c r="D1495" s="71" t="str" cm="1">
        <f t="array" ref="D1495">_xlfn.IFS(AK1495="1",CONCATENATE(C1495,"Regional"),AK1495="2",CONCATENATE(C1495,"Sectional"),AK1495="3",CONCATENATE(C1495,COUNTIF($C$1:C1495,C1495)))</f>
        <v>May Shimek5</v>
      </c>
      <c r="E1495" s="66">
        <v>45159.375</v>
      </c>
      <c r="F1495" t="s">
        <v>2404</v>
      </c>
      <c r="G1495" s="46">
        <v>35</v>
      </c>
      <c r="H1495" s="46">
        <v>41</v>
      </c>
      <c r="I1495" s="46">
        <v>3</v>
      </c>
      <c r="J1495" t="s">
        <v>411</v>
      </c>
      <c r="K1495" t="s">
        <v>90</v>
      </c>
      <c r="L1495" s="46">
        <v>2246</v>
      </c>
      <c r="M1495" s="46">
        <v>38</v>
      </c>
      <c r="N1495" s="46">
        <v>32.799999999999997</v>
      </c>
      <c r="O1495" s="46">
        <v>109</v>
      </c>
      <c r="P1495" s="46">
        <f t="shared" si="167"/>
        <v>1</v>
      </c>
      <c r="R1495" s="67" t="s">
        <v>1143</v>
      </c>
      <c r="S1495" s="67">
        <f>COUNTIF(Y$2:$Y$100,R1495)</f>
        <v>0</v>
      </c>
      <c r="V1495" s="67">
        <f t="shared" si="168"/>
        <v>0</v>
      </c>
      <c r="X1495"/>
      <c r="Y1495" s="67" t="str">
        <f t="shared" si="172"/>
        <v xml:space="preserve"> </v>
      </c>
      <c r="AB1495" t="s">
        <v>90</v>
      </c>
      <c r="AC1495" s="46">
        <v>2246</v>
      </c>
      <c r="AD1495" s="46">
        <v>38</v>
      </c>
      <c r="AE1495" s="46">
        <v>32.799999999999997</v>
      </c>
      <c r="AF1495" s="46">
        <v>109</v>
      </c>
      <c r="AH1495" s="70" t="str">
        <f t="shared" si="169"/>
        <v/>
      </c>
      <c r="AI1495" s="70" t="str">
        <f t="shared" si="170"/>
        <v/>
      </c>
      <c r="AJ1495" s="70" t="str">
        <f t="shared" si="171"/>
        <v>X</v>
      </c>
      <c r="AK1495" s="70" t="str" cm="1">
        <f t="array" ref="AK1495">_xlfn.IFS(AH1495&lt;&gt;"","1",AI1495&lt;&gt;"","2",AJ1495&lt;&gt;"","3")</f>
        <v>3</v>
      </c>
    </row>
    <row r="1496" spans="1:37" x14ac:dyDescent="0.25">
      <c r="A1496" t="s">
        <v>420</v>
      </c>
      <c r="B1496" t="s">
        <v>421</v>
      </c>
      <c r="C1496" s="67" t="str">
        <f t="shared" si="166"/>
        <v>Elizabeth Schubbe</v>
      </c>
      <c r="D1496" s="71" t="str" cm="1">
        <f t="array" ref="D1496">_xlfn.IFS(AK1496="1",CONCATENATE(C1496,"Regional"),AK1496="2",CONCATENATE(C1496,"Sectional"),AK1496="3",CONCATENATE(C1496,COUNTIF($C$1:C1496,C1496)))</f>
        <v>Elizabeth Schubbe5</v>
      </c>
      <c r="E1496" s="66">
        <v>45159.375</v>
      </c>
      <c r="F1496" t="s">
        <v>2404</v>
      </c>
      <c r="G1496" s="46">
        <v>35</v>
      </c>
      <c r="H1496" s="46">
        <v>41</v>
      </c>
      <c r="I1496" s="46">
        <v>3</v>
      </c>
      <c r="J1496" t="s">
        <v>411</v>
      </c>
      <c r="K1496" t="s">
        <v>90</v>
      </c>
      <c r="L1496" s="46">
        <v>2246</v>
      </c>
      <c r="M1496" s="46">
        <v>38</v>
      </c>
      <c r="N1496" s="46">
        <v>32.799999999999997</v>
      </c>
      <c r="O1496" s="46">
        <v>109</v>
      </c>
      <c r="P1496" s="46">
        <f t="shared" si="167"/>
        <v>1</v>
      </c>
      <c r="R1496" s="67" t="s">
        <v>1144</v>
      </c>
      <c r="S1496" s="67">
        <f>COUNTIF(Y$2:$Y$100,R1496)</f>
        <v>0</v>
      </c>
      <c r="V1496" s="67">
        <f t="shared" si="168"/>
        <v>0</v>
      </c>
      <c r="X1496"/>
      <c r="Y1496" s="67" t="str">
        <f t="shared" si="172"/>
        <v xml:space="preserve"> </v>
      </c>
      <c r="AB1496" t="s">
        <v>90</v>
      </c>
      <c r="AC1496" s="46">
        <v>2246</v>
      </c>
      <c r="AD1496" s="46">
        <v>38</v>
      </c>
      <c r="AE1496" s="46">
        <v>32.799999999999997</v>
      </c>
      <c r="AF1496" s="46">
        <v>109</v>
      </c>
      <c r="AH1496" s="70" t="str">
        <f t="shared" si="169"/>
        <v/>
      </c>
      <c r="AI1496" s="70" t="str">
        <f t="shared" si="170"/>
        <v/>
      </c>
      <c r="AJ1496" s="70" t="str">
        <f t="shared" si="171"/>
        <v>X</v>
      </c>
      <c r="AK1496" s="70" t="str" cm="1">
        <f t="array" ref="AK1496">_xlfn.IFS(AH1496&lt;&gt;"","1",AI1496&lt;&gt;"","2",AJ1496&lt;&gt;"","3")</f>
        <v>3</v>
      </c>
    </row>
    <row r="1497" spans="1:37" x14ac:dyDescent="0.25">
      <c r="A1497" t="s">
        <v>432</v>
      </c>
      <c r="B1497" t="s">
        <v>433</v>
      </c>
      <c r="C1497" s="67" t="str">
        <f t="shared" si="166"/>
        <v>Lacey Stephans</v>
      </c>
      <c r="D1497" s="71" t="str" cm="1">
        <f t="array" ref="D1497">_xlfn.IFS(AK1497="1",CONCATENATE(C1497,"Regional"),AK1497="2",CONCATENATE(C1497,"Sectional"),AK1497="3",CONCATENATE(C1497,COUNTIF($C$1:C1497,C1497)))</f>
        <v>Lacey Stephans5</v>
      </c>
      <c r="E1497" s="66">
        <v>45159.375</v>
      </c>
      <c r="F1497" t="s">
        <v>2404</v>
      </c>
      <c r="G1497" s="46">
        <v>35</v>
      </c>
      <c r="H1497" s="46">
        <v>41</v>
      </c>
      <c r="I1497" s="46">
        <v>3</v>
      </c>
      <c r="J1497" t="s">
        <v>411</v>
      </c>
      <c r="K1497" t="s">
        <v>90</v>
      </c>
      <c r="L1497" s="46">
        <v>2246</v>
      </c>
      <c r="M1497" s="46">
        <v>38</v>
      </c>
      <c r="N1497" s="46">
        <v>32.799999999999997</v>
      </c>
      <c r="O1497" s="46">
        <v>109</v>
      </c>
      <c r="P1497" s="46">
        <f t="shared" si="167"/>
        <v>1</v>
      </c>
      <c r="R1497" s="67" t="s">
        <v>1150</v>
      </c>
      <c r="S1497" s="67">
        <f>COUNTIF(Y$2:$Y$100,R1497)</f>
        <v>0</v>
      </c>
      <c r="V1497" s="67">
        <f t="shared" si="168"/>
        <v>0</v>
      </c>
      <c r="X1497"/>
      <c r="Y1497" s="67" t="str">
        <f t="shared" si="172"/>
        <v xml:space="preserve"> </v>
      </c>
      <c r="AB1497" t="s">
        <v>90</v>
      </c>
      <c r="AC1497" s="46">
        <v>2246</v>
      </c>
      <c r="AD1497" s="46">
        <v>38</v>
      </c>
      <c r="AE1497" s="46">
        <v>32.799999999999997</v>
      </c>
      <c r="AF1497" s="46">
        <v>109</v>
      </c>
      <c r="AH1497" s="70" t="str">
        <f t="shared" si="169"/>
        <v/>
      </c>
      <c r="AI1497" s="70" t="str">
        <f t="shared" si="170"/>
        <v/>
      </c>
      <c r="AJ1497" s="70" t="str">
        <f t="shared" si="171"/>
        <v>X</v>
      </c>
      <c r="AK1497" s="70" t="str" cm="1">
        <f t="array" ref="AK1497">_xlfn.IFS(AH1497&lt;&gt;"","1",AI1497&lt;&gt;"","2",AJ1497&lt;&gt;"","3")</f>
        <v>3</v>
      </c>
    </row>
    <row r="1498" spans="1:37" x14ac:dyDescent="0.25">
      <c r="A1498" t="s">
        <v>269</v>
      </c>
      <c r="B1498" t="s">
        <v>187</v>
      </c>
      <c r="C1498" s="67" t="str">
        <f t="shared" si="166"/>
        <v>Ava Hoffman</v>
      </c>
      <c r="D1498" s="71" t="str" cm="1">
        <f t="array" ref="D1498">_xlfn.IFS(AK1498="1",CONCATENATE(C1498,"Regional"),AK1498="2",CONCATENATE(C1498,"Sectional"),AK1498="3",CONCATENATE(C1498,COUNTIF($C$1:C1498,C1498)))</f>
        <v>Ava Hoffman4</v>
      </c>
      <c r="E1498" s="66">
        <v>45159.375</v>
      </c>
      <c r="F1498" t="s">
        <v>2404</v>
      </c>
      <c r="G1498" s="46">
        <v>35</v>
      </c>
      <c r="H1498" s="46">
        <v>45</v>
      </c>
      <c r="I1498" s="46">
        <v>6</v>
      </c>
      <c r="J1498" t="s">
        <v>411</v>
      </c>
      <c r="K1498" t="s">
        <v>90</v>
      </c>
      <c r="L1498" s="46">
        <v>2246</v>
      </c>
      <c r="M1498" s="46">
        <v>38</v>
      </c>
      <c r="N1498" s="46">
        <v>32.799999999999997</v>
      </c>
      <c r="O1498" s="46">
        <v>109</v>
      </c>
      <c r="P1498" s="46">
        <f t="shared" si="167"/>
        <v>1</v>
      </c>
      <c r="R1498" s="67" t="s">
        <v>1153</v>
      </c>
      <c r="S1498" s="67">
        <f>COUNTIF(Y$2:$Y$100,R1498)</f>
        <v>0</v>
      </c>
      <c r="V1498" s="67">
        <f t="shared" si="168"/>
        <v>0</v>
      </c>
      <c r="X1498"/>
      <c r="Y1498" s="67" t="str">
        <f t="shared" si="172"/>
        <v xml:space="preserve"> </v>
      </c>
      <c r="AB1498" t="s">
        <v>90</v>
      </c>
      <c r="AC1498" s="46">
        <v>2246</v>
      </c>
      <c r="AD1498" s="46">
        <v>38</v>
      </c>
      <c r="AE1498" s="46">
        <v>32.799999999999997</v>
      </c>
      <c r="AF1498" s="46">
        <v>109</v>
      </c>
      <c r="AH1498" s="70" t="str">
        <f t="shared" si="169"/>
        <v/>
      </c>
      <c r="AI1498" s="70" t="str">
        <f t="shared" si="170"/>
        <v/>
      </c>
      <c r="AJ1498" s="70" t="str">
        <f t="shared" si="171"/>
        <v>X</v>
      </c>
      <c r="AK1498" s="70" t="str" cm="1">
        <f t="array" ref="AK1498">_xlfn.IFS(AH1498&lt;&gt;"","1",AI1498&lt;&gt;"","2",AJ1498&lt;&gt;"","3")</f>
        <v>3</v>
      </c>
    </row>
    <row r="1499" spans="1:37" x14ac:dyDescent="0.25">
      <c r="A1499" t="s">
        <v>275</v>
      </c>
      <c r="B1499" t="s">
        <v>426</v>
      </c>
      <c r="C1499" s="67" t="str">
        <f t="shared" si="166"/>
        <v>Alli Johnson</v>
      </c>
      <c r="D1499" s="71" t="str" cm="1">
        <f t="array" ref="D1499">_xlfn.IFS(AK1499="1",CONCATENATE(C1499,"Regional"),AK1499="2",CONCATENATE(C1499,"Sectional"),AK1499="3",CONCATENATE(C1499,COUNTIF($C$1:C1499,C1499)))</f>
        <v>Alli Johnson5</v>
      </c>
      <c r="E1499" s="66">
        <v>45159.375</v>
      </c>
      <c r="F1499" t="s">
        <v>2404</v>
      </c>
      <c r="G1499" s="46">
        <v>35</v>
      </c>
      <c r="H1499" s="46">
        <v>45</v>
      </c>
      <c r="I1499" s="46">
        <v>6</v>
      </c>
      <c r="J1499" t="s">
        <v>411</v>
      </c>
      <c r="K1499" t="s">
        <v>90</v>
      </c>
      <c r="L1499" s="46">
        <v>2246</v>
      </c>
      <c r="M1499" s="46">
        <v>38</v>
      </c>
      <c r="N1499" s="46">
        <v>32.799999999999997</v>
      </c>
      <c r="O1499" s="46">
        <v>109</v>
      </c>
      <c r="P1499" s="46">
        <f t="shared" si="167"/>
        <v>1</v>
      </c>
      <c r="R1499" s="67" t="s">
        <v>1147</v>
      </c>
      <c r="S1499" s="67">
        <f>COUNTIF(Y$2:$Y$100,R1499)</f>
        <v>0</v>
      </c>
      <c r="V1499" s="67">
        <f t="shared" si="168"/>
        <v>0</v>
      </c>
      <c r="X1499"/>
      <c r="Y1499" s="67" t="str">
        <f t="shared" si="172"/>
        <v xml:space="preserve"> </v>
      </c>
      <c r="AB1499" t="s">
        <v>90</v>
      </c>
      <c r="AC1499" s="46">
        <v>2246</v>
      </c>
      <c r="AD1499" s="46">
        <v>38</v>
      </c>
      <c r="AE1499" s="46">
        <v>32.799999999999997</v>
      </c>
      <c r="AF1499" s="46">
        <v>109</v>
      </c>
      <c r="AH1499" s="70" t="str">
        <f t="shared" si="169"/>
        <v/>
      </c>
      <c r="AI1499" s="70" t="str">
        <f t="shared" si="170"/>
        <v/>
      </c>
      <c r="AJ1499" s="70" t="str">
        <f t="shared" si="171"/>
        <v>X</v>
      </c>
      <c r="AK1499" s="70" t="str" cm="1">
        <f t="array" ref="AK1499">_xlfn.IFS(AH1499&lt;&gt;"","1",AI1499&lt;&gt;"","2",AJ1499&lt;&gt;"","3")</f>
        <v>3</v>
      </c>
    </row>
    <row r="1500" spans="1:37" x14ac:dyDescent="0.25">
      <c r="A1500" t="s">
        <v>815</v>
      </c>
      <c r="B1500" t="s">
        <v>555</v>
      </c>
      <c r="C1500" s="67" t="str">
        <f t="shared" si="166"/>
        <v>Molly Martine</v>
      </c>
      <c r="D1500" s="71" t="str" cm="1">
        <f t="array" ref="D1500">_xlfn.IFS(AK1500="1",CONCATENATE(C1500,"Regional"),AK1500="2",CONCATENATE(C1500,"Sectional"),AK1500="3",CONCATENATE(C1500,COUNTIF($C$1:C1500,C1500)))</f>
        <v>Molly Martine5</v>
      </c>
      <c r="E1500" s="66">
        <v>45159.375</v>
      </c>
      <c r="F1500" t="s">
        <v>2404</v>
      </c>
      <c r="G1500" s="46">
        <v>35</v>
      </c>
      <c r="H1500" s="46">
        <v>46</v>
      </c>
      <c r="I1500" s="46">
        <v>8</v>
      </c>
      <c r="J1500" t="s">
        <v>411</v>
      </c>
      <c r="K1500" t="s">
        <v>90</v>
      </c>
      <c r="L1500" s="46">
        <v>2246</v>
      </c>
      <c r="M1500" s="46">
        <v>38</v>
      </c>
      <c r="N1500" s="46">
        <v>32.799999999999997</v>
      </c>
      <c r="O1500" s="46">
        <v>109</v>
      </c>
      <c r="P1500" s="46">
        <f t="shared" si="167"/>
        <v>1</v>
      </c>
      <c r="R1500" s="67" t="s">
        <v>2826</v>
      </c>
      <c r="S1500" s="67">
        <f>COUNTIF(Y$2:$Y$100,R1500)</f>
        <v>0</v>
      </c>
      <c r="V1500" s="67">
        <f t="shared" si="168"/>
        <v>0</v>
      </c>
      <c r="X1500"/>
      <c r="Y1500" s="67" t="str">
        <f t="shared" si="172"/>
        <v xml:space="preserve"> </v>
      </c>
      <c r="AB1500" t="s">
        <v>90</v>
      </c>
      <c r="AC1500" s="46">
        <v>2246</v>
      </c>
      <c r="AD1500" s="46">
        <v>38</v>
      </c>
      <c r="AE1500" s="46">
        <v>32.799999999999997</v>
      </c>
      <c r="AF1500" s="46">
        <v>109</v>
      </c>
      <c r="AH1500" s="70" t="str">
        <f t="shared" si="169"/>
        <v/>
      </c>
      <c r="AI1500" s="70" t="str">
        <f t="shared" si="170"/>
        <v/>
      </c>
      <c r="AJ1500" s="70" t="str">
        <f t="shared" si="171"/>
        <v>X</v>
      </c>
      <c r="AK1500" s="70" t="str" cm="1">
        <f t="array" ref="AK1500">_xlfn.IFS(AH1500&lt;&gt;"","1",AI1500&lt;&gt;"","2",AJ1500&lt;&gt;"","3")</f>
        <v>3</v>
      </c>
    </row>
    <row r="1501" spans="1:37" x14ac:dyDescent="0.25">
      <c r="A1501" t="s">
        <v>298</v>
      </c>
      <c r="B1501" t="s">
        <v>315</v>
      </c>
      <c r="C1501" s="67" t="str">
        <f t="shared" si="166"/>
        <v>Morgan Lewis</v>
      </c>
      <c r="D1501" s="71" t="str" cm="1">
        <f t="array" ref="D1501">_xlfn.IFS(AK1501="1",CONCATENATE(C1501,"Regional"),AK1501="2",CONCATENATE(C1501,"Sectional"),AK1501="3",CONCATENATE(C1501,COUNTIF($C$1:C1501,C1501)))</f>
        <v>Morgan Lewis5</v>
      </c>
      <c r="E1501" s="66">
        <v>45159.375</v>
      </c>
      <c r="F1501" t="s">
        <v>2404</v>
      </c>
      <c r="G1501" s="46">
        <v>35</v>
      </c>
      <c r="H1501" s="46">
        <v>46</v>
      </c>
      <c r="I1501" s="46">
        <v>8</v>
      </c>
      <c r="J1501" t="s">
        <v>411</v>
      </c>
      <c r="K1501" t="s">
        <v>90</v>
      </c>
      <c r="L1501" s="46">
        <v>2246</v>
      </c>
      <c r="M1501" s="46">
        <v>38</v>
      </c>
      <c r="N1501" s="46">
        <v>32.799999999999997</v>
      </c>
      <c r="O1501" s="46">
        <v>109</v>
      </c>
      <c r="P1501" s="46">
        <f t="shared" si="167"/>
        <v>1</v>
      </c>
      <c r="R1501" s="67" t="s">
        <v>2819</v>
      </c>
      <c r="S1501" s="67">
        <f>COUNTIF(Y$2:$Y$100,R1501)</f>
        <v>0</v>
      </c>
      <c r="V1501" s="67">
        <f t="shared" si="168"/>
        <v>0</v>
      </c>
      <c r="X1501"/>
      <c r="Y1501" s="67" t="str">
        <f t="shared" si="172"/>
        <v xml:space="preserve"> </v>
      </c>
      <c r="AB1501" t="s">
        <v>90</v>
      </c>
      <c r="AC1501" s="46">
        <v>2246</v>
      </c>
      <c r="AD1501" s="46">
        <v>38</v>
      </c>
      <c r="AE1501" s="46">
        <v>32.799999999999997</v>
      </c>
      <c r="AF1501" s="46">
        <v>109</v>
      </c>
      <c r="AH1501" s="70" t="str">
        <f t="shared" si="169"/>
        <v/>
      </c>
      <c r="AI1501" s="70" t="str">
        <f t="shared" si="170"/>
        <v/>
      </c>
      <c r="AJ1501" s="70" t="str">
        <f t="shared" si="171"/>
        <v>X</v>
      </c>
      <c r="AK1501" s="70" t="str" cm="1">
        <f t="array" ref="AK1501">_xlfn.IFS(AH1501&lt;&gt;"","1",AI1501&lt;&gt;"","2",AJ1501&lt;&gt;"","3")</f>
        <v>3</v>
      </c>
    </row>
    <row r="1502" spans="1:37" x14ac:dyDescent="0.25">
      <c r="A1502" t="s">
        <v>288</v>
      </c>
      <c r="B1502" t="s">
        <v>415</v>
      </c>
      <c r="C1502" s="67" t="str">
        <f t="shared" si="166"/>
        <v>Heather Krause</v>
      </c>
      <c r="D1502" s="71" t="str" cm="1">
        <f t="array" ref="D1502">_xlfn.IFS(AK1502="1",CONCATENATE(C1502,"Regional"),AK1502="2",CONCATENATE(C1502,"Sectional"),AK1502="3",CONCATENATE(C1502,COUNTIF($C$1:C1502,C1502)))</f>
        <v>Heather Krause5</v>
      </c>
      <c r="E1502" s="66">
        <v>45159.375</v>
      </c>
      <c r="F1502" t="s">
        <v>2404</v>
      </c>
      <c r="G1502" s="46">
        <v>35</v>
      </c>
      <c r="H1502" s="46">
        <v>46</v>
      </c>
      <c r="I1502" s="46">
        <v>8</v>
      </c>
      <c r="J1502" t="s">
        <v>411</v>
      </c>
      <c r="K1502" t="s">
        <v>90</v>
      </c>
      <c r="L1502" s="46">
        <v>2246</v>
      </c>
      <c r="M1502" s="46">
        <v>38</v>
      </c>
      <c r="N1502" s="46">
        <v>32.799999999999997</v>
      </c>
      <c r="O1502" s="46">
        <v>109</v>
      </c>
      <c r="P1502" s="46">
        <f t="shared" si="167"/>
        <v>1</v>
      </c>
      <c r="R1502" s="67" t="s">
        <v>1142</v>
      </c>
      <c r="S1502" s="67">
        <f>COUNTIF(Y$2:$Y$100,R1502)</f>
        <v>0</v>
      </c>
      <c r="V1502" s="67">
        <f t="shared" si="168"/>
        <v>0</v>
      </c>
      <c r="X1502"/>
      <c r="Y1502" s="67" t="str">
        <f t="shared" si="172"/>
        <v xml:space="preserve"> </v>
      </c>
      <c r="AB1502" t="s">
        <v>90</v>
      </c>
      <c r="AC1502" s="46">
        <v>2246</v>
      </c>
      <c r="AD1502" s="46">
        <v>38</v>
      </c>
      <c r="AE1502" s="46">
        <v>32.799999999999997</v>
      </c>
      <c r="AF1502" s="46">
        <v>109</v>
      </c>
      <c r="AH1502" s="70" t="str">
        <f t="shared" si="169"/>
        <v/>
      </c>
      <c r="AI1502" s="70" t="str">
        <f t="shared" si="170"/>
        <v/>
      </c>
      <c r="AJ1502" s="70" t="str">
        <f t="shared" si="171"/>
        <v>X</v>
      </c>
      <c r="AK1502" s="70" t="str" cm="1">
        <f t="array" ref="AK1502">_xlfn.IFS(AH1502&lt;&gt;"","1",AI1502&lt;&gt;"","2",AJ1502&lt;&gt;"","3")</f>
        <v>3</v>
      </c>
    </row>
    <row r="1503" spans="1:37" x14ac:dyDescent="0.25">
      <c r="A1503" t="s">
        <v>423</v>
      </c>
      <c r="B1503" t="s">
        <v>424</v>
      </c>
      <c r="C1503" s="67" t="str">
        <f t="shared" si="166"/>
        <v>Callee Fink</v>
      </c>
      <c r="D1503" s="71" t="str" cm="1">
        <f t="array" ref="D1503">_xlfn.IFS(AK1503="1",CONCATENATE(C1503,"Regional"),AK1503="2",CONCATENATE(C1503,"Sectional"),AK1503="3",CONCATENATE(C1503,COUNTIF($C$1:C1503,C1503)))</f>
        <v>Callee Fink5</v>
      </c>
      <c r="E1503" s="66">
        <v>45159.375</v>
      </c>
      <c r="F1503" t="s">
        <v>2404</v>
      </c>
      <c r="G1503" s="46">
        <v>35</v>
      </c>
      <c r="H1503" s="46">
        <v>47</v>
      </c>
      <c r="I1503" s="46">
        <v>11</v>
      </c>
      <c r="J1503" t="s">
        <v>411</v>
      </c>
      <c r="K1503" t="s">
        <v>90</v>
      </c>
      <c r="L1503" s="46">
        <v>2246</v>
      </c>
      <c r="M1503" s="46">
        <v>38</v>
      </c>
      <c r="N1503" s="46">
        <v>32.799999999999997</v>
      </c>
      <c r="O1503" s="46">
        <v>109</v>
      </c>
      <c r="P1503" s="46">
        <f t="shared" si="167"/>
        <v>1</v>
      </c>
      <c r="R1503" s="67" t="s">
        <v>1146</v>
      </c>
      <c r="S1503" s="67">
        <f>COUNTIF(Y$2:$Y$100,R1503)</f>
        <v>0</v>
      </c>
      <c r="V1503" s="67">
        <f t="shared" si="168"/>
        <v>0</v>
      </c>
      <c r="X1503"/>
      <c r="Y1503" s="67" t="str">
        <f t="shared" si="172"/>
        <v xml:space="preserve"> </v>
      </c>
      <c r="AB1503" t="s">
        <v>90</v>
      </c>
      <c r="AC1503" s="46">
        <v>2246</v>
      </c>
      <c r="AD1503" s="46">
        <v>38</v>
      </c>
      <c r="AE1503" s="46">
        <v>32.799999999999997</v>
      </c>
      <c r="AF1503" s="46">
        <v>109</v>
      </c>
      <c r="AH1503" s="70" t="str">
        <f t="shared" si="169"/>
        <v/>
      </c>
      <c r="AI1503" s="70" t="str">
        <f t="shared" si="170"/>
        <v/>
      </c>
      <c r="AJ1503" s="70" t="str">
        <f t="shared" si="171"/>
        <v>X</v>
      </c>
      <c r="AK1503" s="70" t="str" cm="1">
        <f t="array" ref="AK1503">_xlfn.IFS(AH1503&lt;&gt;"","1",AI1503&lt;&gt;"","2",AJ1503&lt;&gt;"","3")</f>
        <v>3</v>
      </c>
    </row>
    <row r="1504" spans="1:37" x14ac:dyDescent="0.25">
      <c r="A1504" t="s">
        <v>412</v>
      </c>
      <c r="B1504" t="s">
        <v>413</v>
      </c>
      <c r="C1504" s="67" t="str">
        <f t="shared" si="166"/>
        <v>Braylyn Babino</v>
      </c>
      <c r="D1504" s="71" t="str" cm="1">
        <f t="array" ref="D1504">_xlfn.IFS(AK1504="1",CONCATENATE(C1504,"Regional"),AK1504="2",CONCATENATE(C1504,"Sectional"),AK1504="3",CONCATENATE(C1504,COUNTIF($C$1:C1504,C1504)))</f>
        <v>Braylyn Babino5</v>
      </c>
      <c r="E1504" s="66">
        <v>45159.375</v>
      </c>
      <c r="F1504" t="s">
        <v>2404</v>
      </c>
      <c r="G1504" s="46">
        <v>35</v>
      </c>
      <c r="H1504" s="46">
        <v>47</v>
      </c>
      <c r="I1504" s="46">
        <v>11</v>
      </c>
      <c r="J1504" t="s">
        <v>411</v>
      </c>
      <c r="K1504" t="s">
        <v>90</v>
      </c>
      <c r="L1504" s="46">
        <v>2246</v>
      </c>
      <c r="M1504" s="46">
        <v>38</v>
      </c>
      <c r="N1504" s="46">
        <v>32.799999999999997</v>
      </c>
      <c r="O1504" s="46">
        <v>109</v>
      </c>
      <c r="P1504" s="46">
        <f t="shared" si="167"/>
        <v>1</v>
      </c>
      <c r="R1504" s="67" t="s">
        <v>1141</v>
      </c>
      <c r="S1504" s="67">
        <f>COUNTIF(Y$2:$Y$100,R1504)</f>
        <v>0</v>
      </c>
      <c r="V1504" s="67">
        <f t="shared" si="168"/>
        <v>0</v>
      </c>
      <c r="X1504"/>
      <c r="Y1504" s="67" t="str">
        <f t="shared" si="172"/>
        <v xml:space="preserve"> </v>
      </c>
      <c r="AB1504" t="s">
        <v>90</v>
      </c>
      <c r="AC1504" s="46">
        <v>2246</v>
      </c>
      <c r="AD1504" s="46">
        <v>38</v>
      </c>
      <c r="AE1504" s="46">
        <v>32.799999999999997</v>
      </c>
      <c r="AF1504" s="46">
        <v>109</v>
      </c>
      <c r="AH1504" s="70" t="str">
        <f t="shared" si="169"/>
        <v/>
      </c>
      <c r="AI1504" s="70" t="str">
        <f t="shared" si="170"/>
        <v/>
      </c>
      <c r="AJ1504" s="70" t="str">
        <f t="shared" si="171"/>
        <v>X</v>
      </c>
      <c r="AK1504" s="70" t="str" cm="1">
        <f t="array" ref="AK1504">_xlfn.IFS(AH1504&lt;&gt;"","1",AI1504&lt;&gt;"","2",AJ1504&lt;&gt;"","3")</f>
        <v>3</v>
      </c>
    </row>
    <row r="1505" spans="1:37" x14ac:dyDescent="0.25">
      <c r="A1505" t="s">
        <v>372</v>
      </c>
      <c r="B1505" t="s">
        <v>422</v>
      </c>
      <c r="C1505" s="67" t="str">
        <f t="shared" si="166"/>
        <v>Caroline Vanden Heuvel</v>
      </c>
      <c r="D1505" s="71" t="str" cm="1">
        <f t="array" ref="D1505">_xlfn.IFS(AK1505="1",CONCATENATE(C1505,"Regional"),AK1505="2",CONCATENATE(C1505,"Sectional"),AK1505="3",CONCATENATE(C1505,COUNTIF($C$1:C1505,C1505)))</f>
        <v>Caroline Vanden Heuvel5</v>
      </c>
      <c r="E1505" s="66">
        <v>45159.375</v>
      </c>
      <c r="F1505" t="s">
        <v>2404</v>
      </c>
      <c r="G1505" s="46">
        <v>35</v>
      </c>
      <c r="H1505" s="46">
        <v>47</v>
      </c>
      <c r="I1505" s="46">
        <v>11</v>
      </c>
      <c r="J1505" t="s">
        <v>411</v>
      </c>
      <c r="K1505" t="s">
        <v>90</v>
      </c>
      <c r="L1505" s="46">
        <v>2246</v>
      </c>
      <c r="M1505" s="46">
        <v>38</v>
      </c>
      <c r="N1505" s="46">
        <v>32.799999999999997</v>
      </c>
      <c r="O1505" s="46">
        <v>109</v>
      </c>
      <c r="P1505" s="46">
        <f t="shared" si="167"/>
        <v>1</v>
      </c>
      <c r="R1505" s="67" t="s">
        <v>1145</v>
      </c>
      <c r="S1505" s="67">
        <f>COUNTIF(Y$2:$Y$100,R1505)</f>
        <v>0</v>
      </c>
      <c r="V1505" s="67">
        <f t="shared" si="168"/>
        <v>0</v>
      </c>
      <c r="X1505"/>
      <c r="Y1505" s="67" t="str">
        <f t="shared" si="172"/>
        <v xml:space="preserve"> </v>
      </c>
      <c r="AB1505" t="s">
        <v>90</v>
      </c>
      <c r="AC1505" s="46">
        <v>2246</v>
      </c>
      <c r="AD1505" s="46">
        <v>38</v>
      </c>
      <c r="AE1505" s="46">
        <v>32.799999999999997</v>
      </c>
      <c r="AF1505" s="46">
        <v>109</v>
      </c>
      <c r="AH1505" s="70" t="str">
        <f t="shared" si="169"/>
        <v/>
      </c>
      <c r="AI1505" s="70" t="str">
        <f t="shared" si="170"/>
        <v/>
      </c>
      <c r="AJ1505" s="70" t="str">
        <f t="shared" si="171"/>
        <v>X</v>
      </c>
      <c r="AK1505" s="70" t="str" cm="1">
        <f t="array" ref="AK1505">_xlfn.IFS(AH1505&lt;&gt;"","1",AI1505&lt;&gt;"","2",AJ1505&lt;&gt;"","3")</f>
        <v>3</v>
      </c>
    </row>
    <row r="1506" spans="1:37" x14ac:dyDescent="0.25">
      <c r="A1506" t="s">
        <v>1926</v>
      </c>
      <c r="B1506" t="s">
        <v>313</v>
      </c>
      <c r="C1506" s="67" t="str">
        <f t="shared" si="166"/>
        <v>Avery Rust</v>
      </c>
      <c r="D1506" s="71" t="str" cm="1">
        <f t="array" ref="D1506">_xlfn.IFS(AK1506="1",CONCATENATE(C1506,"Regional"),AK1506="2",CONCATENATE(C1506,"Sectional"),AK1506="3",CONCATENATE(C1506,COUNTIF($C$1:C1506,C1506)))</f>
        <v>Avery Rust1</v>
      </c>
      <c r="E1506" s="66">
        <v>45159.375</v>
      </c>
      <c r="F1506" t="s">
        <v>2404</v>
      </c>
      <c r="G1506" s="46">
        <v>35</v>
      </c>
      <c r="H1506" s="46">
        <v>49</v>
      </c>
      <c r="I1506" s="46">
        <v>14</v>
      </c>
      <c r="J1506" t="s">
        <v>411</v>
      </c>
      <c r="K1506" t="s">
        <v>90</v>
      </c>
      <c r="L1506" s="46">
        <v>2246</v>
      </c>
      <c r="M1506" s="46">
        <v>38</v>
      </c>
      <c r="N1506" s="46">
        <v>32.799999999999997</v>
      </c>
      <c r="O1506" s="46">
        <v>109</v>
      </c>
      <c r="P1506" s="46">
        <f t="shared" si="167"/>
        <v>1</v>
      </c>
      <c r="R1506" s="67" t="s">
        <v>2938</v>
      </c>
      <c r="S1506" s="67">
        <f>COUNTIF(Y$2:$Y$100,R1506)</f>
        <v>0</v>
      </c>
      <c r="V1506" s="67">
        <f t="shared" si="168"/>
        <v>0</v>
      </c>
      <c r="X1506"/>
      <c r="Y1506" s="67" t="str">
        <f t="shared" si="172"/>
        <v xml:space="preserve"> </v>
      </c>
      <c r="AB1506" t="s">
        <v>90</v>
      </c>
      <c r="AC1506" s="46">
        <v>2246</v>
      </c>
      <c r="AD1506" s="46">
        <v>38</v>
      </c>
      <c r="AE1506" s="46">
        <v>32.799999999999997</v>
      </c>
      <c r="AF1506" s="46">
        <v>109</v>
      </c>
      <c r="AH1506" s="70" t="str">
        <f t="shared" si="169"/>
        <v/>
      </c>
      <c r="AI1506" s="70" t="str">
        <f t="shared" si="170"/>
        <v/>
      </c>
      <c r="AJ1506" s="70" t="str">
        <f t="shared" si="171"/>
        <v>X</v>
      </c>
      <c r="AK1506" s="70" t="str" cm="1">
        <f t="array" ref="AK1506">_xlfn.IFS(AH1506&lt;&gt;"","1",AI1506&lt;&gt;"","2",AJ1506&lt;&gt;"","3")</f>
        <v>3</v>
      </c>
    </row>
    <row r="1507" spans="1:37" x14ac:dyDescent="0.25">
      <c r="A1507" t="s">
        <v>1826</v>
      </c>
      <c r="B1507" t="s">
        <v>740</v>
      </c>
      <c r="C1507" s="67" t="str">
        <f t="shared" si="166"/>
        <v>Lydia Fullmer</v>
      </c>
      <c r="D1507" s="71" t="str" cm="1">
        <f t="array" ref="D1507">_xlfn.IFS(AK1507="1",CONCATENATE(C1507,"Regional"),AK1507="2",CONCATENATE(C1507,"Sectional"),AK1507="3",CONCATENATE(C1507,COUNTIF($C$1:C1507,C1507)))</f>
        <v>Lydia Fullmer4</v>
      </c>
      <c r="E1507" s="66">
        <v>45159.375</v>
      </c>
      <c r="F1507" t="s">
        <v>2404</v>
      </c>
      <c r="G1507" s="46">
        <v>35</v>
      </c>
      <c r="H1507" s="46">
        <v>49</v>
      </c>
      <c r="I1507" s="46">
        <v>14</v>
      </c>
      <c r="J1507" t="s">
        <v>411</v>
      </c>
      <c r="K1507" t="s">
        <v>90</v>
      </c>
      <c r="L1507" s="46">
        <v>2246</v>
      </c>
      <c r="M1507" s="46">
        <v>38</v>
      </c>
      <c r="N1507" s="46">
        <v>32.799999999999997</v>
      </c>
      <c r="O1507" s="46">
        <v>109</v>
      </c>
      <c r="P1507" s="46">
        <f t="shared" si="167"/>
        <v>1</v>
      </c>
      <c r="R1507" s="67" t="s">
        <v>2829</v>
      </c>
      <c r="S1507" s="67">
        <f>COUNTIF(Y$2:$Y$100,R1507)</f>
        <v>0</v>
      </c>
      <c r="V1507" s="67">
        <f t="shared" si="168"/>
        <v>0</v>
      </c>
      <c r="X1507"/>
      <c r="Y1507" s="67" t="str">
        <f t="shared" si="172"/>
        <v xml:space="preserve"> </v>
      </c>
      <c r="AB1507" t="s">
        <v>90</v>
      </c>
      <c r="AC1507" s="46">
        <v>2246</v>
      </c>
      <c r="AD1507" s="46">
        <v>38</v>
      </c>
      <c r="AE1507" s="46">
        <v>32.799999999999997</v>
      </c>
      <c r="AF1507" s="46">
        <v>109</v>
      </c>
      <c r="AH1507" s="70" t="str">
        <f t="shared" si="169"/>
        <v/>
      </c>
      <c r="AI1507" s="70" t="str">
        <f t="shared" si="170"/>
        <v/>
      </c>
      <c r="AJ1507" s="70" t="str">
        <f t="shared" si="171"/>
        <v>X</v>
      </c>
      <c r="AK1507" s="70" t="str" cm="1">
        <f t="array" ref="AK1507">_xlfn.IFS(AH1507&lt;&gt;"","1",AI1507&lt;&gt;"","2",AJ1507&lt;&gt;"","3")</f>
        <v>3</v>
      </c>
    </row>
    <row r="1508" spans="1:37" x14ac:dyDescent="0.25">
      <c r="A1508" t="s">
        <v>312</v>
      </c>
      <c r="B1508" t="s">
        <v>471</v>
      </c>
      <c r="C1508" s="67" t="str">
        <f t="shared" si="166"/>
        <v>Madelyn Moesch</v>
      </c>
      <c r="D1508" s="71" t="str" cm="1">
        <f t="array" ref="D1508">_xlfn.IFS(AK1508="1",CONCATENATE(C1508,"Regional"),AK1508="2",CONCATENATE(C1508,"Sectional"),AK1508="3",CONCATENATE(C1508,COUNTIF($C$1:C1508,C1508)))</f>
        <v>Madelyn Moesch5</v>
      </c>
      <c r="E1508" s="66">
        <v>45159.375</v>
      </c>
      <c r="F1508" t="s">
        <v>2404</v>
      </c>
      <c r="G1508" s="46">
        <v>35</v>
      </c>
      <c r="H1508" s="46">
        <v>50</v>
      </c>
      <c r="I1508" s="46">
        <v>16</v>
      </c>
      <c r="J1508" t="s">
        <v>411</v>
      </c>
      <c r="K1508" t="s">
        <v>90</v>
      </c>
      <c r="L1508" s="46">
        <v>2246</v>
      </c>
      <c r="M1508" s="46">
        <v>38</v>
      </c>
      <c r="N1508" s="46">
        <v>32.799999999999997</v>
      </c>
      <c r="O1508" s="46">
        <v>109</v>
      </c>
      <c r="P1508" s="46">
        <f t="shared" si="167"/>
        <v>1</v>
      </c>
      <c r="R1508" s="67" t="s">
        <v>1579</v>
      </c>
      <c r="S1508" s="67">
        <f>COUNTIF(Y$2:$Y$100,R1508)</f>
        <v>0</v>
      </c>
      <c r="V1508" s="67">
        <f t="shared" si="168"/>
        <v>0</v>
      </c>
      <c r="X1508"/>
      <c r="Y1508" s="67" t="str">
        <f t="shared" si="172"/>
        <v xml:space="preserve"> </v>
      </c>
      <c r="AB1508" t="s">
        <v>90</v>
      </c>
      <c r="AC1508" s="46">
        <v>2246</v>
      </c>
      <c r="AD1508" s="46">
        <v>38</v>
      </c>
      <c r="AE1508" s="46">
        <v>32.799999999999997</v>
      </c>
      <c r="AF1508" s="46">
        <v>109</v>
      </c>
      <c r="AH1508" s="70" t="str">
        <f t="shared" si="169"/>
        <v/>
      </c>
      <c r="AI1508" s="70" t="str">
        <f t="shared" si="170"/>
        <v/>
      </c>
      <c r="AJ1508" s="70" t="str">
        <f t="shared" si="171"/>
        <v>X</v>
      </c>
      <c r="AK1508" s="70" t="str" cm="1">
        <f t="array" ref="AK1508">_xlfn.IFS(AH1508&lt;&gt;"","1",AI1508&lt;&gt;"","2",AJ1508&lt;&gt;"","3")</f>
        <v>3</v>
      </c>
    </row>
    <row r="1509" spans="1:37" x14ac:dyDescent="0.25">
      <c r="A1509" t="s">
        <v>429</v>
      </c>
      <c r="B1509" t="s">
        <v>214</v>
      </c>
      <c r="C1509" s="67" t="str">
        <f t="shared" si="166"/>
        <v>Reece Osowski</v>
      </c>
      <c r="D1509" s="71" t="str" cm="1">
        <f t="array" ref="D1509">_xlfn.IFS(AK1509="1",CONCATENATE(C1509,"Regional"),AK1509="2",CONCATENATE(C1509,"Sectional"),AK1509="3",CONCATENATE(C1509,COUNTIF($C$1:C1509,C1509)))</f>
        <v>Reece Osowski5</v>
      </c>
      <c r="E1509" s="66">
        <v>45159.375</v>
      </c>
      <c r="F1509" t="s">
        <v>2404</v>
      </c>
      <c r="G1509" s="46">
        <v>35</v>
      </c>
      <c r="H1509" s="46">
        <v>50</v>
      </c>
      <c r="I1509" s="46">
        <v>16</v>
      </c>
      <c r="J1509" t="s">
        <v>411</v>
      </c>
      <c r="K1509" t="s">
        <v>90</v>
      </c>
      <c r="L1509" s="46">
        <v>2246</v>
      </c>
      <c r="M1509" s="46">
        <v>38</v>
      </c>
      <c r="N1509" s="46">
        <v>32.799999999999997</v>
      </c>
      <c r="O1509" s="46">
        <v>109</v>
      </c>
      <c r="P1509" s="46">
        <f t="shared" si="167"/>
        <v>1</v>
      </c>
      <c r="R1509" s="67" t="s">
        <v>1148</v>
      </c>
      <c r="S1509" s="67">
        <f>COUNTIF(Y$2:$Y$100,R1509)</f>
        <v>0</v>
      </c>
      <c r="V1509" s="67">
        <f t="shared" si="168"/>
        <v>0</v>
      </c>
      <c r="X1509"/>
      <c r="Y1509" s="67" t="str">
        <f t="shared" si="172"/>
        <v xml:space="preserve"> </v>
      </c>
      <c r="AB1509" t="s">
        <v>90</v>
      </c>
      <c r="AC1509" s="46">
        <v>2246</v>
      </c>
      <c r="AD1509" s="46">
        <v>38</v>
      </c>
      <c r="AE1509" s="46">
        <v>32.799999999999997</v>
      </c>
      <c r="AF1509" s="46">
        <v>109</v>
      </c>
      <c r="AH1509" s="70" t="str">
        <f t="shared" si="169"/>
        <v/>
      </c>
      <c r="AI1509" s="70" t="str">
        <f t="shared" si="170"/>
        <v/>
      </c>
      <c r="AJ1509" s="70" t="str">
        <f t="shared" si="171"/>
        <v>X</v>
      </c>
      <c r="AK1509" s="70" t="str" cm="1">
        <f t="array" ref="AK1509">_xlfn.IFS(AH1509&lt;&gt;"","1",AI1509&lt;&gt;"","2",AJ1509&lt;&gt;"","3")</f>
        <v>3</v>
      </c>
    </row>
    <row r="1510" spans="1:37" x14ac:dyDescent="0.25">
      <c r="A1510" t="s">
        <v>1818</v>
      </c>
      <c r="B1510" t="s">
        <v>1819</v>
      </c>
      <c r="C1510" s="67" t="str">
        <f t="shared" si="166"/>
        <v>Gillian Herrala</v>
      </c>
      <c r="D1510" s="71" t="str" cm="1">
        <f t="array" ref="D1510">_xlfn.IFS(AK1510="1",CONCATENATE(C1510,"Regional"),AK1510="2",CONCATENATE(C1510,"Sectional"),AK1510="3",CONCATENATE(C1510,COUNTIF($C$1:C1510,C1510)))</f>
        <v>Gillian Herrala5</v>
      </c>
      <c r="E1510" s="66">
        <v>45159.375</v>
      </c>
      <c r="F1510" t="s">
        <v>2404</v>
      </c>
      <c r="G1510" s="46">
        <v>35</v>
      </c>
      <c r="H1510" s="46">
        <v>50</v>
      </c>
      <c r="I1510" s="46">
        <v>16</v>
      </c>
      <c r="J1510" t="s">
        <v>411</v>
      </c>
      <c r="K1510" t="s">
        <v>90</v>
      </c>
      <c r="L1510" s="46">
        <v>2246</v>
      </c>
      <c r="M1510" s="46">
        <v>38</v>
      </c>
      <c r="N1510" s="46">
        <v>32.799999999999997</v>
      </c>
      <c r="O1510" s="46">
        <v>109</v>
      </c>
      <c r="P1510" s="46">
        <f t="shared" si="167"/>
        <v>1</v>
      </c>
      <c r="R1510" s="67" t="s">
        <v>2820</v>
      </c>
      <c r="S1510" s="67">
        <f>COUNTIF(Y$2:$Y$100,R1510)</f>
        <v>0</v>
      </c>
      <c r="V1510" s="67">
        <f t="shared" si="168"/>
        <v>0</v>
      </c>
      <c r="X1510"/>
      <c r="Y1510" s="67" t="str">
        <f t="shared" si="172"/>
        <v xml:space="preserve"> </v>
      </c>
      <c r="AB1510" t="s">
        <v>90</v>
      </c>
      <c r="AC1510" s="46">
        <v>2246</v>
      </c>
      <c r="AD1510" s="46">
        <v>38</v>
      </c>
      <c r="AE1510" s="46">
        <v>32.799999999999997</v>
      </c>
      <c r="AF1510" s="46">
        <v>109</v>
      </c>
      <c r="AH1510" s="70" t="str">
        <f t="shared" si="169"/>
        <v/>
      </c>
      <c r="AI1510" s="70" t="str">
        <f t="shared" si="170"/>
        <v/>
      </c>
      <c r="AJ1510" s="70" t="str">
        <f t="shared" si="171"/>
        <v>X</v>
      </c>
      <c r="AK1510" s="70" t="str" cm="1">
        <f t="array" ref="AK1510">_xlfn.IFS(AH1510&lt;&gt;"","1",AI1510&lt;&gt;"","2",AJ1510&lt;&gt;"","3")</f>
        <v>3</v>
      </c>
    </row>
    <row r="1511" spans="1:37" x14ac:dyDescent="0.25">
      <c r="A1511" t="s">
        <v>1927</v>
      </c>
      <c r="B1511" t="s">
        <v>526</v>
      </c>
      <c r="C1511" s="67" t="str">
        <f t="shared" si="166"/>
        <v>Addi Verkuilen</v>
      </c>
      <c r="D1511" s="71" t="str" cm="1">
        <f t="array" ref="D1511">_xlfn.IFS(AK1511="1",CONCATENATE(C1511,"Regional"),AK1511="2",CONCATENATE(C1511,"Sectional"),AK1511="3",CONCATENATE(C1511,COUNTIF($C$1:C1511,C1511)))</f>
        <v>Addi Verkuilen1</v>
      </c>
      <c r="E1511" s="66">
        <v>45159.375</v>
      </c>
      <c r="F1511" t="s">
        <v>2404</v>
      </c>
      <c r="G1511" s="46">
        <v>35</v>
      </c>
      <c r="H1511" s="46">
        <v>51</v>
      </c>
      <c r="I1511" s="46">
        <v>19</v>
      </c>
      <c r="J1511" t="s">
        <v>411</v>
      </c>
      <c r="K1511" t="s">
        <v>90</v>
      </c>
      <c r="L1511" s="46">
        <v>2246</v>
      </c>
      <c r="M1511" s="46">
        <v>38</v>
      </c>
      <c r="N1511" s="46">
        <v>32.799999999999997</v>
      </c>
      <c r="O1511" s="46">
        <v>109</v>
      </c>
      <c r="P1511" s="46">
        <f t="shared" si="167"/>
        <v>1</v>
      </c>
      <c r="R1511" s="67" t="s">
        <v>2939</v>
      </c>
      <c r="S1511" s="67">
        <f>COUNTIF(Y$2:$Y$100,R1511)</f>
        <v>0</v>
      </c>
      <c r="V1511" s="67">
        <f t="shared" si="168"/>
        <v>0</v>
      </c>
      <c r="X1511"/>
      <c r="Y1511" s="67" t="str">
        <f t="shared" si="172"/>
        <v xml:space="preserve"> </v>
      </c>
      <c r="AB1511" t="s">
        <v>90</v>
      </c>
      <c r="AC1511" s="46">
        <v>2246</v>
      </c>
      <c r="AD1511" s="46">
        <v>38</v>
      </c>
      <c r="AE1511" s="46">
        <v>32.799999999999997</v>
      </c>
      <c r="AF1511" s="46">
        <v>109</v>
      </c>
      <c r="AH1511" s="70" t="str">
        <f t="shared" si="169"/>
        <v/>
      </c>
      <c r="AI1511" s="70" t="str">
        <f t="shared" si="170"/>
        <v/>
      </c>
      <c r="AJ1511" s="70" t="str">
        <f t="shared" si="171"/>
        <v>X</v>
      </c>
      <c r="AK1511" s="70" t="str" cm="1">
        <f t="array" ref="AK1511">_xlfn.IFS(AH1511&lt;&gt;"","1",AI1511&lt;&gt;"","2",AJ1511&lt;&gt;"","3")</f>
        <v>3</v>
      </c>
    </row>
    <row r="1512" spans="1:37" x14ac:dyDescent="0.25">
      <c r="A1512" t="s">
        <v>1916</v>
      </c>
      <c r="B1512" t="s">
        <v>554</v>
      </c>
      <c r="C1512" s="67" t="str">
        <f t="shared" si="166"/>
        <v>Trinity Flynn</v>
      </c>
      <c r="D1512" s="71" t="str" cm="1">
        <f t="array" ref="D1512">_xlfn.IFS(AK1512="1",CONCATENATE(C1512,"Regional"),AK1512="2",CONCATENATE(C1512,"Sectional"),AK1512="3",CONCATENATE(C1512,COUNTIF($C$1:C1512,C1512)))</f>
        <v>Trinity Flynn4</v>
      </c>
      <c r="E1512" s="66">
        <v>45159.375</v>
      </c>
      <c r="F1512" t="s">
        <v>2404</v>
      </c>
      <c r="G1512" s="46">
        <v>35</v>
      </c>
      <c r="H1512" s="46">
        <v>51</v>
      </c>
      <c r="I1512" s="46">
        <v>19</v>
      </c>
      <c r="J1512" t="s">
        <v>411</v>
      </c>
      <c r="K1512" t="s">
        <v>90</v>
      </c>
      <c r="L1512" s="46">
        <v>2246</v>
      </c>
      <c r="M1512" s="46">
        <v>38</v>
      </c>
      <c r="N1512" s="46">
        <v>32.799999999999997</v>
      </c>
      <c r="O1512" s="46">
        <v>109</v>
      </c>
      <c r="P1512" s="46">
        <f t="shared" si="167"/>
        <v>1</v>
      </c>
      <c r="R1512" s="67" t="s">
        <v>2929</v>
      </c>
      <c r="S1512" s="67">
        <f>COUNTIF(Y$2:$Y$100,R1512)</f>
        <v>0</v>
      </c>
      <c r="V1512" s="67">
        <f t="shared" si="168"/>
        <v>0</v>
      </c>
      <c r="X1512"/>
      <c r="Y1512" s="67" t="str">
        <f t="shared" si="172"/>
        <v xml:space="preserve"> </v>
      </c>
      <c r="AB1512" t="s">
        <v>90</v>
      </c>
      <c r="AC1512" s="46">
        <v>2246</v>
      </c>
      <c r="AD1512" s="46">
        <v>38</v>
      </c>
      <c r="AE1512" s="46">
        <v>32.799999999999997</v>
      </c>
      <c r="AF1512" s="46">
        <v>109</v>
      </c>
      <c r="AH1512" s="70" t="str">
        <f t="shared" si="169"/>
        <v/>
      </c>
      <c r="AI1512" s="70" t="str">
        <f t="shared" si="170"/>
        <v/>
      </c>
      <c r="AJ1512" s="70" t="str">
        <f t="shared" si="171"/>
        <v>X</v>
      </c>
      <c r="AK1512" s="70" t="str" cm="1">
        <f t="array" ref="AK1512">_xlfn.IFS(AH1512&lt;&gt;"","1",AI1512&lt;&gt;"","2",AJ1512&lt;&gt;"","3")</f>
        <v>3</v>
      </c>
    </row>
    <row r="1513" spans="1:37" x14ac:dyDescent="0.25">
      <c r="A1513" t="s">
        <v>440</v>
      </c>
      <c r="B1513" t="s">
        <v>441</v>
      </c>
      <c r="C1513" s="67" t="str">
        <f t="shared" si="166"/>
        <v>Madison Sikora</v>
      </c>
      <c r="D1513" s="71" t="str" cm="1">
        <f t="array" ref="D1513">_xlfn.IFS(AK1513="1",CONCATENATE(C1513,"Regional"),AK1513="2",CONCATENATE(C1513,"Sectional"),AK1513="3",CONCATENATE(C1513,COUNTIF($C$1:C1513,C1513)))</f>
        <v>Madison Sikora2</v>
      </c>
      <c r="E1513" s="66">
        <v>45159.375</v>
      </c>
      <c r="F1513" t="s">
        <v>2404</v>
      </c>
      <c r="G1513" s="46">
        <v>35</v>
      </c>
      <c r="H1513" s="46">
        <v>52</v>
      </c>
      <c r="I1513" s="46">
        <v>21</v>
      </c>
      <c r="J1513" t="s">
        <v>411</v>
      </c>
      <c r="K1513" t="s">
        <v>90</v>
      </c>
      <c r="L1513" s="46">
        <v>2246</v>
      </c>
      <c r="M1513" s="46">
        <v>38</v>
      </c>
      <c r="N1513" s="46">
        <v>32.799999999999997</v>
      </c>
      <c r="O1513" s="46">
        <v>109</v>
      </c>
      <c r="P1513" s="46">
        <f t="shared" si="167"/>
        <v>1</v>
      </c>
      <c r="R1513" s="67" t="s">
        <v>1154</v>
      </c>
      <c r="S1513" s="67">
        <f>COUNTIF(Y$2:$Y$100,R1513)</f>
        <v>0</v>
      </c>
      <c r="V1513" s="67">
        <f t="shared" si="168"/>
        <v>0</v>
      </c>
      <c r="X1513"/>
      <c r="Y1513" s="67" t="str">
        <f t="shared" si="172"/>
        <v xml:space="preserve"> </v>
      </c>
      <c r="AB1513" t="s">
        <v>90</v>
      </c>
      <c r="AC1513" s="46">
        <v>2246</v>
      </c>
      <c r="AD1513" s="46">
        <v>38</v>
      </c>
      <c r="AE1513" s="46">
        <v>32.799999999999997</v>
      </c>
      <c r="AF1513" s="46">
        <v>109</v>
      </c>
      <c r="AH1513" s="70" t="str">
        <f t="shared" si="169"/>
        <v/>
      </c>
      <c r="AI1513" s="70" t="str">
        <f t="shared" si="170"/>
        <v/>
      </c>
      <c r="AJ1513" s="70" t="str">
        <f t="shared" si="171"/>
        <v>X</v>
      </c>
      <c r="AK1513" s="70" t="str" cm="1">
        <f t="array" ref="AK1513">_xlfn.IFS(AH1513&lt;&gt;"","1",AI1513&lt;&gt;"","2",AJ1513&lt;&gt;"","3")</f>
        <v>3</v>
      </c>
    </row>
    <row r="1514" spans="1:37" x14ac:dyDescent="0.25">
      <c r="A1514" t="s">
        <v>1919</v>
      </c>
      <c r="B1514" t="s">
        <v>2709</v>
      </c>
      <c r="C1514" s="67" t="str">
        <f t="shared" si="166"/>
        <v xml:space="preserve">Kailea Van Der Linden </v>
      </c>
      <c r="D1514" s="71" t="str" cm="1">
        <f t="array" ref="D1514">_xlfn.IFS(AK1514="1",CONCATENATE(C1514,"Regional"),AK1514="2",CONCATENATE(C1514,"Sectional"),AK1514="3",CONCATENATE(C1514,COUNTIF($C$1:C1514,C1514)))</f>
        <v>Kailea Van Der Linden 3</v>
      </c>
      <c r="E1514" s="66">
        <v>45159.375</v>
      </c>
      <c r="F1514" t="s">
        <v>2404</v>
      </c>
      <c r="G1514" s="46">
        <v>35</v>
      </c>
      <c r="H1514" s="46">
        <v>53</v>
      </c>
      <c r="I1514" s="46">
        <v>22</v>
      </c>
      <c r="J1514" t="s">
        <v>411</v>
      </c>
      <c r="K1514" t="s">
        <v>90</v>
      </c>
      <c r="L1514" s="46">
        <v>2246</v>
      </c>
      <c r="M1514" s="46">
        <v>38</v>
      </c>
      <c r="N1514" s="46">
        <v>32.799999999999997</v>
      </c>
      <c r="O1514" s="46">
        <v>109</v>
      </c>
      <c r="P1514" s="46">
        <f t="shared" si="167"/>
        <v>1</v>
      </c>
      <c r="R1514" s="67" t="s">
        <v>2931</v>
      </c>
      <c r="S1514" s="67">
        <f>COUNTIF(Y$2:$Y$100,R1514)</f>
        <v>0</v>
      </c>
      <c r="V1514" s="67">
        <f t="shared" si="168"/>
        <v>0</v>
      </c>
      <c r="X1514"/>
      <c r="Y1514" s="67" t="str">
        <f t="shared" si="172"/>
        <v xml:space="preserve"> </v>
      </c>
      <c r="AB1514" t="s">
        <v>90</v>
      </c>
      <c r="AC1514" s="46">
        <v>2246</v>
      </c>
      <c r="AD1514" s="46">
        <v>38</v>
      </c>
      <c r="AE1514" s="46">
        <v>32.799999999999997</v>
      </c>
      <c r="AF1514" s="46">
        <v>109</v>
      </c>
      <c r="AH1514" s="70" t="str">
        <f t="shared" si="169"/>
        <v/>
      </c>
      <c r="AI1514" s="70" t="str">
        <f t="shared" si="170"/>
        <v/>
      </c>
      <c r="AJ1514" s="70" t="str">
        <f t="shared" si="171"/>
        <v>X</v>
      </c>
      <c r="AK1514" s="70" t="str" cm="1">
        <f t="array" ref="AK1514">_xlfn.IFS(AH1514&lt;&gt;"","1",AI1514&lt;&gt;"","2",AJ1514&lt;&gt;"","3")</f>
        <v>3</v>
      </c>
    </row>
    <row r="1515" spans="1:37" x14ac:dyDescent="0.25">
      <c r="A1515" t="s">
        <v>1827</v>
      </c>
      <c r="B1515" t="s">
        <v>459</v>
      </c>
      <c r="C1515" s="67" t="str">
        <f t="shared" si="166"/>
        <v>Addison Gady</v>
      </c>
      <c r="D1515" s="71" t="str" cm="1">
        <f t="array" ref="D1515">_xlfn.IFS(AK1515="1",CONCATENATE(C1515,"Regional"),AK1515="2",CONCATENATE(C1515,"Sectional"),AK1515="3",CONCATENATE(C1515,COUNTIF($C$1:C1515,C1515)))</f>
        <v>Addison Gady5</v>
      </c>
      <c r="E1515" s="66">
        <v>45159.375</v>
      </c>
      <c r="F1515" t="s">
        <v>2404</v>
      </c>
      <c r="G1515" s="46">
        <v>35</v>
      </c>
      <c r="H1515" s="46">
        <v>53</v>
      </c>
      <c r="I1515" s="46">
        <v>22</v>
      </c>
      <c r="J1515" t="s">
        <v>411</v>
      </c>
      <c r="K1515" t="s">
        <v>90</v>
      </c>
      <c r="L1515" s="46">
        <v>2246</v>
      </c>
      <c r="M1515" s="46">
        <v>38</v>
      </c>
      <c r="N1515" s="46">
        <v>32.799999999999997</v>
      </c>
      <c r="O1515" s="46">
        <v>109</v>
      </c>
      <c r="P1515" s="46">
        <f t="shared" si="167"/>
        <v>1</v>
      </c>
      <c r="R1515" s="67" t="s">
        <v>2830</v>
      </c>
      <c r="S1515" s="67">
        <f>COUNTIF(Y$2:$Y$100,R1515)</f>
        <v>0</v>
      </c>
      <c r="V1515" s="67">
        <f t="shared" si="168"/>
        <v>0</v>
      </c>
      <c r="X1515"/>
      <c r="Y1515" s="67" t="str">
        <f t="shared" si="172"/>
        <v xml:space="preserve"> </v>
      </c>
      <c r="AB1515" t="s">
        <v>90</v>
      </c>
      <c r="AC1515" s="46">
        <v>2246</v>
      </c>
      <c r="AD1515" s="46">
        <v>38</v>
      </c>
      <c r="AE1515" s="46">
        <v>32.799999999999997</v>
      </c>
      <c r="AF1515" s="46">
        <v>109</v>
      </c>
      <c r="AH1515" s="70" t="str">
        <f t="shared" si="169"/>
        <v/>
      </c>
      <c r="AI1515" s="70" t="str">
        <f t="shared" si="170"/>
        <v/>
      </c>
      <c r="AJ1515" s="70" t="str">
        <f t="shared" si="171"/>
        <v>X</v>
      </c>
      <c r="AK1515" s="70" t="str" cm="1">
        <f t="array" ref="AK1515">_xlfn.IFS(AH1515&lt;&gt;"","1",AI1515&lt;&gt;"","2",AJ1515&lt;&gt;"","3")</f>
        <v>3</v>
      </c>
    </row>
    <row r="1516" spans="1:37" x14ac:dyDescent="0.25">
      <c r="A1516" t="s">
        <v>1924</v>
      </c>
      <c r="B1516" t="s">
        <v>2710</v>
      </c>
      <c r="C1516" s="67" t="str">
        <f t="shared" si="166"/>
        <v>OnnaLiese Hoiska</v>
      </c>
      <c r="D1516" s="71" t="str" cm="1">
        <f t="array" ref="D1516">_xlfn.IFS(AK1516="1",CONCATENATE(C1516,"Regional"),AK1516="2",CONCATENATE(C1516,"Sectional"),AK1516="3",CONCATENATE(C1516,COUNTIF($C$1:C1516,C1516)))</f>
        <v>OnnaLiese Hoiska4</v>
      </c>
      <c r="E1516" s="66">
        <v>45159.375</v>
      </c>
      <c r="F1516" t="s">
        <v>2404</v>
      </c>
      <c r="G1516" s="46">
        <v>35</v>
      </c>
      <c r="H1516" s="46">
        <v>53</v>
      </c>
      <c r="I1516" s="46">
        <v>22</v>
      </c>
      <c r="J1516" t="s">
        <v>411</v>
      </c>
      <c r="K1516" t="s">
        <v>90</v>
      </c>
      <c r="L1516" s="46">
        <v>2246</v>
      </c>
      <c r="M1516" s="46">
        <v>38</v>
      </c>
      <c r="N1516" s="46">
        <v>32.799999999999997</v>
      </c>
      <c r="O1516" s="46">
        <v>109</v>
      </c>
      <c r="P1516" s="46">
        <f t="shared" si="167"/>
        <v>1</v>
      </c>
      <c r="R1516" s="67" t="s">
        <v>2935</v>
      </c>
      <c r="S1516" s="67">
        <f>COUNTIF(Y$2:$Y$100,R1516)</f>
        <v>0</v>
      </c>
      <c r="V1516" s="67">
        <f t="shared" si="168"/>
        <v>0</v>
      </c>
      <c r="X1516"/>
      <c r="Y1516" s="67" t="str">
        <f t="shared" si="172"/>
        <v xml:space="preserve"> </v>
      </c>
      <c r="AB1516" t="s">
        <v>90</v>
      </c>
      <c r="AC1516" s="46">
        <v>2246</v>
      </c>
      <c r="AD1516" s="46">
        <v>38</v>
      </c>
      <c r="AE1516" s="46">
        <v>32.799999999999997</v>
      </c>
      <c r="AF1516" s="46">
        <v>109</v>
      </c>
      <c r="AH1516" s="70" t="str">
        <f t="shared" si="169"/>
        <v/>
      </c>
      <c r="AI1516" s="70" t="str">
        <f t="shared" si="170"/>
        <v/>
      </c>
      <c r="AJ1516" s="70" t="str">
        <f t="shared" si="171"/>
        <v>X</v>
      </c>
      <c r="AK1516" s="70" t="str" cm="1">
        <f t="array" ref="AK1516">_xlfn.IFS(AH1516&lt;&gt;"","1",AI1516&lt;&gt;"","2",AJ1516&lt;&gt;"","3")</f>
        <v>3</v>
      </c>
    </row>
    <row r="1517" spans="1:37" x14ac:dyDescent="0.25">
      <c r="A1517" t="s">
        <v>1917</v>
      </c>
      <c r="B1517" t="s">
        <v>1918</v>
      </c>
      <c r="C1517" s="67" t="str">
        <f t="shared" si="166"/>
        <v>Colette DeVeau</v>
      </c>
      <c r="D1517" s="71" t="str" cm="1">
        <f t="array" ref="D1517">_xlfn.IFS(AK1517="1",CONCATENATE(C1517,"Regional"),AK1517="2",CONCATENATE(C1517,"Sectional"),AK1517="3",CONCATENATE(C1517,COUNTIF($C$1:C1517,C1517)))</f>
        <v>Colette DeVeau4</v>
      </c>
      <c r="E1517" s="66">
        <v>45159.375</v>
      </c>
      <c r="F1517" t="s">
        <v>2404</v>
      </c>
      <c r="G1517" s="46">
        <v>35</v>
      </c>
      <c r="H1517" s="46">
        <v>54</v>
      </c>
      <c r="I1517" s="46">
        <v>25</v>
      </c>
      <c r="J1517" t="s">
        <v>411</v>
      </c>
      <c r="K1517" t="s">
        <v>90</v>
      </c>
      <c r="L1517" s="46">
        <v>2246</v>
      </c>
      <c r="M1517" s="46">
        <v>38</v>
      </c>
      <c r="N1517" s="46">
        <v>32.799999999999997</v>
      </c>
      <c r="O1517" s="46">
        <v>109</v>
      </c>
      <c r="P1517" s="46">
        <f t="shared" si="167"/>
        <v>1</v>
      </c>
      <c r="R1517" s="67" t="s">
        <v>2930</v>
      </c>
      <c r="S1517" s="67">
        <f>COUNTIF(Y$2:$Y$100,R1517)</f>
        <v>0</v>
      </c>
      <c r="V1517" s="67">
        <f t="shared" si="168"/>
        <v>0</v>
      </c>
      <c r="X1517"/>
      <c r="Y1517" s="67" t="str">
        <f t="shared" si="172"/>
        <v xml:space="preserve"> </v>
      </c>
      <c r="AB1517" t="s">
        <v>90</v>
      </c>
      <c r="AC1517" s="46">
        <v>2246</v>
      </c>
      <c r="AD1517" s="46">
        <v>38</v>
      </c>
      <c r="AE1517" s="46">
        <v>32.799999999999997</v>
      </c>
      <c r="AF1517" s="46">
        <v>109</v>
      </c>
      <c r="AH1517" s="70" t="str">
        <f t="shared" si="169"/>
        <v/>
      </c>
      <c r="AI1517" s="70" t="str">
        <f t="shared" si="170"/>
        <v/>
      </c>
      <c r="AJ1517" s="70" t="str">
        <f t="shared" si="171"/>
        <v>X</v>
      </c>
      <c r="AK1517" s="70" t="str" cm="1">
        <f t="array" ref="AK1517">_xlfn.IFS(AH1517&lt;&gt;"","1",AI1517&lt;&gt;"","2",AJ1517&lt;&gt;"","3")</f>
        <v>3</v>
      </c>
    </row>
    <row r="1518" spans="1:37" x14ac:dyDescent="0.25">
      <c r="A1518" t="s">
        <v>1825</v>
      </c>
      <c r="B1518" t="s">
        <v>570</v>
      </c>
      <c r="C1518" s="67" t="str">
        <f t="shared" si="166"/>
        <v>Sydney Reis</v>
      </c>
      <c r="D1518" s="71" t="str" cm="1">
        <f t="array" ref="D1518">_xlfn.IFS(AK1518="1",CONCATENATE(C1518,"Regional"),AK1518="2",CONCATENATE(C1518,"Sectional"),AK1518="3",CONCATENATE(C1518,COUNTIF($C$1:C1518,C1518)))</f>
        <v>Sydney Reis5</v>
      </c>
      <c r="E1518" s="66">
        <v>45159.375</v>
      </c>
      <c r="F1518" t="s">
        <v>2404</v>
      </c>
      <c r="G1518" s="46">
        <v>35</v>
      </c>
      <c r="H1518" s="46">
        <v>54</v>
      </c>
      <c r="I1518" s="46">
        <v>25</v>
      </c>
      <c r="J1518" t="s">
        <v>411</v>
      </c>
      <c r="K1518" t="s">
        <v>90</v>
      </c>
      <c r="L1518" s="46">
        <v>2246</v>
      </c>
      <c r="M1518" s="46">
        <v>38</v>
      </c>
      <c r="N1518" s="46">
        <v>32.799999999999997</v>
      </c>
      <c r="O1518" s="46">
        <v>109</v>
      </c>
      <c r="P1518" s="46">
        <f t="shared" si="167"/>
        <v>1</v>
      </c>
      <c r="R1518" s="67" t="s">
        <v>2828</v>
      </c>
      <c r="S1518" s="67">
        <f>COUNTIF(Y$2:$Y$100,R1518)</f>
        <v>0</v>
      </c>
      <c r="V1518" s="67">
        <f t="shared" si="168"/>
        <v>0</v>
      </c>
      <c r="X1518"/>
      <c r="Y1518" s="67" t="str">
        <f t="shared" si="172"/>
        <v xml:space="preserve"> </v>
      </c>
      <c r="AB1518" t="s">
        <v>90</v>
      </c>
      <c r="AC1518" s="46">
        <v>2246</v>
      </c>
      <c r="AD1518" s="46">
        <v>38</v>
      </c>
      <c r="AE1518" s="46">
        <v>32.799999999999997</v>
      </c>
      <c r="AF1518" s="46">
        <v>109</v>
      </c>
      <c r="AH1518" s="70" t="str">
        <f t="shared" si="169"/>
        <v/>
      </c>
      <c r="AI1518" s="70" t="str">
        <f t="shared" si="170"/>
        <v/>
      </c>
      <c r="AJ1518" s="70" t="str">
        <f t="shared" si="171"/>
        <v>X</v>
      </c>
      <c r="AK1518" s="70" t="str" cm="1">
        <f t="array" ref="AK1518">_xlfn.IFS(AH1518&lt;&gt;"","1",AI1518&lt;&gt;"","2",AJ1518&lt;&gt;"","3")</f>
        <v>3</v>
      </c>
    </row>
    <row r="1519" spans="1:37" x14ac:dyDescent="0.25">
      <c r="A1519" t="s">
        <v>1925</v>
      </c>
      <c r="B1519" t="s">
        <v>431</v>
      </c>
      <c r="C1519" s="67" t="str">
        <f t="shared" si="166"/>
        <v>Paige Wolf</v>
      </c>
      <c r="D1519" s="71" t="str" cm="1">
        <f t="array" ref="D1519">_xlfn.IFS(AK1519="1",CONCATENATE(C1519,"Regional"),AK1519="2",CONCATENATE(C1519,"Sectional"),AK1519="3",CONCATENATE(C1519,COUNTIF($C$1:C1519,C1519)))</f>
        <v>Paige Wolf2</v>
      </c>
      <c r="E1519" s="66">
        <v>45159.375</v>
      </c>
      <c r="F1519" t="s">
        <v>2404</v>
      </c>
      <c r="G1519" s="46">
        <v>35</v>
      </c>
      <c r="H1519" s="46">
        <v>55</v>
      </c>
      <c r="I1519" s="46">
        <v>27</v>
      </c>
      <c r="J1519" t="s">
        <v>411</v>
      </c>
      <c r="K1519" t="s">
        <v>90</v>
      </c>
      <c r="L1519" s="46">
        <v>2246</v>
      </c>
      <c r="M1519" s="46">
        <v>38</v>
      </c>
      <c r="N1519" s="46">
        <v>32.799999999999997</v>
      </c>
      <c r="O1519" s="46">
        <v>109</v>
      </c>
      <c r="P1519" s="46">
        <f t="shared" si="167"/>
        <v>1</v>
      </c>
      <c r="R1519" s="67" t="s">
        <v>2937</v>
      </c>
      <c r="S1519" s="67">
        <f>COUNTIF(Y$2:$Y$100,R1519)</f>
        <v>0</v>
      </c>
      <c r="V1519" s="67">
        <f t="shared" si="168"/>
        <v>0</v>
      </c>
      <c r="X1519"/>
      <c r="Y1519" s="67" t="str">
        <f t="shared" si="172"/>
        <v xml:space="preserve"> </v>
      </c>
      <c r="AB1519" t="s">
        <v>90</v>
      </c>
      <c r="AC1519" s="46">
        <v>2246</v>
      </c>
      <c r="AD1519" s="46">
        <v>38</v>
      </c>
      <c r="AE1519" s="46">
        <v>32.799999999999997</v>
      </c>
      <c r="AF1519" s="46">
        <v>109</v>
      </c>
      <c r="AH1519" s="70" t="str">
        <f t="shared" si="169"/>
        <v/>
      </c>
      <c r="AI1519" s="70" t="str">
        <f t="shared" si="170"/>
        <v/>
      </c>
      <c r="AJ1519" s="70" t="str">
        <f t="shared" si="171"/>
        <v>X</v>
      </c>
      <c r="AK1519" s="70" t="str" cm="1">
        <f t="array" ref="AK1519">_xlfn.IFS(AH1519&lt;&gt;"","1",AI1519&lt;&gt;"","2",AJ1519&lt;&gt;"","3")</f>
        <v>3</v>
      </c>
    </row>
    <row r="1520" spans="1:37" x14ac:dyDescent="0.25">
      <c r="A1520" t="s">
        <v>288</v>
      </c>
      <c r="B1520" t="s">
        <v>430</v>
      </c>
      <c r="C1520" s="67" t="str">
        <f t="shared" si="166"/>
        <v>Gabi Krause</v>
      </c>
      <c r="D1520" s="71" t="str" cm="1">
        <f t="array" ref="D1520">_xlfn.IFS(AK1520="1",CONCATENATE(C1520,"Regional"),AK1520="2",CONCATENATE(C1520,"Sectional"),AK1520="3",CONCATENATE(C1520,COUNTIF($C$1:C1520,C1520)))</f>
        <v>Gabi Krause4</v>
      </c>
      <c r="E1520" s="66">
        <v>45159.375</v>
      </c>
      <c r="F1520" t="s">
        <v>2404</v>
      </c>
      <c r="G1520" s="46">
        <v>35</v>
      </c>
      <c r="H1520" s="46">
        <v>56</v>
      </c>
      <c r="I1520" s="46">
        <v>28</v>
      </c>
      <c r="J1520" t="s">
        <v>411</v>
      </c>
      <c r="K1520" t="s">
        <v>90</v>
      </c>
      <c r="L1520" s="46">
        <v>2246</v>
      </c>
      <c r="M1520" s="46">
        <v>38</v>
      </c>
      <c r="N1520" s="46">
        <v>32.799999999999997</v>
      </c>
      <c r="O1520" s="46">
        <v>109</v>
      </c>
      <c r="P1520" s="46">
        <f t="shared" si="167"/>
        <v>1</v>
      </c>
      <c r="R1520" s="67" t="s">
        <v>1149</v>
      </c>
      <c r="S1520" s="67">
        <f>COUNTIF(Y$2:$Y$100,R1520)</f>
        <v>0</v>
      </c>
      <c r="V1520" s="67">
        <f t="shared" si="168"/>
        <v>0</v>
      </c>
      <c r="X1520"/>
      <c r="Y1520" s="67" t="str">
        <f t="shared" si="172"/>
        <v xml:space="preserve"> </v>
      </c>
      <c r="AB1520" t="s">
        <v>90</v>
      </c>
      <c r="AC1520" s="46">
        <v>2246</v>
      </c>
      <c r="AD1520" s="46">
        <v>38</v>
      </c>
      <c r="AE1520" s="46">
        <v>32.799999999999997</v>
      </c>
      <c r="AF1520" s="46">
        <v>109</v>
      </c>
      <c r="AH1520" s="70" t="str">
        <f t="shared" si="169"/>
        <v/>
      </c>
      <c r="AI1520" s="70" t="str">
        <f t="shared" si="170"/>
        <v/>
      </c>
      <c r="AJ1520" s="70" t="str">
        <f t="shared" si="171"/>
        <v>X</v>
      </c>
      <c r="AK1520" s="70" t="str" cm="1">
        <f t="array" ref="AK1520">_xlfn.IFS(AH1520&lt;&gt;"","1",AI1520&lt;&gt;"","2",AJ1520&lt;&gt;"","3")</f>
        <v>3</v>
      </c>
    </row>
    <row r="1521" spans="1:37" x14ac:dyDescent="0.25">
      <c r="A1521" t="s">
        <v>1830</v>
      </c>
      <c r="B1521" t="s">
        <v>682</v>
      </c>
      <c r="C1521" s="67" t="str">
        <f t="shared" si="166"/>
        <v>Aubrey Christman</v>
      </c>
      <c r="D1521" s="71" t="str" cm="1">
        <f t="array" ref="D1521">_xlfn.IFS(AK1521="1",CONCATENATE(C1521,"Regional"),AK1521="2",CONCATENATE(C1521,"Sectional"),AK1521="3",CONCATENATE(C1521,COUNTIF($C$1:C1521,C1521)))</f>
        <v>Aubrey Christman5</v>
      </c>
      <c r="E1521" s="66">
        <v>45159.375</v>
      </c>
      <c r="F1521" t="s">
        <v>2404</v>
      </c>
      <c r="G1521" s="46">
        <v>35</v>
      </c>
      <c r="H1521" s="46">
        <v>56</v>
      </c>
      <c r="I1521" s="46">
        <v>28</v>
      </c>
      <c r="J1521" t="s">
        <v>411</v>
      </c>
      <c r="K1521" t="s">
        <v>90</v>
      </c>
      <c r="L1521" s="46">
        <v>2246</v>
      </c>
      <c r="M1521" s="46">
        <v>38</v>
      </c>
      <c r="N1521" s="46">
        <v>32.799999999999997</v>
      </c>
      <c r="O1521" s="46">
        <v>109</v>
      </c>
      <c r="P1521" s="46">
        <f t="shared" si="167"/>
        <v>1</v>
      </c>
      <c r="R1521" s="67" t="s">
        <v>2833</v>
      </c>
      <c r="S1521" s="67">
        <f>COUNTIF(Y$2:$Y$100,R1521)</f>
        <v>0</v>
      </c>
      <c r="V1521" s="67">
        <f t="shared" si="168"/>
        <v>0</v>
      </c>
      <c r="X1521"/>
      <c r="Y1521" s="67" t="str">
        <f t="shared" si="172"/>
        <v xml:space="preserve"> </v>
      </c>
      <c r="AB1521" t="s">
        <v>90</v>
      </c>
      <c r="AC1521" s="46">
        <v>2246</v>
      </c>
      <c r="AD1521" s="46">
        <v>38</v>
      </c>
      <c r="AE1521" s="46">
        <v>32.799999999999997</v>
      </c>
      <c r="AF1521" s="46">
        <v>109</v>
      </c>
      <c r="AH1521" s="70" t="str">
        <f t="shared" si="169"/>
        <v/>
      </c>
      <c r="AI1521" s="70" t="str">
        <f t="shared" si="170"/>
        <v/>
      </c>
      <c r="AJ1521" s="70" t="str">
        <f t="shared" si="171"/>
        <v>X</v>
      </c>
      <c r="AK1521" s="70" t="str" cm="1">
        <f t="array" ref="AK1521">_xlfn.IFS(AH1521&lt;&gt;"","1",AI1521&lt;&gt;"","2",AJ1521&lt;&gt;"","3")</f>
        <v>3</v>
      </c>
    </row>
    <row r="1522" spans="1:37" x14ac:dyDescent="0.25">
      <c r="A1522" t="s">
        <v>1922</v>
      </c>
      <c r="B1522" t="s">
        <v>1923</v>
      </c>
      <c r="C1522" s="67" t="str">
        <f t="shared" si="166"/>
        <v>Reid Corcoran</v>
      </c>
      <c r="D1522" s="71" t="str" cm="1">
        <f t="array" ref="D1522">_xlfn.IFS(AK1522="1",CONCATENATE(C1522,"Regional"),AK1522="2",CONCATENATE(C1522,"Sectional"),AK1522="3",CONCATENATE(C1522,COUNTIF($C$1:C1522,C1522)))</f>
        <v>Reid Corcoran2</v>
      </c>
      <c r="E1522" s="66">
        <v>45159.375</v>
      </c>
      <c r="F1522" t="s">
        <v>2404</v>
      </c>
      <c r="G1522" s="46">
        <v>35</v>
      </c>
      <c r="H1522" s="46">
        <v>56</v>
      </c>
      <c r="I1522" s="46">
        <v>28</v>
      </c>
      <c r="J1522" t="s">
        <v>411</v>
      </c>
      <c r="K1522" t="s">
        <v>90</v>
      </c>
      <c r="L1522" s="46">
        <v>2246</v>
      </c>
      <c r="M1522" s="46">
        <v>38</v>
      </c>
      <c r="N1522" s="46">
        <v>32.799999999999997</v>
      </c>
      <c r="O1522" s="46">
        <v>109</v>
      </c>
      <c r="P1522" s="46">
        <f t="shared" si="167"/>
        <v>1</v>
      </c>
      <c r="R1522" s="67" t="s">
        <v>2934</v>
      </c>
      <c r="S1522" s="67">
        <f>COUNTIF(Y$2:$Y$100,R1522)</f>
        <v>0</v>
      </c>
      <c r="V1522" s="67">
        <f t="shared" si="168"/>
        <v>0</v>
      </c>
      <c r="X1522"/>
      <c r="Y1522" s="67" t="str">
        <f t="shared" si="172"/>
        <v xml:space="preserve"> </v>
      </c>
      <c r="AB1522" t="s">
        <v>90</v>
      </c>
      <c r="AC1522" s="46">
        <v>2246</v>
      </c>
      <c r="AD1522" s="46">
        <v>38</v>
      </c>
      <c r="AE1522" s="46">
        <v>32.799999999999997</v>
      </c>
      <c r="AF1522" s="46">
        <v>109</v>
      </c>
      <c r="AH1522" s="70" t="str">
        <f t="shared" si="169"/>
        <v/>
      </c>
      <c r="AI1522" s="70" t="str">
        <f t="shared" si="170"/>
        <v/>
      </c>
      <c r="AJ1522" s="70" t="str">
        <f t="shared" si="171"/>
        <v>X</v>
      </c>
      <c r="AK1522" s="70" t="str" cm="1">
        <f t="array" ref="AK1522">_xlfn.IFS(AH1522&lt;&gt;"","1",AI1522&lt;&gt;"","2",AJ1522&lt;&gt;"","3")</f>
        <v>3</v>
      </c>
    </row>
    <row r="1523" spans="1:37" x14ac:dyDescent="0.25">
      <c r="A1523" t="s">
        <v>1920</v>
      </c>
      <c r="B1523" t="s">
        <v>277</v>
      </c>
      <c r="C1523" s="67" t="str">
        <f t="shared" si="166"/>
        <v>Peyton Wyss</v>
      </c>
      <c r="D1523" s="71" t="str" cm="1">
        <f t="array" ref="D1523">_xlfn.IFS(AK1523="1",CONCATENATE(C1523,"Regional"),AK1523="2",CONCATENATE(C1523,"Sectional"),AK1523="3",CONCATENATE(C1523,COUNTIF($C$1:C1523,C1523)))</f>
        <v>Peyton Wyss4</v>
      </c>
      <c r="E1523" s="66">
        <v>45159.375</v>
      </c>
      <c r="F1523" t="s">
        <v>2404</v>
      </c>
      <c r="G1523" s="46">
        <v>35</v>
      </c>
      <c r="H1523" s="46">
        <v>58</v>
      </c>
      <c r="I1523" s="46">
        <v>31</v>
      </c>
      <c r="J1523" t="s">
        <v>411</v>
      </c>
      <c r="K1523" t="s">
        <v>90</v>
      </c>
      <c r="L1523" s="46">
        <v>2246</v>
      </c>
      <c r="M1523" s="46">
        <v>38</v>
      </c>
      <c r="N1523" s="46">
        <v>32.799999999999997</v>
      </c>
      <c r="O1523" s="46">
        <v>109</v>
      </c>
      <c r="P1523" s="46">
        <f t="shared" si="167"/>
        <v>1</v>
      </c>
      <c r="R1523" s="67" t="s">
        <v>2932</v>
      </c>
      <c r="S1523" s="67">
        <f>COUNTIF(Y$2:$Y$100,R1523)</f>
        <v>0</v>
      </c>
      <c r="V1523" s="67">
        <f t="shared" si="168"/>
        <v>0</v>
      </c>
      <c r="X1523"/>
      <c r="Y1523" s="67" t="str">
        <f t="shared" si="172"/>
        <v xml:space="preserve"> </v>
      </c>
      <c r="AB1523" t="s">
        <v>90</v>
      </c>
      <c r="AC1523" s="46">
        <v>2246</v>
      </c>
      <c r="AD1523" s="46">
        <v>38</v>
      </c>
      <c r="AE1523" s="46">
        <v>32.799999999999997</v>
      </c>
      <c r="AF1523" s="46">
        <v>109</v>
      </c>
      <c r="AH1523" s="70" t="str">
        <f t="shared" si="169"/>
        <v/>
      </c>
      <c r="AI1523" s="70" t="str">
        <f t="shared" si="170"/>
        <v/>
      </c>
      <c r="AJ1523" s="70" t="str">
        <f t="shared" si="171"/>
        <v>X</v>
      </c>
      <c r="AK1523" s="70" t="str" cm="1">
        <f t="array" ref="AK1523">_xlfn.IFS(AH1523&lt;&gt;"","1",AI1523&lt;&gt;"","2",AJ1523&lt;&gt;"","3")</f>
        <v>3</v>
      </c>
    </row>
    <row r="1524" spans="1:37" x14ac:dyDescent="0.25">
      <c r="A1524" t="s">
        <v>437</v>
      </c>
      <c r="B1524" t="s">
        <v>438</v>
      </c>
      <c r="C1524" s="67" t="str">
        <f t="shared" si="166"/>
        <v>Merrill Kelsey</v>
      </c>
      <c r="D1524" s="71" t="str" cm="1">
        <f t="array" ref="D1524">_xlfn.IFS(AK1524="1",CONCATENATE(C1524,"Regional"),AK1524="2",CONCATENATE(C1524,"Sectional"),AK1524="3",CONCATENATE(C1524,COUNTIF($C$1:C1524,C1524)))</f>
        <v>Merrill Kelsey3</v>
      </c>
      <c r="E1524" s="66">
        <v>45159.375</v>
      </c>
      <c r="F1524" t="s">
        <v>2404</v>
      </c>
      <c r="G1524" s="46">
        <v>35</v>
      </c>
      <c r="H1524" s="46">
        <v>58</v>
      </c>
      <c r="I1524" s="46">
        <v>31</v>
      </c>
      <c r="J1524" t="s">
        <v>411</v>
      </c>
      <c r="K1524" t="s">
        <v>90</v>
      </c>
      <c r="L1524" s="46">
        <v>2246</v>
      </c>
      <c r="M1524" s="46">
        <v>38</v>
      </c>
      <c r="N1524" s="46">
        <v>32.799999999999997</v>
      </c>
      <c r="O1524" s="46">
        <v>109</v>
      </c>
      <c r="P1524" s="46">
        <f t="shared" si="167"/>
        <v>1</v>
      </c>
      <c r="R1524" s="67" t="s">
        <v>1152</v>
      </c>
      <c r="S1524" s="67">
        <f>COUNTIF(Y$2:$Y$100,R1524)</f>
        <v>0</v>
      </c>
      <c r="V1524" s="67">
        <f t="shared" si="168"/>
        <v>0</v>
      </c>
      <c r="X1524"/>
      <c r="Y1524" s="67" t="str">
        <f t="shared" si="172"/>
        <v xml:space="preserve"> </v>
      </c>
      <c r="AB1524" t="s">
        <v>90</v>
      </c>
      <c r="AC1524" s="46">
        <v>2246</v>
      </c>
      <c r="AD1524" s="46">
        <v>38</v>
      </c>
      <c r="AE1524" s="46">
        <v>32.799999999999997</v>
      </c>
      <c r="AF1524" s="46">
        <v>109</v>
      </c>
      <c r="AH1524" s="70" t="str">
        <f t="shared" si="169"/>
        <v/>
      </c>
      <c r="AI1524" s="70" t="str">
        <f t="shared" si="170"/>
        <v/>
      </c>
      <c r="AJ1524" s="70" t="str">
        <f t="shared" si="171"/>
        <v>X</v>
      </c>
      <c r="AK1524" s="70" t="str" cm="1">
        <f t="array" ref="AK1524">_xlfn.IFS(AH1524&lt;&gt;"","1",AI1524&lt;&gt;"","2",AJ1524&lt;&gt;"","3")</f>
        <v>3</v>
      </c>
    </row>
    <row r="1525" spans="1:37" x14ac:dyDescent="0.25">
      <c r="A1525" t="s">
        <v>1108</v>
      </c>
      <c r="B1525" t="s">
        <v>253</v>
      </c>
      <c r="C1525" s="67" t="str">
        <f t="shared" si="166"/>
        <v>Lily Glysch</v>
      </c>
      <c r="D1525" s="71" t="str" cm="1">
        <f t="array" ref="D1525">_xlfn.IFS(AK1525="1",CONCATENATE(C1525,"Regional"),AK1525="2",CONCATENATE(C1525,"Sectional"),AK1525="3",CONCATENATE(C1525,COUNTIF($C$1:C1525,C1525)))</f>
        <v>Lily Glysch5</v>
      </c>
      <c r="E1525" s="66">
        <v>45159.375</v>
      </c>
      <c r="F1525" t="s">
        <v>2404</v>
      </c>
      <c r="G1525" s="46">
        <v>35</v>
      </c>
      <c r="H1525" s="46">
        <v>58</v>
      </c>
      <c r="I1525" s="46">
        <v>31</v>
      </c>
      <c r="J1525" t="s">
        <v>411</v>
      </c>
      <c r="K1525" t="s">
        <v>90</v>
      </c>
      <c r="L1525" s="46">
        <v>2246</v>
      </c>
      <c r="M1525" s="46">
        <v>38</v>
      </c>
      <c r="N1525" s="46">
        <v>32.799999999999997</v>
      </c>
      <c r="O1525" s="46">
        <v>109</v>
      </c>
      <c r="P1525" s="46">
        <f t="shared" si="167"/>
        <v>1</v>
      </c>
      <c r="R1525" s="67" t="s">
        <v>1581</v>
      </c>
      <c r="S1525" s="67">
        <f>COUNTIF(Y$2:$Y$100,R1525)</f>
        <v>0</v>
      </c>
      <c r="V1525" s="67">
        <f t="shared" si="168"/>
        <v>0</v>
      </c>
      <c r="X1525"/>
      <c r="Y1525" s="67" t="str">
        <f t="shared" si="172"/>
        <v xml:space="preserve"> </v>
      </c>
      <c r="AB1525" t="s">
        <v>90</v>
      </c>
      <c r="AC1525" s="46">
        <v>2246</v>
      </c>
      <c r="AD1525" s="46">
        <v>38</v>
      </c>
      <c r="AE1525" s="46">
        <v>32.799999999999997</v>
      </c>
      <c r="AF1525" s="46">
        <v>109</v>
      </c>
      <c r="AH1525" s="70" t="str">
        <f t="shared" si="169"/>
        <v/>
      </c>
      <c r="AI1525" s="70" t="str">
        <f t="shared" si="170"/>
        <v/>
      </c>
      <c r="AJ1525" s="70" t="str">
        <f t="shared" si="171"/>
        <v>X</v>
      </c>
      <c r="AK1525" s="70" t="str" cm="1">
        <f t="array" ref="AK1525">_xlfn.IFS(AH1525&lt;&gt;"","1",AI1525&lt;&gt;"","2",AJ1525&lt;&gt;"","3")</f>
        <v>3</v>
      </c>
    </row>
    <row r="1526" spans="1:37" x14ac:dyDescent="0.25">
      <c r="A1526" t="s">
        <v>1831</v>
      </c>
      <c r="B1526" t="s">
        <v>210</v>
      </c>
      <c r="C1526" s="67" t="str">
        <f t="shared" si="166"/>
        <v>Alexis VandeCorput</v>
      </c>
      <c r="D1526" s="71" t="str" cm="1">
        <f t="array" ref="D1526">_xlfn.IFS(AK1526="1",CONCATENATE(C1526,"Regional"),AK1526="2",CONCATENATE(C1526,"Sectional"),AK1526="3",CONCATENATE(C1526,COUNTIF($C$1:C1526,C1526)))</f>
        <v>Alexis VandeCorput4</v>
      </c>
      <c r="E1526" s="66">
        <v>45159.375</v>
      </c>
      <c r="F1526" t="s">
        <v>2404</v>
      </c>
      <c r="G1526" s="46">
        <v>35</v>
      </c>
      <c r="H1526" s="46">
        <v>60</v>
      </c>
      <c r="I1526" s="46">
        <v>34</v>
      </c>
      <c r="J1526" t="s">
        <v>411</v>
      </c>
      <c r="K1526" t="s">
        <v>90</v>
      </c>
      <c r="L1526" s="46">
        <v>2246</v>
      </c>
      <c r="M1526" s="46">
        <v>38</v>
      </c>
      <c r="N1526" s="46">
        <v>32.799999999999997</v>
      </c>
      <c r="O1526" s="46">
        <v>109</v>
      </c>
      <c r="P1526" s="46">
        <f t="shared" si="167"/>
        <v>1</v>
      </c>
      <c r="R1526" s="67" t="s">
        <v>2834</v>
      </c>
      <c r="S1526" s="67">
        <f>COUNTIF(Y$2:$Y$100,R1526)</f>
        <v>0</v>
      </c>
      <c r="V1526" s="67">
        <f t="shared" si="168"/>
        <v>0</v>
      </c>
      <c r="X1526"/>
      <c r="Y1526" s="67" t="str">
        <f t="shared" si="172"/>
        <v xml:space="preserve"> </v>
      </c>
      <c r="AB1526" t="s">
        <v>90</v>
      </c>
      <c r="AC1526" s="46">
        <v>2246</v>
      </c>
      <c r="AD1526" s="46">
        <v>38</v>
      </c>
      <c r="AE1526" s="46">
        <v>32.799999999999997</v>
      </c>
      <c r="AF1526" s="46">
        <v>109</v>
      </c>
      <c r="AH1526" s="70" t="str">
        <f t="shared" si="169"/>
        <v/>
      </c>
      <c r="AI1526" s="70" t="str">
        <f t="shared" si="170"/>
        <v/>
      </c>
      <c r="AJ1526" s="70" t="str">
        <f t="shared" si="171"/>
        <v>X</v>
      </c>
      <c r="AK1526" s="70" t="str" cm="1">
        <f t="array" ref="AK1526">_xlfn.IFS(AH1526&lt;&gt;"","1",AI1526&lt;&gt;"","2",AJ1526&lt;&gt;"","3")</f>
        <v>3</v>
      </c>
    </row>
    <row r="1527" spans="1:37" x14ac:dyDescent="0.25">
      <c r="A1527" t="s">
        <v>1928</v>
      </c>
      <c r="B1527" t="s">
        <v>907</v>
      </c>
      <c r="C1527" s="67" t="str">
        <f t="shared" si="166"/>
        <v>Hailey Spates</v>
      </c>
      <c r="D1527" s="71" t="str" cm="1">
        <f t="array" ref="D1527">_xlfn.IFS(AK1527="1",CONCATENATE(C1527,"Regional"),AK1527="2",CONCATENATE(C1527,"Sectional"),AK1527="3",CONCATENATE(C1527,COUNTIF($C$1:C1527,C1527)))</f>
        <v>Hailey Spates1</v>
      </c>
      <c r="E1527" s="66">
        <v>45159.375</v>
      </c>
      <c r="F1527" t="s">
        <v>2404</v>
      </c>
      <c r="G1527" s="46">
        <v>35</v>
      </c>
      <c r="H1527" s="46">
        <v>67</v>
      </c>
      <c r="I1527" s="46">
        <v>35</v>
      </c>
      <c r="J1527" t="s">
        <v>411</v>
      </c>
      <c r="K1527" t="s">
        <v>90</v>
      </c>
      <c r="L1527" s="46">
        <v>2246</v>
      </c>
      <c r="M1527" s="46">
        <v>38</v>
      </c>
      <c r="N1527" s="46">
        <v>32.799999999999997</v>
      </c>
      <c r="O1527" s="46">
        <v>109</v>
      </c>
      <c r="P1527" s="46">
        <f t="shared" si="167"/>
        <v>1</v>
      </c>
      <c r="R1527" s="67" t="s">
        <v>2940</v>
      </c>
      <c r="S1527" s="67">
        <f>COUNTIF(Y$2:$Y$100,R1527)</f>
        <v>0</v>
      </c>
      <c r="V1527" s="67">
        <f t="shared" si="168"/>
        <v>0</v>
      </c>
      <c r="X1527"/>
      <c r="Y1527" s="67" t="str">
        <f t="shared" si="172"/>
        <v xml:space="preserve"> </v>
      </c>
      <c r="AB1527" t="s">
        <v>90</v>
      </c>
      <c r="AC1527" s="46">
        <v>2246</v>
      </c>
      <c r="AD1527" s="46">
        <v>38</v>
      </c>
      <c r="AE1527" s="46">
        <v>32.799999999999997</v>
      </c>
      <c r="AF1527" s="46">
        <v>109</v>
      </c>
      <c r="AH1527" s="70" t="str">
        <f t="shared" si="169"/>
        <v/>
      </c>
      <c r="AI1527" s="70" t="str">
        <f t="shared" si="170"/>
        <v/>
      </c>
      <c r="AJ1527" s="70" t="str">
        <f t="shared" si="171"/>
        <v>X</v>
      </c>
      <c r="AK1527" s="70" t="str" cm="1">
        <f t="array" ref="AK1527">_xlfn.IFS(AH1527&lt;&gt;"","1",AI1527&lt;&gt;"","2",AJ1527&lt;&gt;"","3")</f>
        <v>3</v>
      </c>
    </row>
    <row r="1528" spans="1:37" x14ac:dyDescent="0.25">
      <c r="A1528" t="s">
        <v>521</v>
      </c>
      <c r="B1528" t="s">
        <v>416</v>
      </c>
      <c r="C1528" s="67" t="str">
        <f t="shared" si="166"/>
        <v>Sarah Chaffee</v>
      </c>
      <c r="D1528" s="71" t="str" cm="1">
        <f t="array" ref="D1528">_xlfn.IFS(AK1528="1",CONCATENATE(C1528,"Regional"),AK1528="2",CONCATENATE(C1528,"Sectional"),AK1528="3",CONCATENATE(C1528,COUNTIF($C$1:C1528,C1528)))</f>
        <v>Sarah Chaffee3</v>
      </c>
      <c r="E1528" s="66">
        <v>45159.375</v>
      </c>
      <c r="F1528" t="s">
        <v>2439</v>
      </c>
      <c r="G1528" s="46">
        <v>44</v>
      </c>
      <c r="H1528" s="46">
        <v>75</v>
      </c>
      <c r="I1528" s="46">
        <v>1</v>
      </c>
      <c r="J1528" t="s">
        <v>152</v>
      </c>
      <c r="K1528" t="s">
        <v>90</v>
      </c>
      <c r="L1528" s="46">
        <v>4806</v>
      </c>
      <c r="M1528" s="46">
        <v>72</v>
      </c>
      <c r="N1528" s="46">
        <v>68.3</v>
      </c>
      <c r="O1528" s="46">
        <v>114</v>
      </c>
      <c r="P1528" s="46">
        <f t="shared" si="167"/>
        <v>2</v>
      </c>
      <c r="R1528" s="67" t="s">
        <v>1198</v>
      </c>
      <c r="S1528" s="67">
        <f>COUNTIF(Y$2:$Y$100,R1528)</f>
        <v>0</v>
      </c>
      <c r="V1528" s="67">
        <f t="shared" si="168"/>
        <v>0</v>
      </c>
      <c r="X1528"/>
      <c r="Y1528" s="67" t="str">
        <f t="shared" si="172"/>
        <v xml:space="preserve"> </v>
      </c>
      <c r="AB1528" t="s">
        <v>90</v>
      </c>
      <c r="AC1528" s="46">
        <v>4806</v>
      </c>
      <c r="AD1528" s="46">
        <v>72</v>
      </c>
      <c r="AE1528" s="46">
        <v>68.3</v>
      </c>
      <c r="AF1528" s="46">
        <v>114</v>
      </c>
      <c r="AH1528" s="70" t="str">
        <f t="shared" si="169"/>
        <v/>
      </c>
      <c r="AI1528" s="70" t="str">
        <f t="shared" si="170"/>
        <v/>
      </c>
      <c r="AJ1528" s="70" t="str">
        <f t="shared" si="171"/>
        <v>X</v>
      </c>
      <c r="AK1528" s="70" t="str" cm="1">
        <f t="array" ref="AK1528">_xlfn.IFS(AH1528&lt;&gt;"","1",AI1528&lt;&gt;"","2",AJ1528&lt;&gt;"","3")</f>
        <v>3</v>
      </c>
    </row>
    <row r="1529" spans="1:37" x14ac:dyDescent="0.25">
      <c r="A1529" t="s">
        <v>256</v>
      </c>
      <c r="B1529" t="s">
        <v>353</v>
      </c>
      <c r="C1529" s="67" t="str">
        <f t="shared" si="166"/>
        <v>Olivia Grothaus</v>
      </c>
      <c r="D1529" s="71" t="str" cm="1">
        <f t="array" ref="D1529">_xlfn.IFS(AK1529="1",CONCATENATE(C1529,"Regional"),AK1529="2",CONCATENATE(C1529,"Sectional"),AK1529="3",CONCATENATE(C1529,COUNTIF($C$1:C1529,C1529)))</f>
        <v>Olivia Grothaus3</v>
      </c>
      <c r="E1529" s="66">
        <v>45159.375</v>
      </c>
      <c r="F1529" t="s">
        <v>2439</v>
      </c>
      <c r="G1529" s="46">
        <v>44</v>
      </c>
      <c r="H1529" s="46">
        <v>84</v>
      </c>
      <c r="I1529" s="46">
        <v>2</v>
      </c>
      <c r="J1529" t="s">
        <v>152</v>
      </c>
      <c r="K1529" t="s">
        <v>90</v>
      </c>
      <c r="L1529" s="46">
        <v>4806</v>
      </c>
      <c r="M1529" s="46">
        <v>72</v>
      </c>
      <c r="N1529" s="46">
        <v>68.3</v>
      </c>
      <c r="O1529" s="46">
        <v>114</v>
      </c>
      <c r="P1529" s="46">
        <f t="shared" si="167"/>
        <v>2</v>
      </c>
      <c r="R1529" s="67" t="s">
        <v>1200</v>
      </c>
      <c r="S1529" s="67">
        <f>COUNTIF(Y$2:$Y$100,R1529)</f>
        <v>0</v>
      </c>
      <c r="V1529" s="67">
        <f t="shared" si="168"/>
        <v>0</v>
      </c>
      <c r="X1529"/>
      <c r="Y1529" s="67" t="str">
        <f t="shared" si="172"/>
        <v xml:space="preserve"> </v>
      </c>
      <c r="AB1529" t="s">
        <v>90</v>
      </c>
      <c r="AC1529" s="46">
        <v>4806</v>
      </c>
      <c r="AD1529" s="46">
        <v>72</v>
      </c>
      <c r="AE1529" s="46">
        <v>68.3</v>
      </c>
      <c r="AF1529" s="46">
        <v>114</v>
      </c>
      <c r="AH1529" s="70" t="str">
        <f t="shared" si="169"/>
        <v/>
      </c>
      <c r="AI1529" s="70" t="str">
        <f t="shared" si="170"/>
        <v/>
      </c>
      <c r="AJ1529" s="70" t="str">
        <f t="shared" si="171"/>
        <v>X</v>
      </c>
      <c r="AK1529" s="70" t="str" cm="1">
        <f t="array" ref="AK1529">_xlfn.IFS(AH1529&lt;&gt;"","1",AI1529&lt;&gt;"","2",AJ1529&lt;&gt;"","3")</f>
        <v>3</v>
      </c>
    </row>
    <row r="1530" spans="1:37" x14ac:dyDescent="0.25">
      <c r="A1530" t="s">
        <v>708</v>
      </c>
      <c r="B1530" t="s">
        <v>709</v>
      </c>
      <c r="C1530" s="67" t="str">
        <f t="shared" si="166"/>
        <v>McKenna Zignego</v>
      </c>
      <c r="D1530" s="71" t="str" cm="1">
        <f t="array" ref="D1530">_xlfn.IFS(AK1530="1",CONCATENATE(C1530,"Regional"),AK1530="2",CONCATENATE(C1530,"Sectional"),AK1530="3",CONCATENATE(C1530,COUNTIF($C$1:C1530,C1530)))</f>
        <v>McKenna Zignego3</v>
      </c>
      <c r="E1530" s="66">
        <v>45159.375</v>
      </c>
      <c r="F1530" t="s">
        <v>2439</v>
      </c>
      <c r="G1530" s="46">
        <v>44</v>
      </c>
      <c r="H1530" s="46">
        <v>87</v>
      </c>
      <c r="I1530" s="46">
        <v>3</v>
      </c>
      <c r="J1530" t="s">
        <v>152</v>
      </c>
      <c r="K1530" t="s">
        <v>90</v>
      </c>
      <c r="L1530" s="46">
        <v>4806</v>
      </c>
      <c r="M1530" s="46">
        <v>72</v>
      </c>
      <c r="N1530" s="46">
        <v>68.3</v>
      </c>
      <c r="O1530" s="46">
        <v>114</v>
      </c>
      <c r="P1530" s="46">
        <f t="shared" si="167"/>
        <v>2</v>
      </c>
      <c r="R1530" s="67" t="s">
        <v>1309</v>
      </c>
      <c r="S1530" s="67">
        <f>COUNTIF(Y$2:$Y$100,R1530)</f>
        <v>0</v>
      </c>
      <c r="V1530" s="67">
        <f t="shared" si="168"/>
        <v>0</v>
      </c>
      <c r="X1530"/>
      <c r="Y1530" s="67" t="str">
        <f t="shared" si="172"/>
        <v xml:space="preserve"> </v>
      </c>
      <c r="AB1530" t="s">
        <v>90</v>
      </c>
      <c r="AC1530" s="46">
        <v>4806</v>
      </c>
      <c r="AD1530" s="46">
        <v>72</v>
      </c>
      <c r="AE1530" s="46">
        <v>68.3</v>
      </c>
      <c r="AF1530" s="46">
        <v>114</v>
      </c>
      <c r="AH1530" s="70" t="str">
        <f t="shared" si="169"/>
        <v/>
      </c>
      <c r="AI1530" s="70" t="str">
        <f t="shared" si="170"/>
        <v/>
      </c>
      <c r="AJ1530" s="70" t="str">
        <f t="shared" si="171"/>
        <v>X</v>
      </c>
      <c r="AK1530" s="70" t="str" cm="1">
        <f t="array" ref="AK1530">_xlfn.IFS(AH1530&lt;&gt;"","1",AI1530&lt;&gt;"","2",AJ1530&lt;&gt;"","3")</f>
        <v>3</v>
      </c>
    </row>
    <row r="1531" spans="1:37" x14ac:dyDescent="0.25">
      <c r="A1531" t="s">
        <v>534</v>
      </c>
      <c r="B1531" t="s">
        <v>653</v>
      </c>
      <c r="C1531" s="67" t="str">
        <f t="shared" si="166"/>
        <v>Addy Seaholm</v>
      </c>
      <c r="D1531" s="71" t="str" cm="1">
        <f t="array" ref="D1531">_xlfn.IFS(AK1531="1",CONCATENATE(C1531,"Regional"),AK1531="2",CONCATENATE(C1531,"Sectional"),AK1531="3",CONCATENATE(C1531,COUNTIF($C$1:C1531,C1531)))</f>
        <v>Addy Seaholm3</v>
      </c>
      <c r="E1531" s="66">
        <v>45159.375</v>
      </c>
      <c r="F1531" t="s">
        <v>2439</v>
      </c>
      <c r="G1531" s="46">
        <v>44</v>
      </c>
      <c r="H1531" s="46">
        <v>88</v>
      </c>
      <c r="I1531" s="46">
        <v>4</v>
      </c>
      <c r="J1531" t="s">
        <v>152</v>
      </c>
      <c r="K1531" t="s">
        <v>90</v>
      </c>
      <c r="L1531" s="46">
        <v>4806</v>
      </c>
      <c r="M1531" s="46">
        <v>72</v>
      </c>
      <c r="N1531" s="46">
        <v>68.3</v>
      </c>
      <c r="O1531" s="46">
        <v>114</v>
      </c>
      <c r="P1531" s="46">
        <f t="shared" si="167"/>
        <v>2</v>
      </c>
      <c r="R1531" s="67" t="s">
        <v>2757</v>
      </c>
      <c r="S1531" s="67">
        <f>COUNTIF(Y$2:$Y$100,R1531)</f>
        <v>0</v>
      </c>
      <c r="V1531" s="67">
        <f t="shared" si="168"/>
        <v>0</v>
      </c>
      <c r="X1531"/>
      <c r="Y1531" s="67" t="str">
        <f t="shared" si="172"/>
        <v xml:space="preserve"> </v>
      </c>
      <c r="AB1531" t="s">
        <v>90</v>
      </c>
      <c r="AC1531" s="46">
        <v>4806</v>
      </c>
      <c r="AD1531" s="46">
        <v>72</v>
      </c>
      <c r="AE1531" s="46">
        <v>68.3</v>
      </c>
      <c r="AF1531" s="46">
        <v>114</v>
      </c>
      <c r="AH1531" s="70" t="str">
        <f t="shared" si="169"/>
        <v/>
      </c>
      <c r="AI1531" s="70" t="str">
        <f t="shared" si="170"/>
        <v/>
      </c>
      <c r="AJ1531" s="70" t="str">
        <f t="shared" si="171"/>
        <v>X</v>
      </c>
      <c r="AK1531" s="70" t="str" cm="1">
        <f t="array" ref="AK1531">_xlfn.IFS(AH1531&lt;&gt;"","1",AI1531&lt;&gt;"","2",AJ1531&lt;&gt;"","3")</f>
        <v>3</v>
      </c>
    </row>
    <row r="1532" spans="1:37" x14ac:dyDescent="0.25">
      <c r="A1532" t="s">
        <v>208</v>
      </c>
      <c r="B1532" t="s">
        <v>209</v>
      </c>
      <c r="C1532" s="67" t="str">
        <f t="shared" si="166"/>
        <v>Kaitlyn Bohl</v>
      </c>
      <c r="D1532" s="71" t="str" cm="1">
        <f t="array" ref="D1532">_xlfn.IFS(AK1532="1",CONCATENATE(C1532,"Regional"),AK1532="2",CONCATENATE(C1532,"Sectional"),AK1532="3",CONCATENATE(C1532,COUNTIF($C$1:C1532,C1532)))</f>
        <v>Kaitlyn Bohl2</v>
      </c>
      <c r="E1532" s="66">
        <v>45159.375</v>
      </c>
      <c r="F1532" t="s">
        <v>2439</v>
      </c>
      <c r="G1532" s="46">
        <v>44</v>
      </c>
      <c r="H1532" s="46">
        <v>89</v>
      </c>
      <c r="I1532" s="46">
        <v>5</v>
      </c>
      <c r="J1532" t="s">
        <v>152</v>
      </c>
      <c r="K1532" t="s">
        <v>90</v>
      </c>
      <c r="L1532" s="46">
        <v>4806</v>
      </c>
      <c r="M1532" s="46">
        <v>72</v>
      </c>
      <c r="N1532" s="46">
        <v>68.3</v>
      </c>
      <c r="O1532" s="46">
        <v>114</v>
      </c>
      <c r="P1532" s="46">
        <f t="shared" si="167"/>
        <v>2</v>
      </c>
      <c r="R1532" s="67" t="s">
        <v>2756</v>
      </c>
      <c r="S1532" s="67">
        <f>COUNTIF(Y$2:$Y$100,R1532)</f>
        <v>0</v>
      </c>
      <c r="V1532" s="67">
        <f t="shared" si="168"/>
        <v>0</v>
      </c>
      <c r="X1532"/>
      <c r="Y1532" s="67" t="str">
        <f t="shared" si="172"/>
        <v xml:space="preserve"> </v>
      </c>
      <c r="AB1532" t="s">
        <v>90</v>
      </c>
      <c r="AC1532" s="46">
        <v>4806</v>
      </c>
      <c r="AD1532" s="46">
        <v>72</v>
      </c>
      <c r="AE1532" s="46">
        <v>68.3</v>
      </c>
      <c r="AF1532" s="46">
        <v>114</v>
      </c>
      <c r="AH1532" s="70" t="str">
        <f t="shared" si="169"/>
        <v/>
      </c>
      <c r="AI1532" s="70" t="str">
        <f t="shared" si="170"/>
        <v/>
      </c>
      <c r="AJ1532" s="70" t="str">
        <f t="shared" si="171"/>
        <v>X</v>
      </c>
      <c r="AK1532" s="70" t="str" cm="1">
        <f t="array" ref="AK1532">_xlfn.IFS(AH1532&lt;&gt;"","1",AI1532&lt;&gt;"","2",AJ1532&lt;&gt;"","3")</f>
        <v>3</v>
      </c>
    </row>
    <row r="1533" spans="1:37" x14ac:dyDescent="0.25">
      <c r="A1533" t="s">
        <v>710</v>
      </c>
      <c r="B1533" t="s">
        <v>711</v>
      </c>
      <c r="C1533" s="67" t="str">
        <f t="shared" si="166"/>
        <v>Teckla Wahlstrand</v>
      </c>
      <c r="D1533" s="71" t="str" cm="1">
        <f t="array" ref="D1533">_xlfn.IFS(AK1533="1",CONCATENATE(C1533,"Regional"),AK1533="2",CONCATENATE(C1533,"Sectional"),AK1533="3",CONCATENATE(C1533,COUNTIF($C$1:C1533,C1533)))</f>
        <v>Teckla Wahlstrand3</v>
      </c>
      <c r="E1533" s="66">
        <v>45159.375</v>
      </c>
      <c r="F1533" t="s">
        <v>2439</v>
      </c>
      <c r="G1533" s="46">
        <v>44</v>
      </c>
      <c r="H1533" s="46">
        <v>92</v>
      </c>
      <c r="I1533" s="46">
        <v>6</v>
      </c>
      <c r="J1533" t="s">
        <v>152</v>
      </c>
      <c r="K1533" t="s">
        <v>90</v>
      </c>
      <c r="L1533" s="46">
        <v>4806</v>
      </c>
      <c r="M1533" s="46">
        <v>72</v>
      </c>
      <c r="N1533" s="46">
        <v>68.3</v>
      </c>
      <c r="O1533" s="46">
        <v>114</v>
      </c>
      <c r="P1533" s="46">
        <f t="shared" si="167"/>
        <v>2</v>
      </c>
      <c r="R1533" s="67" t="s">
        <v>1310</v>
      </c>
      <c r="S1533" s="67">
        <f>COUNTIF(Y$2:$Y$100,R1533)</f>
        <v>0</v>
      </c>
      <c r="V1533" s="67">
        <f t="shared" si="168"/>
        <v>0</v>
      </c>
      <c r="X1533"/>
      <c r="Y1533" s="67" t="str">
        <f t="shared" si="172"/>
        <v xml:space="preserve"> </v>
      </c>
      <c r="AB1533" t="s">
        <v>90</v>
      </c>
      <c r="AC1533" s="46">
        <v>4806</v>
      </c>
      <c r="AD1533" s="46">
        <v>72</v>
      </c>
      <c r="AE1533" s="46">
        <v>68.3</v>
      </c>
      <c r="AF1533" s="46">
        <v>114</v>
      </c>
      <c r="AH1533" s="70" t="str">
        <f t="shared" si="169"/>
        <v/>
      </c>
      <c r="AI1533" s="70" t="str">
        <f t="shared" si="170"/>
        <v/>
      </c>
      <c r="AJ1533" s="70" t="str">
        <f t="shared" si="171"/>
        <v>X</v>
      </c>
      <c r="AK1533" s="70" t="str" cm="1">
        <f t="array" ref="AK1533">_xlfn.IFS(AH1533&lt;&gt;"","1",AI1533&lt;&gt;"","2",AJ1533&lt;&gt;"","3")</f>
        <v>3</v>
      </c>
    </row>
    <row r="1534" spans="1:37" x14ac:dyDescent="0.25">
      <c r="A1534" t="s">
        <v>289</v>
      </c>
      <c r="B1534" t="s">
        <v>490</v>
      </c>
      <c r="C1534" s="67" t="str">
        <f t="shared" si="166"/>
        <v>Ellie Krueger</v>
      </c>
      <c r="D1534" s="71" t="str" cm="1">
        <f t="array" ref="D1534">_xlfn.IFS(AK1534="1",CONCATENATE(C1534,"Regional"),AK1534="2",CONCATENATE(C1534,"Sectional"),AK1534="3",CONCATENATE(C1534,COUNTIF($C$1:C1534,C1534)))</f>
        <v>Ellie Krueger3</v>
      </c>
      <c r="E1534" s="66">
        <v>45159.375</v>
      </c>
      <c r="F1534" t="s">
        <v>2439</v>
      </c>
      <c r="G1534" s="46">
        <v>44</v>
      </c>
      <c r="H1534" s="46">
        <v>92</v>
      </c>
      <c r="I1534" s="46">
        <v>6</v>
      </c>
      <c r="J1534" t="s">
        <v>152</v>
      </c>
      <c r="K1534" t="s">
        <v>90</v>
      </c>
      <c r="L1534" s="46">
        <v>4806</v>
      </c>
      <c r="M1534" s="46">
        <v>72</v>
      </c>
      <c r="N1534" s="46">
        <v>68.3</v>
      </c>
      <c r="O1534" s="46">
        <v>114</v>
      </c>
      <c r="P1534" s="46">
        <f t="shared" si="167"/>
        <v>2</v>
      </c>
      <c r="R1534" s="67" t="s">
        <v>1204</v>
      </c>
      <c r="S1534" s="67">
        <f>COUNTIF(Y$2:$Y$100,R1534)</f>
        <v>0</v>
      </c>
      <c r="V1534" s="67">
        <f t="shared" si="168"/>
        <v>0</v>
      </c>
      <c r="X1534"/>
      <c r="Y1534" s="67" t="str">
        <f t="shared" si="172"/>
        <v xml:space="preserve"> </v>
      </c>
      <c r="AB1534" t="s">
        <v>90</v>
      </c>
      <c r="AC1534" s="46">
        <v>4806</v>
      </c>
      <c r="AD1534" s="46">
        <v>72</v>
      </c>
      <c r="AE1534" s="46">
        <v>68.3</v>
      </c>
      <c r="AF1534" s="46">
        <v>114</v>
      </c>
      <c r="AH1534" s="70" t="str">
        <f t="shared" si="169"/>
        <v/>
      </c>
      <c r="AI1534" s="70" t="str">
        <f t="shared" si="170"/>
        <v/>
      </c>
      <c r="AJ1534" s="70" t="str">
        <f t="shared" si="171"/>
        <v>X</v>
      </c>
      <c r="AK1534" s="70" t="str" cm="1">
        <f t="array" ref="AK1534">_xlfn.IFS(AH1534&lt;&gt;"","1",AI1534&lt;&gt;"","2",AJ1534&lt;&gt;"","3")</f>
        <v>3</v>
      </c>
    </row>
    <row r="1535" spans="1:37" x14ac:dyDescent="0.25">
      <c r="A1535" t="s">
        <v>243</v>
      </c>
      <c r="B1535" t="s">
        <v>533</v>
      </c>
      <c r="C1535" s="67" t="str">
        <f t="shared" si="166"/>
        <v>Kaylee Erickson</v>
      </c>
      <c r="D1535" s="71" t="str" cm="1">
        <f t="array" ref="D1535">_xlfn.IFS(AK1535="1",CONCATENATE(C1535,"Regional"),AK1535="2",CONCATENATE(C1535,"Sectional"),AK1535="3",CONCATENATE(C1535,COUNTIF($C$1:C1535,C1535)))</f>
        <v>Kaylee Erickson3</v>
      </c>
      <c r="E1535" s="66">
        <v>45159.375</v>
      </c>
      <c r="F1535" t="s">
        <v>2439</v>
      </c>
      <c r="G1535" s="46">
        <v>44</v>
      </c>
      <c r="H1535" s="46">
        <v>92</v>
      </c>
      <c r="I1535" s="46">
        <v>6</v>
      </c>
      <c r="J1535" t="s">
        <v>152</v>
      </c>
      <c r="K1535" t="s">
        <v>90</v>
      </c>
      <c r="L1535" s="46">
        <v>4806</v>
      </c>
      <c r="M1535" s="46">
        <v>72</v>
      </c>
      <c r="N1535" s="46">
        <v>68.3</v>
      </c>
      <c r="O1535" s="46">
        <v>114</v>
      </c>
      <c r="P1535" s="46">
        <f t="shared" si="167"/>
        <v>2</v>
      </c>
      <c r="R1535" s="67" t="s">
        <v>1206</v>
      </c>
      <c r="S1535" s="67">
        <f>COUNTIF(Y$2:$Y$100,R1535)</f>
        <v>0</v>
      </c>
      <c r="V1535" s="67">
        <f t="shared" si="168"/>
        <v>0</v>
      </c>
      <c r="X1535"/>
      <c r="Y1535" s="67" t="str">
        <f t="shared" si="172"/>
        <v xml:space="preserve"> </v>
      </c>
      <c r="AB1535" t="s">
        <v>90</v>
      </c>
      <c r="AC1535" s="46">
        <v>4806</v>
      </c>
      <c r="AD1535" s="46">
        <v>72</v>
      </c>
      <c r="AE1535" s="46">
        <v>68.3</v>
      </c>
      <c r="AF1535" s="46">
        <v>114</v>
      </c>
      <c r="AH1535" s="70" t="str">
        <f t="shared" si="169"/>
        <v/>
      </c>
      <c r="AI1535" s="70" t="str">
        <f t="shared" si="170"/>
        <v/>
      </c>
      <c r="AJ1535" s="70" t="str">
        <f t="shared" si="171"/>
        <v>X</v>
      </c>
      <c r="AK1535" s="70" t="str" cm="1">
        <f t="array" ref="AK1535">_xlfn.IFS(AH1535&lt;&gt;"","1",AI1535&lt;&gt;"","2",AJ1535&lt;&gt;"","3")</f>
        <v>3</v>
      </c>
    </row>
    <row r="1536" spans="1:37" x14ac:dyDescent="0.25">
      <c r="A1536" t="s">
        <v>519</v>
      </c>
      <c r="B1536" t="s">
        <v>520</v>
      </c>
      <c r="C1536" s="67" t="str">
        <f t="shared" si="166"/>
        <v>Mahlia McCane</v>
      </c>
      <c r="D1536" s="71" t="str" cm="1">
        <f t="array" ref="D1536">_xlfn.IFS(AK1536="1",CONCATENATE(C1536,"Regional"),AK1536="2",CONCATENATE(C1536,"Sectional"),AK1536="3",CONCATENATE(C1536,COUNTIF($C$1:C1536,C1536)))</f>
        <v>Mahlia McCane3</v>
      </c>
      <c r="E1536" s="66">
        <v>45159.375</v>
      </c>
      <c r="F1536" t="s">
        <v>2439</v>
      </c>
      <c r="G1536" s="46">
        <v>44</v>
      </c>
      <c r="H1536" s="46">
        <v>93</v>
      </c>
      <c r="I1536" s="46">
        <v>9</v>
      </c>
      <c r="J1536" t="s">
        <v>152</v>
      </c>
      <c r="K1536" t="s">
        <v>90</v>
      </c>
      <c r="L1536" s="46">
        <v>4806</v>
      </c>
      <c r="M1536" s="46">
        <v>72</v>
      </c>
      <c r="N1536" s="46">
        <v>68.3</v>
      </c>
      <c r="O1536" s="46">
        <v>114</v>
      </c>
      <c r="P1536" s="46">
        <f t="shared" si="167"/>
        <v>2</v>
      </c>
      <c r="R1536" s="67" t="s">
        <v>1197</v>
      </c>
      <c r="S1536" s="67">
        <f>COUNTIF(Y$2:$Y$100,R1536)</f>
        <v>0</v>
      </c>
      <c r="V1536" s="67">
        <f t="shared" si="168"/>
        <v>0</v>
      </c>
      <c r="X1536"/>
      <c r="Y1536" s="67" t="str">
        <f t="shared" si="172"/>
        <v xml:space="preserve"> </v>
      </c>
      <c r="AB1536" t="s">
        <v>90</v>
      </c>
      <c r="AC1536" s="46">
        <v>4806</v>
      </c>
      <c r="AD1536" s="46">
        <v>72</v>
      </c>
      <c r="AE1536" s="46">
        <v>68.3</v>
      </c>
      <c r="AF1536" s="46">
        <v>114</v>
      </c>
      <c r="AH1536" s="70" t="str">
        <f t="shared" si="169"/>
        <v/>
      </c>
      <c r="AI1536" s="70" t="str">
        <f t="shared" si="170"/>
        <v/>
      </c>
      <c r="AJ1536" s="70" t="str">
        <f t="shared" si="171"/>
        <v>X</v>
      </c>
      <c r="AK1536" s="70" t="str" cm="1">
        <f t="array" ref="AK1536">_xlfn.IFS(AH1536&lt;&gt;"","1",AI1536&lt;&gt;"","2",AJ1536&lt;&gt;"","3")</f>
        <v>3</v>
      </c>
    </row>
    <row r="1537" spans="1:37" x14ac:dyDescent="0.25">
      <c r="A1537" t="s">
        <v>1752</v>
      </c>
      <c r="B1537" t="s">
        <v>907</v>
      </c>
      <c r="C1537" s="67" t="str">
        <f t="shared" si="166"/>
        <v>Hailey Goodman</v>
      </c>
      <c r="D1537" s="71" t="str" cm="1">
        <f t="array" ref="D1537">_xlfn.IFS(AK1537="1",CONCATENATE(C1537,"Regional"),AK1537="2",CONCATENATE(C1537,"Sectional"),AK1537="3",CONCATENATE(C1537,COUNTIF($C$1:C1537,C1537)))</f>
        <v>Hailey Goodman3</v>
      </c>
      <c r="E1537" s="66">
        <v>45159.375</v>
      </c>
      <c r="F1537" t="s">
        <v>2439</v>
      </c>
      <c r="G1537" s="46">
        <v>44</v>
      </c>
      <c r="H1537" s="46">
        <v>95</v>
      </c>
      <c r="I1537" s="46">
        <v>10</v>
      </c>
      <c r="J1537" t="s">
        <v>152</v>
      </c>
      <c r="K1537" t="s">
        <v>90</v>
      </c>
      <c r="L1537" s="46">
        <v>4806</v>
      </c>
      <c r="M1537" s="46">
        <v>72</v>
      </c>
      <c r="N1537" s="46">
        <v>68.3</v>
      </c>
      <c r="O1537" s="46">
        <v>114</v>
      </c>
      <c r="P1537" s="46">
        <f t="shared" si="167"/>
        <v>2</v>
      </c>
      <c r="R1537" s="67" t="s">
        <v>2760</v>
      </c>
      <c r="S1537" s="67">
        <f>COUNTIF(Y$2:$Y$100,R1537)</f>
        <v>0</v>
      </c>
      <c r="V1537" s="67">
        <f t="shared" si="168"/>
        <v>0</v>
      </c>
      <c r="X1537"/>
      <c r="Y1537" s="67" t="str">
        <f t="shared" si="172"/>
        <v xml:space="preserve"> </v>
      </c>
      <c r="AB1537" t="s">
        <v>90</v>
      </c>
      <c r="AC1537" s="46">
        <v>4806</v>
      </c>
      <c r="AD1537" s="46">
        <v>72</v>
      </c>
      <c r="AE1537" s="46">
        <v>68.3</v>
      </c>
      <c r="AF1537" s="46">
        <v>114</v>
      </c>
      <c r="AH1537" s="70" t="str">
        <f t="shared" si="169"/>
        <v/>
      </c>
      <c r="AI1537" s="70" t="str">
        <f t="shared" si="170"/>
        <v/>
      </c>
      <c r="AJ1537" s="70" t="str">
        <f t="shared" si="171"/>
        <v>X</v>
      </c>
      <c r="AK1537" s="70" t="str" cm="1">
        <f t="array" ref="AK1537">_xlfn.IFS(AH1537&lt;&gt;"","1",AI1537&lt;&gt;"","2",AJ1537&lt;&gt;"","3")</f>
        <v>3</v>
      </c>
    </row>
    <row r="1538" spans="1:37" x14ac:dyDescent="0.25">
      <c r="A1538" t="s">
        <v>351</v>
      </c>
      <c r="B1538" t="s">
        <v>217</v>
      </c>
      <c r="C1538" s="67" t="str">
        <f t="shared" ref="C1538:C1601" si="173">CONCATENATE(B1538," ",A1538)</f>
        <v>Riley Schmidt</v>
      </c>
      <c r="D1538" s="71" t="str" cm="1">
        <f t="array" ref="D1538">_xlfn.IFS(AK1538="1",CONCATENATE(C1538,"Regional"),AK1538="2",CONCATENATE(C1538,"Sectional"),AK1538="3",CONCATENATE(C1538,COUNTIF($C$1:C1538,C1538)))</f>
        <v>Riley Schmidt3</v>
      </c>
      <c r="E1538" s="66">
        <v>45159.375</v>
      </c>
      <c r="F1538" t="s">
        <v>2439</v>
      </c>
      <c r="G1538" s="46">
        <v>44</v>
      </c>
      <c r="H1538" s="46">
        <v>95</v>
      </c>
      <c r="I1538" s="46">
        <v>10</v>
      </c>
      <c r="J1538" t="s">
        <v>152</v>
      </c>
      <c r="K1538" t="s">
        <v>90</v>
      </c>
      <c r="L1538" s="46">
        <v>4806</v>
      </c>
      <c r="M1538" s="46">
        <v>72</v>
      </c>
      <c r="N1538" s="46">
        <v>68.3</v>
      </c>
      <c r="O1538" s="46">
        <v>114</v>
      </c>
      <c r="P1538" s="46">
        <f t="shared" ref="P1538:P1601" si="174">IF(L1538&gt;4000,2,1)</f>
        <v>2</v>
      </c>
      <c r="R1538" s="67" t="s">
        <v>391</v>
      </c>
      <c r="S1538" s="67">
        <f>COUNTIF(Y$2:$Y$100,R1538)</f>
        <v>0</v>
      </c>
      <c r="V1538" s="67">
        <f t="shared" ref="V1538:V1601" si="175">COUNTIF(R1538:R4161,Y1538)</f>
        <v>0</v>
      </c>
      <c r="X1538"/>
      <c r="Y1538" s="67" t="str">
        <f t="shared" si="172"/>
        <v xml:space="preserve"> </v>
      </c>
      <c r="AB1538" t="s">
        <v>90</v>
      </c>
      <c r="AC1538" s="46">
        <v>4806</v>
      </c>
      <c r="AD1538" s="46">
        <v>72</v>
      </c>
      <c r="AE1538" s="46">
        <v>68.3</v>
      </c>
      <c r="AF1538" s="46">
        <v>114</v>
      </c>
      <c r="AH1538" s="70" t="str">
        <f t="shared" ref="AH1538:AH1601" si="176">IF(ISNUMBER(SEARCH("regional",$F1538)),$F1538,"")</f>
        <v/>
      </c>
      <c r="AI1538" s="70" t="str">
        <f t="shared" ref="AI1538:AI1601" si="177">IF(ISNUMBER(SEARCH("sectional",$F1538)),$F1538,"")</f>
        <v/>
      </c>
      <c r="AJ1538" s="70" t="str">
        <f t="shared" ref="AJ1538:AJ1601" si="178">IF(AND(AH1538="",AI1538=""),"X","")</f>
        <v>X</v>
      </c>
      <c r="AK1538" s="70" t="str" cm="1">
        <f t="array" ref="AK1538">_xlfn.IFS(AH1538&lt;&gt;"","1",AI1538&lt;&gt;"","2",AJ1538&lt;&gt;"","3")</f>
        <v>3</v>
      </c>
    </row>
    <row r="1539" spans="1:37" x14ac:dyDescent="0.25">
      <c r="A1539" t="s">
        <v>3396</v>
      </c>
      <c r="B1539" t="s">
        <v>380</v>
      </c>
      <c r="C1539" s="67" t="str">
        <f t="shared" si="173"/>
        <v>Amelia Brinkman</v>
      </c>
      <c r="D1539" s="71" t="str" cm="1">
        <f t="array" ref="D1539">_xlfn.IFS(AK1539="1",CONCATENATE(C1539,"Regional"),AK1539="2",CONCATENATE(C1539,"Sectional"),AK1539="3",CONCATENATE(C1539,COUNTIF($C$1:C1539,C1539)))</f>
        <v>Amelia Brinkman2</v>
      </c>
      <c r="E1539" s="66">
        <v>45159.375</v>
      </c>
      <c r="F1539" t="s">
        <v>2439</v>
      </c>
      <c r="G1539" s="46">
        <v>44</v>
      </c>
      <c r="H1539" s="46">
        <v>97</v>
      </c>
      <c r="I1539" s="46">
        <v>12</v>
      </c>
      <c r="J1539" t="s">
        <v>152</v>
      </c>
      <c r="K1539" t="s">
        <v>90</v>
      </c>
      <c r="L1539" s="46">
        <v>4806</v>
      </c>
      <c r="M1539" s="46">
        <v>72</v>
      </c>
      <c r="N1539" s="46">
        <v>68.3</v>
      </c>
      <c r="O1539" s="46">
        <v>114</v>
      </c>
      <c r="P1539" s="46">
        <f t="shared" si="174"/>
        <v>2</v>
      </c>
      <c r="R1539" s="67" t="s">
        <v>3525</v>
      </c>
      <c r="S1539" s="67">
        <f>COUNTIF(Y$2:$Y$100,R1539)</f>
        <v>0</v>
      </c>
      <c r="V1539" s="67">
        <f t="shared" si="175"/>
        <v>0</v>
      </c>
      <c r="X1539"/>
      <c r="Y1539" s="67" t="str">
        <f t="shared" si="172"/>
        <v xml:space="preserve"> </v>
      </c>
      <c r="AB1539" t="s">
        <v>90</v>
      </c>
      <c r="AC1539" s="46">
        <v>4806</v>
      </c>
      <c r="AD1539" s="46">
        <v>72</v>
      </c>
      <c r="AE1539" s="46">
        <v>68.3</v>
      </c>
      <c r="AF1539" s="46">
        <v>114</v>
      </c>
      <c r="AH1539" s="70" t="str">
        <f t="shared" si="176"/>
        <v/>
      </c>
      <c r="AI1539" s="70" t="str">
        <f t="shared" si="177"/>
        <v/>
      </c>
      <c r="AJ1539" s="70" t="str">
        <f t="shared" si="178"/>
        <v>X</v>
      </c>
      <c r="AK1539" s="70" t="str" cm="1">
        <f t="array" ref="AK1539">_xlfn.IFS(AH1539&lt;&gt;"","1",AI1539&lt;&gt;"","2",AJ1539&lt;&gt;"","3")</f>
        <v>3</v>
      </c>
    </row>
    <row r="1540" spans="1:37" x14ac:dyDescent="0.25">
      <c r="A1540" t="s">
        <v>525</v>
      </c>
      <c r="B1540" t="s">
        <v>362</v>
      </c>
      <c r="C1540" s="67" t="str">
        <f t="shared" si="173"/>
        <v>Emma Eastep</v>
      </c>
      <c r="D1540" s="71" t="str" cm="1">
        <f t="array" ref="D1540">_xlfn.IFS(AK1540="1",CONCATENATE(C1540,"Regional"),AK1540="2",CONCATENATE(C1540,"Sectional"),AK1540="3",CONCATENATE(C1540,COUNTIF($C$1:C1540,C1540)))</f>
        <v>Emma Eastep3</v>
      </c>
      <c r="E1540" s="66">
        <v>45159.375</v>
      </c>
      <c r="F1540" t="s">
        <v>2439</v>
      </c>
      <c r="G1540" s="46">
        <v>44</v>
      </c>
      <c r="H1540" s="46">
        <v>99</v>
      </c>
      <c r="I1540" s="46">
        <v>13</v>
      </c>
      <c r="J1540" t="s">
        <v>152</v>
      </c>
      <c r="K1540" t="s">
        <v>90</v>
      </c>
      <c r="L1540" s="46">
        <v>4806</v>
      </c>
      <c r="M1540" s="46">
        <v>72</v>
      </c>
      <c r="N1540" s="46">
        <v>68.3</v>
      </c>
      <c r="O1540" s="46">
        <v>114</v>
      </c>
      <c r="P1540" s="46">
        <f t="shared" si="174"/>
        <v>2</v>
      </c>
      <c r="R1540" s="67" t="s">
        <v>1201</v>
      </c>
      <c r="S1540" s="67">
        <f>COUNTIF(Y$2:$Y$100,R1540)</f>
        <v>0</v>
      </c>
      <c r="V1540" s="67">
        <f t="shared" si="175"/>
        <v>0</v>
      </c>
      <c r="X1540"/>
      <c r="Y1540" s="67" t="str">
        <f t="shared" si="172"/>
        <v xml:space="preserve"> </v>
      </c>
      <c r="AB1540" t="s">
        <v>90</v>
      </c>
      <c r="AC1540" s="46">
        <v>4806</v>
      </c>
      <c r="AD1540" s="46">
        <v>72</v>
      </c>
      <c r="AE1540" s="46">
        <v>68.3</v>
      </c>
      <c r="AF1540" s="46">
        <v>114</v>
      </c>
      <c r="AH1540" s="70" t="str">
        <f t="shared" si="176"/>
        <v/>
      </c>
      <c r="AI1540" s="70" t="str">
        <f t="shared" si="177"/>
        <v/>
      </c>
      <c r="AJ1540" s="70" t="str">
        <f t="shared" si="178"/>
        <v>X</v>
      </c>
      <c r="AK1540" s="70" t="str" cm="1">
        <f t="array" ref="AK1540">_xlfn.IFS(AH1540&lt;&gt;"","1",AI1540&lt;&gt;"","2",AJ1540&lt;&gt;"","3")</f>
        <v>3</v>
      </c>
    </row>
    <row r="1541" spans="1:37" x14ac:dyDescent="0.25">
      <c r="A1541" t="s">
        <v>1751</v>
      </c>
      <c r="B1541" t="s">
        <v>253</v>
      </c>
      <c r="C1541" s="67" t="str">
        <f t="shared" si="173"/>
        <v>Lily Gies</v>
      </c>
      <c r="D1541" s="71" t="str" cm="1">
        <f t="array" ref="D1541">_xlfn.IFS(AK1541="1",CONCATENATE(C1541,"Regional"),AK1541="2",CONCATENATE(C1541,"Sectional"),AK1541="3",CONCATENATE(C1541,COUNTIF($C$1:C1541,C1541)))</f>
        <v>Lily Gies3</v>
      </c>
      <c r="E1541" s="66">
        <v>45159.375</v>
      </c>
      <c r="F1541" t="s">
        <v>2439</v>
      </c>
      <c r="G1541" s="46">
        <v>44</v>
      </c>
      <c r="H1541" s="46">
        <v>99</v>
      </c>
      <c r="I1541" s="46">
        <v>13</v>
      </c>
      <c r="J1541" t="s">
        <v>152</v>
      </c>
      <c r="K1541" t="s">
        <v>90</v>
      </c>
      <c r="L1541" s="46">
        <v>4806</v>
      </c>
      <c r="M1541" s="46">
        <v>72</v>
      </c>
      <c r="N1541" s="46">
        <v>68.3</v>
      </c>
      <c r="O1541" s="46">
        <v>114</v>
      </c>
      <c r="P1541" s="46">
        <f t="shared" si="174"/>
        <v>2</v>
      </c>
      <c r="R1541" s="67" t="s">
        <v>2758</v>
      </c>
      <c r="S1541" s="67">
        <f>COUNTIF(Y$2:$Y$100,R1541)</f>
        <v>0</v>
      </c>
      <c r="V1541" s="67">
        <f t="shared" si="175"/>
        <v>0</v>
      </c>
      <c r="X1541"/>
      <c r="Y1541" s="67" t="str">
        <f t="shared" si="172"/>
        <v xml:space="preserve"> </v>
      </c>
      <c r="AB1541" t="s">
        <v>90</v>
      </c>
      <c r="AC1541" s="46">
        <v>4806</v>
      </c>
      <c r="AD1541" s="46">
        <v>72</v>
      </c>
      <c r="AE1541" s="46">
        <v>68.3</v>
      </c>
      <c r="AF1541" s="46">
        <v>114</v>
      </c>
      <c r="AH1541" s="70" t="str">
        <f t="shared" si="176"/>
        <v/>
      </c>
      <c r="AI1541" s="70" t="str">
        <f t="shared" si="177"/>
        <v/>
      </c>
      <c r="AJ1541" s="70" t="str">
        <f t="shared" si="178"/>
        <v>X</v>
      </c>
      <c r="AK1541" s="70" t="str" cm="1">
        <f t="array" ref="AK1541">_xlfn.IFS(AH1541&lt;&gt;"","1",AI1541&lt;&gt;"","2",AJ1541&lt;&gt;"","3")</f>
        <v>3</v>
      </c>
    </row>
    <row r="1542" spans="1:37" x14ac:dyDescent="0.25">
      <c r="A1542" t="s">
        <v>702</v>
      </c>
      <c r="B1542" t="s">
        <v>622</v>
      </c>
      <c r="C1542" s="67" t="str">
        <f t="shared" si="173"/>
        <v>Samantha Halle</v>
      </c>
      <c r="D1542" s="71" t="str" cm="1">
        <f t="array" ref="D1542">_xlfn.IFS(AK1542="1",CONCATENATE(C1542,"Regional"),AK1542="2",CONCATENATE(C1542,"Sectional"),AK1542="3",CONCATENATE(C1542,COUNTIF($C$1:C1542,C1542)))</f>
        <v>Samantha Halle3</v>
      </c>
      <c r="E1542" s="66">
        <v>45159.375</v>
      </c>
      <c r="F1542" t="s">
        <v>2439</v>
      </c>
      <c r="G1542" s="46">
        <v>44</v>
      </c>
      <c r="H1542" s="46">
        <v>99</v>
      </c>
      <c r="I1542" s="46">
        <v>13</v>
      </c>
      <c r="J1542" t="s">
        <v>152</v>
      </c>
      <c r="K1542" t="s">
        <v>90</v>
      </c>
      <c r="L1542" s="46">
        <v>4806</v>
      </c>
      <c r="M1542" s="46">
        <v>72</v>
      </c>
      <c r="N1542" s="46">
        <v>68.3</v>
      </c>
      <c r="O1542" s="46">
        <v>114</v>
      </c>
      <c r="P1542" s="46">
        <f t="shared" si="174"/>
        <v>2</v>
      </c>
      <c r="R1542" s="67" t="s">
        <v>2759</v>
      </c>
      <c r="S1542" s="67">
        <f>COUNTIF(Y$2:$Y$100,R1542)</f>
        <v>0</v>
      </c>
      <c r="V1542" s="67">
        <f t="shared" si="175"/>
        <v>0</v>
      </c>
      <c r="X1542"/>
      <c r="Y1542" s="67" t="str">
        <f t="shared" si="172"/>
        <v xml:space="preserve"> </v>
      </c>
      <c r="AB1542" t="s">
        <v>90</v>
      </c>
      <c r="AC1542" s="46">
        <v>4806</v>
      </c>
      <c r="AD1542" s="46">
        <v>72</v>
      </c>
      <c r="AE1542" s="46">
        <v>68.3</v>
      </c>
      <c r="AF1542" s="46">
        <v>114</v>
      </c>
      <c r="AH1542" s="70" t="str">
        <f t="shared" si="176"/>
        <v/>
      </c>
      <c r="AI1542" s="70" t="str">
        <f t="shared" si="177"/>
        <v/>
      </c>
      <c r="AJ1542" s="70" t="str">
        <f t="shared" si="178"/>
        <v>X</v>
      </c>
      <c r="AK1542" s="70" t="str" cm="1">
        <f t="array" ref="AK1542">_xlfn.IFS(AH1542&lt;&gt;"","1",AI1542&lt;&gt;"","2",AJ1542&lt;&gt;"","3")</f>
        <v>3</v>
      </c>
    </row>
    <row r="1543" spans="1:37" x14ac:dyDescent="0.25">
      <c r="A1543" t="s">
        <v>276</v>
      </c>
      <c r="B1543" t="s">
        <v>270</v>
      </c>
      <c r="C1543" s="67" t="str">
        <f t="shared" si="173"/>
        <v>Natalie Jones</v>
      </c>
      <c r="D1543" s="71" t="str" cm="1">
        <f t="array" ref="D1543">_xlfn.IFS(AK1543="1",CONCATENATE(C1543,"Regional"),AK1543="2",CONCATENATE(C1543,"Sectional"),AK1543="3",CONCATENATE(C1543,COUNTIF($C$1:C1543,C1543)))</f>
        <v>Natalie Jones3</v>
      </c>
      <c r="E1543" s="66">
        <v>45159.375</v>
      </c>
      <c r="F1543" t="s">
        <v>2439</v>
      </c>
      <c r="G1543" s="46">
        <v>44</v>
      </c>
      <c r="H1543" s="46">
        <v>100</v>
      </c>
      <c r="I1543" s="46">
        <v>16</v>
      </c>
      <c r="J1543" t="s">
        <v>152</v>
      </c>
      <c r="K1543" t="s">
        <v>90</v>
      </c>
      <c r="L1543" s="46">
        <v>4806</v>
      </c>
      <c r="M1543" s="46">
        <v>72</v>
      </c>
      <c r="N1543" s="46">
        <v>68.3</v>
      </c>
      <c r="O1543" s="46">
        <v>114</v>
      </c>
      <c r="P1543" s="46">
        <f t="shared" si="174"/>
        <v>2</v>
      </c>
      <c r="R1543" s="67" t="s">
        <v>1205</v>
      </c>
      <c r="S1543" s="67">
        <f>COUNTIF(Y$2:$Y$100,R1543)</f>
        <v>0</v>
      </c>
      <c r="V1543" s="67">
        <f t="shared" si="175"/>
        <v>0</v>
      </c>
      <c r="X1543"/>
      <c r="Y1543" s="67" t="str">
        <f t="shared" si="172"/>
        <v xml:space="preserve"> </v>
      </c>
      <c r="AB1543" t="s">
        <v>90</v>
      </c>
      <c r="AC1543" s="46">
        <v>4806</v>
      </c>
      <c r="AD1543" s="46">
        <v>72</v>
      </c>
      <c r="AE1543" s="46">
        <v>68.3</v>
      </c>
      <c r="AF1543" s="46">
        <v>114</v>
      </c>
      <c r="AH1543" s="70" t="str">
        <f t="shared" si="176"/>
        <v/>
      </c>
      <c r="AI1543" s="70" t="str">
        <f t="shared" si="177"/>
        <v/>
      </c>
      <c r="AJ1543" s="70" t="str">
        <f t="shared" si="178"/>
        <v>X</v>
      </c>
      <c r="AK1543" s="70" t="str" cm="1">
        <f t="array" ref="AK1543">_xlfn.IFS(AH1543&lt;&gt;"","1",AI1543&lt;&gt;"","2",AJ1543&lt;&gt;"","3")</f>
        <v>3</v>
      </c>
    </row>
    <row r="1544" spans="1:37" x14ac:dyDescent="0.25">
      <c r="A1544" t="s">
        <v>1758</v>
      </c>
      <c r="B1544" t="s">
        <v>459</v>
      </c>
      <c r="C1544" s="67" t="str">
        <f t="shared" si="173"/>
        <v>Addison Steep</v>
      </c>
      <c r="D1544" s="71" t="str" cm="1">
        <f t="array" ref="D1544">_xlfn.IFS(AK1544="1",CONCATENATE(C1544,"Regional"),AK1544="2",CONCATENATE(C1544,"Sectional"),AK1544="3",CONCATENATE(C1544,COUNTIF($C$1:C1544,C1544)))</f>
        <v>Addison Steep2</v>
      </c>
      <c r="E1544" s="66">
        <v>45159.375</v>
      </c>
      <c r="F1544" t="s">
        <v>2439</v>
      </c>
      <c r="G1544" s="46">
        <v>44</v>
      </c>
      <c r="H1544" s="46">
        <v>100</v>
      </c>
      <c r="I1544" s="46">
        <v>16</v>
      </c>
      <c r="J1544" t="s">
        <v>152</v>
      </c>
      <c r="K1544" t="s">
        <v>90</v>
      </c>
      <c r="L1544" s="46">
        <v>4806</v>
      </c>
      <c r="M1544" s="46">
        <v>72</v>
      </c>
      <c r="N1544" s="46">
        <v>68.3</v>
      </c>
      <c r="O1544" s="46">
        <v>114</v>
      </c>
      <c r="P1544" s="46">
        <f t="shared" si="174"/>
        <v>2</v>
      </c>
      <c r="R1544" s="67" t="s">
        <v>2764</v>
      </c>
      <c r="S1544" s="67">
        <f>COUNTIF(Y$2:$Y$100,R1544)</f>
        <v>0</v>
      </c>
      <c r="V1544" s="67">
        <f t="shared" si="175"/>
        <v>0</v>
      </c>
      <c r="X1544"/>
      <c r="Y1544" s="67" t="str">
        <f t="shared" si="172"/>
        <v xml:space="preserve"> </v>
      </c>
      <c r="AB1544" t="s">
        <v>90</v>
      </c>
      <c r="AC1544" s="46">
        <v>4806</v>
      </c>
      <c r="AD1544" s="46">
        <v>72</v>
      </c>
      <c r="AE1544" s="46">
        <v>68.3</v>
      </c>
      <c r="AF1544" s="46">
        <v>114</v>
      </c>
      <c r="AH1544" s="70" t="str">
        <f t="shared" si="176"/>
        <v/>
      </c>
      <c r="AI1544" s="70" t="str">
        <f t="shared" si="177"/>
        <v/>
      </c>
      <c r="AJ1544" s="70" t="str">
        <f t="shared" si="178"/>
        <v>X</v>
      </c>
      <c r="AK1544" s="70" t="str" cm="1">
        <f t="array" ref="AK1544">_xlfn.IFS(AH1544&lt;&gt;"","1",AI1544&lt;&gt;"","2",AJ1544&lt;&gt;"","3")</f>
        <v>3</v>
      </c>
    </row>
    <row r="1545" spans="1:37" x14ac:dyDescent="0.25">
      <c r="A1545" t="s">
        <v>1753</v>
      </c>
      <c r="B1545" t="s">
        <v>1754</v>
      </c>
      <c r="C1545" s="67" t="str">
        <f t="shared" si="173"/>
        <v>Aili Lassi</v>
      </c>
      <c r="D1545" s="71" t="str" cm="1">
        <f t="array" ref="D1545">_xlfn.IFS(AK1545="1",CONCATENATE(C1545,"Regional"),AK1545="2",CONCATENATE(C1545,"Sectional"),AK1545="3",CONCATENATE(C1545,COUNTIF($C$1:C1545,C1545)))</f>
        <v>Aili Lassi3</v>
      </c>
      <c r="E1545" s="66">
        <v>45159.375</v>
      </c>
      <c r="F1545" t="s">
        <v>2439</v>
      </c>
      <c r="G1545" s="46">
        <v>44</v>
      </c>
      <c r="H1545" s="46">
        <v>101</v>
      </c>
      <c r="I1545" s="46">
        <v>18</v>
      </c>
      <c r="J1545" t="s">
        <v>152</v>
      </c>
      <c r="K1545" t="s">
        <v>90</v>
      </c>
      <c r="L1545" s="46">
        <v>4806</v>
      </c>
      <c r="M1545" s="46">
        <v>72</v>
      </c>
      <c r="N1545" s="46">
        <v>68.3</v>
      </c>
      <c r="O1545" s="46">
        <v>114</v>
      </c>
      <c r="P1545" s="46">
        <f t="shared" si="174"/>
        <v>2</v>
      </c>
      <c r="R1545" s="67" t="s">
        <v>2761</v>
      </c>
      <c r="S1545" s="67">
        <f>COUNTIF(Y$2:$Y$100,R1545)</f>
        <v>0</v>
      </c>
      <c r="V1545" s="67">
        <f t="shared" si="175"/>
        <v>0</v>
      </c>
      <c r="X1545"/>
      <c r="Y1545" s="67" t="str">
        <f t="shared" si="172"/>
        <v xml:space="preserve"> </v>
      </c>
      <c r="AB1545" t="s">
        <v>90</v>
      </c>
      <c r="AC1545" s="46">
        <v>4806</v>
      </c>
      <c r="AD1545" s="46">
        <v>72</v>
      </c>
      <c r="AE1545" s="46">
        <v>68.3</v>
      </c>
      <c r="AF1545" s="46">
        <v>114</v>
      </c>
      <c r="AH1545" s="70" t="str">
        <f t="shared" si="176"/>
        <v/>
      </c>
      <c r="AI1545" s="70" t="str">
        <f t="shared" si="177"/>
        <v/>
      </c>
      <c r="AJ1545" s="70" t="str">
        <f t="shared" si="178"/>
        <v>X</v>
      </c>
      <c r="AK1545" s="70" t="str" cm="1">
        <f t="array" ref="AK1545">_xlfn.IFS(AH1545&lt;&gt;"","1",AI1545&lt;&gt;"","2",AJ1545&lt;&gt;"","3")</f>
        <v>3</v>
      </c>
    </row>
    <row r="1546" spans="1:37" x14ac:dyDescent="0.25">
      <c r="A1546" t="s">
        <v>1769</v>
      </c>
      <c r="B1546" t="s">
        <v>1770</v>
      </c>
      <c r="C1546" s="67" t="str">
        <f t="shared" si="173"/>
        <v>Sadie Elwood</v>
      </c>
      <c r="D1546" s="71" t="str" cm="1">
        <f t="array" ref="D1546">_xlfn.IFS(AK1546="1",CONCATENATE(C1546,"Regional"),AK1546="2",CONCATENATE(C1546,"Sectional"),AK1546="3",CONCATENATE(C1546,COUNTIF($C$1:C1546,C1546)))</f>
        <v>Sadie Elwood2</v>
      </c>
      <c r="E1546" s="66">
        <v>45159.375</v>
      </c>
      <c r="F1546" t="s">
        <v>2439</v>
      </c>
      <c r="G1546" s="46">
        <v>44</v>
      </c>
      <c r="H1546" s="46">
        <v>106</v>
      </c>
      <c r="I1546" s="46">
        <v>19</v>
      </c>
      <c r="J1546" t="s">
        <v>152</v>
      </c>
      <c r="K1546" t="s">
        <v>90</v>
      </c>
      <c r="L1546" s="46">
        <v>4806</v>
      </c>
      <c r="M1546" s="46">
        <v>72</v>
      </c>
      <c r="N1546" s="46">
        <v>68.3</v>
      </c>
      <c r="O1546" s="46">
        <v>114</v>
      </c>
      <c r="P1546" s="46">
        <f t="shared" si="174"/>
        <v>2</v>
      </c>
      <c r="R1546" s="67" t="s">
        <v>2774</v>
      </c>
      <c r="S1546" s="67">
        <f>COUNTIF(Y$2:$Y$100,R1546)</f>
        <v>0</v>
      </c>
      <c r="V1546" s="67">
        <f t="shared" si="175"/>
        <v>0</v>
      </c>
      <c r="X1546"/>
      <c r="Y1546" s="67" t="str">
        <f t="shared" si="172"/>
        <v xml:space="preserve"> </v>
      </c>
      <c r="AB1546" t="s">
        <v>90</v>
      </c>
      <c r="AC1546" s="46">
        <v>4806</v>
      </c>
      <c r="AD1546" s="46">
        <v>72</v>
      </c>
      <c r="AE1546" s="46">
        <v>68.3</v>
      </c>
      <c r="AF1546" s="46">
        <v>114</v>
      </c>
      <c r="AH1546" s="70" t="str">
        <f t="shared" si="176"/>
        <v/>
      </c>
      <c r="AI1546" s="70" t="str">
        <f t="shared" si="177"/>
        <v/>
      </c>
      <c r="AJ1546" s="70" t="str">
        <f t="shared" si="178"/>
        <v>X</v>
      </c>
      <c r="AK1546" s="70" t="str" cm="1">
        <f t="array" ref="AK1546">_xlfn.IFS(AH1546&lt;&gt;"","1",AI1546&lt;&gt;"","2",AJ1546&lt;&gt;"","3")</f>
        <v>3</v>
      </c>
    </row>
    <row r="1547" spans="1:37" x14ac:dyDescent="0.25">
      <c r="A1547" t="s">
        <v>1761</v>
      </c>
      <c r="B1547" t="s">
        <v>1762</v>
      </c>
      <c r="C1547" s="67" t="str">
        <f t="shared" si="173"/>
        <v>Miley Covey</v>
      </c>
      <c r="D1547" s="71" t="str" cm="1">
        <f t="array" ref="D1547">_xlfn.IFS(AK1547="1",CONCATENATE(C1547,"Regional"),AK1547="2",CONCATENATE(C1547,"Sectional"),AK1547="3",CONCATENATE(C1547,COUNTIF($C$1:C1547,C1547)))</f>
        <v>Miley Covey3</v>
      </c>
      <c r="E1547" s="66">
        <v>45159.375</v>
      </c>
      <c r="F1547" t="s">
        <v>2439</v>
      </c>
      <c r="G1547" s="46">
        <v>44</v>
      </c>
      <c r="H1547" s="46">
        <v>106</v>
      </c>
      <c r="I1547" s="46">
        <v>19</v>
      </c>
      <c r="J1547" t="s">
        <v>152</v>
      </c>
      <c r="K1547" t="s">
        <v>90</v>
      </c>
      <c r="L1547" s="46">
        <v>4806</v>
      </c>
      <c r="M1547" s="46">
        <v>72</v>
      </c>
      <c r="N1547" s="46">
        <v>68.3</v>
      </c>
      <c r="O1547" s="46">
        <v>114</v>
      </c>
      <c r="P1547" s="46">
        <f t="shared" si="174"/>
        <v>2</v>
      </c>
      <c r="R1547" s="67" t="s">
        <v>2767</v>
      </c>
      <c r="S1547" s="67">
        <f>COUNTIF(Y$2:$Y$100,R1547)</f>
        <v>0</v>
      </c>
      <c r="V1547" s="67">
        <f t="shared" si="175"/>
        <v>0</v>
      </c>
      <c r="X1547"/>
      <c r="Y1547" s="67" t="str">
        <f t="shared" si="172"/>
        <v xml:space="preserve"> </v>
      </c>
      <c r="AB1547" t="s">
        <v>90</v>
      </c>
      <c r="AC1547" s="46">
        <v>4806</v>
      </c>
      <c r="AD1547" s="46">
        <v>72</v>
      </c>
      <c r="AE1547" s="46">
        <v>68.3</v>
      </c>
      <c r="AF1547" s="46">
        <v>114</v>
      </c>
      <c r="AH1547" s="70" t="str">
        <f t="shared" si="176"/>
        <v/>
      </c>
      <c r="AI1547" s="70" t="str">
        <f t="shared" si="177"/>
        <v/>
      </c>
      <c r="AJ1547" s="70" t="str">
        <f t="shared" si="178"/>
        <v>X</v>
      </c>
      <c r="AK1547" s="70" t="str" cm="1">
        <f t="array" ref="AK1547">_xlfn.IFS(AH1547&lt;&gt;"","1",AI1547&lt;&gt;"","2",AJ1547&lt;&gt;"","3")</f>
        <v>3</v>
      </c>
    </row>
    <row r="1548" spans="1:37" x14ac:dyDescent="0.25">
      <c r="A1548" t="s">
        <v>292</v>
      </c>
      <c r="B1548" t="s">
        <v>535</v>
      </c>
      <c r="C1548" s="67" t="str">
        <f t="shared" si="173"/>
        <v>Rachel Kurth</v>
      </c>
      <c r="D1548" s="71" t="str" cm="1">
        <f t="array" ref="D1548">_xlfn.IFS(AK1548="1",CONCATENATE(C1548,"Regional"),AK1548="2",CONCATENATE(C1548,"Sectional"),AK1548="3",CONCATENATE(C1548,COUNTIF($C$1:C1548,C1548)))</f>
        <v>Rachel Kurth3</v>
      </c>
      <c r="E1548" s="66">
        <v>45159.375</v>
      </c>
      <c r="F1548" t="s">
        <v>2439</v>
      </c>
      <c r="G1548" s="46">
        <v>44</v>
      </c>
      <c r="H1548" s="46">
        <v>110</v>
      </c>
      <c r="I1548" s="46">
        <v>21</v>
      </c>
      <c r="J1548" t="s">
        <v>152</v>
      </c>
      <c r="K1548" t="s">
        <v>90</v>
      </c>
      <c r="L1548" s="46">
        <v>4806</v>
      </c>
      <c r="M1548" s="46">
        <v>72</v>
      </c>
      <c r="N1548" s="46">
        <v>68.3</v>
      </c>
      <c r="O1548" s="46">
        <v>114</v>
      </c>
      <c r="P1548" s="46">
        <f t="shared" si="174"/>
        <v>2</v>
      </c>
      <c r="R1548" s="67" t="s">
        <v>1207</v>
      </c>
      <c r="S1548" s="67">
        <f>COUNTIF(Y$2:$Y$100,R1548)</f>
        <v>0</v>
      </c>
      <c r="V1548" s="67">
        <f t="shared" si="175"/>
        <v>0</v>
      </c>
      <c r="X1548"/>
      <c r="Y1548" s="67" t="str">
        <f t="shared" si="172"/>
        <v xml:space="preserve"> </v>
      </c>
      <c r="AB1548" t="s">
        <v>90</v>
      </c>
      <c r="AC1548" s="46">
        <v>4806</v>
      </c>
      <c r="AD1548" s="46">
        <v>72</v>
      </c>
      <c r="AE1548" s="46">
        <v>68.3</v>
      </c>
      <c r="AF1548" s="46">
        <v>114</v>
      </c>
      <c r="AH1548" s="70" t="str">
        <f t="shared" si="176"/>
        <v/>
      </c>
      <c r="AI1548" s="70" t="str">
        <f t="shared" si="177"/>
        <v/>
      </c>
      <c r="AJ1548" s="70" t="str">
        <f t="shared" si="178"/>
        <v>X</v>
      </c>
      <c r="AK1548" s="70" t="str" cm="1">
        <f t="array" ref="AK1548">_xlfn.IFS(AH1548&lt;&gt;"","1",AI1548&lt;&gt;"","2",AJ1548&lt;&gt;"","3")</f>
        <v>3</v>
      </c>
    </row>
    <row r="1549" spans="1:37" x14ac:dyDescent="0.25">
      <c r="A1549" t="s">
        <v>387</v>
      </c>
      <c r="B1549" t="s">
        <v>539</v>
      </c>
      <c r="C1549" s="67" t="str">
        <f t="shared" si="173"/>
        <v>Maggie Winsand</v>
      </c>
      <c r="D1549" s="71" t="str" cm="1">
        <f t="array" ref="D1549">_xlfn.IFS(AK1549="1",CONCATENATE(C1549,"Regional"),AK1549="2",CONCATENATE(C1549,"Sectional"),AK1549="3",CONCATENATE(C1549,COUNTIF($C$1:C1549,C1549)))</f>
        <v>Maggie Winsand3</v>
      </c>
      <c r="E1549" s="66">
        <v>45159.375</v>
      </c>
      <c r="F1549" t="s">
        <v>2439</v>
      </c>
      <c r="G1549" s="46">
        <v>44</v>
      </c>
      <c r="H1549" s="46">
        <v>113</v>
      </c>
      <c r="I1549" s="46">
        <v>22</v>
      </c>
      <c r="J1549" t="s">
        <v>152</v>
      </c>
      <c r="K1549" t="s">
        <v>90</v>
      </c>
      <c r="L1549" s="46">
        <v>4806</v>
      </c>
      <c r="M1549" s="46">
        <v>72</v>
      </c>
      <c r="N1549" s="46">
        <v>68.3</v>
      </c>
      <c r="O1549" s="46">
        <v>114</v>
      </c>
      <c r="P1549" s="46">
        <f t="shared" si="174"/>
        <v>2</v>
      </c>
      <c r="R1549" s="67" t="s">
        <v>1210</v>
      </c>
      <c r="S1549" s="67">
        <f>COUNTIF(Y$2:$Y$100,R1549)</f>
        <v>0</v>
      </c>
      <c r="V1549" s="67">
        <f t="shared" si="175"/>
        <v>0</v>
      </c>
      <c r="X1549"/>
      <c r="Y1549" s="67" t="str">
        <f t="shared" si="172"/>
        <v xml:space="preserve"> </v>
      </c>
      <c r="AB1549" t="s">
        <v>90</v>
      </c>
      <c r="AC1549" s="46">
        <v>4806</v>
      </c>
      <c r="AD1549" s="46">
        <v>72</v>
      </c>
      <c r="AE1549" s="46">
        <v>68.3</v>
      </c>
      <c r="AF1549" s="46">
        <v>114</v>
      </c>
      <c r="AH1549" s="70" t="str">
        <f t="shared" si="176"/>
        <v/>
      </c>
      <c r="AI1549" s="70" t="str">
        <f t="shared" si="177"/>
        <v/>
      </c>
      <c r="AJ1549" s="70" t="str">
        <f t="shared" si="178"/>
        <v>X</v>
      </c>
      <c r="AK1549" s="70" t="str" cm="1">
        <f t="array" ref="AK1549">_xlfn.IFS(AH1549&lt;&gt;"","1",AI1549&lt;&gt;"","2",AJ1549&lt;&gt;"","3")</f>
        <v>3</v>
      </c>
    </row>
    <row r="1550" spans="1:37" x14ac:dyDescent="0.25">
      <c r="A1550" t="s">
        <v>529</v>
      </c>
      <c r="B1550" t="s">
        <v>530</v>
      </c>
      <c r="C1550" s="67" t="str">
        <f t="shared" si="173"/>
        <v>Kendra Betley</v>
      </c>
      <c r="D1550" s="71" t="str" cm="1">
        <f t="array" ref="D1550">_xlfn.IFS(AK1550="1",CONCATENATE(C1550,"Regional"),AK1550="2",CONCATENATE(C1550,"Sectional"),AK1550="3",CONCATENATE(C1550,COUNTIF($C$1:C1550,C1550)))</f>
        <v>Kendra Betley2</v>
      </c>
      <c r="E1550" s="66">
        <v>45159.375</v>
      </c>
      <c r="F1550" t="s">
        <v>2439</v>
      </c>
      <c r="G1550" s="46">
        <v>44</v>
      </c>
      <c r="H1550" s="46">
        <v>114</v>
      </c>
      <c r="I1550" s="46">
        <v>23</v>
      </c>
      <c r="J1550" t="s">
        <v>152</v>
      </c>
      <c r="K1550" t="s">
        <v>90</v>
      </c>
      <c r="L1550" s="46">
        <v>4806</v>
      </c>
      <c r="M1550" s="46">
        <v>72</v>
      </c>
      <c r="N1550" s="46">
        <v>68.3</v>
      </c>
      <c r="O1550" s="46">
        <v>114</v>
      </c>
      <c r="P1550" s="46">
        <f t="shared" si="174"/>
        <v>2</v>
      </c>
      <c r="R1550" s="67" t="s">
        <v>1203</v>
      </c>
      <c r="S1550" s="67">
        <f>COUNTIF(Y$2:$Y$100,R1550)</f>
        <v>0</v>
      </c>
      <c r="V1550" s="67">
        <f t="shared" si="175"/>
        <v>0</v>
      </c>
      <c r="X1550"/>
      <c r="Y1550" s="67" t="str">
        <f t="shared" si="172"/>
        <v xml:space="preserve"> </v>
      </c>
      <c r="AB1550" t="s">
        <v>90</v>
      </c>
      <c r="AC1550" s="46">
        <v>4806</v>
      </c>
      <c r="AD1550" s="46">
        <v>72</v>
      </c>
      <c r="AE1550" s="46">
        <v>68.3</v>
      </c>
      <c r="AF1550" s="46">
        <v>114</v>
      </c>
      <c r="AH1550" s="70" t="str">
        <f t="shared" si="176"/>
        <v/>
      </c>
      <c r="AI1550" s="70" t="str">
        <f t="shared" si="177"/>
        <v/>
      </c>
      <c r="AJ1550" s="70" t="str">
        <f t="shared" si="178"/>
        <v>X</v>
      </c>
      <c r="AK1550" s="70" t="str" cm="1">
        <f t="array" ref="AK1550">_xlfn.IFS(AH1550&lt;&gt;"","1",AI1550&lt;&gt;"","2",AJ1550&lt;&gt;"","3")</f>
        <v>3</v>
      </c>
    </row>
    <row r="1551" spans="1:37" x14ac:dyDescent="0.25">
      <c r="A1551" t="s">
        <v>1624</v>
      </c>
      <c r="B1551" t="s">
        <v>531</v>
      </c>
      <c r="C1551" s="67" t="str">
        <f t="shared" si="173"/>
        <v>Shea Zadra</v>
      </c>
      <c r="D1551" s="71" t="str" cm="1">
        <f t="array" ref="D1551">_xlfn.IFS(AK1551="1",CONCATENATE(C1551,"Regional"),AK1551="2",CONCATENATE(C1551,"Sectional"),AK1551="3",CONCATENATE(C1551,COUNTIF($C$1:C1551,C1551)))</f>
        <v>Shea Zadra3</v>
      </c>
      <c r="E1551" s="66">
        <v>45159.375</v>
      </c>
      <c r="F1551" t="s">
        <v>2439</v>
      </c>
      <c r="G1551" s="46">
        <v>44</v>
      </c>
      <c r="H1551" s="46">
        <v>114</v>
      </c>
      <c r="I1551" s="46">
        <v>23</v>
      </c>
      <c r="J1551" t="s">
        <v>152</v>
      </c>
      <c r="K1551" t="s">
        <v>90</v>
      </c>
      <c r="L1551" s="46">
        <v>4806</v>
      </c>
      <c r="M1551" s="46">
        <v>72</v>
      </c>
      <c r="N1551" s="46">
        <v>68.3</v>
      </c>
      <c r="O1551" s="46">
        <v>114</v>
      </c>
      <c r="P1551" s="46">
        <f t="shared" si="174"/>
        <v>2</v>
      </c>
      <c r="R1551" s="67" t="s">
        <v>3526</v>
      </c>
      <c r="S1551" s="67">
        <f>COUNTIF(Y$2:$Y$100,R1551)</f>
        <v>0</v>
      </c>
      <c r="V1551" s="67">
        <f t="shared" si="175"/>
        <v>0</v>
      </c>
      <c r="X1551"/>
      <c r="Y1551" s="67" t="str">
        <f t="shared" si="172"/>
        <v xml:space="preserve"> </v>
      </c>
      <c r="AB1551" t="s">
        <v>90</v>
      </c>
      <c r="AC1551" s="46">
        <v>4806</v>
      </c>
      <c r="AD1551" s="46">
        <v>72</v>
      </c>
      <c r="AE1551" s="46">
        <v>68.3</v>
      </c>
      <c r="AF1551" s="46">
        <v>114</v>
      </c>
      <c r="AH1551" s="70" t="str">
        <f t="shared" si="176"/>
        <v/>
      </c>
      <c r="AI1551" s="70" t="str">
        <f t="shared" si="177"/>
        <v/>
      </c>
      <c r="AJ1551" s="70" t="str">
        <f t="shared" si="178"/>
        <v>X</v>
      </c>
      <c r="AK1551" s="70" t="str" cm="1">
        <f t="array" ref="AK1551">_xlfn.IFS(AH1551&lt;&gt;"","1",AI1551&lt;&gt;"","2",AJ1551&lt;&gt;"","3")</f>
        <v>3</v>
      </c>
    </row>
    <row r="1552" spans="1:37" x14ac:dyDescent="0.25">
      <c r="A1552" t="s">
        <v>263</v>
      </c>
      <c r="B1552" t="s">
        <v>523</v>
      </c>
      <c r="C1552" s="67" t="str">
        <f t="shared" si="173"/>
        <v>Nora Harris</v>
      </c>
      <c r="D1552" s="71" t="str" cm="1">
        <f t="array" ref="D1552">_xlfn.IFS(AK1552="1",CONCATENATE(C1552,"Regional"),AK1552="2",CONCATENATE(C1552,"Sectional"),AK1552="3",CONCATENATE(C1552,COUNTIF($C$1:C1552,C1552)))</f>
        <v>Nora Harris3</v>
      </c>
      <c r="E1552" s="66">
        <v>45159.375</v>
      </c>
      <c r="F1552" t="s">
        <v>2439</v>
      </c>
      <c r="G1552" s="46">
        <v>44</v>
      </c>
      <c r="H1552" s="46">
        <v>118</v>
      </c>
      <c r="I1552" s="46">
        <v>25</v>
      </c>
      <c r="J1552" t="s">
        <v>152</v>
      </c>
      <c r="K1552" t="s">
        <v>90</v>
      </c>
      <c r="L1552" s="46">
        <v>4806</v>
      </c>
      <c r="M1552" s="46">
        <v>72</v>
      </c>
      <c r="N1552" s="46">
        <v>68.3</v>
      </c>
      <c r="O1552" s="46">
        <v>114</v>
      </c>
      <c r="P1552" s="46">
        <f t="shared" si="174"/>
        <v>2</v>
      </c>
      <c r="R1552" s="67" t="s">
        <v>1199</v>
      </c>
      <c r="S1552" s="67">
        <f>COUNTIF(Y$2:$Y$100,R1552)</f>
        <v>0</v>
      </c>
      <c r="V1552" s="67">
        <f t="shared" si="175"/>
        <v>0</v>
      </c>
      <c r="X1552"/>
      <c r="Y1552" s="67" t="str">
        <f t="shared" si="172"/>
        <v xml:space="preserve"> </v>
      </c>
      <c r="AB1552" t="s">
        <v>90</v>
      </c>
      <c r="AC1552" s="46">
        <v>4806</v>
      </c>
      <c r="AD1552" s="46">
        <v>72</v>
      </c>
      <c r="AE1552" s="46">
        <v>68.3</v>
      </c>
      <c r="AF1552" s="46">
        <v>114</v>
      </c>
      <c r="AH1552" s="70" t="str">
        <f t="shared" si="176"/>
        <v/>
      </c>
      <c r="AI1552" s="70" t="str">
        <f t="shared" si="177"/>
        <v/>
      </c>
      <c r="AJ1552" s="70" t="str">
        <f t="shared" si="178"/>
        <v>X</v>
      </c>
      <c r="AK1552" s="70" t="str" cm="1">
        <f t="array" ref="AK1552">_xlfn.IFS(AH1552&lt;&gt;"","1",AI1552&lt;&gt;"","2",AJ1552&lt;&gt;"","3")</f>
        <v>3</v>
      </c>
    </row>
    <row r="1553" spans="1:37" x14ac:dyDescent="0.25">
      <c r="A1553" t="s">
        <v>541</v>
      </c>
      <c r="B1553" t="s">
        <v>190</v>
      </c>
      <c r="C1553" s="67" t="str">
        <f t="shared" si="173"/>
        <v>Mara Tuma</v>
      </c>
      <c r="D1553" s="71" t="str" cm="1">
        <f t="array" ref="D1553">_xlfn.IFS(AK1553="1",CONCATENATE(C1553,"Regional"),AK1553="2",CONCATENATE(C1553,"Sectional"),AK1553="3",CONCATENATE(C1553,COUNTIF($C$1:C1553,C1553)))</f>
        <v>Mara Tuma3</v>
      </c>
      <c r="E1553" s="66">
        <v>45159.375</v>
      </c>
      <c r="F1553" t="s">
        <v>2439</v>
      </c>
      <c r="G1553" s="46">
        <v>44</v>
      </c>
      <c r="H1553" s="46">
        <v>119</v>
      </c>
      <c r="I1553" s="46">
        <v>26</v>
      </c>
      <c r="J1553" t="s">
        <v>152</v>
      </c>
      <c r="K1553" t="s">
        <v>90</v>
      </c>
      <c r="L1553" s="46">
        <v>4806</v>
      </c>
      <c r="M1553" s="46">
        <v>72</v>
      </c>
      <c r="N1553" s="46">
        <v>68.3</v>
      </c>
      <c r="O1553" s="46">
        <v>114</v>
      </c>
      <c r="P1553" s="46">
        <f t="shared" si="174"/>
        <v>2</v>
      </c>
      <c r="R1553" s="67" t="s">
        <v>1211</v>
      </c>
      <c r="S1553" s="67">
        <f>COUNTIF(Y$2:$Y$100,R1553)</f>
        <v>0</v>
      </c>
      <c r="V1553" s="67">
        <f t="shared" si="175"/>
        <v>0</v>
      </c>
      <c r="X1553"/>
      <c r="Y1553" s="67" t="str">
        <f t="shared" si="172"/>
        <v xml:space="preserve"> </v>
      </c>
      <c r="AB1553" t="s">
        <v>90</v>
      </c>
      <c r="AC1553" s="46">
        <v>4806</v>
      </c>
      <c r="AD1553" s="46">
        <v>72</v>
      </c>
      <c r="AE1553" s="46">
        <v>68.3</v>
      </c>
      <c r="AF1553" s="46">
        <v>114</v>
      </c>
      <c r="AH1553" s="70" t="str">
        <f t="shared" si="176"/>
        <v/>
      </c>
      <c r="AI1553" s="70" t="str">
        <f t="shared" si="177"/>
        <v/>
      </c>
      <c r="AJ1553" s="70" t="str">
        <f t="shared" si="178"/>
        <v>X</v>
      </c>
      <c r="AK1553" s="70" t="str" cm="1">
        <f t="array" ref="AK1553">_xlfn.IFS(AH1553&lt;&gt;"","1",AI1553&lt;&gt;"","2",AJ1553&lt;&gt;"","3")</f>
        <v>3</v>
      </c>
    </row>
    <row r="1554" spans="1:37" x14ac:dyDescent="0.25">
      <c r="A1554" t="s">
        <v>1623</v>
      </c>
      <c r="B1554" t="s">
        <v>918</v>
      </c>
      <c r="C1554" s="67" t="str">
        <f t="shared" si="173"/>
        <v>Sienna Steinmetz</v>
      </c>
      <c r="D1554" s="71" t="str" cm="1">
        <f t="array" ref="D1554">_xlfn.IFS(AK1554="1",CONCATENATE(C1554,"Regional"),AK1554="2",CONCATENATE(C1554,"Sectional"),AK1554="3",CONCATENATE(C1554,COUNTIF($C$1:C1554,C1554)))</f>
        <v>Sienna Steinmetz3</v>
      </c>
      <c r="E1554" s="66">
        <v>45159.375</v>
      </c>
      <c r="F1554" t="s">
        <v>2439</v>
      </c>
      <c r="G1554" s="46">
        <v>44</v>
      </c>
      <c r="H1554" s="46">
        <v>119</v>
      </c>
      <c r="I1554" s="46">
        <v>26</v>
      </c>
      <c r="J1554" t="s">
        <v>152</v>
      </c>
      <c r="K1554" t="s">
        <v>90</v>
      </c>
      <c r="L1554" s="46">
        <v>4806</v>
      </c>
      <c r="M1554" s="46">
        <v>72</v>
      </c>
      <c r="N1554" s="46">
        <v>68.3</v>
      </c>
      <c r="O1554" s="46">
        <v>114</v>
      </c>
      <c r="P1554" s="46">
        <f t="shared" si="174"/>
        <v>2</v>
      </c>
      <c r="R1554" s="67" t="s">
        <v>3529</v>
      </c>
      <c r="S1554" s="67">
        <f>COUNTIF(Y$2:$Y$100,R1554)</f>
        <v>0</v>
      </c>
      <c r="V1554" s="67">
        <f t="shared" si="175"/>
        <v>0</v>
      </c>
      <c r="X1554"/>
      <c r="Y1554" s="67" t="str">
        <f t="shared" si="172"/>
        <v xml:space="preserve"> </v>
      </c>
      <c r="AB1554" t="s">
        <v>90</v>
      </c>
      <c r="AC1554" s="46">
        <v>4806</v>
      </c>
      <c r="AD1554" s="46">
        <v>72</v>
      </c>
      <c r="AE1554" s="46">
        <v>68.3</v>
      </c>
      <c r="AF1554" s="46">
        <v>114</v>
      </c>
      <c r="AH1554" s="70" t="str">
        <f t="shared" si="176"/>
        <v/>
      </c>
      <c r="AI1554" s="70" t="str">
        <f t="shared" si="177"/>
        <v/>
      </c>
      <c r="AJ1554" s="70" t="str">
        <f t="shared" si="178"/>
        <v>X</v>
      </c>
      <c r="AK1554" s="70" t="str" cm="1">
        <f t="array" ref="AK1554">_xlfn.IFS(AH1554&lt;&gt;"","1",AI1554&lt;&gt;"","2",AJ1554&lt;&gt;"","3")</f>
        <v>3</v>
      </c>
    </row>
    <row r="1555" spans="1:37" x14ac:dyDescent="0.25">
      <c r="A1555" t="s">
        <v>536</v>
      </c>
      <c r="B1555" t="s">
        <v>537</v>
      </c>
      <c r="C1555" s="67" t="str">
        <f t="shared" si="173"/>
        <v>Mariah Hull</v>
      </c>
      <c r="D1555" s="71" t="str" cm="1">
        <f t="array" ref="D1555">_xlfn.IFS(AK1555="1",CONCATENATE(C1555,"Regional"),AK1555="2",CONCATENATE(C1555,"Sectional"),AK1555="3",CONCATENATE(C1555,COUNTIF($C$1:C1555,C1555)))</f>
        <v>Mariah Hull3</v>
      </c>
      <c r="E1555" s="66">
        <v>45159.375</v>
      </c>
      <c r="F1555" t="s">
        <v>2439</v>
      </c>
      <c r="G1555" s="46">
        <v>44</v>
      </c>
      <c r="H1555" s="46">
        <v>120</v>
      </c>
      <c r="I1555" s="46">
        <v>28</v>
      </c>
      <c r="J1555" t="s">
        <v>152</v>
      </c>
      <c r="K1555" t="s">
        <v>90</v>
      </c>
      <c r="L1555" s="46">
        <v>4806</v>
      </c>
      <c r="M1555" s="46">
        <v>72</v>
      </c>
      <c r="N1555" s="46">
        <v>68.3</v>
      </c>
      <c r="O1555" s="46">
        <v>114</v>
      </c>
      <c r="P1555" s="46">
        <f t="shared" si="174"/>
        <v>2</v>
      </c>
      <c r="R1555" s="67" t="s">
        <v>1208</v>
      </c>
      <c r="S1555" s="67">
        <f>COUNTIF(Y$2:$Y$100,R1555)</f>
        <v>0</v>
      </c>
      <c r="V1555" s="67">
        <f t="shared" si="175"/>
        <v>0</v>
      </c>
      <c r="X1555"/>
      <c r="Y1555" s="67" t="str">
        <f t="shared" si="172"/>
        <v xml:space="preserve"> </v>
      </c>
      <c r="AB1555" t="s">
        <v>90</v>
      </c>
      <c r="AC1555" s="46">
        <v>4806</v>
      </c>
      <c r="AD1555" s="46">
        <v>72</v>
      </c>
      <c r="AE1555" s="46">
        <v>68.3</v>
      </c>
      <c r="AF1555" s="46">
        <v>114</v>
      </c>
      <c r="AH1555" s="70" t="str">
        <f t="shared" si="176"/>
        <v/>
      </c>
      <c r="AI1555" s="70" t="str">
        <f t="shared" si="177"/>
        <v/>
      </c>
      <c r="AJ1555" s="70" t="str">
        <f t="shared" si="178"/>
        <v>X</v>
      </c>
      <c r="AK1555" s="70" t="str" cm="1">
        <f t="array" ref="AK1555">_xlfn.IFS(AH1555&lt;&gt;"","1",AI1555&lt;&gt;"","2",AJ1555&lt;&gt;"","3")</f>
        <v>3</v>
      </c>
    </row>
    <row r="1556" spans="1:37" x14ac:dyDescent="0.25">
      <c r="A1556" t="s">
        <v>200</v>
      </c>
      <c r="B1556" t="s">
        <v>1017</v>
      </c>
      <c r="C1556" s="67" t="str">
        <f t="shared" si="173"/>
        <v>Noelle Bennett</v>
      </c>
      <c r="D1556" s="71" t="str" cm="1">
        <f t="array" ref="D1556">_xlfn.IFS(AK1556="1",CONCATENATE(C1556,"Regional"),AK1556="2",CONCATENATE(C1556,"Sectional"),AK1556="3",CONCATENATE(C1556,COUNTIF($C$1:C1556,C1556)))</f>
        <v>Noelle Bennett3</v>
      </c>
      <c r="E1556" s="66">
        <v>45159.375</v>
      </c>
      <c r="F1556" t="s">
        <v>2439</v>
      </c>
      <c r="G1556" s="46">
        <v>44</v>
      </c>
      <c r="H1556" s="46">
        <v>121</v>
      </c>
      <c r="I1556" s="46">
        <v>29</v>
      </c>
      <c r="J1556" t="s">
        <v>152</v>
      </c>
      <c r="K1556" t="s">
        <v>90</v>
      </c>
      <c r="L1556" s="46">
        <v>4806</v>
      </c>
      <c r="M1556" s="46">
        <v>72</v>
      </c>
      <c r="N1556" s="46">
        <v>68.3</v>
      </c>
      <c r="O1556" s="46">
        <v>114</v>
      </c>
      <c r="P1556" s="46">
        <f t="shared" si="174"/>
        <v>2</v>
      </c>
      <c r="R1556" s="67" t="s">
        <v>1517</v>
      </c>
      <c r="S1556" s="67">
        <f>COUNTIF(Y$2:$Y$100,R1556)</f>
        <v>0</v>
      </c>
      <c r="V1556" s="67">
        <f t="shared" si="175"/>
        <v>0</v>
      </c>
      <c r="X1556"/>
      <c r="Y1556" s="67" t="str">
        <f t="shared" si="172"/>
        <v xml:space="preserve"> </v>
      </c>
      <c r="AB1556" t="s">
        <v>90</v>
      </c>
      <c r="AC1556" s="46">
        <v>4806</v>
      </c>
      <c r="AD1556" s="46">
        <v>72</v>
      </c>
      <c r="AE1556" s="46">
        <v>68.3</v>
      </c>
      <c r="AF1556" s="46">
        <v>114</v>
      </c>
      <c r="AH1556" s="70" t="str">
        <f t="shared" si="176"/>
        <v/>
      </c>
      <c r="AI1556" s="70" t="str">
        <f t="shared" si="177"/>
        <v/>
      </c>
      <c r="AJ1556" s="70" t="str">
        <f t="shared" si="178"/>
        <v>X</v>
      </c>
      <c r="AK1556" s="70" t="str" cm="1">
        <f t="array" ref="AK1556">_xlfn.IFS(AH1556&lt;&gt;"","1",AI1556&lt;&gt;"","2",AJ1556&lt;&gt;"","3")</f>
        <v>3</v>
      </c>
    </row>
    <row r="1557" spans="1:37" x14ac:dyDescent="0.25">
      <c r="A1557" t="s">
        <v>3398</v>
      </c>
      <c r="B1557" t="s">
        <v>348</v>
      </c>
      <c r="C1557" s="67" t="str">
        <f t="shared" si="173"/>
        <v>Camryn Yeakey</v>
      </c>
      <c r="D1557" s="71" t="str" cm="1">
        <f t="array" ref="D1557">_xlfn.IFS(AK1557="1",CONCATENATE(C1557,"Regional"),AK1557="2",CONCATENATE(C1557,"Sectional"),AK1557="3",CONCATENATE(C1557,COUNTIF($C$1:C1557,C1557)))</f>
        <v>Camryn Yeakey2</v>
      </c>
      <c r="E1557" s="66">
        <v>45159.375</v>
      </c>
      <c r="F1557" t="s">
        <v>2439</v>
      </c>
      <c r="G1557" s="46">
        <v>44</v>
      </c>
      <c r="H1557" s="46">
        <v>123</v>
      </c>
      <c r="I1557" s="46">
        <v>30</v>
      </c>
      <c r="J1557" t="s">
        <v>152</v>
      </c>
      <c r="K1557" t="s">
        <v>90</v>
      </c>
      <c r="L1557" s="46">
        <v>4806</v>
      </c>
      <c r="M1557" s="46">
        <v>72</v>
      </c>
      <c r="N1557" s="46">
        <v>68.3</v>
      </c>
      <c r="O1557" s="46">
        <v>114</v>
      </c>
      <c r="P1557" s="46">
        <f t="shared" si="174"/>
        <v>2</v>
      </c>
      <c r="R1557" s="67" t="s">
        <v>3530</v>
      </c>
      <c r="S1557" s="67">
        <f>COUNTIF(Y$2:$Y$100,R1557)</f>
        <v>0</v>
      </c>
      <c r="V1557" s="67">
        <f t="shared" si="175"/>
        <v>0</v>
      </c>
      <c r="X1557"/>
      <c r="Y1557" s="67" t="str">
        <f t="shared" ref="Y1557:Y1620" si="179">CONCATENATE(W1557," ",X1557)</f>
        <v xml:space="preserve"> </v>
      </c>
      <c r="AB1557" t="s">
        <v>90</v>
      </c>
      <c r="AC1557" s="46">
        <v>4806</v>
      </c>
      <c r="AD1557" s="46">
        <v>72</v>
      </c>
      <c r="AE1557" s="46">
        <v>68.3</v>
      </c>
      <c r="AF1557" s="46">
        <v>114</v>
      </c>
      <c r="AH1557" s="70" t="str">
        <f t="shared" si="176"/>
        <v/>
      </c>
      <c r="AI1557" s="70" t="str">
        <f t="shared" si="177"/>
        <v/>
      </c>
      <c r="AJ1557" s="70" t="str">
        <f t="shared" si="178"/>
        <v>X</v>
      </c>
      <c r="AK1557" s="70" t="str" cm="1">
        <f t="array" ref="AK1557">_xlfn.IFS(AH1557&lt;&gt;"","1",AI1557&lt;&gt;"","2",AJ1557&lt;&gt;"","3")</f>
        <v>3</v>
      </c>
    </row>
    <row r="1558" spans="1:37" x14ac:dyDescent="0.25">
      <c r="A1558" t="s">
        <v>3397</v>
      </c>
      <c r="B1558" t="s">
        <v>2697</v>
      </c>
      <c r="C1558" s="67" t="str">
        <f t="shared" si="173"/>
        <v>Adrian Wojt</v>
      </c>
      <c r="D1558" s="71" t="str" cm="1">
        <f t="array" ref="D1558">_xlfn.IFS(AK1558="1",CONCATENATE(C1558,"Regional"),AK1558="2",CONCATENATE(C1558,"Sectional"),AK1558="3",CONCATENATE(C1558,COUNTIF($C$1:C1558,C1558)))</f>
        <v>Adrian Wojt2</v>
      </c>
      <c r="E1558" s="66">
        <v>45159.375</v>
      </c>
      <c r="F1558" t="s">
        <v>2439</v>
      </c>
      <c r="G1558" s="46">
        <v>44</v>
      </c>
      <c r="H1558" s="46">
        <v>127</v>
      </c>
      <c r="I1558" s="46">
        <v>31</v>
      </c>
      <c r="J1558" t="s">
        <v>152</v>
      </c>
      <c r="K1558" t="s">
        <v>90</v>
      </c>
      <c r="L1558" s="46">
        <v>4806</v>
      </c>
      <c r="M1558" s="46">
        <v>72</v>
      </c>
      <c r="N1558" s="46">
        <v>68.3</v>
      </c>
      <c r="O1558" s="46">
        <v>114</v>
      </c>
      <c r="P1558" s="46">
        <f t="shared" si="174"/>
        <v>2</v>
      </c>
      <c r="R1558" s="67" t="s">
        <v>3528</v>
      </c>
      <c r="S1558" s="67">
        <f>COUNTIF(Y$2:$Y$100,R1558)</f>
        <v>0</v>
      </c>
      <c r="V1558" s="67">
        <f t="shared" si="175"/>
        <v>0</v>
      </c>
      <c r="X1558"/>
      <c r="Y1558" s="67" t="str">
        <f t="shared" si="179"/>
        <v xml:space="preserve"> </v>
      </c>
      <c r="AB1558" t="s">
        <v>90</v>
      </c>
      <c r="AC1558" s="46">
        <v>4806</v>
      </c>
      <c r="AD1558" s="46">
        <v>72</v>
      </c>
      <c r="AE1558" s="46">
        <v>68.3</v>
      </c>
      <c r="AF1558" s="46">
        <v>114</v>
      </c>
      <c r="AH1558" s="70" t="str">
        <f t="shared" si="176"/>
        <v/>
      </c>
      <c r="AI1558" s="70" t="str">
        <f t="shared" si="177"/>
        <v/>
      </c>
      <c r="AJ1558" s="70" t="str">
        <f t="shared" si="178"/>
        <v>X</v>
      </c>
      <c r="AK1558" s="70" t="str" cm="1">
        <f t="array" ref="AK1558">_xlfn.IFS(AH1558&lt;&gt;"","1",AI1558&lt;&gt;"","2",AJ1558&lt;&gt;"","3")</f>
        <v>3</v>
      </c>
    </row>
    <row r="1559" spans="1:37" x14ac:dyDescent="0.25">
      <c r="A1559" t="s">
        <v>208</v>
      </c>
      <c r="B1559" t="s">
        <v>2008</v>
      </c>
      <c r="C1559" s="67" t="str">
        <f t="shared" si="173"/>
        <v>Aubrie Bohl</v>
      </c>
      <c r="D1559" s="71" t="str" cm="1">
        <f t="array" ref="D1559">_xlfn.IFS(AK1559="1",CONCATENATE(C1559,"Regional"),AK1559="2",CONCATENATE(C1559,"Sectional"),AK1559="3",CONCATENATE(C1559,COUNTIF($C$1:C1559,C1559)))</f>
        <v>Aubrie Bohl1</v>
      </c>
      <c r="E1559" s="66">
        <v>45159.375</v>
      </c>
      <c r="F1559" t="s">
        <v>2439</v>
      </c>
      <c r="G1559" s="46">
        <v>44</v>
      </c>
      <c r="H1559" s="46">
        <v>127</v>
      </c>
      <c r="I1559" s="46">
        <v>31</v>
      </c>
      <c r="J1559" t="s">
        <v>152</v>
      </c>
      <c r="K1559" t="s">
        <v>90</v>
      </c>
      <c r="L1559" s="46">
        <v>4806</v>
      </c>
      <c r="M1559" s="46">
        <v>72</v>
      </c>
      <c r="N1559" s="46">
        <v>68.3</v>
      </c>
      <c r="O1559" s="46">
        <v>114</v>
      </c>
      <c r="P1559" s="46">
        <f t="shared" si="174"/>
        <v>2</v>
      </c>
      <c r="R1559" s="67" t="s">
        <v>3020</v>
      </c>
      <c r="S1559" s="67">
        <f>COUNTIF(Y$2:$Y$100,R1559)</f>
        <v>0</v>
      </c>
      <c r="V1559" s="67">
        <f t="shared" si="175"/>
        <v>0</v>
      </c>
      <c r="X1559"/>
      <c r="Y1559" s="67" t="str">
        <f t="shared" si="179"/>
        <v xml:space="preserve"> </v>
      </c>
      <c r="AB1559" t="s">
        <v>90</v>
      </c>
      <c r="AC1559" s="46">
        <v>4806</v>
      </c>
      <c r="AD1559" s="46">
        <v>72</v>
      </c>
      <c r="AE1559" s="46">
        <v>68.3</v>
      </c>
      <c r="AF1559" s="46">
        <v>114</v>
      </c>
      <c r="AH1559" s="70" t="str">
        <f t="shared" si="176"/>
        <v/>
      </c>
      <c r="AI1559" s="70" t="str">
        <f t="shared" si="177"/>
        <v/>
      </c>
      <c r="AJ1559" s="70" t="str">
        <f t="shared" si="178"/>
        <v>X</v>
      </c>
      <c r="AK1559" s="70" t="str" cm="1">
        <f t="array" ref="AK1559">_xlfn.IFS(AH1559&lt;&gt;"","1",AI1559&lt;&gt;"","2",AJ1559&lt;&gt;"","3")</f>
        <v>3</v>
      </c>
    </row>
    <row r="1560" spans="1:37" x14ac:dyDescent="0.25">
      <c r="A1560" t="s">
        <v>321</v>
      </c>
      <c r="B1560" t="s">
        <v>1622</v>
      </c>
      <c r="C1560" s="67" t="str">
        <f t="shared" si="173"/>
        <v>Illa Nelson</v>
      </c>
      <c r="D1560" s="71" t="str" cm="1">
        <f t="array" ref="D1560">_xlfn.IFS(AK1560="1",CONCATENATE(C1560,"Regional"),AK1560="2",CONCATENATE(C1560,"Sectional"),AK1560="3",CONCATENATE(C1560,COUNTIF($C$1:C1560,C1560)))</f>
        <v>Illa Nelson2</v>
      </c>
      <c r="E1560" s="66">
        <v>45159.375</v>
      </c>
      <c r="F1560" t="s">
        <v>2439</v>
      </c>
      <c r="G1560" s="46">
        <v>44</v>
      </c>
      <c r="H1560" s="46">
        <v>128</v>
      </c>
      <c r="I1560" s="46">
        <v>33</v>
      </c>
      <c r="J1560" t="s">
        <v>152</v>
      </c>
      <c r="K1560" t="s">
        <v>90</v>
      </c>
      <c r="L1560" s="46">
        <v>4806</v>
      </c>
      <c r="M1560" s="46">
        <v>72</v>
      </c>
      <c r="N1560" s="46">
        <v>68.3</v>
      </c>
      <c r="O1560" s="46">
        <v>114</v>
      </c>
      <c r="P1560" s="46">
        <f t="shared" si="174"/>
        <v>2</v>
      </c>
      <c r="R1560" s="67" t="s">
        <v>2768</v>
      </c>
      <c r="S1560" s="67">
        <f>COUNTIF(Y$2:$Y$100,R1560)</f>
        <v>0</v>
      </c>
      <c r="V1560" s="67">
        <f t="shared" si="175"/>
        <v>0</v>
      </c>
      <c r="X1560"/>
      <c r="Y1560" s="67" t="str">
        <f t="shared" si="179"/>
        <v xml:space="preserve"> </v>
      </c>
      <c r="AB1560" t="s">
        <v>90</v>
      </c>
      <c r="AC1560" s="46">
        <v>4806</v>
      </c>
      <c r="AD1560" s="46">
        <v>72</v>
      </c>
      <c r="AE1560" s="46">
        <v>68.3</v>
      </c>
      <c r="AF1560" s="46">
        <v>114</v>
      </c>
      <c r="AH1560" s="70" t="str">
        <f t="shared" si="176"/>
        <v/>
      </c>
      <c r="AI1560" s="70" t="str">
        <f t="shared" si="177"/>
        <v/>
      </c>
      <c r="AJ1560" s="70" t="str">
        <f t="shared" si="178"/>
        <v>X</v>
      </c>
      <c r="AK1560" s="70" t="str" cm="1">
        <f t="array" ref="AK1560">_xlfn.IFS(AH1560&lt;&gt;"","1",AI1560&lt;&gt;"","2",AJ1560&lt;&gt;"","3")</f>
        <v>3</v>
      </c>
    </row>
    <row r="1561" spans="1:37" x14ac:dyDescent="0.25">
      <c r="A1561" t="s">
        <v>1019</v>
      </c>
      <c r="B1561" t="s">
        <v>210</v>
      </c>
      <c r="C1561" s="67" t="str">
        <f t="shared" si="173"/>
        <v>Alexis Slemec</v>
      </c>
      <c r="D1561" s="71" t="str" cm="1">
        <f t="array" ref="D1561">_xlfn.IFS(AK1561="1",CONCATENATE(C1561,"Regional"),AK1561="2",CONCATENATE(C1561,"Sectional"),AK1561="3",CONCATENATE(C1561,COUNTIF($C$1:C1561,C1561)))</f>
        <v>Alexis Slemec3</v>
      </c>
      <c r="E1561" s="66">
        <v>45159.375</v>
      </c>
      <c r="F1561" t="s">
        <v>2439</v>
      </c>
      <c r="G1561" s="46">
        <v>44</v>
      </c>
      <c r="H1561" s="46">
        <v>129</v>
      </c>
      <c r="I1561" s="46">
        <v>34</v>
      </c>
      <c r="J1561" t="s">
        <v>152</v>
      </c>
      <c r="K1561" t="s">
        <v>90</v>
      </c>
      <c r="L1561" s="46">
        <v>4806</v>
      </c>
      <c r="M1561" s="46">
        <v>72</v>
      </c>
      <c r="N1561" s="46">
        <v>68.3</v>
      </c>
      <c r="O1561" s="46">
        <v>114</v>
      </c>
      <c r="P1561" s="46">
        <f t="shared" si="174"/>
        <v>2</v>
      </c>
      <c r="R1561" s="67" t="s">
        <v>1518</v>
      </c>
      <c r="S1561" s="67">
        <f>COUNTIF(Y$2:$Y$100,R1561)</f>
        <v>0</v>
      </c>
      <c r="V1561" s="67">
        <f t="shared" si="175"/>
        <v>0</v>
      </c>
      <c r="X1561"/>
      <c r="Y1561" s="67" t="str">
        <f t="shared" si="179"/>
        <v xml:space="preserve"> </v>
      </c>
      <c r="AB1561" t="s">
        <v>90</v>
      </c>
      <c r="AC1561" s="46">
        <v>4806</v>
      </c>
      <c r="AD1561" s="46">
        <v>72</v>
      </c>
      <c r="AE1561" s="46">
        <v>68.3</v>
      </c>
      <c r="AF1561" s="46">
        <v>114</v>
      </c>
      <c r="AH1561" s="70" t="str">
        <f t="shared" si="176"/>
        <v/>
      </c>
      <c r="AI1561" s="70" t="str">
        <f t="shared" si="177"/>
        <v/>
      </c>
      <c r="AJ1561" s="70" t="str">
        <f t="shared" si="178"/>
        <v>X</v>
      </c>
      <c r="AK1561" s="70" t="str" cm="1">
        <f t="array" ref="AK1561">_xlfn.IFS(AH1561&lt;&gt;"","1",AI1561&lt;&gt;"","2",AJ1561&lt;&gt;"","3")</f>
        <v>3</v>
      </c>
    </row>
    <row r="1562" spans="1:37" x14ac:dyDescent="0.25">
      <c r="A1562" t="s">
        <v>1968</v>
      </c>
      <c r="B1562" t="s">
        <v>1969</v>
      </c>
      <c r="C1562" s="67" t="str">
        <f t="shared" si="173"/>
        <v>Kya Hayden</v>
      </c>
      <c r="D1562" s="71" t="str" cm="1">
        <f t="array" ref="D1562">_xlfn.IFS(AK1562="1",CONCATENATE(C1562,"Regional"),AK1562="2",CONCATENATE(C1562,"Sectional"),AK1562="3",CONCATENATE(C1562,COUNTIF($C$1:C1562,C1562)))</f>
        <v>Kya Hayden2</v>
      </c>
      <c r="E1562" s="66">
        <v>45159.375</v>
      </c>
      <c r="F1562" t="s">
        <v>2439</v>
      </c>
      <c r="G1562" s="46">
        <v>44</v>
      </c>
      <c r="H1562" s="46">
        <v>132</v>
      </c>
      <c r="I1562" s="46">
        <v>35</v>
      </c>
      <c r="J1562" t="s">
        <v>152</v>
      </c>
      <c r="K1562" t="s">
        <v>90</v>
      </c>
      <c r="L1562" s="46">
        <v>4806</v>
      </c>
      <c r="M1562" s="46">
        <v>72</v>
      </c>
      <c r="N1562" s="46">
        <v>68.3</v>
      </c>
      <c r="O1562" s="46">
        <v>114</v>
      </c>
      <c r="P1562" s="46">
        <f t="shared" si="174"/>
        <v>2</v>
      </c>
      <c r="R1562" s="67" t="s">
        <v>2986</v>
      </c>
      <c r="S1562" s="67">
        <f>COUNTIF(Y$2:$Y$100,R1562)</f>
        <v>0</v>
      </c>
      <c r="V1562" s="67">
        <f t="shared" si="175"/>
        <v>0</v>
      </c>
      <c r="X1562"/>
      <c r="Y1562" s="67" t="str">
        <f t="shared" si="179"/>
        <v xml:space="preserve"> </v>
      </c>
      <c r="AB1562" t="s">
        <v>90</v>
      </c>
      <c r="AC1562" s="46">
        <v>4806</v>
      </c>
      <c r="AD1562" s="46">
        <v>72</v>
      </c>
      <c r="AE1562" s="46">
        <v>68.3</v>
      </c>
      <c r="AF1562" s="46">
        <v>114</v>
      </c>
      <c r="AH1562" s="70" t="str">
        <f t="shared" si="176"/>
        <v/>
      </c>
      <c r="AI1562" s="70" t="str">
        <f t="shared" si="177"/>
        <v/>
      </c>
      <c r="AJ1562" s="70" t="str">
        <f t="shared" si="178"/>
        <v>X</v>
      </c>
      <c r="AK1562" s="70" t="str" cm="1">
        <f t="array" ref="AK1562">_xlfn.IFS(AH1562&lt;&gt;"","1",AI1562&lt;&gt;"","2",AJ1562&lt;&gt;"","3")</f>
        <v>3</v>
      </c>
    </row>
    <row r="1563" spans="1:37" x14ac:dyDescent="0.25">
      <c r="A1563" t="s">
        <v>1771</v>
      </c>
      <c r="B1563" t="s">
        <v>1772</v>
      </c>
      <c r="C1563" s="67" t="str">
        <f t="shared" si="173"/>
        <v>Abbey Sutliff</v>
      </c>
      <c r="D1563" s="71" t="str" cm="1">
        <f t="array" ref="D1563">_xlfn.IFS(AK1563="1",CONCATENATE(C1563,"Regional"),AK1563="2",CONCATENATE(C1563,"Sectional"),AK1563="3",CONCATENATE(C1563,COUNTIF($C$1:C1563,C1563)))</f>
        <v>Abbey Sutliff1</v>
      </c>
      <c r="E1563" s="66">
        <v>45159.375</v>
      </c>
      <c r="F1563" t="s">
        <v>2439</v>
      </c>
      <c r="G1563" s="46">
        <v>44</v>
      </c>
      <c r="H1563" s="46">
        <v>132</v>
      </c>
      <c r="I1563" s="46">
        <v>35</v>
      </c>
      <c r="J1563" t="s">
        <v>152</v>
      </c>
      <c r="K1563" t="s">
        <v>90</v>
      </c>
      <c r="L1563" s="46">
        <v>4806</v>
      </c>
      <c r="M1563" s="46">
        <v>72</v>
      </c>
      <c r="N1563" s="46">
        <v>68.3</v>
      </c>
      <c r="O1563" s="46">
        <v>114</v>
      </c>
      <c r="P1563" s="46">
        <f t="shared" si="174"/>
        <v>2</v>
      </c>
      <c r="R1563" s="67" t="s">
        <v>2775</v>
      </c>
      <c r="S1563" s="67">
        <f>COUNTIF(Y$2:$Y$100,R1563)</f>
        <v>0</v>
      </c>
      <c r="V1563" s="67">
        <f t="shared" si="175"/>
        <v>0</v>
      </c>
      <c r="X1563"/>
      <c r="Y1563" s="67" t="str">
        <f t="shared" si="179"/>
        <v xml:space="preserve"> </v>
      </c>
      <c r="AB1563" t="s">
        <v>90</v>
      </c>
      <c r="AC1563" s="46">
        <v>4806</v>
      </c>
      <c r="AD1563" s="46">
        <v>72</v>
      </c>
      <c r="AE1563" s="46">
        <v>68.3</v>
      </c>
      <c r="AF1563" s="46">
        <v>114</v>
      </c>
      <c r="AH1563" s="70" t="str">
        <f t="shared" si="176"/>
        <v/>
      </c>
      <c r="AI1563" s="70" t="str">
        <f t="shared" si="177"/>
        <v/>
      </c>
      <c r="AJ1563" s="70" t="str">
        <f t="shared" si="178"/>
        <v>X</v>
      </c>
      <c r="AK1563" s="70" t="str" cm="1">
        <f t="array" ref="AK1563">_xlfn.IFS(AH1563&lt;&gt;"","1",AI1563&lt;&gt;"","2",AJ1563&lt;&gt;"","3")</f>
        <v>3</v>
      </c>
    </row>
    <row r="1564" spans="1:37" x14ac:dyDescent="0.25">
      <c r="A1564" t="s">
        <v>712</v>
      </c>
      <c r="B1564" t="s">
        <v>713</v>
      </c>
      <c r="C1564" s="67" t="str">
        <f t="shared" si="173"/>
        <v>Hailee Lindow</v>
      </c>
      <c r="D1564" s="71" t="str" cm="1">
        <f t="array" ref="D1564">_xlfn.IFS(AK1564="1",CONCATENATE(C1564,"Regional"),AK1564="2",CONCATENATE(C1564,"Sectional"),AK1564="3",CONCATENATE(C1564,COUNTIF($C$1:C1564,C1564)))</f>
        <v>Hailee Lindow3</v>
      </c>
      <c r="E1564" s="66">
        <v>45159.375</v>
      </c>
      <c r="F1564" t="s">
        <v>2439</v>
      </c>
      <c r="G1564" s="46">
        <v>44</v>
      </c>
      <c r="H1564" s="46">
        <v>133</v>
      </c>
      <c r="I1564" s="46">
        <v>37</v>
      </c>
      <c r="J1564" t="s">
        <v>152</v>
      </c>
      <c r="K1564" t="s">
        <v>90</v>
      </c>
      <c r="L1564" s="46">
        <v>4806</v>
      </c>
      <c r="M1564" s="46">
        <v>72</v>
      </c>
      <c r="N1564" s="46">
        <v>68.3</v>
      </c>
      <c r="O1564" s="46">
        <v>114</v>
      </c>
      <c r="P1564" s="46">
        <f t="shared" si="174"/>
        <v>2</v>
      </c>
      <c r="R1564" s="67" t="s">
        <v>1311</v>
      </c>
      <c r="S1564" s="67">
        <f>COUNTIF(Y$2:$Y$100,R1564)</f>
        <v>0</v>
      </c>
      <c r="V1564" s="67">
        <f t="shared" si="175"/>
        <v>0</v>
      </c>
      <c r="X1564"/>
      <c r="Y1564" s="67" t="str">
        <f t="shared" si="179"/>
        <v xml:space="preserve"> </v>
      </c>
      <c r="AB1564" t="s">
        <v>90</v>
      </c>
      <c r="AC1564" s="46">
        <v>4806</v>
      </c>
      <c r="AD1564" s="46">
        <v>72</v>
      </c>
      <c r="AE1564" s="46">
        <v>68.3</v>
      </c>
      <c r="AF1564" s="46">
        <v>114</v>
      </c>
      <c r="AH1564" s="70" t="str">
        <f t="shared" si="176"/>
        <v/>
      </c>
      <c r="AI1564" s="70" t="str">
        <f t="shared" si="177"/>
        <v/>
      </c>
      <c r="AJ1564" s="70" t="str">
        <f t="shared" si="178"/>
        <v>X</v>
      </c>
      <c r="AK1564" s="70" t="str" cm="1">
        <f t="array" ref="AK1564">_xlfn.IFS(AH1564&lt;&gt;"","1",AI1564&lt;&gt;"","2",AJ1564&lt;&gt;"","3")</f>
        <v>3</v>
      </c>
    </row>
    <row r="1565" spans="1:37" x14ac:dyDescent="0.25">
      <c r="A1565" t="s">
        <v>1623</v>
      </c>
      <c r="B1565" t="s">
        <v>740</v>
      </c>
      <c r="C1565" s="67" t="str">
        <f t="shared" si="173"/>
        <v>Lydia Steinmetz</v>
      </c>
      <c r="D1565" s="71" t="str" cm="1">
        <f t="array" ref="D1565">_xlfn.IFS(AK1565="1",CONCATENATE(C1565,"Regional"),AK1565="2",CONCATENATE(C1565,"Sectional"),AK1565="3",CONCATENATE(C1565,COUNTIF($C$1:C1565,C1565)))</f>
        <v>Lydia Steinmetz1</v>
      </c>
      <c r="E1565" s="66">
        <v>45159.375</v>
      </c>
      <c r="F1565" t="s">
        <v>2439</v>
      </c>
      <c r="G1565" s="46">
        <v>44</v>
      </c>
      <c r="H1565" s="46">
        <v>138</v>
      </c>
      <c r="I1565" s="46">
        <v>38</v>
      </c>
      <c r="J1565" t="s">
        <v>152</v>
      </c>
      <c r="K1565" t="s">
        <v>90</v>
      </c>
      <c r="L1565" s="46">
        <v>4806</v>
      </c>
      <c r="M1565" s="46">
        <v>72</v>
      </c>
      <c r="N1565" s="46">
        <v>68.3</v>
      </c>
      <c r="O1565" s="46">
        <v>114</v>
      </c>
      <c r="P1565" s="46">
        <f t="shared" si="174"/>
        <v>2</v>
      </c>
      <c r="R1565" s="67" t="s">
        <v>3614</v>
      </c>
      <c r="S1565" s="67">
        <f>COUNTIF(Y$2:$Y$100,R1565)</f>
        <v>0</v>
      </c>
      <c r="V1565" s="67">
        <f t="shared" si="175"/>
        <v>0</v>
      </c>
      <c r="X1565"/>
      <c r="Y1565" s="67" t="str">
        <f t="shared" si="179"/>
        <v xml:space="preserve"> </v>
      </c>
      <c r="AB1565" t="s">
        <v>90</v>
      </c>
      <c r="AC1565" s="46">
        <v>4806</v>
      </c>
      <c r="AD1565" s="46">
        <v>72</v>
      </c>
      <c r="AE1565" s="46">
        <v>68.3</v>
      </c>
      <c r="AF1565" s="46">
        <v>114</v>
      </c>
      <c r="AH1565" s="70" t="str">
        <f t="shared" si="176"/>
        <v/>
      </c>
      <c r="AI1565" s="70" t="str">
        <f t="shared" si="177"/>
        <v/>
      </c>
      <c r="AJ1565" s="70" t="str">
        <f t="shared" si="178"/>
        <v>X</v>
      </c>
      <c r="AK1565" s="70" t="str" cm="1">
        <f t="array" ref="AK1565">_xlfn.IFS(AH1565&lt;&gt;"","1",AI1565&lt;&gt;"","2",AJ1565&lt;&gt;"","3")</f>
        <v>3</v>
      </c>
    </row>
    <row r="1566" spans="1:37" x14ac:dyDescent="0.25">
      <c r="A1566" t="s">
        <v>714</v>
      </c>
      <c r="B1566" t="s">
        <v>428</v>
      </c>
      <c r="C1566" s="67" t="str">
        <f t="shared" si="173"/>
        <v>Annika Binczak</v>
      </c>
      <c r="D1566" s="71" t="str" cm="1">
        <f t="array" ref="D1566">_xlfn.IFS(AK1566="1",CONCATENATE(C1566,"Regional"),AK1566="2",CONCATENATE(C1566,"Sectional"),AK1566="3",CONCATENATE(C1566,COUNTIF($C$1:C1566,C1566)))</f>
        <v>Annika Binczak2</v>
      </c>
      <c r="E1566" s="66">
        <v>45159.375</v>
      </c>
      <c r="F1566" t="s">
        <v>2439</v>
      </c>
      <c r="G1566" s="46">
        <v>44</v>
      </c>
      <c r="H1566" s="46">
        <v>141</v>
      </c>
      <c r="I1566" s="46">
        <v>39</v>
      </c>
      <c r="J1566" t="s">
        <v>152</v>
      </c>
      <c r="K1566" t="s">
        <v>90</v>
      </c>
      <c r="L1566" s="46">
        <v>4806</v>
      </c>
      <c r="M1566" s="46">
        <v>72</v>
      </c>
      <c r="N1566" s="46">
        <v>68.3</v>
      </c>
      <c r="O1566" s="46">
        <v>114</v>
      </c>
      <c r="P1566" s="46">
        <f t="shared" si="174"/>
        <v>2</v>
      </c>
      <c r="R1566" s="67" t="s">
        <v>1312</v>
      </c>
      <c r="S1566" s="67">
        <f>COUNTIF(Y$2:$Y$100,R1566)</f>
        <v>0</v>
      </c>
      <c r="V1566" s="67">
        <f t="shared" si="175"/>
        <v>0</v>
      </c>
      <c r="X1566"/>
      <c r="Y1566" s="67" t="str">
        <f t="shared" si="179"/>
        <v xml:space="preserve"> </v>
      </c>
      <c r="AB1566" t="s">
        <v>90</v>
      </c>
      <c r="AC1566" s="46">
        <v>4806</v>
      </c>
      <c r="AD1566" s="46">
        <v>72</v>
      </c>
      <c r="AE1566" s="46">
        <v>68.3</v>
      </c>
      <c r="AF1566" s="46">
        <v>114</v>
      </c>
      <c r="AH1566" s="70" t="str">
        <f t="shared" si="176"/>
        <v/>
      </c>
      <c r="AI1566" s="70" t="str">
        <f t="shared" si="177"/>
        <v/>
      </c>
      <c r="AJ1566" s="70" t="str">
        <f t="shared" si="178"/>
        <v>X</v>
      </c>
      <c r="AK1566" s="70" t="str" cm="1">
        <f t="array" ref="AK1566">_xlfn.IFS(AH1566&lt;&gt;"","1",AI1566&lt;&gt;"","2",AJ1566&lt;&gt;"","3")</f>
        <v>3</v>
      </c>
    </row>
    <row r="1567" spans="1:37" x14ac:dyDescent="0.25">
      <c r="A1567" t="s">
        <v>1760</v>
      </c>
      <c r="B1567" t="s">
        <v>1773</v>
      </c>
      <c r="C1567" s="67" t="str">
        <f t="shared" si="173"/>
        <v>Elayna Heim</v>
      </c>
      <c r="D1567" s="71" t="str" cm="1">
        <f t="array" ref="D1567">_xlfn.IFS(AK1567="1",CONCATENATE(C1567,"Regional"),AK1567="2",CONCATENATE(C1567,"Sectional"),AK1567="3",CONCATENATE(C1567,COUNTIF($C$1:C1567,C1567)))</f>
        <v>Elayna Heim2</v>
      </c>
      <c r="E1567" s="66">
        <v>45159.375</v>
      </c>
      <c r="F1567" t="s">
        <v>2439</v>
      </c>
      <c r="G1567" s="46">
        <v>44</v>
      </c>
      <c r="H1567" s="46">
        <v>142</v>
      </c>
      <c r="I1567" s="46">
        <v>40</v>
      </c>
      <c r="J1567" t="s">
        <v>152</v>
      </c>
      <c r="K1567" t="s">
        <v>90</v>
      </c>
      <c r="L1567" s="46">
        <v>4806</v>
      </c>
      <c r="M1567" s="46">
        <v>72</v>
      </c>
      <c r="N1567" s="46">
        <v>68.3</v>
      </c>
      <c r="O1567" s="46">
        <v>114</v>
      </c>
      <c r="P1567" s="46">
        <f t="shared" si="174"/>
        <v>2</v>
      </c>
      <c r="R1567" s="67" t="s">
        <v>2766</v>
      </c>
      <c r="S1567" s="67">
        <f>COUNTIF(Y$2:$Y$100,R1567)</f>
        <v>0</v>
      </c>
      <c r="V1567" s="67">
        <f t="shared" si="175"/>
        <v>0</v>
      </c>
      <c r="X1567"/>
      <c r="Y1567" s="67" t="str">
        <f t="shared" si="179"/>
        <v xml:space="preserve"> </v>
      </c>
      <c r="AB1567" t="s">
        <v>90</v>
      </c>
      <c r="AC1567" s="46">
        <v>4806</v>
      </c>
      <c r="AD1567" s="46">
        <v>72</v>
      </c>
      <c r="AE1567" s="46">
        <v>68.3</v>
      </c>
      <c r="AF1567" s="46">
        <v>114</v>
      </c>
      <c r="AH1567" s="70" t="str">
        <f t="shared" si="176"/>
        <v/>
      </c>
      <c r="AI1567" s="70" t="str">
        <f t="shared" si="177"/>
        <v/>
      </c>
      <c r="AJ1567" s="70" t="str">
        <f t="shared" si="178"/>
        <v>X</v>
      </c>
      <c r="AK1567" s="70" t="str" cm="1">
        <f t="array" ref="AK1567">_xlfn.IFS(AH1567&lt;&gt;"","1",AI1567&lt;&gt;"","2",AJ1567&lt;&gt;"","3")</f>
        <v>3</v>
      </c>
    </row>
    <row r="1568" spans="1:37" x14ac:dyDescent="0.25">
      <c r="A1568" t="s">
        <v>321</v>
      </c>
      <c r="B1568" t="s">
        <v>538</v>
      </c>
      <c r="C1568" s="67" t="str">
        <f t="shared" si="173"/>
        <v>Lilly Nelson</v>
      </c>
      <c r="D1568" s="71" t="str" cm="1">
        <f t="array" ref="D1568">_xlfn.IFS(AK1568="1",CONCATENATE(C1568,"Regional"),AK1568="2",CONCATENATE(C1568,"Sectional"),AK1568="3",CONCATENATE(C1568,COUNTIF($C$1:C1568,C1568)))</f>
        <v>Lilly Nelson1</v>
      </c>
      <c r="E1568" s="66">
        <v>45159.375</v>
      </c>
      <c r="F1568" t="s">
        <v>2439</v>
      </c>
      <c r="G1568" s="46">
        <v>44</v>
      </c>
      <c r="H1568" s="46">
        <v>144</v>
      </c>
      <c r="I1568" s="46">
        <v>41</v>
      </c>
      <c r="J1568" t="s">
        <v>152</v>
      </c>
      <c r="K1568" t="s">
        <v>90</v>
      </c>
      <c r="L1568" s="46">
        <v>4806</v>
      </c>
      <c r="M1568" s="46">
        <v>72</v>
      </c>
      <c r="N1568" s="46">
        <v>68.3</v>
      </c>
      <c r="O1568" s="46">
        <v>114</v>
      </c>
      <c r="P1568" s="46">
        <f t="shared" si="174"/>
        <v>2</v>
      </c>
      <c r="R1568" s="67" t="s">
        <v>1209</v>
      </c>
      <c r="S1568" s="67">
        <f>COUNTIF(Y$2:$Y$100,R1568)</f>
        <v>0</v>
      </c>
      <c r="V1568" s="67">
        <f t="shared" si="175"/>
        <v>0</v>
      </c>
      <c r="X1568"/>
      <c r="Y1568" s="67" t="str">
        <f t="shared" si="179"/>
        <v xml:space="preserve"> </v>
      </c>
      <c r="AB1568" t="s">
        <v>90</v>
      </c>
      <c r="AC1568" s="46">
        <v>4806</v>
      </c>
      <c r="AD1568" s="46">
        <v>72</v>
      </c>
      <c r="AE1568" s="46">
        <v>68.3</v>
      </c>
      <c r="AF1568" s="46">
        <v>114</v>
      </c>
      <c r="AH1568" s="70" t="str">
        <f t="shared" si="176"/>
        <v/>
      </c>
      <c r="AI1568" s="70" t="str">
        <f t="shared" si="177"/>
        <v/>
      </c>
      <c r="AJ1568" s="70" t="str">
        <f t="shared" si="178"/>
        <v>X</v>
      </c>
      <c r="AK1568" s="70" t="str" cm="1">
        <f t="array" ref="AK1568">_xlfn.IFS(AH1568&lt;&gt;"","1",AI1568&lt;&gt;"","2",AJ1568&lt;&gt;"","3")</f>
        <v>3</v>
      </c>
    </row>
    <row r="1569" spans="1:37" x14ac:dyDescent="0.25">
      <c r="A1569" t="s">
        <v>1766</v>
      </c>
      <c r="B1569" t="s">
        <v>1767</v>
      </c>
      <c r="C1569" s="67" t="str">
        <f t="shared" si="173"/>
        <v>Brenner Packwood</v>
      </c>
      <c r="D1569" s="71" t="str" cm="1">
        <f t="array" ref="D1569">_xlfn.IFS(AK1569="1",CONCATENATE(C1569,"Regional"),AK1569="2",CONCATENATE(C1569,"Sectional"),AK1569="3",CONCATENATE(C1569,COUNTIF($C$1:C1569,C1569)))</f>
        <v>Brenner Packwood3</v>
      </c>
      <c r="E1569" s="66">
        <v>45159.375</v>
      </c>
      <c r="F1569" t="s">
        <v>2439</v>
      </c>
      <c r="G1569" s="46">
        <v>44</v>
      </c>
      <c r="H1569" s="46">
        <v>154</v>
      </c>
      <c r="I1569" s="46">
        <v>42</v>
      </c>
      <c r="J1569" t="s">
        <v>152</v>
      </c>
      <c r="K1569" t="s">
        <v>90</v>
      </c>
      <c r="L1569" s="46">
        <v>4806</v>
      </c>
      <c r="M1569" s="46">
        <v>72</v>
      </c>
      <c r="N1569" s="46">
        <v>68.3</v>
      </c>
      <c r="O1569" s="46">
        <v>114</v>
      </c>
      <c r="P1569" s="46">
        <f t="shared" si="174"/>
        <v>2</v>
      </c>
      <c r="R1569" s="67" t="s">
        <v>2772</v>
      </c>
      <c r="S1569" s="67">
        <f>COUNTIF(Y$2:$Y$100,R1569)</f>
        <v>0</v>
      </c>
      <c r="V1569" s="67">
        <f t="shared" si="175"/>
        <v>0</v>
      </c>
      <c r="X1569"/>
      <c r="Y1569" s="67" t="str">
        <f t="shared" si="179"/>
        <v xml:space="preserve"> </v>
      </c>
      <c r="AB1569" t="s">
        <v>90</v>
      </c>
      <c r="AC1569" s="46">
        <v>4806</v>
      </c>
      <c r="AD1569" s="46">
        <v>72</v>
      </c>
      <c r="AE1569" s="46">
        <v>68.3</v>
      </c>
      <c r="AF1569" s="46">
        <v>114</v>
      </c>
      <c r="AH1569" s="70" t="str">
        <f t="shared" si="176"/>
        <v/>
      </c>
      <c r="AI1569" s="70" t="str">
        <f t="shared" si="177"/>
        <v/>
      </c>
      <c r="AJ1569" s="70" t="str">
        <f t="shared" si="178"/>
        <v>X</v>
      </c>
      <c r="AK1569" s="70" t="str" cm="1">
        <f t="array" ref="AK1569">_xlfn.IFS(AH1569&lt;&gt;"","1",AI1569&lt;&gt;"","2",AJ1569&lt;&gt;"","3")</f>
        <v>3</v>
      </c>
    </row>
    <row r="1570" spans="1:37" x14ac:dyDescent="0.25">
      <c r="A1570" t="s">
        <v>3399</v>
      </c>
      <c r="B1570" t="s">
        <v>1765</v>
      </c>
      <c r="C1570" s="67" t="str">
        <f t="shared" si="173"/>
        <v>Saiwa Lema</v>
      </c>
      <c r="D1570" s="71" t="str" cm="1">
        <f t="array" ref="D1570">_xlfn.IFS(AK1570="1",CONCATENATE(C1570,"Regional"),AK1570="2",CONCATENATE(C1570,"Sectional"),AK1570="3",CONCATENATE(C1570,COUNTIF($C$1:C1570,C1570)))</f>
        <v>Saiwa Lema3</v>
      </c>
      <c r="E1570" s="66">
        <v>45159.375</v>
      </c>
      <c r="F1570" t="s">
        <v>2439</v>
      </c>
      <c r="G1570" s="46">
        <v>44</v>
      </c>
      <c r="H1570" s="46">
        <v>168</v>
      </c>
      <c r="I1570" s="46">
        <v>43</v>
      </c>
      <c r="J1570" t="s">
        <v>152</v>
      </c>
      <c r="K1570" t="s">
        <v>90</v>
      </c>
      <c r="L1570" s="46">
        <v>4806</v>
      </c>
      <c r="M1570" s="46">
        <v>72</v>
      </c>
      <c r="N1570" s="46">
        <v>68.3</v>
      </c>
      <c r="O1570" s="46">
        <v>114</v>
      </c>
      <c r="P1570" s="46">
        <f t="shared" si="174"/>
        <v>2</v>
      </c>
      <c r="R1570" s="67" t="s">
        <v>3531</v>
      </c>
      <c r="S1570" s="67">
        <f>COUNTIF(Y$2:$Y$100,R1570)</f>
        <v>0</v>
      </c>
      <c r="V1570" s="67">
        <f t="shared" si="175"/>
        <v>0</v>
      </c>
      <c r="X1570"/>
      <c r="Y1570" s="67" t="str">
        <f t="shared" si="179"/>
        <v xml:space="preserve"> </v>
      </c>
      <c r="AB1570" t="s">
        <v>90</v>
      </c>
      <c r="AC1570" s="46">
        <v>4806</v>
      </c>
      <c r="AD1570" s="46">
        <v>72</v>
      </c>
      <c r="AE1570" s="46">
        <v>68.3</v>
      </c>
      <c r="AF1570" s="46">
        <v>114</v>
      </c>
      <c r="AH1570" s="70" t="str">
        <f t="shared" si="176"/>
        <v/>
      </c>
      <c r="AI1570" s="70" t="str">
        <f t="shared" si="177"/>
        <v/>
      </c>
      <c r="AJ1570" s="70" t="str">
        <f t="shared" si="178"/>
        <v>X</v>
      </c>
      <c r="AK1570" s="70" t="str" cm="1">
        <f t="array" ref="AK1570">_xlfn.IFS(AH1570&lt;&gt;"","1",AI1570&lt;&gt;"","2",AJ1570&lt;&gt;"","3")</f>
        <v>3</v>
      </c>
    </row>
    <row r="1571" spans="1:37" x14ac:dyDescent="0.25">
      <c r="A1571" t="s">
        <v>351</v>
      </c>
      <c r="B1571" t="s">
        <v>599</v>
      </c>
      <c r="C1571" s="67" t="str">
        <f t="shared" si="173"/>
        <v>Grace Schmidt</v>
      </c>
      <c r="D1571" s="71" t="str" cm="1">
        <f t="array" ref="D1571">_xlfn.IFS(AK1571="1",CONCATENATE(C1571,"Regional"),AK1571="2",CONCATENATE(C1571,"Sectional"),AK1571="3",CONCATENATE(C1571,COUNTIF($C$1:C1571,C1571)))</f>
        <v>Grace Schmidt5</v>
      </c>
      <c r="E1571" s="66">
        <v>45159.375</v>
      </c>
      <c r="F1571" t="s">
        <v>2567</v>
      </c>
      <c r="G1571" s="46">
        <v>10</v>
      </c>
      <c r="H1571" s="46">
        <v>49</v>
      </c>
      <c r="I1571" s="46">
        <v>1</v>
      </c>
      <c r="J1571" t="s">
        <v>2540</v>
      </c>
      <c r="K1571" t="s">
        <v>83</v>
      </c>
      <c r="L1571" s="46">
        <v>2389</v>
      </c>
      <c r="M1571" s="46">
        <v>35</v>
      </c>
      <c r="N1571" s="46">
        <v>30</v>
      </c>
      <c r="O1571" s="46">
        <v>113</v>
      </c>
      <c r="P1571" s="46">
        <f t="shared" si="174"/>
        <v>1</v>
      </c>
      <c r="R1571" s="67" t="s">
        <v>3051</v>
      </c>
      <c r="S1571" s="67">
        <f>COUNTIF(Y$2:$Y$100,R1571)</f>
        <v>0</v>
      </c>
      <c r="V1571" s="67">
        <f t="shared" si="175"/>
        <v>0</v>
      </c>
      <c r="X1571"/>
      <c r="Y1571" s="67" t="str">
        <f t="shared" si="179"/>
        <v xml:space="preserve"> </v>
      </c>
      <c r="AB1571" t="s">
        <v>83</v>
      </c>
      <c r="AC1571" s="46">
        <v>2389</v>
      </c>
      <c r="AD1571" s="46">
        <v>35</v>
      </c>
      <c r="AE1571" s="46">
        <v>30</v>
      </c>
      <c r="AF1571" s="46">
        <v>113</v>
      </c>
      <c r="AH1571" s="70" t="str">
        <f t="shared" si="176"/>
        <v/>
      </c>
      <c r="AI1571" s="70" t="str">
        <f t="shared" si="177"/>
        <v/>
      </c>
      <c r="AJ1571" s="70" t="str">
        <f t="shared" si="178"/>
        <v>X</v>
      </c>
      <c r="AK1571" s="70" t="str" cm="1">
        <f t="array" ref="AK1571">_xlfn.IFS(AH1571&lt;&gt;"","1",AI1571&lt;&gt;"","2",AJ1571&lt;&gt;"","3")</f>
        <v>3</v>
      </c>
    </row>
    <row r="1572" spans="1:37" x14ac:dyDescent="0.25">
      <c r="A1572" t="s">
        <v>1904</v>
      </c>
      <c r="B1572" t="s">
        <v>1772</v>
      </c>
      <c r="C1572" s="67" t="str">
        <f t="shared" si="173"/>
        <v>Abbey Blechinger</v>
      </c>
      <c r="D1572" s="71" t="str" cm="1">
        <f t="array" ref="D1572">_xlfn.IFS(AK1572="1",CONCATENATE(C1572,"Regional"),AK1572="2",CONCATENATE(C1572,"Sectional"),AK1572="3",CONCATENATE(C1572,COUNTIF($C$1:C1572,C1572)))</f>
        <v>Abbey Blechinger4</v>
      </c>
      <c r="E1572" s="66">
        <v>45159.375</v>
      </c>
      <c r="F1572" t="s">
        <v>2567</v>
      </c>
      <c r="G1572" s="46">
        <v>10</v>
      </c>
      <c r="H1572" s="46">
        <v>49</v>
      </c>
      <c r="I1572" s="46">
        <v>1</v>
      </c>
      <c r="J1572" t="s">
        <v>2540</v>
      </c>
      <c r="K1572" t="s">
        <v>83</v>
      </c>
      <c r="L1572" s="46">
        <v>2389</v>
      </c>
      <c r="M1572" s="46">
        <v>35</v>
      </c>
      <c r="N1572" s="46">
        <v>30</v>
      </c>
      <c r="O1572" s="46">
        <v>113</v>
      </c>
      <c r="P1572" s="46">
        <f t="shared" si="174"/>
        <v>1</v>
      </c>
      <c r="R1572" s="67" t="s">
        <v>2918</v>
      </c>
      <c r="S1572" s="67">
        <f>COUNTIF(Y$2:$Y$100,R1572)</f>
        <v>0</v>
      </c>
      <c r="V1572" s="67">
        <f t="shared" si="175"/>
        <v>0</v>
      </c>
      <c r="X1572"/>
      <c r="Y1572" s="67" t="str">
        <f t="shared" si="179"/>
        <v xml:space="preserve"> </v>
      </c>
      <c r="AB1572" t="s">
        <v>83</v>
      </c>
      <c r="AC1572" s="46">
        <v>2389</v>
      </c>
      <c r="AD1572" s="46">
        <v>35</v>
      </c>
      <c r="AE1572" s="46">
        <v>30</v>
      </c>
      <c r="AF1572" s="46">
        <v>113</v>
      </c>
      <c r="AH1572" s="70" t="str">
        <f t="shared" si="176"/>
        <v/>
      </c>
      <c r="AI1572" s="70" t="str">
        <f t="shared" si="177"/>
        <v/>
      </c>
      <c r="AJ1572" s="70" t="str">
        <f t="shared" si="178"/>
        <v>X</v>
      </c>
      <c r="AK1572" s="70" t="str" cm="1">
        <f t="array" ref="AK1572">_xlfn.IFS(AH1572&lt;&gt;"","1",AI1572&lt;&gt;"","2",AJ1572&lt;&gt;"","3")</f>
        <v>3</v>
      </c>
    </row>
    <row r="1573" spans="1:37" x14ac:dyDescent="0.25">
      <c r="A1573" t="s">
        <v>1068</v>
      </c>
      <c r="B1573" t="s">
        <v>443</v>
      </c>
      <c r="C1573" s="67" t="str">
        <f t="shared" si="173"/>
        <v>Emily Schmid</v>
      </c>
      <c r="D1573" s="71" t="str" cm="1">
        <f t="array" ref="D1573">_xlfn.IFS(AK1573="1",CONCATENATE(C1573,"Regional"),AK1573="2",CONCATENATE(C1573,"Sectional"),AK1573="3",CONCATENATE(C1573,COUNTIF($C$1:C1573,C1573)))</f>
        <v>Emily Schmid4</v>
      </c>
      <c r="E1573" s="66">
        <v>45159.375</v>
      </c>
      <c r="F1573" t="s">
        <v>2567</v>
      </c>
      <c r="G1573" s="46">
        <v>10</v>
      </c>
      <c r="H1573" s="46">
        <v>49</v>
      </c>
      <c r="I1573" s="46">
        <v>1</v>
      </c>
      <c r="J1573" t="s">
        <v>2540</v>
      </c>
      <c r="K1573" t="s">
        <v>83</v>
      </c>
      <c r="L1573" s="46">
        <v>2389</v>
      </c>
      <c r="M1573" s="46">
        <v>35</v>
      </c>
      <c r="N1573" s="46">
        <v>30</v>
      </c>
      <c r="O1573" s="46">
        <v>113</v>
      </c>
      <c r="P1573" s="46">
        <f t="shared" si="174"/>
        <v>1</v>
      </c>
      <c r="R1573" s="67" t="s">
        <v>1553</v>
      </c>
      <c r="S1573" s="67">
        <f>COUNTIF(Y$2:$Y$100,R1573)</f>
        <v>0</v>
      </c>
      <c r="V1573" s="67">
        <f t="shared" si="175"/>
        <v>0</v>
      </c>
      <c r="X1573"/>
      <c r="Y1573" s="67" t="str">
        <f t="shared" si="179"/>
        <v xml:space="preserve"> </v>
      </c>
      <c r="AB1573" t="s">
        <v>83</v>
      </c>
      <c r="AC1573" s="46">
        <v>2389</v>
      </c>
      <c r="AD1573" s="46">
        <v>35</v>
      </c>
      <c r="AE1573" s="46">
        <v>30</v>
      </c>
      <c r="AF1573" s="46">
        <v>113</v>
      </c>
      <c r="AH1573" s="70" t="str">
        <f t="shared" si="176"/>
        <v/>
      </c>
      <c r="AI1573" s="70" t="str">
        <f t="shared" si="177"/>
        <v/>
      </c>
      <c r="AJ1573" s="70" t="str">
        <f t="shared" si="178"/>
        <v>X</v>
      </c>
      <c r="AK1573" s="70" t="str" cm="1">
        <f t="array" ref="AK1573">_xlfn.IFS(AH1573&lt;&gt;"","1",AI1573&lt;&gt;"","2",AJ1573&lt;&gt;"","3")</f>
        <v>3</v>
      </c>
    </row>
    <row r="1574" spans="1:37" x14ac:dyDescent="0.25">
      <c r="A1574" t="s">
        <v>1063</v>
      </c>
      <c r="B1574" t="s">
        <v>277</v>
      </c>
      <c r="C1574" s="67" t="str">
        <f t="shared" si="173"/>
        <v>Peyton Zipperer</v>
      </c>
      <c r="D1574" s="71" t="str" cm="1">
        <f t="array" ref="D1574">_xlfn.IFS(AK1574="1",CONCATENATE(C1574,"Regional"),AK1574="2",CONCATENATE(C1574,"Sectional"),AK1574="3",CONCATENATE(C1574,COUNTIF($C$1:C1574,C1574)))</f>
        <v>Peyton Zipperer4</v>
      </c>
      <c r="E1574" s="66">
        <v>45159.375</v>
      </c>
      <c r="F1574" t="s">
        <v>2567</v>
      </c>
      <c r="G1574" s="46">
        <v>10</v>
      </c>
      <c r="H1574" s="46">
        <v>51</v>
      </c>
      <c r="I1574" s="46">
        <v>4</v>
      </c>
      <c r="J1574" t="s">
        <v>2540</v>
      </c>
      <c r="K1574" t="s">
        <v>83</v>
      </c>
      <c r="L1574" s="46">
        <v>2389</v>
      </c>
      <c r="M1574" s="46">
        <v>35</v>
      </c>
      <c r="N1574" s="46">
        <v>30</v>
      </c>
      <c r="O1574" s="46">
        <v>113</v>
      </c>
      <c r="P1574" s="46">
        <f t="shared" si="174"/>
        <v>1</v>
      </c>
      <c r="R1574" s="67" t="s">
        <v>1546</v>
      </c>
      <c r="S1574" s="67">
        <f>COUNTIF(Y$2:$Y$100,R1574)</f>
        <v>0</v>
      </c>
      <c r="V1574" s="67">
        <f t="shared" si="175"/>
        <v>0</v>
      </c>
      <c r="X1574"/>
      <c r="Y1574" s="67" t="str">
        <f t="shared" si="179"/>
        <v xml:space="preserve"> </v>
      </c>
      <c r="AB1574" t="s">
        <v>83</v>
      </c>
      <c r="AC1574" s="46">
        <v>2389</v>
      </c>
      <c r="AD1574" s="46">
        <v>35</v>
      </c>
      <c r="AE1574" s="46">
        <v>30</v>
      </c>
      <c r="AF1574" s="46">
        <v>113</v>
      </c>
      <c r="AH1574" s="70" t="str">
        <f t="shared" si="176"/>
        <v/>
      </c>
      <c r="AI1574" s="70" t="str">
        <f t="shared" si="177"/>
        <v/>
      </c>
      <c r="AJ1574" s="70" t="str">
        <f t="shared" si="178"/>
        <v>X</v>
      </c>
      <c r="AK1574" s="70" t="str" cm="1">
        <f t="array" ref="AK1574">_xlfn.IFS(AH1574&lt;&gt;"","1",AI1574&lt;&gt;"","2",AJ1574&lt;&gt;"","3")</f>
        <v>3</v>
      </c>
    </row>
    <row r="1575" spans="1:37" x14ac:dyDescent="0.25">
      <c r="A1575" t="s">
        <v>237</v>
      </c>
      <c r="B1575" t="s">
        <v>1617</v>
      </c>
      <c r="C1575" s="67" t="str">
        <f t="shared" si="173"/>
        <v>Reagan Eberhardt</v>
      </c>
      <c r="D1575" s="71" t="str" cm="1">
        <f t="array" ref="D1575">_xlfn.IFS(AK1575="1",CONCATENATE(C1575,"Regional"),AK1575="2",CONCATENATE(C1575,"Sectional"),AK1575="3",CONCATENATE(C1575,COUNTIF($C$1:C1575,C1575)))</f>
        <v>Reagan Eberhardt5</v>
      </c>
      <c r="E1575" s="66">
        <v>45159.375</v>
      </c>
      <c r="F1575" t="s">
        <v>2567</v>
      </c>
      <c r="G1575" s="46">
        <v>10</v>
      </c>
      <c r="H1575" s="46">
        <v>56</v>
      </c>
      <c r="I1575" s="46">
        <v>5</v>
      </c>
      <c r="J1575" t="s">
        <v>2540</v>
      </c>
      <c r="K1575" t="s">
        <v>83</v>
      </c>
      <c r="L1575" s="46">
        <v>2389</v>
      </c>
      <c r="M1575" s="46">
        <v>35</v>
      </c>
      <c r="N1575" s="46">
        <v>30</v>
      </c>
      <c r="O1575" s="46">
        <v>113</v>
      </c>
      <c r="P1575" s="46">
        <f t="shared" si="174"/>
        <v>1</v>
      </c>
      <c r="R1575" s="67" t="s">
        <v>3048</v>
      </c>
      <c r="S1575" s="67">
        <f>COUNTIF(Y$2:$Y$100,R1575)</f>
        <v>0</v>
      </c>
      <c r="V1575" s="67">
        <f t="shared" si="175"/>
        <v>0</v>
      </c>
      <c r="X1575"/>
      <c r="Y1575" s="67" t="str">
        <f t="shared" si="179"/>
        <v xml:space="preserve"> </v>
      </c>
      <c r="AB1575" t="s">
        <v>83</v>
      </c>
      <c r="AC1575" s="46">
        <v>2389</v>
      </c>
      <c r="AD1575" s="46">
        <v>35</v>
      </c>
      <c r="AE1575" s="46">
        <v>30</v>
      </c>
      <c r="AF1575" s="46">
        <v>113</v>
      </c>
      <c r="AH1575" s="70" t="str">
        <f t="shared" si="176"/>
        <v/>
      </c>
      <c r="AI1575" s="70" t="str">
        <f t="shared" si="177"/>
        <v/>
      </c>
      <c r="AJ1575" s="70" t="str">
        <f t="shared" si="178"/>
        <v>X</v>
      </c>
      <c r="AK1575" s="70" t="str" cm="1">
        <f t="array" ref="AK1575">_xlfn.IFS(AH1575&lt;&gt;"","1",AI1575&lt;&gt;"","2",AJ1575&lt;&gt;"","3")</f>
        <v>3</v>
      </c>
    </row>
    <row r="1576" spans="1:37" x14ac:dyDescent="0.25">
      <c r="A1576" t="s">
        <v>1069</v>
      </c>
      <c r="B1576" t="s">
        <v>330</v>
      </c>
      <c r="C1576" s="67" t="str">
        <f t="shared" si="173"/>
        <v>Maya Siddiqui</v>
      </c>
      <c r="D1576" s="71" t="str" cm="1">
        <f t="array" ref="D1576">_xlfn.IFS(AK1576="1",CONCATENATE(C1576,"Regional"),AK1576="2",CONCATENATE(C1576,"Sectional"),AK1576="3",CONCATENATE(C1576,COUNTIF($C$1:C1576,C1576)))</f>
        <v>Maya Siddiqui5</v>
      </c>
      <c r="E1576" s="66">
        <v>45159.375</v>
      </c>
      <c r="F1576" t="s">
        <v>2567</v>
      </c>
      <c r="G1576" s="46">
        <v>10</v>
      </c>
      <c r="H1576" s="46">
        <v>58</v>
      </c>
      <c r="I1576" s="46">
        <v>6</v>
      </c>
      <c r="J1576" t="s">
        <v>2540</v>
      </c>
      <c r="K1576" t="s">
        <v>83</v>
      </c>
      <c r="L1576" s="46">
        <v>2389</v>
      </c>
      <c r="M1576" s="46">
        <v>35</v>
      </c>
      <c r="N1576" s="46">
        <v>30</v>
      </c>
      <c r="O1576" s="46">
        <v>113</v>
      </c>
      <c r="P1576" s="46">
        <f t="shared" si="174"/>
        <v>1</v>
      </c>
      <c r="R1576" s="67" t="s">
        <v>1554</v>
      </c>
      <c r="S1576" s="67">
        <f>COUNTIF(Y$2:$Y$100,R1576)</f>
        <v>0</v>
      </c>
      <c r="V1576" s="67">
        <f t="shared" si="175"/>
        <v>0</v>
      </c>
      <c r="X1576"/>
      <c r="Y1576" s="67" t="str">
        <f t="shared" si="179"/>
        <v xml:space="preserve"> </v>
      </c>
      <c r="AB1576" t="s">
        <v>83</v>
      </c>
      <c r="AC1576" s="46">
        <v>2389</v>
      </c>
      <c r="AD1576" s="46">
        <v>35</v>
      </c>
      <c r="AE1576" s="46">
        <v>30</v>
      </c>
      <c r="AF1576" s="46">
        <v>113</v>
      </c>
      <c r="AH1576" s="70" t="str">
        <f t="shared" si="176"/>
        <v/>
      </c>
      <c r="AI1576" s="70" t="str">
        <f t="shared" si="177"/>
        <v/>
      </c>
      <c r="AJ1576" s="70" t="str">
        <f t="shared" si="178"/>
        <v>X</v>
      </c>
      <c r="AK1576" s="70" t="str" cm="1">
        <f t="array" ref="AK1576">_xlfn.IFS(AH1576&lt;&gt;"","1",AI1576&lt;&gt;"","2",AJ1576&lt;&gt;"","3")</f>
        <v>3</v>
      </c>
    </row>
    <row r="1577" spans="1:37" x14ac:dyDescent="0.25">
      <c r="A1577" t="s">
        <v>327</v>
      </c>
      <c r="B1577" t="s">
        <v>198</v>
      </c>
      <c r="C1577" s="67" t="str">
        <f t="shared" si="173"/>
        <v>Jordan Olson</v>
      </c>
      <c r="D1577" s="71" t="str" cm="1">
        <f t="array" ref="D1577">_xlfn.IFS(AK1577="1",CONCATENATE(C1577,"Regional"),AK1577="2",CONCATENATE(C1577,"Sectional"),AK1577="3",CONCATENATE(C1577,COUNTIF($C$1:C1577,C1577)))</f>
        <v>Jordan Olson4</v>
      </c>
      <c r="E1577" s="66">
        <v>45159.375</v>
      </c>
      <c r="F1577" t="s">
        <v>2567</v>
      </c>
      <c r="G1577" s="46">
        <v>10</v>
      </c>
      <c r="H1577" s="46">
        <v>59</v>
      </c>
      <c r="I1577" s="46">
        <v>7</v>
      </c>
      <c r="J1577" t="s">
        <v>2540</v>
      </c>
      <c r="K1577" t="s">
        <v>83</v>
      </c>
      <c r="L1577" s="46">
        <v>2389</v>
      </c>
      <c r="M1577" s="46">
        <v>35</v>
      </c>
      <c r="N1577" s="46">
        <v>30</v>
      </c>
      <c r="O1577" s="46">
        <v>113</v>
      </c>
      <c r="P1577" s="46">
        <f t="shared" si="174"/>
        <v>1</v>
      </c>
      <c r="R1577" s="67" t="s">
        <v>1547</v>
      </c>
      <c r="S1577" s="67">
        <f>COUNTIF(Y$2:$Y$100,R1577)</f>
        <v>0</v>
      </c>
      <c r="V1577" s="67">
        <f t="shared" si="175"/>
        <v>0</v>
      </c>
      <c r="X1577"/>
      <c r="Y1577" s="67" t="str">
        <f t="shared" si="179"/>
        <v xml:space="preserve"> </v>
      </c>
      <c r="AB1577" t="s">
        <v>83</v>
      </c>
      <c r="AC1577" s="46">
        <v>2389</v>
      </c>
      <c r="AD1577" s="46">
        <v>35</v>
      </c>
      <c r="AE1577" s="46">
        <v>30</v>
      </c>
      <c r="AF1577" s="46">
        <v>113</v>
      </c>
      <c r="AH1577" s="70" t="str">
        <f t="shared" si="176"/>
        <v/>
      </c>
      <c r="AI1577" s="70" t="str">
        <f t="shared" si="177"/>
        <v/>
      </c>
      <c r="AJ1577" s="70" t="str">
        <f t="shared" si="178"/>
        <v>X</v>
      </c>
      <c r="AK1577" s="70" t="str" cm="1">
        <f t="array" ref="AK1577">_xlfn.IFS(AH1577&lt;&gt;"","1",AI1577&lt;&gt;"","2",AJ1577&lt;&gt;"","3")</f>
        <v>3</v>
      </c>
    </row>
    <row r="1578" spans="1:37" x14ac:dyDescent="0.25">
      <c r="A1578" t="s">
        <v>262</v>
      </c>
      <c r="B1578" t="s">
        <v>490</v>
      </c>
      <c r="C1578" s="67" t="str">
        <f t="shared" si="173"/>
        <v>Ellie Hanson</v>
      </c>
      <c r="D1578" s="71" t="str" cm="1">
        <f t="array" ref="D1578">_xlfn.IFS(AK1578="1",CONCATENATE(C1578,"Regional"),AK1578="2",CONCATENATE(C1578,"Sectional"),AK1578="3",CONCATENATE(C1578,COUNTIF($C$1:C1578,C1578)))</f>
        <v>Ellie Hanson2</v>
      </c>
      <c r="E1578" s="66">
        <v>45159.375</v>
      </c>
      <c r="F1578" t="s">
        <v>2567</v>
      </c>
      <c r="G1578" s="46">
        <v>10</v>
      </c>
      <c r="H1578" s="46">
        <v>60</v>
      </c>
      <c r="I1578" s="46">
        <v>8</v>
      </c>
      <c r="J1578" t="s">
        <v>2540</v>
      </c>
      <c r="K1578" t="s">
        <v>83</v>
      </c>
      <c r="L1578" s="46">
        <v>2389</v>
      </c>
      <c r="M1578" s="46">
        <v>35</v>
      </c>
      <c r="N1578" s="46">
        <v>30</v>
      </c>
      <c r="O1578" s="46">
        <v>113</v>
      </c>
      <c r="P1578" s="46">
        <f t="shared" si="174"/>
        <v>1</v>
      </c>
      <c r="R1578" s="67" t="s">
        <v>3547</v>
      </c>
      <c r="S1578" s="67">
        <f>COUNTIF(Y$2:$Y$100,R1578)</f>
        <v>0</v>
      </c>
      <c r="V1578" s="67">
        <f t="shared" si="175"/>
        <v>0</v>
      </c>
      <c r="X1578"/>
      <c r="Y1578" s="67" t="str">
        <f t="shared" si="179"/>
        <v xml:space="preserve"> </v>
      </c>
      <c r="AB1578" t="s">
        <v>83</v>
      </c>
      <c r="AC1578" s="46">
        <v>2389</v>
      </c>
      <c r="AD1578" s="46">
        <v>35</v>
      </c>
      <c r="AE1578" s="46">
        <v>30</v>
      </c>
      <c r="AF1578" s="46">
        <v>113</v>
      </c>
      <c r="AH1578" s="70" t="str">
        <f t="shared" si="176"/>
        <v/>
      </c>
      <c r="AI1578" s="70" t="str">
        <f t="shared" si="177"/>
        <v/>
      </c>
      <c r="AJ1578" s="70" t="str">
        <f t="shared" si="178"/>
        <v>X</v>
      </c>
      <c r="AK1578" s="70" t="str" cm="1">
        <f t="array" ref="AK1578">_xlfn.IFS(AH1578&lt;&gt;"","1",AI1578&lt;&gt;"","2",AJ1578&lt;&gt;"","3")</f>
        <v>3</v>
      </c>
    </row>
    <row r="1579" spans="1:37" x14ac:dyDescent="0.25">
      <c r="A1579" t="s">
        <v>1070</v>
      </c>
      <c r="B1579" t="s">
        <v>764</v>
      </c>
      <c r="C1579" s="67" t="str">
        <f t="shared" si="173"/>
        <v>Anneke Hoegen</v>
      </c>
      <c r="D1579" s="71" t="str" cm="1">
        <f t="array" ref="D1579">_xlfn.IFS(AK1579="1",CONCATENATE(C1579,"Regional"),AK1579="2",CONCATENATE(C1579,"Sectional"),AK1579="3",CONCATENATE(C1579,COUNTIF($C$1:C1579,C1579)))</f>
        <v>Anneke Hoegen4</v>
      </c>
      <c r="E1579" s="66">
        <v>45159.375</v>
      </c>
      <c r="F1579" t="s">
        <v>2567</v>
      </c>
      <c r="G1579" s="46">
        <v>10</v>
      </c>
      <c r="H1579" s="46">
        <v>64</v>
      </c>
      <c r="I1579" s="46">
        <v>9</v>
      </c>
      <c r="J1579" t="s">
        <v>2540</v>
      </c>
      <c r="K1579" t="s">
        <v>83</v>
      </c>
      <c r="L1579" s="46">
        <v>2389</v>
      </c>
      <c r="M1579" s="46">
        <v>35</v>
      </c>
      <c r="N1579" s="46">
        <v>30</v>
      </c>
      <c r="O1579" s="46">
        <v>113</v>
      </c>
      <c r="P1579" s="46">
        <f t="shared" si="174"/>
        <v>1</v>
      </c>
      <c r="R1579" s="67" t="s">
        <v>1555</v>
      </c>
      <c r="S1579" s="67">
        <f>COUNTIF(Y$2:$Y$100,R1579)</f>
        <v>0</v>
      </c>
      <c r="V1579" s="67">
        <f t="shared" si="175"/>
        <v>0</v>
      </c>
      <c r="X1579"/>
      <c r="Y1579" s="67" t="str">
        <f t="shared" si="179"/>
        <v xml:space="preserve"> </v>
      </c>
      <c r="AB1579" t="s">
        <v>83</v>
      </c>
      <c r="AC1579" s="46">
        <v>2389</v>
      </c>
      <c r="AD1579" s="46">
        <v>35</v>
      </c>
      <c r="AE1579" s="46">
        <v>30</v>
      </c>
      <c r="AF1579" s="46">
        <v>113</v>
      </c>
      <c r="AH1579" s="70" t="str">
        <f t="shared" si="176"/>
        <v/>
      </c>
      <c r="AI1579" s="70" t="str">
        <f t="shared" si="177"/>
        <v/>
      </c>
      <c r="AJ1579" s="70" t="str">
        <f t="shared" si="178"/>
        <v>X</v>
      </c>
      <c r="AK1579" s="70" t="str" cm="1">
        <f t="array" ref="AK1579">_xlfn.IFS(AH1579&lt;&gt;"","1",AI1579&lt;&gt;"","2",AJ1579&lt;&gt;"","3")</f>
        <v>3</v>
      </c>
    </row>
    <row r="1580" spans="1:37" x14ac:dyDescent="0.25">
      <c r="A1580" t="s">
        <v>1905</v>
      </c>
      <c r="B1580" t="s">
        <v>427</v>
      </c>
      <c r="C1580" s="67" t="str">
        <f t="shared" si="173"/>
        <v>Jadyn Thaemert</v>
      </c>
      <c r="D1580" s="71" t="str" cm="1">
        <f t="array" ref="D1580">_xlfn.IFS(AK1580="1",CONCATENATE(C1580,"Regional"),AK1580="2",CONCATENATE(C1580,"Sectional"),AK1580="3",CONCATENATE(C1580,COUNTIF($C$1:C1580,C1580)))</f>
        <v>Jadyn Thaemert3</v>
      </c>
      <c r="E1580" s="66">
        <v>45159.375</v>
      </c>
      <c r="F1580" t="s">
        <v>2567</v>
      </c>
      <c r="G1580" s="46">
        <v>10</v>
      </c>
      <c r="H1580" s="46">
        <v>77</v>
      </c>
      <c r="I1580" s="46">
        <v>10</v>
      </c>
      <c r="J1580" t="s">
        <v>2540</v>
      </c>
      <c r="K1580" t="s">
        <v>83</v>
      </c>
      <c r="L1580" s="46">
        <v>2389</v>
      </c>
      <c r="M1580" s="46">
        <v>35</v>
      </c>
      <c r="N1580" s="46">
        <v>30</v>
      </c>
      <c r="O1580" s="46">
        <v>113</v>
      </c>
      <c r="P1580" s="46">
        <f t="shared" si="174"/>
        <v>1</v>
      </c>
      <c r="R1580" s="67" t="s">
        <v>2919</v>
      </c>
      <c r="S1580" s="67">
        <f>COUNTIF(Y$2:$Y$100,R1580)</f>
        <v>0</v>
      </c>
      <c r="V1580" s="67">
        <f t="shared" si="175"/>
        <v>0</v>
      </c>
      <c r="X1580"/>
      <c r="Y1580" s="67" t="str">
        <f t="shared" si="179"/>
        <v xml:space="preserve"> </v>
      </c>
      <c r="AB1580" t="s">
        <v>83</v>
      </c>
      <c r="AC1580" s="46">
        <v>2389</v>
      </c>
      <c r="AD1580" s="46">
        <v>35</v>
      </c>
      <c r="AE1580" s="46">
        <v>30</v>
      </c>
      <c r="AF1580" s="46">
        <v>113</v>
      </c>
      <c r="AH1580" s="70" t="str">
        <f t="shared" si="176"/>
        <v/>
      </c>
      <c r="AI1580" s="70" t="str">
        <f t="shared" si="177"/>
        <v/>
      </c>
      <c r="AJ1580" s="70" t="str">
        <f t="shared" si="178"/>
        <v>X</v>
      </c>
      <c r="AK1580" s="70" t="str" cm="1">
        <f t="array" ref="AK1580">_xlfn.IFS(AH1580&lt;&gt;"","1",AI1580&lt;&gt;"","2",AJ1580&lt;&gt;"","3")</f>
        <v>3</v>
      </c>
    </row>
    <row r="1581" spans="1:37" x14ac:dyDescent="0.25">
      <c r="A1581" t="s">
        <v>261</v>
      </c>
      <c r="B1581" t="s">
        <v>1606</v>
      </c>
      <c r="C1581" s="67" t="str">
        <f t="shared" si="173"/>
        <v>Delainey Halverson</v>
      </c>
      <c r="D1581" s="71" t="str" cm="1">
        <f t="array" ref="D1581">_xlfn.IFS(AK1581="1",CONCATENATE(C1581,"Regional"),AK1581="2",CONCATENATE(C1581,"Sectional"),AK1581="3",CONCATENATE(C1581,COUNTIF($C$1:C1581,C1581)))</f>
        <v>Delainey Halverson3</v>
      </c>
      <c r="E1581" s="66">
        <v>45159.458333333336</v>
      </c>
      <c r="F1581" t="s">
        <v>2480</v>
      </c>
      <c r="G1581" s="46">
        <v>15</v>
      </c>
      <c r="H1581" s="46">
        <v>38</v>
      </c>
      <c r="I1581" s="46">
        <v>1</v>
      </c>
      <c r="J1581" t="s">
        <v>2481</v>
      </c>
      <c r="K1581" t="s">
        <v>90</v>
      </c>
      <c r="L1581" s="46">
        <v>2544</v>
      </c>
      <c r="M1581" s="46">
        <v>36</v>
      </c>
      <c r="N1581" s="46">
        <v>35.1</v>
      </c>
      <c r="O1581" s="46">
        <v>115</v>
      </c>
      <c r="P1581" s="46">
        <f t="shared" si="174"/>
        <v>1</v>
      </c>
      <c r="R1581" s="67" t="s">
        <v>3559</v>
      </c>
      <c r="S1581" s="67">
        <f>COUNTIF(Y$2:$Y$100,R1581)</f>
        <v>0</v>
      </c>
      <c r="V1581" s="67">
        <f t="shared" si="175"/>
        <v>0</v>
      </c>
      <c r="X1581"/>
      <c r="Y1581" s="67" t="str">
        <f t="shared" si="179"/>
        <v xml:space="preserve"> </v>
      </c>
      <c r="AB1581" t="s">
        <v>90</v>
      </c>
      <c r="AC1581" s="46">
        <v>2544</v>
      </c>
      <c r="AD1581" s="46">
        <v>36</v>
      </c>
      <c r="AE1581" s="46">
        <v>35.1</v>
      </c>
      <c r="AF1581" s="46">
        <v>115</v>
      </c>
      <c r="AH1581" s="70" t="str">
        <f t="shared" si="176"/>
        <v/>
      </c>
      <c r="AI1581" s="70" t="str">
        <f t="shared" si="177"/>
        <v/>
      </c>
      <c r="AJ1581" s="70" t="str">
        <f t="shared" si="178"/>
        <v>X</v>
      </c>
      <c r="AK1581" s="70" t="str" cm="1">
        <f t="array" ref="AK1581">_xlfn.IFS(AH1581&lt;&gt;"","1",AI1581&lt;&gt;"","2",AJ1581&lt;&gt;"","3")</f>
        <v>3</v>
      </c>
    </row>
    <row r="1582" spans="1:37" x14ac:dyDescent="0.25">
      <c r="A1582" t="s">
        <v>346</v>
      </c>
      <c r="B1582" t="s">
        <v>459</v>
      </c>
      <c r="C1582" s="67" t="str">
        <f t="shared" si="173"/>
        <v>Addison Sabel</v>
      </c>
      <c r="D1582" s="71" t="str" cm="1">
        <f t="array" ref="D1582">_xlfn.IFS(AK1582="1",CONCATENATE(C1582,"Regional"),AK1582="2",CONCATENATE(C1582,"Sectional"),AK1582="3",CONCATENATE(C1582,COUNTIF($C$1:C1582,C1582)))</f>
        <v>Addison Sabel3</v>
      </c>
      <c r="E1582" s="66">
        <v>45159.458333333336</v>
      </c>
      <c r="F1582" t="s">
        <v>2480</v>
      </c>
      <c r="G1582" s="46">
        <v>15</v>
      </c>
      <c r="H1582" s="46">
        <v>38</v>
      </c>
      <c r="I1582" s="46">
        <v>1</v>
      </c>
      <c r="J1582" t="s">
        <v>2481</v>
      </c>
      <c r="K1582" t="s">
        <v>90</v>
      </c>
      <c r="L1582" s="46">
        <v>2544</v>
      </c>
      <c r="M1582" s="46">
        <v>36</v>
      </c>
      <c r="N1582" s="46">
        <v>35.1</v>
      </c>
      <c r="O1582" s="46">
        <v>115</v>
      </c>
      <c r="P1582" s="46">
        <f t="shared" si="174"/>
        <v>1</v>
      </c>
      <c r="R1582" s="67" t="s">
        <v>3562</v>
      </c>
      <c r="S1582" s="67">
        <f>COUNTIF(Y$2:$Y$100,R1582)</f>
        <v>0</v>
      </c>
      <c r="V1582" s="67">
        <f t="shared" si="175"/>
        <v>0</v>
      </c>
      <c r="X1582"/>
      <c r="Y1582" s="67" t="str">
        <f t="shared" si="179"/>
        <v xml:space="preserve"> </v>
      </c>
      <c r="AB1582" t="s">
        <v>90</v>
      </c>
      <c r="AC1582" s="46">
        <v>2544</v>
      </c>
      <c r="AD1582" s="46">
        <v>36</v>
      </c>
      <c r="AE1582" s="46">
        <v>35.1</v>
      </c>
      <c r="AF1582" s="46">
        <v>115</v>
      </c>
      <c r="AH1582" s="70" t="str">
        <f t="shared" si="176"/>
        <v/>
      </c>
      <c r="AI1582" s="70" t="str">
        <f t="shared" si="177"/>
        <v/>
      </c>
      <c r="AJ1582" s="70" t="str">
        <f t="shared" si="178"/>
        <v>X</v>
      </c>
      <c r="AK1582" s="70" t="str" cm="1">
        <f t="array" ref="AK1582">_xlfn.IFS(AH1582&lt;&gt;"","1",AI1582&lt;&gt;"","2",AJ1582&lt;&gt;"","3")</f>
        <v>3</v>
      </c>
    </row>
    <row r="1583" spans="1:37" x14ac:dyDescent="0.25">
      <c r="A1583" t="s">
        <v>462</v>
      </c>
      <c r="B1583" t="s">
        <v>182</v>
      </c>
      <c r="C1583" s="67" t="str">
        <f t="shared" si="173"/>
        <v>Drew Hoffer</v>
      </c>
      <c r="D1583" s="71" t="str" cm="1">
        <f t="array" ref="D1583">_xlfn.IFS(AK1583="1",CONCATENATE(C1583,"Regional"),AK1583="2",CONCATENATE(C1583,"Sectional"),AK1583="3",CONCATENATE(C1583,COUNTIF($C$1:C1583,C1583)))</f>
        <v>Drew Hoffer2</v>
      </c>
      <c r="E1583" s="66">
        <v>45159.458333333336</v>
      </c>
      <c r="F1583" t="s">
        <v>2480</v>
      </c>
      <c r="G1583" s="46">
        <v>15</v>
      </c>
      <c r="H1583" s="46">
        <v>41</v>
      </c>
      <c r="I1583" s="46">
        <v>3</v>
      </c>
      <c r="J1583" t="s">
        <v>2481</v>
      </c>
      <c r="K1583" t="s">
        <v>90</v>
      </c>
      <c r="L1583" s="46">
        <v>2544</v>
      </c>
      <c r="M1583" s="46">
        <v>36</v>
      </c>
      <c r="N1583" s="46">
        <v>35.1</v>
      </c>
      <c r="O1583" s="46">
        <v>115</v>
      </c>
      <c r="P1583" s="46">
        <f t="shared" si="174"/>
        <v>1</v>
      </c>
      <c r="R1583" s="67" t="s">
        <v>1162</v>
      </c>
      <c r="S1583" s="67">
        <f>COUNTIF(Y$2:$Y$100,R1583)</f>
        <v>0</v>
      </c>
      <c r="V1583" s="67">
        <f t="shared" si="175"/>
        <v>0</v>
      </c>
      <c r="X1583"/>
      <c r="Y1583" s="67" t="str">
        <f t="shared" si="179"/>
        <v xml:space="preserve"> </v>
      </c>
      <c r="AB1583" t="s">
        <v>90</v>
      </c>
      <c r="AC1583" s="46">
        <v>2544</v>
      </c>
      <c r="AD1583" s="46">
        <v>36</v>
      </c>
      <c r="AE1583" s="46">
        <v>35.1</v>
      </c>
      <c r="AF1583" s="46">
        <v>115</v>
      </c>
      <c r="AH1583" s="70" t="str">
        <f t="shared" si="176"/>
        <v/>
      </c>
      <c r="AI1583" s="70" t="str">
        <f t="shared" si="177"/>
        <v/>
      </c>
      <c r="AJ1583" s="70" t="str">
        <f t="shared" si="178"/>
        <v>X</v>
      </c>
      <c r="AK1583" s="70" t="str" cm="1">
        <f t="array" ref="AK1583">_xlfn.IFS(AH1583&lt;&gt;"","1",AI1583&lt;&gt;"","2",AJ1583&lt;&gt;"","3")</f>
        <v>3</v>
      </c>
    </row>
    <row r="1584" spans="1:37" x14ac:dyDescent="0.25">
      <c r="A1584" t="s">
        <v>517</v>
      </c>
      <c r="B1584" t="s">
        <v>518</v>
      </c>
      <c r="C1584" s="67" t="str">
        <f t="shared" si="173"/>
        <v>Isla Rechlicz</v>
      </c>
      <c r="D1584" s="71" t="str" cm="1">
        <f t="array" ref="D1584">_xlfn.IFS(AK1584="1",CONCATENATE(C1584,"Regional"),AK1584="2",CONCATENATE(C1584,"Sectional"),AK1584="3",CONCATENATE(C1584,COUNTIF($C$1:C1584,C1584)))</f>
        <v>Isla Rechlicz2</v>
      </c>
      <c r="E1584" s="66">
        <v>45159.458333333336</v>
      </c>
      <c r="F1584" t="s">
        <v>2480</v>
      </c>
      <c r="G1584" s="46">
        <v>15</v>
      </c>
      <c r="H1584" s="46">
        <v>45</v>
      </c>
      <c r="I1584" s="46">
        <v>4</v>
      </c>
      <c r="J1584" t="s">
        <v>2481</v>
      </c>
      <c r="K1584" t="s">
        <v>90</v>
      </c>
      <c r="L1584" s="46">
        <v>2544</v>
      </c>
      <c r="M1584" s="46">
        <v>36</v>
      </c>
      <c r="N1584" s="46">
        <v>35.1</v>
      </c>
      <c r="O1584" s="46">
        <v>115</v>
      </c>
      <c r="P1584" s="46">
        <f t="shared" si="174"/>
        <v>1</v>
      </c>
      <c r="R1584" s="67" t="s">
        <v>1196</v>
      </c>
      <c r="S1584" s="67">
        <f>COUNTIF(Y$2:$Y$100,R1584)</f>
        <v>0</v>
      </c>
      <c r="V1584" s="67">
        <f t="shared" si="175"/>
        <v>0</v>
      </c>
      <c r="X1584"/>
      <c r="Y1584" s="67" t="str">
        <f t="shared" si="179"/>
        <v xml:space="preserve"> </v>
      </c>
      <c r="AB1584" t="s">
        <v>90</v>
      </c>
      <c r="AC1584" s="46">
        <v>2544</v>
      </c>
      <c r="AD1584" s="46">
        <v>36</v>
      </c>
      <c r="AE1584" s="46">
        <v>35.1</v>
      </c>
      <c r="AF1584" s="46">
        <v>115</v>
      </c>
      <c r="AH1584" s="70" t="str">
        <f t="shared" si="176"/>
        <v/>
      </c>
      <c r="AI1584" s="70" t="str">
        <f t="shared" si="177"/>
        <v/>
      </c>
      <c r="AJ1584" s="70" t="str">
        <f t="shared" si="178"/>
        <v>X</v>
      </c>
      <c r="AK1584" s="70" t="str" cm="1">
        <f t="array" ref="AK1584">_xlfn.IFS(AH1584&lt;&gt;"","1",AI1584&lt;&gt;"","2",AJ1584&lt;&gt;"","3")</f>
        <v>3</v>
      </c>
    </row>
    <row r="1585" spans="1:37" x14ac:dyDescent="0.25">
      <c r="A1585" t="s">
        <v>619</v>
      </c>
      <c r="B1585" t="s">
        <v>510</v>
      </c>
      <c r="C1585" s="67" t="str">
        <f t="shared" si="173"/>
        <v>Laura Nowotny</v>
      </c>
      <c r="D1585" s="71" t="str" cm="1">
        <f t="array" ref="D1585">_xlfn.IFS(AK1585="1",CONCATENATE(C1585,"Regional"),AK1585="2",CONCATENATE(C1585,"Sectional"),AK1585="3",CONCATENATE(C1585,COUNTIF($C$1:C1585,C1585)))</f>
        <v>Laura Nowotny4</v>
      </c>
      <c r="E1585" s="66">
        <v>45159.458333333336</v>
      </c>
      <c r="F1585" t="s">
        <v>2480</v>
      </c>
      <c r="G1585" s="46">
        <v>15</v>
      </c>
      <c r="H1585" s="46">
        <v>46</v>
      </c>
      <c r="I1585" s="46">
        <v>5</v>
      </c>
      <c r="J1585" t="s">
        <v>2481</v>
      </c>
      <c r="K1585" t="s">
        <v>90</v>
      </c>
      <c r="L1585" s="46">
        <v>2544</v>
      </c>
      <c r="M1585" s="46">
        <v>36</v>
      </c>
      <c r="N1585" s="46">
        <v>35.1</v>
      </c>
      <c r="O1585" s="46">
        <v>115</v>
      </c>
      <c r="P1585" s="46">
        <f t="shared" si="174"/>
        <v>1</v>
      </c>
      <c r="R1585" s="67" t="s">
        <v>1258</v>
      </c>
      <c r="S1585" s="67">
        <f>COUNTIF(Y$2:$Y$100,R1585)</f>
        <v>0</v>
      </c>
      <c r="V1585" s="67">
        <f t="shared" si="175"/>
        <v>0</v>
      </c>
      <c r="X1585"/>
      <c r="Y1585" s="67" t="str">
        <f t="shared" si="179"/>
        <v xml:space="preserve"> </v>
      </c>
      <c r="AB1585" t="s">
        <v>90</v>
      </c>
      <c r="AC1585" s="46">
        <v>2544</v>
      </c>
      <c r="AD1585" s="46">
        <v>36</v>
      </c>
      <c r="AE1585" s="46">
        <v>35.1</v>
      </c>
      <c r="AF1585" s="46">
        <v>115</v>
      </c>
      <c r="AH1585" s="70" t="str">
        <f t="shared" si="176"/>
        <v/>
      </c>
      <c r="AI1585" s="70" t="str">
        <f t="shared" si="177"/>
        <v/>
      </c>
      <c r="AJ1585" s="70" t="str">
        <f t="shared" si="178"/>
        <v>X</v>
      </c>
      <c r="AK1585" s="70" t="str" cm="1">
        <f t="array" ref="AK1585">_xlfn.IFS(AH1585&lt;&gt;"","1",AI1585&lt;&gt;"","2",AJ1585&lt;&gt;"","3")</f>
        <v>3</v>
      </c>
    </row>
    <row r="1586" spans="1:37" x14ac:dyDescent="0.25">
      <c r="A1586" t="s">
        <v>611</v>
      </c>
      <c r="B1586" t="s">
        <v>458</v>
      </c>
      <c r="C1586" s="67" t="str">
        <f t="shared" si="173"/>
        <v>Lauren Wessels</v>
      </c>
      <c r="D1586" s="71" t="str" cm="1">
        <f t="array" ref="D1586">_xlfn.IFS(AK1586="1",CONCATENATE(C1586,"Regional"),AK1586="2",CONCATENATE(C1586,"Sectional"),AK1586="3",CONCATENATE(C1586,COUNTIF($C$1:C1586,C1586)))</f>
        <v>Lauren Wessels4</v>
      </c>
      <c r="E1586" s="66">
        <v>45159.458333333336</v>
      </c>
      <c r="F1586" t="s">
        <v>2480</v>
      </c>
      <c r="G1586" s="46">
        <v>15</v>
      </c>
      <c r="H1586" s="46">
        <v>47</v>
      </c>
      <c r="I1586" s="46">
        <v>6</v>
      </c>
      <c r="J1586" t="s">
        <v>2481</v>
      </c>
      <c r="K1586" t="s">
        <v>90</v>
      </c>
      <c r="L1586" s="46">
        <v>2544</v>
      </c>
      <c r="M1586" s="46">
        <v>36</v>
      </c>
      <c r="N1586" s="46">
        <v>35.1</v>
      </c>
      <c r="O1586" s="46">
        <v>115</v>
      </c>
      <c r="P1586" s="46">
        <f t="shared" si="174"/>
        <v>1</v>
      </c>
      <c r="R1586" s="67" t="s">
        <v>2884</v>
      </c>
      <c r="S1586" s="67">
        <f>COUNTIF(Y$2:$Y$100,R1586)</f>
        <v>0</v>
      </c>
      <c r="V1586" s="67">
        <f t="shared" si="175"/>
        <v>0</v>
      </c>
      <c r="X1586"/>
      <c r="Y1586" s="67" t="str">
        <f t="shared" si="179"/>
        <v xml:space="preserve"> </v>
      </c>
      <c r="AB1586" t="s">
        <v>90</v>
      </c>
      <c r="AC1586" s="46">
        <v>2544</v>
      </c>
      <c r="AD1586" s="46">
        <v>36</v>
      </c>
      <c r="AE1586" s="46">
        <v>35.1</v>
      </c>
      <c r="AF1586" s="46">
        <v>115</v>
      </c>
      <c r="AH1586" s="70" t="str">
        <f t="shared" si="176"/>
        <v/>
      </c>
      <c r="AI1586" s="70" t="str">
        <f t="shared" si="177"/>
        <v/>
      </c>
      <c r="AJ1586" s="70" t="str">
        <f t="shared" si="178"/>
        <v>X</v>
      </c>
      <c r="AK1586" s="70" t="str" cm="1">
        <f t="array" ref="AK1586">_xlfn.IFS(AH1586&lt;&gt;"","1",AI1586&lt;&gt;"","2",AJ1586&lt;&gt;"","3")</f>
        <v>3</v>
      </c>
    </row>
    <row r="1587" spans="1:37" x14ac:dyDescent="0.25">
      <c r="A1587" t="s">
        <v>1742</v>
      </c>
      <c r="B1587" t="s">
        <v>840</v>
      </c>
      <c r="C1587" s="67" t="str">
        <f t="shared" si="173"/>
        <v>Charlotte Swenson</v>
      </c>
      <c r="D1587" s="71" t="str" cm="1">
        <f t="array" ref="D1587">_xlfn.IFS(AK1587="1",CONCATENATE(C1587,"Regional"),AK1587="2",CONCATENATE(C1587,"Sectional"),AK1587="3",CONCATENATE(C1587,COUNTIF($C$1:C1587,C1587)))</f>
        <v>Charlotte Swenson3</v>
      </c>
      <c r="E1587" s="66">
        <v>45159.458333333336</v>
      </c>
      <c r="F1587" t="s">
        <v>2480</v>
      </c>
      <c r="G1587" s="46">
        <v>15</v>
      </c>
      <c r="H1587" s="46">
        <v>47</v>
      </c>
      <c r="I1587" s="46">
        <v>6</v>
      </c>
      <c r="J1587" t="s">
        <v>2481</v>
      </c>
      <c r="K1587" t="s">
        <v>90</v>
      </c>
      <c r="L1587" s="46">
        <v>2544</v>
      </c>
      <c r="M1587" s="46">
        <v>36</v>
      </c>
      <c r="N1587" s="46">
        <v>35.1</v>
      </c>
      <c r="O1587" s="46">
        <v>115</v>
      </c>
      <c r="P1587" s="46">
        <f t="shared" si="174"/>
        <v>1</v>
      </c>
      <c r="R1587" s="67" t="s">
        <v>2745</v>
      </c>
      <c r="S1587" s="67">
        <f>COUNTIF(Y$2:$Y$100,R1587)</f>
        <v>0</v>
      </c>
      <c r="V1587" s="67">
        <f t="shared" si="175"/>
        <v>0</v>
      </c>
      <c r="X1587"/>
      <c r="Y1587" s="67" t="str">
        <f t="shared" si="179"/>
        <v xml:space="preserve"> </v>
      </c>
      <c r="AB1587" t="s">
        <v>90</v>
      </c>
      <c r="AC1587" s="46">
        <v>2544</v>
      </c>
      <c r="AD1587" s="46">
        <v>36</v>
      </c>
      <c r="AE1587" s="46">
        <v>35.1</v>
      </c>
      <c r="AF1587" s="46">
        <v>115</v>
      </c>
      <c r="AH1587" s="70" t="str">
        <f t="shared" si="176"/>
        <v/>
      </c>
      <c r="AI1587" s="70" t="str">
        <f t="shared" si="177"/>
        <v/>
      </c>
      <c r="AJ1587" s="70" t="str">
        <f t="shared" si="178"/>
        <v>X</v>
      </c>
      <c r="AK1587" s="70" t="str" cm="1">
        <f t="array" ref="AK1587">_xlfn.IFS(AH1587&lt;&gt;"","1",AI1587&lt;&gt;"","2",AJ1587&lt;&gt;"","3")</f>
        <v>3</v>
      </c>
    </row>
    <row r="1588" spans="1:37" x14ac:dyDescent="0.25">
      <c r="A1588" t="s">
        <v>617</v>
      </c>
      <c r="B1588" t="s">
        <v>353</v>
      </c>
      <c r="C1588" s="67" t="str">
        <f t="shared" si="173"/>
        <v>Olivia Rue</v>
      </c>
      <c r="D1588" s="71" t="str" cm="1">
        <f t="array" ref="D1588">_xlfn.IFS(AK1588="1",CONCATENATE(C1588,"Regional"),AK1588="2",CONCATENATE(C1588,"Sectional"),AK1588="3",CONCATENATE(C1588,COUNTIF($C$1:C1588,C1588)))</f>
        <v>Olivia Rue3</v>
      </c>
      <c r="E1588" s="66">
        <v>45159.458333333336</v>
      </c>
      <c r="F1588" t="s">
        <v>2480</v>
      </c>
      <c r="G1588" s="46">
        <v>15</v>
      </c>
      <c r="H1588" s="46">
        <v>47</v>
      </c>
      <c r="I1588" s="46">
        <v>6</v>
      </c>
      <c r="J1588" t="s">
        <v>2481</v>
      </c>
      <c r="K1588" t="s">
        <v>90</v>
      </c>
      <c r="L1588" s="46">
        <v>2544</v>
      </c>
      <c r="M1588" s="46">
        <v>36</v>
      </c>
      <c r="N1588" s="46">
        <v>35.1</v>
      </c>
      <c r="O1588" s="46">
        <v>115</v>
      </c>
      <c r="P1588" s="46">
        <f t="shared" si="174"/>
        <v>1</v>
      </c>
      <c r="R1588" s="67" t="s">
        <v>2841</v>
      </c>
      <c r="S1588" s="67">
        <f>COUNTIF(Y$2:$Y$100,R1588)</f>
        <v>0</v>
      </c>
      <c r="V1588" s="67">
        <f t="shared" si="175"/>
        <v>0</v>
      </c>
      <c r="X1588"/>
      <c r="Y1588" s="67" t="str">
        <f t="shared" si="179"/>
        <v xml:space="preserve"> </v>
      </c>
      <c r="AB1588" t="s">
        <v>90</v>
      </c>
      <c r="AC1588" s="46">
        <v>2544</v>
      </c>
      <c r="AD1588" s="46">
        <v>36</v>
      </c>
      <c r="AE1588" s="46">
        <v>35.1</v>
      </c>
      <c r="AF1588" s="46">
        <v>115</v>
      </c>
      <c r="AH1588" s="70" t="str">
        <f t="shared" si="176"/>
        <v/>
      </c>
      <c r="AI1588" s="70" t="str">
        <f t="shared" si="177"/>
        <v/>
      </c>
      <c r="AJ1588" s="70" t="str">
        <f t="shared" si="178"/>
        <v>X</v>
      </c>
      <c r="AK1588" s="70" t="str" cm="1">
        <f t="array" ref="AK1588">_xlfn.IFS(AH1588&lt;&gt;"","1",AI1588&lt;&gt;"","2",AJ1588&lt;&gt;"","3")</f>
        <v>3</v>
      </c>
    </row>
    <row r="1589" spans="1:37" x14ac:dyDescent="0.25">
      <c r="A1589" t="s">
        <v>333</v>
      </c>
      <c r="B1589" t="s">
        <v>371</v>
      </c>
      <c r="C1589" s="67" t="str">
        <f t="shared" si="173"/>
        <v>Abby Peterson</v>
      </c>
      <c r="D1589" s="71" t="str" cm="1">
        <f t="array" ref="D1589">_xlfn.IFS(AK1589="1",CONCATENATE(C1589,"Regional"),AK1589="2",CONCATENATE(C1589,"Sectional"),AK1589="3",CONCATENATE(C1589,COUNTIF($C$1:C1589,C1589)))</f>
        <v>Abby Peterson3</v>
      </c>
      <c r="E1589" s="66">
        <v>45159.458333333336</v>
      </c>
      <c r="F1589" t="s">
        <v>2480</v>
      </c>
      <c r="G1589" s="46">
        <v>15</v>
      </c>
      <c r="H1589" s="46">
        <v>52</v>
      </c>
      <c r="I1589" s="46">
        <v>9</v>
      </c>
      <c r="J1589" t="s">
        <v>2481</v>
      </c>
      <c r="K1589" t="s">
        <v>90</v>
      </c>
      <c r="L1589" s="46">
        <v>2544</v>
      </c>
      <c r="M1589" s="46">
        <v>36</v>
      </c>
      <c r="N1589" s="46">
        <v>35.1</v>
      </c>
      <c r="O1589" s="46">
        <v>115</v>
      </c>
      <c r="P1589" s="46">
        <f t="shared" si="174"/>
        <v>1</v>
      </c>
      <c r="R1589" s="67" t="s">
        <v>3502</v>
      </c>
      <c r="S1589" s="67">
        <f>COUNTIF(Y$2:$Y$100,R1589)</f>
        <v>0</v>
      </c>
      <c r="V1589" s="67">
        <f t="shared" si="175"/>
        <v>0</v>
      </c>
      <c r="X1589"/>
      <c r="Y1589" s="67" t="str">
        <f t="shared" si="179"/>
        <v xml:space="preserve"> </v>
      </c>
      <c r="AB1589" t="s">
        <v>90</v>
      </c>
      <c r="AC1589" s="46">
        <v>2544</v>
      </c>
      <c r="AD1589" s="46">
        <v>36</v>
      </c>
      <c r="AE1589" s="46">
        <v>35.1</v>
      </c>
      <c r="AF1589" s="46">
        <v>115</v>
      </c>
      <c r="AH1589" s="70" t="str">
        <f t="shared" si="176"/>
        <v/>
      </c>
      <c r="AI1589" s="70" t="str">
        <f t="shared" si="177"/>
        <v/>
      </c>
      <c r="AJ1589" s="70" t="str">
        <f t="shared" si="178"/>
        <v>X</v>
      </c>
      <c r="AK1589" s="70" t="str" cm="1">
        <f t="array" ref="AK1589">_xlfn.IFS(AH1589&lt;&gt;"","1",AI1589&lt;&gt;"","2",AJ1589&lt;&gt;"","3")</f>
        <v>3</v>
      </c>
    </row>
    <row r="1590" spans="1:37" x14ac:dyDescent="0.25">
      <c r="A1590" t="s">
        <v>626</v>
      </c>
      <c r="B1590" t="s">
        <v>1639</v>
      </c>
      <c r="C1590" s="67" t="str">
        <f t="shared" si="173"/>
        <v>Alison Busler</v>
      </c>
      <c r="D1590" s="71" t="str" cm="1">
        <f t="array" ref="D1590">_xlfn.IFS(AK1590="1",CONCATENATE(C1590,"Regional"),AK1590="2",CONCATENATE(C1590,"Sectional"),AK1590="3",CONCATENATE(C1590,COUNTIF($C$1:C1590,C1590)))</f>
        <v>Alison Busler4</v>
      </c>
      <c r="E1590" s="66">
        <v>45159.458333333336</v>
      </c>
      <c r="F1590" t="s">
        <v>2480</v>
      </c>
      <c r="G1590" s="46">
        <v>15</v>
      </c>
      <c r="H1590" s="46">
        <v>53</v>
      </c>
      <c r="I1590" s="46">
        <v>10</v>
      </c>
      <c r="J1590" t="s">
        <v>2481</v>
      </c>
      <c r="K1590" t="s">
        <v>90</v>
      </c>
      <c r="L1590" s="46">
        <v>2544</v>
      </c>
      <c r="M1590" s="46">
        <v>36</v>
      </c>
      <c r="N1590" s="46">
        <v>35.1</v>
      </c>
      <c r="O1590" s="46">
        <v>115</v>
      </c>
      <c r="P1590" s="46">
        <f t="shared" si="174"/>
        <v>1</v>
      </c>
      <c r="R1590" s="67" t="s">
        <v>2887</v>
      </c>
      <c r="S1590" s="67">
        <f>COUNTIF(Y$2:$Y$100,R1590)</f>
        <v>0</v>
      </c>
      <c r="V1590" s="67">
        <f t="shared" si="175"/>
        <v>0</v>
      </c>
      <c r="X1590"/>
      <c r="Y1590" s="67" t="str">
        <f t="shared" si="179"/>
        <v xml:space="preserve"> </v>
      </c>
      <c r="AB1590" t="s">
        <v>90</v>
      </c>
      <c r="AC1590" s="46">
        <v>2544</v>
      </c>
      <c r="AD1590" s="46">
        <v>36</v>
      </c>
      <c r="AE1590" s="46">
        <v>35.1</v>
      </c>
      <c r="AF1590" s="46">
        <v>115</v>
      </c>
      <c r="AH1590" s="70" t="str">
        <f t="shared" si="176"/>
        <v/>
      </c>
      <c r="AI1590" s="70" t="str">
        <f t="shared" si="177"/>
        <v/>
      </c>
      <c r="AJ1590" s="70" t="str">
        <f t="shared" si="178"/>
        <v>X</v>
      </c>
      <c r="AK1590" s="70" t="str" cm="1">
        <f t="array" ref="AK1590">_xlfn.IFS(AH1590&lt;&gt;"","1",AI1590&lt;&gt;"","2",AJ1590&lt;&gt;"","3")</f>
        <v>3</v>
      </c>
    </row>
    <row r="1591" spans="1:37" x14ac:dyDescent="0.25">
      <c r="A1591" t="s">
        <v>1871</v>
      </c>
      <c r="B1591" t="s">
        <v>1872</v>
      </c>
      <c r="C1591" s="67" t="str">
        <f t="shared" si="173"/>
        <v>Jessica Besch</v>
      </c>
      <c r="D1591" s="71" t="str" cm="1">
        <f t="array" ref="D1591">_xlfn.IFS(AK1591="1",CONCATENATE(C1591,"Regional"),AK1591="2",CONCATENATE(C1591,"Sectional"),AK1591="3",CONCATENATE(C1591,COUNTIF($C$1:C1591,C1591)))</f>
        <v>Jessica Besch3</v>
      </c>
      <c r="E1591" s="66">
        <v>45159.458333333336</v>
      </c>
      <c r="F1591" t="s">
        <v>2480</v>
      </c>
      <c r="G1591" s="46">
        <v>15</v>
      </c>
      <c r="H1591" s="46">
        <v>55</v>
      </c>
      <c r="I1591" s="46">
        <v>11</v>
      </c>
      <c r="J1591" t="s">
        <v>2481</v>
      </c>
      <c r="K1591" t="s">
        <v>90</v>
      </c>
      <c r="L1591" s="46">
        <v>2544</v>
      </c>
      <c r="M1591" s="46">
        <v>36</v>
      </c>
      <c r="N1591" s="46">
        <v>35.1</v>
      </c>
      <c r="O1591" s="46">
        <v>115</v>
      </c>
      <c r="P1591" s="46">
        <f t="shared" si="174"/>
        <v>1</v>
      </c>
      <c r="R1591" s="67" t="s">
        <v>2885</v>
      </c>
      <c r="S1591" s="67">
        <f>COUNTIF(Y$2:$Y$100,R1591)</f>
        <v>0</v>
      </c>
      <c r="V1591" s="67">
        <f t="shared" si="175"/>
        <v>0</v>
      </c>
      <c r="X1591"/>
      <c r="Y1591" s="67" t="str">
        <f t="shared" si="179"/>
        <v xml:space="preserve"> </v>
      </c>
      <c r="AB1591" t="s">
        <v>90</v>
      </c>
      <c r="AC1591" s="46">
        <v>2544</v>
      </c>
      <c r="AD1591" s="46">
        <v>36</v>
      </c>
      <c r="AE1591" s="46">
        <v>35.1</v>
      </c>
      <c r="AF1591" s="46">
        <v>115</v>
      </c>
      <c r="AH1591" s="70" t="str">
        <f t="shared" si="176"/>
        <v/>
      </c>
      <c r="AI1591" s="70" t="str">
        <f t="shared" si="177"/>
        <v/>
      </c>
      <c r="AJ1591" s="70" t="str">
        <f t="shared" si="178"/>
        <v>X</v>
      </c>
      <c r="AK1591" s="70" t="str" cm="1">
        <f t="array" ref="AK1591">_xlfn.IFS(AH1591&lt;&gt;"","1",AI1591&lt;&gt;"","2",AJ1591&lt;&gt;"","3")</f>
        <v>3</v>
      </c>
    </row>
    <row r="1592" spans="1:37" x14ac:dyDescent="0.25">
      <c r="A1592" t="s">
        <v>837</v>
      </c>
      <c r="B1592" t="s">
        <v>443</v>
      </c>
      <c r="C1592" s="67" t="str">
        <f t="shared" si="173"/>
        <v>Emily Bardenwerper</v>
      </c>
      <c r="D1592" s="71" t="str" cm="1">
        <f t="array" ref="D1592">_xlfn.IFS(AK1592="1",CONCATENATE(C1592,"Regional"),AK1592="2",CONCATENATE(C1592,"Sectional"),AK1592="3",CONCATENATE(C1592,COUNTIF($C$1:C1592,C1592)))</f>
        <v>Emily Bardenwerper3</v>
      </c>
      <c r="E1592" s="66">
        <v>45159.458333333336</v>
      </c>
      <c r="F1592" t="s">
        <v>2480</v>
      </c>
      <c r="G1592" s="46">
        <v>15</v>
      </c>
      <c r="H1592" s="46">
        <v>61</v>
      </c>
      <c r="I1592" s="46">
        <v>12</v>
      </c>
      <c r="J1592" t="s">
        <v>2481</v>
      </c>
      <c r="K1592" t="s">
        <v>90</v>
      </c>
      <c r="L1592" s="46">
        <v>2544</v>
      </c>
      <c r="M1592" s="46">
        <v>36</v>
      </c>
      <c r="N1592" s="46">
        <v>35.1</v>
      </c>
      <c r="O1592" s="46">
        <v>115</v>
      </c>
      <c r="P1592" s="46">
        <f t="shared" si="174"/>
        <v>1</v>
      </c>
      <c r="R1592" s="67" t="s">
        <v>1388</v>
      </c>
      <c r="S1592" s="67">
        <f>COUNTIF(Y$2:$Y$100,R1592)</f>
        <v>0</v>
      </c>
      <c r="V1592" s="67">
        <f t="shared" si="175"/>
        <v>0</v>
      </c>
      <c r="X1592"/>
      <c r="Y1592" s="67" t="str">
        <f t="shared" si="179"/>
        <v xml:space="preserve"> </v>
      </c>
      <c r="AB1592" t="s">
        <v>90</v>
      </c>
      <c r="AC1592" s="46">
        <v>2544</v>
      </c>
      <c r="AD1592" s="46">
        <v>36</v>
      </c>
      <c r="AE1592" s="46">
        <v>35.1</v>
      </c>
      <c r="AF1592" s="46">
        <v>115</v>
      </c>
      <c r="AH1592" s="70" t="str">
        <f t="shared" si="176"/>
        <v/>
      </c>
      <c r="AI1592" s="70" t="str">
        <f t="shared" si="177"/>
        <v/>
      </c>
      <c r="AJ1592" s="70" t="str">
        <f t="shared" si="178"/>
        <v>X</v>
      </c>
      <c r="AK1592" s="70" t="str" cm="1">
        <f t="array" ref="AK1592">_xlfn.IFS(AH1592&lt;&gt;"","1",AI1592&lt;&gt;"","2",AJ1592&lt;&gt;"","3")</f>
        <v>3</v>
      </c>
    </row>
    <row r="1593" spans="1:37" x14ac:dyDescent="0.25">
      <c r="A1593" t="s">
        <v>624</v>
      </c>
      <c r="B1593" t="s">
        <v>1873</v>
      </c>
      <c r="C1593" s="67" t="str">
        <f t="shared" si="173"/>
        <v>Tattum Groll</v>
      </c>
      <c r="D1593" s="71" t="str" cm="1">
        <f t="array" ref="D1593">_xlfn.IFS(AK1593="1",CONCATENATE(C1593,"Regional"),AK1593="2",CONCATENATE(C1593,"Sectional"),AK1593="3",CONCATENATE(C1593,COUNTIF($C$1:C1593,C1593)))</f>
        <v>Tattum Groll4</v>
      </c>
      <c r="E1593" s="66">
        <v>45159.458333333336</v>
      </c>
      <c r="F1593" t="s">
        <v>2480</v>
      </c>
      <c r="G1593" s="46">
        <v>15</v>
      </c>
      <c r="H1593" s="46">
        <v>61</v>
      </c>
      <c r="I1593" s="46">
        <v>12</v>
      </c>
      <c r="J1593" t="s">
        <v>2481</v>
      </c>
      <c r="K1593" t="s">
        <v>90</v>
      </c>
      <c r="L1593" s="46">
        <v>2544</v>
      </c>
      <c r="M1593" s="46">
        <v>36</v>
      </c>
      <c r="N1593" s="46">
        <v>35.1</v>
      </c>
      <c r="O1593" s="46">
        <v>115</v>
      </c>
      <c r="P1593" s="46">
        <f t="shared" si="174"/>
        <v>1</v>
      </c>
      <c r="R1593" s="67" t="s">
        <v>2888</v>
      </c>
      <c r="S1593" s="67">
        <f>COUNTIF(Y$2:$Y$100,R1593)</f>
        <v>0</v>
      </c>
      <c r="V1593" s="67">
        <f t="shared" si="175"/>
        <v>0</v>
      </c>
      <c r="X1593"/>
      <c r="Y1593" s="67" t="str">
        <f t="shared" si="179"/>
        <v xml:space="preserve"> </v>
      </c>
      <c r="AB1593" t="s">
        <v>90</v>
      </c>
      <c r="AC1593" s="46">
        <v>2544</v>
      </c>
      <c r="AD1593" s="46">
        <v>36</v>
      </c>
      <c r="AE1593" s="46">
        <v>35.1</v>
      </c>
      <c r="AF1593" s="46">
        <v>115</v>
      </c>
      <c r="AH1593" s="70" t="str">
        <f t="shared" si="176"/>
        <v/>
      </c>
      <c r="AI1593" s="70" t="str">
        <f t="shared" si="177"/>
        <v/>
      </c>
      <c r="AJ1593" s="70" t="str">
        <f t="shared" si="178"/>
        <v>X</v>
      </c>
      <c r="AK1593" s="70" t="str" cm="1">
        <f t="array" ref="AK1593">_xlfn.IFS(AH1593&lt;&gt;"","1",AI1593&lt;&gt;"","2",AJ1593&lt;&gt;"","3")</f>
        <v>3</v>
      </c>
    </row>
    <row r="1594" spans="1:37" x14ac:dyDescent="0.25">
      <c r="A1594" t="s">
        <v>627</v>
      </c>
      <c r="B1594" t="s">
        <v>628</v>
      </c>
      <c r="C1594" s="67" t="str">
        <f t="shared" si="173"/>
        <v>Angelina Galarza</v>
      </c>
      <c r="D1594" s="71" t="str" cm="1">
        <f t="array" ref="D1594">_xlfn.IFS(AK1594="1",CONCATENATE(C1594,"Regional"),AK1594="2",CONCATENATE(C1594,"Sectional"),AK1594="3",CONCATENATE(C1594,COUNTIF($C$1:C1594,C1594)))</f>
        <v>Angelina Galarza3</v>
      </c>
      <c r="E1594" s="66">
        <v>45159.458333333336</v>
      </c>
      <c r="F1594" t="s">
        <v>2480</v>
      </c>
      <c r="G1594" s="46">
        <v>15</v>
      </c>
      <c r="H1594" s="46">
        <v>63</v>
      </c>
      <c r="I1594" s="46">
        <v>14</v>
      </c>
      <c r="J1594" t="s">
        <v>2481</v>
      </c>
      <c r="K1594" t="s">
        <v>90</v>
      </c>
      <c r="L1594" s="46">
        <v>2544</v>
      </c>
      <c r="M1594" s="46">
        <v>36</v>
      </c>
      <c r="N1594" s="46">
        <v>35.1</v>
      </c>
      <c r="O1594" s="46">
        <v>115</v>
      </c>
      <c r="P1594" s="46">
        <f t="shared" si="174"/>
        <v>1</v>
      </c>
      <c r="R1594" s="67" t="s">
        <v>1261</v>
      </c>
      <c r="S1594" s="67">
        <f>COUNTIF(Y$2:$Y$100,R1594)</f>
        <v>0</v>
      </c>
      <c r="V1594" s="67">
        <f t="shared" si="175"/>
        <v>0</v>
      </c>
      <c r="X1594"/>
      <c r="Y1594" s="67" t="str">
        <f t="shared" si="179"/>
        <v xml:space="preserve"> </v>
      </c>
      <c r="AB1594" t="s">
        <v>90</v>
      </c>
      <c r="AC1594" s="46">
        <v>2544</v>
      </c>
      <c r="AD1594" s="46">
        <v>36</v>
      </c>
      <c r="AE1594" s="46">
        <v>35.1</v>
      </c>
      <c r="AF1594" s="46">
        <v>115</v>
      </c>
      <c r="AH1594" s="70" t="str">
        <f t="shared" si="176"/>
        <v/>
      </c>
      <c r="AI1594" s="70" t="str">
        <f t="shared" si="177"/>
        <v/>
      </c>
      <c r="AJ1594" s="70" t="str">
        <f t="shared" si="178"/>
        <v>X</v>
      </c>
      <c r="AK1594" s="70" t="str" cm="1">
        <f t="array" ref="AK1594">_xlfn.IFS(AH1594&lt;&gt;"","1",AI1594&lt;&gt;"","2",AJ1594&lt;&gt;"","3")</f>
        <v>3</v>
      </c>
    </row>
    <row r="1595" spans="1:37" x14ac:dyDescent="0.25">
      <c r="A1595" t="s">
        <v>624</v>
      </c>
      <c r="B1595" t="s">
        <v>1638</v>
      </c>
      <c r="C1595" s="67" t="str">
        <f t="shared" si="173"/>
        <v>Kennady Groll</v>
      </c>
      <c r="D1595" s="71" t="str" cm="1">
        <f t="array" ref="D1595">_xlfn.IFS(AK1595="1",CONCATENATE(C1595,"Regional"),AK1595="2",CONCATENATE(C1595,"Sectional"),AK1595="3",CONCATENATE(C1595,COUNTIF($C$1:C1595,C1595)))</f>
        <v>Kennady Groll4</v>
      </c>
      <c r="E1595" s="66">
        <v>45159.458333333336</v>
      </c>
      <c r="F1595" t="s">
        <v>2480</v>
      </c>
      <c r="G1595" s="46">
        <v>15</v>
      </c>
      <c r="H1595" s="46">
        <v>64</v>
      </c>
      <c r="I1595" s="46">
        <v>15</v>
      </c>
      <c r="J1595" t="s">
        <v>2481</v>
      </c>
      <c r="K1595" t="s">
        <v>90</v>
      </c>
      <c r="L1595" s="46">
        <v>2544</v>
      </c>
      <c r="M1595" s="46">
        <v>36</v>
      </c>
      <c r="N1595" s="46">
        <v>35.1</v>
      </c>
      <c r="O1595" s="46">
        <v>115</v>
      </c>
      <c r="P1595" s="46">
        <f t="shared" si="174"/>
        <v>1</v>
      </c>
      <c r="R1595" s="67" t="s">
        <v>2886</v>
      </c>
      <c r="S1595" s="67">
        <f>COUNTIF(Y$2:$Y$100,R1595)</f>
        <v>0</v>
      </c>
      <c r="V1595" s="67">
        <f t="shared" si="175"/>
        <v>0</v>
      </c>
      <c r="X1595"/>
      <c r="Y1595" s="67" t="str">
        <f t="shared" si="179"/>
        <v xml:space="preserve"> </v>
      </c>
      <c r="AB1595" t="s">
        <v>90</v>
      </c>
      <c r="AC1595" s="46">
        <v>2544</v>
      </c>
      <c r="AD1595" s="46">
        <v>36</v>
      </c>
      <c r="AE1595" s="46">
        <v>35.1</v>
      </c>
      <c r="AF1595" s="46">
        <v>115</v>
      </c>
      <c r="AH1595" s="70" t="str">
        <f t="shared" si="176"/>
        <v/>
      </c>
      <c r="AI1595" s="70" t="str">
        <f t="shared" si="177"/>
        <v/>
      </c>
      <c r="AJ1595" s="70" t="str">
        <f t="shared" si="178"/>
        <v>X</v>
      </c>
      <c r="AK1595" s="70" t="str" cm="1">
        <f t="array" ref="AK1595">_xlfn.IFS(AH1595&lt;&gt;"","1",AI1595&lt;&gt;"","2",AJ1595&lt;&gt;"","3")</f>
        <v>3</v>
      </c>
    </row>
    <row r="1596" spans="1:37" x14ac:dyDescent="0.25">
      <c r="A1596" t="s">
        <v>590</v>
      </c>
      <c r="B1596" t="s">
        <v>591</v>
      </c>
      <c r="C1596" s="67" t="str">
        <f t="shared" si="173"/>
        <v>Daniella Honkamp</v>
      </c>
      <c r="D1596" s="71" t="str" cm="1">
        <f t="array" ref="D1596">_xlfn.IFS(AK1596="1",CONCATENATE(C1596,"Regional"),AK1596="2",CONCATENATE(C1596,"Sectional"),AK1596="3",CONCATENATE(C1596,COUNTIF($C$1:C1596,C1596)))</f>
        <v>Daniella Honkamp3</v>
      </c>
      <c r="E1596" s="66">
        <v>45159.458333333336</v>
      </c>
      <c r="F1596" t="s">
        <v>2609</v>
      </c>
      <c r="G1596" s="46">
        <v>45</v>
      </c>
      <c r="H1596" s="46">
        <v>84</v>
      </c>
      <c r="I1596" s="46">
        <v>1</v>
      </c>
      <c r="J1596" t="s">
        <v>2610</v>
      </c>
      <c r="K1596" t="s">
        <v>90</v>
      </c>
      <c r="L1596" s="46">
        <v>5330</v>
      </c>
      <c r="M1596" s="46">
        <v>71</v>
      </c>
      <c r="N1596" s="46">
        <v>71.3</v>
      </c>
      <c r="O1596" s="46">
        <v>126</v>
      </c>
      <c r="P1596" s="46">
        <f t="shared" si="174"/>
        <v>2</v>
      </c>
      <c r="R1596" s="67" t="s">
        <v>1238</v>
      </c>
      <c r="S1596" s="67">
        <f>COUNTIF(Y$2:$Y$100,R1596)</f>
        <v>0</v>
      </c>
      <c r="V1596" s="67">
        <f t="shared" si="175"/>
        <v>0</v>
      </c>
      <c r="X1596"/>
      <c r="Y1596" s="67" t="str">
        <f t="shared" si="179"/>
        <v xml:space="preserve"> </v>
      </c>
      <c r="AB1596" t="s">
        <v>90</v>
      </c>
      <c r="AC1596" s="46">
        <v>5330</v>
      </c>
      <c r="AD1596" s="46">
        <v>71</v>
      </c>
      <c r="AE1596" s="46">
        <v>71.3</v>
      </c>
      <c r="AF1596" s="46">
        <v>126</v>
      </c>
      <c r="AH1596" s="70" t="str">
        <f t="shared" si="176"/>
        <v/>
      </c>
      <c r="AI1596" s="70" t="str">
        <f t="shared" si="177"/>
        <v/>
      </c>
      <c r="AJ1596" s="70" t="str">
        <f t="shared" si="178"/>
        <v>X</v>
      </c>
      <c r="AK1596" s="70" t="str" cm="1">
        <f t="array" ref="AK1596">_xlfn.IFS(AH1596&lt;&gt;"","1",AI1596&lt;&gt;"","2",AJ1596&lt;&gt;"","3")</f>
        <v>3</v>
      </c>
    </row>
    <row r="1597" spans="1:37" x14ac:dyDescent="0.25">
      <c r="A1597" t="s">
        <v>3384</v>
      </c>
      <c r="B1597" t="s">
        <v>2053</v>
      </c>
      <c r="C1597" s="67" t="str">
        <f t="shared" si="173"/>
        <v>Lindsey Kroening</v>
      </c>
      <c r="D1597" s="71" t="str" cm="1">
        <f t="array" ref="D1597">_xlfn.IFS(AK1597="1",CONCATENATE(C1597,"Regional"),AK1597="2",CONCATENATE(C1597,"Sectional"),AK1597="3",CONCATENATE(C1597,COUNTIF($C$1:C1597,C1597)))</f>
        <v>Lindsey Kroening4</v>
      </c>
      <c r="E1597" s="66">
        <v>45159.458333333336</v>
      </c>
      <c r="F1597" t="s">
        <v>2609</v>
      </c>
      <c r="G1597" s="46">
        <v>45</v>
      </c>
      <c r="H1597" s="46">
        <v>84</v>
      </c>
      <c r="I1597" s="46">
        <v>1</v>
      </c>
      <c r="J1597" t="s">
        <v>2610</v>
      </c>
      <c r="K1597" t="s">
        <v>90</v>
      </c>
      <c r="L1597" s="46">
        <v>5330</v>
      </c>
      <c r="M1597" s="46">
        <v>71</v>
      </c>
      <c r="N1597" s="46">
        <v>71.3</v>
      </c>
      <c r="O1597" s="46">
        <v>126</v>
      </c>
      <c r="P1597" s="46">
        <f t="shared" si="174"/>
        <v>2</v>
      </c>
      <c r="R1597" s="67" t="s">
        <v>3477</v>
      </c>
      <c r="S1597" s="67">
        <f>COUNTIF(Y$2:$Y$100,R1597)</f>
        <v>0</v>
      </c>
      <c r="V1597" s="67">
        <f t="shared" si="175"/>
        <v>0</v>
      </c>
      <c r="X1597"/>
      <c r="Y1597" s="67" t="str">
        <f t="shared" si="179"/>
        <v xml:space="preserve"> </v>
      </c>
      <c r="AB1597" t="s">
        <v>90</v>
      </c>
      <c r="AC1597" s="46">
        <v>5330</v>
      </c>
      <c r="AD1597" s="46">
        <v>71</v>
      </c>
      <c r="AE1597" s="46">
        <v>71.3</v>
      </c>
      <c r="AF1597" s="46">
        <v>126</v>
      </c>
      <c r="AH1597" s="70" t="str">
        <f t="shared" si="176"/>
        <v/>
      </c>
      <c r="AI1597" s="70" t="str">
        <f t="shared" si="177"/>
        <v/>
      </c>
      <c r="AJ1597" s="70" t="str">
        <f t="shared" si="178"/>
        <v>X</v>
      </c>
      <c r="AK1597" s="70" t="str" cm="1">
        <f t="array" ref="AK1597">_xlfn.IFS(AH1597&lt;&gt;"","1",AI1597&lt;&gt;"","2",AJ1597&lt;&gt;"","3")</f>
        <v>3</v>
      </c>
    </row>
    <row r="1598" spans="1:37" x14ac:dyDescent="0.25">
      <c r="A1598" t="s">
        <v>719</v>
      </c>
      <c r="B1598" t="s">
        <v>441</v>
      </c>
      <c r="C1598" s="67" t="str">
        <f t="shared" si="173"/>
        <v>Madison Engebose</v>
      </c>
      <c r="D1598" s="71" t="str" cm="1">
        <f t="array" ref="D1598">_xlfn.IFS(AK1598="1",CONCATENATE(C1598,"Regional"),AK1598="2",CONCATENATE(C1598,"Sectional"),AK1598="3",CONCATENATE(C1598,COUNTIF($C$1:C1598,C1598)))</f>
        <v>Madison Engebose4</v>
      </c>
      <c r="E1598" s="66">
        <v>45159.458333333336</v>
      </c>
      <c r="F1598" t="s">
        <v>2609</v>
      </c>
      <c r="G1598" s="46">
        <v>45</v>
      </c>
      <c r="H1598" s="46">
        <v>88</v>
      </c>
      <c r="I1598" s="46">
        <v>3</v>
      </c>
      <c r="J1598" t="s">
        <v>2610</v>
      </c>
      <c r="K1598" t="s">
        <v>90</v>
      </c>
      <c r="L1598" s="46">
        <v>5330</v>
      </c>
      <c r="M1598" s="46">
        <v>71</v>
      </c>
      <c r="N1598" s="46">
        <v>71.3</v>
      </c>
      <c r="O1598" s="46">
        <v>126</v>
      </c>
      <c r="P1598" s="46">
        <f t="shared" si="174"/>
        <v>2</v>
      </c>
      <c r="R1598" s="67" t="s">
        <v>1316</v>
      </c>
      <c r="S1598" s="67">
        <f>COUNTIF(Y$2:$Y$100,R1598)</f>
        <v>0</v>
      </c>
      <c r="V1598" s="67">
        <f t="shared" si="175"/>
        <v>0</v>
      </c>
      <c r="X1598"/>
      <c r="Y1598" s="67" t="str">
        <f t="shared" si="179"/>
        <v xml:space="preserve"> </v>
      </c>
      <c r="AB1598" t="s">
        <v>90</v>
      </c>
      <c r="AC1598" s="46">
        <v>5330</v>
      </c>
      <c r="AD1598" s="46">
        <v>71</v>
      </c>
      <c r="AE1598" s="46">
        <v>71.3</v>
      </c>
      <c r="AF1598" s="46">
        <v>126</v>
      </c>
      <c r="AH1598" s="70" t="str">
        <f t="shared" si="176"/>
        <v/>
      </c>
      <c r="AI1598" s="70" t="str">
        <f t="shared" si="177"/>
        <v/>
      </c>
      <c r="AJ1598" s="70" t="str">
        <f t="shared" si="178"/>
        <v>X</v>
      </c>
      <c r="AK1598" s="70" t="str" cm="1">
        <f t="array" ref="AK1598">_xlfn.IFS(AH1598&lt;&gt;"","1",AI1598&lt;&gt;"","2",AJ1598&lt;&gt;"","3")</f>
        <v>3</v>
      </c>
    </row>
    <row r="1599" spans="1:37" x14ac:dyDescent="0.25">
      <c r="A1599" t="s">
        <v>751</v>
      </c>
      <c r="B1599" t="s">
        <v>752</v>
      </c>
      <c r="C1599" s="67" t="str">
        <f t="shared" si="173"/>
        <v>Kaya Monzingo</v>
      </c>
      <c r="D1599" s="71" t="str" cm="1">
        <f t="array" ref="D1599">_xlfn.IFS(AK1599="1",CONCATENATE(C1599,"Regional"),AK1599="2",CONCATENATE(C1599,"Sectional"),AK1599="3",CONCATENATE(C1599,COUNTIF($C$1:C1599,C1599)))</f>
        <v>Kaya Monzingo4</v>
      </c>
      <c r="E1599" s="66">
        <v>45159.458333333336</v>
      </c>
      <c r="F1599" t="s">
        <v>2609</v>
      </c>
      <c r="G1599" s="46">
        <v>45</v>
      </c>
      <c r="H1599" s="46">
        <v>88</v>
      </c>
      <c r="I1599" s="46">
        <v>3</v>
      </c>
      <c r="J1599" t="s">
        <v>2610</v>
      </c>
      <c r="K1599" t="s">
        <v>90</v>
      </c>
      <c r="L1599" s="46">
        <v>5330</v>
      </c>
      <c r="M1599" s="46">
        <v>71</v>
      </c>
      <c r="N1599" s="46">
        <v>71.3</v>
      </c>
      <c r="O1599" s="46">
        <v>126</v>
      </c>
      <c r="P1599" s="46">
        <f t="shared" si="174"/>
        <v>2</v>
      </c>
      <c r="R1599" s="67" t="s">
        <v>1339</v>
      </c>
      <c r="S1599" s="67">
        <f>COUNTIF(Y$2:$Y$100,R1599)</f>
        <v>0</v>
      </c>
      <c r="V1599" s="67">
        <f t="shared" si="175"/>
        <v>0</v>
      </c>
      <c r="X1599"/>
      <c r="Y1599" s="67" t="str">
        <f t="shared" si="179"/>
        <v xml:space="preserve"> </v>
      </c>
      <c r="AB1599" t="s">
        <v>90</v>
      </c>
      <c r="AC1599" s="46">
        <v>5330</v>
      </c>
      <c r="AD1599" s="46">
        <v>71</v>
      </c>
      <c r="AE1599" s="46">
        <v>71.3</v>
      </c>
      <c r="AF1599" s="46">
        <v>126</v>
      </c>
      <c r="AH1599" s="70" t="str">
        <f t="shared" si="176"/>
        <v/>
      </c>
      <c r="AI1599" s="70" t="str">
        <f t="shared" si="177"/>
        <v/>
      </c>
      <c r="AJ1599" s="70" t="str">
        <f t="shared" si="178"/>
        <v>X</v>
      </c>
      <c r="AK1599" s="70" t="str" cm="1">
        <f t="array" ref="AK1599">_xlfn.IFS(AH1599&lt;&gt;"","1",AI1599&lt;&gt;"","2",AJ1599&lt;&gt;"","3")</f>
        <v>3</v>
      </c>
    </row>
    <row r="1600" spans="1:37" x14ac:dyDescent="0.25">
      <c r="A1600" t="s">
        <v>281</v>
      </c>
      <c r="B1600" t="s">
        <v>459</v>
      </c>
      <c r="C1600" s="67" t="str">
        <f t="shared" si="173"/>
        <v>Addison King</v>
      </c>
      <c r="D1600" s="71" t="str" cm="1">
        <f t="array" ref="D1600">_xlfn.IFS(AK1600="1",CONCATENATE(C1600,"Regional"),AK1600="2",CONCATENATE(C1600,"Sectional"),AK1600="3",CONCATENATE(C1600,COUNTIF($C$1:C1600,C1600)))</f>
        <v>Addison King4</v>
      </c>
      <c r="E1600" s="66">
        <v>45159.458333333336</v>
      </c>
      <c r="F1600" t="s">
        <v>2609</v>
      </c>
      <c r="G1600" s="46">
        <v>45</v>
      </c>
      <c r="H1600" s="46">
        <v>94</v>
      </c>
      <c r="I1600" s="46">
        <v>5</v>
      </c>
      <c r="J1600" t="s">
        <v>2610</v>
      </c>
      <c r="K1600" t="s">
        <v>90</v>
      </c>
      <c r="L1600" s="46">
        <v>5330</v>
      </c>
      <c r="M1600" s="46">
        <v>71</v>
      </c>
      <c r="N1600" s="46">
        <v>71.3</v>
      </c>
      <c r="O1600" s="46">
        <v>126</v>
      </c>
      <c r="P1600" s="46">
        <f t="shared" si="174"/>
        <v>2</v>
      </c>
      <c r="R1600" s="67" t="s">
        <v>1367</v>
      </c>
      <c r="S1600" s="67">
        <f>COUNTIF(Y$2:$Y$100,R1600)</f>
        <v>0</v>
      </c>
      <c r="V1600" s="67">
        <f t="shared" si="175"/>
        <v>0</v>
      </c>
      <c r="X1600"/>
      <c r="Y1600" s="67" t="str">
        <f t="shared" si="179"/>
        <v xml:space="preserve"> </v>
      </c>
      <c r="AB1600" t="s">
        <v>90</v>
      </c>
      <c r="AC1600" s="46">
        <v>5330</v>
      </c>
      <c r="AD1600" s="46">
        <v>71</v>
      </c>
      <c r="AE1600" s="46">
        <v>71.3</v>
      </c>
      <c r="AF1600" s="46">
        <v>126</v>
      </c>
      <c r="AH1600" s="70" t="str">
        <f t="shared" si="176"/>
        <v/>
      </c>
      <c r="AI1600" s="70" t="str">
        <f t="shared" si="177"/>
        <v/>
      </c>
      <c r="AJ1600" s="70" t="str">
        <f t="shared" si="178"/>
        <v>X</v>
      </c>
      <c r="AK1600" s="70" t="str" cm="1">
        <f t="array" ref="AK1600">_xlfn.IFS(AH1600&lt;&gt;"","1",AI1600&lt;&gt;"","2",AJ1600&lt;&gt;"","3")</f>
        <v>3</v>
      </c>
    </row>
    <row r="1601" spans="1:37" x14ac:dyDescent="0.25">
      <c r="A1601" t="s">
        <v>1934</v>
      </c>
      <c r="B1601" t="s">
        <v>1935</v>
      </c>
      <c r="C1601" s="67" t="str">
        <f t="shared" si="173"/>
        <v>Rita Kuepper</v>
      </c>
      <c r="D1601" s="71" t="str" cm="1">
        <f t="array" ref="D1601">_xlfn.IFS(AK1601="1",CONCATENATE(C1601,"Regional"),AK1601="2",CONCATENATE(C1601,"Sectional"),AK1601="3",CONCATENATE(C1601,COUNTIF($C$1:C1601,C1601)))</f>
        <v>Rita Kuepper4</v>
      </c>
      <c r="E1601" s="66">
        <v>45159.458333333336</v>
      </c>
      <c r="F1601" t="s">
        <v>2609</v>
      </c>
      <c r="G1601" s="46">
        <v>45</v>
      </c>
      <c r="H1601" s="46">
        <v>94</v>
      </c>
      <c r="I1601" s="46">
        <v>5</v>
      </c>
      <c r="J1601" t="s">
        <v>2610</v>
      </c>
      <c r="K1601" t="s">
        <v>90</v>
      </c>
      <c r="L1601" s="46">
        <v>5330</v>
      </c>
      <c r="M1601" s="46">
        <v>71</v>
      </c>
      <c r="N1601" s="46">
        <v>71.3</v>
      </c>
      <c r="O1601" s="46">
        <v>126</v>
      </c>
      <c r="P1601" s="46">
        <f t="shared" si="174"/>
        <v>2</v>
      </c>
      <c r="R1601" s="67" t="s">
        <v>2951</v>
      </c>
      <c r="S1601" s="67">
        <f>COUNTIF(Y$2:$Y$100,R1601)</f>
        <v>0</v>
      </c>
      <c r="V1601" s="67">
        <f t="shared" si="175"/>
        <v>0</v>
      </c>
      <c r="X1601"/>
      <c r="Y1601" s="67" t="str">
        <f t="shared" si="179"/>
        <v xml:space="preserve"> </v>
      </c>
      <c r="AB1601" t="s">
        <v>90</v>
      </c>
      <c r="AC1601" s="46">
        <v>5330</v>
      </c>
      <c r="AD1601" s="46">
        <v>71</v>
      </c>
      <c r="AE1601" s="46">
        <v>71.3</v>
      </c>
      <c r="AF1601" s="46">
        <v>126</v>
      </c>
      <c r="AH1601" s="70" t="str">
        <f t="shared" si="176"/>
        <v/>
      </c>
      <c r="AI1601" s="70" t="str">
        <f t="shared" si="177"/>
        <v/>
      </c>
      <c r="AJ1601" s="70" t="str">
        <f t="shared" si="178"/>
        <v>X</v>
      </c>
      <c r="AK1601" s="70" t="str" cm="1">
        <f t="array" ref="AK1601">_xlfn.IFS(AH1601&lt;&gt;"","1",AI1601&lt;&gt;"","2",AJ1601&lt;&gt;"","3")</f>
        <v>3</v>
      </c>
    </row>
    <row r="1602" spans="1:37" x14ac:dyDescent="0.25">
      <c r="A1602" t="s">
        <v>727</v>
      </c>
      <c r="B1602" t="s">
        <v>728</v>
      </c>
      <c r="C1602" s="67" t="str">
        <f t="shared" ref="C1602:C1665" si="180">CONCATENATE(B1602," ",A1602)</f>
        <v>Diana Schallock</v>
      </c>
      <c r="D1602" s="71" t="str" cm="1">
        <f t="array" ref="D1602">_xlfn.IFS(AK1602="1",CONCATENATE(C1602,"Regional"),AK1602="2",CONCATENATE(C1602,"Sectional"),AK1602="3",CONCATENATE(C1602,COUNTIF($C$1:C1602,C1602)))</f>
        <v>Diana Schallock4</v>
      </c>
      <c r="E1602" s="66">
        <v>45159.458333333336</v>
      </c>
      <c r="F1602" t="s">
        <v>2609</v>
      </c>
      <c r="G1602" s="46">
        <v>45</v>
      </c>
      <c r="H1602" s="46">
        <v>95</v>
      </c>
      <c r="I1602" s="46">
        <v>7</v>
      </c>
      <c r="J1602" t="s">
        <v>2610</v>
      </c>
      <c r="K1602" t="s">
        <v>90</v>
      </c>
      <c r="L1602" s="46">
        <v>5330</v>
      </c>
      <c r="M1602" s="46">
        <v>71</v>
      </c>
      <c r="N1602" s="46">
        <v>71.3</v>
      </c>
      <c r="O1602" s="46">
        <v>126</v>
      </c>
      <c r="P1602" s="46">
        <f t="shared" ref="P1602:P1665" si="181">IF(L1602&gt;4000,2,1)</f>
        <v>2</v>
      </c>
      <c r="R1602" s="67" t="s">
        <v>1323</v>
      </c>
      <c r="S1602" s="67">
        <f>COUNTIF(Y$2:$Y$100,R1602)</f>
        <v>0</v>
      </c>
      <c r="V1602" s="67">
        <f t="shared" ref="V1602:V1665" si="182">COUNTIF(R1602:R4225,Y1602)</f>
        <v>0</v>
      </c>
      <c r="X1602"/>
      <c r="Y1602" s="67" t="str">
        <f t="shared" si="179"/>
        <v xml:space="preserve"> </v>
      </c>
      <c r="AB1602" t="s">
        <v>90</v>
      </c>
      <c r="AC1602" s="46">
        <v>5330</v>
      </c>
      <c r="AD1602" s="46">
        <v>71</v>
      </c>
      <c r="AE1602" s="46">
        <v>71.3</v>
      </c>
      <c r="AF1602" s="46">
        <v>126</v>
      </c>
      <c r="AH1602" s="70" t="str">
        <f t="shared" ref="AH1602:AH1665" si="183">IF(ISNUMBER(SEARCH("regional",$F1602)),$F1602,"")</f>
        <v/>
      </c>
      <c r="AI1602" s="70" t="str">
        <f t="shared" ref="AI1602:AI1665" si="184">IF(ISNUMBER(SEARCH("sectional",$F1602)),$F1602,"")</f>
        <v/>
      </c>
      <c r="AJ1602" s="70" t="str">
        <f t="shared" ref="AJ1602:AJ1665" si="185">IF(AND(AH1602="",AI1602=""),"X","")</f>
        <v>X</v>
      </c>
      <c r="AK1602" s="70" t="str" cm="1">
        <f t="array" ref="AK1602">_xlfn.IFS(AH1602&lt;&gt;"","1",AI1602&lt;&gt;"","2",AJ1602&lt;&gt;"","3")</f>
        <v>3</v>
      </c>
    </row>
    <row r="1603" spans="1:37" x14ac:dyDescent="0.25">
      <c r="A1603" t="s">
        <v>3407</v>
      </c>
      <c r="B1603" t="s">
        <v>773</v>
      </c>
      <c r="C1603" s="67" t="str">
        <f t="shared" si="180"/>
        <v>Ashley Greenhill</v>
      </c>
      <c r="D1603" s="71" t="str" cm="1">
        <f t="array" ref="D1603">_xlfn.IFS(AK1603="1",CONCATENATE(C1603,"Regional"),AK1603="2",CONCATENATE(C1603,"Sectional"),AK1603="3",CONCATENATE(C1603,COUNTIF($C$1:C1603,C1603)))</f>
        <v>Ashley Greenhill3</v>
      </c>
      <c r="E1603" s="66">
        <v>45159.458333333336</v>
      </c>
      <c r="F1603" t="s">
        <v>2609</v>
      </c>
      <c r="G1603" s="46">
        <v>45</v>
      </c>
      <c r="H1603" s="46">
        <v>95</v>
      </c>
      <c r="I1603" s="46">
        <v>7</v>
      </c>
      <c r="J1603" t="s">
        <v>2610</v>
      </c>
      <c r="K1603" t="s">
        <v>90</v>
      </c>
      <c r="L1603" s="46">
        <v>5330</v>
      </c>
      <c r="M1603" s="46">
        <v>71</v>
      </c>
      <c r="N1603" s="46">
        <v>71.3</v>
      </c>
      <c r="O1603" s="46">
        <v>126</v>
      </c>
      <c r="P1603" s="46">
        <f t="shared" si="181"/>
        <v>2</v>
      </c>
      <c r="R1603" s="67" t="s">
        <v>3550</v>
      </c>
      <c r="S1603" s="67">
        <f>COUNTIF(Y$2:$Y$100,R1603)</f>
        <v>0</v>
      </c>
      <c r="V1603" s="67">
        <f t="shared" si="182"/>
        <v>0</v>
      </c>
      <c r="X1603"/>
      <c r="Y1603" s="67" t="str">
        <f t="shared" si="179"/>
        <v xml:space="preserve"> </v>
      </c>
      <c r="AB1603" t="s">
        <v>90</v>
      </c>
      <c r="AC1603" s="46">
        <v>5330</v>
      </c>
      <c r="AD1603" s="46">
        <v>71</v>
      </c>
      <c r="AE1603" s="46">
        <v>71.3</v>
      </c>
      <c r="AF1603" s="46">
        <v>126</v>
      </c>
      <c r="AH1603" s="70" t="str">
        <f t="shared" si="183"/>
        <v/>
      </c>
      <c r="AI1603" s="70" t="str">
        <f t="shared" si="184"/>
        <v/>
      </c>
      <c r="AJ1603" s="70" t="str">
        <f t="shared" si="185"/>
        <v>X</v>
      </c>
      <c r="AK1603" s="70" t="str" cm="1">
        <f t="array" ref="AK1603">_xlfn.IFS(AH1603&lt;&gt;"","1",AI1603&lt;&gt;"","2",AJ1603&lt;&gt;"","3")</f>
        <v>3</v>
      </c>
    </row>
    <row r="1604" spans="1:37" x14ac:dyDescent="0.25">
      <c r="A1604" t="s">
        <v>738</v>
      </c>
      <c r="B1604" t="s">
        <v>739</v>
      </c>
      <c r="C1604" s="67" t="str">
        <f t="shared" si="180"/>
        <v>Amiah Brakob</v>
      </c>
      <c r="D1604" s="71" t="str" cm="1">
        <f t="array" ref="D1604">_xlfn.IFS(AK1604="1",CONCATENATE(C1604,"Regional"),AK1604="2",CONCATENATE(C1604,"Sectional"),AK1604="3",CONCATENATE(C1604,COUNTIF($C$1:C1604,C1604)))</f>
        <v>Amiah Brakob4</v>
      </c>
      <c r="E1604" s="66">
        <v>45159.458333333336</v>
      </c>
      <c r="F1604" t="s">
        <v>2609</v>
      </c>
      <c r="G1604" s="46">
        <v>45</v>
      </c>
      <c r="H1604" s="46">
        <v>96</v>
      </c>
      <c r="I1604" s="46">
        <v>9</v>
      </c>
      <c r="J1604" t="s">
        <v>2610</v>
      </c>
      <c r="K1604" t="s">
        <v>90</v>
      </c>
      <c r="L1604" s="46">
        <v>5330</v>
      </c>
      <c r="M1604" s="46">
        <v>71</v>
      </c>
      <c r="N1604" s="46">
        <v>71.3</v>
      </c>
      <c r="O1604" s="46">
        <v>126</v>
      </c>
      <c r="P1604" s="46">
        <f t="shared" si="181"/>
        <v>2</v>
      </c>
      <c r="R1604" s="67" t="s">
        <v>1329</v>
      </c>
      <c r="S1604" s="67">
        <f>COUNTIF(Y$2:$Y$100,R1604)</f>
        <v>0</v>
      </c>
      <c r="V1604" s="67">
        <f t="shared" si="182"/>
        <v>0</v>
      </c>
      <c r="X1604"/>
      <c r="Y1604" s="67" t="str">
        <f t="shared" si="179"/>
        <v xml:space="preserve"> </v>
      </c>
      <c r="AB1604" t="s">
        <v>90</v>
      </c>
      <c r="AC1604" s="46">
        <v>5330</v>
      </c>
      <c r="AD1604" s="46">
        <v>71</v>
      </c>
      <c r="AE1604" s="46">
        <v>71.3</v>
      </c>
      <c r="AF1604" s="46">
        <v>126</v>
      </c>
      <c r="AH1604" s="70" t="str">
        <f t="shared" si="183"/>
        <v/>
      </c>
      <c r="AI1604" s="70" t="str">
        <f t="shared" si="184"/>
        <v/>
      </c>
      <c r="AJ1604" s="70" t="str">
        <f t="shared" si="185"/>
        <v>X</v>
      </c>
      <c r="AK1604" s="70" t="str" cm="1">
        <f t="array" ref="AK1604">_xlfn.IFS(AH1604&lt;&gt;"","1",AI1604&lt;&gt;"","2",AJ1604&lt;&gt;"","3")</f>
        <v>3</v>
      </c>
    </row>
    <row r="1605" spans="1:37" x14ac:dyDescent="0.25">
      <c r="A1605" t="s">
        <v>899</v>
      </c>
      <c r="B1605" t="s">
        <v>900</v>
      </c>
      <c r="C1605" s="67" t="str">
        <f t="shared" si="180"/>
        <v>Sydnie Clemons</v>
      </c>
      <c r="D1605" s="71" t="str" cm="1">
        <f t="array" ref="D1605">_xlfn.IFS(AK1605="1",CONCATENATE(C1605,"Regional"),AK1605="2",CONCATENATE(C1605,"Sectional"),AK1605="3",CONCATENATE(C1605,COUNTIF($C$1:C1605,C1605)))</f>
        <v>Sydnie Clemons2</v>
      </c>
      <c r="E1605" s="66">
        <v>45159.458333333336</v>
      </c>
      <c r="F1605" t="s">
        <v>2609</v>
      </c>
      <c r="G1605" s="46">
        <v>45</v>
      </c>
      <c r="H1605" s="46">
        <v>97</v>
      </c>
      <c r="I1605" s="46">
        <v>10</v>
      </c>
      <c r="J1605" t="s">
        <v>2610</v>
      </c>
      <c r="K1605" t="s">
        <v>90</v>
      </c>
      <c r="L1605" s="46">
        <v>5330</v>
      </c>
      <c r="M1605" s="46">
        <v>71</v>
      </c>
      <c r="N1605" s="46">
        <v>71.3</v>
      </c>
      <c r="O1605" s="46">
        <v>126</v>
      </c>
      <c r="P1605" s="46">
        <f t="shared" si="181"/>
        <v>2</v>
      </c>
      <c r="R1605" s="67" t="s">
        <v>1439</v>
      </c>
      <c r="S1605" s="67">
        <f>COUNTIF(Y$2:$Y$100,R1605)</f>
        <v>0</v>
      </c>
      <c r="V1605" s="67">
        <f t="shared" si="182"/>
        <v>0</v>
      </c>
      <c r="X1605"/>
      <c r="Y1605" s="67" t="str">
        <f t="shared" si="179"/>
        <v xml:space="preserve"> </v>
      </c>
      <c r="AB1605" t="s">
        <v>90</v>
      </c>
      <c r="AC1605" s="46">
        <v>5330</v>
      </c>
      <c r="AD1605" s="46">
        <v>71</v>
      </c>
      <c r="AE1605" s="46">
        <v>71.3</v>
      </c>
      <c r="AF1605" s="46">
        <v>126</v>
      </c>
      <c r="AH1605" s="70" t="str">
        <f t="shared" si="183"/>
        <v/>
      </c>
      <c r="AI1605" s="70" t="str">
        <f t="shared" si="184"/>
        <v/>
      </c>
      <c r="AJ1605" s="70" t="str">
        <f t="shared" si="185"/>
        <v>X</v>
      </c>
      <c r="AK1605" s="70" t="str" cm="1">
        <f t="array" ref="AK1605">_xlfn.IFS(AH1605&lt;&gt;"","1",AI1605&lt;&gt;"","2",AJ1605&lt;&gt;"","3")</f>
        <v>3</v>
      </c>
    </row>
    <row r="1606" spans="1:37" x14ac:dyDescent="0.25">
      <c r="A1606" t="s">
        <v>689</v>
      </c>
      <c r="B1606" t="s">
        <v>452</v>
      </c>
      <c r="C1606" s="67" t="str">
        <f t="shared" si="180"/>
        <v>Sophia Otto</v>
      </c>
      <c r="D1606" s="71" t="str" cm="1">
        <f t="array" ref="D1606">_xlfn.IFS(AK1606="1",CONCATENATE(C1606,"Regional"),AK1606="2",CONCATENATE(C1606,"Sectional"),AK1606="3",CONCATENATE(C1606,COUNTIF($C$1:C1606,C1606)))</f>
        <v>Sophia Otto4</v>
      </c>
      <c r="E1606" s="66">
        <v>45159.458333333336</v>
      </c>
      <c r="F1606" t="s">
        <v>2609</v>
      </c>
      <c r="G1606" s="46">
        <v>45</v>
      </c>
      <c r="H1606" s="46">
        <v>100</v>
      </c>
      <c r="I1606" s="46">
        <v>11</v>
      </c>
      <c r="J1606" t="s">
        <v>2610</v>
      </c>
      <c r="K1606" t="s">
        <v>90</v>
      </c>
      <c r="L1606" s="46">
        <v>5330</v>
      </c>
      <c r="M1606" s="46">
        <v>71</v>
      </c>
      <c r="N1606" s="46">
        <v>71.3</v>
      </c>
      <c r="O1606" s="46">
        <v>126</v>
      </c>
      <c r="P1606" s="46">
        <f t="shared" si="181"/>
        <v>2</v>
      </c>
      <c r="R1606" s="67" t="s">
        <v>1340</v>
      </c>
      <c r="S1606" s="67">
        <f>COUNTIF(Y$2:$Y$100,R1606)</f>
        <v>0</v>
      </c>
      <c r="V1606" s="67">
        <f t="shared" si="182"/>
        <v>0</v>
      </c>
      <c r="X1606"/>
      <c r="Y1606" s="67" t="str">
        <f t="shared" si="179"/>
        <v xml:space="preserve"> </v>
      </c>
      <c r="AB1606" t="s">
        <v>90</v>
      </c>
      <c r="AC1606" s="46">
        <v>5330</v>
      </c>
      <c r="AD1606" s="46">
        <v>71</v>
      </c>
      <c r="AE1606" s="46">
        <v>71.3</v>
      </c>
      <c r="AF1606" s="46">
        <v>126</v>
      </c>
      <c r="AH1606" s="70" t="str">
        <f t="shared" si="183"/>
        <v/>
      </c>
      <c r="AI1606" s="70" t="str">
        <f t="shared" si="184"/>
        <v/>
      </c>
      <c r="AJ1606" s="70" t="str">
        <f t="shared" si="185"/>
        <v>X</v>
      </c>
      <c r="AK1606" s="70" t="str" cm="1">
        <f t="array" ref="AK1606">_xlfn.IFS(AH1606&lt;&gt;"","1",AI1606&lt;&gt;"","2",AJ1606&lt;&gt;"","3")</f>
        <v>3</v>
      </c>
    </row>
    <row r="1607" spans="1:37" x14ac:dyDescent="0.25">
      <c r="A1607" t="s">
        <v>595</v>
      </c>
      <c r="B1607" t="s">
        <v>313</v>
      </c>
      <c r="C1607" s="67" t="str">
        <f t="shared" si="180"/>
        <v>Avery Buchholz</v>
      </c>
      <c r="D1607" s="71" t="str" cm="1">
        <f t="array" ref="D1607">_xlfn.IFS(AK1607="1",CONCATENATE(C1607,"Regional"),AK1607="2",CONCATENATE(C1607,"Sectional"),AK1607="3",CONCATENATE(C1607,COUNTIF($C$1:C1607,C1607)))</f>
        <v>Avery Buchholz3</v>
      </c>
      <c r="E1607" s="66">
        <v>45159.458333333336</v>
      </c>
      <c r="F1607" t="s">
        <v>2609</v>
      </c>
      <c r="G1607" s="46">
        <v>45</v>
      </c>
      <c r="H1607" s="46">
        <v>100</v>
      </c>
      <c r="I1607" s="46">
        <v>11</v>
      </c>
      <c r="J1607" t="s">
        <v>2610</v>
      </c>
      <c r="K1607" t="s">
        <v>90</v>
      </c>
      <c r="L1607" s="46">
        <v>5330</v>
      </c>
      <c r="M1607" s="46">
        <v>71</v>
      </c>
      <c r="N1607" s="46">
        <v>71.3</v>
      </c>
      <c r="O1607" s="46">
        <v>126</v>
      </c>
      <c r="P1607" s="46">
        <f t="shared" si="181"/>
        <v>2</v>
      </c>
      <c r="R1607" s="67" t="s">
        <v>1241</v>
      </c>
      <c r="S1607" s="67">
        <f>COUNTIF(Y$2:$Y$100,R1607)</f>
        <v>0</v>
      </c>
      <c r="V1607" s="67">
        <f t="shared" si="182"/>
        <v>0</v>
      </c>
      <c r="X1607"/>
      <c r="Y1607" s="67" t="str">
        <f t="shared" si="179"/>
        <v xml:space="preserve"> </v>
      </c>
      <c r="AB1607" t="s">
        <v>90</v>
      </c>
      <c r="AC1607" s="46">
        <v>5330</v>
      </c>
      <c r="AD1607" s="46">
        <v>71</v>
      </c>
      <c r="AE1607" s="46">
        <v>71.3</v>
      </c>
      <c r="AF1607" s="46">
        <v>126</v>
      </c>
      <c r="AH1607" s="70" t="str">
        <f t="shared" si="183"/>
        <v/>
      </c>
      <c r="AI1607" s="70" t="str">
        <f t="shared" si="184"/>
        <v/>
      </c>
      <c r="AJ1607" s="70" t="str">
        <f t="shared" si="185"/>
        <v>X</v>
      </c>
      <c r="AK1607" s="70" t="str" cm="1">
        <f t="array" ref="AK1607">_xlfn.IFS(AH1607&lt;&gt;"","1",AI1607&lt;&gt;"","2",AJ1607&lt;&gt;"","3")</f>
        <v>3</v>
      </c>
    </row>
    <row r="1608" spans="1:37" x14ac:dyDescent="0.25">
      <c r="A1608" t="s">
        <v>898</v>
      </c>
      <c r="B1608" t="s">
        <v>459</v>
      </c>
      <c r="C1608" s="67" t="str">
        <f t="shared" si="180"/>
        <v>Addison Landy</v>
      </c>
      <c r="D1608" s="71" t="str" cm="1">
        <f t="array" ref="D1608">_xlfn.IFS(AK1608="1",CONCATENATE(C1608,"Regional"),AK1608="2",CONCATENATE(C1608,"Sectional"),AK1608="3",CONCATENATE(C1608,COUNTIF($C$1:C1608,C1608)))</f>
        <v>Addison Landy2</v>
      </c>
      <c r="E1608" s="66">
        <v>45159.458333333336</v>
      </c>
      <c r="F1608" t="s">
        <v>2609</v>
      </c>
      <c r="G1608" s="46">
        <v>45</v>
      </c>
      <c r="H1608" s="46">
        <v>101</v>
      </c>
      <c r="I1608" s="46">
        <v>13</v>
      </c>
      <c r="J1608" t="s">
        <v>2610</v>
      </c>
      <c r="K1608" t="s">
        <v>90</v>
      </c>
      <c r="L1608" s="46">
        <v>5330</v>
      </c>
      <c r="M1608" s="46">
        <v>71</v>
      </c>
      <c r="N1608" s="46">
        <v>71.3</v>
      </c>
      <c r="O1608" s="46">
        <v>126</v>
      </c>
      <c r="P1608" s="46">
        <f t="shared" si="181"/>
        <v>2</v>
      </c>
      <c r="R1608" s="67" t="s">
        <v>1438</v>
      </c>
      <c r="S1608" s="67">
        <f>COUNTIF(Y$2:$Y$100,R1608)</f>
        <v>0</v>
      </c>
      <c r="V1608" s="67">
        <f t="shared" si="182"/>
        <v>0</v>
      </c>
      <c r="X1608"/>
      <c r="Y1608" s="67" t="str">
        <f t="shared" si="179"/>
        <v xml:space="preserve"> </v>
      </c>
      <c r="AB1608" t="s">
        <v>90</v>
      </c>
      <c r="AC1608" s="46">
        <v>5330</v>
      </c>
      <c r="AD1608" s="46">
        <v>71</v>
      </c>
      <c r="AE1608" s="46">
        <v>71.3</v>
      </c>
      <c r="AF1608" s="46">
        <v>126</v>
      </c>
      <c r="AH1608" s="70" t="str">
        <f t="shared" si="183"/>
        <v/>
      </c>
      <c r="AI1608" s="70" t="str">
        <f t="shared" si="184"/>
        <v/>
      </c>
      <c r="AJ1608" s="70" t="str">
        <f t="shared" si="185"/>
        <v>X</v>
      </c>
      <c r="AK1608" s="70" t="str" cm="1">
        <f t="array" ref="AK1608">_xlfn.IFS(AH1608&lt;&gt;"","1",AI1608&lt;&gt;"","2",AJ1608&lt;&gt;"","3")</f>
        <v>3</v>
      </c>
    </row>
    <row r="1609" spans="1:37" x14ac:dyDescent="0.25">
      <c r="A1609" t="s">
        <v>1651</v>
      </c>
      <c r="B1609" t="s">
        <v>524</v>
      </c>
      <c r="C1609" s="67" t="str">
        <f t="shared" si="180"/>
        <v>Isabelle Doughty</v>
      </c>
      <c r="D1609" s="71" t="str" cm="1">
        <f t="array" ref="D1609">_xlfn.IFS(AK1609="1",CONCATENATE(C1609,"Regional"),AK1609="2",CONCATENATE(C1609,"Sectional"),AK1609="3",CONCATENATE(C1609,COUNTIF($C$1:C1609,C1609)))</f>
        <v>Isabelle Doughty4</v>
      </c>
      <c r="E1609" s="66">
        <v>45159.458333333336</v>
      </c>
      <c r="F1609" t="s">
        <v>2609</v>
      </c>
      <c r="G1609" s="46">
        <v>45</v>
      </c>
      <c r="H1609" s="46">
        <v>102</v>
      </c>
      <c r="I1609" s="46">
        <v>14</v>
      </c>
      <c r="J1609" t="s">
        <v>2610</v>
      </c>
      <c r="K1609" t="s">
        <v>90</v>
      </c>
      <c r="L1609" s="46">
        <v>5330</v>
      </c>
      <c r="M1609" s="46">
        <v>71</v>
      </c>
      <c r="N1609" s="46">
        <v>71.3</v>
      </c>
      <c r="O1609" s="46">
        <v>126</v>
      </c>
      <c r="P1609" s="46">
        <f t="shared" si="181"/>
        <v>2</v>
      </c>
      <c r="R1609" s="67" t="s">
        <v>3487</v>
      </c>
      <c r="S1609" s="67">
        <f>COUNTIF(Y$2:$Y$100,R1609)</f>
        <v>0</v>
      </c>
      <c r="V1609" s="67">
        <f t="shared" si="182"/>
        <v>0</v>
      </c>
      <c r="X1609"/>
      <c r="Y1609" s="67" t="str">
        <f t="shared" si="179"/>
        <v xml:space="preserve"> </v>
      </c>
      <c r="AB1609" t="s">
        <v>90</v>
      </c>
      <c r="AC1609" s="46">
        <v>5330</v>
      </c>
      <c r="AD1609" s="46">
        <v>71</v>
      </c>
      <c r="AE1609" s="46">
        <v>71.3</v>
      </c>
      <c r="AF1609" s="46">
        <v>126</v>
      </c>
      <c r="AH1609" s="70" t="str">
        <f t="shared" si="183"/>
        <v/>
      </c>
      <c r="AI1609" s="70" t="str">
        <f t="shared" si="184"/>
        <v/>
      </c>
      <c r="AJ1609" s="70" t="str">
        <f t="shared" si="185"/>
        <v>X</v>
      </c>
      <c r="AK1609" s="70" t="str" cm="1">
        <f t="array" ref="AK1609">_xlfn.IFS(AH1609&lt;&gt;"","1",AI1609&lt;&gt;"","2",AJ1609&lt;&gt;"","3")</f>
        <v>3</v>
      </c>
    </row>
    <row r="1610" spans="1:37" x14ac:dyDescent="0.25">
      <c r="A1610" t="s">
        <v>1652</v>
      </c>
      <c r="B1610" t="s">
        <v>443</v>
      </c>
      <c r="C1610" s="67" t="str">
        <f t="shared" si="180"/>
        <v>Emily Blankenburg</v>
      </c>
      <c r="D1610" s="71" t="str" cm="1">
        <f t="array" ref="D1610">_xlfn.IFS(AK1610="1",CONCATENATE(C1610,"Regional"),AK1610="2",CONCATENATE(C1610,"Sectional"),AK1610="3",CONCATENATE(C1610,COUNTIF($C$1:C1610,C1610)))</f>
        <v>Emily Blankenburg4</v>
      </c>
      <c r="E1610" s="66">
        <v>45159.458333333336</v>
      </c>
      <c r="F1610" t="s">
        <v>2609</v>
      </c>
      <c r="G1610" s="46">
        <v>45</v>
      </c>
      <c r="H1610" s="46">
        <v>103</v>
      </c>
      <c r="I1610" s="46">
        <v>15</v>
      </c>
      <c r="J1610" t="s">
        <v>2610</v>
      </c>
      <c r="K1610" t="s">
        <v>90</v>
      </c>
      <c r="L1610" s="46">
        <v>5330</v>
      </c>
      <c r="M1610" s="46">
        <v>71</v>
      </c>
      <c r="N1610" s="46">
        <v>71.3</v>
      </c>
      <c r="O1610" s="46">
        <v>126</v>
      </c>
      <c r="P1610" s="46">
        <f t="shared" si="181"/>
        <v>2</v>
      </c>
      <c r="R1610" s="67" t="s">
        <v>3484</v>
      </c>
      <c r="S1610" s="67">
        <f>COUNTIF(Y$2:$Y$100,R1610)</f>
        <v>0</v>
      </c>
      <c r="V1610" s="67">
        <f t="shared" si="182"/>
        <v>0</v>
      </c>
      <c r="X1610"/>
      <c r="Y1610" s="67" t="str">
        <f t="shared" si="179"/>
        <v xml:space="preserve"> </v>
      </c>
      <c r="AB1610" t="s">
        <v>90</v>
      </c>
      <c r="AC1610" s="46">
        <v>5330</v>
      </c>
      <c r="AD1610" s="46">
        <v>71</v>
      </c>
      <c r="AE1610" s="46">
        <v>71.3</v>
      </c>
      <c r="AF1610" s="46">
        <v>126</v>
      </c>
      <c r="AH1610" s="70" t="str">
        <f t="shared" si="183"/>
        <v/>
      </c>
      <c r="AI1610" s="70" t="str">
        <f t="shared" si="184"/>
        <v/>
      </c>
      <c r="AJ1610" s="70" t="str">
        <f t="shared" si="185"/>
        <v>X</v>
      </c>
      <c r="AK1610" s="70" t="str" cm="1">
        <f t="array" ref="AK1610">_xlfn.IFS(AH1610&lt;&gt;"","1",AI1610&lt;&gt;"","2",AJ1610&lt;&gt;"","3")</f>
        <v>3</v>
      </c>
    </row>
    <row r="1611" spans="1:37" x14ac:dyDescent="0.25">
      <c r="A1611" t="s">
        <v>240</v>
      </c>
      <c r="B1611" t="s">
        <v>772</v>
      </c>
      <c r="C1611" s="67" t="str">
        <f t="shared" si="180"/>
        <v>Alexa Elliott</v>
      </c>
      <c r="D1611" s="71" t="str" cm="1">
        <f t="array" ref="D1611">_xlfn.IFS(AK1611="1",CONCATENATE(C1611,"Regional"),AK1611="2",CONCATENATE(C1611,"Sectional"),AK1611="3",CONCATENATE(C1611,COUNTIF($C$1:C1611,C1611)))</f>
        <v>Alexa Elliott3</v>
      </c>
      <c r="E1611" s="66">
        <v>45159.458333333336</v>
      </c>
      <c r="F1611" t="s">
        <v>2609</v>
      </c>
      <c r="G1611" s="46">
        <v>45</v>
      </c>
      <c r="H1611" s="46">
        <v>104</v>
      </c>
      <c r="I1611" s="46">
        <v>16</v>
      </c>
      <c r="J1611" t="s">
        <v>2610</v>
      </c>
      <c r="K1611" t="s">
        <v>90</v>
      </c>
      <c r="L1611" s="46">
        <v>5330</v>
      </c>
      <c r="M1611" s="46">
        <v>71</v>
      </c>
      <c r="N1611" s="46">
        <v>71.3</v>
      </c>
      <c r="O1611" s="46">
        <v>126</v>
      </c>
      <c r="P1611" s="46">
        <f t="shared" si="181"/>
        <v>2</v>
      </c>
      <c r="R1611" s="67" t="s">
        <v>1368</v>
      </c>
      <c r="S1611" s="67">
        <f>COUNTIF(Y$2:$Y$100,R1611)</f>
        <v>0</v>
      </c>
      <c r="V1611" s="67">
        <f t="shared" si="182"/>
        <v>0</v>
      </c>
      <c r="X1611"/>
      <c r="Y1611" s="67" t="str">
        <f t="shared" si="179"/>
        <v xml:space="preserve"> </v>
      </c>
      <c r="AB1611" t="s">
        <v>90</v>
      </c>
      <c r="AC1611" s="46">
        <v>5330</v>
      </c>
      <c r="AD1611" s="46">
        <v>71</v>
      </c>
      <c r="AE1611" s="46">
        <v>71.3</v>
      </c>
      <c r="AF1611" s="46">
        <v>126</v>
      </c>
      <c r="AH1611" s="70" t="str">
        <f t="shared" si="183"/>
        <v/>
      </c>
      <c r="AI1611" s="70" t="str">
        <f t="shared" si="184"/>
        <v/>
      </c>
      <c r="AJ1611" s="70" t="str">
        <f t="shared" si="185"/>
        <v>X</v>
      </c>
      <c r="AK1611" s="70" t="str" cm="1">
        <f t="array" ref="AK1611">_xlfn.IFS(AH1611&lt;&gt;"","1",AI1611&lt;&gt;"","2",AJ1611&lt;&gt;"","3")</f>
        <v>3</v>
      </c>
    </row>
    <row r="1612" spans="1:37" x14ac:dyDescent="0.25">
      <c r="A1612" t="s">
        <v>374</v>
      </c>
      <c r="B1612" t="s">
        <v>729</v>
      </c>
      <c r="C1612" s="67" t="str">
        <f t="shared" si="180"/>
        <v>Maslin Wagner</v>
      </c>
      <c r="D1612" s="71" t="str" cm="1">
        <f t="array" ref="D1612">_xlfn.IFS(AK1612="1",CONCATENATE(C1612,"Regional"),AK1612="2",CONCATENATE(C1612,"Sectional"),AK1612="3",CONCATENATE(C1612,COUNTIF($C$1:C1612,C1612)))</f>
        <v>Maslin Wagner3</v>
      </c>
      <c r="E1612" s="66">
        <v>45159.458333333336</v>
      </c>
      <c r="F1612" t="s">
        <v>2609</v>
      </c>
      <c r="G1612" s="46">
        <v>45</v>
      </c>
      <c r="H1612" s="46">
        <v>105</v>
      </c>
      <c r="I1612" s="46">
        <v>17</v>
      </c>
      <c r="J1612" t="s">
        <v>2610</v>
      </c>
      <c r="K1612" t="s">
        <v>90</v>
      </c>
      <c r="L1612" s="46">
        <v>5330</v>
      </c>
      <c r="M1612" s="46">
        <v>71</v>
      </c>
      <c r="N1612" s="46">
        <v>71.3</v>
      </c>
      <c r="O1612" s="46">
        <v>126</v>
      </c>
      <c r="P1612" s="46">
        <f t="shared" si="181"/>
        <v>2</v>
      </c>
      <c r="R1612" s="67" t="s">
        <v>1324</v>
      </c>
      <c r="S1612" s="67">
        <f>COUNTIF(Y$2:$Y$100,R1612)</f>
        <v>0</v>
      </c>
      <c r="V1612" s="67">
        <f t="shared" si="182"/>
        <v>0</v>
      </c>
      <c r="X1612"/>
      <c r="Y1612" s="67" t="str">
        <f t="shared" si="179"/>
        <v xml:space="preserve"> </v>
      </c>
      <c r="AB1612" t="s">
        <v>90</v>
      </c>
      <c r="AC1612" s="46">
        <v>5330</v>
      </c>
      <c r="AD1612" s="46">
        <v>71</v>
      </c>
      <c r="AE1612" s="46">
        <v>71.3</v>
      </c>
      <c r="AF1612" s="46">
        <v>126</v>
      </c>
      <c r="AH1612" s="70" t="str">
        <f t="shared" si="183"/>
        <v/>
      </c>
      <c r="AI1612" s="70" t="str">
        <f t="shared" si="184"/>
        <v/>
      </c>
      <c r="AJ1612" s="70" t="str">
        <f t="shared" si="185"/>
        <v>X</v>
      </c>
      <c r="AK1612" s="70" t="str" cm="1">
        <f t="array" ref="AK1612">_xlfn.IFS(AH1612&lt;&gt;"","1",AI1612&lt;&gt;"","2",AJ1612&lt;&gt;"","3")</f>
        <v>3</v>
      </c>
    </row>
    <row r="1613" spans="1:37" x14ac:dyDescent="0.25">
      <c r="A1613" t="s">
        <v>1690</v>
      </c>
      <c r="B1613" t="s">
        <v>187</v>
      </c>
      <c r="C1613" s="67" t="str">
        <f t="shared" si="180"/>
        <v>Ava Fahrenholz</v>
      </c>
      <c r="D1613" s="71" t="str" cm="1">
        <f t="array" ref="D1613">_xlfn.IFS(AK1613="1",CONCATENATE(C1613,"Regional"),AK1613="2",CONCATENATE(C1613,"Sectional"),AK1613="3",CONCATENATE(C1613,COUNTIF($C$1:C1613,C1613)))</f>
        <v>Ava Fahrenholz3</v>
      </c>
      <c r="E1613" s="66">
        <v>45159.458333333336</v>
      </c>
      <c r="F1613" t="s">
        <v>2609</v>
      </c>
      <c r="G1613" s="46">
        <v>45</v>
      </c>
      <c r="H1613" s="46">
        <v>107</v>
      </c>
      <c r="I1613" s="46">
        <v>18</v>
      </c>
      <c r="J1613" t="s">
        <v>2610</v>
      </c>
      <c r="K1613" t="s">
        <v>90</v>
      </c>
      <c r="L1613" s="46">
        <v>5330</v>
      </c>
      <c r="M1613" s="46">
        <v>71</v>
      </c>
      <c r="N1613" s="46">
        <v>71.3</v>
      </c>
      <c r="O1613" s="46">
        <v>126</v>
      </c>
      <c r="P1613" s="46">
        <f t="shared" si="181"/>
        <v>2</v>
      </c>
      <c r="R1613" s="67" t="s">
        <v>3555</v>
      </c>
      <c r="S1613" s="67">
        <f>COUNTIF(Y$2:$Y$100,R1613)</f>
        <v>0</v>
      </c>
      <c r="V1613" s="67">
        <f t="shared" si="182"/>
        <v>0</v>
      </c>
      <c r="X1613"/>
      <c r="Y1613" s="67" t="str">
        <f t="shared" si="179"/>
        <v xml:space="preserve"> </v>
      </c>
      <c r="AB1613" t="s">
        <v>90</v>
      </c>
      <c r="AC1613" s="46">
        <v>5330</v>
      </c>
      <c r="AD1613" s="46">
        <v>71</v>
      </c>
      <c r="AE1613" s="46">
        <v>71.3</v>
      </c>
      <c r="AF1613" s="46">
        <v>126</v>
      </c>
      <c r="AH1613" s="70" t="str">
        <f t="shared" si="183"/>
        <v/>
      </c>
      <c r="AI1613" s="70" t="str">
        <f t="shared" si="184"/>
        <v/>
      </c>
      <c r="AJ1613" s="70" t="str">
        <f t="shared" si="185"/>
        <v>X</v>
      </c>
      <c r="AK1613" s="70" t="str" cm="1">
        <f t="array" ref="AK1613">_xlfn.IFS(AH1613&lt;&gt;"","1",AI1613&lt;&gt;"","2",AJ1613&lt;&gt;"","3")</f>
        <v>3</v>
      </c>
    </row>
    <row r="1614" spans="1:37" x14ac:dyDescent="0.25">
      <c r="A1614" t="s">
        <v>231</v>
      </c>
      <c r="B1614" t="s">
        <v>434</v>
      </c>
      <c r="C1614" s="67" t="str">
        <f t="shared" si="180"/>
        <v>Ella Cross</v>
      </c>
      <c r="D1614" s="71" t="str" cm="1">
        <f t="array" ref="D1614">_xlfn.IFS(AK1614="1",CONCATENATE(C1614,"Regional"),AK1614="2",CONCATENATE(C1614,"Sectional"),AK1614="3",CONCATENATE(C1614,COUNTIF($C$1:C1614,C1614)))</f>
        <v>Ella Cross3</v>
      </c>
      <c r="E1614" s="66">
        <v>45159.458333333336</v>
      </c>
      <c r="F1614" t="s">
        <v>2609</v>
      </c>
      <c r="G1614" s="46">
        <v>45</v>
      </c>
      <c r="H1614" s="46">
        <v>110</v>
      </c>
      <c r="I1614" s="46">
        <v>19</v>
      </c>
      <c r="J1614" t="s">
        <v>2610</v>
      </c>
      <c r="K1614" t="s">
        <v>90</v>
      </c>
      <c r="L1614" s="46">
        <v>5330</v>
      </c>
      <c r="M1614" s="46">
        <v>71</v>
      </c>
      <c r="N1614" s="46">
        <v>71.3</v>
      </c>
      <c r="O1614" s="46">
        <v>126</v>
      </c>
      <c r="P1614" s="46">
        <f t="shared" si="181"/>
        <v>2</v>
      </c>
      <c r="R1614" s="67" t="s">
        <v>1178</v>
      </c>
      <c r="S1614" s="67">
        <f>COUNTIF(Y$2:$Y$100,R1614)</f>
        <v>0</v>
      </c>
      <c r="V1614" s="67">
        <f t="shared" si="182"/>
        <v>0</v>
      </c>
      <c r="X1614"/>
      <c r="Y1614" s="67" t="str">
        <f t="shared" si="179"/>
        <v xml:space="preserve"> </v>
      </c>
      <c r="AB1614" t="s">
        <v>90</v>
      </c>
      <c r="AC1614" s="46">
        <v>5330</v>
      </c>
      <c r="AD1614" s="46">
        <v>71</v>
      </c>
      <c r="AE1614" s="46">
        <v>71.3</v>
      </c>
      <c r="AF1614" s="46">
        <v>126</v>
      </c>
      <c r="AH1614" s="70" t="str">
        <f t="shared" si="183"/>
        <v/>
      </c>
      <c r="AI1614" s="70" t="str">
        <f t="shared" si="184"/>
        <v/>
      </c>
      <c r="AJ1614" s="70" t="str">
        <f t="shared" si="185"/>
        <v>X</v>
      </c>
      <c r="AK1614" s="70" t="str" cm="1">
        <f t="array" ref="AK1614">_xlfn.IFS(AH1614&lt;&gt;"","1",AI1614&lt;&gt;"","2",AJ1614&lt;&gt;"","3")</f>
        <v>3</v>
      </c>
    </row>
    <row r="1615" spans="1:37" x14ac:dyDescent="0.25">
      <c r="A1615" t="s">
        <v>1653</v>
      </c>
      <c r="B1615" t="s">
        <v>393</v>
      </c>
      <c r="C1615" s="67" t="str">
        <f t="shared" si="180"/>
        <v>Mia Tsuchihashi</v>
      </c>
      <c r="D1615" s="71" t="str" cm="1">
        <f t="array" ref="D1615">_xlfn.IFS(AK1615="1",CONCATENATE(C1615,"Regional"),AK1615="2",CONCATENATE(C1615,"Sectional"),AK1615="3",CONCATENATE(C1615,COUNTIF($C$1:C1615,C1615)))</f>
        <v>Mia Tsuchihashi4</v>
      </c>
      <c r="E1615" s="66">
        <v>45159.458333333336</v>
      </c>
      <c r="F1615" t="s">
        <v>2609</v>
      </c>
      <c r="G1615" s="46">
        <v>45</v>
      </c>
      <c r="H1615" s="46">
        <v>111</v>
      </c>
      <c r="I1615" s="46">
        <v>20</v>
      </c>
      <c r="J1615" t="s">
        <v>2610</v>
      </c>
      <c r="K1615" t="s">
        <v>90</v>
      </c>
      <c r="L1615" s="46">
        <v>5330</v>
      </c>
      <c r="M1615" s="46">
        <v>71</v>
      </c>
      <c r="N1615" s="46">
        <v>71.3</v>
      </c>
      <c r="O1615" s="46">
        <v>126</v>
      </c>
      <c r="P1615" s="46">
        <f t="shared" si="181"/>
        <v>2</v>
      </c>
      <c r="R1615" s="67" t="s">
        <v>3480</v>
      </c>
      <c r="S1615" s="67">
        <f>COUNTIF(Y$2:$Y$100,R1615)</f>
        <v>0</v>
      </c>
      <c r="V1615" s="67">
        <f t="shared" si="182"/>
        <v>0</v>
      </c>
      <c r="X1615"/>
      <c r="Y1615" s="67" t="str">
        <f t="shared" si="179"/>
        <v xml:space="preserve"> </v>
      </c>
      <c r="AB1615" t="s">
        <v>90</v>
      </c>
      <c r="AC1615" s="46">
        <v>5330</v>
      </c>
      <c r="AD1615" s="46">
        <v>71</v>
      </c>
      <c r="AE1615" s="46">
        <v>71.3</v>
      </c>
      <c r="AF1615" s="46">
        <v>126</v>
      </c>
      <c r="AH1615" s="70" t="str">
        <f t="shared" si="183"/>
        <v/>
      </c>
      <c r="AI1615" s="70" t="str">
        <f t="shared" si="184"/>
        <v/>
      </c>
      <c r="AJ1615" s="70" t="str">
        <f t="shared" si="185"/>
        <v>X</v>
      </c>
      <c r="AK1615" s="70" t="str" cm="1">
        <f t="array" ref="AK1615">_xlfn.IFS(AH1615&lt;&gt;"","1",AI1615&lt;&gt;"","2",AJ1615&lt;&gt;"","3")</f>
        <v>3</v>
      </c>
    </row>
    <row r="1616" spans="1:37" x14ac:dyDescent="0.25">
      <c r="A1616" t="s">
        <v>486</v>
      </c>
      <c r="B1616" t="s">
        <v>487</v>
      </c>
      <c r="C1616" s="67" t="str">
        <f t="shared" si="180"/>
        <v>Mary Attwooll</v>
      </c>
      <c r="D1616" s="71" t="str" cm="1">
        <f t="array" ref="D1616">_xlfn.IFS(AK1616="1",CONCATENATE(C1616,"Regional"),AK1616="2",CONCATENATE(C1616,"Sectional"),AK1616="3",CONCATENATE(C1616,COUNTIF($C$1:C1616,C1616)))</f>
        <v>Mary Attwooll3</v>
      </c>
      <c r="E1616" s="66">
        <v>45159.458333333336</v>
      </c>
      <c r="F1616" t="s">
        <v>2609</v>
      </c>
      <c r="G1616" s="46">
        <v>45</v>
      </c>
      <c r="H1616" s="46">
        <v>111</v>
      </c>
      <c r="I1616" s="46">
        <v>20</v>
      </c>
      <c r="J1616" t="s">
        <v>2610</v>
      </c>
      <c r="K1616" t="s">
        <v>90</v>
      </c>
      <c r="L1616" s="46">
        <v>5330</v>
      </c>
      <c r="M1616" s="46">
        <v>71</v>
      </c>
      <c r="N1616" s="46">
        <v>71.3</v>
      </c>
      <c r="O1616" s="46">
        <v>126</v>
      </c>
      <c r="P1616" s="46">
        <f t="shared" si="181"/>
        <v>2</v>
      </c>
      <c r="R1616" s="67" t="s">
        <v>1177</v>
      </c>
      <c r="S1616" s="67">
        <f>COUNTIF(Y$2:$Y$100,R1616)</f>
        <v>0</v>
      </c>
      <c r="V1616" s="67">
        <f t="shared" si="182"/>
        <v>0</v>
      </c>
      <c r="X1616"/>
      <c r="Y1616" s="67" t="str">
        <f t="shared" si="179"/>
        <v xml:space="preserve"> </v>
      </c>
      <c r="AB1616" t="s">
        <v>90</v>
      </c>
      <c r="AC1616" s="46">
        <v>5330</v>
      </c>
      <c r="AD1616" s="46">
        <v>71</v>
      </c>
      <c r="AE1616" s="46">
        <v>71.3</v>
      </c>
      <c r="AF1616" s="46">
        <v>126</v>
      </c>
      <c r="AH1616" s="70" t="str">
        <f t="shared" si="183"/>
        <v/>
      </c>
      <c r="AI1616" s="70" t="str">
        <f t="shared" si="184"/>
        <v/>
      </c>
      <c r="AJ1616" s="70" t="str">
        <f t="shared" si="185"/>
        <v>X</v>
      </c>
      <c r="AK1616" s="70" t="str" cm="1">
        <f t="array" ref="AK1616">_xlfn.IFS(AH1616&lt;&gt;"","1",AI1616&lt;&gt;"","2",AJ1616&lt;&gt;"","3")</f>
        <v>3</v>
      </c>
    </row>
    <row r="1617" spans="1:37" x14ac:dyDescent="0.25">
      <c r="A1617" t="s">
        <v>315</v>
      </c>
      <c r="B1617" t="s">
        <v>353</v>
      </c>
      <c r="C1617" s="67" t="str">
        <f t="shared" si="180"/>
        <v>Olivia Morgan</v>
      </c>
      <c r="D1617" s="71" t="str" cm="1">
        <f t="array" ref="D1617">_xlfn.IFS(AK1617="1",CONCATENATE(C1617,"Regional"),AK1617="2",CONCATENATE(C1617,"Sectional"),AK1617="3",CONCATENATE(C1617,COUNTIF($C$1:C1617,C1617)))</f>
        <v>Olivia Morgan4</v>
      </c>
      <c r="E1617" s="66">
        <v>45159.458333333336</v>
      </c>
      <c r="F1617" t="s">
        <v>2609</v>
      </c>
      <c r="G1617" s="46">
        <v>45</v>
      </c>
      <c r="H1617" s="46">
        <v>112</v>
      </c>
      <c r="I1617" s="46">
        <v>22</v>
      </c>
      <c r="J1617" t="s">
        <v>2610</v>
      </c>
      <c r="K1617" t="s">
        <v>90</v>
      </c>
      <c r="L1617" s="46">
        <v>5330</v>
      </c>
      <c r="M1617" s="46">
        <v>71</v>
      </c>
      <c r="N1617" s="46">
        <v>71.3</v>
      </c>
      <c r="O1617" s="46">
        <v>126</v>
      </c>
      <c r="P1617" s="46">
        <f t="shared" si="181"/>
        <v>2</v>
      </c>
      <c r="R1617" s="67" t="s">
        <v>1338</v>
      </c>
      <c r="S1617" s="67">
        <f>COUNTIF(Y$2:$Y$100,R1617)</f>
        <v>0</v>
      </c>
      <c r="V1617" s="67">
        <f t="shared" si="182"/>
        <v>0</v>
      </c>
      <c r="X1617"/>
      <c r="Y1617" s="67" t="str">
        <f t="shared" si="179"/>
        <v xml:space="preserve"> </v>
      </c>
      <c r="AB1617" t="s">
        <v>90</v>
      </c>
      <c r="AC1617" s="46">
        <v>5330</v>
      </c>
      <c r="AD1617" s="46">
        <v>71</v>
      </c>
      <c r="AE1617" s="46">
        <v>71.3</v>
      </c>
      <c r="AF1617" s="46">
        <v>126</v>
      </c>
      <c r="AH1617" s="70" t="str">
        <f t="shared" si="183"/>
        <v/>
      </c>
      <c r="AI1617" s="70" t="str">
        <f t="shared" si="184"/>
        <v/>
      </c>
      <c r="AJ1617" s="70" t="str">
        <f t="shared" si="185"/>
        <v>X</v>
      </c>
      <c r="AK1617" s="70" t="str" cm="1">
        <f t="array" ref="AK1617">_xlfn.IFS(AH1617&lt;&gt;"","1",AI1617&lt;&gt;"","2",AJ1617&lt;&gt;"","3")</f>
        <v>3</v>
      </c>
    </row>
    <row r="1618" spans="1:37" x14ac:dyDescent="0.25">
      <c r="A1618" t="s">
        <v>838</v>
      </c>
      <c r="B1618" t="s">
        <v>371</v>
      </c>
      <c r="C1618" s="67" t="str">
        <f t="shared" si="180"/>
        <v>Abby Weiterman</v>
      </c>
      <c r="D1618" s="71" t="str" cm="1">
        <f t="array" ref="D1618">_xlfn.IFS(AK1618="1",CONCATENATE(C1618,"Regional"),AK1618="2",CONCATENATE(C1618,"Sectional"),AK1618="3",CONCATENATE(C1618,COUNTIF($C$1:C1618,C1618)))</f>
        <v>Abby Weiterman2</v>
      </c>
      <c r="E1618" s="66">
        <v>45159.458333333336</v>
      </c>
      <c r="F1618" t="s">
        <v>2609</v>
      </c>
      <c r="G1618" s="46">
        <v>45</v>
      </c>
      <c r="H1618" s="46">
        <v>113</v>
      </c>
      <c r="I1618" s="46">
        <v>23</v>
      </c>
      <c r="J1618" t="s">
        <v>2610</v>
      </c>
      <c r="K1618" t="s">
        <v>90</v>
      </c>
      <c r="L1618" s="46">
        <v>5330</v>
      </c>
      <c r="M1618" s="46">
        <v>71</v>
      </c>
      <c r="N1618" s="46">
        <v>71.3</v>
      </c>
      <c r="O1618" s="46">
        <v>126</v>
      </c>
      <c r="P1618" s="46">
        <f t="shared" si="181"/>
        <v>2</v>
      </c>
      <c r="R1618" s="67" t="s">
        <v>1389</v>
      </c>
      <c r="S1618" s="67">
        <f>COUNTIF(Y$2:$Y$100,R1618)</f>
        <v>0</v>
      </c>
      <c r="V1618" s="67">
        <f t="shared" si="182"/>
        <v>0</v>
      </c>
      <c r="X1618"/>
      <c r="Y1618" s="67" t="str">
        <f t="shared" si="179"/>
        <v xml:space="preserve"> </v>
      </c>
      <c r="AB1618" t="s">
        <v>90</v>
      </c>
      <c r="AC1618" s="46">
        <v>5330</v>
      </c>
      <c r="AD1618" s="46">
        <v>71</v>
      </c>
      <c r="AE1618" s="46">
        <v>71.3</v>
      </c>
      <c r="AF1618" s="46">
        <v>126</v>
      </c>
      <c r="AH1618" s="70" t="str">
        <f t="shared" si="183"/>
        <v/>
      </c>
      <c r="AI1618" s="70" t="str">
        <f t="shared" si="184"/>
        <v/>
      </c>
      <c r="AJ1618" s="70" t="str">
        <f t="shared" si="185"/>
        <v>X</v>
      </c>
      <c r="AK1618" s="70" t="str" cm="1">
        <f t="array" ref="AK1618">_xlfn.IFS(AH1618&lt;&gt;"","1",AI1618&lt;&gt;"","2",AJ1618&lt;&gt;"","3")</f>
        <v>3</v>
      </c>
    </row>
    <row r="1619" spans="1:37" x14ac:dyDescent="0.25">
      <c r="A1619" t="s">
        <v>3426</v>
      </c>
      <c r="B1619" t="s">
        <v>490</v>
      </c>
      <c r="C1619" s="67" t="str">
        <f t="shared" si="180"/>
        <v>Ellie Adank</v>
      </c>
      <c r="D1619" s="71" t="str" cm="1">
        <f t="array" ref="D1619">_xlfn.IFS(AK1619="1",CONCATENATE(C1619,"Regional"),AK1619="2",CONCATENATE(C1619,"Sectional"),AK1619="3",CONCATENATE(C1619,COUNTIF($C$1:C1619,C1619)))</f>
        <v>Ellie Adank1</v>
      </c>
      <c r="E1619" s="66">
        <v>45159.458333333336</v>
      </c>
      <c r="F1619" t="s">
        <v>2609</v>
      </c>
      <c r="G1619" s="46">
        <v>45</v>
      </c>
      <c r="H1619" s="46">
        <v>113</v>
      </c>
      <c r="I1619" s="46">
        <v>23</v>
      </c>
      <c r="J1619" t="s">
        <v>2610</v>
      </c>
      <c r="K1619" t="s">
        <v>90</v>
      </c>
      <c r="L1619" s="46">
        <v>5330</v>
      </c>
      <c r="M1619" s="46">
        <v>71</v>
      </c>
      <c r="N1619" s="46">
        <v>71.3</v>
      </c>
      <c r="O1619" s="46">
        <v>126</v>
      </c>
      <c r="P1619" s="46">
        <f t="shared" si="181"/>
        <v>2</v>
      </c>
      <c r="R1619" s="67" t="s">
        <v>3615</v>
      </c>
      <c r="S1619" s="67">
        <f>COUNTIF(Y$2:$Y$100,R1619)</f>
        <v>0</v>
      </c>
      <c r="V1619" s="67">
        <f t="shared" si="182"/>
        <v>0</v>
      </c>
      <c r="X1619"/>
      <c r="Y1619" s="67" t="str">
        <f t="shared" si="179"/>
        <v xml:space="preserve"> </v>
      </c>
      <c r="AB1619" t="s">
        <v>90</v>
      </c>
      <c r="AC1619" s="46">
        <v>5330</v>
      </c>
      <c r="AD1619" s="46">
        <v>71</v>
      </c>
      <c r="AE1619" s="46">
        <v>71.3</v>
      </c>
      <c r="AF1619" s="46">
        <v>126</v>
      </c>
      <c r="AH1619" s="70" t="str">
        <f t="shared" si="183"/>
        <v/>
      </c>
      <c r="AI1619" s="70" t="str">
        <f t="shared" si="184"/>
        <v/>
      </c>
      <c r="AJ1619" s="70" t="str">
        <f t="shared" si="185"/>
        <v>X</v>
      </c>
      <c r="AK1619" s="70" t="str" cm="1">
        <f t="array" ref="AK1619">_xlfn.IFS(AH1619&lt;&gt;"","1",AI1619&lt;&gt;"","2",AJ1619&lt;&gt;"","3")</f>
        <v>3</v>
      </c>
    </row>
    <row r="1620" spans="1:37" x14ac:dyDescent="0.25">
      <c r="A1620" t="s">
        <v>860</v>
      </c>
      <c r="B1620" t="s">
        <v>535</v>
      </c>
      <c r="C1620" s="67" t="str">
        <f t="shared" si="180"/>
        <v>Rachel Hattori</v>
      </c>
      <c r="D1620" s="71" t="str" cm="1">
        <f t="array" ref="D1620">_xlfn.IFS(AK1620="1",CONCATENATE(C1620,"Regional"),AK1620="2",CONCATENATE(C1620,"Sectional"),AK1620="3",CONCATENATE(C1620,COUNTIF($C$1:C1620,C1620)))</f>
        <v>Rachel Hattori2</v>
      </c>
      <c r="E1620" s="66">
        <v>45159.458333333336</v>
      </c>
      <c r="F1620" t="s">
        <v>2609</v>
      </c>
      <c r="G1620" s="46">
        <v>45</v>
      </c>
      <c r="H1620" s="46">
        <v>114</v>
      </c>
      <c r="I1620" s="46">
        <v>25</v>
      </c>
      <c r="J1620" t="s">
        <v>2610</v>
      </c>
      <c r="K1620" t="s">
        <v>90</v>
      </c>
      <c r="L1620" s="46">
        <v>5330</v>
      </c>
      <c r="M1620" s="46">
        <v>71</v>
      </c>
      <c r="N1620" s="46">
        <v>71.3</v>
      </c>
      <c r="O1620" s="46">
        <v>126</v>
      </c>
      <c r="P1620" s="46">
        <f t="shared" si="181"/>
        <v>2</v>
      </c>
      <c r="R1620" s="67" t="s">
        <v>1402</v>
      </c>
      <c r="S1620" s="67">
        <f>COUNTIF(Y$2:$Y$100,R1620)</f>
        <v>0</v>
      </c>
      <c r="V1620" s="67">
        <f t="shared" si="182"/>
        <v>0</v>
      </c>
      <c r="X1620"/>
      <c r="Y1620" s="67" t="str">
        <f t="shared" si="179"/>
        <v xml:space="preserve"> </v>
      </c>
      <c r="AB1620" t="s">
        <v>90</v>
      </c>
      <c r="AC1620" s="46">
        <v>5330</v>
      </c>
      <c r="AD1620" s="46">
        <v>71</v>
      </c>
      <c r="AE1620" s="46">
        <v>71.3</v>
      </c>
      <c r="AF1620" s="46">
        <v>126</v>
      </c>
      <c r="AH1620" s="70" t="str">
        <f t="shared" si="183"/>
        <v/>
      </c>
      <c r="AI1620" s="70" t="str">
        <f t="shared" si="184"/>
        <v/>
      </c>
      <c r="AJ1620" s="70" t="str">
        <f t="shared" si="185"/>
        <v>X</v>
      </c>
      <c r="AK1620" s="70" t="str" cm="1">
        <f t="array" ref="AK1620">_xlfn.IFS(AH1620&lt;&gt;"","1",AI1620&lt;&gt;"","2",AJ1620&lt;&gt;"","3")</f>
        <v>3</v>
      </c>
    </row>
    <row r="1621" spans="1:37" x14ac:dyDescent="0.25">
      <c r="A1621" t="s">
        <v>755</v>
      </c>
      <c r="B1621" t="s">
        <v>345</v>
      </c>
      <c r="C1621" s="67" t="str">
        <f t="shared" si="180"/>
        <v>Abigail Vang</v>
      </c>
      <c r="D1621" s="71" t="str" cm="1">
        <f t="array" ref="D1621">_xlfn.IFS(AK1621="1",CONCATENATE(C1621,"Regional"),AK1621="2",CONCATENATE(C1621,"Sectional"),AK1621="3",CONCATENATE(C1621,COUNTIF($C$1:C1621,C1621)))</f>
        <v>Abigail Vang1</v>
      </c>
      <c r="E1621" s="66">
        <v>45159.458333333336</v>
      </c>
      <c r="F1621" t="s">
        <v>2609</v>
      </c>
      <c r="G1621" s="46">
        <v>45</v>
      </c>
      <c r="H1621" s="46">
        <v>115</v>
      </c>
      <c r="I1621" s="46">
        <v>26</v>
      </c>
      <c r="J1621" t="s">
        <v>2610</v>
      </c>
      <c r="K1621" t="s">
        <v>90</v>
      </c>
      <c r="L1621" s="46">
        <v>5330</v>
      </c>
      <c r="M1621" s="46">
        <v>71</v>
      </c>
      <c r="N1621" s="46">
        <v>71.3</v>
      </c>
      <c r="O1621" s="46">
        <v>126</v>
      </c>
      <c r="P1621" s="46">
        <f t="shared" si="181"/>
        <v>2</v>
      </c>
      <c r="R1621" s="67" t="s">
        <v>1350</v>
      </c>
      <c r="S1621" s="67">
        <f>COUNTIF(Y$2:$Y$100,R1621)</f>
        <v>0</v>
      </c>
      <c r="V1621" s="67">
        <f t="shared" si="182"/>
        <v>0</v>
      </c>
      <c r="X1621"/>
      <c r="Y1621" s="67" t="str">
        <f t="shared" ref="Y1621:Y1684" si="186">CONCATENATE(W1621," ",X1621)</f>
        <v xml:space="preserve"> </v>
      </c>
      <c r="AB1621" t="s">
        <v>90</v>
      </c>
      <c r="AC1621" s="46">
        <v>5330</v>
      </c>
      <c r="AD1621" s="46">
        <v>71</v>
      </c>
      <c r="AE1621" s="46">
        <v>71.3</v>
      </c>
      <c r="AF1621" s="46">
        <v>126</v>
      </c>
      <c r="AH1621" s="70" t="str">
        <f t="shared" si="183"/>
        <v/>
      </c>
      <c r="AI1621" s="70" t="str">
        <f t="shared" si="184"/>
        <v/>
      </c>
      <c r="AJ1621" s="70" t="str">
        <f t="shared" si="185"/>
        <v>X</v>
      </c>
      <c r="AK1621" s="70" t="str" cm="1">
        <f t="array" ref="AK1621">_xlfn.IFS(AH1621&lt;&gt;"","1",AI1621&lt;&gt;"","2",AJ1621&lt;&gt;"","3")</f>
        <v>3</v>
      </c>
    </row>
    <row r="1622" spans="1:37" x14ac:dyDescent="0.25">
      <c r="A1622" t="s">
        <v>2100</v>
      </c>
      <c r="B1622" t="s">
        <v>452</v>
      </c>
      <c r="C1622" s="67" t="str">
        <f t="shared" si="180"/>
        <v>Sophia Mattice</v>
      </c>
      <c r="D1622" s="71" t="str" cm="1">
        <f t="array" ref="D1622">_xlfn.IFS(AK1622="1",CONCATENATE(C1622,"Regional"),AK1622="2",CONCATENATE(C1622,"Sectional"),AK1622="3",CONCATENATE(C1622,COUNTIF($C$1:C1622,C1622)))</f>
        <v>Sophia Mattice3</v>
      </c>
      <c r="E1622" s="66">
        <v>45159.458333333336</v>
      </c>
      <c r="F1622" t="s">
        <v>2609</v>
      </c>
      <c r="G1622" s="46">
        <v>45</v>
      </c>
      <c r="H1622" s="46">
        <v>115</v>
      </c>
      <c r="I1622" s="46">
        <v>26</v>
      </c>
      <c r="J1622" t="s">
        <v>2610</v>
      </c>
      <c r="K1622" t="s">
        <v>90</v>
      </c>
      <c r="L1622" s="46">
        <v>5330</v>
      </c>
      <c r="M1622" s="46">
        <v>71</v>
      </c>
      <c r="N1622" s="46">
        <v>71.3</v>
      </c>
      <c r="O1622" s="46">
        <v>126</v>
      </c>
      <c r="P1622" s="46">
        <f t="shared" si="181"/>
        <v>2</v>
      </c>
      <c r="R1622" s="67" t="s">
        <v>3125</v>
      </c>
      <c r="S1622" s="67">
        <f>COUNTIF(Y$2:$Y$100,R1622)</f>
        <v>0</v>
      </c>
      <c r="V1622" s="67">
        <f t="shared" si="182"/>
        <v>0</v>
      </c>
      <c r="X1622"/>
      <c r="Y1622" s="67" t="str">
        <f t="shared" si="186"/>
        <v xml:space="preserve"> </v>
      </c>
      <c r="AB1622" t="s">
        <v>90</v>
      </c>
      <c r="AC1622" s="46">
        <v>5330</v>
      </c>
      <c r="AD1622" s="46">
        <v>71</v>
      </c>
      <c r="AE1622" s="46">
        <v>71.3</v>
      </c>
      <c r="AF1622" s="46">
        <v>126</v>
      </c>
      <c r="AH1622" s="70" t="str">
        <f t="shared" si="183"/>
        <v/>
      </c>
      <c r="AI1622" s="70" t="str">
        <f t="shared" si="184"/>
        <v/>
      </c>
      <c r="AJ1622" s="70" t="str">
        <f t="shared" si="185"/>
        <v>X</v>
      </c>
      <c r="AK1622" s="70" t="str" cm="1">
        <f t="array" ref="AK1622">_xlfn.IFS(AH1622&lt;&gt;"","1",AI1622&lt;&gt;"","2",AJ1622&lt;&gt;"","3")</f>
        <v>3</v>
      </c>
    </row>
    <row r="1623" spans="1:37" x14ac:dyDescent="0.25">
      <c r="A1623" t="s">
        <v>1123</v>
      </c>
      <c r="B1623" t="s">
        <v>599</v>
      </c>
      <c r="C1623" s="67" t="str">
        <f t="shared" si="180"/>
        <v>Grace Duback</v>
      </c>
      <c r="D1623" s="71" t="str" cm="1">
        <f t="array" ref="D1623">_xlfn.IFS(AK1623="1",CONCATENATE(C1623,"Regional"),AK1623="2",CONCATENATE(C1623,"Sectional"),AK1623="3",CONCATENATE(C1623,COUNTIF($C$1:C1623,C1623)))</f>
        <v>Grace Duback3</v>
      </c>
      <c r="E1623" s="66">
        <v>45159.458333333336</v>
      </c>
      <c r="F1623" t="s">
        <v>2609</v>
      </c>
      <c r="G1623" s="46">
        <v>45</v>
      </c>
      <c r="H1623" s="46">
        <v>116</v>
      </c>
      <c r="I1623" s="46">
        <v>28</v>
      </c>
      <c r="J1623" t="s">
        <v>2610</v>
      </c>
      <c r="K1623" t="s">
        <v>90</v>
      </c>
      <c r="L1623" s="46">
        <v>5330</v>
      </c>
      <c r="M1623" s="46">
        <v>71</v>
      </c>
      <c r="N1623" s="46">
        <v>71.3</v>
      </c>
      <c r="O1623" s="46">
        <v>126</v>
      </c>
      <c r="P1623" s="46">
        <f t="shared" si="181"/>
        <v>2</v>
      </c>
      <c r="R1623" s="67" t="s">
        <v>1593</v>
      </c>
      <c r="S1623" s="67">
        <f>COUNTIF(Y$2:$Y$100,R1623)</f>
        <v>0</v>
      </c>
      <c r="V1623" s="67">
        <f t="shared" si="182"/>
        <v>0</v>
      </c>
      <c r="X1623"/>
      <c r="Y1623" s="67" t="str">
        <f t="shared" si="186"/>
        <v xml:space="preserve"> </v>
      </c>
      <c r="AB1623" t="s">
        <v>90</v>
      </c>
      <c r="AC1623" s="46">
        <v>5330</v>
      </c>
      <c r="AD1623" s="46">
        <v>71</v>
      </c>
      <c r="AE1623" s="46">
        <v>71.3</v>
      </c>
      <c r="AF1623" s="46">
        <v>126</v>
      </c>
      <c r="AH1623" s="70" t="str">
        <f t="shared" si="183"/>
        <v/>
      </c>
      <c r="AI1623" s="70" t="str">
        <f t="shared" si="184"/>
        <v/>
      </c>
      <c r="AJ1623" s="70" t="str">
        <f t="shared" si="185"/>
        <v>X</v>
      </c>
      <c r="AK1623" s="70" t="str" cm="1">
        <f t="array" ref="AK1623">_xlfn.IFS(AH1623&lt;&gt;"","1",AI1623&lt;&gt;"","2",AJ1623&lt;&gt;"","3")</f>
        <v>3</v>
      </c>
    </row>
    <row r="1624" spans="1:37" x14ac:dyDescent="0.25">
      <c r="A1624" t="s">
        <v>842</v>
      </c>
      <c r="B1624" t="s">
        <v>1676</v>
      </c>
      <c r="C1624" s="67" t="str">
        <f t="shared" si="180"/>
        <v>Gretchen Greischar</v>
      </c>
      <c r="D1624" s="71" t="str" cm="1">
        <f t="array" ref="D1624">_xlfn.IFS(AK1624="1",CONCATENATE(C1624,"Regional"),AK1624="2",CONCATENATE(C1624,"Sectional"),AK1624="3",CONCATENATE(C1624,COUNTIF($C$1:C1624,C1624)))</f>
        <v>Gretchen Greischar2</v>
      </c>
      <c r="E1624" s="66">
        <v>45159.458333333336</v>
      </c>
      <c r="F1624" t="s">
        <v>2609</v>
      </c>
      <c r="G1624" s="46">
        <v>45</v>
      </c>
      <c r="H1624" s="46">
        <v>116</v>
      </c>
      <c r="I1624" s="46">
        <v>28</v>
      </c>
      <c r="J1624" t="s">
        <v>2610</v>
      </c>
      <c r="K1624" t="s">
        <v>90</v>
      </c>
      <c r="L1624" s="46">
        <v>5330</v>
      </c>
      <c r="M1624" s="46">
        <v>71</v>
      </c>
      <c r="N1624" s="46">
        <v>71.3</v>
      </c>
      <c r="O1624" s="46">
        <v>126</v>
      </c>
      <c r="P1624" s="46">
        <f t="shared" si="181"/>
        <v>2</v>
      </c>
      <c r="R1624" s="67" t="s">
        <v>2981</v>
      </c>
      <c r="S1624" s="67">
        <f>COUNTIF(Y$2:$Y$100,R1624)</f>
        <v>0</v>
      </c>
      <c r="V1624" s="67">
        <f t="shared" si="182"/>
        <v>0</v>
      </c>
      <c r="X1624"/>
      <c r="Y1624" s="67" t="str">
        <f t="shared" si="186"/>
        <v xml:space="preserve"> </v>
      </c>
      <c r="AB1624" t="s">
        <v>90</v>
      </c>
      <c r="AC1624" s="46">
        <v>5330</v>
      </c>
      <c r="AD1624" s="46">
        <v>71</v>
      </c>
      <c r="AE1624" s="46">
        <v>71.3</v>
      </c>
      <c r="AF1624" s="46">
        <v>126</v>
      </c>
      <c r="AH1624" s="70" t="str">
        <f t="shared" si="183"/>
        <v/>
      </c>
      <c r="AI1624" s="70" t="str">
        <f t="shared" si="184"/>
        <v/>
      </c>
      <c r="AJ1624" s="70" t="str">
        <f t="shared" si="185"/>
        <v>X</v>
      </c>
      <c r="AK1624" s="70" t="str" cm="1">
        <f t="array" ref="AK1624">_xlfn.IFS(AH1624&lt;&gt;"","1",AI1624&lt;&gt;"","2",AJ1624&lt;&gt;"","3")</f>
        <v>3</v>
      </c>
    </row>
    <row r="1625" spans="1:37" x14ac:dyDescent="0.25">
      <c r="A1625" t="s">
        <v>785</v>
      </c>
      <c r="B1625" t="s">
        <v>218</v>
      </c>
      <c r="C1625" s="67" t="str">
        <f t="shared" si="180"/>
        <v>Finley Counsell</v>
      </c>
      <c r="D1625" s="71" t="str" cm="1">
        <f t="array" ref="D1625">_xlfn.IFS(AK1625="1",CONCATENATE(C1625,"Regional"),AK1625="2",CONCATENATE(C1625,"Sectional"),AK1625="3",CONCATENATE(C1625,COUNTIF($C$1:C1625,C1625)))</f>
        <v>Finley Counsell3</v>
      </c>
      <c r="E1625" s="66">
        <v>45159.458333333336</v>
      </c>
      <c r="F1625" t="s">
        <v>2609</v>
      </c>
      <c r="G1625" s="46">
        <v>45</v>
      </c>
      <c r="H1625" s="46">
        <v>117</v>
      </c>
      <c r="I1625" s="46">
        <v>30</v>
      </c>
      <c r="J1625" t="s">
        <v>2610</v>
      </c>
      <c r="K1625" t="s">
        <v>90</v>
      </c>
      <c r="L1625" s="46">
        <v>5330</v>
      </c>
      <c r="M1625" s="46">
        <v>71</v>
      </c>
      <c r="N1625" s="46">
        <v>71.3</v>
      </c>
      <c r="O1625" s="46">
        <v>126</v>
      </c>
      <c r="P1625" s="46">
        <f t="shared" si="181"/>
        <v>2</v>
      </c>
      <c r="R1625" s="67" t="s">
        <v>1366</v>
      </c>
      <c r="S1625" s="67">
        <f>COUNTIF(Y$2:$Y$100,R1625)</f>
        <v>0</v>
      </c>
      <c r="V1625" s="67">
        <f t="shared" si="182"/>
        <v>0</v>
      </c>
      <c r="X1625"/>
      <c r="Y1625" s="67" t="str">
        <f t="shared" si="186"/>
        <v xml:space="preserve"> </v>
      </c>
      <c r="AB1625" t="s">
        <v>90</v>
      </c>
      <c r="AC1625" s="46">
        <v>5330</v>
      </c>
      <c r="AD1625" s="46">
        <v>71</v>
      </c>
      <c r="AE1625" s="46">
        <v>71.3</v>
      </c>
      <c r="AF1625" s="46">
        <v>126</v>
      </c>
      <c r="AH1625" s="70" t="str">
        <f t="shared" si="183"/>
        <v/>
      </c>
      <c r="AI1625" s="70" t="str">
        <f t="shared" si="184"/>
        <v/>
      </c>
      <c r="AJ1625" s="70" t="str">
        <f t="shared" si="185"/>
        <v>X</v>
      </c>
      <c r="AK1625" s="70" t="str" cm="1">
        <f t="array" ref="AK1625">_xlfn.IFS(AH1625&lt;&gt;"","1",AI1625&lt;&gt;"","2",AJ1625&lt;&gt;"","3")</f>
        <v>3</v>
      </c>
    </row>
    <row r="1626" spans="1:37" x14ac:dyDescent="0.25">
      <c r="A1626" t="s">
        <v>910</v>
      </c>
      <c r="B1626" t="s">
        <v>459</v>
      </c>
      <c r="C1626" s="67" t="str">
        <f t="shared" si="180"/>
        <v>Addison DeRuyter</v>
      </c>
      <c r="D1626" s="71" t="str" cm="1">
        <f t="array" ref="D1626">_xlfn.IFS(AK1626="1",CONCATENATE(C1626,"Regional"),AK1626="2",CONCATENATE(C1626,"Sectional"),AK1626="3",CONCATENATE(C1626,COUNTIF($C$1:C1626,C1626)))</f>
        <v>Addison DeRuyter2</v>
      </c>
      <c r="E1626" s="66">
        <v>45159.458333333336</v>
      </c>
      <c r="F1626" t="s">
        <v>2609</v>
      </c>
      <c r="G1626" s="46">
        <v>45</v>
      </c>
      <c r="H1626" s="46">
        <v>118</v>
      </c>
      <c r="I1626" s="46">
        <v>31</v>
      </c>
      <c r="J1626" t="s">
        <v>2610</v>
      </c>
      <c r="K1626" t="s">
        <v>90</v>
      </c>
      <c r="L1626" s="46">
        <v>5330</v>
      </c>
      <c r="M1626" s="46">
        <v>71</v>
      </c>
      <c r="N1626" s="46">
        <v>71.3</v>
      </c>
      <c r="O1626" s="46">
        <v>126</v>
      </c>
      <c r="P1626" s="46">
        <f t="shared" si="181"/>
        <v>2</v>
      </c>
      <c r="R1626" s="67" t="s">
        <v>1447</v>
      </c>
      <c r="S1626" s="67">
        <f>COUNTIF(Y$2:$Y$100,R1626)</f>
        <v>0</v>
      </c>
      <c r="V1626" s="67">
        <f t="shared" si="182"/>
        <v>0</v>
      </c>
      <c r="X1626"/>
      <c r="Y1626" s="67" t="str">
        <f t="shared" si="186"/>
        <v xml:space="preserve"> </v>
      </c>
      <c r="AB1626" t="s">
        <v>90</v>
      </c>
      <c r="AC1626" s="46">
        <v>5330</v>
      </c>
      <c r="AD1626" s="46">
        <v>71</v>
      </c>
      <c r="AE1626" s="46">
        <v>71.3</v>
      </c>
      <c r="AF1626" s="46">
        <v>126</v>
      </c>
      <c r="AH1626" s="70" t="str">
        <f t="shared" si="183"/>
        <v/>
      </c>
      <c r="AI1626" s="70" t="str">
        <f t="shared" si="184"/>
        <v/>
      </c>
      <c r="AJ1626" s="70" t="str">
        <f t="shared" si="185"/>
        <v>X</v>
      </c>
      <c r="AK1626" s="70" t="str" cm="1">
        <f t="array" ref="AK1626">_xlfn.IFS(AH1626&lt;&gt;"","1",AI1626&lt;&gt;"","2",AJ1626&lt;&gt;"","3")</f>
        <v>3</v>
      </c>
    </row>
    <row r="1627" spans="1:37" x14ac:dyDescent="0.25">
      <c r="A1627" t="s">
        <v>339</v>
      </c>
      <c r="B1627" t="s">
        <v>353</v>
      </c>
      <c r="C1627" s="67" t="str">
        <f t="shared" si="180"/>
        <v>Olivia Ross</v>
      </c>
      <c r="D1627" s="71" t="str" cm="1">
        <f t="array" ref="D1627">_xlfn.IFS(AK1627="1",CONCATENATE(C1627,"Regional"),AK1627="2",CONCATENATE(C1627,"Sectional"),AK1627="3",CONCATENATE(C1627,COUNTIF($C$1:C1627,C1627)))</f>
        <v>Olivia Ross3</v>
      </c>
      <c r="E1627" s="66">
        <v>45159.458333333336</v>
      </c>
      <c r="F1627" t="s">
        <v>2609</v>
      </c>
      <c r="G1627" s="46">
        <v>45</v>
      </c>
      <c r="H1627" s="46">
        <v>118</v>
      </c>
      <c r="I1627" s="46">
        <v>31</v>
      </c>
      <c r="J1627" t="s">
        <v>2610</v>
      </c>
      <c r="K1627" t="s">
        <v>90</v>
      </c>
      <c r="L1627" s="46">
        <v>5330</v>
      </c>
      <c r="M1627" s="46">
        <v>71</v>
      </c>
      <c r="N1627" s="46">
        <v>71.3</v>
      </c>
      <c r="O1627" s="46">
        <v>126</v>
      </c>
      <c r="P1627" s="46">
        <f t="shared" si="181"/>
        <v>2</v>
      </c>
      <c r="R1627" s="67" t="s">
        <v>1568</v>
      </c>
      <c r="S1627" s="67">
        <f>COUNTIF(Y$2:$Y$100,R1627)</f>
        <v>0</v>
      </c>
      <c r="V1627" s="67">
        <f t="shared" si="182"/>
        <v>0</v>
      </c>
      <c r="X1627"/>
      <c r="Y1627" s="67" t="str">
        <f t="shared" si="186"/>
        <v xml:space="preserve"> </v>
      </c>
      <c r="AB1627" t="s">
        <v>90</v>
      </c>
      <c r="AC1627" s="46">
        <v>5330</v>
      </c>
      <c r="AD1627" s="46">
        <v>71</v>
      </c>
      <c r="AE1627" s="46">
        <v>71.3</v>
      </c>
      <c r="AF1627" s="46">
        <v>126</v>
      </c>
      <c r="AH1627" s="70" t="str">
        <f t="shared" si="183"/>
        <v/>
      </c>
      <c r="AI1627" s="70" t="str">
        <f t="shared" si="184"/>
        <v/>
      </c>
      <c r="AJ1627" s="70" t="str">
        <f t="shared" si="185"/>
        <v>X</v>
      </c>
      <c r="AK1627" s="70" t="str" cm="1">
        <f t="array" ref="AK1627">_xlfn.IFS(AH1627&lt;&gt;"","1",AI1627&lt;&gt;"","2",AJ1627&lt;&gt;"","3")</f>
        <v>3</v>
      </c>
    </row>
    <row r="1628" spans="1:37" x14ac:dyDescent="0.25">
      <c r="A1628" t="s">
        <v>512</v>
      </c>
      <c r="B1628" t="s">
        <v>311</v>
      </c>
      <c r="C1628" s="67" t="str">
        <f t="shared" si="180"/>
        <v>Julia Dufek</v>
      </c>
      <c r="D1628" s="71" t="str" cm="1">
        <f t="array" ref="D1628">_xlfn.IFS(AK1628="1",CONCATENATE(C1628,"Regional"),AK1628="2",CONCATENATE(C1628,"Sectional"),AK1628="3",CONCATENATE(C1628,COUNTIF($C$1:C1628,C1628)))</f>
        <v>Julia Dufek3</v>
      </c>
      <c r="E1628" s="66">
        <v>45159.458333333336</v>
      </c>
      <c r="F1628" t="s">
        <v>2609</v>
      </c>
      <c r="G1628" s="46">
        <v>45</v>
      </c>
      <c r="H1628" s="46">
        <v>118</v>
      </c>
      <c r="I1628" s="46">
        <v>31</v>
      </c>
      <c r="J1628" t="s">
        <v>2610</v>
      </c>
      <c r="K1628" t="s">
        <v>90</v>
      </c>
      <c r="L1628" s="46">
        <v>5330</v>
      </c>
      <c r="M1628" s="46">
        <v>71</v>
      </c>
      <c r="N1628" s="46">
        <v>71.3</v>
      </c>
      <c r="O1628" s="46">
        <v>126</v>
      </c>
      <c r="P1628" s="46">
        <f t="shared" si="181"/>
        <v>2</v>
      </c>
      <c r="R1628" s="67" t="s">
        <v>1505</v>
      </c>
      <c r="S1628" s="67">
        <f>COUNTIF(Y$2:$Y$100,R1628)</f>
        <v>0</v>
      </c>
      <c r="V1628" s="67">
        <f t="shared" si="182"/>
        <v>0</v>
      </c>
      <c r="X1628"/>
      <c r="Y1628" s="67" t="str">
        <f t="shared" si="186"/>
        <v xml:space="preserve"> </v>
      </c>
      <c r="AB1628" t="s">
        <v>90</v>
      </c>
      <c r="AC1628" s="46">
        <v>5330</v>
      </c>
      <c r="AD1628" s="46">
        <v>71</v>
      </c>
      <c r="AE1628" s="46">
        <v>71.3</v>
      </c>
      <c r="AF1628" s="46">
        <v>126</v>
      </c>
      <c r="AH1628" s="70" t="str">
        <f t="shared" si="183"/>
        <v/>
      </c>
      <c r="AI1628" s="70" t="str">
        <f t="shared" si="184"/>
        <v/>
      </c>
      <c r="AJ1628" s="70" t="str">
        <f t="shared" si="185"/>
        <v>X</v>
      </c>
      <c r="AK1628" s="70" t="str" cm="1">
        <f t="array" ref="AK1628">_xlfn.IFS(AH1628&lt;&gt;"","1",AI1628&lt;&gt;"","2",AJ1628&lt;&gt;"","3")</f>
        <v>3</v>
      </c>
    </row>
    <row r="1629" spans="1:37" x14ac:dyDescent="0.25">
      <c r="A1629" t="s">
        <v>1667</v>
      </c>
      <c r="B1629" t="s">
        <v>1666</v>
      </c>
      <c r="C1629" s="67" t="str">
        <f t="shared" si="180"/>
        <v>Cori Milam</v>
      </c>
      <c r="D1629" s="71" t="str" cm="1">
        <f t="array" ref="D1629">_xlfn.IFS(AK1629="1",CONCATENATE(C1629,"Regional"),AK1629="2",CONCATENATE(C1629,"Sectional"),AK1629="3",CONCATENATE(C1629,COUNTIF($C$1:C1629,C1629)))</f>
        <v>Cori Milam4</v>
      </c>
      <c r="E1629" s="66">
        <v>45159.458333333336</v>
      </c>
      <c r="F1629" t="s">
        <v>2609</v>
      </c>
      <c r="G1629" s="46">
        <v>45</v>
      </c>
      <c r="H1629" s="46">
        <v>119</v>
      </c>
      <c r="I1629" s="46">
        <v>34</v>
      </c>
      <c r="J1629" t="s">
        <v>2610</v>
      </c>
      <c r="K1629" t="s">
        <v>90</v>
      </c>
      <c r="L1629" s="46">
        <v>5330</v>
      </c>
      <c r="M1629" s="46">
        <v>71</v>
      </c>
      <c r="N1629" s="46">
        <v>71.3</v>
      </c>
      <c r="O1629" s="46">
        <v>126</v>
      </c>
      <c r="P1629" s="46">
        <f t="shared" si="181"/>
        <v>2</v>
      </c>
      <c r="R1629" s="67" t="s">
        <v>3493</v>
      </c>
      <c r="S1629" s="67">
        <f>COUNTIF(Y$2:$Y$100,R1629)</f>
        <v>0</v>
      </c>
      <c r="V1629" s="67">
        <f t="shared" si="182"/>
        <v>0</v>
      </c>
      <c r="X1629"/>
      <c r="Y1629" s="67" t="str">
        <f t="shared" si="186"/>
        <v xml:space="preserve"> </v>
      </c>
      <c r="AB1629" t="s">
        <v>90</v>
      </c>
      <c r="AC1629" s="46">
        <v>5330</v>
      </c>
      <c r="AD1629" s="46">
        <v>71</v>
      </c>
      <c r="AE1629" s="46">
        <v>71.3</v>
      </c>
      <c r="AF1629" s="46">
        <v>126</v>
      </c>
      <c r="AH1629" s="70" t="str">
        <f t="shared" si="183"/>
        <v/>
      </c>
      <c r="AI1629" s="70" t="str">
        <f t="shared" si="184"/>
        <v/>
      </c>
      <c r="AJ1629" s="70" t="str">
        <f t="shared" si="185"/>
        <v>X</v>
      </c>
      <c r="AK1629" s="70" t="str" cm="1">
        <f t="array" ref="AK1629">_xlfn.IFS(AH1629&lt;&gt;"","1",AI1629&lt;&gt;"","2",AJ1629&lt;&gt;"","3")</f>
        <v>3</v>
      </c>
    </row>
    <row r="1630" spans="1:37" x14ac:dyDescent="0.25">
      <c r="A1630" t="s">
        <v>502</v>
      </c>
      <c r="B1630" t="s">
        <v>220</v>
      </c>
      <c r="C1630" s="67" t="str">
        <f t="shared" si="180"/>
        <v>Maria Kelly</v>
      </c>
      <c r="D1630" s="71" t="str" cm="1">
        <f t="array" ref="D1630">_xlfn.IFS(AK1630="1",CONCATENATE(C1630,"Regional"),AK1630="2",CONCATENATE(C1630,"Sectional"),AK1630="3",CONCATENATE(C1630,COUNTIF($C$1:C1630,C1630)))</f>
        <v>Maria Kelly4</v>
      </c>
      <c r="E1630" s="66">
        <v>45159.458333333336</v>
      </c>
      <c r="F1630" t="s">
        <v>2609</v>
      </c>
      <c r="G1630" s="46">
        <v>45</v>
      </c>
      <c r="H1630" s="46">
        <v>119</v>
      </c>
      <c r="I1630" s="46">
        <v>34</v>
      </c>
      <c r="J1630" t="s">
        <v>2610</v>
      </c>
      <c r="K1630" t="s">
        <v>90</v>
      </c>
      <c r="L1630" s="46">
        <v>5330</v>
      </c>
      <c r="M1630" s="46">
        <v>71</v>
      </c>
      <c r="N1630" s="46">
        <v>71.3</v>
      </c>
      <c r="O1630" s="46">
        <v>126</v>
      </c>
      <c r="P1630" s="46">
        <f t="shared" si="181"/>
        <v>2</v>
      </c>
      <c r="R1630" s="67" t="s">
        <v>2806</v>
      </c>
      <c r="S1630" s="67">
        <f>COUNTIF(Y$2:$Y$100,R1630)</f>
        <v>0</v>
      </c>
      <c r="V1630" s="67">
        <f t="shared" si="182"/>
        <v>0</v>
      </c>
      <c r="X1630"/>
      <c r="Y1630" s="67" t="str">
        <f t="shared" si="186"/>
        <v xml:space="preserve"> </v>
      </c>
      <c r="AB1630" t="s">
        <v>90</v>
      </c>
      <c r="AC1630" s="46">
        <v>5330</v>
      </c>
      <c r="AD1630" s="46">
        <v>71</v>
      </c>
      <c r="AE1630" s="46">
        <v>71.3</v>
      </c>
      <c r="AF1630" s="46">
        <v>126</v>
      </c>
      <c r="AH1630" s="70" t="str">
        <f t="shared" si="183"/>
        <v/>
      </c>
      <c r="AI1630" s="70" t="str">
        <f t="shared" si="184"/>
        <v/>
      </c>
      <c r="AJ1630" s="70" t="str">
        <f t="shared" si="185"/>
        <v>X</v>
      </c>
      <c r="AK1630" s="70" t="str" cm="1">
        <f t="array" ref="AK1630">_xlfn.IFS(AH1630&lt;&gt;"","1",AI1630&lt;&gt;"","2",AJ1630&lt;&gt;"","3")</f>
        <v>3</v>
      </c>
    </row>
    <row r="1631" spans="1:37" x14ac:dyDescent="0.25">
      <c r="A1631" t="s">
        <v>741</v>
      </c>
      <c r="B1631" t="s">
        <v>742</v>
      </c>
      <c r="C1631" s="67" t="str">
        <f t="shared" si="180"/>
        <v>Jasmine Xu</v>
      </c>
      <c r="D1631" s="71" t="str" cm="1">
        <f t="array" ref="D1631">_xlfn.IFS(AK1631="1",CONCATENATE(C1631,"Regional"),AK1631="2",CONCATENATE(C1631,"Sectional"),AK1631="3",CONCATENATE(C1631,COUNTIF($C$1:C1631,C1631)))</f>
        <v>Jasmine Xu3</v>
      </c>
      <c r="E1631" s="66">
        <v>45159.458333333336</v>
      </c>
      <c r="F1631" t="s">
        <v>2609</v>
      </c>
      <c r="G1631" s="46">
        <v>45</v>
      </c>
      <c r="H1631" s="46">
        <v>119</v>
      </c>
      <c r="I1631" s="46">
        <v>34</v>
      </c>
      <c r="J1631" t="s">
        <v>2610</v>
      </c>
      <c r="K1631" t="s">
        <v>90</v>
      </c>
      <c r="L1631" s="46">
        <v>5330</v>
      </c>
      <c r="M1631" s="46">
        <v>71</v>
      </c>
      <c r="N1631" s="46">
        <v>71.3</v>
      </c>
      <c r="O1631" s="46">
        <v>126</v>
      </c>
      <c r="P1631" s="46">
        <f t="shared" si="181"/>
        <v>2</v>
      </c>
      <c r="R1631" s="67" t="s">
        <v>1330</v>
      </c>
      <c r="S1631" s="67">
        <f>COUNTIF(Y$2:$Y$100,R1631)</f>
        <v>0</v>
      </c>
      <c r="V1631" s="67">
        <f t="shared" si="182"/>
        <v>0</v>
      </c>
      <c r="X1631"/>
      <c r="Y1631" s="67" t="str">
        <f t="shared" si="186"/>
        <v xml:space="preserve"> </v>
      </c>
      <c r="AB1631" t="s">
        <v>90</v>
      </c>
      <c r="AC1631" s="46">
        <v>5330</v>
      </c>
      <c r="AD1631" s="46">
        <v>71</v>
      </c>
      <c r="AE1631" s="46">
        <v>71.3</v>
      </c>
      <c r="AF1631" s="46">
        <v>126</v>
      </c>
      <c r="AH1631" s="70" t="str">
        <f t="shared" si="183"/>
        <v/>
      </c>
      <c r="AI1631" s="70" t="str">
        <f t="shared" si="184"/>
        <v/>
      </c>
      <c r="AJ1631" s="70" t="str">
        <f t="shared" si="185"/>
        <v>X</v>
      </c>
      <c r="AK1631" s="70" t="str" cm="1">
        <f t="array" ref="AK1631">_xlfn.IFS(AH1631&lt;&gt;"","1",AI1631&lt;&gt;"","2",AJ1631&lt;&gt;"","3")</f>
        <v>3</v>
      </c>
    </row>
    <row r="1632" spans="1:37" x14ac:dyDescent="0.25">
      <c r="A1632" t="s">
        <v>1121</v>
      </c>
      <c r="B1632" t="s">
        <v>828</v>
      </c>
      <c r="C1632" s="67" t="str">
        <f t="shared" si="180"/>
        <v>Bella Bianchini</v>
      </c>
      <c r="D1632" s="71" t="str" cm="1">
        <f t="array" ref="D1632">_xlfn.IFS(AK1632="1",CONCATENATE(C1632,"Regional"),AK1632="2",CONCATENATE(C1632,"Sectional"),AK1632="3",CONCATENATE(C1632,COUNTIF($C$1:C1632,C1632)))</f>
        <v>Bella Bianchini3</v>
      </c>
      <c r="E1632" s="66">
        <v>45159.458333333336</v>
      </c>
      <c r="F1632" t="s">
        <v>2609</v>
      </c>
      <c r="G1632" s="46">
        <v>45</v>
      </c>
      <c r="H1632" s="46">
        <v>122</v>
      </c>
      <c r="I1632" s="46">
        <v>37</v>
      </c>
      <c r="J1632" t="s">
        <v>2610</v>
      </c>
      <c r="K1632" t="s">
        <v>90</v>
      </c>
      <c r="L1632" s="46">
        <v>5330</v>
      </c>
      <c r="M1632" s="46">
        <v>71</v>
      </c>
      <c r="N1632" s="46">
        <v>71.3</v>
      </c>
      <c r="O1632" s="46">
        <v>126</v>
      </c>
      <c r="P1632" s="46">
        <f t="shared" si="181"/>
        <v>2</v>
      </c>
      <c r="R1632" s="67" t="s">
        <v>1589</v>
      </c>
      <c r="S1632" s="67">
        <f>COUNTIF(Y$2:$Y$100,R1632)</f>
        <v>0</v>
      </c>
      <c r="V1632" s="67">
        <f t="shared" si="182"/>
        <v>0</v>
      </c>
      <c r="X1632"/>
      <c r="Y1632" s="67" t="str">
        <f t="shared" si="186"/>
        <v xml:space="preserve"> </v>
      </c>
      <c r="AB1632" t="s">
        <v>90</v>
      </c>
      <c r="AC1632" s="46">
        <v>5330</v>
      </c>
      <c r="AD1632" s="46">
        <v>71</v>
      </c>
      <c r="AE1632" s="46">
        <v>71.3</v>
      </c>
      <c r="AF1632" s="46">
        <v>126</v>
      </c>
      <c r="AH1632" s="70" t="str">
        <f t="shared" si="183"/>
        <v/>
      </c>
      <c r="AI1632" s="70" t="str">
        <f t="shared" si="184"/>
        <v/>
      </c>
      <c r="AJ1632" s="70" t="str">
        <f t="shared" si="185"/>
        <v>X</v>
      </c>
      <c r="AK1632" s="70" t="str" cm="1">
        <f t="array" ref="AK1632">_xlfn.IFS(AH1632&lt;&gt;"","1",AI1632&lt;&gt;"","2",AJ1632&lt;&gt;"","3")</f>
        <v>3</v>
      </c>
    </row>
    <row r="1633" spans="1:37" x14ac:dyDescent="0.25">
      <c r="A1633" t="s">
        <v>905</v>
      </c>
      <c r="B1633" t="s">
        <v>769</v>
      </c>
      <c r="C1633" s="67" t="str">
        <f t="shared" si="180"/>
        <v>Nadia Newman</v>
      </c>
      <c r="D1633" s="71" t="str" cm="1">
        <f t="array" ref="D1633">_xlfn.IFS(AK1633="1",CONCATENATE(C1633,"Regional"),AK1633="2",CONCATENATE(C1633,"Sectional"),AK1633="3",CONCATENATE(C1633,COUNTIF($C$1:C1633,C1633)))</f>
        <v>Nadia Newman2</v>
      </c>
      <c r="E1633" s="66">
        <v>45159.458333333336</v>
      </c>
      <c r="F1633" t="s">
        <v>2609</v>
      </c>
      <c r="G1633" s="46">
        <v>45</v>
      </c>
      <c r="H1633" s="46">
        <v>122</v>
      </c>
      <c r="I1633" s="46">
        <v>37</v>
      </c>
      <c r="J1633" t="s">
        <v>2610</v>
      </c>
      <c r="K1633" t="s">
        <v>90</v>
      </c>
      <c r="L1633" s="46">
        <v>5330</v>
      </c>
      <c r="M1633" s="46">
        <v>71</v>
      </c>
      <c r="N1633" s="46">
        <v>71.3</v>
      </c>
      <c r="O1633" s="46">
        <v>126</v>
      </c>
      <c r="P1633" s="46">
        <f t="shared" si="181"/>
        <v>2</v>
      </c>
      <c r="R1633" s="67" t="s">
        <v>1443</v>
      </c>
      <c r="S1633" s="67">
        <f>COUNTIF(Y$2:$Y$100,R1633)</f>
        <v>0</v>
      </c>
      <c r="V1633" s="67">
        <f t="shared" si="182"/>
        <v>0</v>
      </c>
      <c r="X1633"/>
      <c r="Y1633" s="67" t="str">
        <f t="shared" si="186"/>
        <v xml:space="preserve"> </v>
      </c>
      <c r="AB1633" t="s">
        <v>90</v>
      </c>
      <c r="AC1633" s="46">
        <v>5330</v>
      </c>
      <c r="AD1633" s="46">
        <v>71</v>
      </c>
      <c r="AE1633" s="46">
        <v>71.3</v>
      </c>
      <c r="AF1633" s="46">
        <v>126</v>
      </c>
      <c r="AH1633" s="70" t="str">
        <f t="shared" si="183"/>
        <v/>
      </c>
      <c r="AI1633" s="70" t="str">
        <f t="shared" si="184"/>
        <v/>
      </c>
      <c r="AJ1633" s="70" t="str">
        <f t="shared" si="185"/>
        <v>X</v>
      </c>
      <c r="AK1633" s="70" t="str" cm="1">
        <f t="array" ref="AK1633">_xlfn.IFS(AH1633&lt;&gt;"","1",AI1633&lt;&gt;"","2",AJ1633&lt;&gt;"","3")</f>
        <v>3</v>
      </c>
    </row>
    <row r="1634" spans="1:37" x14ac:dyDescent="0.25">
      <c r="A1634" t="s">
        <v>1125</v>
      </c>
      <c r="B1634" t="s">
        <v>653</v>
      </c>
      <c r="C1634" s="67" t="str">
        <f t="shared" si="180"/>
        <v>Addy Staver</v>
      </c>
      <c r="D1634" s="71" t="str" cm="1">
        <f t="array" ref="D1634">_xlfn.IFS(AK1634="1",CONCATENATE(C1634,"Regional"),AK1634="2",CONCATENATE(C1634,"Sectional"),AK1634="3",CONCATENATE(C1634,COUNTIF($C$1:C1634,C1634)))</f>
        <v>Addy Staver2</v>
      </c>
      <c r="E1634" s="66">
        <v>45159.458333333336</v>
      </c>
      <c r="F1634" t="s">
        <v>2609</v>
      </c>
      <c r="G1634" s="46">
        <v>45</v>
      </c>
      <c r="H1634" s="46">
        <v>126</v>
      </c>
      <c r="I1634" s="46">
        <v>39</v>
      </c>
      <c r="J1634" t="s">
        <v>2610</v>
      </c>
      <c r="K1634" t="s">
        <v>90</v>
      </c>
      <c r="L1634" s="46">
        <v>5330</v>
      </c>
      <c r="M1634" s="46">
        <v>71</v>
      </c>
      <c r="N1634" s="46">
        <v>71.3</v>
      </c>
      <c r="O1634" s="46">
        <v>126</v>
      </c>
      <c r="P1634" s="46">
        <f t="shared" si="181"/>
        <v>2</v>
      </c>
      <c r="R1634" s="67" t="s">
        <v>1595</v>
      </c>
      <c r="S1634" s="67">
        <f>COUNTIF(Y$2:$Y$100,R1634)</f>
        <v>0</v>
      </c>
      <c r="V1634" s="67">
        <f t="shared" si="182"/>
        <v>0</v>
      </c>
      <c r="X1634"/>
      <c r="Y1634" s="67" t="str">
        <f t="shared" si="186"/>
        <v xml:space="preserve"> </v>
      </c>
      <c r="AB1634" t="s">
        <v>90</v>
      </c>
      <c r="AC1634" s="46">
        <v>5330</v>
      </c>
      <c r="AD1634" s="46">
        <v>71</v>
      </c>
      <c r="AE1634" s="46">
        <v>71.3</v>
      </c>
      <c r="AF1634" s="46">
        <v>126</v>
      </c>
      <c r="AH1634" s="70" t="str">
        <f t="shared" si="183"/>
        <v/>
      </c>
      <c r="AI1634" s="70" t="str">
        <f t="shared" si="184"/>
        <v/>
      </c>
      <c r="AJ1634" s="70" t="str">
        <f t="shared" si="185"/>
        <v>X</v>
      </c>
      <c r="AK1634" s="70" t="str" cm="1">
        <f t="array" ref="AK1634">_xlfn.IFS(AH1634&lt;&gt;"","1",AI1634&lt;&gt;"","2",AJ1634&lt;&gt;"","3")</f>
        <v>3</v>
      </c>
    </row>
    <row r="1635" spans="1:37" x14ac:dyDescent="0.25">
      <c r="A1635" t="s">
        <v>914</v>
      </c>
      <c r="B1635" t="s">
        <v>717</v>
      </c>
      <c r="C1635" s="67" t="str">
        <f t="shared" si="180"/>
        <v>Kayla Bruder</v>
      </c>
      <c r="D1635" s="71" t="str" cm="1">
        <f t="array" ref="D1635">_xlfn.IFS(AK1635="1",CONCATENATE(C1635,"Regional"),AK1635="2",CONCATENATE(C1635,"Sectional"),AK1635="3",CONCATENATE(C1635,COUNTIF($C$1:C1635,C1635)))</f>
        <v>Kayla Bruder2</v>
      </c>
      <c r="E1635" s="66">
        <v>45159.458333333336</v>
      </c>
      <c r="F1635" t="s">
        <v>2609</v>
      </c>
      <c r="G1635" s="46">
        <v>45</v>
      </c>
      <c r="H1635" s="46">
        <v>128</v>
      </c>
      <c r="I1635" s="46">
        <v>40</v>
      </c>
      <c r="J1635" t="s">
        <v>2610</v>
      </c>
      <c r="K1635" t="s">
        <v>90</v>
      </c>
      <c r="L1635" s="46">
        <v>5330</v>
      </c>
      <c r="M1635" s="46">
        <v>71</v>
      </c>
      <c r="N1635" s="46">
        <v>71.3</v>
      </c>
      <c r="O1635" s="46">
        <v>126</v>
      </c>
      <c r="P1635" s="46">
        <f t="shared" si="181"/>
        <v>2</v>
      </c>
      <c r="R1635" s="67" t="s">
        <v>1449</v>
      </c>
      <c r="S1635" s="67">
        <f>COUNTIF(Y$2:$Y$100,R1635)</f>
        <v>0</v>
      </c>
      <c r="V1635" s="67">
        <f t="shared" si="182"/>
        <v>0</v>
      </c>
      <c r="X1635"/>
      <c r="Y1635" s="67" t="str">
        <f t="shared" si="186"/>
        <v xml:space="preserve"> </v>
      </c>
      <c r="AB1635" t="s">
        <v>90</v>
      </c>
      <c r="AC1635" s="46">
        <v>5330</v>
      </c>
      <c r="AD1635" s="46">
        <v>71</v>
      </c>
      <c r="AE1635" s="46">
        <v>71.3</v>
      </c>
      <c r="AF1635" s="46">
        <v>126</v>
      </c>
      <c r="AH1635" s="70" t="str">
        <f t="shared" si="183"/>
        <v/>
      </c>
      <c r="AI1635" s="70" t="str">
        <f t="shared" si="184"/>
        <v/>
      </c>
      <c r="AJ1635" s="70" t="str">
        <f t="shared" si="185"/>
        <v>X</v>
      </c>
      <c r="AK1635" s="70" t="str" cm="1">
        <f t="array" ref="AK1635">_xlfn.IFS(AH1635&lt;&gt;"","1",AI1635&lt;&gt;"","2",AJ1635&lt;&gt;"","3")</f>
        <v>3</v>
      </c>
    </row>
    <row r="1636" spans="1:37" x14ac:dyDescent="0.25">
      <c r="A1636" t="s">
        <v>753</v>
      </c>
      <c r="B1636" t="s">
        <v>367</v>
      </c>
      <c r="C1636" s="67" t="str">
        <f t="shared" si="180"/>
        <v>Tessa Tolomeo</v>
      </c>
      <c r="D1636" s="71" t="str" cm="1">
        <f t="array" ref="D1636">_xlfn.IFS(AK1636="1",CONCATENATE(C1636,"Regional"),AK1636="2",CONCATENATE(C1636,"Sectional"),AK1636="3",CONCATENATE(C1636,COUNTIF($C$1:C1636,C1636)))</f>
        <v>Tessa Tolomeo1</v>
      </c>
      <c r="E1636" s="66">
        <v>45159.458333333336</v>
      </c>
      <c r="F1636" t="s">
        <v>2609</v>
      </c>
      <c r="G1636" s="46">
        <v>45</v>
      </c>
      <c r="H1636" s="46">
        <v>131</v>
      </c>
      <c r="I1636" s="46">
        <v>41</v>
      </c>
      <c r="J1636" t="s">
        <v>2610</v>
      </c>
      <c r="K1636" t="s">
        <v>90</v>
      </c>
      <c r="L1636" s="46">
        <v>5330</v>
      </c>
      <c r="M1636" s="46">
        <v>71</v>
      </c>
      <c r="N1636" s="46">
        <v>71.3</v>
      </c>
      <c r="O1636" s="46">
        <v>126</v>
      </c>
      <c r="P1636" s="46">
        <f t="shared" si="181"/>
        <v>2</v>
      </c>
      <c r="R1636" s="67" t="s">
        <v>1341</v>
      </c>
      <c r="S1636" s="67">
        <f>COUNTIF(Y$2:$Y$100,R1636)</f>
        <v>0</v>
      </c>
      <c r="V1636" s="67">
        <f t="shared" si="182"/>
        <v>0</v>
      </c>
      <c r="X1636"/>
      <c r="Y1636" s="67" t="str">
        <f t="shared" si="186"/>
        <v xml:space="preserve"> </v>
      </c>
      <c r="AB1636" t="s">
        <v>90</v>
      </c>
      <c r="AC1636" s="46">
        <v>5330</v>
      </c>
      <c r="AD1636" s="46">
        <v>71</v>
      </c>
      <c r="AE1636" s="46">
        <v>71.3</v>
      </c>
      <c r="AF1636" s="46">
        <v>126</v>
      </c>
      <c r="AH1636" s="70" t="str">
        <f t="shared" si="183"/>
        <v/>
      </c>
      <c r="AI1636" s="70" t="str">
        <f t="shared" si="184"/>
        <v/>
      </c>
      <c r="AJ1636" s="70" t="str">
        <f t="shared" si="185"/>
        <v>X</v>
      </c>
      <c r="AK1636" s="70" t="str" cm="1">
        <f t="array" ref="AK1636">_xlfn.IFS(AH1636&lt;&gt;"","1",AI1636&lt;&gt;"","2",AJ1636&lt;&gt;"","3")</f>
        <v>3</v>
      </c>
    </row>
    <row r="1637" spans="1:37" x14ac:dyDescent="0.25">
      <c r="A1637" t="s">
        <v>904</v>
      </c>
      <c r="B1637" t="s">
        <v>582</v>
      </c>
      <c r="C1637" s="67" t="str">
        <f t="shared" si="180"/>
        <v>Katelyn Scannell</v>
      </c>
      <c r="D1637" s="71" t="str" cm="1">
        <f t="array" ref="D1637">_xlfn.IFS(AK1637="1",CONCATENATE(C1637,"Regional"),AK1637="2",CONCATENATE(C1637,"Sectional"),AK1637="3",CONCATENATE(C1637,COUNTIF($C$1:C1637,C1637)))</f>
        <v>Katelyn Scannell2</v>
      </c>
      <c r="E1637" s="66">
        <v>45159.458333333336</v>
      </c>
      <c r="F1637" t="s">
        <v>2609</v>
      </c>
      <c r="G1637" s="46">
        <v>45</v>
      </c>
      <c r="H1637" s="46">
        <v>135</v>
      </c>
      <c r="I1637" s="46">
        <v>42</v>
      </c>
      <c r="J1637" t="s">
        <v>2610</v>
      </c>
      <c r="K1637" t="s">
        <v>90</v>
      </c>
      <c r="L1637" s="46">
        <v>5330</v>
      </c>
      <c r="M1637" s="46">
        <v>71</v>
      </c>
      <c r="N1637" s="46">
        <v>71.3</v>
      </c>
      <c r="O1637" s="46">
        <v>126</v>
      </c>
      <c r="P1637" s="46">
        <f t="shared" si="181"/>
        <v>2</v>
      </c>
      <c r="R1637" s="67" t="s">
        <v>1442</v>
      </c>
      <c r="S1637" s="67">
        <f>COUNTIF(Y$2:$Y$100,R1637)</f>
        <v>0</v>
      </c>
      <c r="V1637" s="67">
        <f t="shared" si="182"/>
        <v>0</v>
      </c>
      <c r="X1637"/>
      <c r="Y1637" s="67" t="str">
        <f t="shared" si="186"/>
        <v xml:space="preserve"> </v>
      </c>
      <c r="AB1637" t="s">
        <v>90</v>
      </c>
      <c r="AC1637" s="46">
        <v>5330</v>
      </c>
      <c r="AD1637" s="46">
        <v>71</v>
      </c>
      <c r="AE1637" s="46">
        <v>71.3</v>
      </c>
      <c r="AF1637" s="46">
        <v>126</v>
      </c>
      <c r="AH1637" s="70" t="str">
        <f t="shared" si="183"/>
        <v/>
      </c>
      <c r="AI1637" s="70" t="str">
        <f t="shared" si="184"/>
        <v/>
      </c>
      <c r="AJ1637" s="70" t="str">
        <f t="shared" si="185"/>
        <v>X</v>
      </c>
      <c r="AK1637" s="70" t="str" cm="1">
        <f t="array" ref="AK1637">_xlfn.IFS(AH1637&lt;&gt;"","1",AI1637&lt;&gt;"","2",AJ1637&lt;&gt;"","3")</f>
        <v>3</v>
      </c>
    </row>
    <row r="1638" spans="1:37" x14ac:dyDescent="0.25">
      <c r="A1638" t="s">
        <v>1850</v>
      </c>
      <c r="B1638" t="s">
        <v>713</v>
      </c>
      <c r="C1638" s="67" t="str">
        <f t="shared" si="180"/>
        <v>Hailee Koth</v>
      </c>
      <c r="D1638" s="71" t="str" cm="1">
        <f t="array" ref="D1638">_xlfn.IFS(AK1638="1",CONCATENATE(C1638,"Regional"),AK1638="2",CONCATENATE(C1638,"Sectional"),AK1638="3",CONCATENATE(C1638,COUNTIF($C$1:C1638,C1638)))</f>
        <v>Hailee Koth2</v>
      </c>
      <c r="E1638" s="66">
        <v>45159.458333333336</v>
      </c>
      <c r="F1638" t="s">
        <v>2609</v>
      </c>
      <c r="G1638" s="46">
        <v>45</v>
      </c>
      <c r="H1638" s="46">
        <v>137</v>
      </c>
      <c r="I1638" s="46">
        <v>43</v>
      </c>
      <c r="J1638" t="s">
        <v>2610</v>
      </c>
      <c r="K1638" t="s">
        <v>90</v>
      </c>
      <c r="L1638" s="46">
        <v>5330</v>
      </c>
      <c r="M1638" s="46">
        <v>71</v>
      </c>
      <c r="N1638" s="46">
        <v>71.3</v>
      </c>
      <c r="O1638" s="46">
        <v>126</v>
      </c>
      <c r="P1638" s="46">
        <f t="shared" si="181"/>
        <v>2</v>
      </c>
      <c r="R1638" s="67" t="s">
        <v>3131</v>
      </c>
      <c r="S1638" s="67">
        <f>COUNTIF(Y$2:$Y$100,R1638)</f>
        <v>0</v>
      </c>
      <c r="V1638" s="67">
        <f t="shared" si="182"/>
        <v>0</v>
      </c>
      <c r="X1638"/>
      <c r="Y1638" s="67" t="str">
        <f t="shared" si="186"/>
        <v xml:space="preserve"> </v>
      </c>
      <c r="AB1638" t="s">
        <v>90</v>
      </c>
      <c r="AC1638" s="46">
        <v>5330</v>
      </c>
      <c r="AD1638" s="46">
        <v>71</v>
      </c>
      <c r="AE1638" s="46">
        <v>71.3</v>
      </c>
      <c r="AF1638" s="46">
        <v>126</v>
      </c>
      <c r="AH1638" s="70" t="str">
        <f t="shared" si="183"/>
        <v/>
      </c>
      <c r="AI1638" s="70" t="str">
        <f t="shared" si="184"/>
        <v/>
      </c>
      <c r="AJ1638" s="70" t="str">
        <f t="shared" si="185"/>
        <v>X</v>
      </c>
      <c r="AK1638" s="70" t="str" cm="1">
        <f t="array" ref="AK1638">_xlfn.IFS(AH1638&lt;&gt;"","1",AI1638&lt;&gt;"","2",AJ1638&lt;&gt;"","3")</f>
        <v>3</v>
      </c>
    </row>
    <row r="1639" spans="1:37" x14ac:dyDescent="0.25">
      <c r="A1639" t="s">
        <v>1025</v>
      </c>
      <c r="B1639" t="s">
        <v>434</v>
      </c>
      <c r="C1639" s="67" t="str">
        <f t="shared" si="180"/>
        <v>Ella Geidel</v>
      </c>
      <c r="D1639" s="71" t="str" cm="1">
        <f t="array" ref="D1639">_xlfn.IFS(AK1639="1",CONCATENATE(C1639,"Regional"),AK1639="2",CONCATENATE(C1639,"Sectional"),AK1639="3",CONCATENATE(C1639,COUNTIF($C$1:C1639,C1639)))</f>
        <v>Ella Geidel2</v>
      </c>
      <c r="E1639" s="66">
        <v>45159.458333333336</v>
      </c>
      <c r="F1639" t="s">
        <v>2609</v>
      </c>
      <c r="G1639" s="46">
        <v>45</v>
      </c>
      <c r="H1639" s="46">
        <v>145</v>
      </c>
      <c r="I1639" s="46">
        <v>44</v>
      </c>
      <c r="J1639" t="s">
        <v>2610</v>
      </c>
      <c r="K1639" t="s">
        <v>90</v>
      </c>
      <c r="L1639" s="46">
        <v>5330</v>
      </c>
      <c r="M1639" s="46">
        <v>71</v>
      </c>
      <c r="N1639" s="46">
        <v>71.3</v>
      </c>
      <c r="O1639" s="46">
        <v>126</v>
      </c>
      <c r="P1639" s="46">
        <f t="shared" si="181"/>
        <v>2</v>
      </c>
      <c r="R1639" s="67" t="s">
        <v>1522</v>
      </c>
      <c r="S1639" s="67">
        <f>COUNTIF(Y$2:$Y$100,R1639)</f>
        <v>0</v>
      </c>
      <c r="V1639" s="67">
        <f t="shared" si="182"/>
        <v>0</v>
      </c>
      <c r="X1639"/>
      <c r="Y1639" s="67" t="str">
        <f t="shared" si="186"/>
        <v xml:space="preserve"> </v>
      </c>
      <c r="AB1639" t="s">
        <v>90</v>
      </c>
      <c r="AC1639" s="46">
        <v>5330</v>
      </c>
      <c r="AD1639" s="46">
        <v>71</v>
      </c>
      <c r="AE1639" s="46">
        <v>71.3</v>
      </c>
      <c r="AF1639" s="46">
        <v>126</v>
      </c>
      <c r="AH1639" s="70" t="str">
        <f t="shared" si="183"/>
        <v/>
      </c>
      <c r="AI1639" s="70" t="str">
        <f t="shared" si="184"/>
        <v/>
      </c>
      <c r="AJ1639" s="70" t="str">
        <f t="shared" si="185"/>
        <v>X</v>
      </c>
      <c r="AK1639" s="70" t="str" cm="1">
        <f t="array" ref="AK1639">_xlfn.IFS(AH1639&lt;&gt;"","1",AI1639&lt;&gt;"","2",AJ1639&lt;&gt;"","3")</f>
        <v>3</v>
      </c>
    </row>
    <row r="1640" spans="1:37" x14ac:dyDescent="0.25">
      <c r="A1640" t="s">
        <v>586</v>
      </c>
      <c r="B1640" t="s">
        <v>587</v>
      </c>
      <c r="C1640" s="67" t="str">
        <f t="shared" si="180"/>
        <v>Adalyn Johnston</v>
      </c>
      <c r="D1640" s="71" t="str" cm="1">
        <f t="array" ref="D1640">_xlfn.IFS(AK1640="1",CONCATENATE(C1640,"Regional"),AK1640="2",CONCATENATE(C1640,"Sectional"),AK1640="3",CONCATENATE(C1640,COUNTIF($C$1:C1640,C1640)))</f>
        <v>Adalyn Johnston3</v>
      </c>
      <c r="E1640" s="66">
        <v>45159.5</v>
      </c>
      <c r="F1640" t="s">
        <v>2487</v>
      </c>
      <c r="G1640" s="46">
        <v>42</v>
      </c>
      <c r="H1640" s="46">
        <v>39</v>
      </c>
      <c r="I1640" s="46">
        <v>1</v>
      </c>
      <c r="J1640" t="s">
        <v>1097</v>
      </c>
      <c r="K1640" t="s">
        <v>90</v>
      </c>
      <c r="L1640" s="46">
        <v>2599</v>
      </c>
      <c r="M1640" s="46">
        <v>36</v>
      </c>
      <c r="N1640" s="46">
        <v>35</v>
      </c>
      <c r="O1640" s="46">
        <v>117</v>
      </c>
      <c r="P1640" s="46">
        <f t="shared" si="181"/>
        <v>1</v>
      </c>
      <c r="R1640" s="67" t="s">
        <v>1235</v>
      </c>
      <c r="S1640" s="67">
        <f>COUNTIF(Y$2:$Y$100,R1640)</f>
        <v>0</v>
      </c>
      <c r="V1640" s="67">
        <f t="shared" si="182"/>
        <v>0</v>
      </c>
      <c r="X1640"/>
      <c r="Y1640" s="67" t="str">
        <f t="shared" si="186"/>
        <v xml:space="preserve"> </v>
      </c>
      <c r="AB1640" t="s">
        <v>90</v>
      </c>
      <c r="AC1640" s="46">
        <v>2599</v>
      </c>
      <c r="AD1640" s="46">
        <v>36</v>
      </c>
      <c r="AE1640" s="46">
        <v>35</v>
      </c>
      <c r="AF1640" s="46">
        <v>117</v>
      </c>
      <c r="AH1640" s="70" t="str">
        <f t="shared" si="183"/>
        <v/>
      </c>
      <c r="AI1640" s="70" t="str">
        <f t="shared" si="184"/>
        <v/>
      </c>
      <c r="AJ1640" s="70" t="str">
        <f t="shared" si="185"/>
        <v>X</v>
      </c>
      <c r="AK1640" s="70" t="str" cm="1">
        <f t="array" ref="AK1640">_xlfn.IFS(AH1640&lt;&gt;"","1",AI1640&lt;&gt;"","2",AJ1640&lt;&gt;"","3")</f>
        <v>3</v>
      </c>
    </row>
    <row r="1641" spans="1:37" x14ac:dyDescent="0.25">
      <c r="A1641" t="s">
        <v>3406</v>
      </c>
      <c r="B1641" t="s">
        <v>362</v>
      </c>
      <c r="C1641" s="67" t="str">
        <f t="shared" si="180"/>
        <v>Emma Cunningham</v>
      </c>
      <c r="D1641" s="71" t="str" cm="1">
        <f t="array" ref="D1641">_xlfn.IFS(AK1641="1",CONCATENATE(C1641,"Regional"),AK1641="2",CONCATENATE(C1641,"Sectional"),AK1641="3",CONCATENATE(C1641,COUNTIF($C$1:C1641,C1641)))</f>
        <v>Emma Cunningham3</v>
      </c>
      <c r="E1641" s="66">
        <v>45159.5</v>
      </c>
      <c r="F1641" t="s">
        <v>2487</v>
      </c>
      <c r="G1641" s="46">
        <v>42</v>
      </c>
      <c r="H1641" s="46">
        <v>40</v>
      </c>
      <c r="I1641" s="46">
        <v>2</v>
      </c>
      <c r="J1641" t="s">
        <v>1097</v>
      </c>
      <c r="K1641" t="s">
        <v>90</v>
      </c>
      <c r="L1641" s="46">
        <v>2599</v>
      </c>
      <c r="M1641" s="46">
        <v>36</v>
      </c>
      <c r="N1641" s="46">
        <v>35</v>
      </c>
      <c r="O1641" s="46">
        <v>117</v>
      </c>
      <c r="P1641" s="46">
        <f t="shared" si="181"/>
        <v>1</v>
      </c>
      <c r="R1641" s="67" t="s">
        <v>3549</v>
      </c>
      <c r="S1641" s="67">
        <f>COUNTIF(Y$2:$Y$100,R1641)</f>
        <v>0</v>
      </c>
      <c r="V1641" s="67">
        <f t="shared" si="182"/>
        <v>0</v>
      </c>
      <c r="X1641"/>
      <c r="Y1641" s="67" t="str">
        <f t="shared" si="186"/>
        <v xml:space="preserve"> </v>
      </c>
      <c r="AB1641" t="s">
        <v>90</v>
      </c>
      <c r="AC1641" s="46">
        <v>2599</v>
      </c>
      <c r="AD1641" s="46">
        <v>36</v>
      </c>
      <c r="AE1641" s="46">
        <v>35</v>
      </c>
      <c r="AF1641" s="46">
        <v>117</v>
      </c>
      <c r="AH1641" s="70" t="str">
        <f t="shared" si="183"/>
        <v/>
      </c>
      <c r="AI1641" s="70" t="str">
        <f t="shared" si="184"/>
        <v/>
      </c>
      <c r="AJ1641" s="70" t="str">
        <f t="shared" si="185"/>
        <v>X</v>
      </c>
      <c r="AK1641" s="70" t="str" cm="1">
        <f t="array" ref="AK1641">_xlfn.IFS(AH1641&lt;&gt;"","1",AI1641&lt;&gt;"","2",AJ1641&lt;&gt;"","3")</f>
        <v>3</v>
      </c>
    </row>
    <row r="1642" spans="1:37" x14ac:dyDescent="0.25">
      <c r="A1642" t="s">
        <v>869</v>
      </c>
      <c r="B1642" t="s">
        <v>870</v>
      </c>
      <c r="C1642" s="67" t="str">
        <f t="shared" si="180"/>
        <v>Vivien Ninham</v>
      </c>
      <c r="D1642" s="71" t="str" cm="1">
        <f t="array" ref="D1642">_xlfn.IFS(AK1642="1",CONCATENATE(C1642,"Regional"),AK1642="2",CONCATENATE(C1642,"Sectional"),AK1642="3",CONCATENATE(C1642,COUNTIF($C$1:C1642,C1642)))</f>
        <v>Vivien Ninham2</v>
      </c>
      <c r="E1642" s="66">
        <v>45159.5</v>
      </c>
      <c r="F1642" t="s">
        <v>2487</v>
      </c>
      <c r="G1642" s="46">
        <v>42</v>
      </c>
      <c r="H1642" s="46">
        <v>40</v>
      </c>
      <c r="I1642" s="46">
        <v>2</v>
      </c>
      <c r="J1642" t="s">
        <v>1097</v>
      </c>
      <c r="K1642" t="s">
        <v>90</v>
      </c>
      <c r="L1642" s="46">
        <v>2599</v>
      </c>
      <c r="M1642" s="46">
        <v>36</v>
      </c>
      <c r="N1642" s="46">
        <v>35</v>
      </c>
      <c r="O1642" s="46">
        <v>117</v>
      </c>
      <c r="P1642" s="46">
        <f t="shared" si="181"/>
        <v>1</v>
      </c>
      <c r="R1642" s="67" t="s">
        <v>1413</v>
      </c>
      <c r="S1642" s="67">
        <f>COUNTIF(Y$2:$Y$100,R1642)</f>
        <v>0</v>
      </c>
      <c r="V1642" s="67">
        <f t="shared" si="182"/>
        <v>0</v>
      </c>
      <c r="X1642"/>
      <c r="Y1642" s="67" t="str">
        <f t="shared" si="186"/>
        <v xml:space="preserve"> </v>
      </c>
      <c r="AB1642" t="s">
        <v>90</v>
      </c>
      <c r="AC1642" s="46">
        <v>2599</v>
      </c>
      <c r="AD1642" s="46">
        <v>36</v>
      </c>
      <c r="AE1642" s="46">
        <v>35</v>
      </c>
      <c r="AF1642" s="46">
        <v>117</v>
      </c>
      <c r="AH1642" s="70" t="str">
        <f t="shared" si="183"/>
        <v/>
      </c>
      <c r="AI1642" s="70" t="str">
        <f t="shared" si="184"/>
        <v/>
      </c>
      <c r="AJ1642" s="70" t="str">
        <f t="shared" si="185"/>
        <v>X</v>
      </c>
      <c r="AK1642" s="70" t="str" cm="1">
        <f t="array" ref="AK1642">_xlfn.IFS(AH1642&lt;&gt;"","1",AI1642&lt;&gt;"","2",AJ1642&lt;&gt;"","3")</f>
        <v>3</v>
      </c>
    </row>
    <row r="1643" spans="1:37" x14ac:dyDescent="0.25">
      <c r="A1643" t="s">
        <v>291</v>
      </c>
      <c r="B1643" t="s">
        <v>596</v>
      </c>
      <c r="C1643" s="67" t="str">
        <f t="shared" si="180"/>
        <v>Kristina Kruse</v>
      </c>
      <c r="D1643" s="71" t="str" cm="1">
        <f t="array" ref="D1643">_xlfn.IFS(AK1643="1",CONCATENATE(C1643,"Regional"),AK1643="2",CONCATENATE(C1643,"Sectional"),AK1643="3",CONCATENATE(C1643,COUNTIF($C$1:C1643,C1643)))</f>
        <v>Kristina Kruse3</v>
      </c>
      <c r="E1643" s="66">
        <v>45159.5</v>
      </c>
      <c r="F1643" t="s">
        <v>2487</v>
      </c>
      <c r="G1643" s="46">
        <v>42</v>
      </c>
      <c r="H1643" s="46">
        <v>41</v>
      </c>
      <c r="I1643" s="46">
        <v>4</v>
      </c>
      <c r="J1643" t="s">
        <v>1097</v>
      </c>
      <c r="K1643" t="s">
        <v>90</v>
      </c>
      <c r="L1643" s="46">
        <v>2599</v>
      </c>
      <c r="M1643" s="46">
        <v>36</v>
      </c>
      <c r="N1643" s="46">
        <v>35</v>
      </c>
      <c r="O1643" s="46">
        <v>117</v>
      </c>
      <c r="P1643" s="46">
        <f t="shared" si="181"/>
        <v>1</v>
      </c>
      <c r="R1643" s="67" t="s">
        <v>1242</v>
      </c>
      <c r="S1643" s="67">
        <f>COUNTIF(Y$2:$Y$100,R1643)</f>
        <v>0</v>
      </c>
      <c r="V1643" s="67">
        <f t="shared" si="182"/>
        <v>0</v>
      </c>
      <c r="X1643"/>
      <c r="Y1643" s="67" t="str">
        <f t="shared" si="186"/>
        <v xml:space="preserve"> </v>
      </c>
      <c r="AB1643" t="s">
        <v>90</v>
      </c>
      <c r="AC1643" s="46">
        <v>2599</v>
      </c>
      <c r="AD1643" s="46">
        <v>36</v>
      </c>
      <c r="AE1643" s="46">
        <v>35</v>
      </c>
      <c r="AF1643" s="46">
        <v>117</v>
      </c>
      <c r="AH1643" s="70" t="str">
        <f t="shared" si="183"/>
        <v/>
      </c>
      <c r="AI1643" s="70" t="str">
        <f t="shared" si="184"/>
        <v/>
      </c>
      <c r="AJ1643" s="70" t="str">
        <f t="shared" si="185"/>
        <v>X</v>
      </c>
      <c r="AK1643" s="70" t="str" cm="1">
        <f t="array" ref="AK1643">_xlfn.IFS(AH1643&lt;&gt;"","1",AI1643&lt;&gt;"","2",AJ1643&lt;&gt;"","3")</f>
        <v>3</v>
      </c>
    </row>
    <row r="1644" spans="1:37" x14ac:dyDescent="0.25">
      <c r="A1644" t="s">
        <v>594</v>
      </c>
      <c r="B1644" t="s">
        <v>507</v>
      </c>
      <c r="C1644" s="67" t="str">
        <f t="shared" si="180"/>
        <v>Chloe Strunk</v>
      </c>
      <c r="D1644" s="71" t="str" cm="1">
        <f t="array" ref="D1644">_xlfn.IFS(AK1644="1",CONCATENATE(C1644,"Regional"),AK1644="2",CONCATENATE(C1644,"Sectional"),AK1644="3",CONCATENATE(C1644,COUNTIF($C$1:C1644,C1644)))</f>
        <v>Chloe Strunk4</v>
      </c>
      <c r="E1644" s="66">
        <v>45159.5</v>
      </c>
      <c r="F1644" t="s">
        <v>2487</v>
      </c>
      <c r="G1644" s="46">
        <v>42</v>
      </c>
      <c r="H1644" s="46">
        <v>41</v>
      </c>
      <c r="I1644" s="46">
        <v>4</v>
      </c>
      <c r="J1644" t="s">
        <v>1097</v>
      </c>
      <c r="K1644" t="s">
        <v>90</v>
      </c>
      <c r="L1644" s="46">
        <v>2599</v>
      </c>
      <c r="M1644" s="46">
        <v>36</v>
      </c>
      <c r="N1644" s="46">
        <v>35</v>
      </c>
      <c r="O1644" s="46">
        <v>117</v>
      </c>
      <c r="P1644" s="46">
        <f t="shared" si="181"/>
        <v>1</v>
      </c>
      <c r="R1644" s="67" t="s">
        <v>1240</v>
      </c>
      <c r="S1644" s="67">
        <f>COUNTIF(Y$2:$Y$100,R1644)</f>
        <v>0</v>
      </c>
      <c r="V1644" s="67">
        <f t="shared" si="182"/>
        <v>0</v>
      </c>
      <c r="X1644"/>
      <c r="Y1644" s="67" t="str">
        <f t="shared" si="186"/>
        <v xml:space="preserve"> </v>
      </c>
      <c r="AB1644" t="s">
        <v>90</v>
      </c>
      <c r="AC1644" s="46">
        <v>2599</v>
      </c>
      <c r="AD1644" s="46">
        <v>36</v>
      </c>
      <c r="AE1644" s="46">
        <v>35</v>
      </c>
      <c r="AF1644" s="46">
        <v>117</v>
      </c>
      <c r="AH1644" s="70" t="str">
        <f t="shared" si="183"/>
        <v/>
      </c>
      <c r="AI1644" s="70" t="str">
        <f t="shared" si="184"/>
        <v/>
      </c>
      <c r="AJ1644" s="70" t="str">
        <f t="shared" si="185"/>
        <v>X</v>
      </c>
      <c r="AK1644" s="70" t="str" cm="1">
        <f t="array" ref="AK1644">_xlfn.IFS(AH1644&lt;&gt;"","1",AI1644&lt;&gt;"","2",AJ1644&lt;&gt;"","3")</f>
        <v>3</v>
      </c>
    </row>
    <row r="1645" spans="1:37" x14ac:dyDescent="0.25">
      <c r="A1645" t="s">
        <v>1817</v>
      </c>
      <c r="B1645" t="s">
        <v>362</v>
      </c>
      <c r="C1645" s="67" t="str">
        <f t="shared" si="180"/>
        <v>Emma Hudson</v>
      </c>
      <c r="D1645" s="71" t="str" cm="1">
        <f t="array" ref="D1645">_xlfn.IFS(AK1645="1",CONCATENATE(C1645,"Regional"),AK1645="2",CONCATENATE(C1645,"Sectional"),AK1645="3",CONCATENATE(C1645,COUNTIF($C$1:C1645,C1645)))</f>
        <v>Emma Hudson3</v>
      </c>
      <c r="E1645" s="66">
        <v>45159.5</v>
      </c>
      <c r="F1645" t="s">
        <v>2487</v>
      </c>
      <c r="G1645" s="46">
        <v>42</v>
      </c>
      <c r="H1645" s="46">
        <v>42</v>
      </c>
      <c r="I1645" s="46">
        <v>6</v>
      </c>
      <c r="J1645" t="s">
        <v>1097</v>
      </c>
      <c r="K1645" t="s">
        <v>90</v>
      </c>
      <c r="L1645" s="46">
        <v>2599</v>
      </c>
      <c r="M1645" s="46">
        <v>36</v>
      </c>
      <c r="N1645" s="46">
        <v>35</v>
      </c>
      <c r="O1645" s="46">
        <v>117</v>
      </c>
      <c r="P1645" s="46">
        <f t="shared" si="181"/>
        <v>1</v>
      </c>
      <c r="R1645" s="67" t="s">
        <v>2818</v>
      </c>
      <c r="S1645" s="67">
        <f>COUNTIF(Y$2:$Y$100,R1645)</f>
        <v>0</v>
      </c>
      <c r="V1645" s="67">
        <f t="shared" si="182"/>
        <v>0</v>
      </c>
      <c r="X1645"/>
      <c r="Y1645" s="67" t="str">
        <f t="shared" si="186"/>
        <v xml:space="preserve"> </v>
      </c>
      <c r="AB1645" t="s">
        <v>90</v>
      </c>
      <c r="AC1645" s="46">
        <v>2599</v>
      </c>
      <c r="AD1645" s="46">
        <v>36</v>
      </c>
      <c r="AE1645" s="46">
        <v>35</v>
      </c>
      <c r="AF1645" s="46">
        <v>117</v>
      </c>
      <c r="AH1645" s="70" t="str">
        <f t="shared" si="183"/>
        <v/>
      </c>
      <c r="AI1645" s="70" t="str">
        <f t="shared" si="184"/>
        <v/>
      </c>
      <c r="AJ1645" s="70" t="str">
        <f t="shared" si="185"/>
        <v>X</v>
      </c>
      <c r="AK1645" s="70" t="str" cm="1">
        <f t="array" ref="AK1645">_xlfn.IFS(AH1645&lt;&gt;"","1",AI1645&lt;&gt;"","2",AJ1645&lt;&gt;"","3")</f>
        <v>3</v>
      </c>
    </row>
    <row r="1646" spans="1:37" x14ac:dyDescent="0.25">
      <c r="A1646" t="s">
        <v>388</v>
      </c>
      <c r="B1646" t="s">
        <v>217</v>
      </c>
      <c r="C1646" s="67" t="str">
        <f t="shared" si="180"/>
        <v>Riley Wood</v>
      </c>
      <c r="D1646" s="71" t="str" cm="1">
        <f t="array" ref="D1646">_xlfn.IFS(AK1646="1",CONCATENATE(C1646,"Regional"),AK1646="2",CONCATENATE(C1646,"Sectional"),AK1646="3",CONCATENATE(C1646,COUNTIF($C$1:C1646,C1646)))</f>
        <v>Riley Wood3</v>
      </c>
      <c r="E1646" s="66">
        <v>45159.5</v>
      </c>
      <c r="F1646" t="s">
        <v>2487</v>
      </c>
      <c r="G1646" s="46">
        <v>42</v>
      </c>
      <c r="H1646" s="46">
        <v>43</v>
      </c>
      <c r="I1646" s="46">
        <v>7</v>
      </c>
      <c r="J1646" t="s">
        <v>1097</v>
      </c>
      <c r="K1646" t="s">
        <v>90</v>
      </c>
      <c r="L1646" s="46">
        <v>2599</v>
      </c>
      <c r="M1646" s="46">
        <v>36</v>
      </c>
      <c r="N1646" s="46">
        <v>35</v>
      </c>
      <c r="O1646" s="46">
        <v>117</v>
      </c>
      <c r="P1646" s="46">
        <f t="shared" si="181"/>
        <v>1</v>
      </c>
      <c r="R1646" s="67" t="s">
        <v>1292</v>
      </c>
      <c r="S1646" s="67">
        <f>COUNTIF(Y$2:$Y$100,R1646)</f>
        <v>0</v>
      </c>
      <c r="V1646" s="67">
        <f t="shared" si="182"/>
        <v>0</v>
      </c>
      <c r="X1646"/>
      <c r="Y1646" s="67" t="str">
        <f t="shared" si="186"/>
        <v xml:space="preserve"> </v>
      </c>
      <c r="AB1646" t="s">
        <v>90</v>
      </c>
      <c r="AC1646" s="46">
        <v>2599</v>
      </c>
      <c r="AD1646" s="46">
        <v>36</v>
      </c>
      <c r="AE1646" s="46">
        <v>35</v>
      </c>
      <c r="AF1646" s="46">
        <v>117</v>
      </c>
      <c r="AH1646" s="70" t="str">
        <f t="shared" si="183"/>
        <v/>
      </c>
      <c r="AI1646" s="70" t="str">
        <f t="shared" si="184"/>
        <v/>
      </c>
      <c r="AJ1646" s="70" t="str">
        <f t="shared" si="185"/>
        <v>X</v>
      </c>
      <c r="AK1646" s="70" t="str" cm="1">
        <f t="array" ref="AK1646">_xlfn.IFS(AH1646&lt;&gt;"","1",AI1646&lt;&gt;"","2",AJ1646&lt;&gt;"","3")</f>
        <v>3</v>
      </c>
    </row>
    <row r="1647" spans="1:37" x14ac:dyDescent="0.25">
      <c r="A1647" t="s">
        <v>696</v>
      </c>
      <c r="B1647" t="s">
        <v>328</v>
      </c>
      <c r="C1647" s="67" t="str">
        <f t="shared" si="180"/>
        <v>Emerson Fitzgerald</v>
      </c>
      <c r="D1647" s="71" t="str" cm="1">
        <f t="array" ref="D1647">_xlfn.IFS(AK1647="1",CONCATENATE(C1647,"Regional"),AK1647="2",CONCATENATE(C1647,"Sectional"),AK1647="3",CONCATENATE(C1647,COUNTIF($C$1:C1647,C1647)))</f>
        <v>Emerson Fitzgerald3</v>
      </c>
      <c r="E1647" s="66">
        <v>45159.5</v>
      </c>
      <c r="F1647" t="s">
        <v>2487</v>
      </c>
      <c r="G1647" s="46">
        <v>42</v>
      </c>
      <c r="H1647" s="46">
        <v>43</v>
      </c>
      <c r="I1647" s="46">
        <v>7</v>
      </c>
      <c r="J1647" t="s">
        <v>1097</v>
      </c>
      <c r="K1647" t="s">
        <v>90</v>
      </c>
      <c r="L1647" s="46">
        <v>2599</v>
      </c>
      <c r="M1647" s="46">
        <v>36</v>
      </c>
      <c r="N1647" s="46">
        <v>35</v>
      </c>
      <c r="O1647" s="46">
        <v>117</v>
      </c>
      <c r="P1647" s="46">
        <f t="shared" si="181"/>
        <v>1</v>
      </c>
      <c r="R1647" s="67" t="s">
        <v>1301</v>
      </c>
      <c r="S1647" s="67">
        <f>COUNTIF(Y$2:$Y$100,R1647)</f>
        <v>0</v>
      </c>
      <c r="V1647" s="67">
        <f t="shared" si="182"/>
        <v>0</v>
      </c>
      <c r="X1647"/>
      <c r="Y1647" s="67" t="str">
        <f t="shared" si="186"/>
        <v xml:space="preserve"> </v>
      </c>
      <c r="AB1647" t="s">
        <v>90</v>
      </c>
      <c r="AC1647" s="46">
        <v>2599</v>
      </c>
      <c r="AD1647" s="46">
        <v>36</v>
      </c>
      <c r="AE1647" s="46">
        <v>35</v>
      </c>
      <c r="AF1647" s="46">
        <v>117</v>
      </c>
      <c r="AH1647" s="70" t="str">
        <f t="shared" si="183"/>
        <v/>
      </c>
      <c r="AI1647" s="70" t="str">
        <f t="shared" si="184"/>
        <v/>
      </c>
      <c r="AJ1647" s="70" t="str">
        <f t="shared" si="185"/>
        <v>X</v>
      </c>
      <c r="AK1647" s="70" t="str" cm="1">
        <f t="array" ref="AK1647">_xlfn.IFS(AH1647&lt;&gt;"","1",AI1647&lt;&gt;"","2",AJ1647&lt;&gt;"","3")</f>
        <v>3</v>
      </c>
    </row>
    <row r="1648" spans="1:37" x14ac:dyDescent="0.25">
      <c r="A1648" t="s">
        <v>601</v>
      </c>
      <c r="B1648" t="s">
        <v>199</v>
      </c>
      <c r="C1648" s="67" t="str">
        <f t="shared" si="180"/>
        <v>Payton Dudra</v>
      </c>
      <c r="D1648" s="71" t="str" cm="1">
        <f t="array" ref="D1648">_xlfn.IFS(AK1648="1",CONCATENATE(C1648,"Regional"),AK1648="2",CONCATENATE(C1648,"Sectional"),AK1648="3",CONCATENATE(C1648,COUNTIF($C$1:C1648,C1648)))</f>
        <v>Payton Dudra4</v>
      </c>
      <c r="E1648" s="66">
        <v>45159.5</v>
      </c>
      <c r="F1648" t="s">
        <v>2487</v>
      </c>
      <c r="G1648" s="46">
        <v>42</v>
      </c>
      <c r="H1648" s="46">
        <v>43</v>
      </c>
      <c r="I1648" s="46">
        <v>7</v>
      </c>
      <c r="J1648" t="s">
        <v>1097</v>
      </c>
      <c r="K1648" t="s">
        <v>90</v>
      </c>
      <c r="L1648" s="46">
        <v>2599</v>
      </c>
      <c r="M1648" s="46">
        <v>36</v>
      </c>
      <c r="N1648" s="46">
        <v>35</v>
      </c>
      <c r="O1648" s="46">
        <v>117</v>
      </c>
      <c r="P1648" s="46">
        <f t="shared" si="181"/>
        <v>1</v>
      </c>
      <c r="R1648" s="67" t="s">
        <v>1245</v>
      </c>
      <c r="S1648" s="67">
        <f>COUNTIF(Y$2:$Y$100,R1648)</f>
        <v>0</v>
      </c>
      <c r="V1648" s="67">
        <f t="shared" si="182"/>
        <v>0</v>
      </c>
      <c r="X1648"/>
      <c r="Y1648" s="67" t="str">
        <f t="shared" si="186"/>
        <v xml:space="preserve"> </v>
      </c>
      <c r="AB1648" t="s">
        <v>90</v>
      </c>
      <c r="AC1648" s="46">
        <v>2599</v>
      </c>
      <c r="AD1648" s="46">
        <v>36</v>
      </c>
      <c r="AE1648" s="46">
        <v>35</v>
      </c>
      <c r="AF1648" s="46">
        <v>117</v>
      </c>
      <c r="AH1648" s="70" t="str">
        <f t="shared" si="183"/>
        <v/>
      </c>
      <c r="AI1648" s="70" t="str">
        <f t="shared" si="184"/>
        <v/>
      </c>
      <c r="AJ1648" s="70" t="str">
        <f t="shared" si="185"/>
        <v>X</v>
      </c>
      <c r="AK1648" s="70" t="str" cm="1">
        <f t="array" ref="AK1648">_xlfn.IFS(AH1648&lt;&gt;"","1",AI1648&lt;&gt;"","2",AJ1648&lt;&gt;"","3")</f>
        <v>3</v>
      </c>
    </row>
    <row r="1649" spans="1:37" x14ac:dyDescent="0.25">
      <c r="A1649" t="s">
        <v>489</v>
      </c>
      <c r="B1649" t="s">
        <v>692</v>
      </c>
      <c r="C1649" s="67" t="str">
        <f t="shared" si="180"/>
        <v>Julianne Bradford</v>
      </c>
      <c r="D1649" s="71" t="str" cm="1">
        <f t="array" ref="D1649">_xlfn.IFS(AK1649="1",CONCATENATE(C1649,"Regional"),AK1649="2",CONCATENATE(C1649,"Sectional"),AK1649="3",CONCATENATE(C1649,COUNTIF($C$1:C1649,C1649)))</f>
        <v>Julianne Bradford3</v>
      </c>
      <c r="E1649" s="66">
        <v>45159.5</v>
      </c>
      <c r="F1649" t="s">
        <v>2487</v>
      </c>
      <c r="G1649" s="46">
        <v>42</v>
      </c>
      <c r="H1649" s="46">
        <v>43</v>
      </c>
      <c r="I1649" s="46">
        <v>7</v>
      </c>
      <c r="J1649" t="s">
        <v>1097</v>
      </c>
      <c r="K1649" t="s">
        <v>90</v>
      </c>
      <c r="L1649" s="46">
        <v>2599</v>
      </c>
      <c r="M1649" s="46">
        <v>36</v>
      </c>
      <c r="N1649" s="46">
        <v>35</v>
      </c>
      <c r="O1649" s="46">
        <v>117</v>
      </c>
      <c r="P1649" s="46">
        <f t="shared" si="181"/>
        <v>1</v>
      </c>
      <c r="R1649" s="67" t="s">
        <v>1298</v>
      </c>
      <c r="S1649" s="67">
        <f>COUNTIF(Y$2:$Y$100,R1649)</f>
        <v>0</v>
      </c>
      <c r="V1649" s="67">
        <f t="shared" si="182"/>
        <v>0</v>
      </c>
      <c r="X1649"/>
      <c r="Y1649" s="67" t="str">
        <f t="shared" si="186"/>
        <v xml:space="preserve"> </v>
      </c>
      <c r="AB1649" t="s">
        <v>90</v>
      </c>
      <c r="AC1649" s="46">
        <v>2599</v>
      </c>
      <c r="AD1649" s="46">
        <v>36</v>
      </c>
      <c r="AE1649" s="46">
        <v>35</v>
      </c>
      <c r="AF1649" s="46">
        <v>117</v>
      </c>
      <c r="AH1649" s="70" t="str">
        <f t="shared" si="183"/>
        <v/>
      </c>
      <c r="AI1649" s="70" t="str">
        <f t="shared" si="184"/>
        <v/>
      </c>
      <c r="AJ1649" s="70" t="str">
        <f t="shared" si="185"/>
        <v>X</v>
      </c>
      <c r="AK1649" s="70" t="str" cm="1">
        <f t="array" ref="AK1649">_xlfn.IFS(AH1649&lt;&gt;"","1",AI1649&lt;&gt;"","2",AJ1649&lt;&gt;"","3")</f>
        <v>3</v>
      </c>
    </row>
    <row r="1650" spans="1:37" x14ac:dyDescent="0.25">
      <c r="A1650" t="s">
        <v>771</v>
      </c>
      <c r="B1650" t="s">
        <v>187</v>
      </c>
      <c r="C1650" s="67" t="str">
        <f t="shared" si="180"/>
        <v>Ava Beranek</v>
      </c>
      <c r="D1650" s="71" t="str" cm="1">
        <f t="array" ref="D1650">_xlfn.IFS(AK1650="1",CONCATENATE(C1650,"Regional"),AK1650="2",CONCATENATE(C1650,"Sectional"),AK1650="3",CONCATENATE(C1650,COUNTIF($C$1:C1650,C1650)))</f>
        <v>Ava Beranek3</v>
      </c>
      <c r="E1650" s="66">
        <v>45159.5</v>
      </c>
      <c r="F1650" t="s">
        <v>2487</v>
      </c>
      <c r="G1650" s="46">
        <v>42</v>
      </c>
      <c r="H1650" s="46">
        <v>44</v>
      </c>
      <c r="I1650" s="46">
        <v>11</v>
      </c>
      <c r="J1650" t="s">
        <v>1097</v>
      </c>
      <c r="K1650" t="s">
        <v>90</v>
      </c>
      <c r="L1650" s="46">
        <v>2599</v>
      </c>
      <c r="M1650" s="46">
        <v>36</v>
      </c>
      <c r="N1650" s="46">
        <v>35</v>
      </c>
      <c r="O1650" s="46">
        <v>117</v>
      </c>
      <c r="P1650" s="46">
        <f t="shared" si="181"/>
        <v>1</v>
      </c>
      <c r="R1650" s="67" t="s">
        <v>1354</v>
      </c>
      <c r="S1650" s="67">
        <f>COUNTIF(Y$2:$Y$100,R1650)</f>
        <v>0</v>
      </c>
      <c r="V1650" s="67">
        <f t="shared" si="182"/>
        <v>0</v>
      </c>
      <c r="X1650"/>
      <c r="Y1650" s="67" t="str">
        <f t="shared" si="186"/>
        <v xml:space="preserve"> </v>
      </c>
      <c r="AB1650" t="s">
        <v>90</v>
      </c>
      <c r="AC1650" s="46">
        <v>2599</v>
      </c>
      <c r="AD1650" s="46">
        <v>36</v>
      </c>
      <c r="AE1650" s="46">
        <v>35</v>
      </c>
      <c r="AF1650" s="46">
        <v>117</v>
      </c>
      <c r="AH1650" s="70" t="str">
        <f t="shared" si="183"/>
        <v/>
      </c>
      <c r="AI1650" s="70" t="str">
        <f t="shared" si="184"/>
        <v/>
      </c>
      <c r="AJ1650" s="70" t="str">
        <f t="shared" si="185"/>
        <v>X</v>
      </c>
      <c r="AK1650" s="70" t="str" cm="1">
        <f t="array" ref="AK1650">_xlfn.IFS(AH1650&lt;&gt;"","1",AI1650&lt;&gt;"","2",AJ1650&lt;&gt;"","3")</f>
        <v>3</v>
      </c>
    </row>
    <row r="1651" spans="1:37" x14ac:dyDescent="0.25">
      <c r="A1651" t="s">
        <v>356</v>
      </c>
      <c r="B1651" t="s">
        <v>599</v>
      </c>
      <c r="C1651" s="67" t="str">
        <f t="shared" si="180"/>
        <v>Grace Schuh</v>
      </c>
      <c r="D1651" s="71" t="str" cm="1">
        <f t="array" ref="D1651">_xlfn.IFS(AK1651="1",CONCATENATE(C1651,"Regional"),AK1651="2",CONCATENATE(C1651,"Sectional"),AK1651="3",CONCATENATE(C1651,COUNTIF($C$1:C1651,C1651)))</f>
        <v>Grace Schuh3</v>
      </c>
      <c r="E1651" s="66">
        <v>45159.5</v>
      </c>
      <c r="F1651" t="s">
        <v>2487</v>
      </c>
      <c r="G1651" s="46">
        <v>42</v>
      </c>
      <c r="H1651" s="46">
        <v>45</v>
      </c>
      <c r="I1651" s="46">
        <v>12</v>
      </c>
      <c r="J1651" t="s">
        <v>1097</v>
      </c>
      <c r="K1651" t="s">
        <v>90</v>
      </c>
      <c r="L1651" s="46">
        <v>2599</v>
      </c>
      <c r="M1651" s="46">
        <v>36</v>
      </c>
      <c r="N1651" s="46">
        <v>35</v>
      </c>
      <c r="O1651" s="46">
        <v>117</v>
      </c>
      <c r="P1651" s="46">
        <f t="shared" si="181"/>
        <v>1</v>
      </c>
      <c r="R1651" s="67" t="s">
        <v>2741</v>
      </c>
      <c r="S1651" s="67">
        <f>COUNTIF(Y$2:$Y$100,R1651)</f>
        <v>0</v>
      </c>
      <c r="V1651" s="67">
        <f t="shared" si="182"/>
        <v>0</v>
      </c>
      <c r="X1651"/>
      <c r="Y1651" s="67" t="str">
        <f t="shared" si="186"/>
        <v xml:space="preserve"> </v>
      </c>
      <c r="AB1651" t="s">
        <v>90</v>
      </c>
      <c r="AC1651" s="46">
        <v>2599</v>
      </c>
      <c r="AD1651" s="46">
        <v>36</v>
      </c>
      <c r="AE1651" s="46">
        <v>35</v>
      </c>
      <c r="AF1651" s="46">
        <v>117</v>
      </c>
      <c r="AH1651" s="70" t="str">
        <f t="shared" si="183"/>
        <v/>
      </c>
      <c r="AI1651" s="70" t="str">
        <f t="shared" si="184"/>
        <v/>
      </c>
      <c r="AJ1651" s="70" t="str">
        <f t="shared" si="185"/>
        <v>X</v>
      </c>
      <c r="AK1651" s="70" t="str" cm="1">
        <f t="array" ref="AK1651">_xlfn.IFS(AH1651&lt;&gt;"","1",AI1651&lt;&gt;"","2",AJ1651&lt;&gt;"","3")</f>
        <v>3</v>
      </c>
    </row>
    <row r="1652" spans="1:37" x14ac:dyDescent="0.25">
      <c r="A1652" t="s">
        <v>1109</v>
      </c>
      <c r="B1652" t="s">
        <v>401</v>
      </c>
      <c r="C1652" s="67" t="str">
        <f t="shared" si="180"/>
        <v>Hannah Fergus</v>
      </c>
      <c r="D1652" s="71" t="str" cm="1">
        <f t="array" ref="D1652">_xlfn.IFS(AK1652="1",CONCATENATE(C1652,"Regional"),AK1652="2",CONCATENATE(C1652,"Sectional"),AK1652="3",CONCATENATE(C1652,COUNTIF($C$1:C1652,C1652)))</f>
        <v>Hannah Fergus3</v>
      </c>
      <c r="E1652" s="66">
        <v>45159.5</v>
      </c>
      <c r="F1652" t="s">
        <v>2487</v>
      </c>
      <c r="G1652" s="46">
        <v>42</v>
      </c>
      <c r="H1652" s="46">
        <v>45</v>
      </c>
      <c r="I1652" s="46">
        <v>12</v>
      </c>
      <c r="J1652" t="s">
        <v>1097</v>
      </c>
      <c r="K1652" t="s">
        <v>90</v>
      </c>
      <c r="L1652" s="46">
        <v>2599</v>
      </c>
      <c r="M1652" s="46">
        <v>36</v>
      </c>
      <c r="N1652" s="46">
        <v>35</v>
      </c>
      <c r="O1652" s="46">
        <v>117</v>
      </c>
      <c r="P1652" s="46">
        <f t="shared" si="181"/>
        <v>1</v>
      </c>
      <c r="R1652" s="67" t="s">
        <v>1582</v>
      </c>
      <c r="S1652" s="67">
        <f>COUNTIF(Y$2:$Y$100,R1652)</f>
        <v>0</v>
      </c>
      <c r="V1652" s="67">
        <f t="shared" si="182"/>
        <v>0</v>
      </c>
      <c r="X1652"/>
      <c r="Y1652" s="67" t="str">
        <f t="shared" si="186"/>
        <v xml:space="preserve"> </v>
      </c>
      <c r="AB1652" t="s">
        <v>90</v>
      </c>
      <c r="AC1652" s="46">
        <v>2599</v>
      </c>
      <c r="AD1652" s="46">
        <v>36</v>
      </c>
      <c r="AE1652" s="46">
        <v>35</v>
      </c>
      <c r="AF1652" s="46">
        <v>117</v>
      </c>
      <c r="AH1652" s="70" t="str">
        <f t="shared" si="183"/>
        <v/>
      </c>
      <c r="AI1652" s="70" t="str">
        <f t="shared" si="184"/>
        <v/>
      </c>
      <c r="AJ1652" s="70" t="str">
        <f t="shared" si="185"/>
        <v>X</v>
      </c>
      <c r="AK1652" s="70" t="str" cm="1">
        <f t="array" ref="AK1652">_xlfn.IFS(AH1652&lt;&gt;"","1",AI1652&lt;&gt;"","2",AJ1652&lt;&gt;"","3")</f>
        <v>3</v>
      </c>
    </row>
    <row r="1653" spans="1:37" x14ac:dyDescent="0.25">
      <c r="A1653" t="s">
        <v>464</v>
      </c>
      <c r="B1653" t="s">
        <v>452</v>
      </c>
      <c r="C1653" s="67" t="str">
        <f t="shared" si="180"/>
        <v>Sophia Baek</v>
      </c>
      <c r="D1653" s="71" t="str" cm="1">
        <f t="array" ref="D1653">_xlfn.IFS(AK1653="1",CONCATENATE(C1653,"Regional"),AK1653="2",CONCATENATE(C1653,"Sectional"),AK1653="3",CONCATENATE(C1653,COUNTIF($C$1:C1653,C1653)))</f>
        <v>Sophia Baek2</v>
      </c>
      <c r="E1653" s="66">
        <v>45159.5</v>
      </c>
      <c r="F1653" t="s">
        <v>2487</v>
      </c>
      <c r="G1653" s="46">
        <v>42</v>
      </c>
      <c r="H1653" s="46">
        <v>45</v>
      </c>
      <c r="I1653" s="46">
        <v>12</v>
      </c>
      <c r="J1653" t="s">
        <v>1097</v>
      </c>
      <c r="K1653" t="s">
        <v>90</v>
      </c>
      <c r="L1653" s="46">
        <v>2599</v>
      </c>
      <c r="M1653" s="46">
        <v>36</v>
      </c>
      <c r="N1653" s="46">
        <v>35</v>
      </c>
      <c r="O1653" s="46">
        <v>117</v>
      </c>
      <c r="P1653" s="46">
        <f t="shared" si="181"/>
        <v>1</v>
      </c>
      <c r="R1653" s="67" t="s">
        <v>1163</v>
      </c>
      <c r="S1653" s="67">
        <f>COUNTIF(Y$2:$Y$100,R1653)</f>
        <v>0</v>
      </c>
      <c r="V1653" s="67">
        <f t="shared" si="182"/>
        <v>0</v>
      </c>
      <c r="X1653"/>
      <c r="Y1653" s="67" t="str">
        <f t="shared" si="186"/>
        <v xml:space="preserve"> </v>
      </c>
      <c r="AB1653" t="s">
        <v>90</v>
      </c>
      <c r="AC1653" s="46">
        <v>2599</v>
      </c>
      <c r="AD1653" s="46">
        <v>36</v>
      </c>
      <c r="AE1653" s="46">
        <v>35</v>
      </c>
      <c r="AF1653" s="46">
        <v>117</v>
      </c>
      <c r="AH1653" s="70" t="str">
        <f t="shared" si="183"/>
        <v/>
      </c>
      <c r="AI1653" s="70" t="str">
        <f t="shared" si="184"/>
        <v/>
      </c>
      <c r="AJ1653" s="70" t="str">
        <f t="shared" si="185"/>
        <v>X</v>
      </c>
      <c r="AK1653" s="70" t="str" cm="1">
        <f t="array" ref="AK1653">_xlfn.IFS(AH1653&lt;&gt;"","1",AI1653&lt;&gt;"","2",AJ1653&lt;&gt;"","3")</f>
        <v>3</v>
      </c>
    </row>
    <row r="1654" spans="1:37" x14ac:dyDescent="0.25">
      <c r="A1654" t="s">
        <v>1741</v>
      </c>
      <c r="B1654" t="s">
        <v>471</v>
      </c>
      <c r="C1654" s="67" t="str">
        <f t="shared" si="180"/>
        <v>Madelyn Gicius</v>
      </c>
      <c r="D1654" s="71" t="str" cm="1">
        <f t="array" ref="D1654">_xlfn.IFS(AK1654="1",CONCATENATE(C1654,"Regional"),AK1654="2",CONCATENATE(C1654,"Sectional"),AK1654="3",CONCATENATE(C1654,COUNTIF($C$1:C1654,C1654)))</f>
        <v>Madelyn Gicius4</v>
      </c>
      <c r="E1654" s="66">
        <v>45159.5</v>
      </c>
      <c r="F1654" t="s">
        <v>2487</v>
      </c>
      <c r="G1654" s="46">
        <v>42</v>
      </c>
      <c r="H1654" s="46">
        <v>46</v>
      </c>
      <c r="I1654" s="46">
        <v>15</v>
      </c>
      <c r="J1654" t="s">
        <v>1097</v>
      </c>
      <c r="K1654" t="s">
        <v>90</v>
      </c>
      <c r="L1654" s="46">
        <v>2599</v>
      </c>
      <c r="M1654" s="46">
        <v>36</v>
      </c>
      <c r="N1654" s="46">
        <v>35</v>
      </c>
      <c r="O1654" s="46">
        <v>117</v>
      </c>
      <c r="P1654" s="46">
        <f t="shared" si="181"/>
        <v>1</v>
      </c>
      <c r="R1654" s="67" t="s">
        <v>2738</v>
      </c>
      <c r="S1654" s="67">
        <f>COUNTIF(Y$2:$Y$100,R1654)</f>
        <v>0</v>
      </c>
      <c r="V1654" s="67">
        <f t="shared" si="182"/>
        <v>0</v>
      </c>
      <c r="X1654"/>
      <c r="Y1654" s="67" t="str">
        <f t="shared" si="186"/>
        <v xml:space="preserve"> </v>
      </c>
      <c r="AB1654" t="s">
        <v>90</v>
      </c>
      <c r="AC1654" s="46">
        <v>2599</v>
      </c>
      <c r="AD1654" s="46">
        <v>36</v>
      </c>
      <c r="AE1654" s="46">
        <v>35</v>
      </c>
      <c r="AF1654" s="46">
        <v>117</v>
      </c>
      <c r="AH1654" s="70" t="str">
        <f t="shared" si="183"/>
        <v/>
      </c>
      <c r="AI1654" s="70" t="str">
        <f t="shared" si="184"/>
        <v/>
      </c>
      <c r="AJ1654" s="70" t="str">
        <f t="shared" si="185"/>
        <v>X</v>
      </c>
      <c r="AK1654" s="70" t="str" cm="1">
        <f t="array" ref="AK1654">_xlfn.IFS(AH1654&lt;&gt;"","1",AI1654&lt;&gt;"","2",AJ1654&lt;&gt;"","3")</f>
        <v>3</v>
      </c>
    </row>
    <row r="1655" spans="1:37" x14ac:dyDescent="0.25">
      <c r="A1655" t="s">
        <v>694</v>
      </c>
      <c r="B1655" t="s">
        <v>695</v>
      </c>
      <c r="C1655" s="67" t="str">
        <f t="shared" si="180"/>
        <v>Audra Kasper</v>
      </c>
      <c r="D1655" s="71" t="str" cm="1">
        <f t="array" ref="D1655">_xlfn.IFS(AK1655="1",CONCATENATE(C1655,"Regional"),AK1655="2",CONCATENATE(C1655,"Sectional"),AK1655="3",CONCATENATE(C1655,COUNTIF($C$1:C1655,C1655)))</f>
        <v>Audra Kasper3</v>
      </c>
      <c r="E1655" s="66">
        <v>45159.5</v>
      </c>
      <c r="F1655" t="s">
        <v>2487</v>
      </c>
      <c r="G1655" s="46">
        <v>42</v>
      </c>
      <c r="H1655" s="46">
        <v>46</v>
      </c>
      <c r="I1655" s="46">
        <v>15</v>
      </c>
      <c r="J1655" t="s">
        <v>1097</v>
      </c>
      <c r="K1655" t="s">
        <v>90</v>
      </c>
      <c r="L1655" s="46">
        <v>2599</v>
      </c>
      <c r="M1655" s="46">
        <v>36</v>
      </c>
      <c r="N1655" s="46">
        <v>35</v>
      </c>
      <c r="O1655" s="46">
        <v>117</v>
      </c>
      <c r="P1655" s="46">
        <f t="shared" si="181"/>
        <v>1</v>
      </c>
      <c r="R1655" s="67" t="s">
        <v>1300</v>
      </c>
      <c r="S1655" s="67">
        <f>COUNTIF(Y$2:$Y$100,R1655)</f>
        <v>0</v>
      </c>
      <c r="V1655" s="67">
        <f t="shared" si="182"/>
        <v>0</v>
      </c>
      <c r="X1655"/>
      <c r="Y1655" s="67" t="str">
        <f t="shared" si="186"/>
        <v xml:space="preserve"> </v>
      </c>
      <c r="AB1655" t="s">
        <v>90</v>
      </c>
      <c r="AC1655" s="46">
        <v>2599</v>
      </c>
      <c r="AD1655" s="46">
        <v>36</v>
      </c>
      <c r="AE1655" s="46">
        <v>35</v>
      </c>
      <c r="AF1655" s="46">
        <v>117</v>
      </c>
      <c r="AH1655" s="70" t="str">
        <f t="shared" si="183"/>
        <v/>
      </c>
      <c r="AI1655" s="70" t="str">
        <f t="shared" si="184"/>
        <v/>
      </c>
      <c r="AJ1655" s="70" t="str">
        <f t="shared" si="185"/>
        <v>X</v>
      </c>
      <c r="AK1655" s="70" t="str" cm="1">
        <f t="array" ref="AK1655">_xlfn.IFS(AH1655&lt;&gt;"","1",AI1655&lt;&gt;"","2",AJ1655&lt;&gt;"","3")</f>
        <v>3</v>
      </c>
    </row>
    <row r="1656" spans="1:37" x14ac:dyDescent="0.25">
      <c r="A1656" t="s">
        <v>264</v>
      </c>
      <c r="B1656" t="s">
        <v>473</v>
      </c>
      <c r="C1656" s="67" t="str">
        <f t="shared" si="180"/>
        <v>Gabby Hauser</v>
      </c>
      <c r="D1656" s="71" t="str" cm="1">
        <f t="array" ref="D1656">_xlfn.IFS(AK1656="1",CONCATENATE(C1656,"Regional"),AK1656="2",CONCATENATE(C1656,"Sectional"),AK1656="3",CONCATENATE(C1656,COUNTIF($C$1:C1656,C1656)))</f>
        <v>Gabby Hauser2</v>
      </c>
      <c r="E1656" s="66">
        <v>45159.5</v>
      </c>
      <c r="F1656" t="s">
        <v>2487</v>
      </c>
      <c r="G1656" s="46">
        <v>42</v>
      </c>
      <c r="H1656" s="46">
        <v>46</v>
      </c>
      <c r="I1656" s="46">
        <v>15</v>
      </c>
      <c r="J1656" t="s">
        <v>1097</v>
      </c>
      <c r="K1656" t="s">
        <v>90</v>
      </c>
      <c r="L1656" s="46">
        <v>2599</v>
      </c>
      <c r="M1656" s="46">
        <v>36</v>
      </c>
      <c r="N1656" s="46">
        <v>35</v>
      </c>
      <c r="O1656" s="46">
        <v>117</v>
      </c>
      <c r="P1656" s="46">
        <f t="shared" si="181"/>
        <v>1</v>
      </c>
      <c r="R1656" s="67" t="s">
        <v>1303</v>
      </c>
      <c r="S1656" s="67">
        <f>COUNTIF(Y$2:$Y$100,R1656)</f>
        <v>0</v>
      </c>
      <c r="V1656" s="67">
        <f t="shared" si="182"/>
        <v>0</v>
      </c>
      <c r="X1656"/>
      <c r="Y1656" s="67" t="str">
        <f t="shared" si="186"/>
        <v xml:space="preserve"> </v>
      </c>
      <c r="AB1656" t="s">
        <v>90</v>
      </c>
      <c r="AC1656" s="46">
        <v>2599</v>
      </c>
      <c r="AD1656" s="46">
        <v>36</v>
      </c>
      <c r="AE1656" s="46">
        <v>35</v>
      </c>
      <c r="AF1656" s="46">
        <v>117</v>
      </c>
      <c r="AH1656" s="70" t="str">
        <f t="shared" si="183"/>
        <v/>
      </c>
      <c r="AI1656" s="70" t="str">
        <f t="shared" si="184"/>
        <v/>
      </c>
      <c r="AJ1656" s="70" t="str">
        <f t="shared" si="185"/>
        <v>X</v>
      </c>
      <c r="AK1656" s="70" t="str" cm="1">
        <f t="array" ref="AK1656">_xlfn.IFS(AH1656&lt;&gt;"","1",AI1656&lt;&gt;"","2",AJ1656&lt;&gt;"","3")</f>
        <v>3</v>
      </c>
    </row>
    <row r="1657" spans="1:37" x14ac:dyDescent="0.25">
      <c r="A1657" t="s">
        <v>1824</v>
      </c>
      <c r="B1657" t="s">
        <v>253</v>
      </c>
      <c r="C1657" s="67" t="str">
        <f t="shared" si="180"/>
        <v>Lily Wiitanen</v>
      </c>
      <c r="D1657" s="71" t="str" cm="1">
        <f t="array" ref="D1657">_xlfn.IFS(AK1657="1",CONCATENATE(C1657,"Regional"),AK1657="2",CONCATENATE(C1657,"Sectional"),AK1657="3",CONCATENATE(C1657,COUNTIF($C$1:C1657,C1657)))</f>
        <v>Lily Wiitanen2</v>
      </c>
      <c r="E1657" s="66">
        <v>45159.5</v>
      </c>
      <c r="F1657" t="s">
        <v>2487</v>
      </c>
      <c r="G1657" s="46">
        <v>42</v>
      </c>
      <c r="H1657" s="46">
        <v>48</v>
      </c>
      <c r="I1657" s="46">
        <v>18</v>
      </c>
      <c r="J1657" t="s">
        <v>1097</v>
      </c>
      <c r="K1657" t="s">
        <v>90</v>
      </c>
      <c r="L1657" s="46">
        <v>2599</v>
      </c>
      <c r="M1657" s="46">
        <v>36</v>
      </c>
      <c r="N1657" s="46">
        <v>35</v>
      </c>
      <c r="O1657" s="46">
        <v>117</v>
      </c>
      <c r="P1657" s="46">
        <f t="shared" si="181"/>
        <v>1</v>
      </c>
      <c r="R1657" s="67" t="s">
        <v>2827</v>
      </c>
      <c r="S1657" s="67">
        <f>COUNTIF(Y$2:$Y$100,R1657)</f>
        <v>0</v>
      </c>
      <c r="V1657" s="67">
        <f t="shared" si="182"/>
        <v>0</v>
      </c>
      <c r="X1657"/>
      <c r="Y1657" s="67" t="str">
        <f t="shared" si="186"/>
        <v xml:space="preserve"> </v>
      </c>
      <c r="AB1657" t="s">
        <v>90</v>
      </c>
      <c r="AC1657" s="46">
        <v>2599</v>
      </c>
      <c r="AD1657" s="46">
        <v>36</v>
      </c>
      <c r="AE1657" s="46">
        <v>35</v>
      </c>
      <c r="AF1657" s="46">
        <v>117</v>
      </c>
      <c r="AH1657" s="70" t="str">
        <f t="shared" si="183"/>
        <v/>
      </c>
      <c r="AI1657" s="70" t="str">
        <f t="shared" si="184"/>
        <v/>
      </c>
      <c r="AJ1657" s="70" t="str">
        <f t="shared" si="185"/>
        <v>X</v>
      </c>
      <c r="AK1657" s="70" t="str" cm="1">
        <f t="array" ref="AK1657">_xlfn.IFS(AH1657&lt;&gt;"","1",AI1657&lt;&gt;"","2",AJ1657&lt;&gt;"","3")</f>
        <v>3</v>
      </c>
    </row>
    <row r="1658" spans="1:37" x14ac:dyDescent="0.25">
      <c r="A1658" t="s">
        <v>310</v>
      </c>
      <c r="B1658" t="s">
        <v>699</v>
      </c>
      <c r="C1658" s="67" t="str">
        <f t="shared" si="180"/>
        <v>Emmaline Miller</v>
      </c>
      <c r="D1658" s="71" t="str" cm="1">
        <f t="array" ref="D1658">_xlfn.IFS(AK1658="1",CONCATENATE(C1658,"Regional"),AK1658="2",CONCATENATE(C1658,"Sectional"),AK1658="3",CONCATENATE(C1658,COUNTIF($C$1:C1658,C1658)))</f>
        <v>Emmaline Miller3</v>
      </c>
      <c r="E1658" s="66">
        <v>45159.5</v>
      </c>
      <c r="F1658" t="s">
        <v>2487</v>
      </c>
      <c r="G1658" s="46">
        <v>42</v>
      </c>
      <c r="H1658" s="46">
        <v>49</v>
      </c>
      <c r="I1658" s="46">
        <v>19</v>
      </c>
      <c r="J1658" t="s">
        <v>1097</v>
      </c>
      <c r="K1658" t="s">
        <v>90</v>
      </c>
      <c r="L1658" s="46">
        <v>2599</v>
      </c>
      <c r="M1658" s="46">
        <v>36</v>
      </c>
      <c r="N1658" s="46">
        <v>35</v>
      </c>
      <c r="O1658" s="46">
        <v>117</v>
      </c>
      <c r="P1658" s="46">
        <f t="shared" si="181"/>
        <v>1</v>
      </c>
      <c r="R1658" s="67" t="s">
        <v>1302</v>
      </c>
      <c r="S1658" s="67">
        <f>COUNTIF(Y$2:$Y$100,R1658)</f>
        <v>0</v>
      </c>
      <c r="V1658" s="67">
        <f t="shared" si="182"/>
        <v>0</v>
      </c>
      <c r="X1658"/>
      <c r="Y1658" s="67" t="str">
        <f t="shared" si="186"/>
        <v xml:space="preserve"> </v>
      </c>
      <c r="AB1658" t="s">
        <v>90</v>
      </c>
      <c r="AC1658" s="46">
        <v>2599</v>
      </c>
      <c r="AD1658" s="46">
        <v>36</v>
      </c>
      <c r="AE1658" s="46">
        <v>35</v>
      </c>
      <c r="AF1658" s="46">
        <v>117</v>
      </c>
      <c r="AH1658" s="70" t="str">
        <f t="shared" si="183"/>
        <v/>
      </c>
      <c r="AI1658" s="70" t="str">
        <f t="shared" si="184"/>
        <v/>
      </c>
      <c r="AJ1658" s="70" t="str">
        <f t="shared" si="185"/>
        <v>X</v>
      </c>
      <c r="AK1658" s="70" t="str" cm="1">
        <f t="array" ref="AK1658">_xlfn.IFS(AH1658&lt;&gt;"","1",AI1658&lt;&gt;"","2",AJ1658&lt;&gt;"","3")</f>
        <v>3</v>
      </c>
    </row>
    <row r="1659" spans="1:37" x14ac:dyDescent="0.25">
      <c r="A1659" t="s">
        <v>1828</v>
      </c>
      <c r="B1659" t="s">
        <v>434</v>
      </c>
      <c r="C1659" s="67" t="str">
        <f t="shared" si="180"/>
        <v>Ella Trewartha</v>
      </c>
      <c r="D1659" s="71" t="str" cm="1">
        <f t="array" ref="D1659">_xlfn.IFS(AK1659="1",CONCATENATE(C1659,"Regional"),AK1659="2",CONCATENATE(C1659,"Sectional"),AK1659="3",CONCATENATE(C1659,COUNTIF($C$1:C1659,C1659)))</f>
        <v>Ella Trewartha2</v>
      </c>
      <c r="E1659" s="66">
        <v>45159.5</v>
      </c>
      <c r="F1659" t="s">
        <v>2487</v>
      </c>
      <c r="G1659" s="46">
        <v>42</v>
      </c>
      <c r="H1659" s="46">
        <v>49</v>
      </c>
      <c r="I1659" s="46">
        <v>19</v>
      </c>
      <c r="J1659" t="s">
        <v>1097</v>
      </c>
      <c r="K1659" t="s">
        <v>90</v>
      </c>
      <c r="L1659" s="46">
        <v>2599</v>
      </c>
      <c r="M1659" s="46">
        <v>36</v>
      </c>
      <c r="N1659" s="46">
        <v>35</v>
      </c>
      <c r="O1659" s="46">
        <v>117</v>
      </c>
      <c r="P1659" s="46">
        <f t="shared" si="181"/>
        <v>1</v>
      </c>
      <c r="R1659" s="67" t="s">
        <v>2831</v>
      </c>
      <c r="S1659" s="67">
        <f>COUNTIF(Y$2:$Y$100,R1659)</f>
        <v>0</v>
      </c>
      <c r="V1659" s="67">
        <f t="shared" si="182"/>
        <v>0</v>
      </c>
      <c r="X1659"/>
      <c r="Y1659" s="67" t="str">
        <f t="shared" si="186"/>
        <v xml:space="preserve"> </v>
      </c>
      <c r="AB1659" t="s">
        <v>90</v>
      </c>
      <c r="AC1659" s="46">
        <v>2599</v>
      </c>
      <c r="AD1659" s="46">
        <v>36</v>
      </c>
      <c r="AE1659" s="46">
        <v>35</v>
      </c>
      <c r="AF1659" s="46">
        <v>117</v>
      </c>
      <c r="AH1659" s="70" t="str">
        <f t="shared" si="183"/>
        <v/>
      </c>
      <c r="AI1659" s="70" t="str">
        <f t="shared" si="184"/>
        <v/>
      </c>
      <c r="AJ1659" s="70" t="str">
        <f t="shared" si="185"/>
        <v>X</v>
      </c>
      <c r="AK1659" s="70" t="str" cm="1">
        <f t="array" ref="AK1659">_xlfn.IFS(AH1659&lt;&gt;"","1",AI1659&lt;&gt;"","2",AJ1659&lt;&gt;"","3")</f>
        <v>3</v>
      </c>
    </row>
    <row r="1660" spans="1:37" x14ac:dyDescent="0.25">
      <c r="A1660" t="s">
        <v>706</v>
      </c>
      <c r="B1660" t="s">
        <v>452</v>
      </c>
      <c r="C1660" s="67" t="str">
        <f t="shared" si="180"/>
        <v>Sophia Zabel</v>
      </c>
      <c r="D1660" s="71" t="str" cm="1">
        <f t="array" ref="D1660">_xlfn.IFS(AK1660="1",CONCATENATE(C1660,"Regional"),AK1660="2",CONCATENATE(C1660,"Sectional"),AK1660="3",CONCATENATE(C1660,COUNTIF($C$1:C1660,C1660)))</f>
        <v>Sophia Zabel3</v>
      </c>
      <c r="E1660" s="66">
        <v>45159.5</v>
      </c>
      <c r="F1660" t="s">
        <v>2487</v>
      </c>
      <c r="G1660" s="46">
        <v>42</v>
      </c>
      <c r="H1660" s="46">
        <v>49</v>
      </c>
      <c r="I1660" s="46">
        <v>19</v>
      </c>
      <c r="J1660" t="s">
        <v>1097</v>
      </c>
      <c r="K1660" t="s">
        <v>90</v>
      </c>
      <c r="L1660" s="46">
        <v>2599</v>
      </c>
      <c r="M1660" s="46">
        <v>36</v>
      </c>
      <c r="N1660" s="46">
        <v>35</v>
      </c>
      <c r="O1660" s="46">
        <v>117</v>
      </c>
      <c r="P1660" s="46">
        <f t="shared" si="181"/>
        <v>1</v>
      </c>
      <c r="R1660" s="67" t="s">
        <v>1307</v>
      </c>
      <c r="S1660" s="67">
        <f>COUNTIF(Y$2:$Y$100,R1660)</f>
        <v>0</v>
      </c>
      <c r="V1660" s="67">
        <f t="shared" si="182"/>
        <v>0</v>
      </c>
      <c r="X1660"/>
      <c r="Y1660" s="67" t="str">
        <f t="shared" si="186"/>
        <v xml:space="preserve"> </v>
      </c>
      <c r="AB1660" t="s">
        <v>90</v>
      </c>
      <c r="AC1660" s="46">
        <v>2599</v>
      </c>
      <c r="AD1660" s="46">
        <v>36</v>
      </c>
      <c r="AE1660" s="46">
        <v>35</v>
      </c>
      <c r="AF1660" s="46">
        <v>117</v>
      </c>
      <c r="AH1660" s="70" t="str">
        <f t="shared" si="183"/>
        <v/>
      </c>
      <c r="AI1660" s="70" t="str">
        <f t="shared" si="184"/>
        <v/>
      </c>
      <c r="AJ1660" s="70" t="str">
        <f t="shared" si="185"/>
        <v>X</v>
      </c>
      <c r="AK1660" s="70" t="str" cm="1">
        <f t="array" ref="AK1660">_xlfn.IFS(AH1660&lt;&gt;"","1",AI1660&lt;&gt;"","2",AJ1660&lt;&gt;"","3")</f>
        <v>3</v>
      </c>
    </row>
    <row r="1661" spans="1:37" x14ac:dyDescent="0.25">
      <c r="A1661" t="s">
        <v>871</v>
      </c>
      <c r="B1661" t="s">
        <v>434</v>
      </c>
      <c r="C1661" s="67" t="str">
        <f t="shared" si="180"/>
        <v>Ella Ficarri</v>
      </c>
      <c r="D1661" s="71" t="str" cm="1">
        <f t="array" ref="D1661">_xlfn.IFS(AK1661="1",CONCATENATE(C1661,"Regional"),AK1661="2",CONCATENATE(C1661,"Sectional"),AK1661="3",CONCATENATE(C1661,COUNTIF($C$1:C1661,C1661)))</f>
        <v>Ella Ficarri2</v>
      </c>
      <c r="E1661" s="66">
        <v>45159.5</v>
      </c>
      <c r="F1661" t="s">
        <v>2487</v>
      </c>
      <c r="G1661" s="46">
        <v>42</v>
      </c>
      <c r="H1661" s="46">
        <v>49</v>
      </c>
      <c r="I1661" s="46">
        <v>19</v>
      </c>
      <c r="J1661" t="s">
        <v>1097</v>
      </c>
      <c r="K1661" t="s">
        <v>90</v>
      </c>
      <c r="L1661" s="46">
        <v>2599</v>
      </c>
      <c r="M1661" s="46">
        <v>36</v>
      </c>
      <c r="N1661" s="46">
        <v>35</v>
      </c>
      <c r="O1661" s="46">
        <v>117</v>
      </c>
      <c r="P1661" s="46">
        <f t="shared" si="181"/>
        <v>1</v>
      </c>
      <c r="R1661" s="67" t="s">
        <v>1414</v>
      </c>
      <c r="S1661" s="67">
        <f>COUNTIF(Y$2:$Y$100,R1661)</f>
        <v>0</v>
      </c>
      <c r="V1661" s="67">
        <f t="shared" si="182"/>
        <v>0</v>
      </c>
      <c r="X1661"/>
      <c r="Y1661" s="67" t="str">
        <f t="shared" si="186"/>
        <v xml:space="preserve"> </v>
      </c>
      <c r="AB1661" t="s">
        <v>90</v>
      </c>
      <c r="AC1661" s="46">
        <v>2599</v>
      </c>
      <c r="AD1661" s="46">
        <v>36</v>
      </c>
      <c r="AE1661" s="46">
        <v>35</v>
      </c>
      <c r="AF1661" s="46">
        <v>117</v>
      </c>
      <c r="AH1661" s="70" t="str">
        <f t="shared" si="183"/>
        <v/>
      </c>
      <c r="AI1661" s="70" t="str">
        <f t="shared" si="184"/>
        <v/>
      </c>
      <c r="AJ1661" s="70" t="str">
        <f t="shared" si="185"/>
        <v>X</v>
      </c>
      <c r="AK1661" s="70" t="str" cm="1">
        <f t="array" ref="AK1661">_xlfn.IFS(AH1661&lt;&gt;"","1",AI1661&lt;&gt;"","2",AJ1661&lt;&gt;"","3")</f>
        <v>3</v>
      </c>
    </row>
    <row r="1662" spans="1:37" x14ac:dyDescent="0.25">
      <c r="A1662" t="s">
        <v>373</v>
      </c>
      <c r="B1662" t="s">
        <v>371</v>
      </c>
      <c r="C1662" s="67" t="str">
        <f t="shared" si="180"/>
        <v>Abby Waara</v>
      </c>
      <c r="D1662" s="71" t="str" cm="1">
        <f t="array" ref="D1662">_xlfn.IFS(AK1662="1",CONCATENATE(C1662,"Regional"),AK1662="2",CONCATENATE(C1662,"Sectional"),AK1662="3",CONCATENATE(C1662,COUNTIF($C$1:C1662,C1662)))</f>
        <v>Abby Waara2</v>
      </c>
      <c r="E1662" s="66">
        <v>45159.5</v>
      </c>
      <c r="F1662" t="s">
        <v>2487</v>
      </c>
      <c r="G1662" s="46">
        <v>42</v>
      </c>
      <c r="H1662" s="46">
        <v>50</v>
      </c>
      <c r="I1662" s="46">
        <v>23</v>
      </c>
      <c r="J1662" t="s">
        <v>1097</v>
      </c>
      <c r="K1662" t="s">
        <v>90</v>
      </c>
      <c r="L1662" s="46">
        <v>2599</v>
      </c>
      <c r="M1662" s="46">
        <v>36</v>
      </c>
      <c r="N1662" s="46">
        <v>35</v>
      </c>
      <c r="O1662" s="46">
        <v>117</v>
      </c>
      <c r="P1662" s="46">
        <f t="shared" si="181"/>
        <v>1</v>
      </c>
      <c r="R1662" s="67" t="s">
        <v>2954</v>
      </c>
      <c r="S1662" s="67">
        <f>COUNTIF(Y$2:$Y$100,R1662)</f>
        <v>0</v>
      </c>
      <c r="V1662" s="67">
        <f t="shared" si="182"/>
        <v>0</v>
      </c>
      <c r="X1662"/>
      <c r="Y1662" s="67" t="str">
        <f t="shared" si="186"/>
        <v xml:space="preserve"> </v>
      </c>
      <c r="AB1662" t="s">
        <v>90</v>
      </c>
      <c r="AC1662" s="46">
        <v>2599</v>
      </c>
      <c r="AD1662" s="46">
        <v>36</v>
      </c>
      <c r="AE1662" s="46">
        <v>35</v>
      </c>
      <c r="AF1662" s="46">
        <v>117</v>
      </c>
      <c r="AH1662" s="70" t="str">
        <f t="shared" si="183"/>
        <v/>
      </c>
      <c r="AI1662" s="70" t="str">
        <f t="shared" si="184"/>
        <v/>
      </c>
      <c r="AJ1662" s="70" t="str">
        <f t="shared" si="185"/>
        <v>X</v>
      </c>
      <c r="AK1662" s="70" t="str" cm="1">
        <f t="array" ref="AK1662">_xlfn.IFS(AH1662&lt;&gt;"","1",AI1662&lt;&gt;"","2",AJ1662&lt;&gt;"","3")</f>
        <v>3</v>
      </c>
    </row>
    <row r="1663" spans="1:37" x14ac:dyDescent="0.25">
      <c r="A1663" t="s">
        <v>670</v>
      </c>
      <c r="B1663" t="s">
        <v>647</v>
      </c>
      <c r="C1663" s="67" t="str">
        <f t="shared" si="180"/>
        <v>Lucy Kim</v>
      </c>
      <c r="D1663" s="71" t="str" cm="1">
        <f t="array" ref="D1663">_xlfn.IFS(AK1663="1",CONCATENATE(C1663,"Regional"),AK1663="2",CONCATENATE(C1663,"Sectional"),AK1663="3",CONCATENATE(C1663,COUNTIF($C$1:C1663,C1663)))</f>
        <v>Lucy Kim3</v>
      </c>
      <c r="E1663" s="66">
        <v>45159.5</v>
      </c>
      <c r="F1663" t="s">
        <v>2487</v>
      </c>
      <c r="G1663" s="46">
        <v>42</v>
      </c>
      <c r="H1663" s="46">
        <v>50</v>
      </c>
      <c r="I1663" s="46">
        <v>23</v>
      </c>
      <c r="J1663" t="s">
        <v>1097</v>
      </c>
      <c r="K1663" t="s">
        <v>90</v>
      </c>
      <c r="L1663" s="46">
        <v>2599</v>
      </c>
      <c r="M1663" s="46">
        <v>36</v>
      </c>
      <c r="N1663" s="46">
        <v>35</v>
      </c>
      <c r="O1663" s="46">
        <v>117</v>
      </c>
      <c r="P1663" s="46">
        <f t="shared" si="181"/>
        <v>1</v>
      </c>
      <c r="R1663" s="67" t="s">
        <v>2822</v>
      </c>
      <c r="S1663" s="67">
        <f>COUNTIF(Y$2:$Y$100,R1663)</f>
        <v>0</v>
      </c>
      <c r="V1663" s="67">
        <f t="shared" si="182"/>
        <v>0</v>
      </c>
      <c r="X1663"/>
      <c r="Y1663" s="67" t="str">
        <f t="shared" si="186"/>
        <v xml:space="preserve"> </v>
      </c>
      <c r="AB1663" t="s">
        <v>90</v>
      </c>
      <c r="AC1663" s="46">
        <v>2599</v>
      </c>
      <c r="AD1663" s="46">
        <v>36</v>
      </c>
      <c r="AE1663" s="46">
        <v>35</v>
      </c>
      <c r="AF1663" s="46">
        <v>117</v>
      </c>
      <c r="AH1663" s="70" t="str">
        <f t="shared" si="183"/>
        <v/>
      </c>
      <c r="AI1663" s="70" t="str">
        <f t="shared" si="184"/>
        <v/>
      </c>
      <c r="AJ1663" s="70" t="str">
        <f t="shared" si="185"/>
        <v>X</v>
      </c>
      <c r="AK1663" s="70" t="str" cm="1">
        <f t="array" ref="AK1663">_xlfn.IFS(AH1663&lt;&gt;"","1",AI1663&lt;&gt;"","2",AJ1663&lt;&gt;"","3")</f>
        <v>3</v>
      </c>
    </row>
    <row r="1664" spans="1:37" x14ac:dyDescent="0.25">
      <c r="A1664" t="s">
        <v>373</v>
      </c>
      <c r="B1664" t="s">
        <v>184</v>
      </c>
      <c r="C1664" s="67" t="str">
        <f t="shared" si="180"/>
        <v>Allison Waara</v>
      </c>
      <c r="D1664" s="71" t="str" cm="1">
        <f t="array" ref="D1664">_xlfn.IFS(AK1664="1",CONCATENATE(C1664,"Regional"),AK1664="2",CONCATENATE(C1664,"Sectional"),AK1664="3",CONCATENATE(C1664,COUNTIF($C$1:C1664,C1664)))</f>
        <v>Allison Waara3</v>
      </c>
      <c r="E1664" s="66">
        <v>45159.5</v>
      </c>
      <c r="F1664" t="s">
        <v>2487</v>
      </c>
      <c r="G1664" s="46">
        <v>42</v>
      </c>
      <c r="H1664" s="46">
        <v>50</v>
      </c>
      <c r="I1664" s="46">
        <v>23</v>
      </c>
      <c r="J1664" t="s">
        <v>1097</v>
      </c>
      <c r="K1664" t="s">
        <v>90</v>
      </c>
      <c r="L1664" s="46">
        <v>2599</v>
      </c>
      <c r="M1664" s="46">
        <v>36</v>
      </c>
      <c r="N1664" s="46">
        <v>35</v>
      </c>
      <c r="O1664" s="46">
        <v>117</v>
      </c>
      <c r="P1664" s="46">
        <f t="shared" si="181"/>
        <v>1</v>
      </c>
      <c r="R1664" s="67" t="s">
        <v>2944</v>
      </c>
      <c r="S1664" s="67">
        <f>COUNTIF(Y$2:$Y$100,R1664)</f>
        <v>0</v>
      </c>
      <c r="V1664" s="67">
        <f t="shared" si="182"/>
        <v>0</v>
      </c>
      <c r="X1664"/>
      <c r="Y1664" s="67" t="str">
        <f t="shared" si="186"/>
        <v xml:space="preserve"> </v>
      </c>
      <c r="AB1664" t="s">
        <v>90</v>
      </c>
      <c r="AC1664" s="46">
        <v>2599</v>
      </c>
      <c r="AD1664" s="46">
        <v>36</v>
      </c>
      <c r="AE1664" s="46">
        <v>35</v>
      </c>
      <c r="AF1664" s="46">
        <v>117</v>
      </c>
      <c r="AH1664" s="70" t="str">
        <f t="shared" si="183"/>
        <v/>
      </c>
      <c r="AI1664" s="70" t="str">
        <f t="shared" si="184"/>
        <v/>
      </c>
      <c r="AJ1664" s="70" t="str">
        <f t="shared" si="185"/>
        <v>X</v>
      </c>
      <c r="AK1664" s="70" t="str" cm="1">
        <f t="array" ref="AK1664">_xlfn.IFS(AH1664&lt;&gt;"","1",AI1664&lt;&gt;"","2",AJ1664&lt;&gt;"","3")</f>
        <v>3</v>
      </c>
    </row>
    <row r="1665" spans="1:37" x14ac:dyDescent="0.25">
      <c r="A1665" t="s">
        <v>3393</v>
      </c>
      <c r="B1665" t="s">
        <v>538</v>
      </c>
      <c r="C1665" s="67" t="str">
        <f t="shared" si="180"/>
        <v>Lilly Qualley</v>
      </c>
      <c r="D1665" s="71" t="str" cm="1">
        <f t="array" ref="D1665">_xlfn.IFS(AK1665="1",CONCATENATE(C1665,"Regional"),AK1665="2",CONCATENATE(C1665,"Sectional"),AK1665="3",CONCATENATE(C1665,COUNTIF($C$1:C1665,C1665)))</f>
        <v>Lilly Qualley3</v>
      </c>
      <c r="E1665" s="66">
        <v>45159.5</v>
      </c>
      <c r="F1665" t="s">
        <v>2487</v>
      </c>
      <c r="G1665" s="46">
        <v>42</v>
      </c>
      <c r="H1665" s="46">
        <v>51</v>
      </c>
      <c r="I1665" s="46">
        <v>26</v>
      </c>
      <c r="J1665" t="s">
        <v>1097</v>
      </c>
      <c r="K1665" t="s">
        <v>90</v>
      </c>
      <c r="L1665" s="46">
        <v>2599</v>
      </c>
      <c r="M1665" s="46">
        <v>36</v>
      </c>
      <c r="N1665" s="46">
        <v>35</v>
      </c>
      <c r="O1665" s="46">
        <v>117</v>
      </c>
      <c r="P1665" s="46">
        <f t="shared" si="181"/>
        <v>1</v>
      </c>
      <c r="R1665" s="67" t="s">
        <v>3508</v>
      </c>
      <c r="S1665" s="67">
        <f>COUNTIF(Y$2:$Y$100,R1665)</f>
        <v>0</v>
      </c>
      <c r="V1665" s="67">
        <f t="shared" si="182"/>
        <v>0</v>
      </c>
      <c r="X1665"/>
      <c r="Y1665" s="67" t="str">
        <f t="shared" si="186"/>
        <v xml:space="preserve"> </v>
      </c>
      <c r="AB1665" t="s">
        <v>90</v>
      </c>
      <c r="AC1665" s="46">
        <v>2599</v>
      </c>
      <c r="AD1665" s="46">
        <v>36</v>
      </c>
      <c r="AE1665" s="46">
        <v>35</v>
      </c>
      <c r="AF1665" s="46">
        <v>117</v>
      </c>
      <c r="AH1665" s="70" t="str">
        <f t="shared" si="183"/>
        <v/>
      </c>
      <c r="AI1665" s="70" t="str">
        <f t="shared" si="184"/>
        <v/>
      </c>
      <c r="AJ1665" s="70" t="str">
        <f t="shared" si="185"/>
        <v>X</v>
      </c>
      <c r="AK1665" s="70" t="str" cm="1">
        <f t="array" ref="AK1665">_xlfn.IFS(AH1665&lt;&gt;"","1",AI1665&lt;&gt;"","2",AJ1665&lt;&gt;"","3")</f>
        <v>3</v>
      </c>
    </row>
    <row r="1666" spans="1:37" x14ac:dyDescent="0.25">
      <c r="A1666" t="s">
        <v>466</v>
      </c>
      <c r="B1666" t="s">
        <v>414</v>
      </c>
      <c r="C1666" s="67" t="str">
        <f t="shared" ref="C1666:C1729" si="187">CONCATENATE(B1666," ",A1666)</f>
        <v>Megan Gelb</v>
      </c>
      <c r="D1666" s="71" t="str" cm="1">
        <f t="array" ref="D1666">_xlfn.IFS(AK1666="1",CONCATENATE(C1666,"Regional"),AK1666="2",CONCATENATE(C1666,"Sectional"),AK1666="3",CONCATENATE(C1666,COUNTIF($C$1:C1666,C1666)))</f>
        <v>Megan Gelb3</v>
      </c>
      <c r="E1666" s="66">
        <v>45159.5</v>
      </c>
      <c r="F1666" t="s">
        <v>2487</v>
      </c>
      <c r="G1666" s="46">
        <v>42</v>
      </c>
      <c r="H1666" s="46">
        <v>51</v>
      </c>
      <c r="I1666" s="46">
        <v>26</v>
      </c>
      <c r="J1666" t="s">
        <v>1097</v>
      </c>
      <c r="K1666" t="s">
        <v>90</v>
      </c>
      <c r="L1666" s="46">
        <v>2599</v>
      </c>
      <c r="M1666" s="46">
        <v>36</v>
      </c>
      <c r="N1666" s="46">
        <v>35</v>
      </c>
      <c r="O1666" s="46">
        <v>117</v>
      </c>
      <c r="P1666" s="46">
        <f t="shared" ref="P1666:P1729" si="188">IF(L1666&gt;4000,2,1)</f>
        <v>1</v>
      </c>
      <c r="R1666" s="67" t="s">
        <v>2743</v>
      </c>
      <c r="S1666" s="67">
        <f>COUNTIF(Y$2:$Y$100,R1666)</f>
        <v>0</v>
      </c>
      <c r="V1666" s="67">
        <f t="shared" ref="V1666:V1729" si="189">COUNTIF(R1666:R4289,Y1666)</f>
        <v>0</v>
      </c>
      <c r="X1666"/>
      <c r="Y1666" s="67" t="str">
        <f t="shared" si="186"/>
        <v xml:space="preserve"> </v>
      </c>
      <c r="AB1666" t="s">
        <v>90</v>
      </c>
      <c r="AC1666" s="46">
        <v>2599</v>
      </c>
      <c r="AD1666" s="46">
        <v>36</v>
      </c>
      <c r="AE1666" s="46">
        <v>35</v>
      </c>
      <c r="AF1666" s="46">
        <v>117</v>
      </c>
      <c r="AH1666" s="70" t="str">
        <f t="shared" ref="AH1666:AH1729" si="190">IF(ISNUMBER(SEARCH("regional",$F1666)),$F1666,"")</f>
        <v/>
      </c>
      <c r="AI1666" s="70" t="str">
        <f t="shared" ref="AI1666:AI1729" si="191">IF(ISNUMBER(SEARCH("sectional",$F1666)),$F1666,"")</f>
        <v/>
      </c>
      <c r="AJ1666" s="70" t="str">
        <f t="shared" ref="AJ1666:AJ1729" si="192">IF(AND(AH1666="",AI1666=""),"X","")</f>
        <v>X</v>
      </c>
      <c r="AK1666" s="70" t="str" cm="1">
        <f t="array" ref="AK1666">_xlfn.IFS(AH1666&lt;&gt;"","1",AI1666&lt;&gt;"","2",AJ1666&lt;&gt;"","3")</f>
        <v>3</v>
      </c>
    </row>
    <row r="1667" spans="1:37" x14ac:dyDescent="0.25">
      <c r="A1667" t="s">
        <v>466</v>
      </c>
      <c r="B1667" t="s">
        <v>434</v>
      </c>
      <c r="C1667" s="67" t="str">
        <f t="shared" si="187"/>
        <v>Ella Gelb</v>
      </c>
      <c r="D1667" s="71" t="str" cm="1">
        <f t="array" ref="D1667">_xlfn.IFS(AK1667="1",CONCATENATE(C1667,"Regional"),AK1667="2",CONCATENATE(C1667,"Sectional"),AK1667="3",CONCATENATE(C1667,COUNTIF($C$1:C1667,C1667)))</f>
        <v>Ella Gelb3</v>
      </c>
      <c r="E1667" s="66">
        <v>45159.5</v>
      </c>
      <c r="F1667" t="s">
        <v>2487</v>
      </c>
      <c r="G1667" s="46">
        <v>42</v>
      </c>
      <c r="H1667" s="46">
        <v>51</v>
      </c>
      <c r="I1667" s="46">
        <v>26</v>
      </c>
      <c r="J1667" t="s">
        <v>1097</v>
      </c>
      <c r="K1667" t="s">
        <v>90</v>
      </c>
      <c r="L1667" s="46">
        <v>2599</v>
      </c>
      <c r="M1667" s="46">
        <v>36</v>
      </c>
      <c r="N1667" s="46">
        <v>35</v>
      </c>
      <c r="O1667" s="46">
        <v>117</v>
      </c>
      <c r="P1667" s="46">
        <f t="shared" si="188"/>
        <v>1</v>
      </c>
      <c r="R1667" s="67" t="s">
        <v>1164</v>
      </c>
      <c r="S1667" s="67">
        <f>COUNTIF(Y$2:$Y$100,R1667)</f>
        <v>0</v>
      </c>
      <c r="V1667" s="67">
        <f t="shared" si="189"/>
        <v>0</v>
      </c>
      <c r="X1667"/>
      <c r="Y1667" s="67" t="str">
        <f t="shared" si="186"/>
        <v xml:space="preserve"> </v>
      </c>
      <c r="AB1667" t="s">
        <v>90</v>
      </c>
      <c r="AC1667" s="46">
        <v>2599</v>
      </c>
      <c r="AD1667" s="46">
        <v>36</v>
      </c>
      <c r="AE1667" s="46">
        <v>35</v>
      </c>
      <c r="AF1667" s="46">
        <v>117</v>
      </c>
      <c r="AH1667" s="70" t="str">
        <f t="shared" si="190"/>
        <v/>
      </c>
      <c r="AI1667" s="70" t="str">
        <f t="shared" si="191"/>
        <v/>
      </c>
      <c r="AJ1667" s="70" t="str">
        <f t="shared" si="192"/>
        <v>X</v>
      </c>
      <c r="AK1667" s="70" t="str" cm="1">
        <f t="array" ref="AK1667">_xlfn.IFS(AH1667&lt;&gt;"","1",AI1667&lt;&gt;"","2",AJ1667&lt;&gt;"","3")</f>
        <v>3</v>
      </c>
    </row>
    <row r="1668" spans="1:37" x14ac:dyDescent="0.25">
      <c r="A1668" t="s">
        <v>1931</v>
      </c>
      <c r="B1668" t="s">
        <v>184</v>
      </c>
      <c r="C1668" s="67" t="str">
        <f t="shared" si="187"/>
        <v>Allison Klee</v>
      </c>
      <c r="D1668" s="71" t="str" cm="1">
        <f t="array" ref="D1668">_xlfn.IFS(AK1668="1",CONCATENATE(C1668,"Regional"),AK1668="2",CONCATENATE(C1668,"Sectional"),AK1668="3",CONCATENATE(C1668,COUNTIF($C$1:C1668,C1668)))</f>
        <v>Allison Klee3</v>
      </c>
      <c r="E1668" s="66">
        <v>45159.5</v>
      </c>
      <c r="F1668" t="s">
        <v>2487</v>
      </c>
      <c r="G1668" s="46">
        <v>42</v>
      </c>
      <c r="H1668" s="46">
        <v>51</v>
      </c>
      <c r="I1668" s="46">
        <v>26</v>
      </c>
      <c r="J1668" t="s">
        <v>1097</v>
      </c>
      <c r="K1668" t="s">
        <v>90</v>
      </c>
      <c r="L1668" s="46">
        <v>2599</v>
      </c>
      <c r="M1668" s="46">
        <v>36</v>
      </c>
      <c r="N1668" s="46">
        <v>35</v>
      </c>
      <c r="O1668" s="46">
        <v>117</v>
      </c>
      <c r="P1668" s="46">
        <f t="shared" si="188"/>
        <v>1</v>
      </c>
      <c r="R1668" s="67" t="s">
        <v>2946</v>
      </c>
      <c r="S1668" s="67">
        <f>COUNTIF(Y$2:$Y$100,R1668)</f>
        <v>0</v>
      </c>
      <c r="V1668" s="67">
        <f t="shared" si="189"/>
        <v>0</v>
      </c>
      <c r="X1668"/>
      <c r="Y1668" s="67" t="str">
        <f t="shared" si="186"/>
        <v xml:space="preserve"> </v>
      </c>
      <c r="AB1668" t="s">
        <v>90</v>
      </c>
      <c r="AC1668" s="46">
        <v>2599</v>
      </c>
      <c r="AD1668" s="46">
        <v>36</v>
      </c>
      <c r="AE1668" s="46">
        <v>35</v>
      </c>
      <c r="AF1668" s="46">
        <v>117</v>
      </c>
      <c r="AH1668" s="70" t="str">
        <f t="shared" si="190"/>
        <v/>
      </c>
      <c r="AI1668" s="70" t="str">
        <f t="shared" si="191"/>
        <v/>
      </c>
      <c r="AJ1668" s="70" t="str">
        <f t="shared" si="192"/>
        <v>X</v>
      </c>
      <c r="AK1668" s="70" t="str" cm="1">
        <f t="array" ref="AK1668">_xlfn.IFS(AH1668&lt;&gt;"","1",AI1668&lt;&gt;"","2",AJ1668&lt;&gt;"","3")</f>
        <v>3</v>
      </c>
    </row>
    <row r="1669" spans="1:37" x14ac:dyDescent="0.25">
      <c r="A1669" t="s">
        <v>254</v>
      </c>
      <c r="B1669" t="s">
        <v>187</v>
      </c>
      <c r="C1669" s="67" t="str">
        <f t="shared" si="187"/>
        <v>Ava Gerend</v>
      </c>
      <c r="D1669" s="71" t="str" cm="1">
        <f t="array" ref="D1669">_xlfn.IFS(AK1669="1",CONCATENATE(C1669,"Regional"),AK1669="2",CONCATENATE(C1669,"Sectional"),AK1669="3",CONCATENATE(C1669,COUNTIF($C$1:C1669,C1669)))</f>
        <v>Ava Gerend3</v>
      </c>
      <c r="E1669" s="66">
        <v>45159.5</v>
      </c>
      <c r="F1669" t="s">
        <v>2487</v>
      </c>
      <c r="G1669" s="46">
        <v>42</v>
      </c>
      <c r="H1669" s="46">
        <v>52</v>
      </c>
      <c r="I1669" s="46">
        <v>30</v>
      </c>
      <c r="J1669" t="s">
        <v>1097</v>
      </c>
      <c r="K1669" t="s">
        <v>90</v>
      </c>
      <c r="L1669" s="46">
        <v>2599</v>
      </c>
      <c r="M1669" s="46">
        <v>36</v>
      </c>
      <c r="N1669" s="46">
        <v>35</v>
      </c>
      <c r="O1669" s="46">
        <v>117</v>
      </c>
      <c r="P1669" s="46">
        <f t="shared" si="188"/>
        <v>1</v>
      </c>
      <c r="R1669" s="67" t="s">
        <v>1416</v>
      </c>
      <c r="S1669" s="67">
        <f>COUNTIF(Y$2:$Y$100,R1669)</f>
        <v>0</v>
      </c>
      <c r="V1669" s="67">
        <f t="shared" si="189"/>
        <v>0</v>
      </c>
      <c r="X1669"/>
      <c r="Y1669" s="67" t="str">
        <f t="shared" si="186"/>
        <v xml:space="preserve"> </v>
      </c>
      <c r="AB1669" t="s">
        <v>90</v>
      </c>
      <c r="AC1669" s="46">
        <v>2599</v>
      </c>
      <c r="AD1669" s="46">
        <v>36</v>
      </c>
      <c r="AE1669" s="46">
        <v>35</v>
      </c>
      <c r="AF1669" s="46">
        <v>117</v>
      </c>
      <c r="AH1669" s="70" t="str">
        <f t="shared" si="190"/>
        <v/>
      </c>
      <c r="AI1669" s="70" t="str">
        <f t="shared" si="191"/>
        <v/>
      </c>
      <c r="AJ1669" s="70" t="str">
        <f t="shared" si="192"/>
        <v>X</v>
      </c>
      <c r="AK1669" s="70" t="str" cm="1">
        <f t="array" ref="AK1669">_xlfn.IFS(AH1669&lt;&gt;"","1",AI1669&lt;&gt;"","2",AJ1669&lt;&gt;"","3")</f>
        <v>3</v>
      </c>
    </row>
    <row r="1670" spans="1:37" x14ac:dyDescent="0.25">
      <c r="A1670" t="s">
        <v>1682</v>
      </c>
      <c r="B1670" t="s">
        <v>875</v>
      </c>
      <c r="C1670" s="67" t="str">
        <f t="shared" si="187"/>
        <v>Layla Vengrowsky</v>
      </c>
      <c r="D1670" s="71" t="str" cm="1">
        <f t="array" ref="D1670">_xlfn.IFS(AK1670="1",CONCATENATE(C1670,"Regional"),AK1670="2",CONCATENATE(C1670,"Sectional"),AK1670="3",CONCATENATE(C1670,COUNTIF($C$1:C1670,C1670)))</f>
        <v>Layla Vengrowsky2</v>
      </c>
      <c r="E1670" s="66">
        <v>45159.5</v>
      </c>
      <c r="F1670" t="s">
        <v>2487</v>
      </c>
      <c r="G1670" s="46">
        <v>42</v>
      </c>
      <c r="H1670" s="46">
        <v>52</v>
      </c>
      <c r="I1670" s="46">
        <v>30</v>
      </c>
      <c r="J1670" t="s">
        <v>1097</v>
      </c>
      <c r="K1670" t="s">
        <v>90</v>
      </c>
      <c r="L1670" s="46">
        <v>2599</v>
      </c>
      <c r="M1670" s="46">
        <v>36</v>
      </c>
      <c r="N1670" s="46">
        <v>35</v>
      </c>
      <c r="O1670" s="46">
        <v>117</v>
      </c>
      <c r="P1670" s="46">
        <f t="shared" si="188"/>
        <v>1</v>
      </c>
      <c r="R1670" s="67" t="s">
        <v>3582</v>
      </c>
      <c r="S1670" s="67">
        <f>COUNTIF(Y$2:$Y$100,R1670)</f>
        <v>0</v>
      </c>
      <c r="V1670" s="67">
        <f t="shared" si="189"/>
        <v>0</v>
      </c>
      <c r="X1670"/>
      <c r="Y1670" s="67" t="str">
        <f t="shared" si="186"/>
        <v xml:space="preserve"> </v>
      </c>
      <c r="AB1670" t="s">
        <v>90</v>
      </c>
      <c r="AC1670" s="46">
        <v>2599</v>
      </c>
      <c r="AD1670" s="46">
        <v>36</v>
      </c>
      <c r="AE1670" s="46">
        <v>35</v>
      </c>
      <c r="AF1670" s="46">
        <v>117</v>
      </c>
      <c r="AH1670" s="70" t="str">
        <f t="shared" si="190"/>
        <v/>
      </c>
      <c r="AI1670" s="70" t="str">
        <f t="shared" si="191"/>
        <v/>
      </c>
      <c r="AJ1670" s="70" t="str">
        <f t="shared" si="192"/>
        <v>X</v>
      </c>
      <c r="AK1670" s="70" t="str" cm="1">
        <f t="array" ref="AK1670">_xlfn.IFS(AH1670&lt;&gt;"","1",AI1670&lt;&gt;"","2",AJ1670&lt;&gt;"","3")</f>
        <v>3</v>
      </c>
    </row>
    <row r="1671" spans="1:37" x14ac:dyDescent="0.25">
      <c r="A1671" t="s">
        <v>480</v>
      </c>
      <c r="B1671" t="s">
        <v>511</v>
      </c>
      <c r="C1671" s="67" t="str">
        <f t="shared" si="187"/>
        <v>Eleanor Van Handel</v>
      </c>
      <c r="D1671" s="71" t="str" cm="1">
        <f t="array" ref="D1671">_xlfn.IFS(AK1671="1",CONCATENATE(C1671,"Regional"),AK1671="2",CONCATENATE(C1671,"Sectional"),AK1671="3",CONCATENATE(C1671,COUNTIF($C$1:C1671,C1671)))</f>
        <v>Eleanor Van Handel2</v>
      </c>
      <c r="E1671" s="66">
        <v>45159.5</v>
      </c>
      <c r="F1671" t="s">
        <v>2487</v>
      </c>
      <c r="G1671" s="46">
        <v>42</v>
      </c>
      <c r="H1671" s="46">
        <v>52</v>
      </c>
      <c r="I1671" s="46">
        <v>30</v>
      </c>
      <c r="J1671" t="s">
        <v>1097</v>
      </c>
      <c r="K1671" t="s">
        <v>90</v>
      </c>
      <c r="L1671" s="46">
        <v>2599</v>
      </c>
      <c r="M1671" s="46">
        <v>36</v>
      </c>
      <c r="N1671" s="46">
        <v>35</v>
      </c>
      <c r="O1671" s="46">
        <v>117</v>
      </c>
      <c r="P1671" s="46">
        <f t="shared" si="188"/>
        <v>1</v>
      </c>
      <c r="R1671" s="67" t="s">
        <v>2740</v>
      </c>
      <c r="S1671" s="67">
        <f>COUNTIF(Y$2:$Y$100,R1671)</f>
        <v>0</v>
      </c>
      <c r="V1671" s="67">
        <f t="shared" si="189"/>
        <v>0</v>
      </c>
      <c r="X1671"/>
      <c r="Y1671" s="67" t="str">
        <f t="shared" si="186"/>
        <v xml:space="preserve"> </v>
      </c>
      <c r="AB1671" t="s">
        <v>90</v>
      </c>
      <c r="AC1671" s="46">
        <v>2599</v>
      </c>
      <c r="AD1671" s="46">
        <v>36</v>
      </c>
      <c r="AE1671" s="46">
        <v>35</v>
      </c>
      <c r="AF1671" s="46">
        <v>117</v>
      </c>
      <c r="AH1671" s="70" t="str">
        <f t="shared" si="190"/>
        <v/>
      </c>
      <c r="AI1671" s="70" t="str">
        <f t="shared" si="191"/>
        <v/>
      </c>
      <c r="AJ1671" s="70" t="str">
        <f t="shared" si="192"/>
        <v>X</v>
      </c>
      <c r="AK1671" s="70" t="str" cm="1">
        <f t="array" ref="AK1671">_xlfn.IFS(AH1671&lt;&gt;"","1",AI1671&lt;&gt;"","2",AJ1671&lt;&gt;"","3")</f>
        <v>3</v>
      </c>
    </row>
    <row r="1672" spans="1:37" x14ac:dyDescent="0.25">
      <c r="A1672" t="s">
        <v>705</v>
      </c>
      <c r="B1672" t="s">
        <v>1648</v>
      </c>
      <c r="C1672" s="67" t="str">
        <f t="shared" si="187"/>
        <v>Lainey Prunty</v>
      </c>
      <c r="D1672" s="71" t="str" cm="1">
        <f t="array" ref="D1672">_xlfn.IFS(AK1672="1",CONCATENATE(C1672,"Regional"),AK1672="2",CONCATENATE(C1672,"Sectional"),AK1672="3",CONCATENATE(C1672,COUNTIF($C$1:C1672,C1672)))</f>
        <v>Lainey Prunty3</v>
      </c>
      <c r="E1672" s="66">
        <v>45159.5</v>
      </c>
      <c r="F1672" t="s">
        <v>2487</v>
      </c>
      <c r="G1672" s="46">
        <v>42</v>
      </c>
      <c r="H1672" s="46">
        <v>53</v>
      </c>
      <c r="I1672" s="46">
        <v>33</v>
      </c>
      <c r="J1672" t="s">
        <v>1097</v>
      </c>
      <c r="K1672" t="s">
        <v>90</v>
      </c>
      <c r="L1672" s="46">
        <v>2599</v>
      </c>
      <c r="M1672" s="46">
        <v>36</v>
      </c>
      <c r="N1672" s="46">
        <v>35</v>
      </c>
      <c r="O1672" s="46">
        <v>117</v>
      </c>
      <c r="P1672" s="46">
        <f t="shared" si="188"/>
        <v>1</v>
      </c>
      <c r="R1672" s="67" t="s">
        <v>2825</v>
      </c>
      <c r="S1672" s="67">
        <f>COUNTIF(Y$2:$Y$100,R1672)</f>
        <v>0</v>
      </c>
      <c r="V1672" s="67">
        <f t="shared" si="189"/>
        <v>0</v>
      </c>
      <c r="X1672"/>
      <c r="Y1672" s="67" t="str">
        <f t="shared" si="186"/>
        <v xml:space="preserve"> </v>
      </c>
      <c r="AB1672" t="s">
        <v>90</v>
      </c>
      <c r="AC1672" s="46">
        <v>2599</v>
      </c>
      <c r="AD1672" s="46">
        <v>36</v>
      </c>
      <c r="AE1672" s="46">
        <v>35</v>
      </c>
      <c r="AF1672" s="46">
        <v>117</v>
      </c>
      <c r="AH1672" s="70" t="str">
        <f t="shared" si="190"/>
        <v/>
      </c>
      <c r="AI1672" s="70" t="str">
        <f t="shared" si="191"/>
        <v/>
      </c>
      <c r="AJ1672" s="70" t="str">
        <f t="shared" si="192"/>
        <v>X</v>
      </c>
      <c r="AK1672" s="70" t="str" cm="1">
        <f t="array" ref="AK1672">_xlfn.IFS(AH1672&lt;&gt;"","1",AI1672&lt;&gt;"","2",AJ1672&lt;&gt;"","3")</f>
        <v>3</v>
      </c>
    </row>
    <row r="1673" spans="1:37" x14ac:dyDescent="0.25">
      <c r="A1673" t="s">
        <v>823</v>
      </c>
      <c r="B1673" t="s">
        <v>824</v>
      </c>
      <c r="C1673" s="67" t="str">
        <f t="shared" si="187"/>
        <v>eden delsart</v>
      </c>
      <c r="D1673" s="71" t="str" cm="1">
        <f t="array" ref="D1673">_xlfn.IFS(AK1673="1",CONCATENATE(C1673,"Regional"),AK1673="2",CONCATENATE(C1673,"Sectional"),AK1673="3",CONCATENATE(C1673,COUNTIF($C$1:C1673,C1673)))</f>
        <v>eden delsart3</v>
      </c>
      <c r="E1673" s="66">
        <v>45159.5</v>
      </c>
      <c r="F1673" t="s">
        <v>2487</v>
      </c>
      <c r="G1673" s="46">
        <v>42</v>
      </c>
      <c r="H1673" s="46">
        <v>53</v>
      </c>
      <c r="I1673" s="46">
        <v>33</v>
      </c>
      <c r="J1673" t="s">
        <v>1097</v>
      </c>
      <c r="K1673" t="s">
        <v>90</v>
      </c>
      <c r="L1673" s="46">
        <v>2599</v>
      </c>
      <c r="M1673" s="46">
        <v>36</v>
      </c>
      <c r="N1673" s="46">
        <v>35</v>
      </c>
      <c r="O1673" s="46">
        <v>117</v>
      </c>
      <c r="P1673" s="46">
        <f t="shared" si="188"/>
        <v>1</v>
      </c>
      <c r="R1673" s="67" t="s">
        <v>1382</v>
      </c>
      <c r="S1673" s="67">
        <f>COUNTIF(Y$2:$Y$100,R1673)</f>
        <v>0</v>
      </c>
      <c r="V1673" s="67">
        <f t="shared" si="189"/>
        <v>0</v>
      </c>
      <c r="X1673"/>
      <c r="Y1673" s="67" t="str">
        <f t="shared" si="186"/>
        <v xml:space="preserve"> </v>
      </c>
      <c r="AB1673" t="s">
        <v>90</v>
      </c>
      <c r="AC1673" s="46">
        <v>2599</v>
      </c>
      <c r="AD1673" s="46">
        <v>36</v>
      </c>
      <c r="AE1673" s="46">
        <v>35</v>
      </c>
      <c r="AF1673" s="46">
        <v>117</v>
      </c>
      <c r="AH1673" s="70" t="str">
        <f t="shared" si="190"/>
        <v/>
      </c>
      <c r="AI1673" s="70" t="str">
        <f t="shared" si="191"/>
        <v/>
      </c>
      <c r="AJ1673" s="70" t="str">
        <f t="shared" si="192"/>
        <v>X</v>
      </c>
      <c r="AK1673" s="70" t="str" cm="1">
        <f t="array" ref="AK1673">_xlfn.IFS(AH1673&lt;&gt;"","1",AI1673&lt;&gt;"","2",AJ1673&lt;&gt;"","3")</f>
        <v>3</v>
      </c>
    </row>
    <row r="1674" spans="1:37" x14ac:dyDescent="0.25">
      <c r="A1674" t="s">
        <v>827</v>
      </c>
      <c r="B1674" t="s">
        <v>828</v>
      </c>
      <c r="C1674" s="67" t="str">
        <f t="shared" si="187"/>
        <v>Bella Daul</v>
      </c>
      <c r="D1674" s="71" t="str" cm="1">
        <f t="array" ref="D1674">_xlfn.IFS(AK1674="1",CONCATENATE(C1674,"Regional"),AK1674="2",CONCATENATE(C1674,"Sectional"),AK1674="3",CONCATENATE(C1674,COUNTIF($C$1:C1674,C1674)))</f>
        <v>Bella Daul2</v>
      </c>
      <c r="E1674" s="66">
        <v>45159.5</v>
      </c>
      <c r="F1674" t="s">
        <v>2487</v>
      </c>
      <c r="G1674" s="46">
        <v>42</v>
      </c>
      <c r="H1674" s="46">
        <v>54</v>
      </c>
      <c r="I1674" s="46">
        <v>35</v>
      </c>
      <c r="J1674" t="s">
        <v>1097</v>
      </c>
      <c r="K1674" t="s">
        <v>90</v>
      </c>
      <c r="L1674" s="46">
        <v>2599</v>
      </c>
      <c r="M1674" s="46">
        <v>36</v>
      </c>
      <c r="N1674" s="46">
        <v>35</v>
      </c>
      <c r="O1674" s="46">
        <v>117</v>
      </c>
      <c r="P1674" s="46">
        <f t="shared" si="188"/>
        <v>1</v>
      </c>
      <c r="R1674" s="67" t="s">
        <v>1384</v>
      </c>
      <c r="S1674" s="67">
        <f>COUNTIF(Y$2:$Y$100,R1674)</f>
        <v>0</v>
      </c>
      <c r="V1674" s="67">
        <f t="shared" si="189"/>
        <v>0</v>
      </c>
      <c r="X1674"/>
      <c r="Y1674" s="67" t="str">
        <f t="shared" si="186"/>
        <v xml:space="preserve"> </v>
      </c>
      <c r="AB1674" t="s">
        <v>90</v>
      </c>
      <c r="AC1674" s="46">
        <v>2599</v>
      </c>
      <c r="AD1674" s="46">
        <v>36</v>
      </c>
      <c r="AE1674" s="46">
        <v>35</v>
      </c>
      <c r="AF1674" s="46">
        <v>117</v>
      </c>
      <c r="AH1674" s="70" t="str">
        <f t="shared" si="190"/>
        <v/>
      </c>
      <c r="AI1674" s="70" t="str">
        <f t="shared" si="191"/>
        <v/>
      </c>
      <c r="AJ1674" s="70" t="str">
        <f t="shared" si="192"/>
        <v>X</v>
      </c>
      <c r="AK1674" s="70" t="str" cm="1">
        <f t="array" ref="AK1674">_xlfn.IFS(AH1674&lt;&gt;"","1",AI1674&lt;&gt;"","2",AJ1674&lt;&gt;"","3")</f>
        <v>3</v>
      </c>
    </row>
    <row r="1675" spans="1:37" x14ac:dyDescent="0.25">
      <c r="A1675" t="s">
        <v>383</v>
      </c>
      <c r="B1675" t="s">
        <v>567</v>
      </c>
      <c r="C1675" s="67" t="str">
        <f t="shared" si="187"/>
        <v>Anika Wilke</v>
      </c>
      <c r="D1675" s="71" t="str" cm="1">
        <f t="array" ref="D1675">_xlfn.IFS(AK1675="1",CONCATENATE(C1675,"Regional"),AK1675="2",CONCATENATE(C1675,"Sectional"),AK1675="3",CONCATENATE(C1675,COUNTIF($C$1:C1675,C1675)))</f>
        <v>Anika Wilke3</v>
      </c>
      <c r="E1675" s="66">
        <v>45159.5</v>
      </c>
      <c r="F1675" t="s">
        <v>2487</v>
      </c>
      <c r="G1675" s="46">
        <v>42</v>
      </c>
      <c r="H1675" s="46">
        <v>55</v>
      </c>
      <c r="I1675" s="46">
        <v>36</v>
      </c>
      <c r="J1675" t="s">
        <v>1097</v>
      </c>
      <c r="K1675" t="s">
        <v>90</v>
      </c>
      <c r="L1675" s="46">
        <v>2599</v>
      </c>
      <c r="M1675" s="46">
        <v>36</v>
      </c>
      <c r="N1675" s="46">
        <v>35</v>
      </c>
      <c r="O1675" s="46">
        <v>117</v>
      </c>
      <c r="P1675" s="46">
        <f t="shared" si="188"/>
        <v>1</v>
      </c>
      <c r="R1675" s="67" t="s">
        <v>1415</v>
      </c>
      <c r="S1675" s="67">
        <f>COUNTIF(Y$2:$Y$100,R1675)</f>
        <v>0</v>
      </c>
      <c r="V1675" s="67">
        <f t="shared" si="189"/>
        <v>0</v>
      </c>
      <c r="X1675"/>
      <c r="Y1675" s="67" t="str">
        <f t="shared" si="186"/>
        <v xml:space="preserve"> </v>
      </c>
      <c r="AB1675" t="s">
        <v>90</v>
      </c>
      <c r="AC1675" s="46">
        <v>2599</v>
      </c>
      <c r="AD1675" s="46">
        <v>36</v>
      </c>
      <c r="AE1675" s="46">
        <v>35</v>
      </c>
      <c r="AF1675" s="46">
        <v>117</v>
      </c>
      <c r="AH1675" s="70" t="str">
        <f t="shared" si="190"/>
        <v/>
      </c>
      <c r="AI1675" s="70" t="str">
        <f t="shared" si="191"/>
        <v/>
      </c>
      <c r="AJ1675" s="70" t="str">
        <f t="shared" si="192"/>
        <v>X</v>
      </c>
      <c r="AK1675" s="70" t="str" cm="1">
        <f t="array" ref="AK1675">_xlfn.IFS(AH1675&lt;&gt;"","1",AI1675&lt;&gt;"","2",AJ1675&lt;&gt;"","3")</f>
        <v>3</v>
      </c>
    </row>
    <row r="1676" spans="1:37" x14ac:dyDescent="0.25">
      <c r="A1676" t="s">
        <v>3416</v>
      </c>
      <c r="B1676" t="s">
        <v>1023</v>
      </c>
      <c r="C1676" s="67" t="str">
        <f t="shared" si="187"/>
        <v>Danika Holewinski</v>
      </c>
      <c r="D1676" s="71" t="str" cm="1">
        <f t="array" ref="D1676">_xlfn.IFS(AK1676="1",CONCATENATE(C1676,"Regional"),AK1676="2",CONCATENATE(C1676,"Sectional"),AK1676="3",CONCATENATE(C1676,COUNTIF($C$1:C1676,C1676)))</f>
        <v>Danika Holewinski2</v>
      </c>
      <c r="E1676" s="66">
        <v>45159.5</v>
      </c>
      <c r="F1676" t="s">
        <v>2487</v>
      </c>
      <c r="G1676" s="46">
        <v>42</v>
      </c>
      <c r="H1676" s="46">
        <v>56</v>
      </c>
      <c r="I1676" s="46">
        <v>37</v>
      </c>
      <c r="J1676" t="s">
        <v>1097</v>
      </c>
      <c r="K1676" t="s">
        <v>90</v>
      </c>
      <c r="L1676" s="46">
        <v>2599</v>
      </c>
      <c r="M1676" s="46">
        <v>36</v>
      </c>
      <c r="N1676" s="46">
        <v>35</v>
      </c>
      <c r="O1676" s="46">
        <v>117</v>
      </c>
      <c r="P1676" s="46">
        <f t="shared" si="188"/>
        <v>1</v>
      </c>
      <c r="R1676" s="67" t="s">
        <v>3584</v>
      </c>
      <c r="S1676" s="67">
        <f>COUNTIF(Y$2:$Y$100,R1676)</f>
        <v>0</v>
      </c>
      <c r="V1676" s="67">
        <f t="shared" si="189"/>
        <v>0</v>
      </c>
      <c r="X1676"/>
      <c r="Y1676" s="67" t="str">
        <f t="shared" si="186"/>
        <v xml:space="preserve"> </v>
      </c>
      <c r="AB1676" t="s">
        <v>90</v>
      </c>
      <c r="AC1676" s="46">
        <v>2599</v>
      </c>
      <c r="AD1676" s="46">
        <v>36</v>
      </c>
      <c r="AE1676" s="46">
        <v>35</v>
      </c>
      <c r="AF1676" s="46">
        <v>117</v>
      </c>
      <c r="AH1676" s="70" t="str">
        <f t="shared" si="190"/>
        <v/>
      </c>
      <c r="AI1676" s="70" t="str">
        <f t="shared" si="191"/>
        <v/>
      </c>
      <c r="AJ1676" s="70" t="str">
        <f t="shared" si="192"/>
        <v>X</v>
      </c>
      <c r="AK1676" s="70" t="str" cm="1">
        <f t="array" ref="AK1676">_xlfn.IFS(AH1676&lt;&gt;"","1",AI1676&lt;&gt;"","2",AJ1676&lt;&gt;"","3")</f>
        <v>3</v>
      </c>
    </row>
    <row r="1677" spans="1:37" x14ac:dyDescent="0.25">
      <c r="A1677" t="s">
        <v>707</v>
      </c>
      <c r="B1677" t="s">
        <v>434</v>
      </c>
      <c r="C1677" s="67" t="str">
        <f t="shared" si="187"/>
        <v>Ella Senger</v>
      </c>
      <c r="D1677" s="71" t="str" cm="1">
        <f t="array" ref="D1677">_xlfn.IFS(AK1677="1",CONCATENATE(C1677,"Regional"),AK1677="2",CONCATENATE(C1677,"Sectional"),AK1677="3",CONCATENATE(C1677,COUNTIF($C$1:C1677,C1677)))</f>
        <v>Ella Senger3</v>
      </c>
      <c r="E1677" s="66">
        <v>45159.5</v>
      </c>
      <c r="F1677" t="s">
        <v>2487</v>
      </c>
      <c r="G1677" s="46">
        <v>42</v>
      </c>
      <c r="H1677" s="46">
        <v>57</v>
      </c>
      <c r="I1677" s="46">
        <v>38</v>
      </c>
      <c r="J1677" t="s">
        <v>1097</v>
      </c>
      <c r="K1677" t="s">
        <v>90</v>
      </c>
      <c r="L1677" s="46">
        <v>2599</v>
      </c>
      <c r="M1677" s="46">
        <v>36</v>
      </c>
      <c r="N1677" s="46">
        <v>35</v>
      </c>
      <c r="O1677" s="46">
        <v>117</v>
      </c>
      <c r="P1677" s="46">
        <f t="shared" si="188"/>
        <v>1</v>
      </c>
      <c r="R1677" s="67" t="s">
        <v>1308</v>
      </c>
      <c r="S1677" s="67">
        <f>COUNTIF(Y$2:$Y$100,R1677)</f>
        <v>0</v>
      </c>
      <c r="V1677" s="67">
        <f t="shared" si="189"/>
        <v>0</v>
      </c>
      <c r="X1677"/>
      <c r="Y1677" s="67" t="str">
        <f t="shared" si="186"/>
        <v xml:space="preserve"> </v>
      </c>
      <c r="AB1677" t="s">
        <v>90</v>
      </c>
      <c r="AC1677" s="46">
        <v>2599</v>
      </c>
      <c r="AD1677" s="46">
        <v>36</v>
      </c>
      <c r="AE1677" s="46">
        <v>35</v>
      </c>
      <c r="AF1677" s="46">
        <v>117</v>
      </c>
      <c r="AH1677" s="70" t="str">
        <f t="shared" si="190"/>
        <v/>
      </c>
      <c r="AI1677" s="70" t="str">
        <f t="shared" si="191"/>
        <v/>
      </c>
      <c r="AJ1677" s="70" t="str">
        <f t="shared" si="192"/>
        <v>X</v>
      </c>
      <c r="AK1677" s="70" t="str" cm="1">
        <f t="array" ref="AK1677">_xlfn.IFS(AH1677&lt;&gt;"","1",AI1677&lt;&gt;"","2",AJ1677&lt;&gt;"","3")</f>
        <v>3</v>
      </c>
    </row>
    <row r="1678" spans="1:37" x14ac:dyDescent="0.25">
      <c r="A1678" t="s">
        <v>374</v>
      </c>
      <c r="B1678" t="s">
        <v>769</v>
      </c>
      <c r="C1678" s="67" t="str">
        <f t="shared" si="187"/>
        <v>Nadia Wagner</v>
      </c>
      <c r="D1678" s="71" t="str" cm="1">
        <f t="array" ref="D1678">_xlfn.IFS(AK1678="1",CONCATENATE(C1678,"Regional"),AK1678="2",CONCATENATE(C1678,"Sectional"),AK1678="3",CONCATENATE(C1678,COUNTIF($C$1:C1678,C1678)))</f>
        <v>Nadia Wagner1</v>
      </c>
      <c r="E1678" s="66">
        <v>45159.5</v>
      </c>
      <c r="F1678" t="s">
        <v>2487</v>
      </c>
      <c r="G1678" s="46">
        <v>42</v>
      </c>
      <c r="H1678" s="46">
        <v>58</v>
      </c>
      <c r="I1678" s="46">
        <v>39</v>
      </c>
      <c r="J1678" t="s">
        <v>1097</v>
      </c>
      <c r="K1678" t="s">
        <v>90</v>
      </c>
      <c r="L1678" s="46">
        <v>2599</v>
      </c>
      <c r="M1678" s="46">
        <v>36</v>
      </c>
      <c r="N1678" s="46">
        <v>35</v>
      </c>
      <c r="O1678" s="46">
        <v>117</v>
      </c>
      <c r="P1678" s="46">
        <f t="shared" si="188"/>
        <v>1</v>
      </c>
      <c r="R1678" s="67" t="s">
        <v>1353</v>
      </c>
      <c r="S1678" s="67">
        <f>COUNTIF(Y$2:$Y$100,R1678)</f>
        <v>0</v>
      </c>
      <c r="V1678" s="67">
        <f t="shared" si="189"/>
        <v>0</v>
      </c>
      <c r="X1678"/>
      <c r="Y1678" s="67" t="str">
        <f t="shared" si="186"/>
        <v xml:space="preserve"> </v>
      </c>
      <c r="AB1678" t="s">
        <v>90</v>
      </c>
      <c r="AC1678" s="46">
        <v>2599</v>
      </c>
      <c r="AD1678" s="46">
        <v>36</v>
      </c>
      <c r="AE1678" s="46">
        <v>35</v>
      </c>
      <c r="AF1678" s="46">
        <v>117</v>
      </c>
      <c r="AH1678" s="70" t="str">
        <f t="shared" si="190"/>
        <v/>
      </c>
      <c r="AI1678" s="70" t="str">
        <f t="shared" si="191"/>
        <v/>
      </c>
      <c r="AJ1678" s="70" t="str">
        <f t="shared" si="192"/>
        <v>X</v>
      </c>
      <c r="AK1678" s="70" t="str" cm="1">
        <f t="array" ref="AK1678">_xlfn.IFS(AH1678&lt;&gt;"","1",AI1678&lt;&gt;"","2",AJ1678&lt;&gt;"","3")</f>
        <v>3</v>
      </c>
    </row>
    <row r="1679" spans="1:37" x14ac:dyDescent="0.25">
      <c r="A1679" t="s">
        <v>327</v>
      </c>
      <c r="B1679" t="s">
        <v>599</v>
      </c>
      <c r="C1679" s="67" t="str">
        <f t="shared" si="187"/>
        <v>Grace Olson</v>
      </c>
      <c r="D1679" s="71" t="str" cm="1">
        <f t="array" ref="D1679">_xlfn.IFS(AK1679="1",CONCATENATE(C1679,"Regional"),AK1679="2",CONCATENATE(C1679,"Sectional"),AK1679="3",CONCATENATE(C1679,COUNTIF($C$1:C1679,C1679)))</f>
        <v>Grace Olson1</v>
      </c>
      <c r="E1679" s="66">
        <v>45159.5</v>
      </c>
      <c r="F1679" t="s">
        <v>2487</v>
      </c>
      <c r="G1679" s="46">
        <v>42</v>
      </c>
      <c r="H1679" s="46">
        <v>62</v>
      </c>
      <c r="I1679" s="46">
        <v>40</v>
      </c>
      <c r="J1679" t="s">
        <v>1097</v>
      </c>
      <c r="K1679" t="s">
        <v>90</v>
      </c>
      <c r="L1679" s="46">
        <v>2599</v>
      </c>
      <c r="M1679" s="46">
        <v>36</v>
      </c>
      <c r="N1679" s="46">
        <v>35</v>
      </c>
      <c r="O1679" s="46">
        <v>117</v>
      </c>
      <c r="P1679" s="46">
        <f t="shared" si="188"/>
        <v>1</v>
      </c>
      <c r="R1679" s="67" t="s">
        <v>2977</v>
      </c>
      <c r="S1679" s="67">
        <f>COUNTIF(Y$2:$Y$100,R1679)</f>
        <v>0</v>
      </c>
      <c r="V1679" s="67">
        <f t="shared" si="189"/>
        <v>0</v>
      </c>
      <c r="X1679"/>
      <c r="Y1679" s="67" t="str">
        <f t="shared" si="186"/>
        <v xml:space="preserve"> </v>
      </c>
      <c r="AB1679" t="s">
        <v>90</v>
      </c>
      <c r="AC1679" s="46">
        <v>2599</v>
      </c>
      <c r="AD1679" s="46">
        <v>36</v>
      </c>
      <c r="AE1679" s="46">
        <v>35</v>
      </c>
      <c r="AF1679" s="46">
        <v>117</v>
      </c>
      <c r="AH1679" s="70" t="str">
        <f t="shared" si="190"/>
        <v/>
      </c>
      <c r="AI1679" s="70" t="str">
        <f t="shared" si="191"/>
        <v/>
      </c>
      <c r="AJ1679" s="70" t="str">
        <f t="shared" si="192"/>
        <v>X</v>
      </c>
      <c r="AK1679" s="70" t="str" cm="1">
        <f t="array" ref="AK1679">_xlfn.IFS(AH1679&lt;&gt;"","1",AI1679&lt;&gt;"","2",AJ1679&lt;&gt;"","3")</f>
        <v>3</v>
      </c>
    </row>
    <row r="1680" spans="1:37" x14ac:dyDescent="0.25">
      <c r="A1680" t="s">
        <v>2070</v>
      </c>
      <c r="B1680" t="s">
        <v>421</v>
      </c>
      <c r="C1680" s="67" t="str">
        <f t="shared" si="187"/>
        <v>Elizabeth Albers</v>
      </c>
      <c r="D1680" s="71" t="str" cm="1">
        <f t="array" ref="D1680">_xlfn.IFS(AK1680="1",CONCATENATE(C1680,"Regional"),AK1680="2",CONCATENATE(C1680,"Sectional"),AK1680="3",CONCATENATE(C1680,COUNTIF($C$1:C1680,C1680)))</f>
        <v>Elizabeth Albers1</v>
      </c>
      <c r="E1680" s="66">
        <v>45159.5</v>
      </c>
      <c r="F1680" t="s">
        <v>2487</v>
      </c>
      <c r="G1680" s="46">
        <v>42</v>
      </c>
      <c r="H1680" s="46">
        <v>64</v>
      </c>
      <c r="I1680" s="46">
        <v>41</v>
      </c>
      <c r="J1680" t="s">
        <v>1097</v>
      </c>
      <c r="K1680" t="s">
        <v>90</v>
      </c>
      <c r="L1680" s="46">
        <v>2599</v>
      </c>
      <c r="M1680" s="46">
        <v>36</v>
      </c>
      <c r="N1680" s="46">
        <v>35</v>
      </c>
      <c r="O1680" s="46">
        <v>117</v>
      </c>
      <c r="P1680" s="46">
        <f t="shared" si="188"/>
        <v>1</v>
      </c>
      <c r="R1680" s="67" t="s">
        <v>3093</v>
      </c>
      <c r="S1680" s="67">
        <f>COUNTIF(Y$2:$Y$100,R1680)</f>
        <v>0</v>
      </c>
      <c r="V1680" s="67">
        <f t="shared" si="189"/>
        <v>0</v>
      </c>
      <c r="X1680"/>
      <c r="Y1680" s="67" t="str">
        <f t="shared" si="186"/>
        <v xml:space="preserve"> </v>
      </c>
      <c r="AB1680" t="s">
        <v>90</v>
      </c>
      <c r="AC1680" s="46">
        <v>2599</v>
      </c>
      <c r="AD1680" s="46">
        <v>36</v>
      </c>
      <c r="AE1680" s="46">
        <v>35</v>
      </c>
      <c r="AF1680" s="46">
        <v>117</v>
      </c>
      <c r="AH1680" s="70" t="str">
        <f t="shared" si="190"/>
        <v/>
      </c>
      <c r="AI1680" s="70" t="str">
        <f t="shared" si="191"/>
        <v/>
      </c>
      <c r="AJ1680" s="70" t="str">
        <f t="shared" si="192"/>
        <v>X</v>
      </c>
      <c r="AK1680" s="70" t="str" cm="1">
        <f t="array" ref="AK1680">_xlfn.IFS(AH1680&lt;&gt;"","1",AI1680&lt;&gt;"","2",AJ1680&lt;&gt;"","3")</f>
        <v>3</v>
      </c>
    </row>
    <row r="1681" spans="1:37" x14ac:dyDescent="0.25">
      <c r="A1681" t="s">
        <v>873</v>
      </c>
      <c r="B1681" t="s">
        <v>874</v>
      </c>
      <c r="C1681" s="67" t="str">
        <f t="shared" si="187"/>
        <v>Magdalen Jandric</v>
      </c>
      <c r="D1681" s="71" t="str" cm="1">
        <f t="array" ref="D1681">_xlfn.IFS(AK1681="1",CONCATENATE(C1681,"Regional"),AK1681="2",CONCATENATE(C1681,"Sectional"),AK1681="3",CONCATENATE(C1681,COUNTIF($C$1:C1681,C1681)))</f>
        <v>Magdalen Jandric2</v>
      </c>
      <c r="E1681" s="66">
        <v>45159.5</v>
      </c>
      <c r="F1681" t="s">
        <v>2487</v>
      </c>
      <c r="G1681" s="46">
        <v>42</v>
      </c>
      <c r="H1681" s="46">
        <v>65</v>
      </c>
      <c r="I1681" s="46">
        <v>42</v>
      </c>
      <c r="J1681" t="s">
        <v>1097</v>
      </c>
      <c r="K1681" t="s">
        <v>90</v>
      </c>
      <c r="L1681" s="46">
        <v>2599</v>
      </c>
      <c r="M1681" s="46">
        <v>36</v>
      </c>
      <c r="N1681" s="46">
        <v>35</v>
      </c>
      <c r="O1681" s="46">
        <v>117</v>
      </c>
      <c r="P1681" s="46">
        <f t="shared" si="188"/>
        <v>1</v>
      </c>
      <c r="R1681" s="67" t="s">
        <v>1418</v>
      </c>
      <c r="S1681" s="67">
        <f>COUNTIF(Y$2:$Y$100,R1681)</f>
        <v>0</v>
      </c>
      <c r="V1681" s="67">
        <f t="shared" si="189"/>
        <v>0</v>
      </c>
      <c r="X1681"/>
      <c r="Y1681" s="67" t="str">
        <f t="shared" si="186"/>
        <v xml:space="preserve"> </v>
      </c>
      <c r="AB1681" t="s">
        <v>90</v>
      </c>
      <c r="AC1681" s="46">
        <v>2599</v>
      </c>
      <c r="AD1681" s="46">
        <v>36</v>
      </c>
      <c r="AE1681" s="46">
        <v>35</v>
      </c>
      <c r="AF1681" s="46">
        <v>117</v>
      </c>
      <c r="AH1681" s="70" t="str">
        <f t="shared" si="190"/>
        <v/>
      </c>
      <c r="AI1681" s="70" t="str">
        <f t="shared" si="191"/>
        <v/>
      </c>
      <c r="AJ1681" s="70" t="str">
        <f t="shared" si="192"/>
        <v>X</v>
      </c>
      <c r="AK1681" s="70" t="str" cm="1">
        <f t="array" ref="AK1681">_xlfn.IFS(AH1681&lt;&gt;"","1",AI1681&lt;&gt;"","2",AJ1681&lt;&gt;"","3")</f>
        <v>3</v>
      </c>
    </row>
    <row r="1682" spans="1:37" x14ac:dyDescent="0.25">
      <c r="A1682" t="s">
        <v>638</v>
      </c>
      <c r="B1682" t="s">
        <v>639</v>
      </c>
      <c r="C1682" s="67" t="str">
        <f t="shared" si="187"/>
        <v>Gabbi Matzek</v>
      </c>
      <c r="D1682" s="71" t="str" cm="1">
        <f t="array" ref="D1682">_xlfn.IFS(AK1682="1",CONCATENATE(C1682,"Regional"),AK1682="2",CONCATENATE(C1682,"Sectional"),AK1682="3",CONCATENATE(C1682,COUNTIF($C$1:C1682,C1682)))</f>
        <v>Gabbi Matzek4</v>
      </c>
      <c r="E1682" s="66">
        <v>45159.625</v>
      </c>
      <c r="F1682" t="s">
        <v>2577</v>
      </c>
      <c r="G1682" s="46">
        <v>41</v>
      </c>
      <c r="H1682" s="46">
        <v>38</v>
      </c>
      <c r="I1682" s="46">
        <v>1</v>
      </c>
      <c r="J1682" t="s">
        <v>145</v>
      </c>
      <c r="K1682" t="s">
        <v>90</v>
      </c>
      <c r="L1682" s="46">
        <v>2695</v>
      </c>
      <c r="M1682" s="46">
        <v>36</v>
      </c>
      <c r="N1682" s="46">
        <v>33.799999999999997</v>
      </c>
      <c r="O1682" s="46">
        <v>114</v>
      </c>
      <c r="P1682" s="46">
        <f t="shared" si="188"/>
        <v>1</v>
      </c>
      <c r="R1682" s="67" t="s">
        <v>1268</v>
      </c>
      <c r="S1682" s="67">
        <f>COUNTIF(Y$2:$Y$100,R1682)</f>
        <v>0</v>
      </c>
      <c r="V1682" s="67">
        <f t="shared" si="189"/>
        <v>0</v>
      </c>
      <c r="X1682"/>
      <c r="Y1682" s="67" t="str">
        <f t="shared" si="186"/>
        <v xml:space="preserve"> </v>
      </c>
      <c r="AB1682" t="s">
        <v>90</v>
      </c>
      <c r="AC1682" s="46">
        <v>2695</v>
      </c>
      <c r="AD1682" s="46">
        <v>36</v>
      </c>
      <c r="AE1682" s="46">
        <v>33.799999999999997</v>
      </c>
      <c r="AF1682" s="46">
        <v>114</v>
      </c>
      <c r="AH1682" s="70" t="str">
        <f t="shared" si="190"/>
        <v/>
      </c>
      <c r="AI1682" s="70" t="str">
        <f t="shared" si="191"/>
        <v/>
      </c>
      <c r="AJ1682" s="70" t="str">
        <f t="shared" si="192"/>
        <v>X</v>
      </c>
      <c r="AK1682" s="70" t="str" cm="1">
        <f t="array" ref="AK1682">_xlfn.IFS(AH1682&lt;&gt;"","1",AI1682&lt;&gt;"","2",AJ1682&lt;&gt;"","3")</f>
        <v>3</v>
      </c>
    </row>
    <row r="1683" spans="1:37" x14ac:dyDescent="0.25">
      <c r="A1683" t="s">
        <v>568</v>
      </c>
      <c r="B1683" t="s">
        <v>637</v>
      </c>
      <c r="C1683" s="67" t="str">
        <f t="shared" si="187"/>
        <v>Jeanne Rohl</v>
      </c>
      <c r="D1683" s="71" t="str" cm="1">
        <f t="array" ref="D1683">_xlfn.IFS(AK1683="1",CONCATENATE(C1683,"Regional"),AK1683="2",CONCATENATE(C1683,"Sectional"),AK1683="3",CONCATENATE(C1683,COUNTIF($C$1:C1683,C1683)))</f>
        <v>Jeanne Rohl4</v>
      </c>
      <c r="E1683" s="66">
        <v>45159.625</v>
      </c>
      <c r="F1683" t="s">
        <v>2577</v>
      </c>
      <c r="G1683" s="46">
        <v>41</v>
      </c>
      <c r="H1683" s="46">
        <v>38</v>
      </c>
      <c r="I1683" s="46">
        <v>1</v>
      </c>
      <c r="J1683" t="s">
        <v>145</v>
      </c>
      <c r="K1683" t="s">
        <v>90</v>
      </c>
      <c r="L1683" s="46">
        <v>2695</v>
      </c>
      <c r="M1683" s="46">
        <v>36</v>
      </c>
      <c r="N1683" s="46">
        <v>33.799999999999997</v>
      </c>
      <c r="O1683" s="46">
        <v>114</v>
      </c>
      <c r="P1683" s="46">
        <f t="shared" si="188"/>
        <v>1</v>
      </c>
      <c r="R1683" s="67" t="s">
        <v>1267</v>
      </c>
      <c r="S1683" s="67">
        <f>COUNTIF(Y$2:$Y$100,R1683)</f>
        <v>0</v>
      </c>
      <c r="V1683" s="67">
        <f t="shared" si="189"/>
        <v>0</v>
      </c>
      <c r="X1683"/>
      <c r="Y1683" s="67" t="str">
        <f t="shared" si="186"/>
        <v xml:space="preserve"> </v>
      </c>
      <c r="AB1683" t="s">
        <v>90</v>
      </c>
      <c r="AC1683" s="46">
        <v>2695</v>
      </c>
      <c r="AD1683" s="46">
        <v>36</v>
      </c>
      <c r="AE1683" s="46">
        <v>33.799999999999997</v>
      </c>
      <c r="AF1683" s="46">
        <v>114</v>
      </c>
      <c r="AH1683" s="70" t="str">
        <f t="shared" si="190"/>
        <v/>
      </c>
      <c r="AI1683" s="70" t="str">
        <f t="shared" si="191"/>
        <v/>
      </c>
      <c r="AJ1683" s="70" t="str">
        <f t="shared" si="192"/>
        <v>X</v>
      </c>
      <c r="AK1683" s="70" t="str" cm="1">
        <f t="array" ref="AK1683">_xlfn.IFS(AH1683&lt;&gt;"","1",AI1683&lt;&gt;"","2",AJ1683&lt;&gt;"","3")</f>
        <v>3</v>
      </c>
    </row>
    <row r="1684" spans="1:37" x14ac:dyDescent="0.25">
      <c r="A1684" t="s">
        <v>633</v>
      </c>
      <c r="B1684" t="s">
        <v>875</v>
      </c>
      <c r="C1684" s="67" t="str">
        <f t="shared" si="187"/>
        <v>Layla Salay</v>
      </c>
      <c r="D1684" s="71" t="str" cm="1">
        <f t="array" ref="D1684">_xlfn.IFS(AK1684="1",CONCATENATE(C1684,"Regional"),AK1684="2",CONCATENATE(C1684,"Sectional"),AK1684="3",CONCATENATE(C1684,COUNTIF($C$1:C1684,C1684)))</f>
        <v>Layla Salay4</v>
      </c>
      <c r="E1684" s="66">
        <v>45159.625</v>
      </c>
      <c r="F1684" t="s">
        <v>2577</v>
      </c>
      <c r="G1684" s="46">
        <v>41</v>
      </c>
      <c r="H1684" s="46">
        <v>38</v>
      </c>
      <c r="I1684" s="46">
        <v>1</v>
      </c>
      <c r="J1684" t="s">
        <v>145</v>
      </c>
      <c r="K1684" t="s">
        <v>90</v>
      </c>
      <c r="L1684" s="46">
        <v>2695</v>
      </c>
      <c r="M1684" s="46">
        <v>36</v>
      </c>
      <c r="N1684" s="46">
        <v>33.799999999999997</v>
      </c>
      <c r="O1684" s="46">
        <v>114</v>
      </c>
      <c r="P1684" s="46">
        <f t="shared" si="188"/>
        <v>1</v>
      </c>
      <c r="R1684" s="67" t="s">
        <v>2907</v>
      </c>
      <c r="S1684" s="67">
        <f>COUNTIF(Y$2:$Y$100,R1684)</f>
        <v>0</v>
      </c>
      <c r="V1684" s="67">
        <f t="shared" si="189"/>
        <v>0</v>
      </c>
      <c r="X1684"/>
      <c r="Y1684" s="67" t="str">
        <f t="shared" si="186"/>
        <v xml:space="preserve"> </v>
      </c>
      <c r="AB1684" t="s">
        <v>90</v>
      </c>
      <c r="AC1684" s="46">
        <v>2695</v>
      </c>
      <c r="AD1684" s="46">
        <v>36</v>
      </c>
      <c r="AE1684" s="46">
        <v>33.799999999999997</v>
      </c>
      <c r="AF1684" s="46">
        <v>114</v>
      </c>
      <c r="AH1684" s="70" t="str">
        <f t="shared" si="190"/>
        <v/>
      </c>
      <c r="AI1684" s="70" t="str">
        <f t="shared" si="191"/>
        <v/>
      </c>
      <c r="AJ1684" s="70" t="str">
        <f t="shared" si="192"/>
        <v>X</v>
      </c>
      <c r="AK1684" s="70" t="str" cm="1">
        <f t="array" ref="AK1684">_xlfn.IFS(AH1684&lt;&gt;"","1",AI1684&lt;&gt;"","2",AJ1684&lt;&gt;"","3")</f>
        <v>3</v>
      </c>
    </row>
    <row r="1685" spans="1:37" x14ac:dyDescent="0.25">
      <c r="A1685" t="s">
        <v>636</v>
      </c>
      <c r="B1685" t="s">
        <v>187</v>
      </c>
      <c r="C1685" s="67" t="str">
        <f t="shared" si="187"/>
        <v>Ava Pesha</v>
      </c>
      <c r="D1685" s="71" t="str" cm="1">
        <f t="array" ref="D1685">_xlfn.IFS(AK1685="1",CONCATENATE(C1685,"Regional"),AK1685="2",CONCATENATE(C1685,"Sectional"),AK1685="3",CONCATENATE(C1685,COUNTIF($C$1:C1685,C1685)))</f>
        <v>Ava Pesha2</v>
      </c>
      <c r="E1685" s="66">
        <v>45159.625</v>
      </c>
      <c r="F1685" t="s">
        <v>2577</v>
      </c>
      <c r="G1685" s="46">
        <v>41</v>
      </c>
      <c r="H1685" s="46">
        <v>38</v>
      </c>
      <c r="I1685" s="46">
        <v>1</v>
      </c>
      <c r="J1685" t="s">
        <v>145</v>
      </c>
      <c r="K1685" t="s">
        <v>90</v>
      </c>
      <c r="L1685" s="46">
        <v>2695</v>
      </c>
      <c r="M1685" s="46">
        <v>36</v>
      </c>
      <c r="N1685" s="46">
        <v>33.799999999999997</v>
      </c>
      <c r="O1685" s="46">
        <v>114</v>
      </c>
      <c r="P1685" s="46">
        <f t="shared" si="188"/>
        <v>1</v>
      </c>
      <c r="R1685" s="67" t="s">
        <v>1266</v>
      </c>
      <c r="S1685" s="67">
        <f>COUNTIF(Y$2:$Y$100,R1685)</f>
        <v>0</v>
      </c>
      <c r="V1685" s="67">
        <f t="shared" si="189"/>
        <v>0</v>
      </c>
      <c r="X1685"/>
      <c r="Y1685" s="67" t="str">
        <f t="shared" ref="Y1685:Y1748" si="193">CONCATENATE(W1685," ",X1685)</f>
        <v xml:space="preserve"> </v>
      </c>
      <c r="AB1685" t="s">
        <v>90</v>
      </c>
      <c r="AC1685" s="46">
        <v>2695</v>
      </c>
      <c r="AD1685" s="46">
        <v>36</v>
      </c>
      <c r="AE1685" s="46">
        <v>33.799999999999997</v>
      </c>
      <c r="AF1685" s="46">
        <v>114</v>
      </c>
      <c r="AH1685" s="70" t="str">
        <f t="shared" si="190"/>
        <v/>
      </c>
      <c r="AI1685" s="70" t="str">
        <f t="shared" si="191"/>
        <v/>
      </c>
      <c r="AJ1685" s="70" t="str">
        <f t="shared" si="192"/>
        <v>X</v>
      </c>
      <c r="AK1685" s="70" t="str" cm="1">
        <f t="array" ref="AK1685">_xlfn.IFS(AH1685&lt;&gt;"","1",AI1685&lt;&gt;"","2",AJ1685&lt;&gt;"","3")</f>
        <v>3</v>
      </c>
    </row>
    <row r="1686" spans="1:37" x14ac:dyDescent="0.25">
      <c r="A1686" t="s">
        <v>340</v>
      </c>
      <c r="B1686" t="s">
        <v>499</v>
      </c>
      <c r="C1686" s="67" t="str">
        <f t="shared" si="187"/>
        <v>Macy Reiter</v>
      </c>
      <c r="D1686" s="71" t="str" cm="1">
        <f t="array" ref="D1686">_xlfn.IFS(AK1686="1",CONCATENATE(C1686,"Regional"),AK1686="2",CONCATENATE(C1686,"Sectional"),AK1686="3",CONCATENATE(C1686,COUNTIF($C$1:C1686,C1686)))</f>
        <v>Macy Reiter4</v>
      </c>
      <c r="E1686" s="66">
        <v>45159.625</v>
      </c>
      <c r="F1686" t="s">
        <v>2577</v>
      </c>
      <c r="G1686" s="46">
        <v>41</v>
      </c>
      <c r="H1686" s="46">
        <v>39</v>
      </c>
      <c r="I1686" s="46">
        <v>5</v>
      </c>
      <c r="J1686" t="s">
        <v>145</v>
      </c>
      <c r="K1686" t="s">
        <v>90</v>
      </c>
      <c r="L1686" s="46">
        <v>2695</v>
      </c>
      <c r="M1686" s="46">
        <v>36</v>
      </c>
      <c r="N1686" s="46">
        <v>33.799999999999997</v>
      </c>
      <c r="O1686" s="46">
        <v>114</v>
      </c>
      <c r="P1686" s="46">
        <f t="shared" si="188"/>
        <v>1</v>
      </c>
      <c r="R1686" s="67" t="s">
        <v>2908</v>
      </c>
      <c r="S1686" s="67">
        <f>COUNTIF(Y$2:$Y$100,R1686)</f>
        <v>0</v>
      </c>
      <c r="V1686" s="67">
        <f t="shared" si="189"/>
        <v>0</v>
      </c>
      <c r="X1686"/>
      <c r="Y1686" s="67" t="str">
        <f t="shared" si="193"/>
        <v xml:space="preserve"> </v>
      </c>
      <c r="AB1686" t="s">
        <v>90</v>
      </c>
      <c r="AC1686" s="46">
        <v>2695</v>
      </c>
      <c r="AD1686" s="46">
        <v>36</v>
      </c>
      <c r="AE1686" s="46">
        <v>33.799999999999997</v>
      </c>
      <c r="AF1686" s="46">
        <v>114</v>
      </c>
      <c r="AH1686" s="70" t="str">
        <f t="shared" si="190"/>
        <v/>
      </c>
      <c r="AI1686" s="70" t="str">
        <f t="shared" si="191"/>
        <v/>
      </c>
      <c r="AJ1686" s="70" t="str">
        <f t="shared" si="192"/>
        <v>X</v>
      </c>
      <c r="AK1686" s="70" t="str" cm="1">
        <f t="array" ref="AK1686">_xlfn.IFS(AH1686&lt;&gt;"","1",AI1686&lt;&gt;"","2",AJ1686&lt;&gt;"","3")</f>
        <v>3</v>
      </c>
    </row>
    <row r="1687" spans="1:37" x14ac:dyDescent="0.25">
      <c r="A1687" t="s">
        <v>961</v>
      </c>
      <c r="B1687" t="s">
        <v>962</v>
      </c>
      <c r="C1687" s="67" t="str">
        <f t="shared" si="187"/>
        <v>Karalyn Skinner</v>
      </c>
      <c r="D1687" s="71" t="str" cm="1">
        <f t="array" ref="D1687">_xlfn.IFS(AK1687="1",CONCATENATE(C1687,"Regional"),AK1687="2",CONCATENATE(C1687,"Sectional"),AK1687="3",CONCATENATE(C1687,COUNTIF($C$1:C1687,C1687)))</f>
        <v>Karalyn Skinner2</v>
      </c>
      <c r="E1687" s="66">
        <v>45159.625</v>
      </c>
      <c r="F1687" t="s">
        <v>2577</v>
      </c>
      <c r="G1687" s="46">
        <v>41</v>
      </c>
      <c r="H1687" s="46">
        <v>40</v>
      </c>
      <c r="I1687" s="46">
        <v>6</v>
      </c>
      <c r="J1687" t="s">
        <v>145</v>
      </c>
      <c r="K1687" t="s">
        <v>90</v>
      </c>
      <c r="L1687" s="46">
        <v>2695</v>
      </c>
      <c r="M1687" s="46">
        <v>36</v>
      </c>
      <c r="N1687" s="46">
        <v>33.799999999999997</v>
      </c>
      <c r="O1687" s="46">
        <v>114</v>
      </c>
      <c r="P1687" s="46">
        <f t="shared" si="188"/>
        <v>1</v>
      </c>
      <c r="R1687" s="67" t="s">
        <v>1476</v>
      </c>
      <c r="S1687" s="67">
        <f>COUNTIF(Y$2:$Y$100,R1687)</f>
        <v>0</v>
      </c>
      <c r="V1687" s="67">
        <f t="shared" si="189"/>
        <v>0</v>
      </c>
      <c r="X1687"/>
      <c r="Y1687" s="67" t="str">
        <f t="shared" si="193"/>
        <v xml:space="preserve"> </v>
      </c>
      <c r="AB1687" t="s">
        <v>90</v>
      </c>
      <c r="AC1687" s="46">
        <v>2695</v>
      </c>
      <c r="AD1687" s="46">
        <v>36</v>
      </c>
      <c r="AE1687" s="46">
        <v>33.799999999999997</v>
      </c>
      <c r="AF1687" s="46">
        <v>114</v>
      </c>
      <c r="AH1687" s="70" t="str">
        <f t="shared" si="190"/>
        <v/>
      </c>
      <c r="AI1687" s="70" t="str">
        <f t="shared" si="191"/>
        <v/>
      </c>
      <c r="AJ1687" s="70" t="str">
        <f t="shared" si="192"/>
        <v>X</v>
      </c>
      <c r="AK1687" s="70" t="str" cm="1">
        <f t="array" ref="AK1687">_xlfn.IFS(AH1687&lt;&gt;"","1",AI1687&lt;&gt;"","2",AJ1687&lt;&gt;"","3")</f>
        <v>3</v>
      </c>
    </row>
    <row r="1688" spans="1:37" x14ac:dyDescent="0.25">
      <c r="A1688" t="s">
        <v>250</v>
      </c>
      <c r="B1688" t="s">
        <v>567</v>
      </c>
      <c r="C1688" s="67" t="str">
        <f t="shared" si="187"/>
        <v>Anika Fredericks</v>
      </c>
      <c r="D1688" s="71" t="str" cm="1">
        <f t="array" ref="D1688">_xlfn.IFS(AK1688="1",CONCATENATE(C1688,"Regional"),AK1688="2",CONCATENATE(C1688,"Sectional"),AK1688="3",CONCATENATE(C1688,COUNTIF($C$1:C1688,C1688)))</f>
        <v>Anika Fredericks3</v>
      </c>
      <c r="E1688" s="66">
        <v>45159.625</v>
      </c>
      <c r="F1688" t="s">
        <v>2577</v>
      </c>
      <c r="G1688" s="46">
        <v>41</v>
      </c>
      <c r="H1688" s="46">
        <v>41</v>
      </c>
      <c r="I1688" s="46">
        <v>7</v>
      </c>
      <c r="J1688" t="s">
        <v>145</v>
      </c>
      <c r="K1688" t="s">
        <v>90</v>
      </c>
      <c r="L1688" s="46">
        <v>2695</v>
      </c>
      <c r="M1688" s="46">
        <v>36</v>
      </c>
      <c r="N1688" s="46">
        <v>33.799999999999997</v>
      </c>
      <c r="O1688" s="46">
        <v>114</v>
      </c>
      <c r="P1688" s="46">
        <f t="shared" si="188"/>
        <v>1</v>
      </c>
      <c r="R1688" s="67" t="s">
        <v>1225</v>
      </c>
      <c r="S1688" s="67">
        <f>COUNTIF(Y$2:$Y$100,R1688)</f>
        <v>0</v>
      </c>
      <c r="V1688" s="67">
        <f t="shared" si="189"/>
        <v>0</v>
      </c>
      <c r="X1688"/>
      <c r="Y1688" s="67" t="str">
        <f t="shared" si="193"/>
        <v xml:space="preserve"> </v>
      </c>
      <c r="AB1688" t="s">
        <v>90</v>
      </c>
      <c r="AC1688" s="46">
        <v>2695</v>
      </c>
      <c r="AD1688" s="46">
        <v>36</v>
      </c>
      <c r="AE1688" s="46">
        <v>33.799999999999997</v>
      </c>
      <c r="AF1688" s="46">
        <v>114</v>
      </c>
      <c r="AH1688" s="70" t="str">
        <f t="shared" si="190"/>
        <v/>
      </c>
      <c r="AI1688" s="70" t="str">
        <f t="shared" si="191"/>
        <v/>
      </c>
      <c r="AJ1688" s="70" t="str">
        <f t="shared" si="192"/>
        <v>X</v>
      </c>
      <c r="AK1688" s="70" t="str" cm="1">
        <f t="array" ref="AK1688">_xlfn.IFS(AH1688&lt;&gt;"","1",AI1688&lt;&gt;"","2",AJ1688&lt;&gt;"","3")</f>
        <v>3</v>
      </c>
    </row>
    <row r="1689" spans="1:37" x14ac:dyDescent="0.25">
      <c r="A1689" t="s">
        <v>2132</v>
      </c>
      <c r="B1689" t="s">
        <v>740</v>
      </c>
      <c r="C1689" s="67" t="str">
        <f t="shared" si="187"/>
        <v>Lydia Feran</v>
      </c>
      <c r="D1689" s="71" t="str" cm="1">
        <f t="array" ref="D1689">_xlfn.IFS(AK1689="1",CONCATENATE(C1689,"Regional"),AK1689="2",CONCATENATE(C1689,"Sectional"),AK1689="3",CONCATENATE(C1689,COUNTIF($C$1:C1689,C1689)))</f>
        <v>Lydia Feran3</v>
      </c>
      <c r="E1689" s="66">
        <v>45159.625</v>
      </c>
      <c r="F1689" t="s">
        <v>2577</v>
      </c>
      <c r="G1689" s="46">
        <v>41</v>
      </c>
      <c r="H1689" s="46">
        <v>44</v>
      </c>
      <c r="I1689" s="46">
        <v>8</v>
      </c>
      <c r="J1689" t="s">
        <v>145</v>
      </c>
      <c r="K1689" t="s">
        <v>90</v>
      </c>
      <c r="L1689" s="46">
        <v>2695</v>
      </c>
      <c r="M1689" s="46">
        <v>36</v>
      </c>
      <c r="N1689" s="46">
        <v>33.799999999999997</v>
      </c>
      <c r="O1689" s="46">
        <v>114</v>
      </c>
      <c r="P1689" s="46">
        <f t="shared" si="188"/>
        <v>1</v>
      </c>
      <c r="R1689" s="67" t="s">
        <v>3159</v>
      </c>
      <c r="S1689" s="67">
        <f>COUNTIF(Y$2:$Y$100,R1689)</f>
        <v>0</v>
      </c>
      <c r="V1689" s="67">
        <f t="shared" si="189"/>
        <v>0</v>
      </c>
      <c r="X1689"/>
      <c r="Y1689" s="67" t="str">
        <f t="shared" si="193"/>
        <v xml:space="preserve"> </v>
      </c>
      <c r="AB1689" t="s">
        <v>90</v>
      </c>
      <c r="AC1689" s="46">
        <v>2695</v>
      </c>
      <c r="AD1689" s="46">
        <v>36</v>
      </c>
      <c r="AE1689" s="46">
        <v>33.799999999999997</v>
      </c>
      <c r="AF1689" s="46">
        <v>114</v>
      </c>
      <c r="AH1689" s="70" t="str">
        <f t="shared" si="190"/>
        <v/>
      </c>
      <c r="AI1689" s="70" t="str">
        <f t="shared" si="191"/>
        <v/>
      </c>
      <c r="AJ1689" s="70" t="str">
        <f t="shared" si="192"/>
        <v>X</v>
      </c>
      <c r="AK1689" s="70" t="str" cm="1">
        <f t="array" ref="AK1689">_xlfn.IFS(AH1689&lt;&gt;"","1",AI1689&lt;&gt;"","2",AJ1689&lt;&gt;"","3")</f>
        <v>3</v>
      </c>
    </row>
    <row r="1690" spans="1:37" x14ac:dyDescent="0.25">
      <c r="A1690" t="s">
        <v>303</v>
      </c>
      <c r="B1690" t="s">
        <v>368</v>
      </c>
      <c r="C1690" s="67" t="str">
        <f t="shared" si="187"/>
        <v>Lexi Marks</v>
      </c>
      <c r="D1690" s="71" t="str" cm="1">
        <f t="array" ref="D1690">_xlfn.IFS(AK1690="1",CONCATENATE(C1690,"Regional"),AK1690="2",CONCATENATE(C1690,"Sectional"),AK1690="3",CONCATENATE(C1690,COUNTIF($C$1:C1690,C1690)))</f>
        <v>Lexi Marks2</v>
      </c>
      <c r="E1690" s="66">
        <v>45159.625</v>
      </c>
      <c r="F1690" t="s">
        <v>2577</v>
      </c>
      <c r="G1690" s="46">
        <v>41</v>
      </c>
      <c r="H1690" s="46">
        <v>45</v>
      </c>
      <c r="I1690" s="46">
        <v>9</v>
      </c>
      <c r="J1690" t="s">
        <v>145</v>
      </c>
      <c r="K1690" t="s">
        <v>90</v>
      </c>
      <c r="L1690" s="46">
        <v>2695</v>
      </c>
      <c r="M1690" s="46">
        <v>36</v>
      </c>
      <c r="N1690" s="46">
        <v>33.799999999999997</v>
      </c>
      <c r="O1690" s="46">
        <v>114</v>
      </c>
      <c r="P1690" s="46">
        <f t="shared" si="188"/>
        <v>1</v>
      </c>
      <c r="R1690" s="67" t="s">
        <v>1277</v>
      </c>
      <c r="S1690" s="67">
        <f>COUNTIF(Y$2:$Y$100,R1690)</f>
        <v>0</v>
      </c>
      <c r="V1690" s="67">
        <f t="shared" si="189"/>
        <v>0</v>
      </c>
      <c r="X1690"/>
      <c r="Y1690" s="67" t="str">
        <f t="shared" si="193"/>
        <v xml:space="preserve"> </v>
      </c>
      <c r="AB1690" t="s">
        <v>90</v>
      </c>
      <c r="AC1690" s="46">
        <v>2695</v>
      </c>
      <c r="AD1690" s="46">
        <v>36</v>
      </c>
      <c r="AE1690" s="46">
        <v>33.799999999999997</v>
      </c>
      <c r="AF1690" s="46">
        <v>114</v>
      </c>
      <c r="AH1690" s="70" t="str">
        <f t="shared" si="190"/>
        <v/>
      </c>
      <c r="AI1690" s="70" t="str">
        <f t="shared" si="191"/>
        <v/>
      </c>
      <c r="AJ1690" s="70" t="str">
        <f t="shared" si="192"/>
        <v>X</v>
      </c>
      <c r="AK1690" s="70" t="str" cm="1">
        <f t="array" ref="AK1690">_xlfn.IFS(AH1690&lt;&gt;"","1",AI1690&lt;&gt;"","2",AJ1690&lt;&gt;"","3")</f>
        <v>3</v>
      </c>
    </row>
    <row r="1691" spans="1:37" x14ac:dyDescent="0.25">
      <c r="A1691" t="s">
        <v>963</v>
      </c>
      <c r="B1691" t="s">
        <v>964</v>
      </c>
      <c r="C1691" s="67" t="str">
        <f t="shared" si="187"/>
        <v>Mattie Albright</v>
      </c>
      <c r="D1691" s="71" t="str" cm="1">
        <f t="array" ref="D1691">_xlfn.IFS(AK1691="1",CONCATENATE(C1691,"Regional"),AK1691="2",CONCATENATE(C1691,"Sectional"),AK1691="3",CONCATENATE(C1691,COUNTIF($C$1:C1691,C1691)))</f>
        <v>Mattie Albright2</v>
      </c>
      <c r="E1691" s="66">
        <v>45159.625</v>
      </c>
      <c r="F1691" t="s">
        <v>2577</v>
      </c>
      <c r="G1691" s="46">
        <v>41</v>
      </c>
      <c r="H1691" s="46">
        <v>48</v>
      </c>
      <c r="I1691" s="46">
        <v>10</v>
      </c>
      <c r="J1691" t="s">
        <v>145</v>
      </c>
      <c r="K1691" t="s">
        <v>90</v>
      </c>
      <c r="L1691" s="46">
        <v>2695</v>
      </c>
      <c r="M1691" s="46">
        <v>36</v>
      </c>
      <c r="N1691" s="46">
        <v>33.799999999999997</v>
      </c>
      <c r="O1691" s="46">
        <v>114</v>
      </c>
      <c r="P1691" s="46">
        <f t="shared" si="188"/>
        <v>1</v>
      </c>
      <c r="R1691" s="67" t="s">
        <v>1477</v>
      </c>
      <c r="S1691" s="67">
        <f>COUNTIF(Y$2:$Y$100,R1691)</f>
        <v>0</v>
      </c>
      <c r="V1691" s="67">
        <f t="shared" si="189"/>
        <v>0</v>
      </c>
      <c r="X1691"/>
      <c r="Y1691" s="67" t="str">
        <f t="shared" si="193"/>
        <v xml:space="preserve"> </v>
      </c>
      <c r="AB1691" t="s">
        <v>90</v>
      </c>
      <c r="AC1691" s="46">
        <v>2695</v>
      </c>
      <c r="AD1691" s="46">
        <v>36</v>
      </c>
      <c r="AE1691" s="46">
        <v>33.799999999999997</v>
      </c>
      <c r="AF1691" s="46">
        <v>114</v>
      </c>
      <c r="AH1691" s="70" t="str">
        <f t="shared" si="190"/>
        <v/>
      </c>
      <c r="AI1691" s="70" t="str">
        <f t="shared" si="191"/>
        <v/>
      </c>
      <c r="AJ1691" s="70" t="str">
        <f t="shared" si="192"/>
        <v>X</v>
      </c>
      <c r="AK1691" s="70" t="str" cm="1">
        <f t="array" ref="AK1691">_xlfn.IFS(AH1691&lt;&gt;"","1",AI1691&lt;&gt;"","2",AJ1691&lt;&gt;"","3")</f>
        <v>3</v>
      </c>
    </row>
    <row r="1692" spans="1:37" x14ac:dyDescent="0.25">
      <c r="A1692" t="s">
        <v>271</v>
      </c>
      <c r="B1692" t="s">
        <v>653</v>
      </c>
      <c r="C1692" s="67" t="str">
        <f t="shared" si="187"/>
        <v>Addy Huppert</v>
      </c>
      <c r="D1692" s="71" t="str" cm="1">
        <f t="array" ref="D1692">_xlfn.IFS(AK1692="1",CONCATENATE(C1692,"Regional"),AK1692="2",CONCATENATE(C1692,"Sectional"),AK1692="3",CONCATENATE(C1692,COUNTIF($C$1:C1692,C1692)))</f>
        <v>Addy Huppert2</v>
      </c>
      <c r="E1692" s="66">
        <v>45159.625</v>
      </c>
      <c r="F1692" t="s">
        <v>2577</v>
      </c>
      <c r="G1692" s="46">
        <v>41</v>
      </c>
      <c r="H1692" s="46">
        <v>48</v>
      </c>
      <c r="I1692" s="46">
        <v>10</v>
      </c>
      <c r="J1692" t="s">
        <v>145</v>
      </c>
      <c r="K1692" t="s">
        <v>90</v>
      </c>
      <c r="L1692" s="46">
        <v>2695</v>
      </c>
      <c r="M1692" s="46">
        <v>36</v>
      </c>
      <c r="N1692" s="46">
        <v>33.799999999999997</v>
      </c>
      <c r="O1692" s="46">
        <v>114</v>
      </c>
      <c r="P1692" s="46">
        <f t="shared" si="188"/>
        <v>1</v>
      </c>
      <c r="R1692" s="67" t="s">
        <v>1276</v>
      </c>
      <c r="S1692" s="67">
        <f>COUNTIF(Y$2:$Y$100,R1692)</f>
        <v>0</v>
      </c>
      <c r="V1692" s="67">
        <f t="shared" si="189"/>
        <v>0</v>
      </c>
      <c r="X1692"/>
      <c r="Y1692" s="67" t="str">
        <f t="shared" si="193"/>
        <v xml:space="preserve"> </v>
      </c>
      <c r="AB1692" t="s">
        <v>90</v>
      </c>
      <c r="AC1692" s="46">
        <v>2695</v>
      </c>
      <c r="AD1692" s="46">
        <v>36</v>
      </c>
      <c r="AE1692" s="46">
        <v>33.799999999999997</v>
      </c>
      <c r="AF1692" s="46">
        <v>114</v>
      </c>
      <c r="AH1692" s="70" t="str">
        <f t="shared" si="190"/>
        <v/>
      </c>
      <c r="AI1692" s="70" t="str">
        <f t="shared" si="191"/>
        <v/>
      </c>
      <c r="AJ1692" s="70" t="str">
        <f t="shared" si="192"/>
        <v>X</v>
      </c>
      <c r="AK1692" s="70" t="str" cm="1">
        <f t="array" ref="AK1692">_xlfn.IFS(AH1692&lt;&gt;"","1",AI1692&lt;&gt;"","2",AJ1692&lt;&gt;"","3")</f>
        <v>3</v>
      </c>
    </row>
    <row r="1693" spans="1:37" x14ac:dyDescent="0.25">
      <c r="A1693" t="s">
        <v>293</v>
      </c>
      <c r="B1693" t="s">
        <v>581</v>
      </c>
      <c r="C1693" s="67" t="str">
        <f t="shared" si="187"/>
        <v>Marlee Lane</v>
      </c>
      <c r="D1693" s="71" t="str" cm="1">
        <f t="array" ref="D1693">_xlfn.IFS(AK1693="1",CONCATENATE(C1693,"Regional"),AK1693="2",CONCATENATE(C1693,"Sectional"),AK1693="3",CONCATENATE(C1693,COUNTIF($C$1:C1693,C1693)))</f>
        <v>Marlee Lane2</v>
      </c>
      <c r="E1693" s="66">
        <v>45159.625</v>
      </c>
      <c r="F1693" t="s">
        <v>2577</v>
      </c>
      <c r="G1693" s="46">
        <v>41</v>
      </c>
      <c r="H1693" s="46">
        <v>48</v>
      </c>
      <c r="I1693" s="46">
        <v>10</v>
      </c>
      <c r="J1693" t="s">
        <v>145</v>
      </c>
      <c r="K1693" t="s">
        <v>90</v>
      </c>
      <c r="L1693" s="46">
        <v>2695</v>
      </c>
      <c r="M1693" s="46">
        <v>36</v>
      </c>
      <c r="N1693" s="46">
        <v>33.799999999999997</v>
      </c>
      <c r="O1693" s="46">
        <v>114</v>
      </c>
      <c r="P1693" s="46">
        <f t="shared" si="188"/>
        <v>1</v>
      </c>
      <c r="R1693" s="67" t="s">
        <v>1232</v>
      </c>
      <c r="S1693" s="67">
        <f>COUNTIF(Y$2:$Y$100,R1693)</f>
        <v>0</v>
      </c>
      <c r="V1693" s="67">
        <f t="shared" si="189"/>
        <v>0</v>
      </c>
      <c r="X1693"/>
      <c r="Y1693" s="67" t="str">
        <f t="shared" si="193"/>
        <v xml:space="preserve"> </v>
      </c>
      <c r="AB1693" t="s">
        <v>90</v>
      </c>
      <c r="AC1693" s="46">
        <v>2695</v>
      </c>
      <c r="AD1693" s="46">
        <v>36</v>
      </c>
      <c r="AE1693" s="46">
        <v>33.799999999999997</v>
      </c>
      <c r="AF1693" s="46">
        <v>114</v>
      </c>
      <c r="AH1693" s="70" t="str">
        <f t="shared" si="190"/>
        <v/>
      </c>
      <c r="AI1693" s="70" t="str">
        <f t="shared" si="191"/>
        <v/>
      </c>
      <c r="AJ1693" s="70" t="str">
        <f t="shared" si="192"/>
        <v>X</v>
      </c>
      <c r="AK1693" s="70" t="str" cm="1">
        <f t="array" ref="AK1693">_xlfn.IFS(AH1693&lt;&gt;"","1",AI1693&lt;&gt;"","2",AJ1693&lt;&gt;"","3")</f>
        <v>3</v>
      </c>
    </row>
    <row r="1694" spans="1:37" x14ac:dyDescent="0.25">
      <c r="A1694" t="s">
        <v>271</v>
      </c>
      <c r="B1694" t="s">
        <v>1641</v>
      </c>
      <c r="C1694" s="67" t="str">
        <f t="shared" si="187"/>
        <v>Aaliyah Huppert</v>
      </c>
      <c r="D1694" s="71" t="str" cm="1">
        <f t="array" ref="D1694">_xlfn.IFS(AK1694="1",CONCATENATE(C1694,"Regional"),AK1694="2",CONCATENATE(C1694,"Sectional"),AK1694="3",CONCATENATE(C1694,COUNTIF($C$1:C1694,C1694)))</f>
        <v>Aaliyah Huppert2</v>
      </c>
      <c r="E1694" s="66">
        <v>45159.625</v>
      </c>
      <c r="F1694" t="s">
        <v>2577</v>
      </c>
      <c r="G1694" s="46">
        <v>41</v>
      </c>
      <c r="H1694" s="46">
        <v>49</v>
      </c>
      <c r="I1694" s="46">
        <v>13</v>
      </c>
      <c r="J1694" t="s">
        <v>145</v>
      </c>
      <c r="K1694" t="s">
        <v>90</v>
      </c>
      <c r="L1694" s="46">
        <v>2695</v>
      </c>
      <c r="M1694" s="46">
        <v>36</v>
      </c>
      <c r="N1694" s="46">
        <v>33.799999999999997</v>
      </c>
      <c r="O1694" s="46">
        <v>114</v>
      </c>
      <c r="P1694" s="46">
        <f t="shared" si="188"/>
        <v>1</v>
      </c>
      <c r="R1694" s="67" t="s">
        <v>3609</v>
      </c>
      <c r="S1694" s="67">
        <f>COUNTIF(Y$2:$Y$100,R1694)</f>
        <v>0</v>
      </c>
      <c r="V1694" s="67">
        <f t="shared" si="189"/>
        <v>0</v>
      </c>
      <c r="X1694"/>
      <c r="Y1694" s="67" t="str">
        <f t="shared" si="193"/>
        <v xml:space="preserve"> </v>
      </c>
      <c r="AB1694" t="s">
        <v>90</v>
      </c>
      <c r="AC1694" s="46">
        <v>2695</v>
      </c>
      <c r="AD1694" s="46">
        <v>36</v>
      </c>
      <c r="AE1694" s="46">
        <v>33.799999999999997</v>
      </c>
      <c r="AF1694" s="46">
        <v>114</v>
      </c>
      <c r="AH1694" s="70" t="str">
        <f t="shared" si="190"/>
        <v/>
      </c>
      <c r="AI1694" s="70" t="str">
        <f t="shared" si="191"/>
        <v/>
      </c>
      <c r="AJ1694" s="70" t="str">
        <f t="shared" si="192"/>
        <v>X</v>
      </c>
      <c r="AK1694" s="70" t="str" cm="1">
        <f t="array" ref="AK1694">_xlfn.IFS(AH1694&lt;&gt;"","1",AI1694&lt;&gt;"","2",AJ1694&lt;&gt;"","3")</f>
        <v>3</v>
      </c>
    </row>
    <row r="1695" spans="1:37" x14ac:dyDescent="0.25">
      <c r="A1695" t="s">
        <v>649</v>
      </c>
      <c r="B1695" t="s">
        <v>650</v>
      </c>
      <c r="C1695" s="67" t="str">
        <f t="shared" si="187"/>
        <v>Izzy Sabelko</v>
      </c>
      <c r="D1695" s="71" t="str" cm="1">
        <f t="array" ref="D1695">_xlfn.IFS(AK1695="1",CONCATENATE(C1695,"Regional"),AK1695="2",CONCATENATE(C1695,"Sectional"),AK1695="3",CONCATENATE(C1695,COUNTIF($C$1:C1695,C1695)))</f>
        <v>Izzy Sabelko2</v>
      </c>
      <c r="E1695" s="66">
        <v>45159.625</v>
      </c>
      <c r="F1695" t="s">
        <v>2577</v>
      </c>
      <c r="G1695" s="46">
        <v>41</v>
      </c>
      <c r="H1695" s="46">
        <v>49</v>
      </c>
      <c r="I1695" s="46">
        <v>13</v>
      </c>
      <c r="J1695" t="s">
        <v>145</v>
      </c>
      <c r="K1695" t="s">
        <v>90</v>
      </c>
      <c r="L1695" s="46">
        <v>2695</v>
      </c>
      <c r="M1695" s="46">
        <v>36</v>
      </c>
      <c r="N1695" s="46">
        <v>33.799999999999997</v>
      </c>
      <c r="O1695" s="46">
        <v>114</v>
      </c>
      <c r="P1695" s="46">
        <f t="shared" si="188"/>
        <v>1</v>
      </c>
      <c r="R1695" s="67" t="s">
        <v>1274</v>
      </c>
      <c r="S1695" s="67">
        <f>COUNTIF(Y$2:$Y$100,R1695)</f>
        <v>0</v>
      </c>
      <c r="V1695" s="67">
        <f t="shared" si="189"/>
        <v>0</v>
      </c>
      <c r="X1695"/>
      <c r="Y1695" s="67" t="str">
        <f t="shared" si="193"/>
        <v xml:space="preserve"> </v>
      </c>
      <c r="AB1695" t="s">
        <v>90</v>
      </c>
      <c r="AC1695" s="46">
        <v>2695</v>
      </c>
      <c r="AD1695" s="46">
        <v>36</v>
      </c>
      <c r="AE1695" s="46">
        <v>33.799999999999997</v>
      </c>
      <c r="AF1695" s="46">
        <v>114</v>
      </c>
      <c r="AH1695" s="70" t="str">
        <f t="shared" si="190"/>
        <v/>
      </c>
      <c r="AI1695" s="70" t="str">
        <f t="shared" si="191"/>
        <v/>
      </c>
      <c r="AJ1695" s="70" t="str">
        <f t="shared" si="192"/>
        <v>X</v>
      </c>
      <c r="AK1695" s="70" t="str" cm="1">
        <f t="array" ref="AK1695">_xlfn.IFS(AH1695&lt;&gt;"","1",AI1695&lt;&gt;"","2",AJ1695&lt;&gt;"","3")</f>
        <v>3</v>
      </c>
    </row>
    <row r="1696" spans="1:37" x14ac:dyDescent="0.25">
      <c r="A1696" t="s">
        <v>186</v>
      </c>
      <c r="B1696" t="s">
        <v>458</v>
      </c>
      <c r="C1696" s="67" t="str">
        <f t="shared" si="187"/>
        <v>Lauren Anderson</v>
      </c>
      <c r="D1696" s="71" t="str" cm="1">
        <f t="array" ref="D1696">_xlfn.IFS(AK1696="1",CONCATENATE(C1696,"Regional"),AK1696="2",CONCATENATE(C1696,"Sectional"),AK1696="3",CONCATENATE(C1696,COUNTIF($C$1:C1696,C1696)))</f>
        <v>Lauren Anderson1</v>
      </c>
      <c r="E1696" s="66">
        <v>45159.625</v>
      </c>
      <c r="F1696" t="s">
        <v>2577</v>
      </c>
      <c r="G1696" s="46">
        <v>41</v>
      </c>
      <c r="H1696" s="46">
        <v>50</v>
      </c>
      <c r="I1696" s="46">
        <v>15</v>
      </c>
      <c r="J1696" t="s">
        <v>145</v>
      </c>
      <c r="K1696" t="s">
        <v>90</v>
      </c>
      <c r="L1696" s="46">
        <v>2695</v>
      </c>
      <c r="M1696" s="46">
        <v>36</v>
      </c>
      <c r="N1696" s="46">
        <v>33.799999999999997</v>
      </c>
      <c r="O1696" s="46">
        <v>114</v>
      </c>
      <c r="P1696" s="46">
        <f t="shared" si="188"/>
        <v>1</v>
      </c>
      <c r="R1696" s="67" t="s">
        <v>1478</v>
      </c>
      <c r="S1696" s="67">
        <f>COUNTIF(Y$2:$Y$100,R1696)</f>
        <v>0</v>
      </c>
      <c r="V1696" s="67">
        <f t="shared" si="189"/>
        <v>0</v>
      </c>
      <c r="X1696"/>
      <c r="Y1696" s="67" t="str">
        <f t="shared" si="193"/>
        <v xml:space="preserve"> </v>
      </c>
      <c r="AB1696" t="s">
        <v>90</v>
      </c>
      <c r="AC1696" s="46">
        <v>2695</v>
      </c>
      <c r="AD1696" s="46">
        <v>36</v>
      </c>
      <c r="AE1696" s="46">
        <v>33.799999999999997</v>
      </c>
      <c r="AF1696" s="46">
        <v>114</v>
      </c>
      <c r="AH1696" s="70" t="str">
        <f t="shared" si="190"/>
        <v/>
      </c>
      <c r="AI1696" s="70" t="str">
        <f t="shared" si="191"/>
        <v/>
      </c>
      <c r="AJ1696" s="70" t="str">
        <f t="shared" si="192"/>
        <v>X</v>
      </c>
      <c r="AK1696" s="70" t="str" cm="1">
        <f t="array" ref="AK1696">_xlfn.IFS(AH1696&lt;&gt;"","1",AI1696&lt;&gt;"","2",AJ1696&lt;&gt;"","3")</f>
        <v>3</v>
      </c>
    </row>
    <row r="1697" spans="1:37" x14ac:dyDescent="0.25">
      <c r="A1697" t="s">
        <v>642</v>
      </c>
      <c r="B1697" t="s">
        <v>459</v>
      </c>
      <c r="C1697" s="67" t="str">
        <f t="shared" si="187"/>
        <v>Addison Kofal</v>
      </c>
      <c r="D1697" s="71" t="str" cm="1">
        <f t="array" ref="D1697">_xlfn.IFS(AK1697="1",CONCATENATE(C1697,"Regional"),AK1697="2",CONCATENATE(C1697,"Sectional"),AK1697="3",CONCATENATE(C1697,COUNTIF($C$1:C1697,C1697)))</f>
        <v>Addison Kofal2</v>
      </c>
      <c r="E1697" s="66">
        <v>45159.625</v>
      </c>
      <c r="F1697" t="s">
        <v>2577</v>
      </c>
      <c r="G1697" s="46">
        <v>41</v>
      </c>
      <c r="H1697" s="46">
        <v>50</v>
      </c>
      <c r="I1697" s="46">
        <v>15</v>
      </c>
      <c r="J1697" t="s">
        <v>145</v>
      </c>
      <c r="K1697" t="s">
        <v>90</v>
      </c>
      <c r="L1697" s="46">
        <v>2695</v>
      </c>
      <c r="M1697" s="46">
        <v>36</v>
      </c>
      <c r="N1697" s="46">
        <v>33.799999999999997</v>
      </c>
      <c r="O1697" s="46">
        <v>114</v>
      </c>
      <c r="P1697" s="46">
        <f t="shared" si="188"/>
        <v>1</v>
      </c>
      <c r="R1697" s="67" t="s">
        <v>1269</v>
      </c>
      <c r="S1697" s="67">
        <f>COUNTIF(Y$2:$Y$100,R1697)</f>
        <v>0</v>
      </c>
      <c r="V1697" s="67">
        <f t="shared" si="189"/>
        <v>0</v>
      </c>
      <c r="X1697"/>
      <c r="Y1697" s="67" t="str">
        <f t="shared" si="193"/>
        <v xml:space="preserve"> </v>
      </c>
      <c r="AB1697" t="s">
        <v>90</v>
      </c>
      <c r="AC1697" s="46">
        <v>2695</v>
      </c>
      <c r="AD1697" s="46">
        <v>36</v>
      </c>
      <c r="AE1697" s="46">
        <v>33.799999999999997</v>
      </c>
      <c r="AF1697" s="46">
        <v>114</v>
      </c>
      <c r="AH1697" s="70" t="str">
        <f t="shared" si="190"/>
        <v/>
      </c>
      <c r="AI1697" s="70" t="str">
        <f t="shared" si="191"/>
        <v/>
      </c>
      <c r="AJ1697" s="70" t="str">
        <f t="shared" si="192"/>
        <v>X</v>
      </c>
      <c r="AK1697" s="70" t="str" cm="1">
        <f t="array" ref="AK1697">_xlfn.IFS(AH1697&lt;&gt;"","1",AI1697&lt;&gt;"","2",AJ1697&lt;&gt;"","3")</f>
        <v>3</v>
      </c>
    </row>
    <row r="1698" spans="1:37" x14ac:dyDescent="0.25">
      <c r="A1698" t="s">
        <v>643</v>
      </c>
      <c r="B1698" t="s">
        <v>644</v>
      </c>
      <c r="C1698" s="67" t="str">
        <f t="shared" si="187"/>
        <v>Breanna Popenhagen</v>
      </c>
      <c r="D1698" s="71" t="str" cm="1">
        <f t="array" ref="D1698">_xlfn.IFS(AK1698="1",CONCATENATE(C1698,"Regional"),AK1698="2",CONCATENATE(C1698,"Sectional"),AK1698="3",CONCATENATE(C1698,COUNTIF($C$1:C1698,C1698)))</f>
        <v>Breanna Popenhagen2</v>
      </c>
      <c r="E1698" s="66">
        <v>45159.625</v>
      </c>
      <c r="F1698" t="s">
        <v>2577</v>
      </c>
      <c r="G1698" s="46">
        <v>41</v>
      </c>
      <c r="H1698" s="46">
        <v>50</v>
      </c>
      <c r="I1698" s="46">
        <v>15</v>
      </c>
      <c r="J1698" t="s">
        <v>145</v>
      </c>
      <c r="K1698" t="s">
        <v>90</v>
      </c>
      <c r="L1698" s="46">
        <v>2695</v>
      </c>
      <c r="M1698" s="46">
        <v>36</v>
      </c>
      <c r="N1698" s="46">
        <v>33.799999999999997</v>
      </c>
      <c r="O1698" s="46">
        <v>114</v>
      </c>
      <c r="P1698" s="46">
        <f t="shared" si="188"/>
        <v>1</v>
      </c>
      <c r="R1698" s="67" t="s">
        <v>1271</v>
      </c>
      <c r="S1698" s="67">
        <f>COUNTIF(Y$2:$Y$100,R1698)</f>
        <v>0</v>
      </c>
      <c r="V1698" s="67">
        <f t="shared" si="189"/>
        <v>0</v>
      </c>
      <c r="X1698"/>
      <c r="Y1698" s="67" t="str">
        <f t="shared" si="193"/>
        <v xml:space="preserve"> </v>
      </c>
      <c r="AB1698" t="s">
        <v>90</v>
      </c>
      <c r="AC1698" s="46">
        <v>2695</v>
      </c>
      <c r="AD1698" s="46">
        <v>36</v>
      </c>
      <c r="AE1698" s="46">
        <v>33.799999999999997</v>
      </c>
      <c r="AF1698" s="46">
        <v>114</v>
      </c>
      <c r="AH1698" s="70" t="str">
        <f t="shared" si="190"/>
        <v/>
      </c>
      <c r="AI1698" s="70" t="str">
        <f t="shared" si="191"/>
        <v/>
      </c>
      <c r="AJ1698" s="70" t="str">
        <f t="shared" si="192"/>
        <v>X</v>
      </c>
      <c r="AK1698" s="70" t="str" cm="1">
        <f t="array" ref="AK1698">_xlfn.IFS(AH1698&lt;&gt;"","1",AI1698&lt;&gt;"","2",AJ1698&lt;&gt;"","3")</f>
        <v>3</v>
      </c>
    </row>
    <row r="1699" spans="1:37" x14ac:dyDescent="0.25">
      <c r="A1699" t="s">
        <v>351</v>
      </c>
      <c r="B1699" t="s">
        <v>434</v>
      </c>
      <c r="C1699" s="67" t="str">
        <f t="shared" si="187"/>
        <v>Ella Schmidt</v>
      </c>
      <c r="D1699" s="71" t="str" cm="1">
        <f t="array" ref="D1699">_xlfn.IFS(AK1699="1",CONCATENATE(C1699,"Regional"),AK1699="2",CONCATENATE(C1699,"Sectional"),AK1699="3",CONCATENATE(C1699,COUNTIF($C$1:C1699,C1699)))</f>
        <v>Ella Schmidt1</v>
      </c>
      <c r="E1699" s="66">
        <v>45159.625</v>
      </c>
      <c r="F1699" t="s">
        <v>2577</v>
      </c>
      <c r="G1699" s="46">
        <v>41</v>
      </c>
      <c r="H1699" s="46">
        <v>50</v>
      </c>
      <c r="I1699" s="46">
        <v>15</v>
      </c>
      <c r="J1699" t="s">
        <v>145</v>
      </c>
      <c r="K1699" t="s">
        <v>90</v>
      </c>
      <c r="L1699" s="46">
        <v>2695</v>
      </c>
      <c r="M1699" s="46">
        <v>36</v>
      </c>
      <c r="N1699" s="46">
        <v>33.799999999999997</v>
      </c>
      <c r="O1699" s="46">
        <v>114</v>
      </c>
      <c r="P1699" s="46">
        <f t="shared" si="188"/>
        <v>1</v>
      </c>
      <c r="R1699" s="67" t="s">
        <v>1228</v>
      </c>
      <c r="S1699" s="67">
        <f>COUNTIF(Y$2:$Y$100,R1699)</f>
        <v>0</v>
      </c>
      <c r="V1699" s="67">
        <f t="shared" si="189"/>
        <v>0</v>
      </c>
      <c r="X1699"/>
      <c r="Y1699" s="67" t="str">
        <f t="shared" si="193"/>
        <v xml:space="preserve"> </v>
      </c>
      <c r="AB1699" t="s">
        <v>90</v>
      </c>
      <c r="AC1699" s="46">
        <v>2695</v>
      </c>
      <c r="AD1699" s="46">
        <v>36</v>
      </c>
      <c r="AE1699" s="46">
        <v>33.799999999999997</v>
      </c>
      <c r="AF1699" s="46">
        <v>114</v>
      </c>
      <c r="AH1699" s="70" t="str">
        <f t="shared" si="190"/>
        <v/>
      </c>
      <c r="AI1699" s="70" t="str">
        <f t="shared" si="191"/>
        <v/>
      </c>
      <c r="AJ1699" s="70" t="str">
        <f t="shared" si="192"/>
        <v>X</v>
      </c>
      <c r="AK1699" s="70" t="str" cm="1">
        <f t="array" ref="AK1699">_xlfn.IFS(AH1699&lt;&gt;"","1",AI1699&lt;&gt;"","2",AJ1699&lt;&gt;"","3")</f>
        <v>3</v>
      </c>
    </row>
    <row r="1700" spans="1:37" x14ac:dyDescent="0.25">
      <c r="A1700" t="s">
        <v>347</v>
      </c>
      <c r="B1700" t="s">
        <v>242</v>
      </c>
      <c r="C1700" s="67" t="str">
        <f t="shared" si="187"/>
        <v>Emery Sanders</v>
      </c>
      <c r="D1700" s="71" t="str" cm="1">
        <f t="array" ref="D1700">_xlfn.IFS(AK1700="1",CONCATENATE(C1700,"Regional"),AK1700="2",CONCATENATE(C1700,"Sectional"),AK1700="3",CONCATENATE(C1700,COUNTIF($C$1:C1700,C1700)))</f>
        <v>Emery Sanders2</v>
      </c>
      <c r="E1700" s="66">
        <v>45159.625</v>
      </c>
      <c r="F1700" t="s">
        <v>2577</v>
      </c>
      <c r="G1700" s="46">
        <v>41</v>
      </c>
      <c r="H1700" s="46">
        <v>51</v>
      </c>
      <c r="I1700" s="46">
        <v>19</v>
      </c>
      <c r="J1700" t="s">
        <v>145</v>
      </c>
      <c r="K1700" t="s">
        <v>90</v>
      </c>
      <c r="L1700" s="46">
        <v>2695</v>
      </c>
      <c r="M1700" s="46">
        <v>36</v>
      </c>
      <c r="N1700" s="46">
        <v>33.799999999999997</v>
      </c>
      <c r="O1700" s="46">
        <v>114</v>
      </c>
      <c r="P1700" s="46">
        <f t="shared" si="188"/>
        <v>1</v>
      </c>
      <c r="R1700" s="67" t="s">
        <v>1270</v>
      </c>
      <c r="S1700" s="67">
        <f>COUNTIF(Y$2:$Y$100,R1700)</f>
        <v>0</v>
      </c>
      <c r="V1700" s="67">
        <f t="shared" si="189"/>
        <v>0</v>
      </c>
      <c r="X1700"/>
      <c r="Y1700" s="67" t="str">
        <f t="shared" si="193"/>
        <v xml:space="preserve"> </v>
      </c>
      <c r="AB1700" t="s">
        <v>90</v>
      </c>
      <c r="AC1700" s="46">
        <v>2695</v>
      </c>
      <c r="AD1700" s="46">
        <v>36</v>
      </c>
      <c r="AE1700" s="46">
        <v>33.799999999999997</v>
      </c>
      <c r="AF1700" s="46">
        <v>114</v>
      </c>
      <c r="AH1700" s="70" t="str">
        <f t="shared" si="190"/>
        <v/>
      </c>
      <c r="AI1700" s="70" t="str">
        <f t="shared" si="191"/>
        <v/>
      </c>
      <c r="AJ1700" s="70" t="str">
        <f t="shared" si="192"/>
        <v>X</v>
      </c>
      <c r="AK1700" s="70" t="str" cm="1">
        <f t="array" ref="AK1700">_xlfn.IFS(AH1700&lt;&gt;"","1",AI1700&lt;&gt;"","2",AJ1700&lt;&gt;"","3")</f>
        <v>3</v>
      </c>
    </row>
    <row r="1701" spans="1:37" x14ac:dyDescent="0.25">
      <c r="A1701" t="s">
        <v>244</v>
      </c>
      <c r="B1701" t="s">
        <v>650</v>
      </c>
      <c r="C1701" s="67" t="str">
        <f t="shared" si="187"/>
        <v>Izzy Jonas</v>
      </c>
      <c r="D1701" s="71" t="str" cm="1">
        <f t="array" ref="D1701">_xlfn.IFS(AK1701="1",CONCATENATE(C1701,"Regional"),AK1701="2",CONCATENATE(C1701,"Sectional"),AK1701="3",CONCATENATE(C1701,COUNTIF($C$1:C1701,C1701)))</f>
        <v>Izzy Jonas2</v>
      </c>
      <c r="E1701" s="66">
        <v>45159.625</v>
      </c>
      <c r="F1701" t="s">
        <v>2577</v>
      </c>
      <c r="G1701" s="46">
        <v>41</v>
      </c>
      <c r="H1701" s="46">
        <v>52</v>
      </c>
      <c r="I1701" s="46">
        <v>20</v>
      </c>
      <c r="J1701" t="s">
        <v>145</v>
      </c>
      <c r="K1701" t="s">
        <v>90</v>
      </c>
      <c r="L1701" s="46">
        <v>2695</v>
      </c>
      <c r="M1701" s="46">
        <v>36</v>
      </c>
      <c r="N1701" s="46">
        <v>33.799999999999997</v>
      </c>
      <c r="O1701" s="46">
        <v>114</v>
      </c>
      <c r="P1701" s="46">
        <f t="shared" si="188"/>
        <v>1</v>
      </c>
      <c r="R1701" s="67" t="s">
        <v>1284</v>
      </c>
      <c r="S1701" s="67">
        <f>COUNTIF(Y$2:$Y$100,R1701)</f>
        <v>0</v>
      </c>
      <c r="V1701" s="67">
        <f t="shared" si="189"/>
        <v>0</v>
      </c>
      <c r="X1701"/>
      <c r="Y1701" s="67" t="str">
        <f t="shared" si="193"/>
        <v xml:space="preserve"> </v>
      </c>
      <c r="AB1701" t="s">
        <v>90</v>
      </c>
      <c r="AC1701" s="46">
        <v>2695</v>
      </c>
      <c r="AD1701" s="46">
        <v>36</v>
      </c>
      <c r="AE1701" s="46">
        <v>33.799999999999997</v>
      </c>
      <c r="AF1701" s="46">
        <v>114</v>
      </c>
      <c r="AH1701" s="70" t="str">
        <f t="shared" si="190"/>
        <v/>
      </c>
      <c r="AI1701" s="70" t="str">
        <f t="shared" si="191"/>
        <v/>
      </c>
      <c r="AJ1701" s="70" t="str">
        <f t="shared" si="192"/>
        <v>X</v>
      </c>
      <c r="AK1701" s="70" t="str" cm="1">
        <f t="array" ref="AK1701">_xlfn.IFS(AH1701&lt;&gt;"","1",AI1701&lt;&gt;"","2",AJ1701&lt;&gt;"","3")</f>
        <v>3</v>
      </c>
    </row>
    <row r="1702" spans="1:37" x14ac:dyDescent="0.25">
      <c r="A1702" t="s">
        <v>651</v>
      </c>
      <c r="B1702" t="s">
        <v>647</v>
      </c>
      <c r="C1702" s="67" t="str">
        <f t="shared" si="187"/>
        <v>Lucy Mansell</v>
      </c>
      <c r="D1702" s="71" t="str" cm="1">
        <f t="array" ref="D1702">_xlfn.IFS(AK1702="1",CONCATENATE(C1702,"Regional"),AK1702="2",CONCATENATE(C1702,"Sectional"),AK1702="3",CONCATENATE(C1702,COUNTIF($C$1:C1702,C1702)))</f>
        <v>Lucy Mansell2</v>
      </c>
      <c r="E1702" s="66">
        <v>45159.625</v>
      </c>
      <c r="F1702" t="s">
        <v>2577</v>
      </c>
      <c r="G1702" s="46">
        <v>41</v>
      </c>
      <c r="H1702" s="46">
        <v>52</v>
      </c>
      <c r="I1702" s="46">
        <v>20</v>
      </c>
      <c r="J1702" t="s">
        <v>145</v>
      </c>
      <c r="K1702" t="s">
        <v>90</v>
      </c>
      <c r="L1702" s="46">
        <v>2695</v>
      </c>
      <c r="M1702" s="46">
        <v>36</v>
      </c>
      <c r="N1702" s="46">
        <v>33.799999999999997</v>
      </c>
      <c r="O1702" s="46">
        <v>114</v>
      </c>
      <c r="P1702" s="46">
        <f t="shared" si="188"/>
        <v>1</v>
      </c>
      <c r="R1702" s="67" t="s">
        <v>1275</v>
      </c>
      <c r="S1702" s="67">
        <f>COUNTIF(Y$2:$Y$100,R1702)</f>
        <v>0</v>
      </c>
      <c r="V1702" s="67">
        <f t="shared" si="189"/>
        <v>0</v>
      </c>
      <c r="X1702"/>
      <c r="Y1702" s="67" t="str">
        <f t="shared" si="193"/>
        <v xml:space="preserve"> </v>
      </c>
      <c r="AB1702" t="s">
        <v>90</v>
      </c>
      <c r="AC1702" s="46">
        <v>2695</v>
      </c>
      <c r="AD1702" s="46">
        <v>36</v>
      </c>
      <c r="AE1702" s="46">
        <v>33.799999999999997</v>
      </c>
      <c r="AF1702" s="46">
        <v>114</v>
      </c>
      <c r="AH1702" s="70" t="str">
        <f t="shared" si="190"/>
        <v/>
      </c>
      <c r="AI1702" s="70" t="str">
        <f t="shared" si="191"/>
        <v/>
      </c>
      <c r="AJ1702" s="70" t="str">
        <f t="shared" si="192"/>
        <v>X</v>
      </c>
      <c r="AK1702" s="70" t="str" cm="1">
        <f t="array" ref="AK1702">_xlfn.IFS(AH1702&lt;&gt;"","1",AI1702&lt;&gt;"","2",AJ1702&lt;&gt;"","3")</f>
        <v>3</v>
      </c>
    </row>
    <row r="1703" spans="1:37" x14ac:dyDescent="0.25">
      <c r="A1703" t="s">
        <v>2133</v>
      </c>
      <c r="B1703" t="s">
        <v>362</v>
      </c>
      <c r="C1703" s="67" t="str">
        <f t="shared" si="187"/>
        <v>Emma Helgeson</v>
      </c>
      <c r="D1703" s="71" t="str" cm="1">
        <f t="array" ref="D1703">_xlfn.IFS(AK1703="1",CONCATENATE(C1703,"Regional"),AK1703="2",CONCATENATE(C1703,"Sectional"),AK1703="3",CONCATENATE(C1703,COUNTIF($C$1:C1703,C1703)))</f>
        <v>Emma Helgeson2</v>
      </c>
      <c r="E1703" s="66">
        <v>45159.625</v>
      </c>
      <c r="F1703" t="s">
        <v>2577</v>
      </c>
      <c r="G1703" s="46">
        <v>41</v>
      </c>
      <c r="H1703" s="46">
        <v>53</v>
      </c>
      <c r="I1703" s="46">
        <v>22</v>
      </c>
      <c r="J1703" t="s">
        <v>145</v>
      </c>
      <c r="K1703" t="s">
        <v>90</v>
      </c>
      <c r="L1703" s="46">
        <v>2695</v>
      </c>
      <c r="M1703" s="46">
        <v>36</v>
      </c>
      <c r="N1703" s="46">
        <v>33.799999999999997</v>
      </c>
      <c r="O1703" s="46">
        <v>114</v>
      </c>
      <c r="P1703" s="46">
        <f t="shared" si="188"/>
        <v>1</v>
      </c>
      <c r="R1703" s="67" t="s">
        <v>3161</v>
      </c>
      <c r="S1703" s="67">
        <f>COUNTIF(Y$2:$Y$100,R1703)</f>
        <v>0</v>
      </c>
      <c r="V1703" s="67">
        <f t="shared" si="189"/>
        <v>0</v>
      </c>
      <c r="X1703"/>
      <c r="Y1703" s="67" t="str">
        <f t="shared" si="193"/>
        <v xml:space="preserve"> </v>
      </c>
      <c r="AB1703" t="s">
        <v>90</v>
      </c>
      <c r="AC1703" s="46">
        <v>2695</v>
      </c>
      <c r="AD1703" s="46">
        <v>36</v>
      </c>
      <c r="AE1703" s="46">
        <v>33.799999999999997</v>
      </c>
      <c r="AF1703" s="46">
        <v>114</v>
      </c>
      <c r="AH1703" s="70" t="str">
        <f t="shared" si="190"/>
        <v/>
      </c>
      <c r="AI1703" s="70" t="str">
        <f t="shared" si="191"/>
        <v/>
      </c>
      <c r="AJ1703" s="70" t="str">
        <f t="shared" si="192"/>
        <v>X</v>
      </c>
      <c r="AK1703" s="70" t="str" cm="1">
        <f t="array" ref="AK1703">_xlfn.IFS(AH1703&lt;&gt;"","1",AI1703&lt;&gt;"","2",AJ1703&lt;&gt;"","3")</f>
        <v>3</v>
      </c>
    </row>
    <row r="1704" spans="1:37" x14ac:dyDescent="0.25">
      <c r="A1704" t="s">
        <v>189</v>
      </c>
      <c r="B1704" t="s">
        <v>640</v>
      </c>
      <c r="C1704" s="67" t="str">
        <f t="shared" si="187"/>
        <v>Mandy Baillargeon</v>
      </c>
      <c r="D1704" s="71" t="str" cm="1">
        <f t="array" ref="D1704">_xlfn.IFS(AK1704="1",CONCATENATE(C1704,"Regional"),AK1704="2",CONCATENATE(C1704,"Sectional"),AK1704="3",CONCATENATE(C1704,COUNTIF($C$1:C1704,C1704)))</f>
        <v>Mandy Baillargeon2</v>
      </c>
      <c r="E1704" s="66">
        <v>45159.625</v>
      </c>
      <c r="F1704" t="s">
        <v>2577</v>
      </c>
      <c r="G1704" s="46">
        <v>41</v>
      </c>
      <c r="H1704" s="46">
        <v>53</v>
      </c>
      <c r="I1704" s="46">
        <v>22</v>
      </c>
      <c r="J1704" t="s">
        <v>145</v>
      </c>
      <c r="K1704" t="s">
        <v>90</v>
      </c>
      <c r="L1704" s="46">
        <v>2695</v>
      </c>
      <c r="M1704" s="46">
        <v>36</v>
      </c>
      <c r="N1704" s="46">
        <v>33.799999999999997</v>
      </c>
      <c r="O1704" s="46">
        <v>114</v>
      </c>
      <c r="P1704" s="46">
        <f t="shared" si="188"/>
        <v>1</v>
      </c>
      <c r="R1704" s="67" t="s">
        <v>3160</v>
      </c>
      <c r="S1704" s="67">
        <f>COUNTIF(Y$2:$Y$100,R1704)</f>
        <v>0</v>
      </c>
      <c r="V1704" s="67">
        <f t="shared" si="189"/>
        <v>0</v>
      </c>
      <c r="X1704"/>
      <c r="Y1704" s="67" t="str">
        <f t="shared" si="193"/>
        <v xml:space="preserve"> </v>
      </c>
      <c r="AB1704" t="s">
        <v>90</v>
      </c>
      <c r="AC1704" s="46">
        <v>2695</v>
      </c>
      <c r="AD1704" s="46">
        <v>36</v>
      </c>
      <c r="AE1704" s="46">
        <v>33.799999999999997</v>
      </c>
      <c r="AF1704" s="46">
        <v>114</v>
      </c>
      <c r="AH1704" s="70" t="str">
        <f t="shared" si="190"/>
        <v/>
      </c>
      <c r="AI1704" s="70" t="str">
        <f t="shared" si="191"/>
        <v/>
      </c>
      <c r="AJ1704" s="70" t="str">
        <f t="shared" si="192"/>
        <v>X</v>
      </c>
      <c r="AK1704" s="70" t="str" cm="1">
        <f t="array" ref="AK1704">_xlfn.IFS(AH1704&lt;&gt;"","1",AI1704&lt;&gt;"","2",AJ1704&lt;&gt;"","3")</f>
        <v>3</v>
      </c>
    </row>
    <row r="1705" spans="1:37" x14ac:dyDescent="0.25">
      <c r="A1705" t="s">
        <v>1634</v>
      </c>
      <c r="B1705" t="s">
        <v>574</v>
      </c>
      <c r="C1705" s="67" t="str">
        <f t="shared" si="187"/>
        <v>Vivi Abbott</v>
      </c>
      <c r="D1705" s="71" t="str" cm="1">
        <f t="array" ref="D1705">_xlfn.IFS(AK1705="1",CONCATENATE(C1705,"Regional"),AK1705="2",CONCATENATE(C1705,"Sectional"),AK1705="3",CONCATENATE(C1705,COUNTIF($C$1:C1705,C1705)))</f>
        <v>Vivi Abbott2</v>
      </c>
      <c r="E1705" s="66">
        <v>45159.625</v>
      </c>
      <c r="F1705" t="s">
        <v>2577</v>
      </c>
      <c r="G1705" s="46">
        <v>41</v>
      </c>
      <c r="H1705" s="46">
        <v>54</v>
      </c>
      <c r="I1705" s="46">
        <v>24</v>
      </c>
      <c r="J1705" t="s">
        <v>145</v>
      </c>
      <c r="K1705" t="s">
        <v>90</v>
      </c>
      <c r="L1705" s="46">
        <v>2695</v>
      </c>
      <c r="M1705" s="46">
        <v>36</v>
      </c>
      <c r="N1705" s="46">
        <v>33.799999999999997</v>
      </c>
      <c r="O1705" s="46">
        <v>114</v>
      </c>
      <c r="P1705" s="46">
        <f t="shared" si="188"/>
        <v>1</v>
      </c>
      <c r="R1705" s="67" t="s">
        <v>3611</v>
      </c>
      <c r="S1705" s="67">
        <f>COUNTIF(Y$2:$Y$100,R1705)</f>
        <v>0</v>
      </c>
      <c r="V1705" s="67">
        <f t="shared" si="189"/>
        <v>0</v>
      </c>
      <c r="X1705"/>
      <c r="Y1705" s="67" t="str">
        <f t="shared" si="193"/>
        <v xml:space="preserve"> </v>
      </c>
      <c r="AB1705" t="s">
        <v>90</v>
      </c>
      <c r="AC1705" s="46">
        <v>2695</v>
      </c>
      <c r="AD1705" s="46">
        <v>36</v>
      </c>
      <c r="AE1705" s="46">
        <v>33.799999999999997</v>
      </c>
      <c r="AF1705" s="46">
        <v>114</v>
      </c>
      <c r="AH1705" s="70" t="str">
        <f t="shared" si="190"/>
        <v/>
      </c>
      <c r="AI1705" s="70" t="str">
        <f t="shared" si="191"/>
        <v/>
      </c>
      <c r="AJ1705" s="70" t="str">
        <f t="shared" si="192"/>
        <v>X</v>
      </c>
      <c r="AK1705" s="70" t="str" cm="1">
        <f t="array" ref="AK1705">_xlfn.IFS(AH1705&lt;&gt;"","1",AI1705&lt;&gt;"","2",AJ1705&lt;&gt;"","3")</f>
        <v>3</v>
      </c>
    </row>
    <row r="1706" spans="1:37" x14ac:dyDescent="0.25">
      <c r="A1706" t="s">
        <v>656</v>
      </c>
      <c r="B1706" t="s">
        <v>523</v>
      </c>
      <c r="C1706" s="67" t="str">
        <f t="shared" si="187"/>
        <v>Nora Feuerhelm</v>
      </c>
      <c r="D1706" s="71" t="str" cm="1">
        <f t="array" ref="D1706">_xlfn.IFS(AK1706="1",CONCATENATE(C1706,"Regional"),AK1706="2",CONCATENATE(C1706,"Sectional"),AK1706="3",CONCATENATE(C1706,COUNTIF($C$1:C1706,C1706)))</f>
        <v>Nora Feuerhelm2</v>
      </c>
      <c r="E1706" s="66">
        <v>45159.625</v>
      </c>
      <c r="F1706" t="s">
        <v>2577</v>
      </c>
      <c r="G1706" s="46">
        <v>41</v>
      </c>
      <c r="H1706" s="46">
        <v>55</v>
      </c>
      <c r="I1706" s="46">
        <v>25</v>
      </c>
      <c r="J1706" t="s">
        <v>145</v>
      </c>
      <c r="K1706" t="s">
        <v>90</v>
      </c>
      <c r="L1706" s="46">
        <v>2695</v>
      </c>
      <c r="M1706" s="46">
        <v>36</v>
      </c>
      <c r="N1706" s="46">
        <v>33.799999999999997</v>
      </c>
      <c r="O1706" s="46">
        <v>114</v>
      </c>
      <c r="P1706" s="46">
        <f t="shared" si="188"/>
        <v>1</v>
      </c>
      <c r="R1706" s="67" t="s">
        <v>1279</v>
      </c>
      <c r="S1706" s="67">
        <f>COUNTIF(Y$2:$Y$100,R1706)</f>
        <v>0</v>
      </c>
      <c r="V1706" s="67">
        <f t="shared" si="189"/>
        <v>0</v>
      </c>
      <c r="X1706"/>
      <c r="Y1706" s="67" t="str">
        <f t="shared" si="193"/>
        <v xml:space="preserve"> </v>
      </c>
      <c r="AB1706" t="s">
        <v>90</v>
      </c>
      <c r="AC1706" s="46">
        <v>2695</v>
      </c>
      <c r="AD1706" s="46">
        <v>36</v>
      </c>
      <c r="AE1706" s="46">
        <v>33.799999999999997</v>
      </c>
      <c r="AF1706" s="46">
        <v>114</v>
      </c>
      <c r="AH1706" s="70" t="str">
        <f t="shared" si="190"/>
        <v/>
      </c>
      <c r="AI1706" s="70" t="str">
        <f t="shared" si="191"/>
        <v/>
      </c>
      <c r="AJ1706" s="70" t="str">
        <f t="shared" si="192"/>
        <v>X</v>
      </c>
      <c r="AK1706" s="70" t="str" cm="1">
        <f t="array" ref="AK1706">_xlfn.IFS(AH1706&lt;&gt;"","1",AI1706&lt;&gt;"","2",AJ1706&lt;&gt;"","3")</f>
        <v>3</v>
      </c>
    </row>
    <row r="1707" spans="1:37" x14ac:dyDescent="0.25">
      <c r="A1707" t="s">
        <v>222</v>
      </c>
      <c r="B1707" t="s">
        <v>207</v>
      </c>
      <c r="C1707" s="67" t="str">
        <f t="shared" si="187"/>
        <v>Taylor Bush</v>
      </c>
      <c r="D1707" s="71" t="str" cm="1">
        <f t="array" ref="D1707">_xlfn.IFS(AK1707="1",CONCATENATE(C1707,"Regional"),AK1707="2",CONCATENATE(C1707,"Sectional"),AK1707="3",CONCATENATE(C1707,COUNTIF($C$1:C1707,C1707)))</f>
        <v>Taylor Bush2</v>
      </c>
      <c r="E1707" s="66">
        <v>45159.625</v>
      </c>
      <c r="F1707" t="s">
        <v>2577</v>
      </c>
      <c r="G1707" s="46">
        <v>41</v>
      </c>
      <c r="H1707" s="46">
        <v>56</v>
      </c>
      <c r="I1707" s="46">
        <v>26</v>
      </c>
      <c r="J1707" t="s">
        <v>145</v>
      </c>
      <c r="K1707" t="s">
        <v>90</v>
      </c>
      <c r="L1707" s="46">
        <v>2695</v>
      </c>
      <c r="M1707" s="46">
        <v>36</v>
      </c>
      <c r="N1707" s="46">
        <v>33.799999999999997</v>
      </c>
      <c r="O1707" s="46">
        <v>114</v>
      </c>
      <c r="P1707" s="46">
        <f t="shared" si="188"/>
        <v>1</v>
      </c>
      <c r="R1707" s="67" t="s">
        <v>3610</v>
      </c>
      <c r="S1707" s="67">
        <f>COUNTIF(Y$2:$Y$100,R1707)</f>
        <v>0</v>
      </c>
      <c r="V1707" s="67">
        <f t="shared" si="189"/>
        <v>0</v>
      </c>
      <c r="X1707"/>
      <c r="Y1707" s="67" t="str">
        <f t="shared" si="193"/>
        <v xml:space="preserve"> </v>
      </c>
      <c r="AB1707" t="s">
        <v>90</v>
      </c>
      <c r="AC1707" s="46">
        <v>2695</v>
      </c>
      <c r="AD1707" s="46">
        <v>36</v>
      </c>
      <c r="AE1707" s="46">
        <v>33.799999999999997</v>
      </c>
      <c r="AF1707" s="46">
        <v>114</v>
      </c>
      <c r="AH1707" s="70" t="str">
        <f t="shared" si="190"/>
        <v/>
      </c>
      <c r="AI1707" s="70" t="str">
        <f t="shared" si="191"/>
        <v/>
      </c>
      <c r="AJ1707" s="70" t="str">
        <f t="shared" si="192"/>
        <v>X</v>
      </c>
      <c r="AK1707" s="70" t="str" cm="1">
        <f t="array" ref="AK1707">_xlfn.IFS(AH1707&lt;&gt;"","1",AI1707&lt;&gt;"","2",AJ1707&lt;&gt;"","3")</f>
        <v>3</v>
      </c>
    </row>
    <row r="1708" spans="1:37" x14ac:dyDescent="0.25">
      <c r="A1708" t="s">
        <v>654</v>
      </c>
      <c r="B1708" t="s">
        <v>655</v>
      </c>
      <c r="C1708" s="67" t="str">
        <f t="shared" si="187"/>
        <v>Natalee Bjornstad</v>
      </c>
      <c r="D1708" s="71" t="str" cm="1">
        <f t="array" ref="D1708">_xlfn.IFS(AK1708="1",CONCATENATE(C1708,"Regional"),AK1708="2",CONCATENATE(C1708,"Sectional"),AK1708="3",CONCATENATE(C1708,COUNTIF($C$1:C1708,C1708)))</f>
        <v>Natalee Bjornstad2</v>
      </c>
      <c r="E1708" s="66">
        <v>45159.625</v>
      </c>
      <c r="F1708" t="s">
        <v>2577</v>
      </c>
      <c r="G1708" s="46">
        <v>41</v>
      </c>
      <c r="H1708" s="46">
        <v>56</v>
      </c>
      <c r="I1708" s="46">
        <v>26</v>
      </c>
      <c r="J1708" t="s">
        <v>145</v>
      </c>
      <c r="K1708" t="s">
        <v>90</v>
      </c>
      <c r="L1708" s="46">
        <v>2695</v>
      </c>
      <c r="M1708" s="46">
        <v>36</v>
      </c>
      <c r="N1708" s="46">
        <v>33.799999999999997</v>
      </c>
      <c r="O1708" s="46">
        <v>114</v>
      </c>
      <c r="P1708" s="46">
        <f t="shared" si="188"/>
        <v>1</v>
      </c>
      <c r="R1708" s="67" t="s">
        <v>1278</v>
      </c>
      <c r="S1708" s="67">
        <f>COUNTIF(Y$2:$Y$100,R1708)</f>
        <v>0</v>
      </c>
      <c r="V1708" s="67">
        <f t="shared" si="189"/>
        <v>0</v>
      </c>
      <c r="X1708"/>
      <c r="Y1708" s="67" t="str">
        <f t="shared" si="193"/>
        <v xml:space="preserve"> </v>
      </c>
      <c r="AB1708" t="s">
        <v>90</v>
      </c>
      <c r="AC1708" s="46">
        <v>2695</v>
      </c>
      <c r="AD1708" s="46">
        <v>36</v>
      </c>
      <c r="AE1708" s="46">
        <v>33.799999999999997</v>
      </c>
      <c r="AF1708" s="46">
        <v>114</v>
      </c>
      <c r="AH1708" s="70" t="str">
        <f t="shared" si="190"/>
        <v/>
      </c>
      <c r="AI1708" s="70" t="str">
        <f t="shared" si="191"/>
        <v/>
      </c>
      <c r="AJ1708" s="70" t="str">
        <f t="shared" si="192"/>
        <v>X</v>
      </c>
      <c r="AK1708" s="70" t="str" cm="1">
        <f t="array" ref="AK1708">_xlfn.IFS(AH1708&lt;&gt;"","1",AI1708&lt;&gt;"","2",AJ1708&lt;&gt;"","3")</f>
        <v>3</v>
      </c>
    </row>
    <row r="1709" spans="1:37" x14ac:dyDescent="0.25">
      <c r="A1709" t="s">
        <v>2138</v>
      </c>
      <c r="B1709" t="s">
        <v>2139</v>
      </c>
      <c r="C1709" s="67" t="str">
        <f t="shared" si="187"/>
        <v>Nola Freeman</v>
      </c>
      <c r="D1709" s="71" t="str" cm="1">
        <f t="array" ref="D1709">_xlfn.IFS(AK1709="1",CONCATENATE(C1709,"Regional"),AK1709="2",CONCATENATE(C1709,"Sectional"),AK1709="3",CONCATENATE(C1709,COUNTIF($C$1:C1709,C1709)))</f>
        <v>Nola Freeman2</v>
      </c>
      <c r="E1709" s="66">
        <v>45159.625</v>
      </c>
      <c r="F1709" t="s">
        <v>2577</v>
      </c>
      <c r="G1709" s="46">
        <v>41</v>
      </c>
      <c r="H1709" s="46">
        <v>56</v>
      </c>
      <c r="I1709" s="46">
        <v>26</v>
      </c>
      <c r="J1709" t="s">
        <v>145</v>
      </c>
      <c r="K1709" t="s">
        <v>90</v>
      </c>
      <c r="L1709" s="46">
        <v>2695</v>
      </c>
      <c r="M1709" s="46">
        <v>36</v>
      </c>
      <c r="N1709" s="46">
        <v>33.799999999999997</v>
      </c>
      <c r="O1709" s="46">
        <v>114</v>
      </c>
      <c r="P1709" s="46">
        <f t="shared" si="188"/>
        <v>1</v>
      </c>
      <c r="R1709" s="67" t="s">
        <v>3166</v>
      </c>
      <c r="S1709" s="67">
        <f>COUNTIF(Y$2:$Y$100,R1709)</f>
        <v>0</v>
      </c>
      <c r="V1709" s="67">
        <f t="shared" si="189"/>
        <v>0</v>
      </c>
      <c r="X1709"/>
      <c r="Y1709" s="67" t="str">
        <f t="shared" si="193"/>
        <v xml:space="preserve"> </v>
      </c>
      <c r="AB1709" t="s">
        <v>90</v>
      </c>
      <c r="AC1709" s="46">
        <v>2695</v>
      </c>
      <c r="AD1709" s="46">
        <v>36</v>
      </c>
      <c r="AE1709" s="46">
        <v>33.799999999999997</v>
      </c>
      <c r="AF1709" s="46">
        <v>114</v>
      </c>
      <c r="AH1709" s="70" t="str">
        <f t="shared" si="190"/>
        <v/>
      </c>
      <c r="AI1709" s="70" t="str">
        <f t="shared" si="191"/>
        <v/>
      </c>
      <c r="AJ1709" s="70" t="str">
        <f t="shared" si="192"/>
        <v>X</v>
      </c>
      <c r="AK1709" s="70" t="str" cm="1">
        <f t="array" ref="AK1709">_xlfn.IFS(AH1709&lt;&gt;"","1",AI1709&lt;&gt;"","2",AJ1709&lt;&gt;"","3")</f>
        <v>3</v>
      </c>
    </row>
    <row r="1710" spans="1:37" x14ac:dyDescent="0.25">
      <c r="A1710" t="s">
        <v>191</v>
      </c>
      <c r="B1710" t="s">
        <v>575</v>
      </c>
      <c r="C1710" s="67" t="str">
        <f t="shared" si="187"/>
        <v>Greta Bakken</v>
      </c>
      <c r="D1710" s="71" t="str" cm="1">
        <f t="array" ref="D1710">_xlfn.IFS(AK1710="1",CONCATENATE(C1710,"Regional"),AK1710="2",CONCATENATE(C1710,"Sectional"),AK1710="3",CONCATENATE(C1710,COUNTIF($C$1:C1710,C1710)))</f>
        <v>Greta Bakken2</v>
      </c>
      <c r="E1710" s="66">
        <v>45159.625</v>
      </c>
      <c r="F1710" t="s">
        <v>2577</v>
      </c>
      <c r="G1710" s="46">
        <v>41</v>
      </c>
      <c r="H1710" s="46">
        <v>59</v>
      </c>
      <c r="I1710" s="46">
        <v>29</v>
      </c>
      <c r="J1710" t="s">
        <v>145</v>
      </c>
      <c r="K1710" t="s">
        <v>90</v>
      </c>
      <c r="L1710" s="46">
        <v>2695</v>
      </c>
      <c r="M1710" s="46">
        <v>36</v>
      </c>
      <c r="N1710" s="46">
        <v>33.799999999999997</v>
      </c>
      <c r="O1710" s="46">
        <v>114</v>
      </c>
      <c r="P1710" s="46">
        <f t="shared" si="188"/>
        <v>1</v>
      </c>
      <c r="R1710" s="67" t="s">
        <v>1229</v>
      </c>
      <c r="S1710" s="67">
        <f>COUNTIF(Y$2:$Y$100,R1710)</f>
        <v>0</v>
      </c>
      <c r="V1710" s="67">
        <f t="shared" si="189"/>
        <v>0</v>
      </c>
      <c r="X1710"/>
      <c r="Y1710" s="67" t="str">
        <f t="shared" si="193"/>
        <v xml:space="preserve"> </v>
      </c>
      <c r="AB1710" t="s">
        <v>90</v>
      </c>
      <c r="AC1710" s="46">
        <v>2695</v>
      </c>
      <c r="AD1710" s="46">
        <v>36</v>
      </c>
      <c r="AE1710" s="46">
        <v>33.799999999999997</v>
      </c>
      <c r="AF1710" s="46">
        <v>114</v>
      </c>
      <c r="AH1710" s="70" t="str">
        <f t="shared" si="190"/>
        <v/>
      </c>
      <c r="AI1710" s="70" t="str">
        <f t="shared" si="191"/>
        <v/>
      </c>
      <c r="AJ1710" s="70" t="str">
        <f t="shared" si="192"/>
        <v>X</v>
      </c>
      <c r="AK1710" s="70" t="str" cm="1">
        <f t="array" ref="AK1710">_xlfn.IFS(AH1710&lt;&gt;"","1",AI1710&lt;&gt;"","2",AJ1710&lt;&gt;"","3")</f>
        <v>3</v>
      </c>
    </row>
    <row r="1711" spans="1:37" x14ac:dyDescent="0.25">
      <c r="A1711" t="s">
        <v>2224</v>
      </c>
      <c r="B1711" t="s">
        <v>2225</v>
      </c>
      <c r="C1711" s="67" t="str">
        <f t="shared" si="187"/>
        <v>maranda herum</v>
      </c>
      <c r="D1711" s="71" t="str" cm="1">
        <f t="array" ref="D1711">_xlfn.IFS(AK1711="1",CONCATENATE(C1711,"Regional"),AK1711="2",CONCATENATE(C1711,"Sectional"),AK1711="3",CONCATENATE(C1711,COUNTIF($C$1:C1711,C1711)))</f>
        <v>maranda herum2</v>
      </c>
      <c r="E1711" s="66">
        <v>45159.625</v>
      </c>
      <c r="F1711" t="s">
        <v>2577</v>
      </c>
      <c r="G1711" s="46">
        <v>41</v>
      </c>
      <c r="H1711" s="46">
        <v>59</v>
      </c>
      <c r="I1711" s="46">
        <v>29</v>
      </c>
      <c r="J1711" t="s">
        <v>145</v>
      </c>
      <c r="K1711" t="s">
        <v>90</v>
      </c>
      <c r="L1711" s="46">
        <v>2695</v>
      </c>
      <c r="M1711" s="46">
        <v>36</v>
      </c>
      <c r="N1711" s="46">
        <v>33.799999999999997</v>
      </c>
      <c r="O1711" s="46">
        <v>114</v>
      </c>
      <c r="P1711" s="46">
        <f t="shared" si="188"/>
        <v>1</v>
      </c>
      <c r="R1711" s="67" t="s">
        <v>3247</v>
      </c>
      <c r="S1711" s="67">
        <f>COUNTIF(Y$2:$Y$100,R1711)</f>
        <v>0</v>
      </c>
      <c r="V1711" s="67">
        <f t="shared" si="189"/>
        <v>0</v>
      </c>
      <c r="X1711"/>
      <c r="Y1711" s="67" t="str">
        <f t="shared" si="193"/>
        <v xml:space="preserve"> </v>
      </c>
      <c r="AB1711" t="s">
        <v>90</v>
      </c>
      <c r="AC1711" s="46">
        <v>2695</v>
      </c>
      <c r="AD1711" s="46">
        <v>36</v>
      </c>
      <c r="AE1711" s="46">
        <v>33.799999999999997</v>
      </c>
      <c r="AF1711" s="46">
        <v>114</v>
      </c>
      <c r="AH1711" s="70" t="str">
        <f t="shared" si="190"/>
        <v/>
      </c>
      <c r="AI1711" s="70" t="str">
        <f t="shared" si="191"/>
        <v/>
      </c>
      <c r="AJ1711" s="70" t="str">
        <f t="shared" si="192"/>
        <v>X</v>
      </c>
      <c r="AK1711" s="70" t="str" cm="1">
        <f t="array" ref="AK1711">_xlfn.IFS(AH1711&lt;&gt;"","1",AI1711&lt;&gt;"","2",AJ1711&lt;&gt;"","3")</f>
        <v>3</v>
      </c>
    </row>
    <row r="1712" spans="1:37" x14ac:dyDescent="0.25">
      <c r="A1712" t="s">
        <v>2140</v>
      </c>
      <c r="B1712" t="s">
        <v>502</v>
      </c>
      <c r="C1712" s="67" t="str">
        <f t="shared" si="187"/>
        <v>Kelly Moritz</v>
      </c>
      <c r="D1712" s="71" t="str" cm="1">
        <f t="array" ref="D1712">_xlfn.IFS(AK1712="1",CONCATENATE(C1712,"Regional"),AK1712="2",CONCATENATE(C1712,"Sectional"),AK1712="3",CONCATENATE(C1712,COUNTIF($C$1:C1712,C1712)))</f>
        <v>Kelly Moritz2</v>
      </c>
      <c r="E1712" s="66">
        <v>45159.625</v>
      </c>
      <c r="F1712" t="s">
        <v>2577</v>
      </c>
      <c r="G1712" s="46">
        <v>41</v>
      </c>
      <c r="H1712" s="46">
        <v>60</v>
      </c>
      <c r="I1712" s="46">
        <v>31</v>
      </c>
      <c r="J1712" t="s">
        <v>145</v>
      </c>
      <c r="K1712" t="s">
        <v>90</v>
      </c>
      <c r="L1712" s="46">
        <v>2695</v>
      </c>
      <c r="M1712" s="46">
        <v>36</v>
      </c>
      <c r="N1712" s="46">
        <v>33.799999999999997</v>
      </c>
      <c r="O1712" s="46">
        <v>114</v>
      </c>
      <c r="P1712" s="46">
        <f t="shared" si="188"/>
        <v>1</v>
      </c>
      <c r="R1712" s="67" t="s">
        <v>3167</v>
      </c>
      <c r="S1712" s="67">
        <f>COUNTIF(Y$2:$Y$100,R1712)</f>
        <v>0</v>
      </c>
      <c r="V1712" s="67">
        <f t="shared" si="189"/>
        <v>0</v>
      </c>
      <c r="X1712"/>
      <c r="Y1712" s="67" t="str">
        <f t="shared" si="193"/>
        <v xml:space="preserve"> </v>
      </c>
      <c r="AB1712" t="s">
        <v>90</v>
      </c>
      <c r="AC1712" s="46">
        <v>2695</v>
      </c>
      <c r="AD1712" s="46">
        <v>36</v>
      </c>
      <c r="AE1712" s="46">
        <v>33.799999999999997</v>
      </c>
      <c r="AF1712" s="46">
        <v>114</v>
      </c>
      <c r="AH1712" s="70" t="str">
        <f t="shared" si="190"/>
        <v/>
      </c>
      <c r="AI1712" s="70" t="str">
        <f t="shared" si="191"/>
        <v/>
      </c>
      <c r="AJ1712" s="70" t="str">
        <f t="shared" si="192"/>
        <v>X</v>
      </c>
      <c r="AK1712" s="70" t="str" cm="1">
        <f t="array" ref="AK1712">_xlfn.IFS(AH1712&lt;&gt;"","1",AI1712&lt;&gt;"","2",AJ1712&lt;&gt;"","3")</f>
        <v>3</v>
      </c>
    </row>
    <row r="1713" spans="1:37" x14ac:dyDescent="0.25">
      <c r="A1713" t="s">
        <v>1040</v>
      </c>
      <c r="B1713" t="s">
        <v>1041</v>
      </c>
      <c r="C1713" s="67" t="str">
        <f t="shared" si="187"/>
        <v>bre sympson</v>
      </c>
      <c r="D1713" s="71" t="str" cm="1">
        <f t="array" ref="D1713">_xlfn.IFS(AK1713="1",CONCATENATE(C1713,"Regional"),AK1713="2",CONCATENATE(C1713,"Sectional"),AK1713="3",CONCATENATE(C1713,COUNTIF($C$1:C1713,C1713)))</f>
        <v>bre sympson2</v>
      </c>
      <c r="E1713" s="66">
        <v>45159.625</v>
      </c>
      <c r="F1713" t="s">
        <v>2577</v>
      </c>
      <c r="G1713" s="46">
        <v>41</v>
      </c>
      <c r="H1713" s="46">
        <v>60</v>
      </c>
      <c r="I1713" s="46">
        <v>31</v>
      </c>
      <c r="J1713" t="s">
        <v>145</v>
      </c>
      <c r="K1713" t="s">
        <v>90</v>
      </c>
      <c r="L1713" s="46">
        <v>2695</v>
      </c>
      <c r="M1713" s="46">
        <v>36</v>
      </c>
      <c r="N1713" s="46">
        <v>33.799999999999997</v>
      </c>
      <c r="O1713" s="46">
        <v>114</v>
      </c>
      <c r="P1713" s="46">
        <f t="shared" si="188"/>
        <v>1</v>
      </c>
      <c r="R1713" s="67" t="s">
        <v>1533</v>
      </c>
      <c r="S1713" s="67">
        <f>COUNTIF(Y$2:$Y$100,R1713)</f>
        <v>0</v>
      </c>
      <c r="V1713" s="67">
        <f t="shared" si="189"/>
        <v>0</v>
      </c>
      <c r="X1713"/>
      <c r="Y1713" s="67" t="str">
        <f t="shared" si="193"/>
        <v xml:space="preserve"> </v>
      </c>
      <c r="AB1713" t="s">
        <v>90</v>
      </c>
      <c r="AC1713" s="46">
        <v>2695</v>
      </c>
      <c r="AD1713" s="46">
        <v>36</v>
      </c>
      <c r="AE1713" s="46">
        <v>33.799999999999997</v>
      </c>
      <c r="AF1713" s="46">
        <v>114</v>
      </c>
      <c r="AH1713" s="70" t="str">
        <f t="shared" si="190"/>
        <v/>
      </c>
      <c r="AI1713" s="70" t="str">
        <f t="shared" si="191"/>
        <v/>
      </c>
      <c r="AJ1713" s="70" t="str">
        <f t="shared" si="192"/>
        <v>X</v>
      </c>
      <c r="AK1713" s="70" t="str" cm="1">
        <f t="array" ref="AK1713">_xlfn.IFS(AH1713&lt;&gt;"","1",AI1713&lt;&gt;"","2",AJ1713&lt;&gt;"","3")</f>
        <v>3</v>
      </c>
    </row>
    <row r="1714" spans="1:37" x14ac:dyDescent="0.25">
      <c r="A1714" t="s">
        <v>2135</v>
      </c>
      <c r="B1714" t="s">
        <v>1087</v>
      </c>
      <c r="C1714" s="67" t="str">
        <f t="shared" si="187"/>
        <v>Gracie Brousil</v>
      </c>
      <c r="D1714" s="71" t="str" cm="1">
        <f t="array" ref="D1714">_xlfn.IFS(AK1714="1",CONCATENATE(C1714,"Regional"),AK1714="2",CONCATENATE(C1714,"Sectional"),AK1714="3",CONCATENATE(C1714,COUNTIF($C$1:C1714,C1714)))</f>
        <v>Gracie Brousil2</v>
      </c>
      <c r="E1714" s="66">
        <v>45159.625</v>
      </c>
      <c r="F1714" t="s">
        <v>2577</v>
      </c>
      <c r="G1714" s="46">
        <v>41</v>
      </c>
      <c r="H1714" s="46">
        <v>60</v>
      </c>
      <c r="I1714" s="46">
        <v>31</v>
      </c>
      <c r="J1714" t="s">
        <v>145</v>
      </c>
      <c r="K1714" t="s">
        <v>90</v>
      </c>
      <c r="L1714" s="46">
        <v>2695</v>
      </c>
      <c r="M1714" s="46">
        <v>36</v>
      </c>
      <c r="N1714" s="46">
        <v>33.799999999999997</v>
      </c>
      <c r="O1714" s="46">
        <v>114</v>
      </c>
      <c r="P1714" s="46">
        <f t="shared" si="188"/>
        <v>1</v>
      </c>
      <c r="R1714" s="67" t="s">
        <v>3163</v>
      </c>
      <c r="S1714" s="67">
        <f>COUNTIF(Y$2:$Y$100,R1714)</f>
        <v>0</v>
      </c>
      <c r="V1714" s="67">
        <f t="shared" si="189"/>
        <v>0</v>
      </c>
      <c r="X1714"/>
      <c r="Y1714" s="67" t="str">
        <f t="shared" si="193"/>
        <v xml:space="preserve"> </v>
      </c>
      <c r="AB1714" t="s">
        <v>90</v>
      </c>
      <c r="AC1714" s="46">
        <v>2695</v>
      </c>
      <c r="AD1714" s="46">
        <v>36</v>
      </c>
      <c r="AE1714" s="46">
        <v>33.799999999999997</v>
      </c>
      <c r="AF1714" s="46">
        <v>114</v>
      </c>
      <c r="AH1714" s="70" t="str">
        <f t="shared" si="190"/>
        <v/>
      </c>
      <c r="AI1714" s="70" t="str">
        <f t="shared" si="191"/>
        <v/>
      </c>
      <c r="AJ1714" s="70" t="str">
        <f t="shared" si="192"/>
        <v>X</v>
      </c>
      <c r="AK1714" s="70" t="str" cm="1">
        <f t="array" ref="AK1714">_xlfn.IFS(AH1714&lt;&gt;"","1",AI1714&lt;&gt;"","2",AJ1714&lt;&gt;"","3")</f>
        <v>3</v>
      </c>
    </row>
    <row r="1715" spans="1:37" x14ac:dyDescent="0.25">
      <c r="A1715" t="s">
        <v>662</v>
      </c>
      <c r="B1715" t="s">
        <v>311</v>
      </c>
      <c r="C1715" s="67" t="str">
        <f t="shared" si="187"/>
        <v>Julia Pollitt</v>
      </c>
      <c r="D1715" s="71" t="str" cm="1">
        <f t="array" ref="D1715">_xlfn.IFS(AK1715="1",CONCATENATE(C1715,"Regional"),AK1715="2",CONCATENATE(C1715,"Sectional"),AK1715="3",CONCATENATE(C1715,COUNTIF($C$1:C1715,C1715)))</f>
        <v>Julia Pollitt2</v>
      </c>
      <c r="E1715" s="66">
        <v>45159.625</v>
      </c>
      <c r="F1715" t="s">
        <v>2577</v>
      </c>
      <c r="G1715" s="46">
        <v>41</v>
      </c>
      <c r="H1715" s="46">
        <v>62</v>
      </c>
      <c r="I1715" s="46">
        <v>34</v>
      </c>
      <c r="J1715" t="s">
        <v>145</v>
      </c>
      <c r="K1715" t="s">
        <v>90</v>
      </c>
      <c r="L1715" s="46">
        <v>2695</v>
      </c>
      <c r="M1715" s="46">
        <v>36</v>
      </c>
      <c r="N1715" s="46">
        <v>33.799999999999997</v>
      </c>
      <c r="O1715" s="46">
        <v>114</v>
      </c>
      <c r="P1715" s="46">
        <f t="shared" si="188"/>
        <v>1</v>
      </c>
      <c r="R1715" s="67" t="s">
        <v>1283</v>
      </c>
      <c r="S1715" s="67">
        <f>COUNTIF(Y$2:$Y$100,R1715)</f>
        <v>0</v>
      </c>
      <c r="V1715" s="67">
        <f t="shared" si="189"/>
        <v>0</v>
      </c>
      <c r="X1715"/>
      <c r="Y1715" s="67" t="str">
        <f t="shared" si="193"/>
        <v xml:space="preserve"> </v>
      </c>
      <c r="AB1715" t="s">
        <v>90</v>
      </c>
      <c r="AC1715" s="46">
        <v>2695</v>
      </c>
      <c r="AD1715" s="46">
        <v>36</v>
      </c>
      <c r="AE1715" s="46">
        <v>33.799999999999997</v>
      </c>
      <c r="AF1715" s="46">
        <v>114</v>
      </c>
      <c r="AH1715" s="70" t="str">
        <f t="shared" si="190"/>
        <v/>
      </c>
      <c r="AI1715" s="70" t="str">
        <f t="shared" si="191"/>
        <v/>
      </c>
      <c r="AJ1715" s="70" t="str">
        <f t="shared" si="192"/>
        <v>X</v>
      </c>
      <c r="AK1715" s="70" t="str" cm="1">
        <f t="array" ref="AK1715">_xlfn.IFS(AH1715&lt;&gt;"","1",AI1715&lt;&gt;"","2",AJ1715&lt;&gt;"","3")</f>
        <v>3</v>
      </c>
    </row>
    <row r="1716" spans="1:37" x14ac:dyDescent="0.25">
      <c r="A1716" t="s">
        <v>2136</v>
      </c>
      <c r="B1716" t="s">
        <v>2137</v>
      </c>
      <c r="C1716" s="67" t="str">
        <f t="shared" si="187"/>
        <v>ashlee frank</v>
      </c>
      <c r="D1716" s="71" t="str" cm="1">
        <f t="array" ref="D1716">_xlfn.IFS(AK1716="1",CONCATENATE(C1716,"Regional"),AK1716="2",CONCATENATE(C1716,"Sectional"),AK1716="3",CONCATENATE(C1716,COUNTIF($C$1:C1716,C1716)))</f>
        <v>ashlee frank2</v>
      </c>
      <c r="E1716" s="66">
        <v>45159.625</v>
      </c>
      <c r="F1716" t="s">
        <v>2577</v>
      </c>
      <c r="G1716" s="46">
        <v>41</v>
      </c>
      <c r="H1716" s="46">
        <v>63</v>
      </c>
      <c r="I1716" s="46">
        <v>35</v>
      </c>
      <c r="J1716" t="s">
        <v>145</v>
      </c>
      <c r="K1716" t="s">
        <v>90</v>
      </c>
      <c r="L1716" s="46">
        <v>2695</v>
      </c>
      <c r="M1716" s="46">
        <v>36</v>
      </c>
      <c r="N1716" s="46">
        <v>33.799999999999997</v>
      </c>
      <c r="O1716" s="46">
        <v>114</v>
      </c>
      <c r="P1716" s="46">
        <f t="shared" si="188"/>
        <v>1</v>
      </c>
      <c r="R1716" s="67" t="s">
        <v>3164</v>
      </c>
      <c r="S1716" s="67">
        <f>COUNTIF(Y$2:$Y$100,R1716)</f>
        <v>0</v>
      </c>
      <c r="V1716" s="67">
        <f t="shared" si="189"/>
        <v>0</v>
      </c>
      <c r="X1716"/>
      <c r="Y1716" s="67" t="str">
        <f t="shared" si="193"/>
        <v xml:space="preserve"> </v>
      </c>
      <c r="AB1716" t="s">
        <v>90</v>
      </c>
      <c r="AC1716" s="46">
        <v>2695</v>
      </c>
      <c r="AD1716" s="46">
        <v>36</v>
      </c>
      <c r="AE1716" s="46">
        <v>33.799999999999997</v>
      </c>
      <c r="AF1716" s="46">
        <v>114</v>
      </c>
      <c r="AH1716" s="70" t="str">
        <f t="shared" si="190"/>
        <v/>
      </c>
      <c r="AI1716" s="70" t="str">
        <f t="shared" si="191"/>
        <v/>
      </c>
      <c r="AJ1716" s="70" t="str">
        <f t="shared" si="192"/>
        <v>X</v>
      </c>
      <c r="AK1716" s="70" t="str" cm="1">
        <f t="array" ref="AK1716">_xlfn.IFS(AH1716&lt;&gt;"","1",AI1716&lt;&gt;"","2",AJ1716&lt;&gt;"","3")</f>
        <v>3</v>
      </c>
    </row>
    <row r="1717" spans="1:37" x14ac:dyDescent="0.25">
      <c r="A1717" t="s">
        <v>658</v>
      </c>
      <c r="B1717" t="s">
        <v>315</v>
      </c>
      <c r="C1717" s="67" t="str">
        <f t="shared" si="187"/>
        <v>Morgan Gjovig</v>
      </c>
      <c r="D1717" s="71" t="str" cm="1">
        <f t="array" ref="D1717">_xlfn.IFS(AK1717="1",CONCATENATE(C1717,"Regional"),AK1717="2",CONCATENATE(C1717,"Sectional"),AK1717="3",CONCATENATE(C1717,COUNTIF($C$1:C1717,C1717)))</f>
        <v>Morgan Gjovig2</v>
      </c>
      <c r="E1717" s="66">
        <v>45159.625</v>
      </c>
      <c r="F1717" t="s">
        <v>2577</v>
      </c>
      <c r="G1717" s="46">
        <v>41</v>
      </c>
      <c r="H1717" s="46">
        <v>64</v>
      </c>
      <c r="I1717" s="46">
        <v>36</v>
      </c>
      <c r="J1717" t="s">
        <v>145</v>
      </c>
      <c r="K1717" t="s">
        <v>90</v>
      </c>
      <c r="L1717" s="46">
        <v>2695</v>
      </c>
      <c r="M1717" s="46">
        <v>36</v>
      </c>
      <c r="N1717" s="46">
        <v>33.799999999999997</v>
      </c>
      <c r="O1717" s="46">
        <v>114</v>
      </c>
      <c r="P1717" s="46">
        <f t="shared" si="188"/>
        <v>1</v>
      </c>
      <c r="R1717" s="67" t="s">
        <v>1281</v>
      </c>
      <c r="S1717" s="67">
        <f>COUNTIF(Y$2:$Y$100,R1717)</f>
        <v>0</v>
      </c>
      <c r="V1717" s="67">
        <f t="shared" si="189"/>
        <v>0</v>
      </c>
      <c r="X1717"/>
      <c r="Y1717" s="67" t="str">
        <f t="shared" si="193"/>
        <v xml:space="preserve"> </v>
      </c>
      <c r="AB1717" t="s">
        <v>90</v>
      </c>
      <c r="AC1717" s="46">
        <v>2695</v>
      </c>
      <c r="AD1717" s="46">
        <v>36</v>
      </c>
      <c r="AE1717" s="46">
        <v>33.799999999999997</v>
      </c>
      <c r="AF1717" s="46">
        <v>114</v>
      </c>
      <c r="AH1717" s="70" t="str">
        <f t="shared" si="190"/>
        <v/>
      </c>
      <c r="AI1717" s="70" t="str">
        <f t="shared" si="191"/>
        <v/>
      </c>
      <c r="AJ1717" s="70" t="str">
        <f t="shared" si="192"/>
        <v>X</v>
      </c>
      <c r="AK1717" s="70" t="str" cm="1">
        <f t="array" ref="AK1717">_xlfn.IFS(AH1717&lt;&gt;"","1",AI1717&lt;&gt;"","2",AJ1717&lt;&gt;"","3")</f>
        <v>3</v>
      </c>
    </row>
    <row r="1718" spans="1:37" x14ac:dyDescent="0.25">
      <c r="A1718" t="s">
        <v>566</v>
      </c>
      <c r="B1718" t="s">
        <v>313</v>
      </c>
      <c r="C1718" s="67" t="str">
        <f t="shared" si="187"/>
        <v>Avery Hoff</v>
      </c>
      <c r="D1718" s="71" t="str" cm="1">
        <f t="array" ref="D1718">_xlfn.IFS(AK1718="1",CONCATENATE(C1718,"Regional"),AK1718="2",CONCATENATE(C1718,"Sectional"),AK1718="3",CONCATENATE(C1718,COUNTIF($C$1:C1718,C1718)))</f>
        <v>Avery Hoff2</v>
      </c>
      <c r="E1718" s="66">
        <v>45159.625</v>
      </c>
      <c r="F1718" t="s">
        <v>2577</v>
      </c>
      <c r="G1718" s="46">
        <v>41</v>
      </c>
      <c r="H1718" s="46">
        <v>65</v>
      </c>
      <c r="I1718" s="46">
        <v>37</v>
      </c>
      <c r="J1718" t="s">
        <v>145</v>
      </c>
      <c r="K1718" t="s">
        <v>90</v>
      </c>
      <c r="L1718" s="46">
        <v>2695</v>
      </c>
      <c r="M1718" s="46">
        <v>36</v>
      </c>
      <c r="N1718" s="46">
        <v>33.799999999999997</v>
      </c>
      <c r="O1718" s="46">
        <v>114</v>
      </c>
      <c r="P1718" s="46">
        <f t="shared" si="188"/>
        <v>1</v>
      </c>
      <c r="R1718" s="67" t="s">
        <v>3165</v>
      </c>
      <c r="S1718" s="67">
        <f>COUNTIF(Y$2:$Y$100,R1718)</f>
        <v>0</v>
      </c>
      <c r="V1718" s="67">
        <f t="shared" si="189"/>
        <v>0</v>
      </c>
      <c r="X1718"/>
      <c r="Y1718" s="67" t="str">
        <f t="shared" si="193"/>
        <v xml:space="preserve"> </v>
      </c>
      <c r="AB1718" t="s">
        <v>90</v>
      </c>
      <c r="AC1718" s="46">
        <v>2695</v>
      </c>
      <c r="AD1718" s="46">
        <v>36</v>
      </c>
      <c r="AE1718" s="46">
        <v>33.799999999999997</v>
      </c>
      <c r="AF1718" s="46">
        <v>114</v>
      </c>
      <c r="AH1718" s="70" t="str">
        <f t="shared" si="190"/>
        <v/>
      </c>
      <c r="AI1718" s="70" t="str">
        <f t="shared" si="191"/>
        <v/>
      </c>
      <c r="AJ1718" s="70" t="str">
        <f t="shared" si="192"/>
        <v>X</v>
      </c>
      <c r="AK1718" s="70" t="str" cm="1">
        <f t="array" ref="AK1718">_xlfn.IFS(AH1718&lt;&gt;"","1",AI1718&lt;&gt;"","2",AJ1718&lt;&gt;"","3")</f>
        <v>3</v>
      </c>
    </row>
    <row r="1719" spans="1:37" x14ac:dyDescent="0.25">
      <c r="A1719" t="s">
        <v>310</v>
      </c>
      <c r="B1719" t="s">
        <v>280</v>
      </c>
      <c r="C1719" s="67" t="str">
        <f t="shared" si="187"/>
        <v>Kennedy Miller</v>
      </c>
      <c r="D1719" s="71" t="str" cm="1">
        <f t="array" ref="D1719">_xlfn.IFS(AK1719="1",CONCATENATE(C1719,"Regional"),AK1719="2",CONCATENATE(C1719,"Sectional"),AK1719="3",CONCATENATE(C1719,COUNTIF($C$1:C1719,C1719)))</f>
        <v>Kennedy Miller1</v>
      </c>
      <c r="E1719" s="66">
        <v>45159.625</v>
      </c>
      <c r="F1719" t="s">
        <v>2577</v>
      </c>
      <c r="G1719" s="46">
        <v>41</v>
      </c>
      <c r="H1719" s="46">
        <v>68</v>
      </c>
      <c r="I1719" s="46">
        <v>38</v>
      </c>
      <c r="J1719" t="s">
        <v>145</v>
      </c>
      <c r="K1719" t="s">
        <v>90</v>
      </c>
      <c r="L1719" s="46">
        <v>2695</v>
      </c>
      <c r="M1719" s="46">
        <v>36</v>
      </c>
      <c r="N1719" s="46">
        <v>33.799999999999997</v>
      </c>
      <c r="O1719" s="46">
        <v>114</v>
      </c>
      <c r="P1719" s="46">
        <f t="shared" si="188"/>
        <v>1</v>
      </c>
      <c r="R1719" s="67" t="s">
        <v>3168</v>
      </c>
      <c r="S1719" s="67">
        <f>COUNTIF(Y$2:$Y$100,R1719)</f>
        <v>0</v>
      </c>
      <c r="V1719" s="67">
        <f t="shared" si="189"/>
        <v>0</v>
      </c>
      <c r="X1719"/>
      <c r="Y1719" s="67" t="str">
        <f t="shared" si="193"/>
        <v xml:space="preserve"> </v>
      </c>
      <c r="AB1719" t="s">
        <v>90</v>
      </c>
      <c r="AC1719" s="46">
        <v>2695</v>
      </c>
      <c r="AD1719" s="46">
        <v>36</v>
      </c>
      <c r="AE1719" s="46">
        <v>33.799999999999997</v>
      </c>
      <c r="AF1719" s="46">
        <v>114</v>
      </c>
      <c r="AH1719" s="70" t="str">
        <f t="shared" si="190"/>
        <v/>
      </c>
      <c r="AI1719" s="70" t="str">
        <f t="shared" si="191"/>
        <v/>
      </c>
      <c r="AJ1719" s="70" t="str">
        <f t="shared" si="192"/>
        <v>X</v>
      </c>
      <c r="AK1719" s="70" t="str" cm="1">
        <f t="array" ref="AK1719">_xlfn.IFS(AH1719&lt;&gt;"","1",AI1719&lt;&gt;"","2",AJ1719&lt;&gt;"","3")</f>
        <v>3</v>
      </c>
    </row>
    <row r="1720" spans="1:37" x14ac:dyDescent="0.25">
      <c r="A1720" t="s">
        <v>225</v>
      </c>
      <c r="B1720" t="s">
        <v>585</v>
      </c>
      <c r="C1720" s="67" t="str">
        <f t="shared" si="187"/>
        <v>Ayda Carufel</v>
      </c>
      <c r="D1720" s="71" t="str" cm="1">
        <f t="array" ref="D1720">_xlfn.IFS(AK1720="1",CONCATENATE(C1720,"Regional"),AK1720="2",CONCATENATE(C1720,"Sectional"),AK1720="3",CONCATENATE(C1720,COUNTIF($C$1:C1720,C1720)))</f>
        <v>Ayda Carufel2</v>
      </c>
      <c r="E1720" s="66">
        <v>45159.625</v>
      </c>
      <c r="F1720" t="s">
        <v>2577</v>
      </c>
      <c r="G1720" s="46">
        <v>41</v>
      </c>
      <c r="H1720" s="46">
        <v>68</v>
      </c>
      <c r="I1720" s="46">
        <v>38</v>
      </c>
      <c r="J1720" t="s">
        <v>145</v>
      </c>
      <c r="K1720" t="s">
        <v>90</v>
      </c>
      <c r="L1720" s="46">
        <v>2695</v>
      </c>
      <c r="M1720" s="46">
        <v>36</v>
      </c>
      <c r="N1720" s="46">
        <v>33.799999999999997</v>
      </c>
      <c r="O1720" s="46">
        <v>114</v>
      </c>
      <c r="P1720" s="46">
        <f t="shared" si="188"/>
        <v>1</v>
      </c>
      <c r="R1720" s="67" t="s">
        <v>1234</v>
      </c>
      <c r="S1720" s="67">
        <f>COUNTIF(Y$2:$Y$100,R1720)</f>
        <v>0</v>
      </c>
      <c r="V1720" s="67">
        <f t="shared" si="189"/>
        <v>0</v>
      </c>
      <c r="X1720"/>
      <c r="Y1720" s="67" t="str">
        <f t="shared" si="193"/>
        <v xml:space="preserve"> </v>
      </c>
      <c r="AB1720" t="s">
        <v>90</v>
      </c>
      <c r="AC1720" s="46">
        <v>2695</v>
      </c>
      <c r="AD1720" s="46">
        <v>36</v>
      </c>
      <c r="AE1720" s="46">
        <v>33.799999999999997</v>
      </c>
      <c r="AF1720" s="46">
        <v>114</v>
      </c>
      <c r="AH1720" s="70" t="str">
        <f t="shared" si="190"/>
        <v/>
      </c>
      <c r="AI1720" s="70" t="str">
        <f t="shared" si="191"/>
        <v/>
      </c>
      <c r="AJ1720" s="70" t="str">
        <f t="shared" si="192"/>
        <v>X</v>
      </c>
      <c r="AK1720" s="70" t="str" cm="1">
        <f t="array" ref="AK1720">_xlfn.IFS(AH1720&lt;&gt;"","1",AI1720&lt;&gt;"","2",AJ1720&lt;&gt;"","3")</f>
        <v>3</v>
      </c>
    </row>
    <row r="1721" spans="1:37" x14ac:dyDescent="0.25">
      <c r="A1721" t="s">
        <v>664</v>
      </c>
      <c r="B1721" t="s">
        <v>544</v>
      </c>
      <c r="C1721" s="67" t="str">
        <f t="shared" si="187"/>
        <v>Elise Pratt</v>
      </c>
      <c r="D1721" s="71" t="str" cm="1">
        <f t="array" ref="D1721">_xlfn.IFS(AK1721="1",CONCATENATE(C1721,"Regional"),AK1721="2",CONCATENATE(C1721,"Sectional"),AK1721="3",CONCATENATE(C1721,COUNTIF($C$1:C1721,C1721)))</f>
        <v>Elise Pratt1</v>
      </c>
      <c r="E1721" s="66">
        <v>45159.625</v>
      </c>
      <c r="F1721" t="s">
        <v>2577</v>
      </c>
      <c r="G1721" s="46">
        <v>41</v>
      </c>
      <c r="H1721" s="46">
        <v>68</v>
      </c>
      <c r="I1721" s="46">
        <v>38</v>
      </c>
      <c r="J1721" t="s">
        <v>145</v>
      </c>
      <c r="K1721" t="s">
        <v>90</v>
      </c>
      <c r="L1721" s="46">
        <v>2695</v>
      </c>
      <c r="M1721" s="46">
        <v>36</v>
      </c>
      <c r="N1721" s="46">
        <v>33.799999999999997</v>
      </c>
      <c r="O1721" s="46">
        <v>114</v>
      </c>
      <c r="P1721" s="46">
        <f t="shared" si="188"/>
        <v>1</v>
      </c>
      <c r="R1721" s="67" t="s">
        <v>1285</v>
      </c>
      <c r="S1721" s="67">
        <f>COUNTIF(Y$2:$Y$100,R1721)</f>
        <v>0</v>
      </c>
      <c r="V1721" s="67">
        <f t="shared" si="189"/>
        <v>0</v>
      </c>
      <c r="X1721"/>
      <c r="Y1721" s="67" t="str">
        <f t="shared" si="193"/>
        <v xml:space="preserve"> </v>
      </c>
      <c r="AB1721" t="s">
        <v>90</v>
      </c>
      <c r="AC1721" s="46">
        <v>2695</v>
      </c>
      <c r="AD1721" s="46">
        <v>36</v>
      </c>
      <c r="AE1721" s="46">
        <v>33.799999999999997</v>
      </c>
      <c r="AF1721" s="46">
        <v>114</v>
      </c>
      <c r="AH1721" s="70" t="str">
        <f t="shared" si="190"/>
        <v/>
      </c>
      <c r="AI1721" s="70" t="str">
        <f t="shared" si="191"/>
        <v/>
      </c>
      <c r="AJ1721" s="70" t="str">
        <f t="shared" si="192"/>
        <v>X</v>
      </c>
      <c r="AK1721" s="70" t="str" cm="1">
        <f t="array" ref="AK1721">_xlfn.IFS(AH1721&lt;&gt;"","1",AI1721&lt;&gt;"","2",AJ1721&lt;&gt;"","3")</f>
        <v>3</v>
      </c>
    </row>
    <row r="1722" spans="1:37" x14ac:dyDescent="0.25">
      <c r="A1722" t="s">
        <v>2134</v>
      </c>
      <c r="B1722" t="s">
        <v>434</v>
      </c>
      <c r="C1722" s="67" t="str">
        <f t="shared" si="187"/>
        <v>Ella Omann</v>
      </c>
      <c r="D1722" s="71" t="str" cm="1">
        <f t="array" ref="D1722">_xlfn.IFS(AK1722="1",CONCATENATE(C1722,"Regional"),AK1722="2",CONCATENATE(C1722,"Sectional"),AK1722="3",CONCATENATE(C1722,COUNTIF($C$1:C1722,C1722)))</f>
        <v>Ella Omann2</v>
      </c>
      <c r="E1722" s="66">
        <v>45159.625</v>
      </c>
      <c r="F1722" t="s">
        <v>2577</v>
      </c>
      <c r="G1722" s="46">
        <v>41</v>
      </c>
      <c r="H1722" s="46">
        <v>70</v>
      </c>
      <c r="I1722" s="46">
        <v>41</v>
      </c>
      <c r="J1722" t="s">
        <v>145</v>
      </c>
      <c r="K1722" t="s">
        <v>90</v>
      </c>
      <c r="L1722" s="46">
        <v>2695</v>
      </c>
      <c r="M1722" s="46">
        <v>36</v>
      </c>
      <c r="N1722" s="46">
        <v>33.799999999999997</v>
      </c>
      <c r="O1722" s="46">
        <v>114</v>
      </c>
      <c r="P1722" s="46">
        <f t="shared" si="188"/>
        <v>1</v>
      </c>
      <c r="R1722" s="67" t="s">
        <v>3162</v>
      </c>
      <c r="S1722" s="67">
        <f>COUNTIF(Y$2:$Y$100,R1722)</f>
        <v>0</v>
      </c>
      <c r="V1722" s="67">
        <f t="shared" si="189"/>
        <v>0</v>
      </c>
      <c r="X1722"/>
      <c r="Y1722" s="67" t="str">
        <f t="shared" si="193"/>
        <v xml:space="preserve"> </v>
      </c>
      <c r="AB1722" t="s">
        <v>90</v>
      </c>
      <c r="AC1722" s="46">
        <v>2695</v>
      </c>
      <c r="AD1722" s="46">
        <v>36</v>
      </c>
      <c r="AE1722" s="46">
        <v>33.799999999999997</v>
      </c>
      <c r="AF1722" s="46">
        <v>114</v>
      </c>
      <c r="AH1722" s="70" t="str">
        <f t="shared" si="190"/>
        <v/>
      </c>
      <c r="AI1722" s="70" t="str">
        <f t="shared" si="191"/>
        <v/>
      </c>
      <c r="AJ1722" s="70" t="str">
        <f t="shared" si="192"/>
        <v>X</v>
      </c>
      <c r="AK1722" s="70" t="str" cm="1">
        <f t="array" ref="AK1722">_xlfn.IFS(AH1722&lt;&gt;"","1",AI1722&lt;&gt;"","2",AJ1722&lt;&gt;"","3")</f>
        <v>3</v>
      </c>
    </row>
    <row r="1723" spans="1:37" x14ac:dyDescent="0.25">
      <c r="A1723" t="s">
        <v>1060</v>
      </c>
      <c r="B1723" t="s">
        <v>1061</v>
      </c>
      <c r="C1723" s="67" t="str">
        <f t="shared" si="187"/>
        <v>Michelle Wallin</v>
      </c>
      <c r="D1723" s="71" t="str" cm="1">
        <f t="array" ref="D1723">_xlfn.IFS(AK1723="1",CONCATENATE(C1723,"Regional"),AK1723="2",CONCATENATE(C1723,"Sectional"),AK1723="3",CONCATENATE(C1723,COUNTIF($C$1:C1723,C1723)))</f>
        <v>Michelle Wallin3</v>
      </c>
      <c r="E1723" s="66">
        <v>45159.833333333336</v>
      </c>
      <c r="F1723" t="s">
        <v>2548</v>
      </c>
      <c r="G1723" s="46">
        <v>7</v>
      </c>
      <c r="H1723" s="46">
        <v>44</v>
      </c>
      <c r="I1723" s="46">
        <v>1</v>
      </c>
      <c r="J1723" t="s">
        <v>2549</v>
      </c>
      <c r="K1723" t="s">
        <v>131</v>
      </c>
      <c r="L1723" s="46">
        <v>2528</v>
      </c>
      <c r="M1723" s="46">
        <v>35</v>
      </c>
      <c r="N1723" s="46">
        <v>34.6</v>
      </c>
      <c r="O1723" s="46">
        <v>126</v>
      </c>
      <c r="P1723" s="46">
        <f t="shared" si="188"/>
        <v>1</v>
      </c>
      <c r="R1723" s="67" t="s">
        <v>1544</v>
      </c>
      <c r="S1723" s="67">
        <f>COUNTIF(Y$2:$Y$100,R1723)</f>
        <v>0</v>
      </c>
      <c r="V1723" s="67">
        <f t="shared" si="189"/>
        <v>0</v>
      </c>
      <c r="X1723"/>
      <c r="Y1723" s="67" t="str">
        <f t="shared" si="193"/>
        <v xml:space="preserve"> </v>
      </c>
      <c r="AB1723" t="s">
        <v>131</v>
      </c>
      <c r="AC1723" s="46">
        <v>2528</v>
      </c>
      <c r="AD1723" s="46">
        <v>35</v>
      </c>
      <c r="AE1723" s="46">
        <v>34.6</v>
      </c>
      <c r="AF1723" s="46">
        <v>126</v>
      </c>
      <c r="AH1723" s="70" t="str">
        <f t="shared" si="190"/>
        <v/>
      </c>
      <c r="AI1723" s="70" t="str">
        <f t="shared" si="191"/>
        <v/>
      </c>
      <c r="AJ1723" s="70" t="str">
        <f t="shared" si="192"/>
        <v>X</v>
      </c>
      <c r="AK1723" s="70" t="str" cm="1">
        <f t="array" ref="AK1723">_xlfn.IFS(AH1723&lt;&gt;"","1",AI1723&lt;&gt;"","2",AJ1723&lt;&gt;"","3")</f>
        <v>3</v>
      </c>
    </row>
    <row r="1724" spans="1:37" x14ac:dyDescent="0.25">
      <c r="A1724" t="s">
        <v>1075</v>
      </c>
      <c r="B1724" t="s">
        <v>1076</v>
      </c>
      <c r="C1724" s="67" t="str">
        <f t="shared" si="187"/>
        <v>Katrina Stanger</v>
      </c>
      <c r="D1724" s="71" t="str" cm="1">
        <f t="array" ref="D1724">_xlfn.IFS(AK1724="1",CONCATENATE(C1724,"Regional"),AK1724="2",CONCATENATE(C1724,"Sectional"),AK1724="3",CONCATENATE(C1724,COUNTIF($C$1:C1724,C1724)))</f>
        <v>Katrina Stanger3</v>
      </c>
      <c r="E1724" s="66">
        <v>45159.833333333336</v>
      </c>
      <c r="F1724" t="s">
        <v>2548</v>
      </c>
      <c r="G1724" s="46">
        <v>7</v>
      </c>
      <c r="H1724" s="46">
        <v>54</v>
      </c>
      <c r="I1724" s="46">
        <v>2</v>
      </c>
      <c r="J1724" t="s">
        <v>2549</v>
      </c>
      <c r="K1724" t="s">
        <v>131</v>
      </c>
      <c r="L1724" s="46">
        <v>2528</v>
      </c>
      <c r="M1724" s="46">
        <v>35</v>
      </c>
      <c r="N1724" s="46">
        <v>34.6</v>
      </c>
      <c r="O1724" s="46">
        <v>126</v>
      </c>
      <c r="P1724" s="46">
        <f t="shared" si="188"/>
        <v>1</v>
      </c>
      <c r="R1724" s="67" t="s">
        <v>1559</v>
      </c>
      <c r="S1724" s="67">
        <f>COUNTIF(Y$2:$Y$100,R1724)</f>
        <v>0</v>
      </c>
      <c r="V1724" s="67">
        <f t="shared" si="189"/>
        <v>0</v>
      </c>
      <c r="X1724"/>
      <c r="Y1724" s="67" t="str">
        <f t="shared" si="193"/>
        <v xml:space="preserve"> </v>
      </c>
      <c r="AB1724" t="s">
        <v>131</v>
      </c>
      <c r="AC1724" s="46">
        <v>2528</v>
      </c>
      <c r="AD1724" s="46">
        <v>35</v>
      </c>
      <c r="AE1724" s="46">
        <v>34.6</v>
      </c>
      <c r="AF1724" s="46">
        <v>126</v>
      </c>
      <c r="AH1724" s="70" t="str">
        <f t="shared" si="190"/>
        <v/>
      </c>
      <c r="AI1724" s="70" t="str">
        <f t="shared" si="191"/>
        <v/>
      </c>
      <c r="AJ1724" s="70" t="str">
        <f t="shared" si="192"/>
        <v>X</v>
      </c>
      <c r="AK1724" s="70" t="str" cm="1">
        <f t="array" ref="AK1724">_xlfn.IFS(AH1724&lt;&gt;"","1",AI1724&lt;&gt;"","2",AJ1724&lt;&gt;"","3")</f>
        <v>3</v>
      </c>
    </row>
    <row r="1725" spans="1:37" x14ac:dyDescent="0.25">
      <c r="A1725" t="s">
        <v>560</v>
      </c>
      <c r="B1725" t="s">
        <v>1077</v>
      </c>
      <c r="C1725" s="67" t="str">
        <f t="shared" si="187"/>
        <v>Brook Colburn</v>
      </c>
      <c r="D1725" s="71" t="str" cm="1">
        <f t="array" ref="D1725">_xlfn.IFS(AK1725="1",CONCATENATE(C1725,"Regional"),AK1725="2",CONCATENATE(C1725,"Sectional"),AK1725="3",CONCATENATE(C1725,COUNTIF($C$1:C1725,C1725)))</f>
        <v>Brook Colburn4</v>
      </c>
      <c r="E1725" s="66">
        <v>45159.833333333336</v>
      </c>
      <c r="F1725" t="s">
        <v>2548</v>
      </c>
      <c r="G1725" s="46">
        <v>7</v>
      </c>
      <c r="H1725" s="46">
        <v>60</v>
      </c>
      <c r="I1725" s="46">
        <v>3</v>
      </c>
      <c r="J1725" t="s">
        <v>2549</v>
      </c>
      <c r="K1725" t="s">
        <v>131</v>
      </c>
      <c r="L1725" s="46">
        <v>2528</v>
      </c>
      <c r="M1725" s="46">
        <v>35</v>
      </c>
      <c r="N1725" s="46">
        <v>34.6</v>
      </c>
      <c r="O1725" s="46">
        <v>126</v>
      </c>
      <c r="P1725" s="46">
        <f t="shared" si="188"/>
        <v>1</v>
      </c>
      <c r="R1725" s="67" t="s">
        <v>1560</v>
      </c>
      <c r="S1725" s="67">
        <f>COUNTIF(Y$2:$Y$100,R1725)</f>
        <v>0</v>
      </c>
      <c r="V1725" s="67">
        <f t="shared" si="189"/>
        <v>0</v>
      </c>
      <c r="X1725"/>
      <c r="Y1725" s="67" t="str">
        <f t="shared" si="193"/>
        <v xml:space="preserve"> </v>
      </c>
      <c r="AB1725" t="s">
        <v>131</v>
      </c>
      <c r="AC1725" s="46">
        <v>2528</v>
      </c>
      <c r="AD1725" s="46">
        <v>35</v>
      </c>
      <c r="AE1725" s="46">
        <v>34.6</v>
      </c>
      <c r="AF1725" s="46">
        <v>126</v>
      </c>
      <c r="AH1725" s="70" t="str">
        <f t="shared" si="190"/>
        <v/>
      </c>
      <c r="AI1725" s="70" t="str">
        <f t="shared" si="191"/>
        <v/>
      </c>
      <c r="AJ1725" s="70" t="str">
        <f t="shared" si="192"/>
        <v>X</v>
      </c>
      <c r="AK1725" s="70" t="str" cm="1">
        <f t="array" ref="AK1725">_xlfn.IFS(AH1725&lt;&gt;"","1",AI1725&lt;&gt;"","2",AJ1725&lt;&gt;"","3")</f>
        <v>3</v>
      </c>
    </row>
    <row r="1726" spans="1:37" x14ac:dyDescent="0.25">
      <c r="A1726" t="s">
        <v>2036</v>
      </c>
      <c r="B1726" t="s">
        <v>848</v>
      </c>
      <c r="C1726" s="67" t="str">
        <f t="shared" si="187"/>
        <v>Isabella Neitzel</v>
      </c>
      <c r="D1726" s="71" t="str" cm="1">
        <f t="array" ref="D1726">_xlfn.IFS(AK1726="1",CONCATENATE(C1726,"Regional"),AK1726="2",CONCATENATE(C1726,"Sectional"),AK1726="3",CONCATENATE(C1726,COUNTIF($C$1:C1726,C1726)))</f>
        <v>Isabella Neitzel3</v>
      </c>
      <c r="E1726" s="66">
        <v>45159.833333333336</v>
      </c>
      <c r="F1726" t="s">
        <v>2548</v>
      </c>
      <c r="G1726" s="46">
        <v>7</v>
      </c>
      <c r="H1726" s="46">
        <v>68</v>
      </c>
      <c r="I1726" s="46">
        <v>4</v>
      </c>
      <c r="J1726" t="s">
        <v>2549</v>
      </c>
      <c r="K1726" t="s">
        <v>131</v>
      </c>
      <c r="L1726" s="46">
        <v>2528</v>
      </c>
      <c r="M1726" s="46">
        <v>35</v>
      </c>
      <c r="N1726" s="46">
        <v>34.6</v>
      </c>
      <c r="O1726" s="46">
        <v>126</v>
      </c>
      <c r="P1726" s="46">
        <f t="shared" si="188"/>
        <v>1</v>
      </c>
      <c r="R1726" s="67" t="s">
        <v>3054</v>
      </c>
      <c r="S1726" s="67">
        <f>COUNTIF(Y$2:$Y$100,R1726)</f>
        <v>0</v>
      </c>
      <c r="V1726" s="67">
        <f t="shared" si="189"/>
        <v>0</v>
      </c>
      <c r="X1726"/>
      <c r="Y1726" s="67" t="str">
        <f t="shared" si="193"/>
        <v xml:space="preserve"> </v>
      </c>
      <c r="AB1726" t="s">
        <v>131</v>
      </c>
      <c r="AC1726" s="46">
        <v>2528</v>
      </c>
      <c r="AD1726" s="46">
        <v>35</v>
      </c>
      <c r="AE1726" s="46">
        <v>34.6</v>
      </c>
      <c r="AF1726" s="46">
        <v>126</v>
      </c>
      <c r="AH1726" s="70" t="str">
        <f t="shared" si="190"/>
        <v/>
      </c>
      <c r="AI1726" s="70" t="str">
        <f t="shared" si="191"/>
        <v/>
      </c>
      <c r="AJ1726" s="70" t="str">
        <f t="shared" si="192"/>
        <v>X</v>
      </c>
      <c r="AK1726" s="70" t="str" cm="1">
        <f t="array" ref="AK1726">_xlfn.IFS(AH1726&lt;&gt;"","1",AI1726&lt;&gt;"","2",AJ1726&lt;&gt;"","3")</f>
        <v>3</v>
      </c>
    </row>
    <row r="1727" spans="1:37" x14ac:dyDescent="0.25">
      <c r="A1727" t="s">
        <v>1782</v>
      </c>
      <c r="B1727" t="s">
        <v>2033</v>
      </c>
      <c r="C1727" s="67" t="str">
        <f t="shared" si="187"/>
        <v>MaKenzie Tahtinen</v>
      </c>
      <c r="D1727" s="71" t="str" cm="1">
        <f t="array" ref="D1727">_xlfn.IFS(AK1727="1",CONCATENATE(C1727,"Regional"),AK1727="2",CONCATENATE(C1727,"Sectional"),AK1727="3",CONCATENATE(C1727,COUNTIF($C$1:C1727,C1727)))</f>
        <v>MaKenzie Tahtinen3</v>
      </c>
      <c r="E1727" s="66">
        <v>45159.833333333336</v>
      </c>
      <c r="F1727" t="s">
        <v>2548</v>
      </c>
      <c r="G1727" s="46">
        <v>7</v>
      </c>
      <c r="H1727" s="46">
        <v>70</v>
      </c>
      <c r="I1727" s="46">
        <v>5</v>
      </c>
      <c r="J1727" t="s">
        <v>2549</v>
      </c>
      <c r="K1727" t="s">
        <v>131</v>
      </c>
      <c r="L1727" s="46">
        <v>2528</v>
      </c>
      <c r="M1727" s="46">
        <v>35</v>
      </c>
      <c r="N1727" s="46">
        <v>34.6</v>
      </c>
      <c r="O1727" s="46">
        <v>126</v>
      </c>
      <c r="P1727" s="46">
        <f t="shared" si="188"/>
        <v>1</v>
      </c>
      <c r="R1727" s="67" t="s">
        <v>3050</v>
      </c>
      <c r="S1727" s="67">
        <f>COUNTIF(Y$2:$Y$100,R1727)</f>
        <v>0</v>
      </c>
      <c r="V1727" s="67">
        <f t="shared" si="189"/>
        <v>0</v>
      </c>
      <c r="X1727"/>
      <c r="Y1727" s="67" t="str">
        <f t="shared" si="193"/>
        <v xml:space="preserve"> </v>
      </c>
      <c r="AB1727" t="s">
        <v>131</v>
      </c>
      <c r="AC1727" s="46">
        <v>2528</v>
      </c>
      <c r="AD1727" s="46">
        <v>35</v>
      </c>
      <c r="AE1727" s="46">
        <v>34.6</v>
      </c>
      <c r="AF1727" s="46">
        <v>126</v>
      </c>
      <c r="AH1727" s="70" t="str">
        <f t="shared" si="190"/>
        <v/>
      </c>
      <c r="AI1727" s="70" t="str">
        <f t="shared" si="191"/>
        <v/>
      </c>
      <c r="AJ1727" s="70" t="str">
        <f t="shared" si="192"/>
        <v>X</v>
      </c>
      <c r="AK1727" s="70" t="str" cm="1">
        <f t="array" ref="AK1727">_xlfn.IFS(AH1727&lt;&gt;"","1",AI1727&lt;&gt;"","2",AJ1727&lt;&gt;"","3")</f>
        <v>3</v>
      </c>
    </row>
    <row r="1728" spans="1:37" x14ac:dyDescent="0.25">
      <c r="A1728" t="s">
        <v>286</v>
      </c>
      <c r="B1728" t="s">
        <v>582</v>
      </c>
      <c r="C1728" s="67" t="str">
        <f t="shared" si="187"/>
        <v>Katelyn Walker</v>
      </c>
      <c r="D1728" s="71" t="str" cm="1">
        <f t="array" ref="D1728">_xlfn.IFS(AK1728="1",CONCATENATE(C1728,"Regional"),AK1728="2",CONCATENATE(C1728,"Sectional"),AK1728="3",CONCATENATE(C1728,COUNTIF($C$1:C1728,C1728)))</f>
        <v>Katelyn Walker4</v>
      </c>
      <c r="E1728" s="66">
        <v>45160.291666666664</v>
      </c>
      <c r="F1728" t="s">
        <v>2592</v>
      </c>
      <c r="G1728" s="46">
        <v>90</v>
      </c>
      <c r="H1728" s="46">
        <v>68</v>
      </c>
      <c r="I1728" s="46">
        <v>1</v>
      </c>
      <c r="J1728" t="s">
        <v>124</v>
      </c>
      <c r="K1728" t="s">
        <v>90</v>
      </c>
      <c r="L1728" s="46">
        <v>5133</v>
      </c>
      <c r="M1728" s="46">
        <v>72</v>
      </c>
      <c r="N1728" s="46">
        <v>64.400000000000006</v>
      </c>
      <c r="O1728" s="46">
        <v>116</v>
      </c>
      <c r="P1728" s="46">
        <f t="shared" si="188"/>
        <v>2</v>
      </c>
      <c r="R1728" s="67" t="s">
        <v>2734</v>
      </c>
      <c r="S1728" s="67">
        <f>COUNTIF(Y$2:$Y$100,R1728)</f>
        <v>0</v>
      </c>
      <c r="V1728" s="67">
        <f t="shared" si="189"/>
        <v>0</v>
      </c>
      <c r="X1728"/>
      <c r="Y1728" s="67" t="str">
        <f t="shared" si="193"/>
        <v xml:space="preserve"> </v>
      </c>
      <c r="AB1728" t="s">
        <v>90</v>
      </c>
      <c r="AC1728" s="46">
        <v>5133</v>
      </c>
      <c r="AD1728" s="46">
        <v>72</v>
      </c>
      <c r="AE1728" s="46">
        <v>64.400000000000006</v>
      </c>
      <c r="AF1728" s="46">
        <v>116</v>
      </c>
      <c r="AH1728" s="70" t="str">
        <f t="shared" si="190"/>
        <v/>
      </c>
      <c r="AI1728" s="70" t="str">
        <f t="shared" si="191"/>
        <v/>
      </c>
      <c r="AJ1728" s="70" t="str">
        <f t="shared" si="192"/>
        <v>X</v>
      </c>
      <c r="AK1728" s="70" t="str" cm="1">
        <f t="array" ref="AK1728">_xlfn.IFS(AH1728&lt;&gt;"","1",AI1728&lt;&gt;"","2",AJ1728&lt;&gt;"","3")</f>
        <v>3</v>
      </c>
    </row>
    <row r="1729" spans="1:37" x14ac:dyDescent="0.25">
      <c r="A1729" t="s">
        <v>286</v>
      </c>
      <c r="B1729" t="s">
        <v>816</v>
      </c>
      <c r="C1729" s="67" t="str">
        <f t="shared" si="187"/>
        <v>Kylie Walker</v>
      </c>
      <c r="D1729" s="71" t="str" cm="1">
        <f t="array" ref="D1729">_xlfn.IFS(AK1729="1",CONCATENATE(C1729,"Regional"),AK1729="2",CONCATENATE(C1729,"Sectional"),AK1729="3",CONCATENATE(C1729,COUNTIF($C$1:C1729,C1729)))</f>
        <v>Kylie Walker4</v>
      </c>
      <c r="E1729" s="66">
        <v>45160.291666666664</v>
      </c>
      <c r="F1729" t="s">
        <v>2592</v>
      </c>
      <c r="G1729" s="46">
        <v>90</v>
      </c>
      <c r="H1729" s="46">
        <v>69</v>
      </c>
      <c r="I1729" s="46">
        <v>2</v>
      </c>
      <c r="J1729" t="s">
        <v>124</v>
      </c>
      <c r="K1729" t="s">
        <v>90</v>
      </c>
      <c r="L1729" s="46">
        <v>5133</v>
      </c>
      <c r="M1729" s="46">
        <v>72</v>
      </c>
      <c r="N1729" s="46">
        <v>64.400000000000006</v>
      </c>
      <c r="O1729" s="46">
        <v>116</v>
      </c>
      <c r="P1729" s="46">
        <f t="shared" si="188"/>
        <v>2</v>
      </c>
      <c r="R1729" s="67" t="s">
        <v>3558</v>
      </c>
      <c r="S1729" s="67">
        <f>COUNTIF(Y$2:$Y$100,R1729)</f>
        <v>0</v>
      </c>
      <c r="V1729" s="67">
        <f t="shared" si="189"/>
        <v>0</v>
      </c>
      <c r="X1729"/>
      <c r="Y1729" s="67" t="str">
        <f t="shared" si="193"/>
        <v xml:space="preserve"> </v>
      </c>
      <c r="AB1729" t="s">
        <v>90</v>
      </c>
      <c r="AC1729" s="46">
        <v>5133</v>
      </c>
      <c r="AD1729" s="46">
        <v>72</v>
      </c>
      <c r="AE1729" s="46">
        <v>64.400000000000006</v>
      </c>
      <c r="AF1729" s="46">
        <v>116</v>
      </c>
      <c r="AH1729" s="70" t="str">
        <f t="shared" si="190"/>
        <v/>
      </c>
      <c r="AI1729" s="70" t="str">
        <f t="shared" si="191"/>
        <v/>
      </c>
      <c r="AJ1729" s="70" t="str">
        <f t="shared" si="192"/>
        <v>X</v>
      </c>
      <c r="AK1729" s="70" t="str" cm="1">
        <f t="array" ref="AK1729">_xlfn.IFS(AH1729&lt;&gt;"","1",AI1729&lt;&gt;"","2",AJ1729&lt;&gt;"","3")</f>
        <v>3</v>
      </c>
    </row>
    <row r="1730" spans="1:37" x14ac:dyDescent="0.25">
      <c r="A1730" t="s">
        <v>299</v>
      </c>
      <c r="B1730" t="s">
        <v>458</v>
      </c>
      <c r="C1730" s="67" t="str">
        <f t="shared" ref="C1730:C1793" si="194">CONCATENATE(B1730," ",A1730)</f>
        <v>Lauren Lupinek</v>
      </c>
      <c r="D1730" s="71" t="str" cm="1">
        <f t="array" ref="D1730">_xlfn.IFS(AK1730="1",CONCATENATE(C1730,"Regional"),AK1730="2",CONCATENATE(C1730,"Sectional"),AK1730="3",CONCATENATE(C1730,COUNTIF($C$1:C1730,C1730)))</f>
        <v>Lauren Lupinek4</v>
      </c>
      <c r="E1730" s="66">
        <v>45160.291666666664</v>
      </c>
      <c r="F1730" t="s">
        <v>2592</v>
      </c>
      <c r="G1730" s="46">
        <v>90</v>
      </c>
      <c r="H1730" s="46">
        <v>69</v>
      </c>
      <c r="I1730" s="46">
        <v>2</v>
      </c>
      <c r="J1730" t="s">
        <v>124</v>
      </c>
      <c r="K1730" t="s">
        <v>90</v>
      </c>
      <c r="L1730" s="46">
        <v>5133</v>
      </c>
      <c r="M1730" s="46">
        <v>72</v>
      </c>
      <c r="N1730" s="46">
        <v>64.400000000000006</v>
      </c>
      <c r="O1730" s="46">
        <v>116</v>
      </c>
      <c r="P1730" s="46">
        <f t="shared" ref="P1730:P1793" si="195">IF(L1730&gt;4000,2,1)</f>
        <v>2</v>
      </c>
      <c r="R1730" s="67" t="s">
        <v>1313</v>
      </c>
      <c r="S1730" s="67">
        <f>COUNTIF(Y$2:$Y$100,R1730)</f>
        <v>0</v>
      </c>
      <c r="V1730" s="67">
        <f t="shared" ref="V1730:V1793" si="196">COUNTIF(R1730:R4353,Y1730)</f>
        <v>0</v>
      </c>
      <c r="X1730"/>
      <c r="Y1730" s="67" t="str">
        <f t="shared" si="193"/>
        <v xml:space="preserve"> </v>
      </c>
      <c r="AB1730" t="s">
        <v>90</v>
      </c>
      <c r="AC1730" s="46">
        <v>5133</v>
      </c>
      <c r="AD1730" s="46">
        <v>72</v>
      </c>
      <c r="AE1730" s="46">
        <v>64.400000000000006</v>
      </c>
      <c r="AF1730" s="46">
        <v>116</v>
      </c>
      <c r="AH1730" s="70" t="str">
        <f t="shared" ref="AH1730:AH1793" si="197">IF(ISNUMBER(SEARCH("regional",$F1730)),$F1730,"")</f>
        <v/>
      </c>
      <c r="AI1730" s="70" t="str">
        <f t="shared" ref="AI1730:AI1793" si="198">IF(ISNUMBER(SEARCH("sectional",$F1730)),$F1730,"")</f>
        <v/>
      </c>
      <c r="AJ1730" s="70" t="str">
        <f t="shared" ref="AJ1730:AJ1793" si="199">IF(AND(AH1730="",AI1730=""),"X","")</f>
        <v>X</v>
      </c>
      <c r="AK1730" s="70" t="str" cm="1">
        <f t="array" ref="AK1730">_xlfn.IFS(AH1730&lt;&gt;"","1",AI1730&lt;&gt;"","2",AJ1730&lt;&gt;"","3")</f>
        <v>3</v>
      </c>
    </row>
    <row r="1731" spans="1:37" x14ac:dyDescent="0.25">
      <c r="A1731" t="s">
        <v>716</v>
      </c>
      <c r="B1731" t="s">
        <v>199</v>
      </c>
      <c r="C1731" s="67" t="str">
        <f t="shared" si="194"/>
        <v>Payton Haugen</v>
      </c>
      <c r="D1731" s="71" t="str" cm="1">
        <f t="array" ref="D1731">_xlfn.IFS(AK1731="1",CONCATENATE(C1731,"Regional"),AK1731="2",CONCATENATE(C1731,"Sectional"),AK1731="3",CONCATENATE(C1731,COUNTIF($C$1:C1731,C1731)))</f>
        <v>Payton Haugen2</v>
      </c>
      <c r="E1731" s="66">
        <v>45160.291666666664</v>
      </c>
      <c r="F1731" t="s">
        <v>2592</v>
      </c>
      <c r="G1731" s="46">
        <v>90</v>
      </c>
      <c r="H1731" s="46">
        <v>70</v>
      </c>
      <c r="I1731" s="46">
        <v>4</v>
      </c>
      <c r="J1731" t="s">
        <v>124</v>
      </c>
      <c r="K1731" t="s">
        <v>90</v>
      </c>
      <c r="L1731" s="46">
        <v>5133</v>
      </c>
      <c r="M1731" s="46">
        <v>72</v>
      </c>
      <c r="N1731" s="46">
        <v>64.400000000000006</v>
      </c>
      <c r="O1731" s="46">
        <v>116</v>
      </c>
      <c r="P1731" s="46">
        <f t="shared" si="195"/>
        <v>2</v>
      </c>
      <c r="R1731" s="67" t="s">
        <v>1405</v>
      </c>
      <c r="S1731" s="67">
        <f>COUNTIF(Y$2:$Y$100,R1731)</f>
        <v>0</v>
      </c>
      <c r="V1731" s="67">
        <f t="shared" si="196"/>
        <v>0</v>
      </c>
      <c r="X1731"/>
      <c r="Y1731" s="67" t="str">
        <f t="shared" si="193"/>
        <v xml:space="preserve"> </v>
      </c>
      <c r="AB1731" t="s">
        <v>90</v>
      </c>
      <c r="AC1731" s="46">
        <v>5133</v>
      </c>
      <c r="AD1731" s="46">
        <v>72</v>
      </c>
      <c r="AE1731" s="46">
        <v>64.400000000000006</v>
      </c>
      <c r="AF1731" s="46">
        <v>116</v>
      </c>
      <c r="AH1731" s="70" t="str">
        <f t="shared" si="197"/>
        <v/>
      </c>
      <c r="AI1731" s="70" t="str">
        <f t="shared" si="198"/>
        <v/>
      </c>
      <c r="AJ1731" s="70" t="str">
        <f t="shared" si="199"/>
        <v>X</v>
      </c>
      <c r="AK1731" s="70" t="str" cm="1">
        <f t="array" ref="AK1731">_xlfn.IFS(AH1731&lt;&gt;"","1",AI1731&lt;&gt;"","2",AJ1731&lt;&gt;"","3")</f>
        <v>3</v>
      </c>
    </row>
    <row r="1732" spans="1:37" x14ac:dyDescent="0.25">
      <c r="A1732" t="s">
        <v>1738</v>
      </c>
      <c r="B1732" t="s">
        <v>852</v>
      </c>
      <c r="C1732" s="67" t="str">
        <f t="shared" si="194"/>
        <v>Zoe Gryniewicz</v>
      </c>
      <c r="D1732" s="71" t="str" cm="1">
        <f t="array" ref="D1732">_xlfn.IFS(AK1732="1",CONCATENATE(C1732,"Regional"),AK1732="2",CONCATENATE(C1732,"Sectional"),AK1732="3",CONCATENATE(C1732,COUNTIF($C$1:C1732,C1732)))</f>
        <v>Zoe Gryniewicz3</v>
      </c>
      <c r="E1732" s="66">
        <v>45160.291666666664</v>
      </c>
      <c r="F1732" t="s">
        <v>2592</v>
      </c>
      <c r="G1732" s="46">
        <v>90</v>
      </c>
      <c r="H1732" s="46">
        <v>73</v>
      </c>
      <c r="I1732" s="46">
        <v>5</v>
      </c>
      <c r="J1732" t="s">
        <v>124</v>
      </c>
      <c r="K1732" t="s">
        <v>90</v>
      </c>
      <c r="L1732" s="46">
        <v>5133</v>
      </c>
      <c r="M1732" s="46">
        <v>72</v>
      </c>
      <c r="N1732" s="46">
        <v>64.400000000000006</v>
      </c>
      <c r="O1732" s="46">
        <v>116</v>
      </c>
      <c r="P1732" s="46">
        <f t="shared" si="195"/>
        <v>2</v>
      </c>
      <c r="R1732" s="67" t="s">
        <v>2735</v>
      </c>
      <c r="S1732" s="67">
        <f>COUNTIF(Y$2:$Y$100,R1732)</f>
        <v>0</v>
      </c>
      <c r="V1732" s="67">
        <f t="shared" si="196"/>
        <v>0</v>
      </c>
      <c r="X1732"/>
      <c r="Y1732" s="67" t="str">
        <f t="shared" si="193"/>
        <v xml:space="preserve"> </v>
      </c>
      <c r="AB1732" t="s">
        <v>90</v>
      </c>
      <c r="AC1732" s="46">
        <v>5133</v>
      </c>
      <c r="AD1732" s="46">
        <v>72</v>
      </c>
      <c r="AE1732" s="46">
        <v>64.400000000000006</v>
      </c>
      <c r="AF1732" s="46">
        <v>116</v>
      </c>
      <c r="AH1732" s="70" t="str">
        <f t="shared" si="197"/>
        <v/>
      </c>
      <c r="AI1732" s="70" t="str">
        <f t="shared" si="198"/>
        <v/>
      </c>
      <c r="AJ1732" s="70" t="str">
        <f t="shared" si="199"/>
        <v>X</v>
      </c>
      <c r="AK1732" s="70" t="str" cm="1">
        <f t="array" ref="AK1732">_xlfn.IFS(AH1732&lt;&gt;"","1",AI1732&lt;&gt;"","2",AJ1732&lt;&gt;"","3")</f>
        <v>3</v>
      </c>
    </row>
    <row r="1733" spans="1:37" x14ac:dyDescent="0.25">
      <c r="A1733" t="s">
        <v>289</v>
      </c>
      <c r="B1733" t="s">
        <v>528</v>
      </c>
      <c r="C1733" s="67" t="str">
        <f t="shared" si="194"/>
        <v>Kate Krueger</v>
      </c>
      <c r="D1733" s="71" t="str" cm="1">
        <f t="array" ref="D1733">_xlfn.IFS(AK1733="1",CONCATENATE(C1733,"Regional"),AK1733="2",CONCATENATE(C1733,"Sectional"),AK1733="3",CONCATENATE(C1733,COUNTIF($C$1:C1733,C1733)))</f>
        <v>Kate Krueger3</v>
      </c>
      <c r="E1733" s="66">
        <v>45160.291666666664</v>
      </c>
      <c r="F1733" t="s">
        <v>2592</v>
      </c>
      <c r="G1733" s="46">
        <v>90</v>
      </c>
      <c r="H1733" s="46">
        <v>75</v>
      </c>
      <c r="I1733" s="46">
        <v>6</v>
      </c>
      <c r="J1733" t="s">
        <v>124</v>
      </c>
      <c r="K1733" t="s">
        <v>90</v>
      </c>
      <c r="L1733" s="46">
        <v>5133</v>
      </c>
      <c r="M1733" s="46">
        <v>72</v>
      </c>
      <c r="N1733" s="46">
        <v>64.400000000000006</v>
      </c>
      <c r="O1733" s="46">
        <v>116</v>
      </c>
      <c r="P1733" s="46">
        <f t="shared" si="195"/>
        <v>2</v>
      </c>
      <c r="R1733" s="67" t="s">
        <v>2737</v>
      </c>
      <c r="S1733" s="67">
        <f>COUNTIF(Y$2:$Y$100,R1733)</f>
        <v>0</v>
      </c>
      <c r="V1733" s="67">
        <f t="shared" si="196"/>
        <v>0</v>
      </c>
      <c r="X1733"/>
      <c r="Y1733" s="67" t="str">
        <f t="shared" si="193"/>
        <v xml:space="preserve"> </v>
      </c>
      <c r="AB1733" t="s">
        <v>90</v>
      </c>
      <c r="AC1733" s="46">
        <v>5133</v>
      </c>
      <c r="AD1733" s="46">
        <v>72</v>
      </c>
      <c r="AE1733" s="46">
        <v>64.400000000000006</v>
      </c>
      <c r="AF1733" s="46">
        <v>116</v>
      </c>
      <c r="AH1733" s="70" t="str">
        <f t="shared" si="197"/>
        <v/>
      </c>
      <c r="AI1733" s="70" t="str">
        <f t="shared" si="198"/>
        <v/>
      </c>
      <c r="AJ1733" s="70" t="str">
        <f t="shared" si="199"/>
        <v>X</v>
      </c>
      <c r="AK1733" s="70" t="str" cm="1">
        <f t="array" ref="AK1733">_xlfn.IFS(AH1733&lt;&gt;"","1",AI1733&lt;&gt;"","2",AJ1733&lt;&gt;"","3")</f>
        <v>3</v>
      </c>
    </row>
    <row r="1734" spans="1:37" x14ac:dyDescent="0.25">
      <c r="A1734" t="s">
        <v>716</v>
      </c>
      <c r="B1734" t="s">
        <v>441</v>
      </c>
      <c r="C1734" s="67" t="str">
        <f t="shared" si="194"/>
        <v>Madison Haugen</v>
      </c>
      <c r="D1734" s="71" t="str" cm="1">
        <f t="array" ref="D1734">_xlfn.IFS(AK1734="1",CONCATENATE(C1734,"Regional"),AK1734="2",CONCATENATE(C1734,"Sectional"),AK1734="3",CONCATENATE(C1734,COUNTIF($C$1:C1734,C1734)))</f>
        <v>Madison Haugen2</v>
      </c>
      <c r="E1734" s="66">
        <v>45160.291666666664</v>
      </c>
      <c r="F1734" t="s">
        <v>2592</v>
      </c>
      <c r="G1734" s="46">
        <v>90</v>
      </c>
      <c r="H1734" s="46">
        <v>76</v>
      </c>
      <c r="I1734" s="46">
        <v>7</v>
      </c>
      <c r="J1734" t="s">
        <v>124</v>
      </c>
      <c r="K1734" t="s">
        <v>90</v>
      </c>
      <c r="L1734" s="46">
        <v>5133</v>
      </c>
      <c r="M1734" s="46">
        <v>72</v>
      </c>
      <c r="N1734" s="46">
        <v>64.400000000000006</v>
      </c>
      <c r="O1734" s="46">
        <v>116</v>
      </c>
      <c r="P1734" s="46">
        <f t="shared" si="195"/>
        <v>2</v>
      </c>
      <c r="R1734" s="67" t="s">
        <v>1314</v>
      </c>
      <c r="S1734" s="67">
        <f>COUNTIF(Y$2:$Y$100,R1734)</f>
        <v>0</v>
      </c>
      <c r="V1734" s="67">
        <f t="shared" si="196"/>
        <v>0</v>
      </c>
      <c r="X1734"/>
      <c r="Y1734" s="67" t="str">
        <f t="shared" si="193"/>
        <v xml:space="preserve"> </v>
      </c>
      <c r="AB1734" t="s">
        <v>90</v>
      </c>
      <c r="AC1734" s="46">
        <v>5133</v>
      </c>
      <c r="AD1734" s="46">
        <v>72</v>
      </c>
      <c r="AE1734" s="46">
        <v>64.400000000000006</v>
      </c>
      <c r="AF1734" s="46">
        <v>116</v>
      </c>
      <c r="AH1734" s="70" t="str">
        <f t="shared" si="197"/>
        <v/>
      </c>
      <c r="AI1734" s="70" t="str">
        <f t="shared" si="198"/>
        <v/>
      </c>
      <c r="AJ1734" s="70" t="str">
        <f t="shared" si="199"/>
        <v>X</v>
      </c>
      <c r="AK1734" s="70" t="str" cm="1">
        <f t="array" ref="AK1734">_xlfn.IFS(AH1734&lt;&gt;"","1",AI1734&lt;&gt;"","2",AJ1734&lt;&gt;"","3")</f>
        <v>3</v>
      </c>
    </row>
    <row r="1735" spans="1:37" x14ac:dyDescent="0.25">
      <c r="A1735" t="s">
        <v>294</v>
      </c>
      <c r="B1735" t="s">
        <v>726</v>
      </c>
      <c r="C1735" s="67" t="str">
        <f t="shared" si="194"/>
        <v>Nina Lang</v>
      </c>
      <c r="D1735" s="71" t="str" cm="1">
        <f t="array" ref="D1735">_xlfn.IFS(AK1735="1",CONCATENATE(C1735,"Regional"),AK1735="2",CONCATENATE(C1735,"Sectional"),AK1735="3",CONCATENATE(C1735,COUNTIF($C$1:C1735,C1735)))</f>
        <v>Nina Lang3</v>
      </c>
      <c r="E1735" s="66">
        <v>45160.291666666664</v>
      </c>
      <c r="F1735" t="s">
        <v>2592</v>
      </c>
      <c r="G1735" s="46">
        <v>90</v>
      </c>
      <c r="H1735" s="46">
        <v>77</v>
      </c>
      <c r="I1735" s="46">
        <v>8</v>
      </c>
      <c r="J1735" t="s">
        <v>124</v>
      </c>
      <c r="K1735" t="s">
        <v>90</v>
      </c>
      <c r="L1735" s="46">
        <v>5133</v>
      </c>
      <c r="M1735" s="46">
        <v>72</v>
      </c>
      <c r="N1735" s="46">
        <v>64.400000000000006</v>
      </c>
      <c r="O1735" s="46">
        <v>116</v>
      </c>
      <c r="P1735" s="46">
        <f t="shared" si="195"/>
        <v>2</v>
      </c>
      <c r="R1735" s="67" t="s">
        <v>1321</v>
      </c>
      <c r="S1735" s="67">
        <f>COUNTIF(Y$2:$Y$100,R1735)</f>
        <v>0</v>
      </c>
      <c r="V1735" s="67">
        <f t="shared" si="196"/>
        <v>0</v>
      </c>
      <c r="X1735"/>
      <c r="Y1735" s="67" t="str">
        <f t="shared" si="193"/>
        <v xml:space="preserve"> </v>
      </c>
      <c r="AB1735" t="s">
        <v>90</v>
      </c>
      <c r="AC1735" s="46">
        <v>5133</v>
      </c>
      <c r="AD1735" s="46">
        <v>72</v>
      </c>
      <c r="AE1735" s="46">
        <v>64.400000000000006</v>
      </c>
      <c r="AF1735" s="46">
        <v>116</v>
      </c>
      <c r="AH1735" s="70" t="str">
        <f t="shared" si="197"/>
        <v/>
      </c>
      <c r="AI1735" s="70" t="str">
        <f t="shared" si="198"/>
        <v/>
      </c>
      <c r="AJ1735" s="70" t="str">
        <f t="shared" si="199"/>
        <v>X</v>
      </c>
      <c r="AK1735" s="70" t="str" cm="1">
        <f t="array" ref="AK1735">_xlfn.IFS(AH1735&lt;&gt;"","1",AI1735&lt;&gt;"","2",AJ1735&lt;&gt;"","3")</f>
        <v>3</v>
      </c>
    </row>
    <row r="1736" spans="1:37" x14ac:dyDescent="0.25">
      <c r="A1736" t="s">
        <v>88</v>
      </c>
      <c r="B1736" t="s">
        <v>507</v>
      </c>
      <c r="C1736" s="67" t="str">
        <f t="shared" si="194"/>
        <v>Chloe Brown</v>
      </c>
      <c r="D1736" s="71" t="str" cm="1">
        <f t="array" ref="D1736">_xlfn.IFS(AK1736="1",CONCATENATE(C1736,"Regional"),AK1736="2",CONCATENATE(C1736,"Sectional"),AK1736="3",CONCATENATE(C1736,COUNTIF($C$1:C1736,C1736)))</f>
        <v>Chloe Brown4</v>
      </c>
      <c r="E1736" s="66">
        <v>45160.291666666664</v>
      </c>
      <c r="F1736" t="s">
        <v>2592</v>
      </c>
      <c r="G1736" s="46">
        <v>90</v>
      </c>
      <c r="H1736" s="46">
        <v>79</v>
      </c>
      <c r="I1736" s="46">
        <v>9</v>
      </c>
      <c r="J1736" t="s">
        <v>124</v>
      </c>
      <c r="K1736" t="s">
        <v>90</v>
      </c>
      <c r="L1736" s="46">
        <v>5133</v>
      </c>
      <c r="M1736" s="46">
        <v>72</v>
      </c>
      <c r="N1736" s="46">
        <v>64.400000000000006</v>
      </c>
      <c r="O1736" s="46">
        <v>116</v>
      </c>
      <c r="P1736" s="46">
        <f t="shared" si="195"/>
        <v>2</v>
      </c>
      <c r="R1736" s="67" t="s">
        <v>1250</v>
      </c>
      <c r="S1736" s="67">
        <f>COUNTIF(Y$2:$Y$100,R1736)</f>
        <v>0</v>
      </c>
      <c r="V1736" s="67">
        <f t="shared" si="196"/>
        <v>0</v>
      </c>
      <c r="X1736"/>
      <c r="Y1736" s="67" t="str">
        <f t="shared" si="193"/>
        <v xml:space="preserve"> </v>
      </c>
      <c r="AB1736" t="s">
        <v>90</v>
      </c>
      <c r="AC1736" s="46">
        <v>5133</v>
      </c>
      <c r="AD1736" s="46">
        <v>72</v>
      </c>
      <c r="AE1736" s="46">
        <v>64.400000000000006</v>
      </c>
      <c r="AF1736" s="46">
        <v>116</v>
      </c>
      <c r="AH1736" s="70" t="str">
        <f t="shared" si="197"/>
        <v/>
      </c>
      <c r="AI1736" s="70" t="str">
        <f t="shared" si="198"/>
        <v/>
      </c>
      <c r="AJ1736" s="70" t="str">
        <f t="shared" si="199"/>
        <v>X</v>
      </c>
      <c r="AK1736" s="70" t="str" cm="1">
        <f t="array" ref="AK1736">_xlfn.IFS(AH1736&lt;&gt;"","1",AI1736&lt;&gt;"","2",AJ1736&lt;&gt;"","3")</f>
        <v>3</v>
      </c>
    </row>
    <row r="1737" spans="1:37" x14ac:dyDescent="0.25">
      <c r="A1737" t="s">
        <v>1739</v>
      </c>
      <c r="B1737" t="s">
        <v>1740</v>
      </c>
      <c r="C1737" s="67" t="str">
        <f t="shared" si="194"/>
        <v>Camille DeLost</v>
      </c>
      <c r="D1737" s="71" t="str" cm="1">
        <f t="array" ref="D1737">_xlfn.IFS(AK1737="1",CONCATENATE(C1737,"Regional"),AK1737="2",CONCATENATE(C1737,"Sectional"),AK1737="3",CONCATENATE(C1737,COUNTIF($C$1:C1737,C1737)))</f>
        <v>Camille DeLost4</v>
      </c>
      <c r="E1737" s="66">
        <v>45160.291666666664</v>
      </c>
      <c r="F1737" t="s">
        <v>2592</v>
      </c>
      <c r="G1737" s="46">
        <v>90</v>
      </c>
      <c r="H1737" s="46">
        <v>79</v>
      </c>
      <c r="I1737" s="46">
        <v>9</v>
      </c>
      <c r="J1737" t="s">
        <v>124</v>
      </c>
      <c r="K1737" t="s">
        <v>90</v>
      </c>
      <c r="L1737" s="46">
        <v>5133</v>
      </c>
      <c r="M1737" s="46">
        <v>72</v>
      </c>
      <c r="N1737" s="46">
        <v>64.400000000000006</v>
      </c>
      <c r="O1737" s="46">
        <v>116</v>
      </c>
      <c r="P1737" s="46">
        <f t="shared" si="195"/>
        <v>2</v>
      </c>
      <c r="R1737" s="67" t="s">
        <v>2736</v>
      </c>
      <c r="S1737" s="67">
        <f>COUNTIF(Y$2:$Y$100,R1737)</f>
        <v>0</v>
      </c>
      <c r="V1737" s="67">
        <f t="shared" si="196"/>
        <v>0</v>
      </c>
      <c r="X1737"/>
      <c r="Y1737" s="67" t="str">
        <f t="shared" si="193"/>
        <v xml:space="preserve"> </v>
      </c>
      <c r="AB1737" t="s">
        <v>90</v>
      </c>
      <c r="AC1737" s="46">
        <v>5133</v>
      </c>
      <c r="AD1737" s="46">
        <v>72</v>
      </c>
      <c r="AE1737" s="46">
        <v>64.400000000000006</v>
      </c>
      <c r="AF1737" s="46">
        <v>116</v>
      </c>
      <c r="AH1737" s="70" t="str">
        <f t="shared" si="197"/>
        <v/>
      </c>
      <c r="AI1737" s="70" t="str">
        <f t="shared" si="198"/>
        <v/>
      </c>
      <c r="AJ1737" s="70" t="str">
        <f t="shared" si="199"/>
        <v>X</v>
      </c>
      <c r="AK1737" s="70" t="str" cm="1">
        <f t="array" ref="AK1737">_xlfn.IFS(AH1737&lt;&gt;"","1",AI1737&lt;&gt;"","2",AJ1737&lt;&gt;"","3")</f>
        <v>3</v>
      </c>
    </row>
    <row r="1738" spans="1:37" x14ac:dyDescent="0.25">
      <c r="A1738" t="s">
        <v>608</v>
      </c>
      <c r="B1738" t="s">
        <v>507</v>
      </c>
      <c r="C1738" s="67" t="str">
        <f t="shared" si="194"/>
        <v>Chloe Chappell</v>
      </c>
      <c r="D1738" s="71" t="str" cm="1">
        <f t="array" ref="D1738">_xlfn.IFS(AK1738="1",CONCATENATE(C1738,"Regional"),AK1738="2",CONCATENATE(C1738,"Sectional"),AK1738="3",CONCATENATE(C1738,COUNTIF($C$1:C1738,C1738)))</f>
        <v>Chloe Chappell1</v>
      </c>
      <c r="E1738" s="66">
        <v>45160.291666666664</v>
      </c>
      <c r="F1738" t="s">
        <v>2592</v>
      </c>
      <c r="G1738" s="46">
        <v>90</v>
      </c>
      <c r="H1738" s="46">
        <v>80</v>
      </c>
      <c r="I1738" s="46">
        <v>11</v>
      </c>
      <c r="J1738" t="s">
        <v>124</v>
      </c>
      <c r="K1738" t="s">
        <v>90</v>
      </c>
      <c r="L1738" s="46">
        <v>5133</v>
      </c>
      <c r="M1738" s="46">
        <v>72</v>
      </c>
      <c r="N1738" s="46">
        <v>64.400000000000006</v>
      </c>
      <c r="O1738" s="46">
        <v>116</v>
      </c>
      <c r="P1738" s="46">
        <f t="shared" si="195"/>
        <v>2</v>
      </c>
      <c r="R1738" s="67" t="s">
        <v>1251</v>
      </c>
      <c r="S1738" s="67">
        <f>COUNTIF(Y$2:$Y$100,R1738)</f>
        <v>0</v>
      </c>
      <c r="V1738" s="67">
        <f t="shared" si="196"/>
        <v>0</v>
      </c>
      <c r="X1738"/>
      <c r="Y1738" s="67" t="str">
        <f t="shared" si="193"/>
        <v xml:space="preserve"> </v>
      </c>
      <c r="AB1738" t="s">
        <v>90</v>
      </c>
      <c r="AC1738" s="46">
        <v>5133</v>
      </c>
      <c r="AD1738" s="46">
        <v>72</v>
      </c>
      <c r="AE1738" s="46">
        <v>64.400000000000006</v>
      </c>
      <c r="AF1738" s="46">
        <v>116</v>
      </c>
      <c r="AH1738" s="70" t="str">
        <f t="shared" si="197"/>
        <v/>
      </c>
      <c r="AI1738" s="70" t="str">
        <f t="shared" si="198"/>
        <v/>
      </c>
      <c r="AJ1738" s="70" t="str">
        <f t="shared" si="199"/>
        <v>X</v>
      </c>
      <c r="AK1738" s="70" t="str" cm="1">
        <f t="array" ref="AK1738">_xlfn.IFS(AH1738&lt;&gt;"","1",AI1738&lt;&gt;"","2",AJ1738&lt;&gt;"","3")</f>
        <v>3</v>
      </c>
    </row>
    <row r="1739" spans="1:37" x14ac:dyDescent="0.25">
      <c r="A1739" t="s">
        <v>1795</v>
      </c>
      <c r="B1739" t="s">
        <v>1796</v>
      </c>
      <c r="C1739" s="67" t="str">
        <f t="shared" si="194"/>
        <v>Ezabell Yu</v>
      </c>
      <c r="D1739" s="71" t="str" cm="1">
        <f t="array" ref="D1739">_xlfn.IFS(AK1739="1",CONCATENATE(C1739,"Regional"),AK1739="2",CONCATENATE(C1739,"Sectional"),AK1739="3",CONCATENATE(C1739,COUNTIF($C$1:C1739,C1739)))</f>
        <v>Ezabell Yu2</v>
      </c>
      <c r="E1739" s="66">
        <v>45160.291666666664</v>
      </c>
      <c r="F1739" t="s">
        <v>2592</v>
      </c>
      <c r="G1739" s="46">
        <v>90</v>
      </c>
      <c r="H1739" s="46">
        <v>80</v>
      </c>
      <c r="I1739" s="46">
        <v>11</v>
      </c>
      <c r="J1739" t="s">
        <v>124</v>
      </c>
      <c r="K1739" t="s">
        <v>90</v>
      </c>
      <c r="L1739" s="46">
        <v>5133</v>
      </c>
      <c r="M1739" s="46">
        <v>72</v>
      </c>
      <c r="N1739" s="46">
        <v>64.400000000000006</v>
      </c>
      <c r="O1739" s="46">
        <v>116</v>
      </c>
      <c r="P1739" s="46">
        <f t="shared" si="195"/>
        <v>2</v>
      </c>
      <c r="R1739" s="67" t="s">
        <v>2798</v>
      </c>
      <c r="S1739" s="67">
        <f>COUNTIF(Y$2:$Y$100,R1739)</f>
        <v>0</v>
      </c>
      <c r="V1739" s="67">
        <f t="shared" si="196"/>
        <v>0</v>
      </c>
      <c r="X1739"/>
      <c r="Y1739" s="67" t="str">
        <f t="shared" si="193"/>
        <v xml:space="preserve"> </v>
      </c>
      <c r="AB1739" t="s">
        <v>90</v>
      </c>
      <c r="AC1739" s="46">
        <v>5133</v>
      </c>
      <c r="AD1739" s="46">
        <v>72</v>
      </c>
      <c r="AE1739" s="46">
        <v>64.400000000000006</v>
      </c>
      <c r="AF1739" s="46">
        <v>116</v>
      </c>
      <c r="AH1739" s="70" t="str">
        <f t="shared" si="197"/>
        <v/>
      </c>
      <c r="AI1739" s="70" t="str">
        <f t="shared" si="198"/>
        <v/>
      </c>
      <c r="AJ1739" s="70" t="str">
        <f t="shared" si="199"/>
        <v>X</v>
      </c>
      <c r="AK1739" s="70" t="str" cm="1">
        <f t="array" ref="AK1739">_xlfn.IFS(AH1739&lt;&gt;"","1",AI1739&lt;&gt;"","2",AJ1739&lt;&gt;"","3")</f>
        <v>3</v>
      </c>
    </row>
    <row r="1740" spans="1:37" x14ac:dyDescent="0.25">
      <c r="A1740" t="s">
        <v>1649</v>
      </c>
      <c r="B1740" t="s">
        <v>1613</v>
      </c>
      <c r="C1740" s="67" t="str">
        <f t="shared" si="194"/>
        <v>Arianna Lietzow</v>
      </c>
      <c r="D1740" s="71" t="str" cm="1">
        <f t="array" ref="D1740">_xlfn.IFS(AK1740="1",CONCATENATE(C1740,"Regional"),AK1740="2",CONCATENATE(C1740,"Sectional"),AK1740="3",CONCATENATE(C1740,COUNTIF($C$1:C1740,C1740)))</f>
        <v>Arianna Lietzow3</v>
      </c>
      <c r="E1740" s="66">
        <v>45160.291666666664</v>
      </c>
      <c r="F1740" t="s">
        <v>2592</v>
      </c>
      <c r="G1740" s="46">
        <v>90</v>
      </c>
      <c r="H1740" s="46">
        <v>80</v>
      </c>
      <c r="I1740" s="46">
        <v>11</v>
      </c>
      <c r="J1740" t="s">
        <v>124</v>
      </c>
      <c r="K1740" t="s">
        <v>90</v>
      </c>
      <c r="L1740" s="46">
        <v>5133</v>
      </c>
      <c r="M1740" s="46">
        <v>72</v>
      </c>
      <c r="N1740" s="46">
        <v>64.400000000000006</v>
      </c>
      <c r="O1740" s="46">
        <v>116</v>
      </c>
      <c r="P1740" s="46">
        <f t="shared" si="195"/>
        <v>2</v>
      </c>
      <c r="R1740" s="67" t="s">
        <v>3552</v>
      </c>
      <c r="S1740" s="67">
        <f>COUNTIF(Y$2:$Y$100,R1740)</f>
        <v>0</v>
      </c>
      <c r="V1740" s="67">
        <f t="shared" si="196"/>
        <v>0</v>
      </c>
      <c r="X1740"/>
      <c r="Y1740" s="67" t="str">
        <f t="shared" si="193"/>
        <v xml:space="preserve"> </v>
      </c>
      <c r="AB1740" t="s">
        <v>90</v>
      </c>
      <c r="AC1740" s="46">
        <v>5133</v>
      </c>
      <c r="AD1740" s="46">
        <v>72</v>
      </c>
      <c r="AE1740" s="46">
        <v>64.400000000000006</v>
      </c>
      <c r="AF1740" s="46">
        <v>116</v>
      </c>
      <c r="AH1740" s="70" t="str">
        <f t="shared" si="197"/>
        <v/>
      </c>
      <c r="AI1740" s="70" t="str">
        <f t="shared" si="198"/>
        <v/>
      </c>
      <c r="AJ1740" s="70" t="str">
        <f t="shared" si="199"/>
        <v>X</v>
      </c>
      <c r="AK1740" s="70" t="str" cm="1">
        <f t="array" ref="AK1740">_xlfn.IFS(AH1740&lt;&gt;"","1",AI1740&lt;&gt;"","2",AJ1740&lt;&gt;"","3")</f>
        <v>3</v>
      </c>
    </row>
    <row r="1741" spans="1:37" x14ac:dyDescent="0.25">
      <c r="A1741" t="s">
        <v>746</v>
      </c>
      <c r="B1741" t="s">
        <v>682</v>
      </c>
      <c r="C1741" s="67" t="str">
        <f t="shared" si="194"/>
        <v>Aubrey Westerman</v>
      </c>
      <c r="D1741" s="71" t="str" cm="1">
        <f t="array" ref="D1741">_xlfn.IFS(AK1741="1",CONCATENATE(C1741,"Regional"),AK1741="2",CONCATENATE(C1741,"Sectional"),AK1741="3",CONCATENATE(C1741,COUNTIF($C$1:C1741,C1741)))</f>
        <v>Aubrey Westerman4</v>
      </c>
      <c r="E1741" s="66">
        <v>45160.291666666664</v>
      </c>
      <c r="F1741" t="s">
        <v>2592</v>
      </c>
      <c r="G1741" s="46">
        <v>90</v>
      </c>
      <c r="H1741" s="46">
        <v>80</v>
      </c>
      <c r="I1741" s="46">
        <v>11</v>
      </c>
      <c r="J1741" t="s">
        <v>124</v>
      </c>
      <c r="K1741" t="s">
        <v>90</v>
      </c>
      <c r="L1741" s="46">
        <v>5133</v>
      </c>
      <c r="M1741" s="46">
        <v>72</v>
      </c>
      <c r="N1741" s="46">
        <v>64.400000000000006</v>
      </c>
      <c r="O1741" s="46">
        <v>116</v>
      </c>
      <c r="P1741" s="46">
        <f t="shared" si="195"/>
        <v>2</v>
      </c>
      <c r="R1741" s="67" t="s">
        <v>3478</v>
      </c>
      <c r="S1741" s="67">
        <f>COUNTIF(Y$2:$Y$100,R1741)</f>
        <v>0</v>
      </c>
      <c r="V1741" s="67">
        <f t="shared" si="196"/>
        <v>0</v>
      </c>
      <c r="X1741"/>
      <c r="Y1741" s="67" t="str">
        <f t="shared" si="193"/>
        <v xml:space="preserve"> </v>
      </c>
      <c r="AB1741" t="s">
        <v>90</v>
      </c>
      <c r="AC1741" s="46">
        <v>5133</v>
      </c>
      <c r="AD1741" s="46">
        <v>72</v>
      </c>
      <c r="AE1741" s="46">
        <v>64.400000000000006</v>
      </c>
      <c r="AF1741" s="46">
        <v>116</v>
      </c>
      <c r="AH1741" s="70" t="str">
        <f t="shared" si="197"/>
        <v/>
      </c>
      <c r="AI1741" s="70" t="str">
        <f t="shared" si="198"/>
        <v/>
      </c>
      <c r="AJ1741" s="70" t="str">
        <f t="shared" si="199"/>
        <v>X</v>
      </c>
      <c r="AK1741" s="70" t="str" cm="1">
        <f t="array" ref="AK1741">_xlfn.IFS(AH1741&lt;&gt;"","1",AI1741&lt;&gt;"","2",AJ1741&lt;&gt;"","3")</f>
        <v>3</v>
      </c>
    </row>
    <row r="1742" spans="1:37" x14ac:dyDescent="0.25">
      <c r="A1742" t="s">
        <v>475</v>
      </c>
      <c r="B1742" t="s">
        <v>187</v>
      </c>
      <c r="C1742" s="67" t="str">
        <f t="shared" si="194"/>
        <v>Ava Roesch</v>
      </c>
      <c r="D1742" s="71" t="str" cm="1">
        <f t="array" ref="D1742">_xlfn.IFS(AK1742="1",CONCATENATE(C1742,"Regional"),AK1742="2",CONCATENATE(C1742,"Sectional"),AK1742="3",CONCATENATE(C1742,COUNTIF($C$1:C1742,C1742)))</f>
        <v>Ava Roesch3</v>
      </c>
      <c r="E1742" s="66">
        <v>45160.291666666664</v>
      </c>
      <c r="F1742" t="s">
        <v>2592</v>
      </c>
      <c r="G1742" s="46">
        <v>90</v>
      </c>
      <c r="H1742" s="46">
        <v>82</v>
      </c>
      <c r="I1742" s="46">
        <v>15</v>
      </c>
      <c r="J1742" t="s">
        <v>124</v>
      </c>
      <c r="K1742" t="s">
        <v>90</v>
      </c>
      <c r="L1742" s="46">
        <v>5133</v>
      </c>
      <c r="M1742" s="46">
        <v>72</v>
      </c>
      <c r="N1742" s="46">
        <v>64.400000000000006</v>
      </c>
      <c r="O1742" s="46">
        <v>116</v>
      </c>
      <c r="P1742" s="46">
        <f t="shared" si="195"/>
        <v>2</v>
      </c>
      <c r="R1742" s="67" t="s">
        <v>1168</v>
      </c>
      <c r="S1742" s="67">
        <f>COUNTIF(Y$2:$Y$100,R1742)</f>
        <v>0</v>
      </c>
      <c r="V1742" s="67">
        <f t="shared" si="196"/>
        <v>0</v>
      </c>
      <c r="X1742"/>
      <c r="Y1742" s="67" t="str">
        <f t="shared" si="193"/>
        <v xml:space="preserve"> </v>
      </c>
      <c r="AB1742" t="s">
        <v>90</v>
      </c>
      <c r="AC1742" s="46">
        <v>5133</v>
      </c>
      <c r="AD1742" s="46">
        <v>72</v>
      </c>
      <c r="AE1742" s="46">
        <v>64.400000000000006</v>
      </c>
      <c r="AF1742" s="46">
        <v>116</v>
      </c>
      <c r="AH1742" s="70" t="str">
        <f t="shared" si="197"/>
        <v/>
      </c>
      <c r="AI1742" s="70" t="str">
        <f t="shared" si="198"/>
        <v/>
      </c>
      <c r="AJ1742" s="70" t="str">
        <f t="shared" si="199"/>
        <v>X</v>
      </c>
      <c r="AK1742" s="70" t="str" cm="1">
        <f t="array" ref="AK1742">_xlfn.IFS(AH1742&lt;&gt;"","1",AI1742&lt;&gt;"","2",AJ1742&lt;&gt;"","3")</f>
        <v>3</v>
      </c>
    </row>
    <row r="1743" spans="1:37" x14ac:dyDescent="0.25">
      <c r="A1743" t="s">
        <v>1612</v>
      </c>
      <c r="B1743" t="s">
        <v>401</v>
      </c>
      <c r="C1743" s="67" t="str">
        <f t="shared" si="194"/>
        <v>Hannah Strachota</v>
      </c>
      <c r="D1743" s="71" t="str" cm="1">
        <f t="array" ref="D1743">_xlfn.IFS(AK1743="1",CONCATENATE(C1743,"Regional"),AK1743="2",CONCATENATE(C1743,"Sectional"),AK1743="3",CONCATENATE(C1743,COUNTIF($C$1:C1743,C1743)))</f>
        <v>Hannah Strachota3</v>
      </c>
      <c r="E1743" s="66">
        <v>45160.291666666664</v>
      </c>
      <c r="F1743" t="s">
        <v>2592</v>
      </c>
      <c r="G1743" s="46">
        <v>90</v>
      </c>
      <c r="H1743" s="46">
        <v>82</v>
      </c>
      <c r="I1743" s="46">
        <v>15</v>
      </c>
      <c r="J1743" t="s">
        <v>124</v>
      </c>
      <c r="K1743" t="s">
        <v>90</v>
      </c>
      <c r="L1743" s="46">
        <v>5133</v>
      </c>
      <c r="M1743" s="46">
        <v>72</v>
      </c>
      <c r="N1743" s="46">
        <v>64.400000000000006</v>
      </c>
      <c r="O1743" s="46">
        <v>116</v>
      </c>
      <c r="P1743" s="46">
        <f t="shared" si="195"/>
        <v>2</v>
      </c>
      <c r="R1743" s="67" t="s">
        <v>3479</v>
      </c>
      <c r="S1743" s="67">
        <f>COUNTIF(Y$2:$Y$100,R1743)</f>
        <v>0</v>
      </c>
      <c r="V1743" s="67">
        <f t="shared" si="196"/>
        <v>0</v>
      </c>
      <c r="X1743"/>
      <c r="Y1743" s="67" t="str">
        <f t="shared" si="193"/>
        <v xml:space="preserve"> </v>
      </c>
      <c r="AB1743" t="s">
        <v>90</v>
      </c>
      <c r="AC1743" s="46">
        <v>5133</v>
      </c>
      <c r="AD1743" s="46">
        <v>72</v>
      </c>
      <c r="AE1743" s="46">
        <v>64.400000000000006</v>
      </c>
      <c r="AF1743" s="46">
        <v>116</v>
      </c>
      <c r="AH1743" s="70" t="str">
        <f t="shared" si="197"/>
        <v/>
      </c>
      <c r="AI1743" s="70" t="str">
        <f t="shared" si="198"/>
        <v/>
      </c>
      <c r="AJ1743" s="70" t="str">
        <f t="shared" si="199"/>
        <v>X</v>
      </c>
      <c r="AK1743" s="70" t="str" cm="1">
        <f t="array" ref="AK1743">_xlfn.IFS(AH1743&lt;&gt;"","1",AI1743&lt;&gt;"","2",AJ1743&lt;&gt;"","3")</f>
        <v>3</v>
      </c>
    </row>
    <row r="1744" spans="1:37" x14ac:dyDescent="0.25">
      <c r="A1744" t="s">
        <v>743</v>
      </c>
      <c r="B1744" t="s">
        <v>434</v>
      </c>
      <c r="C1744" s="67" t="str">
        <f t="shared" si="194"/>
        <v>Ella Chitwood</v>
      </c>
      <c r="D1744" s="71" t="str" cm="1">
        <f t="array" ref="D1744">_xlfn.IFS(AK1744="1",CONCATENATE(C1744,"Regional"),AK1744="2",CONCATENATE(C1744,"Sectional"),AK1744="3",CONCATENATE(C1744,COUNTIF($C$1:C1744,C1744)))</f>
        <v>Ella Chitwood3</v>
      </c>
      <c r="E1744" s="66">
        <v>45160.291666666664</v>
      </c>
      <c r="F1744" t="s">
        <v>2592</v>
      </c>
      <c r="G1744" s="46">
        <v>90</v>
      </c>
      <c r="H1744" s="46">
        <v>84</v>
      </c>
      <c r="I1744" s="46">
        <v>17</v>
      </c>
      <c r="J1744" t="s">
        <v>124</v>
      </c>
      <c r="K1744" t="s">
        <v>90</v>
      </c>
      <c r="L1744" s="46">
        <v>5133</v>
      </c>
      <c r="M1744" s="46">
        <v>72</v>
      </c>
      <c r="N1744" s="46">
        <v>64.400000000000006</v>
      </c>
      <c r="O1744" s="46">
        <v>116</v>
      </c>
      <c r="P1744" s="46">
        <f t="shared" si="195"/>
        <v>2</v>
      </c>
      <c r="R1744" s="67" t="s">
        <v>1331</v>
      </c>
      <c r="S1744" s="67">
        <f>COUNTIF(Y$2:$Y$100,R1744)</f>
        <v>0</v>
      </c>
      <c r="V1744" s="67">
        <f t="shared" si="196"/>
        <v>0</v>
      </c>
      <c r="X1744"/>
      <c r="Y1744" s="67" t="str">
        <f t="shared" si="193"/>
        <v xml:space="preserve"> </v>
      </c>
      <c r="AB1744" t="s">
        <v>90</v>
      </c>
      <c r="AC1744" s="46">
        <v>5133</v>
      </c>
      <c r="AD1744" s="46">
        <v>72</v>
      </c>
      <c r="AE1744" s="46">
        <v>64.400000000000006</v>
      </c>
      <c r="AF1744" s="46">
        <v>116</v>
      </c>
      <c r="AH1744" s="70" t="str">
        <f t="shared" si="197"/>
        <v/>
      </c>
      <c r="AI1744" s="70" t="str">
        <f t="shared" si="198"/>
        <v/>
      </c>
      <c r="AJ1744" s="70" t="str">
        <f t="shared" si="199"/>
        <v>X</v>
      </c>
      <c r="AK1744" s="70" t="str" cm="1">
        <f t="array" ref="AK1744">_xlfn.IFS(AH1744&lt;&gt;"","1",AI1744&lt;&gt;"","2",AJ1744&lt;&gt;"","3")</f>
        <v>3</v>
      </c>
    </row>
    <row r="1745" spans="1:37" x14ac:dyDescent="0.25">
      <c r="A1745" t="s">
        <v>745</v>
      </c>
      <c r="B1745" t="s">
        <v>523</v>
      </c>
      <c r="C1745" s="67" t="str">
        <f t="shared" si="194"/>
        <v>Nora Gogin</v>
      </c>
      <c r="D1745" s="71" t="str" cm="1">
        <f t="array" ref="D1745">_xlfn.IFS(AK1745="1",CONCATENATE(C1745,"Regional"),AK1745="2",CONCATENATE(C1745,"Sectional"),AK1745="3",CONCATENATE(C1745,COUNTIF($C$1:C1745,C1745)))</f>
        <v>Nora Gogin3</v>
      </c>
      <c r="E1745" s="66">
        <v>45160.291666666664</v>
      </c>
      <c r="F1745" t="s">
        <v>2592</v>
      </c>
      <c r="G1745" s="46">
        <v>90</v>
      </c>
      <c r="H1745" s="46">
        <v>85</v>
      </c>
      <c r="I1745" s="46">
        <v>18</v>
      </c>
      <c r="J1745" t="s">
        <v>124</v>
      </c>
      <c r="K1745" t="s">
        <v>90</v>
      </c>
      <c r="L1745" s="46">
        <v>5133</v>
      </c>
      <c r="M1745" s="46">
        <v>72</v>
      </c>
      <c r="N1745" s="46">
        <v>64.400000000000006</v>
      </c>
      <c r="O1745" s="46">
        <v>116</v>
      </c>
      <c r="P1745" s="46">
        <f t="shared" si="195"/>
        <v>2</v>
      </c>
      <c r="R1745" s="67" t="s">
        <v>1334</v>
      </c>
      <c r="S1745" s="67">
        <f>COUNTIF(Y$2:$Y$100,R1745)</f>
        <v>0</v>
      </c>
      <c r="V1745" s="67">
        <f t="shared" si="196"/>
        <v>0</v>
      </c>
      <c r="X1745"/>
      <c r="Y1745" s="67" t="str">
        <f t="shared" si="193"/>
        <v xml:space="preserve"> </v>
      </c>
      <c r="AB1745" t="s">
        <v>90</v>
      </c>
      <c r="AC1745" s="46">
        <v>5133</v>
      </c>
      <c r="AD1745" s="46">
        <v>72</v>
      </c>
      <c r="AE1745" s="46">
        <v>64.400000000000006</v>
      </c>
      <c r="AF1745" s="46">
        <v>116</v>
      </c>
      <c r="AH1745" s="70" t="str">
        <f t="shared" si="197"/>
        <v/>
      </c>
      <c r="AI1745" s="70" t="str">
        <f t="shared" si="198"/>
        <v/>
      </c>
      <c r="AJ1745" s="70" t="str">
        <f t="shared" si="199"/>
        <v>X</v>
      </c>
      <c r="AK1745" s="70" t="str" cm="1">
        <f t="array" ref="AK1745">_xlfn.IFS(AH1745&lt;&gt;"","1",AI1745&lt;&gt;"","2",AJ1745&lt;&gt;"","3")</f>
        <v>3</v>
      </c>
    </row>
    <row r="1746" spans="1:37" x14ac:dyDescent="0.25">
      <c r="A1746" t="s">
        <v>723</v>
      </c>
      <c r="B1746" t="s">
        <v>724</v>
      </c>
      <c r="C1746" s="67" t="str">
        <f t="shared" si="194"/>
        <v>Leslie Million</v>
      </c>
      <c r="D1746" s="71" t="str" cm="1">
        <f t="array" ref="D1746">_xlfn.IFS(AK1746="1",CONCATENATE(C1746,"Regional"),AK1746="2",CONCATENATE(C1746,"Sectional"),AK1746="3",CONCATENATE(C1746,COUNTIF($C$1:C1746,C1746)))</f>
        <v>Leslie Million2</v>
      </c>
      <c r="E1746" s="66">
        <v>45160.291666666664</v>
      </c>
      <c r="F1746" t="s">
        <v>2592</v>
      </c>
      <c r="G1746" s="46">
        <v>90</v>
      </c>
      <c r="H1746" s="46">
        <v>85</v>
      </c>
      <c r="I1746" s="46">
        <v>18</v>
      </c>
      <c r="J1746" t="s">
        <v>124</v>
      </c>
      <c r="K1746" t="s">
        <v>90</v>
      </c>
      <c r="L1746" s="46">
        <v>5133</v>
      </c>
      <c r="M1746" s="46">
        <v>72</v>
      </c>
      <c r="N1746" s="46">
        <v>64.400000000000006</v>
      </c>
      <c r="O1746" s="46">
        <v>116</v>
      </c>
      <c r="P1746" s="46">
        <f t="shared" si="195"/>
        <v>2</v>
      </c>
      <c r="R1746" s="67" t="s">
        <v>1318</v>
      </c>
      <c r="S1746" s="67">
        <f>COUNTIF(Y$2:$Y$100,R1746)</f>
        <v>0</v>
      </c>
      <c r="V1746" s="67">
        <f t="shared" si="196"/>
        <v>0</v>
      </c>
      <c r="X1746"/>
      <c r="Y1746" s="67" t="str">
        <f t="shared" si="193"/>
        <v xml:space="preserve"> </v>
      </c>
      <c r="AB1746" t="s">
        <v>90</v>
      </c>
      <c r="AC1746" s="46">
        <v>5133</v>
      </c>
      <c r="AD1746" s="46">
        <v>72</v>
      </c>
      <c r="AE1746" s="46">
        <v>64.400000000000006</v>
      </c>
      <c r="AF1746" s="46">
        <v>116</v>
      </c>
      <c r="AH1746" s="70" t="str">
        <f t="shared" si="197"/>
        <v/>
      </c>
      <c r="AI1746" s="70" t="str">
        <f t="shared" si="198"/>
        <v/>
      </c>
      <c r="AJ1746" s="70" t="str">
        <f t="shared" si="199"/>
        <v>X</v>
      </c>
      <c r="AK1746" s="70" t="str" cm="1">
        <f t="array" ref="AK1746">_xlfn.IFS(AH1746&lt;&gt;"","1",AI1746&lt;&gt;"","2",AJ1746&lt;&gt;"","3")</f>
        <v>3</v>
      </c>
    </row>
    <row r="1747" spans="1:37" x14ac:dyDescent="0.25">
      <c r="A1747" t="s">
        <v>732</v>
      </c>
      <c r="B1747" t="s">
        <v>733</v>
      </c>
      <c r="C1747" s="67" t="str">
        <f t="shared" si="194"/>
        <v>Martina Hudaj</v>
      </c>
      <c r="D1747" s="71" t="str" cm="1">
        <f t="array" ref="D1747">_xlfn.IFS(AK1747="1",CONCATENATE(C1747,"Regional"),AK1747="2",CONCATENATE(C1747,"Sectional"),AK1747="3",CONCATENATE(C1747,COUNTIF($C$1:C1747,C1747)))</f>
        <v>Martina Hudaj3</v>
      </c>
      <c r="E1747" s="66">
        <v>45160.291666666664</v>
      </c>
      <c r="F1747" t="s">
        <v>2592</v>
      </c>
      <c r="G1747" s="46">
        <v>90</v>
      </c>
      <c r="H1747" s="46">
        <v>85</v>
      </c>
      <c r="I1747" s="46">
        <v>18</v>
      </c>
      <c r="J1747" t="s">
        <v>124</v>
      </c>
      <c r="K1747" t="s">
        <v>90</v>
      </c>
      <c r="L1747" s="46">
        <v>5133</v>
      </c>
      <c r="M1747" s="46">
        <v>72</v>
      </c>
      <c r="N1747" s="46">
        <v>64.400000000000006</v>
      </c>
      <c r="O1747" s="46">
        <v>116</v>
      </c>
      <c r="P1747" s="46">
        <f t="shared" si="195"/>
        <v>2</v>
      </c>
      <c r="R1747" s="67" t="s">
        <v>1326</v>
      </c>
      <c r="S1747" s="67">
        <f>COUNTIF(Y$2:$Y$100,R1747)</f>
        <v>0</v>
      </c>
      <c r="V1747" s="67">
        <f t="shared" si="196"/>
        <v>0</v>
      </c>
      <c r="X1747"/>
      <c r="Y1747" s="67" t="str">
        <f t="shared" si="193"/>
        <v xml:space="preserve"> </v>
      </c>
      <c r="AB1747" t="s">
        <v>90</v>
      </c>
      <c r="AC1747" s="46">
        <v>5133</v>
      </c>
      <c r="AD1747" s="46">
        <v>72</v>
      </c>
      <c r="AE1747" s="46">
        <v>64.400000000000006</v>
      </c>
      <c r="AF1747" s="46">
        <v>116</v>
      </c>
      <c r="AH1747" s="70" t="str">
        <f t="shared" si="197"/>
        <v/>
      </c>
      <c r="AI1747" s="70" t="str">
        <f t="shared" si="198"/>
        <v/>
      </c>
      <c r="AJ1747" s="70" t="str">
        <f t="shared" si="199"/>
        <v>X</v>
      </c>
      <c r="AK1747" s="70" t="str" cm="1">
        <f t="array" ref="AK1747">_xlfn.IFS(AH1747&lt;&gt;"","1",AI1747&lt;&gt;"","2",AJ1747&lt;&gt;"","3")</f>
        <v>3</v>
      </c>
    </row>
    <row r="1748" spans="1:37" x14ac:dyDescent="0.25">
      <c r="A1748" t="s">
        <v>607</v>
      </c>
      <c r="B1748" t="s">
        <v>443</v>
      </c>
      <c r="C1748" s="67" t="str">
        <f t="shared" si="194"/>
        <v>Emily Mallace</v>
      </c>
      <c r="D1748" s="71" t="str" cm="1">
        <f t="array" ref="D1748">_xlfn.IFS(AK1748="1",CONCATENATE(C1748,"Regional"),AK1748="2",CONCATENATE(C1748,"Sectional"),AK1748="3",CONCATENATE(C1748,COUNTIF($C$1:C1748,C1748)))</f>
        <v>Emily Mallace4</v>
      </c>
      <c r="E1748" s="66">
        <v>45160.291666666664</v>
      </c>
      <c r="F1748" t="s">
        <v>2592</v>
      </c>
      <c r="G1748" s="46">
        <v>90</v>
      </c>
      <c r="H1748" s="46">
        <v>86</v>
      </c>
      <c r="I1748" s="46">
        <v>21</v>
      </c>
      <c r="J1748" t="s">
        <v>124</v>
      </c>
      <c r="K1748" t="s">
        <v>90</v>
      </c>
      <c r="L1748" s="46">
        <v>5133</v>
      </c>
      <c r="M1748" s="46">
        <v>72</v>
      </c>
      <c r="N1748" s="46">
        <v>64.400000000000006</v>
      </c>
      <c r="O1748" s="46">
        <v>116</v>
      </c>
      <c r="P1748" s="46">
        <f t="shared" si="195"/>
        <v>2</v>
      </c>
      <c r="R1748" s="67" t="s">
        <v>2747</v>
      </c>
      <c r="S1748" s="67">
        <f>COUNTIF(Y$2:$Y$100,R1748)</f>
        <v>0</v>
      </c>
      <c r="V1748" s="67">
        <f t="shared" si="196"/>
        <v>0</v>
      </c>
      <c r="X1748"/>
      <c r="Y1748" s="67" t="str">
        <f t="shared" si="193"/>
        <v xml:space="preserve"> </v>
      </c>
      <c r="AB1748" t="s">
        <v>90</v>
      </c>
      <c r="AC1748" s="46">
        <v>5133</v>
      </c>
      <c r="AD1748" s="46">
        <v>72</v>
      </c>
      <c r="AE1748" s="46">
        <v>64.400000000000006</v>
      </c>
      <c r="AF1748" s="46">
        <v>116</v>
      </c>
      <c r="AH1748" s="70" t="str">
        <f t="shared" si="197"/>
        <v/>
      </c>
      <c r="AI1748" s="70" t="str">
        <f t="shared" si="198"/>
        <v/>
      </c>
      <c r="AJ1748" s="70" t="str">
        <f t="shared" si="199"/>
        <v>X</v>
      </c>
      <c r="AK1748" s="70" t="str" cm="1">
        <f t="array" ref="AK1748">_xlfn.IFS(AH1748&lt;&gt;"","1",AI1748&lt;&gt;"","2",AJ1748&lt;&gt;"","3")</f>
        <v>3</v>
      </c>
    </row>
    <row r="1749" spans="1:37" x14ac:dyDescent="0.25">
      <c r="A1749" t="s">
        <v>720</v>
      </c>
      <c r="B1749" t="s">
        <v>499</v>
      </c>
      <c r="C1749" s="67" t="str">
        <f t="shared" si="194"/>
        <v>Macy Clegg</v>
      </c>
      <c r="D1749" s="71" t="str" cm="1">
        <f t="array" ref="D1749">_xlfn.IFS(AK1749="1",CONCATENATE(C1749,"Regional"),AK1749="2",CONCATENATE(C1749,"Sectional"),AK1749="3",CONCATENATE(C1749,COUNTIF($C$1:C1749,C1749)))</f>
        <v>Macy Clegg3</v>
      </c>
      <c r="E1749" s="66">
        <v>45160.291666666664</v>
      </c>
      <c r="F1749" t="s">
        <v>2592</v>
      </c>
      <c r="G1749" s="46">
        <v>90</v>
      </c>
      <c r="H1749" s="46">
        <v>87</v>
      </c>
      <c r="I1749" s="46">
        <v>22</v>
      </c>
      <c r="J1749" t="s">
        <v>124</v>
      </c>
      <c r="K1749" t="s">
        <v>90</v>
      </c>
      <c r="L1749" s="46">
        <v>5133</v>
      </c>
      <c r="M1749" s="46">
        <v>72</v>
      </c>
      <c r="N1749" s="46">
        <v>64.400000000000006</v>
      </c>
      <c r="O1749" s="46">
        <v>116</v>
      </c>
      <c r="P1749" s="46">
        <f t="shared" si="195"/>
        <v>2</v>
      </c>
      <c r="R1749" s="67" t="s">
        <v>1320</v>
      </c>
      <c r="S1749" s="67">
        <f>COUNTIF(Y$2:$Y$100,R1749)</f>
        <v>0</v>
      </c>
      <c r="V1749" s="67">
        <f t="shared" si="196"/>
        <v>0</v>
      </c>
      <c r="X1749"/>
      <c r="Y1749" s="67" t="str">
        <f t="shared" ref="Y1749:Y1812" si="200">CONCATENATE(W1749," ",X1749)</f>
        <v xml:space="preserve"> </v>
      </c>
      <c r="AB1749" t="s">
        <v>90</v>
      </c>
      <c r="AC1749" s="46">
        <v>5133</v>
      </c>
      <c r="AD1749" s="46">
        <v>72</v>
      </c>
      <c r="AE1749" s="46">
        <v>64.400000000000006</v>
      </c>
      <c r="AF1749" s="46">
        <v>116</v>
      </c>
      <c r="AH1749" s="70" t="str">
        <f t="shared" si="197"/>
        <v/>
      </c>
      <c r="AI1749" s="70" t="str">
        <f t="shared" si="198"/>
        <v/>
      </c>
      <c r="AJ1749" s="70" t="str">
        <f t="shared" si="199"/>
        <v>X</v>
      </c>
      <c r="AK1749" s="70" t="str" cm="1">
        <f t="array" ref="AK1749">_xlfn.IFS(AH1749&lt;&gt;"","1",AI1749&lt;&gt;"","2",AJ1749&lt;&gt;"","3")</f>
        <v>3</v>
      </c>
    </row>
    <row r="1750" spans="1:37" x14ac:dyDescent="0.25">
      <c r="A1750" t="s">
        <v>352</v>
      </c>
      <c r="B1750" t="s">
        <v>772</v>
      </c>
      <c r="C1750" s="67" t="str">
        <f t="shared" si="194"/>
        <v>Alexa Reed</v>
      </c>
      <c r="D1750" s="71" t="str" cm="1">
        <f t="array" ref="D1750">_xlfn.IFS(AK1750="1",CONCATENATE(C1750,"Regional"),AK1750="2",CONCATENATE(C1750,"Sectional"),AK1750="3",CONCATENATE(C1750,COUNTIF($C$1:C1750,C1750)))</f>
        <v>Alexa Reed3</v>
      </c>
      <c r="E1750" s="66">
        <v>45160.291666666664</v>
      </c>
      <c r="F1750" t="s">
        <v>2592</v>
      </c>
      <c r="G1750" s="46">
        <v>90</v>
      </c>
      <c r="H1750" s="46">
        <v>87</v>
      </c>
      <c r="I1750" s="46">
        <v>22</v>
      </c>
      <c r="J1750" t="s">
        <v>124</v>
      </c>
      <c r="K1750" t="s">
        <v>90</v>
      </c>
      <c r="L1750" s="46">
        <v>5133</v>
      </c>
      <c r="M1750" s="46">
        <v>72</v>
      </c>
      <c r="N1750" s="46">
        <v>64.400000000000006</v>
      </c>
      <c r="O1750" s="46">
        <v>116</v>
      </c>
      <c r="P1750" s="46">
        <f t="shared" si="195"/>
        <v>2</v>
      </c>
      <c r="R1750" s="67" t="s">
        <v>1355</v>
      </c>
      <c r="S1750" s="67">
        <f>COUNTIF(Y$2:$Y$100,R1750)</f>
        <v>0</v>
      </c>
      <c r="V1750" s="67">
        <f t="shared" si="196"/>
        <v>0</v>
      </c>
      <c r="X1750"/>
      <c r="Y1750" s="67" t="str">
        <f t="shared" si="200"/>
        <v xml:space="preserve"> </v>
      </c>
      <c r="AB1750" t="s">
        <v>90</v>
      </c>
      <c r="AC1750" s="46">
        <v>5133</v>
      </c>
      <c r="AD1750" s="46">
        <v>72</v>
      </c>
      <c r="AE1750" s="46">
        <v>64.400000000000006</v>
      </c>
      <c r="AF1750" s="46">
        <v>116</v>
      </c>
      <c r="AH1750" s="70" t="str">
        <f t="shared" si="197"/>
        <v/>
      </c>
      <c r="AI1750" s="70" t="str">
        <f t="shared" si="198"/>
        <v/>
      </c>
      <c r="AJ1750" s="70" t="str">
        <f t="shared" si="199"/>
        <v>X</v>
      </c>
      <c r="AK1750" s="70" t="str" cm="1">
        <f t="array" ref="AK1750">_xlfn.IFS(AH1750&lt;&gt;"","1",AI1750&lt;&gt;"","2",AJ1750&lt;&gt;"","3")</f>
        <v>3</v>
      </c>
    </row>
    <row r="1751" spans="1:37" x14ac:dyDescent="0.25">
      <c r="A1751" t="s">
        <v>1663</v>
      </c>
      <c r="B1751" t="s">
        <v>1662</v>
      </c>
      <c r="C1751" s="67" t="str">
        <f t="shared" si="194"/>
        <v>Laci Griswold</v>
      </c>
      <c r="D1751" s="71" t="str" cm="1">
        <f t="array" ref="D1751">_xlfn.IFS(AK1751="1",CONCATENATE(C1751,"Regional"),AK1751="2",CONCATENATE(C1751,"Sectional"),AK1751="3",CONCATENATE(C1751,COUNTIF($C$1:C1751,C1751)))</f>
        <v>Laci Griswold4</v>
      </c>
      <c r="E1751" s="66">
        <v>45160.291666666664</v>
      </c>
      <c r="F1751" t="s">
        <v>2592</v>
      </c>
      <c r="G1751" s="46">
        <v>90</v>
      </c>
      <c r="H1751" s="46">
        <v>88</v>
      </c>
      <c r="I1751" s="46">
        <v>24</v>
      </c>
      <c r="J1751" t="s">
        <v>124</v>
      </c>
      <c r="K1751" t="s">
        <v>90</v>
      </c>
      <c r="L1751" s="46">
        <v>5133</v>
      </c>
      <c r="M1751" s="46">
        <v>72</v>
      </c>
      <c r="N1751" s="46">
        <v>64.400000000000006</v>
      </c>
      <c r="O1751" s="46">
        <v>116</v>
      </c>
      <c r="P1751" s="46">
        <f t="shared" si="195"/>
        <v>2</v>
      </c>
      <c r="R1751" s="67" t="s">
        <v>3490</v>
      </c>
      <c r="S1751" s="67">
        <f>COUNTIF(Y$2:$Y$100,R1751)</f>
        <v>0</v>
      </c>
      <c r="V1751" s="67">
        <f t="shared" si="196"/>
        <v>0</v>
      </c>
      <c r="X1751"/>
      <c r="Y1751" s="67" t="str">
        <f t="shared" si="200"/>
        <v xml:space="preserve"> </v>
      </c>
      <c r="AB1751" t="s">
        <v>90</v>
      </c>
      <c r="AC1751" s="46">
        <v>5133</v>
      </c>
      <c r="AD1751" s="46">
        <v>72</v>
      </c>
      <c r="AE1751" s="46">
        <v>64.400000000000006</v>
      </c>
      <c r="AF1751" s="46">
        <v>116</v>
      </c>
      <c r="AH1751" s="70" t="str">
        <f t="shared" si="197"/>
        <v/>
      </c>
      <c r="AI1751" s="70" t="str">
        <f t="shared" si="198"/>
        <v/>
      </c>
      <c r="AJ1751" s="70" t="str">
        <f t="shared" si="199"/>
        <v>X</v>
      </c>
      <c r="AK1751" s="70" t="str" cm="1">
        <f t="array" ref="AK1751">_xlfn.IFS(AH1751&lt;&gt;"","1",AI1751&lt;&gt;"","2",AJ1751&lt;&gt;"","3")</f>
        <v>3</v>
      </c>
    </row>
    <row r="1752" spans="1:37" x14ac:dyDescent="0.25">
      <c r="A1752" t="s">
        <v>192</v>
      </c>
      <c r="B1752" t="s">
        <v>764</v>
      </c>
      <c r="C1752" s="67" t="str">
        <f t="shared" si="194"/>
        <v>Anneke Barnett</v>
      </c>
      <c r="D1752" s="71" t="str" cm="1">
        <f t="array" ref="D1752">_xlfn.IFS(AK1752="1",CONCATENATE(C1752,"Regional"),AK1752="2",CONCATENATE(C1752,"Sectional"),AK1752="3",CONCATENATE(C1752,COUNTIF($C$1:C1752,C1752)))</f>
        <v>Anneke Barnett4</v>
      </c>
      <c r="E1752" s="66">
        <v>45160.291666666664</v>
      </c>
      <c r="F1752" t="s">
        <v>2592</v>
      </c>
      <c r="G1752" s="46">
        <v>90</v>
      </c>
      <c r="H1752" s="46">
        <v>88</v>
      </c>
      <c r="I1752" s="46">
        <v>24</v>
      </c>
      <c r="J1752" t="s">
        <v>124</v>
      </c>
      <c r="K1752" t="s">
        <v>90</v>
      </c>
      <c r="L1752" s="46">
        <v>5133</v>
      </c>
      <c r="M1752" s="46">
        <v>72</v>
      </c>
      <c r="N1752" s="46">
        <v>64.400000000000006</v>
      </c>
      <c r="O1752" s="46">
        <v>116</v>
      </c>
      <c r="P1752" s="46">
        <f t="shared" si="195"/>
        <v>2</v>
      </c>
      <c r="R1752" s="67" t="s">
        <v>1348</v>
      </c>
      <c r="S1752" s="67">
        <f>COUNTIF(Y$2:$Y$100,R1752)</f>
        <v>0</v>
      </c>
      <c r="V1752" s="67">
        <f t="shared" si="196"/>
        <v>0</v>
      </c>
      <c r="X1752"/>
      <c r="Y1752" s="67" t="str">
        <f t="shared" si="200"/>
        <v xml:space="preserve"> </v>
      </c>
      <c r="AB1752" t="s">
        <v>90</v>
      </c>
      <c r="AC1752" s="46">
        <v>5133</v>
      </c>
      <c r="AD1752" s="46">
        <v>72</v>
      </c>
      <c r="AE1752" s="46">
        <v>64.400000000000006</v>
      </c>
      <c r="AF1752" s="46">
        <v>116</v>
      </c>
      <c r="AH1752" s="70" t="str">
        <f t="shared" si="197"/>
        <v/>
      </c>
      <c r="AI1752" s="70" t="str">
        <f t="shared" si="198"/>
        <v/>
      </c>
      <c r="AJ1752" s="70" t="str">
        <f t="shared" si="199"/>
        <v>X</v>
      </c>
      <c r="AK1752" s="70" t="str" cm="1">
        <f t="array" ref="AK1752">_xlfn.IFS(AH1752&lt;&gt;"","1",AI1752&lt;&gt;"","2",AJ1752&lt;&gt;"","3")</f>
        <v>3</v>
      </c>
    </row>
    <row r="1753" spans="1:37" x14ac:dyDescent="0.25">
      <c r="A1753" t="s">
        <v>998</v>
      </c>
      <c r="B1753" t="s">
        <v>362</v>
      </c>
      <c r="C1753" s="67" t="str">
        <f t="shared" si="194"/>
        <v>Emma Holzmacher</v>
      </c>
      <c r="D1753" s="71" t="str" cm="1">
        <f t="array" ref="D1753">_xlfn.IFS(AK1753="1",CONCATENATE(C1753,"Regional"),AK1753="2",CONCATENATE(C1753,"Sectional"),AK1753="3",CONCATENATE(C1753,COUNTIF($C$1:C1753,C1753)))</f>
        <v>Emma Holzmacher3</v>
      </c>
      <c r="E1753" s="66">
        <v>45160.291666666664</v>
      </c>
      <c r="F1753" t="s">
        <v>2592</v>
      </c>
      <c r="G1753" s="46">
        <v>90</v>
      </c>
      <c r="H1753" s="46">
        <v>88</v>
      </c>
      <c r="I1753" s="46">
        <v>24</v>
      </c>
      <c r="J1753" t="s">
        <v>124</v>
      </c>
      <c r="K1753" t="s">
        <v>90</v>
      </c>
      <c r="L1753" s="46">
        <v>5133</v>
      </c>
      <c r="M1753" s="46">
        <v>72</v>
      </c>
      <c r="N1753" s="46">
        <v>64.400000000000006</v>
      </c>
      <c r="O1753" s="46">
        <v>116</v>
      </c>
      <c r="P1753" s="46">
        <f t="shared" si="195"/>
        <v>2</v>
      </c>
      <c r="R1753" s="67" t="s">
        <v>1501</v>
      </c>
      <c r="S1753" s="67">
        <f>COUNTIF(Y$2:$Y$100,R1753)</f>
        <v>0</v>
      </c>
      <c r="V1753" s="67">
        <f t="shared" si="196"/>
        <v>0</v>
      </c>
      <c r="X1753"/>
      <c r="Y1753" s="67" t="str">
        <f t="shared" si="200"/>
        <v xml:space="preserve"> </v>
      </c>
      <c r="AB1753" t="s">
        <v>90</v>
      </c>
      <c r="AC1753" s="46">
        <v>5133</v>
      </c>
      <c r="AD1753" s="46">
        <v>72</v>
      </c>
      <c r="AE1753" s="46">
        <v>64.400000000000006</v>
      </c>
      <c r="AF1753" s="46">
        <v>116</v>
      </c>
      <c r="AH1753" s="70" t="str">
        <f t="shared" si="197"/>
        <v/>
      </c>
      <c r="AI1753" s="70" t="str">
        <f t="shared" si="198"/>
        <v/>
      </c>
      <c r="AJ1753" s="70" t="str">
        <f t="shared" si="199"/>
        <v>X</v>
      </c>
      <c r="AK1753" s="70" t="str" cm="1">
        <f t="array" ref="AK1753">_xlfn.IFS(AH1753&lt;&gt;"","1",AI1753&lt;&gt;"","2",AJ1753&lt;&gt;"","3")</f>
        <v>3</v>
      </c>
    </row>
    <row r="1754" spans="1:37" x14ac:dyDescent="0.25">
      <c r="A1754" t="s">
        <v>1650</v>
      </c>
      <c r="B1754" t="s">
        <v>769</v>
      </c>
      <c r="C1754" s="67" t="str">
        <f t="shared" si="194"/>
        <v>Nadia Maciejewski</v>
      </c>
      <c r="D1754" s="71" t="str" cm="1">
        <f t="array" ref="D1754">_xlfn.IFS(AK1754="1",CONCATENATE(C1754,"Regional"),AK1754="2",CONCATENATE(C1754,"Sectional"),AK1754="3",CONCATENATE(C1754,COUNTIF($C$1:C1754,C1754)))</f>
        <v>Nadia Maciejewski3</v>
      </c>
      <c r="E1754" s="66">
        <v>45160.291666666664</v>
      </c>
      <c r="F1754" t="s">
        <v>2592</v>
      </c>
      <c r="G1754" s="46">
        <v>90</v>
      </c>
      <c r="H1754" s="46">
        <v>89</v>
      </c>
      <c r="I1754" s="46">
        <v>27</v>
      </c>
      <c r="J1754" t="s">
        <v>124</v>
      </c>
      <c r="K1754" t="s">
        <v>90</v>
      </c>
      <c r="L1754" s="46">
        <v>5133</v>
      </c>
      <c r="M1754" s="46">
        <v>72</v>
      </c>
      <c r="N1754" s="46">
        <v>64.400000000000006</v>
      </c>
      <c r="O1754" s="46">
        <v>116</v>
      </c>
      <c r="P1754" s="46">
        <f t="shared" si="195"/>
        <v>2</v>
      </c>
      <c r="R1754" s="67" t="s">
        <v>3497</v>
      </c>
      <c r="S1754" s="67">
        <f>COUNTIF(Y$2:$Y$100,R1754)</f>
        <v>0</v>
      </c>
      <c r="V1754" s="67">
        <f t="shared" si="196"/>
        <v>0</v>
      </c>
      <c r="X1754"/>
      <c r="Y1754" s="67" t="str">
        <f t="shared" si="200"/>
        <v xml:space="preserve"> </v>
      </c>
      <c r="AB1754" t="s">
        <v>90</v>
      </c>
      <c r="AC1754" s="46">
        <v>5133</v>
      </c>
      <c r="AD1754" s="46">
        <v>72</v>
      </c>
      <c r="AE1754" s="46">
        <v>64.400000000000006</v>
      </c>
      <c r="AF1754" s="46">
        <v>116</v>
      </c>
      <c r="AH1754" s="70" t="str">
        <f t="shared" si="197"/>
        <v/>
      </c>
      <c r="AI1754" s="70" t="str">
        <f t="shared" si="198"/>
        <v/>
      </c>
      <c r="AJ1754" s="70" t="str">
        <f t="shared" si="199"/>
        <v>X</v>
      </c>
      <c r="AK1754" s="70" t="str" cm="1">
        <f t="array" ref="AK1754">_xlfn.IFS(AH1754&lt;&gt;"","1",AI1754&lt;&gt;"","2",AJ1754&lt;&gt;"","3")</f>
        <v>3</v>
      </c>
    </row>
    <row r="1755" spans="1:37" x14ac:dyDescent="0.25">
      <c r="A1755" t="s">
        <v>318</v>
      </c>
      <c r="B1755" t="s">
        <v>434</v>
      </c>
      <c r="C1755" s="67" t="str">
        <f t="shared" si="194"/>
        <v>Ella Gibson</v>
      </c>
      <c r="D1755" s="71" t="str" cm="1">
        <f t="array" ref="D1755">_xlfn.IFS(AK1755="1",CONCATENATE(C1755,"Regional"),AK1755="2",CONCATENATE(C1755,"Sectional"),AK1755="3",CONCATENATE(C1755,COUNTIF($C$1:C1755,C1755)))</f>
        <v>Ella Gibson4</v>
      </c>
      <c r="E1755" s="66">
        <v>45160.291666666664</v>
      </c>
      <c r="F1755" t="s">
        <v>2592</v>
      </c>
      <c r="G1755" s="46">
        <v>90</v>
      </c>
      <c r="H1755" s="46">
        <v>89</v>
      </c>
      <c r="I1755" s="46">
        <v>27</v>
      </c>
      <c r="J1755" t="s">
        <v>124</v>
      </c>
      <c r="K1755" t="s">
        <v>90</v>
      </c>
      <c r="L1755" s="46">
        <v>5133</v>
      </c>
      <c r="M1755" s="46">
        <v>72</v>
      </c>
      <c r="N1755" s="46">
        <v>64.400000000000006</v>
      </c>
      <c r="O1755" s="46">
        <v>116</v>
      </c>
      <c r="P1755" s="46">
        <f t="shared" si="195"/>
        <v>2</v>
      </c>
      <c r="R1755" s="67" t="s">
        <v>1333</v>
      </c>
      <c r="S1755" s="67">
        <f>COUNTIF(Y$2:$Y$100,R1755)</f>
        <v>0</v>
      </c>
      <c r="V1755" s="67">
        <f t="shared" si="196"/>
        <v>0</v>
      </c>
      <c r="X1755"/>
      <c r="Y1755" s="67" t="str">
        <f t="shared" si="200"/>
        <v xml:space="preserve"> </v>
      </c>
      <c r="AB1755" t="s">
        <v>90</v>
      </c>
      <c r="AC1755" s="46">
        <v>5133</v>
      </c>
      <c r="AD1755" s="46">
        <v>72</v>
      </c>
      <c r="AE1755" s="46">
        <v>64.400000000000006</v>
      </c>
      <c r="AF1755" s="46">
        <v>116</v>
      </c>
      <c r="AH1755" s="70" t="str">
        <f t="shared" si="197"/>
        <v/>
      </c>
      <c r="AI1755" s="70" t="str">
        <f t="shared" si="198"/>
        <v/>
      </c>
      <c r="AJ1755" s="70" t="str">
        <f t="shared" si="199"/>
        <v>X</v>
      </c>
      <c r="AK1755" s="70" t="str" cm="1">
        <f t="array" ref="AK1755">_xlfn.IFS(AH1755&lt;&gt;"","1",AI1755&lt;&gt;"","2",AJ1755&lt;&gt;"","3")</f>
        <v>3</v>
      </c>
    </row>
    <row r="1756" spans="1:37" x14ac:dyDescent="0.25">
      <c r="A1756" t="s">
        <v>1714</v>
      </c>
      <c r="B1756" t="s">
        <v>443</v>
      </c>
      <c r="C1756" s="67" t="str">
        <f t="shared" si="194"/>
        <v>Emily Dolkiewicz</v>
      </c>
      <c r="D1756" s="71" t="str" cm="1">
        <f t="array" ref="D1756">_xlfn.IFS(AK1756="1",CONCATENATE(C1756,"Regional"),AK1756="2",CONCATENATE(C1756,"Sectional"),AK1756="3",CONCATENATE(C1756,COUNTIF($C$1:C1756,C1756)))</f>
        <v>Emily Dolkiewicz2</v>
      </c>
      <c r="E1756" s="66">
        <v>45160.291666666664</v>
      </c>
      <c r="F1756" t="s">
        <v>2592</v>
      </c>
      <c r="G1756" s="46">
        <v>90</v>
      </c>
      <c r="H1756" s="46">
        <v>89</v>
      </c>
      <c r="I1756" s="46">
        <v>27</v>
      </c>
      <c r="J1756" t="s">
        <v>124</v>
      </c>
      <c r="K1756" t="s">
        <v>90</v>
      </c>
      <c r="L1756" s="46">
        <v>5133</v>
      </c>
      <c r="M1756" s="46">
        <v>72</v>
      </c>
      <c r="N1756" s="46">
        <v>64.400000000000006</v>
      </c>
      <c r="O1756" s="46">
        <v>116</v>
      </c>
      <c r="P1756" s="46">
        <f t="shared" si="195"/>
        <v>2</v>
      </c>
      <c r="R1756" s="67" t="s">
        <v>3553</v>
      </c>
      <c r="S1756" s="67">
        <f>COUNTIF(Y$2:$Y$100,R1756)</f>
        <v>0</v>
      </c>
      <c r="V1756" s="67">
        <f t="shared" si="196"/>
        <v>0</v>
      </c>
      <c r="X1756"/>
      <c r="Y1756" s="67" t="str">
        <f t="shared" si="200"/>
        <v xml:space="preserve"> </v>
      </c>
      <c r="AB1756" t="s">
        <v>90</v>
      </c>
      <c r="AC1756" s="46">
        <v>5133</v>
      </c>
      <c r="AD1756" s="46">
        <v>72</v>
      </c>
      <c r="AE1756" s="46">
        <v>64.400000000000006</v>
      </c>
      <c r="AF1756" s="46">
        <v>116</v>
      </c>
      <c r="AH1756" s="70" t="str">
        <f t="shared" si="197"/>
        <v/>
      </c>
      <c r="AI1756" s="70" t="str">
        <f t="shared" si="198"/>
        <v/>
      </c>
      <c r="AJ1756" s="70" t="str">
        <f t="shared" si="199"/>
        <v>X</v>
      </c>
      <c r="AK1756" s="70" t="str" cm="1">
        <f t="array" ref="AK1756">_xlfn.IFS(AH1756&lt;&gt;"","1",AI1756&lt;&gt;"","2",AJ1756&lt;&gt;"","3")</f>
        <v>3</v>
      </c>
    </row>
    <row r="1757" spans="1:37" x14ac:dyDescent="0.25">
      <c r="A1757" t="s">
        <v>685</v>
      </c>
      <c r="B1757" t="s">
        <v>570</v>
      </c>
      <c r="C1757" s="67" t="str">
        <f t="shared" si="194"/>
        <v>Sydney Quella</v>
      </c>
      <c r="D1757" s="71" t="str" cm="1">
        <f t="array" ref="D1757">_xlfn.IFS(AK1757="1",CONCATENATE(C1757,"Regional"),AK1757="2",CONCATENATE(C1757,"Sectional"),AK1757="3",CONCATENATE(C1757,COUNTIF($C$1:C1757,C1757)))</f>
        <v>Sydney Quella3</v>
      </c>
      <c r="E1757" s="66">
        <v>45160.291666666664</v>
      </c>
      <c r="F1757" t="s">
        <v>2592</v>
      </c>
      <c r="G1757" s="46">
        <v>90</v>
      </c>
      <c r="H1757" s="46">
        <v>90</v>
      </c>
      <c r="I1757" s="46">
        <v>30</v>
      </c>
      <c r="J1757" t="s">
        <v>124</v>
      </c>
      <c r="K1757" t="s">
        <v>90</v>
      </c>
      <c r="L1757" s="46">
        <v>5133</v>
      </c>
      <c r="M1757" s="46">
        <v>72</v>
      </c>
      <c r="N1757" s="46">
        <v>64.400000000000006</v>
      </c>
      <c r="O1757" s="46">
        <v>116</v>
      </c>
      <c r="P1757" s="46">
        <f t="shared" si="195"/>
        <v>2</v>
      </c>
      <c r="R1757" s="67" t="s">
        <v>1362</v>
      </c>
      <c r="S1757" s="67">
        <f>COUNTIF(Y$2:$Y$100,R1757)</f>
        <v>0</v>
      </c>
      <c r="V1757" s="67">
        <f t="shared" si="196"/>
        <v>0</v>
      </c>
      <c r="X1757"/>
      <c r="Y1757" s="67" t="str">
        <f t="shared" si="200"/>
        <v xml:space="preserve"> </v>
      </c>
      <c r="AB1757" t="s">
        <v>90</v>
      </c>
      <c r="AC1757" s="46">
        <v>5133</v>
      </c>
      <c r="AD1757" s="46">
        <v>72</v>
      </c>
      <c r="AE1757" s="46">
        <v>64.400000000000006</v>
      </c>
      <c r="AF1757" s="46">
        <v>116</v>
      </c>
      <c r="AH1757" s="70" t="str">
        <f t="shared" si="197"/>
        <v/>
      </c>
      <c r="AI1757" s="70" t="str">
        <f t="shared" si="198"/>
        <v/>
      </c>
      <c r="AJ1757" s="70" t="str">
        <f t="shared" si="199"/>
        <v>X</v>
      </c>
      <c r="AK1757" s="70" t="str" cm="1">
        <f t="array" ref="AK1757">_xlfn.IFS(AH1757&lt;&gt;"","1",AI1757&lt;&gt;"","2",AJ1757&lt;&gt;"","3")</f>
        <v>3</v>
      </c>
    </row>
    <row r="1758" spans="1:37" x14ac:dyDescent="0.25">
      <c r="A1758" t="s">
        <v>730</v>
      </c>
      <c r="B1758" t="s">
        <v>731</v>
      </c>
      <c r="C1758" s="67" t="str">
        <f t="shared" si="194"/>
        <v>Keira McAlister</v>
      </c>
      <c r="D1758" s="71" t="str" cm="1">
        <f t="array" ref="D1758">_xlfn.IFS(AK1758="1",CONCATENATE(C1758,"Regional"),AK1758="2",CONCATENATE(C1758,"Sectional"),AK1758="3",CONCATENATE(C1758,COUNTIF($C$1:C1758,C1758)))</f>
        <v>Keira McAlister4</v>
      </c>
      <c r="E1758" s="66">
        <v>45160.291666666664</v>
      </c>
      <c r="F1758" t="s">
        <v>2592</v>
      </c>
      <c r="G1758" s="46">
        <v>90</v>
      </c>
      <c r="H1758" s="46">
        <v>90</v>
      </c>
      <c r="I1758" s="46">
        <v>30</v>
      </c>
      <c r="J1758" t="s">
        <v>124</v>
      </c>
      <c r="K1758" t="s">
        <v>90</v>
      </c>
      <c r="L1758" s="46">
        <v>5133</v>
      </c>
      <c r="M1758" s="46">
        <v>72</v>
      </c>
      <c r="N1758" s="46">
        <v>64.400000000000006</v>
      </c>
      <c r="O1758" s="46">
        <v>116</v>
      </c>
      <c r="P1758" s="46">
        <f t="shared" si="195"/>
        <v>2</v>
      </c>
      <c r="R1758" s="67" t="s">
        <v>1325</v>
      </c>
      <c r="S1758" s="67">
        <f>COUNTIF(Y$2:$Y$100,R1758)</f>
        <v>0</v>
      </c>
      <c r="V1758" s="67">
        <f t="shared" si="196"/>
        <v>0</v>
      </c>
      <c r="X1758"/>
      <c r="Y1758" s="67" t="str">
        <f t="shared" si="200"/>
        <v xml:space="preserve"> </v>
      </c>
      <c r="AB1758" t="s">
        <v>90</v>
      </c>
      <c r="AC1758" s="46">
        <v>5133</v>
      </c>
      <c r="AD1758" s="46">
        <v>72</v>
      </c>
      <c r="AE1758" s="46">
        <v>64.400000000000006</v>
      </c>
      <c r="AF1758" s="46">
        <v>116</v>
      </c>
      <c r="AH1758" s="70" t="str">
        <f t="shared" si="197"/>
        <v/>
      </c>
      <c r="AI1758" s="70" t="str">
        <f t="shared" si="198"/>
        <v/>
      </c>
      <c r="AJ1758" s="70" t="str">
        <f t="shared" si="199"/>
        <v>X</v>
      </c>
      <c r="AK1758" s="70" t="str" cm="1">
        <f t="array" ref="AK1758">_xlfn.IFS(AH1758&lt;&gt;"","1",AI1758&lt;&gt;"","2",AJ1758&lt;&gt;"","3")</f>
        <v>3</v>
      </c>
    </row>
    <row r="1759" spans="1:37" x14ac:dyDescent="0.25">
      <c r="A1759" t="s">
        <v>360</v>
      </c>
      <c r="B1759" t="s">
        <v>765</v>
      </c>
      <c r="C1759" s="67" t="str">
        <f t="shared" si="194"/>
        <v>Clare Smith</v>
      </c>
      <c r="D1759" s="71" t="str" cm="1">
        <f t="array" ref="D1759">_xlfn.IFS(AK1759="1",CONCATENATE(C1759,"Regional"),AK1759="2",CONCATENATE(C1759,"Sectional"),AK1759="3",CONCATENATE(C1759,COUNTIF($C$1:C1759,C1759)))</f>
        <v>Clare Smith3</v>
      </c>
      <c r="E1759" s="66">
        <v>45160.291666666664</v>
      </c>
      <c r="F1759" t="s">
        <v>2592</v>
      </c>
      <c r="G1759" s="46">
        <v>90</v>
      </c>
      <c r="H1759" s="46">
        <v>90</v>
      </c>
      <c r="I1759" s="46">
        <v>30</v>
      </c>
      <c r="J1759" t="s">
        <v>124</v>
      </c>
      <c r="K1759" t="s">
        <v>90</v>
      </c>
      <c r="L1759" s="46">
        <v>5133</v>
      </c>
      <c r="M1759" s="46">
        <v>72</v>
      </c>
      <c r="N1759" s="46">
        <v>64.400000000000006</v>
      </c>
      <c r="O1759" s="46">
        <v>116</v>
      </c>
      <c r="P1759" s="46">
        <f t="shared" si="195"/>
        <v>2</v>
      </c>
      <c r="R1759" s="67" t="s">
        <v>1349</v>
      </c>
      <c r="S1759" s="67">
        <f>COUNTIF(Y$2:$Y$100,R1759)</f>
        <v>0</v>
      </c>
      <c r="V1759" s="67">
        <f t="shared" si="196"/>
        <v>0</v>
      </c>
      <c r="X1759"/>
      <c r="Y1759" s="67" t="str">
        <f t="shared" si="200"/>
        <v xml:space="preserve"> </v>
      </c>
      <c r="AB1759" t="s">
        <v>90</v>
      </c>
      <c r="AC1759" s="46">
        <v>5133</v>
      </c>
      <c r="AD1759" s="46">
        <v>72</v>
      </c>
      <c r="AE1759" s="46">
        <v>64.400000000000006</v>
      </c>
      <c r="AF1759" s="46">
        <v>116</v>
      </c>
      <c r="AH1759" s="70" t="str">
        <f t="shared" si="197"/>
        <v/>
      </c>
      <c r="AI1759" s="70" t="str">
        <f t="shared" si="198"/>
        <v/>
      </c>
      <c r="AJ1759" s="70" t="str">
        <f t="shared" si="199"/>
        <v>X</v>
      </c>
      <c r="AK1759" s="70" t="str" cm="1">
        <f t="array" ref="AK1759">_xlfn.IFS(AH1759&lt;&gt;"","1",AI1759&lt;&gt;"","2",AJ1759&lt;&gt;"","3")</f>
        <v>3</v>
      </c>
    </row>
    <row r="1760" spans="1:37" x14ac:dyDescent="0.25">
      <c r="A1760" t="s">
        <v>269</v>
      </c>
      <c r="B1760" t="s">
        <v>508</v>
      </c>
      <c r="C1760" s="67" t="str">
        <f t="shared" si="194"/>
        <v>Zoey Hoffman</v>
      </c>
      <c r="D1760" s="71" t="str" cm="1">
        <f t="array" ref="D1760">_xlfn.IFS(AK1760="1",CONCATENATE(C1760,"Regional"),AK1760="2",CONCATENATE(C1760,"Sectional"),AK1760="3",CONCATENATE(C1760,COUNTIF($C$1:C1760,C1760)))</f>
        <v>Zoey Hoffman2</v>
      </c>
      <c r="E1760" s="66">
        <v>45160.291666666664</v>
      </c>
      <c r="F1760" t="s">
        <v>2592</v>
      </c>
      <c r="G1760" s="46">
        <v>90</v>
      </c>
      <c r="H1760" s="46">
        <v>90</v>
      </c>
      <c r="I1760" s="46">
        <v>30</v>
      </c>
      <c r="J1760" t="s">
        <v>124</v>
      </c>
      <c r="K1760" t="s">
        <v>90</v>
      </c>
      <c r="L1760" s="46">
        <v>5133</v>
      </c>
      <c r="M1760" s="46">
        <v>72</v>
      </c>
      <c r="N1760" s="46">
        <v>64.400000000000006</v>
      </c>
      <c r="O1760" s="46">
        <v>116</v>
      </c>
      <c r="P1760" s="46">
        <f t="shared" si="195"/>
        <v>2</v>
      </c>
      <c r="R1760" s="67" t="s">
        <v>1191</v>
      </c>
      <c r="S1760" s="67">
        <f>COUNTIF(Y$2:$Y$100,R1760)</f>
        <v>0</v>
      </c>
      <c r="V1760" s="67">
        <f t="shared" si="196"/>
        <v>0</v>
      </c>
      <c r="X1760"/>
      <c r="Y1760" s="67" t="str">
        <f t="shared" si="200"/>
        <v xml:space="preserve"> </v>
      </c>
      <c r="AB1760" t="s">
        <v>90</v>
      </c>
      <c r="AC1760" s="46">
        <v>5133</v>
      </c>
      <c r="AD1760" s="46">
        <v>72</v>
      </c>
      <c r="AE1760" s="46">
        <v>64.400000000000006</v>
      </c>
      <c r="AF1760" s="46">
        <v>116</v>
      </c>
      <c r="AH1760" s="70" t="str">
        <f t="shared" si="197"/>
        <v/>
      </c>
      <c r="AI1760" s="70" t="str">
        <f t="shared" si="198"/>
        <v/>
      </c>
      <c r="AJ1760" s="70" t="str">
        <f t="shared" si="199"/>
        <v>X</v>
      </c>
      <c r="AK1760" s="70" t="str" cm="1">
        <f t="array" ref="AK1760">_xlfn.IFS(AH1760&lt;&gt;"","1",AI1760&lt;&gt;"","2",AJ1760&lt;&gt;"","3")</f>
        <v>3</v>
      </c>
    </row>
    <row r="1761" spans="1:37" x14ac:dyDescent="0.25">
      <c r="A1761" t="s">
        <v>219</v>
      </c>
      <c r="B1761" t="s">
        <v>725</v>
      </c>
      <c r="C1761" s="67" t="str">
        <f t="shared" si="194"/>
        <v>Lia Maxwell</v>
      </c>
      <c r="D1761" s="71" t="str" cm="1">
        <f t="array" ref="D1761">_xlfn.IFS(AK1761="1",CONCATENATE(C1761,"Regional"),AK1761="2",CONCATENATE(C1761,"Sectional"),AK1761="3",CONCATENATE(C1761,COUNTIF($C$1:C1761,C1761)))</f>
        <v>Lia Maxwell3</v>
      </c>
      <c r="E1761" s="66">
        <v>45160.291666666664</v>
      </c>
      <c r="F1761" t="s">
        <v>2592</v>
      </c>
      <c r="G1761" s="46">
        <v>90</v>
      </c>
      <c r="H1761" s="46">
        <v>90</v>
      </c>
      <c r="I1761" s="46">
        <v>30</v>
      </c>
      <c r="J1761" t="s">
        <v>124</v>
      </c>
      <c r="K1761" t="s">
        <v>90</v>
      </c>
      <c r="L1761" s="46">
        <v>5133</v>
      </c>
      <c r="M1761" s="46">
        <v>72</v>
      </c>
      <c r="N1761" s="46">
        <v>64.400000000000006</v>
      </c>
      <c r="O1761" s="46">
        <v>116</v>
      </c>
      <c r="P1761" s="46">
        <f t="shared" si="195"/>
        <v>2</v>
      </c>
      <c r="R1761" s="67" t="s">
        <v>1319</v>
      </c>
      <c r="S1761" s="67">
        <f>COUNTIF(Y$2:$Y$100,R1761)</f>
        <v>0</v>
      </c>
      <c r="V1761" s="67">
        <f t="shared" si="196"/>
        <v>0</v>
      </c>
      <c r="X1761"/>
      <c r="Y1761" s="67" t="str">
        <f t="shared" si="200"/>
        <v xml:space="preserve"> </v>
      </c>
      <c r="AB1761" t="s">
        <v>90</v>
      </c>
      <c r="AC1761" s="46">
        <v>5133</v>
      </c>
      <c r="AD1761" s="46">
        <v>72</v>
      </c>
      <c r="AE1761" s="46">
        <v>64.400000000000006</v>
      </c>
      <c r="AF1761" s="46">
        <v>116</v>
      </c>
      <c r="AH1761" s="70" t="str">
        <f t="shared" si="197"/>
        <v/>
      </c>
      <c r="AI1761" s="70" t="str">
        <f t="shared" si="198"/>
        <v/>
      </c>
      <c r="AJ1761" s="70" t="str">
        <f t="shared" si="199"/>
        <v>X</v>
      </c>
      <c r="AK1761" s="70" t="str" cm="1">
        <f t="array" ref="AK1761">_xlfn.IFS(AH1761&lt;&gt;"","1",AI1761&lt;&gt;"","2",AJ1761&lt;&gt;"","3")</f>
        <v>3</v>
      </c>
    </row>
    <row r="1762" spans="1:37" x14ac:dyDescent="0.25">
      <c r="A1762" t="s">
        <v>683</v>
      </c>
      <c r="B1762" t="s">
        <v>507</v>
      </c>
      <c r="C1762" s="67" t="str">
        <f t="shared" si="194"/>
        <v>Chloe Teale</v>
      </c>
      <c r="D1762" s="71" t="str" cm="1">
        <f t="array" ref="D1762">_xlfn.IFS(AK1762="1",CONCATENATE(C1762,"Regional"),AK1762="2",CONCATENATE(C1762,"Sectional"),AK1762="3",CONCATENATE(C1762,COUNTIF($C$1:C1762,C1762)))</f>
        <v>Chloe Teale2</v>
      </c>
      <c r="E1762" s="66">
        <v>45160.291666666664</v>
      </c>
      <c r="F1762" t="s">
        <v>2592</v>
      </c>
      <c r="G1762" s="46">
        <v>90</v>
      </c>
      <c r="H1762" s="46">
        <v>90</v>
      </c>
      <c r="I1762" s="46">
        <v>30</v>
      </c>
      <c r="J1762" t="s">
        <v>124</v>
      </c>
      <c r="K1762" t="s">
        <v>90</v>
      </c>
      <c r="L1762" s="46">
        <v>5133</v>
      </c>
      <c r="M1762" s="46">
        <v>72</v>
      </c>
      <c r="N1762" s="46">
        <v>64.400000000000006</v>
      </c>
      <c r="O1762" s="46">
        <v>116</v>
      </c>
      <c r="P1762" s="46">
        <f t="shared" si="195"/>
        <v>2</v>
      </c>
      <c r="R1762" s="67" t="s">
        <v>2879</v>
      </c>
      <c r="S1762" s="67">
        <f>COUNTIF(Y$2:$Y$100,R1762)</f>
        <v>0</v>
      </c>
      <c r="V1762" s="67">
        <f t="shared" si="196"/>
        <v>0</v>
      </c>
      <c r="X1762"/>
      <c r="Y1762" s="67" t="str">
        <f t="shared" si="200"/>
        <v xml:space="preserve"> </v>
      </c>
      <c r="AB1762" t="s">
        <v>90</v>
      </c>
      <c r="AC1762" s="46">
        <v>5133</v>
      </c>
      <c r="AD1762" s="46">
        <v>72</v>
      </c>
      <c r="AE1762" s="46">
        <v>64.400000000000006</v>
      </c>
      <c r="AF1762" s="46">
        <v>116</v>
      </c>
      <c r="AH1762" s="70" t="str">
        <f t="shared" si="197"/>
        <v/>
      </c>
      <c r="AI1762" s="70" t="str">
        <f t="shared" si="198"/>
        <v/>
      </c>
      <c r="AJ1762" s="70" t="str">
        <f t="shared" si="199"/>
        <v>X</v>
      </c>
      <c r="AK1762" s="70" t="str" cm="1">
        <f t="array" ref="AK1762">_xlfn.IFS(AH1762&lt;&gt;"","1",AI1762&lt;&gt;"","2",AJ1762&lt;&gt;"","3")</f>
        <v>3</v>
      </c>
    </row>
    <row r="1763" spans="1:37" x14ac:dyDescent="0.25">
      <c r="A1763" t="s">
        <v>1668</v>
      </c>
      <c r="B1763" t="s">
        <v>328</v>
      </c>
      <c r="C1763" s="67" t="str">
        <f t="shared" si="194"/>
        <v>Emerson Ihde</v>
      </c>
      <c r="D1763" s="71" t="str" cm="1">
        <f t="array" ref="D1763">_xlfn.IFS(AK1763="1",CONCATENATE(C1763,"Regional"),AK1763="2",CONCATENATE(C1763,"Sectional"),AK1763="3",CONCATENATE(C1763,COUNTIF($C$1:C1763,C1763)))</f>
        <v>Emerson Ihde4</v>
      </c>
      <c r="E1763" s="66">
        <v>45160.291666666664</v>
      </c>
      <c r="F1763" t="s">
        <v>2592</v>
      </c>
      <c r="G1763" s="46">
        <v>90</v>
      </c>
      <c r="H1763" s="46">
        <v>90</v>
      </c>
      <c r="I1763" s="46">
        <v>30</v>
      </c>
      <c r="J1763" t="s">
        <v>124</v>
      </c>
      <c r="K1763" t="s">
        <v>90</v>
      </c>
      <c r="L1763" s="46">
        <v>5133</v>
      </c>
      <c r="M1763" s="46">
        <v>72</v>
      </c>
      <c r="N1763" s="46">
        <v>64.400000000000006</v>
      </c>
      <c r="O1763" s="46">
        <v>116</v>
      </c>
      <c r="P1763" s="46">
        <f t="shared" si="195"/>
        <v>2</v>
      </c>
      <c r="R1763" s="67" t="s">
        <v>3489</v>
      </c>
      <c r="S1763" s="67">
        <f>COUNTIF(Y$2:$Y$100,R1763)</f>
        <v>0</v>
      </c>
      <c r="V1763" s="67">
        <f t="shared" si="196"/>
        <v>0</v>
      </c>
      <c r="X1763"/>
      <c r="Y1763" s="67" t="str">
        <f t="shared" si="200"/>
        <v xml:space="preserve"> </v>
      </c>
      <c r="AB1763" t="s">
        <v>90</v>
      </c>
      <c r="AC1763" s="46">
        <v>5133</v>
      </c>
      <c r="AD1763" s="46">
        <v>72</v>
      </c>
      <c r="AE1763" s="46">
        <v>64.400000000000006</v>
      </c>
      <c r="AF1763" s="46">
        <v>116</v>
      </c>
      <c r="AH1763" s="70" t="str">
        <f t="shared" si="197"/>
        <v/>
      </c>
      <c r="AI1763" s="70" t="str">
        <f t="shared" si="198"/>
        <v/>
      </c>
      <c r="AJ1763" s="70" t="str">
        <f t="shared" si="199"/>
        <v>X</v>
      </c>
      <c r="AK1763" s="70" t="str" cm="1">
        <f t="array" ref="AK1763">_xlfn.IFS(AH1763&lt;&gt;"","1",AI1763&lt;&gt;"","2",AJ1763&lt;&gt;"","3")</f>
        <v>3</v>
      </c>
    </row>
    <row r="1764" spans="1:37" x14ac:dyDescent="0.25">
      <c r="A1764" t="s">
        <v>792</v>
      </c>
      <c r="B1764" t="s">
        <v>543</v>
      </c>
      <c r="C1764" s="67" t="str">
        <f t="shared" si="194"/>
        <v>Brooke Binder</v>
      </c>
      <c r="D1764" s="71" t="str" cm="1">
        <f t="array" ref="D1764">_xlfn.IFS(AK1764="1",CONCATENATE(C1764,"Regional"),AK1764="2",CONCATENATE(C1764,"Sectional"),AK1764="3",CONCATENATE(C1764,COUNTIF($C$1:C1764,C1764)))</f>
        <v>Brooke Binder3</v>
      </c>
      <c r="E1764" s="66">
        <v>45160.291666666664</v>
      </c>
      <c r="F1764" t="s">
        <v>2592</v>
      </c>
      <c r="G1764" s="46">
        <v>90</v>
      </c>
      <c r="H1764" s="46">
        <v>91</v>
      </c>
      <c r="I1764" s="46">
        <v>37</v>
      </c>
      <c r="J1764" t="s">
        <v>124</v>
      </c>
      <c r="K1764" t="s">
        <v>90</v>
      </c>
      <c r="L1764" s="46">
        <v>5133</v>
      </c>
      <c r="M1764" s="46">
        <v>72</v>
      </c>
      <c r="N1764" s="46">
        <v>64.400000000000006</v>
      </c>
      <c r="O1764" s="46">
        <v>116</v>
      </c>
      <c r="P1764" s="46">
        <f t="shared" si="195"/>
        <v>2</v>
      </c>
      <c r="R1764" s="67" t="s">
        <v>1372</v>
      </c>
      <c r="S1764" s="67">
        <f>COUNTIF(Y$2:$Y$100,R1764)</f>
        <v>0</v>
      </c>
      <c r="V1764" s="67">
        <f t="shared" si="196"/>
        <v>0</v>
      </c>
      <c r="X1764"/>
      <c r="Y1764" s="67" t="str">
        <f t="shared" si="200"/>
        <v xml:space="preserve"> </v>
      </c>
      <c r="AB1764" t="s">
        <v>90</v>
      </c>
      <c r="AC1764" s="46">
        <v>5133</v>
      </c>
      <c r="AD1764" s="46">
        <v>72</v>
      </c>
      <c r="AE1764" s="46">
        <v>64.400000000000006</v>
      </c>
      <c r="AF1764" s="46">
        <v>116</v>
      </c>
      <c r="AH1764" s="70" t="str">
        <f t="shared" si="197"/>
        <v/>
      </c>
      <c r="AI1764" s="70" t="str">
        <f t="shared" si="198"/>
        <v/>
      </c>
      <c r="AJ1764" s="70" t="str">
        <f t="shared" si="199"/>
        <v>X</v>
      </c>
      <c r="AK1764" s="70" t="str" cm="1">
        <f t="array" ref="AK1764">_xlfn.IFS(AH1764&lt;&gt;"","1",AI1764&lt;&gt;"","2",AJ1764&lt;&gt;"","3")</f>
        <v>3</v>
      </c>
    </row>
    <row r="1765" spans="1:37" x14ac:dyDescent="0.25">
      <c r="A1765" t="s">
        <v>369</v>
      </c>
      <c r="B1765" t="s">
        <v>431</v>
      </c>
      <c r="C1765" s="67" t="str">
        <f t="shared" si="194"/>
        <v>Paige Thome</v>
      </c>
      <c r="D1765" s="71" t="str" cm="1">
        <f t="array" ref="D1765">_xlfn.IFS(AK1765="1",CONCATENATE(C1765,"Regional"),AK1765="2",CONCATENATE(C1765,"Sectional"),AK1765="3",CONCATENATE(C1765,COUNTIF($C$1:C1765,C1765)))</f>
        <v>Paige Thome1</v>
      </c>
      <c r="E1765" s="66">
        <v>45160.291666666664</v>
      </c>
      <c r="F1765" t="s">
        <v>2592</v>
      </c>
      <c r="G1765" s="46">
        <v>90</v>
      </c>
      <c r="H1765" s="46">
        <v>91</v>
      </c>
      <c r="I1765" s="46">
        <v>37</v>
      </c>
      <c r="J1765" t="s">
        <v>124</v>
      </c>
      <c r="K1765" t="s">
        <v>90</v>
      </c>
      <c r="L1765" s="46">
        <v>5133</v>
      </c>
      <c r="M1765" s="46">
        <v>72</v>
      </c>
      <c r="N1765" s="46">
        <v>64.400000000000006</v>
      </c>
      <c r="O1765" s="46">
        <v>116</v>
      </c>
      <c r="P1765" s="46">
        <f t="shared" si="195"/>
        <v>2</v>
      </c>
      <c r="R1765" s="67" t="s">
        <v>1406</v>
      </c>
      <c r="S1765" s="67">
        <f>COUNTIF(Y$2:$Y$100,R1765)</f>
        <v>0</v>
      </c>
      <c r="V1765" s="67">
        <f t="shared" si="196"/>
        <v>0</v>
      </c>
      <c r="X1765"/>
      <c r="Y1765" s="67" t="str">
        <f t="shared" si="200"/>
        <v xml:space="preserve"> </v>
      </c>
      <c r="AB1765" t="s">
        <v>90</v>
      </c>
      <c r="AC1765" s="46">
        <v>5133</v>
      </c>
      <c r="AD1765" s="46">
        <v>72</v>
      </c>
      <c r="AE1765" s="46">
        <v>64.400000000000006</v>
      </c>
      <c r="AF1765" s="46">
        <v>116</v>
      </c>
      <c r="AH1765" s="70" t="str">
        <f t="shared" si="197"/>
        <v/>
      </c>
      <c r="AI1765" s="70" t="str">
        <f t="shared" si="198"/>
        <v/>
      </c>
      <c r="AJ1765" s="70" t="str">
        <f t="shared" si="199"/>
        <v>X</v>
      </c>
      <c r="AK1765" s="70" t="str" cm="1">
        <f t="array" ref="AK1765">_xlfn.IFS(AH1765&lt;&gt;"","1",AI1765&lt;&gt;"","2",AJ1765&lt;&gt;"","3")</f>
        <v>3</v>
      </c>
    </row>
    <row r="1766" spans="1:37" x14ac:dyDescent="0.25">
      <c r="A1766" t="s">
        <v>798</v>
      </c>
      <c r="B1766" t="s">
        <v>765</v>
      </c>
      <c r="C1766" s="67" t="str">
        <f t="shared" si="194"/>
        <v>Clare Sperka</v>
      </c>
      <c r="D1766" s="71" t="str" cm="1">
        <f t="array" ref="D1766">_xlfn.IFS(AK1766="1",CONCATENATE(C1766,"Regional"),AK1766="2",CONCATENATE(C1766,"Sectional"),AK1766="3",CONCATENATE(C1766,COUNTIF($C$1:C1766,C1766)))</f>
        <v>Clare Sperka3</v>
      </c>
      <c r="E1766" s="66">
        <v>45160.291666666664</v>
      </c>
      <c r="F1766" t="s">
        <v>2592</v>
      </c>
      <c r="G1766" s="46">
        <v>90</v>
      </c>
      <c r="H1766" s="46">
        <v>92</v>
      </c>
      <c r="I1766" s="46">
        <v>39</v>
      </c>
      <c r="J1766" t="s">
        <v>124</v>
      </c>
      <c r="K1766" t="s">
        <v>90</v>
      </c>
      <c r="L1766" s="46">
        <v>5133</v>
      </c>
      <c r="M1766" s="46">
        <v>72</v>
      </c>
      <c r="N1766" s="46">
        <v>64.400000000000006</v>
      </c>
      <c r="O1766" s="46">
        <v>116</v>
      </c>
      <c r="P1766" s="46">
        <f t="shared" si="195"/>
        <v>2</v>
      </c>
      <c r="R1766" s="67" t="s">
        <v>1376</v>
      </c>
      <c r="S1766" s="67">
        <f>COUNTIF(Y$2:$Y$100,R1766)</f>
        <v>0</v>
      </c>
      <c r="V1766" s="67">
        <f t="shared" si="196"/>
        <v>0</v>
      </c>
      <c r="X1766"/>
      <c r="Y1766" s="67" t="str">
        <f t="shared" si="200"/>
        <v xml:space="preserve"> </v>
      </c>
      <c r="AB1766" t="s">
        <v>90</v>
      </c>
      <c r="AC1766" s="46">
        <v>5133</v>
      </c>
      <c r="AD1766" s="46">
        <v>72</v>
      </c>
      <c r="AE1766" s="46">
        <v>64.400000000000006</v>
      </c>
      <c r="AF1766" s="46">
        <v>116</v>
      </c>
      <c r="AH1766" s="70" t="str">
        <f t="shared" si="197"/>
        <v/>
      </c>
      <c r="AI1766" s="70" t="str">
        <f t="shared" si="198"/>
        <v/>
      </c>
      <c r="AJ1766" s="70" t="str">
        <f t="shared" si="199"/>
        <v>X</v>
      </c>
      <c r="AK1766" s="70" t="str" cm="1">
        <f t="array" ref="AK1766">_xlfn.IFS(AH1766&lt;&gt;"","1",AI1766&lt;&gt;"","2",AJ1766&lt;&gt;"","3")</f>
        <v>3</v>
      </c>
    </row>
    <row r="1767" spans="1:37" x14ac:dyDescent="0.25">
      <c r="A1767" t="s">
        <v>722</v>
      </c>
      <c r="B1767" t="s">
        <v>421</v>
      </c>
      <c r="C1767" s="67" t="str">
        <f t="shared" si="194"/>
        <v>Elizabeth Vanderhei</v>
      </c>
      <c r="D1767" s="71" t="str" cm="1">
        <f t="array" ref="D1767">_xlfn.IFS(AK1767="1",CONCATENATE(C1767,"Regional"),AK1767="2",CONCATENATE(C1767,"Sectional"),AK1767="3",CONCATENATE(C1767,COUNTIF($C$1:C1767,C1767)))</f>
        <v>Elizabeth Vanderhei3</v>
      </c>
      <c r="E1767" s="66">
        <v>45160.291666666664</v>
      </c>
      <c r="F1767" t="s">
        <v>2592</v>
      </c>
      <c r="G1767" s="46">
        <v>90</v>
      </c>
      <c r="H1767" s="46">
        <v>93</v>
      </c>
      <c r="I1767" s="46">
        <v>40</v>
      </c>
      <c r="J1767" t="s">
        <v>124</v>
      </c>
      <c r="K1767" t="s">
        <v>90</v>
      </c>
      <c r="L1767" s="46">
        <v>5133</v>
      </c>
      <c r="M1767" s="46">
        <v>72</v>
      </c>
      <c r="N1767" s="46">
        <v>64.400000000000006</v>
      </c>
      <c r="O1767" s="46">
        <v>116</v>
      </c>
      <c r="P1767" s="46">
        <f t="shared" si="195"/>
        <v>2</v>
      </c>
      <c r="R1767" s="67" t="s">
        <v>1317</v>
      </c>
      <c r="S1767" s="67">
        <f>COUNTIF(Y$2:$Y$100,R1767)</f>
        <v>0</v>
      </c>
      <c r="V1767" s="67">
        <f t="shared" si="196"/>
        <v>0</v>
      </c>
      <c r="X1767"/>
      <c r="Y1767" s="67" t="str">
        <f t="shared" si="200"/>
        <v xml:space="preserve"> </v>
      </c>
      <c r="AB1767" t="s">
        <v>90</v>
      </c>
      <c r="AC1767" s="46">
        <v>5133</v>
      </c>
      <c r="AD1767" s="46">
        <v>72</v>
      </c>
      <c r="AE1767" s="46">
        <v>64.400000000000006</v>
      </c>
      <c r="AF1767" s="46">
        <v>116</v>
      </c>
      <c r="AH1767" s="70" t="str">
        <f t="shared" si="197"/>
        <v/>
      </c>
      <c r="AI1767" s="70" t="str">
        <f t="shared" si="198"/>
        <v/>
      </c>
      <c r="AJ1767" s="70" t="str">
        <f t="shared" si="199"/>
        <v>X</v>
      </c>
      <c r="AK1767" s="70" t="str" cm="1">
        <f t="array" ref="AK1767">_xlfn.IFS(AH1767&lt;&gt;"","1",AI1767&lt;&gt;"","2",AJ1767&lt;&gt;"","3")</f>
        <v>3</v>
      </c>
    </row>
    <row r="1768" spans="1:37" x14ac:dyDescent="0.25">
      <c r="A1768" t="s">
        <v>501</v>
      </c>
      <c r="B1768" t="s">
        <v>502</v>
      </c>
      <c r="C1768" s="67" t="str">
        <f t="shared" si="194"/>
        <v>Kelly Dordel</v>
      </c>
      <c r="D1768" s="71" t="str" cm="1">
        <f t="array" ref="D1768">_xlfn.IFS(AK1768="1",CONCATENATE(C1768,"Regional"),AK1768="2",CONCATENATE(C1768,"Sectional"),AK1768="3",CONCATENATE(C1768,COUNTIF($C$1:C1768,C1768)))</f>
        <v>Kelly Dordel2</v>
      </c>
      <c r="E1768" s="66">
        <v>45160.291666666664</v>
      </c>
      <c r="F1768" t="s">
        <v>2592</v>
      </c>
      <c r="G1768" s="46">
        <v>90</v>
      </c>
      <c r="H1768" s="46">
        <v>93</v>
      </c>
      <c r="I1768" s="46">
        <v>40</v>
      </c>
      <c r="J1768" t="s">
        <v>124</v>
      </c>
      <c r="K1768" t="s">
        <v>90</v>
      </c>
      <c r="L1768" s="46">
        <v>5133</v>
      </c>
      <c r="M1768" s="46">
        <v>72</v>
      </c>
      <c r="N1768" s="46">
        <v>64.400000000000006</v>
      </c>
      <c r="O1768" s="46">
        <v>116</v>
      </c>
      <c r="P1768" s="46">
        <f t="shared" si="195"/>
        <v>2</v>
      </c>
      <c r="R1768" s="67" t="s">
        <v>1188</v>
      </c>
      <c r="S1768" s="67">
        <f>COUNTIF(Y$2:$Y$100,R1768)</f>
        <v>0</v>
      </c>
      <c r="V1768" s="67">
        <f t="shared" si="196"/>
        <v>0</v>
      </c>
      <c r="X1768"/>
      <c r="Y1768" s="67" t="str">
        <f t="shared" si="200"/>
        <v xml:space="preserve"> </v>
      </c>
      <c r="AB1768" t="s">
        <v>90</v>
      </c>
      <c r="AC1768" s="46">
        <v>5133</v>
      </c>
      <c r="AD1768" s="46">
        <v>72</v>
      </c>
      <c r="AE1768" s="46">
        <v>64.400000000000006</v>
      </c>
      <c r="AF1768" s="46">
        <v>116</v>
      </c>
      <c r="AH1768" s="70" t="str">
        <f t="shared" si="197"/>
        <v/>
      </c>
      <c r="AI1768" s="70" t="str">
        <f t="shared" si="198"/>
        <v/>
      </c>
      <c r="AJ1768" s="70" t="str">
        <f t="shared" si="199"/>
        <v>X</v>
      </c>
      <c r="AK1768" s="70" t="str" cm="1">
        <f t="array" ref="AK1768">_xlfn.IFS(AH1768&lt;&gt;"","1",AI1768&lt;&gt;"","2",AJ1768&lt;&gt;"","3")</f>
        <v>3</v>
      </c>
    </row>
    <row r="1769" spans="1:37" x14ac:dyDescent="0.25">
      <c r="A1769" t="s">
        <v>1616</v>
      </c>
      <c r="B1769" t="s">
        <v>367</v>
      </c>
      <c r="C1769" s="67" t="str">
        <f t="shared" si="194"/>
        <v>Tessa Aschenbrenner</v>
      </c>
      <c r="D1769" s="71" t="str" cm="1">
        <f t="array" ref="D1769">_xlfn.IFS(AK1769="1",CONCATENATE(C1769,"Regional"),AK1769="2",CONCATENATE(C1769,"Sectional"),AK1769="3",CONCATENATE(C1769,COUNTIF($C$1:C1769,C1769)))</f>
        <v>Tessa Aschenbrenner2</v>
      </c>
      <c r="E1769" s="66">
        <v>45160.291666666664</v>
      </c>
      <c r="F1769" t="s">
        <v>2592</v>
      </c>
      <c r="G1769" s="46">
        <v>90</v>
      </c>
      <c r="H1769" s="46">
        <v>94</v>
      </c>
      <c r="I1769" s="46">
        <v>42</v>
      </c>
      <c r="J1769" t="s">
        <v>124</v>
      </c>
      <c r="K1769" t="s">
        <v>90</v>
      </c>
      <c r="L1769" s="46">
        <v>5133</v>
      </c>
      <c r="M1769" s="46">
        <v>72</v>
      </c>
      <c r="N1769" s="46">
        <v>64.400000000000006</v>
      </c>
      <c r="O1769" s="46">
        <v>116</v>
      </c>
      <c r="P1769" s="46">
        <f t="shared" si="195"/>
        <v>2</v>
      </c>
      <c r="R1769" s="67" t="s">
        <v>3554</v>
      </c>
      <c r="S1769" s="67">
        <f>COUNTIF(Y$2:$Y$100,R1769)</f>
        <v>0</v>
      </c>
      <c r="V1769" s="67">
        <f t="shared" si="196"/>
        <v>0</v>
      </c>
      <c r="X1769"/>
      <c r="Y1769" s="67" t="str">
        <f t="shared" si="200"/>
        <v xml:space="preserve"> </v>
      </c>
      <c r="AB1769" t="s">
        <v>90</v>
      </c>
      <c r="AC1769" s="46">
        <v>5133</v>
      </c>
      <c r="AD1769" s="46">
        <v>72</v>
      </c>
      <c r="AE1769" s="46">
        <v>64.400000000000006</v>
      </c>
      <c r="AF1769" s="46">
        <v>116</v>
      </c>
      <c r="AH1769" s="70" t="str">
        <f t="shared" si="197"/>
        <v/>
      </c>
      <c r="AI1769" s="70" t="str">
        <f t="shared" si="198"/>
        <v/>
      </c>
      <c r="AJ1769" s="70" t="str">
        <f t="shared" si="199"/>
        <v>X</v>
      </c>
      <c r="AK1769" s="70" t="str" cm="1">
        <f t="array" ref="AK1769">_xlfn.IFS(AH1769&lt;&gt;"","1",AI1769&lt;&gt;"","2",AJ1769&lt;&gt;"","3")</f>
        <v>3</v>
      </c>
    </row>
    <row r="1770" spans="1:37" x14ac:dyDescent="0.25">
      <c r="A1770" t="s">
        <v>278</v>
      </c>
      <c r="B1770" t="s">
        <v>220</v>
      </c>
      <c r="C1770" s="67" t="str">
        <f t="shared" si="194"/>
        <v>Maria Jorgensen</v>
      </c>
      <c r="D1770" s="71" t="str" cm="1">
        <f t="array" ref="D1770">_xlfn.IFS(AK1770="1",CONCATENATE(C1770,"Regional"),AK1770="2",CONCATENATE(C1770,"Sectional"),AK1770="3",CONCATENATE(C1770,COUNTIF($C$1:C1770,C1770)))</f>
        <v>Maria Jorgensen4</v>
      </c>
      <c r="E1770" s="66">
        <v>45160.291666666664</v>
      </c>
      <c r="F1770" t="s">
        <v>2592</v>
      </c>
      <c r="G1770" s="46">
        <v>90</v>
      </c>
      <c r="H1770" s="46">
        <v>94</v>
      </c>
      <c r="I1770" s="46">
        <v>42</v>
      </c>
      <c r="J1770" t="s">
        <v>124</v>
      </c>
      <c r="K1770" t="s">
        <v>90</v>
      </c>
      <c r="L1770" s="46">
        <v>5133</v>
      </c>
      <c r="M1770" s="46">
        <v>72</v>
      </c>
      <c r="N1770" s="46">
        <v>64.400000000000006</v>
      </c>
      <c r="O1770" s="46">
        <v>116</v>
      </c>
      <c r="P1770" s="46">
        <f t="shared" si="195"/>
        <v>2</v>
      </c>
      <c r="R1770" s="67" t="s">
        <v>1363</v>
      </c>
      <c r="S1770" s="67">
        <f>COUNTIF(Y$2:$Y$100,R1770)</f>
        <v>0</v>
      </c>
      <c r="V1770" s="67">
        <f t="shared" si="196"/>
        <v>0</v>
      </c>
      <c r="X1770"/>
      <c r="Y1770" s="67" t="str">
        <f t="shared" si="200"/>
        <v xml:space="preserve"> </v>
      </c>
      <c r="AB1770" t="s">
        <v>90</v>
      </c>
      <c r="AC1770" s="46">
        <v>5133</v>
      </c>
      <c r="AD1770" s="46">
        <v>72</v>
      </c>
      <c r="AE1770" s="46">
        <v>64.400000000000006</v>
      </c>
      <c r="AF1770" s="46">
        <v>116</v>
      </c>
      <c r="AH1770" s="70" t="str">
        <f t="shared" si="197"/>
        <v/>
      </c>
      <c r="AI1770" s="70" t="str">
        <f t="shared" si="198"/>
        <v/>
      </c>
      <c r="AJ1770" s="70" t="str">
        <f t="shared" si="199"/>
        <v>X</v>
      </c>
      <c r="AK1770" s="70" t="str" cm="1">
        <f t="array" ref="AK1770">_xlfn.IFS(AH1770&lt;&gt;"","1",AI1770&lt;&gt;"","2",AJ1770&lt;&gt;"","3")</f>
        <v>3</v>
      </c>
    </row>
    <row r="1771" spans="1:37" x14ac:dyDescent="0.25">
      <c r="A1771" t="s">
        <v>3385</v>
      </c>
      <c r="B1771" t="s">
        <v>362</v>
      </c>
      <c r="C1771" s="67" t="str">
        <f t="shared" si="194"/>
        <v>Emma Bichler</v>
      </c>
      <c r="D1771" s="71" t="str" cm="1">
        <f t="array" ref="D1771">_xlfn.IFS(AK1771="1",CONCATENATE(C1771,"Regional"),AK1771="2",CONCATENATE(C1771,"Sectional"),AK1771="3",CONCATENATE(C1771,COUNTIF($C$1:C1771,C1771)))</f>
        <v>Emma Bichler4</v>
      </c>
      <c r="E1771" s="66">
        <v>45160.291666666664</v>
      </c>
      <c r="F1771" t="s">
        <v>2592</v>
      </c>
      <c r="G1771" s="46">
        <v>90</v>
      </c>
      <c r="H1771" s="46">
        <v>97</v>
      </c>
      <c r="I1771" s="46">
        <v>44</v>
      </c>
      <c r="J1771" t="s">
        <v>124</v>
      </c>
      <c r="K1771" t="s">
        <v>90</v>
      </c>
      <c r="L1771" s="46">
        <v>5133</v>
      </c>
      <c r="M1771" s="46">
        <v>72</v>
      </c>
      <c r="N1771" s="46">
        <v>64.400000000000006</v>
      </c>
      <c r="O1771" s="46">
        <v>116</v>
      </c>
      <c r="P1771" s="46">
        <f t="shared" si="195"/>
        <v>2</v>
      </c>
      <c r="R1771" s="67" t="s">
        <v>3485</v>
      </c>
      <c r="S1771" s="67">
        <f>COUNTIF(Y$2:$Y$100,R1771)</f>
        <v>0</v>
      </c>
      <c r="V1771" s="67">
        <f t="shared" si="196"/>
        <v>0</v>
      </c>
      <c r="X1771"/>
      <c r="Y1771" s="67" t="str">
        <f t="shared" si="200"/>
        <v xml:space="preserve"> </v>
      </c>
      <c r="AB1771" t="s">
        <v>90</v>
      </c>
      <c r="AC1771" s="46">
        <v>5133</v>
      </c>
      <c r="AD1771" s="46">
        <v>72</v>
      </c>
      <c r="AE1771" s="46">
        <v>64.400000000000006</v>
      </c>
      <c r="AF1771" s="46">
        <v>116</v>
      </c>
      <c r="AH1771" s="70" t="str">
        <f t="shared" si="197"/>
        <v/>
      </c>
      <c r="AI1771" s="70" t="str">
        <f t="shared" si="198"/>
        <v/>
      </c>
      <c r="AJ1771" s="70" t="str">
        <f t="shared" si="199"/>
        <v>X</v>
      </c>
      <c r="AK1771" s="70" t="str" cm="1">
        <f t="array" ref="AK1771">_xlfn.IFS(AH1771&lt;&gt;"","1",AI1771&lt;&gt;"","2",AJ1771&lt;&gt;"","3")</f>
        <v>3</v>
      </c>
    </row>
    <row r="1772" spans="1:37" x14ac:dyDescent="0.25">
      <c r="A1772" t="s">
        <v>1936</v>
      </c>
      <c r="B1772" t="s">
        <v>648</v>
      </c>
      <c r="C1772" s="67" t="str">
        <f t="shared" si="194"/>
        <v>Claire Girten</v>
      </c>
      <c r="D1772" s="71" t="str" cm="1">
        <f t="array" ref="D1772">_xlfn.IFS(AK1772="1",CONCATENATE(C1772,"Regional"),AK1772="2",CONCATENATE(C1772,"Sectional"),AK1772="3",CONCATENATE(C1772,COUNTIF($C$1:C1772,C1772)))</f>
        <v>Claire Girten4</v>
      </c>
      <c r="E1772" s="66">
        <v>45160.291666666664</v>
      </c>
      <c r="F1772" t="s">
        <v>2592</v>
      </c>
      <c r="G1772" s="46">
        <v>90</v>
      </c>
      <c r="H1772" s="46">
        <v>97</v>
      </c>
      <c r="I1772" s="46">
        <v>44</v>
      </c>
      <c r="J1772" t="s">
        <v>124</v>
      </c>
      <c r="K1772" t="s">
        <v>90</v>
      </c>
      <c r="L1772" s="46">
        <v>5133</v>
      </c>
      <c r="M1772" s="46">
        <v>72</v>
      </c>
      <c r="N1772" s="46">
        <v>64.400000000000006</v>
      </c>
      <c r="O1772" s="46">
        <v>116</v>
      </c>
      <c r="P1772" s="46">
        <f t="shared" si="195"/>
        <v>2</v>
      </c>
      <c r="R1772" s="67" t="s">
        <v>2952</v>
      </c>
      <c r="S1772" s="67">
        <f>COUNTIF(Y$2:$Y$100,R1772)</f>
        <v>0</v>
      </c>
      <c r="V1772" s="67">
        <f t="shared" si="196"/>
        <v>0</v>
      </c>
      <c r="X1772"/>
      <c r="Y1772" s="67" t="str">
        <f t="shared" si="200"/>
        <v xml:space="preserve"> </v>
      </c>
      <c r="AB1772" t="s">
        <v>90</v>
      </c>
      <c r="AC1772" s="46">
        <v>5133</v>
      </c>
      <c r="AD1772" s="46">
        <v>72</v>
      </c>
      <c r="AE1772" s="46">
        <v>64.400000000000006</v>
      </c>
      <c r="AF1772" s="46">
        <v>116</v>
      </c>
      <c r="AH1772" s="70" t="str">
        <f t="shared" si="197"/>
        <v/>
      </c>
      <c r="AI1772" s="70" t="str">
        <f t="shared" si="198"/>
        <v/>
      </c>
      <c r="AJ1772" s="70" t="str">
        <f t="shared" si="199"/>
        <v>X</v>
      </c>
      <c r="AK1772" s="70" t="str" cm="1">
        <f t="array" ref="AK1772">_xlfn.IFS(AH1772&lt;&gt;"","1",AI1772&lt;&gt;"","2",AJ1772&lt;&gt;"","3")</f>
        <v>3</v>
      </c>
    </row>
    <row r="1773" spans="1:37" x14ac:dyDescent="0.25">
      <c r="A1773" t="s">
        <v>1664</v>
      </c>
      <c r="B1773" t="s">
        <v>407</v>
      </c>
      <c r="C1773" s="67" t="str">
        <f t="shared" si="194"/>
        <v>Delaney McCoy</v>
      </c>
      <c r="D1773" s="71" t="str" cm="1">
        <f t="array" ref="D1773">_xlfn.IFS(AK1773="1",CONCATENATE(C1773,"Regional"),AK1773="2",CONCATENATE(C1773,"Sectional"),AK1773="3",CONCATENATE(C1773,COUNTIF($C$1:C1773,C1773)))</f>
        <v>Delaney McCoy2</v>
      </c>
      <c r="E1773" s="66">
        <v>45160.291666666664</v>
      </c>
      <c r="F1773" t="s">
        <v>2592</v>
      </c>
      <c r="G1773" s="46">
        <v>90</v>
      </c>
      <c r="H1773" s="46">
        <v>97</v>
      </c>
      <c r="I1773" s="46">
        <v>44</v>
      </c>
      <c r="J1773" t="s">
        <v>124</v>
      </c>
      <c r="K1773" t="s">
        <v>90</v>
      </c>
      <c r="L1773" s="46">
        <v>5133</v>
      </c>
      <c r="M1773" s="46">
        <v>72</v>
      </c>
      <c r="N1773" s="46">
        <v>64.400000000000006</v>
      </c>
      <c r="O1773" s="46">
        <v>116</v>
      </c>
      <c r="P1773" s="46">
        <f t="shared" si="195"/>
        <v>2</v>
      </c>
      <c r="R1773" s="67" t="s">
        <v>3492</v>
      </c>
      <c r="S1773" s="67">
        <f>COUNTIF(Y$2:$Y$100,R1773)</f>
        <v>0</v>
      </c>
      <c r="V1773" s="67">
        <f t="shared" si="196"/>
        <v>0</v>
      </c>
      <c r="X1773"/>
      <c r="Y1773" s="67" t="str">
        <f t="shared" si="200"/>
        <v xml:space="preserve"> </v>
      </c>
      <c r="AB1773" t="s">
        <v>90</v>
      </c>
      <c r="AC1773" s="46">
        <v>5133</v>
      </c>
      <c r="AD1773" s="46">
        <v>72</v>
      </c>
      <c r="AE1773" s="46">
        <v>64.400000000000006</v>
      </c>
      <c r="AF1773" s="46">
        <v>116</v>
      </c>
      <c r="AH1773" s="70" t="str">
        <f t="shared" si="197"/>
        <v/>
      </c>
      <c r="AI1773" s="70" t="str">
        <f t="shared" si="198"/>
        <v/>
      </c>
      <c r="AJ1773" s="70" t="str">
        <f t="shared" si="199"/>
        <v>X</v>
      </c>
      <c r="AK1773" s="70" t="str" cm="1">
        <f t="array" ref="AK1773">_xlfn.IFS(AH1773&lt;&gt;"","1",AI1773&lt;&gt;"","2",AJ1773&lt;&gt;"","3")</f>
        <v>3</v>
      </c>
    </row>
    <row r="1774" spans="1:37" x14ac:dyDescent="0.25">
      <c r="A1774" t="s">
        <v>1743</v>
      </c>
      <c r="B1774" t="s">
        <v>421</v>
      </c>
      <c r="C1774" s="67" t="str">
        <f t="shared" si="194"/>
        <v>Elizabeth Zuniga-Meyer</v>
      </c>
      <c r="D1774" s="71" t="str" cm="1">
        <f t="array" ref="D1774">_xlfn.IFS(AK1774="1",CONCATENATE(C1774,"Regional"),AK1774="2",CONCATENATE(C1774,"Sectional"),AK1774="3",CONCATENATE(C1774,COUNTIF($C$1:C1774,C1774)))</f>
        <v>Elizabeth Zuniga-Meyer3</v>
      </c>
      <c r="E1774" s="66">
        <v>45160.291666666664</v>
      </c>
      <c r="F1774" t="s">
        <v>2592</v>
      </c>
      <c r="G1774" s="46">
        <v>90</v>
      </c>
      <c r="H1774" s="46">
        <v>98</v>
      </c>
      <c r="I1774" s="46">
        <v>47</v>
      </c>
      <c r="J1774" t="s">
        <v>124</v>
      </c>
      <c r="K1774" t="s">
        <v>90</v>
      </c>
      <c r="L1774" s="46">
        <v>5133</v>
      </c>
      <c r="M1774" s="46">
        <v>72</v>
      </c>
      <c r="N1774" s="46">
        <v>64.400000000000006</v>
      </c>
      <c r="O1774" s="46">
        <v>116</v>
      </c>
      <c r="P1774" s="46">
        <f t="shared" si="195"/>
        <v>2</v>
      </c>
      <c r="R1774" s="67" t="s">
        <v>2746</v>
      </c>
      <c r="S1774" s="67">
        <f>COUNTIF(Y$2:$Y$100,R1774)</f>
        <v>0</v>
      </c>
      <c r="V1774" s="67">
        <f t="shared" si="196"/>
        <v>0</v>
      </c>
      <c r="X1774"/>
      <c r="Y1774" s="67" t="str">
        <f t="shared" si="200"/>
        <v xml:space="preserve"> </v>
      </c>
      <c r="AB1774" t="s">
        <v>90</v>
      </c>
      <c r="AC1774" s="46">
        <v>5133</v>
      </c>
      <c r="AD1774" s="46">
        <v>72</v>
      </c>
      <c r="AE1774" s="46">
        <v>64.400000000000006</v>
      </c>
      <c r="AF1774" s="46">
        <v>116</v>
      </c>
      <c r="AH1774" s="70" t="str">
        <f t="shared" si="197"/>
        <v/>
      </c>
      <c r="AI1774" s="70" t="str">
        <f t="shared" si="198"/>
        <v/>
      </c>
      <c r="AJ1774" s="70" t="str">
        <f t="shared" si="199"/>
        <v>X</v>
      </c>
      <c r="AK1774" s="70" t="str" cm="1">
        <f t="array" ref="AK1774">_xlfn.IFS(AH1774&lt;&gt;"","1",AI1774&lt;&gt;"","2",AJ1774&lt;&gt;"","3")</f>
        <v>3</v>
      </c>
    </row>
    <row r="1775" spans="1:37" x14ac:dyDescent="0.25">
      <c r="A1775" t="s">
        <v>2015</v>
      </c>
      <c r="B1775" t="s">
        <v>1017</v>
      </c>
      <c r="C1775" s="67" t="str">
        <f t="shared" si="194"/>
        <v>Noelle Urban</v>
      </c>
      <c r="D1775" s="71" t="str" cm="1">
        <f t="array" ref="D1775">_xlfn.IFS(AK1775="1",CONCATENATE(C1775,"Regional"),AK1775="2",CONCATENATE(C1775,"Sectional"),AK1775="3",CONCATENATE(C1775,COUNTIF($C$1:C1775,C1775)))</f>
        <v>Noelle Urban1</v>
      </c>
      <c r="E1775" s="66">
        <v>45160.291666666664</v>
      </c>
      <c r="F1775" t="s">
        <v>2592</v>
      </c>
      <c r="G1775" s="46">
        <v>90</v>
      </c>
      <c r="H1775" s="46">
        <v>98</v>
      </c>
      <c r="I1775" s="46">
        <v>47</v>
      </c>
      <c r="J1775" t="s">
        <v>124</v>
      </c>
      <c r="K1775" t="s">
        <v>90</v>
      </c>
      <c r="L1775" s="46">
        <v>5133</v>
      </c>
      <c r="M1775" s="46">
        <v>72</v>
      </c>
      <c r="N1775" s="46">
        <v>64.400000000000006</v>
      </c>
      <c r="O1775" s="46">
        <v>116</v>
      </c>
      <c r="P1775" s="46">
        <f t="shared" si="195"/>
        <v>2</v>
      </c>
      <c r="R1775" s="67" t="s">
        <v>3028</v>
      </c>
      <c r="S1775" s="67">
        <f>COUNTIF(Y$2:$Y$100,R1775)</f>
        <v>0</v>
      </c>
      <c r="V1775" s="67">
        <f t="shared" si="196"/>
        <v>0</v>
      </c>
      <c r="X1775"/>
      <c r="Y1775" s="67" t="str">
        <f t="shared" si="200"/>
        <v xml:space="preserve"> </v>
      </c>
      <c r="AB1775" t="s">
        <v>90</v>
      </c>
      <c r="AC1775" s="46">
        <v>5133</v>
      </c>
      <c r="AD1775" s="46">
        <v>72</v>
      </c>
      <c r="AE1775" s="46">
        <v>64.400000000000006</v>
      </c>
      <c r="AF1775" s="46">
        <v>116</v>
      </c>
      <c r="AH1775" s="70" t="str">
        <f t="shared" si="197"/>
        <v/>
      </c>
      <c r="AI1775" s="70" t="str">
        <f t="shared" si="198"/>
        <v/>
      </c>
      <c r="AJ1775" s="70" t="str">
        <f t="shared" si="199"/>
        <v>X</v>
      </c>
      <c r="AK1775" s="70" t="str" cm="1">
        <f t="array" ref="AK1775">_xlfn.IFS(AH1775&lt;&gt;"","1",AI1775&lt;&gt;"","2",AJ1775&lt;&gt;"","3")</f>
        <v>3</v>
      </c>
    </row>
    <row r="1776" spans="1:37" x14ac:dyDescent="0.25">
      <c r="A1776" t="s">
        <v>609</v>
      </c>
      <c r="B1776" t="s">
        <v>610</v>
      </c>
      <c r="C1776" s="67" t="str">
        <f t="shared" si="194"/>
        <v>Katy Teske</v>
      </c>
      <c r="D1776" s="71" t="str" cm="1">
        <f t="array" ref="D1776">_xlfn.IFS(AK1776="1",CONCATENATE(C1776,"Regional"),AK1776="2",CONCATENATE(C1776,"Sectional"),AK1776="3",CONCATENATE(C1776,COUNTIF($C$1:C1776,C1776)))</f>
        <v>Katy Teske2</v>
      </c>
      <c r="E1776" s="66">
        <v>45160.291666666664</v>
      </c>
      <c r="F1776" t="s">
        <v>2592</v>
      </c>
      <c r="G1776" s="46">
        <v>90</v>
      </c>
      <c r="H1776" s="46">
        <v>99</v>
      </c>
      <c r="I1776" s="46">
        <v>49</v>
      </c>
      <c r="J1776" t="s">
        <v>124</v>
      </c>
      <c r="K1776" t="s">
        <v>90</v>
      </c>
      <c r="L1776" s="46">
        <v>5133</v>
      </c>
      <c r="M1776" s="46">
        <v>72</v>
      </c>
      <c r="N1776" s="46">
        <v>64.400000000000006</v>
      </c>
      <c r="O1776" s="46">
        <v>116</v>
      </c>
      <c r="P1776" s="46">
        <f t="shared" si="195"/>
        <v>2</v>
      </c>
      <c r="R1776" s="67" t="s">
        <v>1252</v>
      </c>
      <c r="S1776" s="67">
        <f>COUNTIF(Y$2:$Y$100,R1776)</f>
        <v>0</v>
      </c>
      <c r="V1776" s="67">
        <f t="shared" si="196"/>
        <v>0</v>
      </c>
      <c r="X1776"/>
      <c r="Y1776" s="67" t="str">
        <f t="shared" si="200"/>
        <v xml:space="preserve"> </v>
      </c>
      <c r="AB1776" t="s">
        <v>90</v>
      </c>
      <c r="AC1776" s="46">
        <v>5133</v>
      </c>
      <c r="AD1776" s="46">
        <v>72</v>
      </c>
      <c r="AE1776" s="46">
        <v>64.400000000000006</v>
      </c>
      <c r="AF1776" s="46">
        <v>116</v>
      </c>
      <c r="AH1776" s="70" t="str">
        <f t="shared" si="197"/>
        <v/>
      </c>
      <c r="AI1776" s="70" t="str">
        <f t="shared" si="198"/>
        <v/>
      </c>
      <c r="AJ1776" s="70" t="str">
        <f t="shared" si="199"/>
        <v>X</v>
      </c>
      <c r="AK1776" s="70" t="str" cm="1">
        <f t="array" ref="AK1776">_xlfn.IFS(AH1776&lt;&gt;"","1",AI1776&lt;&gt;"","2",AJ1776&lt;&gt;"","3")</f>
        <v>3</v>
      </c>
    </row>
    <row r="1777" spans="1:37" x14ac:dyDescent="0.25">
      <c r="A1777" t="s">
        <v>285</v>
      </c>
      <c r="B1777" t="s">
        <v>365</v>
      </c>
      <c r="C1777" s="67" t="str">
        <f t="shared" si="194"/>
        <v>Hallie Koltz</v>
      </c>
      <c r="D1777" s="71" t="str" cm="1">
        <f t="array" ref="D1777">_xlfn.IFS(AK1777="1",CONCATENATE(C1777,"Regional"),AK1777="2",CONCATENATE(C1777,"Sectional"),AK1777="3",CONCATENATE(C1777,COUNTIF($C$1:C1777,C1777)))</f>
        <v>Hallie Koltz1</v>
      </c>
      <c r="E1777" s="66">
        <v>45160.291666666664</v>
      </c>
      <c r="F1777" t="s">
        <v>2592</v>
      </c>
      <c r="G1777" s="46">
        <v>90</v>
      </c>
      <c r="H1777" s="46">
        <v>99</v>
      </c>
      <c r="I1777" s="46">
        <v>49</v>
      </c>
      <c r="J1777" t="s">
        <v>124</v>
      </c>
      <c r="K1777" t="s">
        <v>90</v>
      </c>
      <c r="L1777" s="46">
        <v>5133</v>
      </c>
      <c r="M1777" s="46">
        <v>72</v>
      </c>
      <c r="N1777" s="46">
        <v>64.400000000000006</v>
      </c>
      <c r="O1777" s="46">
        <v>116</v>
      </c>
      <c r="P1777" s="46">
        <f t="shared" si="195"/>
        <v>2</v>
      </c>
      <c r="R1777" s="67" t="s">
        <v>1359</v>
      </c>
      <c r="S1777" s="67">
        <f>COUNTIF(Y$2:$Y$100,R1777)</f>
        <v>0</v>
      </c>
      <c r="V1777" s="67">
        <f t="shared" si="196"/>
        <v>0</v>
      </c>
      <c r="X1777"/>
      <c r="Y1777" s="67" t="str">
        <f t="shared" si="200"/>
        <v xml:space="preserve"> </v>
      </c>
      <c r="AB1777" t="s">
        <v>90</v>
      </c>
      <c r="AC1777" s="46">
        <v>5133</v>
      </c>
      <c r="AD1777" s="46">
        <v>72</v>
      </c>
      <c r="AE1777" s="46">
        <v>64.400000000000006</v>
      </c>
      <c r="AF1777" s="46">
        <v>116</v>
      </c>
      <c r="AH1777" s="70" t="str">
        <f t="shared" si="197"/>
        <v/>
      </c>
      <c r="AI1777" s="70" t="str">
        <f t="shared" si="198"/>
        <v/>
      </c>
      <c r="AJ1777" s="70" t="str">
        <f t="shared" si="199"/>
        <v>X</v>
      </c>
      <c r="AK1777" s="70" t="str" cm="1">
        <f t="array" ref="AK1777">_xlfn.IFS(AH1777&lt;&gt;"","1",AI1777&lt;&gt;"","2",AJ1777&lt;&gt;"","3")</f>
        <v>3</v>
      </c>
    </row>
    <row r="1778" spans="1:37" x14ac:dyDescent="0.25">
      <c r="A1778" t="s">
        <v>992</v>
      </c>
      <c r="B1778" t="s">
        <v>582</v>
      </c>
      <c r="C1778" s="67" t="str">
        <f t="shared" si="194"/>
        <v>Katelyn Hupfer</v>
      </c>
      <c r="D1778" s="71" t="str" cm="1">
        <f t="array" ref="D1778">_xlfn.IFS(AK1778="1",CONCATENATE(C1778,"Regional"),AK1778="2",CONCATENATE(C1778,"Sectional"),AK1778="3",CONCATENATE(C1778,COUNTIF($C$1:C1778,C1778)))</f>
        <v>Katelyn Hupfer2</v>
      </c>
      <c r="E1778" s="66">
        <v>45160.291666666664</v>
      </c>
      <c r="F1778" t="s">
        <v>2592</v>
      </c>
      <c r="G1778" s="46">
        <v>90</v>
      </c>
      <c r="H1778" s="46">
        <v>99</v>
      </c>
      <c r="I1778" s="46">
        <v>49</v>
      </c>
      <c r="J1778" t="s">
        <v>124</v>
      </c>
      <c r="K1778" t="s">
        <v>90</v>
      </c>
      <c r="L1778" s="46">
        <v>5133</v>
      </c>
      <c r="M1778" s="46">
        <v>72</v>
      </c>
      <c r="N1778" s="46">
        <v>64.400000000000006</v>
      </c>
      <c r="O1778" s="46">
        <v>116</v>
      </c>
      <c r="P1778" s="46">
        <f t="shared" si="195"/>
        <v>2</v>
      </c>
      <c r="R1778" s="67" t="s">
        <v>1496</v>
      </c>
      <c r="S1778" s="67">
        <f>COUNTIF(Y$2:$Y$100,R1778)</f>
        <v>0</v>
      </c>
      <c r="V1778" s="67">
        <f t="shared" si="196"/>
        <v>0</v>
      </c>
      <c r="X1778"/>
      <c r="Y1778" s="67" t="str">
        <f t="shared" si="200"/>
        <v xml:space="preserve"> </v>
      </c>
      <c r="AB1778" t="s">
        <v>90</v>
      </c>
      <c r="AC1778" s="46">
        <v>5133</v>
      </c>
      <c r="AD1778" s="46">
        <v>72</v>
      </c>
      <c r="AE1778" s="46">
        <v>64.400000000000006</v>
      </c>
      <c r="AF1778" s="46">
        <v>116</v>
      </c>
      <c r="AH1778" s="70" t="str">
        <f t="shared" si="197"/>
        <v/>
      </c>
      <c r="AI1778" s="70" t="str">
        <f t="shared" si="198"/>
        <v/>
      </c>
      <c r="AJ1778" s="70" t="str">
        <f t="shared" si="199"/>
        <v>X</v>
      </c>
      <c r="AK1778" s="70" t="str" cm="1">
        <f t="array" ref="AK1778">_xlfn.IFS(AH1778&lt;&gt;"","1",AI1778&lt;&gt;"","2",AJ1778&lt;&gt;"","3")</f>
        <v>3</v>
      </c>
    </row>
    <row r="1779" spans="1:37" x14ac:dyDescent="0.25">
      <c r="A1779" t="s">
        <v>515</v>
      </c>
      <c r="B1779" t="s">
        <v>516</v>
      </c>
      <c r="C1779" s="67" t="str">
        <f t="shared" si="194"/>
        <v>Bea Vaughan</v>
      </c>
      <c r="D1779" s="71" t="str" cm="1">
        <f t="array" ref="D1779">_xlfn.IFS(AK1779="1",CONCATENATE(C1779,"Regional"),AK1779="2",CONCATENATE(C1779,"Sectional"),AK1779="3",CONCATENATE(C1779,COUNTIF($C$1:C1779,C1779)))</f>
        <v>Bea Vaughan3</v>
      </c>
      <c r="E1779" s="66">
        <v>45160.291666666664</v>
      </c>
      <c r="F1779" t="s">
        <v>2592</v>
      </c>
      <c r="G1779" s="46">
        <v>90</v>
      </c>
      <c r="H1779" s="46">
        <v>100</v>
      </c>
      <c r="I1779" s="46">
        <v>52</v>
      </c>
      <c r="J1779" t="s">
        <v>124</v>
      </c>
      <c r="K1779" t="s">
        <v>90</v>
      </c>
      <c r="L1779" s="46">
        <v>5133</v>
      </c>
      <c r="M1779" s="46">
        <v>72</v>
      </c>
      <c r="N1779" s="46">
        <v>64.400000000000006</v>
      </c>
      <c r="O1779" s="46">
        <v>116</v>
      </c>
      <c r="P1779" s="46">
        <f t="shared" si="195"/>
        <v>2</v>
      </c>
      <c r="R1779" s="67" t="s">
        <v>1195</v>
      </c>
      <c r="S1779" s="67">
        <f>COUNTIF(Y$2:$Y$100,R1779)</f>
        <v>0</v>
      </c>
      <c r="V1779" s="67">
        <f t="shared" si="196"/>
        <v>0</v>
      </c>
      <c r="X1779"/>
      <c r="Y1779" s="67" t="str">
        <f t="shared" si="200"/>
        <v xml:space="preserve"> </v>
      </c>
      <c r="AB1779" t="s">
        <v>90</v>
      </c>
      <c r="AC1779" s="46">
        <v>5133</v>
      </c>
      <c r="AD1779" s="46">
        <v>72</v>
      </c>
      <c r="AE1779" s="46">
        <v>64.400000000000006</v>
      </c>
      <c r="AF1779" s="46">
        <v>116</v>
      </c>
      <c r="AH1779" s="70" t="str">
        <f t="shared" si="197"/>
        <v/>
      </c>
      <c r="AI1779" s="70" t="str">
        <f t="shared" si="198"/>
        <v/>
      </c>
      <c r="AJ1779" s="70" t="str">
        <f t="shared" si="199"/>
        <v>X</v>
      </c>
      <c r="AK1779" s="70" t="str" cm="1">
        <f t="array" ref="AK1779">_xlfn.IFS(AH1779&lt;&gt;"","1",AI1779&lt;&gt;"","2",AJ1779&lt;&gt;"","3")</f>
        <v>3</v>
      </c>
    </row>
    <row r="1780" spans="1:37" x14ac:dyDescent="0.25">
      <c r="A1780" t="s">
        <v>782</v>
      </c>
      <c r="B1780" t="s">
        <v>783</v>
      </c>
      <c r="C1780" s="67" t="str">
        <f t="shared" si="194"/>
        <v>Haylee Mitcham</v>
      </c>
      <c r="D1780" s="71" t="str" cm="1">
        <f t="array" ref="D1780">_xlfn.IFS(AK1780="1",CONCATENATE(C1780,"Regional"),AK1780="2",CONCATENATE(C1780,"Sectional"),AK1780="3",CONCATENATE(C1780,COUNTIF($C$1:C1780,C1780)))</f>
        <v>Haylee Mitcham1</v>
      </c>
      <c r="E1780" s="66">
        <v>45160.291666666664</v>
      </c>
      <c r="F1780" t="s">
        <v>2592</v>
      </c>
      <c r="G1780" s="46">
        <v>90</v>
      </c>
      <c r="H1780" s="46">
        <v>100</v>
      </c>
      <c r="I1780" s="46">
        <v>52</v>
      </c>
      <c r="J1780" t="s">
        <v>124</v>
      </c>
      <c r="K1780" t="s">
        <v>90</v>
      </c>
      <c r="L1780" s="46">
        <v>5133</v>
      </c>
      <c r="M1780" s="46">
        <v>72</v>
      </c>
      <c r="N1780" s="46">
        <v>64.400000000000006</v>
      </c>
      <c r="O1780" s="46">
        <v>116</v>
      </c>
      <c r="P1780" s="46">
        <f t="shared" si="195"/>
        <v>2</v>
      </c>
      <c r="R1780" s="67" t="s">
        <v>1361</v>
      </c>
      <c r="S1780" s="67">
        <f>COUNTIF(Y$2:$Y$100,R1780)</f>
        <v>0</v>
      </c>
      <c r="V1780" s="67">
        <f t="shared" si="196"/>
        <v>0</v>
      </c>
      <c r="X1780"/>
      <c r="Y1780" s="67" t="str">
        <f t="shared" si="200"/>
        <v xml:space="preserve"> </v>
      </c>
      <c r="AB1780" t="s">
        <v>90</v>
      </c>
      <c r="AC1780" s="46">
        <v>5133</v>
      </c>
      <c r="AD1780" s="46">
        <v>72</v>
      </c>
      <c r="AE1780" s="46">
        <v>64.400000000000006</v>
      </c>
      <c r="AF1780" s="46">
        <v>116</v>
      </c>
      <c r="AH1780" s="70" t="str">
        <f t="shared" si="197"/>
        <v/>
      </c>
      <c r="AI1780" s="70" t="str">
        <f t="shared" si="198"/>
        <v/>
      </c>
      <c r="AJ1780" s="70" t="str">
        <f t="shared" si="199"/>
        <v>X</v>
      </c>
      <c r="AK1780" s="70" t="str" cm="1">
        <f t="array" ref="AK1780">_xlfn.IFS(AH1780&lt;&gt;"","1",AI1780&lt;&gt;"","2",AJ1780&lt;&gt;"","3")</f>
        <v>3</v>
      </c>
    </row>
    <row r="1781" spans="1:37" x14ac:dyDescent="0.25">
      <c r="A1781" t="s">
        <v>1661</v>
      </c>
      <c r="B1781" t="s">
        <v>570</v>
      </c>
      <c r="C1781" s="67" t="str">
        <f t="shared" si="194"/>
        <v>Sydney Koetterhagen</v>
      </c>
      <c r="D1781" s="71" t="str" cm="1">
        <f t="array" ref="D1781">_xlfn.IFS(AK1781="1",CONCATENATE(C1781,"Regional"),AK1781="2",CONCATENATE(C1781,"Sectional"),AK1781="3",CONCATENATE(C1781,COUNTIF($C$1:C1781,C1781)))</f>
        <v>Sydney Koetterhagen1</v>
      </c>
      <c r="E1781" s="66">
        <v>45160.291666666664</v>
      </c>
      <c r="F1781" t="s">
        <v>2592</v>
      </c>
      <c r="G1781" s="46">
        <v>90</v>
      </c>
      <c r="H1781" s="46">
        <v>100</v>
      </c>
      <c r="I1781" s="46">
        <v>52</v>
      </c>
      <c r="J1781" t="s">
        <v>124</v>
      </c>
      <c r="K1781" t="s">
        <v>90</v>
      </c>
      <c r="L1781" s="46">
        <v>5133</v>
      </c>
      <c r="M1781" s="46">
        <v>72</v>
      </c>
      <c r="N1781" s="46">
        <v>64.400000000000006</v>
      </c>
      <c r="O1781" s="46">
        <v>116</v>
      </c>
      <c r="P1781" s="46">
        <f t="shared" si="195"/>
        <v>2</v>
      </c>
      <c r="R1781" s="67" t="s">
        <v>3616</v>
      </c>
      <c r="S1781" s="67">
        <f>COUNTIF(Y$2:$Y$100,R1781)</f>
        <v>0</v>
      </c>
      <c r="V1781" s="67">
        <f t="shared" si="196"/>
        <v>0</v>
      </c>
      <c r="X1781"/>
      <c r="Y1781" s="67" t="str">
        <f t="shared" si="200"/>
        <v xml:space="preserve"> </v>
      </c>
      <c r="AB1781" t="s">
        <v>90</v>
      </c>
      <c r="AC1781" s="46">
        <v>5133</v>
      </c>
      <c r="AD1781" s="46">
        <v>72</v>
      </c>
      <c r="AE1781" s="46">
        <v>64.400000000000006</v>
      </c>
      <c r="AF1781" s="46">
        <v>116</v>
      </c>
      <c r="AH1781" s="70" t="str">
        <f t="shared" si="197"/>
        <v/>
      </c>
      <c r="AI1781" s="70" t="str">
        <f t="shared" si="198"/>
        <v/>
      </c>
      <c r="AJ1781" s="70" t="str">
        <f t="shared" si="199"/>
        <v>X</v>
      </c>
      <c r="AK1781" s="70" t="str" cm="1">
        <f t="array" ref="AK1781">_xlfn.IFS(AH1781&lt;&gt;"","1",AI1781&lt;&gt;"","2",AJ1781&lt;&gt;"","3")</f>
        <v>3</v>
      </c>
    </row>
    <row r="1782" spans="1:37" x14ac:dyDescent="0.25">
      <c r="A1782" t="s">
        <v>759</v>
      </c>
      <c r="B1782" t="s">
        <v>523</v>
      </c>
      <c r="C1782" s="67" t="str">
        <f t="shared" si="194"/>
        <v>Nora MacKelly</v>
      </c>
      <c r="D1782" s="71" t="str" cm="1">
        <f t="array" ref="D1782">_xlfn.IFS(AK1782="1",CONCATENATE(C1782,"Regional"),AK1782="2",CONCATENATE(C1782,"Sectional"),AK1782="3",CONCATENATE(C1782,COUNTIF($C$1:C1782,C1782)))</f>
        <v>Nora MacKelly3</v>
      </c>
      <c r="E1782" s="66">
        <v>45160.291666666664</v>
      </c>
      <c r="F1782" t="s">
        <v>2592</v>
      </c>
      <c r="G1782" s="46">
        <v>90</v>
      </c>
      <c r="H1782" s="46">
        <v>100</v>
      </c>
      <c r="I1782" s="46">
        <v>52</v>
      </c>
      <c r="J1782" t="s">
        <v>124</v>
      </c>
      <c r="K1782" t="s">
        <v>90</v>
      </c>
      <c r="L1782" s="46">
        <v>5133</v>
      </c>
      <c r="M1782" s="46">
        <v>72</v>
      </c>
      <c r="N1782" s="46">
        <v>64.400000000000006</v>
      </c>
      <c r="O1782" s="46">
        <v>116</v>
      </c>
      <c r="P1782" s="46">
        <f t="shared" si="195"/>
        <v>2</v>
      </c>
      <c r="R1782" s="67" t="s">
        <v>1345</v>
      </c>
      <c r="S1782" s="67">
        <f>COUNTIF(Y$2:$Y$100,R1782)</f>
        <v>0</v>
      </c>
      <c r="V1782" s="67">
        <f t="shared" si="196"/>
        <v>0</v>
      </c>
      <c r="X1782"/>
      <c r="Y1782" s="67" t="str">
        <f t="shared" si="200"/>
        <v xml:space="preserve"> </v>
      </c>
      <c r="AB1782" t="s">
        <v>90</v>
      </c>
      <c r="AC1782" s="46">
        <v>5133</v>
      </c>
      <c r="AD1782" s="46">
        <v>72</v>
      </c>
      <c r="AE1782" s="46">
        <v>64.400000000000006</v>
      </c>
      <c r="AF1782" s="46">
        <v>116</v>
      </c>
      <c r="AH1782" s="70" t="str">
        <f t="shared" si="197"/>
        <v/>
      </c>
      <c r="AI1782" s="70" t="str">
        <f t="shared" si="198"/>
        <v/>
      </c>
      <c r="AJ1782" s="70" t="str">
        <f t="shared" si="199"/>
        <v>X</v>
      </c>
      <c r="AK1782" s="70" t="str" cm="1">
        <f t="array" ref="AK1782">_xlfn.IFS(AH1782&lt;&gt;"","1",AI1782&lt;&gt;"","2",AJ1782&lt;&gt;"","3")</f>
        <v>3</v>
      </c>
    </row>
    <row r="1783" spans="1:37" x14ac:dyDescent="0.25">
      <c r="A1783" t="s">
        <v>316</v>
      </c>
      <c r="B1783" t="s">
        <v>257</v>
      </c>
      <c r="C1783" s="67" t="str">
        <f t="shared" si="194"/>
        <v>Teagan Morrison</v>
      </c>
      <c r="D1783" s="71" t="str" cm="1">
        <f t="array" ref="D1783">_xlfn.IFS(AK1783="1",CONCATENATE(C1783,"Regional"),AK1783="2",CONCATENATE(C1783,"Sectional"),AK1783="3",CONCATENATE(C1783,COUNTIF($C$1:C1783,C1783)))</f>
        <v>Teagan Morrison2</v>
      </c>
      <c r="E1783" s="66">
        <v>45160.291666666664</v>
      </c>
      <c r="F1783" t="s">
        <v>2592</v>
      </c>
      <c r="G1783" s="46">
        <v>90</v>
      </c>
      <c r="H1783" s="46">
        <v>100</v>
      </c>
      <c r="I1783" s="46">
        <v>52</v>
      </c>
      <c r="J1783" t="s">
        <v>124</v>
      </c>
      <c r="K1783" t="s">
        <v>90</v>
      </c>
      <c r="L1783" s="46">
        <v>5133</v>
      </c>
      <c r="M1783" s="46">
        <v>72</v>
      </c>
      <c r="N1783" s="46">
        <v>64.400000000000006</v>
      </c>
      <c r="O1783" s="46">
        <v>116</v>
      </c>
      <c r="P1783" s="46">
        <f t="shared" si="195"/>
        <v>2</v>
      </c>
      <c r="R1783" s="67" t="s">
        <v>1322</v>
      </c>
      <c r="S1783" s="67">
        <f>COUNTIF(Y$2:$Y$100,R1783)</f>
        <v>0</v>
      </c>
      <c r="V1783" s="67">
        <f t="shared" si="196"/>
        <v>0</v>
      </c>
      <c r="X1783"/>
      <c r="Y1783" s="67" t="str">
        <f t="shared" si="200"/>
        <v xml:space="preserve"> </v>
      </c>
      <c r="AB1783" t="s">
        <v>90</v>
      </c>
      <c r="AC1783" s="46">
        <v>5133</v>
      </c>
      <c r="AD1783" s="46">
        <v>72</v>
      </c>
      <c r="AE1783" s="46">
        <v>64.400000000000006</v>
      </c>
      <c r="AF1783" s="46">
        <v>116</v>
      </c>
      <c r="AH1783" s="70" t="str">
        <f t="shared" si="197"/>
        <v/>
      </c>
      <c r="AI1783" s="70" t="str">
        <f t="shared" si="198"/>
        <v/>
      </c>
      <c r="AJ1783" s="70" t="str">
        <f t="shared" si="199"/>
        <v>X</v>
      </c>
      <c r="AK1783" s="70" t="str" cm="1">
        <f t="array" ref="AK1783">_xlfn.IFS(AH1783&lt;&gt;"","1",AI1783&lt;&gt;"","2",AJ1783&lt;&gt;"","3")</f>
        <v>3</v>
      </c>
    </row>
    <row r="1784" spans="1:37" x14ac:dyDescent="0.25">
      <c r="A1784" t="s">
        <v>321</v>
      </c>
      <c r="B1784" t="s">
        <v>1002</v>
      </c>
      <c r="C1784" s="67" t="str">
        <f t="shared" si="194"/>
        <v>Landry Nelson</v>
      </c>
      <c r="D1784" s="71" t="str" cm="1">
        <f t="array" ref="D1784">_xlfn.IFS(AK1784="1",CONCATENATE(C1784,"Regional"),AK1784="2",CONCATENATE(C1784,"Sectional"),AK1784="3",CONCATENATE(C1784,COUNTIF($C$1:C1784,C1784)))</f>
        <v>Landry Nelson2</v>
      </c>
      <c r="E1784" s="66">
        <v>45160.291666666664</v>
      </c>
      <c r="F1784" t="s">
        <v>2592</v>
      </c>
      <c r="G1784" s="46">
        <v>90</v>
      </c>
      <c r="H1784" s="46">
        <v>100</v>
      </c>
      <c r="I1784" s="46">
        <v>52</v>
      </c>
      <c r="J1784" t="s">
        <v>124</v>
      </c>
      <c r="K1784" t="s">
        <v>90</v>
      </c>
      <c r="L1784" s="46">
        <v>5133</v>
      </c>
      <c r="M1784" s="46">
        <v>72</v>
      </c>
      <c r="N1784" s="46">
        <v>64.400000000000006</v>
      </c>
      <c r="O1784" s="46">
        <v>116</v>
      </c>
      <c r="P1784" s="46">
        <f t="shared" si="195"/>
        <v>2</v>
      </c>
      <c r="R1784" s="67" t="s">
        <v>1504</v>
      </c>
      <c r="S1784" s="67">
        <f>COUNTIF(Y$2:$Y$100,R1784)</f>
        <v>0</v>
      </c>
      <c r="V1784" s="67">
        <f t="shared" si="196"/>
        <v>0</v>
      </c>
      <c r="X1784"/>
      <c r="Y1784" s="67" t="str">
        <f t="shared" si="200"/>
        <v xml:space="preserve"> </v>
      </c>
      <c r="AB1784" t="s">
        <v>90</v>
      </c>
      <c r="AC1784" s="46">
        <v>5133</v>
      </c>
      <c r="AD1784" s="46">
        <v>72</v>
      </c>
      <c r="AE1784" s="46">
        <v>64.400000000000006</v>
      </c>
      <c r="AF1784" s="46">
        <v>116</v>
      </c>
      <c r="AH1784" s="70" t="str">
        <f t="shared" si="197"/>
        <v/>
      </c>
      <c r="AI1784" s="70" t="str">
        <f t="shared" si="198"/>
        <v/>
      </c>
      <c r="AJ1784" s="70" t="str">
        <f t="shared" si="199"/>
        <v>X</v>
      </c>
      <c r="AK1784" s="70" t="str" cm="1">
        <f t="array" ref="AK1784">_xlfn.IFS(AH1784&lt;&gt;"","1",AI1784&lt;&gt;"","2",AJ1784&lt;&gt;"","3")</f>
        <v>3</v>
      </c>
    </row>
    <row r="1785" spans="1:37" x14ac:dyDescent="0.25">
      <c r="A1785" t="s">
        <v>701</v>
      </c>
      <c r="B1785" t="s">
        <v>362</v>
      </c>
      <c r="C1785" s="67" t="str">
        <f t="shared" si="194"/>
        <v>Emma Bruckman</v>
      </c>
      <c r="D1785" s="71" t="str" cm="1">
        <f t="array" ref="D1785">_xlfn.IFS(AK1785="1",CONCATENATE(C1785,"Regional"),AK1785="2",CONCATENATE(C1785,"Sectional"),AK1785="3",CONCATENATE(C1785,COUNTIF($C$1:C1785,C1785)))</f>
        <v>Emma Bruckman2</v>
      </c>
      <c r="E1785" s="66">
        <v>45160.291666666664</v>
      </c>
      <c r="F1785" t="s">
        <v>2592</v>
      </c>
      <c r="G1785" s="46">
        <v>90</v>
      </c>
      <c r="H1785" s="46">
        <v>100</v>
      </c>
      <c r="I1785" s="46">
        <v>52</v>
      </c>
      <c r="J1785" t="s">
        <v>124</v>
      </c>
      <c r="K1785" t="s">
        <v>90</v>
      </c>
      <c r="L1785" s="46">
        <v>5133</v>
      </c>
      <c r="M1785" s="46">
        <v>72</v>
      </c>
      <c r="N1785" s="46">
        <v>64.400000000000006</v>
      </c>
      <c r="O1785" s="46">
        <v>116</v>
      </c>
      <c r="P1785" s="46">
        <f t="shared" si="195"/>
        <v>2</v>
      </c>
      <c r="R1785" s="67" t="s">
        <v>1305</v>
      </c>
      <c r="S1785" s="67">
        <f>COUNTIF(Y$2:$Y$100,R1785)</f>
        <v>0</v>
      </c>
      <c r="V1785" s="67">
        <f t="shared" si="196"/>
        <v>0</v>
      </c>
      <c r="X1785"/>
      <c r="Y1785" s="67" t="str">
        <f t="shared" si="200"/>
        <v xml:space="preserve"> </v>
      </c>
      <c r="AB1785" t="s">
        <v>90</v>
      </c>
      <c r="AC1785" s="46">
        <v>5133</v>
      </c>
      <c r="AD1785" s="46">
        <v>72</v>
      </c>
      <c r="AE1785" s="46">
        <v>64.400000000000006</v>
      </c>
      <c r="AF1785" s="46">
        <v>116</v>
      </c>
      <c r="AH1785" s="70" t="str">
        <f t="shared" si="197"/>
        <v/>
      </c>
      <c r="AI1785" s="70" t="str">
        <f t="shared" si="198"/>
        <v/>
      </c>
      <c r="AJ1785" s="70" t="str">
        <f t="shared" si="199"/>
        <v>X</v>
      </c>
      <c r="AK1785" s="70" t="str" cm="1">
        <f t="array" ref="AK1785">_xlfn.IFS(AH1785&lt;&gt;"","1",AI1785&lt;&gt;"","2",AJ1785&lt;&gt;"","3")</f>
        <v>3</v>
      </c>
    </row>
    <row r="1786" spans="1:37" x14ac:dyDescent="0.25">
      <c r="A1786" t="s">
        <v>1940</v>
      </c>
      <c r="B1786" t="s">
        <v>401</v>
      </c>
      <c r="C1786" s="67" t="str">
        <f t="shared" si="194"/>
        <v>Hannah Okel</v>
      </c>
      <c r="D1786" s="71" t="str" cm="1">
        <f t="array" ref="D1786">_xlfn.IFS(AK1786="1",CONCATENATE(C1786,"Regional"),AK1786="2",CONCATENATE(C1786,"Sectional"),AK1786="3",CONCATENATE(C1786,COUNTIF($C$1:C1786,C1786)))</f>
        <v>Hannah Okel4</v>
      </c>
      <c r="E1786" s="66">
        <v>45160.291666666664</v>
      </c>
      <c r="F1786" t="s">
        <v>2592</v>
      </c>
      <c r="G1786" s="46">
        <v>90</v>
      </c>
      <c r="H1786" s="46">
        <v>100</v>
      </c>
      <c r="I1786" s="46">
        <v>52</v>
      </c>
      <c r="J1786" t="s">
        <v>124</v>
      </c>
      <c r="K1786" t="s">
        <v>90</v>
      </c>
      <c r="L1786" s="46">
        <v>5133</v>
      </c>
      <c r="M1786" s="46">
        <v>72</v>
      </c>
      <c r="N1786" s="46">
        <v>64.400000000000006</v>
      </c>
      <c r="O1786" s="46">
        <v>116</v>
      </c>
      <c r="P1786" s="46">
        <f t="shared" si="195"/>
        <v>2</v>
      </c>
      <c r="R1786" s="67" t="s">
        <v>2957</v>
      </c>
      <c r="S1786" s="67">
        <f>COUNTIF(Y$2:$Y$100,R1786)</f>
        <v>0</v>
      </c>
      <c r="V1786" s="67">
        <f t="shared" si="196"/>
        <v>0</v>
      </c>
      <c r="X1786"/>
      <c r="Y1786" s="67" t="str">
        <f t="shared" si="200"/>
        <v xml:space="preserve"> </v>
      </c>
      <c r="AB1786" t="s">
        <v>90</v>
      </c>
      <c r="AC1786" s="46">
        <v>5133</v>
      </c>
      <c r="AD1786" s="46">
        <v>72</v>
      </c>
      <c r="AE1786" s="46">
        <v>64.400000000000006</v>
      </c>
      <c r="AF1786" s="46">
        <v>116</v>
      </c>
      <c r="AH1786" s="70" t="str">
        <f t="shared" si="197"/>
        <v/>
      </c>
      <c r="AI1786" s="70" t="str">
        <f t="shared" si="198"/>
        <v/>
      </c>
      <c r="AJ1786" s="70" t="str">
        <f t="shared" si="199"/>
        <v>X</v>
      </c>
      <c r="AK1786" s="70" t="str" cm="1">
        <f t="array" ref="AK1786">_xlfn.IFS(AH1786&lt;&gt;"","1",AI1786&lt;&gt;"","2",AJ1786&lt;&gt;"","3")</f>
        <v>3</v>
      </c>
    </row>
    <row r="1787" spans="1:37" x14ac:dyDescent="0.25">
      <c r="A1787" t="s">
        <v>821</v>
      </c>
      <c r="B1787" t="s">
        <v>822</v>
      </c>
      <c r="C1787" s="67" t="str">
        <f t="shared" si="194"/>
        <v>Viviana Hruby</v>
      </c>
      <c r="D1787" s="71" t="str" cm="1">
        <f t="array" ref="D1787">_xlfn.IFS(AK1787="1",CONCATENATE(C1787,"Regional"),AK1787="2",CONCATENATE(C1787,"Sectional"),AK1787="3",CONCATENATE(C1787,COUNTIF($C$1:C1787,C1787)))</f>
        <v>Viviana Hruby4</v>
      </c>
      <c r="E1787" s="66">
        <v>45160.291666666664</v>
      </c>
      <c r="F1787" t="s">
        <v>2592</v>
      </c>
      <c r="G1787" s="46">
        <v>90</v>
      </c>
      <c r="H1787" s="46">
        <v>101</v>
      </c>
      <c r="I1787" s="46">
        <v>60</v>
      </c>
      <c r="J1787" t="s">
        <v>124</v>
      </c>
      <c r="K1787" t="s">
        <v>90</v>
      </c>
      <c r="L1787" s="46">
        <v>5133</v>
      </c>
      <c r="M1787" s="46">
        <v>72</v>
      </c>
      <c r="N1787" s="46">
        <v>64.400000000000006</v>
      </c>
      <c r="O1787" s="46">
        <v>116</v>
      </c>
      <c r="P1787" s="46">
        <f t="shared" si="195"/>
        <v>2</v>
      </c>
      <c r="R1787" s="67" t="s">
        <v>1380</v>
      </c>
      <c r="S1787" s="67">
        <f>COUNTIF(Y$2:$Y$100,R1787)</f>
        <v>0</v>
      </c>
      <c r="V1787" s="67">
        <f t="shared" si="196"/>
        <v>0</v>
      </c>
      <c r="X1787"/>
      <c r="Y1787" s="67" t="str">
        <f t="shared" si="200"/>
        <v xml:space="preserve"> </v>
      </c>
      <c r="AB1787" t="s">
        <v>90</v>
      </c>
      <c r="AC1787" s="46">
        <v>5133</v>
      </c>
      <c r="AD1787" s="46">
        <v>72</v>
      </c>
      <c r="AE1787" s="46">
        <v>64.400000000000006</v>
      </c>
      <c r="AF1787" s="46">
        <v>116</v>
      </c>
      <c r="AH1787" s="70" t="str">
        <f t="shared" si="197"/>
        <v/>
      </c>
      <c r="AI1787" s="70" t="str">
        <f t="shared" si="198"/>
        <v/>
      </c>
      <c r="AJ1787" s="70" t="str">
        <f t="shared" si="199"/>
        <v>X</v>
      </c>
      <c r="AK1787" s="70" t="str" cm="1">
        <f t="array" ref="AK1787">_xlfn.IFS(AH1787&lt;&gt;"","1",AI1787&lt;&gt;"","2",AJ1787&lt;&gt;"","3")</f>
        <v>3</v>
      </c>
    </row>
    <row r="1788" spans="1:37" x14ac:dyDescent="0.25">
      <c r="A1788" t="s">
        <v>186</v>
      </c>
      <c r="B1788" t="s">
        <v>787</v>
      </c>
      <c r="C1788" s="67" t="str">
        <f t="shared" si="194"/>
        <v>Gabija Anderson</v>
      </c>
      <c r="D1788" s="71" t="str" cm="1">
        <f t="array" ref="D1788">_xlfn.IFS(AK1788="1",CONCATENATE(C1788,"Regional"),AK1788="2",CONCATENATE(C1788,"Sectional"),AK1788="3",CONCATENATE(C1788,COUNTIF($C$1:C1788,C1788)))</f>
        <v>Gabija Anderson2</v>
      </c>
      <c r="E1788" s="66">
        <v>45160.291666666664</v>
      </c>
      <c r="F1788" t="s">
        <v>2592</v>
      </c>
      <c r="G1788" s="46">
        <v>90</v>
      </c>
      <c r="H1788" s="46">
        <v>102</v>
      </c>
      <c r="I1788" s="46">
        <v>61</v>
      </c>
      <c r="J1788" t="s">
        <v>124</v>
      </c>
      <c r="K1788" t="s">
        <v>90</v>
      </c>
      <c r="L1788" s="46">
        <v>5133</v>
      </c>
      <c r="M1788" s="46">
        <v>72</v>
      </c>
      <c r="N1788" s="46">
        <v>64.400000000000006</v>
      </c>
      <c r="O1788" s="46">
        <v>116</v>
      </c>
      <c r="P1788" s="46">
        <f t="shared" si="195"/>
        <v>2</v>
      </c>
      <c r="R1788" s="67" t="s">
        <v>3486</v>
      </c>
      <c r="S1788" s="67">
        <f>COUNTIF(Y$2:$Y$100,R1788)</f>
        <v>0</v>
      </c>
      <c r="V1788" s="67">
        <f t="shared" si="196"/>
        <v>0</v>
      </c>
      <c r="X1788"/>
      <c r="Y1788" s="67" t="str">
        <f t="shared" si="200"/>
        <v xml:space="preserve"> </v>
      </c>
      <c r="AB1788" t="s">
        <v>90</v>
      </c>
      <c r="AC1788" s="46">
        <v>5133</v>
      </c>
      <c r="AD1788" s="46">
        <v>72</v>
      </c>
      <c r="AE1788" s="46">
        <v>64.400000000000006</v>
      </c>
      <c r="AF1788" s="46">
        <v>116</v>
      </c>
      <c r="AH1788" s="70" t="str">
        <f t="shared" si="197"/>
        <v/>
      </c>
      <c r="AI1788" s="70" t="str">
        <f t="shared" si="198"/>
        <v/>
      </c>
      <c r="AJ1788" s="70" t="str">
        <f t="shared" si="199"/>
        <v>X</v>
      </c>
      <c r="AK1788" s="70" t="str" cm="1">
        <f t="array" ref="AK1788">_xlfn.IFS(AH1788&lt;&gt;"","1",AI1788&lt;&gt;"","2",AJ1788&lt;&gt;"","3")</f>
        <v>3</v>
      </c>
    </row>
    <row r="1789" spans="1:37" x14ac:dyDescent="0.25">
      <c r="A1789" t="s">
        <v>744</v>
      </c>
      <c r="B1789" t="s">
        <v>393</v>
      </c>
      <c r="C1789" s="67" t="str">
        <f t="shared" si="194"/>
        <v>Mia Reischel</v>
      </c>
      <c r="D1789" s="71" t="str" cm="1">
        <f t="array" ref="D1789">_xlfn.IFS(AK1789="1",CONCATENATE(C1789,"Regional"),AK1789="2",CONCATENATE(C1789,"Sectional"),AK1789="3",CONCATENATE(C1789,COUNTIF($C$1:C1789,C1789)))</f>
        <v>Mia Reischel3</v>
      </c>
      <c r="E1789" s="66">
        <v>45160.291666666664</v>
      </c>
      <c r="F1789" t="s">
        <v>2592</v>
      </c>
      <c r="G1789" s="46">
        <v>90</v>
      </c>
      <c r="H1789" s="46">
        <v>102</v>
      </c>
      <c r="I1789" s="46">
        <v>61</v>
      </c>
      <c r="J1789" t="s">
        <v>124</v>
      </c>
      <c r="K1789" t="s">
        <v>90</v>
      </c>
      <c r="L1789" s="46">
        <v>5133</v>
      </c>
      <c r="M1789" s="46">
        <v>72</v>
      </c>
      <c r="N1789" s="46">
        <v>64.400000000000006</v>
      </c>
      <c r="O1789" s="46">
        <v>116</v>
      </c>
      <c r="P1789" s="46">
        <f t="shared" si="195"/>
        <v>2</v>
      </c>
      <c r="R1789" s="67" t="s">
        <v>1332</v>
      </c>
      <c r="S1789" s="67">
        <f>COUNTIF(Y$2:$Y$100,R1789)</f>
        <v>0</v>
      </c>
      <c r="V1789" s="67">
        <f t="shared" si="196"/>
        <v>0</v>
      </c>
      <c r="X1789"/>
      <c r="Y1789" s="67" t="str">
        <f t="shared" si="200"/>
        <v xml:space="preserve"> </v>
      </c>
      <c r="AB1789" t="s">
        <v>90</v>
      </c>
      <c r="AC1789" s="46">
        <v>5133</v>
      </c>
      <c r="AD1789" s="46">
        <v>72</v>
      </c>
      <c r="AE1789" s="46">
        <v>64.400000000000006</v>
      </c>
      <c r="AF1789" s="46">
        <v>116</v>
      </c>
      <c r="AH1789" s="70" t="str">
        <f t="shared" si="197"/>
        <v/>
      </c>
      <c r="AI1789" s="70" t="str">
        <f t="shared" si="198"/>
        <v/>
      </c>
      <c r="AJ1789" s="70" t="str">
        <f t="shared" si="199"/>
        <v>X</v>
      </c>
      <c r="AK1789" s="70" t="str" cm="1">
        <f t="array" ref="AK1789">_xlfn.IFS(AH1789&lt;&gt;"","1",AI1789&lt;&gt;"","2",AJ1789&lt;&gt;"","3")</f>
        <v>3</v>
      </c>
    </row>
    <row r="1790" spans="1:37" x14ac:dyDescent="0.25">
      <c r="A1790" t="s">
        <v>229</v>
      </c>
      <c r="B1790" t="s">
        <v>2010</v>
      </c>
      <c r="C1790" s="67" t="str">
        <f t="shared" si="194"/>
        <v>Ciara Clark</v>
      </c>
      <c r="D1790" s="71" t="str" cm="1">
        <f t="array" ref="D1790">_xlfn.IFS(AK1790="1",CONCATENATE(C1790,"Regional"),AK1790="2",CONCATENATE(C1790,"Sectional"),AK1790="3",CONCATENATE(C1790,COUNTIF($C$1:C1790,C1790)))</f>
        <v>Ciara Clark2</v>
      </c>
      <c r="E1790" s="66">
        <v>45160.291666666664</v>
      </c>
      <c r="F1790" t="s">
        <v>2592</v>
      </c>
      <c r="G1790" s="46">
        <v>90</v>
      </c>
      <c r="H1790" s="46">
        <v>102</v>
      </c>
      <c r="I1790" s="46">
        <v>61</v>
      </c>
      <c r="J1790" t="s">
        <v>124</v>
      </c>
      <c r="K1790" t="s">
        <v>90</v>
      </c>
      <c r="L1790" s="46">
        <v>5133</v>
      </c>
      <c r="M1790" s="46">
        <v>72</v>
      </c>
      <c r="N1790" s="46">
        <v>64.400000000000006</v>
      </c>
      <c r="O1790" s="46">
        <v>116</v>
      </c>
      <c r="P1790" s="46">
        <f t="shared" si="195"/>
        <v>2</v>
      </c>
      <c r="R1790" s="67" t="s">
        <v>3023</v>
      </c>
      <c r="S1790" s="67">
        <f>COUNTIF(Y$2:$Y$100,R1790)</f>
        <v>0</v>
      </c>
      <c r="V1790" s="67">
        <f t="shared" si="196"/>
        <v>0</v>
      </c>
      <c r="X1790"/>
      <c r="Y1790" s="67" t="str">
        <f t="shared" si="200"/>
        <v xml:space="preserve"> </v>
      </c>
      <c r="AB1790" t="s">
        <v>90</v>
      </c>
      <c r="AC1790" s="46">
        <v>5133</v>
      </c>
      <c r="AD1790" s="46">
        <v>72</v>
      </c>
      <c r="AE1790" s="46">
        <v>64.400000000000006</v>
      </c>
      <c r="AF1790" s="46">
        <v>116</v>
      </c>
      <c r="AH1790" s="70" t="str">
        <f t="shared" si="197"/>
        <v/>
      </c>
      <c r="AI1790" s="70" t="str">
        <f t="shared" si="198"/>
        <v/>
      </c>
      <c r="AJ1790" s="70" t="str">
        <f t="shared" si="199"/>
        <v>X</v>
      </c>
      <c r="AK1790" s="70" t="str" cm="1">
        <f t="array" ref="AK1790">_xlfn.IFS(AH1790&lt;&gt;"","1",AI1790&lt;&gt;"","2",AJ1790&lt;&gt;"","3")</f>
        <v>3</v>
      </c>
    </row>
    <row r="1791" spans="1:37" x14ac:dyDescent="0.25">
      <c r="A1791" t="s">
        <v>758</v>
      </c>
      <c r="B1791" t="s">
        <v>653</v>
      </c>
      <c r="C1791" s="67" t="str">
        <f t="shared" si="194"/>
        <v>Addy Greenspan</v>
      </c>
      <c r="D1791" s="71" t="str" cm="1">
        <f t="array" ref="D1791">_xlfn.IFS(AK1791="1",CONCATENATE(C1791,"Regional"),AK1791="2",CONCATENATE(C1791,"Sectional"),AK1791="3",CONCATENATE(C1791,COUNTIF($C$1:C1791,C1791)))</f>
        <v>Addy Greenspan1</v>
      </c>
      <c r="E1791" s="66">
        <v>45160.291666666664</v>
      </c>
      <c r="F1791" t="s">
        <v>2592</v>
      </c>
      <c r="G1791" s="46">
        <v>90</v>
      </c>
      <c r="H1791" s="46">
        <v>103</v>
      </c>
      <c r="I1791" s="46">
        <v>64</v>
      </c>
      <c r="J1791" t="s">
        <v>124</v>
      </c>
      <c r="K1791" t="s">
        <v>90</v>
      </c>
      <c r="L1791" s="46">
        <v>5133</v>
      </c>
      <c r="M1791" s="46">
        <v>72</v>
      </c>
      <c r="N1791" s="46">
        <v>64.400000000000006</v>
      </c>
      <c r="O1791" s="46">
        <v>116</v>
      </c>
      <c r="P1791" s="46">
        <f t="shared" si="195"/>
        <v>2</v>
      </c>
      <c r="R1791" s="67" t="s">
        <v>1344</v>
      </c>
      <c r="S1791" s="67">
        <f>COUNTIF(Y$2:$Y$100,R1791)</f>
        <v>0</v>
      </c>
      <c r="V1791" s="67">
        <f t="shared" si="196"/>
        <v>0</v>
      </c>
      <c r="X1791"/>
      <c r="Y1791" s="67" t="str">
        <f t="shared" si="200"/>
        <v xml:space="preserve"> </v>
      </c>
      <c r="AB1791" t="s">
        <v>90</v>
      </c>
      <c r="AC1791" s="46">
        <v>5133</v>
      </c>
      <c r="AD1791" s="46">
        <v>72</v>
      </c>
      <c r="AE1791" s="46">
        <v>64.400000000000006</v>
      </c>
      <c r="AF1791" s="46">
        <v>116</v>
      </c>
      <c r="AH1791" s="70" t="str">
        <f t="shared" si="197"/>
        <v/>
      </c>
      <c r="AI1791" s="70" t="str">
        <f t="shared" si="198"/>
        <v/>
      </c>
      <c r="AJ1791" s="70" t="str">
        <f t="shared" si="199"/>
        <v>X</v>
      </c>
      <c r="AK1791" s="70" t="str" cm="1">
        <f t="array" ref="AK1791">_xlfn.IFS(AH1791&lt;&gt;"","1",AI1791&lt;&gt;"","2",AJ1791&lt;&gt;"","3")</f>
        <v>3</v>
      </c>
    </row>
    <row r="1792" spans="1:37" x14ac:dyDescent="0.25">
      <c r="A1792" t="s">
        <v>305</v>
      </c>
      <c r="B1792" t="s">
        <v>345</v>
      </c>
      <c r="C1792" s="67" t="str">
        <f t="shared" si="194"/>
        <v>Abigail Martin</v>
      </c>
      <c r="D1792" s="71" t="str" cm="1">
        <f t="array" ref="D1792">_xlfn.IFS(AK1792="1",CONCATENATE(C1792,"Regional"),AK1792="2",CONCATENATE(C1792,"Sectional"),AK1792="3",CONCATENATE(C1792,COUNTIF($C$1:C1792,C1792)))</f>
        <v>Abigail Martin2</v>
      </c>
      <c r="E1792" s="66">
        <v>45160.291666666664</v>
      </c>
      <c r="F1792" t="s">
        <v>2592</v>
      </c>
      <c r="G1792" s="46">
        <v>90</v>
      </c>
      <c r="H1792" s="46">
        <v>103</v>
      </c>
      <c r="I1792" s="46">
        <v>64</v>
      </c>
      <c r="J1792" t="s">
        <v>124</v>
      </c>
      <c r="K1792" t="s">
        <v>90</v>
      </c>
      <c r="L1792" s="46">
        <v>5133</v>
      </c>
      <c r="M1792" s="46">
        <v>72</v>
      </c>
      <c r="N1792" s="46">
        <v>64.400000000000006</v>
      </c>
      <c r="O1792" s="46">
        <v>116</v>
      </c>
      <c r="P1792" s="46">
        <f t="shared" si="195"/>
        <v>2</v>
      </c>
      <c r="R1792" s="67" t="s">
        <v>1185</v>
      </c>
      <c r="S1792" s="67">
        <f>COUNTIF(Y$2:$Y$100,R1792)</f>
        <v>0</v>
      </c>
      <c r="V1792" s="67">
        <f t="shared" si="196"/>
        <v>0</v>
      </c>
      <c r="X1792"/>
      <c r="Y1792" s="67" t="str">
        <f t="shared" si="200"/>
        <v xml:space="preserve"> </v>
      </c>
      <c r="AB1792" t="s">
        <v>90</v>
      </c>
      <c r="AC1792" s="46">
        <v>5133</v>
      </c>
      <c r="AD1792" s="46">
        <v>72</v>
      </c>
      <c r="AE1792" s="46">
        <v>64.400000000000006</v>
      </c>
      <c r="AF1792" s="46">
        <v>116</v>
      </c>
      <c r="AH1792" s="70" t="str">
        <f t="shared" si="197"/>
        <v/>
      </c>
      <c r="AI1792" s="70" t="str">
        <f t="shared" si="198"/>
        <v/>
      </c>
      <c r="AJ1792" s="70" t="str">
        <f t="shared" si="199"/>
        <v>X</v>
      </c>
      <c r="AK1792" s="70" t="str" cm="1">
        <f t="array" ref="AK1792">_xlfn.IFS(AH1792&lt;&gt;"","1",AI1792&lt;&gt;"","2",AJ1792&lt;&gt;"","3")</f>
        <v>3</v>
      </c>
    </row>
    <row r="1793" spans="1:37" x14ac:dyDescent="0.25">
      <c r="A1793" t="s">
        <v>1937</v>
      </c>
      <c r="B1793" t="s">
        <v>1938</v>
      </c>
      <c r="C1793" s="67" t="str">
        <f t="shared" si="194"/>
        <v>Meredith Thomas</v>
      </c>
      <c r="D1793" s="71" t="str" cm="1">
        <f t="array" ref="D1793">_xlfn.IFS(AK1793="1",CONCATENATE(C1793,"Regional"),AK1793="2",CONCATENATE(C1793,"Sectional"),AK1793="3",CONCATENATE(C1793,COUNTIF($C$1:C1793,C1793)))</f>
        <v>Meredith Thomas3</v>
      </c>
      <c r="E1793" s="66">
        <v>45160.291666666664</v>
      </c>
      <c r="F1793" t="s">
        <v>2592</v>
      </c>
      <c r="G1793" s="46">
        <v>90</v>
      </c>
      <c r="H1793" s="46">
        <v>103</v>
      </c>
      <c r="I1793" s="46">
        <v>64</v>
      </c>
      <c r="J1793" t="s">
        <v>124</v>
      </c>
      <c r="K1793" t="s">
        <v>90</v>
      </c>
      <c r="L1793" s="46">
        <v>5133</v>
      </c>
      <c r="M1793" s="46">
        <v>72</v>
      </c>
      <c r="N1793" s="46">
        <v>64.400000000000006</v>
      </c>
      <c r="O1793" s="46">
        <v>116</v>
      </c>
      <c r="P1793" s="46">
        <f t="shared" si="195"/>
        <v>2</v>
      </c>
      <c r="R1793" s="67" t="s">
        <v>2953</v>
      </c>
      <c r="S1793" s="67">
        <f>COUNTIF(Y$2:$Y$100,R1793)</f>
        <v>0</v>
      </c>
      <c r="V1793" s="67">
        <f t="shared" si="196"/>
        <v>0</v>
      </c>
      <c r="X1793"/>
      <c r="Y1793" s="67" t="str">
        <f t="shared" si="200"/>
        <v xml:space="preserve"> </v>
      </c>
      <c r="AB1793" t="s">
        <v>90</v>
      </c>
      <c r="AC1793" s="46">
        <v>5133</v>
      </c>
      <c r="AD1793" s="46">
        <v>72</v>
      </c>
      <c r="AE1793" s="46">
        <v>64.400000000000006</v>
      </c>
      <c r="AF1793" s="46">
        <v>116</v>
      </c>
      <c r="AH1793" s="70" t="str">
        <f t="shared" si="197"/>
        <v/>
      </c>
      <c r="AI1793" s="70" t="str">
        <f t="shared" si="198"/>
        <v/>
      </c>
      <c r="AJ1793" s="70" t="str">
        <f t="shared" si="199"/>
        <v>X</v>
      </c>
      <c r="AK1793" s="70" t="str" cm="1">
        <f t="array" ref="AK1793">_xlfn.IFS(AH1793&lt;&gt;"","1",AI1793&lt;&gt;"","2",AJ1793&lt;&gt;"","3")</f>
        <v>3</v>
      </c>
    </row>
    <row r="1794" spans="1:37" x14ac:dyDescent="0.25">
      <c r="A1794" t="s">
        <v>794</v>
      </c>
      <c r="B1794" t="s">
        <v>795</v>
      </c>
      <c r="C1794" s="67" t="str">
        <f t="shared" ref="C1794:C1857" si="201">CONCATENATE(B1794," ",A1794)</f>
        <v>MaryGrace Schlifske</v>
      </c>
      <c r="D1794" s="71" t="str" cm="1">
        <f t="array" ref="D1794">_xlfn.IFS(AK1794="1",CONCATENATE(C1794,"Regional"),AK1794="2",CONCATENATE(C1794,"Sectional"),AK1794="3",CONCATENATE(C1794,COUNTIF($C$1:C1794,C1794)))</f>
        <v>MaryGrace Schlifske1</v>
      </c>
      <c r="E1794" s="66">
        <v>45160.291666666664</v>
      </c>
      <c r="F1794" t="s">
        <v>2592</v>
      </c>
      <c r="G1794" s="46">
        <v>90</v>
      </c>
      <c r="H1794" s="46">
        <v>104</v>
      </c>
      <c r="I1794" s="46">
        <v>67</v>
      </c>
      <c r="J1794" t="s">
        <v>124</v>
      </c>
      <c r="K1794" t="s">
        <v>90</v>
      </c>
      <c r="L1794" s="46">
        <v>5133</v>
      </c>
      <c r="M1794" s="46">
        <v>72</v>
      </c>
      <c r="N1794" s="46">
        <v>64.400000000000006</v>
      </c>
      <c r="O1794" s="46">
        <v>116</v>
      </c>
      <c r="P1794" s="46">
        <f t="shared" ref="P1794:P1857" si="202">IF(L1794&gt;4000,2,1)</f>
        <v>2</v>
      </c>
      <c r="R1794" s="67" t="s">
        <v>1374</v>
      </c>
      <c r="S1794" s="67">
        <f>COUNTIF(Y$2:$Y$100,R1794)</f>
        <v>0</v>
      </c>
      <c r="V1794" s="67">
        <f t="shared" ref="V1794:V1857" si="203">COUNTIF(R1794:R4417,Y1794)</f>
        <v>0</v>
      </c>
      <c r="X1794"/>
      <c r="Y1794" s="67" t="str">
        <f t="shared" si="200"/>
        <v xml:space="preserve"> </v>
      </c>
      <c r="AB1794" t="s">
        <v>90</v>
      </c>
      <c r="AC1794" s="46">
        <v>5133</v>
      </c>
      <c r="AD1794" s="46">
        <v>72</v>
      </c>
      <c r="AE1794" s="46">
        <v>64.400000000000006</v>
      </c>
      <c r="AF1794" s="46">
        <v>116</v>
      </c>
      <c r="AH1794" s="70" t="str">
        <f t="shared" ref="AH1794:AH1857" si="204">IF(ISNUMBER(SEARCH("regional",$F1794)),$F1794,"")</f>
        <v/>
      </c>
      <c r="AI1794" s="70" t="str">
        <f t="shared" ref="AI1794:AI1857" si="205">IF(ISNUMBER(SEARCH("sectional",$F1794)),$F1794,"")</f>
        <v/>
      </c>
      <c r="AJ1794" s="70" t="str">
        <f t="shared" ref="AJ1794:AJ1857" si="206">IF(AND(AH1794="",AI1794=""),"X","")</f>
        <v>X</v>
      </c>
      <c r="AK1794" s="70" t="str" cm="1">
        <f t="array" ref="AK1794">_xlfn.IFS(AH1794&lt;&gt;"","1",AI1794&lt;&gt;"","2",AJ1794&lt;&gt;"","3")</f>
        <v>3</v>
      </c>
    </row>
    <row r="1795" spans="1:37" x14ac:dyDescent="0.25">
      <c r="A1795" t="s">
        <v>1039</v>
      </c>
      <c r="B1795" t="s">
        <v>1710</v>
      </c>
      <c r="C1795" s="67" t="str">
        <f t="shared" si="201"/>
        <v>Ingrid Isenberg</v>
      </c>
      <c r="D1795" s="71" t="str" cm="1">
        <f t="array" ref="D1795">_xlfn.IFS(AK1795="1",CONCATENATE(C1795,"Regional"),AK1795="2",CONCATENATE(C1795,"Sectional"),AK1795="3",CONCATENATE(C1795,COUNTIF($C$1:C1795,C1795)))</f>
        <v>Ingrid Isenberg2</v>
      </c>
      <c r="E1795" s="66">
        <v>45160.291666666664</v>
      </c>
      <c r="F1795" t="s">
        <v>2592</v>
      </c>
      <c r="G1795" s="46">
        <v>90</v>
      </c>
      <c r="H1795" s="46">
        <v>104</v>
      </c>
      <c r="I1795" s="46">
        <v>67</v>
      </c>
      <c r="J1795" t="s">
        <v>124</v>
      </c>
      <c r="K1795" t="s">
        <v>90</v>
      </c>
      <c r="L1795" s="46">
        <v>5133</v>
      </c>
      <c r="M1795" s="46">
        <v>72</v>
      </c>
      <c r="N1795" s="46">
        <v>64.400000000000006</v>
      </c>
      <c r="O1795" s="46">
        <v>116</v>
      </c>
      <c r="P1795" s="46">
        <f t="shared" si="202"/>
        <v>2</v>
      </c>
      <c r="R1795" s="67" t="s">
        <v>2809</v>
      </c>
      <c r="S1795" s="67">
        <f>COUNTIF(Y$2:$Y$100,R1795)</f>
        <v>0</v>
      </c>
      <c r="V1795" s="67">
        <f t="shared" si="203"/>
        <v>0</v>
      </c>
      <c r="X1795"/>
      <c r="Y1795" s="67" t="str">
        <f t="shared" si="200"/>
        <v xml:space="preserve"> </v>
      </c>
      <c r="AB1795" t="s">
        <v>90</v>
      </c>
      <c r="AC1795" s="46">
        <v>5133</v>
      </c>
      <c r="AD1795" s="46">
        <v>72</v>
      </c>
      <c r="AE1795" s="46">
        <v>64.400000000000006</v>
      </c>
      <c r="AF1795" s="46">
        <v>116</v>
      </c>
      <c r="AH1795" s="70" t="str">
        <f t="shared" si="204"/>
        <v/>
      </c>
      <c r="AI1795" s="70" t="str">
        <f t="shared" si="205"/>
        <v/>
      </c>
      <c r="AJ1795" s="70" t="str">
        <f t="shared" si="206"/>
        <v>X</v>
      </c>
      <c r="AK1795" s="70" t="str" cm="1">
        <f t="array" ref="AK1795">_xlfn.IFS(AH1795&lt;&gt;"","1",AI1795&lt;&gt;"","2",AJ1795&lt;&gt;"","3")</f>
        <v>3</v>
      </c>
    </row>
    <row r="1796" spans="1:37" x14ac:dyDescent="0.25">
      <c r="A1796" t="s">
        <v>2116</v>
      </c>
      <c r="B1796" t="s">
        <v>217</v>
      </c>
      <c r="C1796" s="67" t="str">
        <f t="shared" si="201"/>
        <v>Riley Kutz</v>
      </c>
      <c r="D1796" s="71" t="str" cm="1">
        <f t="array" ref="D1796">_xlfn.IFS(AK1796="1",CONCATENATE(C1796,"Regional"),AK1796="2",CONCATENATE(C1796,"Sectional"),AK1796="3",CONCATENATE(C1796,COUNTIF($C$1:C1796,C1796)))</f>
        <v>Riley Kutz1</v>
      </c>
      <c r="E1796" s="66">
        <v>45160.291666666664</v>
      </c>
      <c r="F1796" t="s">
        <v>2592</v>
      </c>
      <c r="G1796" s="46">
        <v>90</v>
      </c>
      <c r="H1796" s="46">
        <v>105</v>
      </c>
      <c r="I1796" s="46">
        <v>69</v>
      </c>
      <c r="J1796" t="s">
        <v>124</v>
      </c>
      <c r="K1796" t="s">
        <v>90</v>
      </c>
      <c r="L1796" s="46">
        <v>5133</v>
      </c>
      <c r="M1796" s="46">
        <v>72</v>
      </c>
      <c r="N1796" s="46">
        <v>64.400000000000006</v>
      </c>
      <c r="O1796" s="46">
        <v>116</v>
      </c>
      <c r="P1796" s="46">
        <f t="shared" si="202"/>
        <v>2</v>
      </c>
      <c r="R1796" s="67" t="s">
        <v>3143</v>
      </c>
      <c r="S1796" s="67">
        <f>COUNTIF(Y$2:$Y$100,R1796)</f>
        <v>0</v>
      </c>
      <c r="V1796" s="67">
        <f t="shared" si="203"/>
        <v>0</v>
      </c>
      <c r="X1796"/>
      <c r="Y1796" s="67" t="str">
        <f t="shared" si="200"/>
        <v xml:space="preserve"> </v>
      </c>
      <c r="AB1796" t="s">
        <v>90</v>
      </c>
      <c r="AC1796" s="46">
        <v>5133</v>
      </c>
      <c r="AD1796" s="46">
        <v>72</v>
      </c>
      <c r="AE1796" s="46">
        <v>64.400000000000006</v>
      </c>
      <c r="AF1796" s="46">
        <v>116</v>
      </c>
      <c r="AH1796" s="70" t="str">
        <f t="shared" si="204"/>
        <v/>
      </c>
      <c r="AI1796" s="70" t="str">
        <f t="shared" si="205"/>
        <v/>
      </c>
      <c r="AJ1796" s="70" t="str">
        <f t="shared" si="206"/>
        <v>X</v>
      </c>
      <c r="AK1796" s="70" t="str" cm="1">
        <f t="array" ref="AK1796">_xlfn.IFS(AH1796&lt;&gt;"","1",AI1796&lt;&gt;"","2",AJ1796&lt;&gt;"","3")</f>
        <v>3</v>
      </c>
    </row>
    <row r="1797" spans="1:37" x14ac:dyDescent="0.25">
      <c r="A1797" t="s">
        <v>794</v>
      </c>
      <c r="B1797" t="s">
        <v>781</v>
      </c>
      <c r="C1797" s="67" t="str">
        <f t="shared" si="201"/>
        <v>Maureen Schlifske</v>
      </c>
      <c r="D1797" s="71" t="str" cm="1">
        <f t="array" ref="D1797">_xlfn.IFS(AK1797="1",CONCATENATE(C1797,"Regional"),AK1797="2",CONCATENATE(C1797,"Sectional"),AK1797="3",CONCATENATE(C1797,COUNTIF($C$1:C1797,C1797)))</f>
        <v>Maureen Schlifske1</v>
      </c>
      <c r="E1797" s="66">
        <v>45160.291666666664</v>
      </c>
      <c r="F1797" t="s">
        <v>2592</v>
      </c>
      <c r="G1797" s="46">
        <v>90</v>
      </c>
      <c r="H1797" s="46">
        <v>105</v>
      </c>
      <c r="I1797" s="46">
        <v>69</v>
      </c>
      <c r="J1797" t="s">
        <v>124</v>
      </c>
      <c r="K1797" t="s">
        <v>90</v>
      </c>
      <c r="L1797" s="46">
        <v>5133</v>
      </c>
      <c r="M1797" s="46">
        <v>72</v>
      </c>
      <c r="N1797" s="46">
        <v>64.400000000000006</v>
      </c>
      <c r="O1797" s="46">
        <v>116</v>
      </c>
      <c r="P1797" s="46">
        <f t="shared" si="202"/>
        <v>2</v>
      </c>
      <c r="R1797" s="67" t="s">
        <v>3617</v>
      </c>
      <c r="S1797" s="67">
        <f>COUNTIF(Y$2:$Y$100,R1797)</f>
        <v>0</v>
      </c>
      <c r="V1797" s="67">
        <f t="shared" si="203"/>
        <v>0</v>
      </c>
      <c r="X1797"/>
      <c r="Y1797" s="67" t="str">
        <f t="shared" si="200"/>
        <v xml:space="preserve"> </v>
      </c>
      <c r="AB1797" t="s">
        <v>90</v>
      </c>
      <c r="AC1797" s="46">
        <v>5133</v>
      </c>
      <c r="AD1797" s="46">
        <v>72</v>
      </c>
      <c r="AE1797" s="46">
        <v>64.400000000000006</v>
      </c>
      <c r="AF1797" s="46">
        <v>116</v>
      </c>
      <c r="AH1797" s="70" t="str">
        <f t="shared" si="204"/>
        <v/>
      </c>
      <c r="AI1797" s="70" t="str">
        <f t="shared" si="205"/>
        <v/>
      </c>
      <c r="AJ1797" s="70" t="str">
        <f t="shared" si="206"/>
        <v>X</v>
      </c>
      <c r="AK1797" s="70" t="str" cm="1">
        <f t="array" ref="AK1797">_xlfn.IFS(AH1797&lt;&gt;"","1",AI1797&lt;&gt;"","2",AJ1797&lt;&gt;"","3")</f>
        <v>3</v>
      </c>
    </row>
    <row r="1798" spans="1:37" x14ac:dyDescent="0.25">
      <c r="A1798" t="s">
        <v>1815</v>
      </c>
      <c r="B1798" t="s">
        <v>414</v>
      </c>
      <c r="C1798" s="67" t="str">
        <f t="shared" si="201"/>
        <v>Megan Bouplon</v>
      </c>
      <c r="D1798" s="71" t="str" cm="1">
        <f t="array" ref="D1798">_xlfn.IFS(AK1798="1",CONCATENATE(C1798,"Regional"),AK1798="2",CONCATENATE(C1798,"Sectional"),AK1798="3",CONCATENATE(C1798,COUNTIF($C$1:C1798,C1798)))</f>
        <v>Megan Bouplon3</v>
      </c>
      <c r="E1798" s="66">
        <v>45160.291666666664</v>
      </c>
      <c r="F1798" t="s">
        <v>2592</v>
      </c>
      <c r="G1798" s="46">
        <v>90</v>
      </c>
      <c r="H1798" s="46">
        <v>107</v>
      </c>
      <c r="I1798" s="46">
        <v>71</v>
      </c>
      <c r="J1798" t="s">
        <v>124</v>
      </c>
      <c r="K1798" t="s">
        <v>90</v>
      </c>
      <c r="L1798" s="46">
        <v>5133</v>
      </c>
      <c r="M1798" s="46">
        <v>72</v>
      </c>
      <c r="N1798" s="46">
        <v>64.400000000000006</v>
      </c>
      <c r="O1798" s="46">
        <v>116</v>
      </c>
      <c r="P1798" s="46">
        <f t="shared" si="202"/>
        <v>2</v>
      </c>
      <c r="R1798" s="67" t="s">
        <v>2816</v>
      </c>
      <c r="S1798" s="67">
        <f>COUNTIF(Y$2:$Y$100,R1798)</f>
        <v>0</v>
      </c>
      <c r="V1798" s="67">
        <f t="shared" si="203"/>
        <v>0</v>
      </c>
      <c r="X1798"/>
      <c r="Y1798" s="67" t="str">
        <f t="shared" si="200"/>
        <v xml:space="preserve"> </v>
      </c>
      <c r="AB1798" t="s">
        <v>90</v>
      </c>
      <c r="AC1798" s="46">
        <v>5133</v>
      </c>
      <c r="AD1798" s="46">
        <v>72</v>
      </c>
      <c r="AE1798" s="46">
        <v>64.400000000000006</v>
      </c>
      <c r="AF1798" s="46">
        <v>116</v>
      </c>
      <c r="AH1798" s="70" t="str">
        <f t="shared" si="204"/>
        <v/>
      </c>
      <c r="AI1798" s="70" t="str">
        <f t="shared" si="205"/>
        <v/>
      </c>
      <c r="AJ1798" s="70" t="str">
        <f t="shared" si="206"/>
        <v>X</v>
      </c>
      <c r="AK1798" s="70" t="str" cm="1">
        <f t="array" ref="AK1798">_xlfn.IFS(AH1798&lt;&gt;"","1",AI1798&lt;&gt;"","2",AJ1798&lt;&gt;"","3")</f>
        <v>3</v>
      </c>
    </row>
    <row r="1799" spans="1:37" x14ac:dyDescent="0.25">
      <c r="A1799" t="s">
        <v>290</v>
      </c>
      <c r="B1799" t="s">
        <v>280</v>
      </c>
      <c r="C1799" s="67" t="str">
        <f t="shared" si="201"/>
        <v>Kennedy Corbin</v>
      </c>
      <c r="D1799" s="71" t="str" cm="1">
        <f t="array" ref="D1799">_xlfn.IFS(AK1799="1",CONCATENATE(C1799,"Regional"),AK1799="2",CONCATENATE(C1799,"Sectional"),AK1799="3",CONCATENATE(C1799,COUNTIF($C$1:C1799,C1799)))</f>
        <v>Kennedy Corbin1</v>
      </c>
      <c r="E1799" s="66">
        <v>45160.291666666664</v>
      </c>
      <c r="F1799" t="s">
        <v>2592</v>
      </c>
      <c r="G1799" s="46">
        <v>90</v>
      </c>
      <c r="H1799" s="46">
        <v>107</v>
      </c>
      <c r="I1799" s="46">
        <v>71</v>
      </c>
      <c r="J1799" t="s">
        <v>124</v>
      </c>
      <c r="K1799" t="s">
        <v>90</v>
      </c>
      <c r="L1799" s="46">
        <v>5133</v>
      </c>
      <c r="M1799" s="46">
        <v>72</v>
      </c>
      <c r="N1799" s="46">
        <v>64.400000000000006</v>
      </c>
      <c r="O1799" s="46">
        <v>116</v>
      </c>
      <c r="P1799" s="46">
        <f t="shared" si="202"/>
        <v>2</v>
      </c>
      <c r="R1799" s="67" t="s">
        <v>1409</v>
      </c>
      <c r="S1799" s="67">
        <f>COUNTIF(Y$2:$Y$100,R1799)</f>
        <v>0</v>
      </c>
      <c r="V1799" s="67">
        <f t="shared" si="203"/>
        <v>0</v>
      </c>
      <c r="X1799"/>
      <c r="Y1799" s="67" t="str">
        <f t="shared" si="200"/>
        <v xml:space="preserve"> </v>
      </c>
      <c r="AB1799" t="s">
        <v>90</v>
      </c>
      <c r="AC1799" s="46">
        <v>5133</v>
      </c>
      <c r="AD1799" s="46">
        <v>72</v>
      </c>
      <c r="AE1799" s="46">
        <v>64.400000000000006</v>
      </c>
      <c r="AF1799" s="46">
        <v>116</v>
      </c>
      <c r="AH1799" s="70" t="str">
        <f t="shared" si="204"/>
        <v/>
      </c>
      <c r="AI1799" s="70" t="str">
        <f t="shared" si="205"/>
        <v/>
      </c>
      <c r="AJ1799" s="70" t="str">
        <f t="shared" si="206"/>
        <v>X</v>
      </c>
      <c r="AK1799" s="70" t="str" cm="1">
        <f t="array" ref="AK1799">_xlfn.IFS(AH1799&lt;&gt;"","1",AI1799&lt;&gt;"","2",AJ1799&lt;&gt;"","3")</f>
        <v>3</v>
      </c>
    </row>
    <row r="1800" spans="1:37" x14ac:dyDescent="0.25">
      <c r="A1800" t="s">
        <v>767</v>
      </c>
      <c r="B1800" t="s">
        <v>768</v>
      </c>
      <c r="C1800" s="67" t="str">
        <f t="shared" si="201"/>
        <v>kayla dwyer</v>
      </c>
      <c r="D1800" s="71" t="str" cm="1">
        <f t="array" ref="D1800">_xlfn.IFS(AK1800="1",CONCATENATE(C1800,"Regional"),AK1800="2",CONCATENATE(C1800,"Sectional"),AK1800="3",CONCATENATE(C1800,COUNTIF($C$1:C1800,C1800)))</f>
        <v>kayla dwyer2</v>
      </c>
      <c r="E1800" s="66">
        <v>45160.291666666664</v>
      </c>
      <c r="F1800" t="s">
        <v>2592</v>
      </c>
      <c r="G1800" s="46">
        <v>90</v>
      </c>
      <c r="H1800" s="46">
        <v>109</v>
      </c>
      <c r="I1800" s="46">
        <v>73</v>
      </c>
      <c r="J1800" t="s">
        <v>124</v>
      </c>
      <c r="K1800" t="s">
        <v>90</v>
      </c>
      <c r="L1800" s="46">
        <v>5133</v>
      </c>
      <c r="M1800" s="46">
        <v>72</v>
      </c>
      <c r="N1800" s="46">
        <v>64.400000000000006</v>
      </c>
      <c r="O1800" s="46">
        <v>116</v>
      </c>
      <c r="P1800" s="46">
        <f t="shared" si="202"/>
        <v>2</v>
      </c>
      <c r="R1800" s="67" t="s">
        <v>1352</v>
      </c>
      <c r="S1800" s="67">
        <f>COUNTIF(Y$2:$Y$100,R1800)</f>
        <v>0</v>
      </c>
      <c r="V1800" s="67">
        <f t="shared" si="203"/>
        <v>0</v>
      </c>
      <c r="X1800"/>
      <c r="Y1800" s="67" t="str">
        <f t="shared" si="200"/>
        <v xml:space="preserve"> </v>
      </c>
      <c r="AB1800" t="s">
        <v>90</v>
      </c>
      <c r="AC1800" s="46">
        <v>5133</v>
      </c>
      <c r="AD1800" s="46">
        <v>72</v>
      </c>
      <c r="AE1800" s="46">
        <v>64.400000000000006</v>
      </c>
      <c r="AF1800" s="46">
        <v>116</v>
      </c>
      <c r="AH1800" s="70" t="str">
        <f t="shared" si="204"/>
        <v/>
      </c>
      <c r="AI1800" s="70" t="str">
        <f t="shared" si="205"/>
        <v/>
      </c>
      <c r="AJ1800" s="70" t="str">
        <f t="shared" si="206"/>
        <v>X</v>
      </c>
      <c r="AK1800" s="70" t="str" cm="1">
        <f t="array" ref="AK1800">_xlfn.IFS(AH1800&lt;&gt;"","1",AI1800&lt;&gt;"","2",AJ1800&lt;&gt;"","3")</f>
        <v>3</v>
      </c>
    </row>
    <row r="1801" spans="1:37" x14ac:dyDescent="0.25">
      <c r="A1801" t="s">
        <v>867</v>
      </c>
      <c r="B1801" t="s">
        <v>408</v>
      </c>
      <c r="C1801" s="67" t="str">
        <f t="shared" si="201"/>
        <v>Mya Robertson</v>
      </c>
      <c r="D1801" s="71" t="str" cm="1">
        <f t="array" ref="D1801">_xlfn.IFS(AK1801="1",CONCATENATE(C1801,"Regional"),AK1801="2",CONCATENATE(C1801,"Sectional"),AK1801="3",CONCATENATE(C1801,COUNTIF($C$1:C1801,C1801)))</f>
        <v>Mya Robertson1</v>
      </c>
      <c r="E1801" s="66">
        <v>45160.291666666664</v>
      </c>
      <c r="F1801" t="s">
        <v>2592</v>
      </c>
      <c r="G1801" s="46">
        <v>90</v>
      </c>
      <c r="H1801" s="46">
        <v>110</v>
      </c>
      <c r="I1801" s="46">
        <v>74</v>
      </c>
      <c r="J1801" t="s">
        <v>124</v>
      </c>
      <c r="K1801" t="s">
        <v>90</v>
      </c>
      <c r="L1801" s="46">
        <v>5133</v>
      </c>
      <c r="M1801" s="46">
        <v>72</v>
      </c>
      <c r="N1801" s="46">
        <v>64.400000000000006</v>
      </c>
      <c r="O1801" s="46">
        <v>116</v>
      </c>
      <c r="P1801" s="46">
        <f t="shared" si="202"/>
        <v>2</v>
      </c>
      <c r="R1801" s="67" t="s">
        <v>1411</v>
      </c>
      <c r="S1801" s="67">
        <f>COUNTIF(Y$2:$Y$100,R1801)</f>
        <v>0</v>
      </c>
      <c r="V1801" s="67">
        <f t="shared" si="203"/>
        <v>0</v>
      </c>
      <c r="X1801"/>
      <c r="Y1801" s="67" t="str">
        <f t="shared" si="200"/>
        <v xml:space="preserve"> </v>
      </c>
      <c r="AB1801" t="s">
        <v>90</v>
      </c>
      <c r="AC1801" s="46">
        <v>5133</v>
      </c>
      <c r="AD1801" s="46">
        <v>72</v>
      </c>
      <c r="AE1801" s="46">
        <v>64.400000000000006</v>
      </c>
      <c r="AF1801" s="46">
        <v>116</v>
      </c>
      <c r="AH1801" s="70" t="str">
        <f t="shared" si="204"/>
        <v/>
      </c>
      <c r="AI1801" s="70" t="str">
        <f t="shared" si="205"/>
        <v/>
      </c>
      <c r="AJ1801" s="70" t="str">
        <f t="shared" si="206"/>
        <v>X</v>
      </c>
      <c r="AK1801" s="70" t="str" cm="1">
        <f t="array" ref="AK1801">_xlfn.IFS(AH1801&lt;&gt;"","1",AI1801&lt;&gt;"","2",AJ1801&lt;&gt;"","3")</f>
        <v>3</v>
      </c>
    </row>
    <row r="1802" spans="1:37" x14ac:dyDescent="0.25">
      <c r="A1802" t="s">
        <v>235</v>
      </c>
      <c r="B1802" t="s">
        <v>641</v>
      </c>
      <c r="C1802" s="67" t="str">
        <f t="shared" si="201"/>
        <v>Kayley Donohue</v>
      </c>
      <c r="D1802" s="71" t="str" cm="1">
        <f t="array" ref="D1802">_xlfn.IFS(AK1802="1",CONCATENATE(C1802,"Regional"),AK1802="2",CONCATENATE(C1802,"Sectional"),AK1802="3",CONCATENATE(C1802,COUNTIF($C$1:C1802,C1802)))</f>
        <v>Kayley Donohue1</v>
      </c>
      <c r="E1802" s="66">
        <v>45160.291666666664</v>
      </c>
      <c r="F1802" t="s">
        <v>2592</v>
      </c>
      <c r="G1802" s="46">
        <v>90</v>
      </c>
      <c r="H1802" s="46">
        <v>110</v>
      </c>
      <c r="I1802" s="46">
        <v>74</v>
      </c>
      <c r="J1802" t="s">
        <v>124</v>
      </c>
      <c r="K1802" t="s">
        <v>90</v>
      </c>
      <c r="L1802" s="46">
        <v>5133</v>
      </c>
      <c r="M1802" s="46">
        <v>72</v>
      </c>
      <c r="N1802" s="46">
        <v>64.400000000000006</v>
      </c>
      <c r="O1802" s="46">
        <v>116</v>
      </c>
      <c r="P1802" s="46">
        <f t="shared" si="202"/>
        <v>2</v>
      </c>
      <c r="R1802" s="67" t="s">
        <v>2998</v>
      </c>
      <c r="S1802" s="67">
        <f>COUNTIF(Y$2:$Y$100,R1802)</f>
        <v>0</v>
      </c>
      <c r="V1802" s="67">
        <f t="shared" si="203"/>
        <v>0</v>
      </c>
      <c r="X1802"/>
      <c r="Y1802" s="67" t="str">
        <f t="shared" si="200"/>
        <v xml:space="preserve"> </v>
      </c>
      <c r="AB1802" t="s">
        <v>90</v>
      </c>
      <c r="AC1802" s="46">
        <v>5133</v>
      </c>
      <c r="AD1802" s="46">
        <v>72</v>
      </c>
      <c r="AE1802" s="46">
        <v>64.400000000000006</v>
      </c>
      <c r="AF1802" s="46">
        <v>116</v>
      </c>
      <c r="AH1802" s="70" t="str">
        <f t="shared" si="204"/>
        <v/>
      </c>
      <c r="AI1802" s="70" t="str">
        <f t="shared" si="205"/>
        <v/>
      </c>
      <c r="AJ1802" s="70" t="str">
        <f t="shared" si="206"/>
        <v>X</v>
      </c>
      <c r="AK1802" s="70" t="str" cm="1">
        <f t="array" ref="AK1802">_xlfn.IFS(AH1802&lt;&gt;"","1",AI1802&lt;&gt;"","2",AJ1802&lt;&gt;"","3")</f>
        <v>3</v>
      </c>
    </row>
    <row r="1803" spans="1:37" x14ac:dyDescent="0.25">
      <c r="A1803" t="s">
        <v>993</v>
      </c>
      <c r="B1803" t="s">
        <v>994</v>
      </c>
      <c r="C1803" s="67" t="str">
        <f t="shared" si="201"/>
        <v>Calli Dahlgren</v>
      </c>
      <c r="D1803" s="71" t="str" cm="1">
        <f t="array" ref="D1803">_xlfn.IFS(AK1803="1",CONCATENATE(C1803,"Regional"),AK1803="2",CONCATENATE(C1803,"Sectional"),AK1803="3",CONCATENATE(C1803,COUNTIF($C$1:C1803,C1803)))</f>
        <v>Calli Dahlgren2</v>
      </c>
      <c r="E1803" s="66">
        <v>45160.291666666664</v>
      </c>
      <c r="F1803" t="s">
        <v>2592</v>
      </c>
      <c r="G1803" s="46">
        <v>90</v>
      </c>
      <c r="H1803" s="46">
        <v>110</v>
      </c>
      <c r="I1803" s="46">
        <v>74</v>
      </c>
      <c r="J1803" t="s">
        <v>124</v>
      </c>
      <c r="K1803" t="s">
        <v>90</v>
      </c>
      <c r="L1803" s="46">
        <v>5133</v>
      </c>
      <c r="M1803" s="46">
        <v>72</v>
      </c>
      <c r="N1803" s="46">
        <v>64.400000000000006</v>
      </c>
      <c r="O1803" s="46">
        <v>116</v>
      </c>
      <c r="P1803" s="46">
        <f t="shared" si="202"/>
        <v>2</v>
      </c>
      <c r="R1803" s="67" t="s">
        <v>1497</v>
      </c>
      <c r="S1803" s="67">
        <f>COUNTIF(Y$2:$Y$100,R1803)</f>
        <v>0</v>
      </c>
      <c r="V1803" s="67">
        <f t="shared" si="203"/>
        <v>0</v>
      </c>
      <c r="X1803"/>
      <c r="Y1803" s="67" t="str">
        <f t="shared" si="200"/>
        <v xml:space="preserve"> </v>
      </c>
      <c r="AB1803" t="s">
        <v>90</v>
      </c>
      <c r="AC1803" s="46">
        <v>5133</v>
      </c>
      <c r="AD1803" s="46">
        <v>72</v>
      </c>
      <c r="AE1803" s="46">
        <v>64.400000000000006</v>
      </c>
      <c r="AF1803" s="46">
        <v>116</v>
      </c>
      <c r="AH1803" s="70" t="str">
        <f t="shared" si="204"/>
        <v/>
      </c>
      <c r="AI1803" s="70" t="str">
        <f t="shared" si="205"/>
        <v/>
      </c>
      <c r="AJ1803" s="70" t="str">
        <f t="shared" si="206"/>
        <v>X</v>
      </c>
      <c r="AK1803" s="70" t="str" cm="1">
        <f t="array" ref="AK1803">_xlfn.IFS(AH1803&lt;&gt;"","1",AI1803&lt;&gt;"","2",AJ1803&lt;&gt;"","3")</f>
        <v>3</v>
      </c>
    </row>
    <row r="1804" spans="1:37" x14ac:dyDescent="0.25">
      <c r="A1804" t="s">
        <v>1709</v>
      </c>
      <c r="B1804" t="s">
        <v>458</v>
      </c>
      <c r="C1804" s="67" t="str">
        <f t="shared" si="201"/>
        <v>Lauren Einhaus</v>
      </c>
      <c r="D1804" s="71" t="str" cm="1">
        <f t="array" ref="D1804">_xlfn.IFS(AK1804="1",CONCATENATE(C1804,"Regional"),AK1804="2",CONCATENATE(C1804,"Sectional"),AK1804="3",CONCATENATE(C1804,COUNTIF($C$1:C1804,C1804)))</f>
        <v>Lauren Einhaus2</v>
      </c>
      <c r="E1804" s="66">
        <v>45160.291666666664</v>
      </c>
      <c r="F1804" t="s">
        <v>2592</v>
      </c>
      <c r="G1804" s="46">
        <v>90</v>
      </c>
      <c r="H1804" s="46">
        <v>111</v>
      </c>
      <c r="I1804" s="46">
        <v>77</v>
      </c>
      <c r="J1804" t="s">
        <v>124</v>
      </c>
      <c r="K1804" t="s">
        <v>90</v>
      </c>
      <c r="L1804" s="46">
        <v>5133</v>
      </c>
      <c r="M1804" s="46">
        <v>72</v>
      </c>
      <c r="N1804" s="46">
        <v>64.400000000000006</v>
      </c>
      <c r="O1804" s="46">
        <v>116</v>
      </c>
      <c r="P1804" s="46">
        <f t="shared" si="202"/>
        <v>2</v>
      </c>
      <c r="R1804" s="67" t="s">
        <v>3604</v>
      </c>
      <c r="S1804" s="67">
        <f>COUNTIF(Y$2:$Y$100,R1804)</f>
        <v>0</v>
      </c>
      <c r="V1804" s="67">
        <f t="shared" si="203"/>
        <v>0</v>
      </c>
      <c r="X1804"/>
      <c r="Y1804" s="67" t="str">
        <f t="shared" si="200"/>
        <v xml:space="preserve"> </v>
      </c>
      <c r="AB1804" t="s">
        <v>90</v>
      </c>
      <c r="AC1804" s="46">
        <v>5133</v>
      </c>
      <c r="AD1804" s="46">
        <v>72</v>
      </c>
      <c r="AE1804" s="46">
        <v>64.400000000000006</v>
      </c>
      <c r="AF1804" s="46">
        <v>116</v>
      </c>
      <c r="AH1804" s="70" t="str">
        <f t="shared" si="204"/>
        <v/>
      </c>
      <c r="AI1804" s="70" t="str">
        <f t="shared" si="205"/>
        <v/>
      </c>
      <c r="AJ1804" s="70" t="str">
        <f t="shared" si="206"/>
        <v>X</v>
      </c>
      <c r="AK1804" s="70" t="str" cm="1">
        <f t="array" ref="AK1804">_xlfn.IFS(AH1804&lt;&gt;"","1",AI1804&lt;&gt;"","2",AJ1804&lt;&gt;"","3")</f>
        <v>3</v>
      </c>
    </row>
    <row r="1805" spans="1:37" x14ac:dyDescent="0.25">
      <c r="A1805" t="s">
        <v>1750</v>
      </c>
      <c r="B1805" t="s">
        <v>535</v>
      </c>
      <c r="C1805" s="67" t="str">
        <f t="shared" si="201"/>
        <v>Rachel Morris</v>
      </c>
      <c r="D1805" s="71" t="str" cm="1">
        <f t="array" ref="D1805">_xlfn.IFS(AK1805="1",CONCATENATE(C1805,"Regional"),AK1805="2",CONCATENATE(C1805,"Sectional"),AK1805="3",CONCATENATE(C1805,COUNTIF($C$1:C1805,C1805)))</f>
        <v>Rachel Morris2</v>
      </c>
      <c r="E1805" s="66">
        <v>45160.291666666664</v>
      </c>
      <c r="F1805" t="s">
        <v>2592</v>
      </c>
      <c r="G1805" s="46">
        <v>90</v>
      </c>
      <c r="H1805" s="46">
        <v>111</v>
      </c>
      <c r="I1805" s="46">
        <v>77</v>
      </c>
      <c r="J1805" t="s">
        <v>124</v>
      </c>
      <c r="K1805" t="s">
        <v>90</v>
      </c>
      <c r="L1805" s="46">
        <v>5133</v>
      </c>
      <c r="M1805" s="46">
        <v>72</v>
      </c>
      <c r="N1805" s="46">
        <v>64.400000000000006</v>
      </c>
      <c r="O1805" s="46">
        <v>116</v>
      </c>
      <c r="P1805" s="46">
        <f t="shared" si="202"/>
        <v>2</v>
      </c>
      <c r="R1805" s="67" t="s">
        <v>2755</v>
      </c>
      <c r="S1805" s="67">
        <f>COUNTIF(Y$2:$Y$100,R1805)</f>
        <v>0</v>
      </c>
      <c r="V1805" s="67">
        <f t="shared" si="203"/>
        <v>0</v>
      </c>
      <c r="X1805"/>
      <c r="Y1805" s="67" t="str">
        <f t="shared" si="200"/>
        <v xml:space="preserve"> </v>
      </c>
      <c r="AB1805" t="s">
        <v>90</v>
      </c>
      <c r="AC1805" s="46">
        <v>5133</v>
      </c>
      <c r="AD1805" s="46">
        <v>72</v>
      </c>
      <c r="AE1805" s="46">
        <v>64.400000000000006</v>
      </c>
      <c r="AF1805" s="46">
        <v>116</v>
      </c>
      <c r="AH1805" s="70" t="str">
        <f t="shared" si="204"/>
        <v/>
      </c>
      <c r="AI1805" s="70" t="str">
        <f t="shared" si="205"/>
        <v/>
      </c>
      <c r="AJ1805" s="70" t="str">
        <f t="shared" si="206"/>
        <v>X</v>
      </c>
      <c r="AK1805" s="70" t="str" cm="1">
        <f t="array" ref="AK1805">_xlfn.IFS(AH1805&lt;&gt;"","1",AI1805&lt;&gt;"","2",AJ1805&lt;&gt;"","3")</f>
        <v>3</v>
      </c>
    </row>
    <row r="1806" spans="1:37" x14ac:dyDescent="0.25">
      <c r="A1806" t="s">
        <v>358</v>
      </c>
      <c r="B1806" t="s">
        <v>875</v>
      </c>
      <c r="C1806" s="67" t="str">
        <f t="shared" si="201"/>
        <v>Layla Schultz</v>
      </c>
      <c r="D1806" s="71" t="str" cm="1">
        <f t="array" ref="D1806">_xlfn.IFS(AK1806="1",CONCATENATE(C1806,"Regional"),AK1806="2",CONCATENATE(C1806,"Sectional"),AK1806="3",CONCATENATE(C1806,COUNTIF($C$1:C1806,C1806)))</f>
        <v>Layla Schultz1</v>
      </c>
      <c r="E1806" s="66">
        <v>45160.291666666664</v>
      </c>
      <c r="F1806" t="s">
        <v>2592</v>
      </c>
      <c r="G1806" s="46">
        <v>90</v>
      </c>
      <c r="H1806" s="46">
        <v>112</v>
      </c>
      <c r="I1806" s="46">
        <v>79</v>
      </c>
      <c r="J1806" t="s">
        <v>124</v>
      </c>
      <c r="K1806" t="s">
        <v>90</v>
      </c>
      <c r="L1806" s="46">
        <v>5133</v>
      </c>
      <c r="M1806" s="46">
        <v>72</v>
      </c>
      <c r="N1806" s="46">
        <v>64.400000000000006</v>
      </c>
      <c r="O1806" s="46">
        <v>116</v>
      </c>
      <c r="P1806" s="46">
        <f t="shared" si="202"/>
        <v>2</v>
      </c>
      <c r="R1806" s="67" t="s">
        <v>1506</v>
      </c>
      <c r="S1806" s="67">
        <f>COUNTIF(Y$2:$Y$100,R1806)</f>
        <v>0</v>
      </c>
      <c r="V1806" s="67">
        <f t="shared" si="203"/>
        <v>0</v>
      </c>
      <c r="X1806"/>
      <c r="Y1806" s="67" t="str">
        <f t="shared" si="200"/>
        <v xml:space="preserve"> </v>
      </c>
      <c r="AB1806" t="s">
        <v>90</v>
      </c>
      <c r="AC1806" s="46">
        <v>5133</v>
      </c>
      <c r="AD1806" s="46">
        <v>72</v>
      </c>
      <c r="AE1806" s="46">
        <v>64.400000000000006</v>
      </c>
      <c r="AF1806" s="46">
        <v>116</v>
      </c>
      <c r="AH1806" s="70" t="str">
        <f t="shared" si="204"/>
        <v/>
      </c>
      <c r="AI1806" s="70" t="str">
        <f t="shared" si="205"/>
        <v/>
      </c>
      <c r="AJ1806" s="70" t="str">
        <f t="shared" si="206"/>
        <v>X</v>
      </c>
      <c r="AK1806" s="70" t="str" cm="1">
        <f t="array" ref="AK1806">_xlfn.IFS(AH1806&lt;&gt;"","1",AI1806&lt;&gt;"","2",AJ1806&lt;&gt;"","3")</f>
        <v>3</v>
      </c>
    </row>
    <row r="1807" spans="1:37" x14ac:dyDescent="0.25">
      <c r="A1807" t="s">
        <v>274</v>
      </c>
      <c r="B1807" t="s">
        <v>449</v>
      </c>
      <c r="C1807" s="67" t="str">
        <f t="shared" si="201"/>
        <v>Vivian Jensen</v>
      </c>
      <c r="D1807" s="71" t="str" cm="1">
        <f t="array" ref="D1807">_xlfn.IFS(AK1807="1",CONCATENATE(C1807,"Regional"),AK1807="2",CONCATENATE(C1807,"Sectional"),AK1807="3",CONCATENATE(C1807,COUNTIF($C$1:C1807,C1807)))</f>
        <v>Vivian Jensen3</v>
      </c>
      <c r="E1807" s="66">
        <v>45160.291666666664</v>
      </c>
      <c r="F1807" t="s">
        <v>2592</v>
      </c>
      <c r="G1807" s="46">
        <v>90</v>
      </c>
      <c r="H1807" s="46">
        <v>112</v>
      </c>
      <c r="I1807" s="46">
        <v>79</v>
      </c>
      <c r="J1807" t="s">
        <v>124</v>
      </c>
      <c r="K1807" t="s">
        <v>90</v>
      </c>
      <c r="L1807" s="46">
        <v>5133</v>
      </c>
      <c r="M1807" s="46">
        <v>72</v>
      </c>
      <c r="N1807" s="46">
        <v>64.400000000000006</v>
      </c>
      <c r="O1807" s="46">
        <v>116</v>
      </c>
      <c r="P1807" s="46">
        <f t="shared" si="202"/>
        <v>2</v>
      </c>
      <c r="R1807" s="67" t="s">
        <v>2962</v>
      </c>
      <c r="S1807" s="67">
        <f>COUNTIF(Y$2:$Y$100,R1807)</f>
        <v>0</v>
      </c>
      <c r="V1807" s="67">
        <f t="shared" si="203"/>
        <v>0</v>
      </c>
      <c r="X1807"/>
      <c r="Y1807" s="67" t="str">
        <f t="shared" si="200"/>
        <v xml:space="preserve"> </v>
      </c>
      <c r="AB1807" t="s">
        <v>90</v>
      </c>
      <c r="AC1807" s="46">
        <v>5133</v>
      </c>
      <c r="AD1807" s="46">
        <v>72</v>
      </c>
      <c r="AE1807" s="46">
        <v>64.400000000000006</v>
      </c>
      <c r="AF1807" s="46">
        <v>116</v>
      </c>
      <c r="AH1807" s="70" t="str">
        <f t="shared" si="204"/>
        <v/>
      </c>
      <c r="AI1807" s="70" t="str">
        <f t="shared" si="205"/>
        <v/>
      </c>
      <c r="AJ1807" s="70" t="str">
        <f t="shared" si="206"/>
        <v>X</v>
      </c>
      <c r="AK1807" s="70" t="str" cm="1">
        <f t="array" ref="AK1807">_xlfn.IFS(AH1807&lt;&gt;"","1",AI1807&lt;&gt;"","2",AJ1807&lt;&gt;"","3")</f>
        <v>3</v>
      </c>
    </row>
    <row r="1808" spans="1:37" x14ac:dyDescent="0.25">
      <c r="A1808" t="s">
        <v>1942</v>
      </c>
      <c r="B1808" t="s">
        <v>1943</v>
      </c>
      <c r="C1808" s="67" t="str">
        <f t="shared" si="201"/>
        <v>Mickey Hutsick</v>
      </c>
      <c r="D1808" s="71" t="str" cm="1">
        <f t="array" ref="D1808">_xlfn.IFS(AK1808="1",CONCATENATE(C1808,"Regional"),AK1808="2",CONCATENATE(C1808,"Sectional"),AK1808="3",CONCATENATE(C1808,COUNTIF($C$1:C1808,C1808)))</f>
        <v>Mickey Hutsick2</v>
      </c>
      <c r="E1808" s="66">
        <v>45160.291666666664</v>
      </c>
      <c r="F1808" t="s">
        <v>2592</v>
      </c>
      <c r="G1808" s="46">
        <v>90</v>
      </c>
      <c r="H1808" s="46">
        <v>113</v>
      </c>
      <c r="I1808" s="46">
        <v>81</v>
      </c>
      <c r="J1808" t="s">
        <v>124</v>
      </c>
      <c r="K1808" t="s">
        <v>90</v>
      </c>
      <c r="L1808" s="46">
        <v>5133</v>
      </c>
      <c r="M1808" s="46">
        <v>72</v>
      </c>
      <c r="N1808" s="46">
        <v>64.400000000000006</v>
      </c>
      <c r="O1808" s="46">
        <v>116</v>
      </c>
      <c r="P1808" s="46">
        <f t="shared" si="202"/>
        <v>2</v>
      </c>
      <c r="R1808" s="67" t="s">
        <v>2960</v>
      </c>
      <c r="S1808" s="67">
        <f>COUNTIF(Y$2:$Y$100,R1808)</f>
        <v>0</v>
      </c>
      <c r="V1808" s="67">
        <f t="shared" si="203"/>
        <v>0</v>
      </c>
      <c r="X1808"/>
      <c r="Y1808" s="67" t="str">
        <f t="shared" si="200"/>
        <v xml:space="preserve"> </v>
      </c>
      <c r="AB1808" t="s">
        <v>90</v>
      </c>
      <c r="AC1808" s="46">
        <v>5133</v>
      </c>
      <c r="AD1808" s="46">
        <v>72</v>
      </c>
      <c r="AE1808" s="46">
        <v>64.400000000000006</v>
      </c>
      <c r="AF1808" s="46">
        <v>116</v>
      </c>
      <c r="AH1808" s="70" t="str">
        <f t="shared" si="204"/>
        <v/>
      </c>
      <c r="AI1808" s="70" t="str">
        <f t="shared" si="205"/>
        <v/>
      </c>
      <c r="AJ1808" s="70" t="str">
        <f t="shared" si="206"/>
        <v>X</v>
      </c>
      <c r="AK1808" s="70" t="str" cm="1">
        <f t="array" ref="AK1808">_xlfn.IFS(AH1808&lt;&gt;"","1",AI1808&lt;&gt;"","2",AJ1808&lt;&gt;"","3")</f>
        <v>3</v>
      </c>
    </row>
    <row r="1809" spans="1:37" x14ac:dyDescent="0.25">
      <c r="A1809" t="s">
        <v>2056</v>
      </c>
      <c r="B1809" t="s">
        <v>2057</v>
      </c>
      <c r="C1809" s="67" t="str">
        <f t="shared" si="201"/>
        <v>Chloey Schwister</v>
      </c>
      <c r="D1809" s="71" t="str" cm="1">
        <f t="array" ref="D1809">_xlfn.IFS(AK1809="1",CONCATENATE(C1809,"Regional"),AK1809="2",CONCATENATE(C1809,"Sectional"),AK1809="3",CONCATENATE(C1809,COUNTIF($C$1:C1809,C1809)))</f>
        <v>Chloey Schwister1</v>
      </c>
      <c r="E1809" s="66">
        <v>45160.291666666664</v>
      </c>
      <c r="F1809" t="s">
        <v>2592</v>
      </c>
      <c r="G1809" s="46">
        <v>90</v>
      </c>
      <c r="H1809" s="46">
        <v>114</v>
      </c>
      <c r="I1809" s="46">
        <v>82</v>
      </c>
      <c r="J1809" t="s">
        <v>124</v>
      </c>
      <c r="K1809" t="s">
        <v>90</v>
      </c>
      <c r="L1809" s="46">
        <v>5133</v>
      </c>
      <c r="M1809" s="46">
        <v>72</v>
      </c>
      <c r="N1809" s="46">
        <v>64.400000000000006</v>
      </c>
      <c r="O1809" s="46">
        <v>116</v>
      </c>
      <c r="P1809" s="46">
        <f t="shared" si="202"/>
        <v>2</v>
      </c>
      <c r="R1809" s="67" t="s">
        <v>3078</v>
      </c>
      <c r="S1809" s="67">
        <f>COUNTIF(Y$2:$Y$100,R1809)</f>
        <v>0</v>
      </c>
      <c r="V1809" s="67">
        <f t="shared" si="203"/>
        <v>0</v>
      </c>
      <c r="X1809"/>
      <c r="Y1809" s="67" t="str">
        <f t="shared" si="200"/>
        <v xml:space="preserve"> </v>
      </c>
      <c r="AB1809" t="s">
        <v>90</v>
      </c>
      <c r="AC1809" s="46">
        <v>5133</v>
      </c>
      <c r="AD1809" s="46">
        <v>72</v>
      </c>
      <c r="AE1809" s="46">
        <v>64.400000000000006</v>
      </c>
      <c r="AF1809" s="46">
        <v>116</v>
      </c>
      <c r="AH1809" s="70" t="str">
        <f t="shared" si="204"/>
        <v/>
      </c>
      <c r="AI1809" s="70" t="str">
        <f t="shared" si="205"/>
        <v/>
      </c>
      <c r="AJ1809" s="70" t="str">
        <f t="shared" si="206"/>
        <v>X</v>
      </c>
      <c r="AK1809" s="70" t="str" cm="1">
        <f t="array" ref="AK1809">_xlfn.IFS(AH1809&lt;&gt;"","1",AI1809&lt;&gt;"","2",AJ1809&lt;&gt;"","3")</f>
        <v>3</v>
      </c>
    </row>
    <row r="1810" spans="1:37" x14ac:dyDescent="0.25">
      <c r="A1810" t="s">
        <v>180</v>
      </c>
      <c r="B1810" t="s">
        <v>760</v>
      </c>
      <c r="C1810" s="67" t="str">
        <f t="shared" si="201"/>
        <v>Ela Ryan</v>
      </c>
      <c r="D1810" s="71" t="str" cm="1">
        <f t="array" ref="D1810">_xlfn.IFS(AK1810="1",CONCATENATE(C1810,"Regional"),AK1810="2",CONCATENATE(C1810,"Sectional"),AK1810="3",CONCATENATE(C1810,COUNTIF($C$1:C1810,C1810)))</f>
        <v>Ela Ryan1</v>
      </c>
      <c r="E1810" s="66">
        <v>45160.291666666664</v>
      </c>
      <c r="F1810" t="s">
        <v>2592</v>
      </c>
      <c r="G1810" s="46">
        <v>90</v>
      </c>
      <c r="H1810" s="46">
        <v>115</v>
      </c>
      <c r="I1810" s="46">
        <v>83</v>
      </c>
      <c r="J1810" t="s">
        <v>124</v>
      </c>
      <c r="K1810" t="s">
        <v>90</v>
      </c>
      <c r="L1810" s="46">
        <v>5133</v>
      </c>
      <c r="M1810" s="46">
        <v>72</v>
      </c>
      <c r="N1810" s="46">
        <v>64.400000000000006</v>
      </c>
      <c r="O1810" s="46">
        <v>116</v>
      </c>
      <c r="P1810" s="46">
        <f t="shared" si="202"/>
        <v>2</v>
      </c>
      <c r="R1810" s="67" t="s">
        <v>1364</v>
      </c>
      <c r="S1810" s="67">
        <f>COUNTIF(Y$2:$Y$100,R1810)</f>
        <v>0</v>
      </c>
      <c r="V1810" s="67">
        <f t="shared" si="203"/>
        <v>0</v>
      </c>
      <c r="X1810"/>
      <c r="Y1810" s="67" t="str">
        <f t="shared" si="200"/>
        <v xml:space="preserve"> </v>
      </c>
      <c r="AB1810" t="s">
        <v>90</v>
      </c>
      <c r="AC1810" s="46">
        <v>5133</v>
      </c>
      <c r="AD1810" s="46">
        <v>72</v>
      </c>
      <c r="AE1810" s="46">
        <v>64.400000000000006</v>
      </c>
      <c r="AF1810" s="46">
        <v>116</v>
      </c>
      <c r="AH1810" s="70" t="str">
        <f t="shared" si="204"/>
        <v/>
      </c>
      <c r="AI1810" s="70" t="str">
        <f t="shared" si="205"/>
        <v/>
      </c>
      <c r="AJ1810" s="70" t="str">
        <f t="shared" si="206"/>
        <v>X</v>
      </c>
      <c r="AK1810" s="70" t="str" cm="1">
        <f t="array" ref="AK1810">_xlfn.IFS(AH1810&lt;&gt;"","1",AI1810&lt;&gt;"","2",AJ1810&lt;&gt;"","3")</f>
        <v>3</v>
      </c>
    </row>
    <row r="1811" spans="1:37" x14ac:dyDescent="0.25">
      <c r="A1811" t="s">
        <v>1947</v>
      </c>
      <c r="B1811" t="s">
        <v>345</v>
      </c>
      <c r="C1811" s="67" t="str">
        <f t="shared" si="201"/>
        <v>Abigail Jutrzonka</v>
      </c>
      <c r="D1811" s="71" t="str" cm="1">
        <f t="array" ref="D1811">_xlfn.IFS(AK1811="1",CONCATENATE(C1811,"Regional"),AK1811="2",CONCATENATE(C1811,"Sectional"),AK1811="3",CONCATENATE(C1811,COUNTIF($C$1:C1811,C1811)))</f>
        <v>Abigail Jutrzonka2</v>
      </c>
      <c r="E1811" s="66">
        <v>45160.291666666664</v>
      </c>
      <c r="F1811" t="s">
        <v>2592</v>
      </c>
      <c r="G1811" s="46">
        <v>90</v>
      </c>
      <c r="H1811" s="46">
        <v>120</v>
      </c>
      <c r="I1811" s="46">
        <v>84</v>
      </c>
      <c r="J1811" t="s">
        <v>124</v>
      </c>
      <c r="K1811" t="s">
        <v>90</v>
      </c>
      <c r="L1811" s="46">
        <v>5133</v>
      </c>
      <c r="M1811" s="46">
        <v>72</v>
      </c>
      <c r="N1811" s="46">
        <v>64.400000000000006</v>
      </c>
      <c r="O1811" s="46">
        <v>116</v>
      </c>
      <c r="P1811" s="46">
        <f t="shared" si="202"/>
        <v>2</v>
      </c>
      <c r="R1811" s="67" t="s">
        <v>2964</v>
      </c>
      <c r="S1811" s="67">
        <f>COUNTIF(Y$2:$Y$100,R1811)</f>
        <v>0</v>
      </c>
      <c r="V1811" s="67">
        <f t="shared" si="203"/>
        <v>0</v>
      </c>
      <c r="X1811"/>
      <c r="Y1811" s="67" t="str">
        <f t="shared" si="200"/>
        <v xml:space="preserve"> </v>
      </c>
      <c r="AB1811" t="s">
        <v>90</v>
      </c>
      <c r="AC1811" s="46">
        <v>5133</v>
      </c>
      <c r="AD1811" s="46">
        <v>72</v>
      </c>
      <c r="AE1811" s="46">
        <v>64.400000000000006</v>
      </c>
      <c r="AF1811" s="46">
        <v>116</v>
      </c>
      <c r="AH1811" s="70" t="str">
        <f t="shared" si="204"/>
        <v/>
      </c>
      <c r="AI1811" s="70" t="str">
        <f t="shared" si="205"/>
        <v/>
      </c>
      <c r="AJ1811" s="70" t="str">
        <f t="shared" si="206"/>
        <v>X</v>
      </c>
      <c r="AK1811" s="70" t="str" cm="1">
        <f t="array" ref="AK1811">_xlfn.IFS(AH1811&lt;&gt;"","1",AI1811&lt;&gt;"","2",AJ1811&lt;&gt;"","3")</f>
        <v>3</v>
      </c>
    </row>
    <row r="1812" spans="1:37" x14ac:dyDescent="0.25">
      <c r="A1812" t="s">
        <v>275</v>
      </c>
      <c r="B1812" t="s">
        <v>441</v>
      </c>
      <c r="C1812" s="67" t="str">
        <f t="shared" si="201"/>
        <v>Madison Johnson</v>
      </c>
      <c r="D1812" s="71" t="str" cm="1">
        <f t="array" ref="D1812">_xlfn.IFS(AK1812="1",CONCATENATE(C1812,"Regional"),AK1812="2",CONCATENATE(C1812,"Sectional"),AK1812="3",CONCATENATE(C1812,COUNTIF($C$1:C1812,C1812)))</f>
        <v>Madison Johnson4</v>
      </c>
      <c r="E1812" s="66">
        <v>45160.291666666664</v>
      </c>
      <c r="F1812" t="s">
        <v>2592</v>
      </c>
      <c r="G1812" s="46">
        <v>90</v>
      </c>
      <c r="H1812" s="46">
        <v>120</v>
      </c>
      <c r="I1812" s="46">
        <v>84</v>
      </c>
      <c r="J1812" t="s">
        <v>124</v>
      </c>
      <c r="K1812" t="s">
        <v>90</v>
      </c>
      <c r="L1812" s="46">
        <v>5133</v>
      </c>
      <c r="M1812" s="46">
        <v>72</v>
      </c>
      <c r="N1812" s="46">
        <v>64.400000000000006</v>
      </c>
      <c r="O1812" s="46">
        <v>116</v>
      </c>
      <c r="P1812" s="46">
        <f t="shared" si="202"/>
        <v>2</v>
      </c>
      <c r="R1812" s="67" t="s">
        <v>2956</v>
      </c>
      <c r="S1812" s="67">
        <f>COUNTIF(Y$2:$Y$100,R1812)</f>
        <v>0</v>
      </c>
      <c r="V1812" s="67">
        <f t="shared" si="203"/>
        <v>0</v>
      </c>
      <c r="X1812"/>
      <c r="Y1812" s="67" t="str">
        <f t="shared" si="200"/>
        <v xml:space="preserve"> </v>
      </c>
      <c r="AB1812" t="s">
        <v>90</v>
      </c>
      <c r="AC1812" s="46">
        <v>5133</v>
      </c>
      <c r="AD1812" s="46">
        <v>72</v>
      </c>
      <c r="AE1812" s="46">
        <v>64.400000000000006</v>
      </c>
      <c r="AF1812" s="46">
        <v>116</v>
      </c>
      <c r="AH1812" s="70" t="str">
        <f t="shared" si="204"/>
        <v/>
      </c>
      <c r="AI1812" s="70" t="str">
        <f t="shared" si="205"/>
        <v/>
      </c>
      <c r="AJ1812" s="70" t="str">
        <f t="shared" si="206"/>
        <v>X</v>
      </c>
      <c r="AK1812" s="70" t="str" cm="1">
        <f t="array" ref="AK1812">_xlfn.IFS(AH1812&lt;&gt;"","1",AI1812&lt;&gt;"","2",AJ1812&lt;&gt;"","3")</f>
        <v>3</v>
      </c>
    </row>
    <row r="1813" spans="1:37" x14ac:dyDescent="0.25">
      <c r="A1813" t="s">
        <v>2054</v>
      </c>
      <c r="B1813" t="s">
        <v>2055</v>
      </c>
      <c r="C1813" s="67" t="str">
        <f t="shared" si="201"/>
        <v>Aleena LaRosh</v>
      </c>
      <c r="D1813" s="71" t="str" cm="1">
        <f t="array" ref="D1813">_xlfn.IFS(AK1813="1",CONCATENATE(C1813,"Regional"),AK1813="2",CONCATENATE(C1813,"Sectional"),AK1813="3",CONCATENATE(C1813,COUNTIF($C$1:C1813,C1813)))</f>
        <v>Aleena LaRosh1</v>
      </c>
      <c r="E1813" s="66">
        <v>45160.291666666664</v>
      </c>
      <c r="F1813" t="s">
        <v>2592</v>
      </c>
      <c r="G1813" s="46">
        <v>90</v>
      </c>
      <c r="H1813" s="46">
        <v>123</v>
      </c>
      <c r="I1813" s="46">
        <v>86</v>
      </c>
      <c r="J1813" t="s">
        <v>124</v>
      </c>
      <c r="K1813" t="s">
        <v>90</v>
      </c>
      <c r="L1813" s="46">
        <v>5133</v>
      </c>
      <c r="M1813" s="46">
        <v>72</v>
      </c>
      <c r="N1813" s="46">
        <v>64.400000000000006</v>
      </c>
      <c r="O1813" s="46">
        <v>116</v>
      </c>
      <c r="P1813" s="46">
        <f t="shared" si="202"/>
        <v>2</v>
      </c>
      <c r="R1813" s="67" t="s">
        <v>3077</v>
      </c>
      <c r="S1813" s="67">
        <f>COUNTIF(Y$2:$Y$100,R1813)</f>
        <v>0</v>
      </c>
      <c r="V1813" s="67">
        <f t="shared" si="203"/>
        <v>0</v>
      </c>
      <c r="X1813"/>
      <c r="Y1813" s="67" t="str">
        <f t="shared" ref="Y1813:Y1816" si="207">CONCATENATE(W1813," ",X1813)</f>
        <v xml:space="preserve"> </v>
      </c>
      <c r="AB1813" t="s">
        <v>90</v>
      </c>
      <c r="AC1813" s="46">
        <v>5133</v>
      </c>
      <c r="AD1813" s="46">
        <v>72</v>
      </c>
      <c r="AE1813" s="46">
        <v>64.400000000000006</v>
      </c>
      <c r="AF1813" s="46">
        <v>116</v>
      </c>
      <c r="AH1813" s="70" t="str">
        <f t="shared" si="204"/>
        <v/>
      </c>
      <c r="AI1813" s="70" t="str">
        <f t="shared" si="205"/>
        <v/>
      </c>
      <c r="AJ1813" s="70" t="str">
        <f t="shared" si="206"/>
        <v>X</v>
      </c>
      <c r="AK1813" s="70" t="str" cm="1">
        <f t="array" ref="AK1813">_xlfn.IFS(AH1813&lt;&gt;"","1",AI1813&lt;&gt;"","2",AJ1813&lt;&gt;"","3")</f>
        <v>3</v>
      </c>
    </row>
    <row r="1814" spans="1:37" x14ac:dyDescent="0.25">
      <c r="A1814" t="s">
        <v>2242</v>
      </c>
      <c r="B1814" t="s">
        <v>518</v>
      </c>
      <c r="C1814" s="67" t="str">
        <f t="shared" si="201"/>
        <v>Isla Gard</v>
      </c>
      <c r="D1814" s="71" t="str" cm="1">
        <f t="array" ref="D1814">_xlfn.IFS(AK1814="1",CONCATENATE(C1814,"Regional"),AK1814="2",CONCATENATE(C1814,"Sectional"),AK1814="3",CONCATENATE(C1814,COUNTIF($C$1:C1814,C1814)))</f>
        <v>Isla Gard2</v>
      </c>
      <c r="E1814" s="66">
        <v>45160.291666666664</v>
      </c>
      <c r="F1814" t="s">
        <v>2592</v>
      </c>
      <c r="G1814" s="46">
        <v>90</v>
      </c>
      <c r="H1814" s="46">
        <v>127</v>
      </c>
      <c r="I1814" s="46">
        <v>87</v>
      </c>
      <c r="J1814" t="s">
        <v>124</v>
      </c>
      <c r="K1814" t="s">
        <v>90</v>
      </c>
      <c r="L1814" s="46">
        <v>5133</v>
      </c>
      <c r="M1814" s="46">
        <v>72</v>
      </c>
      <c r="N1814" s="46">
        <v>64.400000000000006</v>
      </c>
      <c r="O1814" s="46">
        <v>116</v>
      </c>
      <c r="P1814" s="46">
        <f t="shared" si="202"/>
        <v>2</v>
      </c>
      <c r="R1814" s="67" t="s">
        <v>3265</v>
      </c>
      <c r="S1814" s="67">
        <f>COUNTIF(Y$2:$Y$100,R1814)</f>
        <v>0</v>
      </c>
      <c r="V1814" s="67">
        <f t="shared" si="203"/>
        <v>0</v>
      </c>
      <c r="X1814"/>
      <c r="Y1814" s="67" t="str">
        <f t="shared" si="207"/>
        <v xml:space="preserve"> </v>
      </c>
      <c r="AB1814" t="s">
        <v>90</v>
      </c>
      <c r="AC1814" s="46">
        <v>5133</v>
      </c>
      <c r="AD1814" s="46">
        <v>72</v>
      </c>
      <c r="AE1814" s="46">
        <v>64.400000000000006</v>
      </c>
      <c r="AF1814" s="46">
        <v>116</v>
      </c>
      <c r="AH1814" s="70" t="str">
        <f t="shared" si="204"/>
        <v/>
      </c>
      <c r="AI1814" s="70" t="str">
        <f t="shared" si="205"/>
        <v/>
      </c>
      <c r="AJ1814" s="70" t="str">
        <f t="shared" si="206"/>
        <v>X</v>
      </c>
      <c r="AK1814" s="70" t="str" cm="1">
        <f t="array" ref="AK1814">_xlfn.IFS(AH1814&lt;&gt;"","1",AI1814&lt;&gt;"","2",AJ1814&lt;&gt;"","3")</f>
        <v>3</v>
      </c>
    </row>
    <row r="1815" spans="1:37" x14ac:dyDescent="0.25">
      <c r="A1815" t="s">
        <v>3427</v>
      </c>
      <c r="B1815" t="s">
        <v>487</v>
      </c>
      <c r="C1815" s="67" t="str">
        <f t="shared" si="201"/>
        <v>Mary Leonard</v>
      </c>
      <c r="D1815" s="71" t="str" cm="1">
        <f t="array" ref="D1815">_xlfn.IFS(AK1815="1",CONCATENATE(C1815,"Regional"),AK1815="2",CONCATENATE(C1815,"Sectional"),AK1815="3",CONCATENATE(C1815,COUNTIF($C$1:C1815,C1815)))</f>
        <v>Mary Leonard1</v>
      </c>
      <c r="E1815" s="66">
        <v>45160.291666666664</v>
      </c>
      <c r="F1815" t="s">
        <v>2592</v>
      </c>
      <c r="G1815" s="46">
        <v>90</v>
      </c>
      <c r="H1815" s="46">
        <v>137</v>
      </c>
      <c r="I1815" s="46">
        <v>88</v>
      </c>
      <c r="J1815" t="s">
        <v>124</v>
      </c>
      <c r="K1815" t="s">
        <v>90</v>
      </c>
      <c r="L1815" s="46">
        <v>5133</v>
      </c>
      <c r="M1815" s="46">
        <v>72</v>
      </c>
      <c r="N1815" s="46">
        <v>64.400000000000006</v>
      </c>
      <c r="O1815" s="46">
        <v>116</v>
      </c>
      <c r="P1815" s="46">
        <f t="shared" si="202"/>
        <v>2</v>
      </c>
      <c r="R1815" s="67" t="s">
        <v>3618</v>
      </c>
      <c r="S1815" s="67">
        <f>COUNTIF(Y$2:$Y$100,R1815)</f>
        <v>0</v>
      </c>
      <c r="V1815" s="67">
        <f t="shared" si="203"/>
        <v>0</v>
      </c>
      <c r="X1815"/>
      <c r="Y1815" s="67" t="str">
        <f t="shared" si="207"/>
        <v xml:space="preserve"> </v>
      </c>
      <c r="AB1815" t="s">
        <v>90</v>
      </c>
      <c r="AC1815" s="46">
        <v>5133</v>
      </c>
      <c r="AD1815" s="46">
        <v>72</v>
      </c>
      <c r="AE1815" s="46">
        <v>64.400000000000006</v>
      </c>
      <c r="AF1815" s="46">
        <v>116</v>
      </c>
      <c r="AH1815" s="70" t="str">
        <f t="shared" si="204"/>
        <v/>
      </c>
      <c r="AI1815" s="70" t="str">
        <f t="shared" si="205"/>
        <v/>
      </c>
      <c r="AJ1815" s="70" t="str">
        <f t="shared" si="206"/>
        <v>X</v>
      </c>
      <c r="AK1815" s="70" t="str" cm="1">
        <f t="array" ref="AK1815">_xlfn.IFS(AH1815&lt;&gt;"","1",AI1815&lt;&gt;"","2",AJ1815&lt;&gt;"","3")</f>
        <v>3</v>
      </c>
    </row>
    <row r="1816" spans="1:37" x14ac:dyDescent="0.25">
      <c r="A1816" t="s">
        <v>2121</v>
      </c>
      <c r="B1816" t="s">
        <v>816</v>
      </c>
      <c r="C1816" s="67" t="str">
        <f t="shared" si="201"/>
        <v>Kylie Turkowski</v>
      </c>
      <c r="D1816" s="71" t="str" cm="1">
        <f t="array" ref="D1816">_xlfn.IFS(AK1816="1",CONCATENATE(C1816,"Regional"),AK1816="2",CONCATENATE(C1816,"Sectional"),AK1816="3",CONCATENATE(C1816,COUNTIF($C$1:C1816,C1816)))</f>
        <v>Kylie Turkowski1</v>
      </c>
      <c r="E1816" s="66">
        <v>45160.291666666664</v>
      </c>
      <c r="F1816" t="s">
        <v>2592</v>
      </c>
      <c r="G1816" s="46">
        <v>90</v>
      </c>
      <c r="H1816" s="46">
        <v>140</v>
      </c>
      <c r="I1816" s="46">
        <v>89</v>
      </c>
      <c r="J1816" t="s">
        <v>124</v>
      </c>
      <c r="K1816" t="s">
        <v>90</v>
      </c>
      <c r="L1816" s="46">
        <v>5133</v>
      </c>
      <c r="M1816" s="46">
        <v>72</v>
      </c>
      <c r="N1816" s="46">
        <v>64.400000000000006</v>
      </c>
      <c r="O1816" s="46">
        <v>116</v>
      </c>
      <c r="P1816" s="46">
        <f t="shared" si="202"/>
        <v>2</v>
      </c>
      <c r="R1816" s="67" t="s">
        <v>3148</v>
      </c>
      <c r="S1816" s="67">
        <f>COUNTIF(Y$2:$Y$100,R1816)</f>
        <v>0</v>
      </c>
      <c r="V1816" s="67">
        <f t="shared" si="203"/>
        <v>0</v>
      </c>
      <c r="X1816"/>
      <c r="Y1816" s="67" t="str">
        <f t="shared" si="207"/>
        <v xml:space="preserve"> </v>
      </c>
      <c r="AB1816" t="s">
        <v>90</v>
      </c>
      <c r="AC1816" s="46">
        <v>5133</v>
      </c>
      <c r="AD1816" s="46">
        <v>72</v>
      </c>
      <c r="AE1816" s="46">
        <v>64.400000000000006</v>
      </c>
      <c r="AF1816" s="46">
        <v>116</v>
      </c>
      <c r="AH1816" s="70" t="str">
        <f t="shared" si="204"/>
        <v/>
      </c>
      <c r="AI1816" s="70" t="str">
        <f t="shared" si="205"/>
        <v/>
      </c>
      <c r="AJ1816" s="70" t="str">
        <f t="shared" si="206"/>
        <v>X</v>
      </c>
      <c r="AK1816" s="70" t="str" cm="1">
        <f t="array" ref="AK1816">_xlfn.IFS(AH1816&lt;&gt;"","1",AI1816&lt;&gt;"","2",AJ1816&lt;&gt;"","3")</f>
        <v>3</v>
      </c>
    </row>
    <row r="1817" spans="1:37" x14ac:dyDescent="0.25">
      <c r="A1817" t="s">
        <v>549</v>
      </c>
      <c r="B1817" t="s">
        <v>550</v>
      </c>
      <c r="C1817" s="67" t="str">
        <f t="shared" si="201"/>
        <v>Karma Hasselberger</v>
      </c>
      <c r="D1817" s="71" t="str" cm="1">
        <f t="array" ref="D1817">_xlfn.IFS(AK1817="1",CONCATENATE(C1817,"Regional"),AK1817="2",CONCATENATE(C1817,"Sectional"),AK1817="3",CONCATENATE(C1817,COUNTIF($C$1:C1817,C1817)))</f>
        <v>Karma Hasselberger4</v>
      </c>
      <c r="E1817" s="66">
        <v>45160.291666666664</v>
      </c>
      <c r="F1817" t="s">
        <v>2666</v>
      </c>
      <c r="G1817" s="46">
        <v>50</v>
      </c>
      <c r="H1817" s="46">
        <v>74</v>
      </c>
      <c r="I1817" s="46">
        <v>1</v>
      </c>
      <c r="J1817" t="s">
        <v>156</v>
      </c>
      <c r="K1817" t="s">
        <v>90</v>
      </c>
      <c r="L1817" s="46">
        <v>4587</v>
      </c>
      <c r="M1817" s="46">
        <v>71</v>
      </c>
      <c r="N1817" s="46">
        <v>66.400000000000006</v>
      </c>
      <c r="O1817" s="46">
        <v>115</v>
      </c>
      <c r="P1817" s="46">
        <f t="shared" si="202"/>
        <v>2</v>
      </c>
      <c r="R1817" s="67" t="s">
        <v>1214</v>
      </c>
      <c r="S1817" s="67">
        <f>COUNTIF(Y$2:$Y$100,R1817)</f>
        <v>0</v>
      </c>
      <c r="V1817" s="67">
        <f t="shared" si="203"/>
        <v>0</v>
      </c>
      <c r="AB1817" t="s">
        <v>90</v>
      </c>
      <c r="AC1817" s="46">
        <v>4587</v>
      </c>
      <c r="AD1817" s="46">
        <v>71</v>
      </c>
      <c r="AE1817" s="46">
        <v>66.400000000000006</v>
      </c>
      <c r="AF1817" s="46">
        <v>115</v>
      </c>
      <c r="AH1817" s="70" t="str">
        <f t="shared" si="204"/>
        <v/>
      </c>
      <c r="AI1817" s="70" t="str">
        <f t="shared" si="205"/>
        <v/>
      </c>
      <c r="AJ1817" s="70" t="str">
        <f t="shared" si="206"/>
        <v>X</v>
      </c>
      <c r="AK1817" s="70" t="str" cm="1">
        <f t="array" ref="AK1817">_xlfn.IFS(AH1817&lt;&gt;"","1",AI1817&lt;&gt;"","2",AJ1817&lt;&gt;"","3")</f>
        <v>3</v>
      </c>
    </row>
    <row r="1818" spans="1:37" x14ac:dyDescent="0.25">
      <c r="A1818" t="s">
        <v>329</v>
      </c>
      <c r="B1818" t="s">
        <v>545</v>
      </c>
      <c r="C1818" s="67" t="str">
        <f t="shared" si="201"/>
        <v>Jayeanna Palm</v>
      </c>
      <c r="D1818" s="71" t="str" cm="1">
        <f t="array" ref="D1818">_xlfn.IFS(AK1818="1",CONCATENATE(C1818,"Regional"),AK1818="2",CONCATENATE(C1818,"Sectional"),AK1818="3",CONCATENATE(C1818,COUNTIF($C$1:C1818,C1818)))</f>
        <v>Jayeanna Palm5</v>
      </c>
      <c r="E1818" s="66">
        <v>45160.291666666664</v>
      </c>
      <c r="F1818" t="s">
        <v>2666</v>
      </c>
      <c r="G1818" s="46">
        <v>50</v>
      </c>
      <c r="H1818" s="46">
        <v>78</v>
      </c>
      <c r="I1818" s="46">
        <v>2</v>
      </c>
      <c r="J1818" t="s">
        <v>156</v>
      </c>
      <c r="K1818" t="s">
        <v>90</v>
      </c>
      <c r="L1818" s="46">
        <v>4587</v>
      </c>
      <c r="M1818" s="46">
        <v>71</v>
      </c>
      <c r="N1818" s="46">
        <v>66.400000000000006</v>
      </c>
      <c r="O1818" s="46">
        <v>115</v>
      </c>
      <c r="P1818" s="46">
        <f t="shared" si="202"/>
        <v>2</v>
      </c>
      <c r="R1818" s="67" t="s">
        <v>1212</v>
      </c>
      <c r="S1818" s="67">
        <f>COUNTIF(Y$2:$Y$100,R1818)</f>
        <v>0</v>
      </c>
      <c r="V1818" s="67">
        <f t="shared" si="203"/>
        <v>0</v>
      </c>
      <c r="AB1818" t="s">
        <v>90</v>
      </c>
      <c r="AC1818" s="46">
        <v>4587</v>
      </c>
      <c r="AD1818" s="46">
        <v>71</v>
      </c>
      <c r="AE1818" s="46">
        <v>66.400000000000006</v>
      </c>
      <c r="AF1818" s="46">
        <v>115</v>
      </c>
      <c r="AH1818" s="70" t="str">
        <f t="shared" si="204"/>
        <v/>
      </c>
      <c r="AI1818" s="70" t="str">
        <f t="shared" si="205"/>
        <v/>
      </c>
      <c r="AJ1818" s="70" t="str">
        <f t="shared" si="206"/>
        <v>X</v>
      </c>
      <c r="AK1818" s="70" t="str" cm="1">
        <f t="array" ref="AK1818">_xlfn.IFS(AH1818&lt;&gt;"","1",AI1818&lt;&gt;"","2",AJ1818&lt;&gt;"","3")</f>
        <v>3</v>
      </c>
    </row>
    <row r="1819" spans="1:37" x14ac:dyDescent="0.25">
      <c r="A1819" t="s">
        <v>551</v>
      </c>
      <c r="B1819" t="s">
        <v>552</v>
      </c>
      <c r="C1819" s="67" t="str">
        <f t="shared" si="201"/>
        <v>Tennysen Makepeace</v>
      </c>
      <c r="D1819" s="71" t="str" cm="1">
        <f t="array" ref="D1819">_xlfn.IFS(AK1819="1",CONCATENATE(C1819,"Regional"),AK1819="2",CONCATENATE(C1819,"Sectional"),AK1819="3",CONCATENATE(C1819,COUNTIF($C$1:C1819,C1819)))</f>
        <v>Tennysen Makepeace5</v>
      </c>
      <c r="E1819" s="66">
        <v>45160.291666666664</v>
      </c>
      <c r="F1819" t="s">
        <v>2666</v>
      </c>
      <c r="G1819" s="46">
        <v>50</v>
      </c>
      <c r="H1819" s="46">
        <v>81</v>
      </c>
      <c r="I1819" s="46">
        <v>3</v>
      </c>
      <c r="J1819" t="s">
        <v>156</v>
      </c>
      <c r="K1819" t="s">
        <v>90</v>
      </c>
      <c r="L1819" s="46">
        <v>4587</v>
      </c>
      <c r="M1819" s="46">
        <v>71</v>
      </c>
      <c r="N1819" s="46">
        <v>66.400000000000006</v>
      </c>
      <c r="O1819" s="46">
        <v>115</v>
      </c>
      <c r="P1819" s="46">
        <f t="shared" si="202"/>
        <v>2</v>
      </c>
      <c r="R1819" s="67" t="s">
        <v>1215</v>
      </c>
      <c r="S1819" s="67">
        <f>COUNTIF(Y$2:$Y$100,R1819)</f>
        <v>0</v>
      </c>
      <c r="V1819" s="67">
        <f t="shared" si="203"/>
        <v>0</v>
      </c>
      <c r="AB1819" t="s">
        <v>90</v>
      </c>
      <c r="AC1819" s="46">
        <v>4587</v>
      </c>
      <c r="AD1819" s="46">
        <v>71</v>
      </c>
      <c r="AE1819" s="46">
        <v>66.400000000000006</v>
      </c>
      <c r="AF1819" s="46">
        <v>115</v>
      </c>
      <c r="AH1819" s="70" t="str">
        <f t="shared" si="204"/>
        <v/>
      </c>
      <c r="AI1819" s="70" t="str">
        <f t="shared" si="205"/>
        <v/>
      </c>
      <c r="AJ1819" s="70" t="str">
        <f t="shared" si="206"/>
        <v>X</v>
      </c>
      <c r="AK1819" s="70" t="str" cm="1">
        <f t="array" ref="AK1819">_xlfn.IFS(AH1819&lt;&gt;"","1",AI1819&lt;&gt;"","2",AJ1819&lt;&gt;"","3")</f>
        <v>3</v>
      </c>
    </row>
    <row r="1820" spans="1:37" x14ac:dyDescent="0.25">
      <c r="A1820" t="s">
        <v>310</v>
      </c>
      <c r="B1820" t="s">
        <v>772</v>
      </c>
      <c r="C1820" s="67" t="str">
        <f t="shared" si="201"/>
        <v>Alexa Miller</v>
      </c>
      <c r="D1820" s="71" t="str" cm="1">
        <f t="array" ref="D1820">_xlfn.IFS(AK1820="1",CONCATENATE(C1820,"Regional"),AK1820="2",CONCATENATE(C1820,"Sectional"),AK1820="3",CONCATENATE(C1820,COUNTIF($C$1:C1820,C1820)))</f>
        <v>Alexa Miller4</v>
      </c>
      <c r="E1820" s="66">
        <v>45160.291666666664</v>
      </c>
      <c r="F1820" t="s">
        <v>2666</v>
      </c>
      <c r="G1820" s="46">
        <v>50</v>
      </c>
      <c r="H1820" s="46">
        <v>84</v>
      </c>
      <c r="I1820" s="46">
        <v>4</v>
      </c>
      <c r="J1820" t="s">
        <v>156</v>
      </c>
      <c r="K1820" t="s">
        <v>90</v>
      </c>
      <c r="L1820" s="46">
        <v>4587</v>
      </c>
      <c r="M1820" s="46">
        <v>71</v>
      </c>
      <c r="N1820" s="46">
        <v>66.400000000000006</v>
      </c>
      <c r="O1820" s="46">
        <v>115</v>
      </c>
      <c r="P1820" s="46">
        <f t="shared" si="202"/>
        <v>2</v>
      </c>
      <c r="R1820" s="67" t="s">
        <v>1571</v>
      </c>
      <c r="S1820" s="67">
        <f>COUNTIF(Y$2:$Y$100,R1820)</f>
        <v>0</v>
      </c>
      <c r="V1820" s="67">
        <f t="shared" si="203"/>
        <v>0</v>
      </c>
      <c r="AB1820" t="s">
        <v>90</v>
      </c>
      <c r="AC1820" s="46">
        <v>4587</v>
      </c>
      <c r="AD1820" s="46">
        <v>71</v>
      </c>
      <c r="AE1820" s="46">
        <v>66.400000000000006</v>
      </c>
      <c r="AF1820" s="46">
        <v>115</v>
      </c>
      <c r="AH1820" s="70" t="str">
        <f t="shared" si="204"/>
        <v/>
      </c>
      <c r="AI1820" s="70" t="str">
        <f t="shared" si="205"/>
        <v/>
      </c>
      <c r="AJ1820" s="70" t="str">
        <f t="shared" si="206"/>
        <v>X</v>
      </c>
      <c r="AK1820" s="70" t="str" cm="1">
        <f t="array" ref="AK1820">_xlfn.IFS(AH1820&lt;&gt;"","1",AI1820&lt;&gt;"","2",AJ1820&lt;&gt;"","3")</f>
        <v>3</v>
      </c>
    </row>
    <row r="1821" spans="1:37" x14ac:dyDescent="0.25">
      <c r="A1821" t="s">
        <v>546</v>
      </c>
      <c r="B1821" t="s">
        <v>547</v>
      </c>
      <c r="C1821" s="67" t="str">
        <f t="shared" si="201"/>
        <v>Maddi Fletcher</v>
      </c>
      <c r="D1821" s="71" t="str" cm="1">
        <f t="array" ref="D1821">_xlfn.IFS(AK1821="1",CONCATENATE(C1821,"Regional"),AK1821="2",CONCATENATE(C1821,"Sectional"),AK1821="3",CONCATENATE(C1821,COUNTIF($C$1:C1821,C1821)))</f>
        <v>Maddi Fletcher3</v>
      </c>
      <c r="E1821" s="66">
        <v>45160.291666666664</v>
      </c>
      <c r="F1821" t="s">
        <v>2666</v>
      </c>
      <c r="G1821" s="46">
        <v>50</v>
      </c>
      <c r="H1821" s="46">
        <v>84</v>
      </c>
      <c r="I1821" s="46">
        <v>4</v>
      </c>
      <c r="J1821" t="s">
        <v>156</v>
      </c>
      <c r="K1821" t="s">
        <v>90</v>
      </c>
      <c r="L1821" s="46">
        <v>4587</v>
      </c>
      <c r="M1821" s="46">
        <v>71</v>
      </c>
      <c r="N1821" s="46">
        <v>66.400000000000006</v>
      </c>
      <c r="O1821" s="46">
        <v>115</v>
      </c>
      <c r="P1821" s="46">
        <f t="shared" si="202"/>
        <v>2</v>
      </c>
      <c r="R1821" s="67" t="s">
        <v>1213</v>
      </c>
      <c r="S1821" s="67">
        <f>COUNTIF(Y$2:$Y$100,R1821)</f>
        <v>0</v>
      </c>
      <c r="V1821" s="67">
        <f t="shared" si="203"/>
        <v>0</v>
      </c>
      <c r="AB1821" t="s">
        <v>90</v>
      </c>
      <c r="AC1821" s="46">
        <v>4587</v>
      </c>
      <c r="AD1821" s="46">
        <v>71</v>
      </c>
      <c r="AE1821" s="46">
        <v>66.400000000000006</v>
      </c>
      <c r="AF1821" s="46">
        <v>115</v>
      </c>
      <c r="AH1821" s="70" t="str">
        <f t="shared" si="204"/>
        <v/>
      </c>
      <c r="AI1821" s="70" t="str">
        <f t="shared" si="205"/>
        <v/>
      </c>
      <c r="AJ1821" s="70" t="str">
        <f t="shared" si="206"/>
        <v>X</v>
      </c>
      <c r="AK1821" s="70" t="str" cm="1">
        <f t="array" ref="AK1821">_xlfn.IFS(AH1821&lt;&gt;"","1",AI1821&lt;&gt;"","2",AJ1821&lt;&gt;"","3")</f>
        <v>3</v>
      </c>
    </row>
    <row r="1822" spans="1:37" x14ac:dyDescent="0.25">
      <c r="A1822" t="s">
        <v>1627</v>
      </c>
      <c r="B1822" t="s">
        <v>554</v>
      </c>
      <c r="C1822" s="67" t="str">
        <f t="shared" si="201"/>
        <v>Trinity Horstman</v>
      </c>
      <c r="D1822" s="71" t="str" cm="1">
        <f t="array" ref="D1822">_xlfn.IFS(AK1822="1",CONCATENATE(C1822,"Regional"),AK1822="2",CONCATENATE(C1822,"Sectional"),AK1822="3",CONCATENATE(C1822,COUNTIF($C$1:C1822,C1822)))</f>
        <v>Trinity Horstman4</v>
      </c>
      <c r="E1822" s="66">
        <v>45160.291666666664</v>
      </c>
      <c r="F1822" t="s">
        <v>2666</v>
      </c>
      <c r="G1822" s="46">
        <v>50</v>
      </c>
      <c r="H1822" s="46">
        <v>86</v>
      </c>
      <c r="I1822" s="46">
        <v>6</v>
      </c>
      <c r="J1822" t="s">
        <v>156</v>
      </c>
      <c r="K1822" t="s">
        <v>90</v>
      </c>
      <c r="L1822" s="46">
        <v>4587</v>
      </c>
      <c r="M1822" s="46">
        <v>71</v>
      </c>
      <c r="N1822" s="46">
        <v>66.400000000000006</v>
      </c>
      <c r="O1822" s="46">
        <v>115</v>
      </c>
      <c r="P1822" s="46">
        <f t="shared" si="202"/>
        <v>2</v>
      </c>
      <c r="R1822" s="67" t="s">
        <v>3535</v>
      </c>
      <c r="S1822" s="67">
        <f>COUNTIF(Y$2:$Y$100,R1822)</f>
        <v>0</v>
      </c>
      <c r="V1822" s="67">
        <f t="shared" si="203"/>
        <v>0</v>
      </c>
      <c r="AB1822" t="s">
        <v>90</v>
      </c>
      <c r="AC1822" s="46">
        <v>4587</v>
      </c>
      <c r="AD1822" s="46">
        <v>71</v>
      </c>
      <c r="AE1822" s="46">
        <v>66.400000000000006</v>
      </c>
      <c r="AF1822" s="46">
        <v>115</v>
      </c>
      <c r="AH1822" s="70" t="str">
        <f t="shared" si="204"/>
        <v/>
      </c>
      <c r="AI1822" s="70" t="str">
        <f t="shared" si="205"/>
        <v/>
      </c>
      <c r="AJ1822" s="70" t="str">
        <f t="shared" si="206"/>
        <v>X</v>
      </c>
      <c r="AK1822" s="70" t="str" cm="1">
        <f t="array" ref="AK1822">_xlfn.IFS(AH1822&lt;&gt;"","1",AI1822&lt;&gt;"","2",AJ1822&lt;&gt;"","3")</f>
        <v>3</v>
      </c>
    </row>
    <row r="1823" spans="1:37" x14ac:dyDescent="0.25">
      <c r="A1823" t="s">
        <v>234</v>
      </c>
      <c r="B1823" t="s">
        <v>362</v>
      </c>
      <c r="C1823" s="67" t="str">
        <f t="shared" si="201"/>
        <v>Emma Dobbins</v>
      </c>
      <c r="D1823" s="71" t="str" cm="1">
        <f t="array" ref="D1823">_xlfn.IFS(AK1823="1",CONCATENATE(C1823,"Regional"),AK1823="2",CONCATENATE(C1823,"Sectional"),AK1823="3",CONCATENATE(C1823,COUNTIF($C$1:C1823,C1823)))</f>
        <v>Emma Dobbins5</v>
      </c>
      <c r="E1823" s="66">
        <v>45160.291666666664</v>
      </c>
      <c r="F1823" t="s">
        <v>2666</v>
      </c>
      <c r="G1823" s="46">
        <v>50</v>
      </c>
      <c r="H1823" s="46">
        <v>88</v>
      </c>
      <c r="I1823" s="46">
        <v>7</v>
      </c>
      <c r="J1823" t="s">
        <v>156</v>
      </c>
      <c r="K1823" t="s">
        <v>90</v>
      </c>
      <c r="L1823" s="46">
        <v>4587</v>
      </c>
      <c r="M1823" s="46">
        <v>71</v>
      </c>
      <c r="N1823" s="46">
        <v>66.400000000000006</v>
      </c>
      <c r="O1823" s="46">
        <v>115</v>
      </c>
      <c r="P1823" s="46">
        <f t="shared" si="202"/>
        <v>2</v>
      </c>
      <c r="R1823" s="67" t="s">
        <v>1538</v>
      </c>
      <c r="S1823" s="67">
        <f>COUNTIF(Y$2:$Y$100,R1823)</f>
        <v>0</v>
      </c>
      <c r="V1823" s="67">
        <f t="shared" si="203"/>
        <v>0</v>
      </c>
      <c r="AB1823" t="s">
        <v>90</v>
      </c>
      <c r="AC1823" s="46">
        <v>4587</v>
      </c>
      <c r="AD1823" s="46">
        <v>71</v>
      </c>
      <c r="AE1823" s="46">
        <v>66.400000000000006</v>
      </c>
      <c r="AF1823" s="46">
        <v>115</v>
      </c>
      <c r="AH1823" s="70" t="str">
        <f t="shared" si="204"/>
        <v/>
      </c>
      <c r="AI1823" s="70" t="str">
        <f t="shared" si="205"/>
        <v/>
      </c>
      <c r="AJ1823" s="70" t="str">
        <f t="shared" si="206"/>
        <v>X</v>
      </c>
      <c r="AK1823" s="70" t="str" cm="1">
        <f t="array" ref="AK1823">_xlfn.IFS(AH1823&lt;&gt;"","1",AI1823&lt;&gt;"","2",AJ1823&lt;&gt;"","3")</f>
        <v>3</v>
      </c>
    </row>
    <row r="1824" spans="1:37" x14ac:dyDescent="0.25">
      <c r="A1824" t="s">
        <v>221</v>
      </c>
      <c r="B1824" t="s">
        <v>553</v>
      </c>
      <c r="C1824" s="67" t="str">
        <f t="shared" si="201"/>
        <v>Zowie Hunter</v>
      </c>
      <c r="D1824" s="71" t="str" cm="1">
        <f t="array" ref="D1824">_xlfn.IFS(AK1824="1",CONCATENATE(C1824,"Regional"),AK1824="2",CONCATENATE(C1824,"Sectional"),AK1824="3",CONCATENATE(C1824,COUNTIF($C$1:C1824,C1824)))</f>
        <v>Zowie Hunter3</v>
      </c>
      <c r="E1824" s="66">
        <v>45160.291666666664</v>
      </c>
      <c r="F1824" t="s">
        <v>2666</v>
      </c>
      <c r="G1824" s="46">
        <v>50</v>
      </c>
      <c r="H1824" s="46">
        <v>92</v>
      </c>
      <c r="I1824" s="46">
        <v>8</v>
      </c>
      <c r="J1824" t="s">
        <v>156</v>
      </c>
      <c r="K1824" t="s">
        <v>90</v>
      </c>
      <c r="L1824" s="46">
        <v>4587</v>
      </c>
      <c r="M1824" s="46">
        <v>71</v>
      </c>
      <c r="N1824" s="46">
        <v>66.400000000000006</v>
      </c>
      <c r="O1824" s="46">
        <v>115</v>
      </c>
      <c r="P1824" s="46">
        <f t="shared" si="202"/>
        <v>2</v>
      </c>
      <c r="R1824" s="67" t="s">
        <v>1216</v>
      </c>
      <c r="S1824" s="67">
        <f>COUNTIF(Y$2:$Y$100,R1824)</f>
        <v>0</v>
      </c>
      <c r="V1824" s="67">
        <f t="shared" si="203"/>
        <v>0</v>
      </c>
      <c r="AB1824" t="s">
        <v>90</v>
      </c>
      <c r="AC1824" s="46">
        <v>4587</v>
      </c>
      <c r="AD1824" s="46">
        <v>71</v>
      </c>
      <c r="AE1824" s="46">
        <v>66.400000000000006</v>
      </c>
      <c r="AF1824" s="46">
        <v>115</v>
      </c>
      <c r="AH1824" s="70" t="str">
        <f t="shared" si="204"/>
        <v/>
      </c>
      <c r="AI1824" s="70" t="str">
        <f t="shared" si="205"/>
        <v/>
      </c>
      <c r="AJ1824" s="70" t="str">
        <f t="shared" si="206"/>
        <v>X</v>
      </c>
      <c r="AK1824" s="70" t="str" cm="1">
        <f t="array" ref="AK1824">_xlfn.IFS(AH1824&lt;&gt;"","1",AI1824&lt;&gt;"","2",AJ1824&lt;&gt;"","3")</f>
        <v>3</v>
      </c>
    </row>
    <row r="1825" spans="1:37" x14ac:dyDescent="0.25">
      <c r="A1825" t="s">
        <v>2090</v>
      </c>
      <c r="B1825" t="s">
        <v>311</v>
      </c>
      <c r="C1825" s="67" t="str">
        <f t="shared" si="201"/>
        <v>Julia McBride</v>
      </c>
      <c r="D1825" s="71" t="str" cm="1">
        <f t="array" ref="D1825">_xlfn.IFS(AK1825="1",CONCATENATE(C1825,"Regional"),AK1825="2",CONCATENATE(C1825,"Sectional"),AK1825="3",CONCATENATE(C1825,COUNTIF($C$1:C1825,C1825)))</f>
        <v>Julia McBride4</v>
      </c>
      <c r="E1825" s="66">
        <v>45160.291666666664</v>
      </c>
      <c r="F1825" t="s">
        <v>2666</v>
      </c>
      <c r="G1825" s="46">
        <v>50</v>
      </c>
      <c r="H1825" s="46">
        <v>92</v>
      </c>
      <c r="I1825" s="46">
        <v>8</v>
      </c>
      <c r="J1825" t="s">
        <v>156</v>
      </c>
      <c r="K1825" t="s">
        <v>90</v>
      </c>
      <c r="L1825" s="46">
        <v>4587</v>
      </c>
      <c r="M1825" s="46">
        <v>71</v>
      </c>
      <c r="N1825" s="46">
        <v>66.400000000000006</v>
      </c>
      <c r="O1825" s="46">
        <v>115</v>
      </c>
      <c r="P1825" s="46">
        <f t="shared" si="202"/>
        <v>2</v>
      </c>
      <c r="R1825" s="67" t="s">
        <v>3113</v>
      </c>
      <c r="S1825" s="67">
        <f>COUNTIF(Y$2:$Y$100,R1825)</f>
        <v>0</v>
      </c>
      <c r="V1825" s="67">
        <f t="shared" si="203"/>
        <v>0</v>
      </c>
      <c r="AB1825" t="s">
        <v>90</v>
      </c>
      <c r="AC1825" s="46">
        <v>4587</v>
      </c>
      <c r="AD1825" s="46">
        <v>71</v>
      </c>
      <c r="AE1825" s="46">
        <v>66.400000000000006</v>
      </c>
      <c r="AF1825" s="46">
        <v>115</v>
      </c>
      <c r="AH1825" s="70" t="str">
        <f t="shared" si="204"/>
        <v/>
      </c>
      <c r="AI1825" s="70" t="str">
        <f t="shared" si="205"/>
        <v/>
      </c>
      <c r="AJ1825" s="70" t="str">
        <f t="shared" si="206"/>
        <v>X</v>
      </c>
      <c r="AK1825" s="70" t="str" cm="1">
        <f t="array" ref="AK1825">_xlfn.IFS(AH1825&lt;&gt;"","1",AI1825&lt;&gt;"","2",AJ1825&lt;&gt;"","3")</f>
        <v>3</v>
      </c>
    </row>
    <row r="1826" spans="1:37" x14ac:dyDescent="0.25">
      <c r="A1826" t="s">
        <v>1729</v>
      </c>
      <c r="B1826" t="s">
        <v>353</v>
      </c>
      <c r="C1826" s="67" t="str">
        <f t="shared" si="201"/>
        <v>Olivia Konrardy-Buchal</v>
      </c>
      <c r="D1826" s="71" t="str" cm="1">
        <f t="array" ref="D1826">_xlfn.IFS(AK1826="1",CONCATENATE(C1826,"Regional"),AK1826="2",CONCATENATE(C1826,"Sectional"),AK1826="3",CONCATENATE(C1826,COUNTIF($C$1:C1826,C1826)))</f>
        <v>Olivia Konrardy-Buchal5</v>
      </c>
      <c r="E1826" s="66">
        <v>45160.291666666664</v>
      </c>
      <c r="F1826" t="s">
        <v>2666</v>
      </c>
      <c r="G1826" s="46">
        <v>50</v>
      </c>
      <c r="H1826" s="46">
        <v>92</v>
      </c>
      <c r="I1826" s="46">
        <v>8</v>
      </c>
      <c r="J1826" t="s">
        <v>156</v>
      </c>
      <c r="K1826" t="s">
        <v>90</v>
      </c>
      <c r="L1826" s="46">
        <v>4587</v>
      </c>
      <c r="M1826" s="46">
        <v>71</v>
      </c>
      <c r="N1826" s="46">
        <v>66.400000000000006</v>
      </c>
      <c r="O1826" s="46">
        <v>115</v>
      </c>
      <c r="P1826" s="46">
        <f t="shared" si="202"/>
        <v>2</v>
      </c>
      <c r="R1826" s="67" t="s">
        <v>3518</v>
      </c>
      <c r="S1826" s="67">
        <f>COUNTIF(Y$2:$Y$100,R1826)</f>
        <v>0</v>
      </c>
      <c r="V1826" s="67">
        <f t="shared" si="203"/>
        <v>0</v>
      </c>
      <c r="AB1826" t="s">
        <v>90</v>
      </c>
      <c r="AC1826" s="46">
        <v>4587</v>
      </c>
      <c r="AD1826" s="46">
        <v>71</v>
      </c>
      <c r="AE1826" s="46">
        <v>66.400000000000006</v>
      </c>
      <c r="AF1826" s="46">
        <v>115</v>
      </c>
      <c r="AH1826" s="70" t="str">
        <f t="shared" si="204"/>
        <v/>
      </c>
      <c r="AI1826" s="70" t="str">
        <f t="shared" si="205"/>
        <v/>
      </c>
      <c r="AJ1826" s="70" t="str">
        <f t="shared" si="206"/>
        <v>X</v>
      </c>
      <c r="AK1826" s="70" t="str" cm="1">
        <f t="array" ref="AK1826">_xlfn.IFS(AH1826&lt;&gt;"","1",AI1826&lt;&gt;"","2",AJ1826&lt;&gt;"","3")</f>
        <v>3</v>
      </c>
    </row>
    <row r="1827" spans="1:37" x14ac:dyDescent="0.25">
      <c r="A1827" t="s">
        <v>1932</v>
      </c>
      <c r="B1827" t="s">
        <v>2711</v>
      </c>
      <c r="C1827" s="67" t="str">
        <f t="shared" si="201"/>
        <v>Rylee Fritz</v>
      </c>
      <c r="D1827" s="71" t="str" cm="1">
        <f t="array" ref="D1827">_xlfn.IFS(AK1827="1",CONCATENATE(C1827,"Regional"),AK1827="2",CONCATENATE(C1827,"Sectional"),AK1827="3",CONCATENATE(C1827,COUNTIF($C$1:C1827,C1827)))</f>
        <v>Rylee Fritz4</v>
      </c>
      <c r="E1827" s="66">
        <v>45160.291666666664</v>
      </c>
      <c r="F1827" t="s">
        <v>2666</v>
      </c>
      <c r="G1827" s="46">
        <v>50</v>
      </c>
      <c r="H1827" s="46">
        <v>93</v>
      </c>
      <c r="I1827" s="46">
        <v>11</v>
      </c>
      <c r="J1827" t="s">
        <v>156</v>
      </c>
      <c r="K1827" t="s">
        <v>90</v>
      </c>
      <c r="L1827" s="46">
        <v>4587</v>
      </c>
      <c r="M1827" s="46">
        <v>71</v>
      </c>
      <c r="N1827" s="46">
        <v>66.400000000000006</v>
      </c>
      <c r="O1827" s="46">
        <v>115</v>
      </c>
      <c r="P1827" s="46">
        <f t="shared" si="202"/>
        <v>2</v>
      </c>
      <c r="R1827" s="67" t="s">
        <v>2947</v>
      </c>
      <c r="S1827" s="67">
        <f>COUNTIF(Y$2:$Y$100,R1827)</f>
        <v>0</v>
      </c>
      <c r="V1827" s="67">
        <f t="shared" si="203"/>
        <v>0</v>
      </c>
      <c r="AB1827" t="s">
        <v>90</v>
      </c>
      <c r="AC1827" s="46">
        <v>4587</v>
      </c>
      <c r="AD1827" s="46">
        <v>71</v>
      </c>
      <c r="AE1827" s="46">
        <v>66.400000000000006</v>
      </c>
      <c r="AF1827" s="46">
        <v>115</v>
      </c>
      <c r="AH1827" s="70" t="str">
        <f t="shared" si="204"/>
        <v/>
      </c>
      <c r="AI1827" s="70" t="str">
        <f t="shared" si="205"/>
        <v/>
      </c>
      <c r="AJ1827" s="70" t="str">
        <f t="shared" si="206"/>
        <v>X</v>
      </c>
      <c r="AK1827" s="70" t="str" cm="1">
        <f t="array" ref="AK1827">_xlfn.IFS(AH1827&lt;&gt;"","1",AI1827&lt;&gt;"","2",AJ1827&lt;&gt;"","3")</f>
        <v>3</v>
      </c>
    </row>
    <row r="1828" spans="1:37" x14ac:dyDescent="0.25">
      <c r="A1828" t="s">
        <v>3400</v>
      </c>
      <c r="B1828" t="s">
        <v>2708</v>
      </c>
      <c r="C1828" s="67" t="str">
        <f t="shared" si="201"/>
        <v>Cadence Scholze</v>
      </c>
      <c r="D1828" s="71" t="str" cm="1">
        <f t="array" ref="D1828">_xlfn.IFS(AK1828="1",CONCATENATE(C1828,"Regional"),AK1828="2",CONCATENATE(C1828,"Sectional"),AK1828="3",CONCATENATE(C1828,COUNTIF($C$1:C1828,C1828)))</f>
        <v>Cadence Scholze4</v>
      </c>
      <c r="E1828" s="66">
        <v>45160.291666666664</v>
      </c>
      <c r="F1828" t="s">
        <v>2666</v>
      </c>
      <c r="G1828" s="46">
        <v>50</v>
      </c>
      <c r="H1828" s="46">
        <v>93</v>
      </c>
      <c r="I1828" s="46">
        <v>11</v>
      </c>
      <c r="J1828" t="s">
        <v>156</v>
      </c>
      <c r="K1828" t="s">
        <v>90</v>
      </c>
      <c r="L1828" s="46">
        <v>4587</v>
      </c>
      <c r="M1828" s="46">
        <v>71</v>
      </c>
      <c r="N1828" s="46">
        <v>66.400000000000006</v>
      </c>
      <c r="O1828" s="46">
        <v>115</v>
      </c>
      <c r="P1828" s="46">
        <f t="shared" si="202"/>
        <v>2</v>
      </c>
      <c r="R1828" s="67" t="s">
        <v>3536</v>
      </c>
      <c r="S1828" s="67">
        <f>COUNTIF(Y$2:$Y$100,R1828)</f>
        <v>0</v>
      </c>
      <c r="V1828" s="67">
        <f t="shared" si="203"/>
        <v>0</v>
      </c>
      <c r="AB1828" t="s">
        <v>90</v>
      </c>
      <c r="AC1828" s="46">
        <v>4587</v>
      </c>
      <c r="AD1828" s="46">
        <v>71</v>
      </c>
      <c r="AE1828" s="46">
        <v>66.400000000000006</v>
      </c>
      <c r="AF1828" s="46">
        <v>115</v>
      </c>
      <c r="AH1828" s="70" t="str">
        <f t="shared" si="204"/>
        <v/>
      </c>
      <c r="AI1828" s="70" t="str">
        <f t="shared" si="205"/>
        <v/>
      </c>
      <c r="AJ1828" s="70" t="str">
        <f t="shared" si="206"/>
        <v>X</v>
      </c>
      <c r="AK1828" s="70" t="str" cm="1">
        <f t="array" ref="AK1828">_xlfn.IFS(AH1828&lt;&gt;"","1",AI1828&lt;&gt;"","2",AJ1828&lt;&gt;"","3")</f>
        <v>3</v>
      </c>
    </row>
    <row r="1829" spans="1:37" x14ac:dyDescent="0.25">
      <c r="A1829" t="s">
        <v>1626</v>
      </c>
      <c r="B1829" t="s">
        <v>499</v>
      </c>
      <c r="C1829" s="67" t="str">
        <f t="shared" si="201"/>
        <v>Macy Keim</v>
      </c>
      <c r="D1829" s="71" t="str" cm="1">
        <f t="array" ref="D1829">_xlfn.IFS(AK1829="1",CONCATENATE(C1829,"Regional"),AK1829="2",CONCATENATE(C1829,"Sectional"),AK1829="3",CONCATENATE(C1829,COUNTIF($C$1:C1829,C1829)))</f>
        <v>Macy Keim5</v>
      </c>
      <c r="E1829" s="66">
        <v>45160.291666666664</v>
      </c>
      <c r="F1829" t="s">
        <v>2666</v>
      </c>
      <c r="G1829" s="46">
        <v>50</v>
      </c>
      <c r="H1829" s="46">
        <v>94</v>
      </c>
      <c r="I1829" s="46">
        <v>13</v>
      </c>
      <c r="J1829" t="s">
        <v>156</v>
      </c>
      <c r="K1829" t="s">
        <v>90</v>
      </c>
      <c r="L1829" s="46">
        <v>4587</v>
      </c>
      <c r="M1829" s="46">
        <v>71</v>
      </c>
      <c r="N1829" s="46">
        <v>66.400000000000006</v>
      </c>
      <c r="O1829" s="46">
        <v>115</v>
      </c>
      <c r="P1829" s="46">
        <f t="shared" si="202"/>
        <v>2</v>
      </c>
      <c r="R1829" s="67" t="s">
        <v>3516</v>
      </c>
      <c r="S1829" s="67">
        <f>COUNTIF(Y$2:$Y$100,R1829)</f>
        <v>0</v>
      </c>
      <c r="V1829" s="67">
        <f t="shared" si="203"/>
        <v>0</v>
      </c>
      <c r="AB1829" t="s">
        <v>90</v>
      </c>
      <c r="AC1829" s="46">
        <v>4587</v>
      </c>
      <c r="AD1829" s="46">
        <v>71</v>
      </c>
      <c r="AE1829" s="46">
        <v>66.400000000000006</v>
      </c>
      <c r="AF1829" s="46">
        <v>115</v>
      </c>
      <c r="AH1829" s="70" t="str">
        <f t="shared" si="204"/>
        <v/>
      </c>
      <c r="AI1829" s="70" t="str">
        <f t="shared" si="205"/>
        <v/>
      </c>
      <c r="AJ1829" s="70" t="str">
        <f t="shared" si="206"/>
        <v>X</v>
      </c>
      <c r="AK1829" s="70" t="str" cm="1">
        <f t="array" ref="AK1829">_xlfn.IFS(AH1829&lt;&gt;"","1",AI1829&lt;&gt;"","2",AJ1829&lt;&gt;"","3")</f>
        <v>3</v>
      </c>
    </row>
    <row r="1830" spans="1:37" x14ac:dyDescent="0.25">
      <c r="A1830" t="s">
        <v>366</v>
      </c>
      <c r="B1830" t="s">
        <v>555</v>
      </c>
      <c r="C1830" s="67" t="str">
        <f t="shared" si="201"/>
        <v>Molly Swift</v>
      </c>
      <c r="D1830" s="71" t="str" cm="1">
        <f t="array" ref="D1830">_xlfn.IFS(AK1830="1",CONCATENATE(C1830,"Regional"),AK1830="2",CONCATENATE(C1830,"Sectional"),AK1830="3",CONCATENATE(C1830,COUNTIF($C$1:C1830,C1830)))</f>
        <v>Molly Swift2</v>
      </c>
      <c r="E1830" s="66">
        <v>45160.291666666664</v>
      </c>
      <c r="F1830" t="s">
        <v>2666</v>
      </c>
      <c r="G1830" s="46">
        <v>50</v>
      </c>
      <c r="H1830" s="46">
        <v>96</v>
      </c>
      <c r="I1830" s="46">
        <v>14</v>
      </c>
      <c r="J1830" t="s">
        <v>156</v>
      </c>
      <c r="K1830" t="s">
        <v>90</v>
      </c>
      <c r="L1830" s="46">
        <v>4587</v>
      </c>
      <c r="M1830" s="46">
        <v>71</v>
      </c>
      <c r="N1830" s="46">
        <v>66.400000000000006</v>
      </c>
      <c r="O1830" s="46">
        <v>115</v>
      </c>
      <c r="P1830" s="46">
        <f t="shared" si="202"/>
        <v>2</v>
      </c>
      <c r="R1830" s="67" t="s">
        <v>1217</v>
      </c>
      <c r="S1830" s="67">
        <f>COUNTIF(Y$2:$Y$100,R1830)</f>
        <v>0</v>
      </c>
      <c r="V1830" s="67">
        <f t="shared" si="203"/>
        <v>0</v>
      </c>
      <c r="AB1830" t="s">
        <v>90</v>
      </c>
      <c r="AC1830" s="46">
        <v>4587</v>
      </c>
      <c r="AD1830" s="46">
        <v>71</v>
      </c>
      <c r="AE1830" s="46">
        <v>66.400000000000006</v>
      </c>
      <c r="AF1830" s="46">
        <v>115</v>
      </c>
      <c r="AH1830" s="70" t="str">
        <f t="shared" si="204"/>
        <v/>
      </c>
      <c r="AI1830" s="70" t="str">
        <f t="shared" si="205"/>
        <v/>
      </c>
      <c r="AJ1830" s="70" t="str">
        <f t="shared" si="206"/>
        <v>X</v>
      </c>
      <c r="AK1830" s="70" t="str" cm="1">
        <f t="array" ref="AK1830">_xlfn.IFS(AH1830&lt;&gt;"","1",AI1830&lt;&gt;"","2",AJ1830&lt;&gt;"","3")</f>
        <v>3</v>
      </c>
    </row>
    <row r="1831" spans="1:37" x14ac:dyDescent="0.25">
      <c r="A1831" t="s">
        <v>1101</v>
      </c>
      <c r="B1831" t="s">
        <v>1018</v>
      </c>
      <c r="C1831" s="67" t="str">
        <f t="shared" si="201"/>
        <v>Hailie Knudtson</v>
      </c>
      <c r="D1831" s="71" t="str" cm="1">
        <f t="array" ref="D1831">_xlfn.IFS(AK1831="1",CONCATENATE(C1831,"Regional"),AK1831="2",CONCATENATE(C1831,"Sectional"),AK1831="3",CONCATENATE(C1831,COUNTIF($C$1:C1831,C1831)))</f>
        <v>Hailie Knudtson2</v>
      </c>
      <c r="E1831" s="66">
        <v>45160.291666666664</v>
      </c>
      <c r="F1831" t="s">
        <v>2666</v>
      </c>
      <c r="G1831" s="46">
        <v>50</v>
      </c>
      <c r="H1831" s="46">
        <v>97</v>
      </c>
      <c r="I1831" s="46">
        <v>15</v>
      </c>
      <c r="J1831" t="s">
        <v>156</v>
      </c>
      <c r="K1831" t="s">
        <v>90</v>
      </c>
      <c r="L1831" s="46">
        <v>4587</v>
      </c>
      <c r="M1831" s="46">
        <v>71</v>
      </c>
      <c r="N1831" s="46">
        <v>66.400000000000006</v>
      </c>
      <c r="O1831" s="46">
        <v>115</v>
      </c>
      <c r="P1831" s="46">
        <f t="shared" si="202"/>
        <v>2</v>
      </c>
      <c r="R1831" s="67" t="s">
        <v>3570</v>
      </c>
      <c r="S1831" s="67">
        <f>COUNTIF(Y$2:$Y$100,R1831)</f>
        <v>0</v>
      </c>
      <c r="V1831" s="67">
        <f t="shared" si="203"/>
        <v>0</v>
      </c>
      <c r="AB1831" t="s">
        <v>90</v>
      </c>
      <c r="AC1831" s="46">
        <v>4587</v>
      </c>
      <c r="AD1831" s="46">
        <v>71</v>
      </c>
      <c r="AE1831" s="46">
        <v>66.400000000000006</v>
      </c>
      <c r="AF1831" s="46">
        <v>115</v>
      </c>
      <c r="AH1831" s="70" t="str">
        <f t="shared" si="204"/>
        <v/>
      </c>
      <c r="AI1831" s="70" t="str">
        <f t="shared" si="205"/>
        <v/>
      </c>
      <c r="AJ1831" s="70" t="str">
        <f t="shared" si="206"/>
        <v>X</v>
      </c>
      <c r="AK1831" s="70" t="str" cm="1">
        <f t="array" ref="AK1831">_xlfn.IFS(AH1831&lt;&gt;"","1",AI1831&lt;&gt;"","2",AJ1831&lt;&gt;"","3")</f>
        <v>3</v>
      </c>
    </row>
    <row r="1832" spans="1:37" x14ac:dyDescent="0.25">
      <c r="A1832" t="s">
        <v>932</v>
      </c>
      <c r="B1832" t="s">
        <v>570</v>
      </c>
      <c r="C1832" s="67" t="str">
        <f t="shared" si="201"/>
        <v>Sydney Kranig</v>
      </c>
      <c r="D1832" s="71" t="str" cm="1">
        <f t="array" ref="D1832">_xlfn.IFS(AK1832="1",CONCATENATE(C1832,"Regional"),AK1832="2",CONCATENATE(C1832,"Sectional"),AK1832="3",CONCATENATE(C1832,COUNTIF($C$1:C1832,C1832)))</f>
        <v>Sydney Kranig4</v>
      </c>
      <c r="E1832" s="66">
        <v>45160.291666666664</v>
      </c>
      <c r="F1832" t="s">
        <v>2666</v>
      </c>
      <c r="G1832" s="46">
        <v>50</v>
      </c>
      <c r="H1832" s="46">
        <v>97</v>
      </c>
      <c r="I1832" s="46">
        <v>15</v>
      </c>
      <c r="J1832" t="s">
        <v>156</v>
      </c>
      <c r="K1832" t="s">
        <v>90</v>
      </c>
      <c r="L1832" s="46">
        <v>4587</v>
      </c>
      <c r="M1832" s="46">
        <v>71</v>
      </c>
      <c r="N1832" s="46">
        <v>66.400000000000006</v>
      </c>
      <c r="O1832" s="46">
        <v>115</v>
      </c>
      <c r="P1832" s="46">
        <f t="shared" si="202"/>
        <v>2</v>
      </c>
      <c r="R1832" s="67" t="s">
        <v>3114</v>
      </c>
      <c r="S1832" s="67">
        <f>COUNTIF(Y$2:$Y$100,R1832)</f>
        <v>0</v>
      </c>
      <c r="V1832" s="67">
        <f t="shared" si="203"/>
        <v>0</v>
      </c>
      <c r="AB1832" t="s">
        <v>90</v>
      </c>
      <c r="AC1832" s="46">
        <v>4587</v>
      </c>
      <c r="AD1832" s="46">
        <v>71</v>
      </c>
      <c r="AE1832" s="46">
        <v>66.400000000000006</v>
      </c>
      <c r="AF1832" s="46">
        <v>115</v>
      </c>
      <c r="AH1832" s="70" t="str">
        <f t="shared" si="204"/>
        <v/>
      </c>
      <c r="AI1832" s="70" t="str">
        <f t="shared" si="205"/>
        <v/>
      </c>
      <c r="AJ1832" s="70" t="str">
        <f t="shared" si="206"/>
        <v>X</v>
      </c>
      <c r="AK1832" s="70" t="str" cm="1">
        <f t="array" ref="AK1832">_xlfn.IFS(AH1832&lt;&gt;"","1",AI1832&lt;&gt;"","2",AJ1832&lt;&gt;"","3")</f>
        <v>3</v>
      </c>
    </row>
    <row r="1833" spans="1:37" x14ac:dyDescent="0.25">
      <c r="A1833" t="s">
        <v>320</v>
      </c>
      <c r="B1833" t="s">
        <v>210</v>
      </c>
      <c r="C1833" s="67" t="str">
        <f t="shared" si="201"/>
        <v>Alexis Murphy</v>
      </c>
      <c r="D1833" s="71" t="str" cm="1">
        <f t="array" ref="D1833">_xlfn.IFS(AK1833="1",CONCATENATE(C1833,"Regional"),AK1833="2",CONCATENATE(C1833,"Sectional"),AK1833="3",CONCATENATE(C1833,COUNTIF($C$1:C1833,C1833)))</f>
        <v>Alexis Murphy3</v>
      </c>
      <c r="E1833" s="66">
        <v>45160.291666666664</v>
      </c>
      <c r="F1833" t="s">
        <v>2666</v>
      </c>
      <c r="G1833" s="46">
        <v>50</v>
      </c>
      <c r="H1833" s="46">
        <v>97</v>
      </c>
      <c r="I1833" s="46">
        <v>15</v>
      </c>
      <c r="J1833" t="s">
        <v>156</v>
      </c>
      <c r="K1833" t="s">
        <v>90</v>
      </c>
      <c r="L1833" s="46">
        <v>4587</v>
      </c>
      <c r="M1833" s="46">
        <v>71</v>
      </c>
      <c r="N1833" s="46">
        <v>66.400000000000006</v>
      </c>
      <c r="O1833" s="46">
        <v>115</v>
      </c>
      <c r="P1833" s="46">
        <f t="shared" si="202"/>
        <v>2</v>
      </c>
      <c r="R1833" s="67" t="s">
        <v>1219</v>
      </c>
      <c r="S1833" s="67">
        <f>COUNTIF(Y$2:$Y$100,R1833)</f>
        <v>0</v>
      </c>
      <c r="V1833" s="67">
        <f t="shared" si="203"/>
        <v>0</v>
      </c>
      <c r="AB1833" t="s">
        <v>90</v>
      </c>
      <c r="AC1833" s="46">
        <v>4587</v>
      </c>
      <c r="AD1833" s="46">
        <v>71</v>
      </c>
      <c r="AE1833" s="46">
        <v>66.400000000000006</v>
      </c>
      <c r="AF1833" s="46">
        <v>115</v>
      </c>
      <c r="AH1833" s="70" t="str">
        <f t="shared" si="204"/>
        <v/>
      </c>
      <c r="AI1833" s="70" t="str">
        <f t="shared" si="205"/>
        <v/>
      </c>
      <c r="AJ1833" s="70" t="str">
        <f t="shared" si="206"/>
        <v>X</v>
      </c>
      <c r="AK1833" s="70" t="str" cm="1">
        <f t="array" ref="AK1833">_xlfn.IFS(AH1833&lt;&gt;"","1",AI1833&lt;&gt;"","2",AJ1833&lt;&gt;"","3")</f>
        <v>3</v>
      </c>
    </row>
    <row r="1834" spans="1:37" x14ac:dyDescent="0.25">
      <c r="A1834" t="s">
        <v>556</v>
      </c>
      <c r="B1834" t="s">
        <v>226</v>
      </c>
      <c r="C1834" s="67" t="str">
        <f t="shared" si="201"/>
        <v>Siena Folkers</v>
      </c>
      <c r="D1834" s="71" t="str" cm="1">
        <f t="array" ref="D1834">_xlfn.IFS(AK1834="1",CONCATENATE(C1834,"Regional"),AK1834="2",CONCATENATE(C1834,"Sectional"),AK1834="3",CONCATENATE(C1834,COUNTIF($C$1:C1834,C1834)))</f>
        <v>Siena Folkers3</v>
      </c>
      <c r="E1834" s="66">
        <v>45160.291666666664</v>
      </c>
      <c r="F1834" t="s">
        <v>2666</v>
      </c>
      <c r="G1834" s="46">
        <v>50</v>
      </c>
      <c r="H1834" s="46">
        <v>98</v>
      </c>
      <c r="I1834" s="46">
        <v>18</v>
      </c>
      <c r="J1834" t="s">
        <v>156</v>
      </c>
      <c r="K1834" t="s">
        <v>90</v>
      </c>
      <c r="L1834" s="46">
        <v>4587</v>
      </c>
      <c r="M1834" s="46">
        <v>71</v>
      </c>
      <c r="N1834" s="46">
        <v>66.400000000000006</v>
      </c>
      <c r="O1834" s="46">
        <v>115</v>
      </c>
      <c r="P1834" s="46">
        <f t="shared" si="202"/>
        <v>2</v>
      </c>
      <c r="R1834" s="67" t="s">
        <v>1218</v>
      </c>
      <c r="S1834" s="67">
        <f>COUNTIF(Y$2:$Y$100,R1834)</f>
        <v>0</v>
      </c>
      <c r="V1834" s="67">
        <f t="shared" si="203"/>
        <v>0</v>
      </c>
      <c r="AB1834" t="s">
        <v>90</v>
      </c>
      <c r="AC1834" s="46">
        <v>4587</v>
      </c>
      <c r="AD1834" s="46">
        <v>71</v>
      </c>
      <c r="AE1834" s="46">
        <v>66.400000000000006</v>
      </c>
      <c r="AF1834" s="46">
        <v>115</v>
      </c>
      <c r="AH1834" s="70" t="str">
        <f t="shared" si="204"/>
        <v/>
      </c>
      <c r="AI1834" s="70" t="str">
        <f t="shared" si="205"/>
        <v/>
      </c>
      <c r="AJ1834" s="70" t="str">
        <f t="shared" si="206"/>
        <v>X</v>
      </c>
      <c r="AK1834" s="70" t="str" cm="1">
        <f t="array" ref="AK1834">_xlfn.IFS(AH1834&lt;&gt;"","1",AI1834&lt;&gt;"","2",AJ1834&lt;&gt;"","3")</f>
        <v>3</v>
      </c>
    </row>
    <row r="1835" spans="1:37" x14ac:dyDescent="0.25">
      <c r="A1835" t="s">
        <v>1102</v>
      </c>
      <c r="B1835" t="s">
        <v>1103</v>
      </c>
      <c r="C1835" s="67" t="str">
        <f t="shared" si="201"/>
        <v>aliza koput</v>
      </c>
      <c r="D1835" s="71" t="str" cm="1">
        <f t="array" ref="D1835">_xlfn.IFS(AK1835="1",CONCATENATE(C1835,"Regional"),AK1835="2",CONCATENATE(C1835,"Sectional"),AK1835="3",CONCATENATE(C1835,COUNTIF($C$1:C1835,C1835)))</f>
        <v>aliza koput3</v>
      </c>
      <c r="E1835" s="66">
        <v>45160.291666666664</v>
      </c>
      <c r="F1835" t="s">
        <v>2666</v>
      </c>
      <c r="G1835" s="46">
        <v>50</v>
      </c>
      <c r="H1835" s="46">
        <v>99</v>
      </c>
      <c r="I1835" s="46">
        <v>19</v>
      </c>
      <c r="J1835" t="s">
        <v>156</v>
      </c>
      <c r="K1835" t="s">
        <v>90</v>
      </c>
      <c r="L1835" s="46">
        <v>4587</v>
      </c>
      <c r="M1835" s="46">
        <v>71</v>
      </c>
      <c r="N1835" s="46">
        <v>66.400000000000006</v>
      </c>
      <c r="O1835" s="46">
        <v>115</v>
      </c>
      <c r="P1835" s="46">
        <f t="shared" si="202"/>
        <v>2</v>
      </c>
      <c r="R1835" s="67" t="s">
        <v>1577</v>
      </c>
      <c r="S1835" s="67">
        <f>COUNTIF(Y$2:$Y$100,R1835)</f>
        <v>0</v>
      </c>
      <c r="V1835" s="67">
        <f t="shared" si="203"/>
        <v>0</v>
      </c>
      <c r="AB1835" t="s">
        <v>90</v>
      </c>
      <c r="AC1835" s="46">
        <v>4587</v>
      </c>
      <c r="AD1835" s="46">
        <v>71</v>
      </c>
      <c r="AE1835" s="46">
        <v>66.400000000000006</v>
      </c>
      <c r="AF1835" s="46">
        <v>115</v>
      </c>
      <c r="AH1835" s="70" t="str">
        <f t="shared" si="204"/>
        <v/>
      </c>
      <c r="AI1835" s="70" t="str">
        <f t="shared" si="205"/>
        <v/>
      </c>
      <c r="AJ1835" s="70" t="str">
        <f t="shared" si="206"/>
        <v>X</v>
      </c>
      <c r="AK1835" s="70" t="str" cm="1">
        <f t="array" ref="AK1835">_xlfn.IFS(AH1835&lt;&gt;"","1",AI1835&lt;&gt;"","2",AJ1835&lt;&gt;"","3")</f>
        <v>3</v>
      </c>
    </row>
    <row r="1836" spans="1:37" x14ac:dyDescent="0.25">
      <c r="A1836" t="s">
        <v>562</v>
      </c>
      <c r="B1836" t="s">
        <v>481</v>
      </c>
      <c r="C1836" s="67" t="str">
        <f t="shared" si="201"/>
        <v>Brooklyn Bothe</v>
      </c>
      <c r="D1836" s="71" t="str" cm="1">
        <f t="array" ref="D1836">_xlfn.IFS(AK1836="1",CONCATENATE(C1836,"Regional"),AK1836="2",CONCATENATE(C1836,"Sectional"),AK1836="3",CONCATENATE(C1836,COUNTIF($C$1:C1836,C1836)))</f>
        <v>Brooklyn Bothe2</v>
      </c>
      <c r="E1836" s="66">
        <v>45160.291666666664</v>
      </c>
      <c r="F1836" t="s">
        <v>2666</v>
      </c>
      <c r="G1836" s="46">
        <v>50</v>
      </c>
      <c r="H1836" s="46">
        <v>99</v>
      </c>
      <c r="I1836" s="46">
        <v>19</v>
      </c>
      <c r="J1836" t="s">
        <v>156</v>
      </c>
      <c r="K1836" t="s">
        <v>90</v>
      </c>
      <c r="L1836" s="46">
        <v>4587</v>
      </c>
      <c r="M1836" s="46">
        <v>71</v>
      </c>
      <c r="N1836" s="46">
        <v>66.400000000000006</v>
      </c>
      <c r="O1836" s="46">
        <v>115</v>
      </c>
      <c r="P1836" s="46">
        <f t="shared" si="202"/>
        <v>2</v>
      </c>
      <c r="R1836" s="67" t="s">
        <v>1222</v>
      </c>
      <c r="S1836" s="67">
        <f>COUNTIF(Y$2:$Y$100,R1836)</f>
        <v>0</v>
      </c>
      <c r="V1836" s="67">
        <f t="shared" si="203"/>
        <v>0</v>
      </c>
      <c r="AB1836" t="s">
        <v>90</v>
      </c>
      <c r="AC1836" s="46">
        <v>4587</v>
      </c>
      <c r="AD1836" s="46">
        <v>71</v>
      </c>
      <c r="AE1836" s="46">
        <v>66.400000000000006</v>
      </c>
      <c r="AF1836" s="46">
        <v>115</v>
      </c>
      <c r="AH1836" s="70" t="str">
        <f t="shared" si="204"/>
        <v/>
      </c>
      <c r="AI1836" s="70" t="str">
        <f t="shared" si="205"/>
        <v/>
      </c>
      <c r="AJ1836" s="70" t="str">
        <f t="shared" si="206"/>
        <v>X</v>
      </c>
      <c r="AK1836" s="70" t="str" cm="1">
        <f t="array" ref="AK1836">_xlfn.IFS(AH1836&lt;&gt;"","1",AI1836&lt;&gt;"","2",AJ1836&lt;&gt;"","3")</f>
        <v>3</v>
      </c>
    </row>
    <row r="1837" spans="1:37" x14ac:dyDescent="0.25">
      <c r="A1837" t="s">
        <v>1692</v>
      </c>
      <c r="B1837" t="s">
        <v>535</v>
      </c>
      <c r="C1837" s="67" t="str">
        <f t="shared" si="201"/>
        <v>Rachel Ewers</v>
      </c>
      <c r="D1837" s="71" t="str" cm="1">
        <f t="array" ref="D1837">_xlfn.IFS(AK1837="1",CONCATENATE(C1837,"Regional"),AK1837="2",CONCATENATE(C1837,"Sectional"),AK1837="3",CONCATENATE(C1837,COUNTIF($C$1:C1837,C1837)))</f>
        <v>Rachel Ewers4</v>
      </c>
      <c r="E1837" s="66">
        <v>45160.291666666664</v>
      </c>
      <c r="F1837" t="s">
        <v>2666</v>
      </c>
      <c r="G1837" s="46">
        <v>50</v>
      </c>
      <c r="H1837" s="46">
        <v>100</v>
      </c>
      <c r="I1837" s="46">
        <v>21</v>
      </c>
      <c r="J1837" t="s">
        <v>156</v>
      </c>
      <c r="K1837" t="s">
        <v>90</v>
      </c>
      <c r="L1837" s="46">
        <v>4587</v>
      </c>
      <c r="M1837" s="46">
        <v>71</v>
      </c>
      <c r="N1837" s="46">
        <v>66.400000000000006</v>
      </c>
      <c r="O1837" s="46">
        <v>115</v>
      </c>
      <c r="P1837" s="46">
        <f t="shared" si="202"/>
        <v>2</v>
      </c>
      <c r="R1837" s="67" t="s">
        <v>2950</v>
      </c>
      <c r="S1837" s="67">
        <f>COUNTIF(Y$2:$Y$100,R1837)</f>
        <v>0</v>
      </c>
      <c r="V1837" s="67">
        <f t="shared" si="203"/>
        <v>0</v>
      </c>
      <c r="AB1837" t="s">
        <v>90</v>
      </c>
      <c r="AC1837" s="46">
        <v>4587</v>
      </c>
      <c r="AD1837" s="46">
        <v>71</v>
      </c>
      <c r="AE1837" s="46">
        <v>66.400000000000006</v>
      </c>
      <c r="AF1837" s="46">
        <v>115</v>
      </c>
      <c r="AH1837" s="70" t="str">
        <f t="shared" si="204"/>
        <v/>
      </c>
      <c r="AI1837" s="70" t="str">
        <f t="shared" si="205"/>
        <v/>
      </c>
      <c r="AJ1837" s="70" t="str">
        <f t="shared" si="206"/>
        <v>X</v>
      </c>
      <c r="AK1837" s="70" t="str" cm="1">
        <f t="array" ref="AK1837">_xlfn.IFS(AH1837&lt;&gt;"","1",AI1837&lt;&gt;"","2",AJ1837&lt;&gt;"","3")</f>
        <v>3</v>
      </c>
    </row>
    <row r="1838" spans="1:37" x14ac:dyDescent="0.25">
      <c r="A1838" t="s">
        <v>1930</v>
      </c>
      <c r="B1838" t="s">
        <v>348</v>
      </c>
      <c r="C1838" s="67" t="str">
        <f t="shared" si="201"/>
        <v>Camryn Eirschele</v>
      </c>
      <c r="D1838" s="71" t="str" cm="1">
        <f t="array" ref="D1838">_xlfn.IFS(AK1838="1",CONCATENATE(C1838,"Regional"),AK1838="2",CONCATENATE(C1838,"Sectional"),AK1838="3",CONCATENATE(C1838,COUNTIF($C$1:C1838,C1838)))</f>
        <v>Camryn Eirschele4</v>
      </c>
      <c r="E1838" s="66">
        <v>45160.291666666664</v>
      </c>
      <c r="F1838" t="s">
        <v>2666</v>
      </c>
      <c r="G1838" s="46">
        <v>50</v>
      </c>
      <c r="H1838" s="46">
        <v>100</v>
      </c>
      <c r="I1838" s="46">
        <v>21</v>
      </c>
      <c r="J1838" t="s">
        <v>156</v>
      </c>
      <c r="K1838" t="s">
        <v>90</v>
      </c>
      <c r="L1838" s="46">
        <v>4587</v>
      </c>
      <c r="M1838" s="46">
        <v>71</v>
      </c>
      <c r="N1838" s="46">
        <v>66.400000000000006</v>
      </c>
      <c r="O1838" s="46">
        <v>115</v>
      </c>
      <c r="P1838" s="46">
        <f t="shared" si="202"/>
        <v>2</v>
      </c>
      <c r="R1838" s="67" t="s">
        <v>2945</v>
      </c>
      <c r="S1838" s="67">
        <f>COUNTIF(Y$2:$Y$100,R1838)</f>
        <v>0</v>
      </c>
      <c r="V1838" s="67">
        <f t="shared" si="203"/>
        <v>0</v>
      </c>
      <c r="AB1838" t="s">
        <v>90</v>
      </c>
      <c r="AC1838" s="46">
        <v>4587</v>
      </c>
      <c r="AD1838" s="46">
        <v>71</v>
      </c>
      <c r="AE1838" s="46">
        <v>66.400000000000006</v>
      </c>
      <c r="AF1838" s="46">
        <v>115</v>
      </c>
      <c r="AH1838" s="70" t="str">
        <f t="shared" si="204"/>
        <v/>
      </c>
      <c r="AI1838" s="70" t="str">
        <f t="shared" si="205"/>
        <v/>
      </c>
      <c r="AJ1838" s="70" t="str">
        <f t="shared" si="206"/>
        <v>X</v>
      </c>
      <c r="AK1838" s="70" t="str" cm="1">
        <f t="array" ref="AK1838">_xlfn.IFS(AH1838&lt;&gt;"","1",AI1838&lt;&gt;"","2",AJ1838&lt;&gt;"","3")</f>
        <v>3</v>
      </c>
    </row>
    <row r="1839" spans="1:37" x14ac:dyDescent="0.25">
      <c r="A1839" t="s">
        <v>2128</v>
      </c>
      <c r="B1839" t="s">
        <v>2129</v>
      </c>
      <c r="C1839" s="67" t="str">
        <f t="shared" si="201"/>
        <v>Gabriella Stratman</v>
      </c>
      <c r="D1839" s="71" t="str" cm="1">
        <f t="array" ref="D1839">_xlfn.IFS(AK1839="1",CONCATENATE(C1839,"Regional"),AK1839="2",CONCATENATE(C1839,"Sectional"),AK1839="3",CONCATENATE(C1839,COUNTIF($C$1:C1839,C1839)))</f>
        <v>Gabriella Stratman4</v>
      </c>
      <c r="E1839" s="66">
        <v>45160.291666666664</v>
      </c>
      <c r="F1839" t="s">
        <v>2666</v>
      </c>
      <c r="G1839" s="46">
        <v>50</v>
      </c>
      <c r="H1839" s="46">
        <v>102</v>
      </c>
      <c r="I1839" s="46">
        <v>23</v>
      </c>
      <c r="J1839" t="s">
        <v>156</v>
      </c>
      <c r="K1839" t="s">
        <v>90</v>
      </c>
      <c r="L1839" s="46">
        <v>4587</v>
      </c>
      <c r="M1839" s="46">
        <v>71</v>
      </c>
      <c r="N1839" s="46">
        <v>66.400000000000006</v>
      </c>
      <c r="O1839" s="46">
        <v>115</v>
      </c>
      <c r="P1839" s="46">
        <f t="shared" si="202"/>
        <v>2</v>
      </c>
      <c r="R1839" s="67" t="s">
        <v>3155</v>
      </c>
      <c r="S1839" s="67">
        <f>COUNTIF(Y$2:$Y$100,R1839)</f>
        <v>0</v>
      </c>
      <c r="V1839" s="67">
        <f t="shared" si="203"/>
        <v>0</v>
      </c>
      <c r="AB1839" t="s">
        <v>90</v>
      </c>
      <c r="AC1839" s="46">
        <v>4587</v>
      </c>
      <c r="AD1839" s="46">
        <v>71</v>
      </c>
      <c r="AE1839" s="46">
        <v>66.400000000000006</v>
      </c>
      <c r="AF1839" s="46">
        <v>115</v>
      </c>
      <c r="AH1839" s="70" t="str">
        <f t="shared" si="204"/>
        <v/>
      </c>
      <c r="AI1839" s="70" t="str">
        <f t="shared" si="205"/>
        <v/>
      </c>
      <c r="AJ1839" s="70" t="str">
        <f t="shared" si="206"/>
        <v>X</v>
      </c>
      <c r="AK1839" s="70" t="str" cm="1">
        <f t="array" ref="AK1839">_xlfn.IFS(AH1839&lt;&gt;"","1",AI1839&lt;&gt;"","2",AJ1839&lt;&gt;"","3")</f>
        <v>3</v>
      </c>
    </row>
    <row r="1840" spans="1:37" x14ac:dyDescent="0.25">
      <c r="A1840" t="s">
        <v>2109</v>
      </c>
      <c r="B1840" t="s">
        <v>2110</v>
      </c>
      <c r="C1840" s="67" t="str">
        <f t="shared" si="201"/>
        <v>Becka Mohr</v>
      </c>
      <c r="D1840" s="71" t="str" cm="1">
        <f t="array" ref="D1840">_xlfn.IFS(AK1840="1",CONCATENATE(C1840,"Regional"),AK1840="2",CONCATENATE(C1840,"Sectional"),AK1840="3",CONCATENATE(C1840,COUNTIF($C$1:C1840,C1840)))</f>
        <v>Becka Mohr4</v>
      </c>
      <c r="E1840" s="66">
        <v>45160.291666666664</v>
      </c>
      <c r="F1840" t="s">
        <v>2666</v>
      </c>
      <c r="G1840" s="46">
        <v>50</v>
      </c>
      <c r="H1840" s="46">
        <v>102</v>
      </c>
      <c r="I1840" s="46">
        <v>23</v>
      </c>
      <c r="J1840" t="s">
        <v>156</v>
      </c>
      <c r="K1840" t="s">
        <v>90</v>
      </c>
      <c r="L1840" s="46">
        <v>4587</v>
      </c>
      <c r="M1840" s="46">
        <v>71</v>
      </c>
      <c r="N1840" s="46">
        <v>66.400000000000006</v>
      </c>
      <c r="O1840" s="46">
        <v>115</v>
      </c>
      <c r="P1840" s="46">
        <f t="shared" si="202"/>
        <v>2</v>
      </c>
      <c r="R1840" s="67" t="s">
        <v>3134</v>
      </c>
      <c r="S1840" s="67">
        <f>COUNTIF(Y$2:$Y$100,R1840)</f>
        <v>0</v>
      </c>
      <c r="V1840" s="67">
        <f t="shared" si="203"/>
        <v>0</v>
      </c>
      <c r="AB1840" t="s">
        <v>90</v>
      </c>
      <c r="AC1840" s="46">
        <v>4587</v>
      </c>
      <c r="AD1840" s="46">
        <v>71</v>
      </c>
      <c r="AE1840" s="46">
        <v>66.400000000000006</v>
      </c>
      <c r="AF1840" s="46">
        <v>115</v>
      </c>
      <c r="AH1840" s="70" t="str">
        <f t="shared" si="204"/>
        <v/>
      </c>
      <c r="AI1840" s="70" t="str">
        <f t="shared" si="205"/>
        <v/>
      </c>
      <c r="AJ1840" s="70" t="str">
        <f t="shared" si="206"/>
        <v>X</v>
      </c>
      <c r="AK1840" s="70" t="str" cm="1">
        <f t="array" ref="AK1840">_xlfn.IFS(AH1840&lt;&gt;"","1",AI1840&lt;&gt;"","2",AJ1840&lt;&gt;"","3")</f>
        <v>3</v>
      </c>
    </row>
    <row r="1841" spans="1:37" x14ac:dyDescent="0.25">
      <c r="A1841" t="s">
        <v>3401</v>
      </c>
      <c r="B1841" t="s">
        <v>270</v>
      </c>
      <c r="C1841" s="67" t="str">
        <f t="shared" si="201"/>
        <v>Natalie Tevis</v>
      </c>
      <c r="D1841" s="71" t="str" cm="1">
        <f t="array" ref="D1841">_xlfn.IFS(AK1841="1",CONCATENATE(C1841,"Regional"),AK1841="2",CONCATENATE(C1841,"Sectional"),AK1841="3",CONCATENATE(C1841,COUNTIF($C$1:C1841,C1841)))</f>
        <v>Natalie Tevis4</v>
      </c>
      <c r="E1841" s="66">
        <v>45160.291666666664</v>
      </c>
      <c r="F1841" t="s">
        <v>2666</v>
      </c>
      <c r="G1841" s="46">
        <v>50</v>
      </c>
      <c r="H1841" s="46">
        <v>102</v>
      </c>
      <c r="I1841" s="46">
        <v>23</v>
      </c>
      <c r="J1841" t="s">
        <v>156</v>
      </c>
      <c r="K1841" t="s">
        <v>90</v>
      </c>
      <c r="L1841" s="46">
        <v>4587</v>
      </c>
      <c r="M1841" s="46">
        <v>71</v>
      </c>
      <c r="N1841" s="46">
        <v>66.400000000000006</v>
      </c>
      <c r="O1841" s="46">
        <v>115</v>
      </c>
      <c r="P1841" s="46">
        <f t="shared" si="202"/>
        <v>2</v>
      </c>
      <c r="R1841" s="67" t="s">
        <v>3539</v>
      </c>
      <c r="S1841" s="67">
        <f>COUNTIF(Y$2:$Y$100,R1841)</f>
        <v>0</v>
      </c>
      <c r="V1841" s="67">
        <f t="shared" si="203"/>
        <v>0</v>
      </c>
      <c r="AB1841" t="s">
        <v>90</v>
      </c>
      <c r="AC1841" s="46">
        <v>4587</v>
      </c>
      <c r="AD1841" s="46">
        <v>71</v>
      </c>
      <c r="AE1841" s="46">
        <v>66.400000000000006</v>
      </c>
      <c r="AF1841" s="46">
        <v>115</v>
      </c>
      <c r="AH1841" s="70" t="str">
        <f t="shared" si="204"/>
        <v/>
      </c>
      <c r="AI1841" s="70" t="str">
        <f t="shared" si="205"/>
        <v/>
      </c>
      <c r="AJ1841" s="70" t="str">
        <f t="shared" si="206"/>
        <v>X</v>
      </c>
      <c r="AK1841" s="70" t="str" cm="1">
        <f t="array" ref="AK1841">_xlfn.IFS(AH1841&lt;&gt;"","1",AI1841&lt;&gt;"","2",AJ1841&lt;&gt;"","3")</f>
        <v>3</v>
      </c>
    </row>
    <row r="1842" spans="1:37" x14ac:dyDescent="0.25">
      <c r="A1842" t="s">
        <v>215</v>
      </c>
      <c r="B1842" t="s">
        <v>459</v>
      </c>
      <c r="C1842" s="67" t="str">
        <f t="shared" si="201"/>
        <v>Addison Brieske</v>
      </c>
      <c r="D1842" s="71" t="str" cm="1">
        <f t="array" ref="D1842">_xlfn.IFS(AK1842="1",CONCATENATE(C1842,"Regional"),AK1842="2",CONCATENATE(C1842,"Sectional"),AK1842="3",CONCATENATE(C1842,COUNTIF($C$1:C1842,C1842)))</f>
        <v>Addison Brieske4</v>
      </c>
      <c r="E1842" s="66">
        <v>45160.291666666664</v>
      </c>
      <c r="F1842" t="s">
        <v>2666</v>
      </c>
      <c r="G1842" s="46">
        <v>50</v>
      </c>
      <c r="H1842" s="46">
        <v>103</v>
      </c>
      <c r="I1842" s="46">
        <v>26</v>
      </c>
      <c r="J1842" t="s">
        <v>156</v>
      </c>
      <c r="K1842" t="s">
        <v>90</v>
      </c>
      <c r="L1842" s="46">
        <v>4587</v>
      </c>
      <c r="M1842" s="46">
        <v>71</v>
      </c>
      <c r="N1842" s="46">
        <v>66.400000000000006</v>
      </c>
      <c r="O1842" s="46">
        <v>115</v>
      </c>
      <c r="P1842" s="46">
        <f t="shared" si="202"/>
        <v>2</v>
      </c>
      <c r="R1842" s="67" t="s">
        <v>1572</v>
      </c>
      <c r="S1842" s="67">
        <f>COUNTIF(Y$2:$Y$100,R1842)</f>
        <v>0</v>
      </c>
      <c r="V1842" s="67">
        <f t="shared" si="203"/>
        <v>0</v>
      </c>
      <c r="AB1842" t="s">
        <v>90</v>
      </c>
      <c r="AC1842" s="46">
        <v>4587</v>
      </c>
      <c r="AD1842" s="46">
        <v>71</v>
      </c>
      <c r="AE1842" s="46">
        <v>66.400000000000006</v>
      </c>
      <c r="AF1842" s="46">
        <v>115</v>
      </c>
      <c r="AH1842" s="70" t="str">
        <f t="shared" si="204"/>
        <v/>
      </c>
      <c r="AI1842" s="70" t="str">
        <f t="shared" si="205"/>
        <v/>
      </c>
      <c r="AJ1842" s="70" t="str">
        <f t="shared" si="206"/>
        <v>X</v>
      </c>
      <c r="AK1842" s="70" t="str" cm="1">
        <f t="array" ref="AK1842">_xlfn.IFS(AH1842&lt;&gt;"","1",AI1842&lt;&gt;"","2",AJ1842&lt;&gt;"","3")</f>
        <v>3</v>
      </c>
    </row>
    <row r="1843" spans="1:37" x14ac:dyDescent="0.25">
      <c r="A1843" t="s">
        <v>321</v>
      </c>
      <c r="B1843" t="s">
        <v>184</v>
      </c>
      <c r="C1843" s="67" t="str">
        <f t="shared" si="201"/>
        <v>Allison Nelson</v>
      </c>
      <c r="D1843" s="71" t="str" cm="1">
        <f t="array" ref="D1843">_xlfn.IFS(AK1843="1",CONCATENATE(C1843,"Regional"),AK1843="2",CONCATENATE(C1843,"Sectional"),AK1843="3",CONCATENATE(C1843,COUNTIF($C$1:C1843,C1843)))</f>
        <v>Allison Nelson4</v>
      </c>
      <c r="E1843" s="66">
        <v>45160.291666666664</v>
      </c>
      <c r="F1843" t="s">
        <v>2666</v>
      </c>
      <c r="G1843" s="46">
        <v>50</v>
      </c>
      <c r="H1843" s="46">
        <v>103</v>
      </c>
      <c r="I1843" s="46">
        <v>26</v>
      </c>
      <c r="J1843" t="s">
        <v>156</v>
      </c>
      <c r="K1843" t="s">
        <v>90</v>
      </c>
      <c r="L1843" s="46">
        <v>4587</v>
      </c>
      <c r="M1843" s="46">
        <v>71</v>
      </c>
      <c r="N1843" s="46">
        <v>66.400000000000006</v>
      </c>
      <c r="O1843" s="46">
        <v>115</v>
      </c>
      <c r="P1843" s="46">
        <f t="shared" si="202"/>
        <v>2</v>
      </c>
      <c r="R1843" s="67" t="s">
        <v>3079</v>
      </c>
      <c r="S1843" s="67">
        <f>COUNTIF(Y$2:$Y$100,R1843)</f>
        <v>0</v>
      </c>
      <c r="V1843" s="67">
        <f t="shared" si="203"/>
        <v>0</v>
      </c>
      <c r="AB1843" t="s">
        <v>90</v>
      </c>
      <c r="AC1843" s="46">
        <v>4587</v>
      </c>
      <c r="AD1843" s="46">
        <v>71</v>
      </c>
      <c r="AE1843" s="46">
        <v>66.400000000000006</v>
      </c>
      <c r="AF1843" s="46">
        <v>115</v>
      </c>
      <c r="AH1843" s="70" t="str">
        <f t="shared" si="204"/>
        <v/>
      </c>
      <c r="AI1843" s="70" t="str">
        <f t="shared" si="205"/>
        <v/>
      </c>
      <c r="AJ1843" s="70" t="str">
        <f t="shared" si="206"/>
        <v>X</v>
      </c>
      <c r="AK1843" s="70" t="str" cm="1">
        <f t="array" ref="AK1843">_xlfn.IFS(AH1843&lt;&gt;"","1",AI1843&lt;&gt;"","2",AJ1843&lt;&gt;"","3")</f>
        <v>3</v>
      </c>
    </row>
    <row r="1844" spans="1:37" x14ac:dyDescent="0.25">
      <c r="A1844" t="s">
        <v>321</v>
      </c>
      <c r="B1844" t="s">
        <v>257</v>
      </c>
      <c r="C1844" s="67" t="str">
        <f t="shared" si="201"/>
        <v>Teagan Nelson</v>
      </c>
      <c r="D1844" s="71" t="str" cm="1">
        <f t="array" ref="D1844">_xlfn.IFS(AK1844="1",CONCATENATE(C1844,"Regional"),AK1844="2",CONCATENATE(C1844,"Sectional"),AK1844="3",CONCATENATE(C1844,COUNTIF($C$1:C1844,C1844)))</f>
        <v>Teagan Nelson4</v>
      </c>
      <c r="E1844" s="66">
        <v>45160.291666666664</v>
      </c>
      <c r="F1844" t="s">
        <v>2666</v>
      </c>
      <c r="G1844" s="46">
        <v>50</v>
      </c>
      <c r="H1844" s="46">
        <v>105</v>
      </c>
      <c r="I1844" s="46">
        <v>28</v>
      </c>
      <c r="J1844" t="s">
        <v>156</v>
      </c>
      <c r="K1844" t="s">
        <v>90</v>
      </c>
      <c r="L1844" s="46">
        <v>4587</v>
      </c>
      <c r="M1844" s="46">
        <v>71</v>
      </c>
      <c r="N1844" s="46">
        <v>66.400000000000006</v>
      </c>
      <c r="O1844" s="46">
        <v>115</v>
      </c>
      <c r="P1844" s="46">
        <f t="shared" si="202"/>
        <v>2</v>
      </c>
      <c r="R1844" s="67" t="s">
        <v>3266</v>
      </c>
      <c r="S1844" s="67">
        <f>COUNTIF(Y$2:$Y$100,R1844)</f>
        <v>0</v>
      </c>
      <c r="V1844" s="67">
        <f t="shared" si="203"/>
        <v>0</v>
      </c>
      <c r="AB1844" t="s">
        <v>90</v>
      </c>
      <c r="AC1844" s="46">
        <v>4587</v>
      </c>
      <c r="AD1844" s="46">
        <v>71</v>
      </c>
      <c r="AE1844" s="46">
        <v>66.400000000000006</v>
      </c>
      <c r="AF1844" s="46">
        <v>115</v>
      </c>
      <c r="AH1844" s="70" t="str">
        <f t="shared" si="204"/>
        <v/>
      </c>
      <c r="AI1844" s="70" t="str">
        <f t="shared" si="205"/>
        <v/>
      </c>
      <c r="AJ1844" s="70" t="str">
        <f t="shared" si="206"/>
        <v>X</v>
      </c>
      <c r="AK1844" s="70" t="str" cm="1">
        <f t="array" ref="AK1844">_xlfn.IFS(AH1844&lt;&gt;"","1",AI1844&lt;&gt;"","2",AJ1844&lt;&gt;"","3")</f>
        <v>3</v>
      </c>
    </row>
    <row r="1845" spans="1:37" x14ac:dyDescent="0.25">
      <c r="A1845" t="s">
        <v>2243</v>
      </c>
      <c r="B1845" t="s">
        <v>1968</v>
      </c>
      <c r="C1845" s="67" t="str">
        <f t="shared" si="201"/>
        <v>Hayden Zehren</v>
      </c>
      <c r="D1845" s="71" t="str" cm="1">
        <f t="array" ref="D1845">_xlfn.IFS(AK1845="1",CONCATENATE(C1845,"Regional"),AK1845="2",CONCATENATE(C1845,"Sectional"),AK1845="3",CONCATENATE(C1845,COUNTIF($C$1:C1845,C1845)))</f>
        <v>Hayden Zehren3</v>
      </c>
      <c r="E1845" s="66">
        <v>45160.291666666664</v>
      </c>
      <c r="F1845" t="s">
        <v>2666</v>
      </c>
      <c r="G1845" s="46">
        <v>50</v>
      </c>
      <c r="H1845" s="46">
        <v>106</v>
      </c>
      <c r="I1845" s="46">
        <v>29</v>
      </c>
      <c r="J1845" t="s">
        <v>156</v>
      </c>
      <c r="K1845" t="s">
        <v>90</v>
      </c>
      <c r="L1845" s="46">
        <v>4587</v>
      </c>
      <c r="M1845" s="46">
        <v>71</v>
      </c>
      <c r="N1845" s="46">
        <v>66.400000000000006</v>
      </c>
      <c r="O1845" s="46">
        <v>115</v>
      </c>
      <c r="P1845" s="46">
        <f t="shared" si="202"/>
        <v>2</v>
      </c>
      <c r="R1845" s="67" t="s">
        <v>3267</v>
      </c>
      <c r="S1845" s="67">
        <f>COUNTIF(Y$2:$Y$100,R1845)</f>
        <v>0</v>
      </c>
      <c r="V1845" s="67">
        <f t="shared" si="203"/>
        <v>0</v>
      </c>
      <c r="AB1845" t="s">
        <v>90</v>
      </c>
      <c r="AC1845" s="46">
        <v>4587</v>
      </c>
      <c r="AD1845" s="46">
        <v>71</v>
      </c>
      <c r="AE1845" s="46">
        <v>66.400000000000006</v>
      </c>
      <c r="AF1845" s="46">
        <v>115</v>
      </c>
      <c r="AH1845" s="70" t="str">
        <f t="shared" si="204"/>
        <v/>
      </c>
      <c r="AI1845" s="70" t="str">
        <f t="shared" si="205"/>
        <v/>
      </c>
      <c r="AJ1845" s="70" t="str">
        <f t="shared" si="206"/>
        <v>X</v>
      </c>
      <c r="AK1845" s="70" t="str" cm="1">
        <f t="array" ref="AK1845">_xlfn.IFS(AH1845&lt;&gt;"","1",AI1845&lt;&gt;"","2",AJ1845&lt;&gt;"","3")</f>
        <v>3</v>
      </c>
    </row>
    <row r="1846" spans="1:37" x14ac:dyDescent="0.25">
      <c r="A1846" t="s">
        <v>349</v>
      </c>
      <c r="B1846" t="s">
        <v>459</v>
      </c>
      <c r="C1846" s="67" t="str">
        <f t="shared" si="201"/>
        <v>Addison Schanhofer</v>
      </c>
      <c r="D1846" s="71" t="str" cm="1">
        <f t="array" ref="D1846">_xlfn.IFS(AK1846="1",CONCATENATE(C1846,"Regional"),AK1846="2",CONCATENATE(C1846,"Sectional"),AK1846="3",CONCATENATE(C1846,COUNTIF($C$1:C1846,C1846)))</f>
        <v>Addison Schanhofer3</v>
      </c>
      <c r="E1846" s="66">
        <v>45160.291666666664</v>
      </c>
      <c r="F1846" t="s">
        <v>2666</v>
      </c>
      <c r="G1846" s="46">
        <v>50</v>
      </c>
      <c r="H1846" s="46">
        <v>106</v>
      </c>
      <c r="I1846" s="46">
        <v>29</v>
      </c>
      <c r="J1846" t="s">
        <v>156</v>
      </c>
      <c r="K1846" t="s">
        <v>90</v>
      </c>
      <c r="L1846" s="46">
        <v>4587</v>
      </c>
      <c r="M1846" s="46">
        <v>71</v>
      </c>
      <c r="N1846" s="46">
        <v>66.400000000000006</v>
      </c>
      <c r="O1846" s="46">
        <v>115</v>
      </c>
      <c r="P1846" s="46">
        <f t="shared" si="202"/>
        <v>2</v>
      </c>
      <c r="R1846" s="67" t="s">
        <v>3537</v>
      </c>
      <c r="S1846" s="67">
        <f>COUNTIF(Y$2:$Y$100,R1846)</f>
        <v>0</v>
      </c>
      <c r="V1846" s="67">
        <f t="shared" si="203"/>
        <v>0</v>
      </c>
      <c r="AB1846" t="s">
        <v>90</v>
      </c>
      <c r="AC1846" s="46">
        <v>4587</v>
      </c>
      <c r="AD1846" s="46">
        <v>71</v>
      </c>
      <c r="AE1846" s="46">
        <v>66.400000000000006</v>
      </c>
      <c r="AF1846" s="46">
        <v>115</v>
      </c>
      <c r="AH1846" s="70" t="str">
        <f t="shared" si="204"/>
        <v/>
      </c>
      <c r="AI1846" s="70" t="str">
        <f t="shared" si="205"/>
        <v/>
      </c>
      <c r="AJ1846" s="70" t="str">
        <f t="shared" si="206"/>
        <v>X</v>
      </c>
      <c r="AK1846" s="70" t="str" cm="1">
        <f t="array" ref="AK1846">_xlfn.IFS(AH1846&lt;&gt;"","1",AI1846&lt;&gt;"","2",AJ1846&lt;&gt;"","3")</f>
        <v>3</v>
      </c>
    </row>
    <row r="1847" spans="1:37" x14ac:dyDescent="0.25">
      <c r="A1847" t="s">
        <v>1629</v>
      </c>
      <c r="B1847" t="s">
        <v>1628</v>
      </c>
      <c r="C1847" s="67" t="str">
        <f t="shared" si="201"/>
        <v>Tymeka Eisberner</v>
      </c>
      <c r="D1847" s="71" t="str" cm="1">
        <f t="array" ref="D1847">_xlfn.IFS(AK1847="1",CONCATENATE(C1847,"Regional"),AK1847="2",CONCATENATE(C1847,"Sectional"),AK1847="3",CONCATENATE(C1847,COUNTIF($C$1:C1847,C1847)))</f>
        <v>Tymeka Eisberner1</v>
      </c>
      <c r="E1847" s="66">
        <v>45160.291666666664</v>
      </c>
      <c r="F1847" t="s">
        <v>2666</v>
      </c>
      <c r="G1847" s="46">
        <v>50</v>
      </c>
      <c r="H1847" s="46">
        <v>107</v>
      </c>
      <c r="I1847" s="46">
        <v>31</v>
      </c>
      <c r="J1847" t="s">
        <v>156</v>
      </c>
      <c r="K1847" t="s">
        <v>90</v>
      </c>
      <c r="L1847" s="46">
        <v>4587</v>
      </c>
      <c r="M1847" s="46">
        <v>71</v>
      </c>
      <c r="N1847" s="46">
        <v>66.400000000000006</v>
      </c>
      <c r="O1847" s="46">
        <v>115</v>
      </c>
      <c r="P1847" s="46">
        <f t="shared" si="202"/>
        <v>2</v>
      </c>
      <c r="R1847" s="67" t="s">
        <v>3619</v>
      </c>
      <c r="S1847" s="67">
        <f>COUNTIF(Y$2:$Y$100,R1847)</f>
        <v>0</v>
      </c>
      <c r="V1847" s="67">
        <f t="shared" si="203"/>
        <v>0</v>
      </c>
      <c r="AB1847" t="s">
        <v>90</v>
      </c>
      <c r="AC1847" s="46">
        <v>4587</v>
      </c>
      <c r="AD1847" s="46">
        <v>71</v>
      </c>
      <c r="AE1847" s="46">
        <v>66.400000000000006</v>
      </c>
      <c r="AF1847" s="46">
        <v>115</v>
      </c>
      <c r="AH1847" s="70" t="str">
        <f t="shared" si="204"/>
        <v/>
      </c>
      <c r="AI1847" s="70" t="str">
        <f t="shared" si="205"/>
        <v/>
      </c>
      <c r="AJ1847" s="70" t="str">
        <f t="shared" si="206"/>
        <v>X</v>
      </c>
      <c r="AK1847" s="70" t="str" cm="1">
        <f t="array" ref="AK1847">_xlfn.IFS(AH1847&lt;&gt;"","1",AI1847&lt;&gt;"","2",AJ1847&lt;&gt;"","3")</f>
        <v>3</v>
      </c>
    </row>
    <row r="1848" spans="1:37" x14ac:dyDescent="0.25">
      <c r="A1848" t="s">
        <v>2058</v>
      </c>
      <c r="B1848" t="s">
        <v>647</v>
      </c>
      <c r="C1848" s="67" t="str">
        <f t="shared" si="201"/>
        <v>Lucy Reyerson</v>
      </c>
      <c r="D1848" s="71" t="str" cm="1">
        <f t="array" ref="D1848">_xlfn.IFS(AK1848="1",CONCATENATE(C1848,"Regional"),AK1848="2",CONCATENATE(C1848,"Sectional"),AK1848="3",CONCATENATE(C1848,COUNTIF($C$1:C1848,C1848)))</f>
        <v>Lucy Reyerson5</v>
      </c>
      <c r="E1848" s="66">
        <v>45160.291666666664</v>
      </c>
      <c r="F1848" t="s">
        <v>2666</v>
      </c>
      <c r="G1848" s="46">
        <v>50</v>
      </c>
      <c r="H1848" s="46">
        <v>109</v>
      </c>
      <c r="I1848" s="46">
        <v>32</v>
      </c>
      <c r="J1848" t="s">
        <v>156</v>
      </c>
      <c r="K1848" t="s">
        <v>90</v>
      </c>
      <c r="L1848" s="46">
        <v>4587</v>
      </c>
      <c r="M1848" s="46">
        <v>71</v>
      </c>
      <c r="N1848" s="46">
        <v>66.400000000000006</v>
      </c>
      <c r="O1848" s="46">
        <v>115</v>
      </c>
      <c r="P1848" s="46">
        <f t="shared" si="202"/>
        <v>2</v>
      </c>
      <c r="R1848" s="67" t="s">
        <v>3080</v>
      </c>
      <c r="S1848" s="67">
        <f>COUNTIF(Y$2:$Y$100,R1848)</f>
        <v>0</v>
      </c>
      <c r="V1848" s="67">
        <f t="shared" si="203"/>
        <v>0</v>
      </c>
      <c r="AB1848" t="s">
        <v>90</v>
      </c>
      <c r="AC1848" s="46">
        <v>4587</v>
      </c>
      <c r="AD1848" s="46">
        <v>71</v>
      </c>
      <c r="AE1848" s="46">
        <v>66.400000000000006</v>
      </c>
      <c r="AF1848" s="46">
        <v>115</v>
      </c>
      <c r="AH1848" s="70" t="str">
        <f t="shared" si="204"/>
        <v/>
      </c>
      <c r="AI1848" s="70" t="str">
        <f t="shared" si="205"/>
        <v/>
      </c>
      <c r="AJ1848" s="70" t="str">
        <f t="shared" si="206"/>
        <v>X</v>
      </c>
      <c r="AK1848" s="70" t="str" cm="1">
        <f t="array" ref="AK1848">_xlfn.IFS(AH1848&lt;&gt;"","1",AI1848&lt;&gt;"","2",AJ1848&lt;&gt;"","3")</f>
        <v>3</v>
      </c>
    </row>
    <row r="1849" spans="1:37" x14ac:dyDescent="0.25">
      <c r="A1849" t="s">
        <v>374</v>
      </c>
      <c r="B1849" t="s">
        <v>934</v>
      </c>
      <c r="C1849" s="67" t="str">
        <f t="shared" si="201"/>
        <v>Elena Wagner</v>
      </c>
      <c r="D1849" s="71" t="str" cm="1">
        <f t="array" ref="D1849">_xlfn.IFS(AK1849="1",CONCATENATE(C1849,"Regional"),AK1849="2",CONCATENATE(C1849,"Sectional"),AK1849="3",CONCATENATE(C1849,COUNTIF($C$1:C1849,C1849)))</f>
        <v>Elena Wagner5</v>
      </c>
      <c r="E1849" s="66">
        <v>45160.291666666664</v>
      </c>
      <c r="F1849" t="s">
        <v>2666</v>
      </c>
      <c r="G1849" s="46">
        <v>50</v>
      </c>
      <c r="H1849" s="46">
        <v>111</v>
      </c>
      <c r="I1849" s="46">
        <v>33</v>
      </c>
      <c r="J1849" t="s">
        <v>156</v>
      </c>
      <c r="K1849" t="s">
        <v>90</v>
      </c>
      <c r="L1849" s="46">
        <v>4587</v>
      </c>
      <c r="M1849" s="46">
        <v>71</v>
      </c>
      <c r="N1849" s="46">
        <v>66.400000000000006</v>
      </c>
      <c r="O1849" s="46">
        <v>115</v>
      </c>
      <c r="P1849" s="46">
        <f t="shared" si="202"/>
        <v>2</v>
      </c>
      <c r="R1849" s="67" t="s">
        <v>1459</v>
      </c>
      <c r="S1849" s="67">
        <f>COUNTIF(Y$2:$Y$100,R1849)</f>
        <v>0</v>
      </c>
      <c r="V1849" s="67">
        <f t="shared" si="203"/>
        <v>0</v>
      </c>
      <c r="AB1849" t="s">
        <v>90</v>
      </c>
      <c r="AC1849" s="46">
        <v>4587</v>
      </c>
      <c r="AD1849" s="46">
        <v>71</v>
      </c>
      <c r="AE1849" s="46">
        <v>66.400000000000006</v>
      </c>
      <c r="AF1849" s="46">
        <v>115</v>
      </c>
      <c r="AH1849" s="70" t="str">
        <f t="shared" si="204"/>
        <v/>
      </c>
      <c r="AI1849" s="70" t="str">
        <f t="shared" si="205"/>
        <v/>
      </c>
      <c r="AJ1849" s="70" t="str">
        <f t="shared" si="206"/>
        <v>X</v>
      </c>
      <c r="AK1849" s="70" t="str" cm="1">
        <f t="array" ref="AK1849">_xlfn.IFS(AH1849&lt;&gt;"","1",AI1849&lt;&gt;"","2",AJ1849&lt;&gt;"","3")</f>
        <v>3</v>
      </c>
    </row>
    <row r="1850" spans="1:37" x14ac:dyDescent="0.25">
      <c r="A1850" t="s">
        <v>1715</v>
      </c>
      <c r="B1850" t="s">
        <v>1031</v>
      </c>
      <c r="C1850" s="67" t="str">
        <f t="shared" si="201"/>
        <v>ava mckie</v>
      </c>
      <c r="D1850" s="71" t="str" cm="1">
        <f t="array" ref="D1850">_xlfn.IFS(AK1850="1",CONCATENATE(C1850,"Regional"),AK1850="2",CONCATENATE(C1850,"Sectional"),AK1850="3",CONCATENATE(C1850,COUNTIF($C$1:C1850,C1850)))</f>
        <v>ava mckie4</v>
      </c>
      <c r="E1850" s="66">
        <v>45160.291666666664</v>
      </c>
      <c r="F1850" t="s">
        <v>2666</v>
      </c>
      <c r="G1850" s="46">
        <v>50</v>
      </c>
      <c r="H1850" s="46">
        <v>112</v>
      </c>
      <c r="I1850" s="46">
        <v>34</v>
      </c>
      <c r="J1850" t="s">
        <v>156</v>
      </c>
      <c r="K1850" t="s">
        <v>90</v>
      </c>
      <c r="L1850" s="46">
        <v>4587</v>
      </c>
      <c r="M1850" s="46">
        <v>71</v>
      </c>
      <c r="N1850" s="46">
        <v>66.400000000000006</v>
      </c>
      <c r="O1850" s="46">
        <v>115</v>
      </c>
      <c r="P1850" s="46">
        <f t="shared" si="202"/>
        <v>2</v>
      </c>
      <c r="R1850" s="67" t="s">
        <v>3517</v>
      </c>
      <c r="S1850" s="67">
        <f>COUNTIF(Y$2:$Y$100,R1850)</f>
        <v>0</v>
      </c>
      <c r="V1850" s="67">
        <f t="shared" si="203"/>
        <v>0</v>
      </c>
      <c r="AB1850" t="s">
        <v>90</v>
      </c>
      <c r="AC1850" s="46">
        <v>4587</v>
      </c>
      <c r="AD1850" s="46">
        <v>71</v>
      </c>
      <c r="AE1850" s="46">
        <v>66.400000000000006</v>
      </c>
      <c r="AF1850" s="46">
        <v>115</v>
      </c>
      <c r="AH1850" s="70" t="str">
        <f t="shared" si="204"/>
        <v/>
      </c>
      <c r="AI1850" s="70" t="str">
        <f t="shared" si="205"/>
        <v/>
      </c>
      <c r="AJ1850" s="70" t="str">
        <f t="shared" si="206"/>
        <v>X</v>
      </c>
      <c r="AK1850" s="70" t="str" cm="1">
        <f t="array" ref="AK1850">_xlfn.IFS(AH1850&lt;&gt;"","1",AI1850&lt;&gt;"","2",AJ1850&lt;&gt;"","3")</f>
        <v>3</v>
      </c>
    </row>
    <row r="1851" spans="1:37" x14ac:dyDescent="0.25">
      <c r="A1851" t="s">
        <v>817</v>
      </c>
      <c r="B1851" t="s">
        <v>492</v>
      </c>
      <c r="C1851" s="67" t="str">
        <f t="shared" si="201"/>
        <v>Anna Motszko</v>
      </c>
      <c r="D1851" s="71" t="str" cm="1">
        <f t="array" ref="D1851">_xlfn.IFS(AK1851="1",CONCATENATE(C1851,"Regional"),AK1851="2",CONCATENATE(C1851,"Sectional"),AK1851="3",CONCATENATE(C1851,COUNTIF($C$1:C1851,C1851)))</f>
        <v>Anna Motszko3</v>
      </c>
      <c r="E1851" s="66">
        <v>45160.291666666664</v>
      </c>
      <c r="F1851" t="s">
        <v>2666</v>
      </c>
      <c r="G1851" s="46">
        <v>50</v>
      </c>
      <c r="H1851" s="46">
        <v>112</v>
      </c>
      <c r="I1851" s="46">
        <v>34</v>
      </c>
      <c r="J1851" t="s">
        <v>156</v>
      </c>
      <c r="K1851" t="s">
        <v>90</v>
      </c>
      <c r="L1851" s="46">
        <v>4587</v>
      </c>
      <c r="M1851" s="46">
        <v>71</v>
      </c>
      <c r="N1851" s="46">
        <v>66.400000000000006</v>
      </c>
      <c r="O1851" s="46">
        <v>115</v>
      </c>
      <c r="P1851" s="46">
        <f t="shared" si="202"/>
        <v>2</v>
      </c>
      <c r="R1851" s="67" t="s">
        <v>1379</v>
      </c>
      <c r="S1851" s="67">
        <f>COUNTIF(Y$2:$Y$100,R1851)</f>
        <v>0</v>
      </c>
      <c r="V1851" s="67">
        <f t="shared" si="203"/>
        <v>0</v>
      </c>
      <c r="AB1851" t="s">
        <v>90</v>
      </c>
      <c r="AC1851" s="46">
        <v>4587</v>
      </c>
      <c r="AD1851" s="46">
        <v>71</v>
      </c>
      <c r="AE1851" s="46">
        <v>66.400000000000006</v>
      </c>
      <c r="AF1851" s="46">
        <v>115</v>
      </c>
      <c r="AH1851" s="70" t="str">
        <f t="shared" si="204"/>
        <v/>
      </c>
      <c r="AI1851" s="70" t="str">
        <f t="shared" si="205"/>
        <v/>
      </c>
      <c r="AJ1851" s="70" t="str">
        <f t="shared" si="206"/>
        <v>X</v>
      </c>
      <c r="AK1851" s="70" t="str" cm="1">
        <f t="array" ref="AK1851">_xlfn.IFS(AH1851&lt;&gt;"","1",AI1851&lt;&gt;"","2",AJ1851&lt;&gt;"","3")</f>
        <v>3</v>
      </c>
    </row>
    <row r="1852" spans="1:37" x14ac:dyDescent="0.25">
      <c r="A1852" t="s">
        <v>384</v>
      </c>
      <c r="B1852" t="s">
        <v>417</v>
      </c>
      <c r="C1852" s="67" t="str">
        <f t="shared" si="201"/>
        <v>Brooklynn Williams</v>
      </c>
      <c r="D1852" s="71" t="str" cm="1">
        <f t="array" ref="D1852">_xlfn.IFS(AK1852="1",CONCATENATE(C1852,"Regional"),AK1852="2",CONCATENATE(C1852,"Sectional"),AK1852="3",CONCATENATE(C1852,COUNTIF($C$1:C1852,C1852)))</f>
        <v>Brooklynn Williams4</v>
      </c>
      <c r="E1852" s="66">
        <v>45160.291666666664</v>
      </c>
      <c r="F1852" t="s">
        <v>2666</v>
      </c>
      <c r="G1852" s="46">
        <v>50</v>
      </c>
      <c r="H1852" s="46">
        <v>112</v>
      </c>
      <c r="I1852" s="46">
        <v>34</v>
      </c>
      <c r="J1852" t="s">
        <v>156</v>
      </c>
      <c r="K1852" t="s">
        <v>90</v>
      </c>
      <c r="L1852" s="46">
        <v>4587</v>
      </c>
      <c r="M1852" s="46">
        <v>71</v>
      </c>
      <c r="N1852" s="46">
        <v>66.400000000000006</v>
      </c>
      <c r="O1852" s="46">
        <v>115</v>
      </c>
      <c r="P1852" s="46">
        <f t="shared" si="202"/>
        <v>2</v>
      </c>
      <c r="R1852" s="67" t="s">
        <v>1537</v>
      </c>
      <c r="S1852" s="67">
        <f>COUNTIF(Y$2:$Y$100,R1852)</f>
        <v>0</v>
      </c>
      <c r="V1852" s="67">
        <f t="shared" si="203"/>
        <v>0</v>
      </c>
      <c r="AB1852" t="s">
        <v>90</v>
      </c>
      <c r="AC1852" s="46">
        <v>4587</v>
      </c>
      <c r="AD1852" s="46">
        <v>71</v>
      </c>
      <c r="AE1852" s="46">
        <v>66.400000000000006</v>
      </c>
      <c r="AF1852" s="46">
        <v>115</v>
      </c>
      <c r="AH1852" s="70" t="str">
        <f t="shared" si="204"/>
        <v/>
      </c>
      <c r="AI1852" s="70" t="str">
        <f t="shared" si="205"/>
        <v/>
      </c>
      <c r="AJ1852" s="70" t="str">
        <f t="shared" si="206"/>
        <v>X</v>
      </c>
      <c r="AK1852" s="70" t="str" cm="1">
        <f t="array" ref="AK1852">_xlfn.IFS(AH1852&lt;&gt;"","1",AI1852&lt;&gt;"","2",AJ1852&lt;&gt;"","3")</f>
        <v>3</v>
      </c>
    </row>
    <row r="1853" spans="1:37" x14ac:dyDescent="0.25">
      <c r="A1853" t="s">
        <v>388</v>
      </c>
      <c r="B1853" t="s">
        <v>533</v>
      </c>
      <c r="C1853" s="67" t="str">
        <f t="shared" si="201"/>
        <v>Kaylee Wood</v>
      </c>
      <c r="D1853" s="71" t="str" cm="1">
        <f t="array" ref="D1853">_xlfn.IFS(AK1853="1",CONCATENATE(C1853,"Regional"),AK1853="2",CONCATENATE(C1853,"Sectional"),AK1853="3",CONCATENATE(C1853,COUNTIF($C$1:C1853,C1853)))</f>
        <v>Kaylee Wood3</v>
      </c>
      <c r="E1853" s="66">
        <v>45160.291666666664</v>
      </c>
      <c r="F1853" t="s">
        <v>2666</v>
      </c>
      <c r="G1853" s="46">
        <v>50</v>
      </c>
      <c r="H1853" s="46">
        <v>113</v>
      </c>
      <c r="I1853" s="46">
        <v>37</v>
      </c>
      <c r="J1853" t="s">
        <v>156</v>
      </c>
      <c r="K1853" t="s">
        <v>90</v>
      </c>
      <c r="L1853" s="46">
        <v>4587</v>
      </c>
      <c r="M1853" s="46">
        <v>71</v>
      </c>
      <c r="N1853" s="46">
        <v>66.400000000000006</v>
      </c>
      <c r="O1853" s="46">
        <v>115</v>
      </c>
      <c r="P1853" s="46">
        <f t="shared" si="202"/>
        <v>2</v>
      </c>
      <c r="R1853" s="67" t="s">
        <v>2862</v>
      </c>
      <c r="S1853" s="67">
        <f>COUNTIF(Y$2:$Y$100,R1853)</f>
        <v>0</v>
      </c>
      <c r="V1853" s="67">
        <f t="shared" si="203"/>
        <v>0</v>
      </c>
      <c r="AB1853" t="s">
        <v>90</v>
      </c>
      <c r="AC1853" s="46">
        <v>4587</v>
      </c>
      <c r="AD1853" s="46">
        <v>71</v>
      </c>
      <c r="AE1853" s="46">
        <v>66.400000000000006</v>
      </c>
      <c r="AF1853" s="46">
        <v>115</v>
      </c>
      <c r="AH1853" s="70" t="str">
        <f t="shared" si="204"/>
        <v/>
      </c>
      <c r="AI1853" s="70" t="str">
        <f t="shared" si="205"/>
        <v/>
      </c>
      <c r="AJ1853" s="70" t="str">
        <f t="shared" si="206"/>
        <v>X</v>
      </c>
      <c r="AK1853" s="70" t="str" cm="1">
        <f t="array" ref="AK1853">_xlfn.IFS(AH1853&lt;&gt;"","1",AI1853&lt;&gt;"","2",AJ1853&lt;&gt;"","3")</f>
        <v>3</v>
      </c>
    </row>
    <row r="1854" spans="1:37" x14ac:dyDescent="0.25">
      <c r="A1854" t="s">
        <v>354</v>
      </c>
      <c r="B1854" t="s">
        <v>814</v>
      </c>
      <c r="C1854" s="67" t="str">
        <f t="shared" si="201"/>
        <v>Jada Schmitt</v>
      </c>
      <c r="D1854" s="71" t="str" cm="1">
        <f t="array" ref="D1854">_xlfn.IFS(AK1854="1",CONCATENATE(C1854,"Regional"),AK1854="2",CONCATENATE(C1854,"Sectional"),AK1854="3",CONCATENATE(C1854,COUNTIF($C$1:C1854,C1854)))</f>
        <v>Jada Schmitt3</v>
      </c>
      <c r="E1854" s="66">
        <v>45160.291666666664</v>
      </c>
      <c r="F1854" t="s">
        <v>2666</v>
      </c>
      <c r="G1854" s="46">
        <v>50</v>
      </c>
      <c r="H1854" s="46">
        <v>113</v>
      </c>
      <c r="I1854" s="46">
        <v>37</v>
      </c>
      <c r="J1854" t="s">
        <v>156</v>
      </c>
      <c r="K1854" t="s">
        <v>90</v>
      </c>
      <c r="L1854" s="46">
        <v>4587</v>
      </c>
      <c r="M1854" s="46">
        <v>71</v>
      </c>
      <c r="N1854" s="46">
        <v>66.400000000000006</v>
      </c>
      <c r="O1854" s="46">
        <v>115</v>
      </c>
      <c r="P1854" s="46">
        <f t="shared" si="202"/>
        <v>2</v>
      </c>
      <c r="R1854" s="67" t="s">
        <v>3541</v>
      </c>
      <c r="S1854" s="67">
        <f>COUNTIF(Y$2:$Y$100,R1854)</f>
        <v>0</v>
      </c>
      <c r="V1854" s="67">
        <f t="shared" si="203"/>
        <v>0</v>
      </c>
      <c r="AB1854" t="s">
        <v>90</v>
      </c>
      <c r="AC1854" s="46">
        <v>4587</v>
      </c>
      <c r="AD1854" s="46">
        <v>71</v>
      </c>
      <c r="AE1854" s="46">
        <v>66.400000000000006</v>
      </c>
      <c r="AF1854" s="46">
        <v>115</v>
      </c>
      <c r="AH1854" s="70" t="str">
        <f t="shared" si="204"/>
        <v/>
      </c>
      <c r="AI1854" s="70" t="str">
        <f t="shared" si="205"/>
        <v/>
      </c>
      <c r="AJ1854" s="70" t="str">
        <f t="shared" si="206"/>
        <v>X</v>
      </c>
      <c r="AK1854" s="70" t="str" cm="1">
        <f t="array" ref="AK1854">_xlfn.IFS(AH1854&lt;&gt;"","1",AI1854&lt;&gt;"","2",AJ1854&lt;&gt;"","3")</f>
        <v>3</v>
      </c>
    </row>
    <row r="1855" spans="1:37" x14ac:dyDescent="0.25">
      <c r="A1855" t="s">
        <v>374</v>
      </c>
      <c r="B1855" t="s">
        <v>648</v>
      </c>
      <c r="C1855" s="67" t="str">
        <f t="shared" si="201"/>
        <v>Claire Wagner</v>
      </c>
      <c r="D1855" s="71" t="str" cm="1">
        <f t="array" ref="D1855">_xlfn.IFS(AK1855="1",CONCATENATE(C1855,"Regional"),AK1855="2",CONCATENATE(C1855,"Sectional"),AK1855="3",CONCATENATE(C1855,COUNTIF($C$1:C1855,C1855)))</f>
        <v>Claire Wagner3</v>
      </c>
      <c r="E1855" s="66">
        <v>45160.291666666664</v>
      </c>
      <c r="F1855" t="s">
        <v>2666</v>
      </c>
      <c r="G1855" s="46">
        <v>50</v>
      </c>
      <c r="H1855" s="46">
        <v>116</v>
      </c>
      <c r="I1855" s="46">
        <v>39</v>
      </c>
      <c r="J1855" t="s">
        <v>156</v>
      </c>
      <c r="K1855" t="s">
        <v>90</v>
      </c>
      <c r="L1855" s="46">
        <v>4587</v>
      </c>
      <c r="M1855" s="46">
        <v>71</v>
      </c>
      <c r="N1855" s="46">
        <v>66.400000000000006</v>
      </c>
      <c r="O1855" s="46">
        <v>115</v>
      </c>
      <c r="P1855" s="46">
        <f t="shared" si="202"/>
        <v>2</v>
      </c>
      <c r="R1855" s="67" t="s">
        <v>2865</v>
      </c>
      <c r="S1855" s="67">
        <f>COUNTIF(Y$2:$Y$100,R1855)</f>
        <v>0</v>
      </c>
      <c r="V1855" s="67">
        <f t="shared" si="203"/>
        <v>0</v>
      </c>
      <c r="AB1855" t="s">
        <v>90</v>
      </c>
      <c r="AC1855" s="46">
        <v>4587</v>
      </c>
      <c r="AD1855" s="46">
        <v>71</v>
      </c>
      <c r="AE1855" s="46">
        <v>66.400000000000006</v>
      </c>
      <c r="AF1855" s="46">
        <v>115</v>
      </c>
      <c r="AH1855" s="70" t="str">
        <f t="shared" si="204"/>
        <v/>
      </c>
      <c r="AI1855" s="70" t="str">
        <f t="shared" si="205"/>
        <v/>
      </c>
      <c r="AJ1855" s="70" t="str">
        <f t="shared" si="206"/>
        <v>X</v>
      </c>
      <c r="AK1855" s="70" t="str" cm="1">
        <f t="array" ref="AK1855">_xlfn.IFS(AH1855&lt;&gt;"","1",AI1855&lt;&gt;"","2",AJ1855&lt;&gt;"","3")</f>
        <v>3</v>
      </c>
    </row>
    <row r="1856" spans="1:37" x14ac:dyDescent="0.25">
      <c r="A1856" t="s">
        <v>573</v>
      </c>
      <c r="B1856" t="s">
        <v>2035</v>
      </c>
      <c r="C1856" s="67" t="str">
        <f t="shared" si="201"/>
        <v>Ashah Roth</v>
      </c>
      <c r="D1856" s="71" t="str" cm="1">
        <f t="array" ref="D1856">_xlfn.IFS(AK1856="1",CONCATENATE(C1856,"Regional"),AK1856="2",CONCATENATE(C1856,"Sectional"),AK1856="3",CONCATENATE(C1856,COUNTIF($C$1:C1856,C1856)))</f>
        <v>Ashah Roth1</v>
      </c>
      <c r="E1856" s="66">
        <v>45160.291666666664</v>
      </c>
      <c r="F1856" t="s">
        <v>2666</v>
      </c>
      <c r="G1856" s="46">
        <v>50</v>
      </c>
      <c r="H1856" s="46">
        <v>117</v>
      </c>
      <c r="I1856" s="46">
        <v>40</v>
      </c>
      <c r="J1856" t="s">
        <v>156</v>
      </c>
      <c r="K1856" t="s">
        <v>90</v>
      </c>
      <c r="L1856" s="46">
        <v>4587</v>
      </c>
      <c r="M1856" s="46">
        <v>71</v>
      </c>
      <c r="N1856" s="46">
        <v>66.400000000000006</v>
      </c>
      <c r="O1856" s="46">
        <v>115</v>
      </c>
      <c r="P1856" s="46">
        <f t="shared" si="202"/>
        <v>2</v>
      </c>
      <c r="R1856" s="67" t="s">
        <v>3053</v>
      </c>
      <c r="S1856" s="67">
        <f>COUNTIF(Y$2:$Y$100,R1856)</f>
        <v>0</v>
      </c>
      <c r="V1856" s="67">
        <f t="shared" si="203"/>
        <v>0</v>
      </c>
      <c r="AB1856" t="s">
        <v>90</v>
      </c>
      <c r="AC1856" s="46">
        <v>4587</v>
      </c>
      <c r="AD1856" s="46">
        <v>71</v>
      </c>
      <c r="AE1856" s="46">
        <v>66.400000000000006</v>
      </c>
      <c r="AF1856" s="46">
        <v>115</v>
      </c>
      <c r="AH1856" s="70" t="str">
        <f t="shared" si="204"/>
        <v/>
      </c>
      <c r="AI1856" s="70" t="str">
        <f t="shared" si="205"/>
        <v/>
      </c>
      <c r="AJ1856" s="70" t="str">
        <f t="shared" si="206"/>
        <v>X</v>
      </c>
      <c r="AK1856" s="70" t="str" cm="1">
        <f t="array" ref="AK1856">_xlfn.IFS(AH1856&lt;&gt;"","1",AI1856&lt;&gt;"","2",AJ1856&lt;&gt;"","3")</f>
        <v>3</v>
      </c>
    </row>
    <row r="1857" spans="1:37" x14ac:dyDescent="0.25">
      <c r="A1857" t="s">
        <v>1856</v>
      </c>
      <c r="B1857" t="s">
        <v>1857</v>
      </c>
      <c r="C1857" s="67" t="str">
        <f t="shared" si="201"/>
        <v>Andrea Cogswell</v>
      </c>
      <c r="D1857" s="71" t="str" cm="1">
        <f t="array" ref="D1857">_xlfn.IFS(AK1857="1",CONCATENATE(C1857,"Regional"),AK1857="2",CONCATENATE(C1857,"Sectional"),AK1857="3",CONCATENATE(C1857,COUNTIF($C$1:C1857,C1857)))</f>
        <v>Andrea Cogswell1</v>
      </c>
      <c r="E1857" s="66">
        <v>45160.291666666664</v>
      </c>
      <c r="F1857" t="s">
        <v>2666</v>
      </c>
      <c r="G1857" s="46">
        <v>50</v>
      </c>
      <c r="H1857" s="46">
        <v>118</v>
      </c>
      <c r="I1857" s="46">
        <v>41</v>
      </c>
      <c r="J1857" t="s">
        <v>156</v>
      </c>
      <c r="K1857" t="s">
        <v>90</v>
      </c>
      <c r="L1857" s="46">
        <v>4587</v>
      </c>
      <c r="M1857" s="46">
        <v>71</v>
      </c>
      <c r="N1857" s="46">
        <v>66.400000000000006</v>
      </c>
      <c r="O1857" s="46">
        <v>115</v>
      </c>
      <c r="P1857" s="46">
        <f t="shared" si="202"/>
        <v>2</v>
      </c>
      <c r="R1857" s="67" t="s">
        <v>2867</v>
      </c>
      <c r="S1857" s="67">
        <f>COUNTIF(Y$2:$Y$100,R1857)</f>
        <v>0</v>
      </c>
      <c r="V1857" s="67">
        <f t="shared" si="203"/>
        <v>0</v>
      </c>
      <c r="AB1857" t="s">
        <v>90</v>
      </c>
      <c r="AC1857" s="46">
        <v>4587</v>
      </c>
      <c r="AD1857" s="46">
        <v>71</v>
      </c>
      <c r="AE1857" s="46">
        <v>66.400000000000006</v>
      </c>
      <c r="AF1857" s="46">
        <v>115</v>
      </c>
      <c r="AH1857" s="70" t="str">
        <f t="shared" si="204"/>
        <v/>
      </c>
      <c r="AI1857" s="70" t="str">
        <f t="shared" si="205"/>
        <v/>
      </c>
      <c r="AJ1857" s="70" t="str">
        <f t="shared" si="206"/>
        <v>X</v>
      </c>
      <c r="AK1857" s="70" t="str" cm="1">
        <f t="array" ref="AK1857">_xlfn.IFS(AH1857&lt;&gt;"","1",AI1857&lt;&gt;"","2",AJ1857&lt;&gt;"","3")</f>
        <v>3</v>
      </c>
    </row>
    <row r="1858" spans="1:37" x14ac:dyDescent="0.25">
      <c r="A1858" t="s">
        <v>557</v>
      </c>
      <c r="B1858" t="s">
        <v>558</v>
      </c>
      <c r="C1858" s="67" t="str">
        <f t="shared" ref="C1858:C1921" si="208">CONCATENATE(B1858," ",A1858)</f>
        <v>Melanie Andersen</v>
      </c>
      <c r="D1858" s="71" t="str" cm="1">
        <f t="array" ref="D1858">_xlfn.IFS(AK1858="1",CONCATENATE(C1858,"Regional"),AK1858="2",CONCATENATE(C1858,"Sectional"),AK1858="3",CONCATENATE(C1858,COUNTIF($C$1:C1858,C1858)))</f>
        <v>Melanie Andersen1</v>
      </c>
      <c r="E1858" s="66">
        <v>45160.291666666664</v>
      </c>
      <c r="F1858" t="s">
        <v>2666</v>
      </c>
      <c r="G1858" s="46">
        <v>50</v>
      </c>
      <c r="H1858" s="46">
        <v>118</v>
      </c>
      <c r="I1858" s="46">
        <v>41</v>
      </c>
      <c r="J1858" t="s">
        <v>156</v>
      </c>
      <c r="K1858" t="s">
        <v>90</v>
      </c>
      <c r="L1858" s="46">
        <v>4587</v>
      </c>
      <c r="M1858" s="46">
        <v>71</v>
      </c>
      <c r="N1858" s="46">
        <v>66.400000000000006</v>
      </c>
      <c r="O1858" s="46">
        <v>115</v>
      </c>
      <c r="P1858" s="46">
        <f t="shared" ref="P1858:P1921" si="209">IF(L1858&gt;4000,2,1)</f>
        <v>2</v>
      </c>
      <c r="R1858" s="67" t="s">
        <v>1220</v>
      </c>
      <c r="S1858" s="67">
        <f>COUNTIF(Y$2:$Y$100,R1858)</f>
        <v>0</v>
      </c>
      <c r="V1858" s="67">
        <f t="shared" ref="V1858:V1921" si="210">COUNTIF(R1858:R4481,Y1858)</f>
        <v>0</v>
      </c>
      <c r="AB1858" t="s">
        <v>90</v>
      </c>
      <c r="AC1858" s="46">
        <v>4587</v>
      </c>
      <c r="AD1858" s="46">
        <v>71</v>
      </c>
      <c r="AE1858" s="46">
        <v>66.400000000000006</v>
      </c>
      <c r="AF1858" s="46">
        <v>115</v>
      </c>
      <c r="AH1858" s="70" t="str">
        <f t="shared" ref="AH1858:AH1921" si="211">IF(ISNUMBER(SEARCH("regional",$F1858)),$F1858,"")</f>
        <v/>
      </c>
      <c r="AI1858" s="70" t="str">
        <f t="shared" ref="AI1858:AI1921" si="212">IF(ISNUMBER(SEARCH("sectional",$F1858)),$F1858,"")</f>
        <v/>
      </c>
      <c r="AJ1858" s="70" t="str">
        <f t="shared" ref="AJ1858:AJ1921" si="213">IF(AND(AH1858="",AI1858=""),"X","")</f>
        <v>X</v>
      </c>
      <c r="AK1858" s="70" t="str" cm="1">
        <f t="array" ref="AK1858">_xlfn.IFS(AH1858&lt;&gt;"","1",AI1858&lt;&gt;"","2",AJ1858&lt;&gt;"","3")</f>
        <v>3</v>
      </c>
    </row>
    <row r="1859" spans="1:37" x14ac:dyDescent="0.25">
      <c r="A1859" t="s">
        <v>563</v>
      </c>
      <c r="B1859" t="s">
        <v>507</v>
      </c>
      <c r="C1859" s="67" t="str">
        <f t="shared" si="208"/>
        <v>Chloe Applin</v>
      </c>
      <c r="D1859" s="71" t="str" cm="1">
        <f t="array" ref="D1859">_xlfn.IFS(AK1859="1",CONCATENATE(C1859,"Regional"),AK1859="2",CONCATENATE(C1859,"Sectional"),AK1859="3",CONCATENATE(C1859,COUNTIF($C$1:C1859,C1859)))</f>
        <v>Chloe Applin3</v>
      </c>
      <c r="E1859" s="66">
        <v>45160.291666666664</v>
      </c>
      <c r="F1859" t="s">
        <v>2666</v>
      </c>
      <c r="G1859" s="46">
        <v>50</v>
      </c>
      <c r="H1859" s="46">
        <v>120</v>
      </c>
      <c r="I1859" s="46">
        <v>43</v>
      </c>
      <c r="J1859" t="s">
        <v>156</v>
      </c>
      <c r="K1859" t="s">
        <v>90</v>
      </c>
      <c r="L1859" s="46">
        <v>4587</v>
      </c>
      <c r="M1859" s="46">
        <v>71</v>
      </c>
      <c r="N1859" s="46">
        <v>66.400000000000006</v>
      </c>
      <c r="O1859" s="46">
        <v>115</v>
      </c>
      <c r="P1859" s="46">
        <f t="shared" si="209"/>
        <v>2</v>
      </c>
      <c r="R1859" s="67" t="s">
        <v>1223</v>
      </c>
      <c r="S1859" s="67">
        <f>COUNTIF(Y$2:$Y$100,R1859)</f>
        <v>0</v>
      </c>
      <c r="V1859" s="67">
        <f t="shared" si="210"/>
        <v>0</v>
      </c>
      <c r="AB1859" t="s">
        <v>90</v>
      </c>
      <c r="AC1859" s="46">
        <v>4587</v>
      </c>
      <c r="AD1859" s="46">
        <v>71</v>
      </c>
      <c r="AE1859" s="46">
        <v>66.400000000000006</v>
      </c>
      <c r="AF1859" s="46">
        <v>115</v>
      </c>
      <c r="AH1859" s="70" t="str">
        <f t="shared" si="211"/>
        <v/>
      </c>
      <c r="AI1859" s="70" t="str">
        <f t="shared" si="212"/>
        <v/>
      </c>
      <c r="AJ1859" s="70" t="str">
        <f t="shared" si="213"/>
        <v>X</v>
      </c>
      <c r="AK1859" s="70" t="str" cm="1">
        <f t="array" ref="AK1859">_xlfn.IFS(AH1859&lt;&gt;"","1",AI1859&lt;&gt;"","2",AJ1859&lt;&gt;"","3")</f>
        <v>3</v>
      </c>
    </row>
    <row r="1860" spans="1:37" x14ac:dyDescent="0.25">
      <c r="A1860" t="s">
        <v>265</v>
      </c>
      <c r="B1860" t="s">
        <v>1104</v>
      </c>
      <c r="C1860" s="67" t="str">
        <f t="shared" si="208"/>
        <v>Izabell Hayes</v>
      </c>
      <c r="D1860" s="71" t="str" cm="1">
        <f t="array" ref="D1860">_xlfn.IFS(AK1860="1",CONCATENATE(C1860,"Regional"),AK1860="2",CONCATENATE(C1860,"Sectional"),AK1860="3",CONCATENATE(C1860,COUNTIF($C$1:C1860,C1860)))</f>
        <v>Izabell Hayes1</v>
      </c>
      <c r="E1860" s="66">
        <v>45160.291666666664</v>
      </c>
      <c r="F1860" t="s">
        <v>2666</v>
      </c>
      <c r="G1860" s="46">
        <v>50</v>
      </c>
      <c r="H1860" s="46">
        <v>120</v>
      </c>
      <c r="I1860" s="46">
        <v>43</v>
      </c>
      <c r="J1860" t="s">
        <v>156</v>
      </c>
      <c r="K1860" t="s">
        <v>90</v>
      </c>
      <c r="L1860" s="46">
        <v>4587</v>
      </c>
      <c r="M1860" s="46">
        <v>71</v>
      </c>
      <c r="N1860" s="46">
        <v>66.400000000000006</v>
      </c>
      <c r="O1860" s="46">
        <v>115</v>
      </c>
      <c r="P1860" s="46">
        <f t="shared" si="209"/>
        <v>2</v>
      </c>
      <c r="R1860" s="67" t="s">
        <v>1578</v>
      </c>
      <c r="S1860" s="67">
        <f>COUNTIF(Y$2:$Y$100,R1860)</f>
        <v>0</v>
      </c>
      <c r="V1860" s="67">
        <f t="shared" si="210"/>
        <v>0</v>
      </c>
      <c r="AB1860" t="s">
        <v>90</v>
      </c>
      <c r="AC1860" s="46">
        <v>4587</v>
      </c>
      <c r="AD1860" s="46">
        <v>71</v>
      </c>
      <c r="AE1860" s="46">
        <v>66.400000000000006</v>
      </c>
      <c r="AF1860" s="46">
        <v>115</v>
      </c>
      <c r="AH1860" s="70" t="str">
        <f t="shared" si="211"/>
        <v/>
      </c>
      <c r="AI1860" s="70" t="str">
        <f t="shared" si="212"/>
        <v/>
      </c>
      <c r="AJ1860" s="70" t="str">
        <f t="shared" si="213"/>
        <v>X</v>
      </c>
      <c r="AK1860" s="70" t="str" cm="1">
        <f t="array" ref="AK1860">_xlfn.IFS(AH1860&lt;&gt;"","1",AI1860&lt;&gt;"","2",AJ1860&lt;&gt;"","3")</f>
        <v>3</v>
      </c>
    </row>
    <row r="1861" spans="1:37" x14ac:dyDescent="0.25">
      <c r="A1861" t="s">
        <v>1016</v>
      </c>
      <c r="B1861" t="s">
        <v>492</v>
      </c>
      <c r="C1861" s="67" t="str">
        <f t="shared" si="208"/>
        <v>Anna Strasser</v>
      </c>
      <c r="D1861" s="71" t="str" cm="1">
        <f t="array" ref="D1861">_xlfn.IFS(AK1861="1",CONCATENATE(C1861,"Regional"),AK1861="2",CONCATENATE(C1861,"Sectional"),AK1861="3",CONCATENATE(C1861,COUNTIF($C$1:C1861,C1861)))</f>
        <v>Anna Strasser2</v>
      </c>
      <c r="E1861" s="66">
        <v>45160.291666666664</v>
      </c>
      <c r="F1861" t="s">
        <v>2666</v>
      </c>
      <c r="G1861" s="46">
        <v>50</v>
      </c>
      <c r="H1861" s="46">
        <v>134</v>
      </c>
      <c r="I1861" s="46">
        <v>45</v>
      </c>
      <c r="J1861" t="s">
        <v>156</v>
      </c>
      <c r="K1861" t="s">
        <v>90</v>
      </c>
      <c r="L1861" s="46">
        <v>4587</v>
      </c>
      <c r="M1861" s="46">
        <v>71</v>
      </c>
      <c r="N1861" s="46">
        <v>66.400000000000006</v>
      </c>
      <c r="O1861" s="46">
        <v>115</v>
      </c>
      <c r="P1861" s="46">
        <f t="shared" si="209"/>
        <v>2</v>
      </c>
      <c r="R1861" s="67" t="s">
        <v>1516</v>
      </c>
      <c r="S1861" s="67">
        <f>COUNTIF(Y$2:$Y$100,R1861)</f>
        <v>0</v>
      </c>
      <c r="V1861" s="67">
        <f t="shared" si="210"/>
        <v>0</v>
      </c>
      <c r="AB1861" t="s">
        <v>90</v>
      </c>
      <c r="AC1861" s="46">
        <v>4587</v>
      </c>
      <c r="AD1861" s="46">
        <v>71</v>
      </c>
      <c r="AE1861" s="46">
        <v>66.400000000000006</v>
      </c>
      <c r="AF1861" s="46">
        <v>115</v>
      </c>
      <c r="AH1861" s="70" t="str">
        <f t="shared" si="211"/>
        <v/>
      </c>
      <c r="AI1861" s="70" t="str">
        <f t="shared" si="212"/>
        <v/>
      </c>
      <c r="AJ1861" s="70" t="str">
        <f t="shared" si="213"/>
        <v>X</v>
      </c>
      <c r="AK1861" s="70" t="str" cm="1">
        <f t="array" ref="AK1861">_xlfn.IFS(AH1861&lt;&gt;"","1",AI1861&lt;&gt;"","2",AJ1861&lt;&gt;"","3")</f>
        <v>3</v>
      </c>
    </row>
    <row r="1862" spans="1:37" x14ac:dyDescent="0.25">
      <c r="A1862" t="s">
        <v>573</v>
      </c>
      <c r="B1862" t="s">
        <v>1809</v>
      </c>
      <c r="C1862" s="67" t="str">
        <f t="shared" si="208"/>
        <v>Kaydence Roth</v>
      </c>
      <c r="D1862" s="71" t="str" cm="1">
        <f t="array" ref="D1862">_xlfn.IFS(AK1862="1",CONCATENATE(C1862,"Regional"),AK1862="2",CONCATENATE(C1862,"Sectional"),AK1862="3",CONCATENATE(C1862,COUNTIF($C$1:C1862,C1862)))</f>
        <v>Kaydence Roth3</v>
      </c>
      <c r="E1862" s="66">
        <v>45160.291666666664</v>
      </c>
      <c r="F1862" t="s">
        <v>2666</v>
      </c>
      <c r="G1862" s="46">
        <v>50</v>
      </c>
      <c r="H1862" s="46">
        <v>149</v>
      </c>
      <c r="I1862" s="46">
        <v>46</v>
      </c>
      <c r="J1862" t="s">
        <v>156</v>
      </c>
      <c r="K1862" t="s">
        <v>90</v>
      </c>
      <c r="L1862" s="46">
        <v>4587</v>
      </c>
      <c r="M1862" s="46">
        <v>71</v>
      </c>
      <c r="N1862" s="46">
        <v>66.400000000000006</v>
      </c>
      <c r="O1862" s="46">
        <v>115</v>
      </c>
      <c r="P1862" s="46">
        <f t="shared" si="209"/>
        <v>2</v>
      </c>
      <c r="R1862" s="67" t="s">
        <v>3522</v>
      </c>
      <c r="S1862" s="67">
        <f>COUNTIF(Y$2:$Y$100,R1862)</f>
        <v>0</v>
      </c>
      <c r="V1862" s="67">
        <f t="shared" si="210"/>
        <v>0</v>
      </c>
      <c r="AB1862" t="s">
        <v>90</v>
      </c>
      <c r="AC1862" s="46">
        <v>4587</v>
      </c>
      <c r="AD1862" s="46">
        <v>71</v>
      </c>
      <c r="AE1862" s="46">
        <v>66.400000000000006</v>
      </c>
      <c r="AF1862" s="46">
        <v>115</v>
      </c>
      <c r="AH1862" s="70" t="str">
        <f t="shared" si="211"/>
        <v/>
      </c>
      <c r="AI1862" s="70" t="str">
        <f t="shared" si="212"/>
        <v/>
      </c>
      <c r="AJ1862" s="70" t="str">
        <f t="shared" si="213"/>
        <v>X</v>
      </c>
      <c r="AK1862" s="70" t="str" cm="1">
        <f t="array" ref="AK1862">_xlfn.IFS(AH1862&lt;&gt;"","1",AI1862&lt;&gt;"","2",AJ1862&lt;&gt;"","3")</f>
        <v>3</v>
      </c>
    </row>
    <row r="1863" spans="1:37" x14ac:dyDescent="0.25">
      <c r="A1863" t="s">
        <v>2294</v>
      </c>
      <c r="B1863" t="s">
        <v>2295</v>
      </c>
      <c r="C1863" s="67" t="str">
        <f t="shared" si="208"/>
        <v>Ellia Dale</v>
      </c>
      <c r="D1863" s="71" t="str" cm="1">
        <f t="array" ref="D1863">_xlfn.IFS(AK1863="1",CONCATENATE(C1863,"Regional"),AK1863="2",CONCATENATE(C1863,"Sectional"),AK1863="3",CONCATENATE(C1863,COUNTIF($C$1:C1863,C1863)))</f>
        <v>Ellia Dale1</v>
      </c>
      <c r="E1863" s="66">
        <v>45160.291666666664</v>
      </c>
      <c r="F1863" t="s">
        <v>2666</v>
      </c>
      <c r="G1863" s="46">
        <v>50</v>
      </c>
      <c r="H1863" s="46">
        <v>153</v>
      </c>
      <c r="I1863" s="46">
        <v>47</v>
      </c>
      <c r="J1863" t="s">
        <v>156</v>
      </c>
      <c r="K1863" t="s">
        <v>90</v>
      </c>
      <c r="L1863" s="46">
        <v>4587</v>
      </c>
      <c r="M1863" s="46">
        <v>71</v>
      </c>
      <c r="N1863" s="46">
        <v>66.400000000000006</v>
      </c>
      <c r="O1863" s="46">
        <v>115</v>
      </c>
      <c r="P1863" s="46">
        <f t="shared" si="209"/>
        <v>2</v>
      </c>
      <c r="R1863" s="67" t="s">
        <v>3320</v>
      </c>
      <c r="S1863" s="67">
        <f>COUNTIF(Y$2:$Y$100,R1863)</f>
        <v>0</v>
      </c>
      <c r="V1863" s="67">
        <f t="shared" si="210"/>
        <v>0</v>
      </c>
      <c r="AB1863" t="s">
        <v>90</v>
      </c>
      <c r="AC1863" s="46">
        <v>4587</v>
      </c>
      <c r="AD1863" s="46">
        <v>71</v>
      </c>
      <c r="AE1863" s="46">
        <v>66.400000000000006</v>
      </c>
      <c r="AF1863" s="46">
        <v>115</v>
      </c>
      <c r="AH1863" s="70" t="str">
        <f t="shared" si="211"/>
        <v/>
      </c>
      <c r="AI1863" s="70" t="str">
        <f t="shared" si="212"/>
        <v/>
      </c>
      <c r="AJ1863" s="70" t="str">
        <f t="shared" si="213"/>
        <v>X</v>
      </c>
      <c r="AK1863" s="70" t="str" cm="1">
        <f t="array" ref="AK1863">_xlfn.IFS(AH1863&lt;&gt;"","1",AI1863&lt;&gt;"","2",AJ1863&lt;&gt;"","3")</f>
        <v>3</v>
      </c>
    </row>
    <row r="1864" spans="1:37" x14ac:dyDescent="0.25">
      <c r="A1864" t="s">
        <v>2113</v>
      </c>
      <c r="B1864" t="s">
        <v>362</v>
      </c>
      <c r="C1864" s="67" t="str">
        <f t="shared" si="208"/>
        <v>Emma Roesler</v>
      </c>
      <c r="D1864" s="71" t="str" cm="1">
        <f t="array" ref="D1864">_xlfn.IFS(AK1864="1",CONCATENATE(C1864,"Regional"),AK1864="2",CONCATENATE(C1864,"Sectional"),AK1864="3",CONCATENATE(C1864,COUNTIF($C$1:C1864,C1864)))</f>
        <v>Emma Roesler2</v>
      </c>
      <c r="E1864" s="66">
        <v>45160.291666666664</v>
      </c>
      <c r="F1864" t="s">
        <v>2666</v>
      </c>
      <c r="G1864" s="46">
        <v>50</v>
      </c>
      <c r="H1864" s="46">
        <v>155</v>
      </c>
      <c r="I1864" s="46">
        <v>48</v>
      </c>
      <c r="J1864" t="s">
        <v>156</v>
      </c>
      <c r="K1864" t="s">
        <v>90</v>
      </c>
      <c r="L1864" s="46">
        <v>4587</v>
      </c>
      <c r="M1864" s="46">
        <v>71</v>
      </c>
      <c r="N1864" s="46">
        <v>66.400000000000006</v>
      </c>
      <c r="O1864" s="46">
        <v>115</v>
      </c>
      <c r="P1864" s="46">
        <f t="shared" si="209"/>
        <v>2</v>
      </c>
      <c r="R1864" s="67" t="s">
        <v>3139</v>
      </c>
      <c r="S1864" s="67">
        <f>COUNTIF(Y$2:$Y$100,R1864)</f>
        <v>0</v>
      </c>
      <c r="V1864" s="67">
        <f t="shared" si="210"/>
        <v>0</v>
      </c>
      <c r="AB1864" t="s">
        <v>90</v>
      </c>
      <c r="AC1864" s="46">
        <v>4587</v>
      </c>
      <c r="AD1864" s="46">
        <v>71</v>
      </c>
      <c r="AE1864" s="46">
        <v>66.400000000000006</v>
      </c>
      <c r="AF1864" s="46">
        <v>115</v>
      </c>
      <c r="AH1864" s="70" t="str">
        <f t="shared" si="211"/>
        <v/>
      </c>
      <c r="AI1864" s="70" t="str">
        <f t="shared" si="212"/>
        <v/>
      </c>
      <c r="AJ1864" s="70" t="str">
        <f t="shared" si="213"/>
        <v>X</v>
      </c>
      <c r="AK1864" s="70" t="str" cm="1">
        <f t="array" ref="AK1864">_xlfn.IFS(AH1864&lt;&gt;"","1",AI1864&lt;&gt;"","2",AJ1864&lt;&gt;"","3")</f>
        <v>3</v>
      </c>
    </row>
    <row r="1865" spans="1:37" x14ac:dyDescent="0.25">
      <c r="A1865" t="s">
        <v>2299</v>
      </c>
      <c r="B1865" t="s">
        <v>2300</v>
      </c>
      <c r="C1865" s="67" t="str">
        <f t="shared" si="208"/>
        <v>Kdince Franks</v>
      </c>
      <c r="D1865" s="71" t="str" cm="1">
        <f t="array" ref="D1865">_xlfn.IFS(AK1865="1",CONCATENATE(C1865,"Regional"),AK1865="2",CONCATENATE(C1865,"Sectional"),AK1865="3",CONCATENATE(C1865,COUNTIF($C$1:C1865,C1865)))</f>
        <v>Kdince Franks2</v>
      </c>
      <c r="E1865" s="66">
        <v>45160.291666666664</v>
      </c>
      <c r="F1865" t="s">
        <v>2666</v>
      </c>
      <c r="G1865" s="46">
        <v>50</v>
      </c>
      <c r="H1865" s="46">
        <v>160</v>
      </c>
      <c r="I1865" s="46">
        <v>49</v>
      </c>
      <c r="J1865" t="s">
        <v>156</v>
      </c>
      <c r="K1865" t="s">
        <v>90</v>
      </c>
      <c r="L1865" s="46">
        <v>4587</v>
      </c>
      <c r="M1865" s="46">
        <v>71</v>
      </c>
      <c r="N1865" s="46">
        <v>66.400000000000006</v>
      </c>
      <c r="O1865" s="46">
        <v>115</v>
      </c>
      <c r="P1865" s="46">
        <f t="shared" si="209"/>
        <v>2</v>
      </c>
      <c r="R1865" s="67" t="s">
        <v>3323</v>
      </c>
      <c r="S1865" s="67">
        <f>COUNTIF(Y$2:$Y$100,R1865)</f>
        <v>0</v>
      </c>
      <c r="V1865" s="67">
        <f t="shared" si="210"/>
        <v>0</v>
      </c>
      <c r="AB1865" t="s">
        <v>90</v>
      </c>
      <c r="AC1865" s="46">
        <v>4587</v>
      </c>
      <c r="AD1865" s="46">
        <v>71</v>
      </c>
      <c r="AE1865" s="46">
        <v>66.400000000000006</v>
      </c>
      <c r="AF1865" s="46">
        <v>115</v>
      </c>
      <c r="AH1865" s="70" t="str">
        <f t="shared" si="211"/>
        <v/>
      </c>
      <c r="AI1865" s="70" t="str">
        <f t="shared" si="212"/>
        <v/>
      </c>
      <c r="AJ1865" s="70" t="str">
        <f t="shared" si="213"/>
        <v>X</v>
      </c>
      <c r="AK1865" s="70" t="str" cm="1">
        <f t="array" ref="AK1865">_xlfn.IFS(AH1865&lt;&gt;"","1",AI1865&lt;&gt;"","2",AJ1865&lt;&gt;"","3")</f>
        <v>3</v>
      </c>
    </row>
    <row r="1866" spans="1:37" x14ac:dyDescent="0.25">
      <c r="A1866" t="s">
        <v>2297</v>
      </c>
      <c r="B1866" t="s">
        <v>2298</v>
      </c>
      <c r="C1866" s="67" t="str">
        <f t="shared" si="208"/>
        <v>Meggie Filips</v>
      </c>
      <c r="D1866" s="71" t="str" cm="1">
        <f t="array" ref="D1866">_xlfn.IFS(AK1866="1",CONCATENATE(C1866,"Regional"),AK1866="2",CONCATENATE(C1866,"Sectional"),AK1866="3",CONCATENATE(C1866,COUNTIF($C$1:C1866,C1866)))</f>
        <v>Meggie Filips2</v>
      </c>
      <c r="E1866" s="66">
        <v>45160.291666666664</v>
      </c>
      <c r="F1866" t="s">
        <v>2666</v>
      </c>
      <c r="G1866" s="46">
        <v>50</v>
      </c>
      <c r="H1866" s="46">
        <v>160</v>
      </c>
      <c r="I1866" s="46">
        <v>49</v>
      </c>
      <c r="J1866" t="s">
        <v>156</v>
      </c>
      <c r="K1866" t="s">
        <v>90</v>
      </c>
      <c r="L1866" s="46">
        <v>4587</v>
      </c>
      <c r="M1866" s="46">
        <v>71</v>
      </c>
      <c r="N1866" s="46">
        <v>66.400000000000006</v>
      </c>
      <c r="O1866" s="46">
        <v>115</v>
      </c>
      <c r="P1866" s="46">
        <f t="shared" si="209"/>
        <v>2</v>
      </c>
      <c r="R1866" s="67" t="s">
        <v>3322</v>
      </c>
      <c r="S1866" s="67">
        <f>COUNTIF(Y$2:$Y$100,R1866)</f>
        <v>0</v>
      </c>
      <c r="V1866" s="67">
        <f t="shared" si="210"/>
        <v>0</v>
      </c>
      <c r="AB1866" t="s">
        <v>90</v>
      </c>
      <c r="AC1866" s="46">
        <v>4587</v>
      </c>
      <c r="AD1866" s="46">
        <v>71</v>
      </c>
      <c r="AE1866" s="46">
        <v>66.400000000000006</v>
      </c>
      <c r="AF1866" s="46">
        <v>115</v>
      </c>
      <c r="AH1866" s="70" t="str">
        <f t="shared" si="211"/>
        <v/>
      </c>
      <c r="AI1866" s="70" t="str">
        <f t="shared" si="212"/>
        <v/>
      </c>
      <c r="AJ1866" s="70" t="str">
        <f t="shared" si="213"/>
        <v>X</v>
      </c>
      <c r="AK1866" s="70" t="str" cm="1">
        <f t="array" ref="AK1866">_xlfn.IFS(AH1866&lt;&gt;"","1",AI1866&lt;&gt;"","2",AJ1866&lt;&gt;"","3")</f>
        <v>3</v>
      </c>
    </row>
    <row r="1867" spans="1:37" x14ac:dyDescent="0.25">
      <c r="A1867" t="s">
        <v>1835</v>
      </c>
      <c r="B1867" t="s">
        <v>1703</v>
      </c>
      <c r="C1867" s="67" t="str">
        <f t="shared" si="208"/>
        <v>olivia maly</v>
      </c>
      <c r="D1867" s="71" t="str" cm="1">
        <f t="array" ref="D1867">_xlfn.IFS(AK1867="1",CONCATENATE(C1867,"Regional"),AK1867="2",CONCATENATE(C1867,"Sectional"),AK1867="3",CONCATENATE(C1867,COUNTIF($C$1:C1867,C1867)))</f>
        <v>olivia maly2</v>
      </c>
      <c r="E1867" s="66">
        <v>45160.326388888891</v>
      </c>
      <c r="F1867" t="s">
        <v>2422</v>
      </c>
      <c r="G1867" s="46">
        <v>14</v>
      </c>
      <c r="H1867" s="46">
        <v>44</v>
      </c>
      <c r="I1867" s="46">
        <v>1</v>
      </c>
      <c r="J1867" t="s">
        <v>2393</v>
      </c>
      <c r="K1867" t="s">
        <v>131</v>
      </c>
      <c r="L1867" s="46">
        <v>2769</v>
      </c>
      <c r="M1867" s="46">
        <v>36</v>
      </c>
      <c r="N1867" s="46">
        <v>35.5</v>
      </c>
      <c r="O1867" s="46">
        <v>119</v>
      </c>
      <c r="P1867" s="46">
        <f t="shared" si="209"/>
        <v>1</v>
      </c>
      <c r="R1867" s="67" t="s">
        <v>2839</v>
      </c>
      <c r="S1867" s="67">
        <f>COUNTIF(Y$2:$Y$100,R1867)</f>
        <v>0</v>
      </c>
      <c r="V1867" s="67">
        <f t="shared" si="210"/>
        <v>0</v>
      </c>
      <c r="X1867"/>
      <c r="Y1867" s="67" t="str">
        <f t="shared" ref="Y1867:Y1898" si="214">CONCATENATE(W1867," ",X1867)</f>
        <v xml:space="preserve"> </v>
      </c>
      <c r="AB1867" t="s">
        <v>131</v>
      </c>
      <c r="AC1867" s="46">
        <v>2769</v>
      </c>
      <c r="AD1867" s="46">
        <v>36</v>
      </c>
      <c r="AE1867" s="46">
        <v>35.5</v>
      </c>
      <c r="AF1867" s="46">
        <v>119</v>
      </c>
      <c r="AH1867" s="70" t="str">
        <f t="shared" si="211"/>
        <v/>
      </c>
      <c r="AI1867" s="70" t="str">
        <f t="shared" si="212"/>
        <v/>
      </c>
      <c r="AJ1867" s="70" t="str">
        <f t="shared" si="213"/>
        <v>X</v>
      </c>
      <c r="AK1867" s="70" t="str" cm="1">
        <f t="array" ref="AK1867">_xlfn.IFS(AH1867&lt;&gt;"","1",AI1867&lt;&gt;"","2",AJ1867&lt;&gt;"","3")</f>
        <v>3</v>
      </c>
    </row>
    <row r="1868" spans="1:37" x14ac:dyDescent="0.25">
      <c r="A1868" t="s">
        <v>495</v>
      </c>
      <c r="B1868" t="s">
        <v>496</v>
      </c>
      <c r="C1868" s="67" t="str">
        <f t="shared" si="208"/>
        <v>Josie Thomsen</v>
      </c>
      <c r="D1868" s="71" t="str" cm="1">
        <f t="array" ref="D1868">_xlfn.IFS(AK1868="1",CONCATENATE(C1868,"Regional"),AK1868="2",CONCATENATE(C1868,"Sectional"),AK1868="3",CONCATENATE(C1868,COUNTIF($C$1:C1868,C1868)))</f>
        <v>Josie Thomsen3</v>
      </c>
      <c r="E1868" s="66">
        <v>45160.326388888891</v>
      </c>
      <c r="F1868" t="s">
        <v>2422</v>
      </c>
      <c r="G1868" s="46">
        <v>14</v>
      </c>
      <c r="H1868" s="46">
        <v>45</v>
      </c>
      <c r="I1868" s="46">
        <v>2</v>
      </c>
      <c r="J1868" t="s">
        <v>2393</v>
      </c>
      <c r="K1868" t="s">
        <v>131</v>
      </c>
      <c r="L1868" s="46">
        <v>2769</v>
      </c>
      <c r="M1868" s="46">
        <v>36</v>
      </c>
      <c r="N1868" s="46">
        <v>35.5</v>
      </c>
      <c r="O1868" s="46">
        <v>119</v>
      </c>
      <c r="P1868" s="46">
        <f t="shared" si="209"/>
        <v>1</v>
      </c>
      <c r="R1868" s="67" t="s">
        <v>1183</v>
      </c>
      <c r="S1868" s="67">
        <f>COUNTIF(Y$2:$Y$100,R1868)</f>
        <v>0</v>
      </c>
      <c r="V1868" s="67">
        <f t="shared" si="210"/>
        <v>0</v>
      </c>
      <c r="X1868"/>
      <c r="Y1868" s="67" t="str">
        <f t="shared" si="214"/>
        <v xml:space="preserve"> </v>
      </c>
      <c r="AB1868" t="s">
        <v>131</v>
      </c>
      <c r="AC1868" s="46">
        <v>2769</v>
      </c>
      <c r="AD1868" s="46">
        <v>36</v>
      </c>
      <c r="AE1868" s="46">
        <v>35.5</v>
      </c>
      <c r="AF1868" s="46">
        <v>119</v>
      </c>
      <c r="AH1868" s="70" t="str">
        <f t="shared" si="211"/>
        <v/>
      </c>
      <c r="AI1868" s="70" t="str">
        <f t="shared" si="212"/>
        <v/>
      </c>
      <c r="AJ1868" s="70" t="str">
        <f t="shared" si="213"/>
        <v>X</v>
      </c>
      <c r="AK1868" s="70" t="str" cm="1">
        <f t="array" ref="AK1868">_xlfn.IFS(AH1868&lt;&gt;"","1",AI1868&lt;&gt;"","2",AJ1868&lt;&gt;"","3")</f>
        <v>3</v>
      </c>
    </row>
    <row r="1869" spans="1:37" x14ac:dyDescent="0.25">
      <c r="A1869" t="s">
        <v>1799</v>
      </c>
      <c r="B1869" t="s">
        <v>891</v>
      </c>
      <c r="C1869" s="67" t="str">
        <f t="shared" si="208"/>
        <v>Brynn Sikich</v>
      </c>
      <c r="D1869" s="71" t="str" cm="1">
        <f t="array" ref="D1869">_xlfn.IFS(AK1869="1",CONCATENATE(C1869,"Regional"),AK1869="2",CONCATENATE(C1869,"Sectional"),AK1869="3",CONCATENATE(C1869,COUNTIF($C$1:C1869,C1869)))</f>
        <v>Brynn Sikich1</v>
      </c>
      <c r="E1869" s="66">
        <v>45160.326388888891</v>
      </c>
      <c r="F1869" t="s">
        <v>2422</v>
      </c>
      <c r="G1869" s="46">
        <v>14</v>
      </c>
      <c r="H1869" s="46">
        <v>48</v>
      </c>
      <c r="I1869" s="46">
        <v>3</v>
      </c>
      <c r="J1869" t="s">
        <v>2393</v>
      </c>
      <c r="K1869" t="s">
        <v>131</v>
      </c>
      <c r="L1869" s="46">
        <v>2769</v>
      </c>
      <c r="M1869" s="46">
        <v>36</v>
      </c>
      <c r="N1869" s="46">
        <v>35.5</v>
      </c>
      <c r="O1869" s="46">
        <v>119</v>
      </c>
      <c r="P1869" s="46">
        <f t="shared" si="209"/>
        <v>1</v>
      </c>
      <c r="R1869" s="67" t="s">
        <v>2803</v>
      </c>
      <c r="S1869" s="67">
        <f>COUNTIF(Y$2:$Y$100,R1869)</f>
        <v>0</v>
      </c>
      <c r="V1869" s="67">
        <f t="shared" si="210"/>
        <v>0</v>
      </c>
      <c r="X1869"/>
      <c r="Y1869" s="67" t="str">
        <f t="shared" si="214"/>
        <v xml:space="preserve"> </v>
      </c>
      <c r="AB1869" t="s">
        <v>131</v>
      </c>
      <c r="AC1869" s="46">
        <v>2769</v>
      </c>
      <c r="AD1869" s="46">
        <v>36</v>
      </c>
      <c r="AE1869" s="46">
        <v>35.5</v>
      </c>
      <c r="AF1869" s="46">
        <v>119</v>
      </c>
      <c r="AH1869" s="70" t="str">
        <f t="shared" si="211"/>
        <v/>
      </c>
      <c r="AI1869" s="70" t="str">
        <f t="shared" si="212"/>
        <v/>
      </c>
      <c r="AJ1869" s="70" t="str">
        <f t="shared" si="213"/>
        <v>X</v>
      </c>
      <c r="AK1869" s="70" t="str" cm="1">
        <f t="array" ref="AK1869">_xlfn.IFS(AH1869&lt;&gt;"","1",AI1869&lt;&gt;"","2",AJ1869&lt;&gt;"","3")</f>
        <v>3</v>
      </c>
    </row>
    <row r="1870" spans="1:37" x14ac:dyDescent="0.25">
      <c r="A1870" t="s">
        <v>3387</v>
      </c>
      <c r="B1870" t="s">
        <v>322</v>
      </c>
      <c r="C1870" s="67" t="str">
        <f t="shared" si="208"/>
        <v>Stella Sommers</v>
      </c>
      <c r="D1870" s="71" t="str" cm="1">
        <f t="array" ref="D1870">_xlfn.IFS(AK1870="1",CONCATENATE(C1870,"Regional"),AK1870="2",CONCATENATE(C1870,"Sectional"),AK1870="3",CONCATENATE(C1870,COUNTIF($C$1:C1870,C1870)))</f>
        <v>Stella Sommers4</v>
      </c>
      <c r="E1870" s="66">
        <v>45160.326388888891</v>
      </c>
      <c r="F1870" t="s">
        <v>2422</v>
      </c>
      <c r="G1870" s="46">
        <v>14</v>
      </c>
      <c r="H1870" s="46">
        <v>50</v>
      </c>
      <c r="I1870" s="46">
        <v>4</v>
      </c>
      <c r="J1870" t="s">
        <v>2393</v>
      </c>
      <c r="K1870" t="s">
        <v>131</v>
      </c>
      <c r="L1870" s="46">
        <v>2769</v>
      </c>
      <c r="M1870" s="46">
        <v>36</v>
      </c>
      <c r="N1870" s="46">
        <v>35.5</v>
      </c>
      <c r="O1870" s="46">
        <v>119</v>
      </c>
      <c r="P1870" s="46">
        <f t="shared" si="209"/>
        <v>1</v>
      </c>
      <c r="R1870" s="67" t="s">
        <v>3499</v>
      </c>
      <c r="S1870" s="67">
        <f>COUNTIF(Y$2:$Y$100,R1870)</f>
        <v>0</v>
      </c>
      <c r="V1870" s="67">
        <f t="shared" si="210"/>
        <v>0</v>
      </c>
      <c r="X1870"/>
      <c r="Y1870" s="67" t="str">
        <f t="shared" si="214"/>
        <v xml:space="preserve"> </v>
      </c>
      <c r="AB1870" t="s">
        <v>131</v>
      </c>
      <c r="AC1870" s="46">
        <v>2769</v>
      </c>
      <c r="AD1870" s="46">
        <v>36</v>
      </c>
      <c r="AE1870" s="46">
        <v>35.5</v>
      </c>
      <c r="AF1870" s="46">
        <v>119</v>
      </c>
      <c r="AH1870" s="70" t="str">
        <f t="shared" si="211"/>
        <v/>
      </c>
      <c r="AI1870" s="70" t="str">
        <f t="shared" si="212"/>
        <v/>
      </c>
      <c r="AJ1870" s="70" t="str">
        <f t="shared" si="213"/>
        <v>X</v>
      </c>
      <c r="AK1870" s="70" t="str" cm="1">
        <f t="array" ref="AK1870">_xlfn.IFS(AH1870&lt;&gt;"","1",AI1870&lt;&gt;"","2",AJ1870&lt;&gt;"","3")</f>
        <v>3</v>
      </c>
    </row>
    <row r="1871" spans="1:37" x14ac:dyDescent="0.25">
      <c r="A1871" t="s">
        <v>602</v>
      </c>
      <c r="B1871" t="s">
        <v>564</v>
      </c>
      <c r="C1871" s="67" t="str">
        <f t="shared" si="208"/>
        <v>Evelyn Wimmer</v>
      </c>
      <c r="D1871" s="71" t="str" cm="1">
        <f t="array" ref="D1871">_xlfn.IFS(AK1871="1",CONCATENATE(C1871,"Regional"),AK1871="2",CONCATENATE(C1871,"Sectional"),AK1871="3",CONCATENATE(C1871,COUNTIF($C$1:C1871,C1871)))</f>
        <v>Evelyn Wimmer2</v>
      </c>
      <c r="E1871" s="66">
        <v>45160.326388888891</v>
      </c>
      <c r="F1871" t="s">
        <v>2422</v>
      </c>
      <c r="G1871" s="46">
        <v>14</v>
      </c>
      <c r="H1871" s="46">
        <v>54</v>
      </c>
      <c r="I1871" s="46">
        <v>5</v>
      </c>
      <c r="J1871" t="s">
        <v>2393</v>
      </c>
      <c r="K1871" t="s">
        <v>131</v>
      </c>
      <c r="L1871" s="46">
        <v>2769</v>
      </c>
      <c r="M1871" s="46">
        <v>36</v>
      </c>
      <c r="N1871" s="46">
        <v>35.5</v>
      </c>
      <c r="O1871" s="46">
        <v>119</v>
      </c>
      <c r="P1871" s="46">
        <f t="shared" si="209"/>
        <v>1</v>
      </c>
      <c r="R1871" s="67" t="s">
        <v>1246</v>
      </c>
      <c r="S1871" s="67">
        <f>COUNTIF(Y$2:$Y$100,R1871)</f>
        <v>0</v>
      </c>
      <c r="V1871" s="67">
        <f t="shared" si="210"/>
        <v>0</v>
      </c>
      <c r="X1871"/>
      <c r="Y1871" s="67" t="str">
        <f t="shared" si="214"/>
        <v xml:space="preserve"> </v>
      </c>
      <c r="AB1871" t="s">
        <v>131</v>
      </c>
      <c r="AC1871" s="46">
        <v>2769</v>
      </c>
      <c r="AD1871" s="46">
        <v>36</v>
      </c>
      <c r="AE1871" s="46">
        <v>35.5</v>
      </c>
      <c r="AF1871" s="46">
        <v>119</v>
      </c>
      <c r="AH1871" s="70" t="str">
        <f t="shared" si="211"/>
        <v/>
      </c>
      <c r="AI1871" s="70" t="str">
        <f t="shared" si="212"/>
        <v/>
      </c>
      <c r="AJ1871" s="70" t="str">
        <f t="shared" si="213"/>
        <v>X</v>
      </c>
      <c r="AK1871" s="70" t="str" cm="1">
        <f t="array" ref="AK1871">_xlfn.IFS(AH1871&lt;&gt;"","1",AI1871&lt;&gt;"","2",AJ1871&lt;&gt;"","3")</f>
        <v>3</v>
      </c>
    </row>
    <row r="1872" spans="1:37" x14ac:dyDescent="0.25">
      <c r="A1872" t="s">
        <v>531</v>
      </c>
      <c r="B1872" t="s">
        <v>434</v>
      </c>
      <c r="C1872" s="67" t="str">
        <f t="shared" si="208"/>
        <v>Ella Shea</v>
      </c>
      <c r="D1872" s="71" t="str" cm="1">
        <f t="array" ref="D1872">_xlfn.IFS(AK1872="1",CONCATENATE(C1872,"Regional"),AK1872="2",CONCATENATE(C1872,"Sectional"),AK1872="3",CONCATENATE(C1872,COUNTIF($C$1:C1872,C1872)))</f>
        <v>Ella Shea1</v>
      </c>
      <c r="E1872" s="66">
        <v>45160.326388888891</v>
      </c>
      <c r="F1872" t="s">
        <v>2422</v>
      </c>
      <c r="G1872" s="46">
        <v>14</v>
      </c>
      <c r="H1872" s="46">
        <v>55</v>
      </c>
      <c r="I1872" s="46">
        <v>6</v>
      </c>
      <c r="J1872" t="s">
        <v>2393</v>
      </c>
      <c r="K1872" t="s">
        <v>131</v>
      </c>
      <c r="L1872" s="46">
        <v>2769</v>
      </c>
      <c r="M1872" s="46">
        <v>36</v>
      </c>
      <c r="N1872" s="46">
        <v>35.5</v>
      </c>
      <c r="O1872" s="46">
        <v>119</v>
      </c>
      <c r="P1872" s="46">
        <f t="shared" si="209"/>
        <v>1</v>
      </c>
      <c r="R1872" s="67" t="s">
        <v>1286</v>
      </c>
      <c r="S1872" s="67">
        <f>COUNTIF(Y$2:$Y$100,R1872)</f>
        <v>0</v>
      </c>
      <c r="V1872" s="67">
        <f t="shared" si="210"/>
        <v>0</v>
      </c>
      <c r="X1872"/>
      <c r="Y1872" s="67" t="str">
        <f t="shared" si="214"/>
        <v xml:space="preserve"> </v>
      </c>
      <c r="AB1872" t="s">
        <v>131</v>
      </c>
      <c r="AC1872" s="46">
        <v>2769</v>
      </c>
      <c r="AD1872" s="46">
        <v>36</v>
      </c>
      <c r="AE1872" s="46">
        <v>35.5</v>
      </c>
      <c r="AF1872" s="46">
        <v>119</v>
      </c>
      <c r="AH1872" s="70" t="str">
        <f t="shared" si="211"/>
        <v/>
      </c>
      <c r="AI1872" s="70" t="str">
        <f t="shared" si="212"/>
        <v/>
      </c>
      <c r="AJ1872" s="70" t="str">
        <f t="shared" si="213"/>
        <v>X</v>
      </c>
      <c r="AK1872" s="70" t="str" cm="1">
        <f t="array" ref="AK1872">_xlfn.IFS(AH1872&lt;&gt;"","1",AI1872&lt;&gt;"","2",AJ1872&lt;&gt;"","3")</f>
        <v>3</v>
      </c>
    </row>
    <row r="1873" spans="1:37" x14ac:dyDescent="0.25">
      <c r="A1873" t="s">
        <v>674</v>
      </c>
      <c r="B1873" t="s">
        <v>675</v>
      </c>
      <c r="C1873" s="67" t="str">
        <f t="shared" si="208"/>
        <v>Ruby Koh</v>
      </c>
      <c r="D1873" s="71" t="str" cm="1">
        <f t="array" ref="D1873">_xlfn.IFS(AK1873="1",CONCATENATE(C1873,"Regional"),AK1873="2",CONCATENATE(C1873,"Sectional"),AK1873="3",CONCATENATE(C1873,COUNTIF($C$1:C1873,C1873)))</f>
        <v>Ruby Koh4</v>
      </c>
      <c r="E1873" s="66">
        <v>45160.326388888891</v>
      </c>
      <c r="F1873" t="s">
        <v>2422</v>
      </c>
      <c r="G1873" s="46">
        <v>14</v>
      </c>
      <c r="H1873" s="46">
        <v>55</v>
      </c>
      <c r="I1873" s="46">
        <v>6</v>
      </c>
      <c r="J1873" t="s">
        <v>2393</v>
      </c>
      <c r="K1873" t="s">
        <v>131</v>
      </c>
      <c r="L1873" s="46">
        <v>2769</v>
      </c>
      <c r="M1873" s="46">
        <v>36</v>
      </c>
      <c r="N1873" s="46">
        <v>35.5</v>
      </c>
      <c r="O1873" s="46">
        <v>119</v>
      </c>
      <c r="P1873" s="46">
        <f t="shared" si="209"/>
        <v>1</v>
      </c>
      <c r="R1873" s="67" t="s">
        <v>1289</v>
      </c>
      <c r="S1873" s="67">
        <f>COUNTIF(Y$2:$Y$100,R1873)</f>
        <v>0</v>
      </c>
      <c r="V1873" s="67">
        <f t="shared" si="210"/>
        <v>0</v>
      </c>
      <c r="X1873"/>
      <c r="Y1873" s="67" t="str">
        <f t="shared" si="214"/>
        <v xml:space="preserve"> </v>
      </c>
      <c r="AB1873" t="s">
        <v>131</v>
      </c>
      <c r="AC1873" s="46">
        <v>2769</v>
      </c>
      <c r="AD1873" s="46">
        <v>36</v>
      </c>
      <c r="AE1873" s="46">
        <v>35.5</v>
      </c>
      <c r="AF1873" s="46">
        <v>119</v>
      </c>
      <c r="AH1873" s="70" t="str">
        <f t="shared" si="211"/>
        <v/>
      </c>
      <c r="AI1873" s="70" t="str">
        <f t="shared" si="212"/>
        <v/>
      </c>
      <c r="AJ1873" s="70" t="str">
        <f t="shared" si="213"/>
        <v>X</v>
      </c>
      <c r="AK1873" s="70" t="str" cm="1">
        <f t="array" ref="AK1873">_xlfn.IFS(AH1873&lt;&gt;"","1",AI1873&lt;&gt;"","2",AJ1873&lt;&gt;"","3")</f>
        <v>3</v>
      </c>
    </row>
    <row r="1874" spans="1:37" x14ac:dyDescent="0.25">
      <c r="A1874" t="s">
        <v>604</v>
      </c>
      <c r="B1874" t="s">
        <v>605</v>
      </c>
      <c r="C1874" s="67" t="str">
        <f t="shared" si="208"/>
        <v>Anisa Habib</v>
      </c>
      <c r="D1874" s="71" t="str" cm="1">
        <f t="array" ref="D1874">_xlfn.IFS(AK1874="1",CONCATENATE(C1874,"Regional"),AK1874="2",CONCATENATE(C1874,"Sectional"),AK1874="3",CONCATENATE(C1874,COUNTIF($C$1:C1874,C1874)))</f>
        <v>Anisa Habib2</v>
      </c>
      <c r="E1874" s="66">
        <v>45160.326388888891</v>
      </c>
      <c r="F1874" t="s">
        <v>2422</v>
      </c>
      <c r="G1874" s="46">
        <v>14</v>
      </c>
      <c r="H1874" s="46">
        <v>55</v>
      </c>
      <c r="I1874" s="46">
        <v>6</v>
      </c>
      <c r="J1874" t="s">
        <v>2393</v>
      </c>
      <c r="K1874" t="s">
        <v>131</v>
      </c>
      <c r="L1874" s="46">
        <v>2769</v>
      </c>
      <c r="M1874" s="46">
        <v>36</v>
      </c>
      <c r="N1874" s="46">
        <v>35.5</v>
      </c>
      <c r="O1874" s="46">
        <v>119</v>
      </c>
      <c r="P1874" s="46">
        <f t="shared" si="209"/>
        <v>1</v>
      </c>
      <c r="R1874" s="67" t="s">
        <v>1249</v>
      </c>
      <c r="S1874" s="67">
        <f>COUNTIF(Y$2:$Y$100,R1874)</f>
        <v>0</v>
      </c>
      <c r="V1874" s="67">
        <f t="shared" si="210"/>
        <v>0</v>
      </c>
      <c r="X1874"/>
      <c r="Y1874" s="67" t="str">
        <f t="shared" si="214"/>
        <v xml:space="preserve"> </v>
      </c>
      <c r="AB1874" t="s">
        <v>131</v>
      </c>
      <c r="AC1874" s="46">
        <v>2769</v>
      </c>
      <c r="AD1874" s="46">
        <v>36</v>
      </c>
      <c r="AE1874" s="46">
        <v>35.5</v>
      </c>
      <c r="AF1874" s="46">
        <v>119</v>
      </c>
      <c r="AH1874" s="70" t="str">
        <f t="shared" si="211"/>
        <v/>
      </c>
      <c r="AI1874" s="70" t="str">
        <f t="shared" si="212"/>
        <v/>
      </c>
      <c r="AJ1874" s="70" t="str">
        <f t="shared" si="213"/>
        <v>X</v>
      </c>
      <c r="AK1874" s="70" t="str" cm="1">
        <f t="array" ref="AK1874">_xlfn.IFS(AH1874&lt;&gt;"","1",AI1874&lt;&gt;"","2",AJ1874&lt;&gt;"","3")</f>
        <v>3</v>
      </c>
    </row>
    <row r="1875" spans="1:37" x14ac:dyDescent="0.25">
      <c r="A1875" t="s">
        <v>282</v>
      </c>
      <c r="B1875" t="s">
        <v>490</v>
      </c>
      <c r="C1875" s="67" t="str">
        <f t="shared" si="208"/>
        <v>Ellie Klein</v>
      </c>
      <c r="D1875" s="71" t="str" cm="1">
        <f t="array" ref="D1875">_xlfn.IFS(AK1875="1",CONCATENATE(C1875,"Regional"),AK1875="2",CONCATENATE(C1875,"Sectional"),AK1875="3",CONCATENATE(C1875,COUNTIF($C$1:C1875,C1875)))</f>
        <v>Ellie Klein2</v>
      </c>
      <c r="E1875" s="66">
        <v>45160.326388888891</v>
      </c>
      <c r="F1875" t="s">
        <v>2422</v>
      </c>
      <c r="G1875" s="46">
        <v>14</v>
      </c>
      <c r="H1875" s="46">
        <v>56</v>
      </c>
      <c r="I1875" s="46">
        <v>9</v>
      </c>
      <c r="J1875" t="s">
        <v>2393</v>
      </c>
      <c r="K1875" t="s">
        <v>131</v>
      </c>
      <c r="L1875" s="46">
        <v>2769</v>
      </c>
      <c r="M1875" s="46">
        <v>36</v>
      </c>
      <c r="N1875" s="46">
        <v>35.5</v>
      </c>
      <c r="O1875" s="46">
        <v>119</v>
      </c>
      <c r="P1875" s="46">
        <f t="shared" si="209"/>
        <v>1</v>
      </c>
      <c r="R1875" s="67" t="s">
        <v>1192</v>
      </c>
      <c r="S1875" s="67">
        <f>COUNTIF(Y$2:$Y$100,R1875)</f>
        <v>0</v>
      </c>
      <c r="V1875" s="67">
        <f t="shared" si="210"/>
        <v>0</v>
      </c>
      <c r="X1875"/>
      <c r="Y1875" s="67" t="str">
        <f t="shared" si="214"/>
        <v xml:space="preserve"> </v>
      </c>
      <c r="AB1875" t="s">
        <v>131</v>
      </c>
      <c r="AC1875" s="46">
        <v>2769</v>
      </c>
      <c r="AD1875" s="46">
        <v>36</v>
      </c>
      <c r="AE1875" s="46">
        <v>35.5</v>
      </c>
      <c r="AF1875" s="46">
        <v>119</v>
      </c>
      <c r="AH1875" s="70" t="str">
        <f t="shared" si="211"/>
        <v/>
      </c>
      <c r="AI1875" s="70" t="str">
        <f t="shared" si="212"/>
        <v/>
      </c>
      <c r="AJ1875" s="70" t="str">
        <f t="shared" si="213"/>
        <v>X</v>
      </c>
      <c r="AK1875" s="70" t="str" cm="1">
        <f t="array" ref="AK1875">_xlfn.IFS(AH1875&lt;&gt;"","1",AI1875&lt;&gt;"","2",AJ1875&lt;&gt;"","3")</f>
        <v>3</v>
      </c>
    </row>
    <row r="1876" spans="1:37" x14ac:dyDescent="0.25">
      <c r="A1876" t="s">
        <v>1956</v>
      </c>
      <c r="B1876" t="s">
        <v>207</v>
      </c>
      <c r="C1876" s="67" t="str">
        <f t="shared" si="208"/>
        <v>Taylor Medina</v>
      </c>
      <c r="D1876" s="71" t="str" cm="1">
        <f t="array" ref="D1876">_xlfn.IFS(AK1876="1",CONCATENATE(C1876,"Regional"),AK1876="2",CONCATENATE(C1876,"Sectional"),AK1876="3",CONCATENATE(C1876,COUNTIF($C$1:C1876,C1876)))</f>
        <v>Taylor Medina1</v>
      </c>
      <c r="E1876" s="66">
        <v>45160.326388888891</v>
      </c>
      <c r="F1876" t="s">
        <v>2422</v>
      </c>
      <c r="G1876" s="46">
        <v>14</v>
      </c>
      <c r="H1876" s="46">
        <v>57</v>
      </c>
      <c r="I1876" s="46">
        <v>10</v>
      </c>
      <c r="J1876" t="s">
        <v>2393</v>
      </c>
      <c r="K1876" t="s">
        <v>131</v>
      </c>
      <c r="L1876" s="46">
        <v>2769</v>
      </c>
      <c r="M1876" s="46">
        <v>36</v>
      </c>
      <c r="N1876" s="46">
        <v>35.5</v>
      </c>
      <c r="O1876" s="46">
        <v>119</v>
      </c>
      <c r="P1876" s="46">
        <f t="shared" si="209"/>
        <v>1</v>
      </c>
      <c r="R1876" s="67" t="s">
        <v>2973</v>
      </c>
      <c r="S1876" s="67">
        <f>COUNTIF(Y$2:$Y$100,R1876)</f>
        <v>0</v>
      </c>
      <c r="V1876" s="67">
        <f t="shared" si="210"/>
        <v>0</v>
      </c>
      <c r="X1876"/>
      <c r="Y1876" s="67" t="str">
        <f t="shared" si="214"/>
        <v xml:space="preserve"> </v>
      </c>
      <c r="AB1876" t="s">
        <v>131</v>
      </c>
      <c r="AC1876" s="46">
        <v>2769</v>
      </c>
      <c r="AD1876" s="46">
        <v>36</v>
      </c>
      <c r="AE1876" s="46">
        <v>35.5</v>
      </c>
      <c r="AF1876" s="46">
        <v>119</v>
      </c>
      <c r="AH1876" s="70" t="str">
        <f t="shared" si="211"/>
        <v/>
      </c>
      <c r="AI1876" s="70" t="str">
        <f t="shared" si="212"/>
        <v/>
      </c>
      <c r="AJ1876" s="70" t="str">
        <f t="shared" si="213"/>
        <v>X</v>
      </c>
      <c r="AK1876" s="70" t="str" cm="1">
        <f t="array" ref="AK1876">_xlfn.IFS(AH1876&lt;&gt;"","1",AI1876&lt;&gt;"","2",AJ1876&lt;&gt;"","3")</f>
        <v>3</v>
      </c>
    </row>
    <row r="1877" spans="1:37" x14ac:dyDescent="0.25">
      <c r="A1877" t="s">
        <v>671</v>
      </c>
      <c r="B1877" t="s">
        <v>371</v>
      </c>
      <c r="C1877" s="67" t="str">
        <f t="shared" si="208"/>
        <v>Abby Kaminski</v>
      </c>
      <c r="D1877" s="71" t="str" cm="1">
        <f t="array" ref="D1877">_xlfn.IFS(AK1877="1",CONCATENATE(C1877,"Regional"),AK1877="2",CONCATENATE(C1877,"Sectional"),AK1877="3",CONCATENATE(C1877,COUNTIF($C$1:C1877,C1877)))</f>
        <v>Abby Kaminski4</v>
      </c>
      <c r="E1877" s="66">
        <v>45160.326388888891</v>
      </c>
      <c r="F1877" t="s">
        <v>2422</v>
      </c>
      <c r="G1877" s="46">
        <v>14</v>
      </c>
      <c r="H1877" s="46">
        <v>57</v>
      </c>
      <c r="I1877" s="46">
        <v>10</v>
      </c>
      <c r="J1877" t="s">
        <v>2393</v>
      </c>
      <c r="K1877" t="s">
        <v>131</v>
      </c>
      <c r="L1877" s="46">
        <v>2769</v>
      </c>
      <c r="M1877" s="46">
        <v>36</v>
      </c>
      <c r="N1877" s="46">
        <v>35.5</v>
      </c>
      <c r="O1877" s="46">
        <v>119</v>
      </c>
      <c r="P1877" s="46">
        <f t="shared" si="209"/>
        <v>1</v>
      </c>
      <c r="R1877" s="67" t="s">
        <v>1288</v>
      </c>
      <c r="S1877" s="67">
        <f>COUNTIF(Y$2:$Y$100,R1877)</f>
        <v>0</v>
      </c>
      <c r="V1877" s="67">
        <f t="shared" si="210"/>
        <v>0</v>
      </c>
      <c r="X1877"/>
      <c r="Y1877" s="67" t="str">
        <f t="shared" si="214"/>
        <v xml:space="preserve"> </v>
      </c>
      <c r="AB1877" t="s">
        <v>131</v>
      </c>
      <c r="AC1877" s="46">
        <v>2769</v>
      </c>
      <c r="AD1877" s="46">
        <v>36</v>
      </c>
      <c r="AE1877" s="46">
        <v>35.5</v>
      </c>
      <c r="AF1877" s="46">
        <v>119</v>
      </c>
      <c r="AH1877" s="70" t="str">
        <f t="shared" si="211"/>
        <v/>
      </c>
      <c r="AI1877" s="70" t="str">
        <f t="shared" si="212"/>
        <v/>
      </c>
      <c r="AJ1877" s="70" t="str">
        <f t="shared" si="213"/>
        <v>X</v>
      </c>
      <c r="AK1877" s="70" t="str" cm="1">
        <f t="array" ref="AK1877">_xlfn.IFS(AH1877&lt;&gt;"","1",AI1877&lt;&gt;"","2",AJ1877&lt;&gt;"","3")</f>
        <v>3</v>
      </c>
    </row>
    <row r="1878" spans="1:37" x14ac:dyDescent="0.25">
      <c r="A1878" t="s">
        <v>1614</v>
      </c>
      <c r="B1878" t="s">
        <v>297</v>
      </c>
      <c r="C1878" s="67" t="str">
        <f t="shared" si="208"/>
        <v>Rowan Dunn</v>
      </c>
      <c r="D1878" s="71" t="str" cm="1">
        <f t="array" ref="D1878">_xlfn.IFS(AK1878="1",CONCATENATE(C1878,"Regional"),AK1878="2",CONCATENATE(C1878,"Sectional"),AK1878="3",CONCATENATE(C1878,COUNTIF($C$1:C1878,C1878)))</f>
        <v>Rowan Dunn3</v>
      </c>
      <c r="E1878" s="66">
        <v>45160.326388888891</v>
      </c>
      <c r="F1878" t="s">
        <v>2422</v>
      </c>
      <c r="G1878" s="46">
        <v>14</v>
      </c>
      <c r="H1878" s="46">
        <v>58</v>
      </c>
      <c r="I1878" s="46">
        <v>12</v>
      </c>
      <c r="J1878" t="s">
        <v>2393</v>
      </c>
      <c r="K1878" t="s">
        <v>131</v>
      </c>
      <c r="L1878" s="46">
        <v>2769</v>
      </c>
      <c r="M1878" s="46">
        <v>36</v>
      </c>
      <c r="N1878" s="46">
        <v>35.5</v>
      </c>
      <c r="O1878" s="46">
        <v>119</v>
      </c>
      <c r="P1878" s="46">
        <f t="shared" si="209"/>
        <v>1</v>
      </c>
      <c r="R1878" s="67" t="s">
        <v>3575</v>
      </c>
      <c r="S1878" s="67">
        <f>COUNTIF(Y$2:$Y$100,R1878)</f>
        <v>0</v>
      </c>
      <c r="V1878" s="67">
        <f t="shared" si="210"/>
        <v>0</v>
      </c>
      <c r="X1878"/>
      <c r="Y1878" s="67" t="str">
        <f t="shared" si="214"/>
        <v xml:space="preserve"> </v>
      </c>
      <c r="AB1878" t="s">
        <v>131</v>
      </c>
      <c r="AC1878" s="46">
        <v>2769</v>
      </c>
      <c r="AD1878" s="46">
        <v>36</v>
      </c>
      <c r="AE1878" s="46">
        <v>35.5</v>
      </c>
      <c r="AF1878" s="46">
        <v>119</v>
      </c>
      <c r="AH1878" s="70" t="str">
        <f t="shared" si="211"/>
        <v/>
      </c>
      <c r="AI1878" s="70" t="str">
        <f t="shared" si="212"/>
        <v/>
      </c>
      <c r="AJ1878" s="70" t="str">
        <f t="shared" si="213"/>
        <v>X</v>
      </c>
      <c r="AK1878" s="70" t="str" cm="1">
        <f t="array" ref="AK1878">_xlfn.IFS(AH1878&lt;&gt;"","1",AI1878&lt;&gt;"","2",AJ1878&lt;&gt;"","3")</f>
        <v>3</v>
      </c>
    </row>
    <row r="1879" spans="1:37" x14ac:dyDescent="0.25">
      <c r="A1879" t="s">
        <v>1845</v>
      </c>
      <c r="B1879" t="s">
        <v>840</v>
      </c>
      <c r="C1879" s="67" t="str">
        <f t="shared" si="208"/>
        <v>Charlotte Rodenkirch</v>
      </c>
      <c r="D1879" s="71" t="str" cm="1">
        <f t="array" ref="D1879">_xlfn.IFS(AK1879="1",CONCATENATE(C1879,"Regional"),AK1879="2",CONCATENATE(C1879,"Sectional"),AK1879="3",CONCATENATE(C1879,COUNTIF($C$1:C1879,C1879)))</f>
        <v>Charlotte Rodenkirch2</v>
      </c>
      <c r="E1879" s="66">
        <v>45160.326388888891</v>
      </c>
      <c r="F1879" t="s">
        <v>2422</v>
      </c>
      <c r="G1879" s="46">
        <v>14</v>
      </c>
      <c r="H1879" s="46">
        <v>69</v>
      </c>
      <c r="I1879" s="46">
        <v>13</v>
      </c>
      <c r="J1879" t="s">
        <v>2393</v>
      </c>
      <c r="K1879" t="s">
        <v>131</v>
      </c>
      <c r="L1879" s="46">
        <v>2769</v>
      </c>
      <c r="M1879" s="46">
        <v>36</v>
      </c>
      <c r="N1879" s="46">
        <v>35.5</v>
      </c>
      <c r="O1879" s="46">
        <v>119</v>
      </c>
      <c r="P1879" s="46">
        <f t="shared" si="209"/>
        <v>1</v>
      </c>
      <c r="R1879" s="67" t="s">
        <v>2852</v>
      </c>
      <c r="S1879" s="67">
        <f>COUNTIF(Y$2:$Y$100,R1879)</f>
        <v>0</v>
      </c>
      <c r="V1879" s="67">
        <f t="shared" si="210"/>
        <v>0</v>
      </c>
      <c r="X1879"/>
      <c r="Y1879" s="67" t="str">
        <f t="shared" si="214"/>
        <v xml:space="preserve"> </v>
      </c>
      <c r="AB1879" t="s">
        <v>131</v>
      </c>
      <c r="AC1879" s="46">
        <v>2769</v>
      </c>
      <c r="AD1879" s="46">
        <v>36</v>
      </c>
      <c r="AE1879" s="46">
        <v>35.5</v>
      </c>
      <c r="AF1879" s="46">
        <v>119</v>
      </c>
      <c r="AH1879" s="70" t="str">
        <f t="shared" si="211"/>
        <v/>
      </c>
      <c r="AI1879" s="70" t="str">
        <f t="shared" si="212"/>
        <v/>
      </c>
      <c r="AJ1879" s="70" t="str">
        <f t="shared" si="213"/>
        <v>X</v>
      </c>
      <c r="AK1879" s="70" t="str" cm="1">
        <f t="array" ref="AK1879">_xlfn.IFS(AH1879&lt;&gt;"","1",AI1879&lt;&gt;"","2",AJ1879&lt;&gt;"","3")</f>
        <v>3</v>
      </c>
    </row>
    <row r="1880" spans="1:37" x14ac:dyDescent="0.25">
      <c r="A1880" t="s">
        <v>3428</v>
      </c>
      <c r="B1880" t="s">
        <v>528</v>
      </c>
      <c r="C1880" s="67" t="str">
        <f t="shared" si="208"/>
        <v>Kate Lange</v>
      </c>
      <c r="D1880" s="71" t="str" cm="1">
        <f t="array" ref="D1880">_xlfn.IFS(AK1880="1",CONCATENATE(C1880,"Regional"),AK1880="2",CONCATENATE(C1880,"Sectional"),AK1880="3",CONCATENATE(C1880,COUNTIF($C$1:C1880,C1880)))</f>
        <v>Kate Lange1</v>
      </c>
      <c r="E1880" s="66">
        <v>45160.326388888891</v>
      </c>
      <c r="F1880" t="s">
        <v>2422</v>
      </c>
      <c r="G1880" s="46">
        <v>14</v>
      </c>
      <c r="H1880" s="46">
        <v>69</v>
      </c>
      <c r="I1880" s="46">
        <v>13</v>
      </c>
      <c r="J1880" t="s">
        <v>2393</v>
      </c>
      <c r="K1880" t="s">
        <v>131</v>
      </c>
      <c r="L1880" s="46">
        <v>2769</v>
      </c>
      <c r="M1880" s="46">
        <v>36</v>
      </c>
      <c r="N1880" s="46">
        <v>35.5</v>
      </c>
      <c r="O1880" s="46">
        <v>119</v>
      </c>
      <c r="P1880" s="46">
        <f t="shared" si="209"/>
        <v>1</v>
      </c>
      <c r="R1880" s="67" t="s">
        <v>3620</v>
      </c>
      <c r="S1880" s="67">
        <f>COUNTIF(Y$2:$Y$100,R1880)</f>
        <v>0</v>
      </c>
      <c r="V1880" s="67">
        <f t="shared" si="210"/>
        <v>0</v>
      </c>
      <c r="X1880"/>
      <c r="Y1880" s="67" t="str">
        <f t="shared" si="214"/>
        <v xml:space="preserve"> </v>
      </c>
      <c r="AB1880" t="s">
        <v>131</v>
      </c>
      <c r="AC1880" s="46">
        <v>2769</v>
      </c>
      <c r="AD1880" s="46">
        <v>36</v>
      </c>
      <c r="AE1880" s="46">
        <v>35.5</v>
      </c>
      <c r="AF1880" s="46">
        <v>119</v>
      </c>
      <c r="AH1880" s="70" t="str">
        <f t="shared" si="211"/>
        <v/>
      </c>
      <c r="AI1880" s="70" t="str">
        <f t="shared" si="212"/>
        <v/>
      </c>
      <c r="AJ1880" s="70" t="str">
        <f t="shared" si="213"/>
        <v>X</v>
      </c>
      <c r="AK1880" s="70" t="str" cm="1">
        <f t="array" ref="AK1880">_xlfn.IFS(AH1880&lt;&gt;"","1",AI1880&lt;&gt;"","2",AJ1880&lt;&gt;"","3")</f>
        <v>3</v>
      </c>
    </row>
    <row r="1881" spans="1:37" x14ac:dyDescent="0.25">
      <c r="A1881" t="s">
        <v>638</v>
      </c>
      <c r="B1881" t="s">
        <v>639</v>
      </c>
      <c r="C1881" s="67" t="str">
        <f t="shared" si="208"/>
        <v>Gabbi Matzek</v>
      </c>
      <c r="D1881" s="71" t="str" cm="1">
        <f t="array" ref="D1881">_xlfn.IFS(AK1881="1",CONCATENATE(C1881,"Regional"),AK1881="2",CONCATENATE(C1881,"Sectional"),AK1881="3",CONCATENATE(C1881,COUNTIF($C$1:C1881,C1881)))</f>
        <v>Gabbi Matzek5</v>
      </c>
      <c r="E1881" s="66">
        <v>45160.333333333336</v>
      </c>
      <c r="F1881" t="s">
        <v>2391</v>
      </c>
      <c r="G1881" s="46">
        <v>64</v>
      </c>
      <c r="H1881" s="46">
        <v>77</v>
      </c>
      <c r="I1881" s="46">
        <v>1</v>
      </c>
      <c r="J1881" t="s">
        <v>147</v>
      </c>
      <c r="K1881" t="s">
        <v>90</v>
      </c>
      <c r="L1881" s="46">
        <v>5175</v>
      </c>
      <c r="M1881" s="46">
        <v>72</v>
      </c>
      <c r="N1881" s="46">
        <v>68.7</v>
      </c>
      <c r="O1881" s="46">
        <v>116</v>
      </c>
      <c r="P1881" s="46">
        <f t="shared" si="209"/>
        <v>2</v>
      </c>
      <c r="R1881" s="67" t="s">
        <v>1268</v>
      </c>
      <c r="S1881" s="67">
        <f>COUNTIF(Y$2:$Y$100,R1881)</f>
        <v>0</v>
      </c>
      <c r="V1881" s="67">
        <f t="shared" si="210"/>
        <v>0</v>
      </c>
      <c r="X1881"/>
      <c r="Y1881" s="67" t="str">
        <f t="shared" si="214"/>
        <v xml:space="preserve"> </v>
      </c>
      <c r="AB1881" t="s">
        <v>90</v>
      </c>
      <c r="AC1881" s="46">
        <v>5175</v>
      </c>
      <c r="AD1881" s="46">
        <v>72</v>
      </c>
      <c r="AE1881" s="46">
        <v>68.7</v>
      </c>
      <c r="AF1881" s="46">
        <v>116</v>
      </c>
      <c r="AH1881" s="70" t="str">
        <f t="shared" si="211"/>
        <v/>
      </c>
      <c r="AI1881" s="70" t="str">
        <f t="shared" si="212"/>
        <v/>
      </c>
      <c r="AJ1881" s="70" t="str">
        <f t="shared" si="213"/>
        <v>X</v>
      </c>
      <c r="AK1881" s="70" t="str" cm="1">
        <f t="array" ref="AK1881">_xlfn.IFS(AH1881&lt;&gt;"","1",AI1881&lt;&gt;"","2",AJ1881&lt;&gt;"","3")</f>
        <v>3</v>
      </c>
    </row>
    <row r="1882" spans="1:37" x14ac:dyDescent="0.25">
      <c r="A1882" t="s">
        <v>568</v>
      </c>
      <c r="B1882" t="s">
        <v>637</v>
      </c>
      <c r="C1882" s="67" t="str">
        <f t="shared" si="208"/>
        <v>Jeanne Rohl</v>
      </c>
      <c r="D1882" s="71" t="str" cm="1">
        <f t="array" ref="D1882">_xlfn.IFS(AK1882="1",CONCATENATE(C1882,"Regional"),AK1882="2",CONCATENATE(C1882,"Sectional"),AK1882="3",CONCATENATE(C1882,COUNTIF($C$1:C1882,C1882)))</f>
        <v>Jeanne Rohl5</v>
      </c>
      <c r="E1882" s="66">
        <v>45160.333333333336</v>
      </c>
      <c r="F1882" t="s">
        <v>2391</v>
      </c>
      <c r="G1882" s="46">
        <v>64</v>
      </c>
      <c r="H1882" s="46">
        <v>82</v>
      </c>
      <c r="I1882" s="46">
        <v>2</v>
      </c>
      <c r="J1882" t="s">
        <v>147</v>
      </c>
      <c r="K1882" t="s">
        <v>90</v>
      </c>
      <c r="L1882" s="46">
        <v>5175</v>
      </c>
      <c r="M1882" s="46">
        <v>72</v>
      </c>
      <c r="N1882" s="46">
        <v>68.7</v>
      </c>
      <c r="O1882" s="46">
        <v>116</v>
      </c>
      <c r="P1882" s="46">
        <f t="shared" si="209"/>
        <v>2</v>
      </c>
      <c r="R1882" s="67" t="s">
        <v>1267</v>
      </c>
      <c r="S1882" s="67">
        <f>COUNTIF(Y$2:$Y$100,R1882)</f>
        <v>0</v>
      </c>
      <c r="V1882" s="67">
        <f t="shared" si="210"/>
        <v>0</v>
      </c>
      <c r="X1882"/>
      <c r="Y1882" s="67" t="str">
        <f t="shared" si="214"/>
        <v xml:space="preserve"> </v>
      </c>
      <c r="AB1882" t="s">
        <v>90</v>
      </c>
      <c r="AC1882" s="46">
        <v>5175</v>
      </c>
      <c r="AD1882" s="46">
        <v>72</v>
      </c>
      <c r="AE1882" s="46">
        <v>68.7</v>
      </c>
      <c r="AF1882" s="46">
        <v>116</v>
      </c>
      <c r="AH1882" s="70" t="str">
        <f t="shared" si="211"/>
        <v/>
      </c>
      <c r="AI1882" s="70" t="str">
        <f t="shared" si="212"/>
        <v/>
      </c>
      <c r="AJ1882" s="70" t="str">
        <f t="shared" si="213"/>
        <v>X</v>
      </c>
      <c r="AK1882" s="70" t="str" cm="1">
        <f t="array" ref="AK1882">_xlfn.IFS(AH1882&lt;&gt;"","1",AI1882&lt;&gt;"","2",AJ1882&lt;&gt;"","3")</f>
        <v>3</v>
      </c>
    </row>
    <row r="1883" spans="1:37" x14ac:dyDescent="0.25">
      <c r="A1883" t="s">
        <v>633</v>
      </c>
      <c r="B1883" t="s">
        <v>875</v>
      </c>
      <c r="C1883" s="67" t="str">
        <f t="shared" si="208"/>
        <v>Layla Salay</v>
      </c>
      <c r="D1883" s="71" t="str" cm="1">
        <f t="array" ref="D1883">_xlfn.IFS(AK1883="1",CONCATENATE(C1883,"Regional"),AK1883="2",CONCATENATE(C1883,"Sectional"),AK1883="3",CONCATENATE(C1883,COUNTIF($C$1:C1883,C1883)))</f>
        <v>Layla Salay5</v>
      </c>
      <c r="E1883" s="66">
        <v>45160.333333333336</v>
      </c>
      <c r="F1883" t="s">
        <v>2391</v>
      </c>
      <c r="G1883" s="46">
        <v>64</v>
      </c>
      <c r="H1883" s="46">
        <v>83</v>
      </c>
      <c r="I1883" s="46">
        <v>3</v>
      </c>
      <c r="J1883" t="s">
        <v>147</v>
      </c>
      <c r="K1883" t="s">
        <v>90</v>
      </c>
      <c r="L1883" s="46">
        <v>5175</v>
      </c>
      <c r="M1883" s="46">
        <v>72</v>
      </c>
      <c r="N1883" s="46">
        <v>68.7</v>
      </c>
      <c r="O1883" s="46">
        <v>116</v>
      </c>
      <c r="P1883" s="46">
        <f t="shared" si="209"/>
        <v>2</v>
      </c>
      <c r="R1883" s="67" t="s">
        <v>2907</v>
      </c>
      <c r="S1883" s="67">
        <f>COUNTIF(Y$2:$Y$100,R1883)</f>
        <v>0</v>
      </c>
      <c r="V1883" s="67">
        <f t="shared" si="210"/>
        <v>0</v>
      </c>
      <c r="X1883"/>
      <c r="Y1883" s="67" t="str">
        <f t="shared" si="214"/>
        <v xml:space="preserve"> </v>
      </c>
      <c r="AB1883" t="s">
        <v>90</v>
      </c>
      <c r="AC1883" s="46">
        <v>5175</v>
      </c>
      <c r="AD1883" s="46">
        <v>72</v>
      </c>
      <c r="AE1883" s="46">
        <v>68.7</v>
      </c>
      <c r="AF1883" s="46">
        <v>116</v>
      </c>
      <c r="AH1883" s="70" t="str">
        <f t="shared" si="211"/>
        <v/>
      </c>
      <c r="AI1883" s="70" t="str">
        <f t="shared" si="212"/>
        <v/>
      </c>
      <c r="AJ1883" s="70" t="str">
        <f t="shared" si="213"/>
        <v>X</v>
      </c>
      <c r="AK1883" s="70" t="str" cm="1">
        <f t="array" ref="AK1883">_xlfn.IFS(AH1883&lt;&gt;"","1",AI1883&lt;&gt;"","2",AJ1883&lt;&gt;"","3")</f>
        <v>3</v>
      </c>
    </row>
    <row r="1884" spans="1:37" x14ac:dyDescent="0.25">
      <c r="A1884" t="s">
        <v>250</v>
      </c>
      <c r="B1884" t="s">
        <v>567</v>
      </c>
      <c r="C1884" s="67" t="str">
        <f t="shared" si="208"/>
        <v>Anika Fredericks</v>
      </c>
      <c r="D1884" s="71" t="str" cm="1">
        <f t="array" ref="D1884">_xlfn.IFS(AK1884="1",CONCATENATE(C1884,"Regional"),AK1884="2",CONCATENATE(C1884,"Sectional"),AK1884="3",CONCATENATE(C1884,COUNTIF($C$1:C1884,C1884)))</f>
        <v>Anika Fredericks4</v>
      </c>
      <c r="E1884" s="66">
        <v>45160.333333333336</v>
      </c>
      <c r="F1884" t="s">
        <v>2391</v>
      </c>
      <c r="G1884" s="46">
        <v>64</v>
      </c>
      <c r="H1884" s="46">
        <v>85</v>
      </c>
      <c r="I1884" s="46">
        <v>4</v>
      </c>
      <c r="J1884" t="s">
        <v>147</v>
      </c>
      <c r="K1884" t="s">
        <v>90</v>
      </c>
      <c r="L1884" s="46">
        <v>5175</v>
      </c>
      <c r="M1884" s="46">
        <v>72</v>
      </c>
      <c r="N1884" s="46">
        <v>68.7</v>
      </c>
      <c r="O1884" s="46">
        <v>116</v>
      </c>
      <c r="P1884" s="46">
        <f t="shared" si="209"/>
        <v>2</v>
      </c>
      <c r="R1884" s="67" t="s">
        <v>1225</v>
      </c>
      <c r="S1884" s="67">
        <f>COUNTIF(Y$2:$Y$100,R1884)</f>
        <v>0</v>
      </c>
      <c r="V1884" s="67">
        <f t="shared" si="210"/>
        <v>0</v>
      </c>
      <c r="X1884"/>
      <c r="Y1884" s="67" t="str">
        <f t="shared" si="214"/>
        <v xml:space="preserve"> </v>
      </c>
      <c r="AB1884" t="s">
        <v>90</v>
      </c>
      <c r="AC1884" s="46">
        <v>5175</v>
      </c>
      <c r="AD1884" s="46">
        <v>72</v>
      </c>
      <c r="AE1884" s="46">
        <v>68.7</v>
      </c>
      <c r="AF1884" s="46">
        <v>116</v>
      </c>
      <c r="AH1884" s="70" t="str">
        <f t="shared" si="211"/>
        <v/>
      </c>
      <c r="AI1884" s="70" t="str">
        <f t="shared" si="212"/>
        <v/>
      </c>
      <c r="AJ1884" s="70" t="str">
        <f t="shared" si="213"/>
        <v>X</v>
      </c>
      <c r="AK1884" s="70" t="str" cm="1">
        <f t="array" ref="AK1884">_xlfn.IFS(AH1884&lt;&gt;"","1",AI1884&lt;&gt;"","2",AJ1884&lt;&gt;"","3")</f>
        <v>3</v>
      </c>
    </row>
    <row r="1885" spans="1:37" x14ac:dyDescent="0.25">
      <c r="A1885" t="s">
        <v>642</v>
      </c>
      <c r="B1885" t="s">
        <v>459</v>
      </c>
      <c r="C1885" s="67" t="str">
        <f t="shared" si="208"/>
        <v>Addison Kofal</v>
      </c>
      <c r="D1885" s="71" t="str" cm="1">
        <f t="array" ref="D1885">_xlfn.IFS(AK1885="1",CONCATENATE(C1885,"Regional"),AK1885="2",CONCATENATE(C1885,"Sectional"),AK1885="3",CONCATENATE(C1885,COUNTIF($C$1:C1885,C1885)))</f>
        <v>Addison Kofal3</v>
      </c>
      <c r="E1885" s="66">
        <v>45160.333333333336</v>
      </c>
      <c r="F1885" t="s">
        <v>2391</v>
      </c>
      <c r="G1885" s="46">
        <v>64</v>
      </c>
      <c r="H1885" s="46">
        <v>86</v>
      </c>
      <c r="I1885" s="46">
        <v>5</v>
      </c>
      <c r="J1885" t="s">
        <v>147</v>
      </c>
      <c r="K1885" t="s">
        <v>90</v>
      </c>
      <c r="L1885" s="46">
        <v>5175</v>
      </c>
      <c r="M1885" s="46">
        <v>72</v>
      </c>
      <c r="N1885" s="46">
        <v>68.7</v>
      </c>
      <c r="O1885" s="46">
        <v>116</v>
      </c>
      <c r="P1885" s="46">
        <f t="shared" si="209"/>
        <v>2</v>
      </c>
      <c r="R1885" s="67" t="s">
        <v>1269</v>
      </c>
      <c r="S1885" s="67">
        <f>COUNTIF(Y$2:$Y$100,R1885)</f>
        <v>0</v>
      </c>
      <c r="V1885" s="67">
        <f t="shared" si="210"/>
        <v>0</v>
      </c>
      <c r="X1885"/>
      <c r="Y1885" s="67" t="str">
        <f t="shared" si="214"/>
        <v xml:space="preserve"> </v>
      </c>
      <c r="AB1885" t="s">
        <v>90</v>
      </c>
      <c r="AC1885" s="46">
        <v>5175</v>
      </c>
      <c r="AD1885" s="46">
        <v>72</v>
      </c>
      <c r="AE1885" s="46">
        <v>68.7</v>
      </c>
      <c r="AF1885" s="46">
        <v>116</v>
      </c>
      <c r="AH1885" s="70" t="str">
        <f t="shared" si="211"/>
        <v/>
      </c>
      <c r="AI1885" s="70" t="str">
        <f t="shared" si="212"/>
        <v/>
      </c>
      <c r="AJ1885" s="70" t="str">
        <f t="shared" si="213"/>
        <v>X</v>
      </c>
      <c r="AK1885" s="70" t="str" cm="1">
        <f t="array" ref="AK1885">_xlfn.IFS(AH1885&lt;&gt;"","1",AI1885&lt;&gt;"","2",AJ1885&lt;&gt;"","3")</f>
        <v>3</v>
      </c>
    </row>
    <row r="1886" spans="1:37" x14ac:dyDescent="0.25">
      <c r="A1886" t="s">
        <v>340</v>
      </c>
      <c r="B1886" t="s">
        <v>499</v>
      </c>
      <c r="C1886" s="67" t="str">
        <f t="shared" si="208"/>
        <v>Macy Reiter</v>
      </c>
      <c r="D1886" s="71" t="str" cm="1">
        <f t="array" ref="D1886">_xlfn.IFS(AK1886="1",CONCATENATE(C1886,"Regional"),AK1886="2",CONCATENATE(C1886,"Sectional"),AK1886="3",CONCATENATE(C1886,COUNTIF($C$1:C1886,C1886)))</f>
        <v>Macy Reiter5</v>
      </c>
      <c r="E1886" s="66">
        <v>45160.333333333336</v>
      </c>
      <c r="F1886" t="s">
        <v>2391</v>
      </c>
      <c r="G1886" s="46">
        <v>64</v>
      </c>
      <c r="H1886" s="46">
        <v>89</v>
      </c>
      <c r="I1886" s="46">
        <v>6</v>
      </c>
      <c r="J1886" t="s">
        <v>147</v>
      </c>
      <c r="K1886" t="s">
        <v>90</v>
      </c>
      <c r="L1886" s="46">
        <v>5175</v>
      </c>
      <c r="M1886" s="46">
        <v>72</v>
      </c>
      <c r="N1886" s="46">
        <v>68.7</v>
      </c>
      <c r="O1886" s="46">
        <v>116</v>
      </c>
      <c r="P1886" s="46">
        <f t="shared" si="209"/>
        <v>2</v>
      </c>
      <c r="R1886" s="67" t="s">
        <v>2908</v>
      </c>
      <c r="S1886" s="67">
        <f>COUNTIF(Y$2:$Y$100,R1886)</f>
        <v>0</v>
      </c>
      <c r="V1886" s="67">
        <f t="shared" si="210"/>
        <v>0</v>
      </c>
      <c r="X1886"/>
      <c r="Y1886" s="67" t="str">
        <f t="shared" si="214"/>
        <v xml:space="preserve"> </v>
      </c>
      <c r="AB1886" t="s">
        <v>90</v>
      </c>
      <c r="AC1886" s="46">
        <v>5175</v>
      </c>
      <c r="AD1886" s="46">
        <v>72</v>
      </c>
      <c r="AE1886" s="46">
        <v>68.7</v>
      </c>
      <c r="AF1886" s="46">
        <v>116</v>
      </c>
      <c r="AH1886" s="70" t="str">
        <f t="shared" si="211"/>
        <v/>
      </c>
      <c r="AI1886" s="70" t="str">
        <f t="shared" si="212"/>
        <v/>
      </c>
      <c r="AJ1886" s="70" t="str">
        <f t="shared" si="213"/>
        <v>X</v>
      </c>
      <c r="AK1886" s="70" t="str" cm="1">
        <f t="array" ref="AK1886">_xlfn.IFS(AH1886&lt;&gt;"","1",AI1886&lt;&gt;"","2",AJ1886&lt;&gt;"","3")</f>
        <v>3</v>
      </c>
    </row>
    <row r="1887" spans="1:37" x14ac:dyDescent="0.25">
      <c r="A1887" t="s">
        <v>649</v>
      </c>
      <c r="B1887" t="s">
        <v>650</v>
      </c>
      <c r="C1887" s="67" t="str">
        <f t="shared" si="208"/>
        <v>Izzy Sabelko</v>
      </c>
      <c r="D1887" s="71" t="str" cm="1">
        <f t="array" ref="D1887">_xlfn.IFS(AK1887="1",CONCATENATE(C1887,"Regional"),AK1887="2",CONCATENATE(C1887,"Sectional"),AK1887="3",CONCATENATE(C1887,COUNTIF($C$1:C1887,C1887)))</f>
        <v>Izzy Sabelko3</v>
      </c>
      <c r="E1887" s="66">
        <v>45160.333333333336</v>
      </c>
      <c r="F1887" t="s">
        <v>2391</v>
      </c>
      <c r="G1887" s="46">
        <v>64</v>
      </c>
      <c r="H1887" s="46">
        <v>92</v>
      </c>
      <c r="I1887" s="46">
        <v>7</v>
      </c>
      <c r="J1887" t="s">
        <v>147</v>
      </c>
      <c r="K1887" t="s">
        <v>90</v>
      </c>
      <c r="L1887" s="46">
        <v>5175</v>
      </c>
      <c r="M1887" s="46">
        <v>72</v>
      </c>
      <c r="N1887" s="46">
        <v>68.7</v>
      </c>
      <c r="O1887" s="46">
        <v>116</v>
      </c>
      <c r="P1887" s="46">
        <f t="shared" si="209"/>
        <v>2</v>
      </c>
      <c r="R1887" s="67" t="s">
        <v>1274</v>
      </c>
      <c r="S1887" s="67">
        <f>COUNTIF(Y$2:$Y$100,R1887)</f>
        <v>0</v>
      </c>
      <c r="V1887" s="67">
        <f t="shared" si="210"/>
        <v>0</v>
      </c>
      <c r="X1887"/>
      <c r="Y1887" s="67" t="str">
        <f t="shared" si="214"/>
        <v xml:space="preserve"> </v>
      </c>
      <c r="AB1887" t="s">
        <v>90</v>
      </c>
      <c r="AC1887" s="46">
        <v>5175</v>
      </c>
      <c r="AD1887" s="46">
        <v>72</v>
      </c>
      <c r="AE1887" s="46">
        <v>68.7</v>
      </c>
      <c r="AF1887" s="46">
        <v>116</v>
      </c>
      <c r="AH1887" s="70" t="str">
        <f t="shared" si="211"/>
        <v/>
      </c>
      <c r="AI1887" s="70" t="str">
        <f t="shared" si="212"/>
        <v/>
      </c>
      <c r="AJ1887" s="70" t="str">
        <f t="shared" si="213"/>
        <v>X</v>
      </c>
      <c r="AK1887" s="70" t="str" cm="1">
        <f t="array" ref="AK1887">_xlfn.IFS(AH1887&lt;&gt;"","1",AI1887&lt;&gt;"","2",AJ1887&lt;&gt;"","3")</f>
        <v>3</v>
      </c>
    </row>
    <row r="1888" spans="1:37" x14ac:dyDescent="0.25">
      <c r="A1888" t="s">
        <v>347</v>
      </c>
      <c r="B1888" t="s">
        <v>242</v>
      </c>
      <c r="C1888" s="67" t="str">
        <f t="shared" si="208"/>
        <v>Emery Sanders</v>
      </c>
      <c r="D1888" s="71" t="str" cm="1">
        <f t="array" ref="D1888">_xlfn.IFS(AK1888="1",CONCATENATE(C1888,"Regional"),AK1888="2",CONCATENATE(C1888,"Sectional"),AK1888="3",CONCATENATE(C1888,COUNTIF($C$1:C1888,C1888)))</f>
        <v>Emery Sanders3</v>
      </c>
      <c r="E1888" s="66">
        <v>45160.333333333336</v>
      </c>
      <c r="F1888" t="s">
        <v>2391</v>
      </c>
      <c r="G1888" s="46">
        <v>64</v>
      </c>
      <c r="H1888" s="46">
        <v>93</v>
      </c>
      <c r="I1888" s="46">
        <v>8</v>
      </c>
      <c r="J1888" t="s">
        <v>147</v>
      </c>
      <c r="K1888" t="s">
        <v>90</v>
      </c>
      <c r="L1888" s="46">
        <v>5175</v>
      </c>
      <c r="M1888" s="46">
        <v>72</v>
      </c>
      <c r="N1888" s="46">
        <v>68.7</v>
      </c>
      <c r="O1888" s="46">
        <v>116</v>
      </c>
      <c r="P1888" s="46">
        <f t="shared" si="209"/>
        <v>2</v>
      </c>
      <c r="R1888" s="67" t="s">
        <v>1270</v>
      </c>
      <c r="S1888" s="67">
        <f>COUNTIF(Y$2:$Y$100,R1888)</f>
        <v>0</v>
      </c>
      <c r="V1888" s="67">
        <f t="shared" si="210"/>
        <v>0</v>
      </c>
      <c r="X1888"/>
      <c r="Y1888" s="67" t="str">
        <f t="shared" si="214"/>
        <v xml:space="preserve"> </v>
      </c>
      <c r="AB1888" t="s">
        <v>90</v>
      </c>
      <c r="AC1888" s="46">
        <v>5175</v>
      </c>
      <c r="AD1888" s="46">
        <v>72</v>
      </c>
      <c r="AE1888" s="46">
        <v>68.7</v>
      </c>
      <c r="AF1888" s="46">
        <v>116</v>
      </c>
      <c r="AH1888" s="70" t="str">
        <f t="shared" si="211"/>
        <v/>
      </c>
      <c r="AI1888" s="70" t="str">
        <f t="shared" si="212"/>
        <v/>
      </c>
      <c r="AJ1888" s="70" t="str">
        <f t="shared" si="213"/>
        <v>X</v>
      </c>
      <c r="AK1888" s="70" t="str" cm="1">
        <f t="array" ref="AK1888">_xlfn.IFS(AH1888&lt;&gt;"","1",AI1888&lt;&gt;"","2",AJ1888&lt;&gt;"","3")</f>
        <v>3</v>
      </c>
    </row>
    <row r="1889" spans="1:37" x14ac:dyDescent="0.25">
      <c r="A1889" t="s">
        <v>651</v>
      </c>
      <c r="B1889" t="s">
        <v>647</v>
      </c>
      <c r="C1889" s="67" t="str">
        <f t="shared" si="208"/>
        <v>Lucy Mansell</v>
      </c>
      <c r="D1889" s="71" t="str" cm="1">
        <f t="array" ref="D1889">_xlfn.IFS(AK1889="1",CONCATENATE(C1889,"Regional"),AK1889="2",CONCATENATE(C1889,"Sectional"),AK1889="3",CONCATENATE(C1889,COUNTIF($C$1:C1889,C1889)))</f>
        <v>Lucy Mansell3</v>
      </c>
      <c r="E1889" s="66">
        <v>45160.333333333336</v>
      </c>
      <c r="F1889" t="s">
        <v>2391</v>
      </c>
      <c r="G1889" s="46">
        <v>64</v>
      </c>
      <c r="H1889" s="46">
        <v>100</v>
      </c>
      <c r="I1889" s="46">
        <v>9</v>
      </c>
      <c r="J1889" t="s">
        <v>147</v>
      </c>
      <c r="K1889" t="s">
        <v>90</v>
      </c>
      <c r="L1889" s="46">
        <v>5175</v>
      </c>
      <c r="M1889" s="46">
        <v>72</v>
      </c>
      <c r="N1889" s="46">
        <v>68.7</v>
      </c>
      <c r="O1889" s="46">
        <v>116</v>
      </c>
      <c r="P1889" s="46">
        <f t="shared" si="209"/>
        <v>2</v>
      </c>
      <c r="R1889" s="67" t="s">
        <v>1275</v>
      </c>
      <c r="S1889" s="67">
        <f>COUNTIF(Y$2:$Y$100,R1889)</f>
        <v>0</v>
      </c>
      <c r="V1889" s="67">
        <f t="shared" si="210"/>
        <v>0</v>
      </c>
      <c r="X1889"/>
      <c r="Y1889" s="67" t="str">
        <f t="shared" si="214"/>
        <v xml:space="preserve"> </v>
      </c>
      <c r="AB1889" t="s">
        <v>90</v>
      </c>
      <c r="AC1889" s="46">
        <v>5175</v>
      </c>
      <c r="AD1889" s="46">
        <v>72</v>
      </c>
      <c r="AE1889" s="46">
        <v>68.7</v>
      </c>
      <c r="AF1889" s="46">
        <v>116</v>
      </c>
      <c r="AH1889" s="70" t="str">
        <f t="shared" si="211"/>
        <v/>
      </c>
      <c r="AI1889" s="70" t="str">
        <f t="shared" si="212"/>
        <v/>
      </c>
      <c r="AJ1889" s="70" t="str">
        <f t="shared" si="213"/>
        <v>X</v>
      </c>
      <c r="AK1889" s="70" t="str" cm="1">
        <f t="array" ref="AK1889">_xlfn.IFS(AH1889&lt;&gt;"","1",AI1889&lt;&gt;"","2",AJ1889&lt;&gt;"","3")</f>
        <v>3</v>
      </c>
    </row>
    <row r="1890" spans="1:37" x14ac:dyDescent="0.25">
      <c r="A1890" t="s">
        <v>643</v>
      </c>
      <c r="B1890" t="s">
        <v>644</v>
      </c>
      <c r="C1890" s="67" t="str">
        <f t="shared" si="208"/>
        <v>Breanna Popenhagen</v>
      </c>
      <c r="D1890" s="71" t="str" cm="1">
        <f t="array" ref="D1890">_xlfn.IFS(AK1890="1",CONCATENATE(C1890,"Regional"),AK1890="2",CONCATENATE(C1890,"Sectional"),AK1890="3",CONCATENATE(C1890,COUNTIF($C$1:C1890,C1890)))</f>
        <v>Breanna Popenhagen3</v>
      </c>
      <c r="E1890" s="66">
        <v>45160.333333333336</v>
      </c>
      <c r="F1890" t="s">
        <v>2391</v>
      </c>
      <c r="G1890" s="46">
        <v>64</v>
      </c>
      <c r="H1890" s="46">
        <v>106</v>
      </c>
      <c r="I1890" s="46">
        <v>10</v>
      </c>
      <c r="J1890" t="s">
        <v>147</v>
      </c>
      <c r="K1890" t="s">
        <v>90</v>
      </c>
      <c r="L1890" s="46">
        <v>5175</v>
      </c>
      <c r="M1890" s="46">
        <v>72</v>
      </c>
      <c r="N1890" s="46">
        <v>68.7</v>
      </c>
      <c r="O1890" s="46">
        <v>116</v>
      </c>
      <c r="P1890" s="46">
        <f t="shared" si="209"/>
        <v>2</v>
      </c>
      <c r="R1890" s="67" t="s">
        <v>1271</v>
      </c>
      <c r="S1890" s="67">
        <f>COUNTIF(Y$2:$Y$100,R1890)</f>
        <v>0</v>
      </c>
      <c r="V1890" s="67">
        <f t="shared" si="210"/>
        <v>0</v>
      </c>
      <c r="X1890"/>
      <c r="Y1890" s="67" t="str">
        <f t="shared" si="214"/>
        <v xml:space="preserve"> </v>
      </c>
      <c r="AB1890" t="s">
        <v>90</v>
      </c>
      <c r="AC1890" s="46">
        <v>5175</v>
      </c>
      <c r="AD1890" s="46">
        <v>72</v>
      </c>
      <c r="AE1890" s="46">
        <v>68.7</v>
      </c>
      <c r="AF1890" s="46">
        <v>116</v>
      </c>
      <c r="AH1890" s="70" t="str">
        <f t="shared" si="211"/>
        <v/>
      </c>
      <c r="AI1890" s="70" t="str">
        <f t="shared" si="212"/>
        <v/>
      </c>
      <c r="AJ1890" s="70" t="str">
        <f t="shared" si="213"/>
        <v>X</v>
      </c>
      <c r="AK1890" s="70" t="str" cm="1">
        <f t="array" ref="AK1890">_xlfn.IFS(AH1890&lt;&gt;"","1",AI1890&lt;&gt;"","2",AJ1890&lt;&gt;"","3")</f>
        <v>3</v>
      </c>
    </row>
    <row r="1891" spans="1:37" x14ac:dyDescent="0.25">
      <c r="A1891" t="s">
        <v>448</v>
      </c>
      <c r="B1891" t="s">
        <v>449</v>
      </c>
      <c r="C1891" s="67" t="str">
        <f t="shared" si="208"/>
        <v>Vivian Cressman</v>
      </c>
      <c r="D1891" s="71" t="str" cm="1">
        <f t="array" ref="D1891">_xlfn.IFS(AK1891="1",CONCATENATE(C1891,"Regional"),AK1891="2",CONCATENATE(C1891,"Sectional"),AK1891="3",CONCATENATE(C1891,COUNTIF($C$1:C1891,C1891)))</f>
        <v>Vivian Cressman4</v>
      </c>
      <c r="E1891" s="66">
        <v>45160.333333333336</v>
      </c>
      <c r="F1891" t="s">
        <v>2419</v>
      </c>
      <c r="G1891" s="46">
        <v>14</v>
      </c>
      <c r="H1891" s="46">
        <v>71</v>
      </c>
      <c r="I1891" s="46">
        <v>1</v>
      </c>
      <c r="J1891" t="s">
        <v>453</v>
      </c>
      <c r="K1891" t="s">
        <v>447</v>
      </c>
      <c r="L1891" s="46">
        <v>5234</v>
      </c>
      <c r="M1891" s="46">
        <v>72</v>
      </c>
      <c r="N1891" s="46">
        <v>71.099999999999994</v>
      </c>
      <c r="O1891" s="46">
        <v>117</v>
      </c>
      <c r="P1891" s="46">
        <f t="shared" si="209"/>
        <v>2</v>
      </c>
      <c r="R1891" s="67" t="s">
        <v>1157</v>
      </c>
      <c r="S1891" s="67">
        <f>COUNTIF(Y$2:$Y$100,R1891)</f>
        <v>0</v>
      </c>
      <c r="V1891" s="67">
        <f t="shared" si="210"/>
        <v>0</v>
      </c>
      <c r="X1891"/>
      <c r="Y1891" s="67" t="str">
        <f t="shared" si="214"/>
        <v xml:space="preserve"> </v>
      </c>
      <c r="AB1891" t="s">
        <v>447</v>
      </c>
      <c r="AC1891" s="46">
        <v>5234</v>
      </c>
      <c r="AD1891" s="46">
        <v>72</v>
      </c>
      <c r="AE1891" s="46">
        <v>71.099999999999994</v>
      </c>
      <c r="AF1891" s="46">
        <v>117</v>
      </c>
      <c r="AH1891" s="70" t="str">
        <f t="shared" si="211"/>
        <v/>
      </c>
      <c r="AI1891" s="70" t="str">
        <f t="shared" si="212"/>
        <v/>
      </c>
      <c r="AJ1891" s="70" t="str">
        <f t="shared" si="213"/>
        <v>X</v>
      </c>
      <c r="AK1891" s="70" t="str" cm="1">
        <f t="array" ref="AK1891">_xlfn.IFS(AH1891&lt;&gt;"","1",AI1891&lt;&gt;"","2",AJ1891&lt;&gt;"","3")</f>
        <v>3</v>
      </c>
    </row>
    <row r="1892" spans="1:37" x14ac:dyDescent="0.25">
      <c r="A1892" t="s">
        <v>456</v>
      </c>
      <c r="B1892" t="s">
        <v>457</v>
      </c>
      <c r="C1892" s="67" t="str">
        <f t="shared" si="208"/>
        <v>Ellen Close</v>
      </c>
      <c r="D1892" s="71" t="str" cm="1">
        <f t="array" ref="D1892">_xlfn.IFS(AK1892="1",CONCATENATE(C1892,"Regional"),AK1892="2",CONCATENATE(C1892,"Sectional"),AK1892="3",CONCATENATE(C1892,COUNTIF($C$1:C1892,C1892)))</f>
        <v>Ellen Close4</v>
      </c>
      <c r="E1892" s="66">
        <v>45160.333333333336</v>
      </c>
      <c r="F1892" t="s">
        <v>2419</v>
      </c>
      <c r="G1892" s="46">
        <v>14</v>
      </c>
      <c r="H1892" s="46">
        <v>79</v>
      </c>
      <c r="I1892" s="46">
        <v>2</v>
      </c>
      <c r="J1892" t="s">
        <v>453</v>
      </c>
      <c r="K1892" t="s">
        <v>447</v>
      </c>
      <c r="L1892" s="46">
        <v>5234</v>
      </c>
      <c r="M1892" s="46">
        <v>72</v>
      </c>
      <c r="N1892" s="46">
        <v>71.099999999999994</v>
      </c>
      <c r="O1892" s="46">
        <v>117</v>
      </c>
      <c r="P1892" s="46">
        <f t="shared" si="209"/>
        <v>2</v>
      </c>
      <c r="R1892" s="67" t="s">
        <v>1160</v>
      </c>
      <c r="S1892" s="67">
        <f>COUNTIF(Y$2:$Y$100,R1892)</f>
        <v>0</v>
      </c>
      <c r="V1892" s="67">
        <f t="shared" si="210"/>
        <v>0</v>
      </c>
      <c r="X1892"/>
      <c r="Y1892" s="67" t="str">
        <f t="shared" si="214"/>
        <v xml:space="preserve"> </v>
      </c>
      <c r="AB1892" t="s">
        <v>447</v>
      </c>
      <c r="AC1892" s="46">
        <v>5234</v>
      </c>
      <c r="AD1892" s="46">
        <v>72</v>
      </c>
      <c r="AE1892" s="46">
        <v>71.099999999999994</v>
      </c>
      <c r="AF1892" s="46">
        <v>117</v>
      </c>
      <c r="AH1892" s="70" t="str">
        <f t="shared" si="211"/>
        <v/>
      </c>
      <c r="AI1892" s="70" t="str">
        <f t="shared" si="212"/>
        <v/>
      </c>
      <c r="AJ1892" s="70" t="str">
        <f t="shared" si="213"/>
        <v>X</v>
      </c>
      <c r="AK1892" s="70" t="str" cm="1">
        <f t="array" ref="AK1892">_xlfn.IFS(AH1892&lt;&gt;"","1",AI1892&lt;&gt;"","2",AJ1892&lt;&gt;"","3")</f>
        <v>3</v>
      </c>
    </row>
    <row r="1893" spans="1:37" x14ac:dyDescent="0.25">
      <c r="A1893" t="s">
        <v>468</v>
      </c>
      <c r="B1893" t="s">
        <v>253</v>
      </c>
      <c r="C1893" s="67" t="str">
        <f t="shared" si="208"/>
        <v>Lily Haessig</v>
      </c>
      <c r="D1893" s="71" t="str" cm="1">
        <f t="array" ref="D1893">_xlfn.IFS(AK1893="1",CONCATENATE(C1893,"Regional"),AK1893="2",CONCATENATE(C1893,"Sectional"),AK1893="3",CONCATENATE(C1893,COUNTIF($C$1:C1893,C1893)))</f>
        <v>Lily Haessig2</v>
      </c>
      <c r="E1893" s="66">
        <v>45160.333333333336</v>
      </c>
      <c r="F1893" t="s">
        <v>2419</v>
      </c>
      <c r="G1893" s="46">
        <v>14</v>
      </c>
      <c r="H1893" s="46">
        <v>84</v>
      </c>
      <c r="I1893" s="46">
        <v>3</v>
      </c>
      <c r="J1893" t="s">
        <v>453</v>
      </c>
      <c r="K1893" t="s">
        <v>447</v>
      </c>
      <c r="L1893" s="46">
        <v>5234</v>
      </c>
      <c r="M1893" s="46">
        <v>72</v>
      </c>
      <c r="N1893" s="46">
        <v>71.099999999999994</v>
      </c>
      <c r="O1893" s="46">
        <v>117</v>
      </c>
      <c r="P1893" s="46">
        <f t="shared" si="209"/>
        <v>2</v>
      </c>
      <c r="R1893" s="67" t="s">
        <v>1165</v>
      </c>
      <c r="S1893" s="67">
        <f>COUNTIF(Y$2:$Y$100,R1893)</f>
        <v>0</v>
      </c>
      <c r="V1893" s="67">
        <f t="shared" si="210"/>
        <v>0</v>
      </c>
      <c r="X1893"/>
      <c r="Y1893" s="67" t="str">
        <f t="shared" si="214"/>
        <v xml:space="preserve"> </v>
      </c>
      <c r="AB1893" t="s">
        <v>447</v>
      </c>
      <c r="AC1893" s="46">
        <v>5234</v>
      </c>
      <c r="AD1893" s="46">
        <v>72</v>
      </c>
      <c r="AE1893" s="46">
        <v>71.099999999999994</v>
      </c>
      <c r="AF1893" s="46">
        <v>117</v>
      </c>
      <c r="AH1893" s="70" t="str">
        <f t="shared" si="211"/>
        <v/>
      </c>
      <c r="AI1893" s="70" t="str">
        <f t="shared" si="212"/>
        <v/>
      </c>
      <c r="AJ1893" s="70" t="str">
        <f t="shared" si="213"/>
        <v>X</v>
      </c>
      <c r="AK1893" s="70" t="str" cm="1">
        <f t="array" ref="AK1893">_xlfn.IFS(AH1893&lt;&gt;"","1",AI1893&lt;&gt;"","2",AJ1893&lt;&gt;"","3")</f>
        <v>3</v>
      </c>
    </row>
    <row r="1894" spans="1:37" x14ac:dyDescent="0.25">
      <c r="A1894" t="s">
        <v>377</v>
      </c>
      <c r="B1894" t="s">
        <v>570</v>
      </c>
      <c r="C1894" s="67" t="str">
        <f t="shared" si="208"/>
        <v>Sydney Weiss</v>
      </c>
      <c r="D1894" s="71" t="str" cm="1">
        <f t="array" ref="D1894">_xlfn.IFS(AK1894="1",CONCATENATE(C1894,"Regional"),AK1894="2",CONCATENATE(C1894,"Sectional"),AK1894="3",CONCATENATE(C1894,COUNTIF($C$1:C1894,C1894)))</f>
        <v>Sydney Weiss4</v>
      </c>
      <c r="E1894" s="66">
        <v>45160.333333333336</v>
      </c>
      <c r="F1894" t="s">
        <v>2419</v>
      </c>
      <c r="G1894" s="46">
        <v>14</v>
      </c>
      <c r="H1894" s="46">
        <v>86</v>
      </c>
      <c r="I1894" s="46">
        <v>4</v>
      </c>
      <c r="J1894" t="s">
        <v>453</v>
      </c>
      <c r="K1894" t="s">
        <v>447</v>
      </c>
      <c r="L1894" s="46">
        <v>5234</v>
      </c>
      <c r="M1894" s="46">
        <v>72</v>
      </c>
      <c r="N1894" s="46">
        <v>71.099999999999994</v>
      </c>
      <c r="O1894" s="46">
        <v>117</v>
      </c>
      <c r="P1894" s="46">
        <f t="shared" si="209"/>
        <v>2</v>
      </c>
      <c r="R1894" s="67" t="s">
        <v>2742</v>
      </c>
      <c r="S1894" s="67">
        <f>COUNTIF(Y$2:$Y$100,R1894)</f>
        <v>0</v>
      </c>
      <c r="V1894" s="67">
        <f t="shared" si="210"/>
        <v>0</v>
      </c>
      <c r="X1894"/>
      <c r="Y1894" s="67" t="str">
        <f t="shared" si="214"/>
        <v xml:space="preserve"> </v>
      </c>
      <c r="AB1894" t="s">
        <v>447</v>
      </c>
      <c r="AC1894" s="46">
        <v>5234</v>
      </c>
      <c r="AD1894" s="46">
        <v>72</v>
      </c>
      <c r="AE1894" s="46">
        <v>71.099999999999994</v>
      </c>
      <c r="AF1894" s="46">
        <v>117</v>
      </c>
      <c r="AH1894" s="70" t="str">
        <f t="shared" si="211"/>
        <v/>
      </c>
      <c r="AI1894" s="70" t="str">
        <f t="shared" si="212"/>
        <v/>
      </c>
      <c r="AJ1894" s="70" t="str">
        <f t="shared" si="213"/>
        <v>X</v>
      </c>
      <c r="AK1894" s="70" t="str" cm="1">
        <f t="array" ref="AK1894">_xlfn.IFS(AH1894&lt;&gt;"","1",AI1894&lt;&gt;"","2",AJ1894&lt;&gt;"","3")</f>
        <v>3</v>
      </c>
    </row>
    <row r="1895" spans="1:37" x14ac:dyDescent="0.25">
      <c r="A1895" t="s">
        <v>382</v>
      </c>
      <c r="B1895" t="s">
        <v>532</v>
      </c>
      <c r="C1895" s="67" t="str">
        <f t="shared" si="208"/>
        <v>Maddy Wilcox</v>
      </c>
      <c r="D1895" s="71" t="str" cm="1">
        <f t="array" ref="D1895">_xlfn.IFS(AK1895="1",CONCATENATE(C1895,"Regional"),AK1895="2",CONCATENATE(C1895,"Sectional"),AK1895="3",CONCATENATE(C1895,COUNTIF($C$1:C1895,C1895)))</f>
        <v>Maddy Wilcox4</v>
      </c>
      <c r="E1895" s="66">
        <v>45160.333333333336</v>
      </c>
      <c r="F1895" t="s">
        <v>2419</v>
      </c>
      <c r="G1895" s="46">
        <v>14</v>
      </c>
      <c r="H1895" s="46">
        <v>87</v>
      </c>
      <c r="I1895" s="46">
        <v>5</v>
      </c>
      <c r="J1895" t="s">
        <v>453</v>
      </c>
      <c r="K1895" t="s">
        <v>447</v>
      </c>
      <c r="L1895" s="46">
        <v>5234</v>
      </c>
      <c r="M1895" s="46">
        <v>72</v>
      </c>
      <c r="N1895" s="46">
        <v>71.099999999999994</v>
      </c>
      <c r="O1895" s="46">
        <v>117</v>
      </c>
      <c r="P1895" s="46">
        <f t="shared" si="209"/>
        <v>2</v>
      </c>
      <c r="R1895" s="67" t="s">
        <v>3383</v>
      </c>
      <c r="S1895" s="67">
        <f>COUNTIF(Y$2:$Y$100,R1895)</f>
        <v>0</v>
      </c>
      <c r="V1895" s="67">
        <f t="shared" si="210"/>
        <v>0</v>
      </c>
      <c r="X1895"/>
      <c r="Y1895" s="67" t="str">
        <f t="shared" si="214"/>
        <v xml:space="preserve"> </v>
      </c>
      <c r="AB1895" t="s">
        <v>447</v>
      </c>
      <c r="AC1895" s="46">
        <v>5234</v>
      </c>
      <c r="AD1895" s="46">
        <v>72</v>
      </c>
      <c r="AE1895" s="46">
        <v>71.099999999999994</v>
      </c>
      <c r="AF1895" s="46">
        <v>117</v>
      </c>
      <c r="AH1895" s="70" t="str">
        <f t="shared" si="211"/>
        <v/>
      </c>
      <c r="AI1895" s="70" t="str">
        <f t="shared" si="212"/>
        <v/>
      </c>
      <c r="AJ1895" s="70" t="str">
        <f t="shared" si="213"/>
        <v>X</v>
      </c>
      <c r="AK1895" s="70" t="str" cm="1">
        <f t="array" ref="AK1895">_xlfn.IFS(AH1895&lt;&gt;"","1",AI1895&lt;&gt;"","2",AJ1895&lt;&gt;"","3")</f>
        <v>3</v>
      </c>
    </row>
    <row r="1896" spans="1:37" x14ac:dyDescent="0.25">
      <c r="A1896" t="s">
        <v>485</v>
      </c>
      <c r="B1896" t="s">
        <v>428</v>
      </c>
      <c r="C1896" s="67" t="str">
        <f t="shared" si="208"/>
        <v>Annika Jafferis</v>
      </c>
      <c r="D1896" s="71" t="str" cm="1">
        <f t="array" ref="D1896">_xlfn.IFS(AK1896="1",CONCATENATE(C1896,"Regional"),AK1896="2",CONCATENATE(C1896,"Sectional"),AK1896="3",CONCATENATE(C1896,COUNTIF($C$1:C1896,C1896)))</f>
        <v>Annika Jafferis4</v>
      </c>
      <c r="E1896" s="66">
        <v>45160.333333333336</v>
      </c>
      <c r="F1896" t="s">
        <v>2419</v>
      </c>
      <c r="G1896" s="46">
        <v>14</v>
      </c>
      <c r="H1896" s="46">
        <v>89</v>
      </c>
      <c r="I1896" s="46">
        <v>6</v>
      </c>
      <c r="J1896" t="s">
        <v>453</v>
      </c>
      <c r="K1896" t="s">
        <v>447</v>
      </c>
      <c r="L1896" s="46">
        <v>5234</v>
      </c>
      <c r="M1896" s="46">
        <v>72</v>
      </c>
      <c r="N1896" s="46">
        <v>71.099999999999994</v>
      </c>
      <c r="O1896" s="46">
        <v>117</v>
      </c>
      <c r="P1896" s="46">
        <f t="shared" si="209"/>
        <v>2</v>
      </c>
      <c r="R1896" s="67" t="s">
        <v>1176</v>
      </c>
      <c r="S1896" s="67">
        <f>COUNTIF(Y$2:$Y$100,R1896)</f>
        <v>0</v>
      </c>
      <c r="V1896" s="67">
        <f t="shared" si="210"/>
        <v>0</v>
      </c>
      <c r="X1896"/>
      <c r="Y1896" s="67" t="str">
        <f t="shared" si="214"/>
        <v xml:space="preserve"> </v>
      </c>
      <c r="AB1896" t="s">
        <v>447</v>
      </c>
      <c r="AC1896" s="46">
        <v>5234</v>
      </c>
      <c r="AD1896" s="46">
        <v>72</v>
      </c>
      <c r="AE1896" s="46">
        <v>71.099999999999994</v>
      </c>
      <c r="AF1896" s="46">
        <v>117</v>
      </c>
      <c r="AH1896" s="70" t="str">
        <f t="shared" si="211"/>
        <v/>
      </c>
      <c r="AI1896" s="70" t="str">
        <f t="shared" si="212"/>
        <v/>
      </c>
      <c r="AJ1896" s="70" t="str">
        <f t="shared" si="213"/>
        <v>X</v>
      </c>
      <c r="AK1896" s="70" t="str" cm="1">
        <f t="array" ref="AK1896">_xlfn.IFS(AH1896&lt;&gt;"","1",AI1896&lt;&gt;"","2",AJ1896&lt;&gt;"","3")</f>
        <v>3</v>
      </c>
    </row>
    <row r="1897" spans="1:37" x14ac:dyDescent="0.25">
      <c r="A1897" t="s">
        <v>668</v>
      </c>
      <c r="B1897" t="s">
        <v>669</v>
      </c>
      <c r="C1897" s="67" t="str">
        <f t="shared" si="208"/>
        <v>Teya Capps</v>
      </c>
      <c r="D1897" s="71" t="str" cm="1">
        <f t="array" ref="D1897">_xlfn.IFS(AK1897="1",CONCATENATE(C1897,"Regional"),AK1897="2",CONCATENATE(C1897,"Sectional"),AK1897="3",CONCATENATE(C1897,COUNTIF($C$1:C1897,C1897)))</f>
        <v>Teya Capps2</v>
      </c>
      <c r="E1897" s="66">
        <v>45160.333333333336</v>
      </c>
      <c r="F1897" t="s">
        <v>2419</v>
      </c>
      <c r="G1897" s="46">
        <v>14</v>
      </c>
      <c r="H1897" s="46">
        <v>90</v>
      </c>
      <c r="I1897" s="46">
        <v>7</v>
      </c>
      <c r="J1897" t="s">
        <v>453</v>
      </c>
      <c r="K1897" t="s">
        <v>447</v>
      </c>
      <c r="L1897" s="46">
        <v>5234</v>
      </c>
      <c r="M1897" s="46">
        <v>72</v>
      </c>
      <c r="N1897" s="46">
        <v>71.099999999999994</v>
      </c>
      <c r="O1897" s="46">
        <v>117</v>
      </c>
      <c r="P1897" s="46">
        <f t="shared" si="209"/>
        <v>2</v>
      </c>
      <c r="R1897" s="67" t="s">
        <v>1287</v>
      </c>
      <c r="S1897" s="67">
        <f>COUNTIF(Y$2:$Y$100,R1897)</f>
        <v>0</v>
      </c>
      <c r="V1897" s="67">
        <f t="shared" si="210"/>
        <v>0</v>
      </c>
      <c r="X1897"/>
      <c r="Y1897" s="67" t="str">
        <f t="shared" si="214"/>
        <v xml:space="preserve"> </v>
      </c>
      <c r="AB1897" t="s">
        <v>447</v>
      </c>
      <c r="AC1897" s="46">
        <v>5234</v>
      </c>
      <c r="AD1897" s="46">
        <v>72</v>
      </c>
      <c r="AE1897" s="46">
        <v>71.099999999999994</v>
      </c>
      <c r="AF1897" s="46">
        <v>117</v>
      </c>
      <c r="AH1897" s="70" t="str">
        <f t="shared" si="211"/>
        <v/>
      </c>
      <c r="AI1897" s="70" t="str">
        <f t="shared" si="212"/>
        <v/>
      </c>
      <c r="AJ1897" s="70" t="str">
        <f t="shared" si="213"/>
        <v>X</v>
      </c>
      <c r="AK1897" s="70" t="str" cm="1">
        <f t="array" ref="AK1897">_xlfn.IFS(AH1897&lt;&gt;"","1",AI1897&lt;&gt;"","2",AJ1897&lt;&gt;"","3")</f>
        <v>3</v>
      </c>
    </row>
    <row r="1898" spans="1:37" x14ac:dyDescent="0.25">
      <c r="A1898" t="s">
        <v>493</v>
      </c>
      <c r="B1898" t="s">
        <v>494</v>
      </c>
      <c r="C1898" s="67" t="str">
        <f t="shared" si="208"/>
        <v>Maren Wieme</v>
      </c>
      <c r="D1898" s="71" t="str" cm="1">
        <f t="array" ref="D1898">_xlfn.IFS(AK1898="1",CONCATENATE(C1898,"Regional"),AK1898="2",CONCATENATE(C1898,"Sectional"),AK1898="3",CONCATENATE(C1898,COUNTIF($C$1:C1898,C1898)))</f>
        <v>Maren Wieme2</v>
      </c>
      <c r="E1898" s="66">
        <v>45160.333333333336</v>
      </c>
      <c r="F1898" t="s">
        <v>2419</v>
      </c>
      <c r="G1898" s="46">
        <v>14</v>
      </c>
      <c r="H1898" s="46">
        <v>94</v>
      </c>
      <c r="I1898" s="46">
        <v>8</v>
      </c>
      <c r="J1898" t="s">
        <v>453</v>
      </c>
      <c r="K1898" t="s">
        <v>447</v>
      </c>
      <c r="L1898" s="46">
        <v>5234</v>
      </c>
      <c r="M1898" s="46">
        <v>72</v>
      </c>
      <c r="N1898" s="46">
        <v>71.099999999999994</v>
      </c>
      <c r="O1898" s="46">
        <v>117</v>
      </c>
      <c r="P1898" s="46">
        <f t="shared" si="209"/>
        <v>2</v>
      </c>
      <c r="R1898" s="67" t="s">
        <v>1182</v>
      </c>
      <c r="S1898" s="67">
        <f>COUNTIF(Y$2:$Y$100,R1898)</f>
        <v>0</v>
      </c>
      <c r="V1898" s="67">
        <f t="shared" si="210"/>
        <v>0</v>
      </c>
      <c r="X1898"/>
      <c r="Y1898" s="67" t="str">
        <f t="shared" si="214"/>
        <v xml:space="preserve"> </v>
      </c>
      <c r="AB1898" t="s">
        <v>447</v>
      </c>
      <c r="AC1898" s="46">
        <v>5234</v>
      </c>
      <c r="AD1898" s="46">
        <v>72</v>
      </c>
      <c r="AE1898" s="46">
        <v>71.099999999999994</v>
      </c>
      <c r="AF1898" s="46">
        <v>117</v>
      </c>
      <c r="AH1898" s="70" t="str">
        <f t="shared" si="211"/>
        <v/>
      </c>
      <c r="AI1898" s="70" t="str">
        <f t="shared" si="212"/>
        <v/>
      </c>
      <c r="AJ1898" s="70" t="str">
        <f t="shared" si="213"/>
        <v>X</v>
      </c>
      <c r="AK1898" s="70" t="str" cm="1">
        <f t="array" ref="AK1898">_xlfn.IFS(AH1898&lt;&gt;"","1",AI1898&lt;&gt;"","2",AJ1898&lt;&gt;"","3")</f>
        <v>3</v>
      </c>
    </row>
    <row r="1899" spans="1:37" x14ac:dyDescent="0.25">
      <c r="A1899" t="s">
        <v>1609</v>
      </c>
      <c r="B1899" t="s">
        <v>470</v>
      </c>
      <c r="C1899" s="67" t="str">
        <f t="shared" si="208"/>
        <v>Laila Ehiorobo</v>
      </c>
      <c r="D1899" s="71" t="str" cm="1">
        <f t="array" ref="D1899">_xlfn.IFS(AK1899="1",CONCATENATE(C1899,"Regional"),AK1899="2",CONCATENATE(C1899,"Sectional"),AK1899="3",CONCATENATE(C1899,COUNTIF($C$1:C1899,C1899)))</f>
        <v>Laila Ehiorobo2</v>
      </c>
      <c r="E1899" s="66">
        <v>45160.333333333336</v>
      </c>
      <c r="F1899" t="s">
        <v>2419</v>
      </c>
      <c r="G1899" s="46">
        <v>14</v>
      </c>
      <c r="H1899" s="46">
        <v>94</v>
      </c>
      <c r="I1899" s="46">
        <v>8</v>
      </c>
      <c r="J1899" t="s">
        <v>453</v>
      </c>
      <c r="K1899" t="s">
        <v>447</v>
      </c>
      <c r="L1899" s="46">
        <v>5234</v>
      </c>
      <c r="M1899" s="46">
        <v>72</v>
      </c>
      <c r="N1899" s="46">
        <v>71.099999999999994</v>
      </c>
      <c r="O1899" s="46">
        <v>117</v>
      </c>
      <c r="P1899" s="46">
        <f t="shared" si="209"/>
        <v>2</v>
      </c>
      <c r="R1899" s="67" t="s">
        <v>3572</v>
      </c>
      <c r="S1899" s="67">
        <f>COUNTIF(Y$2:$Y$100,R1899)</f>
        <v>0</v>
      </c>
      <c r="V1899" s="67">
        <f t="shared" si="210"/>
        <v>0</v>
      </c>
      <c r="X1899"/>
      <c r="Y1899" s="67" t="str">
        <f t="shared" ref="Y1899:Y1930" si="215">CONCATENATE(W1899," ",X1899)</f>
        <v xml:space="preserve"> </v>
      </c>
      <c r="AB1899" t="s">
        <v>447</v>
      </c>
      <c r="AC1899" s="46">
        <v>5234</v>
      </c>
      <c r="AD1899" s="46">
        <v>72</v>
      </c>
      <c r="AE1899" s="46">
        <v>71.099999999999994</v>
      </c>
      <c r="AF1899" s="46">
        <v>117</v>
      </c>
      <c r="AH1899" s="70" t="str">
        <f t="shared" si="211"/>
        <v/>
      </c>
      <c r="AI1899" s="70" t="str">
        <f t="shared" si="212"/>
        <v/>
      </c>
      <c r="AJ1899" s="70" t="str">
        <f t="shared" si="213"/>
        <v>X</v>
      </c>
      <c r="AK1899" s="70" t="str" cm="1">
        <f t="array" ref="AK1899">_xlfn.IFS(AH1899&lt;&gt;"","1",AI1899&lt;&gt;"","2",AJ1899&lt;&gt;"","3")</f>
        <v>3</v>
      </c>
    </row>
    <row r="1900" spans="1:37" x14ac:dyDescent="0.25">
      <c r="A1900" t="s">
        <v>676</v>
      </c>
      <c r="B1900" t="s">
        <v>524</v>
      </c>
      <c r="C1900" s="67" t="str">
        <f t="shared" si="208"/>
        <v>Isabelle Chang</v>
      </c>
      <c r="D1900" s="71" t="str" cm="1">
        <f t="array" ref="D1900">_xlfn.IFS(AK1900="1",CONCATENATE(C1900,"Regional"),AK1900="2",CONCATENATE(C1900,"Sectional"),AK1900="3",CONCATENATE(C1900,COUNTIF($C$1:C1900,C1900)))</f>
        <v>Isabelle Chang2</v>
      </c>
      <c r="E1900" s="66">
        <v>45160.333333333336</v>
      </c>
      <c r="F1900" t="s">
        <v>2419</v>
      </c>
      <c r="G1900" s="46">
        <v>14</v>
      </c>
      <c r="H1900" s="46">
        <v>99</v>
      </c>
      <c r="I1900" s="46">
        <v>10</v>
      </c>
      <c r="J1900" t="s">
        <v>453</v>
      </c>
      <c r="K1900" t="s">
        <v>447</v>
      </c>
      <c r="L1900" s="46">
        <v>5234</v>
      </c>
      <c r="M1900" s="46">
        <v>72</v>
      </c>
      <c r="N1900" s="46">
        <v>71.099999999999994</v>
      </c>
      <c r="O1900" s="46">
        <v>117</v>
      </c>
      <c r="P1900" s="46">
        <f t="shared" si="209"/>
        <v>2</v>
      </c>
      <c r="R1900" s="67" t="s">
        <v>2970</v>
      </c>
      <c r="S1900" s="67">
        <f>COUNTIF(Y$2:$Y$100,R1900)</f>
        <v>0</v>
      </c>
      <c r="V1900" s="67">
        <f t="shared" si="210"/>
        <v>0</v>
      </c>
      <c r="X1900"/>
      <c r="Y1900" s="67" t="str">
        <f t="shared" si="215"/>
        <v xml:space="preserve"> </v>
      </c>
      <c r="AB1900" t="s">
        <v>447</v>
      </c>
      <c r="AC1900" s="46">
        <v>5234</v>
      </c>
      <c r="AD1900" s="46">
        <v>72</v>
      </c>
      <c r="AE1900" s="46">
        <v>71.099999999999994</v>
      </c>
      <c r="AF1900" s="46">
        <v>117</v>
      </c>
      <c r="AH1900" s="70" t="str">
        <f t="shared" si="211"/>
        <v/>
      </c>
      <c r="AI1900" s="70" t="str">
        <f t="shared" si="212"/>
        <v/>
      </c>
      <c r="AJ1900" s="70" t="str">
        <f t="shared" si="213"/>
        <v>X</v>
      </c>
      <c r="AK1900" s="70" t="str" cm="1">
        <f t="array" ref="AK1900">_xlfn.IFS(AH1900&lt;&gt;"","1",AI1900&lt;&gt;"","2",AJ1900&lt;&gt;"","3")</f>
        <v>3</v>
      </c>
    </row>
    <row r="1901" spans="1:37" x14ac:dyDescent="0.25">
      <c r="A1901" t="s">
        <v>1805</v>
      </c>
      <c r="B1901" t="s">
        <v>458</v>
      </c>
      <c r="C1901" s="67" t="str">
        <f t="shared" si="208"/>
        <v>Lauren Schleeper</v>
      </c>
      <c r="D1901" s="71" t="str" cm="1">
        <f t="array" ref="D1901">_xlfn.IFS(AK1901="1",CONCATENATE(C1901,"Regional"),AK1901="2",CONCATENATE(C1901,"Sectional"),AK1901="3",CONCATENATE(C1901,COUNTIF($C$1:C1901,C1901)))</f>
        <v>Lauren Schleeper2</v>
      </c>
      <c r="E1901" s="66">
        <v>45160.333333333336</v>
      </c>
      <c r="F1901" t="s">
        <v>2419</v>
      </c>
      <c r="G1901" s="46">
        <v>14</v>
      </c>
      <c r="H1901" s="46">
        <v>101</v>
      </c>
      <c r="I1901" s="46">
        <v>11</v>
      </c>
      <c r="J1901" t="s">
        <v>453</v>
      </c>
      <c r="K1901" t="s">
        <v>447</v>
      </c>
      <c r="L1901" s="46">
        <v>5234</v>
      </c>
      <c r="M1901" s="46">
        <v>72</v>
      </c>
      <c r="N1901" s="46">
        <v>71.099999999999994</v>
      </c>
      <c r="O1901" s="46">
        <v>117</v>
      </c>
      <c r="P1901" s="46">
        <f t="shared" si="209"/>
        <v>2</v>
      </c>
      <c r="R1901" s="67" t="s">
        <v>2808</v>
      </c>
      <c r="S1901" s="67">
        <f>COUNTIF(Y$2:$Y$100,R1901)</f>
        <v>0</v>
      </c>
      <c r="V1901" s="67">
        <f t="shared" si="210"/>
        <v>0</v>
      </c>
      <c r="X1901"/>
      <c r="Y1901" s="67" t="str">
        <f t="shared" si="215"/>
        <v xml:space="preserve"> </v>
      </c>
      <c r="AB1901" t="s">
        <v>447</v>
      </c>
      <c r="AC1901" s="46">
        <v>5234</v>
      </c>
      <c r="AD1901" s="46">
        <v>72</v>
      </c>
      <c r="AE1901" s="46">
        <v>71.099999999999994</v>
      </c>
      <c r="AF1901" s="46">
        <v>117</v>
      </c>
      <c r="AH1901" s="70" t="str">
        <f t="shared" si="211"/>
        <v/>
      </c>
      <c r="AI1901" s="70" t="str">
        <f t="shared" si="212"/>
        <v/>
      </c>
      <c r="AJ1901" s="70" t="str">
        <f t="shared" si="213"/>
        <v>X</v>
      </c>
      <c r="AK1901" s="70" t="str" cm="1">
        <f t="array" ref="AK1901">_xlfn.IFS(AH1901&lt;&gt;"","1",AI1901&lt;&gt;"","2",AJ1901&lt;&gt;"","3")</f>
        <v>3</v>
      </c>
    </row>
    <row r="1902" spans="1:37" x14ac:dyDescent="0.25">
      <c r="A1902" t="s">
        <v>338</v>
      </c>
      <c r="B1902" t="s">
        <v>582</v>
      </c>
      <c r="C1902" s="67" t="str">
        <f t="shared" si="208"/>
        <v>Katelyn Rau</v>
      </c>
      <c r="D1902" s="71" t="str" cm="1">
        <f t="array" ref="D1902">_xlfn.IFS(AK1902="1",CONCATENATE(C1902,"Regional"),AK1902="2",CONCATENATE(C1902,"Sectional"),AK1902="3",CONCATENATE(C1902,COUNTIF($C$1:C1902,C1902)))</f>
        <v>Katelyn Rau2</v>
      </c>
      <c r="E1902" s="66">
        <v>45160.333333333336</v>
      </c>
      <c r="F1902" t="s">
        <v>2419</v>
      </c>
      <c r="G1902" s="46">
        <v>14</v>
      </c>
      <c r="H1902" s="46">
        <v>107</v>
      </c>
      <c r="I1902" s="46">
        <v>12</v>
      </c>
      <c r="J1902" t="s">
        <v>453</v>
      </c>
      <c r="K1902" t="s">
        <v>447</v>
      </c>
      <c r="L1902" s="46">
        <v>5234</v>
      </c>
      <c r="M1902" s="46">
        <v>72</v>
      </c>
      <c r="N1902" s="46">
        <v>71.099999999999994</v>
      </c>
      <c r="O1902" s="46">
        <v>117</v>
      </c>
      <c r="P1902" s="46">
        <f t="shared" si="209"/>
        <v>2</v>
      </c>
      <c r="R1902" s="67" t="s">
        <v>2857</v>
      </c>
      <c r="S1902" s="67">
        <f>COUNTIF(Y$2:$Y$100,R1902)</f>
        <v>0</v>
      </c>
      <c r="V1902" s="67">
        <f t="shared" si="210"/>
        <v>0</v>
      </c>
      <c r="X1902"/>
      <c r="Y1902" s="67" t="str">
        <f t="shared" si="215"/>
        <v xml:space="preserve"> </v>
      </c>
      <c r="AB1902" t="s">
        <v>447</v>
      </c>
      <c r="AC1902" s="46">
        <v>5234</v>
      </c>
      <c r="AD1902" s="46">
        <v>72</v>
      </c>
      <c r="AE1902" s="46">
        <v>71.099999999999994</v>
      </c>
      <c r="AF1902" s="46">
        <v>117</v>
      </c>
      <c r="AH1902" s="70" t="str">
        <f t="shared" si="211"/>
        <v/>
      </c>
      <c r="AI1902" s="70" t="str">
        <f t="shared" si="212"/>
        <v/>
      </c>
      <c r="AJ1902" s="70" t="str">
        <f t="shared" si="213"/>
        <v>X</v>
      </c>
      <c r="AK1902" s="70" t="str" cm="1">
        <f t="array" ref="AK1902">_xlfn.IFS(AH1902&lt;&gt;"","1",AI1902&lt;&gt;"","2",AJ1902&lt;&gt;"","3")</f>
        <v>3</v>
      </c>
    </row>
    <row r="1903" spans="1:37" x14ac:dyDescent="0.25">
      <c r="A1903" t="s">
        <v>1951</v>
      </c>
      <c r="B1903" t="s">
        <v>828</v>
      </c>
      <c r="C1903" s="67" t="str">
        <f t="shared" si="208"/>
        <v>Bella Lopez</v>
      </c>
      <c r="D1903" s="71" t="str" cm="1">
        <f t="array" ref="D1903">_xlfn.IFS(AK1903="1",CONCATENATE(C1903,"Regional"),AK1903="2",CONCATENATE(C1903,"Sectional"),AK1903="3",CONCATENATE(C1903,COUNTIF($C$1:C1903,C1903)))</f>
        <v>Bella Lopez2</v>
      </c>
      <c r="E1903" s="66">
        <v>45160.333333333336</v>
      </c>
      <c r="F1903" t="s">
        <v>2419</v>
      </c>
      <c r="G1903" s="46">
        <v>14</v>
      </c>
      <c r="H1903" s="46">
        <v>107</v>
      </c>
      <c r="I1903" s="46">
        <v>12</v>
      </c>
      <c r="J1903" t="s">
        <v>453</v>
      </c>
      <c r="K1903" t="s">
        <v>447</v>
      </c>
      <c r="L1903" s="46">
        <v>5234</v>
      </c>
      <c r="M1903" s="46">
        <v>72</v>
      </c>
      <c r="N1903" s="46">
        <v>71.099999999999994</v>
      </c>
      <c r="O1903" s="46">
        <v>117</v>
      </c>
      <c r="P1903" s="46">
        <f t="shared" si="209"/>
        <v>2</v>
      </c>
      <c r="R1903" s="67" t="s">
        <v>2968</v>
      </c>
      <c r="S1903" s="67">
        <f>COUNTIF(Y$2:$Y$100,R1903)</f>
        <v>0</v>
      </c>
      <c r="V1903" s="67">
        <f t="shared" si="210"/>
        <v>0</v>
      </c>
      <c r="X1903"/>
      <c r="Y1903" s="67" t="str">
        <f t="shared" si="215"/>
        <v xml:space="preserve"> </v>
      </c>
      <c r="AB1903" t="s">
        <v>447</v>
      </c>
      <c r="AC1903" s="46">
        <v>5234</v>
      </c>
      <c r="AD1903" s="46">
        <v>72</v>
      </c>
      <c r="AE1903" s="46">
        <v>71.099999999999994</v>
      </c>
      <c r="AF1903" s="46">
        <v>117</v>
      </c>
      <c r="AH1903" s="70" t="str">
        <f t="shared" si="211"/>
        <v/>
      </c>
      <c r="AI1903" s="70" t="str">
        <f t="shared" si="212"/>
        <v/>
      </c>
      <c r="AJ1903" s="70" t="str">
        <f t="shared" si="213"/>
        <v>X</v>
      </c>
      <c r="AK1903" s="70" t="str" cm="1">
        <f t="array" ref="AK1903">_xlfn.IFS(AH1903&lt;&gt;"","1",AI1903&lt;&gt;"","2",AJ1903&lt;&gt;"","3")</f>
        <v>3</v>
      </c>
    </row>
    <row r="1904" spans="1:37" x14ac:dyDescent="0.25">
      <c r="A1904" t="s">
        <v>1974</v>
      </c>
      <c r="B1904" t="s">
        <v>207</v>
      </c>
      <c r="C1904" s="67" t="str">
        <f t="shared" si="208"/>
        <v>Taylor Davis</v>
      </c>
      <c r="D1904" s="71" t="str" cm="1">
        <f t="array" ref="D1904">_xlfn.IFS(AK1904="1",CONCATENATE(C1904,"Regional"),AK1904="2",CONCATENATE(C1904,"Sectional"),AK1904="3",CONCATENATE(C1904,COUNTIF($C$1:C1904,C1904)))</f>
        <v>Taylor Davis1</v>
      </c>
      <c r="E1904" s="66">
        <v>45160.333333333336</v>
      </c>
      <c r="F1904" t="s">
        <v>2419</v>
      </c>
      <c r="G1904" s="46">
        <v>14</v>
      </c>
      <c r="H1904" s="46">
        <v>109</v>
      </c>
      <c r="I1904" s="46">
        <v>14</v>
      </c>
      <c r="J1904" t="s">
        <v>453</v>
      </c>
      <c r="K1904" t="s">
        <v>447</v>
      </c>
      <c r="L1904" s="46">
        <v>5234</v>
      </c>
      <c r="M1904" s="46">
        <v>72</v>
      </c>
      <c r="N1904" s="46">
        <v>71.099999999999994</v>
      </c>
      <c r="O1904" s="46">
        <v>117</v>
      </c>
      <c r="P1904" s="46">
        <f t="shared" si="209"/>
        <v>2</v>
      </c>
      <c r="R1904" s="67" t="s">
        <v>3621</v>
      </c>
      <c r="S1904" s="67">
        <f>COUNTIF(Y$2:$Y$100,R1904)</f>
        <v>0</v>
      </c>
      <c r="V1904" s="67">
        <f t="shared" si="210"/>
        <v>0</v>
      </c>
      <c r="X1904"/>
      <c r="Y1904" s="67" t="str">
        <f t="shared" si="215"/>
        <v xml:space="preserve"> </v>
      </c>
      <c r="AB1904" t="s">
        <v>447</v>
      </c>
      <c r="AC1904" s="46">
        <v>5234</v>
      </c>
      <c r="AD1904" s="46">
        <v>72</v>
      </c>
      <c r="AE1904" s="46">
        <v>71.099999999999994</v>
      </c>
      <c r="AF1904" s="46">
        <v>117</v>
      </c>
      <c r="AH1904" s="70" t="str">
        <f t="shared" si="211"/>
        <v/>
      </c>
      <c r="AI1904" s="70" t="str">
        <f t="shared" si="212"/>
        <v/>
      </c>
      <c r="AJ1904" s="70" t="str">
        <f t="shared" si="213"/>
        <v>X</v>
      </c>
      <c r="AK1904" s="70" t="str" cm="1">
        <f t="array" ref="AK1904">_xlfn.IFS(AH1904&lt;&gt;"","1",AI1904&lt;&gt;"","2",AJ1904&lt;&gt;"","3")</f>
        <v>3</v>
      </c>
    </row>
    <row r="1905" spans="1:37" x14ac:dyDescent="0.25">
      <c r="A1905" t="s">
        <v>521</v>
      </c>
      <c r="B1905" t="s">
        <v>416</v>
      </c>
      <c r="C1905" s="67" t="str">
        <f t="shared" si="208"/>
        <v>Sarah Chaffee</v>
      </c>
      <c r="D1905" s="71" t="str" cm="1">
        <f t="array" ref="D1905">_xlfn.IFS(AK1905="1",CONCATENATE(C1905,"Regional"),AK1905="2",CONCATENATE(C1905,"Sectional"),AK1905="3",CONCATENATE(C1905,COUNTIF($C$1:C1905,C1905)))</f>
        <v>Sarah Chaffee4</v>
      </c>
      <c r="E1905" s="66">
        <v>45160.333333333336</v>
      </c>
      <c r="F1905" t="s">
        <v>2616</v>
      </c>
      <c r="G1905" s="46">
        <v>53</v>
      </c>
      <c r="H1905" s="46">
        <v>81</v>
      </c>
      <c r="I1905" s="46">
        <v>1</v>
      </c>
      <c r="J1905" t="s">
        <v>100</v>
      </c>
      <c r="K1905" t="s">
        <v>43</v>
      </c>
      <c r="L1905" s="46">
        <v>4710</v>
      </c>
      <c r="M1905" s="46">
        <v>72</v>
      </c>
      <c r="N1905" s="46">
        <v>67.5</v>
      </c>
      <c r="O1905" s="46">
        <v>119</v>
      </c>
      <c r="P1905" s="46">
        <f t="shared" si="209"/>
        <v>2</v>
      </c>
      <c r="R1905" s="67" t="s">
        <v>1198</v>
      </c>
      <c r="S1905" s="67">
        <f>COUNTIF(Y$2:$Y$100,R1905)</f>
        <v>0</v>
      </c>
      <c r="V1905" s="67">
        <f t="shared" si="210"/>
        <v>0</v>
      </c>
      <c r="X1905"/>
      <c r="Y1905" s="67" t="str">
        <f t="shared" si="215"/>
        <v xml:space="preserve"> </v>
      </c>
      <c r="AB1905" t="s">
        <v>43</v>
      </c>
      <c r="AC1905" s="46">
        <v>4710</v>
      </c>
      <c r="AD1905" s="46">
        <v>72</v>
      </c>
      <c r="AE1905" s="46">
        <v>67.5</v>
      </c>
      <c r="AF1905" s="46">
        <v>119</v>
      </c>
      <c r="AH1905" s="70" t="str">
        <f t="shared" si="211"/>
        <v/>
      </c>
      <c r="AI1905" s="70" t="str">
        <f t="shared" si="212"/>
        <v/>
      </c>
      <c r="AJ1905" s="70" t="str">
        <f t="shared" si="213"/>
        <v>X</v>
      </c>
      <c r="AK1905" s="70" t="str" cm="1">
        <f t="array" ref="AK1905">_xlfn.IFS(AH1905&lt;&gt;"","1",AI1905&lt;&gt;"","2",AJ1905&lt;&gt;"","3")</f>
        <v>3</v>
      </c>
    </row>
    <row r="1906" spans="1:37" x14ac:dyDescent="0.25">
      <c r="A1906" t="s">
        <v>534</v>
      </c>
      <c r="B1906" t="s">
        <v>653</v>
      </c>
      <c r="C1906" s="67" t="str">
        <f t="shared" si="208"/>
        <v>Addy Seaholm</v>
      </c>
      <c r="D1906" s="71" t="str" cm="1">
        <f t="array" ref="D1906">_xlfn.IFS(AK1906="1",CONCATENATE(C1906,"Regional"),AK1906="2",CONCATENATE(C1906,"Sectional"),AK1906="3",CONCATENATE(C1906,COUNTIF($C$1:C1906,C1906)))</f>
        <v>Addy Seaholm4</v>
      </c>
      <c r="E1906" s="66">
        <v>45160.333333333336</v>
      </c>
      <c r="F1906" t="s">
        <v>2616</v>
      </c>
      <c r="G1906" s="46">
        <v>53</v>
      </c>
      <c r="H1906" s="46">
        <v>82</v>
      </c>
      <c r="I1906" s="46">
        <v>2</v>
      </c>
      <c r="J1906" t="s">
        <v>100</v>
      </c>
      <c r="K1906" t="s">
        <v>43</v>
      </c>
      <c r="L1906" s="46">
        <v>4710</v>
      </c>
      <c r="M1906" s="46">
        <v>72</v>
      </c>
      <c r="N1906" s="46">
        <v>67.5</v>
      </c>
      <c r="O1906" s="46">
        <v>119</v>
      </c>
      <c r="P1906" s="46">
        <f t="shared" si="209"/>
        <v>2</v>
      </c>
      <c r="R1906" s="67" t="s">
        <v>2757</v>
      </c>
      <c r="S1906" s="67">
        <f>COUNTIF(Y$2:$Y$100,R1906)</f>
        <v>0</v>
      </c>
      <c r="V1906" s="67">
        <f t="shared" si="210"/>
        <v>0</v>
      </c>
      <c r="X1906"/>
      <c r="Y1906" s="67" t="str">
        <f t="shared" si="215"/>
        <v xml:space="preserve"> </v>
      </c>
      <c r="AB1906" t="s">
        <v>43</v>
      </c>
      <c r="AC1906" s="46">
        <v>4710</v>
      </c>
      <c r="AD1906" s="46">
        <v>72</v>
      </c>
      <c r="AE1906" s="46">
        <v>67.5</v>
      </c>
      <c r="AF1906" s="46">
        <v>119</v>
      </c>
      <c r="AH1906" s="70" t="str">
        <f t="shared" si="211"/>
        <v/>
      </c>
      <c r="AI1906" s="70" t="str">
        <f t="shared" si="212"/>
        <v/>
      </c>
      <c r="AJ1906" s="70" t="str">
        <f t="shared" si="213"/>
        <v>X</v>
      </c>
      <c r="AK1906" s="70" t="str" cm="1">
        <f t="array" ref="AK1906">_xlfn.IFS(AH1906&lt;&gt;"","1",AI1906&lt;&gt;"","2",AJ1906&lt;&gt;"","3")</f>
        <v>3</v>
      </c>
    </row>
    <row r="1907" spans="1:37" x14ac:dyDescent="0.25">
      <c r="A1907" t="s">
        <v>961</v>
      </c>
      <c r="B1907" t="s">
        <v>962</v>
      </c>
      <c r="C1907" s="67" t="str">
        <f t="shared" si="208"/>
        <v>Karalyn Skinner</v>
      </c>
      <c r="D1907" s="71" t="str" cm="1">
        <f t="array" ref="D1907">_xlfn.IFS(AK1907="1",CONCATENATE(C1907,"Regional"),AK1907="2",CONCATENATE(C1907,"Sectional"),AK1907="3",CONCATENATE(C1907,COUNTIF($C$1:C1907,C1907)))</f>
        <v>Karalyn Skinner3</v>
      </c>
      <c r="E1907" s="66">
        <v>45160.333333333336</v>
      </c>
      <c r="F1907" t="s">
        <v>2616</v>
      </c>
      <c r="G1907" s="46">
        <v>53</v>
      </c>
      <c r="H1907" s="46">
        <v>82</v>
      </c>
      <c r="I1907" s="46">
        <v>2</v>
      </c>
      <c r="J1907" t="s">
        <v>100</v>
      </c>
      <c r="K1907" t="s">
        <v>43</v>
      </c>
      <c r="L1907" s="46">
        <v>4710</v>
      </c>
      <c r="M1907" s="46">
        <v>72</v>
      </c>
      <c r="N1907" s="46">
        <v>67.5</v>
      </c>
      <c r="O1907" s="46">
        <v>119</v>
      </c>
      <c r="P1907" s="46">
        <f t="shared" si="209"/>
        <v>2</v>
      </c>
      <c r="R1907" s="67" t="s">
        <v>1476</v>
      </c>
      <c r="S1907" s="67">
        <f>COUNTIF(Y$2:$Y$100,R1907)</f>
        <v>0</v>
      </c>
      <c r="V1907" s="67">
        <f t="shared" si="210"/>
        <v>0</v>
      </c>
      <c r="X1907"/>
      <c r="Y1907" s="67" t="str">
        <f t="shared" si="215"/>
        <v xml:space="preserve"> </v>
      </c>
      <c r="AB1907" t="s">
        <v>43</v>
      </c>
      <c r="AC1907" s="46">
        <v>4710</v>
      </c>
      <c r="AD1907" s="46">
        <v>72</v>
      </c>
      <c r="AE1907" s="46">
        <v>67.5</v>
      </c>
      <c r="AF1907" s="46">
        <v>119</v>
      </c>
      <c r="AH1907" s="70" t="str">
        <f t="shared" si="211"/>
        <v/>
      </c>
      <c r="AI1907" s="70" t="str">
        <f t="shared" si="212"/>
        <v/>
      </c>
      <c r="AJ1907" s="70" t="str">
        <f t="shared" si="213"/>
        <v>X</v>
      </c>
      <c r="AK1907" s="70" t="str" cm="1">
        <f t="array" ref="AK1907">_xlfn.IFS(AH1907&lt;&gt;"","1",AI1907&lt;&gt;"","2",AJ1907&lt;&gt;"","3")</f>
        <v>3</v>
      </c>
    </row>
    <row r="1908" spans="1:37" x14ac:dyDescent="0.25">
      <c r="A1908" t="s">
        <v>208</v>
      </c>
      <c r="B1908" t="s">
        <v>209</v>
      </c>
      <c r="C1908" s="67" t="str">
        <f t="shared" si="208"/>
        <v>Kaitlyn Bohl</v>
      </c>
      <c r="D1908" s="71" t="str" cm="1">
        <f t="array" ref="D1908">_xlfn.IFS(AK1908="1",CONCATENATE(C1908,"Regional"),AK1908="2",CONCATENATE(C1908,"Sectional"),AK1908="3",CONCATENATE(C1908,COUNTIF($C$1:C1908,C1908)))</f>
        <v>Kaitlyn Bohl3</v>
      </c>
      <c r="E1908" s="66">
        <v>45160.333333333336</v>
      </c>
      <c r="F1908" t="s">
        <v>2616</v>
      </c>
      <c r="G1908" s="46">
        <v>53</v>
      </c>
      <c r="H1908" s="46">
        <v>82</v>
      </c>
      <c r="I1908" s="46">
        <v>2</v>
      </c>
      <c r="J1908" t="s">
        <v>100</v>
      </c>
      <c r="K1908" t="s">
        <v>43</v>
      </c>
      <c r="L1908" s="46">
        <v>4710</v>
      </c>
      <c r="M1908" s="46">
        <v>72</v>
      </c>
      <c r="N1908" s="46">
        <v>67.5</v>
      </c>
      <c r="O1908" s="46">
        <v>119</v>
      </c>
      <c r="P1908" s="46">
        <f t="shared" si="209"/>
        <v>2</v>
      </c>
      <c r="R1908" s="67" t="s">
        <v>2756</v>
      </c>
      <c r="S1908" s="67">
        <f>COUNTIF(Y$2:$Y$100,R1908)</f>
        <v>0</v>
      </c>
      <c r="V1908" s="67">
        <f t="shared" si="210"/>
        <v>0</v>
      </c>
      <c r="X1908"/>
      <c r="Y1908" s="67" t="str">
        <f t="shared" si="215"/>
        <v xml:space="preserve"> </v>
      </c>
      <c r="AB1908" t="s">
        <v>43</v>
      </c>
      <c r="AC1908" s="46">
        <v>4710</v>
      </c>
      <c r="AD1908" s="46">
        <v>72</v>
      </c>
      <c r="AE1908" s="46">
        <v>67.5</v>
      </c>
      <c r="AF1908" s="46">
        <v>119</v>
      </c>
      <c r="AH1908" s="70" t="str">
        <f t="shared" si="211"/>
        <v/>
      </c>
      <c r="AI1908" s="70" t="str">
        <f t="shared" si="212"/>
        <v/>
      </c>
      <c r="AJ1908" s="70" t="str">
        <f t="shared" si="213"/>
        <v>X</v>
      </c>
      <c r="AK1908" s="70" t="str" cm="1">
        <f t="array" ref="AK1908">_xlfn.IFS(AH1908&lt;&gt;"","1",AI1908&lt;&gt;"","2",AJ1908&lt;&gt;"","3")</f>
        <v>3</v>
      </c>
    </row>
    <row r="1909" spans="1:37" x14ac:dyDescent="0.25">
      <c r="A1909" t="s">
        <v>289</v>
      </c>
      <c r="B1909" t="s">
        <v>490</v>
      </c>
      <c r="C1909" s="67" t="str">
        <f t="shared" si="208"/>
        <v>Ellie Krueger</v>
      </c>
      <c r="D1909" s="71" t="str" cm="1">
        <f t="array" ref="D1909">_xlfn.IFS(AK1909="1",CONCATENATE(C1909,"Regional"),AK1909="2",CONCATENATE(C1909,"Sectional"),AK1909="3",CONCATENATE(C1909,COUNTIF($C$1:C1909,C1909)))</f>
        <v>Ellie Krueger4</v>
      </c>
      <c r="E1909" s="66">
        <v>45160.333333333336</v>
      </c>
      <c r="F1909" t="s">
        <v>2616</v>
      </c>
      <c r="G1909" s="46">
        <v>53</v>
      </c>
      <c r="H1909" s="46">
        <v>85</v>
      </c>
      <c r="I1909" s="46">
        <v>5</v>
      </c>
      <c r="J1909" t="s">
        <v>100</v>
      </c>
      <c r="K1909" t="s">
        <v>43</v>
      </c>
      <c r="L1909" s="46">
        <v>4710</v>
      </c>
      <c r="M1909" s="46">
        <v>72</v>
      </c>
      <c r="N1909" s="46">
        <v>67.5</v>
      </c>
      <c r="O1909" s="46">
        <v>119</v>
      </c>
      <c r="P1909" s="46">
        <f t="shared" si="209"/>
        <v>2</v>
      </c>
      <c r="R1909" s="67" t="s">
        <v>1204</v>
      </c>
      <c r="S1909" s="67">
        <f>COUNTIF(Y$2:$Y$100,R1909)</f>
        <v>0</v>
      </c>
      <c r="V1909" s="67">
        <f t="shared" si="210"/>
        <v>0</v>
      </c>
      <c r="X1909"/>
      <c r="Y1909" s="67" t="str">
        <f t="shared" si="215"/>
        <v xml:space="preserve"> </v>
      </c>
      <c r="AB1909" t="s">
        <v>43</v>
      </c>
      <c r="AC1909" s="46">
        <v>4710</v>
      </c>
      <c r="AD1909" s="46">
        <v>72</v>
      </c>
      <c r="AE1909" s="46">
        <v>67.5</v>
      </c>
      <c r="AF1909" s="46">
        <v>119</v>
      </c>
      <c r="AH1909" s="70" t="str">
        <f t="shared" si="211"/>
        <v/>
      </c>
      <c r="AI1909" s="70" t="str">
        <f t="shared" si="212"/>
        <v/>
      </c>
      <c r="AJ1909" s="70" t="str">
        <f t="shared" si="213"/>
        <v>X</v>
      </c>
      <c r="AK1909" s="70" t="str" cm="1">
        <f t="array" ref="AK1909">_xlfn.IFS(AH1909&lt;&gt;"","1",AI1909&lt;&gt;"","2",AJ1909&lt;&gt;"","3")</f>
        <v>3</v>
      </c>
    </row>
    <row r="1910" spans="1:37" x14ac:dyDescent="0.25">
      <c r="A1910" t="s">
        <v>519</v>
      </c>
      <c r="B1910" t="s">
        <v>520</v>
      </c>
      <c r="C1910" s="67" t="str">
        <f t="shared" si="208"/>
        <v>Mahlia McCane</v>
      </c>
      <c r="D1910" s="71" t="str" cm="1">
        <f t="array" ref="D1910">_xlfn.IFS(AK1910="1",CONCATENATE(C1910,"Regional"),AK1910="2",CONCATENATE(C1910,"Sectional"),AK1910="3",CONCATENATE(C1910,COUNTIF($C$1:C1910,C1910)))</f>
        <v>Mahlia McCane4</v>
      </c>
      <c r="E1910" s="66">
        <v>45160.333333333336</v>
      </c>
      <c r="F1910" t="s">
        <v>2616</v>
      </c>
      <c r="G1910" s="46">
        <v>53</v>
      </c>
      <c r="H1910" s="46">
        <v>87</v>
      </c>
      <c r="I1910" s="46">
        <v>6</v>
      </c>
      <c r="J1910" t="s">
        <v>100</v>
      </c>
      <c r="K1910" t="s">
        <v>43</v>
      </c>
      <c r="L1910" s="46">
        <v>4710</v>
      </c>
      <c r="M1910" s="46">
        <v>72</v>
      </c>
      <c r="N1910" s="46">
        <v>67.5</v>
      </c>
      <c r="O1910" s="46">
        <v>119</v>
      </c>
      <c r="P1910" s="46">
        <f t="shared" si="209"/>
        <v>2</v>
      </c>
      <c r="R1910" s="67" t="s">
        <v>1197</v>
      </c>
      <c r="S1910" s="67">
        <f>COUNTIF(Y$2:$Y$100,R1910)</f>
        <v>0</v>
      </c>
      <c r="V1910" s="67">
        <f t="shared" si="210"/>
        <v>0</v>
      </c>
      <c r="X1910"/>
      <c r="Y1910" s="67" t="str">
        <f t="shared" si="215"/>
        <v xml:space="preserve"> </v>
      </c>
      <c r="AB1910" t="s">
        <v>43</v>
      </c>
      <c r="AC1910" s="46">
        <v>4710</v>
      </c>
      <c r="AD1910" s="46">
        <v>72</v>
      </c>
      <c r="AE1910" s="46">
        <v>67.5</v>
      </c>
      <c r="AF1910" s="46">
        <v>119</v>
      </c>
      <c r="AH1910" s="70" t="str">
        <f t="shared" si="211"/>
        <v/>
      </c>
      <c r="AI1910" s="70" t="str">
        <f t="shared" si="212"/>
        <v/>
      </c>
      <c r="AJ1910" s="70" t="str">
        <f t="shared" si="213"/>
        <v>X</v>
      </c>
      <c r="AK1910" s="70" t="str" cm="1">
        <f t="array" ref="AK1910">_xlfn.IFS(AH1910&lt;&gt;"","1",AI1910&lt;&gt;"","2",AJ1910&lt;&gt;"","3")</f>
        <v>3</v>
      </c>
    </row>
    <row r="1911" spans="1:37" x14ac:dyDescent="0.25">
      <c r="A1911" t="s">
        <v>708</v>
      </c>
      <c r="B1911" t="s">
        <v>709</v>
      </c>
      <c r="C1911" s="67" t="str">
        <f t="shared" si="208"/>
        <v>McKenna Zignego</v>
      </c>
      <c r="D1911" s="71" t="str" cm="1">
        <f t="array" ref="D1911">_xlfn.IFS(AK1911="1",CONCATENATE(C1911,"Regional"),AK1911="2",CONCATENATE(C1911,"Sectional"),AK1911="3",CONCATENATE(C1911,COUNTIF($C$1:C1911,C1911)))</f>
        <v>McKenna Zignego4</v>
      </c>
      <c r="E1911" s="66">
        <v>45160.333333333336</v>
      </c>
      <c r="F1911" t="s">
        <v>2616</v>
      </c>
      <c r="G1911" s="46">
        <v>53</v>
      </c>
      <c r="H1911" s="46">
        <v>88</v>
      </c>
      <c r="I1911" s="46">
        <v>7</v>
      </c>
      <c r="J1911" t="s">
        <v>100</v>
      </c>
      <c r="K1911" t="s">
        <v>43</v>
      </c>
      <c r="L1911" s="46">
        <v>4710</v>
      </c>
      <c r="M1911" s="46">
        <v>72</v>
      </c>
      <c r="N1911" s="46">
        <v>67.5</v>
      </c>
      <c r="O1911" s="46">
        <v>119</v>
      </c>
      <c r="P1911" s="46">
        <f t="shared" si="209"/>
        <v>2</v>
      </c>
      <c r="R1911" s="67" t="s">
        <v>1309</v>
      </c>
      <c r="S1911" s="67">
        <f>COUNTIF(Y$2:$Y$100,R1911)</f>
        <v>0</v>
      </c>
      <c r="V1911" s="67">
        <f t="shared" si="210"/>
        <v>0</v>
      </c>
      <c r="X1911"/>
      <c r="Y1911" s="67" t="str">
        <f t="shared" si="215"/>
        <v xml:space="preserve"> </v>
      </c>
      <c r="AB1911" t="s">
        <v>43</v>
      </c>
      <c r="AC1911" s="46">
        <v>4710</v>
      </c>
      <c r="AD1911" s="46">
        <v>72</v>
      </c>
      <c r="AE1911" s="46">
        <v>67.5</v>
      </c>
      <c r="AF1911" s="46">
        <v>119</v>
      </c>
      <c r="AH1911" s="70" t="str">
        <f t="shared" si="211"/>
        <v/>
      </c>
      <c r="AI1911" s="70" t="str">
        <f t="shared" si="212"/>
        <v/>
      </c>
      <c r="AJ1911" s="70" t="str">
        <f t="shared" si="213"/>
        <v>X</v>
      </c>
      <c r="AK1911" s="70" t="str" cm="1">
        <f t="array" ref="AK1911">_xlfn.IFS(AH1911&lt;&gt;"","1",AI1911&lt;&gt;"","2",AJ1911&lt;&gt;"","3")</f>
        <v>3</v>
      </c>
    </row>
    <row r="1912" spans="1:37" x14ac:dyDescent="0.25">
      <c r="A1912" t="s">
        <v>256</v>
      </c>
      <c r="B1912" t="s">
        <v>353</v>
      </c>
      <c r="C1912" s="67" t="str">
        <f t="shared" si="208"/>
        <v>Olivia Grothaus</v>
      </c>
      <c r="D1912" s="71" t="str" cm="1">
        <f t="array" ref="D1912">_xlfn.IFS(AK1912="1",CONCATENATE(C1912,"Regional"),AK1912="2",CONCATENATE(C1912,"Sectional"),AK1912="3",CONCATENATE(C1912,COUNTIF($C$1:C1912,C1912)))</f>
        <v>Olivia Grothaus4</v>
      </c>
      <c r="E1912" s="66">
        <v>45160.333333333336</v>
      </c>
      <c r="F1912" t="s">
        <v>2616</v>
      </c>
      <c r="G1912" s="46">
        <v>53</v>
      </c>
      <c r="H1912" s="46">
        <v>88</v>
      </c>
      <c r="I1912" s="46">
        <v>7</v>
      </c>
      <c r="J1912" t="s">
        <v>100</v>
      </c>
      <c r="K1912" t="s">
        <v>43</v>
      </c>
      <c r="L1912" s="46">
        <v>4710</v>
      </c>
      <c r="M1912" s="46">
        <v>72</v>
      </c>
      <c r="N1912" s="46">
        <v>67.5</v>
      </c>
      <c r="O1912" s="46">
        <v>119</v>
      </c>
      <c r="P1912" s="46">
        <f t="shared" si="209"/>
        <v>2</v>
      </c>
      <c r="R1912" s="67" t="s">
        <v>1200</v>
      </c>
      <c r="S1912" s="67">
        <f>COUNTIF(Y$2:$Y$100,R1912)</f>
        <v>0</v>
      </c>
      <c r="V1912" s="67">
        <f t="shared" si="210"/>
        <v>0</v>
      </c>
      <c r="X1912"/>
      <c r="Y1912" s="67" t="str">
        <f t="shared" si="215"/>
        <v xml:space="preserve"> </v>
      </c>
      <c r="AB1912" t="s">
        <v>43</v>
      </c>
      <c r="AC1912" s="46">
        <v>4710</v>
      </c>
      <c r="AD1912" s="46">
        <v>72</v>
      </c>
      <c r="AE1912" s="46">
        <v>67.5</v>
      </c>
      <c r="AF1912" s="46">
        <v>119</v>
      </c>
      <c r="AH1912" s="70" t="str">
        <f t="shared" si="211"/>
        <v/>
      </c>
      <c r="AI1912" s="70" t="str">
        <f t="shared" si="212"/>
        <v/>
      </c>
      <c r="AJ1912" s="70" t="str">
        <f t="shared" si="213"/>
        <v>X</v>
      </c>
      <c r="AK1912" s="70" t="str" cm="1">
        <f t="array" ref="AK1912">_xlfn.IFS(AH1912&lt;&gt;"","1",AI1912&lt;&gt;"","2",AJ1912&lt;&gt;"","3")</f>
        <v>3</v>
      </c>
    </row>
    <row r="1913" spans="1:37" x14ac:dyDescent="0.25">
      <c r="A1913" t="s">
        <v>710</v>
      </c>
      <c r="B1913" t="s">
        <v>711</v>
      </c>
      <c r="C1913" s="67" t="str">
        <f t="shared" si="208"/>
        <v>Teckla Wahlstrand</v>
      </c>
      <c r="D1913" s="71" t="str" cm="1">
        <f t="array" ref="D1913">_xlfn.IFS(AK1913="1",CONCATENATE(C1913,"Regional"),AK1913="2",CONCATENATE(C1913,"Sectional"),AK1913="3",CONCATENATE(C1913,COUNTIF($C$1:C1913,C1913)))</f>
        <v>Teckla Wahlstrand4</v>
      </c>
      <c r="E1913" s="66">
        <v>45160.333333333336</v>
      </c>
      <c r="F1913" t="s">
        <v>2616</v>
      </c>
      <c r="G1913" s="46">
        <v>53</v>
      </c>
      <c r="H1913" s="46">
        <v>89</v>
      </c>
      <c r="I1913" s="46">
        <v>9</v>
      </c>
      <c r="J1913" t="s">
        <v>100</v>
      </c>
      <c r="K1913" t="s">
        <v>43</v>
      </c>
      <c r="L1913" s="46">
        <v>4710</v>
      </c>
      <c r="M1913" s="46">
        <v>72</v>
      </c>
      <c r="N1913" s="46">
        <v>67.5</v>
      </c>
      <c r="O1913" s="46">
        <v>119</v>
      </c>
      <c r="P1913" s="46">
        <f t="shared" si="209"/>
        <v>2</v>
      </c>
      <c r="R1913" s="67" t="s">
        <v>1310</v>
      </c>
      <c r="S1913" s="67">
        <f>COUNTIF(Y$2:$Y$100,R1913)</f>
        <v>0</v>
      </c>
      <c r="V1913" s="67">
        <f t="shared" si="210"/>
        <v>0</v>
      </c>
      <c r="X1913"/>
      <c r="Y1913" s="67" t="str">
        <f t="shared" si="215"/>
        <v xml:space="preserve"> </v>
      </c>
      <c r="AB1913" t="s">
        <v>43</v>
      </c>
      <c r="AC1913" s="46">
        <v>4710</v>
      </c>
      <c r="AD1913" s="46">
        <v>72</v>
      </c>
      <c r="AE1913" s="46">
        <v>67.5</v>
      </c>
      <c r="AF1913" s="46">
        <v>119</v>
      </c>
      <c r="AH1913" s="70" t="str">
        <f t="shared" si="211"/>
        <v/>
      </c>
      <c r="AI1913" s="70" t="str">
        <f t="shared" si="212"/>
        <v/>
      </c>
      <c r="AJ1913" s="70" t="str">
        <f t="shared" si="213"/>
        <v>X</v>
      </c>
      <c r="AK1913" s="70" t="str" cm="1">
        <f t="array" ref="AK1913">_xlfn.IFS(AH1913&lt;&gt;"","1",AI1913&lt;&gt;"","2",AJ1913&lt;&gt;"","3")</f>
        <v>3</v>
      </c>
    </row>
    <row r="1914" spans="1:37" x14ac:dyDescent="0.25">
      <c r="A1914" t="s">
        <v>923</v>
      </c>
      <c r="B1914" t="s">
        <v>924</v>
      </c>
      <c r="C1914" s="67" t="str">
        <f t="shared" si="208"/>
        <v>McKenzie Holm</v>
      </c>
      <c r="D1914" s="71" t="str" cm="1">
        <f t="array" ref="D1914">_xlfn.IFS(AK1914="1",CONCATENATE(C1914,"Regional"),AK1914="2",CONCATENATE(C1914,"Sectional"),AK1914="3",CONCATENATE(C1914,COUNTIF($C$1:C1914,C1914)))</f>
        <v>McKenzie Holm3</v>
      </c>
      <c r="E1914" s="66">
        <v>45160.333333333336</v>
      </c>
      <c r="F1914" t="s">
        <v>2616</v>
      </c>
      <c r="G1914" s="46">
        <v>53</v>
      </c>
      <c r="H1914" s="46">
        <v>89</v>
      </c>
      <c r="I1914" s="46">
        <v>9</v>
      </c>
      <c r="J1914" t="s">
        <v>100</v>
      </c>
      <c r="K1914" t="s">
        <v>43</v>
      </c>
      <c r="L1914" s="46">
        <v>4710</v>
      </c>
      <c r="M1914" s="46">
        <v>72</v>
      </c>
      <c r="N1914" s="46">
        <v>67.5</v>
      </c>
      <c r="O1914" s="46">
        <v>119</v>
      </c>
      <c r="P1914" s="46">
        <f t="shared" si="209"/>
        <v>2</v>
      </c>
      <c r="R1914" s="67" t="s">
        <v>1454</v>
      </c>
      <c r="S1914" s="67">
        <f>COUNTIF(Y$2:$Y$100,R1914)</f>
        <v>0</v>
      </c>
      <c r="V1914" s="67">
        <f t="shared" si="210"/>
        <v>0</v>
      </c>
      <c r="X1914"/>
      <c r="Y1914" s="67" t="str">
        <f t="shared" si="215"/>
        <v xml:space="preserve"> </v>
      </c>
      <c r="AB1914" t="s">
        <v>43</v>
      </c>
      <c r="AC1914" s="46">
        <v>4710</v>
      </c>
      <c r="AD1914" s="46">
        <v>72</v>
      </c>
      <c r="AE1914" s="46">
        <v>67.5</v>
      </c>
      <c r="AF1914" s="46">
        <v>119</v>
      </c>
      <c r="AH1914" s="70" t="str">
        <f t="shared" si="211"/>
        <v/>
      </c>
      <c r="AI1914" s="70" t="str">
        <f t="shared" si="212"/>
        <v/>
      </c>
      <c r="AJ1914" s="70" t="str">
        <f t="shared" si="213"/>
        <v>X</v>
      </c>
      <c r="AK1914" s="70" t="str" cm="1">
        <f t="array" ref="AK1914">_xlfn.IFS(AH1914&lt;&gt;"","1",AI1914&lt;&gt;"","2",AJ1914&lt;&gt;"","3")</f>
        <v>3</v>
      </c>
    </row>
    <row r="1915" spans="1:37" x14ac:dyDescent="0.25">
      <c r="A1915" t="s">
        <v>525</v>
      </c>
      <c r="B1915" t="s">
        <v>362</v>
      </c>
      <c r="C1915" s="67" t="str">
        <f t="shared" si="208"/>
        <v>Emma Eastep</v>
      </c>
      <c r="D1915" s="71" t="str" cm="1">
        <f t="array" ref="D1915">_xlfn.IFS(AK1915="1",CONCATENATE(C1915,"Regional"),AK1915="2",CONCATENATE(C1915,"Sectional"),AK1915="3",CONCATENATE(C1915,COUNTIF($C$1:C1915,C1915)))</f>
        <v>Emma Eastep4</v>
      </c>
      <c r="E1915" s="66">
        <v>45160.333333333336</v>
      </c>
      <c r="F1915" t="s">
        <v>2616</v>
      </c>
      <c r="G1915" s="46">
        <v>53</v>
      </c>
      <c r="H1915" s="46">
        <v>90</v>
      </c>
      <c r="I1915" s="46">
        <v>11</v>
      </c>
      <c r="J1915" t="s">
        <v>100</v>
      </c>
      <c r="K1915" t="s">
        <v>43</v>
      </c>
      <c r="L1915" s="46">
        <v>4710</v>
      </c>
      <c r="M1915" s="46">
        <v>72</v>
      </c>
      <c r="N1915" s="46">
        <v>67.5</v>
      </c>
      <c r="O1915" s="46">
        <v>119</v>
      </c>
      <c r="P1915" s="46">
        <f t="shared" si="209"/>
        <v>2</v>
      </c>
      <c r="R1915" s="67" t="s">
        <v>1201</v>
      </c>
      <c r="S1915" s="67">
        <f>COUNTIF(Y$2:$Y$100,R1915)</f>
        <v>0</v>
      </c>
      <c r="V1915" s="67">
        <f t="shared" si="210"/>
        <v>0</v>
      </c>
      <c r="X1915"/>
      <c r="Y1915" s="67" t="str">
        <f t="shared" si="215"/>
        <v xml:space="preserve"> </v>
      </c>
      <c r="AB1915" t="s">
        <v>43</v>
      </c>
      <c r="AC1915" s="46">
        <v>4710</v>
      </c>
      <c r="AD1915" s="46">
        <v>72</v>
      </c>
      <c r="AE1915" s="46">
        <v>67.5</v>
      </c>
      <c r="AF1915" s="46">
        <v>119</v>
      </c>
      <c r="AH1915" s="70" t="str">
        <f t="shared" si="211"/>
        <v/>
      </c>
      <c r="AI1915" s="70" t="str">
        <f t="shared" si="212"/>
        <v/>
      </c>
      <c r="AJ1915" s="70" t="str">
        <f t="shared" si="213"/>
        <v>X</v>
      </c>
      <c r="AK1915" s="70" t="str" cm="1">
        <f t="array" ref="AK1915">_xlfn.IFS(AH1915&lt;&gt;"","1",AI1915&lt;&gt;"","2",AJ1915&lt;&gt;"","3")</f>
        <v>3</v>
      </c>
    </row>
    <row r="1916" spans="1:37" x14ac:dyDescent="0.25">
      <c r="A1916" t="s">
        <v>925</v>
      </c>
      <c r="B1916" t="s">
        <v>926</v>
      </c>
      <c r="C1916" s="67" t="str">
        <f t="shared" si="208"/>
        <v>Brielle Lenz</v>
      </c>
      <c r="D1916" s="71" t="str" cm="1">
        <f t="array" ref="D1916">_xlfn.IFS(AK1916="1",CONCATENATE(C1916,"Regional"),AK1916="2",CONCATENATE(C1916,"Sectional"),AK1916="3",CONCATENATE(C1916,COUNTIF($C$1:C1916,C1916)))</f>
        <v>Brielle Lenz3</v>
      </c>
      <c r="E1916" s="66">
        <v>45160.333333333336</v>
      </c>
      <c r="F1916" t="s">
        <v>2616</v>
      </c>
      <c r="G1916" s="46">
        <v>53</v>
      </c>
      <c r="H1916" s="46">
        <v>91</v>
      </c>
      <c r="I1916" s="46">
        <v>12</v>
      </c>
      <c r="J1916" t="s">
        <v>100</v>
      </c>
      <c r="K1916" t="s">
        <v>43</v>
      </c>
      <c r="L1916" s="46">
        <v>4710</v>
      </c>
      <c r="M1916" s="46">
        <v>72</v>
      </c>
      <c r="N1916" s="46">
        <v>67.5</v>
      </c>
      <c r="O1916" s="46">
        <v>119</v>
      </c>
      <c r="P1916" s="46">
        <f t="shared" si="209"/>
        <v>2</v>
      </c>
      <c r="R1916" s="67" t="s">
        <v>1455</v>
      </c>
      <c r="S1916" s="67">
        <f>COUNTIF(Y$2:$Y$100,R1916)</f>
        <v>0</v>
      </c>
      <c r="V1916" s="67">
        <f t="shared" si="210"/>
        <v>0</v>
      </c>
      <c r="X1916"/>
      <c r="Y1916" s="67" t="str">
        <f t="shared" si="215"/>
        <v xml:space="preserve"> </v>
      </c>
      <c r="AB1916" t="s">
        <v>43</v>
      </c>
      <c r="AC1916" s="46">
        <v>4710</v>
      </c>
      <c r="AD1916" s="46">
        <v>72</v>
      </c>
      <c r="AE1916" s="46">
        <v>67.5</v>
      </c>
      <c r="AF1916" s="46">
        <v>119</v>
      </c>
      <c r="AH1916" s="70" t="str">
        <f t="shared" si="211"/>
        <v/>
      </c>
      <c r="AI1916" s="70" t="str">
        <f t="shared" si="212"/>
        <v/>
      </c>
      <c r="AJ1916" s="70" t="str">
        <f t="shared" si="213"/>
        <v>X</v>
      </c>
      <c r="AK1916" s="70" t="str" cm="1">
        <f t="array" ref="AK1916">_xlfn.IFS(AH1916&lt;&gt;"","1",AI1916&lt;&gt;"","2",AJ1916&lt;&gt;"","3")</f>
        <v>3</v>
      </c>
    </row>
    <row r="1917" spans="1:37" x14ac:dyDescent="0.25">
      <c r="A1917" t="s">
        <v>243</v>
      </c>
      <c r="B1917" t="s">
        <v>533</v>
      </c>
      <c r="C1917" s="67" t="str">
        <f t="shared" si="208"/>
        <v>Kaylee Erickson</v>
      </c>
      <c r="D1917" s="71" t="str" cm="1">
        <f t="array" ref="D1917">_xlfn.IFS(AK1917="1",CONCATENATE(C1917,"Regional"),AK1917="2",CONCATENATE(C1917,"Sectional"),AK1917="3",CONCATENATE(C1917,COUNTIF($C$1:C1917,C1917)))</f>
        <v>Kaylee Erickson4</v>
      </c>
      <c r="E1917" s="66">
        <v>45160.333333333336</v>
      </c>
      <c r="F1917" t="s">
        <v>2616</v>
      </c>
      <c r="G1917" s="46">
        <v>53</v>
      </c>
      <c r="H1917" s="46">
        <v>93</v>
      </c>
      <c r="I1917" s="46">
        <v>13</v>
      </c>
      <c r="J1917" t="s">
        <v>100</v>
      </c>
      <c r="K1917" t="s">
        <v>43</v>
      </c>
      <c r="L1917" s="46">
        <v>4710</v>
      </c>
      <c r="M1917" s="46">
        <v>72</v>
      </c>
      <c r="N1917" s="46">
        <v>67.5</v>
      </c>
      <c r="O1917" s="46">
        <v>119</v>
      </c>
      <c r="P1917" s="46">
        <f t="shared" si="209"/>
        <v>2</v>
      </c>
      <c r="R1917" s="67" t="s">
        <v>1206</v>
      </c>
      <c r="S1917" s="67">
        <f>COUNTIF(Y$2:$Y$100,R1917)</f>
        <v>0</v>
      </c>
      <c r="V1917" s="67">
        <f t="shared" si="210"/>
        <v>0</v>
      </c>
      <c r="X1917"/>
      <c r="Y1917" s="67" t="str">
        <f t="shared" si="215"/>
        <v xml:space="preserve"> </v>
      </c>
      <c r="AB1917" t="s">
        <v>43</v>
      </c>
      <c r="AC1917" s="46">
        <v>4710</v>
      </c>
      <c r="AD1917" s="46">
        <v>72</v>
      </c>
      <c r="AE1917" s="46">
        <v>67.5</v>
      </c>
      <c r="AF1917" s="46">
        <v>119</v>
      </c>
      <c r="AH1917" s="70" t="str">
        <f t="shared" si="211"/>
        <v/>
      </c>
      <c r="AI1917" s="70" t="str">
        <f t="shared" si="212"/>
        <v/>
      </c>
      <c r="AJ1917" s="70" t="str">
        <f t="shared" si="213"/>
        <v>X</v>
      </c>
      <c r="AK1917" s="70" t="str" cm="1">
        <f t="array" ref="AK1917">_xlfn.IFS(AH1917&lt;&gt;"","1",AI1917&lt;&gt;"","2",AJ1917&lt;&gt;"","3")</f>
        <v>3</v>
      </c>
    </row>
    <row r="1918" spans="1:37" x14ac:dyDescent="0.25">
      <c r="A1918" t="s">
        <v>928</v>
      </c>
      <c r="B1918" t="s">
        <v>929</v>
      </c>
      <c r="C1918" s="67" t="str">
        <f t="shared" si="208"/>
        <v>Lili Anaya</v>
      </c>
      <c r="D1918" s="71" t="str" cm="1">
        <f t="array" ref="D1918">_xlfn.IFS(AK1918="1",CONCATENATE(C1918,"Regional"),AK1918="2",CONCATENATE(C1918,"Sectional"),AK1918="3",CONCATENATE(C1918,COUNTIF($C$1:C1918,C1918)))</f>
        <v>Lili Anaya3</v>
      </c>
      <c r="E1918" s="66">
        <v>45160.333333333336</v>
      </c>
      <c r="F1918" t="s">
        <v>2616</v>
      </c>
      <c r="G1918" s="46">
        <v>53</v>
      </c>
      <c r="H1918" s="46">
        <v>93</v>
      </c>
      <c r="I1918" s="46">
        <v>13</v>
      </c>
      <c r="J1918" t="s">
        <v>100</v>
      </c>
      <c r="K1918" t="s">
        <v>43</v>
      </c>
      <c r="L1918" s="46">
        <v>4710</v>
      </c>
      <c r="M1918" s="46">
        <v>72</v>
      </c>
      <c r="N1918" s="46">
        <v>67.5</v>
      </c>
      <c r="O1918" s="46">
        <v>119</v>
      </c>
      <c r="P1918" s="46">
        <f t="shared" si="209"/>
        <v>2</v>
      </c>
      <c r="R1918" s="67" t="s">
        <v>1456</v>
      </c>
      <c r="S1918" s="67">
        <f>COUNTIF(Y$2:$Y$100,R1918)</f>
        <v>0</v>
      </c>
      <c r="V1918" s="67">
        <f t="shared" si="210"/>
        <v>0</v>
      </c>
      <c r="X1918"/>
      <c r="Y1918" s="67" t="str">
        <f t="shared" si="215"/>
        <v xml:space="preserve"> </v>
      </c>
      <c r="AB1918" t="s">
        <v>43</v>
      </c>
      <c r="AC1918" s="46">
        <v>4710</v>
      </c>
      <c r="AD1918" s="46">
        <v>72</v>
      </c>
      <c r="AE1918" s="46">
        <v>67.5</v>
      </c>
      <c r="AF1918" s="46">
        <v>119</v>
      </c>
      <c r="AH1918" s="70" t="str">
        <f t="shared" si="211"/>
        <v/>
      </c>
      <c r="AI1918" s="70" t="str">
        <f t="shared" si="212"/>
        <v/>
      </c>
      <c r="AJ1918" s="70" t="str">
        <f t="shared" si="213"/>
        <v>X</v>
      </c>
      <c r="AK1918" s="70" t="str" cm="1">
        <f t="array" ref="AK1918">_xlfn.IFS(AH1918&lt;&gt;"","1",AI1918&lt;&gt;"","2",AJ1918&lt;&gt;"","3")</f>
        <v>3</v>
      </c>
    </row>
    <row r="1919" spans="1:37" x14ac:dyDescent="0.25">
      <c r="A1919" t="s">
        <v>1753</v>
      </c>
      <c r="B1919" t="s">
        <v>1754</v>
      </c>
      <c r="C1919" s="67" t="str">
        <f t="shared" si="208"/>
        <v>Aili Lassi</v>
      </c>
      <c r="D1919" s="71" t="str" cm="1">
        <f t="array" ref="D1919">_xlfn.IFS(AK1919="1",CONCATENATE(C1919,"Regional"),AK1919="2",CONCATENATE(C1919,"Sectional"),AK1919="3",CONCATENATE(C1919,COUNTIF($C$1:C1919,C1919)))</f>
        <v>Aili Lassi4</v>
      </c>
      <c r="E1919" s="66">
        <v>45160.333333333336</v>
      </c>
      <c r="F1919" t="s">
        <v>2616</v>
      </c>
      <c r="G1919" s="46">
        <v>53</v>
      </c>
      <c r="H1919" s="46">
        <v>94</v>
      </c>
      <c r="I1919" s="46">
        <v>15</v>
      </c>
      <c r="J1919" t="s">
        <v>100</v>
      </c>
      <c r="K1919" t="s">
        <v>43</v>
      </c>
      <c r="L1919" s="46">
        <v>4710</v>
      </c>
      <c r="M1919" s="46">
        <v>72</v>
      </c>
      <c r="N1919" s="46">
        <v>67.5</v>
      </c>
      <c r="O1919" s="46">
        <v>119</v>
      </c>
      <c r="P1919" s="46">
        <f t="shared" si="209"/>
        <v>2</v>
      </c>
      <c r="R1919" s="67" t="s">
        <v>2761</v>
      </c>
      <c r="S1919" s="67">
        <f>COUNTIF(Y$2:$Y$100,R1919)</f>
        <v>0</v>
      </c>
      <c r="V1919" s="67">
        <f t="shared" si="210"/>
        <v>0</v>
      </c>
      <c r="X1919"/>
      <c r="Y1919" s="67" t="str">
        <f t="shared" si="215"/>
        <v xml:space="preserve"> </v>
      </c>
      <c r="AB1919" t="s">
        <v>43</v>
      </c>
      <c r="AC1919" s="46">
        <v>4710</v>
      </c>
      <c r="AD1919" s="46">
        <v>72</v>
      </c>
      <c r="AE1919" s="46">
        <v>67.5</v>
      </c>
      <c r="AF1919" s="46">
        <v>119</v>
      </c>
      <c r="AH1919" s="70" t="str">
        <f t="shared" si="211"/>
        <v/>
      </c>
      <c r="AI1919" s="70" t="str">
        <f t="shared" si="212"/>
        <v/>
      </c>
      <c r="AJ1919" s="70" t="str">
        <f t="shared" si="213"/>
        <v>X</v>
      </c>
      <c r="AK1919" s="70" t="str" cm="1">
        <f t="array" ref="AK1919">_xlfn.IFS(AH1919&lt;&gt;"","1",AI1919&lt;&gt;"","2",AJ1919&lt;&gt;"","3")</f>
        <v>3</v>
      </c>
    </row>
    <row r="1920" spans="1:37" x14ac:dyDescent="0.25">
      <c r="A1920" t="s">
        <v>186</v>
      </c>
      <c r="B1920" t="s">
        <v>458</v>
      </c>
      <c r="C1920" s="67" t="str">
        <f t="shared" si="208"/>
        <v>Lauren Anderson</v>
      </c>
      <c r="D1920" s="71" t="str" cm="1">
        <f t="array" ref="D1920">_xlfn.IFS(AK1920="1",CONCATENATE(C1920,"Regional"),AK1920="2",CONCATENATE(C1920,"Sectional"),AK1920="3",CONCATENATE(C1920,COUNTIF($C$1:C1920,C1920)))</f>
        <v>Lauren Anderson2</v>
      </c>
      <c r="E1920" s="66">
        <v>45160.333333333336</v>
      </c>
      <c r="F1920" t="s">
        <v>2616</v>
      </c>
      <c r="G1920" s="46">
        <v>53</v>
      </c>
      <c r="H1920" s="46">
        <v>94</v>
      </c>
      <c r="I1920" s="46">
        <v>15</v>
      </c>
      <c r="J1920" t="s">
        <v>100</v>
      </c>
      <c r="K1920" t="s">
        <v>43</v>
      </c>
      <c r="L1920" s="46">
        <v>4710</v>
      </c>
      <c r="M1920" s="46">
        <v>72</v>
      </c>
      <c r="N1920" s="46">
        <v>67.5</v>
      </c>
      <c r="O1920" s="46">
        <v>119</v>
      </c>
      <c r="P1920" s="46">
        <f t="shared" si="209"/>
        <v>2</v>
      </c>
      <c r="R1920" s="67" t="s">
        <v>1478</v>
      </c>
      <c r="S1920" s="67">
        <f>COUNTIF(Y$2:$Y$100,R1920)</f>
        <v>0</v>
      </c>
      <c r="V1920" s="67">
        <f t="shared" si="210"/>
        <v>0</v>
      </c>
      <c r="X1920"/>
      <c r="Y1920" s="67" t="str">
        <f t="shared" si="215"/>
        <v xml:space="preserve"> </v>
      </c>
      <c r="AB1920" t="s">
        <v>43</v>
      </c>
      <c r="AC1920" s="46">
        <v>4710</v>
      </c>
      <c r="AD1920" s="46">
        <v>72</v>
      </c>
      <c r="AE1920" s="46">
        <v>67.5</v>
      </c>
      <c r="AF1920" s="46">
        <v>119</v>
      </c>
      <c r="AH1920" s="70" t="str">
        <f t="shared" si="211"/>
        <v/>
      </c>
      <c r="AI1920" s="70" t="str">
        <f t="shared" si="212"/>
        <v/>
      </c>
      <c r="AJ1920" s="70" t="str">
        <f t="shared" si="213"/>
        <v>X</v>
      </c>
      <c r="AK1920" s="70" t="str" cm="1">
        <f t="array" ref="AK1920">_xlfn.IFS(AH1920&lt;&gt;"","1",AI1920&lt;&gt;"","2",AJ1920&lt;&gt;"","3")</f>
        <v>3</v>
      </c>
    </row>
    <row r="1921" spans="1:37" x14ac:dyDescent="0.25">
      <c r="A1921" t="s">
        <v>1965</v>
      </c>
      <c r="B1921" t="s">
        <v>740</v>
      </c>
      <c r="C1921" s="67" t="str">
        <f t="shared" si="208"/>
        <v>Lydia Duffey</v>
      </c>
      <c r="D1921" s="71" t="str" cm="1">
        <f t="array" ref="D1921">_xlfn.IFS(AK1921="1",CONCATENATE(C1921,"Regional"),AK1921="2",CONCATENATE(C1921,"Sectional"),AK1921="3",CONCATENATE(C1921,COUNTIF($C$1:C1921,C1921)))</f>
        <v>Lydia Duffey1</v>
      </c>
      <c r="E1921" s="66">
        <v>45160.333333333336</v>
      </c>
      <c r="F1921" t="s">
        <v>2616</v>
      </c>
      <c r="G1921" s="46">
        <v>53</v>
      </c>
      <c r="H1921" s="46">
        <v>94</v>
      </c>
      <c r="I1921" s="46">
        <v>15</v>
      </c>
      <c r="J1921" t="s">
        <v>100</v>
      </c>
      <c r="K1921" t="s">
        <v>43</v>
      </c>
      <c r="L1921" s="46">
        <v>4710</v>
      </c>
      <c r="M1921" s="46">
        <v>72</v>
      </c>
      <c r="N1921" s="46">
        <v>67.5</v>
      </c>
      <c r="O1921" s="46">
        <v>119</v>
      </c>
      <c r="P1921" s="46">
        <f t="shared" si="209"/>
        <v>2</v>
      </c>
      <c r="R1921" s="67" t="s">
        <v>2984</v>
      </c>
      <c r="S1921" s="67">
        <f>COUNTIF(Y$2:$Y$100,R1921)</f>
        <v>0</v>
      </c>
      <c r="V1921" s="67">
        <f t="shared" si="210"/>
        <v>0</v>
      </c>
      <c r="X1921"/>
      <c r="Y1921" s="67" t="str">
        <f t="shared" si="215"/>
        <v xml:space="preserve"> </v>
      </c>
      <c r="AB1921" t="s">
        <v>43</v>
      </c>
      <c r="AC1921" s="46">
        <v>4710</v>
      </c>
      <c r="AD1921" s="46">
        <v>72</v>
      </c>
      <c r="AE1921" s="46">
        <v>67.5</v>
      </c>
      <c r="AF1921" s="46">
        <v>119</v>
      </c>
      <c r="AH1921" s="70" t="str">
        <f t="shared" si="211"/>
        <v/>
      </c>
      <c r="AI1921" s="70" t="str">
        <f t="shared" si="212"/>
        <v/>
      </c>
      <c r="AJ1921" s="70" t="str">
        <f t="shared" si="213"/>
        <v>X</v>
      </c>
      <c r="AK1921" s="70" t="str" cm="1">
        <f t="array" ref="AK1921">_xlfn.IFS(AH1921&lt;&gt;"","1",AI1921&lt;&gt;"","2",AJ1921&lt;&gt;"","3")</f>
        <v>3</v>
      </c>
    </row>
    <row r="1922" spans="1:37" x14ac:dyDescent="0.25">
      <c r="A1922" t="s">
        <v>1751</v>
      </c>
      <c r="B1922" t="s">
        <v>253</v>
      </c>
      <c r="C1922" s="67" t="str">
        <f t="shared" ref="C1922:C1985" si="216">CONCATENATE(B1922," ",A1922)</f>
        <v>Lily Gies</v>
      </c>
      <c r="D1922" s="71" t="str" cm="1">
        <f t="array" ref="D1922">_xlfn.IFS(AK1922="1",CONCATENATE(C1922,"Regional"),AK1922="2",CONCATENATE(C1922,"Sectional"),AK1922="3",CONCATENATE(C1922,COUNTIF($C$1:C1922,C1922)))</f>
        <v>Lily Gies4</v>
      </c>
      <c r="E1922" s="66">
        <v>45160.333333333336</v>
      </c>
      <c r="F1922" t="s">
        <v>2616</v>
      </c>
      <c r="G1922" s="46">
        <v>53</v>
      </c>
      <c r="H1922" s="46">
        <v>96</v>
      </c>
      <c r="I1922" s="46">
        <v>18</v>
      </c>
      <c r="J1922" t="s">
        <v>100</v>
      </c>
      <c r="K1922" t="s">
        <v>43</v>
      </c>
      <c r="L1922" s="46">
        <v>4710</v>
      </c>
      <c r="M1922" s="46">
        <v>72</v>
      </c>
      <c r="N1922" s="46">
        <v>67.5</v>
      </c>
      <c r="O1922" s="46">
        <v>119</v>
      </c>
      <c r="P1922" s="46">
        <f t="shared" ref="P1922:P1985" si="217">IF(L1922&gt;4000,2,1)</f>
        <v>2</v>
      </c>
      <c r="R1922" s="67" t="s">
        <v>2758</v>
      </c>
      <c r="S1922" s="67">
        <f>COUNTIF(Y$2:$Y$100,R1922)</f>
        <v>0</v>
      </c>
      <c r="V1922" s="67">
        <f t="shared" ref="V1922:V1985" si="218">COUNTIF(R1922:R4545,Y1922)</f>
        <v>0</v>
      </c>
      <c r="X1922"/>
      <c r="Y1922" s="67" t="str">
        <f t="shared" si="215"/>
        <v xml:space="preserve"> </v>
      </c>
      <c r="AB1922" t="s">
        <v>43</v>
      </c>
      <c r="AC1922" s="46">
        <v>4710</v>
      </c>
      <c r="AD1922" s="46">
        <v>72</v>
      </c>
      <c r="AE1922" s="46">
        <v>67.5</v>
      </c>
      <c r="AF1922" s="46">
        <v>119</v>
      </c>
      <c r="AH1922" s="70" t="str">
        <f t="shared" ref="AH1922:AH1985" si="219">IF(ISNUMBER(SEARCH("regional",$F1922)),$F1922,"")</f>
        <v/>
      </c>
      <c r="AI1922" s="70" t="str">
        <f t="shared" ref="AI1922:AI1985" si="220">IF(ISNUMBER(SEARCH("sectional",$F1922)),$F1922,"")</f>
        <v/>
      </c>
      <c r="AJ1922" s="70" t="str">
        <f t="shared" ref="AJ1922:AJ1985" si="221">IF(AND(AH1922="",AI1922=""),"X","")</f>
        <v>X</v>
      </c>
      <c r="AK1922" s="70" t="str" cm="1">
        <f t="array" ref="AK1922">_xlfn.IFS(AH1922&lt;&gt;"","1",AI1922&lt;&gt;"","2",AJ1922&lt;&gt;"","3")</f>
        <v>3</v>
      </c>
    </row>
    <row r="1923" spans="1:37" x14ac:dyDescent="0.25">
      <c r="A1923" t="s">
        <v>536</v>
      </c>
      <c r="B1923" t="s">
        <v>537</v>
      </c>
      <c r="C1923" s="67" t="str">
        <f t="shared" si="216"/>
        <v>Mariah Hull</v>
      </c>
      <c r="D1923" s="71" t="str" cm="1">
        <f t="array" ref="D1923">_xlfn.IFS(AK1923="1",CONCATENATE(C1923,"Regional"),AK1923="2",CONCATENATE(C1923,"Sectional"),AK1923="3",CONCATENATE(C1923,COUNTIF($C$1:C1923,C1923)))</f>
        <v>Mariah Hull4</v>
      </c>
      <c r="E1923" s="66">
        <v>45160.333333333336</v>
      </c>
      <c r="F1923" t="s">
        <v>2616</v>
      </c>
      <c r="G1923" s="46">
        <v>53</v>
      </c>
      <c r="H1923" s="46">
        <v>97</v>
      </c>
      <c r="I1923" s="46">
        <v>19</v>
      </c>
      <c r="J1923" t="s">
        <v>100</v>
      </c>
      <c r="K1923" t="s">
        <v>43</v>
      </c>
      <c r="L1923" s="46">
        <v>4710</v>
      </c>
      <c r="M1923" s="46">
        <v>72</v>
      </c>
      <c r="N1923" s="46">
        <v>67.5</v>
      </c>
      <c r="O1923" s="46">
        <v>119</v>
      </c>
      <c r="P1923" s="46">
        <f t="shared" si="217"/>
        <v>2</v>
      </c>
      <c r="R1923" s="67" t="s">
        <v>1208</v>
      </c>
      <c r="S1923" s="67">
        <f>COUNTIF(Y$2:$Y$100,R1923)</f>
        <v>0</v>
      </c>
      <c r="V1923" s="67">
        <f t="shared" si="218"/>
        <v>0</v>
      </c>
      <c r="X1923"/>
      <c r="Y1923" s="67" t="str">
        <f t="shared" si="215"/>
        <v xml:space="preserve"> </v>
      </c>
      <c r="AB1923" t="s">
        <v>43</v>
      </c>
      <c r="AC1923" s="46">
        <v>4710</v>
      </c>
      <c r="AD1923" s="46">
        <v>72</v>
      </c>
      <c r="AE1923" s="46">
        <v>67.5</v>
      </c>
      <c r="AF1923" s="46">
        <v>119</v>
      </c>
      <c r="AH1923" s="70" t="str">
        <f t="shared" si="219"/>
        <v/>
      </c>
      <c r="AI1923" s="70" t="str">
        <f t="shared" si="220"/>
        <v/>
      </c>
      <c r="AJ1923" s="70" t="str">
        <f t="shared" si="221"/>
        <v>X</v>
      </c>
      <c r="AK1923" s="70" t="str" cm="1">
        <f t="array" ref="AK1923">_xlfn.IFS(AH1923&lt;&gt;"","1",AI1923&lt;&gt;"","2",AJ1923&lt;&gt;"","3")</f>
        <v>3</v>
      </c>
    </row>
    <row r="1924" spans="1:37" x14ac:dyDescent="0.25">
      <c r="A1924" t="s">
        <v>216</v>
      </c>
      <c r="B1924" t="s">
        <v>931</v>
      </c>
      <c r="C1924" s="67" t="str">
        <f t="shared" si="216"/>
        <v>Shylah Brogan</v>
      </c>
      <c r="D1924" s="71" t="str" cm="1">
        <f t="array" ref="D1924">_xlfn.IFS(AK1924="1",CONCATENATE(C1924,"Regional"),AK1924="2",CONCATENATE(C1924,"Sectional"),AK1924="3",CONCATENATE(C1924,COUNTIF($C$1:C1924,C1924)))</f>
        <v>Shylah Brogan3</v>
      </c>
      <c r="E1924" s="66">
        <v>45160.333333333336</v>
      </c>
      <c r="F1924" t="s">
        <v>2616</v>
      </c>
      <c r="G1924" s="46">
        <v>53</v>
      </c>
      <c r="H1924" s="46">
        <v>98</v>
      </c>
      <c r="I1924" s="46">
        <v>20</v>
      </c>
      <c r="J1924" t="s">
        <v>100</v>
      </c>
      <c r="K1924" t="s">
        <v>43</v>
      </c>
      <c r="L1924" s="46">
        <v>4710</v>
      </c>
      <c r="M1924" s="46">
        <v>72</v>
      </c>
      <c r="N1924" s="46">
        <v>67.5</v>
      </c>
      <c r="O1924" s="46">
        <v>119</v>
      </c>
      <c r="P1924" s="46">
        <f t="shared" si="217"/>
        <v>2</v>
      </c>
      <c r="R1924" s="67" t="s">
        <v>1458</v>
      </c>
      <c r="S1924" s="67">
        <f>COUNTIF(Y$2:$Y$100,R1924)</f>
        <v>0</v>
      </c>
      <c r="V1924" s="67">
        <f t="shared" si="218"/>
        <v>0</v>
      </c>
      <c r="X1924"/>
      <c r="Y1924" s="67" t="str">
        <f t="shared" si="215"/>
        <v xml:space="preserve"> </v>
      </c>
      <c r="AB1924" t="s">
        <v>43</v>
      </c>
      <c r="AC1924" s="46">
        <v>4710</v>
      </c>
      <c r="AD1924" s="46">
        <v>72</v>
      </c>
      <c r="AE1924" s="46">
        <v>67.5</v>
      </c>
      <c r="AF1924" s="46">
        <v>119</v>
      </c>
      <c r="AH1924" s="70" t="str">
        <f t="shared" si="219"/>
        <v/>
      </c>
      <c r="AI1924" s="70" t="str">
        <f t="shared" si="220"/>
        <v/>
      </c>
      <c r="AJ1924" s="70" t="str">
        <f t="shared" si="221"/>
        <v>X</v>
      </c>
      <c r="AK1924" s="70" t="str" cm="1">
        <f t="array" ref="AK1924">_xlfn.IFS(AH1924&lt;&gt;"","1",AI1924&lt;&gt;"","2",AJ1924&lt;&gt;"","3")</f>
        <v>3</v>
      </c>
    </row>
    <row r="1925" spans="1:37" x14ac:dyDescent="0.25">
      <c r="A1925" t="s">
        <v>3396</v>
      </c>
      <c r="B1925" t="s">
        <v>380</v>
      </c>
      <c r="C1925" s="67" t="str">
        <f t="shared" si="216"/>
        <v>Amelia Brinkman</v>
      </c>
      <c r="D1925" s="71" t="str" cm="1">
        <f t="array" ref="D1925">_xlfn.IFS(AK1925="1",CONCATENATE(C1925,"Regional"),AK1925="2",CONCATENATE(C1925,"Sectional"),AK1925="3",CONCATENATE(C1925,COUNTIF($C$1:C1925,C1925)))</f>
        <v>Amelia Brinkman3</v>
      </c>
      <c r="E1925" s="66">
        <v>45160.333333333336</v>
      </c>
      <c r="F1925" t="s">
        <v>2616</v>
      </c>
      <c r="G1925" s="46">
        <v>53</v>
      </c>
      <c r="H1925" s="46">
        <v>99</v>
      </c>
      <c r="I1925" s="46">
        <v>21</v>
      </c>
      <c r="J1925" t="s">
        <v>100</v>
      </c>
      <c r="K1925" t="s">
        <v>43</v>
      </c>
      <c r="L1925" s="46">
        <v>4710</v>
      </c>
      <c r="M1925" s="46">
        <v>72</v>
      </c>
      <c r="N1925" s="46">
        <v>67.5</v>
      </c>
      <c r="O1925" s="46">
        <v>119</v>
      </c>
      <c r="P1925" s="46">
        <f t="shared" si="217"/>
        <v>2</v>
      </c>
      <c r="R1925" s="67" t="s">
        <v>3525</v>
      </c>
      <c r="S1925" s="67">
        <f>COUNTIF(Y$2:$Y$100,R1925)</f>
        <v>0</v>
      </c>
      <c r="V1925" s="67">
        <f t="shared" si="218"/>
        <v>0</v>
      </c>
      <c r="X1925"/>
      <c r="Y1925" s="67" t="str">
        <f t="shared" si="215"/>
        <v xml:space="preserve"> </v>
      </c>
      <c r="AB1925" t="s">
        <v>43</v>
      </c>
      <c r="AC1925" s="46">
        <v>4710</v>
      </c>
      <c r="AD1925" s="46">
        <v>72</v>
      </c>
      <c r="AE1925" s="46">
        <v>67.5</v>
      </c>
      <c r="AF1925" s="46">
        <v>119</v>
      </c>
      <c r="AH1925" s="70" t="str">
        <f t="shared" si="219"/>
        <v/>
      </c>
      <c r="AI1925" s="70" t="str">
        <f t="shared" si="220"/>
        <v/>
      </c>
      <c r="AJ1925" s="70" t="str">
        <f t="shared" si="221"/>
        <v>X</v>
      </c>
      <c r="AK1925" s="70" t="str" cm="1">
        <f t="array" ref="AK1925">_xlfn.IFS(AH1925&lt;&gt;"","1",AI1925&lt;&gt;"","2",AJ1925&lt;&gt;"","3")</f>
        <v>3</v>
      </c>
    </row>
    <row r="1926" spans="1:37" x14ac:dyDescent="0.25">
      <c r="A1926" t="s">
        <v>1758</v>
      </c>
      <c r="B1926" t="s">
        <v>459</v>
      </c>
      <c r="C1926" s="67" t="str">
        <f t="shared" si="216"/>
        <v>Addison Steep</v>
      </c>
      <c r="D1926" s="71" t="str" cm="1">
        <f t="array" ref="D1926">_xlfn.IFS(AK1926="1",CONCATENATE(C1926,"Regional"),AK1926="2",CONCATENATE(C1926,"Sectional"),AK1926="3",CONCATENATE(C1926,COUNTIF($C$1:C1926,C1926)))</f>
        <v>Addison Steep3</v>
      </c>
      <c r="E1926" s="66">
        <v>45160.333333333336</v>
      </c>
      <c r="F1926" t="s">
        <v>2616</v>
      </c>
      <c r="G1926" s="46">
        <v>53</v>
      </c>
      <c r="H1926" s="46">
        <v>101</v>
      </c>
      <c r="I1926" s="46">
        <v>22</v>
      </c>
      <c r="J1926" t="s">
        <v>100</v>
      </c>
      <c r="K1926" t="s">
        <v>43</v>
      </c>
      <c r="L1926" s="46">
        <v>4710</v>
      </c>
      <c r="M1926" s="46">
        <v>72</v>
      </c>
      <c r="N1926" s="46">
        <v>67.5</v>
      </c>
      <c r="O1926" s="46">
        <v>119</v>
      </c>
      <c r="P1926" s="46">
        <f t="shared" si="217"/>
        <v>2</v>
      </c>
      <c r="R1926" s="67" t="s">
        <v>2764</v>
      </c>
      <c r="S1926" s="67">
        <f>COUNTIF(Y$2:$Y$100,R1926)</f>
        <v>0</v>
      </c>
      <c r="V1926" s="67">
        <f t="shared" si="218"/>
        <v>0</v>
      </c>
      <c r="X1926"/>
      <c r="Y1926" s="67" t="str">
        <f t="shared" si="215"/>
        <v xml:space="preserve"> </v>
      </c>
      <c r="AB1926" t="s">
        <v>43</v>
      </c>
      <c r="AC1926" s="46">
        <v>4710</v>
      </c>
      <c r="AD1926" s="46">
        <v>72</v>
      </c>
      <c r="AE1926" s="46">
        <v>67.5</v>
      </c>
      <c r="AF1926" s="46">
        <v>119</v>
      </c>
      <c r="AH1926" s="70" t="str">
        <f t="shared" si="219"/>
        <v/>
      </c>
      <c r="AI1926" s="70" t="str">
        <f t="shared" si="220"/>
        <v/>
      </c>
      <c r="AJ1926" s="70" t="str">
        <f t="shared" si="221"/>
        <v>X</v>
      </c>
      <c r="AK1926" s="70" t="str" cm="1">
        <f t="array" ref="AK1926">_xlfn.IFS(AH1926&lt;&gt;"","1",AI1926&lt;&gt;"","2",AJ1926&lt;&gt;"","3")</f>
        <v>3</v>
      </c>
    </row>
    <row r="1927" spans="1:37" x14ac:dyDescent="0.25">
      <c r="A1927" t="s">
        <v>963</v>
      </c>
      <c r="B1927" t="s">
        <v>964</v>
      </c>
      <c r="C1927" s="67" t="str">
        <f t="shared" si="216"/>
        <v>Mattie Albright</v>
      </c>
      <c r="D1927" s="71" t="str" cm="1">
        <f t="array" ref="D1927">_xlfn.IFS(AK1927="1",CONCATENATE(C1927,"Regional"),AK1927="2",CONCATENATE(C1927,"Sectional"),AK1927="3",CONCATENATE(C1927,COUNTIF($C$1:C1927,C1927)))</f>
        <v>Mattie Albright3</v>
      </c>
      <c r="E1927" s="66">
        <v>45160.333333333336</v>
      </c>
      <c r="F1927" t="s">
        <v>2616</v>
      </c>
      <c r="G1927" s="46">
        <v>53</v>
      </c>
      <c r="H1927" s="46">
        <v>101</v>
      </c>
      <c r="I1927" s="46">
        <v>22</v>
      </c>
      <c r="J1927" t="s">
        <v>100</v>
      </c>
      <c r="K1927" t="s">
        <v>43</v>
      </c>
      <c r="L1927" s="46">
        <v>4710</v>
      </c>
      <c r="M1927" s="46">
        <v>72</v>
      </c>
      <c r="N1927" s="46">
        <v>67.5</v>
      </c>
      <c r="O1927" s="46">
        <v>119</v>
      </c>
      <c r="P1927" s="46">
        <f t="shared" si="217"/>
        <v>2</v>
      </c>
      <c r="R1927" s="67" t="s">
        <v>1477</v>
      </c>
      <c r="S1927" s="67">
        <f>COUNTIF(Y$2:$Y$100,R1927)</f>
        <v>0</v>
      </c>
      <c r="V1927" s="67">
        <f t="shared" si="218"/>
        <v>0</v>
      </c>
      <c r="X1927"/>
      <c r="Y1927" s="67" t="str">
        <f t="shared" si="215"/>
        <v xml:space="preserve"> </v>
      </c>
      <c r="AB1927" t="s">
        <v>43</v>
      </c>
      <c r="AC1927" s="46">
        <v>4710</v>
      </c>
      <c r="AD1927" s="46">
        <v>72</v>
      </c>
      <c r="AE1927" s="46">
        <v>67.5</v>
      </c>
      <c r="AF1927" s="46">
        <v>119</v>
      </c>
      <c r="AH1927" s="70" t="str">
        <f t="shared" si="219"/>
        <v/>
      </c>
      <c r="AI1927" s="70" t="str">
        <f t="shared" si="220"/>
        <v/>
      </c>
      <c r="AJ1927" s="70" t="str">
        <f t="shared" si="221"/>
        <v>X</v>
      </c>
      <c r="AK1927" s="70" t="str" cm="1">
        <f t="array" ref="AK1927">_xlfn.IFS(AH1927&lt;&gt;"","1",AI1927&lt;&gt;"","2",AJ1927&lt;&gt;"","3")</f>
        <v>3</v>
      </c>
    </row>
    <row r="1928" spans="1:37" x14ac:dyDescent="0.25">
      <c r="A1928" t="s">
        <v>292</v>
      </c>
      <c r="B1928" t="s">
        <v>535</v>
      </c>
      <c r="C1928" s="67" t="str">
        <f t="shared" si="216"/>
        <v>Rachel Kurth</v>
      </c>
      <c r="D1928" s="71" t="str" cm="1">
        <f t="array" ref="D1928">_xlfn.IFS(AK1928="1",CONCATENATE(C1928,"Regional"),AK1928="2",CONCATENATE(C1928,"Sectional"),AK1928="3",CONCATENATE(C1928,COUNTIF($C$1:C1928,C1928)))</f>
        <v>Rachel Kurth4</v>
      </c>
      <c r="E1928" s="66">
        <v>45160.333333333336</v>
      </c>
      <c r="F1928" t="s">
        <v>2616</v>
      </c>
      <c r="G1928" s="46">
        <v>53</v>
      </c>
      <c r="H1928" s="46">
        <v>101</v>
      </c>
      <c r="I1928" s="46">
        <v>22</v>
      </c>
      <c r="J1928" t="s">
        <v>100</v>
      </c>
      <c r="K1928" t="s">
        <v>43</v>
      </c>
      <c r="L1928" s="46">
        <v>4710</v>
      </c>
      <c r="M1928" s="46">
        <v>72</v>
      </c>
      <c r="N1928" s="46">
        <v>67.5</v>
      </c>
      <c r="O1928" s="46">
        <v>119</v>
      </c>
      <c r="P1928" s="46">
        <f t="shared" si="217"/>
        <v>2</v>
      </c>
      <c r="R1928" s="67" t="s">
        <v>1207</v>
      </c>
      <c r="S1928" s="67">
        <f>COUNTIF(Y$2:$Y$100,R1928)</f>
        <v>0</v>
      </c>
      <c r="V1928" s="67">
        <f t="shared" si="218"/>
        <v>0</v>
      </c>
      <c r="X1928"/>
      <c r="Y1928" s="67" t="str">
        <f t="shared" si="215"/>
        <v xml:space="preserve"> </v>
      </c>
      <c r="AB1928" t="s">
        <v>43</v>
      </c>
      <c r="AC1928" s="46">
        <v>4710</v>
      </c>
      <c r="AD1928" s="46">
        <v>72</v>
      </c>
      <c r="AE1928" s="46">
        <v>67.5</v>
      </c>
      <c r="AF1928" s="46">
        <v>119</v>
      </c>
      <c r="AH1928" s="70" t="str">
        <f t="shared" si="219"/>
        <v/>
      </c>
      <c r="AI1928" s="70" t="str">
        <f t="shared" si="220"/>
        <v/>
      </c>
      <c r="AJ1928" s="70" t="str">
        <f t="shared" si="221"/>
        <v>X</v>
      </c>
      <c r="AK1928" s="70" t="str" cm="1">
        <f t="array" ref="AK1928">_xlfn.IFS(AH1928&lt;&gt;"","1",AI1928&lt;&gt;"","2",AJ1928&lt;&gt;"","3")</f>
        <v>3</v>
      </c>
    </row>
    <row r="1929" spans="1:37" x14ac:dyDescent="0.25">
      <c r="A1929" t="s">
        <v>2091</v>
      </c>
      <c r="B1929" t="s">
        <v>2715</v>
      </c>
      <c r="C1929" s="67" t="str">
        <f t="shared" si="216"/>
        <v>Lexxi Oertel</v>
      </c>
      <c r="D1929" s="71" t="str" cm="1">
        <f t="array" ref="D1929">_xlfn.IFS(AK1929="1",CONCATENATE(C1929,"Regional"),AK1929="2",CONCATENATE(C1929,"Sectional"),AK1929="3",CONCATENATE(C1929,COUNTIF($C$1:C1929,C1929)))</f>
        <v>Lexxi Oertel3</v>
      </c>
      <c r="E1929" s="66">
        <v>45160.333333333336</v>
      </c>
      <c r="F1929" t="s">
        <v>2616</v>
      </c>
      <c r="G1929" s="46">
        <v>53</v>
      </c>
      <c r="H1929" s="46">
        <v>102</v>
      </c>
      <c r="I1929" s="46">
        <v>25</v>
      </c>
      <c r="J1929" t="s">
        <v>100</v>
      </c>
      <c r="K1929" t="s">
        <v>43</v>
      </c>
      <c r="L1929" s="46">
        <v>4710</v>
      </c>
      <c r="M1929" s="46">
        <v>72</v>
      </c>
      <c r="N1929" s="46">
        <v>67.5</v>
      </c>
      <c r="O1929" s="46">
        <v>119</v>
      </c>
      <c r="P1929" s="46">
        <f t="shared" si="217"/>
        <v>2</v>
      </c>
      <c r="R1929" s="67" t="s">
        <v>3115</v>
      </c>
      <c r="S1929" s="67">
        <f>COUNTIF(Y$2:$Y$100,R1929)</f>
        <v>0</v>
      </c>
      <c r="V1929" s="67">
        <f t="shared" si="218"/>
        <v>0</v>
      </c>
      <c r="X1929"/>
      <c r="Y1929" s="67" t="str">
        <f t="shared" si="215"/>
        <v xml:space="preserve"> </v>
      </c>
      <c r="AB1929" t="s">
        <v>43</v>
      </c>
      <c r="AC1929" s="46">
        <v>4710</v>
      </c>
      <c r="AD1929" s="46">
        <v>72</v>
      </c>
      <c r="AE1929" s="46">
        <v>67.5</v>
      </c>
      <c r="AF1929" s="46">
        <v>119</v>
      </c>
      <c r="AH1929" s="70" t="str">
        <f t="shared" si="219"/>
        <v/>
      </c>
      <c r="AI1929" s="70" t="str">
        <f t="shared" si="220"/>
        <v/>
      </c>
      <c r="AJ1929" s="70" t="str">
        <f t="shared" si="221"/>
        <v>X</v>
      </c>
      <c r="AK1929" s="70" t="str" cm="1">
        <f t="array" ref="AK1929">_xlfn.IFS(AH1929&lt;&gt;"","1",AI1929&lt;&gt;"","2",AJ1929&lt;&gt;"","3")</f>
        <v>3</v>
      </c>
    </row>
    <row r="1930" spans="1:37" x14ac:dyDescent="0.25">
      <c r="A1930" t="s">
        <v>702</v>
      </c>
      <c r="B1930" t="s">
        <v>622</v>
      </c>
      <c r="C1930" s="67" t="str">
        <f t="shared" si="216"/>
        <v>Samantha Halle</v>
      </c>
      <c r="D1930" s="71" t="str" cm="1">
        <f t="array" ref="D1930">_xlfn.IFS(AK1930="1",CONCATENATE(C1930,"Regional"),AK1930="2",CONCATENATE(C1930,"Sectional"),AK1930="3",CONCATENATE(C1930,COUNTIF($C$1:C1930,C1930)))</f>
        <v>Samantha Halle4</v>
      </c>
      <c r="E1930" s="66">
        <v>45160.333333333336</v>
      </c>
      <c r="F1930" t="s">
        <v>2616</v>
      </c>
      <c r="G1930" s="46">
        <v>53</v>
      </c>
      <c r="H1930" s="46">
        <v>102</v>
      </c>
      <c r="I1930" s="46">
        <v>25</v>
      </c>
      <c r="J1930" t="s">
        <v>100</v>
      </c>
      <c r="K1930" t="s">
        <v>43</v>
      </c>
      <c r="L1930" s="46">
        <v>4710</v>
      </c>
      <c r="M1930" s="46">
        <v>72</v>
      </c>
      <c r="N1930" s="46">
        <v>67.5</v>
      </c>
      <c r="O1930" s="46">
        <v>119</v>
      </c>
      <c r="P1930" s="46">
        <f t="shared" si="217"/>
        <v>2</v>
      </c>
      <c r="R1930" s="67" t="s">
        <v>2759</v>
      </c>
      <c r="S1930" s="67">
        <f>COUNTIF(Y$2:$Y$100,R1930)</f>
        <v>0</v>
      </c>
      <c r="V1930" s="67">
        <f t="shared" si="218"/>
        <v>0</v>
      </c>
      <c r="X1930"/>
      <c r="Y1930" s="67" t="str">
        <f t="shared" si="215"/>
        <v xml:space="preserve"> </v>
      </c>
      <c r="AB1930" t="s">
        <v>43</v>
      </c>
      <c r="AC1930" s="46">
        <v>4710</v>
      </c>
      <c r="AD1930" s="46">
        <v>72</v>
      </c>
      <c r="AE1930" s="46">
        <v>67.5</v>
      </c>
      <c r="AF1930" s="46">
        <v>119</v>
      </c>
      <c r="AH1930" s="70" t="str">
        <f t="shared" si="219"/>
        <v/>
      </c>
      <c r="AI1930" s="70" t="str">
        <f t="shared" si="220"/>
        <v/>
      </c>
      <c r="AJ1930" s="70" t="str">
        <f t="shared" si="221"/>
        <v>X</v>
      </c>
      <c r="AK1930" s="70" t="str" cm="1">
        <f t="array" ref="AK1930">_xlfn.IFS(AH1930&lt;&gt;"","1",AI1930&lt;&gt;"","2",AJ1930&lt;&gt;"","3")</f>
        <v>3</v>
      </c>
    </row>
    <row r="1931" spans="1:37" x14ac:dyDescent="0.25">
      <c r="A1931" t="s">
        <v>2181</v>
      </c>
      <c r="B1931" t="s">
        <v>2182</v>
      </c>
      <c r="C1931" s="67" t="str">
        <f t="shared" si="216"/>
        <v>Rory Opatz</v>
      </c>
      <c r="D1931" s="71" t="str" cm="1">
        <f t="array" ref="D1931">_xlfn.IFS(AK1931="1",CONCATENATE(C1931,"Regional"),AK1931="2",CONCATENATE(C1931,"Sectional"),AK1931="3",CONCATENATE(C1931,COUNTIF($C$1:C1931,C1931)))</f>
        <v>Rory Opatz1</v>
      </c>
      <c r="E1931" s="66">
        <v>45160.333333333336</v>
      </c>
      <c r="F1931" t="s">
        <v>2616</v>
      </c>
      <c r="G1931" s="46">
        <v>53</v>
      </c>
      <c r="H1931" s="46">
        <v>103</v>
      </c>
      <c r="I1931" s="46">
        <v>27</v>
      </c>
      <c r="J1931" t="s">
        <v>100</v>
      </c>
      <c r="K1931" t="s">
        <v>43</v>
      </c>
      <c r="L1931" s="46">
        <v>4710</v>
      </c>
      <c r="M1931" s="46">
        <v>72</v>
      </c>
      <c r="N1931" s="46">
        <v>67.5</v>
      </c>
      <c r="O1931" s="46">
        <v>119</v>
      </c>
      <c r="P1931" s="46">
        <f t="shared" si="217"/>
        <v>2</v>
      </c>
      <c r="R1931" s="67" t="s">
        <v>3208</v>
      </c>
      <c r="S1931" s="67">
        <f>COUNTIF(Y$2:$Y$100,R1931)</f>
        <v>0</v>
      </c>
      <c r="V1931" s="67">
        <f t="shared" si="218"/>
        <v>0</v>
      </c>
      <c r="X1931"/>
      <c r="Y1931" s="67" t="str">
        <f t="shared" ref="Y1931:Y1962" si="222">CONCATENATE(W1931," ",X1931)</f>
        <v xml:space="preserve"> </v>
      </c>
      <c r="AB1931" t="s">
        <v>43</v>
      </c>
      <c r="AC1931" s="46">
        <v>4710</v>
      </c>
      <c r="AD1931" s="46">
        <v>72</v>
      </c>
      <c r="AE1931" s="46">
        <v>67.5</v>
      </c>
      <c r="AF1931" s="46">
        <v>119</v>
      </c>
      <c r="AH1931" s="70" t="str">
        <f t="shared" si="219"/>
        <v/>
      </c>
      <c r="AI1931" s="70" t="str">
        <f t="shared" si="220"/>
        <v/>
      </c>
      <c r="AJ1931" s="70" t="str">
        <f t="shared" si="221"/>
        <v>X</v>
      </c>
      <c r="AK1931" s="70" t="str" cm="1">
        <f t="array" ref="AK1931">_xlfn.IFS(AH1931&lt;&gt;"","1",AI1931&lt;&gt;"","2",AJ1931&lt;&gt;"","3")</f>
        <v>3</v>
      </c>
    </row>
    <row r="1932" spans="1:37" x14ac:dyDescent="0.25">
      <c r="A1932" t="s">
        <v>276</v>
      </c>
      <c r="B1932" t="s">
        <v>270</v>
      </c>
      <c r="C1932" s="67" t="str">
        <f t="shared" si="216"/>
        <v>Natalie Jones</v>
      </c>
      <c r="D1932" s="71" t="str" cm="1">
        <f t="array" ref="D1932">_xlfn.IFS(AK1932="1",CONCATENATE(C1932,"Regional"),AK1932="2",CONCATENATE(C1932,"Sectional"),AK1932="3",CONCATENATE(C1932,COUNTIF($C$1:C1932,C1932)))</f>
        <v>Natalie Jones4</v>
      </c>
      <c r="E1932" s="66">
        <v>45160.333333333336</v>
      </c>
      <c r="F1932" t="s">
        <v>2616</v>
      </c>
      <c r="G1932" s="46">
        <v>53</v>
      </c>
      <c r="H1932" s="46">
        <v>104</v>
      </c>
      <c r="I1932" s="46">
        <v>28</v>
      </c>
      <c r="J1932" t="s">
        <v>100</v>
      </c>
      <c r="K1932" t="s">
        <v>43</v>
      </c>
      <c r="L1932" s="46">
        <v>4710</v>
      </c>
      <c r="M1932" s="46">
        <v>72</v>
      </c>
      <c r="N1932" s="46">
        <v>67.5</v>
      </c>
      <c r="O1932" s="46">
        <v>119</v>
      </c>
      <c r="P1932" s="46">
        <f t="shared" si="217"/>
        <v>2</v>
      </c>
      <c r="R1932" s="67" t="s">
        <v>1205</v>
      </c>
      <c r="S1932" s="67">
        <f>COUNTIF(Y$2:$Y$100,R1932)</f>
        <v>0</v>
      </c>
      <c r="V1932" s="67">
        <f t="shared" si="218"/>
        <v>0</v>
      </c>
      <c r="X1932"/>
      <c r="Y1932" s="67" t="str">
        <f t="shared" si="222"/>
        <v xml:space="preserve"> </v>
      </c>
      <c r="AB1932" t="s">
        <v>43</v>
      </c>
      <c r="AC1932" s="46">
        <v>4710</v>
      </c>
      <c r="AD1932" s="46">
        <v>72</v>
      </c>
      <c r="AE1932" s="46">
        <v>67.5</v>
      </c>
      <c r="AF1932" s="46">
        <v>119</v>
      </c>
      <c r="AH1932" s="70" t="str">
        <f t="shared" si="219"/>
        <v/>
      </c>
      <c r="AI1932" s="70" t="str">
        <f t="shared" si="220"/>
        <v/>
      </c>
      <c r="AJ1932" s="70" t="str">
        <f t="shared" si="221"/>
        <v>X</v>
      </c>
      <c r="AK1932" s="70" t="str" cm="1">
        <f t="array" ref="AK1932">_xlfn.IFS(AH1932&lt;&gt;"","1",AI1932&lt;&gt;"","2",AJ1932&lt;&gt;"","3")</f>
        <v>3</v>
      </c>
    </row>
    <row r="1933" spans="1:37" x14ac:dyDescent="0.25">
      <c r="A1933" t="s">
        <v>1624</v>
      </c>
      <c r="B1933" t="s">
        <v>531</v>
      </c>
      <c r="C1933" s="67" t="str">
        <f t="shared" si="216"/>
        <v>Shea Zadra</v>
      </c>
      <c r="D1933" s="71" t="str" cm="1">
        <f t="array" ref="D1933">_xlfn.IFS(AK1933="1",CONCATENATE(C1933,"Regional"),AK1933="2",CONCATENATE(C1933,"Sectional"),AK1933="3",CONCATENATE(C1933,COUNTIF($C$1:C1933,C1933)))</f>
        <v>Shea Zadra4</v>
      </c>
      <c r="E1933" s="66">
        <v>45160.333333333336</v>
      </c>
      <c r="F1933" t="s">
        <v>2616</v>
      </c>
      <c r="G1933" s="46">
        <v>53</v>
      </c>
      <c r="H1933" s="46">
        <v>108</v>
      </c>
      <c r="I1933" s="46">
        <v>29</v>
      </c>
      <c r="J1933" t="s">
        <v>100</v>
      </c>
      <c r="K1933" t="s">
        <v>43</v>
      </c>
      <c r="L1933" s="46">
        <v>4710</v>
      </c>
      <c r="M1933" s="46">
        <v>72</v>
      </c>
      <c r="N1933" s="46">
        <v>67.5</v>
      </c>
      <c r="O1933" s="46">
        <v>119</v>
      </c>
      <c r="P1933" s="46">
        <f t="shared" si="217"/>
        <v>2</v>
      </c>
      <c r="R1933" s="67" t="s">
        <v>3526</v>
      </c>
      <c r="S1933" s="67">
        <f>COUNTIF(Y$2:$Y$100,R1933)</f>
        <v>0</v>
      </c>
      <c r="V1933" s="67">
        <f t="shared" si="218"/>
        <v>0</v>
      </c>
      <c r="X1933"/>
      <c r="Y1933" s="67" t="str">
        <f t="shared" si="222"/>
        <v xml:space="preserve"> </v>
      </c>
      <c r="AB1933" t="s">
        <v>43</v>
      </c>
      <c r="AC1933" s="46">
        <v>4710</v>
      </c>
      <c r="AD1933" s="46">
        <v>72</v>
      </c>
      <c r="AE1933" s="46">
        <v>67.5</v>
      </c>
      <c r="AF1933" s="46">
        <v>119</v>
      </c>
      <c r="AH1933" s="70" t="str">
        <f t="shared" si="219"/>
        <v/>
      </c>
      <c r="AI1933" s="70" t="str">
        <f t="shared" si="220"/>
        <v/>
      </c>
      <c r="AJ1933" s="70" t="str">
        <f t="shared" si="221"/>
        <v>X</v>
      </c>
      <c r="AK1933" s="70" t="str" cm="1">
        <f t="array" ref="AK1933">_xlfn.IFS(AH1933&lt;&gt;"","1",AI1933&lt;&gt;"","2",AJ1933&lt;&gt;"","3")</f>
        <v>3</v>
      </c>
    </row>
    <row r="1934" spans="1:37" x14ac:dyDescent="0.25">
      <c r="A1934" t="s">
        <v>387</v>
      </c>
      <c r="B1934" t="s">
        <v>539</v>
      </c>
      <c r="C1934" s="67" t="str">
        <f t="shared" si="216"/>
        <v>Maggie Winsand</v>
      </c>
      <c r="D1934" s="71" t="str" cm="1">
        <f t="array" ref="D1934">_xlfn.IFS(AK1934="1",CONCATENATE(C1934,"Regional"),AK1934="2",CONCATENATE(C1934,"Sectional"),AK1934="3",CONCATENATE(C1934,COUNTIF($C$1:C1934,C1934)))</f>
        <v>Maggie Winsand4</v>
      </c>
      <c r="E1934" s="66">
        <v>45160.333333333336</v>
      </c>
      <c r="F1934" t="s">
        <v>2616</v>
      </c>
      <c r="G1934" s="46">
        <v>53</v>
      </c>
      <c r="H1934" s="46">
        <v>108</v>
      </c>
      <c r="I1934" s="46">
        <v>29</v>
      </c>
      <c r="J1934" t="s">
        <v>100</v>
      </c>
      <c r="K1934" t="s">
        <v>43</v>
      </c>
      <c r="L1934" s="46">
        <v>4710</v>
      </c>
      <c r="M1934" s="46">
        <v>72</v>
      </c>
      <c r="N1934" s="46">
        <v>67.5</v>
      </c>
      <c r="O1934" s="46">
        <v>119</v>
      </c>
      <c r="P1934" s="46">
        <f t="shared" si="217"/>
        <v>2</v>
      </c>
      <c r="R1934" s="67" t="s">
        <v>1210</v>
      </c>
      <c r="S1934" s="67">
        <f>COUNTIF(Y$2:$Y$100,R1934)</f>
        <v>0</v>
      </c>
      <c r="V1934" s="67">
        <f t="shared" si="218"/>
        <v>0</v>
      </c>
      <c r="X1934"/>
      <c r="Y1934" s="67" t="str">
        <f t="shared" si="222"/>
        <v xml:space="preserve"> </v>
      </c>
      <c r="AB1934" t="s">
        <v>43</v>
      </c>
      <c r="AC1934" s="46">
        <v>4710</v>
      </c>
      <c r="AD1934" s="46">
        <v>72</v>
      </c>
      <c r="AE1934" s="46">
        <v>67.5</v>
      </c>
      <c r="AF1934" s="46">
        <v>119</v>
      </c>
      <c r="AH1934" s="70" t="str">
        <f t="shared" si="219"/>
        <v/>
      </c>
      <c r="AI1934" s="70" t="str">
        <f t="shared" si="220"/>
        <v/>
      </c>
      <c r="AJ1934" s="70" t="str">
        <f t="shared" si="221"/>
        <v>X</v>
      </c>
      <c r="AK1934" s="70" t="str" cm="1">
        <f t="array" ref="AK1934">_xlfn.IFS(AH1934&lt;&gt;"","1",AI1934&lt;&gt;"","2",AJ1934&lt;&gt;"","3")</f>
        <v>3</v>
      </c>
    </row>
    <row r="1935" spans="1:37" x14ac:dyDescent="0.25">
      <c r="A1935" t="s">
        <v>578</v>
      </c>
      <c r="B1935" t="s">
        <v>579</v>
      </c>
      <c r="C1935" s="67" t="str">
        <f t="shared" si="216"/>
        <v>Mariska Remington</v>
      </c>
      <c r="D1935" s="71" t="str" cm="1">
        <f t="array" ref="D1935">_xlfn.IFS(AK1935="1",CONCATENATE(C1935,"Regional"),AK1935="2",CONCATENATE(C1935,"Sectional"),AK1935="3",CONCATENATE(C1935,COUNTIF($C$1:C1935,C1935)))</f>
        <v>Mariska Remington2</v>
      </c>
      <c r="E1935" s="66">
        <v>45160.333333333336</v>
      </c>
      <c r="F1935" t="s">
        <v>2616</v>
      </c>
      <c r="G1935" s="46">
        <v>53</v>
      </c>
      <c r="H1935" s="46">
        <v>110</v>
      </c>
      <c r="I1935" s="46">
        <v>31</v>
      </c>
      <c r="J1935" t="s">
        <v>100</v>
      </c>
      <c r="K1935" t="s">
        <v>43</v>
      </c>
      <c r="L1935" s="46">
        <v>4710</v>
      </c>
      <c r="M1935" s="46">
        <v>72</v>
      </c>
      <c r="N1935" s="46">
        <v>67.5</v>
      </c>
      <c r="O1935" s="46">
        <v>119</v>
      </c>
      <c r="P1935" s="46">
        <f t="shared" si="217"/>
        <v>2</v>
      </c>
      <c r="R1935" s="67" t="s">
        <v>1231</v>
      </c>
      <c r="S1935" s="67">
        <f>COUNTIF(Y$2:$Y$100,R1935)</f>
        <v>0</v>
      </c>
      <c r="V1935" s="67">
        <f t="shared" si="218"/>
        <v>0</v>
      </c>
      <c r="X1935"/>
      <c r="Y1935" s="67" t="str">
        <f t="shared" si="222"/>
        <v xml:space="preserve"> </v>
      </c>
      <c r="AB1935" t="s">
        <v>43</v>
      </c>
      <c r="AC1935" s="46">
        <v>4710</v>
      </c>
      <c r="AD1935" s="46">
        <v>72</v>
      </c>
      <c r="AE1935" s="46">
        <v>67.5</v>
      </c>
      <c r="AF1935" s="46">
        <v>119</v>
      </c>
      <c r="AH1935" s="70" t="str">
        <f t="shared" si="219"/>
        <v/>
      </c>
      <c r="AI1935" s="70" t="str">
        <f t="shared" si="220"/>
        <v/>
      </c>
      <c r="AJ1935" s="70" t="str">
        <f t="shared" si="221"/>
        <v>X</v>
      </c>
      <c r="AK1935" s="70" t="str" cm="1">
        <f t="array" ref="AK1935">_xlfn.IFS(AH1935&lt;&gt;"","1",AI1935&lt;&gt;"","2",AJ1935&lt;&gt;"","3")</f>
        <v>3</v>
      </c>
    </row>
    <row r="1936" spans="1:37" x14ac:dyDescent="0.25">
      <c r="A1936" t="s">
        <v>1623</v>
      </c>
      <c r="B1936" t="s">
        <v>918</v>
      </c>
      <c r="C1936" s="67" t="str">
        <f t="shared" si="216"/>
        <v>Sienna Steinmetz</v>
      </c>
      <c r="D1936" s="71" t="str" cm="1">
        <f t="array" ref="D1936">_xlfn.IFS(AK1936="1",CONCATENATE(C1936,"Regional"),AK1936="2",CONCATENATE(C1936,"Sectional"),AK1936="3",CONCATENATE(C1936,COUNTIF($C$1:C1936,C1936)))</f>
        <v>Sienna Steinmetz4</v>
      </c>
      <c r="E1936" s="66">
        <v>45160.333333333336</v>
      </c>
      <c r="F1936" t="s">
        <v>2616</v>
      </c>
      <c r="G1936" s="46">
        <v>53</v>
      </c>
      <c r="H1936" s="46">
        <v>110</v>
      </c>
      <c r="I1936" s="46">
        <v>31</v>
      </c>
      <c r="J1936" t="s">
        <v>100</v>
      </c>
      <c r="K1936" t="s">
        <v>43</v>
      </c>
      <c r="L1936" s="46">
        <v>4710</v>
      </c>
      <c r="M1936" s="46">
        <v>72</v>
      </c>
      <c r="N1936" s="46">
        <v>67.5</v>
      </c>
      <c r="O1936" s="46">
        <v>119</v>
      </c>
      <c r="P1936" s="46">
        <f t="shared" si="217"/>
        <v>2</v>
      </c>
      <c r="R1936" s="67" t="s">
        <v>3529</v>
      </c>
      <c r="S1936" s="67">
        <f>COUNTIF(Y$2:$Y$100,R1936)</f>
        <v>0</v>
      </c>
      <c r="V1936" s="67">
        <f t="shared" si="218"/>
        <v>0</v>
      </c>
      <c r="X1936"/>
      <c r="Y1936" s="67" t="str">
        <f t="shared" si="222"/>
        <v xml:space="preserve"> </v>
      </c>
      <c r="AB1936" t="s">
        <v>43</v>
      </c>
      <c r="AC1936" s="46">
        <v>4710</v>
      </c>
      <c r="AD1936" s="46">
        <v>72</v>
      </c>
      <c r="AE1936" s="46">
        <v>67.5</v>
      </c>
      <c r="AF1936" s="46">
        <v>119</v>
      </c>
      <c r="AH1936" s="70" t="str">
        <f t="shared" si="219"/>
        <v/>
      </c>
      <c r="AI1936" s="70" t="str">
        <f t="shared" si="220"/>
        <v/>
      </c>
      <c r="AJ1936" s="70" t="str">
        <f t="shared" si="221"/>
        <v>X</v>
      </c>
      <c r="AK1936" s="70" t="str" cm="1">
        <f t="array" ref="AK1936">_xlfn.IFS(AH1936&lt;&gt;"","1",AI1936&lt;&gt;"","2",AJ1936&lt;&gt;"","3")</f>
        <v>3</v>
      </c>
    </row>
    <row r="1937" spans="1:37" x14ac:dyDescent="0.25">
      <c r="A1937" t="s">
        <v>208</v>
      </c>
      <c r="B1937" t="s">
        <v>2008</v>
      </c>
      <c r="C1937" s="67" t="str">
        <f t="shared" si="216"/>
        <v>Aubrie Bohl</v>
      </c>
      <c r="D1937" s="71" t="str" cm="1">
        <f t="array" ref="D1937">_xlfn.IFS(AK1937="1",CONCATENATE(C1937,"Regional"),AK1937="2",CONCATENATE(C1937,"Sectional"),AK1937="3",CONCATENATE(C1937,COUNTIF($C$1:C1937,C1937)))</f>
        <v>Aubrie Bohl2</v>
      </c>
      <c r="E1937" s="66">
        <v>45160.333333333336</v>
      </c>
      <c r="F1937" t="s">
        <v>2616</v>
      </c>
      <c r="G1937" s="46">
        <v>53</v>
      </c>
      <c r="H1937" s="46">
        <v>110</v>
      </c>
      <c r="I1937" s="46">
        <v>31</v>
      </c>
      <c r="J1937" t="s">
        <v>100</v>
      </c>
      <c r="K1937" t="s">
        <v>43</v>
      </c>
      <c r="L1937" s="46">
        <v>4710</v>
      </c>
      <c r="M1937" s="46">
        <v>72</v>
      </c>
      <c r="N1937" s="46">
        <v>67.5</v>
      </c>
      <c r="O1937" s="46">
        <v>119</v>
      </c>
      <c r="P1937" s="46">
        <f t="shared" si="217"/>
        <v>2</v>
      </c>
      <c r="R1937" s="67" t="s">
        <v>3020</v>
      </c>
      <c r="S1937" s="67">
        <f>COUNTIF(Y$2:$Y$100,R1937)</f>
        <v>0</v>
      </c>
      <c r="V1937" s="67">
        <f t="shared" si="218"/>
        <v>0</v>
      </c>
      <c r="X1937"/>
      <c r="Y1937" s="67" t="str">
        <f t="shared" si="222"/>
        <v xml:space="preserve"> </v>
      </c>
      <c r="AB1937" t="s">
        <v>43</v>
      </c>
      <c r="AC1937" s="46">
        <v>4710</v>
      </c>
      <c r="AD1937" s="46">
        <v>72</v>
      </c>
      <c r="AE1937" s="46">
        <v>67.5</v>
      </c>
      <c r="AF1937" s="46">
        <v>119</v>
      </c>
      <c r="AH1937" s="70" t="str">
        <f t="shared" si="219"/>
        <v/>
      </c>
      <c r="AI1937" s="70" t="str">
        <f t="shared" si="220"/>
        <v/>
      </c>
      <c r="AJ1937" s="70" t="str">
        <f t="shared" si="221"/>
        <v>X</v>
      </c>
      <c r="AK1937" s="70" t="str" cm="1">
        <f t="array" ref="AK1937">_xlfn.IFS(AH1937&lt;&gt;"","1",AI1937&lt;&gt;"","2",AJ1937&lt;&gt;"","3")</f>
        <v>3</v>
      </c>
    </row>
    <row r="1938" spans="1:37" x14ac:dyDescent="0.25">
      <c r="A1938" t="s">
        <v>541</v>
      </c>
      <c r="B1938" t="s">
        <v>190</v>
      </c>
      <c r="C1938" s="67" t="str">
        <f t="shared" si="216"/>
        <v>Mara Tuma</v>
      </c>
      <c r="D1938" s="71" t="str" cm="1">
        <f t="array" ref="D1938">_xlfn.IFS(AK1938="1",CONCATENATE(C1938,"Regional"),AK1938="2",CONCATENATE(C1938,"Sectional"),AK1938="3",CONCATENATE(C1938,COUNTIF($C$1:C1938,C1938)))</f>
        <v>Mara Tuma4</v>
      </c>
      <c r="E1938" s="66">
        <v>45160.333333333336</v>
      </c>
      <c r="F1938" t="s">
        <v>2616</v>
      </c>
      <c r="G1938" s="46">
        <v>53</v>
      </c>
      <c r="H1938" s="46">
        <v>114</v>
      </c>
      <c r="I1938" s="46">
        <v>34</v>
      </c>
      <c r="J1938" t="s">
        <v>100</v>
      </c>
      <c r="K1938" t="s">
        <v>43</v>
      </c>
      <c r="L1938" s="46">
        <v>4710</v>
      </c>
      <c r="M1938" s="46">
        <v>72</v>
      </c>
      <c r="N1938" s="46">
        <v>67.5</v>
      </c>
      <c r="O1938" s="46">
        <v>119</v>
      </c>
      <c r="P1938" s="46">
        <f t="shared" si="217"/>
        <v>2</v>
      </c>
      <c r="R1938" s="67" t="s">
        <v>1211</v>
      </c>
      <c r="S1938" s="67">
        <f>COUNTIF(Y$2:$Y$100,R1938)</f>
        <v>0</v>
      </c>
      <c r="V1938" s="67">
        <f t="shared" si="218"/>
        <v>0</v>
      </c>
      <c r="X1938"/>
      <c r="Y1938" s="67" t="str">
        <f t="shared" si="222"/>
        <v xml:space="preserve"> </v>
      </c>
      <c r="AB1938" t="s">
        <v>43</v>
      </c>
      <c r="AC1938" s="46">
        <v>4710</v>
      </c>
      <c r="AD1938" s="46">
        <v>72</v>
      </c>
      <c r="AE1938" s="46">
        <v>67.5</v>
      </c>
      <c r="AF1938" s="46">
        <v>119</v>
      </c>
      <c r="AH1938" s="70" t="str">
        <f t="shared" si="219"/>
        <v/>
      </c>
      <c r="AI1938" s="70" t="str">
        <f t="shared" si="220"/>
        <v/>
      </c>
      <c r="AJ1938" s="70" t="str">
        <f t="shared" si="221"/>
        <v>X</v>
      </c>
      <c r="AK1938" s="70" t="str" cm="1">
        <f t="array" ref="AK1938">_xlfn.IFS(AH1938&lt;&gt;"","1",AI1938&lt;&gt;"","2",AJ1938&lt;&gt;"","3")</f>
        <v>3</v>
      </c>
    </row>
    <row r="1939" spans="1:37" x14ac:dyDescent="0.25">
      <c r="A1939" t="s">
        <v>191</v>
      </c>
      <c r="B1939" t="s">
        <v>575</v>
      </c>
      <c r="C1939" s="67" t="str">
        <f t="shared" si="216"/>
        <v>Greta Bakken</v>
      </c>
      <c r="D1939" s="71" t="str" cm="1">
        <f t="array" ref="D1939">_xlfn.IFS(AK1939="1",CONCATENATE(C1939,"Regional"),AK1939="2",CONCATENATE(C1939,"Sectional"),AK1939="3",CONCATENATE(C1939,COUNTIF($C$1:C1939,C1939)))</f>
        <v>Greta Bakken3</v>
      </c>
      <c r="E1939" s="66">
        <v>45160.333333333336</v>
      </c>
      <c r="F1939" t="s">
        <v>2616</v>
      </c>
      <c r="G1939" s="46">
        <v>53</v>
      </c>
      <c r="H1939" s="46">
        <v>114</v>
      </c>
      <c r="I1939" s="46">
        <v>34</v>
      </c>
      <c r="J1939" t="s">
        <v>100</v>
      </c>
      <c r="K1939" t="s">
        <v>43</v>
      </c>
      <c r="L1939" s="46">
        <v>4710</v>
      </c>
      <c r="M1939" s="46">
        <v>72</v>
      </c>
      <c r="N1939" s="46">
        <v>67.5</v>
      </c>
      <c r="O1939" s="46">
        <v>119</v>
      </c>
      <c r="P1939" s="46">
        <f t="shared" si="217"/>
        <v>2</v>
      </c>
      <c r="R1939" s="67" t="s">
        <v>1229</v>
      </c>
      <c r="S1939" s="67">
        <f>COUNTIF(Y$2:$Y$100,R1939)</f>
        <v>0</v>
      </c>
      <c r="V1939" s="67">
        <f t="shared" si="218"/>
        <v>0</v>
      </c>
      <c r="X1939"/>
      <c r="Y1939" s="67" t="str">
        <f t="shared" si="222"/>
        <v xml:space="preserve"> </v>
      </c>
      <c r="AB1939" t="s">
        <v>43</v>
      </c>
      <c r="AC1939" s="46">
        <v>4710</v>
      </c>
      <c r="AD1939" s="46">
        <v>72</v>
      </c>
      <c r="AE1939" s="46">
        <v>67.5</v>
      </c>
      <c r="AF1939" s="46">
        <v>119</v>
      </c>
      <c r="AH1939" s="70" t="str">
        <f t="shared" si="219"/>
        <v/>
      </c>
      <c r="AI1939" s="70" t="str">
        <f t="shared" si="220"/>
        <v/>
      </c>
      <c r="AJ1939" s="70" t="str">
        <f t="shared" si="221"/>
        <v>X</v>
      </c>
      <c r="AK1939" s="70" t="str" cm="1">
        <f t="array" ref="AK1939">_xlfn.IFS(AH1939&lt;&gt;"","1",AI1939&lt;&gt;"","2",AJ1939&lt;&gt;"","3")</f>
        <v>3</v>
      </c>
    </row>
    <row r="1940" spans="1:37" x14ac:dyDescent="0.25">
      <c r="A1940" t="s">
        <v>529</v>
      </c>
      <c r="B1940" t="s">
        <v>530</v>
      </c>
      <c r="C1940" s="67" t="str">
        <f t="shared" si="216"/>
        <v>Kendra Betley</v>
      </c>
      <c r="D1940" s="71" t="str" cm="1">
        <f t="array" ref="D1940">_xlfn.IFS(AK1940="1",CONCATENATE(C1940,"Regional"),AK1940="2",CONCATENATE(C1940,"Sectional"),AK1940="3",CONCATENATE(C1940,COUNTIF($C$1:C1940,C1940)))</f>
        <v>Kendra Betley3</v>
      </c>
      <c r="E1940" s="66">
        <v>45160.333333333336</v>
      </c>
      <c r="F1940" t="s">
        <v>2616</v>
      </c>
      <c r="G1940" s="46">
        <v>53</v>
      </c>
      <c r="H1940" s="46">
        <v>115</v>
      </c>
      <c r="I1940" s="46">
        <v>36</v>
      </c>
      <c r="J1940" t="s">
        <v>100</v>
      </c>
      <c r="K1940" t="s">
        <v>43</v>
      </c>
      <c r="L1940" s="46">
        <v>4710</v>
      </c>
      <c r="M1940" s="46">
        <v>72</v>
      </c>
      <c r="N1940" s="46">
        <v>67.5</v>
      </c>
      <c r="O1940" s="46">
        <v>119</v>
      </c>
      <c r="P1940" s="46">
        <f t="shared" si="217"/>
        <v>2</v>
      </c>
      <c r="R1940" s="67" t="s">
        <v>1203</v>
      </c>
      <c r="S1940" s="67">
        <f>COUNTIF(Y$2:$Y$100,R1940)</f>
        <v>0</v>
      </c>
      <c r="V1940" s="67">
        <f t="shared" si="218"/>
        <v>0</v>
      </c>
      <c r="X1940"/>
      <c r="Y1940" s="67" t="str">
        <f t="shared" si="222"/>
        <v xml:space="preserve"> </v>
      </c>
      <c r="AB1940" t="s">
        <v>43</v>
      </c>
      <c r="AC1940" s="46">
        <v>4710</v>
      </c>
      <c r="AD1940" s="46">
        <v>72</v>
      </c>
      <c r="AE1940" s="46">
        <v>67.5</v>
      </c>
      <c r="AF1940" s="46">
        <v>119</v>
      </c>
      <c r="AH1940" s="70" t="str">
        <f t="shared" si="219"/>
        <v/>
      </c>
      <c r="AI1940" s="70" t="str">
        <f t="shared" si="220"/>
        <v/>
      </c>
      <c r="AJ1940" s="70" t="str">
        <f t="shared" si="221"/>
        <v>X</v>
      </c>
      <c r="AK1940" s="70" t="str" cm="1">
        <f t="array" ref="AK1940">_xlfn.IFS(AH1940&lt;&gt;"","1",AI1940&lt;&gt;"","2",AJ1940&lt;&gt;"","3")</f>
        <v>3</v>
      </c>
    </row>
    <row r="1941" spans="1:37" x14ac:dyDescent="0.25">
      <c r="A1941" t="s">
        <v>1068</v>
      </c>
      <c r="B1941" t="s">
        <v>2262</v>
      </c>
      <c r="C1941" s="67" t="str">
        <f t="shared" si="216"/>
        <v>Elsie Schmid</v>
      </c>
      <c r="D1941" s="71" t="str" cm="1">
        <f t="array" ref="D1941">_xlfn.IFS(AK1941="1",CONCATENATE(C1941,"Regional"),AK1941="2",CONCATENATE(C1941,"Sectional"),AK1941="3",CONCATENATE(C1941,COUNTIF($C$1:C1941,C1941)))</f>
        <v>Elsie Schmid1</v>
      </c>
      <c r="E1941" s="66">
        <v>45160.333333333336</v>
      </c>
      <c r="F1941" t="s">
        <v>2616</v>
      </c>
      <c r="G1941" s="46">
        <v>53</v>
      </c>
      <c r="H1941" s="46">
        <v>117</v>
      </c>
      <c r="I1941" s="46">
        <v>37</v>
      </c>
      <c r="J1941" t="s">
        <v>100</v>
      </c>
      <c r="K1941" t="s">
        <v>43</v>
      </c>
      <c r="L1941" s="46">
        <v>4710</v>
      </c>
      <c r="M1941" s="46">
        <v>72</v>
      </c>
      <c r="N1941" s="46">
        <v>67.5</v>
      </c>
      <c r="O1941" s="46">
        <v>119</v>
      </c>
      <c r="P1941" s="46">
        <f t="shared" si="217"/>
        <v>2</v>
      </c>
      <c r="R1941" s="67" t="s">
        <v>3287</v>
      </c>
      <c r="S1941" s="67">
        <f>COUNTIF(Y$2:$Y$100,R1941)</f>
        <v>0</v>
      </c>
      <c r="V1941" s="67">
        <f t="shared" si="218"/>
        <v>0</v>
      </c>
      <c r="X1941"/>
      <c r="Y1941" s="67" t="str">
        <f t="shared" si="222"/>
        <v xml:space="preserve"> </v>
      </c>
      <c r="AB1941" t="s">
        <v>43</v>
      </c>
      <c r="AC1941" s="46">
        <v>4710</v>
      </c>
      <c r="AD1941" s="46">
        <v>72</v>
      </c>
      <c r="AE1941" s="46">
        <v>67.5</v>
      </c>
      <c r="AF1941" s="46">
        <v>119</v>
      </c>
      <c r="AH1941" s="70" t="str">
        <f t="shared" si="219"/>
        <v/>
      </c>
      <c r="AI1941" s="70" t="str">
        <f t="shared" si="220"/>
        <v/>
      </c>
      <c r="AJ1941" s="70" t="str">
        <f t="shared" si="221"/>
        <v>X</v>
      </c>
      <c r="AK1941" s="70" t="str" cm="1">
        <f t="array" ref="AK1941">_xlfn.IFS(AH1941&lt;&gt;"","1",AI1941&lt;&gt;"","2",AJ1941&lt;&gt;"","3")</f>
        <v>3</v>
      </c>
    </row>
    <row r="1942" spans="1:37" x14ac:dyDescent="0.25">
      <c r="A1942" t="s">
        <v>343</v>
      </c>
      <c r="B1942" t="s">
        <v>544</v>
      </c>
      <c r="C1942" s="67" t="str">
        <f t="shared" si="216"/>
        <v>Elise Rothbauer</v>
      </c>
      <c r="D1942" s="71" t="str" cm="1">
        <f t="array" ref="D1942">_xlfn.IFS(AK1942="1",CONCATENATE(C1942,"Regional"),AK1942="2",CONCATENATE(C1942,"Sectional"),AK1942="3",CONCATENATE(C1942,COUNTIF($C$1:C1942,C1942)))</f>
        <v>Elise Rothbauer1</v>
      </c>
      <c r="E1942" s="66">
        <v>45160.333333333336</v>
      </c>
      <c r="F1942" t="s">
        <v>2616</v>
      </c>
      <c r="G1942" s="46">
        <v>53</v>
      </c>
      <c r="H1942" s="46">
        <v>117</v>
      </c>
      <c r="I1942" s="46">
        <v>37</v>
      </c>
      <c r="J1942" t="s">
        <v>100</v>
      </c>
      <c r="K1942" t="s">
        <v>43</v>
      </c>
      <c r="L1942" s="46">
        <v>4710</v>
      </c>
      <c r="M1942" s="46">
        <v>72</v>
      </c>
      <c r="N1942" s="46">
        <v>67.5</v>
      </c>
      <c r="O1942" s="46">
        <v>119</v>
      </c>
      <c r="P1942" s="46">
        <f t="shared" si="217"/>
        <v>2</v>
      </c>
      <c r="R1942" s="67" t="s">
        <v>3622</v>
      </c>
      <c r="S1942" s="67">
        <f>COUNTIF(Y$2:$Y$100,R1942)</f>
        <v>0</v>
      </c>
      <c r="V1942" s="67">
        <f t="shared" si="218"/>
        <v>0</v>
      </c>
      <c r="X1942"/>
      <c r="Y1942" s="67" t="str">
        <f t="shared" si="222"/>
        <v xml:space="preserve"> </v>
      </c>
      <c r="AB1942" t="s">
        <v>43</v>
      </c>
      <c r="AC1942" s="46">
        <v>4710</v>
      </c>
      <c r="AD1942" s="46">
        <v>72</v>
      </c>
      <c r="AE1942" s="46">
        <v>67.5</v>
      </c>
      <c r="AF1942" s="46">
        <v>119</v>
      </c>
      <c r="AH1942" s="70" t="str">
        <f t="shared" si="219"/>
        <v/>
      </c>
      <c r="AI1942" s="70" t="str">
        <f t="shared" si="220"/>
        <v/>
      </c>
      <c r="AJ1942" s="70" t="str">
        <f t="shared" si="221"/>
        <v>X</v>
      </c>
      <c r="AK1942" s="70" t="str" cm="1">
        <f t="array" ref="AK1942">_xlfn.IFS(AH1942&lt;&gt;"","1",AI1942&lt;&gt;"","2",AJ1942&lt;&gt;"","3")</f>
        <v>3</v>
      </c>
    </row>
    <row r="1943" spans="1:37" x14ac:dyDescent="0.25">
      <c r="A1943" t="s">
        <v>1672</v>
      </c>
      <c r="B1943" t="s">
        <v>437</v>
      </c>
      <c r="C1943" s="67" t="str">
        <f t="shared" si="216"/>
        <v>Kelsey Kettner</v>
      </c>
      <c r="D1943" s="71" t="str" cm="1">
        <f t="array" ref="D1943">_xlfn.IFS(AK1943="1",CONCATENATE(C1943,"Regional"),AK1943="2",CONCATENATE(C1943,"Sectional"),AK1943="3",CONCATENATE(C1943,COUNTIF($C$1:C1943,C1943)))</f>
        <v>Kelsey Kettner2</v>
      </c>
      <c r="E1943" s="66">
        <v>45160.333333333336</v>
      </c>
      <c r="F1943" t="s">
        <v>2616</v>
      </c>
      <c r="G1943" s="46">
        <v>53</v>
      </c>
      <c r="H1943" s="46">
        <v>117</v>
      </c>
      <c r="I1943" s="46">
        <v>37</v>
      </c>
      <c r="J1943" t="s">
        <v>100</v>
      </c>
      <c r="K1943" t="s">
        <v>43</v>
      </c>
      <c r="L1943" s="46">
        <v>4710</v>
      </c>
      <c r="M1943" s="46">
        <v>72</v>
      </c>
      <c r="N1943" s="46">
        <v>67.5</v>
      </c>
      <c r="O1943" s="46">
        <v>119</v>
      </c>
      <c r="P1943" s="46">
        <f t="shared" si="217"/>
        <v>2</v>
      </c>
      <c r="R1943" s="67" t="s">
        <v>3527</v>
      </c>
      <c r="S1943" s="67">
        <f>COUNTIF(Y$2:$Y$100,R1943)</f>
        <v>0</v>
      </c>
      <c r="V1943" s="67">
        <f t="shared" si="218"/>
        <v>0</v>
      </c>
      <c r="X1943"/>
      <c r="Y1943" s="67" t="str">
        <f t="shared" si="222"/>
        <v xml:space="preserve"> </v>
      </c>
      <c r="AB1943" t="s">
        <v>43</v>
      </c>
      <c r="AC1943" s="46">
        <v>4710</v>
      </c>
      <c r="AD1943" s="46">
        <v>72</v>
      </c>
      <c r="AE1943" s="46">
        <v>67.5</v>
      </c>
      <c r="AF1943" s="46">
        <v>119</v>
      </c>
      <c r="AH1943" s="70" t="str">
        <f t="shared" si="219"/>
        <v/>
      </c>
      <c r="AI1943" s="70" t="str">
        <f t="shared" si="220"/>
        <v/>
      </c>
      <c r="AJ1943" s="70" t="str">
        <f t="shared" si="221"/>
        <v>X</v>
      </c>
      <c r="AK1943" s="70" t="str" cm="1">
        <f t="array" ref="AK1943">_xlfn.IFS(AH1943&lt;&gt;"","1",AI1943&lt;&gt;"","2",AJ1943&lt;&gt;"","3")</f>
        <v>3</v>
      </c>
    </row>
    <row r="1944" spans="1:37" x14ac:dyDescent="0.25">
      <c r="A1944" t="s">
        <v>1769</v>
      </c>
      <c r="B1944" t="s">
        <v>1770</v>
      </c>
      <c r="C1944" s="67" t="str">
        <f t="shared" si="216"/>
        <v>Sadie Elwood</v>
      </c>
      <c r="D1944" s="71" t="str" cm="1">
        <f t="array" ref="D1944">_xlfn.IFS(AK1944="1",CONCATENATE(C1944,"Regional"),AK1944="2",CONCATENATE(C1944,"Sectional"),AK1944="3",CONCATENATE(C1944,COUNTIF($C$1:C1944,C1944)))</f>
        <v>Sadie Elwood3</v>
      </c>
      <c r="E1944" s="66">
        <v>45160.333333333336</v>
      </c>
      <c r="F1944" t="s">
        <v>2616</v>
      </c>
      <c r="G1944" s="46">
        <v>53</v>
      </c>
      <c r="H1944" s="46">
        <v>119</v>
      </c>
      <c r="I1944" s="46">
        <v>40</v>
      </c>
      <c r="J1944" t="s">
        <v>100</v>
      </c>
      <c r="K1944" t="s">
        <v>43</v>
      </c>
      <c r="L1944" s="46">
        <v>4710</v>
      </c>
      <c r="M1944" s="46">
        <v>72</v>
      </c>
      <c r="N1944" s="46">
        <v>67.5</v>
      </c>
      <c r="O1944" s="46">
        <v>119</v>
      </c>
      <c r="P1944" s="46">
        <f t="shared" si="217"/>
        <v>2</v>
      </c>
      <c r="R1944" s="67" t="s">
        <v>2774</v>
      </c>
      <c r="S1944" s="67">
        <f>COUNTIF(Y$2:$Y$100,R1944)</f>
        <v>0</v>
      </c>
      <c r="V1944" s="67">
        <f t="shared" si="218"/>
        <v>0</v>
      </c>
      <c r="X1944"/>
      <c r="Y1944" s="67" t="str">
        <f t="shared" si="222"/>
        <v xml:space="preserve"> </v>
      </c>
      <c r="AB1944" t="s">
        <v>43</v>
      </c>
      <c r="AC1944" s="46">
        <v>4710</v>
      </c>
      <c r="AD1944" s="46">
        <v>72</v>
      </c>
      <c r="AE1944" s="46">
        <v>67.5</v>
      </c>
      <c r="AF1944" s="46">
        <v>119</v>
      </c>
      <c r="AH1944" s="70" t="str">
        <f t="shared" si="219"/>
        <v/>
      </c>
      <c r="AI1944" s="70" t="str">
        <f t="shared" si="220"/>
        <v/>
      </c>
      <c r="AJ1944" s="70" t="str">
        <f t="shared" si="221"/>
        <v>X</v>
      </c>
      <c r="AK1944" s="70" t="str" cm="1">
        <f t="array" ref="AK1944">_xlfn.IFS(AH1944&lt;&gt;"","1",AI1944&lt;&gt;"","2",AJ1944&lt;&gt;"","3")</f>
        <v>3</v>
      </c>
    </row>
    <row r="1945" spans="1:37" x14ac:dyDescent="0.25">
      <c r="A1945" t="s">
        <v>2261</v>
      </c>
      <c r="B1945" t="s">
        <v>2191</v>
      </c>
      <c r="C1945" s="67" t="str">
        <f t="shared" si="216"/>
        <v>Kylee Faupl</v>
      </c>
      <c r="D1945" s="71" t="str" cm="1">
        <f t="array" ref="D1945">_xlfn.IFS(AK1945="1",CONCATENATE(C1945,"Regional"),AK1945="2",CONCATENATE(C1945,"Sectional"),AK1945="3",CONCATENATE(C1945,COUNTIF($C$1:C1945,C1945)))</f>
        <v>Kylee Faupl2</v>
      </c>
      <c r="E1945" s="66">
        <v>45160.333333333336</v>
      </c>
      <c r="F1945" t="s">
        <v>2616</v>
      </c>
      <c r="G1945" s="46">
        <v>53</v>
      </c>
      <c r="H1945" s="46">
        <v>120</v>
      </c>
      <c r="I1945" s="46">
        <v>41</v>
      </c>
      <c r="J1945" t="s">
        <v>100</v>
      </c>
      <c r="K1945" t="s">
        <v>43</v>
      </c>
      <c r="L1945" s="46">
        <v>4710</v>
      </c>
      <c r="M1945" s="46">
        <v>72</v>
      </c>
      <c r="N1945" s="46">
        <v>67.5</v>
      </c>
      <c r="O1945" s="46">
        <v>119</v>
      </c>
      <c r="P1945" s="46">
        <f t="shared" si="217"/>
        <v>2</v>
      </c>
      <c r="R1945" s="67" t="s">
        <v>3284</v>
      </c>
      <c r="S1945" s="67">
        <f>COUNTIF(Y$2:$Y$100,R1945)</f>
        <v>0</v>
      </c>
      <c r="V1945" s="67">
        <f t="shared" si="218"/>
        <v>0</v>
      </c>
      <c r="X1945"/>
      <c r="Y1945" s="67" t="str">
        <f t="shared" si="222"/>
        <v xml:space="preserve"> </v>
      </c>
      <c r="AB1945" t="s">
        <v>43</v>
      </c>
      <c r="AC1945" s="46">
        <v>4710</v>
      </c>
      <c r="AD1945" s="46">
        <v>72</v>
      </c>
      <c r="AE1945" s="46">
        <v>67.5</v>
      </c>
      <c r="AF1945" s="46">
        <v>119</v>
      </c>
      <c r="AH1945" s="70" t="str">
        <f t="shared" si="219"/>
        <v/>
      </c>
      <c r="AI1945" s="70" t="str">
        <f t="shared" si="220"/>
        <v/>
      </c>
      <c r="AJ1945" s="70" t="str">
        <f t="shared" si="221"/>
        <v>X</v>
      </c>
      <c r="AK1945" s="70" t="str" cm="1">
        <f t="array" ref="AK1945">_xlfn.IFS(AH1945&lt;&gt;"","1",AI1945&lt;&gt;"","2",AJ1945&lt;&gt;"","3")</f>
        <v>3</v>
      </c>
    </row>
    <row r="1946" spans="1:37" x14ac:dyDescent="0.25">
      <c r="A1946" t="s">
        <v>263</v>
      </c>
      <c r="B1946" t="s">
        <v>523</v>
      </c>
      <c r="C1946" s="67" t="str">
        <f t="shared" si="216"/>
        <v>Nora Harris</v>
      </c>
      <c r="D1946" s="71" t="str" cm="1">
        <f t="array" ref="D1946">_xlfn.IFS(AK1946="1",CONCATENATE(C1946,"Regional"),AK1946="2",CONCATENATE(C1946,"Sectional"),AK1946="3",CONCATENATE(C1946,COUNTIF($C$1:C1946,C1946)))</f>
        <v>Nora Harris4</v>
      </c>
      <c r="E1946" s="66">
        <v>45160.333333333336</v>
      </c>
      <c r="F1946" t="s">
        <v>2616</v>
      </c>
      <c r="G1946" s="46">
        <v>53</v>
      </c>
      <c r="H1946" s="46">
        <v>122</v>
      </c>
      <c r="I1946" s="46">
        <v>42</v>
      </c>
      <c r="J1946" t="s">
        <v>100</v>
      </c>
      <c r="K1946" t="s">
        <v>43</v>
      </c>
      <c r="L1946" s="46">
        <v>4710</v>
      </c>
      <c r="M1946" s="46">
        <v>72</v>
      </c>
      <c r="N1946" s="46">
        <v>67.5</v>
      </c>
      <c r="O1946" s="46">
        <v>119</v>
      </c>
      <c r="P1946" s="46">
        <f t="shared" si="217"/>
        <v>2</v>
      </c>
      <c r="R1946" s="67" t="s">
        <v>1199</v>
      </c>
      <c r="S1946" s="67">
        <f>COUNTIF(Y$2:$Y$100,R1946)</f>
        <v>0</v>
      </c>
      <c r="V1946" s="67">
        <f t="shared" si="218"/>
        <v>0</v>
      </c>
      <c r="X1946"/>
      <c r="Y1946" s="67" t="str">
        <f t="shared" si="222"/>
        <v xml:space="preserve"> </v>
      </c>
      <c r="AB1946" t="s">
        <v>43</v>
      </c>
      <c r="AC1946" s="46">
        <v>4710</v>
      </c>
      <c r="AD1946" s="46">
        <v>72</v>
      </c>
      <c r="AE1946" s="46">
        <v>67.5</v>
      </c>
      <c r="AF1946" s="46">
        <v>119</v>
      </c>
      <c r="AH1946" s="70" t="str">
        <f t="shared" si="219"/>
        <v/>
      </c>
      <c r="AI1946" s="70" t="str">
        <f t="shared" si="220"/>
        <v/>
      </c>
      <c r="AJ1946" s="70" t="str">
        <f t="shared" si="221"/>
        <v>X</v>
      </c>
      <c r="AK1946" s="70" t="str" cm="1">
        <f t="array" ref="AK1946">_xlfn.IFS(AH1946&lt;&gt;"","1",AI1946&lt;&gt;"","2",AJ1946&lt;&gt;"","3")</f>
        <v>3</v>
      </c>
    </row>
    <row r="1947" spans="1:37" x14ac:dyDescent="0.25">
      <c r="A1947" t="s">
        <v>1771</v>
      </c>
      <c r="B1947" t="s">
        <v>1772</v>
      </c>
      <c r="C1947" s="67" t="str">
        <f t="shared" si="216"/>
        <v>Abbey Sutliff</v>
      </c>
      <c r="D1947" s="71" t="str" cm="1">
        <f t="array" ref="D1947">_xlfn.IFS(AK1947="1",CONCATENATE(C1947,"Regional"),AK1947="2",CONCATENATE(C1947,"Sectional"),AK1947="3",CONCATENATE(C1947,COUNTIF($C$1:C1947,C1947)))</f>
        <v>Abbey Sutliff2</v>
      </c>
      <c r="E1947" s="66">
        <v>45160.333333333336</v>
      </c>
      <c r="F1947" t="s">
        <v>2616</v>
      </c>
      <c r="G1947" s="46">
        <v>53</v>
      </c>
      <c r="H1947" s="46">
        <v>125</v>
      </c>
      <c r="I1947" s="46">
        <v>43</v>
      </c>
      <c r="J1947" t="s">
        <v>100</v>
      </c>
      <c r="K1947" t="s">
        <v>43</v>
      </c>
      <c r="L1947" s="46">
        <v>4710</v>
      </c>
      <c r="M1947" s="46">
        <v>72</v>
      </c>
      <c r="N1947" s="46">
        <v>67.5</v>
      </c>
      <c r="O1947" s="46">
        <v>119</v>
      </c>
      <c r="P1947" s="46">
        <f t="shared" si="217"/>
        <v>2</v>
      </c>
      <c r="R1947" s="67" t="s">
        <v>2775</v>
      </c>
      <c r="S1947" s="67">
        <f>COUNTIF(Y$2:$Y$100,R1947)</f>
        <v>0</v>
      </c>
      <c r="V1947" s="67">
        <f t="shared" si="218"/>
        <v>0</v>
      </c>
      <c r="X1947"/>
      <c r="Y1947" s="67" t="str">
        <f t="shared" si="222"/>
        <v xml:space="preserve"> </v>
      </c>
      <c r="AB1947" t="s">
        <v>43</v>
      </c>
      <c r="AC1947" s="46">
        <v>4710</v>
      </c>
      <c r="AD1947" s="46">
        <v>72</v>
      </c>
      <c r="AE1947" s="46">
        <v>67.5</v>
      </c>
      <c r="AF1947" s="46">
        <v>119</v>
      </c>
      <c r="AH1947" s="70" t="str">
        <f t="shared" si="219"/>
        <v/>
      </c>
      <c r="AI1947" s="70" t="str">
        <f t="shared" si="220"/>
        <v/>
      </c>
      <c r="AJ1947" s="70" t="str">
        <f t="shared" si="221"/>
        <v>X</v>
      </c>
      <c r="AK1947" s="70" t="str" cm="1">
        <f t="array" ref="AK1947">_xlfn.IFS(AH1947&lt;&gt;"","1",AI1947&lt;&gt;"","2",AJ1947&lt;&gt;"","3")</f>
        <v>3</v>
      </c>
    </row>
    <row r="1948" spans="1:37" x14ac:dyDescent="0.25">
      <c r="A1948" t="s">
        <v>1019</v>
      </c>
      <c r="B1948" t="s">
        <v>210</v>
      </c>
      <c r="C1948" s="67" t="str">
        <f t="shared" si="216"/>
        <v>Alexis Slemec</v>
      </c>
      <c r="D1948" s="71" t="str" cm="1">
        <f t="array" ref="D1948">_xlfn.IFS(AK1948="1",CONCATENATE(C1948,"Regional"),AK1948="2",CONCATENATE(C1948,"Sectional"),AK1948="3",CONCATENATE(C1948,COUNTIF($C$1:C1948,C1948)))</f>
        <v>Alexis Slemec4</v>
      </c>
      <c r="E1948" s="66">
        <v>45160.333333333336</v>
      </c>
      <c r="F1948" t="s">
        <v>2616</v>
      </c>
      <c r="G1948" s="46">
        <v>53</v>
      </c>
      <c r="H1948" s="46">
        <v>126</v>
      </c>
      <c r="I1948" s="46">
        <v>44</v>
      </c>
      <c r="J1948" t="s">
        <v>100</v>
      </c>
      <c r="K1948" t="s">
        <v>43</v>
      </c>
      <c r="L1948" s="46">
        <v>4710</v>
      </c>
      <c r="M1948" s="46">
        <v>72</v>
      </c>
      <c r="N1948" s="46">
        <v>67.5</v>
      </c>
      <c r="O1948" s="46">
        <v>119</v>
      </c>
      <c r="P1948" s="46">
        <f t="shared" si="217"/>
        <v>2</v>
      </c>
      <c r="R1948" s="67" t="s">
        <v>1518</v>
      </c>
      <c r="S1948" s="67">
        <f>COUNTIF(Y$2:$Y$100,R1948)</f>
        <v>0</v>
      </c>
      <c r="V1948" s="67">
        <f t="shared" si="218"/>
        <v>0</v>
      </c>
      <c r="X1948"/>
      <c r="Y1948" s="67" t="str">
        <f t="shared" si="222"/>
        <v xml:space="preserve"> </v>
      </c>
      <c r="AB1948" t="s">
        <v>43</v>
      </c>
      <c r="AC1948" s="46">
        <v>4710</v>
      </c>
      <c r="AD1948" s="46">
        <v>72</v>
      </c>
      <c r="AE1948" s="46">
        <v>67.5</v>
      </c>
      <c r="AF1948" s="46">
        <v>119</v>
      </c>
      <c r="AH1948" s="70" t="str">
        <f t="shared" si="219"/>
        <v/>
      </c>
      <c r="AI1948" s="70" t="str">
        <f t="shared" si="220"/>
        <v/>
      </c>
      <c r="AJ1948" s="70" t="str">
        <f t="shared" si="221"/>
        <v>X</v>
      </c>
      <c r="AK1948" s="70" t="str" cm="1">
        <f t="array" ref="AK1948">_xlfn.IFS(AH1948&lt;&gt;"","1",AI1948&lt;&gt;"","2",AJ1948&lt;&gt;"","3")</f>
        <v>3</v>
      </c>
    </row>
    <row r="1949" spans="1:37" x14ac:dyDescent="0.25">
      <c r="A1949" t="s">
        <v>1761</v>
      </c>
      <c r="B1949" t="s">
        <v>1762</v>
      </c>
      <c r="C1949" s="67" t="str">
        <f t="shared" si="216"/>
        <v>Miley Covey</v>
      </c>
      <c r="D1949" s="71" t="str" cm="1">
        <f t="array" ref="D1949">_xlfn.IFS(AK1949="1",CONCATENATE(C1949,"Regional"),AK1949="2",CONCATENATE(C1949,"Sectional"),AK1949="3",CONCATENATE(C1949,COUNTIF($C$1:C1949,C1949)))</f>
        <v>Miley Covey4</v>
      </c>
      <c r="E1949" s="66">
        <v>45160.333333333336</v>
      </c>
      <c r="F1949" t="s">
        <v>2616</v>
      </c>
      <c r="G1949" s="46">
        <v>53</v>
      </c>
      <c r="H1949" s="46">
        <v>126</v>
      </c>
      <c r="I1949" s="46">
        <v>44</v>
      </c>
      <c r="J1949" t="s">
        <v>100</v>
      </c>
      <c r="K1949" t="s">
        <v>43</v>
      </c>
      <c r="L1949" s="46">
        <v>4710</v>
      </c>
      <c r="M1949" s="46">
        <v>72</v>
      </c>
      <c r="N1949" s="46">
        <v>67.5</v>
      </c>
      <c r="O1949" s="46">
        <v>119</v>
      </c>
      <c r="P1949" s="46">
        <f t="shared" si="217"/>
        <v>2</v>
      </c>
      <c r="R1949" s="67" t="s">
        <v>2767</v>
      </c>
      <c r="S1949" s="67">
        <f>COUNTIF(Y$2:$Y$100,R1949)</f>
        <v>0</v>
      </c>
      <c r="V1949" s="67">
        <f t="shared" si="218"/>
        <v>0</v>
      </c>
      <c r="X1949"/>
      <c r="Y1949" s="67" t="str">
        <f t="shared" si="222"/>
        <v xml:space="preserve"> </v>
      </c>
      <c r="AB1949" t="s">
        <v>43</v>
      </c>
      <c r="AC1949" s="46">
        <v>4710</v>
      </c>
      <c r="AD1949" s="46">
        <v>72</v>
      </c>
      <c r="AE1949" s="46">
        <v>67.5</v>
      </c>
      <c r="AF1949" s="46">
        <v>119</v>
      </c>
      <c r="AH1949" s="70" t="str">
        <f t="shared" si="219"/>
        <v/>
      </c>
      <c r="AI1949" s="70" t="str">
        <f t="shared" si="220"/>
        <v/>
      </c>
      <c r="AJ1949" s="70" t="str">
        <f t="shared" si="221"/>
        <v>X</v>
      </c>
      <c r="AK1949" s="70" t="str" cm="1">
        <f t="array" ref="AK1949">_xlfn.IFS(AH1949&lt;&gt;"","1",AI1949&lt;&gt;"","2",AJ1949&lt;&gt;"","3")</f>
        <v>3</v>
      </c>
    </row>
    <row r="1950" spans="1:37" x14ac:dyDescent="0.25">
      <c r="A1950" t="s">
        <v>1970</v>
      </c>
      <c r="B1950" t="s">
        <v>270</v>
      </c>
      <c r="C1950" s="67" t="str">
        <f t="shared" si="216"/>
        <v>Natalie Hutton</v>
      </c>
      <c r="D1950" s="71" t="str" cm="1">
        <f t="array" ref="D1950">_xlfn.IFS(AK1950="1",CONCATENATE(C1950,"Regional"),AK1950="2",CONCATENATE(C1950,"Sectional"),AK1950="3",CONCATENATE(C1950,COUNTIF($C$1:C1950,C1950)))</f>
        <v>Natalie Hutton2</v>
      </c>
      <c r="E1950" s="66">
        <v>45160.333333333336</v>
      </c>
      <c r="F1950" t="s">
        <v>2616</v>
      </c>
      <c r="G1950" s="46">
        <v>53</v>
      </c>
      <c r="H1950" s="46">
        <v>129</v>
      </c>
      <c r="I1950" s="46">
        <v>46</v>
      </c>
      <c r="J1950" t="s">
        <v>100</v>
      </c>
      <c r="K1950" t="s">
        <v>43</v>
      </c>
      <c r="L1950" s="46">
        <v>4710</v>
      </c>
      <c r="M1950" s="46">
        <v>72</v>
      </c>
      <c r="N1950" s="46">
        <v>67.5</v>
      </c>
      <c r="O1950" s="46">
        <v>119</v>
      </c>
      <c r="P1950" s="46">
        <f t="shared" si="217"/>
        <v>2</v>
      </c>
      <c r="R1950" s="67" t="s">
        <v>2987</v>
      </c>
      <c r="S1950" s="67">
        <f>COUNTIF(Y$2:$Y$100,R1950)</f>
        <v>0</v>
      </c>
      <c r="V1950" s="67">
        <f t="shared" si="218"/>
        <v>0</v>
      </c>
      <c r="X1950"/>
      <c r="Y1950" s="67" t="str">
        <f t="shared" si="222"/>
        <v xml:space="preserve"> </v>
      </c>
      <c r="AB1950" t="s">
        <v>43</v>
      </c>
      <c r="AC1950" s="46">
        <v>4710</v>
      </c>
      <c r="AD1950" s="46">
        <v>72</v>
      </c>
      <c r="AE1950" s="46">
        <v>67.5</v>
      </c>
      <c r="AF1950" s="46">
        <v>119</v>
      </c>
      <c r="AH1950" s="70" t="str">
        <f t="shared" si="219"/>
        <v/>
      </c>
      <c r="AI1950" s="70" t="str">
        <f t="shared" si="220"/>
        <v/>
      </c>
      <c r="AJ1950" s="70" t="str">
        <f t="shared" si="221"/>
        <v>X</v>
      </c>
      <c r="AK1950" s="70" t="str" cm="1">
        <f t="array" ref="AK1950">_xlfn.IFS(AH1950&lt;&gt;"","1",AI1950&lt;&gt;"","2",AJ1950&lt;&gt;"","3")</f>
        <v>3</v>
      </c>
    </row>
    <row r="1951" spans="1:37" x14ac:dyDescent="0.25">
      <c r="A1951" t="s">
        <v>1759</v>
      </c>
      <c r="B1951" t="s">
        <v>876</v>
      </c>
      <c r="C1951" s="67" t="str">
        <f t="shared" si="216"/>
        <v>Jaelyn Spiess</v>
      </c>
      <c r="D1951" s="71" t="str" cm="1">
        <f t="array" ref="D1951">_xlfn.IFS(AK1951="1",CONCATENATE(C1951,"Regional"),AK1951="2",CONCATENATE(C1951,"Sectional"),AK1951="3",CONCATENATE(C1951,COUNTIF($C$1:C1951,C1951)))</f>
        <v>Jaelyn Spiess2</v>
      </c>
      <c r="E1951" s="66">
        <v>45160.333333333336</v>
      </c>
      <c r="F1951" t="s">
        <v>2616</v>
      </c>
      <c r="G1951" s="46">
        <v>53</v>
      </c>
      <c r="H1951" s="46">
        <v>130</v>
      </c>
      <c r="I1951" s="46">
        <v>47</v>
      </c>
      <c r="J1951" t="s">
        <v>100</v>
      </c>
      <c r="K1951" t="s">
        <v>43</v>
      </c>
      <c r="L1951" s="46">
        <v>4710</v>
      </c>
      <c r="M1951" s="46">
        <v>72</v>
      </c>
      <c r="N1951" s="46">
        <v>67.5</v>
      </c>
      <c r="O1951" s="46">
        <v>119</v>
      </c>
      <c r="P1951" s="46">
        <f t="shared" si="217"/>
        <v>2</v>
      </c>
      <c r="R1951" s="67" t="s">
        <v>2765</v>
      </c>
      <c r="S1951" s="67">
        <f>COUNTIF(Y$2:$Y$100,R1951)</f>
        <v>0</v>
      </c>
      <c r="V1951" s="67">
        <f t="shared" si="218"/>
        <v>0</v>
      </c>
      <c r="X1951"/>
      <c r="Y1951" s="67" t="str">
        <f t="shared" si="222"/>
        <v xml:space="preserve"> </v>
      </c>
      <c r="AB1951" t="s">
        <v>43</v>
      </c>
      <c r="AC1951" s="46">
        <v>4710</v>
      </c>
      <c r="AD1951" s="46">
        <v>72</v>
      </c>
      <c r="AE1951" s="46">
        <v>67.5</v>
      </c>
      <c r="AF1951" s="46">
        <v>119</v>
      </c>
      <c r="AH1951" s="70" t="str">
        <f t="shared" si="219"/>
        <v/>
      </c>
      <c r="AI1951" s="70" t="str">
        <f t="shared" si="220"/>
        <v/>
      </c>
      <c r="AJ1951" s="70" t="str">
        <f t="shared" si="221"/>
        <v>X</v>
      </c>
      <c r="AK1951" s="70" t="str" cm="1">
        <f t="array" ref="AK1951">_xlfn.IFS(AH1951&lt;&gt;"","1",AI1951&lt;&gt;"","2",AJ1951&lt;&gt;"","3")</f>
        <v>3</v>
      </c>
    </row>
    <row r="1952" spans="1:37" x14ac:dyDescent="0.25">
      <c r="A1952" t="s">
        <v>714</v>
      </c>
      <c r="B1952" t="s">
        <v>428</v>
      </c>
      <c r="C1952" s="67" t="str">
        <f t="shared" si="216"/>
        <v>Annika Binczak</v>
      </c>
      <c r="D1952" s="71" t="str" cm="1">
        <f t="array" ref="D1952">_xlfn.IFS(AK1952="1",CONCATENATE(C1952,"Regional"),AK1952="2",CONCATENATE(C1952,"Sectional"),AK1952="3",CONCATENATE(C1952,COUNTIF($C$1:C1952,C1952)))</f>
        <v>Annika Binczak3</v>
      </c>
      <c r="E1952" s="66">
        <v>45160.333333333336</v>
      </c>
      <c r="F1952" t="s">
        <v>2616</v>
      </c>
      <c r="G1952" s="46">
        <v>53</v>
      </c>
      <c r="H1952" s="46">
        <v>131</v>
      </c>
      <c r="I1952" s="46">
        <v>48</v>
      </c>
      <c r="J1952" t="s">
        <v>100</v>
      </c>
      <c r="K1952" t="s">
        <v>43</v>
      </c>
      <c r="L1952" s="46">
        <v>4710</v>
      </c>
      <c r="M1952" s="46">
        <v>72</v>
      </c>
      <c r="N1952" s="46">
        <v>67.5</v>
      </c>
      <c r="O1952" s="46">
        <v>119</v>
      </c>
      <c r="P1952" s="46">
        <f t="shared" si="217"/>
        <v>2</v>
      </c>
      <c r="R1952" s="67" t="s">
        <v>1312</v>
      </c>
      <c r="S1952" s="67">
        <f>COUNTIF(Y$2:$Y$100,R1952)</f>
        <v>0</v>
      </c>
      <c r="V1952" s="67">
        <f t="shared" si="218"/>
        <v>0</v>
      </c>
      <c r="X1952"/>
      <c r="Y1952" s="67" t="str">
        <f t="shared" si="222"/>
        <v xml:space="preserve"> </v>
      </c>
      <c r="AB1952" t="s">
        <v>43</v>
      </c>
      <c r="AC1952" s="46">
        <v>4710</v>
      </c>
      <c r="AD1952" s="46">
        <v>72</v>
      </c>
      <c r="AE1952" s="46">
        <v>67.5</v>
      </c>
      <c r="AF1952" s="46">
        <v>119</v>
      </c>
      <c r="AH1952" s="70" t="str">
        <f t="shared" si="219"/>
        <v/>
      </c>
      <c r="AI1952" s="70" t="str">
        <f t="shared" si="220"/>
        <v/>
      </c>
      <c r="AJ1952" s="70" t="str">
        <f t="shared" si="221"/>
        <v>X</v>
      </c>
      <c r="AK1952" s="70" t="str" cm="1">
        <f t="array" ref="AK1952">_xlfn.IFS(AH1952&lt;&gt;"","1",AI1952&lt;&gt;"","2",AJ1952&lt;&gt;"","3")</f>
        <v>3</v>
      </c>
    </row>
    <row r="1953" spans="1:37" x14ac:dyDescent="0.25">
      <c r="A1953" t="s">
        <v>712</v>
      </c>
      <c r="B1953" t="s">
        <v>713</v>
      </c>
      <c r="C1953" s="67" t="str">
        <f t="shared" si="216"/>
        <v>Hailee Lindow</v>
      </c>
      <c r="D1953" s="71" t="str" cm="1">
        <f t="array" ref="D1953">_xlfn.IFS(AK1953="1",CONCATENATE(C1953,"Regional"),AK1953="2",CONCATENATE(C1953,"Sectional"),AK1953="3",CONCATENATE(C1953,COUNTIF($C$1:C1953,C1953)))</f>
        <v>Hailee Lindow4</v>
      </c>
      <c r="E1953" s="66">
        <v>45160.333333333336</v>
      </c>
      <c r="F1953" t="s">
        <v>2616</v>
      </c>
      <c r="G1953" s="46">
        <v>53</v>
      </c>
      <c r="H1953" s="46">
        <v>133</v>
      </c>
      <c r="I1953" s="46">
        <v>49</v>
      </c>
      <c r="J1953" t="s">
        <v>100</v>
      </c>
      <c r="K1953" t="s">
        <v>43</v>
      </c>
      <c r="L1953" s="46">
        <v>4710</v>
      </c>
      <c r="M1953" s="46">
        <v>72</v>
      </c>
      <c r="N1953" s="46">
        <v>67.5</v>
      </c>
      <c r="O1953" s="46">
        <v>119</v>
      </c>
      <c r="P1953" s="46">
        <f t="shared" si="217"/>
        <v>2</v>
      </c>
      <c r="R1953" s="67" t="s">
        <v>1311</v>
      </c>
      <c r="S1953" s="67">
        <f>COUNTIF(Y$2:$Y$100,R1953)</f>
        <v>0</v>
      </c>
      <c r="V1953" s="67">
        <f t="shared" si="218"/>
        <v>0</v>
      </c>
      <c r="X1953"/>
      <c r="Y1953" s="67" t="str">
        <f t="shared" si="222"/>
        <v xml:space="preserve"> </v>
      </c>
      <c r="AB1953" t="s">
        <v>43</v>
      </c>
      <c r="AC1953" s="46">
        <v>4710</v>
      </c>
      <c r="AD1953" s="46">
        <v>72</v>
      </c>
      <c r="AE1953" s="46">
        <v>67.5</v>
      </c>
      <c r="AF1953" s="46">
        <v>119</v>
      </c>
      <c r="AH1953" s="70" t="str">
        <f t="shared" si="219"/>
        <v/>
      </c>
      <c r="AI1953" s="70" t="str">
        <f t="shared" si="220"/>
        <v/>
      </c>
      <c r="AJ1953" s="70" t="str">
        <f t="shared" si="221"/>
        <v>X</v>
      </c>
      <c r="AK1953" s="70" t="str" cm="1">
        <f t="array" ref="AK1953">_xlfn.IFS(AH1953&lt;&gt;"","1",AI1953&lt;&gt;"","2",AJ1953&lt;&gt;"","3")</f>
        <v>3</v>
      </c>
    </row>
    <row r="1954" spans="1:37" x14ac:dyDescent="0.25">
      <c r="A1954" t="s">
        <v>3397</v>
      </c>
      <c r="B1954" t="s">
        <v>2697</v>
      </c>
      <c r="C1954" s="67" t="str">
        <f t="shared" si="216"/>
        <v>Adrian Wojt</v>
      </c>
      <c r="D1954" s="71" t="str" cm="1">
        <f t="array" ref="D1954">_xlfn.IFS(AK1954="1",CONCATENATE(C1954,"Regional"),AK1954="2",CONCATENATE(C1954,"Sectional"),AK1954="3",CONCATENATE(C1954,COUNTIF($C$1:C1954,C1954)))</f>
        <v>Adrian Wojt3</v>
      </c>
      <c r="E1954" s="66">
        <v>45160.333333333336</v>
      </c>
      <c r="F1954" t="s">
        <v>2616</v>
      </c>
      <c r="G1954" s="46">
        <v>53</v>
      </c>
      <c r="H1954" s="46">
        <v>133</v>
      </c>
      <c r="I1954" s="46">
        <v>49</v>
      </c>
      <c r="J1954" t="s">
        <v>100</v>
      </c>
      <c r="K1954" t="s">
        <v>43</v>
      </c>
      <c r="L1954" s="46">
        <v>4710</v>
      </c>
      <c r="M1954" s="46">
        <v>72</v>
      </c>
      <c r="N1954" s="46">
        <v>67.5</v>
      </c>
      <c r="O1954" s="46">
        <v>119</v>
      </c>
      <c r="P1954" s="46">
        <f t="shared" si="217"/>
        <v>2</v>
      </c>
      <c r="R1954" s="67" t="s">
        <v>3528</v>
      </c>
      <c r="S1954" s="67">
        <f>COUNTIF(Y$2:$Y$100,R1954)</f>
        <v>0</v>
      </c>
      <c r="V1954" s="67">
        <f t="shared" si="218"/>
        <v>0</v>
      </c>
      <c r="X1954"/>
      <c r="Y1954" s="67" t="str">
        <f t="shared" si="222"/>
        <v xml:space="preserve"> </v>
      </c>
      <c r="AB1954" t="s">
        <v>43</v>
      </c>
      <c r="AC1954" s="46">
        <v>4710</v>
      </c>
      <c r="AD1954" s="46">
        <v>72</v>
      </c>
      <c r="AE1954" s="46">
        <v>67.5</v>
      </c>
      <c r="AF1954" s="46">
        <v>119</v>
      </c>
      <c r="AH1954" s="70" t="str">
        <f t="shared" si="219"/>
        <v/>
      </c>
      <c r="AI1954" s="70" t="str">
        <f t="shared" si="220"/>
        <v/>
      </c>
      <c r="AJ1954" s="70" t="str">
        <f t="shared" si="221"/>
        <v>X</v>
      </c>
      <c r="AK1954" s="70" t="str" cm="1">
        <f t="array" ref="AK1954">_xlfn.IFS(AH1954&lt;&gt;"","1",AI1954&lt;&gt;"","2",AJ1954&lt;&gt;"","3")</f>
        <v>3</v>
      </c>
    </row>
    <row r="1955" spans="1:37" x14ac:dyDescent="0.25">
      <c r="A1955" t="s">
        <v>321</v>
      </c>
      <c r="B1955" t="s">
        <v>1622</v>
      </c>
      <c r="C1955" s="67" t="str">
        <f t="shared" si="216"/>
        <v>Illa Nelson</v>
      </c>
      <c r="D1955" s="71" t="str" cm="1">
        <f t="array" ref="D1955">_xlfn.IFS(AK1955="1",CONCATENATE(C1955,"Regional"),AK1955="2",CONCATENATE(C1955,"Sectional"),AK1955="3",CONCATENATE(C1955,COUNTIF($C$1:C1955,C1955)))</f>
        <v>Illa Nelson3</v>
      </c>
      <c r="E1955" s="66">
        <v>45160.333333333336</v>
      </c>
      <c r="F1955" t="s">
        <v>2616</v>
      </c>
      <c r="G1955" s="46">
        <v>53</v>
      </c>
      <c r="H1955" s="46">
        <v>135</v>
      </c>
      <c r="I1955" s="46">
        <v>51</v>
      </c>
      <c r="J1955" t="s">
        <v>100</v>
      </c>
      <c r="K1955" t="s">
        <v>43</v>
      </c>
      <c r="L1955" s="46">
        <v>4710</v>
      </c>
      <c r="M1955" s="46">
        <v>72</v>
      </c>
      <c r="N1955" s="46">
        <v>67.5</v>
      </c>
      <c r="O1955" s="46">
        <v>119</v>
      </c>
      <c r="P1955" s="46">
        <f t="shared" si="217"/>
        <v>2</v>
      </c>
      <c r="R1955" s="67" t="s">
        <v>2768</v>
      </c>
      <c r="S1955" s="67">
        <f>COUNTIF(Y$2:$Y$100,R1955)</f>
        <v>0</v>
      </c>
      <c r="V1955" s="67">
        <f t="shared" si="218"/>
        <v>0</v>
      </c>
      <c r="X1955"/>
      <c r="Y1955" s="67" t="str">
        <f t="shared" si="222"/>
        <v xml:space="preserve"> </v>
      </c>
      <c r="AB1955" t="s">
        <v>43</v>
      </c>
      <c r="AC1955" s="46">
        <v>4710</v>
      </c>
      <c r="AD1955" s="46">
        <v>72</v>
      </c>
      <c r="AE1955" s="46">
        <v>67.5</v>
      </c>
      <c r="AF1955" s="46">
        <v>119</v>
      </c>
      <c r="AH1955" s="70" t="str">
        <f t="shared" si="219"/>
        <v/>
      </c>
      <c r="AI1955" s="70" t="str">
        <f t="shared" si="220"/>
        <v/>
      </c>
      <c r="AJ1955" s="70" t="str">
        <f t="shared" si="221"/>
        <v>X</v>
      </c>
      <c r="AK1955" s="70" t="str" cm="1">
        <f t="array" ref="AK1955">_xlfn.IFS(AH1955&lt;&gt;"","1",AI1955&lt;&gt;"","2",AJ1955&lt;&gt;"","3")</f>
        <v>3</v>
      </c>
    </row>
    <row r="1956" spans="1:37" x14ac:dyDescent="0.25">
      <c r="A1956" t="s">
        <v>1966</v>
      </c>
      <c r="B1956" t="s">
        <v>1967</v>
      </c>
      <c r="C1956" s="67" t="str">
        <f t="shared" si="216"/>
        <v>Cierra House</v>
      </c>
      <c r="D1956" s="71" t="str" cm="1">
        <f t="array" ref="D1956">_xlfn.IFS(AK1956="1",CONCATENATE(C1956,"Regional"),AK1956="2",CONCATENATE(C1956,"Sectional"),AK1956="3",CONCATENATE(C1956,COUNTIF($C$1:C1956,C1956)))</f>
        <v>Cierra House1</v>
      </c>
      <c r="E1956" s="66">
        <v>45160.333333333336</v>
      </c>
      <c r="F1956" t="s">
        <v>2616</v>
      </c>
      <c r="G1956" s="46">
        <v>53</v>
      </c>
      <c r="H1956" s="46">
        <v>139</v>
      </c>
      <c r="I1956" s="46">
        <v>52</v>
      </c>
      <c r="J1956" t="s">
        <v>100</v>
      </c>
      <c r="K1956" t="s">
        <v>43</v>
      </c>
      <c r="L1956" s="46">
        <v>4710</v>
      </c>
      <c r="M1956" s="46">
        <v>72</v>
      </c>
      <c r="N1956" s="46">
        <v>67.5</v>
      </c>
      <c r="O1956" s="46">
        <v>119</v>
      </c>
      <c r="P1956" s="46">
        <f t="shared" si="217"/>
        <v>2</v>
      </c>
      <c r="R1956" s="67" t="s">
        <v>2985</v>
      </c>
      <c r="S1956" s="67">
        <f>COUNTIF(Y$2:$Y$100,R1956)</f>
        <v>0</v>
      </c>
      <c r="V1956" s="67">
        <f t="shared" si="218"/>
        <v>0</v>
      </c>
      <c r="X1956"/>
      <c r="Y1956" s="67" t="str">
        <f t="shared" si="222"/>
        <v xml:space="preserve"> </v>
      </c>
      <c r="AB1956" t="s">
        <v>43</v>
      </c>
      <c r="AC1956" s="46">
        <v>4710</v>
      </c>
      <c r="AD1956" s="46">
        <v>72</v>
      </c>
      <c r="AE1956" s="46">
        <v>67.5</v>
      </c>
      <c r="AF1956" s="46">
        <v>119</v>
      </c>
      <c r="AH1956" s="70" t="str">
        <f t="shared" si="219"/>
        <v/>
      </c>
      <c r="AI1956" s="70" t="str">
        <f t="shared" si="220"/>
        <v/>
      </c>
      <c r="AJ1956" s="70" t="str">
        <f t="shared" si="221"/>
        <v>X</v>
      </c>
      <c r="AK1956" s="70" t="str" cm="1">
        <f t="array" ref="AK1956">_xlfn.IFS(AH1956&lt;&gt;"","1",AI1956&lt;&gt;"","2",AJ1956&lt;&gt;"","3")</f>
        <v>3</v>
      </c>
    </row>
    <row r="1957" spans="1:37" x14ac:dyDescent="0.25">
      <c r="A1957" t="s">
        <v>1766</v>
      </c>
      <c r="B1957" t="s">
        <v>1767</v>
      </c>
      <c r="C1957" s="67" t="str">
        <f t="shared" si="216"/>
        <v>Brenner Packwood</v>
      </c>
      <c r="D1957" s="71" t="str" cm="1">
        <f t="array" ref="D1957">_xlfn.IFS(AK1957="1",CONCATENATE(C1957,"Regional"),AK1957="2",CONCATENATE(C1957,"Sectional"),AK1957="3",CONCATENATE(C1957,COUNTIF($C$1:C1957,C1957)))</f>
        <v>Brenner Packwood4</v>
      </c>
      <c r="E1957" s="66">
        <v>45160.333333333336</v>
      </c>
      <c r="F1957" t="s">
        <v>2616</v>
      </c>
      <c r="G1957" s="46">
        <v>53</v>
      </c>
      <c r="H1957" s="46">
        <v>163</v>
      </c>
      <c r="I1957" s="46">
        <v>53</v>
      </c>
      <c r="J1957" t="s">
        <v>100</v>
      </c>
      <c r="K1957" t="s">
        <v>43</v>
      </c>
      <c r="L1957" s="46">
        <v>4710</v>
      </c>
      <c r="M1957" s="46">
        <v>72</v>
      </c>
      <c r="N1957" s="46">
        <v>67.5</v>
      </c>
      <c r="O1957" s="46">
        <v>119</v>
      </c>
      <c r="P1957" s="46">
        <f t="shared" si="217"/>
        <v>2</v>
      </c>
      <c r="R1957" s="67" t="s">
        <v>2772</v>
      </c>
      <c r="S1957" s="67">
        <f>COUNTIF(Y$2:$Y$100,R1957)</f>
        <v>0</v>
      </c>
      <c r="V1957" s="67">
        <f t="shared" si="218"/>
        <v>0</v>
      </c>
      <c r="X1957"/>
      <c r="Y1957" s="67" t="str">
        <f t="shared" si="222"/>
        <v xml:space="preserve"> </v>
      </c>
      <c r="AB1957" t="s">
        <v>43</v>
      </c>
      <c r="AC1957" s="46">
        <v>4710</v>
      </c>
      <c r="AD1957" s="46">
        <v>72</v>
      </c>
      <c r="AE1957" s="46">
        <v>67.5</v>
      </c>
      <c r="AF1957" s="46">
        <v>119</v>
      </c>
      <c r="AH1957" s="70" t="str">
        <f t="shared" si="219"/>
        <v/>
      </c>
      <c r="AI1957" s="70" t="str">
        <f t="shared" si="220"/>
        <v/>
      </c>
      <c r="AJ1957" s="70" t="str">
        <f t="shared" si="221"/>
        <v>X</v>
      </c>
      <c r="AK1957" s="70" t="str" cm="1">
        <f t="array" ref="AK1957">_xlfn.IFS(AH1957&lt;&gt;"","1",AI1957&lt;&gt;"","2",AJ1957&lt;&gt;"","3")</f>
        <v>3</v>
      </c>
    </row>
    <row r="1958" spans="1:37" x14ac:dyDescent="0.25">
      <c r="A1958" t="s">
        <v>1603</v>
      </c>
      <c r="B1958" t="s">
        <v>452</v>
      </c>
      <c r="C1958" s="67" t="str">
        <f t="shared" si="216"/>
        <v>Sophia Eggert</v>
      </c>
      <c r="D1958" s="71" t="str" cm="1">
        <f t="array" ref="D1958">_xlfn.IFS(AK1958="1",CONCATENATE(C1958,"Regional"),AK1958="2",CONCATENATE(C1958,"Sectional"),AK1958="3",CONCATENATE(C1958,COUNTIF($C$1:C1958,C1958)))</f>
        <v>Sophia Eggert6</v>
      </c>
      <c r="E1958" s="66">
        <v>45160.375</v>
      </c>
      <c r="F1958" t="s">
        <v>2405</v>
      </c>
      <c r="G1958" s="46">
        <v>37</v>
      </c>
      <c r="H1958" s="46">
        <v>42</v>
      </c>
      <c r="I1958" s="46">
        <v>1</v>
      </c>
      <c r="J1958" t="s">
        <v>439</v>
      </c>
      <c r="K1958" t="s">
        <v>177</v>
      </c>
      <c r="L1958" s="46">
        <v>2771</v>
      </c>
      <c r="M1958" s="46">
        <v>36</v>
      </c>
      <c r="N1958" s="46">
        <v>36</v>
      </c>
      <c r="O1958" s="46">
        <v>123</v>
      </c>
      <c r="P1958" s="46">
        <f t="shared" si="217"/>
        <v>1</v>
      </c>
      <c r="R1958" s="67" t="s">
        <v>3511</v>
      </c>
      <c r="S1958" s="67">
        <f>COUNTIF(Y$2:$Y$100,R1958)</f>
        <v>0</v>
      </c>
      <c r="V1958" s="67">
        <f t="shared" si="218"/>
        <v>0</v>
      </c>
      <c r="X1958"/>
      <c r="Y1958" s="67" t="str">
        <f t="shared" si="222"/>
        <v xml:space="preserve"> </v>
      </c>
      <c r="AB1958" t="s">
        <v>177</v>
      </c>
      <c r="AC1958" s="46">
        <v>2771</v>
      </c>
      <c r="AD1958" s="46">
        <v>36</v>
      </c>
      <c r="AE1958" s="46">
        <v>36</v>
      </c>
      <c r="AF1958" s="46">
        <v>123</v>
      </c>
      <c r="AH1958" s="70" t="str">
        <f t="shared" si="219"/>
        <v/>
      </c>
      <c r="AI1958" s="70" t="str">
        <f t="shared" si="220"/>
        <v/>
      </c>
      <c r="AJ1958" s="70" t="str">
        <f t="shared" si="221"/>
        <v>X</v>
      </c>
      <c r="AK1958" s="70" t="str" cm="1">
        <f t="array" ref="AK1958">_xlfn.IFS(AH1958&lt;&gt;"","1",AI1958&lt;&gt;"","2",AJ1958&lt;&gt;"","3")</f>
        <v>3</v>
      </c>
    </row>
    <row r="1959" spans="1:37" x14ac:dyDescent="0.25">
      <c r="A1959" t="s">
        <v>419</v>
      </c>
      <c r="B1959" t="s">
        <v>307</v>
      </c>
      <c r="C1959" s="67" t="str">
        <f t="shared" si="216"/>
        <v>May Shimek</v>
      </c>
      <c r="D1959" s="71" t="str" cm="1">
        <f t="array" ref="D1959">_xlfn.IFS(AK1959="1",CONCATENATE(C1959,"Regional"),AK1959="2",CONCATENATE(C1959,"Sectional"),AK1959="3",CONCATENATE(C1959,COUNTIF($C$1:C1959,C1959)))</f>
        <v>May Shimek6</v>
      </c>
      <c r="E1959" s="66">
        <v>45160.375</v>
      </c>
      <c r="F1959" t="s">
        <v>2405</v>
      </c>
      <c r="G1959" s="46">
        <v>37</v>
      </c>
      <c r="H1959" s="46">
        <v>44</v>
      </c>
      <c r="I1959" s="46">
        <v>2</v>
      </c>
      <c r="J1959" t="s">
        <v>439</v>
      </c>
      <c r="K1959" t="s">
        <v>177</v>
      </c>
      <c r="L1959" s="46">
        <v>2771</v>
      </c>
      <c r="M1959" s="46">
        <v>36</v>
      </c>
      <c r="N1959" s="46">
        <v>36</v>
      </c>
      <c r="O1959" s="46">
        <v>123</v>
      </c>
      <c r="P1959" s="46">
        <f t="shared" si="217"/>
        <v>1</v>
      </c>
      <c r="R1959" s="67" t="s">
        <v>1143</v>
      </c>
      <c r="S1959" s="67">
        <f>COUNTIF(Y$2:$Y$100,R1959)</f>
        <v>0</v>
      </c>
      <c r="V1959" s="67">
        <f t="shared" si="218"/>
        <v>0</v>
      </c>
      <c r="X1959"/>
      <c r="Y1959" s="67" t="str">
        <f t="shared" si="222"/>
        <v xml:space="preserve"> </v>
      </c>
      <c r="AB1959" t="s">
        <v>177</v>
      </c>
      <c r="AC1959" s="46">
        <v>2771</v>
      </c>
      <c r="AD1959" s="46">
        <v>36</v>
      </c>
      <c r="AE1959" s="46">
        <v>36</v>
      </c>
      <c r="AF1959" s="46">
        <v>123</v>
      </c>
      <c r="AH1959" s="70" t="str">
        <f t="shared" si="219"/>
        <v/>
      </c>
      <c r="AI1959" s="70" t="str">
        <f t="shared" si="220"/>
        <v/>
      </c>
      <c r="AJ1959" s="70" t="str">
        <f t="shared" si="221"/>
        <v>X</v>
      </c>
      <c r="AK1959" s="70" t="str" cm="1">
        <f t="array" ref="AK1959">_xlfn.IFS(AH1959&lt;&gt;"","1",AI1959&lt;&gt;"","2",AJ1959&lt;&gt;"","3")</f>
        <v>3</v>
      </c>
    </row>
    <row r="1960" spans="1:37" x14ac:dyDescent="0.25">
      <c r="A1960" t="s">
        <v>409</v>
      </c>
      <c r="B1960" t="s">
        <v>410</v>
      </c>
      <c r="C1960" s="67" t="str">
        <f t="shared" si="216"/>
        <v>Aliisa Helminen</v>
      </c>
      <c r="D1960" s="71" t="str" cm="1">
        <f t="array" ref="D1960">_xlfn.IFS(AK1960="1",CONCATENATE(C1960,"Regional"),AK1960="2",CONCATENATE(C1960,"Sectional"),AK1960="3",CONCATENATE(C1960,COUNTIF($C$1:C1960,C1960)))</f>
        <v>Aliisa Helminen6</v>
      </c>
      <c r="E1960" s="66">
        <v>45160.375</v>
      </c>
      <c r="F1960" t="s">
        <v>2405</v>
      </c>
      <c r="G1960" s="46">
        <v>37</v>
      </c>
      <c r="H1960" s="46">
        <v>47</v>
      </c>
      <c r="I1960" s="46">
        <v>3</v>
      </c>
      <c r="J1960" t="s">
        <v>439</v>
      </c>
      <c r="K1960" t="s">
        <v>177</v>
      </c>
      <c r="L1960" s="46">
        <v>2771</v>
      </c>
      <c r="M1960" s="46">
        <v>36</v>
      </c>
      <c r="N1960" s="46">
        <v>36</v>
      </c>
      <c r="O1960" s="46">
        <v>123</v>
      </c>
      <c r="P1960" s="46">
        <f t="shared" si="217"/>
        <v>1</v>
      </c>
      <c r="R1960" s="67" t="s">
        <v>1140</v>
      </c>
      <c r="S1960" s="67">
        <f>COUNTIF(Y$2:$Y$100,R1960)</f>
        <v>0</v>
      </c>
      <c r="V1960" s="67">
        <f t="shared" si="218"/>
        <v>0</v>
      </c>
      <c r="X1960"/>
      <c r="Y1960" s="67" t="str">
        <f t="shared" si="222"/>
        <v xml:space="preserve"> </v>
      </c>
      <c r="AB1960" t="s">
        <v>177</v>
      </c>
      <c r="AC1960" s="46">
        <v>2771</v>
      </c>
      <c r="AD1960" s="46">
        <v>36</v>
      </c>
      <c r="AE1960" s="46">
        <v>36</v>
      </c>
      <c r="AF1960" s="46">
        <v>123</v>
      </c>
      <c r="AH1960" s="70" t="str">
        <f t="shared" si="219"/>
        <v/>
      </c>
      <c r="AI1960" s="70" t="str">
        <f t="shared" si="220"/>
        <v/>
      </c>
      <c r="AJ1960" s="70" t="str">
        <f t="shared" si="221"/>
        <v>X</v>
      </c>
      <c r="AK1960" s="70" t="str" cm="1">
        <f t="array" ref="AK1960">_xlfn.IFS(AH1960&lt;&gt;"","1",AI1960&lt;&gt;"","2",AJ1960&lt;&gt;"","3")</f>
        <v>3</v>
      </c>
    </row>
    <row r="1961" spans="1:37" x14ac:dyDescent="0.25">
      <c r="A1961" t="s">
        <v>420</v>
      </c>
      <c r="B1961" t="s">
        <v>421</v>
      </c>
      <c r="C1961" s="67" t="str">
        <f t="shared" si="216"/>
        <v>Elizabeth Schubbe</v>
      </c>
      <c r="D1961" s="71" t="str" cm="1">
        <f t="array" ref="D1961">_xlfn.IFS(AK1961="1",CONCATENATE(C1961,"Regional"),AK1961="2",CONCATENATE(C1961,"Sectional"),AK1961="3",CONCATENATE(C1961,COUNTIF($C$1:C1961,C1961)))</f>
        <v>Elizabeth Schubbe6</v>
      </c>
      <c r="E1961" s="66">
        <v>45160.375</v>
      </c>
      <c r="F1961" t="s">
        <v>2405</v>
      </c>
      <c r="G1961" s="46">
        <v>37</v>
      </c>
      <c r="H1961" s="46">
        <v>48</v>
      </c>
      <c r="I1961" s="46">
        <v>4</v>
      </c>
      <c r="J1961" t="s">
        <v>439</v>
      </c>
      <c r="K1961" t="s">
        <v>177</v>
      </c>
      <c r="L1961" s="46">
        <v>2771</v>
      </c>
      <c r="M1961" s="46">
        <v>36</v>
      </c>
      <c r="N1961" s="46">
        <v>36</v>
      </c>
      <c r="O1961" s="46">
        <v>123</v>
      </c>
      <c r="P1961" s="46">
        <f t="shared" si="217"/>
        <v>1</v>
      </c>
      <c r="R1961" s="67" t="s">
        <v>1144</v>
      </c>
      <c r="S1961" s="67">
        <f>COUNTIF(Y$2:$Y$100,R1961)</f>
        <v>0</v>
      </c>
      <c r="V1961" s="67">
        <f t="shared" si="218"/>
        <v>0</v>
      </c>
      <c r="X1961"/>
      <c r="Y1961" s="67" t="str">
        <f t="shared" si="222"/>
        <v xml:space="preserve"> </v>
      </c>
      <c r="AB1961" t="s">
        <v>177</v>
      </c>
      <c r="AC1961" s="46">
        <v>2771</v>
      </c>
      <c r="AD1961" s="46">
        <v>36</v>
      </c>
      <c r="AE1961" s="46">
        <v>36</v>
      </c>
      <c r="AF1961" s="46">
        <v>123</v>
      </c>
      <c r="AH1961" s="70" t="str">
        <f t="shared" si="219"/>
        <v/>
      </c>
      <c r="AI1961" s="70" t="str">
        <f t="shared" si="220"/>
        <v/>
      </c>
      <c r="AJ1961" s="70" t="str">
        <f t="shared" si="221"/>
        <v>X</v>
      </c>
      <c r="AK1961" s="70" t="str" cm="1">
        <f t="array" ref="AK1961">_xlfn.IFS(AH1961&lt;&gt;"","1",AI1961&lt;&gt;"","2",AJ1961&lt;&gt;"","3")</f>
        <v>3</v>
      </c>
    </row>
    <row r="1962" spans="1:37" x14ac:dyDescent="0.25">
      <c r="A1962" t="s">
        <v>1818</v>
      </c>
      <c r="B1962" t="s">
        <v>1819</v>
      </c>
      <c r="C1962" s="67" t="str">
        <f t="shared" si="216"/>
        <v>Gillian Herrala</v>
      </c>
      <c r="D1962" s="71" t="str" cm="1">
        <f t="array" ref="D1962">_xlfn.IFS(AK1962="1",CONCATENATE(C1962,"Regional"),AK1962="2",CONCATENATE(C1962,"Sectional"),AK1962="3",CONCATENATE(C1962,COUNTIF($C$1:C1962,C1962)))</f>
        <v>Gillian Herrala6</v>
      </c>
      <c r="E1962" s="66">
        <v>45160.375</v>
      </c>
      <c r="F1962" t="s">
        <v>2405</v>
      </c>
      <c r="G1962" s="46">
        <v>37</v>
      </c>
      <c r="H1962" s="46">
        <v>49</v>
      </c>
      <c r="I1962" s="46">
        <v>5</v>
      </c>
      <c r="J1962" t="s">
        <v>439</v>
      </c>
      <c r="K1962" t="s">
        <v>177</v>
      </c>
      <c r="L1962" s="46">
        <v>2771</v>
      </c>
      <c r="M1962" s="46">
        <v>36</v>
      </c>
      <c r="N1962" s="46">
        <v>36</v>
      </c>
      <c r="O1962" s="46">
        <v>123</v>
      </c>
      <c r="P1962" s="46">
        <f t="shared" si="217"/>
        <v>1</v>
      </c>
      <c r="R1962" s="67" t="s">
        <v>2820</v>
      </c>
      <c r="S1962" s="67">
        <f>COUNTIF(Y$2:$Y$100,R1962)</f>
        <v>0</v>
      </c>
      <c r="V1962" s="67">
        <f t="shared" si="218"/>
        <v>0</v>
      </c>
      <c r="X1962"/>
      <c r="Y1962" s="67" t="str">
        <f t="shared" si="222"/>
        <v xml:space="preserve"> </v>
      </c>
      <c r="AB1962" t="s">
        <v>177</v>
      </c>
      <c r="AC1962" s="46">
        <v>2771</v>
      </c>
      <c r="AD1962" s="46">
        <v>36</v>
      </c>
      <c r="AE1962" s="46">
        <v>36</v>
      </c>
      <c r="AF1962" s="46">
        <v>123</v>
      </c>
      <c r="AH1962" s="70" t="str">
        <f t="shared" si="219"/>
        <v/>
      </c>
      <c r="AI1962" s="70" t="str">
        <f t="shared" si="220"/>
        <v/>
      </c>
      <c r="AJ1962" s="70" t="str">
        <f t="shared" si="221"/>
        <v>X</v>
      </c>
      <c r="AK1962" s="70" t="str" cm="1">
        <f t="array" ref="AK1962">_xlfn.IFS(AH1962&lt;&gt;"","1",AI1962&lt;&gt;"","2",AJ1962&lt;&gt;"","3")</f>
        <v>3</v>
      </c>
    </row>
    <row r="1963" spans="1:37" x14ac:dyDescent="0.25">
      <c r="A1963" t="s">
        <v>429</v>
      </c>
      <c r="B1963" t="s">
        <v>214</v>
      </c>
      <c r="C1963" s="67" t="str">
        <f t="shared" si="216"/>
        <v>Reece Osowski</v>
      </c>
      <c r="D1963" s="71" t="str" cm="1">
        <f t="array" ref="D1963">_xlfn.IFS(AK1963="1",CONCATENATE(C1963,"Regional"),AK1963="2",CONCATENATE(C1963,"Sectional"),AK1963="3",CONCATENATE(C1963,COUNTIF($C$1:C1963,C1963)))</f>
        <v>Reece Osowski6</v>
      </c>
      <c r="E1963" s="66">
        <v>45160.375</v>
      </c>
      <c r="F1963" t="s">
        <v>2405</v>
      </c>
      <c r="G1963" s="46">
        <v>37</v>
      </c>
      <c r="H1963" s="46">
        <v>50</v>
      </c>
      <c r="I1963" s="46">
        <v>6</v>
      </c>
      <c r="J1963" t="s">
        <v>439</v>
      </c>
      <c r="K1963" t="s">
        <v>177</v>
      </c>
      <c r="L1963" s="46">
        <v>2771</v>
      </c>
      <c r="M1963" s="46">
        <v>36</v>
      </c>
      <c r="N1963" s="46">
        <v>36</v>
      </c>
      <c r="O1963" s="46">
        <v>123</v>
      </c>
      <c r="P1963" s="46">
        <f t="shared" si="217"/>
        <v>1</v>
      </c>
      <c r="R1963" s="67" t="s">
        <v>1148</v>
      </c>
      <c r="S1963" s="67">
        <f>COUNTIF(Y$2:$Y$100,R1963)</f>
        <v>0</v>
      </c>
      <c r="V1963" s="67">
        <f t="shared" si="218"/>
        <v>0</v>
      </c>
      <c r="X1963"/>
      <c r="Y1963" s="67" t="str">
        <f t="shared" ref="Y1963:Y1994" si="223">CONCATENATE(W1963," ",X1963)</f>
        <v xml:space="preserve"> </v>
      </c>
      <c r="AB1963" t="s">
        <v>177</v>
      </c>
      <c r="AC1963" s="46">
        <v>2771</v>
      </c>
      <c r="AD1963" s="46">
        <v>36</v>
      </c>
      <c r="AE1963" s="46">
        <v>36</v>
      </c>
      <c r="AF1963" s="46">
        <v>123</v>
      </c>
      <c r="AH1963" s="70" t="str">
        <f t="shared" si="219"/>
        <v/>
      </c>
      <c r="AI1963" s="70" t="str">
        <f t="shared" si="220"/>
        <v/>
      </c>
      <c r="AJ1963" s="70" t="str">
        <f t="shared" si="221"/>
        <v>X</v>
      </c>
      <c r="AK1963" s="70" t="str" cm="1">
        <f t="array" ref="AK1963">_xlfn.IFS(AH1963&lt;&gt;"","1",AI1963&lt;&gt;"","2",AJ1963&lt;&gt;"","3")</f>
        <v>3</v>
      </c>
    </row>
    <row r="1964" spans="1:37" x14ac:dyDescent="0.25">
      <c r="A1964" t="s">
        <v>298</v>
      </c>
      <c r="B1964" t="s">
        <v>315</v>
      </c>
      <c r="C1964" s="67" t="str">
        <f t="shared" si="216"/>
        <v>Morgan Lewis</v>
      </c>
      <c r="D1964" s="71" t="str" cm="1">
        <f t="array" ref="D1964">_xlfn.IFS(AK1964="1",CONCATENATE(C1964,"Regional"),AK1964="2",CONCATENATE(C1964,"Sectional"),AK1964="3",CONCATENATE(C1964,COUNTIF($C$1:C1964,C1964)))</f>
        <v>Morgan Lewis6</v>
      </c>
      <c r="E1964" s="66">
        <v>45160.375</v>
      </c>
      <c r="F1964" t="s">
        <v>2405</v>
      </c>
      <c r="G1964" s="46">
        <v>37</v>
      </c>
      <c r="H1964" s="46">
        <v>50</v>
      </c>
      <c r="I1964" s="46">
        <v>6</v>
      </c>
      <c r="J1964" t="s">
        <v>439</v>
      </c>
      <c r="K1964" t="s">
        <v>177</v>
      </c>
      <c r="L1964" s="46">
        <v>2771</v>
      </c>
      <c r="M1964" s="46">
        <v>36</v>
      </c>
      <c r="N1964" s="46">
        <v>36</v>
      </c>
      <c r="O1964" s="46">
        <v>123</v>
      </c>
      <c r="P1964" s="46">
        <f t="shared" si="217"/>
        <v>1</v>
      </c>
      <c r="R1964" s="67" t="s">
        <v>2819</v>
      </c>
      <c r="S1964" s="67">
        <f>COUNTIF(Y$2:$Y$100,R1964)</f>
        <v>0</v>
      </c>
      <c r="V1964" s="67">
        <f t="shared" si="218"/>
        <v>0</v>
      </c>
      <c r="X1964"/>
      <c r="Y1964" s="67" t="str">
        <f t="shared" si="223"/>
        <v xml:space="preserve"> </v>
      </c>
      <c r="AB1964" t="s">
        <v>177</v>
      </c>
      <c r="AC1964" s="46">
        <v>2771</v>
      </c>
      <c r="AD1964" s="46">
        <v>36</v>
      </c>
      <c r="AE1964" s="46">
        <v>36</v>
      </c>
      <c r="AF1964" s="46">
        <v>123</v>
      </c>
      <c r="AH1964" s="70" t="str">
        <f t="shared" si="219"/>
        <v/>
      </c>
      <c r="AI1964" s="70" t="str">
        <f t="shared" si="220"/>
        <v/>
      </c>
      <c r="AJ1964" s="70" t="str">
        <f t="shared" si="221"/>
        <v>X</v>
      </c>
      <c r="AK1964" s="70" t="str" cm="1">
        <f t="array" ref="AK1964">_xlfn.IFS(AH1964&lt;&gt;"","1",AI1964&lt;&gt;"","2",AJ1964&lt;&gt;"","3")</f>
        <v>3</v>
      </c>
    </row>
    <row r="1965" spans="1:37" x14ac:dyDescent="0.25">
      <c r="A1965" t="s">
        <v>288</v>
      </c>
      <c r="B1965" t="s">
        <v>415</v>
      </c>
      <c r="C1965" s="67" t="str">
        <f t="shared" si="216"/>
        <v>Heather Krause</v>
      </c>
      <c r="D1965" s="71" t="str" cm="1">
        <f t="array" ref="D1965">_xlfn.IFS(AK1965="1",CONCATENATE(C1965,"Regional"),AK1965="2",CONCATENATE(C1965,"Sectional"),AK1965="3",CONCATENATE(C1965,COUNTIF($C$1:C1965,C1965)))</f>
        <v>Heather Krause6</v>
      </c>
      <c r="E1965" s="66">
        <v>45160.375</v>
      </c>
      <c r="F1965" t="s">
        <v>2405</v>
      </c>
      <c r="G1965" s="46">
        <v>37</v>
      </c>
      <c r="H1965" s="46">
        <v>51</v>
      </c>
      <c r="I1965" s="46">
        <v>8</v>
      </c>
      <c r="J1965" t="s">
        <v>439</v>
      </c>
      <c r="K1965" t="s">
        <v>177</v>
      </c>
      <c r="L1965" s="46">
        <v>2771</v>
      </c>
      <c r="M1965" s="46">
        <v>36</v>
      </c>
      <c r="N1965" s="46">
        <v>36</v>
      </c>
      <c r="O1965" s="46">
        <v>123</v>
      </c>
      <c r="P1965" s="46">
        <f t="shared" si="217"/>
        <v>1</v>
      </c>
      <c r="R1965" s="67" t="s">
        <v>1142</v>
      </c>
      <c r="S1965" s="67">
        <f>COUNTIF(Y$2:$Y$100,R1965)</f>
        <v>0</v>
      </c>
      <c r="V1965" s="67">
        <f t="shared" si="218"/>
        <v>0</v>
      </c>
      <c r="X1965"/>
      <c r="Y1965" s="67" t="str">
        <f t="shared" si="223"/>
        <v xml:space="preserve"> </v>
      </c>
      <c r="AB1965" t="s">
        <v>177</v>
      </c>
      <c r="AC1965" s="46">
        <v>2771</v>
      </c>
      <c r="AD1965" s="46">
        <v>36</v>
      </c>
      <c r="AE1965" s="46">
        <v>36</v>
      </c>
      <c r="AF1965" s="46">
        <v>123</v>
      </c>
      <c r="AH1965" s="70" t="str">
        <f t="shared" si="219"/>
        <v/>
      </c>
      <c r="AI1965" s="70" t="str">
        <f t="shared" si="220"/>
        <v/>
      </c>
      <c r="AJ1965" s="70" t="str">
        <f t="shared" si="221"/>
        <v>X</v>
      </c>
      <c r="AK1965" s="70" t="str" cm="1">
        <f t="array" ref="AK1965">_xlfn.IFS(AH1965&lt;&gt;"","1",AI1965&lt;&gt;"","2",AJ1965&lt;&gt;"","3")</f>
        <v>3</v>
      </c>
    </row>
    <row r="1966" spans="1:37" x14ac:dyDescent="0.25">
      <c r="A1966" t="s">
        <v>269</v>
      </c>
      <c r="B1966" t="s">
        <v>187</v>
      </c>
      <c r="C1966" s="67" t="str">
        <f t="shared" si="216"/>
        <v>Ava Hoffman</v>
      </c>
      <c r="D1966" s="71" t="str" cm="1">
        <f t="array" ref="D1966">_xlfn.IFS(AK1966="1",CONCATENATE(C1966,"Regional"),AK1966="2",CONCATENATE(C1966,"Sectional"),AK1966="3",CONCATENATE(C1966,COUNTIF($C$1:C1966,C1966)))</f>
        <v>Ava Hoffman5</v>
      </c>
      <c r="E1966" s="66">
        <v>45160.375</v>
      </c>
      <c r="F1966" t="s">
        <v>2405</v>
      </c>
      <c r="G1966" s="46">
        <v>37</v>
      </c>
      <c r="H1966" s="46">
        <v>52</v>
      </c>
      <c r="I1966" s="46">
        <v>9</v>
      </c>
      <c r="J1966" t="s">
        <v>439</v>
      </c>
      <c r="K1966" t="s">
        <v>177</v>
      </c>
      <c r="L1966" s="46">
        <v>2771</v>
      </c>
      <c r="M1966" s="46">
        <v>36</v>
      </c>
      <c r="N1966" s="46">
        <v>36</v>
      </c>
      <c r="O1966" s="46">
        <v>123</v>
      </c>
      <c r="P1966" s="46">
        <f t="shared" si="217"/>
        <v>1</v>
      </c>
      <c r="R1966" s="67" t="s">
        <v>1153</v>
      </c>
      <c r="S1966" s="67">
        <f>COUNTIF(Y$2:$Y$100,R1966)</f>
        <v>0</v>
      </c>
      <c r="V1966" s="67">
        <f t="shared" si="218"/>
        <v>0</v>
      </c>
      <c r="X1966"/>
      <c r="Y1966" s="67" t="str">
        <f t="shared" si="223"/>
        <v xml:space="preserve"> </v>
      </c>
      <c r="AB1966" t="s">
        <v>177</v>
      </c>
      <c r="AC1966" s="46">
        <v>2771</v>
      </c>
      <c r="AD1966" s="46">
        <v>36</v>
      </c>
      <c r="AE1966" s="46">
        <v>36</v>
      </c>
      <c r="AF1966" s="46">
        <v>123</v>
      </c>
      <c r="AH1966" s="70" t="str">
        <f t="shared" si="219"/>
        <v/>
      </c>
      <c r="AI1966" s="70" t="str">
        <f t="shared" si="220"/>
        <v/>
      </c>
      <c r="AJ1966" s="70" t="str">
        <f t="shared" si="221"/>
        <v>X</v>
      </c>
      <c r="AK1966" s="70" t="str" cm="1">
        <f t="array" ref="AK1966">_xlfn.IFS(AH1966&lt;&gt;"","1",AI1966&lt;&gt;"","2",AJ1966&lt;&gt;"","3")</f>
        <v>3</v>
      </c>
    </row>
    <row r="1967" spans="1:37" x14ac:dyDescent="0.25">
      <c r="A1967" t="s">
        <v>312</v>
      </c>
      <c r="B1967" t="s">
        <v>471</v>
      </c>
      <c r="C1967" s="67" t="str">
        <f t="shared" si="216"/>
        <v>Madelyn Moesch</v>
      </c>
      <c r="D1967" s="71" t="str" cm="1">
        <f t="array" ref="D1967">_xlfn.IFS(AK1967="1",CONCATENATE(C1967,"Regional"),AK1967="2",CONCATENATE(C1967,"Sectional"),AK1967="3",CONCATENATE(C1967,COUNTIF($C$1:C1967,C1967)))</f>
        <v>Madelyn Moesch6</v>
      </c>
      <c r="E1967" s="66">
        <v>45160.375</v>
      </c>
      <c r="F1967" t="s">
        <v>2405</v>
      </c>
      <c r="G1967" s="46">
        <v>37</v>
      </c>
      <c r="H1967" s="46">
        <v>52</v>
      </c>
      <c r="I1967" s="46">
        <v>9</v>
      </c>
      <c r="J1967" t="s">
        <v>439</v>
      </c>
      <c r="K1967" t="s">
        <v>177</v>
      </c>
      <c r="L1967" s="46">
        <v>2771</v>
      </c>
      <c r="M1967" s="46">
        <v>36</v>
      </c>
      <c r="N1967" s="46">
        <v>36</v>
      </c>
      <c r="O1967" s="46">
        <v>123</v>
      </c>
      <c r="P1967" s="46">
        <f t="shared" si="217"/>
        <v>1</v>
      </c>
      <c r="R1967" s="67" t="s">
        <v>1579</v>
      </c>
      <c r="S1967" s="67">
        <f>COUNTIF(Y$2:$Y$100,R1967)</f>
        <v>0</v>
      </c>
      <c r="V1967" s="67">
        <f t="shared" si="218"/>
        <v>0</v>
      </c>
      <c r="X1967"/>
      <c r="Y1967" s="67" t="str">
        <f t="shared" si="223"/>
        <v xml:space="preserve"> </v>
      </c>
      <c r="AB1967" t="s">
        <v>177</v>
      </c>
      <c r="AC1967" s="46">
        <v>2771</v>
      </c>
      <c r="AD1967" s="46">
        <v>36</v>
      </c>
      <c r="AE1967" s="46">
        <v>36</v>
      </c>
      <c r="AF1967" s="46">
        <v>123</v>
      </c>
      <c r="AH1967" s="70" t="str">
        <f t="shared" si="219"/>
        <v/>
      </c>
      <c r="AI1967" s="70" t="str">
        <f t="shared" si="220"/>
        <v/>
      </c>
      <c r="AJ1967" s="70" t="str">
        <f t="shared" si="221"/>
        <v>X</v>
      </c>
      <c r="AK1967" s="70" t="str" cm="1">
        <f t="array" ref="AK1967">_xlfn.IFS(AH1967&lt;&gt;"","1",AI1967&lt;&gt;"","2",AJ1967&lt;&gt;"","3")</f>
        <v>3</v>
      </c>
    </row>
    <row r="1968" spans="1:37" x14ac:dyDescent="0.25">
      <c r="A1968" t="s">
        <v>423</v>
      </c>
      <c r="B1968" t="s">
        <v>424</v>
      </c>
      <c r="C1968" s="67" t="str">
        <f t="shared" si="216"/>
        <v>Callee Fink</v>
      </c>
      <c r="D1968" s="71" t="str" cm="1">
        <f t="array" ref="D1968">_xlfn.IFS(AK1968="1",CONCATENATE(C1968,"Regional"),AK1968="2",CONCATENATE(C1968,"Sectional"),AK1968="3",CONCATENATE(C1968,COUNTIF($C$1:C1968,C1968)))</f>
        <v>Callee Fink6</v>
      </c>
      <c r="E1968" s="66">
        <v>45160.375</v>
      </c>
      <c r="F1968" t="s">
        <v>2405</v>
      </c>
      <c r="G1968" s="46">
        <v>37</v>
      </c>
      <c r="H1968" s="46">
        <v>53</v>
      </c>
      <c r="I1968" s="46">
        <v>11</v>
      </c>
      <c r="J1968" t="s">
        <v>439</v>
      </c>
      <c r="K1968" t="s">
        <v>177</v>
      </c>
      <c r="L1968" s="46">
        <v>2771</v>
      </c>
      <c r="M1968" s="46">
        <v>36</v>
      </c>
      <c r="N1968" s="46">
        <v>36</v>
      </c>
      <c r="O1968" s="46">
        <v>123</v>
      </c>
      <c r="P1968" s="46">
        <f t="shared" si="217"/>
        <v>1</v>
      </c>
      <c r="R1968" s="67" t="s">
        <v>1146</v>
      </c>
      <c r="S1968" s="67">
        <f>COUNTIF(Y$2:$Y$100,R1968)</f>
        <v>0</v>
      </c>
      <c r="V1968" s="67">
        <f t="shared" si="218"/>
        <v>0</v>
      </c>
      <c r="X1968"/>
      <c r="Y1968" s="67" t="str">
        <f t="shared" si="223"/>
        <v xml:space="preserve"> </v>
      </c>
      <c r="AB1968" t="s">
        <v>177</v>
      </c>
      <c r="AC1968" s="46">
        <v>2771</v>
      </c>
      <c r="AD1968" s="46">
        <v>36</v>
      </c>
      <c r="AE1968" s="46">
        <v>36</v>
      </c>
      <c r="AF1968" s="46">
        <v>123</v>
      </c>
      <c r="AH1968" s="70" t="str">
        <f t="shared" si="219"/>
        <v/>
      </c>
      <c r="AI1968" s="70" t="str">
        <f t="shared" si="220"/>
        <v/>
      </c>
      <c r="AJ1968" s="70" t="str">
        <f t="shared" si="221"/>
        <v>X</v>
      </c>
      <c r="AK1968" s="70" t="str" cm="1">
        <f t="array" ref="AK1968">_xlfn.IFS(AH1968&lt;&gt;"","1",AI1968&lt;&gt;"","2",AJ1968&lt;&gt;"","3")</f>
        <v>3</v>
      </c>
    </row>
    <row r="1969" spans="1:37" x14ac:dyDescent="0.25">
      <c r="A1969" t="s">
        <v>1916</v>
      </c>
      <c r="B1969" t="s">
        <v>554</v>
      </c>
      <c r="C1969" s="67" t="str">
        <f t="shared" si="216"/>
        <v>Trinity Flynn</v>
      </c>
      <c r="D1969" s="71" t="str" cm="1">
        <f t="array" ref="D1969">_xlfn.IFS(AK1969="1",CONCATENATE(C1969,"Regional"),AK1969="2",CONCATENATE(C1969,"Sectional"),AK1969="3",CONCATENATE(C1969,COUNTIF($C$1:C1969,C1969)))</f>
        <v>Trinity Flynn5</v>
      </c>
      <c r="E1969" s="66">
        <v>45160.375</v>
      </c>
      <c r="F1969" t="s">
        <v>2405</v>
      </c>
      <c r="G1969" s="46">
        <v>37</v>
      </c>
      <c r="H1969" s="46">
        <v>53</v>
      </c>
      <c r="I1969" s="46">
        <v>11</v>
      </c>
      <c r="J1969" t="s">
        <v>439</v>
      </c>
      <c r="K1969" t="s">
        <v>177</v>
      </c>
      <c r="L1969" s="46">
        <v>2771</v>
      </c>
      <c r="M1969" s="46">
        <v>36</v>
      </c>
      <c r="N1969" s="46">
        <v>36</v>
      </c>
      <c r="O1969" s="46">
        <v>123</v>
      </c>
      <c r="P1969" s="46">
        <f t="shared" si="217"/>
        <v>1</v>
      </c>
      <c r="R1969" s="67" t="s">
        <v>2929</v>
      </c>
      <c r="S1969" s="67">
        <f>COUNTIF(Y$2:$Y$100,R1969)</f>
        <v>0</v>
      </c>
      <c r="V1969" s="67">
        <f t="shared" si="218"/>
        <v>0</v>
      </c>
      <c r="X1969"/>
      <c r="Y1969" s="67" t="str">
        <f t="shared" si="223"/>
        <v xml:space="preserve"> </v>
      </c>
      <c r="AB1969" t="s">
        <v>177</v>
      </c>
      <c r="AC1969" s="46">
        <v>2771</v>
      </c>
      <c r="AD1969" s="46">
        <v>36</v>
      </c>
      <c r="AE1969" s="46">
        <v>36</v>
      </c>
      <c r="AF1969" s="46">
        <v>123</v>
      </c>
      <c r="AH1969" s="70" t="str">
        <f t="shared" si="219"/>
        <v/>
      </c>
      <c r="AI1969" s="70" t="str">
        <f t="shared" si="220"/>
        <v/>
      </c>
      <c r="AJ1969" s="70" t="str">
        <f t="shared" si="221"/>
        <v>X</v>
      </c>
      <c r="AK1969" s="70" t="str" cm="1">
        <f t="array" ref="AK1969">_xlfn.IFS(AH1969&lt;&gt;"","1",AI1969&lt;&gt;"","2",AJ1969&lt;&gt;"","3")</f>
        <v>3</v>
      </c>
    </row>
    <row r="1970" spans="1:37" x14ac:dyDescent="0.25">
      <c r="A1970" t="s">
        <v>372</v>
      </c>
      <c r="B1970" t="s">
        <v>422</v>
      </c>
      <c r="C1970" s="67" t="str">
        <f t="shared" si="216"/>
        <v>Caroline Vanden Heuvel</v>
      </c>
      <c r="D1970" s="71" t="str" cm="1">
        <f t="array" ref="D1970">_xlfn.IFS(AK1970="1",CONCATENATE(C1970,"Regional"),AK1970="2",CONCATENATE(C1970,"Sectional"),AK1970="3",CONCATENATE(C1970,COUNTIF($C$1:C1970,C1970)))</f>
        <v>Caroline Vanden Heuvel6</v>
      </c>
      <c r="E1970" s="66">
        <v>45160.375</v>
      </c>
      <c r="F1970" t="s">
        <v>2405</v>
      </c>
      <c r="G1970" s="46">
        <v>37</v>
      </c>
      <c r="H1970" s="46">
        <v>54</v>
      </c>
      <c r="I1970" s="46">
        <v>13</v>
      </c>
      <c r="J1970" t="s">
        <v>439</v>
      </c>
      <c r="K1970" t="s">
        <v>177</v>
      </c>
      <c r="L1970" s="46">
        <v>2771</v>
      </c>
      <c r="M1970" s="46">
        <v>36</v>
      </c>
      <c r="N1970" s="46">
        <v>36</v>
      </c>
      <c r="O1970" s="46">
        <v>123</v>
      </c>
      <c r="P1970" s="46">
        <f t="shared" si="217"/>
        <v>1</v>
      </c>
      <c r="R1970" s="67" t="s">
        <v>1145</v>
      </c>
      <c r="S1970" s="67">
        <f>COUNTIF(Y$2:$Y$100,R1970)</f>
        <v>0</v>
      </c>
      <c r="V1970" s="67">
        <f t="shared" si="218"/>
        <v>0</v>
      </c>
      <c r="X1970"/>
      <c r="Y1970" s="67" t="str">
        <f t="shared" si="223"/>
        <v xml:space="preserve"> </v>
      </c>
      <c r="AB1970" t="s">
        <v>177</v>
      </c>
      <c r="AC1970" s="46">
        <v>2771</v>
      </c>
      <c r="AD1970" s="46">
        <v>36</v>
      </c>
      <c r="AE1970" s="46">
        <v>36</v>
      </c>
      <c r="AF1970" s="46">
        <v>123</v>
      </c>
      <c r="AH1970" s="70" t="str">
        <f t="shared" si="219"/>
        <v/>
      </c>
      <c r="AI1970" s="70" t="str">
        <f t="shared" si="220"/>
        <v/>
      </c>
      <c r="AJ1970" s="70" t="str">
        <f t="shared" si="221"/>
        <v>X</v>
      </c>
      <c r="AK1970" s="70" t="str" cm="1">
        <f t="array" ref="AK1970">_xlfn.IFS(AH1970&lt;&gt;"","1",AI1970&lt;&gt;"","2",AJ1970&lt;&gt;"","3")</f>
        <v>3</v>
      </c>
    </row>
    <row r="1971" spans="1:37" x14ac:dyDescent="0.25">
      <c r="A1971" t="s">
        <v>432</v>
      </c>
      <c r="B1971" t="s">
        <v>433</v>
      </c>
      <c r="C1971" s="67" t="str">
        <f t="shared" si="216"/>
        <v>Lacey Stephans</v>
      </c>
      <c r="D1971" s="71" t="str" cm="1">
        <f t="array" ref="D1971">_xlfn.IFS(AK1971="1",CONCATENATE(C1971,"Regional"),AK1971="2",CONCATENATE(C1971,"Sectional"),AK1971="3",CONCATENATE(C1971,COUNTIF($C$1:C1971,C1971)))</f>
        <v>Lacey Stephans6</v>
      </c>
      <c r="E1971" s="66">
        <v>45160.375</v>
      </c>
      <c r="F1971" t="s">
        <v>2405</v>
      </c>
      <c r="G1971" s="46">
        <v>37</v>
      </c>
      <c r="H1971" s="46">
        <v>54</v>
      </c>
      <c r="I1971" s="46">
        <v>13</v>
      </c>
      <c r="J1971" t="s">
        <v>439</v>
      </c>
      <c r="K1971" t="s">
        <v>177</v>
      </c>
      <c r="L1971" s="46">
        <v>2771</v>
      </c>
      <c r="M1971" s="46">
        <v>36</v>
      </c>
      <c r="N1971" s="46">
        <v>36</v>
      </c>
      <c r="O1971" s="46">
        <v>123</v>
      </c>
      <c r="P1971" s="46">
        <f t="shared" si="217"/>
        <v>1</v>
      </c>
      <c r="R1971" s="67" t="s">
        <v>1150</v>
      </c>
      <c r="S1971" s="67">
        <f>COUNTIF(Y$2:$Y$100,R1971)</f>
        <v>0</v>
      </c>
      <c r="V1971" s="67">
        <f t="shared" si="218"/>
        <v>0</v>
      </c>
      <c r="X1971"/>
      <c r="Y1971" s="67" t="str">
        <f t="shared" si="223"/>
        <v xml:space="preserve"> </v>
      </c>
      <c r="AB1971" t="s">
        <v>177</v>
      </c>
      <c r="AC1971" s="46">
        <v>2771</v>
      </c>
      <c r="AD1971" s="46">
        <v>36</v>
      </c>
      <c r="AE1971" s="46">
        <v>36</v>
      </c>
      <c r="AF1971" s="46">
        <v>123</v>
      </c>
      <c r="AH1971" s="70" t="str">
        <f t="shared" si="219"/>
        <v/>
      </c>
      <c r="AI1971" s="70" t="str">
        <f t="shared" si="220"/>
        <v/>
      </c>
      <c r="AJ1971" s="70" t="str">
        <f t="shared" si="221"/>
        <v>X</v>
      </c>
      <c r="AK1971" s="70" t="str" cm="1">
        <f t="array" ref="AK1971">_xlfn.IFS(AH1971&lt;&gt;"","1",AI1971&lt;&gt;"","2",AJ1971&lt;&gt;"","3")</f>
        <v>3</v>
      </c>
    </row>
    <row r="1972" spans="1:37" x14ac:dyDescent="0.25">
      <c r="A1972" t="s">
        <v>815</v>
      </c>
      <c r="B1972" t="s">
        <v>555</v>
      </c>
      <c r="C1972" s="67" t="str">
        <f t="shared" si="216"/>
        <v>Molly Martine</v>
      </c>
      <c r="D1972" s="71" t="str" cm="1">
        <f t="array" ref="D1972">_xlfn.IFS(AK1972="1",CONCATENATE(C1972,"Regional"),AK1972="2",CONCATENATE(C1972,"Sectional"),AK1972="3",CONCATENATE(C1972,COUNTIF($C$1:C1972,C1972)))</f>
        <v>Molly Martine6</v>
      </c>
      <c r="E1972" s="66">
        <v>45160.375</v>
      </c>
      <c r="F1972" t="s">
        <v>2405</v>
      </c>
      <c r="G1972" s="46">
        <v>37</v>
      </c>
      <c r="H1972" s="46">
        <v>55</v>
      </c>
      <c r="I1972" s="46">
        <v>15</v>
      </c>
      <c r="J1972" t="s">
        <v>439</v>
      </c>
      <c r="K1972" t="s">
        <v>177</v>
      </c>
      <c r="L1972" s="46">
        <v>2771</v>
      </c>
      <c r="M1972" s="46">
        <v>36</v>
      </c>
      <c r="N1972" s="46">
        <v>36</v>
      </c>
      <c r="O1972" s="46">
        <v>123</v>
      </c>
      <c r="P1972" s="46">
        <f t="shared" si="217"/>
        <v>1</v>
      </c>
      <c r="R1972" s="67" t="s">
        <v>2826</v>
      </c>
      <c r="S1972" s="67">
        <f>COUNTIF(Y$2:$Y$100,R1972)</f>
        <v>0</v>
      </c>
      <c r="V1972" s="67">
        <f t="shared" si="218"/>
        <v>0</v>
      </c>
      <c r="X1972"/>
      <c r="Y1972" s="67" t="str">
        <f t="shared" si="223"/>
        <v xml:space="preserve"> </v>
      </c>
      <c r="AB1972" t="s">
        <v>177</v>
      </c>
      <c r="AC1972" s="46">
        <v>2771</v>
      </c>
      <c r="AD1972" s="46">
        <v>36</v>
      </c>
      <c r="AE1972" s="46">
        <v>36</v>
      </c>
      <c r="AF1972" s="46">
        <v>123</v>
      </c>
      <c r="AH1972" s="70" t="str">
        <f t="shared" si="219"/>
        <v/>
      </c>
      <c r="AI1972" s="70" t="str">
        <f t="shared" si="220"/>
        <v/>
      </c>
      <c r="AJ1972" s="70" t="str">
        <f t="shared" si="221"/>
        <v>X</v>
      </c>
      <c r="AK1972" s="70" t="str" cm="1">
        <f t="array" ref="AK1972">_xlfn.IFS(AH1972&lt;&gt;"","1",AI1972&lt;&gt;"","2",AJ1972&lt;&gt;"","3")</f>
        <v>3</v>
      </c>
    </row>
    <row r="1973" spans="1:37" x14ac:dyDescent="0.25">
      <c r="A1973" t="s">
        <v>1830</v>
      </c>
      <c r="B1973" t="s">
        <v>682</v>
      </c>
      <c r="C1973" s="67" t="str">
        <f t="shared" si="216"/>
        <v>Aubrey Christman</v>
      </c>
      <c r="D1973" s="71" t="str" cm="1">
        <f t="array" ref="D1973">_xlfn.IFS(AK1973="1",CONCATENATE(C1973,"Regional"),AK1973="2",CONCATENATE(C1973,"Sectional"),AK1973="3",CONCATENATE(C1973,COUNTIF($C$1:C1973,C1973)))</f>
        <v>Aubrey Christman6</v>
      </c>
      <c r="E1973" s="66">
        <v>45160.375</v>
      </c>
      <c r="F1973" t="s">
        <v>2405</v>
      </c>
      <c r="G1973" s="46">
        <v>37</v>
      </c>
      <c r="H1973" s="46">
        <v>55</v>
      </c>
      <c r="I1973" s="46">
        <v>15</v>
      </c>
      <c r="J1973" t="s">
        <v>439</v>
      </c>
      <c r="K1973" t="s">
        <v>177</v>
      </c>
      <c r="L1973" s="46">
        <v>2771</v>
      </c>
      <c r="M1973" s="46">
        <v>36</v>
      </c>
      <c r="N1973" s="46">
        <v>36</v>
      </c>
      <c r="O1973" s="46">
        <v>123</v>
      </c>
      <c r="P1973" s="46">
        <f t="shared" si="217"/>
        <v>1</v>
      </c>
      <c r="R1973" s="67" t="s">
        <v>2833</v>
      </c>
      <c r="S1973" s="67">
        <f>COUNTIF(Y$2:$Y$100,R1973)</f>
        <v>0</v>
      </c>
      <c r="V1973" s="67">
        <f t="shared" si="218"/>
        <v>0</v>
      </c>
      <c r="X1973"/>
      <c r="Y1973" s="67" t="str">
        <f t="shared" si="223"/>
        <v xml:space="preserve"> </v>
      </c>
      <c r="AB1973" t="s">
        <v>177</v>
      </c>
      <c r="AC1973" s="46">
        <v>2771</v>
      </c>
      <c r="AD1973" s="46">
        <v>36</v>
      </c>
      <c r="AE1973" s="46">
        <v>36</v>
      </c>
      <c r="AF1973" s="46">
        <v>123</v>
      </c>
      <c r="AH1973" s="70" t="str">
        <f t="shared" si="219"/>
        <v/>
      </c>
      <c r="AI1973" s="70" t="str">
        <f t="shared" si="220"/>
        <v/>
      </c>
      <c r="AJ1973" s="70" t="str">
        <f t="shared" si="221"/>
        <v>X</v>
      </c>
      <c r="AK1973" s="70" t="str" cm="1">
        <f t="array" ref="AK1973">_xlfn.IFS(AH1973&lt;&gt;"","1",AI1973&lt;&gt;"","2",AJ1973&lt;&gt;"","3")</f>
        <v>3</v>
      </c>
    </row>
    <row r="1974" spans="1:37" x14ac:dyDescent="0.25">
      <c r="A1974" t="s">
        <v>1825</v>
      </c>
      <c r="B1974" t="s">
        <v>570</v>
      </c>
      <c r="C1974" s="67" t="str">
        <f t="shared" si="216"/>
        <v>Sydney Reis</v>
      </c>
      <c r="D1974" s="71" t="str" cm="1">
        <f t="array" ref="D1974">_xlfn.IFS(AK1974="1",CONCATENATE(C1974,"Regional"),AK1974="2",CONCATENATE(C1974,"Sectional"),AK1974="3",CONCATENATE(C1974,COUNTIF($C$1:C1974,C1974)))</f>
        <v>Sydney Reis6</v>
      </c>
      <c r="E1974" s="66">
        <v>45160.375</v>
      </c>
      <c r="F1974" t="s">
        <v>2405</v>
      </c>
      <c r="G1974" s="46">
        <v>37</v>
      </c>
      <c r="H1974" s="46">
        <v>58</v>
      </c>
      <c r="I1974" s="46">
        <v>17</v>
      </c>
      <c r="J1974" t="s">
        <v>439</v>
      </c>
      <c r="K1974" t="s">
        <v>177</v>
      </c>
      <c r="L1974" s="46">
        <v>2771</v>
      </c>
      <c r="M1974" s="46">
        <v>36</v>
      </c>
      <c r="N1974" s="46">
        <v>36</v>
      </c>
      <c r="O1974" s="46">
        <v>123</v>
      </c>
      <c r="P1974" s="46">
        <f t="shared" si="217"/>
        <v>1</v>
      </c>
      <c r="R1974" s="67" t="s">
        <v>2828</v>
      </c>
      <c r="S1974" s="67">
        <f>COUNTIF(Y$2:$Y$100,R1974)</f>
        <v>0</v>
      </c>
      <c r="V1974" s="67">
        <f t="shared" si="218"/>
        <v>0</v>
      </c>
      <c r="X1974"/>
      <c r="Y1974" s="67" t="str">
        <f t="shared" si="223"/>
        <v xml:space="preserve"> </v>
      </c>
      <c r="AB1974" t="s">
        <v>177</v>
      </c>
      <c r="AC1974" s="46">
        <v>2771</v>
      </c>
      <c r="AD1974" s="46">
        <v>36</v>
      </c>
      <c r="AE1974" s="46">
        <v>36</v>
      </c>
      <c r="AF1974" s="46">
        <v>123</v>
      </c>
      <c r="AH1974" s="70" t="str">
        <f t="shared" si="219"/>
        <v/>
      </c>
      <c r="AI1974" s="70" t="str">
        <f t="shared" si="220"/>
        <v/>
      </c>
      <c r="AJ1974" s="70" t="str">
        <f t="shared" si="221"/>
        <v>X</v>
      </c>
      <c r="AK1974" s="70" t="str" cm="1">
        <f t="array" ref="AK1974">_xlfn.IFS(AH1974&lt;&gt;"","1",AI1974&lt;&gt;"","2",AJ1974&lt;&gt;"","3")</f>
        <v>3</v>
      </c>
    </row>
    <row r="1975" spans="1:37" x14ac:dyDescent="0.25">
      <c r="A1975" t="s">
        <v>1929</v>
      </c>
      <c r="B1975" t="s">
        <v>492</v>
      </c>
      <c r="C1975" s="67" t="str">
        <f t="shared" si="216"/>
        <v>Anna Beaumier</v>
      </c>
      <c r="D1975" s="71" t="str" cm="1">
        <f t="array" ref="D1975">_xlfn.IFS(AK1975="1",CONCATENATE(C1975,"Regional"),AK1975="2",CONCATENATE(C1975,"Sectional"),AK1975="3",CONCATENATE(C1975,COUNTIF($C$1:C1975,C1975)))</f>
        <v>Anna Beaumier1</v>
      </c>
      <c r="E1975" s="66">
        <v>45160.375</v>
      </c>
      <c r="F1975" t="s">
        <v>2405</v>
      </c>
      <c r="G1975" s="46">
        <v>37</v>
      </c>
      <c r="H1975" s="46">
        <v>59</v>
      </c>
      <c r="I1975" s="46">
        <v>18</v>
      </c>
      <c r="J1975" t="s">
        <v>439</v>
      </c>
      <c r="K1975" t="s">
        <v>177</v>
      </c>
      <c r="L1975" s="46">
        <v>2771</v>
      </c>
      <c r="M1975" s="46">
        <v>36</v>
      </c>
      <c r="N1975" s="46">
        <v>36</v>
      </c>
      <c r="O1975" s="46">
        <v>123</v>
      </c>
      <c r="P1975" s="46">
        <f t="shared" si="217"/>
        <v>1</v>
      </c>
      <c r="R1975" s="67" t="s">
        <v>2941</v>
      </c>
      <c r="S1975" s="67">
        <f>COUNTIF(Y$2:$Y$100,R1975)</f>
        <v>0</v>
      </c>
      <c r="V1975" s="67">
        <f t="shared" si="218"/>
        <v>0</v>
      </c>
      <c r="X1975"/>
      <c r="Y1975" s="67" t="str">
        <f t="shared" si="223"/>
        <v xml:space="preserve"> </v>
      </c>
      <c r="AB1975" t="s">
        <v>177</v>
      </c>
      <c r="AC1975" s="46">
        <v>2771</v>
      </c>
      <c r="AD1975" s="46">
        <v>36</v>
      </c>
      <c r="AE1975" s="46">
        <v>36</v>
      </c>
      <c r="AF1975" s="46">
        <v>123</v>
      </c>
      <c r="AH1975" s="70" t="str">
        <f t="shared" si="219"/>
        <v/>
      </c>
      <c r="AI1975" s="70" t="str">
        <f t="shared" si="220"/>
        <v/>
      </c>
      <c r="AJ1975" s="70" t="str">
        <f t="shared" si="221"/>
        <v>X</v>
      </c>
      <c r="AK1975" s="70" t="str" cm="1">
        <f t="array" ref="AK1975">_xlfn.IFS(AH1975&lt;&gt;"","1",AI1975&lt;&gt;"","2",AJ1975&lt;&gt;"","3")</f>
        <v>3</v>
      </c>
    </row>
    <row r="1976" spans="1:37" x14ac:dyDescent="0.25">
      <c r="A1976" t="s">
        <v>275</v>
      </c>
      <c r="B1976" t="s">
        <v>426</v>
      </c>
      <c r="C1976" s="67" t="str">
        <f t="shared" si="216"/>
        <v>Alli Johnson</v>
      </c>
      <c r="D1976" s="71" t="str" cm="1">
        <f t="array" ref="D1976">_xlfn.IFS(AK1976="1",CONCATENATE(C1976,"Regional"),AK1976="2",CONCATENATE(C1976,"Sectional"),AK1976="3",CONCATENATE(C1976,COUNTIF($C$1:C1976,C1976)))</f>
        <v>Alli Johnson6</v>
      </c>
      <c r="E1976" s="66">
        <v>45160.375</v>
      </c>
      <c r="F1976" t="s">
        <v>2405</v>
      </c>
      <c r="G1976" s="46">
        <v>37</v>
      </c>
      <c r="H1976" s="46">
        <v>59</v>
      </c>
      <c r="I1976" s="46">
        <v>18</v>
      </c>
      <c r="J1976" t="s">
        <v>439</v>
      </c>
      <c r="K1976" t="s">
        <v>177</v>
      </c>
      <c r="L1976" s="46">
        <v>2771</v>
      </c>
      <c r="M1976" s="46">
        <v>36</v>
      </c>
      <c r="N1976" s="46">
        <v>36</v>
      </c>
      <c r="O1976" s="46">
        <v>123</v>
      </c>
      <c r="P1976" s="46">
        <f t="shared" si="217"/>
        <v>1</v>
      </c>
      <c r="R1976" s="67" t="s">
        <v>1147</v>
      </c>
      <c r="S1976" s="67">
        <f>COUNTIF(Y$2:$Y$100,R1976)</f>
        <v>0</v>
      </c>
      <c r="V1976" s="67">
        <f t="shared" si="218"/>
        <v>0</v>
      </c>
      <c r="X1976"/>
      <c r="Y1976" s="67" t="str">
        <f t="shared" si="223"/>
        <v xml:space="preserve"> </v>
      </c>
      <c r="AB1976" t="s">
        <v>177</v>
      </c>
      <c r="AC1976" s="46">
        <v>2771</v>
      </c>
      <c r="AD1976" s="46">
        <v>36</v>
      </c>
      <c r="AE1976" s="46">
        <v>36</v>
      </c>
      <c r="AF1976" s="46">
        <v>123</v>
      </c>
      <c r="AH1976" s="70" t="str">
        <f t="shared" si="219"/>
        <v/>
      </c>
      <c r="AI1976" s="70" t="str">
        <f t="shared" si="220"/>
        <v/>
      </c>
      <c r="AJ1976" s="70" t="str">
        <f t="shared" si="221"/>
        <v>X</v>
      </c>
      <c r="AK1976" s="70" t="str" cm="1">
        <f t="array" ref="AK1976">_xlfn.IFS(AH1976&lt;&gt;"","1",AI1976&lt;&gt;"","2",AJ1976&lt;&gt;"","3")</f>
        <v>3</v>
      </c>
    </row>
    <row r="1977" spans="1:37" x14ac:dyDescent="0.25">
      <c r="A1977" t="s">
        <v>1108</v>
      </c>
      <c r="B1977" t="s">
        <v>253</v>
      </c>
      <c r="C1977" s="67" t="str">
        <f t="shared" si="216"/>
        <v>Lily Glysch</v>
      </c>
      <c r="D1977" s="71" t="str" cm="1">
        <f t="array" ref="D1977">_xlfn.IFS(AK1977="1",CONCATENATE(C1977,"Regional"),AK1977="2",CONCATENATE(C1977,"Sectional"),AK1977="3",CONCATENATE(C1977,COUNTIF($C$1:C1977,C1977)))</f>
        <v>Lily Glysch6</v>
      </c>
      <c r="E1977" s="66">
        <v>45160.375</v>
      </c>
      <c r="F1977" t="s">
        <v>2405</v>
      </c>
      <c r="G1977" s="46">
        <v>37</v>
      </c>
      <c r="H1977" s="46">
        <v>59</v>
      </c>
      <c r="I1977" s="46">
        <v>18</v>
      </c>
      <c r="J1977" t="s">
        <v>439</v>
      </c>
      <c r="K1977" t="s">
        <v>177</v>
      </c>
      <c r="L1977" s="46">
        <v>2771</v>
      </c>
      <c r="M1977" s="46">
        <v>36</v>
      </c>
      <c r="N1977" s="46">
        <v>36</v>
      </c>
      <c r="O1977" s="46">
        <v>123</v>
      </c>
      <c r="P1977" s="46">
        <f t="shared" si="217"/>
        <v>1</v>
      </c>
      <c r="R1977" s="67" t="s">
        <v>1581</v>
      </c>
      <c r="S1977" s="67">
        <f>COUNTIF(Y$2:$Y$100,R1977)</f>
        <v>0</v>
      </c>
      <c r="V1977" s="67">
        <f t="shared" si="218"/>
        <v>0</v>
      </c>
      <c r="X1977"/>
      <c r="Y1977" s="67" t="str">
        <f t="shared" si="223"/>
        <v xml:space="preserve"> </v>
      </c>
      <c r="AB1977" t="s">
        <v>177</v>
      </c>
      <c r="AC1977" s="46">
        <v>2771</v>
      </c>
      <c r="AD1977" s="46">
        <v>36</v>
      </c>
      <c r="AE1977" s="46">
        <v>36</v>
      </c>
      <c r="AF1977" s="46">
        <v>123</v>
      </c>
      <c r="AH1977" s="70" t="str">
        <f t="shared" si="219"/>
        <v/>
      </c>
      <c r="AI1977" s="70" t="str">
        <f t="shared" si="220"/>
        <v/>
      </c>
      <c r="AJ1977" s="70" t="str">
        <f t="shared" si="221"/>
        <v>X</v>
      </c>
      <c r="AK1977" s="70" t="str" cm="1">
        <f t="array" ref="AK1977">_xlfn.IFS(AH1977&lt;&gt;"","1",AI1977&lt;&gt;"","2",AJ1977&lt;&gt;"","3")</f>
        <v>3</v>
      </c>
    </row>
    <row r="1978" spans="1:37" x14ac:dyDescent="0.25">
      <c r="A1978" t="s">
        <v>1827</v>
      </c>
      <c r="B1978" t="s">
        <v>459</v>
      </c>
      <c r="C1978" s="67" t="str">
        <f t="shared" si="216"/>
        <v>Addison Gady</v>
      </c>
      <c r="D1978" s="71" t="str" cm="1">
        <f t="array" ref="D1978">_xlfn.IFS(AK1978="1",CONCATENATE(C1978,"Regional"),AK1978="2",CONCATENATE(C1978,"Sectional"),AK1978="3",CONCATENATE(C1978,COUNTIF($C$1:C1978,C1978)))</f>
        <v>Addison Gady6</v>
      </c>
      <c r="E1978" s="66">
        <v>45160.375</v>
      </c>
      <c r="F1978" t="s">
        <v>2405</v>
      </c>
      <c r="G1978" s="46">
        <v>37</v>
      </c>
      <c r="H1978" s="46">
        <v>59</v>
      </c>
      <c r="I1978" s="46">
        <v>18</v>
      </c>
      <c r="J1978" t="s">
        <v>439</v>
      </c>
      <c r="K1978" t="s">
        <v>177</v>
      </c>
      <c r="L1978" s="46">
        <v>2771</v>
      </c>
      <c r="M1978" s="46">
        <v>36</v>
      </c>
      <c r="N1978" s="46">
        <v>36</v>
      </c>
      <c r="O1978" s="46">
        <v>123</v>
      </c>
      <c r="P1978" s="46">
        <f t="shared" si="217"/>
        <v>1</v>
      </c>
      <c r="R1978" s="67" t="s">
        <v>2830</v>
      </c>
      <c r="S1978" s="67">
        <f>COUNTIF(Y$2:$Y$100,R1978)</f>
        <v>0</v>
      </c>
      <c r="V1978" s="67">
        <f t="shared" si="218"/>
        <v>0</v>
      </c>
      <c r="X1978"/>
      <c r="Y1978" s="67" t="str">
        <f t="shared" si="223"/>
        <v xml:space="preserve"> </v>
      </c>
      <c r="AB1978" t="s">
        <v>177</v>
      </c>
      <c r="AC1978" s="46">
        <v>2771</v>
      </c>
      <c r="AD1978" s="46">
        <v>36</v>
      </c>
      <c r="AE1978" s="46">
        <v>36</v>
      </c>
      <c r="AF1978" s="46">
        <v>123</v>
      </c>
      <c r="AH1978" s="70" t="str">
        <f t="shared" si="219"/>
        <v/>
      </c>
      <c r="AI1978" s="70" t="str">
        <f t="shared" si="220"/>
        <v/>
      </c>
      <c r="AJ1978" s="70" t="str">
        <f t="shared" si="221"/>
        <v>X</v>
      </c>
      <c r="AK1978" s="70" t="str" cm="1">
        <f t="array" ref="AK1978">_xlfn.IFS(AH1978&lt;&gt;"","1",AI1978&lt;&gt;"","2",AJ1978&lt;&gt;"","3")</f>
        <v>3</v>
      </c>
    </row>
    <row r="1979" spans="1:37" x14ac:dyDescent="0.25">
      <c r="A1979" t="s">
        <v>436</v>
      </c>
      <c r="B1979" t="s">
        <v>253</v>
      </c>
      <c r="C1979" s="67" t="str">
        <f t="shared" si="216"/>
        <v>Lily Spry</v>
      </c>
      <c r="D1979" s="71" t="str" cm="1">
        <f t="array" ref="D1979">_xlfn.IFS(AK1979="1",CONCATENATE(C1979,"Regional"),AK1979="2",CONCATENATE(C1979,"Sectional"),AK1979="3",CONCATENATE(C1979,COUNTIF($C$1:C1979,C1979)))</f>
        <v>Lily Spry2</v>
      </c>
      <c r="E1979" s="66">
        <v>45160.375</v>
      </c>
      <c r="F1979" t="s">
        <v>2405</v>
      </c>
      <c r="G1979" s="46">
        <v>37</v>
      </c>
      <c r="H1979" s="46">
        <v>60</v>
      </c>
      <c r="I1979" s="46">
        <v>22</v>
      </c>
      <c r="J1979" t="s">
        <v>439</v>
      </c>
      <c r="K1979" t="s">
        <v>177</v>
      </c>
      <c r="L1979" s="46">
        <v>2771</v>
      </c>
      <c r="M1979" s="46">
        <v>36</v>
      </c>
      <c r="N1979" s="46">
        <v>36</v>
      </c>
      <c r="O1979" s="46">
        <v>123</v>
      </c>
      <c r="P1979" s="46">
        <f t="shared" si="217"/>
        <v>1</v>
      </c>
      <c r="R1979" s="67" t="s">
        <v>1151</v>
      </c>
      <c r="S1979" s="67">
        <f>COUNTIF(Y$2:$Y$100,R1979)</f>
        <v>0</v>
      </c>
      <c r="V1979" s="67">
        <f t="shared" si="218"/>
        <v>0</v>
      </c>
      <c r="X1979"/>
      <c r="Y1979" s="67" t="str">
        <f t="shared" si="223"/>
        <v xml:space="preserve"> </v>
      </c>
      <c r="AB1979" t="s">
        <v>177</v>
      </c>
      <c r="AC1979" s="46">
        <v>2771</v>
      </c>
      <c r="AD1979" s="46">
        <v>36</v>
      </c>
      <c r="AE1979" s="46">
        <v>36</v>
      </c>
      <c r="AF1979" s="46">
        <v>123</v>
      </c>
      <c r="AH1979" s="70" t="str">
        <f t="shared" si="219"/>
        <v/>
      </c>
      <c r="AI1979" s="70" t="str">
        <f t="shared" si="220"/>
        <v/>
      </c>
      <c r="AJ1979" s="70" t="str">
        <f t="shared" si="221"/>
        <v>X</v>
      </c>
      <c r="AK1979" s="70" t="str" cm="1">
        <f t="array" ref="AK1979">_xlfn.IFS(AH1979&lt;&gt;"","1",AI1979&lt;&gt;"","2",AJ1979&lt;&gt;"","3")</f>
        <v>3</v>
      </c>
    </row>
    <row r="1980" spans="1:37" x14ac:dyDescent="0.25">
      <c r="A1980" t="s">
        <v>412</v>
      </c>
      <c r="B1980" t="s">
        <v>413</v>
      </c>
      <c r="C1980" s="67" t="str">
        <f t="shared" si="216"/>
        <v>Braylyn Babino</v>
      </c>
      <c r="D1980" s="71" t="str" cm="1">
        <f t="array" ref="D1980">_xlfn.IFS(AK1980="1",CONCATENATE(C1980,"Regional"),AK1980="2",CONCATENATE(C1980,"Sectional"),AK1980="3",CONCATENATE(C1980,COUNTIF($C$1:C1980,C1980)))</f>
        <v>Braylyn Babino6</v>
      </c>
      <c r="E1980" s="66">
        <v>45160.375</v>
      </c>
      <c r="F1980" t="s">
        <v>2405</v>
      </c>
      <c r="G1980" s="46">
        <v>37</v>
      </c>
      <c r="H1980" s="46">
        <v>60</v>
      </c>
      <c r="I1980" s="46">
        <v>22</v>
      </c>
      <c r="J1980" t="s">
        <v>439</v>
      </c>
      <c r="K1980" t="s">
        <v>177</v>
      </c>
      <c r="L1980" s="46">
        <v>2771</v>
      </c>
      <c r="M1980" s="46">
        <v>36</v>
      </c>
      <c r="N1980" s="46">
        <v>36</v>
      </c>
      <c r="O1980" s="46">
        <v>123</v>
      </c>
      <c r="P1980" s="46">
        <f t="shared" si="217"/>
        <v>1</v>
      </c>
      <c r="R1980" s="67" t="s">
        <v>1141</v>
      </c>
      <c r="S1980" s="67">
        <f>COUNTIF(Y$2:$Y$100,R1980)</f>
        <v>0</v>
      </c>
      <c r="V1980" s="67">
        <f t="shared" si="218"/>
        <v>0</v>
      </c>
      <c r="X1980"/>
      <c r="Y1980" s="67" t="str">
        <f t="shared" si="223"/>
        <v xml:space="preserve"> </v>
      </c>
      <c r="AB1980" t="s">
        <v>177</v>
      </c>
      <c r="AC1980" s="46">
        <v>2771</v>
      </c>
      <c r="AD1980" s="46">
        <v>36</v>
      </c>
      <c r="AE1980" s="46">
        <v>36</v>
      </c>
      <c r="AF1980" s="46">
        <v>123</v>
      </c>
      <c r="AH1980" s="70" t="str">
        <f t="shared" si="219"/>
        <v/>
      </c>
      <c r="AI1980" s="70" t="str">
        <f t="shared" si="220"/>
        <v/>
      </c>
      <c r="AJ1980" s="70" t="str">
        <f t="shared" si="221"/>
        <v>X</v>
      </c>
      <c r="AK1980" s="70" t="str" cm="1">
        <f t="array" ref="AK1980">_xlfn.IFS(AH1980&lt;&gt;"","1",AI1980&lt;&gt;"","2",AJ1980&lt;&gt;"","3")</f>
        <v>3</v>
      </c>
    </row>
    <row r="1981" spans="1:37" x14ac:dyDescent="0.25">
      <c r="A1981" t="s">
        <v>1925</v>
      </c>
      <c r="B1981" t="s">
        <v>431</v>
      </c>
      <c r="C1981" s="67" t="str">
        <f t="shared" si="216"/>
        <v>Paige Wolf</v>
      </c>
      <c r="D1981" s="71" t="str" cm="1">
        <f t="array" ref="D1981">_xlfn.IFS(AK1981="1",CONCATENATE(C1981,"Regional"),AK1981="2",CONCATENATE(C1981,"Sectional"),AK1981="3",CONCATENATE(C1981,COUNTIF($C$1:C1981,C1981)))</f>
        <v>Paige Wolf3</v>
      </c>
      <c r="E1981" s="66">
        <v>45160.375</v>
      </c>
      <c r="F1981" t="s">
        <v>2405</v>
      </c>
      <c r="G1981" s="46">
        <v>37</v>
      </c>
      <c r="H1981" s="46">
        <v>61</v>
      </c>
      <c r="I1981" s="46">
        <v>24</v>
      </c>
      <c r="J1981" t="s">
        <v>439</v>
      </c>
      <c r="K1981" t="s">
        <v>177</v>
      </c>
      <c r="L1981" s="46">
        <v>2771</v>
      </c>
      <c r="M1981" s="46">
        <v>36</v>
      </c>
      <c r="N1981" s="46">
        <v>36</v>
      </c>
      <c r="O1981" s="46">
        <v>123</v>
      </c>
      <c r="P1981" s="46">
        <f t="shared" si="217"/>
        <v>1</v>
      </c>
      <c r="R1981" s="67" t="s">
        <v>2937</v>
      </c>
      <c r="S1981" s="67">
        <f>COUNTIF(Y$2:$Y$100,R1981)</f>
        <v>0</v>
      </c>
      <c r="V1981" s="67">
        <f t="shared" si="218"/>
        <v>0</v>
      </c>
      <c r="X1981"/>
      <c r="Y1981" s="67" t="str">
        <f t="shared" si="223"/>
        <v xml:space="preserve"> </v>
      </c>
      <c r="AB1981" t="s">
        <v>177</v>
      </c>
      <c r="AC1981" s="46">
        <v>2771</v>
      </c>
      <c r="AD1981" s="46">
        <v>36</v>
      </c>
      <c r="AE1981" s="46">
        <v>36</v>
      </c>
      <c r="AF1981" s="46">
        <v>123</v>
      </c>
      <c r="AH1981" s="70" t="str">
        <f t="shared" si="219"/>
        <v/>
      </c>
      <c r="AI1981" s="70" t="str">
        <f t="shared" si="220"/>
        <v/>
      </c>
      <c r="AJ1981" s="70" t="str">
        <f t="shared" si="221"/>
        <v>X</v>
      </c>
      <c r="AK1981" s="70" t="str" cm="1">
        <f t="array" ref="AK1981">_xlfn.IFS(AH1981&lt;&gt;"","1",AI1981&lt;&gt;"","2",AJ1981&lt;&gt;"","3")</f>
        <v>3</v>
      </c>
    </row>
    <row r="1982" spans="1:37" x14ac:dyDescent="0.25">
      <c r="A1982" t="s">
        <v>1919</v>
      </c>
      <c r="B1982" t="s">
        <v>2709</v>
      </c>
      <c r="C1982" s="67" t="str">
        <f t="shared" si="216"/>
        <v xml:space="preserve">Kailea Van Der Linden </v>
      </c>
      <c r="D1982" s="71" t="str" cm="1">
        <f t="array" ref="D1982">_xlfn.IFS(AK1982="1",CONCATENATE(C1982,"Regional"),AK1982="2",CONCATENATE(C1982,"Sectional"),AK1982="3",CONCATENATE(C1982,COUNTIF($C$1:C1982,C1982)))</f>
        <v>Kailea Van Der Linden 4</v>
      </c>
      <c r="E1982" s="66">
        <v>45160.375</v>
      </c>
      <c r="F1982" t="s">
        <v>2405</v>
      </c>
      <c r="G1982" s="46">
        <v>37</v>
      </c>
      <c r="H1982" s="46">
        <v>63</v>
      </c>
      <c r="I1982" s="46">
        <v>25</v>
      </c>
      <c r="J1982" t="s">
        <v>439</v>
      </c>
      <c r="K1982" t="s">
        <v>177</v>
      </c>
      <c r="L1982" s="46">
        <v>2771</v>
      </c>
      <c r="M1982" s="46">
        <v>36</v>
      </c>
      <c r="N1982" s="46">
        <v>36</v>
      </c>
      <c r="O1982" s="46">
        <v>123</v>
      </c>
      <c r="P1982" s="46">
        <f t="shared" si="217"/>
        <v>1</v>
      </c>
      <c r="R1982" s="67" t="s">
        <v>2931</v>
      </c>
      <c r="S1982" s="67">
        <f>COUNTIF(Y$2:$Y$100,R1982)</f>
        <v>0</v>
      </c>
      <c r="V1982" s="67">
        <f t="shared" si="218"/>
        <v>0</v>
      </c>
      <c r="X1982"/>
      <c r="Y1982" s="67" t="str">
        <f t="shared" si="223"/>
        <v xml:space="preserve"> </v>
      </c>
      <c r="AB1982" t="s">
        <v>177</v>
      </c>
      <c r="AC1982" s="46">
        <v>2771</v>
      </c>
      <c r="AD1982" s="46">
        <v>36</v>
      </c>
      <c r="AE1982" s="46">
        <v>36</v>
      </c>
      <c r="AF1982" s="46">
        <v>123</v>
      </c>
      <c r="AH1982" s="70" t="str">
        <f t="shared" si="219"/>
        <v/>
      </c>
      <c r="AI1982" s="70" t="str">
        <f t="shared" si="220"/>
        <v/>
      </c>
      <c r="AJ1982" s="70" t="str">
        <f t="shared" si="221"/>
        <v>X</v>
      </c>
      <c r="AK1982" s="70" t="str" cm="1">
        <f t="array" ref="AK1982">_xlfn.IFS(AH1982&lt;&gt;"","1",AI1982&lt;&gt;"","2",AJ1982&lt;&gt;"","3")</f>
        <v>3</v>
      </c>
    </row>
    <row r="1983" spans="1:37" x14ac:dyDescent="0.25">
      <c r="A1983" t="s">
        <v>440</v>
      </c>
      <c r="B1983" t="s">
        <v>441</v>
      </c>
      <c r="C1983" s="67" t="str">
        <f t="shared" si="216"/>
        <v>Madison Sikora</v>
      </c>
      <c r="D1983" s="71" t="str" cm="1">
        <f t="array" ref="D1983">_xlfn.IFS(AK1983="1",CONCATENATE(C1983,"Regional"),AK1983="2",CONCATENATE(C1983,"Sectional"),AK1983="3",CONCATENATE(C1983,COUNTIF($C$1:C1983,C1983)))</f>
        <v>Madison Sikora3</v>
      </c>
      <c r="E1983" s="66">
        <v>45160.375</v>
      </c>
      <c r="F1983" t="s">
        <v>2405</v>
      </c>
      <c r="G1983" s="46">
        <v>37</v>
      </c>
      <c r="H1983" s="46">
        <v>63</v>
      </c>
      <c r="I1983" s="46">
        <v>25</v>
      </c>
      <c r="J1983" t="s">
        <v>439</v>
      </c>
      <c r="K1983" t="s">
        <v>177</v>
      </c>
      <c r="L1983" s="46">
        <v>2771</v>
      </c>
      <c r="M1983" s="46">
        <v>36</v>
      </c>
      <c r="N1983" s="46">
        <v>36</v>
      </c>
      <c r="O1983" s="46">
        <v>123</v>
      </c>
      <c r="P1983" s="46">
        <f t="shared" si="217"/>
        <v>1</v>
      </c>
      <c r="R1983" s="67" t="s">
        <v>1154</v>
      </c>
      <c r="S1983" s="67">
        <f>COUNTIF(Y$2:$Y$100,R1983)</f>
        <v>0</v>
      </c>
      <c r="V1983" s="67">
        <f t="shared" si="218"/>
        <v>0</v>
      </c>
      <c r="X1983"/>
      <c r="Y1983" s="67" t="str">
        <f t="shared" si="223"/>
        <v xml:space="preserve"> </v>
      </c>
      <c r="AB1983" t="s">
        <v>177</v>
      </c>
      <c r="AC1983" s="46">
        <v>2771</v>
      </c>
      <c r="AD1983" s="46">
        <v>36</v>
      </c>
      <c r="AE1983" s="46">
        <v>36</v>
      </c>
      <c r="AF1983" s="46">
        <v>123</v>
      </c>
      <c r="AH1983" s="70" t="str">
        <f t="shared" si="219"/>
        <v/>
      </c>
      <c r="AI1983" s="70" t="str">
        <f t="shared" si="220"/>
        <v/>
      </c>
      <c r="AJ1983" s="70" t="str">
        <f t="shared" si="221"/>
        <v>X</v>
      </c>
      <c r="AK1983" s="70" t="str" cm="1">
        <f t="array" ref="AK1983">_xlfn.IFS(AH1983&lt;&gt;"","1",AI1983&lt;&gt;"","2",AJ1983&lt;&gt;"","3")</f>
        <v>3</v>
      </c>
    </row>
    <row r="1984" spans="1:37" x14ac:dyDescent="0.25">
      <c r="A1984" t="s">
        <v>288</v>
      </c>
      <c r="B1984" t="s">
        <v>430</v>
      </c>
      <c r="C1984" s="67" t="str">
        <f t="shared" si="216"/>
        <v>Gabi Krause</v>
      </c>
      <c r="D1984" s="71" t="str" cm="1">
        <f t="array" ref="D1984">_xlfn.IFS(AK1984="1",CONCATENATE(C1984,"Regional"),AK1984="2",CONCATENATE(C1984,"Sectional"),AK1984="3",CONCATENATE(C1984,COUNTIF($C$1:C1984,C1984)))</f>
        <v>Gabi Krause5</v>
      </c>
      <c r="E1984" s="66">
        <v>45160.375</v>
      </c>
      <c r="F1984" t="s">
        <v>2405</v>
      </c>
      <c r="G1984" s="46">
        <v>37</v>
      </c>
      <c r="H1984" s="46">
        <v>63</v>
      </c>
      <c r="I1984" s="46">
        <v>25</v>
      </c>
      <c r="J1984" t="s">
        <v>439</v>
      </c>
      <c r="K1984" t="s">
        <v>177</v>
      </c>
      <c r="L1984" s="46">
        <v>2771</v>
      </c>
      <c r="M1984" s="46">
        <v>36</v>
      </c>
      <c r="N1984" s="46">
        <v>36</v>
      </c>
      <c r="O1984" s="46">
        <v>123</v>
      </c>
      <c r="P1984" s="46">
        <f t="shared" si="217"/>
        <v>1</v>
      </c>
      <c r="R1984" s="67" t="s">
        <v>1149</v>
      </c>
      <c r="S1984" s="67">
        <f>COUNTIF(Y$2:$Y$100,R1984)</f>
        <v>0</v>
      </c>
      <c r="V1984" s="67">
        <f t="shared" si="218"/>
        <v>0</v>
      </c>
      <c r="X1984"/>
      <c r="Y1984" s="67" t="str">
        <f t="shared" si="223"/>
        <v xml:space="preserve"> </v>
      </c>
      <c r="AB1984" t="s">
        <v>177</v>
      </c>
      <c r="AC1984" s="46">
        <v>2771</v>
      </c>
      <c r="AD1984" s="46">
        <v>36</v>
      </c>
      <c r="AE1984" s="46">
        <v>36</v>
      </c>
      <c r="AF1984" s="46">
        <v>123</v>
      </c>
      <c r="AH1984" s="70" t="str">
        <f t="shared" si="219"/>
        <v/>
      </c>
      <c r="AI1984" s="70" t="str">
        <f t="shared" si="220"/>
        <v/>
      </c>
      <c r="AJ1984" s="70" t="str">
        <f t="shared" si="221"/>
        <v>X</v>
      </c>
      <c r="AK1984" s="70" t="str" cm="1">
        <f t="array" ref="AK1984">_xlfn.IFS(AH1984&lt;&gt;"","1",AI1984&lt;&gt;"","2",AJ1984&lt;&gt;"","3")</f>
        <v>3</v>
      </c>
    </row>
    <row r="1985" spans="1:37" x14ac:dyDescent="0.25">
      <c r="A1985" t="s">
        <v>1927</v>
      </c>
      <c r="B1985" t="s">
        <v>526</v>
      </c>
      <c r="C1985" s="67" t="str">
        <f t="shared" si="216"/>
        <v>Addi Verkuilen</v>
      </c>
      <c r="D1985" s="71" t="str" cm="1">
        <f t="array" ref="D1985">_xlfn.IFS(AK1985="1",CONCATENATE(C1985,"Regional"),AK1985="2",CONCATENATE(C1985,"Sectional"),AK1985="3",CONCATENATE(C1985,COUNTIF($C$1:C1985,C1985)))</f>
        <v>Addi Verkuilen2</v>
      </c>
      <c r="E1985" s="66">
        <v>45160.375</v>
      </c>
      <c r="F1985" t="s">
        <v>2405</v>
      </c>
      <c r="G1985" s="46">
        <v>37</v>
      </c>
      <c r="H1985" s="46">
        <v>64</v>
      </c>
      <c r="I1985" s="46">
        <v>28</v>
      </c>
      <c r="J1985" t="s">
        <v>439</v>
      </c>
      <c r="K1985" t="s">
        <v>177</v>
      </c>
      <c r="L1985" s="46">
        <v>2771</v>
      </c>
      <c r="M1985" s="46">
        <v>36</v>
      </c>
      <c r="N1985" s="46">
        <v>36</v>
      </c>
      <c r="O1985" s="46">
        <v>123</v>
      </c>
      <c r="P1985" s="46">
        <f t="shared" si="217"/>
        <v>1</v>
      </c>
      <c r="R1985" s="67" t="s">
        <v>2939</v>
      </c>
      <c r="S1985" s="67">
        <f>COUNTIF(Y$2:$Y$100,R1985)</f>
        <v>0</v>
      </c>
      <c r="V1985" s="67">
        <f t="shared" si="218"/>
        <v>0</v>
      </c>
      <c r="X1985"/>
      <c r="Y1985" s="67" t="str">
        <f t="shared" si="223"/>
        <v xml:space="preserve"> </v>
      </c>
      <c r="AB1985" t="s">
        <v>177</v>
      </c>
      <c r="AC1985" s="46">
        <v>2771</v>
      </c>
      <c r="AD1985" s="46">
        <v>36</v>
      </c>
      <c r="AE1985" s="46">
        <v>36</v>
      </c>
      <c r="AF1985" s="46">
        <v>123</v>
      </c>
      <c r="AH1985" s="70" t="str">
        <f t="shared" si="219"/>
        <v/>
      </c>
      <c r="AI1985" s="70" t="str">
        <f t="shared" si="220"/>
        <v/>
      </c>
      <c r="AJ1985" s="70" t="str">
        <f t="shared" si="221"/>
        <v>X</v>
      </c>
      <c r="AK1985" s="70" t="str" cm="1">
        <f t="array" ref="AK1985">_xlfn.IFS(AH1985&lt;&gt;"","1",AI1985&lt;&gt;"","2",AJ1985&lt;&gt;"","3")</f>
        <v>3</v>
      </c>
    </row>
    <row r="1986" spans="1:37" x14ac:dyDescent="0.25">
      <c r="A1986" t="s">
        <v>1926</v>
      </c>
      <c r="B1986" t="s">
        <v>313</v>
      </c>
      <c r="C1986" s="67" t="str">
        <f t="shared" ref="C1986:C2049" si="224">CONCATENATE(B1986," ",A1986)</f>
        <v>Avery Rust</v>
      </c>
      <c r="D1986" s="71" t="str" cm="1">
        <f t="array" ref="D1986">_xlfn.IFS(AK1986="1",CONCATENATE(C1986,"Regional"),AK1986="2",CONCATENATE(C1986,"Sectional"),AK1986="3",CONCATENATE(C1986,COUNTIF($C$1:C1986,C1986)))</f>
        <v>Avery Rust2</v>
      </c>
      <c r="E1986" s="66">
        <v>45160.375</v>
      </c>
      <c r="F1986" t="s">
        <v>2405</v>
      </c>
      <c r="G1986" s="46">
        <v>37</v>
      </c>
      <c r="H1986" s="46">
        <v>66</v>
      </c>
      <c r="I1986" s="46">
        <v>29</v>
      </c>
      <c r="J1986" t="s">
        <v>439</v>
      </c>
      <c r="K1986" t="s">
        <v>177</v>
      </c>
      <c r="L1986" s="46">
        <v>2771</v>
      </c>
      <c r="M1986" s="46">
        <v>36</v>
      </c>
      <c r="N1986" s="46">
        <v>36</v>
      </c>
      <c r="O1986" s="46">
        <v>123</v>
      </c>
      <c r="P1986" s="46">
        <f t="shared" ref="P1986:P2049" si="225">IF(L1986&gt;4000,2,1)</f>
        <v>1</v>
      </c>
      <c r="R1986" s="67" t="s">
        <v>2938</v>
      </c>
      <c r="S1986" s="67">
        <f>COUNTIF(Y$2:$Y$100,R1986)</f>
        <v>0</v>
      </c>
      <c r="V1986" s="67">
        <f t="shared" ref="V1986:V2049" si="226">COUNTIF(R1986:R4609,Y1986)</f>
        <v>0</v>
      </c>
      <c r="X1986"/>
      <c r="Y1986" s="67" t="str">
        <f t="shared" si="223"/>
        <v xml:space="preserve"> </v>
      </c>
      <c r="AB1986" t="s">
        <v>177</v>
      </c>
      <c r="AC1986" s="46">
        <v>2771</v>
      </c>
      <c r="AD1986" s="46">
        <v>36</v>
      </c>
      <c r="AE1986" s="46">
        <v>36</v>
      </c>
      <c r="AF1986" s="46">
        <v>123</v>
      </c>
      <c r="AH1986" s="70" t="str">
        <f t="shared" ref="AH1986:AH2049" si="227">IF(ISNUMBER(SEARCH("regional",$F1986)),$F1986,"")</f>
        <v/>
      </c>
      <c r="AI1986" s="70" t="str">
        <f t="shared" ref="AI1986:AI2049" si="228">IF(ISNUMBER(SEARCH("sectional",$F1986)),$F1986,"")</f>
        <v/>
      </c>
      <c r="AJ1986" s="70" t="str">
        <f t="shared" ref="AJ1986:AJ2049" si="229">IF(AND(AH1986="",AI1986=""),"X","")</f>
        <v>X</v>
      </c>
      <c r="AK1986" s="70" t="str" cm="1">
        <f t="array" ref="AK1986">_xlfn.IFS(AH1986&lt;&gt;"","1",AI1986&lt;&gt;"","2",AJ1986&lt;&gt;"","3")</f>
        <v>3</v>
      </c>
    </row>
    <row r="1987" spans="1:37" x14ac:dyDescent="0.25">
      <c r="A1987" t="s">
        <v>1826</v>
      </c>
      <c r="B1987" t="s">
        <v>740</v>
      </c>
      <c r="C1987" s="67" t="str">
        <f t="shared" si="224"/>
        <v>Lydia Fullmer</v>
      </c>
      <c r="D1987" s="71" t="str" cm="1">
        <f t="array" ref="D1987">_xlfn.IFS(AK1987="1",CONCATENATE(C1987,"Regional"),AK1987="2",CONCATENATE(C1987,"Sectional"),AK1987="3",CONCATENATE(C1987,COUNTIF($C$1:C1987,C1987)))</f>
        <v>Lydia Fullmer5</v>
      </c>
      <c r="E1987" s="66">
        <v>45160.375</v>
      </c>
      <c r="F1987" t="s">
        <v>2405</v>
      </c>
      <c r="G1987" s="46">
        <v>37</v>
      </c>
      <c r="H1987" s="46">
        <v>68</v>
      </c>
      <c r="I1987" s="46">
        <v>30</v>
      </c>
      <c r="J1987" t="s">
        <v>439</v>
      </c>
      <c r="K1987" t="s">
        <v>177</v>
      </c>
      <c r="L1987" s="46">
        <v>2771</v>
      </c>
      <c r="M1987" s="46">
        <v>36</v>
      </c>
      <c r="N1987" s="46">
        <v>36</v>
      </c>
      <c r="O1987" s="46">
        <v>123</v>
      </c>
      <c r="P1987" s="46">
        <f t="shared" si="225"/>
        <v>1</v>
      </c>
      <c r="R1987" s="67" t="s">
        <v>2829</v>
      </c>
      <c r="S1987" s="67">
        <f>COUNTIF(Y$2:$Y$100,R1987)</f>
        <v>0</v>
      </c>
      <c r="V1987" s="67">
        <f t="shared" si="226"/>
        <v>0</v>
      </c>
      <c r="X1987"/>
      <c r="Y1987" s="67" t="str">
        <f t="shared" si="223"/>
        <v xml:space="preserve"> </v>
      </c>
      <c r="AB1987" t="s">
        <v>177</v>
      </c>
      <c r="AC1987" s="46">
        <v>2771</v>
      </c>
      <c r="AD1987" s="46">
        <v>36</v>
      </c>
      <c r="AE1987" s="46">
        <v>36</v>
      </c>
      <c r="AF1987" s="46">
        <v>123</v>
      </c>
      <c r="AH1987" s="70" t="str">
        <f t="shared" si="227"/>
        <v/>
      </c>
      <c r="AI1987" s="70" t="str">
        <f t="shared" si="228"/>
        <v/>
      </c>
      <c r="AJ1987" s="70" t="str">
        <f t="shared" si="229"/>
        <v>X</v>
      </c>
      <c r="AK1987" s="70" t="str" cm="1">
        <f t="array" ref="AK1987">_xlfn.IFS(AH1987&lt;&gt;"","1",AI1987&lt;&gt;"","2",AJ1987&lt;&gt;"","3")</f>
        <v>3</v>
      </c>
    </row>
    <row r="1988" spans="1:37" x14ac:dyDescent="0.25">
      <c r="A1988" t="s">
        <v>1917</v>
      </c>
      <c r="B1988" t="s">
        <v>1918</v>
      </c>
      <c r="C1988" s="67" t="str">
        <f t="shared" si="224"/>
        <v>Colette DeVeau</v>
      </c>
      <c r="D1988" s="71" t="str" cm="1">
        <f t="array" ref="D1988">_xlfn.IFS(AK1988="1",CONCATENATE(C1988,"Regional"),AK1988="2",CONCATENATE(C1988,"Sectional"),AK1988="3",CONCATENATE(C1988,COUNTIF($C$1:C1988,C1988)))</f>
        <v>Colette DeVeau5</v>
      </c>
      <c r="E1988" s="66">
        <v>45160.375</v>
      </c>
      <c r="F1988" t="s">
        <v>2405</v>
      </c>
      <c r="G1988" s="46">
        <v>37</v>
      </c>
      <c r="H1988" s="46">
        <v>68</v>
      </c>
      <c r="I1988" s="46">
        <v>30</v>
      </c>
      <c r="J1988" t="s">
        <v>439</v>
      </c>
      <c r="K1988" t="s">
        <v>177</v>
      </c>
      <c r="L1988" s="46">
        <v>2771</v>
      </c>
      <c r="M1988" s="46">
        <v>36</v>
      </c>
      <c r="N1988" s="46">
        <v>36</v>
      </c>
      <c r="O1988" s="46">
        <v>123</v>
      </c>
      <c r="P1988" s="46">
        <f t="shared" si="225"/>
        <v>1</v>
      </c>
      <c r="R1988" s="67" t="s">
        <v>2930</v>
      </c>
      <c r="S1988" s="67">
        <f>COUNTIF(Y$2:$Y$100,R1988)</f>
        <v>0</v>
      </c>
      <c r="V1988" s="67">
        <f t="shared" si="226"/>
        <v>0</v>
      </c>
      <c r="X1988"/>
      <c r="Y1988" s="67" t="str">
        <f t="shared" si="223"/>
        <v xml:space="preserve"> </v>
      </c>
      <c r="AB1988" t="s">
        <v>177</v>
      </c>
      <c r="AC1988" s="46">
        <v>2771</v>
      </c>
      <c r="AD1988" s="46">
        <v>36</v>
      </c>
      <c r="AE1988" s="46">
        <v>36</v>
      </c>
      <c r="AF1988" s="46">
        <v>123</v>
      </c>
      <c r="AH1988" s="70" t="str">
        <f t="shared" si="227"/>
        <v/>
      </c>
      <c r="AI1988" s="70" t="str">
        <f t="shared" si="228"/>
        <v/>
      </c>
      <c r="AJ1988" s="70" t="str">
        <f t="shared" si="229"/>
        <v>X</v>
      </c>
      <c r="AK1988" s="70" t="str" cm="1">
        <f t="array" ref="AK1988">_xlfn.IFS(AH1988&lt;&gt;"","1",AI1988&lt;&gt;"","2",AJ1988&lt;&gt;"","3")</f>
        <v>3</v>
      </c>
    </row>
    <row r="1989" spans="1:37" x14ac:dyDescent="0.25">
      <c r="A1989" t="s">
        <v>437</v>
      </c>
      <c r="B1989" t="s">
        <v>438</v>
      </c>
      <c r="C1989" s="67" t="str">
        <f t="shared" si="224"/>
        <v>Merrill Kelsey</v>
      </c>
      <c r="D1989" s="71" t="str" cm="1">
        <f t="array" ref="D1989">_xlfn.IFS(AK1989="1",CONCATENATE(C1989,"Regional"),AK1989="2",CONCATENATE(C1989,"Sectional"),AK1989="3",CONCATENATE(C1989,COUNTIF($C$1:C1989,C1989)))</f>
        <v>Merrill Kelsey4</v>
      </c>
      <c r="E1989" s="66">
        <v>45160.375</v>
      </c>
      <c r="F1989" t="s">
        <v>2405</v>
      </c>
      <c r="G1989" s="46">
        <v>37</v>
      </c>
      <c r="H1989" s="46">
        <v>68</v>
      </c>
      <c r="I1989" s="46">
        <v>30</v>
      </c>
      <c r="J1989" t="s">
        <v>439</v>
      </c>
      <c r="K1989" t="s">
        <v>177</v>
      </c>
      <c r="L1989" s="46">
        <v>2771</v>
      </c>
      <c r="M1989" s="46">
        <v>36</v>
      </c>
      <c r="N1989" s="46">
        <v>36</v>
      </c>
      <c r="O1989" s="46">
        <v>123</v>
      </c>
      <c r="P1989" s="46">
        <f t="shared" si="225"/>
        <v>1</v>
      </c>
      <c r="R1989" s="67" t="s">
        <v>1152</v>
      </c>
      <c r="S1989" s="67">
        <f>COUNTIF(Y$2:$Y$100,R1989)</f>
        <v>0</v>
      </c>
      <c r="V1989" s="67">
        <f t="shared" si="226"/>
        <v>0</v>
      </c>
      <c r="X1989"/>
      <c r="Y1989" s="67" t="str">
        <f t="shared" si="223"/>
        <v xml:space="preserve"> </v>
      </c>
      <c r="AB1989" t="s">
        <v>177</v>
      </c>
      <c r="AC1989" s="46">
        <v>2771</v>
      </c>
      <c r="AD1989" s="46">
        <v>36</v>
      </c>
      <c r="AE1989" s="46">
        <v>36</v>
      </c>
      <c r="AF1989" s="46">
        <v>123</v>
      </c>
      <c r="AH1989" s="70" t="str">
        <f t="shared" si="227"/>
        <v/>
      </c>
      <c r="AI1989" s="70" t="str">
        <f t="shared" si="228"/>
        <v/>
      </c>
      <c r="AJ1989" s="70" t="str">
        <f t="shared" si="229"/>
        <v>X</v>
      </c>
      <c r="AK1989" s="70" t="str" cm="1">
        <f t="array" ref="AK1989">_xlfn.IFS(AH1989&lt;&gt;"","1",AI1989&lt;&gt;"","2",AJ1989&lt;&gt;"","3")</f>
        <v>3</v>
      </c>
    </row>
    <row r="1990" spans="1:37" x14ac:dyDescent="0.25">
      <c r="A1990" t="s">
        <v>1920</v>
      </c>
      <c r="B1990" t="s">
        <v>277</v>
      </c>
      <c r="C1990" s="67" t="str">
        <f t="shared" si="224"/>
        <v>Peyton Wyss</v>
      </c>
      <c r="D1990" s="71" t="str" cm="1">
        <f t="array" ref="D1990">_xlfn.IFS(AK1990="1",CONCATENATE(C1990,"Regional"),AK1990="2",CONCATENATE(C1990,"Sectional"),AK1990="3",CONCATENATE(C1990,COUNTIF($C$1:C1990,C1990)))</f>
        <v>Peyton Wyss5</v>
      </c>
      <c r="E1990" s="66">
        <v>45160.375</v>
      </c>
      <c r="F1990" t="s">
        <v>2405</v>
      </c>
      <c r="G1990" s="46">
        <v>37</v>
      </c>
      <c r="H1990" s="46">
        <v>70</v>
      </c>
      <c r="I1990" s="46">
        <v>33</v>
      </c>
      <c r="J1990" t="s">
        <v>439</v>
      </c>
      <c r="K1990" t="s">
        <v>177</v>
      </c>
      <c r="L1990" s="46">
        <v>2771</v>
      </c>
      <c r="M1990" s="46">
        <v>36</v>
      </c>
      <c r="N1990" s="46">
        <v>36</v>
      </c>
      <c r="O1990" s="46">
        <v>123</v>
      </c>
      <c r="P1990" s="46">
        <f t="shared" si="225"/>
        <v>1</v>
      </c>
      <c r="R1990" s="67" t="s">
        <v>2932</v>
      </c>
      <c r="S1990" s="67">
        <f>COUNTIF(Y$2:$Y$100,R1990)</f>
        <v>0</v>
      </c>
      <c r="V1990" s="67">
        <f t="shared" si="226"/>
        <v>0</v>
      </c>
      <c r="X1990"/>
      <c r="Y1990" s="67" t="str">
        <f t="shared" si="223"/>
        <v xml:space="preserve"> </v>
      </c>
      <c r="AB1990" t="s">
        <v>177</v>
      </c>
      <c r="AC1990" s="46">
        <v>2771</v>
      </c>
      <c r="AD1990" s="46">
        <v>36</v>
      </c>
      <c r="AE1990" s="46">
        <v>36</v>
      </c>
      <c r="AF1990" s="46">
        <v>123</v>
      </c>
      <c r="AH1990" s="70" t="str">
        <f t="shared" si="227"/>
        <v/>
      </c>
      <c r="AI1990" s="70" t="str">
        <f t="shared" si="228"/>
        <v/>
      </c>
      <c r="AJ1990" s="70" t="str">
        <f t="shared" si="229"/>
        <v>X</v>
      </c>
      <c r="AK1990" s="70" t="str" cm="1">
        <f t="array" ref="AK1990">_xlfn.IFS(AH1990&lt;&gt;"","1",AI1990&lt;&gt;"","2",AJ1990&lt;&gt;"","3")</f>
        <v>3</v>
      </c>
    </row>
    <row r="1991" spans="1:37" x14ac:dyDescent="0.25">
      <c r="A1991" t="s">
        <v>666</v>
      </c>
      <c r="B1991" t="s">
        <v>1643</v>
      </c>
      <c r="C1991" s="67" t="str">
        <f t="shared" si="224"/>
        <v>Sayde Jeanquart</v>
      </c>
      <c r="D1991" s="71" t="str" cm="1">
        <f t="array" ref="D1991">_xlfn.IFS(AK1991="1",CONCATENATE(C1991,"Regional"),AK1991="2",CONCATENATE(C1991,"Sectional"),AK1991="3",CONCATENATE(C1991,COUNTIF($C$1:C1991,C1991)))</f>
        <v>Sayde Jeanquart3</v>
      </c>
      <c r="E1991" s="66">
        <v>45160.375</v>
      </c>
      <c r="F1991" t="s">
        <v>2405</v>
      </c>
      <c r="G1991" s="46">
        <v>37</v>
      </c>
      <c r="H1991" s="46">
        <v>77</v>
      </c>
      <c r="I1991" s="46">
        <v>34</v>
      </c>
      <c r="J1991" t="s">
        <v>439</v>
      </c>
      <c r="K1991" t="s">
        <v>177</v>
      </c>
      <c r="L1991" s="46">
        <v>2771</v>
      </c>
      <c r="M1991" s="46">
        <v>36</v>
      </c>
      <c r="N1991" s="46">
        <v>36</v>
      </c>
      <c r="O1991" s="46">
        <v>123</v>
      </c>
      <c r="P1991" s="46">
        <f t="shared" si="225"/>
        <v>1</v>
      </c>
      <c r="R1991" s="67" t="s">
        <v>2936</v>
      </c>
      <c r="S1991" s="67">
        <f>COUNTIF(Y$2:$Y$100,R1991)</f>
        <v>0</v>
      </c>
      <c r="V1991" s="67">
        <f t="shared" si="226"/>
        <v>0</v>
      </c>
      <c r="X1991"/>
      <c r="Y1991" s="67" t="str">
        <f t="shared" si="223"/>
        <v xml:space="preserve"> </v>
      </c>
      <c r="AB1991" t="s">
        <v>177</v>
      </c>
      <c r="AC1991" s="46">
        <v>2771</v>
      </c>
      <c r="AD1991" s="46">
        <v>36</v>
      </c>
      <c r="AE1991" s="46">
        <v>36</v>
      </c>
      <c r="AF1991" s="46">
        <v>123</v>
      </c>
      <c r="AH1991" s="70" t="str">
        <f t="shared" si="227"/>
        <v/>
      </c>
      <c r="AI1991" s="70" t="str">
        <f t="shared" si="228"/>
        <v/>
      </c>
      <c r="AJ1991" s="70" t="str">
        <f t="shared" si="229"/>
        <v>X</v>
      </c>
      <c r="AK1991" s="70" t="str" cm="1">
        <f t="array" ref="AK1991">_xlfn.IFS(AH1991&lt;&gt;"","1",AI1991&lt;&gt;"","2",AJ1991&lt;&gt;"","3")</f>
        <v>3</v>
      </c>
    </row>
    <row r="1992" spans="1:37" x14ac:dyDescent="0.25">
      <c r="A1992" t="s">
        <v>1831</v>
      </c>
      <c r="B1992" t="s">
        <v>210</v>
      </c>
      <c r="C1992" s="67" t="str">
        <f t="shared" si="224"/>
        <v>Alexis VandeCorput</v>
      </c>
      <c r="D1992" s="71" t="str" cm="1">
        <f t="array" ref="D1992">_xlfn.IFS(AK1992="1",CONCATENATE(C1992,"Regional"),AK1992="2",CONCATENATE(C1992,"Sectional"),AK1992="3",CONCATENATE(C1992,COUNTIF($C$1:C1992,C1992)))</f>
        <v>Alexis VandeCorput5</v>
      </c>
      <c r="E1992" s="66">
        <v>45160.375</v>
      </c>
      <c r="F1992" t="s">
        <v>2405</v>
      </c>
      <c r="G1992" s="46">
        <v>37</v>
      </c>
      <c r="H1992" s="46">
        <v>78</v>
      </c>
      <c r="I1992" s="46">
        <v>35</v>
      </c>
      <c r="J1992" t="s">
        <v>439</v>
      </c>
      <c r="K1992" t="s">
        <v>177</v>
      </c>
      <c r="L1992" s="46">
        <v>2771</v>
      </c>
      <c r="M1992" s="46">
        <v>36</v>
      </c>
      <c r="N1992" s="46">
        <v>36</v>
      </c>
      <c r="O1992" s="46">
        <v>123</v>
      </c>
      <c r="P1992" s="46">
        <f t="shared" si="225"/>
        <v>1</v>
      </c>
      <c r="R1992" s="67" t="s">
        <v>2834</v>
      </c>
      <c r="S1992" s="67">
        <f>COUNTIF(Y$2:$Y$100,R1992)</f>
        <v>0</v>
      </c>
      <c r="V1992" s="67">
        <f t="shared" si="226"/>
        <v>0</v>
      </c>
      <c r="X1992"/>
      <c r="Y1992" s="67" t="str">
        <f t="shared" si="223"/>
        <v xml:space="preserve"> </v>
      </c>
      <c r="AB1992" t="s">
        <v>177</v>
      </c>
      <c r="AC1992" s="46">
        <v>2771</v>
      </c>
      <c r="AD1992" s="46">
        <v>36</v>
      </c>
      <c r="AE1992" s="46">
        <v>36</v>
      </c>
      <c r="AF1992" s="46">
        <v>123</v>
      </c>
      <c r="AH1992" s="70" t="str">
        <f t="shared" si="227"/>
        <v/>
      </c>
      <c r="AI1992" s="70" t="str">
        <f t="shared" si="228"/>
        <v/>
      </c>
      <c r="AJ1992" s="70" t="str">
        <f t="shared" si="229"/>
        <v>X</v>
      </c>
      <c r="AK1992" s="70" t="str" cm="1">
        <f t="array" ref="AK1992">_xlfn.IFS(AH1992&lt;&gt;"","1",AI1992&lt;&gt;"","2",AJ1992&lt;&gt;"","3")</f>
        <v>3</v>
      </c>
    </row>
    <row r="1993" spans="1:37" x14ac:dyDescent="0.25">
      <c r="A1993" t="s">
        <v>1924</v>
      </c>
      <c r="B1993" t="s">
        <v>2710</v>
      </c>
      <c r="C1993" s="67" t="str">
        <f t="shared" si="224"/>
        <v>OnnaLiese Hoiska</v>
      </c>
      <c r="D1993" s="71" t="str" cm="1">
        <f t="array" ref="D1993">_xlfn.IFS(AK1993="1",CONCATENATE(C1993,"Regional"),AK1993="2",CONCATENATE(C1993,"Sectional"),AK1993="3",CONCATENATE(C1993,COUNTIF($C$1:C1993,C1993)))</f>
        <v>OnnaLiese Hoiska5</v>
      </c>
      <c r="E1993" s="66">
        <v>45160.375</v>
      </c>
      <c r="F1993" t="s">
        <v>2405</v>
      </c>
      <c r="G1993" s="46">
        <v>37</v>
      </c>
      <c r="H1993" s="46">
        <v>79</v>
      </c>
      <c r="I1993" s="46">
        <v>36</v>
      </c>
      <c r="J1993" t="s">
        <v>439</v>
      </c>
      <c r="K1993" t="s">
        <v>177</v>
      </c>
      <c r="L1993" s="46">
        <v>2771</v>
      </c>
      <c r="M1993" s="46">
        <v>36</v>
      </c>
      <c r="N1993" s="46">
        <v>36</v>
      </c>
      <c r="O1993" s="46">
        <v>123</v>
      </c>
      <c r="P1993" s="46">
        <f t="shared" si="225"/>
        <v>1</v>
      </c>
      <c r="R1993" s="67" t="s">
        <v>2935</v>
      </c>
      <c r="S1993" s="67">
        <f>COUNTIF(Y$2:$Y$100,R1993)</f>
        <v>0</v>
      </c>
      <c r="V1993" s="67">
        <f t="shared" si="226"/>
        <v>0</v>
      </c>
      <c r="X1993"/>
      <c r="Y1993" s="67" t="str">
        <f t="shared" si="223"/>
        <v xml:space="preserve"> </v>
      </c>
      <c r="AB1993" t="s">
        <v>177</v>
      </c>
      <c r="AC1993" s="46">
        <v>2771</v>
      </c>
      <c r="AD1993" s="46">
        <v>36</v>
      </c>
      <c r="AE1993" s="46">
        <v>36</v>
      </c>
      <c r="AF1993" s="46">
        <v>123</v>
      </c>
      <c r="AH1993" s="70" t="str">
        <f t="shared" si="227"/>
        <v/>
      </c>
      <c r="AI1993" s="70" t="str">
        <f t="shared" si="228"/>
        <v/>
      </c>
      <c r="AJ1993" s="70" t="str">
        <f t="shared" si="229"/>
        <v>X</v>
      </c>
      <c r="AK1993" s="70" t="str" cm="1">
        <f t="array" ref="AK1993">_xlfn.IFS(AH1993&lt;&gt;"","1",AI1993&lt;&gt;"","2",AJ1993&lt;&gt;"","3")</f>
        <v>3</v>
      </c>
    </row>
    <row r="1994" spans="1:37" x14ac:dyDescent="0.25">
      <c r="A1994" t="s">
        <v>275</v>
      </c>
      <c r="B1994" t="s">
        <v>184</v>
      </c>
      <c r="C1994" s="67" t="str">
        <f t="shared" si="224"/>
        <v>Allison Johnson</v>
      </c>
      <c r="D1994" s="71" t="str" cm="1">
        <f t="array" ref="D1994">_xlfn.IFS(AK1994="1",CONCATENATE(C1994,"Regional"),AK1994="2",CONCATENATE(C1994,"Sectional"),AK1994="3",CONCATENATE(C1994,COUNTIF($C$1:C1994,C1994)))</f>
        <v>Allison Johnson1</v>
      </c>
      <c r="E1994" s="66">
        <v>45160.375</v>
      </c>
      <c r="F1994" t="s">
        <v>2405</v>
      </c>
      <c r="G1994" s="46">
        <v>37</v>
      </c>
      <c r="H1994" s="46">
        <v>85</v>
      </c>
      <c r="I1994" s="46">
        <v>37</v>
      </c>
      <c r="J1994" t="s">
        <v>439</v>
      </c>
      <c r="K1994" t="s">
        <v>177</v>
      </c>
      <c r="L1994" s="46">
        <v>2771</v>
      </c>
      <c r="M1994" s="46">
        <v>36</v>
      </c>
      <c r="N1994" s="46">
        <v>36</v>
      </c>
      <c r="O1994" s="46">
        <v>123</v>
      </c>
      <c r="P1994" s="46">
        <f t="shared" si="225"/>
        <v>1</v>
      </c>
      <c r="R1994" s="67" t="s">
        <v>2942</v>
      </c>
      <c r="S1994" s="67">
        <f>COUNTIF(Y$2:$Y$100,R1994)</f>
        <v>0</v>
      </c>
      <c r="V1994" s="67">
        <f t="shared" si="226"/>
        <v>0</v>
      </c>
      <c r="X1994"/>
      <c r="Y1994" s="67" t="str">
        <f t="shared" si="223"/>
        <v xml:space="preserve"> </v>
      </c>
      <c r="AB1994" t="s">
        <v>177</v>
      </c>
      <c r="AC1994" s="46">
        <v>2771</v>
      </c>
      <c r="AD1994" s="46">
        <v>36</v>
      </c>
      <c r="AE1994" s="46">
        <v>36</v>
      </c>
      <c r="AF1994" s="46">
        <v>123</v>
      </c>
      <c r="AH1994" s="70" t="str">
        <f t="shared" si="227"/>
        <v/>
      </c>
      <c r="AI1994" s="70" t="str">
        <f t="shared" si="228"/>
        <v/>
      </c>
      <c r="AJ1994" s="70" t="str">
        <f t="shared" si="229"/>
        <v>X</v>
      </c>
      <c r="AK1994" s="70" t="str" cm="1">
        <f t="array" ref="AK1994">_xlfn.IFS(AH1994&lt;&gt;"","1",AI1994&lt;&gt;"","2",AJ1994&lt;&gt;"","3")</f>
        <v>3</v>
      </c>
    </row>
    <row r="1995" spans="1:37" x14ac:dyDescent="0.25">
      <c r="A1995" t="s">
        <v>2073</v>
      </c>
      <c r="B1995" t="s">
        <v>458</v>
      </c>
      <c r="C1995" s="67" t="str">
        <f t="shared" si="224"/>
        <v>Lauren Movrich</v>
      </c>
      <c r="D1995" s="71" t="str" cm="1">
        <f t="array" ref="D1995">_xlfn.IFS(AK1995="1",CONCATENATE(C1995,"Regional"),AK1995="2",CONCATENATE(C1995,"Sectional"),AK1995="3",CONCATENATE(C1995,COUNTIF($C$1:C1995,C1995)))</f>
        <v>Lauren Movrich1</v>
      </c>
      <c r="E1995" s="66">
        <v>45160.458333333336</v>
      </c>
      <c r="F1995" t="s">
        <v>2488</v>
      </c>
      <c r="G1995" s="46">
        <v>15</v>
      </c>
      <c r="H1995" s="46">
        <v>47</v>
      </c>
      <c r="I1995" s="46">
        <v>1</v>
      </c>
      <c r="J1995" t="s">
        <v>2489</v>
      </c>
      <c r="K1995" t="s">
        <v>177</v>
      </c>
      <c r="L1995" s="46">
        <v>2591</v>
      </c>
      <c r="M1995" s="46">
        <v>36</v>
      </c>
      <c r="N1995" s="46">
        <v>34.700000000000003</v>
      </c>
      <c r="O1995" s="46">
        <v>118</v>
      </c>
      <c r="P1995" s="46">
        <f t="shared" si="225"/>
        <v>1</v>
      </c>
      <c r="R1995" s="67" t="s">
        <v>3097</v>
      </c>
      <c r="S1995" s="67">
        <f>COUNTIF(Y$2:$Y$100,R1995)</f>
        <v>0</v>
      </c>
      <c r="V1995" s="67">
        <f t="shared" si="226"/>
        <v>0</v>
      </c>
      <c r="X1995"/>
      <c r="Y1995" s="67" t="str">
        <f t="shared" ref="Y1995:Y2019" si="230">CONCATENATE(W1995," ",X1995)</f>
        <v xml:space="preserve"> </v>
      </c>
      <c r="AB1995" t="s">
        <v>177</v>
      </c>
      <c r="AC1995" s="46">
        <v>2591</v>
      </c>
      <c r="AD1995" s="46">
        <v>36</v>
      </c>
      <c r="AE1995" s="46">
        <v>34.700000000000003</v>
      </c>
      <c r="AF1995" s="46">
        <v>118</v>
      </c>
      <c r="AH1995" s="70" t="str">
        <f t="shared" si="227"/>
        <v/>
      </c>
      <c r="AI1995" s="70" t="str">
        <f t="shared" si="228"/>
        <v/>
      </c>
      <c r="AJ1995" s="70" t="str">
        <f t="shared" si="229"/>
        <v>X</v>
      </c>
      <c r="AK1995" s="70" t="str" cm="1">
        <f t="array" ref="AK1995">_xlfn.IFS(AH1995&lt;&gt;"","1",AI1995&lt;&gt;"","2",AJ1995&lt;&gt;"","3")</f>
        <v>3</v>
      </c>
    </row>
    <row r="1996" spans="1:37" x14ac:dyDescent="0.25">
      <c r="A1996" t="s">
        <v>989</v>
      </c>
      <c r="B1996" t="s">
        <v>990</v>
      </c>
      <c r="C1996" s="67" t="str">
        <f t="shared" si="224"/>
        <v>Elliot Kriewaldt</v>
      </c>
      <c r="D1996" s="71" t="str" cm="1">
        <f t="array" ref="D1996">_xlfn.IFS(AK1996="1",CONCATENATE(C1996,"Regional"),AK1996="2",CONCATENATE(C1996,"Sectional"),AK1996="3",CONCATENATE(C1996,COUNTIF($C$1:C1996,C1996)))</f>
        <v>Elliot Kriewaldt1</v>
      </c>
      <c r="E1996" s="66">
        <v>45160.458333333336</v>
      </c>
      <c r="F1996" t="s">
        <v>2488</v>
      </c>
      <c r="G1996" s="46">
        <v>15</v>
      </c>
      <c r="H1996" s="46">
        <v>49</v>
      </c>
      <c r="I1996" s="46">
        <v>2</v>
      </c>
      <c r="J1996" t="s">
        <v>2489</v>
      </c>
      <c r="K1996" t="s">
        <v>177</v>
      </c>
      <c r="L1996" s="46">
        <v>2591</v>
      </c>
      <c r="M1996" s="46">
        <v>36</v>
      </c>
      <c r="N1996" s="46">
        <v>34.700000000000003</v>
      </c>
      <c r="O1996" s="46">
        <v>118</v>
      </c>
      <c r="P1996" s="46">
        <f t="shared" si="225"/>
        <v>1</v>
      </c>
      <c r="R1996" s="67" t="s">
        <v>1494</v>
      </c>
      <c r="S1996" s="67">
        <f>COUNTIF(Y$2:$Y$100,R1996)</f>
        <v>0</v>
      </c>
      <c r="V1996" s="67">
        <f t="shared" si="226"/>
        <v>0</v>
      </c>
      <c r="X1996"/>
      <c r="Y1996" s="67" t="str">
        <f t="shared" si="230"/>
        <v xml:space="preserve"> </v>
      </c>
      <c r="AB1996" t="s">
        <v>177</v>
      </c>
      <c r="AC1996" s="46">
        <v>2591</v>
      </c>
      <c r="AD1996" s="46">
        <v>36</v>
      </c>
      <c r="AE1996" s="46">
        <v>34.700000000000003</v>
      </c>
      <c r="AF1996" s="46">
        <v>118</v>
      </c>
      <c r="AH1996" s="70" t="str">
        <f t="shared" si="227"/>
        <v/>
      </c>
      <c r="AI1996" s="70" t="str">
        <f t="shared" si="228"/>
        <v/>
      </c>
      <c r="AJ1996" s="70" t="str">
        <f t="shared" si="229"/>
        <v>X</v>
      </c>
      <c r="AK1996" s="70" t="str" cm="1">
        <f t="array" ref="AK1996">_xlfn.IFS(AH1996&lt;&gt;"","1",AI1996&lt;&gt;"","2",AJ1996&lt;&gt;"","3")</f>
        <v>3</v>
      </c>
    </row>
    <row r="1997" spans="1:37" x14ac:dyDescent="0.25">
      <c r="A1997" t="s">
        <v>3429</v>
      </c>
      <c r="B1997" t="s">
        <v>2714</v>
      </c>
      <c r="C1997" s="67" t="str">
        <f t="shared" si="224"/>
        <v>KayLee McClintock</v>
      </c>
      <c r="D1997" s="71" t="str" cm="1">
        <f t="array" ref="D1997">_xlfn.IFS(AK1997="1",CONCATENATE(C1997,"Regional"),AK1997="2",CONCATENATE(C1997,"Sectional"),AK1997="3",CONCATENATE(C1997,COUNTIF($C$1:C1997,C1997)))</f>
        <v>KayLee McClintock1</v>
      </c>
      <c r="E1997" s="66">
        <v>45160.458333333336</v>
      </c>
      <c r="F1997" t="s">
        <v>2488</v>
      </c>
      <c r="G1997" s="46">
        <v>15</v>
      </c>
      <c r="H1997" s="46">
        <v>50</v>
      </c>
      <c r="I1997" s="46">
        <v>3</v>
      </c>
      <c r="J1997" t="s">
        <v>2489</v>
      </c>
      <c r="K1997" t="s">
        <v>177</v>
      </c>
      <c r="L1997" s="46">
        <v>2591</v>
      </c>
      <c r="M1997" s="46">
        <v>36</v>
      </c>
      <c r="N1997" s="46">
        <v>34.700000000000003</v>
      </c>
      <c r="O1997" s="46">
        <v>118</v>
      </c>
      <c r="P1997" s="46">
        <f t="shared" si="225"/>
        <v>1</v>
      </c>
      <c r="R1997" s="67" t="s">
        <v>3623</v>
      </c>
      <c r="S1997" s="67">
        <f>COUNTIF(Y$2:$Y$100,R1997)</f>
        <v>0</v>
      </c>
      <c r="V1997" s="67">
        <f t="shared" si="226"/>
        <v>0</v>
      </c>
      <c r="X1997"/>
      <c r="Y1997" s="67" t="str">
        <f t="shared" si="230"/>
        <v xml:space="preserve"> </v>
      </c>
      <c r="AB1997" t="s">
        <v>177</v>
      </c>
      <c r="AC1997" s="46">
        <v>2591</v>
      </c>
      <c r="AD1997" s="46">
        <v>36</v>
      </c>
      <c r="AE1997" s="46">
        <v>34.700000000000003</v>
      </c>
      <c r="AF1997" s="46">
        <v>118</v>
      </c>
      <c r="AH1997" s="70" t="str">
        <f t="shared" si="227"/>
        <v/>
      </c>
      <c r="AI1997" s="70" t="str">
        <f t="shared" si="228"/>
        <v/>
      </c>
      <c r="AJ1997" s="70" t="str">
        <f t="shared" si="229"/>
        <v>X</v>
      </c>
      <c r="AK1997" s="70" t="str" cm="1">
        <f t="array" ref="AK1997">_xlfn.IFS(AH1997&lt;&gt;"","1",AI1997&lt;&gt;"","2",AJ1997&lt;&gt;"","3")</f>
        <v>3</v>
      </c>
    </row>
    <row r="1998" spans="1:37" x14ac:dyDescent="0.25">
      <c r="A1998" t="s">
        <v>981</v>
      </c>
      <c r="B1998" t="s">
        <v>982</v>
      </c>
      <c r="C1998" s="67" t="str">
        <f t="shared" si="224"/>
        <v>Katelynn Shultz</v>
      </c>
      <c r="D1998" s="71" t="str" cm="1">
        <f t="array" ref="D1998">_xlfn.IFS(AK1998="1",CONCATENATE(C1998,"Regional"),AK1998="2",CONCATENATE(C1998,"Sectional"),AK1998="3",CONCATENATE(C1998,COUNTIF($C$1:C1998,C1998)))</f>
        <v>Katelynn Shultz1</v>
      </c>
      <c r="E1998" s="66">
        <v>45160.458333333336</v>
      </c>
      <c r="F1998" t="s">
        <v>2488</v>
      </c>
      <c r="G1998" s="46">
        <v>15</v>
      </c>
      <c r="H1998" s="46">
        <v>51</v>
      </c>
      <c r="I1998" s="46">
        <v>4</v>
      </c>
      <c r="J1998" t="s">
        <v>2489</v>
      </c>
      <c r="K1998" t="s">
        <v>177</v>
      </c>
      <c r="L1998" s="46">
        <v>2591</v>
      </c>
      <c r="M1998" s="46">
        <v>36</v>
      </c>
      <c r="N1998" s="46">
        <v>34.700000000000003</v>
      </c>
      <c r="O1998" s="46">
        <v>118</v>
      </c>
      <c r="P1998" s="46">
        <f t="shared" si="225"/>
        <v>1</v>
      </c>
      <c r="R1998" s="67" t="s">
        <v>1492</v>
      </c>
      <c r="S1998" s="67">
        <f>COUNTIF(Y$2:$Y$100,R1998)</f>
        <v>0</v>
      </c>
      <c r="V1998" s="67">
        <f t="shared" si="226"/>
        <v>0</v>
      </c>
      <c r="X1998"/>
      <c r="Y1998" s="67" t="str">
        <f t="shared" si="230"/>
        <v xml:space="preserve"> </v>
      </c>
      <c r="AB1998" t="s">
        <v>177</v>
      </c>
      <c r="AC1998" s="46">
        <v>2591</v>
      </c>
      <c r="AD1998" s="46">
        <v>36</v>
      </c>
      <c r="AE1998" s="46">
        <v>34.700000000000003</v>
      </c>
      <c r="AF1998" s="46">
        <v>118</v>
      </c>
      <c r="AH1998" s="70" t="str">
        <f t="shared" si="227"/>
        <v/>
      </c>
      <c r="AI1998" s="70" t="str">
        <f t="shared" si="228"/>
        <v/>
      </c>
      <c r="AJ1998" s="70" t="str">
        <f t="shared" si="229"/>
        <v>X</v>
      </c>
      <c r="AK1998" s="70" t="str" cm="1">
        <f t="array" ref="AK1998">_xlfn.IFS(AH1998&lt;&gt;"","1",AI1998&lt;&gt;"","2",AJ1998&lt;&gt;"","3")</f>
        <v>3</v>
      </c>
    </row>
    <row r="1999" spans="1:37" x14ac:dyDescent="0.25">
      <c r="A1999" t="s">
        <v>2074</v>
      </c>
      <c r="B1999" t="s">
        <v>2075</v>
      </c>
      <c r="C1999" s="67" t="str">
        <f t="shared" si="224"/>
        <v>Bowie Bredael</v>
      </c>
      <c r="D1999" s="71" t="str" cm="1">
        <f t="array" ref="D1999">_xlfn.IFS(AK1999="1",CONCATENATE(C1999,"Regional"),AK1999="2",CONCATENATE(C1999,"Sectional"),AK1999="3",CONCATENATE(C1999,COUNTIF($C$1:C1999,C1999)))</f>
        <v>Bowie Bredael1</v>
      </c>
      <c r="E1999" s="66">
        <v>45160.458333333336</v>
      </c>
      <c r="F1999" t="s">
        <v>2488</v>
      </c>
      <c r="G1999" s="46">
        <v>15</v>
      </c>
      <c r="H1999" s="46">
        <v>54</v>
      </c>
      <c r="I1999" s="46">
        <v>5</v>
      </c>
      <c r="J1999" t="s">
        <v>2489</v>
      </c>
      <c r="K1999" t="s">
        <v>177</v>
      </c>
      <c r="L1999" s="46">
        <v>2591</v>
      </c>
      <c r="M1999" s="46">
        <v>36</v>
      </c>
      <c r="N1999" s="46">
        <v>34.700000000000003</v>
      </c>
      <c r="O1999" s="46">
        <v>118</v>
      </c>
      <c r="P1999" s="46">
        <f t="shared" si="225"/>
        <v>1</v>
      </c>
      <c r="R1999" s="67" t="s">
        <v>3098</v>
      </c>
      <c r="S1999" s="67">
        <f>COUNTIF(Y$2:$Y$100,R1999)</f>
        <v>0</v>
      </c>
      <c r="V1999" s="67">
        <f t="shared" si="226"/>
        <v>0</v>
      </c>
      <c r="X1999"/>
      <c r="Y1999" s="67" t="str">
        <f t="shared" si="230"/>
        <v xml:space="preserve"> </v>
      </c>
      <c r="AB1999" t="s">
        <v>177</v>
      </c>
      <c r="AC1999" s="46">
        <v>2591</v>
      </c>
      <c r="AD1999" s="46">
        <v>36</v>
      </c>
      <c r="AE1999" s="46">
        <v>34.700000000000003</v>
      </c>
      <c r="AF1999" s="46">
        <v>118</v>
      </c>
      <c r="AH1999" s="70" t="str">
        <f t="shared" si="227"/>
        <v/>
      </c>
      <c r="AI1999" s="70" t="str">
        <f t="shared" si="228"/>
        <v/>
      </c>
      <c r="AJ1999" s="70" t="str">
        <f t="shared" si="229"/>
        <v>X</v>
      </c>
      <c r="AK1999" s="70" t="str" cm="1">
        <f t="array" ref="AK1999">_xlfn.IFS(AH1999&lt;&gt;"","1",AI1999&lt;&gt;"","2",AJ1999&lt;&gt;"","3")</f>
        <v>3</v>
      </c>
    </row>
    <row r="2000" spans="1:37" x14ac:dyDescent="0.25">
      <c r="A2000" t="s">
        <v>978</v>
      </c>
      <c r="B2000" t="s">
        <v>979</v>
      </c>
      <c r="C2000" s="67" t="str">
        <f t="shared" si="224"/>
        <v>Cj Woosley</v>
      </c>
      <c r="D2000" s="71" t="str" cm="1">
        <f t="array" ref="D2000">_xlfn.IFS(AK2000="1",CONCATENATE(C2000,"Regional"),AK2000="2",CONCATENATE(C2000,"Sectional"),AK2000="3",CONCATENATE(C2000,COUNTIF($C$1:C2000,C2000)))</f>
        <v>Cj Woosley1</v>
      </c>
      <c r="E2000" s="66">
        <v>45160.458333333336</v>
      </c>
      <c r="F2000" t="s">
        <v>2488</v>
      </c>
      <c r="G2000" s="46">
        <v>15</v>
      </c>
      <c r="H2000" s="46">
        <v>54</v>
      </c>
      <c r="I2000" s="46">
        <v>5</v>
      </c>
      <c r="J2000" t="s">
        <v>2489</v>
      </c>
      <c r="K2000" t="s">
        <v>177</v>
      </c>
      <c r="L2000" s="46">
        <v>2591</v>
      </c>
      <c r="M2000" s="46">
        <v>36</v>
      </c>
      <c r="N2000" s="46">
        <v>34.700000000000003</v>
      </c>
      <c r="O2000" s="46">
        <v>118</v>
      </c>
      <c r="P2000" s="46">
        <f t="shared" si="225"/>
        <v>1</v>
      </c>
      <c r="R2000" s="67" t="s">
        <v>1489</v>
      </c>
      <c r="S2000" s="67">
        <f>COUNTIF(Y$2:$Y$100,R2000)</f>
        <v>0</v>
      </c>
      <c r="V2000" s="67">
        <f t="shared" si="226"/>
        <v>0</v>
      </c>
      <c r="X2000"/>
      <c r="Y2000" s="67" t="str">
        <f t="shared" si="230"/>
        <v xml:space="preserve"> </v>
      </c>
      <c r="AB2000" t="s">
        <v>177</v>
      </c>
      <c r="AC2000" s="46">
        <v>2591</v>
      </c>
      <c r="AD2000" s="46">
        <v>36</v>
      </c>
      <c r="AE2000" s="46">
        <v>34.700000000000003</v>
      </c>
      <c r="AF2000" s="46">
        <v>118</v>
      </c>
      <c r="AH2000" s="70" t="str">
        <f t="shared" si="227"/>
        <v/>
      </c>
      <c r="AI2000" s="70" t="str">
        <f t="shared" si="228"/>
        <v/>
      </c>
      <c r="AJ2000" s="70" t="str">
        <f t="shared" si="229"/>
        <v>X</v>
      </c>
      <c r="AK2000" s="70" t="str" cm="1">
        <f t="array" ref="AK2000">_xlfn.IFS(AH2000&lt;&gt;"","1",AI2000&lt;&gt;"","2",AJ2000&lt;&gt;"","3")</f>
        <v>3</v>
      </c>
    </row>
    <row r="2001" spans="1:37" x14ac:dyDescent="0.25">
      <c r="A2001" t="s">
        <v>985</v>
      </c>
      <c r="B2001" t="s">
        <v>1700</v>
      </c>
      <c r="C2001" s="67" t="str">
        <f t="shared" si="224"/>
        <v>Kori Reader</v>
      </c>
      <c r="D2001" s="71" t="str" cm="1">
        <f t="array" ref="D2001">_xlfn.IFS(AK2001="1",CONCATENATE(C2001,"Regional"),AK2001="2",CONCATENATE(C2001,"Sectional"),AK2001="3",CONCATENATE(C2001,COUNTIF($C$1:C2001,C2001)))</f>
        <v>Kori Reader1</v>
      </c>
      <c r="E2001" s="66">
        <v>45160.458333333336</v>
      </c>
      <c r="F2001" t="s">
        <v>2488</v>
      </c>
      <c r="G2001" s="46">
        <v>15</v>
      </c>
      <c r="H2001" s="46">
        <v>55</v>
      </c>
      <c r="I2001" s="46">
        <v>7</v>
      </c>
      <c r="J2001" t="s">
        <v>2489</v>
      </c>
      <c r="K2001" t="s">
        <v>177</v>
      </c>
      <c r="L2001" s="46">
        <v>2591</v>
      </c>
      <c r="M2001" s="46">
        <v>36</v>
      </c>
      <c r="N2001" s="46">
        <v>34.700000000000003</v>
      </c>
      <c r="O2001" s="46">
        <v>118</v>
      </c>
      <c r="P2001" s="46">
        <f t="shared" si="225"/>
        <v>1</v>
      </c>
      <c r="R2001" s="67" t="s">
        <v>3099</v>
      </c>
      <c r="S2001" s="67">
        <f>COUNTIF(Y$2:$Y$100,R2001)</f>
        <v>0</v>
      </c>
      <c r="V2001" s="67">
        <f t="shared" si="226"/>
        <v>0</v>
      </c>
      <c r="X2001"/>
      <c r="Y2001" s="67" t="str">
        <f t="shared" si="230"/>
        <v xml:space="preserve"> </v>
      </c>
      <c r="AB2001" t="s">
        <v>177</v>
      </c>
      <c r="AC2001" s="46">
        <v>2591</v>
      </c>
      <c r="AD2001" s="46">
        <v>36</v>
      </c>
      <c r="AE2001" s="46">
        <v>34.700000000000003</v>
      </c>
      <c r="AF2001" s="46">
        <v>118</v>
      </c>
      <c r="AH2001" s="70" t="str">
        <f t="shared" si="227"/>
        <v/>
      </c>
      <c r="AI2001" s="70" t="str">
        <f t="shared" si="228"/>
        <v/>
      </c>
      <c r="AJ2001" s="70" t="str">
        <f t="shared" si="229"/>
        <v>X</v>
      </c>
      <c r="AK2001" s="70" t="str" cm="1">
        <f t="array" ref="AK2001">_xlfn.IFS(AH2001&lt;&gt;"","1",AI2001&lt;&gt;"","2",AJ2001&lt;&gt;"","3")</f>
        <v>3</v>
      </c>
    </row>
    <row r="2002" spans="1:37" x14ac:dyDescent="0.25">
      <c r="A2002" t="s">
        <v>2076</v>
      </c>
      <c r="B2002" t="s">
        <v>2077</v>
      </c>
      <c r="C2002" s="67" t="str">
        <f t="shared" si="224"/>
        <v>cecilia hermann</v>
      </c>
      <c r="D2002" s="71" t="str" cm="1">
        <f t="array" ref="D2002">_xlfn.IFS(AK2002="1",CONCATENATE(C2002,"Regional"),AK2002="2",CONCATENATE(C2002,"Sectional"),AK2002="3",CONCATENATE(C2002,COUNTIF($C$1:C2002,C2002)))</f>
        <v>cecilia hermann1</v>
      </c>
      <c r="E2002" s="66">
        <v>45160.458333333336</v>
      </c>
      <c r="F2002" t="s">
        <v>2488</v>
      </c>
      <c r="G2002" s="46">
        <v>15</v>
      </c>
      <c r="H2002" s="46">
        <v>56</v>
      </c>
      <c r="I2002" s="46">
        <v>8</v>
      </c>
      <c r="J2002" t="s">
        <v>2489</v>
      </c>
      <c r="K2002" t="s">
        <v>177</v>
      </c>
      <c r="L2002" s="46">
        <v>2591</v>
      </c>
      <c r="M2002" s="46">
        <v>36</v>
      </c>
      <c r="N2002" s="46">
        <v>34.700000000000003</v>
      </c>
      <c r="O2002" s="46">
        <v>118</v>
      </c>
      <c r="P2002" s="46">
        <f t="shared" si="225"/>
        <v>1</v>
      </c>
      <c r="R2002" s="67" t="s">
        <v>3100</v>
      </c>
      <c r="S2002" s="67">
        <f>COUNTIF(Y$2:$Y$100,R2002)</f>
        <v>0</v>
      </c>
      <c r="V2002" s="67">
        <f t="shared" si="226"/>
        <v>0</v>
      </c>
      <c r="X2002"/>
      <c r="Y2002" s="67" t="str">
        <f t="shared" si="230"/>
        <v xml:space="preserve"> </v>
      </c>
      <c r="AB2002" t="s">
        <v>177</v>
      </c>
      <c r="AC2002" s="46">
        <v>2591</v>
      </c>
      <c r="AD2002" s="46">
        <v>36</v>
      </c>
      <c r="AE2002" s="46">
        <v>34.700000000000003</v>
      </c>
      <c r="AF2002" s="46">
        <v>118</v>
      </c>
      <c r="AH2002" s="70" t="str">
        <f t="shared" si="227"/>
        <v/>
      </c>
      <c r="AI2002" s="70" t="str">
        <f t="shared" si="228"/>
        <v/>
      </c>
      <c r="AJ2002" s="70" t="str">
        <f t="shared" si="229"/>
        <v>X</v>
      </c>
      <c r="AK2002" s="70" t="str" cm="1">
        <f t="array" ref="AK2002">_xlfn.IFS(AH2002&lt;&gt;"","1",AI2002&lt;&gt;"","2",AJ2002&lt;&gt;"","3")</f>
        <v>3</v>
      </c>
    </row>
    <row r="2003" spans="1:37" x14ac:dyDescent="0.25">
      <c r="A2003" t="s">
        <v>2078</v>
      </c>
      <c r="B2003" t="s">
        <v>2079</v>
      </c>
      <c r="C2003" s="67" t="str">
        <f t="shared" si="224"/>
        <v>islee hounsell</v>
      </c>
      <c r="D2003" s="71" t="str" cm="1">
        <f t="array" ref="D2003">_xlfn.IFS(AK2003="1",CONCATENATE(C2003,"Regional"),AK2003="2",CONCATENATE(C2003,"Sectional"),AK2003="3",CONCATENATE(C2003,COUNTIF($C$1:C2003,C2003)))</f>
        <v>islee hounsell1</v>
      </c>
      <c r="E2003" s="66">
        <v>45160.458333333336</v>
      </c>
      <c r="F2003" t="s">
        <v>2488</v>
      </c>
      <c r="G2003" s="46">
        <v>15</v>
      </c>
      <c r="H2003" s="46">
        <v>57</v>
      </c>
      <c r="I2003" s="46">
        <v>9</v>
      </c>
      <c r="J2003" t="s">
        <v>2489</v>
      </c>
      <c r="K2003" t="s">
        <v>177</v>
      </c>
      <c r="L2003" s="46">
        <v>2591</v>
      </c>
      <c r="M2003" s="46">
        <v>36</v>
      </c>
      <c r="N2003" s="46">
        <v>34.700000000000003</v>
      </c>
      <c r="O2003" s="46">
        <v>118</v>
      </c>
      <c r="P2003" s="46">
        <f t="shared" si="225"/>
        <v>1</v>
      </c>
      <c r="R2003" s="67" t="s">
        <v>3101</v>
      </c>
      <c r="S2003" s="67">
        <f>COUNTIF(Y$2:$Y$100,R2003)</f>
        <v>0</v>
      </c>
      <c r="V2003" s="67">
        <f t="shared" si="226"/>
        <v>0</v>
      </c>
      <c r="X2003"/>
      <c r="Y2003" s="67" t="str">
        <f t="shared" si="230"/>
        <v xml:space="preserve"> </v>
      </c>
      <c r="AB2003" t="s">
        <v>177</v>
      </c>
      <c r="AC2003" s="46">
        <v>2591</v>
      </c>
      <c r="AD2003" s="46">
        <v>36</v>
      </c>
      <c r="AE2003" s="46">
        <v>34.700000000000003</v>
      </c>
      <c r="AF2003" s="46">
        <v>118</v>
      </c>
      <c r="AH2003" s="70" t="str">
        <f t="shared" si="227"/>
        <v/>
      </c>
      <c r="AI2003" s="70" t="str">
        <f t="shared" si="228"/>
        <v/>
      </c>
      <c r="AJ2003" s="70" t="str">
        <f t="shared" si="229"/>
        <v>X</v>
      </c>
      <c r="AK2003" s="70" t="str" cm="1">
        <f t="array" ref="AK2003">_xlfn.IFS(AH2003&lt;&gt;"","1",AI2003&lt;&gt;"","2",AJ2003&lt;&gt;"","3")</f>
        <v>3</v>
      </c>
    </row>
    <row r="2004" spans="1:37" x14ac:dyDescent="0.25">
      <c r="A2004" t="s">
        <v>1701</v>
      </c>
      <c r="B2004" t="s">
        <v>856</v>
      </c>
      <c r="C2004" s="67" t="str">
        <f t="shared" si="224"/>
        <v>brooke Kirby</v>
      </c>
      <c r="D2004" s="71" t="str" cm="1">
        <f t="array" ref="D2004">_xlfn.IFS(AK2004="1",CONCATENATE(C2004,"Regional"),AK2004="2",CONCATENATE(C2004,"Sectional"),AK2004="3",CONCATENATE(C2004,COUNTIF($C$1:C2004,C2004)))</f>
        <v>brooke Kirby1</v>
      </c>
      <c r="E2004" s="66">
        <v>45160.458333333336</v>
      </c>
      <c r="F2004" t="s">
        <v>2488</v>
      </c>
      <c r="G2004" s="46">
        <v>15</v>
      </c>
      <c r="H2004" s="46">
        <v>58</v>
      </c>
      <c r="I2004" s="46">
        <v>10</v>
      </c>
      <c r="J2004" t="s">
        <v>2489</v>
      </c>
      <c r="K2004" t="s">
        <v>177</v>
      </c>
      <c r="L2004" s="46">
        <v>2591</v>
      </c>
      <c r="M2004" s="46">
        <v>36</v>
      </c>
      <c r="N2004" s="46">
        <v>34.700000000000003</v>
      </c>
      <c r="O2004" s="46">
        <v>118</v>
      </c>
      <c r="P2004" s="46">
        <f t="shared" si="225"/>
        <v>1</v>
      </c>
      <c r="R2004" s="67" t="s">
        <v>3624</v>
      </c>
      <c r="S2004" s="67">
        <f>COUNTIF(Y$2:$Y$100,R2004)</f>
        <v>0</v>
      </c>
      <c r="V2004" s="67">
        <f t="shared" si="226"/>
        <v>0</v>
      </c>
      <c r="X2004"/>
      <c r="Y2004" s="67" t="str">
        <f t="shared" si="230"/>
        <v xml:space="preserve"> </v>
      </c>
      <c r="AB2004" t="s">
        <v>177</v>
      </c>
      <c r="AC2004" s="46">
        <v>2591</v>
      </c>
      <c r="AD2004" s="46">
        <v>36</v>
      </c>
      <c r="AE2004" s="46">
        <v>34.700000000000003</v>
      </c>
      <c r="AF2004" s="46">
        <v>118</v>
      </c>
      <c r="AH2004" s="70" t="str">
        <f t="shared" si="227"/>
        <v/>
      </c>
      <c r="AI2004" s="70" t="str">
        <f t="shared" si="228"/>
        <v/>
      </c>
      <c r="AJ2004" s="70" t="str">
        <f t="shared" si="229"/>
        <v>X</v>
      </c>
      <c r="AK2004" s="70" t="str" cm="1">
        <f t="array" ref="AK2004">_xlfn.IFS(AH2004&lt;&gt;"","1",AI2004&lt;&gt;"","2",AJ2004&lt;&gt;"","3")</f>
        <v>3</v>
      </c>
    </row>
    <row r="2005" spans="1:37" x14ac:dyDescent="0.25">
      <c r="A2005" t="s">
        <v>2080</v>
      </c>
      <c r="B2005" t="s">
        <v>272</v>
      </c>
      <c r="C2005" s="67" t="str">
        <f t="shared" si="224"/>
        <v>Reese Bandow</v>
      </c>
      <c r="D2005" s="71" t="str" cm="1">
        <f t="array" ref="D2005">_xlfn.IFS(AK2005="1",CONCATENATE(C2005,"Regional"),AK2005="2",CONCATENATE(C2005,"Sectional"),AK2005="3",CONCATENATE(C2005,COUNTIF($C$1:C2005,C2005)))</f>
        <v>Reese Bandow1</v>
      </c>
      <c r="E2005" s="66">
        <v>45160.458333333336</v>
      </c>
      <c r="F2005" t="s">
        <v>2488</v>
      </c>
      <c r="G2005" s="46">
        <v>15</v>
      </c>
      <c r="H2005" s="46">
        <v>59</v>
      </c>
      <c r="I2005" s="46">
        <v>11</v>
      </c>
      <c r="J2005" t="s">
        <v>2489</v>
      </c>
      <c r="K2005" t="s">
        <v>177</v>
      </c>
      <c r="L2005" s="46">
        <v>2591</v>
      </c>
      <c r="M2005" s="46">
        <v>36</v>
      </c>
      <c r="N2005" s="46">
        <v>34.700000000000003</v>
      </c>
      <c r="O2005" s="46">
        <v>118</v>
      </c>
      <c r="P2005" s="46">
        <f t="shared" si="225"/>
        <v>1</v>
      </c>
      <c r="R2005" s="67" t="s">
        <v>3102</v>
      </c>
      <c r="S2005" s="67">
        <f>COUNTIF(Y$2:$Y$100,R2005)</f>
        <v>0</v>
      </c>
      <c r="V2005" s="67">
        <f t="shared" si="226"/>
        <v>0</v>
      </c>
      <c r="X2005"/>
      <c r="Y2005" s="67" t="str">
        <f t="shared" si="230"/>
        <v xml:space="preserve"> </v>
      </c>
      <c r="AB2005" t="s">
        <v>177</v>
      </c>
      <c r="AC2005" s="46">
        <v>2591</v>
      </c>
      <c r="AD2005" s="46">
        <v>36</v>
      </c>
      <c r="AE2005" s="46">
        <v>34.700000000000003</v>
      </c>
      <c r="AF2005" s="46">
        <v>118</v>
      </c>
      <c r="AH2005" s="70" t="str">
        <f t="shared" si="227"/>
        <v/>
      </c>
      <c r="AI2005" s="70" t="str">
        <f t="shared" si="228"/>
        <v/>
      </c>
      <c r="AJ2005" s="70" t="str">
        <f t="shared" si="229"/>
        <v>X</v>
      </c>
      <c r="AK2005" s="70" t="str" cm="1">
        <f t="array" ref="AK2005">_xlfn.IFS(AH2005&lt;&gt;"","1",AI2005&lt;&gt;"","2",AJ2005&lt;&gt;"","3")</f>
        <v>3</v>
      </c>
    </row>
    <row r="2006" spans="1:37" x14ac:dyDescent="0.25">
      <c r="A2006" t="s">
        <v>2081</v>
      </c>
      <c r="B2006" t="s">
        <v>315</v>
      </c>
      <c r="C2006" s="67" t="str">
        <f t="shared" si="224"/>
        <v>Morgan DeJardin</v>
      </c>
      <c r="D2006" s="71" t="str" cm="1">
        <f t="array" ref="D2006">_xlfn.IFS(AK2006="1",CONCATENATE(C2006,"Regional"),AK2006="2",CONCATENATE(C2006,"Sectional"),AK2006="3",CONCATENATE(C2006,COUNTIF($C$1:C2006,C2006)))</f>
        <v>Morgan DeJardin1</v>
      </c>
      <c r="E2006" s="66">
        <v>45160.458333333336</v>
      </c>
      <c r="F2006" t="s">
        <v>2488</v>
      </c>
      <c r="G2006" s="46">
        <v>15</v>
      </c>
      <c r="H2006" s="46">
        <v>60</v>
      </c>
      <c r="I2006" s="46">
        <v>12</v>
      </c>
      <c r="J2006" t="s">
        <v>2489</v>
      </c>
      <c r="K2006" t="s">
        <v>177</v>
      </c>
      <c r="L2006" s="46">
        <v>2591</v>
      </c>
      <c r="M2006" s="46">
        <v>36</v>
      </c>
      <c r="N2006" s="46">
        <v>34.700000000000003</v>
      </c>
      <c r="O2006" s="46">
        <v>118</v>
      </c>
      <c r="P2006" s="46">
        <f t="shared" si="225"/>
        <v>1</v>
      </c>
      <c r="R2006" s="67" t="s">
        <v>3103</v>
      </c>
      <c r="S2006" s="67">
        <f>COUNTIF(Y$2:$Y$100,R2006)</f>
        <v>0</v>
      </c>
      <c r="V2006" s="67">
        <f t="shared" si="226"/>
        <v>0</v>
      </c>
      <c r="X2006"/>
      <c r="Y2006" s="67" t="str">
        <f t="shared" si="230"/>
        <v xml:space="preserve"> </v>
      </c>
      <c r="AB2006" t="s">
        <v>177</v>
      </c>
      <c r="AC2006" s="46">
        <v>2591</v>
      </c>
      <c r="AD2006" s="46">
        <v>36</v>
      </c>
      <c r="AE2006" s="46">
        <v>34.700000000000003</v>
      </c>
      <c r="AF2006" s="46">
        <v>118</v>
      </c>
      <c r="AH2006" s="70" t="str">
        <f t="shared" si="227"/>
        <v/>
      </c>
      <c r="AI2006" s="70" t="str">
        <f t="shared" si="228"/>
        <v/>
      </c>
      <c r="AJ2006" s="70" t="str">
        <f t="shared" si="229"/>
        <v>X</v>
      </c>
      <c r="AK2006" s="70" t="str" cm="1">
        <f t="array" ref="AK2006">_xlfn.IFS(AH2006&lt;&gt;"","1",AI2006&lt;&gt;"","2",AJ2006&lt;&gt;"","3")</f>
        <v>3</v>
      </c>
    </row>
    <row r="2007" spans="1:37" x14ac:dyDescent="0.25">
      <c r="A2007" t="s">
        <v>983</v>
      </c>
      <c r="B2007" t="s">
        <v>984</v>
      </c>
      <c r="C2007" s="67" t="str">
        <f t="shared" si="224"/>
        <v>Joie Gutekunst</v>
      </c>
      <c r="D2007" s="71" t="str" cm="1">
        <f t="array" ref="D2007">_xlfn.IFS(AK2007="1",CONCATENATE(C2007,"Regional"),AK2007="2",CONCATENATE(C2007,"Sectional"),AK2007="3",CONCATENATE(C2007,COUNTIF($C$1:C2007,C2007)))</f>
        <v>Joie Gutekunst1</v>
      </c>
      <c r="E2007" s="66">
        <v>45160.458333333336</v>
      </c>
      <c r="F2007" t="s">
        <v>2488</v>
      </c>
      <c r="G2007" s="46">
        <v>15</v>
      </c>
      <c r="H2007" s="46">
        <v>60</v>
      </c>
      <c r="I2007" s="46">
        <v>12</v>
      </c>
      <c r="J2007" t="s">
        <v>2489</v>
      </c>
      <c r="K2007" t="s">
        <v>177</v>
      </c>
      <c r="L2007" s="46">
        <v>2591</v>
      </c>
      <c r="M2007" s="46">
        <v>36</v>
      </c>
      <c r="N2007" s="46">
        <v>34.700000000000003</v>
      </c>
      <c r="O2007" s="46">
        <v>118</v>
      </c>
      <c r="P2007" s="46">
        <f t="shared" si="225"/>
        <v>1</v>
      </c>
      <c r="R2007" s="67" t="s">
        <v>1493</v>
      </c>
      <c r="S2007" s="67">
        <f>COUNTIF(Y$2:$Y$100,R2007)</f>
        <v>0</v>
      </c>
      <c r="V2007" s="67">
        <f t="shared" si="226"/>
        <v>0</v>
      </c>
      <c r="X2007"/>
      <c r="Y2007" s="67" t="str">
        <f t="shared" si="230"/>
        <v xml:space="preserve"> </v>
      </c>
      <c r="AB2007" t="s">
        <v>177</v>
      </c>
      <c r="AC2007" s="46">
        <v>2591</v>
      </c>
      <c r="AD2007" s="46">
        <v>36</v>
      </c>
      <c r="AE2007" s="46">
        <v>34.700000000000003</v>
      </c>
      <c r="AF2007" s="46">
        <v>118</v>
      </c>
      <c r="AH2007" s="70" t="str">
        <f t="shared" si="227"/>
        <v/>
      </c>
      <c r="AI2007" s="70" t="str">
        <f t="shared" si="228"/>
        <v/>
      </c>
      <c r="AJ2007" s="70" t="str">
        <f t="shared" si="229"/>
        <v>X</v>
      </c>
      <c r="AK2007" s="70" t="str" cm="1">
        <f t="array" ref="AK2007">_xlfn.IFS(AH2007&lt;&gt;"","1",AI2007&lt;&gt;"","2",AJ2007&lt;&gt;"","3")</f>
        <v>3</v>
      </c>
    </row>
    <row r="2008" spans="1:37" x14ac:dyDescent="0.25">
      <c r="A2008" t="s">
        <v>2082</v>
      </c>
      <c r="B2008" t="s">
        <v>418</v>
      </c>
      <c r="C2008" s="67" t="str">
        <f t="shared" si="224"/>
        <v>Katie Ledvina</v>
      </c>
      <c r="D2008" s="71" t="str" cm="1">
        <f t="array" ref="D2008">_xlfn.IFS(AK2008="1",CONCATENATE(C2008,"Regional"),AK2008="2",CONCATENATE(C2008,"Sectional"),AK2008="3",CONCATENATE(C2008,COUNTIF($C$1:C2008,C2008)))</f>
        <v>Katie Ledvina1</v>
      </c>
      <c r="E2008" s="66">
        <v>45160.458333333336</v>
      </c>
      <c r="F2008" t="s">
        <v>2488</v>
      </c>
      <c r="G2008" s="46">
        <v>15</v>
      </c>
      <c r="H2008" s="46">
        <v>62</v>
      </c>
      <c r="I2008" s="46">
        <v>14</v>
      </c>
      <c r="J2008" t="s">
        <v>2489</v>
      </c>
      <c r="K2008" t="s">
        <v>177</v>
      </c>
      <c r="L2008" s="46">
        <v>2591</v>
      </c>
      <c r="M2008" s="46">
        <v>36</v>
      </c>
      <c r="N2008" s="46">
        <v>34.700000000000003</v>
      </c>
      <c r="O2008" s="46">
        <v>118</v>
      </c>
      <c r="P2008" s="46">
        <f t="shared" si="225"/>
        <v>1</v>
      </c>
      <c r="R2008" s="67" t="s">
        <v>3104</v>
      </c>
      <c r="S2008" s="67">
        <f>COUNTIF(Y$2:$Y$100,R2008)</f>
        <v>0</v>
      </c>
      <c r="V2008" s="67">
        <f t="shared" si="226"/>
        <v>0</v>
      </c>
      <c r="X2008"/>
      <c r="Y2008" s="67" t="str">
        <f t="shared" si="230"/>
        <v xml:space="preserve"> </v>
      </c>
      <c r="AB2008" t="s">
        <v>177</v>
      </c>
      <c r="AC2008" s="46">
        <v>2591</v>
      </c>
      <c r="AD2008" s="46">
        <v>36</v>
      </c>
      <c r="AE2008" s="46">
        <v>34.700000000000003</v>
      </c>
      <c r="AF2008" s="46">
        <v>118</v>
      </c>
      <c r="AH2008" s="70" t="str">
        <f t="shared" si="227"/>
        <v/>
      </c>
      <c r="AI2008" s="70" t="str">
        <f t="shared" si="228"/>
        <v/>
      </c>
      <c r="AJ2008" s="70" t="str">
        <f t="shared" si="229"/>
        <v>X</v>
      </c>
      <c r="AK2008" s="70" t="str" cm="1">
        <f t="array" ref="AK2008">_xlfn.IFS(AH2008&lt;&gt;"","1",AI2008&lt;&gt;"","2",AJ2008&lt;&gt;"","3")</f>
        <v>3</v>
      </c>
    </row>
    <row r="2009" spans="1:37" x14ac:dyDescent="0.25">
      <c r="A2009" t="s">
        <v>2083</v>
      </c>
      <c r="B2009" t="s">
        <v>2084</v>
      </c>
      <c r="C2009" s="67" t="str">
        <f t="shared" si="224"/>
        <v>Averi Buresh</v>
      </c>
      <c r="D2009" s="71" t="str" cm="1">
        <f t="array" ref="D2009">_xlfn.IFS(AK2009="1",CONCATENATE(C2009,"Regional"),AK2009="2",CONCATENATE(C2009,"Sectional"),AK2009="3",CONCATENATE(C2009,COUNTIF($C$1:C2009,C2009)))</f>
        <v>Averi Buresh1</v>
      </c>
      <c r="E2009" s="66">
        <v>45160.458333333336</v>
      </c>
      <c r="F2009" t="s">
        <v>2488</v>
      </c>
      <c r="G2009" s="46">
        <v>15</v>
      </c>
      <c r="H2009" s="46">
        <v>64</v>
      </c>
      <c r="I2009" s="46">
        <v>15</v>
      </c>
      <c r="J2009" t="s">
        <v>2489</v>
      </c>
      <c r="K2009" t="s">
        <v>177</v>
      </c>
      <c r="L2009" s="46">
        <v>2591</v>
      </c>
      <c r="M2009" s="46">
        <v>36</v>
      </c>
      <c r="N2009" s="46">
        <v>34.700000000000003</v>
      </c>
      <c r="O2009" s="46">
        <v>118</v>
      </c>
      <c r="P2009" s="46">
        <f t="shared" si="225"/>
        <v>1</v>
      </c>
      <c r="R2009" s="67" t="s">
        <v>3105</v>
      </c>
      <c r="S2009" s="67">
        <f>COUNTIF(Y$2:$Y$100,R2009)</f>
        <v>0</v>
      </c>
      <c r="V2009" s="67">
        <f t="shared" si="226"/>
        <v>0</v>
      </c>
      <c r="X2009"/>
      <c r="Y2009" s="67" t="str">
        <f t="shared" si="230"/>
        <v xml:space="preserve"> </v>
      </c>
      <c r="AB2009" t="s">
        <v>177</v>
      </c>
      <c r="AC2009" s="46">
        <v>2591</v>
      </c>
      <c r="AD2009" s="46">
        <v>36</v>
      </c>
      <c r="AE2009" s="46">
        <v>34.700000000000003</v>
      </c>
      <c r="AF2009" s="46">
        <v>118</v>
      </c>
      <c r="AH2009" s="70" t="str">
        <f t="shared" si="227"/>
        <v/>
      </c>
      <c r="AI2009" s="70" t="str">
        <f t="shared" si="228"/>
        <v/>
      </c>
      <c r="AJ2009" s="70" t="str">
        <f t="shared" si="229"/>
        <v>X</v>
      </c>
      <c r="AK2009" s="70" t="str" cm="1">
        <f t="array" ref="AK2009">_xlfn.IFS(AH2009&lt;&gt;"","1",AI2009&lt;&gt;"","2",AJ2009&lt;&gt;"","3")</f>
        <v>3</v>
      </c>
    </row>
    <row r="2010" spans="1:37" x14ac:dyDescent="0.25">
      <c r="A2010" t="s">
        <v>718</v>
      </c>
      <c r="B2010" t="s">
        <v>368</v>
      </c>
      <c r="C2010" s="67" t="str">
        <f t="shared" si="224"/>
        <v>Lexi Manteufel</v>
      </c>
      <c r="D2010" s="71" t="str" cm="1">
        <f t="array" ref="D2010">_xlfn.IFS(AK2010="1",CONCATENATE(C2010,"Regional"),AK2010="2",CONCATENATE(C2010,"Sectional"),AK2010="3",CONCATENATE(C2010,COUNTIF($C$1:C2010,C2010)))</f>
        <v>Lexi Manteufel3</v>
      </c>
      <c r="E2010" s="66">
        <v>45160.5</v>
      </c>
      <c r="F2010" t="s">
        <v>2431</v>
      </c>
      <c r="G2010" s="46">
        <v>10</v>
      </c>
      <c r="H2010" s="46">
        <v>39</v>
      </c>
      <c r="I2010" s="46">
        <v>1</v>
      </c>
      <c r="J2010" t="s">
        <v>138</v>
      </c>
      <c r="K2010" t="s">
        <v>131</v>
      </c>
      <c r="L2010" s="46">
        <v>2945</v>
      </c>
      <c r="M2010" s="46">
        <v>36</v>
      </c>
      <c r="N2010" s="46">
        <v>34</v>
      </c>
      <c r="O2010" s="46">
        <v>118</v>
      </c>
      <c r="P2010" s="46">
        <f t="shared" si="225"/>
        <v>1</v>
      </c>
      <c r="R2010" s="67" t="s">
        <v>1315</v>
      </c>
      <c r="S2010" s="67">
        <f>COUNTIF(Y$2:$Y$100,R2010)</f>
        <v>0</v>
      </c>
      <c r="V2010" s="67">
        <f t="shared" si="226"/>
        <v>0</v>
      </c>
      <c r="X2010"/>
      <c r="Y2010" s="67" t="str">
        <f t="shared" si="230"/>
        <v xml:space="preserve"> </v>
      </c>
      <c r="AB2010" t="s">
        <v>131</v>
      </c>
      <c r="AC2010" s="46">
        <v>2945</v>
      </c>
      <c r="AD2010" s="46">
        <v>36</v>
      </c>
      <c r="AE2010" s="46">
        <v>34</v>
      </c>
      <c r="AF2010" s="46">
        <v>118</v>
      </c>
      <c r="AH2010" s="70" t="str">
        <f t="shared" si="227"/>
        <v/>
      </c>
      <c r="AI2010" s="70" t="str">
        <f t="shared" si="228"/>
        <v/>
      </c>
      <c r="AJ2010" s="70" t="str">
        <f t="shared" si="229"/>
        <v>X</v>
      </c>
      <c r="AK2010" s="70" t="str" cm="1">
        <f t="array" ref="AK2010">_xlfn.IFS(AH2010&lt;&gt;"","1",AI2010&lt;&gt;"","2",AJ2010&lt;&gt;"","3")</f>
        <v>3</v>
      </c>
    </row>
    <row r="2011" spans="1:37" x14ac:dyDescent="0.25">
      <c r="A2011" t="s">
        <v>1657</v>
      </c>
      <c r="B2011" t="s">
        <v>777</v>
      </c>
      <c r="C2011" s="67" t="str">
        <f t="shared" si="224"/>
        <v>Macie Plitzuweit</v>
      </c>
      <c r="D2011" s="71" t="str" cm="1">
        <f t="array" ref="D2011">_xlfn.IFS(AK2011="1",CONCATENATE(C2011,"Regional"),AK2011="2",CONCATENATE(C2011,"Sectional"),AK2011="3",CONCATENATE(C2011,COUNTIF($C$1:C2011,C2011)))</f>
        <v>Macie Plitzuweit2</v>
      </c>
      <c r="E2011" s="66">
        <v>45160.5</v>
      </c>
      <c r="F2011" t="s">
        <v>2431</v>
      </c>
      <c r="G2011" s="46">
        <v>10</v>
      </c>
      <c r="H2011" s="46">
        <v>44</v>
      </c>
      <c r="I2011" s="46">
        <v>2</v>
      </c>
      <c r="J2011" t="s">
        <v>138</v>
      </c>
      <c r="K2011" t="s">
        <v>131</v>
      </c>
      <c r="L2011" s="46">
        <v>2945</v>
      </c>
      <c r="M2011" s="46">
        <v>36</v>
      </c>
      <c r="N2011" s="46">
        <v>34</v>
      </c>
      <c r="O2011" s="46">
        <v>118</v>
      </c>
      <c r="P2011" s="46">
        <f t="shared" si="225"/>
        <v>1</v>
      </c>
      <c r="R2011" s="67" t="s">
        <v>3601</v>
      </c>
      <c r="S2011" s="67">
        <f>COUNTIF(Y$2:$Y$100,R2011)</f>
        <v>0</v>
      </c>
      <c r="V2011" s="67">
        <f t="shared" si="226"/>
        <v>0</v>
      </c>
      <c r="X2011"/>
      <c r="Y2011" s="67" t="str">
        <f t="shared" si="230"/>
        <v xml:space="preserve"> </v>
      </c>
      <c r="AB2011" t="s">
        <v>131</v>
      </c>
      <c r="AC2011" s="46">
        <v>2945</v>
      </c>
      <c r="AD2011" s="46">
        <v>36</v>
      </c>
      <c r="AE2011" s="46">
        <v>34</v>
      </c>
      <c r="AF2011" s="46">
        <v>118</v>
      </c>
      <c r="AH2011" s="70" t="str">
        <f t="shared" si="227"/>
        <v/>
      </c>
      <c r="AI2011" s="70" t="str">
        <f t="shared" si="228"/>
        <v/>
      </c>
      <c r="AJ2011" s="70" t="str">
        <f t="shared" si="229"/>
        <v>X</v>
      </c>
      <c r="AK2011" s="70" t="str" cm="1">
        <f t="array" ref="AK2011">_xlfn.IFS(AH2011&lt;&gt;"","1",AI2011&lt;&gt;"","2",AJ2011&lt;&gt;"","3")</f>
        <v>3</v>
      </c>
    </row>
    <row r="2012" spans="1:37" x14ac:dyDescent="0.25">
      <c r="A2012" t="s">
        <v>1866</v>
      </c>
      <c r="B2012" t="s">
        <v>1656</v>
      </c>
      <c r="C2012" s="67" t="str">
        <f t="shared" si="224"/>
        <v>Alana Keevers</v>
      </c>
      <c r="D2012" s="71" t="str" cm="1">
        <f t="array" ref="D2012">_xlfn.IFS(AK2012="1",CONCATENATE(C2012,"Regional"),AK2012="2",CONCATENATE(C2012,"Sectional"),AK2012="3",CONCATENATE(C2012,COUNTIF($C$1:C2012,C2012)))</f>
        <v>Alana Keevers3</v>
      </c>
      <c r="E2012" s="66">
        <v>45160.5</v>
      </c>
      <c r="F2012" t="s">
        <v>2431</v>
      </c>
      <c r="G2012" s="46">
        <v>10</v>
      </c>
      <c r="H2012" s="46">
        <v>46</v>
      </c>
      <c r="I2012" s="46">
        <v>3</v>
      </c>
      <c r="J2012" t="s">
        <v>138</v>
      </c>
      <c r="K2012" t="s">
        <v>131</v>
      </c>
      <c r="L2012" s="46">
        <v>2945</v>
      </c>
      <c r="M2012" s="46">
        <v>36</v>
      </c>
      <c r="N2012" s="46">
        <v>34</v>
      </c>
      <c r="O2012" s="46">
        <v>118</v>
      </c>
      <c r="P2012" s="46">
        <f t="shared" si="225"/>
        <v>1</v>
      </c>
      <c r="R2012" s="67" t="s">
        <v>2878</v>
      </c>
      <c r="S2012" s="67">
        <f>COUNTIF(Y$2:$Y$100,R2012)</f>
        <v>0</v>
      </c>
      <c r="V2012" s="67">
        <f t="shared" si="226"/>
        <v>0</v>
      </c>
      <c r="X2012"/>
      <c r="Y2012" s="67" t="str">
        <f t="shared" si="230"/>
        <v xml:space="preserve"> </v>
      </c>
      <c r="AB2012" t="s">
        <v>131</v>
      </c>
      <c r="AC2012" s="46">
        <v>2945</v>
      </c>
      <c r="AD2012" s="46">
        <v>36</v>
      </c>
      <c r="AE2012" s="46">
        <v>34</v>
      </c>
      <c r="AF2012" s="46">
        <v>118</v>
      </c>
      <c r="AH2012" s="70" t="str">
        <f t="shared" si="227"/>
        <v/>
      </c>
      <c r="AI2012" s="70" t="str">
        <f t="shared" si="228"/>
        <v/>
      </c>
      <c r="AJ2012" s="70" t="str">
        <f t="shared" si="229"/>
        <v>X</v>
      </c>
      <c r="AK2012" s="70" t="str" cm="1">
        <f t="array" ref="AK2012">_xlfn.IFS(AH2012&lt;&gt;"","1",AI2012&lt;&gt;"","2",AJ2012&lt;&gt;"","3")</f>
        <v>3</v>
      </c>
    </row>
    <row r="2013" spans="1:37" x14ac:dyDescent="0.25">
      <c r="A2013" t="s">
        <v>778</v>
      </c>
      <c r="B2013" t="s">
        <v>717</v>
      </c>
      <c r="C2013" s="67" t="str">
        <f t="shared" si="224"/>
        <v>Kayla Warner</v>
      </c>
      <c r="D2013" s="71" t="str" cm="1">
        <f t="array" ref="D2013">_xlfn.IFS(AK2013="1",CONCATENATE(C2013,"Regional"),AK2013="2",CONCATENATE(C2013,"Sectional"),AK2013="3",CONCATENATE(C2013,COUNTIF($C$1:C2013,C2013)))</f>
        <v>Kayla Warner2</v>
      </c>
      <c r="E2013" s="66">
        <v>45160.5</v>
      </c>
      <c r="F2013" t="s">
        <v>2431</v>
      </c>
      <c r="G2013" s="46">
        <v>10</v>
      </c>
      <c r="H2013" s="46">
        <v>47</v>
      </c>
      <c r="I2013" s="46">
        <v>4</v>
      </c>
      <c r="J2013" t="s">
        <v>138</v>
      </c>
      <c r="K2013" t="s">
        <v>131</v>
      </c>
      <c r="L2013" s="46">
        <v>2945</v>
      </c>
      <c r="M2013" s="46">
        <v>36</v>
      </c>
      <c r="N2013" s="46">
        <v>34</v>
      </c>
      <c r="O2013" s="46">
        <v>118</v>
      </c>
      <c r="P2013" s="46">
        <f t="shared" si="225"/>
        <v>1</v>
      </c>
      <c r="R2013" s="67" t="s">
        <v>1358</v>
      </c>
      <c r="S2013" s="67">
        <f>COUNTIF(Y$2:$Y$100,R2013)</f>
        <v>0</v>
      </c>
      <c r="V2013" s="67">
        <f t="shared" si="226"/>
        <v>0</v>
      </c>
      <c r="X2013"/>
      <c r="Y2013" s="67" t="str">
        <f t="shared" si="230"/>
        <v xml:space="preserve"> </v>
      </c>
      <c r="AB2013" t="s">
        <v>131</v>
      </c>
      <c r="AC2013" s="46">
        <v>2945</v>
      </c>
      <c r="AD2013" s="46">
        <v>36</v>
      </c>
      <c r="AE2013" s="46">
        <v>34</v>
      </c>
      <c r="AF2013" s="46">
        <v>118</v>
      </c>
      <c r="AH2013" s="70" t="str">
        <f t="shared" si="227"/>
        <v/>
      </c>
      <c r="AI2013" s="70" t="str">
        <f t="shared" si="228"/>
        <v/>
      </c>
      <c r="AJ2013" s="70" t="str">
        <f t="shared" si="229"/>
        <v>X</v>
      </c>
      <c r="AK2013" s="70" t="str" cm="1">
        <f t="array" ref="AK2013">_xlfn.IFS(AH2013&lt;&gt;"","1",AI2013&lt;&gt;"","2",AJ2013&lt;&gt;"","3")</f>
        <v>3</v>
      </c>
    </row>
    <row r="2014" spans="1:37" x14ac:dyDescent="0.25">
      <c r="A2014" t="s">
        <v>1658</v>
      </c>
      <c r="B2014" t="s">
        <v>452</v>
      </c>
      <c r="C2014" s="67" t="str">
        <f t="shared" si="224"/>
        <v>Sophia Dutcher</v>
      </c>
      <c r="D2014" s="71" t="str" cm="1">
        <f t="array" ref="D2014">_xlfn.IFS(AK2014="1",CONCATENATE(C2014,"Regional"),AK2014="2",CONCATENATE(C2014,"Sectional"),AK2014="3",CONCATENATE(C2014,COUNTIF($C$1:C2014,C2014)))</f>
        <v>Sophia Dutcher2</v>
      </c>
      <c r="E2014" s="66">
        <v>45160.5</v>
      </c>
      <c r="F2014" t="s">
        <v>2431</v>
      </c>
      <c r="G2014" s="46">
        <v>10</v>
      </c>
      <c r="H2014" s="46">
        <v>49</v>
      </c>
      <c r="I2014" s="46">
        <v>5</v>
      </c>
      <c r="J2014" t="s">
        <v>138</v>
      </c>
      <c r="K2014" t="s">
        <v>131</v>
      </c>
      <c r="L2014" s="46">
        <v>2945</v>
      </c>
      <c r="M2014" s="46">
        <v>36</v>
      </c>
      <c r="N2014" s="46">
        <v>34</v>
      </c>
      <c r="O2014" s="46">
        <v>118</v>
      </c>
      <c r="P2014" s="46">
        <f t="shared" si="225"/>
        <v>1</v>
      </c>
      <c r="R2014" s="67" t="s">
        <v>3602</v>
      </c>
      <c r="S2014" s="67">
        <f>COUNTIF(Y$2:$Y$100,R2014)</f>
        <v>0</v>
      </c>
      <c r="V2014" s="67">
        <f t="shared" si="226"/>
        <v>0</v>
      </c>
      <c r="X2014"/>
      <c r="Y2014" s="67" t="str">
        <f t="shared" si="230"/>
        <v xml:space="preserve"> </v>
      </c>
      <c r="AB2014" t="s">
        <v>131</v>
      </c>
      <c r="AC2014" s="46">
        <v>2945</v>
      </c>
      <c r="AD2014" s="46">
        <v>36</v>
      </c>
      <c r="AE2014" s="46">
        <v>34</v>
      </c>
      <c r="AF2014" s="46">
        <v>118</v>
      </c>
      <c r="AH2014" s="70" t="str">
        <f t="shared" si="227"/>
        <v/>
      </c>
      <c r="AI2014" s="70" t="str">
        <f t="shared" si="228"/>
        <v/>
      </c>
      <c r="AJ2014" s="70" t="str">
        <f t="shared" si="229"/>
        <v>X</v>
      </c>
      <c r="AK2014" s="70" t="str" cm="1">
        <f t="array" ref="AK2014">_xlfn.IFS(AH2014&lt;&gt;"","1",AI2014&lt;&gt;"","2",AJ2014&lt;&gt;"","3")</f>
        <v>3</v>
      </c>
    </row>
    <row r="2015" spans="1:37" x14ac:dyDescent="0.25">
      <c r="A2015" t="s">
        <v>775</v>
      </c>
      <c r="B2015" t="s">
        <v>776</v>
      </c>
      <c r="C2015" s="67" t="str">
        <f t="shared" si="224"/>
        <v>Kendall Kafar</v>
      </c>
      <c r="D2015" s="71" t="str" cm="1">
        <f t="array" ref="D2015">_xlfn.IFS(AK2015="1",CONCATENATE(C2015,"Regional"),AK2015="2",CONCATENATE(C2015,"Sectional"),AK2015="3",CONCATENATE(C2015,COUNTIF($C$1:C2015,C2015)))</f>
        <v>Kendall Kafar2</v>
      </c>
      <c r="E2015" s="66">
        <v>45160.5</v>
      </c>
      <c r="F2015" t="s">
        <v>2431</v>
      </c>
      <c r="G2015" s="46">
        <v>10</v>
      </c>
      <c r="H2015" s="46">
        <v>49</v>
      </c>
      <c r="I2015" s="46">
        <v>5</v>
      </c>
      <c r="J2015" t="s">
        <v>138</v>
      </c>
      <c r="K2015" t="s">
        <v>131</v>
      </c>
      <c r="L2015" s="46">
        <v>2945</v>
      </c>
      <c r="M2015" s="46">
        <v>36</v>
      </c>
      <c r="N2015" s="46">
        <v>34</v>
      </c>
      <c r="O2015" s="46">
        <v>118</v>
      </c>
      <c r="P2015" s="46">
        <f t="shared" si="225"/>
        <v>1</v>
      </c>
      <c r="R2015" s="67" t="s">
        <v>1357</v>
      </c>
      <c r="S2015" s="67">
        <f>COUNTIF(Y$2:$Y$100,R2015)</f>
        <v>0</v>
      </c>
      <c r="V2015" s="67">
        <f t="shared" si="226"/>
        <v>0</v>
      </c>
      <c r="X2015"/>
      <c r="Y2015" s="67" t="str">
        <f t="shared" si="230"/>
        <v xml:space="preserve"> </v>
      </c>
      <c r="AB2015" t="s">
        <v>131</v>
      </c>
      <c r="AC2015" s="46">
        <v>2945</v>
      </c>
      <c r="AD2015" s="46">
        <v>36</v>
      </c>
      <c r="AE2015" s="46">
        <v>34</v>
      </c>
      <c r="AF2015" s="46">
        <v>118</v>
      </c>
      <c r="AH2015" s="70" t="str">
        <f t="shared" si="227"/>
        <v/>
      </c>
      <c r="AI2015" s="70" t="str">
        <f t="shared" si="228"/>
        <v/>
      </c>
      <c r="AJ2015" s="70" t="str">
        <f t="shared" si="229"/>
        <v>X</v>
      </c>
      <c r="AK2015" s="70" t="str" cm="1">
        <f t="array" ref="AK2015">_xlfn.IFS(AH2015&lt;&gt;"","1",AI2015&lt;&gt;"","2",AJ2015&lt;&gt;"","3")</f>
        <v>3</v>
      </c>
    </row>
    <row r="2016" spans="1:37" x14ac:dyDescent="0.25">
      <c r="A2016" t="s">
        <v>1659</v>
      </c>
      <c r="B2016" t="s">
        <v>441</v>
      </c>
      <c r="C2016" s="67" t="str">
        <f t="shared" si="224"/>
        <v>Madison Kretschmer</v>
      </c>
      <c r="D2016" s="71" t="str" cm="1">
        <f t="array" ref="D2016">_xlfn.IFS(AK2016="1",CONCATENATE(C2016,"Regional"),AK2016="2",CONCATENATE(C2016,"Sectional"),AK2016="3",CONCATENATE(C2016,COUNTIF($C$1:C2016,C2016)))</f>
        <v>Madison Kretschmer2</v>
      </c>
      <c r="E2016" s="66">
        <v>45160.5</v>
      </c>
      <c r="F2016" t="s">
        <v>2431</v>
      </c>
      <c r="G2016" s="46">
        <v>10</v>
      </c>
      <c r="H2016" s="46">
        <v>56</v>
      </c>
      <c r="I2016" s="46">
        <v>7</v>
      </c>
      <c r="J2016" t="s">
        <v>138</v>
      </c>
      <c r="K2016" t="s">
        <v>131</v>
      </c>
      <c r="L2016" s="46">
        <v>2945</v>
      </c>
      <c r="M2016" s="46">
        <v>36</v>
      </c>
      <c r="N2016" s="46">
        <v>34</v>
      </c>
      <c r="O2016" s="46">
        <v>118</v>
      </c>
      <c r="P2016" s="46">
        <f t="shared" si="225"/>
        <v>1</v>
      </c>
      <c r="R2016" s="67" t="s">
        <v>3606</v>
      </c>
      <c r="S2016" s="67">
        <f>COUNTIF(Y$2:$Y$100,R2016)</f>
        <v>0</v>
      </c>
      <c r="V2016" s="67">
        <f t="shared" si="226"/>
        <v>0</v>
      </c>
      <c r="X2016"/>
      <c r="Y2016" s="67" t="str">
        <f t="shared" si="230"/>
        <v xml:space="preserve"> </v>
      </c>
      <c r="AB2016" t="s">
        <v>131</v>
      </c>
      <c r="AC2016" s="46">
        <v>2945</v>
      </c>
      <c r="AD2016" s="46">
        <v>36</v>
      </c>
      <c r="AE2016" s="46">
        <v>34</v>
      </c>
      <c r="AF2016" s="46">
        <v>118</v>
      </c>
      <c r="AH2016" s="70" t="str">
        <f t="shared" si="227"/>
        <v/>
      </c>
      <c r="AI2016" s="70" t="str">
        <f t="shared" si="228"/>
        <v/>
      </c>
      <c r="AJ2016" s="70" t="str">
        <f t="shared" si="229"/>
        <v>X</v>
      </c>
      <c r="AK2016" s="70" t="str" cm="1">
        <f t="array" ref="AK2016">_xlfn.IFS(AH2016&lt;&gt;"","1",AI2016&lt;&gt;"","2",AJ2016&lt;&gt;"","3")</f>
        <v>3</v>
      </c>
    </row>
    <row r="2017" spans="1:37" x14ac:dyDescent="0.25">
      <c r="A2017" t="s">
        <v>1868</v>
      </c>
      <c r="B2017" t="s">
        <v>682</v>
      </c>
      <c r="C2017" s="67" t="str">
        <f t="shared" si="224"/>
        <v>Aubrey Young</v>
      </c>
      <c r="D2017" s="71" t="str" cm="1">
        <f t="array" ref="D2017">_xlfn.IFS(AK2017="1",CONCATENATE(C2017,"Regional"),AK2017="2",CONCATENATE(C2017,"Sectional"),AK2017="3",CONCATENATE(C2017,COUNTIF($C$1:C2017,C2017)))</f>
        <v>Aubrey Young3</v>
      </c>
      <c r="E2017" s="66">
        <v>45160.5</v>
      </c>
      <c r="F2017" t="s">
        <v>2431</v>
      </c>
      <c r="G2017" s="46">
        <v>10</v>
      </c>
      <c r="H2017" s="46">
        <v>66</v>
      </c>
      <c r="I2017" s="46">
        <v>8</v>
      </c>
      <c r="J2017" t="s">
        <v>138</v>
      </c>
      <c r="K2017" t="s">
        <v>131</v>
      </c>
      <c r="L2017" s="46">
        <v>2945</v>
      </c>
      <c r="M2017" s="46">
        <v>36</v>
      </c>
      <c r="N2017" s="46">
        <v>34</v>
      </c>
      <c r="O2017" s="46">
        <v>118</v>
      </c>
      <c r="P2017" s="46">
        <f t="shared" si="225"/>
        <v>1</v>
      </c>
      <c r="R2017" s="67" t="s">
        <v>2882</v>
      </c>
      <c r="S2017" s="67">
        <f>COUNTIF(Y$2:$Y$100,R2017)</f>
        <v>0</v>
      </c>
      <c r="V2017" s="67">
        <f t="shared" si="226"/>
        <v>0</v>
      </c>
      <c r="X2017"/>
      <c r="Y2017" s="67" t="str">
        <f t="shared" si="230"/>
        <v xml:space="preserve"> </v>
      </c>
      <c r="AB2017" t="s">
        <v>131</v>
      </c>
      <c r="AC2017" s="46">
        <v>2945</v>
      </c>
      <c r="AD2017" s="46">
        <v>36</v>
      </c>
      <c r="AE2017" s="46">
        <v>34</v>
      </c>
      <c r="AF2017" s="46">
        <v>118</v>
      </c>
      <c r="AH2017" s="70" t="str">
        <f t="shared" si="227"/>
        <v/>
      </c>
      <c r="AI2017" s="70" t="str">
        <f t="shared" si="228"/>
        <v/>
      </c>
      <c r="AJ2017" s="70" t="str">
        <f t="shared" si="229"/>
        <v>X</v>
      </c>
      <c r="AK2017" s="70" t="str" cm="1">
        <f t="array" ref="AK2017">_xlfn.IFS(AH2017&lt;&gt;"","1",AI2017&lt;&gt;"","2",AJ2017&lt;&gt;"","3")</f>
        <v>3</v>
      </c>
    </row>
    <row r="2018" spans="1:37" x14ac:dyDescent="0.25">
      <c r="A2018" t="s">
        <v>1867</v>
      </c>
      <c r="B2018" t="s">
        <v>353</v>
      </c>
      <c r="C2018" s="67" t="str">
        <f t="shared" si="224"/>
        <v>Olivia Sheahan</v>
      </c>
      <c r="D2018" s="71" t="str" cm="1">
        <f t="array" ref="D2018">_xlfn.IFS(AK2018="1",CONCATENATE(C2018,"Regional"),AK2018="2",CONCATENATE(C2018,"Sectional"),AK2018="3",CONCATENATE(C2018,COUNTIF($C$1:C2018,C2018)))</f>
        <v>Olivia Sheahan2</v>
      </c>
      <c r="E2018" s="66">
        <v>45160.5</v>
      </c>
      <c r="F2018" t="s">
        <v>2431</v>
      </c>
      <c r="G2018" s="46">
        <v>10</v>
      </c>
      <c r="H2018" s="46">
        <v>69</v>
      </c>
      <c r="I2018" s="46">
        <v>9</v>
      </c>
      <c r="J2018" t="s">
        <v>138</v>
      </c>
      <c r="K2018" t="s">
        <v>131</v>
      </c>
      <c r="L2018" s="46">
        <v>2945</v>
      </c>
      <c r="M2018" s="46">
        <v>36</v>
      </c>
      <c r="N2018" s="46">
        <v>34</v>
      </c>
      <c r="O2018" s="46">
        <v>118</v>
      </c>
      <c r="P2018" s="46">
        <f t="shared" si="225"/>
        <v>1</v>
      </c>
      <c r="R2018" s="67" t="s">
        <v>2881</v>
      </c>
      <c r="S2018" s="67">
        <f>COUNTIF(Y$2:$Y$100,R2018)</f>
        <v>0</v>
      </c>
      <c r="V2018" s="67">
        <f t="shared" si="226"/>
        <v>0</v>
      </c>
      <c r="X2018"/>
      <c r="Y2018" s="67" t="str">
        <f t="shared" si="230"/>
        <v xml:space="preserve"> </v>
      </c>
      <c r="AB2018" t="s">
        <v>131</v>
      </c>
      <c r="AC2018" s="46">
        <v>2945</v>
      </c>
      <c r="AD2018" s="46">
        <v>36</v>
      </c>
      <c r="AE2018" s="46">
        <v>34</v>
      </c>
      <c r="AF2018" s="46">
        <v>118</v>
      </c>
      <c r="AH2018" s="70" t="str">
        <f t="shared" si="227"/>
        <v/>
      </c>
      <c r="AI2018" s="70" t="str">
        <f t="shared" si="228"/>
        <v/>
      </c>
      <c r="AJ2018" s="70" t="str">
        <f t="shared" si="229"/>
        <v>X</v>
      </c>
      <c r="AK2018" s="70" t="str" cm="1">
        <f t="array" ref="AK2018">_xlfn.IFS(AH2018&lt;&gt;"","1",AI2018&lt;&gt;"","2",AJ2018&lt;&gt;"","3")</f>
        <v>3</v>
      </c>
    </row>
    <row r="2019" spans="1:37" x14ac:dyDescent="0.25">
      <c r="A2019" t="s">
        <v>274</v>
      </c>
      <c r="B2019" t="s">
        <v>2703</v>
      </c>
      <c r="C2019" s="67" t="str">
        <f t="shared" si="224"/>
        <v>Shaelyn Jensen</v>
      </c>
      <c r="D2019" s="71" t="str" cm="1">
        <f t="array" ref="D2019">_xlfn.IFS(AK2019="1",CONCATENATE(C2019,"Regional"),AK2019="2",CONCATENATE(C2019,"Sectional"),AK2019="3",CONCATENATE(C2019,COUNTIF($C$1:C2019,C2019)))</f>
        <v>Shaelyn Jensen1</v>
      </c>
      <c r="E2019" s="66">
        <v>45160.5</v>
      </c>
      <c r="F2019" t="s">
        <v>2431</v>
      </c>
      <c r="G2019" s="46">
        <v>10</v>
      </c>
      <c r="H2019" s="46">
        <v>70</v>
      </c>
      <c r="I2019" s="46">
        <v>10</v>
      </c>
      <c r="J2019" t="s">
        <v>138</v>
      </c>
      <c r="K2019" t="s">
        <v>131</v>
      </c>
      <c r="L2019" s="46">
        <v>2945</v>
      </c>
      <c r="M2019" s="46">
        <v>36</v>
      </c>
      <c r="N2019" s="46">
        <v>34</v>
      </c>
      <c r="O2019" s="46">
        <v>118</v>
      </c>
      <c r="P2019" s="46">
        <f t="shared" si="225"/>
        <v>1</v>
      </c>
      <c r="R2019" s="67" t="s">
        <v>2880</v>
      </c>
      <c r="S2019" s="67">
        <f>COUNTIF(Y$2:$Y$100,R2019)</f>
        <v>0</v>
      </c>
      <c r="V2019" s="67">
        <f t="shared" si="226"/>
        <v>0</v>
      </c>
      <c r="X2019"/>
      <c r="Y2019" s="67" t="str">
        <f t="shared" si="230"/>
        <v xml:space="preserve"> </v>
      </c>
      <c r="AB2019" t="s">
        <v>131</v>
      </c>
      <c r="AC2019" s="46">
        <v>2945</v>
      </c>
      <c r="AD2019" s="46">
        <v>36</v>
      </c>
      <c r="AE2019" s="46">
        <v>34</v>
      </c>
      <c r="AF2019" s="46">
        <v>118</v>
      </c>
      <c r="AH2019" s="70" t="str">
        <f t="shared" si="227"/>
        <v/>
      </c>
      <c r="AI2019" s="70" t="str">
        <f t="shared" si="228"/>
        <v/>
      </c>
      <c r="AJ2019" s="70" t="str">
        <f t="shared" si="229"/>
        <v>X</v>
      </c>
      <c r="AK2019" s="70" t="str" cm="1">
        <f t="array" ref="AK2019">_xlfn.IFS(AH2019&lt;&gt;"","1",AI2019&lt;&gt;"","2",AJ2019&lt;&gt;"","3")</f>
        <v>3</v>
      </c>
    </row>
    <row r="2020" spans="1:37" x14ac:dyDescent="0.25">
      <c r="A2020" t="s">
        <v>948</v>
      </c>
      <c r="B2020" t="s">
        <v>949</v>
      </c>
      <c r="C2020" s="67" t="str">
        <f t="shared" si="224"/>
        <v>Krista Longden</v>
      </c>
      <c r="D2020" s="71" t="str" cm="1">
        <f t="array" ref="D2020">_xlfn.IFS(AK2020="1",CONCATENATE(C2020,"Regional"),AK2020="2",CONCATENATE(C2020,"Sectional"),AK2020="3",CONCATENATE(C2020,COUNTIF($C$1:C2020,C2020)))</f>
        <v>Krista Longden3</v>
      </c>
      <c r="E2020" s="66">
        <v>45160.5625</v>
      </c>
      <c r="F2020" t="s">
        <v>2687</v>
      </c>
      <c r="G2020" s="46">
        <v>20</v>
      </c>
      <c r="H2020" s="46">
        <v>45</v>
      </c>
      <c r="I2020" s="46">
        <v>1</v>
      </c>
      <c r="J2020" t="s">
        <v>141</v>
      </c>
      <c r="K2020" t="s">
        <v>131</v>
      </c>
      <c r="L2020" s="46">
        <v>2638</v>
      </c>
      <c r="M2020" s="46">
        <v>35</v>
      </c>
      <c r="N2020" s="46">
        <v>35.1</v>
      </c>
      <c r="O2020" s="46">
        <v>115</v>
      </c>
      <c r="P2020" s="46">
        <f t="shared" si="225"/>
        <v>1</v>
      </c>
      <c r="R2020" s="67" t="s">
        <v>1466</v>
      </c>
      <c r="S2020" s="67">
        <f>COUNTIF(Y$2:$Y$100,R2020)</f>
        <v>0</v>
      </c>
      <c r="V2020" s="67">
        <f t="shared" si="226"/>
        <v>0</v>
      </c>
      <c r="AB2020" t="s">
        <v>131</v>
      </c>
      <c r="AC2020" s="46">
        <v>2638</v>
      </c>
      <c r="AD2020" s="46">
        <v>35</v>
      </c>
      <c r="AE2020" s="46">
        <v>35.1</v>
      </c>
      <c r="AF2020" s="46">
        <v>115</v>
      </c>
      <c r="AH2020" s="70" t="str">
        <f t="shared" si="227"/>
        <v/>
      </c>
      <c r="AI2020" s="70" t="str">
        <f t="shared" si="228"/>
        <v/>
      </c>
      <c r="AJ2020" s="70" t="str">
        <f t="shared" si="229"/>
        <v>X</v>
      </c>
      <c r="AK2020" s="70" t="str" cm="1">
        <f t="array" ref="AK2020">_xlfn.IFS(AH2020&lt;&gt;"","1",AI2020&lt;&gt;"","2",AJ2020&lt;&gt;"","3")</f>
        <v>3</v>
      </c>
    </row>
    <row r="2021" spans="1:37" x14ac:dyDescent="0.25">
      <c r="A2021" t="s">
        <v>958</v>
      </c>
      <c r="B2021" t="s">
        <v>959</v>
      </c>
      <c r="C2021" s="67" t="str">
        <f t="shared" si="224"/>
        <v>Macey St. Lawrence</v>
      </c>
      <c r="D2021" s="71" t="str" cm="1">
        <f t="array" ref="D2021">_xlfn.IFS(AK2021="1",CONCATENATE(C2021,"Regional"),AK2021="2",CONCATENATE(C2021,"Sectional"),AK2021="3",CONCATENATE(C2021,COUNTIF($C$1:C2021,C2021)))</f>
        <v>Macey St. Lawrence2</v>
      </c>
      <c r="E2021" s="66">
        <v>45160.5625</v>
      </c>
      <c r="F2021" t="s">
        <v>2687</v>
      </c>
      <c r="G2021" s="46">
        <v>20</v>
      </c>
      <c r="H2021" s="46">
        <v>46</v>
      </c>
      <c r="I2021" s="46">
        <v>2</v>
      </c>
      <c r="J2021" t="s">
        <v>141</v>
      </c>
      <c r="K2021" t="s">
        <v>131</v>
      </c>
      <c r="L2021" s="46">
        <v>2638</v>
      </c>
      <c r="M2021" s="46">
        <v>35</v>
      </c>
      <c r="N2021" s="46">
        <v>35.1</v>
      </c>
      <c r="O2021" s="46">
        <v>115</v>
      </c>
      <c r="P2021" s="46">
        <f t="shared" si="225"/>
        <v>1</v>
      </c>
      <c r="R2021" s="67" t="s">
        <v>1474</v>
      </c>
      <c r="S2021" s="67">
        <f>COUNTIF(Y$2:$Y$100,R2021)</f>
        <v>0</v>
      </c>
      <c r="V2021" s="67">
        <f t="shared" si="226"/>
        <v>0</v>
      </c>
      <c r="AB2021" t="s">
        <v>131</v>
      </c>
      <c r="AC2021" s="46">
        <v>2638</v>
      </c>
      <c r="AD2021" s="46">
        <v>35</v>
      </c>
      <c r="AE2021" s="46">
        <v>35.1</v>
      </c>
      <c r="AF2021" s="46">
        <v>115</v>
      </c>
      <c r="AH2021" s="70" t="str">
        <f t="shared" si="227"/>
        <v/>
      </c>
      <c r="AI2021" s="70" t="str">
        <f t="shared" si="228"/>
        <v/>
      </c>
      <c r="AJ2021" s="70" t="str">
        <f t="shared" si="229"/>
        <v>X</v>
      </c>
      <c r="AK2021" s="70" t="str" cm="1">
        <f t="array" ref="AK2021">_xlfn.IFS(AH2021&lt;&gt;"","1",AI2021&lt;&gt;"","2",AJ2021&lt;&gt;"","3")</f>
        <v>3</v>
      </c>
    </row>
    <row r="2022" spans="1:37" x14ac:dyDescent="0.25">
      <c r="A2022" t="s">
        <v>950</v>
      </c>
      <c r="B2022" t="s">
        <v>628</v>
      </c>
      <c r="C2022" s="67" t="str">
        <f t="shared" si="224"/>
        <v>Angelina Dorshak</v>
      </c>
      <c r="D2022" s="71" t="str" cm="1">
        <f t="array" ref="D2022">_xlfn.IFS(AK2022="1",CONCATENATE(C2022,"Regional"),AK2022="2",CONCATENATE(C2022,"Sectional"),AK2022="3",CONCATENATE(C2022,COUNTIF($C$1:C2022,C2022)))</f>
        <v>Angelina Dorshak3</v>
      </c>
      <c r="E2022" s="66">
        <v>45160.5625</v>
      </c>
      <c r="F2022" t="s">
        <v>2687</v>
      </c>
      <c r="G2022" s="46">
        <v>20</v>
      </c>
      <c r="H2022" s="46">
        <v>46</v>
      </c>
      <c r="I2022" s="46">
        <v>2</v>
      </c>
      <c r="J2022" t="s">
        <v>141</v>
      </c>
      <c r="K2022" t="s">
        <v>131</v>
      </c>
      <c r="L2022" s="46">
        <v>2638</v>
      </c>
      <c r="M2022" s="46">
        <v>35</v>
      </c>
      <c r="N2022" s="46">
        <v>35.1</v>
      </c>
      <c r="O2022" s="46">
        <v>115</v>
      </c>
      <c r="P2022" s="46">
        <f t="shared" si="225"/>
        <v>1</v>
      </c>
      <c r="R2022" s="67" t="s">
        <v>1467</v>
      </c>
      <c r="S2022" s="67">
        <f>COUNTIF(Y$2:$Y$100,R2022)</f>
        <v>0</v>
      </c>
      <c r="V2022" s="67">
        <f t="shared" si="226"/>
        <v>0</v>
      </c>
      <c r="AB2022" t="s">
        <v>131</v>
      </c>
      <c r="AC2022" s="46">
        <v>2638</v>
      </c>
      <c r="AD2022" s="46">
        <v>35</v>
      </c>
      <c r="AE2022" s="46">
        <v>35.1</v>
      </c>
      <c r="AF2022" s="46">
        <v>115</v>
      </c>
      <c r="AH2022" s="70" t="str">
        <f t="shared" si="227"/>
        <v/>
      </c>
      <c r="AI2022" s="70" t="str">
        <f t="shared" si="228"/>
        <v/>
      </c>
      <c r="AJ2022" s="70" t="str">
        <f t="shared" si="229"/>
        <v>X</v>
      </c>
      <c r="AK2022" s="70" t="str" cm="1">
        <f t="array" ref="AK2022">_xlfn.IFS(AH2022&lt;&gt;"","1",AI2022&lt;&gt;"","2",AJ2022&lt;&gt;"","3")</f>
        <v>3</v>
      </c>
    </row>
    <row r="2023" spans="1:37" x14ac:dyDescent="0.25">
      <c r="A2023" t="s">
        <v>1129</v>
      </c>
      <c r="B2023" t="s">
        <v>528</v>
      </c>
      <c r="C2023" s="67" t="str">
        <f t="shared" si="224"/>
        <v>Kate Forton</v>
      </c>
      <c r="D2023" s="71" t="str" cm="1">
        <f t="array" ref="D2023">_xlfn.IFS(AK2023="1",CONCATENATE(C2023,"Regional"),AK2023="2",CONCATENATE(C2023,"Sectional"),AK2023="3",CONCATENATE(C2023,COUNTIF($C$1:C2023,C2023)))</f>
        <v>Kate Forton2</v>
      </c>
      <c r="E2023" s="66">
        <v>45160.5625</v>
      </c>
      <c r="F2023" t="s">
        <v>2687</v>
      </c>
      <c r="G2023" s="46">
        <v>20</v>
      </c>
      <c r="H2023" s="46">
        <v>47</v>
      </c>
      <c r="I2023" s="46">
        <v>4</v>
      </c>
      <c r="J2023" t="s">
        <v>141</v>
      </c>
      <c r="K2023" t="s">
        <v>131</v>
      </c>
      <c r="L2023" s="46">
        <v>2638</v>
      </c>
      <c r="M2023" s="46">
        <v>35</v>
      </c>
      <c r="N2023" s="46">
        <v>35.1</v>
      </c>
      <c r="O2023" s="46">
        <v>115</v>
      </c>
      <c r="P2023" s="46">
        <f t="shared" si="225"/>
        <v>1</v>
      </c>
      <c r="R2023" s="67" t="s">
        <v>1600</v>
      </c>
      <c r="S2023" s="67">
        <f>COUNTIF(Y$2:$Y$100,R2023)</f>
        <v>0</v>
      </c>
      <c r="V2023" s="67">
        <f t="shared" si="226"/>
        <v>0</v>
      </c>
      <c r="AB2023" t="s">
        <v>131</v>
      </c>
      <c r="AC2023" s="46">
        <v>2638</v>
      </c>
      <c r="AD2023" s="46">
        <v>35</v>
      </c>
      <c r="AE2023" s="46">
        <v>35.1</v>
      </c>
      <c r="AF2023" s="46">
        <v>115</v>
      </c>
      <c r="AH2023" s="70" t="str">
        <f t="shared" si="227"/>
        <v/>
      </c>
      <c r="AI2023" s="70" t="str">
        <f t="shared" si="228"/>
        <v/>
      </c>
      <c r="AJ2023" s="70" t="str">
        <f t="shared" si="229"/>
        <v>X</v>
      </c>
      <c r="AK2023" s="70" t="str" cm="1">
        <f t="array" ref="AK2023">_xlfn.IFS(AH2023&lt;&gt;"","1",AI2023&lt;&gt;"","2",AJ2023&lt;&gt;"","3")</f>
        <v>3</v>
      </c>
    </row>
    <row r="2024" spans="1:37" x14ac:dyDescent="0.25">
      <c r="A2024" t="s">
        <v>2102</v>
      </c>
      <c r="B2024" t="s">
        <v>2103</v>
      </c>
      <c r="C2024" s="67" t="str">
        <f t="shared" si="224"/>
        <v>Vanhi Chava</v>
      </c>
      <c r="D2024" s="71" t="str" cm="1">
        <f t="array" ref="D2024">_xlfn.IFS(AK2024="1",CONCATENATE(C2024,"Regional"),AK2024="2",CONCATENATE(C2024,"Sectional"),AK2024="3",CONCATENATE(C2024,COUNTIF($C$1:C2024,C2024)))</f>
        <v>Vanhi Chava3</v>
      </c>
      <c r="E2024" s="66">
        <v>45160.5625</v>
      </c>
      <c r="F2024" t="s">
        <v>2687</v>
      </c>
      <c r="G2024" s="46">
        <v>20</v>
      </c>
      <c r="H2024" s="46">
        <v>49</v>
      </c>
      <c r="I2024" s="46">
        <v>5</v>
      </c>
      <c r="J2024" t="s">
        <v>141</v>
      </c>
      <c r="K2024" t="s">
        <v>131</v>
      </c>
      <c r="L2024" s="46">
        <v>2638</v>
      </c>
      <c r="M2024" s="46">
        <v>35</v>
      </c>
      <c r="N2024" s="46">
        <v>35.1</v>
      </c>
      <c r="O2024" s="46">
        <v>115</v>
      </c>
      <c r="P2024" s="46">
        <f t="shared" si="225"/>
        <v>1</v>
      </c>
      <c r="R2024" s="67" t="s">
        <v>3127</v>
      </c>
      <c r="S2024" s="67">
        <f>COUNTIF(Y$2:$Y$100,R2024)</f>
        <v>0</v>
      </c>
      <c r="V2024" s="67">
        <f t="shared" si="226"/>
        <v>0</v>
      </c>
      <c r="AB2024" t="s">
        <v>131</v>
      </c>
      <c r="AC2024" s="46">
        <v>2638</v>
      </c>
      <c r="AD2024" s="46">
        <v>35</v>
      </c>
      <c r="AE2024" s="46">
        <v>35.1</v>
      </c>
      <c r="AF2024" s="46">
        <v>115</v>
      </c>
      <c r="AH2024" s="70" t="str">
        <f t="shared" si="227"/>
        <v/>
      </c>
      <c r="AI2024" s="70" t="str">
        <f t="shared" si="228"/>
        <v/>
      </c>
      <c r="AJ2024" s="70" t="str">
        <f t="shared" si="229"/>
        <v>X</v>
      </c>
      <c r="AK2024" s="70" t="str" cm="1">
        <f t="array" ref="AK2024">_xlfn.IFS(AH2024&lt;&gt;"","1",AI2024&lt;&gt;"","2",AJ2024&lt;&gt;"","3")</f>
        <v>3</v>
      </c>
    </row>
    <row r="2025" spans="1:37" x14ac:dyDescent="0.25">
      <c r="A2025" t="s">
        <v>951</v>
      </c>
      <c r="B2025" t="s">
        <v>539</v>
      </c>
      <c r="C2025" s="67" t="str">
        <f t="shared" si="224"/>
        <v>Maggie Blank</v>
      </c>
      <c r="D2025" s="71" t="str" cm="1">
        <f t="array" ref="D2025">_xlfn.IFS(AK2025="1",CONCATENATE(C2025,"Regional"),AK2025="2",CONCATENATE(C2025,"Sectional"),AK2025="3",CONCATENATE(C2025,COUNTIF($C$1:C2025,C2025)))</f>
        <v>Maggie Blank3</v>
      </c>
      <c r="E2025" s="66">
        <v>45160.5625</v>
      </c>
      <c r="F2025" t="s">
        <v>2687</v>
      </c>
      <c r="G2025" s="46">
        <v>20</v>
      </c>
      <c r="H2025" s="46">
        <v>50</v>
      </c>
      <c r="I2025" s="46">
        <v>6</v>
      </c>
      <c r="J2025" t="s">
        <v>141</v>
      </c>
      <c r="K2025" t="s">
        <v>131</v>
      </c>
      <c r="L2025" s="46">
        <v>2638</v>
      </c>
      <c r="M2025" s="46">
        <v>35</v>
      </c>
      <c r="N2025" s="46">
        <v>35.1</v>
      </c>
      <c r="O2025" s="46">
        <v>115</v>
      </c>
      <c r="P2025" s="46">
        <f t="shared" si="225"/>
        <v>1</v>
      </c>
      <c r="R2025" s="67" t="s">
        <v>1468</v>
      </c>
      <c r="S2025" s="67">
        <f>COUNTIF(Y$2:$Y$100,R2025)</f>
        <v>0</v>
      </c>
      <c r="V2025" s="67">
        <f t="shared" si="226"/>
        <v>0</v>
      </c>
      <c r="AB2025" t="s">
        <v>131</v>
      </c>
      <c r="AC2025" s="46">
        <v>2638</v>
      </c>
      <c r="AD2025" s="46">
        <v>35</v>
      </c>
      <c r="AE2025" s="46">
        <v>35.1</v>
      </c>
      <c r="AF2025" s="46">
        <v>115</v>
      </c>
      <c r="AH2025" s="70" t="str">
        <f t="shared" si="227"/>
        <v/>
      </c>
      <c r="AI2025" s="70" t="str">
        <f t="shared" si="228"/>
        <v/>
      </c>
      <c r="AJ2025" s="70" t="str">
        <f t="shared" si="229"/>
        <v>X</v>
      </c>
      <c r="AK2025" s="70" t="str" cm="1">
        <f t="array" ref="AK2025">_xlfn.IFS(AH2025&lt;&gt;"","1",AI2025&lt;&gt;"","2",AJ2025&lt;&gt;"","3")</f>
        <v>3</v>
      </c>
    </row>
    <row r="2026" spans="1:37" x14ac:dyDescent="0.25">
      <c r="A2026" t="s">
        <v>2115</v>
      </c>
      <c r="B2026" t="s">
        <v>371</v>
      </c>
      <c r="C2026" s="67" t="str">
        <f t="shared" si="224"/>
        <v>Abby Hajewski</v>
      </c>
      <c r="D2026" s="71" t="str" cm="1">
        <f t="array" ref="D2026">_xlfn.IFS(AK2026="1",CONCATENATE(C2026,"Regional"),AK2026="2",CONCATENATE(C2026,"Sectional"),AK2026="3",CONCATENATE(C2026,COUNTIF($C$1:C2026,C2026)))</f>
        <v>Abby Hajewski1</v>
      </c>
      <c r="E2026" s="66">
        <v>45160.5625</v>
      </c>
      <c r="F2026" t="s">
        <v>2687</v>
      </c>
      <c r="G2026" s="46">
        <v>20</v>
      </c>
      <c r="H2026" s="46">
        <v>51</v>
      </c>
      <c r="I2026" s="46">
        <v>7</v>
      </c>
      <c r="J2026" t="s">
        <v>141</v>
      </c>
      <c r="K2026" t="s">
        <v>131</v>
      </c>
      <c r="L2026" s="46">
        <v>2638</v>
      </c>
      <c r="M2026" s="46">
        <v>35</v>
      </c>
      <c r="N2026" s="46">
        <v>35.1</v>
      </c>
      <c r="O2026" s="46">
        <v>115</v>
      </c>
      <c r="P2026" s="46">
        <f t="shared" si="225"/>
        <v>1</v>
      </c>
      <c r="R2026" s="67" t="s">
        <v>3141</v>
      </c>
      <c r="S2026" s="67">
        <f>COUNTIF(Y$2:$Y$100,R2026)</f>
        <v>0</v>
      </c>
      <c r="V2026" s="67">
        <f t="shared" si="226"/>
        <v>0</v>
      </c>
      <c r="AB2026" t="s">
        <v>131</v>
      </c>
      <c r="AC2026" s="46">
        <v>2638</v>
      </c>
      <c r="AD2026" s="46">
        <v>35</v>
      </c>
      <c r="AE2026" s="46">
        <v>35.1</v>
      </c>
      <c r="AF2026" s="46">
        <v>115</v>
      </c>
      <c r="AH2026" s="70" t="str">
        <f t="shared" si="227"/>
        <v/>
      </c>
      <c r="AI2026" s="70" t="str">
        <f t="shared" si="228"/>
        <v/>
      </c>
      <c r="AJ2026" s="70" t="str">
        <f t="shared" si="229"/>
        <v>X</v>
      </c>
      <c r="AK2026" s="70" t="str" cm="1">
        <f t="array" ref="AK2026">_xlfn.IFS(AH2026&lt;&gt;"","1",AI2026&lt;&gt;"","2",AJ2026&lt;&gt;"","3")</f>
        <v>3</v>
      </c>
    </row>
    <row r="2027" spans="1:37" x14ac:dyDescent="0.25">
      <c r="A2027" t="s">
        <v>294</v>
      </c>
      <c r="B2027" t="s">
        <v>528</v>
      </c>
      <c r="C2027" s="67" t="str">
        <f t="shared" si="224"/>
        <v>Kate Lang</v>
      </c>
      <c r="D2027" s="71" t="str" cm="1">
        <f t="array" ref="D2027">_xlfn.IFS(AK2027="1",CONCATENATE(C2027,"Regional"),AK2027="2",CONCATENATE(C2027,"Sectional"),AK2027="3",CONCATENATE(C2027,COUNTIF($C$1:C2027,C2027)))</f>
        <v>Kate Lang3</v>
      </c>
      <c r="E2027" s="66">
        <v>45160.5625</v>
      </c>
      <c r="F2027" t="s">
        <v>2687</v>
      </c>
      <c r="G2027" s="46">
        <v>20</v>
      </c>
      <c r="H2027" s="46">
        <v>52</v>
      </c>
      <c r="I2027" s="46">
        <v>8</v>
      </c>
      <c r="J2027" t="s">
        <v>141</v>
      </c>
      <c r="K2027" t="s">
        <v>131</v>
      </c>
      <c r="L2027" s="46">
        <v>2638</v>
      </c>
      <c r="M2027" s="46">
        <v>35</v>
      </c>
      <c r="N2027" s="46">
        <v>35.1</v>
      </c>
      <c r="O2027" s="46">
        <v>115</v>
      </c>
      <c r="P2027" s="46">
        <f t="shared" si="225"/>
        <v>1</v>
      </c>
      <c r="R2027" s="67" t="s">
        <v>3128</v>
      </c>
      <c r="S2027" s="67">
        <f>COUNTIF(Y$2:$Y$100,R2027)</f>
        <v>0</v>
      </c>
      <c r="V2027" s="67">
        <f t="shared" si="226"/>
        <v>0</v>
      </c>
      <c r="AB2027" t="s">
        <v>131</v>
      </c>
      <c r="AC2027" s="46">
        <v>2638</v>
      </c>
      <c r="AD2027" s="46">
        <v>35</v>
      </c>
      <c r="AE2027" s="46">
        <v>35.1</v>
      </c>
      <c r="AF2027" s="46">
        <v>115</v>
      </c>
      <c r="AH2027" s="70" t="str">
        <f t="shared" si="227"/>
        <v/>
      </c>
      <c r="AI2027" s="70" t="str">
        <f t="shared" si="228"/>
        <v/>
      </c>
      <c r="AJ2027" s="70" t="str">
        <f t="shared" si="229"/>
        <v>X</v>
      </c>
      <c r="AK2027" s="70" t="str" cm="1">
        <f t="array" ref="AK2027">_xlfn.IFS(AH2027&lt;&gt;"","1",AI2027&lt;&gt;"","2",AJ2027&lt;&gt;"","3")</f>
        <v>3</v>
      </c>
    </row>
    <row r="2028" spans="1:37" x14ac:dyDescent="0.25">
      <c r="A2028" t="s">
        <v>1120</v>
      </c>
      <c r="B2028" t="s">
        <v>408</v>
      </c>
      <c r="C2028" s="67" t="str">
        <f t="shared" si="224"/>
        <v>Mya Kulwicki</v>
      </c>
      <c r="D2028" s="71" t="str" cm="1">
        <f t="array" ref="D2028">_xlfn.IFS(AK2028="1",CONCATENATE(C2028,"Regional"),AK2028="2",CONCATENATE(C2028,"Sectional"),AK2028="3",CONCATENATE(C2028,COUNTIF($C$1:C2028,C2028)))</f>
        <v>Mya Kulwicki3</v>
      </c>
      <c r="E2028" s="66">
        <v>45160.5625</v>
      </c>
      <c r="F2028" t="s">
        <v>2687</v>
      </c>
      <c r="G2028" s="46">
        <v>20</v>
      </c>
      <c r="H2028" s="46">
        <v>52</v>
      </c>
      <c r="I2028" s="46">
        <v>8</v>
      </c>
      <c r="J2028" t="s">
        <v>141</v>
      </c>
      <c r="K2028" t="s">
        <v>131</v>
      </c>
      <c r="L2028" s="46">
        <v>2638</v>
      </c>
      <c r="M2028" s="46">
        <v>35</v>
      </c>
      <c r="N2028" s="46">
        <v>35.1</v>
      </c>
      <c r="O2028" s="46">
        <v>115</v>
      </c>
      <c r="P2028" s="46">
        <f t="shared" si="225"/>
        <v>1</v>
      </c>
      <c r="R2028" s="67" t="s">
        <v>1588</v>
      </c>
      <c r="S2028" s="67">
        <f>COUNTIF(Y$2:$Y$100,R2028)</f>
        <v>0</v>
      </c>
      <c r="V2028" s="67">
        <f t="shared" si="226"/>
        <v>0</v>
      </c>
      <c r="AB2028" t="s">
        <v>131</v>
      </c>
      <c r="AC2028" s="46">
        <v>2638</v>
      </c>
      <c r="AD2028" s="46">
        <v>35</v>
      </c>
      <c r="AE2028" s="46">
        <v>35.1</v>
      </c>
      <c r="AF2028" s="46">
        <v>115</v>
      </c>
      <c r="AH2028" s="70" t="str">
        <f t="shared" si="227"/>
        <v/>
      </c>
      <c r="AI2028" s="70" t="str">
        <f t="shared" si="228"/>
        <v/>
      </c>
      <c r="AJ2028" s="70" t="str">
        <f t="shared" si="229"/>
        <v>X</v>
      </c>
      <c r="AK2028" s="70" t="str" cm="1">
        <f t="array" ref="AK2028">_xlfn.IFS(AH2028&lt;&gt;"","1",AI2028&lt;&gt;"","2",AJ2028&lt;&gt;"","3")</f>
        <v>3</v>
      </c>
    </row>
    <row r="2029" spans="1:37" x14ac:dyDescent="0.25">
      <c r="A2029" t="s">
        <v>1694</v>
      </c>
      <c r="B2029" t="s">
        <v>911</v>
      </c>
      <c r="C2029" s="67" t="str">
        <f t="shared" si="224"/>
        <v>Kiley Clarquist</v>
      </c>
      <c r="D2029" s="71" t="str" cm="1">
        <f t="array" ref="D2029">_xlfn.IFS(AK2029="1",CONCATENATE(C2029,"Regional"),AK2029="2",CONCATENATE(C2029,"Sectional"),AK2029="3",CONCATENATE(C2029,COUNTIF($C$1:C2029,C2029)))</f>
        <v>Kiley Clarquist3</v>
      </c>
      <c r="E2029" s="66">
        <v>45160.5625</v>
      </c>
      <c r="F2029" t="s">
        <v>2687</v>
      </c>
      <c r="G2029" s="46">
        <v>20</v>
      </c>
      <c r="H2029" s="46">
        <v>55</v>
      </c>
      <c r="I2029" s="46">
        <v>10</v>
      </c>
      <c r="J2029" t="s">
        <v>141</v>
      </c>
      <c r="K2029" t="s">
        <v>131</v>
      </c>
      <c r="L2029" s="46">
        <v>2638</v>
      </c>
      <c r="M2029" s="46">
        <v>35</v>
      </c>
      <c r="N2029" s="46">
        <v>35.1</v>
      </c>
      <c r="O2029" s="46">
        <v>115</v>
      </c>
      <c r="P2029" s="46">
        <f t="shared" si="225"/>
        <v>1</v>
      </c>
      <c r="R2029" s="67" t="s">
        <v>3587</v>
      </c>
      <c r="S2029" s="67">
        <f>COUNTIF(Y$2:$Y$100,R2029)</f>
        <v>0</v>
      </c>
      <c r="V2029" s="67">
        <f t="shared" si="226"/>
        <v>0</v>
      </c>
      <c r="AB2029" t="s">
        <v>131</v>
      </c>
      <c r="AC2029" s="46">
        <v>2638</v>
      </c>
      <c r="AD2029" s="46">
        <v>35</v>
      </c>
      <c r="AE2029" s="46">
        <v>35.1</v>
      </c>
      <c r="AF2029" s="46">
        <v>115</v>
      </c>
      <c r="AH2029" s="70" t="str">
        <f t="shared" si="227"/>
        <v/>
      </c>
      <c r="AI2029" s="70" t="str">
        <f t="shared" si="228"/>
        <v/>
      </c>
      <c r="AJ2029" s="70" t="str">
        <f t="shared" si="229"/>
        <v>X</v>
      </c>
      <c r="AK2029" s="70" t="str" cm="1">
        <f t="array" ref="AK2029">_xlfn.IFS(AH2029&lt;&gt;"","1",AI2029&lt;&gt;"","2",AJ2029&lt;&gt;"","3")</f>
        <v>3</v>
      </c>
    </row>
    <row r="2030" spans="1:37" x14ac:dyDescent="0.25">
      <c r="A2030" t="s">
        <v>1722</v>
      </c>
      <c r="B2030" t="s">
        <v>362</v>
      </c>
      <c r="C2030" s="67" t="str">
        <f t="shared" si="224"/>
        <v>Emma Campeau</v>
      </c>
      <c r="D2030" s="71" t="str" cm="1">
        <f t="array" ref="D2030">_xlfn.IFS(AK2030="1",CONCATENATE(C2030,"Regional"),AK2030="2",CONCATENATE(C2030,"Sectional"),AK2030="3",CONCATENATE(C2030,COUNTIF($C$1:C2030,C2030)))</f>
        <v>Emma Campeau3</v>
      </c>
      <c r="E2030" s="66">
        <v>45160.5625</v>
      </c>
      <c r="F2030" t="s">
        <v>2687</v>
      </c>
      <c r="G2030" s="46">
        <v>20</v>
      </c>
      <c r="H2030" s="46">
        <v>60</v>
      </c>
      <c r="I2030" s="46">
        <v>11</v>
      </c>
      <c r="J2030" t="s">
        <v>141</v>
      </c>
      <c r="K2030" t="s">
        <v>131</v>
      </c>
      <c r="L2030" s="46">
        <v>2638</v>
      </c>
      <c r="M2030" s="46">
        <v>35</v>
      </c>
      <c r="N2030" s="46">
        <v>35.1</v>
      </c>
      <c r="O2030" s="46">
        <v>115</v>
      </c>
      <c r="P2030" s="46">
        <f t="shared" si="225"/>
        <v>1</v>
      </c>
      <c r="R2030" s="67" t="s">
        <v>3588</v>
      </c>
      <c r="S2030" s="67">
        <f>COUNTIF(Y$2:$Y$100,R2030)</f>
        <v>0</v>
      </c>
      <c r="V2030" s="67">
        <f t="shared" si="226"/>
        <v>0</v>
      </c>
      <c r="AB2030" t="s">
        <v>131</v>
      </c>
      <c r="AC2030" s="46">
        <v>2638</v>
      </c>
      <c r="AD2030" s="46">
        <v>35</v>
      </c>
      <c r="AE2030" s="46">
        <v>35.1</v>
      </c>
      <c r="AF2030" s="46">
        <v>115</v>
      </c>
      <c r="AH2030" s="70" t="str">
        <f t="shared" si="227"/>
        <v/>
      </c>
      <c r="AI2030" s="70" t="str">
        <f t="shared" si="228"/>
        <v/>
      </c>
      <c r="AJ2030" s="70" t="str">
        <f t="shared" si="229"/>
        <v>X</v>
      </c>
      <c r="AK2030" s="70" t="str" cm="1">
        <f t="array" ref="AK2030">_xlfn.IFS(AH2030&lt;&gt;"","1",AI2030&lt;&gt;"","2",AJ2030&lt;&gt;"","3")</f>
        <v>3</v>
      </c>
    </row>
    <row r="2031" spans="1:37" x14ac:dyDescent="0.25">
      <c r="A2031" t="s">
        <v>1116</v>
      </c>
      <c r="B2031" t="s">
        <v>185</v>
      </c>
      <c r="C2031" s="67" t="str">
        <f t="shared" si="224"/>
        <v>Caden Reger</v>
      </c>
      <c r="D2031" s="71" t="str" cm="1">
        <f t="array" ref="D2031">_xlfn.IFS(AK2031="1",CONCATENATE(C2031,"Regional"),AK2031="2",CONCATENATE(C2031,"Sectional"),AK2031="3",CONCATENATE(C2031,COUNTIF($C$1:C2031,C2031)))</f>
        <v>Caden Reger2</v>
      </c>
      <c r="E2031" s="66">
        <v>45160.5625</v>
      </c>
      <c r="F2031" t="s">
        <v>2687</v>
      </c>
      <c r="G2031" s="46">
        <v>20</v>
      </c>
      <c r="H2031" s="46">
        <v>60</v>
      </c>
      <c r="I2031" s="46">
        <v>11</v>
      </c>
      <c r="J2031" t="s">
        <v>141</v>
      </c>
      <c r="K2031" t="s">
        <v>131</v>
      </c>
      <c r="L2031" s="46">
        <v>2638</v>
      </c>
      <c r="M2031" s="46">
        <v>35</v>
      </c>
      <c r="N2031" s="46">
        <v>35.1</v>
      </c>
      <c r="O2031" s="46">
        <v>115</v>
      </c>
      <c r="P2031" s="46">
        <f t="shared" si="225"/>
        <v>1</v>
      </c>
      <c r="R2031" s="67" t="s">
        <v>1597</v>
      </c>
      <c r="S2031" s="67">
        <f>COUNTIF(Y$2:$Y$100,R2031)</f>
        <v>0</v>
      </c>
      <c r="V2031" s="67">
        <f t="shared" si="226"/>
        <v>0</v>
      </c>
      <c r="AB2031" t="s">
        <v>131</v>
      </c>
      <c r="AC2031" s="46">
        <v>2638</v>
      </c>
      <c r="AD2031" s="46">
        <v>35</v>
      </c>
      <c r="AE2031" s="46">
        <v>35.1</v>
      </c>
      <c r="AF2031" s="46">
        <v>115</v>
      </c>
      <c r="AH2031" s="70" t="str">
        <f t="shared" si="227"/>
        <v/>
      </c>
      <c r="AI2031" s="70" t="str">
        <f t="shared" si="228"/>
        <v/>
      </c>
      <c r="AJ2031" s="70" t="str">
        <f t="shared" si="229"/>
        <v>X</v>
      </c>
      <c r="AK2031" s="70" t="str" cm="1">
        <f t="array" ref="AK2031">_xlfn.IFS(AH2031&lt;&gt;"","1",AI2031&lt;&gt;"","2",AJ2031&lt;&gt;"","3")</f>
        <v>3</v>
      </c>
    </row>
    <row r="2032" spans="1:37" x14ac:dyDescent="0.25">
      <c r="A2032" t="s">
        <v>960</v>
      </c>
      <c r="B2032" t="s">
        <v>449</v>
      </c>
      <c r="C2032" s="67" t="str">
        <f t="shared" si="224"/>
        <v>Vivian Huang</v>
      </c>
      <c r="D2032" s="71" t="str" cm="1">
        <f t="array" ref="D2032">_xlfn.IFS(AK2032="1",CONCATENATE(C2032,"Regional"),AK2032="2",CONCATENATE(C2032,"Sectional"),AK2032="3",CONCATENATE(C2032,COUNTIF($C$1:C2032,C2032)))</f>
        <v>Vivian Huang2</v>
      </c>
      <c r="E2032" s="66">
        <v>45160.5625</v>
      </c>
      <c r="F2032" t="s">
        <v>2687</v>
      </c>
      <c r="G2032" s="46">
        <v>20</v>
      </c>
      <c r="H2032" s="46">
        <v>62</v>
      </c>
      <c r="I2032" s="46">
        <v>13</v>
      </c>
      <c r="J2032" t="s">
        <v>141</v>
      </c>
      <c r="K2032" t="s">
        <v>131</v>
      </c>
      <c r="L2032" s="46">
        <v>2638</v>
      </c>
      <c r="M2032" s="46">
        <v>35</v>
      </c>
      <c r="N2032" s="46">
        <v>35.1</v>
      </c>
      <c r="O2032" s="46">
        <v>115</v>
      </c>
      <c r="P2032" s="46">
        <f t="shared" si="225"/>
        <v>1</v>
      </c>
      <c r="R2032" s="67" t="s">
        <v>1475</v>
      </c>
      <c r="S2032" s="67">
        <f>COUNTIF(Y$2:$Y$100,R2032)</f>
        <v>0</v>
      </c>
      <c r="V2032" s="67">
        <f t="shared" si="226"/>
        <v>0</v>
      </c>
      <c r="AB2032" t="s">
        <v>131</v>
      </c>
      <c r="AC2032" s="46">
        <v>2638</v>
      </c>
      <c r="AD2032" s="46">
        <v>35</v>
      </c>
      <c r="AE2032" s="46">
        <v>35.1</v>
      </c>
      <c r="AF2032" s="46">
        <v>115</v>
      </c>
      <c r="AH2032" s="70" t="str">
        <f t="shared" si="227"/>
        <v/>
      </c>
      <c r="AI2032" s="70" t="str">
        <f t="shared" si="228"/>
        <v/>
      </c>
      <c r="AJ2032" s="70" t="str">
        <f t="shared" si="229"/>
        <v>X</v>
      </c>
      <c r="AK2032" s="70" t="str" cm="1">
        <f t="array" ref="AK2032">_xlfn.IFS(AH2032&lt;&gt;"","1",AI2032&lt;&gt;"","2",AJ2032&lt;&gt;"","3")</f>
        <v>3</v>
      </c>
    </row>
    <row r="2033" spans="1:37" x14ac:dyDescent="0.25">
      <c r="A2033" t="s">
        <v>186</v>
      </c>
      <c r="B2033" t="s">
        <v>542</v>
      </c>
      <c r="C2033" s="67" t="str">
        <f t="shared" si="224"/>
        <v>Jenna Anderson</v>
      </c>
      <c r="D2033" s="71" t="str" cm="1">
        <f t="array" ref="D2033">_xlfn.IFS(AK2033="1",CONCATENATE(C2033,"Regional"),AK2033="2",CONCATENATE(C2033,"Sectional"),AK2033="3",CONCATENATE(C2033,COUNTIF($C$1:C2033,C2033)))</f>
        <v>Jenna Anderson3</v>
      </c>
      <c r="E2033" s="66">
        <v>45160.5625</v>
      </c>
      <c r="F2033" t="s">
        <v>2687</v>
      </c>
      <c r="G2033" s="46">
        <v>20</v>
      </c>
      <c r="H2033" s="46">
        <v>62</v>
      </c>
      <c r="I2033" s="46">
        <v>13</v>
      </c>
      <c r="J2033" t="s">
        <v>141</v>
      </c>
      <c r="K2033" t="s">
        <v>131</v>
      </c>
      <c r="L2033" s="46">
        <v>2638</v>
      </c>
      <c r="M2033" s="46">
        <v>35</v>
      </c>
      <c r="N2033" s="46">
        <v>35.1</v>
      </c>
      <c r="O2033" s="46">
        <v>115</v>
      </c>
      <c r="P2033" s="46">
        <f t="shared" si="225"/>
        <v>1</v>
      </c>
      <c r="R2033" s="67" t="s">
        <v>3142</v>
      </c>
      <c r="S2033" s="67">
        <f>COUNTIF(Y$2:$Y$100,R2033)</f>
        <v>0</v>
      </c>
      <c r="V2033" s="67">
        <f t="shared" si="226"/>
        <v>0</v>
      </c>
      <c r="AB2033" t="s">
        <v>131</v>
      </c>
      <c r="AC2033" s="46">
        <v>2638</v>
      </c>
      <c r="AD2033" s="46">
        <v>35</v>
      </c>
      <c r="AE2033" s="46">
        <v>35.1</v>
      </c>
      <c r="AF2033" s="46">
        <v>115</v>
      </c>
      <c r="AH2033" s="70" t="str">
        <f t="shared" si="227"/>
        <v/>
      </c>
      <c r="AI2033" s="70" t="str">
        <f t="shared" si="228"/>
        <v/>
      </c>
      <c r="AJ2033" s="70" t="str">
        <f t="shared" si="229"/>
        <v>X</v>
      </c>
      <c r="AK2033" s="70" t="str" cm="1">
        <f t="array" ref="AK2033">_xlfn.IFS(AH2033&lt;&gt;"","1",AI2033&lt;&gt;"","2",AJ2033&lt;&gt;"","3")</f>
        <v>3</v>
      </c>
    </row>
    <row r="2034" spans="1:37" x14ac:dyDescent="0.25">
      <c r="A2034" t="s">
        <v>1723</v>
      </c>
      <c r="B2034" t="s">
        <v>277</v>
      </c>
      <c r="C2034" s="67" t="str">
        <f t="shared" si="224"/>
        <v>Peyton Yoder</v>
      </c>
      <c r="D2034" s="71" t="str" cm="1">
        <f t="array" ref="D2034">_xlfn.IFS(AK2034="1",CONCATENATE(C2034,"Regional"),AK2034="2",CONCATENATE(C2034,"Sectional"),AK2034="3",CONCATENATE(C2034,COUNTIF($C$1:C2034,C2034)))</f>
        <v>Peyton Yoder2</v>
      </c>
      <c r="E2034" s="66">
        <v>45160.5625</v>
      </c>
      <c r="F2034" t="s">
        <v>2687</v>
      </c>
      <c r="G2034" s="46">
        <v>20</v>
      </c>
      <c r="H2034" s="46">
        <v>65</v>
      </c>
      <c r="I2034" s="46">
        <v>15</v>
      </c>
      <c r="J2034" t="s">
        <v>141</v>
      </c>
      <c r="K2034" t="s">
        <v>131</v>
      </c>
      <c r="L2034" s="46">
        <v>2638</v>
      </c>
      <c r="M2034" s="46">
        <v>35</v>
      </c>
      <c r="N2034" s="46">
        <v>35.1</v>
      </c>
      <c r="O2034" s="46">
        <v>115</v>
      </c>
      <c r="P2034" s="46">
        <f t="shared" si="225"/>
        <v>1</v>
      </c>
      <c r="R2034" s="67" t="s">
        <v>3586</v>
      </c>
      <c r="S2034" s="67">
        <f>COUNTIF(Y$2:$Y$100,R2034)</f>
        <v>0</v>
      </c>
      <c r="V2034" s="67">
        <f t="shared" si="226"/>
        <v>0</v>
      </c>
      <c r="AB2034" t="s">
        <v>131</v>
      </c>
      <c r="AC2034" s="46">
        <v>2638</v>
      </c>
      <c r="AD2034" s="46">
        <v>35</v>
      </c>
      <c r="AE2034" s="46">
        <v>35.1</v>
      </c>
      <c r="AF2034" s="46">
        <v>115</v>
      </c>
      <c r="AH2034" s="70" t="str">
        <f t="shared" si="227"/>
        <v/>
      </c>
      <c r="AI2034" s="70" t="str">
        <f t="shared" si="228"/>
        <v/>
      </c>
      <c r="AJ2034" s="70" t="str">
        <f t="shared" si="229"/>
        <v>X</v>
      </c>
      <c r="AK2034" s="70" t="str" cm="1">
        <f t="array" ref="AK2034">_xlfn.IFS(AH2034&lt;&gt;"","1",AI2034&lt;&gt;"","2",AJ2034&lt;&gt;"","3")</f>
        <v>3</v>
      </c>
    </row>
    <row r="2035" spans="1:37" x14ac:dyDescent="0.25">
      <c r="A2035" t="s">
        <v>1128</v>
      </c>
      <c r="B2035" t="s">
        <v>840</v>
      </c>
      <c r="C2035" s="67" t="str">
        <f t="shared" si="224"/>
        <v>Charlotte Neuenfeldt</v>
      </c>
      <c r="D2035" s="71" t="str" cm="1">
        <f t="array" ref="D2035">_xlfn.IFS(AK2035="1",CONCATENATE(C2035,"Regional"),AK2035="2",CONCATENATE(C2035,"Sectional"),AK2035="3",CONCATENATE(C2035,COUNTIF($C$1:C2035,C2035)))</f>
        <v>Charlotte Neuenfeldt2</v>
      </c>
      <c r="E2035" s="66">
        <v>45160.5625</v>
      </c>
      <c r="F2035" t="s">
        <v>2687</v>
      </c>
      <c r="G2035" s="46">
        <v>20</v>
      </c>
      <c r="H2035" s="46">
        <v>65</v>
      </c>
      <c r="I2035" s="46">
        <v>15</v>
      </c>
      <c r="J2035" t="s">
        <v>141</v>
      </c>
      <c r="K2035" t="s">
        <v>131</v>
      </c>
      <c r="L2035" s="46">
        <v>2638</v>
      </c>
      <c r="M2035" s="46">
        <v>35</v>
      </c>
      <c r="N2035" s="46">
        <v>35.1</v>
      </c>
      <c r="O2035" s="46">
        <v>115</v>
      </c>
      <c r="P2035" s="46">
        <f t="shared" si="225"/>
        <v>1</v>
      </c>
      <c r="R2035" s="67" t="s">
        <v>1598</v>
      </c>
      <c r="S2035" s="67">
        <f>COUNTIF(Y$2:$Y$100,R2035)</f>
        <v>0</v>
      </c>
      <c r="V2035" s="67">
        <f t="shared" si="226"/>
        <v>0</v>
      </c>
      <c r="AB2035" t="s">
        <v>131</v>
      </c>
      <c r="AC2035" s="46">
        <v>2638</v>
      </c>
      <c r="AD2035" s="46">
        <v>35</v>
      </c>
      <c r="AE2035" s="46">
        <v>35.1</v>
      </c>
      <c r="AF2035" s="46">
        <v>115</v>
      </c>
      <c r="AH2035" s="70" t="str">
        <f t="shared" si="227"/>
        <v/>
      </c>
      <c r="AI2035" s="70" t="str">
        <f t="shared" si="228"/>
        <v/>
      </c>
      <c r="AJ2035" s="70" t="str">
        <f t="shared" si="229"/>
        <v>X</v>
      </c>
      <c r="AK2035" s="70" t="str" cm="1">
        <f t="array" ref="AK2035">_xlfn.IFS(AH2035&lt;&gt;"","1",AI2035&lt;&gt;"","2",AJ2035&lt;&gt;"","3")</f>
        <v>3</v>
      </c>
    </row>
    <row r="2036" spans="1:37" x14ac:dyDescent="0.25">
      <c r="A2036" t="s">
        <v>238</v>
      </c>
      <c r="B2036" t="s">
        <v>1133</v>
      </c>
      <c r="C2036" s="67" t="str">
        <f t="shared" si="224"/>
        <v>Makenzie Ebert</v>
      </c>
      <c r="D2036" s="71" t="str" cm="1">
        <f t="array" ref="D2036">_xlfn.IFS(AK2036="1",CONCATENATE(C2036,"Regional"),AK2036="2",CONCATENATE(C2036,"Sectional"),AK2036="3",CONCATENATE(C2036,COUNTIF($C$1:C2036,C2036)))</f>
        <v>Makenzie Ebert1</v>
      </c>
      <c r="E2036" s="66">
        <v>45160.5625</v>
      </c>
      <c r="F2036" t="s">
        <v>2687</v>
      </c>
      <c r="G2036" s="46">
        <v>20</v>
      </c>
      <c r="H2036" s="46">
        <v>67</v>
      </c>
      <c r="I2036" s="46">
        <v>17</v>
      </c>
      <c r="J2036" t="s">
        <v>141</v>
      </c>
      <c r="K2036" t="s">
        <v>131</v>
      </c>
      <c r="L2036" s="46">
        <v>2638</v>
      </c>
      <c r="M2036" s="46">
        <v>35</v>
      </c>
      <c r="N2036" s="46">
        <v>35.1</v>
      </c>
      <c r="O2036" s="46">
        <v>115</v>
      </c>
      <c r="P2036" s="46">
        <f t="shared" si="225"/>
        <v>1</v>
      </c>
      <c r="R2036" s="67" t="s">
        <v>1602</v>
      </c>
      <c r="S2036" s="67">
        <f>COUNTIF(Y$2:$Y$100,R2036)</f>
        <v>0</v>
      </c>
      <c r="V2036" s="67">
        <f t="shared" si="226"/>
        <v>0</v>
      </c>
      <c r="AB2036" t="s">
        <v>131</v>
      </c>
      <c r="AC2036" s="46">
        <v>2638</v>
      </c>
      <c r="AD2036" s="46">
        <v>35</v>
      </c>
      <c r="AE2036" s="46">
        <v>35.1</v>
      </c>
      <c r="AF2036" s="46">
        <v>115</v>
      </c>
      <c r="AH2036" s="70" t="str">
        <f t="shared" si="227"/>
        <v/>
      </c>
      <c r="AI2036" s="70" t="str">
        <f t="shared" si="228"/>
        <v/>
      </c>
      <c r="AJ2036" s="70" t="str">
        <f t="shared" si="229"/>
        <v>X</v>
      </c>
      <c r="AK2036" s="70" t="str" cm="1">
        <f t="array" ref="AK2036">_xlfn.IFS(AH2036&lt;&gt;"","1",AI2036&lt;&gt;"","2",AJ2036&lt;&gt;"","3")</f>
        <v>3</v>
      </c>
    </row>
    <row r="2037" spans="1:37" x14ac:dyDescent="0.25">
      <c r="A2037" t="s">
        <v>1728</v>
      </c>
      <c r="B2037" t="s">
        <v>969</v>
      </c>
      <c r="C2037" s="67" t="str">
        <f t="shared" si="224"/>
        <v>Maia Lindvall</v>
      </c>
      <c r="D2037" s="71" t="str" cm="1">
        <f t="array" ref="D2037">_xlfn.IFS(AK2037="1",CONCATENATE(C2037,"Regional"),AK2037="2",CONCATENATE(C2037,"Sectional"),AK2037="3",CONCATENATE(C2037,COUNTIF($C$1:C2037,C2037)))</f>
        <v>Maia Lindvall2</v>
      </c>
      <c r="E2037" s="66">
        <v>45160.5625</v>
      </c>
      <c r="F2037" t="s">
        <v>2687</v>
      </c>
      <c r="G2037" s="46">
        <v>20</v>
      </c>
      <c r="H2037" s="46">
        <v>69</v>
      </c>
      <c r="I2037" s="46">
        <v>18</v>
      </c>
      <c r="J2037" t="s">
        <v>141</v>
      </c>
      <c r="K2037" t="s">
        <v>131</v>
      </c>
      <c r="L2037" s="46">
        <v>2638</v>
      </c>
      <c r="M2037" s="46">
        <v>35</v>
      </c>
      <c r="N2037" s="46">
        <v>35.1</v>
      </c>
      <c r="O2037" s="46">
        <v>115</v>
      </c>
      <c r="P2037" s="46">
        <f t="shared" si="225"/>
        <v>1</v>
      </c>
      <c r="R2037" s="67" t="s">
        <v>3589</v>
      </c>
      <c r="S2037" s="67">
        <f>COUNTIF(Y$2:$Y$100,R2037)</f>
        <v>0</v>
      </c>
      <c r="V2037" s="67">
        <f t="shared" si="226"/>
        <v>0</v>
      </c>
      <c r="AB2037" t="s">
        <v>131</v>
      </c>
      <c r="AC2037" s="46">
        <v>2638</v>
      </c>
      <c r="AD2037" s="46">
        <v>35</v>
      </c>
      <c r="AE2037" s="46">
        <v>35.1</v>
      </c>
      <c r="AF2037" s="46">
        <v>115</v>
      </c>
      <c r="AH2037" s="70" t="str">
        <f t="shared" si="227"/>
        <v/>
      </c>
      <c r="AI2037" s="70" t="str">
        <f t="shared" si="228"/>
        <v/>
      </c>
      <c r="AJ2037" s="70" t="str">
        <f t="shared" si="229"/>
        <v>X</v>
      </c>
      <c r="AK2037" s="70" t="str" cm="1">
        <f t="array" ref="AK2037">_xlfn.IFS(AH2037&lt;&gt;"","1",AI2037&lt;&gt;"","2",AJ2037&lt;&gt;"","3")</f>
        <v>3</v>
      </c>
    </row>
    <row r="2038" spans="1:37" x14ac:dyDescent="0.25">
      <c r="A2038" t="s">
        <v>1131</v>
      </c>
      <c r="B2038" t="s">
        <v>1132</v>
      </c>
      <c r="C2038" s="67" t="str">
        <f t="shared" si="224"/>
        <v>Esabella Kreitlow</v>
      </c>
      <c r="D2038" s="71" t="str" cm="1">
        <f t="array" ref="D2038">_xlfn.IFS(AK2038="1",CONCATENATE(C2038,"Regional"),AK2038="2",CONCATENATE(C2038,"Sectional"),AK2038="3",CONCATENATE(C2038,COUNTIF($C$1:C2038,C2038)))</f>
        <v>Esabella Kreitlow2</v>
      </c>
      <c r="E2038" s="66">
        <v>45160.5625</v>
      </c>
      <c r="F2038" t="s">
        <v>2687</v>
      </c>
      <c r="G2038" s="46">
        <v>20</v>
      </c>
      <c r="H2038" s="46">
        <v>69</v>
      </c>
      <c r="I2038" s="46">
        <v>18</v>
      </c>
      <c r="J2038" t="s">
        <v>141</v>
      </c>
      <c r="K2038" t="s">
        <v>131</v>
      </c>
      <c r="L2038" s="46">
        <v>2638</v>
      </c>
      <c r="M2038" s="46">
        <v>35</v>
      </c>
      <c r="N2038" s="46">
        <v>35.1</v>
      </c>
      <c r="O2038" s="46">
        <v>115</v>
      </c>
      <c r="P2038" s="46">
        <f t="shared" si="225"/>
        <v>1</v>
      </c>
      <c r="R2038" s="67" t="s">
        <v>1601</v>
      </c>
      <c r="S2038" s="67">
        <f>COUNTIF(Y$2:$Y$100,R2038)</f>
        <v>0</v>
      </c>
      <c r="V2038" s="67">
        <f t="shared" si="226"/>
        <v>0</v>
      </c>
      <c r="AB2038" t="s">
        <v>131</v>
      </c>
      <c r="AC2038" s="46">
        <v>2638</v>
      </c>
      <c r="AD2038" s="46">
        <v>35</v>
      </c>
      <c r="AE2038" s="46">
        <v>35.1</v>
      </c>
      <c r="AF2038" s="46">
        <v>115</v>
      </c>
      <c r="AH2038" s="70" t="str">
        <f t="shared" si="227"/>
        <v/>
      </c>
      <c r="AI2038" s="70" t="str">
        <f t="shared" si="228"/>
        <v/>
      </c>
      <c r="AJ2038" s="70" t="str">
        <f t="shared" si="229"/>
        <v>X</v>
      </c>
      <c r="AK2038" s="70" t="str" cm="1">
        <f t="array" ref="AK2038">_xlfn.IFS(AH2038&lt;&gt;"","1",AI2038&lt;&gt;"","2",AJ2038&lt;&gt;"","3")</f>
        <v>3</v>
      </c>
    </row>
    <row r="2039" spans="1:37" x14ac:dyDescent="0.25">
      <c r="A2039" t="s">
        <v>1116</v>
      </c>
      <c r="B2039" t="s">
        <v>514</v>
      </c>
      <c r="C2039" s="67" t="str">
        <f t="shared" si="224"/>
        <v>Hadley Reger</v>
      </c>
      <c r="D2039" s="71" t="str" cm="1">
        <f t="array" ref="D2039">_xlfn.IFS(AK2039="1",CONCATENATE(C2039,"Regional"),AK2039="2",CONCATENATE(C2039,"Sectional"),AK2039="3",CONCATENATE(C2039,COUNTIF($C$1:C2039,C2039)))</f>
        <v>Hadley Reger1</v>
      </c>
      <c r="E2039" s="66">
        <v>45160.5625</v>
      </c>
      <c r="F2039" t="s">
        <v>2687</v>
      </c>
      <c r="G2039" s="46">
        <v>20</v>
      </c>
      <c r="H2039" s="46">
        <v>73</v>
      </c>
      <c r="I2039" s="46">
        <v>20</v>
      </c>
      <c r="J2039" t="s">
        <v>141</v>
      </c>
      <c r="K2039" t="s">
        <v>131</v>
      </c>
      <c r="L2039" s="46">
        <v>2638</v>
      </c>
      <c r="M2039" s="46">
        <v>35</v>
      </c>
      <c r="N2039" s="46">
        <v>35.1</v>
      </c>
      <c r="O2039" s="46">
        <v>115</v>
      </c>
      <c r="P2039" s="46">
        <f t="shared" si="225"/>
        <v>1</v>
      </c>
      <c r="R2039" s="67" t="s">
        <v>1599</v>
      </c>
      <c r="S2039" s="67">
        <f>COUNTIF(Y$2:$Y$100,R2039)</f>
        <v>0</v>
      </c>
      <c r="V2039" s="67">
        <f t="shared" si="226"/>
        <v>0</v>
      </c>
      <c r="AB2039" t="s">
        <v>131</v>
      </c>
      <c r="AC2039" s="46">
        <v>2638</v>
      </c>
      <c r="AD2039" s="46">
        <v>35</v>
      </c>
      <c r="AE2039" s="46">
        <v>35.1</v>
      </c>
      <c r="AF2039" s="46">
        <v>115</v>
      </c>
      <c r="AH2039" s="70" t="str">
        <f t="shared" si="227"/>
        <v/>
      </c>
      <c r="AI2039" s="70" t="str">
        <f t="shared" si="228"/>
        <v/>
      </c>
      <c r="AJ2039" s="70" t="str">
        <f t="shared" si="229"/>
        <v>X</v>
      </c>
      <c r="AK2039" s="70" t="str" cm="1">
        <f t="array" ref="AK2039">_xlfn.IFS(AH2039&lt;&gt;"","1",AI2039&lt;&gt;"","2",AJ2039&lt;&gt;"","3")</f>
        <v>3</v>
      </c>
    </row>
    <row r="2040" spans="1:37" x14ac:dyDescent="0.25">
      <c r="A2040" t="s">
        <v>589</v>
      </c>
      <c r="B2040" t="s">
        <v>416</v>
      </c>
      <c r="C2040" s="67" t="str">
        <f t="shared" si="224"/>
        <v>Sarah Ramsden</v>
      </c>
      <c r="D2040" s="71" t="str" cm="1">
        <f t="array" ref="D2040">_xlfn.IFS(AK2040="1",CONCATENATE(C2040,"Regional"),AK2040="2",CONCATENATE(C2040,"Sectional"),AK2040="3",CONCATENATE(C2040,COUNTIF($C$1:C2040,C2040)))</f>
        <v>Sarah Ramsden1</v>
      </c>
      <c r="E2040" s="66">
        <v>45160.612500000003</v>
      </c>
      <c r="F2040" t="s">
        <v>2417</v>
      </c>
      <c r="G2040" s="46">
        <v>6</v>
      </c>
      <c r="H2040" s="46">
        <v>38</v>
      </c>
      <c r="I2040" s="46">
        <v>1</v>
      </c>
      <c r="J2040" t="s">
        <v>93</v>
      </c>
      <c r="K2040" t="s">
        <v>90</v>
      </c>
      <c r="L2040" s="46">
        <v>2779</v>
      </c>
      <c r="M2040" s="46">
        <v>35</v>
      </c>
      <c r="N2040" s="46">
        <v>36.1</v>
      </c>
      <c r="O2040" s="46">
        <v>124</v>
      </c>
      <c r="P2040" s="46">
        <f t="shared" si="225"/>
        <v>1</v>
      </c>
      <c r="R2040" s="67" t="s">
        <v>1236</v>
      </c>
      <c r="S2040" s="67">
        <f>COUNTIF(Y$2:$Y$100,R2040)</f>
        <v>0</v>
      </c>
      <c r="V2040" s="67">
        <f t="shared" si="226"/>
        <v>0</v>
      </c>
      <c r="X2040"/>
      <c r="Y2040" s="67" t="str">
        <f t="shared" ref="Y2040:Y2071" si="231">CONCATENATE(W2040," ",X2040)</f>
        <v xml:space="preserve"> </v>
      </c>
      <c r="AB2040" t="s">
        <v>90</v>
      </c>
      <c r="AC2040" s="46">
        <v>2779</v>
      </c>
      <c r="AD2040" s="46">
        <v>35</v>
      </c>
      <c r="AE2040" s="46">
        <v>36.1</v>
      </c>
      <c r="AF2040" s="46">
        <v>124</v>
      </c>
      <c r="AH2040" s="70" t="str">
        <f t="shared" si="227"/>
        <v/>
      </c>
      <c r="AI2040" s="70" t="str">
        <f t="shared" si="228"/>
        <v/>
      </c>
      <c r="AJ2040" s="70" t="str">
        <f t="shared" si="229"/>
        <v>X</v>
      </c>
      <c r="AK2040" s="70" t="str" cm="1">
        <f t="array" ref="AK2040">_xlfn.IFS(AH2040&lt;&gt;"","1",AI2040&lt;&gt;"","2",AJ2040&lt;&gt;"","3")</f>
        <v>3</v>
      </c>
    </row>
    <row r="2041" spans="1:37" x14ac:dyDescent="0.25">
      <c r="A2041" t="s">
        <v>294</v>
      </c>
      <c r="B2041" t="s">
        <v>953</v>
      </c>
      <c r="C2041" s="67" t="str">
        <f t="shared" si="224"/>
        <v>Myia Lang</v>
      </c>
      <c r="D2041" s="71" t="str" cm="1">
        <f t="array" ref="D2041">_xlfn.IFS(AK2041="1",CONCATENATE(C2041,"Regional"),AK2041="2",CONCATENATE(C2041,"Sectional"),AK2041="3",CONCATENATE(C2041,COUNTIF($C$1:C2041,C2041)))</f>
        <v>Myia Lang1</v>
      </c>
      <c r="E2041" s="66">
        <v>45160.612500000003</v>
      </c>
      <c r="F2041" t="s">
        <v>2417</v>
      </c>
      <c r="G2041" s="46">
        <v>6</v>
      </c>
      <c r="H2041" s="46">
        <v>56</v>
      </c>
      <c r="I2041" s="46">
        <v>2</v>
      </c>
      <c r="J2041" t="s">
        <v>93</v>
      </c>
      <c r="K2041" t="s">
        <v>90</v>
      </c>
      <c r="L2041" s="46">
        <v>2779</v>
      </c>
      <c r="M2041" s="46">
        <v>35</v>
      </c>
      <c r="N2041" s="46">
        <v>36.1</v>
      </c>
      <c r="O2041" s="46">
        <v>124</v>
      </c>
      <c r="P2041" s="46">
        <f t="shared" si="225"/>
        <v>1</v>
      </c>
      <c r="R2041" s="67" t="s">
        <v>1470</v>
      </c>
      <c r="S2041" s="67">
        <f>COUNTIF(Y$2:$Y$100,R2041)</f>
        <v>0</v>
      </c>
      <c r="V2041" s="67">
        <f t="shared" si="226"/>
        <v>0</v>
      </c>
      <c r="X2041"/>
      <c r="Y2041" s="67" t="str">
        <f t="shared" si="231"/>
        <v xml:space="preserve"> </v>
      </c>
      <c r="AB2041" t="s">
        <v>90</v>
      </c>
      <c r="AC2041" s="46">
        <v>2779</v>
      </c>
      <c r="AD2041" s="46">
        <v>35</v>
      </c>
      <c r="AE2041" s="46">
        <v>36.1</v>
      </c>
      <c r="AF2041" s="46">
        <v>124</v>
      </c>
      <c r="AH2041" s="70" t="str">
        <f t="shared" si="227"/>
        <v/>
      </c>
      <c r="AI2041" s="70" t="str">
        <f t="shared" si="228"/>
        <v/>
      </c>
      <c r="AJ2041" s="70" t="str">
        <f t="shared" si="229"/>
        <v>X</v>
      </c>
      <c r="AK2041" s="70" t="str" cm="1">
        <f t="array" ref="AK2041">_xlfn.IFS(AH2041&lt;&gt;"","1",AI2041&lt;&gt;"","2",AJ2041&lt;&gt;"","3")</f>
        <v>3</v>
      </c>
    </row>
    <row r="2042" spans="1:37" x14ac:dyDescent="0.25">
      <c r="A2042" t="s">
        <v>248</v>
      </c>
      <c r="B2042" t="s">
        <v>955</v>
      </c>
      <c r="C2042" s="67" t="str">
        <f t="shared" si="224"/>
        <v>Brianna Flock</v>
      </c>
      <c r="D2042" s="71" t="str" cm="1">
        <f t="array" ref="D2042">_xlfn.IFS(AK2042="1",CONCATENATE(C2042,"Regional"),AK2042="2",CONCATENATE(C2042,"Sectional"),AK2042="3",CONCATENATE(C2042,COUNTIF($C$1:C2042,C2042)))</f>
        <v>Brianna Flock2</v>
      </c>
      <c r="E2042" s="66">
        <v>45160.612500000003</v>
      </c>
      <c r="F2042" t="s">
        <v>2417</v>
      </c>
      <c r="G2042" s="46">
        <v>6</v>
      </c>
      <c r="H2042" s="46">
        <v>62</v>
      </c>
      <c r="I2042" s="46">
        <v>3</v>
      </c>
      <c r="J2042" t="s">
        <v>93</v>
      </c>
      <c r="K2042" t="s">
        <v>90</v>
      </c>
      <c r="L2042" s="46">
        <v>2779</v>
      </c>
      <c r="M2042" s="46">
        <v>35</v>
      </c>
      <c r="N2042" s="46">
        <v>36.1</v>
      </c>
      <c r="O2042" s="46">
        <v>124</v>
      </c>
      <c r="P2042" s="46">
        <f t="shared" si="225"/>
        <v>1</v>
      </c>
      <c r="R2042" s="67" t="s">
        <v>1472</v>
      </c>
      <c r="S2042" s="67">
        <f>COUNTIF(Y$2:$Y$100,R2042)</f>
        <v>0</v>
      </c>
      <c r="V2042" s="67">
        <f t="shared" si="226"/>
        <v>0</v>
      </c>
      <c r="X2042"/>
      <c r="Y2042" s="67" t="str">
        <f t="shared" si="231"/>
        <v xml:space="preserve"> </v>
      </c>
      <c r="AB2042" t="s">
        <v>90</v>
      </c>
      <c r="AC2042" s="46">
        <v>2779</v>
      </c>
      <c r="AD2042" s="46">
        <v>35</v>
      </c>
      <c r="AE2042" s="46">
        <v>36.1</v>
      </c>
      <c r="AF2042" s="46">
        <v>124</v>
      </c>
      <c r="AH2042" s="70" t="str">
        <f t="shared" si="227"/>
        <v/>
      </c>
      <c r="AI2042" s="70" t="str">
        <f t="shared" si="228"/>
        <v/>
      </c>
      <c r="AJ2042" s="70" t="str">
        <f t="shared" si="229"/>
        <v>X</v>
      </c>
      <c r="AK2042" s="70" t="str" cm="1">
        <f t="array" ref="AK2042">_xlfn.IFS(AH2042&lt;&gt;"","1",AI2042&lt;&gt;"","2",AJ2042&lt;&gt;"","3")</f>
        <v>3</v>
      </c>
    </row>
    <row r="2043" spans="1:37" x14ac:dyDescent="0.25">
      <c r="A2043" t="s">
        <v>1774</v>
      </c>
      <c r="B2043" t="s">
        <v>232</v>
      </c>
      <c r="C2043" s="67" t="str">
        <f t="shared" si="224"/>
        <v>Claudia Jenny</v>
      </c>
      <c r="D2043" s="71" t="str" cm="1">
        <f t="array" ref="D2043">_xlfn.IFS(AK2043="1",CONCATENATE(C2043,"Regional"),AK2043="2",CONCATENATE(C2043,"Sectional"),AK2043="3",CONCATENATE(C2043,COUNTIF($C$1:C2043,C2043)))</f>
        <v>Claudia Jenny3</v>
      </c>
      <c r="E2043" s="66">
        <v>45161.270833333336</v>
      </c>
      <c r="F2043" t="s">
        <v>2447</v>
      </c>
      <c r="G2043" s="46">
        <v>32</v>
      </c>
      <c r="H2043" s="46">
        <v>53</v>
      </c>
      <c r="I2043" s="46">
        <v>1</v>
      </c>
      <c r="J2043" t="s">
        <v>2448</v>
      </c>
      <c r="K2043" t="s">
        <v>90</v>
      </c>
      <c r="L2043" s="46">
        <v>2379</v>
      </c>
      <c r="M2043" s="46">
        <v>36</v>
      </c>
      <c r="N2043" s="46">
        <v>34</v>
      </c>
      <c r="O2043" s="46">
        <v>113</v>
      </c>
      <c r="P2043" s="46">
        <f t="shared" si="225"/>
        <v>1</v>
      </c>
      <c r="R2043" s="67" t="s">
        <v>2779</v>
      </c>
      <c r="S2043" s="67">
        <f>COUNTIF(Y$2:$Y$100,R2043)</f>
        <v>0</v>
      </c>
      <c r="V2043" s="67">
        <f t="shared" si="226"/>
        <v>0</v>
      </c>
      <c r="X2043"/>
      <c r="Y2043" s="67" t="str">
        <f t="shared" si="231"/>
        <v xml:space="preserve"> </v>
      </c>
      <c r="AB2043" t="s">
        <v>90</v>
      </c>
      <c r="AC2043" s="46">
        <v>2379</v>
      </c>
      <c r="AD2043" s="46">
        <v>36</v>
      </c>
      <c r="AE2043" s="46">
        <v>34</v>
      </c>
      <c r="AF2043" s="46">
        <v>113</v>
      </c>
      <c r="AH2043" s="70" t="str">
        <f t="shared" si="227"/>
        <v/>
      </c>
      <c r="AI2043" s="70" t="str">
        <f t="shared" si="228"/>
        <v/>
      </c>
      <c r="AJ2043" s="70" t="str">
        <f t="shared" si="229"/>
        <v>X</v>
      </c>
      <c r="AK2043" s="70" t="str" cm="1">
        <f t="array" ref="AK2043">_xlfn.IFS(AH2043&lt;&gt;"","1",AI2043&lt;&gt;"","2",AJ2043&lt;&gt;"","3")</f>
        <v>3</v>
      </c>
    </row>
    <row r="2044" spans="1:37" x14ac:dyDescent="0.25">
      <c r="A2044" t="s">
        <v>1778</v>
      </c>
      <c r="B2044" t="s">
        <v>1779</v>
      </c>
      <c r="C2044" s="67" t="str">
        <f t="shared" si="224"/>
        <v>Bethini Mosher</v>
      </c>
      <c r="D2044" s="71" t="str" cm="1">
        <f t="array" ref="D2044">_xlfn.IFS(AK2044="1",CONCATENATE(C2044,"Regional"),AK2044="2",CONCATENATE(C2044,"Sectional"),AK2044="3",CONCATENATE(C2044,COUNTIF($C$1:C2044,C2044)))</f>
        <v>Bethini Mosher3</v>
      </c>
      <c r="E2044" s="66">
        <v>45161.270833333336</v>
      </c>
      <c r="F2044" t="s">
        <v>2447</v>
      </c>
      <c r="G2044" s="46">
        <v>32</v>
      </c>
      <c r="H2044" s="46">
        <v>56</v>
      </c>
      <c r="I2044" s="46">
        <v>2</v>
      </c>
      <c r="J2044" t="s">
        <v>2448</v>
      </c>
      <c r="K2044" t="s">
        <v>90</v>
      </c>
      <c r="L2044" s="46">
        <v>2379</v>
      </c>
      <c r="M2044" s="46">
        <v>36</v>
      </c>
      <c r="N2044" s="46">
        <v>34</v>
      </c>
      <c r="O2044" s="46">
        <v>113</v>
      </c>
      <c r="P2044" s="46">
        <f t="shared" si="225"/>
        <v>1</v>
      </c>
      <c r="R2044" s="67" t="s">
        <v>2783</v>
      </c>
      <c r="S2044" s="67">
        <f>COUNTIF(Y$2:$Y$100,R2044)</f>
        <v>0</v>
      </c>
      <c r="V2044" s="67">
        <f t="shared" si="226"/>
        <v>0</v>
      </c>
      <c r="X2044"/>
      <c r="Y2044" s="67" t="str">
        <f t="shared" si="231"/>
        <v xml:space="preserve"> </v>
      </c>
      <c r="AB2044" t="s">
        <v>90</v>
      </c>
      <c r="AC2044" s="46">
        <v>2379</v>
      </c>
      <c r="AD2044" s="46">
        <v>36</v>
      </c>
      <c r="AE2044" s="46">
        <v>34</v>
      </c>
      <c r="AF2044" s="46">
        <v>113</v>
      </c>
      <c r="AH2044" s="70" t="str">
        <f t="shared" si="227"/>
        <v/>
      </c>
      <c r="AI2044" s="70" t="str">
        <f t="shared" si="228"/>
        <v/>
      </c>
      <c r="AJ2044" s="70" t="str">
        <f t="shared" si="229"/>
        <v>X</v>
      </c>
      <c r="AK2044" s="70" t="str" cm="1">
        <f t="array" ref="AK2044">_xlfn.IFS(AH2044&lt;&gt;"","1",AI2044&lt;&gt;"","2",AJ2044&lt;&gt;"","3")</f>
        <v>3</v>
      </c>
    </row>
    <row r="2045" spans="1:37" x14ac:dyDescent="0.25">
      <c r="A2045" t="s">
        <v>2018</v>
      </c>
      <c r="B2045" t="s">
        <v>2019</v>
      </c>
      <c r="C2045" s="67" t="str">
        <f t="shared" si="224"/>
        <v>Liz Oren</v>
      </c>
      <c r="D2045" s="71" t="str" cm="1">
        <f t="array" ref="D2045">_xlfn.IFS(AK2045="1",CONCATENATE(C2045,"Regional"),AK2045="2",CONCATENATE(C2045,"Sectional"),AK2045="3",CONCATENATE(C2045,COUNTIF($C$1:C2045,C2045)))</f>
        <v>Liz Oren1</v>
      </c>
      <c r="E2045" s="66">
        <v>45161.270833333336</v>
      </c>
      <c r="F2045" t="s">
        <v>2447</v>
      </c>
      <c r="G2045" s="46">
        <v>32</v>
      </c>
      <c r="H2045" s="46">
        <v>81</v>
      </c>
      <c r="I2045" s="46">
        <v>1</v>
      </c>
      <c r="J2045" t="s">
        <v>2448</v>
      </c>
      <c r="K2045" t="s">
        <v>90</v>
      </c>
      <c r="L2045" s="46">
        <v>2270</v>
      </c>
      <c r="M2045" s="46">
        <v>35</v>
      </c>
      <c r="N2045" s="46">
        <v>32.700000000000003</v>
      </c>
      <c r="O2045" s="46">
        <v>109</v>
      </c>
      <c r="P2045" s="46">
        <f t="shared" si="225"/>
        <v>1</v>
      </c>
      <c r="R2045" s="67" t="s">
        <v>3032</v>
      </c>
      <c r="S2045" s="67">
        <f>COUNTIF(Y$2:$Y$100,R2045)</f>
        <v>0</v>
      </c>
      <c r="V2045" s="67">
        <f t="shared" si="226"/>
        <v>0</v>
      </c>
      <c r="X2045"/>
      <c r="Y2045" s="67" t="str">
        <f t="shared" si="231"/>
        <v xml:space="preserve"> </v>
      </c>
      <c r="AB2045" t="s">
        <v>90</v>
      </c>
      <c r="AC2045" s="46">
        <v>2270</v>
      </c>
      <c r="AD2045" s="46">
        <v>35</v>
      </c>
      <c r="AE2045" s="46">
        <v>32.700000000000003</v>
      </c>
      <c r="AF2045" s="46">
        <v>109</v>
      </c>
      <c r="AH2045" s="70" t="str">
        <f t="shared" si="227"/>
        <v/>
      </c>
      <c r="AI2045" s="70" t="str">
        <f t="shared" si="228"/>
        <v/>
      </c>
      <c r="AJ2045" s="70" t="str">
        <f t="shared" si="229"/>
        <v>X</v>
      </c>
      <c r="AK2045" s="70" t="str" cm="1">
        <f t="array" ref="AK2045">_xlfn.IFS(AH2045&lt;&gt;"","1",AI2045&lt;&gt;"","2",AJ2045&lt;&gt;"","3")</f>
        <v>3</v>
      </c>
    </row>
    <row r="2046" spans="1:37" x14ac:dyDescent="0.25">
      <c r="A2046" t="s">
        <v>716</v>
      </c>
      <c r="B2046" t="s">
        <v>199</v>
      </c>
      <c r="C2046" s="67" t="str">
        <f t="shared" si="224"/>
        <v>Payton Haugen</v>
      </c>
      <c r="D2046" s="71" t="str" cm="1">
        <f t="array" ref="D2046">_xlfn.IFS(AK2046="1",CONCATENATE(C2046,"Regional"),AK2046="2",CONCATENATE(C2046,"Sectional"),AK2046="3",CONCATENATE(C2046,COUNTIF($C$1:C2046,C2046)))</f>
        <v>Payton Haugen3</v>
      </c>
      <c r="E2046" s="66">
        <v>45161.270833333336</v>
      </c>
      <c r="F2046" t="s">
        <v>2530</v>
      </c>
      <c r="G2046" s="46">
        <v>40</v>
      </c>
      <c r="H2046" s="46">
        <v>34</v>
      </c>
      <c r="I2046" s="46">
        <v>1</v>
      </c>
      <c r="J2046" t="s">
        <v>86</v>
      </c>
      <c r="K2046" t="s">
        <v>90</v>
      </c>
      <c r="L2046" s="46">
        <v>2337</v>
      </c>
      <c r="M2046" s="46">
        <v>35</v>
      </c>
      <c r="N2046" s="46">
        <v>33.299999999999997</v>
      </c>
      <c r="O2046" s="46">
        <v>112</v>
      </c>
      <c r="P2046" s="46">
        <f t="shared" si="225"/>
        <v>1</v>
      </c>
      <c r="R2046" s="67" t="s">
        <v>1405</v>
      </c>
      <c r="S2046" s="67">
        <f>COUNTIF(Y$2:$Y$100,R2046)</f>
        <v>0</v>
      </c>
      <c r="V2046" s="67">
        <f t="shared" si="226"/>
        <v>0</v>
      </c>
      <c r="X2046"/>
      <c r="Y2046" s="67" t="str">
        <f t="shared" si="231"/>
        <v xml:space="preserve"> </v>
      </c>
      <c r="AB2046" t="s">
        <v>90</v>
      </c>
      <c r="AC2046" s="46">
        <v>2337</v>
      </c>
      <c r="AD2046" s="46">
        <v>35</v>
      </c>
      <c r="AE2046" s="46">
        <v>33.299999999999997</v>
      </c>
      <c r="AF2046" s="46">
        <v>112</v>
      </c>
      <c r="AH2046" s="70" t="str">
        <f t="shared" si="227"/>
        <v/>
      </c>
      <c r="AI2046" s="70" t="str">
        <f t="shared" si="228"/>
        <v/>
      </c>
      <c r="AJ2046" s="70" t="str">
        <f t="shared" si="229"/>
        <v>X</v>
      </c>
      <c r="AK2046" s="70" t="str" cm="1">
        <f t="array" ref="AK2046">_xlfn.IFS(AH2046&lt;&gt;"","1",AI2046&lt;&gt;"","2",AJ2046&lt;&gt;"","3")</f>
        <v>3</v>
      </c>
    </row>
    <row r="2047" spans="1:37" x14ac:dyDescent="0.25">
      <c r="A2047" t="s">
        <v>1738</v>
      </c>
      <c r="B2047" t="s">
        <v>852</v>
      </c>
      <c r="C2047" s="67" t="str">
        <f t="shared" si="224"/>
        <v>Zoe Gryniewicz</v>
      </c>
      <c r="D2047" s="71" t="str" cm="1">
        <f t="array" ref="D2047">_xlfn.IFS(AK2047="1",CONCATENATE(C2047,"Regional"),AK2047="2",CONCATENATE(C2047,"Sectional"),AK2047="3",CONCATENATE(C2047,COUNTIF($C$1:C2047,C2047)))</f>
        <v>Zoe Gryniewicz4</v>
      </c>
      <c r="E2047" s="66">
        <v>45161.270833333336</v>
      </c>
      <c r="F2047" t="s">
        <v>2530</v>
      </c>
      <c r="G2047" s="46">
        <v>40</v>
      </c>
      <c r="H2047" s="46">
        <v>35</v>
      </c>
      <c r="I2047" s="46">
        <v>2</v>
      </c>
      <c r="J2047" t="s">
        <v>86</v>
      </c>
      <c r="K2047" t="s">
        <v>90</v>
      </c>
      <c r="L2047" s="46">
        <v>2337</v>
      </c>
      <c r="M2047" s="46">
        <v>35</v>
      </c>
      <c r="N2047" s="46">
        <v>33.299999999999997</v>
      </c>
      <c r="O2047" s="46">
        <v>112</v>
      </c>
      <c r="P2047" s="46">
        <f t="shared" si="225"/>
        <v>1</v>
      </c>
      <c r="R2047" s="67" t="s">
        <v>2735</v>
      </c>
      <c r="S2047" s="67">
        <f>COUNTIF(Y$2:$Y$100,R2047)</f>
        <v>0</v>
      </c>
      <c r="V2047" s="67">
        <f t="shared" si="226"/>
        <v>0</v>
      </c>
      <c r="X2047"/>
      <c r="Y2047" s="67" t="str">
        <f t="shared" si="231"/>
        <v xml:space="preserve"> </v>
      </c>
      <c r="AB2047" t="s">
        <v>90</v>
      </c>
      <c r="AC2047" s="46">
        <v>2337</v>
      </c>
      <c r="AD2047" s="46">
        <v>35</v>
      </c>
      <c r="AE2047" s="46">
        <v>33.299999999999997</v>
      </c>
      <c r="AF2047" s="46">
        <v>112</v>
      </c>
      <c r="AH2047" s="70" t="str">
        <f t="shared" si="227"/>
        <v/>
      </c>
      <c r="AI2047" s="70" t="str">
        <f t="shared" si="228"/>
        <v/>
      </c>
      <c r="AJ2047" s="70" t="str">
        <f t="shared" si="229"/>
        <v>X</v>
      </c>
      <c r="AK2047" s="70" t="str" cm="1">
        <f t="array" ref="AK2047">_xlfn.IFS(AH2047&lt;&gt;"","1",AI2047&lt;&gt;"","2",AJ2047&lt;&gt;"","3")</f>
        <v>3</v>
      </c>
    </row>
    <row r="2048" spans="1:37" x14ac:dyDescent="0.25">
      <c r="A2048" t="s">
        <v>716</v>
      </c>
      <c r="B2048" t="s">
        <v>441</v>
      </c>
      <c r="C2048" s="67" t="str">
        <f t="shared" si="224"/>
        <v>Madison Haugen</v>
      </c>
      <c r="D2048" s="71" t="str" cm="1">
        <f t="array" ref="D2048">_xlfn.IFS(AK2048="1",CONCATENATE(C2048,"Regional"),AK2048="2",CONCATENATE(C2048,"Sectional"),AK2048="3",CONCATENATE(C2048,COUNTIF($C$1:C2048,C2048)))</f>
        <v>Madison Haugen3</v>
      </c>
      <c r="E2048" s="66">
        <v>45161.270833333336</v>
      </c>
      <c r="F2048" t="s">
        <v>2530</v>
      </c>
      <c r="G2048" s="46">
        <v>40</v>
      </c>
      <c r="H2048" s="46">
        <v>37</v>
      </c>
      <c r="I2048" s="46">
        <v>3</v>
      </c>
      <c r="J2048" t="s">
        <v>86</v>
      </c>
      <c r="K2048" t="s">
        <v>90</v>
      </c>
      <c r="L2048" s="46">
        <v>2337</v>
      </c>
      <c r="M2048" s="46">
        <v>35</v>
      </c>
      <c r="N2048" s="46">
        <v>33.299999999999997</v>
      </c>
      <c r="O2048" s="46">
        <v>112</v>
      </c>
      <c r="P2048" s="46">
        <f t="shared" si="225"/>
        <v>1</v>
      </c>
      <c r="R2048" s="67" t="s">
        <v>1314</v>
      </c>
      <c r="S2048" s="67">
        <f>COUNTIF(Y$2:$Y$100,R2048)</f>
        <v>0</v>
      </c>
      <c r="V2048" s="67">
        <f t="shared" si="226"/>
        <v>0</v>
      </c>
      <c r="X2048"/>
      <c r="Y2048" s="67" t="str">
        <f t="shared" si="231"/>
        <v xml:space="preserve"> </v>
      </c>
      <c r="AB2048" t="s">
        <v>90</v>
      </c>
      <c r="AC2048" s="46">
        <v>2337</v>
      </c>
      <c r="AD2048" s="46">
        <v>35</v>
      </c>
      <c r="AE2048" s="46">
        <v>33.299999999999997</v>
      </c>
      <c r="AF2048" s="46">
        <v>112</v>
      </c>
      <c r="AH2048" s="70" t="str">
        <f t="shared" si="227"/>
        <v/>
      </c>
      <c r="AI2048" s="70" t="str">
        <f t="shared" si="228"/>
        <v/>
      </c>
      <c r="AJ2048" s="70" t="str">
        <f t="shared" si="229"/>
        <v>X</v>
      </c>
      <c r="AK2048" s="70" t="str" cm="1">
        <f t="array" ref="AK2048">_xlfn.IFS(AH2048&lt;&gt;"","1",AI2048&lt;&gt;"","2",AJ2048&lt;&gt;"","3")</f>
        <v>3</v>
      </c>
    </row>
    <row r="2049" spans="1:37" x14ac:dyDescent="0.25">
      <c r="A2049" t="s">
        <v>475</v>
      </c>
      <c r="B2049" t="s">
        <v>187</v>
      </c>
      <c r="C2049" s="67" t="str">
        <f t="shared" si="224"/>
        <v>Ava Roesch</v>
      </c>
      <c r="D2049" s="71" t="str" cm="1">
        <f t="array" ref="D2049">_xlfn.IFS(AK2049="1",CONCATENATE(C2049,"Regional"),AK2049="2",CONCATENATE(C2049,"Sectional"),AK2049="3",CONCATENATE(C2049,COUNTIF($C$1:C2049,C2049)))</f>
        <v>Ava Roesch4</v>
      </c>
      <c r="E2049" s="66">
        <v>45161.270833333336</v>
      </c>
      <c r="F2049" t="s">
        <v>2530</v>
      </c>
      <c r="G2049" s="46">
        <v>40</v>
      </c>
      <c r="H2049" s="46">
        <v>38</v>
      </c>
      <c r="I2049" s="46">
        <v>4</v>
      </c>
      <c r="J2049" t="s">
        <v>86</v>
      </c>
      <c r="K2049" t="s">
        <v>90</v>
      </c>
      <c r="L2049" s="46">
        <v>2337</v>
      </c>
      <c r="M2049" s="46">
        <v>35</v>
      </c>
      <c r="N2049" s="46">
        <v>33.299999999999997</v>
      </c>
      <c r="O2049" s="46">
        <v>112</v>
      </c>
      <c r="P2049" s="46">
        <f t="shared" si="225"/>
        <v>1</v>
      </c>
      <c r="R2049" s="67" t="s">
        <v>1168</v>
      </c>
      <c r="S2049" s="67">
        <f>COUNTIF(Y$2:$Y$100,R2049)</f>
        <v>0</v>
      </c>
      <c r="V2049" s="67">
        <f t="shared" si="226"/>
        <v>0</v>
      </c>
      <c r="X2049"/>
      <c r="Y2049" s="67" t="str">
        <f t="shared" si="231"/>
        <v xml:space="preserve"> </v>
      </c>
      <c r="AB2049" t="s">
        <v>90</v>
      </c>
      <c r="AC2049" s="46">
        <v>2337</v>
      </c>
      <c r="AD2049" s="46">
        <v>35</v>
      </c>
      <c r="AE2049" s="46">
        <v>33.299999999999997</v>
      </c>
      <c r="AF2049" s="46">
        <v>112</v>
      </c>
      <c r="AH2049" s="70" t="str">
        <f t="shared" si="227"/>
        <v/>
      </c>
      <c r="AI2049" s="70" t="str">
        <f t="shared" si="228"/>
        <v/>
      </c>
      <c r="AJ2049" s="70" t="str">
        <f t="shared" si="229"/>
        <v>X</v>
      </c>
      <c r="AK2049" s="70" t="str" cm="1">
        <f t="array" ref="AK2049">_xlfn.IFS(AH2049&lt;&gt;"","1",AI2049&lt;&gt;"","2",AJ2049&lt;&gt;"","3")</f>
        <v>3</v>
      </c>
    </row>
    <row r="2050" spans="1:37" x14ac:dyDescent="0.25">
      <c r="A2050" t="s">
        <v>289</v>
      </c>
      <c r="B2050" t="s">
        <v>528</v>
      </c>
      <c r="C2050" s="67" t="str">
        <f t="shared" ref="C2050:C2113" si="232">CONCATENATE(B2050," ",A2050)</f>
        <v>Kate Krueger</v>
      </c>
      <c r="D2050" s="71" t="str" cm="1">
        <f t="array" ref="D2050">_xlfn.IFS(AK2050="1",CONCATENATE(C2050,"Regional"),AK2050="2",CONCATENATE(C2050,"Sectional"),AK2050="3",CONCATENATE(C2050,COUNTIF($C$1:C2050,C2050)))</f>
        <v>Kate Krueger4</v>
      </c>
      <c r="E2050" s="66">
        <v>45161.270833333336</v>
      </c>
      <c r="F2050" t="s">
        <v>2530</v>
      </c>
      <c r="G2050" s="46">
        <v>40</v>
      </c>
      <c r="H2050" s="46">
        <v>39</v>
      </c>
      <c r="I2050" s="46">
        <v>5</v>
      </c>
      <c r="J2050" t="s">
        <v>86</v>
      </c>
      <c r="K2050" t="s">
        <v>90</v>
      </c>
      <c r="L2050" s="46">
        <v>2337</v>
      </c>
      <c r="M2050" s="46">
        <v>35</v>
      </c>
      <c r="N2050" s="46">
        <v>33.299999999999997</v>
      </c>
      <c r="O2050" s="46">
        <v>112</v>
      </c>
      <c r="P2050" s="46">
        <f t="shared" ref="P2050:P2113" si="233">IF(L2050&gt;4000,2,1)</f>
        <v>1</v>
      </c>
      <c r="R2050" s="67" t="s">
        <v>2737</v>
      </c>
      <c r="S2050" s="67">
        <f>COUNTIF(Y$2:$Y$100,R2050)</f>
        <v>0</v>
      </c>
      <c r="V2050" s="67">
        <f t="shared" ref="V2050:V2113" si="234">COUNTIF(R2050:R4673,Y2050)</f>
        <v>0</v>
      </c>
      <c r="X2050"/>
      <c r="Y2050" s="67" t="str">
        <f t="shared" si="231"/>
        <v xml:space="preserve"> </v>
      </c>
      <c r="AB2050" t="s">
        <v>90</v>
      </c>
      <c r="AC2050" s="46">
        <v>2337</v>
      </c>
      <c r="AD2050" s="46">
        <v>35</v>
      </c>
      <c r="AE2050" s="46">
        <v>33.299999999999997</v>
      </c>
      <c r="AF2050" s="46">
        <v>112</v>
      </c>
      <c r="AH2050" s="70" t="str">
        <f t="shared" ref="AH2050:AH2113" si="235">IF(ISNUMBER(SEARCH("regional",$F2050)),$F2050,"")</f>
        <v/>
      </c>
      <c r="AI2050" s="70" t="str">
        <f t="shared" ref="AI2050:AI2113" si="236">IF(ISNUMBER(SEARCH("sectional",$F2050)),$F2050,"")</f>
        <v/>
      </c>
      <c r="AJ2050" s="70" t="str">
        <f t="shared" ref="AJ2050:AJ2113" si="237">IF(AND(AH2050="",AI2050=""),"X","")</f>
        <v>X</v>
      </c>
      <c r="AK2050" s="70" t="str" cm="1">
        <f t="array" ref="AK2050">_xlfn.IFS(AH2050&lt;&gt;"","1",AI2050&lt;&gt;"","2",AJ2050&lt;&gt;"","3")</f>
        <v>3</v>
      </c>
    </row>
    <row r="2051" spans="1:37" x14ac:dyDescent="0.25">
      <c r="A2051" t="s">
        <v>378</v>
      </c>
      <c r="B2051" t="s">
        <v>484</v>
      </c>
      <c r="C2051" s="67" t="str">
        <f t="shared" si="232"/>
        <v>Abbie Welch</v>
      </c>
      <c r="D2051" s="71" t="str" cm="1">
        <f t="array" ref="D2051">_xlfn.IFS(AK2051="1",CONCATENATE(C2051,"Regional"),AK2051="2",CONCATENATE(C2051,"Sectional"),AK2051="3",CONCATENATE(C2051,COUNTIF($C$1:C2051,C2051)))</f>
        <v>Abbie Welch3</v>
      </c>
      <c r="E2051" s="66">
        <v>45161.270833333336</v>
      </c>
      <c r="F2051" t="s">
        <v>2530</v>
      </c>
      <c r="G2051" s="46">
        <v>40</v>
      </c>
      <c r="H2051" s="46">
        <v>41</v>
      </c>
      <c r="I2051" s="46">
        <v>6</v>
      </c>
      <c r="J2051" t="s">
        <v>86</v>
      </c>
      <c r="K2051" t="s">
        <v>90</v>
      </c>
      <c r="L2051" s="46">
        <v>2337</v>
      </c>
      <c r="M2051" s="46">
        <v>35</v>
      </c>
      <c r="N2051" s="46">
        <v>33.299999999999997</v>
      </c>
      <c r="O2051" s="46">
        <v>112</v>
      </c>
      <c r="P2051" s="46">
        <f t="shared" si="233"/>
        <v>1</v>
      </c>
      <c r="R2051" s="67" t="s">
        <v>1175</v>
      </c>
      <c r="S2051" s="67">
        <f>COUNTIF(Y$2:$Y$100,R2051)</f>
        <v>0</v>
      </c>
      <c r="V2051" s="67">
        <f t="shared" si="234"/>
        <v>0</v>
      </c>
      <c r="X2051"/>
      <c r="Y2051" s="67" t="str">
        <f t="shared" si="231"/>
        <v xml:space="preserve"> </v>
      </c>
      <c r="AB2051" t="s">
        <v>90</v>
      </c>
      <c r="AC2051" s="46">
        <v>2337</v>
      </c>
      <c r="AD2051" s="46">
        <v>35</v>
      </c>
      <c r="AE2051" s="46">
        <v>33.299999999999997</v>
      </c>
      <c r="AF2051" s="46">
        <v>112</v>
      </c>
      <c r="AH2051" s="70" t="str">
        <f t="shared" si="235"/>
        <v/>
      </c>
      <c r="AI2051" s="70" t="str">
        <f t="shared" si="236"/>
        <v/>
      </c>
      <c r="AJ2051" s="70" t="str">
        <f t="shared" si="237"/>
        <v>X</v>
      </c>
      <c r="AK2051" s="70" t="str" cm="1">
        <f t="array" ref="AK2051">_xlfn.IFS(AH2051&lt;&gt;"","1",AI2051&lt;&gt;"","2",AJ2051&lt;&gt;"","3")</f>
        <v>3</v>
      </c>
    </row>
    <row r="2052" spans="1:37" x14ac:dyDescent="0.25">
      <c r="A2052" t="s">
        <v>1612</v>
      </c>
      <c r="B2052" t="s">
        <v>401</v>
      </c>
      <c r="C2052" s="67" t="str">
        <f t="shared" si="232"/>
        <v>Hannah Strachota</v>
      </c>
      <c r="D2052" s="71" t="str" cm="1">
        <f t="array" ref="D2052">_xlfn.IFS(AK2052="1",CONCATENATE(C2052,"Regional"),AK2052="2",CONCATENATE(C2052,"Sectional"),AK2052="3",CONCATENATE(C2052,COUNTIF($C$1:C2052,C2052)))</f>
        <v>Hannah Strachota4</v>
      </c>
      <c r="E2052" s="66">
        <v>45161.270833333336</v>
      </c>
      <c r="F2052" t="s">
        <v>2530</v>
      </c>
      <c r="G2052" s="46">
        <v>40</v>
      </c>
      <c r="H2052" s="46">
        <v>41</v>
      </c>
      <c r="I2052" s="46">
        <v>6</v>
      </c>
      <c r="J2052" t="s">
        <v>86</v>
      </c>
      <c r="K2052" t="s">
        <v>90</v>
      </c>
      <c r="L2052" s="46">
        <v>2337</v>
      </c>
      <c r="M2052" s="46">
        <v>35</v>
      </c>
      <c r="N2052" s="46">
        <v>33.299999999999997</v>
      </c>
      <c r="O2052" s="46">
        <v>112</v>
      </c>
      <c r="P2052" s="46">
        <f t="shared" si="233"/>
        <v>1</v>
      </c>
      <c r="R2052" s="67" t="s">
        <v>3479</v>
      </c>
      <c r="S2052" s="67">
        <f>COUNTIF(Y$2:$Y$100,R2052)</f>
        <v>0</v>
      </c>
      <c r="V2052" s="67">
        <f t="shared" si="234"/>
        <v>0</v>
      </c>
      <c r="X2052"/>
      <c r="Y2052" s="67" t="str">
        <f t="shared" si="231"/>
        <v xml:space="preserve"> </v>
      </c>
      <c r="AB2052" t="s">
        <v>90</v>
      </c>
      <c r="AC2052" s="46">
        <v>2337</v>
      </c>
      <c r="AD2052" s="46">
        <v>35</v>
      </c>
      <c r="AE2052" s="46">
        <v>33.299999999999997</v>
      </c>
      <c r="AF2052" s="46">
        <v>112</v>
      </c>
      <c r="AH2052" s="70" t="str">
        <f t="shared" si="235"/>
        <v/>
      </c>
      <c r="AI2052" s="70" t="str">
        <f t="shared" si="236"/>
        <v/>
      </c>
      <c r="AJ2052" s="70" t="str">
        <f t="shared" si="237"/>
        <v>X</v>
      </c>
      <c r="AK2052" s="70" t="str" cm="1">
        <f t="array" ref="AK2052">_xlfn.IFS(AH2052&lt;&gt;"","1",AI2052&lt;&gt;"","2",AJ2052&lt;&gt;"","3")</f>
        <v>3</v>
      </c>
    </row>
    <row r="2053" spans="1:37" x14ac:dyDescent="0.25">
      <c r="A2053" t="s">
        <v>460</v>
      </c>
      <c r="B2053" t="s">
        <v>461</v>
      </c>
      <c r="C2053" s="67" t="str">
        <f t="shared" si="232"/>
        <v>Breanne Delisle</v>
      </c>
      <c r="D2053" s="71" t="str" cm="1">
        <f t="array" ref="D2053">_xlfn.IFS(AK2053="1",CONCATENATE(C2053,"Regional"),AK2053="2",CONCATENATE(C2053,"Sectional"),AK2053="3",CONCATENATE(C2053,COUNTIF($C$1:C2053,C2053)))</f>
        <v>Breanne Delisle3</v>
      </c>
      <c r="E2053" s="66">
        <v>45161.270833333336</v>
      </c>
      <c r="F2053" t="s">
        <v>2530</v>
      </c>
      <c r="G2053" s="46">
        <v>40</v>
      </c>
      <c r="H2053" s="46">
        <v>41</v>
      </c>
      <c r="I2053" s="46">
        <v>6</v>
      </c>
      <c r="J2053" t="s">
        <v>86</v>
      </c>
      <c r="K2053" t="s">
        <v>90</v>
      </c>
      <c r="L2053" s="46">
        <v>2337</v>
      </c>
      <c r="M2053" s="46">
        <v>35</v>
      </c>
      <c r="N2053" s="46">
        <v>33.299999999999997</v>
      </c>
      <c r="O2053" s="46">
        <v>112</v>
      </c>
      <c r="P2053" s="46">
        <f t="shared" si="233"/>
        <v>1</v>
      </c>
      <c r="R2053" s="67" t="s">
        <v>1161</v>
      </c>
      <c r="S2053" s="67">
        <f>COUNTIF(Y$2:$Y$100,R2053)</f>
        <v>0</v>
      </c>
      <c r="V2053" s="67">
        <f t="shared" si="234"/>
        <v>0</v>
      </c>
      <c r="X2053"/>
      <c r="Y2053" s="67" t="str">
        <f t="shared" si="231"/>
        <v xml:space="preserve"> </v>
      </c>
      <c r="AB2053" t="s">
        <v>90</v>
      </c>
      <c r="AC2053" s="46">
        <v>2337</v>
      </c>
      <c r="AD2053" s="46">
        <v>35</v>
      </c>
      <c r="AE2053" s="46">
        <v>33.299999999999997</v>
      </c>
      <c r="AF2053" s="46">
        <v>112</v>
      </c>
      <c r="AH2053" s="70" t="str">
        <f t="shared" si="235"/>
        <v/>
      </c>
      <c r="AI2053" s="70" t="str">
        <f t="shared" si="236"/>
        <v/>
      </c>
      <c r="AJ2053" s="70" t="str">
        <f t="shared" si="237"/>
        <v>X</v>
      </c>
      <c r="AK2053" s="70" t="str" cm="1">
        <f t="array" ref="AK2053">_xlfn.IFS(AH2053&lt;&gt;"","1",AI2053&lt;&gt;"","2",AJ2053&lt;&gt;"","3")</f>
        <v>3</v>
      </c>
    </row>
    <row r="2054" spans="1:37" x14ac:dyDescent="0.25">
      <c r="A2054" t="s">
        <v>745</v>
      </c>
      <c r="B2054" t="s">
        <v>523</v>
      </c>
      <c r="C2054" s="67" t="str">
        <f t="shared" si="232"/>
        <v>Nora Gogin</v>
      </c>
      <c r="D2054" s="71" t="str" cm="1">
        <f t="array" ref="D2054">_xlfn.IFS(AK2054="1",CONCATENATE(C2054,"Regional"),AK2054="2",CONCATENATE(C2054,"Sectional"),AK2054="3",CONCATENATE(C2054,COUNTIF($C$1:C2054,C2054)))</f>
        <v>Nora Gogin4</v>
      </c>
      <c r="E2054" s="66">
        <v>45161.270833333336</v>
      </c>
      <c r="F2054" t="s">
        <v>2530</v>
      </c>
      <c r="G2054" s="46">
        <v>40</v>
      </c>
      <c r="H2054" s="46">
        <v>42</v>
      </c>
      <c r="I2054" s="46">
        <v>9</v>
      </c>
      <c r="J2054" t="s">
        <v>86</v>
      </c>
      <c r="K2054" t="s">
        <v>90</v>
      </c>
      <c r="L2054" s="46">
        <v>2337</v>
      </c>
      <c r="M2054" s="46">
        <v>35</v>
      </c>
      <c r="N2054" s="46">
        <v>33.299999999999997</v>
      </c>
      <c r="O2054" s="46">
        <v>112</v>
      </c>
      <c r="P2054" s="46">
        <f t="shared" si="233"/>
        <v>1</v>
      </c>
      <c r="R2054" s="67" t="s">
        <v>1334</v>
      </c>
      <c r="S2054" s="67">
        <f>COUNTIF(Y$2:$Y$100,R2054)</f>
        <v>0</v>
      </c>
      <c r="V2054" s="67">
        <f t="shared" si="234"/>
        <v>0</v>
      </c>
      <c r="X2054"/>
      <c r="Y2054" s="67" t="str">
        <f t="shared" si="231"/>
        <v xml:space="preserve"> </v>
      </c>
      <c r="AB2054" t="s">
        <v>90</v>
      </c>
      <c r="AC2054" s="46">
        <v>2337</v>
      </c>
      <c r="AD2054" s="46">
        <v>35</v>
      </c>
      <c r="AE2054" s="46">
        <v>33.299999999999997</v>
      </c>
      <c r="AF2054" s="46">
        <v>112</v>
      </c>
      <c r="AH2054" s="70" t="str">
        <f t="shared" si="235"/>
        <v/>
      </c>
      <c r="AI2054" s="70" t="str">
        <f t="shared" si="236"/>
        <v/>
      </c>
      <c r="AJ2054" s="70" t="str">
        <f t="shared" si="237"/>
        <v>X</v>
      </c>
      <c r="AK2054" s="70" t="str" cm="1">
        <f t="array" ref="AK2054">_xlfn.IFS(AH2054&lt;&gt;"","1",AI2054&lt;&gt;"","2",AJ2054&lt;&gt;"","3")</f>
        <v>3</v>
      </c>
    </row>
    <row r="2055" spans="1:37" x14ac:dyDescent="0.25">
      <c r="A2055" t="s">
        <v>1650</v>
      </c>
      <c r="B2055" t="s">
        <v>769</v>
      </c>
      <c r="C2055" s="67" t="str">
        <f t="shared" si="232"/>
        <v>Nadia Maciejewski</v>
      </c>
      <c r="D2055" s="71" t="str" cm="1">
        <f t="array" ref="D2055">_xlfn.IFS(AK2055="1",CONCATENATE(C2055,"Regional"),AK2055="2",CONCATENATE(C2055,"Sectional"),AK2055="3",CONCATENATE(C2055,COUNTIF($C$1:C2055,C2055)))</f>
        <v>Nadia Maciejewski4</v>
      </c>
      <c r="E2055" s="66">
        <v>45161.270833333336</v>
      </c>
      <c r="F2055" t="s">
        <v>2530</v>
      </c>
      <c r="G2055" s="46">
        <v>40</v>
      </c>
      <c r="H2055" s="46">
        <v>44</v>
      </c>
      <c r="I2055" s="46">
        <v>10</v>
      </c>
      <c r="J2055" t="s">
        <v>86</v>
      </c>
      <c r="K2055" t="s">
        <v>90</v>
      </c>
      <c r="L2055" s="46">
        <v>2337</v>
      </c>
      <c r="M2055" s="46">
        <v>35</v>
      </c>
      <c r="N2055" s="46">
        <v>33.299999999999997</v>
      </c>
      <c r="O2055" s="46">
        <v>112</v>
      </c>
      <c r="P2055" s="46">
        <f t="shared" si="233"/>
        <v>1</v>
      </c>
      <c r="R2055" s="67" t="s">
        <v>3497</v>
      </c>
      <c r="S2055" s="67">
        <f>COUNTIF(Y$2:$Y$100,R2055)</f>
        <v>0</v>
      </c>
      <c r="V2055" s="67">
        <f t="shared" si="234"/>
        <v>0</v>
      </c>
      <c r="X2055"/>
      <c r="Y2055" s="67" t="str">
        <f t="shared" si="231"/>
        <v xml:space="preserve"> </v>
      </c>
      <c r="AB2055" t="s">
        <v>90</v>
      </c>
      <c r="AC2055" s="46">
        <v>2337</v>
      </c>
      <c r="AD2055" s="46">
        <v>35</v>
      </c>
      <c r="AE2055" s="46">
        <v>33.299999999999997</v>
      </c>
      <c r="AF2055" s="46">
        <v>112</v>
      </c>
      <c r="AH2055" s="70" t="str">
        <f t="shared" si="235"/>
        <v/>
      </c>
      <c r="AI2055" s="70" t="str">
        <f t="shared" si="236"/>
        <v/>
      </c>
      <c r="AJ2055" s="70" t="str">
        <f t="shared" si="237"/>
        <v>X</v>
      </c>
      <c r="AK2055" s="70" t="str" cm="1">
        <f t="array" ref="AK2055">_xlfn.IFS(AH2055&lt;&gt;"","1",AI2055&lt;&gt;"","2",AJ2055&lt;&gt;"","3")</f>
        <v>3</v>
      </c>
    </row>
    <row r="2056" spans="1:37" x14ac:dyDescent="0.25">
      <c r="A2056" t="s">
        <v>335</v>
      </c>
      <c r="B2056" t="s">
        <v>1613</v>
      </c>
      <c r="C2056" s="67" t="str">
        <f t="shared" si="232"/>
        <v>Arianna Price</v>
      </c>
      <c r="D2056" s="71" t="str" cm="1">
        <f t="array" ref="D2056">_xlfn.IFS(AK2056="1",CONCATENATE(C2056,"Regional"),AK2056="2",CONCATENATE(C2056,"Sectional"),AK2056="3",CONCATENATE(C2056,COUNTIF($C$1:C2056,C2056)))</f>
        <v>Arianna Price3</v>
      </c>
      <c r="E2056" s="66">
        <v>45161.270833333336</v>
      </c>
      <c r="F2056" t="s">
        <v>2530</v>
      </c>
      <c r="G2056" s="46">
        <v>40</v>
      </c>
      <c r="H2056" s="46">
        <v>45</v>
      </c>
      <c r="I2056" s="46">
        <v>11</v>
      </c>
      <c r="J2056" t="s">
        <v>86</v>
      </c>
      <c r="K2056" t="s">
        <v>90</v>
      </c>
      <c r="L2056" s="46">
        <v>2337</v>
      </c>
      <c r="M2056" s="46">
        <v>35</v>
      </c>
      <c r="N2056" s="46">
        <v>33.299999999999997</v>
      </c>
      <c r="O2056" s="46">
        <v>112</v>
      </c>
      <c r="P2056" s="46">
        <f t="shared" si="233"/>
        <v>1</v>
      </c>
      <c r="R2056" s="67" t="s">
        <v>3561</v>
      </c>
      <c r="S2056" s="67">
        <f>COUNTIF(Y$2:$Y$100,R2056)</f>
        <v>0</v>
      </c>
      <c r="V2056" s="67">
        <f t="shared" si="234"/>
        <v>0</v>
      </c>
      <c r="X2056"/>
      <c r="Y2056" s="67" t="str">
        <f t="shared" si="231"/>
        <v xml:space="preserve"> </v>
      </c>
      <c r="AB2056" t="s">
        <v>90</v>
      </c>
      <c r="AC2056" s="46">
        <v>2337</v>
      </c>
      <c r="AD2056" s="46">
        <v>35</v>
      </c>
      <c r="AE2056" s="46">
        <v>33.299999999999997</v>
      </c>
      <c r="AF2056" s="46">
        <v>112</v>
      </c>
      <c r="AH2056" s="70" t="str">
        <f t="shared" si="235"/>
        <v/>
      </c>
      <c r="AI2056" s="70" t="str">
        <f t="shared" si="236"/>
        <v/>
      </c>
      <c r="AJ2056" s="70" t="str">
        <f t="shared" si="237"/>
        <v>X</v>
      </c>
      <c r="AK2056" s="70" t="str" cm="1">
        <f t="array" ref="AK2056">_xlfn.IFS(AH2056&lt;&gt;"","1",AI2056&lt;&gt;"","2",AJ2056&lt;&gt;"","3")</f>
        <v>3</v>
      </c>
    </row>
    <row r="2057" spans="1:37" x14ac:dyDescent="0.25">
      <c r="A2057" t="s">
        <v>720</v>
      </c>
      <c r="B2057" t="s">
        <v>499</v>
      </c>
      <c r="C2057" s="67" t="str">
        <f t="shared" si="232"/>
        <v>Macy Clegg</v>
      </c>
      <c r="D2057" s="71" t="str" cm="1">
        <f t="array" ref="D2057">_xlfn.IFS(AK2057="1",CONCATENATE(C2057,"Regional"),AK2057="2",CONCATENATE(C2057,"Sectional"),AK2057="3",CONCATENATE(C2057,COUNTIF($C$1:C2057,C2057)))</f>
        <v>Macy Clegg4</v>
      </c>
      <c r="E2057" s="66">
        <v>45161.270833333336</v>
      </c>
      <c r="F2057" t="s">
        <v>2530</v>
      </c>
      <c r="G2057" s="46">
        <v>40</v>
      </c>
      <c r="H2057" s="46">
        <v>46</v>
      </c>
      <c r="I2057" s="46">
        <v>12</v>
      </c>
      <c r="J2057" t="s">
        <v>86</v>
      </c>
      <c r="K2057" t="s">
        <v>90</v>
      </c>
      <c r="L2057" s="46">
        <v>2337</v>
      </c>
      <c r="M2057" s="46">
        <v>35</v>
      </c>
      <c r="N2057" s="46">
        <v>33.299999999999997</v>
      </c>
      <c r="O2057" s="46">
        <v>112</v>
      </c>
      <c r="P2057" s="46">
        <f t="shared" si="233"/>
        <v>1</v>
      </c>
      <c r="R2057" s="67" t="s">
        <v>1320</v>
      </c>
      <c r="S2057" s="67">
        <f>COUNTIF(Y$2:$Y$100,R2057)</f>
        <v>0</v>
      </c>
      <c r="V2057" s="67">
        <f t="shared" si="234"/>
        <v>0</v>
      </c>
      <c r="X2057"/>
      <c r="Y2057" s="67" t="str">
        <f t="shared" si="231"/>
        <v xml:space="preserve"> </v>
      </c>
      <c r="AB2057" t="s">
        <v>90</v>
      </c>
      <c r="AC2057" s="46">
        <v>2337</v>
      </c>
      <c r="AD2057" s="46">
        <v>35</v>
      </c>
      <c r="AE2057" s="46">
        <v>33.299999999999997</v>
      </c>
      <c r="AF2057" s="46">
        <v>112</v>
      </c>
      <c r="AH2057" s="70" t="str">
        <f t="shared" si="235"/>
        <v/>
      </c>
      <c r="AI2057" s="70" t="str">
        <f t="shared" si="236"/>
        <v/>
      </c>
      <c r="AJ2057" s="70" t="str">
        <f t="shared" si="237"/>
        <v>X</v>
      </c>
      <c r="AK2057" s="70" t="str" cm="1">
        <f t="array" ref="AK2057">_xlfn.IFS(AH2057&lt;&gt;"","1",AI2057&lt;&gt;"","2",AJ2057&lt;&gt;"","3")</f>
        <v>3</v>
      </c>
    </row>
    <row r="2058" spans="1:37" x14ac:dyDescent="0.25">
      <c r="A2058" t="s">
        <v>998</v>
      </c>
      <c r="B2058" t="s">
        <v>362</v>
      </c>
      <c r="C2058" s="67" t="str">
        <f t="shared" si="232"/>
        <v>Emma Holzmacher</v>
      </c>
      <c r="D2058" s="71" t="str" cm="1">
        <f t="array" ref="D2058">_xlfn.IFS(AK2058="1",CONCATENATE(C2058,"Regional"),AK2058="2",CONCATENATE(C2058,"Sectional"),AK2058="3",CONCATENATE(C2058,COUNTIF($C$1:C2058,C2058)))</f>
        <v>Emma Holzmacher4</v>
      </c>
      <c r="E2058" s="66">
        <v>45161.270833333336</v>
      </c>
      <c r="F2058" t="s">
        <v>2530</v>
      </c>
      <c r="G2058" s="46">
        <v>40</v>
      </c>
      <c r="H2058" s="46">
        <v>47</v>
      </c>
      <c r="I2058" s="46">
        <v>13</v>
      </c>
      <c r="J2058" t="s">
        <v>86</v>
      </c>
      <c r="K2058" t="s">
        <v>90</v>
      </c>
      <c r="L2058" s="46">
        <v>2337</v>
      </c>
      <c r="M2058" s="46">
        <v>35</v>
      </c>
      <c r="N2058" s="46">
        <v>33.299999999999997</v>
      </c>
      <c r="O2058" s="46">
        <v>112</v>
      </c>
      <c r="P2058" s="46">
        <f t="shared" si="233"/>
        <v>1</v>
      </c>
      <c r="R2058" s="67" t="s">
        <v>1501</v>
      </c>
      <c r="S2058" s="67">
        <f>COUNTIF(Y$2:$Y$100,R2058)</f>
        <v>0</v>
      </c>
      <c r="V2058" s="67">
        <f t="shared" si="234"/>
        <v>0</v>
      </c>
      <c r="X2058"/>
      <c r="Y2058" s="67" t="str">
        <f t="shared" si="231"/>
        <v xml:space="preserve"> </v>
      </c>
      <c r="AB2058" t="s">
        <v>90</v>
      </c>
      <c r="AC2058" s="46">
        <v>2337</v>
      </c>
      <c r="AD2058" s="46">
        <v>35</v>
      </c>
      <c r="AE2058" s="46">
        <v>33.299999999999997</v>
      </c>
      <c r="AF2058" s="46">
        <v>112</v>
      </c>
      <c r="AH2058" s="70" t="str">
        <f t="shared" si="235"/>
        <v/>
      </c>
      <c r="AI2058" s="70" t="str">
        <f t="shared" si="236"/>
        <v/>
      </c>
      <c r="AJ2058" s="70" t="str">
        <f t="shared" si="237"/>
        <v>X</v>
      </c>
      <c r="AK2058" s="70" t="str" cm="1">
        <f t="array" ref="AK2058">_xlfn.IFS(AH2058&lt;&gt;"","1",AI2058&lt;&gt;"","2",AJ2058&lt;&gt;"","3")</f>
        <v>3</v>
      </c>
    </row>
    <row r="2059" spans="1:37" x14ac:dyDescent="0.25">
      <c r="A2059" t="s">
        <v>386</v>
      </c>
      <c r="B2059" t="s">
        <v>306</v>
      </c>
      <c r="C2059" s="67" t="str">
        <f t="shared" si="232"/>
        <v>Allie Wink</v>
      </c>
      <c r="D2059" s="71" t="str" cm="1">
        <f t="array" ref="D2059">_xlfn.IFS(AK2059="1",CONCATENATE(C2059,"Regional"),AK2059="2",CONCATENATE(C2059,"Sectional"),AK2059="3",CONCATENATE(C2059,COUNTIF($C$1:C2059,C2059)))</f>
        <v>Allie Wink3</v>
      </c>
      <c r="E2059" s="66">
        <v>45161.270833333336</v>
      </c>
      <c r="F2059" t="s">
        <v>2530</v>
      </c>
      <c r="G2059" s="46">
        <v>40</v>
      </c>
      <c r="H2059" s="46">
        <v>48</v>
      </c>
      <c r="I2059" s="46">
        <v>14</v>
      </c>
      <c r="J2059" t="s">
        <v>86</v>
      </c>
      <c r="K2059" t="s">
        <v>90</v>
      </c>
      <c r="L2059" s="46">
        <v>2337</v>
      </c>
      <c r="M2059" s="46">
        <v>35</v>
      </c>
      <c r="N2059" s="46">
        <v>33.299999999999997</v>
      </c>
      <c r="O2059" s="46">
        <v>112</v>
      </c>
      <c r="P2059" s="46">
        <f t="shared" si="233"/>
        <v>1</v>
      </c>
      <c r="R2059" s="67" t="s">
        <v>1335</v>
      </c>
      <c r="S2059" s="67">
        <f>COUNTIF(Y$2:$Y$100,R2059)</f>
        <v>0</v>
      </c>
      <c r="V2059" s="67">
        <f t="shared" si="234"/>
        <v>0</v>
      </c>
      <c r="X2059"/>
      <c r="Y2059" s="67" t="str">
        <f t="shared" si="231"/>
        <v xml:space="preserve"> </v>
      </c>
      <c r="AB2059" t="s">
        <v>90</v>
      </c>
      <c r="AC2059" s="46">
        <v>2337</v>
      </c>
      <c r="AD2059" s="46">
        <v>35</v>
      </c>
      <c r="AE2059" s="46">
        <v>33.299999999999997</v>
      </c>
      <c r="AF2059" s="46">
        <v>112</v>
      </c>
      <c r="AH2059" s="70" t="str">
        <f t="shared" si="235"/>
        <v/>
      </c>
      <c r="AI2059" s="70" t="str">
        <f t="shared" si="236"/>
        <v/>
      </c>
      <c r="AJ2059" s="70" t="str">
        <f t="shared" si="237"/>
        <v>X</v>
      </c>
      <c r="AK2059" s="70" t="str" cm="1">
        <f t="array" ref="AK2059">_xlfn.IFS(AH2059&lt;&gt;"","1",AI2059&lt;&gt;"","2",AJ2059&lt;&gt;"","3")</f>
        <v>3</v>
      </c>
    </row>
    <row r="2060" spans="1:37" x14ac:dyDescent="0.25">
      <c r="A2060" t="s">
        <v>2099</v>
      </c>
      <c r="B2060" t="s">
        <v>1105</v>
      </c>
      <c r="C2060" s="67" t="str">
        <f t="shared" si="232"/>
        <v>Danielle Andree</v>
      </c>
      <c r="D2060" s="71" t="str" cm="1">
        <f t="array" ref="D2060">_xlfn.IFS(AK2060="1",CONCATENATE(C2060,"Regional"),AK2060="2",CONCATENATE(C2060,"Sectional"),AK2060="3",CONCATENATE(C2060,COUNTIF($C$1:C2060,C2060)))</f>
        <v>Danielle Andree1</v>
      </c>
      <c r="E2060" s="66">
        <v>45161.270833333336</v>
      </c>
      <c r="F2060" t="s">
        <v>2530</v>
      </c>
      <c r="G2060" s="46">
        <v>40</v>
      </c>
      <c r="H2060" s="46">
        <v>48</v>
      </c>
      <c r="I2060" s="46">
        <v>14</v>
      </c>
      <c r="J2060" t="s">
        <v>86</v>
      </c>
      <c r="K2060" t="s">
        <v>90</v>
      </c>
      <c r="L2060" s="46">
        <v>2337</v>
      </c>
      <c r="M2060" s="46">
        <v>35</v>
      </c>
      <c r="N2060" s="46">
        <v>33.299999999999997</v>
      </c>
      <c r="O2060" s="46">
        <v>112</v>
      </c>
      <c r="P2060" s="46">
        <f t="shared" si="233"/>
        <v>1</v>
      </c>
      <c r="R2060" s="67" t="s">
        <v>3124</v>
      </c>
      <c r="S2060" s="67">
        <f>COUNTIF(Y$2:$Y$100,R2060)</f>
        <v>0</v>
      </c>
      <c r="V2060" s="67">
        <f t="shared" si="234"/>
        <v>0</v>
      </c>
      <c r="X2060"/>
      <c r="Y2060" s="67" t="str">
        <f t="shared" si="231"/>
        <v xml:space="preserve"> </v>
      </c>
      <c r="AB2060" t="s">
        <v>90</v>
      </c>
      <c r="AC2060" s="46">
        <v>2337</v>
      </c>
      <c r="AD2060" s="46">
        <v>35</v>
      </c>
      <c r="AE2060" s="46">
        <v>33.299999999999997</v>
      </c>
      <c r="AF2060" s="46">
        <v>112</v>
      </c>
      <c r="AH2060" s="70" t="str">
        <f t="shared" si="235"/>
        <v/>
      </c>
      <c r="AI2060" s="70" t="str">
        <f t="shared" si="236"/>
        <v/>
      </c>
      <c r="AJ2060" s="70" t="str">
        <f t="shared" si="237"/>
        <v>X</v>
      </c>
      <c r="AK2060" s="70" t="str" cm="1">
        <f t="array" ref="AK2060">_xlfn.IFS(AH2060&lt;&gt;"","1",AI2060&lt;&gt;"","2",AJ2060&lt;&gt;"","3")</f>
        <v>3</v>
      </c>
    </row>
    <row r="2061" spans="1:37" x14ac:dyDescent="0.25">
      <c r="A2061" t="s">
        <v>358</v>
      </c>
      <c r="B2061" t="s">
        <v>740</v>
      </c>
      <c r="C2061" s="67" t="str">
        <f t="shared" si="232"/>
        <v>Lydia Schultz</v>
      </c>
      <c r="D2061" s="71" t="str" cm="1">
        <f t="array" ref="D2061">_xlfn.IFS(AK2061="1",CONCATENATE(C2061,"Regional"),AK2061="2",CONCATENATE(C2061,"Sectional"),AK2061="3",CONCATENATE(C2061,COUNTIF($C$1:C2061,C2061)))</f>
        <v>Lydia Schultz3</v>
      </c>
      <c r="E2061" s="66">
        <v>45161.270833333336</v>
      </c>
      <c r="F2061" t="s">
        <v>2530</v>
      </c>
      <c r="G2061" s="46">
        <v>40</v>
      </c>
      <c r="H2061" s="46">
        <v>48</v>
      </c>
      <c r="I2061" s="46">
        <v>14</v>
      </c>
      <c r="J2061" t="s">
        <v>86</v>
      </c>
      <c r="K2061" t="s">
        <v>90</v>
      </c>
      <c r="L2061" s="46">
        <v>2337</v>
      </c>
      <c r="M2061" s="46">
        <v>35</v>
      </c>
      <c r="N2061" s="46">
        <v>33.299999999999997</v>
      </c>
      <c r="O2061" s="46">
        <v>112</v>
      </c>
      <c r="P2061" s="46">
        <f t="shared" si="233"/>
        <v>1</v>
      </c>
      <c r="R2061" s="67" t="s">
        <v>3491</v>
      </c>
      <c r="S2061" s="67">
        <f>COUNTIF(Y$2:$Y$100,R2061)</f>
        <v>0</v>
      </c>
      <c r="V2061" s="67">
        <f t="shared" si="234"/>
        <v>0</v>
      </c>
      <c r="X2061"/>
      <c r="Y2061" s="67" t="str">
        <f t="shared" si="231"/>
        <v xml:space="preserve"> </v>
      </c>
      <c r="AB2061" t="s">
        <v>90</v>
      </c>
      <c r="AC2061" s="46">
        <v>2337</v>
      </c>
      <c r="AD2061" s="46">
        <v>35</v>
      </c>
      <c r="AE2061" s="46">
        <v>33.299999999999997</v>
      </c>
      <c r="AF2061" s="46">
        <v>112</v>
      </c>
      <c r="AH2061" s="70" t="str">
        <f t="shared" si="235"/>
        <v/>
      </c>
      <c r="AI2061" s="70" t="str">
        <f t="shared" si="236"/>
        <v/>
      </c>
      <c r="AJ2061" s="70" t="str">
        <f t="shared" si="237"/>
        <v>X</v>
      </c>
      <c r="AK2061" s="70" t="str" cm="1">
        <f t="array" ref="AK2061">_xlfn.IFS(AH2061&lt;&gt;"","1",AI2061&lt;&gt;"","2",AJ2061&lt;&gt;"","3")</f>
        <v>3</v>
      </c>
    </row>
    <row r="2062" spans="1:37" x14ac:dyDescent="0.25">
      <c r="A2062" t="s">
        <v>1117</v>
      </c>
      <c r="B2062" t="s">
        <v>1118</v>
      </c>
      <c r="C2062" s="67" t="str">
        <f t="shared" si="232"/>
        <v>Madie Graves</v>
      </c>
      <c r="D2062" s="71" t="str" cm="1">
        <f t="array" ref="D2062">_xlfn.IFS(AK2062="1",CONCATENATE(C2062,"Regional"),AK2062="2",CONCATENATE(C2062,"Sectional"),AK2062="3",CONCATENATE(C2062,COUNTIF($C$1:C2062,C2062)))</f>
        <v>Madie Graves2</v>
      </c>
      <c r="E2062" s="66">
        <v>45161.270833333336</v>
      </c>
      <c r="F2062" t="s">
        <v>2530</v>
      </c>
      <c r="G2062" s="46">
        <v>40</v>
      </c>
      <c r="H2062" s="46">
        <v>48</v>
      </c>
      <c r="I2062" s="46">
        <v>14</v>
      </c>
      <c r="J2062" t="s">
        <v>86</v>
      </c>
      <c r="K2062" t="s">
        <v>90</v>
      </c>
      <c r="L2062" s="46">
        <v>2337</v>
      </c>
      <c r="M2062" s="46">
        <v>35</v>
      </c>
      <c r="N2062" s="46">
        <v>33.299999999999997</v>
      </c>
      <c r="O2062" s="46">
        <v>112</v>
      </c>
      <c r="P2062" s="46">
        <f t="shared" si="233"/>
        <v>1</v>
      </c>
      <c r="R2062" s="67" t="s">
        <v>1586</v>
      </c>
      <c r="S2062" s="67">
        <f>COUNTIF(Y$2:$Y$100,R2062)</f>
        <v>0</v>
      </c>
      <c r="V2062" s="67">
        <f t="shared" si="234"/>
        <v>0</v>
      </c>
      <c r="X2062"/>
      <c r="Y2062" s="67" t="str">
        <f t="shared" si="231"/>
        <v xml:space="preserve"> </v>
      </c>
      <c r="AB2062" t="s">
        <v>90</v>
      </c>
      <c r="AC2062" s="46">
        <v>2337</v>
      </c>
      <c r="AD2062" s="46">
        <v>35</v>
      </c>
      <c r="AE2062" s="46">
        <v>33.299999999999997</v>
      </c>
      <c r="AF2062" s="46">
        <v>112</v>
      </c>
      <c r="AH2062" s="70" t="str">
        <f t="shared" si="235"/>
        <v/>
      </c>
      <c r="AI2062" s="70" t="str">
        <f t="shared" si="236"/>
        <v/>
      </c>
      <c r="AJ2062" s="70" t="str">
        <f t="shared" si="237"/>
        <v>X</v>
      </c>
      <c r="AK2062" s="70" t="str" cm="1">
        <f t="array" ref="AK2062">_xlfn.IFS(AH2062&lt;&gt;"","1",AI2062&lt;&gt;"","2",AJ2062&lt;&gt;"","3")</f>
        <v>3</v>
      </c>
    </row>
    <row r="2063" spans="1:37" x14ac:dyDescent="0.25">
      <c r="A2063" t="s">
        <v>992</v>
      </c>
      <c r="B2063" t="s">
        <v>582</v>
      </c>
      <c r="C2063" s="67" t="str">
        <f t="shared" si="232"/>
        <v>Katelyn Hupfer</v>
      </c>
      <c r="D2063" s="71" t="str" cm="1">
        <f t="array" ref="D2063">_xlfn.IFS(AK2063="1",CONCATENATE(C2063,"Regional"),AK2063="2",CONCATENATE(C2063,"Sectional"),AK2063="3",CONCATENATE(C2063,COUNTIF($C$1:C2063,C2063)))</f>
        <v>Katelyn Hupfer3</v>
      </c>
      <c r="E2063" s="66">
        <v>45161.270833333336</v>
      </c>
      <c r="F2063" t="s">
        <v>2530</v>
      </c>
      <c r="G2063" s="46">
        <v>40</v>
      </c>
      <c r="H2063" s="46">
        <v>49</v>
      </c>
      <c r="I2063" s="46">
        <v>18</v>
      </c>
      <c r="J2063" t="s">
        <v>86</v>
      </c>
      <c r="K2063" t="s">
        <v>90</v>
      </c>
      <c r="L2063" s="46">
        <v>2337</v>
      </c>
      <c r="M2063" s="46">
        <v>35</v>
      </c>
      <c r="N2063" s="46">
        <v>33.299999999999997</v>
      </c>
      <c r="O2063" s="46">
        <v>112</v>
      </c>
      <c r="P2063" s="46">
        <f t="shared" si="233"/>
        <v>1</v>
      </c>
      <c r="R2063" s="67" t="s">
        <v>1496</v>
      </c>
      <c r="S2063" s="67">
        <f>COUNTIF(Y$2:$Y$100,R2063)</f>
        <v>0</v>
      </c>
      <c r="V2063" s="67">
        <f t="shared" si="234"/>
        <v>0</v>
      </c>
      <c r="X2063"/>
      <c r="Y2063" s="67" t="str">
        <f t="shared" si="231"/>
        <v xml:space="preserve"> </v>
      </c>
      <c r="AB2063" t="s">
        <v>90</v>
      </c>
      <c r="AC2063" s="46">
        <v>2337</v>
      </c>
      <c r="AD2063" s="46">
        <v>35</v>
      </c>
      <c r="AE2063" s="46">
        <v>33.299999999999997</v>
      </c>
      <c r="AF2063" s="46">
        <v>112</v>
      </c>
      <c r="AH2063" s="70" t="str">
        <f t="shared" si="235"/>
        <v/>
      </c>
      <c r="AI2063" s="70" t="str">
        <f t="shared" si="236"/>
        <v/>
      </c>
      <c r="AJ2063" s="70" t="str">
        <f t="shared" si="237"/>
        <v>X</v>
      </c>
      <c r="AK2063" s="70" t="str" cm="1">
        <f t="array" ref="AK2063">_xlfn.IFS(AH2063&lt;&gt;"","1",AI2063&lt;&gt;"","2",AJ2063&lt;&gt;"","3")</f>
        <v>3</v>
      </c>
    </row>
    <row r="2064" spans="1:37" x14ac:dyDescent="0.25">
      <c r="A2064" t="s">
        <v>744</v>
      </c>
      <c r="B2064" t="s">
        <v>393</v>
      </c>
      <c r="C2064" s="67" t="str">
        <f t="shared" si="232"/>
        <v>Mia Reischel</v>
      </c>
      <c r="D2064" s="71" t="str" cm="1">
        <f t="array" ref="D2064">_xlfn.IFS(AK2064="1",CONCATENATE(C2064,"Regional"),AK2064="2",CONCATENATE(C2064,"Sectional"),AK2064="3",CONCATENATE(C2064,COUNTIF($C$1:C2064,C2064)))</f>
        <v>Mia Reischel4</v>
      </c>
      <c r="E2064" s="66">
        <v>45161.270833333336</v>
      </c>
      <c r="F2064" t="s">
        <v>2530</v>
      </c>
      <c r="G2064" s="46">
        <v>40</v>
      </c>
      <c r="H2064" s="46">
        <v>50</v>
      </c>
      <c r="I2064" s="46">
        <v>19</v>
      </c>
      <c r="J2064" t="s">
        <v>86</v>
      </c>
      <c r="K2064" t="s">
        <v>90</v>
      </c>
      <c r="L2064" s="46">
        <v>2337</v>
      </c>
      <c r="M2064" s="46">
        <v>35</v>
      </c>
      <c r="N2064" s="46">
        <v>33.299999999999997</v>
      </c>
      <c r="O2064" s="46">
        <v>112</v>
      </c>
      <c r="P2064" s="46">
        <f t="shared" si="233"/>
        <v>1</v>
      </c>
      <c r="R2064" s="67" t="s">
        <v>1332</v>
      </c>
      <c r="S2064" s="67">
        <f>COUNTIF(Y$2:$Y$100,R2064)</f>
        <v>0</v>
      </c>
      <c r="V2064" s="67">
        <f t="shared" si="234"/>
        <v>0</v>
      </c>
      <c r="X2064"/>
      <c r="Y2064" s="67" t="str">
        <f t="shared" si="231"/>
        <v xml:space="preserve"> </v>
      </c>
      <c r="AB2064" t="s">
        <v>90</v>
      </c>
      <c r="AC2064" s="46">
        <v>2337</v>
      </c>
      <c r="AD2064" s="46">
        <v>35</v>
      </c>
      <c r="AE2064" s="46">
        <v>33.299999999999997</v>
      </c>
      <c r="AF2064" s="46">
        <v>112</v>
      </c>
      <c r="AH2064" s="70" t="str">
        <f t="shared" si="235"/>
        <v/>
      </c>
      <c r="AI2064" s="70" t="str">
        <f t="shared" si="236"/>
        <v/>
      </c>
      <c r="AJ2064" s="70" t="str">
        <f t="shared" si="237"/>
        <v>X</v>
      </c>
      <c r="AK2064" s="70" t="str" cm="1">
        <f t="array" ref="AK2064">_xlfn.IFS(AH2064&lt;&gt;"","1",AI2064&lt;&gt;"","2",AJ2064&lt;&gt;"","3")</f>
        <v>3</v>
      </c>
    </row>
    <row r="2065" spans="1:37" x14ac:dyDescent="0.25">
      <c r="A2065" t="s">
        <v>491</v>
      </c>
      <c r="B2065" t="s">
        <v>418</v>
      </c>
      <c r="C2065" s="67" t="str">
        <f t="shared" si="232"/>
        <v>Katie Heun</v>
      </c>
      <c r="D2065" s="71" t="str" cm="1">
        <f t="array" ref="D2065">_xlfn.IFS(AK2065="1",CONCATENATE(C2065,"Regional"),AK2065="2",CONCATENATE(C2065,"Sectional"),AK2065="3",CONCATENATE(C2065,COUNTIF($C$1:C2065,C2065)))</f>
        <v>Katie Heun3</v>
      </c>
      <c r="E2065" s="66">
        <v>45161.270833333336</v>
      </c>
      <c r="F2065" t="s">
        <v>2530</v>
      </c>
      <c r="G2065" s="46">
        <v>40</v>
      </c>
      <c r="H2065" s="46">
        <v>50</v>
      </c>
      <c r="I2065" s="46">
        <v>19</v>
      </c>
      <c r="J2065" t="s">
        <v>86</v>
      </c>
      <c r="K2065" t="s">
        <v>90</v>
      </c>
      <c r="L2065" s="46">
        <v>2337</v>
      </c>
      <c r="M2065" s="46">
        <v>35</v>
      </c>
      <c r="N2065" s="46">
        <v>33.299999999999997</v>
      </c>
      <c r="O2065" s="46">
        <v>112</v>
      </c>
      <c r="P2065" s="46">
        <f t="shared" si="233"/>
        <v>1</v>
      </c>
      <c r="R2065" s="67" t="s">
        <v>1181</v>
      </c>
      <c r="S2065" s="67">
        <f>COUNTIF(Y$2:$Y$100,R2065)</f>
        <v>0</v>
      </c>
      <c r="V2065" s="67">
        <f t="shared" si="234"/>
        <v>0</v>
      </c>
      <c r="X2065"/>
      <c r="Y2065" s="67" t="str">
        <f t="shared" si="231"/>
        <v xml:space="preserve"> </v>
      </c>
      <c r="AB2065" t="s">
        <v>90</v>
      </c>
      <c r="AC2065" s="46">
        <v>2337</v>
      </c>
      <c r="AD2065" s="46">
        <v>35</v>
      </c>
      <c r="AE2065" s="46">
        <v>33.299999999999997</v>
      </c>
      <c r="AF2065" s="46">
        <v>112</v>
      </c>
      <c r="AH2065" s="70" t="str">
        <f t="shared" si="235"/>
        <v/>
      </c>
      <c r="AI2065" s="70" t="str">
        <f t="shared" si="236"/>
        <v/>
      </c>
      <c r="AJ2065" s="70" t="str">
        <f t="shared" si="237"/>
        <v>X</v>
      </c>
      <c r="AK2065" s="70" t="str" cm="1">
        <f t="array" ref="AK2065">_xlfn.IFS(AH2065&lt;&gt;"","1",AI2065&lt;&gt;"","2",AJ2065&lt;&gt;"","3")</f>
        <v>3</v>
      </c>
    </row>
    <row r="2066" spans="1:37" x14ac:dyDescent="0.25">
      <c r="A2066" t="s">
        <v>324</v>
      </c>
      <c r="B2066" t="s">
        <v>479</v>
      </c>
      <c r="C2066" s="67" t="str">
        <f t="shared" si="232"/>
        <v>Maeve Niemiec</v>
      </c>
      <c r="D2066" s="71" t="str" cm="1">
        <f t="array" ref="D2066">_xlfn.IFS(AK2066="1",CONCATENATE(C2066,"Regional"),AK2066="2",CONCATENATE(C2066,"Sectional"),AK2066="3",CONCATENATE(C2066,COUNTIF($C$1:C2066,C2066)))</f>
        <v>Maeve Niemiec4</v>
      </c>
      <c r="E2066" s="66">
        <v>45161.270833333336</v>
      </c>
      <c r="F2066" t="s">
        <v>2530</v>
      </c>
      <c r="G2066" s="46">
        <v>40</v>
      </c>
      <c r="H2066" s="46">
        <v>51</v>
      </c>
      <c r="I2066" s="46">
        <v>21</v>
      </c>
      <c r="J2066" t="s">
        <v>86</v>
      </c>
      <c r="K2066" t="s">
        <v>90</v>
      </c>
      <c r="L2066" s="46">
        <v>2337</v>
      </c>
      <c r="M2066" s="46">
        <v>35</v>
      </c>
      <c r="N2066" s="46">
        <v>33.299999999999997</v>
      </c>
      <c r="O2066" s="46">
        <v>112</v>
      </c>
      <c r="P2066" s="46">
        <f t="shared" si="233"/>
        <v>1</v>
      </c>
      <c r="R2066" s="67" t="s">
        <v>1171</v>
      </c>
      <c r="S2066" s="67">
        <f>COUNTIF(Y$2:$Y$100,R2066)</f>
        <v>0</v>
      </c>
      <c r="V2066" s="67">
        <f t="shared" si="234"/>
        <v>0</v>
      </c>
      <c r="X2066"/>
      <c r="Y2066" s="67" t="str">
        <f t="shared" si="231"/>
        <v xml:space="preserve"> </v>
      </c>
      <c r="AB2066" t="s">
        <v>90</v>
      </c>
      <c r="AC2066" s="46">
        <v>2337</v>
      </c>
      <c r="AD2066" s="46">
        <v>35</v>
      </c>
      <c r="AE2066" s="46">
        <v>33.299999999999997</v>
      </c>
      <c r="AF2066" s="46">
        <v>112</v>
      </c>
      <c r="AH2066" s="70" t="str">
        <f t="shared" si="235"/>
        <v/>
      </c>
      <c r="AI2066" s="70" t="str">
        <f t="shared" si="236"/>
        <v/>
      </c>
      <c r="AJ2066" s="70" t="str">
        <f t="shared" si="237"/>
        <v>X</v>
      </c>
      <c r="AK2066" s="70" t="str" cm="1">
        <f t="array" ref="AK2066">_xlfn.IFS(AH2066&lt;&gt;"","1",AI2066&lt;&gt;"","2",AJ2066&lt;&gt;"","3")</f>
        <v>3</v>
      </c>
    </row>
    <row r="2067" spans="1:37" x14ac:dyDescent="0.25">
      <c r="A2067" t="s">
        <v>759</v>
      </c>
      <c r="B2067" t="s">
        <v>523</v>
      </c>
      <c r="C2067" s="67" t="str">
        <f t="shared" si="232"/>
        <v>Nora MacKelly</v>
      </c>
      <c r="D2067" s="71" t="str" cm="1">
        <f t="array" ref="D2067">_xlfn.IFS(AK2067="1",CONCATENATE(C2067,"Regional"),AK2067="2",CONCATENATE(C2067,"Sectional"),AK2067="3",CONCATENATE(C2067,COUNTIF($C$1:C2067,C2067)))</f>
        <v>Nora MacKelly4</v>
      </c>
      <c r="E2067" s="66">
        <v>45161.270833333336</v>
      </c>
      <c r="F2067" t="s">
        <v>2530</v>
      </c>
      <c r="G2067" s="46">
        <v>40</v>
      </c>
      <c r="H2067" s="46">
        <v>51</v>
      </c>
      <c r="I2067" s="46">
        <v>21</v>
      </c>
      <c r="J2067" t="s">
        <v>86</v>
      </c>
      <c r="K2067" t="s">
        <v>90</v>
      </c>
      <c r="L2067" s="46">
        <v>2337</v>
      </c>
      <c r="M2067" s="46">
        <v>35</v>
      </c>
      <c r="N2067" s="46">
        <v>33.299999999999997</v>
      </c>
      <c r="O2067" s="46">
        <v>112</v>
      </c>
      <c r="P2067" s="46">
        <f t="shared" si="233"/>
        <v>1</v>
      </c>
      <c r="R2067" s="67" t="s">
        <v>1345</v>
      </c>
      <c r="S2067" s="67">
        <f>COUNTIF(Y$2:$Y$100,R2067)</f>
        <v>0</v>
      </c>
      <c r="V2067" s="67">
        <f t="shared" si="234"/>
        <v>0</v>
      </c>
      <c r="X2067"/>
      <c r="Y2067" s="67" t="str">
        <f t="shared" si="231"/>
        <v xml:space="preserve"> </v>
      </c>
      <c r="AB2067" t="s">
        <v>90</v>
      </c>
      <c r="AC2067" s="46">
        <v>2337</v>
      </c>
      <c r="AD2067" s="46">
        <v>35</v>
      </c>
      <c r="AE2067" s="46">
        <v>33.299999999999997</v>
      </c>
      <c r="AF2067" s="46">
        <v>112</v>
      </c>
      <c r="AH2067" s="70" t="str">
        <f t="shared" si="235"/>
        <v/>
      </c>
      <c r="AI2067" s="70" t="str">
        <f t="shared" si="236"/>
        <v/>
      </c>
      <c r="AJ2067" s="70" t="str">
        <f t="shared" si="237"/>
        <v>X</v>
      </c>
      <c r="AK2067" s="70" t="str" cm="1">
        <f t="array" ref="AK2067">_xlfn.IFS(AH2067&lt;&gt;"","1",AI2067&lt;&gt;"","2",AJ2067&lt;&gt;"","3")</f>
        <v>3</v>
      </c>
    </row>
    <row r="2068" spans="1:37" x14ac:dyDescent="0.25">
      <c r="A2068" t="s">
        <v>701</v>
      </c>
      <c r="B2068" t="s">
        <v>362</v>
      </c>
      <c r="C2068" s="67" t="str">
        <f t="shared" si="232"/>
        <v>Emma Bruckman</v>
      </c>
      <c r="D2068" s="71" t="str" cm="1">
        <f t="array" ref="D2068">_xlfn.IFS(AK2068="1",CONCATENATE(C2068,"Regional"),AK2068="2",CONCATENATE(C2068,"Sectional"),AK2068="3",CONCATENATE(C2068,COUNTIF($C$1:C2068,C2068)))</f>
        <v>Emma Bruckman3</v>
      </c>
      <c r="E2068" s="66">
        <v>45161.270833333336</v>
      </c>
      <c r="F2068" t="s">
        <v>2530</v>
      </c>
      <c r="G2068" s="46">
        <v>40</v>
      </c>
      <c r="H2068" s="46">
        <v>52</v>
      </c>
      <c r="I2068" s="46">
        <v>23</v>
      </c>
      <c r="J2068" t="s">
        <v>86</v>
      </c>
      <c r="K2068" t="s">
        <v>90</v>
      </c>
      <c r="L2068" s="46">
        <v>2337</v>
      </c>
      <c r="M2068" s="46">
        <v>35</v>
      </c>
      <c r="N2068" s="46">
        <v>33.299999999999997</v>
      </c>
      <c r="O2068" s="46">
        <v>112</v>
      </c>
      <c r="P2068" s="46">
        <f t="shared" si="233"/>
        <v>1</v>
      </c>
      <c r="R2068" s="67" t="s">
        <v>1305</v>
      </c>
      <c r="S2068" s="67">
        <f>COUNTIF(Y$2:$Y$100,R2068)</f>
        <v>0</v>
      </c>
      <c r="V2068" s="67">
        <f t="shared" si="234"/>
        <v>0</v>
      </c>
      <c r="X2068"/>
      <c r="Y2068" s="67" t="str">
        <f t="shared" si="231"/>
        <v xml:space="preserve"> </v>
      </c>
      <c r="AB2068" t="s">
        <v>90</v>
      </c>
      <c r="AC2068" s="46">
        <v>2337</v>
      </c>
      <c r="AD2068" s="46">
        <v>35</v>
      </c>
      <c r="AE2068" s="46">
        <v>33.299999999999997</v>
      </c>
      <c r="AF2068" s="46">
        <v>112</v>
      </c>
      <c r="AH2068" s="70" t="str">
        <f t="shared" si="235"/>
        <v/>
      </c>
      <c r="AI2068" s="70" t="str">
        <f t="shared" si="236"/>
        <v/>
      </c>
      <c r="AJ2068" s="70" t="str">
        <f t="shared" si="237"/>
        <v>X</v>
      </c>
      <c r="AK2068" s="70" t="str" cm="1">
        <f t="array" ref="AK2068">_xlfn.IFS(AH2068&lt;&gt;"","1",AI2068&lt;&gt;"","2",AJ2068&lt;&gt;"","3")</f>
        <v>3</v>
      </c>
    </row>
    <row r="2069" spans="1:37" x14ac:dyDescent="0.25">
      <c r="A2069" t="s">
        <v>505</v>
      </c>
      <c r="B2069" t="s">
        <v>362</v>
      </c>
      <c r="C2069" s="67" t="str">
        <f t="shared" si="232"/>
        <v>Emma Pulvermacher</v>
      </c>
      <c r="D2069" s="71" t="str" cm="1">
        <f t="array" ref="D2069">_xlfn.IFS(AK2069="1",CONCATENATE(C2069,"Regional"),AK2069="2",CONCATENATE(C2069,"Sectional"),AK2069="3",CONCATENATE(C2069,COUNTIF($C$1:C2069,C2069)))</f>
        <v>Emma Pulvermacher4</v>
      </c>
      <c r="E2069" s="66">
        <v>45161.270833333336</v>
      </c>
      <c r="F2069" t="s">
        <v>2530</v>
      </c>
      <c r="G2069" s="46">
        <v>40</v>
      </c>
      <c r="H2069" s="46">
        <v>52</v>
      </c>
      <c r="I2069" s="46">
        <v>23</v>
      </c>
      <c r="J2069" t="s">
        <v>86</v>
      </c>
      <c r="K2069" t="s">
        <v>90</v>
      </c>
      <c r="L2069" s="46">
        <v>2337</v>
      </c>
      <c r="M2069" s="46">
        <v>35</v>
      </c>
      <c r="N2069" s="46">
        <v>33.299999999999997</v>
      </c>
      <c r="O2069" s="46">
        <v>112</v>
      </c>
      <c r="P2069" s="46">
        <f t="shared" si="233"/>
        <v>1</v>
      </c>
      <c r="R2069" s="67" t="s">
        <v>1189</v>
      </c>
      <c r="S2069" s="67">
        <f>COUNTIF(Y$2:$Y$100,R2069)</f>
        <v>0</v>
      </c>
      <c r="V2069" s="67">
        <f t="shared" si="234"/>
        <v>0</v>
      </c>
      <c r="X2069"/>
      <c r="Y2069" s="67" t="str">
        <f t="shared" si="231"/>
        <v xml:space="preserve"> </v>
      </c>
      <c r="AB2069" t="s">
        <v>90</v>
      </c>
      <c r="AC2069" s="46">
        <v>2337</v>
      </c>
      <c r="AD2069" s="46">
        <v>35</v>
      </c>
      <c r="AE2069" s="46">
        <v>33.299999999999997</v>
      </c>
      <c r="AF2069" s="46">
        <v>112</v>
      </c>
      <c r="AH2069" s="70" t="str">
        <f t="shared" si="235"/>
        <v/>
      </c>
      <c r="AI2069" s="70" t="str">
        <f t="shared" si="236"/>
        <v/>
      </c>
      <c r="AJ2069" s="70" t="str">
        <f t="shared" si="237"/>
        <v>X</v>
      </c>
      <c r="AK2069" s="70" t="str" cm="1">
        <f t="array" ref="AK2069">_xlfn.IFS(AH2069&lt;&gt;"","1",AI2069&lt;&gt;"","2",AJ2069&lt;&gt;"","3")</f>
        <v>3</v>
      </c>
    </row>
    <row r="2070" spans="1:37" x14ac:dyDescent="0.25">
      <c r="A2070" t="s">
        <v>1705</v>
      </c>
      <c r="B2070" t="s">
        <v>418</v>
      </c>
      <c r="C2070" s="67" t="str">
        <f t="shared" si="232"/>
        <v>Katie Leong</v>
      </c>
      <c r="D2070" s="71" t="str" cm="1">
        <f t="array" ref="D2070">_xlfn.IFS(AK2070="1",CONCATENATE(C2070,"Regional"),AK2070="2",CONCATENATE(C2070,"Sectional"),AK2070="3",CONCATENATE(C2070,COUNTIF($C$1:C2070,C2070)))</f>
        <v>Katie Leong2</v>
      </c>
      <c r="E2070" s="66">
        <v>45161.270833333336</v>
      </c>
      <c r="F2070" t="s">
        <v>2530</v>
      </c>
      <c r="G2070" s="46">
        <v>40</v>
      </c>
      <c r="H2070" s="46">
        <v>52</v>
      </c>
      <c r="I2070" s="46">
        <v>23</v>
      </c>
      <c r="J2070" t="s">
        <v>86</v>
      </c>
      <c r="K2070" t="s">
        <v>90</v>
      </c>
      <c r="L2070" s="46">
        <v>2337</v>
      </c>
      <c r="M2070" s="46">
        <v>35</v>
      </c>
      <c r="N2070" s="46">
        <v>33.299999999999997</v>
      </c>
      <c r="O2070" s="46">
        <v>112</v>
      </c>
      <c r="P2070" s="46">
        <f t="shared" si="233"/>
        <v>1</v>
      </c>
      <c r="R2070" s="67" t="s">
        <v>3565</v>
      </c>
      <c r="S2070" s="67">
        <f>COUNTIF(Y$2:$Y$100,R2070)</f>
        <v>0</v>
      </c>
      <c r="V2070" s="67">
        <f t="shared" si="234"/>
        <v>0</v>
      </c>
      <c r="X2070"/>
      <c r="Y2070" s="67" t="str">
        <f t="shared" si="231"/>
        <v xml:space="preserve"> </v>
      </c>
      <c r="AB2070" t="s">
        <v>90</v>
      </c>
      <c r="AC2070" s="46">
        <v>2337</v>
      </c>
      <c r="AD2070" s="46">
        <v>35</v>
      </c>
      <c r="AE2070" s="46">
        <v>33.299999999999997</v>
      </c>
      <c r="AF2070" s="46">
        <v>112</v>
      </c>
      <c r="AH2070" s="70" t="str">
        <f t="shared" si="235"/>
        <v/>
      </c>
      <c r="AI2070" s="70" t="str">
        <f t="shared" si="236"/>
        <v/>
      </c>
      <c r="AJ2070" s="70" t="str">
        <f t="shared" si="237"/>
        <v>X</v>
      </c>
      <c r="AK2070" s="70" t="str" cm="1">
        <f t="array" ref="AK2070">_xlfn.IFS(AH2070&lt;&gt;"","1",AI2070&lt;&gt;"","2",AJ2070&lt;&gt;"","3")</f>
        <v>3</v>
      </c>
    </row>
    <row r="2071" spans="1:37" x14ac:dyDescent="0.25">
      <c r="A2071" t="s">
        <v>483</v>
      </c>
      <c r="B2071" t="s">
        <v>458</v>
      </c>
      <c r="C2071" s="67" t="str">
        <f t="shared" si="232"/>
        <v>Lauren Coombs</v>
      </c>
      <c r="D2071" s="71" t="str" cm="1">
        <f t="array" ref="D2071">_xlfn.IFS(AK2071="1",CONCATENATE(C2071,"Regional"),AK2071="2",CONCATENATE(C2071,"Sectional"),AK2071="3",CONCATENATE(C2071,COUNTIF($C$1:C2071,C2071)))</f>
        <v>Lauren Coombs3</v>
      </c>
      <c r="E2071" s="66">
        <v>45161.270833333336</v>
      </c>
      <c r="F2071" t="s">
        <v>2530</v>
      </c>
      <c r="G2071" s="46">
        <v>40</v>
      </c>
      <c r="H2071" s="46">
        <v>53</v>
      </c>
      <c r="I2071" s="46">
        <v>26</v>
      </c>
      <c r="J2071" t="s">
        <v>86</v>
      </c>
      <c r="K2071" t="s">
        <v>90</v>
      </c>
      <c r="L2071" s="46">
        <v>2337</v>
      </c>
      <c r="M2071" s="46">
        <v>35</v>
      </c>
      <c r="N2071" s="46">
        <v>33.299999999999997</v>
      </c>
      <c r="O2071" s="46">
        <v>112</v>
      </c>
      <c r="P2071" s="46">
        <f t="shared" si="233"/>
        <v>1</v>
      </c>
      <c r="R2071" s="67" t="s">
        <v>1174</v>
      </c>
      <c r="S2071" s="67">
        <f>COUNTIF(Y$2:$Y$100,R2071)</f>
        <v>0</v>
      </c>
      <c r="V2071" s="67">
        <f t="shared" si="234"/>
        <v>0</v>
      </c>
      <c r="X2071"/>
      <c r="Y2071" s="67" t="str">
        <f t="shared" si="231"/>
        <v xml:space="preserve"> </v>
      </c>
      <c r="AB2071" t="s">
        <v>90</v>
      </c>
      <c r="AC2071" s="46">
        <v>2337</v>
      </c>
      <c r="AD2071" s="46">
        <v>35</v>
      </c>
      <c r="AE2071" s="46">
        <v>33.299999999999997</v>
      </c>
      <c r="AF2071" s="46">
        <v>112</v>
      </c>
      <c r="AH2071" s="70" t="str">
        <f t="shared" si="235"/>
        <v/>
      </c>
      <c r="AI2071" s="70" t="str">
        <f t="shared" si="236"/>
        <v/>
      </c>
      <c r="AJ2071" s="70" t="str">
        <f t="shared" si="237"/>
        <v>X</v>
      </c>
      <c r="AK2071" s="70" t="str" cm="1">
        <f t="array" ref="AK2071">_xlfn.IFS(AH2071&lt;&gt;"","1",AI2071&lt;&gt;"","2",AJ2071&lt;&gt;"","3")</f>
        <v>3</v>
      </c>
    </row>
    <row r="2072" spans="1:37" x14ac:dyDescent="0.25">
      <c r="A2072" t="s">
        <v>316</v>
      </c>
      <c r="B2072" t="s">
        <v>257</v>
      </c>
      <c r="C2072" s="67" t="str">
        <f t="shared" si="232"/>
        <v>Teagan Morrison</v>
      </c>
      <c r="D2072" s="71" t="str" cm="1">
        <f t="array" ref="D2072">_xlfn.IFS(AK2072="1",CONCATENATE(C2072,"Regional"),AK2072="2",CONCATENATE(C2072,"Sectional"),AK2072="3",CONCATENATE(C2072,COUNTIF($C$1:C2072,C2072)))</f>
        <v>Teagan Morrison3</v>
      </c>
      <c r="E2072" s="66">
        <v>45161.270833333336</v>
      </c>
      <c r="F2072" t="s">
        <v>2530</v>
      </c>
      <c r="G2072" s="46">
        <v>40</v>
      </c>
      <c r="H2072" s="46">
        <v>53</v>
      </c>
      <c r="I2072" s="46">
        <v>26</v>
      </c>
      <c r="J2072" t="s">
        <v>86</v>
      </c>
      <c r="K2072" t="s">
        <v>90</v>
      </c>
      <c r="L2072" s="46">
        <v>2337</v>
      </c>
      <c r="M2072" s="46">
        <v>35</v>
      </c>
      <c r="N2072" s="46">
        <v>33.299999999999997</v>
      </c>
      <c r="O2072" s="46">
        <v>112</v>
      </c>
      <c r="P2072" s="46">
        <f t="shared" si="233"/>
        <v>1</v>
      </c>
      <c r="R2072" s="67" t="s">
        <v>1322</v>
      </c>
      <c r="S2072" s="67">
        <f>COUNTIF(Y$2:$Y$100,R2072)</f>
        <v>0</v>
      </c>
      <c r="V2072" s="67">
        <f t="shared" si="234"/>
        <v>0</v>
      </c>
      <c r="X2072"/>
      <c r="Y2072" s="67" t="str">
        <f t="shared" ref="Y2072:Y2103" si="238">CONCATENATE(W2072," ",X2072)</f>
        <v xml:space="preserve"> </v>
      </c>
      <c r="AB2072" t="s">
        <v>90</v>
      </c>
      <c r="AC2072" s="46">
        <v>2337</v>
      </c>
      <c r="AD2072" s="46">
        <v>35</v>
      </c>
      <c r="AE2072" s="46">
        <v>33.299999999999997</v>
      </c>
      <c r="AF2072" s="46">
        <v>112</v>
      </c>
      <c r="AH2072" s="70" t="str">
        <f t="shared" si="235"/>
        <v/>
      </c>
      <c r="AI2072" s="70" t="str">
        <f t="shared" si="236"/>
        <v/>
      </c>
      <c r="AJ2072" s="70" t="str">
        <f t="shared" si="237"/>
        <v>X</v>
      </c>
      <c r="AK2072" s="70" t="str" cm="1">
        <f t="array" ref="AK2072">_xlfn.IFS(AH2072&lt;&gt;"","1",AI2072&lt;&gt;"","2",AJ2072&lt;&gt;"","3")</f>
        <v>3</v>
      </c>
    </row>
    <row r="2073" spans="1:37" x14ac:dyDescent="0.25">
      <c r="A2073" t="s">
        <v>993</v>
      </c>
      <c r="B2073" t="s">
        <v>994</v>
      </c>
      <c r="C2073" s="67" t="str">
        <f t="shared" si="232"/>
        <v>Calli Dahlgren</v>
      </c>
      <c r="D2073" s="71" t="str" cm="1">
        <f t="array" ref="D2073">_xlfn.IFS(AK2073="1",CONCATENATE(C2073,"Regional"),AK2073="2",CONCATENATE(C2073,"Sectional"),AK2073="3",CONCATENATE(C2073,COUNTIF($C$1:C2073,C2073)))</f>
        <v>Calli Dahlgren3</v>
      </c>
      <c r="E2073" s="66">
        <v>45161.270833333336</v>
      </c>
      <c r="F2073" t="s">
        <v>2530</v>
      </c>
      <c r="G2073" s="46">
        <v>40</v>
      </c>
      <c r="H2073" s="46">
        <v>53</v>
      </c>
      <c r="I2073" s="46">
        <v>26</v>
      </c>
      <c r="J2073" t="s">
        <v>86</v>
      </c>
      <c r="K2073" t="s">
        <v>90</v>
      </c>
      <c r="L2073" s="46">
        <v>2337</v>
      </c>
      <c r="M2073" s="46">
        <v>35</v>
      </c>
      <c r="N2073" s="46">
        <v>33.299999999999997</v>
      </c>
      <c r="O2073" s="46">
        <v>112</v>
      </c>
      <c r="P2073" s="46">
        <f t="shared" si="233"/>
        <v>1</v>
      </c>
      <c r="R2073" s="67" t="s">
        <v>1497</v>
      </c>
      <c r="S2073" s="67">
        <f>COUNTIF(Y$2:$Y$100,R2073)</f>
        <v>0</v>
      </c>
      <c r="V2073" s="67">
        <f t="shared" si="234"/>
        <v>0</v>
      </c>
      <c r="X2073"/>
      <c r="Y2073" s="67" t="str">
        <f t="shared" si="238"/>
        <v xml:space="preserve"> </v>
      </c>
      <c r="AB2073" t="s">
        <v>90</v>
      </c>
      <c r="AC2073" s="46">
        <v>2337</v>
      </c>
      <c r="AD2073" s="46">
        <v>35</v>
      </c>
      <c r="AE2073" s="46">
        <v>33.299999999999997</v>
      </c>
      <c r="AF2073" s="46">
        <v>112</v>
      </c>
      <c r="AH2073" s="70" t="str">
        <f t="shared" si="235"/>
        <v/>
      </c>
      <c r="AI2073" s="70" t="str">
        <f t="shared" si="236"/>
        <v/>
      </c>
      <c r="AJ2073" s="70" t="str">
        <f t="shared" si="237"/>
        <v>X</v>
      </c>
      <c r="AK2073" s="70" t="str" cm="1">
        <f t="array" ref="AK2073">_xlfn.IFS(AH2073&lt;&gt;"","1",AI2073&lt;&gt;"","2",AJ2073&lt;&gt;"","3")</f>
        <v>3</v>
      </c>
    </row>
    <row r="2074" spans="1:37" x14ac:dyDescent="0.25">
      <c r="A2074" t="s">
        <v>1748</v>
      </c>
      <c r="B2074" t="s">
        <v>524</v>
      </c>
      <c r="C2074" s="67" t="str">
        <f t="shared" si="232"/>
        <v>Isabelle Wetzel</v>
      </c>
      <c r="D2074" s="71" t="str" cm="1">
        <f t="array" ref="D2074">_xlfn.IFS(AK2074="1",CONCATENATE(C2074,"Regional"),AK2074="2",CONCATENATE(C2074,"Sectional"),AK2074="3",CONCATENATE(C2074,COUNTIF($C$1:C2074,C2074)))</f>
        <v>Isabelle Wetzel2</v>
      </c>
      <c r="E2074" s="66">
        <v>45161.270833333336</v>
      </c>
      <c r="F2074" t="s">
        <v>2530</v>
      </c>
      <c r="G2074" s="46">
        <v>40</v>
      </c>
      <c r="H2074" s="46">
        <v>54</v>
      </c>
      <c r="I2074" s="46">
        <v>29</v>
      </c>
      <c r="J2074" t="s">
        <v>86</v>
      </c>
      <c r="K2074" t="s">
        <v>90</v>
      </c>
      <c r="L2074" s="46">
        <v>2337</v>
      </c>
      <c r="M2074" s="46">
        <v>35</v>
      </c>
      <c r="N2074" s="46">
        <v>33.299999999999997</v>
      </c>
      <c r="O2074" s="46">
        <v>112</v>
      </c>
      <c r="P2074" s="46">
        <f t="shared" si="233"/>
        <v>1</v>
      </c>
      <c r="R2074" s="67" t="s">
        <v>2753</v>
      </c>
      <c r="S2074" s="67">
        <f>COUNTIF(Y$2:$Y$100,R2074)</f>
        <v>0</v>
      </c>
      <c r="V2074" s="67">
        <f t="shared" si="234"/>
        <v>0</v>
      </c>
      <c r="X2074"/>
      <c r="Y2074" s="67" t="str">
        <f t="shared" si="238"/>
        <v xml:space="preserve"> </v>
      </c>
      <c r="AB2074" t="s">
        <v>90</v>
      </c>
      <c r="AC2074" s="46">
        <v>2337</v>
      </c>
      <c r="AD2074" s="46">
        <v>35</v>
      </c>
      <c r="AE2074" s="46">
        <v>33.299999999999997</v>
      </c>
      <c r="AF2074" s="46">
        <v>112</v>
      </c>
      <c r="AH2074" s="70" t="str">
        <f t="shared" si="235"/>
        <v/>
      </c>
      <c r="AI2074" s="70" t="str">
        <f t="shared" si="236"/>
        <v/>
      </c>
      <c r="AJ2074" s="70" t="str">
        <f t="shared" si="237"/>
        <v>X</v>
      </c>
      <c r="AK2074" s="70" t="str" cm="1">
        <f t="array" ref="AK2074">_xlfn.IFS(AH2074&lt;&gt;"","1",AI2074&lt;&gt;"","2",AJ2074&lt;&gt;"","3")</f>
        <v>3</v>
      </c>
    </row>
    <row r="2075" spans="1:37" x14ac:dyDescent="0.25">
      <c r="A2075" t="s">
        <v>1743</v>
      </c>
      <c r="B2075" t="s">
        <v>421</v>
      </c>
      <c r="C2075" s="67" t="str">
        <f t="shared" si="232"/>
        <v>Elizabeth Zuniga-Meyer</v>
      </c>
      <c r="D2075" s="71" t="str" cm="1">
        <f t="array" ref="D2075">_xlfn.IFS(AK2075="1",CONCATENATE(C2075,"Regional"),AK2075="2",CONCATENATE(C2075,"Sectional"),AK2075="3",CONCATENATE(C2075,COUNTIF($C$1:C2075,C2075)))</f>
        <v>Elizabeth Zuniga-Meyer4</v>
      </c>
      <c r="E2075" s="66">
        <v>45161.270833333336</v>
      </c>
      <c r="F2075" t="s">
        <v>2530</v>
      </c>
      <c r="G2075" s="46">
        <v>40</v>
      </c>
      <c r="H2075" s="46">
        <v>54</v>
      </c>
      <c r="I2075" s="46">
        <v>29</v>
      </c>
      <c r="J2075" t="s">
        <v>86</v>
      </c>
      <c r="K2075" t="s">
        <v>90</v>
      </c>
      <c r="L2075" s="46">
        <v>2337</v>
      </c>
      <c r="M2075" s="46">
        <v>35</v>
      </c>
      <c r="N2075" s="46">
        <v>33.299999999999997</v>
      </c>
      <c r="O2075" s="46">
        <v>112</v>
      </c>
      <c r="P2075" s="46">
        <f t="shared" si="233"/>
        <v>1</v>
      </c>
      <c r="R2075" s="67" t="s">
        <v>2746</v>
      </c>
      <c r="S2075" s="67">
        <f>COUNTIF(Y$2:$Y$100,R2075)</f>
        <v>0</v>
      </c>
      <c r="V2075" s="67">
        <f t="shared" si="234"/>
        <v>0</v>
      </c>
      <c r="X2075"/>
      <c r="Y2075" s="67" t="str">
        <f t="shared" si="238"/>
        <v xml:space="preserve"> </v>
      </c>
      <c r="AB2075" t="s">
        <v>90</v>
      </c>
      <c r="AC2075" s="46">
        <v>2337</v>
      </c>
      <c r="AD2075" s="46">
        <v>35</v>
      </c>
      <c r="AE2075" s="46">
        <v>33.299999999999997</v>
      </c>
      <c r="AF2075" s="46">
        <v>112</v>
      </c>
      <c r="AH2075" s="70" t="str">
        <f t="shared" si="235"/>
        <v/>
      </c>
      <c r="AI2075" s="70" t="str">
        <f t="shared" si="236"/>
        <v/>
      </c>
      <c r="AJ2075" s="70" t="str">
        <f t="shared" si="237"/>
        <v>X</v>
      </c>
      <c r="AK2075" s="70" t="str" cm="1">
        <f t="array" ref="AK2075">_xlfn.IFS(AH2075&lt;&gt;"","1",AI2075&lt;&gt;"","2",AJ2075&lt;&gt;"","3")</f>
        <v>3</v>
      </c>
    </row>
    <row r="2076" spans="1:37" x14ac:dyDescent="0.25">
      <c r="A2076" t="s">
        <v>1746</v>
      </c>
      <c r="B2076" t="s">
        <v>187</v>
      </c>
      <c r="C2076" s="67" t="str">
        <f t="shared" si="232"/>
        <v>Ava Hiemenz</v>
      </c>
      <c r="D2076" s="71" t="str" cm="1">
        <f t="array" ref="D2076">_xlfn.IFS(AK2076="1",CONCATENATE(C2076,"Regional"),AK2076="2",CONCATENATE(C2076,"Sectional"),AK2076="3",CONCATENATE(C2076,COUNTIF($C$1:C2076,C2076)))</f>
        <v>Ava Hiemenz3</v>
      </c>
      <c r="E2076" s="66">
        <v>45161.270833333336</v>
      </c>
      <c r="F2076" t="s">
        <v>2530</v>
      </c>
      <c r="G2076" s="46">
        <v>40</v>
      </c>
      <c r="H2076" s="46">
        <v>55</v>
      </c>
      <c r="I2076" s="46">
        <v>31</v>
      </c>
      <c r="J2076" t="s">
        <v>86</v>
      </c>
      <c r="K2076" t="s">
        <v>90</v>
      </c>
      <c r="L2076" s="46">
        <v>2337</v>
      </c>
      <c r="M2076" s="46">
        <v>35</v>
      </c>
      <c r="N2076" s="46">
        <v>33.299999999999997</v>
      </c>
      <c r="O2076" s="46">
        <v>112</v>
      </c>
      <c r="P2076" s="46">
        <f t="shared" si="233"/>
        <v>1</v>
      </c>
      <c r="R2076" s="67" t="s">
        <v>2751</v>
      </c>
      <c r="S2076" s="67">
        <f>COUNTIF(Y$2:$Y$100,R2076)</f>
        <v>0</v>
      </c>
      <c r="V2076" s="67">
        <f t="shared" si="234"/>
        <v>0</v>
      </c>
      <c r="X2076"/>
      <c r="Y2076" s="67" t="str">
        <f t="shared" si="238"/>
        <v xml:space="preserve"> </v>
      </c>
      <c r="AB2076" t="s">
        <v>90</v>
      </c>
      <c r="AC2076" s="46">
        <v>2337</v>
      </c>
      <c r="AD2076" s="46">
        <v>35</v>
      </c>
      <c r="AE2076" s="46">
        <v>33.299999999999997</v>
      </c>
      <c r="AF2076" s="46">
        <v>112</v>
      </c>
      <c r="AH2076" s="70" t="str">
        <f t="shared" si="235"/>
        <v/>
      </c>
      <c r="AI2076" s="70" t="str">
        <f t="shared" si="236"/>
        <v/>
      </c>
      <c r="AJ2076" s="70" t="str">
        <f t="shared" si="237"/>
        <v>X</v>
      </c>
      <c r="AK2076" s="70" t="str" cm="1">
        <f t="array" ref="AK2076">_xlfn.IFS(AH2076&lt;&gt;"","1",AI2076&lt;&gt;"","2",AJ2076&lt;&gt;"","3")</f>
        <v>3</v>
      </c>
    </row>
    <row r="2077" spans="1:37" x14ac:dyDescent="0.25">
      <c r="A2077" t="s">
        <v>2052</v>
      </c>
      <c r="B2077" t="s">
        <v>2053</v>
      </c>
      <c r="C2077" s="67" t="str">
        <f t="shared" si="232"/>
        <v>Lindsey Zobel</v>
      </c>
      <c r="D2077" s="71" t="str" cm="1">
        <f t="array" ref="D2077">_xlfn.IFS(AK2077="1",CONCATENATE(C2077,"Regional"),AK2077="2",CONCATENATE(C2077,"Sectional"),AK2077="3",CONCATENATE(C2077,COUNTIF($C$1:C2077,C2077)))</f>
        <v>Lindsey Zobel1</v>
      </c>
      <c r="E2077" s="66">
        <v>45161.270833333336</v>
      </c>
      <c r="F2077" t="s">
        <v>2530</v>
      </c>
      <c r="G2077" s="46">
        <v>40</v>
      </c>
      <c r="H2077" s="46">
        <v>58</v>
      </c>
      <c r="I2077" s="46">
        <v>32</v>
      </c>
      <c r="J2077" t="s">
        <v>86</v>
      </c>
      <c r="K2077" t="s">
        <v>90</v>
      </c>
      <c r="L2077" s="46">
        <v>2337</v>
      </c>
      <c r="M2077" s="46">
        <v>35</v>
      </c>
      <c r="N2077" s="46">
        <v>33.299999999999997</v>
      </c>
      <c r="O2077" s="46">
        <v>112</v>
      </c>
      <c r="P2077" s="46">
        <f t="shared" si="233"/>
        <v>1</v>
      </c>
      <c r="R2077" s="67" t="s">
        <v>3073</v>
      </c>
      <c r="S2077" s="67">
        <f>COUNTIF(Y$2:$Y$100,R2077)</f>
        <v>0</v>
      </c>
      <c r="V2077" s="67">
        <f t="shared" si="234"/>
        <v>0</v>
      </c>
      <c r="X2077"/>
      <c r="Y2077" s="67" t="str">
        <f t="shared" si="238"/>
        <v xml:space="preserve"> </v>
      </c>
      <c r="AB2077" t="s">
        <v>90</v>
      </c>
      <c r="AC2077" s="46">
        <v>2337</v>
      </c>
      <c r="AD2077" s="46">
        <v>35</v>
      </c>
      <c r="AE2077" s="46">
        <v>33.299999999999997</v>
      </c>
      <c r="AF2077" s="46">
        <v>112</v>
      </c>
      <c r="AH2077" s="70" t="str">
        <f t="shared" si="235"/>
        <v/>
      </c>
      <c r="AI2077" s="70" t="str">
        <f t="shared" si="236"/>
        <v/>
      </c>
      <c r="AJ2077" s="70" t="str">
        <f t="shared" si="237"/>
        <v>X</v>
      </c>
      <c r="AK2077" s="70" t="str" cm="1">
        <f t="array" ref="AK2077">_xlfn.IFS(AH2077&lt;&gt;"","1",AI2077&lt;&gt;"","2",AJ2077&lt;&gt;"","3")</f>
        <v>3</v>
      </c>
    </row>
    <row r="2078" spans="1:37" x14ac:dyDescent="0.25">
      <c r="A2078" t="s">
        <v>991</v>
      </c>
      <c r="B2078" t="s">
        <v>510</v>
      </c>
      <c r="C2078" s="67" t="str">
        <f t="shared" si="232"/>
        <v>Laura Tillman</v>
      </c>
      <c r="D2078" s="71" t="str" cm="1">
        <f t="array" ref="D2078">_xlfn.IFS(AK2078="1",CONCATENATE(C2078,"Regional"),AK2078="2",CONCATENATE(C2078,"Sectional"),AK2078="3",CONCATENATE(C2078,COUNTIF($C$1:C2078,C2078)))</f>
        <v>Laura Tillman3</v>
      </c>
      <c r="E2078" s="66">
        <v>45161.270833333336</v>
      </c>
      <c r="F2078" t="s">
        <v>2530</v>
      </c>
      <c r="G2078" s="46">
        <v>40</v>
      </c>
      <c r="H2078" s="46">
        <v>58</v>
      </c>
      <c r="I2078" s="46">
        <v>32</v>
      </c>
      <c r="J2078" t="s">
        <v>86</v>
      </c>
      <c r="K2078" t="s">
        <v>90</v>
      </c>
      <c r="L2078" s="46">
        <v>2337</v>
      </c>
      <c r="M2078" s="46">
        <v>35</v>
      </c>
      <c r="N2078" s="46">
        <v>33.299999999999997</v>
      </c>
      <c r="O2078" s="46">
        <v>112</v>
      </c>
      <c r="P2078" s="46">
        <f t="shared" si="233"/>
        <v>1</v>
      </c>
      <c r="R2078" s="67" t="s">
        <v>1495</v>
      </c>
      <c r="S2078" s="67">
        <f>COUNTIF(Y$2:$Y$100,R2078)</f>
        <v>0</v>
      </c>
      <c r="V2078" s="67">
        <f t="shared" si="234"/>
        <v>0</v>
      </c>
      <c r="X2078"/>
      <c r="Y2078" s="67" t="str">
        <f t="shared" si="238"/>
        <v xml:space="preserve"> </v>
      </c>
      <c r="AB2078" t="s">
        <v>90</v>
      </c>
      <c r="AC2078" s="46">
        <v>2337</v>
      </c>
      <c r="AD2078" s="46">
        <v>35</v>
      </c>
      <c r="AE2078" s="46">
        <v>33.299999999999997</v>
      </c>
      <c r="AF2078" s="46">
        <v>112</v>
      </c>
      <c r="AH2078" s="70" t="str">
        <f t="shared" si="235"/>
        <v/>
      </c>
      <c r="AI2078" s="70" t="str">
        <f t="shared" si="236"/>
        <v/>
      </c>
      <c r="AJ2078" s="70" t="str">
        <f t="shared" si="237"/>
        <v>X</v>
      </c>
      <c r="AK2078" s="70" t="str" cm="1">
        <f t="array" ref="AK2078">_xlfn.IFS(AH2078&lt;&gt;"","1",AI2078&lt;&gt;"","2",AJ2078&lt;&gt;"","3")</f>
        <v>3</v>
      </c>
    </row>
    <row r="2079" spans="1:37" x14ac:dyDescent="0.25">
      <c r="A2079" t="s">
        <v>1937</v>
      </c>
      <c r="B2079" t="s">
        <v>1938</v>
      </c>
      <c r="C2079" s="67" t="str">
        <f t="shared" si="232"/>
        <v>Meredith Thomas</v>
      </c>
      <c r="D2079" s="71" t="str" cm="1">
        <f t="array" ref="D2079">_xlfn.IFS(AK2079="1",CONCATENATE(C2079,"Regional"),AK2079="2",CONCATENATE(C2079,"Sectional"),AK2079="3",CONCATENATE(C2079,COUNTIF($C$1:C2079,C2079)))</f>
        <v>Meredith Thomas4</v>
      </c>
      <c r="E2079" s="66">
        <v>45161.270833333336</v>
      </c>
      <c r="F2079" t="s">
        <v>2530</v>
      </c>
      <c r="G2079" s="46">
        <v>40</v>
      </c>
      <c r="H2079" s="46">
        <v>58</v>
      </c>
      <c r="I2079" s="46">
        <v>32</v>
      </c>
      <c r="J2079" t="s">
        <v>86</v>
      </c>
      <c r="K2079" t="s">
        <v>90</v>
      </c>
      <c r="L2079" s="46">
        <v>2337</v>
      </c>
      <c r="M2079" s="46">
        <v>35</v>
      </c>
      <c r="N2079" s="46">
        <v>33.299999999999997</v>
      </c>
      <c r="O2079" s="46">
        <v>112</v>
      </c>
      <c r="P2079" s="46">
        <f t="shared" si="233"/>
        <v>1</v>
      </c>
      <c r="R2079" s="67" t="s">
        <v>2953</v>
      </c>
      <c r="S2079" s="67">
        <f>COUNTIF(Y$2:$Y$100,R2079)</f>
        <v>0</v>
      </c>
      <c r="V2079" s="67">
        <f t="shared" si="234"/>
        <v>0</v>
      </c>
      <c r="X2079"/>
      <c r="Y2079" s="67" t="str">
        <f t="shared" si="238"/>
        <v xml:space="preserve"> </v>
      </c>
      <c r="AB2079" t="s">
        <v>90</v>
      </c>
      <c r="AC2079" s="46">
        <v>2337</v>
      </c>
      <c r="AD2079" s="46">
        <v>35</v>
      </c>
      <c r="AE2079" s="46">
        <v>33.299999999999997</v>
      </c>
      <c r="AF2079" s="46">
        <v>112</v>
      </c>
      <c r="AH2079" s="70" t="str">
        <f t="shared" si="235"/>
        <v/>
      </c>
      <c r="AI2079" s="70" t="str">
        <f t="shared" si="236"/>
        <v/>
      </c>
      <c r="AJ2079" s="70" t="str">
        <f t="shared" si="237"/>
        <v>X</v>
      </c>
      <c r="AK2079" s="70" t="str" cm="1">
        <f t="array" ref="AK2079">_xlfn.IFS(AH2079&lt;&gt;"","1",AI2079&lt;&gt;"","2",AJ2079&lt;&gt;"","3")</f>
        <v>3</v>
      </c>
    </row>
    <row r="2080" spans="1:37" x14ac:dyDescent="0.25">
      <c r="A2080" t="s">
        <v>1006</v>
      </c>
      <c r="B2080" t="s">
        <v>648</v>
      </c>
      <c r="C2080" s="67" t="str">
        <f t="shared" si="232"/>
        <v>Claire Heinen</v>
      </c>
      <c r="D2080" s="71" t="str" cm="1">
        <f t="array" ref="D2080">_xlfn.IFS(AK2080="1",CONCATENATE(C2080,"Regional"),AK2080="2",CONCATENATE(C2080,"Sectional"),AK2080="3",CONCATENATE(C2080,COUNTIF($C$1:C2080,C2080)))</f>
        <v>Claire Heinen4</v>
      </c>
      <c r="E2080" s="66">
        <v>45161.270833333336</v>
      </c>
      <c r="F2080" t="s">
        <v>2530</v>
      </c>
      <c r="G2080" s="46">
        <v>40</v>
      </c>
      <c r="H2080" s="46">
        <v>59</v>
      </c>
      <c r="I2080" s="46">
        <v>35</v>
      </c>
      <c r="J2080" t="s">
        <v>86</v>
      </c>
      <c r="K2080" t="s">
        <v>90</v>
      </c>
      <c r="L2080" s="46">
        <v>2337</v>
      </c>
      <c r="M2080" s="46">
        <v>35</v>
      </c>
      <c r="N2080" s="46">
        <v>33.299999999999997</v>
      </c>
      <c r="O2080" s="46">
        <v>112</v>
      </c>
      <c r="P2080" s="46">
        <f t="shared" si="233"/>
        <v>1</v>
      </c>
      <c r="R2080" s="67" t="s">
        <v>1509</v>
      </c>
      <c r="S2080" s="67">
        <f>COUNTIF(Y$2:$Y$100,R2080)</f>
        <v>0</v>
      </c>
      <c r="V2080" s="67">
        <f t="shared" si="234"/>
        <v>0</v>
      </c>
      <c r="X2080"/>
      <c r="Y2080" s="67" t="str">
        <f t="shared" si="238"/>
        <v xml:space="preserve"> </v>
      </c>
      <c r="AB2080" t="s">
        <v>90</v>
      </c>
      <c r="AC2080" s="46">
        <v>2337</v>
      </c>
      <c r="AD2080" s="46">
        <v>35</v>
      </c>
      <c r="AE2080" s="46">
        <v>33.299999999999997</v>
      </c>
      <c r="AF2080" s="46">
        <v>112</v>
      </c>
      <c r="AH2080" s="70" t="str">
        <f t="shared" si="235"/>
        <v/>
      </c>
      <c r="AI2080" s="70" t="str">
        <f t="shared" si="236"/>
        <v/>
      </c>
      <c r="AJ2080" s="70" t="str">
        <f t="shared" si="237"/>
        <v>X</v>
      </c>
      <c r="AK2080" s="70" t="str" cm="1">
        <f t="array" ref="AK2080">_xlfn.IFS(AH2080&lt;&gt;"","1",AI2080&lt;&gt;"","2",AJ2080&lt;&gt;"","3")</f>
        <v>3</v>
      </c>
    </row>
    <row r="2081" spans="1:37" x14ac:dyDescent="0.25">
      <c r="A2081" t="s">
        <v>736</v>
      </c>
      <c r="B2081" t="s">
        <v>737</v>
      </c>
      <c r="C2081" s="67" t="str">
        <f t="shared" si="232"/>
        <v>Alayna Gleeson</v>
      </c>
      <c r="D2081" s="71" t="str" cm="1">
        <f t="array" ref="D2081">_xlfn.IFS(AK2081="1",CONCATENATE(C2081,"Regional"),AK2081="2",CONCATENATE(C2081,"Sectional"),AK2081="3",CONCATENATE(C2081,COUNTIF($C$1:C2081,C2081)))</f>
        <v>Alayna Gleeson2</v>
      </c>
      <c r="E2081" s="66">
        <v>45161.270833333336</v>
      </c>
      <c r="F2081" t="s">
        <v>2530</v>
      </c>
      <c r="G2081" s="46">
        <v>40</v>
      </c>
      <c r="H2081" s="46">
        <v>60</v>
      </c>
      <c r="I2081" s="46">
        <v>36</v>
      </c>
      <c r="J2081" t="s">
        <v>86</v>
      </c>
      <c r="K2081" t="s">
        <v>90</v>
      </c>
      <c r="L2081" s="46">
        <v>2337</v>
      </c>
      <c r="M2081" s="46">
        <v>35</v>
      </c>
      <c r="N2081" s="46">
        <v>33.299999999999997</v>
      </c>
      <c r="O2081" s="46">
        <v>112</v>
      </c>
      <c r="P2081" s="46">
        <f t="shared" si="233"/>
        <v>1</v>
      </c>
      <c r="R2081" s="67" t="s">
        <v>1328</v>
      </c>
      <c r="S2081" s="67">
        <f>COUNTIF(Y$2:$Y$100,R2081)</f>
        <v>0</v>
      </c>
      <c r="V2081" s="67">
        <f t="shared" si="234"/>
        <v>0</v>
      </c>
      <c r="X2081"/>
      <c r="Y2081" s="67" t="str">
        <f t="shared" si="238"/>
        <v xml:space="preserve"> </v>
      </c>
      <c r="AB2081" t="s">
        <v>90</v>
      </c>
      <c r="AC2081" s="46">
        <v>2337</v>
      </c>
      <c r="AD2081" s="46">
        <v>35</v>
      </c>
      <c r="AE2081" s="46">
        <v>33.299999999999997</v>
      </c>
      <c r="AF2081" s="46">
        <v>112</v>
      </c>
      <c r="AH2081" s="70" t="str">
        <f t="shared" si="235"/>
        <v/>
      </c>
      <c r="AI2081" s="70" t="str">
        <f t="shared" si="236"/>
        <v/>
      </c>
      <c r="AJ2081" s="70" t="str">
        <f t="shared" si="237"/>
        <v>X</v>
      </c>
      <c r="AK2081" s="70" t="str" cm="1">
        <f t="array" ref="AK2081">_xlfn.IFS(AH2081&lt;&gt;"","1",AI2081&lt;&gt;"","2",AJ2081&lt;&gt;"","3")</f>
        <v>3</v>
      </c>
    </row>
    <row r="2082" spans="1:37" x14ac:dyDescent="0.25">
      <c r="A2082" t="s">
        <v>2162</v>
      </c>
      <c r="B2082" t="s">
        <v>452</v>
      </c>
      <c r="C2082" s="67" t="str">
        <f t="shared" si="232"/>
        <v>Sophia Artus</v>
      </c>
      <c r="D2082" s="71" t="str" cm="1">
        <f t="array" ref="D2082">_xlfn.IFS(AK2082="1",CONCATENATE(C2082,"Regional"),AK2082="2",CONCATENATE(C2082,"Sectional"),AK2082="3",CONCATENATE(C2082,COUNTIF($C$1:C2082,C2082)))</f>
        <v>Sophia Artus1</v>
      </c>
      <c r="E2082" s="66">
        <v>45161.270833333336</v>
      </c>
      <c r="F2082" t="s">
        <v>2530</v>
      </c>
      <c r="G2082" s="46">
        <v>40</v>
      </c>
      <c r="H2082" s="46">
        <v>61</v>
      </c>
      <c r="I2082" s="46">
        <v>37</v>
      </c>
      <c r="J2082" t="s">
        <v>86</v>
      </c>
      <c r="K2082" t="s">
        <v>90</v>
      </c>
      <c r="L2082" s="46">
        <v>2337</v>
      </c>
      <c r="M2082" s="46">
        <v>35</v>
      </c>
      <c r="N2082" s="46">
        <v>33.299999999999997</v>
      </c>
      <c r="O2082" s="46">
        <v>112</v>
      </c>
      <c r="P2082" s="46">
        <f t="shared" si="233"/>
        <v>1</v>
      </c>
      <c r="R2082" s="67" t="s">
        <v>3186</v>
      </c>
      <c r="S2082" s="67">
        <f>COUNTIF(Y$2:$Y$100,R2082)</f>
        <v>0</v>
      </c>
      <c r="V2082" s="67">
        <f t="shared" si="234"/>
        <v>0</v>
      </c>
      <c r="X2082"/>
      <c r="Y2082" s="67" t="str">
        <f t="shared" si="238"/>
        <v xml:space="preserve"> </v>
      </c>
      <c r="AB2082" t="s">
        <v>90</v>
      </c>
      <c r="AC2082" s="46">
        <v>2337</v>
      </c>
      <c r="AD2082" s="46">
        <v>35</v>
      </c>
      <c r="AE2082" s="46">
        <v>33.299999999999997</v>
      </c>
      <c r="AF2082" s="46">
        <v>112</v>
      </c>
      <c r="AH2082" s="70" t="str">
        <f t="shared" si="235"/>
        <v/>
      </c>
      <c r="AI2082" s="70" t="str">
        <f t="shared" si="236"/>
        <v/>
      </c>
      <c r="AJ2082" s="70" t="str">
        <f t="shared" si="237"/>
        <v>X</v>
      </c>
      <c r="AK2082" s="70" t="str" cm="1">
        <f t="array" ref="AK2082">_xlfn.IFS(AH2082&lt;&gt;"","1",AI2082&lt;&gt;"","2",AJ2082&lt;&gt;"","3")</f>
        <v>3</v>
      </c>
    </row>
    <row r="2083" spans="1:37" x14ac:dyDescent="0.25">
      <c r="A2083" t="s">
        <v>1750</v>
      </c>
      <c r="B2083" t="s">
        <v>535</v>
      </c>
      <c r="C2083" s="67" t="str">
        <f t="shared" si="232"/>
        <v>Rachel Morris</v>
      </c>
      <c r="D2083" s="71" t="str" cm="1">
        <f t="array" ref="D2083">_xlfn.IFS(AK2083="1",CONCATENATE(C2083,"Regional"),AK2083="2",CONCATENATE(C2083,"Sectional"),AK2083="3",CONCATENATE(C2083,COUNTIF($C$1:C2083,C2083)))</f>
        <v>Rachel Morris3</v>
      </c>
      <c r="E2083" s="66">
        <v>45161.270833333336</v>
      </c>
      <c r="F2083" t="s">
        <v>2530</v>
      </c>
      <c r="G2083" s="46">
        <v>40</v>
      </c>
      <c r="H2083" s="46">
        <v>63</v>
      </c>
      <c r="I2083" s="46">
        <v>38</v>
      </c>
      <c r="J2083" t="s">
        <v>86</v>
      </c>
      <c r="K2083" t="s">
        <v>90</v>
      </c>
      <c r="L2083" s="46">
        <v>2337</v>
      </c>
      <c r="M2083" s="46">
        <v>35</v>
      </c>
      <c r="N2083" s="46">
        <v>33.299999999999997</v>
      </c>
      <c r="O2083" s="46">
        <v>112</v>
      </c>
      <c r="P2083" s="46">
        <f t="shared" si="233"/>
        <v>1</v>
      </c>
      <c r="R2083" s="67" t="s">
        <v>2755</v>
      </c>
      <c r="S2083" s="67">
        <f>COUNTIF(Y$2:$Y$100,R2083)</f>
        <v>0</v>
      </c>
      <c r="V2083" s="67">
        <f t="shared" si="234"/>
        <v>0</v>
      </c>
      <c r="X2083"/>
      <c r="Y2083" s="67" t="str">
        <f t="shared" si="238"/>
        <v xml:space="preserve"> </v>
      </c>
      <c r="AB2083" t="s">
        <v>90</v>
      </c>
      <c r="AC2083" s="46">
        <v>2337</v>
      </c>
      <c r="AD2083" s="46">
        <v>35</v>
      </c>
      <c r="AE2083" s="46">
        <v>33.299999999999997</v>
      </c>
      <c r="AF2083" s="46">
        <v>112</v>
      </c>
      <c r="AH2083" s="70" t="str">
        <f t="shared" si="235"/>
        <v/>
      </c>
      <c r="AI2083" s="70" t="str">
        <f t="shared" si="236"/>
        <v/>
      </c>
      <c r="AJ2083" s="70" t="str">
        <f t="shared" si="237"/>
        <v>X</v>
      </c>
      <c r="AK2083" s="70" t="str" cm="1">
        <f t="array" ref="AK2083">_xlfn.IFS(AH2083&lt;&gt;"","1",AI2083&lt;&gt;"","2",AJ2083&lt;&gt;"","3")</f>
        <v>3</v>
      </c>
    </row>
    <row r="2084" spans="1:37" x14ac:dyDescent="0.25">
      <c r="A2084" t="s">
        <v>2163</v>
      </c>
      <c r="B2084" t="s">
        <v>428</v>
      </c>
      <c r="C2084" s="67" t="str">
        <f t="shared" si="232"/>
        <v>Annika Lechner</v>
      </c>
      <c r="D2084" s="71" t="str" cm="1">
        <f t="array" ref="D2084">_xlfn.IFS(AK2084="1",CONCATENATE(C2084,"Regional"),AK2084="2",CONCATENATE(C2084,"Sectional"),AK2084="3",CONCATENATE(C2084,COUNTIF($C$1:C2084,C2084)))</f>
        <v>Annika Lechner2</v>
      </c>
      <c r="E2084" s="66">
        <v>45161.270833333336</v>
      </c>
      <c r="F2084" t="s">
        <v>2530</v>
      </c>
      <c r="G2084" s="46">
        <v>40</v>
      </c>
      <c r="H2084" s="46">
        <v>67</v>
      </c>
      <c r="I2084" s="46">
        <v>39</v>
      </c>
      <c r="J2084" t="s">
        <v>86</v>
      </c>
      <c r="K2084" t="s">
        <v>90</v>
      </c>
      <c r="L2084" s="46">
        <v>2337</v>
      </c>
      <c r="M2084" s="46">
        <v>35</v>
      </c>
      <c r="N2084" s="46">
        <v>33.299999999999997</v>
      </c>
      <c r="O2084" s="46">
        <v>112</v>
      </c>
      <c r="P2084" s="46">
        <f t="shared" si="233"/>
        <v>1</v>
      </c>
      <c r="R2084" s="67" t="s">
        <v>3187</v>
      </c>
      <c r="S2084" s="67">
        <f>COUNTIF(Y$2:$Y$100,R2084)</f>
        <v>0</v>
      </c>
      <c r="V2084" s="67">
        <f t="shared" si="234"/>
        <v>0</v>
      </c>
      <c r="X2084"/>
      <c r="Y2084" s="67" t="str">
        <f t="shared" si="238"/>
        <v xml:space="preserve"> </v>
      </c>
      <c r="AB2084" t="s">
        <v>90</v>
      </c>
      <c r="AC2084" s="46">
        <v>2337</v>
      </c>
      <c r="AD2084" s="46">
        <v>35</v>
      </c>
      <c r="AE2084" s="46">
        <v>33.299999999999997</v>
      </c>
      <c r="AF2084" s="46">
        <v>112</v>
      </c>
      <c r="AH2084" s="70" t="str">
        <f t="shared" si="235"/>
        <v/>
      </c>
      <c r="AI2084" s="70" t="str">
        <f t="shared" si="236"/>
        <v/>
      </c>
      <c r="AJ2084" s="70" t="str">
        <f t="shared" si="237"/>
        <v>X</v>
      </c>
      <c r="AK2084" s="70" t="str" cm="1">
        <f t="array" ref="AK2084">_xlfn.IFS(AH2084&lt;&gt;"","1",AI2084&lt;&gt;"","2",AJ2084&lt;&gt;"","3")</f>
        <v>3</v>
      </c>
    </row>
    <row r="2085" spans="1:37" x14ac:dyDescent="0.25">
      <c r="A2085" t="s">
        <v>2199</v>
      </c>
      <c r="B2085" t="s">
        <v>2722</v>
      </c>
      <c r="C2085" s="67" t="str">
        <f t="shared" si="232"/>
        <v>Avakatarina Bizjak</v>
      </c>
      <c r="D2085" s="71" t="str" cm="1">
        <f t="array" ref="D2085">_xlfn.IFS(AK2085="1",CONCATENATE(C2085,"Regional"),AK2085="2",CONCATENATE(C2085,"Sectional"),AK2085="3",CONCATENATE(C2085,COUNTIF($C$1:C2085,C2085)))</f>
        <v>Avakatarina Bizjak2</v>
      </c>
      <c r="E2085" s="66">
        <v>45161.3125</v>
      </c>
      <c r="F2085" t="s">
        <v>2555</v>
      </c>
      <c r="G2085" s="46">
        <v>25</v>
      </c>
      <c r="H2085" s="46">
        <v>45</v>
      </c>
      <c r="I2085" s="46">
        <v>1</v>
      </c>
      <c r="J2085" t="s">
        <v>1037</v>
      </c>
      <c r="K2085" t="s">
        <v>90</v>
      </c>
      <c r="L2085" s="46">
        <v>2366</v>
      </c>
      <c r="M2085" s="46">
        <v>36</v>
      </c>
      <c r="N2085" s="46">
        <v>31.6</v>
      </c>
      <c r="O2085" s="46">
        <v>102</v>
      </c>
      <c r="P2085" s="46">
        <f t="shared" si="233"/>
        <v>1</v>
      </c>
      <c r="R2085" s="67" t="s">
        <v>3222</v>
      </c>
      <c r="S2085" s="67">
        <f>COUNTIF(Y$2:$Y$100,R2085)</f>
        <v>0</v>
      </c>
      <c r="V2085" s="67">
        <f t="shared" si="234"/>
        <v>0</v>
      </c>
      <c r="X2085"/>
      <c r="Y2085" s="67" t="str">
        <f t="shared" si="238"/>
        <v xml:space="preserve"> </v>
      </c>
      <c r="AB2085" t="s">
        <v>90</v>
      </c>
      <c r="AC2085" s="46">
        <v>2366</v>
      </c>
      <c r="AD2085" s="46">
        <v>36</v>
      </c>
      <c r="AE2085" s="46">
        <v>31.6</v>
      </c>
      <c r="AF2085" s="46">
        <v>102</v>
      </c>
      <c r="AH2085" s="70" t="str">
        <f t="shared" si="235"/>
        <v/>
      </c>
      <c r="AI2085" s="70" t="str">
        <f t="shared" si="236"/>
        <v/>
      </c>
      <c r="AJ2085" s="70" t="str">
        <f t="shared" si="237"/>
        <v>X</v>
      </c>
      <c r="AK2085" s="70" t="str" cm="1">
        <f t="array" ref="AK2085">_xlfn.IFS(AH2085&lt;&gt;"","1",AI2085&lt;&gt;"","2",AJ2085&lt;&gt;"","3")</f>
        <v>3</v>
      </c>
    </row>
    <row r="2086" spans="1:37" x14ac:dyDescent="0.25">
      <c r="A2086" t="s">
        <v>1957</v>
      </c>
      <c r="B2086" t="s">
        <v>672</v>
      </c>
      <c r="C2086" s="67" t="str">
        <f t="shared" si="232"/>
        <v>Isabel Hodges</v>
      </c>
      <c r="D2086" s="71" t="str" cm="1">
        <f t="array" ref="D2086">_xlfn.IFS(AK2086="1",CONCATENATE(C2086,"Regional"),AK2086="2",CONCATENATE(C2086,"Sectional"),AK2086="3",CONCATENATE(C2086,COUNTIF($C$1:C2086,C2086)))</f>
        <v>Isabel Hodges1</v>
      </c>
      <c r="E2086" s="66">
        <v>45161.3125</v>
      </c>
      <c r="F2086" t="s">
        <v>2555</v>
      </c>
      <c r="G2086" s="46">
        <v>25</v>
      </c>
      <c r="H2086" s="46">
        <v>50</v>
      </c>
      <c r="I2086" s="46">
        <v>2</v>
      </c>
      <c r="J2086" t="s">
        <v>1037</v>
      </c>
      <c r="K2086" t="s">
        <v>90</v>
      </c>
      <c r="L2086" s="46">
        <v>2366</v>
      </c>
      <c r="M2086" s="46">
        <v>36</v>
      </c>
      <c r="N2086" s="46">
        <v>31.6</v>
      </c>
      <c r="O2086" s="46">
        <v>102</v>
      </c>
      <c r="P2086" s="46">
        <f t="shared" si="233"/>
        <v>1</v>
      </c>
      <c r="R2086" s="67" t="s">
        <v>3220</v>
      </c>
      <c r="S2086" s="67">
        <f>COUNTIF(Y$2:$Y$100,R2086)</f>
        <v>0</v>
      </c>
      <c r="V2086" s="67">
        <f t="shared" si="234"/>
        <v>0</v>
      </c>
      <c r="X2086"/>
      <c r="Y2086" s="67" t="str">
        <f t="shared" si="238"/>
        <v xml:space="preserve"> </v>
      </c>
      <c r="AB2086" t="s">
        <v>90</v>
      </c>
      <c r="AC2086" s="46">
        <v>2366</v>
      </c>
      <c r="AD2086" s="46">
        <v>36</v>
      </c>
      <c r="AE2086" s="46">
        <v>31.6</v>
      </c>
      <c r="AF2086" s="46">
        <v>102</v>
      </c>
      <c r="AH2086" s="70" t="str">
        <f t="shared" si="235"/>
        <v/>
      </c>
      <c r="AI2086" s="70" t="str">
        <f t="shared" si="236"/>
        <v/>
      </c>
      <c r="AJ2086" s="70" t="str">
        <f t="shared" si="237"/>
        <v>X</v>
      </c>
      <c r="AK2086" s="70" t="str" cm="1">
        <f t="array" ref="AK2086">_xlfn.IFS(AH2086&lt;&gt;"","1",AI2086&lt;&gt;"","2",AJ2086&lt;&gt;"","3")</f>
        <v>3</v>
      </c>
    </row>
    <row r="2087" spans="1:37" x14ac:dyDescent="0.25">
      <c r="A2087" t="s">
        <v>2196</v>
      </c>
      <c r="B2087" t="s">
        <v>2197</v>
      </c>
      <c r="C2087" s="67" t="str">
        <f t="shared" si="232"/>
        <v>sam gaffney</v>
      </c>
      <c r="D2087" s="71" t="str" cm="1">
        <f t="array" ref="D2087">_xlfn.IFS(AK2087="1",CONCATENATE(C2087,"Regional"),AK2087="2",CONCATENATE(C2087,"Sectional"),AK2087="3",CONCATENATE(C2087,COUNTIF($C$1:C2087,C2087)))</f>
        <v>sam gaffney1</v>
      </c>
      <c r="E2087" s="66">
        <v>45161.3125</v>
      </c>
      <c r="F2087" t="s">
        <v>2555</v>
      </c>
      <c r="G2087" s="46">
        <v>25</v>
      </c>
      <c r="H2087" s="46">
        <v>51</v>
      </c>
      <c r="I2087" s="46">
        <v>3</v>
      </c>
      <c r="J2087" t="s">
        <v>1037</v>
      </c>
      <c r="K2087" t="s">
        <v>90</v>
      </c>
      <c r="L2087" s="46">
        <v>2366</v>
      </c>
      <c r="M2087" s="46">
        <v>36</v>
      </c>
      <c r="N2087" s="46">
        <v>31.6</v>
      </c>
      <c r="O2087" s="46">
        <v>102</v>
      </c>
      <c r="P2087" s="46">
        <f t="shared" si="233"/>
        <v>1</v>
      </c>
      <c r="R2087" s="67" t="s">
        <v>3219</v>
      </c>
      <c r="S2087" s="67">
        <f>COUNTIF(Y$2:$Y$100,R2087)</f>
        <v>0</v>
      </c>
      <c r="V2087" s="67">
        <f t="shared" si="234"/>
        <v>0</v>
      </c>
      <c r="X2087"/>
      <c r="Y2087" s="67" t="str">
        <f t="shared" si="238"/>
        <v xml:space="preserve"> </v>
      </c>
      <c r="AB2087" t="s">
        <v>90</v>
      </c>
      <c r="AC2087" s="46">
        <v>2366</v>
      </c>
      <c r="AD2087" s="46">
        <v>36</v>
      </c>
      <c r="AE2087" s="46">
        <v>31.6</v>
      </c>
      <c r="AF2087" s="46">
        <v>102</v>
      </c>
      <c r="AH2087" s="70" t="str">
        <f t="shared" si="235"/>
        <v/>
      </c>
      <c r="AI2087" s="70" t="str">
        <f t="shared" si="236"/>
        <v/>
      </c>
      <c r="AJ2087" s="70" t="str">
        <f t="shared" si="237"/>
        <v>X</v>
      </c>
      <c r="AK2087" s="70" t="str" cm="1">
        <f t="array" ref="AK2087">_xlfn.IFS(AH2087&lt;&gt;"","1",AI2087&lt;&gt;"","2",AJ2087&lt;&gt;"","3")</f>
        <v>3</v>
      </c>
    </row>
    <row r="2088" spans="1:37" x14ac:dyDescent="0.25">
      <c r="A2088" t="s">
        <v>927</v>
      </c>
      <c r="B2088" t="s">
        <v>528</v>
      </c>
      <c r="C2088" s="67" t="str">
        <f t="shared" si="232"/>
        <v>Kate Ninneman</v>
      </c>
      <c r="D2088" s="71" t="str" cm="1">
        <f t="array" ref="D2088">_xlfn.IFS(AK2088="1",CONCATENATE(C2088,"Regional"),AK2088="2",CONCATENATE(C2088,"Sectional"),AK2088="3",CONCATENATE(C2088,COUNTIF($C$1:C2088,C2088)))</f>
        <v>Kate Ninneman2</v>
      </c>
      <c r="E2088" s="66">
        <v>45161.3125</v>
      </c>
      <c r="F2088" t="s">
        <v>2555</v>
      </c>
      <c r="G2088" s="46">
        <v>25</v>
      </c>
      <c r="H2088" s="46">
        <v>52</v>
      </c>
      <c r="I2088" s="46">
        <v>4</v>
      </c>
      <c r="J2088" t="s">
        <v>1037</v>
      </c>
      <c r="K2088" t="s">
        <v>90</v>
      </c>
      <c r="L2088" s="46">
        <v>2366</v>
      </c>
      <c r="M2088" s="46">
        <v>36</v>
      </c>
      <c r="N2088" s="46">
        <v>31.6</v>
      </c>
      <c r="O2088" s="46">
        <v>102</v>
      </c>
      <c r="P2088" s="46">
        <f t="shared" si="233"/>
        <v>1</v>
      </c>
      <c r="R2088" s="67" t="s">
        <v>3221</v>
      </c>
      <c r="S2088" s="67">
        <f>COUNTIF(Y$2:$Y$100,R2088)</f>
        <v>0</v>
      </c>
      <c r="V2088" s="67">
        <f t="shared" si="234"/>
        <v>0</v>
      </c>
      <c r="X2088"/>
      <c r="Y2088" s="67" t="str">
        <f t="shared" si="238"/>
        <v xml:space="preserve"> </v>
      </c>
      <c r="AB2088" t="s">
        <v>90</v>
      </c>
      <c r="AC2088" s="46">
        <v>2366</v>
      </c>
      <c r="AD2088" s="46">
        <v>36</v>
      </c>
      <c r="AE2088" s="46">
        <v>31.6</v>
      </c>
      <c r="AF2088" s="46">
        <v>102</v>
      </c>
      <c r="AH2088" s="70" t="str">
        <f t="shared" si="235"/>
        <v/>
      </c>
      <c r="AI2088" s="70" t="str">
        <f t="shared" si="236"/>
        <v/>
      </c>
      <c r="AJ2088" s="70" t="str">
        <f t="shared" si="237"/>
        <v>X</v>
      </c>
      <c r="AK2088" s="70" t="str" cm="1">
        <f t="array" ref="AK2088">_xlfn.IFS(AH2088&lt;&gt;"","1",AI2088&lt;&gt;"","2",AJ2088&lt;&gt;"","3")</f>
        <v>3</v>
      </c>
    </row>
    <row r="2089" spans="1:37" x14ac:dyDescent="0.25">
      <c r="A2089" t="s">
        <v>2200</v>
      </c>
      <c r="B2089" t="s">
        <v>2201</v>
      </c>
      <c r="C2089" s="67" t="str">
        <f t="shared" si="232"/>
        <v>Evie Bohman</v>
      </c>
      <c r="D2089" s="71" t="str" cm="1">
        <f t="array" ref="D2089">_xlfn.IFS(AK2089="1",CONCATENATE(C2089,"Regional"),AK2089="2",CONCATENATE(C2089,"Sectional"),AK2089="3",CONCATENATE(C2089,COUNTIF($C$1:C2089,C2089)))</f>
        <v>Evie Bohman2</v>
      </c>
      <c r="E2089" s="66">
        <v>45161.3125</v>
      </c>
      <c r="F2089" t="s">
        <v>2555</v>
      </c>
      <c r="G2089" s="46">
        <v>25</v>
      </c>
      <c r="H2089" s="46">
        <v>53</v>
      </c>
      <c r="I2089" s="46">
        <v>5</v>
      </c>
      <c r="J2089" t="s">
        <v>1037</v>
      </c>
      <c r="K2089" t="s">
        <v>90</v>
      </c>
      <c r="L2089" s="46">
        <v>2366</v>
      </c>
      <c r="M2089" s="46">
        <v>36</v>
      </c>
      <c r="N2089" s="46">
        <v>31.6</v>
      </c>
      <c r="O2089" s="46">
        <v>102</v>
      </c>
      <c r="P2089" s="46">
        <f t="shared" si="233"/>
        <v>1</v>
      </c>
      <c r="R2089" s="67" t="s">
        <v>3223</v>
      </c>
      <c r="S2089" s="67">
        <f>COUNTIF(Y$2:$Y$100,R2089)</f>
        <v>0</v>
      </c>
      <c r="V2089" s="67">
        <f t="shared" si="234"/>
        <v>0</v>
      </c>
      <c r="X2089"/>
      <c r="Y2089" s="67" t="str">
        <f t="shared" si="238"/>
        <v xml:space="preserve"> </v>
      </c>
      <c r="AB2089" t="s">
        <v>90</v>
      </c>
      <c r="AC2089" s="46">
        <v>2366</v>
      </c>
      <c r="AD2089" s="46">
        <v>36</v>
      </c>
      <c r="AE2089" s="46">
        <v>31.6</v>
      </c>
      <c r="AF2089" s="46">
        <v>102</v>
      </c>
      <c r="AH2089" s="70" t="str">
        <f t="shared" si="235"/>
        <v/>
      </c>
      <c r="AI2089" s="70" t="str">
        <f t="shared" si="236"/>
        <v/>
      </c>
      <c r="AJ2089" s="70" t="str">
        <f t="shared" si="237"/>
        <v>X</v>
      </c>
      <c r="AK2089" s="70" t="str" cm="1">
        <f t="array" ref="AK2089">_xlfn.IFS(AH2089&lt;&gt;"","1",AI2089&lt;&gt;"","2",AJ2089&lt;&gt;"","3")</f>
        <v>3</v>
      </c>
    </row>
    <row r="2090" spans="1:37" x14ac:dyDescent="0.25">
      <c r="A2090" t="s">
        <v>2202</v>
      </c>
      <c r="B2090" t="s">
        <v>757</v>
      </c>
      <c r="C2090" s="67" t="str">
        <f t="shared" si="232"/>
        <v>Sophie Schlei</v>
      </c>
      <c r="D2090" s="71" t="str" cm="1">
        <f t="array" ref="D2090">_xlfn.IFS(AK2090="1",CONCATENATE(C2090,"Regional"),AK2090="2",CONCATENATE(C2090,"Sectional"),AK2090="3",CONCATENATE(C2090,COUNTIF($C$1:C2090,C2090)))</f>
        <v>Sophie Schlei1</v>
      </c>
      <c r="E2090" s="66">
        <v>45161.3125</v>
      </c>
      <c r="F2090" t="s">
        <v>2555</v>
      </c>
      <c r="G2090" s="46">
        <v>25</v>
      </c>
      <c r="H2090" s="46">
        <v>56</v>
      </c>
      <c r="I2090" s="46">
        <v>6</v>
      </c>
      <c r="J2090" t="s">
        <v>1037</v>
      </c>
      <c r="K2090" t="s">
        <v>90</v>
      </c>
      <c r="L2090" s="46">
        <v>2366</v>
      </c>
      <c r="M2090" s="46">
        <v>36</v>
      </c>
      <c r="N2090" s="46">
        <v>31.6</v>
      </c>
      <c r="O2090" s="46">
        <v>102</v>
      </c>
      <c r="P2090" s="46">
        <f t="shared" si="233"/>
        <v>1</v>
      </c>
      <c r="R2090" s="67" t="s">
        <v>3224</v>
      </c>
      <c r="S2090" s="67">
        <f>COUNTIF(Y$2:$Y$100,R2090)</f>
        <v>0</v>
      </c>
      <c r="V2090" s="67">
        <f t="shared" si="234"/>
        <v>0</v>
      </c>
      <c r="X2090"/>
      <c r="Y2090" s="67" t="str">
        <f t="shared" si="238"/>
        <v xml:space="preserve"> </v>
      </c>
      <c r="AB2090" t="s">
        <v>90</v>
      </c>
      <c r="AC2090" s="46">
        <v>2366</v>
      </c>
      <c r="AD2090" s="46">
        <v>36</v>
      </c>
      <c r="AE2090" s="46">
        <v>31.6</v>
      </c>
      <c r="AF2090" s="46">
        <v>102</v>
      </c>
      <c r="AH2090" s="70" t="str">
        <f t="shared" si="235"/>
        <v/>
      </c>
      <c r="AI2090" s="70" t="str">
        <f t="shared" si="236"/>
        <v/>
      </c>
      <c r="AJ2090" s="70" t="str">
        <f t="shared" si="237"/>
        <v>X</v>
      </c>
      <c r="AK2090" s="70" t="str" cm="1">
        <f t="array" ref="AK2090">_xlfn.IFS(AH2090&lt;&gt;"","1",AI2090&lt;&gt;"","2",AJ2090&lt;&gt;"","3")</f>
        <v>3</v>
      </c>
    </row>
    <row r="2091" spans="1:37" x14ac:dyDescent="0.25">
      <c r="A2091" t="s">
        <v>2203</v>
      </c>
      <c r="B2091" t="s">
        <v>187</v>
      </c>
      <c r="C2091" s="67" t="str">
        <f t="shared" si="232"/>
        <v>Ava Sadler</v>
      </c>
      <c r="D2091" s="71" t="str" cm="1">
        <f t="array" ref="D2091">_xlfn.IFS(AK2091="1",CONCATENATE(C2091,"Regional"),AK2091="2",CONCATENATE(C2091,"Sectional"),AK2091="3",CONCATENATE(C2091,COUNTIF($C$1:C2091,C2091)))</f>
        <v>Ava Sadler1</v>
      </c>
      <c r="E2091" s="66">
        <v>45161.3125</v>
      </c>
      <c r="F2091" t="s">
        <v>2555</v>
      </c>
      <c r="G2091" s="46">
        <v>25</v>
      </c>
      <c r="H2091" s="46">
        <v>58</v>
      </c>
      <c r="I2091" s="46">
        <v>7</v>
      </c>
      <c r="J2091" t="s">
        <v>1037</v>
      </c>
      <c r="K2091" t="s">
        <v>90</v>
      </c>
      <c r="L2091" s="46">
        <v>2366</v>
      </c>
      <c r="M2091" s="46">
        <v>36</v>
      </c>
      <c r="N2091" s="46">
        <v>31.6</v>
      </c>
      <c r="O2091" s="46">
        <v>102</v>
      </c>
      <c r="P2091" s="46">
        <f t="shared" si="233"/>
        <v>1</v>
      </c>
      <c r="R2091" s="67" t="s">
        <v>3225</v>
      </c>
      <c r="S2091" s="67">
        <f>COUNTIF(Y$2:$Y$100,R2091)</f>
        <v>0</v>
      </c>
      <c r="V2091" s="67">
        <f t="shared" si="234"/>
        <v>0</v>
      </c>
      <c r="X2091"/>
      <c r="Y2091" s="67" t="str">
        <f t="shared" si="238"/>
        <v xml:space="preserve"> </v>
      </c>
      <c r="AB2091" t="s">
        <v>90</v>
      </c>
      <c r="AC2091" s="46">
        <v>2366</v>
      </c>
      <c r="AD2091" s="46">
        <v>36</v>
      </c>
      <c r="AE2091" s="46">
        <v>31.6</v>
      </c>
      <c r="AF2091" s="46">
        <v>102</v>
      </c>
      <c r="AH2091" s="70" t="str">
        <f t="shared" si="235"/>
        <v/>
      </c>
      <c r="AI2091" s="70" t="str">
        <f t="shared" si="236"/>
        <v/>
      </c>
      <c r="AJ2091" s="70" t="str">
        <f t="shared" si="237"/>
        <v>X</v>
      </c>
      <c r="AK2091" s="70" t="str" cm="1">
        <f t="array" ref="AK2091">_xlfn.IFS(AH2091&lt;&gt;"","1",AI2091&lt;&gt;"","2",AJ2091&lt;&gt;"","3")</f>
        <v>3</v>
      </c>
    </row>
    <row r="2092" spans="1:37" x14ac:dyDescent="0.25">
      <c r="A2092" t="s">
        <v>2204</v>
      </c>
      <c r="B2092" t="s">
        <v>567</v>
      </c>
      <c r="C2092" s="67" t="str">
        <f t="shared" si="232"/>
        <v>Anika Creisher</v>
      </c>
      <c r="D2092" s="71" t="str" cm="1">
        <f t="array" ref="D2092">_xlfn.IFS(AK2092="1",CONCATENATE(C2092,"Regional"),AK2092="2",CONCATENATE(C2092,"Sectional"),AK2092="3",CONCATENATE(C2092,COUNTIF($C$1:C2092,C2092)))</f>
        <v>Anika Creisher2</v>
      </c>
      <c r="E2092" s="66">
        <v>45161.3125</v>
      </c>
      <c r="F2092" t="s">
        <v>2555</v>
      </c>
      <c r="G2092" s="46">
        <v>25</v>
      </c>
      <c r="H2092" s="46">
        <v>58</v>
      </c>
      <c r="I2092" s="46">
        <v>7</v>
      </c>
      <c r="J2092" t="s">
        <v>1037</v>
      </c>
      <c r="K2092" t="s">
        <v>90</v>
      </c>
      <c r="L2092" s="46">
        <v>2366</v>
      </c>
      <c r="M2092" s="46">
        <v>36</v>
      </c>
      <c r="N2092" s="46">
        <v>31.6</v>
      </c>
      <c r="O2092" s="46">
        <v>102</v>
      </c>
      <c r="P2092" s="46">
        <f t="shared" si="233"/>
        <v>1</v>
      </c>
      <c r="R2092" s="67" t="s">
        <v>3226</v>
      </c>
      <c r="S2092" s="67">
        <f>COUNTIF(Y$2:$Y$100,R2092)</f>
        <v>0</v>
      </c>
      <c r="V2092" s="67">
        <f t="shared" si="234"/>
        <v>0</v>
      </c>
      <c r="X2092"/>
      <c r="Y2092" s="67" t="str">
        <f t="shared" si="238"/>
        <v xml:space="preserve"> </v>
      </c>
      <c r="AB2092" t="s">
        <v>90</v>
      </c>
      <c r="AC2092" s="46">
        <v>2366</v>
      </c>
      <c r="AD2092" s="46">
        <v>36</v>
      </c>
      <c r="AE2092" s="46">
        <v>31.6</v>
      </c>
      <c r="AF2092" s="46">
        <v>102</v>
      </c>
      <c r="AH2092" s="70" t="str">
        <f t="shared" si="235"/>
        <v/>
      </c>
      <c r="AI2092" s="70" t="str">
        <f t="shared" si="236"/>
        <v/>
      </c>
      <c r="AJ2092" s="70" t="str">
        <f t="shared" si="237"/>
        <v>X</v>
      </c>
      <c r="AK2092" s="70" t="str" cm="1">
        <f t="array" ref="AK2092">_xlfn.IFS(AH2092&lt;&gt;"","1",AI2092&lt;&gt;"","2",AJ2092&lt;&gt;"","3")</f>
        <v>3</v>
      </c>
    </row>
    <row r="2093" spans="1:37" x14ac:dyDescent="0.25">
      <c r="A2093" t="s">
        <v>2205</v>
      </c>
      <c r="B2093" t="s">
        <v>2206</v>
      </c>
      <c r="C2093" s="67" t="str">
        <f t="shared" si="232"/>
        <v>kelsey meverden</v>
      </c>
      <c r="D2093" s="71" t="str" cm="1">
        <f t="array" ref="D2093">_xlfn.IFS(AK2093="1",CONCATENATE(C2093,"Regional"),AK2093="2",CONCATENATE(C2093,"Sectional"),AK2093="3",CONCATENATE(C2093,COUNTIF($C$1:C2093,C2093)))</f>
        <v>kelsey meverden1</v>
      </c>
      <c r="E2093" s="66">
        <v>45161.3125</v>
      </c>
      <c r="F2093" t="s">
        <v>2555</v>
      </c>
      <c r="G2093" s="46">
        <v>25</v>
      </c>
      <c r="H2093" s="46">
        <v>58</v>
      </c>
      <c r="I2093" s="46">
        <v>7</v>
      </c>
      <c r="J2093" t="s">
        <v>1037</v>
      </c>
      <c r="K2093" t="s">
        <v>90</v>
      </c>
      <c r="L2093" s="46">
        <v>2366</v>
      </c>
      <c r="M2093" s="46">
        <v>36</v>
      </c>
      <c r="N2093" s="46">
        <v>31.6</v>
      </c>
      <c r="O2093" s="46">
        <v>102</v>
      </c>
      <c r="P2093" s="46">
        <f t="shared" si="233"/>
        <v>1</v>
      </c>
      <c r="R2093" s="67" t="s">
        <v>3227</v>
      </c>
      <c r="S2093" s="67">
        <f>COUNTIF(Y$2:$Y$100,R2093)</f>
        <v>0</v>
      </c>
      <c r="V2093" s="67">
        <f t="shared" si="234"/>
        <v>0</v>
      </c>
      <c r="X2093"/>
      <c r="Y2093" s="67" t="str">
        <f t="shared" si="238"/>
        <v xml:space="preserve"> </v>
      </c>
      <c r="AB2093" t="s">
        <v>90</v>
      </c>
      <c r="AC2093" s="46">
        <v>2366</v>
      </c>
      <c r="AD2093" s="46">
        <v>36</v>
      </c>
      <c r="AE2093" s="46">
        <v>31.6</v>
      </c>
      <c r="AF2093" s="46">
        <v>102</v>
      </c>
      <c r="AH2093" s="70" t="str">
        <f t="shared" si="235"/>
        <v/>
      </c>
      <c r="AI2093" s="70" t="str">
        <f t="shared" si="236"/>
        <v/>
      </c>
      <c r="AJ2093" s="70" t="str">
        <f t="shared" si="237"/>
        <v>X</v>
      </c>
      <c r="AK2093" s="70" t="str" cm="1">
        <f t="array" ref="AK2093">_xlfn.IFS(AH2093&lt;&gt;"","1",AI2093&lt;&gt;"","2",AJ2093&lt;&gt;"","3")</f>
        <v>3</v>
      </c>
    </row>
    <row r="2094" spans="1:37" x14ac:dyDescent="0.25">
      <c r="A2094" t="s">
        <v>405</v>
      </c>
      <c r="B2094" t="s">
        <v>2207</v>
      </c>
      <c r="C2094" s="67" t="str">
        <f t="shared" si="232"/>
        <v>Alyvia Steinke</v>
      </c>
      <c r="D2094" s="71" t="str" cm="1">
        <f t="array" ref="D2094">_xlfn.IFS(AK2094="1",CONCATENATE(C2094,"Regional"),AK2094="2",CONCATENATE(C2094,"Sectional"),AK2094="3",CONCATENATE(C2094,COUNTIF($C$1:C2094,C2094)))</f>
        <v>Alyvia Steinke1</v>
      </c>
      <c r="E2094" s="66">
        <v>45161.3125</v>
      </c>
      <c r="F2094" t="s">
        <v>2555</v>
      </c>
      <c r="G2094" s="46">
        <v>25</v>
      </c>
      <c r="H2094" s="46">
        <v>59</v>
      </c>
      <c r="I2094" s="46">
        <v>10</v>
      </c>
      <c r="J2094" t="s">
        <v>1037</v>
      </c>
      <c r="K2094" t="s">
        <v>90</v>
      </c>
      <c r="L2094" s="46">
        <v>2366</v>
      </c>
      <c r="M2094" s="46">
        <v>36</v>
      </c>
      <c r="N2094" s="46">
        <v>31.6</v>
      </c>
      <c r="O2094" s="46">
        <v>102</v>
      </c>
      <c r="P2094" s="46">
        <f t="shared" si="233"/>
        <v>1</v>
      </c>
      <c r="R2094" s="67" t="s">
        <v>3228</v>
      </c>
      <c r="S2094" s="67">
        <f>COUNTIF(Y$2:$Y$100,R2094)</f>
        <v>0</v>
      </c>
      <c r="V2094" s="67">
        <f t="shared" si="234"/>
        <v>0</v>
      </c>
      <c r="X2094"/>
      <c r="Y2094" s="67" t="str">
        <f t="shared" si="238"/>
        <v xml:space="preserve"> </v>
      </c>
      <c r="AB2094" t="s">
        <v>90</v>
      </c>
      <c r="AC2094" s="46">
        <v>2366</v>
      </c>
      <c r="AD2094" s="46">
        <v>36</v>
      </c>
      <c r="AE2094" s="46">
        <v>31.6</v>
      </c>
      <c r="AF2094" s="46">
        <v>102</v>
      </c>
      <c r="AH2094" s="70" t="str">
        <f t="shared" si="235"/>
        <v/>
      </c>
      <c r="AI2094" s="70" t="str">
        <f t="shared" si="236"/>
        <v/>
      </c>
      <c r="AJ2094" s="70" t="str">
        <f t="shared" si="237"/>
        <v>X</v>
      </c>
      <c r="AK2094" s="70" t="str" cm="1">
        <f t="array" ref="AK2094">_xlfn.IFS(AH2094&lt;&gt;"","1",AI2094&lt;&gt;"","2",AJ2094&lt;&gt;"","3")</f>
        <v>3</v>
      </c>
    </row>
    <row r="2095" spans="1:37" x14ac:dyDescent="0.25">
      <c r="A2095" t="s">
        <v>3403</v>
      </c>
      <c r="B2095" t="s">
        <v>2198</v>
      </c>
      <c r="C2095" s="67" t="str">
        <f t="shared" si="232"/>
        <v>Evey Szymkowiak</v>
      </c>
      <c r="D2095" s="71" t="str" cm="1">
        <f t="array" ref="D2095">_xlfn.IFS(AK2095="1",CONCATENATE(C2095,"Regional"),AK2095="2",CONCATENATE(C2095,"Sectional"),AK2095="3",CONCATENATE(C2095,COUNTIF($C$1:C2095,C2095)))</f>
        <v>Evey Szymkowiak2</v>
      </c>
      <c r="E2095" s="66">
        <v>45161.3125</v>
      </c>
      <c r="F2095" t="s">
        <v>2555</v>
      </c>
      <c r="G2095" s="46">
        <v>25</v>
      </c>
      <c r="H2095" s="46">
        <v>59</v>
      </c>
      <c r="I2095" s="46">
        <v>10</v>
      </c>
      <c r="J2095" t="s">
        <v>1037</v>
      </c>
      <c r="K2095" t="s">
        <v>90</v>
      </c>
      <c r="L2095" s="46">
        <v>2366</v>
      </c>
      <c r="M2095" s="46">
        <v>36</v>
      </c>
      <c r="N2095" s="46">
        <v>31.6</v>
      </c>
      <c r="O2095" s="46">
        <v>102</v>
      </c>
      <c r="P2095" s="46">
        <f t="shared" si="233"/>
        <v>1</v>
      </c>
      <c r="R2095" s="67" t="s">
        <v>3544</v>
      </c>
      <c r="S2095" s="67">
        <f>COUNTIF(Y$2:$Y$100,R2095)</f>
        <v>0</v>
      </c>
      <c r="V2095" s="67">
        <f t="shared" si="234"/>
        <v>0</v>
      </c>
      <c r="X2095"/>
      <c r="Y2095" s="67" t="str">
        <f t="shared" si="238"/>
        <v xml:space="preserve"> </v>
      </c>
      <c r="AB2095" t="s">
        <v>90</v>
      </c>
      <c r="AC2095" s="46">
        <v>2366</v>
      </c>
      <c r="AD2095" s="46">
        <v>36</v>
      </c>
      <c r="AE2095" s="46">
        <v>31.6</v>
      </c>
      <c r="AF2095" s="46">
        <v>102</v>
      </c>
      <c r="AH2095" s="70" t="str">
        <f t="shared" si="235"/>
        <v/>
      </c>
      <c r="AI2095" s="70" t="str">
        <f t="shared" si="236"/>
        <v/>
      </c>
      <c r="AJ2095" s="70" t="str">
        <f t="shared" si="237"/>
        <v>X</v>
      </c>
      <c r="AK2095" s="70" t="str" cm="1">
        <f t="array" ref="AK2095">_xlfn.IFS(AH2095&lt;&gt;"","1",AI2095&lt;&gt;"","2",AJ2095&lt;&gt;"","3")</f>
        <v>3</v>
      </c>
    </row>
    <row r="2096" spans="1:37" x14ac:dyDescent="0.25">
      <c r="A2096" t="s">
        <v>2205</v>
      </c>
      <c r="B2096" t="s">
        <v>190</v>
      </c>
      <c r="C2096" s="67" t="str">
        <f t="shared" si="232"/>
        <v>Mara meverden</v>
      </c>
      <c r="D2096" s="71" t="str" cm="1">
        <f t="array" ref="D2096">_xlfn.IFS(AK2096="1",CONCATENATE(C2096,"Regional"),AK2096="2",CONCATENATE(C2096,"Sectional"),AK2096="3",CONCATENATE(C2096,COUNTIF($C$1:C2096,C2096)))</f>
        <v>Mara meverden1</v>
      </c>
      <c r="E2096" s="66">
        <v>45161.3125</v>
      </c>
      <c r="F2096" t="s">
        <v>2555</v>
      </c>
      <c r="G2096" s="46">
        <v>25</v>
      </c>
      <c r="H2096" s="46">
        <v>60</v>
      </c>
      <c r="I2096" s="46">
        <v>12</v>
      </c>
      <c r="J2096" t="s">
        <v>1037</v>
      </c>
      <c r="K2096" t="s">
        <v>90</v>
      </c>
      <c r="L2096" s="46">
        <v>2366</v>
      </c>
      <c r="M2096" s="46">
        <v>36</v>
      </c>
      <c r="N2096" s="46">
        <v>31.6</v>
      </c>
      <c r="O2096" s="46">
        <v>102</v>
      </c>
      <c r="P2096" s="46">
        <f t="shared" si="233"/>
        <v>1</v>
      </c>
      <c r="R2096" s="67" t="s">
        <v>3625</v>
      </c>
      <c r="S2096" s="67">
        <f>COUNTIF(Y$2:$Y$100,R2096)</f>
        <v>0</v>
      </c>
      <c r="V2096" s="67">
        <f t="shared" si="234"/>
        <v>0</v>
      </c>
      <c r="X2096"/>
      <c r="Y2096" s="67" t="str">
        <f t="shared" si="238"/>
        <v xml:space="preserve"> </v>
      </c>
      <c r="AB2096" t="s">
        <v>90</v>
      </c>
      <c r="AC2096" s="46">
        <v>2366</v>
      </c>
      <c r="AD2096" s="46">
        <v>36</v>
      </c>
      <c r="AE2096" s="46">
        <v>31.6</v>
      </c>
      <c r="AF2096" s="46">
        <v>102</v>
      </c>
      <c r="AH2096" s="70" t="str">
        <f t="shared" si="235"/>
        <v/>
      </c>
      <c r="AI2096" s="70" t="str">
        <f t="shared" si="236"/>
        <v/>
      </c>
      <c r="AJ2096" s="70" t="str">
        <f t="shared" si="237"/>
        <v>X</v>
      </c>
      <c r="AK2096" s="70" t="str" cm="1">
        <f t="array" ref="AK2096">_xlfn.IFS(AH2096&lt;&gt;"","1",AI2096&lt;&gt;"","2",AJ2096&lt;&gt;"","3")</f>
        <v>3</v>
      </c>
    </row>
    <row r="2097" spans="1:37" x14ac:dyDescent="0.25">
      <c r="A2097" t="s">
        <v>88</v>
      </c>
      <c r="B2097" t="s">
        <v>543</v>
      </c>
      <c r="C2097" s="67" t="str">
        <f t="shared" si="232"/>
        <v>Brooke Brown</v>
      </c>
      <c r="D2097" s="71" t="str" cm="1">
        <f t="array" ref="D2097">_xlfn.IFS(AK2097="1",CONCATENATE(C2097,"Regional"),AK2097="2",CONCATENATE(C2097,"Sectional"),AK2097="3",CONCATENATE(C2097,COUNTIF($C$1:C2097,C2097)))</f>
        <v>Brooke Brown1</v>
      </c>
      <c r="E2097" s="66">
        <v>45161.3125</v>
      </c>
      <c r="F2097" t="s">
        <v>2555</v>
      </c>
      <c r="G2097" s="46">
        <v>25</v>
      </c>
      <c r="H2097" s="46">
        <v>62</v>
      </c>
      <c r="I2097" s="46">
        <v>13</v>
      </c>
      <c r="J2097" t="s">
        <v>1037</v>
      </c>
      <c r="K2097" t="s">
        <v>90</v>
      </c>
      <c r="L2097" s="46">
        <v>2366</v>
      </c>
      <c r="M2097" s="46">
        <v>36</v>
      </c>
      <c r="N2097" s="46">
        <v>31.6</v>
      </c>
      <c r="O2097" s="46">
        <v>102</v>
      </c>
      <c r="P2097" s="46">
        <f t="shared" si="233"/>
        <v>1</v>
      </c>
      <c r="R2097" s="67" t="s">
        <v>3229</v>
      </c>
      <c r="S2097" s="67">
        <f>COUNTIF(Y$2:$Y$100,R2097)</f>
        <v>0</v>
      </c>
      <c r="V2097" s="67">
        <f t="shared" si="234"/>
        <v>0</v>
      </c>
      <c r="X2097"/>
      <c r="Y2097" s="67" t="str">
        <f t="shared" si="238"/>
        <v xml:space="preserve"> </v>
      </c>
      <c r="AB2097" t="s">
        <v>90</v>
      </c>
      <c r="AC2097" s="46">
        <v>2366</v>
      </c>
      <c r="AD2097" s="46">
        <v>36</v>
      </c>
      <c r="AE2097" s="46">
        <v>31.6</v>
      </c>
      <c r="AF2097" s="46">
        <v>102</v>
      </c>
      <c r="AH2097" s="70" t="str">
        <f t="shared" si="235"/>
        <v/>
      </c>
      <c r="AI2097" s="70" t="str">
        <f t="shared" si="236"/>
        <v/>
      </c>
      <c r="AJ2097" s="70" t="str">
        <f t="shared" si="237"/>
        <v>X</v>
      </c>
      <c r="AK2097" s="70" t="str" cm="1">
        <f t="array" ref="AK2097">_xlfn.IFS(AH2097&lt;&gt;"","1",AI2097&lt;&gt;"","2",AJ2097&lt;&gt;"","3")</f>
        <v>3</v>
      </c>
    </row>
    <row r="2098" spans="1:37" x14ac:dyDescent="0.25">
      <c r="A2098" t="s">
        <v>2208</v>
      </c>
      <c r="B2098" t="s">
        <v>362</v>
      </c>
      <c r="C2098" s="67" t="str">
        <f t="shared" si="232"/>
        <v>Emma Miloch</v>
      </c>
      <c r="D2098" s="71" t="str" cm="1">
        <f t="array" ref="D2098">_xlfn.IFS(AK2098="1",CONCATENATE(C2098,"Regional"),AK2098="2",CONCATENATE(C2098,"Sectional"),AK2098="3",CONCATENATE(C2098,COUNTIF($C$1:C2098,C2098)))</f>
        <v>Emma Miloch1</v>
      </c>
      <c r="E2098" s="66">
        <v>45161.3125</v>
      </c>
      <c r="F2098" t="s">
        <v>2555</v>
      </c>
      <c r="G2098" s="46">
        <v>25</v>
      </c>
      <c r="H2098" s="46">
        <v>62</v>
      </c>
      <c r="I2098" s="46">
        <v>13</v>
      </c>
      <c r="J2098" t="s">
        <v>1037</v>
      </c>
      <c r="K2098" t="s">
        <v>90</v>
      </c>
      <c r="L2098" s="46">
        <v>2366</v>
      </c>
      <c r="M2098" s="46">
        <v>36</v>
      </c>
      <c r="N2098" s="46">
        <v>31.6</v>
      </c>
      <c r="O2098" s="46">
        <v>102</v>
      </c>
      <c r="P2098" s="46">
        <f t="shared" si="233"/>
        <v>1</v>
      </c>
      <c r="R2098" s="67" t="s">
        <v>3230</v>
      </c>
      <c r="S2098" s="67">
        <f>COUNTIF(Y$2:$Y$100,R2098)</f>
        <v>0</v>
      </c>
      <c r="V2098" s="67">
        <f t="shared" si="234"/>
        <v>0</v>
      </c>
      <c r="X2098"/>
      <c r="Y2098" s="67" t="str">
        <f t="shared" si="238"/>
        <v xml:space="preserve"> </v>
      </c>
      <c r="AB2098" t="s">
        <v>90</v>
      </c>
      <c r="AC2098" s="46">
        <v>2366</v>
      </c>
      <c r="AD2098" s="46">
        <v>36</v>
      </c>
      <c r="AE2098" s="46">
        <v>31.6</v>
      </c>
      <c r="AF2098" s="46">
        <v>102</v>
      </c>
      <c r="AH2098" s="70" t="str">
        <f t="shared" si="235"/>
        <v/>
      </c>
      <c r="AI2098" s="70" t="str">
        <f t="shared" si="236"/>
        <v/>
      </c>
      <c r="AJ2098" s="70" t="str">
        <f t="shared" si="237"/>
        <v>X</v>
      </c>
      <c r="AK2098" s="70" t="str" cm="1">
        <f t="array" ref="AK2098">_xlfn.IFS(AH2098&lt;&gt;"","1",AI2098&lt;&gt;"","2",AJ2098&lt;&gt;"","3")</f>
        <v>3</v>
      </c>
    </row>
    <row r="2099" spans="1:37" x14ac:dyDescent="0.25">
      <c r="A2099" t="s">
        <v>2209</v>
      </c>
      <c r="B2099" t="s">
        <v>2107</v>
      </c>
      <c r="C2099" s="67" t="str">
        <f t="shared" si="232"/>
        <v>Lyla Ruffalo</v>
      </c>
      <c r="D2099" s="71" t="str" cm="1">
        <f t="array" ref="D2099">_xlfn.IFS(AK2099="1",CONCATENATE(C2099,"Regional"),AK2099="2",CONCATENATE(C2099,"Sectional"),AK2099="3",CONCATENATE(C2099,COUNTIF($C$1:C2099,C2099)))</f>
        <v>Lyla Ruffalo1</v>
      </c>
      <c r="E2099" s="66">
        <v>45161.3125</v>
      </c>
      <c r="F2099" t="s">
        <v>2555</v>
      </c>
      <c r="G2099" s="46">
        <v>25</v>
      </c>
      <c r="H2099" s="46">
        <v>63</v>
      </c>
      <c r="I2099" s="46">
        <v>15</v>
      </c>
      <c r="J2099" t="s">
        <v>1037</v>
      </c>
      <c r="K2099" t="s">
        <v>90</v>
      </c>
      <c r="L2099" s="46">
        <v>2366</v>
      </c>
      <c r="M2099" s="46">
        <v>36</v>
      </c>
      <c r="N2099" s="46">
        <v>31.6</v>
      </c>
      <c r="O2099" s="46">
        <v>102</v>
      </c>
      <c r="P2099" s="46">
        <f t="shared" si="233"/>
        <v>1</v>
      </c>
      <c r="R2099" s="67" t="s">
        <v>3231</v>
      </c>
      <c r="S2099" s="67">
        <f>COUNTIF(Y$2:$Y$100,R2099)</f>
        <v>0</v>
      </c>
      <c r="V2099" s="67">
        <f t="shared" si="234"/>
        <v>0</v>
      </c>
      <c r="X2099"/>
      <c r="Y2099" s="67" t="str">
        <f t="shared" si="238"/>
        <v xml:space="preserve"> </v>
      </c>
      <c r="AB2099" t="s">
        <v>90</v>
      </c>
      <c r="AC2099" s="46">
        <v>2366</v>
      </c>
      <c r="AD2099" s="46">
        <v>36</v>
      </c>
      <c r="AE2099" s="46">
        <v>31.6</v>
      </c>
      <c r="AF2099" s="46">
        <v>102</v>
      </c>
      <c r="AH2099" s="70" t="str">
        <f t="shared" si="235"/>
        <v/>
      </c>
      <c r="AI2099" s="70" t="str">
        <f t="shared" si="236"/>
        <v/>
      </c>
      <c r="AJ2099" s="70" t="str">
        <f t="shared" si="237"/>
        <v>X</v>
      </c>
      <c r="AK2099" s="70" t="str" cm="1">
        <f t="array" ref="AK2099">_xlfn.IFS(AH2099&lt;&gt;"","1",AI2099&lt;&gt;"","2",AJ2099&lt;&gt;"","3")</f>
        <v>3</v>
      </c>
    </row>
    <row r="2100" spans="1:37" x14ac:dyDescent="0.25">
      <c r="A2100" t="s">
        <v>2210</v>
      </c>
      <c r="B2100" t="s">
        <v>2211</v>
      </c>
      <c r="C2100" s="67" t="str">
        <f t="shared" si="232"/>
        <v>Luciana Ferrario</v>
      </c>
      <c r="D2100" s="71" t="str" cm="1">
        <f t="array" ref="D2100">_xlfn.IFS(AK2100="1",CONCATENATE(C2100,"Regional"),AK2100="2",CONCATENATE(C2100,"Sectional"),AK2100="3",CONCATENATE(C2100,COUNTIF($C$1:C2100,C2100)))</f>
        <v>Luciana Ferrario1</v>
      </c>
      <c r="E2100" s="66">
        <v>45161.3125</v>
      </c>
      <c r="F2100" t="s">
        <v>2555</v>
      </c>
      <c r="G2100" s="46">
        <v>25</v>
      </c>
      <c r="H2100" s="46">
        <v>63</v>
      </c>
      <c r="I2100" s="46">
        <v>15</v>
      </c>
      <c r="J2100" t="s">
        <v>1037</v>
      </c>
      <c r="K2100" t="s">
        <v>90</v>
      </c>
      <c r="L2100" s="46">
        <v>2366</v>
      </c>
      <c r="M2100" s="46">
        <v>36</v>
      </c>
      <c r="N2100" s="46">
        <v>31.6</v>
      </c>
      <c r="O2100" s="46">
        <v>102</v>
      </c>
      <c r="P2100" s="46">
        <f t="shared" si="233"/>
        <v>1</v>
      </c>
      <c r="R2100" s="67" t="s">
        <v>3232</v>
      </c>
      <c r="S2100" s="67">
        <f>COUNTIF(Y$2:$Y$100,R2100)</f>
        <v>0</v>
      </c>
      <c r="V2100" s="67">
        <f t="shared" si="234"/>
        <v>0</v>
      </c>
      <c r="X2100"/>
      <c r="Y2100" s="67" t="str">
        <f t="shared" si="238"/>
        <v xml:space="preserve"> </v>
      </c>
      <c r="AB2100" t="s">
        <v>90</v>
      </c>
      <c r="AC2100" s="46">
        <v>2366</v>
      </c>
      <c r="AD2100" s="46">
        <v>36</v>
      </c>
      <c r="AE2100" s="46">
        <v>31.6</v>
      </c>
      <c r="AF2100" s="46">
        <v>102</v>
      </c>
      <c r="AH2100" s="70" t="str">
        <f t="shared" si="235"/>
        <v/>
      </c>
      <c r="AI2100" s="70" t="str">
        <f t="shared" si="236"/>
        <v/>
      </c>
      <c r="AJ2100" s="70" t="str">
        <f t="shared" si="237"/>
        <v>X</v>
      </c>
      <c r="AK2100" s="70" t="str" cm="1">
        <f t="array" ref="AK2100">_xlfn.IFS(AH2100&lt;&gt;"","1",AI2100&lt;&gt;"","2",AJ2100&lt;&gt;"","3")</f>
        <v>3</v>
      </c>
    </row>
    <row r="2101" spans="1:37" x14ac:dyDescent="0.25">
      <c r="A2101" t="s">
        <v>2112</v>
      </c>
      <c r="B2101" t="s">
        <v>1078</v>
      </c>
      <c r="C2101" s="67" t="str">
        <f t="shared" si="232"/>
        <v>Vanessa Hatfield</v>
      </c>
      <c r="D2101" s="71" t="str" cm="1">
        <f t="array" ref="D2101">_xlfn.IFS(AK2101="1",CONCATENATE(C2101,"Regional"),AK2101="2",CONCATENATE(C2101,"Sectional"),AK2101="3",CONCATENATE(C2101,COUNTIF($C$1:C2101,C2101)))</f>
        <v>Vanessa Hatfield1</v>
      </c>
      <c r="E2101" s="66">
        <v>45161.3125</v>
      </c>
      <c r="F2101" t="s">
        <v>2555</v>
      </c>
      <c r="G2101" s="46">
        <v>25</v>
      </c>
      <c r="H2101" s="46">
        <v>63</v>
      </c>
      <c r="I2101" s="46">
        <v>15</v>
      </c>
      <c r="J2101" t="s">
        <v>1037</v>
      </c>
      <c r="K2101" t="s">
        <v>90</v>
      </c>
      <c r="L2101" s="46">
        <v>2366</v>
      </c>
      <c r="M2101" s="46">
        <v>36</v>
      </c>
      <c r="N2101" s="46">
        <v>31.6</v>
      </c>
      <c r="O2101" s="46">
        <v>102</v>
      </c>
      <c r="P2101" s="46">
        <f t="shared" si="233"/>
        <v>1</v>
      </c>
      <c r="R2101" s="67" t="s">
        <v>3137</v>
      </c>
      <c r="S2101" s="67">
        <f>COUNTIF(Y$2:$Y$100,R2101)</f>
        <v>0</v>
      </c>
      <c r="V2101" s="67">
        <f t="shared" si="234"/>
        <v>0</v>
      </c>
      <c r="X2101"/>
      <c r="Y2101" s="67" t="str">
        <f t="shared" si="238"/>
        <v xml:space="preserve"> </v>
      </c>
      <c r="AB2101" t="s">
        <v>90</v>
      </c>
      <c r="AC2101" s="46">
        <v>2366</v>
      </c>
      <c r="AD2101" s="46">
        <v>36</v>
      </c>
      <c r="AE2101" s="46">
        <v>31.6</v>
      </c>
      <c r="AF2101" s="46">
        <v>102</v>
      </c>
      <c r="AH2101" s="70" t="str">
        <f t="shared" si="235"/>
        <v/>
      </c>
      <c r="AI2101" s="70" t="str">
        <f t="shared" si="236"/>
        <v/>
      </c>
      <c r="AJ2101" s="70" t="str">
        <f t="shared" si="237"/>
        <v>X</v>
      </c>
      <c r="AK2101" s="70" t="str" cm="1">
        <f t="array" ref="AK2101">_xlfn.IFS(AH2101&lt;&gt;"","1",AI2101&lt;&gt;"","2",AJ2101&lt;&gt;"","3")</f>
        <v>3</v>
      </c>
    </row>
    <row r="2102" spans="1:37" x14ac:dyDescent="0.25">
      <c r="A2102" t="s">
        <v>1015</v>
      </c>
      <c r="B2102" t="s">
        <v>401</v>
      </c>
      <c r="C2102" s="67" t="str">
        <f t="shared" si="232"/>
        <v>Hannah Lehman</v>
      </c>
      <c r="D2102" s="71" t="str" cm="1">
        <f t="array" ref="D2102">_xlfn.IFS(AK2102="1",CONCATENATE(C2102,"Regional"),AK2102="2",CONCATENATE(C2102,"Sectional"),AK2102="3",CONCATENATE(C2102,COUNTIF($C$1:C2102,C2102)))</f>
        <v>Hannah Lehman1</v>
      </c>
      <c r="E2102" s="66">
        <v>45161.3125</v>
      </c>
      <c r="F2102" t="s">
        <v>2555</v>
      </c>
      <c r="G2102" s="46">
        <v>25</v>
      </c>
      <c r="H2102" s="46">
        <v>63</v>
      </c>
      <c r="I2102" s="46">
        <v>15</v>
      </c>
      <c r="J2102" t="s">
        <v>1037</v>
      </c>
      <c r="K2102" t="s">
        <v>90</v>
      </c>
      <c r="L2102" s="46">
        <v>2366</v>
      </c>
      <c r="M2102" s="46">
        <v>36</v>
      </c>
      <c r="N2102" s="46">
        <v>31.6</v>
      </c>
      <c r="O2102" s="46">
        <v>102</v>
      </c>
      <c r="P2102" s="46">
        <f t="shared" si="233"/>
        <v>1</v>
      </c>
      <c r="R2102" s="67" t="s">
        <v>3233</v>
      </c>
      <c r="S2102" s="67">
        <f>COUNTIF(Y$2:$Y$100,R2102)</f>
        <v>0</v>
      </c>
      <c r="V2102" s="67">
        <f t="shared" si="234"/>
        <v>0</v>
      </c>
      <c r="X2102"/>
      <c r="Y2102" s="67" t="str">
        <f t="shared" si="238"/>
        <v xml:space="preserve"> </v>
      </c>
      <c r="AB2102" t="s">
        <v>90</v>
      </c>
      <c r="AC2102" s="46">
        <v>2366</v>
      </c>
      <c r="AD2102" s="46">
        <v>36</v>
      </c>
      <c r="AE2102" s="46">
        <v>31.6</v>
      </c>
      <c r="AF2102" s="46">
        <v>102</v>
      </c>
      <c r="AH2102" s="70" t="str">
        <f t="shared" si="235"/>
        <v/>
      </c>
      <c r="AI2102" s="70" t="str">
        <f t="shared" si="236"/>
        <v/>
      </c>
      <c r="AJ2102" s="70" t="str">
        <f t="shared" si="237"/>
        <v>X</v>
      </c>
      <c r="AK2102" s="70" t="str" cm="1">
        <f t="array" ref="AK2102">_xlfn.IFS(AH2102&lt;&gt;"","1",AI2102&lt;&gt;"","2",AJ2102&lt;&gt;"","3")</f>
        <v>3</v>
      </c>
    </row>
    <row r="2103" spans="1:37" x14ac:dyDescent="0.25">
      <c r="A2103" t="s">
        <v>2212</v>
      </c>
      <c r="B2103" t="s">
        <v>2126</v>
      </c>
      <c r="C2103" s="67" t="str">
        <f t="shared" si="232"/>
        <v>Madi Kittel</v>
      </c>
      <c r="D2103" s="71" t="str" cm="1">
        <f t="array" ref="D2103">_xlfn.IFS(AK2103="1",CONCATENATE(C2103,"Regional"),AK2103="2",CONCATENATE(C2103,"Sectional"),AK2103="3",CONCATENATE(C2103,COUNTIF($C$1:C2103,C2103)))</f>
        <v>Madi Kittel1</v>
      </c>
      <c r="E2103" s="66">
        <v>45161.3125</v>
      </c>
      <c r="F2103" t="s">
        <v>2555</v>
      </c>
      <c r="G2103" s="46">
        <v>25</v>
      </c>
      <c r="H2103" s="46">
        <v>63</v>
      </c>
      <c r="I2103" s="46">
        <v>15</v>
      </c>
      <c r="J2103" t="s">
        <v>1037</v>
      </c>
      <c r="K2103" t="s">
        <v>90</v>
      </c>
      <c r="L2103" s="46">
        <v>2366</v>
      </c>
      <c r="M2103" s="46">
        <v>36</v>
      </c>
      <c r="N2103" s="46">
        <v>31.6</v>
      </c>
      <c r="O2103" s="46">
        <v>102</v>
      </c>
      <c r="P2103" s="46">
        <f t="shared" si="233"/>
        <v>1</v>
      </c>
      <c r="R2103" s="67" t="s">
        <v>3234</v>
      </c>
      <c r="S2103" s="67">
        <f>COUNTIF(Y$2:$Y$100,R2103)</f>
        <v>0</v>
      </c>
      <c r="V2103" s="67">
        <f t="shared" si="234"/>
        <v>0</v>
      </c>
      <c r="X2103"/>
      <c r="Y2103" s="67" t="str">
        <f t="shared" si="238"/>
        <v xml:space="preserve"> </v>
      </c>
      <c r="AB2103" t="s">
        <v>90</v>
      </c>
      <c r="AC2103" s="46">
        <v>2366</v>
      </c>
      <c r="AD2103" s="46">
        <v>36</v>
      </c>
      <c r="AE2103" s="46">
        <v>31.6</v>
      </c>
      <c r="AF2103" s="46">
        <v>102</v>
      </c>
      <c r="AH2103" s="70" t="str">
        <f t="shared" si="235"/>
        <v/>
      </c>
      <c r="AI2103" s="70" t="str">
        <f t="shared" si="236"/>
        <v/>
      </c>
      <c r="AJ2103" s="70" t="str">
        <f t="shared" si="237"/>
        <v>X</v>
      </c>
      <c r="AK2103" s="70" t="str" cm="1">
        <f t="array" ref="AK2103">_xlfn.IFS(AH2103&lt;&gt;"","1",AI2103&lt;&gt;"","2",AJ2103&lt;&gt;"","3")</f>
        <v>3</v>
      </c>
    </row>
    <row r="2104" spans="1:37" x14ac:dyDescent="0.25">
      <c r="A2104" t="s">
        <v>213</v>
      </c>
      <c r="B2104" t="s">
        <v>362</v>
      </c>
      <c r="C2104" s="67" t="str">
        <f t="shared" si="232"/>
        <v>Emma Brandt</v>
      </c>
      <c r="D2104" s="71" t="str" cm="1">
        <f t="array" ref="D2104">_xlfn.IFS(AK2104="1",CONCATENATE(C2104,"Regional"),AK2104="2",CONCATENATE(C2104,"Sectional"),AK2104="3",CONCATENATE(C2104,COUNTIF($C$1:C2104,C2104)))</f>
        <v>Emma Brandt1</v>
      </c>
      <c r="E2104" s="66">
        <v>45161.3125</v>
      </c>
      <c r="F2104" t="s">
        <v>2555</v>
      </c>
      <c r="G2104" s="46">
        <v>25</v>
      </c>
      <c r="H2104" s="46">
        <v>68</v>
      </c>
      <c r="I2104" s="46">
        <v>20</v>
      </c>
      <c r="J2104" t="s">
        <v>1037</v>
      </c>
      <c r="K2104" t="s">
        <v>90</v>
      </c>
      <c r="L2104" s="46">
        <v>2366</v>
      </c>
      <c r="M2104" s="46">
        <v>36</v>
      </c>
      <c r="N2104" s="46">
        <v>31.6</v>
      </c>
      <c r="O2104" s="46">
        <v>102</v>
      </c>
      <c r="P2104" s="46">
        <f t="shared" si="233"/>
        <v>1</v>
      </c>
      <c r="R2104" s="67" t="s">
        <v>3235</v>
      </c>
      <c r="S2104" s="67">
        <f>COUNTIF(Y$2:$Y$100,R2104)</f>
        <v>0</v>
      </c>
      <c r="V2104" s="67">
        <f t="shared" si="234"/>
        <v>0</v>
      </c>
      <c r="X2104"/>
      <c r="Y2104" s="67" t="str">
        <f t="shared" ref="Y2104:Y2135" si="239">CONCATENATE(W2104," ",X2104)</f>
        <v xml:space="preserve"> </v>
      </c>
      <c r="AB2104" t="s">
        <v>90</v>
      </c>
      <c r="AC2104" s="46">
        <v>2366</v>
      </c>
      <c r="AD2104" s="46">
        <v>36</v>
      </c>
      <c r="AE2104" s="46">
        <v>31.6</v>
      </c>
      <c r="AF2104" s="46">
        <v>102</v>
      </c>
      <c r="AH2104" s="70" t="str">
        <f t="shared" si="235"/>
        <v/>
      </c>
      <c r="AI2104" s="70" t="str">
        <f t="shared" si="236"/>
        <v/>
      </c>
      <c r="AJ2104" s="70" t="str">
        <f t="shared" si="237"/>
        <v>X</v>
      </c>
      <c r="AK2104" s="70" t="str" cm="1">
        <f t="array" ref="AK2104">_xlfn.IFS(AH2104&lt;&gt;"","1",AI2104&lt;&gt;"","2",AJ2104&lt;&gt;"","3")</f>
        <v>3</v>
      </c>
    </row>
    <row r="2105" spans="1:37" x14ac:dyDescent="0.25">
      <c r="A2105" t="s">
        <v>2213</v>
      </c>
      <c r="B2105" t="s">
        <v>2721</v>
      </c>
      <c r="C2105" s="67" t="str">
        <f t="shared" si="232"/>
        <v>Madalyn Cisewski</v>
      </c>
      <c r="D2105" s="71" t="str" cm="1">
        <f t="array" ref="D2105">_xlfn.IFS(AK2105="1",CONCATENATE(C2105,"Regional"),AK2105="2",CONCATENATE(C2105,"Sectional"),AK2105="3",CONCATENATE(C2105,COUNTIF($C$1:C2105,C2105)))</f>
        <v>Madalyn Cisewski3</v>
      </c>
      <c r="E2105" s="66">
        <v>45161.3125</v>
      </c>
      <c r="F2105" t="s">
        <v>2555</v>
      </c>
      <c r="G2105" s="46">
        <v>25</v>
      </c>
      <c r="H2105" s="46">
        <v>73</v>
      </c>
      <c r="I2105" s="46">
        <v>21</v>
      </c>
      <c r="J2105" t="s">
        <v>1037</v>
      </c>
      <c r="K2105" t="s">
        <v>90</v>
      </c>
      <c r="L2105" s="46">
        <v>2366</v>
      </c>
      <c r="M2105" s="46">
        <v>36</v>
      </c>
      <c r="N2105" s="46">
        <v>31.6</v>
      </c>
      <c r="O2105" s="46">
        <v>102</v>
      </c>
      <c r="P2105" s="46">
        <f t="shared" si="233"/>
        <v>1</v>
      </c>
      <c r="R2105" s="67" t="s">
        <v>3542</v>
      </c>
      <c r="S2105" s="67">
        <f>COUNTIF(Y$2:$Y$100,R2105)</f>
        <v>0</v>
      </c>
      <c r="V2105" s="67">
        <f t="shared" si="234"/>
        <v>0</v>
      </c>
      <c r="X2105"/>
      <c r="Y2105" s="67" t="str">
        <f t="shared" si="239"/>
        <v xml:space="preserve"> </v>
      </c>
      <c r="AB2105" t="s">
        <v>90</v>
      </c>
      <c r="AC2105" s="46">
        <v>2366</v>
      </c>
      <c r="AD2105" s="46">
        <v>36</v>
      </c>
      <c r="AE2105" s="46">
        <v>31.6</v>
      </c>
      <c r="AF2105" s="46">
        <v>102</v>
      </c>
      <c r="AH2105" s="70" t="str">
        <f t="shared" si="235"/>
        <v/>
      </c>
      <c r="AI2105" s="70" t="str">
        <f t="shared" si="236"/>
        <v/>
      </c>
      <c r="AJ2105" s="70" t="str">
        <f t="shared" si="237"/>
        <v>X</v>
      </c>
      <c r="AK2105" s="70" t="str" cm="1">
        <f t="array" ref="AK2105">_xlfn.IFS(AH2105&lt;&gt;"","1",AI2105&lt;&gt;"","2",AJ2105&lt;&gt;"","3")</f>
        <v>3</v>
      </c>
    </row>
    <row r="2106" spans="1:37" x14ac:dyDescent="0.25">
      <c r="A2106" t="s">
        <v>2213</v>
      </c>
      <c r="B2106" t="s">
        <v>490</v>
      </c>
      <c r="C2106" s="67" t="str">
        <f t="shared" si="232"/>
        <v>Ellie Cisewski</v>
      </c>
      <c r="D2106" s="71" t="str" cm="1">
        <f t="array" ref="D2106">_xlfn.IFS(AK2106="1",CONCATENATE(C2106,"Regional"),AK2106="2",CONCATENATE(C2106,"Sectional"),AK2106="3",CONCATENATE(C2106,COUNTIF($C$1:C2106,C2106)))</f>
        <v>Ellie Cisewski1</v>
      </c>
      <c r="E2106" s="66">
        <v>45161.3125</v>
      </c>
      <c r="F2106" t="s">
        <v>2555</v>
      </c>
      <c r="G2106" s="46">
        <v>25</v>
      </c>
      <c r="H2106" s="46">
        <v>76</v>
      </c>
      <c r="I2106" s="46">
        <v>22</v>
      </c>
      <c r="J2106" t="s">
        <v>1037</v>
      </c>
      <c r="K2106" t="s">
        <v>90</v>
      </c>
      <c r="L2106" s="46">
        <v>2366</v>
      </c>
      <c r="M2106" s="46">
        <v>36</v>
      </c>
      <c r="N2106" s="46">
        <v>31.6</v>
      </c>
      <c r="O2106" s="46">
        <v>102</v>
      </c>
      <c r="P2106" s="46">
        <f t="shared" si="233"/>
        <v>1</v>
      </c>
      <c r="R2106" s="67" t="s">
        <v>3236</v>
      </c>
      <c r="S2106" s="67">
        <f>COUNTIF(Y$2:$Y$100,R2106)</f>
        <v>0</v>
      </c>
      <c r="V2106" s="67">
        <f t="shared" si="234"/>
        <v>0</v>
      </c>
      <c r="X2106"/>
      <c r="Y2106" s="67" t="str">
        <f t="shared" si="239"/>
        <v xml:space="preserve"> </v>
      </c>
      <c r="AB2106" t="s">
        <v>90</v>
      </c>
      <c r="AC2106" s="46">
        <v>2366</v>
      </c>
      <c r="AD2106" s="46">
        <v>36</v>
      </c>
      <c r="AE2106" s="46">
        <v>31.6</v>
      </c>
      <c r="AF2106" s="46">
        <v>102</v>
      </c>
      <c r="AH2106" s="70" t="str">
        <f t="shared" si="235"/>
        <v/>
      </c>
      <c r="AI2106" s="70" t="str">
        <f t="shared" si="236"/>
        <v/>
      </c>
      <c r="AJ2106" s="70" t="str">
        <f t="shared" si="237"/>
        <v>X</v>
      </c>
      <c r="AK2106" s="70" t="str" cm="1">
        <f t="array" ref="AK2106">_xlfn.IFS(AH2106&lt;&gt;"","1",AI2106&lt;&gt;"","2",AJ2106&lt;&gt;"","3")</f>
        <v>3</v>
      </c>
    </row>
    <row r="2107" spans="1:37" x14ac:dyDescent="0.25">
      <c r="A2107" t="s">
        <v>2214</v>
      </c>
      <c r="B2107" t="s">
        <v>431</v>
      </c>
      <c r="C2107" s="67" t="str">
        <f t="shared" si="232"/>
        <v>Paige Moyer</v>
      </c>
      <c r="D2107" s="71" t="str" cm="1">
        <f t="array" ref="D2107">_xlfn.IFS(AK2107="1",CONCATENATE(C2107,"Regional"),AK2107="2",CONCATENATE(C2107,"Sectional"),AK2107="3",CONCATENATE(C2107,COUNTIF($C$1:C2107,C2107)))</f>
        <v>Paige Moyer1</v>
      </c>
      <c r="E2107" s="66">
        <v>45161.3125</v>
      </c>
      <c r="F2107" t="s">
        <v>2555</v>
      </c>
      <c r="G2107" s="46">
        <v>25</v>
      </c>
      <c r="H2107" s="46">
        <v>77</v>
      </c>
      <c r="I2107" s="46">
        <v>23</v>
      </c>
      <c r="J2107" t="s">
        <v>1037</v>
      </c>
      <c r="K2107" t="s">
        <v>90</v>
      </c>
      <c r="L2107" s="46">
        <v>2366</v>
      </c>
      <c r="M2107" s="46">
        <v>36</v>
      </c>
      <c r="N2107" s="46">
        <v>31.6</v>
      </c>
      <c r="O2107" s="46">
        <v>102</v>
      </c>
      <c r="P2107" s="46">
        <f t="shared" si="233"/>
        <v>1</v>
      </c>
      <c r="R2107" s="67" t="s">
        <v>3237</v>
      </c>
      <c r="S2107" s="67">
        <f>COUNTIF(Y$2:$Y$100,R2107)</f>
        <v>0</v>
      </c>
      <c r="V2107" s="67">
        <f t="shared" si="234"/>
        <v>0</v>
      </c>
      <c r="X2107"/>
      <c r="Y2107" s="67" t="str">
        <f t="shared" si="239"/>
        <v xml:space="preserve"> </v>
      </c>
      <c r="AB2107" t="s">
        <v>90</v>
      </c>
      <c r="AC2107" s="46">
        <v>2366</v>
      </c>
      <c r="AD2107" s="46">
        <v>36</v>
      </c>
      <c r="AE2107" s="46">
        <v>31.6</v>
      </c>
      <c r="AF2107" s="46">
        <v>102</v>
      </c>
      <c r="AH2107" s="70" t="str">
        <f t="shared" si="235"/>
        <v/>
      </c>
      <c r="AI2107" s="70" t="str">
        <f t="shared" si="236"/>
        <v/>
      </c>
      <c r="AJ2107" s="70" t="str">
        <f t="shared" si="237"/>
        <v>X</v>
      </c>
      <c r="AK2107" s="70" t="str" cm="1">
        <f t="array" ref="AK2107">_xlfn.IFS(AH2107&lt;&gt;"","1",AI2107&lt;&gt;"","2",AJ2107&lt;&gt;"","3")</f>
        <v>3</v>
      </c>
    </row>
    <row r="2108" spans="1:37" x14ac:dyDescent="0.25">
      <c r="A2108" t="s">
        <v>2215</v>
      </c>
      <c r="B2108" t="s">
        <v>313</v>
      </c>
      <c r="C2108" s="67" t="str">
        <f t="shared" si="232"/>
        <v>Avery Manthe</v>
      </c>
      <c r="D2108" s="71" t="str" cm="1">
        <f t="array" ref="D2108">_xlfn.IFS(AK2108="1",CONCATENATE(C2108,"Regional"),AK2108="2",CONCATENATE(C2108,"Sectional"),AK2108="3",CONCATENATE(C2108,COUNTIF($C$1:C2108,C2108)))</f>
        <v>Avery Manthe1</v>
      </c>
      <c r="E2108" s="66">
        <v>45161.3125</v>
      </c>
      <c r="F2108" t="s">
        <v>2555</v>
      </c>
      <c r="G2108" s="46">
        <v>25</v>
      </c>
      <c r="H2108" s="46">
        <v>83</v>
      </c>
      <c r="I2108" s="46">
        <v>24</v>
      </c>
      <c r="J2108" t="s">
        <v>1037</v>
      </c>
      <c r="K2108" t="s">
        <v>90</v>
      </c>
      <c r="L2108" s="46">
        <v>2366</v>
      </c>
      <c r="M2108" s="46">
        <v>36</v>
      </c>
      <c r="N2108" s="46">
        <v>31.6</v>
      </c>
      <c r="O2108" s="46">
        <v>102</v>
      </c>
      <c r="P2108" s="46">
        <f t="shared" si="233"/>
        <v>1</v>
      </c>
      <c r="R2108" s="67" t="s">
        <v>3238</v>
      </c>
      <c r="S2108" s="67">
        <f>COUNTIF(Y$2:$Y$100,R2108)</f>
        <v>0</v>
      </c>
      <c r="V2108" s="67">
        <f t="shared" si="234"/>
        <v>0</v>
      </c>
      <c r="X2108"/>
      <c r="Y2108" s="67" t="str">
        <f t="shared" si="239"/>
        <v xml:space="preserve"> </v>
      </c>
      <c r="AB2108" t="s">
        <v>90</v>
      </c>
      <c r="AC2108" s="46">
        <v>2366</v>
      </c>
      <c r="AD2108" s="46">
        <v>36</v>
      </c>
      <c r="AE2108" s="46">
        <v>31.6</v>
      </c>
      <c r="AF2108" s="46">
        <v>102</v>
      </c>
      <c r="AH2108" s="70" t="str">
        <f t="shared" si="235"/>
        <v/>
      </c>
      <c r="AI2108" s="70" t="str">
        <f t="shared" si="236"/>
        <v/>
      </c>
      <c r="AJ2108" s="70" t="str">
        <f t="shared" si="237"/>
        <v>X</v>
      </c>
      <c r="AK2108" s="70" t="str" cm="1">
        <f t="array" ref="AK2108">_xlfn.IFS(AH2108&lt;&gt;"","1",AI2108&lt;&gt;"","2",AJ2108&lt;&gt;"","3")</f>
        <v>3</v>
      </c>
    </row>
    <row r="2109" spans="1:37" x14ac:dyDescent="0.25">
      <c r="A2109" t="s">
        <v>273</v>
      </c>
      <c r="B2109" t="s">
        <v>773</v>
      </c>
      <c r="C2109" s="67" t="str">
        <f t="shared" si="232"/>
        <v>Ashley Jaeger</v>
      </c>
      <c r="D2109" s="71" t="str" cm="1">
        <f t="array" ref="D2109">_xlfn.IFS(AK2109="1",CONCATENATE(C2109,"Regional"),AK2109="2",CONCATENATE(C2109,"Sectional"),AK2109="3",CONCATENATE(C2109,COUNTIF($C$1:C2109,C2109)))</f>
        <v>Ashley Jaeger2</v>
      </c>
      <c r="E2109" s="66">
        <v>45161.3125</v>
      </c>
      <c r="F2109" t="s">
        <v>2555</v>
      </c>
      <c r="G2109" s="46">
        <v>25</v>
      </c>
      <c r="H2109" s="46">
        <v>90</v>
      </c>
      <c r="I2109" s="46">
        <v>25</v>
      </c>
      <c r="J2109" t="s">
        <v>1037</v>
      </c>
      <c r="K2109" t="s">
        <v>90</v>
      </c>
      <c r="L2109" s="46">
        <v>2366</v>
      </c>
      <c r="M2109" s="46">
        <v>36</v>
      </c>
      <c r="N2109" s="46">
        <v>31.6</v>
      </c>
      <c r="O2109" s="46">
        <v>102</v>
      </c>
      <c r="P2109" s="46">
        <f t="shared" si="233"/>
        <v>1</v>
      </c>
      <c r="R2109" s="67" t="s">
        <v>3239</v>
      </c>
      <c r="S2109" s="67">
        <f>COUNTIF(Y$2:$Y$100,R2109)</f>
        <v>0</v>
      </c>
      <c r="V2109" s="67">
        <f t="shared" si="234"/>
        <v>0</v>
      </c>
      <c r="X2109"/>
      <c r="Y2109" s="67" t="str">
        <f t="shared" si="239"/>
        <v xml:space="preserve"> </v>
      </c>
      <c r="AB2109" t="s">
        <v>90</v>
      </c>
      <c r="AC2109" s="46">
        <v>2366</v>
      </c>
      <c r="AD2109" s="46">
        <v>36</v>
      </c>
      <c r="AE2109" s="46">
        <v>31.6</v>
      </c>
      <c r="AF2109" s="46">
        <v>102</v>
      </c>
      <c r="AH2109" s="70" t="str">
        <f t="shared" si="235"/>
        <v/>
      </c>
      <c r="AI2109" s="70" t="str">
        <f t="shared" si="236"/>
        <v/>
      </c>
      <c r="AJ2109" s="70" t="str">
        <f t="shared" si="237"/>
        <v>X</v>
      </c>
      <c r="AK2109" s="70" t="str" cm="1">
        <f t="array" ref="AK2109">_xlfn.IFS(AH2109&lt;&gt;"","1",AI2109&lt;&gt;"","2",AJ2109&lt;&gt;"","3")</f>
        <v>3</v>
      </c>
    </row>
    <row r="2110" spans="1:37" x14ac:dyDescent="0.25">
      <c r="A2110" t="s">
        <v>350</v>
      </c>
      <c r="B2110" t="s">
        <v>886</v>
      </c>
      <c r="C2110" s="67" t="str">
        <f t="shared" si="232"/>
        <v>Talia Schlindwein</v>
      </c>
      <c r="D2110" s="71" t="str" cm="1">
        <f t="array" ref="D2110">_xlfn.IFS(AK2110="1",CONCATENATE(C2110,"Regional"),AK2110="2",CONCATENATE(C2110,"Sectional"),AK2110="3",CONCATENATE(C2110,COUNTIF($C$1:C2110,C2110)))</f>
        <v>Talia Schlindwein2</v>
      </c>
      <c r="E2110" s="66">
        <v>45161.3125</v>
      </c>
      <c r="F2110" t="s">
        <v>2556</v>
      </c>
      <c r="G2110" s="46">
        <v>25</v>
      </c>
      <c r="H2110" s="46">
        <v>35</v>
      </c>
      <c r="I2110" s="46">
        <v>1</v>
      </c>
      <c r="J2110" t="s">
        <v>1037</v>
      </c>
      <c r="K2110" t="s">
        <v>90</v>
      </c>
      <c r="L2110" s="46">
        <v>2429</v>
      </c>
      <c r="M2110" s="46">
        <v>36</v>
      </c>
      <c r="N2110" s="46">
        <v>33.4</v>
      </c>
      <c r="O2110" s="46">
        <v>113</v>
      </c>
      <c r="P2110" s="46">
        <f t="shared" si="233"/>
        <v>1</v>
      </c>
      <c r="R2110" s="67" t="s">
        <v>3532</v>
      </c>
      <c r="S2110" s="67">
        <f>COUNTIF(Y$2:$Y$100,R2110)</f>
        <v>0</v>
      </c>
      <c r="V2110" s="67">
        <f t="shared" si="234"/>
        <v>0</v>
      </c>
      <c r="X2110"/>
      <c r="Y2110" s="67" t="str">
        <f t="shared" si="239"/>
        <v xml:space="preserve"> </v>
      </c>
      <c r="AB2110" t="s">
        <v>90</v>
      </c>
      <c r="AC2110" s="46">
        <v>2429</v>
      </c>
      <c r="AD2110" s="46">
        <v>36</v>
      </c>
      <c r="AE2110" s="46">
        <v>33.4</v>
      </c>
      <c r="AF2110" s="46">
        <v>113</v>
      </c>
      <c r="AH2110" s="70" t="str">
        <f t="shared" si="235"/>
        <v/>
      </c>
      <c r="AI2110" s="70" t="str">
        <f t="shared" si="236"/>
        <v/>
      </c>
      <c r="AJ2110" s="70" t="str">
        <f t="shared" si="237"/>
        <v>X</v>
      </c>
      <c r="AK2110" s="70" t="str" cm="1">
        <f t="array" ref="AK2110">_xlfn.IFS(AH2110&lt;&gt;"","1",AI2110&lt;&gt;"","2",AJ2110&lt;&gt;"","3")</f>
        <v>3</v>
      </c>
    </row>
    <row r="2111" spans="1:37" x14ac:dyDescent="0.25">
      <c r="A2111" t="s">
        <v>216</v>
      </c>
      <c r="B2111" t="s">
        <v>931</v>
      </c>
      <c r="C2111" s="67" t="str">
        <f t="shared" si="232"/>
        <v>Shylah Brogan</v>
      </c>
      <c r="D2111" s="71" t="str" cm="1">
        <f t="array" ref="D2111">_xlfn.IFS(AK2111="1",CONCATENATE(C2111,"Regional"),AK2111="2",CONCATENATE(C2111,"Sectional"),AK2111="3",CONCATENATE(C2111,COUNTIF($C$1:C2111,C2111)))</f>
        <v>Shylah Brogan4</v>
      </c>
      <c r="E2111" s="66">
        <v>45161.3125</v>
      </c>
      <c r="F2111" t="s">
        <v>2556</v>
      </c>
      <c r="G2111" s="46">
        <v>25</v>
      </c>
      <c r="H2111" s="46">
        <v>41</v>
      </c>
      <c r="I2111" s="46">
        <v>2</v>
      </c>
      <c r="J2111" t="s">
        <v>1037</v>
      </c>
      <c r="K2111" t="s">
        <v>90</v>
      </c>
      <c r="L2111" s="46">
        <v>2429</v>
      </c>
      <c r="M2111" s="46">
        <v>36</v>
      </c>
      <c r="N2111" s="46">
        <v>33.4</v>
      </c>
      <c r="O2111" s="46">
        <v>113</v>
      </c>
      <c r="P2111" s="46">
        <f t="shared" si="233"/>
        <v>1</v>
      </c>
      <c r="R2111" s="67" t="s">
        <v>1458</v>
      </c>
      <c r="S2111" s="67">
        <f>COUNTIF(Y$2:$Y$100,R2111)</f>
        <v>0</v>
      </c>
      <c r="V2111" s="67">
        <f t="shared" si="234"/>
        <v>0</v>
      </c>
      <c r="X2111"/>
      <c r="Y2111" s="67" t="str">
        <f t="shared" si="239"/>
        <v xml:space="preserve"> </v>
      </c>
      <c r="AB2111" t="s">
        <v>90</v>
      </c>
      <c r="AC2111" s="46">
        <v>2429</v>
      </c>
      <c r="AD2111" s="46">
        <v>36</v>
      </c>
      <c r="AE2111" s="46">
        <v>33.4</v>
      </c>
      <c r="AF2111" s="46">
        <v>113</v>
      </c>
      <c r="AH2111" s="70" t="str">
        <f t="shared" si="235"/>
        <v/>
      </c>
      <c r="AI2111" s="70" t="str">
        <f t="shared" si="236"/>
        <v/>
      </c>
      <c r="AJ2111" s="70" t="str">
        <f t="shared" si="237"/>
        <v>X</v>
      </c>
      <c r="AK2111" s="70" t="str" cm="1">
        <f t="array" ref="AK2111">_xlfn.IFS(AH2111&lt;&gt;"","1",AI2111&lt;&gt;"","2",AJ2111&lt;&gt;"","3")</f>
        <v>3</v>
      </c>
    </row>
    <row r="2112" spans="1:37" x14ac:dyDescent="0.25">
      <c r="A2112" t="s">
        <v>922</v>
      </c>
      <c r="B2112" t="s">
        <v>187</v>
      </c>
      <c r="C2112" s="67" t="str">
        <f t="shared" si="232"/>
        <v>Ava Frederiksen</v>
      </c>
      <c r="D2112" s="71" t="str" cm="1">
        <f t="array" ref="D2112">_xlfn.IFS(AK2112="1",CONCATENATE(C2112,"Regional"),AK2112="2",CONCATENATE(C2112,"Sectional"),AK2112="3",CONCATENATE(C2112,COUNTIF($C$1:C2112,C2112)))</f>
        <v>Ava Frederiksen3</v>
      </c>
      <c r="E2112" s="66">
        <v>45161.3125</v>
      </c>
      <c r="F2112" t="s">
        <v>2556</v>
      </c>
      <c r="G2112" s="46">
        <v>25</v>
      </c>
      <c r="H2112" s="46">
        <v>41</v>
      </c>
      <c r="I2112" s="46">
        <v>2</v>
      </c>
      <c r="J2112" t="s">
        <v>1037</v>
      </c>
      <c r="K2112" t="s">
        <v>90</v>
      </c>
      <c r="L2112" s="46">
        <v>2429</v>
      </c>
      <c r="M2112" s="46">
        <v>36</v>
      </c>
      <c r="N2112" s="46">
        <v>33.4</v>
      </c>
      <c r="O2112" s="46">
        <v>113</v>
      </c>
      <c r="P2112" s="46">
        <f t="shared" si="233"/>
        <v>1</v>
      </c>
      <c r="R2112" s="67" t="s">
        <v>1453</v>
      </c>
      <c r="S2112" s="67">
        <f>COUNTIF(Y$2:$Y$100,R2112)</f>
        <v>0</v>
      </c>
      <c r="V2112" s="67">
        <f t="shared" si="234"/>
        <v>0</v>
      </c>
      <c r="X2112"/>
      <c r="Y2112" s="67" t="str">
        <f t="shared" si="239"/>
        <v xml:space="preserve"> </v>
      </c>
      <c r="AB2112" t="s">
        <v>90</v>
      </c>
      <c r="AC2112" s="46">
        <v>2429</v>
      </c>
      <c r="AD2112" s="46">
        <v>36</v>
      </c>
      <c r="AE2112" s="46">
        <v>33.4</v>
      </c>
      <c r="AF2112" s="46">
        <v>113</v>
      </c>
      <c r="AH2112" s="70" t="str">
        <f t="shared" si="235"/>
        <v/>
      </c>
      <c r="AI2112" s="70" t="str">
        <f t="shared" si="236"/>
        <v/>
      </c>
      <c r="AJ2112" s="70" t="str">
        <f t="shared" si="237"/>
        <v>X</v>
      </c>
      <c r="AK2112" s="70" t="str" cm="1">
        <f t="array" ref="AK2112">_xlfn.IFS(AH2112&lt;&gt;"","1",AI2112&lt;&gt;"","2",AJ2112&lt;&gt;"","3")</f>
        <v>3</v>
      </c>
    </row>
    <row r="2113" spans="1:37" x14ac:dyDescent="0.25">
      <c r="A2113" t="s">
        <v>887</v>
      </c>
      <c r="B2113" t="s">
        <v>888</v>
      </c>
      <c r="C2113" s="67" t="str">
        <f t="shared" si="232"/>
        <v>Ayla Trollop</v>
      </c>
      <c r="D2113" s="71" t="str" cm="1">
        <f t="array" ref="D2113">_xlfn.IFS(AK2113="1",CONCATENATE(C2113,"Regional"),AK2113="2",CONCATENATE(C2113,"Sectional"),AK2113="3",CONCATENATE(C2113,COUNTIF($C$1:C2113,C2113)))</f>
        <v>Ayla Trollop3</v>
      </c>
      <c r="E2113" s="66">
        <v>45161.3125</v>
      </c>
      <c r="F2113" t="s">
        <v>2556</v>
      </c>
      <c r="G2113" s="46">
        <v>25</v>
      </c>
      <c r="H2113" s="46">
        <v>43</v>
      </c>
      <c r="I2113" s="46">
        <v>4</v>
      </c>
      <c r="J2113" t="s">
        <v>1037</v>
      </c>
      <c r="K2113" t="s">
        <v>90</v>
      </c>
      <c r="L2113" s="46">
        <v>2429</v>
      </c>
      <c r="M2113" s="46">
        <v>36</v>
      </c>
      <c r="N2113" s="46">
        <v>33.4</v>
      </c>
      <c r="O2113" s="46">
        <v>113</v>
      </c>
      <c r="P2113" s="46">
        <f t="shared" si="233"/>
        <v>1</v>
      </c>
      <c r="R2113" s="67" t="s">
        <v>1433</v>
      </c>
      <c r="S2113" s="67">
        <f>COUNTIF(Y$2:$Y$100,R2113)</f>
        <v>0</v>
      </c>
      <c r="V2113" s="67">
        <f t="shared" si="234"/>
        <v>0</v>
      </c>
      <c r="X2113"/>
      <c r="Y2113" s="67" t="str">
        <f t="shared" si="239"/>
        <v xml:space="preserve"> </v>
      </c>
      <c r="AB2113" t="s">
        <v>90</v>
      </c>
      <c r="AC2113" s="46">
        <v>2429</v>
      </c>
      <c r="AD2113" s="46">
        <v>36</v>
      </c>
      <c r="AE2113" s="46">
        <v>33.4</v>
      </c>
      <c r="AF2113" s="46">
        <v>113</v>
      </c>
      <c r="AH2113" s="70" t="str">
        <f t="shared" si="235"/>
        <v/>
      </c>
      <c r="AI2113" s="70" t="str">
        <f t="shared" si="236"/>
        <v/>
      </c>
      <c r="AJ2113" s="70" t="str">
        <f t="shared" si="237"/>
        <v>X</v>
      </c>
      <c r="AK2113" s="70" t="str" cm="1">
        <f t="array" ref="AK2113">_xlfn.IFS(AH2113&lt;&gt;"","1",AI2113&lt;&gt;"","2",AJ2113&lt;&gt;"","3")</f>
        <v>3</v>
      </c>
    </row>
    <row r="2114" spans="1:37" x14ac:dyDescent="0.25">
      <c r="A2114" t="s">
        <v>2096</v>
      </c>
      <c r="B2114" t="s">
        <v>434</v>
      </c>
      <c r="C2114" s="67" t="str">
        <f t="shared" ref="C2114:C2177" si="240">CONCATENATE(B2114," ",A2114)</f>
        <v>Ella Szekeress</v>
      </c>
      <c r="D2114" s="71" t="str" cm="1">
        <f t="array" ref="D2114">_xlfn.IFS(AK2114="1",CONCATENATE(C2114,"Regional"),AK2114="2",CONCATENATE(C2114,"Sectional"),AK2114="3",CONCATENATE(C2114,COUNTIF($C$1:C2114,C2114)))</f>
        <v>Ella Szekeress2</v>
      </c>
      <c r="E2114" s="66">
        <v>45161.3125</v>
      </c>
      <c r="F2114" t="s">
        <v>2556</v>
      </c>
      <c r="G2114" s="46">
        <v>25</v>
      </c>
      <c r="H2114" s="46">
        <v>44</v>
      </c>
      <c r="I2114" s="46">
        <v>5</v>
      </c>
      <c r="J2114" t="s">
        <v>1037</v>
      </c>
      <c r="K2114" t="s">
        <v>90</v>
      </c>
      <c r="L2114" s="46">
        <v>2429</v>
      </c>
      <c r="M2114" s="46">
        <v>36</v>
      </c>
      <c r="N2114" s="46">
        <v>33.4</v>
      </c>
      <c r="O2114" s="46">
        <v>113</v>
      </c>
      <c r="P2114" s="46">
        <f t="shared" ref="P2114:P2177" si="241">IF(L2114&gt;4000,2,1)</f>
        <v>1</v>
      </c>
      <c r="R2114" s="67" t="s">
        <v>3121</v>
      </c>
      <c r="S2114" s="67">
        <f>COUNTIF(Y$2:$Y$100,R2114)</f>
        <v>0</v>
      </c>
      <c r="V2114" s="67">
        <f t="shared" ref="V2114:V2177" si="242">COUNTIF(R2114:R4737,Y2114)</f>
        <v>0</v>
      </c>
      <c r="X2114"/>
      <c r="Y2114" s="67" t="str">
        <f t="shared" si="239"/>
        <v xml:space="preserve"> </v>
      </c>
      <c r="AB2114" t="s">
        <v>90</v>
      </c>
      <c r="AC2114" s="46">
        <v>2429</v>
      </c>
      <c r="AD2114" s="46">
        <v>36</v>
      </c>
      <c r="AE2114" s="46">
        <v>33.4</v>
      </c>
      <c r="AF2114" s="46">
        <v>113</v>
      </c>
      <c r="AH2114" s="70" t="str">
        <f t="shared" ref="AH2114:AH2177" si="243">IF(ISNUMBER(SEARCH("regional",$F2114)),$F2114,"")</f>
        <v/>
      </c>
      <c r="AI2114" s="70" t="str">
        <f t="shared" ref="AI2114:AI2177" si="244">IF(ISNUMBER(SEARCH("sectional",$F2114)),$F2114,"")</f>
        <v/>
      </c>
      <c r="AJ2114" s="70" t="str">
        <f t="shared" ref="AJ2114:AJ2177" si="245">IF(AND(AH2114="",AI2114=""),"X","")</f>
        <v>X</v>
      </c>
      <c r="AK2114" s="70" t="str" cm="1">
        <f t="array" ref="AK2114">_xlfn.IFS(AH2114&lt;&gt;"","1",AI2114&lt;&gt;"","2",AJ2114&lt;&gt;"","3")</f>
        <v>3</v>
      </c>
    </row>
    <row r="2115" spans="1:37" x14ac:dyDescent="0.25">
      <c r="A2115" t="s">
        <v>923</v>
      </c>
      <c r="B2115" t="s">
        <v>924</v>
      </c>
      <c r="C2115" s="67" t="str">
        <f t="shared" si="240"/>
        <v>McKenzie Holm</v>
      </c>
      <c r="D2115" s="71" t="str" cm="1">
        <f t="array" ref="D2115">_xlfn.IFS(AK2115="1",CONCATENATE(C2115,"Regional"),AK2115="2",CONCATENATE(C2115,"Sectional"),AK2115="3",CONCATENATE(C2115,COUNTIF($C$1:C2115,C2115)))</f>
        <v>McKenzie Holm4</v>
      </c>
      <c r="E2115" s="66">
        <v>45161.3125</v>
      </c>
      <c r="F2115" t="s">
        <v>2556</v>
      </c>
      <c r="G2115" s="46">
        <v>25</v>
      </c>
      <c r="H2115" s="46">
        <v>44</v>
      </c>
      <c r="I2115" s="46">
        <v>5</v>
      </c>
      <c r="J2115" t="s">
        <v>1037</v>
      </c>
      <c r="K2115" t="s">
        <v>90</v>
      </c>
      <c r="L2115" s="46">
        <v>2429</v>
      </c>
      <c r="M2115" s="46">
        <v>36</v>
      </c>
      <c r="N2115" s="46">
        <v>33.4</v>
      </c>
      <c r="O2115" s="46">
        <v>113</v>
      </c>
      <c r="P2115" s="46">
        <f t="shared" si="241"/>
        <v>1</v>
      </c>
      <c r="R2115" s="67" t="s">
        <v>1454</v>
      </c>
      <c r="S2115" s="67">
        <f>COUNTIF(Y$2:$Y$100,R2115)</f>
        <v>0</v>
      </c>
      <c r="V2115" s="67">
        <f t="shared" si="242"/>
        <v>0</v>
      </c>
      <c r="X2115"/>
      <c r="Y2115" s="67" t="str">
        <f t="shared" si="239"/>
        <v xml:space="preserve"> </v>
      </c>
      <c r="AB2115" t="s">
        <v>90</v>
      </c>
      <c r="AC2115" s="46">
        <v>2429</v>
      </c>
      <c r="AD2115" s="46">
        <v>36</v>
      </c>
      <c r="AE2115" s="46">
        <v>33.4</v>
      </c>
      <c r="AF2115" s="46">
        <v>113</v>
      </c>
      <c r="AH2115" s="70" t="str">
        <f t="shared" si="243"/>
        <v/>
      </c>
      <c r="AI2115" s="70" t="str">
        <f t="shared" si="244"/>
        <v/>
      </c>
      <c r="AJ2115" s="70" t="str">
        <f t="shared" si="245"/>
        <v>X</v>
      </c>
      <c r="AK2115" s="70" t="str" cm="1">
        <f t="array" ref="AK2115">_xlfn.IFS(AH2115&lt;&gt;"","1",AI2115&lt;&gt;"","2",AJ2115&lt;&gt;"","3")</f>
        <v>3</v>
      </c>
    </row>
    <row r="2116" spans="1:37" x14ac:dyDescent="0.25">
      <c r="A2116" t="s">
        <v>925</v>
      </c>
      <c r="B2116" t="s">
        <v>926</v>
      </c>
      <c r="C2116" s="67" t="str">
        <f t="shared" si="240"/>
        <v>Brielle Lenz</v>
      </c>
      <c r="D2116" s="71" t="str" cm="1">
        <f t="array" ref="D2116">_xlfn.IFS(AK2116="1",CONCATENATE(C2116,"Regional"),AK2116="2",CONCATENATE(C2116,"Sectional"),AK2116="3",CONCATENATE(C2116,COUNTIF($C$1:C2116,C2116)))</f>
        <v>Brielle Lenz4</v>
      </c>
      <c r="E2116" s="66">
        <v>45161.3125</v>
      </c>
      <c r="F2116" t="s">
        <v>2556</v>
      </c>
      <c r="G2116" s="46">
        <v>25</v>
      </c>
      <c r="H2116" s="46">
        <v>44</v>
      </c>
      <c r="I2116" s="46">
        <v>5</v>
      </c>
      <c r="J2116" t="s">
        <v>1037</v>
      </c>
      <c r="K2116" t="s">
        <v>90</v>
      </c>
      <c r="L2116" s="46">
        <v>2429</v>
      </c>
      <c r="M2116" s="46">
        <v>36</v>
      </c>
      <c r="N2116" s="46">
        <v>33.4</v>
      </c>
      <c r="O2116" s="46">
        <v>113</v>
      </c>
      <c r="P2116" s="46">
        <f t="shared" si="241"/>
        <v>1</v>
      </c>
      <c r="R2116" s="67" t="s">
        <v>1455</v>
      </c>
      <c r="S2116" s="67">
        <f>COUNTIF(Y$2:$Y$100,R2116)</f>
        <v>0</v>
      </c>
      <c r="V2116" s="67">
        <f t="shared" si="242"/>
        <v>0</v>
      </c>
      <c r="X2116"/>
      <c r="Y2116" s="67" t="str">
        <f t="shared" si="239"/>
        <v xml:space="preserve"> </v>
      </c>
      <c r="AB2116" t="s">
        <v>90</v>
      </c>
      <c r="AC2116" s="46">
        <v>2429</v>
      </c>
      <c r="AD2116" s="46">
        <v>36</v>
      </c>
      <c r="AE2116" s="46">
        <v>33.4</v>
      </c>
      <c r="AF2116" s="46">
        <v>113</v>
      </c>
      <c r="AH2116" s="70" t="str">
        <f t="shared" si="243"/>
        <v/>
      </c>
      <c r="AI2116" s="70" t="str">
        <f t="shared" si="244"/>
        <v/>
      </c>
      <c r="AJ2116" s="70" t="str">
        <f t="shared" si="245"/>
        <v>X</v>
      </c>
      <c r="AK2116" s="70" t="str" cm="1">
        <f t="array" ref="AK2116">_xlfn.IFS(AH2116&lt;&gt;"","1",AI2116&lt;&gt;"","2",AJ2116&lt;&gt;"","3")</f>
        <v>3</v>
      </c>
    </row>
    <row r="2117" spans="1:37" x14ac:dyDescent="0.25">
      <c r="A2117" t="s">
        <v>2091</v>
      </c>
      <c r="B2117" t="s">
        <v>2715</v>
      </c>
      <c r="C2117" s="67" t="str">
        <f t="shared" si="240"/>
        <v>Lexxi Oertel</v>
      </c>
      <c r="D2117" s="71" t="str" cm="1">
        <f t="array" ref="D2117">_xlfn.IFS(AK2117="1",CONCATENATE(C2117,"Regional"),AK2117="2",CONCATENATE(C2117,"Sectional"),AK2117="3",CONCATENATE(C2117,COUNTIF($C$1:C2117,C2117)))</f>
        <v>Lexxi Oertel4</v>
      </c>
      <c r="E2117" s="66">
        <v>45161.3125</v>
      </c>
      <c r="F2117" t="s">
        <v>2556</v>
      </c>
      <c r="G2117" s="46">
        <v>25</v>
      </c>
      <c r="H2117" s="46">
        <v>45</v>
      </c>
      <c r="I2117" s="46">
        <v>8</v>
      </c>
      <c r="J2117" t="s">
        <v>1037</v>
      </c>
      <c r="K2117" t="s">
        <v>90</v>
      </c>
      <c r="L2117" s="46">
        <v>2429</v>
      </c>
      <c r="M2117" s="46">
        <v>36</v>
      </c>
      <c r="N2117" s="46">
        <v>33.4</v>
      </c>
      <c r="O2117" s="46">
        <v>113</v>
      </c>
      <c r="P2117" s="46">
        <f t="shared" si="241"/>
        <v>1</v>
      </c>
      <c r="R2117" s="67" t="s">
        <v>3115</v>
      </c>
      <c r="S2117" s="67">
        <f>COUNTIF(Y$2:$Y$100,R2117)</f>
        <v>0</v>
      </c>
      <c r="V2117" s="67">
        <f t="shared" si="242"/>
        <v>0</v>
      </c>
      <c r="X2117"/>
      <c r="Y2117" s="67" t="str">
        <f t="shared" si="239"/>
        <v xml:space="preserve"> </v>
      </c>
      <c r="AB2117" t="s">
        <v>90</v>
      </c>
      <c r="AC2117" s="46">
        <v>2429</v>
      </c>
      <c r="AD2117" s="46">
        <v>36</v>
      </c>
      <c r="AE2117" s="46">
        <v>33.4</v>
      </c>
      <c r="AF2117" s="46">
        <v>113</v>
      </c>
      <c r="AH2117" s="70" t="str">
        <f t="shared" si="243"/>
        <v/>
      </c>
      <c r="AI2117" s="70" t="str">
        <f t="shared" si="244"/>
        <v/>
      </c>
      <c r="AJ2117" s="70" t="str">
        <f t="shared" si="245"/>
        <v>X</v>
      </c>
      <c r="AK2117" s="70" t="str" cm="1">
        <f t="array" ref="AK2117">_xlfn.IFS(AH2117&lt;&gt;"","1",AI2117&lt;&gt;"","2",AJ2117&lt;&gt;"","3")</f>
        <v>3</v>
      </c>
    </row>
    <row r="2118" spans="1:37" x14ac:dyDescent="0.25">
      <c r="A2118" t="s">
        <v>246</v>
      </c>
      <c r="B2118" t="s">
        <v>187</v>
      </c>
      <c r="C2118" s="67" t="str">
        <f t="shared" si="240"/>
        <v>Ava Fetterer</v>
      </c>
      <c r="D2118" s="71" t="str" cm="1">
        <f t="array" ref="D2118">_xlfn.IFS(AK2118="1",CONCATENATE(C2118,"Regional"),AK2118="2",CONCATENATE(C2118,"Sectional"),AK2118="3",CONCATENATE(C2118,COUNTIF($C$1:C2118,C2118)))</f>
        <v>Ava Fetterer3</v>
      </c>
      <c r="E2118" s="66">
        <v>45161.3125</v>
      </c>
      <c r="F2118" t="s">
        <v>2556</v>
      </c>
      <c r="G2118" s="46">
        <v>25</v>
      </c>
      <c r="H2118" s="46">
        <v>46</v>
      </c>
      <c r="I2118" s="46">
        <v>9</v>
      </c>
      <c r="J2118" t="s">
        <v>1037</v>
      </c>
      <c r="K2118" t="s">
        <v>90</v>
      </c>
      <c r="L2118" s="46">
        <v>2429</v>
      </c>
      <c r="M2118" s="46">
        <v>36</v>
      </c>
      <c r="N2118" s="46">
        <v>33.4</v>
      </c>
      <c r="O2118" s="46">
        <v>113</v>
      </c>
      <c r="P2118" s="46">
        <f t="shared" si="241"/>
        <v>1</v>
      </c>
      <c r="R2118" s="67" t="s">
        <v>1530</v>
      </c>
      <c r="S2118" s="67">
        <f>COUNTIF(Y$2:$Y$100,R2118)</f>
        <v>0</v>
      </c>
      <c r="V2118" s="67">
        <f t="shared" si="242"/>
        <v>0</v>
      </c>
      <c r="X2118"/>
      <c r="Y2118" s="67" t="str">
        <f t="shared" si="239"/>
        <v xml:space="preserve"> </v>
      </c>
      <c r="AB2118" t="s">
        <v>90</v>
      </c>
      <c r="AC2118" s="46">
        <v>2429</v>
      </c>
      <c r="AD2118" s="46">
        <v>36</v>
      </c>
      <c r="AE2118" s="46">
        <v>33.4</v>
      </c>
      <c r="AF2118" s="46">
        <v>113</v>
      </c>
      <c r="AH2118" s="70" t="str">
        <f t="shared" si="243"/>
        <v/>
      </c>
      <c r="AI2118" s="70" t="str">
        <f t="shared" si="244"/>
        <v/>
      </c>
      <c r="AJ2118" s="70" t="str">
        <f t="shared" si="245"/>
        <v>X</v>
      </c>
      <c r="AK2118" s="70" t="str" cm="1">
        <f t="array" ref="AK2118">_xlfn.IFS(AH2118&lt;&gt;"","1",AI2118&lt;&gt;"","2",AJ2118&lt;&gt;"","3")</f>
        <v>3</v>
      </c>
    </row>
    <row r="2119" spans="1:37" x14ac:dyDescent="0.25">
      <c r="A2119" t="s">
        <v>1687</v>
      </c>
      <c r="B2119" t="s">
        <v>434</v>
      </c>
      <c r="C2119" s="67" t="str">
        <f t="shared" si="240"/>
        <v>Ella Lambrecht</v>
      </c>
      <c r="D2119" s="71" t="str" cm="1">
        <f t="array" ref="D2119">_xlfn.IFS(AK2119="1",CONCATENATE(C2119,"Regional"),AK2119="2",CONCATENATE(C2119,"Sectional"),AK2119="3",CONCATENATE(C2119,COUNTIF($C$1:C2119,C2119)))</f>
        <v>Ella Lambrecht3</v>
      </c>
      <c r="E2119" s="66">
        <v>45161.3125</v>
      </c>
      <c r="F2119" t="s">
        <v>2556</v>
      </c>
      <c r="G2119" s="46">
        <v>25</v>
      </c>
      <c r="H2119" s="46">
        <v>47</v>
      </c>
      <c r="I2119" s="46">
        <v>10</v>
      </c>
      <c r="J2119" t="s">
        <v>1037</v>
      </c>
      <c r="K2119" t="s">
        <v>90</v>
      </c>
      <c r="L2119" s="46">
        <v>2429</v>
      </c>
      <c r="M2119" s="46">
        <v>36</v>
      </c>
      <c r="N2119" s="46">
        <v>33.4</v>
      </c>
      <c r="O2119" s="46">
        <v>113</v>
      </c>
      <c r="P2119" s="46">
        <f t="shared" si="241"/>
        <v>1</v>
      </c>
      <c r="R2119" s="67" t="s">
        <v>3540</v>
      </c>
      <c r="S2119" s="67">
        <f>COUNTIF(Y$2:$Y$100,R2119)</f>
        <v>0</v>
      </c>
      <c r="V2119" s="67">
        <f t="shared" si="242"/>
        <v>0</v>
      </c>
      <c r="X2119"/>
      <c r="Y2119" s="67" t="str">
        <f t="shared" si="239"/>
        <v xml:space="preserve"> </v>
      </c>
      <c r="AB2119" t="s">
        <v>90</v>
      </c>
      <c r="AC2119" s="46">
        <v>2429</v>
      </c>
      <c r="AD2119" s="46">
        <v>36</v>
      </c>
      <c r="AE2119" s="46">
        <v>33.4</v>
      </c>
      <c r="AF2119" s="46">
        <v>113</v>
      </c>
      <c r="AH2119" s="70" t="str">
        <f t="shared" si="243"/>
        <v/>
      </c>
      <c r="AI2119" s="70" t="str">
        <f t="shared" si="244"/>
        <v/>
      </c>
      <c r="AJ2119" s="70" t="str">
        <f t="shared" si="245"/>
        <v>X</v>
      </c>
      <c r="AK2119" s="70" t="str" cm="1">
        <f t="array" ref="AK2119">_xlfn.IFS(AH2119&lt;&gt;"","1",AI2119&lt;&gt;"","2",AJ2119&lt;&gt;"","3")</f>
        <v>3</v>
      </c>
    </row>
    <row r="2120" spans="1:37" x14ac:dyDescent="0.25">
      <c r="A2120" t="s">
        <v>935</v>
      </c>
      <c r="B2120" t="s">
        <v>473</v>
      </c>
      <c r="C2120" s="67" t="str">
        <f t="shared" si="240"/>
        <v>Gabby Neilitz</v>
      </c>
      <c r="D2120" s="71" t="str" cm="1">
        <f t="array" ref="D2120">_xlfn.IFS(AK2120="1",CONCATENATE(C2120,"Regional"),AK2120="2",CONCATENATE(C2120,"Sectional"),AK2120="3",CONCATENATE(C2120,COUNTIF($C$1:C2120,C2120)))</f>
        <v>Gabby Neilitz3</v>
      </c>
      <c r="E2120" s="66">
        <v>45161.3125</v>
      </c>
      <c r="F2120" t="s">
        <v>2556</v>
      </c>
      <c r="G2120" s="46">
        <v>25</v>
      </c>
      <c r="H2120" s="46">
        <v>49</v>
      </c>
      <c r="I2120" s="46">
        <v>11</v>
      </c>
      <c r="J2120" t="s">
        <v>1037</v>
      </c>
      <c r="K2120" t="s">
        <v>90</v>
      </c>
      <c r="L2120" s="46">
        <v>2429</v>
      </c>
      <c r="M2120" s="46">
        <v>36</v>
      </c>
      <c r="N2120" s="46">
        <v>33.4</v>
      </c>
      <c r="O2120" s="46">
        <v>113</v>
      </c>
      <c r="P2120" s="46">
        <f t="shared" si="241"/>
        <v>1</v>
      </c>
      <c r="R2120" s="67" t="s">
        <v>1460</v>
      </c>
      <c r="S2120" s="67">
        <f>COUNTIF(Y$2:$Y$100,R2120)</f>
        <v>0</v>
      </c>
      <c r="V2120" s="67">
        <f t="shared" si="242"/>
        <v>0</v>
      </c>
      <c r="X2120"/>
      <c r="Y2120" s="67" t="str">
        <f t="shared" si="239"/>
        <v xml:space="preserve"> </v>
      </c>
      <c r="AB2120" t="s">
        <v>90</v>
      </c>
      <c r="AC2120" s="46">
        <v>2429</v>
      </c>
      <c r="AD2120" s="46">
        <v>36</v>
      </c>
      <c r="AE2120" s="46">
        <v>33.4</v>
      </c>
      <c r="AF2120" s="46">
        <v>113</v>
      </c>
      <c r="AH2120" s="70" t="str">
        <f t="shared" si="243"/>
        <v/>
      </c>
      <c r="AI2120" s="70" t="str">
        <f t="shared" si="244"/>
        <v/>
      </c>
      <c r="AJ2120" s="70" t="str">
        <f t="shared" si="245"/>
        <v>X</v>
      </c>
      <c r="AK2120" s="70" t="str" cm="1">
        <f t="array" ref="AK2120">_xlfn.IFS(AH2120&lt;&gt;"","1",AI2120&lt;&gt;"","2",AJ2120&lt;&gt;"","3")</f>
        <v>3</v>
      </c>
    </row>
    <row r="2121" spans="1:37" x14ac:dyDescent="0.25">
      <c r="A2121" t="s">
        <v>930</v>
      </c>
      <c r="B2121" t="s">
        <v>772</v>
      </c>
      <c r="C2121" s="67" t="str">
        <f t="shared" si="240"/>
        <v>Alexa Cour</v>
      </c>
      <c r="D2121" s="71" t="str" cm="1">
        <f t="array" ref="D2121">_xlfn.IFS(AK2121="1",CONCATENATE(C2121,"Regional"),AK2121="2",CONCATENATE(C2121,"Sectional"),AK2121="3",CONCATENATE(C2121,COUNTIF($C$1:C2121,C2121)))</f>
        <v>Alexa Cour3</v>
      </c>
      <c r="E2121" s="66">
        <v>45161.3125</v>
      </c>
      <c r="F2121" t="s">
        <v>2556</v>
      </c>
      <c r="G2121" s="46">
        <v>25</v>
      </c>
      <c r="H2121" s="46">
        <v>49</v>
      </c>
      <c r="I2121" s="46">
        <v>11</v>
      </c>
      <c r="J2121" t="s">
        <v>1037</v>
      </c>
      <c r="K2121" t="s">
        <v>90</v>
      </c>
      <c r="L2121" s="46">
        <v>2429</v>
      </c>
      <c r="M2121" s="46">
        <v>36</v>
      </c>
      <c r="N2121" s="46">
        <v>33.4</v>
      </c>
      <c r="O2121" s="46">
        <v>113</v>
      </c>
      <c r="P2121" s="46">
        <f t="shared" si="241"/>
        <v>1</v>
      </c>
      <c r="R2121" s="67" t="s">
        <v>1457</v>
      </c>
      <c r="S2121" s="67">
        <f>COUNTIF(Y$2:$Y$100,R2121)</f>
        <v>0</v>
      </c>
      <c r="V2121" s="67">
        <f t="shared" si="242"/>
        <v>0</v>
      </c>
      <c r="X2121"/>
      <c r="Y2121" s="67" t="str">
        <f t="shared" si="239"/>
        <v xml:space="preserve"> </v>
      </c>
      <c r="AB2121" t="s">
        <v>90</v>
      </c>
      <c r="AC2121" s="46">
        <v>2429</v>
      </c>
      <c r="AD2121" s="46">
        <v>36</v>
      </c>
      <c r="AE2121" s="46">
        <v>33.4</v>
      </c>
      <c r="AF2121" s="46">
        <v>113</v>
      </c>
      <c r="AH2121" s="70" t="str">
        <f t="shared" si="243"/>
        <v/>
      </c>
      <c r="AI2121" s="70" t="str">
        <f t="shared" si="244"/>
        <v/>
      </c>
      <c r="AJ2121" s="70" t="str">
        <f t="shared" si="245"/>
        <v>X</v>
      </c>
      <c r="AK2121" s="70" t="str" cm="1">
        <f t="array" ref="AK2121">_xlfn.IFS(AH2121&lt;&gt;"","1",AI2121&lt;&gt;"","2",AJ2121&lt;&gt;"","3")</f>
        <v>3</v>
      </c>
    </row>
    <row r="2122" spans="1:37" x14ac:dyDescent="0.25">
      <c r="A2122" t="s">
        <v>928</v>
      </c>
      <c r="B2122" t="s">
        <v>929</v>
      </c>
      <c r="C2122" s="67" t="str">
        <f t="shared" si="240"/>
        <v>Lili Anaya</v>
      </c>
      <c r="D2122" s="71" t="str" cm="1">
        <f t="array" ref="D2122">_xlfn.IFS(AK2122="1",CONCATENATE(C2122,"Regional"),AK2122="2",CONCATENATE(C2122,"Sectional"),AK2122="3",CONCATENATE(C2122,COUNTIF($C$1:C2122,C2122)))</f>
        <v>Lili Anaya4</v>
      </c>
      <c r="E2122" s="66">
        <v>45161.3125</v>
      </c>
      <c r="F2122" t="s">
        <v>2556</v>
      </c>
      <c r="G2122" s="46">
        <v>25</v>
      </c>
      <c r="H2122" s="46">
        <v>50</v>
      </c>
      <c r="I2122" s="46">
        <v>13</v>
      </c>
      <c r="J2122" t="s">
        <v>1037</v>
      </c>
      <c r="K2122" t="s">
        <v>90</v>
      </c>
      <c r="L2122" s="46">
        <v>2429</v>
      </c>
      <c r="M2122" s="46">
        <v>36</v>
      </c>
      <c r="N2122" s="46">
        <v>33.4</v>
      </c>
      <c r="O2122" s="46">
        <v>113</v>
      </c>
      <c r="P2122" s="46">
        <f t="shared" si="241"/>
        <v>1</v>
      </c>
      <c r="R2122" s="67" t="s">
        <v>1456</v>
      </c>
      <c r="S2122" s="67">
        <f>COUNTIF(Y$2:$Y$100,R2122)</f>
        <v>0</v>
      </c>
      <c r="V2122" s="67">
        <f t="shared" si="242"/>
        <v>0</v>
      </c>
      <c r="X2122"/>
      <c r="Y2122" s="67" t="str">
        <f t="shared" si="239"/>
        <v xml:space="preserve"> </v>
      </c>
      <c r="AB2122" t="s">
        <v>90</v>
      </c>
      <c r="AC2122" s="46">
        <v>2429</v>
      </c>
      <c r="AD2122" s="46">
        <v>36</v>
      </c>
      <c r="AE2122" s="46">
        <v>33.4</v>
      </c>
      <c r="AF2122" s="46">
        <v>113</v>
      </c>
      <c r="AH2122" s="70" t="str">
        <f t="shared" si="243"/>
        <v/>
      </c>
      <c r="AI2122" s="70" t="str">
        <f t="shared" si="244"/>
        <v/>
      </c>
      <c r="AJ2122" s="70" t="str">
        <f t="shared" si="245"/>
        <v>X</v>
      </c>
      <c r="AK2122" s="70" t="str" cm="1">
        <f t="array" ref="AK2122">_xlfn.IFS(AH2122&lt;&gt;"","1",AI2122&lt;&gt;"","2",AJ2122&lt;&gt;"","3")</f>
        <v>3</v>
      </c>
    </row>
    <row r="2123" spans="1:37" x14ac:dyDescent="0.25">
      <c r="A2123" t="s">
        <v>364</v>
      </c>
      <c r="B2123" t="s">
        <v>543</v>
      </c>
      <c r="C2123" s="67" t="str">
        <f t="shared" si="240"/>
        <v>Brooke Strangfeld</v>
      </c>
      <c r="D2123" s="71" t="str" cm="1">
        <f t="array" ref="D2123">_xlfn.IFS(AK2123="1",CONCATENATE(C2123,"Regional"),AK2123="2",CONCATENATE(C2123,"Sectional"),AK2123="3",CONCATENATE(C2123,COUNTIF($C$1:C2123,C2123)))</f>
        <v>Brooke Strangfeld2</v>
      </c>
      <c r="E2123" s="66">
        <v>45161.3125</v>
      </c>
      <c r="F2123" t="s">
        <v>2556</v>
      </c>
      <c r="G2123" s="46">
        <v>25</v>
      </c>
      <c r="H2123" s="46">
        <v>51</v>
      </c>
      <c r="I2123" s="46">
        <v>14</v>
      </c>
      <c r="J2123" t="s">
        <v>1037</v>
      </c>
      <c r="K2123" t="s">
        <v>90</v>
      </c>
      <c r="L2123" s="46">
        <v>2429</v>
      </c>
      <c r="M2123" s="46">
        <v>36</v>
      </c>
      <c r="N2123" s="46">
        <v>33.4</v>
      </c>
      <c r="O2123" s="46">
        <v>113</v>
      </c>
      <c r="P2123" s="46">
        <f t="shared" si="241"/>
        <v>1</v>
      </c>
      <c r="R2123" s="67" t="s">
        <v>1531</v>
      </c>
      <c r="S2123" s="67">
        <f>COUNTIF(Y$2:$Y$100,R2123)</f>
        <v>0</v>
      </c>
      <c r="V2123" s="67">
        <f t="shared" si="242"/>
        <v>0</v>
      </c>
      <c r="X2123"/>
      <c r="Y2123" s="67" t="str">
        <f t="shared" si="239"/>
        <v xml:space="preserve"> </v>
      </c>
      <c r="AB2123" t="s">
        <v>90</v>
      </c>
      <c r="AC2123" s="46">
        <v>2429</v>
      </c>
      <c r="AD2123" s="46">
        <v>36</v>
      </c>
      <c r="AE2123" s="46">
        <v>33.4</v>
      </c>
      <c r="AF2123" s="46">
        <v>113</v>
      </c>
      <c r="AH2123" s="70" t="str">
        <f t="shared" si="243"/>
        <v/>
      </c>
      <c r="AI2123" s="70" t="str">
        <f t="shared" si="244"/>
        <v/>
      </c>
      <c r="AJ2123" s="70" t="str">
        <f t="shared" si="245"/>
        <v>X</v>
      </c>
      <c r="AK2123" s="70" t="str" cm="1">
        <f t="array" ref="AK2123">_xlfn.IFS(AH2123&lt;&gt;"","1",AI2123&lt;&gt;"","2",AJ2123&lt;&gt;"","3")</f>
        <v>3</v>
      </c>
    </row>
    <row r="2124" spans="1:37" x14ac:dyDescent="0.25">
      <c r="A2124" t="s">
        <v>2097</v>
      </c>
      <c r="B2124" t="s">
        <v>2098</v>
      </c>
      <c r="C2124" s="67" t="str">
        <f t="shared" si="240"/>
        <v>Harper Brandenburg</v>
      </c>
      <c r="D2124" s="71" t="str" cm="1">
        <f t="array" ref="D2124">_xlfn.IFS(AK2124="1",CONCATENATE(C2124,"Regional"),AK2124="2",CONCATENATE(C2124,"Sectional"),AK2124="3",CONCATENATE(C2124,COUNTIF($C$1:C2124,C2124)))</f>
        <v>Harper Brandenburg2</v>
      </c>
      <c r="E2124" s="66">
        <v>45161.3125</v>
      </c>
      <c r="F2124" t="s">
        <v>2556</v>
      </c>
      <c r="G2124" s="46">
        <v>25</v>
      </c>
      <c r="H2124" s="46">
        <v>52</v>
      </c>
      <c r="I2124" s="46">
        <v>15</v>
      </c>
      <c r="J2124" t="s">
        <v>1037</v>
      </c>
      <c r="K2124" t="s">
        <v>90</v>
      </c>
      <c r="L2124" s="46">
        <v>2429</v>
      </c>
      <c r="M2124" s="46">
        <v>36</v>
      </c>
      <c r="N2124" s="46">
        <v>33.4</v>
      </c>
      <c r="O2124" s="46">
        <v>113</v>
      </c>
      <c r="P2124" s="46">
        <f t="shared" si="241"/>
        <v>1</v>
      </c>
      <c r="R2124" s="67" t="s">
        <v>3123</v>
      </c>
      <c r="S2124" s="67">
        <f>COUNTIF(Y$2:$Y$100,R2124)</f>
        <v>0</v>
      </c>
      <c r="V2124" s="67">
        <f t="shared" si="242"/>
        <v>0</v>
      </c>
      <c r="X2124"/>
      <c r="Y2124" s="67" t="str">
        <f t="shared" si="239"/>
        <v xml:space="preserve"> </v>
      </c>
      <c r="AB2124" t="s">
        <v>90</v>
      </c>
      <c r="AC2124" s="46">
        <v>2429</v>
      </c>
      <c r="AD2124" s="46">
        <v>36</v>
      </c>
      <c r="AE2124" s="46">
        <v>33.4</v>
      </c>
      <c r="AF2124" s="46">
        <v>113</v>
      </c>
      <c r="AH2124" s="70" t="str">
        <f t="shared" si="243"/>
        <v/>
      </c>
      <c r="AI2124" s="70" t="str">
        <f t="shared" si="244"/>
        <v/>
      </c>
      <c r="AJ2124" s="70" t="str">
        <f t="shared" si="245"/>
        <v>X</v>
      </c>
      <c r="AK2124" s="70" t="str" cm="1">
        <f t="array" ref="AK2124">_xlfn.IFS(AH2124&lt;&gt;"","1",AI2124&lt;&gt;"","2",AJ2124&lt;&gt;"","3")</f>
        <v>3</v>
      </c>
    </row>
    <row r="2125" spans="1:37" x14ac:dyDescent="0.25">
      <c r="A2125" t="s">
        <v>1686</v>
      </c>
      <c r="B2125" t="s">
        <v>434</v>
      </c>
      <c r="C2125" s="67" t="str">
        <f t="shared" si="240"/>
        <v>Ella Wendling</v>
      </c>
      <c r="D2125" s="71" t="str" cm="1">
        <f t="array" ref="D2125">_xlfn.IFS(AK2125="1",CONCATENATE(C2125,"Regional"),AK2125="2",CONCATENATE(C2125,"Sectional"),AK2125="3",CONCATENATE(C2125,COUNTIF($C$1:C2125,C2125)))</f>
        <v>Ella Wendling3</v>
      </c>
      <c r="E2125" s="66">
        <v>45161.3125</v>
      </c>
      <c r="F2125" t="s">
        <v>2556</v>
      </c>
      <c r="G2125" s="46">
        <v>25</v>
      </c>
      <c r="H2125" s="46">
        <v>53</v>
      </c>
      <c r="I2125" s="46">
        <v>16</v>
      </c>
      <c r="J2125" t="s">
        <v>1037</v>
      </c>
      <c r="K2125" t="s">
        <v>90</v>
      </c>
      <c r="L2125" s="46">
        <v>2429</v>
      </c>
      <c r="M2125" s="46">
        <v>36</v>
      </c>
      <c r="N2125" s="46">
        <v>33.4</v>
      </c>
      <c r="O2125" s="46">
        <v>113</v>
      </c>
      <c r="P2125" s="46">
        <f t="shared" si="241"/>
        <v>1</v>
      </c>
      <c r="R2125" s="67" t="s">
        <v>3538</v>
      </c>
      <c r="S2125" s="67">
        <f>COUNTIF(Y$2:$Y$100,R2125)</f>
        <v>0</v>
      </c>
      <c r="V2125" s="67">
        <f t="shared" si="242"/>
        <v>0</v>
      </c>
      <c r="X2125"/>
      <c r="Y2125" s="67" t="str">
        <f t="shared" si="239"/>
        <v xml:space="preserve"> </v>
      </c>
      <c r="AB2125" t="s">
        <v>90</v>
      </c>
      <c r="AC2125" s="46">
        <v>2429</v>
      </c>
      <c r="AD2125" s="46">
        <v>36</v>
      </c>
      <c r="AE2125" s="46">
        <v>33.4</v>
      </c>
      <c r="AF2125" s="46">
        <v>113</v>
      </c>
      <c r="AH2125" s="70" t="str">
        <f t="shared" si="243"/>
        <v/>
      </c>
      <c r="AI2125" s="70" t="str">
        <f t="shared" si="244"/>
        <v/>
      </c>
      <c r="AJ2125" s="70" t="str">
        <f t="shared" si="245"/>
        <v>X</v>
      </c>
      <c r="AK2125" s="70" t="str" cm="1">
        <f t="array" ref="AK2125">_xlfn.IFS(AH2125&lt;&gt;"","1",AI2125&lt;&gt;"","2",AJ2125&lt;&gt;"","3")</f>
        <v>3</v>
      </c>
    </row>
    <row r="2126" spans="1:37" x14ac:dyDescent="0.25">
      <c r="A2126" t="s">
        <v>889</v>
      </c>
      <c r="B2126" t="s">
        <v>452</v>
      </c>
      <c r="C2126" s="67" t="str">
        <f t="shared" si="240"/>
        <v>Sophia Wagman</v>
      </c>
      <c r="D2126" s="71" t="str" cm="1">
        <f t="array" ref="D2126">_xlfn.IFS(AK2126="1",CONCATENATE(C2126,"Regional"),AK2126="2",CONCATENATE(C2126,"Sectional"),AK2126="3",CONCATENATE(C2126,COUNTIF($C$1:C2126,C2126)))</f>
        <v>Sophia Wagman2</v>
      </c>
      <c r="E2126" s="66">
        <v>45161.3125</v>
      </c>
      <c r="F2126" t="s">
        <v>2556</v>
      </c>
      <c r="G2126" s="46">
        <v>25</v>
      </c>
      <c r="H2126" s="46">
        <v>54</v>
      </c>
      <c r="I2126" s="46">
        <v>17</v>
      </c>
      <c r="J2126" t="s">
        <v>1037</v>
      </c>
      <c r="K2126" t="s">
        <v>90</v>
      </c>
      <c r="L2126" s="46">
        <v>2429</v>
      </c>
      <c r="M2126" s="46">
        <v>36</v>
      </c>
      <c r="N2126" s="46">
        <v>33.4</v>
      </c>
      <c r="O2126" s="46">
        <v>113</v>
      </c>
      <c r="P2126" s="46">
        <f t="shared" si="241"/>
        <v>1</v>
      </c>
      <c r="R2126" s="67" t="s">
        <v>1528</v>
      </c>
      <c r="S2126" s="67">
        <f>COUNTIF(Y$2:$Y$100,R2126)</f>
        <v>0</v>
      </c>
      <c r="V2126" s="67">
        <f t="shared" si="242"/>
        <v>0</v>
      </c>
      <c r="X2126"/>
      <c r="Y2126" s="67" t="str">
        <f t="shared" si="239"/>
        <v xml:space="preserve"> </v>
      </c>
      <c r="AB2126" t="s">
        <v>90</v>
      </c>
      <c r="AC2126" s="46">
        <v>2429</v>
      </c>
      <c r="AD2126" s="46">
        <v>36</v>
      </c>
      <c r="AE2126" s="46">
        <v>33.4</v>
      </c>
      <c r="AF2126" s="46">
        <v>113</v>
      </c>
      <c r="AH2126" s="70" t="str">
        <f t="shared" si="243"/>
        <v/>
      </c>
      <c r="AI2126" s="70" t="str">
        <f t="shared" si="244"/>
        <v/>
      </c>
      <c r="AJ2126" s="70" t="str">
        <f t="shared" si="245"/>
        <v>X</v>
      </c>
      <c r="AK2126" s="70" t="str" cm="1">
        <f t="array" ref="AK2126">_xlfn.IFS(AH2126&lt;&gt;"","1",AI2126&lt;&gt;"","2",AJ2126&lt;&gt;"","3")</f>
        <v>3</v>
      </c>
    </row>
    <row r="2127" spans="1:37" x14ac:dyDescent="0.25">
      <c r="A2127" t="s">
        <v>1706</v>
      </c>
      <c r="B2127" t="s">
        <v>270</v>
      </c>
      <c r="C2127" s="67" t="str">
        <f t="shared" si="240"/>
        <v>Natalie Henslin</v>
      </c>
      <c r="D2127" s="71" t="str" cm="1">
        <f t="array" ref="D2127">_xlfn.IFS(AK2127="1",CONCATENATE(C2127,"Regional"),AK2127="2",CONCATENATE(C2127,"Sectional"),AK2127="3",CONCATENATE(C2127,COUNTIF($C$1:C2127,C2127)))</f>
        <v>Natalie Henslin3</v>
      </c>
      <c r="E2127" s="66">
        <v>45161.3125</v>
      </c>
      <c r="F2127" t="s">
        <v>2556</v>
      </c>
      <c r="G2127" s="46">
        <v>25</v>
      </c>
      <c r="H2127" s="46">
        <v>56</v>
      </c>
      <c r="I2127" s="46">
        <v>18</v>
      </c>
      <c r="J2127" t="s">
        <v>1037</v>
      </c>
      <c r="K2127" t="s">
        <v>90</v>
      </c>
      <c r="L2127" s="46">
        <v>2429</v>
      </c>
      <c r="M2127" s="46">
        <v>36</v>
      </c>
      <c r="N2127" s="46">
        <v>33.4</v>
      </c>
      <c r="O2127" s="46">
        <v>113</v>
      </c>
      <c r="P2127" s="46">
        <f t="shared" si="241"/>
        <v>1</v>
      </c>
      <c r="R2127" s="67" t="s">
        <v>3533</v>
      </c>
      <c r="S2127" s="67">
        <f>COUNTIF(Y$2:$Y$100,R2127)</f>
        <v>0</v>
      </c>
      <c r="V2127" s="67">
        <f t="shared" si="242"/>
        <v>0</v>
      </c>
      <c r="X2127"/>
      <c r="Y2127" s="67" t="str">
        <f t="shared" si="239"/>
        <v xml:space="preserve"> </v>
      </c>
      <c r="AB2127" t="s">
        <v>90</v>
      </c>
      <c r="AC2127" s="46">
        <v>2429</v>
      </c>
      <c r="AD2127" s="46">
        <v>36</v>
      </c>
      <c r="AE2127" s="46">
        <v>33.4</v>
      </c>
      <c r="AF2127" s="46">
        <v>113</v>
      </c>
      <c r="AH2127" s="70" t="str">
        <f t="shared" si="243"/>
        <v/>
      </c>
      <c r="AI2127" s="70" t="str">
        <f t="shared" si="244"/>
        <v/>
      </c>
      <c r="AJ2127" s="70" t="str">
        <f t="shared" si="245"/>
        <v>X</v>
      </c>
      <c r="AK2127" s="70" t="str" cm="1">
        <f t="array" ref="AK2127">_xlfn.IFS(AH2127&lt;&gt;"","1",AI2127&lt;&gt;"","2",AJ2127&lt;&gt;"","3")</f>
        <v>3</v>
      </c>
    </row>
    <row r="2128" spans="1:37" x14ac:dyDescent="0.25">
      <c r="A2128" t="s">
        <v>444</v>
      </c>
      <c r="B2128" t="s">
        <v>270</v>
      </c>
      <c r="C2128" s="67" t="str">
        <f t="shared" si="240"/>
        <v>Natalie Doering</v>
      </c>
      <c r="D2128" s="71" t="str" cm="1">
        <f t="array" ref="D2128">_xlfn.IFS(AK2128="1",CONCATENATE(C2128,"Regional"),AK2128="2",CONCATENATE(C2128,"Sectional"),AK2128="3",CONCATENATE(C2128,COUNTIF($C$1:C2128,C2128)))</f>
        <v>Natalie Doering3</v>
      </c>
      <c r="E2128" s="66">
        <v>45161.3125</v>
      </c>
      <c r="F2128" t="s">
        <v>2556</v>
      </c>
      <c r="G2128" s="46">
        <v>25</v>
      </c>
      <c r="H2128" s="46">
        <v>56</v>
      </c>
      <c r="I2128" s="46">
        <v>18</v>
      </c>
      <c r="J2128" t="s">
        <v>1037</v>
      </c>
      <c r="K2128" t="s">
        <v>90</v>
      </c>
      <c r="L2128" s="46">
        <v>2429</v>
      </c>
      <c r="M2128" s="46">
        <v>36</v>
      </c>
      <c r="N2128" s="46">
        <v>33.4</v>
      </c>
      <c r="O2128" s="46">
        <v>113</v>
      </c>
      <c r="P2128" s="46">
        <f t="shared" si="241"/>
        <v>1</v>
      </c>
      <c r="R2128" s="67" t="s">
        <v>1526</v>
      </c>
      <c r="S2128" s="67">
        <f>COUNTIF(Y$2:$Y$100,R2128)</f>
        <v>0</v>
      </c>
      <c r="V2128" s="67">
        <f t="shared" si="242"/>
        <v>0</v>
      </c>
      <c r="X2128"/>
      <c r="Y2128" s="67" t="str">
        <f t="shared" si="239"/>
        <v xml:space="preserve"> </v>
      </c>
      <c r="AB2128" t="s">
        <v>90</v>
      </c>
      <c r="AC2128" s="46">
        <v>2429</v>
      </c>
      <c r="AD2128" s="46">
        <v>36</v>
      </c>
      <c r="AE2128" s="46">
        <v>33.4</v>
      </c>
      <c r="AF2128" s="46">
        <v>113</v>
      </c>
      <c r="AH2128" s="70" t="str">
        <f t="shared" si="243"/>
        <v/>
      </c>
      <c r="AI2128" s="70" t="str">
        <f t="shared" si="244"/>
        <v/>
      </c>
      <c r="AJ2128" s="70" t="str">
        <f t="shared" si="245"/>
        <v>X</v>
      </c>
      <c r="AK2128" s="70" t="str" cm="1">
        <f t="array" ref="AK2128">_xlfn.IFS(AH2128&lt;&gt;"","1",AI2128&lt;&gt;"","2",AJ2128&lt;&gt;"","3")</f>
        <v>3</v>
      </c>
    </row>
    <row r="2129" spans="1:37" x14ac:dyDescent="0.25">
      <c r="A2129" t="s">
        <v>933</v>
      </c>
      <c r="B2129" t="s">
        <v>181</v>
      </c>
      <c r="C2129" s="67" t="str">
        <f t="shared" si="240"/>
        <v>Skylar Millan</v>
      </c>
      <c r="D2129" s="71" t="str" cm="1">
        <f t="array" ref="D2129">_xlfn.IFS(AK2129="1",CONCATENATE(C2129,"Regional"),AK2129="2",CONCATENATE(C2129,"Sectional"),AK2129="3",CONCATENATE(C2129,COUNTIF($C$1:C2129,C2129)))</f>
        <v>Skylar Millan3</v>
      </c>
      <c r="E2129" s="66">
        <v>45161.3125</v>
      </c>
      <c r="F2129" t="s">
        <v>2556</v>
      </c>
      <c r="G2129" s="46">
        <v>25</v>
      </c>
      <c r="H2129" s="46">
        <v>56</v>
      </c>
      <c r="I2129" s="46">
        <v>18</v>
      </c>
      <c r="J2129" t="s">
        <v>1037</v>
      </c>
      <c r="K2129" t="s">
        <v>90</v>
      </c>
      <c r="L2129" s="46">
        <v>2429</v>
      </c>
      <c r="M2129" s="46">
        <v>36</v>
      </c>
      <c r="N2129" s="46">
        <v>33.4</v>
      </c>
      <c r="O2129" s="46">
        <v>113</v>
      </c>
      <c r="P2129" s="46">
        <f t="shared" si="241"/>
        <v>1</v>
      </c>
      <c r="R2129" s="67" t="s">
        <v>3116</v>
      </c>
      <c r="S2129" s="67">
        <f>COUNTIF(Y$2:$Y$100,R2129)</f>
        <v>0</v>
      </c>
      <c r="V2129" s="67">
        <f t="shared" si="242"/>
        <v>0</v>
      </c>
      <c r="X2129"/>
      <c r="Y2129" s="67" t="str">
        <f t="shared" si="239"/>
        <v xml:space="preserve"> </v>
      </c>
      <c r="AB2129" t="s">
        <v>90</v>
      </c>
      <c r="AC2129" s="46">
        <v>2429</v>
      </c>
      <c r="AD2129" s="46">
        <v>36</v>
      </c>
      <c r="AE2129" s="46">
        <v>33.4</v>
      </c>
      <c r="AF2129" s="46">
        <v>113</v>
      </c>
      <c r="AH2129" s="70" t="str">
        <f t="shared" si="243"/>
        <v/>
      </c>
      <c r="AI2129" s="70" t="str">
        <f t="shared" si="244"/>
        <v/>
      </c>
      <c r="AJ2129" s="70" t="str">
        <f t="shared" si="245"/>
        <v>X</v>
      </c>
      <c r="AK2129" s="70" t="str" cm="1">
        <f t="array" ref="AK2129">_xlfn.IFS(AH2129&lt;&gt;"","1",AI2129&lt;&gt;"","2",AJ2129&lt;&gt;"","3")</f>
        <v>3</v>
      </c>
    </row>
    <row r="2130" spans="1:37" x14ac:dyDescent="0.25">
      <c r="A2130" t="s">
        <v>405</v>
      </c>
      <c r="B2130" t="s">
        <v>756</v>
      </c>
      <c r="C2130" s="67" t="str">
        <f t="shared" si="240"/>
        <v>Angela Steinke</v>
      </c>
      <c r="D2130" s="71" t="str" cm="1">
        <f t="array" ref="D2130">_xlfn.IFS(AK2130="1",CONCATENATE(C2130,"Regional"),AK2130="2",CONCATENATE(C2130,"Sectional"),AK2130="3",CONCATENATE(C2130,COUNTIF($C$1:C2130,C2130)))</f>
        <v>Angela Steinke2</v>
      </c>
      <c r="E2130" s="66">
        <v>45161.3125</v>
      </c>
      <c r="F2130" t="s">
        <v>2556</v>
      </c>
      <c r="G2130" s="46">
        <v>25</v>
      </c>
      <c r="H2130" s="46">
        <v>59</v>
      </c>
      <c r="I2130" s="46">
        <v>21</v>
      </c>
      <c r="J2130" t="s">
        <v>1037</v>
      </c>
      <c r="K2130" t="s">
        <v>90</v>
      </c>
      <c r="L2130" s="46">
        <v>2429</v>
      </c>
      <c r="M2130" s="46">
        <v>36</v>
      </c>
      <c r="N2130" s="46">
        <v>33.4</v>
      </c>
      <c r="O2130" s="46">
        <v>113</v>
      </c>
      <c r="P2130" s="46">
        <f t="shared" si="241"/>
        <v>1</v>
      </c>
      <c r="R2130" s="67" t="s">
        <v>1529</v>
      </c>
      <c r="S2130" s="67">
        <f>COUNTIF(Y$2:$Y$100,R2130)</f>
        <v>0</v>
      </c>
      <c r="V2130" s="67">
        <f t="shared" si="242"/>
        <v>0</v>
      </c>
      <c r="X2130"/>
      <c r="Y2130" s="67" t="str">
        <f t="shared" si="239"/>
        <v xml:space="preserve"> </v>
      </c>
      <c r="AB2130" t="s">
        <v>90</v>
      </c>
      <c r="AC2130" s="46">
        <v>2429</v>
      </c>
      <c r="AD2130" s="46">
        <v>36</v>
      </c>
      <c r="AE2130" s="46">
        <v>33.4</v>
      </c>
      <c r="AF2130" s="46">
        <v>113</v>
      </c>
      <c r="AH2130" s="70" t="str">
        <f t="shared" si="243"/>
        <v/>
      </c>
      <c r="AI2130" s="70" t="str">
        <f t="shared" si="244"/>
        <v/>
      </c>
      <c r="AJ2130" s="70" t="str">
        <f t="shared" si="245"/>
        <v>X</v>
      </c>
      <c r="AK2130" s="70" t="str" cm="1">
        <f t="array" ref="AK2130">_xlfn.IFS(AH2130&lt;&gt;"","1",AI2130&lt;&gt;"","2",AJ2130&lt;&gt;"","3")</f>
        <v>3</v>
      </c>
    </row>
    <row r="2131" spans="1:37" x14ac:dyDescent="0.25">
      <c r="A2131" t="s">
        <v>1032</v>
      </c>
      <c r="B2131" t="s">
        <v>1033</v>
      </c>
      <c r="C2131" s="67" t="str">
        <f t="shared" si="240"/>
        <v>Faith Stremkowski</v>
      </c>
      <c r="D2131" s="71" t="str" cm="1">
        <f t="array" ref="D2131">_xlfn.IFS(AK2131="1",CONCATENATE(C2131,"Regional"),AK2131="2",CONCATENATE(C2131,"Sectional"),AK2131="3",CONCATENATE(C2131,COUNTIF($C$1:C2131,C2131)))</f>
        <v>Faith Stremkowski3</v>
      </c>
      <c r="E2131" s="66">
        <v>45161.3125</v>
      </c>
      <c r="F2131" t="s">
        <v>2556</v>
      </c>
      <c r="G2131" s="46">
        <v>25</v>
      </c>
      <c r="H2131" s="46">
        <v>61</v>
      </c>
      <c r="I2131" s="46">
        <v>22</v>
      </c>
      <c r="J2131" t="s">
        <v>1037</v>
      </c>
      <c r="K2131" t="s">
        <v>90</v>
      </c>
      <c r="L2131" s="46">
        <v>2429</v>
      </c>
      <c r="M2131" s="46">
        <v>36</v>
      </c>
      <c r="N2131" s="46">
        <v>33.4</v>
      </c>
      <c r="O2131" s="46">
        <v>113</v>
      </c>
      <c r="P2131" s="46">
        <f t="shared" si="241"/>
        <v>1</v>
      </c>
      <c r="R2131" s="67" t="s">
        <v>1527</v>
      </c>
      <c r="S2131" s="67">
        <f>COUNTIF(Y$2:$Y$100,R2131)</f>
        <v>0</v>
      </c>
      <c r="V2131" s="67">
        <f t="shared" si="242"/>
        <v>0</v>
      </c>
      <c r="X2131"/>
      <c r="Y2131" s="67" t="str">
        <f t="shared" si="239"/>
        <v xml:space="preserve"> </v>
      </c>
      <c r="AB2131" t="s">
        <v>90</v>
      </c>
      <c r="AC2131" s="46">
        <v>2429</v>
      </c>
      <c r="AD2131" s="46">
        <v>36</v>
      </c>
      <c r="AE2131" s="46">
        <v>33.4</v>
      </c>
      <c r="AF2131" s="46">
        <v>113</v>
      </c>
      <c r="AH2131" s="70" t="str">
        <f t="shared" si="243"/>
        <v/>
      </c>
      <c r="AI2131" s="70" t="str">
        <f t="shared" si="244"/>
        <v/>
      </c>
      <c r="AJ2131" s="70" t="str">
        <f t="shared" si="245"/>
        <v>X</v>
      </c>
      <c r="AK2131" s="70" t="str" cm="1">
        <f t="array" ref="AK2131">_xlfn.IFS(AH2131&lt;&gt;"","1",AI2131&lt;&gt;"","2",AJ2131&lt;&gt;"","3")</f>
        <v>3</v>
      </c>
    </row>
    <row r="2132" spans="1:37" x14ac:dyDescent="0.25">
      <c r="A2132" t="s">
        <v>374</v>
      </c>
      <c r="B2132" t="s">
        <v>210</v>
      </c>
      <c r="C2132" s="67" t="str">
        <f t="shared" si="240"/>
        <v>Alexis Wagner</v>
      </c>
      <c r="D2132" s="71" t="str" cm="1">
        <f t="array" ref="D2132">_xlfn.IFS(AK2132="1",CONCATENATE(C2132,"Regional"),AK2132="2",CONCATENATE(C2132,"Sectional"),AK2132="3",CONCATENATE(C2132,COUNTIF($C$1:C2132,C2132)))</f>
        <v>Alexis Wagner2</v>
      </c>
      <c r="E2132" s="66">
        <v>45161.3125</v>
      </c>
      <c r="F2132" t="s">
        <v>2556</v>
      </c>
      <c r="G2132" s="46">
        <v>25</v>
      </c>
      <c r="H2132" s="46">
        <v>73</v>
      </c>
      <c r="I2132" s="46">
        <v>23</v>
      </c>
      <c r="J2132" t="s">
        <v>1037</v>
      </c>
      <c r="K2132" t="s">
        <v>90</v>
      </c>
      <c r="L2132" s="46">
        <v>2429</v>
      </c>
      <c r="M2132" s="46">
        <v>36</v>
      </c>
      <c r="N2132" s="46">
        <v>33.4</v>
      </c>
      <c r="O2132" s="46">
        <v>113</v>
      </c>
      <c r="P2132" s="46">
        <f t="shared" si="241"/>
        <v>1</v>
      </c>
      <c r="R2132" s="67" t="s">
        <v>3136</v>
      </c>
      <c r="S2132" s="67">
        <f>COUNTIF(Y$2:$Y$100,R2132)</f>
        <v>0</v>
      </c>
      <c r="V2132" s="67">
        <f t="shared" si="242"/>
        <v>0</v>
      </c>
      <c r="X2132"/>
      <c r="Y2132" s="67" t="str">
        <f t="shared" si="239"/>
        <v xml:space="preserve"> </v>
      </c>
      <c r="AB2132" t="s">
        <v>90</v>
      </c>
      <c r="AC2132" s="46">
        <v>2429</v>
      </c>
      <c r="AD2132" s="46">
        <v>36</v>
      </c>
      <c r="AE2132" s="46">
        <v>33.4</v>
      </c>
      <c r="AF2132" s="46">
        <v>113</v>
      </c>
      <c r="AH2132" s="70" t="str">
        <f t="shared" si="243"/>
        <v/>
      </c>
      <c r="AI2132" s="70" t="str">
        <f t="shared" si="244"/>
        <v/>
      </c>
      <c r="AJ2132" s="70" t="str">
        <f t="shared" si="245"/>
        <v>X</v>
      </c>
      <c r="AK2132" s="70" t="str" cm="1">
        <f t="array" ref="AK2132">_xlfn.IFS(AH2132&lt;&gt;"","1",AI2132&lt;&gt;"","2",AJ2132&lt;&gt;"","3")</f>
        <v>3</v>
      </c>
    </row>
    <row r="2133" spans="1:37" x14ac:dyDescent="0.25">
      <c r="A2133" t="s">
        <v>3425</v>
      </c>
      <c r="B2133" t="s">
        <v>2216</v>
      </c>
      <c r="C2133" s="67" t="str">
        <f t="shared" si="240"/>
        <v>Karlie Kostuchowski</v>
      </c>
      <c r="D2133" s="71" t="str" cm="1">
        <f t="array" ref="D2133">_xlfn.IFS(AK2133="1",CONCATENATE(C2133,"Regional"),AK2133="2",CONCATENATE(C2133,"Sectional"),AK2133="3",CONCATENATE(C2133,COUNTIF($C$1:C2133,C2133)))</f>
        <v>Karlie Kostuchowski2</v>
      </c>
      <c r="E2133" s="66">
        <v>45161.3125</v>
      </c>
      <c r="F2133" t="s">
        <v>2556</v>
      </c>
      <c r="G2133" s="46">
        <v>25</v>
      </c>
      <c r="H2133" s="46">
        <v>74</v>
      </c>
      <c r="I2133" s="46">
        <v>24</v>
      </c>
      <c r="J2133" t="s">
        <v>1037</v>
      </c>
      <c r="K2133" t="s">
        <v>90</v>
      </c>
      <c r="L2133" s="46">
        <v>2429</v>
      </c>
      <c r="M2133" s="46">
        <v>36</v>
      </c>
      <c r="N2133" s="46">
        <v>33.4</v>
      </c>
      <c r="O2133" s="46">
        <v>113</v>
      </c>
      <c r="P2133" s="46">
        <f t="shared" si="241"/>
        <v>1</v>
      </c>
      <c r="R2133" s="67" t="s">
        <v>3613</v>
      </c>
      <c r="S2133" s="67">
        <f>COUNTIF(Y$2:$Y$100,R2133)</f>
        <v>0</v>
      </c>
      <c r="V2133" s="67">
        <f t="shared" si="242"/>
        <v>0</v>
      </c>
      <c r="X2133"/>
      <c r="Y2133" s="67" t="str">
        <f t="shared" si="239"/>
        <v xml:space="preserve"> </v>
      </c>
      <c r="AB2133" t="s">
        <v>90</v>
      </c>
      <c r="AC2133" s="46">
        <v>2429</v>
      </c>
      <c r="AD2133" s="46">
        <v>36</v>
      </c>
      <c r="AE2133" s="46">
        <v>33.4</v>
      </c>
      <c r="AF2133" s="46">
        <v>113</v>
      </c>
      <c r="AH2133" s="70" t="str">
        <f t="shared" si="243"/>
        <v/>
      </c>
      <c r="AI2133" s="70" t="str">
        <f t="shared" si="244"/>
        <v/>
      </c>
      <c r="AJ2133" s="70" t="str">
        <f t="shared" si="245"/>
        <v>X</v>
      </c>
      <c r="AK2133" s="70" t="str" cm="1">
        <f t="array" ref="AK2133">_xlfn.IFS(AH2133&lt;&gt;"","1",AI2133&lt;&gt;"","2",AJ2133&lt;&gt;"","3")</f>
        <v>3</v>
      </c>
    </row>
    <row r="2134" spans="1:37" x14ac:dyDescent="0.25">
      <c r="A2134" t="s">
        <v>2217</v>
      </c>
      <c r="B2134" t="s">
        <v>2723</v>
      </c>
      <c r="C2134" s="67" t="str">
        <f t="shared" si="240"/>
        <v>Kyrstan Geer</v>
      </c>
      <c r="D2134" s="71" t="str" cm="1">
        <f t="array" ref="D2134">_xlfn.IFS(AK2134="1",CONCATENATE(C2134,"Regional"),AK2134="2",CONCATENATE(C2134,"Sectional"),AK2134="3",CONCATENATE(C2134,COUNTIF($C$1:C2134,C2134)))</f>
        <v>Kyrstan Geer2</v>
      </c>
      <c r="E2134" s="66">
        <v>45161.3125</v>
      </c>
      <c r="F2134" t="s">
        <v>2556</v>
      </c>
      <c r="G2134" s="46">
        <v>25</v>
      </c>
      <c r="H2134" s="46">
        <v>77</v>
      </c>
      <c r="I2134" s="46">
        <v>25</v>
      </c>
      <c r="J2134" t="s">
        <v>1037</v>
      </c>
      <c r="K2134" t="s">
        <v>90</v>
      </c>
      <c r="L2134" s="46">
        <v>2429</v>
      </c>
      <c r="M2134" s="46">
        <v>36</v>
      </c>
      <c r="N2134" s="46">
        <v>33.4</v>
      </c>
      <c r="O2134" s="46">
        <v>113</v>
      </c>
      <c r="P2134" s="46">
        <f t="shared" si="241"/>
        <v>1</v>
      </c>
      <c r="R2134" s="67" t="s">
        <v>3240</v>
      </c>
      <c r="S2134" s="67">
        <f>COUNTIF(Y$2:$Y$100,R2134)</f>
        <v>0</v>
      </c>
      <c r="V2134" s="67">
        <f t="shared" si="242"/>
        <v>0</v>
      </c>
      <c r="X2134"/>
      <c r="Y2134" s="67" t="str">
        <f t="shared" si="239"/>
        <v xml:space="preserve"> </v>
      </c>
      <c r="AB2134" t="s">
        <v>90</v>
      </c>
      <c r="AC2134" s="46">
        <v>2429</v>
      </c>
      <c r="AD2134" s="46">
        <v>36</v>
      </c>
      <c r="AE2134" s="46">
        <v>33.4</v>
      </c>
      <c r="AF2134" s="46">
        <v>113</v>
      </c>
      <c r="AH2134" s="70" t="str">
        <f t="shared" si="243"/>
        <v/>
      </c>
      <c r="AI2134" s="70" t="str">
        <f t="shared" si="244"/>
        <v/>
      </c>
      <c r="AJ2134" s="70" t="str">
        <f t="shared" si="245"/>
        <v>X</v>
      </c>
      <c r="AK2134" s="70" t="str" cm="1">
        <f t="array" ref="AK2134">_xlfn.IFS(AH2134&lt;&gt;"","1",AI2134&lt;&gt;"","2",AJ2134&lt;&gt;"","3")</f>
        <v>3</v>
      </c>
    </row>
    <row r="2135" spans="1:37" x14ac:dyDescent="0.25">
      <c r="A2135" t="s">
        <v>450</v>
      </c>
      <c r="B2135" t="s">
        <v>451</v>
      </c>
      <c r="C2135" s="67" t="str">
        <f t="shared" si="240"/>
        <v>Izzi Stricker</v>
      </c>
      <c r="D2135" s="71" t="str" cm="1">
        <f t="array" ref="D2135">_xlfn.IFS(AK2135="1",CONCATENATE(C2135,"Regional"),AK2135="2",CONCATENATE(C2135,"Sectional"),AK2135="3",CONCATENATE(C2135,COUNTIF($C$1:C2135,C2135)))</f>
        <v>Izzi Stricker3</v>
      </c>
      <c r="E2135" s="66">
        <v>45161.333333333336</v>
      </c>
      <c r="F2135" t="s">
        <v>2389</v>
      </c>
      <c r="G2135" s="46">
        <v>15</v>
      </c>
      <c r="H2135" s="46">
        <v>38</v>
      </c>
      <c r="I2135" s="46">
        <v>1</v>
      </c>
      <c r="J2135" t="s">
        <v>129</v>
      </c>
      <c r="K2135" t="s">
        <v>87</v>
      </c>
      <c r="L2135" s="46">
        <v>2554</v>
      </c>
      <c r="M2135" s="46">
        <v>36</v>
      </c>
      <c r="N2135" s="46">
        <v>34.9</v>
      </c>
      <c r="O2135" s="46">
        <v>120</v>
      </c>
      <c r="P2135" s="46">
        <f t="shared" si="241"/>
        <v>1</v>
      </c>
      <c r="R2135" s="67" t="s">
        <v>1158</v>
      </c>
      <c r="S2135" s="67">
        <f>COUNTIF(Y$2:$Y$100,R2135)</f>
        <v>0</v>
      </c>
      <c r="V2135" s="67">
        <f t="shared" si="242"/>
        <v>0</v>
      </c>
      <c r="X2135"/>
      <c r="Y2135" s="67" t="str">
        <f t="shared" si="239"/>
        <v xml:space="preserve"> </v>
      </c>
      <c r="AB2135" t="s">
        <v>87</v>
      </c>
      <c r="AC2135" s="46">
        <v>2554</v>
      </c>
      <c r="AD2135" s="46">
        <v>36</v>
      </c>
      <c r="AE2135" s="46">
        <v>34.9</v>
      </c>
      <c r="AF2135" s="46">
        <v>120</v>
      </c>
      <c r="AH2135" s="70" t="str">
        <f t="shared" si="243"/>
        <v/>
      </c>
      <c r="AI2135" s="70" t="str">
        <f t="shared" si="244"/>
        <v/>
      </c>
      <c r="AJ2135" s="70" t="str">
        <f t="shared" si="245"/>
        <v>X</v>
      </c>
      <c r="AK2135" s="70" t="str" cm="1">
        <f t="array" ref="AK2135">_xlfn.IFS(AH2135&lt;&gt;"","1",AI2135&lt;&gt;"","2",AJ2135&lt;&gt;"","3")</f>
        <v>3</v>
      </c>
    </row>
    <row r="2136" spans="1:37" x14ac:dyDescent="0.25">
      <c r="A2136" t="s">
        <v>321</v>
      </c>
      <c r="B2136" t="s">
        <v>709</v>
      </c>
      <c r="C2136" s="67" t="str">
        <f t="shared" si="240"/>
        <v>McKenna Nelson</v>
      </c>
      <c r="D2136" s="71" t="str" cm="1">
        <f t="array" ref="D2136">_xlfn.IFS(AK2136="1",CONCATENATE(C2136,"Regional"),AK2136="2",CONCATENATE(C2136,"Sectional"),AK2136="3",CONCATENATE(C2136,COUNTIF($C$1:C2136,C2136)))</f>
        <v>McKenna Nelson5</v>
      </c>
      <c r="E2136" s="66">
        <v>45161.333333333336</v>
      </c>
      <c r="F2136" t="s">
        <v>2389</v>
      </c>
      <c r="G2136" s="46">
        <v>15</v>
      </c>
      <c r="H2136" s="46">
        <v>38</v>
      </c>
      <c r="I2136" s="46">
        <v>1</v>
      </c>
      <c r="J2136" t="s">
        <v>129</v>
      </c>
      <c r="K2136" t="s">
        <v>87</v>
      </c>
      <c r="L2136" s="46">
        <v>2554</v>
      </c>
      <c r="M2136" s="46">
        <v>36</v>
      </c>
      <c r="N2136" s="46">
        <v>34.9</v>
      </c>
      <c r="O2136" s="46">
        <v>120</v>
      </c>
      <c r="P2136" s="46">
        <f t="shared" si="241"/>
        <v>1</v>
      </c>
      <c r="R2136" s="67" t="s">
        <v>3496</v>
      </c>
      <c r="S2136" s="67">
        <f>COUNTIF(Y$2:$Y$100,R2136)</f>
        <v>0</v>
      </c>
      <c r="V2136" s="67">
        <f t="shared" si="242"/>
        <v>0</v>
      </c>
      <c r="X2136"/>
      <c r="Y2136" s="67" t="str">
        <f t="shared" ref="Y2136:Y2167" si="246">CONCATENATE(W2136," ",X2136)</f>
        <v xml:space="preserve"> </v>
      </c>
      <c r="AB2136" t="s">
        <v>87</v>
      </c>
      <c r="AC2136" s="46">
        <v>2554</v>
      </c>
      <c r="AD2136" s="46">
        <v>36</v>
      </c>
      <c r="AE2136" s="46">
        <v>34.9</v>
      </c>
      <c r="AF2136" s="46">
        <v>120</v>
      </c>
      <c r="AH2136" s="70" t="str">
        <f t="shared" si="243"/>
        <v/>
      </c>
      <c r="AI2136" s="70" t="str">
        <f t="shared" si="244"/>
        <v/>
      </c>
      <c r="AJ2136" s="70" t="str">
        <f t="shared" si="245"/>
        <v>X</v>
      </c>
      <c r="AK2136" s="70" t="str" cm="1">
        <f t="array" ref="AK2136">_xlfn.IFS(AH2136&lt;&gt;"","1",AI2136&lt;&gt;"","2",AJ2136&lt;&gt;"","3")</f>
        <v>3</v>
      </c>
    </row>
    <row r="2137" spans="1:37" x14ac:dyDescent="0.25">
      <c r="A2137" t="s">
        <v>463</v>
      </c>
      <c r="B2137" t="s">
        <v>1607</v>
      </c>
      <c r="C2137" s="67" t="str">
        <f t="shared" si="240"/>
        <v>Georgia Volley</v>
      </c>
      <c r="D2137" s="71" t="str" cm="1">
        <f t="array" ref="D2137">_xlfn.IFS(AK2137="1",CONCATENATE(C2137,"Regional"),AK2137="2",CONCATENATE(C2137,"Sectional"),AK2137="3",CONCATENATE(C2137,COUNTIF($C$1:C2137,C2137)))</f>
        <v>Georgia Volley3</v>
      </c>
      <c r="E2137" s="66">
        <v>45161.333333333336</v>
      </c>
      <c r="F2137" t="s">
        <v>2389</v>
      </c>
      <c r="G2137" s="46">
        <v>15</v>
      </c>
      <c r="H2137" s="46">
        <v>43</v>
      </c>
      <c r="I2137" s="46">
        <v>3</v>
      </c>
      <c r="J2137" t="s">
        <v>129</v>
      </c>
      <c r="K2137" t="s">
        <v>87</v>
      </c>
      <c r="L2137" s="46">
        <v>2554</v>
      </c>
      <c r="M2137" s="46">
        <v>36</v>
      </c>
      <c r="N2137" s="46">
        <v>34.9</v>
      </c>
      <c r="O2137" s="46">
        <v>120</v>
      </c>
      <c r="P2137" s="46">
        <f t="shared" si="241"/>
        <v>1</v>
      </c>
      <c r="R2137" s="67" t="s">
        <v>2739</v>
      </c>
      <c r="S2137" s="67">
        <f>COUNTIF(Y$2:$Y$100,R2137)</f>
        <v>0</v>
      </c>
      <c r="V2137" s="67">
        <f t="shared" si="242"/>
        <v>0</v>
      </c>
      <c r="X2137"/>
      <c r="Y2137" s="67" t="str">
        <f t="shared" si="246"/>
        <v xml:space="preserve"> </v>
      </c>
      <c r="AB2137" t="s">
        <v>87</v>
      </c>
      <c r="AC2137" s="46">
        <v>2554</v>
      </c>
      <c r="AD2137" s="46">
        <v>36</v>
      </c>
      <c r="AE2137" s="46">
        <v>34.9</v>
      </c>
      <c r="AF2137" s="46">
        <v>120</v>
      </c>
      <c r="AH2137" s="70" t="str">
        <f t="shared" si="243"/>
        <v/>
      </c>
      <c r="AI2137" s="70" t="str">
        <f t="shared" si="244"/>
        <v/>
      </c>
      <c r="AJ2137" s="70" t="str">
        <f t="shared" si="245"/>
        <v>X</v>
      </c>
      <c r="AK2137" s="70" t="str" cm="1">
        <f t="array" ref="AK2137">_xlfn.IFS(AH2137&lt;&gt;"","1",AI2137&lt;&gt;"","2",AJ2137&lt;&gt;"","3")</f>
        <v>3</v>
      </c>
    </row>
    <row r="2138" spans="1:37" x14ac:dyDescent="0.25">
      <c r="A2138" t="s">
        <v>3410</v>
      </c>
      <c r="B2138" t="s">
        <v>422</v>
      </c>
      <c r="C2138" s="67" t="str">
        <f t="shared" si="240"/>
        <v>Caroline Cutrano</v>
      </c>
      <c r="D2138" s="71" t="str" cm="1">
        <f t="array" ref="D2138">_xlfn.IFS(AK2138="1",CONCATENATE(C2138,"Regional"),AK2138="2",CONCATENATE(C2138,"Sectional"),AK2138="3",CONCATENATE(C2138,COUNTIF($C$1:C2138,C2138)))</f>
        <v>Caroline Cutrano3</v>
      </c>
      <c r="E2138" s="66">
        <v>45161.333333333336</v>
      </c>
      <c r="F2138" t="s">
        <v>2389</v>
      </c>
      <c r="G2138" s="46">
        <v>15</v>
      </c>
      <c r="H2138" s="46">
        <v>43</v>
      </c>
      <c r="I2138" s="46">
        <v>3</v>
      </c>
      <c r="J2138" t="s">
        <v>129</v>
      </c>
      <c r="K2138" t="s">
        <v>87</v>
      </c>
      <c r="L2138" s="46">
        <v>2554</v>
      </c>
      <c r="M2138" s="46">
        <v>36</v>
      </c>
      <c r="N2138" s="46">
        <v>34.9</v>
      </c>
      <c r="O2138" s="46">
        <v>120</v>
      </c>
      <c r="P2138" s="46">
        <f t="shared" si="241"/>
        <v>1</v>
      </c>
      <c r="R2138" s="67" t="s">
        <v>3563</v>
      </c>
      <c r="S2138" s="67">
        <f>COUNTIF(Y$2:$Y$100,R2138)</f>
        <v>0</v>
      </c>
      <c r="V2138" s="67">
        <f t="shared" si="242"/>
        <v>0</v>
      </c>
      <c r="X2138"/>
      <c r="Y2138" s="67" t="str">
        <f t="shared" si="246"/>
        <v xml:space="preserve"> </v>
      </c>
      <c r="AB2138" t="s">
        <v>87</v>
      </c>
      <c r="AC2138" s="46">
        <v>2554</v>
      </c>
      <c r="AD2138" s="46">
        <v>36</v>
      </c>
      <c r="AE2138" s="46">
        <v>34.9</v>
      </c>
      <c r="AF2138" s="46">
        <v>120</v>
      </c>
      <c r="AH2138" s="70" t="str">
        <f t="shared" si="243"/>
        <v/>
      </c>
      <c r="AI2138" s="70" t="str">
        <f t="shared" si="244"/>
        <v/>
      </c>
      <c r="AJ2138" s="70" t="str">
        <f t="shared" si="245"/>
        <v>X</v>
      </c>
      <c r="AK2138" s="70" t="str" cm="1">
        <f t="array" ref="AK2138">_xlfn.IFS(AH2138&lt;&gt;"","1",AI2138&lt;&gt;"","2",AJ2138&lt;&gt;"","3")</f>
        <v>3</v>
      </c>
    </row>
    <row r="2139" spans="1:37" x14ac:dyDescent="0.25">
      <c r="A2139" t="s">
        <v>454</v>
      </c>
      <c r="B2139" t="s">
        <v>198</v>
      </c>
      <c r="C2139" s="67" t="str">
        <f t="shared" si="240"/>
        <v>Jordan Shipshock</v>
      </c>
      <c r="D2139" s="71" t="str" cm="1">
        <f t="array" ref="D2139">_xlfn.IFS(AK2139="1",CONCATENATE(C2139,"Regional"),AK2139="2",CONCATENATE(C2139,"Sectional"),AK2139="3",CONCATENATE(C2139,COUNTIF($C$1:C2139,C2139)))</f>
        <v>Jordan Shipshock3</v>
      </c>
      <c r="E2139" s="66">
        <v>45161.333333333336</v>
      </c>
      <c r="F2139" t="s">
        <v>2389</v>
      </c>
      <c r="G2139" s="46">
        <v>15</v>
      </c>
      <c r="H2139" s="46">
        <v>44</v>
      </c>
      <c r="I2139" s="46">
        <v>5</v>
      </c>
      <c r="J2139" t="s">
        <v>129</v>
      </c>
      <c r="K2139" t="s">
        <v>87</v>
      </c>
      <c r="L2139" s="46">
        <v>2554</v>
      </c>
      <c r="M2139" s="46">
        <v>36</v>
      </c>
      <c r="N2139" s="46">
        <v>34.9</v>
      </c>
      <c r="O2139" s="46">
        <v>120</v>
      </c>
      <c r="P2139" s="46">
        <f t="shared" si="241"/>
        <v>1</v>
      </c>
      <c r="R2139" s="67" t="s">
        <v>1159</v>
      </c>
      <c r="S2139" s="67">
        <f>COUNTIF(Y$2:$Y$100,R2139)</f>
        <v>0</v>
      </c>
      <c r="V2139" s="67">
        <f t="shared" si="242"/>
        <v>0</v>
      </c>
      <c r="X2139"/>
      <c r="Y2139" s="67" t="str">
        <f t="shared" si="246"/>
        <v xml:space="preserve"> </v>
      </c>
      <c r="AB2139" t="s">
        <v>87</v>
      </c>
      <c r="AC2139" s="46">
        <v>2554</v>
      </c>
      <c r="AD2139" s="46">
        <v>36</v>
      </c>
      <c r="AE2139" s="46">
        <v>34.9</v>
      </c>
      <c r="AF2139" s="46">
        <v>120</v>
      </c>
      <c r="AH2139" s="70" t="str">
        <f t="shared" si="243"/>
        <v/>
      </c>
      <c r="AI2139" s="70" t="str">
        <f t="shared" si="244"/>
        <v/>
      </c>
      <c r="AJ2139" s="70" t="str">
        <f t="shared" si="245"/>
        <v>X</v>
      </c>
      <c r="AK2139" s="70" t="str" cm="1">
        <f t="array" ref="AK2139">_xlfn.IFS(AH2139&lt;&gt;"","1",AI2139&lt;&gt;"","2",AJ2139&lt;&gt;"","3")</f>
        <v>3</v>
      </c>
    </row>
    <row r="2140" spans="1:37" x14ac:dyDescent="0.25">
      <c r="A2140" t="s">
        <v>472</v>
      </c>
      <c r="B2140" t="s">
        <v>330</v>
      </c>
      <c r="C2140" s="67" t="str">
        <f t="shared" si="240"/>
        <v>Maya Ziegler</v>
      </c>
      <c r="D2140" s="71" t="str" cm="1">
        <f t="array" ref="D2140">_xlfn.IFS(AK2140="1",CONCATENATE(C2140,"Regional"),AK2140="2",CONCATENATE(C2140,"Sectional"),AK2140="3",CONCATENATE(C2140,COUNTIF($C$1:C2140,C2140)))</f>
        <v>Maya Ziegler3</v>
      </c>
      <c r="E2140" s="66">
        <v>45161.333333333336</v>
      </c>
      <c r="F2140" t="s">
        <v>2389</v>
      </c>
      <c r="G2140" s="46">
        <v>15</v>
      </c>
      <c r="H2140" s="46">
        <v>48</v>
      </c>
      <c r="I2140" s="46">
        <v>6</v>
      </c>
      <c r="J2140" t="s">
        <v>129</v>
      </c>
      <c r="K2140" t="s">
        <v>87</v>
      </c>
      <c r="L2140" s="46">
        <v>2554</v>
      </c>
      <c r="M2140" s="46">
        <v>36</v>
      </c>
      <c r="N2140" s="46">
        <v>34.9</v>
      </c>
      <c r="O2140" s="46">
        <v>120</v>
      </c>
      <c r="P2140" s="46">
        <f t="shared" si="241"/>
        <v>1</v>
      </c>
      <c r="R2140" s="67" t="s">
        <v>1169</v>
      </c>
      <c r="S2140" s="67">
        <f>COUNTIF(Y$2:$Y$100,R2140)</f>
        <v>0</v>
      </c>
      <c r="V2140" s="67">
        <f t="shared" si="242"/>
        <v>0</v>
      </c>
      <c r="X2140"/>
      <c r="Y2140" s="67" t="str">
        <f t="shared" si="246"/>
        <v xml:space="preserve"> </v>
      </c>
      <c r="AB2140" t="s">
        <v>87</v>
      </c>
      <c r="AC2140" s="46">
        <v>2554</v>
      </c>
      <c r="AD2140" s="46">
        <v>36</v>
      </c>
      <c r="AE2140" s="46">
        <v>34.9</v>
      </c>
      <c r="AF2140" s="46">
        <v>120</v>
      </c>
      <c r="AH2140" s="70" t="str">
        <f t="shared" si="243"/>
        <v/>
      </c>
      <c r="AI2140" s="70" t="str">
        <f t="shared" si="244"/>
        <v/>
      </c>
      <c r="AJ2140" s="70" t="str">
        <f t="shared" si="245"/>
        <v>X</v>
      </c>
      <c r="AK2140" s="70" t="str" cm="1">
        <f t="array" ref="AK2140">_xlfn.IFS(AH2140&lt;&gt;"","1",AI2140&lt;&gt;"","2",AJ2140&lt;&gt;"","3")</f>
        <v>3</v>
      </c>
    </row>
    <row r="2141" spans="1:37" x14ac:dyDescent="0.25">
      <c r="A2141" t="s">
        <v>3390</v>
      </c>
      <c r="B2141" t="s">
        <v>2705</v>
      </c>
      <c r="C2141" s="67" t="str">
        <f t="shared" si="240"/>
        <v>Aspen Abel</v>
      </c>
      <c r="D2141" s="71" t="str" cm="1">
        <f t="array" ref="D2141">_xlfn.IFS(AK2141="1",CONCATENATE(C2141,"Regional"),AK2141="2",CONCATENATE(C2141,"Sectional"),AK2141="3",CONCATENATE(C2141,COUNTIF($C$1:C2141,C2141)))</f>
        <v>Aspen Abel4</v>
      </c>
      <c r="E2141" s="66">
        <v>45161.333333333336</v>
      </c>
      <c r="F2141" t="s">
        <v>2389</v>
      </c>
      <c r="G2141" s="46">
        <v>15</v>
      </c>
      <c r="H2141" s="46">
        <v>55</v>
      </c>
      <c r="I2141" s="46">
        <v>7</v>
      </c>
      <c r="J2141" t="s">
        <v>129</v>
      </c>
      <c r="K2141" t="s">
        <v>87</v>
      </c>
      <c r="L2141" s="46">
        <v>2554</v>
      </c>
      <c r="M2141" s="46">
        <v>36</v>
      </c>
      <c r="N2141" s="46">
        <v>34.9</v>
      </c>
      <c r="O2141" s="46">
        <v>120</v>
      </c>
      <c r="P2141" s="46">
        <f t="shared" si="241"/>
        <v>1</v>
      </c>
      <c r="R2141" s="67" t="s">
        <v>3503</v>
      </c>
      <c r="S2141" s="67">
        <f>COUNTIF(Y$2:$Y$100,R2141)</f>
        <v>0</v>
      </c>
      <c r="V2141" s="67">
        <f t="shared" si="242"/>
        <v>0</v>
      </c>
      <c r="X2141"/>
      <c r="Y2141" s="67" t="str">
        <f t="shared" si="246"/>
        <v xml:space="preserve"> </v>
      </c>
      <c r="AB2141" t="s">
        <v>87</v>
      </c>
      <c r="AC2141" s="46">
        <v>2554</v>
      </c>
      <c r="AD2141" s="46">
        <v>36</v>
      </c>
      <c r="AE2141" s="46">
        <v>34.9</v>
      </c>
      <c r="AF2141" s="46">
        <v>120</v>
      </c>
      <c r="AH2141" s="70" t="str">
        <f t="shared" si="243"/>
        <v/>
      </c>
      <c r="AI2141" s="70" t="str">
        <f t="shared" si="244"/>
        <v/>
      </c>
      <c r="AJ2141" s="70" t="str">
        <f t="shared" si="245"/>
        <v>X</v>
      </c>
      <c r="AK2141" s="70" t="str" cm="1">
        <f t="array" ref="AK2141">_xlfn.IFS(AH2141&lt;&gt;"","1",AI2141&lt;&gt;"","2",AJ2141&lt;&gt;"","3")</f>
        <v>3</v>
      </c>
    </row>
    <row r="2142" spans="1:37" x14ac:dyDescent="0.25">
      <c r="A2142" t="s">
        <v>626</v>
      </c>
      <c r="B2142" t="s">
        <v>1639</v>
      </c>
      <c r="C2142" s="67" t="str">
        <f t="shared" si="240"/>
        <v>Alison Busler</v>
      </c>
      <c r="D2142" s="71" t="str" cm="1">
        <f t="array" ref="D2142">_xlfn.IFS(AK2142="1",CONCATENATE(C2142,"Regional"),AK2142="2",CONCATENATE(C2142,"Sectional"),AK2142="3",CONCATENATE(C2142,COUNTIF($C$1:C2142,C2142)))</f>
        <v>Alison Busler5</v>
      </c>
      <c r="E2142" s="66">
        <v>45161.333333333336</v>
      </c>
      <c r="F2142" t="s">
        <v>2389</v>
      </c>
      <c r="G2142" s="46">
        <v>15</v>
      </c>
      <c r="H2142" s="46">
        <v>56</v>
      </c>
      <c r="I2142" s="46">
        <v>8</v>
      </c>
      <c r="J2142" t="s">
        <v>129</v>
      </c>
      <c r="K2142" t="s">
        <v>87</v>
      </c>
      <c r="L2142" s="46">
        <v>2554</v>
      </c>
      <c r="M2142" s="46">
        <v>36</v>
      </c>
      <c r="N2142" s="46">
        <v>34.9</v>
      </c>
      <c r="O2142" s="46">
        <v>120</v>
      </c>
      <c r="P2142" s="46">
        <f t="shared" si="241"/>
        <v>1</v>
      </c>
      <c r="R2142" s="67" t="s">
        <v>2887</v>
      </c>
      <c r="S2142" s="67">
        <f>COUNTIF(Y$2:$Y$100,R2142)</f>
        <v>0</v>
      </c>
      <c r="V2142" s="67">
        <f t="shared" si="242"/>
        <v>0</v>
      </c>
      <c r="X2142"/>
      <c r="Y2142" s="67" t="str">
        <f t="shared" si="246"/>
        <v xml:space="preserve"> </v>
      </c>
      <c r="AB2142" t="s">
        <v>87</v>
      </c>
      <c r="AC2142" s="46">
        <v>2554</v>
      </c>
      <c r="AD2142" s="46">
        <v>36</v>
      </c>
      <c r="AE2142" s="46">
        <v>34.9</v>
      </c>
      <c r="AF2142" s="46">
        <v>120</v>
      </c>
      <c r="AH2142" s="70" t="str">
        <f t="shared" si="243"/>
        <v/>
      </c>
      <c r="AI2142" s="70" t="str">
        <f t="shared" si="244"/>
        <v/>
      </c>
      <c r="AJ2142" s="70" t="str">
        <f t="shared" si="245"/>
        <v>X</v>
      </c>
      <c r="AK2142" s="70" t="str" cm="1">
        <f t="array" ref="AK2142">_xlfn.IFS(AH2142&lt;&gt;"","1",AI2142&lt;&gt;"","2",AJ2142&lt;&gt;"","3")</f>
        <v>3</v>
      </c>
    </row>
    <row r="2143" spans="1:37" x14ac:dyDescent="0.25">
      <c r="A2143" t="s">
        <v>627</v>
      </c>
      <c r="B2143" t="s">
        <v>628</v>
      </c>
      <c r="C2143" s="67" t="str">
        <f t="shared" si="240"/>
        <v>Angelina Galarza</v>
      </c>
      <c r="D2143" s="71" t="str" cm="1">
        <f t="array" ref="D2143">_xlfn.IFS(AK2143="1",CONCATENATE(C2143,"Regional"),AK2143="2",CONCATENATE(C2143,"Sectional"),AK2143="3",CONCATENATE(C2143,COUNTIF($C$1:C2143,C2143)))</f>
        <v>Angelina Galarza4</v>
      </c>
      <c r="E2143" s="66">
        <v>45161.333333333336</v>
      </c>
      <c r="F2143" t="s">
        <v>2389</v>
      </c>
      <c r="G2143" s="46">
        <v>15</v>
      </c>
      <c r="H2143" s="46">
        <v>56</v>
      </c>
      <c r="I2143" s="46">
        <v>8</v>
      </c>
      <c r="J2143" t="s">
        <v>129</v>
      </c>
      <c r="K2143" t="s">
        <v>87</v>
      </c>
      <c r="L2143" s="46">
        <v>2554</v>
      </c>
      <c r="M2143" s="46">
        <v>36</v>
      </c>
      <c r="N2143" s="46">
        <v>34.9</v>
      </c>
      <c r="O2143" s="46">
        <v>120</v>
      </c>
      <c r="P2143" s="46">
        <f t="shared" si="241"/>
        <v>1</v>
      </c>
      <c r="R2143" s="67" t="s">
        <v>1261</v>
      </c>
      <c r="S2143" s="67">
        <f>COUNTIF(Y$2:$Y$100,R2143)</f>
        <v>0</v>
      </c>
      <c r="V2143" s="67">
        <f t="shared" si="242"/>
        <v>0</v>
      </c>
      <c r="X2143"/>
      <c r="Y2143" s="67" t="str">
        <f t="shared" si="246"/>
        <v xml:space="preserve"> </v>
      </c>
      <c r="AB2143" t="s">
        <v>87</v>
      </c>
      <c r="AC2143" s="46">
        <v>2554</v>
      </c>
      <c r="AD2143" s="46">
        <v>36</v>
      </c>
      <c r="AE2143" s="46">
        <v>34.9</v>
      </c>
      <c r="AF2143" s="46">
        <v>120</v>
      </c>
      <c r="AH2143" s="70" t="str">
        <f t="shared" si="243"/>
        <v/>
      </c>
      <c r="AI2143" s="70" t="str">
        <f t="shared" si="244"/>
        <v/>
      </c>
      <c r="AJ2143" s="70" t="str">
        <f t="shared" si="245"/>
        <v>X</v>
      </c>
      <c r="AK2143" s="70" t="str" cm="1">
        <f t="array" ref="AK2143">_xlfn.IFS(AH2143&lt;&gt;"","1",AI2143&lt;&gt;"","2",AJ2143&lt;&gt;"","3")</f>
        <v>3</v>
      </c>
    </row>
    <row r="2144" spans="1:37" x14ac:dyDescent="0.25">
      <c r="A2144" t="s">
        <v>200</v>
      </c>
      <c r="B2144" t="s">
        <v>1637</v>
      </c>
      <c r="C2144" s="67" t="str">
        <f t="shared" si="240"/>
        <v>Jennifer Bennett</v>
      </c>
      <c r="D2144" s="71" t="str" cm="1">
        <f t="array" ref="D2144">_xlfn.IFS(AK2144="1",CONCATENATE(C2144,"Regional"),AK2144="2",CONCATENATE(C2144,"Sectional"),AK2144="3",CONCATENATE(C2144,COUNTIF($C$1:C2144,C2144)))</f>
        <v>Jennifer Bennett3</v>
      </c>
      <c r="E2144" s="66">
        <v>45161.333333333336</v>
      </c>
      <c r="F2144" t="s">
        <v>2389</v>
      </c>
      <c r="G2144" s="46">
        <v>15</v>
      </c>
      <c r="H2144" s="46">
        <v>57</v>
      </c>
      <c r="I2144" s="46">
        <v>10</v>
      </c>
      <c r="J2144" t="s">
        <v>129</v>
      </c>
      <c r="K2144" t="s">
        <v>87</v>
      </c>
      <c r="L2144" s="46">
        <v>2554</v>
      </c>
      <c r="M2144" s="46">
        <v>36</v>
      </c>
      <c r="N2144" s="46">
        <v>34.9</v>
      </c>
      <c r="O2144" s="46">
        <v>120</v>
      </c>
      <c r="P2144" s="46">
        <f t="shared" si="241"/>
        <v>1</v>
      </c>
      <c r="R2144" s="67" t="s">
        <v>3523</v>
      </c>
      <c r="S2144" s="67">
        <f>COUNTIF(Y$2:$Y$100,R2144)</f>
        <v>0</v>
      </c>
      <c r="V2144" s="67">
        <f t="shared" si="242"/>
        <v>0</v>
      </c>
      <c r="X2144"/>
      <c r="Y2144" s="67" t="str">
        <f t="shared" si="246"/>
        <v xml:space="preserve"> </v>
      </c>
      <c r="AB2144" t="s">
        <v>87</v>
      </c>
      <c r="AC2144" s="46">
        <v>2554</v>
      </c>
      <c r="AD2144" s="46">
        <v>36</v>
      </c>
      <c r="AE2144" s="46">
        <v>34.9</v>
      </c>
      <c r="AF2144" s="46">
        <v>120</v>
      </c>
      <c r="AH2144" s="70" t="str">
        <f t="shared" si="243"/>
        <v/>
      </c>
      <c r="AI2144" s="70" t="str">
        <f t="shared" si="244"/>
        <v/>
      </c>
      <c r="AJ2144" s="70" t="str">
        <f t="shared" si="245"/>
        <v>X</v>
      </c>
      <c r="AK2144" s="70" t="str" cm="1">
        <f t="array" ref="AK2144">_xlfn.IFS(AH2144&lt;&gt;"","1",AI2144&lt;&gt;"","2",AJ2144&lt;&gt;"","3")</f>
        <v>3</v>
      </c>
    </row>
    <row r="2145" spans="1:37" x14ac:dyDescent="0.25">
      <c r="A2145" t="s">
        <v>623</v>
      </c>
      <c r="B2145" t="s">
        <v>417</v>
      </c>
      <c r="C2145" s="67" t="str">
        <f t="shared" si="240"/>
        <v>Brooklynn Holt</v>
      </c>
      <c r="D2145" s="71" t="str" cm="1">
        <f t="array" ref="D2145">_xlfn.IFS(AK2145="1",CONCATENATE(C2145,"Regional"),AK2145="2",CONCATENATE(C2145,"Sectional"),AK2145="3",CONCATENATE(C2145,COUNTIF($C$1:C2145,C2145)))</f>
        <v>Brooklynn Holt3</v>
      </c>
      <c r="E2145" s="66">
        <v>45161.333333333336</v>
      </c>
      <c r="F2145" t="s">
        <v>2389</v>
      </c>
      <c r="G2145" s="46">
        <v>15</v>
      </c>
      <c r="H2145" s="46">
        <v>57</v>
      </c>
      <c r="I2145" s="46">
        <v>10</v>
      </c>
      <c r="J2145" t="s">
        <v>129</v>
      </c>
      <c r="K2145" t="s">
        <v>87</v>
      </c>
      <c r="L2145" s="46">
        <v>2554</v>
      </c>
      <c r="M2145" s="46">
        <v>36</v>
      </c>
      <c r="N2145" s="46">
        <v>34.9</v>
      </c>
      <c r="O2145" s="46">
        <v>120</v>
      </c>
      <c r="P2145" s="46">
        <f t="shared" si="241"/>
        <v>1</v>
      </c>
      <c r="R2145" s="67" t="s">
        <v>1259</v>
      </c>
      <c r="S2145" s="67">
        <f>COUNTIF(Y$2:$Y$100,R2145)</f>
        <v>0</v>
      </c>
      <c r="V2145" s="67">
        <f t="shared" si="242"/>
        <v>0</v>
      </c>
      <c r="X2145"/>
      <c r="Y2145" s="67" t="str">
        <f t="shared" si="246"/>
        <v xml:space="preserve"> </v>
      </c>
      <c r="AB2145" t="s">
        <v>87</v>
      </c>
      <c r="AC2145" s="46">
        <v>2554</v>
      </c>
      <c r="AD2145" s="46">
        <v>36</v>
      </c>
      <c r="AE2145" s="46">
        <v>34.9</v>
      </c>
      <c r="AF2145" s="46">
        <v>120</v>
      </c>
      <c r="AH2145" s="70" t="str">
        <f t="shared" si="243"/>
        <v/>
      </c>
      <c r="AI2145" s="70" t="str">
        <f t="shared" si="244"/>
        <v/>
      </c>
      <c r="AJ2145" s="70" t="str">
        <f t="shared" si="245"/>
        <v>X</v>
      </c>
      <c r="AK2145" s="70" t="str" cm="1">
        <f t="array" ref="AK2145">_xlfn.IFS(AH2145&lt;&gt;"","1",AI2145&lt;&gt;"","2",AJ2145&lt;&gt;"","3")</f>
        <v>3</v>
      </c>
    </row>
    <row r="2146" spans="1:37" x14ac:dyDescent="0.25">
      <c r="A2146" t="s">
        <v>1875</v>
      </c>
      <c r="B2146" t="s">
        <v>835</v>
      </c>
      <c r="C2146" s="67" t="str">
        <f t="shared" si="240"/>
        <v>Cali Craig-Snell</v>
      </c>
      <c r="D2146" s="71" t="str" cm="1">
        <f t="array" ref="D2146">_xlfn.IFS(AK2146="1",CONCATENATE(C2146,"Regional"),AK2146="2",CONCATENATE(C2146,"Sectional"),AK2146="3",CONCATENATE(C2146,COUNTIF($C$1:C2146,C2146)))</f>
        <v>Cali Craig-Snell1</v>
      </c>
      <c r="E2146" s="66">
        <v>45161.333333333336</v>
      </c>
      <c r="F2146" t="s">
        <v>2389</v>
      </c>
      <c r="G2146" s="46">
        <v>15</v>
      </c>
      <c r="H2146" s="46">
        <v>59</v>
      </c>
      <c r="I2146" s="46">
        <v>12</v>
      </c>
      <c r="J2146" t="s">
        <v>129</v>
      </c>
      <c r="K2146" t="s">
        <v>87</v>
      </c>
      <c r="L2146" s="46">
        <v>2554</v>
      </c>
      <c r="M2146" s="46">
        <v>36</v>
      </c>
      <c r="N2146" s="46">
        <v>34.9</v>
      </c>
      <c r="O2146" s="46">
        <v>120</v>
      </c>
      <c r="P2146" s="46">
        <f t="shared" si="241"/>
        <v>1</v>
      </c>
      <c r="R2146" s="67" t="s">
        <v>2891</v>
      </c>
      <c r="S2146" s="67">
        <f>COUNTIF(Y$2:$Y$100,R2146)</f>
        <v>0</v>
      </c>
      <c r="V2146" s="67">
        <f t="shared" si="242"/>
        <v>0</v>
      </c>
      <c r="X2146"/>
      <c r="Y2146" s="67" t="str">
        <f t="shared" si="246"/>
        <v xml:space="preserve"> </v>
      </c>
      <c r="AB2146" t="s">
        <v>87</v>
      </c>
      <c r="AC2146" s="46">
        <v>2554</v>
      </c>
      <c r="AD2146" s="46">
        <v>36</v>
      </c>
      <c r="AE2146" s="46">
        <v>34.9</v>
      </c>
      <c r="AF2146" s="46">
        <v>120</v>
      </c>
      <c r="AH2146" s="70" t="str">
        <f t="shared" si="243"/>
        <v/>
      </c>
      <c r="AI2146" s="70" t="str">
        <f t="shared" si="244"/>
        <v/>
      </c>
      <c r="AJ2146" s="70" t="str">
        <f t="shared" si="245"/>
        <v>X</v>
      </c>
      <c r="AK2146" s="70" t="str" cm="1">
        <f t="array" ref="AK2146">_xlfn.IFS(AH2146&lt;&gt;"","1",AI2146&lt;&gt;"","2",AJ2146&lt;&gt;"","3")</f>
        <v>3</v>
      </c>
    </row>
    <row r="2147" spans="1:37" x14ac:dyDescent="0.25">
      <c r="A2147" t="s">
        <v>624</v>
      </c>
      <c r="B2147" t="s">
        <v>1638</v>
      </c>
      <c r="C2147" s="67" t="str">
        <f t="shared" si="240"/>
        <v>Kennady Groll</v>
      </c>
      <c r="D2147" s="71" t="str" cm="1">
        <f t="array" ref="D2147">_xlfn.IFS(AK2147="1",CONCATENATE(C2147,"Regional"),AK2147="2",CONCATENATE(C2147,"Sectional"),AK2147="3",CONCATENATE(C2147,COUNTIF($C$1:C2147,C2147)))</f>
        <v>Kennady Groll5</v>
      </c>
      <c r="E2147" s="66">
        <v>45161.333333333336</v>
      </c>
      <c r="F2147" t="s">
        <v>2389</v>
      </c>
      <c r="G2147" s="46">
        <v>15</v>
      </c>
      <c r="H2147" s="46">
        <v>59</v>
      </c>
      <c r="I2147" s="46">
        <v>12</v>
      </c>
      <c r="J2147" t="s">
        <v>129</v>
      </c>
      <c r="K2147" t="s">
        <v>87</v>
      </c>
      <c r="L2147" s="46">
        <v>2554</v>
      </c>
      <c r="M2147" s="46">
        <v>36</v>
      </c>
      <c r="N2147" s="46">
        <v>34.9</v>
      </c>
      <c r="O2147" s="46">
        <v>120</v>
      </c>
      <c r="P2147" s="46">
        <f t="shared" si="241"/>
        <v>1</v>
      </c>
      <c r="R2147" s="67" t="s">
        <v>2886</v>
      </c>
      <c r="S2147" s="67">
        <f>COUNTIF(Y$2:$Y$100,R2147)</f>
        <v>0</v>
      </c>
      <c r="V2147" s="67">
        <f t="shared" si="242"/>
        <v>0</v>
      </c>
      <c r="X2147"/>
      <c r="Y2147" s="67" t="str">
        <f t="shared" si="246"/>
        <v xml:space="preserve"> </v>
      </c>
      <c r="AB2147" t="s">
        <v>87</v>
      </c>
      <c r="AC2147" s="46">
        <v>2554</v>
      </c>
      <c r="AD2147" s="46">
        <v>36</v>
      </c>
      <c r="AE2147" s="46">
        <v>34.9</v>
      </c>
      <c r="AF2147" s="46">
        <v>120</v>
      </c>
      <c r="AH2147" s="70" t="str">
        <f t="shared" si="243"/>
        <v/>
      </c>
      <c r="AI2147" s="70" t="str">
        <f t="shared" si="244"/>
        <v/>
      </c>
      <c r="AJ2147" s="70" t="str">
        <f t="shared" si="245"/>
        <v>X</v>
      </c>
      <c r="AK2147" s="70" t="str" cm="1">
        <f t="array" ref="AK2147">_xlfn.IFS(AH2147&lt;&gt;"","1",AI2147&lt;&gt;"","2",AJ2147&lt;&gt;"","3")</f>
        <v>3</v>
      </c>
    </row>
    <row r="2148" spans="1:37" x14ac:dyDescent="0.25">
      <c r="A2148" t="s">
        <v>837</v>
      </c>
      <c r="B2148" t="s">
        <v>443</v>
      </c>
      <c r="C2148" s="67" t="str">
        <f t="shared" si="240"/>
        <v>Emily Bardenwerper</v>
      </c>
      <c r="D2148" s="71" t="str" cm="1">
        <f t="array" ref="D2148">_xlfn.IFS(AK2148="1",CONCATENATE(C2148,"Regional"),AK2148="2",CONCATENATE(C2148,"Sectional"),AK2148="3",CONCATENATE(C2148,COUNTIF($C$1:C2148,C2148)))</f>
        <v>Emily Bardenwerper4</v>
      </c>
      <c r="E2148" s="66">
        <v>45161.333333333336</v>
      </c>
      <c r="F2148" t="s">
        <v>2389</v>
      </c>
      <c r="G2148" s="46">
        <v>15</v>
      </c>
      <c r="H2148" s="46">
        <v>64</v>
      </c>
      <c r="I2148" s="46">
        <v>14</v>
      </c>
      <c r="J2148" t="s">
        <v>129</v>
      </c>
      <c r="K2148" t="s">
        <v>87</v>
      </c>
      <c r="L2148" s="46">
        <v>2554</v>
      </c>
      <c r="M2148" s="46">
        <v>36</v>
      </c>
      <c r="N2148" s="46">
        <v>34.9</v>
      </c>
      <c r="O2148" s="46">
        <v>120</v>
      </c>
      <c r="P2148" s="46">
        <f t="shared" si="241"/>
        <v>1</v>
      </c>
      <c r="R2148" s="67" t="s">
        <v>1388</v>
      </c>
      <c r="S2148" s="67">
        <f>COUNTIF(Y$2:$Y$100,R2148)</f>
        <v>0</v>
      </c>
      <c r="V2148" s="67">
        <f t="shared" si="242"/>
        <v>0</v>
      </c>
      <c r="X2148"/>
      <c r="Y2148" s="67" t="str">
        <f t="shared" si="246"/>
        <v xml:space="preserve"> </v>
      </c>
      <c r="AB2148" t="s">
        <v>87</v>
      </c>
      <c r="AC2148" s="46">
        <v>2554</v>
      </c>
      <c r="AD2148" s="46">
        <v>36</v>
      </c>
      <c r="AE2148" s="46">
        <v>34.9</v>
      </c>
      <c r="AF2148" s="46">
        <v>120</v>
      </c>
      <c r="AH2148" s="70" t="str">
        <f t="shared" si="243"/>
        <v/>
      </c>
      <c r="AI2148" s="70" t="str">
        <f t="shared" si="244"/>
        <v/>
      </c>
      <c r="AJ2148" s="70" t="str">
        <f t="shared" si="245"/>
        <v>X</v>
      </c>
      <c r="AK2148" s="70" t="str" cm="1">
        <f t="array" ref="AK2148">_xlfn.IFS(AH2148&lt;&gt;"","1",AI2148&lt;&gt;"","2",AJ2148&lt;&gt;"","3")</f>
        <v>3</v>
      </c>
    </row>
    <row r="2149" spans="1:37" x14ac:dyDescent="0.25">
      <c r="A2149" t="s">
        <v>1881</v>
      </c>
      <c r="B2149" t="s">
        <v>2706</v>
      </c>
      <c r="C2149" s="67" t="str">
        <f t="shared" si="240"/>
        <v>Kamryn Albert</v>
      </c>
      <c r="D2149" s="71" t="str" cm="1">
        <f t="array" ref="D2149">_xlfn.IFS(AK2149="1",CONCATENATE(C2149,"Regional"),AK2149="2",CONCATENATE(C2149,"Sectional"),AK2149="3",CONCATENATE(C2149,COUNTIF($C$1:C2149,C2149)))</f>
        <v>Kamryn Albert4</v>
      </c>
      <c r="E2149" s="66">
        <v>45161.333333333336</v>
      </c>
      <c r="F2149" t="s">
        <v>2389</v>
      </c>
      <c r="G2149" s="46">
        <v>15</v>
      </c>
      <c r="H2149" s="46">
        <v>64</v>
      </c>
      <c r="I2149" s="46">
        <v>14</v>
      </c>
      <c r="J2149" t="s">
        <v>129</v>
      </c>
      <c r="K2149" t="s">
        <v>87</v>
      </c>
      <c r="L2149" s="46">
        <v>2554</v>
      </c>
      <c r="M2149" s="46">
        <v>36</v>
      </c>
      <c r="N2149" s="46">
        <v>34.9</v>
      </c>
      <c r="O2149" s="46">
        <v>120</v>
      </c>
      <c r="P2149" s="46">
        <f t="shared" si="241"/>
        <v>1</v>
      </c>
      <c r="R2149" s="67" t="s">
        <v>2895</v>
      </c>
      <c r="S2149" s="67">
        <f>COUNTIF(Y$2:$Y$100,R2149)</f>
        <v>0</v>
      </c>
      <c r="V2149" s="67">
        <f t="shared" si="242"/>
        <v>0</v>
      </c>
      <c r="X2149"/>
      <c r="Y2149" s="67" t="str">
        <f t="shared" si="246"/>
        <v xml:space="preserve"> </v>
      </c>
      <c r="AB2149" t="s">
        <v>87</v>
      </c>
      <c r="AC2149" s="46">
        <v>2554</v>
      </c>
      <c r="AD2149" s="46">
        <v>36</v>
      </c>
      <c r="AE2149" s="46">
        <v>34.9</v>
      </c>
      <c r="AF2149" s="46">
        <v>120</v>
      </c>
      <c r="AH2149" s="70" t="str">
        <f t="shared" si="243"/>
        <v/>
      </c>
      <c r="AI2149" s="70" t="str">
        <f t="shared" si="244"/>
        <v/>
      </c>
      <c r="AJ2149" s="70" t="str">
        <f t="shared" si="245"/>
        <v>X</v>
      </c>
      <c r="AK2149" s="70" t="str" cm="1">
        <f t="array" ref="AK2149">_xlfn.IFS(AH2149&lt;&gt;"","1",AI2149&lt;&gt;"","2",AJ2149&lt;&gt;"","3")</f>
        <v>3</v>
      </c>
    </row>
    <row r="2150" spans="1:37" x14ac:dyDescent="0.25">
      <c r="A2150" t="s">
        <v>1066</v>
      </c>
      <c r="B2150" t="s">
        <v>362</v>
      </c>
      <c r="C2150" s="67" t="str">
        <f t="shared" si="240"/>
        <v>Emma Haselhuhn</v>
      </c>
      <c r="D2150" s="71" t="str" cm="1">
        <f t="array" ref="D2150">_xlfn.IFS(AK2150="1",CONCATENATE(C2150,"Regional"),AK2150="2",CONCATENATE(C2150,"Sectional"),AK2150="3",CONCATENATE(C2150,COUNTIF($C$1:C2150,C2150)))</f>
        <v>Emma Haselhuhn3</v>
      </c>
      <c r="E2150" s="66">
        <v>45161.333333333336</v>
      </c>
      <c r="F2150" t="s">
        <v>2565</v>
      </c>
      <c r="G2150" s="46">
        <v>11</v>
      </c>
      <c r="H2150" s="46">
        <v>45</v>
      </c>
      <c r="I2150" s="46">
        <v>1</v>
      </c>
      <c r="J2150" t="s">
        <v>2462</v>
      </c>
      <c r="K2150" t="s">
        <v>2463</v>
      </c>
      <c r="L2150" s="46">
        <v>2562</v>
      </c>
      <c r="M2150" s="46">
        <v>36</v>
      </c>
      <c r="N2150" s="46">
        <v>34.549999999999997</v>
      </c>
      <c r="O2150" s="46">
        <v>119</v>
      </c>
      <c r="P2150" s="46">
        <f t="shared" si="241"/>
        <v>1</v>
      </c>
      <c r="R2150" s="67" t="s">
        <v>1550</v>
      </c>
      <c r="S2150" s="67">
        <f>COUNTIF(Y$2:$Y$100,R2150)</f>
        <v>0</v>
      </c>
      <c r="V2150" s="67">
        <f t="shared" si="242"/>
        <v>0</v>
      </c>
      <c r="X2150"/>
      <c r="Y2150" s="67" t="str">
        <f t="shared" si="246"/>
        <v xml:space="preserve"> </v>
      </c>
      <c r="AB2150" t="s">
        <v>2463</v>
      </c>
      <c r="AC2150" s="46">
        <v>2562</v>
      </c>
      <c r="AD2150" s="46">
        <v>36</v>
      </c>
      <c r="AE2150" s="46">
        <v>34.549999999999997</v>
      </c>
      <c r="AF2150" s="46">
        <v>119</v>
      </c>
      <c r="AH2150" s="70" t="str">
        <f t="shared" si="243"/>
        <v/>
      </c>
      <c r="AI2150" s="70" t="str">
        <f t="shared" si="244"/>
        <v/>
      </c>
      <c r="AJ2150" s="70" t="str">
        <f t="shared" si="245"/>
        <v>X</v>
      </c>
      <c r="AK2150" s="70" t="str" cm="1">
        <f t="array" ref="AK2150">_xlfn.IFS(AH2150&lt;&gt;"","1",AI2150&lt;&gt;"","2",AJ2150&lt;&gt;"","3")</f>
        <v>3</v>
      </c>
    </row>
    <row r="2151" spans="1:37" x14ac:dyDescent="0.25">
      <c r="A2151" t="s">
        <v>1063</v>
      </c>
      <c r="B2151" t="s">
        <v>277</v>
      </c>
      <c r="C2151" s="67" t="str">
        <f t="shared" si="240"/>
        <v>Peyton Zipperer</v>
      </c>
      <c r="D2151" s="71" t="str" cm="1">
        <f t="array" ref="D2151">_xlfn.IFS(AK2151="1",CONCATENATE(C2151,"Regional"),AK2151="2",CONCATENATE(C2151,"Sectional"),AK2151="3",CONCATENATE(C2151,COUNTIF($C$1:C2151,C2151)))</f>
        <v>Peyton Zipperer5</v>
      </c>
      <c r="E2151" s="66">
        <v>45161.333333333336</v>
      </c>
      <c r="F2151" t="s">
        <v>2565</v>
      </c>
      <c r="G2151" s="46">
        <v>11</v>
      </c>
      <c r="H2151" s="46">
        <v>46</v>
      </c>
      <c r="I2151" s="46">
        <v>2</v>
      </c>
      <c r="J2151" t="s">
        <v>2462</v>
      </c>
      <c r="K2151" t="s">
        <v>2463</v>
      </c>
      <c r="L2151" s="46">
        <v>2562</v>
      </c>
      <c r="M2151" s="46">
        <v>36</v>
      </c>
      <c r="N2151" s="46">
        <v>34.549999999999997</v>
      </c>
      <c r="O2151" s="46">
        <v>119</v>
      </c>
      <c r="P2151" s="46">
        <f t="shared" si="241"/>
        <v>1</v>
      </c>
      <c r="R2151" s="67" t="s">
        <v>1546</v>
      </c>
      <c r="S2151" s="67">
        <f>COUNTIF(Y$2:$Y$100,R2151)</f>
        <v>0</v>
      </c>
      <c r="V2151" s="67">
        <f t="shared" si="242"/>
        <v>0</v>
      </c>
      <c r="X2151"/>
      <c r="Y2151" s="67" t="str">
        <f t="shared" si="246"/>
        <v xml:space="preserve"> </v>
      </c>
      <c r="AB2151" t="s">
        <v>2463</v>
      </c>
      <c r="AC2151" s="46">
        <v>2562</v>
      </c>
      <c r="AD2151" s="46">
        <v>36</v>
      </c>
      <c r="AE2151" s="46">
        <v>34.549999999999997</v>
      </c>
      <c r="AF2151" s="46">
        <v>119</v>
      </c>
      <c r="AH2151" s="70" t="str">
        <f t="shared" si="243"/>
        <v/>
      </c>
      <c r="AI2151" s="70" t="str">
        <f t="shared" si="244"/>
        <v/>
      </c>
      <c r="AJ2151" s="70" t="str">
        <f t="shared" si="245"/>
        <v>X</v>
      </c>
      <c r="AK2151" s="70" t="str" cm="1">
        <f t="array" ref="AK2151">_xlfn.IFS(AH2151&lt;&gt;"","1",AI2151&lt;&gt;"","2",AJ2151&lt;&gt;"","3")</f>
        <v>3</v>
      </c>
    </row>
    <row r="2152" spans="1:37" x14ac:dyDescent="0.25">
      <c r="A2152" t="s">
        <v>327</v>
      </c>
      <c r="B2152" t="s">
        <v>198</v>
      </c>
      <c r="C2152" s="67" t="str">
        <f t="shared" si="240"/>
        <v>Jordan Olson</v>
      </c>
      <c r="D2152" s="71" t="str" cm="1">
        <f t="array" ref="D2152">_xlfn.IFS(AK2152="1",CONCATENATE(C2152,"Regional"),AK2152="2",CONCATENATE(C2152,"Sectional"),AK2152="3",CONCATENATE(C2152,COUNTIF($C$1:C2152,C2152)))</f>
        <v>Jordan Olson5</v>
      </c>
      <c r="E2152" s="66">
        <v>45161.333333333336</v>
      </c>
      <c r="F2152" t="s">
        <v>2565</v>
      </c>
      <c r="G2152" s="46">
        <v>11</v>
      </c>
      <c r="H2152" s="46">
        <v>47</v>
      </c>
      <c r="I2152" s="46">
        <v>3</v>
      </c>
      <c r="J2152" t="s">
        <v>2462</v>
      </c>
      <c r="K2152" t="s">
        <v>2463</v>
      </c>
      <c r="L2152" s="46">
        <v>2562</v>
      </c>
      <c r="M2152" s="46">
        <v>36</v>
      </c>
      <c r="N2152" s="46">
        <v>34.549999999999997</v>
      </c>
      <c r="O2152" s="46">
        <v>119</v>
      </c>
      <c r="P2152" s="46">
        <f t="shared" si="241"/>
        <v>1</v>
      </c>
      <c r="R2152" s="67" t="s">
        <v>1547</v>
      </c>
      <c r="S2152" s="67">
        <f>COUNTIF(Y$2:$Y$100,R2152)</f>
        <v>0</v>
      </c>
      <c r="V2152" s="67">
        <f t="shared" si="242"/>
        <v>0</v>
      </c>
      <c r="X2152"/>
      <c r="Y2152" s="67" t="str">
        <f t="shared" si="246"/>
        <v xml:space="preserve"> </v>
      </c>
      <c r="AB2152" t="s">
        <v>2463</v>
      </c>
      <c r="AC2152" s="46">
        <v>2562</v>
      </c>
      <c r="AD2152" s="46">
        <v>36</v>
      </c>
      <c r="AE2152" s="46">
        <v>34.549999999999997</v>
      </c>
      <c r="AF2152" s="46">
        <v>119</v>
      </c>
      <c r="AH2152" s="70" t="str">
        <f t="shared" si="243"/>
        <v/>
      </c>
      <c r="AI2152" s="70" t="str">
        <f t="shared" si="244"/>
        <v/>
      </c>
      <c r="AJ2152" s="70" t="str">
        <f t="shared" si="245"/>
        <v>X</v>
      </c>
      <c r="AK2152" s="70" t="str" cm="1">
        <f t="array" ref="AK2152">_xlfn.IFS(AH2152&lt;&gt;"","1",AI2152&lt;&gt;"","2",AJ2152&lt;&gt;"","3")</f>
        <v>3</v>
      </c>
    </row>
    <row r="2153" spans="1:37" x14ac:dyDescent="0.25">
      <c r="A2153" t="s">
        <v>3404</v>
      </c>
      <c r="B2153" t="s">
        <v>1074</v>
      </c>
      <c r="C2153" s="67" t="str">
        <f t="shared" si="240"/>
        <v>Wren Candler</v>
      </c>
      <c r="D2153" s="71" t="str" cm="1">
        <f t="array" ref="D2153">_xlfn.IFS(AK2153="1",CONCATENATE(C2153,"Regional"),AK2153="2",CONCATENATE(C2153,"Sectional"),AK2153="3",CONCATENATE(C2153,COUNTIF($C$1:C2153,C2153)))</f>
        <v>Wren Candler3</v>
      </c>
      <c r="E2153" s="66">
        <v>45161.333333333336</v>
      </c>
      <c r="F2153" t="s">
        <v>2565</v>
      </c>
      <c r="G2153" s="46">
        <v>11</v>
      </c>
      <c r="H2153" s="46">
        <v>49</v>
      </c>
      <c r="I2153" s="46">
        <v>4</v>
      </c>
      <c r="J2153" t="s">
        <v>2462</v>
      </c>
      <c r="K2153" t="s">
        <v>2463</v>
      </c>
      <c r="L2153" s="46">
        <v>2562</v>
      </c>
      <c r="M2153" s="46">
        <v>36</v>
      </c>
      <c r="N2153" s="46">
        <v>34.549999999999997</v>
      </c>
      <c r="O2153" s="46">
        <v>119</v>
      </c>
      <c r="P2153" s="46">
        <f t="shared" si="241"/>
        <v>1</v>
      </c>
      <c r="R2153" s="67" t="s">
        <v>3546</v>
      </c>
      <c r="S2153" s="67">
        <f>COUNTIF(Y$2:$Y$100,R2153)</f>
        <v>0</v>
      </c>
      <c r="V2153" s="67">
        <f t="shared" si="242"/>
        <v>0</v>
      </c>
      <c r="X2153"/>
      <c r="Y2153" s="67" t="str">
        <f t="shared" si="246"/>
        <v xml:space="preserve"> </v>
      </c>
      <c r="AB2153" t="s">
        <v>2463</v>
      </c>
      <c r="AC2153" s="46">
        <v>2562</v>
      </c>
      <c r="AD2153" s="46">
        <v>36</v>
      </c>
      <c r="AE2153" s="46">
        <v>34.549999999999997</v>
      </c>
      <c r="AF2153" s="46">
        <v>119</v>
      </c>
      <c r="AH2153" s="70" t="str">
        <f t="shared" si="243"/>
        <v/>
      </c>
      <c r="AI2153" s="70" t="str">
        <f t="shared" si="244"/>
        <v/>
      </c>
      <c r="AJ2153" s="70" t="str">
        <f t="shared" si="245"/>
        <v>X</v>
      </c>
      <c r="AK2153" s="70" t="str" cm="1">
        <f t="array" ref="AK2153">_xlfn.IFS(AH2153&lt;&gt;"","1",AI2153&lt;&gt;"","2",AJ2153&lt;&gt;"","3")</f>
        <v>3</v>
      </c>
    </row>
    <row r="2154" spans="1:37" x14ac:dyDescent="0.25">
      <c r="A2154" t="s">
        <v>229</v>
      </c>
      <c r="B2154" t="s">
        <v>210</v>
      </c>
      <c r="C2154" s="67" t="str">
        <f t="shared" si="240"/>
        <v>Alexis Clark</v>
      </c>
      <c r="D2154" s="71" t="str" cm="1">
        <f t="array" ref="D2154">_xlfn.IFS(AK2154="1",CONCATENATE(C2154,"Regional"),AK2154="2",CONCATENATE(C2154,"Sectional"),AK2154="3",CONCATENATE(C2154,COUNTIF($C$1:C2154,C2154)))</f>
        <v>Alexis Clark2</v>
      </c>
      <c r="E2154" s="66">
        <v>45161.333333333336</v>
      </c>
      <c r="F2154" t="s">
        <v>2565</v>
      </c>
      <c r="G2154" s="46">
        <v>11</v>
      </c>
      <c r="H2154" s="46">
        <v>51</v>
      </c>
      <c r="I2154" s="46">
        <v>5</v>
      </c>
      <c r="J2154" t="s">
        <v>2462</v>
      </c>
      <c r="K2154" t="s">
        <v>2463</v>
      </c>
      <c r="L2154" s="46">
        <v>2562</v>
      </c>
      <c r="M2154" s="46">
        <v>36</v>
      </c>
      <c r="N2154" s="46">
        <v>34.549999999999997</v>
      </c>
      <c r="O2154" s="46">
        <v>119</v>
      </c>
      <c r="P2154" s="46">
        <f t="shared" si="241"/>
        <v>1</v>
      </c>
      <c r="R2154" s="67" t="s">
        <v>1552</v>
      </c>
      <c r="S2154" s="67">
        <f>COUNTIF(Y$2:$Y$100,R2154)</f>
        <v>0</v>
      </c>
      <c r="V2154" s="67">
        <f t="shared" si="242"/>
        <v>0</v>
      </c>
      <c r="X2154"/>
      <c r="Y2154" s="67" t="str">
        <f t="shared" si="246"/>
        <v xml:space="preserve"> </v>
      </c>
      <c r="AB2154" t="s">
        <v>2463</v>
      </c>
      <c r="AC2154" s="46">
        <v>2562</v>
      </c>
      <c r="AD2154" s="46">
        <v>36</v>
      </c>
      <c r="AE2154" s="46">
        <v>34.549999999999997</v>
      </c>
      <c r="AF2154" s="46">
        <v>119</v>
      </c>
      <c r="AH2154" s="70" t="str">
        <f t="shared" si="243"/>
        <v/>
      </c>
      <c r="AI2154" s="70" t="str">
        <f t="shared" si="244"/>
        <v/>
      </c>
      <c r="AJ2154" s="70" t="str">
        <f t="shared" si="245"/>
        <v>X</v>
      </c>
      <c r="AK2154" s="70" t="str" cm="1">
        <f t="array" ref="AK2154">_xlfn.IFS(AH2154&lt;&gt;"","1",AI2154&lt;&gt;"","2",AJ2154&lt;&gt;"","3")</f>
        <v>3</v>
      </c>
    </row>
    <row r="2155" spans="1:37" x14ac:dyDescent="0.25">
      <c r="A2155" t="s">
        <v>1068</v>
      </c>
      <c r="B2155" t="s">
        <v>443</v>
      </c>
      <c r="C2155" s="67" t="str">
        <f t="shared" si="240"/>
        <v>Emily Schmid</v>
      </c>
      <c r="D2155" s="71" t="str" cm="1">
        <f t="array" ref="D2155">_xlfn.IFS(AK2155="1",CONCATENATE(C2155,"Regional"),AK2155="2",CONCATENATE(C2155,"Sectional"),AK2155="3",CONCATENATE(C2155,COUNTIF($C$1:C2155,C2155)))</f>
        <v>Emily Schmid5</v>
      </c>
      <c r="E2155" s="66">
        <v>45161.333333333336</v>
      </c>
      <c r="F2155" t="s">
        <v>2565</v>
      </c>
      <c r="G2155" s="46">
        <v>11</v>
      </c>
      <c r="H2155" s="46">
        <v>51</v>
      </c>
      <c r="I2155" s="46">
        <v>5</v>
      </c>
      <c r="J2155" t="s">
        <v>2462</v>
      </c>
      <c r="K2155" t="s">
        <v>2463</v>
      </c>
      <c r="L2155" s="46">
        <v>2562</v>
      </c>
      <c r="M2155" s="46">
        <v>36</v>
      </c>
      <c r="N2155" s="46">
        <v>34.549999999999997</v>
      </c>
      <c r="O2155" s="46">
        <v>119</v>
      </c>
      <c r="P2155" s="46">
        <f t="shared" si="241"/>
        <v>1</v>
      </c>
      <c r="R2155" s="67" t="s">
        <v>1553</v>
      </c>
      <c r="S2155" s="67">
        <f>COUNTIF(Y$2:$Y$100,R2155)</f>
        <v>0</v>
      </c>
      <c r="V2155" s="67">
        <f t="shared" si="242"/>
        <v>0</v>
      </c>
      <c r="X2155"/>
      <c r="Y2155" s="67" t="str">
        <f t="shared" si="246"/>
        <v xml:space="preserve"> </v>
      </c>
      <c r="AB2155" t="s">
        <v>2463</v>
      </c>
      <c r="AC2155" s="46">
        <v>2562</v>
      </c>
      <c r="AD2155" s="46">
        <v>36</v>
      </c>
      <c r="AE2155" s="46">
        <v>34.549999999999997</v>
      </c>
      <c r="AF2155" s="46">
        <v>119</v>
      </c>
      <c r="AH2155" s="70" t="str">
        <f t="shared" si="243"/>
        <v/>
      </c>
      <c r="AI2155" s="70" t="str">
        <f t="shared" si="244"/>
        <v/>
      </c>
      <c r="AJ2155" s="70" t="str">
        <f t="shared" si="245"/>
        <v>X</v>
      </c>
      <c r="AK2155" s="70" t="str" cm="1">
        <f t="array" ref="AK2155">_xlfn.IFS(AH2155&lt;&gt;"","1",AI2155&lt;&gt;"","2",AJ2155&lt;&gt;"","3")</f>
        <v>3</v>
      </c>
    </row>
    <row r="2156" spans="1:37" x14ac:dyDescent="0.25">
      <c r="A2156" t="s">
        <v>1904</v>
      </c>
      <c r="B2156" t="s">
        <v>1772</v>
      </c>
      <c r="C2156" s="67" t="str">
        <f t="shared" si="240"/>
        <v>Abbey Blechinger</v>
      </c>
      <c r="D2156" s="71" t="str" cm="1">
        <f t="array" ref="D2156">_xlfn.IFS(AK2156="1",CONCATENATE(C2156,"Regional"),AK2156="2",CONCATENATE(C2156,"Sectional"),AK2156="3",CONCATENATE(C2156,COUNTIF($C$1:C2156,C2156)))</f>
        <v>Abbey Blechinger5</v>
      </c>
      <c r="E2156" s="66">
        <v>45161.333333333336</v>
      </c>
      <c r="F2156" t="s">
        <v>2565</v>
      </c>
      <c r="G2156" s="46">
        <v>11</v>
      </c>
      <c r="H2156" s="46">
        <v>56</v>
      </c>
      <c r="I2156" s="46">
        <v>7</v>
      </c>
      <c r="J2156" t="s">
        <v>2462</v>
      </c>
      <c r="K2156" t="s">
        <v>2463</v>
      </c>
      <c r="L2156" s="46">
        <v>2562</v>
      </c>
      <c r="M2156" s="46">
        <v>36</v>
      </c>
      <c r="N2156" s="46">
        <v>34.549999999999997</v>
      </c>
      <c r="O2156" s="46">
        <v>119</v>
      </c>
      <c r="P2156" s="46">
        <f t="shared" si="241"/>
        <v>1</v>
      </c>
      <c r="R2156" s="67" t="s">
        <v>2918</v>
      </c>
      <c r="S2156" s="67">
        <f>COUNTIF(Y$2:$Y$100,R2156)</f>
        <v>0</v>
      </c>
      <c r="V2156" s="67">
        <f t="shared" si="242"/>
        <v>0</v>
      </c>
      <c r="X2156"/>
      <c r="Y2156" s="67" t="str">
        <f t="shared" si="246"/>
        <v xml:space="preserve"> </v>
      </c>
      <c r="AB2156" t="s">
        <v>2463</v>
      </c>
      <c r="AC2156" s="46">
        <v>2562</v>
      </c>
      <c r="AD2156" s="46">
        <v>36</v>
      </c>
      <c r="AE2156" s="46">
        <v>34.549999999999997</v>
      </c>
      <c r="AF2156" s="46">
        <v>119</v>
      </c>
      <c r="AH2156" s="70" t="str">
        <f t="shared" si="243"/>
        <v/>
      </c>
      <c r="AI2156" s="70" t="str">
        <f t="shared" si="244"/>
        <v/>
      </c>
      <c r="AJ2156" s="70" t="str">
        <f t="shared" si="245"/>
        <v>X</v>
      </c>
      <c r="AK2156" s="70" t="str" cm="1">
        <f t="array" ref="AK2156">_xlfn.IFS(AH2156&lt;&gt;"","1",AI2156&lt;&gt;"","2",AJ2156&lt;&gt;"","3")</f>
        <v>3</v>
      </c>
    </row>
    <row r="2157" spans="1:37" x14ac:dyDescent="0.25">
      <c r="A2157" t="s">
        <v>1088</v>
      </c>
      <c r="B2157" t="s">
        <v>2004</v>
      </c>
      <c r="C2157" s="67" t="str">
        <f t="shared" si="240"/>
        <v>Dagmar Beckel</v>
      </c>
      <c r="D2157" s="71" t="str" cm="1">
        <f t="array" ref="D2157">_xlfn.IFS(AK2157="1",CONCATENATE(C2157,"Regional"),AK2157="2",CONCATENATE(C2157,"Sectional"),AK2157="3",CONCATENATE(C2157,COUNTIF($C$1:C2157,C2157)))</f>
        <v>Dagmar Beckel3</v>
      </c>
      <c r="E2157" s="66">
        <v>45161.333333333336</v>
      </c>
      <c r="F2157" t="s">
        <v>2565</v>
      </c>
      <c r="G2157" s="46">
        <v>11</v>
      </c>
      <c r="H2157" s="46">
        <v>56</v>
      </c>
      <c r="I2157" s="46">
        <v>7</v>
      </c>
      <c r="J2157" t="s">
        <v>2462</v>
      </c>
      <c r="K2157" t="s">
        <v>2463</v>
      </c>
      <c r="L2157" s="46">
        <v>2562</v>
      </c>
      <c r="M2157" s="46">
        <v>36</v>
      </c>
      <c r="N2157" s="46">
        <v>34.549999999999997</v>
      </c>
      <c r="O2157" s="46">
        <v>119</v>
      </c>
      <c r="P2157" s="46">
        <f t="shared" si="241"/>
        <v>1</v>
      </c>
      <c r="R2157" s="67" t="s">
        <v>3018</v>
      </c>
      <c r="S2157" s="67">
        <f>COUNTIF(Y$2:$Y$100,R2157)</f>
        <v>0</v>
      </c>
      <c r="V2157" s="67">
        <f t="shared" si="242"/>
        <v>0</v>
      </c>
      <c r="X2157"/>
      <c r="Y2157" s="67" t="str">
        <f t="shared" si="246"/>
        <v xml:space="preserve"> </v>
      </c>
      <c r="AB2157" t="s">
        <v>2463</v>
      </c>
      <c r="AC2157" s="46">
        <v>2562</v>
      </c>
      <c r="AD2157" s="46">
        <v>36</v>
      </c>
      <c r="AE2157" s="46">
        <v>34.549999999999997</v>
      </c>
      <c r="AF2157" s="46">
        <v>119</v>
      </c>
      <c r="AH2157" s="70" t="str">
        <f t="shared" si="243"/>
        <v/>
      </c>
      <c r="AI2157" s="70" t="str">
        <f t="shared" si="244"/>
        <v/>
      </c>
      <c r="AJ2157" s="70" t="str">
        <f t="shared" si="245"/>
        <v>X</v>
      </c>
      <c r="AK2157" s="70" t="str" cm="1">
        <f t="array" ref="AK2157">_xlfn.IFS(AH2157&lt;&gt;"","1",AI2157&lt;&gt;"","2",AJ2157&lt;&gt;"","3")</f>
        <v>3</v>
      </c>
    </row>
    <row r="2158" spans="1:37" x14ac:dyDescent="0.25">
      <c r="A2158" t="s">
        <v>1905</v>
      </c>
      <c r="B2158" t="s">
        <v>427</v>
      </c>
      <c r="C2158" s="67" t="str">
        <f t="shared" si="240"/>
        <v>Jadyn Thaemert</v>
      </c>
      <c r="D2158" s="71" t="str" cm="1">
        <f t="array" ref="D2158">_xlfn.IFS(AK2158="1",CONCATENATE(C2158,"Regional"),AK2158="2",CONCATENATE(C2158,"Sectional"),AK2158="3",CONCATENATE(C2158,COUNTIF($C$1:C2158,C2158)))</f>
        <v>Jadyn Thaemert4</v>
      </c>
      <c r="E2158" s="66">
        <v>45161.333333333336</v>
      </c>
      <c r="F2158" t="s">
        <v>2565</v>
      </c>
      <c r="G2158" s="46">
        <v>11</v>
      </c>
      <c r="H2158" s="46">
        <v>57</v>
      </c>
      <c r="I2158" s="46">
        <v>9</v>
      </c>
      <c r="J2158" t="s">
        <v>2462</v>
      </c>
      <c r="K2158" t="s">
        <v>2463</v>
      </c>
      <c r="L2158" s="46">
        <v>2562</v>
      </c>
      <c r="M2158" s="46">
        <v>36</v>
      </c>
      <c r="N2158" s="46">
        <v>34.549999999999997</v>
      </c>
      <c r="O2158" s="46">
        <v>119</v>
      </c>
      <c r="P2158" s="46">
        <f t="shared" si="241"/>
        <v>1</v>
      </c>
      <c r="R2158" s="67" t="s">
        <v>2919</v>
      </c>
      <c r="S2158" s="67">
        <f>COUNTIF(Y$2:$Y$100,R2158)</f>
        <v>0</v>
      </c>
      <c r="V2158" s="67">
        <f t="shared" si="242"/>
        <v>0</v>
      </c>
      <c r="X2158"/>
      <c r="Y2158" s="67" t="str">
        <f t="shared" si="246"/>
        <v xml:space="preserve"> </v>
      </c>
      <c r="AB2158" t="s">
        <v>2463</v>
      </c>
      <c r="AC2158" s="46">
        <v>2562</v>
      </c>
      <c r="AD2158" s="46">
        <v>36</v>
      </c>
      <c r="AE2158" s="46">
        <v>34.549999999999997</v>
      </c>
      <c r="AF2158" s="46">
        <v>119</v>
      </c>
      <c r="AH2158" s="70" t="str">
        <f t="shared" si="243"/>
        <v/>
      </c>
      <c r="AI2158" s="70" t="str">
        <f t="shared" si="244"/>
        <v/>
      </c>
      <c r="AJ2158" s="70" t="str">
        <f t="shared" si="245"/>
        <v>X</v>
      </c>
      <c r="AK2158" s="70" t="str" cm="1">
        <f t="array" ref="AK2158">_xlfn.IFS(AH2158&lt;&gt;"","1",AI2158&lt;&gt;"","2",AJ2158&lt;&gt;"","3")</f>
        <v>3</v>
      </c>
    </row>
    <row r="2159" spans="1:37" x14ac:dyDescent="0.25">
      <c r="A2159" t="s">
        <v>1903</v>
      </c>
      <c r="B2159" t="s">
        <v>684</v>
      </c>
      <c r="C2159" s="67" t="str">
        <f t="shared" si="240"/>
        <v>Savannah Richter</v>
      </c>
      <c r="D2159" s="71" t="str" cm="1">
        <f t="array" ref="D2159">_xlfn.IFS(AK2159="1",CONCATENATE(C2159,"Regional"),AK2159="2",CONCATENATE(C2159,"Sectional"),AK2159="3",CONCATENATE(C2159,COUNTIF($C$1:C2159,C2159)))</f>
        <v>Savannah Richter3</v>
      </c>
      <c r="E2159" s="66">
        <v>45161.333333333336</v>
      </c>
      <c r="F2159" t="s">
        <v>2565</v>
      </c>
      <c r="G2159" s="46">
        <v>11</v>
      </c>
      <c r="H2159" s="46">
        <v>57</v>
      </c>
      <c r="I2159" s="46">
        <v>9</v>
      </c>
      <c r="J2159" t="s">
        <v>2462</v>
      </c>
      <c r="K2159" t="s">
        <v>2463</v>
      </c>
      <c r="L2159" s="46">
        <v>2562</v>
      </c>
      <c r="M2159" s="46">
        <v>36</v>
      </c>
      <c r="N2159" s="46">
        <v>34.549999999999997</v>
      </c>
      <c r="O2159" s="46">
        <v>119</v>
      </c>
      <c r="P2159" s="46">
        <f t="shared" si="241"/>
        <v>1</v>
      </c>
      <c r="R2159" s="67" t="s">
        <v>2917</v>
      </c>
      <c r="S2159" s="67">
        <f>COUNTIF(Y$2:$Y$100,R2159)</f>
        <v>0</v>
      </c>
      <c r="V2159" s="67">
        <f t="shared" si="242"/>
        <v>0</v>
      </c>
      <c r="X2159"/>
      <c r="Y2159" s="67" t="str">
        <f t="shared" si="246"/>
        <v xml:space="preserve"> </v>
      </c>
      <c r="AB2159" t="s">
        <v>2463</v>
      </c>
      <c r="AC2159" s="46">
        <v>2562</v>
      </c>
      <c r="AD2159" s="46">
        <v>36</v>
      </c>
      <c r="AE2159" s="46">
        <v>34.549999999999997</v>
      </c>
      <c r="AF2159" s="46">
        <v>119</v>
      </c>
      <c r="AH2159" s="70" t="str">
        <f t="shared" si="243"/>
        <v/>
      </c>
      <c r="AI2159" s="70" t="str">
        <f t="shared" si="244"/>
        <v/>
      </c>
      <c r="AJ2159" s="70" t="str">
        <f t="shared" si="245"/>
        <v>X</v>
      </c>
      <c r="AK2159" s="70" t="str" cm="1">
        <f t="array" ref="AK2159">_xlfn.IFS(AH2159&lt;&gt;"","1",AI2159&lt;&gt;"","2",AJ2159&lt;&gt;"","3")</f>
        <v>3</v>
      </c>
    </row>
    <row r="2160" spans="1:37" x14ac:dyDescent="0.25">
      <c r="A2160" t="s">
        <v>1974</v>
      </c>
      <c r="B2160" t="s">
        <v>2220</v>
      </c>
      <c r="C2160" s="67" t="str">
        <f t="shared" si="240"/>
        <v>Raegan Davis</v>
      </c>
      <c r="D2160" s="71" t="str" cm="1">
        <f t="array" ref="D2160">_xlfn.IFS(AK2160="1",CONCATENATE(C2160,"Regional"),AK2160="2",CONCATENATE(C2160,"Sectional"),AK2160="3",CONCATENATE(C2160,COUNTIF($C$1:C2160,C2160)))</f>
        <v>Raegan Davis2</v>
      </c>
      <c r="E2160" s="66">
        <v>45161.333333333336</v>
      </c>
      <c r="F2160" t="s">
        <v>2565</v>
      </c>
      <c r="G2160" s="46">
        <v>11</v>
      </c>
      <c r="H2160" s="46">
        <v>58</v>
      </c>
      <c r="I2160" s="46">
        <v>11</v>
      </c>
      <c r="J2160" t="s">
        <v>2462</v>
      </c>
      <c r="K2160" t="s">
        <v>2463</v>
      </c>
      <c r="L2160" s="46">
        <v>2562</v>
      </c>
      <c r="M2160" s="46">
        <v>36</v>
      </c>
      <c r="N2160" s="46">
        <v>34.549999999999997</v>
      </c>
      <c r="O2160" s="46">
        <v>119</v>
      </c>
      <c r="P2160" s="46">
        <f t="shared" si="241"/>
        <v>1</v>
      </c>
      <c r="R2160" s="67" t="s">
        <v>3243</v>
      </c>
      <c r="S2160" s="67">
        <f>COUNTIF(Y$2:$Y$100,R2160)</f>
        <v>0</v>
      </c>
      <c r="V2160" s="67">
        <f t="shared" si="242"/>
        <v>0</v>
      </c>
      <c r="X2160"/>
      <c r="Y2160" s="67" t="str">
        <f t="shared" si="246"/>
        <v xml:space="preserve"> </v>
      </c>
      <c r="AB2160" t="s">
        <v>2463</v>
      </c>
      <c r="AC2160" s="46">
        <v>2562</v>
      </c>
      <c r="AD2160" s="46">
        <v>36</v>
      </c>
      <c r="AE2160" s="46">
        <v>34.549999999999997</v>
      </c>
      <c r="AF2160" s="46">
        <v>119</v>
      </c>
      <c r="AH2160" s="70" t="str">
        <f t="shared" si="243"/>
        <v/>
      </c>
      <c r="AI2160" s="70" t="str">
        <f t="shared" si="244"/>
        <v/>
      </c>
      <c r="AJ2160" s="70" t="str">
        <f t="shared" si="245"/>
        <v>X</v>
      </c>
      <c r="AK2160" s="70" t="str" cm="1">
        <f t="array" ref="AK2160">_xlfn.IFS(AH2160&lt;&gt;"","1",AI2160&lt;&gt;"","2",AJ2160&lt;&gt;"","3")</f>
        <v>3</v>
      </c>
    </row>
    <row r="2161" spans="1:37" x14ac:dyDescent="0.25">
      <c r="A2161" t="s">
        <v>402</v>
      </c>
      <c r="B2161" t="s">
        <v>403</v>
      </c>
      <c r="C2161" s="67" t="str">
        <f t="shared" si="240"/>
        <v>Bethany Vidruk</v>
      </c>
      <c r="D2161" s="71" t="str" cm="1">
        <f t="array" ref="D2161">_xlfn.IFS(AK2161="1",CONCATENATE(C2161,"Regional"),AK2161="2",CONCATENATE(C2161,"Sectional"),AK2161="3",CONCATENATE(C2161,COUNTIF($C$1:C2161,C2161)))</f>
        <v>Bethany Vidruk4</v>
      </c>
      <c r="E2161" s="66">
        <v>45161.333333333336</v>
      </c>
      <c r="F2161" t="s">
        <v>2590</v>
      </c>
      <c r="G2161" s="46">
        <v>10</v>
      </c>
      <c r="H2161" s="46">
        <v>35</v>
      </c>
      <c r="I2161" s="46">
        <v>1</v>
      </c>
      <c r="J2161" t="s">
        <v>162</v>
      </c>
      <c r="K2161" t="s">
        <v>90</v>
      </c>
      <c r="L2161" s="46">
        <v>2644</v>
      </c>
      <c r="M2161" s="46">
        <v>35</v>
      </c>
      <c r="N2161" s="46">
        <v>35.1</v>
      </c>
      <c r="O2161" s="46">
        <v>119</v>
      </c>
      <c r="P2161" s="46">
        <f t="shared" si="241"/>
        <v>1</v>
      </c>
      <c r="R2161" s="67" t="s">
        <v>1134</v>
      </c>
      <c r="S2161" s="67">
        <f>COUNTIF(Y$2:$Y$100,R2161)</f>
        <v>0</v>
      </c>
      <c r="V2161" s="67">
        <f t="shared" si="242"/>
        <v>0</v>
      </c>
      <c r="X2161"/>
      <c r="Y2161" s="67" t="str">
        <f t="shared" si="246"/>
        <v xml:space="preserve"> </v>
      </c>
      <c r="AB2161" t="s">
        <v>90</v>
      </c>
      <c r="AC2161" s="46">
        <v>2644</v>
      </c>
      <c r="AD2161" s="46">
        <v>35</v>
      </c>
      <c r="AE2161" s="46">
        <v>35.1</v>
      </c>
      <c r="AF2161" s="46">
        <v>119</v>
      </c>
      <c r="AH2161" s="70" t="str">
        <f t="shared" si="243"/>
        <v/>
      </c>
      <c r="AI2161" s="70" t="str">
        <f t="shared" si="244"/>
        <v/>
      </c>
      <c r="AJ2161" s="70" t="str">
        <f t="shared" si="245"/>
        <v>X</v>
      </c>
      <c r="AK2161" s="70" t="str" cm="1">
        <f t="array" ref="AK2161">_xlfn.IFS(AH2161&lt;&gt;"","1",AI2161&lt;&gt;"","2",AJ2161&lt;&gt;"","3")</f>
        <v>3</v>
      </c>
    </row>
    <row r="2162" spans="1:37" x14ac:dyDescent="0.25">
      <c r="A2162" t="s">
        <v>613</v>
      </c>
      <c r="B2162" t="s">
        <v>614</v>
      </c>
      <c r="C2162" s="67" t="str">
        <f t="shared" si="240"/>
        <v>Kaylyn McQueeney</v>
      </c>
      <c r="D2162" s="71" t="str" cm="1">
        <f t="array" ref="D2162">_xlfn.IFS(AK2162="1",CONCATENATE(C2162,"Regional"),AK2162="2",CONCATENATE(C2162,"Sectional"),AK2162="3",CONCATENATE(C2162,COUNTIF($C$1:C2162,C2162)))</f>
        <v>Kaylyn McQueeney5</v>
      </c>
      <c r="E2162" s="66">
        <v>45161.333333333336</v>
      </c>
      <c r="F2162" t="s">
        <v>2590</v>
      </c>
      <c r="G2162" s="46">
        <v>10</v>
      </c>
      <c r="H2162" s="46">
        <v>44</v>
      </c>
      <c r="I2162" s="46">
        <v>2</v>
      </c>
      <c r="J2162" t="s">
        <v>162</v>
      </c>
      <c r="K2162" t="s">
        <v>90</v>
      </c>
      <c r="L2162" s="46">
        <v>2644</v>
      </c>
      <c r="M2162" s="46">
        <v>35</v>
      </c>
      <c r="N2162" s="46">
        <v>35.1</v>
      </c>
      <c r="O2162" s="46">
        <v>119</v>
      </c>
      <c r="P2162" s="46">
        <f t="shared" si="241"/>
        <v>1</v>
      </c>
      <c r="R2162" s="67" t="s">
        <v>1255</v>
      </c>
      <c r="S2162" s="67">
        <f>COUNTIF(Y$2:$Y$100,R2162)</f>
        <v>0</v>
      </c>
      <c r="V2162" s="67">
        <f t="shared" si="242"/>
        <v>0</v>
      </c>
      <c r="X2162"/>
      <c r="Y2162" s="67" t="str">
        <f t="shared" si="246"/>
        <v xml:space="preserve"> </v>
      </c>
      <c r="AB2162" t="s">
        <v>90</v>
      </c>
      <c r="AC2162" s="46">
        <v>2644</v>
      </c>
      <c r="AD2162" s="46">
        <v>35</v>
      </c>
      <c r="AE2162" s="46">
        <v>35.1</v>
      </c>
      <c r="AF2162" s="46">
        <v>119</v>
      </c>
      <c r="AH2162" s="70" t="str">
        <f t="shared" si="243"/>
        <v/>
      </c>
      <c r="AI2162" s="70" t="str">
        <f t="shared" si="244"/>
        <v/>
      </c>
      <c r="AJ2162" s="70" t="str">
        <f t="shared" si="245"/>
        <v>X</v>
      </c>
      <c r="AK2162" s="70" t="str" cm="1">
        <f t="array" ref="AK2162">_xlfn.IFS(AH2162&lt;&gt;"","1",AI2162&lt;&gt;"","2",AJ2162&lt;&gt;"","3")</f>
        <v>3</v>
      </c>
    </row>
    <row r="2163" spans="1:37" x14ac:dyDescent="0.25">
      <c r="A2163" t="s">
        <v>352</v>
      </c>
      <c r="B2163" t="s">
        <v>458</v>
      </c>
      <c r="C2163" s="67" t="str">
        <f t="shared" si="240"/>
        <v>Lauren Reed</v>
      </c>
      <c r="D2163" s="71" t="str" cm="1">
        <f t="array" ref="D2163">_xlfn.IFS(AK2163="1",CONCATENATE(C2163,"Regional"),AK2163="2",CONCATENATE(C2163,"Sectional"),AK2163="3",CONCATENATE(C2163,COUNTIF($C$1:C2163,C2163)))</f>
        <v>Lauren Reed5</v>
      </c>
      <c r="E2163" s="66">
        <v>45161.333333333336</v>
      </c>
      <c r="F2163" t="s">
        <v>2590</v>
      </c>
      <c r="G2163" s="46">
        <v>10</v>
      </c>
      <c r="H2163" s="46">
        <v>46</v>
      </c>
      <c r="I2163" s="46">
        <v>3</v>
      </c>
      <c r="J2163" t="s">
        <v>162</v>
      </c>
      <c r="K2163" t="s">
        <v>90</v>
      </c>
      <c r="L2163" s="46">
        <v>2644</v>
      </c>
      <c r="M2163" s="46">
        <v>35</v>
      </c>
      <c r="N2163" s="46">
        <v>35.1</v>
      </c>
      <c r="O2163" s="46">
        <v>119</v>
      </c>
      <c r="P2163" s="46">
        <f t="shared" si="241"/>
        <v>1</v>
      </c>
      <c r="R2163" s="67" t="s">
        <v>1253</v>
      </c>
      <c r="S2163" s="67">
        <f>COUNTIF(Y$2:$Y$100,R2163)</f>
        <v>0</v>
      </c>
      <c r="V2163" s="67">
        <f t="shared" si="242"/>
        <v>0</v>
      </c>
      <c r="X2163"/>
      <c r="Y2163" s="67" t="str">
        <f t="shared" si="246"/>
        <v xml:space="preserve"> </v>
      </c>
      <c r="AB2163" t="s">
        <v>90</v>
      </c>
      <c r="AC2163" s="46">
        <v>2644</v>
      </c>
      <c r="AD2163" s="46">
        <v>35</v>
      </c>
      <c r="AE2163" s="46">
        <v>35.1</v>
      </c>
      <c r="AF2163" s="46">
        <v>119</v>
      </c>
      <c r="AH2163" s="70" t="str">
        <f t="shared" si="243"/>
        <v/>
      </c>
      <c r="AI2163" s="70" t="str">
        <f t="shared" si="244"/>
        <v/>
      </c>
      <c r="AJ2163" s="70" t="str">
        <f t="shared" si="245"/>
        <v>X</v>
      </c>
      <c r="AK2163" s="70" t="str" cm="1">
        <f t="array" ref="AK2163">_xlfn.IFS(AH2163&lt;&gt;"","1",AI2163&lt;&gt;"","2",AJ2163&lt;&gt;"","3")</f>
        <v>3</v>
      </c>
    </row>
    <row r="2164" spans="1:37" x14ac:dyDescent="0.25">
      <c r="A2164" t="s">
        <v>406</v>
      </c>
      <c r="B2164" t="s">
        <v>407</v>
      </c>
      <c r="C2164" s="67" t="str">
        <f t="shared" si="240"/>
        <v>Delaney Jaskula</v>
      </c>
      <c r="D2164" s="71" t="str" cm="1">
        <f t="array" ref="D2164">_xlfn.IFS(AK2164="1",CONCATENATE(C2164,"Regional"),AK2164="2",CONCATENATE(C2164,"Sectional"),AK2164="3",CONCATENATE(C2164,COUNTIF($C$1:C2164,C2164)))</f>
        <v>Delaney Jaskula4</v>
      </c>
      <c r="E2164" s="66">
        <v>45161.333333333336</v>
      </c>
      <c r="F2164" t="s">
        <v>2590</v>
      </c>
      <c r="G2164" s="46">
        <v>10</v>
      </c>
      <c r="H2164" s="46">
        <v>48</v>
      </c>
      <c r="I2164" s="46">
        <v>4</v>
      </c>
      <c r="J2164" t="s">
        <v>162</v>
      </c>
      <c r="K2164" t="s">
        <v>90</v>
      </c>
      <c r="L2164" s="46">
        <v>2644</v>
      </c>
      <c r="M2164" s="46">
        <v>35</v>
      </c>
      <c r="N2164" s="46">
        <v>35.1</v>
      </c>
      <c r="O2164" s="46">
        <v>119</v>
      </c>
      <c r="P2164" s="46">
        <f t="shared" si="241"/>
        <v>1</v>
      </c>
      <c r="R2164" s="67" t="s">
        <v>1137</v>
      </c>
      <c r="S2164" s="67">
        <f>COUNTIF(Y$2:$Y$100,R2164)</f>
        <v>0</v>
      </c>
      <c r="V2164" s="67">
        <f t="shared" si="242"/>
        <v>0</v>
      </c>
      <c r="X2164"/>
      <c r="Y2164" s="67" t="str">
        <f t="shared" si="246"/>
        <v xml:space="preserve"> </v>
      </c>
      <c r="AB2164" t="s">
        <v>90</v>
      </c>
      <c r="AC2164" s="46">
        <v>2644</v>
      </c>
      <c r="AD2164" s="46">
        <v>35</v>
      </c>
      <c r="AE2164" s="46">
        <v>35.1</v>
      </c>
      <c r="AF2164" s="46">
        <v>119</v>
      </c>
      <c r="AH2164" s="70" t="str">
        <f t="shared" si="243"/>
        <v/>
      </c>
      <c r="AI2164" s="70" t="str">
        <f t="shared" si="244"/>
        <v/>
      </c>
      <c r="AJ2164" s="70" t="str">
        <f t="shared" si="245"/>
        <v>X</v>
      </c>
      <c r="AK2164" s="70" t="str" cm="1">
        <f t="array" ref="AK2164">_xlfn.IFS(AH2164&lt;&gt;"","1",AI2164&lt;&gt;"","2",AJ2164&lt;&gt;"","3")</f>
        <v>3</v>
      </c>
    </row>
    <row r="2165" spans="1:37" x14ac:dyDescent="0.25">
      <c r="A2165" t="s">
        <v>247</v>
      </c>
      <c r="B2165" t="s">
        <v>618</v>
      </c>
      <c r="C2165" s="67" t="str">
        <f t="shared" si="240"/>
        <v>Arabella Fisher</v>
      </c>
      <c r="D2165" s="71" t="str" cm="1">
        <f t="array" ref="D2165">_xlfn.IFS(AK2165="1",CONCATENATE(C2165,"Regional"),AK2165="2",CONCATENATE(C2165,"Sectional"),AK2165="3",CONCATENATE(C2165,COUNTIF($C$1:C2165,C2165)))</f>
        <v>Arabella Fisher5</v>
      </c>
      <c r="E2165" s="66">
        <v>45161.333333333336</v>
      </c>
      <c r="F2165" t="s">
        <v>2590</v>
      </c>
      <c r="G2165" s="46">
        <v>10</v>
      </c>
      <c r="H2165" s="46">
        <v>50</v>
      </c>
      <c r="I2165" s="46">
        <v>5</v>
      </c>
      <c r="J2165" t="s">
        <v>162</v>
      </c>
      <c r="K2165" t="s">
        <v>90</v>
      </c>
      <c r="L2165" s="46">
        <v>2644</v>
      </c>
      <c r="M2165" s="46">
        <v>35</v>
      </c>
      <c r="N2165" s="46">
        <v>35.1</v>
      </c>
      <c r="O2165" s="46">
        <v>119</v>
      </c>
      <c r="P2165" s="46">
        <f t="shared" si="241"/>
        <v>1</v>
      </c>
      <c r="R2165" s="67" t="s">
        <v>1257</v>
      </c>
      <c r="S2165" s="67">
        <f>COUNTIF(Y$2:$Y$100,R2165)</f>
        <v>0</v>
      </c>
      <c r="V2165" s="67">
        <f t="shared" si="242"/>
        <v>0</v>
      </c>
      <c r="X2165"/>
      <c r="Y2165" s="67" t="str">
        <f t="shared" si="246"/>
        <v xml:space="preserve"> </v>
      </c>
      <c r="AB2165" t="s">
        <v>90</v>
      </c>
      <c r="AC2165" s="46">
        <v>2644</v>
      </c>
      <c r="AD2165" s="46">
        <v>35</v>
      </c>
      <c r="AE2165" s="46">
        <v>35.1</v>
      </c>
      <c r="AF2165" s="46">
        <v>119</v>
      </c>
      <c r="AH2165" s="70" t="str">
        <f t="shared" si="243"/>
        <v/>
      </c>
      <c r="AI2165" s="70" t="str">
        <f t="shared" si="244"/>
        <v/>
      </c>
      <c r="AJ2165" s="70" t="str">
        <f t="shared" si="245"/>
        <v>X</v>
      </c>
      <c r="AK2165" s="70" t="str" cm="1">
        <f t="array" ref="AK2165">_xlfn.IFS(AH2165&lt;&gt;"","1",AI2165&lt;&gt;"","2",AJ2165&lt;&gt;"","3")</f>
        <v>3</v>
      </c>
    </row>
    <row r="2166" spans="1:37" x14ac:dyDescent="0.25">
      <c r="A2166" t="s">
        <v>615</v>
      </c>
      <c r="B2166" t="s">
        <v>616</v>
      </c>
      <c r="C2166" s="67" t="str">
        <f t="shared" si="240"/>
        <v>Caitlyn Rauch</v>
      </c>
      <c r="D2166" s="71" t="str" cm="1">
        <f t="array" ref="D2166">_xlfn.IFS(AK2166="1",CONCATENATE(C2166,"Regional"),AK2166="2",CONCATENATE(C2166,"Sectional"),AK2166="3",CONCATENATE(C2166,COUNTIF($C$1:C2166,C2166)))</f>
        <v>Caitlyn Rauch5</v>
      </c>
      <c r="E2166" s="66">
        <v>45161.333333333336</v>
      </c>
      <c r="F2166" t="s">
        <v>2590</v>
      </c>
      <c r="G2166" s="46">
        <v>10</v>
      </c>
      <c r="H2166" s="46">
        <v>52</v>
      </c>
      <c r="I2166" s="46">
        <v>6</v>
      </c>
      <c r="J2166" t="s">
        <v>162</v>
      </c>
      <c r="K2166" t="s">
        <v>90</v>
      </c>
      <c r="L2166" s="46">
        <v>2644</v>
      </c>
      <c r="M2166" s="46">
        <v>35</v>
      </c>
      <c r="N2166" s="46">
        <v>35.1</v>
      </c>
      <c r="O2166" s="46">
        <v>119</v>
      </c>
      <c r="P2166" s="46">
        <f t="shared" si="241"/>
        <v>1</v>
      </c>
      <c r="R2166" s="67" t="s">
        <v>1256</v>
      </c>
      <c r="S2166" s="67">
        <f>COUNTIF(Y$2:$Y$100,R2166)</f>
        <v>0</v>
      </c>
      <c r="V2166" s="67">
        <f t="shared" si="242"/>
        <v>0</v>
      </c>
      <c r="X2166"/>
      <c r="Y2166" s="67" t="str">
        <f t="shared" si="246"/>
        <v xml:space="preserve"> </v>
      </c>
      <c r="AB2166" t="s">
        <v>90</v>
      </c>
      <c r="AC2166" s="46">
        <v>2644</v>
      </c>
      <c r="AD2166" s="46">
        <v>35</v>
      </c>
      <c r="AE2166" s="46">
        <v>35.1</v>
      </c>
      <c r="AF2166" s="46">
        <v>119</v>
      </c>
      <c r="AH2166" s="70" t="str">
        <f t="shared" si="243"/>
        <v/>
      </c>
      <c r="AI2166" s="70" t="str">
        <f t="shared" si="244"/>
        <v/>
      </c>
      <c r="AJ2166" s="70" t="str">
        <f t="shared" si="245"/>
        <v>X</v>
      </c>
      <c r="AK2166" s="70" t="str" cm="1">
        <f t="array" ref="AK2166">_xlfn.IFS(AH2166&lt;&gt;"","1",AI2166&lt;&gt;"","2",AJ2166&lt;&gt;"","3")</f>
        <v>3</v>
      </c>
    </row>
    <row r="2167" spans="1:37" x14ac:dyDescent="0.25">
      <c r="A2167" t="s">
        <v>612</v>
      </c>
      <c r="B2167" t="s">
        <v>496</v>
      </c>
      <c r="C2167" s="67" t="str">
        <f t="shared" si="240"/>
        <v>Josie Gennerman</v>
      </c>
      <c r="D2167" s="71" t="str" cm="1">
        <f t="array" ref="D2167">_xlfn.IFS(AK2167="1",CONCATENATE(C2167,"Regional"),AK2167="2",CONCATENATE(C2167,"Sectional"),AK2167="3",CONCATENATE(C2167,COUNTIF($C$1:C2167,C2167)))</f>
        <v>Josie Gennerman4</v>
      </c>
      <c r="E2167" s="66">
        <v>45161.333333333336</v>
      </c>
      <c r="F2167" t="s">
        <v>2590</v>
      </c>
      <c r="G2167" s="46">
        <v>10</v>
      </c>
      <c r="H2167" s="46">
        <v>55</v>
      </c>
      <c r="I2167" s="46">
        <v>7</v>
      </c>
      <c r="J2167" t="s">
        <v>162</v>
      </c>
      <c r="K2167" t="s">
        <v>90</v>
      </c>
      <c r="L2167" s="46">
        <v>2644</v>
      </c>
      <c r="M2167" s="46">
        <v>35</v>
      </c>
      <c r="N2167" s="46">
        <v>35.1</v>
      </c>
      <c r="O2167" s="46">
        <v>119</v>
      </c>
      <c r="P2167" s="46">
        <f t="shared" si="241"/>
        <v>1</v>
      </c>
      <c r="R2167" s="67" t="s">
        <v>1254</v>
      </c>
      <c r="S2167" s="67">
        <f>COUNTIF(Y$2:$Y$100,R2167)</f>
        <v>0</v>
      </c>
      <c r="V2167" s="67">
        <f t="shared" si="242"/>
        <v>0</v>
      </c>
      <c r="X2167"/>
      <c r="Y2167" s="67" t="str">
        <f t="shared" si="246"/>
        <v xml:space="preserve"> </v>
      </c>
      <c r="AB2167" t="s">
        <v>90</v>
      </c>
      <c r="AC2167" s="46">
        <v>2644</v>
      </c>
      <c r="AD2167" s="46">
        <v>35</v>
      </c>
      <c r="AE2167" s="46">
        <v>35.1</v>
      </c>
      <c r="AF2167" s="46">
        <v>119</v>
      </c>
      <c r="AH2167" s="70" t="str">
        <f t="shared" si="243"/>
        <v/>
      </c>
      <c r="AI2167" s="70" t="str">
        <f t="shared" si="244"/>
        <v/>
      </c>
      <c r="AJ2167" s="70" t="str">
        <f t="shared" si="245"/>
        <v>X</v>
      </c>
      <c r="AK2167" s="70" t="str" cm="1">
        <f t="array" ref="AK2167">_xlfn.IFS(AH2167&lt;&gt;"","1",AI2167&lt;&gt;"","2",AJ2167&lt;&gt;"","3")</f>
        <v>3</v>
      </c>
    </row>
    <row r="2168" spans="1:37" x14ac:dyDescent="0.25">
      <c r="A2168" t="s">
        <v>1042</v>
      </c>
      <c r="B2168" t="s">
        <v>313</v>
      </c>
      <c r="C2168" s="67" t="str">
        <f t="shared" si="240"/>
        <v>Avery Ferguson</v>
      </c>
      <c r="D2168" s="71" t="str" cm="1">
        <f t="array" ref="D2168">_xlfn.IFS(AK2168="1",CONCATENATE(C2168,"Regional"),AK2168="2",CONCATENATE(C2168,"Sectional"),AK2168="3",CONCATENATE(C2168,COUNTIF($C$1:C2168,C2168)))</f>
        <v>Avery Ferguson4</v>
      </c>
      <c r="E2168" s="66">
        <v>45161.333333333336</v>
      </c>
      <c r="F2168" t="s">
        <v>2590</v>
      </c>
      <c r="G2168" s="46">
        <v>10</v>
      </c>
      <c r="H2168" s="46">
        <v>55</v>
      </c>
      <c r="I2168" s="46">
        <v>7</v>
      </c>
      <c r="J2168" t="s">
        <v>162</v>
      </c>
      <c r="K2168" t="s">
        <v>90</v>
      </c>
      <c r="L2168" s="46">
        <v>2644</v>
      </c>
      <c r="M2168" s="46">
        <v>35</v>
      </c>
      <c r="N2168" s="46">
        <v>35.1</v>
      </c>
      <c r="O2168" s="46">
        <v>119</v>
      </c>
      <c r="P2168" s="46">
        <f t="shared" si="241"/>
        <v>1</v>
      </c>
      <c r="R2168" s="67" t="s">
        <v>1534</v>
      </c>
      <c r="S2168" s="67">
        <f>COUNTIF(Y$2:$Y$100,R2168)</f>
        <v>0</v>
      </c>
      <c r="V2168" s="67">
        <f t="shared" si="242"/>
        <v>0</v>
      </c>
      <c r="X2168"/>
      <c r="Y2168" s="67" t="str">
        <f t="shared" ref="Y2168:Y2177" si="247">CONCATENATE(W2168," ",X2168)</f>
        <v xml:space="preserve"> </v>
      </c>
      <c r="AB2168" t="s">
        <v>90</v>
      </c>
      <c r="AC2168" s="46">
        <v>2644</v>
      </c>
      <c r="AD2168" s="46">
        <v>35</v>
      </c>
      <c r="AE2168" s="46">
        <v>35.1</v>
      </c>
      <c r="AF2168" s="46">
        <v>119</v>
      </c>
      <c r="AH2168" s="70" t="str">
        <f t="shared" si="243"/>
        <v/>
      </c>
      <c r="AI2168" s="70" t="str">
        <f t="shared" si="244"/>
        <v/>
      </c>
      <c r="AJ2168" s="70" t="str">
        <f t="shared" si="245"/>
        <v>X</v>
      </c>
      <c r="AK2168" s="70" t="str" cm="1">
        <f t="array" ref="AK2168">_xlfn.IFS(AH2168&lt;&gt;"","1",AI2168&lt;&gt;"","2",AJ2168&lt;&gt;"","3")</f>
        <v>3</v>
      </c>
    </row>
    <row r="2169" spans="1:37" x14ac:dyDescent="0.25">
      <c r="A2169" t="s">
        <v>1800</v>
      </c>
      <c r="B2169" t="s">
        <v>1801</v>
      </c>
      <c r="C2169" s="67" t="str">
        <f t="shared" si="240"/>
        <v>Holly Morehart</v>
      </c>
      <c r="D2169" s="71" t="str" cm="1">
        <f t="array" ref="D2169">_xlfn.IFS(AK2169="1",CONCATENATE(C2169,"Regional"),AK2169="2",CONCATENATE(C2169,"Sectional"),AK2169="3",CONCATENATE(C2169,COUNTIF($C$1:C2169,C2169)))</f>
        <v>Holly Morehart3</v>
      </c>
      <c r="E2169" s="66">
        <v>45161.333333333336</v>
      </c>
      <c r="F2169" t="s">
        <v>2590</v>
      </c>
      <c r="G2169" s="46">
        <v>10</v>
      </c>
      <c r="H2169" s="46">
        <v>56</v>
      </c>
      <c r="I2169" s="46">
        <v>9</v>
      </c>
      <c r="J2169" t="s">
        <v>162</v>
      </c>
      <c r="K2169" t="s">
        <v>90</v>
      </c>
      <c r="L2169" s="46">
        <v>2644</v>
      </c>
      <c r="M2169" s="46">
        <v>35</v>
      </c>
      <c r="N2169" s="46">
        <v>35.1</v>
      </c>
      <c r="O2169" s="46">
        <v>119</v>
      </c>
      <c r="P2169" s="46">
        <f t="shared" si="241"/>
        <v>1</v>
      </c>
      <c r="R2169" s="67" t="s">
        <v>2804</v>
      </c>
      <c r="S2169" s="67">
        <f>COUNTIF(Y$2:$Y$100,R2169)</f>
        <v>0</v>
      </c>
      <c r="V2169" s="67">
        <f t="shared" si="242"/>
        <v>0</v>
      </c>
      <c r="X2169"/>
      <c r="Y2169" s="67" t="str">
        <f t="shared" si="247"/>
        <v xml:space="preserve"> </v>
      </c>
      <c r="AB2169" t="s">
        <v>90</v>
      </c>
      <c r="AC2169" s="46">
        <v>2644</v>
      </c>
      <c r="AD2169" s="46">
        <v>35</v>
      </c>
      <c r="AE2169" s="46">
        <v>35.1</v>
      </c>
      <c r="AF2169" s="46">
        <v>119</v>
      </c>
      <c r="AH2169" s="70" t="str">
        <f t="shared" si="243"/>
        <v/>
      </c>
      <c r="AI2169" s="70" t="str">
        <f t="shared" si="244"/>
        <v/>
      </c>
      <c r="AJ2169" s="70" t="str">
        <f t="shared" si="245"/>
        <v>X</v>
      </c>
      <c r="AK2169" s="70" t="str" cm="1">
        <f t="array" ref="AK2169">_xlfn.IFS(AH2169&lt;&gt;"","1",AI2169&lt;&gt;"","2",AJ2169&lt;&gt;"","3")</f>
        <v>3</v>
      </c>
    </row>
    <row r="2170" spans="1:37" x14ac:dyDescent="0.25">
      <c r="A2170" t="s">
        <v>405</v>
      </c>
      <c r="B2170" t="s">
        <v>362</v>
      </c>
      <c r="C2170" s="67" t="str">
        <f t="shared" si="240"/>
        <v>Emma Steinke</v>
      </c>
      <c r="D2170" s="71" t="str" cm="1">
        <f t="array" ref="D2170">_xlfn.IFS(AK2170="1",CONCATENATE(C2170,"Regional"),AK2170="2",CONCATENATE(C2170,"Sectional"),AK2170="3",CONCATENATE(C2170,COUNTIF($C$1:C2170,C2170)))</f>
        <v>Emma Steinke3</v>
      </c>
      <c r="E2170" s="66">
        <v>45161.333333333336</v>
      </c>
      <c r="F2170" t="s">
        <v>2590</v>
      </c>
      <c r="G2170" s="46">
        <v>10</v>
      </c>
      <c r="H2170" s="46">
        <v>62</v>
      </c>
      <c r="I2170" s="46">
        <v>10</v>
      </c>
      <c r="J2170" t="s">
        <v>162</v>
      </c>
      <c r="K2170" t="s">
        <v>90</v>
      </c>
      <c r="L2170" s="46">
        <v>2644</v>
      </c>
      <c r="M2170" s="46">
        <v>35</v>
      </c>
      <c r="N2170" s="46">
        <v>35.1</v>
      </c>
      <c r="O2170" s="46">
        <v>119</v>
      </c>
      <c r="P2170" s="46">
        <f t="shared" si="241"/>
        <v>1</v>
      </c>
      <c r="R2170" s="67" t="s">
        <v>1136</v>
      </c>
      <c r="S2170" s="67">
        <f>COUNTIF(Y$2:$Y$100,R2170)</f>
        <v>0</v>
      </c>
      <c r="V2170" s="67">
        <f t="shared" si="242"/>
        <v>0</v>
      </c>
      <c r="X2170"/>
      <c r="Y2170" s="67" t="str">
        <f t="shared" si="247"/>
        <v xml:space="preserve"> </v>
      </c>
      <c r="AB2170" t="s">
        <v>90</v>
      </c>
      <c r="AC2170" s="46">
        <v>2644</v>
      </c>
      <c r="AD2170" s="46">
        <v>35</v>
      </c>
      <c r="AE2170" s="46">
        <v>35.1</v>
      </c>
      <c r="AF2170" s="46">
        <v>119</v>
      </c>
      <c r="AH2170" s="70" t="str">
        <f t="shared" si="243"/>
        <v/>
      </c>
      <c r="AI2170" s="70" t="str">
        <f t="shared" si="244"/>
        <v/>
      </c>
      <c r="AJ2170" s="70" t="str">
        <f t="shared" si="245"/>
        <v>X</v>
      </c>
      <c r="AK2170" s="70" t="str" cm="1">
        <f t="array" ref="AK2170">_xlfn.IFS(AH2170&lt;&gt;"","1",AI2170&lt;&gt;"","2",AJ2170&lt;&gt;"","3")</f>
        <v>3</v>
      </c>
    </row>
    <row r="2171" spans="1:37" x14ac:dyDescent="0.25">
      <c r="A2171" t="s">
        <v>262</v>
      </c>
      <c r="B2171" t="s">
        <v>490</v>
      </c>
      <c r="C2171" s="67" t="str">
        <f t="shared" si="240"/>
        <v>Ellie Hanson</v>
      </c>
      <c r="D2171" s="71" t="str" cm="1">
        <f t="array" ref="D2171">_xlfn.IFS(AK2171="1",CONCATENATE(C2171,"Regional"),AK2171="2",CONCATENATE(C2171,"Sectional"),AK2171="3",CONCATENATE(C2171,COUNTIF($C$1:C2171,C2171)))</f>
        <v>Ellie Hanson3</v>
      </c>
      <c r="E2171" s="66">
        <v>45161.333333333336</v>
      </c>
      <c r="F2171" t="s">
        <v>2607</v>
      </c>
      <c r="G2171" s="46">
        <v>7</v>
      </c>
      <c r="H2171" s="46">
        <v>49</v>
      </c>
      <c r="I2171" s="46">
        <v>1</v>
      </c>
      <c r="J2171" t="s">
        <v>2437</v>
      </c>
      <c r="K2171" t="s">
        <v>83</v>
      </c>
      <c r="L2171" s="46">
        <v>2946</v>
      </c>
      <c r="M2171" s="46">
        <v>35</v>
      </c>
      <c r="N2171" s="46">
        <v>35</v>
      </c>
      <c r="O2171" s="46">
        <v>113</v>
      </c>
      <c r="P2171" s="46">
        <f t="shared" si="241"/>
        <v>1</v>
      </c>
      <c r="R2171" s="67" t="s">
        <v>3547</v>
      </c>
      <c r="S2171" s="67">
        <f>COUNTIF(Y$2:$Y$100,R2171)</f>
        <v>0</v>
      </c>
      <c r="V2171" s="67">
        <f t="shared" si="242"/>
        <v>0</v>
      </c>
      <c r="X2171"/>
      <c r="Y2171" s="67" t="str">
        <f t="shared" si="247"/>
        <v xml:space="preserve"> </v>
      </c>
      <c r="AB2171" t="s">
        <v>83</v>
      </c>
      <c r="AC2171" s="46">
        <v>2946</v>
      </c>
      <c r="AD2171" s="46">
        <v>35</v>
      </c>
      <c r="AE2171" s="46">
        <v>35</v>
      </c>
      <c r="AF2171" s="46">
        <v>113</v>
      </c>
      <c r="AH2171" s="70" t="str">
        <f t="shared" si="243"/>
        <v/>
      </c>
      <c r="AI2171" s="70" t="str">
        <f t="shared" si="244"/>
        <v/>
      </c>
      <c r="AJ2171" s="70" t="str">
        <f t="shared" si="245"/>
        <v>X</v>
      </c>
      <c r="AK2171" s="70" t="str" cm="1">
        <f t="array" ref="AK2171">_xlfn.IFS(AH2171&lt;&gt;"","1",AI2171&lt;&gt;"","2",AJ2171&lt;&gt;"","3")</f>
        <v>3</v>
      </c>
    </row>
    <row r="2172" spans="1:37" x14ac:dyDescent="0.25">
      <c r="A2172" t="s">
        <v>1075</v>
      </c>
      <c r="B2172" t="s">
        <v>1076</v>
      </c>
      <c r="C2172" s="67" t="str">
        <f t="shared" si="240"/>
        <v>Katrina Stanger</v>
      </c>
      <c r="D2172" s="71" t="str" cm="1">
        <f t="array" ref="D2172">_xlfn.IFS(AK2172="1",CONCATENATE(C2172,"Regional"),AK2172="2",CONCATENATE(C2172,"Sectional"),AK2172="3",CONCATENATE(C2172,COUNTIF($C$1:C2172,C2172)))</f>
        <v>Katrina Stanger4</v>
      </c>
      <c r="E2172" s="66">
        <v>45161.333333333336</v>
      </c>
      <c r="F2172" t="s">
        <v>2607</v>
      </c>
      <c r="G2172" s="46">
        <v>7</v>
      </c>
      <c r="H2172" s="46">
        <v>51</v>
      </c>
      <c r="I2172" s="46">
        <v>2</v>
      </c>
      <c r="J2172" t="s">
        <v>2437</v>
      </c>
      <c r="K2172" t="s">
        <v>83</v>
      </c>
      <c r="L2172" s="46">
        <v>2946</v>
      </c>
      <c r="M2172" s="46">
        <v>35</v>
      </c>
      <c r="N2172" s="46">
        <v>35</v>
      </c>
      <c r="O2172" s="46">
        <v>113</v>
      </c>
      <c r="P2172" s="46">
        <f t="shared" si="241"/>
        <v>1</v>
      </c>
      <c r="R2172" s="67" t="s">
        <v>1559</v>
      </c>
      <c r="S2172" s="67">
        <f>COUNTIF(Y$2:$Y$100,R2172)</f>
        <v>0</v>
      </c>
      <c r="V2172" s="67">
        <f t="shared" si="242"/>
        <v>0</v>
      </c>
      <c r="X2172"/>
      <c r="Y2172" s="67" t="str">
        <f t="shared" si="247"/>
        <v xml:space="preserve"> </v>
      </c>
      <c r="AB2172" t="s">
        <v>83</v>
      </c>
      <c r="AC2172" s="46">
        <v>2946</v>
      </c>
      <c r="AD2172" s="46">
        <v>35</v>
      </c>
      <c r="AE2172" s="46">
        <v>35</v>
      </c>
      <c r="AF2172" s="46">
        <v>113</v>
      </c>
      <c r="AH2172" s="70" t="str">
        <f t="shared" si="243"/>
        <v/>
      </c>
      <c r="AI2172" s="70" t="str">
        <f t="shared" si="244"/>
        <v/>
      </c>
      <c r="AJ2172" s="70" t="str">
        <f t="shared" si="245"/>
        <v>X</v>
      </c>
      <c r="AK2172" s="70" t="str" cm="1">
        <f t="array" ref="AK2172">_xlfn.IFS(AH2172&lt;&gt;"","1",AI2172&lt;&gt;"","2",AJ2172&lt;&gt;"","3")</f>
        <v>3</v>
      </c>
    </row>
    <row r="2173" spans="1:37" x14ac:dyDescent="0.25">
      <c r="A2173" t="s">
        <v>1070</v>
      </c>
      <c r="B2173" t="s">
        <v>764</v>
      </c>
      <c r="C2173" s="67" t="str">
        <f t="shared" si="240"/>
        <v>Anneke Hoegen</v>
      </c>
      <c r="D2173" s="71" t="str" cm="1">
        <f t="array" ref="D2173">_xlfn.IFS(AK2173="1",CONCATENATE(C2173,"Regional"),AK2173="2",CONCATENATE(C2173,"Sectional"),AK2173="3",CONCATENATE(C2173,COUNTIF($C$1:C2173,C2173)))</f>
        <v>Anneke Hoegen5</v>
      </c>
      <c r="E2173" s="66">
        <v>45161.333333333336</v>
      </c>
      <c r="F2173" t="s">
        <v>2607</v>
      </c>
      <c r="G2173" s="46">
        <v>7</v>
      </c>
      <c r="H2173" s="46">
        <v>53</v>
      </c>
      <c r="I2173" s="46">
        <v>3</v>
      </c>
      <c r="J2173" t="s">
        <v>2437</v>
      </c>
      <c r="K2173" t="s">
        <v>83</v>
      </c>
      <c r="L2173" s="46">
        <v>2946</v>
      </c>
      <c r="M2173" s="46">
        <v>35</v>
      </c>
      <c r="N2173" s="46">
        <v>35</v>
      </c>
      <c r="O2173" s="46">
        <v>113</v>
      </c>
      <c r="P2173" s="46">
        <f t="shared" si="241"/>
        <v>1</v>
      </c>
      <c r="R2173" s="67" t="s">
        <v>1555</v>
      </c>
      <c r="S2173" s="67">
        <f>COUNTIF(Y$2:$Y$100,R2173)</f>
        <v>0</v>
      </c>
      <c r="V2173" s="67">
        <f t="shared" si="242"/>
        <v>0</v>
      </c>
      <c r="X2173"/>
      <c r="Y2173" s="67" t="str">
        <f t="shared" si="247"/>
        <v xml:space="preserve"> </v>
      </c>
      <c r="AB2173" t="s">
        <v>83</v>
      </c>
      <c r="AC2173" s="46">
        <v>2946</v>
      </c>
      <c r="AD2173" s="46">
        <v>35</v>
      </c>
      <c r="AE2173" s="46">
        <v>35</v>
      </c>
      <c r="AF2173" s="46">
        <v>113</v>
      </c>
      <c r="AH2173" s="70" t="str">
        <f t="shared" si="243"/>
        <v/>
      </c>
      <c r="AI2173" s="70" t="str">
        <f t="shared" si="244"/>
        <v/>
      </c>
      <c r="AJ2173" s="70" t="str">
        <f t="shared" si="245"/>
        <v>X</v>
      </c>
      <c r="AK2173" s="70" t="str" cm="1">
        <f t="array" ref="AK2173">_xlfn.IFS(AH2173&lt;&gt;"","1",AI2173&lt;&gt;"","2",AJ2173&lt;&gt;"","3")</f>
        <v>3</v>
      </c>
    </row>
    <row r="2174" spans="1:37" x14ac:dyDescent="0.25">
      <c r="A2174" t="s">
        <v>351</v>
      </c>
      <c r="B2174" t="s">
        <v>599</v>
      </c>
      <c r="C2174" s="67" t="str">
        <f t="shared" si="240"/>
        <v>Grace Schmidt</v>
      </c>
      <c r="D2174" s="71" t="str" cm="1">
        <f t="array" ref="D2174">_xlfn.IFS(AK2174="1",CONCATENATE(C2174,"Regional"),AK2174="2",CONCATENATE(C2174,"Sectional"),AK2174="3",CONCATENATE(C2174,COUNTIF($C$1:C2174,C2174)))</f>
        <v>Grace Schmidt6</v>
      </c>
      <c r="E2174" s="66">
        <v>45161.333333333336</v>
      </c>
      <c r="F2174" t="s">
        <v>2607</v>
      </c>
      <c r="G2174" s="46">
        <v>7</v>
      </c>
      <c r="H2174" s="46">
        <v>53</v>
      </c>
      <c r="I2174" s="46">
        <v>3</v>
      </c>
      <c r="J2174" t="s">
        <v>2437</v>
      </c>
      <c r="K2174" t="s">
        <v>83</v>
      </c>
      <c r="L2174" s="46">
        <v>2946</v>
      </c>
      <c r="M2174" s="46">
        <v>35</v>
      </c>
      <c r="N2174" s="46">
        <v>35</v>
      </c>
      <c r="O2174" s="46">
        <v>113</v>
      </c>
      <c r="P2174" s="46">
        <f t="shared" si="241"/>
        <v>1</v>
      </c>
      <c r="R2174" s="67" t="s">
        <v>3051</v>
      </c>
      <c r="S2174" s="67">
        <f>COUNTIF(Y$2:$Y$100,R2174)</f>
        <v>0</v>
      </c>
      <c r="V2174" s="67">
        <f t="shared" si="242"/>
        <v>0</v>
      </c>
      <c r="X2174"/>
      <c r="Y2174" s="67" t="str">
        <f t="shared" si="247"/>
        <v xml:space="preserve"> </v>
      </c>
      <c r="AB2174" t="s">
        <v>83</v>
      </c>
      <c r="AC2174" s="46">
        <v>2946</v>
      </c>
      <c r="AD2174" s="46">
        <v>35</v>
      </c>
      <c r="AE2174" s="46">
        <v>35</v>
      </c>
      <c r="AF2174" s="46">
        <v>113</v>
      </c>
      <c r="AH2174" s="70" t="str">
        <f t="shared" si="243"/>
        <v/>
      </c>
      <c r="AI2174" s="70" t="str">
        <f t="shared" si="244"/>
        <v/>
      </c>
      <c r="AJ2174" s="70" t="str">
        <f t="shared" si="245"/>
        <v>X</v>
      </c>
      <c r="AK2174" s="70" t="str" cm="1">
        <f t="array" ref="AK2174">_xlfn.IFS(AH2174&lt;&gt;"","1",AI2174&lt;&gt;"","2",AJ2174&lt;&gt;"","3")</f>
        <v>3</v>
      </c>
    </row>
    <row r="2175" spans="1:37" x14ac:dyDescent="0.25">
      <c r="A2175" t="s">
        <v>237</v>
      </c>
      <c r="B2175" t="s">
        <v>1617</v>
      </c>
      <c r="C2175" s="67" t="str">
        <f t="shared" si="240"/>
        <v>Reagan Eberhardt</v>
      </c>
      <c r="D2175" s="71" t="str" cm="1">
        <f t="array" ref="D2175">_xlfn.IFS(AK2175="1",CONCATENATE(C2175,"Regional"),AK2175="2",CONCATENATE(C2175,"Sectional"),AK2175="3",CONCATENATE(C2175,COUNTIF($C$1:C2175,C2175)))</f>
        <v>Reagan Eberhardt6</v>
      </c>
      <c r="E2175" s="66">
        <v>45161.333333333336</v>
      </c>
      <c r="F2175" t="s">
        <v>2607</v>
      </c>
      <c r="G2175" s="46">
        <v>7</v>
      </c>
      <c r="H2175" s="46">
        <v>56</v>
      </c>
      <c r="I2175" s="46">
        <v>5</v>
      </c>
      <c r="J2175" t="s">
        <v>2437</v>
      </c>
      <c r="K2175" t="s">
        <v>83</v>
      </c>
      <c r="L2175" s="46">
        <v>2946</v>
      </c>
      <c r="M2175" s="46">
        <v>35</v>
      </c>
      <c r="N2175" s="46">
        <v>35</v>
      </c>
      <c r="O2175" s="46">
        <v>113</v>
      </c>
      <c r="P2175" s="46">
        <f t="shared" si="241"/>
        <v>1</v>
      </c>
      <c r="R2175" s="67" t="s">
        <v>3048</v>
      </c>
      <c r="S2175" s="67">
        <f>COUNTIF(Y$2:$Y$100,R2175)</f>
        <v>0</v>
      </c>
      <c r="V2175" s="67">
        <f t="shared" si="242"/>
        <v>0</v>
      </c>
      <c r="X2175"/>
      <c r="Y2175" s="67" t="str">
        <f t="shared" si="247"/>
        <v xml:space="preserve"> </v>
      </c>
      <c r="AB2175" t="s">
        <v>83</v>
      </c>
      <c r="AC2175" s="46">
        <v>2946</v>
      </c>
      <c r="AD2175" s="46">
        <v>35</v>
      </c>
      <c r="AE2175" s="46">
        <v>35</v>
      </c>
      <c r="AF2175" s="46">
        <v>113</v>
      </c>
      <c r="AH2175" s="70" t="str">
        <f t="shared" si="243"/>
        <v/>
      </c>
      <c r="AI2175" s="70" t="str">
        <f t="shared" si="244"/>
        <v/>
      </c>
      <c r="AJ2175" s="70" t="str">
        <f t="shared" si="245"/>
        <v>X</v>
      </c>
      <c r="AK2175" s="70" t="str" cm="1">
        <f t="array" ref="AK2175">_xlfn.IFS(AH2175&lt;&gt;"","1",AI2175&lt;&gt;"","2",AJ2175&lt;&gt;"","3")</f>
        <v>3</v>
      </c>
    </row>
    <row r="2176" spans="1:37" x14ac:dyDescent="0.25">
      <c r="A2176" t="s">
        <v>1069</v>
      </c>
      <c r="B2176" t="s">
        <v>330</v>
      </c>
      <c r="C2176" s="67" t="str">
        <f t="shared" si="240"/>
        <v>Maya Siddiqui</v>
      </c>
      <c r="D2176" s="71" t="str" cm="1">
        <f t="array" ref="D2176">_xlfn.IFS(AK2176="1",CONCATENATE(C2176,"Regional"),AK2176="2",CONCATENATE(C2176,"Sectional"),AK2176="3",CONCATENATE(C2176,COUNTIF($C$1:C2176,C2176)))</f>
        <v>Maya Siddiqui6</v>
      </c>
      <c r="E2176" s="66">
        <v>45161.333333333336</v>
      </c>
      <c r="F2176" t="s">
        <v>2607</v>
      </c>
      <c r="G2176" s="46">
        <v>7</v>
      </c>
      <c r="H2176" s="46">
        <v>57</v>
      </c>
      <c r="I2176" s="46">
        <v>6</v>
      </c>
      <c r="J2176" t="s">
        <v>2437</v>
      </c>
      <c r="K2176" t="s">
        <v>83</v>
      </c>
      <c r="L2176" s="46">
        <v>2946</v>
      </c>
      <c r="M2176" s="46">
        <v>35</v>
      </c>
      <c r="N2176" s="46">
        <v>35</v>
      </c>
      <c r="O2176" s="46">
        <v>113</v>
      </c>
      <c r="P2176" s="46">
        <f t="shared" si="241"/>
        <v>1</v>
      </c>
      <c r="R2176" s="67" t="s">
        <v>1554</v>
      </c>
      <c r="S2176" s="67">
        <f>COUNTIF(Y$2:$Y$100,R2176)</f>
        <v>0</v>
      </c>
      <c r="V2176" s="67">
        <f t="shared" si="242"/>
        <v>0</v>
      </c>
      <c r="X2176"/>
      <c r="Y2176" s="67" t="str">
        <f t="shared" si="247"/>
        <v xml:space="preserve"> </v>
      </c>
      <c r="AB2176" t="s">
        <v>83</v>
      </c>
      <c r="AC2176" s="46">
        <v>2946</v>
      </c>
      <c r="AD2176" s="46">
        <v>35</v>
      </c>
      <c r="AE2176" s="46">
        <v>35</v>
      </c>
      <c r="AF2176" s="46">
        <v>113</v>
      </c>
      <c r="AH2176" s="70" t="str">
        <f t="shared" si="243"/>
        <v/>
      </c>
      <c r="AI2176" s="70" t="str">
        <f t="shared" si="244"/>
        <v/>
      </c>
      <c r="AJ2176" s="70" t="str">
        <f t="shared" si="245"/>
        <v>X</v>
      </c>
      <c r="AK2176" s="70" t="str" cm="1">
        <f t="array" ref="AK2176">_xlfn.IFS(AH2176&lt;&gt;"","1",AI2176&lt;&gt;"","2",AJ2176&lt;&gt;"","3")</f>
        <v>3</v>
      </c>
    </row>
    <row r="2177" spans="1:37" x14ac:dyDescent="0.25">
      <c r="A2177" t="s">
        <v>2006</v>
      </c>
      <c r="B2177" t="s">
        <v>2007</v>
      </c>
      <c r="C2177" s="67" t="str">
        <f t="shared" si="240"/>
        <v>Breann Hillman</v>
      </c>
      <c r="D2177" s="71" t="str" cm="1">
        <f t="array" ref="D2177">_xlfn.IFS(AK2177="1",CONCATENATE(C2177,"Regional"),AK2177="2",CONCATENATE(C2177,"Sectional"),AK2177="3",CONCATENATE(C2177,COUNTIF($C$1:C2177,C2177)))</f>
        <v>Breann Hillman1</v>
      </c>
      <c r="E2177" s="66">
        <v>45161.333333333336</v>
      </c>
      <c r="F2177" t="s">
        <v>2607</v>
      </c>
      <c r="G2177" s="46">
        <v>7</v>
      </c>
      <c r="H2177" s="46">
        <v>63</v>
      </c>
      <c r="I2177" s="46">
        <v>7</v>
      </c>
      <c r="J2177" t="s">
        <v>2437</v>
      </c>
      <c r="K2177" t="s">
        <v>83</v>
      </c>
      <c r="L2177" s="46">
        <v>2946</v>
      </c>
      <c r="M2177" s="46">
        <v>35</v>
      </c>
      <c r="N2177" s="46">
        <v>35</v>
      </c>
      <c r="O2177" s="46">
        <v>113</v>
      </c>
      <c r="P2177" s="46">
        <f t="shared" si="241"/>
        <v>1</v>
      </c>
      <c r="R2177" s="67" t="s">
        <v>3019</v>
      </c>
      <c r="S2177" s="67">
        <f>COUNTIF(Y$2:$Y$100,R2177)</f>
        <v>0</v>
      </c>
      <c r="V2177" s="67">
        <f t="shared" si="242"/>
        <v>0</v>
      </c>
      <c r="X2177"/>
      <c r="Y2177" s="67" t="str">
        <f t="shared" si="247"/>
        <v xml:space="preserve"> </v>
      </c>
      <c r="AB2177" t="s">
        <v>83</v>
      </c>
      <c r="AC2177" s="46">
        <v>2946</v>
      </c>
      <c r="AD2177" s="46">
        <v>35</v>
      </c>
      <c r="AE2177" s="46">
        <v>35</v>
      </c>
      <c r="AF2177" s="46">
        <v>113</v>
      </c>
      <c r="AH2177" s="70" t="str">
        <f t="shared" si="243"/>
        <v/>
      </c>
      <c r="AI2177" s="70" t="str">
        <f t="shared" si="244"/>
        <v/>
      </c>
      <c r="AJ2177" s="70" t="str">
        <f t="shared" si="245"/>
        <v>X</v>
      </c>
      <c r="AK2177" s="70" t="str" cm="1">
        <f t="array" ref="AK2177">_xlfn.IFS(AH2177&lt;&gt;"","1",AI2177&lt;&gt;"","2",AJ2177&lt;&gt;"","3")</f>
        <v>3</v>
      </c>
    </row>
    <row r="2178" spans="1:37" x14ac:dyDescent="0.25">
      <c r="A2178" t="s">
        <v>546</v>
      </c>
      <c r="B2178" t="s">
        <v>547</v>
      </c>
      <c r="C2178" s="67" t="str">
        <f t="shared" ref="C2178:C2241" si="248">CONCATENATE(B2178," ",A2178)</f>
        <v>Maddi Fletcher</v>
      </c>
      <c r="D2178" s="71" t="str" cm="1">
        <f t="array" ref="D2178">_xlfn.IFS(AK2178="1",CONCATENATE(C2178,"Regional"),AK2178="2",CONCATENATE(C2178,"Sectional"),AK2178="3",CONCATENATE(C2178,COUNTIF($C$1:C2178,C2178)))</f>
        <v>Maddi Fletcher4</v>
      </c>
      <c r="E2178" s="66">
        <v>45161.333333333336</v>
      </c>
      <c r="F2178" t="s">
        <v>2637</v>
      </c>
      <c r="G2178" s="46">
        <v>53</v>
      </c>
      <c r="H2178" s="46">
        <v>37</v>
      </c>
      <c r="I2178" s="46">
        <v>1</v>
      </c>
      <c r="J2178" t="s">
        <v>96</v>
      </c>
      <c r="K2178" t="s">
        <v>90</v>
      </c>
      <c r="L2178" s="46">
        <v>2692</v>
      </c>
      <c r="M2178" s="46">
        <v>36</v>
      </c>
      <c r="N2178" s="46">
        <v>35.4</v>
      </c>
      <c r="O2178" s="46">
        <v>119</v>
      </c>
      <c r="P2178" s="46">
        <f t="shared" ref="P2178:P2241" si="249">IF(L2178&gt;4000,2,1)</f>
        <v>1</v>
      </c>
      <c r="R2178" s="67" t="s">
        <v>1213</v>
      </c>
      <c r="S2178" s="67">
        <f>COUNTIF(Y$2:$Y$100,R2178)</f>
        <v>0</v>
      </c>
      <c r="V2178" s="67">
        <f t="shared" ref="V2178:V2241" si="250">COUNTIF(R2178:R4801,Y2178)</f>
        <v>0</v>
      </c>
      <c r="AB2178" t="s">
        <v>90</v>
      </c>
      <c r="AC2178" s="46">
        <v>2692</v>
      </c>
      <c r="AD2178" s="46">
        <v>36</v>
      </c>
      <c r="AE2178" s="46">
        <v>35.4</v>
      </c>
      <c r="AF2178" s="46">
        <v>119</v>
      </c>
      <c r="AH2178" s="70" t="str">
        <f t="shared" ref="AH2178:AH2241" si="251">IF(ISNUMBER(SEARCH("regional",$F2178)),$F2178,"")</f>
        <v/>
      </c>
      <c r="AI2178" s="70" t="str">
        <f t="shared" ref="AI2178:AI2241" si="252">IF(ISNUMBER(SEARCH("sectional",$F2178)),$F2178,"")</f>
        <v/>
      </c>
      <c r="AJ2178" s="70" t="str">
        <f t="shared" ref="AJ2178:AJ2241" si="253">IF(AND(AH2178="",AI2178=""),"X","")</f>
        <v>X</v>
      </c>
      <c r="AK2178" s="70" t="str" cm="1">
        <f t="array" ref="AK2178">_xlfn.IFS(AH2178&lt;&gt;"","1",AI2178&lt;&gt;"","2",AJ2178&lt;&gt;"","3")</f>
        <v>3</v>
      </c>
    </row>
    <row r="2179" spans="1:37" x14ac:dyDescent="0.25">
      <c r="A2179" t="s">
        <v>549</v>
      </c>
      <c r="B2179" t="s">
        <v>550</v>
      </c>
      <c r="C2179" s="67" t="str">
        <f t="shared" si="248"/>
        <v>Karma Hasselberger</v>
      </c>
      <c r="D2179" s="71" t="str" cm="1">
        <f t="array" ref="D2179">_xlfn.IFS(AK2179="1",CONCATENATE(C2179,"Regional"),AK2179="2",CONCATENATE(C2179,"Sectional"),AK2179="3",CONCATENATE(C2179,COUNTIF($C$1:C2179,C2179)))</f>
        <v>Karma Hasselberger5</v>
      </c>
      <c r="E2179" s="66">
        <v>45161.333333333336</v>
      </c>
      <c r="F2179" t="s">
        <v>2637</v>
      </c>
      <c r="G2179" s="46">
        <v>53</v>
      </c>
      <c r="H2179" s="46">
        <v>39</v>
      </c>
      <c r="I2179" s="46">
        <v>2</v>
      </c>
      <c r="J2179" t="s">
        <v>96</v>
      </c>
      <c r="K2179" t="s">
        <v>90</v>
      </c>
      <c r="L2179" s="46">
        <v>2692</v>
      </c>
      <c r="M2179" s="46">
        <v>36</v>
      </c>
      <c r="N2179" s="46">
        <v>35.4</v>
      </c>
      <c r="O2179" s="46">
        <v>119</v>
      </c>
      <c r="P2179" s="46">
        <f t="shared" si="249"/>
        <v>1</v>
      </c>
      <c r="R2179" s="67" t="s">
        <v>1214</v>
      </c>
      <c r="S2179" s="67">
        <f>COUNTIF(Y$2:$Y$100,R2179)</f>
        <v>0</v>
      </c>
      <c r="V2179" s="67">
        <f t="shared" si="250"/>
        <v>0</v>
      </c>
      <c r="AB2179" t="s">
        <v>90</v>
      </c>
      <c r="AC2179" s="46">
        <v>2692</v>
      </c>
      <c r="AD2179" s="46">
        <v>36</v>
      </c>
      <c r="AE2179" s="46">
        <v>35.4</v>
      </c>
      <c r="AF2179" s="46">
        <v>119</v>
      </c>
      <c r="AH2179" s="70" t="str">
        <f t="shared" si="251"/>
        <v/>
      </c>
      <c r="AI2179" s="70" t="str">
        <f t="shared" si="252"/>
        <v/>
      </c>
      <c r="AJ2179" s="70" t="str">
        <f t="shared" si="253"/>
        <v>X</v>
      </c>
      <c r="AK2179" s="70" t="str" cm="1">
        <f t="array" ref="AK2179">_xlfn.IFS(AH2179&lt;&gt;"","1",AI2179&lt;&gt;"","2",AJ2179&lt;&gt;"","3")</f>
        <v>3</v>
      </c>
    </row>
    <row r="2180" spans="1:37" x14ac:dyDescent="0.25">
      <c r="A2180" t="s">
        <v>329</v>
      </c>
      <c r="B2180" t="s">
        <v>545</v>
      </c>
      <c r="C2180" s="67" t="str">
        <f t="shared" si="248"/>
        <v>Jayeanna Palm</v>
      </c>
      <c r="D2180" s="71" t="str" cm="1">
        <f t="array" ref="D2180">_xlfn.IFS(AK2180="1",CONCATENATE(C2180,"Regional"),AK2180="2",CONCATENATE(C2180,"Sectional"),AK2180="3",CONCATENATE(C2180,COUNTIF($C$1:C2180,C2180)))</f>
        <v>Jayeanna Palm6</v>
      </c>
      <c r="E2180" s="66">
        <v>45161.333333333336</v>
      </c>
      <c r="F2180" t="s">
        <v>2637</v>
      </c>
      <c r="G2180" s="46">
        <v>53</v>
      </c>
      <c r="H2180" s="46">
        <v>44</v>
      </c>
      <c r="I2180" s="46">
        <v>3</v>
      </c>
      <c r="J2180" t="s">
        <v>96</v>
      </c>
      <c r="K2180" t="s">
        <v>90</v>
      </c>
      <c r="L2180" s="46">
        <v>2692</v>
      </c>
      <c r="M2180" s="46">
        <v>36</v>
      </c>
      <c r="N2180" s="46">
        <v>35.4</v>
      </c>
      <c r="O2180" s="46">
        <v>119</v>
      </c>
      <c r="P2180" s="46">
        <f t="shared" si="249"/>
        <v>1</v>
      </c>
      <c r="R2180" s="67" t="s">
        <v>1212</v>
      </c>
      <c r="S2180" s="67">
        <f>COUNTIF(Y$2:$Y$100,R2180)</f>
        <v>0</v>
      </c>
      <c r="V2180" s="67">
        <f t="shared" si="250"/>
        <v>0</v>
      </c>
      <c r="AB2180" t="s">
        <v>90</v>
      </c>
      <c r="AC2180" s="46">
        <v>2692</v>
      </c>
      <c r="AD2180" s="46">
        <v>36</v>
      </c>
      <c r="AE2180" s="46">
        <v>35.4</v>
      </c>
      <c r="AF2180" s="46">
        <v>119</v>
      </c>
      <c r="AH2180" s="70" t="str">
        <f t="shared" si="251"/>
        <v/>
      </c>
      <c r="AI2180" s="70" t="str">
        <f t="shared" si="252"/>
        <v/>
      </c>
      <c r="AJ2180" s="70" t="str">
        <f t="shared" si="253"/>
        <v>X</v>
      </c>
      <c r="AK2180" s="70" t="str" cm="1">
        <f t="array" ref="AK2180">_xlfn.IFS(AH2180&lt;&gt;"","1",AI2180&lt;&gt;"","2",AJ2180&lt;&gt;"","3")</f>
        <v>3</v>
      </c>
    </row>
    <row r="2181" spans="1:37" x14ac:dyDescent="0.25">
      <c r="A2181" t="s">
        <v>1626</v>
      </c>
      <c r="B2181" t="s">
        <v>499</v>
      </c>
      <c r="C2181" s="67" t="str">
        <f t="shared" si="248"/>
        <v>Macy Keim</v>
      </c>
      <c r="D2181" s="71" t="str" cm="1">
        <f t="array" ref="D2181">_xlfn.IFS(AK2181="1",CONCATENATE(C2181,"Regional"),AK2181="2",CONCATENATE(C2181,"Sectional"),AK2181="3",CONCATENATE(C2181,COUNTIF($C$1:C2181,C2181)))</f>
        <v>Macy Keim6</v>
      </c>
      <c r="E2181" s="66">
        <v>45161.333333333336</v>
      </c>
      <c r="F2181" t="s">
        <v>2637</v>
      </c>
      <c r="G2181" s="46">
        <v>53</v>
      </c>
      <c r="H2181" s="46">
        <v>47</v>
      </c>
      <c r="I2181" s="46">
        <v>4</v>
      </c>
      <c r="J2181" t="s">
        <v>96</v>
      </c>
      <c r="K2181" t="s">
        <v>90</v>
      </c>
      <c r="L2181" s="46">
        <v>2692</v>
      </c>
      <c r="M2181" s="46">
        <v>36</v>
      </c>
      <c r="N2181" s="46">
        <v>35.4</v>
      </c>
      <c r="O2181" s="46">
        <v>119</v>
      </c>
      <c r="P2181" s="46">
        <f t="shared" si="249"/>
        <v>1</v>
      </c>
      <c r="R2181" s="67" t="s">
        <v>3516</v>
      </c>
      <c r="S2181" s="67">
        <f>COUNTIF(Y$2:$Y$100,R2181)</f>
        <v>0</v>
      </c>
      <c r="V2181" s="67">
        <f t="shared" si="250"/>
        <v>0</v>
      </c>
      <c r="AB2181" t="s">
        <v>90</v>
      </c>
      <c r="AC2181" s="46">
        <v>2692</v>
      </c>
      <c r="AD2181" s="46">
        <v>36</v>
      </c>
      <c r="AE2181" s="46">
        <v>35.4</v>
      </c>
      <c r="AF2181" s="46">
        <v>119</v>
      </c>
      <c r="AH2181" s="70" t="str">
        <f t="shared" si="251"/>
        <v/>
      </c>
      <c r="AI2181" s="70" t="str">
        <f t="shared" si="252"/>
        <v/>
      </c>
      <c r="AJ2181" s="70" t="str">
        <f t="shared" si="253"/>
        <v>X</v>
      </c>
      <c r="AK2181" s="70" t="str" cm="1">
        <f t="array" ref="AK2181">_xlfn.IFS(AH2181&lt;&gt;"","1",AI2181&lt;&gt;"","2",AJ2181&lt;&gt;"","3")</f>
        <v>3</v>
      </c>
    </row>
    <row r="2182" spans="1:37" x14ac:dyDescent="0.25">
      <c r="A2182" t="s">
        <v>1627</v>
      </c>
      <c r="B2182" t="s">
        <v>554</v>
      </c>
      <c r="C2182" s="67" t="str">
        <f t="shared" si="248"/>
        <v>Trinity Horstman</v>
      </c>
      <c r="D2182" s="71" t="str" cm="1">
        <f t="array" ref="D2182">_xlfn.IFS(AK2182="1",CONCATENATE(C2182,"Regional"),AK2182="2",CONCATENATE(C2182,"Sectional"),AK2182="3",CONCATENATE(C2182,COUNTIF($C$1:C2182,C2182)))</f>
        <v>Trinity Horstman5</v>
      </c>
      <c r="E2182" s="66">
        <v>45161.333333333336</v>
      </c>
      <c r="F2182" t="s">
        <v>2637</v>
      </c>
      <c r="G2182" s="46">
        <v>53</v>
      </c>
      <c r="H2182" s="46">
        <v>47</v>
      </c>
      <c r="I2182" s="46">
        <v>4</v>
      </c>
      <c r="J2182" t="s">
        <v>96</v>
      </c>
      <c r="K2182" t="s">
        <v>90</v>
      </c>
      <c r="L2182" s="46">
        <v>2692</v>
      </c>
      <c r="M2182" s="46">
        <v>36</v>
      </c>
      <c r="N2182" s="46">
        <v>35.4</v>
      </c>
      <c r="O2182" s="46">
        <v>119</v>
      </c>
      <c r="P2182" s="46">
        <f t="shared" si="249"/>
        <v>1</v>
      </c>
      <c r="R2182" s="67" t="s">
        <v>3535</v>
      </c>
      <c r="S2182" s="67">
        <f>COUNTIF(Y$2:$Y$100,R2182)</f>
        <v>0</v>
      </c>
      <c r="V2182" s="67">
        <f t="shared" si="250"/>
        <v>0</v>
      </c>
      <c r="AB2182" t="s">
        <v>90</v>
      </c>
      <c r="AC2182" s="46">
        <v>2692</v>
      </c>
      <c r="AD2182" s="46">
        <v>36</v>
      </c>
      <c r="AE2182" s="46">
        <v>35.4</v>
      </c>
      <c r="AF2182" s="46">
        <v>119</v>
      </c>
      <c r="AH2182" s="70" t="str">
        <f t="shared" si="251"/>
        <v/>
      </c>
      <c r="AI2182" s="70" t="str">
        <f t="shared" si="252"/>
        <v/>
      </c>
      <c r="AJ2182" s="70" t="str">
        <f t="shared" si="253"/>
        <v>X</v>
      </c>
      <c r="AK2182" s="70" t="str" cm="1">
        <f t="array" ref="AK2182">_xlfn.IFS(AH2182&lt;&gt;"","1",AI2182&lt;&gt;"","2",AJ2182&lt;&gt;"","3")</f>
        <v>3</v>
      </c>
    </row>
    <row r="2183" spans="1:37" x14ac:dyDescent="0.25">
      <c r="A2183" t="s">
        <v>1101</v>
      </c>
      <c r="B2183" t="s">
        <v>1018</v>
      </c>
      <c r="C2183" s="67" t="str">
        <f t="shared" si="248"/>
        <v>Hailie Knudtson</v>
      </c>
      <c r="D2183" s="71" t="str" cm="1">
        <f t="array" ref="D2183">_xlfn.IFS(AK2183="1",CONCATENATE(C2183,"Regional"),AK2183="2",CONCATENATE(C2183,"Sectional"),AK2183="3",CONCATENATE(C2183,COUNTIF($C$1:C2183,C2183)))</f>
        <v>Hailie Knudtson3</v>
      </c>
      <c r="E2183" s="66">
        <v>45161.333333333336</v>
      </c>
      <c r="F2183" t="s">
        <v>2637</v>
      </c>
      <c r="G2183" s="46">
        <v>53</v>
      </c>
      <c r="H2183" s="46">
        <v>47</v>
      </c>
      <c r="I2183" s="46">
        <v>4</v>
      </c>
      <c r="J2183" t="s">
        <v>96</v>
      </c>
      <c r="K2183" t="s">
        <v>90</v>
      </c>
      <c r="L2183" s="46">
        <v>2692</v>
      </c>
      <c r="M2183" s="46">
        <v>36</v>
      </c>
      <c r="N2183" s="46">
        <v>35.4</v>
      </c>
      <c r="O2183" s="46">
        <v>119</v>
      </c>
      <c r="P2183" s="46">
        <f t="shared" si="249"/>
        <v>1</v>
      </c>
      <c r="R2183" s="67" t="s">
        <v>3570</v>
      </c>
      <c r="S2183" s="67">
        <f>COUNTIF(Y$2:$Y$100,R2183)</f>
        <v>0</v>
      </c>
      <c r="V2183" s="67">
        <f t="shared" si="250"/>
        <v>0</v>
      </c>
      <c r="AB2183" t="s">
        <v>90</v>
      </c>
      <c r="AC2183" s="46">
        <v>2692</v>
      </c>
      <c r="AD2183" s="46">
        <v>36</v>
      </c>
      <c r="AE2183" s="46">
        <v>35.4</v>
      </c>
      <c r="AF2183" s="46">
        <v>119</v>
      </c>
      <c r="AH2183" s="70" t="str">
        <f t="shared" si="251"/>
        <v/>
      </c>
      <c r="AI2183" s="70" t="str">
        <f t="shared" si="252"/>
        <v/>
      </c>
      <c r="AJ2183" s="70" t="str">
        <f t="shared" si="253"/>
        <v>X</v>
      </c>
      <c r="AK2183" s="70" t="str" cm="1">
        <f t="array" ref="AK2183">_xlfn.IFS(AH2183&lt;&gt;"","1",AI2183&lt;&gt;"","2",AJ2183&lt;&gt;"","3")</f>
        <v>3</v>
      </c>
    </row>
    <row r="2184" spans="1:37" x14ac:dyDescent="0.25">
      <c r="A2184" t="s">
        <v>2090</v>
      </c>
      <c r="B2184" t="s">
        <v>311</v>
      </c>
      <c r="C2184" s="67" t="str">
        <f t="shared" si="248"/>
        <v>Julia McBride</v>
      </c>
      <c r="D2184" s="71" t="str" cm="1">
        <f t="array" ref="D2184">_xlfn.IFS(AK2184="1",CONCATENATE(C2184,"Regional"),AK2184="2",CONCATENATE(C2184,"Sectional"),AK2184="3",CONCATENATE(C2184,COUNTIF($C$1:C2184,C2184)))</f>
        <v>Julia McBride5</v>
      </c>
      <c r="E2184" s="66">
        <v>45161.333333333336</v>
      </c>
      <c r="F2184" t="s">
        <v>2637</v>
      </c>
      <c r="G2184" s="46">
        <v>53</v>
      </c>
      <c r="H2184" s="46">
        <v>48</v>
      </c>
      <c r="I2184" s="46">
        <v>7</v>
      </c>
      <c r="J2184" t="s">
        <v>96</v>
      </c>
      <c r="K2184" t="s">
        <v>90</v>
      </c>
      <c r="L2184" s="46">
        <v>2692</v>
      </c>
      <c r="M2184" s="46">
        <v>36</v>
      </c>
      <c r="N2184" s="46">
        <v>35.4</v>
      </c>
      <c r="O2184" s="46">
        <v>119</v>
      </c>
      <c r="P2184" s="46">
        <f t="shared" si="249"/>
        <v>1</v>
      </c>
      <c r="R2184" s="67" t="s">
        <v>3113</v>
      </c>
      <c r="S2184" s="67">
        <f>COUNTIF(Y$2:$Y$100,R2184)</f>
        <v>0</v>
      </c>
      <c r="V2184" s="67">
        <f t="shared" si="250"/>
        <v>0</v>
      </c>
      <c r="AB2184" t="s">
        <v>90</v>
      </c>
      <c r="AC2184" s="46">
        <v>2692</v>
      </c>
      <c r="AD2184" s="46">
        <v>36</v>
      </c>
      <c r="AE2184" s="46">
        <v>35.4</v>
      </c>
      <c r="AF2184" s="46">
        <v>119</v>
      </c>
      <c r="AH2184" s="70" t="str">
        <f t="shared" si="251"/>
        <v/>
      </c>
      <c r="AI2184" s="70" t="str">
        <f t="shared" si="252"/>
        <v/>
      </c>
      <c r="AJ2184" s="70" t="str">
        <f t="shared" si="253"/>
        <v>X</v>
      </c>
      <c r="AK2184" s="70" t="str" cm="1">
        <f t="array" ref="AK2184">_xlfn.IFS(AH2184&lt;&gt;"","1",AI2184&lt;&gt;"","2",AJ2184&lt;&gt;"","3")</f>
        <v>3</v>
      </c>
    </row>
    <row r="2185" spans="1:37" x14ac:dyDescent="0.25">
      <c r="A2185" t="s">
        <v>3400</v>
      </c>
      <c r="B2185" t="s">
        <v>2708</v>
      </c>
      <c r="C2185" s="67" t="str">
        <f t="shared" si="248"/>
        <v>Cadence Scholze</v>
      </c>
      <c r="D2185" s="71" t="str" cm="1">
        <f t="array" ref="D2185">_xlfn.IFS(AK2185="1",CONCATENATE(C2185,"Regional"),AK2185="2",CONCATENATE(C2185,"Sectional"),AK2185="3",CONCATENATE(C2185,COUNTIF($C$1:C2185,C2185)))</f>
        <v>Cadence Scholze5</v>
      </c>
      <c r="E2185" s="66">
        <v>45161.333333333336</v>
      </c>
      <c r="F2185" t="s">
        <v>2637</v>
      </c>
      <c r="G2185" s="46">
        <v>53</v>
      </c>
      <c r="H2185" s="46">
        <v>48</v>
      </c>
      <c r="I2185" s="46">
        <v>7</v>
      </c>
      <c r="J2185" t="s">
        <v>96</v>
      </c>
      <c r="K2185" t="s">
        <v>90</v>
      </c>
      <c r="L2185" s="46">
        <v>2692</v>
      </c>
      <c r="M2185" s="46">
        <v>36</v>
      </c>
      <c r="N2185" s="46">
        <v>35.4</v>
      </c>
      <c r="O2185" s="46">
        <v>119</v>
      </c>
      <c r="P2185" s="46">
        <f t="shared" si="249"/>
        <v>1</v>
      </c>
      <c r="R2185" s="67" t="s">
        <v>3536</v>
      </c>
      <c r="S2185" s="67">
        <f>COUNTIF(Y$2:$Y$100,R2185)</f>
        <v>0</v>
      </c>
      <c r="V2185" s="67">
        <f t="shared" si="250"/>
        <v>0</v>
      </c>
      <c r="AB2185" t="s">
        <v>90</v>
      </c>
      <c r="AC2185" s="46">
        <v>2692</v>
      </c>
      <c r="AD2185" s="46">
        <v>36</v>
      </c>
      <c r="AE2185" s="46">
        <v>35.4</v>
      </c>
      <c r="AF2185" s="46">
        <v>119</v>
      </c>
      <c r="AH2185" s="70" t="str">
        <f t="shared" si="251"/>
        <v/>
      </c>
      <c r="AI2185" s="70" t="str">
        <f t="shared" si="252"/>
        <v/>
      </c>
      <c r="AJ2185" s="70" t="str">
        <f t="shared" si="253"/>
        <v>X</v>
      </c>
      <c r="AK2185" s="70" t="str" cm="1">
        <f t="array" ref="AK2185">_xlfn.IFS(AH2185&lt;&gt;"","1",AI2185&lt;&gt;"","2",AJ2185&lt;&gt;"","3")</f>
        <v>3</v>
      </c>
    </row>
    <row r="2186" spans="1:37" x14ac:dyDescent="0.25">
      <c r="A2186" t="s">
        <v>556</v>
      </c>
      <c r="B2186" t="s">
        <v>226</v>
      </c>
      <c r="C2186" s="67" t="str">
        <f t="shared" si="248"/>
        <v>Siena Folkers</v>
      </c>
      <c r="D2186" s="71" t="str" cm="1">
        <f t="array" ref="D2186">_xlfn.IFS(AK2186="1",CONCATENATE(C2186,"Regional"),AK2186="2",CONCATENATE(C2186,"Sectional"),AK2186="3",CONCATENATE(C2186,COUNTIF($C$1:C2186,C2186)))</f>
        <v>Siena Folkers4</v>
      </c>
      <c r="E2186" s="66">
        <v>45161.333333333336</v>
      </c>
      <c r="F2186" t="s">
        <v>2637</v>
      </c>
      <c r="G2186" s="46">
        <v>53</v>
      </c>
      <c r="H2186" s="46">
        <v>49</v>
      </c>
      <c r="I2186" s="46">
        <v>9</v>
      </c>
      <c r="J2186" t="s">
        <v>96</v>
      </c>
      <c r="K2186" t="s">
        <v>90</v>
      </c>
      <c r="L2186" s="46">
        <v>2692</v>
      </c>
      <c r="M2186" s="46">
        <v>36</v>
      </c>
      <c r="N2186" s="46">
        <v>35.4</v>
      </c>
      <c r="O2186" s="46">
        <v>119</v>
      </c>
      <c r="P2186" s="46">
        <f t="shared" si="249"/>
        <v>1</v>
      </c>
      <c r="R2186" s="67" t="s">
        <v>1218</v>
      </c>
      <c r="S2186" s="67">
        <f>COUNTIF(Y$2:$Y$100,R2186)</f>
        <v>0</v>
      </c>
      <c r="V2186" s="67">
        <f t="shared" si="250"/>
        <v>0</v>
      </c>
      <c r="AB2186" t="s">
        <v>90</v>
      </c>
      <c r="AC2186" s="46">
        <v>2692</v>
      </c>
      <c r="AD2186" s="46">
        <v>36</v>
      </c>
      <c r="AE2186" s="46">
        <v>35.4</v>
      </c>
      <c r="AF2186" s="46">
        <v>119</v>
      </c>
      <c r="AH2186" s="70" t="str">
        <f t="shared" si="251"/>
        <v/>
      </c>
      <c r="AI2186" s="70" t="str">
        <f t="shared" si="252"/>
        <v/>
      </c>
      <c r="AJ2186" s="70" t="str">
        <f t="shared" si="253"/>
        <v>X</v>
      </c>
      <c r="AK2186" s="70" t="str" cm="1">
        <f t="array" ref="AK2186">_xlfn.IFS(AH2186&lt;&gt;"","1",AI2186&lt;&gt;"","2",AJ2186&lt;&gt;"","3")</f>
        <v>3</v>
      </c>
    </row>
    <row r="2187" spans="1:37" x14ac:dyDescent="0.25">
      <c r="A2187" t="s">
        <v>1930</v>
      </c>
      <c r="B2187" t="s">
        <v>348</v>
      </c>
      <c r="C2187" s="67" t="str">
        <f t="shared" si="248"/>
        <v>Camryn Eirschele</v>
      </c>
      <c r="D2187" s="71" t="str" cm="1">
        <f t="array" ref="D2187">_xlfn.IFS(AK2187="1",CONCATENATE(C2187,"Regional"),AK2187="2",CONCATENATE(C2187,"Sectional"),AK2187="3",CONCATENATE(C2187,COUNTIF($C$1:C2187,C2187)))</f>
        <v>Camryn Eirschele5</v>
      </c>
      <c r="E2187" s="66">
        <v>45161.333333333336</v>
      </c>
      <c r="F2187" t="s">
        <v>2637</v>
      </c>
      <c r="G2187" s="46">
        <v>53</v>
      </c>
      <c r="H2187" s="46">
        <v>50</v>
      </c>
      <c r="I2187" s="46">
        <v>10</v>
      </c>
      <c r="J2187" t="s">
        <v>96</v>
      </c>
      <c r="K2187" t="s">
        <v>90</v>
      </c>
      <c r="L2187" s="46">
        <v>2692</v>
      </c>
      <c r="M2187" s="46">
        <v>36</v>
      </c>
      <c r="N2187" s="46">
        <v>35.4</v>
      </c>
      <c r="O2187" s="46">
        <v>119</v>
      </c>
      <c r="P2187" s="46">
        <f t="shared" si="249"/>
        <v>1</v>
      </c>
      <c r="R2187" s="67" t="s">
        <v>2945</v>
      </c>
      <c r="S2187" s="67">
        <f>COUNTIF(Y$2:$Y$100,R2187)</f>
        <v>0</v>
      </c>
      <c r="V2187" s="67">
        <f t="shared" si="250"/>
        <v>0</v>
      </c>
      <c r="AB2187" t="s">
        <v>90</v>
      </c>
      <c r="AC2187" s="46">
        <v>2692</v>
      </c>
      <c r="AD2187" s="46">
        <v>36</v>
      </c>
      <c r="AE2187" s="46">
        <v>35.4</v>
      </c>
      <c r="AF2187" s="46">
        <v>119</v>
      </c>
      <c r="AH2187" s="70" t="str">
        <f t="shared" si="251"/>
        <v/>
      </c>
      <c r="AI2187" s="70" t="str">
        <f t="shared" si="252"/>
        <v/>
      </c>
      <c r="AJ2187" s="70" t="str">
        <f t="shared" si="253"/>
        <v>X</v>
      </c>
      <c r="AK2187" s="70" t="str" cm="1">
        <f t="array" ref="AK2187">_xlfn.IFS(AH2187&lt;&gt;"","1",AI2187&lt;&gt;"","2",AJ2187&lt;&gt;"","3")</f>
        <v>3</v>
      </c>
    </row>
    <row r="2188" spans="1:37" x14ac:dyDescent="0.25">
      <c r="A2188" t="s">
        <v>310</v>
      </c>
      <c r="B2188" t="s">
        <v>772</v>
      </c>
      <c r="C2188" s="67" t="str">
        <f t="shared" si="248"/>
        <v>Alexa Miller</v>
      </c>
      <c r="D2188" s="71" t="str" cm="1">
        <f t="array" ref="D2188">_xlfn.IFS(AK2188="1",CONCATENATE(C2188,"Regional"),AK2188="2",CONCATENATE(C2188,"Sectional"),AK2188="3",CONCATENATE(C2188,COUNTIF($C$1:C2188,C2188)))</f>
        <v>Alexa Miller5</v>
      </c>
      <c r="E2188" s="66">
        <v>45161.333333333336</v>
      </c>
      <c r="F2188" t="s">
        <v>2637</v>
      </c>
      <c r="G2188" s="46">
        <v>53</v>
      </c>
      <c r="H2188" s="46">
        <v>50</v>
      </c>
      <c r="I2188" s="46">
        <v>10</v>
      </c>
      <c r="J2188" t="s">
        <v>96</v>
      </c>
      <c r="K2188" t="s">
        <v>90</v>
      </c>
      <c r="L2188" s="46">
        <v>2692</v>
      </c>
      <c r="M2188" s="46">
        <v>36</v>
      </c>
      <c r="N2188" s="46">
        <v>35.4</v>
      </c>
      <c r="O2188" s="46">
        <v>119</v>
      </c>
      <c r="P2188" s="46">
        <f t="shared" si="249"/>
        <v>1</v>
      </c>
      <c r="R2188" s="67" t="s">
        <v>1571</v>
      </c>
      <c r="S2188" s="67">
        <f>COUNTIF(Y$2:$Y$100,R2188)</f>
        <v>0</v>
      </c>
      <c r="V2188" s="67">
        <f t="shared" si="250"/>
        <v>0</v>
      </c>
      <c r="AB2188" t="s">
        <v>90</v>
      </c>
      <c r="AC2188" s="46">
        <v>2692</v>
      </c>
      <c r="AD2188" s="46">
        <v>36</v>
      </c>
      <c r="AE2188" s="46">
        <v>35.4</v>
      </c>
      <c r="AF2188" s="46">
        <v>119</v>
      </c>
      <c r="AH2188" s="70" t="str">
        <f t="shared" si="251"/>
        <v/>
      </c>
      <c r="AI2188" s="70" t="str">
        <f t="shared" si="252"/>
        <v/>
      </c>
      <c r="AJ2188" s="70" t="str">
        <f t="shared" si="253"/>
        <v>X</v>
      </c>
      <c r="AK2188" s="70" t="str" cm="1">
        <f t="array" ref="AK2188">_xlfn.IFS(AH2188&lt;&gt;"","1",AI2188&lt;&gt;"","2",AJ2188&lt;&gt;"","3")</f>
        <v>3</v>
      </c>
    </row>
    <row r="2189" spans="1:37" x14ac:dyDescent="0.25">
      <c r="A2189" t="s">
        <v>1692</v>
      </c>
      <c r="B2189" t="s">
        <v>535</v>
      </c>
      <c r="C2189" s="67" t="str">
        <f t="shared" si="248"/>
        <v>Rachel Ewers</v>
      </c>
      <c r="D2189" s="71" t="str" cm="1">
        <f t="array" ref="D2189">_xlfn.IFS(AK2189="1",CONCATENATE(C2189,"Regional"),AK2189="2",CONCATENATE(C2189,"Sectional"),AK2189="3",CONCATENATE(C2189,COUNTIF($C$1:C2189,C2189)))</f>
        <v>Rachel Ewers5</v>
      </c>
      <c r="E2189" s="66">
        <v>45161.333333333336</v>
      </c>
      <c r="F2189" t="s">
        <v>2637</v>
      </c>
      <c r="G2189" s="46">
        <v>53</v>
      </c>
      <c r="H2189" s="46">
        <v>50</v>
      </c>
      <c r="I2189" s="46">
        <v>10</v>
      </c>
      <c r="J2189" t="s">
        <v>96</v>
      </c>
      <c r="K2189" t="s">
        <v>90</v>
      </c>
      <c r="L2189" s="46">
        <v>2692</v>
      </c>
      <c r="M2189" s="46">
        <v>36</v>
      </c>
      <c r="N2189" s="46">
        <v>35.4</v>
      </c>
      <c r="O2189" s="46">
        <v>119</v>
      </c>
      <c r="P2189" s="46">
        <f t="shared" si="249"/>
        <v>1</v>
      </c>
      <c r="R2189" s="67" t="s">
        <v>2950</v>
      </c>
      <c r="S2189" s="67">
        <f>COUNTIF(Y$2:$Y$100,R2189)</f>
        <v>0</v>
      </c>
      <c r="V2189" s="67">
        <f t="shared" si="250"/>
        <v>0</v>
      </c>
      <c r="AB2189" t="s">
        <v>90</v>
      </c>
      <c r="AC2189" s="46">
        <v>2692</v>
      </c>
      <c r="AD2189" s="46">
        <v>36</v>
      </c>
      <c r="AE2189" s="46">
        <v>35.4</v>
      </c>
      <c r="AF2189" s="46">
        <v>119</v>
      </c>
      <c r="AH2189" s="70" t="str">
        <f t="shared" si="251"/>
        <v/>
      </c>
      <c r="AI2189" s="70" t="str">
        <f t="shared" si="252"/>
        <v/>
      </c>
      <c r="AJ2189" s="70" t="str">
        <f t="shared" si="253"/>
        <v>X</v>
      </c>
      <c r="AK2189" s="70" t="str" cm="1">
        <f t="array" ref="AK2189">_xlfn.IFS(AH2189&lt;&gt;"","1",AI2189&lt;&gt;"","2",AJ2189&lt;&gt;"","3")</f>
        <v>3</v>
      </c>
    </row>
    <row r="2190" spans="1:37" x14ac:dyDescent="0.25">
      <c r="A2190" t="s">
        <v>221</v>
      </c>
      <c r="B2190" t="s">
        <v>553</v>
      </c>
      <c r="C2190" s="67" t="str">
        <f t="shared" si="248"/>
        <v>Zowie Hunter</v>
      </c>
      <c r="D2190" s="71" t="str" cm="1">
        <f t="array" ref="D2190">_xlfn.IFS(AK2190="1",CONCATENATE(C2190,"Regional"),AK2190="2",CONCATENATE(C2190,"Sectional"),AK2190="3",CONCATENATE(C2190,COUNTIF($C$1:C2190,C2190)))</f>
        <v>Zowie Hunter4</v>
      </c>
      <c r="E2190" s="66">
        <v>45161.333333333336</v>
      </c>
      <c r="F2190" t="s">
        <v>2637</v>
      </c>
      <c r="G2190" s="46">
        <v>53</v>
      </c>
      <c r="H2190" s="46">
        <v>50</v>
      </c>
      <c r="I2190" s="46">
        <v>10</v>
      </c>
      <c r="J2190" t="s">
        <v>96</v>
      </c>
      <c r="K2190" t="s">
        <v>90</v>
      </c>
      <c r="L2190" s="46">
        <v>2692</v>
      </c>
      <c r="M2190" s="46">
        <v>36</v>
      </c>
      <c r="N2190" s="46">
        <v>35.4</v>
      </c>
      <c r="O2190" s="46">
        <v>119</v>
      </c>
      <c r="P2190" s="46">
        <f t="shared" si="249"/>
        <v>1</v>
      </c>
      <c r="R2190" s="67" t="s">
        <v>1216</v>
      </c>
      <c r="S2190" s="67">
        <f>COUNTIF(Y$2:$Y$100,R2190)</f>
        <v>0</v>
      </c>
      <c r="V2190" s="67">
        <f t="shared" si="250"/>
        <v>0</v>
      </c>
      <c r="AB2190" t="s">
        <v>90</v>
      </c>
      <c r="AC2190" s="46">
        <v>2692</v>
      </c>
      <c r="AD2190" s="46">
        <v>36</v>
      </c>
      <c r="AE2190" s="46">
        <v>35.4</v>
      </c>
      <c r="AF2190" s="46">
        <v>119</v>
      </c>
      <c r="AH2190" s="70" t="str">
        <f t="shared" si="251"/>
        <v/>
      </c>
      <c r="AI2190" s="70" t="str">
        <f t="shared" si="252"/>
        <v/>
      </c>
      <c r="AJ2190" s="70" t="str">
        <f t="shared" si="253"/>
        <v>X</v>
      </c>
      <c r="AK2190" s="70" t="str" cm="1">
        <f t="array" ref="AK2190">_xlfn.IFS(AH2190&lt;&gt;"","1",AI2190&lt;&gt;"","2",AJ2190&lt;&gt;"","3")</f>
        <v>3</v>
      </c>
    </row>
    <row r="2191" spans="1:37" x14ac:dyDescent="0.25">
      <c r="A2191" t="s">
        <v>1884</v>
      </c>
      <c r="B2191" t="s">
        <v>1885</v>
      </c>
      <c r="C2191" s="67" t="str">
        <f t="shared" si="248"/>
        <v>Kyran Merrell</v>
      </c>
      <c r="D2191" s="71" t="str" cm="1">
        <f t="array" ref="D2191">_xlfn.IFS(AK2191="1",CONCATENATE(C2191,"Regional"),AK2191="2",CONCATENATE(C2191,"Sectional"),AK2191="3",CONCATENATE(C2191,COUNTIF($C$1:C2191,C2191)))</f>
        <v>Kyran Merrell2</v>
      </c>
      <c r="E2191" s="66">
        <v>45161.333333333336</v>
      </c>
      <c r="F2191" t="s">
        <v>2637</v>
      </c>
      <c r="G2191" s="46">
        <v>53</v>
      </c>
      <c r="H2191" s="46">
        <v>50</v>
      </c>
      <c r="I2191" s="46">
        <v>10</v>
      </c>
      <c r="J2191" t="s">
        <v>96</v>
      </c>
      <c r="K2191" t="s">
        <v>90</v>
      </c>
      <c r="L2191" s="46">
        <v>2692</v>
      </c>
      <c r="M2191" s="46">
        <v>36</v>
      </c>
      <c r="N2191" s="46">
        <v>35.4</v>
      </c>
      <c r="O2191" s="46">
        <v>119</v>
      </c>
      <c r="P2191" s="46">
        <f t="shared" si="249"/>
        <v>1</v>
      </c>
      <c r="R2191" s="67" t="s">
        <v>2897</v>
      </c>
      <c r="S2191" s="67">
        <f>COUNTIF(Y$2:$Y$100,R2191)</f>
        <v>0</v>
      </c>
      <c r="V2191" s="67">
        <f t="shared" si="250"/>
        <v>0</v>
      </c>
      <c r="AB2191" t="s">
        <v>90</v>
      </c>
      <c r="AC2191" s="46">
        <v>2692</v>
      </c>
      <c r="AD2191" s="46">
        <v>36</v>
      </c>
      <c r="AE2191" s="46">
        <v>35.4</v>
      </c>
      <c r="AF2191" s="46">
        <v>119</v>
      </c>
      <c r="AH2191" s="70" t="str">
        <f t="shared" si="251"/>
        <v/>
      </c>
      <c r="AI2191" s="70" t="str">
        <f t="shared" si="252"/>
        <v/>
      </c>
      <c r="AJ2191" s="70" t="str">
        <f t="shared" si="253"/>
        <v>X</v>
      </c>
      <c r="AK2191" s="70" t="str" cm="1">
        <f t="array" ref="AK2191">_xlfn.IFS(AH2191&lt;&gt;"","1",AI2191&lt;&gt;"","2",AJ2191&lt;&gt;"","3")</f>
        <v>3</v>
      </c>
    </row>
    <row r="2192" spans="1:37" x14ac:dyDescent="0.25">
      <c r="A2192" t="s">
        <v>3401</v>
      </c>
      <c r="B2192" t="s">
        <v>270</v>
      </c>
      <c r="C2192" s="67" t="str">
        <f t="shared" si="248"/>
        <v>Natalie Tevis</v>
      </c>
      <c r="D2192" s="71" t="str" cm="1">
        <f t="array" ref="D2192">_xlfn.IFS(AK2192="1",CONCATENATE(C2192,"Regional"),AK2192="2",CONCATENATE(C2192,"Sectional"),AK2192="3",CONCATENATE(C2192,COUNTIF($C$1:C2192,C2192)))</f>
        <v>Natalie Tevis5</v>
      </c>
      <c r="E2192" s="66">
        <v>45161.333333333336</v>
      </c>
      <c r="F2192" t="s">
        <v>2637</v>
      </c>
      <c r="G2192" s="46">
        <v>53</v>
      </c>
      <c r="H2192" s="46">
        <v>51</v>
      </c>
      <c r="I2192" s="46">
        <v>15</v>
      </c>
      <c r="J2192" t="s">
        <v>96</v>
      </c>
      <c r="K2192" t="s">
        <v>90</v>
      </c>
      <c r="L2192" s="46">
        <v>2692</v>
      </c>
      <c r="M2192" s="46">
        <v>36</v>
      </c>
      <c r="N2192" s="46">
        <v>35.4</v>
      </c>
      <c r="O2192" s="46">
        <v>119</v>
      </c>
      <c r="P2192" s="46">
        <f t="shared" si="249"/>
        <v>1</v>
      </c>
      <c r="R2192" s="67" t="s">
        <v>3539</v>
      </c>
      <c r="S2192" s="67">
        <f>COUNTIF(Y$2:$Y$100,R2192)</f>
        <v>0</v>
      </c>
      <c r="V2192" s="67">
        <f t="shared" si="250"/>
        <v>0</v>
      </c>
      <c r="AB2192" t="s">
        <v>90</v>
      </c>
      <c r="AC2192" s="46">
        <v>2692</v>
      </c>
      <c r="AD2192" s="46">
        <v>36</v>
      </c>
      <c r="AE2192" s="46">
        <v>35.4</v>
      </c>
      <c r="AF2192" s="46">
        <v>119</v>
      </c>
      <c r="AH2192" s="70" t="str">
        <f t="shared" si="251"/>
        <v/>
      </c>
      <c r="AI2192" s="70" t="str">
        <f t="shared" si="252"/>
        <v/>
      </c>
      <c r="AJ2192" s="70" t="str">
        <f t="shared" si="253"/>
        <v>X</v>
      </c>
      <c r="AK2192" s="70" t="str" cm="1">
        <f t="array" ref="AK2192">_xlfn.IFS(AH2192&lt;&gt;"","1",AI2192&lt;&gt;"","2",AJ2192&lt;&gt;"","3")</f>
        <v>3</v>
      </c>
    </row>
    <row r="2193" spans="1:37" x14ac:dyDescent="0.25">
      <c r="A2193" t="s">
        <v>1729</v>
      </c>
      <c r="B2193" t="s">
        <v>353</v>
      </c>
      <c r="C2193" s="67" t="str">
        <f t="shared" si="248"/>
        <v>Olivia Konrardy-Buchal</v>
      </c>
      <c r="D2193" s="71" t="str" cm="1">
        <f t="array" ref="D2193">_xlfn.IFS(AK2193="1",CONCATENATE(C2193,"Regional"),AK2193="2",CONCATENATE(C2193,"Sectional"),AK2193="3",CONCATENATE(C2193,COUNTIF($C$1:C2193,C2193)))</f>
        <v>Olivia Konrardy-Buchal6</v>
      </c>
      <c r="E2193" s="66">
        <v>45161.333333333336</v>
      </c>
      <c r="F2193" t="s">
        <v>2637</v>
      </c>
      <c r="G2193" s="46">
        <v>53</v>
      </c>
      <c r="H2193" s="46">
        <v>51</v>
      </c>
      <c r="I2193" s="46">
        <v>15</v>
      </c>
      <c r="J2193" t="s">
        <v>96</v>
      </c>
      <c r="K2193" t="s">
        <v>90</v>
      </c>
      <c r="L2193" s="46">
        <v>2692</v>
      </c>
      <c r="M2193" s="46">
        <v>36</v>
      </c>
      <c r="N2193" s="46">
        <v>35.4</v>
      </c>
      <c r="O2193" s="46">
        <v>119</v>
      </c>
      <c r="P2193" s="46">
        <f t="shared" si="249"/>
        <v>1</v>
      </c>
      <c r="R2193" s="67" t="s">
        <v>3518</v>
      </c>
      <c r="S2193" s="67">
        <f>COUNTIF(Y$2:$Y$100,R2193)</f>
        <v>0</v>
      </c>
      <c r="V2193" s="67">
        <f t="shared" si="250"/>
        <v>0</v>
      </c>
      <c r="AB2193" t="s">
        <v>90</v>
      </c>
      <c r="AC2193" s="46">
        <v>2692</v>
      </c>
      <c r="AD2193" s="46">
        <v>36</v>
      </c>
      <c r="AE2193" s="46">
        <v>35.4</v>
      </c>
      <c r="AF2193" s="46">
        <v>119</v>
      </c>
      <c r="AH2193" s="70" t="str">
        <f t="shared" si="251"/>
        <v/>
      </c>
      <c r="AI2193" s="70" t="str">
        <f t="shared" si="252"/>
        <v/>
      </c>
      <c r="AJ2193" s="70" t="str">
        <f t="shared" si="253"/>
        <v>X</v>
      </c>
      <c r="AK2193" s="70" t="str" cm="1">
        <f t="array" ref="AK2193">_xlfn.IFS(AH2193&lt;&gt;"","1",AI2193&lt;&gt;"","2",AJ2193&lt;&gt;"","3")</f>
        <v>3</v>
      </c>
    </row>
    <row r="2194" spans="1:37" x14ac:dyDescent="0.25">
      <c r="A2194" t="s">
        <v>1691</v>
      </c>
      <c r="B2194" t="s">
        <v>907</v>
      </c>
      <c r="C2194" s="67" t="str">
        <f t="shared" si="248"/>
        <v>Hailey Huebsch</v>
      </c>
      <c r="D2194" s="71" t="str" cm="1">
        <f t="array" ref="D2194">_xlfn.IFS(AK2194="1",CONCATENATE(C2194,"Regional"),AK2194="2",CONCATENATE(C2194,"Sectional"),AK2194="3",CONCATENATE(C2194,COUNTIF($C$1:C2194,C2194)))</f>
        <v>Hailey Huebsch3</v>
      </c>
      <c r="E2194" s="66">
        <v>45161.333333333336</v>
      </c>
      <c r="F2194" t="s">
        <v>2637</v>
      </c>
      <c r="G2194" s="46">
        <v>53</v>
      </c>
      <c r="H2194" s="46">
        <v>52</v>
      </c>
      <c r="I2194" s="46">
        <v>17</v>
      </c>
      <c r="J2194" t="s">
        <v>96</v>
      </c>
      <c r="K2194" t="s">
        <v>90</v>
      </c>
      <c r="L2194" s="46">
        <v>2692</v>
      </c>
      <c r="M2194" s="46">
        <v>36</v>
      </c>
      <c r="N2194" s="46">
        <v>35.4</v>
      </c>
      <c r="O2194" s="46">
        <v>119</v>
      </c>
      <c r="P2194" s="46">
        <f t="shared" si="249"/>
        <v>1</v>
      </c>
      <c r="R2194" s="67" t="s">
        <v>3507</v>
      </c>
      <c r="S2194" s="67">
        <f>COUNTIF(Y$2:$Y$100,R2194)</f>
        <v>0</v>
      </c>
      <c r="V2194" s="67">
        <f t="shared" si="250"/>
        <v>0</v>
      </c>
      <c r="AB2194" t="s">
        <v>90</v>
      </c>
      <c r="AC2194" s="46">
        <v>2692</v>
      </c>
      <c r="AD2194" s="46">
        <v>36</v>
      </c>
      <c r="AE2194" s="46">
        <v>35.4</v>
      </c>
      <c r="AF2194" s="46">
        <v>119</v>
      </c>
      <c r="AH2194" s="70" t="str">
        <f t="shared" si="251"/>
        <v/>
      </c>
      <c r="AI2194" s="70" t="str">
        <f t="shared" si="252"/>
        <v/>
      </c>
      <c r="AJ2194" s="70" t="str">
        <f t="shared" si="253"/>
        <v>X</v>
      </c>
      <c r="AK2194" s="70" t="str" cm="1">
        <f t="array" ref="AK2194">_xlfn.IFS(AH2194&lt;&gt;"","1",AI2194&lt;&gt;"","2",AJ2194&lt;&gt;"","3")</f>
        <v>3</v>
      </c>
    </row>
    <row r="2195" spans="1:37" x14ac:dyDescent="0.25">
      <c r="A2195" t="s">
        <v>932</v>
      </c>
      <c r="B2195" t="s">
        <v>570</v>
      </c>
      <c r="C2195" s="67" t="str">
        <f t="shared" si="248"/>
        <v>Sydney Kranig</v>
      </c>
      <c r="D2195" s="71" t="str" cm="1">
        <f t="array" ref="D2195">_xlfn.IFS(AK2195="1",CONCATENATE(C2195,"Regional"),AK2195="2",CONCATENATE(C2195,"Sectional"),AK2195="3",CONCATENATE(C2195,COUNTIF($C$1:C2195,C2195)))</f>
        <v>Sydney Kranig5</v>
      </c>
      <c r="E2195" s="66">
        <v>45161.333333333336</v>
      </c>
      <c r="F2195" t="s">
        <v>2637</v>
      </c>
      <c r="G2195" s="46">
        <v>53</v>
      </c>
      <c r="H2195" s="46">
        <v>52</v>
      </c>
      <c r="I2195" s="46">
        <v>17</v>
      </c>
      <c r="J2195" t="s">
        <v>96</v>
      </c>
      <c r="K2195" t="s">
        <v>90</v>
      </c>
      <c r="L2195" s="46">
        <v>2692</v>
      </c>
      <c r="M2195" s="46">
        <v>36</v>
      </c>
      <c r="N2195" s="46">
        <v>35.4</v>
      </c>
      <c r="O2195" s="46">
        <v>119</v>
      </c>
      <c r="P2195" s="46">
        <f t="shared" si="249"/>
        <v>1</v>
      </c>
      <c r="R2195" s="67" t="s">
        <v>3114</v>
      </c>
      <c r="S2195" s="67">
        <f>COUNTIF(Y$2:$Y$100,R2195)</f>
        <v>0</v>
      </c>
      <c r="V2195" s="67">
        <f t="shared" si="250"/>
        <v>0</v>
      </c>
      <c r="AB2195" t="s">
        <v>90</v>
      </c>
      <c r="AC2195" s="46">
        <v>2692</v>
      </c>
      <c r="AD2195" s="46">
        <v>36</v>
      </c>
      <c r="AE2195" s="46">
        <v>35.4</v>
      </c>
      <c r="AF2195" s="46">
        <v>119</v>
      </c>
      <c r="AH2195" s="70" t="str">
        <f t="shared" si="251"/>
        <v/>
      </c>
      <c r="AI2195" s="70" t="str">
        <f t="shared" si="252"/>
        <v/>
      </c>
      <c r="AJ2195" s="70" t="str">
        <f t="shared" si="253"/>
        <v>X</v>
      </c>
      <c r="AK2195" s="70" t="str" cm="1">
        <f t="array" ref="AK2195">_xlfn.IFS(AH2195&lt;&gt;"","1",AI2195&lt;&gt;"","2",AJ2195&lt;&gt;"","3")</f>
        <v>3</v>
      </c>
    </row>
    <row r="2196" spans="1:37" x14ac:dyDescent="0.25">
      <c r="A2196" t="s">
        <v>562</v>
      </c>
      <c r="B2196" t="s">
        <v>481</v>
      </c>
      <c r="C2196" s="67" t="str">
        <f t="shared" si="248"/>
        <v>Brooklyn Bothe</v>
      </c>
      <c r="D2196" s="71" t="str" cm="1">
        <f t="array" ref="D2196">_xlfn.IFS(AK2196="1",CONCATENATE(C2196,"Regional"),AK2196="2",CONCATENATE(C2196,"Sectional"),AK2196="3",CONCATENATE(C2196,COUNTIF($C$1:C2196,C2196)))</f>
        <v>Brooklyn Bothe3</v>
      </c>
      <c r="E2196" s="66">
        <v>45161.333333333336</v>
      </c>
      <c r="F2196" t="s">
        <v>2637</v>
      </c>
      <c r="G2196" s="46">
        <v>53</v>
      </c>
      <c r="H2196" s="46">
        <v>53</v>
      </c>
      <c r="I2196" s="46">
        <v>19</v>
      </c>
      <c r="J2196" t="s">
        <v>96</v>
      </c>
      <c r="K2196" t="s">
        <v>90</v>
      </c>
      <c r="L2196" s="46">
        <v>2692</v>
      </c>
      <c r="M2196" s="46">
        <v>36</v>
      </c>
      <c r="N2196" s="46">
        <v>35.4</v>
      </c>
      <c r="O2196" s="46">
        <v>119</v>
      </c>
      <c r="P2196" s="46">
        <f t="shared" si="249"/>
        <v>1</v>
      </c>
      <c r="R2196" s="67" t="s">
        <v>1222</v>
      </c>
      <c r="S2196" s="67">
        <f>COUNTIF(Y$2:$Y$100,R2196)</f>
        <v>0</v>
      </c>
      <c r="V2196" s="67">
        <f t="shared" si="250"/>
        <v>0</v>
      </c>
      <c r="AB2196" t="s">
        <v>90</v>
      </c>
      <c r="AC2196" s="46">
        <v>2692</v>
      </c>
      <c r="AD2196" s="46">
        <v>36</v>
      </c>
      <c r="AE2196" s="46">
        <v>35.4</v>
      </c>
      <c r="AF2196" s="46">
        <v>119</v>
      </c>
      <c r="AH2196" s="70" t="str">
        <f t="shared" si="251"/>
        <v/>
      </c>
      <c r="AI2196" s="70" t="str">
        <f t="shared" si="252"/>
        <v/>
      </c>
      <c r="AJ2196" s="70" t="str">
        <f t="shared" si="253"/>
        <v>X</v>
      </c>
      <c r="AK2196" s="70" t="str" cm="1">
        <f t="array" ref="AK2196">_xlfn.IFS(AH2196&lt;&gt;"","1",AI2196&lt;&gt;"","2",AJ2196&lt;&gt;"","3")</f>
        <v>3</v>
      </c>
    </row>
    <row r="2197" spans="1:37" x14ac:dyDescent="0.25">
      <c r="A2197" t="s">
        <v>1932</v>
      </c>
      <c r="B2197" t="s">
        <v>2711</v>
      </c>
      <c r="C2197" s="67" t="str">
        <f t="shared" si="248"/>
        <v>Rylee Fritz</v>
      </c>
      <c r="D2197" s="71" t="str" cm="1">
        <f t="array" ref="D2197">_xlfn.IFS(AK2197="1",CONCATENATE(C2197,"Regional"),AK2197="2",CONCATENATE(C2197,"Sectional"),AK2197="3",CONCATENATE(C2197,COUNTIF($C$1:C2197,C2197)))</f>
        <v>Rylee Fritz5</v>
      </c>
      <c r="E2197" s="66">
        <v>45161.333333333336</v>
      </c>
      <c r="F2197" t="s">
        <v>2637</v>
      </c>
      <c r="G2197" s="46">
        <v>53</v>
      </c>
      <c r="H2197" s="46">
        <v>53</v>
      </c>
      <c r="I2197" s="46">
        <v>19</v>
      </c>
      <c r="J2197" t="s">
        <v>96</v>
      </c>
      <c r="K2197" t="s">
        <v>90</v>
      </c>
      <c r="L2197" s="46">
        <v>2692</v>
      </c>
      <c r="M2197" s="46">
        <v>36</v>
      </c>
      <c r="N2197" s="46">
        <v>35.4</v>
      </c>
      <c r="O2197" s="46">
        <v>119</v>
      </c>
      <c r="P2197" s="46">
        <f t="shared" si="249"/>
        <v>1</v>
      </c>
      <c r="R2197" s="67" t="s">
        <v>2947</v>
      </c>
      <c r="S2197" s="67">
        <f>COUNTIF(Y$2:$Y$100,R2197)</f>
        <v>0</v>
      </c>
      <c r="V2197" s="67">
        <f t="shared" si="250"/>
        <v>0</v>
      </c>
      <c r="AB2197" t="s">
        <v>90</v>
      </c>
      <c r="AC2197" s="46">
        <v>2692</v>
      </c>
      <c r="AD2197" s="46">
        <v>36</v>
      </c>
      <c r="AE2197" s="46">
        <v>35.4</v>
      </c>
      <c r="AF2197" s="46">
        <v>119</v>
      </c>
      <c r="AH2197" s="70" t="str">
        <f t="shared" si="251"/>
        <v/>
      </c>
      <c r="AI2197" s="70" t="str">
        <f t="shared" si="252"/>
        <v/>
      </c>
      <c r="AJ2197" s="70" t="str">
        <f t="shared" si="253"/>
        <v>X</v>
      </c>
      <c r="AK2197" s="70" t="str" cm="1">
        <f t="array" ref="AK2197">_xlfn.IFS(AH2197&lt;&gt;"","1",AI2197&lt;&gt;"","2",AJ2197&lt;&gt;"","3")</f>
        <v>3</v>
      </c>
    </row>
    <row r="2198" spans="1:37" x14ac:dyDescent="0.25">
      <c r="A2198" t="s">
        <v>1102</v>
      </c>
      <c r="B2198" t="s">
        <v>1103</v>
      </c>
      <c r="C2198" s="67" t="str">
        <f t="shared" si="248"/>
        <v>aliza koput</v>
      </c>
      <c r="D2198" s="71" t="str" cm="1">
        <f t="array" ref="D2198">_xlfn.IFS(AK2198="1",CONCATENATE(C2198,"Regional"),AK2198="2",CONCATENATE(C2198,"Sectional"),AK2198="3",CONCATENATE(C2198,COUNTIF($C$1:C2198,C2198)))</f>
        <v>aliza koput4</v>
      </c>
      <c r="E2198" s="66">
        <v>45161.333333333336</v>
      </c>
      <c r="F2198" t="s">
        <v>2637</v>
      </c>
      <c r="G2198" s="46">
        <v>53</v>
      </c>
      <c r="H2198" s="46">
        <v>54</v>
      </c>
      <c r="I2198" s="46">
        <v>21</v>
      </c>
      <c r="J2198" t="s">
        <v>96</v>
      </c>
      <c r="K2198" t="s">
        <v>90</v>
      </c>
      <c r="L2198" s="46">
        <v>2692</v>
      </c>
      <c r="M2198" s="46">
        <v>36</v>
      </c>
      <c r="N2198" s="46">
        <v>35.4</v>
      </c>
      <c r="O2198" s="46">
        <v>119</v>
      </c>
      <c r="P2198" s="46">
        <f t="shared" si="249"/>
        <v>1</v>
      </c>
      <c r="R2198" s="67" t="s">
        <v>1577</v>
      </c>
      <c r="S2198" s="67">
        <f>COUNTIF(Y$2:$Y$100,R2198)</f>
        <v>0</v>
      </c>
      <c r="V2198" s="67">
        <f t="shared" si="250"/>
        <v>0</v>
      </c>
      <c r="AB2198" t="s">
        <v>90</v>
      </c>
      <c r="AC2198" s="46">
        <v>2692</v>
      </c>
      <c r="AD2198" s="46">
        <v>36</v>
      </c>
      <c r="AE2198" s="46">
        <v>35.4</v>
      </c>
      <c r="AF2198" s="46">
        <v>119</v>
      </c>
      <c r="AH2198" s="70" t="str">
        <f t="shared" si="251"/>
        <v/>
      </c>
      <c r="AI2198" s="70" t="str">
        <f t="shared" si="252"/>
        <v/>
      </c>
      <c r="AJ2198" s="70" t="str">
        <f t="shared" si="253"/>
        <v>X</v>
      </c>
      <c r="AK2198" s="70" t="str" cm="1">
        <f t="array" ref="AK2198">_xlfn.IFS(AH2198&lt;&gt;"","1",AI2198&lt;&gt;"","2",AJ2198&lt;&gt;"","3")</f>
        <v>3</v>
      </c>
    </row>
    <row r="2199" spans="1:37" x14ac:dyDescent="0.25">
      <c r="A2199" t="s">
        <v>812</v>
      </c>
      <c r="B2199" t="s">
        <v>455</v>
      </c>
      <c r="C2199" s="67" t="str">
        <f t="shared" si="248"/>
        <v>Amanda Christianson</v>
      </c>
      <c r="D2199" s="71" t="str" cm="1">
        <f t="array" ref="D2199">_xlfn.IFS(AK2199="1",CONCATENATE(C2199,"Regional"),AK2199="2",CONCATENATE(C2199,"Sectional"),AK2199="3",CONCATENATE(C2199,COUNTIF($C$1:C2199,C2199)))</f>
        <v>Amanda Christianson1</v>
      </c>
      <c r="E2199" s="66">
        <v>45161.333333333336</v>
      </c>
      <c r="F2199" t="s">
        <v>2637</v>
      </c>
      <c r="G2199" s="46">
        <v>53</v>
      </c>
      <c r="H2199" s="46">
        <v>55</v>
      </c>
      <c r="I2199" s="46">
        <v>22</v>
      </c>
      <c r="J2199" t="s">
        <v>96</v>
      </c>
      <c r="K2199" t="s">
        <v>90</v>
      </c>
      <c r="L2199" s="46">
        <v>2692</v>
      </c>
      <c r="M2199" s="46">
        <v>36</v>
      </c>
      <c r="N2199" s="46">
        <v>35.4</v>
      </c>
      <c r="O2199" s="46">
        <v>119</v>
      </c>
      <c r="P2199" s="46">
        <f t="shared" si="249"/>
        <v>1</v>
      </c>
      <c r="R2199" s="67" t="s">
        <v>1378</v>
      </c>
      <c r="S2199" s="67">
        <f>COUNTIF(Y$2:$Y$100,R2199)</f>
        <v>0</v>
      </c>
      <c r="V2199" s="67">
        <f t="shared" si="250"/>
        <v>0</v>
      </c>
      <c r="AB2199" t="s">
        <v>90</v>
      </c>
      <c r="AC2199" s="46">
        <v>2692</v>
      </c>
      <c r="AD2199" s="46">
        <v>36</v>
      </c>
      <c r="AE2199" s="46">
        <v>35.4</v>
      </c>
      <c r="AF2199" s="46">
        <v>119</v>
      </c>
      <c r="AH2199" s="70" t="str">
        <f t="shared" si="251"/>
        <v/>
      </c>
      <c r="AI2199" s="70" t="str">
        <f t="shared" si="252"/>
        <v/>
      </c>
      <c r="AJ2199" s="70" t="str">
        <f t="shared" si="253"/>
        <v>X</v>
      </c>
      <c r="AK2199" s="70" t="str" cm="1">
        <f t="array" ref="AK2199">_xlfn.IFS(AH2199&lt;&gt;"","1",AI2199&lt;&gt;"","2",AJ2199&lt;&gt;"","3")</f>
        <v>3</v>
      </c>
    </row>
    <row r="2200" spans="1:37" x14ac:dyDescent="0.25">
      <c r="A2200" t="s">
        <v>321</v>
      </c>
      <c r="B2200" t="s">
        <v>184</v>
      </c>
      <c r="C2200" s="67" t="str">
        <f t="shared" si="248"/>
        <v>Allison Nelson</v>
      </c>
      <c r="D2200" s="71" t="str" cm="1">
        <f t="array" ref="D2200">_xlfn.IFS(AK2200="1",CONCATENATE(C2200,"Regional"),AK2200="2",CONCATENATE(C2200,"Sectional"),AK2200="3",CONCATENATE(C2200,COUNTIF($C$1:C2200,C2200)))</f>
        <v>Allison Nelson5</v>
      </c>
      <c r="E2200" s="66">
        <v>45161.333333333336</v>
      </c>
      <c r="F2200" t="s">
        <v>2637</v>
      </c>
      <c r="G2200" s="46">
        <v>53</v>
      </c>
      <c r="H2200" s="46">
        <v>55</v>
      </c>
      <c r="I2200" s="46">
        <v>22</v>
      </c>
      <c r="J2200" t="s">
        <v>96</v>
      </c>
      <c r="K2200" t="s">
        <v>90</v>
      </c>
      <c r="L2200" s="46">
        <v>2692</v>
      </c>
      <c r="M2200" s="46">
        <v>36</v>
      </c>
      <c r="N2200" s="46">
        <v>35.4</v>
      </c>
      <c r="O2200" s="46">
        <v>119</v>
      </c>
      <c r="P2200" s="46">
        <f t="shared" si="249"/>
        <v>1</v>
      </c>
      <c r="R2200" s="67" t="s">
        <v>3079</v>
      </c>
      <c r="S2200" s="67">
        <f>COUNTIF(Y$2:$Y$100,R2200)</f>
        <v>0</v>
      </c>
      <c r="V2200" s="67">
        <f t="shared" si="250"/>
        <v>0</v>
      </c>
      <c r="AB2200" t="s">
        <v>90</v>
      </c>
      <c r="AC2200" s="46">
        <v>2692</v>
      </c>
      <c r="AD2200" s="46">
        <v>36</v>
      </c>
      <c r="AE2200" s="46">
        <v>35.4</v>
      </c>
      <c r="AF2200" s="46">
        <v>119</v>
      </c>
      <c r="AH2200" s="70" t="str">
        <f t="shared" si="251"/>
        <v/>
      </c>
      <c r="AI2200" s="70" t="str">
        <f t="shared" si="252"/>
        <v/>
      </c>
      <c r="AJ2200" s="70" t="str">
        <f t="shared" si="253"/>
        <v>X</v>
      </c>
      <c r="AK2200" s="70" t="str" cm="1">
        <f t="array" ref="AK2200">_xlfn.IFS(AH2200&lt;&gt;"","1",AI2200&lt;&gt;"","2",AJ2200&lt;&gt;"","3")</f>
        <v>3</v>
      </c>
    </row>
    <row r="2201" spans="1:37" x14ac:dyDescent="0.25">
      <c r="A2201" t="s">
        <v>349</v>
      </c>
      <c r="B2201" t="s">
        <v>459</v>
      </c>
      <c r="C2201" s="67" t="str">
        <f t="shared" si="248"/>
        <v>Addison Schanhofer</v>
      </c>
      <c r="D2201" s="71" t="str" cm="1">
        <f t="array" ref="D2201">_xlfn.IFS(AK2201="1",CONCATENATE(C2201,"Regional"),AK2201="2",CONCATENATE(C2201,"Sectional"),AK2201="3",CONCATENATE(C2201,COUNTIF($C$1:C2201,C2201)))</f>
        <v>Addison Schanhofer4</v>
      </c>
      <c r="E2201" s="66">
        <v>45161.333333333336</v>
      </c>
      <c r="F2201" t="s">
        <v>2637</v>
      </c>
      <c r="G2201" s="46">
        <v>53</v>
      </c>
      <c r="H2201" s="46">
        <v>55</v>
      </c>
      <c r="I2201" s="46">
        <v>22</v>
      </c>
      <c r="J2201" t="s">
        <v>96</v>
      </c>
      <c r="K2201" t="s">
        <v>90</v>
      </c>
      <c r="L2201" s="46">
        <v>2692</v>
      </c>
      <c r="M2201" s="46">
        <v>36</v>
      </c>
      <c r="N2201" s="46">
        <v>35.4</v>
      </c>
      <c r="O2201" s="46">
        <v>119</v>
      </c>
      <c r="P2201" s="46">
        <f t="shared" si="249"/>
        <v>1</v>
      </c>
      <c r="R2201" s="67" t="s">
        <v>3537</v>
      </c>
      <c r="S2201" s="67">
        <f>COUNTIF(Y$2:$Y$100,R2201)</f>
        <v>0</v>
      </c>
      <c r="V2201" s="67">
        <f t="shared" si="250"/>
        <v>0</v>
      </c>
      <c r="AB2201" t="s">
        <v>90</v>
      </c>
      <c r="AC2201" s="46">
        <v>2692</v>
      </c>
      <c r="AD2201" s="46">
        <v>36</v>
      </c>
      <c r="AE2201" s="46">
        <v>35.4</v>
      </c>
      <c r="AF2201" s="46">
        <v>119</v>
      </c>
      <c r="AH2201" s="70" t="str">
        <f t="shared" si="251"/>
        <v/>
      </c>
      <c r="AI2201" s="70" t="str">
        <f t="shared" si="252"/>
        <v/>
      </c>
      <c r="AJ2201" s="70" t="str">
        <f t="shared" si="253"/>
        <v>X</v>
      </c>
      <c r="AK2201" s="70" t="str" cm="1">
        <f t="array" ref="AK2201">_xlfn.IFS(AH2201&lt;&gt;"","1",AI2201&lt;&gt;"","2",AJ2201&lt;&gt;"","3")</f>
        <v>3</v>
      </c>
    </row>
    <row r="2202" spans="1:37" x14ac:dyDescent="0.25">
      <c r="A2202" t="s">
        <v>321</v>
      </c>
      <c r="B2202" t="s">
        <v>257</v>
      </c>
      <c r="C2202" s="67" t="str">
        <f t="shared" si="248"/>
        <v>Teagan Nelson</v>
      </c>
      <c r="D2202" s="71" t="str" cm="1">
        <f t="array" ref="D2202">_xlfn.IFS(AK2202="1",CONCATENATE(C2202,"Regional"),AK2202="2",CONCATENATE(C2202,"Sectional"),AK2202="3",CONCATENATE(C2202,COUNTIF($C$1:C2202,C2202)))</f>
        <v>Teagan Nelson5</v>
      </c>
      <c r="E2202" s="66">
        <v>45161.333333333336</v>
      </c>
      <c r="F2202" t="s">
        <v>2637</v>
      </c>
      <c r="G2202" s="46">
        <v>53</v>
      </c>
      <c r="H2202" s="46">
        <v>56</v>
      </c>
      <c r="I2202" s="46">
        <v>25</v>
      </c>
      <c r="J2202" t="s">
        <v>96</v>
      </c>
      <c r="K2202" t="s">
        <v>90</v>
      </c>
      <c r="L2202" s="46">
        <v>2692</v>
      </c>
      <c r="M2202" s="46">
        <v>36</v>
      </c>
      <c r="N2202" s="46">
        <v>35.4</v>
      </c>
      <c r="O2202" s="46">
        <v>119</v>
      </c>
      <c r="P2202" s="46">
        <f t="shared" si="249"/>
        <v>1</v>
      </c>
      <c r="R2202" s="67" t="s">
        <v>3266</v>
      </c>
      <c r="S2202" s="67">
        <f>COUNTIF(Y$2:$Y$100,R2202)</f>
        <v>0</v>
      </c>
      <c r="V2202" s="67">
        <f t="shared" si="250"/>
        <v>0</v>
      </c>
      <c r="AB2202" t="s">
        <v>90</v>
      </c>
      <c r="AC2202" s="46">
        <v>2692</v>
      </c>
      <c r="AD2202" s="46">
        <v>36</v>
      </c>
      <c r="AE2202" s="46">
        <v>35.4</v>
      </c>
      <c r="AF2202" s="46">
        <v>119</v>
      </c>
      <c r="AH2202" s="70" t="str">
        <f t="shared" si="251"/>
        <v/>
      </c>
      <c r="AI2202" s="70" t="str">
        <f t="shared" si="252"/>
        <v/>
      </c>
      <c r="AJ2202" s="70" t="str">
        <f t="shared" si="253"/>
        <v>X</v>
      </c>
      <c r="AK2202" s="70" t="str" cm="1">
        <f t="array" ref="AK2202">_xlfn.IFS(AH2202&lt;&gt;"","1",AI2202&lt;&gt;"","2",AJ2202&lt;&gt;"","3")</f>
        <v>3</v>
      </c>
    </row>
    <row r="2203" spans="1:37" x14ac:dyDescent="0.25">
      <c r="A2203" t="s">
        <v>573</v>
      </c>
      <c r="B2203" t="s">
        <v>2035</v>
      </c>
      <c r="C2203" s="67" t="str">
        <f t="shared" si="248"/>
        <v>Ashah Roth</v>
      </c>
      <c r="D2203" s="71" t="str" cm="1">
        <f t="array" ref="D2203">_xlfn.IFS(AK2203="1",CONCATENATE(C2203,"Regional"),AK2203="2",CONCATENATE(C2203,"Sectional"),AK2203="3",CONCATENATE(C2203,COUNTIF($C$1:C2203,C2203)))</f>
        <v>Ashah Roth2</v>
      </c>
      <c r="E2203" s="66">
        <v>45161.333333333336</v>
      </c>
      <c r="F2203" t="s">
        <v>2637</v>
      </c>
      <c r="G2203" s="46">
        <v>53</v>
      </c>
      <c r="H2203" s="46">
        <v>56</v>
      </c>
      <c r="I2203" s="46">
        <v>25</v>
      </c>
      <c r="J2203" t="s">
        <v>96</v>
      </c>
      <c r="K2203" t="s">
        <v>90</v>
      </c>
      <c r="L2203" s="46">
        <v>2692</v>
      </c>
      <c r="M2203" s="46">
        <v>36</v>
      </c>
      <c r="N2203" s="46">
        <v>35.4</v>
      </c>
      <c r="O2203" s="46">
        <v>119</v>
      </c>
      <c r="P2203" s="46">
        <f t="shared" si="249"/>
        <v>1</v>
      </c>
      <c r="R2203" s="67" t="s">
        <v>3053</v>
      </c>
      <c r="S2203" s="67">
        <f>COUNTIF(Y$2:$Y$100,R2203)</f>
        <v>0</v>
      </c>
      <c r="V2203" s="67">
        <f t="shared" si="250"/>
        <v>0</v>
      </c>
      <c r="AB2203" t="s">
        <v>90</v>
      </c>
      <c r="AC2203" s="46">
        <v>2692</v>
      </c>
      <c r="AD2203" s="46">
        <v>36</v>
      </c>
      <c r="AE2203" s="46">
        <v>35.4</v>
      </c>
      <c r="AF2203" s="46">
        <v>119</v>
      </c>
      <c r="AH2203" s="70" t="str">
        <f t="shared" si="251"/>
        <v/>
      </c>
      <c r="AI2203" s="70" t="str">
        <f t="shared" si="252"/>
        <v/>
      </c>
      <c r="AJ2203" s="70" t="str">
        <f t="shared" si="253"/>
        <v>X</v>
      </c>
      <c r="AK2203" s="70" t="str" cm="1">
        <f t="array" ref="AK2203">_xlfn.IFS(AH2203&lt;&gt;"","1",AI2203&lt;&gt;"","2",AJ2203&lt;&gt;"","3")</f>
        <v>3</v>
      </c>
    </row>
    <row r="2204" spans="1:37" x14ac:dyDescent="0.25">
      <c r="A2204" t="s">
        <v>384</v>
      </c>
      <c r="B2204" t="s">
        <v>417</v>
      </c>
      <c r="C2204" s="67" t="str">
        <f t="shared" si="248"/>
        <v>Brooklynn Williams</v>
      </c>
      <c r="D2204" s="71" t="str" cm="1">
        <f t="array" ref="D2204">_xlfn.IFS(AK2204="1",CONCATENATE(C2204,"Regional"),AK2204="2",CONCATENATE(C2204,"Sectional"),AK2204="3",CONCATENATE(C2204,COUNTIF($C$1:C2204,C2204)))</f>
        <v>Brooklynn Williams5</v>
      </c>
      <c r="E2204" s="66">
        <v>45161.333333333336</v>
      </c>
      <c r="F2204" t="s">
        <v>2637</v>
      </c>
      <c r="G2204" s="46">
        <v>53</v>
      </c>
      <c r="H2204" s="46">
        <v>56</v>
      </c>
      <c r="I2204" s="46">
        <v>25</v>
      </c>
      <c r="J2204" t="s">
        <v>96</v>
      </c>
      <c r="K2204" t="s">
        <v>90</v>
      </c>
      <c r="L2204" s="46">
        <v>2692</v>
      </c>
      <c r="M2204" s="46">
        <v>36</v>
      </c>
      <c r="N2204" s="46">
        <v>35.4</v>
      </c>
      <c r="O2204" s="46">
        <v>119</v>
      </c>
      <c r="P2204" s="46">
        <f t="shared" si="249"/>
        <v>1</v>
      </c>
      <c r="R2204" s="67" t="s">
        <v>1537</v>
      </c>
      <c r="S2204" s="67">
        <f>COUNTIF(Y$2:$Y$100,R2204)</f>
        <v>0</v>
      </c>
      <c r="V2204" s="67">
        <f t="shared" si="250"/>
        <v>0</v>
      </c>
      <c r="AB2204" t="s">
        <v>90</v>
      </c>
      <c r="AC2204" s="46">
        <v>2692</v>
      </c>
      <c r="AD2204" s="46">
        <v>36</v>
      </c>
      <c r="AE2204" s="46">
        <v>35.4</v>
      </c>
      <c r="AF2204" s="46">
        <v>119</v>
      </c>
      <c r="AH2204" s="70" t="str">
        <f t="shared" si="251"/>
        <v/>
      </c>
      <c r="AI2204" s="70" t="str">
        <f t="shared" si="252"/>
        <v/>
      </c>
      <c r="AJ2204" s="70" t="str">
        <f t="shared" si="253"/>
        <v>X</v>
      </c>
      <c r="AK2204" s="70" t="str" cm="1">
        <f t="array" ref="AK2204">_xlfn.IFS(AH2204&lt;&gt;"","1",AI2204&lt;&gt;"","2",AJ2204&lt;&gt;"","3")</f>
        <v>3</v>
      </c>
    </row>
    <row r="2205" spans="1:37" x14ac:dyDescent="0.25">
      <c r="A2205" t="s">
        <v>919</v>
      </c>
      <c r="B2205" t="s">
        <v>921</v>
      </c>
      <c r="C2205" s="67" t="str">
        <f t="shared" si="248"/>
        <v>Frankie Jurvelin</v>
      </c>
      <c r="D2205" s="71" t="str" cm="1">
        <f t="array" ref="D2205">_xlfn.IFS(AK2205="1",CONCATENATE(C2205,"Regional"),AK2205="2",CONCATENATE(C2205,"Sectional"),AK2205="3",CONCATENATE(C2205,COUNTIF($C$1:C2205,C2205)))</f>
        <v>Frankie Jurvelin3</v>
      </c>
      <c r="E2205" s="66">
        <v>45161.333333333336</v>
      </c>
      <c r="F2205" t="s">
        <v>2637</v>
      </c>
      <c r="G2205" s="46">
        <v>53</v>
      </c>
      <c r="H2205" s="46">
        <v>57</v>
      </c>
      <c r="I2205" s="46">
        <v>28</v>
      </c>
      <c r="J2205" t="s">
        <v>96</v>
      </c>
      <c r="K2205" t="s">
        <v>90</v>
      </c>
      <c r="L2205" s="46">
        <v>2692</v>
      </c>
      <c r="M2205" s="46">
        <v>36</v>
      </c>
      <c r="N2205" s="46">
        <v>35.4</v>
      </c>
      <c r="O2205" s="46">
        <v>119</v>
      </c>
      <c r="P2205" s="46">
        <f t="shared" si="249"/>
        <v>1</v>
      </c>
      <c r="R2205" s="67" t="s">
        <v>1452</v>
      </c>
      <c r="S2205" s="67">
        <f>COUNTIF(Y$2:$Y$100,R2205)</f>
        <v>0</v>
      </c>
      <c r="V2205" s="67">
        <f t="shared" si="250"/>
        <v>0</v>
      </c>
      <c r="AB2205" t="s">
        <v>90</v>
      </c>
      <c r="AC2205" s="46">
        <v>2692</v>
      </c>
      <c r="AD2205" s="46">
        <v>36</v>
      </c>
      <c r="AE2205" s="46">
        <v>35.4</v>
      </c>
      <c r="AF2205" s="46">
        <v>119</v>
      </c>
      <c r="AH2205" s="70" t="str">
        <f t="shared" si="251"/>
        <v/>
      </c>
      <c r="AI2205" s="70" t="str">
        <f t="shared" si="252"/>
        <v/>
      </c>
      <c r="AJ2205" s="70" t="str">
        <f t="shared" si="253"/>
        <v>X</v>
      </c>
      <c r="AK2205" s="70" t="str" cm="1">
        <f t="array" ref="AK2205">_xlfn.IFS(AH2205&lt;&gt;"","1",AI2205&lt;&gt;"","2",AJ2205&lt;&gt;"","3")</f>
        <v>3</v>
      </c>
    </row>
    <row r="2206" spans="1:37" x14ac:dyDescent="0.25">
      <c r="A2206" t="s">
        <v>1629</v>
      </c>
      <c r="B2206" t="s">
        <v>1628</v>
      </c>
      <c r="C2206" s="67" t="str">
        <f t="shared" si="248"/>
        <v>Tymeka Eisberner</v>
      </c>
      <c r="D2206" s="71" t="str" cm="1">
        <f t="array" ref="D2206">_xlfn.IFS(AK2206="1",CONCATENATE(C2206,"Regional"),AK2206="2",CONCATENATE(C2206,"Sectional"),AK2206="3",CONCATENATE(C2206,COUNTIF($C$1:C2206,C2206)))</f>
        <v>Tymeka Eisberner2</v>
      </c>
      <c r="E2206" s="66">
        <v>45161.333333333336</v>
      </c>
      <c r="F2206" t="s">
        <v>2637</v>
      </c>
      <c r="G2206" s="46">
        <v>53</v>
      </c>
      <c r="H2206" s="46">
        <v>58</v>
      </c>
      <c r="I2206" s="46">
        <v>29</v>
      </c>
      <c r="J2206" t="s">
        <v>96</v>
      </c>
      <c r="K2206" t="s">
        <v>90</v>
      </c>
      <c r="L2206" s="46">
        <v>2692</v>
      </c>
      <c r="M2206" s="46">
        <v>36</v>
      </c>
      <c r="N2206" s="46">
        <v>35.4</v>
      </c>
      <c r="O2206" s="46">
        <v>119</v>
      </c>
      <c r="P2206" s="46">
        <f t="shared" si="249"/>
        <v>1</v>
      </c>
      <c r="R2206" s="67" t="s">
        <v>3619</v>
      </c>
      <c r="S2206" s="67">
        <f>COUNTIF(Y$2:$Y$100,R2206)</f>
        <v>0</v>
      </c>
      <c r="V2206" s="67">
        <f t="shared" si="250"/>
        <v>0</v>
      </c>
      <c r="AB2206" t="s">
        <v>90</v>
      </c>
      <c r="AC2206" s="46">
        <v>2692</v>
      </c>
      <c r="AD2206" s="46">
        <v>36</v>
      </c>
      <c r="AE2206" s="46">
        <v>35.4</v>
      </c>
      <c r="AF2206" s="46">
        <v>119</v>
      </c>
      <c r="AH2206" s="70" t="str">
        <f t="shared" si="251"/>
        <v/>
      </c>
      <c r="AI2206" s="70" t="str">
        <f t="shared" si="252"/>
        <v/>
      </c>
      <c r="AJ2206" s="70" t="str">
        <f t="shared" si="253"/>
        <v>X</v>
      </c>
      <c r="AK2206" s="70" t="str" cm="1">
        <f t="array" ref="AK2206">_xlfn.IFS(AH2206&lt;&gt;"","1",AI2206&lt;&gt;"","2",AJ2206&lt;&gt;"","3")</f>
        <v>3</v>
      </c>
    </row>
    <row r="2207" spans="1:37" x14ac:dyDescent="0.25">
      <c r="A2207" t="s">
        <v>560</v>
      </c>
      <c r="B2207" t="s">
        <v>421</v>
      </c>
      <c r="C2207" s="67" t="str">
        <f t="shared" si="248"/>
        <v>Elizabeth Colburn</v>
      </c>
      <c r="D2207" s="71" t="str" cm="1">
        <f t="array" ref="D2207">_xlfn.IFS(AK2207="1",CONCATENATE(C2207,"Regional"),AK2207="2",CONCATENATE(C2207,"Sectional"),AK2207="3",CONCATENATE(C2207,COUNTIF($C$1:C2207,C2207)))</f>
        <v>Elizabeth Colburn3</v>
      </c>
      <c r="E2207" s="66">
        <v>45161.333333333336</v>
      </c>
      <c r="F2207" t="s">
        <v>2637</v>
      </c>
      <c r="G2207" s="46">
        <v>53</v>
      </c>
      <c r="H2207" s="46">
        <v>58</v>
      </c>
      <c r="I2207" s="46">
        <v>29</v>
      </c>
      <c r="J2207" t="s">
        <v>96</v>
      </c>
      <c r="K2207" t="s">
        <v>90</v>
      </c>
      <c r="L2207" s="46">
        <v>2692</v>
      </c>
      <c r="M2207" s="46">
        <v>36</v>
      </c>
      <c r="N2207" s="46">
        <v>35.4</v>
      </c>
      <c r="O2207" s="46">
        <v>119</v>
      </c>
      <c r="P2207" s="46">
        <f t="shared" si="249"/>
        <v>1</v>
      </c>
      <c r="R2207" s="67" t="s">
        <v>1221</v>
      </c>
      <c r="S2207" s="67">
        <f>COUNTIF(Y$2:$Y$100,R2207)</f>
        <v>0</v>
      </c>
      <c r="V2207" s="67">
        <f t="shared" si="250"/>
        <v>0</v>
      </c>
      <c r="AB2207" t="s">
        <v>90</v>
      </c>
      <c r="AC2207" s="46">
        <v>2692</v>
      </c>
      <c r="AD2207" s="46">
        <v>36</v>
      </c>
      <c r="AE2207" s="46">
        <v>35.4</v>
      </c>
      <c r="AF2207" s="46">
        <v>119</v>
      </c>
      <c r="AH2207" s="70" t="str">
        <f t="shared" si="251"/>
        <v/>
      </c>
      <c r="AI2207" s="70" t="str">
        <f t="shared" si="252"/>
        <v/>
      </c>
      <c r="AJ2207" s="70" t="str">
        <f t="shared" si="253"/>
        <v>X</v>
      </c>
      <c r="AK2207" s="70" t="str" cm="1">
        <f t="array" ref="AK2207">_xlfn.IFS(AH2207&lt;&gt;"","1",AI2207&lt;&gt;"","2",AJ2207&lt;&gt;"","3")</f>
        <v>3</v>
      </c>
    </row>
    <row r="2208" spans="1:37" x14ac:dyDescent="0.25">
      <c r="A2208" t="s">
        <v>1715</v>
      </c>
      <c r="B2208" t="s">
        <v>1031</v>
      </c>
      <c r="C2208" s="67" t="str">
        <f t="shared" si="248"/>
        <v>ava mckie</v>
      </c>
      <c r="D2208" s="71" t="str" cm="1">
        <f t="array" ref="D2208">_xlfn.IFS(AK2208="1",CONCATENATE(C2208,"Regional"),AK2208="2",CONCATENATE(C2208,"Sectional"),AK2208="3",CONCATENATE(C2208,COUNTIF($C$1:C2208,C2208)))</f>
        <v>ava mckie5</v>
      </c>
      <c r="E2208" s="66">
        <v>45161.333333333336</v>
      </c>
      <c r="F2208" t="s">
        <v>2637</v>
      </c>
      <c r="G2208" s="46">
        <v>53</v>
      </c>
      <c r="H2208" s="46">
        <v>58</v>
      </c>
      <c r="I2208" s="46">
        <v>29</v>
      </c>
      <c r="J2208" t="s">
        <v>96</v>
      </c>
      <c r="K2208" t="s">
        <v>90</v>
      </c>
      <c r="L2208" s="46">
        <v>2692</v>
      </c>
      <c r="M2208" s="46">
        <v>36</v>
      </c>
      <c r="N2208" s="46">
        <v>35.4</v>
      </c>
      <c r="O2208" s="46">
        <v>119</v>
      </c>
      <c r="P2208" s="46">
        <f t="shared" si="249"/>
        <v>1</v>
      </c>
      <c r="R2208" s="67" t="s">
        <v>3517</v>
      </c>
      <c r="S2208" s="67">
        <f>COUNTIF(Y$2:$Y$100,R2208)</f>
        <v>0</v>
      </c>
      <c r="V2208" s="67">
        <f t="shared" si="250"/>
        <v>0</v>
      </c>
      <c r="AB2208" t="s">
        <v>90</v>
      </c>
      <c r="AC2208" s="46">
        <v>2692</v>
      </c>
      <c r="AD2208" s="46">
        <v>36</v>
      </c>
      <c r="AE2208" s="46">
        <v>35.4</v>
      </c>
      <c r="AF2208" s="46">
        <v>119</v>
      </c>
      <c r="AH2208" s="70" t="str">
        <f t="shared" si="251"/>
        <v/>
      </c>
      <c r="AI2208" s="70" t="str">
        <f t="shared" si="252"/>
        <v/>
      </c>
      <c r="AJ2208" s="70" t="str">
        <f t="shared" si="253"/>
        <v>X</v>
      </c>
      <c r="AK2208" s="70" t="str" cm="1">
        <f t="array" ref="AK2208">_xlfn.IFS(AH2208&lt;&gt;"","1",AI2208&lt;&gt;"","2",AJ2208&lt;&gt;"","3")</f>
        <v>3</v>
      </c>
    </row>
    <row r="2209" spans="1:37" x14ac:dyDescent="0.25">
      <c r="A2209" t="s">
        <v>920</v>
      </c>
      <c r="B2209" t="s">
        <v>414</v>
      </c>
      <c r="C2209" s="67" t="str">
        <f t="shared" si="248"/>
        <v>Megan Gruber</v>
      </c>
      <c r="D2209" s="71" t="str" cm="1">
        <f t="array" ref="D2209">_xlfn.IFS(AK2209="1",CONCATENATE(C2209,"Regional"),AK2209="2",CONCATENATE(C2209,"Sectional"),AK2209="3",CONCATENATE(C2209,COUNTIF($C$1:C2209,C2209)))</f>
        <v>Megan Gruber2</v>
      </c>
      <c r="E2209" s="66">
        <v>45161.333333333336</v>
      </c>
      <c r="F2209" t="s">
        <v>2637</v>
      </c>
      <c r="G2209" s="46">
        <v>53</v>
      </c>
      <c r="H2209" s="46">
        <v>59</v>
      </c>
      <c r="I2209" s="46">
        <v>32</v>
      </c>
      <c r="J2209" t="s">
        <v>96</v>
      </c>
      <c r="K2209" t="s">
        <v>90</v>
      </c>
      <c r="L2209" s="46">
        <v>2692</v>
      </c>
      <c r="M2209" s="46">
        <v>36</v>
      </c>
      <c r="N2209" s="46">
        <v>35.4</v>
      </c>
      <c r="O2209" s="46">
        <v>119</v>
      </c>
      <c r="P2209" s="46">
        <f t="shared" si="249"/>
        <v>1</v>
      </c>
      <c r="R2209" s="67" t="s">
        <v>1451</v>
      </c>
      <c r="S2209" s="67">
        <f>COUNTIF(Y$2:$Y$100,R2209)</f>
        <v>0</v>
      </c>
      <c r="V2209" s="67">
        <f t="shared" si="250"/>
        <v>0</v>
      </c>
      <c r="AB2209" t="s">
        <v>90</v>
      </c>
      <c r="AC2209" s="46">
        <v>2692</v>
      </c>
      <c r="AD2209" s="46">
        <v>36</v>
      </c>
      <c r="AE2209" s="46">
        <v>35.4</v>
      </c>
      <c r="AF2209" s="46">
        <v>119</v>
      </c>
      <c r="AH2209" s="70" t="str">
        <f t="shared" si="251"/>
        <v/>
      </c>
      <c r="AI2209" s="70" t="str">
        <f t="shared" si="252"/>
        <v/>
      </c>
      <c r="AJ2209" s="70" t="str">
        <f t="shared" si="253"/>
        <v>X</v>
      </c>
      <c r="AK2209" s="70" t="str" cm="1">
        <f t="array" ref="AK2209">_xlfn.IFS(AH2209&lt;&gt;"","1",AI2209&lt;&gt;"","2",AJ2209&lt;&gt;"","3")</f>
        <v>3</v>
      </c>
    </row>
    <row r="2210" spans="1:37" x14ac:dyDescent="0.25">
      <c r="A2210" t="s">
        <v>374</v>
      </c>
      <c r="B2210" t="s">
        <v>934</v>
      </c>
      <c r="C2210" s="67" t="str">
        <f t="shared" si="248"/>
        <v>Elena Wagner</v>
      </c>
      <c r="D2210" s="71" t="str" cm="1">
        <f t="array" ref="D2210">_xlfn.IFS(AK2210="1",CONCATENATE(C2210,"Regional"),AK2210="2",CONCATENATE(C2210,"Sectional"),AK2210="3",CONCATENATE(C2210,COUNTIF($C$1:C2210,C2210)))</f>
        <v>Elena Wagner6</v>
      </c>
      <c r="E2210" s="66">
        <v>45161.333333333336</v>
      </c>
      <c r="F2210" t="s">
        <v>2637</v>
      </c>
      <c r="G2210" s="46">
        <v>53</v>
      </c>
      <c r="H2210" s="46">
        <v>60</v>
      </c>
      <c r="I2210" s="46">
        <v>33</v>
      </c>
      <c r="J2210" t="s">
        <v>96</v>
      </c>
      <c r="K2210" t="s">
        <v>90</v>
      </c>
      <c r="L2210" s="46">
        <v>2692</v>
      </c>
      <c r="M2210" s="46">
        <v>36</v>
      </c>
      <c r="N2210" s="46">
        <v>35.4</v>
      </c>
      <c r="O2210" s="46">
        <v>119</v>
      </c>
      <c r="P2210" s="46">
        <f t="shared" si="249"/>
        <v>1</v>
      </c>
      <c r="R2210" s="67" t="s">
        <v>1459</v>
      </c>
      <c r="S2210" s="67">
        <f>COUNTIF(Y$2:$Y$100,R2210)</f>
        <v>0</v>
      </c>
      <c r="V2210" s="67">
        <f t="shared" si="250"/>
        <v>0</v>
      </c>
      <c r="AB2210" t="s">
        <v>90</v>
      </c>
      <c r="AC2210" s="46">
        <v>2692</v>
      </c>
      <c r="AD2210" s="46">
        <v>36</v>
      </c>
      <c r="AE2210" s="46">
        <v>35.4</v>
      </c>
      <c r="AF2210" s="46">
        <v>119</v>
      </c>
      <c r="AH2210" s="70" t="str">
        <f t="shared" si="251"/>
        <v/>
      </c>
      <c r="AI2210" s="70" t="str">
        <f t="shared" si="252"/>
        <v/>
      </c>
      <c r="AJ2210" s="70" t="str">
        <f t="shared" si="253"/>
        <v>X</v>
      </c>
      <c r="AK2210" s="70" t="str" cm="1">
        <f t="array" ref="AK2210">_xlfn.IFS(AH2210&lt;&gt;"","1",AI2210&lt;&gt;"","2",AJ2210&lt;&gt;"","3")</f>
        <v>3</v>
      </c>
    </row>
    <row r="2211" spans="1:37" x14ac:dyDescent="0.25">
      <c r="A2211" t="s">
        <v>388</v>
      </c>
      <c r="B2211" t="s">
        <v>533</v>
      </c>
      <c r="C2211" s="67" t="str">
        <f t="shared" si="248"/>
        <v>Kaylee Wood</v>
      </c>
      <c r="D2211" s="71" t="str" cm="1">
        <f t="array" ref="D2211">_xlfn.IFS(AK2211="1",CONCATENATE(C2211,"Regional"),AK2211="2",CONCATENATE(C2211,"Sectional"),AK2211="3",CONCATENATE(C2211,COUNTIF($C$1:C2211,C2211)))</f>
        <v>Kaylee Wood4</v>
      </c>
      <c r="E2211" s="66">
        <v>45161.333333333336</v>
      </c>
      <c r="F2211" t="s">
        <v>2637</v>
      </c>
      <c r="G2211" s="46">
        <v>53</v>
      </c>
      <c r="H2211" s="46">
        <v>61</v>
      </c>
      <c r="I2211" s="46">
        <v>34</v>
      </c>
      <c r="J2211" t="s">
        <v>96</v>
      </c>
      <c r="K2211" t="s">
        <v>90</v>
      </c>
      <c r="L2211" s="46">
        <v>2692</v>
      </c>
      <c r="M2211" s="46">
        <v>36</v>
      </c>
      <c r="N2211" s="46">
        <v>35.4</v>
      </c>
      <c r="O2211" s="46">
        <v>119</v>
      </c>
      <c r="P2211" s="46">
        <f t="shared" si="249"/>
        <v>1</v>
      </c>
      <c r="R2211" s="67" t="s">
        <v>2862</v>
      </c>
      <c r="S2211" s="67">
        <f>COUNTIF(Y$2:$Y$100,R2211)</f>
        <v>0</v>
      </c>
      <c r="V2211" s="67">
        <f t="shared" si="250"/>
        <v>0</v>
      </c>
      <c r="AB2211" t="s">
        <v>90</v>
      </c>
      <c r="AC2211" s="46">
        <v>2692</v>
      </c>
      <c r="AD2211" s="46">
        <v>36</v>
      </c>
      <c r="AE2211" s="46">
        <v>35.4</v>
      </c>
      <c r="AF2211" s="46">
        <v>119</v>
      </c>
      <c r="AH2211" s="70" t="str">
        <f t="shared" si="251"/>
        <v/>
      </c>
      <c r="AI2211" s="70" t="str">
        <f t="shared" si="252"/>
        <v/>
      </c>
      <c r="AJ2211" s="70" t="str">
        <f t="shared" si="253"/>
        <v>X</v>
      </c>
      <c r="AK2211" s="70" t="str" cm="1">
        <f t="array" ref="AK2211">_xlfn.IFS(AH2211&lt;&gt;"","1",AI2211&lt;&gt;"","2",AJ2211&lt;&gt;"","3")</f>
        <v>3</v>
      </c>
    </row>
    <row r="2212" spans="1:37" x14ac:dyDescent="0.25">
      <c r="A2212" t="s">
        <v>265</v>
      </c>
      <c r="B2212" t="s">
        <v>1104</v>
      </c>
      <c r="C2212" s="67" t="str">
        <f t="shared" si="248"/>
        <v>Izabell Hayes</v>
      </c>
      <c r="D2212" s="71" t="str" cm="1">
        <f t="array" ref="D2212">_xlfn.IFS(AK2212="1",CONCATENATE(C2212,"Regional"),AK2212="2",CONCATENATE(C2212,"Sectional"),AK2212="3",CONCATENATE(C2212,COUNTIF($C$1:C2212,C2212)))</f>
        <v>Izabell Hayes2</v>
      </c>
      <c r="E2212" s="66">
        <v>45161.333333333336</v>
      </c>
      <c r="F2212" t="s">
        <v>2637</v>
      </c>
      <c r="G2212" s="46">
        <v>53</v>
      </c>
      <c r="H2212" s="46">
        <v>62</v>
      </c>
      <c r="I2212" s="46">
        <v>35</v>
      </c>
      <c r="J2212" t="s">
        <v>96</v>
      </c>
      <c r="K2212" t="s">
        <v>90</v>
      </c>
      <c r="L2212" s="46">
        <v>2692</v>
      </c>
      <c r="M2212" s="46">
        <v>36</v>
      </c>
      <c r="N2212" s="46">
        <v>35.4</v>
      </c>
      <c r="O2212" s="46">
        <v>119</v>
      </c>
      <c r="P2212" s="46">
        <f t="shared" si="249"/>
        <v>1</v>
      </c>
      <c r="R2212" s="67" t="s">
        <v>1578</v>
      </c>
      <c r="S2212" s="67">
        <f>COUNTIF(Y$2:$Y$100,R2212)</f>
        <v>0</v>
      </c>
      <c r="V2212" s="67">
        <f t="shared" si="250"/>
        <v>0</v>
      </c>
      <c r="AB2212" t="s">
        <v>90</v>
      </c>
      <c r="AC2212" s="46">
        <v>2692</v>
      </c>
      <c r="AD2212" s="46">
        <v>36</v>
      </c>
      <c r="AE2212" s="46">
        <v>35.4</v>
      </c>
      <c r="AF2212" s="46">
        <v>119</v>
      </c>
      <c r="AH2212" s="70" t="str">
        <f t="shared" si="251"/>
        <v/>
      </c>
      <c r="AI2212" s="70" t="str">
        <f t="shared" si="252"/>
        <v/>
      </c>
      <c r="AJ2212" s="70" t="str">
        <f t="shared" si="253"/>
        <v>X</v>
      </c>
      <c r="AK2212" s="70" t="str" cm="1">
        <f t="array" ref="AK2212">_xlfn.IFS(AH2212&lt;&gt;"","1",AI2212&lt;&gt;"","2",AJ2212&lt;&gt;"","3")</f>
        <v>3</v>
      </c>
    </row>
    <row r="2213" spans="1:37" x14ac:dyDescent="0.25">
      <c r="A2213" t="s">
        <v>215</v>
      </c>
      <c r="B2213" t="s">
        <v>459</v>
      </c>
      <c r="C2213" s="67" t="str">
        <f t="shared" si="248"/>
        <v>Addison Brieske</v>
      </c>
      <c r="D2213" s="71" t="str" cm="1">
        <f t="array" ref="D2213">_xlfn.IFS(AK2213="1",CONCATENATE(C2213,"Regional"),AK2213="2",CONCATENATE(C2213,"Sectional"),AK2213="3",CONCATENATE(C2213,COUNTIF($C$1:C2213,C2213)))</f>
        <v>Addison Brieske5</v>
      </c>
      <c r="E2213" s="66">
        <v>45161.333333333336</v>
      </c>
      <c r="F2213" t="s">
        <v>2637</v>
      </c>
      <c r="G2213" s="46">
        <v>53</v>
      </c>
      <c r="H2213" s="46">
        <v>62</v>
      </c>
      <c r="I2213" s="46">
        <v>35</v>
      </c>
      <c r="J2213" t="s">
        <v>96</v>
      </c>
      <c r="K2213" t="s">
        <v>90</v>
      </c>
      <c r="L2213" s="46">
        <v>2692</v>
      </c>
      <c r="M2213" s="46">
        <v>36</v>
      </c>
      <c r="N2213" s="46">
        <v>35.4</v>
      </c>
      <c r="O2213" s="46">
        <v>119</v>
      </c>
      <c r="P2213" s="46">
        <f t="shared" si="249"/>
        <v>1</v>
      </c>
      <c r="R2213" s="67" t="s">
        <v>1572</v>
      </c>
      <c r="S2213" s="67">
        <f>COUNTIF(Y$2:$Y$100,R2213)</f>
        <v>0</v>
      </c>
      <c r="V2213" s="67">
        <f t="shared" si="250"/>
        <v>0</v>
      </c>
      <c r="AB2213" t="s">
        <v>90</v>
      </c>
      <c r="AC2213" s="46">
        <v>2692</v>
      </c>
      <c r="AD2213" s="46">
        <v>36</v>
      </c>
      <c r="AE2213" s="46">
        <v>35.4</v>
      </c>
      <c r="AF2213" s="46">
        <v>119</v>
      </c>
      <c r="AH2213" s="70" t="str">
        <f t="shared" si="251"/>
        <v/>
      </c>
      <c r="AI2213" s="70" t="str">
        <f t="shared" si="252"/>
        <v/>
      </c>
      <c r="AJ2213" s="70" t="str">
        <f t="shared" si="253"/>
        <v>X</v>
      </c>
      <c r="AK2213" s="70" t="str" cm="1">
        <f t="array" ref="AK2213">_xlfn.IFS(AH2213&lt;&gt;"","1",AI2213&lt;&gt;"","2",AJ2213&lt;&gt;"","3")</f>
        <v>3</v>
      </c>
    </row>
    <row r="2214" spans="1:37" x14ac:dyDescent="0.25">
      <c r="A2214" t="s">
        <v>2109</v>
      </c>
      <c r="B2214" t="s">
        <v>2110</v>
      </c>
      <c r="C2214" s="67" t="str">
        <f t="shared" si="248"/>
        <v>Becka Mohr</v>
      </c>
      <c r="D2214" s="71" t="str" cm="1">
        <f t="array" ref="D2214">_xlfn.IFS(AK2214="1",CONCATENATE(C2214,"Regional"),AK2214="2",CONCATENATE(C2214,"Sectional"),AK2214="3",CONCATENATE(C2214,COUNTIF($C$1:C2214,C2214)))</f>
        <v>Becka Mohr5</v>
      </c>
      <c r="E2214" s="66">
        <v>45161.333333333336</v>
      </c>
      <c r="F2214" t="s">
        <v>2637</v>
      </c>
      <c r="G2214" s="46">
        <v>53</v>
      </c>
      <c r="H2214" s="46">
        <v>62</v>
      </c>
      <c r="I2214" s="46">
        <v>35</v>
      </c>
      <c r="J2214" t="s">
        <v>96</v>
      </c>
      <c r="K2214" t="s">
        <v>90</v>
      </c>
      <c r="L2214" s="46">
        <v>2692</v>
      </c>
      <c r="M2214" s="46">
        <v>36</v>
      </c>
      <c r="N2214" s="46">
        <v>35.4</v>
      </c>
      <c r="O2214" s="46">
        <v>119</v>
      </c>
      <c r="P2214" s="46">
        <f t="shared" si="249"/>
        <v>1</v>
      </c>
      <c r="R2214" s="67" t="s">
        <v>3134</v>
      </c>
      <c r="S2214" s="67">
        <f>COUNTIF(Y$2:$Y$100,R2214)</f>
        <v>0</v>
      </c>
      <c r="V2214" s="67">
        <f t="shared" si="250"/>
        <v>0</v>
      </c>
      <c r="AB2214" t="s">
        <v>90</v>
      </c>
      <c r="AC2214" s="46">
        <v>2692</v>
      </c>
      <c r="AD2214" s="46">
        <v>36</v>
      </c>
      <c r="AE2214" s="46">
        <v>35.4</v>
      </c>
      <c r="AF2214" s="46">
        <v>119</v>
      </c>
      <c r="AH2214" s="70" t="str">
        <f t="shared" si="251"/>
        <v/>
      </c>
      <c r="AI2214" s="70" t="str">
        <f t="shared" si="252"/>
        <v/>
      </c>
      <c r="AJ2214" s="70" t="str">
        <f t="shared" si="253"/>
        <v>X</v>
      </c>
      <c r="AK2214" s="70" t="str" cm="1">
        <f t="array" ref="AK2214">_xlfn.IFS(AH2214&lt;&gt;"","1",AI2214&lt;&gt;"","2",AJ2214&lt;&gt;"","3")</f>
        <v>3</v>
      </c>
    </row>
    <row r="2215" spans="1:37" x14ac:dyDescent="0.25">
      <c r="A2215" t="s">
        <v>2111</v>
      </c>
      <c r="B2215" t="s">
        <v>1669</v>
      </c>
      <c r="C2215" s="67" t="str">
        <f t="shared" si="248"/>
        <v>Makayla Blount</v>
      </c>
      <c r="D2215" s="71" t="str" cm="1">
        <f t="array" ref="D2215">_xlfn.IFS(AK2215="1",CONCATENATE(C2215,"Regional"),AK2215="2",CONCATENATE(C2215,"Sectional"),AK2215="3",CONCATENATE(C2215,COUNTIF($C$1:C2215,C2215)))</f>
        <v>Makayla Blount1</v>
      </c>
      <c r="E2215" s="66">
        <v>45161.333333333336</v>
      </c>
      <c r="F2215" t="s">
        <v>2637</v>
      </c>
      <c r="G2215" s="46">
        <v>53</v>
      </c>
      <c r="H2215" s="46">
        <v>64</v>
      </c>
      <c r="I2215" s="46">
        <v>38</v>
      </c>
      <c r="J2215" t="s">
        <v>96</v>
      </c>
      <c r="K2215" t="s">
        <v>90</v>
      </c>
      <c r="L2215" s="46">
        <v>2692</v>
      </c>
      <c r="M2215" s="46">
        <v>36</v>
      </c>
      <c r="N2215" s="46">
        <v>35.4</v>
      </c>
      <c r="O2215" s="46">
        <v>119</v>
      </c>
      <c r="P2215" s="46">
        <f t="shared" si="249"/>
        <v>1</v>
      </c>
      <c r="R2215" s="67" t="s">
        <v>3135</v>
      </c>
      <c r="S2215" s="67">
        <f>COUNTIF(Y$2:$Y$100,R2215)</f>
        <v>0</v>
      </c>
      <c r="V2215" s="67">
        <f t="shared" si="250"/>
        <v>0</v>
      </c>
      <c r="AB2215" t="s">
        <v>90</v>
      </c>
      <c r="AC2215" s="46">
        <v>2692</v>
      </c>
      <c r="AD2215" s="46">
        <v>36</v>
      </c>
      <c r="AE2215" s="46">
        <v>35.4</v>
      </c>
      <c r="AF2215" s="46">
        <v>119</v>
      </c>
      <c r="AH2215" s="70" t="str">
        <f t="shared" si="251"/>
        <v/>
      </c>
      <c r="AI2215" s="70" t="str">
        <f t="shared" si="252"/>
        <v/>
      </c>
      <c r="AJ2215" s="70" t="str">
        <f t="shared" si="253"/>
        <v>X</v>
      </c>
      <c r="AK2215" s="70" t="str" cm="1">
        <f t="array" ref="AK2215">_xlfn.IFS(AH2215&lt;&gt;"","1",AI2215&lt;&gt;"","2",AJ2215&lt;&gt;"","3")</f>
        <v>3</v>
      </c>
    </row>
    <row r="2216" spans="1:37" x14ac:dyDescent="0.25">
      <c r="A2216" t="s">
        <v>557</v>
      </c>
      <c r="B2216" t="s">
        <v>558</v>
      </c>
      <c r="C2216" s="67" t="str">
        <f t="shared" si="248"/>
        <v>Melanie Andersen</v>
      </c>
      <c r="D2216" s="71" t="str" cm="1">
        <f t="array" ref="D2216">_xlfn.IFS(AK2216="1",CONCATENATE(C2216,"Regional"),AK2216="2",CONCATENATE(C2216,"Sectional"),AK2216="3",CONCATENATE(C2216,COUNTIF($C$1:C2216,C2216)))</f>
        <v>Melanie Andersen2</v>
      </c>
      <c r="E2216" s="66">
        <v>45161.333333333336</v>
      </c>
      <c r="F2216" t="s">
        <v>2637</v>
      </c>
      <c r="G2216" s="46">
        <v>53</v>
      </c>
      <c r="H2216" s="46">
        <v>64</v>
      </c>
      <c r="I2216" s="46">
        <v>38</v>
      </c>
      <c r="J2216" t="s">
        <v>96</v>
      </c>
      <c r="K2216" t="s">
        <v>90</v>
      </c>
      <c r="L2216" s="46">
        <v>2692</v>
      </c>
      <c r="M2216" s="46">
        <v>36</v>
      </c>
      <c r="N2216" s="46">
        <v>35.4</v>
      </c>
      <c r="O2216" s="46">
        <v>119</v>
      </c>
      <c r="P2216" s="46">
        <f t="shared" si="249"/>
        <v>1</v>
      </c>
      <c r="R2216" s="67" t="s">
        <v>1220</v>
      </c>
      <c r="S2216" s="67">
        <f>COUNTIF(Y$2:$Y$100,R2216)</f>
        <v>0</v>
      </c>
      <c r="V2216" s="67">
        <f t="shared" si="250"/>
        <v>0</v>
      </c>
      <c r="AB2216" t="s">
        <v>90</v>
      </c>
      <c r="AC2216" s="46">
        <v>2692</v>
      </c>
      <c r="AD2216" s="46">
        <v>36</v>
      </c>
      <c r="AE2216" s="46">
        <v>35.4</v>
      </c>
      <c r="AF2216" s="46">
        <v>119</v>
      </c>
      <c r="AH2216" s="70" t="str">
        <f t="shared" si="251"/>
        <v/>
      </c>
      <c r="AI2216" s="70" t="str">
        <f t="shared" si="252"/>
        <v/>
      </c>
      <c r="AJ2216" s="70" t="str">
        <f t="shared" si="253"/>
        <v>X</v>
      </c>
      <c r="AK2216" s="70" t="str" cm="1">
        <f t="array" ref="AK2216">_xlfn.IFS(AH2216&lt;&gt;"","1",AI2216&lt;&gt;"","2",AJ2216&lt;&gt;"","3")</f>
        <v>3</v>
      </c>
    </row>
    <row r="2217" spans="1:37" x14ac:dyDescent="0.25">
      <c r="A2217" t="s">
        <v>1856</v>
      </c>
      <c r="B2217" t="s">
        <v>1857</v>
      </c>
      <c r="C2217" s="67" t="str">
        <f t="shared" si="248"/>
        <v>Andrea Cogswell</v>
      </c>
      <c r="D2217" s="71" t="str" cm="1">
        <f t="array" ref="D2217">_xlfn.IFS(AK2217="1",CONCATENATE(C2217,"Regional"),AK2217="2",CONCATENATE(C2217,"Sectional"),AK2217="3",CONCATENATE(C2217,COUNTIF($C$1:C2217,C2217)))</f>
        <v>Andrea Cogswell2</v>
      </c>
      <c r="E2217" s="66">
        <v>45161.333333333336</v>
      </c>
      <c r="F2217" t="s">
        <v>2637</v>
      </c>
      <c r="G2217" s="46">
        <v>53</v>
      </c>
      <c r="H2217" s="46">
        <v>67</v>
      </c>
      <c r="I2217" s="46">
        <v>40</v>
      </c>
      <c r="J2217" t="s">
        <v>96</v>
      </c>
      <c r="K2217" t="s">
        <v>90</v>
      </c>
      <c r="L2217" s="46">
        <v>2692</v>
      </c>
      <c r="M2217" s="46">
        <v>36</v>
      </c>
      <c r="N2217" s="46">
        <v>35.4</v>
      </c>
      <c r="O2217" s="46">
        <v>119</v>
      </c>
      <c r="P2217" s="46">
        <f t="shared" si="249"/>
        <v>1</v>
      </c>
      <c r="R2217" s="67" t="s">
        <v>2867</v>
      </c>
      <c r="S2217" s="67">
        <f>COUNTIF(Y$2:$Y$100,R2217)</f>
        <v>0</v>
      </c>
      <c r="V2217" s="67">
        <f t="shared" si="250"/>
        <v>0</v>
      </c>
      <c r="AB2217" t="s">
        <v>90</v>
      </c>
      <c r="AC2217" s="46">
        <v>2692</v>
      </c>
      <c r="AD2217" s="46">
        <v>36</v>
      </c>
      <c r="AE2217" s="46">
        <v>35.4</v>
      </c>
      <c r="AF2217" s="46">
        <v>119</v>
      </c>
      <c r="AH2217" s="70" t="str">
        <f t="shared" si="251"/>
        <v/>
      </c>
      <c r="AI2217" s="70" t="str">
        <f t="shared" si="252"/>
        <v/>
      </c>
      <c r="AJ2217" s="70" t="str">
        <f t="shared" si="253"/>
        <v>X</v>
      </c>
      <c r="AK2217" s="70" t="str" cm="1">
        <f t="array" ref="AK2217">_xlfn.IFS(AH2217&lt;&gt;"","1",AI2217&lt;&gt;"","2",AJ2217&lt;&gt;"","3")</f>
        <v>3</v>
      </c>
    </row>
    <row r="2218" spans="1:37" x14ac:dyDescent="0.25">
      <c r="A2218" t="s">
        <v>1045</v>
      </c>
      <c r="B2218" t="s">
        <v>401</v>
      </c>
      <c r="C2218" s="67" t="str">
        <f t="shared" si="248"/>
        <v>Hannah Bloyer</v>
      </c>
      <c r="D2218" s="71" t="str" cm="1">
        <f t="array" ref="D2218">_xlfn.IFS(AK2218="1",CONCATENATE(C2218,"Regional"),AK2218="2",CONCATENATE(C2218,"Sectional"),AK2218="3",CONCATENATE(C2218,COUNTIF($C$1:C2218,C2218)))</f>
        <v>Hannah Bloyer2</v>
      </c>
      <c r="E2218" s="66">
        <v>45161.333333333336</v>
      </c>
      <c r="F2218" t="s">
        <v>2637</v>
      </c>
      <c r="G2218" s="46">
        <v>53</v>
      </c>
      <c r="H2218" s="46">
        <v>68</v>
      </c>
      <c r="I2218" s="46">
        <v>41</v>
      </c>
      <c r="J2218" t="s">
        <v>96</v>
      </c>
      <c r="K2218" t="s">
        <v>90</v>
      </c>
      <c r="L2218" s="46">
        <v>2692</v>
      </c>
      <c r="M2218" s="46">
        <v>36</v>
      </c>
      <c r="N2218" s="46">
        <v>35.4</v>
      </c>
      <c r="O2218" s="46">
        <v>119</v>
      </c>
      <c r="P2218" s="46">
        <f t="shared" si="249"/>
        <v>1</v>
      </c>
      <c r="R2218" s="67" t="s">
        <v>1536</v>
      </c>
      <c r="S2218" s="67">
        <f>COUNTIF(Y$2:$Y$100,R2218)</f>
        <v>0</v>
      </c>
      <c r="V2218" s="67">
        <f t="shared" si="250"/>
        <v>0</v>
      </c>
      <c r="AB2218" t="s">
        <v>90</v>
      </c>
      <c r="AC2218" s="46">
        <v>2692</v>
      </c>
      <c r="AD2218" s="46">
        <v>36</v>
      </c>
      <c r="AE2218" s="46">
        <v>35.4</v>
      </c>
      <c r="AF2218" s="46">
        <v>119</v>
      </c>
      <c r="AH2218" s="70" t="str">
        <f t="shared" si="251"/>
        <v/>
      </c>
      <c r="AI2218" s="70" t="str">
        <f t="shared" si="252"/>
        <v/>
      </c>
      <c r="AJ2218" s="70" t="str">
        <f t="shared" si="253"/>
        <v>X</v>
      </c>
      <c r="AK2218" s="70" t="str" cm="1">
        <f t="array" ref="AK2218">_xlfn.IFS(AH2218&lt;&gt;"","1",AI2218&lt;&gt;"","2",AJ2218&lt;&gt;"","3")</f>
        <v>3</v>
      </c>
    </row>
    <row r="2219" spans="1:37" x14ac:dyDescent="0.25">
      <c r="A2219" t="s">
        <v>2294</v>
      </c>
      <c r="B2219" t="s">
        <v>2295</v>
      </c>
      <c r="C2219" s="67" t="str">
        <f t="shared" si="248"/>
        <v>Ellia Dale</v>
      </c>
      <c r="D2219" s="71" t="str" cm="1">
        <f t="array" ref="D2219">_xlfn.IFS(AK2219="1",CONCATENATE(C2219,"Regional"),AK2219="2",CONCATENATE(C2219,"Sectional"),AK2219="3",CONCATENATE(C2219,COUNTIF($C$1:C2219,C2219)))</f>
        <v>Ellia Dale2</v>
      </c>
      <c r="E2219" s="66">
        <v>45161.333333333336</v>
      </c>
      <c r="F2219" t="s">
        <v>2637</v>
      </c>
      <c r="G2219" s="46">
        <v>53</v>
      </c>
      <c r="H2219" s="46">
        <v>69</v>
      </c>
      <c r="I2219" s="46">
        <v>42</v>
      </c>
      <c r="J2219" t="s">
        <v>96</v>
      </c>
      <c r="K2219" t="s">
        <v>90</v>
      </c>
      <c r="L2219" s="46">
        <v>2692</v>
      </c>
      <c r="M2219" s="46">
        <v>36</v>
      </c>
      <c r="N2219" s="46">
        <v>35.4</v>
      </c>
      <c r="O2219" s="46">
        <v>119</v>
      </c>
      <c r="P2219" s="46">
        <f t="shared" si="249"/>
        <v>1</v>
      </c>
      <c r="R2219" s="67" t="s">
        <v>3320</v>
      </c>
      <c r="S2219" s="67">
        <f>COUNTIF(Y$2:$Y$100,R2219)</f>
        <v>0</v>
      </c>
      <c r="V2219" s="67">
        <f t="shared" si="250"/>
        <v>0</v>
      </c>
      <c r="AB2219" t="s">
        <v>90</v>
      </c>
      <c r="AC2219" s="46">
        <v>2692</v>
      </c>
      <c r="AD2219" s="46">
        <v>36</v>
      </c>
      <c r="AE2219" s="46">
        <v>35.4</v>
      </c>
      <c r="AF2219" s="46">
        <v>119</v>
      </c>
      <c r="AH2219" s="70" t="str">
        <f t="shared" si="251"/>
        <v/>
      </c>
      <c r="AI2219" s="70" t="str">
        <f t="shared" si="252"/>
        <v/>
      </c>
      <c r="AJ2219" s="70" t="str">
        <f t="shared" si="253"/>
        <v>X</v>
      </c>
      <c r="AK2219" s="70" t="str" cm="1">
        <f t="array" ref="AK2219">_xlfn.IFS(AH2219&lt;&gt;"","1",AI2219&lt;&gt;"","2",AJ2219&lt;&gt;"","3")</f>
        <v>3</v>
      </c>
    </row>
    <row r="2220" spans="1:37" x14ac:dyDescent="0.25">
      <c r="A2220" t="s">
        <v>573</v>
      </c>
      <c r="B2220" t="s">
        <v>1809</v>
      </c>
      <c r="C2220" s="67" t="str">
        <f t="shared" si="248"/>
        <v>Kaydence Roth</v>
      </c>
      <c r="D2220" s="71" t="str" cm="1">
        <f t="array" ref="D2220">_xlfn.IFS(AK2220="1",CONCATENATE(C2220,"Regional"),AK2220="2",CONCATENATE(C2220,"Sectional"),AK2220="3",CONCATENATE(C2220,COUNTIF($C$1:C2220,C2220)))</f>
        <v>Kaydence Roth4</v>
      </c>
      <c r="E2220" s="66">
        <v>45161.333333333336</v>
      </c>
      <c r="F2220" t="s">
        <v>2637</v>
      </c>
      <c r="G2220" s="46">
        <v>53</v>
      </c>
      <c r="H2220" s="46">
        <v>70</v>
      </c>
      <c r="I2220" s="46">
        <v>43</v>
      </c>
      <c r="J2220" t="s">
        <v>96</v>
      </c>
      <c r="K2220" t="s">
        <v>90</v>
      </c>
      <c r="L2220" s="46">
        <v>2692</v>
      </c>
      <c r="M2220" s="46">
        <v>36</v>
      </c>
      <c r="N2220" s="46">
        <v>35.4</v>
      </c>
      <c r="O2220" s="46">
        <v>119</v>
      </c>
      <c r="P2220" s="46">
        <f t="shared" si="249"/>
        <v>1</v>
      </c>
      <c r="R2220" s="67" t="s">
        <v>3522</v>
      </c>
      <c r="S2220" s="67">
        <f>COUNTIF(Y$2:$Y$100,R2220)</f>
        <v>0</v>
      </c>
      <c r="V2220" s="67">
        <f t="shared" si="250"/>
        <v>0</v>
      </c>
      <c r="AB2220" t="s">
        <v>90</v>
      </c>
      <c r="AC2220" s="46">
        <v>2692</v>
      </c>
      <c r="AD2220" s="46">
        <v>36</v>
      </c>
      <c r="AE2220" s="46">
        <v>35.4</v>
      </c>
      <c r="AF2220" s="46">
        <v>119</v>
      </c>
      <c r="AH2220" s="70" t="str">
        <f t="shared" si="251"/>
        <v/>
      </c>
      <c r="AI2220" s="70" t="str">
        <f t="shared" si="252"/>
        <v/>
      </c>
      <c r="AJ2220" s="70" t="str">
        <f t="shared" si="253"/>
        <v>X</v>
      </c>
      <c r="AK2220" s="70" t="str" cm="1">
        <f t="array" ref="AK2220">_xlfn.IFS(AH2220&lt;&gt;"","1",AI2220&lt;&gt;"","2",AJ2220&lt;&gt;"","3")</f>
        <v>3</v>
      </c>
    </row>
    <row r="2221" spans="1:37" x14ac:dyDescent="0.25">
      <c r="A2221" t="s">
        <v>1711</v>
      </c>
      <c r="B2221" t="s">
        <v>2244</v>
      </c>
      <c r="C2221" s="67" t="str">
        <f t="shared" si="248"/>
        <v>lilly gilbertson</v>
      </c>
      <c r="D2221" s="71" t="str" cm="1">
        <f t="array" ref="D2221">_xlfn.IFS(AK2221="1",CONCATENATE(C2221,"Regional"),AK2221="2",CONCATENATE(C2221,"Sectional"),AK2221="3",CONCATENATE(C2221,COUNTIF($C$1:C2221,C2221)))</f>
        <v>lilly gilbertson3</v>
      </c>
      <c r="E2221" s="66">
        <v>45161.333333333336</v>
      </c>
      <c r="F2221" t="s">
        <v>2637</v>
      </c>
      <c r="G2221" s="46">
        <v>53</v>
      </c>
      <c r="H2221" s="46">
        <v>72</v>
      </c>
      <c r="I2221" s="46">
        <v>44</v>
      </c>
      <c r="J2221" t="s">
        <v>96</v>
      </c>
      <c r="K2221" t="s">
        <v>90</v>
      </c>
      <c r="L2221" s="46">
        <v>2692</v>
      </c>
      <c r="M2221" s="46">
        <v>36</v>
      </c>
      <c r="N2221" s="46">
        <v>35.4</v>
      </c>
      <c r="O2221" s="46">
        <v>119</v>
      </c>
      <c r="P2221" s="46">
        <f t="shared" si="249"/>
        <v>1</v>
      </c>
      <c r="R2221" s="67" t="s">
        <v>3268</v>
      </c>
      <c r="S2221" s="67">
        <f>COUNTIF(Y$2:$Y$100,R2221)</f>
        <v>0</v>
      </c>
      <c r="V2221" s="67">
        <f t="shared" si="250"/>
        <v>0</v>
      </c>
      <c r="AB2221" t="s">
        <v>90</v>
      </c>
      <c r="AC2221" s="46">
        <v>2692</v>
      </c>
      <c r="AD2221" s="46">
        <v>36</v>
      </c>
      <c r="AE2221" s="46">
        <v>35.4</v>
      </c>
      <c r="AF2221" s="46">
        <v>119</v>
      </c>
      <c r="AH2221" s="70" t="str">
        <f t="shared" si="251"/>
        <v/>
      </c>
      <c r="AI2221" s="70" t="str">
        <f t="shared" si="252"/>
        <v/>
      </c>
      <c r="AJ2221" s="70" t="str">
        <f t="shared" si="253"/>
        <v>X</v>
      </c>
      <c r="AK2221" s="70" t="str" cm="1">
        <f t="array" ref="AK2221">_xlfn.IFS(AH2221&lt;&gt;"","1",AI2221&lt;&gt;"","2",AJ2221&lt;&gt;"","3")</f>
        <v>3</v>
      </c>
    </row>
    <row r="2222" spans="1:37" x14ac:dyDescent="0.25">
      <c r="A2222" t="s">
        <v>273</v>
      </c>
      <c r="B2222" t="s">
        <v>773</v>
      </c>
      <c r="C2222" s="67" t="str">
        <f t="shared" si="248"/>
        <v>Ashley Jaeger</v>
      </c>
      <c r="D2222" s="71" t="str" cm="1">
        <f t="array" ref="D2222">_xlfn.IFS(AK2222="1",CONCATENATE(C2222,"Regional"),AK2222="2",CONCATENATE(C2222,"Sectional"),AK2222="3",CONCATENATE(C2222,COUNTIF($C$1:C2222,C2222)))</f>
        <v>Ashley Jaeger3</v>
      </c>
      <c r="E2222" s="66">
        <v>45161.333333333336</v>
      </c>
      <c r="F2222" t="s">
        <v>2637</v>
      </c>
      <c r="G2222" s="46">
        <v>53</v>
      </c>
      <c r="H2222" s="46">
        <v>74</v>
      </c>
      <c r="I2222" s="46">
        <v>45</v>
      </c>
      <c r="J2222" t="s">
        <v>96</v>
      </c>
      <c r="K2222" t="s">
        <v>90</v>
      </c>
      <c r="L2222" s="46">
        <v>2692</v>
      </c>
      <c r="M2222" s="46">
        <v>36</v>
      </c>
      <c r="N2222" s="46">
        <v>35.4</v>
      </c>
      <c r="O2222" s="46">
        <v>119</v>
      </c>
      <c r="P2222" s="46">
        <f t="shared" si="249"/>
        <v>1</v>
      </c>
      <c r="R2222" s="67" t="s">
        <v>3239</v>
      </c>
      <c r="S2222" s="67">
        <f>COUNTIF(Y$2:$Y$100,R2222)</f>
        <v>0</v>
      </c>
      <c r="V2222" s="67">
        <f t="shared" si="250"/>
        <v>0</v>
      </c>
      <c r="AB2222" t="s">
        <v>90</v>
      </c>
      <c r="AC2222" s="46">
        <v>2692</v>
      </c>
      <c r="AD2222" s="46">
        <v>36</v>
      </c>
      <c r="AE2222" s="46">
        <v>35.4</v>
      </c>
      <c r="AF2222" s="46">
        <v>119</v>
      </c>
      <c r="AH2222" s="70" t="str">
        <f t="shared" si="251"/>
        <v/>
      </c>
      <c r="AI2222" s="70" t="str">
        <f t="shared" si="252"/>
        <v/>
      </c>
      <c r="AJ2222" s="70" t="str">
        <f t="shared" si="253"/>
        <v>X</v>
      </c>
      <c r="AK2222" s="70" t="str" cm="1">
        <f t="array" ref="AK2222">_xlfn.IFS(AH2222&lt;&gt;"","1",AI2222&lt;&gt;"","2",AJ2222&lt;&gt;"","3")</f>
        <v>3</v>
      </c>
    </row>
    <row r="2223" spans="1:37" x14ac:dyDescent="0.25">
      <c r="A2223" t="s">
        <v>1892</v>
      </c>
      <c r="B2223" t="s">
        <v>530</v>
      </c>
      <c r="C2223" s="67" t="str">
        <f t="shared" si="248"/>
        <v>Kendra Hardin</v>
      </c>
      <c r="D2223" s="71" t="str" cm="1">
        <f t="array" ref="D2223">_xlfn.IFS(AK2223="1",CONCATENATE(C2223,"Regional"),AK2223="2",CONCATENATE(C2223,"Sectional"),AK2223="3",CONCATENATE(C2223,COUNTIF($C$1:C2223,C2223)))</f>
        <v>Kendra Hardin2</v>
      </c>
      <c r="E2223" s="66">
        <v>45161.333333333336</v>
      </c>
      <c r="F2223" t="s">
        <v>2637</v>
      </c>
      <c r="G2223" s="46">
        <v>53</v>
      </c>
      <c r="H2223" s="46">
        <v>75</v>
      </c>
      <c r="I2223" s="46">
        <v>46</v>
      </c>
      <c r="J2223" t="s">
        <v>96</v>
      </c>
      <c r="K2223" t="s">
        <v>90</v>
      </c>
      <c r="L2223" s="46">
        <v>2692</v>
      </c>
      <c r="M2223" s="46">
        <v>36</v>
      </c>
      <c r="N2223" s="46">
        <v>35.4</v>
      </c>
      <c r="O2223" s="46">
        <v>119</v>
      </c>
      <c r="P2223" s="46">
        <f t="shared" si="249"/>
        <v>1</v>
      </c>
      <c r="R2223" s="67" t="s">
        <v>2901</v>
      </c>
      <c r="S2223" s="67">
        <f>COUNTIF(Y$2:$Y$100,R2223)</f>
        <v>0</v>
      </c>
      <c r="V2223" s="67">
        <f t="shared" si="250"/>
        <v>0</v>
      </c>
      <c r="AB2223" t="s">
        <v>90</v>
      </c>
      <c r="AC2223" s="46">
        <v>2692</v>
      </c>
      <c r="AD2223" s="46">
        <v>36</v>
      </c>
      <c r="AE2223" s="46">
        <v>35.4</v>
      </c>
      <c r="AF2223" s="46">
        <v>119</v>
      </c>
      <c r="AH2223" s="70" t="str">
        <f t="shared" si="251"/>
        <v/>
      </c>
      <c r="AI2223" s="70" t="str">
        <f t="shared" si="252"/>
        <v/>
      </c>
      <c r="AJ2223" s="70" t="str">
        <f t="shared" si="253"/>
        <v>X</v>
      </c>
      <c r="AK2223" s="70" t="str" cm="1">
        <f t="array" ref="AK2223">_xlfn.IFS(AH2223&lt;&gt;"","1",AI2223&lt;&gt;"","2",AJ2223&lt;&gt;"","3")</f>
        <v>3</v>
      </c>
    </row>
    <row r="2224" spans="1:37" x14ac:dyDescent="0.25">
      <c r="A2224" t="s">
        <v>1046</v>
      </c>
      <c r="B2224" t="s">
        <v>1047</v>
      </c>
      <c r="C2224" s="67" t="str">
        <f t="shared" si="248"/>
        <v>Jaiden Schauf</v>
      </c>
      <c r="D2224" s="71" t="str" cm="1">
        <f t="array" ref="D2224">_xlfn.IFS(AK2224="1",CONCATENATE(C2224,"Regional"),AK2224="2",CONCATENATE(C2224,"Sectional"),AK2224="3",CONCATENATE(C2224,COUNTIF($C$1:C2224,C2224)))</f>
        <v>Jaiden Schauf3</v>
      </c>
      <c r="E2224" s="66">
        <v>45161.333333333336</v>
      </c>
      <c r="F2224" t="s">
        <v>2637</v>
      </c>
      <c r="G2224" s="46">
        <v>53</v>
      </c>
      <c r="H2224" s="46">
        <v>77</v>
      </c>
      <c r="I2224" s="46">
        <v>47</v>
      </c>
      <c r="J2224" t="s">
        <v>96</v>
      </c>
      <c r="K2224" t="s">
        <v>90</v>
      </c>
      <c r="L2224" s="46">
        <v>2692</v>
      </c>
      <c r="M2224" s="46">
        <v>36</v>
      </c>
      <c r="N2224" s="46">
        <v>35.4</v>
      </c>
      <c r="O2224" s="46">
        <v>119</v>
      </c>
      <c r="P2224" s="46">
        <f t="shared" si="249"/>
        <v>1</v>
      </c>
      <c r="R2224" s="67" t="s">
        <v>1539</v>
      </c>
      <c r="S2224" s="67">
        <f>COUNTIF(Y$2:$Y$100,R2224)</f>
        <v>0</v>
      </c>
      <c r="V2224" s="67">
        <f t="shared" si="250"/>
        <v>0</v>
      </c>
      <c r="AB2224" t="s">
        <v>90</v>
      </c>
      <c r="AC2224" s="46">
        <v>2692</v>
      </c>
      <c r="AD2224" s="46">
        <v>36</v>
      </c>
      <c r="AE2224" s="46">
        <v>35.4</v>
      </c>
      <c r="AF2224" s="46">
        <v>119</v>
      </c>
      <c r="AH2224" s="70" t="str">
        <f t="shared" si="251"/>
        <v/>
      </c>
      <c r="AI2224" s="70" t="str">
        <f t="shared" si="252"/>
        <v/>
      </c>
      <c r="AJ2224" s="70" t="str">
        <f t="shared" si="253"/>
        <v>X</v>
      </c>
      <c r="AK2224" s="70" t="str" cm="1">
        <f t="array" ref="AK2224">_xlfn.IFS(AH2224&lt;&gt;"","1",AI2224&lt;&gt;"","2",AJ2224&lt;&gt;"","3")</f>
        <v>3</v>
      </c>
    </row>
    <row r="2225" spans="1:37" x14ac:dyDescent="0.25">
      <c r="A2225" t="s">
        <v>2113</v>
      </c>
      <c r="B2225" t="s">
        <v>362</v>
      </c>
      <c r="C2225" s="67" t="str">
        <f t="shared" si="248"/>
        <v>Emma Roesler</v>
      </c>
      <c r="D2225" s="71" t="str" cm="1">
        <f t="array" ref="D2225">_xlfn.IFS(AK2225="1",CONCATENATE(C2225,"Regional"),AK2225="2",CONCATENATE(C2225,"Sectional"),AK2225="3",CONCATENATE(C2225,COUNTIF($C$1:C2225,C2225)))</f>
        <v>Emma Roesler3</v>
      </c>
      <c r="E2225" s="66">
        <v>45161.333333333336</v>
      </c>
      <c r="F2225" t="s">
        <v>2637</v>
      </c>
      <c r="G2225" s="46">
        <v>53</v>
      </c>
      <c r="H2225" s="46">
        <v>78</v>
      </c>
      <c r="I2225" s="46">
        <v>48</v>
      </c>
      <c r="J2225" t="s">
        <v>96</v>
      </c>
      <c r="K2225" t="s">
        <v>90</v>
      </c>
      <c r="L2225" s="46">
        <v>2692</v>
      </c>
      <c r="M2225" s="46">
        <v>36</v>
      </c>
      <c r="N2225" s="46">
        <v>35.4</v>
      </c>
      <c r="O2225" s="46">
        <v>119</v>
      </c>
      <c r="P2225" s="46">
        <f t="shared" si="249"/>
        <v>1</v>
      </c>
      <c r="R2225" s="67" t="s">
        <v>3139</v>
      </c>
      <c r="S2225" s="67">
        <f>COUNTIF(Y$2:$Y$100,R2225)</f>
        <v>0</v>
      </c>
      <c r="V2225" s="67">
        <f t="shared" si="250"/>
        <v>0</v>
      </c>
      <c r="AB2225" t="s">
        <v>90</v>
      </c>
      <c r="AC2225" s="46">
        <v>2692</v>
      </c>
      <c r="AD2225" s="46">
        <v>36</v>
      </c>
      <c r="AE2225" s="46">
        <v>35.4</v>
      </c>
      <c r="AF2225" s="46">
        <v>119</v>
      </c>
      <c r="AH2225" s="70" t="str">
        <f t="shared" si="251"/>
        <v/>
      </c>
      <c r="AI2225" s="70" t="str">
        <f t="shared" si="252"/>
        <v/>
      </c>
      <c r="AJ2225" s="70" t="str">
        <f t="shared" si="253"/>
        <v>X</v>
      </c>
      <c r="AK2225" s="70" t="str" cm="1">
        <f t="array" ref="AK2225">_xlfn.IFS(AH2225&lt;&gt;"","1",AI2225&lt;&gt;"","2",AJ2225&lt;&gt;"","3")</f>
        <v>3</v>
      </c>
    </row>
    <row r="2226" spans="1:37" x14ac:dyDescent="0.25">
      <c r="A2226" t="s">
        <v>509</v>
      </c>
      <c r="B2226" t="s">
        <v>478</v>
      </c>
      <c r="C2226" s="67" t="str">
        <f t="shared" si="248"/>
        <v>Madeline Berg</v>
      </c>
      <c r="D2226" s="71" t="str" cm="1">
        <f t="array" ref="D2226">_xlfn.IFS(AK2226="1",CONCATENATE(C2226,"Regional"),AK2226="2",CONCATENATE(C2226,"Sectional"),AK2226="3",CONCATENATE(C2226,COUNTIF($C$1:C2226,C2226)))</f>
        <v>Madeline Berg2</v>
      </c>
      <c r="E2226" s="66">
        <v>45161.333333333336</v>
      </c>
      <c r="F2226" t="s">
        <v>2637</v>
      </c>
      <c r="G2226" s="46">
        <v>53</v>
      </c>
      <c r="H2226" s="46">
        <v>78</v>
      </c>
      <c r="I2226" s="46">
        <v>48</v>
      </c>
      <c r="J2226" t="s">
        <v>96</v>
      </c>
      <c r="K2226" t="s">
        <v>90</v>
      </c>
      <c r="L2226" s="46">
        <v>2692</v>
      </c>
      <c r="M2226" s="46">
        <v>36</v>
      </c>
      <c r="N2226" s="46">
        <v>35.4</v>
      </c>
      <c r="O2226" s="46">
        <v>119</v>
      </c>
      <c r="P2226" s="46">
        <f t="shared" si="249"/>
        <v>1</v>
      </c>
      <c r="R2226" s="67" t="s">
        <v>2870</v>
      </c>
      <c r="S2226" s="67">
        <f>COUNTIF(Y$2:$Y$100,R2226)</f>
        <v>0</v>
      </c>
      <c r="V2226" s="67">
        <f t="shared" si="250"/>
        <v>0</v>
      </c>
      <c r="AB2226" t="s">
        <v>90</v>
      </c>
      <c r="AC2226" s="46">
        <v>2692</v>
      </c>
      <c r="AD2226" s="46">
        <v>36</v>
      </c>
      <c r="AE2226" s="46">
        <v>35.4</v>
      </c>
      <c r="AF2226" s="46">
        <v>119</v>
      </c>
      <c r="AH2226" s="70" t="str">
        <f t="shared" si="251"/>
        <v/>
      </c>
      <c r="AI2226" s="70" t="str">
        <f t="shared" si="252"/>
        <v/>
      </c>
      <c r="AJ2226" s="70" t="str">
        <f t="shared" si="253"/>
        <v>X</v>
      </c>
      <c r="AK2226" s="70" t="str" cm="1">
        <f t="array" ref="AK2226">_xlfn.IFS(AH2226&lt;&gt;"","1",AI2226&lt;&gt;"","2",AJ2226&lt;&gt;"","3")</f>
        <v>3</v>
      </c>
    </row>
    <row r="2227" spans="1:37" x14ac:dyDescent="0.25">
      <c r="A2227" t="s">
        <v>2296</v>
      </c>
      <c r="B2227" t="s">
        <v>777</v>
      </c>
      <c r="C2227" s="67" t="str">
        <f t="shared" si="248"/>
        <v>Macie Goldsmith</v>
      </c>
      <c r="D2227" s="71" t="str" cm="1">
        <f t="array" ref="D2227">_xlfn.IFS(AK2227="1",CONCATENATE(C2227,"Regional"),AK2227="2",CONCATENATE(C2227,"Sectional"),AK2227="3",CONCATENATE(C2227,COUNTIF($C$1:C2227,C2227)))</f>
        <v>Macie Goldsmith2</v>
      </c>
      <c r="E2227" s="66">
        <v>45161.333333333336</v>
      </c>
      <c r="F2227" t="s">
        <v>2637</v>
      </c>
      <c r="G2227" s="46">
        <v>53</v>
      </c>
      <c r="H2227" s="46">
        <v>80</v>
      </c>
      <c r="I2227" s="46">
        <v>50</v>
      </c>
      <c r="J2227" t="s">
        <v>96</v>
      </c>
      <c r="K2227" t="s">
        <v>90</v>
      </c>
      <c r="L2227" s="46">
        <v>2692</v>
      </c>
      <c r="M2227" s="46">
        <v>36</v>
      </c>
      <c r="N2227" s="46">
        <v>35.4</v>
      </c>
      <c r="O2227" s="46">
        <v>119</v>
      </c>
      <c r="P2227" s="46">
        <f t="shared" si="249"/>
        <v>1</v>
      </c>
      <c r="R2227" s="67" t="s">
        <v>3321</v>
      </c>
      <c r="S2227" s="67">
        <f>COUNTIF(Y$2:$Y$100,R2227)</f>
        <v>0</v>
      </c>
      <c r="V2227" s="67">
        <f t="shared" si="250"/>
        <v>0</v>
      </c>
      <c r="AB2227" t="s">
        <v>90</v>
      </c>
      <c r="AC2227" s="46">
        <v>2692</v>
      </c>
      <c r="AD2227" s="46">
        <v>36</v>
      </c>
      <c r="AE2227" s="46">
        <v>35.4</v>
      </c>
      <c r="AF2227" s="46">
        <v>119</v>
      </c>
      <c r="AH2227" s="70" t="str">
        <f t="shared" si="251"/>
        <v/>
      </c>
      <c r="AI2227" s="70" t="str">
        <f t="shared" si="252"/>
        <v/>
      </c>
      <c r="AJ2227" s="70" t="str">
        <f t="shared" si="253"/>
        <v>X</v>
      </c>
      <c r="AK2227" s="70" t="str" cm="1">
        <f t="array" ref="AK2227">_xlfn.IFS(AH2227&lt;&gt;"","1",AI2227&lt;&gt;"","2",AJ2227&lt;&gt;"","3")</f>
        <v>3</v>
      </c>
    </row>
    <row r="2228" spans="1:37" x14ac:dyDescent="0.25">
      <c r="A2228" t="s">
        <v>2297</v>
      </c>
      <c r="B2228" t="s">
        <v>2298</v>
      </c>
      <c r="C2228" s="67" t="str">
        <f t="shared" si="248"/>
        <v>Meggie Filips</v>
      </c>
      <c r="D2228" s="71" t="str" cm="1">
        <f t="array" ref="D2228">_xlfn.IFS(AK2228="1",CONCATENATE(C2228,"Regional"),AK2228="2",CONCATENATE(C2228,"Sectional"),AK2228="3",CONCATENATE(C2228,COUNTIF($C$1:C2228,C2228)))</f>
        <v>Meggie Filips3</v>
      </c>
      <c r="E2228" s="66">
        <v>45161.333333333336</v>
      </c>
      <c r="F2228" t="s">
        <v>2637</v>
      </c>
      <c r="G2228" s="46">
        <v>53</v>
      </c>
      <c r="H2228" s="46">
        <v>82</v>
      </c>
      <c r="I2228" s="46">
        <v>51</v>
      </c>
      <c r="J2228" t="s">
        <v>96</v>
      </c>
      <c r="K2228" t="s">
        <v>90</v>
      </c>
      <c r="L2228" s="46">
        <v>2692</v>
      </c>
      <c r="M2228" s="46">
        <v>36</v>
      </c>
      <c r="N2228" s="46">
        <v>35.4</v>
      </c>
      <c r="O2228" s="46">
        <v>119</v>
      </c>
      <c r="P2228" s="46">
        <f t="shared" si="249"/>
        <v>1</v>
      </c>
      <c r="R2228" s="67" t="s">
        <v>3322</v>
      </c>
      <c r="S2228" s="67">
        <f>COUNTIF(Y$2:$Y$100,R2228)</f>
        <v>0</v>
      </c>
      <c r="V2228" s="67">
        <f t="shared" si="250"/>
        <v>0</v>
      </c>
      <c r="AB2228" t="s">
        <v>90</v>
      </c>
      <c r="AC2228" s="46">
        <v>2692</v>
      </c>
      <c r="AD2228" s="46">
        <v>36</v>
      </c>
      <c r="AE2228" s="46">
        <v>35.4</v>
      </c>
      <c r="AF2228" s="46">
        <v>119</v>
      </c>
      <c r="AH2228" s="70" t="str">
        <f t="shared" si="251"/>
        <v/>
      </c>
      <c r="AI2228" s="70" t="str">
        <f t="shared" si="252"/>
        <v/>
      </c>
      <c r="AJ2228" s="70" t="str">
        <f t="shared" si="253"/>
        <v>X</v>
      </c>
      <c r="AK2228" s="70" t="str" cm="1">
        <f t="array" ref="AK2228">_xlfn.IFS(AH2228&lt;&gt;"","1",AI2228&lt;&gt;"","2",AJ2228&lt;&gt;"","3")</f>
        <v>3</v>
      </c>
    </row>
    <row r="2229" spans="1:37" x14ac:dyDescent="0.25">
      <c r="A2229" t="s">
        <v>2299</v>
      </c>
      <c r="B2229" t="s">
        <v>2300</v>
      </c>
      <c r="C2229" s="67" t="str">
        <f t="shared" si="248"/>
        <v>Kdince Franks</v>
      </c>
      <c r="D2229" s="71" t="str" cm="1">
        <f t="array" ref="D2229">_xlfn.IFS(AK2229="1",CONCATENATE(C2229,"Regional"),AK2229="2",CONCATENATE(C2229,"Sectional"),AK2229="3",CONCATENATE(C2229,COUNTIF($C$1:C2229,C2229)))</f>
        <v>Kdince Franks3</v>
      </c>
      <c r="E2229" s="66">
        <v>45161.333333333336</v>
      </c>
      <c r="F2229" t="s">
        <v>2637</v>
      </c>
      <c r="G2229" s="46">
        <v>53</v>
      </c>
      <c r="H2229" s="46">
        <v>83</v>
      </c>
      <c r="I2229" s="46">
        <v>52</v>
      </c>
      <c r="J2229" t="s">
        <v>96</v>
      </c>
      <c r="K2229" t="s">
        <v>90</v>
      </c>
      <c r="L2229" s="46">
        <v>2692</v>
      </c>
      <c r="M2229" s="46">
        <v>36</v>
      </c>
      <c r="N2229" s="46">
        <v>35.4</v>
      </c>
      <c r="O2229" s="46">
        <v>119</v>
      </c>
      <c r="P2229" s="46">
        <f t="shared" si="249"/>
        <v>1</v>
      </c>
      <c r="R2229" s="67" t="s">
        <v>3323</v>
      </c>
      <c r="S2229" s="67">
        <f>COUNTIF(Y$2:$Y$100,R2229)</f>
        <v>0</v>
      </c>
      <c r="V2229" s="67">
        <f t="shared" si="250"/>
        <v>0</v>
      </c>
      <c r="AB2229" t="s">
        <v>90</v>
      </c>
      <c r="AC2229" s="46">
        <v>2692</v>
      </c>
      <c r="AD2229" s="46">
        <v>36</v>
      </c>
      <c r="AE2229" s="46">
        <v>35.4</v>
      </c>
      <c r="AF2229" s="46">
        <v>119</v>
      </c>
      <c r="AH2229" s="70" t="str">
        <f t="shared" si="251"/>
        <v/>
      </c>
      <c r="AI2229" s="70" t="str">
        <f t="shared" si="252"/>
        <v/>
      </c>
      <c r="AJ2229" s="70" t="str">
        <f t="shared" si="253"/>
        <v>X</v>
      </c>
      <c r="AK2229" s="70" t="str" cm="1">
        <f t="array" ref="AK2229">_xlfn.IFS(AH2229&lt;&gt;"","1",AI2229&lt;&gt;"","2",AJ2229&lt;&gt;"","3")</f>
        <v>3</v>
      </c>
    </row>
    <row r="2230" spans="1:37" x14ac:dyDescent="0.25">
      <c r="A2230" t="s">
        <v>275</v>
      </c>
      <c r="B2230" t="s">
        <v>622</v>
      </c>
      <c r="C2230" s="67" t="str">
        <f t="shared" si="248"/>
        <v>Samantha Johnson</v>
      </c>
      <c r="D2230" s="71" t="str" cm="1">
        <f t="array" ref="D2230">_xlfn.IFS(AK2230="1",CONCATENATE(C2230,"Regional"),AK2230="2",CONCATENATE(C2230,"Sectional"),AK2230="3",CONCATENATE(C2230,COUNTIF($C$1:C2230,C2230)))</f>
        <v>Samantha Johnson2</v>
      </c>
      <c r="E2230" s="66">
        <v>45161.333333333336</v>
      </c>
      <c r="F2230" t="s">
        <v>2637</v>
      </c>
      <c r="G2230" s="46">
        <v>53</v>
      </c>
      <c r="H2230" s="46">
        <v>90</v>
      </c>
      <c r="I2230" s="46">
        <v>53</v>
      </c>
      <c r="J2230" t="s">
        <v>96</v>
      </c>
      <c r="K2230" t="s">
        <v>90</v>
      </c>
      <c r="L2230" s="46">
        <v>2692</v>
      </c>
      <c r="M2230" s="46">
        <v>36</v>
      </c>
      <c r="N2230" s="46">
        <v>35.4</v>
      </c>
      <c r="O2230" s="46">
        <v>119</v>
      </c>
      <c r="P2230" s="46">
        <f t="shared" si="249"/>
        <v>1</v>
      </c>
      <c r="R2230" s="67" t="s">
        <v>3324</v>
      </c>
      <c r="S2230" s="67">
        <f>COUNTIF(Y$2:$Y$100,R2230)</f>
        <v>0</v>
      </c>
      <c r="V2230" s="67">
        <f t="shared" si="250"/>
        <v>0</v>
      </c>
      <c r="AB2230" t="s">
        <v>90</v>
      </c>
      <c r="AC2230" s="46">
        <v>2692</v>
      </c>
      <c r="AD2230" s="46">
        <v>36</v>
      </c>
      <c r="AE2230" s="46">
        <v>35.4</v>
      </c>
      <c r="AF2230" s="46">
        <v>119</v>
      </c>
      <c r="AH2230" s="70" t="str">
        <f t="shared" si="251"/>
        <v/>
      </c>
      <c r="AI2230" s="70" t="str">
        <f t="shared" si="252"/>
        <v/>
      </c>
      <c r="AJ2230" s="70" t="str">
        <f t="shared" si="253"/>
        <v>X</v>
      </c>
      <c r="AK2230" s="70" t="str" cm="1">
        <f t="array" ref="AK2230">_xlfn.IFS(AH2230&lt;&gt;"","1",AI2230&lt;&gt;"","2",AJ2230&lt;&gt;"","3")</f>
        <v>3</v>
      </c>
    </row>
    <row r="2231" spans="1:37" x14ac:dyDescent="0.25">
      <c r="A2231" t="s">
        <v>1817</v>
      </c>
      <c r="B2231" t="s">
        <v>362</v>
      </c>
      <c r="C2231" s="67" t="str">
        <f t="shared" si="248"/>
        <v>Emma Hudson</v>
      </c>
      <c r="D2231" s="71" t="str" cm="1">
        <f t="array" ref="D2231">_xlfn.IFS(AK2231="1",CONCATENATE(C2231,"Regional"),AK2231="2",CONCATENATE(C2231,"Sectional"),AK2231="3",CONCATENATE(C2231,COUNTIF($C$1:C2231,C2231)))</f>
        <v>Emma Hudson4</v>
      </c>
      <c r="E2231" s="66">
        <v>45161.479166666664</v>
      </c>
      <c r="F2231" t="s">
        <v>2485</v>
      </c>
      <c r="G2231" s="46">
        <v>42</v>
      </c>
      <c r="H2231" s="46">
        <v>38</v>
      </c>
      <c r="I2231" s="46">
        <v>1</v>
      </c>
      <c r="J2231" t="s">
        <v>170</v>
      </c>
      <c r="K2231" t="s">
        <v>90</v>
      </c>
      <c r="L2231" s="46">
        <v>2647</v>
      </c>
      <c r="M2231" s="46">
        <v>36</v>
      </c>
      <c r="N2231" s="46">
        <v>34.799999999999997</v>
      </c>
      <c r="O2231" s="46">
        <v>110</v>
      </c>
      <c r="P2231" s="46">
        <f t="shared" si="249"/>
        <v>1</v>
      </c>
      <c r="R2231" s="67" t="s">
        <v>2818</v>
      </c>
      <c r="S2231" s="67">
        <f>COUNTIF(Y$2:$Y$100,R2231)</f>
        <v>0</v>
      </c>
      <c r="V2231" s="67">
        <f t="shared" si="250"/>
        <v>0</v>
      </c>
      <c r="X2231"/>
      <c r="Y2231" s="67" t="str">
        <f t="shared" ref="Y2231:Y2294" si="254">CONCATENATE(W2231," ",X2231)</f>
        <v xml:space="preserve"> </v>
      </c>
      <c r="AB2231" t="s">
        <v>90</v>
      </c>
      <c r="AC2231" s="46">
        <v>2647</v>
      </c>
      <c r="AD2231" s="46">
        <v>36</v>
      </c>
      <c r="AE2231" s="46">
        <v>34.799999999999997</v>
      </c>
      <c r="AF2231" s="46">
        <v>110</v>
      </c>
      <c r="AH2231" s="70" t="str">
        <f t="shared" si="251"/>
        <v/>
      </c>
      <c r="AI2231" s="70" t="str">
        <f t="shared" si="252"/>
        <v/>
      </c>
      <c r="AJ2231" s="70" t="str">
        <f t="shared" si="253"/>
        <v>X</v>
      </c>
      <c r="AK2231" s="70" t="str" cm="1">
        <f t="array" ref="AK2231">_xlfn.IFS(AH2231&lt;&gt;"","1",AI2231&lt;&gt;"","2",AJ2231&lt;&gt;"","3")</f>
        <v>3</v>
      </c>
    </row>
    <row r="2232" spans="1:37" x14ac:dyDescent="0.25">
      <c r="A2232" t="s">
        <v>489</v>
      </c>
      <c r="B2232" t="s">
        <v>692</v>
      </c>
      <c r="C2232" s="67" t="str">
        <f t="shared" si="248"/>
        <v>Julianne Bradford</v>
      </c>
      <c r="D2232" s="71" t="str" cm="1">
        <f t="array" ref="D2232">_xlfn.IFS(AK2232="1",CONCATENATE(C2232,"Regional"),AK2232="2",CONCATENATE(C2232,"Sectional"),AK2232="3",CONCATENATE(C2232,COUNTIF($C$1:C2232,C2232)))</f>
        <v>Julianne Bradford4</v>
      </c>
      <c r="E2232" s="66">
        <v>45161.479166666664</v>
      </c>
      <c r="F2232" t="s">
        <v>2485</v>
      </c>
      <c r="G2232" s="46">
        <v>42</v>
      </c>
      <c r="H2232" s="46">
        <v>38</v>
      </c>
      <c r="I2232" s="46">
        <v>1</v>
      </c>
      <c r="J2232" t="s">
        <v>170</v>
      </c>
      <c r="K2232" t="s">
        <v>90</v>
      </c>
      <c r="L2232" s="46">
        <v>2647</v>
      </c>
      <c r="M2232" s="46">
        <v>36</v>
      </c>
      <c r="N2232" s="46">
        <v>34.799999999999997</v>
      </c>
      <c r="O2232" s="46">
        <v>110</v>
      </c>
      <c r="P2232" s="46">
        <f t="shared" si="249"/>
        <v>1</v>
      </c>
      <c r="R2232" s="67" t="s">
        <v>1298</v>
      </c>
      <c r="S2232" s="67">
        <f>COUNTIF(Y$2:$Y$100,R2232)</f>
        <v>0</v>
      </c>
      <c r="V2232" s="67">
        <f t="shared" si="250"/>
        <v>0</v>
      </c>
      <c r="X2232"/>
      <c r="Y2232" s="67" t="str">
        <f t="shared" si="254"/>
        <v xml:space="preserve"> </v>
      </c>
      <c r="AB2232" t="s">
        <v>90</v>
      </c>
      <c r="AC2232" s="46">
        <v>2647</v>
      </c>
      <c r="AD2232" s="46">
        <v>36</v>
      </c>
      <c r="AE2232" s="46">
        <v>34.799999999999997</v>
      </c>
      <c r="AF2232" s="46">
        <v>110</v>
      </c>
      <c r="AH2232" s="70" t="str">
        <f t="shared" si="251"/>
        <v/>
      </c>
      <c r="AI2232" s="70" t="str">
        <f t="shared" si="252"/>
        <v/>
      </c>
      <c r="AJ2232" s="70" t="str">
        <f t="shared" si="253"/>
        <v>X</v>
      </c>
      <c r="AK2232" s="70" t="str" cm="1">
        <f t="array" ref="AK2232">_xlfn.IFS(AH2232&lt;&gt;"","1",AI2232&lt;&gt;"","2",AJ2232&lt;&gt;"","3")</f>
        <v>3</v>
      </c>
    </row>
    <row r="2233" spans="1:37" x14ac:dyDescent="0.25">
      <c r="A2233" t="s">
        <v>586</v>
      </c>
      <c r="B2233" t="s">
        <v>587</v>
      </c>
      <c r="C2233" s="67" t="str">
        <f t="shared" si="248"/>
        <v>Adalyn Johnston</v>
      </c>
      <c r="D2233" s="71" t="str" cm="1">
        <f t="array" ref="D2233">_xlfn.IFS(AK2233="1",CONCATENATE(C2233,"Regional"),AK2233="2",CONCATENATE(C2233,"Sectional"),AK2233="3",CONCATENATE(C2233,COUNTIF($C$1:C2233,C2233)))</f>
        <v>Adalyn Johnston4</v>
      </c>
      <c r="E2233" s="66">
        <v>45161.479166666664</v>
      </c>
      <c r="F2233" t="s">
        <v>2485</v>
      </c>
      <c r="G2233" s="46">
        <v>42</v>
      </c>
      <c r="H2233" s="46">
        <v>39</v>
      </c>
      <c r="I2233" s="46">
        <v>3</v>
      </c>
      <c r="J2233" t="s">
        <v>170</v>
      </c>
      <c r="K2233" t="s">
        <v>90</v>
      </c>
      <c r="L2233" s="46">
        <v>2647</v>
      </c>
      <c r="M2233" s="46">
        <v>36</v>
      </c>
      <c r="N2233" s="46">
        <v>34.799999999999997</v>
      </c>
      <c r="O2233" s="46">
        <v>110</v>
      </c>
      <c r="P2233" s="46">
        <f t="shared" si="249"/>
        <v>1</v>
      </c>
      <c r="R2233" s="67" t="s">
        <v>1235</v>
      </c>
      <c r="S2233" s="67">
        <f>COUNTIF(Y$2:$Y$100,R2233)</f>
        <v>0</v>
      </c>
      <c r="V2233" s="67">
        <f t="shared" si="250"/>
        <v>0</v>
      </c>
      <c r="X2233"/>
      <c r="Y2233" s="67" t="str">
        <f t="shared" si="254"/>
        <v xml:space="preserve"> </v>
      </c>
      <c r="AB2233" t="s">
        <v>90</v>
      </c>
      <c r="AC2233" s="46">
        <v>2647</v>
      </c>
      <c r="AD2233" s="46">
        <v>36</v>
      </c>
      <c r="AE2233" s="46">
        <v>34.799999999999997</v>
      </c>
      <c r="AF2233" s="46">
        <v>110</v>
      </c>
      <c r="AH2233" s="70" t="str">
        <f t="shared" si="251"/>
        <v/>
      </c>
      <c r="AI2233" s="70" t="str">
        <f t="shared" si="252"/>
        <v/>
      </c>
      <c r="AJ2233" s="70" t="str">
        <f t="shared" si="253"/>
        <v>X</v>
      </c>
      <c r="AK2233" s="70" t="str" cm="1">
        <f t="array" ref="AK2233">_xlfn.IFS(AH2233&lt;&gt;"","1",AI2233&lt;&gt;"","2",AJ2233&lt;&gt;"","3")</f>
        <v>3</v>
      </c>
    </row>
    <row r="2234" spans="1:37" x14ac:dyDescent="0.25">
      <c r="A2234" t="s">
        <v>694</v>
      </c>
      <c r="B2234" t="s">
        <v>695</v>
      </c>
      <c r="C2234" s="67" t="str">
        <f t="shared" si="248"/>
        <v>Audra Kasper</v>
      </c>
      <c r="D2234" s="71" t="str" cm="1">
        <f t="array" ref="D2234">_xlfn.IFS(AK2234="1",CONCATENATE(C2234,"Regional"),AK2234="2",CONCATENATE(C2234,"Sectional"),AK2234="3",CONCATENATE(C2234,COUNTIF($C$1:C2234,C2234)))</f>
        <v>Audra Kasper4</v>
      </c>
      <c r="E2234" s="66">
        <v>45161.479166666664</v>
      </c>
      <c r="F2234" t="s">
        <v>2485</v>
      </c>
      <c r="G2234" s="46">
        <v>42</v>
      </c>
      <c r="H2234" s="46">
        <v>39</v>
      </c>
      <c r="I2234" s="46">
        <v>3</v>
      </c>
      <c r="J2234" t="s">
        <v>170</v>
      </c>
      <c r="K2234" t="s">
        <v>90</v>
      </c>
      <c r="L2234" s="46">
        <v>2647</v>
      </c>
      <c r="M2234" s="46">
        <v>36</v>
      </c>
      <c r="N2234" s="46">
        <v>34.799999999999997</v>
      </c>
      <c r="O2234" s="46">
        <v>110</v>
      </c>
      <c r="P2234" s="46">
        <f t="shared" si="249"/>
        <v>1</v>
      </c>
      <c r="R2234" s="67" t="s">
        <v>1300</v>
      </c>
      <c r="S2234" s="67">
        <f>COUNTIF(Y$2:$Y$100,R2234)</f>
        <v>0</v>
      </c>
      <c r="V2234" s="67">
        <f t="shared" si="250"/>
        <v>0</v>
      </c>
      <c r="X2234"/>
      <c r="Y2234" s="67" t="str">
        <f t="shared" si="254"/>
        <v xml:space="preserve"> </v>
      </c>
      <c r="AB2234" t="s">
        <v>90</v>
      </c>
      <c r="AC2234" s="46">
        <v>2647</v>
      </c>
      <c r="AD2234" s="46">
        <v>36</v>
      </c>
      <c r="AE2234" s="46">
        <v>34.799999999999997</v>
      </c>
      <c r="AF2234" s="46">
        <v>110</v>
      </c>
      <c r="AH2234" s="70" t="str">
        <f t="shared" si="251"/>
        <v/>
      </c>
      <c r="AI2234" s="70" t="str">
        <f t="shared" si="252"/>
        <v/>
      </c>
      <c r="AJ2234" s="70" t="str">
        <f t="shared" si="253"/>
        <v>X</v>
      </c>
      <c r="AK2234" s="70" t="str" cm="1">
        <f t="array" ref="AK2234">_xlfn.IFS(AH2234&lt;&gt;"","1",AI2234&lt;&gt;"","2",AJ2234&lt;&gt;"","3")</f>
        <v>3</v>
      </c>
    </row>
    <row r="2235" spans="1:37" x14ac:dyDescent="0.25">
      <c r="A2235" t="s">
        <v>670</v>
      </c>
      <c r="B2235" t="s">
        <v>647</v>
      </c>
      <c r="C2235" s="67" t="str">
        <f t="shared" si="248"/>
        <v>Lucy Kim</v>
      </c>
      <c r="D2235" s="71" t="str" cm="1">
        <f t="array" ref="D2235">_xlfn.IFS(AK2235="1",CONCATENATE(C2235,"Regional"),AK2235="2",CONCATENATE(C2235,"Sectional"),AK2235="3",CONCATENATE(C2235,COUNTIF($C$1:C2235,C2235)))</f>
        <v>Lucy Kim4</v>
      </c>
      <c r="E2235" s="66">
        <v>45161.479166666664</v>
      </c>
      <c r="F2235" t="s">
        <v>2485</v>
      </c>
      <c r="G2235" s="46">
        <v>42</v>
      </c>
      <c r="H2235" s="46">
        <v>40</v>
      </c>
      <c r="I2235" s="46">
        <v>5</v>
      </c>
      <c r="J2235" t="s">
        <v>170</v>
      </c>
      <c r="K2235" t="s">
        <v>90</v>
      </c>
      <c r="L2235" s="46">
        <v>2647</v>
      </c>
      <c r="M2235" s="46">
        <v>36</v>
      </c>
      <c r="N2235" s="46">
        <v>34.799999999999997</v>
      </c>
      <c r="O2235" s="46">
        <v>110</v>
      </c>
      <c r="P2235" s="46">
        <f t="shared" si="249"/>
        <v>1</v>
      </c>
      <c r="R2235" s="67" t="s">
        <v>2822</v>
      </c>
      <c r="S2235" s="67">
        <f>COUNTIF(Y$2:$Y$100,R2235)</f>
        <v>0</v>
      </c>
      <c r="V2235" s="67">
        <f t="shared" si="250"/>
        <v>0</v>
      </c>
      <c r="X2235"/>
      <c r="Y2235" s="67" t="str">
        <f t="shared" si="254"/>
        <v xml:space="preserve"> </v>
      </c>
      <c r="AB2235" t="s">
        <v>90</v>
      </c>
      <c r="AC2235" s="46">
        <v>2647</v>
      </c>
      <c r="AD2235" s="46">
        <v>36</v>
      </c>
      <c r="AE2235" s="46">
        <v>34.799999999999997</v>
      </c>
      <c r="AF2235" s="46">
        <v>110</v>
      </c>
      <c r="AH2235" s="70" t="str">
        <f t="shared" si="251"/>
        <v/>
      </c>
      <c r="AI2235" s="70" t="str">
        <f t="shared" si="252"/>
        <v/>
      </c>
      <c r="AJ2235" s="70" t="str">
        <f t="shared" si="253"/>
        <v>X</v>
      </c>
      <c r="AK2235" s="70" t="str" cm="1">
        <f t="array" ref="AK2235">_xlfn.IFS(AH2235&lt;&gt;"","1",AI2235&lt;&gt;"","2",AJ2235&lt;&gt;"","3")</f>
        <v>3</v>
      </c>
    </row>
    <row r="2236" spans="1:37" x14ac:dyDescent="0.25">
      <c r="A2236" t="s">
        <v>3406</v>
      </c>
      <c r="B2236" t="s">
        <v>362</v>
      </c>
      <c r="C2236" s="67" t="str">
        <f t="shared" si="248"/>
        <v>Emma Cunningham</v>
      </c>
      <c r="D2236" s="71" t="str" cm="1">
        <f t="array" ref="D2236">_xlfn.IFS(AK2236="1",CONCATENATE(C2236,"Regional"),AK2236="2",CONCATENATE(C2236,"Sectional"),AK2236="3",CONCATENATE(C2236,COUNTIF($C$1:C2236,C2236)))</f>
        <v>Emma Cunningham4</v>
      </c>
      <c r="E2236" s="66">
        <v>45161.479166666664</v>
      </c>
      <c r="F2236" t="s">
        <v>2485</v>
      </c>
      <c r="G2236" s="46">
        <v>42</v>
      </c>
      <c r="H2236" s="46">
        <v>40</v>
      </c>
      <c r="I2236" s="46">
        <v>5</v>
      </c>
      <c r="J2236" t="s">
        <v>170</v>
      </c>
      <c r="K2236" t="s">
        <v>90</v>
      </c>
      <c r="L2236" s="46">
        <v>2647</v>
      </c>
      <c r="M2236" s="46">
        <v>36</v>
      </c>
      <c r="N2236" s="46">
        <v>34.799999999999997</v>
      </c>
      <c r="O2236" s="46">
        <v>110</v>
      </c>
      <c r="P2236" s="46">
        <f t="shared" si="249"/>
        <v>1</v>
      </c>
      <c r="R2236" s="67" t="s">
        <v>3549</v>
      </c>
      <c r="S2236" s="67">
        <f>COUNTIF(Y$2:$Y$100,R2236)</f>
        <v>0</v>
      </c>
      <c r="V2236" s="67">
        <f t="shared" si="250"/>
        <v>0</v>
      </c>
      <c r="X2236"/>
      <c r="Y2236" s="67" t="str">
        <f t="shared" si="254"/>
        <v xml:space="preserve"> </v>
      </c>
      <c r="AB2236" t="s">
        <v>90</v>
      </c>
      <c r="AC2236" s="46">
        <v>2647</v>
      </c>
      <c r="AD2236" s="46">
        <v>36</v>
      </c>
      <c r="AE2236" s="46">
        <v>34.799999999999997</v>
      </c>
      <c r="AF2236" s="46">
        <v>110</v>
      </c>
      <c r="AH2236" s="70" t="str">
        <f t="shared" si="251"/>
        <v/>
      </c>
      <c r="AI2236" s="70" t="str">
        <f t="shared" si="252"/>
        <v/>
      </c>
      <c r="AJ2236" s="70" t="str">
        <f t="shared" si="253"/>
        <v>X</v>
      </c>
      <c r="AK2236" s="70" t="str" cm="1">
        <f t="array" ref="AK2236">_xlfn.IFS(AH2236&lt;&gt;"","1",AI2236&lt;&gt;"","2",AJ2236&lt;&gt;"","3")</f>
        <v>3</v>
      </c>
    </row>
    <row r="2237" spans="1:37" x14ac:dyDescent="0.25">
      <c r="A2237" t="s">
        <v>388</v>
      </c>
      <c r="B2237" t="s">
        <v>217</v>
      </c>
      <c r="C2237" s="67" t="str">
        <f t="shared" si="248"/>
        <v>Riley Wood</v>
      </c>
      <c r="D2237" s="71" t="str" cm="1">
        <f t="array" ref="D2237">_xlfn.IFS(AK2237="1",CONCATENATE(C2237,"Regional"),AK2237="2",CONCATENATE(C2237,"Sectional"),AK2237="3",CONCATENATE(C2237,COUNTIF($C$1:C2237,C2237)))</f>
        <v>Riley Wood4</v>
      </c>
      <c r="E2237" s="66">
        <v>45161.479166666664</v>
      </c>
      <c r="F2237" t="s">
        <v>2485</v>
      </c>
      <c r="G2237" s="46">
        <v>42</v>
      </c>
      <c r="H2237" s="46">
        <v>41</v>
      </c>
      <c r="I2237" s="46">
        <v>7</v>
      </c>
      <c r="J2237" t="s">
        <v>170</v>
      </c>
      <c r="K2237" t="s">
        <v>90</v>
      </c>
      <c r="L2237" s="46">
        <v>2647</v>
      </c>
      <c r="M2237" s="46">
        <v>36</v>
      </c>
      <c r="N2237" s="46">
        <v>34.799999999999997</v>
      </c>
      <c r="O2237" s="46">
        <v>110</v>
      </c>
      <c r="P2237" s="46">
        <f t="shared" si="249"/>
        <v>1</v>
      </c>
      <c r="R2237" s="67" t="s">
        <v>1292</v>
      </c>
      <c r="S2237" s="67">
        <f>COUNTIF(Y$2:$Y$100,R2237)</f>
        <v>0</v>
      </c>
      <c r="V2237" s="67">
        <f t="shared" si="250"/>
        <v>0</v>
      </c>
      <c r="X2237"/>
      <c r="Y2237" s="67" t="str">
        <f t="shared" si="254"/>
        <v xml:space="preserve"> </v>
      </c>
      <c r="AB2237" t="s">
        <v>90</v>
      </c>
      <c r="AC2237" s="46">
        <v>2647</v>
      </c>
      <c r="AD2237" s="46">
        <v>36</v>
      </c>
      <c r="AE2237" s="46">
        <v>34.799999999999997</v>
      </c>
      <c r="AF2237" s="46">
        <v>110</v>
      </c>
      <c r="AH2237" s="70" t="str">
        <f t="shared" si="251"/>
        <v/>
      </c>
      <c r="AI2237" s="70" t="str">
        <f t="shared" si="252"/>
        <v/>
      </c>
      <c r="AJ2237" s="70" t="str">
        <f t="shared" si="253"/>
        <v>X</v>
      </c>
      <c r="AK2237" s="70" t="str" cm="1">
        <f t="array" ref="AK2237">_xlfn.IFS(AH2237&lt;&gt;"","1",AI2237&lt;&gt;"","2",AJ2237&lt;&gt;"","3")</f>
        <v>3</v>
      </c>
    </row>
    <row r="2238" spans="1:37" x14ac:dyDescent="0.25">
      <c r="A2238" t="s">
        <v>291</v>
      </c>
      <c r="B2238" t="s">
        <v>596</v>
      </c>
      <c r="C2238" s="67" t="str">
        <f t="shared" si="248"/>
        <v>Kristina Kruse</v>
      </c>
      <c r="D2238" s="71" t="str" cm="1">
        <f t="array" ref="D2238">_xlfn.IFS(AK2238="1",CONCATENATE(C2238,"Regional"),AK2238="2",CONCATENATE(C2238,"Sectional"),AK2238="3",CONCATENATE(C2238,COUNTIF($C$1:C2238,C2238)))</f>
        <v>Kristina Kruse4</v>
      </c>
      <c r="E2238" s="66">
        <v>45161.479166666664</v>
      </c>
      <c r="F2238" t="s">
        <v>2485</v>
      </c>
      <c r="G2238" s="46">
        <v>42</v>
      </c>
      <c r="H2238" s="46">
        <v>41</v>
      </c>
      <c r="I2238" s="46">
        <v>7</v>
      </c>
      <c r="J2238" t="s">
        <v>170</v>
      </c>
      <c r="K2238" t="s">
        <v>90</v>
      </c>
      <c r="L2238" s="46">
        <v>2647</v>
      </c>
      <c r="M2238" s="46">
        <v>36</v>
      </c>
      <c r="N2238" s="46">
        <v>34.799999999999997</v>
      </c>
      <c r="O2238" s="46">
        <v>110</v>
      </c>
      <c r="P2238" s="46">
        <f t="shared" si="249"/>
        <v>1</v>
      </c>
      <c r="R2238" s="67" t="s">
        <v>1242</v>
      </c>
      <c r="S2238" s="67">
        <f>COUNTIF(Y$2:$Y$100,R2238)</f>
        <v>0</v>
      </c>
      <c r="V2238" s="67">
        <f t="shared" si="250"/>
        <v>0</v>
      </c>
      <c r="X2238"/>
      <c r="Y2238" s="67" t="str">
        <f t="shared" si="254"/>
        <v xml:space="preserve"> </v>
      </c>
      <c r="AB2238" t="s">
        <v>90</v>
      </c>
      <c r="AC2238" s="46">
        <v>2647</v>
      </c>
      <c r="AD2238" s="46">
        <v>36</v>
      </c>
      <c r="AE2238" s="46">
        <v>34.799999999999997</v>
      </c>
      <c r="AF2238" s="46">
        <v>110</v>
      </c>
      <c r="AH2238" s="70" t="str">
        <f t="shared" si="251"/>
        <v/>
      </c>
      <c r="AI2238" s="70" t="str">
        <f t="shared" si="252"/>
        <v/>
      </c>
      <c r="AJ2238" s="70" t="str">
        <f t="shared" si="253"/>
        <v>X</v>
      </c>
      <c r="AK2238" s="70" t="str" cm="1">
        <f t="array" ref="AK2238">_xlfn.IFS(AH2238&lt;&gt;"","1",AI2238&lt;&gt;"","2",AJ2238&lt;&gt;"","3")</f>
        <v>3</v>
      </c>
    </row>
    <row r="2239" spans="1:37" x14ac:dyDescent="0.25">
      <c r="A2239" t="s">
        <v>869</v>
      </c>
      <c r="B2239" t="s">
        <v>870</v>
      </c>
      <c r="C2239" s="67" t="str">
        <f t="shared" si="248"/>
        <v>Vivien Ninham</v>
      </c>
      <c r="D2239" s="71" t="str" cm="1">
        <f t="array" ref="D2239">_xlfn.IFS(AK2239="1",CONCATENATE(C2239,"Regional"),AK2239="2",CONCATENATE(C2239,"Sectional"),AK2239="3",CONCATENATE(C2239,COUNTIF($C$1:C2239,C2239)))</f>
        <v>Vivien Ninham3</v>
      </c>
      <c r="E2239" s="66">
        <v>45161.479166666664</v>
      </c>
      <c r="F2239" t="s">
        <v>2485</v>
      </c>
      <c r="G2239" s="46">
        <v>42</v>
      </c>
      <c r="H2239" s="46">
        <v>41</v>
      </c>
      <c r="I2239" s="46">
        <v>7</v>
      </c>
      <c r="J2239" t="s">
        <v>170</v>
      </c>
      <c r="K2239" t="s">
        <v>90</v>
      </c>
      <c r="L2239" s="46">
        <v>2647</v>
      </c>
      <c r="M2239" s="46">
        <v>36</v>
      </c>
      <c r="N2239" s="46">
        <v>34.799999999999997</v>
      </c>
      <c r="O2239" s="46">
        <v>110</v>
      </c>
      <c r="P2239" s="46">
        <f t="shared" si="249"/>
        <v>1</v>
      </c>
      <c r="R2239" s="67" t="s">
        <v>1413</v>
      </c>
      <c r="S2239" s="67">
        <f>COUNTIF(Y$2:$Y$100,R2239)</f>
        <v>0</v>
      </c>
      <c r="V2239" s="67">
        <f t="shared" si="250"/>
        <v>0</v>
      </c>
      <c r="X2239"/>
      <c r="Y2239" s="67" t="str">
        <f t="shared" si="254"/>
        <v xml:space="preserve"> </v>
      </c>
      <c r="AB2239" t="s">
        <v>90</v>
      </c>
      <c r="AC2239" s="46">
        <v>2647</v>
      </c>
      <c r="AD2239" s="46">
        <v>36</v>
      </c>
      <c r="AE2239" s="46">
        <v>34.799999999999997</v>
      </c>
      <c r="AF2239" s="46">
        <v>110</v>
      </c>
      <c r="AH2239" s="70" t="str">
        <f t="shared" si="251"/>
        <v/>
      </c>
      <c r="AI2239" s="70" t="str">
        <f t="shared" si="252"/>
        <v/>
      </c>
      <c r="AJ2239" s="70" t="str">
        <f t="shared" si="253"/>
        <v>X</v>
      </c>
      <c r="AK2239" s="70" t="str" cm="1">
        <f t="array" ref="AK2239">_xlfn.IFS(AH2239&lt;&gt;"","1",AI2239&lt;&gt;"","2",AJ2239&lt;&gt;"","3")</f>
        <v>3</v>
      </c>
    </row>
    <row r="2240" spans="1:37" x14ac:dyDescent="0.25">
      <c r="A2240" t="s">
        <v>310</v>
      </c>
      <c r="B2240" t="s">
        <v>699</v>
      </c>
      <c r="C2240" s="67" t="str">
        <f t="shared" si="248"/>
        <v>Emmaline Miller</v>
      </c>
      <c r="D2240" s="71" t="str" cm="1">
        <f t="array" ref="D2240">_xlfn.IFS(AK2240="1",CONCATENATE(C2240,"Regional"),AK2240="2",CONCATENATE(C2240,"Sectional"),AK2240="3",CONCATENATE(C2240,COUNTIF($C$1:C2240,C2240)))</f>
        <v>Emmaline Miller4</v>
      </c>
      <c r="E2240" s="66">
        <v>45161.479166666664</v>
      </c>
      <c r="F2240" t="s">
        <v>2485</v>
      </c>
      <c r="G2240" s="46">
        <v>42</v>
      </c>
      <c r="H2240" s="46">
        <v>42</v>
      </c>
      <c r="I2240" s="46">
        <v>10</v>
      </c>
      <c r="J2240" t="s">
        <v>170</v>
      </c>
      <c r="K2240" t="s">
        <v>90</v>
      </c>
      <c r="L2240" s="46">
        <v>2647</v>
      </c>
      <c r="M2240" s="46">
        <v>36</v>
      </c>
      <c r="N2240" s="46">
        <v>34.799999999999997</v>
      </c>
      <c r="O2240" s="46">
        <v>110</v>
      </c>
      <c r="P2240" s="46">
        <f t="shared" si="249"/>
        <v>1</v>
      </c>
      <c r="R2240" s="67" t="s">
        <v>1302</v>
      </c>
      <c r="S2240" s="67">
        <f>COUNTIF(Y$2:$Y$100,R2240)</f>
        <v>0</v>
      </c>
      <c r="V2240" s="67">
        <f t="shared" si="250"/>
        <v>0</v>
      </c>
      <c r="X2240"/>
      <c r="Y2240" s="67" t="str">
        <f t="shared" si="254"/>
        <v xml:space="preserve"> </v>
      </c>
      <c r="AB2240" t="s">
        <v>90</v>
      </c>
      <c r="AC2240" s="46">
        <v>2647</v>
      </c>
      <c r="AD2240" s="46">
        <v>36</v>
      </c>
      <c r="AE2240" s="46">
        <v>34.799999999999997</v>
      </c>
      <c r="AF2240" s="46">
        <v>110</v>
      </c>
      <c r="AH2240" s="70" t="str">
        <f t="shared" si="251"/>
        <v/>
      </c>
      <c r="AI2240" s="70" t="str">
        <f t="shared" si="252"/>
        <v/>
      </c>
      <c r="AJ2240" s="70" t="str">
        <f t="shared" si="253"/>
        <v>X</v>
      </c>
      <c r="AK2240" s="70" t="str" cm="1">
        <f t="array" ref="AK2240">_xlfn.IFS(AH2240&lt;&gt;"","1",AI2240&lt;&gt;"","2",AJ2240&lt;&gt;"","3")</f>
        <v>3</v>
      </c>
    </row>
    <row r="2241" spans="1:37" x14ac:dyDescent="0.25">
      <c r="A2241" t="s">
        <v>771</v>
      </c>
      <c r="B2241" t="s">
        <v>187</v>
      </c>
      <c r="C2241" s="67" t="str">
        <f t="shared" si="248"/>
        <v>Ava Beranek</v>
      </c>
      <c r="D2241" s="71" t="str" cm="1">
        <f t="array" ref="D2241">_xlfn.IFS(AK2241="1",CONCATENATE(C2241,"Regional"),AK2241="2",CONCATENATE(C2241,"Sectional"),AK2241="3",CONCATENATE(C2241,COUNTIF($C$1:C2241,C2241)))</f>
        <v>Ava Beranek4</v>
      </c>
      <c r="E2241" s="66">
        <v>45161.479166666664</v>
      </c>
      <c r="F2241" t="s">
        <v>2485</v>
      </c>
      <c r="G2241" s="46">
        <v>42</v>
      </c>
      <c r="H2241" s="46">
        <v>42</v>
      </c>
      <c r="I2241" s="46">
        <v>10</v>
      </c>
      <c r="J2241" t="s">
        <v>170</v>
      </c>
      <c r="K2241" t="s">
        <v>90</v>
      </c>
      <c r="L2241" s="46">
        <v>2647</v>
      </c>
      <c r="M2241" s="46">
        <v>36</v>
      </c>
      <c r="N2241" s="46">
        <v>34.799999999999997</v>
      </c>
      <c r="O2241" s="46">
        <v>110</v>
      </c>
      <c r="P2241" s="46">
        <f t="shared" si="249"/>
        <v>1</v>
      </c>
      <c r="R2241" s="67" t="s">
        <v>1354</v>
      </c>
      <c r="S2241" s="67">
        <f>COUNTIF(Y$2:$Y$100,R2241)</f>
        <v>0</v>
      </c>
      <c r="V2241" s="67">
        <f t="shared" si="250"/>
        <v>0</v>
      </c>
      <c r="X2241"/>
      <c r="Y2241" s="67" t="str">
        <f t="shared" si="254"/>
        <v xml:space="preserve"> </v>
      </c>
      <c r="AB2241" t="s">
        <v>90</v>
      </c>
      <c r="AC2241" s="46">
        <v>2647</v>
      </c>
      <c r="AD2241" s="46">
        <v>36</v>
      </c>
      <c r="AE2241" s="46">
        <v>34.799999999999997</v>
      </c>
      <c r="AF2241" s="46">
        <v>110</v>
      </c>
      <c r="AH2241" s="70" t="str">
        <f t="shared" si="251"/>
        <v/>
      </c>
      <c r="AI2241" s="70" t="str">
        <f t="shared" si="252"/>
        <v/>
      </c>
      <c r="AJ2241" s="70" t="str">
        <f t="shared" si="253"/>
        <v>X</v>
      </c>
      <c r="AK2241" s="70" t="str" cm="1">
        <f t="array" ref="AK2241">_xlfn.IFS(AH2241&lt;&gt;"","1",AI2241&lt;&gt;"","2",AJ2241&lt;&gt;"","3")</f>
        <v>3</v>
      </c>
    </row>
    <row r="2242" spans="1:37" x14ac:dyDescent="0.25">
      <c r="A2242" t="s">
        <v>1741</v>
      </c>
      <c r="B2242" t="s">
        <v>471</v>
      </c>
      <c r="C2242" s="67" t="str">
        <f t="shared" ref="C2242:C2305" si="255">CONCATENATE(B2242," ",A2242)</f>
        <v>Madelyn Gicius</v>
      </c>
      <c r="D2242" s="71" t="str" cm="1">
        <f t="array" ref="D2242">_xlfn.IFS(AK2242="1",CONCATENATE(C2242,"Regional"),AK2242="2",CONCATENATE(C2242,"Sectional"),AK2242="3",CONCATENATE(C2242,COUNTIF($C$1:C2242,C2242)))</f>
        <v>Madelyn Gicius5</v>
      </c>
      <c r="E2242" s="66">
        <v>45161.479166666664</v>
      </c>
      <c r="F2242" t="s">
        <v>2485</v>
      </c>
      <c r="G2242" s="46">
        <v>42</v>
      </c>
      <c r="H2242" s="46">
        <v>43</v>
      </c>
      <c r="I2242" s="46">
        <v>12</v>
      </c>
      <c r="J2242" t="s">
        <v>170</v>
      </c>
      <c r="K2242" t="s">
        <v>90</v>
      </c>
      <c r="L2242" s="46">
        <v>2647</v>
      </c>
      <c r="M2242" s="46">
        <v>36</v>
      </c>
      <c r="N2242" s="46">
        <v>34.799999999999997</v>
      </c>
      <c r="O2242" s="46">
        <v>110</v>
      </c>
      <c r="P2242" s="46">
        <f t="shared" ref="P2242:P2305" si="256">IF(L2242&gt;4000,2,1)</f>
        <v>1</v>
      </c>
      <c r="R2242" s="67" t="s">
        <v>2738</v>
      </c>
      <c r="S2242" s="67">
        <f>COUNTIF(Y$2:$Y$100,R2242)</f>
        <v>0</v>
      </c>
      <c r="V2242" s="67">
        <f t="shared" ref="V2242:V2305" si="257">COUNTIF(R2242:R4865,Y2242)</f>
        <v>0</v>
      </c>
      <c r="X2242"/>
      <c r="Y2242" s="67" t="str">
        <f t="shared" si="254"/>
        <v xml:space="preserve"> </v>
      </c>
      <c r="AB2242" t="s">
        <v>90</v>
      </c>
      <c r="AC2242" s="46">
        <v>2647</v>
      </c>
      <c r="AD2242" s="46">
        <v>36</v>
      </c>
      <c r="AE2242" s="46">
        <v>34.799999999999997</v>
      </c>
      <c r="AF2242" s="46">
        <v>110</v>
      </c>
      <c r="AH2242" s="70" t="str">
        <f t="shared" ref="AH2242:AH2305" si="258">IF(ISNUMBER(SEARCH("regional",$F2242)),$F2242,"")</f>
        <v/>
      </c>
      <c r="AI2242" s="70" t="str">
        <f t="shared" ref="AI2242:AI2305" si="259">IF(ISNUMBER(SEARCH("sectional",$F2242)),$F2242,"")</f>
        <v/>
      </c>
      <c r="AJ2242" s="70" t="str">
        <f t="shared" ref="AJ2242:AJ2305" si="260">IF(AND(AH2242="",AI2242=""),"X","")</f>
        <v>X</v>
      </c>
      <c r="AK2242" s="70" t="str" cm="1">
        <f t="array" ref="AK2242">_xlfn.IFS(AH2242&lt;&gt;"","1",AI2242&lt;&gt;"","2",AJ2242&lt;&gt;"","3")</f>
        <v>3</v>
      </c>
    </row>
    <row r="2243" spans="1:37" x14ac:dyDescent="0.25">
      <c r="A2243" t="s">
        <v>696</v>
      </c>
      <c r="B2243" t="s">
        <v>328</v>
      </c>
      <c r="C2243" s="67" t="str">
        <f t="shared" si="255"/>
        <v>Emerson Fitzgerald</v>
      </c>
      <c r="D2243" s="71" t="str" cm="1">
        <f t="array" ref="D2243">_xlfn.IFS(AK2243="1",CONCATENATE(C2243,"Regional"),AK2243="2",CONCATENATE(C2243,"Sectional"),AK2243="3",CONCATENATE(C2243,COUNTIF($C$1:C2243,C2243)))</f>
        <v>Emerson Fitzgerald4</v>
      </c>
      <c r="E2243" s="66">
        <v>45161.479166666664</v>
      </c>
      <c r="F2243" t="s">
        <v>2485</v>
      </c>
      <c r="G2243" s="46">
        <v>42</v>
      </c>
      <c r="H2243" s="46">
        <v>43</v>
      </c>
      <c r="I2243" s="46">
        <v>12</v>
      </c>
      <c r="J2243" t="s">
        <v>170</v>
      </c>
      <c r="K2243" t="s">
        <v>90</v>
      </c>
      <c r="L2243" s="46">
        <v>2647</v>
      </c>
      <c r="M2243" s="46">
        <v>36</v>
      </c>
      <c r="N2243" s="46">
        <v>34.799999999999997</v>
      </c>
      <c r="O2243" s="46">
        <v>110</v>
      </c>
      <c r="P2243" s="46">
        <f t="shared" si="256"/>
        <v>1</v>
      </c>
      <c r="R2243" s="67" t="s">
        <v>1301</v>
      </c>
      <c r="S2243" s="67">
        <f>COUNTIF(Y$2:$Y$100,R2243)</f>
        <v>0</v>
      </c>
      <c r="V2243" s="67">
        <f t="shared" si="257"/>
        <v>0</v>
      </c>
      <c r="X2243"/>
      <c r="Y2243" s="67" t="str">
        <f t="shared" si="254"/>
        <v xml:space="preserve"> </v>
      </c>
      <c r="AB2243" t="s">
        <v>90</v>
      </c>
      <c r="AC2243" s="46">
        <v>2647</v>
      </c>
      <c r="AD2243" s="46">
        <v>36</v>
      </c>
      <c r="AE2243" s="46">
        <v>34.799999999999997</v>
      </c>
      <c r="AF2243" s="46">
        <v>110</v>
      </c>
      <c r="AH2243" s="70" t="str">
        <f t="shared" si="258"/>
        <v/>
      </c>
      <c r="AI2243" s="70" t="str">
        <f t="shared" si="259"/>
        <v/>
      </c>
      <c r="AJ2243" s="70" t="str">
        <f t="shared" si="260"/>
        <v>X</v>
      </c>
      <c r="AK2243" s="70" t="str" cm="1">
        <f t="array" ref="AK2243">_xlfn.IFS(AH2243&lt;&gt;"","1",AI2243&lt;&gt;"","2",AJ2243&lt;&gt;"","3")</f>
        <v>3</v>
      </c>
    </row>
    <row r="2244" spans="1:37" x14ac:dyDescent="0.25">
      <c r="A2244" t="s">
        <v>601</v>
      </c>
      <c r="B2244" t="s">
        <v>199</v>
      </c>
      <c r="C2244" s="67" t="str">
        <f t="shared" si="255"/>
        <v>Payton Dudra</v>
      </c>
      <c r="D2244" s="71" t="str" cm="1">
        <f t="array" ref="D2244">_xlfn.IFS(AK2244="1",CONCATENATE(C2244,"Regional"),AK2244="2",CONCATENATE(C2244,"Sectional"),AK2244="3",CONCATENATE(C2244,COUNTIF($C$1:C2244,C2244)))</f>
        <v>Payton Dudra5</v>
      </c>
      <c r="E2244" s="66">
        <v>45161.479166666664</v>
      </c>
      <c r="F2244" t="s">
        <v>2485</v>
      </c>
      <c r="G2244" s="46">
        <v>42</v>
      </c>
      <c r="H2244" s="46">
        <v>45</v>
      </c>
      <c r="I2244" s="46">
        <v>14</v>
      </c>
      <c r="J2244" t="s">
        <v>170</v>
      </c>
      <c r="K2244" t="s">
        <v>90</v>
      </c>
      <c r="L2244" s="46">
        <v>2647</v>
      </c>
      <c r="M2244" s="46">
        <v>36</v>
      </c>
      <c r="N2244" s="46">
        <v>34.799999999999997</v>
      </c>
      <c r="O2244" s="46">
        <v>110</v>
      </c>
      <c r="P2244" s="46">
        <f t="shared" si="256"/>
        <v>1</v>
      </c>
      <c r="R2244" s="67" t="s">
        <v>1245</v>
      </c>
      <c r="S2244" s="67">
        <f>COUNTIF(Y$2:$Y$100,R2244)</f>
        <v>0</v>
      </c>
      <c r="V2244" s="67">
        <f t="shared" si="257"/>
        <v>0</v>
      </c>
      <c r="X2244"/>
      <c r="Y2244" s="67" t="str">
        <f t="shared" si="254"/>
        <v xml:space="preserve"> </v>
      </c>
      <c r="AB2244" t="s">
        <v>90</v>
      </c>
      <c r="AC2244" s="46">
        <v>2647</v>
      </c>
      <c r="AD2244" s="46">
        <v>36</v>
      </c>
      <c r="AE2244" s="46">
        <v>34.799999999999997</v>
      </c>
      <c r="AF2244" s="46">
        <v>110</v>
      </c>
      <c r="AH2244" s="70" t="str">
        <f t="shared" si="258"/>
        <v/>
      </c>
      <c r="AI2244" s="70" t="str">
        <f t="shared" si="259"/>
        <v/>
      </c>
      <c r="AJ2244" s="70" t="str">
        <f t="shared" si="260"/>
        <v>X</v>
      </c>
      <c r="AK2244" s="70" t="str" cm="1">
        <f t="array" ref="AK2244">_xlfn.IFS(AH2244&lt;&gt;"","1",AI2244&lt;&gt;"","2",AJ2244&lt;&gt;"","3")</f>
        <v>3</v>
      </c>
    </row>
    <row r="2245" spans="1:37" x14ac:dyDescent="0.25">
      <c r="A2245" t="s">
        <v>264</v>
      </c>
      <c r="B2245" t="s">
        <v>473</v>
      </c>
      <c r="C2245" s="67" t="str">
        <f t="shared" si="255"/>
        <v>Gabby Hauser</v>
      </c>
      <c r="D2245" s="71" t="str" cm="1">
        <f t="array" ref="D2245">_xlfn.IFS(AK2245="1",CONCATENATE(C2245,"Regional"),AK2245="2",CONCATENATE(C2245,"Sectional"),AK2245="3",CONCATENATE(C2245,COUNTIF($C$1:C2245,C2245)))</f>
        <v>Gabby Hauser3</v>
      </c>
      <c r="E2245" s="66">
        <v>45161.479166666664</v>
      </c>
      <c r="F2245" t="s">
        <v>2485</v>
      </c>
      <c r="G2245" s="46">
        <v>42</v>
      </c>
      <c r="H2245" s="46">
        <v>45</v>
      </c>
      <c r="I2245" s="46">
        <v>14</v>
      </c>
      <c r="J2245" t="s">
        <v>170</v>
      </c>
      <c r="K2245" t="s">
        <v>90</v>
      </c>
      <c r="L2245" s="46">
        <v>2647</v>
      </c>
      <c r="M2245" s="46">
        <v>36</v>
      </c>
      <c r="N2245" s="46">
        <v>34.799999999999997</v>
      </c>
      <c r="O2245" s="46">
        <v>110</v>
      </c>
      <c r="P2245" s="46">
        <f t="shared" si="256"/>
        <v>1</v>
      </c>
      <c r="R2245" s="67" t="s">
        <v>1303</v>
      </c>
      <c r="S2245" s="67">
        <f>COUNTIF(Y$2:$Y$100,R2245)</f>
        <v>0</v>
      </c>
      <c r="V2245" s="67">
        <f t="shared" si="257"/>
        <v>0</v>
      </c>
      <c r="X2245"/>
      <c r="Y2245" s="67" t="str">
        <f t="shared" si="254"/>
        <v xml:space="preserve"> </v>
      </c>
      <c r="AB2245" t="s">
        <v>90</v>
      </c>
      <c r="AC2245" s="46">
        <v>2647</v>
      </c>
      <c r="AD2245" s="46">
        <v>36</v>
      </c>
      <c r="AE2245" s="46">
        <v>34.799999999999997</v>
      </c>
      <c r="AF2245" s="46">
        <v>110</v>
      </c>
      <c r="AH2245" s="70" t="str">
        <f t="shared" si="258"/>
        <v/>
      </c>
      <c r="AI2245" s="70" t="str">
        <f t="shared" si="259"/>
        <v/>
      </c>
      <c r="AJ2245" s="70" t="str">
        <f t="shared" si="260"/>
        <v>X</v>
      </c>
      <c r="AK2245" s="70" t="str" cm="1">
        <f t="array" ref="AK2245">_xlfn.IFS(AH2245&lt;&gt;"","1",AI2245&lt;&gt;"","2",AJ2245&lt;&gt;"","3")</f>
        <v>3</v>
      </c>
    </row>
    <row r="2246" spans="1:37" x14ac:dyDescent="0.25">
      <c r="A2246" t="s">
        <v>871</v>
      </c>
      <c r="B2246" t="s">
        <v>434</v>
      </c>
      <c r="C2246" s="67" t="str">
        <f t="shared" si="255"/>
        <v>Ella Ficarri</v>
      </c>
      <c r="D2246" s="71" t="str" cm="1">
        <f t="array" ref="D2246">_xlfn.IFS(AK2246="1",CONCATENATE(C2246,"Regional"),AK2246="2",CONCATENATE(C2246,"Sectional"),AK2246="3",CONCATENATE(C2246,COUNTIF($C$1:C2246,C2246)))</f>
        <v>Ella Ficarri3</v>
      </c>
      <c r="E2246" s="66">
        <v>45161.479166666664</v>
      </c>
      <c r="F2246" t="s">
        <v>2485</v>
      </c>
      <c r="G2246" s="46">
        <v>42</v>
      </c>
      <c r="H2246" s="46">
        <v>46</v>
      </c>
      <c r="I2246" s="46">
        <v>16</v>
      </c>
      <c r="J2246" t="s">
        <v>170</v>
      </c>
      <c r="K2246" t="s">
        <v>90</v>
      </c>
      <c r="L2246" s="46">
        <v>2647</v>
      </c>
      <c r="M2246" s="46">
        <v>36</v>
      </c>
      <c r="N2246" s="46">
        <v>34.799999999999997</v>
      </c>
      <c r="O2246" s="46">
        <v>110</v>
      </c>
      <c r="P2246" s="46">
        <f t="shared" si="256"/>
        <v>1</v>
      </c>
      <c r="R2246" s="67" t="s">
        <v>1414</v>
      </c>
      <c r="S2246" s="67">
        <f>COUNTIF(Y$2:$Y$100,R2246)</f>
        <v>0</v>
      </c>
      <c r="V2246" s="67">
        <f t="shared" si="257"/>
        <v>0</v>
      </c>
      <c r="X2246"/>
      <c r="Y2246" s="67" t="str">
        <f t="shared" si="254"/>
        <v xml:space="preserve"> </v>
      </c>
      <c r="AB2246" t="s">
        <v>90</v>
      </c>
      <c r="AC2246" s="46">
        <v>2647</v>
      </c>
      <c r="AD2246" s="46">
        <v>36</v>
      </c>
      <c r="AE2246" s="46">
        <v>34.799999999999997</v>
      </c>
      <c r="AF2246" s="46">
        <v>110</v>
      </c>
      <c r="AH2246" s="70" t="str">
        <f t="shared" si="258"/>
        <v/>
      </c>
      <c r="AI2246" s="70" t="str">
        <f t="shared" si="259"/>
        <v/>
      </c>
      <c r="AJ2246" s="70" t="str">
        <f t="shared" si="260"/>
        <v>X</v>
      </c>
      <c r="AK2246" s="70" t="str" cm="1">
        <f t="array" ref="AK2246">_xlfn.IFS(AH2246&lt;&gt;"","1",AI2246&lt;&gt;"","2",AJ2246&lt;&gt;"","3")</f>
        <v>3</v>
      </c>
    </row>
    <row r="2247" spans="1:37" x14ac:dyDescent="0.25">
      <c r="A2247" t="s">
        <v>464</v>
      </c>
      <c r="B2247" t="s">
        <v>452</v>
      </c>
      <c r="C2247" s="67" t="str">
        <f t="shared" si="255"/>
        <v>Sophia Baek</v>
      </c>
      <c r="D2247" s="71" t="str" cm="1">
        <f t="array" ref="D2247">_xlfn.IFS(AK2247="1",CONCATENATE(C2247,"Regional"),AK2247="2",CONCATENATE(C2247,"Sectional"),AK2247="3",CONCATENATE(C2247,COUNTIF($C$1:C2247,C2247)))</f>
        <v>Sophia Baek3</v>
      </c>
      <c r="E2247" s="66">
        <v>45161.479166666664</v>
      </c>
      <c r="F2247" t="s">
        <v>2485</v>
      </c>
      <c r="G2247" s="46">
        <v>42</v>
      </c>
      <c r="H2247" s="46">
        <v>46</v>
      </c>
      <c r="I2247" s="46">
        <v>16</v>
      </c>
      <c r="J2247" t="s">
        <v>170</v>
      </c>
      <c r="K2247" t="s">
        <v>90</v>
      </c>
      <c r="L2247" s="46">
        <v>2647</v>
      </c>
      <c r="M2247" s="46">
        <v>36</v>
      </c>
      <c r="N2247" s="46">
        <v>34.799999999999997</v>
      </c>
      <c r="O2247" s="46">
        <v>110</v>
      </c>
      <c r="P2247" s="46">
        <f t="shared" si="256"/>
        <v>1</v>
      </c>
      <c r="R2247" s="67" t="s">
        <v>1163</v>
      </c>
      <c r="S2247" s="67">
        <f>COUNTIF(Y$2:$Y$100,R2247)</f>
        <v>0</v>
      </c>
      <c r="V2247" s="67">
        <f t="shared" si="257"/>
        <v>0</v>
      </c>
      <c r="X2247"/>
      <c r="Y2247" s="67" t="str">
        <f t="shared" si="254"/>
        <v xml:space="preserve"> </v>
      </c>
      <c r="AB2247" t="s">
        <v>90</v>
      </c>
      <c r="AC2247" s="46">
        <v>2647</v>
      </c>
      <c r="AD2247" s="46">
        <v>36</v>
      </c>
      <c r="AE2247" s="46">
        <v>34.799999999999997</v>
      </c>
      <c r="AF2247" s="46">
        <v>110</v>
      </c>
      <c r="AH2247" s="70" t="str">
        <f t="shared" si="258"/>
        <v/>
      </c>
      <c r="AI2247" s="70" t="str">
        <f t="shared" si="259"/>
        <v/>
      </c>
      <c r="AJ2247" s="70" t="str">
        <f t="shared" si="260"/>
        <v>X</v>
      </c>
      <c r="AK2247" s="70" t="str" cm="1">
        <f t="array" ref="AK2247">_xlfn.IFS(AH2247&lt;&gt;"","1",AI2247&lt;&gt;"","2",AJ2247&lt;&gt;"","3")</f>
        <v>3</v>
      </c>
    </row>
    <row r="2248" spans="1:37" x14ac:dyDescent="0.25">
      <c r="A2248" t="s">
        <v>466</v>
      </c>
      <c r="B2248" t="s">
        <v>414</v>
      </c>
      <c r="C2248" s="67" t="str">
        <f t="shared" si="255"/>
        <v>Megan Gelb</v>
      </c>
      <c r="D2248" s="71" t="str" cm="1">
        <f t="array" ref="D2248">_xlfn.IFS(AK2248="1",CONCATENATE(C2248,"Regional"),AK2248="2",CONCATENATE(C2248,"Sectional"),AK2248="3",CONCATENATE(C2248,COUNTIF($C$1:C2248,C2248)))</f>
        <v>Megan Gelb4</v>
      </c>
      <c r="E2248" s="66">
        <v>45161.479166666664</v>
      </c>
      <c r="F2248" t="s">
        <v>2485</v>
      </c>
      <c r="G2248" s="46">
        <v>42</v>
      </c>
      <c r="H2248" s="46">
        <v>46</v>
      </c>
      <c r="I2248" s="46">
        <v>16</v>
      </c>
      <c r="J2248" t="s">
        <v>170</v>
      </c>
      <c r="K2248" t="s">
        <v>90</v>
      </c>
      <c r="L2248" s="46">
        <v>2647</v>
      </c>
      <c r="M2248" s="46">
        <v>36</v>
      </c>
      <c r="N2248" s="46">
        <v>34.799999999999997</v>
      </c>
      <c r="O2248" s="46">
        <v>110</v>
      </c>
      <c r="P2248" s="46">
        <f t="shared" si="256"/>
        <v>1</v>
      </c>
      <c r="R2248" s="67" t="s">
        <v>2743</v>
      </c>
      <c r="S2248" s="67">
        <f>COUNTIF(Y$2:$Y$100,R2248)</f>
        <v>0</v>
      </c>
      <c r="V2248" s="67">
        <f t="shared" si="257"/>
        <v>0</v>
      </c>
      <c r="X2248"/>
      <c r="Y2248" s="67" t="str">
        <f t="shared" si="254"/>
        <v xml:space="preserve"> </v>
      </c>
      <c r="AB2248" t="s">
        <v>90</v>
      </c>
      <c r="AC2248" s="46">
        <v>2647</v>
      </c>
      <c r="AD2248" s="46">
        <v>36</v>
      </c>
      <c r="AE2248" s="46">
        <v>34.799999999999997</v>
      </c>
      <c r="AF2248" s="46">
        <v>110</v>
      </c>
      <c r="AH2248" s="70" t="str">
        <f t="shared" si="258"/>
        <v/>
      </c>
      <c r="AI2248" s="70" t="str">
        <f t="shared" si="259"/>
        <v/>
      </c>
      <c r="AJ2248" s="70" t="str">
        <f t="shared" si="260"/>
        <v>X</v>
      </c>
      <c r="AK2248" s="70" t="str" cm="1">
        <f t="array" ref="AK2248">_xlfn.IFS(AH2248&lt;&gt;"","1",AI2248&lt;&gt;"","2",AJ2248&lt;&gt;"","3")</f>
        <v>3</v>
      </c>
    </row>
    <row r="2249" spans="1:37" x14ac:dyDescent="0.25">
      <c r="A2249" t="s">
        <v>480</v>
      </c>
      <c r="B2249" t="s">
        <v>511</v>
      </c>
      <c r="C2249" s="67" t="str">
        <f t="shared" si="255"/>
        <v>Eleanor Van Handel</v>
      </c>
      <c r="D2249" s="71" t="str" cm="1">
        <f t="array" ref="D2249">_xlfn.IFS(AK2249="1",CONCATENATE(C2249,"Regional"),AK2249="2",CONCATENATE(C2249,"Sectional"),AK2249="3",CONCATENATE(C2249,COUNTIF($C$1:C2249,C2249)))</f>
        <v>Eleanor Van Handel3</v>
      </c>
      <c r="E2249" s="66">
        <v>45161.479166666664</v>
      </c>
      <c r="F2249" t="s">
        <v>2485</v>
      </c>
      <c r="G2249" s="46">
        <v>42</v>
      </c>
      <c r="H2249" s="46">
        <v>47</v>
      </c>
      <c r="I2249" s="46">
        <v>19</v>
      </c>
      <c r="J2249" t="s">
        <v>170</v>
      </c>
      <c r="K2249" t="s">
        <v>90</v>
      </c>
      <c r="L2249" s="46">
        <v>2647</v>
      </c>
      <c r="M2249" s="46">
        <v>36</v>
      </c>
      <c r="N2249" s="46">
        <v>34.799999999999997</v>
      </c>
      <c r="O2249" s="46">
        <v>110</v>
      </c>
      <c r="P2249" s="46">
        <f t="shared" si="256"/>
        <v>1</v>
      </c>
      <c r="R2249" s="67" t="s">
        <v>2740</v>
      </c>
      <c r="S2249" s="67">
        <f>COUNTIF(Y$2:$Y$100,R2249)</f>
        <v>0</v>
      </c>
      <c r="V2249" s="67">
        <f t="shared" si="257"/>
        <v>0</v>
      </c>
      <c r="X2249"/>
      <c r="Y2249" s="67" t="str">
        <f t="shared" si="254"/>
        <v xml:space="preserve"> </v>
      </c>
      <c r="AB2249" t="s">
        <v>90</v>
      </c>
      <c r="AC2249" s="46">
        <v>2647</v>
      </c>
      <c r="AD2249" s="46">
        <v>36</v>
      </c>
      <c r="AE2249" s="46">
        <v>34.799999999999997</v>
      </c>
      <c r="AF2249" s="46">
        <v>110</v>
      </c>
      <c r="AH2249" s="70" t="str">
        <f t="shared" si="258"/>
        <v/>
      </c>
      <c r="AI2249" s="70" t="str">
        <f t="shared" si="259"/>
        <v/>
      </c>
      <c r="AJ2249" s="70" t="str">
        <f t="shared" si="260"/>
        <v>X</v>
      </c>
      <c r="AK2249" s="70" t="str" cm="1">
        <f t="array" ref="AK2249">_xlfn.IFS(AH2249&lt;&gt;"","1",AI2249&lt;&gt;"","2",AJ2249&lt;&gt;"","3")</f>
        <v>3</v>
      </c>
    </row>
    <row r="2250" spans="1:37" x14ac:dyDescent="0.25">
      <c r="A2250" t="s">
        <v>594</v>
      </c>
      <c r="B2250" t="s">
        <v>507</v>
      </c>
      <c r="C2250" s="67" t="str">
        <f t="shared" si="255"/>
        <v>Chloe Strunk</v>
      </c>
      <c r="D2250" s="71" t="str" cm="1">
        <f t="array" ref="D2250">_xlfn.IFS(AK2250="1",CONCATENATE(C2250,"Regional"),AK2250="2",CONCATENATE(C2250,"Sectional"),AK2250="3",CONCATENATE(C2250,COUNTIF($C$1:C2250,C2250)))</f>
        <v>Chloe Strunk5</v>
      </c>
      <c r="E2250" s="66">
        <v>45161.479166666664</v>
      </c>
      <c r="F2250" t="s">
        <v>2485</v>
      </c>
      <c r="G2250" s="46">
        <v>42</v>
      </c>
      <c r="H2250" s="46">
        <v>47</v>
      </c>
      <c r="I2250" s="46">
        <v>19</v>
      </c>
      <c r="J2250" t="s">
        <v>170</v>
      </c>
      <c r="K2250" t="s">
        <v>90</v>
      </c>
      <c r="L2250" s="46">
        <v>2647</v>
      </c>
      <c r="M2250" s="46">
        <v>36</v>
      </c>
      <c r="N2250" s="46">
        <v>34.799999999999997</v>
      </c>
      <c r="O2250" s="46">
        <v>110</v>
      </c>
      <c r="P2250" s="46">
        <f t="shared" si="256"/>
        <v>1</v>
      </c>
      <c r="R2250" s="67" t="s">
        <v>1240</v>
      </c>
      <c r="S2250" s="67">
        <f>COUNTIF(Y$2:$Y$100,R2250)</f>
        <v>0</v>
      </c>
      <c r="V2250" s="67">
        <f t="shared" si="257"/>
        <v>0</v>
      </c>
      <c r="X2250"/>
      <c r="Y2250" s="67" t="str">
        <f t="shared" si="254"/>
        <v xml:space="preserve"> </v>
      </c>
      <c r="AB2250" t="s">
        <v>90</v>
      </c>
      <c r="AC2250" s="46">
        <v>2647</v>
      </c>
      <c r="AD2250" s="46">
        <v>36</v>
      </c>
      <c r="AE2250" s="46">
        <v>34.799999999999997</v>
      </c>
      <c r="AF2250" s="46">
        <v>110</v>
      </c>
      <c r="AH2250" s="70" t="str">
        <f t="shared" si="258"/>
        <v/>
      </c>
      <c r="AI2250" s="70" t="str">
        <f t="shared" si="259"/>
        <v/>
      </c>
      <c r="AJ2250" s="70" t="str">
        <f t="shared" si="260"/>
        <v>X</v>
      </c>
      <c r="AK2250" s="70" t="str" cm="1">
        <f t="array" ref="AK2250">_xlfn.IFS(AH2250&lt;&gt;"","1",AI2250&lt;&gt;"","2",AJ2250&lt;&gt;"","3")</f>
        <v>3</v>
      </c>
    </row>
    <row r="2251" spans="1:37" x14ac:dyDescent="0.25">
      <c r="A2251" t="s">
        <v>356</v>
      </c>
      <c r="B2251" t="s">
        <v>599</v>
      </c>
      <c r="C2251" s="67" t="str">
        <f t="shared" si="255"/>
        <v>Grace Schuh</v>
      </c>
      <c r="D2251" s="71" t="str" cm="1">
        <f t="array" ref="D2251">_xlfn.IFS(AK2251="1",CONCATENATE(C2251,"Regional"),AK2251="2",CONCATENATE(C2251,"Sectional"),AK2251="3",CONCATENATE(C2251,COUNTIF($C$1:C2251,C2251)))</f>
        <v>Grace Schuh4</v>
      </c>
      <c r="E2251" s="66">
        <v>45161.479166666664</v>
      </c>
      <c r="F2251" t="s">
        <v>2485</v>
      </c>
      <c r="G2251" s="46">
        <v>42</v>
      </c>
      <c r="H2251" s="46">
        <v>47</v>
      </c>
      <c r="I2251" s="46">
        <v>19</v>
      </c>
      <c r="J2251" t="s">
        <v>170</v>
      </c>
      <c r="K2251" t="s">
        <v>90</v>
      </c>
      <c r="L2251" s="46">
        <v>2647</v>
      </c>
      <c r="M2251" s="46">
        <v>36</v>
      </c>
      <c r="N2251" s="46">
        <v>34.799999999999997</v>
      </c>
      <c r="O2251" s="46">
        <v>110</v>
      </c>
      <c r="P2251" s="46">
        <f t="shared" si="256"/>
        <v>1</v>
      </c>
      <c r="R2251" s="67" t="s">
        <v>2741</v>
      </c>
      <c r="S2251" s="67">
        <f>COUNTIF(Y$2:$Y$100,R2251)</f>
        <v>0</v>
      </c>
      <c r="V2251" s="67">
        <f t="shared" si="257"/>
        <v>0</v>
      </c>
      <c r="X2251"/>
      <c r="Y2251" s="67" t="str">
        <f t="shared" si="254"/>
        <v xml:space="preserve"> </v>
      </c>
      <c r="AB2251" t="s">
        <v>90</v>
      </c>
      <c r="AC2251" s="46">
        <v>2647</v>
      </c>
      <c r="AD2251" s="46">
        <v>36</v>
      </c>
      <c r="AE2251" s="46">
        <v>34.799999999999997</v>
      </c>
      <c r="AF2251" s="46">
        <v>110</v>
      </c>
      <c r="AH2251" s="70" t="str">
        <f t="shared" si="258"/>
        <v/>
      </c>
      <c r="AI2251" s="70" t="str">
        <f t="shared" si="259"/>
        <v/>
      </c>
      <c r="AJ2251" s="70" t="str">
        <f t="shared" si="260"/>
        <v>X</v>
      </c>
      <c r="AK2251" s="70" t="str" cm="1">
        <f t="array" ref="AK2251">_xlfn.IFS(AH2251&lt;&gt;"","1",AI2251&lt;&gt;"","2",AJ2251&lt;&gt;"","3")</f>
        <v>3</v>
      </c>
    </row>
    <row r="2252" spans="1:37" x14ac:dyDescent="0.25">
      <c r="A2252" t="s">
        <v>3393</v>
      </c>
      <c r="B2252" t="s">
        <v>538</v>
      </c>
      <c r="C2252" s="67" t="str">
        <f t="shared" si="255"/>
        <v>Lilly Qualley</v>
      </c>
      <c r="D2252" s="71" t="str" cm="1">
        <f t="array" ref="D2252">_xlfn.IFS(AK2252="1",CONCATENATE(C2252,"Regional"),AK2252="2",CONCATENATE(C2252,"Sectional"),AK2252="3",CONCATENATE(C2252,COUNTIF($C$1:C2252,C2252)))</f>
        <v>Lilly Qualley4</v>
      </c>
      <c r="E2252" s="66">
        <v>45161.479166666664</v>
      </c>
      <c r="F2252" t="s">
        <v>2485</v>
      </c>
      <c r="G2252" s="46">
        <v>42</v>
      </c>
      <c r="H2252" s="46">
        <v>48</v>
      </c>
      <c r="I2252" s="46">
        <v>22</v>
      </c>
      <c r="J2252" t="s">
        <v>170</v>
      </c>
      <c r="K2252" t="s">
        <v>90</v>
      </c>
      <c r="L2252" s="46">
        <v>2647</v>
      </c>
      <c r="M2252" s="46">
        <v>36</v>
      </c>
      <c r="N2252" s="46">
        <v>34.799999999999997</v>
      </c>
      <c r="O2252" s="46">
        <v>110</v>
      </c>
      <c r="P2252" s="46">
        <f t="shared" si="256"/>
        <v>1</v>
      </c>
      <c r="R2252" s="67" t="s">
        <v>3508</v>
      </c>
      <c r="S2252" s="67">
        <f>COUNTIF(Y$2:$Y$100,R2252)</f>
        <v>0</v>
      </c>
      <c r="V2252" s="67">
        <f t="shared" si="257"/>
        <v>0</v>
      </c>
      <c r="X2252"/>
      <c r="Y2252" s="67" t="str">
        <f t="shared" si="254"/>
        <v xml:space="preserve"> </v>
      </c>
      <c r="AB2252" t="s">
        <v>90</v>
      </c>
      <c r="AC2252" s="46">
        <v>2647</v>
      </c>
      <c r="AD2252" s="46">
        <v>36</v>
      </c>
      <c r="AE2252" s="46">
        <v>34.799999999999997</v>
      </c>
      <c r="AF2252" s="46">
        <v>110</v>
      </c>
      <c r="AH2252" s="70" t="str">
        <f t="shared" si="258"/>
        <v/>
      </c>
      <c r="AI2252" s="70" t="str">
        <f t="shared" si="259"/>
        <v/>
      </c>
      <c r="AJ2252" s="70" t="str">
        <f t="shared" si="260"/>
        <v>X</v>
      </c>
      <c r="AK2252" s="70" t="str" cm="1">
        <f t="array" ref="AK2252">_xlfn.IFS(AH2252&lt;&gt;"","1",AI2252&lt;&gt;"","2",AJ2252&lt;&gt;"","3")</f>
        <v>3</v>
      </c>
    </row>
    <row r="2253" spans="1:37" x14ac:dyDescent="0.25">
      <c r="A2253" t="s">
        <v>707</v>
      </c>
      <c r="B2253" t="s">
        <v>434</v>
      </c>
      <c r="C2253" s="67" t="str">
        <f t="shared" si="255"/>
        <v>Ella Senger</v>
      </c>
      <c r="D2253" s="71" t="str" cm="1">
        <f t="array" ref="D2253">_xlfn.IFS(AK2253="1",CONCATENATE(C2253,"Regional"),AK2253="2",CONCATENATE(C2253,"Sectional"),AK2253="3",CONCATENATE(C2253,COUNTIF($C$1:C2253,C2253)))</f>
        <v>Ella Senger4</v>
      </c>
      <c r="E2253" s="66">
        <v>45161.479166666664</v>
      </c>
      <c r="F2253" t="s">
        <v>2485</v>
      </c>
      <c r="G2253" s="46">
        <v>42</v>
      </c>
      <c r="H2253" s="46">
        <v>48</v>
      </c>
      <c r="I2253" s="46">
        <v>22</v>
      </c>
      <c r="J2253" t="s">
        <v>170</v>
      </c>
      <c r="K2253" t="s">
        <v>90</v>
      </c>
      <c r="L2253" s="46">
        <v>2647</v>
      </c>
      <c r="M2253" s="46">
        <v>36</v>
      </c>
      <c r="N2253" s="46">
        <v>34.799999999999997</v>
      </c>
      <c r="O2253" s="46">
        <v>110</v>
      </c>
      <c r="P2253" s="46">
        <f t="shared" si="256"/>
        <v>1</v>
      </c>
      <c r="R2253" s="67" t="s">
        <v>1308</v>
      </c>
      <c r="S2253" s="67">
        <f>COUNTIF(Y$2:$Y$100,R2253)</f>
        <v>0</v>
      </c>
      <c r="V2253" s="67">
        <f t="shared" si="257"/>
        <v>0</v>
      </c>
      <c r="X2253"/>
      <c r="Y2253" s="67" t="str">
        <f t="shared" si="254"/>
        <v xml:space="preserve"> </v>
      </c>
      <c r="AB2253" t="s">
        <v>90</v>
      </c>
      <c r="AC2253" s="46">
        <v>2647</v>
      </c>
      <c r="AD2253" s="46">
        <v>36</v>
      </c>
      <c r="AE2253" s="46">
        <v>34.799999999999997</v>
      </c>
      <c r="AF2253" s="46">
        <v>110</v>
      </c>
      <c r="AH2253" s="70" t="str">
        <f t="shared" si="258"/>
        <v/>
      </c>
      <c r="AI2253" s="70" t="str">
        <f t="shared" si="259"/>
        <v/>
      </c>
      <c r="AJ2253" s="70" t="str">
        <f t="shared" si="260"/>
        <v>X</v>
      </c>
      <c r="AK2253" s="70" t="str" cm="1">
        <f t="array" ref="AK2253">_xlfn.IFS(AH2253&lt;&gt;"","1",AI2253&lt;&gt;"","2",AJ2253&lt;&gt;"","3")</f>
        <v>3</v>
      </c>
    </row>
    <row r="2254" spans="1:37" x14ac:dyDescent="0.25">
      <c r="A2254" t="s">
        <v>373</v>
      </c>
      <c r="B2254" t="s">
        <v>371</v>
      </c>
      <c r="C2254" s="67" t="str">
        <f t="shared" si="255"/>
        <v>Abby Waara</v>
      </c>
      <c r="D2254" s="71" t="str" cm="1">
        <f t="array" ref="D2254">_xlfn.IFS(AK2254="1",CONCATENATE(C2254,"Regional"),AK2254="2",CONCATENATE(C2254,"Sectional"),AK2254="3",CONCATENATE(C2254,COUNTIF($C$1:C2254,C2254)))</f>
        <v>Abby Waara3</v>
      </c>
      <c r="E2254" s="66">
        <v>45161.479166666664</v>
      </c>
      <c r="F2254" t="s">
        <v>2485</v>
      </c>
      <c r="G2254" s="46">
        <v>42</v>
      </c>
      <c r="H2254" s="46">
        <v>49</v>
      </c>
      <c r="I2254" s="46">
        <v>24</v>
      </c>
      <c r="J2254" t="s">
        <v>170</v>
      </c>
      <c r="K2254" t="s">
        <v>90</v>
      </c>
      <c r="L2254" s="46">
        <v>2647</v>
      </c>
      <c r="M2254" s="46">
        <v>36</v>
      </c>
      <c r="N2254" s="46">
        <v>34.799999999999997</v>
      </c>
      <c r="O2254" s="46">
        <v>110</v>
      </c>
      <c r="P2254" s="46">
        <f t="shared" si="256"/>
        <v>1</v>
      </c>
      <c r="R2254" s="67" t="s">
        <v>2954</v>
      </c>
      <c r="S2254" s="67">
        <f>COUNTIF(Y$2:$Y$100,R2254)</f>
        <v>0</v>
      </c>
      <c r="V2254" s="67">
        <f t="shared" si="257"/>
        <v>0</v>
      </c>
      <c r="X2254"/>
      <c r="Y2254" s="67" t="str">
        <f t="shared" si="254"/>
        <v xml:space="preserve"> </v>
      </c>
      <c r="AB2254" t="s">
        <v>90</v>
      </c>
      <c r="AC2254" s="46">
        <v>2647</v>
      </c>
      <c r="AD2254" s="46">
        <v>36</v>
      </c>
      <c r="AE2254" s="46">
        <v>34.799999999999997</v>
      </c>
      <c r="AF2254" s="46">
        <v>110</v>
      </c>
      <c r="AH2254" s="70" t="str">
        <f t="shared" si="258"/>
        <v/>
      </c>
      <c r="AI2254" s="70" t="str">
        <f t="shared" si="259"/>
        <v/>
      </c>
      <c r="AJ2254" s="70" t="str">
        <f t="shared" si="260"/>
        <v>X</v>
      </c>
      <c r="AK2254" s="70" t="str" cm="1">
        <f t="array" ref="AK2254">_xlfn.IFS(AH2254&lt;&gt;"","1",AI2254&lt;&gt;"","2",AJ2254&lt;&gt;"","3")</f>
        <v>3</v>
      </c>
    </row>
    <row r="2255" spans="1:37" x14ac:dyDescent="0.25">
      <c r="A2255" t="s">
        <v>373</v>
      </c>
      <c r="B2255" t="s">
        <v>184</v>
      </c>
      <c r="C2255" s="67" t="str">
        <f t="shared" si="255"/>
        <v>Allison Waara</v>
      </c>
      <c r="D2255" s="71" t="str" cm="1">
        <f t="array" ref="D2255">_xlfn.IFS(AK2255="1",CONCATENATE(C2255,"Regional"),AK2255="2",CONCATENATE(C2255,"Sectional"),AK2255="3",CONCATENATE(C2255,COUNTIF($C$1:C2255,C2255)))</f>
        <v>Allison Waara4</v>
      </c>
      <c r="E2255" s="66">
        <v>45161.479166666664</v>
      </c>
      <c r="F2255" t="s">
        <v>2485</v>
      </c>
      <c r="G2255" s="46">
        <v>42</v>
      </c>
      <c r="H2255" s="46">
        <v>50</v>
      </c>
      <c r="I2255" s="46">
        <v>25</v>
      </c>
      <c r="J2255" t="s">
        <v>170</v>
      </c>
      <c r="K2255" t="s">
        <v>90</v>
      </c>
      <c r="L2255" s="46">
        <v>2647</v>
      </c>
      <c r="M2255" s="46">
        <v>36</v>
      </c>
      <c r="N2255" s="46">
        <v>34.799999999999997</v>
      </c>
      <c r="O2255" s="46">
        <v>110</v>
      </c>
      <c r="P2255" s="46">
        <f t="shared" si="256"/>
        <v>1</v>
      </c>
      <c r="R2255" s="67" t="s">
        <v>2944</v>
      </c>
      <c r="S2255" s="67">
        <f>COUNTIF(Y$2:$Y$100,R2255)</f>
        <v>0</v>
      </c>
      <c r="V2255" s="67">
        <f t="shared" si="257"/>
        <v>0</v>
      </c>
      <c r="X2255"/>
      <c r="Y2255" s="67" t="str">
        <f t="shared" si="254"/>
        <v xml:space="preserve"> </v>
      </c>
      <c r="AB2255" t="s">
        <v>90</v>
      </c>
      <c r="AC2255" s="46">
        <v>2647</v>
      </c>
      <c r="AD2255" s="46">
        <v>36</v>
      </c>
      <c r="AE2255" s="46">
        <v>34.799999999999997</v>
      </c>
      <c r="AF2255" s="46">
        <v>110</v>
      </c>
      <c r="AH2255" s="70" t="str">
        <f t="shared" si="258"/>
        <v/>
      </c>
      <c r="AI2255" s="70" t="str">
        <f t="shared" si="259"/>
        <v/>
      </c>
      <c r="AJ2255" s="70" t="str">
        <f t="shared" si="260"/>
        <v>X</v>
      </c>
      <c r="AK2255" s="70" t="str" cm="1">
        <f t="array" ref="AK2255">_xlfn.IFS(AH2255&lt;&gt;"","1",AI2255&lt;&gt;"","2",AJ2255&lt;&gt;"","3")</f>
        <v>3</v>
      </c>
    </row>
    <row r="2256" spans="1:37" x14ac:dyDescent="0.25">
      <c r="A2256" t="s">
        <v>705</v>
      </c>
      <c r="B2256" t="s">
        <v>1648</v>
      </c>
      <c r="C2256" s="67" t="str">
        <f t="shared" si="255"/>
        <v>Lainey Prunty</v>
      </c>
      <c r="D2256" s="71" t="str" cm="1">
        <f t="array" ref="D2256">_xlfn.IFS(AK2256="1",CONCATENATE(C2256,"Regional"),AK2256="2",CONCATENATE(C2256,"Sectional"),AK2256="3",CONCATENATE(C2256,COUNTIF($C$1:C2256,C2256)))</f>
        <v>Lainey Prunty4</v>
      </c>
      <c r="E2256" s="66">
        <v>45161.479166666664</v>
      </c>
      <c r="F2256" t="s">
        <v>2485</v>
      </c>
      <c r="G2256" s="46">
        <v>42</v>
      </c>
      <c r="H2256" s="46">
        <v>50</v>
      </c>
      <c r="I2256" s="46">
        <v>25</v>
      </c>
      <c r="J2256" t="s">
        <v>170</v>
      </c>
      <c r="K2256" t="s">
        <v>90</v>
      </c>
      <c r="L2256" s="46">
        <v>2647</v>
      </c>
      <c r="M2256" s="46">
        <v>36</v>
      </c>
      <c r="N2256" s="46">
        <v>34.799999999999997</v>
      </c>
      <c r="O2256" s="46">
        <v>110</v>
      </c>
      <c r="P2256" s="46">
        <f t="shared" si="256"/>
        <v>1</v>
      </c>
      <c r="R2256" s="67" t="s">
        <v>2825</v>
      </c>
      <c r="S2256" s="67">
        <f>COUNTIF(Y$2:$Y$100,R2256)</f>
        <v>0</v>
      </c>
      <c r="V2256" s="67">
        <f t="shared" si="257"/>
        <v>0</v>
      </c>
      <c r="X2256"/>
      <c r="Y2256" s="67" t="str">
        <f t="shared" si="254"/>
        <v xml:space="preserve"> </v>
      </c>
      <c r="AB2256" t="s">
        <v>90</v>
      </c>
      <c r="AC2256" s="46">
        <v>2647</v>
      </c>
      <c r="AD2256" s="46">
        <v>36</v>
      </c>
      <c r="AE2256" s="46">
        <v>34.799999999999997</v>
      </c>
      <c r="AF2256" s="46">
        <v>110</v>
      </c>
      <c r="AH2256" s="70" t="str">
        <f t="shared" si="258"/>
        <v/>
      </c>
      <c r="AI2256" s="70" t="str">
        <f t="shared" si="259"/>
        <v/>
      </c>
      <c r="AJ2256" s="70" t="str">
        <f t="shared" si="260"/>
        <v>X</v>
      </c>
      <c r="AK2256" s="70" t="str" cm="1">
        <f t="array" ref="AK2256">_xlfn.IFS(AH2256&lt;&gt;"","1",AI2256&lt;&gt;"","2",AJ2256&lt;&gt;"","3")</f>
        <v>3</v>
      </c>
    </row>
    <row r="2257" spans="1:37" x14ac:dyDescent="0.25">
      <c r="A2257" t="s">
        <v>823</v>
      </c>
      <c r="B2257" t="s">
        <v>824</v>
      </c>
      <c r="C2257" s="67" t="str">
        <f t="shared" si="255"/>
        <v>eden delsart</v>
      </c>
      <c r="D2257" s="71" t="str" cm="1">
        <f t="array" ref="D2257">_xlfn.IFS(AK2257="1",CONCATENATE(C2257,"Regional"),AK2257="2",CONCATENATE(C2257,"Sectional"),AK2257="3",CONCATENATE(C2257,COUNTIF($C$1:C2257,C2257)))</f>
        <v>eden delsart4</v>
      </c>
      <c r="E2257" s="66">
        <v>45161.479166666664</v>
      </c>
      <c r="F2257" t="s">
        <v>2485</v>
      </c>
      <c r="G2257" s="46">
        <v>42</v>
      </c>
      <c r="H2257" s="46">
        <v>51</v>
      </c>
      <c r="I2257" s="46">
        <v>27</v>
      </c>
      <c r="J2257" t="s">
        <v>170</v>
      </c>
      <c r="K2257" t="s">
        <v>90</v>
      </c>
      <c r="L2257" s="46">
        <v>2647</v>
      </c>
      <c r="M2257" s="46">
        <v>36</v>
      </c>
      <c r="N2257" s="46">
        <v>34.799999999999997</v>
      </c>
      <c r="O2257" s="46">
        <v>110</v>
      </c>
      <c r="P2257" s="46">
        <f t="shared" si="256"/>
        <v>1</v>
      </c>
      <c r="R2257" s="67" t="s">
        <v>1382</v>
      </c>
      <c r="S2257" s="67">
        <f>COUNTIF(Y$2:$Y$100,R2257)</f>
        <v>0</v>
      </c>
      <c r="V2257" s="67">
        <f t="shared" si="257"/>
        <v>0</v>
      </c>
      <c r="X2257"/>
      <c r="Y2257" s="67" t="str">
        <f t="shared" si="254"/>
        <v xml:space="preserve"> </v>
      </c>
      <c r="AB2257" t="s">
        <v>90</v>
      </c>
      <c r="AC2257" s="46">
        <v>2647</v>
      </c>
      <c r="AD2257" s="46">
        <v>36</v>
      </c>
      <c r="AE2257" s="46">
        <v>34.799999999999997</v>
      </c>
      <c r="AF2257" s="46">
        <v>110</v>
      </c>
      <c r="AH2257" s="70" t="str">
        <f t="shared" si="258"/>
        <v/>
      </c>
      <c r="AI2257" s="70" t="str">
        <f t="shared" si="259"/>
        <v/>
      </c>
      <c r="AJ2257" s="70" t="str">
        <f t="shared" si="260"/>
        <v>X</v>
      </c>
      <c r="AK2257" s="70" t="str" cm="1">
        <f t="array" ref="AK2257">_xlfn.IFS(AH2257&lt;&gt;"","1",AI2257&lt;&gt;"","2",AJ2257&lt;&gt;"","3")</f>
        <v>3</v>
      </c>
    </row>
    <row r="2258" spans="1:37" x14ac:dyDescent="0.25">
      <c r="A2258" t="s">
        <v>374</v>
      </c>
      <c r="B2258" t="s">
        <v>769</v>
      </c>
      <c r="C2258" s="67" t="str">
        <f t="shared" si="255"/>
        <v>Nadia Wagner</v>
      </c>
      <c r="D2258" s="71" t="str" cm="1">
        <f t="array" ref="D2258">_xlfn.IFS(AK2258="1",CONCATENATE(C2258,"Regional"),AK2258="2",CONCATENATE(C2258,"Sectional"),AK2258="3",CONCATENATE(C2258,COUNTIF($C$1:C2258,C2258)))</f>
        <v>Nadia Wagner2</v>
      </c>
      <c r="E2258" s="66">
        <v>45161.479166666664</v>
      </c>
      <c r="F2258" t="s">
        <v>2485</v>
      </c>
      <c r="G2258" s="46">
        <v>42</v>
      </c>
      <c r="H2258" s="46">
        <v>51</v>
      </c>
      <c r="I2258" s="46">
        <v>27</v>
      </c>
      <c r="J2258" t="s">
        <v>170</v>
      </c>
      <c r="K2258" t="s">
        <v>90</v>
      </c>
      <c r="L2258" s="46">
        <v>2647</v>
      </c>
      <c r="M2258" s="46">
        <v>36</v>
      </c>
      <c r="N2258" s="46">
        <v>34.799999999999997</v>
      </c>
      <c r="O2258" s="46">
        <v>110</v>
      </c>
      <c r="P2258" s="46">
        <f t="shared" si="256"/>
        <v>1</v>
      </c>
      <c r="R2258" s="67" t="s">
        <v>1353</v>
      </c>
      <c r="S2258" s="67">
        <f>COUNTIF(Y$2:$Y$100,R2258)</f>
        <v>0</v>
      </c>
      <c r="V2258" s="67">
        <f t="shared" si="257"/>
        <v>0</v>
      </c>
      <c r="X2258"/>
      <c r="Y2258" s="67" t="str">
        <f t="shared" si="254"/>
        <v xml:space="preserve"> </v>
      </c>
      <c r="AB2258" t="s">
        <v>90</v>
      </c>
      <c r="AC2258" s="46">
        <v>2647</v>
      </c>
      <c r="AD2258" s="46">
        <v>36</v>
      </c>
      <c r="AE2258" s="46">
        <v>34.799999999999997</v>
      </c>
      <c r="AF2258" s="46">
        <v>110</v>
      </c>
      <c r="AH2258" s="70" t="str">
        <f t="shared" si="258"/>
        <v/>
      </c>
      <c r="AI2258" s="70" t="str">
        <f t="shared" si="259"/>
        <v/>
      </c>
      <c r="AJ2258" s="70" t="str">
        <f t="shared" si="260"/>
        <v>X</v>
      </c>
      <c r="AK2258" s="70" t="str" cm="1">
        <f t="array" ref="AK2258">_xlfn.IFS(AH2258&lt;&gt;"","1",AI2258&lt;&gt;"","2",AJ2258&lt;&gt;"","3")</f>
        <v>3</v>
      </c>
    </row>
    <row r="2259" spans="1:37" x14ac:dyDescent="0.25">
      <c r="A2259" t="s">
        <v>1931</v>
      </c>
      <c r="B2259" t="s">
        <v>184</v>
      </c>
      <c r="C2259" s="67" t="str">
        <f t="shared" si="255"/>
        <v>Allison Klee</v>
      </c>
      <c r="D2259" s="71" t="str" cm="1">
        <f t="array" ref="D2259">_xlfn.IFS(AK2259="1",CONCATENATE(C2259,"Regional"),AK2259="2",CONCATENATE(C2259,"Sectional"),AK2259="3",CONCATENATE(C2259,COUNTIF($C$1:C2259,C2259)))</f>
        <v>Allison Klee4</v>
      </c>
      <c r="E2259" s="66">
        <v>45161.479166666664</v>
      </c>
      <c r="F2259" t="s">
        <v>2485</v>
      </c>
      <c r="G2259" s="46">
        <v>42</v>
      </c>
      <c r="H2259" s="46">
        <v>51</v>
      </c>
      <c r="I2259" s="46">
        <v>27</v>
      </c>
      <c r="J2259" t="s">
        <v>170</v>
      </c>
      <c r="K2259" t="s">
        <v>90</v>
      </c>
      <c r="L2259" s="46">
        <v>2647</v>
      </c>
      <c r="M2259" s="46">
        <v>36</v>
      </c>
      <c r="N2259" s="46">
        <v>34.799999999999997</v>
      </c>
      <c r="O2259" s="46">
        <v>110</v>
      </c>
      <c r="P2259" s="46">
        <f t="shared" si="256"/>
        <v>1</v>
      </c>
      <c r="R2259" s="67" t="s">
        <v>2946</v>
      </c>
      <c r="S2259" s="67">
        <f>COUNTIF(Y$2:$Y$100,R2259)</f>
        <v>0</v>
      </c>
      <c r="V2259" s="67">
        <f t="shared" si="257"/>
        <v>0</v>
      </c>
      <c r="X2259"/>
      <c r="Y2259" s="67" t="str">
        <f t="shared" si="254"/>
        <v xml:space="preserve"> </v>
      </c>
      <c r="AB2259" t="s">
        <v>90</v>
      </c>
      <c r="AC2259" s="46">
        <v>2647</v>
      </c>
      <c r="AD2259" s="46">
        <v>36</v>
      </c>
      <c r="AE2259" s="46">
        <v>34.799999999999997</v>
      </c>
      <c r="AF2259" s="46">
        <v>110</v>
      </c>
      <c r="AH2259" s="70" t="str">
        <f t="shared" si="258"/>
        <v/>
      </c>
      <c r="AI2259" s="70" t="str">
        <f t="shared" si="259"/>
        <v/>
      </c>
      <c r="AJ2259" s="70" t="str">
        <f t="shared" si="260"/>
        <v>X</v>
      </c>
      <c r="AK2259" s="70" t="str" cm="1">
        <f t="array" ref="AK2259">_xlfn.IFS(AH2259&lt;&gt;"","1",AI2259&lt;&gt;"","2",AJ2259&lt;&gt;"","3")</f>
        <v>3</v>
      </c>
    </row>
    <row r="2260" spans="1:37" x14ac:dyDescent="0.25">
      <c r="A2260" t="s">
        <v>466</v>
      </c>
      <c r="B2260" t="s">
        <v>434</v>
      </c>
      <c r="C2260" s="67" t="str">
        <f t="shared" si="255"/>
        <v>Ella Gelb</v>
      </c>
      <c r="D2260" s="71" t="str" cm="1">
        <f t="array" ref="D2260">_xlfn.IFS(AK2260="1",CONCATENATE(C2260,"Regional"),AK2260="2",CONCATENATE(C2260,"Sectional"),AK2260="3",CONCATENATE(C2260,COUNTIF($C$1:C2260,C2260)))</f>
        <v>Ella Gelb4</v>
      </c>
      <c r="E2260" s="66">
        <v>45161.479166666664</v>
      </c>
      <c r="F2260" t="s">
        <v>2485</v>
      </c>
      <c r="G2260" s="46">
        <v>42</v>
      </c>
      <c r="H2260" s="46">
        <v>52</v>
      </c>
      <c r="I2260" s="46">
        <v>30</v>
      </c>
      <c r="J2260" t="s">
        <v>170</v>
      </c>
      <c r="K2260" t="s">
        <v>90</v>
      </c>
      <c r="L2260" s="46">
        <v>2647</v>
      </c>
      <c r="M2260" s="46">
        <v>36</v>
      </c>
      <c r="N2260" s="46">
        <v>34.799999999999997</v>
      </c>
      <c r="O2260" s="46">
        <v>110</v>
      </c>
      <c r="P2260" s="46">
        <f t="shared" si="256"/>
        <v>1</v>
      </c>
      <c r="R2260" s="67" t="s">
        <v>1164</v>
      </c>
      <c r="S2260" s="67">
        <f>COUNTIF(Y$2:$Y$100,R2260)</f>
        <v>0</v>
      </c>
      <c r="V2260" s="67">
        <f t="shared" si="257"/>
        <v>0</v>
      </c>
      <c r="X2260"/>
      <c r="Y2260" s="67" t="str">
        <f t="shared" si="254"/>
        <v xml:space="preserve"> </v>
      </c>
      <c r="AB2260" t="s">
        <v>90</v>
      </c>
      <c r="AC2260" s="46">
        <v>2647</v>
      </c>
      <c r="AD2260" s="46">
        <v>36</v>
      </c>
      <c r="AE2260" s="46">
        <v>34.799999999999997</v>
      </c>
      <c r="AF2260" s="46">
        <v>110</v>
      </c>
      <c r="AH2260" s="70" t="str">
        <f t="shared" si="258"/>
        <v/>
      </c>
      <c r="AI2260" s="70" t="str">
        <f t="shared" si="259"/>
        <v/>
      </c>
      <c r="AJ2260" s="70" t="str">
        <f t="shared" si="260"/>
        <v>X</v>
      </c>
      <c r="AK2260" s="70" t="str" cm="1">
        <f t="array" ref="AK2260">_xlfn.IFS(AH2260&lt;&gt;"","1",AI2260&lt;&gt;"","2",AJ2260&lt;&gt;"","3")</f>
        <v>3</v>
      </c>
    </row>
    <row r="2261" spans="1:37" x14ac:dyDescent="0.25">
      <c r="A2261" t="s">
        <v>2072</v>
      </c>
      <c r="B2261" t="s">
        <v>473</v>
      </c>
      <c r="C2261" s="67" t="str">
        <f t="shared" si="255"/>
        <v>Gabby Courtois</v>
      </c>
      <c r="D2261" s="71" t="str" cm="1">
        <f t="array" ref="D2261">_xlfn.IFS(AK2261="1",CONCATENATE(C2261,"Regional"),AK2261="2",CONCATENATE(C2261,"Sectional"),AK2261="3",CONCATENATE(C2261,COUNTIF($C$1:C2261,C2261)))</f>
        <v>Gabby Courtois1</v>
      </c>
      <c r="E2261" s="66">
        <v>45161.479166666664</v>
      </c>
      <c r="F2261" t="s">
        <v>2485</v>
      </c>
      <c r="G2261" s="46">
        <v>42</v>
      </c>
      <c r="H2261" s="46">
        <v>53</v>
      </c>
      <c r="I2261" s="46">
        <v>31</v>
      </c>
      <c r="J2261" t="s">
        <v>170</v>
      </c>
      <c r="K2261" t="s">
        <v>90</v>
      </c>
      <c r="L2261" s="46">
        <v>2647</v>
      </c>
      <c r="M2261" s="46">
        <v>36</v>
      </c>
      <c r="N2261" s="46">
        <v>34.799999999999997</v>
      </c>
      <c r="O2261" s="46">
        <v>110</v>
      </c>
      <c r="P2261" s="46">
        <f t="shared" si="256"/>
        <v>1</v>
      </c>
      <c r="R2261" s="67" t="s">
        <v>3095</v>
      </c>
      <c r="S2261" s="67">
        <f>COUNTIF(Y$2:$Y$100,R2261)</f>
        <v>0</v>
      </c>
      <c r="V2261" s="67">
        <f t="shared" si="257"/>
        <v>0</v>
      </c>
      <c r="X2261"/>
      <c r="Y2261" s="67" t="str">
        <f t="shared" si="254"/>
        <v xml:space="preserve"> </v>
      </c>
      <c r="AB2261" t="s">
        <v>90</v>
      </c>
      <c r="AC2261" s="46">
        <v>2647</v>
      </c>
      <c r="AD2261" s="46">
        <v>36</v>
      </c>
      <c r="AE2261" s="46">
        <v>34.799999999999997</v>
      </c>
      <c r="AF2261" s="46">
        <v>110</v>
      </c>
      <c r="AH2261" s="70" t="str">
        <f t="shared" si="258"/>
        <v/>
      </c>
      <c r="AI2261" s="70" t="str">
        <f t="shared" si="259"/>
        <v/>
      </c>
      <c r="AJ2261" s="70" t="str">
        <f t="shared" si="260"/>
        <v>X</v>
      </c>
      <c r="AK2261" s="70" t="str" cm="1">
        <f t="array" ref="AK2261">_xlfn.IFS(AH2261&lt;&gt;"","1",AI2261&lt;&gt;"","2",AJ2261&lt;&gt;"","3")</f>
        <v>3</v>
      </c>
    </row>
    <row r="2262" spans="1:37" x14ac:dyDescent="0.25">
      <c r="A2262" t="s">
        <v>706</v>
      </c>
      <c r="B2262" t="s">
        <v>452</v>
      </c>
      <c r="C2262" s="67" t="str">
        <f t="shared" si="255"/>
        <v>Sophia Zabel</v>
      </c>
      <c r="D2262" s="71" t="str" cm="1">
        <f t="array" ref="D2262">_xlfn.IFS(AK2262="1",CONCATENATE(C2262,"Regional"),AK2262="2",CONCATENATE(C2262,"Sectional"),AK2262="3",CONCATENATE(C2262,COUNTIF($C$1:C2262,C2262)))</f>
        <v>Sophia Zabel4</v>
      </c>
      <c r="E2262" s="66">
        <v>45161.479166666664</v>
      </c>
      <c r="F2262" t="s">
        <v>2485</v>
      </c>
      <c r="G2262" s="46">
        <v>42</v>
      </c>
      <c r="H2262" s="46">
        <v>53</v>
      </c>
      <c r="I2262" s="46">
        <v>31</v>
      </c>
      <c r="J2262" t="s">
        <v>170</v>
      </c>
      <c r="K2262" t="s">
        <v>90</v>
      </c>
      <c r="L2262" s="46">
        <v>2647</v>
      </c>
      <c r="M2262" s="46">
        <v>36</v>
      </c>
      <c r="N2262" s="46">
        <v>34.799999999999997</v>
      </c>
      <c r="O2262" s="46">
        <v>110</v>
      </c>
      <c r="P2262" s="46">
        <f t="shared" si="256"/>
        <v>1</v>
      </c>
      <c r="R2262" s="67" t="s">
        <v>1307</v>
      </c>
      <c r="S2262" s="67">
        <f>COUNTIF(Y$2:$Y$100,R2262)</f>
        <v>0</v>
      </c>
      <c r="V2262" s="67">
        <f t="shared" si="257"/>
        <v>0</v>
      </c>
      <c r="X2262"/>
      <c r="Y2262" s="67" t="str">
        <f t="shared" si="254"/>
        <v xml:space="preserve"> </v>
      </c>
      <c r="AB2262" t="s">
        <v>90</v>
      </c>
      <c r="AC2262" s="46">
        <v>2647</v>
      </c>
      <c r="AD2262" s="46">
        <v>36</v>
      </c>
      <c r="AE2262" s="46">
        <v>34.799999999999997</v>
      </c>
      <c r="AF2262" s="46">
        <v>110</v>
      </c>
      <c r="AH2262" s="70" t="str">
        <f t="shared" si="258"/>
        <v/>
      </c>
      <c r="AI2262" s="70" t="str">
        <f t="shared" si="259"/>
        <v/>
      </c>
      <c r="AJ2262" s="70" t="str">
        <f t="shared" si="260"/>
        <v>X</v>
      </c>
      <c r="AK2262" s="70" t="str" cm="1">
        <f t="array" ref="AK2262">_xlfn.IFS(AH2262&lt;&gt;"","1",AI2262&lt;&gt;"","2",AJ2262&lt;&gt;"","3")</f>
        <v>3</v>
      </c>
    </row>
    <row r="2263" spans="1:37" x14ac:dyDescent="0.25">
      <c r="A2263" t="s">
        <v>827</v>
      </c>
      <c r="B2263" t="s">
        <v>828</v>
      </c>
      <c r="C2263" s="67" t="str">
        <f t="shared" si="255"/>
        <v>Bella Daul</v>
      </c>
      <c r="D2263" s="71" t="str" cm="1">
        <f t="array" ref="D2263">_xlfn.IFS(AK2263="1",CONCATENATE(C2263,"Regional"),AK2263="2",CONCATENATE(C2263,"Sectional"),AK2263="3",CONCATENATE(C2263,COUNTIF($C$1:C2263,C2263)))</f>
        <v>Bella Daul3</v>
      </c>
      <c r="E2263" s="66">
        <v>45161.479166666664</v>
      </c>
      <c r="F2263" t="s">
        <v>2485</v>
      </c>
      <c r="G2263" s="46">
        <v>42</v>
      </c>
      <c r="H2263" s="46">
        <v>53</v>
      </c>
      <c r="I2263" s="46">
        <v>31</v>
      </c>
      <c r="J2263" t="s">
        <v>170</v>
      </c>
      <c r="K2263" t="s">
        <v>90</v>
      </c>
      <c r="L2263" s="46">
        <v>2647</v>
      </c>
      <c r="M2263" s="46">
        <v>36</v>
      </c>
      <c r="N2263" s="46">
        <v>34.799999999999997</v>
      </c>
      <c r="O2263" s="46">
        <v>110</v>
      </c>
      <c r="P2263" s="46">
        <f t="shared" si="256"/>
        <v>1</v>
      </c>
      <c r="R2263" s="67" t="s">
        <v>1384</v>
      </c>
      <c r="S2263" s="67">
        <f>COUNTIF(Y$2:$Y$100,R2263)</f>
        <v>0</v>
      </c>
      <c r="V2263" s="67">
        <f t="shared" si="257"/>
        <v>0</v>
      </c>
      <c r="X2263"/>
      <c r="Y2263" s="67" t="str">
        <f t="shared" si="254"/>
        <v xml:space="preserve"> </v>
      </c>
      <c r="AB2263" t="s">
        <v>90</v>
      </c>
      <c r="AC2263" s="46">
        <v>2647</v>
      </c>
      <c r="AD2263" s="46">
        <v>36</v>
      </c>
      <c r="AE2263" s="46">
        <v>34.799999999999997</v>
      </c>
      <c r="AF2263" s="46">
        <v>110</v>
      </c>
      <c r="AH2263" s="70" t="str">
        <f t="shared" si="258"/>
        <v/>
      </c>
      <c r="AI2263" s="70" t="str">
        <f t="shared" si="259"/>
        <v/>
      </c>
      <c r="AJ2263" s="70" t="str">
        <f t="shared" si="260"/>
        <v>X</v>
      </c>
      <c r="AK2263" s="70" t="str" cm="1">
        <f t="array" ref="AK2263">_xlfn.IFS(AH2263&lt;&gt;"","1",AI2263&lt;&gt;"","2",AJ2263&lt;&gt;"","3")</f>
        <v>3</v>
      </c>
    </row>
    <row r="2264" spans="1:37" x14ac:dyDescent="0.25">
      <c r="A2264" t="s">
        <v>383</v>
      </c>
      <c r="B2264" t="s">
        <v>567</v>
      </c>
      <c r="C2264" s="67" t="str">
        <f t="shared" si="255"/>
        <v>Anika Wilke</v>
      </c>
      <c r="D2264" s="71" t="str" cm="1">
        <f t="array" ref="D2264">_xlfn.IFS(AK2264="1",CONCATENATE(C2264,"Regional"),AK2264="2",CONCATENATE(C2264,"Sectional"),AK2264="3",CONCATENATE(C2264,COUNTIF($C$1:C2264,C2264)))</f>
        <v>Anika Wilke4</v>
      </c>
      <c r="E2264" s="66">
        <v>45161.479166666664</v>
      </c>
      <c r="F2264" t="s">
        <v>2485</v>
      </c>
      <c r="G2264" s="46">
        <v>42</v>
      </c>
      <c r="H2264" s="46">
        <v>53</v>
      </c>
      <c r="I2264" s="46">
        <v>31</v>
      </c>
      <c r="J2264" t="s">
        <v>170</v>
      </c>
      <c r="K2264" t="s">
        <v>90</v>
      </c>
      <c r="L2264" s="46">
        <v>2647</v>
      </c>
      <c r="M2264" s="46">
        <v>36</v>
      </c>
      <c r="N2264" s="46">
        <v>34.799999999999997</v>
      </c>
      <c r="O2264" s="46">
        <v>110</v>
      </c>
      <c r="P2264" s="46">
        <f t="shared" si="256"/>
        <v>1</v>
      </c>
      <c r="R2264" s="67" t="s">
        <v>1415</v>
      </c>
      <c r="S2264" s="67">
        <f>COUNTIF(Y$2:$Y$100,R2264)</f>
        <v>0</v>
      </c>
      <c r="V2264" s="67">
        <f t="shared" si="257"/>
        <v>0</v>
      </c>
      <c r="X2264"/>
      <c r="Y2264" s="67" t="str">
        <f t="shared" si="254"/>
        <v xml:space="preserve"> </v>
      </c>
      <c r="AB2264" t="s">
        <v>90</v>
      </c>
      <c r="AC2264" s="46">
        <v>2647</v>
      </c>
      <c r="AD2264" s="46">
        <v>36</v>
      </c>
      <c r="AE2264" s="46">
        <v>34.799999999999997</v>
      </c>
      <c r="AF2264" s="46">
        <v>110</v>
      </c>
      <c r="AH2264" s="70" t="str">
        <f t="shared" si="258"/>
        <v/>
      </c>
      <c r="AI2264" s="70" t="str">
        <f t="shared" si="259"/>
        <v/>
      </c>
      <c r="AJ2264" s="70" t="str">
        <f t="shared" si="260"/>
        <v>X</v>
      </c>
      <c r="AK2264" s="70" t="str" cm="1">
        <f t="array" ref="AK2264">_xlfn.IFS(AH2264&lt;&gt;"","1",AI2264&lt;&gt;"","2",AJ2264&lt;&gt;"","3")</f>
        <v>3</v>
      </c>
    </row>
    <row r="2265" spans="1:37" x14ac:dyDescent="0.25">
      <c r="A2265" t="s">
        <v>327</v>
      </c>
      <c r="B2265" t="s">
        <v>599</v>
      </c>
      <c r="C2265" s="67" t="str">
        <f t="shared" si="255"/>
        <v>Grace Olson</v>
      </c>
      <c r="D2265" s="71" t="str" cm="1">
        <f t="array" ref="D2265">_xlfn.IFS(AK2265="1",CONCATENATE(C2265,"Regional"),AK2265="2",CONCATENATE(C2265,"Sectional"),AK2265="3",CONCATENATE(C2265,COUNTIF($C$1:C2265,C2265)))</f>
        <v>Grace Olson2</v>
      </c>
      <c r="E2265" s="66">
        <v>45161.479166666664</v>
      </c>
      <c r="F2265" t="s">
        <v>2485</v>
      </c>
      <c r="G2265" s="46">
        <v>42</v>
      </c>
      <c r="H2265" s="46">
        <v>54</v>
      </c>
      <c r="I2265" s="46">
        <v>35</v>
      </c>
      <c r="J2265" t="s">
        <v>170</v>
      </c>
      <c r="K2265" t="s">
        <v>90</v>
      </c>
      <c r="L2265" s="46">
        <v>2647</v>
      </c>
      <c r="M2265" s="46">
        <v>36</v>
      </c>
      <c r="N2265" s="46">
        <v>34.799999999999997</v>
      </c>
      <c r="O2265" s="46">
        <v>110</v>
      </c>
      <c r="P2265" s="46">
        <f t="shared" si="256"/>
        <v>1</v>
      </c>
      <c r="R2265" s="67" t="s">
        <v>2977</v>
      </c>
      <c r="S2265" s="67">
        <f>COUNTIF(Y$2:$Y$100,R2265)</f>
        <v>0</v>
      </c>
      <c r="V2265" s="67">
        <f t="shared" si="257"/>
        <v>0</v>
      </c>
      <c r="X2265"/>
      <c r="Y2265" s="67" t="str">
        <f t="shared" si="254"/>
        <v xml:space="preserve"> </v>
      </c>
      <c r="AB2265" t="s">
        <v>90</v>
      </c>
      <c r="AC2265" s="46">
        <v>2647</v>
      </c>
      <c r="AD2265" s="46">
        <v>36</v>
      </c>
      <c r="AE2265" s="46">
        <v>34.799999999999997</v>
      </c>
      <c r="AF2265" s="46">
        <v>110</v>
      </c>
      <c r="AH2265" s="70" t="str">
        <f t="shared" si="258"/>
        <v/>
      </c>
      <c r="AI2265" s="70" t="str">
        <f t="shared" si="259"/>
        <v/>
      </c>
      <c r="AJ2265" s="70" t="str">
        <f t="shared" si="260"/>
        <v>X</v>
      </c>
      <c r="AK2265" s="70" t="str" cm="1">
        <f t="array" ref="AK2265">_xlfn.IFS(AH2265&lt;&gt;"","1",AI2265&lt;&gt;"","2",AJ2265&lt;&gt;"","3")</f>
        <v>3</v>
      </c>
    </row>
    <row r="2266" spans="1:37" x14ac:dyDescent="0.25">
      <c r="A2266" t="s">
        <v>3416</v>
      </c>
      <c r="B2266" t="s">
        <v>1023</v>
      </c>
      <c r="C2266" s="67" t="str">
        <f t="shared" si="255"/>
        <v>Danika Holewinski</v>
      </c>
      <c r="D2266" s="71" t="str" cm="1">
        <f t="array" ref="D2266">_xlfn.IFS(AK2266="1",CONCATENATE(C2266,"Regional"),AK2266="2",CONCATENATE(C2266,"Sectional"),AK2266="3",CONCATENATE(C2266,COUNTIF($C$1:C2266,C2266)))</f>
        <v>Danika Holewinski3</v>
      </c>
      <c r="E2266" s="66">
        <v>45161.479166666664</v>
      </c>
      <c r="F2266" t="s">
        <v>2485</v>
      </c>
      <c r="G2266" s="46">
        <v>42</v>
      </c>
      <c r="H2266" s="46">
        <v>54</v>
      </c>
      <c r="I2266" s="46">
        <v>35</v>
      </c>
      <c r="J2266" t="s">
        <v>170</v>
      </c>
      <c r="K2266" t="s">
        <v>90</v>
      </c>
      <c r="L2266" s="46">
        <v>2647</v>
      </c>
      <c r="M2266" s="46">
        <v>36</v>
      </c>
      <c r="N2266" s="46">
        <v>34.799999999999997</v>
      </c>
      <c r="O2266" s="46">
        <v>110</v>
      </c>
      <c r="P2266" s="46">
        <f t="shared" si="256"/>
        <v>1</v>
      </c>
      <c r="R2266" s="67" t="s">
        <v>3584</v>
      </c>
      <c r="S2266" s="67">
        <f>COUNTIF(Y$2:$Y$100,R2266)</f>
        <v>0</v>
      </c>
      <c r="V2266" s="67">
        <f t="shared" si="257"/>
        <v>0</v>
      </c>
      <c r="X2266"/>
      <c r="Y2266" s="67" t="str">
        <f t="shared" si="254"/>
        <v xml:space="preserve"> </v>
      </c>
      <c r="AB2266" t="s">
        <v>90</v>
      </c>
      <c r="AC2266" s="46">
        <v>2647</v>
      </c>
      <c r="AD2266" s="46">
        <v>36</v>
      </c>
      <c r="AE2266" s="46">
        <v>34.799999999999997</v>
      </c>
      <c r="AF2266" s="46">
        <v>110</v>
      </c>
      <c r="AH2266" s="70" t="str">
        <f t="shared" si="258"/>
        <v/>
      </c>
      <c r="AI2266" s="70" t="str">
        <f t="shared" si="259"/>
        <v/>
      </c>
      <c r="AJ2266" s="70" t="str">
        <f t="shared" si="260"/>
        <v>X</v>
      </c>
      <c r="AK2266" s="70" t="str" cm="1">
        <f t="array" ref="AK2266">_xlfn.IFS(AH2266&lt;&gt;"","1",AI2266&lt;&gt;"","2",AJ2266&lt;&gt;"","3")</f>
        <v>3</v>
      </c>
    </row>
    <row r="2267" spans="1:37" x14ac:dyDescent="0.25">
      <c r="A2267" t="s">
        <v>1824</v>
      </c>
      <c r="B2267" t="s">
        <v>253</v>
      </c>
      <c r="C2267" s="67" t="str">
        <f t="shared" si="255"/>
        <v>Lily Wiitanen</v>
      </c>
      <c r="D2267" s="71" t="str" cm="1">
        <f t="array" ref="D2267">_xlfn.IFS(AK2267="1",CONCATENATE(C2267,"Regional"),AK2267="2",CONCATENATE(C2267,"Sectional"),AK2267="3",CONCATENATE(C2267,COUNTIF($C$1:C2267,C2267)))</f>
        <v>Lily Wiitanen3</v>
      </c>
      <c r="E2267" s="66">
        <v>45161.479166666664</v>
      </c>
      <c r="F2267" t="s">
        <v>2485</v>
      </c>
      <c r="G2267" s="46">
        <v>42</v>
      </c>
      <c r="H2267" s="46">
        <v>54</v>
      </c>
      <c r="I2267" s="46">
        <v>35</v>
      </c>
      <c r="J2267" t="s">
        <v>170</v>
      </c>
      <c r="K2267" t="s">
        <v>90</v>
      </c>
      <c r="L2267" s="46">
        <v>2647</v>
      </c>
      <c r="M2267" s="46">
        <v>36</v>
      </c>
      <c r="N2267" s="46">
        <v>34.799999999999997</v>
      </c>
      <c r="O2267" s="46">
        <v>110</v>
      </c>
      <c r="P2267" s="46">
        <f t="shared" si="256"/>
        <v>1</v>
      </c>
      <c r="R2267" s="67" t="s">
        <v>2827</v>
      </c>
      <c r="S2267" s="67">
        <f>COUNTIF(Y$2:$Y$100,R2267)</f>
        <v>0</v>
      </c>
      <c r="V2267" s="67">
        <f t="shared" si="257"/>
        <v>0</v>
      </c>
      <c r="X2267"/>
      <c r="Y2267" s="67" t="str">
        <f t="shared" si="254"/>
        <v xml:space="preserve"> </v>
      </c>
      <c r="AB2267" t="s">
        <v>90</v>
      </c>
      <c r="AC2267" s="46">
        <v>2647</v>
      </c>
      <c r="AD2267" s="46">
        <v>36</v>
      </c>
      <c r="AE2267" s="46">
        <v>34.799999999999997</v>
      </c>
      <c r="AF2267" s="46">
        <v>110</v>
      </c>
      <c r="AH2267" s="70" t="str">
        <f t="shared" si="258"/>
        <v/>
      </c>
      <c r="AI2267" s="70" t="str">
        <f t="shared" si="259"/>
        <v/>
      </c>
      <c r="AJ2267" s="70" t="str">
        <f t="shared" si="260"/>
        <v>X</v>
      </c>
      <c r="AK2267" s="70" t="str" cm="1">
        <f t="array" ref="AK2267">_xlfn.IFS(AH2267&lt;&gt;"","1",AI2267&lt;&gt;"","2",AJ2267&lt;&gt;"","3")</f>
        <v>3</v>
      </c>
    </row>
    <row r="2268" spans="1:37" x14ac:dyDescent="0.25">
      <c r="A2268" t="s">
        <v>1961</v>
      </c>
      <c r="B2268" t="s">
        <v>201</v>
      </c>
      <c r="C2268" s="67" t="str">
        <f t="shared" si="255"/>
        <v>Charlie Lasecki</v>
      </c>
      <c r="D2268" s="71" t="str" cm="1">
        <f t="array" ref="D2268">_xlfn.IFS(AK2268="1",CONCATENATE(C2268,"Regional"),AK2268="2",CONCATENATE(C2268,"Sectional"),AK2268="3",CONCATENATE(C2268,COUNTIF($C$1:C2268,C2268)))</f>
        <v>Charlie Lasecki1</v>
      </c>
      <c r="E2268" s="66">
        <v>45161.479166666664</v>
      </c>
      <c r="F2268" t="s">
        <v>2485</v>
      </c>
      <c r="G2268" s="46">
        <v>42</v>
      </c>
      <c r="H2268" s="46">
        <v>56</v>
      </c>
      <c r="I2268" s="46">
        <v>38</v>
      </c>
      <c r="J2268" t="s">
        <v>170</v>
      </c>
      <c r="K2268" t="s">
        <v>90</v>
      </c>
      <c r="L2268" s="46">
        <v>2647</v>
      </c>
      <c r="M2268" s="46">
        <v>36</v>
      </c>
      <c r="N2268" s="46">
        <v>34.799999999999997</v>
      </c>
      <c r="O2268" s="46">
        <v>110</v>
      </c>
      <c r="P2268" s="46">
        <f t="shared" si="256"/>
        <v>1</v>
      </c>
      <c r="R2268" s="67" t="s">
        <v>2980</v>
      </c>
      <c r="S2268" s="67">
        <f>COUNTIF(Y$2:$Y$100,R2268)</f>
        <v>0</v>
      </c>
      <c r="V2268" s="67">
        <f t="shared" si="257"/>
        <v>0</v>
      </c>
      <c r="X2268"/>
      <c r="Y2268" s="67" t="str">
        <f t="shared" si="254"/>
        <v xml:space="preserve"> </v>
      </c>
      <c r="AB2268" t="s">
        <v>90</v>
      </c>
      <c r="AC2268" s="46">
        <v>2647</v>
      </c>
      <c r="AD2268" s="46">
        <v>36</v>
      </c>
      <c r="AE2268" s="46">
        <v>34.799999999999997</v>
      </c>
      <c r="AF2268" s="46">
        <v>110</v>
      </c>
      <c r="AH2268" s="70" t="str">
        <f t="shared" si="258"/>
        <v/>
      </c>
      <c r="AI2268" s="70" t="str">
        <f t="shared" si="259"/>
        <v/>
      </c>
      <c r="AJ2268" s="70" t="str">
        <f t="shared" si="260"/>
        <v>X</v>
      </c>
      <c r="AK2268" s="70" t="str" cm="1">
        <f t="array" ref="AK2268">_xlfn.IFS(AH2268&lt;&gt;"","1",AI2268&lt;&gt;"","2",AJ2268&lt;&gt;"","3")</f>
        <v>3</v>
      </c>
    </row>
    <row r="2269" spans="1:37" x14ac:dyDescent="0.25">
      <c r="A2269" t="s">
        <v>255</v>
      </c>
      <c r="B2269" t="s">
        <v>1721</v>
      </c>
      <c r="C2269" s="67" t="str">
        <f t="shared" si="255"/>
        <v>Miranda Goral</v>
      </c>
      <c r="D2269" s="71" t="str" cm="1">
        <f t="array" ref="D2269">_xlfn.IFS(AK2269="1",CONCATENATE(C2269,"Regional"),AK2269="2",CONCATENATE(C2269,"Sectional"),AK2269="3",CONCATENATE(C2269,COUNTIF($C$1:C2269,C2269)))</f>
        <v>Miranda Goral4</v>
      </c>
      <c r="E2269" s="66">
        <v>45161.479166666664</v>
      </c>
      <c r="F2269" t="s">
        <v>2485</v>
      </c>
      <c r="G2269" s="46">
        <v>42</v>
      </c>
      <c r="H2269" s="46">
        <v>56</v>
      </c>
      <c r="I2269" s="46">
        <v>38</v>
      </c>
      <c r="J2269" t="s">
        <v>170</v>
      </c>
      <c r="K2269" t="s">
        <v>90</v>
      </c>
      <c r="L2269" s="46">
        <v>2647</v>
      </c>
      <c r="M2269" s="46">
        <v>36</v>
      </c>
      <c r="N2269" s="46">
        <v>34.799999999999997</v>
      </c>
      <c r="O2269" s="46">
        <v>110</v>
      </c>
      <c r="P2269" s="46">
        <f t="shared" si="256"/>
        <v>1</v>
      </c>
      <c r="R2269" s="67" t="s">
        <v>2749</v>
      </c>
      <c r="S2269" s="67">
        <f>COUNTIF(Y$2:$Y$100,R2269)</f>
        <v>0</v>
      </c>
      <c r="V2269" s="67">
        <f t="shared" si="257"/>
        <v>0</v>
      </c>
      <c r="X2269"/>
      <c r="Y2269" s="67" t="str">
        <f t="shared" si="254"/>
        <v xml:space="preserve"> </v>
      </c>
      <c r="AB2269" t="s">
        <v>90</v>
      </c>
      <c r="AC2269" s="46">
        <v>2647</v>
      </c>
      <c r="AD2269" s="46">
        <v>36</v>
      </c>
      <c r="AE2269" s="46">
        <v>34.799999999999997</v>
      </c>
      <c r="AF2269" s="46">
        <v>110</v>
      </c>
      <c r="AH2269" s="70" t="str">
        <f t="shared" si="258"/>
        <v/>
      </c>
      <c r="AI2269" s="70" t="str">
        <f t="shared" si="259"/>
        <v/>
      </c>
      <c r="AJ2269" s="70" t="str">
        <f t="shared" si="260"/>
        <v>X</v>
      </c>
      <c r="AK2269" s="70" t="str" cm="1">
        <f t="array" ref="AK2269">_xlfn.IFS(AH2269&lt;&gt;"","1",AI2269&lt;&gt;"","2",AJ2269&lt;&gt;"","3")</f>
        <v>3</v>
      </c>
    </row>
    <row r="2270" spans="1:37" x14ac:dyDescent="0.25">
      <c r="A2270" t="s">
        <v>249</v>
      </c>
      <c r="B2270" t="s">
        <v>688</v>
      </c>
      <c r="C2270" s="67" t="str">
        <f t="shared" si="255"/>
        <v>Leah Hansen</v>
      </c>
      <c r="D2270" s="71" t="str" cm="1">
        <f t="array" ref="D2270">_xlfn.IFS(AK2270="1",CONCATENATE(C2270,"Regional"),AK2270="2",CONCATENATE(C2270,"Sectional"),AK2270="3",CONCATENATE(C2270,COUNTIF($C$1:C2270,C2270)))</f>
        <v>Leah Hansen1</v>
      </c>
      <c r="E2270" s="66">
        <v>45161.479166666664</v>
      </c>
      <c r="F2270" t="s">
        <v>2485</v>
      </c>
      <c r="G2270" s="46">
        <v>42</v>
      </c>
      <c r="H2270" s="46">
        <v>57</v>
      </c>
      <c r="I2270" s="46">
        <v>40</v>
      </c>
      <c r="J2270" t="s">
        <v>170</v>
      </c>
      <c r="K2270" t="s">
        <v>90</v>
      </c>
      <c r="L2270" s="46">
        <v>2647</v>
      </c>
      <c r="M2270" s="46">
        <v>36</v>
      </c>
      <c r="N2270" s="46">
        <v>34.799999999999997</v>
      </c>
      <c r="O2270" s="46">
        <v>110</v>
      </c>
      <c r="P2270" s="46">
        <f t="shared" si="256"/>
        <v>1</v>
      </c>
      <c r="R2270" s="67" t="s">
        <v>3096</v>
      </c>
      <c r="S2270" s="67">
        <f>COUNTIF(Y$2:$Y$100,R2270)</f>
        <v>0</v>
      </c>
      <c r="V2270" s="67">
        <f t="shared" si="257"/>
        <v>0</v>
      </c>
      <c r="X2270"/>
      <c r="Y2270" s="67" t="str">
        <f t="shared" si="254"/>
        <v xml:space="preserve"> </v>
      </c>
      <c r="AB2270" t="s">
        <v>90</v>
      </c>
      <c r="AC2270" s="46">
        <v>2647</v>
      </c>
      <c r="AD2270" s="46">
        <v>36</v>
      </c>
      <c r="AE2270" s="46">
        <v>34.799999999999997</v>
      </c>
      <c r="AF2270" s="46">
        <v>110</v>
      </c>
      <c r="AH2270" s="70" t="str">
        <f t="shared" si="258"/>
        <v/>
      </c>
      <c r="AI2270" s="70" t="str">
        <f t="shared" si="259"/>
        <v/>
      </c>
      <c r="AJ2270" s="70" t="str">
        <f t="shared" si="260"/>
        <v>X</v>
      </c>
      <c r="AK2270" s="70" t="str" cm="1">
        <f t="array" ref="AK2270">_xlfn.IFS(AH2270&lt;&gt;"","1",AI2270&lt;&gt;"","2",AJ2270&lt;&gt;"","3")</f>
        <v>3</v>
      </c>
    </row>
    <row r="2271" spans="1:37" x14ac:dyDescent="0.25">
      <c r="A2271" t="s">
        <v>254</v>
      </c>
      <c r="B2271" t="s">
        <v>187</v>
      </c>
      <c r="C2271" s="67" t="str">
        <f t="shared" si="255"/>
        <v>Ava Gerend</v>
      </c>
      <c r="D2271" s="71" t="str" cm="1">
        <f t="array" ref="D2271">_xlfn.IFS(AK2271="1",CONCATENATE(C2271,"Regional"),AK2271="2",CONCATENATE(C2271,"Sectional"),AK2271="3",CONCATENATE(C2271,COUNTIF($C$1:C2271,C2271)))</f>
        <v>Ava Gerend4</v>
      </c>
      <c r="E2271" s="66">
        <v>45161.479166666664</v>
      </c>
      <c r="F2271" t="s">
        <v>2485</v>
      </c>
      <c r="G2271" s="46">
        <v>42</v>
      </c>
      <c r="H2271" s="46">
        <v>57</v>
      </c>
      <c r="I2271" s="46">
        <v>40</v>
      </c>
      <c r="J2271" t="s">
        <v>170</v>
      </c>
      <c r="K2271" t="s">
        <v>90</v>
      </c>
      <c r="L2271" s="46">
        <v>2647</v>
      </c>
      <c r="M2271" s="46">
        <v>36</v>
      </c>
      <c r="N2271" s="46">
        <v>34.799999999999997</v>
      </c>
      <c r="O2271" s="46">
        <v>110</v>
      </c>
      <c r="P2271" s="46">
        <f t="shared" si="256"/>
        <v>1</v>
      </c>
      <c r="R2271" s="67" t="s">
        <v>1416</v>
      </c>
      <c r="S2271" s="67">
        <f>COUNTIF(Y$2:$Y$100,R2271)</f>
        <v>0</v>
      </c>
      <c r="V2271" s="67">
        <f t="shared" si="257"/>
        <v>0</v>
      </c>
      <c r="X2271"/>
      <c r="Y2271" s="67" t="str">
        <f t="shared" si="254"/>
        <v xml:space="preserve"> </v>
      </c>
      <c r="AB2271" t="s">
        <v>90</v>
      </c>
      <c r="AC2271" s="46">
        <v>2647</v>
      </c>
      <c r="AD2271" s="46">
        <v>36</v>
      </c>
      <c r="AE2271" s="46">
        <v>34.799999999999997</v>
      </c>
      <c r="AF2271" s="46">
        <v>110</v>
      </c>
      <c r="AH2271" s="70" t="str">
        <f t="shared" si="258"/>
        <v/>
      </c>
      <c r="AI2271" s="70" t="str">
        <f t="shared" si="259"/>
        <v/>
      </c>
      <c r="AJ2271" s="70" t="str">
        <f t="shared" si="260"/>
        <v>X</v>
      </c>
      <c r="AK2271" s="70" t="str" cm="1">
        <f t="array" ref="AK2271">_xlfn.IFS(AH2271&lt;&gt;"","1",AI2271&lt;&gt;"","2",AJ2271&lt;&gt;"","3")</f>
        <v>3</v>
      </c>
    </row>
    <row r="2272" spans="1:37" x14ac:dyDescent="0.25">
      <c r="A2272" t="s">
        <v>1828</v>
      </c>
      <c r="B2272" t="s">
        <v>434</v>
      </c>
      <c r="C2272" s="67" t="str">
        <f t="shared" si="255"/>
        <v>Ella Trewartha</v>
      </c>
      <c r="D2272" s="71" t="str" cm="1">
        <f t="array" ref="D2272">_xlfn.IFS(AK2272="1",CONCATENATE(C2272,"Regional"),AK2272="2",CONCATENATE(C2272,"Sectional"),AK2272="3",CONCATENATE(C2272,COUNTIF($C$1:C2272,C2272)))</f>
        <v>Ella Trewartha3</v>
      </c>
      <c r="E2272" s="66">
        <v>45161.479166666664</v>
      </c>
      <c r="F2272" t="s">
        <v>2485</v>
      </c>
      <c r="G2272" s="46">
        <v>42</v>
      </c>
      <c r="H2272" s="46">
        <v>61</v>
      </c>
      <c r="I2272" s="46">
        <v>42</v>
      </c>
      <c r="J2272" t="s">
        <v>170</v>
      </c>
      <c r="K2272" t="s">
        <v>90</v>
      </c>
      <c r="L2272" s="46">
        <v>2647</v>
      </c>
      <c r="M2272" s="46">
        <v>36</v>
      </c>
      <c r="N2272" s="46">
        <v>34.799999999999997</v>
      </c>
      <c r="O2272" s="46">
        <v>110</v>
      </c>
      <c r="P2272" s="46">
        <f t="shared" si="256"/>
        <v>1</v>
      </c>
      <c r="R2272" s="67" t="s">
        <v>2831</v>
      </c>
      <c r="S2272" s="67">
        <f>COUNTIF(Y$2:$Y$100,R2272)</f>
        <v>0</v>
      </c>
      <c r="V2272" s="67">
        <f t="shared" si="257"/>
        <v>0</v>
      </c>
      <c r="X2272"/>
      <c r="Y2272" s="67" t="str">
        <f t="shared" si="254"/>
        <v xml:space="preserve"> </v>
      </c>
      <c r="AB2272" t="s">
        <v>90</v>
      </c>
      <c r="AC2272" s="46">
        <v>2647</v>
      </c>
      <c r="AD2272" s="46">
        <v>36</v>
      </c>
      <c r="AE2272" s="46">
        <v>34.799999999999997</v>
      </c>
      <c r="AF2272" s="46">
        <v>110</v>
      </c>
      <c r="AH2272" s="70" t="str">
        <f t="shared" si="258"/>
        <v/>
      </c>
      <c r="AI2272" s="70" t="str">
        <f t="shared" si="259"/>
        <v/>
      </c>
      <c r="AJ2272" s="70" t="str">
        <f t="shared" si="260"/>
        <v>X</v>
      </c>
      <c r="AK2272" s="70" t="str" cm="1">
        <f t="array" ref="AK2272">_xlfn.IFS(AH2272&lt;&gt;"","1",AI2272&lt;&gt;"","2",AJ2272&lt;&gt;"","3")</f>
        <v>3</v>
      </c>
    </row>
    <row r="2273" spans="1:37" x14ac:dyDescent="0.25">
      <c r="A2273" t="s">
        <v>1798</v>
      </c>
      <c r="B2273" t="s">
        <v>1085</v>
      </c>
      <c r="C2273" s="67" t="str">
        <f t="shared" si="255"/>
        <v>Liv Tucker</v>
      </c>
      <c r="D2273" s="71" t="str" cm="1">
        <f t="array" ref="D2273">_xlfn.IFS(AK2273="1",CONCATENATE(C2273,"Regional"),AK2273="2",CONCATENATE(C2273,"Sectional"),AK2273="3",CONCATENATE(C2273,COUNTIF($C$1:C2273,C2273)))</f>
        <v>Liv Tucker1</v>
      </c>
      <c r="E2273" s="66">
        <v>45161.604166666664</v>
      </c>
      <c r="F2273" t="s">
        <v>2426</v>
      </c>
      <c r="G2273" s="46">
        <v>16</v>
      </c>
      <c r="H2273" s="46">
        <v>43</v>
      </c>
      <c r="I2273" s="46">
        <v>1</v>
      </c>
      <c r="J2273" t="s">
        <v>2427</v>
      </c>
      <c r="K2273" t="s">
        <v>90</v>
      </c>
      <c r="L2273" s="46">
        <v>2846</v>
      </c>
      <c r="M2273" s="46">
        <v>36</v>
      </c>
      <c r="N2273" s="46">
        <v>35.9</v>
      </c>
      <c r="O2273" s="46">
        <v>120</v>
      </c>
      <c r="P2273" s="46">
        <f t="shared" si="256"/>
        <v>1</v>
      </c>
      <c r="R2273" s="67" t="s">
        <v>2801</v>
      </c>
      <c r="S2273" s="67">
        <f>COUNTIF(Y$2:$Y$100,R2273)</f>
        <v>0</v>
      </c>
      <c r="V2273" s="67">
        <f t="shared" si="257"/>
        <v>0</v>
      </c>
      <c r="X2273"/>
      <c r="Y2273" s="67" t="str">
        <f t="shared" si="254"/>
        <v xml:space="preserve"> </v>
      </c>
      <c r="AB2273" t="s">
        <v>90</v>
      </c>
      <c r="AC2273" s="46">
        <v>2846</v>
      </c>
      <c r="AD2273" s="46">
        <v>36</v>
      </c>
      <c r="AE2273" s="46">
        <v>35.9</v>
      </c>
      <c r="AF2273" s="46">
        <v>120</v>
      </c>
      <c r="AH2273" s="70" t="str">
        <f t="shared" si="258"/>
        <v/>
      </c>
      <c r="AI2273" s="70" t="str">
        <f t="shared" si="259"/>
        <v/>
      </c>
      <c r="AJ2273" s="70" t="str">
        <f t="shared" si="260"/>
        <v>X</v>
      </c>
      <c r="AK2273" s="70" t="str" cm="1">
        <f t="array" ref="AK2273">_xlfn.IFS(AH2273&lt;&gt;"","1",AI2273&lt;&gt;"","2",AJ2273&lt;&gt;"","3")</f>
        <v>3</v>
      </c>
    </row>
    <row r="2274" spans="1:37" x14ac:dyDescent="0.25">
      <c r="A2274" t="s">
        <v>1747</v>
      </c>
      <c r="B2274" t="s">
        <v>872</v>
      </c>
      <c r="C2274" s="67" t="str">
        <f t="shared" si="255"/>
        <v>Mallory Graziano</v>
      </c>
      <c r="D2274" s="71" t="str" cm="1">
        <f t="array" ref="D2274">_xlfn.IFS(AK2274="1",CONCATENATE(C2274,"Regional"),AK2274="2",CONCATENATE(C2274,"Sectional"),AK2274="3",CONCATENATE(C2274,COUNTIF($C$1:C2274,C2274)))</f>
        <v>Mallory Graziano2</v>
      </c>
      <c r="E2274" s="66">
        <v>45161.604166666664</v>
      </c>
      <c r="F2274" t="s">
        <v>2426</v>
      </c>
      <c r="G2274" s="46">
        <v>16</v>
      </c>
      <c r="H2274" s="46">
        <v>44</v>
      </c>
      <c r="I2274" s="46">
        <v>2</v>
      </c>
      <c r="J2274" t="s">
        <v>2427</v>
      </c>
      <c r="K2274" t="s">
        <v>90</v>
      </c>
      <c r="L2274" s="46">
        <v>2846</v>
      </c>
      <c r="M2274" s="46">
        <v>36</v>
      </c>
      <c r="N2274" s="46">
        <v>35.9</v>
      </c>
      <c r="O2274" s="46">
        <v>120</v>
      </c>
      <c r="P2274" s="46">
        <f t="shared" si="256"/>
        <v>1</v>
      </c>
      <c r="R2274" s="67" t="s">
        <v>2752</v>
      </c>
      <c r="S2274" s="67">
        <f>COUNTIF(Y$2:$Y$100,R2274)</f>
        <v>0</v>
      </c>
      <c r="V2274" s="67">
        <f t="shared" si="257"/>
        <v>0</v>
      </c>
      <c r="X2274"/>
      <c r="Y2274" s="67" t="str">
        <f t="shared" si="254"/>
        <v xml:space="preserve"> </v>
      </c>
      <c r="AB2274" t="s">
        <v>90</v>
      </c>
      <c r="AC2274" s="46">
        <v>2846</v>
      </c>
      <c r="AD2274" s="46">
        <v>36</v>
      </c>
      <c r="AE2274" s="46">
        <v>35.9</v>
      </c>
      <c r="AF2274" s="46">
        <v>120</v>
      </c>
      <c r="AH2274" s="70" t="str">
        <f t="shared" si="258"/>
        <v/>
      </c>
      <c r="AI2274" s="70" t="str">
        <f t="shared" si="259"/>
        <v/>
      </c>
      <c r="AJ2274" s="70" t="str">
        <f t="shared" si="260"/>
        <v>X</v>
      </c>
      <c r="AK2274" s="70" t="str" cm="1">
        <f t="array" ref="AK2274">_xlfn.IFS(AH2274&lt;&gt;"","1",AI2274&lt;&gt;"","2",AJ2274&lt;&gt;"","3")</f>
        <v>3</v>
      </c>
    </row>
    <row r="2275" spans="1:37" x14ac:dyDescent="0.25">
      <c r="A2275" t="s">
        <v>3430</v>
      </c>
      <c r="B2275" t="s">
        <v>507</v>
      </c>
      <c r="C2275" s="67" t="str">
        <f t="shared" si="255"/>
        <v>Chloe Blankenheim</v>
      </c>
      <c r="D2275" s="71" t="str" cm="1">
        <f t="array" ref="D2275">_xlfn.IFS(AK2275="1",CONCATENATE(C2275,"Regional"),AK2275="2",CONCATENATE(C2275,"Sectional"),AK2275="3",CONCATENATE(C2275,COUNTIF($C$1:C2275,C2275)))</f>
        <v>Chloe Blankenheim1</v>
      </c>
      <c r="E2275" s="66">
        <v>45161.604166666664</v>
      </c>
      <c r="F2275" t="s">
        <v>2426</v>
      </c>
      <c r="G2275" s="46">
        <v>16</v>
      </c>
      <c r="H2275" s="46">
        <v>44</v>
      </c>
      <c r="I2275" s="46">
        <v>2</v>
      </c>
      <c r="J2275" t="s">
        <v>2427</v>
      </c>
      <c r="K2275" t="s">
        <v>90</v>
      </c>
      <c r="L2275" s="46">
        <v>2846</v>
      </c>
      <c r="M2275" s="46">
        <v>36</v>
      </c>
      <c r="N2275" s="46">
        <v>35.9</v>
      </c>
      <c r="O2275" s="46">
        <v>120</v>
      </c>
      <c r="P2275" s="46">
        <f t="shared" si="256"/>
        <v>1</v>
      </c>
      <c r="R2275" s="67" t="s">
        <v>3626</v>
      </c>
      <c r="S2275" s="67">
        <f>COUNTIF(Y$2:$Y$100,R2275)</f>
        <v>0</v>
      </c>
      <c r="V2275" s="67">
        <f t="shared" si="257"/>
        <v>0</v>
      </c>
      <c r="X2275"/>
      <c r="Y2275" s="67" t="str">
        <f t="shared" si="254"/>
        <v xml:space="preserve"> </v>
      </c>
      <c r="AB2275" t="s">
        <v>90</v>
      </c>
      <c r="AC2275" s="46">
        <v>2846</v>
      </c>
      <c r="AD2275" s="46">
        <v>36</v>
      </c>
      <c r="AE2275" s="46">
        <v>35.9</v>
      </c>
      <c r="AF2275" s="46">
        <v>120</v>
      </c>
      <c r="AH2275" s="70" t="str">
        <f t="shared" si="258"/>
        <v/>
      </c>
      <c r="AI2275" s="70" t="str">
        <f t="shared" si="259"/>
        <v/>
      </c>
      <c r="AJ2275" s="70" t="str">
        <f t="shared" si="260"/>
        <v>X</v>
      </c>
      <c r="AK2275" s="70" t="str" cm="1">
        <f t="array" ref="AK2275">_xlfn.IFS(AH2275&lt;&gt;"","1",AI2275&lt;&gt;"","2",AJ2275&lt;&gt;"","3")</f>
        <v>3</v>
      </c>
    </row>
    <row r="2276" spans="1:37" x14ac:dyDescent="0.25">
      <c r="A2276" t="s">
        <v>433</v>
      </c>
      <c r="B2276" t="s">
        <v>421</v>
      </c>
      <c r="C2276" s="67" t="str">
        <f t="shared" si="255"/>
        <v>Elizabeth Lacey</v>
      </c>
      <c r="D2276" s="71" t="str" cm="1">
        <f t="array" ref="D2276">_xlfn.IFS(AK2276="1",CONCATENATE(C2276,"Regional"),AK2276="2",CONCATENATE(C2276,"Sectional"),AK2276="3",CONCATENATE(C2276,COUNTIF($C$1:C2276,C2276)))</f>
        <v>Elizabeth Lacey1</v>
      </c>
      <c r="E2276" s="66">
        <v>45161.604166666664</v>
      </c>
      <c r="F2276" t="s">
        <v>2426</v>
      </c>
      <c r="G2276" s="46">
        <v>16</v>
      </c>
      <c r="H2276" s="46">
        <v>49</v>
      </c>
      <c r="I2276" s="46">
        <v>4</v>
      </c>
      <c r="J2276" t="s">
        <v>2427</v>
      </c>
      <c r="K2276" t="s">
        <v>90</v>
      </c>
      <c r="L2276" s="46">
        <v>2846</v>
      </c>
      <c r="M2276" s="46">
        <v>36</v>
      </c>
      <c r="N2276" s="46">
        <v>35.9</v>
      </c>
      <c r="O2276" s="46">
        <v>120</v>
      </c>
      <c r="P2276" s="46">
        <f t="shared" si="256"/>
        <v>1</v>
      </c>
      <c r="R2276" s="67" t="s">
        <v>2988</v>
      </c>
      <c r="S2276" s="67">
        <f>COUNTIF(Y$2:$Y$100,R2276)</f>
        <v>0</v>
      </c>
      <c r="V2276" s="67">
        <f t="shared" si="257"/>
        <v>0</v>
      </c>
      <c r="X2276"/>
      <c r="Y2276" s="67" t="str">
        <f t="shared" si="254"/>
        <v xml:space="preserve"> </v>
      </c>
      <c r="AB2276" t="s">
        <v>90</v>
      </c>
      <c r="AC2276" s="46">
        <v>2846</v>
      </c>
      <c r="AD2276" s="46">
        <v>36</v>
      </c>
      <c r="AE2276" s="46">
        <v>35.9</v>
      </c>
      <c r="AF2276" s="46">
        <v>120</v>
      </c>
      <c r="AH2276" s="70" t="str">
        <f t="shared" si="258"/>
        <v/>
      </c>
      <c r="AI2276" s="70" t="str">
        <f t="shared" si="259"/>
        <v/>
      </c>
      <c r="AJ2276" s="70" t="str">
        <f t="shared" si="260"/>
        <v>X</v>
      </c>
      <c r="AK2276" s="70" t="str" cm="1">
        <f t="array" ref="AK2276">_xlfn.IFS(AH2276&lt;&gt;"","1",AI2276&lt;&gt;"","2",AJ2276&lt;&gt;"","3")</f>
        <v>3</v>
      </c>
    </row>
    <row r="2277" spans="1:37" x14ac:dyDescent="0.25">
      <c r="A2277" t="s">
        <v>3431</v>
      </c>
      <c r="B2277" t="s">
        <v>1971</v>
      </c>
      <c r="C2277" s="67" t="str">
        <f t="shared" si="255"/>
        <v>Susie Coakley</v>
      </c>
      <c r="D2277" s="71" t="str" cm="1">
        <f t="array" ref="D2277">_xlfn.IFS(AK2277="1",CONCATENATE(C2277,"Regional"),AK2277="2",CONCATENATE(C2277,"Sectional"),AK2277="3",CONCATENATE(C2277,COUNTIF($C$1:C2277,C2277)))</f>
        <v>Susie Coakley1</v>
      </c>
      <c r="E2277" s="66">
        <v>45161.604166666664</v>
      </c>
      <c r="F2277" t="s">
        <v>2426</v>
      </c>
      <c r="G2277" s="46">
        <v>16</v>
      </c>
      <c r="H2277" s="46">
        <v>50</v>
      </c>
      <c r="I2277" s="46">
        <v>5</v>
      </c>
      <c r="J2277" t="s">
        <v>2427</v>
      </c>
      <c r="K2277" t="s">
        <v>90</v>
      </c>
      <c r="L2277" s="46">
        <v>2846</v>
      </c>
      <c r="M2277" s="46">
        <v>36</v>
      </c>
      <c r="N2277" s="46">
        <v>35.9</v>
      </c>
      <c r="O2277" s="46">
        <v>120</v>
      </c>
      <c r="P2277" s="46">
        <f t="shared" si="256"/>
        <v>1</v>
      </c>
      <c r="R2277" s="67" t="s">
        <v>3627</v>
      </c>
      <c r="S2277" s="67">
        <f>COUNTIF(Y$2:$Y$100,R2277)</f>
        <v>0</v>
      </c>
      <c r="V2277" s="67">
        <f t="shared" si="257"/>
        <v>0</v>
      </c>
      <c r="X2277"/>
      <c r="Y2277" s="67" t="str">
        <f t="shared" si="254"/>
        <v xml:space="preserve"> </v>
      </c>
      <c r="AB2277" t="s">
        <v>90</v>
      </c>
      <c r="AC2277" s="46">
        <v>2846</v>
      </c>
      <c r="AD2277" s="46">
        <v>36</v>
      </c>
      <c r="AE2277" s="46">
        <v>35.9</v>
      </c>
      <c r="AF2277" s="46">
        <v>120</v>
      </c>
      <c r="AH2277" s="70" t="str">
        <f t="shared" si="258"/>
        <v/>
      </c>
      <c r="AI2277" s="70" t="str">
        <f t="shared" si="259"/>
        <v/>
      </c>
      <c r="AJ2277" s="70" t="str">
        <f t="shared" si="260"/>
        <v>X</v>
      </c>
      <c r="AK2277" s="70" t="str" cm="1">
        <f t="array" ref="AK2277">_xlfn.IFS(AH2277&lt;&gt;"","1",AI2277&lt;&gt;"","2",AJ2277&lt;&gt;"","3")</f>
        <v>3</v>
      </c>
    </row>
    <row r="2278" spans="1:37" x14ac:dyDescent="0.25">
      <c r="A2278" t="s">
        <v>1972</v>
      </c>
      <c r="B2278" t="s">
        <v>715</v>
      </c>
      <c r="C2278" s="67" t="str">
        <f t="shared" si="255"/>
        <v>Norah Hill</v>
      </c>
      <c r="D2278" s="71" t="str" cm="1">
        <f t="array" ref="D2278">_xlfn.IFS(AK2278="1",CONCATENATE(C2278,"Regional"),AK2278="2",CONCATENATE(C2278,"Sectional"),AK2278="3",CONCATENATE(C2278,COUNTIF($C$1:C2278,C2278)))</f>
        <v>Norah Hill1</v>
      </c>
      <c r="E2278" s="66">
        <v>45161.604166666664</v>
      </c>
      <c r="F2278" t="s">
        <v>2426</v>
      </c>
      <c r="G2278" s="46">
        <v>16</v>
      </c>
      <c r="H2278" s="46">
        <v>51</v>
      </c>
      <c r="I2278" s="46">
        <v>6</v>
      </c>
      <c r="J2278" t="s">
        <v>2427</v>
      </c>
      <c r="K2278" t="s">
        <v>90</v>
      </c>
      <c r="L2278" s="46">
        <v>2846</v>
      </c>
      <c r="M2278" s="46">
        <v>36</v>
      </c>
      <c r="N2278" s="46">
        <v>35.9</v>
      </c>
      <c r="O2278" s="46">
        <v>120</v>
      </c>
      <c r="P2278" s="46">
        <f t="shared" si="256"/>
        <v>1</v>
      </c>
      <c r="R2278" s="67" t="s">
        <v>2989</v>
      </c>
      <c r="S2278" s="67">
        <f>COUNTIF(Y$2:$Y$100,R2278)</f>
        <v>0</v>
      </c>
      <c r="V2278" s="67">
        <f t="shared" si="257"/>
        <v>0</v>
      </c>
      <c r="X2278"/>
      <c r="Y2278" s="67" t="str">
        <f t="shared" si="254"/>
        <v xml:space="preserve"> </v>
      </c>
      <c r="AB2278" t="s">
        <v>90</v>
      </c>
      <c r="AC2278" s="46">
        <v>2846</v>
      </c>
      <c r="AD2278" s="46">
        <v>36</v>
      </c>
      <c r="AE2278" s="46">
        <v>35.9</v>
      </c>
      <c r="AF2278" s="46">
        <v>120</v>
      </c>
      <c r="AH2278" s="70" t="str">
        <f t="shared" si="258"/>
        <v/>
      </c>
      <c r="AI2278" s="70" t="str">
        <f t="shared" si="259"/>
        <v/>
      </c>
      <c r="AJ2278" s="70" t="str">
        <f t="shared" si="260"/>
        <v>X</v>
      </c>
      <c r="AK2278" s="70" t="str" cm="1">
        <f t="array" ref="AK2278">_xlfn.IFS(AH2278&lt;&gt;"","1",AI2278&lt;&gt;"","2",AJ2278&lt;&gt;"","3")</f>
        <v>3</v>
      </c>
    </row>
    <row r="2279" spans="1:37" x14ac:dyDescent="0.25">
      <c r="A2279" t="s">
        <v>333</v>
      </c>
      <c r="B2279" t="s">
        <v>503</v>
      </c>
      <c r="C2279" s="67" t="str">
        <f t="shared" si="255"/>
        <v>Audrey Peterson</v>
      </c>
      <c r="D2279" s="71" t="str" cm="1">
        <f t="array" ref="D2279">_xlfn.IFS(AK2279="1",CONCATENATE(C2279,"Regional"),AK2279="2",CONCATENATE(C2279,"Sectional"),AK2279="3",CONCATENATE(C2279,COUNTIF($C$1:C2279,C2279)))</f>
        <v>Audrey Peterson1</v>
      </c>
      <c r="E2279" s="66">
        <v>45161.604166666664</v>
      </c>
      <c r="F2279" t="s">
        <v>2426</v>
      </c>
      <c r="G2279" s="46">
        <v>16</v>
      </c>
      <c r="H2279" s="46">
        <v>51</v>
      </c>
      <c r="I2279" s="46">
        <v>6</v>
      </c>
      <c r="J2279" t="s">
        <v>2427</v>
      </c>
      <c r="K2279" t="s">
        <v>90</v>
      </c>
      <c r="L2279" s="46">
        <v>2846</v>
      </c>
      <c r="M2279" s="46">
        <v>36</v>
      </c>
      <c r="N2279" s="46">
        <v>35.9</v>
      </c>
      <c r="O2279" s="46">
        <v>120</v>
      </c>
      <c r="P2279" s="46">
        <f t="shared" si="256"/>
        <v>1</v>
      </c>
      <c r="R2279" s="67" t="s">
        <v>2990</v>
      </c>
      <c r="S2279" s="67">
        <f>COUNTIF(Y$2:$Y$100,R2279)</f>
        <v>0</v>
      </c>
      <c r="V2279" s="67">
        <f t="shared" si="257"/>
        <v>0</v>
      </c>
      <c r="X2279"/>
      <c r="Y2279" s="67" t="str">
        <f t="shared" si="254"/>
        <v xml:space="preserve"> </v>
      </c>
      <c r="AB2279" t="s">
        <v>90</v>
      </c>
      <c r="AC2279" s="46">
        <v>2846</v>
      </c>
      <c r="AD2279" s="46">
        <v>36</v>
      </c>
      <c r="AE2279" s="46">
        <v>35.9</v>
      </c>
      <c r="AF2279" s="46">
        <v>120</v>
      </c>
      <c r="AH2279" s="70" t="str">
        <f t="shared" si="258"/>
        <v/>
      </c>
      <c r="AI2279" s="70" t="str">
        <f t="shared" si="259"/>
        <v/>
      </c>
      <c r="AJ2279" s="70" t="str">
        <f t="shared" si="260"/>
        <v>X</v>
      </c>
      <c r="AK2279" s="70" t="str" cm="1">
        <f t="array" ref="AK2279">_xlfn.IFS(AH2279&lt;&gt;"","1",AI2279&lt;&gt;"","2",AJ2279&lt;&gt;"","3")</f>
        <v>3</v>
      </c>
    </row>
    <row r="2280" spans="1:37" x14ac:dyDescent="0.25">
      <c r="A2280" t="s">
        <v>3432</v>
      </c>
      <c r="B2280" t="s">
        <v>1973</v>
      </c>
      <c r="C2280" s="67" t="str">
        <f t="shared" si="255"/>
        <v>Talulah Pearson</v>
      </c>
      <c r="D2280" s="71" t="str" cm="1">
        <f t="array" ref="D2280">_xlfn.IFS(AK2280="1",CONCATENATE(C2280,"Regional"),AK2280="2",CONCATENATE(C2280,"Sectional"),AK2280="3",CONCATENATE(C2280,COUNTIF($C$1:C2280,C2280)))</f>
        <v>Talulah Pearson1</v>
      </c>
      <c r="E2280" s="66">
        <v>45161.604166666664</v>
      </c>
      <c r="F2280" t="s">
        <v>2426</v>
      </c>
      <c r="G2280" s="46">
        <v>16</v>
      </c>
      <c r="H2280" s="46">
        <v>52</v>
      </c>
      <c r="I2280" s="46">
        <v>8</v>
      </c>
      <c r="J2280" t="s">
        <v>2427</v>
      </c>
      <c r="K2280" t="s">
        <v>90</v>
      </c>
      <c r="L2280" s="46">
        <v>2846</v>
      </c>
      <c r="M2280" s="46">
        <v>36</v>
      </c>
      <c r="N2280" s="46">
        <v>35.9</v>
      </c>
      <c r="O2280" s="46">
        <v>120</v>
      </c>
      <c r="P2280" s="46">
        <f t="shared" si="256"/>
        <v>1</v>
      </c>
      <c r="R2280" s="67" t="s">
        <v>3628</v>
      </c>
      <c r="S2280" s="67">
        <f>COUNTIF(Y$2:$Y$100,R2280)</f>
        <v>0</v>
      </c>
      <c r="V2280" s="67">
        <f t="shared" si="257"/>
        <v>0</v>
      </c>
      <c r="X2280"/>
      <c r="Y2280" s="67" t="str">
        <f t="shared" si="254"/>
        <v xml:space="preserve"> </v>
      </c>
      <c r="AB2280" t="s">
        <v>90</v>
      </c>
      <c r="AC2280" s="46">
        <v>2846</v>
      </c>
      <c r="AD2280" s="46">
        <v>36</v>
      </c>
      <c r="AE2280" s="46">
        <v>35.9</v>
      </c>
      <c r="AF2280" s="46">
        <v>120</v>
      </c>
      <c r="AH2280" s="70" t="str">
        <f t="shared" si="258"/>
        <v/>
      </c>
      <c r="AI2280" s="70" t="str">
        <f t="shared" si="259"/>
        <v/>
      </c>
      <c r="AJ2280" s="70" t="str">
        <f t="shared" si="260"/>
        <v>X</v>
      </c>
      <c r="AK2280" s="70" t="str" cm="1">
        <f t="array" ref="AK2280">_xlfn.IFS(AH2280&lt;&gt;"","1",AI2280&lt;&gt;"","2",AJ2280&lt;&gt;"","3")</f>
        <v>3</v>
      </c>
    </row>
    <row r="2281" spans="1:37" x14ac:dyDescent="0.25">
      <c r="A2281" t="s">
        <v>1974</v>
      </c>
      <c r="B2281" t="s">
        <v>311</v>
      </c>
      <c r="C2281" s="67" t="str">
        <f t="shared" si="255"/>
        <v>Julia Davis</v>
      </c>
      <c r="D2281" s="71" t="str" cm="1">
        <f t="array" ref="D2281">_xlfn.IFS(AK2281="1",CONCATENATE(C2281,"Regional"),AK2281="2",CONCATENATE(C2281,"Sectional"),AK2281="3",CONCATENATE(C2281,COUNTIF($C$1:C2281,C2281)))</f>
        <v>Julia Davis1</v>
      </c>
      <c r="E2281" s="66">
        <v>45161.604166666664</v>
      </c>
      <c r="F2281" t="s">
        <v>2426</v>
      </c>
      <c r="G2281" s="46">
        <v>16</v>
      </c>
      <c r="H2281" s="46">
        <v>53</v>
      </c>
      <c r="I2281" s="46">
        <v>9</v>
      </c>
      <c r="J2281" t="s">
        <v>2427</v>
      </c>
      <c r="K2281" t="s">
        <v>90</v>
      </c>
      <c r="L2281" s="46">
        <v>2846</v>
      </c>
      <c r="M2281" s="46">
        <v>36</v>
      </c>
      <c r="N2281" s="46">
        <v>35.9</v>
      </c>
      <c r="O2281" s="46">
        <v>120</v>
      </c>
      <c r="P2281" s="46">
        <f t="shared" si="256"/>
        <v>1</v>
      </c>
      <c r="R2281" s="67" t="s">
        <v>2991</v>
      </c>
      <c r="S2281" s="67">
        <f>COUNTIF(Y$2:$Y$100,R2281)</f>
        <v>0</v>
      </c>
      <c r="V2281" s="67">
        <f t="shared" si="257"/>
        <v>0</v>
      </c>
      <c r="X2281"/>
      <c r="Y2281" s="67" t="str">
        <f t="shared" si="254"/>
        <v xml:space="preserve"> </v>
      </c>
      <c r="AB2281" t="s">
        <v>90</v>
      </c>
      <c r="AC2281" s="46">
        <v>2846</v>
      </c>
      <c r="AD2281" s="46">
        <v>36</v>
      </c>
      <c r="AE2281" s="46">
        <v>35.9</v>
      </c>
      <c r="AF2281" s="46">
        <v>120</v>
      </c>
      <c r="AH2281" s="70" t="str">
        <f t="shared" si="258"/>
        <v/>
      </c>
      <c r="AI2281" s="70" t="str">
        <f t="shared" si="259"/>
        <v/>
      </c>
      <c r="AJ2281" s="70" t="str">
        <f t="shared" si="260"/>
        <v>X</v>
      </c>
      <c r="AK2281" s="70" t="str" cm="1">
        <f t="array" ref="AK2281">_xlfn.IFS(AH2281&lt;&gt;"","1",AI2281&lt;&gt;"","2",AJ2281&lt;&gt;"","3")</f>
        <v>3</v>
      </c>
    </row>
    <row r="2282" spans="1:37" x14ac:dyDescent="0.25">
      <c r="A2282" t="s">
        <v>1007</v>
      </c>
      <c r="B2282" t="s">
        <v>528</v>
      </c>
      <c r="C2282" s="67" t="str">
        <f t="shared" si="255"/>
        <v>Kate Mahalko</v>
      </c>
      <c r="D2282" s="71" t="str" cm="1">
        <f t="array" ref="D2282">_xlfn.IFS(AK2282="1",CONCATENATE(C2282,"Regional"),AK2282="2",CONCATENATE(C2282,"Sectional"),AK2282="3",CONCATENATE(C2282,COUNTIF($C$1:C2282,C2282)))</f>
        <v>Kate Mahalko1</v>
      </c>
      <c r="E2282" s="66">
        <v>45161.604166666664</v>
      </c>
      <c r="F2282" t="s">
        <v>2426</v>
      </c>
      <c r="G2282" s="46">
        <v>16</v>
      </c>
      <c r="H2282" s="46">
        <v>56</v>
      </c>
      <c r="I2282" s="46">
        <v>10</v>
      </c>
      <c r="J2282" t="s">
        <v>2427</v>
      </c>
      <c r="K2282" t="s">
        <v>90</v>
      </c>
      <c r="L2282" s="46">
        <v>2846</v>
      </c>
      <c r="M2282" s="46">
        <v>36</v>
      </c>
      <c r="N2282" s="46">
        <v>35.9</v>
      </c>
      <c r="O2282" s="46">
        <v>120</v>
      </c>
      <c r="P2282" s="46">
        <f t="shared" si="256"/>
        <v>1</v>
      </c>
      <c r="R2282" s="67" t="s">
        <v>1510</v>
      </c>
      <c r="S2282" s="67">
        <f>COUNTIF(Y$2:$Y$100,R2282)</f>
        <v>0</v>
      </c>
      <c r="V2282" s="67">
        <f t="shared" si="257"/>
        <v>0</v>
      </c>
      <c r="X2282"/>
      <c r="Y2282" s="67" t="str">
        <f t="shared" si="254"/>
        <v xml:space="preserve"> </v>
      </c>
      <c r="AB2282" t="s">
        <v>90</v>
      </c>
      <c r="AC2282" s="46">
        <v>2846</v>
      </c>
      <c r="AD2282" s="46">
        <v>36</v>
      </c>
      <c r="AE2282" s="46">
        <v>35.9</v>
      </c>
      <c r="AF2282" s="46">
        <v>120</v>
      </c>
      <c r="AH2282" s="70" t="str">
        <f t="shared" si="258"/>
        <v/>
      </c>
      <c r="AI2282" s="70" t="str">
        <f t="shared" si="259"/>
        <v/>
      </c>
      <c r="AJ2282" s="70" t="str">
        <f t="shared" si="260"/>
        <v>X</v>
      </c>
      <c r="AK2282" s="70" t="str" cm="1">
        <f t="array" ref="AK2282">_xlfn.IFS(AH2282&lt;&gt;"","1",AI2282&lt;&gt;"","2",AJ2282&lt;&gt;"","3")</f>
        <v>3</v>
      </c>
    </row>
    <row r="2283" spans="1:37" x14ac:dyDescent="0.25">
      <c r="A2283" t="s">
        <v>1975</v>
      </c>
      <c r="B2283" t="s">
        <v>1648</v>
      </c>
      <c r="C2283" s="67" t="str">
        <f t="shared" si="255"/>
        <v>Lainey Sullivan</v>
      </c>
      <c r="D2283" s="71" t="str" cm="1">
        <f t="array" ref="D2283">_xlfn.IFS(AK2283="1",CONCATENATE(C2283,"Regional"),AK2283="2",CONCATENATE(C2283,"Sectional"),AK2283="3",CONCATENATE(C2283,COUNTIF($C$1:C2283,C2283)))</f>
        <v>Lainey Sullivan1</v>
      </c>
      <c r="E2283" s="66">
        <v>45161.604166666664</v>
      </c>
      <c r="F2283" t="s">
        <v>2426</v>
      </c>
      <c r="G2283" s="46">
        <v>16</v>
      </c>
      <c r="H2283" s="46">
        <v>56</v>
      </c>
      <c r="I2283" s="46">
        <v>10</v>
      </c>
      <c r="J2283" t="s">
        <v>2427</v>
      </c>
      <c r="K2283" t="s">
        <v>90</v>
      </c>
      <c r="L2283" s="46">
        <v>2846</v>
      </c>
      <c r="M2283" s="46">
        <v>36</v>
      </c>
      <c r="N2283" s="46">
        <v>35.9</v>
      </c>
      <c r="O2283" s="46">
        <v>120</v>
      </c>
      <c r="P2283" s="46">
        <f t="shared" si="256"/>
        <v>1</v>
      </c>
      <c r="R2283" s="67" t="s">
        <v>2992</v>
      </c>
      <c r="S2283" s="67">
        <f>COUNTIF(Y$2:$Y$100,R2283)</f>
        <v>0</v>
      </c>
      <c r="V2283" s="67">
        <f t="shared" si="257"/>
        <v>0</v>
      </c>
      <c r="X2283"/>
      <c r="Y2283" s="67" t="str">
        <f t="shared" si="254"/>
        <v xml:space="preserve"> </v>
      </c>
      <c r="AB2283" t="s">
        <v>90</v>
      </c>
      <c r="AC2283" s="46">
        <v>2846</v>
      </c>
      <c r="AD2283" s="46">
        <v>36</v>
      </c>
      <c r="AE2283" s="46">
        <v>35.9</v>
      </c>
      <c r="AF2283" s="46">
        <v>120</v>
      </c>
      <c r="AH2283" s="70" t="str">
        <f t="shared" si="258"/>
        <v/>
      </c>
      <c r="AI2283" s="70" t="str">
        <f t="shared" si="259"/>
        <v/>
      </c>
      <c r="AJ2283" s="70" t="str">
        <f t="shared" si="260"/>
        <v>X</v>
      </c>
      <c r="AK2283" s="70" t="str" cm="1">
        <f t="array" ref="AK2283">_xlfn.IFS(AH2283&lt;&gt;"","1",AI2283&lt;&gt;"","2",AJ2283&lt;&gt;"","3")</f>
        <v>3</v>
      </c>
    </row>
    <row r="2284" spans="1:37" x14ac:dyDescent="0.25">
      <c r="A2284" t="s">
        <v>1976</v>
      </c>
      <c r="B2284" t="s">
        <v>487</v>
      </c>
      <c r="C2284" s="67" t="str">
        <f t="shared" si="255"/>
        <v>Mary Collins</v>
      </c>
      <c r="D2284" s="71" t="str" cm="1">
        <f t="array" ref="D2284">_xlfn.IFS(AK2284="1",CONCATENATE(C2284,"Regional"),AK2284="2",CONCATENATE(C2284,"Sectional"),AK2284="3",CONCATENATE(C2284,COUNTIF($C$1:C2284,C2284)))</f>
        <v>Mary Collins1</v>
      </c>
      <c r="E2284" s="66">
        <v>45161.604166666664</v>
      </c>
      <c r="F2284" t="s">
        <v>2426</v>
      </c>
      <c r="G2284" s="46">
        <v>16</v>
      </c>
      <c r="H2284" s="46">
        <v>57</v>
      </c>
      <c r="I2284" s="46">
        <v>12</v>
      </c>
      <c r="J2284" t="s">
        <v>2427</v>
      </c>
      <c r="K2284" t="s">
        <v>90</v>
      </c>
      <c r="L2284" s="46">
        <v>2846</v>
      </c>
      <c r="M2284" s="46">
        <v>36</v>
      </c>
      <c r="N2284" s="46">
        <v>35.9</v>
      </c>
      <c r="O2284" s="46">
        <v>120</v>
      </c>
      <c r="P2284" s="46">
        <f t="shared" si="256"/>
        <v>1</v>
      </c>
      <c r="R2284" s="67" t="s">
        <v>2993</v>
      </c>
      <c r="S2284" s="67">
        <f>COUNTIF(Y$2:$Y$100,R2284)</f>
        <v>0</v>
      </c>
      <c r="V2284" s="67">
        <f t="shared" si="257"/>
        <v>0</v>
      </c>
      <c r="X2284"/>
      <c r="Y2284" s="67" t="str">
        <f t="shared" si="254"/>
        <v xml:space="preserve"> </v>
      </c>
      <c r="AB2284" t="s">
        <v>90</v>
      </c>
      <c r="AC2284" s="46">
        <v>2846</v>
      </c>
      <c r="AD2284" s="46">
        <v>36</v>
      </c>
      <c r="AE2284" s="46">
        <v>35.9</v>
      </c>
      <c r="AF2284" s="46">
        <v>120</v>
      </c>
      <c r="AH2284" s="70" t="str">
        <f t="shared" si="258"/>
        <v/>
      </c>
      <c r="AI2284" s="70" t="str">
        <f t="shared" si="259"/>
        <v/>
      </c>
      <c r="AJ2284" s="70" t="str">
        <f t="shared" si="260"/>
        <v>X</v>
      </c>
      <c r="AK2284" s="70" t="str" cm="1">
        <f t="array" ref="AK2284">_xlfn.IFS(AH2284&lt;&gt;"","1",AI2284&lt;&gt;"","2",AJ2284&lt;&gt;"","3")</f>
        <v>3</v>
      </c>
    </row>
    <row r="2285" spans="1:37" x14ac:dyDescent="0.25">
      <c r="A2285" t="s">
        <v>1977</v>
      </c>
      <c r="B2285" t="s">
        <v>1978</v>
      </c>
      <c r="C2285" s="67" t="str">
        <f t="shared" si="255"/>
        <v>Dempsey Dean</v>
      </c>
      <c r="D2285" s="71" t="str" cm="1">
        <f t="array" ref="D2285">_xlfn.IFS(AK2285="1",CONCATENATE(C2285,"Regional"),AK2285="2",CONCATENATE(C2285,"Sectional"),AK2285="3",CONCATENATE(C2285,COUNTIF($C$1:C2285,C2285)))</f>
        <v>Dempsey Dean1</v>
      </c>
      <c r="E2285" s="66">
        <v>45161.604166666664</v>
      </c>
      <c r="F2285" t="s">
        <v>2426</v>
      </c>
      <c r="G2285" s="46">
        <v>16</v>
      </c>
      <c r="H2285" s="46">
        <v>61</v>
      </c>
      <c r="I2285" s="46">
        <v>13</v>
      </c>
      <c r="J2285" t="s">
        <v>2427</v>
      </c>
      <c r="K2285" t="s">
        <v>90</v>
      </c>
      <c r="L2285" s="46">
        <v>2846</v>
      </c>
      <c r="M2285" s="46">
        <v>36</v>
      </c>
      <c r="N2285" s="46">
        <v>35.9</v>
      </c>
      <c r="O2285" s="46">
        <v>120</v>
      </c>
      <c r="P2285" s="46">
        <f t="shared" si="256"/>
        <v>1</v>
      </c>
      <c r="R2285" s="67" t="s">
        <v>2994</v>
      </c>
      <c r="S2285" s="67">
        <f>COUNTIF(Y$2:$Y$100,R2285)</f>
        <v>0</v>
      </c>
      <c r="V2285" s="67">
        <f t="shared" si="257"/>
        <v>0</v>
      </c>
      <c r="X2285"/>
      <c r="Y2285" s="67" t="str">
        <f t="shared" si="254"/>
        <v xml:space="preserve"> </v>
      </c>
      <c r="AB2285" t="s">
        <v>90</v>
      </c>
      <c r="AC2285" s="46">
        <v>2846</v>
      </c>
      <c r="AD2285" s="46">
        <v>36</v>
      </c>
      <c r="AE2285" s="46">
        <v>35.9</v>
      </c>
      <c r="AF2285" s="46">
        <v>120</v>
      </c>
      <c r="AH2285" s="70" t="str">
        <f t="shared" si="258"/>
        <v/>
      </c>
      <c r="AI2285" s="70" t="str">
        <f t="shared" si="259"/>
        <v/>
      </c>
      <c r="AJ2285" s="70" t="str">
        <f t="shared" si="260"/>
        <v>X</v>
      </c>
      <c r="AK2285" s="70" t="str" cm="1">
        <f t="array" ref="AK2285">_xlfn.IFS(AH2285&lt;&gt;"","1",AI2285&lt;&gt;"","2",AJ2285&lt;&gt;"","3")</f>
        <v>3</v>
      </c>
    </row>
    <row r="2286" spans="1:37" x14ac:dyDescent="0.25">
      <c r="A2286" t="s">
        <v>1979</v>
      </c>
      <c r="B2286" t="s">
        <v>735</v>
      </c>
      <c r="C2286" s="67" t="str">
        <f t="shared" si="255"/>
        <v>Erin Mager</v>
      </c>
      <c r="D2286" s="71" t="str" cm="1">
        <f t="array" ref="D2286">_xlfn.IFS(AK2286="1",CONCATENATE(C2286,"Regional"),AK2286="2",CONCATENATE(C2286,"Sectional"),AK2286="3",CONCATENATE(C2286,COUNTIF($C$1:C2286,C2286)))</f>
        <v>Erin Mager1</v>
      </c>
      <c r="E2286" s="66">
        <v>45161.604166666664</v>
      </c>
      <c r="F2286" t="s">
        <v>2426</v>
      </c>
      <c r="G2286" s="46">
        <v>16</v>
      </c>
      <c r="H2286" s="46">
        <v>62</v>
      </c>
      <c r="I2286" s="46">
        <v>14</v>
      </c>
      <c r="J2286" t="s">
        <v>2427</v>
      </c>
      <c r="K2286" t="s">
        <v>90</v>
      </c>
      <c r="L2286" s="46">
        <v>2846</v>
      </c>
      <c r="M2286" s="46">
        <v>36</v>
      </c>
      <c r="N2286" s="46">
        <v>35.9</v>
      </c>
      <c r="O2286" s="46">
        <v>120</v>
      </c>
      <c r="P2286" s="46">
        <f t="shared" si="256"/>
        <v>1</v>
      </c>
      <c r="R2286" s="67" t="s">
        <v>2995</v>
      </c>
      <c r="S2286" s="67">
        <f>COUNTIF(Y$2:$Y$100,R2286)</f>
        <v>0</v>
      </c>
      <c r="V2286" s="67">
        <f t="shared" si="257"/>
        <v>0</v>
      </c>
      <c r="X2286"/>
      <c r="Y2286" s="67" t="str">
        <f t="shared" si="254"/>
        <v xml:space="preserve"> </v>
      </c>
      <c r="AB2286" t="s">
        <v>90</v>
      </c>
      <c r="AC2286" s="46">
        <v>2846</v>
      </c>
      <c r="AD2286" s="46">
        <v>36</v>
      </c>
      <c r="AE2286" s="46">
        <v>35.9</v>
      </c>
      <c r="AF2286" s="46">
        <v>120</v>
      </c>
      <c r="AH2286" s="70" t="str">
        <f t="shared" si="258"/>
        <v/>
      </c>
      <c r="AI2286" s="70" t="str">
        <f t="shared" si="259"/>
        <v/>
      </c>
      <c r="AJ2286" s="70" t="str">
        <f t="shared" si="260"/>
        <v>X</v>
      </c>
      <c r="AK2286" s="70" t="str" cm="1">
        <f t="array" ref="AK2286">_xlfn.IFS(AH2286&lt;&gt;"","1",AI2286&lt;&gt;"","2",AJ2286&lt;&gt;"","3")</f>
        <v>3</v>
      </c>
    </row>
    <row r="2287" spans="1:37" x14ac:dyDescent="0.25">
      <c r="A2287" t="s">
        <v>1980</v>
      </c>
      <c r="B2287" t="s">
        <v>926</v>
      </c>
      <c r="C2287" s="67" t="str">
        <f t="shared" si="255"/>
        <v>Brielle Willems</v>
      </c>
      <c r="D2287" s="71" t="str" cm="1">
        <f t="array" ref="D2287">_xlfn.IFS(AK2287="1",CONCATENATE(C2287,"Regional"),AK2287="2",CONCATENATE(C2287,"Sectional"),AK2287="3",CONCATENATE(C2287,COUNTIF($C$1:C2287,C2287)))</f>
        <v>Brielle Willems1</v>
      </c>
      <c r="E2287" s="66">
        <v>45161.604166666664</v>
      </c>
      <c r="F2287" t="s">
        <v>2426</v>
      </c>
      <c r="G2287" s="46">
        <v>16</v>
      </c>
      <c r="H2287" s="46">
        <v>63</v>
      </c>
      <c r="I2287" s="46">
        <v>15</v>
      </c>
      <c r="J2287" t="s">
        <v>2427</v>
      </c>
      <c r="K2287" t="s">
        <v>90</v>
      </c>
      <c r="L2287" s="46">
        <v>2846</v>
      </c>
      <c r="M2287" s="46">
        <v>36</v>
      </c>
      <c r="N2287" s="46">
        <v>35.9</v>
      </c>
      <c r="O2287" s="46">
        <v>120</v>
      </c>
      <c r="P2287" s="46">
        <f t="shared" si="256"/>
        <v>1</v>
      </c>
      <c r="R2287" s="67" t="s">
        <v>2996</v>
      </c>
      <c r="S2287" s="67">
        <f>COUNTIF(Y$2:$Y$100,R2287)</f>
        <v>0</v>
      </c>
      <c r="V2287" s="67">
        <f t="shared" si="257"/>
        <v>0</v>
      </c>
      <c r="X2287"/>
      <c r="Y2287" s="67" t="str">
        <f t="shared" si="254"/>
        <v xml:space="preserve"> </v>
      </c>
      <c r="AB2287" t="s">
        <v>90</v>
      </c>
      <c r="AC2287" s="46">
        <v>2846</v>
      </c>
      <c r="AD2287" s="46">
        <v>36</v>
      </c>
      <c r="AE2287" s="46">
        <v>35.9</v>
      </c>
      <c r="AF2287" s="46">
        <v>120</v>
      </c>
      <c r="AH2287" s="70" t="str">
        <f t="shared" si="258"/>
        <v/>
      </c>
      <c r="AI2287" s="70" t="str">
        <f t="shared" si="259"/>
        <v/>
      </c>
      <c r="AJ2287" s="70" t="str">
        <f t="shared" si="260"/>
        <v>X</v>
      </c>
      <c r="AK2287" s="70" t="str" cm="1">
        <f t="array" ref="AK2287">_xlfn.IFS(AH2287&lt;&gt;"","1",AI2287&lt;&gt;"","2",AJ2287&lt;&gt;"","3")</f>
        <v>3</v>
      </c>
    </row>
    <row r="2288" spans="1:37" x14ac:dyDescent="0.25">
      <c r="A2288" t="s">
        <v>1981</v>
      </c>
      <c r="B2288" t="s">
        <v>330</v>
      </c>
      <c r="C2288" s="67" t="str">
        <f t="shared" si="255"/>
        <v>Maya Siikarla</v>
      </c>
      <c r="D2288" s="71" t="str" cm="1">
        <f t="array" ref="D2288">_xlfn.IFS(AK2288="1",CONCATENATE(C2288,"Regional"),AK2288="2",CONCATENATE(C2288,"Sectional"),AK2288="3",CONCATENATE(C2288,COUNTIF($C$1:C2288,C2288)))</f>
        <v>Maya Siikarla1</v>
      </c>
      <c r="E2288" s="66">
        <v>45161.604166666664</v>
      </c>
      <c r="F2288" t="s">
        <v>2426</v>
      </c>
      <c r="G2288" s="46">
        <v>16</v>
      </c>
      <c r="H2288" s="46">
        <v>64</v>
      </c>
      <c r="I2288" s="46">
        <v>16</v>
      </c>
      <c r="J2288" t="s">
        <v>2427</v>
      </c>
      <c r="K2288" t="s">
        <v>90</v>
      </c>
      <c r="L2288" s="46">
        <v>2846</v>
      </c>
      <c r="M2288" s="46">
        <v>36</v>
      </c>
      <c r="N2288" s="46">
        <v>35.9</v>
      </c>
      <c r="O2288" s="46">
        <v>120</v>
      </c>
      <c r="P2288" s="46">
        <f t="shared" si="256"/>
        <v>1</v>
      </c>
      <c r="R2288" s="67" t="s">
        <v>2997</v>
      </c>
      <c r="S2288" s="67">
        <f>COUNTIF(Y$2:$Y$100,R2288)</f>
        <v>0</v>
      </c>
      <c r="V2288" s="67">
        <f t="shared" si="257"/>
        <v>0</v>
      </c>
      <c r="X2288"/>
      <c r="Y2288" s="67" t="str">
        <f t="shared" si="254"/>
        <v xml:space="preserve"> </v>
      </c>
      <c r="AB2288" t="s">
        <v>90</v>
      </c>
      <c r="AC2288" s="46">
        <v>2846</v>
      </c>
      <c r="AD2288" s="46">
        <v>36</v>
      </c>
      <c r="AE2288" s="46">
        <v>35.9</v>
      </c>
      <c r="AF2288" s="46">
        <v>120</v>
      </c>
      <c r="AH2288" s="70" t="str">
        <f t="shared" si="258"/>
        <v/>
      </c>
      <c r="AI2288" s="70" t="str">
        <f t="shared" si="259"/>
        <v/>
      </c>
      <c r="AJ2288" s="70" t="str">
        <f t="shared" si="260"/>
        <v>X</v>
      </c>
      <c r="AK2288" s="70" t="str" cm="1">
        <f t="array" ref="AK2288">_xlfn.IFS(AH2288&lt;&gt;"","1",AI2288&lt;&gt;"","2",AJ2288&lt;&gt;"","3")</f>
        <v>3</v>
      </c>
    </row>
    <row r="2289" spans="1:37" x14ac:dyDescent="0.25">
      <c r="A2289" t="s">
        <v>1909</v>
      </c>
      <c r="B2289" t="s">
        <v>313</v>
      </c>
      <c r="C2289" s="67" t="str">
        <f t="shared" si="255"/>
        <v>Avery Voeltz</v>
      </c>
      <c r="D2289" s="71" t="str" cm="1">
        <f t="array" ref="D2289">_xlfn.IFS(AK2289="1",CONCATENATE(C2289,"Regional"),AK2289="2",CONCATENATE(C2289,"Sectional"),AK2289="3",CONCATENATE(C2289,COUNTIF($C$1:C2289,C2289)))</f>
        <v>Avery Voeltz4</v>
      </c>
      <c r="E2289" s="66">
        <v>45161.625</v>
      </c>
      <c r="F2289" t="s">
        <v>2399</v>
      </c>
      <c r="G2289" s="46">
        <v>13</v>
      </c>
      <c r="H2289" s="46">
        <v>43</v>
      </c>
      <c r="I2289" s="46">
        <v>1</v>
      </c>
      <c r="J2289" t="s">
        <v>2400</v>
      </c>
      <c r="K2289" t="s">
        <v>90</v>
      </c>
      <c r="L2289" s="46">
        <v>2318</v>
      </c>
      <c r="M2289" s="46">
        <v>35</v>
      </c>
      <c r="N2289" s="46">
        <v>33.200000000000003</v>
      </c>
      <c r="O2289" s="46">
        <v>112</v>
      </c>
      <c r="P2289" s="46">
        <f t="shared" si="256"/>
        <v>1</v>
      </c>
      <c r="R2289" s="67" t="s">
        <v>2924</v>
      </c>
      <c r="S2289" s="67">
        <f>COUNTIF(Y$2:$Y$100,R2289)</f>
        <v>0</v>
      </c>
      <c r="V2289" s="67">
        <f t="shared" si="257"/>
        <v>0</v>
      </c>
      <c r="X2289"/>
      <c r="Y2289" s="67" t="str">
        <f t="shared" si="254"/>
        <v xml:space="preserve"> </v>
      </c>
      <c r="AB2289" t="s">
        <v>90</v>
      </c>
      <c r="AC2289" s="46">
        <v>2318</v>
      </c>
      <c r="AD2289" s="46">
        <v>35</v>
      </c>
      <c r="AE2289" s="46">
        <v>33.200000000000003</v>
      </c>
      <c r="AF2289" s="46">
        <v>112</v>
      </c>
      <c r="AH2289" s="70" t="str">
        <f t="shared" si="258"/>
        <v/>
      </c>
      <c r="AI2289" s="70" t="str">
        <f t="shared" si="259"/>
        <v/>
      </c>
      <c r="AJ2289" s="70" t="str">
        <f t="shared" si="260"/>
        <v>X</v>
      </c>
      <c r="AK2289" s="70" t="str" cm="1">
        <f t="array" ref="AK2289">_xlfn.IFS(AH2289&lt;&gt;"","1",AI2289&lt;&gt;"","2",AJ2289&lt;&gt;"","3")</f>
        <v>3</v>
      </c>
    </row>
    <row r="2290" spans="1:37" x14ac:dyDescent="0.25">
      <c r="A2290" t="s">
        <v>370</v>
      </c>
      <c r="B2290" t="s">
        <v>187</v>
      </c>
      <c r="C2290" s="67" t="str">
        <f t="shared" si="255"/>
        <v>Ava Thompson</v>
      </c>
      <c r="D2290" s="71" t="str" cm="1">
        <f t="array" ref="D2290">_xlfn.IFS(AK2290="1",CONCATENATE(C2290,"Regional"),AK2290="2",CONCATENATE(C2290,"Sectional"),AK2290="3",CONCATENATE(C2290,COUNTIF($C$1:C2290,C2290)))</f>
        <v>Ava Thompson4</v>
      </c>
      <c r="E2290" s="66">
        <v>45161.625</v>
      </c>
      <c r="F2290" t="s">
        <v>2399</v>
      </c>
      <c r="G2290" s="46">
        <v>13</v>
      </c>
      <c r="H2290" s="46">
        <v>45</v>
      </c>
      <c r="I2290" s="46">
        <v>2</v>
      </c>
      <c r="J2290" t="s">
        <v>2400</v>
      </c>
      <c r="K2290" t="s">
        <v>90</v>
      </c>
      <c r="L2290" s="46">
        <v>2318</v>
      </c>
      <c r="M2290" s="46">
        <v>35</v>
      </c>
      <c r="N2290" s="46">
        <v>33.200000000000003</v>
      </c>
      <c r="O2290" s="46">
        <v>112</v>
      </c>
      <c r="P2290" s="46">
        <f t="shared" si="256"/>
        <v>1</v>
      </c>
      <c r="R2290" s="67" t="s">
        <v>1551</v>
      </c>
      <c r="S2290" s="67">
        <f>COUNTIF(Y$2:$Y$100,R2290)</f>
        <v>0</v>
      </c>
      <c r="V2290" s="67">
        <f t="shared" si="257"/>
        <v>0</v>
      </c>
      <c r="X2290"/>
      <c r="Y2290" s="67" t="str">
        <f t="shared" si="254"/>
        <v xml:space="preserve"> </v>
      </c>
      <c r="AB2290" t="s">
        <v>90</v>
      </c>
      <c r="AC2290" s="46">
        <v>2318</v>
      </c>
      <c r="AD2290" s="46">
        <v>35</v>
      </c>
      <c r="AE2290" s="46">
        <v>33.200000000000003</v>
      </c>
      <c r="AF2290" s="46">
        <v>112</v>
      </c>
      <c r="AH2290" s="70" t="str">
        <f t="shared" si="258"/>
        <v/>
      </c>
      <c r="AI2290" s="70" t="str">
        <f t="shared" si="259"/>
        <v/>
      </c>
      <c r="AJ2290" s="70" t="str">
        <f t="shared" si="260"/>
        <v>X</v>
      </c>
      <c r="AK2290" s="70" t="str" cm="1">
        <f t="array" ref="AK2290">_xlfn.IFS(AH2290&lt;&gt;"","1",AI2290&lt;&gt;"","2",AJ2290&lt;&gt;"","3")</f>
        <v>3</v>
      </c>
    </row>
    <row r="2291" spans="1:37" x14ac:dyDescent="0.25">
      <c r="A2291" t="s">
        <v>370</v>
      </c>
      <c r="B2291" t="s">
        <v>362</v>
      </c>
      <c r="C2291" s="67" t="str">
        <f t="shared" si="255"/>
        <v>Emma Thompson</v>
      </c>
      <c r="D2291" s="71" t="str" cm="1">
        <f t="array" ref="D2291">_xlfn.IFS(AK2291="1",CONCATENATE(C2291,"Regional"),AK2291="2",CONCATENATE(C2291,"Sectional"),AK2291="3",CONCATENATE(C2291,COUNTIF($C$1:C2291,C2291)))</f>
        <v>Emma Thompson4</v>
      </c>
      <c r="E2291" s="66">
        <v>45161.625</v>
      </c>
      <c r="F2291" t="s">
        <v>2399</v>
      </c>
      <c r="G2291" s="46">
        <v>13</v>
      </c>
      <c r="H2291" s="46">
        <v>52</v>
      </c>
      <c r="I2291" s="46">
        <v>3</v>
      </c>
      <c r="J2291" t="s">
        <v>2400</v>
      </c>
      <c r="K2291" t="s">
        <v>90</v>
      </c>
      <c r="L2291" s="46">
        <v>2318</v>
      </c>
      <c r="M2291" s="46">
        <v>35</v>
      </c>
      <c r="N2291" s="46">
        <v>33.200000000000003</v>
      </c>
      <c r="O2291" s="46">
        <v>112</v>
      </c>
      <c r="P2291" s="46">
        <f t="shared" si="256"/>
        <v>1</v>
      </c>
      <c r="R2291" s="67" t="s">
        <v>2911</v>
      </c>
      <c r="S2291" s="67">
        <f>COUNTIF(Y$2:$Y$100,R2291)</f>
        <v>0</v>
      </c>
      <c r="V2291" s="67">
        <f t="shared" si="257"/>
        <v>0</v>
      </c>
      <c r="X2291"/>
      <c r="Y2291" s="67" t="str">
        <f t="shared" si="254"/>
        <v xml:space="preserve"> </v>
      </c>
      <c r="AB2291" t="s">
        <v>90</v>
      </c>
      <c r="AC2291" s="46">
        <v>2318</v>
      </c>
      <c r="AD2291" s="46">
        <v>35</v>
      </c>
      <c r="AE2291" s="46">
        <v>33.200000000000003</v>
      </c>
      <c r="AF2291" s="46">
        <v>112</v>
      </c>
      <c r="AH2291" s="70" t="str">
        <f t="shared" si="258"/>
        <v/>
      </c>
      <c r="AI2291" s="70" t="str">
        <f t="shared" si="259"/>
        <v/>
      </c>
      <c r="AJ2291" s="70" t="str">
        <f t="shared" si="260"/>
        <v>X</v>
      </c>
      <c r="AK2291" s="70" t="str" cm="1">
        <f t="array" ref="AK2291">_xlfn.IFS(AH2291&lt;&gt;"","1",AI2291&lt;&gt;"","2",AJ2291&lt;&gt;"","3")</f>
        <v>3</v>
      </c>
    </row>
    <row r="2292" spans="1:37" x14ac:dyDescent="0.25">
      <c r="A2292" t="s">
        <v>1082</v>
      </c>
      <c r="B2292" t="s">
        <v>1898</v>
      </c>
      <c r="C2292" s="67" t="str">
        <f t="shared" si="255"/>
        <v>Micahlee Skjerly</v>
      </c>
      <c r="D2292" s="71" t="str" cm="1">
        <f t="array" ref="D2292">_xlfn.IFS(AK2292="1",CONCATENATE(C2292,"Regional"),AK2292="2",CONCATENATE(C2292,"Sectional"),AK2292="3",CONCATENATE(C2292,COUNTIF($C$1:C2292,C2292)))</f>
        <v>Micahlee Skjerly4</v>
      </c>
      <c r="E2292" s="66">
        <v>45161.625</v>
      </c>
      <c r="F2292" t="s">
        <v>2399</v>
      </c>
      <c r="G2292" s="46">
        <v>13</v>
      </c>
      <c r="H2292" s="46">
        <v>53</v>
      </c>
      <c r="I2292" s="46">
        <v>4</v>
      </c>
      <c r="J2292" t="s">
        <v>2400</v>
      </c>
      <c r="K2292" t="s">
        <v>90</v>
      </c>
      <c r="L2292" s="46">
        <v>2318</v>
      </c>
      <c r="M2292" s="46">
        <v>35</v>
      </c>
      <c r="N2292" s="46">
        <v>33.200000000000003</v>
      </c>
      <c r="O2292" s="46">
        <v>112</v>
      </c>
      <c r="P2292" s="46">
        <f t="shared" si="256"/>
        <v>1</v>
      </c>
      <c r="R2292" s="67" t="s">
        <v>2909</v>
      </c>
      <c r="S2292" s="67">
        <f>COUNTIF(Y$2:$Y$100,R2292)</f>
        <v>0</v>
      </c>
      <c r="V2292" s="67">
        <f t="shared" si="257"/>
        <v>0</v>
      </c>
      <c r="X2292"/>
      <c r="Y2292" s="67" t="str">
        <f t="shared" si="254"/>
        <v xml:space="preserve"> </v>
      </c>
      <c r="AB2292" t="s">
        <v>90</v>
      </c>
      <c r="AC2292" s="46">
        <v>2318</v>
      </c>
      <c r="AD2292" s="46">
        <v>35</v>
      </c>
      <c r="AE2292" s="46">
        <v>33.200000000000003</v>
      </c>
      <c r="AF2292" s="46">
        <v>112</v>
      </c>
      <c r="AH2292" s="70" t="str">
        <f t="shared" si="258"/>
        <v/>
      </c>
      <c r="AI2292" s="70" t="str">
        <f t="shared" si="259"/>
        <v/>
      </c>
      <c r="AJ2292" s="70" t="str">
        <f t="shared" si="260"/>
        <v>X</v>
      </c>
      <c r="AK2292" s="70" t="str" cm="1">
        <f t="array" ref="AK2292">_xlfn.IFS(AH2292&lt;&gt;"","1",AI2292&lt;&gt;"","2",AJ2292&lt;&gt;"","3")</f>
        <v>3</v>
      </c>
    </row>
    <row r="2293" spans="1:37" x14ac:dyDescent="0.25">
      <c r="A2293" t="s">
        <v>1899</v>
      </c>
      <c r="B2293" t="s">
        <v>1900</v>
      </c>
      <c r="C2293" s="67" t="str">
        <f t="shared" si="255"/>
        <v>Rylin Vruwink</v>
      </c>
      <c r="D2293" s="71" t="str" cm="1">
        <f t="array" ref="D2293">_xlfn.IFS(AK2293="1",CONCATENATE(C2293,"Regional"),AK2293="2",CONCATENATE(C2293,"Sectional"),AK2293="3",CONCATENATE(C2293,COUNTIF($C$1:C2293,C2293)))</f>
        <v>Rylin Vruwink3</v>
      </c>
      <c r="E2293" s="66">
        <v>45161.625</v>
      </c>
      <c r="F2293" t="s">
        <v>2399</v>
      </c>
      <c r="G2293" s="46">
        <v>13</v>
      </c>
      <c r="H2293" s="46">
        <v>54</v>
      </c>
      <c r="I2293" s="46">
        <v>5</v>
      </c>
      <c r="J2293" t="s">
        <v>2400</v>
      </c>
      <c r="K2293" t="s">
        <v>90</v>
      </c>
      <c r="L2293" s="46">
        <v>2318</v>
      </c>
      <c r="M2293" s="46">
        <v>35</v>
      </c>
      <c r="N2293" s="46">
        <v>33.200000000000003</v>
      </c>
      <c r="O2293" s="46">
        <v>112</v>
      </c>
      <c r="P2293" s="46">
        <f t="shared" si="256"/>
        <v>1</v>
      </c>
      <c r="R2293" s="67" t="s">
        <v>2910</v>
      </c>
      <c r="S2293" s="67">
        <f>COUNTIF(Y$2:$Y$100,R2293)</f>
        <v>0</v>
      </c>
      <c r="V2293" s="67">
        <f t="shared" si="257"/>
        <v>0</v>
      </c>
      <c r="X2293"/>
      <c r="Y2293" s="67" t="str">
        <f t="shared" si="254"/>
        <v xml:space="preserve"> </v>
      </c>
      <c r="AB2293" t="s">
        <v>90</v>
      </c>
      <c r="AC2293" s="46">
        <v>2318</v>
      </c>
      <c r="AD2293" s="46">
        <v>35</v>
      </c>
      <c r="AE2293" s="46">
        <v>33.200000000000003</v>
      </c>
      <c r="AF2293" s="46">
        <v>112</v>
      </c>
      <c r="AH2293" s="70" t="str">
        <f t="shared" si="258"/>
        <v/>
      </c>
      <c r="AI2293" s="70" t="str">
        <f t="shared" si="259"/>
        <v/>
      </c>
      <c r="AJ2293" s="70" t="str">
        <f t="shared" si="260"/>
        <v>X</v>
      </c>
      <c r="AK2293" s="70" t="str" cm="1">
        <f t="array" ref="AK2293">_xlfn.IFS(AH2293&lt;&gt;"","1",AI2293&lt;&gt;"","2",AJ2293&lt;&gt;"","3")</f>
        <v>3</v>
      </c>
    </row>
    <row r="2294" spans="1:37" x14ac:dyDescent="0.25">
      <c r="A2294" t="s">
        <v>1910</v>
      </c>
      <c r="B2294" t="s">
        <v>418</v>
      </c>
      <c r="C2294" s="67" t="str">
        <f t="shared" si="255"/>
        <v>Katie Busch</v>
      </c>
      <c r="D2294" s="71" t="str" cm="1">
        <f t="array" ref="D2294">_xlfn.IFS(AK2294="1",CONCATENATE(C2294,"Regional"),AK2294="2",CONCATENATE(C2294,"Sectional"),AK2294="3",CONCATENATE(C2294,COUNTIF($C$1:C2294,C2294)))</f>
        <v>Katie Busch3</v>
      </c>
      <c r="E2294" s="66">
        <v>45161.625</v>
      </c>
      <c r="F2294" t="s">
        <v>2399</v>
      </c>
      <c r="G2294" s="46">
        <v>13</v>
      </c>
      <c r="H2294" s="46">
        <v>58</v>
      </c>
      <c r="I2294" s="46">
        <v>6</v>
      </c>
      <c r="J2294" t="s">
        <v>2400</v>
      </c>
      <c r="K2294" t="s">
        <v>90</v>
      </c>
      <c r="L2294" s="46">
        <v>2318</v>
      </c>
      <c r="M2294" s="46">
        <v>35</v>
      </c>
      <c r="N2294" s="46">
        <v>33.200000000000003</v>
      </c>
      <c r="O2294" s="46">
        <v>112</v>
      </c>
      <c r="P2294" s="46">
        <f t="shared" si="256"/>
        <v>1</v>
      </c>
      <c r="R2294" s="67" t="s">
        <v>2925</v>
      </c>
      <c r="S2294" s="67">
        <f>COUNTIF(Y$2:$Y$100,R2294)</f>
        <v>0</v>
      </c>
      <c r="V2294" s="67">
        <f t="shared" si="257"/>
        <v>0</v>
      </c>
      <c r="X2294"/>
      <c r="Y2294" s="67" t="str">
        <f t="shared" si="254"/>
        <v xml:space="preserve"> </v>
      </c>
      <c r="AB2294" t="s">
        <v>90</v>
      </c>
      <c r="AC2294" s="46">
        <v>2318</v>
      </c>
      <c r="AD2294" s="46">
        <v>35</v>
      </c>
      <c r="AE2294" s="46">
        <v>33.200000000000003</v>
      </c>
      <c r="AF2294" s="46">
        <v>112</v>
      </c>
      <c r="AH2294" s="70" t="str">
        <f t="shared" si="258"/>
        <v/>
      </c>
      <c r="AI2294" s="70" t="str">
        <f t="shared" si="259"/>
        <v/>
      </c>
      <c r="AJ2294" s="70" t="str">
        <f t="shared" si="260"/>
        <v>X</v>
      </c>
      <c r="AK2294" s="70" t="str" cm="1">
        <f t="array" ref="AK2294">_xlfn.IFS(AH2294&lt;&gt;"","1",AI2294&lt;&gt;"","2",AJ2294&lt;&gt;"","3")</f>
        <v>3</v>
      </c>
    </row>
    <row r="2295" spans="1:37" x14ac:dyDescent="0.25">
      <c r="A2295" t="s">
        <v>3424</v>
      </c>
      <c r="B2295" t="s">
        <v>381</v>
      </c>
      <c r="C2295" s="67" t="str">
        <f t="shared" si="255"/>
        <v>Whitney Rohde</v>
      </c>
      <c r="D2295" s="71" t="str" cm="1">
        <f t="array" ref="D2295">_xlfn.IFS(AK2295="1",CONCATENATE(C2295,"Regional"),AK2295="2",CONCATENATE(C2295,"Sectional"),AK2295="3",CONCATENATE(C2295,COUNTIF($C$1:C2295,C2295)))</f>
        <v>Whitney Rohde2</v>
      </c>
      <c r="E2295" s="66">
        <v>45161.625</v>
      </c>
      <c r="F2295" t="s">
        <v>2399</v>
      </c>
      <c r="G2295" s="46">
        <v>13</v>
      </c>
      <c r="H2295" s="46">
        <v>60</v>
      </c>
      <c r="I2295" s="46">
        <v>7</v>
      </c>
      <c r="J2295" t="s">
        <v>2400</v>
      </c>
      <c r="K2295" t="s">
        <v>90</v>
      </c>
      <c r="L2295" s="46">
        <v>2318</v>
      </c>
      <c r="M2295" s="46">
        <v>35</v>
      </c>
      <c r="N2295" s="46">
        <v>33.200000000000003</v>
      </c>
      <c r="O2295" s="46">
        <v>112</v>
      </c>
      <c r="P2295" s="46">
        <f t="shared" si="256"/>
        <v>1</v>
      </c>
      <c r="R2295" s="67" t="s">
        <v>3612</v>
      </c>
      <c r="S2295" s="67">
        <f>COUNTIF(Y$2:$Y$100,R2295)</f>
        <v>0</v>
      </c>
      <c r="V2295" s="67">
        <f t="shared" si="257"/>
        <v>0</v>
      </c>
      <c r="X2295"/>
      <c r="Y2295" s="67" t="str">
        <f t="shared" ref="Y2295:Y2358" si="261">CONCATENATE(W2295," ",X2295)</f>
        <v xml:space="preserve"> </v>
      </c>
      <c r="AB2295" t="s">
        <v>90</v>
      </c>
      <c r="AC2295" s="46">
        <v>2318</v>
      </c>
      <c r="AD2295" s="46">
        <v>35</v>
      </c>
      <c r="AE2295" s="46">
        <v>33.200000000000003</v>
      </c>
      <c r="AF2295" s="46">
        <v>112</v>
      </c>
      <c r="AH2295" s="70" t="str">
        <f t="shared" si="258"/>
        <v/>
      </c>
      <c r="AI2295" s="70" t="str">
        <f t="shared" si="259"/>
        <v/>
      </c>
      <c r="AJ2295" s="70" t="str">
        <f t="shared" si="260"/>
        <v>X</v>
      </c>
      <c r="AK2295" s="70" t="str" cm="1">
        <f t="array" ref="AK2295">_xlfn.IFS(AH2295&lt;&gt;"","1",AI2295&lt;&gt;"","2",AJ2295&lt;&gt;"","3")</f>
        <v>3</v>
      </c>
    </row>
    <row r="2296" spans="1:37" x14ac:dyDescent="0.25">
      <c r="A2296" t="s">
        <v>183</v>
      </c>
      <c r="B2296" t="s">
        <v>272</v>
      </c>
      <c r="C2296" s="67" t="str">
        <f t="shared" si="255"/>
        <v>Reese Allen</v>
      </c>
      <c r="D2296" s="71" t="str" cm="1">
        <f t="array" ref="D2296">_xlfn.IFS(AK2296="1",CONCATENATE(C2296,"Regional"),AK2296="2",CONCATENATE(C2296,"Sectional"),AK2296="3",CONCATENATE(C2296,COUNTIF($C$1:C2296,C2296)))</f>
        <v>Reese Allen2</v>
      </c>
      <c r="E2296" s="66">
        <v>45161.625</v>
      </c>
      <c r="F2296" t="s">
        <v>2399</v>
      </c>
      <c r="G2296" s="46">
        <v>13</v>
      </c>
      <c r="H2296" s="46">
        <v>63</v>
      </c>
      <c r="I2296" s="46">
        <v>8</v>
      </c>
      <c r="J2296" t="s">
        <v>2400</v>
      </c>
      <c r="K2296" t="s">
        <v>90</v>
      </c>
      <c r="L2296" s="46">
        <v>2318</v>
      </c>
      <c r="M2296" s="46">
        <v>35</v>
      </c>
      <c r="N2296" s="46">
        <v>33.200000000000003</v>
      </c>
      <c r="O2296" s="46">
        <v>112</v>
      </c>
      <c r="P2296" s="46">
        <f t="shared" si="256"/>
        <v>1</v>
      </c>
      <c r="R2296" s="67" t="s">
        <v>2916</v>
      </c>
      <c r="S2296" s="67">
        <f>COUNTIF(Y$2:$Y$100,R2296)</f>
        <v>0</v>
      </c>
      <c r="V2296" s="67">
        <f t="shared" si="257"/>
        <v>0</v>
      </c>
      <c r="X2296"/>
      <c r="Y2296" s="67" t="str">
        <f t="shared" si="261"/>
        <v xml:space="preserve"> </v>
      </c>
      <c r="AB2296" t="s">
        <v>90</v>
      </c>
      <c r="AC2296" s="46">
        <v>2318</v>
      </c>
      <c r="AD2296" s="46">
        <v>35</v>
      </c>
      <c r="AE2296" s="46">
        <v>33.200000000000003</v>
      </c>
      <c r="AF2296" s="46">
        <v>112</v>
      </c>
      <c r="AH2296" s="70" t="str">
        <f t="shared" si="258"/>
        <v/>
      </c>
      <c r="AI2296" s="70" t="str">
        <f t="shared" si="259"/>
        <v/>
      </c>
      <c r="AJ2296" s="70" t="str">
        <f t="shared" si="260"/>
        <v>X</v>
      </c>
      <c r="AK2296" s="70" t="str" cm="1">
        <f t="array" ref="AK2296">_xlfn.IFS(AH2296&lt;&gt;"","1",AI2296&lt;&gt;"","2",AJ2296&lt;&gt;"","3")</f>
        <v>3</v>
      </c>
    </row>
    <row r="2297" spans="1:37" x14ac:dyDescent="0.25">
      <c r="A2297" t="s">
        <v>1911</v>
      </c>
      <c r="B2297" t="s">
        <v>2708</v>
      </c>
      <c r="C2297" s="67" t="str">
        <f t="shared" si="255"/>
        <v>Cadence Robotti</v>
      </c>
      <c r="D2297" s="71" t="str" cm="1">
        <f t="array" ref="D2297">_xlfn.IFS(AK2297="1",CONCATENATE(C2297,"Regional"),AK2297="2",CONCATENATE(C2297,"Sectional"),AK2297="3",CONCATENATE(C2297,COUNTIF($C$1:C2297,C2297)))</f>
        <v>Cadence Robotti3</v>
      </c>
      <c r="E2297" s="66">
        <v>45161.625</v>
      </c>
      <c r="F2297" t="s">
        <v>2399</v>
      </c>
      <c r="G2297" s="46">
        <v>13</v>
      </c>
      <c r="H2297" s="46">
        <v>63</v>
      </c>
      <c r="I2297" s="46">
        <v>8</v>
      </c>
      <c r="J2297" t="s">
        <v>2400</v>
      </c>
      <c r="K2297" t="s">
        <v>90</v>
      </c>
      <c r="L2297" s="46">
        <v>2318</v>
      </c>
      <c r="M2297" s="46">
        <v>35</v>
      </c>
      <c r="N2297" s="46">
        <v>33.200000000000003</v>
      </c>
      <c r="O2297" s="46">
        <v>112</v>
      </c>
      <c r="P2297" s="46">
        <f t="shared" si="256"/>
        <v>1</v>
      </c>
      <c r="R2297" s="67" t="s">
        <v>2926</v>
      </c>
      <c r="S2297" s="67">
        <f>COUNTIF(Y$2:$Y$100,R2297)</f>
        <v>0</v>
      </c>
      <c r="V2297" s="67">
        <f t="shared" si="257"/>
        <v>0</v>
      </c>
      <c r="X2297"/>
      <c r="Y2297" s="67" t="str">
        <f t="shared" si="261"/>
        <v xml:space="preserve"> </v>
      </c>
      <c r="AB2297" t="s">
        <v>90</v>
      </c>
      <c r="AC2297" s="46">
        <v>2318</v>
      </c>
      <c r="AD2297" s="46">
        <v>35</v>
      </c>
      <c r="AE2297" s="46">
        <v>33.200000000000003</v>
      </c>
      <c r="AF2297" s="46">
        <v>112</v>
      </c>
      <c r="AH2297" s="70" t="str">
        <f t="shared" si="258"/>
        <v/>
      </c>
      <c r="AI2297" s="70" t="str">
        <f t="shared" si="259"/>
        <v/>
      </c>
      <c r="AJ2297" s="70" t="str">
        <f t="shared" si="260"/>
        <v>X</v>
      </c>
      <c r="AK2297" s="70" t="str" cm="1">
        <f t="array" ref="AK2297">_xlfn.IFS(AH2297&lt;&gt;"","1",AI2297&lt;&gt;"","2",AJ2297&lt;&gt;"","3")</f>
        <v>3</v>
      </c>
    </row>
    <row r="2298" spans="1:37" x14ac:dyDescent="0.25">
      <c r="A2298" t="s">
        <v>319</v>
      </c>
      <c r="B2298" t="s">
        <v>204</v>
      </c>
      <c r="C2298" s="67" t="str">
        <f t="shared" si="255"/>
        <v>Cameron Mullikin</v>
      </c>
      <c r="D2298" s="71" t="str" cm="1">
        <f t="array" ref="D2298">_xlfn.IFS(AK2298="1",CONCATENATE(C2298,"Regional"),AK2298="2",CONCATENATE(C2298,"Sectional"),AK2298="3",CONCATENATE(C2298,COUNTIF($C$1:C2298,C2298)))</f>
        <v>Cameron Mullikin2</v>
      </c>
      <c r="E2298" s="66">
        <v>45161.625</v>
      </c>
      <c r="F2298" t="s">
        <v>2399</v>
      </c>
      <c r="G2298" s="46">
        <v>13</v>
      </c>
      <c r="H2298" s="46">
        <v>65</v>
      </c>
      <c r="I2298" s="46">
        <v>10</v>
      </c>
      <c r="J2298" t="s">
        <v>2400</v>
      </c>
      <c r="K2298" t="s">
        <v>90</v>
      </c>
      <c r="L2298" s="46">
        <v>2318</v>
      </c>
      <c r="M2298" s="46">
        <v>35</v>
      </c>
      <c r="N2298" s="46">
        <v>33.200000000000003</v>
      </c>
      <c r="O2298" s="46">
        <v>112</v>
      </c>
      <c r="P2298" s="46">
        <f t="shared" si="256"/>
        <v>1</v>
      </c>
      <c r="R2298" s="67" t="s">
        <v>2912</v>
      </c>
      <c r="S2298" s="67">
        <f>COUNTIF(Y$2:$Y$100,R2298)</f>
        <v>0</v>
      </c>
      <c r="V2298" s="67">
        <f t="shared" si="257"/>
        <v>0</v>
      </c>
      <c r="X2298"/>
      <c r="Y2298" s="67" t="str">
        <f t="shared" si="261"/>
        <v xml:space="preserve"> </v>
      </c>
      <c r="AB2298" t="s">
        <v>90</v>
      </c>
      <c r="AC2298" s="46">
        <v>2318</v>
      </c>
      <c r="AD2298" s="46">
        <v>35</v>
      </c>
      <c r="AE2298" s="46">
        <v>33.200000000000003</v>
      </c>
      <c r="AF2298" s="46">
        <v>112</v>
      </c>
      <c r="AH2298" s="70" t="str">
        <f t="shared" si="258"/>
        <v/>
      </c>
      <c r="AI2298" s="70" t="str">
        <f t="shared" si="259"/>
        <v/>
      </c>
      <c r="AJ2298" s="70" t="str">
        <f t="shared" si="260"/>
        <v>X</v>
      </c>
      <c r="AK2298" s="70" t="str" cm="1">
        <f t="array" ref="AK2298">_xlfn.IFS(AH2298&lt;&gt;"","1",AI2298&lt;&gt;"","2",AJ2298&lt;&gt;"","3")</f>
        <v>3</v>
      </c>
    </row>
    <row r="2299" spans="1:37" x14ac:dyDescent="0.25">
      <c r="A2299" t="s">
        <v>1912</v>
      </c>
      <c r="B2299" t="s">
        <v>1913</v>
      </c>
      <c r="C2299" s="67" t="str">
        <f t="shared" si="255"/>
        <v>Serena Lu</v>
      </c>
      <c r="D2299" s="71" t="str" cm="1">
        <f t="array" ref="D2299">_xlfn.IFS(AK2299="1",CONCATENATE(C2299,"Regional"),AK2299="2",CONCATENATE(C2299,"Sectional"),AK2299="3",CONCATENATE(C2299,COUNTIF($C$1:C2299,C2299)))</f>
        <v>Serena Lu2</v>
      </c>
      <c r="E2299" s="66">
        <v>45161.625</v>
      </c>
      <c r="F2299" t="s">
        <v>2399</v>
      </c>
      <c r="G2299" s="46">
        <v>13</v>
      </c>
      <c r="H2299" s="46">
        <v>67</v>
      </c>
      <c r="I2299" s="46">
        <v>11</v>
      </c>
      <c r="J2299" t="s">
        <v>2400</v>
      </c>
      <c r="K2299" t="s">
        <v>90</v>
      </c>
      <c r="L2299" s="46">
        <v>2318</v>
      </c>
      <c r="M2299" s="46">
        <v>35</v>
      </c>
      <c r="N2299" s="46">
        <v>33.200000000000003</v>
      </c>
      <c r="O2299" s="46">
        <v>112</v>
      </c>
      <c r="P2299" s="46">
        <f t="shared" si="256"/>
        <v>1</v>
      </c>
      <c r="R2299" s="67" t="s">
        <v>2927</v>
      </c>
      <c r="S2299" s="67">
        <f>COUNTIF(Y$2:$Y$100,R2299)</f>
        <v>0</v>
      </c>
      <c r="V2299" s="67">
        <f t="shared" si="257"/>
        <v>0</v>
      </c>
      <c r="X2299"/>
      <c r="Y2299" s="67" t="str">
        <f t="shared" si="261"/>
        <v xml:space="preserve"> </v>
      </c>
      <c r="AB2299" t="s">
        <v>90</v>
      </c>
      <c r="AC2299" s="46">
        <v>2318</v>
      </c>
      <c r="AD2299" s="46">
        <v>35</v>
      </c>
      <c r="AE2299" s="46">
        <v>33.200000000000003</v>
      </c>
      <c r="AF2299" s="46">
        <v>112</v>
      </c>
      <c r="AH2299" s="70" t="str">
        <f t="shared" si="258"/>
        <v/>
      </c>
      <c r="AI2299" s="70" t="str">
        <f t="shared" si="259"/>
        <v/>
      </c>
      <c r="AJ2299" s="70" t="str">
        <f t="shared" si="260"/>
        <v>X</v>
      </c>
      <c r="AK2299" s="70" t="str" cm="1">
        <f t="array" ref="AK2299">_xlfn.IFS(AH2299&lt;&gt;"","1",AI2299&lt;&gt;"","2",AJ2299&lt;&gt;"","3")</f>
        <v>3</v>
      </c>
    </row>
    <row r="2300" spans="1:37" x14ac:dyDescent="0.25">
      <c r="A2300" t="s">
        <v>1914</v>
      </c>
      <c r="B2300" t="s">
        <v>1915</v>
      </c>
      <c r="C2300" s="67" t="str">
        <f t="shared" si="255"/>
        <v>Solei Kolthoff</v>
      </c>
      <c r="D2300" s="71" t="str" cm="1">
        <f t="array" ref="D2300">_xlfn.IFS(AK2300="1",CONCATENATE(C2300,"Regional"),AK2300="2",CONCATENATE(C2300,"Sectional"),AK2300="3",CONCATENATE(C2300,COUNTIF($C$1:C2300,C2300)))</f>
        <v>Solei Kolthoff2</v>
      </c>
      <c r="E2300" s="66">
        <v>45161.625</v>
      </c>
      <c r="F2300" t="s">
        <v>2399</v>
      </c>
      <c r="G2300" s="46">
        <v>13</v>
      </c>
      <c r="H2300" s="46">
        <v>70</v>
      </c>
      <c r="I2300" s="46">
        <v>12</v>
      </c>
      <c r="J2300" t="s">
        <v>2400</v>
      </c>
      <c r="K2300" t="s">
        <v>90</v>
      </c>
      <c r="L2300" s="46">
        <v>2318</v>
      </c>
      <c r="M2300" s="46">
        <v>35</v>
      </c>
      <c r="N2300" s="46">
        <v>33.200000000000003</v>
      </c>
      <c r="O2300" s="46">
        <v>112</v>
      </c>
      <c r="P2300" s="46">
        <f t="shared" si="256"/>
        <v>1</v>
      </c>
      <c r="R2300" s="67" t="s">
        <v>2928</v>
      </c>
      <c r="S2300" s="67">
        <f>COUNTIF(Y$2:$Y$100,R2300)</f>
        <v>0</v>
      </c>
      <c r="V2300" s="67">
        <f t="shared" si="257"/>
        <v>0</v>
      </c>
      <c r="X2300"/>
      <c r="Y2300" s="67" t="str">
        <f t="shared" si="261"/>
        <v xml:space="preserve"> </v>
      </c>
      <c r="AB2300" t="s">
        <v>90</v>
      </c>
      <c r="AC2300" s="46">
        <v>2318</v>
      </c>
      <c r="AD2300" s="46">
        <v>35</v>
      </c>
      <c r="AE2300" s="46">
        <v>33.200000000000003</v>
      </c>
      <c r="AF2300" s="46">
        <v>112</v>
      </c>
      <c r="AH2300" s="70" t="str">
        <f t="shared" si="258"/>
        <v/>
      </c>
      <c r="AI2300" s="70" t="str">
        <f t="shared" si="259"/>
        <v/>
      </c>
      <c r="AJ2300" s="70" t="str">
        <f t="shared" si="260"/>
        <v>X</v>
      </c>
      <c r="AK2300" s="70" t="str" cm="1">
        <f t="array" ref="AK2300">_xlfn.IFS(AH2300&lt;&gt;"","1",AI2300&lt;&gt;"","2",AJ2300&lt;&gt;"","3")</f>
        <v>3</v>
      </c>
    </row>
    <row r="2301" spans="1:37" x14ac:dyDescent="0.25">
      <c r="A2301" t="s">
        <v>1795</v>
      </c>
      <c r="B2301" t="s">
        <v>1796</v>
      </c>
      <c r="C2301" s="67" t="str">
        <f t="shared" si="255"/>
        <v>Ezabell Yu</v>
      </c>
      <c r="D2301" s="71" t="str" cm="1">
        <f t="array" ref="D2301">_xlfn.IFS(AK2301="1",CONCATENATE(C2301,"Regional"),AK2301="2",CONCATENATE(C2301,"Sectional"),AK2301="3",CONCATENATE(C2301,COUNTIF($C$1:C2301,C2301)))</f>
        <v>Ezabell Yu3</v>
      </c>
      <c r="E2301" s="66">
        <v>45162.270833333336</v>
      </c>
      <c r="F2301" t="s">
        <v>2371</v>
      </c>
      <c r="G2301" s="46">
        <v>61</v>
      </c>
      <c r="H2301" s="46">
        <v>75</v>
      </c>
      <c r="I2301" s="46">
        <v>1</v>
      </c>
      <c r="J2301" t="s">
        <v>632</v>
      </c>
      <c r="K2301" t="s">
        <v>90</v>
      </c>
      <c r="L2301" s="46">
        <v>5155</v>
      </c>
      <c r="M2301" s="46">
        <v>72</v>
      </c>
      <c r="N2301" s="46">
        <v>70.2</v>
      </c>
      <c r="O2301" s="46">
        <v>117</v>
      </c>
      <c r="P2301" s="46">
        <f t="shared" si="256"/>
        <v>2</v>
      </c>
      <c r="R2301" s="67" t="s">
        <v>2798</v>
      </c>
      <c r="S2301" s="67">
        <f>COUNTIF(Y$2:$Y$100,R2301)</f>
        <v>0</v>
      </c>
      <c r="V2301" s="67">
        <f t="shared" si="257"/>
        <v>0</v>
      </c>
      <c r="X2301"/>
      <c r="Y2301" s="67" t="str">
        <f t="shared" si="261"/>
        <v xml:space="preserve"> </v>
      </c>
      <c r="AB2301" t="s">
        <v>90</v>
      </c>
      <c r="AC2301" s="46">
        <v>5155</v>
      </c>
      <c r="AD2301" s="46">
        <v>72</v>
      </c>
      <c r="AE2301" s="46">
        <v>70.2</v>
      </c>
      <c r="AF2301" s="46">
        <v>117</v>
      </c>
      <c r="AH2301" s="70" t="str">
        <f t="shared" si="258"/>
        <v/>
      </c>
      <c r="AI2301" s="70" t="str">
        <f t="shared" si="259"/>
        <v/>
      </c>
      <c r="AJ2301" s="70" t="str">
        <f t="shared" si="260"/>
        <v>X</v>
      </c>
      <c r="AK2301" s="70" t="str" cm="1">
        <f t="array" ref="AK2301">_xlfn.IFS(AH2301&lt;&gt;"","1",AI2301&lt;&gt;"","2",AJ2301&lt;&gt;"","3")</f>
        <v>3</v>
      </c>
    </row>
    <row r="2302" spans="1:37" x14ac:dyDescent="0.25">
      <c r="A2302" t="s">
        <v>352</v>
      </c>
      <c r="B2302" t="s">
        <v>458</v>
      </c>
      <c r="C2302" s="67" t="str">
        <f t="shared" si="255"/>
        <v>Lauren Reed</v>
      </c>
      <c r="D2302" s="71" t="str" cm="1">
        <f t="array" ref="D2302">_xlfn.IFS(AK2302="1",CONCATENATE(C2302,"Regional"),AK2302="2",CONCATENATE(C2302,"Sectional"),AK2302="3",CONCATENATE(C2302,COUNTIF($C$1:C2302,C2302)))</f>
        <v>Lauren Reed6</v>
      </c>
      <c r="E2302" s="66">
        <v>45162.270833333336</v>
      </c>
      <c r="F2302" t="s">
        <v>2371</v>
      </c>
      <c r="G2302" s="46">
        <v>61</v>
      </c>
      <c r="H2302" s="46">
        <v>79</v>
      </c>
      <c r="I2302" s="46">
        <v>2</v>
      </c>
      <c r="J2302" t="s">
        <v>632</v>
      </c>
      <c r="K2302" t="s">
        <v>90</v>
      </c>
      <c r="L2302" s="46">
        <v>5155</v>
      </c>
      <c r="M2302" s="46">
        <v>72</v>
      </c>
      <c r="N2302" s="46">
        <v>70.2</v>
      </c>
      <c r="O2302" s="46">
        <v>117</v>
      </c>
      <c r="P2302" s="46">
        <f t="shared" si="256"/>
        <v>2</v>
      </c>
      <c r="R2302" s="67" t="s">
        <v>1253</v>
      </c>
      <c r="S2302" s="67">
        <f>COUNTIF(Y$2:$Y$100,R2302)</f>
        <v>0</v>
      </c>
      <c r="V2302" s="67">
        <f t="shared" si="257"/>
        <v>0</v>
      </c>
      <c r="X2302"/>
      <c r="Y2302" s="67" t="str">
        <f t="shared" si="261"/>
        <v xml:space="preserve"> </v>
      </c>
      <c r="AB2302" t="s">
        <v>90</v>
      </c>
      <c r="AC2302" s="46">
        <v>5155</v>
      </c>
      <c r="AD2302" s="46">
        <v>72</v>
      </c>
      <c r="AE2302" s="46">
        <v>70.2</v>
      </c>
      <c r="AF2302" s="46">
        <v>117</v>
      </c>
      <c r="AH2302" s="70" t="str">
        <f t="shared" si="258"/>
        <v/>
      </c>
      <c r="AI2302" s="70" t="str">
        <f t="shared" si="259"/>
        <v/>
      </c>
      <c r="AJ2302" s="70" t="str">
        <f t="shared" si="260"/>
        <v>X</v>
      </c>
      <c r="AK2302" s="70" t="str" cm="1">
        <f t="array" ref="AK2302">_xlfn.IFS(AH2302&lt;&gt;"","1",AI2302&lt;&gt;"","2",AJ2302&lt;&gt;"","3")</f>
        <v>3</v>
      </c>
    </row>
    <row r="2303" spans="1:37" x14ac:dyDescent="0.25">
      <c r="A2303" t="s">
        <v>1805</v>
      </c>
      <c r="B2303" t="s">
        <v>458</v>
      </c>
      <c r="C2303" s="67" t="str">
        <f t="shared" si="255"/>
        <v>Lauren Schleeper</v>
      </c>
      <c r="D2303" s="71" t="str" cm="1">
        <f t="array" ref="D2303">_xlfn.IFS(AK2303="1",CONCATENATE(C2303,"Regional"),AK2303="2",CONCATENATE(C2303,"Sectional"),AK2303="3",CONCATENATE(C2303,COUNTIF($C$1:C2303,C2303)))</f>
        <v>Lauren Schleeper3</v>
      </c>
      <c r="E2303" s="66">
        <v>45162.270833333336</v>
      </c>
      <c r="F2303" t="s">
        <v>2371</v>
      </c>
      <c r="G2303" s="46">
        <v>61</v>
      </c>
      <c r="H2303" s="46">
        <v>89</v>
      </c>
      <c r="I2303" s="46">
        <v>3</v>
      </c>
      <c r="J2303" t="s">
        <v>632</v>
      </c>
      <c r="K2303" t="s">
        <v>90</v>
      </c>
      <c r="L2303" s="46">
        <v>5155</v>
      </c>
      <c r="M2303" s="46">
        <v>72</v>
      </c>
      <c r="N2303" s="46">
        <v>70.2</v>
      </c>
      <c r="O2303" s="46">
        <v>117</v>
      </c>
      <c r="P2303" s="46">
        <f t="shared" si="256"/>
        <v>2</v>
      </c>
      <c r="R2303" s="67" t="s">
        <v>2808</v>
      </c>
      <c r="S2303" s="67">
        <f>COUNTIF(Y$2:$Y$100,R2303)</f>
        <v>0</v>
      </c>
      <c r="V2303" s="67">
        <f t="shared" si="257"/>
        <v>0</v>
      </c>
      <c r="X2303"/>
      <c r="Y2303" s="67" t="str">
        <f t="shared" si="261"/>
        <v xml:space="preserve"> </v>
      </c>
      <c r="AB2303" t="s">
        <v>90</v>
      </c>
      <c r="AC2303" s="46">
        <v>5155</v>
      </c>
      <c r="AD2303" s="46">
        <v>72</v>
      </c>
      <c r="AE2303" s="46">
        <v>70.2</v>
      </c>
      <c r="AF2303" s="46">
        <v>117</v>
      </c>
      <c r="AH2303" s="70" t="str">
        <f t="shared" si="258"/>
        <v/>
      </c>
      <c r="AI2303" s="70" t="str">
        <f t="shared" si="259"/>
        <v/>
      </c>
      <c r="AJ2303" s="70" t="str">
        <f t="shared" si="260"/>
        <v>X</v>
      </c>
      <c r="AK2303" s="70" t="str" cm="1">
        <f t="array" ref="AK2303">_xlfn.IFS(AH2303&lt;&gt;"","1",AI2303&lt;&gt;"","2",AJ2303&lt;&gt;"","3")</f>
        <v>3</v>
      </c>
    </row>
    <row r="2304" spans="1:37" x14ac:dyDescent="0.25">
      <c r="A2304" t="s">
        <v>247</v>
      </c>
      <c r="B2304" t="s">
        <v>618</v>
      </c>
      <c r="C2304" s="67" t="str">
        <f t="shared" si="255"/>
        <v>Arabella Fisher</v>
      </c>
      <c r="D2304" s="71" t="str" cm="1">
        <f t="array" ref="D2304">_xlfn.IFS(AK2304="1",CONCATENATE(C2304,"Regional"),AK2304="2",CONCATENATE(C2304,"Sectional"),AK2304="3",CONCATENATE(C2304,COUNTIF($C$1:C2304,C2304)))</f>
        <v>Arabella Fisher6</v>
      </c>
      <c r="E2304" s="66">
        <v>45162.270833333336</v>
      </c>
      <c r="F2304" t="s">
        <v>2371</v>
      </c>
      <c r="G2304" s="46">
        <v>61</v>
      </c>
      <c r="H2304" s="46">
        <v>89</v>
      </c>
      <c r="I2304" s="46">
        <v>3</v>
      </c>
      <c r="J2304" t="s">
        <v>632</v>
      </c>
      <c r="K2304" t="s">
        <v>90</v>
      </c>
      <c r="L2304" s="46">
        <v>5155</v>
      </c>
      <c r="M2304" s="46">
        <v>72</v>
      </c>
      <c r="N2304" s="46">
        <v>70.2</v>
      </c>
      <c r="O2304" s="46">
        <v>117</v>
      </c>
      <c r="P2304" s="46">
        <f t="shared" si="256"/>
        <v>2</v>
      </c>
      <c r="R2304" s="67" t="s">
        <v>1257</v>
      </c>
      <c r="S2304" s="67">
        <f>COUNTIF(Y$2:$Y$100,R2304)</f>
        <v>0</v>
      </c>
      <c r="V2304" s="67">
        <f t="shared" si="257"/>
        <v>0</v>
      </c>
      <c r="X2304"/>
      <c r="Y2304" s="67" t="str">
        <f t="shared" si="261"/>
        <v xml:space="preserve"> </v>
      </c>
      <c r="AB2304" t="s">
        <v>90</v>
      </c>
      <c r="AC2304" s="46">
        <v>5155</v>
      </c>
      <c r="AD2304" s="46">
        <v>72</v>
      </c>
      <c r="AE2304" s="46">
        <v>70.2</v>
      </c>
      <c r="AF2304" s="46">
        <v>117</v>
      </c>
      <c r="AH2304" s="70" t="str">
        <f t="shared" si="258"/>
        <v/>
      </c>
      <c r="AI2304" s="70" t="str">
        <f t="shared" si="259"/>
        <v/>
      </c>
      <c r="AJ2304" s="70" t="str">
        <f t="shared" si="260"/>
        <v>X</v>
      </c>
      <c r="AK2304" s="70" t="str" cm="1">
        <f t="array" ref="AK2304">_xlfn.IFS(AH2304&lt;&gt;"","1",AI2304&lt;&gt;"","2",AJ2304&lt;&gt;"","3")</f>
        <v>3</v>
      </c>
    </row>
    <row r="2305" spans="1:37" x14ac:dyDescent="0.25">
      <c r="A2305" t="s">
        <v>3387</v>
      </c>
      <c r="B2305" t="s">
        <v>322</v>
      </c>
      <c r="C2305" s="67" t="str">
        <f t="shared" si="255"/>
        <v>Stella Sommers</v>
      </c>
      <c r="D2305" s="71" t="str" cm="1">
        <f t="array" ref="D2305">_xlfn.IFS(AK2305="1",CONCATENATE(C2305,"Regional"),AK2305="2",CONCATENATE(C2305,"Sectional"),AK2305="3",CONCATENATE(C2305,COUNTIF($C$1:C2305,C2305)))</f>
        <v>Stella Sommers5</v>
      </c>
      <c r="E2305" s="66">
        <v>45162.270833333336</v>
      </c>
      <c r="F2305" t="s">
        <v>2371</v>
      </c>
      <c r="G2305" s="46">
        <v>61</v>
      </c>
      <c r="H2305" s="46">
        <v>92</v>
      </c>
      <c r="I2305" s="46">
        <v>5</v>
      </c>
      <c r="J2305" t="s">
        <v>632</v>
      </c>
      <c r="K2305" t="s">
        <v>90</v>
      </c>
      <c r="L2305" s="46">
        <v>5155</v>
      </c>
      <c r="M2305" s="46">
        <v>72</v>
      </c>
      <c r="N2305" s="46">
        <v>70.2</v>
      </c>
      <c r="O2305" s="46">
        <v>117</v>
      </c>
      <c r="P2305" s="46">
        <f t="shared" si="256"/>
        <v>2</v>
      </c>
      <c r="R2305" s="67" t="s">
        <v>3499</v>
      </c>
      <c r="S2305" s="67">
        <f>COUNTIF(Y$2:$Y$100,R2305)</f>
        <v>0</v>
      </c>
      <c r="V2305" s="67">
        <f t="shared" si="257"/>
        <v>0</v>
      </c>
      <c r="X2305"/>
      <c r="Y2305" s="67" t="str">
        <f t="shared" si="261"/>
        <v xml:space="preserve"> </v>
      </c>
      <c r="AB2305" t="s">
        <v>90</v>
      </c>
      <c r="AC2305" s="46">
        <v>5155</v>
      </c>
      <c r="AD2305" s="46">
        <v>72</v>
      </c>
      <c r="AE2305" s="46">
        <v>70.2</v>
      </c>
      <c r="AF2305" s="46">
        <v>117</v>
      </c>
      <c r="AH2305" s="70" t="str">
        <f t="shared" si="258"/>
        <v/>
      </c>
      <c r="AI2305" s="70" t="str">
        <f t="shared" si="259"/>
        <v/>
      </c>
      <c r="AJ2305" s="70" t="str">
        <f t="shared" si="260"/>
        <v>X</v>
      </c>
      <c r="AK2305" s="70" t="str" cm="1">
        <f t="array" ref="AK2305">_xlfn.IFS(AH2305&lt;&gt;"","1",AI2305&lt;&gt;"","2",AJ2305&lt;&gt;"","3")</f>
        <v>3</v>
      </c>
    </row>
    <row r="2306" spans="1:37" x14ac:dyDescent="0.25">
      <c r="A2306" t="s">
        <v>668</v>
      </c>
      <c r="B2306" t="s">
        <v>669</v>
      </c>
      <c r="C2306" s="67" t="str">
        <f t="shared" ref="C2306:C2369" si="262">CONCATENATE(B2306," ",A2306)</f>
        <v>Teya Capps</v>
      </c>
      <c r="D2306" s="71" t="str" cm="1">
        <f t="array" ref="D2306">_xlfn.IFS(AK2306="1",CONCATENATE(C2306,"Regional"),AK2306="2",CONCATENATE(C2306,"Sectional"),AK2306="3",CONCATENATE(C2306,COUNTIF($C$1:C2306,C2306)))</f>
        <v>Teya Capps3</v>
      </c>
      <c r="E2306" s="66">
        <v>45162.270833333336</v>
      </c>
      <c r="F2306" t="s">
        <v>2371</v>
      </c>
      <c r="G2306" s="46">
        <v>61</v>
      </c>
      <c r="H2306" s="46">
        <v>93</v>
      </c>
      <c r="I2306" s="46">
        <v>6</v>
      </c>
      <c r="J2306" t="s">
        <v>632</v>
      </c>
      <c r="K2306" t="s">
        <v>90</v>
      </c>
      <c r="L2306" s="46">
        <v>5155</v>
      </c>
      <c r="M2306" s="46">
        <v>72</v>
      </c>
      <c r="N2306" s="46">
        <v>70.2</v>
      </c>
      <c r="O2306" s="46">
        <v>117</v>
      </c>
      <c r="P2306" s="46">
        <f t="shared" ref="P2306:P2369" si="263">IF(L2306&gt;4000,2,1)</f>
        <v>2</v>
      </c>
      <c r="R2306" s="67" t="s">
        <v>1287</v>
      </c>
      <c r="S2306" s="67">
        <f>COUNTIF(Y$2:$Y$100,R2306)</f>
        <v>0</v>
      </c>
      <c r="V2306" s="67">
        <f t="shared" ref="V2306:V2369" si="264">COUNTIF(R2306:R4929,Y2306)</f>
        <v>0</v>
      </c>
      <c r="X2306"/>
      <c r="Y2306" s="67" t="str">
        <f t="shared" si="261"/>
        <v xml:space="preserve"> </v>
      </c>
      <c r="AB2306" t="s">
        <v>90</v>
      </c>
      <c r="AC2306" s="46">
        <v>5155</v>
      </c>
      <c r="AD2306" s="46">
        <v>72</v>
      </c>
      <c r="AE2306" s="46">
        <v>70.2</v>
      </c>
      <c r="AF2306" s="46">
        <v>117</v>
      </c>
      <c r="AH2306" s="70" t="str">
        <f t="shared" ref="AH2306:AH2369" si="265">IF(ISNUMBER(SEARCH("regional",$F2306)),$F2306,"")</f>
        <v/>
      </c>
      <c r="AI2306" s="70" t="str">
        <f t="shared" ref="AI2306:AI2369" si="266">IF(ISNUMBER(SEARCH("sectional",$F2306)),$F2306,"")</f>
        <v/>
      </c>
      <c r="AJ2306" s="70" t="str">
        <f t="shared" ref="AJ2306:AJ2369" si="267">IF(AND(AH2306="",AI2306=""),"X","")</f>
        <v>X</v>
      </c>
      <c r="AK2306" s="70" t="str" cm="1">
        <f t="array" ref="AK2306">_xlfn.IFS(AH2306&lt;&gt;"","1",AI2306&lt;&gt;"","2",AJ2306&lt;&gt;"","3")</f>
        <v>3</v>
      </c>
    </row>
    <row r="2307" spans="1:37" x14ac:dyDescent="0.25">
      <c r="A2307" t="s">
        <v>1609</v>
      </c>
      <c r="B2307" t="s">
        <v>470</v>
      </c>
      <c r="C2307" s="67" t="str">
        <f t="shared" si="262"/>
        <v>Laila Ehiorobo</v>
      </c>
      <c r="D2307" s="71" t="str" cm="1">
        <f t="array" ref="D2307">_xlfn.IFS(AK2307="1",CONCATENATE(C2307,"Regional"),AK2307="2",CONCATENATE(C2307,"Sectional"),AK2307="3",CONCATENATE(C2307,COUNTIF($C$1:C2307,C2307)))</f>
        <v>Laila Ehiorobo3</v>
      </c>
      <c r="E2307" s="66">
        <v>45162.270833333336</v>
      </c>
      <c r="F2307" t="s">
        <v>2371</v>
      </c>
      <c r="G2307" s="46">
        <v>61</v>
      </c>
      <c r="H2307" s="46">
        <v>93</v>
      </c>
      <c r="I2307" s="46">
        <v>6</v>
      </c>
      <c r="J2307" t="s">
        <v>632</v>
      </c>
      <c r="K2307" t="s">
        <v>90</v>
      </c>
      <c r="L2307" s="46">
        <v>5155</v>
      </c>
      <c r="M2307" s="46">
        <v>72</v>
      </c>
      <c r="N2307" s="46">
        <v>70.2</v>
      </c>
      <c r="O2307" s="46">
        <v>117</v>
      </c>
      <c r="P2307" s="46">
        <f t="shared" si="263"/>
        <v>2</v>
      </c>
      <c r="R2307" s="67" t="s">
        <v>3572</v>
      </c>
      <c r="S2307" s="67">
        <f>COUNTIF(Y$2:$Y$100,R2307)</f>
        <v>0</v>
      </c>
      <c r="V2307" s="67">
        <f t="shared" si="264"/>
        <v>0</v>
      </c>
      <c r="X2307"/>
      <c r="Y2307" s="67" t="str">
        <f t="shared" si="261"/>
        <v xml:space="preserve"> </v>
      </c>
      <c r="AB2307" t="s">
        <v>90</v>
      </c>
      <c r="AC2307" s="46">
        <v>5155</v>
      </c>
      <c r="AD2307" s="46">
        <v>72</v>
      </c>
      <c r="AE2307" s="46">
        <v>70.2</v>
      </c>
      <c r="AF2307" s="46">
        <v>117</v>
      </c>
      <c r="AH2307" s="70" t="str">
        <f t="shared" si="265"/>
        <v/>
      </c>
      <c r="AI2307" s="70" t="str">
        <f t="shared" si="266"/>
        <v/>
      </c>
      <c r="AJ2307" s="70" t="str">
        <f t="shared" si="267"/>
        <v>X</v>
      </c>
      <c r="AK2307" s="70" t="str" cm="1">
        <f t="array" ref="AK2307">_xlfn.IFS(AH2307&lt;&gt;"","1",AI2307&lt;&gt;"","2",AJ2307&lt;&gt;"","3")</f>
        <v>3</v>
      </c>
    </row>
    <row r="2308" spans="1:37" x14ac:dyDescent="0.25">
      <c r="A2308" t="s">
        <v>1974</v>
      </c>
      <c r="B2308" t="s">
        <v>207</v>
      </c>
      <c r="C2308" s="67" t="str">
        <f t="shared" si="262"/>
        <v>Taylor Davis</v>
      </c>
      <c r="D2308" s="71" t="str" cm="1">
        <f t="array" ref="D2308">_xlfn.IFS(AK2308="1",CONCATENATE(C2308,"Regional"),AK2308="2",CONCATENATE(C2308,"Sectional"),AK2308="3",CONCATENATE(C2308,COUNTIF($C$1:C2308,C2308)))</f>
        <v>Taylor Davis2</v>
      </c>
      <c r="E2308" s="66">
        <v>45162.270833333336</v>
      </c>
      <c r="F2308" t="s">
        <v>2371</v>
      </c>
      <c r="G2308" s="46">
        <v>61</v>
      </c>
      <c r="H2308" s="46">
        <v>94</v>
      </c>
      <c r="I2308" s="46">
        <v>8</v>
      </c>
      <c r="J2308" t="s">
        <v>632</v>
      </c>
      <c r="K2308" t="s">
        <v>90</v>
      </c>
      <c r="L2308" s="46">
        <v>5155</v>
      </c>
      <c r="M2308" s="46">
        <v>72</v>
      </c>
      <c r="N2308" s="46">
        <v>70.2</v>
      </c>
      <c r="O2308" s="46">
        <v>117</v>
      </c>
      <c r="P2308" s="46">
        <f t="shared" si="263"/>
        <v>2</v>
      </c>
      <c r="R2308" s="67" t="s">
        <v>3621</v>
      </c>
      <c r="S2308" s="67">
        <f>COUNTIF(Y$2:$Y$100,R2308)</f>
        <v>0</v>
      </c>
      <c r="V2308" s="67">
        <f t="shared" si="264"/>
        <v>0</v>
      </c>
      <c r="X2308"/>
      <c r="Y2308" s="67" t="str">
        <f t="shared" si="261"/>
        <v xml:space="preserve"> </v>
      </c>
      <c r="AB2308" t="s">
        <v>90</v>
      </c>
      <c r="AC2308" s="46">
        <v>5155</v>
      </c>
      <c r="AD2308" s="46">
        <v>72</v>
      </c>
      <c r="AE2308" s="46">
        <v>70.2</v>
      </c>
      <c r="AF2308" s="46">
        <v>117</v>
      </c>
      <c r="AH2308" s="70" t="str">
        <f t="shared" si="265"/>
        <v/>
      </c>
      <c r="AI2308" s="70" t="str">
        <f t="shared" si="266"/>
        <v/>
      </c>
      <c r="AJ2308" s="70" t="str">
        <f t="shared" si="267"/>
        <v>X</v>
      </c>
      <c r="AK2308" s="70" t="str" cm="1">
        <f t="array" ref="AK2308">_xlfn.IFS(AH2308&lt;&gt;"","1",AI2308&lt;&gt;"","2",AJ2308&lt;&gt;"","3")</f>
        <v>3</v>
      </c>
    </row>
    <row r="2309" spans="1:37" x14ac:dyDescent="0.25">
      <c r="A2309" t="s">
        <v>1835</v>
      </c>
      <c r="B2309" t="s">
        <v>1703</v>
      </c>
      <c r="C2309" s="67" t="str">
        <f t="shared" si="262"/>
        <v>olivia maly</v>
      </c>
      <c r="D2309" s="71" t="str" cm="1">
        <f t="array" ref="D2309">_xlfn.IFS(AK2309="1",CONCATENATE(C2309,"Regional"),AK2309="2",CONCATENATE(C2309,"Sectional"),AK2309="3",CONCATENATE(C2309,COUNTIF($C$1:C2309,C2309)))</f>
        <v>olivia maly3</v>
      </c>
      <c r="E2309" s="66">
        <v>45162.270833333336</v>
      </c>
      <c r="F2309" t="s">
        <v>2371</v>
      </c>
      <c r="G2309" s="46">
        <v>61</v>
      </c>
      <c r="H2309" s="46">
        <v>94</v>
      </c>
      <c r="I2309" s="46">
        <v>8</v>
      </c>
      <c r="J2309" t="s">
        <v>632</v>
      </c>
      <c r="K2309" t="s">
        <v>90</v>
      </c>
      <c r="L2309" s="46">
        <v>5155</v>
      </c>
      <c r="M2309" s="46">
        <v>72</v>
      </c>
      <c r="N2309" s="46">
        <v>70.2</v>
      </c>
      <c r="O2309" s="46">
        <v>117</v>
      </c>
      <c r="P2309" s="46">
        <f t="shared" si="263"/>
        <v>2</v>
      </c>
      <c r="R2309" s="67" t="s">
        <v>2839</v>
      </c>
      <c r="S2309" s="67">
        <f>COUNTIF(Y$2:$Y$100,R2309)</f>
        <v>0</v>
      </c>
      <c r="V2309" s="67">
        <f t="shared" si="264"/>
        <v>0</v>
      </c>
      <c r="X2309"/>
      <c r="Y2309" s="67" t="str">
        <f t="shared" si="261"/>
        <v xml:space="preserve"> </v>
      </c>
      <c r="AB2309" t="s">
        <v>90</v>
      </c>
      <c r="AC2309" s="46">
        <v>5155</v>
      </c>
      <c r="AD2309" s="46">
        <v>72</v>
      </c>
      <c r="AE2309" s="46">
        <v>70.2</v>
      </c>
      <c r="AF2309" s="46">
        <v>117</v>
      </c>
      <c r="AH2309" s="70" t="str">
        <f t="shared" si="265"/>
        <v/>
      </c>
      <c r="AI2309" s="70" t="str">
        <f t="shared" si="266"/>
        <v/>
      </c>
      <c r="AJ2309" s="70" t="str">
        <f t="shared" si="267"/>
        <v>X</v>
      </c>
      <c r="AK2309" s="70" t="str" cm="1">
        <f t="array" ref="AK2309">_xlfn.IFS(AH2309&lt;&gt;"","1",AI2309&lt;&gt;"","2",AJ2309&lt;&gt;"","3")</f>
        <v>3</v>
      </c>
    </row>
    <row r="2310" spans="1:37" x14ac:dyDescent="0.25">
      <c r="A2310" t="s">
        <v>1836</v>
      </c>
      <c r="B2310" t="s">
        <v>496</v>
      </c>
      <c r="C2310" s="67" t="str">
        <f t="shared" si="262"/>
        <v>Josie Graham</v>
      </c>
      <c r="D2310" s="71" t="str" cm="1">
        <f t="array" ref="D2310">_xlfn.IFS(AK2310="1",CONCATENATE(C2310,"Regional"),AK2310="2",CONCATENATE(C2310,"Sectional"),AK2310="3",CONCATENATE(C2310,COUNTIF($C$1:C2310,C2310)))</f>
        <v>Josie Graham1</v>
      </c>
      <c r="E2310" s="66">
        <v>45162.270833333336</v>
      </c>
      <c r="F2310" t="s">
        <v>2371</v>
      </c>
      <c r="G2310" s="46">
        <v>61</v>
      </c>
      <c r="H2310" s="46">
        <v>94</v>
      </c>
      <c r="I2310" s="46">
        <v>8</v>
      </c>
      <c r="J2310" t="s">
        <v>632</v>
      </c>
      <c r="K2310" t="s">
        <v>90</v>
      </c>
      <c r="L2310" s="46">
        <v>5155</v>
      </c>
      <c r="M2310" s="46">
        <v>72</v>
      </c>
      <c r="N2310" s="46">
        <v>70.2</v>
      </c>
      <c r="O2310" s="46">
        <v>117</v>
      </c>
      <c r="P2310" s="46">
        <f t="shared" si="263"/>
        <v>2</v>
      </c>
      <c r="R2310" s="67" t="s">
        <v>2840</v>
      </c>
      <c r="S2310" s="67">
        <f>COUNTIF(Y$2:$Y$100,R2310)</f>
        <v>0</v>
      </c>
      <c r="V2310" s="67">
        <f t="shared" si="264"/>
        <v>0</v>
      </c>
      <c r="X2310"/>
      <c r="Y2310" s="67" t="str">
        <f t="shared" si="261"/>
        <v xml:space="preserve"> </v>
      </c>
      <c r="AB2310" t="s">
        <v>90</v>
      </c>
      <c r="AC2310" s="46">
        <v>5155</v>
      </c>
      <c r="AD2310" s="46">
        <v>72</v>
      </c>
      <c r="AE2310" s="46">
        <v>70.2</v>
      </c>
      <c r="AF2310" s="46">
        <v>117</v>
      </c>
      <c r="AH2310" s="70" t="str">
        <f t="shared" si="265"/>
        <v/>
      </c>
      <c r="AI2310" s="70" t="str">
        <f t="shared" si="266"/>
        <v/>
      </c>
      <c r="AJ2310" s="70" t="str">
        <f t="shared" si="267"/>
        <v>X</v>
      </c>
      <c r="AK2310" s="70" t="str" cm="1">
        <f t="array" ref="AK2310">_xlfn.IFS(AH2310&lt;&gt;"","1",AI2310&lt;&gt;"","2",AJ2310&lt;&gt;"","3")</f>
        <v>3</v>
      </c>
    </row>
    <row r="2311" spans="1:37" x14ac:dyDescent="0.25">
      <c r="A2311" t="s">
        <v>493</v>
      </c>
      <c r="B2311" t="s">
        <v>494</v>
      </c>
      <c r="C2311" s="67" t="str">
        <f t="shared" si="262"/>
        <v>Maren Wieme</v>
      </c>
      <c r="D2311" s="71" t="str" cm="1">
        <f t="array" ref="D2311">_xlfn.IFS(AK2311="1",CONCATENATE(C2311,"Regional"),AK2311="2",CONCATENATE(C2311,"Sectional"),AK2311="3",CONCATENATE(C2311,COUNTIF($C$1:C2311,C2311)))</f>
        <v>Maren Wieme3</v>
      </c>
      <c r="E2311" s="66">
        <v>45162.270833333336</v>
      </c>
      <c r="F2311" t="s">
        <v>2371</v>
      </c>
      <c r="G2311" s="46">
        <v>61</v>
      </c>
      <c r="H2311" s="46">
        <v>95</v>
      </c>
      <c r="I2311" s="46">
        <v>11</v>
      </c>
      <c r="J2311" t="s">
        <v>632</v>
      </c>
      <c r="K2311" t="s">
        <v>90</v>
      </c>
      <c r="L2311" s="46">
        <v>5155</v>
      </c>
      <c r="M2311" s="46">
        <v>72</v>
      </c>
      <c r="N2311" s="46">
        <v>70.2</v>
      </c>
      <c r="O2311" s="46">
        <v>117</v>
      </c>
      <c r="P2311" s="46">
        <f t="shared" si="263"/>
        <v>2</v>
      </c>
      <c r="R2311" s="67" t="s">
        <v>1182</v>
      </c>
      <c r="S2311" s="67">
        <f>COUNTIF(Y$2:$Y$100,R2311)</f>
        <v>0</v>
      </c>
      <c r="V2311" s="67">
        <f t="shared" si="264"/>
        <v>0</v>
      </c>
      <c r="X2311"/>
      <c r="Y2311" s="67" t="str">
        <f t="shared" si="261"/>
        <v xml:space="preserve"> </v>
      </c>
      <c r="AB2311" t="s">
        <v>90</v>
      </c>
      <c r="AC2311" s="46">
        <v>5155</v>
      </c>
      <c r="AD2311" s="46">
        <v>72</v>
      </c>
      <c r="AE2311" s="46">
        <v>70.2</v>
      </c>
      <c r="AF2311" s="46">
        <v>117</v>
      </c>
      <c r="AH2311" s="70" t="str">
        <f t="shared" si="265"/>
        <v/>
      </c>
      <c r="AI2311" s="70" t="str">
        <f t="shared" si="266"/>
        <v/>
      </c>
      <c r="AJ2311" s="70" t="str">
        <f t="shared" si="267"/>
        <v>X</v>
      </c>
      <c r="AK2311" s="70" t="str" cm="1">
        <f t="array" ref="AK2311">_xlfn.IFS(AH2311&lt;&gt;"","1",AI2311&lt;&gt;"","2",AJ2311&lt;&gt;"","3")</f>
        <v>3</v>
      </c>
    </row>
    <row r="2312" spans="1:37" x14ac:dyDescent="0.25">
      <c r="A2312" t="s">
        <v>495</v>
      </c>
      <c r="B2312" t="s">
        <v>496</v>
      </c>
      <c r="C2312" s="67" t="str">
        <f t="shared" si="262"/>
        <v>Josie Thomsen</v>
      </c>
      <c r="D2312" s="71" t="str" cm="1">
        <f t="array" ref="D2312">_xlfn.IFS(AK2312="1",CONCATENATE(C2312,"Regional"),AK2312="2",CONCATENATE(C2312,"Sectional"),AK2312="3",CONCATENATE(C2312,COUNTIF($C$1:C2312,C2312)))</f>
        <v>Josie Thomsen4</v>
      </c>
      <c r="E2312" s="66">
        <v>45162.270833333336</v>
      </c>
      <c r="F2312" t="s">
        <v>2371</v>
      </c>
      <c r="G2312" s="46">
        <v>61</v>
      </c>
      <c r="H2312" s="46">
        <v>95</v>
      </c>
      <c r="I2312" s="46">
        <v>11</v>
      </c>
      <c r="J2312" t="s">
        <v>632</v>
      </c>
      <c r="K2312" t="s">
        <v>90</v>
      </c>
      <c r="L2312" s="46">
        <v>5155</v>
      </c>
      <c r="M2312" s="46">
        <v>72</v>
      </c>
      <c r="N2312" s="46">
        <v>70.2</v>
      </c>
      <c r="O2312" s="46">
        <v>117</v>
      </c>
      <c r="P2312" s="46">
        <f t="shared" si="263"/>
        <v>2</v>
      </c>
      <c r="R2312" s="67" t="s">
        <v>1183</v>
      </c>
      <c r="S2312" s="67">
        <f>COUNTIF(Y$2:$Y$100,R2312)</f>
        <v>0</v>
      </c>
      <c r="V2312" s="67">
        <f t="shared" si="264"/>
        <v>0</v>
      </c>
      <c r="X2312"/>
      <c r="Y2312" s="67" t="str">
        <f t="shared" si="261"/>
        <v xml:space="preserve"> </v>
      </c>
      <c r="AB2312" t="s">
        <v>90</v>
      </c>
      <c r="AC2312" s="46">
        <v>5155</v>
      </c>
      <c r="AD2312" s="46">
        <v>72</v>
      </c>
      <c r="AE2312" s="46">
        <v>70.2</v>
      </c>
      <c r="AF2312" s="46">
        <v>117</v>
      </c>
      <c r="AH2312" s="70" t="str">
        <f t="shared" si="265"/>
        <v/>
      </c>
      <c r="AI2312" s="70" t="str">
        <f t="shared" si="266"/>
        <v/>
      </c>
      <c r="AJ2312" s="70" t="str">
        <f t="shared" si="267"/>
        <v>X</v>
      </c>
      <c r="AK2312" s="70" t="str" cm="1">
        <f t="array" ref="AK2312">_xlfn.IFS(AH2312&lt;&gt;"","1",AI2312&lt;&gt;"","2",AJ2312&lt;&gt;"","3")</f>
        <v>3</v>
      </c>
    </row>
    <row r="2313" spans="1:37" x14ac:dyDescent="0.25">
      <c r="A2313" t="s">
        <v>252</v>
      </c>
      <c r="B2313" t="s">
        <v>368</v>
      </c>
      <c r="C2313" s="67" t="str">
        <f t="shared" si="262"/>
        <v>Lexi Frye</v>
      </c>
      <c r="D2313" s="71" t="str" cm="1">
        <f t="array" ref="D2313">_xlfn.IFS(AK2313="1",CONCATENATE(C2313,"Regional"),AK2313="2",CONCATENATE(C2313,"Sectional"),AK2313="3",CONCATENATE(C2313,COUNTIF($C$1:C2313,C2313)))</f>
        <v>Lexi Frye2</v>
      </c>
      <c r="E2313" s="66">
        <v>45162.270833333336</v>
      </c>
      <c r="F2313" t="s">
        <v>2371</v>
      </c>
      <c r="G2313" s="46">
        <v>61</v>
      </c>
      <c r="H2313" s="46">
        <v>96</v>
      </c>
      <c r="I2313" s="46">
        <v>13</v>
      </c>
      <c r="J2313" t="s">
        <v>632</v>
      </c>
      <c r="K2313" t="s">
        <v>90</v>
      </c>
      <c r="L2313" s="46">
        <v>5155</v>
      </c>
      <c r="M2313" s="46">
        <v>72</v>
      </c>
      <c r="N2313" s="46">
        <v>70.2</v>
      </c>
      <c r="O2313" s="46">
        <v>117</v>
      </c>
      <c r="P2313" s="46">
        <f t="shared" si="263"/>
        <v>2</v>
      </c>
      <c r="R2313" s="67" t="s">
        <v>1248</v>
      </c>
      <c r="S2313" s="67">
        <f>COUNTIF(Y$2:$Y$100,R2313)</f>
        <v>0</v>
      </c>
      <c r="V2313" s="67">
        <f t="shared" si="264"/>
        <v>0</v>
      </c>
      <c r="X2313"/>
      <c r="Y2313" s="67" t="str">
        <f t="shared" si="261"/>
        <v xml:space="preserve"> </v>
      </c>
      <c r="AB2313" t="s">
        <v>90</v>
      </c>
      <c r="AC2313" s="46">
        <v>5155</v>
      </c>
      <c r="AD2313" s="46">
        <v>72</v>
      </c>
      <c r="AE2313" s="46">
        <v>70.2</v>
      </c>
      <c r="AF2313" s="46">
        <v>117</v>
      </c>
      <c r="AH2313" s="70" t="str">
        <f t="shared" si="265"/>
        <v/>
      </c>
      <c r="AI2313" s="70" t="str">
        <f t="shared" si="266"/>
        <v/>
      </c>
      <c r="AJ2313" s="70" t="str">
        <f t="shared" si="267"/>
        <v>X</v>
      </c>
      <c r="AK2313" s="70" t="str" cm="1">
        <f t="array" ref="AK2313">_xlfn.IFS(AH2313&lt;&gt;"","1",AI2313&lt;&gt;"","2",AJ2313&lt;&gt;"","3")</f>
        <v>3</v>
      </c>
    </row>
    <row r="2314" spans="1:37" x14ac:dyDescent="0.25">
      <c r="A2314" t="s">
        <v>615</v>
      </c>
      <c r="B2314" t="s">
        <v>616</v>
      </c>
      <c r="C2314" s="67" t="str">
        <f t="shared" si="262"/>
        <v>Caitlyn Rauch</v>
      </c>
      <c r="D2314" s="71" t="str" cm="1">
        <f t="array" ref="D2314">_xlfn.IFS(AK2314="1",CONCATENATE(C2314,"Regional"),AK2314="2",CONCATENATE(C2314,"Sectional"),AK2314="3",CONCATENATE(C2314,COUNTIF($C$1:C2314,C2314)))</f>
        <v>Caitlyn Rauch6</v>
      </c>
      <c r="E2314" s="66">
        <v>45162.270833333336</v>
      </c>
      <c r="F2314" t="s">
        <v>2371</v>
      </c>
      <c r="G2314" s="46">
        <v>61</v>
      </c>
      <c r="H2314" s="46">
        <v>96</v>
      </c>
      <c r="I2314" s="46">
        <v>13</v>
      </c>
      <c r="J2314" t="s">
        <v>632</v>
      </c>
      <c r="K2314" t="s">
        <v>90</v>
      </c>
      <c r="L2314" s="46">
        <v>5155</v>
      </c>
      <c r="M2314" s="46">
        <v>72</v>
      </c>
      <c r="N2314" s="46">
        <v>70.2</v>
      </c>
      <c r="O2314" s="46">
        <v>117</v>
      </c>
      <c r="P2314" s="46">
        <f t="shared" si="263"/>
        <v>2</v>
      </c>
      <c r="R2314" s="67" t="s">
        <v>1256</v>
      </c>
      <c r="S2314" s="67">
        <f>COUNTIF(Y$2:$Y$100,R2314)</f>
        <v>0</v>
      </c>
      <c r="V2314" s="67">
        <f t="shared" si="264"/>
        <v>0</v>
      </c>
      <c r="X2314"/>
      <c r="Y2314" s="67" t="str">
        <f t="shared" si="261"/>
        <v xml:space="preserve"> </v>
      </c>
      <c r="AB2314" t="s">
        <v>90</v>
      </c>
      <c r="AC2314" s="46">
        <v>5155</v>
      </c>
      <c r="AD2314" s="46">
        <v>72</v>
      </c>
      <c r="AE2314" s="46">
        <v>70.2</v>
      </c>
      <c r="AF2314" s="46">
        <v>117</v>
      </c>
      <c r="AH2314" s="70" t="str">
        <f t="shared" si="265"/>
        <v/>
      </c>
      <c r="AI2314" s="70" t="str">
        <f t="shared" si="266"/>
        <v/>
      </c>
      <c r="AJ2314" s="70" t="str">
        <f t="shared" si="267"/>
        <v>X</v>
      </c>
      <c r="AK2314" s="70" t="str" cm="1">
        <f t="array" ref="AK2314">_xlfn.IFS(AH2314&lt;&gt;"","1",AI2314&lt;&gt;"","2",AJ2314&lt;&gt;"","3")</f>
        <v>3</v>
      </c>
    </row>
    <row r="2315" spans="1:37" x14ac:dyDescent="0.25">
      <c r="A2315" t="s">
        <v>602</v>
      </c>
      <c r="B2315" t="s">
        <v>564</v>
      </c>
      <c r="C2315" s="67" t="str">
        <f t="shared" si="262"/>
        <v>Evelyn Wimmer</v>
      </c>
      <c r="D2315" s="71" t="str" cm="1">
        <f t="array" ref="D2315">_xlfn.IFS(AK2315="1",CONCATENATE(C2315,"Regional"),AK2315="2",CONCATENATE(C2315,"Sectional"),AK2315="3",CONCATENATE(C2315,COUNTIF($C$1:C2315,C2315)))</f>
        <v>Evelyn Wimmer3</v>
      </c>
      <c r="E2315" s="66">
        <v>45162.270833333336</v>
      </c>
      <c r="F2315" t="s">
        <v>2371</v>
      </c>
      <c r="G2315" s="46">
        <v>61</v>
      </c>
      <c r="H2315" s="46">
        <v>96</v>
      </c>
      <c r="I2315" s="46">
        <v>13</v>
      </c>
      <c r="J2315" t="s">
        <v>632</v>
      </c>
      <c r="K2315" t="s">
        <v>90</v>
      </c>
      <c r="L2315" s="46">
        <v>5155</v>
      </c>
      <c r="M2315" s="46">
        <v>72</v>
      </c>
      <c r="N2315" s="46">
        <v>70.2</v>
      </c>
      <c r="O2315" s="46">
        <v>117</v>
      </c>
      <c r="P2315" s="46">
        <f t="shared" si="263"/>
        <v>2</v>
      </c>
      <c r="R2315" s="67" t="s">
        <v>1246</v>
      </c>
      <c r="S2315" s="67">
        <f>COUNTIF(Y$2:$Y$100,R2315)</f>
        <v>0</v>
      </c>
      <c r="V2315" s="67">
        <f t="shared" si="264"/>
        <v>0</v>
      </c>
      <c r="X2315"/>
      <c r="Y2315" s="67" t="str">
        <f t="shared" si="261"/>
        <v xml:space="preserve"> </v>
      </c>
      <c r="AB2315" t="s">
        <v>90</v>
      </c>
      <c r="AC2315" s="46">
        <v>5155</v>
      </c>
      <c r="AD2315" s="46">
        <v>72</v>
      </c>
      <c r="AE2315" s="46">
        <v>70.2</v>
      </c>
      <c r="AF2315" s="46">
        <v>117</v>
      </c>
      <c r="AH2315" s="70" t="str">
        <f t="shared" si="265"/>
        <v/>
      </c>
      <c r="AI2315" s="70" t="str">
        <f t="shared" si="266"/>
        <v/>
      </c>
      <c r="AJ2315" s="70" t="str">
        <f t="shared" si="267"/>
        <v>X</v>
      </c>
      <c r="AK2315" s="70" t="str" cm="1">
        <f t="array" ref="AK2315">_xlfn.IFS(AH2315&lt;&gt;"","1",AI2315&lt;&gt;"","2",AJ2315&lt;&gt;"","3")</f>
        <v>3</v>
      </c>
    </row>
    <row r="2316" spans="1:37" x14ac:dyDescent="0.25">
      <c r="A2316" t="s">
        <v>917</v>
      </c>
      <c r="B2316" t="s">
        <v>539</v>
      </c>
      <c r="C2316" s="67" t="str">
        <f t="shared" si="262"/>
        <v>Maggie Pal</v>
      </c>
      <c r="D2316" s="71" t="str" cm="1">
        <f t="array" ref="D2316">_xlfn.IFS(AK2316="1",CONCATENATE(C2316,"Regional"),AK2316="2",CONCATENATE(C2316,"Sectional"),AK2316="3",CONCATENATE(C2316,COUNTIF($C$1:C2316,C2316)))</f>
        <v>Maggie Pal2</v>
      </c>
      <c r="E2316" s="66">
        <v>45162.270833333336</v>
      </c>
      <c r="F2316" t="s">
        <v>2371</v>
      </c>
      <c r="G2316" s="46">
        <v>61</v>
      </c>
      <c r="H2316" s="46">
        <v>97</v>
      </c>
      <c r="I2316" s="46">
        <v>16</v>
      </c>
      <c r="J2316" t="s">
        <v>632</v>
      </c>
      <c r="K2316" t="s">
        <v>90</v>
      </c>
      <c r="L2316" s="46">
        <v>5155</v>
      </c>
      <c r="M2316" s="46">
        <v>72</v>
      </c>
      <c r="N2316" s="46">
        <v>70.2</v>
      </c>
      <c r="O2316" s="46">
        <v>117</v>
      </c>
      <c r="P2316" s="46">
        <f t="shared" si="263"/>
        <v>2</v>
      </c>
      <c r="R2316" s="67" t="s">
        <v>1450</v>
      </c>
      <c r="S2316" s="67">
        <f>COUNTIF(Y$2:$Y$100,R2316)</f>
        <v>0</v>
      </c>
      <c r="V2316" s="67">
        <f t="shared" si="264"/>
        <v>0</v>
      </c>
      <c r="X2316"/>
      <c r="Y2316" s="67" t="str">
        <f t="shared" si="261"/>
        <v xml:space="preserve"> </v>
      </c>
      <c r="AB2316" t="s">
        <v>90</v>
      </c>
      <c r="AC2316" s="46">
        <v>5155</v>
      </c>
      <c r="AD2316" s="46">
        <v>72</v>
      </c>
      <c r="AE2316" s="46">
        <v>70.2</v>
      </c>
      <c r="AF2316" s="46">
        <v>117</v>
      </c>
      <c r="AH2316" s="70" t="str">
        <f t="shared" si="265"/>
        <v/>
      </c>
      <c r="AI2316" s="70" t="str">
        <f t="shared" si="266"/>
        <v/>
      </c>
      <c r="AJ2316" s="70" t="str">
        <f t="shared" si="267"/>
        <v>X</v>
      </c>
      <c r="AK2316" s="70" t="str" cm="1">
        <f t="array" ref="AK2316">_xlfn.IFS(AH2316&lt;&gt;"","1",AI2316&lt;&gt;"","2",AJ2316&lt;&gt;"","3")</f>
        <v>3</v>
      </c>
    </row>
    <row r="2317" spans="1:37" x14ac:dyDescent="0.25">
      <c r="A2317" t="s">
        <v>1043</v>
      </c>
      <c r="B2317" t="s">
        <v>1044</v>
      </c>
      <c r="C2317" s="67" t="str">
        <f t="shared" si="262"/>
        <v>Adele Welling</v>
      </c>
      <c r="D2317" s="71" t="str" cm="1">
        <f t="array" ref="D2317">_xlfn.IFS(AK2317="1",CONCATENATE(C2317,"Regional"),AK2317="2",CONCATENATE(C2317,"Sectional"),AK2317="3",CONCATENATE(C2317,COUNTIF($C$1:C2317,C2317)))</f>
        <v>Adele Welling2</v>
      </c>
      <c r="E2317" s="66">
        <v>45162.270833333336</v>
      </c>
      <c r="F2317" t="s">
        <v>2371</v>
      </c>
      <c r="G2317" s="46">
        <v>61</v>
      </c>
      <c r="H2317" s="46">
        <v>97</v>
      </c>
      <c r="I2317" s="46">
        <v>16</v>
      </c>
      <c r="J2317" t="s">
        <v>632</v>
      </c>
      <c r="K2317" t="s">
        <v>90</v>
      </c>
      <c r="L2317" s="46">
        <v>5155</v>
      </c>
      <c r="M2317" s="46">
        <v>72</v>
      </c>
      <c r="N2317" s="46">
        <v>70.2</v>
      </c>
      <c r="O2317" s="46">
        <v>117</v>
      </c>
      <c r="P2317" s="46">
        <f t="shared" si="263"/>
        <v>2</v>
      </c>
      <c r="R2317" s="67" t="s">
        <v>1535</v>
      </c>
      <c r="S2317" s="67">
        <f>COUNTIF(Y$2:$Y$100,R2317)</f>
        <v>0</v>
      </c>
      <c r="V2317" s="67">
        <f t="shared" si="264"/>
        <v>0</v>
      </c>
      <c r="X2317"/>
      <c r="Y2317" s="67" t="str">
        <f t="shared" si="261"/>
        <v xml:space="preserve"> </v>
      </c>
      <c r="AB2317" t="s">
        <v>90</v>
      </c>
      <c r="AC2317" s="46">
        <v>5155</v>
      </c>
      <c r="AD2317" s="46">
        <v>72</v>
      </c>
      <c r="AE2317" s="46">
        <v>70.2</v>
      </c>
      <c r="AF2317" s="46">
        <v>117</v>
      </c>
      <c r="AH2317" s="70" t="str">
        <f t="shared" si="265"/>
        <v/>
      </c>
      <c r="AI2317" s="70" t="str">
        <f t="shared" si="266"/>
        <v/>
      </c>
      <c r="AJ2317" s="70" t="str">
        <f t="shared" si="267"/>
        <v>X</v>
      </c>
      <c r="AK2317" s="70" t="str" cm="1">
        <f t="array" ref="AK2317">_xlfn.IFS(AH2317&lt;&gt;"","1",AI2317&lt;&gt;"","2",AJ2317&lt;&gt;"","3")</f>
        <v>3</v>
      </c>
    </row>
    <row r="2318" spans="1:37" x14ac:dyDescent="0.25">
      <c r="A2318" t="s">
        <v>515</v>
      </c>
      <c r="B2318" t="s">
        <v>516</v>
      </c>
      <c r="C2318" s="67" t="str">
        <f t="shared" si="262"/>
        <v>Bea Vaughan</v>
      </c>
      <c r="D2318" s="71" t="str" cm="1">
        <f t="array" ref="D2318">_xlfn.IFS(AK2318="1",CONCATENATE(C2318,"Regional"),AK2318="2",CONCATENATE(C2318,"Sectional"),AK2318="3",CONCATENATE(C2318,COUNTIF($C$1:C2318,C2318)))</f>
        <v>Bea Vaughan4</v>
      </c>
      <c r="E2318" s="66">
        <v>45162.270833333336</v>
      </c>
      <c r="F2318" t="s">
        <v>2371</v>
      </c>
      <c r="G2318" s="46">
        <v>61</v>
      </c>
      <c r="H2318" s="46">
        <v>97</v>
      </c>
      <c r="I2318" s="46">
        <v>16</v>
      </c>
      <c r="J2318" t="s">
        <v>632</v>
      </c>
      <c r="K2318" t="s">
        <v>90</v>
      </c>
      <c r="L2318" s="46">
        <v>5155</v>
      </c>
      <c r="M2318" s="46">
        <v>72</v>
      </c>
      <c r="N2318" s="46">
        <v>70.2</v>
      </c>
      <c r="O2318" s="46">
        <v>117</v>
      </c>
      <c r="P2318" s="46">
        <f t="shared" si="263"/>
        <v>2</v>
      </c>
      <c r="R2318" s="67" t="s">
        <v>1195</v>
      </c>
      <c r="S2318" s="67">
        <f>COUNTIF(Y$2:$Y$100,R2318)</f>
        <v>0</v>
      </c>
      <c r="V2318" s="67">
        <f t="shared" si="264"/>
        <v>0</v>
      </c>
      <c r="X2318"/>
      <c r="Y2318" s="67" t="str">
        <f t="shared" si="261"/>
        <v xml:space="preserve"> </v>
      </c>
      <c r="AB2318" t="s">
        <v>90</v>
      </c>
      <c r="AC2318" s="46">
        <v>5155</v>
      </c>
      <c r="AD2318" s="46">
        <v>72</v>
      </c>
      <c r="AE2318" s="46">
        <v>70.2</v>
      </c>
      <c r="AF2318" s="46">
        <v>117</v>
      </c>
      <c r="AH2318" s="70" t="str">
        <f t="shared" si="265"/>
        <v/>
      </c>
      <c r="AI2318" s="70" t="str">
        <f t="shared" si="266"/>
        <v/>
      </c>
      <c r="AJ2318" s="70" t="str">
        <f t="shared" si="267"/>
        <v>X</v>
      </c>
      <c r="AK2318" s="70" t="str" cm="1">
        <f t="array" ref="AK2318">_xlfn.IFS(AH2318&lt;&gt;"","1",AI2318&lt;&gt;"","2",AJ2318&lt;&gt;"","3")</f>
        <v>3</v>
      </c>
    </row>
    <row r="2319" spans="1:37" x14ac:dyDescent="0.25">
      <c r="A2319" t="s">
        <v>333</v>
      </c>
      <c r="B2319" t="s">
        <v>371</v>
      </c>
      <c r="C2319" s="67" t="str">
        <f t="shared" si="262"/>
        <v>Abby Peterson</v>
      </c>
      <c r="D2319" s="71" t="str" cm="1">
        <f t="array" ref="D2319">_xlfn.IFS(AK2319="1",CONCATENATE(C2319,"Regional"),AK2319="2",CONCATENATE(C2319,"Sectional"),AK2319="3",CONCATENATE(C2319,COUNTIF($C$1:C2319,C2319)))</f>
        <v>Abby Peterson4</v>
      </c>
      <c r="E2319" s="66">
        <v>45162.270833333336</v>
      </c>
      <c r="F2319" t="s">
        <v>2371</v>
      </c>
      <c r="G2319" s="46">
        <v>61</v>
      </c>
      <c r="H2319" s="46">
        <v>98</v>
      </c>
      <c r="I2319" s="46">
        <v>19</v>
      </c>
      <c r="J2319" t="s">
        <v>632</v>
      </c>
      <c r="K2319" t="s">
        <v>90</v>
      </c>
      <c r="L2319" s="46">
        <v>5155</v>
      </c>
      <c r="M2319" s="46">
        <v>72</v>
      </c>
      <c r="N2319" s="46">
        <v>70.2</v>
      </c>
      <c r="O2319" s="46">
        <v>117</v>
      </c>
      <c r="P2319" s="46">
        <f t="shared" si="263"/>
        <v>2</v>
      </c>
      <c r="R2319" s="67" t="s">
        <v>3502</v>
      </c>
      <c r="S2319" s="67">
        <f>COUNTIF(Y$2:$Y$100,R2319)</f>
        <v>0</v>
      </c>
      <c r="V2319" s="67">
        <f t="shared" si="264"/>
        <v>0</v>
      </c>
      <c r="X2319"/>
      <c r="Y2319" s="67" t="str">
        <f t="shared" si="261"/>
        <v xml:space="preserve"> </v>
      </c>
      <c r="AB2319" t="s">
        <v>90</v>
      </c>
      <c r="AC2319" s="46">
        <v>5155</v>
      </c>
      <c r="AD2319" s="46">
        <v>72</v>
      </c>
      <c r="AE2319" s="46">
        <v>70.2</v>
      </c>
      <c r="AF2319" s="46">
        <v>117</v>
      </c>
      <c r="AH2319" s="70" t="str">
        <f t="shared" si="265"/>
        <v/>
      </c>
      <c r="AI2319" s="70" t="str">
        <f t="shared" si="266"/>
        <v/>
      </c>
      <c r="AJ2319" s="70" t="str">
        <f t="shared" si="267"/>
        <v>X</v>
      </c>
      <c r="AK2319" s="70" t="str" cm="1">
        <f t="array" ref="AK2319">_xlfn.IFS(AH2319&lt;&gt;"","1",AI2319&lt;&gt;"","2",AJ2319&lt;&gt;"","3")</f>
        <v>3</v>
      </c>
    </row>
    <row r="2320" spans="1:37" x14ac:dyDescent="0.25">
      <c r="A2320" t="s">
        <v>262</v>
      </c>
      <c r="B2320" t="s">
        <v>210</v>
      </c>
      <c r="C2320" s="67" t="str">
        <f t="shared" si="262"/>
        <v>Alexis Hanson</v>
      </c>
      <c r="D2320" s="71" t="str" cm="1">
        <f t="array" ref="D2320">_xlfn.IFS(AK2320="1",CONCATENATE(C2320,"Regional"),AK2320="2",CONCATENATE(C2320,"Sectional"),AK2320="3",CONCATENATE(C2320,COUNTIF($C$1:C2320,C2320)))</f>
        <v>Alexis Hanson2</v>
      </c>
      <c r="E2320" s="66">
        <v>45162.270833333336</v>
      </c>
      <c r="F2320" t="s">
        <v>2371</v>
      </c>
      <c r="G2320" s="46">
        <v>61</v>
      </c>
      <c r="H2320" s="46">
        <v>98</v>
      </c>
      <c r="I2320" s="46">
        <v>19</v>
      </c>
      <c r="J2320" t="s">
        <v>632</v>
      </c>
      <c r="K2320" t="s">
        <v>90</v>
      </c>
      <c r="L2320" s="46">
        <v>5155</v>
      </c>
      <c r="M2320" s="46">
        <v>72</v>
      </c>
      <c r="N2320" s="46">
        <v>70.2</v>
      </c>
      <c r="O2320" s="46">
        <v>117</v>
      </c>
      <c r="P2320" s="46">
        <f t="shared" si="263"/>
        <v>2</v>
      </c>
      <c r="R2320" s="67" t="s">
        <v>1193</v>
      </c>
      <c r="S2320" s="67">
        <f>COUNTIF(Y$2:$Y$100,R2320)</f>
        <v>0</v>
      </c>
      <c r="V2320" s="67">
        <f t="shared" si="264"/>
        <v>0</v>
      </c>
      <c r="X2320"/>
      <c r="Y2320" s="67" t="str">
        <f t="shared" si="261"/>
        <v xml:space="preserve"> </v>
      </c>
      <c r="AB2320" t="s">
        <v>90</v>
      </c>
      <c r="AC2320" s="46">
        <v>5155</v>
      </c>
      <c r="AD2320" s="46">
        <v>72</v>
      </c>
      <c r="AE2320" s="46">
        <v>70.2</v>
      </c>
      <c r="AF2320" s="46">
        <v>117</v>
      </c>
      <c r="AH2320" s="70" t="str">
        <f t="shared" si="265"/>
        <v/>
      </c>
      <c r="AI2320" s="70" t="str">
        <f t="shared" si="266"/>
        <v/>
      </c>
      <c r="AJ2320" s="70" t="str">
        <f t="shared" si="267"/>
        <v>X</v>
      </c>
      <c r="AK2320" s="70" t="str" cm="1">
        <f t="array" ref="AK2320">_xlfn.IFS(AH2320&lt;&gt;"","1",AI2320&lt;&gt;"","2",AJ2320&lt;&gt;"","3")</f>
        <v>3</v>
      </c>
    </row>
    <row r="2321" spans="1:37" x14ac:dyDescent="0.25">
      <c r="A2321" t="s">
        <v>617</v>
      </c>
      <c r="B2321" t="s">
        <v>353</v>
      </c>
      <c r="C2321" s="67" t="str">
        <f t="shared" si="262"/>
        <v>Olivia Rue</v>
      </c>
      <c r="D2321" s="71" t="str" cm="1">
        <f t="array" ref="D2321">_xlfn.IFS(AK2321="1",CONCATENATE(C2321,"Regional"),AK2321="2",CONCATENATE(C2321,"Sectional"),AK2321="3",CONCATENATE(C2321,COUNTIF($C$1:C2321,C2321)))</f>
        <v>Olivia Rue4</v>
      </c>
      <c r="E2321" s="66">
        <v>45162.270833333336</v>
      </c>
      <c r="F2321" t="s">
        <v>2371</v>
      </c>
      <c r="G2321" s="46">
        <v>61</v>
      </c>
      <c r="H2321" s="46">
        <v>99</v>
      </c>
      <c r="I2321" s="46">
        <v>21</v>
      </c>
      <c r="J2321" t="s">
        <v>632</v>
      </c>
      <c r="K2321" t="s">
        <v>90</v>
      </c>
      <c r="L2321" s="46">
        <v>5155</v>
      </c>
      <c r="M2321" s="46">
        <v>72</v>
      </c>
      <c r="N2321" s="46">
        <v>70.2</v>
      </c>
      <c r="O2321" s="46">
        <v>117</v>
      </c>
      <c r="P2321" s="46">
        <f t="shared" si="263"/>
        <v>2</v>
      </c>
      <c r="R2321" s="67" t="s">
        <v>2841</v>
      </c>
      <c r="S2321" s="67">
        <f>COUNTIF(Y$2:$Y$100,R2321)</f>
        <v>0</v>
      </c>
      <c r="V2321" s="67">
        <f t="shared" si="264"/>
        <v>0</v>
      </c>
      <c r="X2321"/>
      <c r="Y2321" s="67" t="str">
        <f t="shared" si="261"/>
        <v xml:space="preserve"> </v>
      </c>
      <c r="AB2321" t="s">
        <v>90</v>
      </c>
      <c r="AC2321" s="46">
        <v>5155</v>
      </c>
      <c r="AD2321" s="46">
        <v>72</v>
      </c>
      <c r="AE2321" s="46">
        <v>70.2</v>
      </c>
      <c r="AF2321" s="46">
        <v>117</v>
      </c>
      <c r="AH2321" s="70" t="str">
        <f t="shared" si="265"/>
        <v/>
      </c>
      <c r="AI2321" s="70" t="str">
        <f t="shared" si="266"/>
        <v/>
      </c>
      <c r="AJ2321" s="70" t="str">
        <f t="shared" si="267"/>
        <v>X</v>
      </c>
      <c r="AK2321" s="70" t="str" cm="1">
        <f t="array" ref="AK2321">_xlfn.IFS(AH2321&lt;&gt;"","1",AI2321&lt;&gt;"","2",AJ2321&lt;&gt;"","3")</f>
        <v>3</v>
      </c>
    </row>
    <row r="2322" spans="1:37" x14ac:dyDescent="0.25">
      <c r="A2322" t="s">
        <v>671</v>
      </c>
      <c r="B2322" t="s">
        <v>371</v>
      </c>
      <c r="C2322" s="67" t="str">
        <f t="shared" si="262"/>
        <v>Abby Kaminski</v>
      </c>
      <c r="D2322" s="71" t="str" cm="1">
        <f t="array" ref="D2322">_xlfn.IFS(AK2322="1",CONCATENATE(C2322,"Regional"),AK2322="2",CONCATENATE(C2322,"Sectional"),AK2322="3",CONCATENATE(C2322,COUNTIF($C$1:C2322,C2322)))</f>
        <v>Abby Kaminski5</v>
      </c>
      <c r="E2322" s="66">
        <v>45162.270833333336</v>
      </c>
      <c r="F2322" t="s">
        <v>2371</v>
      </c>
      <c r="G2322" s="46">
        <v>61</v>
      </c>
      <c r="H2322" s="46">
        <v>99</v>
      </c>
      <c r="I2322" s="46">
        <v>21</v>
      </c>
      <c r="J2322" t="s">
        <v>632</v>
      </c>
      <c r="K2322" t="s">
        <v>90</v>
      </c>
      <c r="L2322" s="46">
        <v>5155</v>
      </c>
      <c r="M2322" s="46">
        <v>72</v>
      </c>
      <c r="N2322" s="46">
        <v>70.2</v>
      </c>
      <c r="O2322" s="46">
        <v>117</v>
      </c>
      <c r="P2322" s="46">
        <f t="shared" si="263"/>
        <v>2</v>
      </c>
      <c r="R2322" s="67" t="s">
        <v>1288</v>
      </c>
      <c r="S2322" s="67">
        <f>COUNTIF(Y$2:$Y$100,R2322)</f>
        <v>0</v>
      </c>
      <c r="V2322" s="67">
        <f t="shared" si="264"/>
        <v>0</v>
      </c>
      <c r="X2322"/>
      <c r="Y2322" s="67" t="str">
        <f t="shared" si="261"/>
        <v xml:space="preserve"> </v>
      </c>
      <c r="AB2322" t="s">
        <v>90</v>
      </c>
      <c r="AC2322" s="46">
        <v>5155</v>
      </c>
      <c r="AD2322" s="46">
        <v>72</v>
      </c>
      <c r="AE2322" s="46">
        <v>70.2</v>
      </c>
      <c r="AF2322" s="46">
        <v>117</v>
      </c>
      <c r="AH2322" s="70" t="str">
        <f t="shared" si="265"/>
        <v/>
      </c>
      <c r="AI2322" s="70" t="str">
        <f t="shared" si="266"/>
        <v/>
      </c>
      <c r="AJ2322" s="70" t="str">
        <f t="shared" si="267"/>
        <v>X</v>
      </c>
      <c r="AK2322" s="70" t="str" cm="1">
        <f t="array" ref="AK2322">_xlfn.IFS(AH2322&lt;&gt;"","1",AI2322&lt;&gt;"","2",AJ2322&lt;&gt;"","3")</f>
        <v>3</v>
      </c>
    </row>
    <row r="2323" spans="1:37" x14ac:dyDescent="0.25">
      <c r="A2323" t="s">
        <v>282</v>
      </c>
      <c r="B2323" t="s">
        <v>490</v>
      </c>
      <c r="C2323" s="67" t="str">
        <f t="shared" si="262"/>
        <v>Ellie Klein</v>
      </c>
      <c r="D2323" s="71" t="str" cm="1">
        <f t="array" ref="D2323">_xlfn.IFS(AK2323="1",CONCATENATE(C2323,"Regional"),AK2323="2",CONCATENATE(C2323,"Sectional"),AK2323="3",CONCATENATE(C2323,COUNTIF($C$1:C2323,C2323)))</f>
        <v>Ellie Klein3</v>
      </c>
      <c r="E2323" s="66">
        <v>45162.270833333336</v>
      </c>
      <c r="F2323" t="s">
        <v>2371</v>
      </c>
      <c r="G2323" s="46">
        <v>61</v>
      </c>
      <c r="H2323" s="46">
        <v>99</v>
      </c>
      <c r="I2323" s="46">
        <v>21</v>
      </c>
      <c r="J2323" t="s">
        <v>632</v>
      </c>
      <c r="K2323" t="s">
        <v>90</v>
      </c>
      <c r="L2323" s="46">
        <v>5155</v>
      </c>
      <c r="M2323" s="46">
        <v>72</v>
      </c>
      <c r="N2323" s="46">
        <v>70.2</v>
      </c>
      <c r="O2323" s="46">
        <v>117</v>
      </c>
      <c r="P2323" s="46">
        <f t="shared" si="263"/>
        <v>2</v>
      </c>
      <c r="R2323" s="67" t="s">
        <v>1192</v>
      </c>
      <c r="S2323" s="67">
        <f>COUNTIF(Y$2:$Y$100,R2323)</f>
        <v>0</v>
      </c>
      <c r="V2323" s="67">
        <f t="shared" si="264"/>
        <v>0</v>
      </c>
      <c r="X2323"/>
      <c r="Y2323" s="67" t="str">
        <f t="shared" si="261"/>
        <v xml:space="preserve"> </v>
      </c>
      <c r="AB2323" t="s">
        <v>90</v>
      </c>
      <c r="AC2323" s="46">
        <v>5155</v>
      </c>
      <c r="AD2323" s="46">
        <v>72</v>
      </c>
      <c r="AE2323" s="46">
        <v>70.2</v>
      </c>
      <c r="AF2323" s="46">
        <v>117</v>
      </c>
      <c r="AH2323" s="70" t="str">
        <f t="shared" si="265"/>
        <v/>
      </c>
      <c r="AI2323" s="70" t="str">
        <f t="shared" si="266"/>
        <v/>
      </c>
      <c r="AJ2323" s="70" t="str">
        <f t="shared" si="267"/>
        <v>X</v>
      </c>
      <c r="AK2323" s="70" t="str" cm="1">
        <f t="array" ref="AK2323">_xlfn.IFS(AH2323&lt;&gt;"","1",AI2323&lt;&gt;"","2",AJ2323&lt;&gt;"","3")</f>
        <v>3</v>
      </c>
    </row>
    <row r="2324" spans="1:37" x14ac:dyDescent="0.25">
      <c r="A2324" t="s">
        <v>619</v>
      </c>
      <c r="B2324" t="s">
        <v>510</v>
      </c>
      <c r="C2324" s="67" t="str">
        <f t="shared" si="262"/>
        <v>Laura Nowotny</v>
      </c>
      <c r="D2324" s="71" t="str" cm="1">
        <f t="array" ref="D2324">_xlfn.IFS(AK2324="1",CONCATENATE(C2324,"Regional"),AK2324="2",CONCATENATE(C2324,"Sectional"),AK2324="3",CONCATENATE(C2324,COUNTIF($C$1:C2324,C2324)))</f>
        <v>Laura Nowotny5</v>
      </c>
      <c r="E2324" s="66">
        <v>45162.270833333336</v>
      </c>
      <c r="F2324" t="s">
        <v>2371</v>
      </c>
      <c r="G2324" s="46">
        <v>61</v>
      </c>
      <c r="H2324" s="46">
        <v>99</v>
      </c>
      <c r="I2324" s="46">
        <v>21</v>
      </c>
      <c r="J2324" t="s">
        <v>632</v>
      </c>
      <c r="K2324" t="s">
        <v>90</v>
      </c>
      <c r="L2324" s="46">
        <v>5155</v>
      </c>
      <c r="M2324" s="46">
        <v>72</v>
      </c>
      <c r="N2324" s="46">
        <v>70.2</v>
      </c>
      <c r="O2324" s="46">
        <v>117</v>
      </c>
      <c r="P2324" s="46">
        <f t="shared" si="263"/>
        <v>2</v>
      </c>
      <c r="R2324" s="67" t="s">
        <v>1258</v>
      </c>
      <c r="S2324" s="67">
        <f>COUNTIF(Y$2:$Y$100,R2324)</f>
        <v>0</v>
      </c>
      <c r="V2324" s="67">
        <f t="shared" si="264"/>
        <v>0</v>
      </c>
      <c r="X2324"/>
      <c r="Y2324" s="67" t="str">
        <f t="shared" si="261"/>
        <v xml:space="preserve"> </v>
      </c>
      <c r="AB2324" t="s">
        <v>90</v>
      </c>
      <c r="AC2324" s="46">
        <v>5155</v>
      </c>
      <c r="AD2324" s="46">
        <v>72</v>
      </c>
      <c r="AE2324" s="46">
        <v>70.2</v>
      </c>
      <c r="AF2324" s="46">
        <v>117</v>
      </c>
      <c r="AH2324" s="70" t="str">
        <f t="shared" si="265"/>
        <v/>
      </c>
      <c r="AI2324" s="70" t="str">
        <f t="shared" si="266"/>
        <v/>
      </c>
      <c r="AJ2324" s="70" t="str">
        <f t="shared" si="267"/>
        <v>X</v>
      </c>
      <c r="AK2324" s="70" t="str" cm="1">
        <f t="array" ref="AK2324">_xlfn.IFS(AH2324&lt;&gt;"","1",AI2324&lt;&gt;"","2",AJ2324&lt;&gt;"","3")</f>
        <v>3</v>
      </c>
    </row>
    <row r="2325" spans="1:37" x14ac:dyDescent="0.25">
      <c r="A2325" t="s">
        <v>1799</v>
      </c>
      <c r="B2325" t="s">
        <v>891</v>
      </c>
      <c r="C2325" s="67" t="str">
        <f t="shared" si="262"/>
        <v>Brynn Sikich</v>
      </c>
      <c r="D2325" s="71" t="str" cm="1">
        <f t="array" ref="D2325">_xlfn.IFS(AK2325="1",CONCATENATE(C2325,"Regional"),AK2325="2",CONCATENATE(C2325,"Sectional"),AK2325="3",CONCATENATE(C2325,COUNTIF($C$1:C2325,C2325)))</f>
        <v>Brynn Sikich2</v>
      </c>
      <c r="E2325" s="66">
        <v>45162.270833333336</v>
      </c>
      <c r="F2325" t="s">
        <v>2371</v>
      </c>
      <c r="G2325" s="46">
        <v>61</v>
      </c>
      <c r="H2325" s="46">
        <v>100</v>
      </c>
      <c r="I2325" s="46">
        <v>25</v>
      </c>
      <c r="J2325" t="s">
        <v>632</v>
      </c>
      <c r="K2325" t="s">
        <v>90</v>
      </c>
      <c r="L2325" s="46">
        <v>5155</v>
      </c>
      <c r="M2325" s="46">
        <v>72</v>
      </c>
      <c r="N2325" s="46">
        <v>70.2</v>
      </c>
      <c r="O2325" s="46">
        <v>117</v>
      </c>
      <c r="P2325" s="46">
        <f t="shared" si="263"/>
        <v>2</v>
      </c>
      <c r="R2325" s="67" t="s">
        <v>2803</v>
      </c>
      <c r="S2325" s="67">
        <f>COUNTIF(Y$2:$Y$100,R2325)</f>
        <v>0</v>
      </c>
      <c r="V2325" s="67">
        <f t="shared" si="264"/>
        <v>0</v>
      </c>
      <c r="X2325"/>
      <c r="Y2325" s="67" t="str">
        <f t="shared" si="261"/>
        <v xml:space="preserve"> </v>
      </c>
      <c r="AB2325" t="s">
        <v>90</v>
      </c>
      <c r="AC2325" s="46">
        <v>5155</v>
      </c>
      <c r="AD2325" s="46">
        <v>72</v>
      </c>
      <c r="AE2325" s="46">
        <v>70.2</v>
      </c>
      <c r="AF2325" s="46">
        <v>117</v>
      </c>
      <c r="AH2325" s="70" t="str">
        <f t="shared" si="265"/>
        <v/>
      </c>
      <c r="AI2325" s="70" t="str">
        <f t="shared" si="266"/>
        <v/>
      </c>
      <c r="AJ2325" s="70" t="str">
        <f t="shared" si="267"/>
        <v>X</v>
      </c>
      <c r="AK2325" s="70" t="str" cm="1">
        <f t="array" ref="AK2325">_xlfn.IFS(AH2325&lt;&gt;"","1",AI2325&lt;&gt;"","2",AJ2325&lt;&gt;"","3")</f>
        <v>3</v>
      </c>
    </row>
    <row r="2326" spans="1:37" x14ac:dyDescent="0.25">
      <c r="A2326" t="s">
        <v>1815</v>
      </c>
      <c r="B2326" t="s">
        <v>414</v>
      </c>
      <c r="C2326" s="67" t="str">
        <f t="shared" si="262"/>
        <v>Megan Bouplon</v>
      </c>
      <c r="D2326" s="71" t="str" cm="1">
        <f t="array" ref="D2326">_xlfn.IFS(AK2326="1",CONCATENATE(C2326,"Regional"),AK2326="2",CONCATENATE(C2326,"Sectional"),AK2326="3",CONCATENATE(C2326,COUNTIF($C$1:C2326,C2326)))</f>
        <v>Megan Bouplon4</v>
      </c>
      <c r="E2326" s="66">
        <v>45162.270833333336</v>
      </c>
      <c r="F2326" t="s">
        <v>2371</v>
      </c>
      <c r="G2326" s="46">
        <v>61</v>
      </c>
      <c r="H2326" s="46">
        <v>100</v>
      </c>
      <c r="I2326" s="46">
        <v>25</v>
      </c>
      <c r="J2326" t="s">
        <v>632</v>
      </c>
      <c r="K2326" t="s">
        <v>90</v>
      </c>
      <c r="L2326" s="46">
        <v>5155</v>
      </c>
      <c r="M2326" s="46">
        <v>72</v>
      </c>
      <c r="N2326" s="46">
        <v>70.2</v>
      </c>
      <c r="O2326" s="46">
        <v>117</v>
      </c>
      <c r="P2326" s="46">
        <f t="shared" si="263"/>
        <v>2</v>
      </c>
      <c r="R2326" s="67" t="s">
        <v>2816</v>
      </c>
      <c r="S2326" s="67">
        <f>COUNTIF(Y$2:$Y$100,R2326)</f>
        <v>0</v>
      </c>
      <c r="V2326" s="67">
        <f t="shared" si="264"/>
        <v>0</v>
      </c>
      <c r="X2326"/>
      <c r="Y2326" s="67" t="str">
        <f t="shared" si="261"/>
        <v xml:space="preserve"> </v>
      </c>
      <c r="AB2326" t="s">
        <v>90</v>
      </c>
      <c r="AC2326" s="46">
        <v>5155</v>
      </c>
      <c r="AD2326" s="46">
        <v>72</v>
      </c>
      <c r="AE2326" s="46">
        <v>70.2</v>
      </c>
      <c r="AF2326" s="46">
        <v>117</v>
      </c>
      <c r="AH2326" s="70" t="str">
        <f t="shared" si="265"/>
        <v/>
      </c>
      <c r="AI2326" s="70" t="str">
        <f t="shared" si="266"/>
        <v/>
      </c>
      <c r="AJ2326" s="70" t="str">
        <f t="shared" si="267"/>
        <v>X</v>
      </c>
      <c r="AK2326" s="70" t="str" cm="1">
        <f t="array" ref="AK2326">_xlfn.IFS(AH2326&lt;&gt;"","1",AI2326&lt;&gt;"","2",AJ2326&lt;&gt;"","3")</f>
        <v>3</v>
      </c>
    </row>
    <row r="2327" spans="1:37" x14ac:dyDescent="0.25">
      <c r="A2327" t="s">
        <v>382</v>
      </c>
      <c r="B2327" t="s">
        <v>431</v>
      </c>
      <c r="C2327" s="67" t="str">
        <f t="shared" si="262"/>
        <v>Paige Wilcox</v>
      </c>
      <c r="D2327" s="71" t="str" cm="1">
        <f t="array" ref="D2327">_xlfn.IFS(AK2327="1",CONCATENATE(C2327,"Regional"),AK2327="2",CONCATENATE(C2327,"Sectional"),AK2327="3",CONCATENATE(C2327,COUNTIF($C$1:C2327,C2327)))</f>
        <v>Paige Wilcox1</v>
      </c>
      <c r="E2327" s="66">
        <v>45162.270833333336</v>
      </c>
      <c r="F2327" t="s">
        <v>2371</v>
      </c>
      <c r="G2327" s="46">
        <v>61</v>
      </c>
      <c r="H2327" s="46">
        <v>101</v>
      </c>
      <c r="I2327" s="46">
        <v>27</v>
      </c>
      <c r="J2327" t="s">
        <v>632</v>
      </c>
      <c r="K2327" t="s">
        <v>90</v>
      </c>
      <c r="L2327" s="46">
        <v>5155</v>
      </c>
      <c r="M2327" s="46">
        <v>72</v>
      </c>
      <c r="N2327" s="46">
        <v>70.2</v>
      </c>
      <c r="O2327" s="46">
        <v>117</v>
      </c>
      <c r="P2327" s="46">
        <f t="shared" si="263"/>
        <v>2</v>
      </c>
      <c r="R2327" s="67" t="s">
        <v>2842</v>
      </c>
      <c r="S2327" s="67">
        <f>COUNTIF(Y$2:$Y$100,R2327)</f>
        <v>0</v>
      </c>
      <c r="V2327" s="67">
        <f t="shared" si="264"/>
        <v>0</v>
      </c>
      <c r="X2327"/>
      <c r="Y2327" s="67" t="str">
        <f t="shared" si="261"/>
        <v xml:space="preserve"> </v>
      </c>
      <c r="AB2327" t="s">
        <v>90</v>
      </c>
      <c r="AC2327" s="46">
        <v>5155</v>
      </c>
      <c r="AD2327" s="46">
        <v>72</v>
      </c>
      <c r="AE2327" s="46">
        <v>70.2</v>
      </c>
      <c r="AF2327" s="46">
        <v>117</v>
      </c>
      <c r="AH2327" s="70" t="str">
        <f t="shared" si="265"/>
        <v/>
      </c>
      <c r="AI2327" s="70" t="str">
        <f t="shared" si="266"/>
        <v/>
      </c>
      <c r="AJ2327" s="70" t="str">
        <f t="shared" si="267"/>
        <v>X</v>
      </c>
      <c r="AK2327" s="70" t="str" cm="1">
        <f t="array" ref="AK2327">_xlfn.IFS(AH2327&lt;&gt;"","1",AI2327&lt;&gt;"","2",AJ2327&lt;&gt;"","3")</f>
        <v>3</v>
      </c>
    </row>
    <row r="2328" spans="1:37" x14ac:dyDescent="0.25">
      <c r="A2328" t="s">
        <v>1837</v>
      </c>
      <c r="B2328" t="s">
        <v>1838</v>
      </c>
      <c r="C2328" s="67" t="str">
        <f t="shared" si="262"/>
        <v>Eva LaRowe</v>
      </c>
      <c r="D2328" s="71" t="str" cm="1">
        <f t="array" ref="D2328">_xlfn.IFS(AK2328="1",CONCATENATE(C2328,"Regional"),AK2328="2",CONCATENATE(C2328,"Sectional"),AK2328="3",CONCATENATE(C2328,COUNTIF($C$1:C2328,C2328)))</f>
        <v>Eva LaRowe3</v>
      </c>
      <c r="E2328" s="66">
        <v>45162.270833333336</v>
      </c>
      <c r="F2328" t="s">
        <v>2371</v>
      </c>
      <c r="G2328" s="46">
        <v>61</v>
      </c>
      <c r="H2328" s="46">
        <v>102</v>
      </c>
      <c r="I2328" s="46">
        <v>28</v>
      </c>
      <c r="J2328" t="s">
        <v>632</v>
      </c>
      <c r="K2328" t="s">
        <v>90</v>
      </c>
      <c r="L2328" s="46">
        <v>5155</v>
      </c>
      <c r="M2328" s="46">
        <v>72</v>
      </c>
      <c r="N2328" s="46">
        <v>70.2</v>
      </c>
      <c r="O2328" s="46">
        <v>117</v>
      </c>
      <c r="P2328" s="46">
        <f t="shared" si="263"/>
        <v>2</v>
      </c>
      <c r="R2328" s="67" t="s">
        <v>2843</v>
      </c>
      <c r="S2328" s="67">
        <f>COUNTIF(Y$2:$Y$100,R2328)</f>
        <v>0</v>
      </c>
      <c r="V2328" s="67">
        <f t="shared" si="264"/>
        <v>0</v>
      </c>
      <c r="X2328"/>
      <c r="Y2328" s="67" t="str">
        <f t="shared" si="261"/>
        <v xml:space="preserve"> </v>
      </c>
      <c r="AB2328" t="s">
        <v>90</v>
      </c>
      <c r="AC2328" s="46">
        <v>5155</v>
      </c>
      <c r="AD2328" s="46">
        <v>72</v>
      </c>
      <c r="AE2328" s="46">
        <v>70.2</v>
      </c>
      <c r="AF2328" s="46">
        <v>117</v>
      </c>
      <c r="AH2328" s="70" t="str">
        <f t="shared" si="265"/>
        <v/>
      </c>
      <c r="AI2328" s="70" t="str">
        <f t="shared" si="266"/>
        <v/>
      </c>
      <c r="AJ2328" s="70" t="str">
        <f t="shared" si="267"/>
        <v>X</v>
      </c>
      <c r="AK2328" s="70" t="str" cm="1">
        <f t="array" ref="AK2328">_xlfn.IFS(AH2328&lt;&gt;"","1",AI2328&lt;&gt;"","2",AJ2328&lt;&gt;"","3")</f>
        <v>3</v>
      </c>
    </row>
    <row r="2329" spans="1:37" x14ac:dyDescent="0.25">
      <c r="A2329" t="s">
        <v>843</v>
      </c>
      <c r="B2329" t="s">
        <v>434</v>
      </c>
      <c r="C2329" s="67" t="str">
        <f t="shared" si="262"/>
        <v>Ella Pernitzke</v>
      </c>
      <c r="D2329" s="71" t="str" cm="1">
        <f t="array" ref="D2329">_xlfn.IFS(AK2329="1",CONCATENATE(C2329,"Regional"),AK2329="2",CONCATENATE(C2329,"Sectional"),AK2329="3",CONCATENATE(C2329,COUNTIF($C$1:C2329,C2329)))</f>
        <v>Ella Pernitzke3</v>
      </c>
      <c r="E2329" s="66">
        <v>45162.270833333336</v>
      </c>
      <c r="F2329" t="s">
        <v>2371</v>
      </c>
      <c r="G2329" s="46">
        <v>61</v>
      </c>
      <c r="H2329" s="46">
        <v>102</v>
      </c>
      <c r="I2329" s="46">
        <v>28</v>
      </c>
      <c r="J2329" t="s">
        <v>632</v>
      </c>
      <c r="K2329" t="s">
        <v>90</v>
      </c>
      <c r="L2329" s="46">
        <v>5155</v>
      </c>
      <c r="M2329" s="46">
        <v>72</v>
      </c>
      <c r="N2329" s="46">
        <v>70.2</v>
      </c>
      <c r="O2329" s="46">
        <v>117</v>
      </c>
      <c r="P2329" s="46">
        <f t="shared" si="263"/>
        <v>2</v>
      </c>
      <c r="R2329" s="67" t="s">
        <v>1391</v>
      </c>
      <c r="S2329" s="67">
        <f>COUNTIF(Y$2:$Y$100,R2329)</f>
        <v>0</v>
      </c>
      <c r="V2329" s="67">
        <f t="shared" si="264"/>
        <v>0</v>
      </c>
      <c r="X2329"/>
      <c r="Y2329" s="67" t="str">
        <f t="shared" si="261"/>
        <v xml:space="preserve"> </v>
      </c>
      <c r="AB2329" t="s">
        <v>90</v>
      </c>
      <c r="AC2329" s="46">
        <v>5155</v>
      </c>
      <c r="AD2329" s="46">
        <v>72</v>
      </c>
      <c r="AE2329" s="46">
        <v>70.2</v>
      </c>
      <c r="AF2329" s="46">
        <v>117</v>
      </c>
      <c r="AH2329" s="70" t="str">
        <f t="shared" si="265"/>
        <v/>
      </c>
      <c r="AI2329" s="70" t="str">
        <f t="shared" si="266"/>
        <v/>
      </c>
      <c r="AJ2329" s="70" t="str">
        <f t="shared" si="267"/>
        <v>X</v>
      </c>
      <c r="AK2329" s="70" t="str" cm="1">
        <f t="array" ref="AK2329">_xlfn.IFS(AH2329&lt;&gt;"","1",AI2329&lt;&gt;"","2",AJ2329&lt;&gt;"","3")</f>
        <v>3</v>
      </c>
    </row>
    <row r="2330" spans="1:37" x14ac:dyDescent="0.25">
      <c r="A2330" t="s">
        <v>1811</v>
      </c>
      <c r="B2330" t="s">
        <v>528</v>
      </c>
      <c r="C2330" s="67" t="str">
        <f t="shared" si="262"/>
        <v>Kate Wixom</v>
      </c>
      <c r="D2330" s="71" t="str" cm="1">
        <f t="array" ref="D2330">_xlfn.IFS(AK2330="1",CONCATENATE(C2330,"Regional"),AK2330="2",CONCATENATE(C2330,"Sectional"),AK2330="3",CONCATENATE(C2330,COUNTIF($C$1:C2330,C2330)))</f>
        <v>Kate Wixom2</v>
      </c>
      <c r="E2330" s="66">
        <v>45162.270833333336</v>
      </c>
      <c r="F2330" t="s">
        <v>2371</v>
      </c>
      <c r="G2330" s="46">
        <v>61</v>
      </c>
      <c r="H2330" s="46">
        <v>102</v>
      </c>
      <c r="I2330" s="46">
        <v>28</v>
      </c>
      <c r="J2330" t="s">
        <v>632</v>
      </c>
      <c r="K2330" t="s">
        <v>90</v>
      </c>
      <c r="L2330" s="46">
        <v>5155</v>
      </c>
      <c r="M2330" s="46">
        <v>72</v>
      </c>
      <c r="N2330" s="46">
        <v>70.2</v>
      </c>
      <c r="O2330" s="46">
        <v>117</v>
      </c>
      <c r="P2330" s="46">
        <f t="shared" si="263"/>
        <v>2</v>
      </c>
      <c r="R2330" s="67" t="s">
        <v>2813</v>
      </c>
      <c r="S2330" s="67">
        <f>COUNTIF(Y$2:$Y$100,R2330)</f>
        <v>0</v>
      </c>
      <c r="V2330" s="67">
        <f t="shared" si="264"/>
        <v>0</v>
      </c>
      <c r="X2330"/>
      <c r="Y2330" s="67" t="str">
        <f t="shared" si="261"/>
        <v xml:space="preserve"> </v>
      </c>
      <c r="AB2330" t="s">
        <v>90</v>
      </c>
      <c r="AC2330" s="46">
        <v>5155</v>
      </c>
      <c r="AD2330" s="46">
        <v>72</v>
      </c>
      <c r="AE2330" s="46">
        <v>70.2</v>
      </c>
      <c r="AF2330" s="46">
        <v>117</v>
      </c>
      <c r="AH2330" s="70" t="str">
        <f t="shared" si="265"/>
        <v/>
      </c>
      <c r="AI2330" s="70" t="str">
        <f t="shared" si="266"/>
        <v/>
      </c>
      <c r="AJ2330" s="70" t="str">
        <f t="shared" si="267"/>
        <v>X</v>
      </c>
      <c r="AK2330" s="70" t="str" cm="1">
        <f t="array" ref="AK2330">_xlfn.IFS(AH2330&lt;&gt;"","1",AI2330&lt;&gt;"","2",AJ2330&lt;&gt;"","3")</f>
        <v>3</v>
      </c>
    </row>
    <row r="2331" spans="1:37" x14ac:dyDescent="0.25">
      <c r="A2331" t="s">
        <v>1839</v>
      </c>
      <c r="B2331" t="s">
        <v>1840</v>
      </c>
      <c r="C2331" s="67" t="str">
        <f t="shared" si="262"/>
        <v>Anabelle Stravinski</v>
      </c>
      <c r="D2331" s="71" t="str" cm="1">
        <f t="array" ref="D2331">_xlfn.IFS(AK2331="1",CONCATENATE(C2331,"Regional"),AK2331="2",CONCATENATE(C2331,"Sectional"),AK2331="3",CONCATENATE(C2331,COUNTIF($C$1:C2331,C2331)))</f>
        <v>Anabelle Stravinski3</v>
      </c>
      <c r="E2331" s="66">
        <v>45162.270833333336</v>
      </c>
      <c r="F2331" t="s">
        <v>2371</v>
      </c>
      <c r="G2331" s="46">
        <v>61</v>
      </c>
      <c r="H2331" s="46">
        <v>103</v>
      </c>
      <c r="I2331" s="46">
        <v>31</v>
      </c>
      <c r="J2331" t="s">
        <v>632</v>
      </c>
      <c r="K2331" t="s">
        <v>90</v>
      </c>
      <c r="L2331" s="46">
        <v>5155</v>
      </c>
      <c r="M2331" s="46">
        <v>72</v>
      </c>
      <c r="N2331" s="46">
        <v>70.2</v>
      </c>
      <c r="O2331" s="46">
        <v>117</v>
      </c>
      <c r="P2331" s="46">
        <f t="shared" si="263"/>
        <v>2</v>
      </c>
      <c r="R2331" s="67" t="s">
        <v>2844</v>
      </c>
      <c r="S2331" s="67">
        <f>COUNTIF(Y$2:$Y$100,R2331)</f>
        <v>0</v>
      </c>
      <c r="V2331" s="67">
        <f t="shared" si="264"/>
        <v>0</v>
      </c>
      <c r="X2331"/>
      <c r="Y2331" s="67" t="str">
        <f t="shared" si="261"/>
        <v xml:space="preserve"> </v>
      </c>
      <c r="AB2331" t="s">
        <v>90</v>
      </c>
      <c r="AC2331" s="46">
        <v>5155</v>
      </c>
      <c r="AD2331" s="46">
        <v>72</v>
      </c>
      <c r="AE2331" s="46">
        <v>70.2</v>
      </c>
      <c r="AF2331" s="46">
        <v>117</v>
      </c>
      <c r="AH2331" s="70" t="str">
        <f t="shared" si="265"/>
        <v/>
      </c>
      <c r="AI2331" s="70" t="str">
        <f t="shared" si="266"/>
        <v/>
      </c>
      <c r="AJ2331" s="70" t="str">
        <f t="shared" si="267"/>
        <v>X</v>
      </c>
      <c r="AK2331" s="70" t="str" cm="1">
        <f t="array" ref="AK2331">_xlfn.IFS(AH2331&lt;&gt;"","1",AI2331&lt;&gt;"","2",AJ2331&lt;&gt;"","3")</f>
        <v>3</v>
      </c>
    </row>
    <row r="2332" spans="1:37" x14ac:dyDescent="0.25">
      <c r="A2332" t="s">
        <v>1841</v>
      </c>
      <c r="B2332" t="s">
        <v>1029</v>
      </c>
      <c r="C2332" s="67" t="str">
        <f t="shared" si="262"/>
        <v>Callie Enger</v>
      </c>
      <c r="D2332" s="71" t="str" cm="1">
        <f t="array" ref="D2332">_xlfn.IFS(AK2332="1",CONCATENATE(C2332,"Regional"),AK2332="2",CONCATENATE(C2332,"Sectional"),AK2332="3",CONCATENATE(C2332,COUNTIF($C$1:C2332,C2332)))</f>
        <v>Callie Enger1</v>
      </c>
      <c r="E2332" s="66">
        <v>45162.270833333336</v>
      </c>
      <c r="F2332" t="s">
        <v>2371</v>
      </c>
      <c r="G2332" s="46">
        <v>61</v>
      </c>
      <c r="H2332" s="46">
        <v>103</v>
      </c>
      <c r="I2332" s="46">
        <v>31</v>
      </c>
      <c r="J2332" t="s">
        <v>632</v>
      </c>
      <c r="K2332" t="s">
        <v>90</v>
      </c>
      <c r="L2332" s="46">
        <v>5155</v>
      </c>
      <c r="M2332" s="46">
        <v>72</v>
      </c>
      <c r="N2332" s="46">
        <v>70.2</v>
      </c>
      <c r="O2332" s="46">
        <v>117</v>
      </c>
      <c r="P2332" s="46">
        <f t="shared" si="263"/>
        <v>2</v>
      </c>
      <c r="R2332" s="67" t="s">
        <v>2845</v>
      </c>
      <c r="S2332" s="67">
        <f>COUNTIF(Y$2:$Y$100,R2332)</f>
        <v>0</v>
      </c>
      <c r="V2332" s="67">
        <f t="shared" si="264"/>
        <v>0</v>
      </c>
      <c r="X2332"/>
      <c r="Y2332" s="67" t="str">
        <f t="shared" si="261"/>
        <v xml:space="preserve"> </v>
      </c>
      <c r="AB2332" t="s">
        <v>90</v>
      </c>
      <c r="AC2332" s="46">
        <v>5155</v>
      </c>
      <c r="AD2332" s="46">
        <v>72</v>
      </c>
      <c r="AE2332" s="46">
        <v>70.2</v>
      </c>
      <c r="AF2332" s="46">
        <v>117</v>
      </c>
      <c r="AH2332" s="70" t="str">
        <f t="shared" si="265"/>
        <v/>
      </c>
      <c r="AI2332" s="70" t="str">
        <f t="shared" si="266"/>
        <v/>
      </c>
      <c r="AJ2332" s="70" t="str">
        <f t="shared" si="267"/>
        <v>X</v>
      </c>
      <c r="AK2332" s="70" t="str" cm="1">
        <f t="array" ref="AK2332">_xlfn.IFS(AH2332&lt;&gt;"","1",AI2332&lt;&gt;"","2",AJ2332&lt;&gt;"","3")</f>
        <v>3</v>
      </c>
    </row>
    <row r="2333" spans="1:37" x14ac:dyDescent="0.25">
      <c r="A2333" t="s">
        <v>1808</v>
      </c>
      <c r="B2333" t="s">
        <v>1809</v>
      </c>
      <c r="C2333" s="67" t="str">
        <f t="shared" si="262"/>
        <v>Kaydence Everts</v>
      </c>
      <c r="D2333" s="71" t="str" cm="1">
        <f t="array" ref="D2333">_xlfn.IFS(AK2333="1",CONCATENATE(C2333,"Regional"),AK2333="2",CONCATENATE(C2333,"Sectional"),AK2333="3",CONCATENATE(C2333,COUNTIF($C$1:C2333,C2333)))</f>
        <v>Kaydence Everts1</v>
      </c>
      <c r="E2333" s="66">
        <v>45162.270833333336</v>
      </c>
      <c r="F2333" t="s">
        <v>2371</v>
      </c>
      <c r="G2333" s="46">
        <v>61</v>
      </c>
      <c r="H2333" s="46">
        <v>103</v>
      </c>
      <c r="I2333" s="46">
        <v>31</v>
      </c>
      <c r="J2333" t="s">
        <v>632</v>
      </c>
      <c r="K2333" t="s">
        <v>90</v>
      </c>
      <c r="L2333" s="46">
        <v>5155</v>
      </c>
      <c r="M2333" s="46">
        <v>72</v>
      </c>
      <c r="N2333" s="46">
        <v>70.2</v>
      </c>
      <c r="O2333" s="46">
        <v>117</v>
      </c>
      <c r="P2333" s="46">
        <f t="shared" si="263"/>
        <v>2</v>
      </c>
      <c r="R2333" s="67" t="s">
        <v>2811</v>
      </c>
      <c r="S2333" s="67">
        <f>COUNTIF(Y$2:$Y$100,R2333)</f>
        <v>0</v>
      </c>
      <c r="V2333" s="67">
        <f t="shared" si="264"/>
        <v>0</v>
      </c>
      <c r="X2333"/>
      <c r="Y2333" s="67" t="str">
        <f t="shared" si="261"/>
        <v xml:space="preserve"> </v>
      </c>
      <c r="AB2333" t="s">
        <v>90</v>
      </c>
      <c r="AC2333" s="46">
        <v>5155</v>
      </c>
      <c r="AD2333" s="46">
        <v>72</v>
      </c>
      <c r="AE2333" s="46">
        <v>70.2</v>
      </c>
      <c r="AF2333" s="46">
        <v>117</v>
      </c>
      <c r="AH2333" s="70" t="str">
        <f t="shared" si="265"/>
        <v/>
      </c>
      <c r="AI2333" s="70" t="str">
        <f t="shared" si="266"/>
        <v/>
      </c>
      <c r="AJ2333" s="70" t="str">
        <f t="shared" si="267"/>
        <v>X</v>
      </c>
      <c r="AK2333" s="70" t="str" cm="1">
        <f t="array" ref="AK2333">_xlfn.IFS(AH2333&lt;&gt;"","1",AI2333&lt;&gt;"","2",AJ2333&lt;&gt;"","3")</f>
        <v>3</v>
      </c>
    </row>
    <row r="2334" spans="1:37" x14ac:dyDescent="0.25">
      <c r="A2334" t="s">
        <v>3391</v>
      </c>
      <c r="B2334" t="s">
        <v>452</v>
      </c>
      <c r="C2334" s="67" t="str">
        <f t="shared" si="262"/>
        <v>Sophia Provenzano</v>
      </c>
      <c r="D2334" s="71" t="str" cm="1">
        <f t="array" ref="D2334">_xlfn.IFS(AK2334="1",CONCATENATE(C2334,"Regional"),AK2334="2",CONCATENATE(C2334,"Sectional"),AK2334="3",CONCATENATE(C2334,COUNTIF($C$1:C2334,C2334)))</f>
        <v>Sophia Provenzano3</v>
      </c>
      <c r="E2334" s="66">
        <v>45162.270833333336</v>
      </c>
      <c r="F2334" t="s">
        <v>2371</v>
      </c>
      <c r="G2334" s="46">
        <v>61</v>
      </c>
      <c r="H2334" s="46">
        <v>104</v>
      </c>
      <c r="I2334" s="46">
        <v>34</v>
      </c>
      <c r="J2334" t="s">
        <v>632</v>
      </c>
      <c r="K2334" t="s">
        <v>90</v>
      </c>
      <c r="L2334" s="46">
        <v>5155</v>
      </c>
      <c r="M2334" s="46">
        <v>72</v>
      </c>
      <c r="N2334" s="46">
        <v>70.2</v>
      </c>
      <c r="O2334" s="46">
        <v>117</v>
      </c>
      <c r="P2334" s="46">
        <f t="shared" si="263"/>
        <v>2</v>
      </c>
      <c r="R2334" s="67" t="s">
        <v>3505</v>
      </c>
      <c r="S2334" s="67">
        <f>COUNTIF(Y$2:$Y$100,R2334)</f>
        <v>0</v>
      </c>
      <c r="V2334" s="67">
        <f t="shared" si="264"/>
        <v>0</v>
      </c>
      <c r="X2334"/>
      <c r="Y2334" s="67" t="str">
        <f t="shared" si="261"/>
        <v xml:space="preserve"> </v>
      </c>
      <c r="AB2334" t="s">
        <v>90</v>
      </c>
      <c r="AC2334" s="46">
        <v>5155</v>
      </c>
      <c r="AD2334" s="46">
        <v>72</v>
      </c>
      <c r="AE2334" s="46">
        <v>70.2</v>
      </c>
      <c r="AF2334" s="46">
        <v>117</v>
      </c>
      <c r="AH2334" s="70" t="str">
        <f t="shared" si="265"/>
        <v/>
      </c>
      <c r="AI2334" s="70" t="str">
        <f t="shared" si="266"/>
        <v/>
      </c>
      <c r="AJ2334" s="70" t="str">
        <f t="shared" si="267"/>
        <v>X</v>
      </c>
      <c r="AK2334" s="70" t="str" cm="1">
        <f t="array" ref="AK2334">_xlfn.IFS(AH2334&lt;&gt;"","1",AI2334&lt;&gt;"","2",AJ2334&lt;&gt;"","3")</f>
        <v>3</v>
      </c>
    </row>
    <row r="2335" spans="1:37" x14ac:dyDescent="0.25">
      <c r="A2335" t="s">
        <v>3433</v>
      </c>
      <c r="B2335" t="s">
        <v>2699</v>
      </c>
      <c r="C2335" s="67" t="str">
        <f t="shared" si="262"/>
        <v>callie shipshock</v>
      </c>
      <c r="D2335" s="71" t="str" cm="1">
        <f t="array" ref="D2335">_xlfn.IFS(AK2335="1",CONCATENATE(C2335,"Regional"),AK2335="2",CONCATENATE(C2335,"Sectional"),AK2335="3",CONCATENATE(C2335,COUNTIF($C$1:C2335,C2335)))</f>
        <v>callie shipshock1</v>
      </c>
      <c r="E2335" s="66">
        <v>45162.270833333336</v>
      </c>
      <c r="F2335" t="s">
        <v>2371</v>
      </c>
      <c r="G2335" s="46">
        <v>61</v>
      </c>
      <c r="H2335" s="46">
        <v>105</v>
      </c>
      <c r="I2335" s="46">
        <v>35</v>
      </c>
      <c r="J2335" t="s">
        <v>632</v>
      </c>
      <c r="K2335" t="s">
        <v>90</v>
      </c>
      <c r="L2335" s="46">
        <v>5155</v>
      </c>
      <c r="M2335" s="46">
        <v>72</v>
      </c>
      <c r="N2335" s="46">
        <v>70.2</v>
      </c>
      <c r="O2335" s="46">
        <v>117</v>
      </c>
      <c r="P2335" s="46">
        <f t="shared" si="263"/>
        <v>2</v>
      </c>
      <c r="R2335" s="67" t="s">
        <v>3629</v>
      </c>
      <c r="S2335" s="67">
        <f>COUNTIF(Y$2:$Y$100,R2335)</f>
        <v>0</v>
      </c>
      <c r="V2335" s="67">
        <f t="shared" si="264"/>
        <v>0</v>
      </c>
      <c r="X2335"/>
      <c r="Y2335" s="67" t="str">
        <f t="shared" si="261"/>
        <v xml:space="preserve"> </v>
      </c>
      <c r="AB2335" t="s">
        <v>90</v>
      </c>
      <c r="AC2335" s="46">
        <v>5155</v>
      </c>
      <c r="AD2335" s="46">
        <v>72</v>
      </c>
      <c r="AE2335" s="46">
        <v>70.2</v>
      </c>
      <c r="AF2335" s="46">
        <v>117</v>
      </c>
      <c r="AH2335" s="70" t="str">
        <f t="shared" si="265"/>
        <v/>
      </c>
      <c r="AI2335" s="70" t="str">
        <f t="shared" si="266"/>
        <v/>
      </c>
      <c r="AJ2335" s="70" t="str">
        <f t="shared" si="267"/>
        <v>X</v>
      </c>
      <c r="AK2335" s="70" t="str" cm="1">
        <f t="array" ref="AK2335">_xlfn.IFS(AH2335&lt;&gt;"","1",AI2335&lt;&gt;"","2",AJ2335&lt;&gt;"","3")</f>
        <v>3</v>
      </c>
    </row>
    <row r="2336" spans="1:37" x14ac:dyDescent="0.25">
      <c r="A2336" t="s">
        <v>1039</v>
      </c>
      <c r="B2336" t="s">
        <v>1710</v>
      </c>
      <c r="C2336" s="67" t="str">
        <f t="shared" si="262"/>
        <v>Ingrid Isenberg</v>
      </c>
      <c r="D2336" s="71" t="str" cm="1">
        <f t="array" ref="D2336">_xlfn.IFS(AK2336="1",CONCATENATE(C2336,"Regional"),AK2336="2",CONCATENATE(C2336,"Sectional"),AK2336="3",CONCATENATE(C2336,COUNTIF($C$1:C2336,C2336)))</f>
        <v>Ingrid Isenberg3</v>
      </c>
      <c r="E2336" s="66">
        <v>45162.270833333336</v>
      </c>
      <c r="F2336" t="s">
        <v>2371</v>
      </c>
      <c r="G2336" s="46">
        <v>61</v>
      </c>
      <c r="H2336" s="46">
        <v>106</v>
      </c>
      <c r="I2336" s="46">
        <v>36</v>
      </c>
      <c r="J2336" t="s">
        <v>632</v>
      </c>
      <c r="K2336" t="s">
        <v>90</v>
      </c>
      <c r="L2336" s="46">
        <v>5155</v>
      </c>
      <c r="M2336" s="46">
        <v>72</v>
      </c>
      <c r="N2336" s="46">
        <v>70.2</v>
      </c>
      <c r="O2336" s="46">
        <v>117</v>
      </c>
      <c r="P2336" s="46">
        <f t="shared" si="263"/>
        <v>2</v>
      </c>
      <c r="R2336" s="67" t="s">
        <v>2809</v>
      </c>
      <c r="S2336" s="67">
        <f>COUNTIF(Y$2:$Y$100,R2336)</f>
        <v>0</v>
      </c>
      <c r="V2336" s="67">
        <f t="shared" si="264"/>
        <v>0</v>
      </c>
      <c r="X2336"/>
      <c r="Y2336" s="67" t="str">
        <f t="shared" si="261"/>
        <v xml:space="preserve"> </v>
      </c>
      <c r="AB2336" t="s">
        <v>90</v>
      </c>
      <c r="AC2336" s="46">
        <v>5155</v>
      </c>
      <c r="AD2336" s="46">
        <v>72</v>
      </c>
      <c r="AE2336" s="46">
        <v>70.2</v>
      </c>
      <c r="AF2336" s="46">
        <v>117</v>
      </c>
      <c r="AH2336" s="70" t="str">
        <f t="shared" si="265"/>
        <v/>
      </c>
      <c r="AI2336" s="70" t="str">
        <f t="shared" si="266"/>
        <v/>
      </c>
      <c r="AJ2336" s="70" t="str">
        <f t="shared" si="267"/>
        <v>X</v>
      </c>
      <c r="AK2336" s="70" t="str" cm="1">
        <f t="array" ref="AK2336">_xlfn.IFS(AH2336&lt;&gt;"","1",AI2336&lt;&gt;"","2",AJ2336&lt;&gt;"","3")</f>
        <v>3</v>
      </c>
    </row>
    <row r="2337" spans="1:37" x14ac:dyDescent="0.25">
      <c r="A2337" t="s">
        <v>849</v>
      </c>
      <c r="B2337" t="s">
        <v>850</v>
      </c>
      <c r="C2337" s="67" t="str">
        <f t="shared" si="262"/>
        <v>Gianna Dedick</v>
      </c>
      <c r="D2337" s="71" t="str" cm="1">
        <f t="array" ref="D2337">_xlfn.IFS(AK2337="1",CONCATENATE(C2337,"Regional"),AK2337="2",CONCATENATE(C2337,"Sectional"),AK2337="3",CONCATENATE(C2337,COUNTIF($C$1:C2337,C2337)))</f>
        <v>Gianna Dedick3</v>
      </c>
      <c r="E2337" s="66">
        <v>45162.270833333336</v>
      </c>
      <c r="F2337" t="s">
        <v>2371</v>
      </c>
      <c r="G2337" s="46">
        <v>61</v>
      </c>
      <c r="H2337" s="46">
        <v>107</v>
      </c>
      <c r="I2337" s="46">
        <v>37</v>
      </c>
      <c r="J2337" t="s">
        <v>632</v>
      </c>
      <c r="K2337" t="s">
        <v>90</v>
      </c>
      <c r="L2337" s="46">
        <v>5155</v>
      </c>
      <c r="M2337" s="46">
        <v>72</v>
      </c>
      <c r="N2337" s="46">
        <v>70.2</v>
      </c>
      <c r="O2337" s="46">
        <v>117</v>
      </c>
      <c r="P2337" s="46">
        <f t="shared" si="263"/>
        <v>2</v>
      </c>
      <c r="R2337" s="67" t="s">
        <v>1395</v>
      </c>
      <c r="S2337" s="67">
        <f>COUNTIF(Y$2:$Y$100,R2337)</f>
        <v>0</v>
      </c>
      <c r="V2337" s="67">
        <f t="shared" si="264"/>
        <v>0</v>
      </c>
      <c r="X2337"/>
      <c r="Y2337" s="67" t="str">
        <f t="shared" si="261"/>
        <v xml:space="preserve"> </v>
      </c>
      <c r="AB2337" t="s">
        <v>90</v>
      </c>
      <c r="AC2337" s="46">
        <v>5155</v>
      </c>
      <c r="AD2337" s="46">
        <v>72</v>
      </c>
      <c r="AE2337" s="46">
        <v>70.2</v>
      </c>
      <c r="AF2337" s="46">
        <v>117</v>
      </c>
      <c r="AH2337" s="70" t="str">
        <f t="shared" si="265"/>
        <v/>
      </c>
      <c r="AI2337" s="70" t="str">
        <f t="shared" si="266"/>
        <v/>
      </c>
      <c r="AJ2337" s="70" t="str">
        <f t="shared" si="267"/>
        <v>X</v>
      </c>
      <c r="AK2337" s="70" t="str" cm="1">
        <f t="array" ref="AK2337">_xlfn.IFS(AH2337&lt;&gt;"","1",AI2337&lt;&gt;"","2",AJ2337&lt;&gt;"","3")</f>
        <v>3</v>
      </c>
    </row>
    <row r="2338" spans="1:37" x14ac:dyDescent="0.25">
      <c r="A2338" t="s">
        <v>1783</v>
      </c>
      <c r="B2338" t="s">
        <v>907</v>
      </c>
      <c r="C2338" s="67" t="str">
        <f t="shared" si="262"/>
        <v>Hailey Manske</v>
      </c>
      <c r="D2338" s="71" t="str" cm="1">
        <f t="array" ref="D2338">_xlfn.IFS(AK2338="1",CONCATENATE(C2338,"Regional"),AK2338="2",CONCATENATE(C2338,"Sectional"),AK2338="3",CONCATENATE(C2338,COUNTIF($C$1:C2338,C2338)))</f>
        <v>Hailey Manske3</v>
      </c>
      <c r="E2338" s="66">
        <v>45162.270833333336</v>
      </c>
      <c r="F2338" t="s">
        <v>2371</v>
      </c>
      <c r="G2338" s="46">
        <v>61</v>
      </c>
      <c r="H2338" s="46">
        <v>107</v>
      </c>
      <c r="I2338" s="46">
        <v>37</v>
      </c>
      <c r="J2338" t="s">
        <v>632</v>
      </c>
      <c r="K2338" t="s">
        <v>90</v>
      </c>
      <c r="L2338" s="46">
        <v>5155</v>
      </c>
      <c r="M2338" s="46">
        <v>72</v>
      </c>
      <c r="N2338" s="46">
        <v>70.2</v>
      </c>
      <c r="O2338" s="46">
        <v>117</v>
      </c>
      <c r="P2338" s="46">
        <f t="shared" si="263"/>
        <v>2</v>
      </c>
      <c r="R2338" s="67" t="s">
        <v>2789</v>
      </c>
      <c r="S2338" s="67">
        <f>COUNTIF(Y$2:$Y$100,R2338)</f>
        <v>0</v>
      </c>
      <c r="V2338" s="67">
        <f t="shared" si="264"/>
        <v>0</v>
      </c>
      <c r="X2338"/>
      <c r="Y2338" s="67" t="str">
        <f t="shared" si="261"/>
        <v xml:space="preserve"> </v>
      </c>
      <c r="AB2338" t="s">
        <v>90</v>
      </c>
      <c r="AC2338" s="46">
        <v>5155</v>
      </c>
      <c r="AD2338" s="46">
        <v>72</v>
      </c>
      <c r="AE2338" s="46">
        <v>70.2</v>
      </c>
      <c r="AF2338" s="46">
        <v>117</v>
      </c>
      <c r="AH2338" s="70" t="str">
        <f t="shared" si="265"/>
        <v/>
      </c>
      <c r="AI2338" s="70" t="str">
        <f t="shared" si="266"/>
        <v/>
      </c>
      <c r="AJ2338" s="70" t="str">
        <f t="shared" si="267"/>
        <v>X</v>
      </c>
      <c r="AK2338" s="70" t="str" cm="1">
        <f t="array" ref="AK2338">_xlfn.IFS(AH2338&lt;&gt;"","1",AI2338&lt;&gt;"","2",AJ2338&lt;&gt;"","3")</f>
        <v>3</v>
      </c>
    </row>
    <row r="2339" spans="1:37" x14ac:dyDescent="0.25">
      <c r="A2339" t="s">
        <v>1842</v>
      </c>
      <c r="B2339" t="s">
        <v>434</v>
      </c>
      <c r="C2339" s="67" t="str">
        <f t="shared" si="262"/>
        <v>Ella Turcott</v>
      </c>
      <c r="D2339" s="71" t="str" cm="1">
        <f t="array" ref="D2339">_xlfn.IFS(AK2339="1",CONCATENATE(C2339,"Regional"),AK2339="2",CONCATENATE(C2339,"Sectional"),AK2339="3",CONCATENATE(C2339,COUNTIF($C$1:C2339,C2339)))</f>
        <v>Ella Turcott1</v>
      </c>
      <c r="E2339" s="66">
        <v>45162.270833333336</v>
      </c>
      <c r="F2339" t="s">
        <v>2371</v>
      </c>
      <c r="G2339" s="46">
        <v>61</v>
      </c>
      <c r="H2339" s="46">
        <v>109</v>
      </c>
      <c r="I2339" s="46">
        <v>39</v>
      </c>
      <c r="J2339" t="s">
        <v>632</v>
      </c>
      <c r="K2339" t="s">
        <v>90</v>
      </c>
      <c r="L2339" s="46">
        <v>5155</v>
      </c>
      <c r="M2339" s="46">
        <v>72</v>
      </c>
      <c r="N2339" s="46">
        <v>70.2</v>
      </c>
      <c r="O2339" s="46">
        <v>117</v>
      </c>
      <c r="P2339" s="46">
        <f t="shared" si="263"/>
        <v>2</v>
      </c>
      <c r="R2339" s="67" t="s">
        <v>2846</v>
      </c>
      <c r="S2339" s="67">
        <f>COUNTIF(Y$2:$Y$100,R2339)</f>
        <v>0</v>
      </c>
      <c r="V2339" s="67">
        <f t="shared" si="264"/>
        <v>0</v>
      </c>
      <c r="X2339"/>
      <c r="Y2339" s="67" t="str">
        <f t="shared" si="261"/>
        <v xml:space="preserve"> </v>
      </c>
      <c r="AB2339" t="s">
        <v>90</v>
      </c>
      <c r="AC2339" s="46">
        <v>5155</v>
      </c>
      <c r="AD2339" s="46">
        <v>72</v>
      </c>
      <c r="AE2339" s="46">
        <v>70.2</v>
      </c>
      <c r="AF2339" s="46">
        <v>117</v>
      </c>
      <c r="AH2339" s="70" t="str">
        <f t="shared" si="265"/>
        <v/>
      </c>
      <c r="AI2339" s="70" t="str">
        <f t="shared" si="266"/>
        <v/>
      </c>
      <c r="AJ2339" s="70" t="str">
        <f t="shared" si="267"/>
        <v>X</v>
      </c>
      <c r="AK2339" s="70" t="str" cm="1">
        <f t="array" ref="AK2339">_xlfn.IFS(AH2339&lt;&gt;"","1",AI2339&lt;&gt;"","2",AJ2339&lt;&gt;"","3")</f>
        <v>3</v>
      </c>
    </row>
    <row r="2340" spans="1:37" x14ac:dyDescent="0.25">
      <c r="A2340" t="s">
        <v>531</v>
      </c>
      <c r="B2340" t="s">
        <v>434</v>
      </c>
      <c r="C2340" s="67" t="str">
        <f t="shared" si="262"/>
        <v>Ella Shea</v>
      </c>
      <c r="D2340" s="71" t="str" cm="1">
        <f t="array" ref="D2340">_xlfn.IFS(AK2340="1",CONCATENATE(C2340,"Regional"),AK2340="2",CONCATENATE(C2340,"Sectional"),AK2340="3",CONCATENATE(C2340,COUNTIF($C$1:C2340,C2340)))</f>
        <v>Ella Shea2</v>
      </c>
      <c r="E2340" s="66">
        <v>45162.270833333336</v>
      </c>
      <c r="F2340" t="s">
        <v>2371</v>
      </c>
      <c r="G2340" s="46">
        <v>61</v>
      </c>
      <c r="H2340" s="46">
        <v>109</v>
      </c>
      <c r="I2340" s="46">
        <v>39</v>
      </c>
      <c r="J2340" t="s">
        <v>632</v>
      </c>
      <c r="K2340" t="s">
        <v>90</v>
      </c>
      <c r="L2340" s="46">
        <v>5155</v>
      </c>
      <c r="M2340" s="46">
        <v>72</v>
      </c>
      <c r="N2340" s="46">
        <v>70.2</v>
      </c>
      <c r="O2340" s="46">
        <v>117</v>
      </c>
      <c r="P2340" s="46">
        <f t="shared" si="263"/>
        <v>2</v>
      </c>
      <c r="R2340" s="67" t="s">
        <v>1286</v>
      </c>
      <c r="S2340" s="67">
        <f>COUNTIF(Y$2:$Y$100,R2340)</f>
        <v>0</v>
      </c>
      <c r="V2340" s="67">
        <f t="shared" si="264"/>
        <v>0</v>
      </c>
      <c r="X2340"/>
      <c r="Y2340" s="67" t="str">
        <f t="shared" si="261"/>
        <v xml:space="preserve"> </v>
      </c>
      <c r="AB2340" t="s">
        <v>90</v>
      </c>
      <c r="AC2340" s="46">
        <v>5155</v>
      </c>
      <c r="AD2340" s="46">
        <v>72</v>
      </c>
      <c r="AE2340" s="46">
        <v>70.2</v>
      </c>
      <c r="AF2340" s="46">
        <v>117</v>
      </c>
      <c r="AH2340" s="70" t="str">
        <f t="shared" si="265"/>
        <v/>
      </c>
      <c r="AI2340" s="70" t="str">
        <f t="shared" si="266"/>
        <v/>
      </c>
      <c r="AJ2340" s="70" t="str">
        <f t="shared" si="267"/>
        <v>X</v>
      </c>
      <c r="AK2340" s="70" t="str" cm="1">
        <f t="array" ref="AK2340">_xlfn.IFS(AH2340&lt;&gt;"","1",AI2340&lt;&gt;"","2",AJ2340&lt;&gt;"","3")</f>
        <v>3</v>
      </c>
    </row>
    <row r="2341" spans="1:37" x14ac:dyDescent="0.25">
      <c r="A2341" t="s">
        <v>1843</v>
      </c>
      <c r="B2341" t="s">
        <v>1844</v>
      </c>
      <c r="C2341" s="67" t="str">
        <f t="shared" si="262"/>
        <v>annika lee</v>
      </c>
      <c r="D2341" s="71" t="str" cm="1">
        <f t="array" ref="D2341">_xlfn.IFS(AK2341="1",CONCATENATE(C2341,"Regional"),AK2341="2",CONCATENATE(C2341,"Sectional"),AK2341="3",CONCATENATE(C2341,COUNTIF($C$1:C2341,C2341)))</f>
        <v>annika lee1</v>
      </c>
      <c r="E2341" s="66">
        <v>45162.270833333336</v>
      </c>
      <c r="F2341" t="s">
        <v>2371</v>
      </c>
      <c r="G2341" s="46">
        <v>61</v>
      </c>
      <c r="H2341" s="46">
        <v>109</v>
      </c>
      <c r="I2341" s="46">
        <v>39</v>
      </c>
      <c r="J2341" t="s">
        <v>632</v>
      </c>
      <c r="K2341" t="s">
        <v>90</v>
      </c>
      <c r="L2341" s="46">
        <v>5155</v>
      </c>
      <c r="M2341" s="46">
        <v>72</v>
      </c>
      <c r="N2341" s="46">
        <v>70.2</v>
      </c>
      <c r="O2341" s="46">
        <v>117</v>
      </c>
      <c r="P2341" s="46">
        <f t="shared" si="263"/>
        <v>2</v>
      </c>
      <c r="R2341" s="67" t="s">
        <v>2847</v>
      </c>
      <c r="S2341" s="67">
        <f>COUNTIF(Y$2:$Y$100,R2341)</f>
        <v>0</v>
      </c>
      <c r="V2341" s="67">
        <f t="shared" si="264"/>
        <v>0</v>
      </c>
      <c r="X2341"/>
      <c r="Y2341" s="67" t="str">
        <f t="shared" si="261"/>
        <v xml:space="preserve"> </v>
      </c>
      <c r="AB2341" t="s">
        <v>90</v>
      </c>
      <c r="AC2341" s="46">
        <v>5155</v>
      </c>
      <c r="AD2341" s="46">
        <v>72</v>
      </c>
      <c r="AE2341" s="46">
        <v>70.2</v>
      </c>
      <c r="AF2341" s="46">
        <v>117</v>
      </c>
      <c r="AH2341" s="70" t="str">
        <f t="shared" si="265"/>
        <v/>
      </c>
      <c r="AI2341" s="70" t="str">
        <f t="shared" si="266"/>
        <v/>
      </c>
      <c r="AJ2341" s="70" t="str">
        <f t="shared" si="267"/>
        <v>X</v>
      </c>
      <c r="AK2341" s="70" t="str" cm="1">
        <f t="array" ref="AK2341">_xlfn.IFS(AH2341&lt;&gt;"","1",AI2341&lt;&gt;"","2",AJ2341&lt;&gt;"","3")</f>
        <v>3</v>
      </c>
    </row>
    <row r="2342" spans="1:37" x14ac:dyDescent="0.25">
      <c r="A2342" t="s">
        <v>1091</v>
      </c>
      <c r="B2342" t="s">
        <v>302</v>
      </c>
      <c r="C2342" s="67" t="str">
        <f t="shared" si="262"/>
        <v>Haley Swomia</v>
      </c>
      <c r="D2342" s="71" t="str" cm="1">
        <f t="array" ref="D2342">_xlfn.IFS(AK2342="1",CONCATENATE(C2342,"Regional"),AK2342="2",CONCATENATE(C2342,"Sectional"),AK2342="3",CONCATENATE(C2342,COUNTIF($C$1:C2342,C2342)))</f>
        <v>Haley Swomia1</v>
      </c>
      <c r="E2342" s="66">
        <v>45162.270833333336</v>
      </c>
      <c r="F2342" t="s">
        <v>2371</v>
      </c>
      <c r="G2342" s="46">
        <v>61</v>
      </c>
      <c r="H2342" s="46">
        <v>112</v>
      </c>
      <c r="I2342" s="46">
        <v>42</v>
      </c>
      <c r="J2342" t="s">
        <v>632</v>
      </c>
      <c r="K2342" t="s">
        <v>90</v>
      </c>
      <c r="L2342" s="46">
        <v>5155</v>
      </c>
      <c r="M2342" s="46">
        <v>72</v>
      </c>
      <c r="N2342" s="46">
        <v>70.2</v>
      </c>
      <c r="O2342" s="46">
        <v>117</v>
      </c>
      <c r="P2342" s="46">
        <f t="shared" si="263"/>
        <v>2</v>
      </c>
      <c r="R2342" s="67" t="s">
        <v>1569</v>
      </c>
      <c r="S2342" s="67">
        <f>COUNTIF(Y$2:$Y$100,R2342)</f>
        <v>0</v>
      </c>
      <c r="V2342" s="67">
        <f t="shared" si="264"/>
        <v>0</v>
      </c>
      <c r="X2342"/>
      <c r="Y2342" s="67" t="str">
        <f t="shared" si="261"/>
        <v xml:space="preserve"> </v>
      </c>
      <c r="AB2342" t="s">
        <v>90</v>
      </c>
      <c r="AC2342" s="46">
        <v>5155</v>
      </c>
      <c r="AD2342" s="46">
        <v>72</v>
      </c>
      <c r="AE2342" s="46">
        <v>70.2</v>
      </c>
      <c r="AF2342" s="46">
        <v>117</v>
      </c>
      <c r="AH2342" s="70" t="str">
        <f t="shared" si="265"/>
        <v/>
      </c>
      <c r="AI2342" s="70" t="str">
        <f t="shared" si="266"/>
        <v/>
      </c>
      <c r="AJ2342" s="70" t="str">
        <f t="shared" si="267"/>
        <v>X</v>
      </c>
      <c r="AK2342" s="70" t="str" cm="1">
        <f t="array" ref="AK2342">_xlfn.IFS(AH2342&lt;&gt;"","1",AI2342&lt;&gt;"","2",AJ2342&lt;&gt;"","3")</f>
        <v>3</v>
      </c>
    </row>
    <row r="2343" spans="1:37" x14ac:dyDescent="0.25">
      <c r="A2343" t="s">
        <v>378</v>
      </c>
      <c r="B2343" t="s">
        <v>876</v>
      </c>
      <c r="C2343" s="67" t="str">
        <f t="shared" si="262"/>
        <v>Jaelyn Welch</v>
      </c>
      <c r="D2343" s="71" t="str" cm="1">
        <f t="array" ref="D2343">_xlfn.IFS(AK2343="1",CONCATENATE(C2343,"Regional"),AK2343="2",CONCATENATE(C2343,"Sectional"),AK2343="3",CONCATENATE(C2343,COUNTIF($C$1:C2343,C2343)))</f>
        <v>Jaelyn Welch1</v>
      </c>
      <c r="E2343" s="66">
        <v>45162.270833333336</v>
      </c>
      <c r="F2343" t="s">
        <v>2371</v>
      </c>
      <c r="G2343" s="46">
        <v>61</v>
      </c>
      <c r="H2343" s="46">
        <v>112</v>
      </c>
      <c r="I2343" s="46">
        <v>42</v>
      </c>
      <c r="J2343" t="s">
        <v>632</v>
      </c>
      <c r="K2343" t="s">
        <v>90</v>
      </c>
      <c r="L2343" s="46">
        <v>5155</v>
      </c>
      <c r="M2343" s="46">
        <v>72</v>
      </c>
      <c r="N2343" s="46">
        <v>70.2</v>
      </c>
      <c r="O2343" s="46">
        <v>117</v>
      </c>
      <c r="P2343" s="46">
        <f t="shared" si="263"/>
        <v>2</v>
      </c>
      <c r="R2343" s="67" t="s">
        <v>2848</v>
      </c>
      <c r="S2343" s="67">
        <f>COUNTIF(Y$2:$Y$100,R2343)</f>
        <v>0</v>
      </c>
      <c r="V2343" s="67">
        <f t="shared" si="264"/>
        <v>0</v>
      </c>
      <c r="X2343"/>
      <c r="Y2343" s="67" t="str">
        <f t="shared" si="261"/>
        <v xml:space="preserve"> </v>
      </c>
      <c r="AB2343" t="s">
        <v>90</v>
      </c>
      <c r="AC2343" s="46">
        <v>5155</v>
      </c>
      <c r="AD2343" s="46">
        <v>72</v>
      </c>
      <c r="AE2343" s="46">
        <v>70.2</v>
      </c>
      <c r="AF2343" s="46">
        <v>117</v>
      </c>
      <c r="AH2343" s="70" t="str">
        <f t="shared" si="265"/>
        <v/>
      </c>
      <c r="AI2343" s="70" t="str">
        <f t="shared" si="266"/>
        <v/>
      </c>
      <c r="AJ2343" s="70" t="str">
        <f t="shared" si="267"/>
        <v>X</v>
      </c>
      <c r="AK2343" s="70" t="str" cm="1">
        <f t="array" ref="AK2343">_xlfn.IFS(AH2343&lt;&gt;"","1",AI2343&lt;&gt;"","2",AJ2343&lt;&gt;"","3")</f>
        <v>3</v>
      </c>
    </row>
    <row r="2344" spans="1:37" x14ac:dyDescent="0.25">
      <c r="A2344" t="s">
        <v>307</v>
      </c>
      <c r="B2344" t="s">
        <v>561</v>
      </c>
      <c r="C2344" s="67" t="str">
        <f t="shared" si="262"/>
        <v>Maddie May</v>
      </c>
      <c r="D2344" s="71" t="str" cm="1">
        <f t="array" ref="D2344">_xlfn.IFS(AK2344="1",CONCATENATE(C2344,"Regional"),AK2344="2",CONCATENATE(C2344,"Sectional"),AK2344="3",CONCATENATE(C2344,COUNTIF($C$1:C2344,C2344)))</f>
        <v>Maddie May1</v>
      </c>
      <c r="E2344" s="66">
        <v>45162.270833333336</v>
      </c>
      <c r="F2344" t="s">
        <v>2371</v>
      </c>
      <c r="G2344" s="46">
        <v>61</v>
      </c>
      <c r="H2344" s="46">
        <v>113</v>
      </c>
      <c r="I2344" s="46">
        <v>44</v>
      </c>
      <c r="J2344" t="s">
        <v>632</v>
      </c>
      <c r="K2344" t="s">
        <v>90</v>
      </c>
      <c r="L2344" s="46">
        <v>5155</v>
      </c>
      <c r="M2344" s="46">
        <v>72</v>
      </c>
      <c r="N2344" s="46">
        <v>70.2</v>
      </c>
      <c r="O2344" s="46">
        <v>117</v>
      </c>
      <c r="P2344" s="46">
        <f t="shared" si="263"/>
        <v>2</v>
      </c>
      <c r="R2344" s="67" t="s">
        <v>2849</v>
      </c>
      <c r="S2344" s="67">
        <f>COUNTIF(Y$2:$Y$100,R2344)</f>
        <v>0</v>
      </c>
      <c r="V2344" s="67">
        <f t="shared" si="264"/>
        <v>0</v>
      </c>
      <c r="X2344"/>
      <c r="Y2344" s="67" t="str">
        <f t="shared" si="261"/>
        <v xml:space="preserve"> </v>
      </c>
      <c r="AB2344" t="s">
        <v>90</v>
      </c>
      <c r="AC2344" s="46">
        <v>5155</v>
      </c>
      <c r="AD2344" s="46">
        <v>72</v>
      </c>
      <c r="AE2344" s="46">
        <v>70.2</v>
      </c>
      <c r="AF2344" s="46">
        <v>117</v>
      </c>
      <c r="AH2344" s="70" t="str">
        <f t="shared" si="265"/>
        <v/>
      </c>
      <c r="AI2344" s="70" t="str">
        <f t="shared" si="266"/>
        <v/>
      </c>
      <c r="AJ2344" s="70" t="str">
        <f t="shared" si="267"/>
        <v>X</v>
      </c>
      <c r="AK2344" s="70" t="str" cm="1">
        <f t="array" ref="AK2344">_xlfn.IFS(AH2344&lt;&gt;"","1",AI2344&lt;&gt;"","2",AJ2344&lt;&gt;"","3")</f>
        <v>3</v>
      </c>
    </row>
    <row r="2345" spans="1:37" x14ac:dyDescent="0.25">
      <c r="A2345" t="s">
        <v>674</v>
      </c>
      <c r="B2345" t="s">
        <v>675</v>
      </c>
      <c r="C2345" s="67" t="str">
        <f t="shared" si="262"/>
        <v>Ruby Koh</v>
      </c>
      <c r="D2345" s="71" t="str" cm="1">
        <f t="array" ref="D2345">_xlfn.IFS(AK2345="1",CONCATENATE(C2345,"Regional"),AK2345="2",CONCATENATE(C2345,"Sectional"),AK2345="3",CONCATENATE(C2345,COUNTIF($C$1:C2345,C2345)))</f>
        <v>Ruby Koh5</v>
      </c>
      <c r="E2345" s="66">
        <v>45162.270833333336</v>
      </c>
      <c r="F2345" t="s">
        <v>2371</v>
      </c>
      <c r="G2345" s="46">
        <v>61</v>
      </c>
      <c r="H2345" s="46">
        <v>114</v>
      </c>
      <c r="I2345" s="46">
        <v>45</v>
      </c>
      <c r="J2345" t="s">
        <v>632</v>
      </c>
      <c r="K2345" t="s">
        <v>90</v>
      </c>
      <c r="L2345" s="46">
        <v>5155</v>
      </c>
      <c r="M2345" s="46">
        <v>72</v>
      </c>
      <c r="N2345" s="46">
        <v>70.2</v>
      </c>
      <c r="O2345" s="46">
        <v>117</v>
      </c>
      <c r="P2345" s="46">
        <f t="shared" si="263"/>
        <v>2</v>
      </c>
      <c r="R2345" s="67" t="s">
        <v>1289</v>
      </c>
      <c r="S2345" s="67">
        <f>COUNTIF(Y$2:$Y$100,R2345)</f>
        <v>0</v>
      </c>
      <c r="V2345" s="67">
        <f t="shared" si="264"/>
        <v>0</v>
      </c>
      <c r="X2345"/>
      <c r="Y2345" s="67" t="str">
        <f t="shared" si="261"/>
        <v xml:space="preserve"> </v>
      </c>
      <c r="AB2345" t="s">
        <v>90</v>
      </c>
      <c r="AC2345" s="46">
        <v>5155</v>
      </c>
      <c r="AD2345" s="46">
        <v>72</v>
      </c>
      <c r="AE2345" s="46">
        <v>70.2</v>
      </c>
      <c r="AF2345" s="46">
        <v>117</v>
      </c>
      <c r="AH2345" s="70" t="str">
        <f t="shared" si="265"/>
        <v/>
      </c>
      <c r="AI2345" s="70" t="str">
        <f t="shared" si="266"/>
        <v/>
      </c>
      <c r="AJ2345" s="70" t="str">
        <f t="shared" si="267"/>
        <v>X</v>
      </c>
      <c r="AK2345" s="70" t="str" cm="1">
        <f t="array" ref="AK2345">_xlfn.IFS(AH2345&lt;&gt;"","1",AI2345&lt;&gt;"","2",AJ2345&lt;&gt;"","3")</f>
        <v>3</v>
      </c>
    </row>
    <row r="2346" spans="1:37" x14ac:dyDescent="0.25">
      <c r="A2346" t="s">
        <v>325</v>
      </c>
      <c r="B2346" t="s">
        <v>353</v>
      </c>
      <c r="C2346" s="67" t="str">
        <f t="shared" si="262"/>
        <v>Olivia Norton</v>
      </c>
      <c r="D2346" s="71" t="str" cm="1">
        <f t="array" ref="D2346">_xlfn.IFS(AK2346="1",CONCATENATE(C2346,"Regional"),AK2346="2",CONCATENATE(C2346,"Sectional"),AK2346="3",CONCATENATE(C2346,COUNTIF($C$1:C2346,C2346)))</f>
        <v>Olivia Norton3</v>
      </c>
      <c r="E2346" s="66">
        <v>45162.270833333336</v>
      </c>
      <c r="F2346" t="s">
        <v>2371</v>
      </c>
      <c r="G2346" s="46">
        <v>61</v>
      </c>
      <c r="H2346" s="46">
        <v>118</v>
      </c>
      <c r="I2346" s="46">
        <v>46</v>
      </c>
      <c r="J2346" t="s">
        <v>632</v>
      </c>
      <c r="K2346" t="s">
        <v>90</v>
      </c>
      <c r="L2346" s="46">
        <v>5155</v>
      </c>
      <c r="M2346" s="46">
        <v>72</v>
      </c>
      <c r="N2346" s="46">
        <v>70.2</v>
      </c>
      <c r="O2346" s="46">
        <v>117</v>
      </c>
      <c r="P2346" s="46">
        <f t="shared" si="263"/>
        <v>2</v>
      </c>
      <c r="R2346" s="67" t="s">
        <v>2850</v>
      </c>
      <c r="S2346" s="67">
        <f>COUNTIF(Y$2:$Y$100,R2346)</f>
        <v>0</v>
      </c>
      <c r="V2346" s="67">
        <f t="shared" si="264"/>
        <v>0</v>
      </c>
      <c r="X2346"/>
      <c r="Y2346" s="67" t="str">
        <f t="shared" si="261"/>
        <v xml:space="preserve"> </v>
      </c>
      <c r="AB2346" t="s">
        <v>90</v>
      </c>
      <c r="AC2346" s="46">
        <v>5155</v>
      </c>
      <c r="AD2346" s="46">
        <v>72</v>
      </c>
      <c r="AE2346" s="46">
        <v>70.2</v>
      </c>
      <c r="AF2346" s="46">
        <v>117</v>
      </c>
      <c r="AH2346" s="70" t="str">
        <f t="shared" si="265"/>
        <v/>
      </c>
      <c r="AI2346" s="70" t="str">
        <f t="shared" si="266"/>
        <v/>
      </c>
      <c r="AJ2346" s="70" t="str">
        <f t="shared" si="267"/>
        <v>X</v>
      </c>
      <c r="AK2346" s="70" t="str" cm="1">
        <f t="array" ref="AK2346">_xlfn.IFS(AH2346&lt;&gt;"","1",AI2346&lt;&gt;"","2",AJ2346&lt;&gt;"","3")</f>
        <v>3</v>
      </c>
    </row>
    <row r="2347" spans="1:37" x14ac:dyDescent="0.25">
      <c r="A2347" t="s">
        <v>309</v>
      </c>
      <c r="B2347" t="s">
        <v>773</v>
      </c>
      <c r="C2347" s="67" t="str">
        <f t="shared" si="262"/>
        <v>Ashley Meyer</v>
      </c>
      <c r="D2347" s="71" t="str" cm="1">
        <f t="array" ref="D2347">_xlfn.IFS(AK2347="1",CONCATENATE(C2347,"Regional"),AK2347="2",CONCATENATE(C2347,"Sectional"),AK2347="3",CONCATENATE(C2347,COUNTIF($C$1:C2347,C2347)))</f>
        <v>Ashley Meyer2</v>
      </c>
      <c r="E2347" s="66">
        <v>45162.270833333336</v>
      </c>
      <c r="F2347" t="s">
        <v>2371</v>
      </c>
      <c r="G2347" s="46">
        <v>61</v>
      </c>
      <c r="H2347" s="46">
        <v>119</v>
      </c>
      <c r="I2347" s="46">
        <v>47</v>
      </c>
      <c r="J2347" t="s">
        <v>632</v>
      </c>
      <c r="K2347" t="s">
        <v>90</v>
      </c>
      <c r="L2347" s="46">
        <v>5155</v>
      </c>
      <c r="M2347" s="46">
        <v>72</v>
      </c>
      <c r="N2347" s="46">
        <v>70.2</v>
      </c>
      <c r="O2347" s="46">
        <v>117</v>
      </c>
      <c r="P2347" s="46">
        <f t="shared" si="263"/>
        <v>2</v>
      </c>
      <c r="R2347" s="67" t="s">
        <v>2851</v>
      </c>
      <c r="S2347" s="67">
        <f>COUNTIF(Y$2:$Y$100,R2347)</f>
        <v>0</v>
      </c>
      <c r="V2347" s="67">
        <f t="shared" si="264"/>
        <v>0</v>
      </c>
      <c r="X2347"/>
      <c r="Y2347" s="67" t="str">
        <f t="shared" si="261"/>
        <v xml:space="preserve"> </v>
      </c>
      <c r="AB2347" t="s">
        <v>90</v>
      </c>
      <c r="AC2347" s="46">
        <v>5155</v>
      </c>
      <c r="AD2347" s="46">
        <v>72</v>
      </c>
      <c r="AE2347" s="46">
        <v>70.2</v>
      </c>
      <c r="AF2347" s="46">
        <v>117</v>
      </c>
      <c r="AH2347" s="70" t="str">
        <f t="shared" si="265"/>
        <v/>
      </c>
      <c r="AI2347" s="70" t="str">
        <f t="shared" si="266"/>
        <v/>
      </c>
      <c r="AJ2347" s="70" t="str">
        <f t="shared" si="267"/>
        <v>X</v>
      </c>
      <c r="AK2347" s="70" t="str" cm="1">
        <f t="array" ref="AK2347">_xlfn.IFS(AH2347&lt;&gt;"","1",AI2347&lt;&gt;"","2",AJ2347&lt;&gt;"","3")</f>
        <v>3</v>
      </c>
    </row>
    <row r="2348" spans="1:37" x14ac:dyDescent="0.25">
      <c r="A2348" t="s">
        <v>1845</v>
      </c>
      <c r="B2348" t="s">
        <v>840</v>
      </c>
      <c r="C2348" s="67" t="str">
        <f t="shared" si="262"/>
        <v>Charlotte Rodenkirch</v>
      </c>
      <c r="D2348" s="71" t="str" cm="1">
        <f t="array" ref="D2348">_xlfn.IFS(AK2348="1",CONCATENATE(C2348,"Regional"),AK2348="2",CONCATENATE(C2348,"Sectional"),AK2348="3",CONCATENATE(C2348,COUNTIF($C$1:C2348,C2348)))</f>
        <v>Charlotte Rodenkirch3</v>
      </c>
      <c r="E2348" s="66">
        <v>45162.270833333336</v>
      </c>
      <c r="F2348" t="s">
        <v>2371</v>
      </c>
      <c r="G2348" s="46">
        <v>61</v>
      </c>
      <c r="H2348" s="46">
        <v>120</v>
      </c>
      <c r="I2348" s="46">
        <v>48</v>
      </c>
      <c r="J2348" t="s">
        <v>632</v>
      </c>
      <c r="K2348" t="s">
        <v>90</v>
      </c>
      <c r="L2348" s="46">
        <v>5155</v>
      </c>
      <c r="M2348" s="46">
        <v>72</v>
      </c>
      <c r="N2348" s="46">
        <v>70.2</v>
      </c>
      <c r="O2348" s="46">
        <v>117</v>
      </c>
      <c r="P2348" s="46">
        <f t="shared" si="263"/>
        <v>2</v>
      </c>
      <c r="R2348" s="67" t="s">
        <v>2852</v>
      </c>
      <c r="S2348" s="67">
        <f>COUNTIF(Y$2:$Y$100,R2348)</f>
        <v>0</v>
      </c>
      <c r="V2348" s="67">
        <f t="shared" si="264"/>
        <v>0</v>
      </c>
      <c r="X2348"/>
      <c r="Y2348" s="67" t="str">
        <f t="shared" si="261"/>
        <v xml:space="preserve"> </v>
      </c>
      <c r="AB2348" t="s">
        <v>90</v>
      </c>
      <c r="AC2348" s="46">
        <v>5155</v>
      </c>
      <c r="AD2348" s="46">
        <v>72</v>
      </c>
      <c r="AE2348" s="46">
        <v>70.2</v>
      </c>
      <c r="AF2348" s="46">
        <v>117</v>
      </c>
      <c r="AH2348" s="70" t="str">
        <f t="shared" si="265"/>
        <v/>
      </c>
      <c r="AI2348" s="70" t="str">
        <f t="shared" si="266"/>
        <v/>
      </c>
      <c r="AJ2348" s="70" t="str">
        <f t="shared" si="267"/>
        <v>X</v>
      </c>
      <c r="AK2348" s="70" t="str" cm="1">
        <f t="array" ref="AK2348">_xlfn.IFS(AH2348&lt;&gt;"","1",AI2348&lt;&gt;"","2",AJ2348&lt;&gt;"","3")</f>
        <v>3</v>
      </c>
    </row>
    <row r="2349" spans="1:37" x14ac:dyDescent="0.25">
      <c r="A2349" t="s">
        <v>1846</v>
      </c>
      <c r="B2349" t="s">
        <v>2701</v>
      </c>
      <c r="C2349" s="67" t="str">
        <f t="shared" si="262"/>
        <v>Elyse Snortum</v>
      </c>
      <c r="D2349" s="71" t="str" cm="1">
        <f t="array" ref="D2349">_xlfn.IFS(AK2349="1",CONCATENATE(C2349,"Regional"),AK2349="2",CONCATENATE(C2349,"Sectional"),AK2349="3",CONCATENATE(C2349,COUNTIF($C$1:C2349,C2349)))</f>
        <v>Elyse Snortum1</v>
      </c>
      <c r="E2349" s="66">
        <v>45162.270833333336</v>
      </c>
      <c r="F2349" t="s">
        <v>2371</v>
      </c>
      <c r="G2349" s="46">
        <v>61</v>
      </c>
      <c r="H2349" s="46">
        <v>121</v>
      </c>
      <c r="I2349" s="46">
        <v>49</v>
      </c>
      <c r="J2349" t="s">
        <v>632</v>
      </c>
      <c r="K2349" t="s">
        <v>90</v>
      </c>
      <c r="L2349" s="46">
        <v>5155</v>
      </c>
      <c r="M2349" s="46">
        <v>72</v>
      </c>
      <c r="N2349" s="46">
        <v>70.2</v>
      </c>
      <c r="O2349" s="46">
        <v>117</v>
      </c>
      <c r="P2349" s="46">
        <f t="shared" si="263"/>
        <v>2</v>
      </c>
      <c r="R2349" s="67" t="s">
        <v>2853</v>
      </c>
      <c r="S2349" s="67">
        <f>COUNTIF(Y$2:$Y$100,R2349)</f>
        <v>0</v>
      </c>
      <c r="V2349" s="67">
        <f t="shared" si="264"/>
        <v>0</v>
      </c>
      <c r="X2349"/>
      <c r="Y2349" s="67" t="str">
        <f t="shared" si="261"/>
        <v xml:space="preserve"> </v>
      </c>
      <c r="AB2349" t="s">
        <v>90</v>
      </c>
      <c r="AC2349" s="46">
        <v>5155</v>
      </c>
      <c r="AD2349" s="46">
        <v>72</v>
      </c>
      <c r="AE2349" s="46">
        <v>70.2</v>
      </c>
      <c r="AF2349" s="46">
        <v>117</v>
      </c>
      <c r="AH2349" s="70" t="str">
        <f t="shared" si="265"/>
        <v/>
      </c>
      <c r="AI2349" s="70" t="str">
        <f t="shared" si="266"/>
        <v/>
      </c>
      <c r="AJ2349" s="70" t="str">
        <f t="shared" si="267"/>
        <v>X</v>
      </c>
      <c r="AK2349" s="70" t="str" cm="1">
        <f t="array" ref="AK2349">_xlfn.IFS(AH2349&lt;&gt;"","1",AI2349&lt;&gt;"","2",AJ2349&lt;&gt;"","3")</f>
        <v>3</v>
      </c>
    </row>
    <row r="2350" spans="1:37" x14ac:dyDescent="0.25">
      <c r="A2350" t="s">
        <v>3428</v>
      </c>
      <c r="B2350" t="s">
        <v>528</v>
      </c>
      <c r="C2350" s="67" t="str">
        <f t="shared" si="262"/>
        <v>Kate Lange</v>
      </c>
      <c r="D2350" s="71" t="str" cm="1">
        <f t="array" ref="D2350">_xlfn.IFS(AK2350="1",CONCATENATE(C2350,"Regional"),AK2350="2",CONCATENATE(C2350,"Sectional"),AK2350="3",CONCATENATE(C2350,COUNTIF($C$1:C2350,C2350)))</f>
        <v>Kate Lange2</v>
      </c>
      <c r="E2350" s="66">
        <v>45162.270833333336</v>
      </c>
      <c r="F2350" t="s">
        <v>2371</v>
      </c>
      <c r="G2350" s="46">
        <v>61</v>
      </c>
      <c r="H2350" s="46">
        <v>121</v>
      </c>
      <c r="I2350" s="46">
        <v>49</v>
      </c>
      <c r="J2350" t="s">
        <v>632</v>
      </c>
      <c r="K2350" t="s">
        <v>90</v>
      </c>
      <c r="L2350" s="46">
        <v>5155</v>
      </c>
      <c r="M2350" s="46">
        <v>72</v>
      </c>
      <c r="N2350" s="46">
        <v>70.2</v>
      </c>
      <c r="O2350" s="46">
        <v>117</v>
      </c>
      <c r="P2350" s="46">
        <f t="shared" si="263"/>
        <v>2</v>
      </c>
      <c r="R2350" s="67" t="s">
        <v>3620</v>
      </c>
      <c r="S2350" s="67">
        <f>COUNTIF(Y$2:$Y$100,R2350)</f>
        <v>0</v>
      </c>
      <c r="V2350" s="67">
        <f t="shared" si="264"/>
        <v>0</v>
      </c>
      <c r="X2350"/>
      <c r="Y2350" s="67" t="str">
        <f t="shared" si="261"/>
        <v xml:space="preserve"> </v>
      </c>
      <c r="AB2350" t="s">
        <v>90</v>
      </c>
      <c r="AC2350" s="46">
        <v>5155</v>
      </c>
      <c r="AD2350" s="46">
        <v>72</v>
      </c>
      <c r="AE2350" s="46">
        <v>70.2</v>
      </c>
      <c r="AF2350" s="46">
        <v>117</v>
      </c>
      <c r="AH2350" s="70" t="str">
        <f t="shared" si="265"/>
        <v/>
      </c>
      <c r="AI2350" s="70" t="str">
        <f t="shared" si="266"/>
        <v/>
      </c>
      <c r="AJ2350" s="70" t="str">
        <f t="shared" si="267"/>
        <v>X</v>
      </c>
      <c r="AK2350" s="70" t="str" cm="1">
        <f t="array" ref="AK2350">_xlfn.IFS(AH2350&lt;&gt;"","1",AI2350&lt;&gt;"","2",AJ2350&lt;&gt;"","3")</f>
        <v>3</v>
      </c>
    </row>
    <row r="2351" spans="1:37" x14ac:dyDescent="0.25">
      <c r="A2351" t="s">
        <v>678</v>
      </c>
      <c r="B2351" t="s">
        <v>528</v>
      </c>
      <c r="C2351" s="67" t="str">
        <f t="shared" si="262"/>
        <v>Kate Rivest</v>
      </c>
      <c r="D2351" s="71" t="str" cm="1">
        <f t="array" ref="D2351">_xlfn.IFS(AK2351="1",CONCATENATE(C2351,"Regional"),AK2351="2",CONCATENATE(C2351,"Sectional"),AK2351="3",CONCATENATE(C2351,COUNTIF($C$1:C2351,C2351)))</f>
        <v>Kate Rivest1</v>
      </c>
      <c r="E2351" s="66">
        <v>45162.270833333336</v>
      </c>
      <c r="F2351" t="s">
        <v>2371</v>
      </c>
      <c r="G2351" s="46">
        <v>61</v>
      </c>
      <c r="H2351" s="46">
        <v>122</v>
      </c>
      <c r="I2351" s="46">
        <v>51</v>
      </c>
      <c r="J2351" t="s">
        <v>632</v>
      </c>
      <c r="K2351" t="s">
        <v>90</v>
      </c>
      <c r="L2351" s="46">
        <v>5155</v>
      </c>
      <c r="M2351" s="46">
        <v>72</v>
      </c>
      <c r="N2351" s="46">
        <v>70.2</v>
      </c>
      <c r="O2351" s="46">
        <v>117</v>
      </c>
      <c r="P2351" s="46">
        <f t="shared" si="263"/>
        <v>2</v>
      </c>
      <c r="R2351" s="67" t="s">
        <v>1290</v>
      </c>
      <c r="S2351" s="67">
        <f>COUNTIF(Y$2:$Y$100,R2351)</f>
        <v>0</v>
      </c>
      <c r="V2351" s="67">
        <f t="shared" si="264"/>
        <v>0</v>
      </c>
      <c r="X2351"/>
      <c r="Y2351" s="67" t="str">
        <f t="shared" si="261"/>
        <v xml:space="preserve"> </v>
      </c>
      <c r="AB2351" t="s">
        <v>90</v>
      </c>
      <c r="AC2351" s="46">
        <v>5155</v>
      </c>
      <c r="AD2351" s="46">
        <v>72</v>
      </c>
      <c r="AE2351" s="46">
        <v>70.2</v>
      </c>
      <c r="AF2351" s="46">
        <v>117</v>
      </c>
      <c r="AH2351" s="70" t="str">
        <f t="shared" si="265"/>
        <v/>
      </c>
      <c r="AI2351" s="70" t="str">
        <f t="shared" si="266"/>
        <v/>
      </c>
      <c r="AJ2351" s="70" t="str">
        <f t="shared" si="267"/>
        <v>X</v>
      </c>
      <c r="AK2351" s="70" t="str" cm="1">
        <f t="array" ref="AK2351">_xlfn.IFS(AH2351&lt;&gt;"","1",AI2351&lt;&gt;"","2",AJ2351&lt;&gt;"","3")</f>
        <v>3</v>
      </c>
    </row>
    <row r="2352" spans="1:37" x14ac:dyDescent="0.25">
      <c r="A2352" t="s">
        <v>916</v>
      </c>
      <c r="B2352" t="s">
        <v>499</v>
      </c>
      <c r="C2352" s="67" t="str">
        <f t="shared" si="262"/>
        <v>Macy Monte</v>
      </c>
      <c r="D2352" s="71" t="str" cm="1">
        <f t="array" ref="D2352">_xlfn.IFS(AK2352="1",CONCATENATE(C2352,"Regional"),AK2352="2",CONCATENATE(C2352,"Sectional"),AK2352="3",CONCATENATE(C2352,COUNTIF($C$1:C2352,C2352)))</f>
        <v>Macy Monte2</v>
      </c>
      <c r="E2352" s="66">
        <v>45162.270833333336</v>
      </c>
      <c r="F2352" t="s">
        <v>2371</v>
      </c>
      <c r="G2352" s="46">
        <v>61</v>
      </c>
      <c r="H2352" s="46">
        <v>123</v>
      </c>
      <c r="I2352" s="46">
        <v>52</v>
      </c>
      <c r="J2352" t="s">
        <v>632</v>
      </c>
      <c r="K2352" t="s">
        <v>90</v>
      </c>
      <c r="L2352" s="46">
        <v>5155</v>
      </c>
      <c r="M2352" s="46">
        <v>72</v>
      </c>
      <c r="N2352" s="46">
        <v>70.2</v>
      </c>
      <c r="O2352" s="46">
        <v>117</v>
      </c>
      <c r="P2352" s="46">
        <f t="shared" si="263"/>
        <v>2</v>
      </c>
      <c r="R2352" s="67" t="s">
        <v>2854</v>
      </c>
      <c r="S2352" s="67">
        <f>COUNTIF(Y$2:$Y$100,R2352)</f>
        <v>0</v>
      </c>
      <c r="V2352" s="67">
        <f t="shared" si="264"/>
        <v>0</v>
      </c>
      <c r="X2352"/>
      <c r="Y2352" s="67" t="str">
        <f t="shared" si="261"/>
        <v xml:space="preserve"> </v>
      </c>
      <c r="AB2352" t="s">
        <v>90</v>
      </c>
      <c r="AC2352" s="46">
        <v>5155</v>
      </c>
      <c r="AD2352" s="46">
        <v>72</v>
      </c>
      <c r="AE2352" s="46">
        <v>70.2</v>
      </c>
      <c r="AF2352" s="46">
        <v>117</v>
      </c>
      <c r="AH2352" s="70" t="str">
        <f t="shared" si="265"/>
        <v/>
      </c>
      <c r="AI2352" s="70" t="str">
        <f t="shared" si="266"/>
        <v/>
      </c>
      <c r="AJ2352" s="70" t="str">
        <f t="shared" si="267"/>
        <v>X</v>
      </c>
      <c r="AK2352" s="70" t="str" cm="1">
        <f t="array" ref="AK2352">_xlfn.IFS(AH2352&lt;&gt;"","1",AI2352&lt;&gt;"","2",AJ2352&lt;&gt;"","3")</f>
        <v>3</v>
      </c>
    </row>
    <row r="2353" spans="1:37" x14ac:dyDescent="0.25">
      <c r="A2353" t="s">
        <v>1847</v>
      </c>
      <c r="B2353" t="s">
        <v>1848</v>
      </c>
      <c r="C2353" s="67" t="str">
        <f t="shared" si="262"/>
        <v>Kira Jennings</v>
      </c>
      <c r="D2353" s="71" t="str" cm="1">
        <f t="array" ref="D2353">_xlfn.IFS(AK2353="1",CONCATENATE(C2353,"Regional"),AK2353="2",CONCATENATE(C2353,"Sectional"),AK2353="3",CONCATENATE(C2353,COUNTIF($C$1:C2353,C2353)))</f>
        <v>Kira Jennings2</v>
      </c>
      <c r="E2353" s="66">
        <v>45162.270833333336</v>
      </c>
      <c r="F2353" t="s">
        <v>2371</v>
      </c>
      <c r="G2353" s="46">
        <v>61</v>
      </c>
      <c r="H2353" s="46">
        <v>124</v>
      </c>
      <c r="I2353" s="46">
        <v>53</v>
      </c>
      <c r="J2353" t="s">
        <v>632</v>
      </c>
      <c r="K2353" t="s">
        <v>90</v>
      </c>
      <c r="L2353" s="46">
        <v>5155</v>
      </c>
      <c r="M2353" s="46">
        <v>72</v>
      </c>
      <c r="N2353" s="46">
        <v>70.2</v>
      </c>
      <c r="O2353" s="46">
        <v>117</v>
      </c>
      <c r="P2353" s="46">
        <f t="shared" si="263"/>
        <v>2</v>
      </c>
      <c r="R2353" s="67" t="s">
        <v>2855</v>
      </c>
      <c r="S2353" s="67">
        <f>COUNTIF(Y$2:$Y$100,R2353)</f>
        <v>0</v>
      </c>
      <c r="V2353" s="67">
        <f t="shared" si="264"/>
        <v>0</v>
      </c>
      <c r="X2353"/>
      <c r="Y2353" s="67" t="str">
        <f t="shared" si="261"/>
        <v xml:space="preserve"> </v>
      </c>
      <c r="AB2353" t="s">
        <v>90</v>
      </c>
      <c r="AC2353" s="46">
        <v>5155</v>
      </c>
      <c r="AD2353" s="46">
        <v>72</v>
      </c>
      <c r="AE2353" s="46">
        <v>70.2</v>
      </c>
      <c r="AF2353" s="46">
        <v>117</v>
      </c>
      <c r="AH2353" s="70" t="str">
        <f t="shared" si="265"/>
        <v/>
      </c>
      <c r="AI2353" s="70" t="str">
        <f t="shared" si="266"/>
        <v/>
      </c>
      <c r="AJ2353" s="70" t="str">
        <f t="shared" si="267"/>
        <v>X</v>
      </c>
      <c r="AK2353" s="70" t="str" cm="1">
        <f t="array" ref="AK2353">_xlfn.IFS(AH2353&lt;&gt;"","1",AI2353&lt;&gt;"","2",AJ2353&lt;&gt;"","3")</f>
        <v>3</v>
      </c>
    </row>
    <row r="2354" spans="1:37" x14ac:dyDescent="0.25">
      <c r="A2354" t="s">
        <v>3402</v>
      </c>
      <c r="B2354" t="s">
        <v>187</v>
      </c>
      <c r="C2354" s="67" t="str">
        <f t="shared" si="262"/>
        <v>Ava Jablonski</v>
      </c>
      <c r="D2354" s="71" t="str" cm="1">
        <f t="array" ref="D2354">_xlfn.IFS(AK2354="1",CONCATENATE(C2354,"Regional"),AK2354="2",CONCATENATE(C2354,"Sectional"),AK2354="3",CONCATENATE(C2354,COUNTIF($C$1:C2354,C2354)))</f>
        <v>Ava Jablonski2</v>
      </c>
      <c r="E2354" s="66">
        <v>45162.270833333336</v>
      </c>
      <c r="F2354" t="s">
        <v>2371</v>
      </c>
      <c r="G2354" s="46">
        <v>61</v>
      </c>
      <c r="H2354" s="46">
        <v>127</v>
      </c>
      <c r="I2354" s="46">
        <v>54</v>
      </c>
      <c r="J2354" t="s">
        <v>632</v>
      </c>
      <c r="K2354" t="s">
        <v>90</v>
      </c>
      <c r="L2354" s="46">
        <v>5155</v>
      </c>
      <c r="M2354" s="46">
        <v>72</v>
      </c>
      <c r="N2354" s="46">
        <v>70.2</v>
      </c>
      <c r="O2354" s="46">
        <v>117</v>
      </c>
      <c r="P2354" s="46">
        <f t="shared" si="263"/>
        <v>2</v>
      </c>
      <c r="R2354" s="67" t="s">
        <v>3543</v>
      </c>
      <c r="S2354" s="67">
        <f>COUNTIF(Y$2:$Y$100,R2354)</f>
        <v>0</v>
      </c>
      <c r="V2354" s="67">
        <f t="shared" si="264"/>
        <v>0</v>
      </c>
      <c r="X2354"/>
      <c r="Y2354" s="67" t="str">
        <f t="shared" si="261"/>
        <v xml:space="preserve"> </v>
      </c>
      <c r="AB2354" t="s">
        <v>90</v>
      </c>
      <c r="AC2354" s="46">
        <v>5155</v>
      </c>
      <c r="AD2354" s="46">
        <v>72</v>
      </c>
      <c r="AE2354" s="46">
        <v>70.2</v>
      </c>
      <c r="AF2354" s="46">
        <v>117</v>
      </c>
      <c r="AH2354" s="70" t="str">
        <f t="shared" si="265"/>
        <v/>
      </c>
      <c r="AI2354" s="70" t="str">
        <f t="shared" si="266"/>
        <v/>
      </c>
      <c r="AJ2354" s="70" t="str">
        <f t="shared" si="267"/>
        <v>X</v>
      </c>
      <c r="AK2354" s="70" t="str" cm="1">
        <f t="array" ref="AK2354">_xlfn.IFS(AH2354&lt;&gt;"","1",AI2354&lt;&gt;"","2",AJ2354&lt;&gt;"","3")</f>
        <v>3</v>
      </c>
    </row>
    <row r="2355" spans="1:37" x14ac:dyDescent="0.25">
      <c r="A2355" t="s">
        <v>1849</v>
      </c>
      <c r="B2355" t="s">
        <v>362</v>
      </c>
      <c r="C2355" s="67" t="str">
        <f t="shared" si="262"/>
        <v>Emma Timlin</v>
      </c>
      <c r="D2355" s="71" t="str" cm="1">
        <f t="array" ref="D2355">_xlfn.IFS(AK2355="1",CONCATENATE(C2355,"Regional"),AK2355="2",CONCATENATE(C2355,"Sectional"),AK2355="3",CONCATENATE(C2355,COUNTIF($C$1:C2355,C2355)))</f>
        <v>Emma Timlin2</v>
      </c>
      <c r="E2355" s="66">
        <v>45162.270833333336</v>
      </c>
      <c r="F2355" t="s">
        <v>2371</v>
      </c>
      <c r="G2355" s="46">
        <v>61</v>
      </c>
      <c r="H2355" s="46">
        <v>127</v>
      </c>
      <c r="I2355" s="46">
        <v>54</v>
      </c>
      <c r="J2355" t="s">
        <v>632</v>
      </c>
      <c r="K2355" t="s">
        <v>90</v>
      </c>
      <c r="L2355" s="46">
        <v>5155</v>
      </c>
      <c r="M2355" s="46">
        <v>72</v>
      </c>
      <c r="N2355" s="46">
        <v>70.2</v>
      </c>
      <c r="O2355" s="46">
        <v>117</v>
      </c>
      <c r="P2355" s="46">
        <f t="shared" si="263"/>
        <v>2</v>
      </c>
      <c r="R2355" s="67" t="s">
        <v>2856</v>
      </c>
      <c r="S2355" s="67">
        <f>COUNTIF(Y$2:$Y$100,R2355)</f>
        <v>0</v>
      </c>
      <c r="V2355" s="67">
        <f t="shared" si="264"/>
        <v>0</v>
      </c>
      <c r="X2355"/>
      <c r="Y2355" s="67" t="str">
        <f t="shared" si="261"/>
        <v xml:space="preserve"> </v>
      </c>
      <c r="AB2355" t="s">
        <v>90</v>
      </c>
      <c r="AC2355" s="46">
        <v>5155</v>
      </c>
      <c r="AD2355" s="46">
        <v>72</v>
      </c>
      <c r="AE2355" s="46">
        <v>70.2</v>
      </c>
      <c r="AF2355" s="46">
        <v>117</v>
      </c>
      <c r="AH2355" s="70" t="str">
        <f t="shared" si="265"/>
        <v/>
      </c>
      <c r="AI2355" s="70" t="str">
        <f t="shared" si="266"/>
        <v/>
      </c>
      <c r="AJ2355" s="70" t="str">
        <f t="shared" si="267"/>
        <v>X</v>
      </c>
      <c r="AK2355" s="70" t="str" cm="1">
        <f t="array" ref="AK2355">_xlfn.IFS(AH2355&lt;&gt;"","1",AI2355&lt;&gt;"","2",AJ2355&lt;&gt;"","3")</f>
        <v>3</v>
      </c>
    </row>
    <row r="2356" spans="1:37" x14ac:dyDescent="0.25">
      <c r="A2356" t="s">
        <v>338</v>
      </c>
      <c r="B2356" t="s">
        <v>582</v>
      </c>
      <c r="C2356" s="67" t="str">
        <f t="shared" si="262"/>
        <v>Katelyn Rau</v>
      </c>
      <c r="D2356" s="71" t="str" cm="1">
        <f t="array" ref="D2356">_xlfn.IFS(AK2356="1",CONCATENATE(C2356,"Regional"),AK2356="2",CONCATENATE(C2356,"Sectional"),AK2356="3",CONCATENATE(C2356,COUNTIF($C$1:C2356,C2356)))</f>
        <v>Katelyn Rau3</v>
      </c>
      <c r="E2356" s="66">
        <v>45162.270833333336</v>
      </c>
      <c r="F2356" t="s">
        <v>2371</v>
      </c>
      <c r="G2356" s="46">
        <v>61</v>
      </c>
      <c r="H2356" s="46">
        <v>130</v>
      </c>
      <c r="I2356" s="46">
        <v>56</v>
      </c>
      <c r="J2356" t="s">
        <v>632</v>
      </c>
      <c r="K2356" t="s">
        <v>90</v>
      </c>
      <c r="L2356" s="46">
        <v>5155</v>
      </c>
      <c r="M2356" s="46">
        <v>72</v>
      </c>
      <c r="N2356" s="46">
        <v>70.2</v>
      </c>
      <c r="O2356" s="46">
        <v>117</v>
      </c>
      <c r="P2356" s="46">
        <f t="shared" si="263"/>
        <v>2</v>
      </c>
      <c r="R2356" s="67" t="s">
        <v>2857</v>
      </c>
      <c r="S2356" s="67">
        <f>COUNTIF(Y$2:$Y$100,R2356)</f>
        <v>0</v>
      </c>
      <c r="V2356" s="67">
        <f t="shared" si="264"/>
        <v>0</v>
      </c>
      <c r="X2356"/>
      <c r="Y2356" s="67" t="str">
        <f t="shared" si="261"/>
        <v xml:space="preserve"> </v>
      </c>
      <c r="AB2356" t="s">
        <v>90</v>
      </c>
      <c r="AC2356" s="46">
        <v>5155</v>
      </c>
      <c r="AD2356" s="46">
        <v>72</v>
      </c>
      <c r="AE2356" s="46">
        <v>70.2</v>
      </c>
      <c r="AF2356" s="46">
        <v>117</v>
      </c>
      <c r="AH2356" s="70" t="str">
        <f t="shared" si="265"/>
        <v/>
      </c>
      <c r="AI2356" s="70" t="str">
        <f t="shared" si="266"/>
        <v/>
      </c>
      <c r="AJ2356" s="70" t="str">
        <f t="shared" si="267"/>
        <v>X</v>
      </c>
      <c r="AK2356" s="70" t="str" cm="1">
        <f t="array" ref="AK2356">_xlfn.IFS(AH2356&lt;&gt;"","1",AI2356&lt;&gt;"","2",AJ2356&lt;&gt;"","3")</f>
        <v>3</v>
      </c>
    </row>
    <row r="2357" spans="1:37" x14ac:dyDescent="0.25">
      <c r="A2357" t="s">
        <v>1850</v>
      </c>
      <c r="B2357" t="s">
        <v>434</v>
      </c>
      <c r="C2357" s="67" t="str">
        <f t="shared" si="262"/>
        <v>Ella Koth</v>
      </c>
      <c r="D2357" s="71" t="str" cm="1">
        <f t="array" ref="D2357">_xlfn.IFS(AK2357="1",CONCATENATE(C2357,"Regional"),AK2357="2",CONCATENATE(C2357,"Sectional"),AK2357="3",CONCATENATE(C2357,COUNTIF($C$1:C2357,C2357)))</f>
        <v>Ella Koth1</v>
      </c>
      <c r="E2357" s="66">
        <v>45162.270833333336</v>
      </c>
      <c r="F2357" t="s">
        <v>2371</v>
      </c>
      <c r="G2357" s="46">
        <v>61</v>
      </c>
      <c r="H2357" s="46">
        <v>134</v>
      </c>
      <c r="I2357" s="46">
        <v>57</v>
      </c>
      <c r="J2357" t="s">
        <v>632</v>
      </c>
      <c r="K2357" t="s">
        <v>90</v>
      </c>
      <c r="L2357" s="46">
        <v>5155</v>
      </c>
      <c r="M2357" s="46">
        <v>72</v>
      </c>
      <c r="N2357" s="46">
        <v>70.2</v>
      </c>
      <c r="O2357" s="46">
        <v>117</v>
      </c>
      <c r="P2357" s="46">
        <f t="shared" si="263"/>
        <v>2</v>
      </c>
      <c r="R2357" s="67" t="s">
        <v>2858</v>
      </c>
      <c r="S2357" s="67">
        <f>COUNTIF(Y$2:$Y$100,R2357)</f>
        <v>0</v>
      </c>
      <c r="V2357" s="67">
        <f t="shared" si="264"/>
        <v>0</v>
      </c>
      <c r="X2357"/>
      <c r="Y2357" s="67" t="str">
        <f t="shared" si="261"/>
        <v xml:space="preserve"> </v>
      </c>
      <c r="AB2357" t="s">
        <v>90</v>
      </c>
      <c r="AC2357" s="46">
        <v>5155</v>
      </c>
      <c r="AD2357" s="46">
        <v>72</v>
      </c>
      <c r="AE2357" s="46">
        <v>70.2</v>
      </c>
      <c r="AF2357" s="46">
        <v>117</v>
      </c>
      <c r="AH2357" s="70" t="str">
        <f t="shared" si="265"/>
        <v/>
      </c>
      <c r="AI2357" s="70" t="str">
        <f t="shared" si="266"/>
        <v/>
      </c>
      <c r="AJ2357" s="70" t="str">
        <f t="shared" si="267"/>
        <v>X</v>
      </c>
      <c r="AK2357" s="70" t="str" cm="1">
        <f t="array" ref="AK2357">_xlfn.IFS(AH2357&lt;&gt;"","1",AI2357&lt;&gt;"","2",AJ2357&lt;&gt;"","3")</f>
        <v>3</v>
      </c>
    </row>
    <row r="2358" spans="1:37" x14ac:dyDescent="0.25">
      <c r="A2358" t="s">
        <v>3434</v>
      </c>
      <c r="B2358" t="s">
        <v>209</v>
      </c>
      <c r="C2358" s="67" t="str">
        <f t="shared" si="262"/>
        <v>Kaitlyn Baumbach</v>
      </c>
      <c r="D2358" s="71" t="str" cm="1">
        <f t="array" ref="D2358">_xlfn.IFS(AK2358="1",CONCATENATE(C2358,"Regional"),AK2358="2",CONCATENATE(C2358,"Sectional"),AK2358="3",CONCATENATE(C2358,COUNTIF($C$1:C2358,C2358)))</f>
        <v>Kaitlyn Baumbach1</v>
      </c>
      <c r="E2358" s="66">
        <v>45162.270833333336</v>
      </c>
      <c r="F2358" t="s">
        <v>2371</v>
      </c>
      <c r="G2358" s="46">
        <v>61</v>
      </c>
      <c r="H2358" s="46">
        <v>134</v>
      </c>
      <c r="I2358" s="46">
        <v>57</v>
      </c>
      <c r="J2358" t="s">
        <v>632</v>
      </c>
      <c r="K2358" t="s">
        <v>90</v>
      </c>
      <c r="L2358" s="46">
        <v>5155</v>
      </c>
      <c r="M2358" s="46">
        <v>72</v>
      </c>
      <c r="N2358" s="46">
        <v>70.2</v>
      </c>
      <c r="O2358" s="46">
        <v>117</v>
      </c>
      <c r="P2358" s="46">
        <f t="shared" si="263"/>
        <v>2</v>
      </c>
      <c r="R2358" s="67" t="s">
        <v>3630</v>
      </c>
      <c r="S2358" s="67">
        <f>COUNTIF(Y$2:$Y$100,R2358)</f>
        <v>0</v>
      </c>
      <c r="V2358" s="67">
        <f t="shared" si="264"/>
        <v>0</v>
      </c>
      <c r="X2358"/>
      <c r="Y2358" s="67" t="str">
        <f t="shared" si="261"/>
        <v xml:space="preserve"> </v>
      </c>
      <c r="AB2358" t="s">
        <v>90</v>
      </c>
      <c r="AC2358" s="46">
        <v>5155</v>
      </c>
      <c r="AD2358" s="46">
        <v>72</v>
      </c>
      <c r="AE2358" s="46">
        <v>70.2</v>
      </c>
      <c r="AF2358" s="46">
        <v>117</v>
      </c>
      <c r="AH2358" s="70" t="str">
        <f t="shared" si="265"/>
        <v/>
      </c>
      <c r="AI2358" s="70" t="str">
        <f t="shared" si="266"/>
        <v/>
      </c>
      <c r="AJ2358" s="70" t="str">
        <f t="shared" si="267"/>
        <v>X</v>
      </c>
      <c r="AK2358" s="70" t="str" cm="1">
        <f t="array" ref="AK2358">_xlfn.IFS(AH2358&lt;&gt;"","1",AI2358&lt;&gt;"","2",AJ2358&lt;&gt;"","3")</f>
        <v>3</v>
      </c>
    </row>
    <row r="2359" spans="1:37" x14ac:dyDescent="0.25">
      <c r="A2359" t="s">
        <v>263</v>
      </c>
      <c r="B2359" t="s">
        <v>926</v>
      </c>
      <c r="C2359" s="67" t="str">
        <f t="shared" si="262"/>
        <v>Brielle Harris</v>
      </c>
      <c r="D2359" s="71" t="str" cm="1">
        <f t="array" ref="D2359">_xlfn.IFS(AK2359="1",CONCATENATE(C2359,"Regional"),AK2359="2",CONCATENATE(C2359,"Sectional"),AK2359="3",CONCATENATE(C2359,COUNTIF($C$1:C2359,C2359)))</f>
        <v>Brielle Harris2</v>
      </c>
      <c r="E2359" s="66">
        <v>45162.270833333336</v>
      </c>
      <c r="F2359" t="s">
        <v>2371</v>
      </c>
      <c r="G2359" s="46">
        <v>61</v>
      </c>
      <c r="H2359" s="46">
        <v>135</v>
      </c>
      <c r="I2359" s="46">
        <v>59</v>
      </c>
      <c r="J2359" t="s">
        <v>632</v>
      </c>
      <c r="K2359" t="s">
        <v>90</v>
      </c>
      <c r="L2359" s="46">
        <v>5155</v>
      </c>
      <c r="M2359" s="46">
        <v>72</v>
      </c>
      <c r="N2359" s="46">
        <v>70.2</v>
      </c>
      <c r="O2359" s="46">
        <v>117</v>
      </c>
      <c r="P2359" s="46">
        <f t="shared" si="263"/>
        <v>2</v>
      </c>
      <c r="R2359" s="67" t="s">
        <v>2859</v>
      </c>
      <c r="S2359" s="67">
        <f>COUNTIF(Y$2:$Y$100,R2359)</f>
        <v>0</v>
      </c>
      <c r="V2359" s="67">
        <f t="shared" si="264"/>
        <v>0</v>
      </c>
      <c r="X2359"/>
      <c r="Y2359" s="67" t="str">
        <f t="shared" ref="Y2359:Y2422" si="268">CONCATENATE(W2359," ",X2359)</f>
        <v xml:space="preserve"> </v>
      </c>
      <c r="AB2359" t="s">
        <v>90</v>
      </c>
      <c r="AC2359" s="46">
        <v>5155</v>
      </c>
      <c r="AD2359" s="46">
        <v>72</v>
      </c>
      <c r="AE2359" s="46">
        <v>70.2</v>
      </c>
      <c r="AF2359" s="46">
        <v>117</v>
      </c>
      <c r="AH2359" s="70" t="str">
        <f t="shared" si="265"/>
        <v/>
      </c>
      <c r="AI2359" s="70" t="str">
        <f t="shared" si="266"/>
        <v/>
      </c>
      <c r="AJ2359" s="70" t="str">
        <f t="shared" si="267"/>
        <v>X</v>
      </c>
      <c r="AK2359" s="70" t="str" cm="1">
        <f t="array" ref="AK2359">_xlfn.IFS(AH2359&lt;&gt;"","1",AI2359&lt;&gt;"","2",AJ2359&lt;&gt;"","3")</f>
        <v>3</v>
      </c>
    </row>
    <row r="2360" spans="1:37" x14ac:dyDescent="0.25">
      <c r="A2360" t="s">
        <v>351</v>
      </c>
      <c r="B2360" t="s">
        <v>648</v>
      </c>
      <c r="C2360" s="67" t="str">
        <f t="shared" si="262"/>
        <v>Claire Schmidt</v>
      </c>
      <c r="D2360" s="71" t="str" cm="1">
        <f t="array" ref="D2360">_xlfn.IFS(AK2360="1",CONCATENATE(C2360,"Regional"),AK2360="2",CONCATENATE(C2360,"Sectional"),AK2360="3",CONCATENATE(C2360,COUNTIF($C$1:C2360,C2360)))</f>
        <v>Claire Schmidt1</v>
      </c>
      <c r="E2360" s="66">
        <v>45162.270833333336</v>
      </c>
      <c r="F2360" t="s">
        <v>2371</v>
      </c>
      <c r="G2360" s="46">
        <v>61</v>
      </c>
      <c r="H2360" s="46">
        <v>143</v>
      </c>
      <c r="I2360" s="46">
        <v>60</v>
      </c>
      <c r="J2360" t="s">
        <v>632</v>
      </c>
      <c r="K2360" t="s">
        <v>90</v>
      </c>
      <c r="L2360" s="46">
        <v>5155</v>
      </c>
      <c r="M2360" s="46">
        <v>72</v>
      </c>
      <c r="N2360" s="46">
        <v>70.2</v>
      </c>
      <c r="O2360" s="46">
        <v>117</v>
      </c>
      <c r="P2360" s="46">
        <f t="shared" si="263"/>
        <v>2</v>
      </c>
      <c r="R2360" s="67" t="s">
        <v>2860</v>
      </c>
      <c r="S2360" s="67">
        <f>COUNTIF(Y$2:$Y$100,R2360)</f>
        <v>0</v>
      </c>
      <c r="V2360" s="67">
        <f t="shared" si="264"/>
        <v>0</v>
      </c>
      <c r="X2360"/>
      <c r="Y2360" s="67" t="str">
        <f t="shared" si="268"/>
        <v xml:space="preserve"> </v>
      </c>
      <c r="AB2360" t="s">
        <v>90</v>
      </c>
      <c r="AC2360" s="46">
        <v>5155</v>
      </c>
      <c r="AD2360" s="46">
        <v>72</v>
      </c>
      <c r="AE2360" s="46">
        <v>70.2</v>
      </c>
      <c r="AF2360" s="46">
        <v>117</v>
      </c>
      <c r="AH2360" s="70" t="str">
        <f t="shared" si="265"/>
        <v/>
      </c>
      <c r="AI2360" s="70" t="str">
        <f t="shared" si="266"/>
        <v/>
      </c>
      <c r="AJ2360" s="70" t="str">
        <f t="shared" si="267"/>
        <v>X</v>
      </c>
      <c r="AK2360" s="70" t="str" cm="1">
        <f t="array" ref="AK2360">_xlfn.IFS(AH2360&lt;&gt;"","1",AI2360&lt;&gt;"","2",AJ2360&lt;&gt;"","3")</f>
        <v>3</v>
      </c>
    </row>
    <row r="2361" spans="1:37" x14ac:dyDescent="0.25">
      <c r="A2361" t="s">
        <v>1909</v>
      </c>
      <c r="B2361" t="s">
        <v>313</v>
      </c>
      <c r="C2361" s="67" t="str">
        <f t="shared" si="262"/>
        <v>Avery Voeltz</v>
      </c>
      <c r="D2361" s="71" t="str" cm="1">
        <f t="array" ref="D2361">_xlfn.IFS(AK2361="1",CONCATENATE(C2361,"Regional"),AK2361="2",CONCATENATE(C2361,"Sectional"),AK2361="3",CONCATENATE(C2361,COUNTIF($C$1:C2361,C2361)))</f>
        <v>Avery Voeltz5</v>
      </c>
      <c r="E2361" s="66">
        <v>45162.333333333336</v>
      </c>
      <c r="F2361" t="s">
        <v>2542</v>
      </c>
      <c r="G2361" s="46">
        <v>49</v>
      </c>
      <c r="H2361" s="46">
        <v>83</v>
      </c>
      <c r="I2361" s="46">
        <v>1</v>
      </c>
      <c r="J2361" t="s">
        <v>2395</v>
      </c>
      <c r="K2361" t="s">
        <v>90</v>
      </c>
      <c r="L2361" s="46">
        <v>5156</v>
      </c>
      <c r="M2361" s="46">
        <v>72</v>
      </c>
      <c r="N2361" s="46">
        <v>69.8</v>
      </c>
      <c r="O2361" s="46">
        <v>117</v>
      </c>
      <c r="P2361" s="46">
        <f t="shared" si="263"/>
        <v>2</v>
      </c>
      <c r="R2361" s="67" t="s">
        <v>2924</v>
      </c>
      <c r="S2361" s="67">
        <f>COUNTIF(Y$2:$Y$100,R2361)</f>
        <v>0</v>
      </c>
      <c r="V2361" s="67">
        <f t="shared" si="264"/>
        <v>0</v>
      </c>
      <c r="X2361"/>
      <c r="Y2361" s="67" t="str">
        <f t="shared" si="268"/>
        <v xml:space="preserve"> </v>
      </c>
      <c r="AB2361" t="s">
        <v>90</v>
      </c>
      <c r="AC2361" s="46">
        <v>5156</v>
      </c>
      <c r="AD2361" s="46">
        <v>72</v>
      </c>
      <c r="AE2361" s="46">
        <v>69.8</v>
      </c>
      <c r="AF2361" s="46">
        <v>117</v>
      </c>
      <c r="AH2361" s="70" t="str">
        <f t="shared" si="265"/>
        <v/>
      </c>
      <c r="AI2361" s="70" t="str">
        <f t="shared" si="266"/>
        <v/>
      </c>
      <c r="AJ2361" s="70" t="str">
        <f t="shared" si="267"/>
        <v>X</v>
      </c>
      <c r="AK2361" s="70" t="str" cm="1">
        <f t="array" ref="AK2361">_xlfn.IFS(AH2361&lt;&gt;"","1",AI2361&lt;&gt;"","2",AJ2361&lt;&gt;"","3")</f>
        <v>3</v>
      </c>
    </row>
    <row r="2362" spans="1:37" x14ac:dyDescent="0.25">
      <c r="A2362" t="s">
        <v>1059</v>
      </c>
      <c r="B2362" t="s">
        <v>959</v>
      </c>
      <c r="C2362" s="67" t="str">
        <f t="shared" si="262"/>
        <v>Macey Reier</v>
      </c>
      <c r="D2362" s="71" t="str" cm="1">
        <f t="array" ref="D2362">_xlfn.IFS(AK2362="1",CONCATENATE(C2362,"Regional"),AK2362="2",CONCATENATE(C2362,"Sectional"),AK2362="3",CONCATENATE(C2362,COUNTIF($C$1:C2362,C2362)))</f>
        <v>Macey Reier4</v>
      </c>
      <c r="E2362" s="66">
        <v>45162.333333333336</v>
      </c>
      <c r="F2362" t="s">
        <v>2542</v>
      </c>
      <c r="G2362" s="46">
        <v>49</v>
      </c>
      <c r="H2362" s="46">
        <v>83</v>
      </c>
      <c r="I2362" s="46">
        <v>1</v>
      </c>
      <c r="J2362" t="s">
        <v>2395</v>
      </c>
      <c r="K2362" t="s">
        <v>90</v>
      </c>
      <c r="L2362" s="46">
        <v>5156</v>
      </c>
      <c r="M2362" s="46">
        <v>72</v>
      </c>
      <c r="N2362" s="46">
        <v>69.8</v>
      </c>
      <c r="O2362" s="46">
        <v>117</v>
      </c>
      <c r="P2362" s="46">
        <f t="shared" si="263"/>
        <v>2</v>
      </c>
      <c r="R2362" s="67" t="s">
        <v>1543</v>
      </c>
      <c r="S2362" s="67">
        <f>COUNTIF(Y$2:$Y$100,R2362)</f>
        <v>0</v>
      </c>
      <c r="V2362" s="67">
        <f t="shared" si="264"/>
        <v>0</v>
      </c>
      <c r="X2362"/>
      <c r="Y2362" s="67" t="str">
        <f t="shared" si="268"/>
        <v xml:space="preserve"> </v>
      </c>
      <c r="AB2362" t="s">
        <v>90</v>
      </c>
      <c r="AC2362" s="46">
        <v>5156</v>
      </c>
      <c r="AD2362" s="46">
        <v>72</v>
      </c>
      <c r="AE2362" s="46">
        <v>69.8</v>
      </c>
      <c r="AF2362" s="46">
        <v>117</v>
      </c>
      <c r="AH2362" s="70" t="str">
        <f t="shared" si="265"/>
        <v/>
      </c>
      <c r="AI2362" s="70" t="str">
        <f t="shared" si="266"/>
        <v/>
      </c>
      <c r="AJ2362" s="70" t="str">
        <f t="shared" si="267"/>
        <v>X</v>
      </c>
      <c r="AK2362" s="70" t="str" cm="1">
        <f t="array" ref="AK2362">_xlfn.IFS(AH2362&lt;&gt;"","1",AI2362&lt;&gt;"","2",AJ2362&lt;&gt;"","3")</f>
        <v>3</v>
      </c>
    </row>
    <row r="2363" spans="1:37" x14ac:dyDescent="0.25">
      <c r="A2363" t="s">
        <v>208</v>
      </c>
      <c r="B2363" t="s">
        <v>209</v>
      </c>
      <c r="C2363" s="67" t="str">
        <f t="shared" si="262"/>
        <v>Kaitlyn Bohl</v>
      </c>
      <c r="D2363" s="71" t="str" cm="1">
        <f t="array" ref="D2363">_xlfn.IFS(AK2363="1",CONCATENATE(C2363,"Regional"),AK2363="2",CONCATENATE(C2363,"Sectional"),AK2363="3",CONCATENATE(C2363,COUNTIF($C$1:C2363,C2363)))</f>
        <v>Kaitlyn Bohl4</v>
      </c>
      <c r="E2363" s="66">
        <v>45162.333333333336</v>
      </c>
      <c r="F2363" t="s">
        <v>2542</v>
      </c>
      <c r="G2363" s="46">
        <v>49</v>
      </c>
      <c r="H2363" s="46">
        <v>87</v>
      </c>
      <c r="I2363" s="46">
        <v>3</v>
      </c>
      <c r="J2363" t="s">
        <v>2395</v>
      </c>
      <c r="K2363" t="s">
        <v>90</v>
      </c>
      <c r="L2363" s="46">
        <v>5156</v>
      </c>
      <c r="M2363" s="46">
        <v>72</v>
      </c>
      <c r="N2363" s="46">
        <v>69.8</v>
      </c>
      <c r="O2363" s="46">
        <v>117</v>
      </c>
      <c r="P2363" s="46">
        <f t="shared" si="263"/>
        <v>2</v>
      </c>
      <c r="R2363" s="67" t="s">
        <v>2756</v>
      </c>
      <c r="S2363" s="67">
        <f>COUNTIF(Y$2:$Y$100,R2363)</f>
        <v>0</v>
      </c>
      <c r="V2363" s="67">
        <f t="shared" si="264"/>
        <v>0</v>
      </c>
      <c r="X2363"/>
      <c r="Y2363" s="67" t="str">
        <f t="shared" si="268"/>
        <v xml:space="preserve"> </v>
      </c>
      <c r="AB2363" t="s">
        <v>90</v>
      </c>
      <c r="AC2363" s="46">
        <v>5156</v>
      </c>
      <c r="AD2363" s="46">
        <v>72</v>
      </c>
      <c r="AE2363" s="46">
        <v>69.8</v>
      </c>
      <c r="AF2363" s="46">
        <v>117</v>
      </c>
      <c r="AH2363" s="70" t="str">
        <f t="shared" si="265"/>
        <v/>
      </c>
      <c r="AI2363" s="70" t="str">
        <f t="shared" si="266"/>
        <v/>
      </c>
      <c r="AJ2363" s="70" t="str">
        <f t="shared" si="267"/>
        <v>X</v>
      </c>
      <c r="AK2363" s="70" t="str" cm="1">
        <f t="array" ref="AK2363">_xlfn.IFS(AH2363&lt;&gt;"","1",AI2363&lt;&gt;"","2",AJ2363&lt;&gt;"","3")</f>
        <v>3</v>
      </c>
    </row>
    <row r="2364" spans="1:37" x14ac:dyDescent="0.25">
      <c r="A2364" t="s">
        <v>1059</v>
      </c>
      <c r="B2364" t="s">
        <v>1062</v>
      </c>
      <c r="C2364" s="67" t="str">
        <f t="shared" si="262"/>
        <v>Alyson Reier</v>
      </c>
      <c r="D2364" s="71" t="str" cm="1">
        <f t="array" ref="D2364">_xlfn.IFS(AK2364="1",CONCATENATE(C2364,"Regional"),AK2364="2",CONCATENATE(C2364,"Sectional"),AK2364="3",CONCATENATE(C2364,COUNTIF($C$1:C2364,C2364)))</f>
        <v>Alyson Reier4</v>
      </c>
      <c r="E2364" s="66">
        <v>45162.333333333336</v>
      </c>
      <c r="F2364" t="s">
        <v>2542</v>
      </c>
      <c r="G2364" s="46">
        <v>49</v>
      </c>
      <c r="H2364" s="46">
        <v>87</v>
      </c>
      <c r="I2364" s="46">
        <v>3</v>
      </c>
      <c r="J2364" t="s">
        <v>2395</v>
      </c>
      <c r="K2364" t="s">
        <v>90</v>
      </c>
      <c r="L2364" s="46">
        <v>5156</v>
      </c>
      <c r="M2364" s="46">
        <v>72</v>
      </c>
      <c r="N2364" s="46">
        <v>69.8</v>
      </c>
      <c r="O2364" s="46">
        <v>117</v>
      </c>
      <c r="P2364" s="46">
        <f t="shared" si="263"/>
        <v>2</v>
      </c>
      <c r="R2364" s="67" t="s">
        <v>1545</v>
      </c>
      <c r="S2364" s="67">
        <f>COUNTIF(Y$2:$Y$100,R2364)</f>
        <v>0</v>
      </c>
      <c r="V2364" s="67">
        <f t="shared" si="264"/>
        <v>0</v>
      </c>
      <c r="X2364"/>
      <c r="Y2364" s="67" t="str">
        <f t="shared" si="268"/>
        <v xml:space="preserve"> </v>
      </c>
      <c r="AB2364" t="s">
        <v>90</v>
      </c>
      <c r="AC2364" s="46">
        <v>5156</v>
      </c>
      <c r="AD2364" s="46">
        <v>72</v>
      </c>
      <c r="AE2364" s="46">
        <v>69.8</v>
      </c>
      <c r="AF2364" s="46">
        <v>117</v>
      </c>
      <c r="AH2364" s="70" t="str">
        <f t="shared" si="265"/>
        <v/>
      </c>
      <c r="AI2364" s="70" t="str">
        <f t="shared" si="266"/>
        <v/>
      </c>
      <c r="AJ2364" s="70" t="str">
        <f t="shared" si="267"/>
        <v>X</v>
      </c>
      <c r="AK2364" s="70" t="str" cm="1">
        <f t="array" ref="AK2364">_xlfn.IFS(AH2364&lt;&gt;"","1",AI2364&lt;&gt;"","2",AJ2364&lt;&gt;"","3")</f>
        <v>3</v>
      </c>
    </row>
    <row r="2365" spans="1:37" x14ac:dyDescent="0.25">
      <c r="A2365" t="s">
        <v>194</v>
      </c>
      <c r="B2365" t="s">
        <v>1688</v>
      </c>
      <c r="C2365" s="67" t="str">
        <f t="shared" si="262"/>
        <v>Autumn Cooper</v>
      </c>
      <c r="D2365" s="71" t="str" cm="1">
        <f t="array" ref="D2365">_xlfn.IFS(AK2365="1",CONCATENATE(C2365,"Regional"),AK2365="2",CONCATENATE(C2365,"Sectional"),AK2365="3",CONCATENATE(C2365,COUNTIF($C$1:C2365,C2365)))</f>
        <v>Autumn Cooper2</v>
      </c>
      <c r="E2365" s="66">
        <v>45162.333333333336</v>
      </c>
      <c r="F2365" t="s">
        <v>2542</v>
      </c>
      <c r="G2365" s="46">
        <v>49</v>
      </c>
      <c r="H2365" s="46">
        <v>88</v>
      </c>
      <c r="I2365" s="46">
        <v>5</v>
      </c>
      <c r="J2365" t="s">
        <v>2395</v>
      </c>
      <c r="K2365" t="s">
        <v>90</v>
      </c>
      <c r="L2365" s="46">
        <v>5156</v>
      </c>
      <c r="M2365" s="46">
        <v>72</v>
      </c>
      <c r="N2365" s="46">
        <v>69.8</v>
      </c>
      <c r="O2365" s="46">
        <v>117</v>
      </c>
      <c r="P2365" s="46">
        <f t="shared" si="263"/>
        <v>2</v>
      </c>
      <c r="R2365" s="67" t="s">
        <v>3545</v>
      </c>
      <c r="S2365" s="67">
        <f>COUNTIF(Y$2:$Y$100,R2365)</f>
        <v>0</v>
      </c>
      <c r="V2365" s="67">
        <f t="shared" si="264"/>
        <v>0</v>
      </c>
      <c r="X2365"/>
      <c r="Y2365" s="67" t="str">
        <f t="shared" si="268"/>
        <v xml:space="preserve"> </v>
      </c>
      <c r="AB2365" t="s">
        <v>90</v>
      </c>
      <c r="AC2365" s="46">
        <v>5156</v>
      </c>
      <c r="AD2365" s="46">
        <v>72</v>
      </c>
      <c r="AE2365" s="46">
        <v>69.8</v>
      </c>
      <c r="AF2365" s="46">
        <v>117</v>
      </c>
      <c r="AH2365" s="70" t="str">
        <f t="shared" si="265"/>
        <v/>
      </c>
      <c r="AI2365" s="70" t="str">
        <f t="shared" si="266"/>
        <v/>
      </c>
      <c r="AJ2365" s="70" t="str">
        <f t="shared" si="267"/>
        <v>X</v>
      </c>
      <c r="AK2365" s="70" t="str" cm="1">
        <f t="array" ref="AK2365">_xlfn.IFS(AH2365&lt;&gt;"","1",AI2365&lt;&gt;"","2",AJ2365&lt;&gt;"","3")</f>
        <v>3</v>
      </c>
    </row>
    <row r="2366" spans="1:37" x14ac:dyDescent="0.25">
      <c r="A2366" t="s">
        <v>1057</v>
      </c>
      <c r="B2366" t="s">
        <v>1058</v>
      </c>
      <c r="C2366" s="67" t="str">
        <f t="shared" si="262"/>
        <v>Tara Eckes</v>
      </c>
      <c r="D2366" s="71" t="str" cm="1">
        <f t="array" ref="D2366">_xlfn.IFS(AK2366="1",CONCATENATE(C2366,"Regional"),AK2366="2",CONCATENATE(C2366,"Sectional"),AK2366="3",CONCATENATE(C2366,COUNTIF($C$1:C2366,C2366)))</f>
        <v>Tara Eckes4</v>
      </c>
      <c r="E2366" s="66">
        <v>45162.333333333336</v>
      </c>
      <c r="F2366" t="s">
        <v>2542</v>
      </c>
      <c r="G2366" s="46">
        <v>49</v>
      </c>
      <c r="H2366" s="46">
        <v>94</v>
      </c>
      <c r="I2366" s="46">
        <v>6</v>
      </c>
      <c r="J2366" t="s">
        <v>2395</v>
      </c>
      <c r="K2366" t="s">
        <v>90</v>
      </c>
      <c r="L2366" s="46">
        <v>5156</v>
      </c>
      <c r="M2366" s="46">
        <v>72</v>
      </c>
      <c r="N2366" s="46">
        <v>69.8</v>
      </c>
      <c r="O2366" s="46">
        <v>117</v>
      </c>
      <c r="P2366" s="46">
        <f t="shared" si="263"/>
        <v>2</v>
      </c>
      <c r="R2366" s="67" t="s">
        <v>1542</v>
      </c>
      <c r="S2366" s="67">
        <f>COUNTIF(Y$2:$Y$100,R2366)</f>
        <v>0</v>
      </c>
      <c r="V2366" s="67">
        <f t="shared" si="264"/>
        <v>0</v>
      </c>
      <c r="X2366"/>
      <c r="Y2366" s="67" t="str">
        <f t="shared" si="268"/>
        <v xml:space="preserve"> </v>
      </c>
      <c r="AB2366" t="s">
        <v>90</v>
      </c>
      <c r="AC2366" s="46">
        <v>5156</v>
      </c>
      <c r="AD2366" s="46">
        <v>72</v>
      </c>
      <c r="AE2366" s="46">
        <v>69.8</v>
      </c>
      <c r="AF2366" s="46">
        <v>117</v>
      </c>
      <c r="AH2366" s="70" t="str">
        <f t="shared" si="265"/>
        <v/>
      </c>
      <c r="AI2366" s="70" t="str">
        <f t="shared" si="266"/>
        <v/>
      </c>
      <c r="AJ2366" s="70" t="str">
        <f t="shared" si="267"/>
        <v>X</v>
      </c>
      <c r="AK2366" s="70" t="str" cm="1">
        <f t="array" ref="AK2366">_xlfn.IFS(AH2366&lt;&gt;"","1",AI2366&lt;&gt;"","2",AJ2366&lt;&gt;"","3")</f>
        <v>3</v>
      </c>
    </row>
    <row r="2367" spans="1:37" x14ac:dyDescent="0.25">
      <c r="A2367" t="s">
        <v>275</v>
      </c>
      <c r="B2367" t="s">
        <v>891</v>
      </c>
      <c r="C2367" s="67" t="str">
        <f t="shared" si="262"/>
        <v>Brynn Johnson</v>
      </c>
      <c r="D2367" s="71" t="str" cm="1">
        <f t="array" ref="D2367">_xlfn.IFS(AK2367="1",CONCATENATE(C2367,"Regional"),AK2367="2",CONCATENATE(C2367,"Sectional"),AK2367="3",CONCATENATE(C2367,COUNTIF($C$1:C2367,C2367)))</f>
        <v>Brynn Johnson2</v>
      </c>
      <c r="E2367" s="66">
        <v>45162.333333333336</v>
      </c>
      <c r="F2367" t="s">
        <v>2542</v>
      </c>
      <c r="G2367" s="46">
        <v>49</v>
      </c>
      <c r="H2367" s="46">
        <v>95</v>
      </c>
      <c r="I2367" s="46">
        <v>7</v>
      </c>
      <c r="J2367" t="s">
        <v>2395</v>
      </c>
      <c r="K2367" t="s">
        <v>90</v>
      </c>
      <c r="L2367" s="46">
        <v>5156</v>
      </c>
      <c r="M2367" s="46">
        <v>72</v>
      </c>
      <c r="N2367" s="46">
        <v>69.8</v>
      </c>
      <c r="O2367" s="46">
        <v>117</v>
      </c>
      <c r="P2367" s="46">
        <f t="shared" si="263"/>
        <v>2</v>
      </c>
      <c r="R2367" s="67" t="s">
        <v>1434</v>
      </c>
      <c r="S2367" s="67">
        <f>COUNTIF(Y$2:$Y$100,R2367)</f>
        <v>0</v>
      </c>
      <c r="V2367" s="67">
        <f t="shared" si="264"/>
        <v>0</v>
      </c>
      <c r="X2367"/>
      <c r="Y2367" s="67" t="str">
        <f t="shared" si="268"/>
        <v xml:space="preserve"> </v>
      </c>
      <c r="AB2367" t="s">
        <v>90</v>
      </c>
      <c r="AC2367" s="46">
        <v>5156</v>
      </c>
      <c r="AD2367" s="46">
        <v>72</v>
      </c>
      <c r="AE2367" s="46">
        <v>69.8</v>
      </c>
      <c r="AF2367" s="46">
        <v>117</v>
      </c>
      <c r="AH2367" s="70" t="str">
        <f t="shared" si="265"/>
        <v/>
      </c>
      <c r="AI2367" s="70" t="str">
        <f t="shared" si="266"/>
        <v/>
      </c>
      <c r="AJ2367" s="70" t="str">
        <f t="shared" si="267"/>
        <v>X</v>
      </c>
      <c r="AK2367" s="70" t="str" cm="1">
        <f t="array" ref="AK2367">_xlfn.IFS(AH2367&lt;&gt;"","1",AI2367&lt;&gt;"","2",AJ2367&lt;&gt;"","3")</f>
        <v>3</v>
      </c>
    </row>
    <row r="2368" spans="1:37" x14ac:dyDescent="0.25">
      <c r="A2368" t="s">
        <v>3404</v>
      </c>
      <c r="B2368" t="s">
        <v>1074</v>
      </c>
      <c r="C2368" s="67" t="str">
        <f t="shared" si="262"/>
        <v>Wren Candler</v>
      </c>
      <c r="D2368" s="71" t="str" cm="1">
        <f t="array" ref="D2368">_xlfn.IFS(AK2368="1",CONCATENATE(C2368,"Regional"),AK2368="2",CONCATENATE(C2368,"Sectional"),AK2368="3",CONCATENATE(C2368,COUNTIF($C$1:C2368,C2368)))</f>
        <v>Wren Candler4</v>
      </c>
      <c r="E2368" s="66">
        <v>45162.333333333336</v>
      </c>
      <c r="F2368" t="s">
        <v>2542</v>
      </c>
      <c r="G2368" s="46">
        <v>49</v>
      </c>
      <c r="H2368" s="46">
        <v>97</v>
      </c>
      <c r="I2368" s="46">
        <v>8</v>
      </c>
      <c r="J2368" t="s">
        <v>2395</v>
      </c>
      <c r="K2368" t="s">
        <v>90</v>
      </c>
      <c r="L2368" s="46">
        <v>5156</v>
      </c>
      <c r="M2368" s="46">
        <v>72</v>
      </c>
      <c r="N2368" s="46">
        <v>69.8</v>
      </c>
      <c r="O2368" s="46">
        <v>117</v>
      </c>
      <c r="P2368" s="46">
        <f t="shared" si="263"/>
        <v>2</v>
      </c>
      <c r="R2368" s="67" t="s">
        <v>3546</v>
      </c>
      <c r="S2368" s="67">
        <f>COUNTIF(Y$2:$Y$100,R2368)</f>
        <v>0</v>
      </c>
      <c r="V2368" s="67">
        <f t="shared" si="264"/>
        <v>0</v>
      </c>
      <c r="X2368"/>
      <c r="Y2368" s="67" t="str">
        <f t="shared" si="268"/>
        <v xml:space="preserve"> </v>
      </c>
      <c r="AB2368" t="s">
        <v>90</v>
      </c>
      <c r="AC2368" s="46">
        <v>5156</v>
      </c>
      <c r="AD2368" s="46">
        <v>72</v>
      </c>
      <c r="AE2368" s="46">
        <v>69.8</v>
      </c>
      <c r="AF2368" s="46">
        <v>117</v>
      </c>
      <c r="AH2368" s="70" t="str">
        <f t="shared" si="265"/>
        <v/>
      </c>
      <c r="AI2368" s="70" t="str">
        <f t="shared" si="266"/>
        <v/>
      </c>
      <c r="AJ2368" s="70" t="str">
        <f t="shared" si="267"/>
        <v>X</v>
      </c>
      <c r="AK2368" s="70" t="str" cm="1">
        <f t="array" ref="AK2368">_xlfn.IFS(AH2368&lt;&gt;"","1",AI2368&lt;&gt;"","2",AJ2368&lt;&gt;"","3")</f>
        <v>3</v>
      </c>
    </row>
    <row r="2369" spans="1:37" x14ac:dyDescent="0.25">
      <c r="A2369" t="s">
        <v>370</v>
      </c>
      <c r="B2369" t="s">
        <v>187</v>
      </c>
      <c r="C2369" s="67" t="str">
        <f t="shared" si="262"/>
        <v>Ava Thompson</v>
      </c>
      <c r="D2369" s="71" t="str" cm="1">
        <f t="array" ref="D2369">_xlfn.IFS(AK2369="1",CONCATENATE(C2369,"Regional"),AK2369="2",CONCATENATE(C2369,"Sectional"),AK2369="3",CONCATENATE(C2369,COUNTIF($C$1:C2369,C2369)))</f>
        <v>Ava Thompson5</v>
      </c>
      <c r="E2369" s="66">
        <v>45162.333333333336</v>
      </c>
      <c r="F2369" t="s">
        <v>2542</v>
      </c>
      <c r="G2369" s="46">
        <v>49</v>
      </c>
      <c r="H2369" s="46">
        <v>98</v>
      </c>
      <c r="I2369" s="46">
        <v>9</v>
      </c>
      <c r="J2369" t="s">
        <v>2395</v>
      </c>
      <c r="K2369" t="s">
        <v>90</v>
      </c>
      <c r="L2369" s="46">
        <v>5156</v>
      </c>
      <c r="M2369" s="46">
        <v>72</v>
      </c>
      <c r="N2369" s="46">
        <v>69.8</v>
      </c>
      <c r="O2369" s="46">
        <v>117</v>
      </c>
      <c r="P2369" s="46">
        <f t="shared" si="263"/>
        <v>2</v>
      </c>
      <c r="R2369" s="67" t="s">
        <v>1551</v>
      </c>
      <c r="S2369" s="67">
        <f>COUNTIF(Y$2:$Y$100,R2369)</f>
        <v>0</v>
      </c>
      <c r="V2369" s="67">
        <f t="shared" si="264"/>
        <v>0</v>
      </c>
      <c r="X2369"/>
      <c r="Y2369" s="67" t="str">
        <f t="shared" si="268"/>
        <v xml:space="preserve"> </v>
      </c>
      <c r="AB2369" t="s">
        <v>90</v>
      </c>
      <c r="AC2369" s="46">
        <v>5156</v>
      </c>
      <c r="AD2369" s="46">
        <v>72</v>
      </c>
      <c r="AE2369" s="46">
        <v>69.8</v>
      </c>
      <c r="AF2369" s="46">
        <v>117</v>
      </c>
      <c r="AH2369" s="70" t="str">
        <f t="shared" si="265"/>
        <v/>
      </c>
      <c r="AI2369" s="70" t="str">
        <f t="shared" si="266"/>
        <v/>
      </c>
      <c r="AJ2369" s="70" t="str">
        <f t="shared" si="267"/>
        <v>X</v>
      </c>
      <c r="AK2369" s="70" t="str" cm="1">
        <f t="array" ref="AK2369">_xlfn.IFS(AH2369&lt;&gt;"","1",AI2369&lt;&gt;"","2",AJ2369&lt;&gt;"","3")</f>
        <v>3</v>
      </c>
    </row>
    <row r="2370" spans="1:37" x14ac:dyDescent="0.25">
      <c r="A2370" t="s">
        <v>1063</v>
      </c>
      <c r="B2370" t="s">
        <v>277</v>
      </c>
      <c r="C2370" s="67" t="str">
        <f t="shared" ref="C2370:C2433" si="269">CONCATENATE(B2370," ",A2370)</f>
        <v>Peyton Zipperer</v>
      </c>
      <c r="D2370" s="71" t="str" cm="1">
        <f t="array" ref="D2370">_xlfn.IFS(AK2370="1",CONCATENATE(C2370,"Regional"),AK2370="2",CONCATENATE(C2370,"Sectional"),AK2370="3",CONCATENATE(C2370,COUNTIF($C$1:C2370,C2370)))</f>
        <v>Peyton Zipperer6</v>
      </c>
      <c r="E2370" s="66">
        <v>45162.333333333336</v>
      </c>
      <c r="F2370" t="s">
        <v>2542</v>
      </c>
      <c r="G2370" s="46">
        <v>49</v>
      </c>
      <c r="H2370" s="46">
        <v>98</v>
      </c>
      <c r="I2370" s="46">
        <v>9</v>
      </c>
      <c r="J2370" t="s">
        <v>2395</v>
      </c>
      <c r="K2370" t="s">
        <v>90</v>
      </c>
      <c r="L2370" s="46">
        <v>5156</v>
      </c>
      <c r="M2370" s="46">
        <v>72</v>
      </c>
      <c r="N2370" s="46">
        <v>69.8</v>
      </c>
      <c r="O2370" s="46">
        <v>117</v>
      </c>
      <c r="P2370" s="46">
        <f t="shared" ref="P2370:P2433" si="270">IF(L2370&gt;4000,2,1)</f>
        <v>2</v>
      </c>
      <c r="R2370" s="67" t="s">
        <v>1546</v>
      </c>
      <c r="S2370" s="67">
        <f>COUNTIF(Y$2:$Y$100,R2370)</f>
        <v>0</v>
      </c>
      <c r="V2370" s="67">
        <f t="shared" ref="V2370:V2433" si="271">COUNTIF(R2370:R4993,Y2370)</f>
        <v>0</v>
      </c>
      <c r="X2370"/>
      <c r="Y2370" s="67" t="str">
        <f t="shared" si="268"/>
        <v xml:space="preserve"> </v>
      </c>
      <c r="AB2370" t="s">
        <v>90</v>
      </c>
      <c r="AC2370" s="46">
        <v>5156</v>
      </c>
      <c r="AD2370" s="46">
        <v>72</v>
      </c>
      <c r="AE2370" s="46">
        <v>69.8</v>
      </c>
      <c r="AF2370" s="46">
        <v>117</v>
      </c>
      <c r="AH2370" s="70" t="str">
        <f t="shared" ref="AH2370:AH2433" si="272">IF(ISNUMBER(SEARCH("regional",$F2370)),$F2370,"")</f>
        <v/>
      </c>
      <c r="AI2370" s="70" t="str">
        <f t="shared" ref="AI2370:AI2433" si="273">IF(ISNUMBER(SEARCH("sectional",$F2370)),$F2370,"")</f>
        <v/>
      </c>
      <c r="AJ2370" s="70" t="str">
        <f t="shared" ref="AJ2370:AJ2433" si="274">IF(AND(AH2370="",AI2370=""),"X","")</f>
        <v>X</v>
      </c>
      <c r="AK2370" s="70" t="str" cm="1">
        <f t="array" ref="AK2370">_xlfn.IFS(AH2370&lt;&gt;"","1",AI2370&lt;&gt;"","2",AJ2370&lt;&gt;"","3")</f>
        <v>3</v>
      </c>
    </row>
    <row r="2371" spans="1:37" x14ac:dyDescent="0.25">
      <c r="A2371" t="s">
        <v>1068</v>
      </c>
      <c r="B2371" t="s">
        <v>443</v>
      </c>
      <c r="C2371" s="67" t="str">
        <f t="shared" si="269"/>
        <v>Emily Schmid</v>
      </c>
      <c r="D2371" s="71" t="str" cm="1">
        <f t="array" ref="D2371">_xlfn.IFS(AK2371="1",CONCATENATE(C2371,"Regional"),AK2371="2",CONCATENATE(C2371,"Sectional"),AK2371="3",CONCATENATE(C2371,COUNTIF($C$1:C2371,C2371)))</f>
        <v>Emily Schmid6</v>
      </c>
      <c r="E2371" s="66">
        <v>45162.333333333336</v>
      </c>
      <c r="F2371" t="s">
        <v>2542</v>
      </c>
      <c r="G2371" s="46">
        <v>49</v>
      </c>
      <c r="H2371" s="46">
        <v>100</v>
      </c>
      <c r="I2371" s="46">
        <v>11</v>
      </c>
      <c r="J2371" t="s">
        <v>2395</v>
      </c>
      <c r="K2371" t="s">
        <v>90</v>
      </c>
      <c r="L2371" s="46">
        <v>5156</v>
      </c>
      <c r="M2371" s="46">
        <v>72</v>
      </c>
      <c r="N2371" s="46">
        <v>69.8</v>
      </c>
      <c r="O2371" s="46">
        <v>117</v>
      </c>
      <c r="P2371" s="46">
        <f t="shared" si="270"/>
        <v>2</v>
      </c>
      <c r="R2371" s="67" t="s">
        <v>1553</v>
      </c>
      <c r="S2371" s="67">
        <f>COUNTIF(Y$2:$Y$100,R2371)</f>
        <v>0</v>
      </c>
      <c r="V2371" s="67">
        <f t="shared" si="271"/>
        <v>0</v>
      </c>
      <c r="X2371"/>
      <c r="Y2371" s="67" t="str">
        <f t="shared" si="268"/>
        <v xml:space="preserve"> </v>
      </c>
      <c r="AB2371" t="s">
        <v>90</v>
      </c>
      <c r="AC2371" s="46">
        <v>5156</v>
      </c>
      <c r="AD2371" s="46">
        <v>72</v>
      </c>
      <c r="AE2371" s="46">
        <v>69.8</v>
      </c>
      <c r="AF2371" s="46">
        <v>117</v>
      </c>
      <c r="AH2371" s="70" t="str">
        <f t="shared" si="272"/>
        <v/>
      </c>
      <c r="AI2371" s="70" t="str">
        <f t="shared" si="273"/>
        <v/>
      </c>
      <c r="AJ2371" s="70" t="str">
        <f t="shared" si="274"/>
        <v>X</v>
      </c>
      <c r="AK2371" s="70" t="str" cm="1">
        <f t="array" ref="AK2371">_xlfn.IFS(AH2371&lt;&gt;"","1",AI2371&lt;&gt;"","2",AJ2371&lt;&gt;"","3")</f>
        <v>3</v>
      </c>
    </row>
    <row r="2372" spans="1:37" x14ac:dyDescent="0.25">
      <c r="A2372" t="s">
        <v>2031</v>
      </c>
      <c r="B2372" t="s">
        <v>1058</v>
      </c>
      <c r="C2372" s="67" t="str">
        <f t="shared" si="269"/>
        <v>Tara Stratton</v>
      </c>
      <c r="D2372" s="71" t="str" cm="1">
        <f t="array" ref="D2372">_xlfn.IFS(AK2372="1",CONCATENATE(C2372,"Regional"),AK2372="2",CONCATENATE(C2372,"Sectional"),AK2372="3",CONCATENATE(C2372,COUNTIF($C$1:C2372,C2372)))</f>
        <v>Tara Stratton1</v>
      </c>
      <c r="E2372" s="66">
        <v>45162.333333333336</v>
      </c>
      <c r="F2372" t="s">
        <v>2542</v>
      </c>
      <c r="G2372" s="46">
        <v>49</v>
      </c>
      <c r="H2372" s="46">
        <v>100</v>
      </c>
      <c r="I2372" s="46">
        <v>11</v>
      </c>
      <c r="J2372" t="s">
        <v>2395</v>
      </c>
      <c r="K2372" t="s">
        <v>90</v>
      </c>
      <c r="L2372" s="46">
        <v>5156</v>
      </c>
      <c r="M2372" s="46">
        <v>72</v>
      </c>
      <c r="N2372" s="46">
        <v>69.8</v>
      </c>
      <c r="O2372" s="46">
        <v>117</v>
      </c>
      <c r="P2372" s="46">
        <f t="shared" si="270"/>
        <v>2</v>
      </c>
      <c r="R2372" s="67" t="s">
        <v>3046</v>
      </c>
      <c r="S2372" s="67">
        <f>COUNTIF(Y$2:$Y$100,R2372)</f>
        <v>0</v>
      </c>
      <c r="V2372" s="67">
        <f t="shared" si="271"/>
        <v>0</v>
      </c>
      <c r="X2372"/>
      <c r="Y2372" s="67" t="str">
        <f t="shared" si="268"/>
        <v xml:space="preserve"> </v>
      </c>
      <c r="AB2372" t="s">
        <v>90</v>
      </c>
      <c r="AC2372" s="46">
        <v>5156</v>
      </c>
      <c r="AD2372" s="46">
        <v>72</v>
      </c>
      <c r="AE2372" s="46">
        <v>69.8</v>
      </c>
      <c r="AF2372" s="46">
        <v>117</v>
      </c>
      <c r="AH2372" s="70" t="str">
        <f t="shared" si="272"/>
        <v/>
      </c>
      <c r="AI2372" s="70" t="str">
        <f t="shared" si="273"/>
        <v/>
      </c>
      <c r="AJ2372" s="70" t="str">
        <f t="shared" si="274"/>
        <v>X</v>
      </c>
      <c r="AK2372" s="70" t="str" cm="1">
        <f t="array" ref="AK2372">_xlfn.IFS(AH2372&lt;&gt;"","1",AI2372&lt;&gt;"","2",AJ2372&lt;&gt;"","3")</f>
        <v>3</v>
      </c>
    </row>
    <row r="2373" spans="1:37" x14ac:dyDescent="0.25">
      <c r="A2373" t="s">
        <v>327</v>
      </c>
      <c r="B2373" t="s">
        <v>198</v>
      </c>
      <c r="C2373" s="67" t="str">
        <f t="shared" si="269"/>
        <v>Jordan Olson</v>
      </c>
      <c r="D2373" s="71" t="str" cm="1">
        <f t="array" ref="D2373">_xlfn.IFS(AK2373="1",CONCATENATE(C2373,"Regional"),AK2373="2",CONCATENATE(C2373,"Sectional"),AK2373="3",CONCATENATE(C2373,COUNTIF($C$1:C2373,C2373)))</f>
        <v>Jordan Olson6</v>
      </c>
      <c r="E2373" s="66">
        <v>45162.333333333336</v>
      </c>
      <c r="F2373" t="s">
        <v>2542</v>
      </c>
      <c r="G2373" s="46">
        <v>49</v>
      </c>
      <c r="H2373" s="46">
        <v>103</v>
      </c>
      <c r="I2373" s="46">
        <v>13</v>
      </c>
      <c r="J2373" t="s">
        <v>2395</v>
      </c>
      <c r="K2373" t="s">
        <v>90</v>
      </c>
      <c r="L2373" s="46">
        <v>5156</v>
      </c>
      <c r="M2373" s="46">
        <v>72</v>
      </c>
      <c r="N2373" s="46">
        <v>69.8</v>
      </c>
      <c r="O2373" s="46">
        <v>117</v>
      </c>
      <c r="P2373" s="46">
        <f t="shared" si="270"/>
        <v>2</v>
      </c>
      <c r="R2373" s="67" t="s">
        <v>1547</v>
      </c>
      <c r="S2373" s="67">
        <f>COUNTIF(Y$2:$Y$100,R2373)</f>
        <v>0</v>
      </c>
      <c r="V2373" s="67">
        <f t="shared" si="271"/>
        <v>0</v>
      </c>
      <c r="X2373"/>
      <c r="Y2373" s="67" t="str">
        <f t="shared" si="268"/>
        <v xml:space="preserve"> </v>
      </c>
      <c r="AB2373" t="s">
        <v>90</v>
      </c>
      <c r="AC2373" s="46">
        <v>5156</v>
      </c>
      <c r="AD2373" s="46">
        <v>72</v>
      </c>
      <c r="AE2373" s="46">
        <v>69.8</v>
      </c>
      <c r="AF2373" s="46">
        <v>117</v>
      </c>
      <c r="AH2373" s="70" t="str">
        <f t="shared" si="272"/>
        <v/>
      </c>
      <c r="AI2373" s="70" t="str">
        <f t="shared" si="273"/>
        <v/>
      </c>
      <c r="AJ2373" s="70" t="str">
        <f t="shared" si="274"/>
        <v>X</v>
      </c>
      <c r="AK2373" s="70" t="str" cm="1">
        <f t="array" ref="AK2373">_xlfn.IFS(AH2373&lt;&gt;"","1",AI2373&lt;&gt;"","2",AJ2373&lt;&gt;"","3")</f>
        <v>3</v>
      </c>
    </row>
    <row r="2374" spans="1:37" x14ac:dyDescent="0.25">
      <c r="A2374" t="s">
        <v>894</v>
      </c>
      <c r="B2374" t="s">
        <v>1689</v>
      </c>
      <c r="C2374" s="67" t="str">
        <f t="shared" si="269"/>
        <v>Makaela Reinke</v>
      </c>
      <c r="D2374" s="71" t="str" cm="1">
        <f t="array" ref="D2374">_xlfn.IFS(AK2374="1",CONCATENATE(C2374,"Regional"),AK2374="2",CONCATENATE(C2374,"Sectional"),AK2374="3",CONCATENATE(C2374,COUNTIF($C$1:C2374,C2374)))</f>
        <v>Makaela Reinke2</v>
      </c>
      <c r="E2374" s="66">
        <v>45162.333333333336</v>
      </c>
      <c r="F2374" t="s">
        <v>2542</v>
      </c>
      <c r="G2374" s="46">
        <v>49</v>
      </c>
      <c r="H2374" s="46">
        <v>105</v>
      </c>
      <c r="I2374" s="46">
        <v>14</v>
      </c>
      <c r="J2374" t="s">
        <v>2395</v>
      </c>
      <c r="K2374" t="s">
        <v>90</v>
      </c>
      <c r="L2374" s="46">
        <v>5156</v>
      </c>
      <c r="M2374" s="46">
        <v>72</v>
      </c>
      <c r="N2374" s="46">
        <v>69.8</v>
      </c>
      <c r="O2374" s="46">
        <v>117</v>
      </c>
      <c r="P2374" s="46">
        <f t="shared" si="270"/>
        <v>2</v>
      </c>
      <c r="R2374" s="67" t="s">
        <v>3047</v>
      </c>
      <c r="S2374" s="67">
        <f>COUNTIF(Y$2:$Y$100,R2374)</f>
        <v>0</v>
      </c>
      <c r="V2374" s="67">
        <f t="shared" si="271"/>
        <v>0</v>
      </c>
      <c r="X2374"/>
      <c r="Y2374" s="67" t="str">
        <f t="shared" si="268"/>
        <v xml:space="preserve"> </v>
      </c>
      <c r="AB2374" t="s">
        <v>90</v>
      </c>
      <c r="AC2374" s="46">
        <v>5156</v>
      </c>
      <c r="AD2374" s="46">
        <v>72</v>
      </c>
      <c r="AE2374" s="46">
        <v>69.8</v>
      </c>
      <c r="AF2374" s="46">
        <v>117</v>
      </c>
      <c r="AH2374" s="70" t="str">
        <f t="shared" si="272"/>
        <v/>
      </c>
      <c r="AI2374" s="70" t="str">
        <f t="shared" si="273"/>
        <v/>
      </c>
      <c r="AJ2374" s="70" t="str">
        <f t="shared" si="274"/>
        <v>X</v>
      </c>
      <c r="AK2374" s="70" t="str" cm="1">
        <f t="array" ref="AK2374">_xlfn.IFS(AH2374&lt;&gt;"","1",AI2374&lt;&gt;"","2",AJ2374&lt;&gt;"","3")</f>
        <v>3</v>
      </c>
    </row>
    <row r="2375" spans="1:37" x14ac:dyDescent="0.25">
      <c r="A2375" t="s">
        <v>646</v>
      </c>
      <c r="B2375" t="s">
        <v>647</v>
      </c>
      <c r="C2375" s="67" t="str">
        <f t="shared" si="269"/>
        <v>Lucy Dahlberg</v>
      </c>
      <c r="D2375" s="71" t="str" cm="1">
        <f t="array" ref="D2375">_xlfn.IFS(AK2375="1",CONCATENATE(C2375,"Regional"),AK2375="2",CONCATENATE(C2375,"Sectional"),AK2375="3",CONCATENATE(C2375,COUNTIF($C$1:C2375,C2375)))</f>
        <v>Lucy Dahlberg1</v>
      </c>
      <c r="E2375" s="66">
        <v>45162.333333333336</v>
      </c>
      <c r="F2375" t="s">
        <v>2542</v>
      </c>
      <c r="G2375" s="46">
        <v>49</v>
      </c>
      <c r="H2375" s="46">
        <v>106</v>
      </c>
      <c r="I2375" s="46">
        <v>15</v>
      </c>
      <c r="J2375" t="s">
        <v>2395</v>
      </c>
      <c r="K2375" t="s">
        <v>90</v>
      </c>
      <c r="L2375" s="46">
        <v>5156</v>
      </c>
      <c r="M2375" s="46">
        <v>72</v>
      </c>
      <c r="N2375" s="46">
        <v>69.8</v>
      </c>
      <c r="O2375" s="46">
        <v>117</v>
      </c>
      <c r="P2375" s="46">
        <f t="shared" si="270"/>
        <v>2</v>
      </c>
      <c r="R2375" s="67" t="s">
        <v>1273</v>
      </c>
      <c r="S2375" s="67">
        <f>COUNTIF(Y$2:$Y$100,R2375)</f>
        <v>0</v>
      </c>
      <c r="V2375" s="67">
        <f t="shared" si="271"/>
        <v>0</v>
      </c>
      <c r="X2375"/>
      <c r="Y2375" s="67" t="str">
        <f t="shared" si="268"/>
        <v xml:space="preserve"> </v>
      </c>
      <c r="AB2375" t="s">
        <v>90</v>
      </c>
      <c r="AC2375" s="46">
        <v>5156</v>
      </c>
      <c r="AD2375" s="46">
        <v>72</v>
      </c>
      <c r="AE2375" s="46">
        <v>69.8</v>
      </c>
      <c r="AF2375" s="46">
        <v>117</v>
      </c>
      <c r="AH2375" s="70" t="str">
        <f t="shared" si="272"/>
        <v/>
      </c>
      <c r="AI2375" s="70" t="str">
        <f t="shared" si="273"/>
        <v/>
      </c>
      <c r="AJ2375" s="70" t="str">
        <f t="shared" si="274"/>
        <v>X</v>
      </c>
      <c r="AK2375" s="70" t="str" cm="1">
        <f t="array" ref="AK2375">_xlfn.IFS(AH2375&lt;&gt;"","1",AI2375&lt;&gt;"","2",AJ2375&lt;&gt;"","3")</f>
        <v>3</v>
      </c>
    </row>
    <row r="2376" spans="1:37" x14ac:dyDescent="0.25">
      <c r="A2376" t="s">
        <v>3424</v>
      </c>
      <c r="B2376" t="s">
        <v>381</v>
      </c>
      <c r="C2376" s="67" t="str">
        <f t="shared" si="269"/>
        <v>Whitney Rohde</v>
      </c>
      <c r="D2376" s="71" t="str" cm="1">
        <f t="array" ref="D2376">_xlfn.IFS(AK2376="1",CONCATENATE(C2376,"Regional"),AK2376="2",CONCATENATE(C2376,"Sectional"),AK2376="3",CONCATENATE(C2376,COUNTIF($C$1:C2376,C2376)))</f>
        <v>Whitney Rohde3</v>
      </c>
      <c r="E2376" s="66">
        <v>45162.333333333336</v>
      </c>
      <c r="F2376" t="s">
        <v>2542</v>
      </c>
      <c r="G2376" s="46">
        <v>49</v>
      </c>
      <c r="H2376" s="46">
        <v>106</v>
      </c>
      <c r="I2376" s="46">
        <v>15</v>
      </c>
      <c r="J2376" t="s">
        <v>2395</v>
      </c>
      <c r="K2376" t="s">
        <v>90</v>
      </c>
      <c r="L2376" s="46">
        <v>5156</v>
      </c>
      <c r="M2376" s="46">
        <v>72</v>
      </c>
      <c r="N2376" s="46">
        <v>69.8</v>
      </c>
      <c r="O2376" s="46">
        <v>117</v>
      </c>
      <c r="P2376" s="46">
        <f t="shared" si="270"/>
        <v>2</v>
      </c>
      <c r="R2376" s="67" t="s">
        <v>3612</v>
      </c>
      <c r="S2376" s="67">
        <f>COUNTIF(Y$2:$Y$100,R2376)</f>
        <v>0</v>
      </c>
      <c r="V2376" s="67">
        <f t="shared" si="271"/>
        <v>0</v>
      </c>
      <c r="X2376"/>
      <c r="Y2376" s="67" t="str">
        <f t="shared" si="268"/>
        <v xml:space="preserve"> </v>
      </c>
      <c r="AB2376" t="s">
        <v>90</v>
      </c>
      <c r="AC2376" s="46">
        <v>5156</v>
      </c>
      <c r="AD2376" s="46">
        <v>72</v>
      </c>
      <c r="AE2376" s="46">
        <v>69.8</v>
      </c>
      <c r="AF2376" s="46">
        <v>117</v>
      </c>
      <c r="AH2376" s="70" t="str">
        <f t="shared" si="272"/>
        <v/>
      </c>
      <c r="AI2376" s="70" t="str">
        <f t="shared" si="273"/>
        <v/>
      </c>
      <c r="AJ2376" s="70" t="str">
        <f t="shared" si="274"/>
        <v>X</v>
      </c>
      <c r="AK2376" s="70" t="str" cm="1">
        <f t="array" ref="AK2376">_xlfn.IFS(AH2376&lt;&gt;"","1",AI2376&lt;&gt;"","2",AJ2376&lt;&gt;"","3")</f>
        <v>3</v>
      </c>
    </row>
    <row r="2377" spans="1:37" x14ac:dyDescent="0.25">
      <c r="A2377" t="s">
        <v>1904</v>
      </c>
      <c r="B2377" t="s">
        <v>1772</v>
      </c>
      <c r="C2377" s="67" t="str">
        <f t="shared" si="269"/>
        <v>Abbey Blechinger</v>
      </c>
      <c r="D2377" s="71" t="str" cm="1">
        <f t="array" ref="D2377">_xlfn.IFS(AK2377="1",CONCATENATE(C2377,"Regional"),AK2377="2",CONCATENATE(C2377,"Sectional"),AK2377="3",CONCATENATE(C2377,COUNTIF($C$1:C2377,C2377)))</f>
        <v>Abbey Blechinger6</v>
      </c>
      <c r="E2377" s="66">
        <v>45162.333333333336</v>
      </c>
      <c r="F2377" t="s">
        <v>2542</v>
      </c>
      <c r="G2377" s="46">
        <v>49</v>
      </c>
      <c r="H2377" s="46">
        <v>107</v>
      </c>
      <c r="I2377" s="46">
        <v>17</v>
      </c>
      <c r="J2377" t="s">
        <v>2395</v>
      </c>
      <c r="K2377" t="s">
        <v>90</v>
      </c>
      <c r="L2377" s="46">
        <v>5156</v>
      </c>
      <c r="M2377" s="46">
        <v>72</v>
      </c>
      <c r="N2377" s="46">
        <v>69.8</v>
      </c>
      <c r="O2377" s="46">
        <v>117</v>
      </c>
      <c r="P2377" s="46">
        <f t="shared" si="270"/>
        <v>2</v>
      </c>
      <c r="R2377" s="67" t="s">
        <v>2918</v>
      </c>
      <c r="S2377" s="67">
        <f>COUNTIF(Y$2:$Y$100,R2377)</f>
        <v>0</v>
      </c>
      <c r="V2377" s="67">
        <f t="shared" si="271"/>
        <v>0</v>
      </c>
      <c r="X2377"/>
      <c r="Y2377" s="67" t="str">
        <f t="shared" si="268"/>
        <v xml:space="preserve"> </v>
      </c>
      <c r="AB2377" t="s">
        <v>90</v>
      </c>
      <c r="AC2377" s="46">
        <v>5156</v>
      </c>
      <c r="AD2377" s="46">
        <v>72</v>
      </c>
      <c r="AE2377" s="46">
        <v>69.8</v>
      </c>
      <c r="AF2377" s="46">
        <v>117</v>
      </c>
      <c r="AH2377" s="70" t="str">
        <f t="shared" si="272"/>
        <v/>
      </c>
      <c r="AI2377" s="70" t="str">
        <f t="shared" si="273"/>
        <v/>
      </c>
      <c r="AJ2377" s="70" t="str">
        <f t="shared" si="274"/>
        <v>X</v>
      </c>
      <c r="AK2377" s="70" t="str" cm="1">
        <f t="array" ref="AK2377">_xlfn.IFS(AH2377&lt;&gt;"","1",AI2377&lt;&gt;"","2",AJ2377&lt;&gt;"","3")</f>
        <v>3</v>
      </c>
    </row>
    <row r="2378" spans="1:37" x14ac:dyDescent="0.25">
      <c r="A2378" t="s">
        <v>1064</v>
      </c>
      <c r="B2378" t="s">
        <v>1065</v>
      </c>
      <c r="C2378" s="67" t="str">
        <f t="shared" si="269"/>
        <v>Sofia Bonicatto</v>
      </c>
      <c r="D2378" s="71" t="str" cm="1">
        <f t="array" ref="D2378">_xlfn.IFS(AK2378="1",CONCATENATE(C2378,"Regional"),AK2378="2",CONCATENATE(C2378,"Sectional"),AK2378="3",CONCATENATE(C2378,COUNTIF($C$1:C2378,C2378)))</f>
        <v>Sofia Bonicatto4</v>
      </c>
      <c r="E2378" s="66">
        <v>45162.333333333336</v>
      </c>
      <c r="F2378" t="s">
        <v>2542</v>
      </c>
      <c r="G2378" s="46">
        <v>49</v>
      </c>
      <c r="H2378" s="46">
        <v>107</v>
      </c>
      <c r="I2378" s="46">
        <v>17</v>
      </c>
      <c r="J2378" t="s">
        <v>2395</v>
      </c>
      <c r="K2378" t="s">
        <v>90</v>
      </c>
      <c r="L2378" s="46">
        <v>5156</v>
      </c>
      <c r="M2378" s="46">
        <v>72</v>
      </c>
      <c r="N2378" s="46">
        <v>69.8</v>
      </c>
      <c r="O2378" s="46">
        <v>117</v>
      </c>
      <c r="P2378" s="46">
        <f t="shared" si="270"/>
        <v>2</v>
      </c>
      <c r="R2378" s="67" t="s">
        <v>1548</v>
      </c>
      <c r="S2378" s="67">
        <f>COUNTIF(Y$2:$Y$100,R2378)</f>
        <v>0</v>
      </c>
      <c r="V2378" s="67">
        <f t="shared" si="271"/>
        <v>0</v>
      </c>
      <c r="X2378"/>
      <c r="Y2378" s="67" t="str">
        <f t="shared" si="268"/>
        <v xml:space="preserve"> </v>
      </c>
      <c r="AB2378" t="s">
        <v>90</v>
      </c>
      <c r="AC2378" s="46">
        <v>5156</v>
      </c>
      <c r="AD2378" s="46">
        <v>72</v>
      </c>
      <c r="AE2378" s="46">
        <v>69.8</v>
      </c>
      <c r="AF2378" s="46">
        <v>117</v>
      </c>
      <c r="AH2378" s="70" t="str">
        <f t="shared" si="272"/>
        <v/>
      </c>
      <c r="AI2378" s="70" t="str">
        <f t="shared" si="273"/>
        <v/>
      </c>
      <c r="AJ2378" s="70" t="str">
        <f t="shared" si="274"/>
        <v>X</v>
      </c>
      <c r="AK2378" s="70" t="str" cm="1">
        <f t="array" ref="AK2378">_xlfn.IFS(AH2378&lt;&gt;"","1",AI2378&lt;&gt;"","2",AJ2378&lt;&gt;"","3")</f>
        <v>3</v>
      </c>
    </row>
    <row r="2379" spans="1:37" x14ac:dyDescent="0.25">
      <c r="A2379" t="s">
        <v>1069</v>
      </c>
      <c r="B2379" t="s">
        <v>330</v>
      </c>
      <c r="C2379" s="67" t="str">
        <f t="shared" si="269"/>
        <v>Maya Siddiqui</v>
      </c>
      <c r="D2379" s="71" t="str" cm="1">
        <f t="array" ref="D2379">_xlfn.IFS(AK2379="1",CONCATENATE(C2379,"Regional"),AK2379="2",CONCATENATE(C2379,"Sectional"),AK2379="3",CONCATENATE(C2379,COUNTIF($C$1:C2379,C2379)))</f>
        <v>Maya Siddiqui7</v>
      </c>
      <c r="E2379" s="66">
        <v>45162.333333333336</v>
      </c>
      <c r="F2379" t="s">
        <v>2542</v>
      </c>
      <c r="G2379" s="46">
        <v>49</v>
      </c>
      <c r="H2379" s="46">
        <v>107</v>
      </c>
      <c r="I2379" s="46">
        <v>17</v>
      </c>
      <c r="J2379" t="s">
        <v>2395</v>
      </c>
      <c r="K2379" t="s">
        <v>90</v>
      </c>
      <c r="L2379" s="46">
        <v>5156</v>
      </c>
      <c r="M2379" s="46">
        <v>72</v>
      </c>
      <c r="N2379" s="46">
        <v>69.8</v>
      </c>
      <c r="O2379" s="46">
        <v>117</v>
      </c>
      <c r="P2379" s="46">
        <f t="shared" si="270"/>
        <v>2</v>
      </c>
      <c r="R2379" s="67" t="s">
        <v>1554</v>
      </c>
      <c r="S2379" s="67">
        <f>COUNTIF(Y$2:$Y$100,R2379)</f>
        <v>0</v>
      </c>
      <c r="V2379" s="67">
        <f t="shared" si="271"/>
        <v>0</v>
      </c>
      <c r="X2379"/>
      <c r="Y2379" s="67" t="str">
        <f t="shared" si="268"/>
        <v xml:space="preserve"> </v>
      </c>
      <c r="AB2379" t="s">
        <v>90</v>
      </c>
      <c r="AC2379" s="46">
        <v>5156</v>
      </c>
      <c r="AD2379" s="46">
        <v>72</v>
      </c>
      <c r="AE2379" s="46">
        <v>69.8</v>
      </c>
      <c r="AF2379" s="46">
        <v>117</v>
      </c>
      <c r="AH2379" s="70" t="str">
        <f t="shared" si="272"/>
        <v/>
      </c>
      <c r="AI2379" s="70" t="str">
        <f t="shared" si="273"/>
        <v/>
      </c>
      <c r="AJ2379" s="70" t="str">
        <f t="shared" si="274"/>
        <v>X</v>
      </c>
      <c r="AK2379" s="70" t="str" cm="1">
        <f t="array" ref="AK2379">_xlfn.IFS(AH2379&lt;&gt;"","1",AI2379&lt;&gt;"","2",AJ2379&lt;&gt;"","3")</f>
        <v>3</v>
      </c>
    </row>
    <row r="2380" spans="1:37" x14ac:dyDescent="0.25">
      <c r="A2380" t="s">
        <v>229</v>
      </c>
      <c r="B2380" t="s">
        <v>210</v>
      </c>
      <c r="C2380" s="67" t="str">
        <f t="shared" si="269"/>
        <v>Alexis Clark</v>
      </c>
      <c r="D2380" s="71" t="str" cm="1">
        <f t="array" ref="D2380">_xlfn.IFS(AK2380="1",CONCATENATE(C2380,"Regional"),AK2380="2",CONCATENATE(C2380,"Sectional"),AK2380="3",CONCATENATE(C2380,COUNTIF($C$1:C2380,C2380)))</f>
        <v>Alexis Clark3</v>
      </c>
      <c r="E2380" s="66">
        <v>45162.333333333336</v>
      </c>
      <c r="F2380" t="s">
        <v>2542</v>
      </c>
      <c r="G2380" s="46">
        <v>49</v>
      </c>
      <c r="H2380" s="46">
        <v>108</v>
      </c>
      <c r="I2380" s="46">
        <v>20</v>
      </c>
      <c r="J2380" t="s">
        <v>2395</v>
      </c>
      <c r="K2380" t="s">
        <v>90</v>
      </c>
      <c r="L2380" s="46">
        <v>5156</v>
      </c>
      <c r="M2380" s="46">
        <v>72</v>
      </c>
      <c r="N2380" s="46">
        <v>69.8</v>
      </c>
      <c r="O2380" s="46">
        <v>117</v>
      </c>
      <c r="P2380" s="46">
        <f t="shared" si="270"/>
        <v>2</v>
      </c>
      <c r="R2380" s="67" t="s">
        <v>1552</v>
      </c>
      <c r="S2380" s="67">
        <f>COUNTIF(Y$2:$Y$100,R2380)</f>
        <v>0</v>
      </c>
      <c r="V2380" s="67">
        <f t="shared" si="271"/>
        <v>0</v>
      </c>
      <c r="X2380"/>
      <c r="Y2380" s="67" t="str">
        <f t="shared" si="268"/>
        <v xml:space="preserve"> </v>
      </c>
      <c r="AB2380" t="s">
        <v>90</v>
      </c>
      <c r="AC2380" s="46">
        <v>5156</v>
      </c>
      <c r="AD2380" s="46">
        <v>72</v>
      </c>
      <c r="AE2380" s="46">
        <v>69.8</v>
      </c>
      <c r="AF2380" s="46">
        <v>117</v>
      </c>
      <c r="AH2380" s="70" t="str">
        <f t="shared" si="272"/>
        <v/>
      </c>
      <c r="AI2380" s="70" t="str">
        <f t="shared" si="273"/>
        <v/>
      </c>
      <c r="AJ2380" s="70" t="str">
        <f t="shared" si="274"/>
        <v>X</v>
      </c>
      <c r="AK2380" s="70" t="str" cm="1">
        <f t="array" ref="AK2380">_xlfn.IFS(AH2380&lt;&gt;"","1",AI2380&lt;&gt;"","2",AJ2380&lt;&gt;"","3")</f>
        <v>3</v>
      </c>
    </row>
    <row r="2381" spans="1:37" x14ac:dyDescent="0.25">
      <c r="A2381" t="s">
        <v>892</v>
      </c>
      <c r="B2381" t="s">
        <v>893</v>
      </c>
      <c r="C2381" s="67" t="str">
        <f t="shared" si="269"/>
        <v>rainah morland</v>
      </c>
      <c r="D2381" s="71" t="str" cm="1">
        <f t="array" ref="D2381">_xlfn.IFS(AK2381="1",CONCATENATE(C2381,"Regional"),AK2381="2",CONCATENATE(C2381,"Sectional"),AK2381="3",CONCATENATE(C2381,COUNTIF($C$1:C2381,C2381)))</f>
        <v>rainah morland2</v>
      </c>
      <c r="E2381" s="66">
        <v>45162.333333333336</v>
      </c>
      <c r="F2381" t="s">
        <v>2542</v>
      </c>
      <c r="G2381" s="46">
        <v>49</v>
      </c>
      <c r="H2381" s="46">
        <v>109</v>
      </c>
      <c r="I2381" s="46">
        <v>21</v>
      </c>
      <c r="J2381" t="s">
        <v>2395</v>
      </c>
      <c r="K2381" t="s">
        <v>90</v>
      </c>
      <c r="L2381" s="46">
        <v>5156</v>
      </c>
      <c r="M2381" s="46">
        <v>72</v>
      </c>
      <c r="N2381" s="46">
        <v>69.8</v>
      </c>
      <c r="O2381" s="46">
        <v>117</v>
      </c>
      <c r="P2381" s="46">
        <f t="shared" si="270"/>
        <v>2</v>
      </c>
      <c r="R2381" s="67" t="s">
        <v>1435</v>
      </c>
      <c r="S2381" s="67">
        <f>COUNTIF(Y$2:$Y$100,R2381)</f>
        <v>0</v>
      </c>
      <c r="V2381" s="67">
        <f t="shared" si="271"/>
        <v>0</v>
      </c>
      <c r="X2381"/>
      <c r="Y2381" s="67" t="str">
        <f t="shared" si="268"/>
        <v xml:space="preserve"> </v>
      </c>
      <c r="AB2381" t="s">
        <v>90</v>
      </c>
      <c r="AC2381" s="46">
        <v>5156</v>
      </c>
      <c r="AD2381" s="46">
        <v>72</v>
      </c>
      <c r="AE2381" s="46">
        <v>69.8</v>
      </c>
      <c r="AF2381" s="46">
        <v>117</v>
      </c>
      <c r="AH2381" s="70" t="str">
        <f t="shared" si="272"/>
        <v/>
      </c>
      <c r="AI2381" s="70" t="str">
        <f t="shared" si="273"/>
        <v/>
      </c>
      <c r="AJ2381" s="70" t="str">
        <f t="shared" si="274"/>
        <v>X</v>
      </c>
      <c r="AK2381" s="70" t="str" cm="1">
        <f t="array" ref="AK2381">_xlfn.IFS(AH2381&lt;&gt;"","1",AI2381&lt;&gt;"","2",AJ2381&lt;&gt;"","3")</f>
        <v>3</v>
      </c>
    </row>
    <row r="2382" spans="1:37" x14ac:dyDescent="0.25">
      <c r="A2382" t="s">
        <v>262</v>
      </c>
      <c r="B2382" t="s">
        <v>490</v>
      </c>
      <c r="C2382" s="67" t="str">
        <f t="shared" si="269"/>
        <v>Ellie Hanson</v>
      </c>
      <c r="D2382" s="71" t="str" cm="1">
        <f t="array" ref="D2382">_xlfn.IFS(AK2382="1",CONCATENATE(C2382,"Regional"),AK2382="2",CONCATENATE(C2382,"Sectional"),AK2382="3",CONCATENATE(C2382,COUNTIF($C$1:C2382,C2382)))</f>
        <v>Ellie Hanson4</v>
      </c>
      <c r="E2382" s="66">
        <v>45162.333333333336</v>
      </c>
      <c r="F2382" t="s">
        <v>2542</v>
      </c>
      <c r="G2382" s="46">
        <v>49</v>
      </c>
      <c r="H2382" s="46">
        <v>109</v>
      </c>
      <c r="I2382" s="46">
        <v>21</v>
      </c>
      <c r="J2382" t="s">
        <v>2395</v>
      </c>
      <c r="K2382" t="s">
        <v>90</v>
      </c>
      <c r="L2382" s="46">
        <v>5156</v>
      </c>
      <c r="M2382" s="46">
        <v>72</v>
      </c>
      <c r="N2382" s="46">
        <v>69.8</v>
      </c>
      <c r="O2382" s="46">
        <v>117</v>
      </c>
      <c r="P2382" s="46">
        <f t="shared" si="270"/>
        <v>2</v>
      </c>
      <c r="R2382" s="67" t="s">
        <v>3547</v>
      </c>
      <c r="S2382" s="67">
        <f>COUNTIF(Y$2:$Y$100,R2382)</f>
        <v>0</v>
      </c>
      <c r="V2382" s="67">
        <f t="shared" si="271"/>
        <v>0</v>
      </c>
      <c r="X2382"/>
      <c r="Y2382" s="67" t="str">
        <f t="shared" si="268"/>
        <v xml:space="preserve"> </v>
      </c>
      <c r="AB2382" t="s">
        <v>90</v>
      </c>
      <c r="AC2382" s="46">
        <v>5156</v>
      </c>
      <c r="AD2382" s="46">
        <v>72</v>
      </c>
      <c r="AE2382" s="46">
        <v>69.8</v>
      </c>
      <c r="AF2382" s="46">
        <v>117</v>
      </c>
      <c r="AH2382" s="70" t="str">
        <f t="shared" si="272"/>
        <v/>
      </c>
      <c r="AI2382" s="70" t="str">
        <f t="shared" si="273"/>
        <v/>
      </c>
      <c r="AJ2382" s="70" t="str">
        <f t="shared" si="274"/>
        <v>X</v>
      </c>
      <c r="AK2382" s="70" t="str" cm="1">
        <f t="array" ref="AK2382">_xlfn.IFS(AH2382&lt;&gt;"","1",AI2382&lt;&gt;"","2",AJ2382&lt;&gt;"","3")</f>
        <v>3</v>
      </c>
    </row>
    <row r="2383" spans="1:37" x14ac:dyDescent="0.25">
      <c r="A2383" t="s">
        <v>1066</v>
      </c>
      <c r="B2383" t="s">
        <v>362</v>
      </c>
      <c r="C2383" s="67" t="str">
        <f t="shared" si="269"/>
        <v>Emma Haselhuhn</v>
      </c>
      <c r="D2383" s="71" t="str" cm="1">
        <f t="array" ref="D2383">_xlfn.IFS(AK2383="1",CONCATENATE(C2383,"Regional"),AK2383="2",CONCATENATE(C2383,"Sectional"),AK2383="3",CONCATENATE(C2383,COUNTIF($C$1:C2383,C2383)))</f>
        <v>Emma Haselhuhn4</v>
      </c>
      <c r="E2383" s="66">
        <v>45162.333333333336</v>
      </c>
      <c r="F2383" t="s">
        <v>2542</v>
      </c>
      <c r="G2383" s="46">
        <v>49</v>
      </c>
      <c r="H2383" s="46">
        <v>110</v>
      </c>
      <c r="I2383" s="46">
        <v>23</v>
      </c>
      <c r="J2383" t="s">
        <v>2395</v>
      </c>
      <c r="K2383" t="s">
        <v>90</v>
      </c>
      <c r="L2383" s="46">
        <v>5156</v>
      </c>
      <c r="M2383" s="46">
        <v>72</v>
      </c>
      <c r="N2383" s="46">
        <v>69.8</v>
      </c>
      <c r="O2383" s="46">
        <v>117</v>
      </c>
      <c r="P2383" s="46">
        <f t="shared" si="270"/>
        <v>2</v>
      </c>
      <c r="R2383" s="67" t="s">
        <v>1550</v>
      </c>
      <c r="S2383" s="67">
        <f>COUNTIF(Y$2:$Y$100,R2383)</f>
        <v>0</v>
      </c>
      <c r="V2383" s="67">
        <f t="shared" si="271"/>
        <v>0</v>
      </c>
      <c r="X2383"/>
      <c r="Y2383" s="67" t="str">
        <f t="shared" si="268"/>
        <v xml:space="preserve"> </v>
      </c>
      <c r="AB2383" t="s">
        <v>90</v>
      </c>
      <c r="AC2383" s="46">
        <v>5156</v>
      </c>
      <c r="AD2383" s="46">
        <v>72</v>
      </c>
      <c r="AE2383" s="46">
        <v>69.8</v>
      </c>
      <c r="AF2383" s="46">
        <v>117</v>
      </c>
      <c r="AH2383" s="70" t="str">
        <f t="shared" si="272"/>
        <v/>
      </c>
      <c r="AI2383" s="70" t="str">
        <f t="shared" si="273"/>
        <v/>
      </c>
      <c r="AJ2383" s="70" t="str">
        <f t="shared" si="274"/>
        <v>X</v>
      </c>
      <c r="AK2383" s="70" t="str" cm="1">
        <f t="array" ref="AK2383">_xlfn.IFS(AH2383&lt;&gt;"","1",AI2383&lt;&gt;"","2",AJ2383&lt;&gt;"","3")</f>
        <v>3</v>
      </c>
    </row>
    <row r="2384" spans="1:37" x14ac:dyDescent="0.25">
      <c r="A2384" t="s">
        <v>659</v>
      </c>
      <c r="B2384" t="s">
        <v>484</v>
      </c>
      <c r="C2384" s="67" t="str">
        <f t="shared" si="269"/>
        <v>Abbie Kammayer</v>
      </c>
      <c r="D2384" s="71" t="str" cm="1">
        <f t="array" ref="D2384">_xlfn.IFS(AK2384="1",CONCATENATE(C2384,"Regional"),AK2384="2",CONCATENATE(C2384,"Sectional"),AK2384="3",CONCATENATE(C2384,COUNTIF($C$1:C2384,C2384)))</f>
        <v>Abbie Kammayer1</v>
      </c>
      <c r="E2384" s="66">
        <v>45162.333333333336</v>
      </c>
      <c r="F2384" t="s">
        <v>2542</v>
      </c>
      <c r="G2384" s="46">
        <v>49</v>
      </c>
      <c r="H2384" s="46">
        <v>110</v>
      </c>
      <c r="I2384" s="46">
        <v>23</v>
      </c>
      <c r="J2384" t="s">
        <v>2395</v>
      </c>
      <c r="K2384" t="s">
        <v>90</v>
      </c>
      <c r="L2384" s="46">
        <v>5156</v>
      </c>
      <c r="M2384" s="46">
        <v>72</v>
      </c>
      <c r="N2384" s="46">
        <v>69.8</v>
      </c>
      <c r="O2384" s="46">
        <v>117</v>
      </c>
      <c r="P2384" s="46">
        <f t="shared" si="270"/>
        <v>2</v>
      </c>
      <c r="R2384" s="67" t="s">
        <v>1561</v>
      </c>
      <c r="S2384" s="67">
        <f>COUNTIF(Y$2:$Y$100,R2384)</f>
        <v>0</v>
      </c>
      <c r="V2384" s="67">
        <f t="shared" si="271"/>
        <v>0</v>
      </c>
      <c r="X2384"/>
      <c r="Y2384" s="67" t="str">
        <f t="shared" si="268"/>
        <v xml:space="preserve"> </v>
      </c>
      <c r="AB2384" t="s">
        <v>90</v>
      </c>
      <c r="AC2384" s="46">
        <v>5156</v>
      </c>
      <c r="AD2384" s="46">
        <v>72</v>
      </c>
      <c r="AE2384" s="46">
        <v>69.8</v>
      </c>
      <c r="AF2384" s="46">
        <v>117</v>
      </c>
      <c r="AH2384" s="70" t="str">
        <f t="shared" si="272"/>
        <v/>
      </c>
      <c r="AI2384" s="70" t="str">
        <f t="shared" si="273"/>
        <v/>
      </c>
      <c r="AJ2384" s="70" t="str">
        <f t="shared" si="274"/>
        <v>X</v>
      </c>
      <c r="AK2384" s="70" t="str" cm="1">
        <f t="array" ref="AK2384">_xlfn.IFS(AH2384&lt;&gt;"","1",AI2384&lt;&gt;"","2",AJ2384&lt;&gt;"","3")</f>
        <v>3</v>
      </c>
    </row>
    <row r="2385" spans="1:37" x14ac:dyDescent="0.25">
      <c r="A2385" t="s">
        <v>343</v>
      </c>
      <c r="B2385" t="s">
        <v>544</v>
      </c>
      <c r="C2385" s="67" t="str">
        <f t="shared" si="269"/>
        <v>Elise Rothbauer</v>
      </c>
      <c r="D2385" s="71" t="str" cm="1">
        <f t="array" ref="D2385">_xlfn.IFS(AK2385="1",CONCATENATE(C2385,"Regional"),AK2385="2",CONCATENATE(C2385,"Sectional"),AK2385="3",CONCATENATE(C2385,COUNTIF($C$1:C2385,C2385)))</f>
        <v>Elise Rothbauer2</v>
      </c>
      <c r="E2385" s="66">
        <v>45162.333333333336</v>
      </c>
      <c r="F2385" t="s">
        <v>2542</v>
      </c>
      <c r="G2385" s="46">
        <v>49</v>
      </c>
      <c r="H2385" s="46">
        <v>111</v>
      </c>
      <c r="I2385" s="46">
        <v>25</v>
      </c>
      <c r="J2385" t="s">
        <v>2395</v>
      </c>
      <c r="K2385" t="s">
        <v>90</v>
      </c>
      <c r="L2385" s="46">
        <v>5156</v>
      </c>
      <c r="M2385" s="46">
        <v>72</v>
      </c>
      <c r="N2385" s="46">
        <v>69.8</v>
      </c>
      <c r="O2385" s="46">
        <v>117</v>
      </c>
      <c r="P2385" s="46">
        <f t="shared" si="270"/>
        <v>2</v>
      </c>
      <c r="R2385" s="67" t="s">
        <v>3622</v>
      </c>
      <c r="S2385" s="67">
        <f>COUNTIF(Y$2:$Y$100,R2385)</f>
        <v>0</v>
      </c>
      <c r="V2385" s="67">
        <f t="shared" si="271"/>
        <v>0</v>
      </c>
      <c r="X2385"/>
      <c r="Y2385" s="67" t="str">
        <f t="shared" si="268"/>
        <v xml:space="preserve"> </v>
      </c>
      <c r="AB2385" t="s">
        <v>90</v>
      </c>
      <c r="AC2385" s="46">
        <v>5156</v>
      </c>
      <c r="AD2385" s="46">
        <v>72</v>
      </c>
      <c r="AE2385" s="46">
        <v>69.8</v>
      </c>
      <c r="AF2385" s="46">
        <v>117</v>
      </c>
      <c r="AH2385" s="70" t="str">
        <f t="shared" si="272"/>
        <v/>
      </c>
      <c r="AI2385" s="70" t="str">
        <f t="shared" si="273"/>
        <v/>
      </c>
      <c r="AJ2385" s="70" t="str">
        <f t="shared" si="274"/>
        <v>X</v>
      </c>
      <c r="AK2385" s="70" t="str" cm="1">
        <f t="array" ref="AK2385">_xlfn.IFS(AH2385&lt;&gt;"","1",AI2385&lt;&gt;"","2",AJ2385&lt;&gt;"","3")</f>
        <v>3</v>
      </c>
    </row>
    <row r="2386" spans="1:37" x14ac:dyDescent="0.25">
      <c r="A2386" t="s">
        <v>204</v>
      </c>
      <c r="B2386" t="s">
        <v>1090</v>
      </c>
      <c r="C2386" s="67" t="str">
        <f t="shared" si="269"/>
        <v>Alissa Cameron</v>
      </c>
      <c r="D2386" s="71" t="str" cm="1">
        <f t="array" ref="D2386">_xlfn.IFS(AK2386="1",CONCATENATE(C2386,"Regional"),AK2386="2",CONCATENATE(C2386,"Sectional"),AK2386="3",CONCATENATE(C2386,COUNTIF($C$1:C2386,C2386)))</f>
        <v>Alissa Cameron3</v>
      </c>
      <c r="E2386" s="66">
        <v>45162.333333333336</v>
      </c>
      <c r="F2386" t="s">
        <v>2542</v>
      </c>
      <c r="G2386" s="46">
        <v>49</v>
      </c>
      <c r="H2386" s="46">
        <v>111</v>
      </c>
      <c r="I2386" s="46">
        <v>25</v>
      </c>
      <c r="J2386" t="s">
        <v>2395</v>
      </c>
      <c r="K2386" t="s">
        <v>90</v>
      </c>
      <c r="L2386" s="46">
        <v>5156</v>
      </c>
      <c r="M2386" s="46">
        <v>72</v>
      </c>
      <c r="N2386" s="46">
        <v>69.8</v>
      </c>
      <c r="O2386" s="46">
        <v>117</v>
      </c>
      <c r="P2386" s="46">
        <f t="shared" si="270"/>
        <v>2</v>
      </c>
      <c r="R2386" s="67" t="s">
        <v>1567</v>
      </c>
      <c r="S2386" s="67">
        <f>COUNTIF(Y$2:$Y$100,R2386)</f>
        <v>0</v>
      </c>
      <c r="V2386" s="67">
        <f t="shared" si="271"/>
        <v>0</v>
      </c>
      <c r="X2386"/>
      <c r="Y2386" s="67" t="str">
        <f t="shared" si="268"/>
        <v xml:space="preserve"> </v>
      </c>
      <c r="AB2386" t="s">
        <v>90</v>
      </c>
      <c r="AC2386" s="46">
        <v>5156</v>
      </c>
      <c r="AD2386" s="46">
        <v>72</v>
      </c>
      <c r="AE2386" s="46">
        <v>69.8</v>
      </c>
      <c r="AF2386" s="46">
        <v>117</v>
      </c>
      <c r="AH2386" s="70" t="str">
        <f t="shared" si="272"/>
        <v/>
      </c>
      <c r="AI2386" s="70" t="str">
        <f t="shared" si="273"/>
        <v/>
      </c>
      <c r="AJ2386" s="70" t="str">
        <f t="shared" si="274"/>
        <v>X</v>
      </c>
      <c r="AK2386" s="70" t="str" cm="1">
        <f t="array" ref="AK2386">_xlfn.IFS(AH2386&lt;&gt;"","1",AI2386&lt;&gt;"","2",AJ2386&lt;&gt;"","3")</f>
        <v>3</v>
      </c>
    </row>
    <row r="2387" spans="1:37" x14ac:dyDescent="0.25">
      <c r="A2387" t="s">
        <v>1672</v>
      </c>
      <c r="B2387" t="s">
        <v>437</v>
      </c>
      <c r="C2387" s="67" t="str">
        <f t="shared" si="269"/>
        <v>Kelsey Kettner</v>
      </c>
      <c r="D2387" s="71" t="str" cm="1">
        <f t="array" ref="D2387">_xlfn.IFS(AK2387="1",CONCATENATE(C2387,"Regional"),AK2387="2",CONCATENATE(C2387,"Sectional"),AK2387="3",CONCATENATE(C2387,COUNTIF($C$1:C2387,C2387)))</f>
        <v>Kelsey Kettner3</v>
      </c>
      <c r="E2387" s="66">
        <v>45162.333333333336</v>
      </c>
      <c r="F2387" t="s">
        <v>2542</v>
      </c>
      <c r="G2387" s="46">
        <v>49</v>
      </c>
      <c r="H2387" s="46">
        <v>114</v>
      </c>
      <c r="I2387" s="46">
        <v>27</v>
      </c>
      <c r="J2387" t="s">
        <v>2395</v>
      </c>
      <c r="K2387" t="s">
        <v>90</v>
      </c>
      <c r="L2387" s="46">
        <v>5156</v>
      </c>
      <c r="M2387" s="46">
        <v>72</v>
      </c>
      <c r="N2387" s="46">
        <v>69.8</v>
      </c>
      <c r="O2387" s="46">
        <v>117</v>
      </c>
      <c r="P2387" s="46">
        <f t="shared" si="270"/>
        <v>2</v>
      </c>
      <c r="R2387" s="67" t="s">
        <v>3527</v>
      </c>
      <c r="S2387" s="67">
        <f>COUNTIF(Y$2:$Y$100,R2387)</f>
        <v>0</v>
      </c>
      <c r="V2387" s="67">
        <f t="shared" si="271"/>
        <v>0</v>
      </c>
      <c r="X2387"/>
      <c r="Y2387" s="67" t="str">
        <f t="shared" si="268"/>
        <v xml:space="preserve"> </v>
      </c>
      <c r="AB2387" t="s">
        <v>90</v>
      </c>
      <c r="AC2387" s="46">
        <v>5156</v>
      </c>
      <c r="AD2387" s="46">
        <v>72</v>
      </c>
      <c r="AE2387" s="46">
        <v>69.8</v>
      </c>
      <c r="AF2387" s="46">
        <v>117</v>
      </c>
      <c r="AH2387" s="70" t="str">
        <f t="shared" si="272"/>
        <v/>
      </c>
      <c r="AI2387" s="70" t="str">
        <f t="shared" si="273"/>
        <v/>
      </c>
      <c r="AJ2387" s="70" t="str">
        <f t="shared" si="274"/>
        <v>X</v>
      </c>
      <c r="AK2387" s="70" t="str" cm="1">
        <f t="array" ref="AK2387">_xlfn.IFS(AH2387&lt;&gt;"","1",AI2387&lt;&gt;"","2",AJ2387&lt;&gt;"","3")</f>
        <v>3</v>
      </c>
    </row>
    <row r="2388" spans="1:37" x14ac:dyDescent="0.25">
      <c r="A2388" t="s">
        <v>1075</v>
      </c>
      <c r="B2388" t="s">
        <v>1076</v>
      </c>
      <c r="C2388" s="67" t="str">
        <f t="shared" si="269"/>
        <v>Katrina Stanger</v>
      </c>
      <c r="D2388" s="71" t="str" cm="1">
        <f t="array" ref="D2388">_xlfn.IFS(AK2388="1",CONCATENATE(C2388,"Regional"),AK2388="2",CONCATENATE(C2388,"Sectional"),AK2388="3",CONCATENATE(C2388,COUNTIF($C$1:C2388,C2388)))</f>
        <v>Katrina Stanger5</v>
      </c>
      <c r="E2388" s="66">
        <v>45162.333333333336</v>
      </c>
      <c r="F2388" t="s">
        <v>2542</v>
      </c>
      <c r="G2388" s="46">
        <v>49</v>
      </c>
      <c r="H2388" s="46">
        <v>114</v>
      </c>
      <c r="I2388" s="46">
        <v>27</v>
      </c>
      <c r="J2388" t="s">
        <v>2395</v>
      </c>
      <c r="K2388" t="s">
        <v>90</v>
      </c>
      <c r="L2388" s="46">
        <v>5156</v>
      </c>
      <c r="M2388" s="46">
        <v>72</v>
      </c>
      <c r="N2388" s="46">
        <v>69.8</v>
      </c>
      <c r="O2388" s="46">
        <v>117</v>
      </c>
      <c r="P2388" s="46">
        <f t="shared" si="270"/>
        <v>2</v>
      </c>
      <c r="R2388" s="67" t="s">
        <v>1559</v>
      </c>
      <c r="S2388" s="67">
        <f>COUNTIF(Y$2:$Y$100,R2388)</f>
        <v>0</v>
      </c>
      <c r="V2388" s="67">
        <f t="shared" si="271"/>
        <v>0</v>
      </c>
      <c r="X2388"/>
      <c r="Y2388" s="67" t="str">
        <f t="shared" si="268"/>
        <v xml:space="preserve"> </v>
      </c>
      <c r="AB2388" t="s">
        <v>90</v>
      </c>
      <c r="AC2388" s="46">
        <v>5156</v>
      </c>
      <c r="AD2388" s="46">
        <v>72</v>
      </c>
      <c r="AE2388" s="46">
        <v>69.8</v>
      </c>
      <c r="AF2388" s="46">
        <v>117</v>
      </c>
      <c r="AH2388" s="70" t="str">
        <f t="shared" si="272"/>
        <v/>
      </c>
      <c r="AI2388" s="70" t="str">
        <f t="shared" si="273"/>
        <v/>
      </c>
      <c r="AJ2388" s="70" t="str">
        <f t="shared" si="274"/>
        <v>X</v>
      </c>
      <c r="AK2388" s="70" t="str" cm="1">
        <f t="array" ref="AK2388">_xlfn.IFS(AH2388&lt;&gt;"","1",AI2388&lt;&gt;"","2",AJ2388&lt;&gt;"","3")</f>
        <v>3</v>
      </c>
    </row>
    <row r="2389" spans="1:37" x14ac:dyDescent="0.25">
      <c r="A2389" t="s">
        <v>1975</v>
      </c>
      <c r="B2389" t="s">
        <v>2032</v>
      </c>
      <c r="C2389" s="67" t="str">
        <f t="shared" si="269"/>
        <v>Lexie Sullivan</v>
      </c>
      <c r="D2389" s="71" t="str" cm="1">
        <f t="array" ref="D2389">_xlfn.IFS(AK2389="1",CONCATENATE(C2389,"Regional"),AK2389="2",CONCATENATE(C2389,"Sectional"),AK2389="3",CONCATENATE(C2389,COUNTIF($C$1:C2389,C2389)))</f>
        <v>Lexie Sullivan4</v>
      </c>
      <c r="E2389" s="66">
        <v>45162.333333333336</v>
      </c>
      <c r="F2389" t="s">
        <v>2542</v>
      </c>
      <c r="G2389" s="46">
        <v>49</v>
      </c>
      <c r="H2389" s="46">
        <v>114</v>
      </c>
      <c r="I2389" s="46">
        <v>27</v>
      </c>
      <c r="J2389" t="s">
        <v>2395</v>
      </c>
      <c r="K2389" t="s">
        <v>90</v>
      </c>
      <c r="L2389" s="46">
        <v>5156</v>
      </c>
      <c r="M2389" s="46">
        <v>72</v>
      </c>
      <c r="N2389" s="46">
        <v>69.8</v>
      </c>
      <c r="O2389" s="46">
        <v>117</v>
      </c>
      <c r="P2389" s="46">
        <f t="shared" si="270"/>
        <v>2</v>
      </c>
      <c r="R2389" s="67" t="s">
        <v>3049</v>
      </c>
      <c r="S2389" s="67">
        <f>COUNTIF(Y$2:$Y$100,R2389)</f>
        <v>0</v>
      </c>
      <c r="V2389" s="67">
        <f t="shared" si="271"/>
        <v>0</v>
      </c>
      <c r="X2389"/>
      <c r="Y2389" s="67" t="str">
        <f t="shared" si="268"/>
        <v xml:space="preserve"> </v>
      </c>
      <c r="AB2389" t="s">
        <v>90</v>
      </c>
      <c r="AC2389" s="46">
        <v>5156</v>
      </c>
      <c r="AD2389" s="46">
        <v>72</v>
      </c>
      <c r="AE2389" s="46">
        <v>69.8</v>
      </c>
      <c r="AF2389" s="46">
        <v>117</v>
      </c>
      <c r="AH2389" s="70" t="str">
        <f t="shared" si="272"/>
        <v/>
      </c>
      <c r="AI2389" s="70" t="str">
        <f t="shared" si="273"/>
        <v/>
      </c>
      <c r="AJ2389" s="70" t="str">
        <f t="shared" si="274"/>
        <v>X</v>
      </c>
      <c r="AK2389" s="70" t="str" cm="1">
        <f t="array" ref="AK2389">_xlfn.IFS(AH2389&lt;&gt;"","1",AI2389&lt;&gt;"","2",AJ2389&lt;&gt;"","3")</f>
        <v>3</v>
      </c>
    </row>
    <row r="2390" spans="1:37" x14ac:dyDescent="0.25">
      <c r="A2390" t="s">
        <v>1070</v>
      </c>
      <c r="B2390" t="s">
        <v>764</v>
      </c>
      <c r="C2390" s="67" t="str">
        <f t="shared" si="269"/>
        <v>Anneke Hoegen</v>
      </c>
      <c r="D2390" s="71" t="str" cm="1">
        <f t="array" ref="D2390">_xlfn.IFS(AK2390="1",CONCATENATE(C2390,"Regional"),AK2390="2",CONCATENATE(C2390,"Sectional"),AK2390="3",CONCATENATE(C2390,COUNTIF($C$1:C2390,C2390)))</f>
        <v>Anneke Hoegen6</v>
      </c>
      <c r="E2390" s="66">
        <v>45162.333333333336</v>
      </c>
      <c r="F2390" t="s">
        <v>2542</v>
      </c>
      <c r="G2390" s="46">
        <v>49</v>
      </c>
      <c r="H2390" s="46">
        <v>115</v>
      </c>
      <c r="I2390" s="46">
        <v>30</v>
      </c>
      <c r="J2390" t="s">
        <v>2395</v>
      </c>
      <c r="K2390" t="s">
        <v>90</v>
      </c>
      <c r="L2390" s="46">
        <v>5156</v>
      </c>
      <c r="M2390" s="46">
        <v>72</v>
      </c>
      <c r="N2390" s="46">
        <v>69.8</v>
      </c>
      <c r="O2390" s="46">
        <v>117</v>
      </c>
      <c r="P2390" s="46">
        <f t="shared" si="270"/>
        <v>2</v>
      </c>
      <c r="R2390" s="67" t="s">
        <v>1555</v>
      </c>
      <c r="S2390" s="67">
        <f>COUNTIF(Y$2:$Y$100,R2390)</f>
        <v>0</v>
      </c>
      <c r="V2390" s="67">
        <f t="shared" si="271"/>
        <v>0</v>
      </c>
      <c r="X2390"/>
      <c r="Y2390" s="67" t="str">
        <f t="shared" si="268"/>
        <v xml:space="preserve"> </v>
      </c>
      <c r="AB2390" t="s">
        <v>90</v>
      </c>
      <c r="AC2390" s="46">
        <v>5156</v>
      </c>
      <c r="AD2390" s="46">
        <v>72</v>
      </c>
      <c r="AE2390" s="46">
        <v>69.8</v>
      </c>
      <c r="AF2390" s="46">
        <v>117</v>
      </c>
      <c r="AH2390" s="70" t="str">
        <f t="shared" si="272"/>
        <v/>
      </c>
      <c r="AI2390" s="70" t="str">
        <f t="shared" si="273"/>
        <v/>
      </c>
      <c r="AJ2390" s="70" t="str">
        <f t="shared" si="274"/>
        <v>X</v>
      </c>
      <c r="AK2390" s="70" t="str" cm="1">
        <f t="array" ref="AK2390">_xlfn.IFS(AH2390&lt;&gt;"","1",AI2390&lt;&gt;"","2",AJ2390&lt;&gt;"","3")</f>
        <v>3</v>
      </c>
    </row>
    <row r="2391" spans="1:37" x14ac:dyDescent="0.25">
      <c r="A2391" t="s">
        <v>1903</v>
      </c>
      <c r="B2391" t="s">
        <v>684</v>
      </c>
      <c r="C2391" s="67" t="str">
        <f t="shared" si="269"/>
        <v>Savannah Richter</v>
      </c>
      <c r="D2391" s="71" t="str" cm="1">
        <f t="array" ref="D2391">_xlfn.IFS(AK2391="1",CONCATENATE(C2391,"Regional"),AK2391="2",CONCATENATE(C2391,"Sectional"),AK2391="3",CONCATENATE(C2391,COUNTIF($C$1:C2391,C2391)))</f>
        <v>Savannah Richter4</v>
      </c>
      <c r="E2391" s="66">
        <v>45162.333333333336</v>
      </c>
      <c r="F2391" t="s">
        <v>2542</v>
      </c>
      <c r="G2391" s="46">
        <v>49</v>
      </c>
      <c r="H2391" s="46">
        <v>119</v>
      </c>
      <c r="I2391" s="46">
        <v>31</v>
      </c>
      <c r="J2391" t="s">
        <v>2395</v>
      </c>
      <c r="K2391" t="s">
        <v>90</v>
      </c>
      <c r="L2391" s="46">
        <v>5156</v>
      </c>
      <c r="M2391" s="46">
        <v>72</v>
      </c>
      <c r="N2391" s="46">
        <v>69.8</v>
      </c>
      <c r="O2391" s="46">
        <v>117</v>
      </c>
      <c r="P2391" s="46">
        <f t="shared" si="270"/>
        <v>2</v>
      </c>
      <c r="R2391" s="67" t="s">
        <v>2917</v>
      </c>
      <c r="S2391" s="67">
        <f>COUNTIF(Y$2:$Y$100,R2391)</f>
        <v>0</v>
      </c>
      <c r="V2391" s="67">
        <f t="shared" si="271"/>
        <v>0</v>
      </c>
      <c r="X2391"/>
      <c r="Y2391" s="67" t="str">
        <f t="shared" si="268"/>
        <v xml:space="preserve"> </v>
      </c>
      <c r="AB2391" t="s">
        <v>90</v>
      </c>
      <c r="AC2391" s="46">
        <v>5156</v>
      </c>
      <c r="AD2391" s="46">
        <v>72</v>
      </c>
      <c r="AE2391" s="46">
        <v>69.8</v>
      </c>
      <c r="AF2391" s="46">
        <v>117</v>
      </c>
      <c r="AH2391" s="70" t="str">
        <f t="shared" si="272"/>
        <v/>
      </c>
      <c r="AI2391" s="70" t="str">
        <f t="shared" si="273"/>
        <v/>
      </c>
      <c r="AJ2391" s="70" t="str">
        <f t="shared" si="274"/>
        <v>X</v>
      </c>
      <c r="AK2391" s="70" t="str" cm="1">
        <f t="array" ref="AK2391">_xlfn.IFS(AH2391&lt;&gt;"","1",AI2391&lt;&gt;"","2",AJ2391&lt;&gt;"","3")</f>
        <v>3</v>
      </c>
    </row>
    <row r="2392" spans="1:37" x14ac:dyDescent="0.25">
      <c r="A2392" t="s">
        <v>237</v>
      </c>
      <c r="B2392" t="s">
        <v>1617</v>
      </c>
      <c r="C2392" s="67" t="str">
        <f t="shared" si="269"/>
        <v>Reagan Eberhardt</v>
      </c>
      <c r="D2392" s="71" t="str" cm="1">
        <f t="array" ref="D2392">_xlfn.IFS(AK2392="1",CONCATENATE(C2392,"Regional"),AK2392="2",CONCATENATE(C2392,"Sectional"),AK2392="3",CONCATENATE(C2392,COUNTIF($C$1:C2392,C2392)))</f>
        <v>Reagan Eberhardt7</v>
      </c>
      <c r="E2392" s="66">
        <v>45162.333333333336</v>
      </c>
      <c r="F2392" t="s">
        <v>2542</v>
      </c>
      <c r="G2392" s="46">
        <v>49</v>
      </c>
      <c r="H2392" s="46">
        <v>119</v>
      </c>
      <c r="I2392" s="46">
        <v>31</v>
      </c>
      <c r="J2392" t="s">
        <v>2395</v>
      </c>
      <c r="K2392" t="s">
        <v>90</v>
      </c>
      <c r="L2392" s="46">
        <v>5156</v>
      </c>
      <c r="M2392" s="46">
        <v>72</v>
      </c>
      <c r="N2392" s="46">
        <v>69.8</v>
      </c>
      <c r="O2392" s="46">
        <v>117</v>
      </c>
      <c r="P2392" s="46">
        <f t="shared" si="270"/>
        <v>2</v>
      </c>
      <c r="R2392" s="67" t="s">
        <v>3048</v>
      </c>
      <c r="S2392" s="67">
        <f>COUNTIF(Y$2:$Y$100,R2392)</f>
        <v>0</v>
      </c>
      <c r="V2392" s="67">
        <f t="shared" si="271"/>
        <v>0</v>
      </c>
      <c r="X2392"/>
      <c r="Y2392" s="67" t="str">
        <f t="shared" si="268"/>
        <v xml:space="preserve"> </v>
      </c>
      <c r="AB2392" t="s">
        <v>90</v>
      </c>
      <c r="AC2392" s="46">
        <v>5156</v>
      </c>
      <c r="AD2392" s="46">
        <v>72</v>
      </c>
      <c r="AE2392" s="46">
        <v>69.8</v>
      </c>
      <c r="AF2392" s="46">
        <v>117</v>
      </c>
      <c r="AH2392" s="70" t="str">
        <f t="shared" si="272"/>
        <v/>
      </c>
      <c r="AI2392" s="70" t="str">
        <f t="shared" si="273"/>
        <v/>
      </c>
      <c r="AJ2392" s="70" t="str">
        <f t="shared" si="274"/>
        <v>X</v>
      </c>
      <c r="AK2392" s="70" t="str" cm="1">
        <f t="array" ref="AK2392">_xlfn.IFS(AH2392&lt;&gt;"","1",AI2392&lt;&gt;"","2",AJ2392&lt;&gt;"","3")</f>
        <v>3</v>
      </c>
    </row>
    <row r="2393" spans="1:37" x14ac:dyDescent="0.25">
      <c r="A2393" t="s">
        <v>560</v>
      </c>
      <c r="B2393" t="s">
        <v>1077</v>
      </c>
      <c r="C2393" s="67" t="str">
        <f t="shared" si="269"/>
        <v>Brook Colburn</v>
      </c>
      <c r="D2393" s="71" t="str" cm="1">
        <f t="array" ref="D2393">_xlfn.IFS(AK2393="1",CONCATENATE(C2393,"Regional"),AK2393="2",CONCATENATE(C2393,"Sectional"),AK2393="3",CONCATENATE(C2393,COUNTIF($C$1:C2393,C2393)))</f>
        <v>Brook Colburn5</v>
      </c>
      <c r="E2393" s="66">
        <v>45162.333333333336</v>
      </c>
      <c r="F2393" t="s">
        <v>2542</v>
      </c>
      <c r="G2393" s="46">
        <v>49</v>
      </c>
      <c r="H2393" s="46">
        <v>120</v>
      </c>
      <c r="I2393" s="46">
        <v>33</v>
      </c>
      <c r="J2393" t="s">
        <v>2395</v>
      </c>
      <c r="K2393" t="s">
        <v>90</v>
      </c>
      <c r="L2393" s="46">
        <v>5156</v>
      </c>
      <c r="M2393" s="46">
        <v>72</v>
      </c>
      <c r="N2393" s="46">
        <v>69.8</v>
      </c>
      <c r="O2393" s="46">
        <v>117</v>
      </c>
      <c r="P2393" s="46">
        <f t="shared" si="270"/>
        <v>2</v>
      </c>
      <c r="R2393" s="67" t="s">
        <v>1560</v>
      </c>
      <c r="S2393" s="67">
        <f>COUNTIF(Y$2:$Y$100,R2393)</f>
        <v>0</v>
      </c>
      <c r="V2393" s="67">
        <f t="shared" si="271"/>
        <v>0</v>
      </c>
      <c r="X2393"/>
      <c r="Y2393" s="67" t="str">
        <f t="shared" si="268"/>
        <v xml:space="preserve"> </v>
      </c>
      <c r="AB2393" t="s">
        <v>90</v>
      </c>
      <c r="AC2393" s="46">
        <v>5156</v>
      </c>
      <c r="AD2393" s="46">
        <v>72</v>
      </c>
      <c r="AE2393" s="46">
        <v>69.8</v>
      </c>
      <c r="AF2393" s="46">
        <v>117</v>
      </c>
      <c r="AH2393" s="70" t="str">
        <f t="shared" si="272"/>
        <v/>
      </c>
      <c r="AI2393" s="70" t="str">
        <f t="shared" si="273"/>
        <v/>
      </c>
      <c r="AJ2393" s="70" t="str">
        <f t="shared" si="274"/>
        <v>X</v>
      </c>
      <c r="AK2393" s="70" t="str" cm="1">
        <f t="array" ref="AK2393">_xlfn.IFS(AH2393&lt;&gt;"","1",AI2393&lt;&gt;"","2",AJ2393&lt;&gt;"","3")</f>
        <v>3</v>
      </c>
    </row>
    <row r="2394" spans="1:37" x14ac:dyDescent="0.25">
      <c r="A2394" t="s">
        <v>1902</v>
      </c>
      <c r="B2394" t="s">
        <v>777</v>
      </c>
      <c r="C2394" s="67" t="str">
        <f t="shared" si="269"/>
        <v>Macie Mavis</v>
      </c>
      <c r="D2394" s="71" t="str" cm="1">
        <f t="array" ref="D2394">_xlfn.IFS(AK2394="1",CONCATENATE(C2394,"Regional"),AK2394="2",CONCATENATE(C2394,"Sectional"),AK2394="3",CONCATENATE(C2394,COUNTIF($C$1:C2394,C2394)))</f>
        <v>Macie Mavis3</v>
      </c>
      <c r="E2394" s="66">
        <v>45162.333333333336</v>
      </c>
      <c r="F2394" t="s">
        <v>2542</v>
      </c>
      <c r="G2394" s="46">
        <v>49</v>
      </c>
      <c r="H2394" s="46">
        <v>121</v>
      </c>
      <c r="I2394" s="46">
        <v>34</v>
      </c>
      <c r="J2394" t="s">
        <v>2395</v>
      </c>
      <c r="K2394" t="s">
        <v>90</v>
      </c>
      <c r="L2394" s="46">
        <v>5156</v>
      </c>
      <c r="M2394" s="46">
        <v>72</v>
      </c>
      <c r="N2394" s="46">
        <v>69.8</v>
      </c>
      <c r="O2394" s="46">
        <v>117</v>
      </c>
      <c r="P2394" s="46">
        <f t="shared" si="270"/>
        <v>2</v>
      </c>
      <c r="R2394" s="67" t="s">
        <v>2914</v>
      </c>
      <c r="S2394" s="67">
        <f>COUNTIF(Y$2:$Y$100,R2394)</f>
        <v>0</v>
      </c>
      <c r="V2394" s="67">
        <f t="shared" si="271"/>
        <v>0</v>
      </c>
      <c r="X2394"/>
      <c r="Y2394" s="67" t="str">
        <f t="shared" si="268"/>
        <v xml:space="preserve"> </v>
      </c>
      <c r="AB2394" t="s">
        <v>90</v>
      </c>
      <c r="AC2394" s="46">
        <v>5156</v>
      </c>
      <c r="AD2394" s="46">
        <v>72</v>
      </c>
      <c r="AE2394" s="46">
        <v>69.8</v>
      </c>
      <c r="AF2394" s="46">
        <v>117</v>
      </c>
      <c r="AH2394" s="70" t="str">
        <f t="shared" si="272"/>
        <v/>
      </c>
      <c r="AI2394" s="70" t="str">
        <f t="shared" si="273"/>
        <v/>
      </c>
      <c r="AJ2394" s="70" t="str">
        <f t="shared" si="274"/>
        <v>X</v>
      </c>
      <c r="AK2394" s="70" t="str" cm="1">
        <f t="array" ref="AK2394">_xlfn.IFS(AH2394&lt;&gt;"","1",AI2394&lt;&gt;"","2",AJ2394&lt;&gt;"","3")</f>
        <v>3</v>
      </c>
    </row>
    <row r="2395" spans="1:37" x14ac:dyDescent="0.25">
      <c r="A2395" t="s">
        <v>659</v>
      </c>
      <c r="B2395" t="s">
        <v>1083</v>
      </c>
      <c r="C2395" s="67" t="str">
        <f t="shared" si="269"/>
        <v>El Kammayer</v>
      </c>
      <c r="D2395" s="71" t="str" cm="1">
        <f t="array" ref="D2395">_xlfn.IFS(AK2395="1",CONCATENATE(C2395,"Regional"),AK2395="2",CONCATENATE(C2395,"Sectional"),AK2395="3",CONCATENATE(C2395,COUNTIF($C$1:C2395,C2395)))</f>
        <v>El Kammayer1</v>
      </c>
      <c r="E2395" s="66">
        <v>45162.333333333336</v>
      </c>
      <c r="F2395" t="s">
        <v>2542</v>
      </c>
      <c r="G2395" s="46">
        <v>49</v>
      </c>
      <c r="H2395" s="46">
        <v>122</v>
      </c>
      <c r="I2395" s="46">
        <v>35</v>
      </c>
      <c r="J2395" t="s">
        <v>2395</v>
      </c>
      <c r="K2395" t="s">
        <v>90</v>
      </c>
      <c r="L2395" s="46">
        <v>5156</v>
      </c>
      <c r="M2395" s="46">
        <v>72</v>
      </c>
      <c r="N2395" s="46">
        <v>69.8</v>
      </c>
      <c r="O2395" s="46">
        <v>117</v>
      </c>
      <c r="P2395" s="46">
        <f t="shared" si="270"/>
        <v>2</v>
      </c>
      <c r="R2395" s="67" t="s">
        <v>1564</v>
      </c>
      <c r="S2395" s="67">
        <f>COUNTIF(Y$2:$Y$100,R2395)</f>
        <v>0</v>
      </c>
      <c r="V2395" s="67">
        <f t="shared" si="271"/>
        <v>0</v>
      </c>
      <c r="X2395"/>
      <c r="Y2395" s="67" t="str">
        <f t="shared" si="268"/>
        <v xml:space="preserve"> </v>
      </c>
      <c r="AB2395" t="s">
        <v>90</v>
      </c>
      <c r="AC2395" s="46">
        <v>5156</v>
      </c>
      <c r="AD2395" s="46">
        <v>72</v>
      </c>
      <c r="AE2395" s="46">
        <v>69.8</v>
      </c>
      <c r="AF2395" s="46">
        <v>117</v>
      </c>
      <c r="AH2395" s="70" t="str">
        <f t="shared" si="272"/>
        <v/>
      </c>
      <c r="AI2395" s="70" t="str">
        <f t="shared" si="273"/>
        <v/>
      </c>
      <c r="AJ2395" s="70" t="str">
        <f t="shared" si="274"/>
        <v>X</v>
      </c>
      <c r="AK2395" s="70" t="str" cm="1">
        <f t="array" ref="AK2395">_xlfn.IFS(AH2395&lt;&gt;"","1",AI2395&lt;&gt;"","2",AJ2395&lt;&gt;"","3")</f>
        <v>3</v>
      </c>
    </row>
    <row r="2396" spans="1:37" x14ac:dyDescent="0.25">
      <c r="A2396" t="s">
        <v>351</v>
      </c>
      <c r="B2396" t="s">
        <v>599</v>
      </c>
      <c r="C2396" s="67" t="str">
        <f t="shared" si="269"/>
        <v>Grace Schmidt</v>
      </c>
      <c r="D2396" s="71" t="str" cm="1">
        <f t="array" ref="D2396">_xlfn.IFS(AK2396="1",CONCATENATE(C2396,"Regional"),AK2396="2",CONCATENATE(C2396,"Sectional"),AK2396="3",CONCATENATE(C2396,COUNTIF($C$1:C2396,C2396)))</f>
        <v>Grace Schmidt7</v>
      </c>
      <c r="E2396" s="66">
        <v>45162.333333333336</v>
      </c>
      <c r="F2396" t="s">
        <v>2542</v>
      </c>
      <c r="G2396" s="46">
        <v>49</v>
      </c>
      <c r="H2396" s="46">
        <v>122</v>
      </c>
      <c r="I2396" s="46">
        <v>35</v>
      </c>
      <c r="J2396" t="s">
        <v>2395</v>
      </c>
      <c r="K2396" t="s">
        <v>90</v>
      </c>
      <c r="L2396" s="46">
        <v>5156</v>
      </c>
      <c r="M2396" s="46">
        <v>72</v>
      </c>
      <c r="N2396" s="46">
        <v>69.8</v>
      </c>
      <c r="O2396" s="46">
        <v>117</v>
      </c>
      <c r="P2396" s="46">
        <f t="shared" si="270"/>
        <v>2</v>
      </c>
      <c r="R2396" s="67" t="s">
        <v>3051</v>
      </c>
      <c r="S2396" s="67">
        <f>COUNTIF(Y$2:$Y$100,R2396)</f>
        <v>0</v>
      </c>
      <c r="V2396" s="67">
        <f t="shared" si="271"/>
        <v>0</v>
      </c>
      <c r="X2396"/>
      <c r="Y2396" s="67" t="str">
        <f t="shared" si="268"/>
        <v xml:space="preserve"> </v>
      </c>
      <c r="AB2396" t="s">
        <v>90</v>
      </c>
      <c r="AC2396" s="46">
        <v>5156</v>
      </c>
      <c r="AD2396" s="46">
        <v>72</v>
      </c>
      <c r="AE2396" s="46">
        <v>69.8</v>
      </c>
      <c r="AF2396" s="46">
        <v>117</v>
      </c>
      <c r="AH2396" s="70" t="str">
        <f t="shared" si="272"/>
        <v/>
      </c>
      <c r="AI2396" s="70" t="str">
        <f t="shared" si="273"/>
        <v/>
      </c>
      <c r="AJ2396" s="70" t="str">
        <f t="shared" si="274"/>
        <v>X</v>
      </c>
      <c r="AK2396" s="70" t="str" cm="1">
        <f t="array" ref="AK2396">_xlfn.IFS(AH2396&lt;&gt;"","1",AI2396&lt;&gt;"","2",AJ2396&lt;&gt;"","3")</f>
        <v>3</v>
      </c>
    </row>
    <row r="2397" spans="1:37" x14ac:dyDescent="0.25">
      <c r="A2397" t="s">
        <v>333</v>
      </c>
      <c r="B2397" t="s">
        <v>368</v>
      </c>
      <c r="C2397" s="67" t="str">
        <f t="shared" si="269"/>
        <v>Lexi Peterson</v>
      </c>
      <c r="D2397" s="71" t="str" cm="1">
        <f t="array" ref="D2397">_xlfn.IFS(AK2397="1",CONCATENATE(C2397,"Regional"),AK2397="2",CONCATENATE(C2397,"Sectional"),AK2397="3",CONCATENATE(C2397,COUNTIF($C$1:C2397,C2397)))</f>
        <v>Lexi Peterson4</v>
      </c>
      <c r="E2397" s="66">
        <v>45162.333333333336</v>
      </c>
      <c r="F2397" t="s">
        <v>2542</v>
      </c>
      <c r="G2397" s="46">
        <v>49</v>
      </c>
      <c r="H2397" s="46">
        <v>123</v>
      </c>
      <c r="I2397" s="46">
        <v>37</v>
      </c>
      <c r="J2397" t="s">
        <v>2395</v>
      </c>
      <c r="K2397" t="s">
        <v>90</v>
      </c>
      <c r="L2397" s="46">
        <v>5156</v>
      </c>
      <c r="M2397" s="46">
        <v>72</v>
      </c>
      <c r="N2397" s="46">
        <v>69.8</v>
      </c>
      <c r="O2397" s="46">
        <v>117</v>
      </c>
      <c r="P2397" s="46">
        <f t="shared" si="270"/>
        <v>2</v>
      </c>
      <c r="R2397" s="67" t="s">
        <v>1563</v>
      </c>
      <c r="S2397" s="67">
        <f>COUNTIF(Y$2:$Y$100,R2397)</f>
        <v>0</v>
      </c>
      <c r="V2397" s="67">
        <f t="shared" si="271"/>
        <v>0</v>
      </c>
      <c r="X2397"/>
      <c r="Y2397" s="67" t="str">
        <f t="shared" si="268"/>
        <v xml:space="preserve"> </v>
      </c>
      <c r="AB2397" t="s">
        <v>90</v>
      </c>
      <c r="AC2397" s="46">
        <v>5156</v>
      </c>
      <c r="AD2397" s="46">
        <v>72</v>
      </c>
      <c r="AE2397" s="46">
        <v>69.8</v>
      </c>
      <c r="AF2397" s="46">
        <v>117</v>
      </c>
      <c r="AH2397" s="70" t="str">
        <f t="shared" si="272"/>
        <v/>
      </c>
      <c r="AI2397" s="70" t="str">
        <f t="shared" si="273"/>
        <v/>
      </c>
      <c r="AJ2397" s="70" t="str">
        <f t="shared" si="274"/>
        <v>X</v>
      </c>
      <c r="AK2397" s="70" t="str" cm="1">
        <f t="array" ref="AK2397">_xlfn.IFS(AH2397&lt;&gt;"","1",AI2397&lt;&gt;"","2",AJ2397&lt;&gt;"","3")</f>
        <v>3</v>
      </c>
    </row>
    <row r="2398" spans="1:37" x14ac:dyDescent="0.25">
      <c r="A2398" t="s">
        <v>1782</v>
      </c>
      <c r="B2398" t="s">
        <v>2033</v>
      </c>
      <c r="C2398" s="67" t="str">
        <f t="shared" si="269"/>
        <v>MaKenzie Tahtinen</v>
      </c>
      <c r="D2398" s="71" t="str" cm="1">
        <f t="array" ref="D2398">_xlfn.IFS(AK2398="1",CONCATENATE(C2398,"Regional"),AK2398="2",CONCATENATE(C2398,"Sectional"),AK2398="3",CONCATENATE(C2398,COUNTIF($C$1:C2398,C2398)))</f>
        <v>MaKenzie Tahtinen4</v>
      </c>
      <c r="E2398" s="66">
        <v>45162.333333333336</v>
      </c>
      <c r="F2398" t="s">
        <v>2542</v>
      </c>
      <c r="G2398" s="46">
        <v>49</v>
      </c>
      <c r="H2398" s="46">
        <v>125</v>
      </c>
      <c r="I2398" s="46">
        <v>38</v>
      </c>
      <c r="J2398" t="s">
        <v>2395</v>
      </c>
      <c r="K2398" t="s">
        <v>90</v>
      </c>
      <c r="L2398" s="46">
        <v>5156</v>
      </c>
      <c r="M2398" s="46">
        <v>72</v>
      </c>
      <c r="N2398" s="46">
        <v>69.8</v>
      </c>
      <c r="O2398" s="46">
        <v>117</v>
      </c>
      <c r="P2398" s="46">
        <f t="shared" si="270"/>
        <v>2</v>
      </c>
      <c r="R2398" s="67" t="s">
        <v>3050</v>
      </c>
      <c r="S2398" s="67">
        <f>COUNTIF(Y$2:$Y$100,R2398)</f>
        <v>0</v>
      </c>
      <c r="V2398" s="67">
        <f t="shared" si="271"/>
        <v>0</v>
      </c>
      <c r="X2398"/>
      <c r="Y2398" s="67" t="str">
        <f t="shared" si="268"/>
        <v xml:space="preserve"> </v>
      </c>
      <c r="AB2398" t="s">
        <v>90</v>
      </c>
      <c r="AC2398" s="46">
        <v>5156</v>
      </c>
      <c r="AD2398" s="46">
        <v>72</v>
      </c>
      <c r="AE2398" s="46">
        <v>69.8</v>
      </c>
      <c r="AF2398" s="46">
        <v>117</v>
      </c>
      <c r="AH2398" s="70" t="str">
        <f t="shared" si="272"/>
        <v/>
      </c>
      <c r="AI2398" s="70" t="str">
        <f t="shared" si="273"/>
        <v/>
      </c>
      <c r="AJ2398" s="70" t="str">
        <f t="shared" si="274"/>
        <v>X</v>
      </c>
      <c r="AK2398" s="70" t="str" cm="1">
        <f t="array" ref="AK2398">_xlfn.IFS(AH2398&lt;&gt;"","1",AI2398&lt;&gt;"","2",AJ2398&lt;&gt;"","3")</f>
        <v>3</v>
      </c>
    </row>
    <row r="2399" spans="1:37" x14ac:dyDescent="0.25">
      <c r="A2399" t="s">
        <v>1088</v>
      </c>
      <c r="B2399" t="s">
        <v>2004</v>
      </c>
      <c r="C2399" s="67" t="str">
        <f t="shared" si="269"/>
        <v>Dagmar Beckel</v>
      </c>
      <c r="D2399" s="71" t="str" cm="1">
        <f t="array" ref="D2399">_xlfn.IFS(AK2399="1",CONCATENATE(C2399,"Regional"),AK2399="2",CONCATENATE(C2399,"Sectional"),AK2399="3",CONCATENATE(C2399,COUNTIF($C$1:C2399,C2399)))</f>
        <v>Dagmar Beckel4</v>
      </c>
      <c r="E2399" s="66">
        <v>45162.333333333336</v>
      </c>
      <c r="F2399" t="s">
        <v>2542</v>
      </c>
      <c r="G2399" s="46">
        <v>49</v>
      </c>
      <c r="H2399" s="46">
        <v>131</v>
      </c>
      <c r="I2399" s="46">
        <v>39</v>
      </c>
      <c r="J2399" t="s">
        <v>2395</v>
      </c>
      <c r="K2399" t="s">
        <v>90</v>
      </c>
      <c r="L2399" s="46">
        <v>5156</v>
      </c>
      <c r="M2399" s="46">
        <v>72</v>
      </c>
      <c r="N2399" s="46">
        <v>69.8</v>
      </c>
      <c r="O2399" s="46">
        <v>117</v>
      </c>
      <c r="P2399" s="46">
        <f t="shared" si="270"/>
        <v>2</v>
      </c>
      <c r="R2399" s="67" t="s">
        <v>3018</v>
      </c>
      <c r="S2399" s="67">
        <f>COUNTIF(Y$2:$Y$100,R2399)</f>
        <v>0</v>
      </c>
      <c r="V2399" s="67">
        <f t="shared" si="271"/>
        <v>0</v>
      </c>
      <c r="X2399"/>
      <c r="Y2399" s="67" t="str">
        <f t="shared" si="268"/>
        <v xml:space="preserve"> </v>
      </c>
      <c r="AB2399" t="s">
        <v>90</v>
      </c>
      <c r="AC2399" s="46">
        <v>5156</v>
      </c>
      <c r="AD2399" s="46">
        <v>72</v>
      </c>
      <c r="AE2399" s="46">
        <v>69.8</v>
      </c>
      <c r="AF2399" s="46">
        <v>117</v>
      </c>
      <c r="AH2399" s="70" t="str">
        <f t="shared" si="272"/>
        <v/>
      </c>
      <c r="AI2399" s="70" t="str">
        <f t="shared" si="273"/>
        <v/>
      </c>
      <c r="AJ2399" s="70" t="str">
        <f t="shared" si="274"/>
        <v>X</v>
      </c>
      <c r="AK2399" s="70" t="str" cm="1">
        <f t="array" ref="AK2399">_xlfn.IFS(AH2399&lt;&gt;"","1",AI2399&lt;&gt;"","2",AJ2399&lt;&gt;"","3")</f>
        <v>3</v>
      </c>
    </row>
    <row r="2400" spans="1:37" x14ac:dyDescent="0.25">
      <c r="A2400" t="s">
        <v>2036</v>
      </c>
      <c r="B2400" t="s">
        <v>848</v>
      </c>
      <c r="C2400" s="67" t="str">
        <f t="shared" si="269"/>
        <v>Isabella Neitzel</v>
      </c>
      <c r="D2400" s="71" t="str" cm="1">
        <f t="array" ref="D2400">_xlfn.IFS(AK2400="1",CONCATENATE(C2400,"Regional"),AK2400="2",CONCATENATE(C2400,"Sectional"),AK2400="3",CONCATENATE(C2400,COUNTIF($C$1:C2400,C2400)))</f>
        <v>Isabella Neitzel4</v>
      </c>
      <c r="E2400" s="66">
        <v>45162.333333333336</v>
      </c>
      <c r="F2400" t="s">
        <v>2542</v>
      </c>
      <c r="G2400" s="46">
        <v>49</v>
      </c>
      <c r="H2400" s="46">
        <v>137</v>
      </c>
      <c r="I2400" s="46">
        <v>40</v>
      </c>
      <c r="J2400" t="s">
        <v>2395</v>
      </c>
      <c r="K2400" t="s">
        <v>90</v>
      </c>
      <c r="L2400" s="46">
        <v>5156</v>
      </c>
      <c r="M2400" s="46">
        <v>72</v>
      </c>
      <c r="N2400" s="46">
        <v>69.8</v>
      </c>
      <c r="O2400" s="46">
        <v>117</v>
      </c>
      <c r="P2400" s="46">
        <f t="shared" si="270"/>
        <v>2</v>
      </c>
      <c r="R2400" s="67" t="s">
        <v>3054</v>
      </c>
      <c r="S2400" s="67">
        <f>COUNTIF(Y$2:$Y$100,R2400)</f>
        <v>0</v>
      </c>
      <c r="V2400" s="67">
        <f t="shared" si="271"/>
        <v>0</v>
      </c>
      <c r="X2400"/>
      <c r="Y2400" s="67" t="str">
        <f t="shared" si="268"/>
        <v xml:space="preserve"> </v>
      </c>
      <c r="AB2400" t="s">
        <v>90</v>
      </c>
      <c r="AC2400" s="46">
        <v>5156</v>
      </c>
      <c r="AD2400" s="46">
        <v>72</v>
      </c>
      <c r="AE2400" s="46">
        <v>69.8</v>
      </c>
      <c r="AF2400" s="46">
        <v>117</v>
      </c>
      <c r="AH2400" s="70" t="str">
        <f t="shared" si="272"/>
        <v/>
      </c>
      <c r="AI2400" s="70" t="str">
        <f t="shared" si="273"/>
        <v/>
      </c>
      <c r="AJ2400" s="70" t="str">
        <f t="shared" si="274"/>
        <v>X</v>
      </c>
      <c r="AK2400" s="70" t="str" cm="1">
        <f t="array" ref="AK2400">_xlfn.IFS(AH2400&lt;&gt;"","1",AI2400&lt;&gt;"","2",AJ2400&lt;&gt;"","3")</f>
        <v>3</v>
      </c>
    </row>
    <row r="2401" spans="1:37" x14ac:dyDescent="0.25">
      <c r="A2401" t="s">
        <v>1911</v>
      </c>
      <c r="B2401" t="s">
        <v>2708</v>
      </c>
      <c r="C2401" s="67" t="str">
        <f t="shared" si="269"/>
        <v>Cadence Robotti</v>
      </c>
      <c r="D2401" s="71" t="str" cm="1">
        <f t="array" ref="D2401">_xlfn.IFS(AK2401="1",CONCATENATE(C2401,"Regional"),AK2401="2",CONCATENATE(C2401,"Sectional"),AK2401="3",CONCATENATE(C2401,COUNTIF($C$1:C2401,C2401)))</f>
        <v>Cadence Robotti4</v>
      </c>
      <c r="E2401" s="66">
        <v>45162.333333333336</v>
      </c>
      <c r="F2401" t="s">
        <v>2542</v>
      </c>
      <c r="G2401" s="46">
        <v>49</v>
      </c>
      <c r="H2401" s="46">
        <v>137</v>
      </c>
      <c r="I2401" s="46">
        <v>40</v>
      </c>
      <c r="J2401" t="s">
        <v>2395</v>
      </c>
      <c r="K2401" t="s">
        <v>90</v>
      </c>
      <c r="L2401" s="46">
        <v>5156</v>
      </c>
      <c r="M2401" s="46">
        <v>72</v>
      </c>
      <c r="N2401" s="46">
        <v>69.8</v>
      </c>
      <c r="O2401" s="46">
        <v>117</v>
      </c>
      <c r="P2401" s="46">
        <f t="shared" si="270"/>
        <v>2</v>
      </c>
      <c r="R2401" s="67" t="s">
        <v>2926</v>
      </c>
      <c r="S2401" s="67">
        <f>COUNTIF(Y$2:$Y$100,R2401)</f>
        <v>0</v>
      </c>
      <c r="V2401" s="67">
        <f t="shared" si="271"/>
        <v>0</v>
      </c>
      <c r="X2401"/>
      <c r="Y2401" s="67" t="str">
        <f t="shared" si="268"/>
        <v xml:space="preserve"> </v>
      </c>
      <c r="AB2401" t="s">
        <v>90</v>
      </c>
      <c r="AC2401" s="46">
        <v>5156</v>
      </c>
      <c r="AD2401" s="46">
        <v>72</v>
      </c>
      <c r="AE2401" s="46">
        <v>69.8</v>
      </c>
      <c r="AF2401" s="46">
        <v>117</v>
      </c>
      <c r="AH2401" s="70" t="str">
        <f t="shared" si="272"/>
        <v/>
      </c>
      <c r="AI2401" s="70" t="str">
        <f t="shared" si="273"/>
        <v/>
      </c>
      <c r="AJ2401" s="70" t="str">
        <f t="shared" si="274"/>
        <v>X</v>
      </c>
      <c r="AK2401" s="70" t="str" cm="1">
        <f t="array" ref="AK2401">_xlfn.IFS(AH2401&lt;&gt;"","1",AI2401&lt;&gt;"","2",AJ2401&lt;&gt;"","3")</f>
        <v>3</v>
      </c>
    </row>
    <row r="2402" spans="1:37" x14ac:dyDescent="0.25">
      <c r="A2402" t="s">
        <v>2028</v>
      </c>
      <c r="B2402" t="s">
        <v>2029</v>
      </c>
      <c r="C2402" s="67" t="str">
        <f t="shared" si="269"/>
        <v>Kynnley Durch</v>
      </c>
      <c r="D2402" s="71" t="str" cm="1">
        <f t="array" ref="D2402">_xlfn.IFS(AK2402="1",CONCATENATE(C2402,"Regional"),AK2402="2",CONCATENATE(C2402,"Sectional"),AK2402="3",CONCATENATE(C2402,COUNTIF($C$1:C2402,C2402)))</f>
        <v>Kynnley Durch1</v>
      </c>
      <c r="E2402" s="66">
        <v>45162.333333333336</v>
      </c>
      <c r="F2402" t="s">
        <v>2542</v>
      </c>
      <c r="G2402" s="46">
        <v>49</v>
      </c>
      <c r="H2402" s="46">
        <v>140</v>
      </c>
      <c r="I2402" s="46">
        <v>42</v>
      </c>
      <c r="J2402" t="s">
        <v>2395</v>
      </c>
      <c r="K2402" t="s">
        <v>90</v>
      </c>
      <c r="L2402" s="46">
        <v>5156</v>
      </c>
      <c r="M2402" s="46">
        <v>72</v>
      </c>
      <c r="N2402" s="46">
        <v>69.8</v>
      </c>
      <c r="O2402" s="46">
        <v>117</v>
      </c>
      <c r="P2402" s="46">
        <f t="shared" si="270"/>
        <v>2</v>
      </c>
      <c r="R2402" s="67" t="s">
        <v>3044</v>
      </c>
      <c r="S2402" s="67">
        <f>COUNTIF(Y$2:$Y$100,R2402)</f>
        <v>0</v>
      </c>
      <c r="V2402" s="67">
        <f t="shared" si="271"/>
        <v>0</v>
      </c>
      <c r="X2402"/>
      <c r="Y2402" s="67" t="str">
        <f t="shared" si="268"/>
        <v xml:space="preserve"> </v>
      </c>
      <c r="AB2402" t="s">
        <v>90</v>
      </c>
      <c r="AC2402" s="46">
        <v>5156</v>
      </c>
      <c r="AD2402" s="46">
        <v>72</v>
      </c>
      <c r="AE2402" s="46">
        <v>69.8</v>
      </c>
      <c r="AF2402" s="46">
        <v>117</v>
      </c>
      <c r="AH2402" s="70" t="str">
        <f t="shared" si="272"/>
        <v/>
      </c>
      <c r="AI2402" s="70" t="str">
        <f t="shared" si="273"/>
        <v/>
      </c>
      <c r="AJ2402" s="70" t="str">
        <f t="shared" si="274"/>
        <v>X</v>
      </c>
      <c r="AK2402" s="70" t="str" cm="1">
        <f t="array" ref="AK2402">_xlfn.IFS(AH2402&lt;&gt;"","1",AI2402&lt;&gt;"","2",AJ2402&lt;&gt;"","3")</f>
        <v>3</v>
      </c>
    </row>
    <row r="2403" spans="1:37" x14ac:dyDescent="0.25">
      <c r="A2403" t="s">
        <v>894</v>
      </c>
      <c r="B2403" t="s">
        <v>777</v>
      </c>
      <c r="C2403" s="67" t="str">
        <f t="shared" si="269"/>
        <v>Macie Reinke</v>
      </c>
      <c r="D2403" s="71" t="str" cm="1">
        <f t="array" ref="D2403">_xlfn.IFS(AK2403="1",CONCATENATE(C2403,"Regional"),AK2403="2",CONCATENATE(C2403,"Sectional"),AK2403="3",CONCATENATE(C2403,COUNTIF($C$1:C2403,C2403)))</f>
        <v>Macie Reinke3</v>
      </c>
      <c r="E2403" s="66">
        <v>45162.333333333336</v>
      </c>
      <c r="F2403" t="s">
        <v>2542</v>
      </c>
      <c r="G2403" s="46">
        <v>49</v>
      </c>
      <c r="H2403" s="46">
        <v>140</v>
      </c>
      <c r="I2403" s="46">
        <v>42</v>
      </c>
      <c r="J2403" t="s">
        <v>2395</v>
      </c>
      <c r="K2403" t="s">
        <v>90</v>
      </c>
      <c r="L2403" s="46">
        <v>5156</v>
      </c>
      <c r="M2403" s="46">
        <v>72</v>
      </c>
      <c r="N2403" s="46">
        <v>69.8</v>
      </c>
      <c r="O2403" s="46">
        <v>117</v>
      </c>
      <c r="P2403" s="46">
        <f t="shared" si="270"/>
        <v>2</v>
      </c>
      <c r="R2403" s="67" t="s">
        <v>2915</v>
      </c>
      <c r="S2403" s="67">
        <f>COUNTIF(Y$2:$Y$100,R2403)</f>
        <v>0</v>
      </c>
      <c r="V2403" s="67">
        <f t="shared" si="271"/>
        <v>0</v>
      </c>
      <c r="X2403"/>
      <c r="Y2403" s="67" t="str">
        <f t="shared" si="268"/>
        <v xml:space="preserve"> </v>
      </c>
      <c r="AB2403" t="s">
        <v>90</v>
      </c>
      <c r="AC2403" s="46">
        <v>5156</v>
      </c>
      <c r="AD2403" s="46">
        <v>72</v>
      </c>
      <c r="AE2403" s="46">
        <v>69.8</v>
      </c>
      <c r="AF2403" s="46">
        <v>117</v>
      </c>
      <c r="AH2403" s="70" t="str">
        <f t="shared" si="272"/>
        <v/>
      </c>
      <c r="AI2403" s="70" t="str">
        <f t="shared" si="273"/>
        <v/>
      </c>
      <c r="AJ2403" s="70" t="str">
        <f t="shared" si="274"/>
        <v>X</v>
      </c>
      <c r="AK2403" s="70" t="str" cm="1">
        <f t="array" ref="AK2403">_xlfn.IFS(AH2403&lt;&gt;"","1",AI2403&lt;&gt;"","2",AJ2403&lt;&gt;"","3")</f>
        <v>3</v>
      </c>
    </row>
    <row r="2404" spans="1:37" x14ac:dyDescent="0.25">
      <c r="A2404" t="s">
        <v>1712</v>
      </c>
      <c r="B2404" t="s">
        <v>260</v>
      </c>
      <c r="C2404" s="67" t="str">
        <f t="shared" si="269"/>
        <v>Piper Hicks</v>
      </c>
      <c r="D2404" s="71" t="str" cm="1">
        <f t="array" ref="D2404">_xlfn.IFS(AK2404="1",CONCATENATE(C2404,"Regional"),AK2404="2",CONCATENATE(C2404,"Sectional"),AK2404="3",CONCATENATE(C2404,COUNTIF($C$1:C2404,C2404)))</f>
        <v>Piper Hicks1</v>
      </c>
      <c r="E2404" s="66">
        <v>45162.333333333336</v>
      </c>
      <c r="F2404" t="s">
        <v>2542</v>
      </c>
      <c r="G2404" s="46">
        <v>49</v>
      </c>
      <c r="H2404" s="46">
        <v>146</v>
      </c>
      <c r="I2404" s="46">
        <v>44</v>
      </c>
      <c r="J2404" t="s">
        <v>2395</v>
      </c>
      <c r="K2404" t="s">
        <v>90</v>
      </c>
      <c r="L2404" s="46">
        <v>5156</v>
      </c>
      <c r="M2404" s="46">
        <v>72</v>
      </c>
      <c r="N2404" s="46">
        <v>69.8</v>
      </c>
      <c r="O2404" s="46">
        <v>117</v>
      </c>
      <c r="P2404" s="46">
        <f t="shared" si="270"/>
        <v>2</v>
      </c>
      <c r="R2404" s="67" t="s">
        <v>3631</v>
      </c>
      <c r="S2404" s="67">
        <f>COUNTIF(Y$2:$Y$100,R2404)</f>
        <v>0</v>
      </c>
      <c r="V2404" s="67">
        <f t="shared" si="271"/>
        <v>0</v>
      </c>
      <c r="X2404"/>
      <c r="Y2404" s="67" t="str">
        <f t="shared" si="268"/>
        <v xml:space="preserve"> </v>
      </c>
      <c r="AB2404" t="s">
        <v>90</v>
      </c>
      <c r="AC2404" s="46">
        <v>5156</v>
      </c>
      <c r="AD2404" s="46">
        <v>72</v>
      </c>
      <c r="AE2404" s="46">
        <v>69.8</v>
      </c>
      <c r="AF2404" s="46">
        <v>117</v>
      </c>
      <c r="AH2404" s="70" t="str">
        <f t="shared" si="272"/>
        <v/>
      </c>
      <c r="AI2404" s="70" t="str">
        <f t="shared" si="273"/>
        <v/>
      </c>
      <c r="AJ2404" s="70" t="str">
        <f t="shared" si="274"/>
        <v>X</v>
      </c>
      <c r="AK2404" s="70" t="str" cm="1">
        <f t="array" ref="AK2404">_xlfn.IFS(AH2404&lt;&gt;"","1",AI2404&lt;&gt;"","2",AJ2404&lt;&gt;"","3")</f>
        <v>3</v>
      </c>
    </row>
    <row r="2405" spans="1:37" x14ac:dyDescent="0.25">
      <c r="A2405" t="s">
        <v>2174</v>
      </c>
      <c r="B2405" t="s">
        <v>2175</v>
      </c>
      <c r="C2405" s="67" t="str">
        <f t="shared" si="269"/>
        <v>Makaiah Kempe</v>
      </c>
      <c r="D2405" s="71" t="str" cm="1">
        <f t="array" ref="D2405">_xlfn.IFS(AK2405="1",CONCATENATE(C2405,"Regional"),AK2405="2",CONCATENATE(C2405,"Sectional"),AK2405="3",CONCATENATE(C2405,COUNTIF($C$1:C2405,C2405)))</f>
        <v>Makaiah Kempe1</v>
      </c>
      <c r="E2405" s="66">
        <v>45162.333333333336</v>
      </c>
      <c r="F2405" t="s">
        <v>2542</v>
      </c>
      <c r="G2405" s="46">
        <v>49</v>
      </c>
      <c r="H2405" s="46">
        <v>155</v>
      </c>
      <c r="I2405" s="46">
        <v>45</v>
      </c>
      <c r="J2405" t="s">
        <v>2395</v>
      </c>
      <c r="K2405" t="s">
        <v>90</v>
      </c>
      <c r="L2405" s="46">
        <v>5156</v>
      </c>
      <c r="M2405" s="46">
        <v>72</v>
      </c>
      <c r="N2405" s="46">
        <v>69.8</v>
      </c>
      <c r="O2405" s="46">
        <v>117</v>
      </c>
      <c r="P2405" s="46">
        <f t="shared" si="270"/>
        <v>2</v>
      </c>
      <c r="R2405" s="67" t="s">
        <v>3202</v>
      </c>
      <c r="S2405" s="67">
        <f>COUNTIF(Y$2:$Y$100,R2405)</f>
        <v>0</v>
      </c>
      <c r="V2405" s="67">
        <f t="shared" si="271"/>
        <v>0</v>
      </c>
      <c r="X2405"/>
      <c r="Y2405" s="67" t="str">
        <f t="shared" si="268"/>
        <v xml:space="preserve"> </v>
      </c>
      <c r="AB2405" t="s">
        <v>90</v>
      </c>
      <c r="AC2405" s="46">
        <v>5156</v>
      </c>
      <c r="AD2405" s="46">
        <v>72</v>
      </c>
      <c r="AE2405" s="46">
        <v>69.8</v>
      </c>
      <c r="AF2405" s="46">
        <v>117</v>
      </c>
      <c r="AH2405" s="70" t="str">
        <f t="shared" si="272"/>
        <v/>
      </c>
      <c r="AI2405" s="70" t="str">
        <f t="shared" si="273"/>
        <v/>
      </c>
      <c r="AJ2405" s="70" t="str">
        <f t="shared" si="274"/>
        <v>X</v>
      </c>
      <c r="AK2405" s="70" t="str" cm="1">
        <f t="array" ref="AK2405">_xlfn.IFS(AH2405&lt;&gt;"","1",AI2405&lt;&gt;"","2",AJ2405&lt;&gt;"","3")</f>
        <v>3</v>
      </c>
    </row>
    <row r="2406" spans="1:37" x14ac:dyDescent="0.25">
      <c r="A2406" t="s">
        <v>2006</v>
      </c>
      <c r="B2406" t="s">
        <v>2007</v>
      </c>
      <c r="C2406" s="67" t="str">
        <f t="shared" si="269"/>
        <v>Breann Hillman</v>
      </c>
      <c r="D2406" s="71" t="str" cm="1">
        <f t="array" ref="D2406">_xlfn.IFS(AK2406="1",CONCATENATE(C2406,"Regional"),AK2406="2",CONCATENATE(C2406,"Sectional"),AK2406="3",CONCATENATE(C2406,COUNTIF($C$1:C2406,C2406)))</f>
        <v>Breann Hillman2</v>
      </c>
      <c r="E2406" s="66">
        <v>45162.333333333336</v>
      </c>
      <c r="F2406" t="s">
        <v>2542</v>
      </c>
      <c r="G2406" s="46">
        <v>49</v>
      </c>
      <c r="H2406" s="46">
        <v>165</v>
      </c>
      <c r="I2406" s="46">
        <v>46</v>
      </c>
      <c r="J2406" t="s">
        <v>2395</v>
      </c>
      <c r="K2406" t="s">
        <v>90</v>
      </c>
      <c r="L2406" s="46">
        <v>5156</v>
      </c>
      <c r="M2406" s="46">
        <v>72</v>
      </c>
      <c r="N2406" s="46">
        <v>69.8</v>
      </c>
      <c r="O2406" s="46">
        <v>117</v>
      </c>
      <c r="P2406" s="46">
        <f t="shared" si="270"/>
        <v>2</v>
      </c>
      <c r="R2406" s="67" t="s">
        <v>3019</v>
      </c>
      <c r="S2406" s="67">
        <f>COUNTIF(Y$2:$Y$100,R2406)</f>
        <v>0</v>
      </c>
      <c r="V2406" s="67">
        <f t="shared" si="271"/>
        <v>0</v>
      </c>
      <c r="X2406"/>
      <c r="Y2406" s="67" t="str">
        <f t="shared" si="268"/>
        <v xml:space="preserve"> </v>
      </c>
      <c r="AB2406" t="s">
        <v>90</v>
      </c>
      <c r="AC2406" s="46">
        <v>5156</v>
      </c>
      <c r="AD2406" s="46">
        <v>72</v>
      </c>
      <c r="AE2406" s="46">
        <v>69.8</v>
      </c>
      <c r="AF2406" s="46">
        <v>117</v>
      </c>
      <c r="AH2406" s="70" t="str">
        <f t="shared" si="272"/>
        <v/>
      </c>
      <c r="AI2406" s="70" t="str">
        <f t="shared" si="273"/>
        <v/>
      </c>
      <c r="AJ2406" s="70" t="str">
        <f t="shared" si="274"/>
        <v>X</v>
      </c>
      <c r="AK2406" s="70" t="str" cm="1">
        <f t="array" ref="AK2406">_xlfn.IFS(AH2406&lt;&gt;"","1",AI2406&lt;&gt;"","2",AJ2406&lt;&gt;"","3")</f>
        <v>3</v>
      </c>
    </row>
    <row r="2407" spans="1:37" x14ac:dyDescent="0.25">
      <c r="A2407" t="s">
        <v>3413</v>
      </c>
      <c r="B2407" t="s">
        <v>362</v>
      </c>
      <c r="C2407" s="67" t="str">
        <f t="shared" si="269"/>
        <v>Emma Blinkwolt</v>
      </c>
      <c r="D2407" s="71" t="str" cm="1">
        <f t="array" ref="D2407">_xlfn.IFS(AK2407="1",CONCATENATE(C2407,"Regional"),AK2407="2",CONCATENATE(C2407,"Sectional"),AK2407="3",CONCATENATE(C2407,COUNTIF($C$1:C2407,C2407)))</f>
        <v>Emma Blinkwolt3</v>
      </c>
      <c r="E2407" s="66">
        <v>45162.333333333336</v>
      </c>
      <c r="F2407" t="s">
        <v>2542</v>
      </c>
      <c r="G2407" s="46">
        <v>49</v>
      </c>
      <c r="H2407" s="46">
        <v>168</v>
      </c>
      <c r="I2407" s="46">
        <v>47</v>
      </c>
      <c r="J2407" t="s">
        <v>2395</v>
      </c>
      <c r="K2407" t="s">
        <v>90</v>
      </c>
      <c r="L2407" s="46">
        <v>5156</v>
      </c>
      <c r="M2407" s="46">
        <v>72</v>
      </c>
      <c r="N2407" s="46">
        <v>69.8</v>
      </c>
      <c r="O2407" s="46">
        <v>117</v>
      </c>
      <c r="P2407" s="46">
        <f t="shared" si="270"/>
        <v>2</v>
      </c>
      <c r="R2407" s="67" t="s">
        <v>3576</v>
      </c>
      <c r="S2407" s="67">
        <f>COUNTIF(Y$2:$Y$100,R2407)</f>
        <v>0</v>
      </c>
      <c r="V2407" s="67">
        <f t="shared" si="271"/>
        <v>0</v>
      </c>
      <c r="X2407"/>
      <c r="Y2407" s="67" t="str">
        <f t="shared" si="268"/>
        <v xml:space="preserve"> </v>
      </c>
      <c r="AB2407" t="s">
        <v>90</v>
      </c>
      <c r="AC2407" s="46">
        <v>5156</v>
      </c>
      <c r="AD2407" s="46">
        <v>72</v>
      </c>
      <c r="AE2407" s="46">
        <v>69.8</v>
      </c>
      <c r="AF2407" s="46">
        <v>117</v>
      </c>
      <c r="AH2407" s="70" t="str">
        <f t="shared" si="272"/>
        <v/>
      </c>
      <c r="AI2407" s="70" t="str">
        <f t="shared" si="273"/>
        <v/>
      </c>
      <c r="AJ2407" s="70" t="str">
        <f t="shared" si="274"/>
        <v>X</v>
      </c>
      <c r="AK2407" s="70" t="str" cm="1">
        <f t="array" ref="AK2407">_xlfn.IFS(AH2407&lt;&gt;"","1",AI2407&lt;&gt;"","2",AJ2407&lt;&gt;"","3")</f>
        <v>3</v>
      </c>
    </row>
    <row r="2408" spans="1:37" x14ac:dyDescent="0.25">
      <c r="A2408" t="s">
        <v>708</v>
      </c>
      <c r="B2408" t="s">
        <v>709</v>
      </c>
      <c r="C2408" s="67" t="str">
        <f t="shared" si="269"/>
        <v>McKenna Zignego</v>
      </c>
      <c r="D2408" s="71" t="str" cm="1">
        <f t="array" ref="D2408">_xlfn.IFS(AK2408="1",CONCATENATE(C2408,"Regional"),AK2408="2",CONCATENATE(C2408,"Sectional"),AK2408="3",CONCATENATE(C2408,COUNTIF($C$1:C2408,C2408)))</f>
        <v>McKenna Zignego5</v>
      </c>
      <c r="E2408" s="66">
        <v>45162.604166666664</v>
      </c>
      <c r="F2408" t="s">
        <v>2424</v>
      </c>
      <c r="G2408" s="46">
        <v>38</v>
      </c>
      <c r="H2408" s="46">
        <v>41</v>
      </c>
      <c r="I2408" s="46">
        <v>1</v>
      </c>
      <c r="J2408" t="s">
        <v>2425</v>
      </c>
      <c r="K2408" t="s">
        <v>90</v>
      </c>
      <c r="L2408" s="46">
        <v>2586</v>
      </c>
      <c r="M2408" s="46">
        <v>36</v>
      </c>
      <c r="N2408" s="46">
        <v>34.799999999999997</v>
      </c>
      <c r="O2408" s="46">
        <v>111</v>
      </c>
      <c r="P2408" s="46">
        <f t="shared" si="270"/>
        <v>1</v>
      </c>
      <c r="R2408" s="67" t="s">
        <v>1309</v>
      </c>
      <c r="S2408" s="67">
        <f>COUNTIF(Y$2:$Y$100,R2408)</f>
        <v>0</v>
      </c>
      <c r="V2408" s="67">
        <f t="shared" si="271"/>
        <v>0</v>
      </c>
      <c r="X2408"/>
      <c r="Y2408" s="67" t="str">
        <f t="shared" si="268"/>
        <v xml:space="preserve"> </v>
      </c>
      <c r="AB2408" t="s">
        <v>90</v>
      </c>
      <c r="AC2408" s="46">
        <v>2586</v>
      </c>
      <c r="AD2408" s="46">
        <v>36</v>
      </c>
      <c r="AE2408" s="46">
        <v>34.799999999999997</v>
      </c>
      <c r="AF2408" s="46">
        <v>111</v>
      </c>
      <c r="AH2408" s="70" t="str">
        <f t="shared" si="272"/>
        <v/>
      </c>
      <c r="AI2408" s="70" t="str">
        <f t="shared" si="273"/>
        <v/>
      </c>
      <c r="AJ2408" s="70" t="str">
        <f t="shared" si="274"/>
        <v>X</v>
      </c>
      <c r="AK2408" s="70" t="str" cm="1">
        <f t="array" ref="AK2408">_xlfn.IFS(AH2408&lt;&gt;"","1",AI2408&lt;&gt;"","2",AJ2408&lt;&gt;"","3")</f>
        <v>3</v>
      </c>
    </row>
    <row r="2409" spans="1:37" x14ac:dyDescent="0.25">
      <c r="A2409" t="s">
        <v>521</v>
      </c>
      <c r="B2409" t="s">
        <v>416</v>
      </c>
      <c r="C2409" s="67" t="str">
        <f t="shared" si="269"/>
        <v>Sarah Chaffee</v>
      </c>
      <c r="D2409" s="71" t="str" cm="1">
        <f t="array" ref="D2409">_xlfn.IFS(AK2409="1",CONCATENATE(C2409,"Regional"),AK2409="2",CONCATENATE(C2409,"Sectional"),AK2409="3",CONCATENATE(C2409,COUNTIF($C$1:C2409,C2409)))</f>
        <v>Sarah Chaffee5</v>
      </c>
      <c r="E2409" s="66">
        <v>45162.604166666664</v>
      </c>
      <c r="F2409" t="s">
        <v>2424</v>
      </c>
      <c r="G2409" s="46">
        <v>38</v>
      </c>
      <c r="H2409" s="46">
        <v>41</v>
      </c>
      <c r="I2409" s="46">
        <v>1</v>
      </c>
      <c r="J2409" t="s">
        <v>2425</v>
      </c>
      <c r="K2409" t="s">
        <v>90</v>
      </c>
      <c r="L2409" s="46">
        <v>2586</v>
      </c>
      <c r="M2409" s="46">
        <v>36</v>
      </c>
      <c r="N2409" s="46">
        <v>34.799999999999997</v>
      </c>
      <c r="O2409" s="46">
        <v>111</v>
      </c>
      <c r="P2409" s="46">
        <f t="shared" si="270"/>
        <v>1</v>
      </c>
      <c r="R2409" s="67" t="s">
        <v>1198</v>
      </c>
      <c r="S2409" s="67">
        <f>COUNTIF(Y$2:$Y$100,R2409)</f>
        <v>0</v>
      </c>
      <c r="V2409" s="67">
        <f t="shared" si="271"/>
        <v>0</v>
      </c>
      <c r="X2409"/>
      <c r="Y2409" s="67" t="str">
        <f t="shared" si="268"/>
        <v xml:space="preserve"> </v>
      </c>
      <c r="AB2409" t="s">
        <v>90</v>
      </c>
      <c r="AC2409" s="46">
        <v>2586</v>
      </c>
      <c r="AD2409" s="46">
        <v>36</v>
      </c>
      <c r="AE2409" s="46">
        <v>34.799999999999997</v>
      </c>
      <c r="AF2409" s="46">
        <v>111</v>
      </c>
      <c r="AH2409" s="70" t="str">
        <f t="shared" si="272"/>
        <v/>
      </c>
      <c r="AI2409" s="70" t="str">
        <f t="shared" si="273"/>
        <v/>
      </c>
      <c r="AJ2409" s="70" t="str">
        <f t="shared" si="274"/>
        <v>X</v>
      </c>
      <c r="AK2409" s="70" t="str" cm="1">
        <f t="array" ref="AK2409">_xlfn.IFS(AH2409&lt;&gt;"","1",AI2409&lt;&gt;"","2",AJ2409&lt;&gt;"","3")</f>
        <v>3</v>
      </c>
    </row>
    <row r="2410" spans="1:37" x14ac:dyDescent="0.25">
      <c r="A2410" t="s">
        <v>519</v>
      </c>
      <c r="B2410" t="s">
        <v>520</v>
      </c>
      <c r="C2410" s="67" t="str">
        <f t="shared" si="269"/>
        <v>Mahlia McCane</v>
      </c>
      <c r="D2410" s="71" t="str" cm="1">
        <f t="array" ref="D2410">_xlfn.IFS(AK2410="1",CONCATENATE(C2410,"Regional"),AK2410="2",CONCATENATE(C2410,"Sectional"),AK2410="3",CONCATENATE(C2410,COUNTIF($C$1:C2410,C2410)))</f>
        <v>Mahlia McCane5</v>
      </c>
      <c r="E2410" s="66">
        <v>45162.604166666664</v>
      </c>
      <c r="F2410" t="s">
        <v>2424</v>
      </c>
      <c r="G2410" s="46">
        <v>38</v>
      </c>
      <c r="H2410" s="46">
        <v>42</v>
      </c>
      <c r="I2410" s="46">
        <v>3</v>
      </c>
      <c r="J2410" t="s">
        <v>2425</v>
      </c>
      <c r="K2410" t="s">
        <v>90</v>
      </c>
      <c r="L2410" s="46">
        <v>2586</v>
      </c>
      <c r="M2410" s="46">
        <v>36</v>
      </c>
      <c r="N2410" s="46">
        <v>34.799999999999997</v>
      </c>
      <c r="O2410" s="46">
        <v>111</v>
      </c>
      <c r="P2410" s="46">
        <f t="shared" si="270"/>
        <v>1</v>
      </c>
      <c r="R2410" s="67" t="s">
        <v>1197</v>
      </c>
      <c r="S2410" s="67">
        <f>COUNTIF(Y$2:$Y$100,R2410)</f>
        <v>0</v>
      </c>
      <c r="V2410" s="67">
        <f t="shared" si="271"/>
        <v>0</v>
      </c>
      <c r="X2410"/>
      <c r="Y2410" s="67" t="str">
        <f t="shared" si="268"/>
        <v xml:space="preserve"> </v>
      </c>
      <c r="AB2410" t="s">
        <v>90</v>
      </c>
      <c r="AC2410" s="46">
        <v>2586</v>
      </c>
      <c r="AD2410" s="46">
        <v>36</v>
      </c>
      <c r="AE2410" s="46">
        <v>34.799999999999997</v>
      </c>
      <c r="AF2410" s="46">
        <v>111</v>
      </c>
      <c r="AH2410" s="70" t="str">
        <f t="shared" si="272"/>
        <v/>
      </c>
      <c r="AI2410" s="70" t="str">
        <f t="shared" si="273"/>
        <v/>
      </c>
      <c r="AJ2410" s="70" t="str">
        <f t="shared" si="274"/>
        <v>X</v>
      </c>
      <c r="AK2410" s="70" t="str" cm="1">
        <f t="array" ref="AK2410">_xlfn.IFS(AH2410&lt;&gt;"","1",AI2410&lt;&gt;"","2",AJ2410&lt;&gt;"","3")</f>
        <v>3</v>
      </c>
    </row>
    <row r="2411" spans="1:37" x14ac:dyDescent="0.25">
      <c r="A2411" t="s">
        <v>1755</v>
      </c>
      <c r="B2411" t="s">
        <v>1756</v>
      </c>
      <c r="C2411" s="67" t="str">
        <f t="shared" si="269"/>
        <v>Nathalie Rotsaert</v>
      </c>
      <c r="D2411" s="71" t="str" cm="1">
        <f t="array" ref="D2411">_xlfn.IFS(AK2411="1",CONCATENATE(C2411,"Regional"),AK2411="2",CONCATENATE(C2411,"Sectional"),AK2411="3",CONCATENATE(C2411,COUNTIF($C$1:C2411,C2411)))</f>
        <v>Nathalie Rotsaert3</v>
      </c>
      <c r="E2411" s="66">
        <v>45162.604166666664</v>
      </c>
      <c r="F2411" t="s">
        <v>2424</v>
      </c>
      <c r="G2411" s="46">
        <v>38</v>
      </c>
      <c r="H2411" s="46">
        <v>43</v>
      </c>
      <c r="I2411" s="46">
        <v>4</v>
      </c>
      <c r="J2411" t="s">
        <v>2425</v>
      </c>
      <c r="K2411" t="s">
        <v>90</v>
      </c>
      <c r="L2411" s="46">
        <v>2586</v>
      </c>
      <c r="M2411" s="46">
        <v>36</v>
      </c>
      <c r="N2411" s="46">
        <v>34.799999999999997</v>
      </c>
      <c r="O2411" s="46">
        <v>111</v>
      </c>
      <c r="P2411" s="46">
        <f t="shared" si="270"/>
        <v>1</v>
      </c>
      <c r="R2411" s="67" t="s">
        <v>2762</v>
      </c>
      <c r="S2411" s="67">
        <f>COUNTIF(Y$2:$Y$100,R2411)</f>
        <v>0</v>
      </c>
      <c r="V2411" s="67">
        <f t="shared" si="271"/>
        <v>0</v>
      </c>
      <c r="X2411"/>
      <c r="Y2411" s="67" t="str">
        <f t="shared" si="268"/>
        <v xml:space="preserve"> </v>
      </c>
      <c r="AB2411" t="s">
        <v>90</v>
      </c>
      <c r="AC2411" s="46">
        <v>2586</v>
      </c>
      <c r="AD2411" s="46">
        <v>36</v>
      </c>
      <c r="AE2411" s="46">
        <v>34.799999999999997</v>
      </c>
      <c r="AF2411" s="46">
        <v>111</v>
      </c>
      <c r="AH2411" s="70" t="str">
        <f t="shared" si="272"/>
        <v/>
      </c>
      <c r="AI2411" s="70" t="str">
        <f t="shared" si="273"/>
        <v/>
      </c>
      <c r="AJ2411" s="70" t="str">
        <f t="shared" si="274"/>
        <v>X</v>
      </c>
      <c r="AK2411" s="70" t="str" cm="1">
        <f t="array" ref="AK2411">_xlfn.IFS(AH2411&lt;&gt;"","1",AI2411&lt;&gt;"","2",AJ2411&lt;&gt;"","3")</f>
        <v>3</v>
      </c>
    </row>
    <row r="2412" spans="1:37" x14ac:dyDescent="0.25">
      <c r="A2412" t="s">
        <v>256</v>
      </c>
      <c r="B2412" t="s">
        <v>353</v>
      </c>
      <c r="C2412" s="67" t="str">
        <f t="shared" si="269"/>
        <v>Olivia Grothaus</v>
      </c>
      <c r="D2412" s="71" t="str" cm="1">
        <f t="array" ref="D2412">_xlfn.IFS(AK2412="1",CONCATENATE(C2412,"Regional"),AK2412="2",CONCATENATE(C2412,"Sectional"),AK2412="3",CONCATENATE(C2412,COUNTIF($C$1:C2412,C2412)))</f>
        <v>Olivia Grothaus5</v>
      </c>
      <c r="E2412" s="66">
        <v>45162.604166666664</v>
      </c>
      <c r="F2412" t="s">
        <v>2424</v>
      </c>
      <c r="G2412" s="46">
        <v>38</v>
      </c>
      <c r="H2412" s="46">
        <v>43</v>
      </c>
      <c r="I2412" s="46">
        <v>4</v>
      </c>
      <c r="J2412" t="s">
        <v>2425</v>
      </c>
      <c r="K2412" t="s">
        <v>90</v>
      </c>
      <c r="L2412" s="46">
        <v>2586</v>
      </c>
      <c r="M2412" s="46">
        <v>36</v>
      </c>
      <c r="N2412" s="46">
        <v>34.799999999999997</v>
      </c>
      <c r="O2412" s="46">
        <v>111</v>
      </c>
      <c r="P2412" s="46">
        <f t="shared" si="270"/>
        <v>1</v>
      </c>
      <c r="R2412" s="67" t="s">
        <v>1200</v>
      </c>
      <c r="S2412" s="67">
        <f>COUNTIF(Y$2:$Y$100,R2412)</f>
        <v>0</v>
      </c>
      <c r="V2412" s="67">
        <f t="shared" si="271"/>
        <v>0</v>
      </c>
      <c r="X2412"/>
      <c r="Y2412" s="67" t="str">
        <f t="shared" si="268"/>
        <v xml:space="preserve"> </v>
      </c>
      <c r="AB2412" t="s">
        <v>90</v>
      </c>
      <c r="AC2412" s="46">
        <v>2586</v>
      </c>
      <c r="AD2412" s="46">
        <v>36</v>
      </c>
      <c r="AE2412" s="46">
        <v>34.799999999999997</v>
      </c>
      <c r="AF2412" s="46">
        <v>111</v>
      </c>
      <c r="AH2412" s="70" t="str">
        <f t="shared" si="272"/>
        <v/>
      </c>
      <c r="AI2412" s="70" t="str">
        <f t="shared" si="273"/>
        <v/>
      </c>
      <c r="AJ2412" s="70" t="str">
        <f t="shared" si="274"/>
        <v>X</v>
      </c>
      <c r="AK2412" s="70" t="str" cm="1">
        <f t="array" ref="AK2412">_xlfn.IFS(AH2412&lt;&gt;"","1",AI2412&lt;&gt;"","2",AJ2412&lt;&gt;"","3")</f>
        <v>3</v>
      </c>
    </row>
    <row r="2413" spans="1:37" x14ac:dyDescent="0.25">
      <c r="A2413" t="s">
        <v>1752</v>
      </c>
      <c r="B2413" t="s">
        <v>907</v>
      </c>
      <c r="C2413" s="67" t="str">
        <f t="shared" si="269"/>
        <v>Hailey Goodman</v>
      </c>
      <c r="D2413" s="71" t="str" cm="1">
        <f t="array" ref="D2413">_xlfn.IFS(AK2413="1",CONCATENATE(C2413,"Regional"),AK2413="2",CONCATENATE(C2413,"Sectional"),AK2413="3",CONCATENATE(C2413,COUNTIF($C$1:C2413,C2413)))</f>
        <v>Hailey Goodman4</v>
      </c>
      <c r="E2413" s="66">
        <v>45162.604166666664</v>
      </c>
      <c r="F2413" t="s">
        <v>2424</v>
      </c>
      <c r="G2413" s="46">
        <v>38</v>
      </c>
      <c r="H2413" s="46">
        <v>44</v>
      </c>
      <c r="I2413" s="46">
        <v>6</v>
      </c>
      <c r="J2413" t="s">
        <v>2425</v>
      </c>
      <c r="K2413" t="s">
        <v>90</v>
      </c>
      <c r="L2413" s="46">
        <v>2586</v>
      </c>
      <c r="M2413" s="46">
        <v>36</v>
      </c>
      <c r="N2413" s="46">
        <v>34.799999999999997</v>
      </c>
      <c r="O2413" s="46">
        <v>111</v>
      </c>
      <c r="P2413" s="46">
        <f t="shared" si="270"/>
        <v>1</v>
      </c>
      <c r="R2413" s="67" t="s">
        <v>2760</v>
      </c>
      <c r="S2413" s="67">
        <f>COUNTIF(Y$2:$Y$100,R2413)</f>
        <v>0</v>
      </c>
      <c r="V2413" s="67">
        <f t="shared" si="271"/>
        <v>0</v>
      </c>
      <c r="X2413"/>
      <c r="Y2413" s="67" t="str">
        <f t="shared" si="268"/>
        <v xml:space="preserve"> </v>
      </c>
      <c r="AB2413" t="s">
        <v>90</v>
      </c>
      <c r="AC2413" s="46">
        <v>2586</v>
      </c>
      <c r="AD2413" s="46">
        <v>36</v>
      </c>
      <c r="AE2413" s="46">
        <v>34.799999999999997</v>
      </c>
      <c r="AF2413" s="46">
        <v>111</v>
      </c>
      <c r="AH2413" s="70" t="str">
        <f t="shared" si="272"/>
        <v/>
      </c>
      <c r="AI2413" s="70" t="str">
        <f t="shared" si="273"/>
        <v/>
      </c>
      <c r="AJ2413" s="70" t="str">
        <f t="shared" si="274"/>
        <v>X</v>
      </c>
      <c r="AK2413" s="70" t="str" cm="1">
        <f t="array" ref="AK2413">_xlfn.IFS(AH2413&lt;&gt;"","1",AI2413&lt;&gt;"","2",AJ2413&lt;&gt;"","3")</f>
        <v>3</v>
      </c>
    </row>
    <row r="2414" spans="1:37" x14ac:dyDescent="0.25">
      <c r="A2414" t="s">
        <v>1753</v>
      </c>
      <c r="B2414" t="s">
        <v>1754</v>
      </c>
      <c r="C2414" s="67" t="str">
        <f t="shared" si="269"/>
        <v>Aili Lassi</v>
      </c>
      <c r="D2414" s="71" t="str" cm="1">
        <f t="array" ref="D2414">_xlfn.IFS(AK2414="1",CONCATENATE(C2414,"Regional"),AK2414="2",CONCATENATE(C2414,"Sectional"),AK2414="3",CONCATENATE(C2414,COUNTIF($C$1:C2414,C2414)))</f>
        <v>Aili Lassi5</v>
      </c>
      <c r="E2414" s="66">
        <v>45162.604166666664</v>
      </c>
      <c r="F2414" t="s">
        <v>2424</v>
      </c>
      <c r="G2414" s="46">
        <v>38</v>
      </c>
      <c r="H2414" s="46">
        <v>45</v>
      </c>
      <c r="I2414" s="46">
        <v>7</v>
      </c>
      <c r="J2414" t="s">
        <v>2425</v>
      </c>
      <c r="K2414" t="s">
        <v>90</v>
      </c>
      <c r="L2414" s="46">
        <v>2586</v>
      </c>
      <c r="M2414" s="46">
        <v>36</v>
      </c>
      <c r="N2414" s="46">
        <v>34.799999999999997</v>
      </c>
      <c r="O2414" s="46">
        <v>111</v>
      </c>
      <c r="P2414" s="46">
        <f t="shared" si="270"/>
        <v>1</v>
      </c>
      <c r="R2414" s="67" t="s">
        <v>2761</v>
      </c>
      <c r="S2414" s="67">
        <f>COUNTIF(Y$2:$Y$100,R2414)</f>
        <v>0</v>
      </c>
      <c r="V2414" s="67">
        <f t="shared" si="271"/>
        <v>0</v>
      </c>
      <c r="X2414"/>
      <c r="Y2414" s="67" t="str">
        <f t="shared" si="268"/>
        <v xml:space="preserve"> </v>
      </c>
      <c r="AB2414" t="s">
        <v>90</v>
      </c>
      <c r="AC2414" s="46">
        <v>2586</v>
      </c>
      <c r="AD2414" s="46">
        <v>36</v>
      </c>
      <c r="AE2414" s="46">
        <v>34.799999999999997</v>
      </c>
      <c r="AF2414" s="46">
        <v>111</v>
      </c>
      <c r="AH2414" s="70" t="str">
        <f t="shared" si="272"/>
        <v/>
      </c>
      <c r="AI2414" s="70" t="str">
        <f t="shared" si="273"/>
        <v/>
      </c>
      <c r="AJ2414" s="70" t="str">
        <f t="shared" si="274"/>
        <v>X</v>
      </c>
      <c r="AK2414" s="70" t="str" cm="1">
        <f t="array" ref="AK2414">_xlfn.IFS(AH2414&lt;&gt;"","1",AI2414&lt;&gt;"","2",AJ2414&lt;&gt;"","3")</f>
        <v>3</v>
      </c>
    </row>
    <row r="2415" spans="1:37" x14ac:dyDescent="0.25">
      <c r="A2415" t="s">
        <v>710</v>
      </c>
      <c r="B2415" t="s">
        <v>711</v>
      </c>
      <c r="C2415" s="67" t="str">
        <f t="shared" si="269"/>
        <v>Teckla Wahlstrand</v>
      </c>
      <c r="D2415" s="71" t="str" cm="1">
        <f t="array" ref="D2415">_xlfn.IFS(AK2415="1",CONCATENATE(C2415,"Regional"),AK2415="2",CONCATENATE(C2415,"Sectional"),AK2415="3",CONCATENATE(C2415,COUNTIF($C$1:C2415,C2415)))</f>
        <v>Teckla Wahlstrand5</v>
      </c>
      <c r="E2415" s="66">
        <v>45162.604166666664</v>
      </c>
      <c r="F2415" t="s">
        <v>2424</v>
      </c>
      <c r="G2415" s="46">
        <v>38</v>
      </c>
      <c r="H2415" s="46">
        <v>45</v>
      </c>
      <c r="I2415" s="46">
        <v>7</v>
      </c>
      <c r="J2415" t="s">
        <v>2425</v>
      </c>
      <c r="K2415" t="s">
        <v>90</v>
      </c>
      <c r="L2415" s="46">
        <v>2586</v>
      </c>
      <c r="M2415" s="46">
        <v>36</v>
      </c>
      <c r="N2415" s="46">
        <v>34.799999999999997</v>
      </c>
      <c r="O2415" s="46">
        <v>111</v>
      </c>
      <c r="P2415" s="46">
        <f t="shared" si="270"/>
        <v>1</v>
      </c>
      <c r="R2415" s="67" t="s">
        <v>1310</v>
      </c>
      <c r="S2415" s="67">
        <f>COUNTIF(Y$2:$Y$100,R2415)</f>
        <v>0</v>
      </c>
      <c r="V2415" s="67">
        <f t="shared" si="271"/>
        <v>0</v>
      </c>
      <c r="X2415"/>
      <c r="Y2415" s="67" t="str">
        <f t="shared" si="268"/>
        <v xml:space="preserve"> </v>
      </c>
      <c r="AB2415" t="s">
        <v>90</v>
      </c>
      <c r="AC2415" s="46">
        <v>2586</v>
      </c>
      <c r="AD2415" s="46">
        <v>36</v>
      </c>
      <c r="AE2415" s="46">
        <v>34.799999999999997</v>
      </c>
      <c r="AF2415" s="46">
        <v>111</v>
      </c>
      <c r="AH2415" s="70" t="str">
        <f t="shared" si="272"/>
        <v/>
      </c>
      <c r="AI2415" s="70" t="str">
        <f t="shared" si="273"/>
        <v/>
      </c>
      <c r="AJ2415" s="70" t="str">
        <f t="shared" si="274"/>
        <v>X</v>
      </c>
      <c r="AK2415" s="70" t="str" cm="1">
        <f t="array" ref="AK2415">_xlfn.IFS(AH2415&lt;&gt;"","1",AI2415&lt;&gt;"","2",AJ2415&lt;&gt;"","3")</f>
        <v>3</v>
      </c>
    </row>
    <row r="2416" spans="1:37" x14ac:dyDescent="0.25">
      <c r="A2416" t="s">
        <v>3396</v>
      </c>
      <c r="B2416" t="s">
        <v>380</v>
      </c>
      <c r="C2416" s="67" t="str">
        <f t="shared" si="269"/>
        <v>Amelia Brinkman</v>
      </c>
      <c r="D2416" s="71" t="str" cm="1">
        <f t="array" ref="D2416">_xlfn.IFS(AK2416="1",CONCATENATE(C2416,"Regional"),AK2416="2",CONCATENATE(C2416,"Sectional"),AK2416="3",CONCATENATE(C2416,COUNTIF($C$1:C2416,C2416)))</f>
        <v>Amelia Brinkman4</v>
      </c>
      <c r="E2416" s="66">
        <v>45162.604166666664</v>
      </c>
      <c r="F2416" t="s">
        <v>2424</v>
      </c>
      <c r="G2416" s="46">
        <v>38</v>
      </c>
      <c r="H2416" s="46">
        <v>45</v>
      </c>
      <c r="I2416" s="46">
        <v>7</v>
      </c>
      <c r="J2416" t="s">
        <v>2425</v>
      </c>
      <c r="K2416" t="s">
        <v>90</v>
      </c>
      <c r="L2416" s="46">
        <v>2586</v>
      </c>
      <c r="M2416" s="46">
        <v>36</v>
      </c>
      <c r="N2416" s="46">
        <v>34.799999999999997</v>
      </c>
      <c r="O2416" s="46">
        <v>111</v>
      </c>
      <c r="P2416" s="46">
        <f t="shared" si="270"/>
        <v>1</v>
      </c>
      <c r="R2416" s="67" t="s">
        <v>3525</v>
      </c>
      <c r="S2416" s="67">
        <f>COUNTIF(Y$2:$Y$100,R2416)</f>
        <v>0</v>
      </c>
      <c r="V2416" s="67">
        <f t="shared" si="271"/>
        <v>0</v>
      </c>
      <c r="X2416"/>
      <c r="Y2416" s="67" t="str">
        <f t="shared" si="268"/>
        <v xml:space="preserve"> </v>
      </c>
      <c r="AB2416" t="s">
        <v>90</v>
      </c>
      <c r="AC2416" s="46">
        <v>2586</v>
      </c>
      <c r="AD2416" s="46">
        <v>36</v>
      </c>
      <c r="AE2416" s="46">
        <v>34.799999999999997</v>
      </c>
      <c r="AF2416" s="46">
        <v>111</v>
      </c>
      <c r="AH2416" s="70" t="str">
        <f t="shared" si="272"/>
        <v/>
      </c>
      <c r="AI2416" s="70" t="str">
        <f t="shared" si="273"/>
        <v/>
      </c>
      <c r="AJ2416" s="70" t="str">
        <f t="shared" si="274"/>
        <v>X</v>
      </c>
      <c r="AK2416" s="70" t="str" cm="1">
        <f t="array" ref="AK2416">_xlfn.IFS(AH2416&lt;&gt;"","1",AI2416&lt;&gt;"","2",AJ2416&lt;&gt;"","3")</f>
        <v>3</v>
      </c>
    </row>
    <row r="2417" spans="1:37" x14ac:dyDescent="0.25">
      <c r="A2417" t="s">
        <v>702</v>
      </c>
      <c r="B2417" t="s">
        <v>622</v>
      </c>
      <c r="C2417" s="67" t="str">
        <f t="shared" si="269"/>
        <v>Samantha Halle</v>
      </c>
      <c r="D2417" s="71" t="str" cm="1">
        <f t="array" ref="D2417">_xlfn.IFS(AK2417="1",CONCATENATE(C2417,"Regional"),AK2417="2",CONCATENATE(C2417,"Sectional"),AK2417="3",CONCATENATE(C2417,COUNTIF($C$1:C2417,C2417)))</f>
        <v>Samantha Halle5</v>
      </c>
      <c r="E2417" s="66">
        <v>45162.604166666664</v>
      </c>
      <c r="F2417" t="s">
        <v>2424</v>
      </c>
      <c r="G2417" s="46">
        <v>38</v>
      </c>
      <c r="H2417" s="46">
        <v>46</v>
      </c>
      <c r="I2417" s="46">
        <v>10</v>
      </c>
      <c r="J2417" t="s">
        <v>2425</v>
      </c>
      <c r="K2417" t="s">
        <v>90</v>
      </c>
      <c r="L2417" s="46">
        <v>2586</v>
      </c>
      <c r="M2417" s="46">
        <v>36</v>
      </c>
      <c r="N2417" s="46">
        <v>34.799999999999997</v>
      </c>
      <c r="O2417" s="46">
        <v>111</v>
      </c>
      <c r="P2417" s="46">
        <f t="shared" si="270"/>
        <v>1</v>
      </c>
      <c r="R2417" s="67" t="s">
        <v>2759</v>
      </c>
      <c r="S2417" s="67">
        <f>COUNTIF(Y$2:$Y$100,R2417)</f>
        <v>0</v>
      </c>
      <c r="V2417" s="67">
        <f t="shared" si="271"/>
        <v>0</v>
      </c>
      <c r="X2417"/>
      <c r="Y2417" s="67" t="str">
        <f t="shared" si="268"/>
        <v xml:space="preserve"> </v>
      </c>
      <c r="AB2417" t="s">
        <v>90</v>
      </c>
      <c r="AC2417" s="46">
        <v>2586</v>
      </c>
      <c r="AD2417" s="46">
        <v>36</v>
      </c>
      <c r="AE2417" s="46">
        <v>34.799999999999997</v>
      </c>
      <c r="AF2417" s="46">
        <v>111</v>
      </c>
      <c r="AH2417" s="70" t="str">
        <f t="shared" si="272"/>
        <v/>
      </c>
      <c r="AI2417" s="70" t="str">
        <f t="shared" si="273"/>
        <v/>
      </c>
      <c r="AJ2417" s="70" t="str">
        <f t="shared" si="274"/>
        <v>X</v>
      </c>
      <c r="AK2417" s="70" t="str" cm="1">
        <f t="array" ref="AK2417">_xlfn.IFS(AH2417&lt;&gt;"","1",AI2417&lt;&gt;"","2",AJ2417&lt;&gt;"","3")</f>
        <v>3</v>
      </c>
    </row>
    <row r="2418" spans="1:37" x14ac:dyDescent="0.25">
      <c r="A2418" t="s">
        <v>1751</v>
      </c>
      <c r="B2418" t="s">
        <v>253</v>
      </c>
      <c r="C2418" s="67" t="str">
        <f t="shared" si="269"/>
        <v>Lily Gies</v>
      </c>
      <c r="D2418" s="71" t="str" cm="1">
        <f t="array" ref="D2418">_xlfn.IFS(AK2418="1",CONCATENATE(C2418,"Regional"),AK2418="2",CONCATENATE(C2418,"Sectional"),AK2418="3",CONCATENATE(C2418,COUNTIF($C$1:C2418,C2418)))</f>
        <v>Lily Gies5</v>
      </c>
      <c r="E2418" s="66">
        <v>45162.604166666664</v>
      </c>
      <c r="F2418" t="s">
        <v>2424</v>
      </c>
      <c r="G2418" s="46">
        <v>38</v>
      </c>
      <c r="H2418" s="46">
        <v>46</v>
      </c>
      <c r="I2418" s="46">
        <v>10</v>
      </c>
      <c r="J2418" t="s">
        <v>2425</v>
      </c>
      <c r="K2418" t="s">
        <v>90</v>
      </c>
      <c r="L2418" s="46">
        <v>2586</v>
      </c>
      <c r="M2418" s="46">
        <v>36</v>
      </c>
      <c r="N2418" s="46">
        <v>34.799999999999997</v>
      </c>
      <c r="O2418" s="46">
        <v>111</v>
      </c>
      <c r="P2418" s="46">
        <f t="shared" si="270"/>
        <v>1</v>
      </c>
      <c r="R2418" s="67" t="s">
        <v>2758</v>
      </c>
      <c r="S2418" s="67">
        <f>COUNTIF(Y$2:$Y$100,R2418)</f>
        <v>0</v>
      </c>
      <c r="V2418" s="67">
        <f t="shared" si="271"/>
        <v>0</v>
      </c>
      <c r="X2418"/>
      <c r="Y2418" s="67" t="str">
        <f t="shared" si="268"/>
        <v xml:space="preserve"> </v>
      </c>
      <c r="AB2418" t="s">
        <v>90</v>
      </c>
      <c r="AC2418" s="46">
        <v>2586</v>
      </c>
      <c r="AD2418" s="46">
        <v>36</v>
      </c>
      <c r="AE2418" s="46">
        <v>34.799999999999997</v>
      </c>
      <c r="AF2418" s="46">
        <v>111</v>
      </c>
      <c r="AH2418" s="70" t="str">
        <f t="shared" si="272"/>
        <v/>
      </c>
      <c r="AI2418" s="70" t="str">
        <f t="shared" si="273"/>
        <v/>
      </c>
      <c r="AJ2418" s="70" t="str">
        <f t="shared" si="274"/>
        <v>X</v>
      </c>
      <c r="AK2418" s="70" t="str" cm="1">
        <f t="array" ref="AK2418">_xlfn.IFS(AH2418&lt;&gt;"","1",AI2418&lt;&gt;"","2",AJ2418&lt;&gt;"","3")</f>
        <v>3</v>
      </c>
    </row>
    <row r="2419" spans="1:37" x14ac:dyDescent="0.25">
      <c r="A2419" t="s">
        <v>243</v>
      </c>
      <c r="B2419" t="s">
        <v>533</v>
      </c>
      <c r="C2419" s="67" t="str">
        <f t="shared" si="269"/>
        <v>Kaylee Erickson</v>
      </c>
      <c r="D2419" s="71" t="str" cm="1">
        <f t="array" ref="D2419">_xlfn.IFS(AK2419="1",CONCATENATE(C2419,"Regional"),AK2419="2",CONCATENATE(C2419,"Sectional"),AK2419="3",CONCATENATE(C2419,COUNTIF($C$1:C2419,C2419)))</f>
        <v>Kaylee Erickson5</v>
      </c>
      <c r="E2419" s="66">
        <v>45162.604166666664</v>
      </c>
      <c r="F2419" t="s">
        <v>2424</v>
      </c>
      <c r="G2419" s="46">
        <v>38</v>
      </c>
      <c r="H2419" s="46">
        <v>47</v>
      </c>
      <c r="I2419" s="46">
        <v>12</v>
      </c>
      <c r="J2419" t="s">
        <v>2425</v>
      </c>
      <c r="K2419" t="s">
        <v>90</v>
      </c>
      <c r="L2419" s="46">
        <v>2586</v>
      </c>
      <c r="M2419" s="46">
        <v>36</v>
      </c>
      <c r="N2419" s="46">
        <v>34.799999999999997</v>
      </c>
      <c r="O2419" s="46">
        <v>111</v>
      </c>
      <c r="P2419" s="46">
        <f t="shared" si="270"/>
        <v>1</v>
      </c>
      <c r="R2419" s="67" t="s">
        <v>1206</v>
      </c>
      <c r="S2419" s="67">
        <f>COUNTIF(Y$2:$Y$100,R2419)</f>
        <v>0</v>
      </c>
      <c r="V2419" s="67">
        <f t="shared" si="271"/>
        <v>0</v>
      </c>
      <c r="X2419"/>
      <c r="Y2419" s="67" t="str">
        <f t="shared" si="268"/>
        <v xml:space="preserve"> </v>
      </c>
      <c r="AB2419" t="s">
        <v>90</v>
      </c>
      <c r="AC2419" s="46">
        <v>2586</v>
      </c>
      <c r="AD2419" s="46">
        <v>36</v>
      </c>
      <c r="AE2419" s="46">
        <v>34.799999999999997</v>
      </c>
      <c r="AF2419" s="46">
        <v>111</v>
      </c>
      <c r="AH2419" s="70" t="str">
        <f t="shared" si="272"/>
        <v/>
      </c>
      <c r="AI2419" s="70" t="str">
        <f t="shared" si="273"/>
        <v/>
      </c>
      <c r="AJ2419" s="70" t="str">
        <f t="shared" si="274"/>
        <v>X</v>
      </c>
      <c r="AK2419" s="70" t="str" cm="1">
        <f t="array" ref="AK2419">_xlfn.IFS(AH2419&lt;&gt;"","1",AI2419&lt;&gt;"","2",AJ2419&lt;&gt;"","3")</f>
        <v>3</v>
      </c>
    </row>
    <row r="2420" spans="1:37" x14ac:dyDescent="0.25">
      <c r="A2420" t="s">
        <v>1965</v>
      </c>
      <c r="B2420" t="s">
        <v>740</v>
      </c>
      <c r="C2420" s="67" t="str">
        <f t="shared" si="269"/>
        <v>Lydia Duffey</v>
      </c>
      <c r="D2420" s="71" t="str" cm="1">
        <f t="array" ref="D2420">_xlfn.IFS(AK2420="1",CONCATENATE(C2420,"Regional"),AK2420="2",CONCATENATE(C2420,"Sectional"),AK2420="3",CONCATENATE(C2420,COUNTIF($C$1:C2420,C2420)))</f>
        <v>Lydia Duffey2</v>
      </c>
      <c r="E2420" s="66">
        <v>45162.604166666664</v>
      </c>
      <c r="F2420" t="s">
        <v>2424</v>
      </c>
      <c r="G2420" s="46">
        <v>38</v>
      </c>
      <c r="H2420" s="46">
        <v>47</v>
      </c>
      <c r="I2420" s="46">
        <v>12</v>
      </c>
      <c r="J2420" t="s">
        <v>2425</v>
      </c>
      <c r="K2420" t="s">
        <v>90</v>
      </c>
      <c r="L2420" s="46">
        <v>2586</v>
      </c>
      <c r="M2420" s="46">
        <v>36</v>
      </c>
      <c r="N2420" s="46">
        <v>34.799999999999997</v>
      </c>
      <c r="O2420" s="46">
        <v>111</v>
      </c>
      <c r="P2420" s="46">
        <f t="shared" si="270"/>
        <v>1</v>
      </c>
      <c r="R2420" s="67" t="s">
        <v>2984</v>
      </c>
      <c r="S2420" s="67">
        <f>COUNTIF(Y$2:$Y$100,R2420)</f>
        <v>0</v>
      </c>
      <c r="V2420" s="67">
        <f t="shared" si="271"/>
        <v>0</v>
      </c>
      <c r="X2420"/>
      <c r="Y2420" s="67" t="str">
        <f t="shared" si="268"/>
        <v xml:space="preserve"> </v>
      </c>
      <c r="AB2420" t="s">
        <v>90</v>
      </c>
      <c r="AC2420" s="46">
        <v>2586</v>
      </c>
      <c r="AD2420" s="46">
        <v>36</v>
      </c>
      <c r="AE2420" s="46">
        <v>34.799999999999997</v>
      </c>
      <c r="AF2420" s="46">
        <v>111</v>
      </c>
      <c r="AH2420" s="70" t="str">
        <f t="shared" si="272"/>
        <v/>
      </c>
      <c r="AI2420" s="70" t="str">
        <f t="shared" si="273"/>
        <v/>
      </c>
      <c r="AJ2420" s="70" t="str">
        <f t="shared" si="274"/>
        <v>X</v>
      </c>
      <c r="AK2420" s="70" t="str" cm="1">
        <f t="array" ref="AK2420">_xlfn.IFS(AH2420&lt;&gt;"","1",AI2420&lt;&gt;"","2",AJ2420&lt;&gt;"","3")</f>
        <v>3</v>
      </c>
    </row>
    <row r="2421" spans="1:37" x14ac:dyDescent="0.25">
      <c r="A2421" t="s">
        <v>525</v>
      </c>
      <c r="B2421" t="s">
        <v>362</v>
      </c>
      <c r="C2421" s="67" t="str">
        <f t="shared" si="269"/>
        <v>Emma Eastep</v>
      </c>
      <c r="D2421" s="71" t="str" cm="1">
        <f t="array" ref="D2421">_xlfn.IFS(AK2421="1",CONCATENATE(C2421,"Regional"),AK2421="2",CONCATENATE(C2421,"Sectional"),AK2421="3",CONCATENATE(C2421,COUNTIF($C$1:C2421,C2421)))</f>
        <v>Emma Eastep5</v>
      </c>
      <c r="E2421" s="66">
        <v>45162.604166666664</v>
      </c>
      <c r="F2421" t="s">
        <v>2424</v>
      </c>
      <c r="G2421" s="46">
        <v>38</v>
      </c>
      <c r="H2421" s="46">
        <v>48</v>
      </c>
      <c r="I2421" s="46">
        <v>14</v>
      </c>
      <c r="J2421" t="s">
        <v>2425</v>
      </c>
      <c r="K2421" t="s">
        <v>90</v>
      </c>
      <c r="L2421" s="46">
        <v>2586</v>
      </c>
      <c r="M2421" s="46">
        <v>36</v>
      </c>
      <c r="N2421" s="46">
        <v>34.799999999999997</v>
      </c>
      <c r="O2421" s="46">
        <v>111</v>
      </c>
      <c r="P2421" s="46">
        <f t="shared" si="270"/>
        <v>1</v>
      </c>
      <c r="R2421" s="67" t="s">
        <v>1201</v>
      </c>
      <c r="S2421" s="67">
        <f>COUNTIF(Y$2:$Y$100,R2421)</f>
        <v>0</v>
      </c>
      <c r="V2421" s="67">
        <f t="shared" si="271"/>
        <v>0</v>
      </c>
      <c r="X2421"/>
      <c r="Y2421" s="67" t="str">
        <f t="shared" si="268"/>
        <v xml:space="preserve"> </v>
      </c>
      <c r="AB2421" t="s">
        <v>90</v>
      </c>
      <c r="AC2421" s="46">
        <v>2586</v>
      </c>
      <c r="AD2421" s="46">
        <v>36</v>
      </c>
      <c r="AE2421" s="46">
        <v>34.799999999999997</v>
      </c>
      <c r="AF2421" s="46">
        <v>111</v>
      </c>
      <c r="AH2421" s="70" t="str">
        <f t="shared" si="272"/>
        <v/>
      </c>
      <c r="AI2421" s="70" t="str">
        <f t="shared" si="273"/>
        <v/>
      </c>
      <c r="AJ2421" s="70" t="str">
        <f t="shared" si="274"/>
        <v>X</v>
      </c>
      <c r="AK2421" s="70" t="str" cm="1">
        <f t="array" ref="AK2421">_xlfn.IFS(AH2421&lt;&gt;"","1",AI2421&lt;&gt;"","2",AJ2421&lt;&gt;"","3")</f>
        <v>3</v>
      </c>
    </row>
    <row r="2422" spans="1:37" x14ac:dyDescent="0.25">
      <c r="A2422" t="s">
        <v>536</v>
      </c>
      <c r="B2422" t="s">
        <v>537</v>
      </c>
      <c r="C2422" s="67" t="str">
        <f t="shared" si="269"/>
        <v>Mariah Hull</v>
      </c>
      <c r="D2422" s="71" t="str" cm="1">
        <f t="array" ref="D2422">_xlfn.IFS(AK2422="1",CONCATENATE(C2422,"Regional"),AK2422="2",CONCATENATE(C2422,"Sectional"),AK2422="3",CONCATENATE(C2422,COUNTIF($C$1:C2422,C2422)))</f>
        <v>Mariah Hull5</v>
      </c>
      <c r="E2422" s="66">
        <v>45162.604166666664</v>
      </c>
      <c r="F2422" t="s">
        <v>2424</v>
      </c>
      <c r="G2422" s="46">
        <v>38</v>
      </c>
      <c r="H2422" s="46">
        <v>48</v>
      </c>
      <c r="I2422" s="46">
        <v>14</v>
      </c>
      <c r="J2422" t="s">
        <v>2425</v>
      </c>
      <c r="K2422" t="s">
        <v>90</v>
      </c>
      <c r="L2422" s="46">
        <v>2586</v>
      </c>
      <c r="M2422" s="46">
        <v>36</v>
      </c>
      <c r="N2422" s="46">
        <v>34.799999999999997</v>
      </c>
      <c r="O2422" s="46">
        <v>111</v>
      </c>
      <c r="P2422" s="46">
        <f t="shared" si="270"/>
        <v>1</v>
      </c>
      <c r="R2422" s="67" t="s">
        <v>1208</v>
      </c>
      <c r="S2422" s="67">
        <f>COUNTIF(Y$2:$Y$100,R2422)</f>
        <v>0</v>
      </c>
      <c r="V2422" s="67">
        <f t="shared" si="271"/>
        <v>0</v>
      </c>
      <c r="X2422"/>
      <c r="Y2422" s="67" t="str">
        <f t="shared" si="268"/>
        <v xml:space="preserve"> </v>
      </c>
      <c r="AB2422" t="s">
        <v>90</v>
      </c>
      <c r="AC2422" s="46">
        <v>2586</v>
      </c>
      <c r="AD2422" s="46">
        <v>36</v>
      </c>
      <c r="AE2422" s="46">
        <v>34.799999999999997</v>
      </c>
      <c r="AF2422" s="46">
        <v>111</v>
      </c>
      <c r="AH2422" s="70" t="str">
        <f t="shared" si="272"/>
        <v/>
      </c>
      <c r="AI2422" s="70" t="str">
        <f t="shared" si="273"/>
        <v/>
      </c>
      <c r="AJ2422" s="70" t="str">
        <f t="shared" si="274"/>
        <v>X</v>
      </c>
      <c r="AK2422" s="70" t="str" cm="1">
        <f t="array" ref="AK2422">_xlfn.IFS(AH2422&lt;&gt;"","1",AI2422&lt;&gt;"","2",AJ2422&lt;&gt;"","3")</f>
        <v>3</v>
      </c>
    </row>
    <row r="2423" spans="1:37" x14ac:dyDescent="0.25">
      <c r="A2423" t="s">
        <v>289</v>
      </c>
      <c r="B2423" t="s">
        <v>490</v>
      </c>
      <c r="C2423" s="67" t="str">
        <f t="shared" si="269"/>
        <v>Ellie Krueger</v>
      </c>
      <c r="D2423" s="71" t="str" cm="1">
        <f t="array" ref="D2423">_xlfn.IFS(AK2423="1",CONCATENATE(C2423,"Regional"),AK2423="2",CONCATENATE(C2423,"Sectional"),AK2423="3",CONCATENATE(C2423,COUNTIF($C$1:C2423,C2423)))</f>
        <v>Ellie Krueger5</v>
      </c>
      <c r="E2423" s="66">
        <v>45162.604166666664</v>
      </c>
      <c r="F2423" t="s">
        <v>2424</v>
      </c>
      <c r="G2423" s="46">
        <v>38</v>
      </c>
      <c r="H2423" s="46">
        <v>49</v>
      </c>
      <c r="I2423" s="46">
        <v>16</v>
      </c>
      <c r="J2423" t="s">
        <v>2425</v>
      </c>
      <c r="K2423" t="s">
        <v>90</v>
      </c>
      <c r="L2423" s="46">
        <v>2586</v>
      </c>
      <c r="M2423" s="46">
        <v>36</v>
      </c>
      <c r="N2423" s="46">
        <v>34.799999999999997</v>
      </c>
      <c r="O2423" s="46">
        <v>111</v>
      </c>
      <c r="P2423" s="46">
        <f t="shared" si="270"/>
        <v>1</v>
      </c>
      <c r="R2423" s="67" t="s">
        <v>1204</v>
      </c>
      <c r="S2423" s="67">
        <f>COUNTIF(Y$2:$Y$100,R2423)</f>
        <v>0</v>
      </c>
      <c r="V2423" s="67">
        <f t="shared" si="271"/>
        <v>0</v>
      </c>
      <c r="X2423"/>
      <c r="Y2423" s="67" t="str">
        <f t="shared" ref="Y2423:Y2486" si="275">CONCATENATE(W2423," ",X2423)</f>
        <v xml:space="preserve"> </v>
      </c>
      <c r="AB2423" t="s">
        <v>90</v>
      </c>
      <c r="AC2423" s="46">
        <v>2586</v>
      </c>
      <c r="AD2423" s="46">
        <v>36</v>
      </c>
      <c r="AE2423" s="46">
        <v>34.799999999999997</v>
      </c>
      <c r="AF2423" s="46">
        <v>111</v>
      </c>
      <c r="AH2423" s="70" t="str">
        <f t="shared" si="272"/>
        <v/>
      </c>
      <c r="AI2423" s="70" t="str">
        <f t="shared" si="273"/>
        <v/>
      </c>
      <c r="AJ2423" s="70" t="str">
        <f t="shared" si="274"/>
        <v>X</v>
      </c>
      <c r="AK2423" s="70" t="str" cm="1">
        <f t="array" ref="AK2423">_xlfn.IFS(AH2423&lt;&gt;"","1",AI2423&lt;&gt;"","2",AJ2423&lt;&gt;"","3")</f>
        <v>3</v>
      </c>
    </row>
    <row r="2424" spans="1:37" x14ac:dyDescent="0.25">
      <c r="A2424" t="s">
        <v>276</v>
      </c>
      <c r="B2424" t="s">
        <v>270</v>
      </c>
      <c r="C2424" s="67" t="str">
        <f t="shared" si="269"/>
        <v>Natalie Jones</v>
      </c>
      <c r="D2424" s="71" t="str" cm="1">
        <f t="array" ref="D2424">_xlfn.IFS(AK2424="1",CONCATENATE(C2424,"Regional"),AK2424="2",CONCATENATE(C2424,"Sectional"),AK2424="3",CONCATENATE(C2424,COUNTIF($C$1:C2424,C2424)))</f>
        <v>Natalie Jones5</v>
      </c>
      <c r="E2424" s="66">
        <v>45162.604166666664</v>
      </c>
      <c r="F2424" t="s">
        <v>2424</v>
      </c>
      <c r="G2424" s="46">
        <v>38</v>
      </c>
      <c r="H2424" s="46">
        <v>50</v>
      </c>
      <c r="I2424" s="46">
        <v>17</v>
      </c>
      <c r="J2424" t="s">
        <v>2425</v>
      </c>
      <c r="K2424" t="s">
        <v>90</v>
      </c>
      <c r="L2424" s="46">
        <v>2586</v>
      </c>
      <c r="M2424" s="46">
        <v>36</v>
      </c>
      <c r="N2424" s="46">
        <v>34.799999999999997</v>
      </c>
      <c r="O2424" s="46">
        <v>111</v>
      </c>
      <c r="P2424" s="46">
        <f t="shared" si="270"/>
        <v>1</v>
      </c>
      <c r="R2424" s="67" t="s">
        <v>1205</v>
      </c>
      <c r="S2424" s="67">
        <f>COUNTIF(Y$2:$Y$100,R2424)</f>
        <v>0</v>
      </c>
      <c r="V2424" s="67">
        <f t="shared" si="271"/>
        <v>0</v>
      </c>
      <c r="X2424"/>
      <c r="Y2424" s="67" t="str">
        <f t="shared" si="275"/>
        <v xml:space="preserve"> </v>
      </c>
      <c r="AB2424" t="s">
        <v>90</v>
      </c>
      <c r="AC2424" s="46">
        <v>2586</v>
      </c>
      <c r="AD2424" s="46">
        <v>36</v>
      </c>
      <c r="AE2424" s="46">
        <v>34.799999999999997</v>
      </c>
      <c r="AF2424" s="46">
        <v>111</v>
      </c>
      <c r="AH2424" s="70" t="str">
        <f t="shared" si="272"/>
        <v/>
      </c>
      <c r="AI2424" s="70" t="str">
        <f t="shared" si="273"/>
        <v/>
      </c>
      <c r="AJ2424" s="70" t="str">
        <f t="shared" si="274"/>
        <v>X</v>
      </c>
      <c r="AK2424" s="70" t="str" cm="1">
        <f t="array" ref="AK2424">_xlfn.IFS(AH2424&lt;&gt;"","1",AI2424&lt;&gt;"","2",AJ2424&lt;&gt;"","3")</f>
        <v>3</v>
      </c>
    </row>
    <row r="2425" spans="1:37" x14ac:dyDescent="0.25">
      <c r="A2425" t="s">
        <v>292</v>
      </c>
      <c r="B2425" t="s">
        <v>535</v>
      </c>
      <c r="C2425" s="67" t="str">
        <f t="shared" si="269"/>
        <v>Rachel Kurth</v>
      </c>
      <c r="D2425" s="71" t="str" cm="1">
        <f t="array" ref="D2425">_xlfn.IFS(AK2425="1",CONCATENATE(C2425,"Regional"),AK2425="2",CONCATENATE(C2425,"Sectional"),AK2425="3",CONCATENATE(C2425,COUNTIF($C$1:C2425,C2425)))</f>
        <v>Rachel Kurth5</v>
      </c>
      <c r="E2425" s="66">
        <v>45162.604166666664</v>
      </c>
      <c r="F2425" t="s">
        <v>2424</v>
      </c>
      <c r="G2425" s="46">
        <v>38</v>
      </c>
      <c r="H2425" s="46">
        <v>51</v>
      </c>
      <c r="I2425" s="46">
        <v>18</v>
      </c>
      <c r="J2425" t="s">
        <v>2425</v>
      </c>
      <c r="K2425" t="s">
        <v>90</v>
      </c>
      <c r="L2425" s="46">
        <v>2586</v>
      </c>
      <c r="M2425" s="46">
        <v>36</v>
      </c>
      <c r="N2425" s="46">
        <v>34.799999999999997</v>
      </c>
      <c r="O2425" s="46">
        <v>111</v>
      </c>
      <c r="P2425" s="46">
        <f t="shared" si="270"/>
        <v>1</v>
      </c>
      <c r="R2425" s="67" t="s">
        <v>1207</v>
      </c>
      <c r="S2425" s="67">
        <f>COUNTIF(Y$2:$Y$100,R2425)</f>
        <v>0</v>
      </c>
      <c r="V2425" s="67">
        <f t="shared" si="271"/>
        <v>0</v>
      </c>
      <c r="X2425"/>
      <c r="Y2425" s="67" t="str">
        <f t="shared" si="275"/>
        <v xml:space="preserve"> </v>
      </c>
      <c r="AB2425" t="s">
        <v>90</v>
      </c>
      <c r="AC2425" s="46">
        <v>2586</v>
      </c>
      <c r="AD2425" s="46">
        <v>36</v>
      </c>
      <c r="AE2425" s="46">
        <v>34.799999999999997</v>
      </c>
      <c r="AF2425" s="46">
        <v>111</v>
      </c>
      <c r="AH2425" s="70" t="str">
        <f t="shared" si="272"/>
        <v/>
      </c>
      <c r="AI2425" s="70" t="str">
        <f t="shared" si="273"/>
        <v/>
      </c>
      <c r="AJ2425" s="70" t="str">
        <f t="shared" si="274"/>
        <v>X</v>
      </c>
      <c r="AK2425" s="70" t="str" cm="1">
        <f t="array" ref="AK2425">_xlfn.IFS(AH2425&lt;&gt;"","1",AI2425&lt;&gt;"","2",AJ2425&lt;&gt;"","3")</f>
        <v>3</v>
      </c>
    </row>
    <row r="2426" spans="1:37" x14ac:dyDescent="0.25">
      <c r="A2426" t="s">
        <v>351</v>
      </c>
      <c r="B2426" t="s">
        <v>217</v>
      </c>
      <c r="C2426" s="67" t="str">
        <f t="shared" si="269"/>
        <v>Riley Schmidt</v>
      </c>
      <c r="D2426" s="71" t="str" cm="1">
        <f t="array" ref="D2426">_xlfn.IFS(AK2426="1",CONCATENATE(C2426,"Regional"),AK2426="2",CONCATENATE(C2426,"Sectional"),AK2426="3",CONCATENATE(C2426,COUNTIF($C$1:C2426,C2426)))</f>
        <v>Riley Schmidt4</v>
      </c>
      <c r="E2426" s="66">
        <v>45162.604166666664</v>
      </c>
      <c r="F2426" t="s">
        <v>2424</v>
      </c>
      <c r="G2426" s="46">
        <v>38</v>
      </c>
      <c r="H2426" s="46">
        <v>51</v>
      </c>
      <c r="I2426" s="46">
        <v>18</v>
      </c>
      <c r="J2426" t="s">
        <v>2425</v>
      </c>
      <c r="K2426" t="s">
        <v>90</v>
      </c>
      <c r="L2426" s="46">
        <v>2586</v>
      </c>
      <c r="M2426" s="46">
        <v>36</v>
      </c>
      <c r="N2426" s="46">
        <v>34.799999999999997</v>
      </c>
      <c r="O2426" s="46">
        <v>111</v>
      </c>
      <c r="P2426" s="46">
        <f t="shared" si="270"/>
        <v>1</v>
      </c>
      <c r="R2426" s="67" t="s">
        <v>391</v>
      </c>
      <c r="S2426" s="67">
        <f>COUNTIF(Y$2:$Y$100,R2426)</f>
        <v>0</v>
      </c>
      <c r="V2426" s="67">
        <f t="shared" si="271"/>
        <v>0</v>
      </c>
      <c r="X2426"/>
      <c r="Y2426" s="67" t="str">
        <f t="shared" si="275"/>
        <v xml:space="preserve"> </v>
      </c>
      <c r="AB2426" t="s">
        <v>90</v>
      </c>
      <c r="AC2426" s="46">
        <v>2586</v>
      </c>
      <c r="AD2426" s="46">
        <v>36</v>
      </c>
      <c r="AE2426" s="46">
        <v>34.799999999999997</v>
      </c>
      <c r="AF2426" s="46">
        <v>111</v>
      </c>
      <c r="AH2426" s="70" t="str">
        <f t="shared" si="272"/>
        <v/>
      </c>
      <c r="AI2426" s="70" t="str">
        <f t="shared" si="273"/>
        <v/>
      </c>
      <c r="AJ2426" s="70" t="str">
        <f t="shared" si="274"/>
        <v>X</v>
      </c>
      <c r="AK2426" s="70" t="str" cm="1">
        <f t="array" ref="AK2426">_xlfn.IFS(AH2426&lt;&gt;"","1",AI2426&lt;&gt;"","2",AJ2426&lt;&gt;"","3")</f>
        <v>3</v>
      </c>
    </row>
    <row r="2427" spans="1:37" x14ac:dyDescent="0.25">
      <c r="A2427" t="s">
        <v>1761</v>
      </c>
      <c r="B2427" t="s">
        <v>1762</v>
      </c>
      <c r="C2427" s="67" t="str">
        <f t="shared" si="269"/>
        <v>Miley Covey</v>
      </c>
      <c r="D2427" s="71" t="str" cm="1">
        <f t="array" ref="D2427">_xlfn.IFS(AK2427="1",CONCATENATE(C2427,"Regional"),AK2427="2",CONCATENATE(C2427,"Sectional"),AK2427="3",CONCATENATE(C2427,COUNTIF($C$1:C2427,C2427)))</f>
        <v>Miley Covey5</v>
      </c>
      <c r="E2427" s="66">
        <v>45162.604166666664</v>
      </c>
      <c r="F2427" t="s">
        <v>2424</v>
      </c>
      <c r="G2427" s="46">
        <v>38</v>
      </c>
      <c r="H2427" s="46">
        <v>52</v>
      </c>
      <c r="I2427" s="46">
        <v>20</v>
      </c>
      <c r="J2427" t="s">
        <v>2425</v>
      </c>
      <c r="K2427" t="s">
        <v>90</v>
      </c>
      <c r="L2427" s="46">
        <v>2586</v>
      </c>
      <c r="M2427" s="46">
        <v>36</v>
      </c>
      <c r="N2427" s="46">
        <v>34.799999999999997</v>
      </c>
      <c r="O2427" s="46">
        <v>111</v>
      </c>
      <c r="P2427" s="46">
        <f t="shared" si="270"/>
        <v>1</v>
      </c>
      <c r="R2427" s="67" t="s">
        <v>2767</v>
      </c>
      <c r="S2427" s="67">
        <f>COUNTIF(Y$2:$Y$100,R2427)</f>
        <v>0</v>
      </c>
      <c r="V2427" s="67">
        <f t="shared" si="271"/>
        <v>0</v>
      </c>
      <c r="X2427"/>
      <c r="Y2427" s="67" t="str">
        <f t="shared" si="275"/>
        <v xml:space="preserve"> </v>
      </c>
      <c r="AB2427" t="s">
        <v>90</v>
      </c>
      <c r="AC2427" s="46">
        <v>2586</v>
      </c>
      <c r="AD2427" s="46">
        <v>36</v>
      </c>
      <c r="AE2427" s="46">
        <v>34.799999999999997</v>
      </c>
      <c r="AF2427" s="46">
        <v>111</v>
      </c>
      <c r="AH2427" s="70" t="str">
        <f t="shared" si="272"/>
        <v/>
      </c>
      <c r="AI2427" s="70" t="str">
        <f t="shared" si="273"/>
        <v/>
      </c>
      <c r="AJ2427" s="70" t="str">
        <f t="shared" si="274"/>
        <v>X</v>
      </c>
      <c r="AK2427" s="70" t="str" cm="1">
        <f t="array" ref="AK2427">_xlfn.IFS(AH2427&lt;&gt;"","1",AI2427&lt;&gt;"","2",AJ2427&lt;&gt;"","3")</f>
        <v>3</v>
      </c>
    </row>
    <row r="2428" spans="1:37" x14ac:dyDescent="0.25">
      <c r="A2428" t="s">
        <v>1624</v>
      </c>
      <c r="B2428" t="s">
        <v>531</v>
      </c>
      <c r="C2428" s="67" t="str">
        <f t="shared" si="269"/>
        <v>Shea Zadra</v>
      </c>
      <c r="D2428" s="71" t="str" cm="1">
        <f t="array" ref="D2428">_xlfn.IFS(AK2428="1",CONCATENATE(C2428,"Regional"),AK2428="2",CONCATENATE(C2428,"Sectional"),AK2428="3",CONCATENATE(C2428,COUNTIF($C$1:C2428,C2428)))</f>
        <v>Shea Zadra5</v>
      </c>
      <c r="E2428" s="66">
        <v>45162.604166666664</v>
      </c>
      <c r="F2428" t="s">
        <v>2424</v>
      </c>
      <c r="G2428" s="46">
        <v>38</v>
      </c>
      <c r="H2428" s="46">
        <v>52</v>
      </c>
      <c r="I2428" s="46">
        <v>20</v>
      </c>
      <c r="J2428" t="s">
        <v>2425</v>
      </c>
      <c r="K2428" t="s">
        <v>90</v>
      </c>
      <c r="L2428" s="46">
        <v>2586</v>
      </c>
      <c r="M2428" s="46">
        <v>36</v>
      </c>
      <c r="N2428" s="46">
        <v>34.799999999999997</v>
      </c>
      <c r="O2428" s="46">
        <v>111</v>
      </c>
      <c r="P2428" s="46">
        <f t="shared" si="270"/>
        <v>1</v>
      </c>
      <c r="R2428" s="67" t="s">
        <v>3526</v>
      </c>
      <c r="S2428" s="67">
        <f>COUNTIF(Y$2:$Y$100,R2428)</f>
        <v>0</v>
      </c>
      <c r="V2428" s="67">
        <f t="shared" si="271"/>
        <v>0</v>
      </c>
      <c r="X2428"/>
      <c r="Y2428" s="67" t="str">
        <f t="shared" si="275"/>
        <v xml:space="preserve"> </v>
      </c>
      <c r="AB2428" t="s">
        <v>90</v>
      </c>
      <c r="AC2428" s="46">
        <v>2586</v>
      </c>
      <c r="AD2428" s="46">
        <v>36</v>
      </c>
      <c r="AE2428" s="46">
        <v>34.799999999999997</v>
      </c>
      <c r="AF2428" s="46">
        <v>111</v>
      </c>
      <c r="AH2428" s="70" t="str">
        <f t="shared" si="272"/>
        <v/>
      </c>
      <c r="AI2428" s="70" t="str">
        <f t="shared" si="273"/>
        <v/>
      </c>
      <c r="AJ2428" s="70" t="str">
        <f t="shared" si="274"/>
        <v>X</v>
      </c>
      <c r="AK2428" s="70" t="str" cm="1">
        <f t="array" ref="AK2428">_xlfn.IFS(AH2428&lt;&gt;"","1",AI2428&lt;&gt;"","2",AJ2428&lt;&gt;"","3")</f>
        <v>3</v>
      </c>
    </row>
    <row r="2429" spans="1:37" x14ac:dyDescent="0.25">
      <c r="A2429" t="s">
        <v>534</v>
      </c>
      <c r="B2429" t="s">
        <v>653</v>
      </c>
      <c r="C2429" s="67" t="str">
        <f t="shared" si="269"/>
        <v>Addy Seaholm</v>
      </c>
      <c r="D2429" s="71" t="str" cm="1">
        <f t="array" ref="D2429">_xlfn.IFS(AK2429="1",CONCATENATE(C2429,"Regional"),AK2429="2",CONCATENATE(C2429,"Sectional"),AK2429="3",CONCATENATE(C2429,COUNTIF($C$1:C2429,C2429)))</f>
        <v>Addy Seaholm5</v>
      </c>
      <c r="E2429" s="66">
        <v>45162.604166666664</v>
      </c>
      <c r="F2429" t="s">
        <v>2424</v>
      </c>
      <c r="G2429" s="46">
        <v>38</v>
      </c>
      <c r="H2429" s="46">
        <v>52</v>
      </c>
      <c r="I2429" s="46">
        <v>20</v>
      </c>
      <c r="J2429" t="s">
        <v>2425</v>
      </c>
      <c r="K2429" t="s">
        <v>90</v>
      </c>
      <c r="L2429" s="46">
        <v>2586</v>
      </c>
      <c r="M2429" s="46">
        <v>36</v>
      </c>
      <c r="N2429" s="46">
        <v>34.799999999999997</v>
      </c>
      <c r="O2429" s="46">
        <v>111</v>
      </c>
      <c r="P2429" s="46">
        <f t="shared" si="270"/>
        <v>1</v>
      </c>
      <c r="R2429" s="67" t="s">
        <v>2757</v>
      </c>
      <c r="S2429" s="67">
        <f>COUNTIF(Y$2:$Y$100,R2429)</f>
        <v>0</v>
      </c>
      <c r="V2429" s="67">
        <f t="shared" si="271"/>
        <v>0</v>
      </c>
      <c r="X2429"/>
      <c r="Y2429" s="67" t="str">
        <f t="shared" si="275"/>
        <v xml:space="preserve"> </v>
      </c>
      <c r="AB2429" t="s">
        <v>90</v>
      </c>
      <c r="AC2429" s="46">
        <v>2586</v>
      </c>
      <c r="AD2429" s="46">
        <v>36</v>
      </c>
      <c r="AE2429" s="46">
        <v>34.799999999999997</v>
      </c>
      <c r="AF2429" s="46">
        <v>111</v>
      </c>
      <c r="AH2429" s="70" t="str">
        <f t="shared" si="272"/>
        <v/>
      </c>
      <c r="AI2429" s="70" t="str">
        <f t="shared" si="273"/>
        <v/>
      </c>
      <c r="AJ2429" s="70" t="str">
        <f t="shared" si="274"/>
        <v>X</v>
      </c>
      <c r="AK2429" s="70" t="str" cm="1">
        <f t="array" ref="AK2429">_xlfn.IFS(AH2429&lt;&gt;"","1",AI2429&lt;&gt;"","2",AJ2429&lt;&gt;"","3")</f>
        <v>3</v>
      </c>
    </row>
    <row r="2430" spans="1:37" x14ac:dyDescent="0.25">
      <c r="A2430" t="s">
        <v>387</v>
      </c>
      <c r="B2430" t="s">
        <v>539</v>
      </c>
      <c r="C2430" s="67" t="str">
        <f t="shared" si="269"/>
        <v>Maggie Winsand</v>
      </c>
      <c r="D2430" s="71" t="str" cm="1">
        <f t="array" ref="D2430">_xlfn.IFS(AK2430="1",CONCATENATE(C2430,"Regional"),AK2430="2",CONCATENATE(C2430,"Sectional"),AK2430="3",CONCATENATE(C2430,COUNTIF($C$1:C2430,C2430)))</f>
        <v>Maggie Winsand5</v>
      </c>
      <c r="E2430" s="66">
        <v>45162.604166666664</v>
      </c>
      <c r="F2430" t="s">
        <v>2424</v>
      </c>
      <c r="G2430" s="46">
        <v>38</v>
      </c>
      <c r="H2430" s="46">
        <v>53</v>
      </c>
      <c r="I2430" s="46">
        <v>23</v>
      </c>
      <c r="J2430" t="s">
        <v>2425</v>
      </c>
      <c r="K2430" t="s">
        <v>90</v>
      </c>
      <c r="L2430" s="46">
        <v>2586</v>
      </c>
      <c r="M2430" s="46">
        <v>36</v>
      </c>
      <c r="N2430" s="46">
        <v>34.799999999999997</v>
      </c>
      <c r="O2430" s="46">
        <v>111</v>
      </c>
      <c r="P2430" s="46">
        <f t="shared" si="270"/>
        <v>1</v>
      </c>
      <c r="R2430" s="67" t="s">
        <v>1210</v>
      </c>
      <c r="S2430" s="67">
        <f>COUNTIF(Y$2:$Y$100,R2430)</f>
        <v>0</v>
      </c>
      <c r="V2430" s="67">
        <f t="shared" si="271"/>
        <v>0</v>
      </c>
      <c r="X2430"/>
      <c r="Y2430" s="67" t="str">
        <f t="shared" si="275"/>
        <v xml:space="preserve"> </v>
      </c>
      <c r="AB2430" t="s">
        <v>90</v>
      </c>
      <c r="AC2430" s="46">
        <v>2586</v>
      </c>
      <c r="AD2430" s="46">
        <v>36</v>
      </c>
      <c r="AE2430" s="46">
        <v>34.799999999999997</v>
      </c>
      <c r="AF2430" s="46">
        <v>111</v>
      </c>
      <c r="AH2430" s="70" t="str">
        <f t="shared" si="272"/>
        <v/>
      </c>
      <c r="AI2430" s="70" t="str">
        <f t="shared" si="273"/>
        <v/>
      </c>
      <c r="AJ2430" s="70" t="str">
        <f t="shared" si="274"/>
        <v>X</v>
      </c>
      <c r="AK2430" s="70" t="str" cm="1">
        <f t="array" ref="AK2430">_xlfn.IFS(AH2430&lt;&gt;"","1",AI2430&lt;&gt;"","2",AJ2430&lt;&gt;"","3")</f>
        <v>3</v>
      </c>
    </row>
    <row r="2431" spans="1:37" x14ac:dyDescent="0.25">
      <c r="A2431" t="s">
        <v>200</v>
      </c>
      <c r="B2431" t="s">
        <v>1017</v>
      </c>
      <c r="C2431" s="67" t="str">
        <f t="shared" si="269"/>
        <v>Noelle Bennett</v>
      </c>
      <c r="D2431" s="71" t="str" cm="1">
        <f t="array" ref="D2431">_xlfn.IFS(AK2431="1",CONCATENATE(C2431,"Regional"),AK2431="2",CONCATENATE(C2431,"Sectional"),AK2431="3",CONCATENATE(C2431,COUNTIF($C$1:C2431,C2431)))</f>
        <v>Noelle Bennett4</v>
      </c>
      <c r="E2431" s="66">
        <v>45162.604166666664</v>
      </c>
      <c r="F2431" t="s">
        <v>2424</v>
      </c>
      <c r="G2431" s="46">
        <v>38</v>
      </c>
      <c r="H2431" s="46">
        <v>54</v>
      </c>
      <c r="I2431" s="46">
        <v>24</v>
      </c>
      <c r="J2431" t="s">
        <v>2425</v>
      </c>
      <c r="K2431" t="s">
        <v>90</v>
      </c>
      <c r="L2431" s="46">
        <v>2586</v>
      </c>
      <c r="M2431" s="46">
        <v>36</v>
      </c>
      <c r="N2431" s="46">
        <v>34.799999999999997</v>
      </c>
      <c r="O2431" s="46">
        <v>111</v>
      </c>
      <c r="P2431" s="46">
        <f t="shared" si="270"/>
        <v>1</v>
      </c>
      <c r="R2431" s="67" t="s">
        <v>1517</v>
      </c>
      <c r="S2431" s="67">
        <f>COUNTIF(Y$2:$Y$100,R2431)</f>
        <v>0</v>
      </c>
      <c r="V2431" s="67">
        <f t="shared" si="271"/>
        <v>0</v>
      </c>
      <c r="X2431"/>
      <c r="Y2431" s="67" t="str">
        <f t="shared" si="275"/>
        <v xml:space="preserve"> </v>
      </c>
      <c r="AB2431" t="s">
        <v>90</v>
      </c>
      <c r="AC2431" s="46">
        <v>2586</v>
      </c>
      <c r="AD2431" s="46">
        <v>36</v>
      </c>
      <c r="AE2431" s="46">
        <v>34.799999999999997</v>
      </c>
      <c r="AF2431" s="46">
        <v>111</v>
      </c>
      <c r="AH2431" s="70" t="str">
        <f t="shared" si="272"/>
        <v/>
      </c>
      <c r="AI2431" s="70" t="str">
        <f t="shared" si="273"/>
        <v/>
      </c>
      <c r="AJ2431" s="70" t="str">
        <f t="shared" si="274"/>
        <v>X</v>
      </c>
      <c r="AK2431" s="70" t="str" cm="1">
        <f t="array" ref="AK2431">_xlfn.IFS(AH2431&lt;&gt;"","1",AI2431&lt;&gt;"","2",AJ2431&lt;&gt;"","3")</f>
        <v>3</v>
      </c>
    </row>
    <row r="2432" spans="1:37" x14ac:dyDescent="0.25">
      <c r="A2432" t="s">
        <v>263</v>
      </c>
      <c r="B2432" t="s">
        <v>523</v>
      </c>
      <c r="C2432" s="67" t="str">
        <f t="shared" si="269"/>
        <v>Nora Harris</v>
      </c>
      <c r="D2432" s="71" t="str" cm="1">
        <f t="array" ref="D2432">_xlfn.IFS(AK2432="1",CONCATENATE(C2432,"Regional"),AK2432="2",CONCATENATE(C2432,"Sectional"),AK2432="3",CONCATENATE(C2432,COUNTIF($C$1:C2432,C2432)))</f>
        <v>Nora Harris5</v>
      </c>
      <c r="E2432" s="66">
        <v>45162.604166666664</v>
      </c>
      <c r="F2432" t="s">
        <v>2424</v>
      </c>
      <c r="G2432" s="46">
        <v>38</v>
      </c>
      <c r="H2432" s="46">
        <v>55</v>
      </c>
      <c r="I2432" s="46">
        <v>25</v>
      </c>
      <c r="J2432" t="s">
        <v>2425</v>
      </c>
      <c r="K2432" t="s">
        <v>90</v>
      </c>
      <c r="L2432" s="46">
        <v>2586</v>
      </c>
      <c r="M2432" s="46">
        <v>36</v>
      </c>
      <c r="N2432" s="46">
        <v>34.799999999999997</v>
      </c>
      <c r="O2432" s="46">
        <v>111</v>
      </c>
      <c r="P2432" s="46">
        <f t="shared" si="270"/>
        <v>1</v>
      </c>
      <c r="R2432" s="67" t="s">
        <v>1199</v>
      </c>
      <c r="S2432" s="67">
        <f>COUNTIF(Y$2:$Y$100,R2432)</f>
        <v>0</v>
      </c>
      <c r="V2432" s="67">
        <f t="shared" si="271"/>
        <v>0</v>
      </c>
      <c r="X2432"/>
      <c r="Y2432" s="67" t="str">
        <f t="shared" si="275"/>
        <v xml:space="preserve"> </v>
      </c>
      <c r="AB2432" t="s">
        <v>90</v>
      </c>
      <c r="AC2432" s="46">
        <v>2586</v>
      </c>
      <c r="AD2432" s="46">
        <v>36</v>
      </c>
      <c r="AE2432" s="46">
        <v>34.799999999999997</v>
      </c>
      <c r="AF2432" s="46">
        <v>111</v>
      </c>
      <c r="AH2432" s="70" t="str">
        <f t="shared" si="272"/>
        <v/>
      </c>
      <c r="AI2432" s="70" t="str">
        <f t="shared" si="273"/>
        <v/>
      </c>
      <c r="AJ2432" s="70" t="str">
        <f t="shared" si="274"/>
        <v>X</v>
      </c>
      <c r="AK2432" s="70" t="str" cm="1">
        <f t="array" ref="AK2432">_xlfn.IFS(AH2432&lt;&gt;"","1",AI2432&lt;&gt;"","2",AJ2432&lt;&gt;"","3")</f>
        <v>3</v>
      </c>
    </row>
    <row r="2433" spans="1:37" x14ac:dyDescent="0.25">
      <c r="A2433" t="s">
        <v>541</v>
      </c>
      <c r="B2433" t="s">
        <v>190</v>
      </c>
      <c r="C2433" s="67" t="str">
        <f t="shared" si="269"/>
        <v>Mara Tuma</v>
      </c>
      <c r="D2433" s="71" t="str" cm="1">
        <f t="array" ref="D2433">_xlfn.IFS(AK2433="1",CONCATENATE(C2433,"Regional"),AK2433="2",CONCATENATE(C2433,"Sectional"),AK2433="3",CONCATENATE(C2433,COUNTIF($C$1:C2433,C2433)))</f>
        <v>Mara Tuma5</v>
      </c>
      <c r="E2433" s="66">
        <v>45162.604166666664</v>
      </c>
      <c r="F2433" t="s">
        <v>2424</v>
      </c>
      <c r="G2433" s="46">
        <v>38</v>
      </c>
      <c r="H2433" s="46">
        <v>55</v>
      </c>
      <c r="I2433" s="46">
        <v>25</v>
      </c>
      <c r="J2433" t="s">
        <v>2425</v>
      </c>
      <c r="K2433" t="s">
        <v>90</v>
      </c>
      <c r="L2433" s="46">
        <v>2586</v>
      </c>
      <c r="M2433" s="46">
        <v>36</v>
      </c>
      <c r="N2433" s="46">
        <v>34.799999999999997</v>
      </c>
      <c r="O2433" s="46">
        <v>111</v>
      </c>
      <c r="P2433" s="46">
        <f t="shared" si="270"/>
        <v>1</v>
      </c>
      <c r="R2433" s="67" t="s">
        <v>1211</v>
      </c>
      <c r="S2433" s="67">
        <f>COUNTIF(Y$2:$Y$100,R2433)</f>
        <v>0</v>
      </c>
      <c r="V2433" s="67">
        <f t="shared" si="271"/>
        <v>0</v>
      </c>
      <c r="X2433"/>
      <c r="Y2433" s="67" t="str">
        <f t="shared" si="275"/>
        <v xml:space="preserve"> </v>
      </c>
      <c r="AB2433" t="s">
        <v>90</v>
      </c>
      <c r="AC2433" s="46">
        <v>2586</v>
      </c>
      <c r="AD2433" s="46">
        <v>36</v>
      </c>
      <c r="AE2433" s="46">
        <v>34.799999999999997</v>
      </c>
      <c r="AF2433" s="46">
        <v>111</v>
      </c>
      <c r="AH2433" s="70" t="str">
        <f t="shared" si="272"/>
        <v/>
      </c>
      <c r="AI2433" s="70" t="str">
        <f t="shared" si="273"/>
        <v/>
      </c>
      <c r="AJ2433" s="70" t="str">
        <f t="shared" si="274"/>
        <v>X</v>
      </c>
      <c r="AK2433" s="70" t="str" cm="1">
        <f t="array" ref="AK2433">_xlfn.IFS(AH2433&lt;&gt;"","1",AI2433&lt;&gt;"","2",AJ2433&lt;&gt;"","3")</f>
        <v>3</v>
      </c>
    </row>
    <row r="2434" spans="1:37" x14ac:dyDescent="0.25">
      <c r="A2434" t="s">
        <v>1759</v>
      </c>
      <c r="B2434" t="s">
        <v>876</v>
      </c>
      <c r="C2434" s="67" t="str">
        <f t="shared" ref="C2434:C2497" si="276">CONCATENATE(B2434," ",A2434)</f>
        <v>Jaelyn Spiess</v>
      </c>
      <c r="D2434" s="71" t="str" cm="1">
        <f t="array" ref="D2434">_xlfn.IFS(AK2434="1",CONCATENATE(C2434,"Regional"),AK2434="2",CONCATENATE(C2434,"Sectional"),AK2434="3",CONCATENATE(C2434,COUNTIF($C$1:C2434,C2434)))</f>
        <v>Jaelyn Spiess3</v>
      </c>
      <c r="E2434" s="66">
        <v>45162.604166666664</v>
      </c>
      <c r="F2434" t="s">
        <v>2424</v>
      </c>
      <c r="G2434" s="46">
        <v>38</v>
      </c>
      <c r="H2434" s="46">
        <v>58</v>
      </c>
      <c r="I2434" s="46">
        <v>27</v>
      </c>
      <c r="J2434" t="s">
        <v>2425</v>
      </c>
      <c r="K2434" t="s">
        <v>90</v>
      </c>
      <c r="L2434" s="46">
        <v>2586</v>
      </c>
      <c r="M2434" s="46">
        <v>36</v>
      </c>
      <c r="N2434" s="46">
        <v>34.799999999999997</v>
      </c>
      <c r="O2434" s="46">
        <v>111</v>
      </c>
      <c r="P2434" s="46">
        <f t="shared" ref="P2434:P2497" si="277">IF(L2434&gt;4000,2,1)</f>
        <v>1</v>
      </c>
      <c r="R2434" s="67" t="s">
        <v>2765</v>
      </c>
      <c r="S2434" s="67">
        <f>COUNTIF(Y$2:$Y$100,R2434)</f>
        <v>0</v>
      </c>
      <c r="V2434" s="67">
        <f t="shared" ref="V2434:V2497" si="278">COUNTIF(R2434:R5057,Y2434)</f>
        <v>0</v>
      </c>
      <c r="X2434"/>
      <c r="Y2434" s="67" t="str">
        <f t="shared" si="275"/>
        <v xml:space="preserve"> </v>
      </c>
      <c r="AB2434" t="s">
        <v>90</v>
      </c>
      <c r="AC2434" s="46">
        <v>2586</v>
      </c>
      <c r="AD2434" s="46">
        <v>36</v>
      </c>
      <c r="AE2434" s="46">
        <v>34.799999999999997</v>
      </c>
      <c r="AF2434" s="46">
        <v>111</v>
      </c>
      <c r="AH2434" s="70" t="str">
        <f t="shared" ref="AH2434:AH2497" si="279">IF(ISNUMBER(SEARCH("regional",$F2434)),$F2434,"")</f>
        <v/>
      </c>
      <c r="AI2434" s="70" t="str">
        <f t="shared" ref="AI2434:AI2497" si="280">IF(ISNUMBER(SEARCH("sectional",$F2434)),$F2434,"")</f>
        <v/>
      </c>
      <c r="AJ2434" s="70" t="str">
        <f t="shared" ref="AJ2434:AJ2497" si="281">IF(AND(AH2434="",AI2434=""),"X","")</f>
        <v>X</v>
      </c>
      <c r="AK2434" s="70" t="str" cm="1">
        <f t="array" ref="AK2434">_xlfn.IFS(AH2434&lt;&gt;"","1",AI2434&lt;&gt;"","2",AJ2434&lt;&gt;"","3")</f>
        <v>3</v>
      </c>
    </row>
    <row r="2435" spans="1:37" x14ac:dyDescent="0.25">
      <c r="A2435" t="s">
        <v>529</v>
      </c>
      <c r="B2435" t="s">
        <v>530</v>
      </c>
      <c r="C2435" s="67" t="str">
        <f t="shared" si="276"/>
        <v>Kendra Betley</v>
      </c>
      <c r="D2435" s="71" t="str" cm="1">
        <f t="array" ref="D2435">_xlfn.IFS(AK2435="1",CONCATENATE(C2435,"Regional"),AK2435="2",CONCATENATE(C2435,"Sectional"),AK2435="3",CONCATENATE(C2435,COUNTIF($C$1:C2435,C2435)))</f>
        <v>Kendra Betley4</v>
      </c>
      <c r="E2435" s="66">
        <v>45162.604166666664</v>
      </c>
      <c r="F2435" t="s">
        <v>2424</v>
      </c>
      <c r="G2435" s="46">
        <v>38</v>
      </c>
      <c r="H2435" s="46">
        <v>58</v>
      </c>
      <c r="I2435" s="46">
        <v>27</v>
      </c>
      <c r="J2435" t="s">
        <v>2425</v>
      </c>
      <c r="K2435" t="s">
        <v>90</v>
      </c>
      <c r="L2435" s="46">
        <v>2586</v>
      </c>
      <c r="M2435" s="46">
        <v>36</v>
      </c>
      <c r="N2435" s="46">
        <v>34.799999999999997</v>
      </c>
      <c r="O2435" s="46">
        <v>111</v>
      </c>
      <c r="P2435" s="46">
        <f t="shared" si="277"/>
        <v>1</v>
      </c>
      <c r="R2435" s="67" t="s">
        <v>1203</v>
      </c>
      <c r="S2435" s="67">
        <f>COUNTIF(Y$2:$Y$100,R2435)</f>
        <v>0</v>
      </c>
      <c r="V2435" s="67">
        <f t="shared" si="278"/>
        <v>0</v>
      </c>
      <c r="X2435"/>
      <c r="Y2435" s="67" t="str">
        <f t="shared" si="275"/>
        <v xml:space="preserve"> </v>
      </c>
      <c r="AB2435" t="s">
        <v>90</v>
      </c>
      <c r="AC2435" s="46">
        <v>2586</v>
      </c>
      <c r="AD2435" s="46">
        <v>36</v>
      </c>
      <c r="AE2435" s="46">
        <v>34.799999999999997</v>
      </c>
      <c r="AF2435" s="46">
        <v>111</v>
      </c>
      <c r="AH2435" s="70" t="str">
        <f t="shared" si="279"/>
        <v/>
      </c>
      <c r="AI2435" s="70" t="str">
        <f t="shared" si="280"/>
        <v/>
      </c>
      <c r="AJ2435" s="70" t="str">
        <f t="shared" si="281"/>
        <v>X</v>
      </c>
      <c r="AK2435" s="70" t="str" cm="1">
        <f t="array" ref="AK2435">_xlfn.IFS(AH2435&lt;&gt;"","1",AI2435&lt;&gt;"","2",AJ2435&lt;&gt;"","3")</f>
        <v>3</v>
      </c>
    </row>
    <row r="2436" spans="1:37" x14ac:dyDescent="0.25">
      <c r="A2436" t="s">
        <v>1019</v>
      </c>
      <c r="B2436" t="s">
        <v>210</v>
      </c>
      <c r="C2436" s="67" t="str">
        <f t="shared" si="276"/>
        <v>Alexis Slemec</v>
      </c>
      <c r="D2436" s="71" t="str" cm="1">
        <f t="array" ref="D2436">_xlfn.IFS(AK2436="1",CONCATENATE(C2436,"Regional"),AK2436="2",CONCATENATE(C2436,"Sectional"),AK2436="3",CONCATENATE(C2436,COUNTIF($C$1:C2436,C2436)))</f>
        <v>Alexis Slemec5</v>
      </c>
      <c r="E2436" s="66">
        <v>45162.604166666664</v>
      </c>
      <c r="F2436" t="s">
        <v>2424</v>
      </c>
      <c r="G2436" s="46">
        <v>38</v>
      </c>
      <c r="H2436" s="46">
        <v>58</v>
      </c>
      <c r="I2436" s="46">
        <v>27</v>
      </c>
      <c r="J2436" t="s">
        <v>2425</v>
      </c>
      <c r="K2436" t="s">
        <v>90</v>
      </c>
      <c r="L2436" s="46">
        <v>2586</v>
      </c>
      <c r="M2436" s="46">
        <v>36</v>
      </c>
      <c r="N2436" s="46">
        <v>34.799999999999997</v>
      </c>
      <c r="O2436" s="46">
        <v>111</v>
      </c>
      <c r="P2436" s="46">
        <f t="shared" si="277"/>
        <v>1</v>
      </c>
      <c r="R2436" s="67" t="s">
        <v>1518</v>
      </c>
      <c r="S2436" s="67">
        <f>COUNTIF(Y$2:$Y$100,R2436)</f>
        <v>0</v>
      </c>
      <c r="V2436" s="67">
        <f t="shared" si="278"/>
        <v>0</v>
      </c>
      <c r="X2436"/>
      <c r="Y2436" s="67" t="str">
        <f t="shared" si="275"/>
        <v xml:space="preserve"> </v>
      </c>
      <c r="AB2436" t="s">
        <v>90</v>
      </c>
      <c r="AC2436" s="46">
        <v>2586</v>
      </c>
      <c r="AD2436" s="46">
        <v>36</v>
      </c>
      <c r="AE2436" s="46">
        <v>34.799999999999997</v>
      </c>
      <c r="AF2436" s="46">
        <v>111</v>
      </c>
      <c r="AH2436" s="70" t="str">
        <f t="shared" si="279"/>
        <v/>
      </c>
      <c r="AI2436" s="70" t="str">
        <f t="shared" si="280"/>
        <v/>
      </c>
      <c r="AJ2436" s="70" t="str">
        <f t="shared" si="281"/>
        <v>X</v>
      </c>
      <c r="AK2436" s="70" t="str" cm="1">
        <f t="array" ref="AK2436">_xlfn.IFS(AH2436&lt;&gt;"","1",AI2436&lt;&gt;"","2",AJ2436&lt;&gt;"","3")</f>
        <v>3</v>
      </c>
    </row>
    <row r="2437" spans="1:37" x14ac:dyDescent="0.25">
      <c r="A2437" t="s">
        <v>1623</v>
      </c>
      <c r="B2437" t="s">
        <v>918</v>
      </c>
      <c r="C2437" s="67" t="str">
        <f t="shared" si="276"/>
        <v>Sienna Steinmetz</v>
      </c>
      <c r="D2437" s="71" t="str" cm="1">
        <f t="array" ref="D2437">_xlfn.IFS(AK2437="1",CONCATENATE(C2437,"Regional"),AK2437="2",CONCATENATE(C2437,"Sectional"),AK2437="3",CONCATENATE(C2437,COUNTIF($C$1:C2437,C2437)))</f>
        <v>Sienna Steinmetz5</v>
      </c>
      <c r="E2437" s="66">
        <v>45162.604166666664</v>
      </c>
      <c r="F2437" t="s">
        <v>2424</v>
      </c>
      <c r="G2437" s="46">
        <v>38</v>
      </c>
      <c r="H2437" s="46">
        <v>59</v>
      </c>
      <c r="I2437" s="46">
        <v>30</v>
      </c>
      <c r="J2437" t="s">
        <v>2425</v>
      </c>
      <c r="K2437" t="s">
        <v>90</v>
      </c>
      <c r="L2437" s="46">
        <v>2586</v>
      </c>
      <c r="M2437" s="46">
        <v>36</v>
      </c>
      <c r="N2437" s="46">
        <v>34.799999999999997</v>
      </c>
      <c r="O2437" s="46">
        <v>111</v>
      </c>
      <c r="P2437" s="46">
        <f t="shared" si="277"/>
        <v>1</v>
      </c>
      <c r="R2437" s="67" t="s">
        <v>3529</v>
      </c>
      <c r="S2437" s="67">
        <f>COUNTIF(Y$2:$Y$100,R2437)</f>
        <v>0</v>
      </c>
      <c r="V2437" s="67">
        <f t="shared" si="278"/>
        <v>0</v>
      </c>
      <c r="X2437"/>
      <c r="Y2437" s="67" t="str">
        <f t="shared" si="275"/>
        <v xml:space="preserve"> </v>
      </c>
      <c r="AB2437" t="s">
        <v>90</v>
      </c>
      <c r="AC2437" s="46">
        <v>2586</v>
      </c>
      <c r="AD2437" s="46">
        <v>36</v>
      </c>
      <c r="AE2437" s="46">
        <v>34.799999999999997</v>
      </c>
      <c r="AF2437" s="46">
        <v>111</v>
      </c>
      <c r="AH2437" s="70" t="str">
        <f t="shared" si="279"/>
        <v/>
      </c>
      <c r="AI2437" s="70" t="str">
        <f t="shared" si="280"/>
        <v/>
      </c>
      <c r="AJ2437" s="70" t="str">
        <f t="shared" si="281"/>
        <v>X</v>
      </c>
      <c r="AK2437" s="70" t="str" cm="1">
        <f t="array" ref="AK2437">_xlfn.IFS(AH2437&lt;&gt;"","1",AI2437&lt;&gt;"","2",AJ2437&lt;&gt;"","3")</f>
        <v>3</v>
      </c>
    </row>
    <row r="2438" spans="1:37" x14ac:dyDescent="0.25">
      <c r="A2438" t="s">
        <v>1968</v>
      </c>
      <c r="B2438" t="s">
        <v>1969</v>
      </c>
      <c r="C2438" s="67" t="str">
        <f t="shared" si="276"/>
        <v>Kya Hayden</v>
      </c>
      <c r="D2438" s="71" t="str" cm="1">
        <f t="array" ref="D2438">_xlfn.IFS(AK2438="1",CONCATENATE(C2438,"Regional"),AK2438="2",CONCATENATE(C2438,"Sectional"),AK2438="3",CONCATENATE(C2438,COUNTIF($C$1:C2438,C2438)))</f>
        <v>Kya Hayden3</v>
      </c>
      <c r="E2438" s="66">
        <v>45162.604166666664</v>
      </c>
      <c r="F2438" t="s">
        <v>2424</v>
      </c>
      <c r="G2438" s="46">
        <v>38</v>
      </c>
      <c r="H2438" s="46">
        <v>60</v>
      </c>
      <c r="I2438" s="46">
        <v>31</v>
      </c>
      <c r="J2438" t="s">
        <v>2425</v>
      </c>
      <c r="K2438" t="s">
        <v>90</v>
      </c>
      <c r="L2438" s="46">
        <v>2586</v>
      </c>
      <c r="M2438" s="46">
        <v>36</v>
      </c>
      <c r="N2438" s="46">
        <v>34.799999999999997</v>
      </c>
      <c r="O2438" s="46">
        <v>111</v>
      </c>
      <c r="P2438" s="46">
        <f t="shared" si="277"/>
        <v>1</v>
      </c>
      <c r="R2438" s="67" t="s">
        <v>2986</v>
      </c>
      <c r="S2438" s="67">
        <f>COUNTIF(Y$2:$Y$100,R2438)</f>
        <v>0</v>
      </c>
      <c r="V2438" s="67">
        <f t="shared" si="278"/>
        <v>0</v>
      </c>
      <c r="X2438"/>
      <c r="Y2438" s="67" t="str">
        <f t="shared" si="275"/>
        <v xml:space="preserve"> </v>
      </c>
      <c r="AB2438" t="s">
        <v>90</v>
      </c>
      <c r="AC2438" s="46">
        <v>2586</v>
      </c>
      <c r="AD2438" s="46">
        <v>36</v>
      </c>
      <c r="AE2438" s="46">
        <v>34.799999999999997</v>
      </c>
      <c r="AF2438" s="46">
        <v>111</v>
      </c>
      <c r="AH2438" s="70" t="str">
        <f t="shared" si="279"/>
        <v/>
      </c>
      <c r="AI2438" s="70" t="str">
        <f t="shared" si="280"/>
        <v/>
      </c>
      <c r="AJ2438" s="70" t="str">
        <f t="shared" si="281"/>
        <v>X</v>
      </c>
      <c r="AK2438" s="70" t="str" cm="1">
        <f t="array" ref="AK2438">_xlfn.IFS(AH2438&lt;&gt;"","1",AI2438&lt;&gt;"","2",AJ2438&lt;&gt;"","3")</f>
        <v>3</v>
      </c>
    </row>
    <row r="2439" spans="1:37" x14ac:dyDescent="0.25">
      <c r="A2439" t="s">
        <v>1625</v>
      </c>
      <c r="B2439" t="s">
        <v>417</v>
      </c>
      <c r="C2439" s="67" t="str">
        <f t="shared" si="276"/>
        <v>Brooklynn Askland</v>
      </c>
      <c r="D2439" s="71" t="str" cm="1">
        <f t="array" ref="D2439">_xlfn.IFS(AK2439="1",CONCATENATE(C2439,"Regional"),AK2439="2",CONCATENATE(C2439,"Sectional"),AK2439="3",CONCATENATE(C2439,COUNTIF($C$1:C2439,C2439)))</f>
        <v>Brooklynn Askland2</v>
      </c>
      <c r="E2439" s="66">
        <v>45162.604166666664</v>
      </c>
      <c r="F2439" t="s">
        <v>2424</v>
      </c>
      <c r="G2439" s="46">
        <v>38</v>
      </c>
      <c r="H2439" s="46">
        <v>61</v>
      </c>
      <c r="I2439" s="46">
        <v>32</v>
      </c>
      <c r="J2439" t="s">
        <v>2425</v>
      </c>
      <c r="K2439" t="s">
        <v>90</v>
      </c>
      <c r="L2439" s="46">
        <v>2586</v>
      </c>
      <c r="M2439" s="46">
        <v>36</v>
      </c>
      <c r="N2439" s="46">
        <v>34.799999999999997</v>
      </c>
      <c r="O2439" s="46">
        <v>111</v>
      </c>
      <c r="P2439" s="46">
        <f t="shared" si="277"/>
        <v>1</v>
      </c>
      <c r="R2439" s="67" t="s">
        <v>3580</v>
      </c>
      <c r="S2439" s="67">
        <f>COUNTIF(Y$2:$Y$100,R2439)</f>
        <v>0</v>
      </c>
      <c r="V2439" s="67">
        <f t="shared" si="278"/>
        <v>0</v>
      </c>
      <c r="X2439"/>
      <c r="Y2439" s="67" t="str">
        <f t="shared" si="275"/>
        <v xml:space="preserve"> </v>
      </c>
      <c r="AB2439" t="s">
        <v>90</v>
      </c>
      <c r="AC2439" s="46">
        <v>2586</v>
      </c>
      <c r="AD2439" s="46">
        <v>36</v>
      </c>
      <c r="AE2439" s="46">
        <v>34.799999999999997</v>
      </c>
      <c r="AF2439" s="46">
        <v>111</v>
      </c>
      <c r="AH2439" s="70" t="str">
        <f t="shared" si="279"/>
        <v/>
      </c>
      <c r="AI2439" s="70" t="str">
        <f t="shared" si="280"/>
        <v/>
      </c>
      <c r="AJ2439" s="70" t="str">
        <f t="shared" si="281"/>
        <v>X</v>
      </c>
      <c r="AK2439" s="70" t="str" cm="1">
        <f t="array" ref="AK2439">_xlfn.IFS(AH2439&lt;&gt;"","1",AI2439&lt;&gt;"","2",AJ2439&lt;&gt;"","3")</f>
        <v>3</v>
      </c>
    </row>
    <row r="2440" spans="1:37" x14ac:dyDescent="0.25">
      <c r="A2440" t="s">
        <v>1623</v>
      </c>
      <c r="B2440" t="s">
        <v>740</v>
      </c>
      <c r="C2440" s="67" t="str">
        <f t="shared" si="276"/>
        <v>Lydia Steinmetz</v>
      </c>
      <c r="D2440" s="71" t="str" cm="1">
        <f t="array" ref="D2440">_xlfn.IFS(AK2440="1",CONCATENATE(C2440,"Regional"),AK2440="2",CONCATENATE(C2440,"Sectional"),AK2440="3",CONCATENATE(C2440,COUNTIF($C$1:C2440,C2440)))</f>
        <v>Lydia Steinmetz2</v>
      </c>
      <c r="E2440" s="66">
        <v>45162.604166666664</v>
      </c>
      <c r="F2440" t="s">
        <v>2424</v>
      </c>
      <c r="G2440" s="46">
        <v>38</v>
      </c>
      <c r="H2440" s="46">
        <v>62</v>
      </c>
      <c r="I2440" s="46">
        <v>33</v>
      </c>
      <c r="J2440" t="s">
        <v>2425</v>
      </c>
      <c r="K2440" t="s">
        <v>90</v>
      </c>
      <c r="L2440" s="46">
        <v>2586</v>
      </c>
      <c r="M2440" s="46">
        <v>36</v>
      </c>
      <c r="N2440" s="46">
        <v>34.799999999999997</v>
      </c>
      <c r="O2440" s="46">
        <v>111</v>
      </c>
      <c r="P2440" s="46">
        <f t="shared" si="277"/>
        <v>1</v>
      </c>
      <c r="R2440" s="67" t="s">
        <v>3614</v>
      </c>
      <c r="S2440" s="67">
        <f>COUNTIF(Y$2:$Y$100,R2440)</f>
        <v>0</v>
      </c>
      <c r="V2440" s="67">
        <f t="shared" si="278"/>
        <v>0</v>
      </c>
      <c r="X2440"/>
      <c r="Y2440" s="67" t="str">
        <f t="shared" si="275"/>
        <v xml:space="preserve"> </v>
      </c>
      <c r="AB2440" t="s">
        <v>90</v>
      </c>
      <c r="AC2440" s="46">
        <v>2586</v>
      </c>
      <c r="AD2440" s="46">
        <v>36</v>
      </c>
      <c r="AE2440" s="46">
        <v>34.799999999999997</v>
      </c>
      <c r="AF2440" s="46">
        <v>111</v>
      </c>
      <c r="AH2440" s="70" t="str">
        <f t="shared" si="279"/>
        <v/>
      </c>
      <c r="AI2440" s="70" t="str">
        <f t="shared" si="280"/>
        <v/>
      </c>
      <c r="AJ2440" s="70" t="str">
        <f t="shared" si="281"/>
        <v>X</v>
      </c>
      <c r="AK2440" s="70" t="str" cm="1">
        <f t="array" ref="AK2440">_xlfn.IFS(AH2440&lt;&gt;"","1",AI2440&lt;&gt;"","2",AJ2440&lt;&gt;"","3")</f>
        <v>3</v>
      </c>
    </row>
    <row r="2441" spans="1:37" x14ac:dyDescent="0.25">
      <c r="A2441" t="s">
        <v>1760</v>
      </c>
      <c r="B2441" t="s">
        <v>1773</v>
      </c>
      <c r="C2441" s="67" t="str">
        <f t="shared" si="276"/>
        <v>Elayna Heim</v>
      </c>
      <c r="D2441" s="71" t="str" cm="1">
        <f t="array" ref="D2441">_xlfn.IFS(AK2441="1",CONCATENATE(C2441,"Regional"),AK2441="2",CONCATENATE(C2441,"Sectional"),AK2441="3",CONCATENATE(C2441,COUNTIF($C$1:C2441,C2441)))</f>
        <v>Elayna Heim3</v>
      </c>
      <c r="E2441" s="66">
        <v>45162.604166666664</v>
      </c>
      <c r="F2441" t="s">
        <v>2424</v>
      </c>
      <c r="G2441" s="46">
        <v>38</v>
      </c>
      <c r="H2441" s="46">
        <v>62</v>
      </c>
      <c r="I2441" s="46">
        <v>33</v>
      </c>
      <c r="J2441" t="s">
        <v>2425</v>
      </c>
      <c r="K2441" t="s">
        <v>90</v>
      </c>
      <c r="L2441" s="46">
        <v>2586</v>
      </c>
      <c r="M2441" s="46">
        <v>36</v>
      </c>
      <c r="N2441" s="46">
        <v>34.799999999999997</v>
      </c>
      <c r="O2441" s="46">
        <v>111</v>
      </c>
      <c r="P2441" s="46">
        <f t="shared" si="277"/>
        <v>1</v>
      </c>
      <c r="R2441" s="67" t="s">
        <v>2766</v>
      </c>
      <c r="S2441" s="67">
        <f>COUNTIF(Y$2:$Y$100,R2441)</f>
        <v>0</v>
      </c>
      <c r="V2441" s="67">
        <f t="shared" si="278"/>
        <v>0</v>
      </c>
      <c r="X2441"/>
      <c r="Y2441" s="67" t="str">
        <f t="shared" si="275"/>
        <v xml:space="preserve"> </v>
      </c>
      <c r="AB2441" t="s">
        <v>90</v>
      </c>
      <c r="AC2441" s="46">
        <v>2586</v>
      </c>
      <c r="AD2441" s="46">
        <v>36</v>
      </c>
      <c r="AE2441" s="46">
        <v>34.799999999999997</v>
      </c>
      <c r="AF2441" s="46">
        <v>111</v>
      </c>
      <c r="AH2441" s="70" t="str">
        <f t="shared" si="279"/>
        <v/>
      </c>
      <c r="AI2441" s="70" t="str">
        <f t="shared" si="280"/>
        <v/>
      </c>
      <c r="AJ2441" s="70" t="str">
        <f t="shared" si="281"/>
        <v>X</v>
      </c>
      <c r="AK2441" s="70" t="str" cm="1">
        <f t="array" ref="AK2441">_xlfn.IFS(AH2441&lt;&gt;"","1",AI2441&lt;&gt;"","2",AJ2441&lt;&gt;"","3")</f>
        <v>3</v>
      </c>
    </row>
    <row r="2442" spans="1:37" x14ac:dyDescent="0.25">
      <c r="A2442" t="s">
        <v>1970</v>
      </c>
      <c r="B2442" t="s">
        <v>270</v>
      </c>
      <c r="C2442" s="67" t="str">
        <f t="shared" si="276"/>
        <v>Natalie Hutton</v>
      </c>
      <c r="D2442" s="71" t="str" cm="1">
        <f t="array" ref="D2442">_xlfn.IFS(AK2442="1",CONCATENATE(C2442,"Regional"),AK2442="2",CONCATENATE(C2442,"Sectional"),AK2442="3",CONCATENATE(C2442,COUNTIF($C$1:C2442,C2442)))</f>
        <v>Natalie Hutton3</v>
      </c>
      <c r="E2442" s="66">
        <v>45162.604166666664</v>
      </c>
      <c r="F2442" t="s">
        <v>2424</v>
      </c>
      <c r="G2442" s="46">
        <v>38</v>
      </c>
      <c r="H2442" s="46">
        <v>63</v>
      </c>
      <c r="I2442" s="46">
        <v>35</v>
      </c>
      <c r="J2442" t="s">
        <v>2425</v>
      </c>
      <c r="K2442" t="s">
        <v>90</v>
      </c>
      <c r="L2442" s="46">
        <v>2586</v>
      </c>
      <c r="M2442" s="46">
        <v>36</v>
      </c>
      <c r="N2442" s="46">
        <v>34.799999999999997</v>
      </c>
      <c r="O2442" s="46">
        <v>111</v>
      </c>
      <c r="P2442" s="46">
        <f t="shared" si="277"/>
        <v>1</v>
      </c>
      <c r="R2442" s="67" t="s">
        <v>2987</v>
      </c>
      <c r="S2442" s="67">
        <f>COUNTIF(Y$2:$Y$100,R2442)</f>
        <v>0</v>
      </c>
      <c r="V2442" s="67">
        <f t="shared" si="278"/>
        <v>0</v>
      </c>
      <c r="X2442"/>
      <c r="Y2442" s="67" t="str">
        <f t="shared" si="275"/>
        <v xml:space="preserve"> </v>
      </c>
      <c r="AB2442" t="s">
        <v>90</v>
      </c>
      <c r="AC2442" s="46">
        <v>2586</v>
      </c>
      <c r="AD2442" s="46">
        <v>36</v>
      </c>
      <c r="AE2442" s="46">
        <v>34.799999999999997</v>
      </c>
      <c r="AF2442" s="46">
        <v>111</v>
      </c>
      <c r="AH2442" s="70" t="str">
        <f t="shared" si="279"/>
        <v/>
      </c>
      <c r="AI2442" s="70" t="str">
        <f t="shared" si="280"/>
        <v/>
      </c>
      <c r="AJ2442" s="70" t="str">
        <f t="shared" si="281"/>
        <v>X</v>
      </c>
      <c r="AK2442" s="70" t="str" cm="1">
        <f t="array" ref="AK2442">_xlfn.IFS(AH2442&lt;&gt;"","1",AI2442&lt;&gt;"","2",AJ2442&lt;&gt;"","3")</f>
        <v>3</v>
      </c>
    </row>
    <row r="2443" spans="1:37" x14ac:dyDescent="0.25">
      <c r="A2443" t="s">
        <v>712</v>
      </c>
      <c r="B2443" t="s">
        <v>713</v>
      </c>
      <c r="C2443" s="67" t="str">
        <f t="shared" si="276"/>
        <v>Hailee Lindow</v>
      </c>
      <c r="D2443" s="71" t="str" cm="1">
        <f t="array" ref="D2443">_xlfn.IFS(AK2443="1",CONCATENATE(C2443,"Regional"),AK2443="2",CONCATENATE(C2443,"Sectional"),AK2443="3",CONCATENATE(C2443,COUNTIF($C$1:C2443,C2443)))</f>
        <v>Hailee Lindow5</v>
      </c>
      <c r="E2443" s="66">
        <v>45162.604166666664</v>
      </c>
      <c r="F2443" t="s">
        <v>2424</v>
      </c>
      <c r="G2443" s="46">
        <v>38</v>
      </c>
      <c r="H2443" s="46">
        <v>64</v>
      </c>
      <c r="I2443" s="46">
        <v>36</v>
      </c>
      <c r="J2443" t="s">
        <v>2425</v>
      </c>
      <c r="K2443" t="s">
        <v>90</v>
      </c>
      <c r="L2443" s="46">
        <v>2586</v>
      </c>
      <c r="M2443" s="46">
        <v>36</v>
      </c>
      <c r="N2443" s="46">
        <v>34.799999999999997</v>
      </c>
      <c r="O2443" s="46">
        <v>111</v>
      </c>
      <c r="P2443" s="46">
        <f t="shared" si="277"/>
        <v>1</v>
      </c>
      <c r="R2443" s="67" t="s">
        <v>1311</v>
      </c>
      <c r="S2443" s="67">
        <f>COUNTIF(Y$2:$Y$100,R2443)</f>
        <v>0</v>
      </c>
      <c r="V2443" s="67">
        <f t="shared" si="278"/>
        <v>0</v>
      </c>
      <c r="X2443"/>
      <c r="Y2443" s="67" t="str">
        <f t="shared" si="275"/>
        <v xml:space="preserve"> </v>
      </c>
      <c r="AB2443" t="s">
        <v>90</v>
      </c>
      <c r="AC2443" s="46">
        <v>2586</v>
      </c>
      <c r="AD2443" s="46">
        <v>36</v>
      </c>
      <c r="AE2443" s="46">
        <v>34.799999999999997</v>
      </c>
      <c r="AF2443" s="46">
        <v>111</v>
      </c>
      <c r="AH2443" s="70" t="str">
        <f t="shared" si="279"/>
        <v/>
      </c>
      <c r="AI2443" s="70" t="str">
        <f t="shared" si="280"/>
        <v/>
      </c>
      <c r="AJ2443" s="70" t="str">
        <f t="shared" si="281"/>
        <v>X</v>
      </c>
      <c r="AK2443" s="70" t="str" cm="1">
        <f t="array" ref="AK2443">_xlfn.IFS(AH2443&lt;&gt;"","1",AI2443&lt;&gt;"","2",AJ2443&lt;&gt;"","3")</f>
        <v>3</v>
      </c>
    </row>
    <row r="2444" spans="1:37" x14ac:dyDescent="0.25">
      <c r="A2444" t="s">
        <v>1766</v>
      </c>
      <c r="B2444" t="s">
        <v>1767</v>
      </c>
      <c r="C2444" s="67" t="str">
        <f t="shared" si="276"/>
        <v>Brenner Packwood</v>
      </c>
      <c r="D2444" s="71" t="str" cm="1">
        <f t="array" ref="D2444">_xlfn.IFS(AK2444="1",CONCATENATE(C2444,"Regional"),AK2444="2",CONCATENATE(C2444,"Sectional"),AK2444="3",CONCATENATE(C2444,COUNTIF($C$1:C2444,C2444)))</f>
        <v>Brenner Packwood5</v>
      </c>
      <c r="E2444" s="66">
        <v>45162.604166666664</v>
      </c>
      <c r="F2444" t="s">
        <v>2424</v>
      </c>
      <c r="G2444" s="46">
        <v>38</v>
      </c>
      <c r="H2444" s="46">
        <v>76</v>
      </c>
      <c r="I2444" s="46">
        <v>37</v>
      </c>
      <c r="J2444" t="s">
        <v>2425</v>
      </c>
      <c r="K2444" t="s">
        <v>90</v>
      </c>
      <c r="L2444" s="46">
        <v>2586</v>
      </c>
      <c r="M2444" s="46">
        <v>36</v>
      </c>
      <c r="N2444" s="46">
        <v>34.799999999999997</v>
      </c>
      <c r="O2444" s="46">
        <v>111</v>
      </c>
      <c r="P2444" s="46">
        <f t="shared" si="277"/>
        <v>1</v>
      </c>
      <c r="R2444" s="67" t="s">
        <v>2772</v>
      </c>
      <c r="S2444" s="67">
        <f>COUNTIF(Y$2:$Y$100,R2444)</f>
        <v>0</v>
      </c>
      <c r="V2444" s="67">
        <f t="shared" si="278"/>
        <v>0</v>
      </c>
      <c r="X2444"/>
      <c r="Y2444" s="67" t="str">
        <f t="shared" si="275"/>
        <v xml:space="preserve"> </v>
      </c>
      <c r="AB2444" t="s">
        <v>90</v>
      </c>
      <c r="AC2444" s="46">
        <v>2586</v>
      </c>
      <c r="AD2444" s="46">
        <v>36</v>
      </c>
      <c r="AE2444" s="46">
        <v>34.799999999999997</v>
      </c>
      <c r="AF2444" s="46">
        <v>111</v>
      </c>
      <c r="AH2444" s="70" t="str">
        <f t="shared" si="279"/>
        <v/>
      </c>
      <c r="AI2444" s="70" t="str">
        <f t="shared" si="280"/>
        <v/>
      </c>
      <c r="AJ2444" s="70" t="str">
        <f t="shared" si="281"/>
        <v>X</v>
      </c>
      <c r="AK2444" s="70" t="str" cm="1">
        <f t="array" ref="AK2444">_xlfn.IFS(AH2444&lt;&gt;"","1",AI2444&lt;&gt;"","2",AJ2444&lt;&gt;"","3")</f>
        <v>3</v>
      </c>
    </row>
    <row r="2445" spans="1:37" x14ac:dyDescent="0.25">
      <c r="A2445" t="s">
        <v>3399</v>
      </c>
      <c r="B2445" t="s">
        <v>1765</v>
      </c>
      <c r="C2445" s="67" t="str">
        <f t="shared" si="276"/>
        <v>Saiwa Lema</v>
      </c>
      <c r="D2445" s="71" t="str" cm="1">
        <f t="array" ref="D2445">_xlfn.IFS(AK2445="1",CONCATENATE(C2445,"Regional"),AK2445="2",CONCATENATE(C2445,"Sectional"),AK2445="3",CONCATENATE(C2445,COUNTIF($C$1:C2445,C2445)))</f>
        <v>Saiwa Lema4</v>
      </c>
      <c r="E2445" s="66">
        <v>45162.604166666664</v>
      </c>
      <c r="F2445" t="s">
        <v>2424</v>
      </c>
      <c r="G2445" s="46">
        <v>38</v>
      </c>
      <c r="H2445" s="46">
        <v>81</v>
      </c>
      <c r="I2445" s="46">
        <v>38</v>
      </c>
      <c r="J2445" t="s">
        <v>2425</v>
      </c>
      <c r="K2445" t="s">
        <v>90</v>
      </c>
      <c r="L2445" s="46">
        <v>2586</v>
      </c>
      <c r="M2445" s="46">
        <v>36</v>
      </c>
      <c r="N2445" s="46">
        <v>34.799999999999997</v>
      </c>
      <c r="O2445" s="46">
        <v>111</v>
      </c>
      <c r="P2445" s="46">
        <f t="shared" si="277"/>
        <v>1</v>
      </c>
      <c r="R2445" s="67" t="s">
        <v>3531</v>
      </c>
      <c r="S2445" s="67">
        <f>COUNTIF(Y$2:$Y$100,R2445)</f>
        <v>0</v>
      </c>
      <c r="V2445" s="67">
        <f t="shared" si="278"/>
        <v>0</v>
      </c>
      <c r="X2445"/>
      <c r="Y2445" s="67" t="str">
        <f t="shared" si="275"/>
        <v xml:space="preserve"> </v>
      </c>
      <c r="AB2445" t="s">
        <v>90</v>
      </c>
      <c r="AC2445" s="46">
        <v>2586</v>
      </c>
      <c r="AD2445" s="46">
        <v>36</v>
      </c>
      <c r="AE2445" s="46">
        <v>34.799999999999997</v>
      </c>
      <c r="AF2445" s="46">
        <v>111</v>
      </c>
      <c r="AH2445" s="70" t="str">
        <f t="shared" si="279"/>
        <v/>
      </c>
      <c r="AI2445" s="70" t="str">
        <f t="shared" si="280"/>
        <v/>
      </c>
      <c r="AJ2445" s="70" t="str">
        <f t="shared" si="281"/>
        <v>X</v>
      </c>
      <c r="AK2445" s="70" t="str" cm="1">
        <f t="array" ref="AK2445">_xlfn.IFS(AH2445&lt;&gt;"","1",AI2445&lt;&gt;"","2",AJ2445&lt;&gt;"","3")</f>
        <v>3</v>
      </c>
    </row>
    <row r="2446" spans="1:37" x14ac:dyDescent="0.25">
      <c r="A2446" t="s">
        <v>590</v>
      </c>
      <c r="B2446" t="s">
        <v>591</v>
      </c>
      <c r="C2446" s="67" t="str">
        <f t="shared" si="276"/>
        <v>Daniella Honkamp</v>
      </c>
      <c r="D2446" s="71" t="str" cm="1">
        <f t="array" ref="D2446">_xlfn.IFS(AK2446="1",CONCATENATE(C2446,"Regional"),AK2446="2",CONCATENATE(C2446,"Sectional"),AK2446="3",CONCATENATE(C2446,COUNTIF($C$1:C2446,C2446)))</f>
        <v>Daniella Honkamp4</v>
      </c>
      <c r="E2446" s="66">
        <v>45162.625</v>
      </c>
      <c r="F2446" t="s">
        <v>2613</v>
      </c>
      <c r="G2446" s="46">
        <v>46</v>
      </c>
      <c r="H2446" s="46">
        <v>41</v>
      </c>
      <c r="I2446" s="46">
        <v>1</v>
      </c>
      <c r="J2446" t="s">
        <v>121</v>
      </c>
      <c r="K2446" t="s">
        <v>1053</v>
      </c>
      <c r="L2446" s="46">
        <v>2584</v>
      </c>
      <c r="M2446" s="46">
        <v>36</v>
      </c>
      <c r="N2446" s="46">
        <v>35.1</v>
      </c>
      <c r="O2446" s="46">
        <v>126</v>
      </c>
      <c r="P2446" s="46">
        <f t="shared" si="277"/>
        <v>1</v>
      </c>
      <c r="R2446" s="67" t="s">
        <v>1238</v>
      </c>
      <c r="S2446" s="67">
        <f>COUNTIF(Y$2:$Y$100,R2446)</f>
        <v>0</v>
      </c>
      <c r="V2446" s="67">
        <f t="shared" si="278"/>
        <v>0</v>
      </c>
      <c r="X2446"/>
      <c r="Y2446" s="67" t="str">
        <f t="shared" si="275"/>
        <v xml:space="preserve"> </v>
      </c>
      <c r="AB2446" t="s">
        <v>1053</v>
      </c>
      <c r="AC2446" s="46">
        <v>2584</v>
      </c>
      <c r="AD2446" s="46">
        <v>36</v>
      </c>
      <c r="AE2446" s="46">
        <v>35.1</v>
      </c>
      <c r="AF2446" s="46">
        <v>126</v>
      </c>
      <c r="AH2446" s="70" t="str">
        <f t="shared" si="279"/>
        <v/>
      </c>
      <c r="AI2446" s="70" t="str">
        <f t="shared" si="280"/>
        <v/>
      </c>
      <c r="AJ2446" s="70" t="str">
        <f t="shared" si="281"/>
        <v>X</v>
      </c>
      <c r="AK2446" s="70" t="str" cm="1">
        <f t="array" ref="AK2446">_xlfn.IFS(AH2446&lt;&gt;"","1",AI2446&lt;&gt;"","2",AJ2446&lt;&gt;"","3")</f>
        <v>3</v>
      </c>
    </row>
    <row r="2447" spans="1:37" x14ac:dyDescent="0.25">
      <c r="A2447" t="s">
        <v>3384</v>
      </c>
      <c r="B2447" t="s">
        <v>2053</v>
      </c>
      <c r="C2447" s="67" t="str">
        <f t="shared" si="276"/>
        <v>Lindsey Kroening</v>
      </c>
      <c r="D2447" s="71" t="str" cm="1">
        <f t="array" ref="D2447">_xlfn.IFS(AK2447="1",CONCATENATE(C2447,"Regional"),AK2447="2",CONCATENATE(C2447,"Sectional"),AK2447="3",CONCATENATE(C2447,COUNTIF($C$1:C2447,C2447)))</f>
        <v>Lindsey Kroening5</v>
      </c>
      <c r="E2447" s="66">
        <v>45162.625</v>
      </c>
      <c r="F2447" t="s">
        <v>2613</v>
      </c>
      <c r="G2447" s="46">
        <v>46</v>
      </c>
      <c r="H2447" s="46">
        <v>43</v>
      </c>
      <c r="I2447" s="46">
        <v>2</v>
      </c>
      <c r="J2447" t="s">
        <v>121</v>
      </c>
      <c r="K2447" t="s">
        <v>1053</v>
      </c>
      <c r="L2447" s="46">
        <v>2584</v>
      </c>
      <c r="M2447" s="46">
        <v>36</v>
      </c>
      <c r="N2447" s="46">
        <v>35.1</v>
      </c>
      <c r="O2447" s="46">
        <v>126</v>
      </c>
      <c r="P2447" s="46">
        <f t="shared" si="277"/>
        <v>1</v>
      </c>
      <c r="R2447" s="67" t="s">
        <v>3477</v>
      </c>
      <c r="S2447" s="67">
        <f>COUNTIF(Y$2:$Y$100,R2447)</f>
        <v>0</v>
      </c>
      <c r="V2447" s="67">
        <f t="shared" si="278"/>
        <v>0</v>
      </c>
      <c r="X2447"/>
      <c r="Y2447" s="67" t="str">
        <f t="shared" si="275"/>
        <v xml:space="preserve"> </v>
      </c>
      <c r="AB2447" t="s">
        <v>1053</v>
      </c>
      <c r="AC2447" s="46">
        <v>2584</v>
      </c>
      <c r="AD2447" s="46">
        <v>36</v>
      </c>
      <c r="AE2447" s="46">
        <v>35.1</v>
      </c>
      <c r="AF2447" s="46">
        <v>126</v>
      </c>
      <c r="AH2447" s="70" t="str">
        <f t="shared" si="279"/>
        <v/>
      </c>
      <c r="AI2447" s="70" t="str">
        <f t="shared" si="280"/>
        <v/>
      </c>
      <c r="AJ2447" s="70" t="str">
        <f t="shared" si="281"/>
        <v>X</v>
      </c>
      <c r="AK2447" s="70" t="str" cm="1">
        <f t="array" ref="AK2447">_xlfn.IFS(AH2447&lt;&gt;"","1",AI2447&lt;&gt;"","2",AJ2447&lt;&gt;"","3")</f>
        <v>3</v>
      </c>
    </row>
    <row r="2448" spans="1:37" x14ac:dyDescent="0.25">
      <c r="A2448" t="s">
        <v>719</v>
      </c>
      <c r="B2448" t="s">
        <v>441</v>
      </c>
      <c r="C2448" s="67" t="str">
        <f t="shared" si="276"/>
        <v>Madison Engebose</v>
      </c>
      <c r="D2448" s="71" t="str" cm="1">
        <f t="array" ref="D2448">_xlfn.IFS(AK2448="1",CONCATENATE(C2448,"Regional"),AK2448="2",CONCATENATE(C2448,"Sectional"),AK2448="3",CONCATENATE(C2448,COUNTIF($C$1:C2448,C2448)))</f>
        <v>Madison Engebose5</v>
      </c>
      <c r="E2448" s="66">
        <v>45162.625</v>
      </c>
      <c r="F2448" t="s">
        <v>2613</v>
      </c>
      <c r="G2448" s="46">
        <v>46</v>
      </c>
      <c r="H2448" s="46">
        <v>43</v>
      </c>
      <c r="I2448" s="46">
        <v>2</v>
      </c>
      <c r="J2448" t="s">
        <v>121</v>
      </c>
      <c r="K2448" t="s">
        <v>1053</v>
      </c>
      <c r="L2448" s="46">
        <v>2584</v>
      </c>
      <c r="M2448" s="46">
        <v>36</v>
      </c>
      <c r="N2448" s="46">
        <v>35.1</v>
      </c>
      <c r="O2448" s="46">
        <v>126</v>
      </c>
      <c r="P2448" s="46">
        <f t="shared" si="277"/>
        <v>1</v>
      </c>
      <c r="R2448" s="67" t="s">
        <v>1316</v>
      </c>
      <c r="S2448" s="67">
        <f>COUNTIF(Y$2:$Y$100,R2448)</f>
        <v>0</v>
      </c>
      <c r="V2448" s="67">
        <f t="shared" si="278"/>
        <v>0</v>
      </c>
      <c r="X2448"/>
      <c r="Y2448" s="67" t="str">
        <f t="shared" si="275"/>
        <v xml:space="preserve"> </v>
      </c>
      <c r="AB2448" t="s">
        <v>1053</v>
      </c>
      <c r="AC2448" s="46">
        <v>2584</v>
      </c>
      <c r="AD2448" s="46">
        <v>36</v>
      </c>
      <c r="AE2448" s="46">
        <v>35.1</v>
      </c>
      <c r="AF2448" s="46">
        <v>126</v>
      </c>
      <c r="AH2448" s="70" t="str">
        <f t="shared" si="279"/>
        <v/>
      </c>
      <c r="AI2448" s="70" t="str">
        <f t="shared" si="280"/>
        <v/>
      </c>
      <c r="AJ2448" s="70" t="str">
        <f t="shared" si="281"/>
        <v>X</v>
      </c>
      <c r="AK2448" s="70" t="str" cm="1">
        <f t="array" ref="AK2448">_xlfn.IFS(AH2448&lt;&gt;"","1",AI2448&lt;&gt;"","2",AJ2448&lt;&gt;"","3")</f>
        <v>3</v>
      </c>
    </row>
    <row r="2449" spans="1:37" x14ac:dyDescent="0.25">
      <c r="A2449" t="s">
        <v>689</v>
      </c>
      <c r="B2449" t="s">
        <v>452</v>
      </c>
      <c r="C2449" s="67" t="str">
        <f t="shared" si="276"/>
        <v>Sophia Otto</v>
      </c>
      <c r="D2449" s="71" t="str" cm="1">
        <f t="array" ref="D2449">_xlfn.IFS(AK2449="1",CONCATENATE(C2449,"Regional"),AK2449="2",CONCATENATE(C2449,"Sectional"),AK2449="3",CONCATENATE(C2449,COUNTIF($C$1:C2449,C2449)))</f>
        <v>Sophia Otto5</v>
      </c>
      <c r="E2449" s="66">
        <v>45162.625</v>
      </c>
      <c r="F2449" t="s">
        <v>2613</v>
      </c>
      <c r="G2449" s="46">
        <v>46</v>
      </c>
      <c r="H2449" s="46">
        <v>45</v>
      </c>
      <c r="I2449" s="46">
        <v>4</v>
      </c>
      <c r="J2449" t="s">
        <v>121</v>
      </c>
      <c r="K2449" t="s">
        <v>1053</v>
      </c>
      <c r="L2449" s="46">
        <v>2584</v>
      </c>
      <c r="M2449" s="46">
        <v>36</v>
      </c>
      <c r="N2449" s="46">
        <v>35.1</v>
      </c>
      <c r="O2449" s="46">
        <v>126</v>
      </c>
      <c r="P2449" s="46">
        <f t="shared" si="277"/>
        <v>1</v>
      </c>
      <c r="R2449" s="67" t="s">
        <v>1340</v>
      </c>
      <c r="S2449" s="67">
        <f>COUNTIF(Y$2:$Y$100,R2449)</f>
        <v>0</v>
      </c>
      <c r="V2449" s="67">
        <f t="shared" si="278"/>
        <v>0</v>
      </c>
      <c r="X2449"/>
      <c r="Y2449" s="67" t="str">
        <f t="shared" si="275"/>
        <v xml:space="preserve"> </v>
      </c>
      <c r="AB2449" t="s">
        <v>1053</v>
      </c>
      <c r="AC2449" s="46">
        <v>2584</v>
      </c>
      <c r="AD2449" s="46">
        <v>36</v>
      </c>
      <c r="AE2449" s="46">
        <v>35.1</v>
      </c>
      <c r="AF2449" s="46">
        <v>126</v>
      </c>
      <c r="AH2449" s="70" t="str">
        <f t="shared" si="279"/>
        <v/>
      </c>
      <c r="AI2449" s="70" t="str">
        <f t="shared" si="280"/>
        <v/>
      </c>
      <c r="AJ2449" s="70" t="str">
        <f t="shared" si="281"/>
        <v>X</v>
      </c>
      <c r="AK2449" s="70" t="str" cm="1">
        <f t="array" ref="AK2449">_xlfn.IFS(AH2449&lt;&gt;"","1",AI2449&lt;&gt;"","2",AJ2449&lt;&gt;"","3")</f>
        <v>3</v>
      </c>
    </row>
    <row r="2450" spans="1:37" x14ac:dyDescent="0.25">
      <c r="A2450" t="s">
        <v>595</v>
      </c>
      <c r="B2450" t="s">
        <v>313</v>
      </c>
      <c r="C2450" s="67" t="str">
        <f t="shared" si="276"/>
        <v>Avery Buchholz</v>
      </c>
      <c r="D2450" s="71" t="str" cm="1">
        <f t="array" ref="D2450">_xlfn.IFS(AK2450="1",CONCATENATE(C2450,"Regional"),AK2450="2",CONCATENATE(C2450,"Sectional"),AK2450="3",CONCATENATE(C2450,COUNTIF($C$1:C2450,C2450)))</f>
        <v>Avery Buchholz4</v>
      </c>
      <c r="E2450" s="66">
        <v>45162.625</v>
      </c>
      <c r="F2450" t="s">
        <v>2613</v>
      </c>
      <c r="G2450" s="46">
        <v>46</v>
      </c>
      <c r="H2450" s="46">
        <v>45</v>
      </c>
      <c r="I2450" s="46">
        <v>4</v>
      </c>
      <c r="J2450" t="s">
        <v>121</v>
      </c>
      <c r="K2450" t="s">
        <v>1053</v>
      </c>
      <c r="L2450" s="46">
        <v>2584</v>
      </c>
      <c r="M2450" s="46">
        <v>36</v>
      </c>
      <c r="N2450" s="46">
        <v>35.1</v>
      </c>
      <c r="O2450" s="46">
        <v>126</v>
      </c>
      <c r="P2450" s="46">
        <f t="shared" si="277"/>
        <v>1</v>
      </c>
      <c r="R2450" s="67" t="s">
        <v>1241</v>
      </c>
      <c r="S2450" s="67">
        <f>COUNTIF(Y$2:$Y$100,R2450)</f>
        <v>0</v>
      </c>
      <c r="V2450" s="67">
        <f t="shared" si="278"/>
        <v>0</v>
      </c>
      <c r="X2450"/>
      <c r="Y2450" s="67" t="str">
        <f t="shared" si="275"/>
        <v xml:space="preserve"> </v>
      </c>
      <c r="AB2450" t="s">
        <v>1053</v>
      </c>
      <c r="AC2450" s="46">
        <v>2584</v>
      </c>
      <c r="AD2450" s="46">
        <v>36</v>
      </c>
      <c r="AE2450" s="46">
        <v>35.1</v>
      </c>
      <c r="AF2450" s="46">
        <v>126</v>
      </c>
      <c r="AH2450" s="70" t="str">
        <f t="shared" si="279"/>
        <v/>
      </c>
      <c r="AI2450" s="70" t="str">
        <f t="shared" si="280"/>
        <v/>
      </c>
      <c r="AJ2450" s="70" t="str">
        <f t="shared" si="281"/>
        <v>X</v>
      </c>
      <c r="AK2450" s="70" t="str" cm="1">
        <f t="array" ref="AK2450">_xlfn.IFS(AH2450&lt;&gt;"","1",AI2450&lt;&gt;"","2",AJ2450&lt;&gt;"","3")</f>
        <v>3</v>
      </c>
    </row>
    <row r="2451" spans="1:37" x14ac:dyDescent="0.25">
      <c r="A2451" t="s">
        <v>1934</v>
      </c>
      <c r="B2451" t="s">
        <v>1935</v>
      </c>
      <c r="C2451" s="67" t="str">
        <f t="shared" si="276"/>
        <v>Rita Kuepper</v>
      </c>
      <c r="D2451" s="71" t="str" cm="1">
        <f t="array" ref="D2451">_xlfn.IFS(AK2451="1",CONCATENATE(C2451,"Regional"),AK2451="2",CONCATENATE(C2451,"Sectional"),AK2451="3",CONCATENATE(C2451,COUNTIF($C$1:C2451,C2451)))</f>
        <v>Rita Kuepper5</v>
      </c>
      <c r="E2451" s="66">
        <v>45162.625</v>
      </c>
      <c r="F2451" t="s">
        <v>2613</v>
      </c>
      <c r="G2451" s="46">
        <v>46</v>
      </c>
      <c r="H2451" s="46">
        <v>45</v>
      </c>
      <c r="I2451" s="46">
        <v>4</v>
      </c>
      <c r="J2451" t="s">
        <v>121</v>
      </c>
      <c r="K2451" t="s">
        <v>1053</v>
      </c>
      <c r="L2451" s="46">
        <v>2584</v>
      </c>
      <c r="M2451" s="46">
        <v>36</v>
      </c>
      <c r="N2451" s="46">
        <v>35.1</v>
      </c>
      <c r="O2451" s="46">
        <v>126</v>
      </c>
      <c r="P2451" s="46">
        <f t="shared" si="277"/>
        <v>1</v>
      </c>
      <c r="R2451" s="67" t="s">
        <v>2951</v>
      </c>
      <c r="S2451" s="67">
        <f>COUNTIF(Y$2:$Y$100,R2451)</f>
        <v>0</v>
      </c>
      <c r="V2451" s="67">
        <f t="shared" si="278"/>
        <v>0</v>
      </c>
      <c r="X2451"/>
      <c r="Y2451" s="67" t="str">
        <f t="shared" si="275"/>
        <v xml:space="preserve"> </v>
      </c>
      <c r="AB2451" t="s">
        <v>1053</v>
      </c>
      <c r="AC2451" s="46">
        <v>2584</v>
      </c>
      <c r="AD2451" s="46">
        <v>36</v>
      </c>
      <c r="AE2451" s="46">
        <v>35.1</v>
      </c>
      <c r="AF2451" s="46">
        <v>126</v>
      </c>
      <c r="AH2451" s="70" t="str">
        <f t="shared" si="279"/>
        <v/>
      </c>
      <c r="AI2451" s="70" t="str">
        <f t="shared" si="280"/>
        <v/>
      </c>
      <c r="AJ2451" s="70" t="str">
        <f t="shared" si="281"/>
        <v>X</v>
      </c>
      <c r="AK2451" s="70" t="str" cm="1">
        <f t="array" ref="AK2451">_xlfn.IFS(AH2451&lt;&gt;"","1",AI2451&lt;&gt;"","2",AJ2451&lt;&gt;"","3")</f>
        <v>3</v>
      </c>
    </row>
    <row r="2452" spans="1:37" x14ac:dyDescent="0.25">
      <c r="A2452" t="s">
        <v>899</v>
      </c>
      <c r="B2452" t="s">
        <v>900</v>
      </c>
      <c r="C2452" s="67" t="str">
        <f t="shared" si="276"/>
        <v>Sydnie Clemons</v>
      </c>
      <c r="D2452" s="71" t="str" cm="1">
        <f t="array" ref="D2452">_xlfn.IFS(AK2452="1",CONCATENATE(C2452,"Regional"),AK2452="2",CONCATENATE(C2452,"Sectional"),AK2452="3",CONCATENATE(C2452,COUNTIF($C$1:C2452,C2452)))</f>
        <v>Sydnie Clemons3</v>
      </c>
      <c r="E2452" s="66">
        <v>45162.625</v>
      </c>
      <c r="F2452" t="s">
        <v>2613</v>
      </c>
      <c r="G2452" s="46">
        <v>46</v>
      </c>
      <c r="H2452" s="46">
        <v>46</v>
      </c>
      <c r="I2452" s="46">
        <v>7</v>
      </c>
      <c r="J2452" t="s">
        <v>121</v>
      </c>
      <c r="K2452" t="s">
        <v>1053</v>
      </c>
      <c r="L2452" s="46">
        <v>2584</v>
      </c>
      <c r="M2452" s="46">
        <v>36</v>
      </c>
      <c r="N2452" s="46">
        <v>35.1</v>
      </c>
      <c r="O2452" s="46">
        <v>126</v>
      </c>
      <c r="P2452" s="46">
        <f t="shared" si="277"/>
        <v>1</v>
      </c>
      <c r="R2452" s="67" t="s">
        <v>1439</v>
      </c>
      <c r="S2452" s="67">
        <f>COUNTIF(Y$2:$Y$100,R2452)</f>
        <v>0</v>
      </c>
      <c r="V2452" s="67">
        <f t="shared" si="278"/>
        <v>0</v>
      </c>
      <c r="X2452"/>
      <c r="Y2452" s="67" t="str">
        <f t="shared" si="275"/>
        <v xml:space="preserve"> </v>
      </c>
      <c r="AB2452" t="s">
        <v>1053</v>
      </c>
      <c r="AC2452" s="46">
        <v>2584</v>
      </c>
      <c r="AD2452" s="46">
        <v>36</v>
      </c>
      <c r="AE2452" s="46">
        <v>35.1</v>
      </c>
      <c r="AF2452" s="46">
        <v>126</v>
      </c>
      <c r="AH2452" s="70" t="str">
        <f t="shared" si="279"/>
        <v/>
      </c>
      <c r="AI2452" s="70" t="str">
        <f t="shared" si="280"/>
        <v/>
      </c>
      <c r="AJ2452" s="70" t="str">
        <f t="shared" si="281"/>
        <v>X</v>
      </c>
      <c r="AK2452" s="70" t="str" cm="1">
        <f t="array" ref="AK2452">_xlfn.IFS(AH2452&lt;&gt;"","1",AI2452&lt;&gt;"","2",AJ2452&lt;&gt;"","3")</f>
        <v>3</v>
      </c>
    </row>
    <row r="2453" spans="1:37" x14ac:dyDescent="0.25">
      <c r="A2453" t="s">
        <v>1653</v>
      </c>
      <c r="B2453" t="s">
        <v>393</v>
      </c>
      <c r="C2453" s="67" t="str">
        <f t="shared" si="276"/>
        <v>Mia Tsuchihashi</v>
      </c>
      <c r="D2453" s="71" t="str" cm="1">
        <f t="array" ref="D2453">_xlfn.IFS(AK2453="1",CONCATENATE(C2453,"Regional"),AK2453="2",CONCATENATE(C2453,"Sectional"),AK2453="3",CONCATENATE(C2453,COUNTIF($C$1:C2453,C2453)))</f>
        <v>Mia Tsuchihashi5</v>
      </c>
      <c r="E2453" s="66">
        <v>45162.625</v>
      </c>
      <c r="F2453" t="s">
        <v>2613</v>
      </c>
      <c r="G2453" s="46">
        <v>46</v>
      </c>
      <c r="H2453" s="46">
        <v>46</v>
      </c>
      <c r="I2453" s="46">
        <v>7</v>
      </c>
      <c r="J2453" t="s">
        <v>121</v>
      </c>
      <c r="K2453" t="s">
        <v>1053</v>
      </c>
      <c r="L2453" s="46">
        <v>2584</v>
      </c>
      <c r="M2453" s="46">
        <v>36</v>
      </c>
      <c r="N2453" s="46">
        <v>35.1</v>
      </c>
      <c r="O2453" s="46">
        <v>126</v>
      </c>
      <c r="P2453" s="46">
        <f t="shared" si="277"/>
        <v>1</v>
      </c>
      <c r="R2453" s="67" t="s">
        <v>3480</v>
      </c>
      <c r="S2453" s="67">
        <f>COUNTIF(Y$2:$Y$100,R2453)</f>
        <v>0</v>
      </c>
      <c r="V2453" s="67">
        <f t="shared" si="278"/>
        <v>0</v>
      </c>
      <c r="X2453"/>
      <c r="Y2453" s="67" t="str">
        <f t="shared" si="275"/>
        <v xml:space="preserve"> </v>
      </c>
      <c r="AB2453" t="s">
        <v>1053</v>
      </c>
      <c r="AC2453" s="46">
        <v>2584</v>
      </c>
      <c r="AD2453" s="46">
        <v>36</v>
      </c>
      <c r="AE2453" s="46">
        <v>35.1</v>
      </c>
      <c r="AF2453" s="46">
        <v>126</v>
      </c>
      <c r="AH2453" s="70" t="str">
        <f t="shared" si="279"/>
        <v/>
      </c>
      <c r="AI2453" s="70" t="str">
        <f t="shared" si="280"/>
        <v/>
      </c>
      <c r="AJ2453" s="70" t="str">
        <f t="shared" si="281"/>
        <v>X</v>
      </c>
      <c r="AK2453" s="70" t="str" cm="1">
        <f t="array" ref="AK2453">_xlfn.IFS(AH2453&lt;&gt;"","1",AI2453&lt;&gt;"","2",AJ2453&lt;&gt;"","3")</f>
        <v>3</v>
      </c>
    </row>
    <row r="2454" spans="1:37" x14ac:dyDescent="0.25">
      <c r="A2454" t="s">
        <v>1651</v>
      </c>
      <c r="B2454" t="s">
        <v>524</v>
      </c>
      <c r="C2454" s="67" t="str">
        <f t="shared" si="276"/>
        <v>Isabelle Doughty</v>
      </c>
      <c r="D2454" s="71" t="str" cm="1">
        <f t="array" ref="D2454">_xlfn.IFS(AK2454="1",CONCATENATE(C2454,"Regional"),AK2454="2",CONCATENATE(C2454,"Sectional"),AK2454="3",CONCATENATE(C2454,COUNTIF($C$1:C2454,C2454)))</f>
        <v>Isabelle Doughty5</v>
      </c>
      <c r="E2454" s="66">
        <v>45162.625</v>
      </c>
      <c r="F2454" t="s">
        <v>2613</v>
      </c>
      <c r="G2454" s="46">
        <v>46</v>
      </c>
      <c r="H2454" s="46">
        <v>46</v>
      </c>
      <c r="I2454" s="46">
        <v>7</v>
      </c>
      <c r="J2454" t="s">
        <v>121</v>
      </c>
      <c r="K2454" t="s">
        <v>1053</v>
      </c>
      <c r="L2454" s="46">
        <v>2584</v>
      </c>
      <c r="M2454" s="46">
        <v>36</v>
      </c>
      <c r="N2454" s="46">
        <v>35.1</v>
      </c>
      <c r="O2454" s="46">
        <v>126</v>
      </c>
      <c r="P2454" s="46">
        <f t="shared" si="277"/>
        <v>1</v>
      </c>
      <c r="R2454" s="67" t="s">
        <v>3487</v>
      </c>
      <c r="S2454" s="67">
        <f>COUNTIF(Y$2:$Y$100,R2454)</f>
        <v>0</v>
      </c>
      <c r="V2454" s="67">
        <f t="shared" si="278"/>
        <v>0</v>
      </c>
      <c r="X2454"/>
      <c r="Y2454" s="67" t="str">
        <f t="shared" si="275"/>
        <v xml:space="preserve"> </v>
      </c>
      <c r="AB2454" t="s">
        <v>1053</v>
      </c>
      <c r="AC2454" s="46">
        <v>2584</v>
      </c>
      <c r="AD2454" s="46">
        <v>36</v>
      </c>
      <c r="AE2454" s="46">
        <v>35.1</v>
      </c>
      <c r="AF2454" s="46">
        <v>126</v>
      </c>
      <c r="AH2454" s="70" t="str">
        <f t="shared" si="279"/>
        <v/>
      </c>
      <c r="AI2454" s="70" t="str">
        <f t="shared" si="280"/>
        <v/>
      </c>
      <c r="AJ2454" s="70" t="str">
        <f t="shared" si="281"/>
        <v>X</v>
      </c>
      <c r="AK2454" s="70" t="str" cm="1">
        <f t="array" ref="AK2454">_xlfn.IFS(AH2454&lt;&gt;"","1",AI2454&lt;&gt;"","2",AJ2454&lt;&gt;"","3")</f>
        <v>3</v>
      </c>
    </row>
    <row r="2455" spans="1:37" x14ac:dyDescent="0.25">
      <c r="A2455" t="s">
        <v>1690</v>
      </c>
      <c r="B2455" t="s">
        <v>187</v>
      </c>
      <c r="C2455" s="67" t="str">
        <f t="shared" si="276"/>
        <v>Ava Fahrenholz</v>
      </c>
      <c r="D2455" s="71" t="str" cm="1">
        <f t="array" ref="D2455">_xlfn.IFS(AK2455="1",CONCATENATE(C2455,"Regional"),AK2455="2",CONCATENATE(C2455,"Sectional"),AK2455="3",CONCATENATE(C2455,COUNTIF($C$1:C2455,C2455)))</f>
        <v>Ava Fahrenholz4</v>
      </c>
      <c r="E2455" s="66">
        <v>45162.625</v>
      </c>
      <c r="F2455" t="s">
        <v>2613</v>
      </c>
      <c r="G2455" s="46">
        <v>46</v>
      </c>
      <c r="H2455" s="46">
        <v>47</v>
      </c>
      <c r="I2455" s="46">
        <v>10</v>
      </c>
      <c r="J2455" t="s">
        <v>121</v>
      </c>
      <c r="K2455" t="s">
        <v>1053</v>
      </c>
      <c r="L2455" s="46">
        <v>2584</v>
      </c>
      <c r="M2455" s="46">
        <v>36</v>
      </c>
      <c r="N2455" s="46">
        <v>35.1</v>
      </c>
      <c r="O2455" s="46">
        <v>126</v>
      </c>
      <c r="P2455" s="46">
        <f t="shared" si="277"/>
        <v>1</v>
      </c>
      <c r="R2455" s="67" t="s">
        <v>3555</v>
      </c>
      <c r="S2455" s="67">
        <f>COUNTIF(Y$2:$Y$100,R2455)</f>
        <v>0</v>
      </c>
      <c r="V2455" s="67">
        <f t="shared" si="278"/>
        <v>0</v>
      </c>
      <c r="X2455"/>
      <c r="Y2455" s="67" t="str">
        <f t="shared" si="275"/>
        <v xml:space="preserve"> </v>
      </c>
      <c r="AB2455" t="s">
        <v>1053</v>
      </c>
      <c r="AC2455" s="46">
        <v>2584</v>
      </c>
      <c r="AD2455" s="46">
        <v>36</v>
      </c>
      <c r="AE2455" s="46">
        <v>35.1</v>
      </c>
      <c r="AF2455" s="46">
        <v>126</v>
      </c>
      <c r="AH2455" s="70" t="str">
        <f t="shared" si="279"/>
        <v/>
      </c>
      <c r="AI2455" s="70" t="str">
        <f t="shared" si="280"/>
        <v/>
      </c>
      <c r="AJ2455" s="70" t="str">
        <f t="shared" si="281"/>
        <v>X</v>
      </c>
      <c r="AK2455" s="70" t="str" cm="1">
        <f t="array" ref="AK2455">_xlfn.IFS(AH2455&lt;&gt;"","1",AI2455&lt;&gt;"","2",AJ2455&lt;&gt;"","3")</f>
        <v>3</v>
      </c>
    </row>
    <row r="2456" spans="1:37" x14ac:dyDescent="0.25">
      <c r="A2456" t="s">
        <v>751</v>
      </c>
      <c r="B2456" t="s">
        <v>752</v>
      </c>
      <c r="C2456" s="67" t="str">
        <f t="shared" si="276"/>
        <v>Kaya Monzingo</v>
      </c>
      <c r="D2456" s="71" t="str" cm="1">
        <f t="array" ref="D2456">_xlfn.IFS(AK2456="1",CONCATENATE(C2456,"Regional"),AK2456="2",CONCATENATE(C2456,"Sectional"),AK2456="3",CONCATENATE(C2456,COUNTIF($C$1:C2456,C2456)))</f>
        <v>Kaya Monzingo5</v>
      </c>
      <c r="E2456" s="66">
        <v>45162.625</v>
      </c>
      <c r="F2456" t="s">
        <v>2613</v>
      </c>
      <c r="G2456" s="46">
        <v>46</v>
      </c>
      <c r="H2456" s="46">
        <v>47</v>
      </c>
      <c r="I2456" s="46">
        <v>10</v>
      </c>
      <c r="J2456" t="s">
        <v>121</v>
      </c>
      <c r="K2456" t="s">
        <v>1053</v>
      </c>
      <c r="L2456" s="46">
        <v>2584</v>
      </c>
      <c r="M2456" s="46">
        <v>36</v>
      </c>
      <c r="N2456" s="46">
        <v>35.1</v>
      </c>
      <c r="O2456" s="46">
        <v>126</v>
      </c>
      <c r="P2456" s="46">
        <f t="shared" si="277"/>
        <v>1</v>
      </c>
      <c r="R2456" s="67" t="s">
        <v>1339</v>
      </c>
      <c r="S2456" s="67">
        <f>COUNTIF(Y$2:$Y$100,R2456)</f>
        <v>0</v>
      </c>
      <c r="V2456" s="67">
        <f t="shared" si="278"/>
        <v>0</v>
      </c>
      <c r="X2456"/>
      <c r="Y2456" s="67" t="str">
        <f t="shared" si="275"/>
        <v xml:space="preserve"> </v>
      </c>
      <c r="AB2456" t="s">
        <v>1053</v>
      </c>
      <c r="AC2456" s="46">
        <v>2584</v>
      </c>
      <c r="AD2456" s="46">
        <v>36</v>
      </c>
      <c r="AE2456" s="46">
        <v>35.1</v>
      </c>
      <c r="AF2456" s="46">
        <v>126</v>
      </c>
      <c r="AH2456" s="70" t="str">
        <f t="shared" si="279"/>
        <v/>
      </c>
      <c r="AI2456" s="70" t="str">
        <f t="shared" si="280"/>
        <v/>
      </c>
      <c r="AJ2456" s="70" t="str">
        <f t="shared" si="281"/>
        <v>X</v>
      </c>
      <c r="AK2456" s="70" t="str" cm="1">
        <f t="array" ref="AK2456">_xlfn.IFS(AH2456&lt;&gt;"","1",AI2456&lt;&gt;"","2",AJ2456&lt;&gt;"","3")</f>
        <v>3</v>
      </c>
    </row>
    <row r="2457" spans="1:37" x14ac:dyDescent="0.25">
      <c r="A2457" t="s">
        <v>1652</v>
      </c>
      <c r="B2457" t="s">
        <v>443</v>
      </c>
      <c r="C2457" s="67" t="str">
        <f t="shared" si="276"/>
        <v>Emily Blankenburg</v>
      </c>
      <c r="D2457" s="71" t="str" cm="1">
        <f t="array" ref="D2457">_xlfn.IFS(AK2457="1",CONCATENATE(C2457,"Regional"),AK2457="2",CONCATENATE(C2457,"Sectional"),AK2457="3",CONCATENATE(C2457,COUNTIF($C$1:C2457,C2457)))</f>
        <v>Emily Blankenburg5</v>
      </c>
      <c r="E2457" s="66">
        <v>45162.625</v>
      </c>
      <c r="F2457" t="s">
        <v>2613</v>
      </c>
      <c r="G2457" s="46">
        <v>46</v>
      </c>
      <c r="H2457" s="46">
        <v>49</v>
      </c>
      <c r="I2457" s="46">
        <v>12</v>
      </c>
      <c r="J2457" t="s">
        <v>121</v>
      </c>
      <c r="K2457" t="s">
        <v>1053</v>
      </c>
      <c r="L2457" s="46">
        <v>2584</v>
      </c>
      <c r="M2457" s="46">
        <v>36</v>
      </c>
      <c r="N2457" s="46">
        <v>35.1</v>
      </c>
      <c r="O2457" s="46">
        <v>126</v>
      </c>
      <c r="P2457" s="46">
        <f t="shared" si="277"/>
        <v>1</v>
      </c>
      <c r="R2457" s="67" t="s">
        <v>3484</v>
      </c>
      <c r="S2457" s="67">
        <f>COUNTIF(Y$2:$Y$100,R2457)</f>
        <v>0</v>
      </c>
      <c r="V2457" s="67">
        <f t="shared" si="278"/>
        <v>0</v>
      </c>
      <c r="X2457"/>
      <c r="Y2457" s="67" t="str">
        <f t="shared" si="275"/>
        <v xml:space="preserve"> </v>
      </c>
      <c r="AB2457" t="s">
        <v>1053</v>
      </c>
      <c r="AC2457" s="46">
        <v>2584</v>
      </c>
      <c r="AD2457" s="46">
        <v>36</v>
      </c>
      <c r="AE2457" s="46">
        <v>35.1</v>
      </c>
      <c r="AF2457" s="46">
        <v>126</v>
      </c>
      <c r="AH2457" s="70" t="str">
        <f t="shared" si="279"/>
        <v/>
      </c>
      <c r="AI2457" s="70" t="str">
        <f t="shared" si="280"/>
        <v/>
      </c>
      <c r="AJ2457" s="70" t="str">
        <f t="shared" si="281"/>
        <v>X</v>
      </c>
      <c r="AK2457" s="70" t="str" cm="1">
        <f t="array" ref="AK2457">_xlfn.IFS(AH2457&lt;&gt;"","1",AI2457&lt;&gt;"","2",AJ2457&lt;&gt;"","3")</f>
        <v>3</v>
      </c>
    </row>
    <row r="2458" spans="1:37" x14ac:dyDescent="0.25">
      <c r="A2458" t="s">
        <v>3407</v>
      </c>
      <c r="B2458" t="s">
        <v>773</v>
      </c>
      <c r="C2458" s="67" t="str">
        <f t="shared" si="276"/>
        <v>Ashley Greenhill</v>
      </c>
      <c r="D2458" s="71" t="str" cm="1">
        <f t="array" ref="D2458">_xlfn.IFS(AK2458="1",CONCATENATE(C2458,"Regional"),AK2458="2",CONCATENATE(C2458,"Sectional"),AK2458="3",CONCATENATE(C2458,COUNTIF($C$1:C2458,C2458)))</f>
        <v>Ashley Greenhill4</v>
      </c>
      <c r="E2458" s="66">
        <v>45162.625</v>
      </c>
      <c r="F2458" t="s">
        <v>2613</v>
      </c>
      <c r="G2458" s="46">
        <v>46</v>
      </c>
      <c r="H2458" s="46">
        <v>49</v>
      </c>
      <c r="I2458" s="46">
        <v>12</v>
      </c>
      <c r="J2458" t="s">
        <v>121</v>
      </c>
      <c r="K2458" t="s">
        <v>1053</v>
      </c>
      <c r="L2458" s="46">
        <v>2584</v>
      </c>
      <c r="M2458" s="46">
        <v>36</v>
      </c>
      <c r="N2458" s="46">
        <v>35.1</v>
      </c>
      <c r="O2458" s="46">
        <v>126</v>
      </c>
      <c r="P2458" s="46">
        <f t="shared" si="277"/>
        <v>1</v>
      </c>
      <c r="R2458" s="67" t="s">
        <v>3550</v>
      </c>
      <c r="S2458" s="67">
        <f>COUNTIF(Y$2:$Y$100,R2458)</f>
        <v>0</v>
      </c>
      <c r="V2458" s="67">
        <f t="shared" si="278"/>
        <v>0</v>
      </c>
      <c r="X2458"/>
      <c r="Y2458" s="67" t="str">
        <f t="shared" si="275"/>
        <v xml:space="preserve"> </v>
      </c>
      <c r="AB2458" t="s">
        <v>1053</v>
      </c>
      <c r="AC2458" s="46">
        <v>2584</v>
      </c>
      <c r="AD2458" s="46">
        <v>36</v>
      </c>
      <c r="AE2458" s="46">
        <v>35.1</v>
      </c>
      <c r="AF2458" s="46">
        <v>126</v>
      </c>
      <c r="AH2458" s="70" t="str">
        <f t="shared" si="279"/>
        <v/>
      </c>
      <c r="AI2458" s="70" t="str">
        <f t="shared" si="280"/>
        <v/>
      </c>
      <c r="AJ2458" s="70" t="str">
        <f t="shared" si="281"/>
        <v>X</v>
      </c>
      <c r="AK2458" s="70" t="str" cm="1">
        <f t="array" ref="AK2458">_xlfn.IFS(AH2458&lt;&gt;"","1",AI2458&lt;&gt;"","2",AJ2458&lt;&gt;"","3")</f>
        <v>3</v>
      </c>
    </row>
    <row r="2459" spans="1:37" x14ac:dyDescent="0.25">
      <c r="A2459" t="s">
        <v>374</v>
      </c>
      <c r="B2459" t="s">
        <v>729</v>
      </c>
      <c r="C2459" s="67" t="str">
        <f t="shared" si="276"/>
        <v>Maslin Wagner</v>
      </c>
      <c r="D2459" s="71" t="str" cm="1">
        <f t="array" ref="D2459">_xlfn.IFS(AK2459="1",CONCATENATE(C2459,"Regional"),AK2459="2",CONCATENATE(C2459,"Sectional"),AK2459="3",CONCATENATE(C2459,COUNTIF($C$1:C2459,C2459)))</f>
        <v>Maslin Wagner4</v>
      </c>
      <c r="E2459" s="66">
        <v>45162.625</v>
      </c>
      <c r="F2459" t="s">
        <v>2613</v>
      </c>
      <c r="G2459" s="46">
        <v>46</v>
      </c>
      <c r="H2459" s="46">
        <v>51</v>
      </c>
      <c r="I2459" s="46">
        <v>14</v>
      </c>
      <c r="J2459" t="s">
        <v>121</v>
      </c>
      <c r="K2459" t="s">
        <v>1053</v>
      </c>
      <c r="L2459" s="46">
        <v>2584</v>
      </c>
      <c r="M2459" s="46">
        <v>36</v>
      </c>
      <c r="N2459" s="46">
        <v>35.1</v>
      </c>
      <c r="O2459" s="46">
        <v>126</v>
      </c>
      <c r="P2459" s="46">
        <f t="shared" si="277"/>
        <v>1</v>
      </c>
      <c r="R2459" s="67" t="s">
        <v>1324</v>
      </c>
      <c r="S2459" s="67">
        <f>COUNTIF(Y$2:$Y$100,R2459)</f>
        <v>0</v>
      </c>
      <c r="V2459" s="67">
        <f t="shared" si="278"/>
        <v>0</v>
      </c>
      <c r="X2459"/>
      <c r="Y2459" s="67" t="str">
        <f t="shared" si="275"/>
        <v xml:space="preserve"> </v>
      </c>
      <c r="AB2459" t="s">
        <v>1053</v>
      </c>
      <c r="AC2459" s="46">
        <v>2584</v>
      </c>
      <c r="AD2459" s="46">
        <v>36</v>
      </c>
      <c r="AE2459" s="46">
        <v>35.1</v>
      </c>
      <c r="AF2459" s="46">
        <v>126</v>
      </c>
      <c r="AH2459" s="70" t="str">
        <f t="shared" si="279"/>
        <v/>
      </c>
      <c r="AI2459" s="70" t="str">
        <f t="shared" si="280"/>
        <v/>
      </c>
      <c r="AJ2459" s="70" t="str">
        <f t="shared" si="281"/>
        <v>X</v>
      </c>
      <c r="AK2459" s="70" t="str" cm="1">
        <f t="array" ref="AK2459">_xlfn.IFS(AH2459&lt;&gt;"","1",AI2459&lt;&gt;"","2",AJ2459&lt;&gt;"","3")</f>
        <v>3</v>
      </c>
    </row>
    <row r="2460" spans="1:37" x14ac:dyDescent="0.25">
      <c r="A2460" t="s">
        <v>240</v>
      </c>
      <c r="B2460" t="s">
        <v>772</v>
      </c>
      <c r="C2460" s="67" t="str">
        <f t="shared" si="276"/>
        <v>Alexa Elliott</v>
      </c>
      <c r="D2460" s="71" t="str" cm="1">
        <f t="array" ref="D2460">_xlfn.IFS(AK2460="1",CONCATENATE(C2460,"Regional"),AK2460="2",CONCATENATE(C2460,"Sectional"),AK2460="3",CONCATENATE(C2460,COUNTIF($C$1:C2460,C2460)))</f>
        <v>Alexa Elliott4</v>
      </c>
      <c r="E2460" s="66">
        <v>45162.625</v>
      </c>
      <c r="F2460" t="s">
        <v>2613</v>
      </c>
      <c r="G2460" s="46">
        <v>46</v>
      </c>
      <c r="H2460" s="46">
        <v>51</v>
      </c>
      <c r="I2460" s="46">
        <v>14</v>
      </c>
      <c r="J2460" t="s">
        <v>121</v>
      </c>
      <c r="K2460" t="s">
        <v>1053</v>
      </c>
      <c r="L2460" s="46">
        <v>2584</v>
      </c>
      <c r="M2460" s="46">
        <v>36</v>
      </c>
      <c r="N2460" s="46">
        <v>35.1</v>
      </c>
      <c r="O2460" s="46">
        <v>126</v>
      </c>
      <c r="P2460" s="46">
        <f t="shared" si="277"/>
        <v>1</v>
      </c>
      <c r="R2460" s="67" t="s">
        <v>1368</v>
      </c>
      <c r="S2460" s="67">
        <f>COUNTIF(Y$2:$Y$100,R2460)</f>
        <v>0</v>
      </c>
      <c r="V2460" s="67">
        <f t="shared" si="278"/>
        <v>0</v>
      </c>
      <c r="X2460"/>
      <c r="Y2460" s="67" t="str">
        <f t="shared" si="275"/>
        <v xml:space="preserve"> </v>
      </c>
      <c r="AB2460" t="s">
        <v>1053</v>
      </c>
      <c r="AC2460" s="46">
        <v>2584</v>
      </c>
      <c r="AD2460" s="46">
        <v>36</v>
      </c>
      <c r="AE2460" s="46">
        <v>35.1</v>
      </c>
      <c r="AF2460" s="46">
        <v>126</v>
      </c>
      <c r="AH2460" s="70" t="str">
        <f t="shared" si="279"/>
        <v/>
      </c>
      <c r="AI2460" s="70" t="str">
        <f t="shared" si="280"/>
        <v/>
      </c>
      <c r="AJ2460" s="70" t="str">
        <f t="shared" si="281"/>
        <v>X</v>
      </c>
      <c r="AK2460" s="70" t="str" cm="1">
        <f t="array" ref="AK2460">_xlfn.IFS(AH2460&lt;&gt;"","1",AI2460&lt;&gt;"","2",AJ2460&lt;&gt;"","3")</f>
        <v>3</v>
      </c>
    </row>
    <row r="2461" spans="1:37" x14ac:dyDescent="0.25">
      <c r="A2461" t="s">
        <v>738</v>
      </c>
      <c r="B2461" t="s">
        <v>739</v>
      </c>
      <c r="C2461" s="67" t="str">
        <f t="shared" si="276"/>
        <v>Amiah Brakob</v>
      </c>
      <c r="D2461" s="71" t="str" cm="1">
        <f t="array" ref="D2461">_xlfn.IFS(AK2461="1",CONCATENATE(C2461,"Regional"),AK2461="2",CONCATENATE(C2461,"Sectional"),AK2461="3",CONCATENATE(C2461,COUNTIF($C$1:C2461,C2461)))</f>
        <v>Amiah Brakob5</v>
      </c>
      <c r="E2461" s="66">
        <v>45162.625</v>
      </c>
      <c r="F2461" t="s">
        <v>2613</v>
      </c>
      <c r="G2461" s="46">
        <v>46</v>
      </c>
      <c r="H2461" s="46">
        <v>51</v>
      </c>
      <c r="I2461" s="46">
        <v>14</v>
      </c>
      <c r="J2461" t="s">
        <v>121</v>
      </c>
      <c r="K2461" t="s">
        <v>1053</v>
      </c>
      <c r="L2461" s="46">
        <v>2584</v>
      </c>
      <c r="M2461" s="46">
        <v>36</v>
      </c>
      <c r="N2461" s="46">
        <v>35.1</v>
      </c>
      <c r="O2461" s="46">
        <v>126</v>
      </c>
      <c r="P2461" s="46">
        <f t="shared" si="277"/>
        <v>1</v>
      </c>
      <c r="R2461" s="67" t="s">
        <v>1329</v>
      </c>
      <c r="S2461" s="67">
        <f>COUNTIF(Y$2:$Y$100,R2461)</f>
        <v>0</v>
      </c>
      <c r="V2461" s="67">
        <f t="shared" si="278"/>
        <v>0</v>
      </c>
      <c r="X2461"/>
      <c r="Y2461" s="67" t="str">
        <f t="shared" si="275"/>
        <v xml:space="preserve"> </v>
      </c>
      <c r="AB2461" t="s">
        <v>1053</v>
      </c>
      <c r="AC2461" s="46">
        <v>2584</v>
      </c>
      <c r="AD2461" s="46">
        <v>36</v>
      </c>
      <c r="AE2461" s="46">
        <v>35.1</v>
      </c>
      <c r="AF2461" s="46">
        <v>126</v>
      </c>
      <c r="AH2461" s="70" t="str">
        <f t="shared" si="279"/>
        <v/>
      </c>
      <c r="AI2461" s="70" t="str">
        <f t="shared" si="280"/>
        <v/>
      </c>
      <c r="AJ2461" s="70" t="str">
        <f t="shared" si="281"/>
        <v>X</v>
      </c>
      <c r="AK2461" s="70" t="str" cm="1">
        <f t="array" ref="AK2461">_xlfn.IFS(AH2461&lt;&gt;"","1",AI2461&lt;&gt;"","2",AJ2461&lt;&gt;"","3")</f>
        <v>3</v>
      </c>
    </row>
    <row r="2462" spans="1:37" x14ac:dyDescent="0.25">
      <c r="A2462" t="s">
        <v>231</v>
      </c>
      <c r="B2462" t="s">
        <v>434</v>
      </c>
      <c r="C2462" s="67" t="str">
        <f t="shared" si="276"/>
        <v>Ella Cross</v>
      </c>
      <c r="D2462" s="71" t="str" cm="1">
        <f t="array" ref="D2462">_xlfn.IFS(AK2462="1",CONCATENATE(C2462,"Regional"),AK2462="2",CONCATENATE(C2462,"Sectional"),AK2462="3",CONCATENATE(C2462,COUNTIF($C$1:C2462,C2462)))</f>
        <v>Ella Cross4</v>
      </c>
      <c r="E2462" s="66">
        <v>45162.625</v>
      </c>
      <c r="F2462" t="s">
        <v>2613</v>
      </c>
      <c r="G2462" s="46">
        <v>46</v>
      </c>
      <c r="H2462" s="46">
        <v>51</v>
      </c>
      <c r="I2462" s="46">
        <v>14</v>
      </c>
      <c r="J2462" t="s">
        <v>121</v>
      </c>
      <c r="K2462" t="s">
        <v>1053</v>
      </c>
      <c r="L2462" s="46">
        <v>2584</v>
      </c>
      <c r="M2462" s="46">
        <v>36</v>
      </c>
      <c r="N2462" s="46">
        <v>35.1</v>
      </c>
      <c r="O2462" s="46">
        <v>126</v>
      </c>
      <c r="P2462" s="46">
        <f t="shared" si="277"/>
        <v>1</v>
      </c>
      <c r="R2462" s="67" t="s">
        <v>1178</v>
      </c>
      <c r="S2462" s="67">
        <f>COUNTIF(Y$2:$Y$100,R2462)</f>
        <v>0</v>
      </c>
      <c r="V2462" s="67">
        <f t="shared" si="278"/>
        <v>0</v>
      </c>
      <c r="X2462"/>
      <c r="Y2462" s="67" t="str">
        <f t="shared" si="275"/>
        <v xml:space="preserve"> </v>
      </c>
      <c r="AB2462" t="s">
        <v>1053</v>
      </c>
      <c r="AC2462" s="46">
        <v>2584</v>
      </c>
      <c r="AD2462" s="46">
        <v>36</v>
      </c>
      <c r="AE2462" s="46">
        <v>35.1</v>
      </c>
      <c r="AF2462" s="46">
        <v>126</v>
      </c>
      <c r="AH2462" s="70" t="str">
        <f t="shared" si="279"/>
        <v/>
      </c>
      <c r="AI2462" s="70" t="str">
        <f t="shared" si="280"/>
        <v/>
      </c>
      <c r="AJ2462" s="70" t="str">
        <f t="shared" si="281"/>
        <v>X</v>
      </c>
      <c r="AK2462" s="70" t="str" cm="1">
        <f t="array" ref="AK2462">_xlfn.IFS(AH2462&lt;&gt;"","1",AI2462&lt;&gt;"","2",AJ2462&lt;&gt;"","3")</f>
        <v>3</v>
      </c>
    </row>
    <row r="2463" spans="1:37" x14ac:dyDescent="0.25">
      <c r="A2463" t="s">
        <v>727</v>
      </c>
      <c r="B2463" t="s">
        <v>728</v>
      </c>
      <c r="C2463" s="67" t="str">
        <f t="shared" si="276"/>
        <v>Diana Schallock</v>
      </c>
      <c r="D2463" s="71" t="str" cm="1">
        <f t="array" ref="D2463">_xlfn.IFS(AK2463="1",CONCATENATE(C2463,"Regional"),AK2463="2",CONCATENATE(C2463,"Sectional"),AK2463="3",CONCATENATE(C2463,COUNTIF($C$1:C2463,C2463)))</f>
        <v>Diana Schallock5</v>
      </c>
      <c r="E2463" s="66">
        <v>45162.625</v>
      </c>
      <c r="F2463" t="s">
        <v>2613</v>
      </c>
      <c r="G2463" s="46">
        <v>46</v>
      </c>
      <c r="H2463" s="46">
        <v>51</v>
      </c>
      <c r="I2463" s="46">
        <v>14</v>
      </c>
      <c r="J2463" t="s">
        <v>121</v>
      </c>
      <c r="K2463" t="s">
        <v>1053</v>
      </c>
      <c r="L2463" s="46">
        <v>2584</v>
      </c>
      <c r="M2463" s="46">
        <v>36</v>
      </c>
      <c r="N2463" s="46">
        <v>35.1</v>
      </c>
      <c r="O2463" s="46">
        <v>126</v>
      </c>
      <c r="P2463" s="46">
        <f t="shared" si="277"/>
        <v>1</v>
      </c>
      <c r="R2463" s="67" t="s">
        <v>1323</v>
      </c>
      <c r="S2463" s="67">
        <f>COUNTIF(Y$2:$Y$100,R2463)</f>
        <v>0</v>
      </c>
      <c r="V2463" s="67">
        <f t="shared" si="278"/>
        <v>0</v>
      </c>
      <c r="X2463"/>
      <c r="Y2463" s="67" t="str">
        <f t="shared" si="275"/>
        <v xml:space="preserve"> </v>
      </c>
      <c r="AB2463" t="s">
        <v>1053</v>
      </c>
      <c r="AC2463" s="46">
        <v>2584</v>
      </c>
      <c r="AD2463" s="46">
        <v>36</v>
      </c>
      <c r="AE2463" s="46">
        <v>35.1</v>
      </c>
      <c r="AF2463" s="46">
        <v>126</v>
      </c>
      <c r="AH2463" s="70" t="str">
        <f t="shared" si="279"/>
        <v/>
      </c>
      <c r="AI2463" s="70" t="str">
        <f t="shared" si="280"/>
        <v/>
      </c>
      <c r="AJ2463" s="70" t="str">
        <f t="shared" si="281"/>
        <v>X</v>
      </c>
      <c r="AK2463" s="70" t="str" cm="1">
        <f t="array" ref="AK2463">_xlfn.IFS(AH2463&lt;&gt;"","1",AI2463&lt;&gt;"","2",AJ2463&lt;&gt;"","3")</f>
        <v>3</v>
      </c>
    </row>
    <row r="2464" spans="1:37" x14ac:dyDescent="0.25">
      <c r="A2464" t="s">
        <v>213</v>
      </c>
      <c r="B2464" t="s">
        <v>181</v>
      </c>
      <c r="C2464" s="67" t="str">
        <f t="shared" si="276"/>
        <v>Skylar Brandt</v>
      </c>
      <c r="D2464" s="71" t="str" cm="1">
        <f t="array" ref="D2464">_xlfn.IFS(AK2464="1",CONCATENATE(C2464,"Regional"),AK2464="2",CONCATENATE(C2464,"Sectional"),AK2464="3",CONCATENATE(C2464,COUNTIF($C$1:C2464,C2464)))</f>
        <v>Skylar Brandt2</v>
      </c>
      <c r="E2464" s="66">
        <v>45162.625</v>
      </c>
      <c r="F2464" t="s">
        <v>2613</v>
      </c>
      <c r="G2464" s="46">
        <v>46</v>
      </c>
      <c r="H2464" s="46">
        <v>52</v>
      </c>
      <c r="I2464" s="46">
        <v>19</v>
      </c>
      <c r="J2464" t="s">
        <v>121</v>
      </c>
      <c r="K2464" t="s">
        <v>1053</v>
      </c>
      <c r="L2464" s="46">
        <v>2584</v>
      </c>
      <c r="M2464" s="46">
        <v>36</v>
      </c>
      <c r="N2464" s="46">
        <v>35.1</v>
      </c>
      <c r="O2464" s="46">
        <v>126</v>
      </c>
      <c r="P2464" s="46">
        <f t="shared" si="277"/>
        <v>1</v>
      </c>
      <c r="R2464" s="67" t="s">
        <v>3607</v>
      </c>
      <c r="S2464" s="67">
        <f>COUNTIF(Y$2:$Y$100,R2464)</f>
        <v>0</v>
      </c>
      <c r="V2464" s="67">
        <f t="shared" si="278"/>
        <v>0</v>
      </c>
      <c r="X2464"/>
      <c r="Y2464" s="67" t="str">
        <f t="shared" si="275"/>
        <v xml:space="preserve"> </v>
      </c>
      <c r="AB2464" t="s">
        <v>1053</v>
      </c>
      <c r="AC2464" s="46">
        <v>2584</v>
      </c>
      <c r="AD2464" s="46">
        <v>36</v>
      </c>
      <c r="AE2464" s="46">
        <v>35.1</v>
      </c>
      <c r="AF2464" s="46">
        <v>126</v>
      </c>
      <c r="AH2464" s="70" t="str">
        <f t="shared" si="279"/>
        <v/>
      </c>
      <c r="AI2464" s="70" t="str">
        <f t="shared" si="280"/>
        <v/>
      </c>
      <c r="AJ2464" s="70" t="str">
        <f t="shared" si="281"/>
        <v>X</v>
      </c>
      <c r="AK2464" s="70" t="str" cm="1">
        <f t="array" ref="AK2464">_xlfn.IFS(AH2464&lt;&gt;"","1",AI2464&lt;&gt;"","2",AJ2464&lt;&gt;"","3")</f>
        <v>3</v>
      </c>
    </row>
    <row r="2465" spans="1:37" x14ac:dyDescent="0.25">
      <c r="A2465" t="s">
        <v>785</v>
      </c>
      <c r="B2465" t="s">
        <v>218</v>
      </c>
      <c r="C2465" s="67" t="str">
        <f t="shared" si="276"/>
        <v>Finley Counsell</v>
      </c>
      <c r="D2465" s="71" t="str" cm="1">
        <f t="array" ref="D2465">_xlfn.IFS(AK2465="1",CONCATENATE(C2465,"Regional"),AK2465="2",CONCATENATE(C2465,"Sectional"),AK2465="3",CONCATENATE(C2465,COUNTIF($C$1:C2465,C2465)))</f>
        <v>Finley Counsell4</v>
      </c>
      <c r="E2465" s="66">
        <v>45162.625</v>
      </c>
      <c r="F2465" t="s">
        <v>2613</v>
      </c>
      <c r="G2465" s="46">
        <v>46</v>
      </c>
      <c r="H2465" s="46">
        <v>52</v>
      </c>
      <c r="I2465" s="46">
        <v>19</v>
      </c>
      <c r="J2465" t="s">
        <v>121</v>
      </c>
      <c r="K2465" t="s">
        <v>1053</v>
      </c>
      <c r="L2465" s="46">
        <v>2584</v>
      </c>
      <c r="M2465" s="46">
        <v>36</v>
      </c>
      <c r="N2465" s="46">
        <v>35.1</v>
      </c>
      <c r="O2465" s="46">
        <v>126</v>
      </c>
      <c r="P2465" s="46">
        <f t="shared" si="277"/>
        <v>1</v>
      </c>
      <c r="R2465" s="67" t="s">
        <v>1366</v>
      </c>
      <c r="S2465" s="67">
        <f>COUNTIF(Y$2:$Y$100,R2465)</f>
        <v>0</v>
      </c>
      <c r="V2465" s="67">
        <f t="shared" si="278"/>
        <v>0</v>
      </c>
      <c r="X2465"/>
      <c r="Y2465" s="67" t="str">
        <f t="shared" si="275"/>
        <v xml:space="preserve"> </v>
      </c>
      <c r="AB2465" t="s">
        <v>1053</v>
      </c>
      <c r="AC2465" s="46">
        <v>2584</v>
      </c>
      <c r="AD2465" s="46">
        <v>36</v>
      </c>
      <c r="AE2465" s="46">
        <v>35.1</v>
      </c>
      <c r="AF2465" s="46">
        <v>126</v>
      </c>
      <c r="AH2465" s="70" t="str">
        <f t="shared" si="279"/>
        <v/>
      </c>
      <c r="AI2465" s="70" t="str">
        <f t="shared" si="280"/>
        <v/>
      </c>
      <c r="AJ2465" s="70" t="str">
        <f t="shared" si="281"/>
        <v>X</v>
      </c>
      <c r="AK2465" s="70" t="str" cm="1">
        <f t="array" ref="AK2465">_xlfn.IFS(AH2465&lt;&gt;"","1",AI2465&lt;&gt;"","2",AJ2465&lt;&gt;"","3")</f>
        <v>3</v>
      </c>
    </row>
    <row r="2466" spans="1:37" x14ac:dyDescent="0.25">
      <c r="A2466" t="s">
        <v>860</v>
      </c>
      <c r="B2466" t="s">
        <v>535</v>
      </c>
      <c r="C2466" s="67" t="str">
        <f t="shared" si="276"/>
        <v>Rachel Hattori</v>
      </c>
      <c r="D2466" s="71" t="str" cm="1">
        <f t="array" ref="D2466">_xlfn.IFS(AK2466="1",CONCATENATE(C2466,"Regional"),AK2466="2",CONCATENATE(C2466,"Sectional"),AK2466="3",CONCATENATE(C2466,COUNTIF($C$1:C2466,C2466)))</f>
        <v>Rachel Hattori3</v>
      </c>
      <c r="E2466" s="66">
        <v>45162.625</v>
      </c>
      <c r="F2466" t="s">
        <v>2613</v>
      </c>
      <c r="G2466" s="46">
        <v>46</v>
      </c>
      <c r="H2466" s="46">
        <v>52</v>
      </c>
      <c r="I2466" s="46">
        <v>19</v>
      </c>
      <c r="J2466" t="s">
        <v>121</v>
      </c>
      <c r="K2466" t="s">
        <v>1053</v>
      </c>
      <c r="L2466" s="46">
        <v>2584</v>
      </c>
      <c r="M2466" s="46">
        <v>36</v>
      </c>
      <c r="N2466" s="46">
        <v>35.1</v>
      </c>
      <c r="O2466" s="46">
        <v>126</v>
      </c>
      <c r="P2466" s="46">
        <f t="shared" si="277"/>
        <v>1</v>
      </c>
      <c r="R2466" s="67" t="s">
        <v>1402</v>
      </c>
      <c r="S2466" s="67">
        <f>COUNTIF(Y$2:$Y$100,R2466)</f>
        <v>0</v>
      </c>
      <c r="V2466" s="67">
        <f t="shared" si="278"/>
        <v>0</v>
      </c>
      <c r="X2466"/>
      <c r="Y2466" s="67" t="str">
        <f t="shared" si="275"/>
        <v xml:space="preserve"> </v>
      </c>
      <c r="AB2466" t="s">
        <v>1053</v>
      </c>
      <c r="AC2466" s="46">
        <v>2584</v>
      </c>
      <c r="AD2466" s="46">
        <v>36</v>
      </c>
      <c r="AE2466" s="46">
        <v>35.1</v>
      </c>
      <c r="AF2466" s="46">
        <v>126</v>
      </c>
      <c r="AH2466" s="70" t="str">
        <f t="shared" si="279"/>
        <v/>
      </c>
      <c r="AI2466" s="70" t="str">
        <f t="shared" si="280"/>
        <v/>
      </c>
      <c r="AJ2466" s="70" t="str">
        <f t="shared" si="281"/>
        <v>X</v>
      </c>
      <c r="AK2466" s="70" t="str" cm="1">
        <f t="array" ref="AK2466">_xlfn.IFS(AH2466&lt;&gt;"","1",AI2466&lt;&gt;"","2",AJ2466&lt;&gt;"","3")</f>
        <v>3</v>
      </c>
    </row>
    <row r="2467" spans="1:37" x14ac:dyDescent="0.25">
      <c r="A2467" t="s">
        <v>512</v>
      </c>
      <c r="B2467" t="s">
        <v>311</v>
      </c>
      <c r="C2467" s="67" t="str">
        <f t="shared" si="276"/>
        <v>Julia Dufek</v>
      </c>
      <c r="D2467" s="71" t="str" cm="1">
        <f t="array" ref="D2467">_xlfn.IFS(AK2467="1",CONCATENATE(C2467,"Regional"),AK2467="2",CONCATENATE(C2467,"Sectional"),AK2467="3",CONCATENATE(C2467,COUNTIF($C$1:C2467,C2467)))</f>
        <v>Julia Dufek4</v>
      </c>
      <c r="E2467" s="66">
        <v>45162.625</v>
      </c>
      <c r="F2467" t="s">
        <v>2613</v>
      </c>
      <c r="G2467" s="46">
        <v>46</v>
      </c>
      <c r="H2467" s="46">
        <v>52</v>
      </c>
      <c r="I2467" s="46">
        <v>19</v>
      </c>
      <c r="J2467" t="s">
        <v>121</v>
      </c>
      <c r="K2467" t="s">
        <v>1053</v>
      </c>
      <c r="L2467" s="46">
        <v>2584</v>
      </c>
      <c r="M2467" s="46">
        <v>36</v>
      </c>
      <c r="N2467" s="46">
        <v>35.1</v>
      </c>
      <c r="O2467" s="46">
        <v>126</v>
      </c>
      <c r="P2467" s="46">
        <f t="shared" si="277"/>
        <v>1</v>
      </c>
      <c r="R2467" s="67" t="s">
        <v>1505</v>
      </c>
      <c r="S2467" s="67">
        <f>COUNTIF(Y$2:$Y$100,R2467)</f>
        <v>0</v>
      </c>
      <c r="V2467" s="67">
        <f t="shared" si="278"/>
        <v>0</v>
      </c>
      <c r="X2467"/>
      <c r="Y2467" s="67" t="str">
        <f t="shared" si="275"/>
        <v xml:space="preserve"> </v>
      </c>
      <c r="AB2467" t="s">
        <v>1053</v>
      </c>
      <c r="AC2467" s="46">
        <v>2584</v>
      </c>
      <c r="AD2467" s="46">
        <v>36</v>
      </c>
      <c r="AE2467" s="46">
        <v>35.1</v>
      </c>
      <c r="AF2467" s="46">
        <v>126</v>
      </c>
      <c r="AH2467" s="70" t="str">
        <f t="shared" si="279"/>
        <v/>
      </c>
      <c r="AI2467" s="70" t="str">
        <f t="shared" si="280"/>
        <v/>
      </c>
      <c r="AJ2467" s="70" t="str">
        <f t="shared" si="281"/>
        <v>X</v>
      </c>
      <c r="AK2467" s="70" t="str" cm="1">
        <f t="array" ref="AK2467">_xlfn.IFS(AH2467&lt;&gt;"","1",AI2467&lt;&gt;"","2",AJ2467&lt;&gt;"","3")</f>
        <v>3</v>
      </c>
    </row>
    <row r="2468" spans="1:37" x14ac:dyDescent="0.25">
      <c r="A2468" t="s">
        <v>898</v>
      </c>
      <c r="B2468" t="s">
        <v>459</v>
      </c>
      <c r="C2468" s="67" t="str">
        <f t="shared" si="276"/>
        <v>Addison Landy</v>
      </c>
      <c r="D2468" s="71" t="str" cm="1">
        <f t="array" ref="D2468">_xlfn.IFS(AK2468="1",CONCATENATE(C2468,"Regional"),AK2468="2",CONCATENATE(C2468,"Sectional"),AK2468="3",CONCATENATE(C2468,COUNTIF($C$1:C2468,C2468)))</f>
        <v>Addison Landy3</v>
      </c>
      <c r="E2468" s="66">
        <v>45162.625</v>
      </c>
      <c r="F2468" t="s">
        <v>2613</v>
      </c>
      <c r="G2468" s="46">
        <v>46</v>
      </c>
      <c r="H2468" s="46">
        <v>52</v>
      </c>
      <c r="I2468" s="46">
        <v>19</v>
      </c>
      <c r="J2468" t="s">
        <v>121</v>
      </c>
      <c r="K2468" t="s">
        <v>1053</v>
      </c>
      <c r="L2468" s="46">
        <v>2584</v>
      </c>
      <c r="M2468" s="46">
        <v>36</v>
      </c>
      <c r="N2468" s="46">
        <v>35.1</v>
      </c>
      <c r="O2468" s="46">
        <v>126</v>
      </c>
      <c r="P2468" s="46">
        <f t="shared" si="277"/>
        <v>1</v>
      </c>
      <c r="R2468" s="67" t="s">
        <v>1438</v>
      </c>
      <c r="S2468" s="67">
        <f>COUNTIF(Y$2:$Y$100,R2468)</f>
        <v>0</v>
      </c>
      <c r="V2468" s="67">
        <f t="shared" si="278"/>
        <v>0</v>
      </c>
      <c r="X2468"/>
      <c r="Y2468" s="67" t="str">
        <f t="shared" si="275"/>
        <v xml:space="preserve"> </v>
      </c>
      <c r="AB2468" t="s">
        <v>1053</v>
      </c>
      <c r="AC2468" s="46">
        <v>2584</v>
      </c>
      <c r="AD2468" s="46">
        <v>36</v>
      </c>
      <c r="AE2468" s="46">
        <v>35.1</v>
      </c>
      <c r="AF2468" s="46">
        <v>126</v>
      </c>
      <c r="AH2468" s="70" t="str">
        <f t="shared" si="279"/>
        <v/>
      </c>
      <c r="AI2468" s="70" t="str">
        <f t="shared" si="280"/>
        <v/>
      </c>
      <c r="AJ2468" s="70" t="str">
        <f t="shared" si="281"/>
        <v>X</v>
      </c>
      <c r="AK2468" s="70" t="str" cm="1">
        <f t="array" ref="AK2468">_xlfn.IFS(AH2468&lt;&gt;"","1",AI2468&lt;&gt;"","2",AJ2468&lt;&gt;"","3")</f>
        <v>3</v>
      </c>
    </row>
    <row r="2469" spans="1:37" x14ac:dyDescent="0.25">
      <c r="A2469" t="s">
        <v>910</v>
      </c>
      <c r="B2469" t="s">
        <v>459</v>
      </c>
      <c r="C2469" s="67" t="str">
        <f t="shared" si="276"/>
        <v>Addison DeRuyter</v>
      </c>
      <c r="D2469" s="71" t="str" cm="1">
        <f t="array" ref="D2469">_xlfn.IFS(AK2469="1",CONCATENATE(C2469,"Regional"),AK2469="2",CONCATENATE(C2469,"Sectional"),AK2469="3",CONCATENATE(C2469,COUNTIF($C$1:C2469,C2469)))</f>
        <v>Addison DeRuyter3</v>
      </c>
      <c r="E2469" s="66">
        <v>45162.625</v>
      </c>
      <c r="F2469" t="s">
        <v>2613</v>
      </c>
      <c r="G2469" s="46">
        <v>46</v>
      </c>
      <c r="H2469" s="46">
        <v>53</v>
      </c>
      <c r="I2469" s="46">
        <v>24</v>
      </c>
      <c r="J2469" t="s">
        <v>121</v>
      </c>
      <c r="K2469" t="s">
        <v>1053</v>
      </c>
      <c r="L2469" s="46">
        <v>2584</v>
      </c>
      <c r="M2469" s="46">
        <v>36</v>
      </c>
      <c r="N2469" s="46">
        <v>35.1</v>
      </c>
      <c r="O2469" s="46">
        <v>126</v>
      </c>
      <c r="P2469" s="46">
        <f t="shared" si="277"/>
        <v>1</v>
      </c>
      <c r="R2469" s="67" t="s">
        <v>1447</v>
      </c>
      <c r="S2469" s="67">
        <f>COUNTIF(Y$2:$Y$100,R2469)</f>
        <v>0</v>
      </c>
      <c r="V2469" s="67">
        <f t="shared" si="278"/>
        <v>0</v>
      </c>
      <c r="X2469"/>
      <c r="Y2469" s="67" t="str">
        <f t="shared" si="275"/>
        <v xml:space="preserve"> </v>
      </c>
      <c r="AB2469" t="s">
        <v>1053</v>
      </c>
      <c r="AC2469" s="46">
        <v>2584</v>
      </c>
      <c r="AD2469" s="46">
        <v>36</v>
      </c>
      <c r="AE2469" s="46">
        <v>35.1</v>
      </c>
      <c r="AF2469" s="46">
        <v>126</v>
      </c>
      <c r="AH2469" s="70" t="str">
        <f t="shared" si="279"/>
        <v/>
      </c>
      <c r="AI2469" s="70" t="str">
        <f t="shared" si="280"/>
        <v/>
      </c>
      <c r="AJ2469" s="70" t="str">
        <f t="shared" si="281"/>
        <v>X</v>
      </c>
      <c r="AK2469" s="70" t="str" cm="1">
        <f t="array" ref="AK2469">_xlfn.IFS(AH2469&lt;&gt;"","1",AI2469&lt;&gt;"","2",AJ2469&lt;&gt;"","3")</f>
        <v>3</v>
      </c>
    </row>
    <row r="2470" spans="1:37" x14ac:dyDescent="0.25">
      <c r="A2470" t="s">
        <v>281</v>
      </c>
      <c r="B2470" t="s">
        <v>459</v>
      </c>
      <c r="C2470" s="67" t="str">
        <f t="shared" si="276"/>
        <v>Addison King</v>
      </c>
      <c r="D2470" s="71" t="str" cm="1">
        <f t="array" ref="D2470">_xlfn.IFS(AK2470="1",CONCATENATE(C2470,"Regional"),AK2470="2",CONCATENATE(C2470,"Sectional"),AK2470="3",CONCATENATE(C2470,COUNTIF($C$1:C2470,C2470)))</f>
        <v>Addison King5</v>
      </c>
      <c r="E2470" s="66">
        <v>45162.625</v>
      </c>
      <c r="F2470" t="s">
        <v>2613</v>
      </c>
      <c r="G2470" s="46">
        <v>46</v>
      </c>
      <c r="H2470" s="46">
        <v>53</v>
      </c>
      <c r="I2470" s="46">
        <v>24</v>
      </c>
      <c r="J2470" t="s">
        <v>121</v>
      </c>
      <c r="K2470" t="s">
        <v>1053</v>
      </c>
      <c r="L2470" s="46">
        <v>2584</v>
      </c>
      <c r="M2470" s="46">
        <v>36</v>
      </c>
      <c r="N2470" s="46">
        <v>35.1</v>
      </c>
      <c r="O2470" s="46">
        <v>126</v>
      </c>
      <c r="P2470" s="46">
        <f t="shared" si="277"/>
        <v>1</v>
      </c>
      <c r="R2470" s="67" t="s">
        <v>1367</v>
      </c>
      <c r="S2470" s="67">
        <f>COUNTIF(Y$2:$Y$100,R2470)</f>
        <v>0</v>
      </c>
      <c r="V2470" s="67">
        <f t="shared" si="278"/>
        <v>0</v>
      </c>
      <c r="X2470"/>
      <c r="Y2470" s="67" t="str">
        <f t="shared" si="275"/>
        <v xml:space="preserve"> </v>
      </c>
      <c r="AB2470" t="s">
        <v>1053</v>
      </c>
      <c r="AC2470" s="46">
        <v>2584</v>
      </c>
      <c r="AD2470" s="46">
        <v>36</v>
      </c>
      <c r="AE2470" s="46">
        <v>35.1</v>
      </c>
      <c r="AF2470" s="46">
        <v>126</v>
      </c>
      <c r="AH2470" s="70" t="str">
        <f t="shared" si="279"/>
        <v/>
      </c>
      <c r="AI2470" s="70" t="str">
        <f t="shared" si="280"/>
        <v/>
      </c>
      <c r="AJ2470" s="70" t="str">
        <f t="shared" si="281"/>
        <v>X</v>
      </c>
      <c r="AK2470" s="70" t="str" cm="1">
        <f t="array" ref="AK2470">_xlfn.IFS(AH2470&lt;&gt;"","1",AI2470&lt;&gt;"","2",AJ2470&lt;&gt;"","3")</f>
        <v>3</v>
      </c>
    </row>
    <row r="2471" spans="1:37" x14ac:dyDescent="0.25">
      <c r="A2471" t="s">
        <v>3426</v>
      </c>
      <c r="B2471" t="s">
        <v>490</v>
      </c>
      <c r="C2471" s="67" t="str">
        <f t="shared" si="276"/>
        <v>Ellie Adank</v>
      </c>
      <c r="D2471" s="71" t="str" cm="1">
        <f t="array" ref="D2471">_xlfn.IFS(AK2471="1",CONCATENATE(C2471,"Regional"),AK2471="2",CONCATENATE(C2471,"Sectional"),AK2471="3",CONCATENATE(C2471,COUNTIF($C$1:C2471,C2471)))</f>
        <v>Ellie Adank2</v>
      </c>
      <c r="E2471" s="66">
        <v>45162.625</v>
      </c>
      <c r="F2471" t="s">
        <v>2613</v>
      </c>
      <c r="G2471" s="46">
        <v>46</v>
      </c>
      <c r="H2471" s="46">
        <v>54</v>
      </c>
      <c r="I2471" s="46">
        <v>26</v>
      </c>
      <c r="J2471" t="s">
        <v>121</v>
      </c>
      <c r="K2471" t="s">
        <v>1053</v>
      </c>
      <c r="L2471" s="46">
        <v>2584</v>
      </c>
      <c r="M2471" s="46">
        <v>36</v>
      </c>
      <c r="N2471" s="46">
        <v>35.1</v>
      </c>
      <c r="O2471" s="46">
        <v>126</v>
      </c>
      <c r="P2471" s="46">
        <f t="shared" si="277"/>
        <v>1</v>
      </c>
      <c r="R2471" s="67" t="s">
        <v>3615</v>
      </c>
      <c r="S2471" s="67">
        <f>COUNTIF(Y$2:$Y$100,R2471)</f>
        <v>0</v>
      </c>
      <c r="V2471" s="67">
        <f t="shared" si="278"/>
        <v>0</v>
      </c>
      <c r="X2471"/>
      <c r="Y2471" s="67" t="str">
        <f t="shared" si="275"/>
        <v xml:space="preserve"> </v>
      </c>
      <c r="AB2471" t="s">
        <v>1053</v>
      </c>
      <c r="AC2471" s="46">
        <v>2584</v>
      </c>
      <c r="AD2471" s="46">
        <v>36</v>
      </c>
      <c r="AE2471" s="46">
        <v>35.1</v>
      </c>
      <c r="AF2471" s="46">
        <v>126</v>
      </c>
      <c r="AH2471" s="70" t="str">
        <f t="shared" si="279"/>
        <v/>
      </c>
      <c r="AI2471" s="70" t="str">
        <f t="shared" si="280"/>
        <v/>
      </c>
      <c r="AJ2471" s="70" t="str">
        <f t="shared" si="281"/>
        <v>X</v>
      </c>
      <c r="AK2471" s="70" t="str" cm="1">
        <f t="array" ref="AK2471">_xlfn.IFS(AH2471&lt;&gt;"","1",AI2471&lt;&gt;"","2",AJ2471&lt;&gt;"","3")</f>
        <v>3</v>
      </c>
    </row>
    <row r="2472" spans="1:37" x14ac:dyDescent="0.25">
      <c r="A2472" t="s">
        <v>842</v>
      </c>
      <c r="B2472" t="s">
        <v>1676</v>
      </c>
      <c r="C2472" s="67" t="str">
        <f t="shared" si="276"/>
        <v>Gretchen Greischar</v>
      </c>
      <c r="D2472" s="71" t="str" cm="1">
        <f t="array" ref="D2472">_xlfn.IFS(AK2472="1",CONCATENATE(C2472,"Regional"),AK2472="2",CONCATENATE(C2472,"Sectional"),AK2472="3",CONCATENATE(C2472,COUNTIF($C$1:C2472,C2472)))</f>
        <v>Gretchen Greischar3</v>
      </c>
      <c r="E2472" s="66">
        <v>45162.625</v>
      </c>
      <c r="F2472" t="s">
        <v>2613</v>
      </c>
      <c r="G2472" s="46">
        <v>46</v>
      </c>
      <c r="H2472" s="46">
        <v>55</v>
      </c>
      <c r="I2472" s="46">
        <v>27</v>
      </c>
      <c r="J2472" t="s">
        <v>121</v>
      </c>
      <c r="K2472" t="s">
        <v>1053</v>
      </c>
      <c r="L2472" s="46">
        <v>2584</v>
      </c>
      <c r="M2472" s="46">
        <v>36</v>
      </c>
      <c r="N2472" s="46">
        <v>35.1</v>
      </c>
      <c r="O2472" s="46">
        <v>126</v>
      </c>
      <c r="P2472" s="46">
        <f t="shared" si="277"/>
        <v>1</v>
      </c>
      <c r="R2472" s="67" t="s">
        <v>2981</v>
      </c>
      <c r="S2472" s="67">
        <f>COUNTIF(Y$2:$Y$100,R2472)</f>
        <v>0</v>
      </c>
      <c r="V2472" s="67">
        <f t="shared" si="278"/>
        <v>0</v>
      </c>
      <c r="X2472"/>
      <c r="Y2472" s="67" t="str">
        <f t="shared" si="275"/>
        <v xml:space="preserve"> </v>
      </c>
      <c r="AB2472" t="s">
        <v>1053</v>
      </c>
      <c r="AC2472" s="46">
        <v>2584</v>
      </c>
      <c r="AD2472" s="46">
        <v>36</v>
      </c>
      <c r="AE2472" s="46">
        <v>35.1</v>
      </c>
      <c r="AF2472" s="46">
        <v>126</v>
      </c>
      <c r="AH2472" s="70" t="str">
        <f t="shared" si="279"/>
        <v/>
      </c>
      <c r="AI2472" s="70" t="str">
        <f t="shared" si="280"/>
        <v/>
      </c>
      <c r="AJ2472" s="70" t="str">
        <f t="shared" si="281"/>
        <v>X</v>
      </c>
      <c r="AK2472" s="70" t="str" cm="1">
        <f t="array" ref="AK2472">_xlfn.IFS(AH2472&lt;&gt;"","1",AI2472&lt;&gt;"","2",AJ2472&lt;&gt;"","3")</f>
        <v>3</v>
      </c>
    </row>
    <row r="2473" spans="1:37" x14ac:dyDescent="0.25">
      <c r="A2473" t="s">
        <v>2100</v>
      </c>
      <c r="B2473" t="s">
        <v>452</v>
      </c>
      <c r="C2473" s="67" t="str">
        <f t="shared" si="276"/>
        <v>Sophia Mattice</v>
      </c>
      <c r="D2473" s="71" t="str" cm="1">
        <f t="array" ref="D2473">_xlfn.IFS(AK2473="1",CONCATENATE(C2473,"Regional"),AK2473="2",CONCATENATE(C2473,"Sectional"),AK2473="3",CONCATENATE(C2473,COUNTIF($C$1:C2473,C2473)))</f>
        <v>Sophia Mattice4</v>
      </c>
      <c r="E2473" s="66">
        <v>45162.625</v>
      </c>
      <c r="F2473" t="s">
        <v>2613</v>
      </c>
      <c r="G2473" s="46">
        <v>46</v>
      </c>
      <c r="H2473" s="46">
        <v>55</v>
      </c>
      <c r="I2473" s="46">
        <v>27</v>
      </c>
      <c r="J2473" t="s">
        <v>121</v>
      </c>
      <c r="K2473" t="s">
        <v>1053</v>
      </c>
      <c r="L2473" s="46">
        <v>2584</v>
      </c>
      <c r="M2473" s="46">
        <v>36</v>
      </c>
      <c r="N2473" s="46">
        <v>35.1</v>
      </c>
      <c r="O2473" s="46">
        <v>126</v>
      </c>
      <c r="P2473" s="46">
        <f t="shared" si="277"/>
        <v>1</v>
      </c>
      <c r="R2473" s="67" t="s">
        <v>3125</v>
      </c>
      <c r="S2473" s="67">
        <f>COUNTIF(Y$2:$Y$100,R2473)</f>
        <v>0</v>
      </c>
      <c r="V2473" s="67">
        <f t="shared" si="278"/>
        <v>0</v>
      </c>
      <c r="X2473"/>
      <c r="Y2473" s="67" t="str">
        <f t="shared" si="275"/>
        <v xml:space="preserve"> </v>
      </c>
      <c r="AB2473" t="s">
        <v>1053</v>
      </c>
      <c r="AC2473" s="46">
        <v>2584</v>
      </c>
      <c r="AD2473" s="46">
        <v>36</v>
      </c>
      <c r="AE2473" s="46">
        <v>35.1</v>
      </c>
      <c r="AF2473" s="46">
        <v>126</v>
      </c>
      <c r="AH2473" s="70" t="str">
        <f t="shared" si="279"/>
        <v/>
      </c>
      <c r="AI2473" s="70" t="str">
        <f t="shared" si="280"/>
        <v/>
      </c>
      <c r="AJ2473" s="70" t="str">
        <f t="shared" si="281"/>
        <v>X</v>
      </c>
      <c r="AK2473" s="70" t="str" cm="1">
        <f t="array" ref="AK2473">_xlfn.IFS(AH2473&lt;&gt;"","1",AI2473&lt;&gt;"","2",AJ2473&lt;&gt;"","3")</f>
        <v>3</v>
      </c>
    </row>
    <row r="2474" spans="1:37" x14ac:dyDescent="0.25">
      <c r="A2474" t="s">
        <v>905</v>
      </c>
      <c r="B2474" t="s">
        <v>769</v>
      </c>
      <c r="C2474" s="67" t="str">
        <f t="shared" si="276"/>
        <v>Nadia Newman</v>
      </c>
      <c r="D2474" s="71" t="str" cm="1">
        <f t="array" ref="D2474">_xlfn.IFS(AK2474="1",CONCATENATE(C2474,"Regional"),AK2474="2",CONCATENATE(C2474,"Sectional"),AK2474="3",CONCATENATE(C2474,COUNTIF($C$1:C2474,C2474)))</f>
        <v>Nadia Newman3</v>
      </c>
      <c r="E2474" s="66">
        <v>45162.625</v>
      </c>
      <c r="F2474" t="s">
        <v>2613</v>
      </c>
      <c r="G2474" s="46">
        <v>46</v>
      </c>
      <c r="H2474" s="46">
        <v>55</v>
      </c>
      <c r="I2474" s="46">
        <v>27</v>
      </c>
      <c r="J2474" t="s">
        <v>121</v>
      </c>
      <c r="K2474" t="s">
        <v>1053</v>
      </c>
      <c r="L2474" s="46">
        <v>2584</v>
      </c>
      <c r="M2474" s="46">
        <v>36</v>
      </c>
      <c r="N2474" s="46">
        <v>35.1</v>
      </c>
      <c r="O2474" s="46">
        <v>126</v>
      </c>
      <c r="P2474" s="46">
        <f t="shared" si="277"/>
        <v>1</v>
      </c>
      <c r="R2474" s="67" t="s">
        <v>1443</v>
      </c>
      <c r="S2474" s="67">
        <f>COUNTIF(Y$2:$Y$100,R2474)</f>
        <v>0</v>
      </c>
      <c r="V2474" s="67">
        <f t="shared" si="278"/>
        <v>0</v>
      </c>
      <c r="X2474"/>
      <c r="Y2474" s="67" t="str">
        <f t="shared" si="275"/>
        <v xml:space="preserve"> </v>
      </c>
      <c r="AB2474" t="s">
        <v>1053</v>
      </c>
      <c r="AC2474" s="46">
        <v>2584</v>
      </c>
      <c r="AD2474" s="46">
        <v>36</v>
      </c>
      <c r="AE2474" s="46">
        <v>35.1</v>
      </c>
      <c r="AF2474" s="46">
        <v>126</v>
      </c>
      <c r="AH2474" s="70" t="str">
        <f t="shared" si="279"/>
        <v/>
      </c>
      <c r="AI2474" s="70" t="str">
        <f t="shared" si="280"/>
        <v/>
      </c>
      <c r="AJ2474" s="70" t="str">
        <f t="shared" si="281"/>
        <v>X</v>
      </c>
      <c r="AK2474" s="70" t="str" cm="1">
        <f t="array" ref="AK2474">_xlfn.IFS(AH2474&lt;&gt;"","1",AI2474&lt;&gt;"","2",AJ2474&lt;&gt;"","3")</f>
        <v>3</v>
      </c>
    </row>
    <row r="2475" spans="1:37" x14ac:dyDescent="0.25">
      <c r="A2475" t="s">
        <v>315</v>
      </c>
      <c r="B2475" t="s">
        <v>353</v>
      </c>
      <c r="C2475" s="67" t="str">
        <f t="shared" si="276"/>
        <v>Olivia Morgan</v>
      </c>
      <c r="D2475" s="71" t="str" cm="1">
        <f t="array" ref="D2475">_xlfn.IFS(AK2475="1",CONCATENATE(C2475,"Regional"),AK2475="2",CONCATENATE(C2475,"Sectional"),AK2475="3",CONCATENATE(C2475,COUNTIF($C$1:C2475,C2475)))</f>
        <v>Olivia Morgan5</v>
      </c>
      <c r="E2475" s="66">
        <v>45162.625</v>
      </c>
      <c r="F2475" t="s">
        <v>2613</v>
      </c>
      <c r="G2475" s="46">
        <v>46</v>
      </c>
      <c r="H2475" s="46">
        <v>55</v>
      </c>
      <c r="I2475" s="46">
        <v>27</v>
      </c>
      <c r="J2475" t="s">
        <v>121</v>
      </c>
      <c r="K2475" t="s">
        <v>1053</v>
      </c>
      <c r="L2475" s="46">
        <v>2584</v>
      </c>
      <c r="M2475" s="46">
        <v>36</v>
      </c>
      <c r="N2475" s="46">
        <v>35.1</v>
      </c>
      <c r="O2475" s="46">
        <v>126</v>
      </c>
      <c r="P2475" s="46">
        <f t="shared" si="277"/>
        <v>1</v>
      </c>
      <c r="R2475" s="67" t="s">
        <v>1338</v>
      </c>
      <c r="S2475" s="67">
        <f>COUNTIF(Y$2:$Y$100,R2475)</f>
        <v>0</v>
      </c>
      <c r="V2475" s="67">
        <f t="shared" si="278"/>
        <v>0</v>
      </c>
      <c r="X2475"/>
      <c r="Y2475" s="67" t="str">
        <f t="shared" si="275"/>
        <v xml:space="preserve"> </v>
      </c>
      <c r="AB2475" t="s">
        <v>1053</v>
      </c>
      <c r="AC2475" s="46">
        <v>2584</v>
      </c>
      <c r="AD2475" s="46">
        <v>36</v>
      </c>
      <c r="AE2475" s="46">
        <v>35.1</v>
      </c>
      <c r="AF2475" s="46">
        <v>126</v>
      </c>
      <c r="AH2475" s="70" t="str">
        <f t="shared" si="279"/>
        <v/>
      </c>
      <c r="AI2475" s="70" t="str">
        <f t="shared" si="280"/>
        <v/>
      </c>
      <c r="AJ2475" s="70" t="str">
        <f t="shared" si="281"/>
        <v>X</v>
      </c>
      <c r="AK2475" s="70" t="str" cm="1">
        <f t="array" ref="AK2475">_xlfn.IFS(AH2475&lt;&gt;"","1",AI2475&lt;&gt;"","2",AJ2475&lt;&gt;"","3")</f>
        <v>3</v>
      </c>
    </row>
    <row r="2476" spans="1:37" x14ac:dyDescent="0.25">
      <c r="A2476" t="s">
        <v>1667</v>
      </c>
      <c r="B2476" t="s">
        <v>1666</v>
      </c>
      <c r="C2476" s="67" t="str">
        <f t="shared" si="276"/>
        <v>Cori Milam</v>
      </c>
      <c r="D2476" s="71" t="str" cm="1">
        <f t="array" ref="D2476">_xlfn.IFS(AK2476="1",CONCATENATE(C2476,"Regional"),AK2476="2",CONCATENATE(C2476,"Sectional"),AK2476="3",CONCATENATE(C2476,COUNTIF($C$1:C2476,C2476)))</f>
        <v>Cori Milam5</v>
      </c>
      <c r="E2476" s="66">
        <v>45162.625</v>
      </c>
      <c r="F2476" t="s">
        <v>2613</v>
      </c>
      <c r="G2476" s="46">
        <v>46</v>
      </c>
      <c r="H2476" s="46">
        <v>55</v>
      </c>
      <c r="I2476" s="46">
        <v>27</v>
      </c>
      <c r="J2476" t="s">
        <v>121</v>
      </c>
      <c r="K2476" t="s">
        <v>1053</v>
      </c>
      <c r="L2476" s="46">
        <v>2584</v>
      </c>
      <c r="M2476" s="46">
        <v>36</v>
      </c>
      <c r="N2476" s="46">
        <v>35.1</v>
      </c>
      <c r="O2476" s="46">
        <v>126</v>
      </c>
      <c r="P2476" s="46">
        <f t="shared" si="277"/>
        <v>1</v>
      </c>
      <c r="R2476" s="67" t="s">
        <v>3493</v>
      </c>
      <c r="S2476" s="67">
        <f>COUNTIF(Y$2:$Y$100,R2476)</f>
        <v>0</v>
      </c>
      <c r="V2476" s="67">
        <f t="shared" si="278"/>
        <v>0</v>
      </c>
      <c r="X2476"/>
      <c r="Y2476" s="67" t="str">
        <f t="shared" si="275"/>
        <v xml:space="preserve"> </v>
      </c>
      <c r="AB2476" t="s">
        <v>1053</v>
      </c>
      <c r="AC2476" s="46">
        <v>2584</v>
      </c>
      <c r="AD2476" s="46">
        <v>36</v>
      </c>
      <c r="AE2476" s="46">
        <v>35.1</v>
      </c>
      <c r="AF2476" s="46">
        <v>126</v>
      </c>
      <c r="AH2476" s="70" t="str">
        <f t="shared" si="279"/>
        <v/>
      </c>
      <c r="AI2476" s="70" t="str">
        <f t="shared" si="280"/>
        <v/>
      </c>
      <c r="AJ2476" s="70" t="str">
        <f t="shared" si="281"/>
        <v>X</v>
      </c>
      <c r="AK2476" s="70" t="str" cm="1">
        <f t="array" ref="AK2476">_xlfn.IFS(AH2476&lt;&gt;"","1",AI2476&lt;&gt;"","2",AJ2476&lt;&gt;"","3")</f>
        <v>3</v>
      </c>
    </row>
    <row r="2477" spans="1:37" x14ac:dyDescent="0.25">
      <c r="A2477" t="s">
        <v>486</v>
      </c>
      <c r="B2477" t="s">
        <v>487</v>
      </c>
      <c r="C2477" s="67" t="str">
        <f t="shared" si="276"/>
        <v>Mary Attwooll</v>
      </c>
      <c r="D2477" s="71" t="str" cm="1">
        <f t="array" ref="D2477">_xlfn.IFS(AK2477="1",CONCATENATE(C2477,"Regional"),AK2477="2",CONCATENATE(C2477,"Sectional"),AK2477="3",CONCATENATE(C2477,COUNTIF($C$1:C2477,C2477)))</f>
        <v>Mary Attwooll4</v>
      </c>
      <c r="E2477" s="66">
        <v>45162.625</v>
      </c>
      <c r="F2477" t="s">
        <v>2613</v>
      </c>
      <c r="G2477" s="46">
        <v>46</v>
      </c>
      <c r="H2477" s="46">
        <v>56</v>
      </c>
      <c r="I2477" s="46">
        <v>32</v>
      </c>
      <c r="J2477" t="s">
        <v>121</v>
      </c>
      <c r="K2477" t="s">
        <v>1053</v>
      </c>
      <c r="L2477" s="46">
        <v>2584</v>
      </c>
      <c r="M2477" s="46">
        <v>36</v>
      </c>
      <c r="N2477" s="46">
        <v>35.1</v>
      </c>
      <c r="O2477" s="46">
        <v>126</v>
      </c>
      <c r="P2477" s="46">
        <f t="shared" si="277"/>
        <v>1</v>
      </c>
      <c r="R2477" s="67" t="s">
        <v>1177</v>
      </c>
      <c r="S2477" s="67">
        <f>COUNTIF(Y$2:$Y$100,R2477)</f>
        <v>0</v>
      </c>
      <c r="V2477" s="67">
        <f t="shared" si="278"/>
        <v>0</v>
      </c>
      <c r="X2477"/>
      <c r="Y2477" s="67" t="str">
        <f t="shared" si="275"/>
        <v xml:space="preserve"> </v>
      </c>
      <c r="AB2477" t="s">
        <v>1053</v>
      </c>
      <c r="AC2477" s="46">
        <v>2584</v>
      </c>
      <c r="AD2477" s="46">
        <v>36</v>
      </c>
      <c r="AE2477" s="46">
        <v>35.1</v>
      </c>
      <c r="AF2477" s="46">
        <v>126</v>
      </c>
      <c r="AH2477" s="70" t="str">
        <f t="shared" si="279"/>
        <v/>
      </c>
      <c r="AI2477" s="70" t="str">
        <f t="shared" si="280"/>
        <v/>
      </c>
      <c r="AJ2477" s="70" t="str">
        <f t="shared" si="281"/>
        <v>X</v>
      </c>
      <c r="AK2477" s="70" t="str" cm="1">
        <f t="array" ref="AK2477">_xlfn.IFS(AH2477&lt;&gt;"","1",AI2477&lt;&gt;"","2",AJ2477&lt;&gt;"","3")</f>
        <v>3</v>
      </c>
    </row>
    <row r="2478" spans="1:37" x14ac:dyDescent="0.25">
      <c r="A2478" t="s">
        <v>281</v>
      </c>
      <c r="B2478" t="s">
        <v>795</v>
      </c>
      <c r="C2478" s="67" t="str">
        <f t="shared" si="276"/>
        <v>MaryGrace King</v>
      </c>
      <c r="D2478" s="71" t="str" cm="1">
        <f t="array" ref="D2478">_xlfn.IFS(AK2478="1",CONCATENATE(C2478,"Regional"),AK2478="2",CONCATENATE(C2478,"Sectional"),AK2478="3",CONCATENATE(C2478,COUNTIF($C$1:C2478,C2478)))</f>
        <v>MaryGrace King2</v>
      </c>
      <c r="E2478" s="66">
        <v>45162.625</v>
      </c>
      <c r="F2478" t="s">
        <v>2613</v>
      </c>
      <c r="G2478" s="46">
        <v>46</v>
      </c>
      <c r="H2478" s="46">
        <v>57</v>
      </c>
      <c r="I2478" s="46">
        <v>33</v>
      </c>
      <c r="J2478" t="s">
        <v>121</v>
      </c>
      <c r="K2478" t="s">
        <v>1053</v>
      </c>
      <c r="L2478" s="46">
        <v>2584</v>
      </c>
      <c r="M2478" s="46">
        <v>36</v>
      </c>
      <c r="N2478" s="46">
        <v>35.1</v>
      </c>
      <c r="O2478" s="46">
        <v>126</v>
      </c>
      <c r="P2478" s="46">
        <f t="shared" si="277"/>
        <v>1</v>
      </c>
      <c r="R2478" s="67" t="s">
        <v>2958</v>
      </c>
      <c r="S2478" s="67">
        <f>COUNTIF(Y$2:$Y$100,R2478)</f>
        <v>0</v>
      </c>
      <c r="V2478" s="67">
        <f t="shared" si="278"/>
        <v>0</v>
      </c>
      <c r="X2478"/>
      <c r="Y2478" s="67" t="str">
        <f t="shared" si="275"/>
        <v xml:space="preserve"> </v>
      </c>
      <c r="AB2478" t="s">
        <v>1053</v>
      </c>
      <c r="AC2478" s="46">
        <v>2584</v>
      </c>
      <c r="AD2478" s="46">
        <v>36</v>
      </c>
      <c r="AE2478" s="46">
        <v>35.1</v>
      </c>
      <c r="AF2478" s="46">
        <v>126</v>
      </c>
      <c r="AH2478" s="70" t="str">
        <f t="shared" si="279"/>
        <v/>
      </c>
      <c r="AI2478" s="70" t="str">
        <f t="shared" si="280"/>
        <v/>
      </c>
      <c r="AJ2478" s="70" t="str">
        <f t="shared" si="281"/>
        <v>X</v>
      </c>
      <c r="AK2478" s="70" t="str" cm="1">
        <f t="array" ref="AK2478">_xlfn.IFS(AH2478&lt;&gt;"","1",AI2478&lt;&gt;"","2",AJ2478&lt;&gt;"","3")</f>
        <v>3</v>
      </c>
    </row>
    <row r="2479" spans="1:37" x14ac:dyDescent="0.25">
      <c r="A2479" t="s">
        <v>1850</v>
      </c>
      <c r="B2479" t="s">
        <v>713</v>
      </c>
      <c r="C2479" s="67" t="str">
        <f t="shared" si="276"/>
        <v>Hailee Koth</v>
      </c>
      <c r="D2479" s="71" t="str" cm="1">
        <f t="array" ref="D2479">_xlfn.IFS(AK2479="1",CONCATENATE(C2479,"Regional"),AK2479="2",CONCATENATE(C2479,"Sectional"),AK2479="3",CONCATENATE(C2479,COUNTIF($C$1:C2479,C2479)))</f>
        <v>Hailee Koth3</v>
      </c>
      <c r="E2479" s="66">
        <v>45162.625</v>
      </c>
      <c r="F2479" t="s">
        <v>2613</v>
      </c>
      <c r="G2479" s="46">
        <v>46</v>
      </c>
      <c r="H2479" s="46">
        <v>59</v>
      </c>
      <c r="I2479" s="46">
        <v>34</v>
      </c>
      <c r="J2479" t="s">
        <v>121</v>
      </c>
      <c r="K2479" t="s">
        <v>1053</v>
      </c>
      <c r="L2479" s="46">
        <v>2584</v>
      </c>
      <c r="M2479" s="46">
        <v>36</v>
      </c>
      <c r="N2479" s="46">
        <v>35.1</v>
      </c>
      <c r="O2479" s="46">
        <v>126</v>
      </c>
      <c r="P2479" s="46">
        <f t="shared" si="277"/>
        <v>1</v>
      </c>
      <c r="R2479" s="67" t="s">
        <v>3131</v>
      </c>
      <c r="S2479" s="67">
        <f>COUNTIF(Y$2:$Y$100,R2479)</f>
        <v>0</v>
      </c>
      <c r="V2479" s="67">
        <f t="shared" si="278"/>
        <v>0</v>
      </c>
      <c r="X2479"/>
      <c r="Y2479" s="67" t="str">
        <f t="shared" si="275"/>
        <v xml:space="preserve"> </v>
      </c>
      <c r="AB2479" t="s">
        <v>1053</v>
      </c>
      <c r="AC2479" s="46">
        <v>2584</v>
      </c>
      <c r="AD2479" s="46">
        <v>36</v>
      </c>
      <c r="AE2479" s="46">
        <v>35.1</v>
      </c>
      <c r="AF2479" s="46">
        <v>126</v>
      </c>
      <c r="AH2479" s="70" t="str">
        <f t="shared" si="279"/>
        <v/>
      </c>
      <c r="AI2479" s="70" t="str">
        <f t="shared" si="280"/>
        <v/>
      </c>
      <c r="AJ2479" s="70" t="str">
        <f t="shared" si="281"/>
        <v>X</v>
      </c>
      <c r="AK2479" s="70" t="str" cm="1">
        <f t="array" ref="AK2479">_xlfn.IFS(AH2479&lt;&gt;"","1",AI2479&lt;&gt;"","2",AJ2479&lt;&gt;"","3")</f>
        <v>3</v>
      </c>
    </row>
    <row r="2480" spans="1:37" x14ac:dyDescent="0.25">
      <c r="A2480" t="s">
        <v>502</v>
      </c>
      <c r="B2480" t="s">
        <v>220</v>
      </c>
      <c r="C2480" s="67" t="str">
        <f t="shared" si="276"/>
        <v>Maria Kelly</v>
      </c>
      <c r="D2480" s="71" t="str" cm="1">
        <f t="array" ref="D2480">_xlfn.IFS(AK2480="1",CONCATENATE(C2480,"Regional"),AK2480="2",CONCATENATE(C2480,"Sectional"),AK2480="3",CONCATENATE(C2480,COUNTIF($C$1:C2480,C2480)))</f>
        <v>Maria Kelly5</v>
      </c>
      <c r="E2480" s="66">
        <v>45162.625</v>
      </c>
      <c r="F2480" t="s">
        <v>2613</v>
      </c>
      <c r="G2480" s="46">
        <v>46</v>
      </c>
      <c r="H2480" s="46">
        <v>59</v>
      </c>
      <c r="I2480" s="46">
        <v>34</v>
      </c>
      <c r="J2480" t="s">
        <v>121</v>
      </c>
      <c r="K2480" t="s">
        <v>1053</v>
      </c>
      <c r="L2480" s="46">
        <v>2584</v>
      </c>
      <c r="M2480" s="46">
        <v>36</v>
      </c>
      <c r="N2480" s="46">
        <v>35.1</v>
      </c>
      <c r="O2480" s="46">
        <v>126</v>
      </c>
      <c r="P2480" s="46">
        <f t="shared" si="277"/>
        <v>1</v>
      </c>
      <c r="R2480" s="67" t="s">
        <v>2806</v>
      </c>
      <c r="S2480" s="67">
        <f>COUNTIF(Y$2:$Y$100,R2480)</f>
        <v>0</v>
      </c>
      <c r="V2480" s="67">
        <f t="shared" si="278"/>
        <v>0</v>
      </c>
      <c r="X2480"/>
      <c r="Y2480" s="67" t="str">
        <f t="shared" si="275"/>
        <v xml:space="preserve"> </v>
      </c>
      <c r="AB2480" t="s">
        <v>1053</v>
      </c>
      <c r="AC2480" s="46">
        <v>2584</v>
      </c>
      <c r="AD2480" s="46">
        <v>36</v>
      </c>
      <c r="AE2480" s="46">
        <v>35.1</v>
      </c>
      <c r="AF2480" s="46">
        <v>126</v>
      </c>
      <c r="AH2480" s="70" t="str">
        <f t="shared" si="279"/>
        <v/>
      </c>
      <c r="AI2480" s="70" t="str">
        <f t="shared" si="280"/>
        <v/>
      </c>
      <c r="AJ2480" s="70" t="str">
        <f t="shared" si="281"/>
        <v>X</v>
      </c>
      <c r="AK2480" s="70" t="str" cm="1">
        <f t="array" ref="AK2480">_xlfn.IFS(AH2480&lt;&gt;"","1",AI2480&lt;&gt;"","2",AJ2480&lt;&gt;"","3")</f>
        <v>3</v>
      </c>
    </row>
    <row r="2481" spans="1:37" x14ac:dyDescent="0.25">
      <c r="A2481" t="s">
        <v>838</v>
      </c>
      <c r="B2481" t="s">
        <v>371</v>
      </c>
      <c r="C2481" s="67" t="str">
        <f t="shared" si="276"/>
        <v>Abby Weiterman</v>
      </c>
      <c r="D2481" s="71" t="str" cm="1">
        <f t="array" ref="D2481">_xlfn.IFS(AK2481="1",CONCATENATE(C2481,"Regional"),AK2481="2",CONCATENATE(C2481,"Sectional"),AK2481="3",CONCATENATE(C2481,COUNTIF($C$1:C2481,C2481)))</f>
        <v>Abby Weiterman3</v>
      </c>
      <c r="E2481" s="66">
        <v>45162.625</v>
      </c>
      <c r="F2481" t="s">
        <v>2613</v>
      </c>
      <c r="G2481" s="46">
        <v>46</v>
      </c>
      <c r="H2481" s="46">
        <v>60</v>
      </c>
      <c r="I2481" s="46">
        <v>36</v>
      </c>
      <c r="J2481" t="s">
        <v>121</v>
      </c>
      <c r="K2481" t="s">
        <v>1053</v>
      </c>
      <c r="L2481" s="46">
        <v>2584</v>
      </c>
      <c r="M2481" s="46">
        <v>36</v>
      </c>
      <c r="N2481" s="46">
        <v>35.1</v>
      </c>
      <c r="O2481" s="46">
        <v>126</v>
      </c>
      <c r="P2481" s="46">
        <f t="shared" si="277"/>
        <v>1</v>
      </c>
      <c r="R2481" s="67" t="s">
        <v>1389</v>
      </c>
      <c r="S2481" s="67">
        <f>COUNTIF(Y$2:$Y$100,R2481)</f>
        <v>0</v>
      </c>
      <c r="V2481" s="67">
        <f t="shared" si="278"/>
        <v>0</v>
      </c>
      <c r="X2481"/>
      <c r="Y2481" s="67" t="str">
        <f t="shared" si="275"/>
        <v xml:space="preserve"> </v>
      </c>
      <c r="AB2481" t="s">
        <v>1053</v>
      </c>
      <c r="AC2481" s="46">
        <v>2584</v>
      </c>
      <c r="AD2481" s="46">
        <v>36</v>
      </c>
      <c r="AE2481" s="46">
        <v>35.1</v>
      </c>
      <c r="AF2481" s="46">
        <v>126</v>
      </c>
      <c r="AH2481" s="70" t="str">
        <f t="shared" si="279"/>
        <v/>
      </c>
      <c r="AI2481" s="70" t="str">
        <f t="shared" si="280"/>
        <v/>
      </c>
      <c r="AJ2481" s="70" t="str">
        <f t="shared" si="281"/>
        <v>X</v>
      </c>
      <c r="AK2481" s="70" t="str" cm="1">
        <f t="array" ref="AK2481">_xlfn.IFS(AH2481&lt;&gt;"","1",AI2481&lt;&gt;"","2",AJ2481&lt;&gt;"","3")</f>
        <v>3</v>
      </c>
    </row>
    <row r="2482" spans="1:37" x14ac:dyDescent="0.25">
      <c r="A2482" t="s">
        <v>339</v>
      </c>
      <c r="B2482" t="s">
        <v>353</v>
      </c>
      <c r="C2482" s="67" t="str">
        <f t="shared" si="276"/>
        <v>Olivia Ross</v>
      </c>
      <c r="D2482" s="71" t="str" cm="1">
        <f t="array" ref="D2482">_xlfn.IFS(AK2482="1",CONCATENATE(C2482,"Regional"),AK2482="2",CONCATENATE(C2482,"Sectional"),AK2482="3",CONCATENATE(C2482,COUNTIF($C$1:C2482,C2482)))</f>
        <v>Olivia Ross4</v>
      </c>
      <c r="E2482" s="66">
        <v>45162.625</v>
      </c>
      <c r="F2482" t="s">
        <v>2613</v>
      </c>
      <c r="G2482" s="46">
        <v>46</v>
      </c>
      <c r="H2482" s="46">
        <v>60</v>
      </c>
      <c r="I2482" s="46">
        <v>36</v>
      </c>
      <c r="J2482" t="s">
        <v>121</v>
      </c>
      <c r="K2482" t="s">
        <v>1053</v>
      </c>
      <c r="L2482" s="46">
        <v>2584</v>
      </c>
      <c r="M2482" s="46">
        <v>36</v>
      </c>
      <c r="N2482" s="46">
        <v>35.1</v>
      </c>
      <c r="O2482" s="46">
        <v>126</v>
      </c>
      <c r="P2482" s="46">
        <f t="shared" si="277"/>
        <v>1</v>
      </c>
      <c r="R2482" s="67" t="s">
        <v>1568</v>
      </c>
      <c r="S2482" s="67">
        <f>COUNTIF(Y$2:$Y$100,R2482)</f>
        <v>0</v>
      </c>
      <c r="V2482" s="67">
        <f t="shared" si="278"/>
        <v>0</v>
      </c>
      <c r="X2482"/>
      <c r="Y2482" s="67" t="str">
        <f t="shared" si="275"/>
        <v xml:space="preserve"> </v>
      </c>
      <c r="AB2482" t="s">
        <v>1053</v>
      </c>
      <c r="AC2482" s="46">
        <v>2584</v>
      </c>
      <c r="AD2482" s="46">
        <v>36</v>
      </c>
      <c r="AE2482" s="46">
        <v>35.1</v>
      </c>
      <c r="AF2482" s="46">
        <v>126</v>
      </c>
      <c r="AH2482" s="70" t="str">
        <f t="shared" si="279"/>
        <v/>
      </c>
      <c r="AI2482" s="70" t="str">
        <f t="shared" si="280"/>
        <v/>
      </c>
      <c r="AJ2482" s="70" t="str">
        <f t="shared" si="281"/>
        <v>X</v>
      </c>
      <c r="AK2482" s="70" t="str" cm="1">
        <f t="array" ref="AK2482">_xlfn.IFS(AH2482&lt;&gt;"","1",AI2482&lt;&gt;"","2",AJ2482&lt;&gt;"","3")</f>
        <v>3</v>
      </c>
    </row>
    <row r="2483" spans="1:37" x14ac:dyDescent="0.25">
      <c r="A2483" t="s">
        <v>741</v>
      </c>
      <c r="B2483" t="s">
        <v>742</v>
      </c>
      <c r="C2483" s="67" t="str">
        <f t="shared" si="276"/>
        <v>Jasmine Xu</v>
      </c>
      <c r="D2483" s="71" t="str" cm="1">
        <f t="array" ref="D2483">_xlfn.IFS(AK2483="1",CONCATENATE(C2483,"Regional"),AK2483="2",CONCATENATE(C2483,"Sectional"),AK2483="3",CONCATENATE(C2483,COUNTIF($C$1:C2483,C2483)))</f>
        <v>Jasmine Xu4</v>
      </c>
      <c r="E2483" s="66">
        <v>45162.625</v>
      </c>
      <c r="F2483" t="s">
        <v>2613</v>
      </c>
      <c r="G2483" s="46">
        <v>46</v>
      </c>
      <c r="H2483" s="46">
        <v>60</v>
      </c>
      <c r="I2483" s="46">
        <v>36</v>
      </c>
      <c r="J2483" t="s">
        <v>121</v>
      </c>
      <c r="K2483" t="s">
        <v>1053</v>
      </c>
      <c r="L2483" s="46">
        <v>2584</v>
      </c>
      <c r="M2483" s="46">
        <v>36</v>
      </c>
      <c r="N2483" s="46">
        <v>35.1</v>
      </c>
      <c r="O2483" s="46">
        <v>126</v>
      </c>
      <c r="P2483" s="46">
        <f t="shared" si="277"/>
        <v>1</v>
      </c>
      <c r="R2483" s="67" t="s">
        <v>1330</v>
      </c>
      <c r="S2483" s="67">
        <f>COUNTIF(Y$2:$Y$100,R2483)</f>
        <v>0</v>
      </c>
      <c r="V2483" s="67">
        <f t="shared" si="278"/>
        <v>0</v>
      </c>
      <c r="X2483"/>
      <c r="Y2483" s="67" t="str">
        <f t="shared" si="275"/>
        <v xml:space="preserve"> </v>
      </c>
      <c r="AB2483" t="s">
        <v>1053</v>
      </c>
      <c r="AC2483" s="46">
        <v>2584</v>
      </c>
      <c r="AD2483" s="46">
        <v>36</v>
      </c>
      <c r="AE2483" s="46">
        <v>35.1</v>
      </c>
      <c r="AF2483" s="46">
        <v>126</v>
      </c>
      <c r="AH2483" s="70" t="str">
        <f t="shared" si="279"/>
        <v/>
      </c>
      <c r="AI2483" s="70" t="str">
        <f t="shared" si="280"/>
        <v/>
      </c>
      <c r="AJ2483" s="70" t="str">
        <f t="shared" si="281"/>
        <v>X</v>
      </c>
      <c r="AK2483" s="70" t="str" cm="1">
        <f t="array" ref="AK2483">_xlfn.IFS(AH2483&lt;&gt;"","1",AI2483&lt;&gt;"","2",AJ2483&lt;&gt;"","3")</f>
        <v>3</v>
      </c>
    </row>
    <row r="2484" spans="1:37" x14ac:dyDescent="0.25">
      <c r="A2484" t="s">
        <v>755</v>
      </c>
      <c r="B2484" t="s">
        <v>756</v>
      </c>
      <c r="C2484" s="67" t="str">
        <f t="shared" si="276"/>
        <v>Angela Vang</v>
      </c>
      <c r="D2484" s="71" t="str" cm="1">
        <f t="array" ref="D2484">_xlfn.IFS(AK2484="1",CONCATENATE(C2484,"Regional"),AK2484="2",CONCATENATE(C2484,"Sectional"),AK2484="3",CONCATENATE(C2484,COUNTIF($C$1:C2484,C2484)))</f>
        <v>Angela Vang1</v>
      </c>
      <c r="E2484" s="66">
        <v>45162.625</v>
      </c>
      <c r="F2484" t="s">
        <v>2613</v>
      </c>
      <c r="G2484" s="46">
        <v>46</v>
      </c>
      <c r="H2484" s="46">
        <v>61</v>
      </c>
      <c r="I2484" s="46">
        <v>39</v>
      </c>
      <c r="J2484" t="s">
        <v>121</v>
      </c>
      <c r="K2484" t="s">
        <v>1053</v>
      </c>
      <c r="L2484" s="46">
        <v>2584</v>
      </c>
      <c r="M2484" s="46">
        <v>36</v>
      </c>
      <c r="N2484" s="46">
        <v>35.1</v>
      </c>
      <c r="O2484" s="46">
        <v>126</v>
      </c>
      <c r="P2484" s="46">
        <f t="shared" si="277"/>
        <v>1</v>
      </c>
      <c r="R2484" s="67" t="s">
        <v>1343</v>
      </c>
      <c r="S2484" s="67">
        <f>COUNTIF(Y$2:$Y$100,R2484)</f>
        <v>0</v>
      </c>
      <c r="V2484" s="67">
        <f t="shared" si="278"/>
        <v>0</v>
      </c>
      <c r="X2484"/>
      <c r="Y2484" s="67" t="str">
        <f t="shared" si="275"/>
        <v xml:space="preserve"> </v>
      </c>
      <c r="AB2484" t="s">
        <v>1053</v>
      </c>
      <c r="AC2484" s="46">
        <v>2584</v>
      </c>
      <c r="AD2484" s="46">
        <v>36</v>
      </c>
      <c r="AE2484" s="46">
        <v>35.1</v>
      </c>
      <c r="AF2484" s="46">
        <v>126</v>
      </c>
      <c r="AH2484" s="70" t="str">
        <f t="shared" si="279"/>
        <v/>
      </c>
      <c r="AI2484" s="70" t="str">
        <f t="shared" si="280"/>
        <v/>
      </c>
      <c r="AJ2484" s="70" t="str">
        <f t="shared" si="281"/>
        <v>X</v>
      </c>
      <c r="AK2484" s="70" t="str" cm="1">
        <f t="array" ref="AK2484">_xlfn.IFS(AH2484&lt;&gt;"","1",AI2484&lt;&gt;"","2",AJ2484&lt;&gt;"","3")</f>
        <v>3</v>
      </c>
    </row>
    <row r="2485" spans="1:37" x14ac:dyDescent="0.25">
      <c r="A2485" t="s">
        <v>904</v>
      </c>
      <c r="B2485" t="s">
        <v>582</v>
      </c>
      <c r="C2485" s="67" t="str">
        <f t="shared" si="276"/>
        <v>Katelyn Scannell</v>
      </c>
      <c r="D2485" s="71" t="str" cm="1">
        <f t="array" ref="D2485">_xlfn.IFS(AK2485="1",CONCATENATE(C2485,"Regional"),AK2485="2",CONCATENATE(C2485,"Sectional"),AK2485="3",CONCATENATE(C2485,COUNTIF($C$1:C2485,C2485)))</f>
        <v>Katelyn Scannell3</v>
      </c>
      <c r="E2485" s="66">
        <v>45162.625</v>
      </c>
      <c r="F2485" t="s">
        <v>2613</v>
      </c>
      <c r="G2485" s="46">
        <v>46</v>
      </c>
      <c r="H2485" s="46">
        <v>62</v>
      </c>
      <c r="I2485" s="46">
        <v>40</v>
      </c>
      <c r="J2485" t="s">
        <v>121</v>
      </c>
      <c r="K2485" t="s">
        <v>1053</v>
      </c>
      <c r="L2485" s="46">
        <v>2584</v>
      </c>
      <c r="M2485" s="46">
        <v>36</v>
      </c>
      <c r="N2485" s="46">
        <v>35.1</v>
      </c>
      <c r="O2485" s="46">
        <v>126</v>
      </c>
      <c r="P2485" s="46">
        <f t="shared" si="277"/>
        <v>1</v>
      </c>
      <c r="R2485" s="67" t="s">
        <v>1442</v>
      </c>
      <c r="S2485" s="67">
        <f>COUNTIF(Y$2:$Y$100,R2485)</f>
        <v>0</v>
      </c>
      <c r="V2485" s="67">
        <f t="shared" si="278"/>
        <v>0</v>
      </c>
      <c r="X2485"/>
      <c r="Y2485" s="67" t="str">
        <f t="shared" si="275"/>
        <v xml:space="preserve"> </v>
      </c>
      <c r="AB2485" t="s">
        <v>1053</v>
      </c>
      <c r="AC2485" s="46">
        <v>2584</v>
      </c>
      <c r="AD2485" s="46">
        <v>36</v>
      </c>
      <c r="AE2485" s="46">
        <v>35.1</v>
      </c>
      <c r="AF2485" s="46">
        <v>126</v>
      </c>
      <c r="AH2485" s="70" t="str">
        <f t="shared" si="279"/>
        <v/>
      </c>
      <c r="AI2485" s="70" t="str">
        <f t="shared" si="280"/>
        <v/>
      </c>
      <c r="AJ2485" s="70" t="str">
        <f t="shared" si="281"/>
        <v>X</v>
      </c>
      <c r="AK2485" s="70" t="str" cm="1">
        <f t="array" ref="AK2485">_xlfn.IFS(AH2485&lt;&gt;"","1",AI2485&lt;&gt;"","2",AJ2485&lt;&gt;"","3")</f>
        <v>3</v>
      </c>
    </row>
    <row r="2486" spans="1:37" x14ac:dyDescent="0.25">
      <c r="A2486" t="s">
        <v>901</v>
      </c>
      <c r="B2486" t="s">
        <v>902</v>
      </c>
      <c r="C2486" s="67" t="str">
        <f t="shared" si="276"/>
        <v>Maddee Bell</v>
      </c>
      <c r="D2486" s="71" t="str" cm="1">
        <f t="array" ref="D2486">_xlfn.IFS(AK2486="1",CONCATENATE(C2486,"Regional"),AK2486="2",CONCATENATE(C2486,"Sectional"),AK2486="3",CONCATENATE(C2486,COUNTIF($C$1:C2486,C2486)))</f>
        <v>Maddee Bell2</v>
      </c>
      <c r="E2486" s="66">
        <v>45162.625</v>
      </c>
      <c r="F2486" t="s">
        <v>2613</v>
      </c>
      <c r="G2486" s="46">
        <v>46</v>
      </c>
      <c r="H2486" s="46">
        <v>62</v>
      </c>
      <c r="I2486" s="46">
        <v>40</v>
      </c>
      <c r="J2486" t="s">
        <v>121</v>
      </c>
      <c r="K2486" t="s">
        <v>1053</v>
      </c>
      <c r="L2486" s="46">
        <v>2584</v>
      </c>
      <c r="M2486" s="46">
        <v>36</v>
      </c>
      <c r="N2486" s="46">
        <v>35.1</v>
      </c>
      <c r="O2486" s="46">
        <v>126</v>
      </c>
      <c r="P2486" s="46">
        <f t="shared" si="277"/>
        <v>1</v>
      </c>
      <c r="R2486" s="67" t="s">
        <v>1440</v>
      </c>
      <c r="S2486" s="67">
        <f>COUNTIF(Y$2:$Y$100,R2486)</f>
        <v>0</v>
      </c>
      <c r="V2486" s="67">
        <f t="shared" si="278"/>
        <v>0</v>
      </c>
      <c r="X2486"/>
      <c r="Y2486" s="67" t="str">
        <f t="shared" si="275"/>
        <v xml:space="preserve"> </v>
      </c>
      <c r="AB2486" t="s">
        <v>1053</v>
      </c>
      <c r="AC2486" s="46">
        <v>2584</v>
      </c>
      <c r="AD2486" s="46">
        <v>36</v>
      </c>
      <c r="AE2486" s="46">
        <v>35.1</v>
      </c>
      <c r="AF2486" s="46">
        <v>126</v>
      </c>
      <c r="AH2486" s="70" t="str">
        <f t="shared" si="279"/>
        <v/>
      </c>
      <c r="AI2486" s="70" t="str">
        <f t="shared" si="280"/>
        <v/>
      </c>
      <c r="AJ2486" s="70" t="str">
        <f t="shared" si="281"/>
        <v>X</v>
      </c>
      <c r="AK2486" s="70" t="str" cm="1">
        <f t="array" ref="AK2486">_xlfn.IFS(AH2486&lt;&gt;"","1",AI2486&lt;&gt;"","2",AJ2486&lt;&gt;"","3")</f>
        <v>3</v>
      </c>
    </row>
    <row r="2487" spans="1:37" x14ac:dyDescent="0.25">
      <c r="A2487" t="s">
        <v>909</v>
      </c>
      <c r="B2487" t="s">
        <v>207</v>
      </c>
      <c r="C2487" s="67" t="str">
        <f t="shared" si="276"/>
        <v>Taylor Keller</v>
      </c>
      <c r="D2487" s="71" t="str" cm="1">
        <f t="array" ref="D2487">_xlfn.IFS(AK2487="1",CONCATENATE(C2487,"Regional"),AK2487="2",CONCATENATE(C2487,"Sectional"),AK2487="3",CONCATENATE(C2487,COUNTIF($C$1:C2487,C2487)))</f>
        <v>Taylor Keller2</v>
      </c>
      <c r="E2487" s="66">
        <v>45162.625</v>
      </c>
      <c r="F2487" t="s">
        <v>2613</v>
      </c>
      <c r="G2487" s="46">
        <v>46</v>
      </c>
      <c r="H2487" s="46">
        <v>63</v>
      </c>
      <c r="I2487" s="46">
        <v>42</v>
      </c>
      <c r="J2487" t="s">
        <v>121</v>
      </c>
      <c r="K2487" t="s">
        <v>1053</v>
      </c>
      <c r="L2487" s="46">
        <v>2584</v>
      </c>
      <c r="M2487" s="46">
        <v>36</v>
      </c>
      <c r="N2487" s="46">
        <v>35.1</v>
      </c>
      <c r="O2487" s="46">
        <v>126</v>
      </c>
      <c r="P2487" s="46">
        <f t="shared" si="277"/>
        <v>1</v>
      </c>
      <c r="R2487" s="67" t="s">
        <v>1446</v>
      </c>
      <c r="S2487" s="67">
        <f>COUNTIF(Y$2:$Y$100,R2487)</f>
        <v>0</v>
      </c>
      <c r="V2487" s="67">
        <f t="shared" si="278"/>
        <v>0</v>
      </c>
      <c r="X2487"/>
      <c r="Y2487" s="67" t="str">
        <f t="shared" ref="Y2487:Y2550" si="282">CONCATENATE(W2487," ",X2487)</f>
        <v xml:space="preserve"> </v>
      </c>
      <c r="AB2487" t="s">
        <v>1053</v>
      </c>
      <c r="AC2487" s="46">
        <v>2584</v>
      </c>
      <c r="AD2487" s="46">
        <v>36</v>
      </c>
      <c r="AE2487" s="46">
        <v>35.1</v>
      </c>
      <c r="AF2487" s="46">
        <v>126</v>
      </c>
      <c r="AH2487" s="70" t="str">
        <f t="shared" si="279"/>
        <v/>
      </c>
      <c r="AI2487" s="70" t="str">
        <f t="shared" si="280"/>
        <v/>
      </c>
      <c r="AJ2487" s="70" t="str">
        <f t="shared" si="281"/>
        <v>X</v>
      </c>
      <c r="AK2487" s="70" t="str" cm="1">
        <f t="array" ref="AK2487">_xlfn.IFS(AH2487&lt;&gt;"","1",AI2487&lt;&gt;"","2",AJ2487&lt;&gt;"","3")</f>
        <v>3</v>
      </c>
    </row>
    <row r="2488" spans="1:37" x14ac:dyDescent="0.25">
      <c r="A2488" t="s">
        <v>1124</v>
      </c>
      <c r="B2488" t="s">
        <v>353</v>
      </c>
      <c r="C2488" s="67" t="str">
        <f t="shared" si="276"/>
        <v>Olivia Mendelsohn</v>
      </c>
      <c r="D2488" s="71" t="str" cm="1">
        <f t="array" ref="D2488">_xlfn.IFS(AK2488="1",CONCATENATE(C2488,"Regional"),AK2488="2",CONCATENATE(C2488,"Sectional"),AK2488="3",CONCATENATE(C2488,COUNTIF($C$1:C2488,C2488)))</f>
        <v>Olivia Mendelsohn1</v>
      </c>
      <c r="E2488" s="66">
        <v>45162.625</v>
      </c>
      <c r="F2488" t="s">
        <v>2613</v>
      </c>
      <c r="G2488" s="46">
        <v>46</v>
      </c>
      <c r="H2488" s="46">
        <v>67</v>
      </c>
      <c r="I2488" s="46">
        <v>43</v>
      </c>
      <c r="J2488" t="s">
        <v>121</v>
      </c>
      <c r="K2488" t="s">
        <v>1053</v>
      </c>
      <c r="L2488" s="46">
        <v>2584</v>
      </c>
      <c r="M2488" s="46">
        <v>36</v>
      </c>
      <c r="N2488" s="46">
        <v>35.1</v>
      </c>
      <c r="O2488" s="46">
        <v>126</v>
      </c>
      <c r="P2488" s="46">
        <f t="shared" si="277"/>
        <v>1</v>
      </c>
      <c r="R2488" s="67" t="s">
        <v>1594</v>
      </c>
      <c r="S2488" s="67">
        <f>COUNTIF(Y$2:$Y$100,R2488)</f>
        <v>0</v>
      </c>
      <c r="V2488" s="67">
        <f t="shared" si="278"/>
        <v>0</v>
      </c>
      <c r="X2488"/>
      <c r="Y2488" s="67" t="str">
        <f t="shared" si="282"/>
        <v xml:space="preserve"> </v>
      </c>
      <c r="AB2488" t="s">
        <v>1053</v>
      </c>
      <c r="AC2488" s="46">
        <v>2584</v>
      </c>
      <c r="AD2488" s="46">
        <v>36</v>
      </c>
      <c r="AE2488" s="46">
        <v>35.1</v>
      </c>
      <c r="AF2488" s="46">
        <v>126</v>
      </c>
      <c r="AH2488" s="70" t="str">
        <f t="shared" si="279"/>
        <v/>
      </c>
      <c r="AI2488" s="70" t="str">
        <f t="shared" si="280"/>
        <v/>
      </c>
      <c r="AJ2488" s="70" t="str">
        <f t="shared" si="281"/>
        <v>X</v>
      </c>
      <c r="AK2488" s="70" t="str" cm="1">
        <f t="array" ref="AK2488">_xlfn.IFS(AH2488&lt;&gt;"","1",AI2488&lt;&gt;"","2",AJ2488&lt;&gt;"","3")</f>
        <v>3</v>
      </c>
    </row>
    <row r="2489" spans="1:37" x14ac:dyDescent="0.25">
      <c r="A2489" t="s">
        <v>1121</v>
      </c>
      <c r="B2489" t="s">
        <v>828</v>
      </c>
      <c r="C2489" s="67" t="str">
        <f t="shared" si="276"/>
        <v>Bella Bianchini</v>
      </c>
      <c r="D2489" s="71" t="str" cm="1">
        <f t="array" ref="D2489">_xlfn.IFS(AK2489="1",CONCATENATE(C2489,"Regional"),AK2489="2",CONCATENATE(C2489,"Sectional"),AK2489="3",CONCATENATE(C2489,COUNTIF($C$1:C2489,C2489)))</f>
        <v>Bella Bianchini4</v>
      </c>
      <c r="E2489" s="66">
        <v>45162.625</v>
      </c>
      <c r="F2489" t="s">
        <v>2613</v>
      </c>
      <c r="G2489" s="46">
        <v>46</v>
      </c>
      <c r="H2489" s="46">
        <v>68</v>
      </c>
      <c r="I2489" s="46">
        <v>44</v>
      </c>
      <c r="J2489" t="s">
        <v>121</v>
      </c>
      <c r="K2489" t="s">
        <v>1053</v>
      </c>
      <c r="L2489" s="46">
        <v>2584</v>
      </c>
      <c r="M2489" s="46">
        <v>36</v>
      </c>
      <c r="N2489" s="46">
        <v>35.1</v>
      </c>
      <c r="O2489" s="46">
        <v>126</v>
      </c>
      <c r="P2489" s="46">
        <f t="shared" si="277"/>
        <v>1</v>
      </c>
      <c r="R2489" s="67" t="s">
        <v>1589</v>
      </c>
      <c r="S2489" s="67">
        <f>COUNTIF(Y$2:$Y$100,R2489)</f>
        <v>0</v>
      </c>
      <c r="V2489" s="67">
        <f t="shared" si="278"/>
        <v>0</v>
      </c>
      <c r="X2489"/>
      <c r="Y2489" s="67" t="str">
        <f t="shared" si="282"/>
        <v xml:space="preserve"> </v>
      </c>
      <c r="AB2489" t="s">
        <v>1053</v>
      </c>
      <c r="AC2489" s="46">
        <v>2584</v>
      </c>
      <c r="AD2489" s="46">
        <v>36</v>
      </c>
      <c r="AE2489" s="46">
        <v>35.1</v>
      </c>
      <c r="AF2489" s="46">
        <v>126</v>
      </c>
      <c r="AH2489" s="70" t="str">
        <f t="shared" si="279"/>
        <v/>
      </c>
      <c r="AI2489" s="70" t="str">
        <f t="shared" si="280"/>
        <v/>
      </c>
      <c r="AJ2489" s="70" t="str">
        <f t="shared" si="281"/>
        <v>X</v>
      </c>
      <c r="AK2489" s="70" t="str" cm="1">
        <f t="array" ref="AK2489">_xlfn.IFS(AH2489&lt;&gt;"","1",AI2489&lt;&gt;"","2",AJ2489&lt;&gt;"","3")</f>
        <v>3</v>
      </c>
    </row>
    <row r="2490" spans="1:37" x14ac:dyDescent="0.25">
      <c r="A2490" t="s">
        <v>1125</v>
      </c>
      <c r="B2490" t="s">
        <v>653</v>
      </c>
      <c r="C2490" s="67" t="str">
        <f t="shared" si="276"/>
        <v>Addy Staver</v>
      </c>
      <c r="D2490" s="71" t="str" cm="1">
        <f t="array" ref="D2490">_xlfn.IFS(AK2490="1",CONCATENATE(C2490,"Regional"),AK2490="2",CONCATENATE(C2490,"Sectional"),AK2490="3",CONCATENATE(C2490,COUNTIF($C$1:C2490,C2490)))</f>
        <v>Addy Staver3</v>
      </c>
      <c r="E2490" s="66">
        <v>45162.625</v>
      </c>
      <c r="F2490" t="s">
        <v>2613</v>
      </c>
      <c r="G2490" s="46">
        <v>46</v>
      </c>
      <c r="H2490" s="46">
        <v>73</v>
      </c>
      <c r="I2490" s="46">
        <v>45</v>
      </c>
      <c r="J2490" t="s">
        <v>121</v>
      </c>
      <c r="K2490" t="s">
        <v>1053</v>
      </c>
      <c r="L2490" s="46">
        <v>2584</v>
      </c>
      <c r="M2490" s="46">
        <v>36</v>
      </c>
      <c r="N2490" s="46">
        <v>35.1</v>
      </c>
      <c r="O2490" s="46">
        <v>126</v>
      </c>
      <c r="P2490" s="46">
        <f t="shared" si="277"/>
        <v>1</v>
      </c>
      <c r="R2490" s="67" t="s">
        <v>1595</v>
      </c>
      <c r="S2490" s="67">
        <f>COUNTIF(Y$2:$Y$100,R2490)</f>
        <v>0</v>
      </c>
      <c r="V2490" s="67">
        <f t="shared" si="278"/>
        <v>0</v>
      </c>
      <c r="X2490"/>
      <c r="Y2490" s="67" t="str">
        <f t="shared" si="282"/>
        <v xml:space="preserve"> </v>
      </c>
      <c r="AB2490" t="s">
        <v>1053</v>
      </c>
      <c r="AC2490" s="46">
        <v>2584</v>
      </c>
      <c r="AD2490" s="46">
        <v>36</v>
      </c>
      <c r="AE2490" s="46">
        <v>35.1</v>
      </c>
      <c r="AF2490" s="46">
        <v>126</v>
      </c>
      <c r="AH2490" s="70" t="str">
        <f t="shared" si="279"/>
        <v/>
      </c>
      <c r="AI2490" s="70" t="str">
        <f t="shared" si="280"/>
        <v/>
      </c>
      <c r="AJ2490" s="70" t="str">
        <f t="shared" si="281"/>
        <v>X</v>
      </c>
      <c r="AK2490" s="70" t="str" cm="1">
        <f t="array" ref="AK2490">_xlfn.IFS(AH2490&lt;&gt;"","1",AI2490&lt;&gt;"","2",AJ2490&lt;&gt;"","3")</f>
        <v>3</v>
      </c>
    </row>
    <row r="2491" spans="1:37" x14ac:dyDescent="0.25">
      <c r="A2491" t="s">
        <v>914</v>
      </c>
      <c r="B2491" t="s">
        <v>717</v>
      </c>
      <c r="C2491" s="67" t="str">
        <f t="shared" si="276"/>
        <v>Kayla Bruder</v>
      </c>
      <c r="D2491" s="71" t="str" cm="1">
        <f t="array" ref="D2491">_xlfn.IFS(AK2491="1",CONCATENATE(C2491,"Regional"),AK2491="2",CONCATENATE(C2491,"Sectional"),AK2491="3",CONCATENATE(C2491,COUNTIF($C$1:C2491,C2491)))</f>
        <v>Kayla Bruder3</v>
      </c>
      <c r="E2491" s="66">
        <v>45162.625</v>
      </c>
      <c r="F2491" t="s">
        <v>2613</v>
      </c>
      <c r="G2491" s="46">
        <v>46</v>
      </c>
      <c r="H2491" s="46">
        <v>73</v>
      </c>
      <c r="I2491" s="46">
        <v>45</v>
      </c>
      <c r="J2491" t="s">
        <v>121</v>
      </c>
      <c r="K2491" t="s">
        <v>1053</v>
      </c>
      <c r="L2491" s="46">
        <v>2584</v>
      </c>
      <c r="M2491" s="46">
        <v>36</v>
      </c>
      <c r="N2491" s="46">
        <v>35.1</v>
      </c>
      <c r="O2491" s="46">
        <v>126</v>
      </c>
      <c r="P2491" s="46">
        <f t="shared" si="277"/>
        <v>1</v>
      </c>
      <c r="R2491" s="67" t="s">
        <v>1449</v>
      </c>
      <c r="S2491" s="67">
        <f>COUNTIF(Y$2:$Y$100,R2491)</f>
        <v>0</v>
      </c>
      <c r="V2491" s="67">
        <f t="shared" si="278"/>
        <v>0</v>
      </c>
      <c r="X2491"/>
      <c r="Y2491" s="67" t="str">
        <f t="shared" si="282"/>
        <v xml:space="preserve"> </v>
      </c>
      <c r="AB2491" t="s">
        <v>1053</v>
      </c>
      <c r="AC2491" s="46">
        <v>2584</v>
      </c>
      <c r="AD2491" s="46">
        <v>36</v>
      </c>
      <c r="AE2491" s="46">
        <v>35.1</v>
      </c>
      <c r="AF2491" s="46">
        <v>126</v>
      </c>
      <c r="AH2491" s="70" t="str">
        <f t="shared" si="279"/>
        <v/>
      </c>
      <c r="AI2491" s="70" t="str">
        <f t="shared" si="280"/>
        <v/>
      </c>
      <c r="AJ2491" s="70" t="str">
        <f t="shared" si="281"/>
        <v>X</v>
      </c>
      <c r="AK2491" s="70" t="str" cm="1">
        <f t="array" ref="AK2491">_xlfn.IFS(AH2491&lt;&gt;"","1",AI2491&lt;&gt;"","2",AJ2491&lt;&gt;"","3")</f>
        <v>3</v>
      </c>
    </row>
    <row r="2492" spans="1:37" x14ac:dyDescent="0.25">
      <c r="A2492" t="s">
        <v>286</v>
      </c>
      <c r="B2492" t="s">
        <v>816</v>
      </c>
      <c r="C2492" s="67" t="str">
        <f t="shared" si="276"/>
        <v>Kylie Walker</v>
      </c>
      <c r="D2492" s="71" t="str" cm="1">
        <f t="array" ref="D2492">_xlfn.IFS(AK2492="1",CONCATENATE(C2492,"Regional"),AK2492="2",CONCATENATE(C2492,"Sectional"),AK2492="3",CONCATENATE(C2492,COUNTIF($C$1:C2492,C2492)))</f>
        <v>Kylie Walker5</v>
      </c>
      <c r="E2492" s="66">
        <v>45163.375</v>
      </c>
      <c r="F2492" t="s">
        <v>2411</v>
      </c>
      <c r="G2492" s="46">
        <v>78</v>
      </c>
      <c r="H2492" s="46">
        <v>66</v>
      </c>
      <c r="I2492" s="46">
        <v>1</v>
      </c>
      <c r="J2492" t="s">
        <v>173</v>
      </c>
      <c r="K2492" t="s">
        <v>90</v>
      </c>
      <c r="L2492" s="46">
        <v>5203</v>
      </c>
      <c r="M2492" s="46">
        <v>72</v>
      </c>
      <c r="N2492" s="46">
        <v>70.2</v>
      </c>
      <c r="O2492" s="46">
        <v>121</v>
      </c>
      <c r="P2492" s="46">
        <f t="shared" si="277"/>
        <v>2</v>
      </c>
      <c r="R2492" s="67" t="s">
        <v>3558</v>
      </c>
      <c r="S2492" s="67">
        <f>COUNTIF(Y$2:$Y$100,R2492)</f>
        <v>0</v>
      </c>
      <c r="V2492" s="67">
        <f t="shared" si="278"/>
        <v>0</v>
      </c>
      <c r="X2492"/>
      <c r="Y2492" s="67" t="str">
        <f t="shared" si="282"/>
        <v xml:space="preserve"> </v>
      </c>
      <c r="AB2492" t="s">
        <v>90</v>
      </c>
      <c r="AC2492" s="46">
        <v>5203</v>
      </c>
      <c r="AD2492" s="46">
        <v>72</v>
      </c>
      <c r="AE2492" s="46">
        <v>70.2</v>
      </c>
      <c r="AF2492" s="46">
        <v>121</v>
      </c>
      <c r="AH2492" s="70" t="str">
        <f t="shared" si="279"/>
        <v/>
      </c>
      <c r="AI2492" s="70" t="str">
        <f t="shared" si="280"/>
        <v/>
      </c>
      <c r="AJ2492" s="70" t="str">
        <f t="shared" si="281"/>
        <v>X</v>
      </c>
      <c r="AK2492" s="70" t="str" cm="1">
        <f t="array" ref="AK2492">_xlfn.IFS(AH2492&lt;&gt;"","1",AI2492&lt;&gt;"","2",AJ2492&lt;&gt;"","3")</f>
        <v>3</v>
      </c>
    </row>
    <row r="2493" spans="1:37" x14ac:dyDescent="0.25">
      <c r="A2493" t="s">
        <v>448</v>
      </c>
      <c r="B2493" t="s">
        <v>449</v>
      </c>
      <c r="C2493" s="67" t="str">
        <f t="shared" si="276"/>
        <v>Vivian Cressman</v>
      </c>
      <c r="D2493" s="71" t="str" cm="1">
        <f t="array" ref="D2493">_xlfn.IFS(AK2493="1",CONCATENATE(C2493,"Regional"),AK2493="2",CONCATENATE(C2493,"Sectional"),AK2493="3",CONCATENATE(C2493,COUNTIF($C$1:C2493,C2493)))</f>
        <v>Vivian Cressman5</v>
      </c>
      <c r="E2493" s="66">
        <v>45163.375</v>
      </c>
      <c r="F2493" t="s">
        <v>2411</v>
      </c>
      <c r="G2493" s="46">
        <v>78</v>
      </c>
      <c r="H2493" s="46">
        <v>69</v>
      </c>
      <c r="I2493" s="46">
        <v>2</v>
      </c>
      <c r="J2493" t="s">
        <v>173</v>
      </c>
      <c r="K2493" t="s">
        <v>90</v>
      </c>
      <c r="L2493" s="46">
        <v>5203</v>
      </c>
      <c r="M2493" s="46">
        <v>72</v>
      </c>
      <c r="N2493" s="46">
        <v>70.2</v>
      </c>
      <c r="O2493" s="46">
        <v>121</v>
      </c>
      <c r="P2493" s="46">
        <f t="shared" si="277"/>
        <v>2</v>
      </c>
      <c r="R2493" s="67" t="s">
        <v>1157</v>
      </c>
      <c r="S2493" s="67">
        <f>COUNTIF(Y$2:$Y$100,R2493)</f>
        <v>0</v>
      </c>
      <c r="V2493" s="67">
        <f t="shared" si="278"/>
        <v>0</v>
      </c>
      <c r="X2493"/>
      <c r="Y2493" s="67" t="str">
        <f t="shared" si="282"/>
        <v xml:space="preserve"> </v>
      </c>
      <c r="AB2493" t="s">
        <v>90</v>
      </c>
      <c r="AC2493" s="46">
        <v>5203</v>
      </c>
      <c r="AD2493" s="46">
        <v>72</v>
      </c>
      <c r="AE2493" s="46">
        <v>70.2</v>
      </c>
      <c r="AF2493" s="46">
        <v>121</v>
      </c>
      <c r="AH2493" s="70" t="str">
        <f t="shared" si="279"/>
        <v/>
      </c>
      <c r="AI2493" s="70" t="str">
        <f t="shared" si="280"/>
        <v/>
      </c>
      <c r="AJ2493" s="70" t="str">
        <f t="shared" si="281"/>
        <v>X</v>
      </c>
      <c r="AK2493" s="70" t="str" cm="1">
        <f t="array" ref="AK2493">_xlfn.IFS(AH2493&lt;&gt;"","1",AI2493&lt;&gt;"","2",AJ2493&lt;&gt;"","3")</f>
        <v>3</v>
      </c>
    </row>
    <row r="2494" spans="1:37" x14ac:dyDescent="0.25">
      <c r="A2494" t="s">
        <v>716</v>
      </c>
      <c r="B2494" t="s">
        <v>199</v>
      </c>
      <c r="C2494" s="67" t="str">
        <f t="shared" si="276"/>
        <v>Payton Haugen</v>
      </c>
      <c r="D2494" s="71" t="str" cm="1">
        <f t="array" ref="D2494">_xlfn.IFS(AK2494="1",CONCATENATE(C2494,"Regional"),AK2494="2",CONCATENATE(C2494,"Sectional"),AK2494="3",CONCATENATE(C2494,COUNTIF($C$1:C2494,C2494)))</f>
        <v>Payton Haugen4</v>
      </c>
      <c r="E2494" s="66">
        <v>45163.375</v>
      </c>
      <c r="F2494" t="s">
        <v>2411</v>
      </c>
      <c r="G2494" s="46">
        <v>78</v>
      </c>
      <c r="H2494" s="46">
        <v>71</v>
      </c>
      <c r="I2494" s="46">
        <v>3</v>
      </c>
      <c r="J2494" t="s">
        <v>173</v>
      </c>
      <c r="K2494" t="s">
        <v>90</v>
      </c>
      <c r="L2494" s="46">
        <v>5203</v>
      </c>
      <c r="M2494" s="46">
        <v>72</v>
      </c>
      <c r="N2494" s="46">
        <v>70.2</v>
      </c>
      <c r="O2494" s="46">
        <v>121</v>
      </c>
      <c r="P2494" s="46">
        <f t="shared" si="277"/>
        <v>2</v>
      </c>
      <c r="R2494" s="67" t="s">
        <v>1405</v>
      </c>
      <c r="S2494" s="67">
        <f>COUNTIF(Y$2:$Y$100,R2494)</f>
        <v>0</v>
      </c>
      <c r="V2494" s="67">
        <f t="shared" si="278"/>
        <v>0</v>
      </c>
      <c r="X2494"/>
      <c r="Y2494" s="67" t="str">
        <f t="shared" si="282"/>
        <v xml:space="preserve"> </v>
      </c>
      <c r="AB2494" t="s">
        <v>90</v>
      </c>
      <c r="AC2494" s="46">
        <v>5203</v>
      </c>
      <c r="AD2494" s="46">
        <v>72</v>
      </c>
      <c r="AE2494" s="46">
        <v>70.2</v>
      </c>
      <c r="AF2494" s="46">
        <v>121</v>
      </c>
      <c r="AH2494" s="70" t="str">
        <f t="shared" si="279"/>
        <v/>
      </c>
      <c r="AI2494" s="70" t="str">
        <f t="shared" si="280"/>
        <v/>
      </c>
      <c r="AJ2494" s="70" t="str">
        <f t="shared" si="281"/>
        <v>X</v>
      </c>
      <c r="AK2494" s="70" t="str" cm="1">
        <f t="array" ref="AK2494">_xlfn.IFS(AH2494&lt;&gt;"","1",AI2494&lt;&gt;"","2",AJ2494&lt;&gt;"","3")</f>
        <v>3</v>
      </c>
    </row>
    <row r="2495" spans="1:37" x14ac:dyDescent="0.25">
      <c r="A2495" t="s">
        <v>409</v>
      </c>
      <c r="B2495" t="s">
        <v>410</v>
      </c>
      <c r="C2495" s="67" t="str">
        <f t="shared" si="276"/>
        <v>Aliisa Helminen</v>
      </c>
      <c r="D2495" s="71" t="str" cm="1">
        <f t="array" ref="D2495">_xlfn.IFS(AK2495="1",CONCATENATE(C2495,"Regional"),AK2495="2",CONCATENATE(C2495,"Sectional"),AK2495="3",CONCATENATE(C2495,COUNTIF($C$1:C2495,C2495)))</f>
        <v>Aliisa Helminen7</v>
      </c>
      <c r="E2495" s="66">
        <v>45163.375</v>
      </c>
      <c r="F2495" t="s">
        <v>2411</v>
      </c>
      <c r="G2495" s="46">
        <v>78</v>
      </c>
      <c r="H2495" s="46">
        <v>71</v>
      </c>
      <c r="I2495" s="46">
        <v>3</v>
      </c>
      <c r="J2495" t="s">
        <v>173</v>
      </c>
      <c r="K2495" t="s">
        <v>90</v>
      </c>
      <c r="L2495" s="46">
        <v>5203</v>
      </c>
      <c r="M2495" s="46">
        <v>72</v>
      </c>
      <c r="N2495" s="46">
        <v>70.2</v>
      </c>
      <c r="O2495" s="46">
        <v>121</v>
      </c>
      <c r="P2495" s="46">
        <f t="shared" si="277"/>
        <v>2</v>
      </c>
      <c r="R2495" s="67" t="s">
        <v>1140</v>
      </c>
      <c r="S2495" s="67">
        <f>COUNTIF(Y$2:$Y$100,R2495)</f>
        <v>0</v>
      </c>
      <c r="V2495" s="67">
        <f t="shared" si="278"/>
        <v>0</v>
      </c>
      <c r="X2495"/>
      <c r="Y2495" s="67" t="str">
        <f t="shared" si="282"/>
        <v xml:space="preserve"> </v>
      </c>
      <c r="AB2495" t="s">
        <v>90</v>
      </c>
      <c r="AC2495" s="46">
        <v>5203</v>
      </c>
      <c r="AD2495" s="46">
        <v>72</v>
      </c>
      <c r="AE2495" s="46">
        <v>70.2</v>
      </c>
      <c r="AF2495" s="46">
        <v>121</v>
      </c>
      <c r="AH2495" s="70" t="str">
        <f t="shared" si="279"/>
        <v/>
      </c>
      <c r="AI2495" s="70" t="str">
        <f t="shared" si="280"/>
        <v/>
      </c>
      <c r="AJ2495" s="70" t="str">
        <f t="shared" si="281"/>
        <v>X</v>
      </c>
      <c r="AK2495" s="70" t="str" cm="1">
        <f t="array" ref="AK2495">_xlfn.IFS(AH2495&lt;&gt;"","1",AI2495&lt;&gt;"","2",AJ2495&lt;&gt;"","3")</f>
        <v>3</v>
      </c>
    </row>
    <row r="2496" spans="1:37" x14ac:dyDescent="0.25">
      <c r="A2496" t="s">
        <v>321</v>
      </c>
      <c r="B2496" t="s">
        <v>709</v>
      </c>
      <c r="C2496" s="67" t="str">
        <f t="shared" si="276"/>
        <v>McKenna Nelson</v>
      </c>
      <c r="D2496" s="71" t="str" cm="1">
        <f t="array" ref="D2496">_xlfn.IFS(AK2496="1",CONCATENATE(C2496,"Regional"),AK2496="2",CONCATENATE(C2496,"Sectional"),AK2496="3",CONCATENATE(C2496,COUNTIF($C$1:C2496,C2496)))</f>
        <v>McKenna Nelson6</v>
      </c>
      <c r="E2496" s="66">
        <v>45163.375</v>
      </c>
      <c r="F2496" t="s">
        <v>2411</v>
      </c>
      <c r="G2496" s="46">
        <v>78</v>
      </c>
      <c r="H2496" s="46">
        <v>72</v>
      </c>
      <c r="I2496" s="46">
        <v>5</v>
      </c>
      <c r="J2496" t="s">
        <v>173</v>
      </c>
      <c r="K2496" t="s">
        <v>90</v>
      </c>
      <c r="L2496" s="46">
        <v>5203</v>
      </c>
      <c r="M2496" s="46">
        <v>72</v>
      </c>
      <c r="N2496" s="46">
        <v>70.2</v>
      </c>
      <c r="O2496" s="46">
        <v>121</v>
      </c>
      <c r="P2496" s="46">
        <f t="shared" si="277"/>
        <v>2</v>
      </c>
      <c r="R2496" s="67" t="s">
        <v>3496</v>
      </c>
      <c r="S2496" s="67">
        <f>COUNTIF(Y$2:$Y$100,R2496)</f>
        <v>0</v>
      </c>
      <c r="V2496" s="67">
        <f t="shared" si="278"/>
        <v>0</v>
      </c>
      <c r="X2496"/>
      <c r="Y2496" s="67" t="str">
        <f t="shared" si="282"/>
        <v xml:space="preserve"> </v>
      </c>
      <c r="AB2496" t="s">
        <v>90</v>
      </c>
      <c r="AC2496" s="46">
        <v>5203</v>
      </c>
      <c r="AD2496" s="46">
        <v>72</v>
      </c>
      <c r="AE2496" s="46">
        <v>70.2</v>
      </c>
      <c r="AF2496" s="46">
        <v>121</v>
      </c>
      <c r="AH2496" s="70" t="str">
        <f t="shared" si="279"/>
        <v/>
      </c>
      <c r="AI2496" s="70" t="str">
        <f t="shared" si="280"/>
        <v/>
      </c>
      <c r="AJ2496" s="70" t="str">
        <f t="shared" si="281"/>
        <v>X</v>
      </c>
      <c r="AK2496" s="70" t="str" cm="1">
        <f t="array" ref="AK2496">_xlfn.IFS(AH2496&lt;&gt;"","1",AI2496&lt;&gt;"","2",AJ2496&lt;&gt;"","3")</f>
        <v>3</v>
      </c>
    </row>
    <row r="2497" spans="1:37" x14ac:dyDescent="0.25">
      <c r="A2497" t="s">
        <v>586</v>
      </c>
      <c r="B2497" t="s">
        <v>587</v>
      </c>
      <c r="C2497" s="67" t="str">
        <f t="shared" si="276"/>
        <v>Adalyn Johnston</v>
      </c>
      <c r="D2497" s="71" t="str" cm="1">
        <f t="array" ref="D2497">_xlfn.IFS(AK2497="1",CONCATENATE(C2497,"Regional"),AK2497="2",CONCATENATE(C2497,"Sectional"),AK2497="3",CONCATENATE(C2497,COUNTIF($C$1:C2497,C2497)))</f>
        <v>Adalyn Johnston5</v>
      </c>
      <c r="E2497" s="66">
        <v>45163.375</v>
      </c>
      <c r="F2497" t="s">
        <v>2411</v>
      </c>
      <c r="G2497" s="46">
        <v>78</v>
      </c>
      <c r="H2497" s="46">
        <v>73</v>
      </c>
      <c r="I2497" s="46">
        <v>6</v>
      </c>
      <c r="J2497" t="s">
        <v>173</v>
      </c>
      <c r="K2497" t="s">
        <v>90</v>
      </c>
      <c r="L2497" s="46">
        <v>5203</v>
      </c>
      <c r="M2497" s="46">
        <v>72</v>
      </c>
      <c r="N2497" s="46">
        <v>70.2</v>
      </c>
      <c r="O2497" s="46">
        <v>121</v>
      </c>
      <c r="P2497" s="46">
        <f t="shared" si="277"/>
        <v>2</v>
      </c>
      <c r="R2497" s="67" t="s">
        <v>1235</v>
      </c>
      <c r="S2497" s="67">
        <f>COUNTIF(Y$2:$Y$100,R2497)</f>
        <v>0</v>
      </c>
      <c r="V2497" s="67">
        <f t="shared" si="278"/>
        <v>0</v>
      </c>
      <c r="X2497"/>
      <c r="Y2497" s="67" t="str">
        <f t="shared" si="282"/>
        <v xml:space="preserve"> </v>
      </c>
      <c r="AB2497" t="s">
        <v>90</v>
      </c>
      <c r="AC2497" s="46">
        <v>5203</v>
      </c>
      <c r="AD2497" s="46">
        <v>72</v>
      </c>
      <c r="AE2497" s="46">
        <v>70.2</v>
      </c>
      <c r="AF2497" s="46">
        <v>121</v>
      </c>
      <c r="AH2497" s="70" t="str">
        <f t="shared" si="279"/>
        <v/>
      </c>
      <c r="AI2497" s="70" t="str">
        <f t="shared" si="280"/>
        <v/>
      </c>
      <c r="AJ2497" s="70" t="str">
        <f t="shared" si="281"/>
        <v>X</v>
      </c>
      <c r="AK2497" s="70" t="str" cm="1">
        <f t="array" ref="AK2497">_xlfn.IFS(AH2497&lt;&gt;"","1",AI2497&lt;&gt;"","2",AJ2497&lt;&gt;"","3")</f>
        <v>3</v>
      </c>
    </row>
    <row r="2498" spans="1:37" x14ac:dyDescent="0.25">
      <c r="A2498" t="s">
        <v>716</v>
      </c>
      <c r="B2498" t="s">
        <v>441</v>
      </c>
      <c r="C2498" s="67" t="str">
        <f t="shared" ref="C2498:C2561" si="283">CONCATENATE(B2498," ",A2498)</f>
        <v>Madison Haugen</v>
      </c>
      <c r="D2498" s="71" t="str" cm="1">
        <f t="array" ref="D2498">_xlfn.IFS(AK2498="1",CONCATENATE(C2498,"Regional"),AK2498="2",CONCATENATE(C2498,"Sectional"),AK2498="3",CONCATENATE(C2498,COUNTIF($C$1:C2498,C2498)))</f>
        <v>Madison Haugen4</v>
      </c>
      <c r="E2498" s="66">
        <v>45163.375</v>
      </c>
      <c r="F2498" t="s">
        <v>2411</v>
      </c>
      <c r="G2498" s="46">
        <v>78</v>
      </c>
      <c r="H2498" s="46">
        <v>75</v>
      </c>
      <c r="I2498" s="46">
        <v>7</v>
      </c>
      <c r="J2498" t="s">
        <v>173</v>
      </c>
      <c r="K2498" t="s">
        <v>90</v>
      </c>
      <c r="L2498" s="46">
        <v>5203</v>
      </c>
      <c r="M2498" s="46">
        <v>72</v>
      </c>
      <c r="N2498" s="46">
        <v>70.2</v>
      </c>
      <c r="O2498" s="46">
        <v>121</v>
      </c>
      <c r="P2498" s="46">
        <f t="shared" ref="P2498:P2561" si="284">IF(L2498&gt;4000,2,1)</f>
        <v>2</v>
      </c>
      <c r="R2498" s="67" t="s">
        <v>1314</v>
      </c>
      <c r="S2498" s="67">
        <f>COUNTIF(Y$2:$Y$100,R2498)</f>
        <v>0</v>
      </c>
      <c r="V2498" s="67">
        <f t="shared" ref="V2498:V2561" si="285">COUNTIF(R2498:R5121,Y2498)</f>
        <v>0</v>
      </c>
      <c r="X2498"/>
      <c r="Y2498" s="67" t="str">
        <f t="shared" si="282"/>
        <v xml:space="preserve"> </v>
      </c>
      <c r="AB2498" t="s">
        <v>90</v>
      </c>
      <c r="AC2498" s="46">
        <v>5203</v>
      </c>
      <c r="AD2498" s="46">
        <v>72</v>
      </c>
      <c r="AE2498" s="46">
        <v>70.2</v>
      </c>
      <c r="AF2498" s="46">
        <v>121</v>
      </c>
      <c r="AH2498" s="70" t="str">
        <f t="shared" ref="AH2498:AH2561" si="286">IF(ISNUMBER(SEARCH("regional",$F2498)),$F2498,"")</f>
        <v/>
      </c>
      <c r="AI2498" s="70" t="str">
        <f t="shared" ref="AI2498:AI2561" si="287">IF(ISNUMBER(SEARCH("sectional",$F2498)),$F2498,"")</f>
        <v/>
      </c>
      <c r="AJ2498" s="70" t="str">
        <f t="shared" ref="AJ2498:AJ2561" si="288">IF(AND(AH2498="",AI2498=""),"X","")</f>
        <v>X</v>
      </c>
      <c r="AK2498" s="70" t="str" cm="1">
        <f t="array" ref="AK2498">_xlfn.IFS(AH2498&lt;&gt;"","1",AI2498&lt;&gt;"","2",AJ2498&lt;&gt;"","3")</f>
        <v>3</v>
      </c>
    </row>
    <row r="2499" spans="1:37" x14ac:dyDescent="0.25">
      <c r="A2499" t="s">
        <v>1741</v>
      </c>
      <c r="B2499" t="s">
        <v>471</v>
      </c>
      <c r="C2499" s="67" t="str">
        <f t="shared" si="283"/>
        <v>Madelyn Gicius</v>
      </c>
      <c r="D2499" s="71" t="str" cm="1">
        <f t="array" ref="D2499">_xlfn.IFS(AK2499="1",CONCATENATE(C2499,"Regional"),AK2499="2",CONCATENATE(C2499,"Sectional"),AK2499="3",CONCATENATE(C2499,COUNTIF($C$1:C2499,C2499)))</f>
        <v>Madelyn Gicius6</v>
      </c>
      <c r="E2499" s="66">
        <v>45163.375</v>
      </c>
      <c r="F2499" t="s">
        <v>2411</v>
      </c>
      <c r="G2499" s="46">
        <v>78</v>
      </c>
      <c r="H2499" s="46">
        <v>75</v>
      </c>
      <c r="I2499" s="46">
        <v>7</v>
      </c>
      <c r="J2499" t="s">
        <v>173</v>
      </c>
      <c r="K2499" t="s">
        <v>90</v>
      </c>
      <c r="L2499" s="46">
        <v>5203</v>
      </c>
      <c r="M2499" s="46">
        <v>72</v>
      </c>
      <c r="N2499" s="46">
        <v>70.2</v>
      </c>
      <c r="O2499" s="46">
        <v>121</v>
      </c>
      <c r="P2499" s="46">
        <f t="shared" si="284"/>
        <v>2</v>
      </c>
      <c r="R2499" s="67" t="s">
        <v>2738</v>
      </c>
      <c r="S2499" s="67">
        <f>COUNTIF(Y$2:$Y$100,R2499)</f>
        <v>0</v>
      </c>
      <c r="V2499" s="67">
        <f t="shared" si="285"/>
        <v>0</v>
      </c>
      <c r="X2499"/>
      <c r="Y2499" s="67" t="str">
        <f t="shared" si="282"/>
        <v xml:space="preserve"> </v>
      </c>
      <c r="AB2499" t="s">
        <v>90</v>
      </c>
      <c r="AC2499" s="46">
        <v>5203</v>
      </c>
      <c r="AD2499" s="46">
        <v>72</v>
      </c>
      <c r="AE2499" s="46">
        <v>70.2</v>
      </c>
      <c r="AF2499" s="46">
        <v>121</v>
      </c>
      <c r="AH2499" s="70" t="str">
        <f t="shared" si="286"/>
        <v/>
      </c>
      <c r="AI2499" s="70" t="str">
        <f t="shared" si="287"/>
        <v/>
      </c>
      <c r="AJ2499" s="70" t="str">
        <f t="shared" si="288"/>
        <v>X</v>
      </c>
      <c r="AK2499" s="70" t="str" cm="1">
        <f t="array" ref="AK2499">_xlfn.IFS(AH2499&lt;&gt;"","1",AI2499&lt;&gt;"","2",AJ2499&lt;&gt;"","3")</f>
        <v>3</v>
      </c>
    </row>
    <row r="2500" spans="1:37" x14ac:dyDescent="0.25">
      <c r="A2500" t="s">
        <v>718</v>
      </c>
      <c r="B2500" t="s">
        <v>368</v>
      </c>
      <c r="C2500" s="67" t="str">
        <f t="shared" si="283"/>
        <v>Lexi Manteufel</v>
      </c>
      <c r="D2500" s="71" t="str" cm="1">
        <f t="array" ref="D2500">_xlfn.IFS(AK2500="1",CONCATENATE(C2500,"Regional"),AK2500="2",CONCATENATE(C2500,"Sectional"),AK2500="3",CONCATENATE(C2500,COUNTIF($C$1:C2500,C2500)))</f>
        <v>Lexi Manteufel4</v>
      </c>
      <c r="E2500" s="66">
        <v>45163.375</v>
      </c>
      <c r="F2500" t="s">
        <v>2411</v>
      </c>
      <c r="G2500" s="46">
        <v>78</v>
      </c>
      <c r="H2500" s="46">
        <v>75</v>
      </c>
      <c r="I2500" s="46">
        <v>7</v>
      </c>
      <c r="J2500" t="s">
        <v>173</v>
      </c>
      <c r="K2500" t="s">
        <v>90</v>
      </c>
      <c r="L2500" s="46">
        <v>5203</v>
      </c>
      <c r="M2500" s="46">
        <v>72</v>
      </c>
      <c r="N2500" s="46">
        <v>70.2</v>
      </c>
      <c r="O2500" s="46">
        <v>121</v>
      </c>
      <c r="P2500" s="46">
        <f t="shared" si="284"/>
        <v>2</v>
      </c>
      <c r="R2500" s="67" t="s">
        <v>1315</v>
      </c>
      <c r="S2500" s="67">
        <f>COUNTIF(Y$2:$Y$100,R2500)</f>
        <v>0</v>
      </c>
      <c r="V2500" s="67">
        <f t="shared" si="285"/>
        <v>0</v>
      </c>
      <c r="X2500"/>
      <c r="Y2500" s="67" t="str">
        <f t="shared" si="282"/>
        <v xml:space="preserve"> </v>
      </c>
      <c r="AB2500" t="s">
        <v>90</v>
      </c>
      <c r="AC2500" s="46">
        <v>5203</v>
      </c>
      <c r="AD2500" s="46">
        <v>72</v>
      </c>
      <c r="AE2500" s="46">
        <v>70.2</v>
      </c>
      <c r="AF2500" s="46">
        <v>121</v>
      </c>
      <c r="AH2500" s="70" t="str">
        <f t="shared" si="286"/>
        <v/>
      </c>
      <c r="AI2500" s="70" t="str">
        <f t="shared" si="287"/>
        <v/>
      </c>
      <c r="AJ2500" s="70" t="str">
        <f t="shared" si="288"/>
        <v>X</v>
      </c>
      <c r="AK2500" s="70" t="str" cm="1">
        <f t="array" ref="AK2500">_xlfn.IFS(AH2500&lt;&gt;"","1",AI2500&lt;&gt;"","2",AJ2500&lt;&gt;"","3")</f>
        <v>3</v>
      </c>
    </row>
    <row r="2501" spans="1:37" x14ac:dyDescent="0.25">
      <c r="A2501" t="s">
        <v>286</v>
      </c>
      <c r="B2501" t="s">
        <v>582</v>
      </c>
      <c r="C2501" s="67" t="str">
        <f t="shared" si="283"/>
        <v>Katelyn Walker</v>
      </c>
      <c r="D2501" s="71" t="str" cm="1">
        <f t="array" ref="D2501">_xlfn.IFS(AK2501="1",CONCATENATE(C2501,"Regional"),AK2501="2",CONCATENATE(C2501,"Sectional"),AK2501="3",CONCATENATE(C2501,COUNTIF($C$1:C2501,C2501)))</f>
        <v>Katelyn Walker5</v>
      </c>
      <c r="E2501" s="66">
        <v>45163.375</v>
      </c>
      <c r="F2501" t="s">
        <v>2411</v>
      </c>
      <c r="G2501" s="46">
        <v>78</v>
      </c>
      <c r="H2501" s="46">
        <v>75</v>
      </c>
      <c r="I2501" s="46">
        <v>7</v>
      </c>
      <c r="J2501" t="s">
        <v>173</v>
      </c>
      <c r="K2501" t="s">
        <v>90</v>
      </c>
      <c r="L2501" s="46">
        <v>5203</v>
      </c>
      <c r="M2501" s="46">
        <v>72</v>
      </c>
      <c r="N2501" s="46">
        <v>70.2</v>
      </c>
      <c r="O2501" s="46">
        <v>121</v>
      </c>
      <c r="P2501" s="46">
        <f t="shared" si="284"/>
        <v>2</v>
      </c>
      <c r="R2501" s="67" t="s">
        <v>2734</v>
      </c>
      <c r="S2501" s="67">
        <f>COUNTIF(Y$2:$Y$100,R2501)</f>
        <v>0</v>
      </c>
      <c r="V2501" s="67">
        <f t="shared" si="285"/>
        <v>0</v>
      </c>
      <c r="X2501"/>
      <c r="Y2501" s="67" t="str">
        <f t="shared" si="282"/>
        <v xml:space="preserve"> </v>
      </c>
      <c r="AB2501" t="s">
        <v>90</v>
      </c>
      <c r="AC2501" s="46">
        <v>5203</v>
      </c>
      <c r="AD2501" s="46">
        <v>72</v>
      </c>
      <c r="AE2501" s="46">
        <v>70.2</v>
      </c>
      <c r="AF2501" s="46">
        <v>121</v>
      </c>
      <c r="AH2501" s="70" t="str">
        <f t="shared" si="286"/>
        <v/>
      </c>
      <c r="AI2501" s="70" t="str">
        <f t="shared" si="287"/>
        <v/>
      </c>
      <c r="AJ2501" s="70" t="str">
        <f t="shared" si="288"/>
        <v>X</v>
      </c>
      <c r="AK2501" s="70" t="str" cm="1">
        <f t="array" ref="AK2501">_xlfn.IFS(AH2501&lt;&gt;"","1",AI2501&lt;&gt;"","2",AJ2501&lt;&gt;"","3")</f>
        <v>3</v>
      </c>
    </row>
    <row r="2502" spans="1:37" x14ac:dyDescent="0.25">
      <c r="A2502" t="s">
        <v>202</v>
      </c>
      <c r="B2502" t="s">
        <v>715</v>
      </c>
      <c r="C2502" s="67" t="str">
        <f t="shared" si="283"/>
        <v>Norah Berken</v>
      </c>
      <c r="D2502" s="71" t="str" cm="1">
        <f t="array" ref="D2502">_xlfn.IFS(AK2502="1",CONCATENATE(C2502,"Regional"),AK2502="2",CONCATENATE(C2502,"Sectional"),AK2502="3",CONCATENATE(C2502,COUNTIF($C$1:C2502,C2502)))</f>
        <v>Norah Berken1</v>
      </c>
      <c r="E2502" s="66">
        <v>45163.375</v>
      </c>
      <c r="F2502" t="s">
        <v>2411</v>
      </c>
      <c r="G2502" s="46">
        <v>78</v>
      </c>
      <c r="H2502" s="46">
        <v>76</v>
      </c>
      <c r="I2502" s="46">
        <v>11</v>
      </c>
      <c r="J2502" t="s">
        <v>173</v>
      </c>
      <c r="K2502" t="s">
        <v>90</v>
      </c>
      <c r="L2502" s="46">
        <v>5203</v>
      </c>
      <c r="M2502" s="46">
        <v>72</v>
      </c>
      <c r="N2502" s="46">
        <v>70.2</v>
      </c>
      <c r="O2502" s="46">
        <v>121</v>
      </c>
      <c r="P2502" s="46">
        <f t="shared" si="284"/>
        <v>2</v>
      </c>
      <c r="R2502" s="67" t="s">
        <v>1419</v>
      </c>
      <c r="S2502" s="67">
        <f>COUNTIF(Y$2:$Y$100,R2502)</f>
        <v>0</v>
      </c>
      <c r="V2502" s="67">
        <f t="shared" si="285"/>
        <v>0</v>
      </c>
      <c r="X2502"/>
      <c r="Y2502" s="67" t="str">
        <f t="shared" si="282"/>
        <v xml:space="preserve"> </v>
      </c>
      <c r="AB2502" t="s">
        <v>90</v>
      </c>
      <c r="AC2502" s="46">
        <v>5203</v>
      </c>
      <c r="AD2502" s="46">
        <v>72</v>
      </c>
      <c r="AE2502" s="46">
        <v>70.2</v>
      </c>
      <c r="AF2502" s="46">
        <v>121</v>
      </c>
      <c r="AH2502" s="70" t="str">
        <f t="shared" si="286"/>
        <v/>
      </c>
      <c r="AI2502" s="70" t="str">
        <f t="shared" si="287"/>
        <v/>
      </c>
      <c r="AJ2502" s="70" t="str">
        <f t="shared" si="288"/>
        <v>X</v>
      </c>
      <c r="AK2502" s="70" t="str" cm="1">
        <f t="array" ref="AK2502">_xlfn.IFS(AH2502&lt;&gt;"","1",AI2502&lt;&gt;"","2",AJ2502&lt;&gt;"","3")</f>
        <v>3</v>
      </c>
    </row>
    <row r="2503" spans="1:37" x14ac:dyDescent="0.25">
      <c r="A2503" t="s">
        <v>633</v>
      </c>
      <c r="B2503" t="s">
        <v>875</v>
      </c>
      <c r="C2503" s="67" t="str">
        <f t="shared" si="283"/>
        <v>Layla Salay</v>
      </c>
      <c r="D2503" s="71" t="str" cm="1">
        <f t="array" ref="D2503">_xlfn.IFS(AK2503="1",CONCATENATE(C2503,"Regional"),AK2503="2",CONCATENATE(C2503,"Sectional"),AK2503="3",CONCATENATE(C2503,COUNTIF($C$1:C2503,C2503)))</f>
        <v>Layla Salay6</v>
      </c>
      <c r="E2503" s="66">
        <v>45163.375</v>
      </c>
      <c r="F2503" t="s">
        <v>2411</v>
      </c>
      <c r="G2503" s="46">
        <v>78</v>
      </c>
      <c r="H2503" s="46">
        <v>76</v>
      </c>
      <c r="I2503" s="46">
        <v>11</v>
      </c>
      <c r="J2503" t="s">
        <v>173</v>
      </c>
      <c r="K2503" t="s">
        <v>90</v>
      </c>
      <c r="L2503" s="46">
        <v>5203</v>
      </c>
      <c r="M2503" s="46">
        <v>72</v>
      </c>
      <c r="N2503" s="46">
        <v>70.2</v>
      </c>
      <c r="O2503" s="46">
        <v>121</v>
      </c>
      <c r="P2503" s="46">
        <f t="shared" si="284"/>
        <v>2</v>
      </c>
      <c r="R2503" s="67" t="s">
        <v>2907</v>
      </c>
      <c r="S2503" s="67">
        <f>COUNTIF(Y$2:$Y$100,R2503)</f>
        <v>0</v>
      </c>
      <c r="V2503" s="67">
        <f t="shared" si="285"/>
        <v>0</v>
      </c>
      <c r="X2503"/>
      <c r="Y2503" s="67" t="str">
        <f t="shared" si="282"/>
        <v xml:space="preserve"> </v>
      </c>
      <c r="AB2503" t="s">
        <v>90</v>
      </c>
      <c r="AC2503" s="46">
        <v>5203</v>
      </c>
      <c r="AD2503" s="46">
        <v>72</v>
      </c>
      <c r="AE2503" s="46">
        <v>70.2</v>
      </c>
      <c r="AF2503" s="46">
        <v>121</v>
      </c>
      <c r="AH2503" s="70" t="str">
        <f t="shared" si="286"/>
        <v/>
      </c>
      <c r="AI2503" s="70" t="str">
        <f t="shared" si="287"/>
        <v/>
      </c>
      <c r="AJ2503" s="70" t="str">
        <f t="shared" si="288"/>
        <v>X</v>
      </c>
      <c r="AK2503" s="70" t="str" cm="1">
        <f t="array" ref="AK2503">_xlfn.IFS(AH2503&lt;&gt;"","1",AI2503&lt;&gt;"","2",AJ2503&lt;&gt;"","3")</f>
        <v>3</v>
      </c>
    </row>
    <row r="2504" spans="1:37" x14ac:dyDescent="0.25">
      <c r="A2504" t="s">
        <v>549</v>
      </c>
      <c r="B2504" t="s">
        <v>550</v>
      </c>
      <c r="C2504" s="67" t="str">
        <f t="shared" si="283"/>
        <v>Karma Hasselberger</v>
      </c>
      <c r="D2504" s="71" t="str" cm="1">
        <f t="array" ref="D2504">_xlfn.IFS(AK2504="1",CONCATENATE(C2504,"Regional"),AK2504="2",CONCATENATE(C2504,"Sectional"),AK2504="3",CONCATENATE(C2504,COUNTIF($C$1:C2504,C2504)))</f>
        <v>Karma Hasselberger6</v>
      </c>
      <c r="E2504" s="66">
        <v>45163.375</v>
      </c>
      <c r="F2504" t="s">
        <v>2411</v>
      </c>
      <c r="G2504" s="46">
        <v>78</v>
      </c>
      <c r="H2504" s="46">
        <v>76</v>
      </c>
      <c r="I2504" s="46">
        <v>11</v>
      </c>
      <c r="J2504" t="s">
        <v>173</v>
      </c>
      <c r="K2504" t="s">
        <v>90</v>
      </c>
      <c r="L2504" s="46">
        <v>5203</v>
      </c>
      <c r="M2504" s="46">
        <v>72</v>
      </c>
      <c r="N2504" s="46">
        <v>70.2</v>
      </c>
      <c r="O2504" s="46">
        <v>121</v>
      </c>
      <c r="P2504" s="46">
        <f t="shared" si="284"/>
        <v>2</v>
      </c>
      <c r="R2504" s="67" t="s">
        <v>1214</v>
      </c>
      <c r="S2504" s="67">
        <f>COUNTIF(Y$2:$Y$100,R2504)</f>
        <v>0</v>
      </c>
      <c r="V2504" s="67">
        <f t="shared" si="285"/>
        <v>0</v>
      </c>
      <c r="X2504"/>
      <c r="Y2504" s="67" t="str">
        <f t="shared" si="282"/>
        <v xml:space="preserve"> </v>
      </c>
      <c r="AB2504" t="s">
        <v>90</v>
      </c>
      <c r="AC2504" s="46">
        <v>5203</v>
      </c>
      <c r="AD2504" s="46">
        <v>72</v>
      </c>
      <c r="AE2504" s="46">
        <v>70.2</v>
      </c>
      <c r="AF2504" s="46">
        <v>121</v>
      </c>
      <c r="AH2504" s="70" t="str">
        <f t="shared" si="286"/>
        <v/>
      </c>
      <c r="AI2504" s="70" t="str">
        <f t="shared" si="287"/>
        <v/>
      </c>
      <c r="AJ2504" s="70" t="str">
        <f t="shared" si="288"/>
        <v>X</v>
      </c>
      <c r="AK2504" s="70" t="str" cm="1">
        <f t="array" ref="AK2504">_xlfn.IFS(AH2504&lt;&gt;"","1",AI2504&lt;&gt;"","2",AJ2504&lt;&gt;"","3")</f>
        <v>3</v>
      </c>
    </row>
    <row r="2505" spans="1:37" x14ac:dyDescent="0.25">
      <c r="A2505" t="s">
        <v>88</v>
      </c>
      <c r="B2505" t="s">
        <v>507</v>
      </c>
      <c r="C2505" s="67" t="str">
        <f t="shared" si="283"/>
        <v>Chloe Brown</v>
      </c>
      <c r="D2505" s="71" t="str" cm="1">
        <f t="array" ref="D2505">_xlfn.IFS(AK2505="1",CONCATENATE(C2505,"Regional"),AK2505="2",CONCATENATE(C2505,"Sectional"),AK2505="3",CONCATENATE(C2505,COUNTIF($C$1:C2505,C2505)))</f>
        <v>Chloe Brown5</v>
      </c>
      <c r="E2505" s="66">
        <v>45163.375</v>
      </c>
      <c r="F2505" t="s">
        <v>2411</v>
      </c>
      <c r="G2505" s="46">
        <v>78</v>
      </c>
      <c r="H2505" s="46">
        <v>77</v>
      </c>
      <c r="I2505" s="46">
        <v>14</v>
      </c>
      <c r="J2505" t="s">
        <v>173</v>
      </c>
      <c r="K2505" t="s">
        <v>90</v>
      </c>
      <c r="L2505" s="46">
        <v>5203</v>
      </c>
      <c r="M2505" s="46">
        <v>72</v>
      </c>
      <c r="N2505" s="46">
        <v>70.2</v>
      </c>
      <c r="O2505" s="46">
        <v>121</v>
      </c>
      <c r="P2505" s="46">
        <f t="shared" si="284"/>
        <v>2</v>
      </c>
      <c r="R2505" s="67" t="s">
        <v>1250</v>
      </c>
      <c r="S2505" s="67">
        <f>COUNTIF(Y$2:$Y$100,R2505)</f>
        <v>0</v>
      </c>
      <c r="V2505" s="67">
        <f t="shared" si="285"/>
        <v>0</v>
      </c>
      <c r="X2505"/>
      <c r="Y2505" s="67" t="str">
        <f t="shared" si="282"/>
        <v xml:space="preserve"> </v>
      </c>
      <c r="AB2505" t="s">
        <v>90</v>
      </c>
      <c r="AC2505" s="46">
        <v>5203</v>
      </c>
      <c r="AD2505" s="46">
        <v>72</v>
      </c>
      <c r="AE2505" s="46">
        <v>70.2</v>
      </c>
      <c r="AF2505" s="46">
        <v>121</v>
      </c>
      <c r="AH2505" s="70" t="str">
        <f t="shared" si="286"/>
        <v/>
      </c>
      <c r="AI2505" s="70" t="str">
        <f t="shared" si="287"/>
        <v/>
      </c>
      <c r="AJ2505" s="70" t="str">
        <f t="shared" si="288"/>
        <v>X</v>
      </c>
      <c r="AK2505" s="70" t="str" cm="1">
        <f t="array" ref="AK2505">_xlfn.IFS(AH2505&lt;&gt;"","1",AI2505&lt;&gt;"","2",AJ2505&lt;&gt;"","3")</f>
        <v>3</v>
      </c>
    </row>
    <row r="2506" spans="1:37" x14ac:dyDescent="0.25">
      <c r="A2506" t="s">
        <v>475</v>
      </c>
      <c r="B2506" t="s">
        <v>187</v>
      </c>
      <c r="C2506" s="67" t="str">
        <f t="shared" si="283"/>
        <v>Ava Roesch</v>
      </c>
      <c r="D2506" s="71" t="str" cm="1">
        <f t="array" ref="D2506">_xlfn.IFS(AK2506="1",CONCATENATE(C2506,"Regional"),AK2506="2",CONCATENATE(C2506,"Sectional"),AK2506="3",CONCATENATE(C2506,COUNTIF($C$1:C2506,C2506)))</f>
        <v>Ava Roesch5</v>
      </c>
      <c r="E2506" s="66">
        <v>45163.375</v>
      </c>
      <c r="F2506" t="s">
        <v>2411</v>
      </c>
      <c r="G2506" s="46">
        <v>78</v>
      </c>
      <c r="H2506" s="46">
        <v>78</v>
      </c>
      <c r="I2506" s="46">
        <v>15</v>
      </c>
      <c r="J2506" t="s">
        <v>173</v>
      </c>
      <c r="K2506" t="s">
        <v>90</v>
      </c>
      <c r="L2506" s="46">
        <v>5203</v>
      </c>
      <c r="M2506" s="46">
        <v>72</v>
      </c>
      <c r="N2506" s="46">
        <v>70.2</v>
      </c>
      <c r="O2506" s="46">
        <v>121</v>
      </c>
      <c r="P2506" s="46">
        <f t="shared" si="284"/>
        <v>2</v>
      </c>
      <c r="R2506" s="67" t="s">
        <v>1168</v>
      </c>
      <c r="S2506" s="67">
        <f>COUNTIF(Y$2:$Y$100,R2506)</f>
        <v>0</v>
      </c>
      <c r="V2506" s="67">
        <f t="shared" si="285"/>
        <v>0</v>
      </c>
      <c r="X2506"/>
      <c r="Y2506" s="67" t="str">
        <f t="shared" si="282"/>
        <v xml:space="preserve"> </v>
      </c>
      <c r="AB2506" t="s">
        <v>90</v>
      </c>
      <c r="AC2506" s="46">
        <v>5203</v>
      </c>
      <c r="AD2506" s="46">
        <v>72</v>
      </c>
      <c r="AE2506" s="46">
        <v>70.2</v>
      </c>
      <c r="AF2506" s="46">
        <v>121</v>
      </c>
      <c r="AH2506" s="70" t="str">
        <f t="shared" si="286"/>
        <v/>
      </c>
      <c r="AI2506" s="70" t="str">
        <f t="shared" si="287"/>
        <v/>
      </c>
      <c r="AJ2506" s="70" t="str">
        <f t="shared" si="288"/>
        <v>X</v>
      </c>
      <c r="AK2506" s="70" t="str" cm="1">
        <f t="array" ref="AK2506">_xlfn.IFS(AH2506&lt;&gt;"","1",AI2506&lt;&gt;"","2",AJ2506&lt;&gt;"","3")</f>
        <v>3</v>
      </c>
    </row>
    <row r="2507" spans="1:37" x14ac:dyDescent="0.25">
      <c r="A2507" t="s">
        <v>1738</v>
      </c>
      <c r="B2507" t="s">
        <v>852</v>
      </c>
      <c r="C2507" s="67" t="str">
        <f t="shared" si="283"/>
        <v>Zoe Gryniewicz</v>
      </c>
      <c r="D2507" s="71" t="str" cm="1">
        <f t="array" ref="D2507">_xlfn.IFS(AK2507="1",CONCATENATE(C2507,"Regional"),AK2507="2",CONCATENATE(C2507,"Sectional"),AK2507="3",CONCATENATE(C2507,COUNTIF($C$1:C2507,C2507)))</f>
        <v>Zoe Gryniewicz5</v>
      </c>
      <c r="E2507" s="66">
        <v>45163.375</v>
      </c>
      <c r="F2507" t="s">
        <v>2411</v>
      </c>
      <c r="G2507" s="46">
        <v>78</v>
      </c>
      <c r="H2507" s="46">
        <v>78</v>
      </c>
      <c r="I2507" s="46">
        <v>15</v>
      </c>
      <c r="J2507" t="s">
        <v>173</v>
      </c>
      <c r="K2507" t="s">
        <v>90</v>
      </c>
      <c r="L2507" s="46">
        <v>5203</v>
      </c>
      <c r="M2507" s="46">
        <v>72</v>
      </c>
      <c r="N2507" s="46">
        <v>70.2</v>
      </c>
      <c r="O2507" s="46">
        <v>121</v>
      </c>
      <c r="P2507" s="46">
        <f t="shared" si="284"/>
        <v>2</v>
      </c>
      <c r="R2507" s="67" t="s">
        <v>2735</v>
      </c>
      <c r="S2507" s="67">
        <f>COUNTIF(Y$2:$Y$100,R2507)</f>
        <v>0</v>
      </c>
      <c r="V2507" s="67">
        <f t="shared" si="285"/>
        <v>0</v>
      </c>
      <c r="X2507"/>
      <c r="Y2507" s="67" t="str">
        <f t="shared" si="282"/>
        <v xml:space="preserve"> </v>
      </c>
      <c r="AB2507" t="s">
        <v>90</v>
      </c>
      <c r="AC2507" s="46">
        <v>5203</v>
      </c>
      <c r="AD2507" s="46">
        <v>72</v>
      </c>
      <c r="AE2507" s="46">
        <v>70.2</v>
      </c>
      <c r="AF2507" s="46">
        <v>121</v>
      </c>
      <c r="AH2507" s="70" t="str">
        <f t="shared" si="286"/>
        <v/>
      </c>
      <c r="AI2507" s="70" t="str">
        <f t="shared" si="287"/>
        <v/>
      </c>
      <c r="AJ2507" s="70" t="str">
        <f t="shared" si="288"/>
        <v>X</v>
      </c>
      <c r="AK2507" s="70" t="str" cm="1">
        <f t="array" ref="AK2507">_xlfn.IFS(AH2507&lt;&gt;"","1",AI2507&lt;&gt;"","2",AJ2507&lt;&gt;"","3")</f>
        <v>3</v>
      </c>
    </row>
    <row r="2508" spans="1:37" x14ac:dyDescent="0.25">
      <c r="A2508" t="s">
        <v>352</v>
      </c>
      <c r="B2508" t="s">
        <v>772</v>
      </c>
      <c r="C2508" s="67" t="str">
        <f t="shared" si="283"/>
        <v>Alexa Reed</v>
      </c>
      <c r="D2508" s="71" t="str" cm="1">
        <f t="array" ref="D2508">_xlfn.IFS(AK2508="1",CONCATENATE(C2508,"Regional"),AK2508="2",CONCATENATE(C2508,"Sectional"),AK2508="3",CONCATENATE(C2508,COUNTIF($C$1:C2508,C2508)))</f>
        <v>Alexa Reed4</v>
      </c>
      <c r="E2508" s="66">
        <v>45163.375</v>
      </c>
      <c r="F2508" t="s">
        <v>2411</v>
      </c>
      <c r="G2508" s="46">
        <v>78</v>
      </c>
      <c r="H2508" s="46">
        <v>78</v>
      </c>
      <c r="I2508" s="46">
        <v>15</v>
      </c>
      <c r="J2508" t="s">
        <v>173</v>
      </c>
      <c r="K2508" t="s">
        <v>90</v>
      </c>
      <c r="L2508" s="46">
        <v>5203</v>
      </c>
      <c r="M2508" s="46">
        <v>72</v>
      </c>
      <c r="N2508" s="46">
        <v>70.2</v>
      </c>
      <c r="O2508" s="46">
        <v>121</v>
      </c>
      <c r="P2508" s="46">
        <f t="shared" si="284"/>
        <v>2</v>
      </c>
      <c r="R2508" s="67" t="s">
        <v>1355</v>
      </c>
      <c r="S2508" s="67">
        <f>COUNTIF(Y$2:$Y$100,R2508)</f>
        <v>0</v>
      </c>
      <c r="V2508" s="67">
        <f t="shared" si="285"/>
        <v>0</v>
      </c>
      <c r="X2508"/>
      <c r="Y2508" s="67" t="str">
        <f t="shared" si="282"/>
        <v xml:space="preserve"> </v>
      </c>
      <c r="AB2508" t="s">
        <v>90</v>
      </c>
      <c r="AC2508" s="46">
        <v>5203</v>
      </c>
      <c r="AD2508" s="46">
        <v>72</v>
      </c>
      <c r="AE2508" s="46">
        <v>70.2</v>
      </c>
      <c r="AF2508" s="46">
        <v>121</v>
      </c>
      <c r="AH2508" s="70" t="str">
        <f t="shared" si="286"/>
        <v/>
      </c>
      <c r="AI2508" s="70" t="str">
        <f t="shared" si="287"/>
        <v/>
      </c>
      <c r="AJ2508" s="70" t="str">
        <f t="shared" si="288"/>
        <v>X</v>
      </c>
      <c r="AK2508" s="70" t="str" cm="1">
        <f t="array" ref="AK2508">_xlfn.IFS(AH2508&lt;&gt;"","1",AI2508&lt;&gt;"","2",AJ2508&lt;&gt;"","3")</f>
        <v>3</v>
      </c>
    </row>
    <row r="2509" spans="1:37" x14ac:dyDescent="0.25">
      <c r="A2509" t="s">
        <v>456</v>
      </c>
      <c r="B2509" t="s">
        <v>457</v>
      </c>
      <c r="C2509" s="67" t="str">
        <f t="shared" si="283"/>
        <v>Ellen Close</v>
      </c>
      <c r="D2509" s="71" t="str" cm="1">
        <f t="array" ref="D2509">_xlfn.IFS(AK2509="1",CONCATENATE(C2509,"Regional"),AK2509="2",CONCATENATE(C2509,"Sectional"),AK2509="3",CONCATENATE(C2509,COUNTIF($C$1:C2509,C2509)))</f>
        <v>Ellen Close5</v>
      </c>
      <c r="E2509" s="66">
        <v>45163.375</v>
      </c>
      <c r="F2509" t="s">
        <v>2411</v>
      </c>
      <c r="G2509" s="46">
        <v>78</v>
      </c>
      <c r="H2509" s="46">
        <v>79</v>
      </c>
      <c r="I2509" s="46">
        <v>18</v>
      </c>
      <c r="J2509" t="s">
        <v>173</v>
      </c>
      <c r="K2509" t="s">
        <v>90</v>
      </c>
      <c r="L2509" s="46">
        <v>5203</v>
      </c>
      <c r="M2509" s="46">
        <v>72</v>
      </c>
      <c r="N2509" s="46">
        <v>70.2</v>
      </c>
      <c r="O2509" s="46">
        <v>121</v>
      </c>
      <c r="P2509" s="46">
        <f t="shared" si="284"/>
        <v>2</v>
      </c>
      <c r="R2509" s="67" t="s">
        <v>1160</v>
      </c>
      <c r="S2509" s="67">
        <f>COUNTIF(Y$2:$Y$100,R2509)</f>
        <v>0</v>
      </c>
      <c r="V2509" s="67">
        <f t="shared" si="285"/>
        <v>0</v>
      </c>
      <c r="X2509"/>
      <c r="Y2509" s="67" t="str">
        <f t="shared" si="282"/>
        <v xml:space="preserve"> </v>
      </c>
      <c r="AB2509" t="s">
        <v>90</v>
      </c>
      <c r="AC2509" s="46">
        <v>5203</v>
      </c>
      <c r="AD2509" s="46">
        <v>72</v>
      </c>
      <c r="AE2509" s="46">
        <v>70.2</v>
      </c>
      <c r="AF2509" s="46">
        <v>121</v>
      </c>
      <c r="AH2509" s="70" t="str">
        <f t="shared" si="286"/>
        <v/>
      </c>
      <c r="AI2509" s="70" t="str">
        <f t="shared" si="287"/>
        <v/>
      </c>
      <c r="AJ2509" s="70" t="str">
        <f t="shared" si="288"/>
        <v>X</v>
      </c>
      <c r="AK2509" s="70" t="str" cm="1">
        <f t="array" ref="AK2509">_xlfn.IFS(AH2509&lt;&gt;"","1",AI2509&lt;&gt;"","2",AJ2509&lt;&gt;"","3")</f>
        <v>3</v>
      </c>
    </row>
    <row r="2510" spans="1:37" x14ac:dyDescent="0.25">
      <c r="A2510" t="s">
        <v>3406</v>
      </c>
      <c r="B2510" t="s">
        <v>362</v>
      </c>
      <c r="C2510" s="67" t="str">
        <f t="shared" si="283"/>
        <v>Emma Cunningham</v>
      </c>
      <c r="D2510" s="71" t="str" cm="1">
        <f t="array" ref="D2510">_xlfn.IFS(AK2510="1",CONCATENATE(C2510,"Regional"),AK2510="2",CONCATENATE(C2510,"Sectional"),AK2510="3",CONCATENATE(C2510,COUNTIF($C$1:C2510,C2510)))</f>
        <v>Emma Cunningham5</v>
      </c>
      <c r="E2510" s="66">
        <v>45163.375</v>
      </c>
      <c r="F2510" t="s">
        <v>2411</v>
      </c>
      <c r="G2510" s="46">
        <v>78</v>
      </c>
      <c r="H2510" s="46">
        <v>79</v>
      </c>
      <c r="I2510" s="46">
        <v>18</v>
      </c>
      <c r="J2510" t="s">
        <v>173</v>
      </c>
      <c r="K2510" t="s">
        <v>90</v>
      </c>
      <c r="L2510" s="46">
        <v>5203</v>
      </c>
      <c r="M2510" s="46">
        <v>72</v>
      </c>
      <c r="N2510" s="46">
        <v>70.2</v>
      </c>
      <c r="O2510" s="46">
        <v>121</v>
      </c>
      <c r="P2510" s="46">
        <f t="shared" si="284"/>
        <v>2</v>
      </c>
      <c r="R2510" s="67" t="s">
        <v>3549</v>
      </c>
      <c r="S2510" s="67">
        <f>COUNTIF(Y$2:$Y$100,R2510)</f>
        <v>0</v>
      </c>
      <c r="V2510" s="67">
        <f t="shared" si="285"/>
        <v>0</v>
      </c>
      <c r="X2510"/>
      <c r="Y2510" s="67" t="str">
        <f t="shared" si="282"/>
        <v xml:space="preserve"> </v>
      </c>
      <c r="AB2510" t="s">
        <v>90</v>
      </c>
      <c r="AC2510" s="46">
        <v>5203</v>
      </c>
      <c r="AD2510" s="46">
        <v>72</v>
      </c>
      <c r="AE2510" s="46">
        <v>70.2</v>
      </c>
      <c r="AF2510" s="46">
        <v>121</v>
      </c>
      <c r="AH2510" s="70" t="str">
        <f t="shared" si="286"/>
        <v/>
      </c>
      <c r="AI2510" s="70" t="str">
        <f t="shared" si="287"/>
        <v/>
      </c>
      <c r="AJ2510" s="70" t="str">
        <f t="shared" si="288"/>
        <v>X</v>
      </c>
      <c r="AK2510" s="70" t="str" cm="1">
        <f t="array" ref="AK2510">_xlfn.IFS(AH2510&lt;&gt;"","1",AI2510&lt;&gt;"","2",AJ2510&lt;&gt;"","3")</f>
        <v>3</v>
      </c>
    </row>
    <row r="2511" spans="1:37" x14ac:dyDescent="0.25">
      <c r="A2511" t="s">
        <v>289</v>
      </c>
      <c r="B2511" t="s">
        <v>528</v>
      </c>
      <c r="C2511" s="67" t="str">
        <f t="shared" si="283"/>
        <v>Kate Krueger</v>
      </c>
      <c r="D2511" s="71" t="str" cm="1">
        <f t="array" ref="D2511">_xlfn.IFS(AK2511="1",CONCATENATE(C2511,"Regional"),AK2511="2",CONCATENATE(C2511,"Sectional"),AK2511="3",CONCATENATE(C2511,COUNTIF($C$1:C2511,C2511)))</f>
        <v>Kate Krueger5</v>
      </c>
      <c r="E2511" s="66">
        <v>45163.375</v>
      </c>
      <c r="F2511" t="s">
        <v>2411</v>
      </c>
      <c r="G2511" s="46">
        <v>78</v>
      </c>
      <c r="H2511" s="46">
        <v>80</v>
      </c>
      <c r="I2511" s="46">
        <v>20</v>
      </c>
      <c r="J2511" t="s">
        <v>173</v>
      </c>
      <c r="K2511" t="s">
        <v>90</v>
      </c>
      <c r="L2511" s="46">
        <v>5203</v>
      </c>
      <c r="M2511" s="46">
        <v>72</v>
      </c>
      <c r="N2511" s="46">
        <v>70.2</v>
      </c>
      <c r="O2511" s="46">
        <v>121</v>
      </c>
      <c r="P2511" s="46">
        <f t="shared" si="284"/>
        <v>2</v>
      </c>
      <c r="R2511" s="67" t="s">
        <v>2737</v>
      </c>
      <c r="S2511" s="67">
        <f>COUNTIF(Y$2:$Y$100,R2511)</f>
        <v>0</v>
      </c>
      <c r="V2511" s="67">
        <f t="shared" si="285"/>
        <v>0</v>
      </c>
      <c r="X2511"/>
      <c r="Y2511" s="67" t="str">
        <f t="shared" si="282"/>
        <v xml:space="preserve"> </v>
      </c>
      <c r="AB2511" t="s">
        <v>90</v>
      </c>
      <c r="AC2511" s="46">
        <v>5203</v>
      </c>
      <c r="AD2511" s="46">
        <v>72</v>
      </c>
      <c r="AE2511" s="46">
        <v>70.2</v>
      </c>
      <c r="AF2511" s="46">
        <v>121</v>
      </c>
      <c r="AH2511" s="70" t="str">
        <f t="shared" si="286"/>
        <v/>
      </c>
      <c r="AI2511" s="70" t="str">
        <f t="shared" si="287"/>
        <v/>
      </c>
      <c r="AJ2511" s="70" t="str">
        <f t="shared" si="288"/>
        <v>X</v>
      </c>
      <c r="AK2511" s="70" t="str" cm="1">
        <f t="array" ref="AK2511">_xlfn.IFS(AH2511&lt;&gt;"","1",AI2511&lt;&gt;"","2",AJ2511&lt;&gt;"","3")</f>
        <v>3</v>
      </c>
    </row>
    <row r="2512" spans="1:37" x14ac:dyDescent="0.25">
      <c r="A2512" t="s">
        <v>377</v>
      </c>
      <c r="B2512" t="s">
        <v>570</v>
      </c>
      <c r="C2512" s="67" t="str">
        <f t="shared" si="283"/>
        <v>Sydney Weiss</v>
      </c>
      <c r="D2512" s="71" t="str" cm="1">
        <f t="array" ref="D2512">_xlfn.IFS(AK2512="1",CONCATENATE(C2512,"Regional"),AK2512="2",CONCATENATE(C2512,"Sectional"),AK2512="3",CONCATENATE(C2512,COUNTIF($C$1:C2512,C2512)))</f>
        <v>Sydney Weiss5</v>
      </c>
      <c r="E2512" s="66">
        <v>45163.375</v>
      </c>
      <c r="F2512" t="s">
        <v>2411</v>
      </c>
      <c r="G2512" s="46">
        <v>78</v>
      </c>
      <c r="H2512" s="46">
        <v>81</v>
      </c>
      <c r="I2512" s="46">
        <v>21</v>
      </c>
      <c r="J2512" t="s">
        <v>173</v>
      </c>
      <c r="K2512" t="s">
        <v>90</v>
      </c>
      <c r="L2512" s="46">
        <v>5203</v>
      </c>
      <c r="M2512" s="46">
        <v>72</v>
      </c>
      <c r="N2512" s="46">
        <v>70.2</v>
      </c>
      <c r="O2512" s="46">
        <v>121</v>
      </c>
      <c r="P2512" s="46">
        <f t="shared" si="284"/>
        <v>2</v>
      </c>
      <c r="R2512" s="67" t="s">
        <v>2742</v>
      </c>
      <c r="S2512" s="67">
        <f>COUNTIF(Y$2:$Y$100,R2512)</f>
        <v>0</v>
      </c>
      <c r="V2512" s="67">
        <f t="shared" si="285"/>
        <v>0</v>
      </c>
      <c r="X2512"/>
      <c r="Y2512" s="67" t="str">
        <f t="shared" si="282"/>
        <v xml:space="preserve"> </v>
      </c>
      <c r="AB2512" t="s">
        <v>90</v>
      </c>
      <c r="AC2512" s="46">
        <v>5203</v>
      </c>
      <c r="AD2512" s="46">
        <v>72</v>
      </c>
      <c r="AE2512" s="46">
        <v>70.2</v>
      </c>
      <c r="AF2512" s="46">
        <v>121</v>
      </c>
      <c r="AH2512" s="70" t="str">
        <f t="shared" si="286"/>
        <v/>
      </c>
      <c r="AI2512" s="70" t="str">
        <f t="shared" si="287"/>
        <v/>
      </c>
      <c r="AJ2512" s="70" t="str">
        <f t="shared" si="288"/>
        <v>X</v>
      </c>
      <c r="AK2512" s="70" t="str" cm="1">
        <f t="array" ref="AK2512">_xlfn.IFS(AH2512&lt;&gt;"","1",AI2512&lt;&gt;"","2",AJ2512&lt;&gt;"","3")</f>
        <v>3</v>
      </c>
    </row>
    <row r="2513" spans="1:37" x14ac:dyDescent="0.25">
      <c r="A2513" t="s">
        <v>601</v>
      </c>
      <c r="B2513" t="s">
        <v>199</v>
      </c>
      <c r="C2513" s="67" t="str">
        <f t="shared" si="283"/>
        <v>Payton Dudra</v>
      </c>
      <c r="D2513" s="71" t="str" cm="1">
        <f t="array" ref="D2513">_xlfn.IFS(AK2513="1",CONCATENATE(C2513,"Regional"),AK2513="2",CONCATENATE(C2513,"Sectional"),AK2513="3",CONCATENATE(C2513,COUNTIF($C$1:C2513,C2513)))</f>
        <v>Payton Dudra6</v>
      </c>
      <c r="E2513" s="66">
        <v>45163.375</v>
      </c>
      <c r="F2513" t="s">
        <v>2411</v>
      </c>
      <c r="G2513" s="46">
        <v>78</v>
      </c>
      <c r="H2513" s="46">
        <v>81</v>
      </c>
      <c r="I2513" s="46">
        <v>21</v>
      </c>
      <c r="J2513" t="s">
        <v>173</v>
      </c>
      <c r="K2513" t="s">
        <v>90</v>
      </c>
      <c r="L2513" s="46">
        <v>5203</v>
      </c>
      <c r="M2513" s="46">
        <v>72</v>
      </c>
      <c r="N2513" s="46">
        <v>70.2</v>
      </c>
      <c r="O2513" s="46">
        <v>121</v>
      </c>
      <c r="P2513" s="46">
        <f t="shared" si="284"/>
        <v>2</v>
      </c>
      <c r="R2513" s="67" t="s">
        <v>1245</v>
      </c>
      <c r="S2513" s="67">
        <f>COUNTIF(Y$2:$Y$100,R2513)</f>
        <v>0</v>
      </c>
      <c r="V2513" s="67">
        <f t="shared" si="285"/>
        <v>0</v>
      </c>
      <c r="X2513"/>
      <c r="Y2513" s="67" t="str">
        <f t="shared" si="282"/>
        <v xml:space="preserve"> </v>
      </c>
      <c r="AB2513" t="s">
        <v>90</v>
      </c>
      <c r="AC2513" s="46">
        <v>5203</v>
      </c>
      <c r="AD2513" s="46">
        <v>72</v>
      </c>
      <c r="AE2513" s="46">
        <v>70.2</v>
      </c>
      <c r="AF2513" s="46">
        <v>121</v>
      </c>
      <c r="AH2513" s="70" t="str">
        <f t="shared" si="286"/>
        <v/>
      </c>
      <c r="AI2513" s="70" t="str">
        <f t="shared" si="287"/>
        <v/>
      </c>
      <c r="AJ2513" s="70" t="str">
        <f t="shared" si="288"/>
        <v>X</v>
      </c>
      <c r="AK2513" s="70" t="str" cm="1">
        <f t="array" ref="AK2513">_xlfn.IFS(AH2513&lt;&gt;"","1",AI2513&lt;&gt;"","2",AJ2513&lt;&gt;"","3")</f>
        <v>3</v>
      </c>
    </row>
    <row r="2514" spans="1:37" x14ac:dyDescent="0.25">
      <c r="A2514" t="s">
        <v>466</v>
      </c>
      <c r="B2514" t="s">
        <v>434</v>
      </c>
      <c r="C2514" s="67" t="str">
        <f t="shared" si="283"/>
        <v>Ella Gelb</v>
      </c>
      <c r="D2514" s="71" t="str" cm="1">
        <f t="array" ref="D2514">_xlfn.IFS(AK2514="1",CONCATENATE(C2514,"Regional"),AK2514="2",CONCATENATE(C2514,"Sectional"),AK2514="3",CONCATENATE(C2514,COUNTIF($C$1:C2514,C2514)))</f>
        <v>Ella Gelb5</v>
      </c>
      <c r="E2514" s="66">
        <v>45163.375</v>
      </c>
      <c r="F2514" t="s">
        <v>2411</v>
      </c>
      <c r="G2514" s="46">
        <v>78</v>
      </c>
      <c r="H2514" s="46">
        <v>82</v>
      </c>
      <c r="I2514" s="46">
        <v>23</v>
      </c>
      <c r="J2514" t="s">
        <v>173</v>
      </c>
      <c r="K2514" t="s">
        <v>90</v>
      </c>
      <c r="L2514" s="46">
        <v>5203</v>
      </c>
      <c r="M2514" s="46">
        <v>72</v>
      </c>
      <c r="N2514" s="46">
        <v>70.2</v>
      </c>
      <c r="O2514" s="46">
        <v>121</v>
      </c>
      <c r="P2514" s="46">
        <f t="shared" si="284"/>
        <v>2</v>
      </c>
      <c r="R2514" s="67" t="s">
        <v>1164</v>
      </c>
      <c r="S2514" s="67">
        <f>COUNTIF(Y$2:$Y$100,R2514)</f>
        <v>0</v>
      </c>
      <c r="V2514" s="67">
        <f t="shared" si="285"/>
        <v>0</v>
      </c>
      <c r="X2514"/>
      <c r="Y2514" s="67" t="str">
        <f t="shared" si="282"/>
        <v xml:space="preserve"> </v>
      </c>
      <c r="AB2514" t="s">
        <v>90</v>
      </c>
      <c r="AC2514" s="46">
        <v>5203</v>
      </c>
      <c r="AD2514" s="46">
        <v>72</v>
      </c>
      <c r="AE2514" s="46">
        <v>70.2</v>
      </c>
      <c r="AF2514" s="46">
        <v>121</v>
      </c>
      <c r="AH2514" s="70" t="str">
        <f t="shared" si="286"/>
        <v/>
      </c>
      <c r="AI2514" s="70" t="str">
        <f t="shared" si="287"/>
        <v/>
      </c>
      <c r="AJ2514" s="70" t="str">
        <f t="shared" si="288"/>
        <v>X</v>
      </c>
      <c r="AK2514" s="70" t="str" cm="1">
        <f t="array" ref="AK2514">_xlfn.IFS(AH2514&lt;&gt;"","1",AI2514&lt;&gt;"","2",AJ2514&lt;&gt;"","3")</f>
        <v>3</v>
      </c>
    </row>
    <row r="2515" spans="1:37" x14ac:dyDescent="0.25">
      <c r="A2515" t="s">
        <v>340</v>
      </c>
      <c r="B2515" t="s">
        <v>499</v>
      </c>
      <c r="C2515" s="67" t="str">
        <f t="shared" si="283"/>
        <v>Macy Reiter</v>
      </c>
      <c r="D2515" s="71" t="str" cm="1">
        <f t="array" ref="D2515">_xlfn.IFS(AK2515="1",CONCATENATE(C2515,"Regional"),AK2515="2",CONCATENATE(C2515,"Sectional"),AK2515="3",CONCATENATE(C2515,COUNTIF($C$1:C2515,C2515)))</f>
        <v>Macy Reiter6</v>
      </c>
      <c r="E2515" s="66">
        <v>45163.375</v>
      </c>
      <c r="F2515" t="s">
        <v>2411</v>
      </c>
      <c r="G2515" s="46">
        <v>78</v>
      </c>
      <c r="H2515" s="46">
        <v>82</v>
      </c>
      <c r="I2515" s="46">
        <v>23</v>
      </c>
      <c r="J2515" t="s">
        <v>173</v>
      </c>
      <c r="K2515" t="s">
        <v>90</v>
      </c>
      <c r="L2515" s="46">
        <v>5203</v>
      </c>
      <c r="M2515" s="46">
        <v>72</v>
      </c>
      <c r="N2515" s="46">
        <v>70.2</v>
      </c>
      <c r="O2515" s="46">
        <v>121</v>
      </c>
      <c r="P2515" s="46">
        <f t="shared" si="284"/>
        <v>2</v>
      </c>
      <c r="R2515" s="67" t="s">
        <v>2908</v>
      </c>
      <c r="S2515" s="67">
        <f>COUNTIF(Y$2:$Y$100,R2515)</f>
        <v>0</v>
      </c>
      <c r="V2515" s="67">
        <f t="shared" si="285"/>
        <v>0</v>
      </c>
      <c r="X2515"/>
      <c r="Y2515" s="67" t="str">
        <f t="shared" si="282"/>
        <v xml:space="preserve"> </v>
      </c>
      <c r="AB2515" t="s">
        <v>90</v>
      </c>
      <c r="AC2515" s="46">
        <v>5203</v>
      </c>
      <c r="AD2515" s="46">
        <v>72</v>
      </c>
      <c r="AE2515" s="46">
        <v>70.2</v>
      </c>
      <c r="AF2515" s="46">
        <v>121</v>
      </c>
      <c r="AH2515" s="70" t="str">
        <f t="shared" si="286"/>
        <v/>
      </c>
      <c r="AI2515" s="70" t="str">
        <f t="shared" si="287"/>
        <v/>
      </c>
      <c r="AJ2515" s="70" t="str">
        <f t="shared" si="288"/>
        <v>X</v>
      </c>
      <c r="AK2515" s="70" t="str" cm="1">
        <f t="array" ref="AK2515">_xlfn.IFS(AH2515&lt;&gt;"","1",AI2515&lt;&gt;"","2",AJ2515&lt;&gt;"","3")</f>
        <v>3</v>
      </c>
    </row>
    <row r="2516" spans="1:37" x14ac:dyDescent="0.25">
      <c r="A2516" t="s">
        <v>464</v>
      </c>
      <c r="B2516" t="s">
        <v>452</v>
      </c>
      <c r="C2516" s="67" t="str">
        <f t="shared" si="283"/>
        <v>Sophia Baek</v>
      </c>
      <c r="D2516" s="71" t="str" cm="1">
        <f t="array" ref="D2516">_xlfn.IFS(AK2516="1",CONCATENATE(C2516,"Regional"),AK2516="2",CONCATENATE(C2516,"Sectional"),AK2516="3",CONCATENATE(C2516,COUNTIF($C$1:C2516,C2516)))</f>
        <v>Sophia Baek4</v>
      </c>
      <c r="E2516" s="66">
        <v>45163.375</v>
      </c>
      <c r="F2516" t="s">
        <v>2411</v>
      </c>
      <c r="G2516" s="46">
        <v>78</v>
      </c>
      <c r="H2516" s="46">
        <v>83</v>
      </c>
      <c r="I2516" s="46">
        <v>25</v>
      </c>
      <c r="J2516" t="s">
        <v>173</v>
      </c>
      <c r="K2516" t="s">
        <v>90</v>
      </c>
      <c r="L2516" s="46">
        <v>5203</v>
      </c>
      <c r="M2516" s="46">
        <v>72</v>
      </c>
      <c r="N2516" s="46">
        <v>70.2</v>
      </c>
      <c r="O2516" s="46">
        <v>121</v>
      </c>
      <c r="P2516" s="46">
        <f t="shared" si="284"/>
        <v>2</v>
      </c>
      <c r="R2516" s="67" t="s">
        <v>1163</v>
      </c>
      <c r="S2516" s="67">
        <f>COUNTIF(Y$2:$Y$100,R2516)</f>
        <v>0</v>
      </c>
      <c r="V2516" s="67">
        <f t="shared" si="285"/>
        <v>0</v>
      </c>
      <c r="X2516"/>
      <c r="Y2516" s="67" t="str">
        <f t="shared" si="282"/>
        <v xml:space="preserve"> </v>
      </c>
      <c r="AB2516" t="s">
        <v>90</v>
      </c>
      <c r="AC2516" s="46">
        <v>5203</v>
      </c>
      <c r="AD2516" s="46">
        <v>72</v>
      </c>
      <c r="AE2516" s="46">
        <v>70.2</v>
      </c>
      <c r="AF2516" s="46">
        <v>121</v>
      </c>
      <c r="AH2516" s="70" t="str">
        <f t="shared" si="286"/>
        <v/>
      </c>
      <c r="AI2516" s="70" t="str">
        <f t="shared" si="287"/>
        <v/>
      </c>
      <c r="AJ2516" s="70" t="str">
        <f t="shared" si="288"/>
        <v>X</v>
      </c>
      <c r="AK2516" s="70" t="str" cm="1">
        <f t="array" ref="AK2516">_xlfn.IFS(AH2516&lt;&gt;"","1",AI2516&lt;&gt;"","2",AJ2516&lt;&gt;"","3")</f>
        <v>3</v>
      </c>
    </row>
    <row r="2517" spans="1:37" x14ac:dyDescent="0.25">
      <c r="A2517" t="s">
        <v>388</v>
      </c>
      <c r="B2517" t="s">
        <v>217</v>
      </c>
      <c r="C2517" s="67" t="str">
        <f t="shared" si="283"/>
        <v>Riley Wood</v>
      </c>
      <c r="D2517" s="71" t="str" cm="1">
        <f t="array" ref="D2517">_xlfn.IFS(AK2517="1",CONCATENATE(C2517,"Regional"),AK2517="2",CONCATENATE(C2517,"Sectional"),AK2517="3",CONCATENATE(C2517,COUNTIF($C$1:C2517,C2517)))</f>
        <v>Riley Wood5</v>
      </c>
      <c r="E2517" s="66">
        <v>45163.375</v>
      </c>
      <c r="F2517" t="s">
        <v>2411</v>
      </c>
      <c r="G2517" s="46">
        <v>78</v>
      </c>
      <c r="H2517" s="46">
        <v>84</v>
      </c>
      <c r="I2517" s="46">
        <v>26</v>
      </c>
      <c r="J2517" t="s">
        <v>173</v>
      </c>
      <c r="K2517" t="s">
        <v>90</v>
      </c>
      <c r="L2517" s="46">
        <v>5203</v>
      </c>
      <c r="M2517" s="46">
        <v>72</v>
      </c>
      <c r="N2517" s="46">
        <v>70.2</v>
      </c>
      <c r="O2517" s="46">
        <v>121</v>
      </c>
      <c r="P2517" s="46">
        <f t="shared" si="284"/>
        <v>2</v>
      </c>
      <c r="R2517" s="67" t="s">
        <v>1292</v>
      </c>
      <c r="S2517" s="67">
        <f>COUNTIF(Y$2:$Y$100,R2517)</f>
        <v>0</v>
      </c>
      <c r="V2517" s="67">
        <f t="shared" si="285"/>
        <v>0</v>
      </c>
      <c r="X2517"/>
      <c r="Y2517" s="67" t="str">
        <f t="shared" si="282"/>
        <v xml:space="preserve"> </v>
      </c>
      <c r="AB2517" t="s">
        <v>90</v>
      </c>
      <c r="AC2517" s="46">
        <v>5203</v>
      </c>
      <c r="AD2517" s="46">
        <v>72</v>
      </c>
      <c r="AE2517" s="46">
        <v>70.2</v>
      </c>
      <c r="AF2517" s="46">
        <v>121</v>
      </c>
      <c r="AH2517" s="70" t="str">
        <f t="shared" si="286"/>
        <v/>
      </c>
      <c r="AI2517" s="70" t="str">
        <f t="shared" si="287"/>
        <v/>
      </c>
      <c r="AJ2517" s="70" t="str">
        <f t="shared" si="288"/>
        <v>X</v>
      </c>
      <c r="AK2517" s="70" t="str" cm="1">
        <f t="array" ref="AK2517">_xlfn.IFS(AH2517&lt;&gt;"","1",AI2517&lt;&gt;"","2",AJ2517&lt;&gt;"","3")</f>
        <v>3</v>
      </c>
    </row>
    <row r="2518" spans="1:37" x14ac:dyDescent="0.25">
      <c r="A2518" t="s">
        <v>294</v>
      </c>
      <c r="B2518" t="s">
        <v>726</v>
      </c>
      <c r="C2518" s="67" t="str">
        <f t="shared" si="283"/>
        <v>Nina Lang</v>
      </c>
      <c r="D2518" s="71" t="str" cm="1">
        <f t="array" ref="D2518">_xlfn.IFS(AK2518="1",CONCATENATE(C2518,"Regional"),AK2518="2",CONCATENATE(C2518,"Sectional"),AK2518="3",CONCATENATE(C2518,COUNTIF($C$1:C2518,C2518)))</f>
        <v>Nina Lang4</v>
      </c>
      <c r="E2518" s="66">
        <v>45163.375</v>
      </c>
      <c r="F2518" t="s">
        <v>2411</v>
      </c>
      <c r="G2518" s="46">
        <v>78</v>
      </c>
      <c r="H2518" s="46">
        <v>85</v>
      </c>
      <c r="I2518" s="46">
        <v>27</v>
      </c>
      <c r="J2518" t="s">
        <v>173</v>
      </c>
      <c r="K2518" t="s">
        <v>90</v>
      </c>
      <c r="L2518" s="46">
        <v>5203</v>
      </c>
      <c r="M2518" s="46">
        <v>72</v>
      </c>
      <c r="N2518" s="46">
        <v>70.2</v>
      </c>
      <c r="O2518" s="46">
        <v>121</v>
      </c>
      <c r="P2518" s="46">
        <f t="shared" si="284"/>
        <v>2</v>
      </c>
      <c r="R2518" s="67" t="s">
        <v>1321</v>
      </c>
      <c r="S2518" s="67">
        <f>COUNTIF(Y$2:$Y$100,R2518)</f>
        <v>0</v>
      </c>
      <c r="V2518" s="67">
        <f t="shared" si="285"/>
        <v>0</v>
      </c>
      <c r="X2518"/>
      <c r="Y2518" s="67" t="str">
        <f t="shared" si="282"/>
        <v xml:space="preserve"> </v>
      </c>
      <c r="AB2518" t="s">
        <v>90</v>
      </c>
      <c r="AC2518" s="46">
        <v>5203</v>
      </c>
      <c r="AD2518" s="46">
        <v>72</v>
      </c>
      <c r="AE2518" s="46">
        <v>70.2</v>
      </c>
      <c r="AF2518" s="46">
        <v>121</v>
      </c>
      <c r="AH2518" s="70" t="str">
        <f t="shared" si="286"/>
        <v/>
      </c>
      <c r="AI2518" s="70" t="str">
        <f t="shared" si="287"/>
        <v/>
      </c>
      <c r="AJ2518" s="70" t="str">
        <f t="shared" si="288"/>
        <v>X</v>
      </c>
      <c r="AK2518" s="70" t="str" cm="1">
        <f t="array" ref="AK2518">_xlfn.IFS(AH2518&lt;&gt;"","1",AI2518&lt;&gt;"","2",AJ2518&lt;&gt;"","3")</f>
        <v>3</v>
      </c>
    </row>
    <row r="2519" spans="1:37" x14ac:dyDescent="0.25">
      <c r="A2519" t="s">
        <v>1612</v>
      </c>
      <c r="B2519" t="s">
        <v>401</v>
      </c>
      <c r="C2519" s="67" t="str">
        <f t="shared" si="283"/>
        <v>Hannah Strachota</v>
      </c>
      <c r="D2519" s="71" t="str" cm="1">
        <f t="array" ref="D2519">_xlfn.IFS(AK2519="1",CONCATENATE(C2519,"Regional"),AK2519="2",CONCATENATE(C2519,"Sectional"),AK2519="3",CONCATENATE(C2519,COUNTIF($C$1:C2519,C2519)))</f>
        <v>Hannah Strachota5</v>
      </c>
      <c r="E2519" s="66">
        <v>45163.375</v>
      </c>
      <c r="F2519" t="s">
        <v>2411</v>
      </c>
      <c r="G2519" s="46">
        <v>78</v>
      </c>
      <c r="H2519" s="46">
        <v>86</v>
      </c>
      <c r="I2519" s="46">
        <v>28</v>
      </c>
      <c r="J2519" t="s">
        <v>173</v>
      </c>
      <c r="K2519" t="s">
        <v>90</v>
      </c>
      <c r="L2519" s="46">
        <v>5203</v>
      </c>
      <c r="M2519" s="46">
        <v>72</v>
      </c>
      <c r="N2519" s="46">
        <v>70.2</v>
      </c>
      <c r="O2519" s="46">
        <v>121</v>
      </c>
      <c r="P2519" s="46">
        <f t="shared" si="284"/>
        <v>2</v>
      </c>
      <c r="R2519" s="67" t="s">
        <v>3479</v>
      </c>
      <c r="S2519" s="67">
        <f>COUNTIF(Y$2:$Y$100,R2519)</f>
        <v>0</v>
      </c>
      <c r="V2519" s="67">
        <f t="shared" si="285"/>
        <v>0</v>
      </c>
      <c r="X2519"/>
      <c r="Y2519" s="67" t="str">
        <f t="shared" si="282"/>
        <v xml:space="preserve"> </v>
      </c>
      <c r="AB2519" t="s">
        <v>90</v>
      </c>
      <c r="AC2519" s="46">
        <v>5203</v>
      </c>
      <c r="AD2519" s="46">
        <v>72</v>
      </c>
      <c r="AE2519" s="46">
        <v>70.2</v>
      </c>
      <c r="AF2519" s="46">
        <v>121</v>
      </c>
      <c r="AH2519" s="70" t="str">
        <f t="shared" si="286"/>
        <v/>
      </c>
      <c r="AI2519" s="70" t="str">
        <f t="shared" si="287"/>
        <v/>
      </c>
      <c r="AJ2519" s="70" t="str">
        <f t="shared" si="288"/>
        <v>X</v>
      </c>
      <c r="AK2519" s="70" t="str" cm="1">
        <f t="array" ref="AK2519">_xlfn.IFS(AH2519&lt;&gt;"","1",AI2519&lt;&gt;"","2",AJ2519&lt;&gt;"","3")</f>
        <v>3</v>
      </c>
    </row>
    <row r="2520" spans="1:37" x14ac:dyDescent="0.25">
      <c r="A2520" t="s">
        <v>480</v>
      </c>
      <c r="B2520" t="s">
        <v>511</v>
      </c>
      <c r="C2520" s="67" t="str">
        <f t="shared" si="283"/>
        <v>Eleanor Van Handel</v>
      </c>
      <c r="D2520" s="71" t="str" cm="1">
        <f t="array" ref="D2520">_xlfn.IFS(AK2520="1",CONCATENATE(C2520,"Regional"),AK2520="2",CONCATENATE(C2520,"Sectional"),AK2520="3",CONCATENATE(C2520,COUNTIF($C$1:C2520,C2520)))</f>
        <v>Eleanor Van Handel4</v>
      </c>
      <c r="E2520" s="66">
        <v>45163.375</v>
      </c>
      <c r="F2520" t="s">
        <v>2411</v>
      </c>
      <c r="G2520" s="46">
        <v>78</v>
      </c>
      <c r="H2520" s="46">
        <v>86</v>
      </c>
      <c r="I2520" s="46">
        <v>28</v>
      </c>
      <c r="J2520" t="s">
        <v>173</v>
      </c>
      <c r="K2520" t="s">
        <v>90</v>
      </c>
      <c r="L2520" s="46">
        <v>5203</v>
      </c>
      <c r="M2520" s="46">
        <v>72</v>
      </c>
      <c r="N2520" s="46">
        <v>70.2</v>
      </c>
      <c r="O2520" s="46">
        <v>121</v>
      </c>
      <c r="P2520" s="46">
        <f t="shared" si="284"/>
        <v>2</v>
      </c>
      <c r="R2520" s="67" t="s">
        <v>2740</v>
      </c>
      <c r="S2520" s="67">
        <f>COUNTIF(Y$2:$Y$100,R2520)</f>
        <v>0</v>
      </c>
      <c r="V2520" s="67">
        <f t="shared" si="285"/>
        <v>0</v>
      </c>
      <c r="X2520"/>
      <c r="Y2520" s="67" t="str">
        <f t="shared" si="282"/>
        <v xml:space="preserve"> </v>
      </c>
      <c r="AB2520" t="s">
        <v>90</v>
      </c>
      <c r="AC2520" s="46">
        <v>5203</v>
      </c>
      <c r="AD2520" s="46">
        <v>72</v>
      </c>
      <c r="AE2520" s="46">
        <v>70.2</v>
      </c>
      <c r="AF2520" s="46">
        <v>121</v>
      </c>
      <c r="AH2520" s="70" t="str">
        <f t="shared" si="286"/>
        <v/>
      </c>
      <c r="AI2520" s="70" t="str">
        <f t="shared" si="287"/>
        <v/>
      </c>
      <c r="AJ2520" s="70" t="str">
        <f t="shared" si="288"/>
        <v>X</v>
      </c>
      <c r="AK2520" s="70" t="str" cm="1">
        <f t="array" ref="AK2520">_xlfn.IFS(AH2520&lt;&gt;"","1",AI2520&lt;&gt;"","2",AJ2520&lt;&gt;"","3")</f>
        <v>3</v>
      </c>
    </row>
    <row r="2521" spans="1:37" x14ac:dyDescent="0.25">
      <c r="A2521" t="s">
        <v>466</v>
      </c>
      <c r="B2521" t="s">
        <v>414</v>
      </c>
      <c r="C2521" s="67" t="str">
        <f t="shared" si="283"/>
        <v>Megan Gelb</v>
      </c>
      <c r="D2521" s="71" t="str" cm="1">
        <f t="array" ref="D2521">_xlfn.IFS(AK2521="1",CONCATENATE(C2521,"Regional"),AK2521="2",CONCATENATE(C2521,"Sectional"),AK2521="3",CONCATENATE(C2521,COUNTIF($C$1:C2521,C2521)))</f>
        <v>Megan Gelb5</v>
      </c>
      <c r="E2521" s="66">
        <v>45163.375</v>
      </c>
      <c r="F2521" t="s">
        <v>2411</v>
      </c>
      <c r="G2521" s="46">
        <v>78</v>
      </c>
      <c r="H2521" s="46">
        <v>86</v>
      </c>
      <c r="I2521" s="46">
        <v>28</v>
      </c>
      <c r="J2521" t="s">
        <v>173</v>
      </c>
      <c r="K2521" t="s">
        <v>90</v>
      </c>
      <c r="L2521" s="46">
        <v>5203</v>
      </c>
      <c r="M2521" s="46">
        <v>72</v>
      </c>
      <c r="N2521" s="46">
        <v>70.2</v>
      </c>
      <c r="O2521" s="46">
        <v>121</v>
      </c>
      <c r="P2521" s="46">
        <f t="shared" si="284"/>
        <v>2</v>
      </c>
      <c r="R2521" s="67" t="s">
        <v>2743</v>
      </c>
      <c r="S2521" s="67">
        <f>COUNTIF(Y$2:$Y$100,R2521)</f>
        <v>0</v>
      </c>
      <c r="V2521" s="67">
        <f t="shared" si="285"/>
        <v>0</v>
      </c>
      <c r="X2521"/>
      <c r="Y2521" s="67" t="str">
        <f t="shared" si="282"/>
        <v xml:space="preserve"> </v>
      </c>
      <c r="AB2521" t="s">
        <v>90</v>
      </c>
      <c r="AC2521" s="46">
        <v>5203</v>
      </c>
      <c r="AD2521" s="46">
        <v>72</v>
      </c>
      <c r="AE2521" s="46">
        <v>70.2</v>
      </c>
      <c r="AF2521" s="46">
        <v>121</v>
      </c>
      <c r="AH2521" s="70" t="str">
        <f t="shared" si="286"/>
        <v/>
      </c>
      <c r="AI2521" s="70" t="str">
        <f t="shared" si="287"/>
        <v/>
      </c>
      <c r="AJ2521" s="70" t="str">
        <f t="shared" si="288"/>
        <v>X</v>
      </c>
      <c r="AK2521" s="70" t="str" cm="1">
        <f t="array" ref="AK2521">_xlfn.IFS(AH2521&lt;&gt;"","1",AI2521&lt;&gt;"","2",AJ2521&lt;&gt;"","3")</f>
        <v>3</v>
      </c>
    </row>
    <row r="2522" spans="1:37" x14ac:dyDescent="0.25">
      <c r="A2522" t="s">
        <v>491</v>
      </c>
      <c r="B2522" t="s">
        <v>418</v>
      </c>
      <c r="C2522" s="67" t="str">
        <f t="shared" si="283"/>
        <v>Katie Heun</v>
      </c>
      <c r="D2522" s="71" t="str" cm="1">
        <f t="array" ref="D2522">_xlfn.IFS(AK2522="1",CONCATENATE(C2522,"Regional"),AK2522="2",CONCATENATE(C2522,"Sectional"),AK2522="3",CONCATENATE(C2522,COUNTIF($C$1:C2522,C2522)))</f>
        <v>Katie Heun4</v>
      </c>
      <c r="E2522" s="66">
        <v>45163.375</v>
      </c>
      <c r="F2522" t="s">
        <v>2411</v>
      </c>
      <c r="G2522" s="46">
        <v>78</v>
      </c>
      <c r="H2522" s="46">
        <v>86</v>
      </c>
      <c r="I2522" s="46">
        <v>28</v>
      </c>
      <c r="J2522" t="s">
        <v>173</v>
      </c>
      <c r="K2522" t="s">
        <v>90</v>
      </c>
      <c r="L2522" s="46">
        <v>5203</v>
      </c>
      <c r="M2522" s="46">
        <v>72</v>
      </c>
      <c r="N2522" s="46">
        <v>70.2</v>
      </c>
      <c r="O2522" s="46">
        <v>121</v>
      </c>
      <c r="P2522" s="46">
        <f t="shared" si="284"/>
        <v>2</v>
      </c>
      <c r="R2522" s="67" t="s">
        <v>1181</v>
      </c>
      <c r="S2522" s="67">
        <f>COUNTIF(Y$2:$Y$100,R2522)</f>
        <v>0</v>
      </c>
      <c r="V2522" s="67">
        <f t="shared" si="285"/>
        <v>0</v>
      </c>
      <c r="X2522"/>
      <c r="Y2522" s="67" t="str">
        <f t="shared" si="282"/>
        <v xml:space="preserve"> </v>
      </c>
      <c r="AB2522" t="s">
        <v>90</v>
      </c>
      <c r="AC2522" s="46">
        <v>5203</v>
      </c>
      <c r="AD2522" s="46">
        <v>72</v>
      </c>
      <c r="AE2522" s="46">
        <v>70.2</v>
      </c>
      <c r="AF2522" s="46">
        <v>121</v>
      </c>
      <c r="AH2522" s="70" t="str">
        <f t="shared" si="286"/>
        <v/>
      </c>
      <c r="AI2522" s="70" t="str">
        <f t="shared" si="287"/>
        <v/>
      </c>
      <c r="AJ2522" s="70" t="str">
        <f t="shared" si="288"/>
        <v>X</v>
      </c>
      <c r="AK2522" s="70" t="str" cm="1">
        <f t="array" ref="AK2522">_xlfn.IFS(AH2522&lt;&gt;"","1",AI2522&lt;&gt;"","2",AJ2522&lt;&gt;"","3")</f>
        <v>3</v>
      </c>
    </row>
    <row r="2523" spans="1:37" x14ac:dyDescent="0.25">
      <c r="A2523" t="s">
        <v>1866</v>
      </c>
      <c r="B2523" t="s">
        <v>1656</v>
      </c>
      <c r="C2523" s="67" t="str">
        <f t="shared" si="283"/>
        <v>Alana Keevers</v>
      </c>
      <c r="D2523" s="71" t="str" cm="1">
        <f t="array" ref="D2523">_xlfn.IFS(AK2523="1",CONCATENATE(C2523,"Regional"),AK2523="2",CONCATENATE(C2523,"Sectional"),AK2523="3",CONCATENATE(C2523,COUNTIF($C$1:C2523,C2523)))</f>
        <v>Alana Keevers4</v>
      </c>
      <c r="E2523" s="66">
        <v>45163.375</v>
      </c>
      <c r="F2523" t="s">
        <v>2411</v>
      </c>
      <c r="G2523" s="46">
        <v>78</v>
      </c>
      <c r="H2523" s="46">
        <v>86</v>
      </c>
      <c r="I2523" s="46">
        <v>28</v>
      </c>
      <c r="J2523" t="s">
        <v>173</v>
      </c>
      <c r="K2523" t="s">
        <v>90</v>
      </c>
      <c r="L2523" s="46">
        <v>5203</v>
      </c>
      <c r="M2523" s="46">
        <v>72</v>
      </c>
      <c r="N2523" s="46">
        <v>70.2</v>
      </c>
      <c r="O2523" s="46">
        <v>121</v>
      </c>
      <c r="P2523" s="46">
        <f t="shared" si="284"/>
        <v>2</v>
      </c>
      <c r="R2523" s="67" t="s">
        <v>2878</v>
      </c>
      <c r="S2523" s="67">
        <f>COUNTIF(Y$2:$Y$100,R2523)</f>
        <v>0</v>
      </c>
      <c r="V2523" s="67">
        <f t="shared" si="285"/>
        <v>0</v>
      </c>
      <c r="X2523"/>
      <c r="Y2523" s="67" t="str">
        <f t="shared" si="282"/>
        <v xml:space="preserve"> </v>
      </c>
      <c r="AB2523" t="s">
        <v>90</v>
      </c>
      <c r="AC2523" s="46">
        <v>5203</v>
      </c>
      <c r="AD2523" s="46">
        <v>72</v>
      </c>
      <c r="AE2523" s="46">
        <v>70.2</v>
      </c>
      <c r="AF2523" s="46">
        <v>121</v>
      </c>
      <c r="AH2523" s="70" t="str">
        <f t="shared" si="286"/>
        <v/>
      </c>
      <c r="AI2523" s="70" t="str">
        <f t="shared" si="287"/>
        <v/>
      </c>
      <c r="AJ2523" s="70" t="str">
        <f t="shared" si="288"/>
        <v>X</v>
      </c>
      <c r="AK2523" s="70" t="str" cm="1">
        <f t="array" ref="AK2523">_xlfn.IFS(AH2523&lt;&gt;"","1",AI2523&lt;&gt;"","2",AJ2523&lt;&gt;"","3")</f>
        <v>3</v>
      </c>
    </row>
    <row r="2524" spans="1:37" x14ac:dyDescent="0.25">
      <c r="A2524" t="s">
        <v>382</v>
      </c>
      <c r="B2524" t="s">
        <v>532</v>
      </c>
      <c r="C2524" s="67" t="str">
        <f t="shared" si="283"/>
        <v>Maddy Wilcox</v>
      </c>
      <c r="D2524" s="71" t="str" cm="1">
        <f t="array" ref="D2524">_xlfn.IFS(AK2524="1",CONCATENATE(C2524,"Regional"),AK2524="2",CONCATENATE(C2524,"Sectional"),AK2524="3",CONCATENATE(C2524,COUNTIF($C$1:C2524,C2524)))</f>
        <v>Maddy Wilcox5</v>
      </c>
      <c r="E2524" s="66">
        <v>45163.375</v>
      </c>
      <c r="F2524" t="s">
        <v>2411</v>
      </c>
      <c r="G2524" s="46">
        <v>78</v>
      </c>
      <c r="H2524" s="46">
        <v>87</v>
      </c>
      <c r="I2524" s="46">
        <v>33</v>
      </c>
      <c r="J2524" t="s">
        <v>173</v>
      </c>
      <c r="K2524" t="s">
        <v>90</v>
      </c>
      <c r="L2524" s="46">
        <v>5203</v>
      </c>
      <c r="M2524" s="46">
        <v>72</v>
      </c>
      <c r="N2524" s="46">
        <v>70.2</v>
      </c>
      <c r="O2524" s="46">
        <v>121</v>
      </c>
      <c r="P2524" s="46">
        <f t="shared" si="284"/>
        <v>2</v>
      </c>
      <c r="R2524" s="67" t="s">
        <v>3383</v>
      </c>
      <c r="S2524" s="67">
        <f>COUNTIF(Y$2:$Y$100,R2524)</f>
        <v>0</v>
      </c>
      <c r="V2524" s="67">
        <f t="shared" si="285"/>
        <v>0</v>
      </c>
      <c r="X2524"/>
      <c r="Y2524" s="67" t="str">
        <f t="shared" si="282"/>
        <v xml:space="preserve"> </v>
      </c>
      <c r="AB2524" t="s">
        <v>90</v>
      </c>
      <c r="AC2524" s="46">
        <v>5203</v>
      </c>
      <c r="AD2524" s="46">
        <v>72</v>
      </c>
      <c r="AE2524" s="46">
        <v>70.2</v>
      </c>
      <c r="AF2524" s="46">
        <v>121</v>
      </c>
      <c r="AH2524" s="70" t="str">
        <f t="shared" si="286"/>
        <v/>
      </c>
      <c r="AI2524" s="70" t="str">
        <f t="shared" si="287"/>
        <v/>
      </c>
      <c r="AJ2524" s="70" t="str">
        <f t="shared" si="288"/>
        <v>X</v>
      </c>
      <c r="AK2524" s="70" t="str" cm="1">
        <f t="array" ref="AK2524">_xlfn.IFS(AH2524&lt;&gt;"","1",AI2524&lt;&gt;"","2",AJ2524&lt;&gt;"","3")</f>
        <v>3</v>
      </c>
    </row>
    <row r="2525" spans="1:37" x14ac:dyDescent="0.25">
      <c r="A2525" t="s">
        <v>1739</v>
      </c>
      <c r="B2525" t="s">
        <v>1740</v>
      </c>
      <c r="C2525" s="67" t="str">
        <f t="shared" si="283"/>
        <v>Camille DeLost</v>
      </c>
      <c r="D2525" s="71" t="str" cm="1">
        <f t="array" ref="D2525">_xlfn.IFS(AK2525="1",CONCATENATE(C2525,"Regional"),AK2525="2",CONCATENATE(C2525,"Sectional"),AK2525="3",CONCATENATE(C2525,COUNTIF($C$1:C2525,C2525)))</f>
        <v>Camille DeLost5</v>
      </c>
      <c r="E2525" s="66">
        <v>45163.375</v>
      </c>
      <c r="F2525" t="s">
        <v>2411</v>
      </c>
      <c r="G2525" s="46">
        <v>78</v>
      </c>
      <c r="H2525" s="46">
        <v>87</v>
      </c>
      <c r="I2525" s="46">
        <v>33</v>
      </c>
      <c r="J2525" t="s">
        <v>173</v>
      </c>
      <c r="K2525" t="s">
        <v>90</v>
      </c>
      <c r="L2525" s="46">
        <v>5203</v>
      </c>
      <c r="M2525" s="46">
        <v>72</v>
      </c>
      <c r="N2525" s="46">
        <v>70.2</v>
      </c>
      <c r="O2525" s="46">
        <v>121</v>
      </c>
      <c r="P2525" s="46">
        <f t="shared" si="284"/>
        <v>2</v>
      </c>
      <c r="R2525" s="67" t="s">
        <v>2736</v>
      </c>
      <c r="S2525" s="67">
        <f>COUNTIF(Y$2:$Y$100,R2525)</f>
        <v>0</v>
      </c>
      <c r="V2525" s="67">
        <f t="shared" si="285"/>
        <v>0</v>
      </c>
      <c r="X2525"/>
      <c r="Y2525" s="67" t="str">
        <f t="shared" si="282"/>
        <v xml:space="preserve"> </v>
      </c>
      <c r="AB2525" t="s">
        <v>90</v>
      </c>
      <c r="AC2525" s="46">
        <v>5203</v>
      </c>
      <c r="AD2525" s="46">
        <v>72</v>
      </c>
      <c r="AE2525" s="46">
        <v>70.2</v>
      </c>
      <c r="AF2525" s="46">
        <v>121</v>
      </c>
      <c r="AH2525" s="70" t="str">
        <f t="shared" si="286"/>
        <v/>
      </c>
      <c r="AI2525" s="70" t="str">
        <f t="shared" si="287"/>
        <v/>
      </c>
      <c r="AJ2525" s="70" t="str">
        <f t="shared" si="288"/>
        <v>X</v>
      </c>
      <c r="AK2525" s="70" t="str" cm="1">
        <f t="array" ref="AK2525">_xlfn.IFS(AH2525&lt;&gt;"","1",AI2525&lt;&gt;"","2",AJ2525&lt;&gt;"","3")</f>
        <v>3</v>
      </c>
    </row>
    <row r="2526" spans="1:37" x14ac:dyDescent="0.25">
      <c r="A2526" t="s">
        <v>638</v>
      </c>
      <c r="B2526" t="s">
        <v>639</v>
      </c>
      <c r="C2526" s="67" t="str">
        <f t="shared" si="283"/>
        <v>Gabbi Matzek</v>
      </c>
      <c r="D2526" s="71" t="str" cm="1">
        <f t="array" ref="D2526">_xlfn.IFS(AK2526="1",CONCATENATE(C2526,"Regional"),AK2526="2",CONCATENATE(C2526,"Sectional"),AK2526="3",CONCATENATE(C2526,COUNTIF($C$1:C2526,C2526)))</f>
        <v>Gabbi Matzek6</v>
      </c>
      <c r="E2526" s="66">
        <v>45163.375</v>
      </c>
      <c r="F2526" t="s">
        <v>2411</v>
      </c>
      <c r="G2526" s="46">
        <v>78</v>
      </c>
      <c r="H2526" s="46">
        <v>87</v>
      </c>
      <c r="I2526" s="46">
        <v>33</v>
      </c>
      <c r="J2526" t="s">
        <v>173</v>
      </c>
      <c r="K2526" t="s">
        <v>90</v>
      </c>
      <c r="L2526" s="46">
        <v>5203</v>
      </c>
      <c r="M2526" s="46">
        <v>72</v>
      </c>
      <c r="N2526" s="46">
        <v>70.2</v>
      </c>
      <c r="O2526" s="46">
        <v>121</v>
      </c>
      <c r="P2526" s="46">
        <f t="shared" si="284"/>
        <v>2</v>
      </c>
      <c r="R2526" s="67" t="s">
        <v>1268</v>
      </c>
      <c r="S2526" s="67">
        <f>COUNTIF(Y$2:$Y$100,R2526)</f>
        <v>0</v>
      </c>
      <c r="V2526" s="67">
        <f t="shared" si="285"/>
        <v>0</v>
      </c>
      <c r="X2526"/>
      <c r="Y2526" s="67" t="str">
        <f t="shared" si="282"/>
        <v xml:space="preserve"> </v>
      </c>
      <c r="AB2526" t="s">
        <v>90</v>
      </c>
      <c r="AC2526" s="46">
        <v>5203</v>
      </c>
      <c r="AD2526" s="46">
        <v>72</v>
      </c>
      <c r="AE2526" s="46">
        <v>70.2</v>
      </c>
      <c r="AF2526" s="46">
        <v>121</v>
      </c>
      <c r="AH2526" s="70" t="str">
        <f t="shared" si="286"/>
        <v/>
      </c>
      <c r="AI2526" s="70" t="str">
        <f t="shared" si="287"/>
        <v/>
      </c>
      <c r="AJ2526" s="70" t="str">
        <f t="shared" si="288"/>
        <v>X</v>
      </c>
      <c r="AK2526" s="70" t="str" cm="1">
        <f t="array" ref="AK2526">_xlfn.IFS(AH2526&lt;&gt;"","1",AI2526&lt;&gt;"","2",AJ2526&lt;&gt;"","3")</f>
        <v>3</v>
      </c>
    </row>
    <row r="2527" spans="1:37" x14ac:dyDescent="0.25">
      <c r="A2527" t="s">
        <v>771</v>
      </c>
      <c r="B2527" t="s">
        <v>187</v>
      </c>
      <c r="C2527" s="67" t="str">
        <f t="shared" si="283"/>
        <v>Ava Beranek</v>
      </c>
      <c r="D2527" s="71" t="str" cm="1">
        <f t="array" ref="D2527">_xlfn.IFS(AK2527="1",CONCATENATE(C2527,"Regional"),AK2527="2",CONCATENATE(C2527,"Sectional"),AK2527="3",CONCATENATE(C2527,COUNTIF($C$1:C2527,C2527)))</f>
        <v>Ava Beranek5</v>
      </c>
      <c r="E2527" s="66">
        <v>45163.375</v>
      </c>
      <c r="F2527" t="s">
        <v>2411</v>
      </c>
      <c r="G2527" s="46">
        <v>78</v>
      </c>
      <c r="H2527" s="46">
        <v>87</v>
      </c>
      <c r="I2527" s="46">
        <v>33</v>
      </c>
      <c r="J2527" t="s">
        <v>173</v>
      </c>
      <c r="K2527" t="s">
        <v>90</v>
      </c>
      <c r="L2527" s="46">
        <v>5203</v>
      </c>
      <c r="M2527" s="46">
        <v>72</v>
      </c>
      <c r="N2527" s="46">
        <v>70.2</v>
      </c>
      <c r="O2527" s="46">
        <v>121</v>
      </c>
      <c r="P2527" s="46">
        <f t="shared" si="284"/>
        <v>2</v>
      </c>
      <c r="R2527" s="67" t="s">
        <v>1354</v>
      </c>
      <c r="S2527" s="67">
        <f>COUNTIF(Y$2:$Y$100,R2527)</f>
        <v>0</v>
      </c>
      <c r="V2527" s="67">
        <f t="shared" si="285"/>
        <v>0</v>
      </c>
      <c r="X2527"/>
      <c r="Y2527" s="67" t="str">
        <f t="shared" si="282"/>
        <v xml:space="preserve"> </v>
      </c>
      <c r="AB2527" t="s">
        <v>90</v>
      </c>
      <c r="AC2527" s="46">
        <v>5203</v>
      </c>
      <c r="AD2527" s="46">
        <v>72</v>
      </c>
      <c r="AE2527" s="46">
        <v>70.2</v>
      </c>
      <c r="AF2527" s="46">
        <v>121</v>
      </c>
      <c r="AH2527" s="70" t="str">
        <f t="shared" si="286"/>
        <v/>
      </c>
      <c r="AI2527" s="70" t="str">
        <f t="shared" si="287"/>
        <v/>
      </c>
      <c r="AJ2527" s="70" t="str">
        <f t="shared" si="288"/>
        <v>X</v>
      </c>
      <c r="AK2527" s="70" t="str" cm="1">
        <f t="array" ref="AK2527">_xlfn.IFS(AH2527&lt;&gt;"","1",AI2527&lt;&gt;"","2",AJ2527&lt;&gt;"","3")</f>
        <v>3</v>
      </c>
    </row>
    <row r="2528" spans="1:37" x14ac:dyDescent="0.25">
      <c r="A2528" t="s">
        <v>378</v>
      </c>
      <c r="B2528" t="s">
        <v>484</v>
      </c>
      <c r="C2528" s="67" t="str">
        <f t="shared" si="283"/>
        <v>Abbie Welch</v>
      </c>
      <c r="D2528" s="71" t="str" cm="1">
        <f t="array" ref="D2528">_xlfn.IFS(AK2528="1",CONCATENATE(C2528,"Regional"),AK2528="2",CONCATENATE(C2528,"Sectional"),AK2528="3",CONCATENATE(C2528,COUNTIF($C$1:C2528,C2528)))</f>
        <v>Abbie Welch4</v>
      </c>
      <c r="E2528" s="66">
        <v>45163.375</v>
      </c>
      <c r="F2528" t="s">
        <v>2411</v>
      </c>
      <c r="G2528" s="46">
        <v>78</v>
      </c>
      <c r="H2528" s="46">
        <v>87</v>
      </c>
      <c r="I2528" s="46">
        <v>33</v>
      </c>
      <c r="J2528" t="s">
        <v>173</v>
      </c>
      <c r="K2528" t="s">
        <v>90</v>
      </c>
      <c r="L2528" s="46">
        <v>5203</v>
      </c>
      <c r="M2528" s="46">
        <v>72</v>
      </c>
      <c r="N2528" s="46">
        <v>70.2</v>
      </c>
      <c r="O2528" s="46">
        <v>121</v>
      </c>
      <c r="P2528" s="46">
        <f t="shared" si="284"/>
        <v>2</v>
      </c>
      <c r="R2528" s="67" t="s">
        <v>1175</v>
      </c>
      <c r="S2528" s="67">
        <f>COUNTIF(Y$2:$Y$100,R2528)</f>
        <v>0</v>
      </c>
      <c r="V2528" s="67">
        <f t="shared" si="285"/>
        <v>0</v>
      </c>
      <c r="X2528"/>
      <c r="Y2528" s="67" t="str">
        <f t="shared" si="282"/>
        <v xml:space="preserve"> </v>
      </c>
      <c r="AB2528" t="s">
        <v>90</v>
      </c>
      <c r="AC2528" s="46">
        <v>5203</v>
      </c>
      <c r="AD2528" s="46">
        <v>72</v>
      </c>
      <c r="AE2528" s="46">
        <v>70.2</v>
      </c>
      <c r="AF2528" s="46">
        <v>121</v>
      </c>
      <c r="AH2528" s="70" t="str">
        <f t="shared" si="286"/>
        <v/>
      </c>
      <c r="AI2528" s="70" t="str">
        <f t="shared" si="287"/>
        <v/>
      </c>
      <c r="AJ2528" s="70" t="str">
        <f t="shared" si="288"/>
        <v>X</v>
      </c>
      <c r="AK2528" s="70" t="str" cm="1">
        <f t="array" ref="AK2528">_xlfn.IFS(AH2528&lt;&gt;"","1",AI2528&lt;&gt;"","2",AJ2528&lt;&gt;"","3")</f>
        <v>3</v>
      </c>
    </row>
    <row r="2529" spans="1:37" x14ac:dyDescent="0.25">
      <c r="A2529" t="s">
        <v>998</v>
      </c>
      <c r="B2529" t="s">
        <v>362</v>
      </c>
      <c r="C2529" s="67" t="str">
        <f t="shared" si="283"/>
        <v>Emma Holzmacher</v>
      </c>
      <c r="D2529" s="71" t="str" cm="1">
        <f t="array" ref="D2529">_xlfn.IFS(AK2529="1",CONCATENATE(C2529,"Regional"),AK2529="2",CONCATENATE(C2529,"Sectional"),AK2529="3",CONCATENATE(C2529,COUNTIF($C$1:C2529,C2529)))</f>
        <v>Emma Holzmacher5</v>
      </c>
      <c r="E2529" s="66">
        <v>45163.375</v>
      </c>
      <c r="F2529" t="s">
        <v>2411</v>
      </c>
      <c r="G2529" s="46">
        <v>78</v>
      </c>
      <c r="H2529" s="46">
        <v>87</v>
      </c>
      <c r="I2529" s="46">
        <v>33</v>
      </c>
      <c r="J2529" t="s">
        <v>173</v>
      </c>
      <c r="K2529" t="s">
        <v>90</v>
      </c>
      <c r="L2529" s="46">
        <v>5203</v>
      </c>
      <c r="M2529" s="46">
        <v>72</v>
      </c>
      <c r="N2529" s="46">
        <v>70.2</v>
      </c>
      <c r="O2529" s="46">
        <v>121</v>
      </c>
      <c r="P2529" s="46">
        <f t="shared" si="284"/>
        <v>2</v>
      </c>
      <c r="R2529" s="67" t="s">
        <v>1501</v>
      </c>
      <c r="S2529" s="67">
        <f>COUNTIF(Y$2:$Y$100,R2529)</f>
        <v>0</v>
      </c>
      <c r="V2529" s="67">
        <f t="shared" si="285"/>
        <v>0</v>
      </c>
      <c r="X2529"/>
      <c r="Y2529" s="67" t="str">
        <f t="shared" si="282"/>
        <v xml:space="preserve"> </v>
      </c>
      <c r="AB2529" t="s">
        <v>90</v>
      </c>
      <c r="AC2529" s="46">
        <v>5203</v>
      </c>
      <c r="AD2529" s="46">
        <v>72</v>
      </c>
      <c r="AE2529" s="46">
        <v>70.2</v>
      </c>
      <c r="AF2529" s="46">
        <v>121</v>
      </c>
      <c r="AH2529" s="70" t="str">
        <f t="shared" si="286"/>
        <v/>
      </c>
      <c r="AI2529" s="70" t="str">
        <f t="shared" si="287"/>
        <v/>
      </c>
      <c r="AJ2529" s="70" t="str">
        <f t="shared" si="288"/>
        <v>X</v>
      </c>
      <c r="AK2529" s="70" t="str" cm="1">
        <f t="array" ref="AK2529">_xlfn.IFS(AH2529&lt;&gt;"","1",AI2529&lt;&gt;"","2",AJ2529&lt;&gt;"","3")</f>
        <v>3</v>
      </c>
    </row>
    <row r="2530" spans="1:37" x14ac:dyDescent="0.25">
      <c r="A2530" t="s">
        <v>1720</v>
      </c>
      <c r="B2530" t="s">
        <v>496</v>
      </c>
      <c r="C2530" s="67" t="str">
        <f t="shared" si="283"/>
        <v>Josie Djupstrom‚Äôs</v>
      </c>
      <c r="D2530" s="71" t="str" cm="1">
        <f t="array" ref="D2530">_xlfn.IFS(AK2530="1",CONCATENATE(C2530,"Regional"),AK2530="2",CONCATENATE(C2530,"Sectional"),AK2530="3",CONCATENATE(C2530,COUNTIF($C$1:C2530,C2530)))</f>
        <v>Josie Djupstrom‚Äôs1</v>
      </c>
      <c r="E2530" s="66">
        <v>45163.375</v>
      </c>
      <c r="F2530" t="s">
        <v>2411</v>
      </c>
      <c r="G2530" s="46">
        <v>78</v>
      </c>
      <c r="H2530" s="46">
        <v>88</v>
      </c>
      <c r="I2530" s="46">
        <v>39</v>
      </c>
      <c r="J2530" t="s">
        <v>173</v>
      </c>
      <c r="K2530" t="s">
        <v>90</v>
      </c>
      <c r="L2530" s="46">
        <v>5203</v>
      </c>
      <c r="M2530" s="46">
        <v>72</v>
      </c>
      <c r="N2530" s="46">
        <v>70.2</v>
      </c>
      <c r="O2530" s="46">
        <v>121</v>
      </c>
      <c r="P2530" s="46">
        <f t="shared" si="284"/>
        <v>2</v>
      </c>
      <c r="R2530" s="67" t="s">
        <v>3632</v>
      </c>
      <c r="S2530" s="67">
        <f>COUNTIF(Y$2:$Y$100,R2530)</f>
        <v>0</v>
      </c>
      <c r="V2530" s="67">
        <f t="shared" si="285"/>
        <v>0</v>
      </c>
      <c r="X2530"/>
      <c r="Y2530" s="67" t="str">
        <f t="shared" si="282"/>
        <v xml:space="preserve"> </v>
      </c>
      <c r="AB2530" t="s">
        <v>90</v>
      </c>
      <c r="AC2530" s="46">
        <v>5203</v>
      </c>
      <c r="AD2530" s="46">
        <v>72</v>
      </c>
      <c r="AE2530" s="46">
        <v>70.2</v>
      </c>
      <c r="AF2530" s="46">
        <v>121</v>
      </c>
      <c r="AH2530" s="70" t="str">
        <f t="shared" si="286"/>
        <v/>
      </c>
      <c r="AI2530" s="70" t="str">
        <f t="shared" si="287"/>
        <v/>
      </c>
      <c r="AJ2530" s="70" t="str">
        <f t="shared" si="288"/>
        <v>X</v>
      </c>
      <c r="AK2530" s="70" t="str" cm="1">
        <f t="array" ref="AK2530">_xlfn.IFS(AH2530&lt;&gt;"","1",AI2530&lt;&gt;"","2",AJ2530&lt;&gt;"","3")</f>
        <v>3</v>
      </c>
    </row>
    <row r="2531" spans="1:37" x14ac:dyDescent="0.25">
      <c r="A2531" t="s">
        <v>720</v>
      </c>
      <c r="B2531" t="s">
        <v>499</v>
      </c>
      <c r="C2531" s="67" t="str">
        <f t="shared" si="283"/>
        <v>Macy Clegg</v>
      </c>
      <c r="D2531" s="71" t="str" cm="1">
        <f t="array" ref="D2531">_xlfn.IFS(AK2531="1",CONCATENATE(C2531,"Regional"),AK2531="2",CONCATENATE(C2531,"Sectional"),AK2531="3",CONCATENATE(C2531,COUNTIF($C$1:C2531,C2531)))</f>
        <v>Macy Clegg5</v>
      </c>
      <c r="E2531" s="66">
        <v>45163.375</v>
      </c>
      <c r="F2531" t="s">
        <v>2411</v>
      </c>
      <c r="G2531" s="46">
        <v>78</v>
      </c>
      <c r="H2531" s="46">
        <v>88</v>
      </c>
      <c r="I2531" s="46">
        <v>39</v>
      </c>
      <c r="J2531" t="s">
        <v>173</v>
      </c>
      <c r="K2531" t="s">
        <v>90</v>
      </c>
      <c r="L2531" s="46">
        <v>5203</v>
      </c>
      <c r="M2531" s="46">
        <v>72</v>
      </c>
      <c r="N2531" s="46">
        <v>70.2</v>
      </c>
      <c r="O2531" s="46">
        <v>121</v>
      </c>
      <c r="P2531" s="46">
        <f t="shared" si="284"/>
        <v>2</v>
      </c>
      <c r="R2531" s="67" t="s">
        <v>1320</v>
      </c>
      <c r="S2531" s="67">
        <f>COUNTIF(Y$2:$Y$100,R2531)</f>
        <v>0</v>
      </c>
      <c r="V2531" s="67">
        <f t="shared" si="285"/>
        <v>0</v>
      </c>
      <c r="X2531"/>
      <c r="Y2531" s="67" t="str">
        <f t="shared" si="282"/>
        <v xml:space="preserve"> </v>
      </c>
      <c r="AB2531" t="s">
        <v>90</v>
      </c>
      <c r="AC2531" s="46">
        <v>5203</v>
      </c>
      <c r="AD2531" s="46">
        <v>72</v>
      </c>
      <c r="AE2531" s="46">
        <v>70.2</v>
      </c>
      <c r="AF2531" s="46">
        <v>121</v>
      </c>
      <c r="AH2531" s="70" t="str">
        <f t="shared" si="286"/>
        <v/>
      </c>
      <c r="AI2531" s="70" t="str">
        <f t="shared" si="287"/>
        <v/>
      </c>
      <c r="AJ2531" s="70" t="str">
        <f t="shared" si="288"/>
        <v>X</v>
      </c>
      <c r="AK2531" s="70" t="str" cm="1">
        <f t="array" ref="AK2531">_xlfn.IFS(AH2531&lt;&gt;"","1",AI2531&lt;&gt;"","2",AJ2531&lt;&gt;"","3")</f>
        <v>3</v>
      </c>
    </row>
    <row r="2532" spans="1:37" x14ac:dyDescent="0.25">
      <c r="A2532" t="s">
        <v>568</v>
      </c>
      <c r="B2532" t="s">
        <v>637</v>
      </c>
      <c r="C2532" s="67" t="str">
        <f t="shared" si="283"/>
        <v>Jeanne Rohl</v>
      </c>
      <c r="D2532" s="71" t="str" cm="1">
        <f t="array" ref="D2532">_xlfn.IFS(AK2532="1",CONCATENATE(C2532,"Regional"),AK2532="2",CONCATENATE(C2532,"Sectional"),AK2532="3",CONCATENATE(C2532,COUNTIF($C$1:C2532,C2532)))</f>
        <v>Jeanne Rohl6</v>
      </c>
      <c r="E2532" s="66">
        <v>45163.375</v>
      </c>
      <c r="F2532" t="s">
        <v>2411</v>
      </c>
      <c r="G2532" s="46">
        <v>78</v>
      </c>
      <c r="H2532" s="46">
        <v>89</v>
      </c>
      <c r="I2532" s="46">
        <v>41</v>
      </c>
      <c r="J2532" t="s">
        <v>173</v>
      </c>
      <c r="K2532" t="s">
        <v>90</v>
      </c>
      <c r="L2532" s="46">
        <v>5203</v>
      </c>
      <c r="M2532" s="46">
        <v>72</v>
      </c>
      <c r="N2532" s="46">
        <v>70.2</v>
      </c>
      <c r="O2532" s="46">
        <v>121</v>
      </c>
      <c r="P2532" s="46">
        <f t="shared" si="284"/>
        <v>2</v>
      </c>
      <c r="R2532" s="67" t="s">
        <v>1267</v>
      </c>
      <c r="S2532" s="67">
        <f>COUNTIF(Y$2:$Y$100,R2532)</f>
        <v>0</v>
      </c>
      <c r="V2532" s="67">
        <f t="shared" si="285"/>
        <v>0</v>
      </c>
      <c r="X2532"/>
      <c r="Y2532" s="67" t="str">
        <f t="shared" si="282"/>
        <v xml:space="preserve"> </v>
      </c>
      <c r="AB2532" t="s">
        <v>90</v>
      </c>
      <c r="AC2532" s="46">
        <v>5203</v>
      </c>
      <c r="AD2532" s="46">
        <v>72</v>
      </c>
      <c r="AE2532" s="46">
        <v>70.2</v>
      </c>
      <c r="AF2532" s="46">
        <v>121</v>
      </c>
      <c r="AH2532" s="70" t="str">
        <f t="shared" si="286"/>
        <v/>
      </c>
      <c r="AI2532" s="70" t="str">
        <f t="shared" si="287"/>
        <v/>
      </c>
      <c r="AJ2532" s="70" t="str">
        <f t="shared" si="288"/>
        <v>X</v>
      </c>
      <c r="AK2532" s="70" t="str" cm="1">
        <f t="array" ref="AK2532">_xlfn.IFS(AH2532&lt;&gt;"","1",AI2532&lt;&gt;"","2",AJ2532&lt;&gt;"","3")</f>
        <v>3</v>
      </c>
    </row>
    <row r="2533" spans="1:37" x14ac:dyDescent="0.25">
      <c r="A2533" t="s">
        <v>356</v>
      </c>
      <c r="B2533" t="s">
        <v>599</v>
      </c>
      <c r="C2533" s="67" t="str">
        <f t="shared" si="283"/>
        <v>Grace Schuh</v>
      </c>
      <c r="D2533" s="71" t="str" cm="1">
        <f t="array" ref="D2533">_xlfn.IFS(AK2533="1",CONCATENATE(C2533,"Regional"),AK2533="2",CONCATENATE(C2533,"Sectional"),AK2533="3",CONCATENATE(C2533,COUNTIF($C$1:C2533,C2533)))</f>
        <v>Grace Schuh5</v>
      </c>
      <c r="E2533" s="66">
        <v>45163.375</v>
      </c>
      <c r="F2533" t="s">
        <v>2411</v>
      </c>
      <c r="G2533" s="46">
        <v>78</v>
      </c>
      <c r="H2533" s="46">
        <v>89</v>
      </c>
      <c r="I2533" s="46">
        <v>41</v>
      </c>
      <c r="J2533" t="s">
        <v>173</v>
      </c>
      <c r="K2533" t="s">
        <v>90</v>
      </c>
      <c r="L2533" s="46">
        <v>5203</v>
      </c>
      <c r="M2533" s="46">
        <v>72</v>
      </c>
      <c r="N2533" s="46">
        <v>70.2</v>
      </c>
      <c r="O2533" s="46">
        <v>121</v>
      </c>
      <c r="P2533" s="46">
        <f t="shared" si="284"/>
        <v>2</v>
      </c>
      <c r="R2533" s="67" t="s">
        <v>2741</v>
      </c>
      <c r="S2533" s="67">
        <f>COUNTIF(Y$2:$Y$100,R2533)</f>
        <v>0</v>
      </c>
      <c r="V2533" s="67">
        <f t="shared" si="285"/>
        <v>0</v>
      </c>
      <c r="X2533"/>
      <c r="Y2533" s="67" t="str">
        <f t="shared" si="282"/>
        <v xml:space="preserve"> </v>
      </c>
      <c r="AB2533" t="s">
        <v>90</v>
      </c>
      <c r="AC2533" s="46">
        <v>5203</v>
      </c>
      <c r="AD2533" s="46">
        <v>72</v>
      </c>
      <c r="AE2533" s="46">
        <v>70.2</v>
      </c>
      <c r="AF2533" s="46">
        <v>121</v>
      </c>
      <c r="AH2533" s="70" t="str">
        <f t="shared" si="286"/>
        <v/>
      </c>
      <c r="AI2533" s="70" t="str">
        <f t="shared" si="287"/>
        <v/>
      </c>
      <c r="AJ2533" s="70" t="str">
        <f t="shared" si="288"/>
        <v>X</v>
      </c>
      <c r="AK2533" s="70" t="str" cm="1">
        <f t="array" ref="AK2533">_xlfn.IFS(AH2533&lt;&gt;"","1",AI2533&lt;&gt;"","2",AJ2533&lt;&gt;"","3")</f>
        <v>3</v>
      </c>
    </row>
    <row r="2534" spans="1:37" x14ac:dyDescent="0.25">
      <c r="A2534" t="s">
        <v>335</v>
      </c>
      <c r="B2534" t="s">
        <v>1613</v>
      </c>
      <c r="C2534" s="67" t="str">
        <f t="shared" si="283"/>
        <v>Arianna Price</v>
      </c>
      <c r="D2534" s="71" t="str" cm="1">
        <f t="array" ref="D2534">_xlfn.IFS(AK2534="1",CONCATENATE(C2534,"Regional"),AK2534="2",CONCATENATE(C2534,"Sectional"),AK2534="3",CONCATENATE(C2534,COUNTIF($C$1:C2534,C2534)))</f>
        <v>Arianna Price4</v>
      </c>
      <c r="E2534" s="66">
        <v>45163.375</v>
      </c>
      <c r="F2534" t="s">
        <v>2411</v>
      </c>
      <c r="G2534" s="46">
        <v>78</v>
      </c>
      <c r="H2534" s="46">
        <v>90</v>
      </c>
      <c r="I2534" s="46">
        <v>43</v>
      </c>
      <c r="J2534" t="s">
        <v>173</v>
      </c>
      <c r="K2534" t="s">
        <v>90</v>
      </c>
      <c r="L2534" s="46">
        <v>5203</v>
      </c>
      <c r="M2534" s="46">
        <v>72</v>
      </c>
      <c r="N2534" s="46">
        <v>70.2</v>
      </c>
      <c r="O2534" s="46">
        <v>121</v>
      </c>
      <c r="P2534" s="46">
        <f t="shared" si="284"/>
        <v>2</v>
      </c>
      <c r="R2534" s="67" t="s">
        <v>3561</v>
      </c>
      <c r="S2534" s="67">
        <f>COUNTIF(Y$2:$Y$100,R2534)</f>
        <v>0</v>
      </c>
      <c r="V2534" s="67">
        <f t="shared" si="285"/>
        <v>0</v>
      </c>
      <c r="X2534"/>
      <c r="Y2534" s="67" t="str">
        <f t="shared" si="282"/>
        <v xml:space="preserve"> </v>
      </c>
      <c r="AB2534" t="s">
        <v>90</v>
      </c>
      <c r="AC2534" s="46">
        <v>5203</v>
      </c>
      <c r="AD2534" s="46">
        <v>72</v>
      </c>
      <c r="AE2534" s="46">
        <v>70.2</v>
      </c>
      <c r="AF2534" s="46">
        <v>121</v>
      </c>
      <c r="AH2534" s="70" t="str">
        <f t="shared" si="286"/>
        <v/>
      </c>
      <c r="AI2534" s="70" t="str">
        <f t="shared" si="287"/>
        <v/>
      </c>
      <c r="AJ2534" s="70" t="str">
        <f t="shared" si="288"/>
        <v>X</v>
      </c>
      <c r="AK2534" s="70" t="str" cm="1">
        <f t="array" ref="AK2534">_xlfn.IFS(AH2534&lt;&gt;"","1",AI2534&lt;&gt;"","2",AJ2534&lt;&gt;"","3")</f>
        <v>3</v>
      </c>
    </row>
    <row r="2535" spans="1:37" x14ac:dyDescent="0.25">
      <c r="A2535" t="s">
        <v>997</v>
      </c>
      <c r="B2535" t="s">
        <v>773</v>
      </c>
      <c r="C2535" s="67" t="str">
        <f t="shared" si="283"/>
        <v>Ashley Gilroy</v>
      </c>
      <c r="D2535" s="71" t="str" cm="1">
        <f t="array" ref="D2535">_xlfn.IFS(AK2535="1",CONCATENATE(C2535,"Regional"),AK2535="2",CONCATENATE(C2535,"Sectional"),AK2535="3",CONCATENATE(C2535,COUNTIF($C$1:C2535,C2535)))</f>
        <v>Ashley Gilroy2</v>
      </c>
      <c r="E2535" s="66">
        <v>45163.375</v>
      </c>
      <c r="F2535" t="s">
        <v>2411</v>
      </c>
      <c r="G2535" s="46">
        <v>78</v>
      </c>
      <c r="H2535" s="46">
        <v>90</v>
      </c>
      <c r="I2535" s="46">
        <v>43</v>
      </c>
      <c r="J2535" t="s">
        <v>173</v>
      </c>
      <c r="K2535" t="s">
        <v>90</v>
      </c>
      <c r="L2535" s="46">
        <v>5203</v>
      </c>
      <c r="M2535" s="46">
        <v>72</v>
      </c>
      <c r="N2535" s="46">
        <v>70.2</v>
      </c>
      <c r="O2535" s="46">
        <v>121</v>
      </c>
      <c r="P2535" s="46">
        <f t="shared" si="284"/>
        <v>2</v>
      </c>
      <c r="R2535" s="67" t="s">
        <v>1500</v>
      </c>
      <c r="S2535" s="67">
        <f>COUNTIF(Y$2:$Y$100,R2535)</f>
        <v>0</v>
      </c>
      <c r="V2535" s="67">
        <f t="shared" si="285"/>
        <v>0</v>
      </c>
      <c r="X2535"/>
      <c r="Y2535" s="67" t="str">
        <f t="shared" si="282"/>
        <v xml:space="preserve"> </v>
      </c>
      <c r="AB2535" t="s">
        <v>90</v>
      </c>
      <c r="AC2535" s="46">
        <v>5203</v>
      </c>
      <c r="AD2535" s="46">
        <v>72</v>
      </c>
      <c r="AE2535" s="46">
        <v>70.2</v>
      </c>
      <c r="AF2535" s="46">
        <v>121</v>
      </c>
      <c r="AH2535" s="70" t="str">
        <f t="shared" si="286"/>
        <v/>
      </c>
      <c r="AI2535" s="70" t="str">
        <f t="shared" si="287"/>
        <v/>
      </c>
      <c r="AJ2535" s="70" t="str">
        <f t="shared" si="288"/>
        <v>X</v>
      </c>
      <c r="AK2535" s="70" t="str" cm="1">
        <f t="array" ref="AK2535">_xlfn.IFS(AH2535&lt;&gt;"","1",AI2535&lt;&gt;"","2",AJ2535&lt;&gt;"","3")</f>
        <v>3</v>
      </c>
    </row>
    <row r="2536" spans="1:37" x14ac:dyDescent="0.25">
      <c r="A2536" t="s">
        <v>291</v>
      </c>
      <c r="B2536" t="s">
        <v>596</v>
      </c>
      <c r="C2536" s="67" t="str">
        <f t="shared" si="283"/>
        <v>Kristina Kruse</v>
      </c>
      <c r="D2536" s="71" t="str" cm="1">
        <f t="array" ref="D2536">_xlfn.IFS(AK2536="1",CONCATENATE(C2536,"Regional"),AK2536="2",CONCATENATE(C2536,"Sectional"),AK2536="3",CONCATENATE(C2536,COUNTIF($C$1:C2536,C2536)))</f>
        <v>Kristina Kruse5</v>
      </c>
      <c r="E2536" s="66">
        <v>45163.375</v>
      </c>
      <c r="F2536" t="s">
        <v>2411</v>
      </c>
      <c r="G2536" s="46">
        <v>78</v>
      </c>
      <c r="H2536" s="46">
        <v>90</v>
      </c>
      <c r="I2536" s="46">
        <v>43</v>
      </c>
      <c r="J2536" t="s">
        <v>173</v>
      </c>
      <c r="K2536" t="s">
        <v>90</v>
      </c>
      <c r="L2536" s="46">
        <v>5203</v>
      </c>
      <c r="M2536" s="46">
        <v>72</v>
      </c>
      <c r="N2536" s="46">
        <v>70.2</v>
      </c>
      <c r="O2536" s="46">
        <v>121</v>
      </c>
      <c r="P2536" s="46">
        <f t="shared" si="284"/>
        <v>2</v>
      </c>
      <c r="R2536" s="67" t="s">
        <v>1242</v>
      </c>
      <c r="S2536" s="67">
        <f>COUNTIF(Y$2:$Y$100,R2536)</f>
        <v>0</v>
      </c>
      <c r="V2536" s="67">
        <f t="shared" si="285"/>
        <v>0</v>
      </c>
      <c r="X2536"/>
      <c r="Y2536" s="67" t="str">
        <f t="shared" si="282"/>
        <v xml:space="preserve"> </v>
      </c>
      <c r="AB2536" t="s">
        <v>90</v>
      </c>
      <c r="AC2536" s="46">
        <v>5203</v>
      </c>
      <c r="AD2536" s="46">
        <v>72</v>
      </c>
      <c r="AE2536" s="46">
        <v>70.2</v>
      </c>
      <c r="AF2536" s="46">
        <v>121</v>
      </c>
      <c r="AH2536" s="70" t="str">
        <f t="shared" si="286"/>
        <v/>
      </c>
      <c r="AI2536" s="70" t="str">
        <f t="shared" si="287"/>
        <v/>
      </c>
      <c r="AJ2536" s="70" t="str">
        <f t="shared" si="288"/>
        <v>X</v>
      </c>
      <c r="AK2536" s="70" t="str" cm="1">
        <f t="array" ref="AK2536">_xlfn.IFS(AH2536&lt;&gt;"","1",AI2536&lt;&gt;"","2",AJ2536&lt;&gt;"","3")</f>
        <v>3</v>
      </c>
    </row>
    <row r="2537" spans="1:37" x14ac:dyDescent="0.25">
      <c r="A2537" t="s">
        <v>483</v>
      </c>
      <c r="B2537" t="s">
        <v>458</v>
      </c>
      <c r="C2537" s="67" t="str">
        <f t="shared" si="283"/>
        <v>Lauren Coombs</v>
      </c>
      <c r="D2537" s="71" t="str" cm="1">
        <f t="array" ref="D2537">_xlfn.IFS(AK2537="1",CONCATENATE(C2537,"Regional"),AK2537="2",CONCATENATE(C2537,"Sectional"),AK2537="3",CONCATENATE(C2537,COUNTIF($C$1:C2537,C2537)))</f>
        <v>Lauren Coombs4</v>
      </c>
      <c r="E2537" s="66">
        <v>45163.375</v>
      </c>
      <c r="F2537" t="s">
        <v>2411</v>
      </c>
      <c r="G2537" s="46">
        <v>78</v>
      </c>
      <c r="H2537" s="46">
        <v>91</v>
      </c>
      <c r="I2537" s="46">
        <v>46</v>
      </c>
      <c r="J2537" t="s">
        <v>173</v>
      </c>
      <c r="K2537" t="s">
        <v>90</v>
      </c>
      <c r="L2537" s="46">
        <v>5203</v>
      </c>
      <c r="M2537" s="46">
        <v>72</v>
      </c>
      <c r="N2537" s="46">
        <v>70.2</v>
      </c>
      <c r="O2537" s="46">
        <v>121</v>
      </c>
      <c r="P2537" s="46">
        <f t="shared" si="284"/>
        <v>2</v>
      </c>
      <c r="R2537" s="67" t="s">
        <v>1174</v>
      </c>
      <c r="S2537" s="67">
        <f>COUNTIF(Y$2:$Y$100,R2537)</f>
        <v>0</v>
      </c>
      <c r="V2537" s="67">
        <f t="shared" si="285"/>
        <v>0</v>
      </c>
      <c r="X2537"/>
      <c r="Y2537" s="67" t="str">
        <f t="shared" si="282"/>
        <v xml:space="preserve"> </v>
      </c>
      <c r="AB2537" t="s">
        <v>90</v>
      </c>
      <c r="AC2537" s="46">
        <v>5203</v>
      </c>
      <c r="AD2537" s="46">
        <v>72</v>
      </c>
      <c r="AE2537" s="46">
        <v>70.2</v>
      </c>
      <c r="AF2537" s="46">
        <v>121</v>
      </c>
      <c r="AH2537" s="70" t="str">
        <f t="shared" si="286"/>
        <v/>
      </c>
      <c r="AI2537" s="70" t="str">
        <f t="shared" si="287"/>
        <v/>
      </c>
      <c r="AJ2537" s="70" t="str">
        <f t="shared" si="288"/>
        <v>X</v>
      </c>
      <c r="AK2537" s="70" t="str" cm="1">
        <f t="array" ref="AK2537">_xlfn.IFS(AH2537&lt;&gt;"","1",AI2537&lt;&gt;"","2",AJ2537&lt;&gt;"","3")</f>
        <v>3</v>
      </c>
    </row>
    <row r="2538" spans="1:37" x14ac:dyDescent="0.25">
      <c r="A2538" t="s">
        <v>594</v>
      </c>
      <c r="B2538" t="s">
        <v>507</v>
      </c>
      <c r="C2538" s="67" t="str">
        <f t="shared" si="283"/>
        <v>Chloe Strunk</v>
      </c>
      <c r="D2538" s="71" t="str" cm="1">
        <f t="array" ref="D2538">_xlfn.IFS(AK2538="1",CONCATENATE(C2538,"Regional"),AK2538="2",CONCATENATE(C2538,"Sectional"),AK2538="3",CONCATENATE(C2538,COUNTIF($C$1:C2538,C2538)))</f>
        <v>Chloe Strunk6</v>
      </c>
      <c r="E2538" s="66">
        <v>45163.375</v>
      </c>
      <c r="F2538" t="s">
        <v>2411</v>
      </c>
      <c r="G2538" s="46">
        <v>78</v>
      </c>
      <c r="H2538" s="46">
        <v>92</v>
      </c>
      <c r="I2538" s="46">
        <v>47</v>
      </c>
      <c r="J2538" t="s">
        <v>173</v>
      </c>
      <c r="K2538" t="s">
        <v>90</v>
      </c>
      <c r="L2538" s="46">
        <v>5203</v>
      </c>
      <c r="M2538" s="46">
        <v>72</v>
      </c>
      <c r="N2538" s="46">
        <v>70.2</v>
      </c>
      <c r="O2538" s="46">
        <v>121</v>
      </c>
      <c r="P2538" s="46">
        <f t="shared" si="284"/>
        <v>2</v>
      </c>
      <c r="R2538" s="67" t="s">
        <v>1240</v>
      </c>
      <c r="S2538" s="67">
        <f>COUNTIF(Y$2:$Y$100,R2538)</f>
        <v>0</v>
      </c>
      <c r="V2538" s="67">
        <f t="shared" si="285"/>
        <v>0</v>
      </c>
      <c r="X2538"/>
      <c r="Y2538" s="67" t="str">
        <f t="shared" si="282"/>
        <v xml:space="preserve"> </v>
      </c>
      <c r="AB2538" t="s">
        <v>90</v>
      </c>
      <c r="AC2538" s="46">
        <v>5203</v>
      </c>
      <c r="AD2538" s="46">
        <v>72</v>
      </c>
      <c r="AE2538" s="46">
        <v>70.2</v>
      </c>
      <c r="AF2538" s="46">
        <v>121</v>
      </c>
      <c r="AH2538" s="70" t="str">
        <f t="shared" si="286"/>
        <v/>
      </c>
      <c r="AI2538" s="70" t="str">
        <f t="shared" si="287"/>
        <v/>
      </c>
      <c r="AJ2538" s="70" t="str">
        <f t="shared" si="288"/>
        <v>X</v>
      </c>
      <c r="AK2538" s="70" t="str" cm="1">
        <f t="array" ref="AK2538">_xlfn.IFS(AH2538&lt;&gt;"","1",AI2538&lt;&gt;"","2",AJ2538&lt;&gt;"","3")</f>
        <v>3</v>
      </c>
    </row>
    <row r="2539" spans="1:37" x14ac:dyDescent="0.25">
      <c r="A2539" t="s">
        <v>219</v>
      </c>
      <c r="B2539" t="s">
        <v>725</v>
      </c>
      <c r="C2539" s="67" t="str">
        <f t="shared" si="283"/>
        <v>Lia Maxwell</v>
      </c>
      <c r="D2539" s="71" t="str" cm="1">
        <f t="array" ref="D2539">_xlfn.IFS(AK2539="1",CONCATENATE(C2539,"Regional"),AK2539="2",CONCATENATE(C2539,"Sectional"),AK2539="3",CONCATENATE(C2539,COUNTIF($C$1:C2539,C2539)))</f>
        <v>Lia Maxwell4</v>
      </c>
      <c r="E2539" s="66">
        <v>45163.375</v>
      </c>
      <c r="F2539" t="s">
        <v>2411</v>
      </c>
      <c r="G2539" s="46">
        <v>78</v>
      </c>
      <c r="H2539" s="46">
        <v>92</v>
      </c>
      <c r="I2539" s="46">
        <v>47</v>
      </c>
      <c r="J2539" t="s">
        <v>173</v>
      </c>
      <c r="K2539" t="s">
        <v>90</v>
      </c>
      <c r="L2539" s="46">
        <v>5203</v>
      </c>
      <c r="M2539" s="46">
        <v>72</v>
      </c>
      <c r="N2539" s="46">
        <v>70.2</v>
      </c>
      <c r="O2539" s="46">
        <v>121</v>
      </c>
      <c r="P2539" s="46">
        <f t="shared" si="284"/>
        <v>2</v>
      </c>
      <c r="R2539" s="67" t="s">
        <v>1319</v>
      </c>
      <c r="S2539" s="67">
        <f>COUNTIF(Y$2:$Y$100,R2539)</f>
        <v>0</v>
      </c>
      <c r="V2539" s="67">
        <f t="shared" si="285"/>
        <v>0</v>
      </c>
      <c r="X2539"/>
      <c r="Y2539" s="67" t="str">
        <f t="shared" si="282"/>
        <v xml:space="preserve"> </v>
      </c>
      <c r="AB2539" t="s">
        <v>90</v>
      </c>
      <c r="AC2539" s="46">
        <v>5203</v>
      </c>
      <c r="AD2539" s="46">
        <v>72</v>
      </c>
      <c r="AE2539" s="46">
        <v>70.2</v>
      </c>
      <c r="AF2539" s="46">
        <v>121</v>
      </c>
      <c r="AH2539" s="70" t="str">
        <f t="shared" si="286"/>
        <v/>
      </c>
      <c r="AI2539" s="70" t="str">
        <f t="shared" si="287"/>
        <v/>
      </c>
      <c r="AJ2539" s="70" t="str">
        <f t="shared" si="288"/>
        <v>X</v>
      </c>
      <c r="AK2539" s="70" t="str" cm="1">
        <f t="array" ref="AK2539">_xlfn.IFS(AH2539&lt;&gt;"","1",AI2539&lt;&gt;"","2",AJ2539&lt;&gt;"","3")</f>
        <v>3</v>
      </c>
    </row>
    <row r="2540" spans="1:37" x14ac:dyDescent="0.25">
      <c r="A2540" t="s">
        <v>1704</v>
      </c>
      <c r="B2540" t="s">
        <v>353</v>
      </c>
      <c r="C2540" s="67" t="str">
        <f t="shared" si="283"/>
        <v>Olivia Orzechowski</v>
      </c>
      <c r="D2540" s="71" t="str" cm="1">
        <f t="array" ref="D2540">_xlfn.IFS(AK2540="1",CONCATENATE(C2540,"Regional"),AK2540="2",CONCATENATE(C2540,"Sectional"),AK2540="3",CONCATENATE(C2540,COUNTIF($C$1:C2540,C2540)))</f>
        <v>Olivia Orzechowski3</v>
      </c>
      <c r="E2540" s="66">
        <v>45163.375</v>
      </c>
      <c r="F2540" t="s">
        <v>2411</v>
      </c>
      <c r="G2540" s="46">
        <v>78</v>
      </c>
      <c r="H2540" s="46">
        <v>94</v>
      </c>
      <c r="I2540" s="46">
        <v>49</v>
      </c>
      <c r="J2540" t="s">
        <v>173</v>
      </c>
      <c r="K2540" t="s">
        <v>90</v>
      </c>
      <c r="L2540" s="46">
        <v>5203</v>
      </c>
      <c r="M2540" s="46">
        <v>72</v>
      </c>
      <c r="N2540" s="46">
        <v>70.2</v>
      </c>
      <c r="O2540" s="46">
        <v>121</v>
      </c>
      <c r="P2540" s="46">
        <f t="shared" si="284"/>
        <v>2</v>
      </c>
      <c r="R2540" s="67" t="s">
        <v>3481</v>
      </c>
      <c r="S2540" s="67">
        <f>COUNTIF(Y$2:$Y$100,R2540)</f>
        <v>0</v>
      </c>
      <c r="V2540" s="67">
        <f t="shared" si="285"/>
        <v>0</v>
      </c>
      <c r="X2540"/>
      <c r="Y2540" s="67" t="str">
        <f t="shared" si="282"/>
        <v xml:space="preserve"> </v>
      </c>
      <c r="AB2540" t="s">
        <v>90</v>
      </c>
      <c r="AC2540" s="46">
        <v>5203</v>
      </c>
      <c r="AD2540" s="46">
        <v>72</v>
      </c>
      <c r="AE2540" s="46">
        <v>70.2</v>
      </c>
      <c r="AF2540" s="46">
        <v>121</v>
      </c>
      <c r="AH2540" s="70" t="str">
        <f t="shared" si="286"/>
        <v/>
      </c>
      <c r="AI2540" s="70" t="str">
        <f t="shared" si="287"/>
        <v/>
      </c>
      <c r="AJ2540" s="70" t="str">
        <f t="shared" si="288"/>
        <v>X</v>
      </c>
      <c r="AK2540" s="70" t="str" cm="1">
        <f t="array" ref="AK2540">_xlfn.IFS(AH2540&lt;&gt;"","1",AI2540&lt;&gt;"","2",AJ2540&lt;&gt;"","3")</f>
        <v>3</v>
      </c>
    </row>
    <row r="2541" spans="1:37" x14ac:dyDescent="0.25">
      <c r="A2541" t="s">
        <v>383</v>
      </c>
      <c r="B2541" t="s">
        <v>567</v>
      </c>
      <c r="C2541" s="67" t="str">
        <f t="shared" si="283"/>
        <v>Anika Wilke</v>
      </c>
      <c r="D2541" s="71" t="str" cm="1">
        <f t="array" ref="D2541">_xlfn.IFS(AK2541="1",CONCATENATE(C2541,"Regional"),AK2541="2",CONCATENATE(C2541,"Sectional"),AK2541="3",CONCATENATE(C2541,COUNTIF($C$1:C2541,C2541)))</f>
        <v>Anika Wilke5</v>
      </c>
      <c r="E2541" s="66">
        <v>45163.375</v>
      </c>
      <c r="F2541" t="s">
        <v>2411</v>
      </c>
      <c r="G2541" s="46">
        <v>78</v>
      </c>
      <c r="H2541" s="46">
        <v>95</v>
      </c>
      <c r="I2541" s="46">
        <v>50</v>
      </c>
      <c r="J2541" t="s">
        <v>173</v>
      </c>
      <c r="K2541" t="s">
        <v>90</v>
      </c>
      <c r="L2541" s="46">
        <v>5203</v>
      </c>
      <c r="M2541" s="46">
        <v>72</v>
      </c>
      <c r="N2541" s="46">
        <v>70.2</v>
      </c>
      <c r="O2541" s="46">
        <v>121</v>
      </c>
      <c r="P2541" s="46">
        <f t="shared" si="284"/>
        <v>2</v>
      </c>
      <c r="R2541" s="67" t="s">
        <v>1415</v>
      </c>
      <c r="S2541" s="67">
        <f>COUNTIF(Y$2:$Y$100,R2541)</f>
        <v>0</v>
      </c>
      <c r="V2541" s="67">
        <f t="shared" si="285"/>
        <v>0</v>
      </c>
      <c r="X2541"/>
      <c r="Y2541" s="67" t="str">
        <f t="shared" si="282"/>
        <v xml:space="preserve"> </v>
      </c>
      <c r="AB2541" t="s">
        <v>90</v>
      </c>
      <c r="AC2541" s="46">
        <v>5203</v>
      </c>
      <c r="AD2541" s="46">
        <v>72</v>
      </c>
      <c r="AE2541" s="46">
        <v>70.2</v>
      </c>
      <c r="AF2541" s="46">
        <v>121</v>
      </c>
      <c r="AH2541" s="70" t="str">
        <f t="shared" si="286"/>
        <v/>
      </c>
      <c r="AI2541" s="70" t="str">
        <f t="shared" si="287"/>
        <v/>
      </c>
      <c r="AJ2541" s="70" t="str">
        <f t="shared" si="288"/>
        <v>X</v>
      </c>
      <c r="AK2541" s="70" t="str" cm="1">
        <f t="array" ref="AK2541">_xlfn.IFS(AH2541&lt;&gt;"","1",AI2541&lt;&gt;"","2",AJ2541&lt;&gt;"","3")</f>
        <v>3</v>
      </c>
    </row>
    <row r="2542" spans="1:37" x14ac:dyDescent="0.25">
      <c r="A2542" t="s">
        <v>310</v>
      </c>
      <c r="B2542" t="s">
        <v>699</v>
      </c>
      <c r="C2542" s="67" t="str">
        <f t="shared" si="283"/>
        <v>Emmaline Miller</v>
      </c>
      <c r="D2542" s="71" t="str" cm="1">
        <f t="array" ref="D2542">_xlfn.IFS(AK2542="1",CONCATENATE(C2542,"Regional"),AK2542="2",CONCATENATE(C2542,"Sectional"),AK2542="3",CONCATENATE(C2542,COUNTIF($C$1:C2542,C2542)))</f>
        <v>Emmaline Miller5</v>
      </c>
      <c r="E2542" s="66">
        <v>45163.375</v>
      </c>
      <c r="F2542" t="s">
        <v>2411</v>
      </c>
      <c r="G2542" s="46">
        <v>78</v>
      </c>
      <c r="H2542" s="46">
        <v>95</v>
      </c>
      <c r="I2542" s="46">
        <v>50</v>
      </c>
      <c r="J2542" t="s">
        <v>173</v>
      </c>
      <c r="K2542" t="s">
        <v>90</v>
      </c>
      <c r="L2542" s="46">
        <v>5203</v>
      </c>
      <c r="M2542" s="46">
        <v>72</v>
      </c>
      <c r="N2542" s="46">
        <v>70.2</v>
      </c>
      <c r="O2542" s="46">
        <v>121</v>
      </c>
      <c r="P2542" s="46">
        <f t="shared" si="284"/>
        <v>2</v>
      </c>
      <c r="R2542" s="67" t="s">
        <v>1302</v>
      </c>
      <c r="S2542" s="67">
        <f>COUNTIF(Y$2:$Y$100,R2542)</f>
        <v>0</v>
      </c>
      <c r="V2542" s="67">
        <f t="shared" si="285"/>
        <v>0</v>
      </c>
      <c r="X2542"/>
      <c r="Y2542" s="67" t="str">
        <f t="shared" si="282"/>
        <v xml:space="preserve"> </v>
      </c>
      <c r="AB2542" t="s">
        <v>90</v>
      </c>
      <c r="AC2542" s="46">
        <v>5203</v>
      </c>
      <c r="AD2542" s="46">
        <v>72</v>
      </c>
      <c r="AE2542" s="46">
        <v>70.2</v>
      </c>
      <c r="AF2542" s="46">
        <v>121</v>
      </c>
      <c r="AH2542" s="70" t="str">
        <f t="shared" si="286"/>
        <v/>
      </c>
      <c r="AI2542" s="70" t="str">
        <f t="shared" si="287"/>
        <v/>
      </c>
      <c r="AJ2542" s="70" t="str">
        <f t="shared" si="288"/>
        <v>X</v>
      </c>
      <c r="AK2542" s="70" t="str" cm="1">
        <f t="array" ref="AK2542">_xlfn.IFS(AH2542&lt;&gt;"","1",AI2542&lt;&gt;"","2",AJ2542&lt;&gt;"","3")</f>
        <v>3</v>
      </c>
    </row>
    <row r="2543" spans="1:37" x14ac:dyDescent="0.25">
      <c r="A2543" t="s">
        <v>1117</v>
      </c>
      <c r="B2543" t="s">
        <v>1118</v>
      </c>
      <c r="C2543" s="67" t="str">
        <f t="shared" si="283"/>
        <v>Madie Graves</v>
      </c>
      <c r="D2543" s="71" t="str" cm="1">
        <f t="array" ref="D2543">_xlfn.IFS(AK2543="1",CONCATENATE(C2543,"Regional"),AK2543="2",CONCATENATE(C2543,"Sectional"),AK2543="3",CONCATENATE(C2543,COUNTIF($C$1:C2543,C2543)))</f>
        <v>Madie Graves3</v>
      </c>
      <c r="E2543" s="66">
        <v>45163.375</v>
      </c>
      <c r="F2543" t="s">
        <v>2411</v>
      </c>
      <c r="G2543" s="46">
        <v>78</v>
      </c>
      <c r="H2543" s="46">
        <v>95</v>
      </c>
      <c r="I2543" s="46">
        <v>50</v>
      </c>
      <c r="J2543" t="s">
        <v>173</v>
      </c>
      <c r="K2543" t="s">
        <v>90</v>
      </c>
      <c r="L2543" s="46">
        <v>5203</v>
      </c>
      <c r="M2543" s="46">
        <v>72</v>
      </c>
      <c r="N2543" s="46">
        <v>70.2</v>
      </c>
      <c r="O2543" s="46">
        <v>121</v>
      </c>
      <c r="P2543" s="46">
        <f t="shared" si="284"/>
        <v>2</v>
      </c>
      <c r="R2543" s="67" t="s">
        <v>1586</v>
      </c>
      <c r="S2543" s="67">
        <f>COUNTIF(Y$2:$Y$100,R2543)</f>
        <v>0</v>
      </c>
      <c r="V2543" s="67">
        <f t="shared" si="285"/>
        <v>0</v>
      </c>
      <c r="X2543"/>
      <c r="Y2543" s="67" t="str">
        <f t="shared" si="282"/>
        <v xml:space="preserve"> </v>
      </c>
      <c r="AB2543" t="s">
        <v>90</v>
      </c>
      <c r="AC2543" s="46">
        <v>5203</v>
      </c>
      <c r="AD2543" s="46">
        <v>72</v>
      </c>
      <c r="AE2543" s="46">
        <v>70.2</v>
      </c>
      <c r="AF2543" s="46">
        <v>121</v>
      </c>
      <c r="AH2543" s="70" t="str">
        <f t="shared" si="286"/>
        <v/>
      </c>
      <c r="AI2543" s="70" t="str">
        <f t="shared" si="287"/>
        <v/>
      </c>
      <c r="AJ2543" s="70" t="str">
        <f t="shared" si="288"/>
        <v>X</v>
      </c>
      <c r="AK2543" s="70" t="str" cm="1">
        <f t="array" ref="AK2543">_xlfn.IFS(AH2543&lt;&gt;"","1",AI2543&lt;&gt;"","2",AJ2543&lt;&gt;"","3")</f>
        <v>3</v>
      </c>
    </row>
    <row r="2544" spans="1:37" x14ac:dyDescent="0.25">
      <c r="A2544" t="s">
        <v>696</v>
      </c>
      <c r="B2544" t="s">
        <v>328</v>
      </c>
      <c r="C2544" s="67" t="str">
        <f t="shared" si="283"/>
        <v>Emerson Fitzgerald</v>
      </c>
      <c r="D2544" s="71" t="str" cm="1">
        <f t="array" ref="D2544">_xlfn.IFS(AK2544="1",CONCATENATE(C2544,"Regional"),AK2544="2",CONCATENATE(C2544,"Sectional"),AK2544="3",CONCATENATE(C2544,COUNTIF($C$1:C2544,C2544)))</f>
        <v>Emerson Fitzgerald5</v>
      </c>
      <c r="E2544" s="66">
        <v>45163.375</v>
      </c>
      <c r="F2544" t="s">
        <v>2411</v>
      </c>
      <c r="G2544" s="46">
        <v>78</v>
      </c>
      <c r="H2544" s="46">
        <v>95</v>
      </c>
      <c r="I2544" s="46">
        <v>50</v>
      </c>
      <c r="J2544" t="s">
        <v>173</v>
      </c>
      <c r="K2544" t="s">
        <v>90</v>
      </c>
      <c r="L2544" s="46">
        <v>5203</v>
      </c>
      <c r="M2544" s="46">
        <v>72</v>
      </c>
      <c r="N2544" s="46">
        <v>70.2</v>
      </c>
      <c r="O2544" s="46">
        <v>121</v>
      </c>
      <c r="P2544" s="46">
        <f t="shared" si="284"/>
        <v>2</v>
      </c>
      <c r="R2544" s="67" t="s">
        <v>1301</v>
      </c>
      <c r="S2544" s="67">
        <f>COUNTIF(Y$2:$Y$100,R2544)</f>
        <v>0</v>
      </c>
      <c r="V2544" s="67">
        <f t="shared" si="285"/>
        <v>0</v>
      </c>
      <c r="X2544"/>
      <c r="Y2544" s="67" t="str">
        <f t="shared" si="282"/>
        <v xml:space="preserve"> </v>
      </c>
      <c r="AB2544" t="s">
        <v>90</v>
      </c>
      <c r="AC2544" s="46">
        <v>5203</v>
      </c>
      <c r="AD2544" s="46">
        <v>72</v>
      </c>
      <c r="AE2544" s="46">
        <v>70.2</v>
      </c>
      <c r="AF2544" s="46">
        <v>121</v>
      </c>
      <c r="AH2544" s="70" t="str">
        <f t="shared" si="286"/>
        <v/>
      </c>
      <c r="AI2544" s="70" t="str">
        <f t="shared" si="287"/>
        <v/>
      </c>
      <c r="AJ2544" s="70" t="str">
        <f t="shared" si="288"/>
        <v>X</v>
      </c>
      <c r="AK2544" s="70" t="str" cm="1">
        <f t="array" ref="AK2544">_xlfn.IFS(AH2544&lt;&gt;"","1",AI2544&lt;&gt;"","2",AJ2544&lt;&gt;"","3")</f>
        <v>3</v>
      </c>
    </row>
    <row r="2545" spans="1:37" x14ac:dyDescent="0.25">
      <c r="A2545" t="s">
        <v>485</v>
      </c>
      <c r="B2545" t="s">
        <v>428</v>
      </c>
      <c r="C2545" s="67" t="str">
        <f t="shared" si="283"/>
        <v>Annika Jafferis</v>
      </c>
      <c r="D2545" s="71" t="str" cm="1">
        <f t="array" ref="D2545">_xlfn.IFS(AK2545="1",CONCATENATE(C2545,"Regional"),AK2545="2",CONCATENATE(C2545,"Sectional"),AK2545="3",CONCATENATE(C2545,COUNTIF($C$1:C2545,C2545)))</f>
        <v>Annika Jafferis5</v>
      </c>
      <c r="E2545" s="66">
        <v>45163.375</v>
      </c>
      <c r="F2545" t="s">
        <v>2411</v>
      </c>
      <c r="G2545" s="46">
        <v>78</v>
      </c>
      <c r="H2545" s="46">
        <v>96</v>
      </c>
      <c r="I2545" s="46">
        <v>54</v>
      </c>
      <c r="J2545" t="s">
        <v>173</v>
      </c>
      <c r="K2545" t="s">
        <v>90</v>
      </c>
      <c r="L2545" s="46">
        <v>5203</v>
      </c>
      <c r="M2545" s="46">
        <v>72</v>
      </c>
      <c r="N2545" s="46">
        <v>70.2</v>
      </c>
      <c r="O2545" s="46">
        <v>121</v>
      </c>
      <c r="P2545" s="46">
        <f t="shared" si="284"/>
        <v>2</v>
      </c>
      <c r="R2545" s="67" t="s">
        <v>1176</v>
      </c>
      <c r="S2545" s="67">
        <f>COUNTIF(Y$2:$Y$100,R2545)</f>
        <v>0</v>
      </c>
      <c r="V2545" s="67">
        <f t="shared" si="285"/>
        <v>0</v>
      </c>
      <c r="X2545"/>
      <c r="Y2545" s="67" t="str">
        <f t="shared" si="282"/>
        <v xml:space="preserve"> </v>
      </c>
      <c r="AB2545" t="s">
        <v>90</v>
      </c>
      <c r="AC2545" s="46">
        <v>5203</v>
      </c>
      <c r="AD2545" s="46">
        <v>72</v>
      </c>
      <c r="AE2545" s="46">
        <v>70.2</v>
      </c>
      <c r="AF2545" s="46">
        <v>121</v>
      </c>
      <c r="AH2545" s="70" t="str">
        <f t="shared" si="286"/>
        <v/>
      </c>
      <c r="AI2545" s="70" t="str">
        <f t="shared" si="287"/>
        <v/>
      </c>
      <c r="AJ2545" s="70" t="str">
        <f t="shared" si="288"/>
        <v>X</v>
      </c>
      <c r="AK2545" s="70" t="str" cm="1">
        <f t="array" ref="AK2545">_xlfn.IFS(AH2545&lt;&gt;"","1",AI2545&lt;&gt;"","2",AJ2545&lt;&gt;"","3")</f>
        <v>3</v>
      </c>
    </row>
    <row r="2546" spans="1:37" x14ac:dyDescent="0.25">
      <c r="A2546" t="s">
        <v>373</v>
      </c>
      <c r="B2546" t="s">
        <v>184</v>
      </c>
      <c r="C2546" s="67" t="str">
        <f t="shared" si="283"/>
        <v>Allison Waara</v>
      </c>
      <c r="D2546" s="71" t="str" cm="1">
        <f t="array" ref="D2546">_xlfn.IFS(AK2546="1",CONCATENATE(C2546,"Regional"),AK2546="2",CONCATENATE(C2546,"Sectional"),AK2546="3",CONCATENATE(C2546,COUNTIF($C$1:C2546,C2546)))</f>
        <v>Allison Waara5</v>
      </c>
      <c r="E2546" s="66">
        <v>45163.375</v>
      </c>
      <c r="F2546" t="s">
        <v>2411</v>
      </c>
      <c r="G2546" s="46">
        <v>78</v>
      </c>
      <c r="H2546" s="46">
        <v>96</v>
      </c>
      <c r="I2546" s="46">
        <v>54</v>
      </c>
      <c r="J2546" t="s">
        <v>173</v>
      </c>
      <c r="K2546" t="s">
        <v>90</v>
      </c>
      <c r="L2546" s="46">
        <v>5203</v>
      </c>
      <c r="M2546" s="46">
        <v>72</v>
      </c>
      <c r="N2546" s="46">
        <v>70.2</v>
      </c>
      <c r="O2546" s="46">
        <v>121</v>
      </c>
      <c r="P2546" s="46">
        <f t="shared" si="284"/>
        <v>2</v>
      </c>
      <c r="R2546" s="67" t="s">
        <v>2944</v>
      </c>
      <c r="S2546" s="67">
        <f>COUNTIF(Y$2:$Y$100,R2546)</f>
        <v>0</v>
      </c>
      <c r="V2546" s="67">
        <f t="shared" si="285"/>
        <v>0</v>
      </c>
      <c r="X2546"/>
      <c r="Y2546" s="67" t="str">
        <f t="shared" si="282"/>
        <v xml:space="preserve"> </v>
      </c>
      <c r="AB2546" t="s">
        <v>90</v>
      </c>
      <c r="AC2546" s="46">
        <v>5203</v>
      </c>
      <c r="AD2546" s="46">
        <v>72</v>
      </c>
      <c r="AE2546" s="46">
        <v>70.2</v>
      </c>
      <c r="AF2546" s="46">
        <v>121</v>
      </c>
      <c r="AH2546" s="70" t="str">
        <f t="shared" si="286"/>
        <v/>
      </c>
      <c r="AI2546" s="70" t="str">
        <f t="shared" si="287"/>
        <v/>
      </c>
      <c r="AJ2546" s="70" t="str">
        <f t="shared" si="288"/>
        <v>X</v>
      </c>
      <c r="AK2546" s="70" t="str" cm="1">
        <f t="array" ref="AK2546">_xlfn.IFS(AH2546&lt;&gt;"","1",AI2546&lt;&gt;"","2",AJ2546&lt;&gt;"","3")</f>
        <v>3</v>
      </c>
    </row>
    <row r="2547" spans="1:37" x14ac:dyDescent="0.25">
      <c r="A2547" t="s">
        <v>1714</v>
      </c>
      <c r="B2547" t="s">
        <v>443</v>
      </c>
      <c r="C2547" s="67" t="str">
        <f t="shared" si="283"/>
        <v>Emily Dolkiewicz</v>
      </c>
      <c r="D2547" s="71" t="str" cm="1">
        <f t="array" ref="D2547">_xlfn.IFS(AK2547="1",CONCATENATE(C2547,"Regional"),AK2547="2",CONCATENATE(C2547,"Sectional"),AK2547="3",CONCATENATE(C2547,COUNTIF($C$1:C2547,C2547)))</f>
        <v>Emily Dolkiewicz3</v>
      </c>
      <c r="E2547" s="66">
        <v>45163.375</v>
      </c>
      <c r="F2547" t="s">
        <v>2411</v>
      </c>
      <c r="G2547" s="46">
        <v>78</v>
      </c>
      <c r="H2547" s="46">
        <v>97</v>
      </c>
      <c r="I2547" s="46">
        <v>56</v>
      </c>
      <c r="J2547" t="s">
        <v>173</v>
      </c>
      <c r="K2547" t="s">
        <v>90</v>
      </c>
      <c r="L2547" s="46">
        <v>5203</v>
      </c>
      <c r="M2547" s="46">
        <v>72</v>
      </c>
      <c r="N2547" s="46">
        <v>70.2</v>
      </c>
      <c r="O2547" s="46">
        <v>121</v>
      </c>
      <c r="P2547" s="46">
        <f t="shared" si="284"/>
        <v>2</v>
      </c>
      <c r="R2547" s="67" t="s">
        <v>3553</v>
      </c>
      <c r="S2547" s="67">
        <f>COUNTIF(Y$2:$Y$100,R2547)</f>
        <v>0</v>
      </c>
      <c r="V2547" s="67">
        <f t="shared" si="285"/>
        <v>0</v>
      </c>
      <c r="X2547"/>
      <c r="Y2547" s="67" t="str">
        <f t="shared" si="282"/>
        <v xml:space="preserve"> </v>
      </c>
      <c r="AB2547" t="s">
        <v>90</v>
      </c>
      <c r="AC2547" s="46">
        <v>5203</v>
      </c>
      <c r="AD2547" s="46">
        <v>72</v>
      </c>
      <c r="AE2547" s="46">
        <v>70.2</v>
      </c>
      <c r="AF2547" s="46">
        <v>121</v>
      </c>
      <c r="AH2547" s="70" t="str">
        <f t="shared" si="286"/>
        <v/>
      </c>
      <c r="AI2547" s="70" t="str">
        <f t="shared" si="287"/>
        <v/>
      </c>
      <c r="AJ2547" s="70" t="str">
        <f t="shared" si="288"/>
        <v>X</v>
      </c>
      <c r="AK2547" s="70" t="str" cm="1">
        <f t="array" ref="AK2547">_xlfn.IFS(AH2547&lt;&gt;"","1",AI2547&lt;&gt;"","2",AJ2547&lt;&gt;"","3")</f>
        <v>3</v>
      </c>
    </row>
    <row r="2548" spans="1:37" x14ac:dyDescent="0.25">
      <c r="A2548" t="s">
        <v>250</v>
      </c>
      <c r="B2548" t="s">
        <v>567</v>
      </c>
      <c r="C2548" s="67" t="str">
        <f t="shared" si="283"/>
        <v>Anika Fredericks</v>
      </c>
      <c r="D2548" s="71" t="str" cm="1">
        <f t="array" ref="D2548">_xlfn.IFS(AK2548="1",CONCATENATE(C2548,"Regional"),AK2548="2",CONCATENATE(C2548,"Sectional"),AK2548="3",CONCATENATE(C2548,COUNTIF($C$1:C2548,C2548)))</f>
        <v>Anika Fredericks5</v>
      </c>
      <c r="E2548" s="66">
        <v>45163.375</v>
      </c>
      <c r="F2548" t="s">
        <v>2411</v>
      </c>
      <c r="G2548" s="46">
        <v>78</v>
      </c>
      <c r="H2548" s="46">
        <v>97</v>
      </c>
      <c r="I2548" s="46">
        <v>56</v>
      </c>
      <c r="J2548" t="s">
        <v>173</v>
      </c>
      <c r="K2548" t="s">
        <v>90</v>
      </c>
      <c r="L2548" s="46">
        <v>5203</v>
      </c>
      <c r="M2548" s="46">
        <v>72</v>
      </c>
      <c r="N2548" s="46">
        <v>70.2</v>
      </c>
      <c r="O2548" s="46">
        <v>121</v>
      </c>
      <c r="P2548" s="46">
        <f t="shared" si="284"/>
        <v>2</v>
      </c>
      <c r="R2548" s="67" t="s">
        <v>1225</v>
      </c>
      <c r="S2548" s="67">
        <f>COUNTIF(Y$2:$Y$100,R2548)</f>
        <v>0</v>
      </c>
      <c r="V2548" s="67">
        <f t="shared" si="285"/>
        <v>0</v>
      </c>
      <c r="X2548"/>
      <c r="Y2548" s="67" t="str">
        <f t="shared" si="282"/>
        <v xml:space="preserve"> </v>
      </c>
      <c r="AB2548" t="s">
        <v>90</v>
      </c>
      <c r="AC2548" s="46">
        <v>5203</v>
      </c>
      <c r="AD2548" s="46">
        <v>72</v>
      </c>
      <c r="AE2548" s="46">
        <v>70.2</v>
      </c>
      <c r="AF2548" s="46">
        <v>121</v>
      </c>
      <c r="AH2548" s="70" t="str">
        <f t="shared" si="286"/>
        <v/>
      </c>
      <c r="AI2548" s="70" t="str">
        <f t="shared" si="287"/>
        <v/>
      </c>
      <c r="AJ2548" s="70" t="str">
        <f t="shared" si="288"/>
        <v>X</v>
      </c>
      <c r="AK2548" s="70" t="str" cm="1">
        <f t="array" ref="AK2548">_xlfn.IFS(AH2548&lt;&gt;"","1",AI2548&lt;&gt;"","2",AJ2548&lt;&gt;"","3")</f>
        <v>3</v>
      </c>
    </row>
    <row r="2549" spans="1:37" x14ac:dyDescent="0.25">
      <c r="A2549" t="s">
        <v>1930</v>
      </c>
      <c r="B2549" t="s">
        <v>348</v>
      </c>
      <c r="C2549" s="67" t="str">
        <f t="shared" si="283"/>
        <v>Camryn Eirschele</v>
      </c>
      <c r="D2549" s="71" t="str" cm="1">
        <f t="array" ref="D2549">_xlfn.IFS(AK2549="1",CONCATENATE(C2549,"Regional"),AK2549="2",CONCATENATE(C2549,"Sectional"),AK2549="3",CONCATENATE(C2549,COUNTIF($C$1:C2549,C2549)))</f>
        <v>Camryn Eirschele6</v>
      </c>
      <c r="E2549" s="66">
        <v>45163.375</v>
      </c>
      <c r="F2549" t="s">
        <v>2411</v>
      </c>
      <c r="G2549" s="46">
        <v>78</v>
      </c>
      <c r="H2549" s="46">
        <v>98</v>
      </c>
      <c r="I2549" s="46">
        <v>58</v>
      </c>
      <c r="J2549" t="s">
        <v>173</v>
      </c>
      <c r="K2549" t="s">
        <v>90</v>
      </c>
      <c r="L2549" s="46">
        <v>5203</v>
      </c>
      <c r="M2549" s="46">
        <v>72</v>
      </c>
      <c r="N2549" s="46">
        <v>70.2</v>
      </c>
      <c r="O2549" s="46">
        <v>121</v>
      </c>
      <c r="P2549" s="46">
        <f t="shared" si="284"/>
        <v>2</v>
      </c>
      <c r="R2549" s="67" t="s">
        <v>2945</v>
      </c>
      <c r="S2549" s="67">
        <f>COUNTIF(Y$2:$Y$100,R2549)</f>
        <v>0</v>
      </c>
      <c r="V2549" s="67">
        <f t="shared" si="285"/>
        <v>0</v>
      </c>
      <c r="X2549"/>
      <c r="Y2549" s="67" t="str">
        <f t="shared" si="282"/>
        <v xml:space="preserve"> </v>
      </c>
      <c r="AB2549" t="s">
        <v>90</v>
      </c>
      <c r="AC2549" s="46">
        <v>5203</v>
      </c>
      <c r="AD2549" s="46">
        <v>72</v>
      </c>
      <c r="AE2549" s="46">
        <v>70.2</v>
      </c>
      <c r="AF2549" s="46">
        <v>121</v>
      </c>
      <c r="AH2549" s="70" t="str">
        <f t="shared" si="286"/>
        <v/>
      </c>
      <c r="AI2549" s="70" t="str">
        <f t="shared" si="287"/>
        <v/>
      </c>
      <c r="AJ2549" s="70" t="str">
        <f t="shared" si="288"/>
        <v>X</v>
      </c>
      <c r="AK2549" s="70" t="str" cm="1">
        <f t="array" ref="AK2549">_xlfn.IFS(AH2549&lt;&gt;"","1",AI2549&lt;&gt;"","2",AJ2549&lt;&gt;"","3")</f>
        <v>3</v>
      </c>
    </row>
    <row r="2550" spans="1:37" x14ac:dyDescent="0.25">
      <c r="A2550" t="s">
        <v>1743</v>
      </c>
      <c r="B2550" t="s">
        <v>421</v>
      </c>
      <c r="C2550" s="67" t="str">
        <f t="shared" si="283"/>
        <v>Elizabeth Zuniga-Meyer</v>
      </c>
      <c r="D2550" s="71" t="str" cm="1">
        <f t="array" ref="D2550">_xlfn.IFS(AK2550="1",CONCATENATE(C2550,"Regional"),AK2550="2",CONCATENATE(C2550,"Sectional"),AK2550="3",CONCATENATE(C2550,COUNTIF($C$1:C2550,C2550)))</f>
        <v>Elizabeth Zuniga-Meyer5</v>
      </c>
      <c r="E2550" s="66">
        <v>45163.375</v>
      </c>
      <c r="F2550" t="s">
        <v>2411</v>
      </c>
      <c r="G2550" s="46">
        <v>78</v>
      </c>
      <c r="H2550" s="46">
        <v>99</v>
      </c>
      <c r="I2550" s="46">
        <v>59</v>
      </c>
      <c r="J2550" t="s">
        <v>173</v>
      </c>
      <c r="K2550" t="s">
        <v>90</v>
      </c>
      <c r="L2550" s="46">
        <v>5203</v>
      </c>
      <c r="M2550" s="46">
        <v>72</v>
      </c>
      <c r="N2550" s="46">
        <v>70.2</v>
      </c>
      <c r="O2550" s="46">
        <v>121</v>
      </c>
      <c r="P2550" s="46">
        <f t="shared" si="284"/>
        <v>2</v>
      </c>
      <c r="R2550" s="67" t="s">
        <v>2746</v>
      </c>
      <c r="S2550" s="67">
        <f>COUNTIF(Y$2:$Y$100,R2550)</f>
        <v>0</v>
      </c>
      <c r="V2550" s="67">
        <f t="shared" si="285"/>
        <v>0</v>
      </c>
      <c r="X2550"/>
      <c r="Y2550" s="67" t="str">
        <f t="shared" si="282"/>
        <v xml:space="preserve"> </v>
      </c>
      <c r="AB2550" t="s">
        <v>90</v>
      </c>
      <c r="AC2550" s="46">
        <v>5203</v>
      </c>
      <c r="AD2550" s="46">
        <v>72</v>
      </c>
      <c r="AE2550" s="46">
        <v>70.2</v>
      </c>
      <c r="AF2550" s="46">
        <v>121</v>
      </c>
      <c r="AH2550" s="70" t="str">
        <f t="shared" si="286"/>
        <v/>
      </c>
      <c r="AI2550" s="70" t="str">
        <f t="shared" si="287"/>
        <v/>
      </c>
      <c r="AJ2550" s="70" t="str">
        <f t="shared" si="288"/>
        <v>X</v>
      </c>
      <c r="AK2550" s="70" t="str" cm="1">
        <f t="array" ref="AK2550">_xlfn.IFS(AH2550&lt;&gt;"","1",AI2550&lt;&gt;"","2",AJ2550&lt;&gt;"","3")</f>
        <v>3</v>
      </c>
    </row>
    <row r="2551" spans="1:37" x14ac:dyDescent="0.25">
      <c r="A2551" t="s">
        <v>1931</v>
      </c>
      <c r="B2551" t="s">
        <v>184</v>
      </c>
      <c r="C2551" s="67" t="str">
        <f t="shared" si="283"/>
        <v>Allison Klee</v>
      </c>
      <c r="D2551" s="71" t="str" cm="1">
        <f t="array" ref="D2551">_xlfn.IFS(AK2551="1",CONCATENATE(C2551,"Regional"),AK2551="2",CONCATENATE(C2551,"Sectional"),AK2551="3",CONCATENATE(C2551,COUNTIF($C$1:C2551,C2551)))</f>
        <v>Allison Klee5</v>
      </c>
      <c r="E2551" s="66">
        <v>45163.375</v>
      </c>
      <c r="F2551" t="s">
        <v>2411</v>
      </c>
      <c r="G2551" s="46">
        <v>78</v>
      </c>
      <c r="H2551" s="46">
        <v>100</v>
      </c>
      <c r="I2551" s="46">
        <v>60</v>
      </c>
      <c r="J2551" t="s">
        <v>173</v>
      </c>
      <c r="K2551" t="s">
        <v>90</v>
      </c>
      <c r="L2551" s="46">
        <v>5203</v>
      </c>
      <c r="M2551" s="46">
        <v>72</v>
      </c>
      <c r="N2551" s="46">
        <v>70.2</v>
      </c>
      <c r="O2551" s="46">
        <v>121</v>
      </c>
      <c r="P2551" s="46">
        <f t="shared" si="284"/>
        <v>2</v>
      </c>
      <c r="R2551" s="67" t="s">
        <v>2946</v>
      </c>
      <c r="S2551" s="67">
        <f>COUNTIF(Y$2:$Y$100,R2551)</f>
        <v>0</v>
      </c>
      <c r="V2551" s="67">
        <f t="shared" si="285"/>
        <v>0</v>
      </c>
      <c r="X2551"/>
      <c r="Y2551" s="67" t="str">
        <f t="shared" ref="Y2551:Y2584" si="289">CONCATENATE(W2551," ",X2551)</f>
        <v xml:space="preserve"> </v>
      </c>
      <c r="AB2551" t="s">
        <v>90</v>
      </c>
      <c r="AC2551" s="46">
        <v>5203</v>
      </c>
      <c r="AD2551" s="46">
        <v>72</v>
      </c>
      <c r="AE2551" s="46">
        <v>70.2</v>
      </c>
      <c r="AF2551" s="46">
        <v>121</v>
      </c>
      <c r="AH2551" s="70" t="str">
        <f t="shared" si="286"/>
        <v/>
      </c>
      <c r="AI2551" s="70" t="str">
        <f t="shared" si="287"/>
        <v/>
      </c>
      <c r="AJ2551" s="70" t="str">
        <f t="shared" si="288"/>
        <v>X</v>
      </c>
      <c r="AK2551" s="70" t="str" cm="1">
        <f t="array" ref="AK2551">_xlfn.IFS(AH2551&lt;&gt;"","1",AI2551&lt;&gt;"","2",AJ2551&lt;&gt;"","3")</f>
        <v>3</v>
      </c>
    </row>
    <row r="2552" spans="1:37" x14ac:dyDescent="0.25">
      <c r="A2552" t="s">
        <v>501</v>
      </c>
      <c r="B2552" t="s">
        <v>502</v>
      </c>
      <c r="C2552" s="67" t="str">
        <f t="shared" si="283"/>
        <v>Kelly Dordel</v>
      </c>
      <c r="D2552" s="71" t="str" cm="1">
        <f t="array" ref="D2552">_xlfn.IFS(AK2552="1",CONCATENATE(C2552,"Regional"),AK2552="2",CONCATENATE(C2552,"Sectional"),AK2552="3",CONCATENATE(C2552,COUNTIF($C$1:C2552,C2552)))</f>
        <v>Kelly Dordel3</v>
      </c>
      <c r="E2552" s="66">
        <v>45163.375</v>
      </c>
      <c r="F2552" t="s">
        <v>2411</v>
      </c>
      <c r="G2552" s="46">
        <v>78</v>
      </c>
      <c r="H2552" s="46">
        <v>100</v>
      </c>
      <c r="I2552" s="46">
        <v>60</v>
      </c>
      <c r="J2552" t="s">
        <v>173</v>
      </c>
      <c r="K2552" t="s">
        <v>90</v>
      </c>
      <c r="L2552" s="46">
        <v>5203</v>
      </c>
      <c r="M2552" s="46">
        <v>72</v>
      </c>
      <c r="N2552" s="46">
        <v>70.2</v>
      </c>
      <c r="O2552" s="46">
        <v>121</v>
      </c>
      <c r="P2552" s="46">
        <f t="shared" si="284"/>
        <v>2</v>
      </c>
      <c r="R2552" s="67" t="s">
        <v>1188</v>
      </c>
      <c r="S2552" s="67">
        <f>COUNTIF(Y$2:$Y$100,R2552)</f>
        <v>0</v>
      </c>
      <c r="V2552" s="67">
        <f t="shared" si="285"/>
        <v>0</v>
      </c>
      <c r="X2552"/>
      <c r="Y2552" s="67" t="str">
        <f t="shared" si="289"/>
        <v xml:space="preserve"> </v>
      </c>
      <c r="AB2552" t="s">
        <v>90</v>
      </c>
      <c r="AC2552" s="46">
        <v>5203</v>
      </c>
      <c r="AD2552" s="46">
        <v>72</v>
      </c>
      <c r="AE2552" s="46">
        <v>70.2</v>
      </c>
      <c r="AF2552" s="46">
        <v>121</v>
      </c>
      <c r="AH2552" s="70" t="str">
        <f t="shared" si="286"/>
        <v/>
      </c>
      <c r="AI2552" s="70" t="str">
        <f t="shared" si="287"/>
        <v/>
      </c>
      <c r="AJ2552" s="70" t="str">
        <f t="shared" si="288"/>
        <v>X</v>
      </c>
      <c r="AK2552" s="70" t="str" cm="1">
        <f t="array" ref="AK2552">_xlfn.IFS(AH2552&lt;&gt;"","1",AI2552&lt;&gt;"","2",AJ2552&lt;&gt;"","3")</f>
        <v>3</v>
      </c>
    </row>
    <row r="2553" spans="1:37" x14ac:dyDescent="0.25">
      <c r="A2553" t="s">
        <v>3400</v>
      </c>
      <c r="B2553" t="s">
        <v>2708</v>
      </c>
      <c r="C2553" s="67" t="str">
        <f t="shared" si="283"/>
        <v>Cadence Scholze</v>
      </c>
      <c r="D2553" s="71" t="str" cm="1">
        <f t="array" ref="D2553">_xlfn.IFS(AK2553="1",CONCATENATE(C2553,"Regional"),AK2553="2",CONCATENATE(C2553,"Sectional"),AK2553="3",CONCATENATE(C2553,COUNTIF($C$1:C2553,C2553)))</f>
        <v>Cadence Scholze6</v>
      </c>
      <c r="E2553" s="66">
        <v>45163.375</v>
      </c>
      <c r="F2553" t="s">
        <v>2411</v>
      </c>
      <c r="G2553" s="46">
        <v>78</v>
      </c>
      <c r="H2553" s="46">
        <v>100</v>
      </c>
      <c r="I2553" s="46">
        <v>60</v>
      </c>
      <c r="J2553" t="s">
        <v>173</v>
      </c>
      <c r="K2553" t="s">
        <v>90</v>
      </c>
      <c r="L2553" s="46">
        <v>5203</v>
      </c>
      <c r="M2553" s="46">
        <v>72</v>
      </c>
      <c r="N2553" s="46">
        <v>70.2</v>
      </c>
      <c r="O2553" s="46">
        <v>121</v>
      </c>
      <c r="P2553" s="46">
        <f t="shared" si="284"/>
        <v>2</v>
      </c>
      <c r="R2553" s="67" t="s">
        <v>3536</v>
      </c>
      <c r="S2553" s="67">
        <f>COUNTIF(Y$2:$Y$100,R2553)</f>
        <v>0</v>
      </c>
      <c r="V2553" s="67">
        <f t="shared" si="285"/>
        <v>0</v>
      </c>
      <c r="X2553"/>
      <c r="Y2553" s="67" t="str">
        <f t="shared" si="289"/>
        <v xml:space="preserve"> </v>
      </c>
      <c r="AB2553" t="s">
        <v>90</v>
      </c>
      <c r="AC2553" s="46">
        <v>5203</v>
      </c>
      <c r="AD2553" s="46">
        <v>72</v>
      </c>
      <c r="AE2553" s="46">
        <v>70.2</v>
      </c>
      <c r="AF2553" s="46">
        <v>121</v>
      </c>
      <c r="AH2553" s="70" t="str">
        <f t="shared" si="286"/>
        <v/>
      </c>
      <c r="AI2553" s="70" t="str">
        <f t="shared" si="287"/>
        <v/>
      </c>
      <c r="AJ2553" s="70" t="str">
        <f t="shared" si="288"/>
        <v>X</v>
      </c>
      <c r="AK2553" s="70" t="str" cm="1">
        <f t="array" ref="AK2553">_xlfn.IFS(AH2553&lt;&gt;"","1",AI2553&lt;&gt;"","2",AJ2553&lt;&gt;"","3")</f>
        <v>3</v>
      </c>
    </row>
    <row r="2554" spans="1:37" x14ac:dyDescent="0.25">
      <c r="A2554" t="s">
        <v>1616</v>
      </c>
      <c r="B2554" t="s">
        <v>367</v>
      </c>
      <c r="C2554" s="67" t="str">
        <f t="shared" si="283"/>
        <v>Tessa Aschenbrenner</v>
      </c>
      <c r="D2554" s="71" t="str" cm="1">
        <f t="array" ref="D2554">_xlfn.IFS(AK2554="1",CONCATENATE(C2554,"Regional"),AK2554="2",CONCATENATE(C2554,"Sectional"),AK2554="3",CONCATENATE(C2554,COUNTIF($C$1:C2554,C2554)))</f>
        <v>Tessa Aschenbrenner3</v>
      </c>
      <c r="E2554" s="66">
        <v>45163.375</v>
      </c>
      <c r="F2554" t="s">
        <v>2411</v>
      </c>
      <c r="G2554" s="46">
        <v>78</v>
      </c>
      <c r="H2554" s="46">
        <v>100</v>
      </c>
      <c r="I2554" s="46">
        <v>60</v>
      </c>
      <c r="J2554" t="s">
        <v>173</v>
      </c>
      <c r="K2554" t="s">
        <v>90</v>
      </c>
      <c r="L2554" s="46">
        <v>5203</v>
      </c>
      <c r="M2554" s="46">
        <v>72</v>
      </c>
      <c r="N2554" s="46">
        <v>70.2</v>
      </c>
      <c r="O2554" s="46">
        <v>121</v>
      </c>
      <c r="P2554" s="46">
        <f t="shared" si="284"/>
        <v>2</v>
      </c>
      <c r="R2554" s="67" t="s">
        <v>3554</v>
      </c>
      <c r="S2554" s="67">
        <f>COUNTIF(Y$2:$Y$100,R2554)</f>
        <v>0</v>
      </c>
      <c r="V2554" s="67">
        <f t="shared" si="285"/>
        <v>0</v>
      </c>
      <c r="X2554"/>
      <c r="Y2554" s="67" t="str">
        <f t="shared" si="289"/>
        <v xml:space="preserve"> </v>
      </c>
      <c r="AB2554" t="s">
        <v>90</v>
      </c>
      <c r="AC2554" s="46">
        <v>5203</v>
      </c>
      <c r="AD2554" s="46">
        <v>72</v>
      </c>
      <c r="AE2554" s="46">
        <v>70.2</v>
      </c>
      <c r="AF2554" s="46">
        <v>121</v>
      </c>
      <c r="AH2554" s="70" t="str">
        <f t="shared" si="286"/>
        <v/>
      </c>
      <c r="AI2554" s="70" t="str">
        <f t="shared" si="287"/>
        <v/>
      </c>
      <c r="AJ2554" s="70" t="str">
        <f t="shared" si="288"/>
        <v>X</v>
      </c>
      <c r="AK2554" s="70" t="str" cm="1">
        <f t="array" ref="AK2554">_xlfn.IFS(AH2554&lt;&gt;"","1",AI2554&lt;&gt;"","2",AJ2554&lt;&gt;"","3")</f>
        <v>3</v>
      </c>
    </row>
    <row r="2555" spans="1:37" x14ac:dyDescent="0.25">
      <c r="A2555" t="s">
        <v>1932</v>
      </c>
      <c r="B2555" t="s">
        <v>2711</v>
      </c>
      <c r="C2555" s="67" t="str">
        <f t="shared" si="283"/>
        <v>Rylee Fritz</v>
      </c>
      <c r="D2555" s="71" t="str" cm="1">
        <f t="array" ref="D2555">_xlfn.IFS(AK2555="1",CONCATENATE(C2555,"Regional"),AK2555="2",CONCATENATE(C2555,"Sectional"),AK2555="3",CONCATENATE(C2555,COUNTIF($C$1:C2555,C2555)))</f>
        <v>Rylee Fritz6</v>
      </c>
      <c r="E2555" s="66">
        <v>45163.375</v>
      </c>
      <c r="F2555" t="s">
        <v>2411</v>
      </c>
      <c r="G2555" s="46">
        <v>78</v>
      </c>
      <c r="H2555" s="46">
        <v>101</v>
      </c>
      <c r="I2555" s="46">
        <v>64</v>
      </c>
      <c r="J2555" t="s">
        <v>173</v>
      </c>
      <c r="K2555" t="s">
        <v>90</v>
      </c>
      <c r="L2555" s="46">
        <v>5203</v>
      </c>
      <c r="M2555" s="46">
        <v>72</v>
      </c>
      <c r="N2555" s="46">
        <v>70.2</v>
      </c>
      <c r="O2555" s="46">
        <v>121</v>
      </c>
      <c r="P2555" s="46">
        <f t="shared" si="284"/>
        <v>2</v>
      </c>
      <c r="R2555" s="67" t="s">
        <v>2947</v>
      </c>
      <c r="S2555" s="67">
        <f>COUNTIF(Y$2:$Y$100,R2555)</f>
        <v>0</v>
      </c>
      <c r="V2555" s="67">
        <f t="shared" si="285"/>
        <v>0</v>
      </c>
      <c r="X2555"/>
      <c r="Y2555" s="67" t="str">
        <f t="shared" si="289"/>
        <v xml:space="preserve"> </v>
      </c>
      <c r="AB2555" t="s">
        <v>90</v>
      </c>
      <c r="AC2555" s="46">
        <v>5203</v>
      </c>
      <c r="AD2555" s="46">
        <v>72</v>
      </c>
      <c r="AE2555" s="46">
        <v>70.2</v>
      </c>
      <c r="AF2555" s="46">
        <v>121</v>
      </c>
      <c r="AH2555" s="70" t="str">
        <f t="shared" si="286"/>
        <v/>
      </c>
      <c r="AI2555" s="70" t="str">
        <f t="shared" si="287"/>
        <v/>
      </c>
      <c r="AJ2555" s="70" t="str">
        <f t="shared" si="288"/>
        <v>X</v>
      </c>
      <c r="AK2555" s="70" t="str" cm="1">
        <f t="array" ref="AK2555">_xlfn.IFS(AH2555&lt;&gt;"","1",AI2555&lt;&gt;"","2",AJ2555&lt;&gt;"","3")</f>
        <v>3</v>
      </c>
    </row>
    <row r="2556" spans="1:37" x14ac:dyDescent="0.25">
      <c r="A2556" t="s">
        <v>1092</v>
      </c>
      <c r="B2556" t="s">
        <v>599</v>
      </c>
      <c r="C2556" s="67" t="str">
        <f t="shared" si="283"/>
        <v>Grace Schomin</v>
      </c>
      <c r="D2556" s="71" t="str" cm="1">
        <f t="array" ref="D2556">_xlfn.IFS(AK2556="1",CONCATENATE(C2556,"Regional"),AK2556="2",CONCATENATE(C2556,"Sectional"),AK2556="3",CONCATENATE(C2556,COUNTIF($C$1:C2556,C2556)))</f>
        <v>Grace Schomin2</v>
      </c>
      <c r="E2556" s="66">
        <v>45163.375</v>
      </c>
      <c r="F2556" t="s">
        <v>2411</v>
      </c>
      <c r="G2556" s="46">
        <v>78</v>
      </c>
      <c r="H2556" s="46">
        <v>101</v>
      </c>
      <c r="I2556" s="46">
        <v>64</v>
      </c>
      <c r="J2556" t="s">
        <v>173</v>
      </c>
      <c r="K2556" t="s">
        <v>90</v>
      </c>
      <c r="L2556" s="46">
        <v>5203</v>
      </c>
      <c r="M2556" s="46">
        <v>72</v>
      </c>
      <c r="N2556" s="46">
        <v>70.2</v>
      </c>
      <c r="O2556" s="46">
        <v>121</v>
      </c>
      <c r="P2556" s="46">
        <f t="shared" si="284"/>
        <v>2</v>
      </c>
      <c r="R2556" s="67" t="s">
        <v>1570</v>
      </c>
      <c r="S2556" s="67">
        <f>COUNTIF(Y$2:$Y$100,R2556)</f>
        <v>0</v>
      </c>
      <c r="V2556" s="67">
        <f t="shared" si="285"/>
        <v>0</v>
      </c>
      <c r="X2556"/>
      <c r="Y2556" s="67" t="str">
        <f t="shared" si="289"/>
        <v xml:space="preserve"> </v>
      </c>
      <c r="AB2556" t="s">
        <v>90</v>
      </c>
      <c r="AC2556" s="46">
        <v>5203</v>
      </c>
      <c r="AD2556" s="46">
        <v>72</v>
      </c>
      <c r="AE2556" s="46">
        <v>70.2</v>
      </c>
      <c r="AF2556" s="46">
        <v>121</v>
      </c>
      <c r="AH2556" s="70" t="str">
        <f t="shared" si="286"/>
        <v/>
      </c>
      <c r="AI2556" s="70" t="str">
        <f t="shared" si="287"/>
        <v/>
      </c>
      <c r="AJ2556" s="70" t="str">
        <f t="shared" si="288"/>
        <v>X</v>
      </c>
      <c r="AK2556" s="70" t="str" cm="1">
        <f t="array" ref="AK2556">_xlfn.IFS(AH2556&lt;&gt;"","1",AI2556&lt;&gt;"","2",AJ2556&lt;&gt;"","3")</f>
        <v>3</v>
      </c>
    </row>
    <row r="2557" spans="1:37" x14ac:dyDescent="0.25">
      <c r="A2557" t="s">
        <v>1092</v>
      </c>
      <c r="B2557" t="s">
        <v>677</v>
      </c>
      <c r="C2557" s="67" t="str">
        <f t="shared" si="283"/>
        <v>Clara Schomin</v>
      </c>
      <c r="D2557" s="71" t="str" cm="1">
        <f t="array" ref="D2557">_xlfn.IFS(AK2557="1",CONCATENATE(C2557,"Regional"),AK2557="2",CONCATENATE(C2557,"Sectional"),AK2557="3",CONCATENATE(C2557,COUNTIF($C$1:C2557,C2557)))</f>
        <v>Clara Schomin1</v>
      </c>
      <c r="E2557" s="66">
        <v>45163.375</v>
      </c>
      <c r="F2557" t="s">
        <v>2411</v>
      </c>
      <c r="G2557" s="46">
        <v>78</v>
      </c>
      <c r="H2557" s="46">
        <v>101</v>
      </c>
      <c r="I2557" s="46">
        <v>64</v>
      </c>
      <c r="J2557" t="s">
        <v>173</v>
      </c>
      <c r="K2557" t="s">
        <v>90</v>
      </c>
      <c r="L2557" s="46">
        <v>5203</v>
      </c>
      <c r="M2557" s="46">
        <v>72</v>
      </c>
      <c r="N2557" s="46">
        <v>70.2</v>
      </c>
      <c r="O2557" s="46">
        <v>121</v>
      </c>
      <c r="P2557" s="46">
        <f t="shared" si="284"/>
        <v>2</v>
      </c>
      <c r="R2557" s="67" t="s">
        <v>2948</v>
      </c>
      <c r="S2557" s="67">
        <f>COUNTIF(Y$2:$Y$100,R2557)</f>
        <v>0</v>
      </c>
      <c r="V2557" s="67">
        <f t="shared" si="285"/>
        <v>0</v>
      </c>
      <c r="X2557"/>
      <c r="Y2557" s="67" t="str">
        <f t="shared" si="289"/>
        <v xml:space="preserve"> </v>
      </c>
      <c r="AB2557" t="s">
        <v>90</v>
      </c>
      <c r="AC2557" s="46">
        <v>5203</v>
      </c>
      <c r="AD2557" s="46">
        <v>72</v>
      </c>
      <c r="AE2557" s="46">
        <v>70.2</v>
      </c>
      <c r="AF2557" s="46">
        <v>121</v>
      </c>
      <c r="AH2557" s="70" t="str">
        <f t="shared" si="286"/>
        <v/>
      </c>
      <c r="AI2557" s="70" t="str">
        <f t="shared" si="287"/>
        <v/>
      </c>
      <c r="AJ2557" s="70" t="str">
        <f t="shared" si="288"/>
        <v>X</v>
      </c>
      <c r="AK2557" s="70" t="str" cm="1">
        <f t="array" ref="AK2557">_xlfn.IFS(AH2557&lt;&gt;"","1",AI2557&lt;&gt;"","2",AJ2557&lt;&gt;"","3")</f>
        <v>3</v>
      </c>
    </row>
    <row r="2558" spans="1:37" x14ac:dyDescent="0.25">
      <c r="A2558" t="s">
        <v>1933</v>
      </c>
      <c r="B2558" t="s">
        <v>500</v>
      </c>
      <c r="C2558" s="67" t="str">
        <f t="shared" si="283"/>
        <v>Naomi Wenthur</v>
      </c>
      <c r="D2558" s="71" t="str" cm="1">
        <f t="array" ref="D2558">_xlfn.IFS(AK2558="1",CONCATENATE(C2558,"Regional"),AK2558="2",CONCATENATE(C2558,"Sectional"),AK2558="3",CONCATENATE(C2558,COUNTIF($C$1:C2558,C2558)))</f>
        <v>Naomi Wenthur1</v>
      </c>
      <c r="E2558" s="66">
        <v>45163.375</v>
      </c>
      <c r="F2558" t="s">
        <v>2411</v>
      </c>
      <c r="G2558" s="46">
        <v>78</v>
      </c>
      <c r="H2558" s="46">
        <v>101</v>
      </c>
      <c r="I2558" s="46">
        <v>64</v>
      </c>
      <c r="J2558" t="s">
        <v>173</v>
      </c>
      <c r="K2558" t="s">
        <v>90</v>
      </c>
      <c r="L2558" s="46">
        <v>5203</v>
      </c>
      <c r="M2558" s="46">
        <v>72</v>
      </c>
      <c r="N2558" s="46">
        <v>70.2</v>
      </c>
      <c r="O2558" s="46">
        <v>121</v>
      </c>
      <c r="P2558" s="46">
        <f t="shared" si="284"/>
        <v>2</v>
      </c>
      <c r="R2558" s="67" t="s">
        <v>2949</v>
      </c>
      <c r="S2558" s="67">
        <f>COUNTIF(Y$2:$Y$100,R2558)</f>
        <v>0</v>
      </c>
      <c r="V2558" s="67">
        <f t="shared" si="285"/>
        <v>0</v>
      </c>
      <c r="X2558"/>
      <c r="Y2558" s="67" t="str">
        <f t="shared" si="289"/>
        <v xml:space="preserve"> </v>
      </c>
      <c r="AB2558" t="s">
        <v>90</v>
      </c>
      <c r="AC2558" s="46">
        <v>5203</v>
      </c>
      <c r="AD2558" s="46">
        <v>72</v>
      </c>
      <c r="AE2558" s="46">
        <v>70.2</v>
      </c>
      <c r="AF2558" s="46">
        <v>121</v>
      </c>
      <c r="AH2558" s="70" t="str">
        <f t="shared" si="286"/>
        <v/>
      </c>
      <c r="AI2558" s="70" t="str">
        <f t="shared" si="287"/>
        <v/>
      </c>
      <c r="AJ2558" s="70" t="str">
        <f t="shared" si="288"/>
        <v>X</v>
      </c>
      <c r="AK2558" s="70" t="str" cm="1">
        <f t="array" ref="AK2558">_xlfn.IFS(AH2558&lt;&gt;"","1",AI2558&lt;&gt;"","2",AJ2558&lt;&gt;"","3")</f>
        <v>3</v>
      </c>
    </row>
    <row r="2559" spans="1:37" x14ac:dyDescent="0.25">
      <c r="A2559" t="s">
        <v>1109</v>
      </c>
      <c r="B2559" t="s">
        <v>401</v>
      </c>
      <c r="C2559" s="67" t="str">
        <f t="shared" si="283"/>
        <v>Hannah Fergus</v>
      </c>
      <c r="D2559" s="71" t="str" cm="1">
        <f t="array" ref="D2559">_xlfn.IFS(AK2559="1",CONCATENATE(C2559,"Regional"),AK2559="2",CONCATENATE(C2559,"Sectional"),AK2559="3",CONCATENATE(C2559,COUNTIF($C$1:C2559,C2559)))</f>
        <v>Hannah Fergus4</v>
      </c>
      <c r="E2559" s="66">
        <v>45163.375</v>
      </c>
      <c r="F2559" t="s">
        <v>2411</v>
      </c>
      <c r="G2559" s="46">
        <v>78</v>
      </c>
      <c r="H2559" s="46">
        <v>102</v>
      </c>
      <c r="I2559" s="46">
        <v>68</v>
      </c>
      <c r="J2559" t="s">
        <v>173</v>
      </c>
      <c r="K2559" t="s">
        <v>90</v>
      </c>
      <c r="L2559" s="46">
        <v>5203</v>
      </c>
      <c r="M2559" s="46">
        <v>72</v>
      </c>
      <c r="N2559" s="46">
        <v>70.2</v>
      </c>
      <c r="O2559" s="46">
        <v>121</v>
      </c>
      <c r="P2559" s="46">
        <f t="shared" si="284"/>
        <v>2</v>
      </c>
      <c r="R2559" s="67" t="s">
        <v>1582</v>
      </c>
      <c r="S2559" s="67">
        <f>COUNTIF(Y$2:$Y$100,R2559)</f>
        <v>0</v>
      </c>
      <c r="V2559" s="67">
        <f t="shared" si="285"/>
        <v>0</v>
      </c>
      <c r="X2559"/>
      <c r="Y2559" s="67" t="str">
        <f t="shared" si="289"/>
        <v xml:space="preserve"> </v>
      </c>
      <c r="AB2559" t="s">
        <v>90</v>
      </c>
      <c r="AC2559" s="46">
        <v>5203</v>
      </c>
      <c r="AD2559" s="46">
        <v>72</v>
      </c>
      <c r="AE2559" s="46">
        <v>70.2</v>
      </c>
      <c r="AF2559" s="46">
        <v>121</v>
      </c>
      <c r="AH2559" s="70" t="str">
        <f t="shared" si="286"/>
        <v/>
      </c>
      <c r="AI2559" s="70" t="str">
        <f t="shared" si="287"/>
        <v/>
      </c>
      <c r="AJ2559" s="70" t="str">
        <f t="shared" si="288"/>
        <v>X</v>
      </c>
      <c r="AK2559" s="70" t="str" cm="1">
        <f t="array" ref="AK2559">_xlfn.IFS(AH2559&lt;&gt;"","1",AI2559&lt;&gt;"","2",AJ2559&lt;&gt;"","3")</f>
        <v>3</v>
      </c>
    </row>
    <row r="2560" spans="1:37" x14ac:dyDescent="0.25">
      <c r="A2560" t="s">
        <v>269</v>
      </c>
      <c r="B2560" t="s">
        <v>508</v>
      </c>
      <c r="C2560" s="67" t="str">
        <f t="shared" si="283"/>
        <v>Zoey Hoffman</v>
      </c>
      <c r="D2560" s="71" t="str" cm="1">
        <f t="array" ref="D2560">_xlfn.IFS(AK2560="1",CONCATENATE(C2560,"Regional"),AK2560="2",CONCATENATE(C2560,"Sectional"),AK2560="3",CONCATENATE(C2560,COUNTIF($C$1:C2560,C2560)))</f>
        <v>Zoey Hoffman3</v>
      </c>
      <c r="E2560" s="66">
        <v>45163.375</v>
      </c>
      <c r="F2560" t="s">
        <v>2411</v>
      </c>
      <c r="G2560" s="46">
        <v>78</v>
      </c>
      <c r="H2560" s="46">
        <v>104</v>
      </c>
      <c r="I2560" s="46">
        <v>69</v>
      </c>
      <c r="J2560" t="s">
        <v>173</v>
      </c>
      <c r="K2560" t="s">
        <v>90</v>
      </c>
      <c r="L2560" s="46">
        <v>5203</v>
      </c>
      <c r="M2560" s="46">
        <v>72</v>
      </c>
      <c r="N2560" s="46">
        <v>70.2</v>
      </c>
      <c r="O2560" s="46">
        <v>121</v>
      </c>
      <c r="P2560" s="46">
        <f t="shared" si="284"/>
        <v>2</v>
      </c>
      <c r="R2560" s="67" t="s">
        <v>1191</v>
      </c>
      <c r="S2560" s="67">
        <f>COUNTIF(Y$2:$Y$100,R2560)</f>
        <v>0</v>
      </c>
      <c r="V2560" s="67">
        <f t="shared" si="285"/>
        <v>0</v>
      </c>
      <c r="X2560"/>
      <c r="Y2560" s="67" t="str">
        <f t="shared" si="289"/>
        <v xml:space="preserve"> </v>
      </c>
      <c r="AB2560" t="s">
        <v>90</v>
      </c>
      <c r="AC2560" s="46">
        <v>5203</v>
      </c>
      <c r="AD2560" s="46">
        <v>72</v>
      </c>
      <c r="AE2560" s="46">
        <v>70.2</v>
      </c>
      <c r="AF2560" s="46">
        <v>121</v>
      </c>
      <c r="AH2560" s="70" t="str">
        <f t="shared" si="286"/>
        <v/>
      </c>
      <c r="AI2560" s="70" t="str">
        <f t="shared" si="287"/>
        <v/>
      </c>
      <c r="AJ2560" s="70" t="str">
        <f t="shared" si="288"/>
        <v>X</v>
      </c>
      <c r="AK2560" s="70" t="str" cm="1">
        <f t="array" ref="AK2560">_xlfn.IFS(AH2560&lt;&gt;"","1",AI2560&lt;&gt;"","2",AJ2560&lt;&gt;"","3")</f>
        <v>3</v>
      </c>
    </row>
    <row r="2561" spans="1:37" x14ac:dyDescent="0.25">
      <c r="A2561" t="s">
        <v>607</v>
      </c>
      <c r="B2561" t="s">
        <v>443</v>
      </c>
      <c r="C2561" s="67" t="str">
        <f t="shared" si="283"/>
        <v>Emily Mallace</v>
      </c>
      <c r="D2561" s="71" t="str" cm="1">
        <f t="array" ref="D2561">_xlfn.IFS(AK2561="1",CONCATENATE(C2561,"Regional"),AK2561="2",CONCATENATE(C2561,"Sectional"),AK2561="3",CONCATENATE(C2561,COUNTIF($C$1:C2561,C2561)))</f>
        <v>Emily Mallace5</v>
      </c>
      <c r="E2561" s="66">
        <v>45163.375</v>
      </c>
      <c r="F2561" t="s">
        <v>2411</v>
      </c>
      <c r="G2561" s="46">
        <v>78</v>
      </c>
      <c r="H2561" s="46">
        <v>105</v>
      </c>
      <c r="I2561" s="46">
        <v>70</v>
      </c>
      <c r="J2561" t="s">
        <v>173</v>
      </c>
      <c r="K2561" t="s">
        <v>90</v>
      </c>
      <c r="L2561" s="46">
        <v>5203</v>
      </c>
      <c r="M2561" s="46">
        <v>72</v>
      </c>
      <c r="N2561" s="46">
        <v>70.2</v>
      </c>
      <c r="O2561" s="46">
        <v>121</v>
      </c>
      <c r="P2561" s="46">
        <f t="shared" si="284"/>
        <v>2</v>
      </c>
      <c r="R2561" s="67" t="s">
        <v>2747</v>
      </c>
      <c r="S2561" s="67">
        <f>COUNTIF(Y$2:$Y$100,R2561)</f>
        <v>0</v>
      </c>
      <c r="V2561" s="67">
        <f t="shared" si="285"/>
        <v>0</v>
      </c>
      <c r="X2561"/>
      <c r="Y2561" s="67" t="str">
        <f t="shared" si="289"/>
        <v xml:space="preserve"> </v>
      </c>
      <c r="AB2561" t="s">
        <v>90</v>
      </c>
      <c r="AC2561" s="46">
        <v>5203</v>
      </c>
      <c r="AD2561" s="46">
        <v>72</v>
      </c>
      <c r="AE2561" s="46">
        <v>70.2</v>
      </c>
      <c r="AF2561" s="46">
        <v>121</v>
      </c>
      <c r="AH2561" s="70" t="str">
        <f t="shared" si="286"/>
        <v/>
      </c>
      <c r="AI2561" s="70" t="str">
        <f t="shared" si="287"/>
        <v/>
      </c>
      <c r="AJ2561" s="70" t="str">
        <f t="shared" si="288"/>
        <v>X</v>
      </c>
      <c r="AK2561" s="70" t="str" cm="1">
        <f t="array" ref="AK2561">_xlfn.IFS(AH2561&lt;&gt;"","1",AI2561&lt;&gt;"","2",AJ2561&lt;&gt;"","3")</f>
        <v>3</v>
      </c>
    </row>
    <row r="2562" spans="1:37" x14ac:dyDescent="0.25">
      <c r="A2562" t="s">
        <v>331</v>
      </c>
      <c r="B2562" t="s">
        <v>198</v>
      </c>
      <c r="C2562" s="67" t="str">
        <f t="shared" ref="C2562:C2625" si="290">CONCATENATE(B2562," ",A2562)</f>
        <v>Jordan Perry</v>
      </c>
      <c r="D2562" s="71" t="str" cm="1">
        <f t="array" ref="D2562">_xlfn.IFS(AK2562="1",CONCATENATE(C2562,"Regional"),AK2562="2",CONCATENATE(C2562,"Sectional"),AK2562="3",CONCATENATE(C2562,COUNTIF($C$1:C2562,C2562)))</f>
        <v>Jordan Perry2</v>
      </c>
      <c r="E2562" s="66">
        <v>45163.375</v>
      </c>
      <c r="F2562" t="s">
        <v>2411</v>
      </c>
      <c r="G2562" s="46">
        <v>78</v>
      </c>
      <c r="H2562" s="46">
        <v>105</v>
      </c>
      <c r="I2562" s="46">
        <v>70</v>
      </c>
      <c r="J2562" t="s">
        <v>173</v>
      </c>
      <c r="K2562" t="s">
        <v>90</v>
      </c>
      <c r="L2562" s="46">
        <v>5203</v>
      </c>
      <c r="M2562" s="46">
        <v>72</v>
      </c>
      <c r="N2562" s="46">
        <v>70.2</v>
      </c>
      <c r="O2562" s="46">
        <v>121</v>
      </c>
      <c r="P2562" s="46">
        <f t="shared" ref="P2562:P2625" si="291">IF(L2562&gt;4000,2,1)</f>
        <v>2</v>
      </c>
      <c r="R2562" s="67" t="s">
        <v>1540</v>
      </c>
      <c r="S2562" s="67">
        <f>COUNTIF(Y$2:$Y$100,R2562)</f>
        <v>0</v>
      </c>
      <c r="V2562" s="67">
        <f t="shared" ref="V2562:V2625" si="292">COUNTIF(R2562:R5185,Y2562)</f>
        <v>0</v>
      </c>
      <c r="X2562"/>
      <c r="Y2562" s="67" t="str">
        <f t="shared" si="289"/>
        <v xml:space="preserve"> </v>
      </c>
      <c r="AB2562" t="s">
        <v>90</v>
      </c>
      <c r="AC2562" s="46">
        <v>5203</v>
      </c>
      <c r="AD2562" s="46">
        <v>72</v>
      </c>
      <c r="AE2562" s="46">
        <v>70.2</v>
      </c>
      <c r="AF2562" s="46">
        <v>121</v>
      </c>
      <c r="AH2562" s="70" t="str">
        <f t="shared" ref="AH2562:AH2625" si="293">IF(ISNUMBER(SEARCH("regional",$F2562)),$F2562,"")</f>
        <v/>
      </c>
      <c r="AI2562" s="70" t="str">
        <f t="shared" ref="AI2562:AI2625" si="294">IF(ISNUMBER(SEARCH("sectional",$F2562)),$F2562,"")</f>
        <v/>
      </c>
      <c r="AJ2562" s="70" t="str">
        <f t="shared" ref="AJ2562:AJ2625" si="295">IF(AND(AH2562="",AI2562=""),"X","")</f>
        <v>X</v>
      </c>
      <c r="AK2562" s="70" t="str" cm="1">
        <f t="array" ref="AK2562">_xlfn.IFS(AH2562&lt;&gt;"","1",AI2562&lt;&gt;"","2",AJ2562&lt;&gt;"","3")</f>
        <v>3</v>
      </c>
    </row>
    <row r="2563" spans="1:37" x14ac:dyDescent="0.25">
      <c r="A2563" t="s">
        <v>701</v>
      </c>
      <c r="B2563" t="s">
        <v>362</v>
      </c>
      <c r="C2563" s="67" t="str">
        <f t="shared" si="290"/>
        <v>Emma Bruckman</v>
      </c>
      <c r="D2563" s="71" t="str" cm="1">
        <f t="array" ref="D2563">_xlfn.IFS(AK2563="1",CONCATENATE(C2563,"Regional"),AK2563="2",CONCATENATE(C2563,"Sectional"),AK2563="3",CONCATENATE(C2563,COUNTIF($C$1:C2563,C2563)))</f>
        <v>Emma Bruckman4</v>
      </c>
      <c r="E2563" s="66">
        <v>45163.375</v>
      </c>
      <c r="F2563" t="s">
        <v>2411</v>
      </c>
      <c r="G2563" s="46">
        <v>78</v>
      </c>
      <c r="H2563" s="46">
        <v>105</v>
      </c>
      <c r="I2563" s="46">
        <v>70</v>
      </c>
      <c r="J2563" t="s">
        <v>173</v>
      </c>
      <c r="K2563" t="s">
        <v>90</v>
      </c>
      <c r="L2563" s="46">
        <v>5203</v>
      </c>
      <c r="M2563" s="46">
        <v>72</v>
      </c>
      <c r="N2563" s="46">
        <v>70.2</v>
      </c>
      <c r="O2563" s="46">
        <v>121</v>
      </c>
      <c r="P2563" s="46">
        <f t="shared" si="291"/>
        <v>2</v>
      </c>
      <c r="R2563" s="67" t="s">
        <v>1305</v>
      </c>
      <c r="S2563" s="67">
        <f>COUNTIF(Y$2:$Y$100,R2563)</f>
        <v>0</v>
      </c>
      <c r="V2563" s="67">
        <f t="shared" si="292"/>
        <v>0</v>
      </c>
      <c r="X2563"/>
      <c r="Y2563" s="67" t="str">
        <f t="shared" si="289"/>
        <v xml:space="preserve"> </v>
      </c>
      <c r="AB2563" t="s">
        <v>90</v>
      </c>
      <c r="AC2563" s="46">
        <v>5203</v>
      </c>
      <c r="AD2563" s="46">
        <v>72</v>
      </c>
      <c r="AE2563" s="46">
        <v>70.2</v>
      </c>
      <c r="AF2563" s="46">
        <v>121</v>
      </c>
      <c r="AH2563" s="70" t="str">
        <f t="shared" si="293"/>
        <v/>
      </c>
      <c r="AI2563" s="70" t="str">
        <f t="shared" si="294"/>
        <v/>
      </c>
      <c r="AJ2563" s="70" t="str">
        <f t="shared" si="295"/>
        <v>X</v>
      </c>
      <c r="AK2563" s="70" t="str" cm="1">
        <f t="array" ref="AK2563">_xlfn.IFS(AH2563&lt;&gt;"","1",AI2563&lt;&gt;"","2",AJ2563&lt;&gt;"","3")</f>
        <v>3</v>
      </c>
    </row>
    <row r="2564" spans="1:37" x14ac:dyDescent="0.25">
      <c r="A2564" t="s">
        <v>1692</v>
      </c>
      <c r="B2564" t="s">
        <v>535</v>
      </c>
      <c r="C2564" s="67" t="str">
        <f t="shared" si="290"/>
        <v>Rachel Ewers</v>
      </c>
      <c r="D2564" s="71" t="str" cm="1">
        <f t="array" ref="D2564">_xlfn.IFS(AK2564="1",CONCATENATE(C2564,"Regional"),AK2564="2",CONCATENATE(C2564,"Sectional"),AK2564="3",CONCATENATE(C2564,COUNTIF($C$1:C2564,C2564)))</f>
        <v>Rachel Ewers6</v>
      </c>
      <c r="E2564" s="66">
        <v>45163.375</v>
      </c>
      <c r="F2564" t="s">
        <v>2411</v>
      </c>
      <c r="G2564" s="46">
        <v>78</v>
      </c>
      <c r="H2564" s="46">
        <v>105</v>
      </c>
      <c r="I2564" s="46">
        <v>70</v>
      </c>
      <c r="J2564" t="s">
        <v>173</v>
      </c>
      <c r="K2564" t="s">
        <v>90</v>
      </c>
      <c r="L2564" s="46">
        <v>5203</v>
      </c>
      <c r="M2564" s="46">
        <v>72</v>
      </c>
      <c r="N2564" s="46">
        <v>70.2</v>
      </c>
      <c r="O2564" s="46">
        <v>121</v>
      </c>
      <c r="P2564" s="46">
        <f t="shared" si="291"/>
        <v>2</v>
      </c>
      <c r="R2564" s="67" t="s">
        <v>2950</v>
      </c>
      <c r="S2564" s="67">
        <f>COUNTIF(Y$2:$Y$100,R2564)</f>
        <v>0</v>
      </c>
      <c r="V2564" s="67">
        <f t="shared" si="292"/>
        <v>0</v>
      </c>
      <c r="X2564"/>
      <c r="Y2564" s="67" t="str">
        <f t="shared" si="289"/>
        <v xml:space="preserve"> </v>
      </c>
      <c r="AB2564" t="s">
        <v>90</v>
      </c>
      <c r="AC2564" s="46">
        <v>5203</v>
      </c>
      <c r="AD2564" s="46">
        <v>72</v>
      </c>
      <c r="AE2564" s="46">
        <v>70.2</v>
      </c>
      <c r="AF2564" s="46">
        <v>121</v>
      </c>
      <c r="AH2564" s="70" t="str">
        <f t="shared" si="293"/>
        <v/>
      </c>
      <c r="AI2564" s="70" t="str">
        <f t="shared" si="294"/>
        <v/>
      </c>
      <c r="AJ2564" s="70" t="str">
        <f t="shared" si="295"/>
        <v>X</v>
      </c>
      <c r="AK2564" s="70" t="str" cm="1">
        <f t="array" ref="AK2564">_xlfn.IFS(AH2564&lt;&gt;"","1",AI2564&lt;&gt;"","2",AJ2564&lt;&gt;"","3")</f>
        <v>3</v>
      </c>
    </row>
    <row r="2565" spans="1:37" x14ac:dyDescent="0.25">
      <c r="A2565" t="s">
        <v>1867</v>
      </c>
      <c r="B2565" t="s">
        <v>353</v>
      </c>
      <c r="C2565" s="67" t="str">
        <f t="shared" si="290"/>
        <v>Olivia Sheahan</v>
      </c>
      <c r="D2565" s="71" t="str" cm="1">
        <f t="array" ref="D2565">_xlfn.IFS(AK2565="1",CONCATENATE(C2565,"Regional"),AK2565="2",CONCATENATE(C2565,"Sectional"),AK2565="3",CONCATENATE(C2565,COUNTIF($C$1:C2565,C2565)))</f>
        <v>Olivia Sheahan3</v>
      </c>
      <c r="E2565" s="66">
        <v>45163.375</v>
      </c>
      <c r="F2565" t="s">
        <v>2411</v>
      </c>
      <c r="G2565" s="46">
        <v>78</v>
      </c>
      <c r="H2565" s="46">
        <v>107</v>
      </c>
      <c r="I2565" s="46">
        <v>74</v>
      </c>
      <c r="J2565" t="s">
        <v>173</v>
      </c>
      <c r="K2565" t="s">
        <v>90</v>
      </c>
      <c r="L2565" s="46">
        <v>5203</v>
      </c>
      <c r="M2565" s="46">
        <v>72</v>
      </c>
      <c r="N2565" s="46">
        <v>70.2</v>
      </c>
      <c r="O2565" s="46">
        <v>121</v>
      </c>
      <c r="P2565" s="46">
        <f t="shared" si="291"/>
        <v>2</v>
      </c>
      <c r="R2565" s="67" t="s">
        <v>2881</v>
      </c>
      <c r="S2565" s="67">
        <f>COUNTIF(Y$2:$Y$100,R2565)</f>
        <v>0</v>
      </c>
      <c r="V2565" s="67">
        <f t="shared" si="292"/>
        <v>0</v>
      </c>
      <c r="X2565"/>
      <c r="Y2565" s="67" t="str">
        <f t="shared" si="289"/>
        <v xml:space="preserve"> </v>
      </c>
      <c r="AB2565" t="s">
        <v>90</v>
      </c>
      <c r="AC2565" s="46">
        <v>5203</v>
      </c>
      <c r="AD2565" s="46">
        <v>72</v>
      </c>
      <c r="AE2565" s="46">
        <v>70.2</v>
      </c>
      <c r="AF2565" s="46">
        <v>121</v>
      </c>
      <c r="AH2565" s="70" t="str">
        <f t="shared" si="293"/>
        <v/>
      </c>
      <c r="AI2565" s="70" t="str">
        <f t="shared" si="294"/>
        <v/>
      </c>
      <c r="AJ2565" s="70" t="str">
        <f t="shared" si="295"/>
        <v>X</v>
      </c>
      <c r="AK2565" s="70" t="str" cm="1">
        <f t="array" ref="AK2565">_xlfn.IFS(AH2565&lt;&gt;"","1",AI2565&lt;&gt;"","2",AJ2565&lt;&gt;"","3")</f>
        <v>3</v>
      </c>
    </row>
    <row r="2566" spans="1:37" x14ac:dyDescent="0.25">
      <c r="A2566" t="s">
        <v>305</v>
      </c>
      <c r="B2566" t="s">
        <v>345</v>
      </c>
      <c r="C2566" s="67" t="str">
        <f t="shared" si="290"/>
        <v>Abigail Martin</v>
      </c>
      <c r="D2566" s="71" t="str" cm="1">
        <f t="array" ref="D2566">_xlfn.IFS(AK2566="1",CONCATENATE(C2566,"Regional"),AK2566="2",CONCATENATE(C2566,"Sectional"),AK2566="3",CONCATENATE(C2566,COUNTIF($C$1:C2566,C2566)))</f>
        <v>Abigail Martin3</v>
      </c>
      <c r="E2566" s="66">
        <v>45163.375</v>
      </c>
      <c r="F2566" t="s">
        <v>2411</v>
      </c>
      <c r="G2566" s="46">
        <v>78</v>
      </c>
      <c r="H2566" s="46">
        <v>108</v>
      </c>
      <c r="I2566" s="46">
        <v>75</v>
      </c>
      <c r="J2566" t="s">
        <v>173</v>
      </c>
      <c r="K2566" t="s">
        <v>90</v>
      </c>
      <c r="L2566" s="46">
        <v>5203</v>
      </c>
      <c r="M2566" s="46">
        <v>72</v>
      </c>
      <c r="N2566" s="46">
        <v>70.2</v>
      </c>
      <c r="O2566" s="46">
        <v>121</v>
      </c>
      <c r="P2566" s="46">
        <f t="shared" si="291"/>
        <v>2</v>
      </c>
      <c r="R2566" s="67" t="s">
        <v>1185</v>
      </c>
      <c r="S2566" s="67">
        <f>COUNTIF(Y$2:$Y$100,R2566)</f>
        <v>0</v>
      </c>
      <c r="V2566" s="67">
        <f t="shared" si="292"/>
        <v>0</v>
      </c>
      <c r="X2566"/>
      <c r="Y2566" s="67" t="str">
        <f t="shared" si="289"/>
        <v xml:space="preserve"> </v>
      </c>
      <c r="AB2566" t="s">
        <v>90</v>
      </c>
      <c r="AC2566" s="46">
        <v>5203</v>
      </c>
      <c r="AD2566" s="46">
        <v>72</v>
      </c>
      <c r="AE2566" s="46">
        <v>70.2</v>
      </c>
      <c r="AF2566" s="46">
        <v>121</v>
      </c>
      <c r="AH2566" s="70" t="str">
        <f t="shared" si="293"/>
        <v/>
      </c>
      <c r="AI2566" s="70" t="str">
        <f t="shared" si="294"/>
        <v/>
      </c>
      <c r="AJ2566" s="70" t="str">
        <f t="shared" si="295"/>
        <v>X</v>
      </c>
      <c r="AK2566" s="70" t="str" cm="1">
        <f t="array" ref="AK2566">_xlfn.IFS(AH2566&lt;&gt;"","1",AI2566&lt;&gt;"","2",AJ2566&lt;&gt;"","3")</f>
        <v>3</v>
      </c>
    </row>
    <row r="2567" spans="1:37" x14ac:dyDescent="0.25">
      <c r="A2567" t="s">
        <v>1824</v>
      </c>
      <c r="B2567" t="s">
        <v>253</v>
      </c>
      <c r="C2567" s="67" t="str">
        <f t="shared" si="290"/>
        <v>Lily Wiitanen</v>
      </c>
      <c r="D2567" s="71" t="str" cm="1">
        <f t="array" ref="D2567">_xlfn.IFS(AK2567="1",CONCATENATE(C2567,"Regional"),AK2567="2",CONCATENATE(C2567,"Sectional"),AK2567="3",CONCATENATE(C2567,COUNTIF($C$1:C2567,C2567)))</f>
        <v>Lily Wiitanen4</v>
      </c>
      <c r="E2567" s="66">
        <v>45163.375</v>
      </c>
      <c r="F2567" t="s">
        <v>2411</v>
      </c>
      <c r="G2567" s="46">
        <v>78</v>
      </c>
      <c r="H2567" s="46">
        <v>112</v>
      </c>
      <c r="I2567" s="46">
        <v>76</v>
      </c>
      <c r="J2567" t="s">
        <v>173</v>
      </c>
      <c r="K2567" t="s">
        <v>90</v>
      </c>
      <c r="L2567" s="46">
        <v>5203</v>
      </c>
      <c r="M2567" s="46">
        <v>72</v>
      </c>
      <c r="N2567" s="46">
        <v>70.2</v>
      </c>
      <c r="O2567" s="46">
        <v>121</v>
      </c>
      <c r="P2567" s="46">
        <f t="shared" si="291"/>
        <v>2</v>
      </c>
      <c r="R2567" s="67" t="s">
        <v>2827</v>
      </c>
      <c r="S2567" s="67">
        <f>COUNTIF(Y$2:$Y$100,R2567)</f>
        <v>0</v>
      </c>
      <c r="V2567" s="67">
        <f t="shared" si="292"/>
        <v>0</v>
      </c>
      <c r="X2567"/>
      <c r="Y2567" s="67" t="str">
        <f t="shared" si="289"/>
        <v xml:space="preserve"> </v>
      </c>
      <c r="AB2567" t="s">
        <v>90</v>
      </c>
      <c r="AC2567" s="46">
        <v>5203</v>
      </c>
      <c r="AD2567" s="46">
        <v>72</v>
      </c>
      <c r="AE2567" s="46">
        <v>70.2</v>
      </c>
      <c r="AF2567" s="46">
        <v>121</v>
      </c>
      <c r="AH2567" s="70" t="str">
        <f t="shared" si="293"/>
        <v/>
      </c>
      <c r="AI2567" s="70" t="str">
        <f t="shared" si="294"/>
        <v/>
      </c>
      <c r="AJ2567" s="70" t="str">
        <f t="shared" si="295"/>
        <v>X</v>
      </c>
      <c r="AK2567" s="70" t="str" cm="1">
        <f t="array" ref="AK2567">_xlfn.IFS(AH2567&lt;&gt;"","1",AI2567&lt;&gt;"","2",AJ2567&lt;&gt;"","3")</f>
        <v>3</v>
      </c>
    </row>
    <row r="2568" spans="1:37" x14ac:dyDescent="0.25">
      <c r="A2568" t="s">
        <v>1868</v>
      </c>
      <c r="B2568" t="s">
        <v>682</v>
      </c>
      <c r="C2568" s="67" t="str">
        <f t="shared" si="290"/>
        <v>Aubrey Young</v>
      </c>
      <c r="D2568" s="71" t="str" cm="1">
        <f t="array" ref="D2568">_xlfn.IFS(AK2568="1",CONCATENATE(C2568,"Regional"),AK2568="2",CONCATENATE(C2568,"Sectional"),AK2568="3",CONCATENATE(C2568,COUNTIF($C$1:C2568,C2568)))</f>
        <v>Aubrey Young4</v>
      </c>
      <c r="E2568" s="66">
        <v>45163.375</v>
      </c>
      <c r="F2568" t="s">
        <v>2411</v>
      </c>
      <c r="G2568" s="46">
        <v>78</v>
      </c>
      <c r="H2568" s="46">
        <v>129</v>
      </c>
      <c r="I2568" s="46">
        <v>77</v>
      </c>
      <c r="J2568" t="s">
        <v>173</v>
      </c>
      <c r="K2568" t="s">
        <v>90</v>
      </c>
      <c r="L2568" s="46">
        <v>5203</v>
      </c>
      <c r="M2568" s="46">
        <v>72</v>
      </c>
      <c r="N2568" s="46">
        <v>70.2</v>
      </c>
      <c r="O2568" s="46">
        <v>121</v>
      </c>
      <c r="P2568" s="46">
        <f t="shared" si="291"/>
        <v>2</v>
      </c>
      <c r="R2568" s="67" t="s">
        <v>2882</v>
      </c>
      <c r="S2568" s="67">
        <f>COUNTIF(Y$2:$Y$100,R2568)</f>
        <v>0</v>
      </c>
      <c r="V2568" s="67">
        <f t="shared" si="292"/>
        <v>0</v>
      </c>
      <c r="X2568"/>
      <c r="Y2568" s="67" t="str">
        <f t="shared" si="289"/>
        <v xml:space="preserve"> </v>
      </c>
      <c r="AB2568" t="s">
        <v>90</v>
      </c>
      <c r="AC2568" s="46">
        <v>5203</v>
      </c>
      <c r="AD2568" s="46">
        <v>72</v>
      </c>
      <c r="AE2568" s="46">
        <v>70.2</v>
      </c>
      <c r="AF2568" s="46">
        <v>121</v>
      </c>
      <c r="AH2568" s="70" t="str">
        <f t="shared" si="293"/>
        <v/>
      </c>
      <c r="AI2568" s="70" t="str">
        <f t="shared" si="294"/>
        <v/>
      </c>
      <c r="AJ2568" s="70" t="str">
        <f t="shared" si="295"/>
        <v>X</v>
      </c>
      <c r="AK2568" s="70" t="str" cm="1">
        <f t="array" ref="AK2568">_xlfn.IFS(AH2568&lt;&gt;"","1",AI2568&lt;&gt;"","2",AJ2568&lt;&gt;"","3")</f>
        <v>3</v>
      </c>
    </row>
    <row r="2569" spans="1:37" x14ac:dyDescent="0.25">
      <c r="A2569" t="s">
        <v>274</v>
      </c>
      <c r="B2569" t="s">
        <v>2703</v>
      </c>
      <c r="C2569" s="67" t="str">
        <f t="shared" si="290"/>
        <v>Shaelyn Jensen</v>
      </c>
      <c r="D2569" s="71" t="str" cm="1">
        <f t="array" ref="D2569">_xlfn.IFS(AK2569="1",CONCATENATE(C2569,"Regional"),AK2569="2",CONCATENATE(C2569,"Sectional"),AK2569="3",CONCATENATE(C2569,COUNTIF($C$1:C2569,C2569)))</f>
        <v>Shaelyn Jensen2</v>
      </c>
      <c r="E2569" s="66">
        <v>45163.375</v>
      </c>
      <c r="F2569" t="s">
        <v>2411</v>
      </c>
      <c r="G2569" s="46">
        <v>78</v>
      </c>
      <c r="H2569" s="46">
        <v>139</v>
      </c>
      <c r="I2569" s="46">
        <v>78</v>
      </c>
      <c r="J2569" t="s">
        <v>173</v>
      </c>
      <c r="K2569" t="s">
        <v>90</v>
      </c>
      <c r="L2569" s="46">
        <v>5203</v>
      </c>
      <c r="M2569" s="46">
        <v>72</v>
      </c>
      <c r="N2569" s="46">
        <v>70.2</v>
      </c>
      <c r="O2569" s="46">
        <v>121</v>
      </c>
      <c r="P2569" s="46">
        <f t="shared" si="291"/>
        <v>2</v>
      </c>
      <c r="R2569" s="67" t="s">
        <v>2880</v>
      </c>
      <c r="S2569" s="67">
        <f>COUNTIF(Y$2:$Y$100,R2569)</f>
        <v>0</v>
      </c>
      <c r="V2569" s="67">
        <f t="shared" si="292"/>
        <v>0</v>
      </c>
      <c r="X2569"/>
      <c r="Y2569" s="67" t="str">
        <f t="shared" si="289"/>
        <v xml:space="preserve"> </v>
      </c>
      <c r="AB2569" t="s">
        <v>90</v>
      </c>
      <c r="AC2569" s="46">
        <v>5203</v>
      </c>
      <c r="AD2569" s="46">
        <v>72</v>
      </c>
      <c r="AE2569" s="46">
        <v>70.2</v>
      </c>
      <c r="AF2569" s="46">
        <v>121</v>
      </c>
      <c r="AH2569" s="70" t="str">
        <f t="shared" si="293"/>
        <v/>
      </c>
      <c r="AI2569" s="70" t="str">
        <f t="shared" si="294"/>
        <v/>
      </c>
      <c r="AJ2569" s="70" t="str">
        <f t="shared" si="295"/>
        <v>X</v>
      </c>
      <c r="AK2569" s="70" t="str" cm="1">
        <f t="array" ref="AK2569">_xlfn.IFS(AH2569&lt;&gt;"","1",AI2569&lt;&gt;"","2",AJ2569&lt;&gt;"","3")</f>
        <v>3</v>
      </c>
    </row>
    <row r="2570" spans="1:37" x14ac:dyDescent="0.25">
      <c r="A2570" t="s">
        <v>321</v>
      </c>
      <c r="B2570" t="s">
        <v>709</v>
      </c>
      <c r="C2570" s="67" t="str">
        <f t="shared" si="290"/>
        <v>McKenna Nelson</v>
      </c>
      <c r="D2570" s="71" t="str" cm="1">
        <f t="array" ref="D2570">_xlfn.IFS(AK2570="1",CONCATENATE(C2570,"Regional"),AK2570="2",CONCATENATE(C2570,"Sectional"),AK2570="3",CONCATENATE(C2570,COUNTIF($C$1:C2570,C2570)))</f>
        <v>McKenna Nelson7</v>
      </c>
      <c r="E2570" s="66">
        <v>45166.291666666664</v>
      </c>
      <c r="F2570" t="s">
        <v>2415</v>
      </c>
      <c r="G2570" s="46">
        <v>15</v>
      </c>
      <c r="H2570" s="46">
        <v>73</v>
      </c>
      <c r="I2570" s="46">
        <v>1</v>
      </c>
      <c r="J2570" t="s">
        <v>132</v>
      </c>
      <c r="K2570" t="s">
        <v>90</v>
      </c>
      <c r="L2570" s="46">
        <v>5040</v>
      </c>
      <c r="M2570" s="46">
        <v>72</v>
      </c>
      <c r="N2570" s="46">
        <v>70.7</v>
      </c>
      <c r="O2570" s="46">
        <v>120</v>
      </c>
      <c r="P2570" s="46">
        <f t="shared" si="291"/>
        <v>2</v>
      </c>
      <c r="R2570" s="67" t="s">
        <v>3496</v>
      </c>
      <c r="S2570" s="67">
        <f>COUNTIF(Y$2:$Y$100,R2570)</f>
        <v>0</v>
      </c>
      <c r="V2570" s="67">
        <f t="shared" si="292"/>
        <v>0</v>
      </c>
      <c r="X2570"/>
      <c r="Y2570" s="67" t="str">
        <f t="shared" si="289"/>
        <v xml:space="preserve"> </v>
      </c>
      <c r="AB2570" t="s">
        <v>90</v>
      </c>
      <c r="AC2570" s="46">
        <v>5040</v>
      </c>
      <c r="AD2570" s="46">
        <v>72</v>
      </c>
      <c r="AE2570" s="46">
        <v>70.7</v>
      </c>
      <c r="AF2570" s="46">
        <v>120</v>
      </c>
      <c r="AH2570" s="70" t="str">
        <f t="shared" si="293"/>
        <v/>
      </c>
      <c r="AI2570" s="70" t="str">
        <f t="shared" si="294"/>
        <v/>
      </c>
      <c r="AJ2570" s="70" t="str">
        <f t="shared" si="295"/>
        <v>X</v>
      </c>
      <c r="AK2570" s="70" t="str" cm="1">
        <f t="array" ref="AK2570">_xlfn.IFS(AH2570&lt;&gt;"","1",AI2570&lt;&gt;"","2",AJ2570&lt;&gt;"","3")</f>
        <v>3</v>
      </c>
    </row>
    <row r="2571" spans="1:37" x14ac:dyDescent="0.25">
      <c r="A2571" t="s">
        <v>885</v>
      </c>
      <c r="B2571" t="s">
        <v>537</v>
      </c>
      <c r="C2571" s="67" t="str">
        <f t="shared" si="290"/>
        <v>Mariah Frase</v>
      </c>
      <c r="D2571" s="71" t="str" cm="1">
        <f t="array" ref="D2571">_xlfn.IFS(AK2571="1",CONCATENATE(C2571,"Regional"),AK2571="2",CONCATENATE(C2571,"Sectional"),AK2571="3",CONCATENATE(C2571,COUNTIF($C$1:C2571,C2571)))</f>
        <v>Mariah Frase2</v>
      </c>
      <c r="E2571" s="66">
        <v>45166.291666666664</v>
      </c>
      <c r="F2571" t="s">
        <v>2415</v>
      </c>
      <c r="G2571" s="46">
        <v>15</v>
      </c>
      <c r="H2571" s="46">
        <v>96</v>
      </c>
      <c r="I2571" s="46">
        <v>2</v>
      </c>
      <c r="J2571" t="s">
        <v>132</v>
      </c>
      <c r="K2571" t="s">
        <v>90</v>
      </c>
      <c r="L2571" s="46">
        <v>5040</v>
      </c>
      <c r="M2571" s="46">
        <v>72</v>
      </c>
      <c r="N2571" s="46">
        <v>70.7</v>
      </c>
      <c r="O2571" s="46">
        <v>120</v>
      </c>
      <c r="P2571" s="46">
        <f t="shared" si="291"/>
        <v>2</v>
      </c>
      <c r="R2571" s="67" t="s">
        <v>1432</v>
      </c>
      <c r="S2571" s="67">
        <f>COUNTIF(Y$2:$Y$100,R2571)</f>
        <v>0</v>
      </c>
      <c r="V2571" s="67">
        <f t="shared" si="292"/>
        <v>0</v>
      </c>
      <c r="X2571"/>
      <c r="Y2571" s="67" t="str">
        <f t="shared" si="289"/>
        <v xml:space="preserve"> </v>
      </c>
      <c r="AB2571" t="s">
        <v>90</v>
      </c>
      <c r="AC2571" s="46">
        <v>5040</v>
      </c>
      <c r="AD2571" s="46">
        <v>72</v>
      </c>
      <c r="AE2571" s="46">
        <v>70.7</v>
      </c>
      <c r="AF2571" s="46">
        <v>120</v>
      </c>
      <c r="AH2571" s="70" t="str">
        <f t="shared" si="293"/>
        <v/>
      </c>
      <c r="AI2571" s="70" t="str">
        <f t="shared" si="294"/>
        <v/>
      </c>
      <c r="AJ2571" s="70" t="str">
        <f t="shared" si="295"/>
        <v>X</v>
      </c>
      <c r="AK2571" s="70" t="str" cm="1">
        <f t="array" ref="AK2571">_xlfn.IFS(AH2571&lt;&gt;"","1",AI2571&lt;&gt;"","2",AJ2571&lt;&gt;"","3")</f>
        <v>3</v>
      </c>
    </row>
    <row r="2572" spans="1:37" x14ac:dyDescent="0.25">
      <c r="A2572" t="s">
        <v>878</v>
      </c>
      <c r="B2572" t="s">
        <v>459</v>
      </c>
      <c r="C2572" s="67" t="str">
        <f t="shared" si="290"/>
        <v>Addison Edmunds</v>
      </c>
      <c r="D2572" s="71" t="str" cm="1">
        <f t="array" ref="D2572">_xlfn.IFS(AK2572="1",CONCATENATE(C2572,"Regional"),AK2572="2",CONCATENATE(C2572,"Sectional"),AK2572="3",CONCATENATE(C2572,COUNTIF($C$1:C2572,C2572)))</f>
        <v>Addison Edmunds2</v>
      </c>
      <c r="E2572" s="66">
        <v>45166.291666666664</v>
      </c>
      <c r="F2572" t="s">
        <v>2415</v>
      </c>
      <c r="G2572" s="46">
        <v>15</v>
      </c>
      <c r="H2572" s="46">
        <v>97</v>
      </c>
      <c r="I2572" s="46">
        <v>3</v>
      </c>
      <c r="J2572" t="s">
        <v>132</v>
      </c>
      <c r="K2572" t="s">
        <v>90</v>
      </c>
      <c r="L2572" s="46">
        <v>5040</v>
      </c>
      <c r="M2572" s="46">
        <v>72</v>
      </c>
      <c r="N2572" s="46">
        <v>70.7</v>
      </c>
      <c r="O2572" s="46">
        <v>120</v>
      </c>
      <c r="P2572" s="46">
        <f t="shared" si="291"/>
        <v>2</v>
      </c>
      <c r="R2572" s="67" t="s">
        <v>1423</v>
      </c>
      <c r="S2572" s="67">
        <f>COUNTIF(Y$2:$Y$100,R2572)</f>
        <v>0</v>
      </c>
      <c r="V2572" s="67">
        <f t="shared" si="292"/>
        <v>0</v>
      </c>
      <c r="X2572"/>
      <c r="Y2572" s="67" t="str">
        <f t="shared" si="289"/>
        <v xml:space="preserve"> </v>
      </c>
      <c r="AB2572" t="s">
        <v>90</v>
      </c>
      <c r="AC2572" s="46">
        <v>5040</v>
      </c>
      <c r="AD2572" s="46">
        <v>72</v>
      </c>
      <c r="AE2572" s="46">
        <v>70.7</v>
      </c>
      <c r="AF2572" s="46">
        <v>120</v>
      </c>
      <c r="AH2572" s="70" t="str">
        <f t="shared" si="293"/>
        <v/>
      </c>
      <c r="AI2572" s="70" t="str">
        <f t="shared" si="294"/>
        <v/>
      </c>
      <c r="AJ2572" s="70" t="str">
        <f t="shared" si="295"/>
        <v>X</v>
      </c>
      <c r="AK2572" s="70" t="str" cm="1">
        <f t="array" ref="AK2572">_xlfn.IFS(AH2572&lt;&gt;"","1",AI2572&lt;&gt;"","2",AJ2572&lt;&gt;"","3")</f>
        <v>3</v>
      </c>
    </row>
    <row r="2573" spans="1:37" x14ac:dyDescent="0.25">
      <c r="A2573" t="s">
        <v>206</v>
      </c>
      <c r="B2573" t="s">
        <v>492</v>
      </c>
      <c r="C2573" s="67" t="str">
        <f t="shared" si="290"/>
        <v>Anna Blair</v>
      </c>
      <c r="D2573" s="71" t="str" cm="1">
        <f t="array" ref="D2573">_xlfn.IFS(AK2573="1",CONCATENATE(C2573,"Regional"),AK2573="2",CONCATENATE(C2573,"Sectional"),AK2573="3",CONCATENATE(C2573,COUNTIF($C$1:C2573,C2573)))</f>
        <v>Anna Blair2</v>
      </c>
      <c r="E2573" s="66">
        <v>45166.291666666664</v>
      </c>
      <c r="F2573" t="s">
        <v>2415</v>
      </c>
      <c r="G2573" s="46">
        <v>15</v>
      </c>
      <c r="H2573" s="46">
        <v>100</v>
      </c>
      <c r="I2573" s="46">
        <v>4</v>
      </c>
      <c r="J2573" t="s">
        <v>132</v>
      </c>
      <c r="K2573" t="s">
        <v>90</v>
      </c>
      <c r="L2573" s="46">
        <v>5040</v>
      </c>
      <c r="M2573" s="46">
        <v>72</v>
      </c>
      <c r="N2573" s="46">
        <v>70.7</v>
      </c>
      <c r="O2573" s="46">
        <v>120</v>
      </c>
      <c r="P2573" s="46">
        <f t="shared" si="291"/>
        <v>2</v>
      </c>
      <c r="R2573" s="67" t="s">
        <v>1427</v>
      </c>
      <c r="S2573" s="67">
        <f>COUNTIF(Y$2:$Y$100,R2573)</f>
        <v>0</v>
      </c>
      <c r="V2573" s="67">
        <f t="shared" si="292"/>
        <v>0</v>
      </c>
      <c r="X2573"/>
      <c r="Y2573" s="67" t="str">
        <f t="shared" si="289"/>
        <v xml:space="preserve"> </v>
      </c>
      <c r="AB2573" t="s">
        <v>90</v>
      </c>
      <c r="AC2573" s="46">
        <v>5040</v>
      </c>
      <c r="AD2573" s="46">
        <v>72</v>
      </c>
      <c r="AE2573" s="46">
        <v>70.7</v>
      </c>
      <c r="AF2573" s="46">
        <v>120</v>
      </c>
      <c r="AH2573" s="70" t="str">
        <f t="shared" si="293"/>
        <v/>
      </c>
      <c r="AI2573" s="70" t="str">
        <f t="shared" si="294"/>
        <v/>
      </c>
      <c r="AJ2573" s="70" t="str">
        <f t="shared" si="295"/>
        <v>X</v>
      </c>
      <c r="AK2573" s="70" t="str" cm="1">
        <f t="array" ref="AK2573">_xlfn.IFS(AH2573&lt;&gt;"","1",AI2573&lt;&gt;"","2",AJ2573&lt;&gt;"","3")</f>
        <v>3</v>
      </c>
    </row>
    <row r="2574" spans="1:37" x14ac:dyDescent="0.25">
      <c r="A2574" t="s">
        <v>193</v>
      </c>
      <c r="B2574" t="s">
        <v>740</v>
      </c>
      <c r="C2574" s="67" t="str">
        <f t="shared" si="290"/>
        <v>Lydia Barry</v>
      </c>
      <c r="D2574" s="71" t="str" cm="1">
        <f t="array" ref="D2574">_xlfn.IFS(AK2574="1",CONCATENATE(C2574,"Regional"),AK2574="2",CONCATENATE(C2574,"Sectional"),AK2574="3",CONCATENATE(C2574,COUNTIF($C$1:C2574,C2574)))</f>
        <v>Lydia Barry2</v>
      </c>
      <c r="E2574" s="66">
        <v>45166.291666666664</v>
      </c>
      <c r="F2574" t="s">
        <v>2415</v>
      </c>
      <c r="G2574" s="46">
        <v>15</v>
      </c>
      <c r="H2574" s="46">
        <v>104</v>
      </c>
      <c r="I2574" s="46">
        <v>5</v>
      </c>
      <c r="J2574" t="s">
        <v>132</v>
      </c>
      <c r="K2574" t="s">
        <v>90</v>
      </c>
      <c r="L2574" s="46">
        <v>5040</v>
      </c>
      <c r="M2574" s="46">
        <v>72</v>
      </c>
      <c r="N2574" s="46">
        <v>70.7</v>
      </c>
      <c r="O2574" s="46">
        <v>120</v>
      </c>
      <c r="P2574" s="46">
        <f t="shared" si="291"/>
        <v>2</v>
      </c>
      <c r="R2574" s="67" t="s">
        <v>1424</v>
      </c>
      <c r="S2574" s="67">
        <f>COUNTIF(Y$2:$Y$100,R2574)</f>
        <v>0</v>
      </c>
      <c r="V2574" s="67">
        <f t="shared" si="292"/>
        <v>0</v>
      </c>
      <c r="X2574"/>
      <c r="Y2574" s="67" t="str">
        <f t="shared" si="289"/>
        <v xml:space="preserve"> </v>
      </c>
      <c r="AB2574" t="s">
        <v>90</v>
      </c>
      <c r="AC2574" s="46">
        <v>5040</v>
      </c>
      <c r="AD2574" s="46">
        <v>72</v>
      </c>
      <c r="AE2574" s="46">
        <v>70.7</v>
      </c>
      <c r="AF2574" s="46">
        <v>120</v>
      </c>
      <c r="AH2574" s="70" t="str">
        <f t="shared" si="293"/>
        <v/>
      </c>
      <c r="AI2574" s="70" t="str">
        <f t="shared" si="294"/>
        <v/>
      </c>
      <c r="AJ2574" s="70" t="str">
        <f t="shared" si="295"/>
        <v>X</v>
      </c>
      <c r="AK2574" s="70" t="str" cm="1">
        <f t="array" ref="AK2574">_xlfn.IFS(AH2574&lt;&gt;"","1",AI2574&lt;&gt;"","2",AJ2574&lt;&gt;"","3")</f>
        <v>3</v>
      </c>
    </row>
    <row r="2575" spans="1:37" x14ac:dyDescent="0.25">
      <c r="A2575" t="s">
        <v>289</v>
      </c>
      <c r="B2575" t="s">
        <v>600</v>
      </c>
      <c r="C2575" s="67" t="str">
        <f t="shared" si="290"/>
        <v>Lillian Krueger</v>
      </c>
      <c r="D2575" s="71" t="str" cm="1">
        <f t="array" ref="D2575">_xlfn.IFS(AK2575="1",CONCATENATE(C2575,"Regional"),AK2575="2",CONCATENATE(C2575,"Sectional"),AK2575="3",CONCATENATE(C2575,COUNTIF($C$1:C2575,C2575)))</f>
        <v>Lillian Krueger2</v>
      </c>
      <c r="E2575" s="66">
        <v>45166.291666666664</v>
      </c>
      <c r="F2575" t="s">
        <v>2415</v>
      </c>
      <c r="G2575" s="46">
        <v>15</v>
      </c>
      <c r="H2575" s="46">
        <v>105</v>
      </c>
      <c r="I2575" s="46">
        <v>6</v>
      </c>
      <c r="J2575" t="s">
        <v>132</v>
      </c>
      <c r="K2575" t="s">
        <v>90</v>
      </c>
      <c r="L2575" s="46">
        <v>5040</v>
      </c>
      <c r="M2575" s="46">
        <v>72</v>
      </c>
      <c r="N2575" s="46">
        <v>70.7</v>
      </c>
      <c r="O2575" s="46">
        <v>120</v>
      </c>
      <c r="P2575" s="46">
        <f t="shared" si="291"/>
        <v>2</v>
      </c>
      <c r="R2575" s="67" t="s">
        <v>1306</v>
      </c>
      <c r="S2575" s="67">
        <f>COUNTIF(Y$2:$Y$100,R2575)</f>
        <v>0</v>
      </c>
      <c r="V2575" s="67">
        <f t="shared" si="292"/>
        <v>0</v>
      </c>
      <c r="X2575"/>
      <c r="Y2575" s="67" t="str">
        <f t="shared" si="289"/>
        <v xml:space="preserve"> </v>
      </c>
      <c r="AB2575" t="s">
        <v>90</v>
      </c>
      <c r="AC2575" s="46">
        <v>5040</v>
      </c>
      <c r="AD2575" s="46">
        <v>72</v>
      </c>
      <c r="AE2575" s="46">
        <v>70.7</v>
      </c>
      <c r="AF2575" s="46">
        <v>120</v>
      </c>
      <c r="AH2575" s="70" t="str">
        <f t="shared" si="293"/>
        <v/>
      </c>
      <c r="AI2575" s="70" t="str">
        <f t="shared" si="294"/>
        <v/>
      </c>
      <c r="AJ2575" s="70" t="str">
        <f t="shared" si="295"/>
        <v>X</v>
      </c>
      <c r="AK2575" s="70" t="str" cm="1">
        <f t="array" ref="AK2575">_xlfn.IFS(AH2575&lt;&gt;"","1",AI2575&lt;&gt;"","2",AJ2575&lt;&gt;"","3")</f>
        <v>3</v>
      </c>
    </row>
    <row r="2576" spans="1:37" x14ac:dyDescent="0.25">
      <c r="A2576" t="s">
        <v>3390</v>
      </c>
      <c r="B2576" t="s">
        <v>2705</v>
      </c>
      <c r="C2576" s="67" t="str">
        <f t="shared" si="290"/>
        <v>Aspen Abel</v>
      </c>
      <c r="D2576" s="71" t="str" cm="1">
        <f t="array" ref="D2576">_xlfn.IFS(AK2576="1",CONCATENATE(C2576,"Regional"),AK2576="2",CONCATENATE(C2576,"Sectional"),AK2576="3",CONCATENATE(C2576,COUNTIF($C$1:C2576,C2576)))</f>
        <v>Aspen Abel5</v>
      </c>
      <c r="E2576" s="66">
        <v>45166.291666666664</v>
      </c>
      <c r="F2576" t="s">
        <v>2415</v>
      </c>
      <c r="G2576" s="46">
        <v>15</v>
      </c>
      <c r="H2576" s="46">
        <v>109</v>
      </c>
      <c r="I2576" s="46">
        <v>7</v>
      </c>
      <c r="J2576" t="s">
        <v>132</v>
      </c>
      <c r="K2576" t="s">
        <v>90</v>
      </c>
      <c r="L2576" s="46">
        <v>5040</v>
      </c>
      <c r="M2576" s="46">
        <v>72</v>
      </c>
      <c r="N2576" s="46">
        <v>70.7</v>
      </c>
      <c r="O2576" s="46">
        <v>120</v>
      </c>
      <c r="P2576" s="46">
        <f t="shared" si="291"/>
        <v>2</v>
      </c>
      <c r="R2576" s="67" t="s">
        <v>3503</v>
      </c>
      <c r="S2576" s="67">
        <f>COUNTIF(Y$2:$Y$100,R2576)</f>
        <v>0</v>
      </c>
      <c r="V2576" s="67">
        <f t="shared" si="292"/>
        <v>0</v>
      </c>
      <c r="X2576"/>
      <c r="Y2576" s="67" t="str">
        <f t="shared" si="289"/>
        <v xml:space="preserve"> </v>
      </c>
      <c r="AB2576" t="s">
        <v>90</v>
      </c>
      <c r="AC2576" s="46">
        <v>5040</v>
      </c>
      <c r="AD2576" s="46">
        <v>72</v>
      </c>
      <c r="AE2576" s="46">
        <v>70.7</v>
      </c>
      <c r="AF2576" s="46">
        <v>120</v>
      </c>
      <c r="AH2576" s="70" t="str">
        <f t="shared" si="293"/>
        <v/>
      </c>
      <c r="AI2576" s="70" t="str">
        <f t="shared" si="294"/>
        <v/>
      </c>
      <c r="AJ2576" s="70" t="str">
        <f t="shared" si="295"/>
        <v>X</v>
      </c>
      <c r="AK2576" s="70" t="str" cm="1">
        <f t="array" ref="AK2576">_xlfn.IFS(AH2576&lt;&gt;"","1",AI2576&lt;&gt;"","2",AJ2576&lt;&gt;"","3")</f>
        <v>3</v>
      </c>
    </row>
    <row r="2577" spans="1:37" x14ac:dyDescent="0.25">
      <c r="A2577" t="s">
        <v>1685</v>
      </c>
      <c r="B2577" t="s">
        <v>507</v>
      </c>
      <c r="C2577" s="67" t="str">
        <f t="shared" si="290"/>
        <v>Chloe Didreckson</v>
      </c>
      <c r="D2577" s="71" t="str" cm="1">
        <f t="array" ref="D2577">_xlfn.IFS(AK2577="1",CONCATENATE(C2577,"Regional"),AK2577="2",CONCATENATE(C2577,"Sectional"),AK2577="3",CONCATENATE(C2577,COUNTIF($C$1:C2577,C2577)))</f>
        <v>Chloe Didreckson2</v>
      </c>
      <c r="E2577" s="66">
        <v>45166.291666666664</v>
      </c>
      <c r="F2577" t="s">
        <v>2415</v>
      </c>
      <c r="G2577" s="46">
        <v>15</v>
      </c>
      <c r="H2577" s="46">
        <v>115</v>
      </c>
      <c r="I2577" s="46">
        <v>8</v>
      </c>
      <c r="J2577" t="s">
        <v>132</v>
      </c>
      <c r="K2577" t="s">
        <v>90</v>
      </c>
      <c r="L2577" s="46">
        <v>5040</v>
      </c>
      <c r="M2577" s="46">
        <v>72</v>
      </c>
      <c r="N2577" s="46">
        <v>70.7</v>
      </c>
      <c r="O2577" s="46">
        <v>120</v>
      </c>
      <c r="P2577" s="46">
        <f t="shared" si="291"/>
        <v>2</v>
      </c>
      <c r="R2577" s="67" t="s">
        <v>3509</v>
      </c>
      <c r="S2577" s="67">
        <f>COUNTIF(Y$2:$Y$100,R2577)</f>
        <v>0</v>
      </c>
      <c r="V2577" s="67">
        <f t="shared" si="292"/>
        <v>0</v>
      </c>
      <c r="X2577"/>
      <c r="Y2577" s="67" t="str">
        <f t="shared" si="289"/>
        <v xml:space="preserve"> </v>
      </c>
      <c r="AB2577" t="s">
        <v>90</v>
      </c>
      <c r="AC2577" s="46">
        <v>5040</v>
      </c>
      <c r="AD2577" s="46">
        <v>72</v>
      </c>
      <c r="AE2577" s="46">
        <v>70.7</v>
      </c>
      <c r="AF2577" s="46">
        <v>120</v>
      </c>
      <c r="AH2577" s="70" t="str">
        <f t="shared" si="293"/>
        <v/>
      </c>
      <c r="AI2577" s="70" t="str">
        <f t="shared" si="294"/>
        <v/>
      </c>
      <c r="AJ2577" s="70" t="str">
        <f t="shared" si="295"/>
        <v>X</v>
      </c>
      <c r="AK2577" s="70" t="str" cm="1">
        <f t="array" ref="AK2577">_xlfn.IFS(AH2577&lt;&gt;"","1",AI2577&lt;&gt;"","2",AJ2577&lt;&gt;"","3")</f>
        <v>3</v>
      </c>
    </row>
    <row r="2578" spans="1:37" x14ac:dyDescent="0.25">
      <c r="A2578" t="s">
        <v>704</v>
      </c>
      <c r="B2578" t="s">
        <v>1647</v>
      </c>
      <c r="C2578" s="67" t="str">
        <f t="shared" si="290"/>
        <v>Afina Budrecki</v>
      </c>
      <c r="D2578" s="71" t="str" cm="1">
        <f t="array" ref="D2578">_xlfn.IFS(AK2578="1",CONCATENATE(C2578,"Regional"),AK2578="2",CONCATENATE(C2578,"Sectional"),AK2578="3",CONCATENATE(C2578,COUNTIF($C$1:C2578,C2578)))</f>
        <v>Afina Budrecki2</v>
      </c>
      <c r="E2578" s="66">
        <v>45166.291666666664</v>
      </c>
      <c r="F2578" t="s">
        <v>2415</v>
      </c>
      <c r="G2578" s="46">
        <v>15</v>
      </c>
      <c r="H2578" s="46">
        <v>118</v>
      </c>
      <c r="I2578" s="46">
        <v>9</v>
      </c>
      <c r="J2578" t="s">
        <v>132</v>
      </c>
      <c r="K2578" t="s">
        <v>90</v>
      </c>
      <c r="L2578" s="46">
        <v>5040</v>
      </c>
      <c r="M2578" s="46">
        <v>72</v>
      </c>
      <c r="N2578" s="46">
        <v>70.7</v>
      </c>
      <c r="O2578" s="46">
        <v>120</v>
      </c>
      <c r="P2578" s="46">
        <f t="shared" si="291"/>
        <v>2</v>
      </c>
      <c r="R2578" s="67" t="s">
        <v>3483</v>
      </c>
      <c r="S2578" s="67">
        <f>COUNTIF(Y$2:$Y$100,R2578)</f>
        <v>0</v>
      </c>
      <c r="V2578" s="67">
        <f t="shared" si="292"/>
        <v>0</v>
      </c>
      <c r="X2578"/>
      <c r="Y2578" s="67" t="str">
        <f t="shared" si="289"/>
        <v xml:space="preserve"> </v>
      </c>
      <c r="AB2578" t="s">
        <v>90</v>
      </c>
      <c r="AC2578" s="46">
        <v>5040</v>
      </c>
      <c r="AD2578" s="46">
        <v>72</v>
      </c>
      <c r="AE2578" s="46">
        <v>70.7</v>
      </c>
      <c r="AF2578" s="46">
        <v>120</v>
      </c>
      <c r="AH2578" s="70" t="str">
        <f t="shared" si="293"/>
        <v/>
      </c>
      <c r="AI2578" s="70" t="str">
        <f t="shared" si="294"/>
        <v/>
      </c>
      <c r="AJ2578" s="70" t="str">
        <f t="shared" si="295"/>
        <v>X</v>
      </c>
      <c r="AK2578" s="70" t="str" cm="1">
        <f t="array" ref="AK2578">_xlfn.IFS(AH2578&lt;&gt;"","1",AI2578&lt;&gt;"","2",AJ2578&lt;&gt;"","3")</f>
        <v>3</v>
      </c>
    </row>
    <row r="2579" spans="1:37" x14ac:dyDescent="0.25">
      <c r="A2579" t="s">
        <v>186</v>
      </c>
      <c r="B2579" t="s">
        <v>187</v>
      </c>
      <c r="C2579" s="67" t="str">
        <f t="shared" si="290"/>
        <v>Ava Anderson</v>
      </c>
      <c r="D2579" s="71" t="str" cm="1">
        <f t="array" ref="D2579">_xlfn.IFS(AK2579="1",CONCATENATE(C2579,"Regional"),AK2579="2",CONCATENATE(C2579,"Sectional"),AK2579="3",CONCATENATE(C2579,COUNTIF($C$1:C2579,C2579)))</f>
        <v>Ava Anderson2</v>
      </c>
      <c r="E2579" s="66">
        <v>45166.291666666664</v>
      </c>
      <c r="F2579" t="s">
        <v>2415</v>
      </c>
      <c r="G2579" s="46">
        <v>15</v>
      </c>
      <c r="H2579" s="46">
        <v>128</v>
      </c>
      <c r="I2579" s="46">
        <v>10</v>
      </c>
      <c r="J2579" t="s">
        <v>132</v>
      </c>
      <c r="K2579" t="s">
        <v>90</v>
      </c>
      <c r="L2579" s="46">
        <v>5040</v>
      </c>
      <c r="M2579" s="46">
        <v>72</v>
      </c>
      <c r="N2579" s="46">
        <v>70.7</v>
      </c>
      <c r="O2579" s="46">
        <v>120</v>
      </c>
      <c r="P2579" s="46">
        <f t="shared" si="291"/>
        <v>2</v>
      </c>
      <c r="R2579" s="67" t="s">
        <v>3494</v>
      </c>
      <c r="S2579" s="67">
        <f>COUNTIF(Y$2:$Y$100,R2579)</f>
        <v>0</v>
      </c>
      <c r="V2579" s="67">
        <f t="shared" si="292"/>
        <v>0</v>
      </c>
      <c r="X2579"/>
      <c r="Y2579" s="67" t="str">
        <f t="shared" si="289"/>
        <v xml:space="preserve"> </v>
      </c>
      <c r="AB2579" t="s">
        <v>90</v>
      </c>
      <c r="AC2579" s="46">
        <v>5040</v>
      </c>
      <c r="AD2579" s="46">
        <v>72</v>
      </c>
      <c r="AE2579" s="46">
        <v>70.7</v>
      </c>
      <c r="AF2579" s="46">
        <v>120</v>
      </c>
      <c r="AH2579" s="70" t="str">
        <f t="shared" si="293"/>
        <v/>
      </c>
      <c r="AI2579" s="70" t="str">
        <f t="shared" si="294"/>
        <v/>
      </c>
      <c r="AJ2579" s="70" t="str">
        <f t="shared" si="295"/>
        <v>X</v>
      </c>
      <c r="AK2579" s="70" t="str" cm="1">
        <f t="array" ref="AK2579">_xlfn.IFS(AH2579&lt;&gt;"","1",AI2579&lt;&gt;"","2",AJ2579&lt;&gt;"","3")</f>
        <v>3</v>
      </c>
    </row>
    <row r="2580" spans="1:37" x14ac:dyDescent="0.25">
      <c r="A2580" t="s">
        <v>1949</v>
      </c>
      <c r="B2580" t="s">
        <v>777</v>
      </c>
      <c r="C2580" s="67" t="str">
        <f t="shared" si="290"/>
        <v>Macie Abraham</v>
      </c>
      <c r="D2580" s="71" t="str" cm="1">
        <f t="array" ref="D2580">_xlfn.IFS(AK2580="1",CONCATENATE(C2580,"Regional"),AK2580="2",CONCATENATE(C2580,"Sectional"),AK2580="3",CONCATENATE(C2580,COUNTIF($C$1:C2580,C2580)))</f>
        <v>Macie Abraham2</v>
      </c>
      <c r="E2580" s="66">
        <v>45166.291666666664</v>
      </c>
      <c r="F2580" t="s">
        <v>2415</v>
      </c>
      <c r="G2580" s="46">
        <v>15</v>
      </c>
      <c r="H2580" s="46">
        <v>132</v>
      </c>
      <c r="I2580" s="46">
        <v>11</v>
      </c>
      <c r="J2580" t="s">
        <v>132</v>
      </c>
      <c r="K2580" t="s">
        <v>90</v>
      </c>
      <c r="L2580" s="46">
        <v>5040</v>
      </c>
      <c r="M2580" s="46">
        <v>72</v>
      </c>
      <c r="N2580" s="46">
        <v>70.7</v>
      </c>
      <c r="O2580" s="46">
        <v>120</v>
      </c>
      <c r="P2580" s="46">
        <f t="shared" si="291"/>
        <v>2</v>
      </c>
      <c r="R2580" s="67" t="s">
        <v>2966</v>
      </c>
      <c r="S2580" s="67">
        <f>COUNTIF(Y$2:$Y$100,R2580)</f>
        <v>0</v>
      </c>
      <c r="V2580" s="67">
        <f t="shared" si="292"/>
        <v>0</v>
      </c>
      <c r="X2580"/>
      <c r="Y2580" s="67" t="str">
        <f t="shared" si="289"/>
        <v xml:space="preserve"> </v>
      </c>
      <c r="AB2580" t="s">
        <v>90</v>
      </c>
      <c r="AC2580" s="46">
        <v>5040</v>
      </c>
      <c r="AD2580" s="46">
        <v>72</v>
      </c>
      <c r="AE2580" s="46">
        <v>70.7</v>
      </c>
      <c r="AF2580" s="46">
        <v>120</v>
      </c>
      <c r="AH2580" s="70" t="str">
        <f t="shared" si="293"/>
        <v/>
      </c>
      <c r="AI2580" s="70" t="str">
        <f t="shared" si="294"/>
        <v/>
      </c>
      <c r="AJ2580" s="70" t="str">
        <f t="shared" si="295"/>
        <v>X</v>
      </c>
      <c r="AK2580" s="70" t="str" cm="1">
        <f t="array" ref="AK2580">_xlfn.IFS(AH2580&lt;&gt;"","1",AI2580&lt;&gt;"","2",AJ2580&lt;&gt;"","3")</f>
        <v>3</v>
      </c>
    </row>
    <row r="2581" spans="1:37" x14ac:dyDescent="0.25">
      <c r="A2581" t="s">
        <v>1881</v>
      </c>
      <c r="B2581" t="s">
        <v>2706</v>
      </c>
      <c r="C2581" s="67" t="str">
        <f t="shared" si="290"/>
        <v>Kamryn Albert</v>
      </c>
      <c r="D2581" s="71" t="str" cm="1">
        <f t="array" ref="D2581">_xlfn.IFS(AK2581="1",CONCATENATE(C2581,"Regional"),AK2581="2",CONCATENATE(C2581,"Sectional"),AK2581="3",CONCATENATE(C2581,COUNTIF($C$1:C2581,C2581)))</f>
        <v>Kamryn Albert5</v>
      </c>
      <c r="E2581" s="66">
        <v>45166.291666666664</v>
      </c>
      <c r="F2581" t="s">
        <v>2415</v>
      </c>
      <c r="G2581" s="46">
        <v>15</v>
      </c>
      <c r="H2581" s="46">
        <v>132</v>
      </c>
      <c r="I2581" s="46">
        <v>11</v>
      </c>
      <c r="J2581" t="s">
        <v>132</v>
      </c>
      <c r="K2581" t="s">
        <v>90</v>
      </c>
      <c r="L2581" s="46">
        <v>5040</v>
      </c>
      <c r="M2581" s="46">
        <v>72</v>
      </c>
      <c r="N2581" s="46">
        <v>70.7</v>
      </c>
      <c r="O2581" s="46">
        <v>120</v>
      </c>
      <c r="P2581" s="46">
        <f t="shared" si="291"/>
        <v>2</v>
      </c>
      <c r="R2581" s="67" t="s">
        <v>2895</v>
      </c>
      <c r="S2581" s="67">
        <f>COUNTIF(Y$2:$Y$100,R2581)</f>
        <v>0</v>
      </c>
      <c r="V2581" s="67">
        <f t="shared" si="292"/>
        <v>0</v>
      </c>
      <c r="X2581"/>
      <c r="Y2581" s="67" t="str">
        <f t="shared" si="289"/>
        <v xml:space="preserve"> </v>
      </c>
      <c r="AB2581" t="s">
        <v>90</v>
      </c>
      <c r="AC2581" s="46">
        <v>5040</v>
      </c>
      <c r="AD2581" s="46">
        <v>72</v>
      </c>
      <c r="AE2581" s="46">
        <v>70.7</v>
      </c>
      <c r="AF2581" s="46">
        <v>120</v>
      </c>
      <c r="AH2581" s="70" t="str">
        <f t="shared" si="293"/>
        <v/>
      </c>
      <c r="AI2581" s="70" t="str">
        <f t="shared" si="294"/>
        <v/>
      </c>
      <c r="AJ2581" s="70" t="str">
        <f t="shared" si="295"/>
        <v>X</v>
      </c>
      <c r="AK2581" s="70" t="str" cm="1">
        <f t="array" ref="AK2581">_xlfn.IFS(AH2581&lt;&gt;"","1",AI2581&lt;&gt;"","2",AJ2581&lt;&gt;"","3")</f>
        <v>3</v>
      </c>
    </row>
    <row r="2582" spans="1:37" x14ac:dyDescent="0.25">
      <c r="A2582" t="s">
        <v>200</v>
      </c>
      <c r="B2582" t="s">
        <v>1637</v>
      </c>
      <c r="C2582" s="67" t="str">
        <f t="shared" si="290"/>
        <v>Jennifer Bennett</v>
      </c>
      <c r="D2582" s="71" t="str" cm="1">
        <f t="array" ref="D2582">_xlfn.IFS(AK2582="1",CONCATENATE(C2582,"Regional"),AK2582="2",CONCATENATE(C2582,"Sectional"),AK2582="3",CONCATENATE(C2582,COUNTIF($C$1:C2582,C2582)))</f>
        <v>Jennifer Bennett4</v>
      </c>
      <c r="E2582" s="66">
        <v>45166.291666666664</v>
      </c>
      <c r="F2582" t="s">
        <v>2415</v>
      </c>
      <c r="G2582" s="46">
        <v>15</v>
      </c>
      <c r="H2582" s="46">
        <v>133</v>
      </c>
      <c r="I2582" s="46">
        <v>13</v>
      </c>
      <c r="J2582" t="s">
        <v>132</v>
      </c>
      <c r="K2582" t="s">
        <v>90</v>
      </c>
      <c r="L2582" s="46">
        <v>5040</v>
      </c>
      <c r="M2582" s="46">
        <v>72</v>
      </c>
      <c r="N2582" s="46">
        <v>70.7</v>
      </c>
      <c r="O2582" s="46">
        <v>120</v>
      </c>
      <c r="P2582" s="46">
        <f t="shared" si="291"/>
        <v>2</v>
      </c>
      <c r="R2582" s="67" t="s">
        <v>3523</v>
      </c>
      <c r="S2582" s="67">
        <f>COUNTIF(Y$2:$Y$100,R2582)</f>
        <v>0</v>
      </c>
      <c r="V2582" s="67">
        <f t="shared" si="292"/>
        <v>0</v>
      </c>
      <c r="X2582"/>
      <c r="Y2582" s="67" t="str">
        <f t="shared" si="289"/>
        <v xml:space="preserve"> </v>
      </c>
      <c r="AB2582" t="s">
        <v>90</v>
      </c>
      <c r="AC2582" s="46">
        <v>5040</v>
      </c>
      <c r="AD2582" s="46">
        <v>72</v>
      </c>
      <c r="AE2582" s="46">
        <v>70.7</v>
      </c>
      <c r="AF2582" s="46">
        <v>120</v>
      </c>
      <c r="AH2582" s="70" t="str">
        <f t="shared" si="293"/>
        <v/>
      </c>
      <c r="AI2582" s="70" t="str">
        <f t="shared" si="294"/>
        <v/>
      </c>
      <c r="AJ2582" s="70" t="str">
        <f t="shared" si="295"/>
        <v>X</v>
      </c>
      <c r="AK2582" s="70" t="str" cm="1">
        <f t="array" ref="AK2582">_xlfn.IFS(AH2582&lt;&gt;"","1",AI2582&lt;&gt;"","2",AJ2582&lt;&gt;"","3")</f>
        <v>3</v>
      </c>
    </row>
    <row r="2583" spans="1:37" x14ac:dyDescent="0.25">
      <c r="A2583" t="s">
        <v>1950</v>
      </c>
      <c r="B2583" t="s">
        <v>458</v>
      </c>
      <c r="C2583" s="67" t="str">
        <f t="shared" si="290"/>
        <v>Lauren Niewolny</v>
      </c>
      <c r="D2583" s="71" t="str" cm="1">
        <f t="array" ref="D2583">_xlfn.IFS(AK2583="1",CONCATENATE(C2583,"Regional"),AK2583="2",CONCATENATE(C2583,"Sectional"),AK2583="3",CONCATENATE(C2583,COUNTIF($C$1:C2583,C2583)))</f>
        <v>Lauren Niewolny1</v>
      </c>
      <c r="E2583" s="66">
        <v>45166.291666666664</v>
      </c>
      <c r="F2583" t="s">
        <v>2415</v>
      </c>
      <c r="G2583" s="46">
        <v>15</v>
      </c>
      <c r="H2583" s="46">
        <v>135</v>
      </c>
      <c r="I2583" s="46">
        <v>14</v>
      </c>
      <c r="J2583" t="s">
        <v>132</v>
      </c>
      <c r="K2583" t="s">
        <v>90</v>
      </c>
      <c r="L2583" s="46">
        <v>5040</v>
      </c>
      <c r="M2583" s="46">
        <v>72</v>
      </c>
      <c r="N2583" s="46">
        <v>70.7</v>
      </c>
      <c r="O2583" s="46">
        <v>120</v>
      </c>
      <c r="P2583" s="46">
        <f t="shared" si="291"/>
        <v>2</v>
      </c>
      <c r="R2583" s="67" t="s">
        <v>2967</v>
      </c>
      <c r="S2583" s="67">
        <f>COUNTIF(Y$2:$Y$100,R2583)</f>
        <v>0</v>
      </c>
      <c r="V2583" s="67">
        <f t="shared" si="292"/>
        <v>0</v>
      </c>
      <c r="X2583"/>
      <c r="Y2583" s="67" t="str">
        <f t="shared" si="289"/>
        <v xml:space="preserve"> </v>
      </c>
      <c r="AB2583" t="s">
        <v>90</v>
      </c>
      <c r="AC2583" s="46">
        <v>5040</v>
      </c>
      <c r="AD2583" s="46">
        <v>72</v>
      </c>
      <c r="AE2583" s="46">
        <v>70.7</v>
      </c>
      <c r="AF2583" s="46">
        <v>120</v>
      </c>
      <c r="AH2583" s="70" t="str">
        <f t="shared" si="293"/>
        <v/>
      </c>
      <c r="AI2583" s="70" t="str">
        <f t="shared" si="294"/>
        <v/>
      </c>
      <c r="AJ2583" s="70" t="str">
        <f t="shared" si="295"/>
        <v>X</v>
      </c>
      <c r="AK2583" s="70" t="str" cm="1">
        <f t="array" ref="AK2583">_xlfn.IFS(AH2583&lt;&gt;"","1",AI2583&lt;&gt;"","2",AJ2583&lt;&gt;"","3")</f>
        <v>3</v>
      </c>
    </row>
    <row r="2584" spans="1:37" x14ac:dyDescent="0.25">
      <c r="A2584" t="s">
        <v>1876</v>
      </c>
      <c r="B2584" t="s">
        <v>393</v>
      </c>
      <c r="C2584" s="67" t="str">
        <f t="shared" si="290"/>
        <v>Mia Nortman</v>
      </c>
      <c r="D2584" s="71" t="str" cm="1">
        <f t="array" ref="D2584">_xlfn.IFS(AK2584="1",CONCATENATE(C2584,"Regional"),AK2584="2",CONCATENATE(C2584,"Sectional"),AK2584="3",CONCATENATE(C2584,COUNTIF($C$1:C2584,C2584)))</f>
        <v>Mia Nortman4</v>
      </c>
      <c r="E2584" s="66">
        <v>45166.291666666664</v>
      </c>
      <c r="F2584" t="s">
        <v>2415</v>
      </c>
      <c r="G2584" s="46">
        <v>15</v>
      </c>
      <c r="H2584" s="46">
        <v>155</v>
      </c>
      <c r="I2584" s="46">
        <v>15</v>
      </c>
      <c r="J2584" t="s">
        <v>132</v>
      </c>
      <c r="K2584" t="s">
        <v>90</v>
      </c>
      <c r="L2584" s="46">
        <v>5040</v>
      </c>
      <c r="M2584" s="46">
        <v>72</v>
      </c>
      <c r="N2584" s="46">
        <v>70.7</v>
      </c>
      <c r="O2584" s="46">
        <v>120</v>
      </c>
      <c r="P2584" s="46">
        <f t="shared" si="291"/>
        <v>2</v>
      </c>
      <c r="R2584" s="67" t="s">
        <v>2892</v>
      </c>
      <c r="S2584" s="67">
        <f>COUNTIF(Y$2:$Y$100,R2584)</f>
        <v>0</v>
      </c>
      <c r="V2584" s="67">
        <f t="shared" si="292"/>
        <v>0</v>
      </c>
      <c r="X2584"/>
      <c r="Y2584" s="67" t="str">
        <f t="shared" si="289"/>
        <v xml:space="preserve"> </v>
      </c>
      <c r="AB2584" t="s">
        <v>90</v>
      </c>
      <c r="AC2584" s="46">
        <v>5040</v>
      </c>
      <c r="AD2584" s="46">
        <v>72</v>
      </c>
      <c r="AE2584" s="46">
        <v>70.7</v>
      </c>
      <c r="AF2584" s="46">
        <v>120</v>
      </c>
      <c r="AH2584" s="70" t="str">
        <f t="shared" si="293"/>
        <v/>
      </c>
      <c r="AI2584" s="70" t="str">
        <f t="shared" si="294"/>
        <v/>
      </c>
      <c r="AJ2584" s="70" t="str">
        <f t="shared" si="295"/>
        <v>X</v>
      </c>
      <c r="AK2584" s="70" t="str" cm="1">
        <f t="array" ref="AK2584">_xlfn.IFS(AH2584&lt;&gt;"","1",AI2584&lt;&gt;"","2",AJ2584&lt;&gt;"","3")</f>
        <v>3</v>
      </c>
    </row>
    <row r="2585" spans="1:37" x14ac:dyDescent="0.25">
      <c r="A2585" t="s">
        <v>350</v>
      </c>
      <c r="B2585" t="s">
        <v>886</v>
      </c>
      <c r="C2585" s="67" t="str">
        <f t="shared" si="290"/>
        <v>Talia Schlindwein</v>
      </c>
      <c r="D2585" s="71" t="str" cm="1">
        <f t="array" ref="D2585">_xlfn.IFS(AK2585="1",CONCATENATE(C2585,"Regional"),AK2585="2",CONCATENATE(C2585,"Sectional"),AK2585="3",CONCATENATE(C2585,COUNTIF($C$1:C2585,C2585)))</f>
        <v>Talia Schlindwein3</v>
      </c>
      <c r="E2585" s="66">
        <v>45166.322916666664</v>
      </c>
      <c r="F2585" t="s">
        <v>2683</v>
      </c>
      <c r="G2585" s="46">
        <v>25</v>
      </c>
      <c r="H2585" s="46">
        <v>37</v>
      </c>
      <c r="I2585" s="46">
        <v>1</v>
      </c>
      <c r="J2585" t="s">
        <v>2682</v>
      </c>
      <c r="K2585" t="s">
        <v>90</v>
      </c>
      <c r="L2585" s="46">
        <v>2586</v>
      </c>
      <c r="M2585" s="46">
        <v>36</v>
      </c>
      <c r="N2585" s="46">
        <v>33.5</v>
      </c>
      <c r="O2585" s="46">
        <v>113</v>
      </c>
      <c r="P2585" s="46">
        <f t="shared" si="291"/>
        <v>1</v>
      </c>
      <c r="R2585" s="67" t="s">
        <v>3532</v>
      </c>
      <c r="S2585" s="67">
        <f>COUNTIF(Y$2:$Y$100,R2585)</f>
        <v>0</v>
      </c>
      <c r="V2585" s="67">
        <f t="shared" si="292"/>
        <v>0</v>
      </c>
      <c r="AB2585" t="s">
        <v>90</v>
      </c>
      <c r="AC2585" s="46">
        <v>2586</v>
      </c>
      <c r="AD2585" s="46">
        <v>36</v>
      </c>
      <c r="AE2585" s="46">
        <v>33.5</v>
      </c>
      <c r="AF2585" s="46">
        <v>113</v>
      </c>
      <c r="AH2585" s="70" t="str">
        <f t="shared" si="293"/>
        <v/>
      </c>
      <c r="AI2585" s="70" t="str">
        <f t="shared" si="294"/>
        <v/>
      </c>
      <c r="AJ2585" s="70" t="str">
        <f t="shared" si="295"/>
        <v>X</v>
      </c>
      <c r="AK2585" s="70" t="str" cm="1">
        <f t="array" ref="AK2585">_xlfn.IFS(AH2585&lt;&gt;"","1",AI2585&lt;&gt;"","2",AJ2585&lt;&gt;"","3")</f>
        <v>3</v>
      </c>
    </row>
    <row r="2586" spans="1:37" x14ac:dyDescent="0.25">
      <c r="A2586" t="s">
        <v>925</v>
      </c>
      <c r="B2586" t="s">
        <v>926</v>
      </c>
      <c r="C2586" s="67" t="str">
        <f t="shared" si="290"/>
        <v>Brielle Lenz</v>
      </c>
      <c r="D2586" s="71" t="str" cm="1">
        <f t="array" ref="D2586">_xlfn.IFS(AK2586="1",CONCATENATE(C2586,"Regional"),AK2586="2",CONCATENATE(C2586,"Sectional"),AK2586="3",CONCATENATE(C2586,COUNTIF($C$1:C2586,C2586)))</f>
        <v>Brielle Lenz5</v>
      </c>
      <c r="E2586" s="66">
        <v>45166.322916666664</v>
      </c>
      <c r="F2586" t="s">
        <v>2683</v>
      </c>
      <c r="G2586" s="46">
        <v>25</v>
      </c>
      <c r="H2586" s="46">
        <v>38</v>
      </c>
      <c r="I2586" s="46">
        <v>2</v>
      </c>
      <c r="J2586" t="s">
        <v>2682</v>
      </c>
      <c r="K2586" t="s">
        <v>90</v>
      </c>
      <c r="L2586" s="46">
        <v>2586</v>
      </c>
      <c r="M2586" s="46">
        <v>36</v>
      </c>
      <c r="N2586" s="46">
        <v>33.5</v>
      </c>
      <c r="O2586" s="46">
        <v>113</v>
      </c>
      <c r="P2586" s="46">
        <f t="shared" si="291"/>
        <v>1</v>
      </c>
      <c r="R2586" s="67" t="s">
        <v>1455</v>
      </c>
      <c r="S2586" s="67">
        <f>COUNTIF(Y$2:$Y$100,R2586)</f>
        <v>0</v>
      </c>
      <c r="V2586" s="67">
        <f t="shared" si="292"/>
        <v>0</v>
      </c>
      <c r="AB2586" t="s">
        <v>90</v>
      </c>
      <c r="AC2586" s="46">
        <v>2586</v>
      </c>
      <c r="AD2586" s="46">
        <v>36</v>
      </c>
      <c r="AE2586" s="46">
        <v>33.5</v>
      </c>
      <c r="AF2586" s="46">
        <v>113</v>
      </c>
      <c r="AH2586" s="70" t="str">
        <f t="shared" si="293"/>
        <v/>
      </c>
      <c r="AI2586" s="70" t="str">
        <f t="shared" si="294"/>
        <v/>
      </c>
      <c r="AJ2586" s="70" t="str">
        <f t="shared" si="295"/>
        <v>X</v>
      </c>
      <c r="AK2586" s="70" t="str" cm="1">
        <f t="array" ref="AK2586">_xlfn.IFS(AH2586&lt;&gt;"","1",AI2586&lt;&gt;"","2",AJ2586&lt;&gt;"","3")</f>
        <v>3</v>
      </c>
    </row>
    <row r="2587" spans="1:37" x14ac:dyDescent="0.25">
      <c r="A2587" t="s">
        <v>922</v>
      </c>
      <c r="B2587" t="s">
        <v>187</v>
      </c>
      <c r="C2587" s="67" t="str">
        <f t="shared" si="290"/>
        <v>Ava Frederiksen</v>
      </c>
      <c r="D2587" s="71" t="str" cm="1">
        <f t="array" ref="D2587">_xlfn.IFS(AK2587="1",CONCATENATE(C2587,"Regional"),AK2587="2",CONCATENATE(C2587,"Sectional"),AK2587="3",CONCATENATE(C2587,COUNTIF($C$1:C2587,C2587)))</f>
        <v>Ava Frederiksen4</v>
      </c>
      <c r="E2587" s="66">
        <v>45166.322916666664</v>
      </c>
      <c r="F2587" t="s">
        <v>2683</v>
      </c>
      <c r="G2587" s="46">
        <v>25</v>
      </c>
      <c r="H2587" s="46">
        <v>41</v>
      </c>
      <c r="I2587" s="46">
        <v>3</v>
      </c>
      <c r="J2587" t="s">
        <v>2682</v>
      </c>
      <c r="K2587" t="s">
        <v>90</v>
      </c>
      <c r="L2587" s="46">
        <v>2586</v>
      </c>
      <c r="M2587" s="46">
        <v>36</v>
      </c>
      <c r="N2587" s="46">
        <v>33.5</v>
      </c>
      <c r="O2587" s="46">
        <v>113</v>
      </c>
      <c r="P2587" s="46">
        <f t="shared" si="291"/>
        <v>1</v>
      </c>
      <c r="R2587" s="67" t="s">
        <v>1453</v>
      </c>
      <c r="S2587" s="67">
        <f>COUNTIF(Y$2:$Y$100,R2587)</f>
        <v>0</v>
      </c>
      <c r="V2587" s="67">
        <f t="shared" si="292"/>
        <v>0</v>
      </c>
      <c r="AB2587" t="s">
        <v>90</v>
      </c>
      <c r="AC2587" s="46">
        <v>2586</v>
      </c>
      <c r="AD2587" s="46">
        <v>36</v>
      </c>
      <c r="AE2587" s="46">
        <v>33.5</v>
      </c>
      <c r="AF2587" s="46">
        <v>113</v>
      </c>
      <c r="AH2587" s="70" t="str">
        <f t="shared" si="293"/>
        <v/>
      </c>
      <c r="AI2587" s="70" t="str">
        <f t="shared" si="294"/>
        <v/>
      </c>
      <c r="AJ2587" s="70" t="str">
        <f t="shared" si="295"/>
        <v>X</v>
      </c>
      <c r="AK2587" s="70" t="str" cm="1">
        <f t="array" ref="AK2587">_xlfn.IFS(AH2587&lt;&gt;"","1",AI2587&lt;&gt;"","2",AJ2587&lt;&gt;"","3")</f>
        <v>3</v>
      </c>
    </row>
    <row r="2588" spans="1:37" x14ac:dyDescent="0.25">
      <c r="A2588" t="s">
        <v>887</v>
      </c>
      <c r="B2588" t="s">
        <v>888</v>
      </c>
      <c r="C2588" s="67" t="str">
        <f t="shared" si="290"/>
        <v>Ayla Trollop</v>
      </c>
      <c r="D2588" s="71" t="str" cm="1">
        <f t="array" ref="D2588">_xlfn.IFS(AK2588="1",CONCATENATE(C2588,"Regional"),AK2588="2",CONCATENATE(C2588,"Sectional"),AK2588="3",CONCATENATE(C2588,COUNTIF($C$1:C2588,C2588)))</f>
        <v>Ayla Trollop4</v>
      </c>
      <c r="E2588" s="66">
        <v>45166.322916666664</v>
      </c>
      <c r="F2588" t="s">
        <v>2683</v>
      </c>
      <c r="G2588" s="46">
        <v>25</v>
      </c>
      <c r="H2588" s="46">
        <v>45</v>
      </c>
      <c r="I2588" s="46">
        <v>4</v>
      </c>
      <c r="J2588" t="s">
        <v>2682</v>
      </c>
      <c r="K2588" t="s">
        <v>90</v>
      </c>
      <c r="L2588" s="46">
        <v>2586</v>
      </c>
      <c r="M2588" s="46">
        <v>36</v>
      </c>
      <c r="N2588" s="46">
        <v>33.5</v>
      </c>
      <c r="O2588" s="46">
        <v>113</v>
      </c>
      <c r="P2588" s="46">
        <f t="shared" si="291"/>
        <v>1</v>
      </c>
      <c r="R2588" s="67" t="s">
        <v>1433</v>
      </c>
      <c r="S2588" s="67">
        <f>COUNTIF(Y$2:$Y$100,R2588)</f>
        <v>0</v>
      </c>
      <c r="V2588" s="67">
        <f t="shared" si="292"/>
        <v>0</v>
      </c>
      <c r="AB2588" t="s">
        <v>90</v>
      </c>
      <c r="AC2588" s="46">
        <v>2586</v>
      </c>
      <c r="AD2588" s="46">
        <v>36</v>
      </c>
      <c r="AE2588" s="46">
        <v>33.5</v>
      </c>
      <c r="AF2588" s="46">
        <v>113</v>
      </c>
      <c r="AH2588" s="70" t="str">
        <f t="shared" si="293"/>
        <v/>
      </c>
      <c r="AI2588" s="70" t="str">
        <f t="shared" si="294"/>
        <v/>
      </c>
      <c r="AJ2588" s="70" t="str">
        <f t="shared" si="295"/>
        <v>X</v>
      </c>
      <c r="AK2588" s="70" t="str" cm="1">
        <f t="array" ref="AK2588">_xlfn.IFS(AH2588&lt;&gt;"","1",AI2588&lt;&gt;"","2",AJ2588&lt;&gt;"","3")</f>
        <v>3</v>
      </c>
    </row>
    <row r="2589" spans="1:37" x14ac:dyDescent="0.25">
      <c r="A2589" t="s">
        <v>216</v>
      </c>
      <c r="B2589" t="s">
        <v>931</v>
      </c>
      <c r="C2589" s="67" t="str">
        <f t="shared" si="290"/>
        <v>Shylah Brogan</v>
      </c>
      <c r="D2589" s="71" t="str" cm="1">
        <f t="array" ref="D2589">_xlfn.IFS(AK2589="1",CONCATENATE(C2589,"Regional"),AK2589="2",CONCATENATE(C2589,"Sectional"),AK2589="3",CONCATENATE(C2589,COUNTIF($C$1:C2589,C2589)))</f>
        <v>Shylah Brogan5</v>
      </c>
      <c r="E2589" s="66">
        <v>45166.322916666664</v>
      </c>
      <c r="F2589" t="s">
        <v>2683</v>
      </c>
      <c r="G2589" s="46">
        <v>25</v>
      </c>
      <c r="H2589" s="46">
        <v>45</v>
      </c>
      <c r="I2589" s="46">
        <v>4</v>
      </c>
      <c r="J2589" t="s">
        <v>2682</v>
      </c>
      <c r="K2589" t="s">
        <v>90</v>
      </c>
      <c r="L2589" s="46">
        <v>2586</v>
      </c>
      <c r="M2589" s="46">
        <v>36</v>
      </c>
      <c r="N2589" s="46">
        <v>33.5</v>
      </c>
      <c r="O2589" s="46">
        <v>113</v>
      </c>
      <c r="P2589" s="46">
        <f t="shared" si="291"/>
        <v>1</v>
      </c>
      <c r="R2589" s="67" t="s">
        <v>1458</v>
      </c>
      <c r="S2589" s="67">
        <f>COUNTIF(Y$2:$Y$100,R2589)</f>
        <v>0</v>
      </c>
      <c r="V2589" s="67">
        <f t="shared" si="292"/>
        <v>0</v>
      </c>
      <c r="AB2589" t="s">
        <v>90</v>
      </c>
      <c r="AC2589" s="46">
        <v>2586</v>
      </c>
      <c r="AD2589" s="46">
        <v>36</v>
      </c>
      <c r="AE2589" s="46">
        <v>33.5</v>
      </c>
      <c r="AF2589" s="46">
        <v>113</v>
      </c>
      <c r="AH2589" s="70" t="str">
        <f t="shared" si="293"/>
        <v/>
      </c>
      <c r="AI2589" s="70" t="str">
        <f t="shared" si="294"/>
        <v/>
      </c>
      <c r="AJ2589" s="70" t="str">
        <f t="shared" si="295"/>
        <v>X</v>
      </c>
      <c r="AK2589" s="70" t="str" cm="1">
        <f t="array" ref="AK2589">_xlfn.IFS(AH2589&lt;&gt;"","1",AI2589&lt;&gt;"","2",AJ2589&lt;&gt;"","3")</f>
        <v>3</v>
      </c>
    </row>
    <row r="2590" spans="1:37" x14ac:dyDescent="0.25">
      <c r="A2590" t="s">
        <v>2091</v>
      </c>
      <c r="B2590" t="s">
        <v>2715</v>
      </c>
      <c r="C2590" s="67" t="str">
        <f t="shared" si="290"/>
        <v>Lexxi Oertel</v>
      </c>
      <c r="D2590" s="71" t="str" cm="1">
        <f t="array" ref="D2590">_xlfn.IFS(AK2590="1",CONCATENATE(C2590,"Regional"),AK2590="2",CONCATENATE(C2590,"Sectional"),AK2590="3",CONCATENATE(C2590,COUNTIF($C$1:C2590,C2590)))</f>
        <v>Lexxi Oertel5</v>
      </c>
      <c r="E2590" s="66">
        <v>45166.322916666664</v>
      </c>
      <c r="F2590" t="s">
        <v>2683</v>
      </c>
      <c r="G2590" s="46">
        <v>25</v>
      </c>
      <c r="H2590" s="46">
        <v>46</v>
      </c>
      <c r="I2590" s="46">
        <v>6</v>
      </c>
      <c r="J2590" t="s">
        <v>2682</v>
      </c>
      <c r="K2590" t="s">
        <v>90</v>
      </c>
      <c r="L2590" s="46">
        <v>2586</v>
      </c>
      <c r="M2590" s="46">
        <v>36</v>
      </c>
      <c r="N2590" s="46">
        <v>33.5</v>
      </c>
      <c r="O2590" s="46">
        <v>113</v>
      </c>
      <c r="P2590" s="46">
        <f t="shared" si="291"/>
        <v>1</v>
      </c>
      <c r="R2590" s="67" t="s">
        <v>3115</v>
      </c>
      <c r="S2590" s="67">
        <f>COUNTIF(Y$2:$Y$100,R2590)</f>
        <v>0</v>
      </c>
      <c r="V2590" s="67">
        <f t="shared" si="292"/>
        <v>0</v>
      </c>
      <c r="AB2590" t="s">
        <v>90</v>
      </c>
      <c r="AC2590" s="46">
        <v>2586</v>
      </c>
      <c r="AD2590" s="46">
        <v>36</v>
      </c>
      <c r="AE2590" s="46">
        <v>33.5</v>
      </c>
      <c r="AF2590" s="46">
        <v>113</v>
      </c>
      <c r="AH2590" s="70" t="str">
        <f t="shared" si="293"/>
        <v/>
      </c>
      <c r="AI2590" s="70" t="str">
        <f t="shared" si="294"/>
        <v/>
      </c>
      <c r="AJ2590" s="70" t="str">
        <f t="shared" si="295"/>
        <v>X</v>
      </c>
      <c r="AK2590" s="70" t="str" cm="1">
        <f t="array" ref="AK2590">_xlfn.IFS(AH2590&lt;&gt;"","1",AI2590&lt;&gt;"","2",AJ2590&lt;&gt;"","3")</f>
        <v>3</v>
      </c>
    </row>
    <row r="2591" spans="1:37" x14ac:dyDescent="0.25">
      <c r="A2591" t="s">
        <v>2096</v>
      </c>
      <c r="B2591" t="s">
        <v>434</v>
      </c>
      <c r="C2591" s="67" t="str">
        <f t="shared" si="290"/>
        <v>Ella Szekeress</v>
      </c>
      <c r="D2591" s="71" t="str" cm="1">
        <f t="array" ref="D2591">_xlfn.IFS(AK2591="1",CONCATENATE(C2591,"Regional"),AK2591="2",CONCATENATE(C2591,"Sectional"),AK2591="3",CONCATENATE(C2591,COUNTIF($C$1:C2591,C2591)))</f>
        <v>Ella Szekeress3</v>
      </c>
      <c r="E2591" s="66">
        <v>45166.322916666664</v>
      </c>
      <c r="F2591" t="s">
        <v>2683</v>
      </c>
      <c r="G2591" s="46">
        <v>25</v>
      </c>
      <c r="H2591" s="46">
        <v>47</v>
      </c>
      <c r="I2591" s="46">
        <v>7</v>
      </c>
      <c r="J2591" t="s">
        <v>2682</v>
      </c>
      <c r="K2591" t="s">
        <v>90</v>
      </c>
      <c r="L2591" s="46">
        <v>2586</v>
      </c>
      <c r="M2591" s="46">
        <v>36</v>
      </c>
      <c r="N2591" s="46">
        <v>33.5</v>
      </c>
      <c r="O2591" s="46">
        <v>113</v>
      </c>
      <c r="P2591" s="46">
        <f t="shared" si="291"/>
        <v>1</v>
      </c>
      <c r="R2591" s="67" t="s">
        <v>3121</v>
      </c>
      <c r="S2591" s="67">
        <f>COUNTIF(Y$2:$Y$100,R2591)</f>
        <v>0</v>
      </c>
      <c r="V2591" s="67">
        <f t="shared" si="292"/>
        <v>0</v>
      </c>
      <c r="AB2591" t="s">
        <v>90</v>
      </c>
      <c r="AC2591" s="46">
        <v>2586</v>
      </c>
      <c r="AD2591" s="46">
        <v>36</v>
      </c>
      <c r="AE2591" s="46">
        <v>33.5</v>
      </c>
      <c r="AF2591" s="46">
        <v>113</v>
      </c>
      <c r="AH2591" s="70" t="str">
        <f t="shared" si="293"/>
        <v/>
      </c>
      <c r="AI2591" s="70" t="str">
        <f t="shared" si="294"/>
        <v/>
      </c>
      <c r="AJ2591" s="70" t="str">
        <f t="shared" si="295"/>
        <v>X</v>
      </c>
      <c r="AK2591" s="70" t="str" cm="1">
        <f t="array" ref="AK2591">_xlfn.IFS(AH2591&lt;&gt;"","1",AI2591&lt;&gt;"","2",AJ2591&lt;&gt;"","3")</f>
        <v>3</v>
      </c>
    </row>
    <row r="2592" spans="1:37" x14ac:dyDescent="0.25">
      <c r="A2592" t="s">
        <v>1687</v>
      </c>
      <c r="B2592" t="s">
        <v>434</v>
      </c>
      <c r="C2592" s="67" t="str">
        <f t="shared" si="290"/>
        <v>Ella Lambrecht</v>
      </c>
      <c r="D2592" s="71" t="str" cm="1">
        <f t="array" ref="D2592">_xlfn.IFS(AK2592="1",CONCATENATE(C2592,"Regional"),AK2592="2",CONCATENATE(C2592,"Sectional"),AK2592="3",CONCATENATE(C2592,COUNTIF($C$1:C2592,C2592)))</f>
        <v>Ella Lambrecht4</v>
      </c>
      <c r="E2592" s="66">
        <v>45166.322916666664</v>
      </c>
      <c r="F2592" t="s">
        <v>2683</v>
      </c>
      <c r="G2592" s="46">
        <v>25</v>
      </c>
      <c r="H2592" s="46">
        <v>49</v>
      </c>
      <c r="I2592" s="46">
        <v>8</v>
      </c>
      <c r="J2592" t="s">
        <v>2682</v>
      </c>
      <c r="K2592" t="s">
        <v>90</v>
      </c>
      <c r="L2592" s="46">
        <v>2586</v>
      </c>
      <c r="M2592" s="46">
        <v>36</v>
      </c>
      <c r="N2592" s="46">
        <v>33.5</v>
      </c>
      <c r="O2592" s="46">
        <v>113</v>
      </c>
      <c r="P2592" s="46">
        <f t="shared" si="291"/>
        <v>1</v>
      </c>
      <c r="R2592" s="67" t="s">
        <v>3540</v>
      </c>
      <c r="S2592" s="67">
        <f>COUNTIF(Y$2:$Y$100,R2592)</f>
        <v>0</v>
      </c>
      <c r="V2592" s="67">
        <f t="shared" si="292"/>
        <v>0</v>
      </c>
      <c r="AB2592" t="s">
        <v>90</v>
      </c>
      <c r="AC2592" s="46">
        <v>2586</v>
      </c>
      <c r="AD2592" s="46">
        <v>36</v>
      </c>
      <c r="AE2592" s="46">
        <v>33.5</v>
      </c>
      <c r="AF2592" s="46">
        <v>113</v>
      </c>
      <c r="AH2592" s="70" t="str">
        <f t="shared" si="293"/>
        <v/>
      </c>
      <c r="AI2592" s="70" t="str">
        <f t="shared" si="294"/>
        <v/>
      </c>
      <c r="AJ2592" s="70" t="str">
        <f t="shared" si="295"/>
        <v>X</v>
      </c>
      <c r="AK2592" s="70" t="str" cm="1">
        <f t="array" ref="AK2592">_xlfn.IFS(AH2592&lt;&gt;"","1",AI2592&lt;&gt;"","2",AJ2592&lt;&gt;"","3")</f>
        <v>3</v>
      </c>
    </row>
    <row r="2593" spans="1:37" x14ac:dyDescent="0.25">
      <c r="A2593" t="s">
        <v>923</v>
      </c>
      <c r="B2593" t="s">
        <v>924</v>
      </c>
      <c r="C2593" s="67" t="str">
        <f t="shared" si="290"/>
        <v>McKenzie Holm</v>
      </c>
      <c r="D2593" s="71" t="str" cm="1">
        <f t="array" ref="D2593">_xlfn.IFS(AK2593="1",CONCATENATE(C2593,"Regional"),AK2593="2",CONCATENATE(C2593,"Sectional"),AK2593="3",CONCATENATE(C2593,COUNTIF($C$1:C2593,C2593)))</f>
        <v>McKenzie Holm5</v>
      </c>
      <c r="E2593" s="66">
        <v>45166.322916666664</v>
      </c>
      <c r="F2593" t="s">
        <v>2683</v>
      </c>
      <c r="G2593" s="46">
        <v>25</v>
      </c>
      <c r="H2593" s="46">
        <v>50</v>
      </c>
      <c r="I2593" s="46">
        <v>9</v>
      </c>
      <c r="J2593" t="s">
        <v>2682</v>
      </c>
      <c r="K2593" t="s">
        <v>90</v>
      </c>
      <c r="L2593" s="46">
        <v>2586</v>
      </c>
      <c r="M2593" s="46">
        <v>36</v>
      </c>
      <c r="N2593" s="46">
        <v>33.5</v>
      </c>
      <c r="O2593" s="46">
        <v>113</v>
      </c>
      <c r="P2593" s="46">
        <f t="shared" si="291"/>
        <v>1</v>
      </c>
      <c r="R2593" s="67" t="s">
        <v>1454</v>
      </c>
      <c r="S2593" s="67">
        <f>COUNTIF(Y$2:$Y$100,R2593)</f>
        <v>0</v>
      </c>
      <c r="V2593" s="67">
        <f t="shared" si="292"/>
        <v>0</v>
      </c>
      <c r="AB2593" t="s">
        <v>90</v>
      </c>
      <c r="AC2593" s="46">
        <v>2586</v>
      </c>
      <c r="AD2593" s="46">
        <v>36</v>
      </c>
      <c r="AE2593" s="46">
        <v>33.5</v>
      </c>
      <c r="AF2593" s="46">
        <v>113</v>
      </c>
      <c r="AH2593" s="70" t="str">
        <f t="shared" si="293"/>
        <v/>
      </c>
      <c r="AI2593" s="70" t="str">
        <f t="shared" si="294"/>
        <v/>
      </c>
      <c r="AJ2593" s="70" t="str">
        <f t="shared" si="295"/>
        <v>X</v>
      </c>
      <c r="AK2593" s="70" t="str" cm="1">
        <f t="array" ref="AK2593">_xlfn.IFS(AH2593&lt;&gt;"","1",AI2593&lt;&gt;"","2",AJ2593&lt;&gt;"","3")</f>
        <v>3</v>
      </c>
    </row>
    <row r="2594" spans="1:37" x14ac:dyDescent="0.25">
      <c r="A2594" t="s">
        <v>1686</v>
      </c>
      <c r="B2594" t="s">
        <v>434</v>
      </c>
      <c r="C2594" s="67" t="str">
        <f t="shared" si="290"/>
        <v>Ella Wendling</v>
      </c>
      <c r="D2594" s="71" t="str" cm="1">
        <f t="array" ref="D2594">_xlfn.IFS(AK2594="1",CONCATENATE(C2594,"Regional"),AK2594="2",CONCATENATE(C2594,"Sectional"),AK2594="3",CONCATENATE(C2594,COUNTIF($C$1:C2594,C2594)))</f>
        <v>Ella Wendling4</v>
      </c>
      <c r="E2594" s="66">
        <v>45166.322916666664</v>
      </c>
      <c r="F2594" t="s">
        <v>2683</v>
      </c>
      <c r="G2594" s="46">
        <v>25</v>
      </c>
      <c r="H2594" s="46">
        <v>50</v>
      </c>
      <c r="I2594" s="46">
        <v>9</v>
      </c>
      <c r="J2594" t="s">
        <v>2682</v>
      </c>
      <c r="K2594" t="s">
        <v>90</v>
      </c>
      <c r="L2594" s="46">
        <v>2586</v>
      </c>
      <c r="M2594" s="46">
        <v>36</v>
      </c>
      <c r="N2594" s="46">
        <v>33.5</v>
      </c>
      <c r="O2594" s="46">
        <v>113</v>
      </c>
      <c r="P2594" s="46">
        <f t="shared" si="291"/>
        <v>1</v>
      </c>
      <c r="R2594" s="67" t="s">
        <v>3538</v>
      </c>
      <c r="S2594" s="67">
        <f>COUNTIF(Y$2:$Y$100,R2594)</f>
        <v>0</v>
      </c>
      <c r="V2594" s="67">
        <f t="shared" si="292"/>
        <v>0</v>
      </c>
      <c r="AB2594" t="s">
        <v>90</v>
      </c>
      <c r="AC2594" s="46">
        <v>2586</v>
      </c>
      <c r="AD2594" s="46">
        <v>36</v>
      </c>
      <c r="AE2594" s="46">
        <v>33.5</v>
      </c>
      <c r="AF2594" s="46">
        <v>113</v>
      </c>
      <c r="AH2594" s="70" t="str">
        <f t="shared" si="293"/>
        <v/>
      </c>
      <c r="AI2594" s="70" t="str">
        <f t="shared" si="294"/>
        <v/>
      </c>
      <c r="AJ2594" s="70" t="str">
        <f t="shared" si="295"/>
        <v>X</v>
      </c>
      <c r="AK2594" s="70" t="str" cm="1">
        <f t="array" ref="AK2594">_xlfn.IFS(AH2594&lt;&gt;"","1",AI2594&lt;&gt;"","2",AJ2594&lt;&gt;"","3")</f>
        <v>3</v>
      </c>
    </row>
    <row r="2595" spans="1:37" x14ac:dyDescent="0.25">
      <c r="A2595" t="s">
        <v>444</v>
      </c>
      <c r="B2595" t="s">
        <v>270</v>
      </c>
      <c r="C2595" s="67" t="str">
        <f t="shared" si="290"/>
        <v>Natalie Doering</v>
      </c>
      <c r="D2595" s="71" t="str" cm="1">
        <f t="array" ref="D2595">_xlfn.IFS(AK2595="1",CONCATENATE(C2595,"Regional"),AK2595="2",CONCATENATE(C2595,"Sectional"),AK2595="3",CONCATENATE(C2595,COUNTIF($C$1:C2595,C2595)))</f>
        <v>Natalie Doering4</v>
      </c>
      <c r="E2595" s="66">
        <v>45166.322916666664</v>
      </c>
      <c r="F2595" t="s">
        <v>2683</v>
      </c>
      <c r="G2595" s="46">
        <v>25</v>
      </c>
      <c r="H2595" s="46">
        <v>51</v>
      </c>
      <c r="I2595" s="46">
        <v>11</v>
      </c>
      <c r="J2595" t="s">
        <v>2682</v>
      </c>
      <c r="K2595" t="s">
        <v>90</v>
      </c>
      <c r="L2595" s="46">
        <v>2586</v>
      </c>
      <c r="M2595" s="46">
        <v>36</v>
      </c>
      <c r="N2595" s="46">
        <v>33.5</v>
      </c>
      <c r="O2595" s="46">
        <v>113</v>
      </c>
      <c r="P2595" s="46">
        <f t="shared" si="291"/>
        <v>1</v>
      </c>
      <c r="R2595" s="67" t="s">
        <v>1526</v>
      </c>
      <c r="S2595" s="67">
        <f>COUNTIF(Y$2:$Y$100,R2595)</f>
        <v>0</v>
      </c>
      <c r="V2595" s="67">
        <f t="shared" si="292"/>
        <v>0</v>
      </c>
      <c r="AB2595" t="s">
        <v>90</v>
      </c>
      <c r="AC2595" s="46">
        <v>2586</v>
      </c>
      <c r="AD2595" s="46">
        <v>36</v>
      </c>
      <c r="AE2595" s="46">
        <v>33.5</v>
      </c>
      <c r="AF2595" s="46">
        <v>113</v>
      </c>
      <c r="AH2595" s="70" t="str">
        <f t="shared" si="293"/>
        <v/>
      </c>
      <c r="AI2595" s="70" t="str">
        <f t="shared" si="294"/>
        <v/>
      </c>
      <c r="AJ2595" s="70" t="str">
        <f t="shared" si="295"/>
        <v>X</v>
      </c>
      <c r="AK2595" s="70" t="str" cm="1">
        <f t="array" ref="AK2595">_xlfn.IFS(AH2595&lt;&gt;"","1",AI2595&lt;&gt;"","2",AJ2595&lt;&gt;"","3")</f>
        <v>3</v>
      </c>
    </row>
    <row r="2596" spans="1:37" x14ac:dyDescent="0.25">
      <c r="A2596" t="s">
        <v>930</v>
      </c>
      <c r="B2596" t="s">
        <v>772</v>
      </c>
      <c r="C2596" s="67" t="str">
        <f t="shared" si="290"/>
        <v>Alexa Cour</v>
      </c>
      <c r="D2596" s="71" t="str" cm="1">
        <f t="array" ref="D2596">_xlfn.IFS(AK2596="1",CONCATENATE(C2596,"Regional"),AK2596="2",CONCATENATE(C2596,"Sectional"),AK2596="3",CONCATENATE(C2596,COUNTIF($C$1:C2596,C2596)))</f>
        <v>Alexa Cour4</v>
      </c>
      <c r="E2596" s="66">
        <v>45166.322916666664</v>
      </c>
      <c r="F2596" t="s">
        <v>2683</v>
      </c>
      <c r="G2596" s="46">
        <v>25</v>
      </c>
      <c r="H2596" s="46">
        <v>51</v>
      </c>
      <c r="I2596" s="46">
        <v>11</v>
      </c>
      <c r="J2596" t="s">
        <v>2682</v>
      </c>
      <c r="K2596" t="s">
        <v>90</v>
      </c>
      <c r="L2596" s="46">
        <v>2586</v>
      </c>
      <c r="M2596" s="46">
        <v>36</v>
      </c>
      <c r="N2596" s="46">
        <v>33.5</v>
      </c>
      <c r="O2596" s="46">
        <v>113</v>
      </c>
      <c r="P2596" s="46">
        <f t="shared" si="291"/>
        <v>1</v>
      </c>
      <c r="R2596" s="67" t="s">
        <v>1457</v>
      </c>
      <c r="S2596" s="67">
        <f>COUNTIF(Y$2:$Y$100,R2596)</f>
        <v>0</v>
      </c>
      <c r="V2596" s="67">
        <f t="shared" si="292"/>
        <v>0</v>
      </c>
      <c r="AB2596" t="s">
        <v>90</v>
      </c>
      <c r="AC2596" s="46">
        <v>2586</v>
      </c>
      <c r="AD2596" s="46">
        <v>36</v>
      </c>
      <c r="AE2596" s="46">
        <v>33.5</v>
      </c>
      <c r="AF2596" s="46">
        <v>113</v>
      </c>
      <c r="AH2596" s="70" t="str">
        <f t="shared" si="293"/>
        <v/>
      </c>
      <c r="AI2596" s="70" t="str">
        <f t="shared" si="294"/>
        <v/>
      </c>
      <c r="AJ2596" s="70" t="str">
        <f t="shared" si="295"/>
        <v>X</v>
      </c>
      <c r="AK2596" s="70" t="str" cm="1">
        <f t="array" ref="AK2596">_xlfn.IFS(AH2596&lt;&gt;"","1",AI2596&lt;&gt;"","2",AJ2596&lt;&gt;"","3")</f>
        <v>3</v>
      </c>
    </row>
    <row r="2597" spans="1:37" x14ac:dyDescent="0.25">
      <c r="A2597" t="s">
        <v>935</v>
      </c>
      <c r="B2597" t="s">
        <v>473</v>
      </c>
      <c r="C2597" s="67" t="str">
        <f t="shared" si="290"/>
        <v>Gabby Neilitz</v>
      </c>
      <c r="D2597" s="71" t="str" cm="1">
        <f t="array" ref="D2597">_xlfn.IFS(AK2597="1",CONCATENATE(C2597,"Regional"),AK2597="2",CONCATENATE(C2597,"Sectional"),AK2597="3",CONCATENATE(C2597,COUNTIF($C$1:C2597,C2597)))</f>
        <v>Gabby Neilitz4</v>
      </c>
      <c r="E2597" s="66">
        <v>45166.322916666664</v>
      </c>
      <c r="F2597" t="s">
        <v>2683</v>
      </c>
      <c r="G2597" s="46">
        <v>25</v>
      </c>
      <c r="H2597" s="46">
        <v>51</v>
      </c>
      <c r="I2597" s="46">
        <v>11</v>
      </c>
      <c r="J2597" t="s">
        <v>2682</v>
      </c>
      <c r="K2597" t="s">
        <v>90</v>
      </c>
      <c r="L2597" s="46">
        <v>2586</v>
      </c>
      <c r="M2597" s="46">
        <v>36</v>
      </c>
      <c r="N2597" s="46">
        <v>33.5</v>
      </c>
      <c r="O2597" s="46">
        <v>113</v>
      </c>
      <c r="P2597" s="46">
        <f t="shared" si="291"/>
        <v>1</v>
      </c>
      <c r="R2597" s="67" t="s">
        <v>1460</v>
      </c>
      <c r="S2597" s="67">
        <f>COUNTIF(Y$2:$Y$100,R2597)</f>
        <v>0</v>
      </c>
      <c r="V2597" s="67">
        <f t="shared" si="292"/>
        <v>0</v>
      </c>
      <c r="AB2597" t="s">
        <v>90</v>
      </c>
      <c r="AC2597" s="46">
        <v>2586</v>
      </c>
      <c r="AD2597" s="46">
        <v>36</v>
      </c>
      <c r="AE2597" s="46">
        <v>33.5</v>
      </c>
      <c r="AF2597" s="46">
        <v>113</v>
      </c>
      <c r="AH2597" s="70" t="str">
        <f t="shared" si="293"/>
        <v/>
      </c>
      <c r="AI2597" s="70" t="str">
        <f t="shared" si="294"/>
        <v/>
      </c>
      <c r="AJ2597" s="70" t="str">
        <f t="shared" si="295"/>
        <v>X</v>
      </c>
      <c r="AK2597" s="70" t="str" cm="1">
        <f t="array" ref="AK2597">_xlfn.IFS(AH2597&lt;&gt;"","1",AI2597&lt;&gt;"","2",AJ2597&lt;&gt;"","3")</f>
        <v>3</v>
      </c>
    </row>
    <row r="2598" spans="1:37" x14ac:dyDescent="0.25">
      <c r="A2598" t="s">
        <v>364</v>
      </c>
      <c r="B2598" t="s">
        <v>543</v>
      </c>
      <c r="C2598" s="67" t="str">
        <f t="shared" si="290"/>
        <v>Brooke Strangfeld</v>
      </c>
      <c r="D2598" s="71" t="str" cm="1">
        <f t="array" ref="D2598">_xlfn.IFS(AK2598="1",CONCATENATE(C2598,"Regional"),AK2598="2",CONCATENATE(C2598,"Sectional"),AK2598="3",CONCATENATE(C2598,COUNTIF($C$1:C2598,C2598)))</f>
        <v>Brooke Strangfeld3</v>
      </c>
      <c r="E2598" s="66">
        <v>45166.322916666664</v>
      </c>
      <c r="F2598" t="s">
        <v>2683</v>
      </c>
      <c r="G2598" s="46">
        <v>25</v>
      </c>
      <c r="H2598" s="46">
        <v>52</v>
      </c>
      <c r="I2598" s="46">
        <v>14</v>
      </c>
      <c r="J2598" t="s">
        <v>2682</v>
      </c>
      <c r="K2598" t="s">
        <v>90</v>
      </c>
      <c r="L2598" s="46">
        <v>2586</v>
      </c>
      <c r="M2598" s="46">
        <v>36</v>
      </c>
      <c r="N2598" s="46">
        <v>33.5</v>
      </c>
      <c r="O2598" s="46">
        <v>113</v>
      </c>
      <c r="P2598" s="46">
        <f t="shared" si="291"/>
        <v>1</v>
      </c>
      <c r="R2598" s="67" t="s">
        <v>1531</v>
      </c>
      <c r="S2598" s="67">
        <f>COUNTIF(Y$2:$Y$100,R2598)</f>
        <v>0</v>
      </c>
      <c r="V2598" s="67">
        <f t="shared" si="292"/>
        <v>0</v>
      </c>
      <c r="AB2598" t="s">
        <v>90</v>
      </c>
      <c r="AC2598" s="46">
        <v>2586</v>
      </c>
      <c r="AD2598" s="46">
        <v>36</v>
      </c>
      <c r="AE2598" s="46">
        <v>33.5</v>
      </c>
      <c r="AF2598" s="46">
        <v>113</v>
      </c>
      <c r="AH2598" s="70" t="str">
        <f t="shared" si="293"/>
        <v/>
      </c>
      <c r="AI2598" s="70" t="str">
        <f t="shared" si="294"/>
        <v/>
      </c>
      <c r="AJ2598" s="70" t="str">
        <f t="shared" si="295"/>
        <v>X</v>
      </c>
      <c r="AK2598" s="70" t="str" cm="1">
        <f t="array" ref="AK2598">_xlfn.IFS(AH2598&lt;&gt;"","1",AI2598&lt;&gt;"","2",AJ2598&lt;&gt;"","3")</f>
        <v>3</v>
      </c>
    </row>
    <row r="2599" spans="1:37" x14ac:dyDescent="0.25">
      <c r="A2599" t="s">
        <v>2097</v>
      </c>
      <c r="B2599" t="s">
        <v>2098</v>
      </c>
      <c r="C2599" s="67" t="str">
        <f t="shared" si="290"/>
        <v>Harper Brandenburg</v>
      </c>
      <c r="D2599" s="71" t="str" cm="1">
        <f t="array" ref="D2599">_xlfn.IFS(AK2599="1",CONCATENATE(C2599,"Regional"),AK2599="2",CONCATENATE(C2599,"Sectional"),AK2599="3",CONCATENATE(C2599,COUNTIF($C$1:C2599,C2599)))</f>
        <v>Harper Brandenburg3</v>
      </c>
      <c r="E2599" s="66">
        <v>45166.322916666664</v>
      </c>
      <c r="F2599" t="s">
        <v>2683</v>
      </c>
      <c r="G2599" s="46">
        <v>25</v>
      </c>
      <c r="H2599" s="46">
        <v>53</v>
      </c>
      <c r="I2599" s="46">
        <v>15</v>
      </c>
      <c r="J2599" t="s">
        <v>2682</v>
      </c>
      <c r="K2599" t="s">
        <v>90</v>
      </c>
      <c r="L2599" s="46">
        <v>2586</v>
      </c>
      <c r="M2599" s="46">
        <v>36</v>
      </c>
      <c r="N2599" s="46">
        <v>33.5</v>
      </c>
      <c r="O2599" s="46">
        <v>113</v>
      </c>
      <c r="P2599" s="46">
        <f t="shared" si="291"/>
        <v>1</v>
      </c>
      <c r="R2599" s="67" t="s">
        <v>3123</v>
      </c>
      <c r="S2599" s="67">
        <f>COUNTIF(Y$2:$Y$100,R2599)</f>
        <v>0</v>
      </c>
      <c r="V2599" s="67">
        <f t="shared" si="292"/>
        <v>0</v>
      </c>
      <c r="AB2599" t="s">
        <v>90</v>
      </c>
      <c r="AC2599" s="46">
        <v>2586</v>
      </c>
      <c r="AD2599" s="46">
        <v>36</v>
      </c>
      <c r="AE2599" s="46">
        <v>33.5</v>
      </c>
      <c r="AF2599" s="46">
        <v>113</v>
      </c>
      <c r="AH2599" s="70" t="str">
        <f t="shared" si="293"/>
        <v/>
      </c>
      <c r="AI2599" s="70" t="str">
        <f t="shared" si="294"/>
        <v/>
      </c>
      <c r="AJ2599" s="70" t="str">
        <f t="shared" si="295"/>
        <v>X</v>
      </c>
      <c r="AK2599" s="70" t="str" cm="1">
        <f t="array" ref="AK2599">_xlfn.IFS(AH2599&lt;&gt;"","1",AI2599&lt;&gt;"","2",AJ2599&lt;&gt;"","3")</f>
        <v>3</v>
      </c>
    </row>
    <row r="2600" spans="1:37" x14ac:dyDescent="0.25">
      <c r="A2600" t="s">
        <v>928</v>
      </c>
      <c r="B2600" t="s">
        <v>929</v>
      </c>
      <c r="C2600" s="67" t="str">
        <f t="shared" si="290"/>
        <v>Lili Anaya</v>
      </c>
      <c r="D2600" s="71" t="str" cm="1">
        <f t="array" ref="D2600">_xlfn.IFS(AK2600="1",CONCATENATE(C2600,"Regional"),AK2600="2",CONCATENATE(C2600,"Sectional"),AK2600="3",CONCATENATE(C2600,COUNTIF($C$1:C2600,C2600)))</f>
        <v>Lili Anaya5</v>
      </c>
      <c r="E2600" s="66">
        <v>45166.322916666664</v>
      </c>
      <c r="F2600" t="s">
        <v>2683</v>
      </c>
      <c r="G2600" s="46">
        <v>25</v>
      </c>
      <c r="H2600" s="46">
        <v>54</v>
      </c>
      <c r="I2600" s="46">
        <v>16</v>
      </c>
      <c r="J2600" t="s">
        <v>2682</v>
      </c>
      <c r="K2600" t="s">
        <v>90</v>
      </c>
      <c r="L2600" s="46">
        <v>2586</v>
      </c>
      <c r="M2600" s="46">
        <v>36</v>
      </c>
      <c r="N2600" s="46">
        <v>33.5</v>
      </c>
      <c r="O2600" s="46">
        <v>113</v>
      </c>
      <c r="P2600" s="46">
        <f t="shared" si="291"/>
        <v>1</v>
      </c>
      <c r="R2600" s="67" t="s">
        <v>1456</v>
      </c>
      <c r="S2600" s="67">
        <f>COUNTIF(Y$2:$Y$100,R2600)</f>
        <v>0</v>
      </c>
      <c r="V2600" s="67">
        <f t="shared" si="292"/>
        <v>0</v>
      </c>
      <c r="AB2600" t="s">
        <v>90</v>
      </c>
      <c r="AC2600" s="46">
        <v>2586</v>
      </c>
      <c r="AD2600" s="46">
        <v>36</v>
      </c>
      <c r="AE2600" s="46">
        <v>33.5</v>
      </c>
      <c r="AF2600" s="46">
        <v>113</v>
      </c>
      <c r="AH2600" s="70" t="str">
        <f t="shared" si="293"/>
        <v/>
      </c>
      <c r="AI2600" s="70" t="str">
        <f t="shared" si="294"/>
        <v/>
      </c>
      <c r="AJ2600" s="70" t="str">
        <f t="shared" si="295"/>
        <v>X</v>
      </c>
      <c r="AK2600" s="70" t="str" cm="1">
        <f t="array" ref="AK2600">_xlfn.IFS(AH2600&lt;&gt;"","1",AI2600&lt;&gt;"","2",AJ2600&lt;&gt;"","3")</f>
        <v>3</v>
      </c>
    </row>
    <row r="2601" spans="1:37" x14ac:dyDescent="0.25">
      <c r="A2601" t="s">
        <v>1706</v>
      </c>
      <c r="B2601" t="s">
        <v>270</v>
      </c>
      <c r="C2601" s="67" t="str">
        <f t="shared" si="290"/>
        <v>Natalie Henslin</v>
      </c>
      <c r="D2601" s="71" t="str" cm="1">
        <f t="array" ref="D2601">_xlfn.IFS(AK2601="1",CONCATENATE(C2601,"Regional"),AK2601="2",CONCATENATE(C2601,"Sectional"),AK2601="3",CONCATENATE(C2601,COUNTIF($C$1:C2601,C2601)))</f>
        <v>Natalie Henslin4</v>
      </c>
      <c r="E2601" s="66">
        <v>45166.322916666664</v>
      </c>
      <c r="F2601" t="s">
        <v>2683</v>
      </c>
      <c r="G2601" s="46">
        <v>25</v>
      </c>
      <c r="H2601" s="46">
        <v>56</v>
      </c>
      <c r="I2601" s="46">
        <v>17</v>
      </c>
      <c r="J2601" t="s">
        <v>2682</v>
      </c>
      <c r="K2601" t="s">
        <v>90</v>
      </c>
      <c r="L2601" s="46">
        <v>2586</v>
      </c>
      <c r="M2601" s="46">
        <v>36</v>
      </c>
      <c r="N2601" s="46">
        <v>33.5</v>
      </c>
      <c r="O2601" s="46">
        <v>113</v>
      </c>
      <c r="P2601" s="46">
        <f t="shared" si="291"/>
        <v>1</v>
      </c>
      <c r="R2601" s="67" t="s">
        <v>3533</v>
      </c>
      <c r="S2601" s="67">
        <f>COUNTIF(Y$2:$Y$100,R2601)</f>
        <v>0</v>
      </c>
      <c r="V2601" s="67">
        <f t="shared" si="292"/>
        <v>0</v>
      </c>
      <c r="AB2601" t="s">
        <v>90</v>
      </c>
      <c r="AC2601" s="46">
        <v>2586</v>
      </c>
      <c r="AD2601" s="46">
        <v>36</v>
      </c>
      <c r="AE2601" s="46">
        <v>33.5</v>
      </c>
      <c r="AF2601" s="46">
        <v>113</v>
      </c>
      <c r="AH2601" s="70" t="str">
        <f t="shared" si="293"/>
        <v/>
      </c>
      <c r="AI2601" s="70" t="str">
        <f t="shared" si="294"/>
        <v/>
      </c>
      <c r="AJ2601" s="70" t="str">
        <f t="shared" si="295"/>
        <v>X</v>
      </c>
      <c r="AK2601" s="70" t="str" cm="1">
        <f t="array" ref="AK2601">_xlfn.IFS(AH2601&lt;&gt;"","1",AI2601&lt;&gt;"","2",AJ2601&lt;&gt;"","3")</f>
        <v>3</v>
      </c>
    </row>
    <row r="2602" spans="1:37" x14ac:dyDescent="0.25">
      <c r="A2602" t="s">
        <v>933</v>
      </c>
      <c r="B2602" t="s">
        <v>181</v>
      </c>
      <c r="C2602" s="67" t="str">
        <f t="shared" si="290"/>
        <v>Skylar Millan</v>
      </c>
      <c r="D2602" s="71" t="str" cm="1">
        <f t="array" ref="D2602">_xlfn.IFS(AK2602="1",CONCATENATE(C2602,"Regional"),AK2602="2",CONCATENATE(C2602,"Sectional"),AK2602="3",CONCATENATE(C2602,COUNTIF($C$1:C2602,C2602)))</f>
        <v>Skylar Millan4</v>
      </c>
      <c r="E2602" s="66">
        <v>45166.322916666664</v>
      </c>
      <c r="F2602" t="s">
        <v>2683</v>
      </c>
      <c r="G2602" s="46">
        <v>25</v>
      </c>
      <c r="H2602" s="46">
        <v>56</v>
      </c>
      <c r="I2602" s="46">
        <v>17</v>
      </c>
      <c r="J2602" t="s">
        <v>2682</v>
      </c>
      <c r="K2602" t="s">
        <v>90</v>
      </c>
      <c r="L2602" s="46">
        <v>2586</v>
      </c>
      <c r="M2602" s="46">
        <v>36</v>
      </c>
      <c r="N2602" s="46">
        <v>33.5</v>
      </c>
      <c r="O2602" s="46">
        <v>113</v>
      </c>
      <c r="P2602" s="46">
        <f t="shared" si="291"/>
        <v>1</v>
      </c>
      <c r="R2602" s="67" t="s">
        <v>3116</v>
      </c>
      <c r="S2602" s="67">
        <f>COUNTIF(Y$2:$Y$100,R2602)</f>
        <v>0</v>
      </c>
      <c r="V2602" s="67">
        <f t="shared" si="292"/>
        <v>0</v>
      </c>
      <c r="AB2602" t="s">
        <v>90</v>
      </c>
      <c r="AC2602" s="46">
        <v>2586</v>
      </c>
      <c r="AD2602" s="46">
        <v>36</v>
      </c>
      <c r="AE2602" s="46">
        <v>33.5</v>
      </c>
      <c r="AF2602" s="46">
        <v>113</v>
      </c>
      <c r="AH2602" s="70" t="str">
        <f t="shared" si="293"/>
        <v/>
      </c>
      <c r="AI2602" s="70" t="str">
        <f t="shared" si="294"/>
        <v/>
      </c>
      <c r="AJ2602" s="70" t="str">
        <f t="shared" si="295"/>
        <v>X</v>
      </c>
      <c r="AK2602" s="70" t="str" cm="1">
        <f t="array" ref="AK2602">_xlfn.IFS(AH2602&lt;&gt;"","1",AI2602&lt;&gt;"","2",AJ2602&lt;&gt;"","3")</f>
        <v>3</v>
      </c>
    </row>
    <row r="2603" spans="1:37" x14ac:dyDescent="0.25">
      <c r="A2603" t="s">
        <v>889</v>
      </c>
      <c r="B2603" t="s">
        <v>452</v>
      </c>
      <c r="C2603" s="67" t="str">
        <f t="shared" si="290"/>
        <v>Sophia Wagman</v>
      </c>
      <c r="D2603" s="71" t="str" cm="1">
        <f t="array" ref="D2603">_xlfn.IFS(AK2603="1",CONCATENATE(C2603,"Regional"),AK2603="2",CONCATENATE(C2603,"Sectional"),AK2603="3",CONCATENATE(C2603,COUNTIF($C$1:C2603,C2603)))</f>
        <v>Sophia Wagman3</v>
      </c>
      <c r="E2603" s="66">
        <v>45166.322916666664</v>
      </c>
      <c r="F2603" t="s">
        <v>2683</v>
      </c>
      <c r="G2603" s="46">
        <v>25</v>
      </c>
      <c r="H2603" s="46">
        <v>61</v>
      </c>
      <c r="I2603" s="46">
        <v>19</v>
      </c>
      <c r="J2603" t="s">
        <v>2682</v>
      </c>
      <c r="K2603" t="s">
        <v>90</v>
      </c>
      <c r="L2603" s="46">
        <v>2586</v>
      </c>
      <c r="M2603" s="46">
        <v>36</v>
      </c>
      <c r="N2603" s="46">
        <v>33.5</v>
      </c>
      <c r="O2603" s="46">
        <v>113</v>
      </c>
      <c r="P2603" s="46">
        <f t="shared" si="291"/>
        <v>1</v>
      </c>
      <c r="R2603" s="67" t="s">
        <v>1528</v>
      </c>
      <c r="S2603" s="67">
        <f>COUNTIF(Y$2:$Y$100,R2603)</f>
        <v>0</v>
      </c>
      <c r="V2603" s="67">
        <f t="shared" si="292"/>
        <v>0</v>
      </c>
      <c r="AB2603" t="s">
        <v>90</v>
      </c>
      <c r="AC2603" s="46">
        <v>2586</v>
      </c>
      <c r="AD2603" s="46">
        <v>36</v>
      </c>
      <c r="AE2603" s="46">
        <v>33.5</v>
      </c>
      <c r="AF2603" s="46">
        <v>113</v>
      </c>
      <c r="AH2603" s="70" t="str">
        <f t="shared" si="293"/>
        <v/>
      </c>
      <c r="AI2603" s="70" t="str">
        <f t="shared" si="294"/>
        <v/>
      </c>
      <c r="AJ2603" s="70" t="str">
        <f t="shared" si="295"/>
        <v>X</v>
      </c>
      <c r="AK2603" s="70" t="str" cm="1">
        <f t="array" ref="AK2603">_xlfn.IFS(AH2603&lt;&gt;"","1",AI2603&lt;&gt;"","2",AJ2603&lt;&gt;"","3")</f>
        <v>3</v>
      </c>
    </row>
    <row r="2604" spans="1:37" x14ac:dyDescent="0.25">
      <c r="A2604" t="s">
        <v>246</v>
      </c>
      <c r="B2604" t="s">
        <v>187</v>
      </c>
      <c r="C2604" s="67" t="str">
        <f t="shared" si="290"/>
        <v>Ava Fetterer</v>
      </c>
      <c r="D2604" s="71" t="str" cm="1">
        <f t="array" ref="D2604">_xlfn.IFS(AK2604="1",CONCATENATE(C2604,"Regional"),AK2604="2",CONCATENATE(C2604,"Sectional"),AK2604="3",CONCATENATE(C2604,COUNTIF($C$1:C2604,C2604)))</f>
        <v>Ava Fetterer4</v>
      </c>
      <c r="E2604" s="66">
        <v>45166.322916666664</v>
      </c>
      <c r="F2604" t="s">
        <v>2683</v>
      </c>
      <c r="G2604" s="46">
        <v>25</v>
      </c>
      <c r="H2604" s="46">
        <v>62</v>
      </c>
      <c r="I2604" s="46">
        <v>20</v>
      </c>
      <c r="J2604" t="s">
        <v>2682</v>
      </c>
      <c r="K2604" t="s">
        <v>90</v>
      </c>
      <c r="L2604" s="46">
        <v>2586</v>
      </c>
      <c r="M2604" s="46">
        <v>36</v>
      </c>
      <c r="N2604" s="46">
        <v>33.5</v>
      </c>
      <c r="O2604" s="46">
        <v>113</v>
      </c>
      <c r="P2604" s="46">
        <f t="shared" si="291"/>
        <v>1</v>
      </c>
      <c r="R2604" s="67" t="s">
        <v>1530</v>
      </c>
      <c r="S2604" s="67">
        <f>COUNTIF(Y$2:$Y$100,R2604)</f>
        <v>0</v>
      </c>
      <c r="V2604" s="67">
        <f t="shared" si="292"/>
        <v>0</v>
      </c>
      <c r="AB2604" t="s">
        <v>90</v>
      </c>
      <c r="AC2604" s="46">
        <v>2586</v>
      </c>
      <c r="AD2604" s="46">
        <v>36</v>
      </c>
      <c r="AE2604" s="46">
        <v>33.5</v>
      </c>
      <c r="AF2604" s="46">
        <v>113</v>
      </c>
      <c r="AH2604" s="70" t="str">
        <f t="shared" si="293"/>
        <v/>
      </c>
      <c r="AI2604" s="70" t="str">
        <f t="shared" si="294"/>
        <v/>
      </c>
      <c r="AJ2604" s="70" t="str">
        <f t="shared" si="295"/>
        <v>X</v>
      </c>
      <c r="AK2604" s="70" t="str" cm="1">
        <f t="array" ref="AK2604">_xlfn.IFS(AH2604&lt;&gt;"","1",AI2604&lt;&gt;"","2",AJ2604&lt;&gt;"","3")</f>
        <v>3</v>
      </c>
    </row>
    <row r="2605" spans="1:37" x14ac:dyDescent="0.25">
      <c r="A2605" t="s">
        <v>405</v>
      </c>
      <c r="B2605" t="s">
        <v>756</v>
      </c>
      <c r="C2605" s="67" t="str">
        <f t="shared" si="290"/>
        <v>Angela Steinke</v>
      </c>
      <c r="D2605" s="71" t="str" cm="1">
        <f t="array" ref="D2605">_xlfn.IFS(AK2605="1",CONCATENATE(C2605,"Regional"),AK2605="2",CONCATENATE(C2605,"Sectional"),AK2605="3",CONCATENATE(C2605,COUNTIF($C$1:C2605,C2605)))</f>
        <v>Angela Steinke3</v>
      </c>
      <c r="E2605" s="66">
        <v>45166.322916666664</v>
      </c>
      <c r="F2605" t="s">
        <v>2683</v>
      </c>
      <c r="G2605" s="46">
        <v>25</v>
      </c>
      <c r="H2605" s="46">
        <v>63</v>
      </c>
      <c r="I2605" s="46">
        <v>21</v>
      </c>
      <c r="J2605" t="s">
        <v>2682</v>
      </c>
      <c r="K2605" t="s">
        <v>90</v>
      </c>
      <c r="L2605" s="46">
        <v>2586</v>
      </c>
      <c r="M2605" s="46">
        <v>36</v>
      </c>
      <c r="N2605" s="46">
        <v>33.5</v>
      </c>
      <c r="O2605" s="46">
        <v>113</v>
      </c>
      <c r="P2605" s="46">
        <f t="shared" si="291"/>
        <v>1</v>
      </c>
      <c r="R2605" s="67" t="s">
        <v>1529</v>
      </c>
      <c r="S2605" s="67">
        <f>COUNTIF(Y$2:$Y$100,R2605)</f>
        <v>0</v>
      </c>
      <c r="V2605" s="67">
        <f t="shared" si="292"/>
        <v>0</v>
      </c>
      <c r="AB2605" t="s">
        <v>90</v>
      </c>
      <c r="AC2605" s="46">
        <v>2586</v>
      </c>
      <c r="AD2605" s="46">
        <v>36</v>
      </c>
      <c r="AE2605" s="46">
        <v>33.5</v>
      </c>
      <c r="AF2605" s="46">
        <v>113</v>
      </c>
      <c r="AH2605" s="70" t="str">
        <f t="shared" si="293"/>
        <v/>
      </c>
      <c r="AI2605" s="70" t="str">
        <f t="shared" si="294"/>
        <v/>
      </c>
      <c r="AJ2605" s="70" t="str">
        <f t="shared" si="295"/>
        <v>X</v>
      </c>
      <c r="AK2605" s="70" t="str" cm="1">
        <f t="array" ref="AK2605">_xlfn.IFS(AH2605&lt;&gt;"","1",AI2605&lt;&gt;"","2",AJ2605&lt;&gt;"","3")</f>
        <v>3</v>
      </c>
    </row>
    <row r="2606" spans="1:37" x14ac:dyDescent="0.25">
      <c r="A2606" t="s">
        <v>309</v>
      </c>
      <c r="B2606" t="s">
        <v>492</v>
      </c>
      <c r="C2606" s="67" t="str">
        <f t="shared" si="290"/>
        <v>Anna Meyer</v>
      </c>
      <c r="D2606" s="71" t="str" cm="1">
        <f t="array" ref="D2606">_xlfn.IFS(AK2606="1",CONCATENATE(C2606,"Regional"),AK2606="2",CONCATENATE(C2606,"Sectional"),AK2606="3",CONCATENATE(C2606,COUNTIF($C$1:C2606,C2606)))</f>
        <v>Anna Meyer1</v>
      </c>
      <c r="E2606" s="66">
        <v>45166.322916666664</v>
      </c>
      <c r="F2606" t="s">
        <v>2683</v>
      </c>
      <c r="G2606" s="46">
        <v>25</v>
      </c>
      <c r="H2606" s="46">
        <v>64</v>
      </c>
      <c r="I2606" s="46">
        <v>22</v>
      </c>
      <c r="J2606" t="s">
        <v>2682</v>
      </c>
      <c r="K2606" t="s">
        <v>90</v>
      </c>
      <c r="L2606" s="46">
        <v>2586</v>
      </c>
      <c r="M2606" s="46">
        <v>36</v>
      </c>
      <c r="N2606" s="46">
        <v>33.5</v>
      </c>
      <c r="O2606" s="46">
        <v>113</v>
      </c>
      <c r="P2606" s="46">
        <f t="shared" si="291"/>
        <v>1</v>
      </c>
      <c r="R2606" s="67" t="s">
        <v>3122</v>
      </c>
      <c r="S2606" s="67">
        <f>COUNTIF(Y$2:$Y$100,R2606)</f>
        <v>0</v>
      </c>
      <c r="V2606" s="67">
        <f t="shared" si="292"/>
        <v>0</v>
      </c>
      <c r="AB2606" t="s">
        <v>90</v>
      </c>
      <c r="AC2606" s="46">
        <v>2586</v>
      </c>
      <c r="AD2606" s="46">
        <v>36</v>
      </c>
      <c r="AE2606" s="46">
        <v>33.5</v>
      </c>
      <c r="AF2606" s="46">
        <v>113</v>
      </c>
      <c r="AH2606" s="70" t="str">
        <f t="shared" si="293"/>
        <v/>
      </c>
      <c r="AI2606" s="70" t="str">
        <f t="shared" si="294"/>
        <v/>
      </c>
      <c r="AJ2606" s="70" t="str">
        <f t="shared" si="295"/>
        <v>X</v>
      </c>
      <c r="AK2606" s="70" t="str" cm="1">
        <f t="array" ref="AK2606">_xlfn.IFS(AH2606&lt;&gt;"","1",AI2606&lt;&gt;"","2",AJ2606&lt;&gt;"","3")</f>
        <v>3</v>
      </c>
    </row>
    <row r="2607" spans="1:37" x14ac:dyDescent="0.25">
      <c r="A2607" t="s">
        <v>2112</v>
      </c>
      <c r="B2607" t="s">
        <v>1078</v>
      </c>
      <c r="C2607" s="67" t="str">
        <f t="shared" si="290"/>
        <v>Vanessa Hatfield</v>
      </c>
      <c r="D2607" s="71" t="str" cm="1">
        <f t="array" ref="D2607">_xlfn.IFS(AK2607="1",CONCATENATE(C2607,"Regional"),AK2607="2",CONCATENATE(C2607,"Sectional"),AK2607="3",CONCATENATE(C2607,COUNTIF($C$1:C2607,C2607)))</f>
        <v>Vanessa Hatfield2</v>
      </c>
      <c r="E2607" s="66">
        <v>45166.322916666664</v>
      </c>
      <c r="F2607" t="s">
        <v>2683</v>
      </c>
      <c r="G2607" s="46">
        <v>25</v>
      </c>
      <c r="H2607" s="46">
        <v>66</v>
      </c>
      <c r="I2607" s="46">
        <v>23</v>
      </c>
      <c r="J2607" t="s">
        <v>2682</v>
      </c>
      <c r="K2607" t="s">
        <v>90</v>
      </c>
      <c r="L2607" s="46">
        <v>2586</v>
      </c>
      <c r="M2607" s="46">
        <v>36</v>
      </c>
      <c r="N2607" s="46">
        <v>33.5</v>
      </c>
      <c r="O2607" s="46">
        <v>113</v>
      </c>
      <c r="P2607" s="46">
        <f t="shared" si="291"/>
        <v>1</v>
      </c>
      <c r="R2607" s="67" t="s">
        <v>3137</v>
      </c>
      <c r="S2607" s="67">
        <f>COUNTIF(Y$2:$Y$100,R2607)</f>
        <v>0</v>
      </c>
      <c r="V2607" s="67">
        <f t="shared" si="292"/>
        <v>0</v>
      </c>
      <c r="AB2607" t="s">
        <v>90</v>
      </c>
      <c r="AC2607" s="46">
        <v>2586</v>
      </c>
      <c r="AD2607" s="46">
        <v>36</v>
      </c>
      <c r="AE2607" s="46">
        <v>33.5</v>
      </c>
      <c r="AF2607" s="46">
        <v>113</v>
      </c>
      <c r="AH2607" s="70" t="str">
        <f t="shared" si="293"/>
        <v/>
      </c>
      <c r="AI2607" s="70" t="str">
        <f t="shared" si="294"/>
        <v/>
      </c>
      <c r="AJ2607" s="70" t="str">
        <f t="shared" si="295"/>
        <v>X</v>
      </c>
      <c r="AK2607" s="70" t="str" cm="1">
        <f t="array" ref="AK2607">_xlfn.IFS(AH2607&lt;&gt;"","1",AI2607&lt;&gt;"","2",AJ2607&lt;&gt;"","3")</f>
        <v>3</v>
      </c>
    </row>
    <row r="2608" spans="1:37" x14ac:dyDescent="0.25">
      <c r="A2608" t="s">
        <v>1032</v>
      </c>
      <c r="B2608" t="s">
        <v>1033</v>
      </c>
      <c r="C2608" s="67" t="str">
        <f t="shared" si="290"/>
        <v>Faith Stremkowski</v>
      </c>
      <c r="D2608" s="71" t="str" cm="1">
        <f t="array" ref="D2608">_xlfn.IFS(AK2608="1",CONCATENATE(C2608,"Regional"),AK2608="2",CONCATENATE(C2608,"Sectional"),AK2608="3",CONCATENATE(C2608,COUNTIF($C$1:C2608,C2608)))</f>
        <v>Faith Stremkowski4</v>
      </c>
      <c r="E2608" s="66">
        <v>45166.322916666664</v>
      </c>
      <c r="F2608" t="s">
        <v>2683</v>
      </c>
      <c r="G2608" s="46">
        <v>25</v>
      </c>
      <c r="H2608" s="46">
        <v>68</v>
      </c>
      <c r="I2608" s="46">
        <v>24</v>
      </c>
      <c r="J2608" t="s">
        <v>2682</v>
      </c>
      <c r="K2608" t="s">
        <v>90</v>
      </c>
      <c r="L2608" s="46">
        <v>2586</v>
      </c>
      <c r="M2608" s="46">
        <v>36</v>
      </c>
      <c r="N2608" s="46">
        <v>33.5</v>
      </c>
      <c r="O2608" s="46">
        <v>113</v>
      </c>
      <c r="P2608" s="46">
        <f t="shared" si="291"/>
        <v>1</v>
      </c>
      <c r="R2608" s="67" t="s">
        <v>1527</v>
      </c>
      <c r="S2608" s="67">
        <f>COUNTIF(Y$2:$Y$100,R2608)</f>
        <v>0</v>
      </c>
      <c r="V2608" s="67">
        <f t="shared" si="292"/>
        <v>0</v>
      </c>
      <c r="AB2608" t="s">
        <v>90</v>
      </c>
      <c r="AC2608" s="46">
        <v>2586</v>
      </c>
      <c r="AD2608" s="46">
        <v>36</v>
      </c>
      <c r="AE2608" s="46">
        <v>33.5</v>
      </c>
      <c r="AF2608" s="46">
        <v>113</v>
      </c>
      <c r="AH2608" s="70" t="str">
        <f t="shared" si="293"/>
        <v/>
      </c>
      <c r="AI2608" s="70" t="str">
        <f t="shared" si="294"/>
        <v/>
      </c>
      <c r="AJ2608" s="70" t="str">
        <f t="shared" si="295"/>
        <v>X</v>
      </c>
      <c r="AK2608" s="70" t="str" cm="1">
        <f t="array" ref="AK2608">_xlfn.IFS(AH2608&lt;&gt;"","1",AI2608&lt;&gt;"","2",AJ2608&lt;&gt;"","3")</f>
        <v>3</v>
      </c>
    </row>
    <row r="2609" spans="1:37" x14ac:dyDescent="0.25">
      <c r="A2609" t="s">
        <v>3403</v>
      </c>
      <c r="B2609" t="s">
        <v>2198</v>
      </c>
      <c r="C2609" s="67" t="str">
        <f t="shared" si="290"/>
        <v>Evey Szymkowiak</v>
      </c>
      <c r="D2609" s="71" t="str" cm="1">
        <f t="array" ref="D2609">_xlfn.IFS(AK2609="1",CONCATENATE(C2609,"Regional"),AK2609="2",CONCATENATE(C2609,"Sectional"),AK2609="3",CONCATENATE(C2609,COUNTIF($C$1:C2609,C2609)))</f>
        <v>Evey Szymkowiak3</v>
      </c>
      <c r="E2609" s="66">
        <v>45166.322916666664</v>
      </c>
      <c r="F2609" t="s">
        <v>2683</v>
      </c>
      <c r="G2609" s="46">
        <v>25</v>
      </c>
      <c r="H2609" s="46">
        <v>68</v>
      </c>
      <c r="I2609" s="46">
        <v>24</v>
      </c>
      <c r="J2609" t="s">
        <v>2682</v>
      </c>
      <c r="K2609" t="s">
        <v>90</v>
      </c>
      <c r="L2609" s="46">
        <v>2586</v>
      </c>
      <c r="M2609" s="46">
        <v>36</v>
      </c>
      <c r="N2609" s="46">
        <v>33.5</v>
      </c>
      <c r="O2609" s="46">
        <v>113</v>
      </c>
      <c r="P2609" s="46">
        <f t="shared" si="291"/>
        <v>1</v>
      </c>
      <c r="R2609" s="67" t="s">
        <v>3544</v>
      </c>
      <c r="S2609" s="67">
        <f>COUNTIF(Y$2:$Y$100,R2609)</f>
        <v>0</v>
      </c>
      <c r="V2609" s="67">
        <f t="shared" si="292"/>
        <v>0</v>
      </c>
      <c r="AB2609" t="s">
        <v>90</v>
      </c>
      <c r="AC2609" s="46">
        <v>2586</v>
      </c>
      <c r="AD2609" s="46">
        <v>36</v>
      </c>
      <c r="AE2609" s="46">
        <v>33.5</v>
      </c>
      <c r="AF2609" s="46">
        <v>113</v>
      </c>
      <c r="AH2609" s="70" t="str">
        <f t="shared" si="293"/>
        <v/>
      </c>
      <c r="AI2609" s="70" t="str">
        <f t="shared" si="294"/>
        <v/>
      </c>
      <c r="AJ2609" s="70" t="str">
        <f t="shared" si="295"/>
        <v>X</v>
      </c>
      <c r="AK2609" s="70" t="str" cm="1">
        <f t="array" ref="AK2609">_xlfn.IFS(AH2609&lt;&gt;"","1",AI2609&lt;&gt;"","2",AJ2609&lt;&gt;"","3")</f>
        <v>3</v>
      </c>
    </row>
    <row r="2610" spans="1:37" x14ac:dyDescent="0.25">
      <c r="A2610" t="s">
        <v>2199</v>
      </c>
      <c r="B2610" t="s">
        <v>2722</v>
      </c>
      <c r="C2610" s="67" t="str">
        <f t="shared" si="290"/>
        <v>Avakatarina Bizjak</v>
      </c>
      <c r="D2610" s="71" t="str" cm="1">
        <f t="array" ref="D2610">_xlfn.IFS(AK2610="1",CONCATENATE(C2610,"Regional"),AK2610="2",CONCATENATE(C2610,"Sectional"),AK2610="3",CONCATENATE(C2610,COUNTIF($C$1:C2610,C2610)))</f>
        <v>Avakatarina Bizjak3</v>
      </c>
      <c r="E2610" s="66">
        <v>45166.326388888891</v>
      </c>
      <c r="F2610" t="s">
        <v>2681</v>
      </c>
      <c r="G2610" s="46">
        <v>25</v>
      </c>
      <c r="H2610" s="46">
        <v>46</v>
      </c>
      <c r="I2610" s="46">
        <v>1</v>
      </c>
      <c r="J2610" t="s">
        <v>2682</v>
      </c>
      <c r="K2610" t="s">
        <v>90</v>
      </c>
      <c r="L2610" s="46">
        <v>2586</v>
      </c>
      <c r="M2610" s="46">
        <v>36</v>
      </c>
      <c r="N2610" s="46">
        <v>33.5</v>
      </c>
      <c r="O2610" s="46">
        <v>113</v>
      </c>
      <c r="P2610" s="46">
        <f t="shared" si="291"/>
        <v>1</v>
      </c>
      <c r="R2610" s="67" t="s">
        <v>3222</v>
      </c>
      <c r="S2610" s="67">
        <f>COUNTIF(Y$2:$Y$100,R2610)</f>
        <v>0</v>
      </c>
      <c r="V2610" s="67">
        <f t="shared" si="292"/>
        <v>0</v>
      </c>
      <c r="AB2610" t="s">
        <v>90</v>
      </c>
      <c r="AC2610" s="46">
        <v>2586</v>
      </c>
      <c r="AD2610" s="46">
        <v>36</v>
      </c>
      <c r="AE2610" s="46">
        <v>33.5</v>
      </c>
      <c r="AF2610" s="46">
        <v>113</v>
      </c>
      <c r="AH2610" s="70" t="str">
        <f t="shared" si="293"/>
        <v/>
      </c>
      <c r="AI2610" s="70" t="str">
        <f t="shared" si="294"/>
        <v/>
      </c>
      <c r="AJ2610" s="70" t="str">
        <f t="shared" si="295"/>
        <v>X</v>
      </c>
      <c r="AK2610" s="70" t="str" cm="1">
        <f t="array" ref="AK2610">_xlfn.IFS(AH2610&lt;&gt;"","1",AI2610&lt;&gt;"","2",AJ2610&lt;&gt;"","3")</f>
        <v>3</v>
      </c>
    </row>
    <row r="2611" spans="1:37" x14ac:dyDescent="0.25">
      <c r="A2611" t="s">
        <v>927</v>
      </c>
      <c r="B2611" t="s">
        <v>528</v>
      </c>
      <c r="C2611" s="67" t="str">
        <f t="shared" si="290"/>
        <v>Kate Ninneman</v>
      </c>
      <c r="D2611" s="71" t="str" cm="1">
        <f t="array" ref="D2611">_xlfn.IFS(AK2611="1",CONCATENATE(C2611,"Regional"),AK2611="2",CONCATENATE(C2611,"Sectional"),AK2611="3",CONCATENATE(C2611,COUNTIF($C$1:C2611,C2611)))</f>
        <v>Kate Ninneman3</v>
      </c>
      <c r="E2611" s="66">
        <v>45166.326388888891</v>
      </c>
      <c r="F2611" t="s">
        <v>2681</v>
      </c>
      <c r="G2611" s="46">
        <v>25</v>
      </c>
      <c r="H2611" s="46">
        <v>47</v>
      </c>
      <c r="I2611" s="46">
        <v>2</v>
      </c>
      <c r="J2611" t="s">
        <v>2682</v>
      </c>
      <c r="K2611" t="s">
        <v>90</v>
      </c>
      <c r="L2611" s="46">
        <v>2586</v>
      </c>
      <c r="M2611" s="46">
        <v>36</v>
      </c>
      <c r="N2611" s="46">
        <v>33.5</v>
      </c>
      <c r="O2611" s="46">
        <v>113</v>
      </c>
      <c r="P2611" s="46">
        <f t="shared" si="291"/>
        <v>1</v>
      </c>
      <c r="R2611" s="67" t="s">
        <v>3221</v>
      </c>
      <c r="S2611" s="67">
        <f>COUNTIF(Y$2:$Y$100,R2611)</f>
        <v>0</v>
      </c>
      <c r="V2611" s="67">
        <f t="shared" si="292"/>
        <v>0</v>
      </c>
      <c r="AB2611" t="s">
        <v>90</v>
      </c>
      <c r="AC2611" s="46">
        <v>2586</v>
      </c>
      <c r="AD2611" s="46">
        <v>36</v>
      </c>
      <c r="AE2611" s="46">
        <v>33.5</v>
      </c>
      <c r="AF2611" s="46">
        <v>113</v>
      </c>
      <c r="AH2611" s="70" t="str">
        <f t="shared" si="293"/>
        <v/>
      </c>
      <c r="AI2611" s="70" t="str">
        <f t="shared" si="294"/>
        <v/>
      </c>
      <c r="AJ2611" s="70" t="str">
        <f t="shared" si="295"/>
        <v>X</v>
      </c>
      <c r="AK2611" s="70" t="str" cm="1">
        <f t="array" ref="AK2611">_xlfn.IFS(AH2611&lt;&gt;"","1",AI2611&lt;&gt;"","2",AJ2611&lt;&gt;"","3")</f>
        <v>3</v>
      </c>
    </row>
    <row r="2612" spans="1:37" x14ac:dyDescent="0.25">
      <c r="A2612" t="s">
        <v>2196</v>
      </c>
      <c r="B2612" t="s">
        <v>2197</v>
      </c>
      <c r="C2612" s="67" t="str">
        <f t="shared" si="290"/>
        <v>sam gaffney</v>
      </c>
      <c r="D2612" s="71" t="str" cm="1">
        <f t="array" ref="D2612">_xlfn.IFS(AK2612="1",CONCATENATE(C2612,"Regional"),AK2612="2",CONCATENATE(C2612,"Sectional"),AK2612="3",CONCATENATE(C2612,COUNTIF($C$1:C2612,C2612)))</f>
        <v>sam gaffney2</v>
      </c>
      <c r="E2612" s="66">
        <v>45166.326388888891</v>
      </c>
      <c r="F2612" t="s">
        <v>2681</v>
      </c>
      <c r="G2612" s="46">
        <v>25</v>
      </c>
      <c r="H2612" s="46">
        <v>48</v>
      </c>
      <c r="I2612" s="46">
        <v>3</v>
      </c>
      <c r="J2612" t="s">
        <v>2682</v>
      </c>
      <c r="K2612" t="s">
        <v>90</v>
      </c>
      <c r="L2612" s="46">
        <v>2586</v>
      </c>
      <c r="M2612" s="46">
        <v>36</v>
      </c>
      <c r="N2612" s="46">
        <v>33.5</v>
      </c>
      <c r="O2612" s="46">
        <v>113</v>
      </c>
      <c r="P2612" s="46">
        <f t="shared" si="291"/>
        <v>1</v>
      </c>
      <c r="R2612" s="67" t="s">
        <v>3219</v>
      </c>
      <c r="S2612" s="67">
        <f>COUNTIF(Y$2:$Y$100,R2612)</f>
        <v>0</v>
      </c>
      <c r="V2612" s="67">
        <f t="shared" si="292"/>
        <v>0</v>
      </c>
      <c r="AB2612" t="s">
        <v>90</v>
      </c>
      <c r="AC2612" s="46">
        <v>2586</v>
      </c>
      <c r="AD2612" s="46">
        <v>36</v>
      </c>
      <c r="AE2612" s="46">
        <v>33.5</v>
      </c>
      <c r="AF2612" s="46">
        <v>113</v>
      </c>
      <c r="AH2612" s="70" t="str">
        <f t="shared" si="293"/>
        <v/>
      </c>
      <c r="AI2612" s="70" t="str">
        <f t="shared" si="294"/>
        <v/>
      </c>
      <c r="AJ2612" s="70" t="str">
        <f t="shared" si="295"/>
        <v>X</v>
      </c>
      <c r="AK2612" s="70" t="str" cm="1">
        <f t="array" ref="AK2612">_xlfn.IFS(AH2612&lt;&gt;"","1",AI2612&lt;&gt;"","2",AJ2612&lt;&gt;"","3")</f>
        <v>3</v>
      </c>
    </row>
    <row r="2613" spans="1:37" x14ac:dyDescent="0.25">
      <c r="A2613" t="s">
        <v>2213</v>
      </c>
      <c r="B2613" t="s">
        <v>2721</v>
      </c>
      <c r="C2613" s="67" t="str">
        <f t="shared" si="290"/>
        <v>Madalyn Cisewski</v>
      </c>
      <c r="D2613" s="71" t="str" cm="1">
        <f t="array" ref="D2613">_xlfn.IFS(AK2613="1",CONCATENATE(C2613,"Regional"),AK2613="2",CONCATENATE(C2613,"Sectional"),AK2613="3",CONCATENATE(C2613,COUNTIF($C$1:C2613,C2613)))</f>
        <v>Madalyn Cisewski4</v>
      </c>
      <c r="E2613" s="66">
        <v>45166.326388888891</v>
      </c>
      <c r="F2613" t="s">
        <v>2681</v>
      </c>
      <c r="G2613" s="46">
        <v>25</v>
      </c>
      <c r="H2613" s="46">
        <v>51</v>
      </c>
      <c r="I2613" s="46">
        <v>4</v>
      </c>
      <c r="J2613" t="s">
        <v>2682</v>
      </c>
      <c r="K2613" t="s">
        <v>90</v>
      </c>
      <c r="L2613" s="46">
        <v>2586</v>
      </c>
      <c r="M2613" s="46">
        <v>36</v>
      </c>
      <c r="N2613" s="46">
        <v>33.5</v>
      </c>
      <c r="O2613" s="46">
        <v>113</v>
      </c>
      <c r="P2613" s="46">
        <f t="shared" si="291"/>
        <v>1</v>
      </c>
      <c r="R2613" s="67" t="s">
        <v>3542</v>
      </c>
      <c r="S2613" s="67">
        <f>COUNTIF(Y$2:$Y$100,R2613)</f>
        <v>0</v>
      </c>
      <c r="V2613" s="67">
        <f t="shared" si="292"/>
        <v>0</v>
      </c>
      <c r="AB2613" t="s">
        <v>90</v>
      </c>
      <c r="AC2613" s="46">
        <v>2586</v>
      </c>
      <c r="AD2613" s="46">
        <v>36</v>
      </c>
      <c r="AE2613" s="46">
        <v>33.5</v>
      </c>
      <c r="AF2613" s="46">
        <v>113</v>
      </c>
      <c r="AH2613" s="70" t="str">
        <f t="shared" si="293"/>
        <v/>
      </c>
      <c r="AI2613" s="70" t="str">
        <f t="shared" si="294"/>
        <v/>
      </c>
      <c r="AJ2613" s="70" t="str">
        <f t="shared" si="295"/>
        <v>X</v>
      </c>
      <c r="AK2613" s="70" t="str" cm="1">
        <f t="array" ref="AK2613">_xlfn.IFS(AH2613&lt;&gt;"","1",AI2613&lt;&gt;"","2",AJ2613&lt;&gt;"","3")</f>
        <v>3</v>
      </c>
    </row>
    <row r="2614" spans="1:37" x14ac:dyDescent="0.25">
      <c r="A2614" t="s">
        <v>2203</v>
      </c>
      <c r="B2614" t="s">
        <v>187</v>
      </c>
      <c r="C2614" s="67" t="str">
        <f t="shared" si="290"/>
        <v>Ava Sadler</v>
      </c>
      <c r="D2614" s="71" t="str" cm="1">
        <f t="array" ref="D2614">_xlfn.IFS(AK2614="1",CONCATENATE(C2614,"Regional"),AK2614="2",CONCATENATE(C2614,"Sectional"),AK2614="3",CONCATENATE(C2614,COUNTIF($C$1:C2614,C2614)))</f>
        <v>Ava Sadler2</v>
      </c>
      <c r="E2614" s="66">
        <v>45166.326388888891</v>
      </c>
      <c r="F2614" t="s">
        <v>2681</v>
      </c>
      <c r="G2614" s="46">
        <v>25</v>
      </c>
      <c r="H2614" s="46">
        <v>51</v>
      </c>
      <c r="I2614" s="46">
        <v>4</v>
      </c>
      <c r="J2614" t="s">
        <v>2682</v>
      </c>
      <c r="K2614" t="s">
        <v>90</v>
      </c>
      <c r="L2614" s="46">
        <v>2586</v>
      </c>
      <c r="M2614" s="46">
        <v>36</v>
      </c>
      <c r="N2614" s="46">
        <v>33.5</v>
      </c>
      <c r="O2614" s="46">
        <v>113</v>
      </c>
      <c r="P2614" s="46">
        <f t="shared" si="291"/>
        <v>1</v>
      </c>
      <c r="R2614" s="67" t="s">
        <v>3225</v>
      </c>
      <c r="S2614" s="67">
        <f>COUNTIF(Y$2:$Y$100,R2614)</f>
        <v>0</v>
      </c>
      <c r="V2614" s="67">
        <f t="shared" si="292"/>
        <v>0</v>
      </c>
      <c r="AB2614" t="s">
        <v>90</v>
      </c>
      <c r="AC2614" s="46">
        <v>2586</v>
      </c>
      <c r="AD2614" s="46">
        <v>36</v>
      </c>
      <c r="AE2614" s="46">
        <v>33.5</v>
      </c>
      <c r="AF2614" s="46">
        <v>113</v>
      </c>
      <c r="AH2614" s="70" t="str">
        <f t="shared" si="293"/>
        <v/>
      </c>
      <c r="AI2614" s="70" t="str">
        <f t="shared" si="294"/>
        <v/>
      </c>
      <c r="AJ2614" s="70" t="str">
        <f t="shared" si="295"/>
        <v>X</v>
      </c>
      <c r="AK2614" s="70" t="str" cm="1">
        <f t="array" ref="AK2614">_xlfn.IFS(AH2614&lt;&gt;"","1",AI2614&lt;&gt;"","2",AJ2614&lt;&gt;"","3")</f>
        <v>3</v>
      </c>
    </row>
    <row r="2615" spans="1:37" x14ac:dyDescent="0.25">
      <c r="A2615" t="s">
        <v>2092</v>
      </c>
      <c r="B2615" t="s">
        <v>816</v>
      </c>
      <c r="C2615" s="67" t="str">
        <f t="shared" si="290"/>
        <v>Kylie Laufenberg</v>
      </c>
      <c r="D2615" s="71" t="str" cm="1">
        <f t="array" ref="D2615">_xlfn.IFS(AK2615="1",CONCATENATE(C2615,"Regional"),AK2615="2",CONCATENATE(C2615,"Sectional"),AK2615="3",CONCATENATE(C2615,COUNTIF($C$1:C2615,C2615)))</f>
        <v>Kylie Laufenberg1</v>
      </c>
      <c r="E2615" s="66">
        <v>45166.326388888891</v>
      </c>
      <c r="F2615" t="s">
        <v>2681</v>
      </c>
      <c r="G2615" s="46">
        <v>25</v>
      </c>
      <c r="H2615" s="46">
        <v>54</v>
      </c>
      <c r="I2615" s="46">
        <v>6</v>
      </c>
      <c r="J2615" t="s">
        <v>2682</v>
      </c>
      <c r="K2615" t="s">
        <v>90</v>
      </c>
      <c r="L2615" s="46">
        <v>2586</v>
      </c>
      <c r="M2615" s="46">
        <v>36</v>
      </c>
      <c r="N2615" s="46">
        <v>33.5</v>
      </c>
      <c r="O2615" s="46">
        <v>113</v>
      </c>
      <c r="P2615" s="46">
        <f t="shared" si="291"/>
        <v>1</v>
      </c>
      <c r="R2615" s="67" t="s">
        <v>3117</v>
      </c>
      <c r="S2615" s="67">
        <f>COUNTIF(Y$2:$Y$100,R2615)</f>
        <v>0</v>
      </c>
      <c r="V2615" s="67">
        <f t="shared" si="292"/>
        <v>0</v>
      </c>
      <c r="AB2615" t="s">
        <v>90</v>
      </c>
      <c r="AC2615" s="46">
        <v>2586</v>
      </c>
      <c r="AD2615" s="46">
        <v>36</v>
      </c>
      <c r="AE2615" s="46">
        <v>33.5</v>
      </c>
      <c r="AF2615" s="46">
        <v>113</v>
      </c>
      <c r="AH2615" s="70" t="str">
        <f t="shared" si="293"/>
        <v/>
      </c>
      <c r="AI2615" s="70" t="str">
        <f t="shared" si="294"/>
        <v/>
      </c>
      <c r="AJ2615" s="70" t="str">
        <f t="shared" si="295"/>
        <v>X</v>
      </c>
      <c r="AK2615" s="70" t="str" cm="1">
        <f t="array" ref="AK2615">_xlfn.IFS(AH2615&lt;&gt;"","1",AI2615&lt;&gt;"","2",AJ2615&lt;&gt;"","3")</f>
        <v>3</v>
      </c>
    </row>
    <row r="2616" spans="1:37" x14ac:dyDescent="0.25">
      <c r="A2616" t="s">
        <v>2093</v>
      </c>
      <c r="B2616" t="s">
        <v>458</v>
      </c>
      <c r="C2616" s="67" t="str">
        <f t="shared" si="290"/>
        <v>Lauren Boon</v>
      </c>
      <c r="D2616" s="71" t="str" cm="1">
        <f t="array" ref="D2616">_xlfn.IFS(AK2616="1",CONCATENATE(C2616,"Regional"),AK2616="2",CONCATENATE(C2616,"Sectional"),AK2616="3",CONCATENATE(C2616,COUNTIF($C$1:C2616,C2616)))</f>
        <v>Lauren Boon1</v>
      </c>
      <c r="E2616" s="66">
        <v>45166.326388888891</v>
      </c>
      <c r="F2616" t="s">
        <v>2681</v>
      </c>
      <c r="G2616" s="46">
        <v>25</v>
      </c>
      <c r="H2616" s="46">
        <v>54</v>
      </c>
      <c r="I2616" s="46">
        <v>6</v>
      </c>
      <c r="J2616" t="s">
        <v>2682</v>
      </c>
      <c r="K2616" t="s">
        <v>90</v>
      </c>
      <c r="L2616" s="46">
        <v>2586</v>
      </c>
      <c r="M2616" s="46">
        <v>36</v>
      </c>
      <c r="N2616" s="46">
        <v>33.5</v>
      </c>
      <c r="O2616" s="46">
        <v>113</v>
      </c>
      <c r="P2616" s="46">
        <f t="shared" si="291"/>
        <v>1</v>
      </c>
      <c r="R2616" s="67" t="s">
        <v>3118</v>
      </c>
      <c r="S2616" s="67">
        <f>COUNTIF(Y$2:$Y$100,R2616)</f>
        <v>0</v>
      </c>
      <c r="V2616" s="67">
        <f t="shared" si="292"/>
        <v>0</v>
      </c>
      <c r="AB2616" t="s">
        <v>90</v>
      </c>
      <c r="AC2616" s="46">
        <v>2586</v>
      </c>
      <c r="AD2616" s="46">
        <v>36</v>
      </c>
      <c r="AE2616" s="46">
        <v>33.5</v>
      </c>
      <c r="AF2616" s="46">
        <v>113</v>
      </c>
      <c r="AH2616" s="70" t="str">
        <f t="shared" si="293"/>
        <v/>
      </c>
      <c r="AI2616" s="70" t="str">
        <f t="shared" si="294"/>
        <v/>
      </c>
      <c r="AJ2616" s="70" t="str">
        <f t="shared" si="295"/>
        <v>X</v>
      </c>
      <c r="AK2616" s="70" t="str" cm="1">
        <f t="array" ref="AK2616">_xlfn.IFS(AH2616&lt;&gt;"","1",AI2616&lt;&gt;"","2",AJ2616&lt;&gt;"","3")</f>
        <v>3</v>
      </c>
    </row>
    <row r="2617" spans="1:37" x14ac:dyDescent="0.25">
      <c r="A2617" t="s">
        <v>2204</v>
      </c>
      <c r="B2617" t="s">
        <v>567</v>
      </c>
      <c r="C2617" s="67" t="str">
        <f t="shared" si="290"/>
        <v>Anika Creisher</v>
      </c>
      <c r="D2617" s="71" t="str" cm="1">
        <f t="array" ref="D2617">_xlfn.IFS(AK2617="1",CONCATENATE(C2617,"Regional"),AK2617="2",CONCATENATE(C2617,"Sectional"),AK2617="3",CONCATENATE(C2617,COUNTIF($C$1:C2617,C2617)))</f>
        <v>Anika Creisher3</v>
      </c>
      <c r="E2617" s="66">
        <v>45166.326388888891</v>
      </c>
      <c r="F2617" t="s">
        <v>2681</v>
      </c>
      <c r="G2617" s="46">
        <v>25</v>
      </c>
      <c r="H2617" s="46">
        <v>56</v>
      </c>
      <c r="I2617" s="46">
        <v>8</v>
      </c>
      <c r="J2617" t="s">
        <v>2682</v>
      </c>
      <c r="K2617" t="s">
        <v>90</v>
      </c>
      <c r="L2617" s="46">
        <v>2586</v>
      </c>
      <c r="M2617" s="46">
        <v>36</v>
      </c>
      <c r="N2617" s="46">
        <v>33.5</v>
      </c>
      <c r="O2617" s="46">
        <v>113</v>
      </c>
      <c r="P2617" s="46">
        <f t="shared" si="291"/>
        <v>1</v>
      </c>
      <c r="R2617" s="67" t="s">
        <v>3226</v>
      </c>
      <c r="S2617" s="67">
        <f>COUNTIF(Y$2:$Y$100,R2617)</f>
        <v>0</v>
      </c>
      <c r="V2617" s="67">
        <f t="shared" si="292"/>
        <v>0</v>
      </c>
      <c r="AB2617" t="s">
        <v>90</v>
      </c>
      <c r="AC2617" s="46">
        <v>2586</v>
      </c>
      <c r="AD2617" s="46">
        <v>36</v>
      </c>
      <c r="AE2617" s="46">
        <v>33.5</v>
      </c>
      <c r="AF2617" s="46">
        <v>113</v>
      </c>
      <c r="AH2617" s="70" t="str">
        <f t="shared" si="293"/>
        <v/>
      </c>
      <c r="AI2617" s="70" t="str">
        <f t="shared" si="294"/>
        <v/>
      </c>
      <c r="AJ2617" s="70" t="str">
        <f t="shared" si="295"/>
        <v>X</v>
      </c>
      <c r="AK2617" s="70" t="str" cm="1">
        <f t="array" ref="AK2617">_xlfn.IFS(AH2617&lt;&gt;"","1",AI2617&lt;&gt;"","2",AJ2617&lt;&gt;"","3")</f>
        <v>3</v>
      </c>
    </row>
    <row r="2618" spans="1:37" x14ac:dyDescent="0.25">
      <c r="A2618" t="s">
        <v>284</v>
      </c>
      <c r="B2618" t="s">
        <v>421</v>
      </c>
      <c r="C2618" s="67" t="str">
        <f t="shared" si="290"/>
        <v>Elizabeth Koenig</v>
      </c>
      <c r="D2618" s="71" t="str" cm="1">
        <f t="array" ref="D2618">_xlfn.IFS(AK2618="1",CONCATENATE(C2618,"Regional"),AK2618="2",CONCATENATE(C2618,"Sectional"),AK2618="3",CONCATENATE(C2618,COUNTIF($C$1:C2618,C2618)))</f>
        <v>Elizabeth Koenig1</v>
      </c>
      <c r="E2618" s="66">
        <v>45166.326388888891</v>
      </c>
      <c r="F2618" t="s">
        <v>2681</v>
      </c>
      <c r="G2618" s="46">
        <v>25</v>
      </c>
      <c r="H2618" s="46">
        <v>56</v>
      </c>
      <c r="I2618" s="46">
        <v>8</v>
      </c>
      <c r="J2618" t="s">
        <v>2682</v>
      </c>
      <c r="K2618" t="s">
        <v>90</v>
      </c>
      <c r="L2618" s="46">
        <v>2586</v>
      </c>
      <c r="M2618" s="46">
        <v>36</v>
      </c>
      <c r="N2618" s="46">
        <v>33.5</v>
      </c>
      <c r="O2618" s="46">
        <v>113</v>
      </c>
      <c r="P2618" s="46">
        <f t="shared" si="291"/>
        <v>1</v>
      </c>
      <c r="R2618" s="67" t="s">
        <v>3633</v>
      </c>
      <c r="S2618" s="67">
        <f>COUNTIF(Y$2:$Y$100,R2618)</f>
        <v>0</v>
      </c>
      <c r="V2618" s="67">
        <f t="shared" si="292"/>
        <v>0</v>
      </c>
      <c r="AB2618" t="s">
        <v>90</v>
      </c>
      <c r="AC2618" s="46">
        <v>2586</v>
      </c>
      <c r="AD2618" s="46">
        <v>36</v>
      </c>
      <c r="AE2618" s="46">
        <v>33.5</v>
      </c>
      <c r="AF2618" s="46">
        <v>113</v>
      </c>
      <c r="AH2618" s="70" t="str">
        <f t="shared" si="293"/>
        <v/>
      </c>
      <c r="AI2618" s="70" t="str">
        <f t="shared" si="294"/>
        <v/>
      </c>
      <c r="AJ2618" s="70" t="str">
        <f t="shared" si="295"/>
        <v>X</v>
      </c>
      <c r="AK2618" s="70" t="str" cm="1">
        <f t="array" ref="AK2618">_xlfn.IFS(AH2618&lt;&gt;"","1",AI2618&lt;&gt;"","2",AJ2618&lt;&gt;"","3")</f>
        <v>3</v>
      </c>
    </row>
    <row r="2619" spans="1:37" x14ac:dyDescent="0.25">
      <c r="A2619" t="s">
        <v>2200</v>
      </c>
      <c r="B2619" t="s">
        <v>2201</v>
      </c>
      <c r="C2619" s="67" t="str">
        <f t="shared" si="290"/>
        <v>Evie Bohman</v>
      </c>
      <c r="D2619" s="71" t="str" cm="1">
        <f t="array" ref="D2619">_xlfn.IFS(AK2619="1",CONCATENATE(C2619,"Regional"),AK2619="2",CONCATENATE(C2619,"Sectional"),AK2619="3",CONCATENATE(C2619,COUNTIF($C$1:C2619,C2619)))</f>
        <v>Evie Bohman3</v>
      </c>
      <c r="E2619" s="66">
        <v>45166.326388888891</v>
      </c>
      <c r="F2619" t="s">
        <v>2681</v>
      </c>
      <c r="G2619" s="46">
        <v>25</v>
      </c>
      <c r="H2619" s="46">
        <v>58</v>
      </c>
      <c r="I2619" s="46">
        <v>10</v>
      </c>
      <c r="J2619" t="s">
        <v>2682</v>
      </c>
      <c r="K2619" t="s">
        <v>90</v>
      </c>
      <c r="L2619" s="46">
        <v>2586</v>
      </c>
      <c r="M2619" s="46">
        <v>36</v>
      </c>
      <c r="N2619" s="46">
        <v>33.5</v>
      </c>
      <c r="O2619" s="46">
        <v>113</v>
      </c>
      <c r="P2619" s="46">
        <f t="shared" si="291"/>
        <v>1</v>
      </c>
      <c r="R2619" s="67" t="s">
        <v>3223</v>
      </c>
      <c r="S2619" s="67">
        <f>COUNTIF(Y$2:$Y$100,R2619)</f>
        <v>0</v>
      </c>
      <c r="V2619" s="67">
        <f t="shared" si="292"/>
        <v>0</v>
      </c>
      <c r="AB2619" t="s">
        <v>90</v>
      </c>
      <c r="AC2619" s="46">
        <v>2586</v>
      </c>
      <c r="AD2619" s="46">
        <v>36</v>
      </c>
      <c r="AE2619" s="46">
        <v>33.5</v>
      </c>
      <c r="AF2619" s="46">
        <v>113</v>
      </c>
      <c r="AH2619" s="70" t="str">
        <f t="shared" si="293"/>
        <v/>
      </c>
      <c r="AI2619" s="70" t="str">
        <f t="shared" si="294"/>
        <v/>
      </c>
      <c r="AJ2619" s="70" t="str">
        <f t="shared" si="295"/>
        <v>X</v>
      </c>
      <c r="AK2619" s="70" t="str" cm="1">
        <f t="array" ref="AK2619">_xlfn.IFS(AH2619&lt;&gt;"","1",AI2619&lt;&gt;"","2",AJ2619&lt;&gt;"","3")</f>
        <v>3</v>
      </c>
    </row>
    <row r="2620" spans="1:37" x14ac:dyDescent="0.25">
      <c r="A2620" t="s">
        <v>1038</v>
      </c>
      <c r="B2620" t="s">
        <v>443</v>
      </c>
      <c r="C2620" s="67" t="str">
        <f t="shared" si="290"/>
        <v>Emily Weitz</v>
      </c>
      <c r="D2620" s="71" t="str" cm="1">
        <f t="array" ref="D2620">_xlfn.IFS(AK2620="1",CONCATENATE(C2620,"Regional"),AK2620="2",CONCATENATE(C2620,"Sectional"),AK2620="3",CONCATENATE(C2620,COUNTIF($C$1:C2620,C2620)))</f>
        <v>Emily Weitz1</v>
      </c>
      <c r="E2620" s="66">
        <v>45166.326388888891</v>
      </c>
      <c r="F2620" t="s">
        <v>2681</v>
      </c>
      <c r="G2620" s="46">
        <v>25</v>
      </c>
      <c r="H2620" s="46">
        <v>58</v>
      </c>
      <c r="I2620" s="46">
        <v>10</v>
      </c>
      <c r="J2620" t="s">
        <v>2682</v>
      </c>
      <c r="K2620" t="s">
        <v>90</v>
      </c>
      <c r="L2620" s="46">
        <v>2586</v>
      </c>
      <c r="M2620" s="46">
        <v>36</v>
      </c>
      <c r="N2620" s="46">
        <v>33.5</v>
      </c>
      <c r="O2620" s="46">
        <v>113</v>
      </c>
      <c r="P2620" s="46">
        <f t="shared" si="291"/>
        <v>1</v>
      </c>
      <c r="R2620" s="67" t="s">
        <v>1532</v>
      </c>
      <c r="S2620" s="67">
        <f>COUNTIF(Y$2:$Y$100,R2620)</f>
        <v>0</v>
      </c>
      <c r="V2620" s="67">
        <f t="shared" si="292"/>
        <v>0</v>
      </c>
      <c r="AB2620" t="s">
        <v>90</v>
      </c>
      <c r="AC2620" s="46">
        <v>2586</v>
      </c>
      <c r="AD2620" s="46">
        <v>36</v>
      </c>
      <c r="AE2620" s="46">
        <v>33.5</v>
      </c>
      <c r="AF2620" s="46">
        <v>113</v>
      </c>
      <c r="AH2620" s="70" t="str">
        <f t="shared" si="293"/>
        <v/>
      </c>
      <c r="AI2620" s="70" t="str">
        <f t="shared" si="294"/>
        <v/>
      </c>
      <c r="AJ2620" s="70" t="str">
        <f t="shared" si="295"/>
        <v>X</v>
      </c>
      <c r="AK2620" s="70" t="str" cm="1">
        <f t="array" ref="AK2620">_xlfn.IFS(AH2620&lt;&gt;"","1",AI2620&lt;&gt;"","2",AJ2620&lt;&gt;"","3")</f>
        <v>3</v>
      </c>
    </row>
    <row r="2621" spans="1:37" x14ac:dyDescent="0.25">
      <c r="A2621" t="s">
        <v>212</v>
      </c>
      <c r="B2621" t="s">
        <v>561</v>
      </c>
      <c r="C2621" s="67" t="str">
        <f t="shared" si="290"/>
        <v>Maddie Bradley</v>
      </c>
      <c r="D2621" s="71" t="str" cm="1">
        <f t="array" ref="D2621">_xlfn.IFS(AK2621="1",CONCATENATE(C2621,"Regional"),AK2621="2",CONCATENATE(C2621,"Sectional"),AK2621="3",CONCATENATE(C2621,COUNTIF($C$1:C2621,C2621)))</f>
        <v>Maddie Bradley1</v>
      </c>
      <c r="E2621" s="66">
        <v>45166.326388888891</v>
      </c>
      <c r="F2621" t="s">
        <v>2681</v>
      </c>
      <c r="G2621" s="46">
        <v>25</v>
      </c>
      <c r="H2621" s="46">
        <v>62</v>
      </c>
      <c r="I2621" s="46">
        <v>12</v>
      </c>
      <c r="J2621" t="s">
        <v>2682</v>
      </c>
      <c r="K2621" t="s">
        <v>90</v>
      </c>
      <c r="L2621" s="46">
        <v>2586</v>
      </c>
      <c r="M2621" s="46">
        <v>36</v>
      </c>
      <c r="N2621" s="46">
        <v>33.5</v>
      </c>
      <c r="O2621" s="46">
        <v>113</v>
      </c>
      <c r="P2621" s="46">
        <f t="shared" si="291"/>
        <v>1</v>
      </c>
      <c r="R2621" s="67" t="s">
        <v>3371</v>
      </c>
      <c r="S2621" s="67">
        <f>COUNTIF(Y$2:$Y$100,R2621)</f>
        <v>0</v>
      </c>
      <c r="V2621" s="67">
        <f t="shared" si="292"/>
        <v>0</v>
      </c>
      <c r="AB2621" t="s">
        <v>90</v>
      </c>
      <c r="AC2621" s="46">
        <v>2586</v>
      </c>
      <c r="AD2621" s="46">
        <v>36</v>
      </c>
      <c r="AE2621" s="46">
        <v>33.5</v>
      </c>
      <c r="AF2621" s="46">
        <v>113</v>
      </c>
      <c r="AH2621" s="70" t="str">
        <f t="shared" si="293"/>
        <v/>
      </c>
      <c r="AI2621" s="70" t="str">
        <f t="shared" si="294"/>
        <v/>
      </c>
      <c r="AJ2621" s="70" t="str">
        <f t="shared" si="295"/>
        <v>X</v>
      </c>
      <c r="AK2621" s="70" t="str" cm="1">
        <f t="array" ref="AK2621">_xlfn.IFS(AH2621&lt;&gt;"","1",AI2621&lt;&gt;"","2",AJ2621&lt;&gt;"","3")</f>
        <v>3</v>
      </c>
    </row>
    <row r="2622" spans="1:37" x14ac:dyDescent="0.25">
      <c r="A2622" t="s">
        <v>2350</v>
      </c>
      <c r="B2622" t="s">
        <v>2351</v>
      </c>
      <c r="C2622" s="67" t="str">
        <f t="shared" si="290"/>
        <v>Ember Meadows</v>
      </c>
      <c r="D2622" s="71" t="str" cm="1">
        <f t="array" ref="D2622">_xlfn.IFS(AK2622="1",CONCATENATE(C2622,"Regional"),AK2622="2",CONCATENATE(C2622,"Sectional"),AK2622="3",CONCATENATE(C2622,COUNTIF($C$1:C2622,C2622)))</f>
        <v>Ember Meadows1</v>
      </c>
      <c r="E2622" s="66">
        <v>45166.326388888891</v>
      </c>
      <c r="F2622" t="s">
        <v>2681</v>
      </c>
      <c r="G2622" s="46">
        <v>25</v>
      </c>
      <c r="H2622" s="46">
        <v>65</v>
      </c>
      <c r="I2622" s="46">
        <v>13</v>
      </c>
      <c r="J2622" t="s">
        <v>2682</v>
      </c>
      <c r="K2622" t="s">
        <v>90</v>
      </c>
      <c r="L2622" s="46">
        <v>2586</v>
      </c>
      <c r="M2622" s="46">
        <v>36</v>
      </c>
      <c r="N2622" s="46">
        <v>33.5</v>
      </c>
      <c r="O2622" s="46">
        <v>113</v>
      </c>
      <c r="P2622" s="46">
        <f t="shared" si="291"/>
        <v>1</v>
      </c>
      <c r="R2622" s="67" t="s">
        <v>3372</v>
      </c>
      <c r="S2622" s="67">
        <f>COUNTIF(Y$2:$Y$100,R2622)</f>
        <v>0</v>
      </c>
      <c r="V2622" s="67">
        <f t="shared" si="292"/>
        <v>0</v>
      </c>
      <c r="AB2622" t="s">
        <v>90</v>
      </c>
      <c r="AC2622" s="46">
        <v>2586</v>
      </c>
      <c r="AD2622" s="46">
        <v>36</v>
      </c>
      <c r="AE2622" s="46">
        <v>33.5</v>
      </c>
      <c r="AF2622" s="46">
        <v>113</v>
      </c>
      <c r="AH2622" s="70" t="str">
        <f t="shared" si="293"/>
        <v/>
      </c>
      <c r="AI2622" s="70" t="str">
        <f t="shared" si="294"/>
        <v/>
      </c>
      <c r="AJ2622" s="70" t="str">
        <f t="shared" si="295"/>
        <v>X</v>
      </c>
      <c r="AK2622" s="70" t="str" cm="1">
        <f t="array" ref="AK2622">_xlfn.IFS(AH2622&lt;&gt;"","1",AI2622&lt;&gt;"","2",AJ2622&lt;&gt;"","3")</f>
        <v>3</v>
      </c>
    </row>
    <row r="2623" spans="1:37" x14ac:dyDescent="0.25">
      <c r="A2623" t="s">
        <v>2352</v>
      </c>
      <c r="B2623" t="s">
        <v>1862</v>
      </c>
      <c r="C2623" s="67" t="str">
        <f t="shared" si="290"/>
        <v>Mckenna Woller</v>
      </c>
      <c r="D2623" s="71" t="str" cm="1">
        <f t="array" ref="D2623">_xlfn.IFS(AK2623="1",CONCATENATE(C2623,"Regional"),AK2623="2",CONCATENATE(C2623,"Sectional"),AK2623="3",CONCATENATE(C2623,COUNTIF($C$1:C2623,C2623)))</f>
        <v>Mckenna Woller1</v>
      </c>
      <c r="E2623" s="66">
        <v>45166.326388888891</v>
      </c>
      <c r="F2623" t="s">
        <v>2681</v>
      </c>
      <c r="G2623" s="46">
        <v>25</v>
      </c>
      <c r="H2623" s="46">
        <v>65</v>
      </c>
      <c r="I2623" s="46">
        <v>13</v>
      </c>
      <c r="J2623" t="s">
        <v>2682</v>
      </c>
      <c r="K2623" t="s">
        <v>90</v>
      </c>
      <c r="L2623" s="46">
        <v>2586</v>
      </c>
      <c r="M2623" s="46">
        <v>36</v>
      </c>
      <c r="N2623" s="46">
        <v>33.5</v>
      </c>
      <c r="O2623" s="46">
        <v>113</v>
      </c>
      <c r="P2623" s="46">
        <f t="shared" si="291"/>
        <v>1</v>
      </c>
      <c r="R2623" s="67" t="s">
        <v>3373</v>
      </c>
      <c r="S2623" s="67">
        <f>COUNTIF(Y$2:$Y$100,R2623)</f>
        <v>0</v>
      </c>
      <c r="V2623" s="67">
        <f t="shared" si="292"/>
        <v>0</v>
      </c>
      <c r="AB2623" t="s">
        <v>90</v>
      </c>
      <c r="AC2623" s="46">
        <v>2586</v>
      </c>
      <c r="AD2623" s="46">
        <v>36</v>
      </c>
      <c r="AE2623" s="46">
        <v>33.5</v>
      </c>
      <c r="AF2623" s="46">
        <v>113</v>
      </c>
      <c r="AH2623" s="70" t="str">
        <f t="shared" si="293"/>
        <v/>
      </c>
      <c r="AI2623" s="70" t="str">
        <f t="shared" si="294"/>
        <v/>
      </c>
      <c r="AJ2623" s="70" t="str">
        <f t="shared" si="295"/>
        <v>X</v>
      </c>
      <c r="AK2623" s="70" t="str" cm="1">
        <f t="array" ref="AK2623">_xlfn.IFS(AH2623&lt;&gt;"","1",AI2623&lt;&gt;"","2",AJ2623&lt;&gt;"","3")</f>
        <v>3</v>
      </c>
    </row>
    <row r="2624" spans="1:37" x14ac:dyDescent="0.25">
      <c r="A2624" t="s">
        <v>374</v>
      </c>
      <c r="B2624" t="s">
        <v>210</v>
      </c>
      <c r="C2624" s="67" t="str">
        <f t="shared" si="290"/>
        <v>Alexis Wagner</v>
      </c>
      <c r="D2624" s="71" t="str" cm="1">
        <f t="array" ref="D2624">_xlfn.IFS(AK2624="1",CONCATENATE(C2624,"Regional"),AK2624="2",CONCATENATE(C2624,"Sectional"),AK2624="3",CONCATENATE(C2624,COUNTIF($C$1:C2624,C2624)))</f>
        <v>Alexis Wagner3</v>
      </c>
      <c r="E2624" s="66">
        <v>45166.326388888891</v>
      </c>
      <c r="F2624" t="s">
        <v>2681</v>
      </c>
      <c r="G2624" s="46">
        <v>25</v>
      </c>
      <c r="H2624" s="46">
        <v>67</v>
      </c>
      <c r="I2624" s="46">
        <v>15</v>
      </c>
      <c r="J2624" t="s">
        <v>2682</v>
      </c>
      <c r="K2624" t="s">
        <v>90</v>
      </c>
      <c r="L2624" s="46">
        <v>2586</v>
      </c>
      <c r="M2624" s="46">
        <v>36</v>
      </c>
      <c r="N2624" s="46">
        <v>33.5</v>
      </c>
      <c r="O2624" s="46">
        <v>113</v>
      </c>
      <c r="P2624" s="46">
        <f t="shared" si="291"/>
        <v>1</v>
      </c>
      <c r="R2624" s="67" t="s">
        <v>3136</v>
      </c>
      <c r="S2624" s="67">
        <f>COUNTIF(Y$2:$Y$100,R2624)</f>
        <v>0</v>
      </c>
      <c r="V2624" s="67">
        <f t="shared" si="292"/>
        <v>0</v>
      </c>
      <c r="AB2624" t="s">
        <v>90</v>
      </c>
      <c r="AC2624" s="46">
        <v>2586</v>
      </c>
      <c r="AD2624" s="46">
        <v>36</v>
      </c>
      <c r="AE2624" s="46">
        <v>33.5</v>
      </c>
      <c r="AF2624" s="46">
        <v>113</v>
      </c>
      <c r="AH2624" s="70" t="str">
        <f t="shared" si="293"/>
        <v/>
      </c>
      <c r="AI2624" s="70" t="str">
        <f t="shared" si="294"/>
        <v/>
      </c>
      <c r="AJ2624" s="70" t="str">
        <f t="shared" si="295"/>
        <v>X</v>
      </c>
      <c r="AK2624" s="70" t="str" cm="1">
        <f t="array" ref="AK2624">_xlfn.IFS(AH2624&lt;&gt;"","1",AI2624&lt;&gt;"","2",AJ2624&lt;&gt;"","3")</f>
        <v>3</v>
      </c>
    </row>
    <row r="2625" spans="1:37" x14ac:dyDescent="0.25">
      <c r="A2625" t="s">
        <v>213</v>
      </c>
      <c r="B2625" t="s">
        <v>362</v>
      </c>
      <c r="C2625" s="67" t="str">
        <f t="shared" si="290"/>
        <v>Emma Brandt</v>
      </c>
      <c r="D2625" s="71" t="str" cm="1">
        <f t="array" ref="D2625">_xlfn.IFS(AK2625="1",CONCATENATE(C2625,"Regional"),AK2625="2",CONCATENATE(C2625,"Sectional"),AK2625="3",CONCATENATE(C2625,COUNTIF($C$1:C2625,C2625)))</f>
        <v>Emma Brandt2</v>
      </c>
      <c r="E2625" s="66">
        <v>45166.326388888891</v>
      </c>
      <c r="F2625" t="s">
        <v>2681</v>
      </c>
      <c r="G2625" s="46">
        <v>25</v>
      </c>
      <c r="H2625" s="46">
        <v>69</v>
      </c>
      <c r="I2625" s="46">
        <v>16</v>
      </c>
      <c r="J2625" t="s">
        <v>2682</v>
      </c>
      <c r="K2625" t="s">
        <v>90</v>
      </c>
      <c r="L2625" s="46">
        <v>2586</v>
      </c>
      <c r="M2625" s="46">
        <v>36</v>
      </c>
      <c r="N2625" s="46">
        <v>33.5</v>
      </c>
      <c r="O2625" s="46">
        <v>113</v>
      </c>
      <c r="P2625" s="46">
        <f t="shared" si="291"/>
        <v>1</v>
      </c>
      <c r="R2625" s="67" t="s">
        <v>3235</v>
      </c>
      <c r="S2625" s="67">
        <f>COUNTIF(Y$2:$Y$100,R2625)</f>
        <v>0</v>
      </c>
      <c r="V2625" s="67">
        <f t="shared" si="292"/>
        <v>0</v>
      </c>
      <c r="AB2625" t="s">
        <v>90</v>
      </c>
      <c r="AC2625" s="46">
        <v>2586</v>
      </c>
      <c r="AD2625" s="46">
        <v>36</v>
      </c>
      <c r="AE2625" s="46">
        <v>33.5</v>
      </c>
      <c r="AF2625" s="46">
        <v>113</v>
      </c>
      <c r="AH2625" s="70" t="str">
        <f t="shared" si="293"/>
        <v/>
      </c>
      <c r="AI2625" s="70" t="str">
        <f t="shared" si="294"/>
        <v/>
      </c>
      <c r="AJ2625" s="70" t="str">
        <f t="shared" si="295"/>
        <v>X</v>
      </c>
      <c r="AK2625" s="70" t="str" cm="1">
        <f t="array" ref="AK2625">_xlfn.IFS(AH2625&lt;&gt;"","1",AI2625&lt;&gt;"","2",AJ2625&lt;&gt;"","3")</f>
        <v>3</v>
      </c>
    </row>
    <row r="2626" spans="1:37" x14ac:dyDescent="0.25">
      <c r="A2626" t="s">
        <v>2214</v>
      </c>
      <c r="B2626" t="s">
        <v>431</v>
      </c>
      <c r="C2626" s="67" t="str">
        <f t="shared" ref="C2626:C2689" si="296">CONCATENATE(B2626," ",A2626)</f>
        <v>Paige Moyer</v>
      </c>
      <c r="D2626" s="71" t="str" cm="1">
        <f t="array" ref="D2626">_xlfn.IFS(AK2626="1",CONCATENATE(C2626,"Regional"),AK2626="2",CONCATENATE(C2626,"Sectional"),AK2626="3",CONCATENATE(C2626,COUNTIF($C$1:C2626,C2626)))</f>
        <v>Paige Moyer2</v>
      </c>
      <c r="E2626" s="66">
        <v>45166.326388888891</v>
      </c>
      <c r="F2626" t="s">
        <v>2681</v>
      </c>
      <c r="G2626" s="46">
        <v>25</v>
      </c>
      <c r="H2626" s="46">
        <v>69</v>
      </c>
      <c r="I2626" s="46">
        <v>16</v>
      </c>
      <c r="J2626" t="s">
        <v>2682</v>
      </c>
      <c r="K2626" t="s">
        <v>90</v>
      </c>
      <c r="L2626" s="46">
        <v>2586</v>
      </c>
      <c r="M2626" s="46">
        <v>36</v>
      </c>
      <c r="N2626" s="46">
        <v>33.5</v>
      </c>
      <c r="O2626" s="46">
        <v>113</v>
      </c>
      <c r="P2626" s="46">
        <f t="shared" ref="P2626:P2689" si="297">IF(L2626&gt;4000,2,1)</f>
        <v>1</v>
      </c>
      <c r="R2626" s="67" t="s">
        <v>3237</v>
      </c>
      <c r="S2626" s="67">
        <f>COUNTIF(Y$2:$Y$100,R2626)</f>
        <v>0</v>
      </c>
      <c r="V2626" s="67">
        <f t="shared" ref="V2626:V2689" si="298">COUNTIF(R2626:R5249,Y2626)</f>
        <v>0</v>
      </c>
      <c r="AB2626" t="s">
        <v>90</v>
      </c>
      <c r="AC2626" s="46">
        <v>2586</v>
      </c>
      <c r="AD2626" s="46">
        <v>36</v>
      </c>
      <c r="AE2626" s="46">
        <v>33.5</v>
      </c>
      <c r="AF2626" s="46">
        <v>113</v>
      </c>
      <c r="AH2626" s="70" t="str">
        <f t="shared" ref="AH2626:AH2689" si="299">IF(ISNUMBER(SEARCH("regional",$F2626)),$F2626,"")</f>
        <v/>
      </c>
      <c r="AI2626" s="70" t="str">
        <f t="shared" ref="AI2626:AI2689" si="300">IF(ISNUMBER(SEARCH("sectional",$F2626)),$F2626,"")</f>
        <v/>
      </c>
      <c r="AJ2626" s="70" t="str">
        <f t="shared" ref="AJ2626:AJ2689" si="301">IF(AND(AH2626="",AI2626=""),"X","")</f>
        <v>X</v>
      </c>
      <c r="AK2626" s="70" t="str" cm="1">
        <f t="array" ref="AK2626">_xlfn.IFS(AH2626&lt;&gt;"","1",AI2626&lt;&gt;"","2",AJ2626&lt;&gt;"","3")</f>
        <v>3</v>
      </c>
    </row>
    <row r="2627" spans="1:37" x14ac:dyDescent="0.25">
      <c r="A2627" t="s">
        <v>901</v>
      </c>
      <c r="B2627" t="s">
        <v>452</v>
      </c>
      <c r="C2627" s="67" t="str">
        <f t="shared" si="296"/>
        <v>Sophia Bell</v>
      </c>
      <c r="D2627" s="71" t="str" cm="1">
        <f t="array" ref="D2627">_xlfn.IFS(AK2627="1",CONCATENATE(C2627,"Regional"),AK2627="2",CONCATENATE(C2627,"Sectional"),AK2627="3",CONCATENATE(C2627,COUNTIF($C$1:C2627,C2627)))</f>
        <v>Sophia Bell1</v>
      </c>
      <c r="E2627" s="66">
        <v>45166.326388888891</v>
      </c>
      <c r="F2627" t="s">
        <v>2681</v>
      </c>
      <c r="G2627" s="46">
        <v>25</v>
      </c>
      <c r="H2627" s="46">
        <v>69</v>
      </c>
      <c r="I2627" s="46">
        <v>16</v>
      </c>
      <c r="J2627" t="s">
        <v>2682</v>
      </c>
      <c r="K2627" t="s">
        <v>90</v>
      </c>
      <c r="L2627" s="46">
        <v>2586</v>
      </c>
      <c r="M2627" s="46">
        <v>36</v>
      </c>
      <c r="N2627" s="46">
        <v>33.5</v>
      </c>
      <c r="O2627" s="46">
        <v>113</v>
      </c>
      <c r="P2627" s="46">
        <f t="shared" si="297"/>
        <v>1</v>
      </c>
      <c r="R2627" s="67" t="s">
        <v>3374</v>
      </c>
      <c r="S2627" s="67">
        <f>COUNTIF(Y$2:$Y$100,R2627)</f>
        <v>0</v>
      </c>
      <c r="V2627" s="67">
        <f t="shared" si="298"/>
        <v>0</v>
      </c>
      <c r="AB2627" t="s">
        <v>90</v>
      </c>
      <c r="AC2627" s="46">
        <v>2586</v>
      </c>
      <c r="AD2627" s="46">
        <v>36</v>
      </c>
      <c r="AE2627" s="46">
        <v>33.5</v>
      </c>
      <c r="AF2627" s="46">
        <v>113</v>
      </c>
      <c r="AH2627" s="70" t="str">
        <f t="shared" si="299"/>
        <v/>
      </c>
      <c r="AI2627" s="70" t="str">
        <f t="shared" si="300"/>
        <v/>
      </c>
      <c r="AJ2627" s="70" t="str">
        <f t="shared" si="301"/>
        <v>X</v>
      </c>
      <c r="AK2627" s="70" t="str" cm="1">
        <f t="array" ref="AK2627">_xlfn.IFS(AH2627&lt;&gt;"","1",AI2627&lt;&gt;"","2",AJ2627&lt;&gt;"","3")</f>
        <v>3</v>
      </c>
    </row>
    <row r="2628" spans="1:37" x14ac:dyDescent="0.25">
      <c r="A2628" t="s">
        <v>3425</v>
      </c>
      <c r="B2628" t="s">
        <v>2216</v>
      </c>
      <c r="C2628" s="67" t="str">
        <f t="shared" si="296"/>
        <v>Karlie Kostuchowski</v>
      </c>
      <c r="D2628" s="71" t="str" cm="1">
        <f t="array" ref="D2628">_xlfn.IFS(AK2628="1",CONCATENATE(C2628,"Regional"),AK2628="2",CONCATENATE(C2628,"Sectional"),AK2628="3",CONCATENATE(C2628,COUNTIF($C$1:C2628,C2628)))</f>
        <v>Karlie Kostuchowski3</v>
      </c>
      <c r="E2628" s="66">
        <v>45166.326388888891</v>
      </c>
      <c r="F2628" t="s">
        <v>2681</v>
      </c>
      <c r="G2628" s="46">
        <v>25</v>
      </c>
      <c r="H2628" s="46">
        <v>69</v>
      </c>
      <c r="I2628" s="46">
        <v>16</v>
      </c>
      <c r="J2628" t="s">
        <v>2682</v>
      </c>
      <c r="K2628" t="s">
        <v>90</v>
      </c>
      <c r="L2628" s="46">
        <v>2586</v>
      </c>
      <c r="M2628" s="46">
        <v>36</v>
      </c>
      <c r="N2628" s="46">
        <v>33.5</v>
      </c>
      <c r="O2628" s="46">
        <v>113</v>
      </c>
      <c r="P2628" s="46">
        <f t="shared" si="297"/>
        <v>1</v>
      </c>
      <c r="R2628" s="67" t="s">
        <v>3613</v>
      </c>
      <c r="S2628" s="67">
        <f>COUNTIF(Y$2:$Y$100,R2628)</f>
        <v>0</v>
      </c>
      <c r="V2628" s="67">
        <f t="shared" si="298"/>
        <v>0</v>
      </c>
      <c r="AB2628" t="s">
        <v>90</v>
      </c>
      <c r="AC2628" s="46">
        <v>2586</v>
      </c>
      <c r="AD2628" s="46">
        <v>36</v>
      </c>
      <c r="AE2628" s="46">
        <v>33.5</v>
      </c>
      <c r="AF2628" s="46">
        <v>113</v>
      </c>
      <c r="AH2628" s="70" t="str">
        <f t="shared" si="299"/>
        <v/>
      </c>
      <c r="AI2628" s="70" t="str">
        <f t="shared" si="300"/>
        <v/>
      </c>
      <c r="AJ2628" s="70" t="str">
        <f t="shared" si="301"/>
        <v>X</v>
      </c>
      <c r="AK2628" s="70" t="str" cm="1">
        <f t="array" ref="AK2628">_xlfn.IFS(AH2628&lt;&gt;"","1",AI2628&lt;&gt;"","2",AJ2628&lt;&gt;"","3")</f>
        <v>3</v>
      </c>
    </row>
    <row r="2629" spans="1:37" x14ac:dyDescent="0.25">
      <c r="A2629" t="s">
        <v>2353</v>
      </c>
      <c r="B2629" t="s">
        <v>2733</v>
      </c>
      <c r="C2629" s="67" t="str">
        <f t="shared" si="296"/>
        <v>Evalyn O‚ÄôBrien</v>
      </c>
      <c r="D2629" s="71" t="str" cm="1">
        <f t="array" ref="D2629">_xlfn.IFS(AK2629="1",CONCATENATE(C2629,"Regional"),AK2629="2",CONCATENATE(C2629,"Sectional"),AK2629="3",CONCATENATE(C2629,COUNTIF($C$1:C2629,C2629)))</f>
        <v>Evalyn O‚ÄôBrien1</v>
      </c>
      <c r="E2629" s="66">
        <v>45166.326388888891</v>
      </c>
      <c r="F2629" t="s">
        <v>2681</v>
      </c>
      <c r="G2629" s="46">
        <v>25</v>
      </c>
      <c r="H2629" s="46">
        <v>70</v>
      </c>
      <c r="I2629" s="46">
        <v>20</v>
      </c>
      <c r="J2629" t="s">
        <v>2682</v>
      </c>
      <c r="K2629" t="s">
        <v>90</v>
      </c>
      <c r="L2629" s="46">
        <v>2586</v>
      </c>
      <c r="M2629" s="46">
        <v>36</v>
      </c>
      <c r="N2629" s="46">
        <v>33.5</v>
      </c>
      <c r="O2629" s="46">
        <v>113</v>
      </c>
      <c r="P2629" s="46">
        <f t="shared" si="297"/>
        <v>1</v>
      </c>
      <c r="R2629" s="67" t="s">
        <v>3375</v>
      </c>
      <c r="S2629" s="67">
        <f>COUNTIF(Y$2:$Y$100,R2629)</f>
        <v>0</v>
      </c>
      <c r="V2629" s="67">
        <f t="shared" si="298"/>
        <v>0</v>
      </c>
      <c r="AB2629" t="s">
        <v>90</v>
      </c>
      <c r="AC2629" s="46">
        <v>2586</v>
      </c>
      <c r="AD2629" s="46">
        <v>36</v>
      </c>
      <c r="AE2629" s="46">
        <v>33.5</v>
      </c>
      <c r="AF2629" s="46">
        <v>113</v>
      </c>
      <c r="AH2629" s="70" t="str">
        <f t="shared" si="299"/>
        <v/>
      </c>
      <c r="AI2629" s="70" t="str">
        <f t="shared" si="300"/>
        <v/>
      </c>
      <c r="AJ2629" s="70" t="str">
        <f t="shared" si="301"/>
        <v>X</v>
      </c>
      <c r="AK2629" s="70" t="str" cm="1">
        <f t="array" ref="AK2629">_xlfn.IFS(AH2629&lt;&gt;"","1",AI2629&lt;&gt;"","2",AJ2629&lt;&gt;"","3")</f>
        <v>3</v>
      </c>
    </row>
    <row r="2630" spans="1:37" x14ac:dyDescent="0.25">
      <c r="A2630" t="s">
        <v>2354</v>
      </c>
      <c r="B2630" t="s">
        <v>434</v>
      </c>
      <c r="C2630" s="67" t="str">
        <f t="shared" si="296"/>
        <v>Ella Slavin</v>
      </c>
      <c r="D2630" s="71" t="str" cm="1">
        <f t="array" ref="D2630">_xlfn.IFS(AK2630="1",CONCATENATE(C2630,"Regional"),AK2630="2",CONCATENATE(C2630,"Sectional"),AK2630="3",CONCATENATE(C2630,COUNTIF($C$1:C2630,C2630)))</f>
        <v>Ella Slavin1</v>
      </c>
      <c r="E2630" s="66">
        <v>45166.326388888891</v>
      </c>
      <c r="F2630" t="s">
        <v>2681</v>
      </c>
      <c r="G2630" s="46">
        <v>25</v>
      </c>
      <c r="H2630" s="46">
        <v>70</v>
      </c>
      <c r="I2630" s="46">
        <v>20</v>
      </c>
      <c r="J2630" t="s">
        <v>2682</v>
      </c>
      <c r="K2630" t="s">
        <v>90</v>
      </c>
      <c r="L2630" s="46">
        <v>2586</v>
      </c>
      <c r="M2630" s="46">
        <v>36</v>
      </c>
      <c r="N2630" s="46">
        <v>33.5</v>
      </c>
      <c r="O2630" s="46">
        <v>113</v>
      </c>
      <c r="P2630" s="46">
        <f t="shared" si="297"/>
        <v>1</v>
      </c>
      <c r="R2630" s="67" t="s">
        <v>3376</v>
      </c>
      <c r="S2630" s="67">
        <f>COUNTIF(Y$2:$Y$100,R2630)</f>
        <v>0</v>
      </c>
      <c r="V2630" s="67">
        <f t="shared" si="298"/>
        <v>0</v>
      </c>
      <c r="AB2630" t="s">
        <v>90</v>
      </c>
      <c r="AC2630" s="46">
        <v>2586</v>
      </c>
      <c r="AD2630" s="46">
        <v>36</v>
      </c>
      <c r="AE2630" s="46">
        <v>33.5</v>
      </c>
      <c r="AF2630" s="46">
        <v>113</v>
      </c>
      <c r="AH2630" s="70" t="str">
        <f t="shared" si="299"/>
        <v/>
      </c>
      <c r="AI2630" s="70" t="str">
        <f t="shared" si="300"/>
        <v/>
      </c>
      <c r="AJ2630" s="70" t="str">
        <f t="shared" si="301"/>
        <v>X</v>
      </c>
      <c r="AK2630" s="70" t="str" cm="1">
        <f t="array" ref="AK2630">_xlfn.IFS(AH2630&lt;&gt;"","1",AI2630&lt;&gt;"","2",AJ2630&lt;&gt;"","3")</f>
        <v>3</v>
      </c>
    </row>
    <row r="2631" spans="1:37" x14ac:dyDescent="0.25">
      <c r="A2631" t="s">
        <v>2208</v>
      </c>
      <c r="B2631" t="s">
        <v>362</v>
      </c>
      <c r="C2631" s="67" t="str">
        <f t="shared" si="296"/>
        <v>Emma Miloch</v>
      </c>
      <c r="D2631" s="71" t="str" cm="1">
        <f t="array" ref="D2631">_xlfn.IFS(AK2631="1",CONCATENATE(C2631,"Regional"),AK2631="2",CONCATENATE(C2631,"Sectional"),AK2631="3",CONCATENATE(C2631,COUNTIF($C$1:C2631,C2631)))</f>
        <v>Emma Miloch2</v>
      </c>
      <c r="E2631" s="66">
        <v>45166.326388888891</v>
      </c>
      <c r="F2631" t="s">
        <v>2681</v>
      </c>
      <c r="G2631" s="46">
        <v>25</v>
      </c>
      <c r="H2631" s="46">
        <v>72</v>
      </c>
      <c r="I2631" s="46">
        <v>22</v>
      </c>
      <c r="J2631" t="s">
        <v>2682</v>
      </c>
      <c r="K2631" t="s">
        <v>90</v>
      </c>
      <c r="L2631" s="46">
        <v>2586</v>
      </c>
      <c r="M2631" s="46">
        <v>36</v>
      </c>
      <c r="N2631" s="46">
        <v>33.5</v>
      </c>
      <c r="O2631" s="46">
        <v>113</v>
      </c>
      <c r="P2631" s="46">
        <f t="shared" si="297"/>
        <v>1</v>
      </c>
      <c r="R2631" s="67" t="s">
        <v>3230</v>
      </c>
      <c r="S2631" s="67">
        <f>COUNTIF(Y$2:$Y$100,R2631)</f>
        <v>0</v>
      </c>
      <c r="V2631" s="67">
        <f t="shared" si="298"/>
        <v>0</v>
      </c>
      <c r="AB2631" t="s">
        <v>90</v>
      </c>
      <c r="AC2631" s="46">
        <v>2586</v>
      </c>
      <c r="AD2631" s="46">
        <v>36</v>
      </c>
      <c r="AE2631" s="46">
        <v>33.5</v>
      </c>
      <c r="AF2631" s="46">
        <v>113</v>
      </c>
      <c r="AH2631" s="70" t="str">
        <f t="shared" si="299"/>
        <v/>
      </c>
      <c r="AI2631" s="70" t="str">
        <f t="shared" si="300"/>
        <v/>
      </c>
      <c r="AJ2631" s="70" t="str">
        <f t="shared" si="301"/>
        <v>X</v>
      </c>
      <c r="AK2631" s="70" t="str" cm="1">
        <f t="array" ref="AK2631">_xlfn.IFS(AH2631&lt;&gt;"","1",AI2631&lt;&gt;"","2",AJ2631&lt;&gt;"","3")</f>
        <v>3</v>
      </c>
    </row>
    <row r="2632" spans="1:37" x14ac:dyDescent="0.25">
      <c r="A2632" t="s">
        <v>2213</v>
      </c>
      <c r="B2632" t="s">
        <v>490</v>
      </c>
      <c r="C2632" s="67" t="str">
        <f t="shared" si="296"/>
        <v>Ellie Cisewski</v>
      </c>
      <c r="D2632" s="71" t="str" cm="1">
        <f t="array" ref="D2632">_xlfn.IFS(AK2632="1",CONCATENATE(C2632,"Regional"),AK2632="2",CONCATENATE(C2632,"Sectional"),AK2632="3",CONCATENATE(C2632,COUNTIF($C$1:C2632,C2632)))</f>
        <v>Ellie Cisewski2</v>
      </c>
      <c r="E2632" s="66">
        <v>45166.326388888891</v>
      </c>
      <c r="F2632" t="s">
        <v>2681</v>
      </c>
      <c r="G2632" s="46">
        <v>25</v>
      </c>
      <c r="H2632" s="46">
        <v>73</v>
      </c>
      <c r="I2632" s="46">
        <v>23</v>
      </c>
      <c r="J2632" t="s">
        <v>2682</v>
      </c>
      <c r="K2632" t="s">
        <v>90</v>
      </c>
      <c r="L2632" s="46">
        <v>2586</v>
      </c>
      <c r="M2632" s="46">
        <v>36</v>
      </c>
      <c r="N2632" s="46">
        <v>33.5</v>
      </c>
      <c r="O2632" s="46">
        <v>113</v>
      </c>
      <c r="P2632" s="46">
        <f t="shared" si="297"/>
        <v>1</v>
      </c>
      <c r="R2632" s="67" t="s">
        <v>3236</v>
      </c>
      <c r="S2632" s="67">
        <f>COUNTIF(Y$2:$Y$100,R2632)</f>
        <v>0</v>
      </c>
      <c r="V2632" s="67">
        <f t="shared" si="298"/>
        <v>0</v>
      </c>
      <c r="AB2632" t="s">
        <v>90</v>
      </c>
      <c r="AC2632" s="46">
        <v>2586</v>
      </c>
      <c r="AD2632" s="46">
        <v>36</v>
      </c>
      <c r="AE2632" s="46">
        <v>33.5</v>
      </c>
      <c r="AF2632" s="46">
        <v>113</v>
      </c>
      <c r="AH2632" s="70" t="str">
        <f t="shared" si="299"/>
        <v/>
      </c>
      <c r="AI2632" s="70" t="str">
        <f t="shared" si="300"/>
        <v/>
      </c>
      <c r="AJ2632" s="70" t="str">
        <f t="shared" si="301"/>
        <v>X</v>
      </c>
      <c r="AK2632" s="70" t="str" cm="1">
        <f t="array" ref="AK2632">_xlfn.IFS(AH2632&lt;&gt;"","1",AI2632&lt;&gt;"","2",AJ2632&lt;&gt;"","3")</f>
        <v>3</v>
      </c>
    </row>
    <row r="2633" spans="1:37" x14ac:dyDescent="0.25">
      <c r="A2633" t="s">
        <v>2355</v>
      </c>
      <c r="B2633" t="s">
        <v>1112</v>
      </c>
      <c r="C2633" s="67" t="str">
        <f t="shared" si="296"/>
        <v>Cece Reissmann</v>
      </c>
      <c r="D2633" s="71" t="str" cm="1">
        <f t="array" ref="D2633">_xlfn.IFS(AK2633="1",CONCATENATE(C2633,"Regional"),AK2633="2",CONCATENATE(C2633,"Sectional"),AK2633="3",CONCATENATE(C2633,COUNTIF($C$1:C2633,C2633)))</f>
        <v>Cece Reissmann1</v>
      </c>
      <c r="E2633" s="66">
        <v>45166.326388888891</v>
      </c>
      <c r="F2633" t="s">
        <v>2681</v>
      </c>
      <c r="G2633" s="46">
        <v>25</v>
      </c>
      <c r="H2633" s="46">
        <v>77</v>
      </c>
      <c r="I2633" s="46">
        <v>24</v>
      </c>
      <c r="J2633" t="s">
        <v>2682</v>
      </c>
      <c r="K2633" t="s">
        <v>90</v>
      </c>
      <c r="L2633" s="46">
        <v>2586</v>
      </c>
      <c r="M2633" s="46">
        <v>36</v>
      </c>
      <c r="N2633" s="46">
        <v>33.5</v>
      </c>
      <c r="O2633" s="46">
        <v>113</v>
      </c>
      <c r="P2633" s="46">
        <f t="shared" si="297"/>
        <v>1</v>
      </c>
      <c r="R2633" s="67" t="s">
        <v>3377</v>
      </c>
      <c r="S2633" s="67">
        <f>COUNTIF(Y$2:$Y$100,R2633)</f>
        <v>0</v>
      </c>
      <c r="V2633" s="67">
        <f t="shared" si="298"/>
        <v>0</v>
      </c>
      <c r="AB2633" t="s">
        <v>90</v>
      </c>
      <c r="AC2633" s="46">
        <v>2586</v>
      </c>
      <c r="AD2633" s="46">
        <v>36</v>
      </c>
      <c r="AE2633" s="46">
        <v>33.5</v>
      </c>
      <c r="AF2633" s="46">
        <v>113</v>
      </c>
      <c r="AH2633" s="70" t="str">
        <f t="shared" si="299"/>
        <v/>
      </c>
      <c r="AI2633" s="70" t="str">
        <f t="shared" si="300"/>
        <v/>
      </c>
      <c r="AJ2633" s="70" t="str">
        <f t="shared" si="301"/>
        <v>X</v>
      </c>
      <c r="AK2633" s="70" t="str" cm="1">
        <f t="array" ref="AK2633">_xlfn.IFS(AH2633&lt;&gt;"","1",AI2633&lt;&gt;"","2",AJ2633&lt;&gt;"","3")</f>
        <v>3</v>
      </c>
    </row>
    <row r="2634" spans="1:37" x14ac:dyDescent="0.25">
      <c r="A2634" t="s">
        <v>2209</v>
      </c>
      <c r="B2634" t="s">
        <v>2107</v>
      </c>
      <c r="C2634" s="67" t="str">
        <f t="shared" si="296"/>
        <v>Lyla Ruffalo</v>
      </c>
      <c r="D2634" s="71" t="str" cm="1">
        <f t="array" ref="D2634">_xlfn.IFS(AK2634="1",CONCATENATE(C2634,"Regional"),AK2634="2",CONCATENATE(C2634,"Sectional"),AK2634="3",CONCATENATE(C2634,COUNTIF($C$1:C2634,C2634)))</f>
        <v>Lyla Ruffalo2</v>
      </c>
      <c r="E2634" s="66">
        <v>45166.326388888891</v>
      </c>
      <c r="F2634" t="s">
        <v>2681</v>
      </c>
      <c r="G2634" s="46">
        <v>25</v>
      </c>
      <c r="H2634" s="46">
        <v>82</v>
      </c>
      <c r="I2634" s="46">
        <v>25</v>
      </c>
      <c r="J2634" t="s">
        <v>2682</v>
      </c>
      <c r="K2634" t="s">
        <v>90</v>
      </c>
      <c r="L2634" s="46">
        <v>2586</v>
      </c>
      <c r="M2634" s="46">
        <v>36</v>
      </c>
      <c r="N2634" s="46">
        <v>33.5</v>
      </c>
      <c r="O2634" s="46">
        <v>113</v>
      </c>
      <c r="P2634" s="46">
        <f t="shared" si="297"/>
        <v>1</v>
      </c>
      <c r="R2634" s="67" t="s">
        <v>3231</v>
      </c>
      <c r="S2634" s="67">
        <f>COUNTIF(Y$2:$Y$100,R2634)</f>
        <v>0</v>
      </c>
      <c r="V2634" s="67">
        <f t="shared" si="298"/>
        <v>0</v>
      </c>
      <c r="AB2634" t="s">
        <v>90</v>
      </c>
      <c r="AC2634" s="46">
        <v>2586</v>
      </c>
      <c r="AD2634" s="46">
        <v>36</v>
      </c>
      <c r="AE2634" s="46">
        <v>33.5</v>
      </c>
      <c r="AF2634" s="46">
        <v>113</v>
      </c>
      <c r="AH2634" s="70" t="str">
        <f t="shared" si="299"/>
        <v/>
      </c>
      <c r="AI2634" s="70" t="str">
        <f t="shared" si="300"/>
        <v/>
      </c>
      <c r="AJ2634" s="70" t="str">
        <f t="shared" si="301"/>
        <v>X</v>
      </c>
      <c r="AK2634" s="70" t="str" cm="1">
        <f t="array" ref="AK2634">_xlfn.IFS(AH2634&lt;&gt;"","1",AI2634&lt;&gt;"","2",AJ2634&lt;&gt;"","3")</f>
        <v>3</v>
      </c>
    </row>
    <row r="2635" spans="1:37" x14ac:dyDescent="0.25">
      <c r="A2635" t="s">
        <v>351</v>
      </c>
      <c r="B2635" t="s">
        <v>199</v>
      </c>
      <c r="C2635" s="67" t="str">
        <f t="shared" si="296"/>
        <v>Payton Schmidt</v>
      </c>
      <c r="D2635" s="71" t="str" cm="1">
        <f t="array" ref="D2635">_xlfn.IFS(AK2635="1",CONCATENATE(C2635,"Regional"),AK2635="2",CONCATENATE(C2635,"Sectional"),AK2635="3",CONCATENATE(C2635,COUNTIF($C$1:C2635,C2635)))</f>
        <v>Payton Schmidt4</v>
      </c>
      <c r="E2635" s="66">
        <v>45166.333333333336</v>
      </c>
      <c r="F2635" t="s">
        <v>2475</v>
      </c>
      <c r="G2635" s="46">
        <v>46</v>
      </c>
      <c r="H2635" s="46">
        <v>72</v>
      </c>
      <c r="I2635" s="46">
        <v>1</v>
      </c>
      <c r="J2635" t="s">
        <v>855</v>
      </c>
      <c r="K2635" t="s">
        <v>90</v>
      </c>
      <c r="L2635" s="46">
        <v>4964</v>
      </c>
      <c r="M2635" s="46">
        <v>72</v>
      </c>
      <c r="N2635" s="46">
        <v>69.2</v>
      </c>
      <c r="O2635" s="46">
        <v>118</v>
      </c>
      <c r="P2635" s="46">
        <f t="shared" si="297"/>
        <v>2</v>
      </c>
      <c r="R2635" s="67" t="s">
        <v>1237</v>
      </c>
      <c r="S2635" s="67">
        <f>COUNTIF(Y$2:$Y$100,R2635)</f>
        <v>0</v>
      </c>
      <c r="V2635" s="67">
        <f t="shared" si="298"/>
        <v>0</v>
      </c>
      <c r="X2635"/>
      <c r="Y2635" s="67" t="str">
        <f t="shared" ref="Y2635:Y2680" si="302">CONCATENATE(W2635," ",X2635)</f>
        <v xml:space="preserve"> </v>
      </c>
      <c r="AB2635" t="s">
        <v>90</v>
      </c>
      <c r="AC2635" s="46">
        <v>4964</v>
      </c>
      <c r="AD2635" s="46">
        <v>72</v>
      </c>
      <c r="AE2635" s="46">
        <v>69.2</v>
      </c>
      <c r="AF2635" s="46">
        <v>118</v>
      </c>
      <c r="AH2635" s="70" t="str">
        <f t="shared" si="299"/>
        <v/>
      </c>
      <c r="AI2635" s="70" t="str">
        <f t="shared" si="300"/>
        <v/>
      </c>
      <c r="AJ2635" s="70" t="str">
        <f t="shared" si="301"/>
        <v>X</v>
      </c>
      <c r="AK2635" s="70" t="str" cm="1">
        <f t="array" ref="AK2635">_xlfn.IFS(AH2635&lt;&gt;"","1",AI2635&lt;&gt;"","2",AJ2635&lt;&gt;"","3")</f>
        <v>3</v>
      </c>
    </row>
    <row r="2636" spans="1:37" x14ac:dyDescent="0.25">
      <c r="A2636" t="s">
        <v>592</v>
      </c>
      <c r="B2636" t="s">
        <v>428</v>
      </c>
      <c r="C2636" s="67" t="str">
        <f t="shared" si="296"/>
        <v>Annika Bilau</v>
      </c>
      <c r="D2636" s="71" t="str" cm="1">
        <f t="array" ref="D2636">_xlfn.IFS(AK2636="1",CONCATENATE(C2636,"Regional"),AK2636="2",CONCATENATE(C2636,"Sectional"),AK2636="3",CONCATENATE(C2636,COUNTIF($C$1:C2636,C2636)))</f>
        <v>Annika Bilau4</v>
      </c>
      <c r="E2636" s="66">
        <v>45166.333333333336</v>
      </c>
      <c r="F2636" t="s">
        <v>2475</v>
      </c>
      <c r="G2636" s="46">
        <v>46</v>
      </c>
      <c r="H2636" s="46">
        <v>83</v>
      </c>
      <c r="I2636" s="46">
        <v>2</v>
      </c>
      <c r="J2636" t="s">
        <v>855</v>
      </c>
      <c r="K2636" t="s">
        <v>90</v>
      </c>
      <c r="L2636" s="46">
        <v>4964</v>
      </c>
      <c r="M2636" s="46">
        <v>72</v>
      </c>
      <c r="N2636" s="46">
        <v>69.2</v>
      </c>
      <c r="O2636" s="46">
        <v>118</v>
      </c>
      <c r="P2636" s="46">
        <f t="shared" si="297"/>
        <v>2</v>
      </c>
      <c r="R2636" s="67" t="s">
        <v>1239</v>
      </c>
      <c r="S2636" s="67">
        <f>COUNTIF(Y$2:$Y$100,R2636)</f>
        <v>0</v>
      </c>
      <c r="V2636" s="67">
        <f t="shared" si="298"/>
        <v>0</v>
      </c>
      <c r="X2636"/>
      <c r="Y2636" s="67" t="str">
        <f t="shared" si="302"/>
        <v xml:space="preserve"> </v>
      </c>
      <c r="AB2636" t="s">
        <v>90</v>
      </c>
      <c r="AC2636" s="46">
        <v>4964</v>
      </c>
      <c r="AD2636" s="46">
        <v>72</v>
      </c>
      <c r="AE2636" s="46">
        <v>69.2</v>
      </c>
      <c r="AF2636" s="46">
        <v>118</v>
      </c>
      <c r="AH2636" s="70" t="str">
        <f t="shared" si="299"/>
        <v/>
      </c>
      <c r="AI2636" s="70" t="str">
        <f t="shared" si="300"/>
        <v/>
      </c>
      <c r="AJ2636" s="70" t="str">
        <f t="shared" si="301"/>
        <v>X</v>
      </c>
      <c r="AK2636" s="70" t="str" cm="1">
        <f t="array" ref="AK2636">_xlfn.IFS(AH2636&lt;&gt;"","1",AI2636&lt;&gt;"","2",AJ2636&lt;&gt;"","3")</f>
        <v>3</v>
      </c>
    </row>
    <row r="2637" spans="1:37" x14ac:dyDescent="0.25">
      <c r="A2637" t="s">
        <v>1618</v>
      </c>
      <c r="B2637" t="s">
        <v>1617</v>
      </c>
      <c r="C2637" s="67" t="str">
        <f t="shared" si="296"/>
        <v>Reagan Gebhart</v>
      </c>
      <c r="D2637" s="71" t="str" cm="1">
        <f t="array" ref="D2637">_xlfn.IFS(AK2637="1",CONCATENATE(C2637,"Regional"),AK2637="2",CONCATENATE(C2637,"Sectional"),AK2637="3",CONCATENATE(C2637,COUNTIF($C$1:C2637,C2637)))</f>
        <v>Reagan Gebhart4</v>
      </c>
      <c r="E2637" s="66">
        <v>45166.333333333336</v>
      </c>
      <c r="F2637" t="s">
        <v>2475</v>
      </c>
      <c r="G2637" s="46">
        <v>46</v>
      </c>
      <c r="H2637" s="46">
        <v>90</v>
      </c>
      <c r="I2637" s="46">
        <v>3</v>
      </c>
      <c r="J2637" t="s">
        <v>855</v>
      </c>
      <c r="K2637" t="s">
        <v>90</v>
      </c>
      <c r="L2637" s="46">
        <v>4964</v>
      </c>
      <c r="M2637" s="46">
        <v>72</v>
      </c>
      <c r="N2637" s="46">
        <v>69.2</v>
      </c>
      <c r="O2637" s="46">
        <v>118</v>
      </c>
      <c r="P2637" s="46">
        <f t="shared" si="297"/>
        <v>2</v>
      </c>
      <c r="R2637" s="67" t="s">
        <v>3498</v>
      </c>
      <c r="S2637" s="67">
        <f>COUNTIF(Y$2:$Y$100,R2637)</f>
        <v>0</v>
      </c>
      <c r="V2637" s="67">
        <f t="shared" si="298"/>
        <v>0</v>
      </c>
      <c r="X2637"/>
      <c r="Y2637" s="67" t="str">
        <f t="shared" si="302"/>
        <v xml:space="preserve"> </v>
      </c>
      <c r="AB2637" t="s">
        <v>90</v>
      </c>
      <c r="AC2637" s="46">
        <v>4964</v>
      </c>
      <c r="AD2637" s="46">
        <v>72</v>
      </c>
      <c r="AE2637" s="46">
        <v>69.2</v>
      </c>
      <c r="AF2637" s="46">
        <v>118</v>
      </c>
      <c r="AH2637" s="70" t="str">
        <f t="shared" si="299"/>
        <v/>
      </c>
      <c r="AI2637" s="70" t="str">
        <f t="shared" si="300"/>
        <v/>
      </c>
      <c r="AJ2637" s="70" t="str">
        <f t="shared" si="301"/>
        <v>X</v>
      </c>
      <c r="AK2637" s="70" t="str" cm="1">
        <f t="array" ref="AK2637">_xlfn.IFS(AH2637&lt;&gt;"","1",AI2637&lt;&gt;"","2",AJ2637&lt;&gt;"","3")</f>
        <v>3</v>
      </c>
    </row>
    <row r="2638" spans="1:37" x14ac:dyDescent="0.25">
      <c r="A2638" t="s">
        <v>1022</v>
      </c>
      <c r="B2638" t="s">
        <v>187</v>
      </c>
      <c r="C2638" s="67" t="str">
        <f t="shared" si="296"/>
        <v>Ava Skoug</v>
      </c>
      <c r="D2638" s="71" t="str" cm="1">
        <f t="array" ref="D2638">_xlfn.IFS(AK2638="1",CONCATENATE(C2638,"Regional"),AK2638="2",CONCATENATE(C2638,"Sectional"),AK2638="3",CONCATENATE(C2638,COUNTIF($C$1:C2638,C2638)))</f>
        <v>Ava Skoug4</v>
      </c>
      <c r="E2638" s="66">
        <v>45166.333333333336</v>
      </c>
      <c r="F2638" t="s">
        <v>2475</v>
      </c>
      <c r="G2638" s="46">
        <v>46</v>
      </c>
      <c r="H2638" s="46">
        <v>93</v>
      </c>
      <c r="I2638" s="46">
        <v>4</v>
      </c>
      <c r="J2638" t="s">
        <v>855</v>
      </c>
      <c r="K2638" t="s">
        <v>90</v>
      </c>
      <c r="L2638" s="46">
        <v>4964</v>
      </c>
      <c r="M2638" s="46">
        <v>72</v>
      </c>
      <c r="N2638" s="46">
        <v>69.2</v>
      </c>
      <c r="O2638" s="46">
        <v>118</v>
      </c>
      <c r="P2638" s="46">
        <f t="shared" si="297"/>
        <v>2</v>
      </c>
      <c r="R2638" s="67" t="s">
        <v>1520</v>
      </c>
      <c r="S2638" s="67">
        <f>COUNTIF(Y$2:$Y$100,R2638)</f>
        <v>0</v>
      </c>
      <c r="V2638" s="67">
        <f t="shared" si="298"/>
        <v>0</v>
      </c>
      <c r="X2638"/>
      <c r="Y2638" s="67" t="str">
        <f t="shared" si="302"/>
        <v xml:space="preserve"> </v>
      </c>
      <c r="AB2638" t="s">
        <v>90</v>
      </c>
      <c r="AC2638" s="46">
        <v>4964</v>
      </c>
      <c r="AD2638" s="46">
        <v>72</v>
      </c>
      <c r="AE2638" s="46">
        <v>69.2</v>
      </c>
      <c r="AF2638" s="46">
        <v>118</v>
      </c>
      <c r="AH2638" s="70" t="str">
        <f t="shared" si="299"/>
        <v/>
      </c>
      <c r="AI2638" s="70" t="str">
        <f t="shared" si="300"/>
        <v/>
      </c>
      <c r="AJ2638" s="70" t="str">
        <f t="shared" si="301"/>
        <v>X</v>
      </c>
      <c r="AK2638" s="70" t="str" cm="1">
        <f t="array" ref="AK2638">_xlfn.IFS(AH2638&lt;&gt;"","1",AI2638&lt;&gt;"","2",AJ2638&lt;&gt;"","3")</f>
        <v>3</v>
      </c>
    </row>
    <row r="2639" spans="1:37" x14ac:dyDescent="0.25">
      <c r="A2639" t="s">
        <v>597</v>
      </c>
      <c r="B2639" t="s">
        <v>434</v>
      </c>
      <c r="C2639" s="67" t="str">
        <f t="shared" si="296"/>
        <v>Ella Fager</v>
      </c>
      <c r="D2639" s="71" t="str" cm="1">
        <f t="array" ref="D2639">_xlfn.IFS(AK2639="1",CONCATENATE(C2639,"Regional"),AK2639="2",CONCATENATE(C2639,"Sectional"),AK2639="3",CONCATENATE(C2639,COUNTIF($C$1:C2639,C2639)))</f>
        <v>Ella Fager2</v>
      </c>
      <c r="E2639" s="66">
        <v>45166.333333333336</v>
      </c>
      <c r="F2639" t="s">
        <v>2475</v>
      </c>
      <c r="G2639" s="46">
        <v>46</v>
      </c>
      <c r="H2639" s="46">
        <v>94</v>
      </c>
      <c r="I2639" s="46">
        <v>5</v>
      </c>
      <c r="J2639" t="s">
        <v>855</v>
      </c>
      <c r="K2639" t="s">
        <v>90</v>
      </c>
      <c r="L2639" s="46">
        <v>4964</v>
      </c>
      <c r="M2639" s="46">
        <v>72</v>
      </c>
      <c r="N2639" s="46">
        <v>69.2</v>
      </c>
      <c r="O2639" s="46">
        <v>118</v>
      </c>
      <c r="P2639" s="46">
        <f t="shared" si="297"/>
        <v>2</v>
      </c>
      <c r="R2639" s="67" t="s">
        <v>1243</v>
      </c>
      <c r="S2639" s="67">
        <f>COUNTIF(Y$2:$Y$100,R2639)</f>
        <v>0</v>
      </c>
      <c r="V2639" s="67">
        <f t="shared" si="298"/>
        <v>0</v>
      </c>
      <c r="X2639"/>
      <c r="Y2639" s="67" t="str">
        <f t="shared" si="302"/>
        <v xml:space="preserve"> </v>
      </c>
      <c r="AB2639" t="s">
        <v>90</v>
      </c>
      <c r="AC2639" s="46">
        <v>4964</v>
      </c>
      <c r="AD2639" s="46">
        <v>72</v>
      </c>
      <c r="AE2639" s="46">
        <v>69.2</v>
      </c>
      <c r="AF2639" s="46">
        <v>118</v>
      </c>
      <c r="AH2639" s="70" t="str">
        <f t="shared" si="299"/>
        <v/>
      </c>
      <c r="AI2639" s="70" t="str">
        <f t="shared" si="300"/>
        <v/>
      </c>
      <c r="AJ2639" s="70" t="str">
        <f t="shared" si="301"/>
        <v>X</v>
      </c>
      <c r="AK2639" s="70" t="str" cm="1">
        <f t="array" ref="AK2639">_xlfn.IFS(AH2639&lt;&gt;"","1",AI2639&lt;&gt;"","2",AJ2639&lt;&gt;"","3")</f>
        <v>3</v>
      </c>
    </row>
    <row r="2640" spans="1:37" x14ac:dyDescent="0.25">
      <c r="A2640" t="s">
        <v>843</v>
      </c>
      <c r="B2640" t="s">
        <v>434</v>
      </c>
      <c r="C2640" s="67" t="str">
        <f t="shared" si="296"/>
        <v>Ella Pernitzke</v>
      </c>
      <c r="D2640" s="71" t="str" cm="1">
        <f t="array" ref="D2640">_xlfn.IFS(AK2640="1",CONCATENATE(C2640,"Regional"),AK2640="2",CONCATENATE(C2640,"Sectional"),AK2640="3",CONCATENATE(C2640,COUNTIF($C$1:C2640,C2640)))</f>
        <v>Ella Pernitzke4</v>
      </c>
      <c r="E2640" s="66">
        <v>45166.333333333336</v>
      </c>
      <c r="F2640" t="s">
        <v>2475</v>
      </c>
      <c r="G2640" s="46">
        <v>46</v>
      </c>
      <c r="H2640" s="46">
        <v>94</v>
      </c>
      <c r="I2640" s="46">
        <v>5</v>
      </c>
      <c r="J2640" t="s">
        <v>855</v>
      </c>
      <c r="K2640" t="s">
        <v>90</v>
      </c>
      <c r="L2640" s="46">
        <v>4964</v>
      </c>
      <c r="M2640" s="46">
        <v>72</v>
      </c>
      <c r="N2640" s="46">
        <v>69.2</v>
      </c>
      <c r="O2640" s="46">
        <v>118</v>
      </c>
      <c r="P2640" s="46">
        <f t="shared" si="297"/>
        <v>2</v>
      </c>
      <c r="R2640" s="67" t="s">
        <v>1391</v>
      </c>
      <c r="S2640" s="67">
        <f>COUNTIF(Y$2:$Y$100,R2640)</f>
        <v>0</v>
      </c>
      <c r="V2640" s="67">
        <f t="shared" si="298"/>
        <v>0</v>
      </c>
      <c r="X2640"/>
      <c r="Y2640" s="67" t="str">
        <f t="shared" si="302"/>
        <v xml:space="preserve"> </v>
      </c>
      <c r="AB2640" t="s">
        <v>90</v>
      </c>
      <c r="AC2640" s="46">
        <v>4964</v>
      </c>
      <c r="AD2640" s="46">
        <v>72</v>
      </c>
      <c r="AE2640" s="46">
        <v>69.2</v>
      </c>
      <c r="AF2640" s="46">
        <v>118</v>
      </c>
      <c r="AH2640" s="70" t="str">
        <f t="shared" si="299"/>
        <v/>
      </c>
      <c r="AI2640" s="70" t="str">
        <f t="shared" si="300"/>
        <v/>
      </c>
      <c r="AJ2640" s="70" t="str">
        <f t="shared" si="301"/>
        <v>X</v>
      </c>
      <c r="AK2640" s="70" t="str" cm="1">
        <f t="array" ref="AK2640">_xlfn.IFS(AH2640&lt;&gt;"","1",AI2640&lt;&gt;"","2",AJ2640&lt;&gt;"","3")</f>
        <v>3</v>
      </c>
    </row>
    <row r="2641" spans="1:37" x14ac:dyDescent="0.25">
      <c r="A2641" t="s">
        <v>251</v>
      </c>
      <c r="B2641" t="s">
        <v>482</v>
      </c>
      <c r="C2641" s="67" t="str">
        <f t="shared" si="296"/>
        <v>Breezy Roman</v>
      </c>
      <c r="D2641" s="71" t="str" cm="1">
        <f t="array" ref="D2641">_xlfn.IFS(AK2641="1",CONCATENATE(C2641,"Regional"),AK2641="2",CONCATENATE(C2641,"Sectional"),AK2641="3",CONCATENATE(C2641,COUNTIF($C$1:C2641,C2641)))</f>
        <v>Breezy Roman4</v>
      </c>
      <c r="E2641" s="66">
        <v>45166.333333333336</v>
      </c>
      <c r="F2641" t="s">
        <v>2475</v>
      </c>
      <c r="G2641" s="46">
        <v>46</v>
      </c>
      <c r="H2641" s="46">
        <v>96</v>
      </c>
      <c r="I2641" s="46">
        <v>7</v>
      </c>
      <c r="J2641" t="s">
        <v>855</v>
      </c>
      <c r="K2641" t="s">
        <v>90</v>
      </c>
      <c r="L2641" s="46">
        <v>4964</v>
      </c>
      <c r="M2641" s="46">
        <v>72</v>
      </c>
      <c r="N2641" s="46">
        <v>69.2</v>
      </c>
      <c r="O2641" s="46">
        <v>118</v>
      </c>
      <c r="P2641" s="46">
        <f t="shared" si="297"/>
        <v>2</v>
      </c>
      <c r="R2641" s="67" t="s">
        <v>1173</v>
      </c>
      <c r="S2641" s="67">
        <f>COUNTIF(Y$2:$Y$100,R2641)</f>
        <v>0</v>
      </c>
      <c r="V2641" s="67">
        <f t="shared" si="298"/>
        <v>0</v>
      </c>
      <c r="X2641"/>
      <c r="Y2641" s="67" t="str">
        <f t="shared" si="302"/>
        <v xml:space="preserve"> </v>
      </c>
      <c r="AB2641" t="s">
        <v>90</v>
      </c>
      <c r="AC2641" s="46">
        <v>4964</v>
      </c>
      <c r="AD2641" s="46">
        <v>72</v>
      </c>
      <c r="AE2641" s="46">
        <v>69.2</v>
      </c>
      <c r="AF2641" s="46">
        <v>118</v>
      </c>
      <c r="AH2641" s="70" t="str">
        <f t="shared" si="299"/>
        <v/>
      </c>
      <c r="AI2641" s="70" t="str">
        <f t="shared" si="300"/>
        <v/>
      </c>
      <c r="AJ2641" s="70" t="str">
        <f t="shared" si="301"/>
        <v>X</v>
      </c>
      <c r="AK2641" s="70" t="str" cm="1">
        <f t="array" ref="AK2641">_xlfn.IFS(AH2641&lt;&gt;"","1",AI2641&lt;&gt;"","2",AJ2641&lt;&gt;"","3")</f>
        <v>3</v>
      </c>
    </row>
    <row r="2642" spans="1:37" x14ac:dyDescent="0.25">
      <c r="A2642" t="s">
        <v>598</v>
      </c>
      <c r="B2642" t="s">
        <v>599</v>
      </c>
      <c r="C2642" s="67" t="str">
        <f t="shared" si="296"/>
        <v>Grace Behm</v>
      </c>
      <c r="D2642" s="71" t="str" cm="1">
        <f t="array" ref="D2642">_xlfn.IFS(AK2642="1",CONCATENATE(C2642,"Regional"),AK2642="2",CONCATENATE(C2642,"Sectional"),AK2642="3",CONCATENATE(C2642,COUNTIF($C$1:C2642,C2642)))</f>
        <v>Grace Behm4</v>
      </c>
      <c r="E2642" s="66">
        <v>45166.333333333336</v>
      </c>
      <c r="F2642" t="s">
        <v>2475</v>
      </c>
      <c r="G2642" s="46">
        <v>46</v>
      </c>
      <c r="H2642" s="46">
        <v>97</v>
      </c>
      <c r="I2642" s="46">
        <v>8</v>
      </c>
      <c r="J2642" t="s">
        <v>855</v>
      </c>
      <c r="K2642" t="s">
        <v>90</v>
      </c>
      <c r="L2642" s="46">
        <v>4964</v>
      </c>
      <c r="M2642" s="46">
        <v>72</v>
      </c>
      <c r="N2642" s="46">
        <v>69.2</v>
      </c>
      <c r="O2642" s="46">
        <v>118</v>
      </c>
      <c r="P2642" s="46">
        <f t="shared" si="297"/>
        <v>2</v>
      </c>
      <c r="R2642" s="67" t="s">
        <v>1244</v>
      </c>
      <c r="S2642" s="67">
        <f>COUNTIF(Y$2:$Y$100,R2642)</f>
        <v>0</v>
      </c>
      <c r="V2642" s="67">
        <f t="shared" si="298"/>
        <v>0</v>
      </c>
      <c r="X2642"/>
      <c r="Y2642" s="67" t="str">
        <f t="shared" si="302"/>
        <v xml:space="preserve"> </v>
      </c>
      <c r="AB2642" t="s">
        <v>90</v>
      </c>
      <c r="AC2642" s="46">
        <v>4964</v>
      </c>
      <c r="AD2642" s="46">
        <v>72</v>
      </c>
      <c r="AE2642" s="46">
        <v>69.2</v>
      </c>
      <c r="AF2642" s="46">
        <v>118</v>
      </c>
      <c r="AH2642" s="70" t="str">
        <f t="shared" si="299"/>
        <v/>
      </c>
      <c r="AI2642" s="70" t="str">
        <f t="shared" si="300"/>
        <v/>
      </c>
      <c r="AJ2642" s="70" t="str">
        <f t="shared" si="301"/>
        <v>X</v>
      </c>
      <c r="AK2642" s="70" t="str" cm="1">
        <f t="array" ref="AK2642">_xlfn.IFS(AH2642&lt;&gt;"","1",AI2642&lt;&gt;"","2",AJ2642&lt;&gt;"","3")</f>
        <v>3</v>
      </c>
    </row>
    <row r="2643" spans="1:37" x14ac:dyDescent="0.25">
      <c r="A2643" t="s">
        <v>846</v>
      </c>
      <c r="B2643" t="s">
        <v>393</v>
      </c>
      <c r="C2643" s="67" t="str">
        <f t="shared" si="296"/>
        <v>Mia Burchette</v>
      </c>
      <c r="D2643" s="71" t="str" cm="1">
        <f t="array" ref="D2643">_xlfn.IFS(AK2643="1",CONCATENATE(C2643,"Regional"),AK2643="2",CONCATENATE(C2643,"Sectional"),AK2643="3",CONCATENATE(C2643,COUNTIF($C$1:C2643,C2643)))</f>
        <v>Mia Burchette3</v>
      </c>
      <c r="E2643" s="66">
        <v>45166.333333333336</v>
      </c>
      <c r="F2643" t="s">
        <v>2475</v>
      </c>
      <c r="G2643" s="46">
        <v>46</v>
      </c>
      <c r="H2643" s="46">
        <v>98</v>
      </c>
      <c r="I2643" s="46">
        <v>9</v>
      </c>
      <c r="J2643" t="s">
        <v>855</v>
      </c>
      <c r="K2643" t="s">
        <v>90</v>
      </c>
      <c r="L2643" s="46">
        <v>4964</v>
      </c>
      <c r="M2643" s="46">
        <v>72</v>
      </c>
      <c r="N2643" s="46">
        <v>69.2</v>
      </c>
      <c r="O2643" s="46">
        <v>118</v>
      </c>
      <c r="P2643" s="46">
        <f t="shared" si="297"/>
        <v>2</v>
      </c>
      <c r="R2643" s="67" t="s">
        <v>1393</v>
      </c>
      <c r="S2643" s="67">
        <f>COUNTIF(Y$2:$Y$100,R2643)</f>
        <v>0</v>
      </c>
      <c r="V2643" s="67">
        <f t="shared" si="298"/>
        <v>0</v>
      </c>
      <c r="X2643"/>
      <c r="Y2643" s="67" t="str">
        <f t="shared" si="302"/>
        <v xml:space="preserve"> </v>
      </c>
      <c r="AB2643" t="s">
        <v>90</v>
      </c>
      <c r="AC2643" s="46">
        <v>4964</v>
      </c>
      <c r="AD2643" s="46">
        <v>72</v>
      </c>
      <c r="AE2643" s="46">
        <v>69.2</v>
      </c>
      <c r="AF2643" s="46">
        <v>118</v>
      </c>
      <c r="AH2643" s="70" t="str">
        <f t="shared" si="299"/>
        <v/>
      </c>
      <c r="AI2643" s="70" t="str">
        <f t="shared" si="300"/>
        <v/>
      </c>
      <c r="AJ2643" s="70" t="str">
        <f t="shared" si="301"/>
        <v>X</v>
      </c>
      <c r="AK2643" s="70" t="str" cm="1">
        <f t="array" ref="AK2643">_xlfn.IFS(AH2643&lt;&gt;"","1",AI2643&lt;&gt;"","2",AJ2643&lt;&gt;"","3")</f>
        <v>3</v>
      </c>
    </row>
    <row r="2644" spans="1:37" x14ac:dyDescent="0.25">
      <c r="A2644" t="s">
        <v>1774</v>
      </c>
      <c r="B2644" t="s">
        <v>232</v>
      </c>
      <c r="C2644" s="67" t="str">
        <f t="shared" si="296"/>
        <v>Claudia Jenny</v>
      </c>
      <c r="D2644" s="71" t="str" cm="1">
        <f t="array" ref="D2644">_xlfn.IFS(AK2644="1",CONCATENATE(C2644,"Regional"),AK2644="2",CONCATENATE(C2644,"Sectional"),AK2644="3",CONCATENATE(C2644,COUNTIF($C$1:C2644,C2644)))</f>
        <v>Claudia Jenny4</v>
      </c>
      <c r="E2644" s="66">
        <v>45166.333333333336</v>
      </c>
      <c r="F2644" t="s">
        <v>2475</v>
      </c>
      <c r="G2644" s="46">
        <v>46</v>
      </c>
      <c r="H2644" s="46">
        <v>99</v>
      </c>
      <c r="I2644" s="46">
        <v>10</v>
      </c>
      <c r="J2644" t="s">
        <v>855</v>
      </c>
      <c r="K2644" t="s">
        <v>90</v>
      </c>
      <c r="L2644" s="46">
        <v>4964</v>
      </c>
      <c r="M2644" s="46">
        <v>72</v>
      </c>
      <c r="N2644" s="46">
        <v>69.2</v>
      </c>
      <c r="O2644" s="46">
        <v>118</v>
      </c>
      <c r="P2644" s="46">
        <f t="shared" si="297"/>
        <v>2</v>
      </c>
      <c r="R2644" s="67" t="s">
        <v>2779</v>
      </c>
      <c r="S2644" s="67">
        <f>COUNTIF(Y$2:$Y$100,R2644)</f>
        <v>0</v>
      </c>
      <c r="V2644" s="67">
        <f t="shared" si="298"/>
        <v>0</v>
      </c>
      <c r="X2644"/>
      <c r="Y2644" s="67" t="str">
        <f t="shared" si="302"/>
        <v xml:space="preserve"> </v>
      </c>
      <c r="AB2644" t="s">
        <v>90</v>
      </c>
      <c r="AC2644" s="46">
        <v>4964</v>
      </c>
      <c r="AD2644" s="46">
        <v>72</v>
      </c>
      <c r="AE2644" s="46">
        <v>69.2</v>
      </c>
      <c r="AF2644" s="46">
        <v>118</v>
      </c>
      <c r="AH2644" s="70" t="str">
        <f t="shared" si="299"/>
        <v/>
      </c>
      <c r="AI2644" s="70" t="str">
        <f t="shared" si="300"/>
        <v/>
      </c>
      <c r="AJ2644" s="70" t="str">
        <f t="shared" si="301"/>
        <v>X</v>
      </c>
      <c r="AK2644" s="70" t="str" cm="1">
        <f t="array" ref="AK2644">_xlfn.IFS(AH2644&lt;&gt;"","1",AI2644&lt;&gt;"","2",AJ2644&lt;&gt;"","3")</f>
        <v>3</v>
      </c>
    </row>
    <row r="2645" spans="1:37" x14ac:dyDescent="0.25">
      <c r="A2645" t="s">
        <v>230</v>
      </c>
      <c r="B2645" t="s">
        <v>844</v>
      </c>
      <c r="C2645" s="67" t="str">
        <f t="shared" si="296"/>
        <v>Rylie Cook</v>
      </c>
      <c r="D2645" s="71" t="str" cm="1">
        <f t="array" ref="D2645">_xlfn.IFS(AK2645="1",CONCATENATE(C2645,"Regional"),AK2645="2",CONCATENATE(C2645,"Sectional"),AK2645="3",CONCATENATE(C2645,COUNTIF($C$1:C2645,C2645)))</f>
        <v>Rylie Cook3</v>
      </c>
      <c r="E2645" s="66">
        <v>45166.333333333336</v>
      </c>
      <c r="F2645" t="s">
        <v>2475</v>
      </c>
      <c r="G2645" s="46">
        <v>46</v>
      </c>
      <c r="H2645" s="46">
        <v>100</v>
      </c>
      <c r="I2645" s="46">
        <v>11</v>
      </c>
      <c r="J2645" t="s">
        <v>855</v>
      </c>
      <c r="K2645" t="s">
        <v>90</v>
      </c>
      <c r="L2645" s="46">
        <v>4964</v>
      </c>
      <c r="M2645" s="46">
        <v>72</v>
      </c>
      <c r="N2645" s="46">
        <v>69.2</v>
      </c>
      <c r="O2645" s="46">
        <v>118</v>
      </c>
      <c r="P2645" s="46">
        <f t="shared" si="297"/>
        <v>2</v>
      </c>
      <c r="R2645" s="67" t="s">
        <v>1392</v>
      </c>
      <c r="S2645" s="67">
        <f>COUNTIF(Y$2:$Y$100,R2645)</f>
        <v>0</v>
      </c>
      <c r="V2645" s="67">
        <f t="shared" si="298"/>
        <v>0</v>
      </c>
      <c r="X2645"/>
      <c r="Y2645" s="67" t="str">
        <f t="shared" si="302"/>
        <v xml:space="preserve"> </v>
      </c>
      <c r="AB2645" t="s">
        <v>90</v>
      </c>
      <c r="AC2645" s="46">
        <v>4964</v>
      </c>
      <c r="AD2645" s="46">
        <v>72</v>
      </c>
      <c r="AE2645" s="46">
        <v>69.2</v>
      </c>
      <c r="AF2645" s="46">
        <v>118</v>
      </c>
      <c r="AH2645" s="70" t="str">
        <f t="shared" si="299"/>
        <v/>
      </c>
      <c r="AI2645" s="70" t="str">
        <f t="shared" si="300"/>
        <v/>
      </c>
      <c r="AJ2645" s="70" t="str">
        <f t="shared" si="301"/>
        <v>X</v>
      </c>
      <c r="AK2645" s="70" t="str" cm="1">
        <f t="array" ref="AK2645">_xlfn.IFS(AH2645&lt;&gt;"","1",AI2645&lt;&gt;"","2",AJ2645&lt;&gt;"","3")</f>
        <v>3</v>
      </c>
    </row>
    <row r="2646" spans="1:37" x14ac:dyDescent="0.25">
      <c r="A2646" t="s">
        <v>603</v>
      </c>
      <c r="B2646" t="s">
        <v>362</v>
      </c>
      <c r="C2646" s="67" t="str">
        <f t="shared" si="296"/>
        <v>Emma Olsen</v>
      </c>
      <c r="D2646" s="71" t="str" cm="1">
        <f t="array" ref="D2646">_xlfn.IFS(AK2646="1",CONCATENATE(C2646,"Regional"),AK2646="2",CONCATENATE(C2646,"Sectional"),AK2646="3",CONCATENATE(C2646,COUNTIF($C$1:C2646,C2646)))</f>
        <v>Emma Olsen2</v>
      </c>
      <c r="E2646" s="66">
        <v>45166.333333333336</v>
      </c>
      <c r="F2646" t="s">
        <v>2475</v>
      </c>
      <c r="G2646" s="46">
        <v>46</v>
      </c>
      <c r="H2646" s="46">
        <v>100</v>
      </c>
      <c r="I2646" s="46">
        <v>11</v>
      </c>
      <c r="J2646" t="s">
        <v>855</v>
      </c>
      <c r="K2646" t="s">
        <v>90</v>
      </c>
      <c r="L2646" s="46">
        <v>4964</v>
      </c>
      <c r="M2646" s="46">
        <v>72</v>
      </c>
      <c r="N2646" s="46">
        <v>69.2</v>
      </c>
      <c r="O2646" s="46">
        <v>118</v>
      </c>
      <c r="P2646" s="46">
        <f t="shared" si="297"/>
        <v>2</v>
      </c>
      <c r="R2646" s="67" t="s">
        <v>1247</v>
      </c>
      <c r="S2646" s="67">
        <f>COUNTIF(Y$2:$Y$100,R2646)</f>
        <v>0</v>
      </c>
      <c r="V2646" s="67">
        <f t="shared" si="298"/>
        <v>0</v>
      </c>
      <c r="X2646"/>
      <c r="Y2646" s="67" t="str">
        <f t="shared" si="302"/>
        <v xml:space="preserve"> </v>
      </c>
      <c r="AB2646" t="s">
        <v>90</v>
      </c>
      <c r="AC2646" s="46">
        <v>4964</v>
      </c>
      <c r="AD2646" s="46">
        <v>72</v>
      </c>
      <c r="AE2646" s="46">
        <v>69.2</v>
      </c>
      <c r="AF2646" s="46">
        <v>118</v>
      </c>
      <c r="AH2646" s="70" t="str">
        <f t="shared" si="299"/>
        <v/>
      </c>
      <c r="AI2646" s="70" t="str">
        <f t="shared" si="300"/>
        <v/>
      </c>
      <c r="AJ2646" s="70" t="str">
        <f t="shared" si="301"/>
        <v>X</v>
      </c>
      <c r="AK2646" s="70" t="str" cm="1">
        <f t="array" ref="AK2646">_xlfn.IFS(AH2646&lt;&gt;"","1",AI2646&lt;&gt;"","2",AJ2646&lt;&gt;"","3")</f>
        <v>3</v>
      </c>
    </row>
    <row r="2647" spans="1:37" x14ac:dyDescent="0.25">
      <c r="A2647" t="s">
        <v>289</v>
      </c>
      <c r="B2647" t="s">
        <v>852</v>
      </c>
      <c r="C2647" s="67" t="str">
        <f t="shared" si="296"/>
        <v>Zoe Krueger</v>
      </c>
      <c r="D2647" s="71" t="str" cm="1">
        <f t="array" ref="D2647">_xlfn.IFS(AK2647="1",CONCATENATE(C2647,"Regional"),AK2647="2",CONCATENATE(C2647,"Sectional"),AK2647="3",CONCATENATE(C2647,COUNTIF($C$1:C2647,C2647)))</f>
        <v>Zoe Krueger3</v>
      </c>
      <c r="E2647" s="66">
        <v>45166.333333333336</v>
      </c>
      <c r="F2647" t="s">
        <v>2475</v>
      </c>
      <c r="G2647" s="46">
        <v>46</v>
      </c>
      <c r="H2647" s="46">
        <v>101</v>
      </c>
      <c r="I2647" s="46">
        <v>13</v>
      </c>
      <c r="J2647" t="s">
        <v>855</v>
      </c>
      <c r="K2647" t="s">
        <v>90</v>
      </c>
      <c r="L2647" s="46">
        <v>4964</v>
      </c>
      <c r="M2647" s="46">
        <v>72</v>
      </c>
      <c r="N2647" s="46">
        <v>69.2</v>
      </c>
      <c r="O2647" s="46">
        <v>118</v>
      </c>
      <c r="P2647" s="46">
        <f t="shared" si="297"/>
        <v>2</v>
      </c>
      <c r="R2647" s="67" t="s">
        <v>1397</v>
      </c>
      <c r="S2647" s="67">
        <f>COUNTIF(Y$2:$Y$100,R2647)</f>
        <v>0</v>
      </c>
      <c r="V2647" s="67">
        <f t="shared" si="298"/>
        <v>0</v>
      </c>
      <c r="X2647"/>
      <c r="Y2647" s="67" t="str">
        <f t="shared" si="302"/>
        <v xml:space="preserve"> </v>
      </c>
      <c r="AB2647" t="s">
        <v>90</v>
      </c>
      <c r="AC2647" s="46">
        <v>4964</v>
      </c>
      <c r="AD2647" s="46">
        <v>72</v>
      </c>
      <c r="AE2647" s="46">
        <v>69.2</v>
      </c>
      <c r="AF2647" s="46">
        <v>118</v>
      </c>
      <c r="AH2647" s="70" t="str">
        <f t="shared" si="299"/>
        <v/>
      </c>
      <c r="AI2647" s="70" t="str">
        <f t="shared" si="300"/>
        <v/>
      </c>
      <c r="AJ2647" s="70" t="str">
        <f t="shared" si="301"/>
        <v>X</v>
      </c>
      <c r="AK2647" s="70" t="str" cm="1">
        <f t="array" ref="AK2647">_xlfn.IFS(AH2647&lt;&gt;"","1",AI2647&lt;&gt;"","2",AJ2647&lt;&gt;"","3")</f>
        <v>3</v>
      </c>
    </row>
    <row r="2648" spans="1:37" x14ac:dyDescent="0.25">
      <c r="A2648" t="s">
        <v>88</v>
      </c>
      <c r="B2648" t="s">
        <v>1678</v>
      </c>
      <c r="C2648" s="67" t="str">
        <f t="shared" si="296"/>
        <v>Katherine Brown</v>
      </c>
      <c r="D2648" s="71" t="str" cm="1">
        <f t="array" ref="D2648">_xlfn.IFS(AK2648="1",CONCATENATE(C2648,"Regional"),AK2648="2",CONCATENATE(C2648,"Sectional"),AK2648="3",CONCATENATE(C2648,COUNTIF($C$1:C2648,C2648)))</f>
        <v>Katherine Brown3</v>
      </c>
      <c r="E2648" s="66">
        <v>45166.333333333336</v>
      </c>
      <c r="F2648" t="s">
        <v>2475</v>
      </c>
      <c r="G2648" s="46">
        <v>46</v>
      </c>
      <c r="H2648" s="46">
        <v>101</v>
      </c>
      <c r="I2648" s="46">
        <v>13</v>
      </c>
      <c r="J2648" t="s">
        <v>855</v>
      </c>
      <c r="K2648" t="s">
        <v>90</v>
      </c>
      <c r="L2648" s="46">
        <v>4964</v>
      </c>
      <c r="M2648" s="46">
        <v>72</v>
      </c>
      <c r="N2648" s="46">
        <v>69.2</v>
      </c>
      <c r="O2648" s="46">
        <v>118</v>
      </c>
      <c r="P2648" s="46">
        <f t="shared" si="297"/>
        <v>2</v>
      </c>
      <c r="R2648" s="67" t="s">
        <v>2780</v>
      </c>
      <c r="S2648" s="67">
        <f>COUNTIF(Y$2:$Y$100,R2648)</f>
        <v>0</v>
      </c>
      <c r="V2648" s="67">
        <f t="shared" si="298"/>
        <v>0</v>
      </c>
      <c r="X2648"/>
      <c r="Y2648" s="67" t="str">
        <f t="shared" si="302"/>
        <v xml:space="preserve"> </v>
      </c>
      <c r="AB2648" t="s">
        <v>90</v>
      </c>
      <c r="AC2648" s="46">
        <v>4964</v>
      </c>
      <c r="AD2648" s="46">
        <v>72</v>
      </c>
      <c r="AE2648" s="46">
        <v>69.2</v>
      </c>
      <c r="AF2648" s="46">
        <v>118</v>
      </c>
      <c r="AH2648" s="70" t="str">
        <f t="shared" si="299"/>
        <v/>
      </c>
      <c r="AI2648" s="70" t="str">
        <f t="shared" si="300"/>
        <v/>
      </c>
      <c r="AJ2648" s="70" t="str">
        <f t="shared" si="301"/>
        <v>X</v>
      </c>
      <c r="AK2648" s="70" t="str" cm="1">
        <f t="array" ref="AK2648">_xlfn.IFS(AH2648&lt;&gt;"","1",AI2648&lt;&gt;"","2",AJ2648&lt;&gt;"","3")</f>
        <v>3</v>
      </c>
    </row>
    <row r="2649" spans="1:37" x14ac:dyDescent="0.25">
      <c r="A2649" t="s">
        <v>858</v>
      </c>
      <c r="B2649" t="s">
        <v>859</v>
      </c>
      <c r="C2649" s="67" t="str">
        <f t="shared" si="296"/>
        <v>Izze Halbesma</v>
      </c>
      <c r="D2649" s="71" t="str" cm="1">
        <f t="array" ref="D2649">_xlfn.IFS(AK2649="1",CONCATENATE(C2649,"Regional"),AK2649="2",CONCATENATE(C2649,"Sectional"),AK2649="3",CONCATENATE(C2649,COUNTIF($C$1:C2649,C2649)))</f>
        <v>Izze Halbesma3</v>
      </c>
      <c r="E2649" s="66">
        <v>45166.333333333336</v>
      </c>
      <c r="F2649" t="s">
        <v>2475</v>
      </c>
      <c r="G2649" s="46">
        <v>46</v>
      </c>
      <c r="H2649" s="46">
        <v>102</v>
      </c>
      <c r="I2649" s="46">
        <v>15</v>
      </c>
      <c r="J2649" t="s">
        <v>855</v>
      </c>
      <c r="K2649" t="s">
        <v>90</v>
      </c>
      <c r="L2649" s="46">
        <v>4964</v>
      </c>
      <c r="M2649" s="46">
        <v>72</v>
      </c>
      <c r="N2649" s="46">
        <v>69.2</v>
      </c>
      <c r="O2649" s="46">
        <v>118</v>
      </c>
      <c r="P2649" s="46">
        <f t="shared" si="297"/>
        <v>2</v>
      </c>
      <c r="R2649" s="67" t="s">
        <v>1401</v>
      </c>
      <c r="S2649" s="67">
        <f>COUNTIF(Y$2:$Y$100,R2649)</f>
        <v>0</v>
      </c>
      <c r="V2649" s="67">
        <f t="shared" si="298"/>
        <v>0</v>
      </c>
      <c r="X2649"/>
      <c r="Y2649" s="67" t="str">
        <f t="shared" si="302"/>
        <v xml:space="preserve"> </v>
      </c>
      <c r="AB2649" t="s">
        <v>90</v>
      </c>
      <c r="AC2649" s="46">
        <v>4964</v>
      </c>
      <c r="AD2649" s="46">
        <v>72</v>
      </c>
      <c r="AE2649" s="46">
        <v>69.2</v>
      </c>
      <c r="AF2649" s="46">
        <v>118</v>
      </c>
      <c r="AH2649" s="70" t="str">
        <f t="shared" si="299"/>
        <v/>
      </c>
      <c r="AI2649" s="70" t="str">
        <f t="shared" si="300"/>
        <v/>
      </c>
      <c r="AJ2649" s="70" t="str">
        <f t="shared" si="301"/>
        <v>X</v>
      </c>
      <c r="AK2649" s="70" t="str" cm="1">
        <f t="array" ref="AK2649">_xlfn.IFS(AH2649&lt;&gt;"","1",AI2649&lt;&gt;"","2",AJ2649&lt;&gt;"","3")</f>
        <v>3</v>
      </c>
    </row>
    <row r="2650" spans="1:37" x14ac:dyDescent="0.25">
      <c r="A2650" t="s">
        <v>1882</v>
      </c>
      <c r="B2650" t="s">
        <v>1883</v>
      </c>
      <c r="C2650" s="67" t="str">
        <f t="shared" si="296"/>
        <v>Delaina Nicewander</v>
      </c>
      <c r="D2650" s="71" t="str" cm="1">
        <f t="array" ref="D2650">_xlfn.IFS(AK2650="1",CONCATENATE(C2650,"Regional"),AK2650="2",CONCATENATE(C2650,"Sectional"),AK2650="3",CONCATENATE(C2650,COUNTIF($C$1:C2650,C2650)))</f>
        <v>Delaina Nicewander2</v>
      </c>
      <c r="E2650" s="66">
        <v>45166.333333333336</v>
      </c>
      <c r="F2650" t="s">
        <v>2475</v>
      </c>
      <c r="G2650" s="46">
        <v>46</v>
      </c>
      <c r="H2650" s="46">
        <v>104</v>
      </c>
      <c r="I2650" s="46">
        <v>16</v>
      </c>
      <c r="J2650" t="s">
        <v>855</v>
      </c>
      <c r="K2650" t="s">
        <v>90</v>
      </c>
      <c r="L2650" s="46">
        <v>4964</v>
      </c>
      <c r="M2650" s="46">
        <v>72</v>
      </c>
      <c r="N2650" s="46">
        <v>69.2</v>
      </c>
      <c r="O2650" s="46">
        <v>118</v>
      </c>
      <c r="P2650" s="46">
        <f t="shared" si="297"/>
        <v>2</v>
      </c>
      <c r="R2650" s="67" t="s">
        <v>2896</v>
      </c>
      <c r="S2650" s="67">
        <f>COUNTIF(Y$2:$Y$100,R2650)</f>
        <v>0</v>
      </c>
      <c r="V2650" s="67">
        <f t="shared" si="298"/>
        <v>0</v>
      </c>
      <c r="X2650"/>
      <c r="Y2650" s="67" t="str">
        <f t="shared" si="302"/>
        <v xml:space="preserve"> </v>
      </c>
      <c r="AB2650" t="s">
        <v>90</v>
      </c>
      <c r="AC2650" s="46">
        <v>4964</v>
      </c>
      <c r="AD2650" s="46">
        <v>72</v>
      </c>
      <c r="AE2650" s="46">
        <v>69.2</v>
      </c>
      <c r="AF2650" s="46">
        <v>118</v>
      </c>
      <c r="AH2650" s="70" t="str">
        <f t="shared" si="299"/>
        <v/>
      </c>
      <c r="AI2650" s="70" t="str">
        <f t="shared" si="300"/>
        <v/>
      </c>
      <c r="AJ2650" s="70" t="str">
        <f t="shared" si="301"/>
        <v>X</v>
      </c>
      <c r="AK2650" s="70" t="str" cm="1">
        <f t="array" ref="AK2650">_xlfn.IFS(AH2650&lt;&gt;"","1",AI2650&lt;&gt;"","2",AJ2650&lt;&gt;"","3")</f>
        <v>3</v>
      </c>
    </row>
    <row r="2651" spans="1:37" x14ac:dyDescent="0.25">
      <c r="A2651" t="s">
        <v>3392</v>
      </c>
      <c r="B2651" t="s">
        <v>717</v>
      </c>
      <c r="C2651" s="67" t="str">
        <f t="shared" si="296"/>
        <v>Kayla Hirschfeld</v>
      </c>
      <c r="D2651" s="71" t="str" cm="1">
        <f t="array" ref="D2651">_xlfn.IFS(AK2651="1",CONCATENATE(C2651,"Regional"),AK2651="2",CONCATENATE(C2651,"Sectional"),AK2651="3",CONCATENATE(C2651,COUNTIF($C$1:C2651,C2651)))</f>
        <v>Kayla Hirschfeld4</v>
      </c>
      <c r="E2651" s="66">
        <v>45166.333333333336</v>
      </c>
      <c r="F2651" t="s">
        <v>2475</v>
      </c>
      <c r="G2651" s="46">
        <v>46</v>
      </c>
      <c r="H2651" s="46">
        <v>105</v>
      </c>
      <c r="I2651" s="46">
        <v>17</v>
      </c>
      <c r="J2651" t="s">
        <v>855</v>
      </c>
      <c r="K2651" t="s">
        <v>90</v>
      </c>
      <c r="L2651" s="46">
        <v>4964</v>
      </c>
      <c r="M2651" s="46">
        <v>72</v>
      </c>
      <c r="N2651" s="46">
        <v>69.2</v>
      </c>
      <c r="O2651" s="46">
        <v>118</v>
      </c>
      <c r="P2651" s="46">
        <f t="shared" si="297"/>
        <v>2</v>
      </c>
      <c r="R2651" s="67" t="s">
        <v>3506</v>
      </c>
      <c r="S2651" s="67">
        <f>COUNTIF(Y$2:$Y$100,R2651)</f>
        <v>0</v>
      </c>
      <c r="V2651" s="67">
        <f t="shared" si="298"/>
        <v>0</v>
      </c>
      <c r="X2651"/>
      <c r="Y2651" s="67" t="str">
        <f t="shared" si="302"/>
        <v xml:space="preserve"> </v>
      </c>
      <c r="AB2651" t="s">
        <v>90</v>
      </c>
      <c r="AC2651" s="46">
        <v>4964</v>
      </c>
      <c r="AD2651" s="46">
        <v>72</v>
      </c>
      <c r="AE2651" s="46">
        <v>69.2</v>
      </c>
      <c r="AF2651" s="46">
        <v>118</v>
      </c>
      <c r="AH2651" s="70" t="str">
        <f t="shared" si="299"/>
        <v/>
      </c>
      <c r="AI2651" s="70" t="str">
        <f t="shared" si="300"/>
        <v/>
      </c>
      <c r="AJ2651" s="70" t="str">
        <f t="shared" si="301"/>
        <v>X</v>
      </c>
      <c r="AK2651" s="70" t="str" cm="1">
        <f t="array" ref="AK2651">_xlfn.IFS(AH2651&lt;&gt;"","1",AI2651&lt;&gt;"","2",AJ2651&lt;&gt;"","3")</f>
        <v>3</v>
      </c>
    </row>
    <row r="2652" spans="1:37" x14ac:dyDescent="0.25">
      <c r="A2652" t="s">
        <v>1783</v>
      </c>
      <c r="B2652" t="s">
        <v>907</v>
      </c>
      <c r="C2652" s="67" t="str">
        <f t="shared" si="296"/>
        <v>Hailey Manske</v>
      </c>
      <c r="D2652" s="71" t="str" cm="1">
        <f t="array" ref="D2652">_xlfn.IFS(AK2652="1",CONCATENATE(C2652,"Regional"),AK2652="2",CONCATENATE(C2652,"Sectional"),AK2652="3",CONCATENATE(C2652,COUNTIF($C$1:C2652,C2652)))</f>
        <v>Hailey Manske4</v>
      </c>
      <c r="E2652" s="66">
        <v>45166.333333333336</v>
      </c>
      <c r="F2652" t="s">
        <v>2475</v>
      </c>
      <c r="G2652" s="46">
        <v>46</v>
      </c>
      <c r="H2652" s="46">
        <v>105</v>
      </c>
      <c r="I2652" s="46">
        <v>17</v>
      </c>
      <c r="J2652" t="s">
        <v>855</v>
      </c>
      <c r="K2652" t="s">
        <v>90</v>
      </c>
      <c r="L2652" s="46">
        <v>4964</v>
      </c>
      <c r="M2652" s="46">
        <v>72</v>
      </c>
      <c r="N2652" s="46">
        <v>69.2</v>
      </c>
      <c r="O2652" s="46">
        <v>118</v>
      </c>
      <c r="P2652" s="46">
        <f t="shared" si="297"/>
        <v>2</v>
      </c>
      <c r="R2652" s="67" t="s">
        <v>2789</v>
      </c>
      <c r="S2652" s="67">
        <f>COUNTIF(Y$2:$Y$100,R2652)</f>
        <v>0</v>
      </c>
      <c r="V2652" s="67">
        <f t="shared" si="298"/>
        <v>0</v>
      </c>
      <c r="X2652"/>
      <c r="Y2652" s="67" t="str">
        <f t="shared" si="302"/>
        <v xml:space="preserve"> </v>
      </c>
      <c r="AB2652" t="s">
        <v>90</v>
      </c>
      <c r="AC2652" s="46">
        <v>4964</v>
      </c>
      <c r="AD2652" s="46">
        <v>72</v>
      </c>
      <c r="AE2652" s="46">
        <v>69.2</v>
      </c>
      <c r="AF2652" s="46">
        <v>118</v>
      </c>
      <c r="AH2652" s="70" t="str">
        <f t="shared" si="299"/>
        <v/>
      </c>
      <c r="AI2652" s="70" t="str">
        <f t="shared" si="300"/>
        <v/>
      </c>
      <c r="AJ2652" s="70" t="str">
        <f t="shared" si="301"/>
        <v>X</v>
      </c>
      <c r="AK2652" s="70" t="str" cm="1">
        <f t="array" ref="AK2652">_xlfn.IFS(AH2652&lt;&gt;"","1",AI2652&lt;&gt;"","2",AJ2652&lt;&gt;"","3")</f>
        <v>3</v>
      </c>
    </row>
    <row r="2653" spans="1:37" x14ac:dyDescent="0.25">
      <c r="A2653" t="s">
        <v>1784</v>
      </c>
      <c r="B2653" t="s">
        <v>380</v>
      </c>
      <c r="C2653" s="67" t="str">
        <f t="shared" si="296"/>
        <v>Amelia Leigh</v>
      </c>
      <c r="D2653" s="71" t="str" cm="1">
        <f t="array" ref="D2653">_xlfn.IFS(AK2653="1",CONCATENATE(C2653,"Regional"),AK2653="2",CONCATENATE(C2653,"Sectional"),AK2653="3",CONCATENATE(C2653,COUNTIF($C$1:C2653,C2653)))</f>
        <v>Amelia Leigh2</v>
      </c>
      <c r="E2653" s="66">
        <v>45166.333333333336</v>
      </c>
      <c r="F2653" t="s">
        <v>2475</v>
      </c>
      <c r="G2653" s="46">
        <v>46</v>
      </c>
      <c r="H2653" s="46">
        <v>108</v>
      </c>
      <c r="I2653" s="46">
        <v>19</v>
      </c>
      <c r="J2653" t="s">
        <v>855</v>
      </c>
      <c r="K2653" t="s">
        <v>90</v>
      </c>
      <c r="L2653" s="46">
        <v>4964</v>
      </c>
      <c r="M2653" s="46">
        <v>72</v>
      </c>
      <c r="N2653" s="46">
        <v>69.2</v>
      </c>
      <c r="O2653" s="46">
        <v>118</v>
      </c>
      <c r="P2653" s="46">
        <f t="shared" si="297"/>
        <v>2</v>
      </c>
      <c r="R2653" s="67" t="s">
        <v>2790</v>
      </c>
      <c r="S2653" s="67">
        <f>COUNTIF(Y$2:$Y$100,R2653)</f>
        <v>0</v>
      </c>
      <c r="V2653" s="67">
        <f t="shared" si="298"/>
        <v>0</v>
      </c>
      <c r="X2653"/>
      <c r="Y2653" s="67" t="str">
        <f t="shared" si="302"/>
        <v xml:space="preserve"> </v>
      </c>
      <c r="AB2653" t="s">
        <v>90</v>
      </c>
      <c r="AC2653" s="46">
        <v>4964</v>
      </c>
      <c r="AD2653" s="46">
        <v>72</v>
      </c>
      <c r="AE2653" s="46">
        <v>69.2</v>
      </c>
      <c r="AF2653" s="46">
        <v>118</v>
      </c>
      <c r="AH2653" s="70" t="str">
        <f t="shared" si="299"/>
        <v/>
      </c>
      <c r="AI2653" s="70" t="str">
        <f t="shared" si="300"/>
        <v/>
      </c>
      <c r="AJ2653" s="70" t="str">
        <f t="shared" si="301"/>
        <v>X</v>
      </c>
      <c r="AK2653" s="70" t="str" cm="1">
        <f t="array" ref="AK2653">_xlfn.IFS(AH2653&lt;&gt;"","1",AI2653&lt;&gt;"","2",AJ2653&lt;&gt;"","3")</f>
        <v>3</v>
      </c>
    </row>
    <row r="2654" spans="1:37" x14ac:dyDescent="0.25">
      <c r="A2654" t="s">
        <v>862</v>
      </c>
      <c r="B2654" t="s">
        <v>564</v>
      </c>
      <c r="C2654" s="67" t="str">
        <f t="shared" si="296"/>
        <v>Evelyn Millard</v>
      </c>
      <c r="D2654" s="71" t="str" cm="1">
        <f t="array" ref="D2654">_xlfn.IFS(AK2654="1",CONCATENATE(C2654,"Regional"),AK2654="2",CONCATENATE(C2654,"Sectional"),AK2654="3",CONCATENATE(C2654,COUNTIF($C$1:C2654,C2654)))</f>
        <v>Evelyn Millard3</v>
      </c>
      <c r="E2654" s="66">
        <v>45166.333333333336</v>
      </c>
      <c r="F2654" t="s">
        <v>2475</v>
      </c>
      <c r="G2654" s="46">
        <v>46</v>
      </c>
      <c r="H2654" s="46">
        <v>108</v>
      </c>
      <c r="I2654" s="46">
        <v>19</v>
      </c>
      <c r="J2654" t="s">
        <v>855</v>
      </c>
      <c r="K2654" t="s">
        <v>90</v>
      </c>
      <c r="L2654" s="46">
        <v>4964</v>
      </c>
      <c r="M2654" s="46">
        <v>72</v>
      </c>
      <c r="N2654" s="46">
        <v>69.2</v>
      </c>
      <c r="O2654" s="46">
        <v>118</v>
      </c>
      <c r="P2654" s="46">
        <f t="shared" si="297"/>
        <v>2</v>
      </c>
      <c r="R2654" s="67" t="s">
        <v>1404</v>
      </c>
      <c r="S2654" s="67">
        <f>COUNTIF(Y$2:$Y$100,R2654)</f>
        <v>0</v>
      </c>
      <c r="V2654" s="67">
        <f t="shared" si="298"/>
        <v>0</v>
      </c>
      <c r="X2654"/>
      <c r="Y2654" s="67" t="str">
        <f t="shared" si="302"/>
        <v xml:space="preserve"> </v>
      </c>
      <c r="AB2654" t="s">
        <v>90</v>
      </c>
      <c r="AC2654" s="46">
        <v>4964</v>
      </c>
      <c r="AD2654" s="46">
        <v>72</v>
      </c>
      <c r="AE2654" s="46">
        <v>69.2</v>
      </c>
      <c r="AF2654" s="46">
        <v>118</v>
      </c>
      <c r="AH2654" s="70" t="str">
        <f t="shared" si="299"/>
        <v/>
      </c>
      <c r="AI2654" s="70" t="str">
        <f t="shared" si="300"/>
        <v/>
      </c>
      <c r="AJ2654" s="70" t="str">
        <f t="shared" si="301"/>
        <v>X</v>
      </c>
      <c r="AK2654" s="70" t="str" cm="1">
        <f t="array" ref="AK2654">_xlfn.IFS(AH2654&lt;&gt;"","1",AI2654&lt;&gt;"","2",AJ2654&lt;&gt;"","3")</f>
        <v>3</v>
      </c>
    </row>
    <row r="2655" spans="1:37" x14ac:dyDescent="0.25">
      <c r="A2655" t="s">
        <v>851</v>
      </c>
      <c r="B2655" t="s">
        <v>561</v>
      </c>
      <c r="C2655" s="67" t="str">
        <f t="shared" si="296"/>
        <v>Maddie Inman</v>
      </c>
      <c r="D2655" s="71" t="str" cm="1">
        <f t="array" ref="D2655">_xlfn.IFS(AK2655="1",CONCATENATE(C2655,"Regional"),AK2655="2",CONCATENATE(C2655,"Sectional"),AK2655="3",CONCATENATE(C2655,COUNTIF($C$1:C2655,C2655)))</f>
        <v>Maddie Inman3</v>
      </c>
      <c r="E2655" s="66">
        <v>45166.333333333336</v>
      </c>
      <c r="F2655" t="s">
        <v>2475</v>
      </c>
      <c r="G2655" s="46">
        <v>46</v>
      </c>
      <c r="H2655" s="46">
        <v>108</v>
      </c>
      <c r="I2655" s="46">
        <v>19</v>
      </c>
      <c r="J2655" t="s">
        <v>855</v>
      </c>
      <c r="K2655" t="s">
        <v>90</v>
      </c>
      <c r="L2655" s="46">
        <v>4964</v>
      </c>
      <c r="M2655" s="46">
        <v>72</v>
      </c>
      <c r="N2655" s="46">
        <v>69.2</v>
      </c>
      <c r="O2655" s="46">
        <v>118</v>
      </c>
      <c r="P2655" s="46">
        <f t="shared" si="297"/>
        <v>2</v>
      </c>
      <c r="R2655" s="67" t="s">
        <v>1396</v>
      </c>
      <c r="S2655" s="67">
        <f>COUNTIF(Y$2:$Y$100,R2655)</f>
        <v>0</v>
      </c>
      <c r="V2655" s="67">
        <f t="shared" si="298"/>
        <v>0</v>
      </c>
      <c r="X2655"/>
      <c r="Y2655" s="67" t="str">
        <f t="shared" si="302"/>
        <v xml:space="preserve"> </v>
      </c>
      <c r="AB2655" t="s">
        <v>90</v>
      </c>
      <c r="AC2655" s="46">
        <v>4964</v>
      </c>
      <c r="AD2655" s="46">
        <v>72</v>
      </c>
      <c r="AE2655" s="46">
        <v>69.2</v>
      </c>
      <c r="AF2655" s="46">
        <v>118</v>
      </c>
      <c r="AH2655" s="70" t="str">
        <f t="shared" si="299"/>
        <v/>
      </c>
      <c r="AI2655" s="70" t="str">
        <f t="shared" si="300"/>
        <v/>
      </c>
      <c r="AJ2655" s="70" t="str">
        <f t="shared" si="301"/>
        <v>X</v>
      </c>
      <c r="AK2655" s="70" t="str" cm="1">
        <f t="array" ref="AK2655">_xlfn.IFS(AH2655&lt;&gt;"","1",AI2655&lt;&gt;"","2",AJ2655&lt;&gt;"","3")</f>
        <v>3</v>
      </c>
    </row>
    <row r="2656" spans="1:37" x14ac:dyDescent="0.25">
      <c r="A2656" t="s">
        <v>509</v>
      </c>
      <c r="B2656" t="s">
        <v>1893</v>
      </c>
      <c r="C2656" s="67" t="str">
        <f t="shared" si="296"/>
        <v>Aubree Berg</v>
      </c>
      <c r="D2656" s="71" t="str" cm="1">
        <f t="array" ref="D2656">_xlfn.IFS(AK2656="1",CONCATENATE(C2656,"Regional"),AK2656="2",CONCATENATE(C2656,"Sectional"),AK2656="3",CONCATENATE(C2656,COUNTIF($C$1:C2656,C2656)))</f>
        <v>Aubree Berg1</v>
      </c>
      <c r="E2656" s="66">
        <v>45166.333333333336</v>
      </c>
      <c r="F2656" t="s">
        <v>2475</v>
      </c>
      <c r="G2656" s="46">
        <v>46</v>
      </c>
      <c r="H2656" s="46">
        <v>110</v>
      </c>
      <c r="I2656" s="46">
        <v>22</v>
      </c>
      <c r="J2656" t="s">
        <v>855</v>
      </c>
      <c r="K2656" t="s">
        <v>90</v>
      </c>
      <c r="L2656" s="46">
        <v>4964</v>
      </c>
      <c r="M2656" s="46">
        <v>72</v>
      </c>
      <c r="N2656" s="46">
        <v>69.2</v>
      </c>
      <c r="O2656" s="46">
        <v>118</v>
      </c>
      <c r="P2656" s="46">
        <f t="shared" si="297"/>
        <v>2</v>
      </c>
      <c r="R2656" s="67" t="s">
        <v>2902</v>
      </c>
      <c r="S2656" s="67">
        <f>COUNTIF(Y$2:$Y$100,R2656)</f>
        <v>0</v>
      </c>
      <c r="V2656" s="67">
        <f t="shared" si="298"/>
        <v>0</v>
      </c>
      <c r="X2656"/>
      <c r="Y2656" s="67" t="str">
        <f t="shared" si="302"/>
        <v xml:space="preserve"> </v>
      </c>
      <c r="AB2656" t="s">
        <v>90</v>
      </c>
      <c r="AC2656" s="46">
        <v>4964</v>
      </c>
      <c r="AD2656" s="46">
        <v>72</v>
      </c>
      <c r="AE2656" s="46">
        <v>69.2</v>
      </c>
      <c r="AF2656" s="46">
        <v>118</v>
      </c>
      <c r="AH2656" s="70" t="str">
        <f t="shared" si="299"/>
        <v/>
      </c>
      <c r="AI2656" s="70" t="str">
        <f t="shared" si="300"/>
        <v/>
      </c>
      <c r="AJ2656" s="70" t="str">
        <f t="shared" si="301"/>
        <v>X</v>
      </c>
      <c r="AK2656" s="70" t="str" cm="1">
        <f t="array" ref="AK2656">_xlfn.IFS(AH2656&lt;&gt;"","1",AI2656&lt;&gt;"","2",AJ2656&lt;&gt;"","3")</f>
        <v>3</v>
      </c>
    </row>
    <row r="2657" spans="1:37" x14ac:dyDescent="0.25">
      <c r="A2657" t="s">
        <v>513</v>
      </c>
      <c r="B2657" t="s">
        <v>367</v>
      </c>
      <c r="C2657" s="67" t="str">
        <f t="shared" si="296"/>
        <v>Tessa Schmocker</v>
      </c>
      <c r="D2657" s="71" t="str" cm="1">
        <f t="array" ref="D2657">_xlfn.IFS(AK2657="1",CONCATENATE(C2657,"Regional"),AK2657="2",CONCATENATE(C2657,"Sectional"),AK2657="3",CONCATENATE(C2657,COUNTIF($C$1:C2657,C2657)))</f>
        <v>Tessa Schmocker4</v>
      </c>
      <c r="E2657" s="66">
        <v>45166.333333333336</v>
      </c>
      <c r="F2657" t="s">
        <v>2475</v>
      </c>
      <c r="G2657" s="46">
        <v>46</v>
      </c>
      <c r="H2657" s="46">
        <v>110</v>
      </c>
      <c r="I2657" s="46">
        <v>22</v>
      </c>
      <c r="J2657" t="s">
        <v>855</v>
      </c>
      <c r="K2657" t="s">
        <v>90</v>
      </c>
      <c r="L2657" s="46">
        <v>4964</v>
      </c>
      <c r="M2657" s="46">
        <v>72</v>
      </c>
      <c r="N2657" s="46">
        <v>69.2</v>
      </c>
      <c r="O2657" s="46">
        <v>118</v>
      </c>
      <c r="P2657" s="46">
        <f t="shared" si="297"/>
        <v>2</v>
      </c>
      <c r="R2657" s="67" t="s">
        <v>1194</v>
      </c>
      <c r="S2657" s="67">
        <f>COUNTIF(Y$2:$Y$100,R2657)</f>
        <v>0</v>
      </c>
      <c r="V2657" s="67">
        <f t="shared" si="298"/>
        <v>0</v>
      </c>
      <c r="X2657"/>
      <c r="Y2657" s="67" t="str">
        <f t="shared" si="302"/>
        <v xml:space="preserve"> </v>
      </c>
      <c r="AB2657" t="s">
        <v>90</v>
      </c>
      <c r="AC2657" s="46">
        <v>4964</v>
      </c>
      <c r="AD2657" s="46">
        <v>72</v>
      </c>
      <c r="AE2657" s="46">
        <v>69.2</v>
      </c>
      <c r="AF2657" s="46">
        <v>118</v>
      </c>
      <c r="AH2657" s="70" t="str">
        <f t="shared" si="299"/>
        <v/>
      </c>
      <c r="AI2657" s="70" t="str">
        <f t="shared" si="300"/>
        <v/>
      </c>
      <c r="AJ2657" s="70" t="str">
        <f t="shared" si="301"/>
        <v>X</v>
      </c>
      <c r="AK2657" s="70" t="str" cm="1">
        <f t="array" ref="AK2657">_xlfn.IFS(AH2657&lt;&gt;"","1",AI2657&lt;&gt;"","2",AJ2657&lt;&gt;"","3")</f>
        <v>3</v>
      </c>
    </row>
    <row r="2658" spans="1:37" x14ac:dyDescent="0.25">
      <c r="A2658" t="s">
        <v>1780</v>
      </c>
      <c r="B2658" t="s">
        <v>715</v>
      </c>
      <c r="C2658" s="67" t="str">
        <f t="shared" si="296"/>
        <v>Norah Kluck</v>
      </c>
      <c r="D2658" s="71" t="str" cm="1">
        <f t="array" ref="D2658">_xlfn.IFS(AK2658="1",CONCATENATE(C2658,"Regional"),AK2658="2",CONCATENATE(C2658,"Sectional"),AK2658="3",CONCATENATE(C2658,COUNTIF($C$1:C2658,C2658)))</f>
        <v>Norah Kluck3</v>
      </c>
      <c r="E2658" s="66">
        <v>45166.333333333336</v>
      </c>
      <c r="F2658" t="s">
        <v>2475</v>
      </c>
      <c r="G2658" s="46">
        <v>46</v>
      </c>
      <c r="H2658" s="46">
        <v>111</v>
      </c>
      <c r="I2658" s="46">
        <v>24</v>
      </c>
      <c r="J2658" t="s">
        <v>855</v>
      </c>
      <c r="K2658" t="s">
        <v>90</v>
      </c>
      <c r="L2658" s="46">
        <v>4964</v>
      </c>
      <c r="M2658" s="46">
        <v>72</v>
      </c>
      <c r="N2658" s="46">
        <v>69.2</v>
      </c>
      <c r="O2658" s="46">
        <v>118</v>
      </c>
      <c r="P2658" s="46">
        <f t="shared" si="297"/>
        <v>2</v>
      </c>
      <c r="R2658" s="67" t="s">
        <v>2785</v>
      </c>
      <c r="S2658" s="67">
        <f>COUNTIF(Y$2:$Y$100,R2658)</f>
        <v>0</v>
      </c>
      <c r="V2658" s="67">
        <f t="shared" si="298"/>
        <v>0</v>
      </c>
      <c r="X2658"/>
      <c r="Y2658" s="67" t="str">
        <f t="shared" si="302"/>
        <v xml:space="preserve"> </v>
      </c>
      <c r="AB2658" t="s">
        <v>90</v>
      </c>
      <c r="AC2658" s="46">
        <v>4964</v>
      </c>
      <c r="AD2658" s="46">
        <v>72</v>
      </c>
      <c r="AE2658" s="46">
        <v>69.2</v>
      </c>
      <c r="AF2658" s="46">
        <v>118</v>
      </c>
      <c r="AH2658" s="70" t="str">
        <f t="shared" si="299"/>
        <v/>
      </c>
      <c r="AI2658" s="70" t="str">
        <f t="shared" si="300"/>
        <v/>
      </c>
      <c r="AJ2658" s="70" t="str">
        <f t="shared" si="301"/>
        <v>X</v>
      </c>
      <c r="AK2658" s="70" t="str" cm="1">
        <f t="array" ref="AK2658">_xlfn.IFS(AH2658&lt;&gt;"","1",AI2658&lt;&gt;"","2",AJ2658&lt;&gt;"","3")</f>
        <v>3</v>
      </c>
    </row>
    <row r="2659" spans="1:37" x14ac:dyDescent="0.25">
      <c r="A2659" t="s">
        <v>3414</v>
      </c>
      <c r="B2659" t="s">
        <v>427</v>
      </c>
      <c r="C2659" s="67" t="str">
        <f t="shared" si="296"/>
        <v>Jadyn Schellpfeffer</v>
      </c>
      <c r="D2659" s="71" t="str" cm="1">
        <f t="array" ref="D2659">_xlfn.IFS(AK2659="1",CONCATENATE(C2659,"Regional"),AK2659="2",CONCATENATE(C2659,"Sectional"),AK2659="3",CONCATENATE(C2659,COUNTIF($C$1:C2659,C2659)))</f>
        <v>Jadyn Schellpfeffer2</v>
      </c>
      <c r="E2659" s="66">
        <v>45166.333333333336</v>
      </c>
      <c r="F2659" t="s">
        <v>2475</v>
      </c>
      <c r="G2659" s="46">
        <v>46</v>
      </c>
      <c r="H2659" s="46">
        <v>112</v>
      </c>
      <c r="I2659" s="46">
        <v>25</v>
      </c>
      <c r="J2659" t="s">
        <v>855</v>
      </c>
      <c r="K2659" t="s">
        <v>90</v>
      </c>
      <c r="L2659" s="46">
        <v>4964</v>
      </c>
      <c r="M2659" s="46">
        <v>72</v>
      </c>
      <c r="N2659" s="46">
        <v>69.2</v>
      </c>
      <c r="O2659" s="46">
        <v>118</v>
      </c>
      <c r="P2659" s="46">
        <f t="shared" si="297"/>
        <v>2</v>
      </c>
      <c r="R2659" s="67" t="s">
        <v>3578</v>
      </c>
      <c r="S2659" s="67">
        <f>COUNTIF(Y$2:$Y$100,R2659)</f>
        <v>0</v>
      </c>
      <c r="V2659" s="67">
        <f t="shared" si="298"/>
        <v>0</v>
      </c>
      <c r="X2659"/>
      <c r="Y2659" s="67" t="str">
        <f t="shared" si="302"/>
        <v xml:space="preserve"> </v>
      </c>
      <c r="AB2659" t="s">
        <v>90</v>
      </c>
      <c r="AC2659" s="46">
        <v>4964</v>
      </c>
      <c r="AD2659" s="46">
        <v>72</v>
      </c>
      <c r="AE2659" s="46">
        <v>69.2</v>
      </c>
      <c r="AF2659" s="46">
        <v>118</v>
      </c>
      <c r="AH2659" s="70" t="str">
        <f t="shared" si="299"/>
        <v/>
      </c>
      <c r="AI2659" s="70" t="str">
        <f t="shared" si="300"/>
        <v/>
      </c>
      <c r="AJ2659" s="70" t="str">
        <f t="shared" si="301"/>
        <v>X</v>
      </c>
      <c r="AK2659" s="70" t="str" cm="1">
        <f t="array" ref="AK2659">_xlfn.IFS(AH2659&lt;&gt;"","1",AI2659&lt;&gt;"","2",AJ2659&lt;&gt;"","3")</f>
        <v>3</v>
      </c>
    </row>
    <row r="2660" spans="1:37" x14ac:dyDescent="0.25">
      <c r="A2660" t="s">
        <v>358</v>
      </c>
      <c r="B2660" t="s">
        <v>1785</v>
      </c>
      <c r="C2660" s="67" t="str">
        <f t="shared" si="296"/>
        <v>Alyce Schultz</v>
      </c>
      <c r="D2660" s="71" t="str" cm="1">
        <f t="array" ref="D2660">_xlfn.IFS(AK2660="1",CONCATENATE(C2660,"Regional"),AK2660="2",CONCATENATE(C2660,"Sectional"),AK2660="3",CONCATENATE(C2660,COUNTIF($C$1:C2660,C2660)))</f>
        <v>Alyce Schultz1</v>
      </c>
      <c r="E2660" s="66">
        <v>45166.333333333336</v>
      </c>
      <c r="F2660" t="s">
        <v>2475</v>
      </c>
      <c r="G2660" s="46">
        <v>46</v>
      </c>
      <c r="H2660" s="46">
        <v>112</v>
      </c>
      <c r="I2660" s="46">
        <v>25</v>
      </c>
      <c r="J2660" t="s">
        <v>855</v>
      </c>
      <c r="K2660" t="s">
        <v>90</v>
      </c>
      <c r="L2660" s="46">
        <v>4964</v>
      </c>
      <c r="M2660" s="46">
        <v>72</v>
      </c>
      <c r="N2660" s="46">
        <v>69.2</v>
      </c>
      <c r="O2660" s="46">
        <v>118</v>
      </c>
      <c r="P2660" s="46">
        <f t="shared" si="297"/>
        <v>2</v>
      </c>
      <c r="R2660" s="67" t="s">
        <v>2791</v>
      </c>
      <c r="S2660" s="67">
        <f>COUNTIF(Y$2:$Y$100,R2660)</f>
        <v>0</v>
      </c>
      <c r="V2660" s="67">
        <f t="shared" si="298"/>
        <v>0</v>
      </c>
      <c r="X2660"/>
      <c r="Y2660" s="67" t="str">
        <f t="shared" si="302"/>
        <v xml:space="preserve"> </v>
      </c>
      <c r="AB2660" t="s">
        <v>90</v>
      </c>
      <c r="AC2660" s="46">
        <v>4964</v>
      </c>
      <c r="AD2660" s="46">
        <v>72</v>
      </c>
      <c r="AE2660" s="46">
        <v>69.2</v>
      </c>
      <c r="AF2660" s="46">
        <v>118</v>
      </c>
      <c r="AH2660" s="70" t="str">
        <f t="shared" si="299"/>
        <v/>
      </c>
      <c r="AI2660" s="70" t="str">
        <f t="shared" si="300"/>
        <v/>
      </c>
      <c r="AJ2660" s="70" t="str">
        <f t="shared" si="301"/>
        <v>X</v>
      </c>
      <c r="AK2660" s="70" t="str" cm="1">
        <f t="array" ref="AK2660">_xlfn.IFS(AH2660&lt;&gt;"","1",AI2660&lt;&gt;"","2",AJ2660&lt;&gt;"","3")</f>
        <v>3</v>
      </c>
    </row>
    <row r="2661" spans="1:37" x14ac:dyDescent="0.25">
      <c r="A2661" t="s">
        <v>857</v>
      </c>
      <c r="B2661" t="s">
        <v>599</v>
      </c>
      <c r="C2661" s="67" t="str">
        <f t="shared" si="296"/>
        <v>Grace Portale</v>
      </c>
      <c r="D2661" s="71" t="str" cm="1">
        <f t="array" ref="D2661">_xlfn.IFS(AK2661="1",CONCATENATE(C2661,"Regional"),AK2661="2",CONCATENATE(C2661,"Sectional"),AK2661="3",CONCATENATE(C2661,COUNTIF($C$1:C2661,C2661)))</f>
        <v>Grace Portale1</v>
      </c>
      <c r="E2661" s="66">
        <v>45166.333333333336</v>
      </c>
      <c r="F2661" t="s">
        <v>2475</v>
      </c>
      <c r="G2661" s="46">
        <v>46</v>
      </c>
      <c r="H2661" s="46">
        <v>114</v>
      </c>
      <c r="I2661" s="46">
        <v>27</v>
      </c>
      <c r="J2661" t="s">
        <v>855</v>
      </c>
      <c r="K2661" t="s">
        <v>90</v>
      </c>
      <c r="L2661" s="46">
        <v>4964</v>
      </c>
      <c r="M2661" s="46">
        <v>72</v>
      </c>
      <c r="N2661" s="46">
        <v>69.2</v>
      </c>
      <c r="O2661" s="46">
        <v>118</v>
      </c>
      <c r="P2661" s="46">
        <f t="shared" si="297"/>
        <v>2</v>
      </c>
      <c r="R2661" s="67" t="s">
        <v>1400</v>
      </c>
      <c r="S2661" s="67">
        <f>COUNTIF(Y$2:$Y$100,R2661)</f>
        <v>0</v>
      </c>
      <c r="V2661" s="67">
        <f t="shared" si="298"/>
        <v>0</v>
      </c>
      <c r="X2661"/>
      <c r="Y2661" s="67" t="str">
        <f t="shared" si="302"/>
        <v xml:space="preserve"> </v>
      </c>
      <c r="AB2661" t="s">
        <v>90</v>
      </c>
      <c r="AC2661" s="46">
        <v>4964</v>
      </c>
      <c r="AD2661" s="46">
        <v>72</v>
      </c>
      <c r="AE2661" s="46">
        <v>69.2</v>
      </c>
      <c r="AF2661" s="46">
        <v>118</v>
      </c>
      <c r="AH2661" s="70" t="str">
        <f t="shared" si="299"/>
        <v/>
      </c>
      <c r="AI2661" s="70" t="str">
        <f t="shared" si="300"/>
        <v/>
      </c>
      <c r="AJ2661" s="70" t="str">
        <f t="shared" si="301"/>
        <v>X</v>
      </c>
      <c r="AK2661" s="70" t="str" cm="1">
        <f t="array" ref="AK2661">_xlfn.IFS(AH2661&lt;&gt;"","1",AI2661&lt;&gt;"","2",AJ2661&lt;&gt;"","3")</f>
        <v>3</v>
      </c>
    </row>
    <row r="2662" spans="1:37" x14ac:dyDescent="0.25">
      <c r="A2662" t="s">
        <v>849</v>
      </c>
      <c r="B2662" t="s">
        <v>850</v>
      </c>
      <c r="C2662" s="67" t="str">
        <f t="shared" si="296"/>
        <v>Gianna Dedick</v>
      </c>
      <c r="D2662" s="71" t="str" cm="1">
        <f t="array" ref="D2662">_xlfn.IFS(AK2662="1",CONCATENATE(C2662,"Regional"),AK2662="2",CONCATENATE(C2662,"Sectional"),AK2662="3",CONCATENATE(C2662,COUNTIF($C$1:C2662,C2662)))</f>
        <v>Gianna Dedick4</v>
      </c>
      <c r="E2662" s="66">
        <v>45166.333333333336</v>
      </c>
      <c r="F2662" t="s">
        <v>2475</v>
      </c>
      <c r="G2662" s="46">
        <v>46</v>
      </c>
      <c r="H2662" s="46">
        <v>116</v>
      </c>
      <c r="I2662" s="46">
        <v>28</v>
      </c>
      <c r="J2662" t="s">
        <v>855</v>
      </c>
      <c r="K2662" t="s">
        <v>90</v>
      </c>
      <c r="L2662" s="46">
        <v>4964</v>
      </c>
      <c r="M2662" s="46">
        <v>72</v>
      </c>
      <c r="N2662" s="46">
        <v>69.2</v>
      </c>
      <c r="O2662" s="46">
        <v>118</v>
      </c>
      <c r="P2662" s="46">
        <f t="shared" si="297"/>
        <v>2</v>
      </c>
      <c r="R2662" s="67" t="s">
        <v>1395</v>
      </c>
      <c r="S2662" s="67">
        <f>COUNTIF(Y$2:$Y$100,R2662)</f>
        <v>0</v>
      </c>
      <c r="V2662" s="67">
        <f t="shared" si="298"/>
        <v>0</v>
      </c>
      <c r="X2662"/>
      <c r="Y2662" s="67" t="str">
        <f t="shared" si="302"/>
        <v xml:space="preserve"> </v>
      </c>
      <c r="AB2662" t="s">
        <v>90</v>
      </c>
      <c r="AC2662" s="46">
        <v>4964</v>
      </c>
      <c r="AD2662" s="46">
        <v>72</v>
      </c>
      <c r="AE2662" s="46">
        <v>69.2</v>
      </c>
      <c r="AF2662" s="46">
        <v>118</v>
      </c>
      <c r="AH2662" s="70" t="str">
        <f t="shared" si="299"/>
        <v/>
      </c>
      <c r="AI2662" s="70" t="str">
        <f t="shared" si="300"/>
        <v/>
      </c>
      <c r="AJ2662" s="70" t="str">
        <f t="shared" si="301"/>
        <v>X</v>
      </c>
      <c r="AK2662" s="70" t="str" cm="1">
        <f t="array" ref="AK2662">_xlfn.IFS(AH2662&lt;&gt;"","1",AI2662&lt;&gt;"","2",AJ2662&lt;&gt;"","3")</f>
        <v>3</v>
      </c>
    </row>
    <row r="2663" spans="1:37" x14ac:dyDescent="0.25">
      <c r="A2663" t="s">
        <v>2060</v>
      </c>
      <c r="B2663" t="s">
        <v>496</v>
      </c>
      <c r="C2663" s="67" t="str">
        <f t="shared" si="296"/>
        <v>Josie Punsel</v>
      </c>
      <c r="D2663" s="71" t="str" cm="1">
        <f t="array" ref="D2663">_xlfn.IFS(AK2663="1",CONCATENATE(C2663,"Regional"),AK2663="2",CONCATENATE(C2663,"Sectional"),AK2663="3",CONCATENATE(C2663,COUNTIF($C$1:C2663,C2663)))</f>
        <v>Josie Punsel1</v>
      </c>
      <c r="E2663" s="66">
        <v>45166.333333333336</v>
      </c>
      <c r="F2663" t="s">
        <v>2475</v>
      </c>
      <c r="G2663" s="46">
        <v>46</v>
      </c>
      <c r="H2663" s="46">
        <v>117</v>
      </c>
      <c r="I2663" s="46">
        <v>29</v>
      </c>
      <c r="J2663" t="s">
        <v>855</v>
      </c>
      <c r="K2663" t="s">
        <v>90</v>
      </c>
      <c r="L2663" s="46">
        <v>4964</v>
      </c>
      <c r="M2663" s="46">
        <v>72</v>
      </c>
      <c r="N2663" s="46">
        <v>69.2</v>
      </c>
      <c r="O2663" s="46">
        <v>118</v>
      </c>
      <c r="P2663" s="46">
        <f t="shared" si="297"/>
        <v>2</v>
      </c>
      <c r="R2663" s="67" t="s">
        <v>3082</v>
      </c>
      <c r="S2663" s="67">
        <f>COUNTIF(Y$2:$Y$100,R2663)</f>
        <v>0</v>
      </c>
      <c r="V2663" s="67">
        <f t="shared" si="298"/>
        <v>0</v>
      </c>
      <c r="X2663"/>
      <c r="Y2663" s="67" t="str">
        <f t="shared" si="302"/>
        <v xml:space="preserve"> </v>
      </c>
      <c r="AB2663" t="s">
        <v>90</v>
      </c>
      <c r="AC2663" s="46">
        <v>4964</v>
      </c>
      <c r="AD2663" s="46">
        <v>72</v>
      </c>
      <c r="AE2663" s="46">
        <v>69.2</v>
      </c>
      <c r="AF2663" s="46">
        <v>118</v>
      </c>
      <c r="AH2663" s="70" t="str">
        <f t="shared" si="299"/>
        <v/>
      </c>
      <c r="AI2663" s="70" t="str">
        <f t="shared" si="300"/>
        <v/>
      </c>
      <c r="AJ2663" s="70" t="str">
        <f t="shared" si="301"/>
        <v>X</v>
      </c>
      <c r="AK2663" s="70" t="str" cm="1">
        <f t="array" ref="AK2663">_xlfn.IFS(AH2663&lt;&gt;"","1",AI2663&lt;&gt;"","2",AJ2663&lt;&gt;"","3")</f>
        <v>3</v>
      </c>
    </row>
    <row r="2664" spans="1:37" x14ac:dyDescent="0.25">
      <c r="A2664" t="s">
        <v>1781</v>
      </c>
      <c r="B2664" t="s">
        <v>1029</v>
      </c>
      <c r="C2664" s="67" t="str">
        <f t="shared" si="296"/>
        <v>Callie Suick</v>
      </c>
      <c r="D2664" s="71" t="str" cm="1">
        <f t="array" ref="D2664">_xlfn.IFS(AK2664="1",CONCATENATE(C2664,"Regional"),AK2664="2",CONCATENATE(C2664,"Sectional"),AK2664="3",CONCATENATE(C2664,COUNTIF($C$1:C2664,C2664)))</f>
        <v>Callie Suick1</v>
      </c>
      <c r="E2664" s="66">
        <v>45166.333333333336</v>
      </c>
      <c r="F2664" t="s">
        <v>2475</v>
      </c>
      <c r="G2664" s="46">
        <v>46</v>
      </c>
      <c r="H2664" s="46">
        <v>117</v>
      </c>
      <c r="I2664" s="46">
        <v>29</v>
      </c>
      <c r="J2664" t="s">
        <v>855</v>
      </c>
      <c r="K2664" t="s">
        <v>90</v>
      </c>
      <c r="L2664" s="46">
        <v>4964</v>
      </c>
      <c r="M2664" s="46">
        <v>72</v>
      </c>
      <c r="N2664" s="46">
        <v>69.2</v>
      </c>
      <c r="O2664" s="46">
        <v>118</v>
      </c>
      <c r="P2664" s="46">
        <f t="shared" si="297"/>
        <v>2</v>
      </c>
      <c r="R2664" s="67" t="s">
        <v>2787</v>
      </c>
      <c r="S2664" s="67">
        <f>COUNTIF(Y$2:$Y$100,R2664)</f>
        <v>0</v>
      </c>
      <c r="V2664" s="67">
        <f t="shared" si="298"/>
        <v>0</v>
      </c>
      <c r="X2664"/>
      <c r="Y2664" s="67" t="str">
        <f t="shared" si="302"/>
        <v xml:space="preserve"> </v>
      </c>
      <c r="AB2664" t="s">
        <v>90</v>
      </c>
      <c r="AC2664" s="46">
        <v>4964</v>
      </c>
      <c r="AD2664" s="46">
        <v>72</v>
      </c>
      <c r="AE2664" s="46">
        <v>69.2</v>
      </c>
      <c r="AF2664" s="46">
        <v>118</v>
      </c>
      <c r="AH2664" s="70" t="str">
        <f t="shared" si="299"/>
        <v/>
      </c>
      <c r="AI2664" s="70" t="str">
        <f t="shared" si="300"/>
        <v/>
      </c>
      <c r="AJ2664" s="70" t="str">
        <f t="shared" si="301"/>
        <v>X</v>
      </c>
      <c r="AK2664" s="70" t="str" cm="1">
        <f t="array" ref="AK2664">_xlfn.IFS(AH2664&lt;&gt;"","1",AI2664&lt;&gt;"","2",AJ2664&lt;&gt;"","3")</f>
        <v>3</v>
      </c>
    </row>
    <row r="2665" spans="1:37" x14ac:dyDescent="0.25">
      <c r="A2665" t="s">
        <v>3411</v>
      </c>
      <c r="B2665" t="s">
        <v>2698</v>
      </c>
      <c r="C2665" s="67" t="str">
        <f t="shared" si="296"/>
        <v>Portia Segerstrom</v>
      </c>
      <c r="D2665" s="71" t="str" cm="1">
        <f t="array" ref="D2665">_xlfn.IFS(AK2665="1",CONCATENATE(C2665,"Regional"),AK2665="2",CONCATENATE(C2665,"Sectional"),AK2665="3",CONCATENATE(C2665,COUNTIF($C$1:C2665,C2665)))</f>
        <v>Portia Segerstrom3</v>
      </c>
      <c r="E2665" s="66">
        <v>45166.333333333336</v>
      </c>
      <c r="F2665" t="s">
        <v>2475</v>
      </c>
      <c r="G2665" s="46">
        <v>46</v>
      </c>
      <c r="H2665" s="46">
        <v>118</v>
      </c>
      <c r="I2665" s="46">
        <v>31</v>
      </c>
      <c r="J2665" t="s">
        <v>855</v>
      </c>
      <c r="K2665" t="s">
        <v>90</v>
      </c>
      <c r="L2665" s="46">
        <v>4964</v>
      </c>
      <c r="M2665" s="46">
        <v>72</v>
      </c>
      <c r="N2665" s="46">
        <v>69.2</v>
      </c>
      <c r="O2665" s="46">
        <v>118</v>
      </c>
      <c r="P2665" s="46">
        <f t="shared" si="297"/>
        <v>2</v>
      </c>
      <c r="R2665" s="67" t="s">
        <v>3567</v>
      </c>
      <c r="S2665" s="67">
        <f>COUNTIF(Y$2:$Y$100,R2665)</f>
        <v>0</v>
      </c>
      <c r="V2665" s="67">
        <f t="shared" si="298"/>
        <v>0</v>
      </c>
      <c r="X2665"/>
      <c r="Y2665" s="67" t="str">
        <f t="shared" si="302"/>
        <v xml:space="preserve"> </v>
      </c>
      <c r="AB2665" t="s">
        <v>90</v>
      </c>
      <c r="AC2665" s="46">
        <v>4964</v>
      </c>
      <c r="AD2665" s="46">
        <v>72</v>
      </c>
      <c r="AE2665" s="46">
        <v>69.2</v>
      </c>
      <c r="AF2665" s="46">
        <v>118</v>
      </c>
      <c r="AH2665" s="70" t="str">
        <f t="shared" si="299"/>
        <v/>
      </c>
      <c r="AI2665" s="70" t="str">
        <f t="shared" si="300"/>
        <v/>
      </c>
      <c r="AJ2665" s="70" t="str">
        <f t="shared" si="301"/>
        <v>X</v>
      </c>
      <c r="AK2665" s="70" t="str" cm="1">
        <f t="array" ref="AK2665">_xlfn.IFS(AH2665&lt;&gt;"","1",AI2665&lt;&gt;"","2",AJ2665&lt;&gt;"","3")</f>
        <v>3</v>
      </c>
    </row>
    <row r="2666" spans="1:37" x14ac:dyDescent="0.25">
      <c r="A2666" t="s">
        <v>1778</v>
      </c>
      <c r="B2666" t="s">
        <v>1779</v>
      </c>
      <c r="C2666" s="67" t="str">
        <f t="shared" si="296"/>
        <v>Bethini Mosher</v>
      </c>
      <c r="D2666" s="71" t="str" cm="1">
        <f t="array" ref="D2666">_xlfn.IFS(AK2666="1",CONCATENATE(C2666,"Regional"),AK2666="2",CONCATENATE(C2666,"Sectional"),AK2666="3",CONCATENATE(C2666,COUNTIF($C$1:C2666,C2666)))</f>
        <v>Bethini Mosher4</v>
      </c>
      <c r="E2666" s="66">
        <v>45166.333333333336</v>
      </c>
      <c r="F2666" t="s">
        <v>2475</v>
      </c>
      <c r="G2666" s="46">
        <v>46</v>
      </c>
      <c r="H2666" s="46">
        <v>120</v>
      </c>
      <c r="I2666" s="46">
        <v>32</v>
      </c>
      <c r="J2666" t="s">
        <v>855</v>
      </c>
      <c r="K2666" t="s">
        <v>90</v>
      </c>
      <c r="L2666" s="46">
        <v>4964</v>
      </c>
      <c r="M2666" s="46">
        <v>72</v>
      </c>
      <c r="N2666" s="46">
        <v>69.2</v>
      </c>
      <c r="O2666" s="46">
        <v>118</v>
      </c>
      <c r="P2666" s="46">
        <f t="shared" si="297"/>
        <v>2</v>
      </c>
      <c r="R2666" s="67" t="s">
        <v>2783</v>
      </c>
      <c r="S2666" s="67">
        <f>COUNTIF(Y$2:$Y$100,R2666)</f>
        <v>0</v>
      </c>
      <c r="V2666" s="67">
        <f t="shared" si="298"/>
        <v>0</v>
      </c>
      <c r="X2666"/>
      <c r="Y2666" s="67" t="str">
        <f t="shared" si="302"/>
        <v xml:space="preserve"> </v>
      </c>
      <c r="AB2666" t="s">
        <v>90</v>
      </c>
      <c r="AC2666" s="46">
        <v>4964</v>
      </c>
      <c r="AD2666" s="46">
        <v>72</v>
      </c>
      <c r="AE2666" s="46">
        <v>69.2</v>
      </c>
      <c r="AF2666" s="46">
        <v>118</v>
      </c>
      <c r="AH2666" s="70" t="str">
        <f t="shared" si="299"/>
        <v/>
      </c>
      <c r="AI2666" s="70" t="str">
        <f t="shared" si="300"/>
        <v/>
      </c>
      <c r="AJ2666" s="70" t="str">
        <f t="shared" si="301"/>
        <v>X</v>
      </c>
      <c r="AK2666" s="70" t="str" cm="1">
        <f t="array" ref="AK2666">_xlfn.IFS(AH2666&lt;&gt;"","1",AI2666&lt;&gt;"","2",AJ2666&lt;&gt;"","3")</f>
        <v>3</v>
      </c>
    </row>
    <row r="2667" spans="1:37" x14ac:dyDescent="0.25">
      <c r="A2667" t="s">
        <v>583</v>
      </c>
      <c r="B2667" t="s">
        <v>772</v>
      </c>
      <c r="C2667" s="67" t="str">
        <f t="shared" si="296"/>
        <v>Alexa Vesely</v>
      </c>
      <c r="D2667" s="71" t="str" cm="1">
        <f t="array" ref="D2667">_xlfn.IFS(AK2667="1",CONCATENATE(C2667,"Regional"),AK2667="2",CONCATENATE(C2667,"Sectional"),AK2667="3",CONCATENATE(C2667,COUNTIF($C$1:C2667,C2667)))</f>
        <v>Alexa Vesely1</v>
      </c>
      <c r="E2667" s="66">
        <v>45166.333333333336</v>
      </c>
      <c r="F2667" t="s">
        <v>2475</v>
      </c>
      <c r="G2667" s="46">
        <v>46</v>
      </c>
      <c r="H2667" s="46">
        <v>123</v>
      </c>
      <c r="I2667" s="46">
        <v>33</v>
      </c>
      <c r="J2667" t="s">
        <v>855</v>
      </c>
      <c r="K2667" t="s">
        <v>90</v>
      </c>
      <c r="L2667" s="46">
        <v>4964</v>
      </c>
      <c r="M2667" s="46">
        <v>72</v>
      </c>
      <c r="N2667" s="46">
        <v>69.2</v>
      </c>
      <c r="O2667" s="46">
        <v>118</v>
      </c>
      <c r="P2667" s="46">
        <f t="shared" si="297"/>
        <v>2</v>
      </c>
      <c r="R2667" s="67" t="s">
        <v>3083</v>
      </c>
      <c r="S2667" s="67">
        <f>COUNTIF(Y$2:$Y$100,R2667)</f>
        <v>0</v>
      </c>
      <c r="V2667" s="67">
        <f t="shared" si="298"/>
        <v>0</v>
      </c>
      <c r="X2667"/>
      <c r="Y2667" s="67" t="str">
        <f t="shared" si="302"/>
        <v xml:space="preserve"> </v>
      </c>
      <c r="AB2667" t="s">
        <v>90</v>
      </c>
      <c r="AC2667" s="46">
        <v>4964</v>
      </c>
      <c r="AD2667" s="46">
        <v>72</v>
      </c>
      <c r="AE2667" s="46">
        <v>69.2</v>
      </c>
      <c r="AF2667" s="46">
        <v>118</v>
      </c>
      <c r="AH2667" s="70" t="str">
        <f t="shared" si="299"/>
        <v/>
      </c>
      <c r="AI2667" s="70" t="str">
        <f t="shared" si="300"/>
        <v/>
      </c>
      <c r="AJ2667" s="70" t="str">
        <f t="shared" si="301"/>
        <v>X</v>
      </c>
      <c r="AK2667" s="70" t="str" cm="1">
        <f t="array" ref="AK2667">_xlfn.IFS(AH2667&lt;&gt;"","1",AI2667&lt;&gt;"","2",AJ2667&lt;&gt;"","3")</f>
        <v>3</v>
      </c>
    </row>
    <row r="2668" spans="1:37" x14ac:dyDescent="0.25">
      <c r="A2668" t="s">
        <v>1788</v>
      </c>
      <c r="B2668" t="s">
        <v>1789</v>
      </c>
      <c r="C2668" s="67" t="str">
        <f t="shared" si="296"/>
        <v>Calla Nogalski</v>
      </c>
      <c r="D2668" s="71" t="str" cm="1">
        <f t="array" ref="D2668">_xlfn.IFS(AK2668="1",CONCATENATE(C2668,"Regional"),AK2668="2",CONCATENATE(C2668,"Sectional"),AK2668="3",CONCATENATE(C2668,COUNTIF($C$1:C2668,C2668)))</f>
        <v>Calla Nogalski3</v>
      </c>
      <c r="E2668" s="66">
        <v>45166.333333333336</v>
      </c>
      <c r="F2668" t="s">
        <v>2475</v>
      </c>
      <c r="G2668" s="46">
        <v>46</v>
      </c>
      <c r="H2668" s="46">
        <v>124</v>
      </c>
      <c r="I2668" s="46">
        <v>34</v>
      </c>
      <c r="J2668" t="s">
        <v>855</v>
      </c>
      <c r="K2668" t="s">
        <v>90</v>
      </c>
      <c r="L2668" s="46">
        <v>4964</v>
      </c>
      <c r="M2668" s="46">
        <v>72</v>
      </c>
      <c r="N2668" s="46">
        <v>69.2</v>
      </c>
      <c r="O2668" s="46">
        <v>118</v>
      </c>
      <c r="P2668" s="46">
        <f t="shared" si="297"/>
        <v>2</v>
      </c>
      <c r="R2668" s="67" t="s">
        <v>2793</v>
      </c>
      <c r="S2668" s="67">
        <f>COUNTIF(Y$2:$Y$100,R2668)</f>
        <v>0</v>
      </c>
      <c r="V2668" s="67">
        <f t="shared" si="298"/>
        <v>0</v>
      </c>
      <c r="X2668"/>
      <c r="Y2668" s="67" t="str">
        <f t="shared" si="302"/>
        <v xml:space="preserve"> </v>
      </c>
      <c r="AB2668" t="s">
        <v>90</v>
      </c>
      <c r="AC2668" s="46">
        <v>4964</v>
      </c>
      <c r="AD2668" s="46">
        <v>72</v>
      </c>
      <c r="AE2668" s="46">
        <v>69.2</v>
      </c>
      <c r="AF2668" s="46">
        <v>118</v>
      </c>
      <c r="AH2668" s="70" t="str">
        <f t="shared" si="299"/>
        <v/>
      </c>
      <c r="AI2668" s="70" t="str">
        <f t="shared" si="300"/>
        <v/>
      </c>
      <c r="AJ2668" s="70" t="str">
        <f t="shared" si="301"/>
        <v>X</v>
      </c>
      <c r="AK2668" s="70" t="str" cm="1">
        <f t="array" ref="AK2668">_xlfn.IFS(AH2668&lt;&gt;"","1",AI2668&lt;&gt;"","2",AJ2668&lt;&gt;"","3")</f>
        <v>3</v>
      </c>
    </row>
    <row r="2669" spans="1:37" x14ac:dyDescent="0.25">
      <c r="A2669" t="s">
        <v>267</v>
      </c>
      <c r="B2669" t="s">
        <v>535</v>
      </c>
      <c r="C2669" s="67" t="str">
        <f t="shared" si="296"/>
        <v>Rachel Hendrickson</v>
      </c>
      <c r="D2669" s="71" t="str" cm="1">
        <f t="array" ref="D2669">_xlfn.IFS(AK2669="1",CONCATENATE(C2669,"Regional"),AK2669="2",CONCATENATE(C2669,"Sectional"),AK2669="3",CONCATENATE(C2669,COUNTIF($C$1:C2669,C2669)))</f>
        <v>Rachel Hendrickson3</v>
      </c>
      <c r="E2669" s="66">
        <v>45166.333333333336</v>
      </c>
      <c r="F2669" t="s">
        <v>2475</v>
      </c>
      <c r="G2669" s="46">
        <v>46</v>
      </c>
      <c r="H2669" s="46">
        <v>124</v>
      </c>
      <c r="I2669" s="46">
        <v>34</v>
      </c>
      <c r="J2669" t="s">
        <v>855</v>
      </c>
      <c r="K2669" t="s">
        <v>90</v>
      </c>
      <c r="L2669" s="46">
        <v>4964</v>
      </c>
      <c r="M2669" s="46">
        <v>72</v>
      </c>
      <c r="N2669" s="46">
        <v>69.2</v>
      </c>
      <c r="O2669" s="46">
        <v>118</v>
      </c>
      <c r="P2669" s="46">
        <f t="shared" si="297"/>
        <v>2</v>
      </c>
      <c r="R2669" s="67" t="s">
        <v>3084</v>
      </c>
      <c r="S2669" s="67">
        <f>COUNTIF(Y$2:$Y$100,R2669)</f>
        <v>0</v>
      </c>
      <c r="V2669" s="67">
        <f t="shared" si="298"/>
        <v>0</v>
      </c>
      <c r="X2669"/>
      <c r="Y2669" s="67" t="str">
        <f t="shared" si="302"/>
        <v xml:space="preserve"> </v>
      </c>
      <c r="AB2669" t="s">
        <v>90</v>
      </c>
      <c r="AC2669" s="46">
        <v>4964</v>
      </c>
      <c r="AD2669" s="46">
        <v>72</v>
      </c>
      <c r="AE2669" s="46">
        <v>69.2</v>
      </c>
      <c r="AF2669" s="46">
        <v>118</v>
      </c>
      <c r="AH2669" s="70" t="str">
        <f t="shared" si="299"/>
        <v/>
      </c>
      <c r="AI2669" s="70" t="str">
        <f t="shared" si="300"/>
        <v/>
      </c>
      <c r="AJ2669" s="70" t="str">
        <f t="shared" si="301"/>
        <v>X</v>
      </c>
      <c r="AK2669" s="70" t="str" cm="1">
        <f t="array" ref="AK2669">_xlfn.IFS(AH2669&lt;&gt;"","1",AI2669&lt;&gt;"","2",AJ2669&lt;&gt;"","3")</f>
        <v>3</v>
      </c>
    </row>
    <row r="2670" spans="1:37" x14ac:dyDescent="0.25">
      <c r="A2670" t="s">
        <v>1790</v>
      </c>
      <c r="B2670" t="s">
        <v>1791</v>
      </c>
      <c r="C2670" s="67" t="str">
        <f t="shared" si="296"/>
        <v>Lillyana Watters</v>
      </c>
      <c r="D2670" s="71" t="str" cm="1">
        <f t="array" ref="D2670">_xlfn.IFS(AK2670="1",CONCATENATE(C2670,"Regional"),AK2670="2",CONCATENATE(C2670,"Sectional"),AK2670="3",CONCATENATE(C2670,COUNTIF($C$1:C2670,C2670)))</f>
        <v>Lillyana Watters3</v>
      </c>
      <c r="E2670" s="66">
        <v>45166.333333333336</v>
      </c>
      <c r="F2670" t="s">
        <v>2475</v>
      </c>
      <c r="G2670" s="46">
        <v>46</v>
      </c>
      <c r="H2670" s="46">
        <v>131</v>
      </c>
      <c r="I2670" s="46">
        <v>36</v>
      </c>
      <c r="J2670" t="s">
        <v>855</v>
      </c>
      <c r="K2670" t="s">
        <v>90</v>
      </c>
      <c r="L2670" s="46">
        <v>4964</v>
      </c>
      <c r="M2670" s="46">
        <v>72</v>
      </c>
      <c r="N2670" s="46">
        <v>69.2</v>
      </c>
      <c r="O2670" s="46">
        <v>118</v>
      </c>
      <c r="P2670" s="46">
        <f t="shared" si="297"/>
        <v>2</v>
      </c>
      <c r="R2670" s="67" t="s">
        <v>2794</v>
      </c>
      <c r="S2670" s="67">
        <f>COUNTIF(Y$2:$Y$100,R2670)</f>
        <v>0</v>
      </c>
      <c r="V2670" s="67">
        <f t="shared" si="298"/>
        <v>0</v>
      </c>
      <c r="X2670"/>
      <c r="Y2670" s="67" t="str">
        <f t="shared" si="302"/>
        <v xml:space="preserve"> </v>
      </c>
      <c r="AB2670" t="s">
        <v>90</v>
      </c>
      <c r="AC2670" s="46">
        <v>4964</v>
      </c>
      <c r="AD2670" s="46">
        <v>72</v>
      </c>
      <c r="AE2670" s="46">
        <v>69.2</v>
      </c>
      <c r="AF2670" s="46">
        <v>118</v>
      </c>
      <c r="AH2670" s="70" t="str">
        <f t="shared" si="299"/>
        <v/>
      </c>
      <c r="AI2670" s="70" t="str">
        <f t="shared" si="300"/>
        <v/>
      </c>
      <c r="AJ2670" s="70" t="str">
        <f t="shared" si="301"/>
        <v>X</v>
      </c>
      <c r="AK2670" s="70" t="str" cm="1">
        <f t="array" ref="AK2670">_xlfn.IFS(AH2670&lt;&gt;"","1",AI2670&lt;&gt;"","2",AJ2670&lt;&gt;"","3")</f>
        <v>3</v>
      </c>
    </row>
    <row r="2671" spans="1:37" x14ac:dyDescent="0.25">
      <c r="A2671" t="s">
        <v>1775</v>
      </c>
      <c r="B2671" t="s">
        <v>362</v>
      </c>
      <c r="C2671" s="67" t="str">
        <f t="shared" si="296"/>
        <v>Emma Staack</v>
      </c>
      <c r="D2671" s="71" t="str" cm="1">
        <f t="array" ref="D2671">_xlfn.IFS(AK2671="1",CONCATENATE(C2671,"Regional"),AK2671="2",CONCATENATE(C2671,"Sectional"),AK2671="3",CONCATENATE(C2671,COUNTIF($C$1:C2671,C2671)))</f>
        <v>Emma Staack2</v>
      </c>
      <c r="E2671" s="66">
        <v>45166.333333333336</v>
      </c>
      <c r="F2671" t="s">
        <v>2475</v>
      </c>
      <c r="G2671" s="46">
        <v>46</v>
      </c>
      <c r="H2671" s="46">
        <v>131</v>
      </c>
      <c r="I2671" s="46">
        <v>36</v>
      </c>
      <c r="J2671" t="s">
        <v>855</v>
      </c>
      <c r="K2671" t="s">
        <v>90</v>
      </c>
      <c r="L2671" s="46">
        <v>4964</v>
      </c>
      <c r="M2671" s="46">
        <v>72</v>
      </c>
      <c r="N2671" s="46">
        <v>69.2</v>
      </c>
      <c r="O2671" s="46">
        <v>118</v>
      </c>
      <c r="P2671" s="46">
        <f t="shared" si="297"/>
        <v>2</v>
      </c>
      <c r="R2671" s="67" t="s">
        <v>2781</v>
      </c>
      <c r="S2671" s="67">
        <f>COUNTIF(Y$2:$Y$100,R2671)</f>
        <v>0</v>
      </c>
      <c r="V2671" s="67">
        <f t="shared" si="298"/>
        <v>0</v>
      </c>
      <c r="X2671"/>
      <c r="Y2671" s="67" t="str">
        <f t="shared" si="302"/>
        <v xml:space="preserve"> </v>
      </c>
      <c r="AB2671" t="s">
        <v>90</v>
      </c>
      <c r="AC2671" s="46">
        <v>4964</v>
      </c>
      <c r="AD2671" s="46">
        <v>72</v>
      </c>
      <c r="AE2671" s="46">
        <v>69.2</v>
      </c>
      <c r="AF2671" s="46">
        <v>118</v>
      </c>
      <c r="AH2671" s="70" t="str">
        <f t="shared" si="299"/>
        <v/>
      </c>
      <c r="AI2671" s="70" t="str">
        <f t="shared" si="300"/>
        <v/>
      </c>
      <c r="AJ2671" s="70" t="str">
        <f t="shared" si="301"/>
        <v>X</v>
      </c>
      <c r="AK2671" s="70" t="str" cm="1">
        <f t="array" ref="AK2671">_xlfn.IFS(AH2671&lt;&gt;"","1",AI2671&lt;&gt;"","2",AJ2671&lt;&gt;"","3")</f>
        <v>3</v>
      </c>
    </row>
    <row r="2672" spans="1:37" x14ac:dyDescent="0.25">
      <c r="A2672" t="s">
        <v>1068</v>
      </c>
      <c r="B2672" t="s">
        <v>473</v>
      </c>
      <c r="C2672" s="67" t="str">
        <f t="shared" si="296"/>
        <v>Gabby Schmid</v>
      </c>
      <c r="D2672" s="71" t="str" cm="1">
        <f t="array" ref="D2672">_xlfn.IFS(AK2672="1",CONCATENATE(C2672,"Regional"),AK2672="2",CONCATENATE(C2672,"Sectional"),AK2672="3",CONCATENATE(C2672,COUNTIF($C$1:C2672,C2672)))</f>
        <v>Gabby Schmid4</v>
      </c>
      <c r="E2672" s="66">
        <v>45166.333333333336</v>
      </c>
      <c r="F2672" t="s">
        <v>2475</v>
      </c>
      <c r="G2672" s="46">
        <v>46</v>
      </c>
      <c r="H2672" s="46">
        <v>132</v>
      </c>
      <c r="I2672" s="46">
        <v>38</v>
      </c>
      <c r="J2672" t="s">
        <v>855</v>
      </c>
      <c r="K2672" t="s">
        <v>90</v>
      </c>
      <c r="L2672" s="46">
        <v>4964</v>
      </c>
      <c r="M2672" s="46">
        <v>72</v>
      </c>
      <c r="N2672" s="46">
        <v>69.2</v>
      </c>
      <c r="O2672" s="46">
        <v>118</v>
      </c>
      <c r="P2672" s="46">
        <f t="shared" si="297"/>
        <v>2</v>
      </c>
      <c r="R2672" s="67" t="s">
        <v>2784</v>
      </c>
      <c r="S2672" s="67">
        <f>COUNTIF(Y$2:$Y$100,R2672)</f>
        <v>0</v>
      </c>
      <c r="V2672" s="67">
        <f t="shared" si="298"/>
        <v>0</v>
      </c>
      <c r="X2672"/>
      <c r="Y2672" s="67" t="str">
        <f t="shared" si="302"/>
        <v xml:space="preserve"> </v>
      </c>
      <c r="AB2672" t="s">
        <v>90</v>
      </c>
      <c r="AC2672" s="46">
        <v>4964</v>
      </c>
      <c r="AD2672" s="46">
        <v>72</v>
      </c>
      <c r="AE2672" s="46">
        <v>69.2</v>
      </c>
      <c r="AF2672" s="46">
        <v>118</v>
      </c>
      <c r="AH2672" s="70" t="str">
        <f t="shared" si="299"/>
        <v/>
      </c>
      <c r="AI2672" s="70" t="str">
        <f t="shared" si="300"/>
        <v/>
      </c>
      <c r="AJ2672" s="70" t="str">
        <f t="shared" si="301"/>
        <v>X</v>
      </c>
      <c r="AK2672" s="70" t="str" cm="1">
        <f t="array" ref="AK2672">_xlfn.IFS(AH2672&lt;&gt;"","1",AI2672&lt;&gt;"","2",AJ2672&lt;&gt;"","3")</f>
        <v>3</v>
      </c>
    </row>
    <row r="2673" spans="1:37" x14ac:dyDescent="0.25">
      <c r="A2673" t="s">
        <v>1897</v>
      </c>
      <c r="B2673" t="s">
        <v>362</v>
      </c>
      <c r="C2673" s="67" t="str">
        <f t="shared" si="296"/>
        <v>Emma Moran</v>
      </c>
      <c r="D2673" s="71" t="str" cm="1">
        <f t="array" ref="D2673">_xlfn.IFS(AK2673="1",CONCATENATE(C2673,"Regional"),AK2673="2",CONCATENATE(C2673,"Sectional"),AK2673="3",CONCATENATE(C2673,COUNTIF($C$1:C2673,C2673)))</f>
        <v>Emma Moran3</v>
      </c>
      <c r="E2673" s="66">
        <v>45166.333333333336</v>
      </c>
      <c r="F2673" t="s">
        <v>2475</v>
      </c>
      <c r="G2673" s="46">
        <v>46</v>
      </c>
      <c r="H2673" s="46">
        <v>133</v>
      </c>
      <c r="I2673" s="46">
        <v>39</v>
      </c>
      <c r="J2673" t="s">
        <v>855</v>
      </c>
      <c r="K2673" t="s">
        <v>90</v>
      </c>
      <c r="L2673" s="46">
        <v>4964</v>
      </c>
      <c r="M2673" s="46">
        <v>72</v>
      </c>
      <c r="N2673" s="46">
        <v>69.2</v>
      </c>
      <c r="O2673" s="46">
        <v>118</v>
      </c>
      <c r="P2673" s="46">
        <f t="shared" si="297"/>
        <v>2</v>
      </c>
      <c r="R2673" s="67" t="s">
        <v>2906</v>
      </c>
      <c r="S2673" s="67">
        <f>COUNTIF(Y$2:$Y$100,R2673)</f>
        <v>0</v>
      </c>
      <c r="V2673" s="67">
        <f t="shared" si="298"/>
        <v>0</v>
      </c>
      <c r="X2673"/>
      <c r="Y2673" s="67" t="str">
        <f t="shared" si="302"/>
        <v xml:space="preserve"> </v>
      </c>
      <c r="AB2673" t="s">
        <v>90</v>
      </c>
      <c r="AC2673" s="46">
        <v>4964</v>
      </c>
      <c r="AD2673" s="46">
        <v>72</v>
      </c>
      <c r="AE2673" s="46">
        <v>69.2</v>
      </c>
      <c r="AF2673" s="46">
        <v>118</v>
      </c>
      <c r="AH2673" s="70" t="str">
        <f t="shared" si="299"/>
        <v/>
      </c>
      <c r="AI2673" s="70" t="str">
        <f t="shared" si="300"/>
        <v/>
      </c>
      <c r="AJ2673" s="70" t="str">
        <f t="shared" si="301"/>
        <v>X</v>
      </c>
      <c r="AK2673" s="70" t="str" cm="1">
        <f t="array" ref="AK2673">_xlfn.IFS(AH2673&lt;&gt;"","1",AI2673&lt;&gt;"","2",AJ2673&lt;&gt;"","3")</f>
        <v>3</v>
      </c>
    </row>
    <row r="2674" spans="1:37" x14ac:dyDescent="0.25">
      <c r="A2674" t="s">
        <v>1782</v>
      </c>
      <c r="B2674" t="s">
        <v>345</v>
      </c>
      <c r="C2674" s="67" t="str">
        <f t="shared" si="296"/>
        <v>Abigail Tahtinen</v>
      </c>
      <c r="D2674" s="71" t="str" cm="1">
        <f t="array" ref="D2674">_xlfn.IFS(AK2674="1",CONCATENATE(C2674,"Regional"),AK2674="2",CONCATENATE(C2674,"Sectional"),AK2674="3",CONCATENATE(C2674,COUNTIF($C$1:C2674,C2674)))</f>
        <v>Abigail Tahtinen2</v>
      </c>
      <c r="E2674" s="66">
        <v>45166.333333333336</v>
      </c>
      <c r="F2674" t="s">
        <v>2475</v>
      </c>
      <c r="G2674" s="46">
        <v>46</v>
      </c>
      <c r="H2674" s="46">
        <v>133</v>
      </c>
      <c r="I2674" s="46">
        <v>39</v>
      </c>
      <c r="J2674" t="s">
        <v>855</v>
      </c>
      <c r="K2674" t="s">
        <v>90</v>
      </c>
      <c r="L2674" s="46">
        <v>4964</v>
      </c>
      <c r="M2674" s="46">
        <v>72</v>
      </c>
      <c r="N2674" s="46">
        <v>69.2</v>
      </c>
      <c r="O2674" s="46">
        <v>118</v>
      </c>
      <c r="P2674" s="46">
        <f t="shared" si="297"/>
        <v>2</v>
      </c>
      <c r="R2674" s="67" t="s">
        <v>2788</v>
      </c>
      <c r="S2674" s="67">
        <f>COUNTIF(Y$2:$Y$100,R2674)</f>
        <v>0</v>
      </c>
      <c r="V2674" s="67">
        <f t="shared" si="298"/>
        <v>0</v>
      </c>
      <c r="X2674"/>
      <c r="Y2674" s="67" t="str">
        <f t="shared" si="302"/>
        <v xml:space="preserve"> </v>
      </c>
      <c r="AB2674" t="s">
        <v>90</v>
      </c>
      <c r="AC2674" s="46">
        <v>4964</v>
      </c>
      <c r="AD2674" s="46">
        <v>72</v>
      </c>
      <c r="AE2674" s="46">
        <v>69.2</v>
      </c>
      <c r="AF2674" s="46">
        <v>118</v>
      </c>
      <c r="AH2674" s="70" t="str">
        <f t="shared" si="299"/>
        <v/>
      </c>
      <c r="AI2674" s="70" t="str">
        <f t="shared" si="300"/>
        <v/>
      </c>
      <c r="AJ2674" s="70" t="str">
        <f t="shared" si="301"/>
        <v>X</v>
      </c>
      <c r="AK2674" s="70" t="str" cm="1">
        <f t="array" ref="AK2674">_xlfn.IFS(AH2674&lt;&gt;"","1",AI2674&lt;&gt;"","2",AJ2674&lt;&gt;"","3")</f>
        <v>3</v>
      </c>
    </row>
    <row r="2675" spans="1:37" x14ac:dyDescent="0.25">
      <c r="A2675" t="s">
        <v>861</v>
      </c>
      <c r="B2675" t="s">
        <v>458</v>
      </c>
      <c r="C2675" s="67" t="str">
        <f t="shared" si="296"/>
        <v>Lauren Richards</v>
      </c>
      <c r="D2675" s="71" t="str" cm="1">
        <f t="array" ref="D2675">_xlfn.IFS(AK2675="1",CONCATENATE(C2675,"Regional"),AK2675="2",CONCATENATE(C2675,"Sectional"),AK2675="3",CONCATENATE(C2675,COUNTIF($C$1:C2675,C2675)))</f>
        <v>Lauren Richards2</v>
      </c>
      <c r="E2675" s="66">
        <v>45166.333333333336</v>
      </c>
      <c r="F2675" t="s">
        <v>2475</v>
      </c>
      <c r="G2675" s="46">
        <v>46</v>
      </c>
      <c r="H2675" s="46">
        <v>133</v>
      </c>
      <c r="I2675" s="46">
        <v>39</v>
      </c>
      <c r="J2675" t="s">
        <v>855</v>
      </c>
      <c r="K2675" t="s">
        <v>90</v>
      </c>
      <c r="L2675" s="46">
        <v>4964</v>
      </c>
      <c r="M2675" s="46">
        <v>72</v>
      </c>
      <c r="N2675" s="46">
        <v>69.2</v>
      </c>
      <c r="O2675" s="46">
        <v>118</v>
      </c>
      <c r="P2675" s="46">
        <f t="shared" si="297"/>
        <v>2</v>
      </c>
      <c r="R2675" s="67" t="s">
        <v>1403</v>
      </c>
      <c r="S2675" s="67">
        <f>COUNTIF(Y$2:$Y$100,R2675)</f>
        <v>0</v>
      </c>
      <c r="V2675" s="67">
        <f t="shared" si="298"/>
        <v>0</v>
      </c>
      <c r="X2675"/>
      <c r="Y2675" s="67" t="str">
        <f t="shared" si="302"/>
        <v xml:space="preserve"> </v>
      </c>
      <c r="AB2675" t="s">
        <v>90</v>
      </c>
      <c r="AC2675" s="46">
        <v>4964</v>
      </c>
      <c r="AD2675" s="46">
        <v>72</v>
      </c>
      <c r="AE2675" s="46">
        <v>69.2</v>
      </c>
      <c r="AF2675" s="46">
        <v>118</v>
      </c>
      <c r="AH2675" s="70" t="str">
        <f t="shared" si="299"/>
        <v/>
      </c>
      <c r="AI2675" s="70" t="str">
        <f t="shared" si="300"/>
        <v/>
      </c>
      <c r="AJ2675" s="70" t="str">
        <f t="shared" si="301"/>
        <v>X</v>
      </c>
      <c r="AK2675" s="70" t="str" cm="1">
        <f t="array" ref="AK2675">_xlfn.IFS(AH2675&lt;&gt;"","1",AI2675&lt;&gt;"","2",AJ2675&lt;&gt;"","3")</f>
        <v>3</v>
      </c>
    </row>
    <row r="2676" spans="1:37" x14ac:dyDescent="0.25">
      <c r="A2676" t="s">
        <v>853</v>
      </c>
      <c r="B2676" t="s">
        <v>362</v>
      </c>
      <c r="C2676" s="67" t="str">
        <f t="shared" si="296"/>
        <v>Emma Boggess</v>
      </c>
      <c r="D2676" s="71" t="str" cm="1">
        <f t="array" ref="D2676">_xlfn.IFS(AK2676="1",CONCATENATE(C2676,"Regional"),AK2676="2",CONCATENATE(C2676,"Sectional"),AK2676="3",CONCATENATE(C2676,COUNTIF($C$1:C2676,C2676)))</f>
        <v>Emma Boggess3</v>
      </c>
      <c r="E2676" s="66">
        <v>45166.333333333336</v>
      </c>
      <c r="F2676" t="s">
        <v>2475</v>
      </c>
      <c r="G2676" s="46">
        <v>46</v>
      </c>
      <c r="H2676" s="46">
        <v>138</v>
      </c>
      <c r="I2676" s="46">
        <v>42</v>
      </c>
      <c r="J2676" t="s">
        <v>855</v>
      </c>
      <c r="K2676" t="s">
        <v>90</v>
      </c>
      <c r="L2676" s="46">
        <v>4964</v>
      </c>
      <c r="M2676" s="46">
        <v>72</v>
      </c>
      <c r="N2676" s="46">
        <v>69.2</v>
      </c>
      <c r="O2676" s="46">
        <v>118</v>
      </c>
      <c r="P2676" s="46">
        <f t="shared" si="297"/>
        <v>2</v>
      </c>
      <c r="R2676" s="67" t="s">
        <v>1398</v>
      </c>
      <c r="S2676" s="67">
        <f>COUNTIF(Y$2:$Y$100,R2676)</f>
        <v>0</v>
      </c>
      <c r="V2676" s="67">
        <f t="shared" si="298"/>
        <v>0</v>
      </c>
      <c r="X2676"/>
      <c r="Y2676" s="67" t="str">
        <f t="shared" si="302"/>
        <v xml:space="preserve"> </v>
      </c>
      <c r="AB2676" t="s">
        <v>90</v>
      </c>
      <c r="AC2676" s="46">
        <v>4964</v>
      </c>
      <c r="AD2676" s="46">
        <v>72</v>
      </c>
      <c r="AE2676" s="46">
        <v>69.2</v>
      </c>
      <c r="AF2676" s="46">
        <v>118</v>
      </c>
      <c r="AH2676" s="70" t="str">
        <f t="shared" si="299"/>
        <v/>
      </c>
      <c r="AI2676" s="70" t="str">
        <f t="shared" si="300"/>
        <v/>
      </c>
      <c r="AJ2676" s="70" t="str">
        <f t="shared" si="301"/>
        <v>X</v>
      </c>
      <c r="AK2676" s="70" t="str" cm="1">
        <f t="array" ref="AK2676">_xlfn.IFS(AH2676&lt;&gt;"","1",AI2676&lt;&gt;"","2",AJ2676&lt;&gt;"","3")</f>
        <v>3</v>
      </c>
    </row>
    <row r="2677" spans="1:37" x14ac:dyDescent="0.25">
      <c r="A2677" t="s">
        <v>1776</v>
      </c>
      <c r="B2677" t="s">
        <v>1777</v>
      </c>
      <c r="C2677" s="67" t="str">
        <f t="shared" si="296"/>
        <v>Jayda Wellnitz</v>
      </c>
      <c r="D2677" s="71" t="str" cm="1">
        <f t="array" ref="D2677">_xlfn.IFS(AK2677="1",CONCATENATE(C2677,"Regional"),AK2677="2",CONCATENATE(C2677,"Sectional"),AK2677="3",CONCATENATE(C2677,COUNTIF($C$1:C2677,C2677)))</f>
        <v>Jayda Wellnitz3</v>
      </c>
      <c r="E2677" s="66">
        <v>45166.333333333336</v>
      </c>
      <c r="F2677" t="s">
        <v>2475</v>
      </c>
      <c r="G2677" s="46">
        <v>46</v>
      </c>
      <c r="H2677" s="46">
        <v>144</v>
      </c>
      <c r="I2677" s="46">
        <v>43</v>
      </c>
      <c r="J2677" t="s">
        <v>855</v>
      </c>
      <c r="K2677" t="s">
        <v>90</v>
      </c>
      <c r="L2677" s="46">
        <v>4964</v>
      </c>
      <c r="M2677" s="46">
        <v>72</v>
      </c>
      <c r="N2677" s="46">
        <v>69.2</v>
      </c>
      <c r="O2677" s="46">
        <v>118</v>
      </c>
      <c r="P2677" s="46">
        <f t="shared" si="297"/>
        <v>2</v>
      </c>
      <c r="R2677" s="67" t="s">
        <v>2782</v>
      </c>
      <c r="S2677" s="67">
        <f>COUNTIF(Y$2:$Y$100,R2677)</f>
        <v>0</v>
      </c>
      <c r="V2677" s="67">
        <f t="shared" si="298"/>
        <v>0</v>
      </c>
      <c r="X2677"/>
      <c r="Y2677" s="67" t="str">
        <f t="shared" si="302"/>
        <v xml:space="preserve"> </v>
      </c>
      <c r="AB2677" t="s">
        <v>90</v>
      </c>
      <c r="AC2677" s="46">
        <v>4964</v>
      </c>
      <c r="AD2677" s="46">
        <v>72</v>
      </c>
      <c r="AE2677" s="46">
        <v>69.2</v>
      </c>
      <c r="AF2677" s="46">
        <v>118</v>
      </c>
      <c r="AH2677" s="70" t="str">
        <f t="shared" si="299"/>
        <v/>
      </c>
      <c r="AI2677" s="70" t="str">
        <f t="shared" si="300"/>
        <v/>
      </c>
      <c r="AJ2677" s="70" t="str">
        <f t="shared" si="301"/>
        <v>X</v>
      </c>
      <c r="AK2677" s="70" t="str" cm="1">
        <f t="array" ref="AK2677">_xlfn.IFS(AH2677&lt;&gt;"","1",AI2677&lt;&gt;"","2",AJ2677&lt;&gt;"","3")</f>
        <v>3</v>
      </c>
    </row>
    <row r="2678" spans="1:37" x14ac:dyDescent="0.25">
      <c r="A2678" t="s">
        <v>2061</v>
      </c>
      <c r="B2678" t="s">
        <v>416</v>
      </c>
      <c r="C2678" s="67" t="str">
        <f t="shared" si="296"/>
        <v>Sarah Stippich</v>
      </c>
      <c r="D2678" s="71" t="str" cm="1">
        <f t="array" ref="D2678">_xlfn.IFS(AK2678="1",CONCATENATE(C2678,"Regional"),AK2678="2",CONCATENATE(C2678,"Sectional"),AK2678="3",CONCATENATE(C2678,COUNTIF($C$1:C2678,C2678)))</f>
        <v>Sarah Stippich1</v>
      </c>
      <c r="E2678" s="66">
        <v>45166.333333333336</v>
      </c>
      <c r="F2678" t="s">
        <v>2475</v>
      </c>
      <c r="G2678" s="46">
        <v>46</v>
      </c>
      <c r="H2678" s="46">
        <v>145</v>
      </c>
      <c r="I2678" s="46">
        <v>44</v>
      </c>
      <c r="J2678" t="s">
        <v>855</v>
      </c>
      <c r="K2678" t="s">
        <v>90</v>
      </c>
      <c r="L2678" s="46">
        <v>4964</v>
      </c>
      <c r="M2678" s="46">
        <v>72</v>
      </c>
      <c r="N2678" s="46">
        <v>69.2</v>
      </c>
      <c r="O2678" s="46">
        <v>118</v>
      </c>
      <c r="P2678" s="46">
        <f t="shared" si="297"/>
        <v>2</v>
      </c>
      <c r="R2678" s="67" t="s">
        <v>3085</v>
      </c>
      <c r="S2678" s="67">
        <f>COUNTIF(Y$2:$Y$100,R2678)</f>
        <v>0</v>
      </c>
      <c r="V2678" s="67">
        <f t="shared" si="298"/>
        <v>0</v>
      </c>
      <c r="X2678"/>
      <c r="Y2678" s="67" t="str">
        <f t="shared" si="302"/>
        <v xml:space="preserve"> </v>
      </c>
      <c r="AB2678" t="s">
        <v>90</v>
      </c>
      <c r="AC2678" s="46">
        <v>4964</v>
      </c>
      <c r="AD2678" s="46">
        <v>72</v>
      </c>
      <c r="AE2678" s="46">
        <v>69.2</v>
      </c>
      <c r="AF2678" s="46">
        <v>118</v>
      </c>
      <c r="AH2678" s="70" t="str">
        <f t="shared" si="299"/>
        <v/>
      </c>
      <c r="AI2678" s="70" t="str">
        <f t="shared" si="300"/>
        <v/>
      </c>
      <c r="AJ2678" s="70" t="str">
        <f t="shared" si="301"/>
        <v>X</v>
      </c>
      <c r="AK2678" s="70" t="str" cm="1">
        <f t="array" ref="AK2678">_xlfn.IFS(AH2678&lt;&gt;"","1",AI2678&lt;&gt;"","2",AJ2678&lt;&gt;"","3")</f>
        <v>3</v>
      </c>
    </row>
    <row r="2679" spans="1:37" x14ac:dyDescent="0.25">
      <c r="A2679" t="s">
        <v>2062</v>
      </c>
      <c r="B2679" t="s">
        <v>2063</v>
      </c>
      <c r="C2679" s="67" t="str">
        <f t="shared" si="296"/>
        <v>Amerie Timler</v>
      </c>
      <c r="D2679" s="71" t="str" cm="1">
        <f t="array" ref="D2679">_xlfn.IFS(AK2679="1",CONCATENATE(C2679,"Regional"),AK2679="2",CONCATENATE(C2679,"Sectional"),AK2679="3",CONCATENATE(C2679,COUNTIF($C$1:C2679,C2679)))</f>
        <v>Amerie Timler3</v>
      </c>
      <c r="E2679" s="66">
        <v>45166.333333333336</v>
      </c>
      <c r="F2679" t="s">
        <v>2475</v>
      </c>
      <c r="G2679" s="46">
        <v>46</v>
      </c>
      <c r="H2679" s="46">
        <v>145</v>
      </c>
      <c r="I2679" s="46">
        <v>44</v>
      </c>
      <c r="J2679" t="s">
        <v>855</v>
      </c>
      <c r="K2679" t="s">
        <v>90</v>
      </c>
      <c r="L2679" s="46">
        <v>4964</v>
      </c>
      <c r="M2679" s="46">
        <v>72</v>
      </c>
      <c r="N2679" s="46">
        <v>69.2</v>
      </c>
      <c r="O2679" s="46">
        <v>118</v>
      </c>
      <c r="P2679" s="46">
        <f t="shared" si="297"/>
        <v>2</v>
      </c>
      <c r="R2679" s="67" t="s">
        <v>3086</v>
      </c>
      <c r="S2679" s="67">
        <f>COUNTIF(Y$2:$Y$100,R2679)</f>
        <v>0</v>
      </c>
      <c r="V2679" s="67">
        <f t="shared" si="298"/>
        <v>0</v>
      </c>
      <c r="X2679"/>
      <c r="Y2679" s="67" t="str">
        <f t="shared" si="302"/>
        <v xml:space="preserve"> </v>
      </c>
      <c r="AB2679" t="s">
        <v>90</v>
      </c>
      <c r="AC2679" s="46">
        <v>4964</v>
      </c>
      <c r="AD2679" s="46">
        <v>72</v>
      </c>
      <c r="AE2679" s="46">
        <v>69.2</v>
      </c>
      <c r="AF2679" s="46">
        <v>118</v>
      </c>
      <c r="AH2679" s="70" t="str">
        <f t="shared" si="299"/>
        <v/>
      </c>
      <c r="AI2679" s="70" t="str">
        <f t="shared" si="300"/>
        <v/>
      </c>
      <c r="AJ2679" s="70" t="str">
        <f t="shared" si="301"/>
        <v>X</v>
      </c>
      <c r="AK2679" s="70" t="str" cm="1">
        <f t="array" ref="AK2679">_xlfn.IFS(AH2679&lt;&gt;"","1",AI2679&lt;&gt;"","2",AJ2679&lt;&gt;"","3")</f>
        <v>3</v>
      </c>
    </row>
    <row r="2680" spans="1:37" x14ac:dyDescent="0.25">
      <c r="A2680" t="s">
        <v>2064</v>
      </c>
      <c r="B2680" t="s">
        <v>187</v>
      </c>
      <c r="C2680" s="67" t="str">
        <f t="shared" si="296"/>
        <v>Ava Damato</v>
      </c>
      <c r="D2680" s="71" t="str" cm="1">
        <f t="array" ref="D2680">_xlfn.IFS(AK2680="1",CONCATENATE(C2680,"Regional"),AK2680="2",CONCATENATE(C2680,"Sectional"),AK2680="3",CONCATENATE(C2680,COUNTIF($C$1:C2680,C2680)))</f>
        <v>Ava Damato1</v>
      </c>
      <c r="E2680" s="66">
        <v>45166.333333333336</v>
      </c>
      <c r="F2680" t="s">
        <v>2475</v>
      </c>
      <c r="G2680" s="46">
        <v>46</v>
      </c>
      <c r="H2680" s="46">
        <v>174</v>
      </c>
      <c r="I2680" s="46">
        <v>46</v>
      </c>
      <c r="J2680" t="s">
        <v>855</v>
      </c>
      <c r="K2680" t="s">
        <v>90</v>
      </c>
      <c r="L2680" s="46">
        <v>4964</v>
      </c>
      <c r="M2680" s="46">
        <v>72</v>
      </c>
      <c r="N2680" s="46">
        <v>69.2</v>
      </c>
      <c r="O2680" s="46">
        <v>118</v>
      </c>
      <c r="P2680" s="46">
        <f t="shared" si="297"/>
        <v>2</v>
      </c>
      <c r="R2680" s="67" t="s">
        <v>3087</v>
      </c>
      <c r="S2680" s="67">
        <f>COUNTIF(Y$2:$Y$100,R2680)</f>
        <v>0</v>
      </c>
      <c r="V2680" s="67">
        <f t="shared" si="298"/>
        <v>0</v>
      </c>
      <c r="X2680"/>
      <c r="Y2680" s="67" t="str">
        <f t="shared" si="302"/>
        <v xml:space="preserve"> </v>
      </c>
      <c r="AB2680" t="s">
        <v>90</v>
      </c>
      <c r="AC2680" s="46">
        <v>4964</v>
      </c>
      <c r="AD2680" s="46">
        <v>72</v>
      </c>
      <c r="AE2680" s="46">
        <v>69.2</v>
      </c>
      <c r="AF2680" s="46">
        <v>118</v>
      </c>
      <c r="AH2680" s="70" t="str">
        <f t="shared" si="299"/>
        <v/>
      </c>
      <c r="AI2680" s="70" t="str">
        <f t="shared" si="300"/>
        <v/>
      </c>
      <c r="AJ2680" s="70" t="str">
        <f t="shared" si="301"/>
        <v>X</v>
      </c>
      <c r="AK2680" s="70" t="str" cm="1">
        <f t="array" ref="AK2680">_xlfn.IFS(AH2680&lt;&gt;"","1",AI2680&lt;&gt;"","2",AJ2680&lt;&gt;"","3")</f>
        <v>3</v>
      </c>
    </row>
    <row r="2681" spans="1:37" x14ac:dyDescent="0.25">
      <c r="A2681" t="s">
        <v>1059</v>
      </c>
      <c r="B2681" t="s">
        <v>1062</v>
      </c>
      <c r="C2681" s="67" t="str">
        <f t="shared" si="296"/>
        <v>Alyson Reier</v>
      </c>
      <c r="D2681" s="71" t="str" cm="1">
        <f t="array" ref="D2681">_xlfn.IFS(AK2681="1",CONCATENATE(C2681,"Regional"),AK2681="2",CONCATENATE(C2681,"Sectional"),AK2681="3",CONCATENATE(C2681,COUNTIF($C$1:C2681,C2681)))</f>
        <v>Alyson Reier5</v>
      </c>
      <c r="E2681" s="66">
        <v>45166.333333333336</v>
      </c>
      <c r="F2681" t="s">
        <v>2638</v>
      </c>
      <c r="G2681" s="46">
        <v>17</v>
      </c>
      <c r="H2681" s="46">
        <v>38</v>
      </c>
      <c r="I2681" s="46">
        <v>1</v>
      </c>
      <c r="J2681" t="s">
        <v>2395</v>
      </c>
      <c r="K2681" t="s">
        <v>90</v>
      </c>
      <c r="L2681" s="46">
        <v>2611</v>
      </c>
      <c r="M2681" s="46">
        <v>36</v>
      </c>
      <c r="N2681" s="46">
        <v>34.799999999999997</v>
      </c>
      <c r="O2681" s="46">
        <v>115</v>
      </c>
      <c r="P2681" s="46">
        <f t="shared" si="297"/>
        <v>1</v>
      </c>
      <c r="R2681" s="67" t="s">
        <v>1545</v>
      </c>
      <c r="S2681" s="67">
        <f>COUNTIF(Y$2:$Y$100,R2681)</f>
        <v>0</v>
      </c>
      <c r="V2681" s="67">
        <f t="shared" si="298"/>
        <v>0</v>
      </c>
      <c r="AB2681" t="s">
        <v>90</v>
      </c>
      <c r="AC2681" s="46">
        <v>2611</v>
      </c>
      <c r="AD2681" s="46">
        <v>36</v>
      </c>
      <c r="AE2681" s="46">
        <v>34.799999999999997</v>
      </c>
      <c r="AF2681" s="46">
        <v>115</v>
      </c>
      <c r="AH2681" s="70" t="str">
        <f t="shared" si="299"/>
        <v/>
      </c>
      <c r="AI2681" s="70" t="str">
        <f t="shared" si="300"/>
        <v/>
      </c>
      <c r="AJ2681" s="70" t="str">
        <f t="shared" si="301"/>
        <v>X</v>
      </c>
      <c r="AK2681" s="70" t="str" cm="1">
        <f t="array" ref="AK2681">_xlfn.IFS(AH2681&lt;&gt;"","1",AI2681&lt;&gt;"","2",AJ2681&lt;&gt;"","3")</f>
        <v>3</v>
      </c>
    </row>
    <row r="2682" spans="1:37" x14ac:dyDescent="0.25">
      <c r="A2682" t="s">
        <v>370</v>
      </c>
      <c r="B2682" t="s">
        <v>875</v>
      </c>
      <c r="C2682" s="67" t="str">
        <f t="shared" si="296"/>
        <v>Layla Thompson</v>
      </c>
      <c r="D2682" s="71" t="str" cm="1">
        <f t="array" ref="D2682">_xlfn.IFS(AK2682="1",CONCATENATE(C2682,"Regional"),AK2682="2",CONCATENATE(C2682,"Sectional"),AK2682="3",CONCATENATE(C2682,COUNTIF($C$1:C2682,C2682)))</f>
        <v>Layla Thompson4</v>
      </c>
      <c r="E2682" s="66">
        <v>45166.333333333336</v>
      </c>
      <c r="F2682" t="s">
        <v>2638</v>
      </c>
      <c r="G2682" s="46">
        <v>17</v>
      </c>
      <c r="H2682" s="46">
        <v>41</v>
      </c>
      <c r="I2682" s="46">
        <v>2</v>
      </c>
      <c r="J2682" t="s">
        <v>2395</v>
      </c>
      <c r="K2682" t="s">
        <v>90</v>
      </c>
      <c r="L2682" s="46">
        <v>2611</v>
      </c>
      <c r="M2682" s="46">
        <v>36</v>
      </c>
      <c r="N2682" s="46">
        <v>34.799999999999997</v>
      </c>
      <c r="O2682" s="46">
        <v>115</v>
      </c>
      <c r="P2682" s="46">
        <f t="shared" si="297"/>
        <v>1</v>
      </c>
      <c r="R2682" s="67" t="s">
        <v>1549</v>
      </c>
      <c r="S2682" s="67">
        <f>COUNTIF(Y$2:$Y$100,R2682)</f>
        <v>0</v>
      </c>
      <c r="V2682" s="67">
        <f t="shared" si="298"/>
        <v>0</v>
      </c>
      <c r="AB2682" t="s">
        <v>90</v>
      </c>
      <c r="AC2682" s="46">
        <v>2611</v>
      </c>
      <c r="AD2682" s="46">
        <v>36</v>
      </c>
      <c r="AE2682" s="46">
        <v>34.799999999999997</v>
      </c>
      <c r="AF2682" s="46">
        <v>115</v>
      </c>
      <c r="AH2682" s="70" t="str">
        <f t="shared" si="299"/>
        <v/>
      </c>
      <c r="AI2682" s="70" t="str">
        <f t="shared" si="300"/>
        <v/>
      </c>
      <c r="AJ2682" s="70" t="str">
        <f t="shared" si="301"/>
        <v>X</v>
      </c>
      <c r="AK2682" s="70" t="str" cm="1">
        <f t="array" ref="AK2682">_xlfn.IFS(AH2682&lt;&gt;"","1",AI2682&lt;&gt;"","2",AJ2682&lt;&gt;"","3")</f>
        <v>3</v>
      </c>
    </row>
    <row r="2683" spans="1:37" x14ac:dyDescent="0.25">
      <c r="A2683" t="s">
        <v>1057</v>
      </c>
      <c r="B2683" t="s">
        <v>1058</v>
      </c>
      <c r="C2683" s="67" t="str">
        <f t="shared" si="296"/>
        <v>Tara Eckes</v>
      </c>
      <c r="D2683" s="71" t="str" cm="1">
        <f t="array" ref="D2683">_xlfn.IFS(AK2683="1",CONCATENATE(C2683,"Regional"),AK2683="2",CONCATENATE(C2683,"Sectional"),AK2683="3",CONCATENATE(C2683,COUNTIF($C$1:C2683,C2683)))</f>
        <v>Tara Eckes5</v>
      </c>
      <c r="E2683" s="66">
        <v>45166.333333333336</v>
      </c>
      <c r="F2683" t="s">
        <v>2638</v>
      </c>
      <c r="G2683" s="46">
        <v>17</v>
      </c>
      <c r="H2683" s="46">
        <v>42</v>
      </c>
      <c r="I2683" s="46">
        <v>3</v>
      </c>
      <c r="J2683" t="s">
        <v>2395</v>
      </c>
      <c r="K2683" t="s">
        <v>90</v>
      </c>
      <c r="L2683" s="46">
        <v>2611</v>
      </c>
      <c r="M2683" s="46">
        <v>36</v>
      </c>
      <c r="N2683" s="46">
        <v>34.799999999999997</v>
      </c>
      <c r="O2683" s="46">
        <v>115</v>
      </c>
      <c r="P2683" s="46">
        <f t="shared" si="297"/>
        <v>1</v>
      </c>
      <c r="R2683" s="67" t="s">
        <v>1542</v>
      </c>
      <c r="S2683" s="67">
        <f>COUNTIF(Y$2:$Y$100,R2683)</f>
        <v>0</v>
      </c>
      <c r="V2683" s="67">
        <f t="shared" si="298"/>
        <v>0</v>
      </c>
      <c r="AB2683" t="s">
        <v>90</v>
      </c>
      <c r="AC2683" s="46">
        <v>2611</v>
      </c>
      <c r="AD2683" s="46">
        <v>36</v>
      </c>
      <c r="AE2683" s="46">
        <v>34.799999999999997</v>
      </c>
      <c r="AF2683" s="46">
        <v>115</v>
      </c>
      <c r="AH2683" s="70" t="str">
        <f t="shared" si="299"/>
        <v/>
      </c>
      <c r="AI2683" s="70" t="str">
        <f t="shared" si="300"/>
        <v/>
      </c>
      <c r="AJ2683" s="70" t="str">
        <f t="shared" si="301"/>
        <v>X</v>
      </c>
      <c r="AK2683" s="70" t="str" cm="1">
        <f t="array" ref="AK2683">_xlfn.IFS(AH2683&lt;&gt;"","1",AI2683&lt;&gt;"","2",AJ2683&lt;&gt;"","3")</f>
        <v>3</v>
      </c>
    </row>
    <row r="2684" spans="1:37" x14ac:dyDescent="0.25">
      <c r="A2684" t="s">
        <v>1909</v>
      </c>
      <c r="B2684" t="s">
        <v>313</v>
      </c>
      <c r="C2684" s="67" t="str">
        <f t="shared" si="296"/>
        <v>Avery Voeltz</v>
      </c>
      <c r="D2684" s="71" t="str" cm="1">
        <f t="array" ref="D2684">_xlfn.IFS(AK2684="1",CONCATENATE(C2684,"Regional"),AK2684="2",CONCATENATE(C2684,"Sectional"),AK2684="3",CONCATENATE(C2684,COUNTIF($C$1:C2684,C2684)))</f>
        <v>Avery Voeltz6</v>
      </c>
      <c r="E2684" s="66">
        <v>45166.333333333336</v>
      </c>
      <c r="F2684" t="s">
        <v>2638</v>
      </c>
      <c r="G2684" s="46">
        <v>17</v>
      </c>
      <c r="H2684" s="46">
        <v>43</v>
      </c>
      <c r="I2684" s="46">
        <v>4</v>
      </c>
      <c r="J2684" t="s">
        <v>2395</v>
      </c>
      <c r="K2684" t="s">
        <v>90</v>
      </c>
      <c r="L2684" s="46">
        <v>2611</v>
      </c>
      <c r="M2684" s="46">
        <v>36</v>
      </c>
      <c r="N2684" s="46">
        <v>34.799999999999997</v>
      </c>
      <c r="O2684" s="46">
        <v>115</v>
      </c>
      <c r="P2684" s="46">
        <f t="shared" si="297"/>
        <v>1</v>
      </c>
      <c r="R2684" s="67" t="s">
        <v>2924</v>
      </c>
      <c r="S2684" s="67">
        <f>COUNTIF(Y$2:$Y$100,R2684)</f>
        <v>0</v>
      </c>
      <c r="V2684" s="67">
        <f t="shared" si="298"/>
        <v>0</v>
      </c>
      <c r="AB2684" t="s">
        <v>90</v>
      </c>
      <c r="AC2684" s="46">
        <v>2611</v>
      </c>
      <c r="AD2684" s="46">
        <v>36</v>
      </c>
      <c r="AE2684" s="46">
        <v>34.799999999999997</v>
      </c>
      <c r="AF2684" s="46">
        <v>115</v>
      </c>
      <c r="AH2684" s="70" t="str">
        <f t="shared" si="299"/>
        <v/>
      </c>
      <c r="AI2684" s="70" t="str">
        <f t="shared" si="300"/>
        <v/>
      </c>
      <c r="AJ2684" s="70" t="str">
        <f t="shared" si="301"/>
        <v>X</v>
      </c>
      <c r="AK2684" s="70" t="str" cm="1">
        <f t="array" ref="AK2684">_xlfn.IFS(AH2684&lt;&gt;"","1",AI2684&lt;&gt;"","2",AJ2684&lt;&gt;"","3")</f>
        <v>3</v>
      </c>
    </row>
    <row r="2685" spans="1:37" x14ac:dyDescent="0.25">
      <c r="A2685" t="s">
        <v>1059</v>
      </c>
      <c r="B2685" t="s">
        <v>959</v>
      </c>
      <c r="C2685" s="67" t="str">
        <f t="shared" si="296"/>
        <v>Macey Reier</v>
      </c>
      <c r="D2685" s="71" t="str" cm="1">
        <f t="array" ref="D2685">_xlfn.IFS(AK2685="1",CONCATENATE(C2685,"Regional"),AK2685="2",CONCATENATE(C2685,"Sectional"),AK2685="3",CONCATENATE(C2685,COUNTIF($C$1:C2685,C2685)))</f>
        <v>Macey Reier5</v>
      </c>
      <c r="E2685" s="66">
        <v>45166.333333333336</v>
      </c>
      <c r="F2685" t="s">
        <v>2638</v>
      </c>
      <c r="G2685" s="46">
        <v>17</v>
      </c>
      <c r="H2685" s="46">
        <v>44</v>
      </c>
      <c r="I2685" s="46">
        <v>5</v>
      </c>
      <c r="J2685" t="s">
        <v>2395</v>
      </c>
      <c r="K2685" t="s">
        <v>90</v>
      </c>
      <c r="L2685" s="46">
        <v>2611</v>
      </c>
      <c r="M2685" s="46">
        <v>36</v>
      </c>
      <c r="N2685" s="46">
        <v>34.799999999999997</v>
      </c>
      <c r="O2685" s="46">
        <v>115</v>
      </c>
      <c r="P2685" s="46">
        <f t="shared" si="297"/>
        <v>1</v>
      </c>
      <c r="R2685" s="67" t="s">
        <v>1543</v>
      </c>
      <c r="S2685" s="67">
        <f>COUNTIF(Y$2:$Y$100,R2685)</f>
        <v>0</v>
      </c>
      <c r="V2685" s="67">
        <f t="shared" si="298"/>
        <v>0</v>
      </c>
      <c r="AB2685" t="s">
        <v>90</v>
      </c>
      <c r="AC2685" s="46">
        <v>2611</v>
      </c>
      <c r="AD2685" s="46">
        <v>36</v>
      </c>
      <c r="AE2685" s="46">
        <v>34.799999999999997</v>
      </c>
      <c r="AF2685" s="46">
        <v>115</v>
      </c>
      <c r="AH2685" s="70" t="str">
        <f t="shared" si="299"/>
        <v/>
      </c>
      <c r="AI2685" s="70" t="str">
        <f t="shared" si="300"/>
        <v/>
      </c>
      <c r="AJ2685" s="70" t="str">
        <f t="shared" si="301"/>
        <v>X</v>
      </c>
      <c r="AK2685" s="70" t="str" cm="1">
        <f t="array" ref="AK2685">_xlfn.IFS(AH2685&lt;&gt;"","1",AI2685&lt;&gt;"","2",AJ2685&lt;&gt;"","3")</f>
        <v>3</v>
      </c>
    </row>
    <row r="2686" spans="1:37" x14ac:dyDescent="0.25">
      <c r="A2686" t="s">
        <v>1975</v>
      </c>
      <c r="B2686" t="s">
        <v>2032</v>
      </c>
      <c r="C2686" s="67" t="str">
        <f t="shared" si="296"/>
        <v>Lexie Sullivan</v>
      </c>
      <c r="D2686" s="71" t="str" cm="1">
        <f t="array" ref="D2686">_xlfn.IFS(AK2686="1",CONCATENATE(C2686,"Regional"),AK2686="2",CONCATENATE(C2686,"Sectional"),AK2686="3",CONCATENATE(C2686,COUNTIF($C$1:C2686,C2686)))</f>
        <v>Lexie Sullivan5</v>
      </c>
      <c r="E2686" s="66">
        <v>45166.333333333336</v>
      </c>
      <c r="F2686" t="s">
        <v>2638</v>
      </c>
      <c r="G2686" s="46">
        <v>17</v>
      </c>
      <c r="H2686" s="46">
        <v>46</v>
      </c>
      <c r="I2686" s="46">
        <v>6</v>
      </c>
      <c r="J2686" t="s">
        <v>2395</v>
      </c>
      <c r="K2686" t="s">
        <v>90</v>
      </c>
      <c r="L2686" s="46">
        <v>2611</v>
      </c>
      <c r="M2686" s="46">
        <v>36</v>
      </c>
      <c r="N2686" s="46">
        <v>34.799999999999997</v>
      </c>
      <c r="O2686" s="46">
        <v>115</v>
      </c>
      <c r="P2686" s="46">
        <f t="shared" si="297"/>
        <v>1</v>
      </c>
      <c r="R2686" s="67" t="s">
        <v>3049</v>
      </c>
      <c r="S2686" s="67">
        <f>COUNTIF(Y$2:$Y$100,R2686)</f>
        <v>0</v>
      </c>
      <c r="V2686" s="67">
        <f t="shared" si="298"/>
        <v>0</v>
      </c>
      <c r="AB2686" t="s">
        <v>90</v>
      </c>
      <c r="AC2686" s="46">
        <v>2611</v>
      </c>
      <c r="AD2686" s="46">
        <v>36</v>
      </c>
      <c r="AE2686" s="46">
        <v>34.799999999999997</v>
      </c>
      <c r="AF2686" s="46">
        <v>115</v>
      </c>
      <c r="AH2686" s="70" t="str">
        <f t="shared" si="299"/>
        <v/>
      </c>
      <c r="AI2686" s="70" t="str">
        <f t="shared" si="300"/>
        <v/>
      </c>
      <c r="AJ2686" s="70" t="str">
        <f t="shared" si="301"/>
        <v>X</v>
      </c>
      <c r="AK2686" s="70" t="str" cm="1">
        <f t="array" ref="AK2686">_xlfn.IFS(AH2686&lt;&gt;"","1",AI2686&lt;&gt;"","2",AJ2686&lt;&gt;"","3")</f>
        <v>3</v>
      </c>
    </row>
    <row r="2687" spans="1:37" x14ac:dyDescent="0.25">
      <c r="A2687" t="s">
        <v>1064</v>
      </c>
      <c r="B2687" t="s">
        <v>1065</v>
      </c>
      <c r="C2687" s="67" t="str">
        <f t="shared" si="296"/>
        <v>Sofia Bonicatto</v>
      </c>
      <c r="D2687" s="71" t="str" cm="1">
        <f t="array" ref="D2687">_xlfn.IFS(AK2687="1",CONCATENATE(C2687,"Regional"),AK2687="2",CONCATENATE(C2687,"Sectional"),AK2687="3",CONCATENATE(C2687,COUNTIF($C$1:C2687,C2687)))</f>
        <v>Sofia Bonicatto5</v>
      </c>
      <c r="E2687" s="66">
        <v>45166.333333333336</v>
      </c>
      <c r="F2687" t="s">
        <v>2638</v>
      </c>
      <c r="G2687" s="46">
        <v>17</v>
      </c>
      <c r="H2687" s="46">
        <v>51</v>
      </c>
      <c r="I2687" s="46">
        <v>7</v>
      </c>
      <c r="J2687" t="s">
        <v>2395</v>
      </c>
      <c r="K2687" t="s">
        <v>90</v>
      </c>
      <c r="L2687" s="46">
        <v>2611</v>
      </c>
      <c r="M2687" s="46">
        <v>36</v>
      </c>
      <c r="N2687" s="46">
        <v>34.799999999999997</v>
      </c>
      <c r="O2687" s="46">
        <v>115</v>
      </c>
      <c r="P2687" s="46">
        <f t="shared" si="297"/>
        <v>1</v>
      </c>
      <c r="R2687" s="67" t="s">
        <v>1548</v>
      </c>
      <c r="S2687" s="67">
        <f>COUNTIF(Y$2:$Y$100,R2687)</f>
        <v>0</v>
      </c>
      <c r="V2687" s="67">
        <f t="shared" si="298"/>
        <v>0</v>
      </c>
      <c r="AB2687" t="s">
        <v>90</v>
      </c>
      <c r="AC2687" s="46">
        <v>2611</v>
      </c>
      <c r="AD2687" s="46">
        <v>36</v>
      </c>
      <c r="AE2687" s="46">
        <v>34.799999999999997</v>
      </c>
      <c r="AF2687" s="46">
        <v>115</v>
      </c>
      <c r="AH2687" s="70" t="str">
        <f t="shared" si="299"/>
        <v/>
      </c>
      <c r="AI2687" s="70" t="str">
        <f t="shared" si="300"/>
        <v/>
      </c>
      <c r="AJ2687" s="70" t="str">
        <f t="shared" si="301"/>
        <v>X</v>
      </c>
      <c r="AK2687" s="70" t="str" cm="1">
        <f t="array" ref="AK2687">_xlfn.IFS(AH2687&lt;&gt;"","1",AI2687&lt;&gt;"","2",AJ2687&lt;&gt;"","3")</f>
        <v>3</v>
      </c>
    </row>
    <row r="2688" spans="1:37" x14ac:dyDescent="0.25">
      <c r="A2688" t="s">
        <v>1910</v>
      </c>
      <c r="B2688" t="s">
        <v>418</v>
      </c>
      <c r="C2688" s="67" t="str">
        <f t="shared" si="296"/>
        <v>Katie Busch</v>
      </c>
      <c r="D2688" s="71" t="str" cm="1">
        <f t="array" ref="D2688">_xlfn.IFS(AK2688="1",CONCATENATE(C2688,"Regional"),AK2688="2",CONCATENATE(C2688,"Sectional"),AK2688="3",CONCATENATE(C2688,COUNTIF($C$1:C2688,C2688)))</f>
        <v>Katie Busch4</v>
      </c>
      <c r="E2688" s="66">
        <v>45166.333333333336</v>
      </c>
      <c r="F2688" t="s">
        <v>2638</v>
      </c>
      <c r="G2688" s="46">
        <v>17</v>
      </c>
      <c r="H2688" s="46">
        <v>52</v>
      </c>
      <c r="I2688" s="46">
        <v>8</v>
      </c>
      <c r="J2688" t="s">
        <v>2395</v>
      </c>
      <c r="K2688" t="s">
        <v>90</v>
      </c>
      <c r="L2688" s="46">
        <v>2611</v>
      </c>
      <c r="M2688" s="46">
        <v>36</v>
      </c>
      <c r="N2688" s="46">
        <v>34.799999999999997</v>
      </c>
      <c r="O2688" s="46">
        <v>115</v>
      </c>
      <c r="P2688" s="46">
        <f t="shared" si="297"/>
        <v>1</v>
      </c>
      <c r="R2688" s="67" t="s">
        <v>2925</v>
      </c>
      <c r="S2688" s="67">
        <f>COUNTIF(Y$2:$Y$100,R2688)</f>
        <v>0</v>
      </c>
      <c r="V2688" s="67">
        <f t="shared" si="298"/>
        <v>0</v>
      </c>
      <c r="AB2688" t="s">
        <v>90</v>
      </c>
      <c r="AC2688" s="46">
        <v>2611</v>
      </c>
      <c r="AD2688" s="46">
        <v>36</v>
      </c>
      <c r="AE2688" s="46">
        <v>34.799999999999997</v>
      </c>
      <c r="AF2688" s="46">
        <v>115</v>
      </c>
      <c r="AH2688" s="70" t="str">
        <f t="shared" si="299"/>
        <v/>
      </c>
      <c r="AI2688" s="70" t="str">
        <f t="shared" si="300"/>
        <v/>
      </c>
      <c r="AJ2688" s="70" t="str">
        <f t="shared" si="301"/>
        <v>X</v>
      </c>
      <c r="AK2688" s="70" t="str" cm="1">
        <f t="array" ref="AK2688">_xlfn.IFS(AH2688&lt;&gt;"","1",AI2688&lt;&gt;"","2",AJ2688&lt;&gt;"","3")</f>
        <v>3</v>
      </c>
    </row>
    <row r="2689" spans="1:37" x14ac:dyDescent="0.25">
      <c r="A2689" t="s">
        <v>370</v>
      </c>
      <c r="B2689" t="s">
        <v>187</v>
      </c>
      <c r="C2689" s="67" t="str">
        <f t="shared" si="296"/>
        <v>Ava Thompson</v>
      </c>
      <c r="D2689" s="71" t="str" cm="1">
        <f t="array" ref="D2689">_xlfn.IFS(AK2689="1",CONCATENATE(C2689,"Regional"),AK2689="2",CONCATENATE(C2689,"Sectional"),AK2689="3",CONCATENATE(C2689,COUNTIF($C$1:C2689,C2689)))</f>
        <v>Ava Thompson6</v>
      </c>
      <c r="E2689" s="66">
        <v>45166.333333333336</v>
      </c>
      <c r="F2689" t="s">
        <v>2638</v>
      </c>
      <c r="G2689" s="46">
        <v>17</v>
      </c>
      <c r="H2689" s="46">
        <v>53</v>
      </c>
      <c r="I2689" s="46">
        <v>9</v>
      </c>
      <c r="J2689" t="s">
        <v>2395</v>
      </c>
      <c r="K2689" t="s">
        <v>90</v>
      </c>
      <c r="L2689" s="46">
        <v>2611</v>
      </c>
      <c r="M2689" s="46">
        <v>36</v>
      </c>
      <c r="N2689" s="46">
        <v>34.799999999999997</v>
      </c>
      <c r="O2689" s="46">
        <v>115</v>
      </c>
      <c r="P2689" s="46">
        <f t="shared" si="297"/>
        <v>1</v>
      </c>
      <c r="R2689" s="67" t="s">
        <v>1551</v>
      </c>
      <c r="S2689" s="67">
        <f>COUNTIF(Y$2:$Y$100,R2689)</f>
        <v>0</v>
      </c>
      <c r="V2689" s="67">
        <f t="shared" si="298"/>
        <v>0</v>
      </c>
      <c r="AB2689" t="s">
        <v>90</v>
      </c>
      <c r="AC2689" s="46">
        <v>2611</v>
      </c>
      <c r="AD2689" s="46">
        <v>36</v>
      </c>
      <c r="AE2689" s="46">
        <v>34.799999999999997</v>
      </c>
      <c r="AF2689" s="46">
        <v>115</v>
      </c>
      <c r="AH2689" s="70" t="str">
        <f t="shared" si="299"/>
        <v/>
      </c>
      <c r="AI2689" s="70" t="str">
        <f t="shared" si="300"/>
        <v/>
      </c>
      <c r="AJ2689" s="70" t="str">
        <f t="shared" si="301"/>
        <v>X</v>
      </c>
      <c r="AK2689" s="70" t="str" cm="1">
        <f t="array" ref="AK2689">_xlfn.IFS(AH2689&lt;&gt;"","1",AI2689&lt;&gt;"","2",AJ2689&lt;&gt;"","3")</f>
        <v>3</v>
      </c>
    </row>
    <row r="2690" spans="1:37" x14ac:dyDescent="0.25">
      <c r="A2690" t="s">
        <v>3424</v>
      </c>
      <c r="B2690" t="s">
        <v>381</v>
      </c>
      <c r="C2690" s="67" t="str">
        <f t="shared" ref="C2690:C2753" si="303">CONCATENATE(B2690," ",A2690)</f>
        <v>Whitney Rohde</v>
      </c>
      <c r="D2690" s="71" t="str" cm="1">
        <f t="array" ref="D2690">_xlfn.IFS(AK2690="1",CONCATENATE(C2690,"Regional"),AK2690="2",CONCATENATE(C2690,"Sectional"),AK2690="3",CONCATENATE(C2690,COUNTIF($C$1:C2690,C2690)))</f>
        <v>Whitney Rohde4</v>
      </c>
      <c r="E2690" s="66">
        <v>45166.333333333336</v>
      </c>
      <c r="F2690" t="s">
        <v>2638</v>
      </c>
      <c r="G2690" s="46">
        <v>17</v>
      </c>
      <c r="H2690" s="46">
        <v>54</v>
      </c>
      <c r="I2690" s="46">
        <v>10</v>
      </c>
      <c r="J2690" t="s">
        <v>2395</v>
      </c>
      <c r="K2690" t="s">
        <v>90</v>
      </c>
      <c r="L2690" s="46">
        <v>2611</v>
      </c>
      <c r="M2690" s="46">
        <v>36</v>
      </c>
      <c r="N2690" s="46">
        <v>34.799999999999997</v>
      </c>
      <c r="O2690" s="46">
        <v>115</v>
      </c>
      <c r="P2690" s="46">
        <f t="shared" ref="P2690:P2753" si="304">IF(L2690&gt;4000,2,1)</f>
        <v>1</v>
      </c>
      <c r="R2690" s="67" t="s">
        <v>3612</v>
      </c>
      <c r="S2690" s="67">
        <f>COUNTIF(Y$2:$Y$100,R2690)</f>
        <v>0</v>
      </c>
      <c r="V2690" s="67">
        <f t="shared" ref="V2690:V2753" si="305">COUNTIF(R2690:R5313,Y2690)</f>
        <v>0</v>
      </c>
      <c r="AB2690" t="s">
        <v>90</v>
      </c>
      <c r="AC2690" s="46">
        <v>2611</v>
      </c>
      <c r="AD2690" s="46">
        <v>36</v>
      </c>
      <c r="AE2690" s="46">
        <v>34.799999999999997</v>
      </c>
      <c r="AF2690" s="46">
        <v>115</v>
      </c>
      <c r="AH2690" s="70" t="str">
        <f t="shared" ref="AH2690:AH2753" si="306">IF(ISNUMBER(SEARCH("regional",$F2690)),$F2690,"")</f>
        <v/>
      </c>
      <c r="AI2690" s="70" t="str">
        <f t="shared" ref="AI2690:AI2753" si="307">IF(ISNUMBER(SEARCH("sectional",$F2690)),$F2690,"")</f>
        <v/>
      </c>
      <c r="AJ2690" s="70" t="str">
        <f t="shared" ref="AJ2690:AJ2753" si="308">IF(AND(AH2690="",AI2690=""),"X","")</f>
        <v>X</v>
      </c>
      <c r="AK2690" s="70" t="str" cm="1">
        <f t="array" ref="AK2690">_xlfn.IFS(AH2690&lt;&gt;"","1",AI2690&lt;&gt;"","2",AJ2690&lt;&gt;"","3")</f>
        <v>3</v>
      </c>
    </row>
    <row r="2691" spans="1:37" x14ac:dyDescent="0.25">
      <c r="A2691" t="s">
        <v>1072</v>
      </c>
      <c r="B2691" t="s">
        <v>458</v>
      </c>
      <c r="C2691" s="67" t="str">
        <f t="shared" si="303"/>
        <v>Lauren Chido</v>
      </c>
      <c r="D2691" s="71" t="str" cm="1">
        <f t="array" ref="D2691">_xlfn.IFS(AK2691="1",CONCATENATE(C2691,"Regional"),AK2691="2",CONCATENATE(C2691,"Sectional"),AK2691="3",CONCATENATE(C2691,COUNTIF($C$1:C2691,C2691)))</f>
        <v>Lauren Chido4</v>
      </c>
      <c r="E2691" s="66">
        <v>45166.333333333336</v>
      </c>
      <c r="F2691" t="s">
        <v>2638</v>
      </c>
      <c r="G2691" s="46">
        <v>17</v>
      </c>
      <c r="H2691" s="46">
        <v>57</v>
      </c>
      <c r="I2691" s="46">
        <v>11</v>
      </c>
      <c r="J2691" t="s">
        <v>2395</v>
      </c>
      <c r="K2691" t="s">
        <v>90</v>
      </c>
      <c r="L2691" s="46">
        <v>2611</v>
      </c>
      <c r="M2691" s="46">
        <v>36</v>
      </c>
      <c r="N2691" s="46">
        <v>34.799999999999997</v>
      </c>
      <c r="O2691" s="46">
        <v>115</v>
      </c>
      <c r="P2691" s="46">
        <f t="shared" si="304"/>
        <v>1</v>
      </c>
      <c r="R2691" s="67" t="s">
        <v>1557</v>
      </c>
      <c r="S2691" s="67">
        <f>COUNTIF(Y$2:$Y$100,R2691)</f>
        <v>0</v>
      </c>
      <c r="V2691" s="67">
        <f t="shared" si="305"/>
        <v>0</v>
      </c>
      <c r="AB2691" t="s">
        <v>90</v>
      </c>
      <c r="AC2691" s="46">
        <v>2611</v>
      </c>
      <c r="AD2691" s="46">
        <v>36</v>
      </c>
      <c r="AE2691" s="46">
        <v>34.799999999999997</v>
      </c>
      <c r="AF2691" s="46">
        <v>115</v>
      </c>
      <c r="AH2691" s="70" t="str">
        <f t="shared" si="306"/>
        <v/>
      </c>
      <c r="AI2691" s="70" t="str">
        <f t="shared" si="307"/>
        <v/>
      </c>
      <c r="AJ2691" s="70" t="str">
        <f t="shared" si="308"/>
        <v>X</v>
      </c>
      <c r="AK2691" s="70" t="str" cm="1">
        <f t="array" ref="AK2691">_xlfn.IFS(AH2691&lt;&gt;"","1",AI2691&lt;&gt;"","2",AJ2691&lt;&gt;"","3")</f>
        <v>3</v>
      </c>
    </row>
    <row r="2692" spans="1:37" x14ac:dyDescent="0.25">
      <c r="A2692" t="s">
        <v>1902</v>
      </c>
      <c r="B2692" t="s">
        <v>777</v>
      </c>
      <c r="C2692" s="67" t="str">
        <f t="shared" si="303"/>
        <v>Macie Mavis</v>
      </c>
      <c r="D2692" s="71" t="str" cm="1">
        <f t="array" ref="D2692">_xlfn.IFS(AK2692="1",CONCATENATE(C2692,"Regional"),AK2692="2",CONCATENATE(C2692,"Sectional"),AK2692="3",CONCATENATE(C2692,COUNTIF($C$1:C2692,C2692)))</f>
        <v>Macie Mavis4</v>
      </c>
      <c r="E2692" s="66">
        <v>45166.333333333336</v>
      </c>
      <c r="F2692" t="s">
        <v>2638</v>
      </c>
      <c r="G2692" s="46">
        <v>17</v>
      </c>
      <c r="H2692" s="46">
        <v>64</v>
      </c>
      <c r="I2692" s="46">
        <v>12</v>
      </c>
      <c r="J2692" t="s">
        <v>2395</v>
      </c>
      <c r="K2692" t="s">
        <v>90</v>
      </c>
      <c r="L2692" s="46">
        <v>2611</v>
      </c>
      <c r="M2692" s="46">
        <v>36</v>
      </c>
      <c r="N2692" s="46">
        <v>34.799999999999997</v>
      </c>
      <c r="O2692" s="46">
        <v>115</v>
      </c>
      <c r="P2692" s="46">
        <f t="shared" si="304"/>
        <v>1</v>
      </c>
      <c r="R2692" s="67" t="s">
        <v>2914</v>
      </c>
      <c r="S2692" s="67">
        <f>COUNTIF(Y$2:$Y$100,R2692)</f>
        <v>0</v>
      </c>
      <c r="V2692" s="67">
        <f t="shared" si="305"/>
        <v>0</v>
      </c>
      <c r="AB2692" t="s">
        <v>90</v>
      </c>
      <c r="AC2692" s="46">
        <v>2611</v>
      </c>
      <c r="AD2692" s="46">
        <v>36</v>
      </c>
      <c r="AE2692" s="46">
        <v>34.799999999999997</v>
      </c>
      <c r="AF2692" s="46">
        <v>115</v>
      </c>
      <c r="AH2692" s="70" t="str">
        <f t="shared" si="306"/>
        <v/>
      </c>
      <c r="AI2692" s="70" t="str">
        <f t="shared" si="307"/>
        <v/>
      </c>
      <c r="AJ2692" s="70" t="str">
        <f t="shared" si="308"/>
        <v>X</v>
      </c>
      <c r="AK2692" s="70" t="str" cm="1">
        <f t="array" ref="AK2692">_xlfn.IFS(AH2692&lt;&gt;"","1",AI2692&lt;&gt;"","2",AJ2692&lt;&gt;"","3")</f>
        <v>3</v>
      </c>
    </row>
    <row r="2693" spans="1:37" x14ac:dyDescent="0.25">
      <c r="A2693" t="s">
        <v>894</v>
      </c>
      <c r="B2693" t="s">
        <v>777</v>
      </c>
      <c r="C2693" s="67" t="str">
        <f t="shared" si="303"/>
        <v>Macie Reinke</v>
      </c>
      <c r="D2693" s="71" t="str" cm="1">
        <f t="array" ref="D2693">_xlfn.IFS(AK2693="1",CONCATENATE(C2693,"Regional"),AK2693="2",CONCATENATE(C2693,"Sectional"),AK2693="3",CONCATENATE(C2693,COUNTIF($C$1:C2693,C2693)))</f>
        <v>Macie Reinke4</v>
      </c>
      <c r="E2693" s="66">
        <v>45166.333333333336</v>
      </c>
      <c r="F2693" t="s">
        <v>2638</v>
      </c>
      <c r="G2693" s="46">
        <v>17</v>
      </c>
      <c r="H2693" s="46">
        <v>64</v>
      </c>
      <c r="I2693" s="46">
        <v>12</v>
      </c>
      <c r="J2693" t="s">
        <v>2395</v>
      </c>
      <c r="K2693" t="s">
        <v>90</v>
      </c>
      <c r="L2693" s="46">
        <v>2611</v>
      </c>
      <c r="M2693" s="46">
        <v>36</v>
      </c>
      <c r="N2693" s="46">
        <v>34.799999999999997</v>
      </c>
      <c r="O2693" s="46">
        <v>115</v>
      </c>
      <c r="P2693" s="46">
        <f t="shared" si="304"/>
        <v>1</v>
      </c>
      <c r="R2693" s="67" t="s">
        <v>2915</v>
      </c>
      <c r="S2693" s="67">
        <f>COUNTIF(Y$2:$Y$100,R2693)</f>
        <v>0</v>
      </c>
      <c r="V2693" s="67">
        <f t="shared" si="305"/>
        <v>0</v>
      </c>
      <c r="AB2693" t="s">
        <v>90</v>
      </c>
      <c r="AC2693" s="46">
        <v>2611</v>
      </c>
      <c r="AD2693" s="46">
        <v>36</v>
      </c>
      <c r="AE2693" s="46">
        <v>34.799999999999997</v>
      </c>
      <c r="AF2693" s="46">
        <v>115</v>
      </c>
      <c r="AH2693" s="70" t="str">
        <f t="shared" si="306"/>
        <v/>
      </c>
      <c r="AI2693" s="70" t="str">
        <f t="shared" si="307"/>
        <v/>
      </c>
      <c r="AJ2693" s="70" t="str">
        <f t="shared" si="308"/>
        <v>X</v>
      </c>
      <c r="AK2693" s="70" t="str" cm="1">
        <f t="array" ref="AK2693">_xlfn.IFS(AH2693&lt;&gt;"","1",AI2693&lt;&gt;"","2",AJ2693&lt;&gt;"","3")</f>
        <v>3</v>
      </c>
    </row>
    <row r="2694" spans="1:37" x14ac:dyDescent="0.25">
      <c r="A2694" t="s">
        <v>1911</v>
      </c>
      <c r="B2694" t="s">
        <v>2708</v>
      </c>
      <c r="C2694" s="67" t="str">
        <f t="shared" si="303"/>
        <v>Cadence Robotti</v>
      </c>
      <c r="D2694" s="71" t="str" cm="1">
        <f t="array" ref="D2694">_xlfn.IFS(AK2694="1",CONCATENATE(C2694,"Regional"),AK2694="2",CONCATENATE(C2694,"Sectional"),AK2694="3",CONCATENATE(C2694,COUNTIF($C$1:C2694,C2694)))</f>
        <v>Cadence Robotti5</v>
      </c>
      <c r="E2694" s="66">
        <v>45166.333333333336</v>
      </c>
      <c r="F2694" t="s">
        <v>2638</v>
      </c>
      <c r="G2694" s="46">
        <v>17</v>
      </c>
      <c r="H2694" s="46">
        <v>65</v>
      </c>
      <c r="I2694" s="46">
        <v>14</v>
      </c>
      <c r="J2694" t="s">
        <v>2395</v>
      </c>
      <c r="K2694" t="s">
        <v>90</v>
      </c>
      <c r="L2694" s="46">
        <v>2611</v>
      </c>
      <c r="M2694" s="46">
        <v>36</v>
      </c>
      <c r="N2694" s="46">
        <v>34.799999999999997</v>
      </c>
      <c r="O2694" s="46">
        <v>115</v>
      </c>
      <c r="P2694" s="46">
        <f t="shared" si="304"/>
        <v>1</v>
      </c>
      <c r="R2694" s="67" t="s">
        <v>2926</v>
      </c>
      <c r="S2694" s="67">
        <f>COUNTIF(Y$2:$Y$100,R2694)</f>
        <v>0</v>
      </c>
      <c r="V2694" s="67">
        <f t="shared" si="305"/>
        <v>0</v>
      </c>
      <c r="AB2694" t="s">
        <v>90</v>
      </c>
      <c r="AC2694" s="46">
        <v>2611</v>
      </c>
      <c r="AD2694" s="46">
        <v>36</v>
      </c>
      <c r="AE2694" s="46">
        <v>34.799999999999997</v>
      </c>
      <c r="AF2694" s="46">
        <v>115</v>
      </c>
      <c r="AH2694" s="70" t="str">
        <f t="shared" si="306"/>
        <v/>
      </c>
      <c r="AI2694" s="70" t="str">
        <f t="shared" si="307"/>
        <v/>
      </c>
      <c r="AJ2694" s="70" t="str">
        <f t="shared" si="308"/>
        <v>X</v>
      </c>
      <c r="AK2694" s="70" t="str" cm="1">
        <f t="array" ref="AK2694">_xlfn.IFS(AH2694&lt;&gt;"","1",AI2694&lt;&gt;"","2",AJ2694&lt;&gt;"","3")</f>
        <v>3</v>
      </c>
    </row>
    <row r="2695" spans="1:37" x14ac:dyDescent="0.25">
      <c r="A2695" t="s">
        <v>3413</v>
      </c>
      <c r="B2695" t="s">
        <v>362</v>
      </c>
      <c r="C2695" s="67" t="str">
        <f t="shared" si="303"/>
        <v>Emma Blinkwolt</v>
      </c>
      <c r="D2695" s="71" t="str" cm="1">
        <f t="array" ref="D2695">_xlfn.IFS(AK2695="1",CONCATENATE(C2695,"Regional"),AK2695="2",CONCATENATE(C2695,"Sectional"),AK2695="3",CONCATENATE(C2695,COUNTIF($C$1:C2695,C2695)))</f>
        <v>Emma Blinkwolt4</v>
      </c>
      <c r="E2695" s="66">
        <v>45166.333333333336</v>
      </c>
      <c r="F2695" t="s">
        <v>2638</v>
      </c>
      <c r="G2695" s="46">
        <v>17</v>
      </c>
      <c r="H2695" s="46">
        <v>66</v>
      </c>
      <c r="I2695" s="46">
        <v>15</v>
      </c>
      <c r="J2695" t="s">
        <v>2395</v>
      </c>
      <c r="K2695" t="s">
        <v>90</v>
      </c>
      <c r="L2695" s="46">
        <v>2611</v>
      </c>
      <c r="M2695" s="46">
        <v>36</v>
      </c>
      <c r="N2695" s="46">
        <v>34.799999999999997</v>
      </c>
      <c r="O2695" s="46">
        <v>115</v>
      </c>
      <c r="P2695" s="46">
        <f t="shared" si="304"/>
        <v>1</v>
      </c>
      <c r="R2695" s="67" t="s">
        <v>3576</v>
      </c>
      <c r="S2695" s="67">
        <f>COUNTIF(Y$2:$Y$100,R2695)</f>
        <v>0</v>
      </c>
      <c r="V2695" s="67">
        <f t="shared" si="305"/>
        <v>0</v>
      </c>
      <c r="AB2695" t="s">
        <v>90</v>
      </c>
      <c r="AC2695" s="46">
        <v>2611</v>
      </c>
      <c r="AD2695" s="46">
        <v>36</v>
      </c>
      <c r="AE2695" s="46">
        <v>34.799999999999997</v>
      </c>
      <c r="AF2695" s="46">
        <v>115</v>
      </c>
      <c r="AH2695" s="70" t="str">
        <f t="shared" si="306"/>
        <v/>
      </c>
      <c r="AI2695" s="70" t="str">
        <f t="shared" si="307"/>
        <v/>
      </c>
      <c r="AJ2695" s="70" t="str">
        <f t="shared" si="308"/>
        <v>X</v>
      </c>
      <c r="AK2695" s="70" t="str" cm="1">
        <f t="array" ref="AK2695">_xlfn.IFS(AH2695&lt;&gt;"","1",AI2695&lt;&gt;"","2",AJ2695&lt;&gt;"","3")</f>
        <v>3</v>
      </c>
    </row>
    <row r="2696" spans="1:37" x14ac:dyDescent="0.25">
      <c r="A2696" t="s">
        <v>1912</v>
      </c>
      <c r="B2696" t="s">
        <v>1913</v>
      </c>
      <c r="C2696" s="67" t="str">
        <f t="shared" si="303"/>
        <v>Serena Lu</v>
      </c>
      <c r="D2696" s="71" t="str" cm="1">
        <f t="array" ref="D2696">_xlfn.IFS(AK2696="1",CONCATENATE(C2696,"Regional"),AK2696="2",CONCATENATE(C2696,"Sectional"),AK2696="3",CONCATENATE(C2696,COUNTIF($C$1:C2696,C2696)))</f>
        <v>Serena Lu3</v>
      </c>
      <c r="E2696" s="66">
        <v>45166.333333333336</v>
      </c>
      <c r="F2696" t="s">
        <v>2638</v>
      </c>
      <c r="G2696" s="46">
        <v>17</v>
      </c>
      <c r="H2696" s="46">
        <v>75</v>
      </c>
      <c r="I2696" s="46">
        <v>16</v>
      </c>
      <c r="J2696" t="s">
        <v>2395</v>
      </c>
      <c r="K2696" t="s">
        <v>90</v>
      </c>
      <c r="L2696" s="46">
        <v>2611</v>
      </c>
      <c r="M2696" s="46">
        <v>36</v>
      </c>
      <c r="N2696" s="46">
        <v>34.799999999999997</v>
      </c>
      <c r="O2696" s="46">
        <v>115</v>
      </c>
      <c r="P2696" s="46">
        <f t="shared" si="304"/>
        <v>1</v>
      </c>
      <c r="R2696" s="67" t="s">
        <v>2927</v>
      </c>
      <c r="S2696" s="67">
        <f>COUNTIF(Y$2:$Y$100,R2696)</f>
        <v>0</v>
      </c>
      <c r="V2696" s="67">
        <f t="shared" si="305"/>
        <v>0</v>
      </c>
      <c r="AB2696" t="s">
        <v>90</v>
      </c>
      <c r="AC2696" s="46">
        <v>2611</v>
      </c>
      <c r="AD2696" s="46">
        <v>36</v>
      </c>
      <c r="AE2696" s="46">
        <v>34.799999999999997</v>
      </c>
      <c r="AF2696" s="46">
        <v>115</v>
      </c>
      <c r="AH2696" s="70" t="str">
        <f t="shared" si="306"/>
        <v/>
      </c>
      <c r="AI2696" s="70" t="str">
        <f t="shared" si="307"/>
        <v/>
      </c>
      <c r="AJ2696" s="70" t="str">
        <f t="shared" si="308"/>
        <v>X</v>
      </c>
      <c r="AK2696" s="70" t="str" cm="1">
        <f t="array" ref="AK2696">_xlfn.IFS(AH2696&lt;&gt;"","1",AI2696&lt;&gt;"","2",AJ2696&lt;&gt;"","3")</f>
        <v>3</v>
      </c>
    </row>
    <row r="2697" spans="1:37" x14ac:dyDescent="0.25">
      <c r="A2697" t="s">
        <v>1914</v>
      </c>
      <c r="B2697" t="s">
        <v>1915</v>
      </c>
      <c r="C2697" s="67" t="str">
        <f t="shared" si="303"/>
        <v>Solei Kolthoff</v>
      </c>
      <c r="D2697" s="71" t="str" cm="1">
        <f t="array" ref="D2697">_xlfn.IFS(AK2697="1",CONCATENATE(C2697,"Regional"),AK2697="2",CONCATENATE(C2697,"Sectional"),AK2697="3",CONCATENATE(C2697,COUNTIF($C$1:C2697,C2697)))</f>
        <v>Solei Kolthoff3</v>
      </c>
      <c r="E2697" s="66">
        <v>45166.333333333336</v>
      </c>
      <c r="F2697" t="s">
        <v>2638</v>
      </c>
      <c r="G2697" s="46">
        <v>17</v>
      </c>
      <c r="H2697" s="46">
        <v>78</v>
      </c>
      <c r="I2697" s="46">
        <v>17</v>
      </c>
      <c r="J2697" t="s">
        <v>2395</v>
      </c>
      <c r="K2697" t="s">
        <v>90</v>
      </c>
      <c r="L2697" s="46">
        <v>2611</v>
      </c>
      <c r="M2697" s="46">
        <v>36</v>
      </c>
      <c r="N2697" s="46">
        <v>34.799999999999997</v>
      </c>
      <c r="O2697" s="46">
        <v>115</v>
      </c>
      <c r="P2697" s="46">
        <f t="shared" si="304"/>
        <v>1</v>
      </c>
      <c r="R2697" s="67" t="s">
        <v>2928</v>
      </c>
      <c r="S2697" s="67">
        <f>COUNTIF(Y$2:$Y$100,R2697)</f>
        <v>0</v>
      </c>
      <c r="V2697" s="67">
        <f t="shared" si="305"/>
        <v>0</v>
      </c>
      <c r="AB2697" t="s">
        <v>90</v>
      </c>
      <c r="AC2697" s="46">
        <v>2611</v>
      </c>
      <c r="AD2697" s="46">
        <v>36</v>
      </c>
      <c r="AE2697" s="46">
        <v>34.799999999999997</v>
      </c>
      <c r="AF2697" s="46">
        <v>115</v>
      </c>
      <c r="AH2697" s="70" t="str">
        <f t="shared" si="306"/>
        <v/>
      </c>
      <c r="AI2697" s="70" t="str">
        <f t="shared" si="307"/>
        <v/>
      </c>
      <c r="AJ2697" s="70" t="str">
        <f t="shared" si="308"/>
        <v>X</v>
      </c>
      <c r="AK2697" s="70" t="str" cm="1">
        <f t="array" ref="AK2697">_xlfn.IFS(AH2697&lt;&gt;"","1",AI2697&lt;&gt;"","2",AJ2697&lt;&gt;"","3")</f>
        <v>3</v>
      </c>
    </row>
    <row r="2698" spans="1:37" x14ac:dyDescent="0.25">
      <c r="A2698" t="s">
        <v>2046</v>
      </c>
      <c r="B2698" t="s">
        <v>1087</v>
      </c>
      <c r="C2698" s="67" t="str">
        <f t="shared" si="303"/>
        <v>Gracie Hank</v>
      </c>
      <c r="D2698" s="71" t="str" cm="1">
        <f t="array" ref="D2698">_xlfn.IFS(AK2698="1",CONCATENATE(C2698,"Regional"),AK2698="2",CONCATENATE(C2698,"Sectional"),AK2698="3",CONCATENATE(C2698,COUNTIF($C$1:C2698,C2698)))</f>
        <v>Gracie Hank1</v>
      </c>
      <c r="E2698" s="66">
        <v>45166.375</v>
      </c>
      <c r="F2698" t="s">
        <v>2670</v>
      </c>
      <c r="G2698" s="46">
        <v>11</v>
      </c>
      <c r="H2698" s="46">
        <v>53</v>
      </c>
      <c r="I2698" s="46">
        <v>1</v>
      </c>
      <c r="J2698" t="s">
        <v>977</v>
      </c>
      <c r="K2698" t="s">
        <v>90</v>
      </c>
      <c r="L2698" s="46">
        <v>2806</v>
      </c>
      <c r="M2698" s="46">
        <v>36</v>
      </c>
      <c r="N2698" s="46">
        <v>36.299999999999997</v>
      </c>
      <c r="O2698" s="46">
        <v>124</v>
      </c>
      <c r="P2698" s="46">
        <f t="shared" si="304"/>
        <v>1</v>
      </c>
      <c r="R2698" s="67" t="s">
        <v>3065</v>
      </c>
      <c r="S2698" s="67">
        <f>COUNTIF(Y$2:$Y$100,R2698)</f>
        <v>0</v>
      </c>
      <c r="V2698" s="67">
        <f t="shared" si="305"/>
        <v>0</v>
      </c>
      <c r="AB2698" t="s">
        <v>90</v>
      </c>
      <c r="AC2698" s="46">
        <v>2806</v>
      </c>
      <c r="AD2698" s="46">
        <v>36</v>
      </c>
      <c r="AE2698" s="46">
        <v>36.299999999999997</v>
      </c>
      <c r="AF2698" s="46">
        <v>124</v>
      </c>
      <c r="AH2698" s="70" t="str">
        <f t="shared" si="306"/>
        <v/>
      </c>
      <c r="AI2698" s="70" t="str">
        <f t="shared" si="307"/>
        <v/>
      </c>
      <c r="AJ2698" s="70" t="str">
        <f t="shared" si="308"/>
        <v>X</v>
      </c>
      <c r="AK2698" s="70" t="str" cm="1">
        <f t="array" ref="AK2698">_xlfn.IFS(AH2698&lt;&gt;"","1",AI2698&lt;&gt;"","2",AJ2698&lt;&gt;"","3")</f>
        <v>3</v>
      </c>
    </row>
    <row r="2699" spans="1:37" x14ac:dyDescent="0.25">
      <c r="A2699" t="s">
        <v>2041</v>
      </c>
      <c r="B2699" t="s">
        <v>380</v>
      </c>
      <c r="C2699" s="67" t="str">
        <f t="shared" si="303"/>
        <v>Amelia Eiting</v>
      </c>
      <c r="D2699" s="71" t="str" cm="1">
        <f t="array" ref="D2699">_xlfn.IFS(AK2699="1",CONCATENATE(C2699,"Regional"),AK2699="2",CONCATENATE(C2699,"Sectional"),AK2699="3",CONCATENATE(C2699,COUNTIF($C$1:C2699,C2699)))</f>
        <v>Amelia Eiting1</v>
      </c>
      <c r="E2699" s="66">
        <v>45166.375</v>
      </c>
      <c r="F2699" t="s">
        <v>2670</v>
      </c>
      <c r="G2699" s="46">
        <v>11</v>
      </c>
      <c r="H2699" s="46">
        <v>53</v>
      </c>
      <c r="I2699" s="46">
        <v>1</v>
      </c>
      <c r="J2699" t="s">
        <v>977</v>
      </c>
      <c r="K2699" t="s">
        <v>90</v>
      </c>
      <c r="L2699" s="46">
        <v>2806</v>
      </c>
      <c r="M2699" s="46">
        <v>36</v>
      </c>
      <c r="N2699" s="46">
        <v>36.299999999999997</v>
      </c>
      <c r="O2699" s="46">
        <v>124</v>
      </c>
      <c r="P2699" s="46">
        <f t="shared" si="304"/>
        <v>1</v>
      </c>
      <c r="R2699" s="67" t="s">
        <v>3060</v>
      </c>
      <c r="S2699" s="67">
        <f>COUNTIF(Y$2:$Y$100,R2699)</f>
        <v>0</v>
      </c>
      <c r="V2699" s="67">
        <f t="shared" si="305"/>
        <v>0</v>
      </c>
      <c r="AB2699" t="s">
        <v>90</v>
      </c>
      <c r="AC2699" s="46">
        <v>2806</v>
      </c>
      <c r="AD2699" s="46">
        <v>36</v>
      </c>
      <c r="AE2699" s="46">
        <v>36.299999999999997</v>
      </c>
      <c r="AF2699" s="46">
        <v>124</v>
      </c>
      <c r="AH2699" s="70" t="str">
        <f t="shared" si="306"/>
        <v/>
      </c>
      <c r="AI2699" s="70" t="str">
        <f t="shared" si="307"/>
        <v/>
      </c>
      <c r="AJ2699" s="70" t="str">
        <f t="shared" si="308"/>
        <v>X</v>
      </c>
      <c r="AK2699" s="70" t="str" cm="1">
        <f t="array" ref="AK2699">_xlfn.IFS(AH2699&lt;&gt;"","1",AI2699&lt;&gt;"","2",AJ2699&lt;&gt;"","3")</f>
        <v>3</v>
      </c>
    </row>
    <row r="2700" spans="1:37" x14ac:dyDescent="0.25">
      <c r="A2700" t="s">
        <v>2074</v>
      </c>
      <c r="B2700" t="s">
        <v>2075</v>
      </c>
      <c r="C2700" s="67" t="str">
        <f t="shared" si="303"/>
        <v>Bowie Bredael</v>
      </c>
      <c r="D2700" s="71" t="str" cm="1">
        <f t="array" ref="D2700">_xlfn.IFS(AK2700="1",CONCATENATE(C2700,"Regional"),AK2700="2",CONCATENATE(C2700,"Sectional"),AK2700="3",CONCATENATE(C2700,COUNTIF($C$1:C2700,C2700)))</f>
        <v>Bowie Bredael2</v>
      </c>
      <c r="E2700" s="66">
        <v>45166.375</v>
      </c>
      <c r="F2700" t="s">
        <v>2670</v>
      </c>
      <c r="G2700" s="46">
        <v>11</v>
      </c>
      <c r="H2700" s="46">
        <v>55</v>
      </c>
      <c r="I2700" s="46">
        <v>3</v>
      </c>
      <c r="J2700" t="s">
        <v>977</v>
      </c>
      <c r="K2700" t="s">
        <v>90</v>
      </c>
      <c r="L2700" s="46">
        <v>2806</v>
      </c>
      <c r="M2700" s="46">
        <v>36</v>
      </c>
      <c r="N2700" s="46">
        <v>36.299999999999997</v>
      </c>
      <c r="O2700" s="46">
        <v>124</v>
      </c>
      <c r="P2700" s="46">
        <f t="shared" si="304"/>
        <v>1</v>
      </c>
      <c r="R2700" s="67" t="s">
        <v>3098</v>
      </c>
      <c r="S2700" s="67">
        <f>COUNTIF(Y$2:$Y$100,R2700)</f>
        <v>0</v>
      </c>
      <c r="V2700" s="67">
        <f t="shared" si="305"/>
        <v>0</v>
      </c>
      <c r="AB2700" t="s">
        <v>90</v>
      </c>
      <c r="AC2700" s="46">
        <v>2806</v>
      </c>
      <c r="AD2700" s="46">
        <v>36</v>
      </c>
      <c r="AE2700" s="46">
        <v>36.299999999999997</v>
      </c>
      <c r="AF2700" s="46">
        <v>124</v>
      </c>
      <c r="AH2700" s="70" t="str">
        <f t="shared" si="306"/>
        <v/>
      </c>
      <c r="AI2700" s="70" t="str">
        <f t="shared" si="307"/>
        <v/>
      </c>
      <c r="AJ2700" s="70" t="str">
        <f t="shared" si="308"/>
        <v>X</v>
      </c>
      <c r="AK2700" s="70" t="str" cm="1">
        <f t="array" ref="AK2700">_xlfn.IFS(AH2700&lt;&gt;"","1",AI2700&lt;&gt;"","2",AJ2700&lt;&gt;"","3")</f>
        <v>3</v>
      </c>
    </row>
    <row r="2701" spans="1:37" x14ac:dyDescent="0.25">
      <c r="A2701" t="s">
        <v>2042</v>
      </c>
      <c r="B2701" t="s">
        <v>599</v>
      </c>
      <c r="C2701" s="67" t="str">
        <f t="shared" si="303"/>
        <v>Grace Jansen</v>
      </c>
      <c r="D2701" s="71" t="str" cm="1">
        <f t="array" ref="D2701">_xlfn.IFS(AK2701="1",CONCATENATE(C2701,"Regional"),AK2701="2",CONCATENATE(C2701,"Sectional"),AK2701="3",CONCATENATE(C2701,COUNTIF($C$1:C2701,C2701)))</f>
        <v>Grace Jansen1</v>
      </c>
      <c r="E2701" s="66">
        <v>45166.375</v>
      </c>
      <c r="F2701" t="s">
        <v>2670</v>
      </c>
      <c r="G2701" s="46">
        <v>11</v>
      </c>
      <c r="H2701" s="46">
        <v>58</v>
      </c>
      <c r="I2701" s="46">
        <v>4</v>
      </c>
      <c r="J2701" t="s">
        <v>977</v>
      </c>
      <c r="K2701" t="s">
        <v>90</v>
      </c>
      <c r="L2701" s="46">
        <v>2806</v>
      </c>
      <c r="M2701" s="46">
        <v>36</v>
      </c>
      <c r="N2701" s="46">
        <v>36.299999999999997</v>
      </c>
      <c r="O2701" s="46">
        <v>124</v>
      </c>
      <c r="P2701" s="46">
        <f t="shared" si="304"/>
        <v>1</v>
      </c>
      <c r="R2701" s="67" t="s">
        <v>3061</v>
      </c>
      <c r="S2701" s="67">
        <f>COUNTIF(Y$2:$Y$100,R2701)</f>
        <v>0</v>
      </c>
      <c r="V2701" s="67">
        <f t="shared" si="305"/>
        <v>0</v>
      </c>
      <c r="AB2701" t="s">
        <v>90</v>
      </c>
      <c r="AC2701" s="46">
        <v>2806</v>
      </c>
      <c r="AD2701" s="46">
        <v>36</v>
      </c>
      <c r="AE2701" s="46">
        <v>36.299999999999997</v>
      </c>
      <c r="AF2701" s="46">
        <v>124</v>
      </c>
      <c r="AH2701" s="70" t="str">
        <f t="shared" si="306"/>
        <v/>
      </c>
      <c r="AI2701" s="70" t="str">
        <f t="shared" si="307"/>
        <v/>
      </c>
      <c r="AJ2701" s="70" t="str">
        <f t="shared" si="308"/>
        <v>X</v>
      </c>
      <c r="AK2701" s="70" t="str" cm="1">
        <f t="array" ref="AK2701">_xlfn.IFS(AH2701&lt;&gt;"","1",AI2701&lt;&gt;"","2",AJ2701&lt;&gt;"","3")</f>
        <v>3</v>
      </c>
    </row>
    <row r="2702" spans="1:37" x14ac:dyDescent="0.25">
      <c r="A2702" t="s">
        <v>2081</v>
      </c>
      <c r="B2702" t="s">
        <v>315</v>
      </c>
      <c r="C2702" s="67" t="str">
        <f t="shared" si="303"/>
        <v>Morgan DeJardin</v>
      </c>
      <c r="D2702" s="71" t="str" cm="1">
        <f t="array" ref="D2702">_xlfn.IFS(AK2702="1",CONCATENATE(C2702,"Regional"),AK2702="2",CONCATENATE(C2702,"Sectional"),AK2702="3",CONCATENATE(C2702,COUNTIF($C$1:C2702,C2702)))</f>
        <v>Morgan DeJardin2</v>
      </c>
      <c r="E2702" s="66">
        <v>45166.375</v>
      </c>
      <c r="F2702" t="s">
        <v>2670</v>
      </c>
      <c r="G2702" s="46">
        <v>11</v>
      </c>
      <c r="H2702" s="46">
        <v>59</v>
      </c>
      <c r="I2702" s="46">
        <v>5</v>
      </c>
      <c r="J2702" t="s">
        <v>977</v>
      </c>
      <c r="K2702" t="s">
        <v>90</v>
      </c>
      <c r="L2702" s="46">
        <v>2806</v>
      </c>
      <c r="M2702" s="46">
        <v>36</v>
      </c>
      <c r="N2702" s="46">
        <v>36.299999999999997</v>
      </c>
      <c r="O2702" s="46">
        <v>124</v>
      </c>
      <c r="P2702" s="46">
        <f t="shared" si="304"/>
        <v>1</v>
      </c>
      <c r="R2702" s="67" t="s">
        <v>3103</v>
      </c>
      <c r="S2702" s="67">
        <f>COUNTIF(Y$2:$Y$100,R2702)</f>
        <v>0</v>
      </c>
      <c r="V2702" s="67">
        <f t="shared" si="305"/>
        <v>0</v>
      </c>
      <c r="AB2702" t="s">
        <v>90</v>
      </c>
      <c r="AC2702" s="46">
        <v>2806</v>
      </c>
      <c r="AD2702" s="46">
        <v>36</v>
      </c>
      <c r="AE2702" s="46">
        <v>36.299999999999997</v>
      </c>
      <c r="AF2702" s="46">
        <v>124</v>
      </c>
      <c r="AH2702" s="70" t="str">
        <f t="shared" si="306"/>
        <v/>
      </c>
      <c r="AI2702" s="70" t="str">
        <f t="shared" si="307"/>
        <v/>
      </c>
      <c r="AJ2702" s="70" t="str">
        <f t="shared" si="308"/>
        <v>X</v>
      </c>
      <c r="AK2702" s="70" t="str" cm="1">
        <f t="array" ref="AK2702">_xlfn.IFS(AH2702&lt;&gt;"","1",AI2702&lt;&gt;"","2",AJ2702&lt;&gt;"","3")</f>
        <v>3</v>
      </c>
    </row>
    <row r="2703" spans="1:37" x14ac:dyDescent="0.25">
      <c r="A2703" t="s">
        <v>2044</v>
      </c>
      <c r="B2703" t="s">
        <v>543</v>
      </c>
      <c r="C2703" s="67" t="str">
        <f t="shared" si="303"/>
        <v>Brooke Beahm</v>
      </c>
      <c r="D2703" s="71" t="str" cm="1">
        <f t="array" ref="D2703">_xlfn.IFS(AK2703="1",CONCATENATE(C2703,"Regional"),AK2703="2",CONCATENATE(C2703,"Sectional"),AK2703="3",CONCATENATE(C2703,COUNTIF($C$1:C2703,C2703)))</f>
        <v>Brooke Beahm1</v>
      </c>
      <c r="E2703" s="66">
        <v>45166.375</v>
      </c>
      <c r="F2703" t="s">
        <v>2670</v>
      </c>
      <c r="G2703" s="46">
        <v>11</v>
      </c>
      <c r="H2703" s="46">
        <v>61</v>
      </c>
      <c r="I2703" s="46">
        <v>6</v>
      </c>
      <c r="J2703" t="s">
        <v>977</v>
      </c>
      <c r="K2703" t="s">
        <v>90</v>
      </c>
      <c r="L2703" s="46">
        <v>2806</v>
      </c>
      <c r="M2703" s="46">
        <v>36</v>
      </c>
      <c r="N2703" s="46">
        <v>36.299999999999997</v>
      </c>
      <c r="O2703" s="46">
        <v>124</v>
      </c>
      <c r="P2703" s="46">
        <f t="shared" si="304"/>
        <v>1</v>
      </c>
      <c r="R2703" s="67" t="s">
        <v>3063</v>
      </c>
      <c r="S2703" s="67">
        <f>COUNTIF(Y$2:$Y$100,R2703)</f>
        <v>0</v>
      </c>
      <c r="V2703" s="67">
        <f t="shared" si="305"/>
        <v>0</v>
      </c>
      <c r="AB2703" t="s">
        <v>90</v>
      </c>
      <c r="AC2703" s="46">
        <v>2806</v>
      </c>
      <c r="AD2703" s="46">
        <v>36</v>
      </c>
      <c r="AE2703" s="46">
        <v>36.299999999999997</v>
      </c>
      <c r="AF2703" s="46">
        <v>124</v>
      </c>
      <c r="AH2703" s="70" t="str">
        <f t="shared" si="306"/>
        <v/>
      </c>
      <c r="AI2703" s="70" t="str">
        <f t="shared" si="307"/>
        <v/>
      </c>
      <c r="AJ2703" s="70" t="str">
        <f t="shared" si="308"/>
        <v>X</v>
      </c>
      <c r="AK2703" s="70" t="str" cm="1">
        <f t="array" ref="AK2703">_xlfn.IFS(AH2703&lt;&gt;"","1",AI2703&lt;&gt;"","2",AJ2703&lt;&gt;"","3")</f>
        <v>3</v>
      </c>
    </row>
    <row r="2704" spans="1:37" x14ac:dyDescent="0.25">
      <c r="A2704" t="s">
        <v>2047</v>
      </c>
      <c r="B2704" t="s">
        <v>776</v>
      </c>
      <c r="C2704" s="67" t="str">
        <f t="shared" si="303"/>
        <v>Kendall Hengst</v>
      </c>
      <c r="D2704" s="71" t="str" cm="1">
        <f t="array" ref="D2704">_xlfn.IFS(AK2704="1",CONCATENATE(C2704,"Regional"),AK2704="2",CONCATENATE(C2704,"Sectional"),AK2704="3",CONCATENATE(C2704,COUNTIF($C$1:C2704,C2704)))</f>
        <v>Kendall Hengst1</v>
      </c>
      <c r="E2704" s="66">
        <v>45166.375</v>
      </c>
      <c r="F2704" t="s">
        <v>2670</v>
      </c>
      <c r="G2704" s="46">
        <v>11</v>
      </c>
      <c r="H2704" s="46">
        <v>62</v>
      </c>
      <c r="I2704" s="46">
        <v>7</v>
      </c>
      <c r="J2704" t="s">
        <v>977</v>
      </c>
      <c r="K2704" t="s">
        <v>90</v>
      </c>
      <c r="L2704" s="46">
        <v>2806</v>
      </c>
      <c r="M2704" s="46">
        <v>36</v>
      </c>
      <c r="N2704" s="46">
        <v>36.299999999999997</v>
      </c>
      <c r="O2704" s="46">
        <v>124</v>
      </c>
      <c r="P2704" s="46">
        <f t="shared" si="304"/>
        <v>1</v>
      </c>
      <c r="R2704" s="67" t="s">
        <v>3067</v>
      </c>
      <c r="S2704" s="67">
        <f>COUNTIF(Y$2:$Y$100,R2704)</f>
        <v>0</v>
      </c>
      <c r="V2704" s="67">
        <f t="shared" si="305"/>
        <v>0</v>
      </c>
      <c r="AB2704" t="s">
        <v>90</v>
      </c>
      <c r="AC2704" s="46">
        <v>2806</v>
      </c>
      <c r="AD2704" s="46">
        <v>36</v>
      </c>
      <c r="AE2704" s="46">
        <v>36.299999999999997</v>
      </c>
      <c r="AF2704" s="46">
        <v>124</v>
      </c>
      <c r="AH2704" s="70" t="str">
        <f t="shared" si="306"/>
        <v/>
      </c>
      <c r="AI2704" s="70" t="str">
        <f t="shared" si="307"/>
        <v/>
      </c>
      <c r="AJ2704" s="70" t="str">
        <f t="shared" si="308"/>
        <v>X</v>
      </c>
      <c r="AK2704" s="70" t="str" cm="1">
        <f t="array" ref="AK2704">_xlfn.IFS(AH2704&lt;&gt;"","1",AI2704&lt;&gt;"","2",AJ2704&lt;&gt;"","3")</f>
        <v>3</v>
      </c>
    </row>
    <row r="2705" spans="1:37" x14ac:dyDescent="0.25">
      <c r="A2705" t="s">
        <v>2043</v>
      </c>
      <c r="B2705" t="s">
        <v>709</v>
      </c>
      <c r="C2705" s="67" t="str">
        <f t="shared" si="303"/>
        <v>McKenna Cichy</v>
      </c>
      <c r="D2705" s="71" t="str" cm="1">
        <f t="array" ref="D2705">_xlfn.IFS(AK2705="1",CONCATENATE(C2705,"Regional"),AK2705="2",CONCATENATE(C2705,"Sectional"),AK2705="3",CONCATENATE(C2705,COUNTIF($C$1:C2705,C2705)))</f>
        <v>McKenna Cichy1</v>
      </c>
      <c r="E2705" s="66">
        <v>45166.375</v>
      </c>
      <c r="F2705" t="s">
        <v>2670</v>
      </c>
      <c r="G2705" s="46">
        <v>11</v>
      </c>
      <c r="H2705" s="46">
        <v>65</v>
      </c>
      <c r="I2705" s="46">
        <v>8</v>
      </c>
      <c r="J2705" t="s">
        <v>977</v>
      </c>
      <c r="K2705" t="s">
        <v>90</v>
      </c>
      <c r="L2705" s="46">
        <v>2806</v>
      </c>
      <c r="M2705" s="46">
        <v>36</v>
      </c>
      <c r="N2705" s="46">
        <v>36.299999999999997</v>
      </c>
      <c r="O2705" s="46">
        <v>124</v>
      </c>
      <c r="P2705" s="46">
        <f t="shared" si="304"/>
        <v>1</v>
      </c>
      <c r="R2705" s="67" t="s">
        <v>3062</v>
      </c>
      <c r="S2705" s="67">
        <f>COUNTIF(Y$2:$Y$100,R2705)</f>
        <v>0</v>
      </c>
      <c r="V2705" s="67">
        <f t="shared" si="305"/>
        <v>0</v>
      </c>
      <c r="AB2705" t="s">
        <v>90</v>
      </c>
      <c r="AC2705" s="46">
        <v>2806</v>
      </c>
      <c r="AD2705" s="46">
        <v>36</v>
      </c>
      <c r="AE2705" s="46">
        <v>36.299999999999997</v>
      </c>
      <c r="AF2705" s="46">
        <v>124</v>
      </c>
      <c r="AH2705" s="70" t="str">
        <f t="shared" si="306"/>
        <v/>
      </c>
      <c r="AI2705" s="70" t="str">
        <f t="shared" si="307"/>
        <v/>
      </c>
      <c r="AJ2705" s="70" t="str">
        <f t="shared" si="308"/>
        <v>X</v>
      </c>
      <c r="AK2705" s="70" t="str" cm="1">
        <f t="array" ref="AK2705">_xlfn.IFS(AH2705&lt;&gt;"","1",AI2705&lt;&gt;"","2",AJ2705&lt;&gt;"","3")</f>
        <v>3</v>
      </c>
    </row>
    <row r="2706" spans="1:37" x14ac:dyDescent="0.25">
      <c r="A2706" t="s">
        <v>2080</v>
      </c>
      <c r="B2706" t="s">
        <v>272</v>
      </c>
      <c r="C2706" s="67" t="str">
        <f t="shared" si="303"/>
        <v>Reese Bandow</v>
      </c>
      <c r="D2706" s="71" t="str" cm="1">
        <f t="array" ref="D2706">_xlfn.IFS(AK2706="1",CONCATENATE(C2706,"Regional"),AK2706="2",CONCATENATE(C2706,"Sectional"),AK2706="3",CONCATENATE(C2706,COUNTIF($C$1:C2706,C2706)))</f>
        <v>Reese Bandow2</v>
      </c>
      <c r="E2706" s="66">
        <v>45166.375</v>
      </c>
      <c r="F2706" t="s">
        <v>2670</v>
      </c>
      <c r="G2706" s="46">
        <v>11</v>
      </c>
      <c r="H2706" s="46">
        <v>65</v>
      </c>
      <c r="I2706" s="46">
        <v>8</v>
      </c>
      <c r="J2706" t="s">
        <v>977</v>
      </c>
      <c r="K2706" t="s">
        <v>90</v>
      </c>
      <c r="L2706" s="46">
        <v>2806</v>
      </c>
      <c r="M2706" s="46">
        <v>36</v>
      </c>
      <c r="N2706" s="46">
        <v>36.299999999999997</v>
      </c>
      <c r="O2706" s="46">
        <v>124</v>
      </c>
      <c r="P2706" s="46">
        <f t="shared" si="304"/>
        <v>1</v>
      </c>
      <c r="R2706" s="67" t="s">
        <v>3102</v>
      </c>
      <c r="S2706" s="67">
        <f>COUNTIF(Y$2:$Y$100,R2706)</f>
        <v>0</v>
      </c>
      <c r="V2706" s="67">
        <f t="shared" si="305"/>
        <v>0</v>
      </c>
      <c r="AB2706" t="s">
        <v>90</v>
      </c>
      <c r="AC2706" s="46">
        <v>2806</v>
      </c>
      <c r="AD2706" s="46">
        <v>36</v>
      </c>
      <c r="AE2706" s="46">
        <v>36.299999999999997</v>
      </c>
      <c r="AF2706" s="46">
        <v>124</v>
      </c>
      <c r="AH2706" s="70" t="str">
        <f t="shared" si="306"/>
        <v/>
      </c>
      <c r="AI2706" s="70" t="str">
        <f t="shared" si="307"/>
        <v/>
      </c>
      <c r="AJ2706" s="70" t="str">
        <f t="shared" si="308"/>
        <v>X</v>
      </c>
      <c r="AK2706" s="70" t="str" cm="1">
        <f t="array" ref="AK2706">_xlfn.IFS(AH2706&lt;&gt;"","1",AI2706&lt;&gt;"","2",AJ2706&lt;&gt;"","3")</f>
        <v>3</v>
      </c>
    </row>
    <row r="2707" spans="1:37" x14ac:dyDescent="0.25">
      <c r="A2707" t="s">
        <v>2155</v>
      </c>
      <c r="B2707" t="s">
        <v>773</v>
      </c>
      <c r="C2707" s="67" t="str">
        <f t="shared" si="303"/>
        <v>Ashley Fameree</v>
      </c>
      <c r="D2707" s="71" t="str" cm="1">
        <f t="array" ref="D2707">_xlfn.IFS(AK2707="1",CONCATENATE(C2707,"Regional"),AK2707="2",CONCATENATE(C2707,"Sectional"),AK2707="3",CONCATENATE(C2707,COUNTIF($C$1:C2707,C2707)))</f>
        <v>Ashley Fameree1</v>
      </c>
      <c r="E2707" s="66">
        <v>45166.375</v>
      </c>
      <c r="F2707" t="s">
        <v>2670</v>
      </c>
      <c r="G2707" s="46">
        <v>11</v>
      </c>
      <c r="H2707" s="46">
        <v>66</v>
      </c>
      <c r="I2707" s="46">
        <v>10</v>
      </c>
      <c r="J2707" t="s">
        <v>977</v>
      </c>
      <c r="K2707" t="s">
        <v>90</v>
      </c>
      <c r="L2707" s="46">
        <v>2806</v>
      </c>
      <c r="M2707" s="46">
        <v>36</v>
      </c>
      <c r="N2707" s="46">
        <v>36.299999999999997</v>
      </c>
      <c r="O2707" s="46">
        <v>124</v>
      </c>
      <c r="P2707" s="46">
        <f t="shared" si="304"/>
        <v>1</v>
      </c>
      <c r="R2707" s="67" t="s">
        <v>3179</v>
      </c>
      <c r="S2707" s="67">
        <f>COUNTIF(Y$2:$Y$100,R2707)</f>
        <v>0</v>
      </c>
      <c r="V2707" s="67">
        <f t="shared" si="305"/>
        <v>0</v>
      </c>
      <c r="AB2707" t="s">
        <v>90</v>
      </c>
      <c r="AC2707" s="46">
        <v>2806</v>
      </c>
      <c r="AD2707" s="46">
        <v>36</v>
      </c>
      <c r="AE2707" s="46">
        <v>36.299999999999997</v>
      </c>
      <c r="AF2707" s="46">
        <v>124</v>
      </c>
      <c r="AH2707" s="70" t="str">
        <f t="shared" si="306"/>
        <v/>
      </c>
      <c r="AI2707" s="70" t="str">
        <f t="shared" si="307"/>
        <v/>
      </c>
      <c r="AJ2707" s="70" t="str">
        <f t="shared" si="308"/>
        <v>X</v>
      </c>
      <c r="AK2707" s="70" t="str" cm="1">
        <f t="array" ref="AK2707">_xlfn.IFS(AH2707&lt;&gt;"","1",AI2707&lt;&gt;"","2",AJ2707&lt;&gt;"","3")</f>
        <v>3</v>
      </c>
    </row>
    <row r="2708" spans="1:37" x14ac:dyDescent="0.25">
      <c r="A2708" t="s">
        <v>2082</v>
      </c>
      <c r="B2708" t="s">
        <v>418</v>
      </c>
      <c r="C2708" s="67" t="str">
        <f t="shared" si="303"/>
        <v>Katie Ledvina</v>
      </c>
      <c r="D2708" s="71" t="str" cm="1">
        <f t="array" ref="D2708">_xlfn.IFS(AK2708="1",CONCATENATE(C2708,"Regional"),AK2708="2",CONCATENATE(C2708,"Sectional"),AK2708="3",CONCATENATE(C2708,COUNTIF($C$1:C2708,C2708)))</f>
        <v>Katie Ledvina2</v>
      </c>
      <c r="E2708" s="66">
        <v>45166.375</v>
      </c>
      <c r="F2708" t="s">
        <v>2670</v>
      </c>
      <c r="G2708" s="46">
        <v>11</v>
      </c>
      <c r="H2708" s="46">
        <v>70</v>
      </c>
      <c r="I2708" s="46">
        <v>11</v>
      </c>
      <c r="J2708" t="s">
        <v>977</v>
      </c>
      <c r="K2708" t="s">
        <v>90</v>
      </c>
      <c r="L2708" s="46">
        <v>2806</v>
      </c>
      <c r="M2708" s="46">
        <v>36</v>
      </c>
      <c r="N2708" s="46">
        <v>36.299999999999997</v>
      </c>
      <c r="O2708" s="46">
        <v>124</v>
      </c>
      <c r="P2708" s="46">
        <f t="shared" si="304"/>
        <v>1</v>
      </c>
      <c r="R2708" s="67" t="s">
        <v>3104</v>
      </c>
      <c r="S2708" s="67">
        <f>COUNTIF(Y$2:$Y$100,R2708)</f>
        <v>0</v>
      </c>
      <c r="V2708" s="67">
        <f t="shared" si="305"/>
        <v>0</v>
      </c>
      <c r="AB2708" t="s">
        <v>90</v>
      </c>
      <c r="AC2708" s="46">
        <v>2806</v>
      </c>
      <c r="AD2708" s="46">
        <v>36</v>
      </c>
      <c r="AE2708" s="46">
        <v>36.299999999999997</v>
      </c>
      <c r="AF2708" s="46">
        <v>124</v>
      </c>
      <c r="AH2708" s="70" t="str">
        <f t="shared" si="306"/>
        <v/>
      </c>
      <c r="AI2708" s="70" t="str">
        <f t="shared" si="307"/>
        <v/>
      </c>
      <c r="AJ2708" s="70" t="str">
        <f t="shared" si="308"/>
        <v>X</v>
      </c>
      <c r="AK2708" s="70" t="str" cm="1">
        <f t="array" ref="AK2708">_xlfn.IFS(AH2708&lt;&gt;"","1",AI2708&lt;&gt;"","2",AJ2708&lt;&gt;"","3")</f>
        <v>3</v>
      </c>
    </row>
    <row r="2709" spans="1:37" x14ac:dyDescent="0.25">
      <c r="A2709" t="s">
        <v>589</v>
      </c>
      <c r="B2709" t="s">
        <v>416</v>
      </c>
      <c r="C2709" s="67" t="str">
        <f t="shared" si="303"/>
        <v>Sarah Ramsden</v>
      </c>
      <c r="D2709" s="71" t="str" cm="1">
        <f t="array" ref="D2709">_xlfn.IFS(AK2709="1",CONCATENATE(C2709,"Regional"),AK2709="2",CONCATENATE(C2709,"Sectional"),AK2709="3",CONCATENATE(C2709,COUNTIF($C$1:C2709,C2709)))</f>
        <v>Sarah Ramsden2</v>
      </c>
      <c r="E2709" s="66">
        <v>45166.520833333336</v>
      </c>
      <c r="F2709" t="s">
        <v>2656</v>
      </c>
      <c r="G2709" s="46">
        <v>6</v>
      </c>
      <c r="H2709" s="46">
        <v>40</v>
      </c>
      <c r="I2709" s="46">
        <v>1</v>
      </c>
      <c r="J2709" t="s">
        <v>136</v>
      </c>
      <c r="K2709" t="s">
        <v>90</v>
      </c>
      <c r="L2709" s="46">
        <v>2904</v>
      </c>
      <c r="M2709" s="46">
        <v>37</v>
      </c>
      <c r="N2709" s="46">
        <v>36.4</v>
      </c>
      <c r="O2709" s="46">
        <v>123</v>
      </c>
      <c r="P2709" s="46">
        <f t="shared" si="304"/>
        <v>1</v>
      </c>
      <c r="R2709" s="67" t="s">
        <v>1236</v>
      </c>
      <c r="S2709" s="67">
        <f>COUNTIF(Y$2:$Y$100,R2709)</f>
        <v>0</v>
      </c>
      <c r="V2709" s="67">
        <f t="shared" si="305"/>
        <v>0</v>
      </c>
      <c r="AB2709" t="s">
        <v>90</v>
      </c>
      <c r="AC2709" s="46">
        <v>2904</v>
      </c>
      <c r="AD2709" s="46">
        <v>37</v>
      </c>
      <c r="AE2709" s="46">
        <v>36.4</v>
      </c>
      <c r="AF2709" s="46">
        <v>123</v>
      </c>
      <c r="AH2709" s="70" t="str">
        <f t="shared" si="306"/>
        <v/>
      </c>
      <c r="AI2709" s="70" t="str">
        <f t="shared" si="307"/>
        <v/>
      </c>
      <c r="AJ2709" s="70" t="str">
        <f t="shared" si="308"/>
        <v>X</v>
      </c>
      <c r="AK2709" s="70" t="str" cm="1">
        <f t="array" ref="AK2709">_xlfn.IFS(AH2709&lt;&gt;"","1",AI2709&lt;&gt;"","2",AJ2709&lt;&gt;"","3")</f>
        <v>3</v>
      </c>
    </row>
    <row r="2710" spans="1:37" x14ac:dyDescent="0.25">
      <c r="A2710" t="s">
        <v>718</v>
      </c>
      <c r="B2710" t="s">
        <v>368</v>
      </c>
      <c r="C2710" s="67" t="str">
        <f t="shared" si="303"/>
        <v>Lexi Manteufel</v>
      </c>
      <c r="D2710" s="71" t="str" cm="1">
        <f t="array" ref="D2710">_xlfn.IFS(AK2710="1",CONCATENATE(C2710,"Regional"),AK2710="2",CONCATENATE(C2710,"Sectional"),AK2710="3",CONCATENATE(C2710,COUNTIF($C$1:C2710,C2710)))</f>
        <v>Lexi Manteufel5</v>
      </c>
      <c r="E2710" s="66">
        <v>45166.520833333336</v>
      </c>
      <c r="F2710" t="s">
        <v>2656</v>
      </c>
      <c r="G2710" s="46">
        <v>6</v>
      </c>
      <c r="H2710" s="46">
        <v>41</v>
      </c>
      <c r="I2710" s="46">
        <v>2</v>
      </c>
      <c r="J2710" t="s">
        <v>136</v>
      </c>
      <c r="K2710" t="s">
        <v>90</v>
      </c>
      <c r="L2710" s="46">
        <v>2904</v>
      </c>
      <c r="M2710" s="46">
        <v>37</v>
      </c>
      <c r="N2710" s="46">
        <v>36.4</v>
      </c>
      <c r="O2710" s="46">
        <v>123</v>
      </c>
      <c r="P2710" s="46">
        <f t="shared" si="304"/>
        <v>1</v>
      </c>
      <c r="R2710" s="67" t="s">
        <v>1315</v>
      </c>
      <c r="S2710" s="67">
        <f>COUNTIF(Y$2:$Y$100,R2710)</f>
        <v>0</v>
      </c>
      <c r="V2710" s="67">
        <f t="shared" si="305"/>
        <v>0</v>
      </c>
      <c r="AB2710" t="s">
        <v>90</v>
      </c>
      <c r="AC2710" s="46">
        <v>2904</v>
      </c>
      <c r="AD2710" s="46">
        <v>37</v>
      </c>
      <c r="AE2710" s="46">
        <v>36.4</v>
      </c>
      <c r="AF2710" s="46">
        <v>123</v>
      </c>
      <c r="AH2710" s="70" t="str">
        <f t="shared" si="306"/>
        <v/>
      </c>
      <c r="AI2710" s="70" t="str">
        <f t="shared" si="307"/>
        <v/>
      </c>
      <c r="AJ2710" s="70" t="str">
        <f t="shared" si="308"/>
        <v>X</v>
      </c>
      <c r="AK2710" s="70" t="str" cm="1">
        <f t="array" ref="AK2710">_xlfn.IFS(AH2710&lt;&gt;"","1",AI2710&lt;&gt;"","2",AJ2710&lt;&gt;"","3")</f>
        <v>3</v>
      </c>
    </row>
    <row r="2711" spans="1:37" x14ac:dyDescent="0.25">
      <c r="A2711" t="s">
        <v>1866</v>
      </c>
      <c r="B2711" t="s">
        <v>1656</v>
      </c>
      <c r="C2711" s="67" t="str">
        <f t="shared" si="303"/>
        <v>Alana Keevers</v>
      </c>
      <c r="D2711" s="71" t="str" cm="1">
        <f t="array" ref="D2711">_xlfn.IFS(AK2711="1",CONCATENATE(C2711,"Regional"),AK2711="2",CONCATENATE(C2711,"Sectional"),AK2711="3",CONCATENATE(C2711,COUNTIF($C$1:C2711,C2711)))</f>
        <v>Alana Keevers5</v>
      </c>
      <c r="E2711" s="66">
        <v>45166.520833333336</v>
      </c>
      <c r="F2711" t="s">
        <v>2656</v>
      </c>
      <c r="G2711" s="46">
        <v>6</v>
      </c>
      <c r="H2711" s="46">
        <v>46</v>
      </c>
      <c r="I2711" s="46">
        <v>3</v>
      </c>
      <c r="J2711" t="s">
        <v>136</v>
      </c>
      <c r="K2711" t="s">
        <v>90</v>
      </c>
      <c r="L2711" s="46">
        <v>2904</v>
      </c>
      <c r="M2711" s="46">
        <v>37</v>
      </c>
      <c r="N2711" s="46">
        <v>36.4</v>
      </c>
      <c r="O2711" s="46">
        <v>123</v>
      </c>
      <c r="P2711" s="46">
        <f t="shared" si="304"/>
        <v>1</v>
      </c>
      <c r="R2711" s="67" t="s">
        <v>2878</v>
      </c>
      <c r="S2711" s="67">
        <f>COUNTIF(Y$2:$Y$100,R2711)</f>
        <v>0</v>
      </c>
      <c r="V2711" s="67">
        <f t="shared" si="305"/>
        <v>0</v>
      </c>
      <c r="AB2711" t="s">
        <v>90</v>
      </c>
      <c r="AC2711" s="46">
        <v>2904</v>
      </c>
      <c r="AD2711" s="46">
        <v>37</v>
      </c>
      <c r="AE2711" s="46">
        <v>36.4</v>
      </c>
      <c r="AF2711" s="46">
        <v>123</v>
      </c>
      <c r="AH2711" s="70" t="str">
        <f t="shared" si="306"/>
        <v/>
      </c>
      <c r="AI2711" s="70" t="str">
        <f t="shared" si="307"/>
        <v/>
      </c>
      <c r="AJ2711" s="70" t="str">
        <f t="shared" si="308"/>
        <v>X</v>
      </c>
      <c r="AK2711" s="70" t="str" cm="1">
        <f t="array" ref="AK2711">_xlfn.IFS(AH2711&lt;&gt;"","1",AI2711&lt;&gt;"","2",AJ2711&lt;&gt;"","3")</f>
        <v>3</v>
      </c>
    </row>
    <row r="2712" spans="1:37" x14ac:dyDescent="0.25">
      <c r="A2712" t="s">
        <v>1868</v>
      </c>
      <c r="B2712" t="s">
        <v>682</v>
      </c>
      <c r="C2712" s="67" t="str">
        <f t="shared" si="303"/>
        <v>Aubrey Young</v>
      </c>
      <c r="D2712" s="71" t="str" cm="1">
        <f t="array" ref="D2712">_xlfn.IFS(AK2712="1",CONCATENATE(C2712,"Regional"),AK2712="2",CONCATENATE(C2712,"Sectional"),AK2712="3",CONCATENATE(C2712,COUNTIF($C$1:C2712,C2712)))</f>
        <v>Aubrey Young5</v>
      </c>
      <c r="E2712" s="66">
        <v>45166.520833333336</v>
      </c>
      <c r="F2712" t="s">
        <v>2656</v>
      </c>
      <c r="G2712" s="46">
        <v>6</v>
      </c>
      <c r="H2712" s="46">
        <v>56</v>
      </c>
      <c r="I2712" s="46">
        <v>4</v>
      </c>
      <c r="J2712" t="s">
        <v>136</v>
      </c>
      <c r="K2712" t="s">
        <v>90</v>
      </c>
      <c r="L2712" s="46">
        <v>2904</v>
      </c>
      <c r="M2712" s="46">
        <v>37</v>
      </c>
      <c r="N2712" s="46">
        <v>36.4</v>
      </c>
      <c r="O2712" s="46">
        <v>123</v>
      </c>
      <c r="P2712" s="46">
        <f t="shared" si="304"/>
        <v>1</v>
      </c>
      <c r="R2712" s="67" t="s">
        <v>2882</v>
      </c>
      <c r="S2712" s="67">
        <f>COUNTIF(Y$2:$Y$100,R2712)</f>
        <v>0</v>
      </c>
      <c r="V2712" s="67">
        <f t="shared" si="305"/>
        <v>0</v>
      </c>
      <c r="AB2712" t="s">
        <v>90</v>
      </c>
      <c r="AC2712" s="46">
        <v>2904</v>
      </c>
      <c r="AD2712" s="46">
        <v>37</v>
      </c>
      <c r="AE2712" s="46">
        <v>36.4</v>
      </c>
      <c r="AF2712" s="46">
        <v>123</v>
      </c>
      <c r="AH2712" s="70" t="str">
        <f t="shared" si="306"/>
        <v/>
      </c>
      <c r="AI2712" s="70" t="str">
        <f t="shared" si="307"/>
        <v/>
      </c>
      <c r="AJ2712" s="70" t="str">
        <f t="shared" si="308"/>
        <v>X</v>
      </c>
      <c r="AK2712" s="70" t="str" cm="1">
        <f t="array" ref="AK2712">_xlfn.IFS(AH2712&lt;&gt;"","1",AI2712&lt;&gt;"","2",AJ2712&lt;&gt;"","3")</f>
        <v>3</v>
      </c>
    </row>
    <row r="2713" spans="1:37" x14ac:dyDescent="0.25">
      <c r="A2713" t="s">
        <v>3409</v>
      </c>
      <c r="B2713" t="s">
        <v>918</v>
      </c>
      <c r="C2713" s="67" t="str">
        <f t="shared" si="303"/>
        <v>Sienna Szabo</v>
      </c>
      <c r="D2713" s="71" t="str" cm="1">
        <f t="array" ref="D2713">_xlfn.IFS(AK2713="1",CONCATENATE(C2713,"Regional"),AK2713="2",CONCATENATE(C2713,"Sectional"),AK2713="3",CONCATENATE(C2713,COUNTIF($C$1:C2713,C2713)))</f>
        <v>Sienna Szabo3</v>
      </c>
      <c r="E2713" s="66">
        <v>45166.520833333336</v>
      </c>
      <c r="F2713" t="s">
        <v>2656</v>
      </c>
      <c r="G2713" s="46">
        <v>6</v>
      </c>
      <c r="H2713" s="46">
        <v>63</v>
      </c>
      <c r="I2713" s="46">
        <v>5</v>
      </c>
      <c r="J2713" t="s">
        <v>136</v>
      </c>
      <c r="K2713" t="s">
        <v>90</v>
      </c>
      <c r="L2713" s="46">
        <v>2904</v>
      </c>
      <c r="M2713" s="46">
        <v>37</v>
      </c>
      <c r="N2713" s="46">
        <v>36.4</v>
      </c>
      <c r="O2713" s="46">
        <v>123</v>
      </c>
      <c r="P2713" s="46">
        <f t="shared" si="304"/>
        <v>1</v>
      </c>
      <c r="R2713" s="67" t="s">
        <v>3557</v>
      </c>
      <c r="S2713" s="67">
        <f>COUNTIF(Y$2:$Y$100,R2713)</f>
        <v>0</v>
      </c>
      <c r="V2713" s="67">
        <f t="shared" si="305"/>
        <v>0</v>
      </c>
      <c r="AB2713" t="s">
        <v>90</v>
      </c>
      <c r="AC2713" s="46">
        <v>2904</v>
      </c>
      <c r="AD2713" s="46">
        <v>37</v>
      </c>
      <c r="AE2713" s="46">
        <v>36.4</v>
      </c>
      <c r="AF2713" s="46">
        <v>123</v>
      </c>
      <c r="AH2713" s="70" t="str">
        <f t="shared" si="306"/>
        <v/>
      </c>
      <c r="AI2713" s="70" t="str">
        <f t="shared" si="307"/>
        <v/>
      </c>
      <c r="AJ2713" s="70" t="str">
        <f t="shared" si="308"/>
        <v>X</v>
      </c>
      <c r="AK2713" s="70" t="str" cm="1">
        <f t="array" ref="AK2713">_xlfn.IFS(AH2713&lt;&gt;"","1",AI2713&lt;&gt;"","2",AJ2713&lt;&gt;"","3")</f>
        <v>3</v>
      </c>
    </row>
    <row r="2714" spans="1:37" x14ac:dyDescent="0.25">
      <c r="A2714" t="s">
        <v>274</v>
      </c>
      <c r="B2714" t="s">
        <v>2703</v>
      </c>
      <c r="C2714" s="67" t="str">
        <f t="shared" si="303"/>
        <v>Shaelyn Jensen</v>
      </c>
      <c r="D2714" s="71" t="str" cm="1">
        <f t="array" ref="D2714">_xlfn.IFS(AK2714="1",CONCATENATE(C2714,"Regional"),AK2714="2",CONCATENATE(C2714,"Sectional"),AK2714="3",CONCATENATE(C2714,COUNTIF($C$1:C2714,C2714)))</f>
        <v>Shaelyn Jensen3</v>
      </c>
      <c r="E2714" s="66">
        <v>45166.520833333336</v>
      </c>
      <c r="F2714" t="s">
        <v>2656</v>
      </c>
      <c r="G2714" s="46">
        <v>6</v>
      </c>
      <c r="H2714" s="46">
        <v>67</v>
      </c>
      <c r="I2714" s="46">
        <v>6</v>
      </c>
      <c r="J2714" t="s">
        <v>136</v>
      </c>
      <c r="K2714" t="s">
        <v>90</v>
      </c>
      <c r="L2714" s="46">
        <v>2904</v>
      </c>
      <c r="M2714" s="46">
        <v>37</v>
      </c>
      <c r="N2714" s="46">
        <v>36.4</v>
      </c>
      <c r="O2714" s="46">
        <v>123</v>
      </c>
      <c r="P2714" s="46">
        <f t="shared" si="304"/>
        <v>1</v>
      </c>
      <c r="R2714" s="67" t="s">
        <v>2880</v>
      </c>
      <c r="S2714" s="67">
        <f>COUNTIF(Y$2:$Y$100,R2714)</f>
        <v>0</v>
      </c>
      <c r="V2714" s="67">
        <f t="shared" si="305"/>
        <v>0</v>
      </c>
      <c r="AB2714" t="s">
        <v>90</v>
      </c>
      <c r="AC2714" s="46">
        <v>2904</v>
      </c>
      <c r="AD2714" s="46">
        <v>37</v>
      </c>
      <c r="AE2714" s="46">
        <v>36.4</v>
      </c>
      <c r="AF2714" s="46">
        <v>123</v>
      </c>
      <c r="AH2714" s="70" t="str">
        <f t="shared" si="306"/>
        <v/>
      </c>
      <c r="AI2714" s="70" t="str">
        <f t="shared" si="307"/>
        <v/>
      </c>
      <c r="AJ2714" s="70" t="str">
        <f t="shared" si="308"/>
        <v>X</v>
      </c>
      <c r="AK2714" s="70" t="str" cm="1">
        <f t="array" ref="AK2714">_xlfn.IFS(AH2714&lt;&gt;"","1",AI2714&lt;&gt;"","2",AJ2714&lt;&gt;"","3")</f>
        <v>3</v>
      </c>
    </row>
    <row r="2715" spans="1:37" x14ac:dyDescent="0.25">
      <c r="A2715" t="s">
        <v>301</v>
      </c>
      <c r="B2715" t="s">
        <v>496</v>
      </c>
      <c r="C2715" s="67" t="str">
        <f t="shared" si="303"/>
        <v>Josie Majerus</v>
      </c>
      <c r="D2715" s="71" t="str" cm="1">
        <f t="array" ref="D2715">_xlfn.IFS(AK2715="1",CONCATENATE(C2715,"Regional"),AK2715="2",CONCATENATE(C2715,"Sectional"),AK2715="3",CONCATENATE(C2715,COUNTIF($C$1:C2715,C2715)))</f>
        <v>Josie Majerus1</v>
      </c>
      <c r="E2715" s="66">
        <v>45166.604166666664</v>
      </c>
      <c r="F2715" t="s">
        <v>2536</v>
      </c>
      <c r="G2715" s="46">
        <v>14</v>
      </c>
      <c r="H2715" s="46">
        <v>43</v>
      </c>
      <c r="I2715" s="46">
        <v>1</v>
      </c>
      <c r="J2715" t="s">
        <v>2427</v>
      </c>
      <c r="K2715" t="s">
        <v>46</v>
      </c>
      <c r="L2715" s="46">
        <v>3297</v>
      </c>
      <c r="M2715" s="46">
        <v>36</v>
      </c>
      <c r="N2715" s="46">
        <v>35.5</v>
      </c>
      <c r="O2715" s="46">
        <v>119</v>
      </c>
      <c r="P2715" s="46">
        <f t="shared" si="304"/>
        <v>1</v>
      </c>
      <c r="R2715" s="67" t="s">
        <v>1590</v>
      </c>
      <c r="S2715" s="67">
        <f>COUNTIF(Y$2:$Y$100,R2715)</f>
        <v>0</v>
      </c>
      <c r="V2715" s="67">
        <f t="shared" si="305"/>
        <v>0</v>
      </c>
      <c r="X2715"/>
      <c r="Y2715" s="67" t="str">
        <f t="shared" ref="Y2715:Y2746" si="309">CONCATENATE(W2715," ",X2715)</f>
        <v xml:space="preserve"> </v>
      </c>
      <c r="AB2715" t="s">
        <v>46</v>
      </c>
      <c r="AC2715" s="46">
        <v>3297</v>
      </c>
      <c r="AD2715" s="46">
        <v>36</v>
      </c>
      <c r="AE2715" s="46">
        <v>35.5</v>
      </c>
      <c r="AF2715" s="46">
        <v>119</v>
      </c>
      <c r="AH2715" s="70" t="str">
        <f t="shared" si="306"/>
        <v/>
      </c>
      <c r="AI2715" s="70" t="str">
        <f t="shared" si="307"/>
        <v/>
      </c>
      <c r="AJ2715" s="70" t="str">
        <f t="shared" si="308"/>
        <v>X</v>
      </c>
      <c r="AK2715" s="70" t="str" cm="1">
        <f t="array" ref="AK2715">_xlfn.IFS(AH2715&lt;&gt;"","1",AI2715&lt;&gt;"","2",AJ2715&lt;&gt;"","3")</f>
        <v>3</v>
      </c>
    </row>
    <row r="2716" spans="1:37" x14ac:dyDescent="0.25">
      <c r="A2716" t="s">
        <v>1798</v>
      </c>
      <c r="B2716" t="s">
        <v>1085</v>
      </c>
      <c r="C2716" s="67" t="str">
        <f t="shared" si="303"/>
        <v>Liv Tucker</v>
      </c>
      <c r="D2716" s="71" t="str" cm="1">
        <f t="array" ref="D2716">_xlfn.IFS(AK2716="1",CONCATENATE(C2716,"Regional"),AK2716="2",CONCATENATE(C2716,"Sectional"),AK2716="3",CONCATENATE(C2716,COUNTIF($C$1:C2716,C2716)))</f>
        <v>Liv Tucker2</v>
      </c>
      <c r="E2716" s="66">
        <v>45166.604166666664</v>
      </c>
      <c r="F2716" t="s">
        <v>2536</v>
      </c>
      <c r="G2716" s="46">
        <v>14</v>
      </c>
      <c r="H2716" s="46">
        <v>47</v>
      </c>
      <c r="I2716" s="46">
        <v>2</v>
      </c>
      <c r="J2716" t="s">
        <v>2427</v>
      </c>
      <c r="K2716" t="s">
        <v>46</v>
      </c>
      <c r="L2716" s="46">
        <v>3297</v>
      </c>
      <c r="M2716" s="46">
        <v>36</v>
      </c>
      <c r="N2716" s="46">
        <v>35.5</v>
      </c>
      <c r="O2716" s="46">
        <v>119</v>
      </c>
      <c r="P2716" s="46">
        <f t="shared" si="304"/>
        <v>1</v>
      </c>
      <c r="R2716" s="67" t="s">
        <v>2801</v>
      </c>
      <c r="S2716" s="67">
        <f>COUNTIF(Y$2:$Y$100,R2716)</f>
        <v>0</v>
      </c>
      <c r="V2716" s="67">
        <f t="shared" si="305"/>
        <v>0</v>
      </c>
      <c r="X2716"/>
      <c r="Y2716" s="67" t="str">
        <f t="shared" si="309"/>
        <v xml:space="preserve"> </v>
      </c>
      <c r="AB2716" t="s">
        <v>46</v>
      </c>
      <c r="AC2716" s="46">
        <v>3297</v>
      </c>
      <c r="AD2716" s="46">
        <v>36</v>
      </c>
      <c r="AE2716" s="46">
        <v>35.5</v>
      </c>
      <c r="AF2716" s="46">
        <v>119</v>
      </c>
      <c r="AH2716" s="70" t="str">
        <f t="shared" si="306"/>
        <v/>
      </c>
      <c r="AI2716" s="70" t="str">
        <f t="shared" si="307"/>
        <v/>
      </c>
      <c r="AJ2716" s="70" t="str">
        <f t="shared" si="308"/>
        <v>X</v>
      </c>
      <c r="AK2716" s="70" t="str" cm="1">
        <f t="array" ref="AK2716">_xlfn.IFS(AH2716&lt;&gt;"","1",AI2716&lt;&gt;"","2",AJ2716&lt;&gt;"","3")</f>
        <v>3</v>
      </c>
    </row>
    <row r="2717" spans="1:37" x14ac:dyDescent="0.25">
      <c r="A2717" t="s">
        <v>333</v>
      </c>
      <c r="B2717" t="s">
        <v>503</v>
      </c>
      <c r="C2717" s="67" t="str">
        <f t="shared" si="303"/>
        <v>Audrey Peterson</v>
      </c>
      <c r="D2717" s="71" t="str" cm="1">
        <f t="array" ref="D2717">_xlfn.IFS(AK2717="1",CONCATENATE(C2717,"Regional"),AK2717="2",CONCATENATE(C2717,"Sectional"),AK2717="3",CONCATENATE(C2717,COUNTIF($C$1:C2717,C2717)))</f>
        <v>Audrey Peterson2</v>
      </c>
      <c r="E2717" s="66">
        <v>45166.604166666664</v>
      </c>
      <c r="F2717" t="s">
        <v>2536</v>
      </c>
      <c r="G2717" s="46">
        <v>14</v>
      </c>
      <c r="H2717" s="46">
        <v>47</v>
      </c>
      <c r="I2717" s="46">
        <v>2</v>
      </c>
      <c r="J2717" t="s">
        <v>2427</v>
      </c>
      <c r="K2717" t="s">
        <v>46</v>
      </c>
      <c r="L2717" s="46">
        <v>3297</v>
      </c>
      <c r="M2717" s="46">
        <v>36</v>
      </c>
      <c r="N2717" s="46">
        <v>35.5</v>
      </c>
      <c r="O2717" s="46">
        <v>119</v>
      </c>
      <c r="P2717" s="46">
        <f t="shared" si="304"/>
        <v>1</v>
      </c>
      <c r="R2717" s="67" t="s">
        <v>2990</v>
      </c>
      <c r="S2717" s="67">
        <f>COUNTIF(Y$2:$Y$100,R2717)</f>
        <v>0</v>
      </c>
      <c r="V2717" s="67">
        <f t="shared" si="305"/>
        <v>0</v>
      </c>
      <c r="X2717"/>
      <c r="Y2717" s="67" t="str">
        <f t="shared" si="309"/>
        <v xml:space="preserve"> </v>
      </c>
      <c r="AB2717" t="s">
        <v>46</v>
      </c>
      <c r="AC2717" s="46">
        <v>3297</v>
      </c>
      <c r="AD2717" s="46">
        <v>36</v>
      </c>
      <c r="AE2717" s="46">
        <v>35.5</v>
      </c>
      <c r="AF2717" s="46">
        <v>119</v>
      </c>
      <c r="AH2717" s="70" t="str">
        <f t="shared" si="306"/>
        <v/>
      </c>
      <c r="AI2717" s="70" t="str">
        <f t="shared" si="307"/>
        <v/>
      </c>
      <c r="AJ2717" s="70" t="str">
        <f t="shared" si="308"/>
        <v>X</v>
      </c>
      <c r="AK2717" s="70" t="str" cm="1">
        <f t="array" ref="AK2717">_xlfn.IFS(AH2717&lt;&gt;"","1",AI2717&lt;&gt;"","2",AJ2717&lt;&gt;"","3")</f>
        <v>3</v>
      </c>
    </row>
    <row r="2718" spans="1:37" x14ac:dyDescent="0.25">
      <c r="A2718" t="s">
        <v>3430</v>
      </c>
      <c r="B2718" t="s">
        <v>507</v>
      </c>
      <c r="C2718" s="67" t="str">
        <f t="shared" si="303"/>
        <v>Chloe Blankenheim</v>
      </c>
      <c r="D2718" s="71" t="str" cm="1">
        <f t="array" ref="D2718">_xlfn.IFS(AK2718="1",CONCATENATE(C2718,"Regional"),AK2718="2",CONCATENATE(C2718,"Sectional"),AK2718="3",CONCATENATE(C2718,COUNTIF($C$1:C2718,C2718)))</f>
        <v>Chloe Blankenheim2</v>
      </c>
      <c r="E2718" s="66">
        <v>45166.604166666664</v>
      </c>
      <c r="F2718" t="s">
        <v>2536</v>
      </c>
      <c r="G2718" s="46">
        <v>14</v>
      </c>
      <c r="H2718" s="46">
        <v>48</v>
      </c>
      <c r="I2718" s="46">
        <v>4</v>
      </c>
      <c r="J2718" t="s">
        <v>2427</v>
      </c>
      <c r="K2718" t="s">
        <v>46</v>
      </c>
      <c r="L2718" s="46">
        <v>3297</v>
      </c>
      <c r="M2718" s="46">
        <v>36</v>
      </c>
      <c r="N2718" s="46">
        <v>35.5</v>
      </c>
      <c r="O2718" s="46">
        <v>119</v>
      </c>
      <c r="P2718" s="46">
        <f t="shared" si="304"/>
        <v>1</v>
      </c>
      <c r="R2718" s="67" t="s">
        <v>3626</v>
      </c>
      <c r="S2718" s="67">
        <f>COUNTIF(Y$2:$Y$100,R2718)</f>
        <v>0</v>
      </c>
      <c r="V2718" s="67">
        <f t="shared" si="305"/>
        <v>0</v>
      </c>
      <c r="X2718"/>
      <c r="Y2718" s="67" t="str">
        <f t="shared" si="309"/>
        <v xml:space="preserve"> </v>
      </c>
      <c r="AB2718" t="s">
        <v>46</v>
      </c>
      <c r="AC2718" s="46">
        <v>3297</v>
      </c>
      <c r="AD2718" s="46">
        <v>36</v>
      </c>
      <c r="AE2718" s="46">
        <v>35.5</v>
      </c>
      <c r="AF2718" s="46">
        <v>119</v>
      </c>
      <c r="AH2718" s="70" t="str">
        <f t="shared" si="306"/>
        <v/>
      </c>
      <c r="AI2718" s="70" t="str">
        <f t="shared" si="307"/>
        <v/>
      </c>
      <c r="AJ2718" s="70" t="str">
        <f t="shared" si="308"/>
        <v>X</v>
      </c>
      <c r="AK2718" s="70" t="str" cm="1">
        <f t="array" ref="AK2718">_xlfn.IFS(AH2718&lt;&gt;"","1",AI2718&lt;&gt;"","2",AJ2718&lt;&gt;"","3")</f>
        <v>3</v>
      </c>
    </row>
    <row r="2719" spans="1:37" x14ac:dyDescent="0.25">
      <c r="A2719" t="s">
        <v>1980</v>
      </c>
      <c r="B2719" t="s">
        <v>926</v>
      </c>
      <c r="C2719" s="67" t="str">
        <f t="shared" si="303"/>
        <v>Brielle Willems</v>
      </c>
      <c r="D2719" s="71" t="str" cm="1">
        <f t="array" ref="D2719">_xlfn.IFS(AK2719="1",CONCATENATE(C2719,"Regional"),AK2719="2",CONCATENATE(C2719,"Sectional"),AK2719="3",CONCATENATE(C2719,COUNTIF($C$1:C2719,C2719)))</f>
        <v>Brielle Willems2</v>
      </c>
      <c r="E2719" s="66">
        <v>45166.604166666664</v>
      </c>
      <c r="F2719" t="s">
        <v>2536</v>
      </c>
      <c r="G2719" s="46">
        <v>14</v>
      </c>
      <c r="H2719" s="46">
        <v>50</v>
      </c>
      <c r="I2719" s="46">
        <v>5</v>
      </c>
      <c r="J2719" t="s">
        <v>2427</v>
      </c>
      <c r="K2719" t="s">
        <v>46</v>
      </c>
      <c r="L2719" s="46">
        <v>3297</v>
      </c>
      <c r="M2719" s="46">
        <v>36</v>
      </c>
      <c r="N2719" s="46">
        <v>35.5</v>
      </c>
      <c r="O2719" s="46">
        <v>119</v>
      </c>
      <c r="P2719" s="46">
        <f t="shared" si="304"/>
        <v>1</v>
      </c>
      <c r="R2719" s="67" t="s">
        <v>2996</v>
      </c>
      <c r="S2719" s="67">
        <f>COUNTIF(Y$2:$Y$100,R2719)</f>
        <v>0</v>
      </c>
      <c r="V2719" s="67">
        <f t="shared" si="305"/>
        <v>0</v>
      </c>
      <c r="X2719"/>
      <c r="Y2719" s="67" t="str">
        <f t="shared" si="309"/>
        <v xml:space="preserve"> </v>
      </c>
      <c r="AB2719" t="s">
        <v>46</v>
      </c>
      <c r="AC2719" s="46">
        <v>3297</v>
      </c>
      <c r="AD2719" s="46">
        <v>36</v>
      </c>
      <c r="AE2719" s="46">
        <v>35.5</v>
      </c>
      <c r="AF2719" s="46">
        <v>119</v>
      </c>
      <c r="AH2719" s="70" t="str">
        <f t="shared" si="306"/>
        <v/>
      </c>
      <c r="AI2719" s="70" t="str">
        <f t="shared" si="307"/>
        <v/>
      </c>
      <c r="AJ2719" s="70" t="str">
        <f t="shared" si="308"/>
        <v>X</v>
      </c>
      <c r="AK2719" s="70" t="str" cm="1">
        <f t="array" ref="AK2719">_xlfn.IFS(AH2719&lt;&gt;"","1",AI2719&lt;&gt;"","2",AJ2719&lt;&gt;"","3")</f>
        <v>3</v>
      </c>
    </row>
    <row r="2720" spans="1:37" x14ac:dyDescent="0.25">
      <c r="A2720" t="s">
        <v>609</v>
      </c>
      <c r="B2720" t="s">
        <v>431</v>
      </c>
      <c r="C2720" s="67" t="str">
        <f t="shared" si="303"/>
        <v>Paige Teske</v>
      </c>
      <c r="D2720" s="71" t="str" cm="1">
        <f t="array" ref="D2720">_xlfn.IFS(AK2720="1",CONCATENATE(C2720,"Regional"),AK2720="2",CONCATENATE(C2720,"Sectional"),AK2720="3",CONCATENATE(C2720,COUNTIF($C$1:C2720,C2720)))</f>
        <v>Paige Teske1</v>
      </c>
      <c r="E2720" s="66">
        <v>45166.604166666664</v>
      </c>
      <c r="F2720" t="s">
        <v>2536</v>
      </c>
      <c r="G2720" s="46">
        <v>14</v>
      </c>
      <c r="H2720" s="46">
        <v>53</v>
      </c>
      <c r="I2720" s="46">
        <v>6</v>
      </c>
      <c r="J2720" t="s">
        <v>2427</v>
      </c>
      <c r="K2720" t="s">
        <v>46</v>
      </c>
      <c r="L2720" s="46">
        <v>3297</v>
      </c>
      <c r="M2720" s="46">
        <v>36</v>
      </c>
      <c r="N2720" s="46">
        <v>35.5</v>
      </c>
      <c r="O2720" s="46">
        <v>119</v>
      </c>
      <c r="P2720" s="46">
        <f t="shared" si="304"/>
        <v>1</v>
      </c>
      <c r="R2720" s="67" t="s">
        <v>3190</v>
      </c>
      <c r="S2720" s="67">
        <f>COUNTIF(Y$2:$Y$100,R2720)</f>
        <v>0</v>
      </c>
      <c r="V2720" s="67">
        <f t="shared" si="305"/>
        <v>0</v>
      </c>
      <c r="X2720"/>
      <c r="Y2720" s="67" t="str">
        <f t="shared" si="309"/>
        <v xml:space="preserve"> </v>
      </c>
      <c r="AB2720" t="s">
        <v>46</v>
      </c>
      <c r="AC2720" s="46">
        <v>3297</v>
      </c>
      <c r="AD2720" s="46">
        <v>36</v>
      </c>
      <c r="AE2720" s="46">
        <v>35.5</v>
      </c>
      <c r="AF2720" s="46">
        <v>119</v>
      </c>
      <c r="AH2720" s="70" t="str">
        <f t="shared" si="306"/>
        <v/>
      </c>
      <c r="AI2720" s="70" t="str">
        <f t="shared" si="307"/>
        <v/>
      </c>
      <c r="AJ2720" s="70" t="str">
        <f t="shared" si="308"/>
        <v>X</v>
      </c>
      <c r="AK2720" s="70" t="str" cm="1">
        <f t="array" ref="AK2720">_xlfn.IFS(AH2720&lt;&gt;"","1",AI2720&lt;&gt;"","2",AJ2720&lt;&gt;"","3")</f>
        <v>3</v>
      </c>
    </row>
    <row r="2721" spans="1:37" x14ac:dyDescent="0.25">
      <c r="A2721" t="s">
        <v>727</v>
      </c>
      <c r="B2721" t="s">
        <v>353</v>
      </c>
      <c r="C2721" s="67" t="str">
        <f t="shared" si="303"/>
        <v>Olivia Schallock</v>
      </c>
      <c r="D2721" s="71" t="str" cm="1">
        <f t="array" ref="D2721">_xlfn.IFS(AK2721="1",CONCATENATE(C2721,"Regional"),AK2721="2",CONCATENATE(C2721,"Sectional"),AK2721="3",CONCATENATE(C2721,COUNTIF($C$1:C2721,C2721)))</f>
        <v>Olivia Schallock1</v>
      </c>
      <c r="E2721" s="66">
        <v>45166.604166666664</v>
      </c>
      <c r="F2721" t="s">
        <v>2536</v>
      </c>
      <c r="G2721" s="46">
        <v>14</v>
      </c>
      <c r="H2721" s="46">
        <v>55</v>
      </c>
      <c r="I2721" s="46">
        <v>7</v>
      </c>
      <c r="J2721" t="s">
        <v>2427</v>
      </c>
      <c r="K2721" t="s">
        <v>46</v>
      </c>
      <c r="L2721" s="46">
        <v>3297</v>
      </c>
      <c r="M2721" s="46">
        <v>36</v>
      </c>
      <c r="N2721" s="46">
        <v>35.5</v>
      </c>
      <c r="O2721" s="46">
        <v>119</v>
      </c>
      <c r="P2721" s="46">
        <f t="shared" si="304"/>
        <v>1</v>
      </c>
      <c r="R2721" s="67" t="s">
        <v>1592</v>
      </c>
      <c r="S2721" s="67">
        <f>COUNTIF(Y$2:$Y$100,R2721)</f>
        <v>0</v>
      </c>
      <c r="V2721" s="67">
        <f t="shared" si="305"/>
        <v>0</v>
      </c>
      <c r="X2721"/>
      <c r="Y2721" s="67" t="str">
        <f t="shared" si="309"/>
        <v xml:space="preserve"> </v>
      </c>
      <c r="AB2721" t="s">
        <v>46</v>
      </c>
      <c r="AC2721" s="46">
        <v>3297</v>
      </c>
      <c r="AD2721" s="46">
        <v>36</v>
      </c>
      <c r="AE2721" s="46">
        <v>35.5</v>
      </c>
      <c r="AF2721" s="46">
        <v>119</v>
      </c>
      <c r="AH2721" s="70" t="str">
        <f t="shared" si="306"/>
        <v/>
      </c>
      <c r="AI2721" s="70" t="str">
        <f t="shared" si="307"/>
        <v/>
      </c>
      <c r="AJ2721" s="70" t="str">
        <f t="shared" si="308"/>
        <v>X</v>
      </c>
      <c r="AK2721" s="70" t="str" cm="1">
        <f t="array" ref="AK2721">_xlfn.IFS(AH2721&lt;&gt;"","1",AI2721&lt;&gt;"","2",AJ2721&lt;&gt;"","3")</f>
        <v>3</v>
      </c>
    </row>
    <row r="2722" spans="1:37" x14ac:dyDescent="0.25">
      <c r="A2722" t="s">
        <v>1979</v>
      </c>
      <c r="B2722" t="s">
        <v>735</v>
      </c>
      <c r="C2722" s="67" t="str">
        <f t="shared" si="303"/>
        <v>Erin Mager</v>
      </c>
      <c r="D2722" s="71" t="str" cm="1">
        <f t="array" ref="D2722">_xlfn.IFS(AK2722="1",CONCATENATE(C2722,"Regional"),AK2722="2",CONCATENATE(C2722,"Sectional"),AK2722="3",CONCATENATE(C2722,COUNTIF($C$1:C2722,C2722)))</f>
        <v>Erin Mager2</v>
      </c>
      <c r="E2722" s="66">
        <v>45166.604166666664</v>
      </c>
      <c r="F2722" t="s">
        <v>2536</v>
      </c>
      <c r="G2722" s="46">
        <v>14</v>
      </c>
      <c r="H2722" s="46">
        <v>56</v>
      </c>
      <c r="I2722" s="46">
        <v>8</v>
      </c>
      <c r="J2722" t="s">
        <v>2427</v>
      </c>
      <c r="K2722" t="s">
        <v>46</v>
      </c>
      <c r="L2722" s="46">
        <v>3297</v>
      </c>
      <c r="M2722" s="46">
        <v>36</v>
      </c>
      <c r="N2722" s="46">
        <v>35.5</v>
      </c>
      <c r="O2722" s="46">
        <v>119</v>
      </c>
      <c r="P2722" s="46">
        <f t="shared" si="304"/>
        <v>1</v>
      </c>
      <c r="R2722" s="67" t="s">
        <v>2995</v>
      </c>
      <c r="S2722" s="67">
        <f>COUNTIF(Y$2:$Y$100,R2722)</f>
        <v>0</v>
      </c>
      <c r="V2722" s="67">
        <f t="shared" si="305"/>
        <v>0</v>
      </c>
      <c r="X2722"/>
      <c r="Y2722" s="67" t="str">
        <f t="shared" si="309"/>
        <v xml:space="preserve"> </v>
      </c>
      <c r="AB2722" t="s">
        <v>46</v>
      </c>
      <c r="AC2722" s="46">
        <v>3297</v>
      </c>
      <c r="AD2722" s="46">
        <v>36</v>
      </c>
      <c r="AE2722" s="46">
        <v>35.5</v>
      </c>
      <c r="AF2722" s="46">
        <v>119</v>
      </c>
      <c r="AH2722" s="70" t="str">
        <f t="shared" si="306"/>
        <v/>
      </c>
      <c r="AI2722" s="70" t="str">
        <f t="shared" si="307"/>
        <v/>
      </c>
      <c r="AJ2722" s="70" t="str">
        <f t="shared" si="308"/>
        <v>X</v>
      </c>
      <c r="AK2722" s="70" t="str" cm="1">
        <f t="array" ref="AK2722">_xlfn.IFS(AH2722&lt;&gt;"","1",AI2722&lt;&gt;"","2",AJ2722&lt;&gt;"","3")</f>
        <v>3</v>
      </c>
    </row>
    <row r="2723" spans="1:37" x14ac:dyDescent="0.25">
      <c r="A2723" t="s">
        <v>1975</v>
      </c>
      <c r="B2723" t="s">
        <v>1648</v>
      </c>
      <c r="C2723" s="67" t="str">
        <f t="shared" si="303"/>
        <v>Lainey Sullivan</v>
      </c>
      <c r="D2723" s="71" t="str" cm="1">
        <f t="array" ref="D2723">_xlfn.IFS(AK2723="1",CONCATENATE(C2723,"Regional"),AK2723="2",CONCATENATE(C2723,"Sectional"),AK2723="3",CONCATENATE(C2723,COUNTIF($C$1:C2723,C2723)))</f>
        <v>Lainey Sullivan2</v>
      </c>
      <c r="E2723" s="66">
        <v>45166.604166666664</v>
      </c>
      <c r="F2723" t="s">
        <v>2536</v>
      </c>
      <c r="G2723" s="46">
        <v>14</v>
      </c>
      <c r="H2723" s="46">
        <v>58</v>
      </c>
      <c r="I2723" s="46">
        <v>9</v>
      </c>
      <c r="J2723" t="s">
        <v>2427</v>
      </c>
      <c r="K2723" t="s">
        <v>46</v>
      </c>
      <c r="L2723" s="46">
        <v>3297</v>
      </c>
      <c r="M2723" s="46">
        <v>36</v>
      </c>
      <c r="N2723" s="46">
        <v>35.5</v>
      </c>
      <c r="O2723" s="46">
        <v>119</v>
      </c>
      <c r="P2723" s="46">
        <f t="shared" si="304"/>
        <v>1</v>
      </c>
      <c r="R2723" s="67" t="s">
        <v>2992</v>
      </c>
      <c r="S2723" s="67">
        <f>COUNTIF(Y$2:$Y$100,R2723)</f>
        <v>0</v>
      </c>
      <c r="V2723" s="67">
        <f t="shared" si="305"/>
        <v>0</v>
      </c>
      <c r="X2723"/>
      <c r="Y2723" s="67" t="str">
        <f t="shared" si="309"/>
        <v xml:space="preserve"> </v>
      </c>
      <c r="AB2723" t="s">
        <v>46</v>
      </c>
      <c r="AC2723" s="46">
        <v>3297</v>
      </c>
      <c r="AD2723" s="46">
        <v>36</v>
      </c>
      <c r="AE2723" s="46">
        <v>35.5</v>
      </c>
      <c r="AF2723" s="46">
        <v>119</v>
      </c>
      <c r="AH2723" s="70" t="str">
        <f t="shared" si="306"/>
        <v/>
      </c>
      <c r="AI2723" s="70" t="str">
        <f t="shared" si="307"/>
        <v/>
      </c>
      <c r="AJ2723" s="70" t="str">
        <f t="shared" si="308"/>
        <v>X</v>
      </c>
      <c r="AK2723" s="70" t="str" cm="1">
        <f t="array" ref="AK2723">_xlfn.IFS(AH2723&lt;&gt;"","1",AI2723&lt;&gt;"","2",AJ2723&lt;&gt;"","3")</f>
        <v>3</v>
      </c>
    </row>
    <row r="2724" spans="1:37" x14ac:dyDescent="0.25">
      <c r="A2724" t="s">
        <v>276</v>
      </c>
      <c r="B2724" t="s">
        <v>682</v>
      </c>
      <c r="C2724" s="67" t="str">
        <f t="shared" si="303"/>
        <v>Aubrey Jones</v>
      </c>
      <c r="D2724" s="71" t="str" cm="1">
        <f t="array" ref="D2724">_xlfn.IFS(AK2724="1",CONCATENATE(C2724,"Regional"),AK2724="2",CONCATENATE(C2724,"Sectional"),AK2724="3",CONCATENATE(C2724,COUNTIF($C$1:C2724,C2724)))</f>
        <v>Aubrey Jones1</v>
      </c>
      <c r="E2724" s="66">
        <v>45166.604166666664</v>
      </c>
      <c r="F2724" t="s">
        <v>2536</v>
      </c>
      <c r="G2724" s="46">
        <v>14</v>
      </c>
      <c r="H2724" s="46">
        <v>58</v>
      </c>
      <c r="I2724" s="46">
        <v>9</v>
      </c>
      <c r="J2724" t="s">
        <v>2427</v>
      </c>
      <c r="K2724" t="s">
        <v>46</v>
      </c>
      <c r="L2724" s="46">
        <v>3297</v>
      </c>
      <c r="M2724" s="46">
        <v>36</v>
      </c>
      <c r="N2724" s="46">
        <v>35.5</v>
      </c>
      <c r="O2724" s="46">
        <v>119</v>
      </c>
      <c r="P2724" s="46">
        <f t="shared" si="304"/>
        <v>1</v>
      </c>
      <c r="R2724" s="67" t="s">
        <v>3076</v>
      </c>
      <c r="S2724" s="67">
        <f>COUNTIF(Y$2:$Y$100,R2724)</f>
        <v>0</v>
      </c>
      <c r="V2724" s="67">
        <f t="shared" si="305"/>
        <v>0</v>
      </c>
      <c r="X2724"/>
      <c r="Y2724" s="67" t="str">
        <f t="shared" si="309"/>
        <v xml:space="preserve"> </v>
      </c>
      <c r="AB2724" t="s">
        <v>46</v>
      </c>
      <c r="AC2724" s="46">
        <v>3297</v>
      </c>
      <c r="AD2724" s="46">
        <v>36</v>
      </c>
      <c r="AE2724" s="46">
        <v>35.5</v>
      </c>
      <c r="AF2724" s="46">
        <v>119</v>
      </c>
      <c r="AH2724" s="70" t="str">
        <f t="shared" si="306"/>
        <v/>
      </c>
      <c r="AI2724" s="70" t="str">
        <f t="shared" si="307"/>
        <v/>
      </c>
      <c r="AJ2724" s="70" t="str">
        <f t="shared" si="308"/>
        <v>X</v>
      </c>
      <c r="AK2724" s="70" t="str" cm="1">
        <f t="array" ref="AK2724">_xlfn.IFS(AH2724&lt;&gt;"","1",AI2724&lt;&gt;"","2",AJ2724&lt;&gt;"","3")</f>
        <v>3</v>
      </c>
    </row>
    <row r="2725" spans="1:37" x14ac:dyDescent="0.25">
      <c r="A2725" t="s">
        <v>2165</v>
      </c>
      <c r="B2725" t="s">
        <v>253</v>
      </c>
      <c r="C2725" s="67" t="str">
        <f t="shared" si="303"/>
        <v>Lily Oswald</v>
      </c>
      <c r="D2725" s="71" t="str" cm="1">
        <f t="array" ref="D2725">_xlfn.IFS(AK2725="1",CONCATENATE(C2725,"Regional"),AK2725="2",CONCATENATE(C2725,"Sectional"),AK2725="3",CONCATENATE(C2725,COUNTIF($C$1:C2725,C2725)))</f>
        <v>Lily Oswald1</v>
      </c>
      <c r="E2725" s="66">
        <v>45166.604166666664</v>
      </c>
      <c r="F2725" t="s">
        <v>2536</v>
      </c>
      <c r="G2725" s="46">
        <v>14</v>
      </c>
      <c r="H2725" s="46">
        <v>58</v>
      </c>
      <c r="I2725" s="46">
        <v>9</v>
      </c>
      <c r="J2725" t="s">
        <v>2427</v>
      </c>
      <c r="K2725" t="s">
        <v>46</v>
      </c>
      <c r="L2725" s="46">
        <v>3297</v>
      </c>
      <c r="M2725" s="46">
        <v>36</v>
      </c>
      <c r="N2725" s="46">
        <v>35.5</v>
      </c>
      <c r="O2725" s="46">
        <v>119</v>
      </c>
      <c r="P2725" s="46">
        <f t="shared" si="304"/>
        <v>1</v>
      </c>
      <c r="R2725" s="67" t="s">
        <v>3191</v>
      </c>
      <c r="S2725" s="67">
        <f>COUNTIF(Y$2:$Y$100,R2725)</f>
        <v>0</v>
      </c>
      <c r="V2725" s="67">
        <f t="shared" si="305"/>
        <v>0</v>
      </c>
      <c r="X2725"/>
      <c r="Y2725" s="67" t="str">
        <f t="shared" si="309"/>
        <v xml:space="preserve"> </v>
      </c>
      <c r="AB2725" t="s">
        <v>46</v>
      </c>
      <c r="AC2725" s="46">
        <v>3297</v>
      </c>
      <c r="AD2725" s="46">
        <v>36</v>
      </c>
      <c r="AE2725" s="46">
        <v>35.5</v>
      </c>
      <c r="AF2725" s="46">
        <v>119</v>
      </c>
      <c r="AH2725" s="70" t="str">
        <f t="shared" si="306"/>
        <v/>
      </c>
      <c r="AI2725" s="70" t="str">
        <f t="shared" si="307"/>
        <v/>
      </c>
      <c r="AJ2725" s="70" t="str">
        <f t="shared" si="308"/>
        <v>X</v>
      </c>
      <c r="AK2725" s="70" t="str" cm="1">
        <f t="array" ref="AK2725">_xlfn.IFS(AH2725&lt;&gt;"","1",AI2725&lt;&gt;"","2",AJ2725&lt;&gt;"","3")</f>
        <v>3</v>
      </c>
    </row>
    <row r="2726" spans="1:37" x14ac:dyDescent="0.25">
      <c r="A2726" t="s">
        <v>1974</v>
      </c>
      <c r="B2726" t="s">
        <v>311</v>
      </c>
      <c r="C2726" s="67" t="str">
        <f t="shared" si="303"/>
        <v>Julia Davis</v>
      </c>
      <c r="D2726" s="71" t="str" cm="1">
        <f t="array" ref="D2726">_xlfn.IFS(AK2726="1",CONCATENATE(C2726,"Regional"),AK2726="2",CONCATENATE(C2726,"Sectional"),AK2726="3",CONCATENATE(C2726,COUNTIF($C$1:C2726,C2726)))</f>
        <v>Julia Davis2</v>
      </c>
      <c r="E2726" s="66">
        <v>45166.604166666664</v>
      </c>
      <c r="F2726" t="s">
        <v>2536</v>
      </c>
      <c r="G2726" s="46">
        <v>14</v>
      </c>
      <c r="H2726" s="46">
        <v>63</v>
      </c>
      <c r="I2726" s="46">
        <v>12</v>
      </c>
      <c r="J2726" t="s">
        <v>2427</v>
      </c>
      <c r="K2726" t="s">
        <v>46</v>
      </c>
      <c r="L2726" s="46">
        <v>3297</v>
      </c>
      <c r="M2726" s="46">
        <v>36</v>
      </c>
      <c r="N2726" s="46">
        <v>35.5</v>
      </c>
      <c r="O2726" s="46">
        <v>119</v>
      </c>
      <c r="P2726" s="46">
        <f t="shared" si="304"/>
        <v>1</v>
      </c>
      <c r="R2726" s="67" t="s">
        <v>2991</v>
      </c>
      <c r="S2726" s="67">
        <f>COUNTIF(Y$2:$Y$100,R2726)</f>
        <v>0</v>
      </c>
      <c r="V2726" s="67">
        <f t="shared" si="305"/>
        <v>0</v>
      </c>
      <c r="X2726"/>
      <c r="Y2726" s="67" t="str">
        <f t="shared" si="309"/>
        <v xml:space="preserve"> </v>
      </c>
      <c r="AB2726" t="s">
        <v>46</v>
      </c>
      <c r="AC2726" s="46">
        <v>3297</v>
      </c>
      <c r="AD2726" s="46">
        <v>36</v>
      </c>
      <c r="AE2726" s="46">
        <v>35.5</v>
      </c>
      <c r="AF2726" s="46">
        <v>119</v>
      </c>
      <c r="AH2726" s="70" t="str">
        <f t="shared" si="306"/>
        <v/>
      </c>
      <c r="AI2726" s="70" t="str">
        <f t="shared" si="307"/>
        <v/>
      </c>
      <c r="AJ2726" s="70" t="str">
        <f t="shared" si="308"/>
        <v>X</v>
      </c>
      <c r="AK2726" s="70" t="str" cm="1">
        <f t="array" ref="AK2726">_xlfn.IFS(AH2726&lt;&gt;"","1",AI2726&lt;&gt;"","2",AJ2726&lt;&gt;"","3")</f>
        <v>3</v>
      </c>
    </row>
    <row r="2727" spans="1:37" x14ac:dyDescent="0.25">
      <c r="A2727" t="s">
        <v>3435</v>
      </c>
      <c r="B2727" t="s">
        <v>2718</v>
      </c>
      <c r="C2727" s="67" t="str">
        <f t="shared" si="303"/>
        <v>Kaia Homuth</v>
      </c>
      <c r="D2727" s="71" t="str" cm="1">
        <f t="array" ref="D2727">_xlfn.IFS(AK2727="1",CONCATENATE(C2727,"Regional"),AK2727="2",CONCATENATE(C2727,"Sectional"),AK2727="3",CONCATENATE(C2727,COUNTIF($C$1:C2727,C2727)))</f>
        <v>Kaia Homuth1</v>
      </c>
      <c r="E2727" s="66">
        <v>45166.604166666664</v>
      </c>
      <c r="F2727" t="s">
        <v>2536</v>
      </c>
      <c r="G2727" s="46">
        <v>14</v>
      </c>
      <c r="H2727" s="46">
        <v>66</v>
      </c>
      <c r="I2727" s="46">
        <v>13</v>
      </c>
      <c r="J2727" t="s">
        <v>2427</v>
      </c>
      <c r="K2727" t="s">
        <v>46</v>
      </c>
      <c r="L2727" s="46">
        <v>3297</v>
      </c>
      <c r="M2727" s="46">
        <v>36</v>
      </c>
      <c r="N2727" s="46">
        <v>35.5</v>
      </c>
      <c r="O2727" s="46">
        <v>119</v>
      </c>
      <c r="P2727" s="46">
        <f t="shared" si="304"/>
        <v>1</v>
      </c>
      <c r="R2727" s="67" t="s">
        <v>3634</v>
      </c>
      <c r="S2727" s="67">
        <f>COUNTIF(Y$2:$Y$100,R2727)</f>
        <v>0</v>
      </c>
      <c r="V2727" s="67">
        <f t="shared" si="305"/>
        <v>0</v>
      </c>
      <c r="X2727"/>
      <c r="Y2727" s="67" t="str">
        <f t="shared" si="309"/>
        <v xml:space="preserve"> </v>
      </c>
      <c r="AB2727" t="s">
        <v>46</v>
      </c>
      <c r="AC2727" s="46">
        <v>3297</v>
      </c>
      <c r="AD2727" s="46">
        <v>36</v>
      </c>
      <c r="AE2727" s="46">
        <v>35.5</v>
      </c>
      <c r="AF2727" s="46">
        <v>119</v>
      </c>
      <c r="AH2727" s="70" t="str">
        <f t="shared" si="306"/>
        <v/>
      </c>
      <c r="AI2727" s="70" t="str">
        <f t="shared" si="307"/>
        <v/>
      </c>
      <c r="AJ2727" s="70" t="str">
        <f t="shared" si="308"/>
        <v>X</v>
      </c>
      <c r="AK2727" s="70" t="str" cm="1">
        <f t="array" ref="AK2727">_xlfn.IFS(AH2727&lt;&gt;"","1",AI2727&lt;&gt;"","2",AJ2727&lt;&gt;"","3")</f>
        <v>3</v>
      </c>
    </row>
    <row r="2728" spans="1:37" x14ac:dyDescent="0.25">
      <c r="A2728" t="s">
        <v>708</v>
      </c>
      <c r="B2728" t="s">
        <v>270</v>
      </c>
      <c r="C2728" s="67" t="str">
        <f t="shared" si="303"/>
        <v>Natalie Zignego</v>
      </c>
      <c r="D2728" s="71" t="str" cm="1">
        <f t="array" ref="D2728">_xlfn.IFS(AK2728="1",CONCATENATE(C2728,"Regional"),AK2728="2",CONCATENATE(C2728,"Sectional"),AK2728="3",CONCATENATE(C2728,COUNTIF($C$1:C2728,C2728)))</f>
        <v>Natalie Zignego1</v>
      </c>
      <c r="E2728" s="66">
        <v>45166.604166666664</v>
      </c>
      <c r="F2728" t="s">
        <v>2536</v>
      </c>
      <c r="G2728" s="46">
        <v>14</v>
      </c>
      <c r="H2728" s="46">
        <v>73</v>
      </c>
      <c r="I2728" s="46">
        <v>14</v>
      </c>
      <c r="J2728" t="s">
        <v>2427</v>
      </c>
      <c r="K2728" t="s">
        <v>46</v>
      </c>
      <c r="L2728" s="46">
        <v>3297</v>
      </c>
      <c r="M2728" s="46">
        <v>36</v>
      </c>
      <c r="N2728" s="46">
        <v>35.5</v>
      </c>
      <c r="O2728" s="46">
        <v>119</v>
      </c>
      <c r="P2728" s="46">
        <f t="shared" si="304"/>
        <v>1</v>
      </c>
      <c r="R2728" s="67" t="s">
        <v>3192</v>
      </c>
      <c r="S2728" s="67">
        <f>COUNTIF(Y$2:$Y$100,R2728)</f>
        <v>0</v>
      </c>
      <c r="V2728" s="67">
        <f t="shared" si="305"/>
        <v>0</v>
      </c>
      <c r="X2728"/>
      <c r="Y2728" s="67" t="str">
        <f t="shared" si="309"/>
        <v xml:space="preserve"> </v>
      </c>
      <c r="AB2728" t="s">
        <v>46</v>
      </c>
      <c r="AC2728" s="46">
        <v>3297</v>
      </c>
      <c r="AD2728" s="46">
        <v>36</v>
      </c>
      <c r="AE2728" s="46">
        <v>35.5</v>
      </c>
      <c r="AF2728" s="46">
        <v>119</v>
      </c>
      <c r="AH2728" s="70" t="str">
        <f t="shared" si="306"/>
        <v/>
      </c>
      <c r="AI2728" s="70" t="str">
        <f t="shared" si="307"/>
        <v/>
      </c>
      <c r="AJ2728" s="70" t="str">
        <f t="shared" si="308"/>
        <v>X</v>
      </c>
      <c r="AK2728" s="70" t="str" cm="1">
        <f t="array" ref="AK2728">_xlfn.IFS(AH2728&lt;&gt;"","1",AI2728&lt;&gt;"","2",AJ2728&lt;&gt;"","3")</f>
        <v>3</v>
      </c>
    </row>
    <row r="2729" spans="1:37" x14ac:dyDescent="0.25">
      <c r="A2729" t="s">
        <v>590</v>
      </c>
      <c r="B2729" t="s">
        <v>591</v>
      </c>
      <c r="C2729" s="67" t="str">
        <f t="shared" si="303"/>
        <v>Daniella Honkamp</v>
      </c>
      <c r="D2729" s="71" t="str" cm="1">
        <f t="array" ref="D2729">_xlfn.IFS(AK2729="1",CONCATENATE(C2729,"Regional"),AK2729="2",CONCATENATE(C2729,"Sectional"),AK2729="3",CONCATENATE(C2729,COUNTIF($C$1:C2729,C2729)))</f>
        <v>Daniella Honkamp5</v>
      </c>
      <c r="E2729" s="66">
        <v>45166.604166666664</v>
      </c>
      <c r="F2729" t="s">
        <v>2611</v>
      </c>
      <c r="G2729" s="46">
        <v>46</v>
      </c>
      <c r="H2729" s="46">
        <v>38</v>
      </c>
      <c r="I2729" s="46">
        <v>1</v>
      </c>
      <c r="J2729" t="s">
        <v>176</v>
      </c>
      <c r="K2729" t="s">
        <v>90</v>
      </c>
      <c r="L2729" s="46">
        <v>2654</v>
      </c>
      <c r="M2729" s="46">
        <v>36</v>
      </c>
      <c r="N2729" s="46">
        <v>35.6</v>
      </c>
      <c r="O2729" s="46">
        <v>119</v>
      </c>
      <c r="P2729" s="46">
        <f t="shared" si="304"/>
        <v>1</v>
      </c>
      <c r="R2729" s="67" t="s">
        <v>1238</v>
      </c>
      <c r="S2729" s="67">
        <f>COUNTIF(Y$2:$Y$100,R2729)</f>
        <v>0</v>
      </c>
      <c r="V2729" s="67">
        <f t="shared" si="305"/>
        <v>0</v>
      </c>
      <c r="X2729"/>
      <c r="Y2729" s="67" t="str">
        <f t="shared" si="309"/>
        <v xml:space="preserve"> </v>
      </c>
      <c r="AB2729" t="s">
        <v>90</v>
      </c>
      <c r="AC2729" s="46">
        <v>2654</v>
      </c>
      <c r="AD2729" s="46">
        <v>36</v>
      </c>
      <c r="AE2729" s="46">
        <v>35.6</v>
      </c>
      <c r="AF2729" s="46">
        <v>119</v>
      </c>
      <c r="AH2729" s="70" t="str">
        <f t="shared" si="306"/>
        <v/>
      </c>
      <c r="AI2729" s="70" t="str">
        <f t="shared" si="307"/>
        <v/>
      </c>
      <c r="AJ2729" s="70" t="str">
        <f t="shared" si="308"/>
        <v>X</v>
      </c>
      <c r="AK2729" s="70" t="str" cm="1">
        <f t="array" ref="AK2729">_xlfn.IFS(AH2729&lt;&gt;"","1",AI2729&lt;&gt;"","2",AJ2729&lt;&gt;"","3")</f>
        <v>3</v>
      </c>
    </row>
    <row r="2730" spans="1:37" x14ac:dyDescent="0.25">
      <c r="A2730" t="s">
        <v>1934</v>
      </c>
      <c r="B2730" t="s">
        <v>1935</v>
      </c>
      <c r="C2730" s="67" t="str">
        <f t="shared" si="303"/>
        <v>Rita Kuepper</v>
      </c>
      <c r="D2730" s="71" t="str" cm="1">
        <f t="array" ref="D2730">_xlfn.IFS(AK2730="1",CONCATENATE(C2730,"Regional"),AK2730="2",CONCATENATE(C2730,"Sectional"),AK2730="3",CONCATENATE(C2730,COUNTIF($C$1:C2730,C2730)))</f>
        <v>Rita Kuepper6</v>
      </c>
      <c r="E2730" s="66">
        <v>45166.604166666664</v>
      </c>
      <c r="F2730" t="s">
        <v>2611</v>
      </c>
      <c r="G2730" s="46">
        <v>46</v>
      </c>
      <c r="H2730" s="46">
        <v>39</v>
      </c>
      <c r="I2730" s="46">
        <v>2</v>
      </c>
      <c r="J2730" t="s">
        <v>176</v>
      </c>
      <c r="K2730" t="s">
        <v>90</v>
      </c>
      <c r="L2730" s="46">
        <v>2654</v>
      </c>
      <c r="M2730" s="46">
        <v>36</v>
      </c>
      <c r="N2730" s="46">
        <v>35.6</v>
      </c>
      <c r="O2730" s="46">
        <v>119</v>
      </c>
      <c r="P2730" s="46">
        <f t="shared" si="304"/>
        <v>1</v>
      </c>
      <c r="R2730" s="67" t="s">
        <v>2951</v>
      </c>
      <c r="S2730" s="67">
        <f>COUNTIF(Y$2:$Y$100,R2730)</f>
        <v>0</v>
      </c>
      <c r="V2730" s="67">
        <f t="shared" si="305"/>
        <v>0</v>
      </c>
      <c r="X2730"/>
      <c r="Y2730" s="67" t="str">
        <f t="shared" si="309"/>
        <v xml:space="preserve"> </v>
      </c>
      <c r="AB2730" t="s">
        <v>90</v>
      </c>
      <c r="AC2730" s="46">
        <v>2654</v>
      </c>
      <c r="AD2730" s="46">
        <v>36</v>
      </c>
      <c r="AE2730" s="46">
        <v>35.6</v>
      </c>
      <c r="AF2730" s="46">
        <v>119</v>
      </c>
      <c r="AH2730" s="70" t="str">
        <f t="shared" si="306"/>
        <v/>
      </c>
      <c r="AI2730" s="70" t="str">
        <f t="shared" si="307"/>
        <v/>
      </c>
      <c r="AJ2730" s="70" t="str">
        <f t="shared" si="308"/>
        <v>X</v>
      </c>
      <c r="AK2730" s="70" t="str" cm="1">
        <f t="array" ref="AK2730">_xlfn.IFS(AH2730&lt;&gt;"","1",AI2730&lt;&gt;"","2",AJ2730&lt;&gt;"","3")</f>
        <v>3</v>
      </c>
    </row>
    <row r="2731" spans="1:37" x14ac:dyDescent="0.25">
      <c r="A2731" t="s">
        <v>3407</v>
      </c>
      <c r="B2731" t="s">
        <v>773</v>
      </c>
      <c r="C2731" s="67" t="str">
        <f t="shared" si="303"/>
        <v>Ashley Greenhill</v>
      </c>
      <c r="D2731" s="71" t="str" cm="1">
        <f t="array" ref="D2731">_xlfn.IFS(AK2731="1",CONCATENATE(C2731,"Regional"),AK2731="2",CONCATENATE(C2731,"Sectional"),AK2731="3",CONCATENATE(C2731,COUNTIF($C$1:C2731,C2731)))</f>
        <v>Ashley Greenhill5</v>
      </c>
      <c r="E2731" s="66">
        <v>45166.604166666664</v>
      </c>
      <c r="F2731" t="s">
        <v>2611</v>
      </c>
      <c r="G2731" s="46">
        <v>46</v>
      </c>
      <c r="H2731" s="46">
        <v>40</v>
      </c>
      <c r="I2731" s="46">
        <v>3</v>
      </c>
      <c r="J2731" t="s">
        <v>176</v>
      </c>
      <c r="K2731" t="s">
        <v>90</v>
      </c>
      <c r="L2731" s="46">
        <v>2654</v>
      </c>
      <c r="M2731" s="46">
        <v>36</v>
      </c>
      <c r="N2731" s="46">
        <v>35.6</v>
      </c>
      <c r="O2731" s="46">
        <v>119</v>
      </c>
      <c r="P2731" s="46">
        <f t="shared" si="304"/>
        <v>1</v>
      </c>
      <c r="R2731" s="67" t="s">
        <v>3550</v>
      </c>
      <c r="S2731" s="67">
        <f>COUNTIF(Y$2:$Y$100,R2731)</f>
        <v>0</v>
      </c>
      <c r="V2731" s="67">
        <f t="shared" si="305"/>
        <v>0</v>
      </c>
      <c r="X2731"/>
      <c r="Y2731" s="67" t="str">
        <f t="shared" si="309"/>
        <v xml:space="preserve"> </v>
      </c>
      <c r="AB2731" t="s">
        <v>90</v>
      </c>
      <c r="AC2731" s="46">
        <v>2654</v>
      </c>
      <c r="AD2731" s="46">
        <v>36</v>
      </c>
      <c r="AE2731" s="46">
        <v>35.6</v>
      </c>
      <c r="AF2731" s="46">
        <v>119</v>
      </c>
      <c r="AH2731" s="70" t="str">
        <f t="shared" si="306"/>
        <v/>
      </c>
      <c r="AI2731" s="70" t="str">
        <f t="shared" si="307"/>
        <v/>
      </c>
      <c r="AJ2731" s="70" t="str">
        <f t="shared" si="308"/>
        <v>X</v>
      </c>
      <c r="AK2731" s="70" t="str" cm="1">
        <f t="array" ref="AK2731">_xlfn.IFS(AH2731&lt;&gt;"","1",AI2731&lt;&gt;"","2",AJ2731&lt;&gt;"","3")</f>
        <v>3</v>
      </c>
    </row>
    <row r="2732" spans="1:37" x14ac:dyDescent="0.25">
      <c r="A2732" t="s">
        <v>898</v>
      </c>
      <c r="B2732" t="s">
        <v>459</v>
      </c>
      <c r="C2732" s="67" t="str">
        <f t="shared" si="303"/>
        <v>Addison Landy</v>
      </c>
      <c r="D2732" s="71" t="str" cm="1">
        <f t="array" ref="D2732">_xlfn.IFS(AK2732="1",CONCATENATE(C2732,"Regional"),AK2732="2",CONCATENATE(C2732,"Sectional"),AK2732="3",CONCATENATE(C2732,COUNTIF($C$1:C2732,C2732)))</f>
        <v>Addison Landy4</v>
      </c>
      <c r="E2732" s="66">
        <v>45166.604166666664</v>
      </c>
      <c r="F2732" t="s">
        <v>2611</v>
      </c>
      <c r="G2732" s="46">
        <v>46</v>
      </c>
      <c r="H2732" s="46">
        <v>41</v>
      </c>
      <c r="I2732" s="46">
        <v>4</v>
      </c>
      <c r="J2732" t="s">
        <v>176</v>
      </c>
      <c r="K2732" t="s">
        <v>90</v>
      </c>
      <c r="L2732" s="46">
        <v>2654</v>
      </c>
      <c r="M2732" s="46">
        <v>36</v>
      </c>
      <c r="N2732" s="46">
        <v>35.6</v>
      </c>
      <c r="O2732" s="46">
        <v>119</v>
      </c>
      <c r="P2732" s="46">
        <f t="shared" si="304"/>
        <v>1</v>
      </c>
      <c r="R2732" s="67" t="s">
        <v>1438</v>
      </c>
      <c r="S2732" s="67">
        <f>COUNTIF(Y$2:$Y$100,R2732)</f>
        <v>0</v>
      </c>
      <c r="V2732" s="67">
        <f t="shared" si="305"/>
        <v>0</v>
      </c>
      <c r="X2732"/>
      <c r="Y2732" s="67" t="str">
        <f t="shared" si="309"/>
        <v xml:space="preserve"> </v>
      </c>
      <c r="AB2732" t="s">
        <v>90</v>
      </c>
      <c r="AC2732" s="46">
        <v>2654</v>
      </c>
      <c r="AD2732" s="46">
        <v>36</v>
      </c>
      <c r="AE2732" s="46">
        <v>35.6</v>
      </c>
      <c r="AF2732" s="46">
        <v>119</v>
      </c>
      <c r="AH2732" s="70" t="str">
        <f t="shared" si="306"/>
        <v/>
      </c>
      <c r="AI2732" s="70" t="str">
        <f t="shared" si="307"/>
        <v/>
      </c>
      <c r="AJ2732" s="70" t="str">
        <f t="shared" si="308"/>
        <v>X</v>
      </c>
      <c r="AK2732" s="70" t="str" cm="1">
        <f t="array" ref="AK2732">_xlfn.IFS(AH2732&lt;&gt;"","1",AI2732&lt;&gt;"","2",AJ2732&lt;&gt;"","3")</f>
        <v>3</v>
      </c>
    </row>
    <row r="2733" spans="1:37" x14ac:dyDescent="0.25">
      <c r="A2733" t="s">
        <v>3384</v>
      </c>
      <c r="B2733" t="s">
        <v>2053</v>
      </c>
      <c r="C2733" s="67" t="str">
        <f t="shared" si="303"/>
        <v>Lindsey Kroening</v>
      </c>
      <c r="D2733" s="71" t="str" cm="1">
        <f t="array" ref="D2733">_xlfn.IFS(AK2733="1",CONCATENATE(C2733,"Regional"),AK2733="2",CONCATENATE(C2733,"Sectional"),AK2733="3",CONCATENATE(C2733,COUNTIF($C$1:C2733,C2733)))</f>
        <v>Lindsey Kroening6</v>
      </c>
      <c r="E2733" s="66">
        <v>45166.604166666664</v>
      </c>
      <c r="F2733" t="s">
        <v>2611</v>
      </c>
      <c r="G2733" s="46">
        <v>46</v>
      </c>
      <c r="H2733" s="46">
        <v>41</v>
      </c>
      <c r="I2733" s="46">
        <v>4</v>
      </c>
      <c r="J2733" t="s">
        <v>176</v>
      </c>
      <c r="K2733" t="s">
        <v>90</v>
      </c>
      <c r="L2733" s="46">
        <v>2654</v>
      </c>
      <c r="M2733" s="46">
        <v>36</v>
      </c>
      <c r="N2733" s="46">
        <v>35.6</v>
      </c>
      <c r="O2733" s="46">
        <v>119</v>
      </c>
      <c r="P2733" s="46">
        <f t="shared" si="304"/>
        <v>1</v>
      </c>
      <c r="R2733" s="67" t="s">
        <v>3477</v>
      </c>
      <c r="S2733" s="67">
        <f>COUNTIF(Y$2:$Y$100,R2733)</f>
        <v>0</v>
      </c>
      <c r="V2733" s="67">
        <f t="shared" si="305"/>
        <v>0</v>
      </c>
      <c r="X2733"/>
      <c r="Y2733" s="67" t="str">
        <f t="shared" si="309"/>
        <v xml:space="preserve"> </v>
      </c>
      <c r="AB2733" t="s">
        <v>90</v>
      </c>
      <c r="AC2733" s="46">
        <v>2654</v>
      </c>
      <c r="AD2733" s="46">
        <v>36</v>
      </c>
      <c r="AE2733" s="46">
        <v>35.6</v>
      </c>
      <c r="AF2733" s="46">
        <v>119</v>
      </c>
      <c r="AH2733" s="70" t="str">
        <f t="shared" si="306"/>
        <v/>
      </c>
      <c r="AI2733" s="70" t="str">
        <f t="shared" si="307"/>
        <v/>
      </c>
      <c r="AJ2733" s="70" t="str">
        <f t="shared" si="308"/>
        <v>X</v>
      </c>
      <c r="AK2733" s="70" t="str" cm="1">
        <f t="array" ref="AK2733">_xlfn.IFS(AH2733&lt;&gt;"","1",AI2733&lt;&gt;"","2",AJ2733&lt;&gt;"","3")</f>
        <v>3</v>
      </c>
    </row>
    <row r="2734" spans="1:37" x14ac:dyDescent="0.25">
      <c r="A2734" t="s">
        <v>751</v>
      </c>
      <c r="B2734" t="s">
        <v>752</v>
      </c>
      <c r="C2734" s="67" t="str">
        <f t="shared" si="303"/>
        <v>Kaya Monzingo</v>
      </c>
      <c r="D2734" s="71" t="str" cm="1">
        <f t="array" ref="D2734">_xlfn.IFS(AK2734="1",CONCATENATE(C2734,"Regional"),AK2734="2",CONCATENATE(C2734,"Sectional"),AK2734="3",CONCATENATE(C2734,COUNTIF($C$1:C2734,C2734)))</f>
        <v>Kaya Monzingo6</v>
      </c>
      <c r="E2734" s="66">
        <v>45166.604166666664</v>
      </c>
      <c r="F2734" t="s">
        <v>2611</v>
      </c>
      <c r="G2734" s="46">
        <v>46</v>
      </c>
      <c r="H2734" s="46">
        <v>42</v>
      </c>
      <c r="I2734" s="46">
        <v>6</v>
      </c>
      <c r="J2734" t="s">
        <v>176</v>
      </c>
      <c r="K2734" t="s">
        <v>90</v>
      </c>
      <c r="L2734" s="46">
        <v>2654</v>
      </c>
      <c r="M2734" s="46">
        <v>36</v>
      </c>
      <c r="N2734" s="46">
        <v>35.6</v>
      </c>
      <c r="O2734" s="46">
        <v>119</v>
      </c>
      <c r="P2734" s="46">
        <f t="shared" si="304"/>
        <v>1</v>
      </c>
      <c r="R2734" s="67" t="s">
        <v>1339</v>
      </c>
      <c r="S2734" s="67">
        <f>COUNTIF(Y$2:$Y$100,R2734)</f>
        <v>0</v>
      </c>
      <c r="V2734" s="67">
        <f t="shared" si="305"/>
        <v>0</v>
      </c>
      <c r="X2734"/>
      <c r="Y2734" s="67" t="str">
        <f t="shared" si="309"/>
        <v xml:space="preserve"> </v>
      </c>
      <c r="AB2734" t="s">
        <v>90</v>
      </c>
      <c r="AC2734" s="46">
        <v>2654</v>
      </c>
      <c r="AD2734" s="46">
        <v>36</v>
      </c>
      <c r="AE2734" s="46">
        <v>35.6</v>
      </c>
      <c r="AF2734" s="46">
        <v>119</v>
      </c>
      <c r="AH2734" s="70" t="str">
        <f t="shared" si="306"/>
        <v/>
      </c>
      <c r="AI2734" s="70" t="str">
        <f t="shared" si="307"/>
        <v/>
      </c>
      <c r="AJ2734" s="70" t="str">
        <f t="shared" si="308"/>
        <v>X</v>
      </c>
      <c r="AK2734" s="70" t="str" cm="1">
        <f t="array" ref="AK2734">_xlfn.IFS(AH2734&lt;&gt;"","1",AI2734&lt;&gt;"","2",AJ2734&lt;&gt;"","3")</f>
        <v>3</v>
      </c>
    </row>
    <row r="2735" spans="1:37" x14ac:dyDescent="0.25">
      <c r="A2735" t="s">
        <v>689</v>
      </c>
      <c r="B2735" t="s">
        <v>452</v>
      </c>
      <c r="C2735" s="67" t="str">
        <f t="shared" si="303"/>
        <v>Sophia Otto</v>
      </c>
      <c r="D2735" s="71" t="str" cm="1">
        <f t="array" ref="D2735">_xlfn.IFS(AK2735="1",CONCATENATE(C2735,"Regional"),AK2735="2",CONCATENATE(C2735,"Sectional"),AK2735="3",CONCATENATE(C2735,COUNTIF($C$1:C2735,C2735)))</f>
        <v>Sophia Otto6</v>
      </c>
      <c r="E2735" s="66">
        <v>45166.604166666664</v>
      </c>
      <c r="F2735" t="s">
        <v>2611</v>
      </c>
      <c r="G2735" s="46">
        <v>46</v>
      </c>
      <c r="H2735" s="46">
        <v>43</v>
      </c>
      <c r="I2735" s="46">
        <v>7</v>
      </c>
      <c r="J2735" t="s">
        <v>176</v>
      </c>
      <c r="K2735" t="s">
        <v>90</v>
      </c>
      <c r="L2735" s="46">
        <v>2654</v>
      </c>
      <c r="M2735" s="46">
        <v>36</v>
      </c>
      <c r="N2735" s="46">
        <v>35.6</v>
      </c>
      <c r="O2735" s="46">
        <v>119</v>
      </c>
      <c r="P2735" s="46">
        <f t="shared" si="304"/>
        <v>1</v>
      </c>
      <c r="R2735" s="67" t="s">
        <v>1340</v>
      </c>
      <c r="S2735" s="67">
        <f>COUNTIF(Y$2:$Y$100,R2735)</f>
        <v>0</v>
      </c>
      <c r="V2735" s="67">
        <f t="shared" si="305"/>
        <v>0</v>
      </c>
      <c r="X2735"/>
      <c r="Y2735" s="67" t="str">
        <f t="shared" si="309"/>
        <v xml:space="preserve"> </v>
      </c>
      <c r="AB2735" t="s">
        <v>90</v>
      </c>
      <c r="AC2735" s="46">
        <v>2654</v>
      </c>
      <c r="AD2735" s="46">
        <v>36</v>
      </c>
      <c r="AE2735" s="46">
        <v>35.6</v>
      </c>
      <c r="AF2735" s="46">
        <v>119</v>
      </c>
      <c r="AH2735" s="70" t="str">
        <f t="shared" si="306"/>
        <v/>
      </c>
      <c r="AI2735" s="70" t="str">
        <f t="shared" si="307"/>
        <v/>
      </c>
      <c r="AJ2735" s="70" t="str">
        <f t="shared" si="308"/>
        <v>X</v>
      </c>
      <c r="AK2735" s="70" t="str" cm="1">
        <f t="array" ref="AK2735">_xlfn.IFS(AH2735&lt;&gt;"","1",AI2735&lt;&gt;"","2",AJ2735&lt;&gt;"","3")</f>
        <v>3</v>
      </c>
    </row>
    <row r="2736" spans="1:37" x14ac:dyDescent="0.25">
      <c r="A2736" t="s">
        <v>486</v>
      </c>
      <c r="B2736" t="s">
        <v>487</v>
      </c>
      <c r="C2736" s="67" t="str">
        <f t="shared" si="303"/>
        <v>Mary Attwooll</v>
      </c>
      <c r="D2736" s="71" t="str" cm="1">
        <f t="array" ref="D2736">_xlfn.IFS(AK2736="1",CONCATENATE(C2736,"Regional"),AK2736="2",CONCATENATE(C2736,"Sectional"),AK2736="3",CONCATENATE(C2736,COUNTIF($C$1:C2736,C2736)))</f>
        <v>Mary Attwooll5</v>
      </c>
      <c r="E2736" s="66">
        <v>45166.604166666664</v>
      </c>
      <c r="F2736" t="s">
        <v>2611</v>
      </c>
      <c r="G2736" s="46">
        <v>46</v>
      </c>
      <c r="H2736" s="46">
        <v>44</v>
      </c>
      <c r="I2736" s="46">
        <v>8</v>
      </c>
      <c r="J2736" t="s">
        <v>176</v>
      </c>
      <c r="K2736" t="s">
        <v>90</v>
      </c>
      <c r="L2736" s="46">
        <v>2654</v>
      </c>
      <c r="M2736" s="46">
        <v>36</v>
      </c>
      <c r="N2736" s="46">
        <v>35.6</v>
      </c>
      <c r="O2736" s="46">
        <v>119</v>
      </c>
      <c r="P2736" s="46">
        <f t="shared" si="304"/>
        <v>1</v>
      </c>
      <c r="R2736" s="67" t="s">
        <v>1177</v>
      </c>
      <c r="S2736" s="67">
        <f>COUNTIF(Y$2:$Y$100,R2736)</f>
        <v>0</v>
      </c>
      <c r="V2736" s="67">
        <f t="shared" si="305"/>
        <v>0</v>
      </c>
      <c r="X2736"/>
      <c r="Y2736" s="67" t="str">
        <f t="shared" si="309"/>
        <v xml:space="preserve"> </v>
      </c>
      <c r="AB2736" t="s">
        <v>90</v>
      </c>
      <c r="AC2736" s="46">
        <v>2654</v>
      </c>
      <c r="AD2736" s="46">
        <v>36</v>
      </c>
      <c r="AE2736" s="46">
        <v>35.6</v>
      </c>
      <c r="AF2736" s="46">
        <v>119</v>
      </c>
      <c r="AH2736" s="70" t="str">
        <f t="shared" si="306"/>
        <v/>
      </c>
      <c r="AI2736" s="70" t="str">
        <f t="shared" si="307"/>
        <v/>
      </c>
      <c r="AJ2736" s="70" t="str">
        <f t="shared" si="308"/>
        <v>X</v>
      </c>
      <c r="AK2736" s="70" t="str" cm="1">
        <f t="array" ref="AK2736">_xlfn.IFS(AH2736&lt;&gt;"","1",AI2736&lt;&gt;"","2",AJ2736&lt;&gt;"","3")</f>
        <v>3</v>
      </c>
    </row>
    <row r="2737" spans="1:37" x14ac:dyDescent="0.25">
      <c r="A2737" t="s">
        <v>595</v>
      </c>
      <c r="B2737" t="s">
        <v>313</v>
      </c>
      <c r="C2737" s="67" t="str">
        <f t="shared" si="303"/>
        <v>Avery Buchholz</v>
      </c>
      <c r="D2737" s="71" t="str" cm="1">
        <f t="array" ref="D2737">_xlfn.IFS(AK2737="1",CONCATENATE(C2737,"Regional"),AK2737="2",CONCATENATE(C2737,"Sectional"),AK2737="3",CONCATENATE(C2737,COUNTIF($C$1:C2737,C2737)))</f>
        <v>Avery Buchholz5</v>
      </c>
      <c r="E2737" s="66">
        <v>45166.604166666664</v>
      </c>
      <c r="F2737" t="s">
        <v>2611</v>
      </c>
      <c r="G2737" s="46">
        <v>46</v>
      </c>
      <c r="H2737" s="46">
        <v>45</v>
      </c>
      <c r="I2737" s="46">
        <v>9</v>
      </c>
      <c r="J2737" t="s">
        <v>176</v>
      </c>
      <c r="K2737" t="s">
        <v>90</v>
      </c>
      <c r="L2737" s="46">
        <v>2654</v>
      </c>
      <c r="M2737" s="46">
        <v>36</v>
      </c>
      <c r="N2737" s="46">
        <v>35.6</v>
      </c>
      <c r="O2737" s="46">
        <v>119</v>
      </c>
      <c r="P2737" s="46">
        <f t="shared" si="304"/>
        <v>1</v>
      </c>
      <c r="R2737" s="67" t="s">
        <v>1241</v>
      </c>
      <c r="S2737" s="67">
        <f>COUNTIF(Y$2:$Y$100,R2737)</f>
        <v>0</v>
      </c>
      <c r="V2737" s="67">
        <f t="shared" si="305"/>
        <v>0</v>
      </c>
      <c r="X2737"/>
      <c r="Y2737" s="67" t="str">
        <f t="shared" si="309"/>
        <v xml:space="preserve"> </v>
      </c>
      <c r="AB2737" t="s">
        <v>90</v>
      </c>
      <c r="AC2737" s="46">
        <v>2654</v>
      </c>
      <c r="AD2737" s="46">
        <v>36</v>
      </c>
      <c r="AE2737" s="46">
        <v>35.6</v>
      </c>
      <c r="AF2737" s="46">
        <v>119</v>
      </c>
      <c r="AH2737" s="70" t="str">
        <f t="shared" si="306"/>
        <v/>
      </c>
      <c r="AI2737" s="70" t="str">
        <f t="shared" si="307"/>
        <v/>
      </c>
      <c r="AJ2737" s="70" t="str">
        <f t="shared" si="308"/>
        <v>X</v>
      </c>
      <c r="AK2737" s="70" t="str" cm="1">
        <f t="array" ref="AK2737">_xlfn.IFS(AH2737&lt;&gt;"","1",AI2737&lt;&gt;"","2",AJ2737&lt;&gt;"","3")</f>
        <v>3</v>
      </c>
    </row>
    <row r="2738" spans="1:37" x14ac:dyDescent="0.25">
      <c r="A2738" t="s">
        <v>374</v>
      </c>
      <c r="B2738" t="s">
        <v>729</v>
      </c>
      <c r="C2738" s="67" t="str">
        <f t="shared" si="303"/>
        <v>Maslin Wagner</v>
      </c>
      <c r="D2738" s="71" t="str" cm="1">
        <f t="array" ref="D2738">_xlfn.IFS(AK2738="1",CONCATENATE(C2738,"Regional"),AK2738="2",CONCATENATE(C2738,"Sectional"),AK2738="3",CONCATENATE(C2738,COUNTIF($C$1:C2738,C2738)))</f>
        <v>Maslin Wagner5</v>
      </c>
      <c r="E2738" s="66">
        <v>45166.604166666664</v>
      </c>
      <c r="F2738" t="s">
        <v>2611</v>
      </c>
      <c r="G2738" s="46">
        <v>46</v>
      </c>
      <c r="H2738" s="46">
        <v>45</v>
      </c>
      <c r="I2738" s="46">
        <v>9</v>
      </c>
      <c r="J2738" t="s">
        <v>176</v>
      </c>
      <c r="K2738" t="s">
        <v>90</v>
      </c>
      <c r="L2738" s="46">
        <v>2654</v>
      </c>
      <c r="M2738" s="46">
        <v>36</v>
      </c>
      <c r="N2738" s="46">
        <v>35.6</v>
      </c>
      <c r="O2738" s="46">
        <v>119</v>
      </c>
      <c r="P2738" s="46">
        <f t="shared" si="304"/>
        <v>1</v>
      </c>
      <c r="R2738" s="67" t="s">
        <v>1324</v>
      </c>
      <c r="S2738" s="67">
        <f>COUNTIF(Y$2:$Y$100,R2738)</f>
        <v>0</v>
      </c>
      <c r="V2738" s="67">
        <f t="shared" si="305"/>
        <v>0</v>
      </c>
      <c r="X2738"/>
      <c r="Y2738" s="67" t="str">
        <f t="shared" si="309"/>
        <v xml:space="preserve"> </v>
      </c>
      <c r="AB2738" t="s">
        <v>90</v>
      </c>
      <c r="AC2738" s="46">
        <v>2654</v>
      </c>
      <c r="AD2738" s="46">
        <v>36</v>
      </c>
      <c r="AE2738" s="46">
        <v>35.6</v>
      </c>
      <c r="AF2738" s="46">
        <v>119</v>
      </c>
      <c r="AH2738" s="70" t="str">
        <f t="shared" si="306"/>
        <v/>
      </c>
      <c r="AI2738" s="70" t="str">
        <f t="shared" si="307"/>
        <v/>
      </c>
      <c r="AJ2738" s="70" t="str">
        <f t="shared" si="308"/>
        <v>X</v>
      </c>
      <c r="AK2738" s="70" t="str" cm="1">
        <f t="array" ref="AK2738">_xlfn.IFS(AH2738&lt;&gt;"","1",AI2738&lt;&gt;"","2",AJ2738&lt;&gt;"","3")</f>
        <v>3</v>
      </c>
    </row>
    <row r="2739" spans="1:37" x14ac:dyDescent="0.25">
      <c r="A2739" t="s">
        <v>719</v>
      </c>
      <c r="B2739" t="s">
        <v>441</v>
      </c>
      <c r="C2739" s="67" t="str">
        <f t="shared" si="303"/>
        <v>Madison Engebose</v>
      </c>
      <c r="D2739" s="71" t="str" cm="1">
        <f t="array" ref="D2739">_xlfn.IFS(AK2739="1",CONCATENATE(C2739,"Regional"),AK2739="2",CONCATENATE(C2739,"Sectional"),AK2739="3",CONCATENATE(C2739,COUNTIF($C$1:C2739,C2739)))</f>
        <v>Madison Engebose6</v>
      </c>
      <c r="E2739" s="66">
        <v>45166.604166666664</v>
      </c>
      <c r="F2739" t="s">
        <v>2611</v>
      </c>
      <c r="G2739" s="46">
        <v>46</v>
      </c>
      <c r="H2739" s="46">
        <v>45</v>
      </c>
      <c r="I2739" s="46">
        <v>9</v>
      </c>
      <c r="J2739" t="s">
        <v>176</v>
      </c>
      <c r="K2739" t="s">
        <v>90</v>
      </c>
      <c r="L2739" s="46">
        <v>2654</v>
      </c>
      <c r="M2739" s="46">
        <v>36</v>
      </c>
      <c r="N2739" s="46">
        <v>35.6</v>
      </c>
      <c r="O2739" s="46">
        <v>119</v>
      </c>
      <c r="P2739" s="46">
        <f t="shared" si="304"/>
        <v>1</v>
      </c>
      <c r="R2739" s="67" t="s">
        <v>1316</v>
      </c>
      <c r="S2739" s="67">
        <f>COUNTIF(Y$2:$Y$100,R2739)</f>
        <v>0</v>
      </c>
      <c r="V2739" s="67">
        <f t="shared" si="305"/>
        <v>0</v>
      </c>
      <c r="X2739"/>
      <c r="Y2739" s="67" t="str">
        <f t="shared" si="309"/>
        <v xml:space="preserve"> </v>
      </c>
      <c r="AB2739" t="s">
        <v>90</v>
      </c>
      <c r="AC2739" s="46">
        <v>2654</v>
      </c>
      <c r="AD2739" s="46">
        <v>36</v>
      </c>
      <c r="AE2739" s="46">
        <v>35.6</v>
      </c>
      <c r="AF2739" s="46">
        <v>119</v>
      </c>
      <c r="AH2739" s="70" t="str">
        <f t="shared" si="306"/>
        <v/>
      </c>
      <c r="AI2739" s="70" t="str">
        <f t="shared" si="307"/>
        <v/>
      </c>
      <c r="AJ2739" s="70" t="str">
        <f t="shared" si="308"/>
        <v>X</v>
      </c>
      <c r="AK2739" s="70" t="str" cm="1">
        <f t="array" ref="AK2739">_xlfn.IFS(AH2739&lt;&gt;"","1",AI2739&lt;&gt;"","2",AJ2739&lt;&gt;"","3")</f>
        <v>3</v>
      </c>
    </row>
    <row r="2740" spans="1:37" x14ac:dyDescent="0.25">
      <c r="A2740" t="s">
        <v>727</v>
      </c>
      <c r="B2740" t="s">
        <v>728</v>
      </c>
      <c r="C2740" s="67" t="str">
        <f t="shared" si="303"/>
        <v>Diana Schallock</v>
      </c>
      <c r="D2740" s="71" t="str" cm="1">
        <f t="array" ref="D2740">_xlfn.IFS(AK2740="1",CONCATENATE(C2740,"Regional"),AK2740="2",CONCATENATE(C2740,"Sectional"),AK2740="3",CONCATENATE(C2740,COUNTIF($C$1:C2740,C2740)))</f>
        <v>Diana Schallock6</v>
      </c>
      <c r="E2740" s="66">
        <v>45166.604166666664</v>
      </c>
      <c r="F2740" t="s">
        <v>2611</v>
      </c>
      <c r="G2740" s="46">
        <v>46</v>
      </c>
      <c r="H2740" s="46">
        <v>46</v>
      </c>
      <c r="I2740" s="46">
        <v>12</v>
      </c>
      <c r="J2740" t="s">
        <v>176</v>
      </c>
      <c r="K2740" t="s">
        <v>90</v>
      </c>
      <c r="L2740" s="46">
        <v>2654</v>
      </c>
      <c r="M2740" s="46">
        <v>36</v>
      </c>
      <c r="N2740" s="46">
        <v>35.6</v>
      </c>
      <c r="O2740" s="46">
        <v>119</v>
      </c>
      <c r="P2740" s="46">
        <f t="shared" si="304"/>
        <v>1</v>
      </c>
      <c r="R2740" s="67" t="s">
        <v>1323</v>
      </c>
      <c r="S2740" s="67">
        <f>COUNTIF(Y$2:$Y$100,R2740)</f>
        <v>0</v>
      </c>
      <c r="V2740" s="67">
        <f t="shared" si="305"/>
        <v>0</v>
      </c>
      <c r="X2740"/>
      <c r="Y2740" s="67" t="str">
        <f t="shared" si="309"/>
        <v xml:space="preserve"> </v>
      </c>
      <c r="AB2740" t="s">
        <v>90</v>
      </c>
      <c r="AC2740" s="46">
        <v>2654</v>
      </c>
      <c r="AD2740" s="46">
        <v>36</v>
      </c>
      <c r="AE2740" s="46">
        <v>35.6</v>
      </c>
      <c r="AF2740" s="46">
        <v>119</v>
      </c>
      <c r="AH2740" s="70" t="str">
        <f t="shared" si="306"/>
        <v/>
      </c>
      <c r="AI2740" s="70" t="str">
        <f t="shared" si="307"/>
        <v/>
      </c>
      <c r="AJ2740" s="70" t="str">
        <f t="shared" si="308"/>
        <v>X</v>
      </c>
      <c r="AK2740" s="70" t="str" cm="1">
        <f t="array" ref="AK2740">_xlfn.IFS(AH2740&lt;&gt;"","1",AI2740&lt;&gt;"","2",AJ2740&lt;&gt;"","3")</f>
        <v>3</v>
      </c>
    </row>
    <row r="2741" spans="1:37" x14ac:dyDescent="0.25">
      <c r="A2741" t="s">
        <v>315</v>
      </c>
      <c r="B2741" t="s">
        <v>353</v>
      </c>
      <c r="C2741" s="67" t="str">
        <f t="shared" si="303"/>
        <v>Olivia Morgan</v>
      </c>
      <c r="D2741" s="71" t="str" cm="1">
        <f t="array" ref="D2741">_xlfn.IFS(AK2741="1",CONCATENATE(C2741,"Regional"),AK2741="2",CONCATENATE(C2741,"Sectional"),AK2741="3",CONCATENATE(C2741,COUNTIF($C$1:C2741,C2741)))</f>
        <v>Olivia Morgan6</v>
      </c>
      <c r="E2741" s="66">
        <v>45166.604166666664</v>
      </c>
      <c r="F2741" t="s">
        <v>2611</v>
      </c>
      <c r="G2741" s="46">
        <v>46</v>
      </c>
      <c r="H2741" s="46">
        <v>46</v>
      </c>
      <c r="I2741" s="46">
        <v>12</v>
      </c>
      <c r="J2741" t="s">
        <v>176</v>
      </c>
      <c r="K2741" t="s">
        <v>90</v>
      </c>
      <c r="L2741" s="46">
        <v>2654</v>
      </c>
      <c r="M2741" s="46">
        <v>36</v>
      </c>
      <c r="N2741" s="46">
        <v>35.6</v>
      </c>
      <c r="O2741" s="46">
        <v>119</v>
      </c>
      <c r="P2741" s="46">
        <f t="shared" si="304"/>
        <v>1</v>
      </c>
      <c r="R2741" s="67" t="s">
        <v>1338</v>
      </c>
      <c r="S2741" s="67">
        <f>COUNTIF(Y$2:$Y$100,R2741)</f>
        <v>0</v>
      </c>
      <c r="V2741" s="67">
        <f t="shared" si="305"/>
        <v>0</v>
      </c>
      <c r="X2741"/>
      <c r="Y2741" s="67" t="str">
        <f t="shared" si="309"/>
        <v xml:space="preserve"> </v>
      </c>
      <c r="AB2741" t="s">
        <v>90</v>
      </c>
      <c r="AC2741" s="46">
        <v>2654</v>
      </c>
      <c r="AD2741" s="46">
        <v>36</v>
      </c>
      <c r="AE2741" s="46">
        <v>35.6</v>
      </c>
      <c r="AF2741" s="46">
        <v>119</v>
      </c>
      <c r="AH2741" s="70" t="str">
        <f t="shared" si="306"/>
        <v/>
      </c>
      <c r="AI2741" s="70" t="str">
        <f t="shared" si="307"/>
        <v/>
      </c>
      <c r="AJ2741" s="70" t="str">
        <f t="shared" si="308"/>
        <v>X</v>
      </c>
      <c r="AK2741" s="70" t="str" cm="1">
        <f t="array" ref="AK2741">_xlfn.IFS(AH2741&lt;&gt;"","1",AI2741&lt;&gt;"","2",AJ2741&lt;&gt;"","3")</f>
        <v>3</v>
      </c>
    </row>
    <row r="2742" spans="1:37" x14ac:dyDescent="0.25">
      <c r="A2742" t="s">
        <v>1690</v>
      </c>
      <c r="B2742" t="s">
        <v>187</v>
      </c>
      <c r="C2742" s="67" t="str">
        <f t="shared" si="303"/>
        <v>Ava Fahrenholz</v>
      </c>
      <c r="D2742" s="71" t="str" cm="1">
        <f t="array" ref="D2742">_xlfn.IFS(AK2742="1",CONCATENATE(C2742,"Regional"),AK2742="2",CONCATENATE(C2742,"Sectional"),AK2742="3",CONCATENATE(C2742,COUNTIF($C$1:C2742,C2742)))</f>
        <v>Ava Fahrenholz5</v>
      </c>
      <c r="E2742" s="66">
        <v>45166.604166666664</v>
      </c>
      <c r="F2742" t="s">
        <v>2611</v>
      </c>
      <c r="G2742" s="46">
        <v>46</v>
      </c>
      <c r="H2742" s="46">
        <v>46</v>
      </c>
      <c r="I2742" s="46">
        <v>12</v>
      </c>
      <c r="J2742" t="s">
        <v>176</v>
      </c>
      <c r="K2742" t="s">
        <v>90</v>
      </c>
      <c r="L2742" s="46">
        <v>2654</v>
      </c>
      <c r="M2742" s="46">
        <v>36</v>
      </c>
      <c r="N2742" s="46">
        <v>35.6</v>
      </c>
      <c r="O2742" s="46">
        <v>119</v>
      </c>
      <c r="P2742" s="46">
        <f t="shared" si="304"/>
        <v>1</v>
      </c>
      <c r="R2742" s="67" t="s">
        <v>3555</v>
      </c>
      <c r="S2742" s="67">
        <f>COUNTIF(Y$2:$Y$100,R2742)</f>
        <v>0</v>
      </c>
      <c r="V2742" s="67">
        <f t="shared" si="305"/>
        <v>0</v>
      </c>
      <c r="X2742"/>
      <c r="Y2742" s="67" t="str">
        <f t="shared" si="309"/>
        <v xml:space="preserve"> </v>
      </c>
      <c r="AB2742" t="s">
        <v>90</v>
      </c>
      <c r="AC2742" s="46">
        <v>2654</v>
      </c>
      <c r="AD2742" s="46">
        <v>36</v>
      </c>
      <c r="AE2742" s="46">
        <v>35.6</v>
      </c>
      <c r="AF2742" s="46">
        <v>119</v>
      </c>
      <c r="AH2742" s="70" t="str">
        <f t="shared" si="306"/>
        <v/>
      </c>
      <c r="AI2742" s="70" t="str">
        <f t="shared" si="307"/>
        <v/>
      </c>
      <c r="AJ2742" s="70" t="str">
        <f t="shared" si="308"/>
        <v>X</v>
      </c>
      <c r="AK2742" s="70" t="str" cm="1">
        <f t="array" ref="AK2742">_xlfn.IFS(AH2742&lt;&gt;"","1",AI2742&lt;&gt;"","2",AJ2742&lt;&gt;"","3")</f>
        <v>3</v>
      </c>
    </row>
    <row r="2743" spans="1:37" x14ac:dyDescent="0.25">
      <c r="A2743" t="s">
        <v>738</v>
      </c>
      <c r="B2743" t="s">
        <v>739</v>
      </c>
      <c r="C2743" s="67" t="str">
        <f t="shared" si="303"/>
        <v>Amiah Brakob</v>
      </c>
      <c r="D2743" s="71" t="str" cm="1">
        <f t="array" ref="D2743">_xlfn.IFS(AK2743="1",CONCATENATE(C2743,"Regional"),AK2743="2",CONCATENATE(C2743,"Sectional"),AK2743="3",CONCATENATE(C2743,COUNTIF($C$1:C2743,C2743)))</f>
        <v>Amiah Brakob6</v>
      </c>
      <c r="E2743" s="66">
        <v>45166.604166666664</v>
      </c>
      <c r="F2743" t="s">
        <v>2611</v>
      </c>
      <c r="G2743" s="46">
        <v>46</v>
      </c>
      <c r="H2743" s="46">
        <v>46</v>
      </c>
      <c r="I2743" s="46">
        <v>12</v>
      </c>
      <c r="J2743" t="s">
        <v>176</v>
      </c>
      <c r="K2743" t="s">
        <v>90</v>
      </c>
      <c r="L2743" s="46">
        <v>2654</v>
      </c>
      <c r="M2743" s="46">
        <v>36</v>
      </c>
      <c r="N2743" s="46">
        <v>35.6</v>
      </c>
      <c r="O2743" s="46">
        <v>119</v>
      </c>
      <c r="P2743" s="46">
        <f t="shared" si="304"/>
        <v>1</v>
      </c>
      <c r="R2743" s="67" t="s">
        <v>1329</v>
      </c>
      <c r="S2743" s="67">
        <f>COUNTIF(Y$2:$Y$100,R2743)</f>
        <v>0</v>
      </c>
      <c r="V2743" s="67">
        <f t="shared" si="305"/>
        <v>0</v>
      </c>
      <c r="X2743"/>
      <c r="Y2743" s="67" t="str">
        <f t="shared" si="309"/>
        <v xml:space="preserve"> </v>
      </c>
      <c r="AB2743" t="s">
        <v>90</v>
      </c>
      <c r="AC2743" s="46">
        <v>2654</v>
      </c>
      <c r="AD2743" s="46">
        <v>36</v>
      </c>
      <c r="AE2743" s="46">
        <v>35.6</v>
      </c>
      <c r="AF2743" s="46">
        <v>119</v>
      </c>
      <c r="AH2743" s="70" t="str">
        <f t="shared" si="306"/>
        <v/>
      </c>
      <c r="AI2743" s="70" t="str">
        <f t="shared" si="307"/>
        <v/>
      </c>
      <c r="AJ2743" s="70" t="str">
        <f t="shared" si="308"/>
        <v>X</v>
      </c>
      <c r="AK2743" s="70" t="str" cm="1">
        <f t="array" ref="AK2743">_xlfn.IFS(AH2743&lt;&gt;"","1",AI2743&lt;&gt;"","2",AJ2743&lt;&gt;"","3")</f>
        <v>3</v>
      </c>
    </row>
    <row r="2744" spans="1:37" x14ac:dyDescent="0.25">
      <c r="A2744" t="s">
        <v>1653</v>
      </c>
      <c r="B2744" t="s">
        <v>393</v>
      </c>
      <c r="C2744" s="67" t="str">
        <f t="shared" si="303"/>
        <v>Mia Tsuchihashi</v>
      </c>
      <c r="D2744" s="71" t="str" cm="1">
        <f t="array" ref="D2744">_xlfn.IFS(AK2744="1",CONCATENATE(C2744,"Regional"),AK2744="2",CONCATENATE(C2744,"Sectional"),AK2744="3",CONCATENATE(C2744,COUNTIF($C$1:C2744,C2744)))</f>
        <v>Mia Tsuchihashi6</v>
      </c>
      <c r="E2744" s="66">
        <v>45166.604166666664</v>
      </c>
      <c r="F2744" t="s">
        <v>2611</v>
      </c>
      <c r="G2744" s="46">
        <v>46</v>
      </c>
      <c r="H2744" s="46">
        <v>47</v>
      </c>
      <c r="I2744" s="46">
        <v>16</v>
      </c>
      <c r="J2744" t="s">
        <v>176</v>
      </c>
      <c r="K2744" t="s">
        <v>90</v>
      </c>
      <c r="L2744" s="46">
        <v>2654</v>
      </c>
      <c r="M2744" s="46">
        <v>36</v>
      </c>
      <c r="N2744" s="46">
        <v>35.6</v>
      </c>
      <c r="O2744" s="46">
        <v>119</v>
      </c>
      <c r="P2744" s="46">
        <f t="shared" si="304"/>
        <v>1</v>
      </c>
      <c r="R2744" s="67" t="s">
        <v>3480</v>
      </c>
      <c r="S2744" s="67">
        <f>COUNTIF(Y$2:$Y$100,R2744)</f>
        <v>0</v>
      </c>
      <c r="V2744" s="67">
        <f t="shared" si="305"/>
        <v>0</v>
      </c>
      <c r="X2744"/>
      <c r="Y2744" s="67" t="str">
        <f t="shared" si="309"/>
        <v xml:space="preserve"> </v>
      </c>
      <c r="AB2744" t="s">
        <v>90</v>
      </c>
      <c r="AC2744" s="46">
        <v>2654</v>
      </c>
      <c r="AD2744" s="46">
        <v>36</v>
      </c>
      <c r="AE2744" s="46">
        <v>35.6</v>
      </c>
      <c r="AF2744" s="46">
        <v>119</v>
      </c>
      <c r="AH2744" s="70" t="str">
        <f t="shared" si="306"/>
        <v/>
      </c>
      <c r="AI2744" s="70" t="str">
        <f t="shared" si="307"/>
        <v/>
      </c>
      <c r="AJ2744" s="70" t="str">
        <f t="shared" si="308"/>
        <v>X</v>
      </c>
      <c r="AK2744" s="70" t="str" cm="1">
        <f t="array" ref="AK2744">_xlfn.IFS(AH2744&lt;&gt;"","1",AI2744&lt;&gt;"","2",AJ2744&lt;&gt;"","3")</f>
        <v>3</v>
      </c>
    </row>
    <row r="2745" spans="1:37" x14ac:dyDescent="0.25">
      <c r="A2745" t="s">
        <v>904</v>
      </c>
      <c r="B2745" t="s">
        <v>582</v>
      </c>
      <c r="C2745" s="67" t="str">
        <f t="shared" si="303"/>
        <v>Katelyn Scannell</v>
      </c>
      <c r="D2745" s="71" t="str" cm="1">
        <f t="array" ref="D2745">_xlfn.IFS(AK2745="1",CONCATENATE(C2745,"Regional"),AK2745="2",CONCATENATE(C2745,"Sectional"),AK2745="3",CONCATENATE(C2745,COUNTIF($C$1:C2745,C2745)))</f>
        <v>Katelyn Scannell4</v>
      </c>
      <c r="E2745" s="66">
        <v>45166.604166666664</v>
      </c>
      <c r="F2745" t="s">
        <v>2611</v>
      </c>
      <c r="G2745" s="46">
        <v>46</v>
      </c>
      <c r="H2745" s="46">
        <v>48</v>
      </c>
      <c r="I2745" s="46">
        <v>17</v>
      </c>
      <c r="J2745" t="s">
        <v>176</v>
      </c>
      <c r="K2745" t="s">
        <v>90</v>
      </c>
      <c r="L2745" s="46">
        <v>2654</v>
      </c>
      <c r="M2745" s="46">
        <v>36</v>
      </c>
      <c r="N2745" s="46">
        <v>35.6</v>
      </c>
      <c r="O2745" s="46">
        <v>119</v>
      </c>
      <c r="P2745" s="46">
        <f t="shared" si="304"/>
        <v>1</v>
      </c>
      <c r="R2745" s="67" t="s">
        <v>1442</v>
      </c>
      <c r="S2745" s="67">
        <f>COUNTIF(Y$2:$Y$100,R2745)</f>
        <v>0</v>
      </c>
      <c r="V2745" s="67">
        <f t="shared" si="305"/>
        <v>0</v>
      </c>
      <c r="X2745"/>
      <c r="Y2745" s="67" t="str">
        <f t="shared" si="309"/>
        <v xml:space="preserve"> </v>
      </c>
      <c r="AB2745" t="s">
        <v>90</v>
      </c>
      <c r="AC2745" s="46">
        <v>2654</v>
      </c>
      <c r="AD2745" s="46">
        <v>36</v>
      </c>
      <c r="AE2745" s="46">
        <v>35.6</v>
      </c>
      <c r="AF2745" s="46">
        <v>119</v>
      </c>
      <c r="AH2745" s="70" t="str">
        <f t="shared" si="306"/>
        <v/>
      </c>
      <c r="AI2745" s="70" t="str">
        <f t="shared" si="307"/>
        <v/>
      </c>
      <c r="AJ2745" s="70" t="str">
        <f t="shared" si="308"/>
        <v>X</v>
      </c>
      <c r="AK2745" s="70" t="str" cm="1">
        <f t="array" ref="AK2745">_xlfn.IFS(AH2745&lt;&gt;"","1",AI2745&lt;&gt;"","2",AJ2745&lt;&gt;"","3")</f>
        <v>3</v>
      </c>
    </row>
    <row r="2746" spans="1:37" x14ac:dyDescent="0.25">
      <c r="A2746" t="s">
        <v>1674</v>
      </c>
      <c r="B2746" t="s">
        <v>840</v>
      </c>
      <c r="C2746" s="67" t="str">
        <f t="shared" si="303"/>
        <v>Charlotte Timmermans</v>
      </c>
      <c r="D2746" s="71" t="str" cm="1">
        <f t="array" ref="D2746">_xlfn.IFS(AK2746="1",CONCATENATE(C2746,"Regional"),AK2746="2",CONCATENATE(C2746,"Sectional"),AK2746="3",CONCATENATE(C2746,COUNTIF($C$1:C2746,C2746)))</f>
        <v>Charlotte Timmermans1</v>
      </c>
      <c r="E2746" s="66">
        <v>45166.604166666664</v>
      </c>
      <c r="F2746" t="s">
        <v>2611</v>
      </c>
      <c r="G2746" s="46">
        <v>46</v>
      </c>
      <c r="H2746" s="46">
        <v>48</v>
      </c>
      <c r="I2746" s="46">
        <v>17</v>
      </c>
      <c r="J2746" t="s">
        <v>176</v>
      </c>
      <c r="K2746" t="s">
        <v>90</v>
      </c>
      <c r="L2746" s="46">
        <v>2654</v>
      </c>
      <c r="M2746" s="46">
        <v>36</v>
      </c>
      <c r="N2746" s="46">
        <v>35.6</v>
      </c>
      <c r="O2746" s="46">
        <v>119</v>
      </c>
      <c r="P2746" s="46">
        <f t="shared" si="304"/>
        <v>1</v>
      </c>
      <c r="R2746" s="67" t="s">
        <v>3112</v>
      </c>
      <c r="S2746" s="67">
        <f>COUNTIF(Y$2:$Y$100,R2746)</f>
        <v>0</v>
      </c>
      <c r="V2746" s="67">
        <f t="shared" si="305"/>
        <v>0</v>
      </c>
      <c r="X2746"/>
      <c r="Y2746" s="67" t="str">
        <f t="shared" si="309"/>
        <v xml:space="preserve"> </v>
      </c>
      <c r="AB2746" t="s">
        <v>90</v>
      </c>
      <c r="AC2746" s="46">
        <v>2654</v>
      </c>
      <c r="AD2746" s="46">
        <v>36</v>
      </c>
      <c r="AE2746" s="46">
        <v>35.6</v>
      </c>
      <c r="AF2746" s="46">
        <v>119</v>
      </c>
      <c r="AH2746" s="70" t="str">
        <f t="shared" si="306"/>
        <v/>
      </c>
      <c r="AI2746" s="70" t="str">
        <f t="shared" si="307"/>
        <v/>
      </c>
      <c r="AJ2746" s="70" t="str">
        <f t="shared" si="308"/>
        <v>X</v>
      </c>
      <c r="AK2746" s="70" t="str" cm="1">
        <f t="array" ref="AK2746">_xlfn.IFS(AH2746&lt;&gt;"","1",AI2746&lt;&gt;"","2",AJ2746&lt;&gt;"","3")</f>
        <v>3</v>
      </c>
    </row>
    <row r="2747" spans="1:37" x14ac:dyDescent="0.25">
      <c r="A2747" t="s">
        <v>231</v>
      </c>
      <c r="B2747" t="s">
        <v>434</v>
      </c>
      <c r="C2747" s="67" t="str">
        <f t="shared" si="303"/>
        <v>Ella Cross</v>
      </c>
      <c r="D2747" s="71" t="str" cm="1">
        <f t="array" ref="D2747">_xlfn.IFS(AK2747="1",CONCATENATE(C2747,"Regional"),AK2747="2",CONCATENATE(C2747,"Sectional"),AK2747="3",CONCATENATE(C2747,COUNTIF($C$1:C2747,C2747)))</f>
        <v>Ella Cross5</v>
      </c>
      <c r="E2747" s="66">
        <v>45166.604166666664</v>
      </c>
      <c r="F2747" t="s">
        <v>2611</v>
      </c>
      <c r="G2747" s="46">
        <v>46</v>
      </c>
      <c r="H2747" s="46">
        <v>49</v>
      </c>
      <c r="I2747" s="46">
        <v>19</v>
      </c>
      <c r="J2747" t="s">
        <v>176</v>
      </c>
      <c r="K2747" t="s">
        <v>90</v>
      </c>
      <c r="L2747" s="46">
        <v>2654</v>
      </c>
      <c r="M2747" s="46">
        <v>36</v>
      </c>
      <c r="N2747" s="46">
        <v>35.6</v>
      </c>
      <c r="O2747" s="46">
        <v>119</v>
      </c>
      <c r="P2747" s="46">
        <f t="shared" si="304"/>
        <v>1</v>
      </c>
      <c r="R2747" s="67" t="s">
        <v>1178</v>
      </c>
      <c r="S2747" s="67">
        <f>COUNTIF(Y$2:$Y$100,R2747)</f>
        <v>0</v>
      </c>
      <c r="V2747" s="67">
        <f t="shared" si="305"/>
        <v>0</v>
      </c>
      <c r="X2747"/>
      <c r="Y2747" s="67" t="str">
        <f t="shared" ref="Y2747:Y2778" si="310">CONCATENATE(W2747," ",X2747)</f>
        <v xml:space="preserve"> </v>
      </c>
      <c r="AB2747" t="s">
        <v>90</v>
      </c>
      <c r="AC2747" s="46">
        <v>2654</v>
      </c>
      <c r="AD2747" s="46">
        <v>36</v>
      </c>
      <c r="AE2747" s="46">
        <v>35.6</v>
      </c>
      <c r="AF2747" s="46">
        <v>119</v>
      </c>
      <c r="AH2747" s="70" t="str">
        <f t="shared" si="306"/>
        <v/>
      </c>
      <c r="AI2747" s="70" t="str">
        <f t="shared" si="307"/>
        <v/>
      </c>
      <c r="AJ2747" s="70" t="str">
        <f t="shared" si="308"/>
        <v>X</v>
      </c>
      <c r="AK2747" s="70" t="str" cm="1">
        <f t="array" ref="AK2747">_xlfn.IFS(AH2747&lt;&gt;"","1",AI2747&lt;&gt;"","2",AJ2747&lt;&gt;"","3")</f>
        <v>3</v>
      </c>
    </row>
    <row r="2748" spans="1:37" x14ac:dyDescent="0.25">
      <c r="A2748" t="s">
        <v>1651</v>
      </c>
      <c r="B2748" t="s">
        <v>524</v>
      </c>
      <c r="C2748" s="67" t="str">
        <f t="shared" si="303"/>
        <v>Isabelle Doughty</v>
      </c>
      <c r="D2748" s="71" t="str" cm="1">
        <f t="array" ref="D2748">_xlfn.IFS(AK2748="1",CONCATENATE(C2748,"Regional"),AK2748="2",CONCATENATE(C2748,"Sectional"),AK2748="3",CONCATENATE(C2748,COUNTIF($C$1:C2748,C2748)))</f>
        <v>Isabelle Doughty6</v>
      </c>
      <c r="E2748" s="66">
        <v>45166.604166666664</v>
      </c>
      <c r="F2748" t="s">
        <v>2611</v>
      </c>
      <c r="G2748" s="46">
        <v>46</v>
      </c>
      <c r="H2748" s="46">
        <v>50</v>
      </c>
      <c r="I2748" s="46">
        <v>20</v>
      </c>
      <c r="J2748" t="s">
        <v>176</v>
      </c>
      <c r="K2748" t="s">
        <v>90</v>
      </c>
      <c r="L2748" s="46">
        <v>2654</v>
      </c>
      <c r="M2748" s="46">
        <v>36</v>
      </c>
      <c r="N2748" s="46">
        <v>35.6</v>
      </c>
      <c r="O2748" s="46">
        <v>119</v>
      </c>
      <c r="P2748" s="46">
        <f t="shared" si="304"/>
        <v>1</v>
      </c>
      <c r="R2748" s="67" t="s">
        <v>3487</v>
      </c>
      <c r="S2748" s="67">
        <f>COUNTIF(Y$2:$Y$100,R2748)</f>
        <v>0</v>
      </c>
      <c r="V2748" s="67">
        <f t="shared" si="305"/>
        <v>0</v>
      </c>
      <c r="X2748"/>
      <c r="Y2748" s="67" t="str">
        <f t="shared" si="310"/>
        <v xml:space="preserve"> </v>
      </c>
      <c r="AB2748" t="s">
        <v>90</v>
      </c>
      <c r="AC2748" s="46">
        <v>2654</v>
      </c>
      <c r="AD2748" s="46">
        <v>36</v>
      </c>
      <c r="AE2748" s="46">
        <v>35.6</v>
      </c>
      <c r="AF2748" s="46">
        <v>119</v>
      </c>
      <c r="AH2748" s="70" t="str">
        <f t="shared" si="306"/>
        <v/>
      </c>
      <c r="AI2748" s="70" t="str">
        <f t="shared" si="307"/>
        <v/>
      </c>
      <c r="AJ2748" s="70" t="str">
        <f t="shared" si="308"/>
        <v>X</v>
      </c>
      <c r="AK2748" s="70" t="str" cm="1">
        <f t="array" ref="AK2748">_xlfn.IFS(AH2748&lt;&gt;"","1",AI2748&lt;&gt;"","2",AJ2748&lt;&gt;"","3")</f>
        <v>3</v>
      </c>
    </row>
    <row r="2749" spans="1:37" x14ac:dyDescent="0.25">
      <c r="A2749" t="s">
        <v>1652</v>
      </c>
      <c r="B2749" t="s">
        <v>443</v>
      </c>
      <c r="C2749" s="67" t="str">
        <f t="shared" si="303"/>
        <v>Emily Blankenburg</v>
      </c>
      <c r="D2749" s="71" t="str" cm="1">
        <f t="array" ref="D2749">_xlfn.IFS(AK2749="1",CONCATENATE(C2749,"Regional"),AK2749="2",CONCATENATE(C2749,"Sectional"),AK2749="3",CONCATENATE(C2749,COUNTIF($C$1:C2749,C2749)))</f>
        <v>Emily Blankenburg6</v>
      </c>
      <c r="E2749" s="66">
        <v>45166.604166666664</v>
      </c>
      <c r="F2749" t="s">
        <v>2611</v>
      </c>
      <c r="G2749" s="46">
        <v>46</v>
      </c>
      <c r="H2749" s="46">
        <v>51</v>
      </c>
      <c r="I2749" s="46">
        <v>21</v>
      </c>
      <c r="J2749" t="s">
        <v>176</v>
      </c>
      <c r="K2749" t="s">
        <v>90</v>
      </c>
      <c r="L2749" s="46">
        <v>2654</v>
      </c>
      <c r="M2749" s="46">
        <v>36</v>
      </c>
      <c r="N2749" s="46">
        <v>35.6</v>
      </c>
      <c r="O2749" s="46">
        <v>119</v>
      </c>
      <c r="P2749" s="46">
        <f t="shared" si="304"/>
        <v>1</v>
      </c>
      <c r="R2749" s="67" t="s">
        <v>3484</v>
      </c>
      <c r="S2749" s="67">
        <f>COUNTIF(Y$2:$Y$100,R2749)</f>
        <v>0</v>
      </c>
      <c r="V2749" s="67">
        <f t="shared" si="305"/>
        <v>0</v>
      </c>
      <c r="X2749"/>
      <c r="Y2749" s="67" t="str">
        <f t="shared" si="310"/>
        <v xml:space="preserve"> </v>
      </c>
      <c r="AB2749" t="s">
        <v>90</v>
      </c>
      <c r="AC2749" s="46">
        <v>2654</v>
      </c>
      <c r="AD2749" s="46">
        <v>36</v>
      </c>
      <c r="AE2749" s="46">
        <v>35.6</v>
      </c>
      <c r="AF2749" s="46">
        <v>119</v>
      </c>
      <c r="AH2749" s="70" t="str">
        <f t="shared" si="306"/>
        <v/>
      </c>
      <c r="AI2749" s="70" t="str">
        <f t="shared" si="307"/>
        <v/>
      </c>
      <c r="AJ2749" s="70" t="str">
        <f t="shared" si="308"/>
        <v>X</v>
      </c>
      <c r="AK2749" s="70" t="str" cm="1">
        <f t="array" ref="AK2749">_xlfn.IFS(AH2749&lt;&gt;"","1",AI2749&lt;&gt;"","2",AJ2749&lt;&gt;"","3")</f>
        <v>3</v>
      </c>
    </row>
    <row r="2750" spans="1:37" x14ac:dyDescent="0.25">
      <c r="A2750" t="s">
        <v>240</v>
      </c>
      <c r="B2750" t="s">
        <v>772</v>
      </c>
      <c r="C2750" s="67" t="str">
        <f t="shared" si="303"/>
        <v>Alexa Elliott</v>
      </c>
      <c r="D2750" s="71" t="str" cm="1">
        <f t="array" ref="D2750">_xlfn.IFS(AK2750="1",CONCATENATE(C2750,"Regional"),AK2750="2",CONCATENATE(C2750,"Sectional"),AK2750="3",CONCATENATE(C2750,COUNTIF($C$1:C2750,C2750)))</f>
        <v>Alexa Elliott5</v>
      </c>
      <c r="E2750" s="66">
        <v>45166.604166666664</v>
      </c>
      <c r="F2750" t="s">
        <v>2611</v>
      </c>
      <c r="G2750" s="46">
        <v>46</v>
      </c>
      <c r="H2750" s="46">
        <v>52</v>
      </c>
      <c r="I2750" s="46">
        <v>22</v>
      </c>
      <c r="J2750" t="s">
        <v>176</v>
      </c>
      <c r="K2750" t="s">
        <v>90</v>
      </c>
      <c r="L2750" s="46">
        <v>2654</v>
      </c>
      <c r="M2750" s="46">
        <v>36</v>
      </c>
      <c r="N2750" s="46">
        <v>35.6</v>
      </c>
      <c r="O2750" s="46">
        <v>119</v>
      </c>
      <c r="P2750" s="46">
        <f t="shared" si="304"/>
        <v>1</v>
      </c>
      <c r="R2750" s="67" t="s">
        <v>1368</v>
      </c>
      <c r="S2750" s="67">
        <f>COUNTIF(Y$2:$Y$100,R2750)</f>
        <v>0</v>
      </c>
      <c r="V2750" s="67">
        <f t="shared" si="305"/>
        <v>0</v>
      </c>
      <c r="X2750"/>
      <c r="Y2750" s="67" t="str">
        <f t="shared" si="310"/>
        <v xml:space="preserve"> </v>
      </c>
      <c r="AB2750" t="s">
        <v>90</v>
      </c>
      <c r="AC2750" s="46">
        <v>2654</v>
      </c>
      <c r="AD2750" s="46">
        <v>36</v>
      </c>
      <c r="AE2750" s="46">
        <v>35.6</v>
      </c>
      <c r="AF2750" s="46">
        <v>119</v>
      </c>
      <c r="AH2750" s="70" t="str">
        <f t="shared" si="306"/>
        <v/>
      </c>
      <c r="AI2750" s="70" t="str">
        <f t="shared" si="307"/>
        <v/>
      </c>
      <c r="AJ2750" s="70" t="str">
        <f t="shared" si="308"/>
        <v>X</v>
      </c>
      <c r="AK2750" s="70" t="str" cm="1">
        <f t="array" ref="AK2750">_xlfn.IFS(AH2750&lt;&gt;"","1",AI2750&lt;&gt;"","2",AJ2750&lt;&gt;"","3")</f>
        <v>3</v>
      </c>
    </row>
    <row r="2751" spans="1:37" x14ac:dyDescent="0.25">
      <c r="A2751" t="s">
        <v>1667</v>
      </c>
      <c r="B2751" t="s">
        <v>1666</v>
      </c>
      <c r="C2751" s="67" t="str">
        <f t="shared" si="303"/>
        <v>Cori Milam</v>
      </c>
      <c r="D2751" s="71" t="str" cm="1">
        <f t="array" ref="D2751">_xlfn.IFS(AK2751="1",CONCATENATE(C2751,"Regional"),AK2751="2",CONCATENATE(C2751,"Sectional"),AK2751="3",CONCATENATE(C2751,COUNTIF($C$1:C2751,C2751)))</f>
        <v>Cori Milam6</v>
      </c>
      <c r="E2751" s="66">
        <v>45166.604166666664</v>
      </c>
      <c r="F2751" t="s">
        <v>2611</v>
      </c>
      <c r="G2751" s="46">
        <v>46</v>
      </c>
      <c r="H2751" s="46">
        <v>52</v>
      </c>
      <c r="I2751" s="46">
        <v>22</v>
      </c>
      <c r="J2751" t="s">
        <v>176</v>
      </c>
      <c r="K2751" t="s">
        <v>90</v>
      </c>
      <c r="L2751" s="46">
        <v>2654</v>
      </c>
      <c r="M2751" s="46">
        <v>36</v>
      </c>
      <c r="N2751" s="46">
        <v>35.6</v>
      </c>
      <c r="O2751" s="46">
        <v>119</v>
      </c>
      <c r="P2751" s="46">
        <f t="shared" si="304"/>
        <v>1</v>
      </c>
      <c r="R2751" s="67" t="s">
        <v>3493</v>
      </c>
      <c r="S2751" s="67">
        <f>COUNTIF(Y$2:$Y$100,R2751)</f>
        <v>0</v>
      </c>
      <c r="V2751" s="67">
        <f t="shared" si="305"/>
        <v>0</v>
      </c>
      <c r="X2751"/>
      <c r="Y2751" s="67" t="str">
        <f t="shared" si="310"/>
        <v xml:space="preserve"> </v>
      </c>
      <c r="AB2751" t="s">
        <v>90</v>
      </c>
      <c r="AC2751" s="46">
        <v>2654</v>
      </c>
      <c r="AD2751" s="46">
        <v>36</v>
      </c>
      <c r="AE2751" s="46">
        <v>35.6</v>
      </c>
      <c r="AF2751" s="46">
        <v>119</v>
      </c>
      <c r="AH2751" s="70" t="str">
        <f t="shared" si="306"/>
        <v/>
      </c>
      <c r="AI2751" s="70" t="str">
        <f t="shared" si="307"/>
        <v/>
      </c>
      <c r="AJ2751" s="70" t="str">
        <f t="shared" si="308"/>
        <v>X</v>
      </c>
      <c r="AK2751" s="70" t="str" cm="1">
        <f t="array" ref="AK2751">_xlfn.IFS(AH2751&lt;&gt;"","1",AI2751&lt;&gt;"","2",AJ2751&lt;&gt;"","3")</f>
        <v>3</v>
      </c>
    </row>
    <row r="2752" spans="1:37" x14ac:dyDescent="0.25">
      <c r="A2752" t="s">
        <v>785</v>
      </c>
      <c r="B2752" t="s">
        <v>218</v>
      </c>
      <c r="C2752" s="67" t="str">
        <f t="shared" si="303"/>
        <v>Finley Counsell</v>
      </c>
      <c r="D2752" s="71" t="str" cm="1">
        <f t="array" ref="D2752">_xlfn.IFS(AK2752="1",CONCATENATE(C2752,"Regional"),AK2752="2",CONCATENATE(C2752,"Sectional"),AK2752="3",CONCATENATE(C2752,COUNTIF($C$1:C2752,C2752)))</f>
        <v>Finley Counsell5</v>
      </c>
      <c r="E2752" s="66">
        <v>45166.604166666664</v>
      </c>
      <c r="F2752" t="s">
        <v>2611</v>
      </c>
      <c r="G2752" s="46">
        <v>46</v>
      </c>
      <c r="H2752" s="46">
        <v>52</v>
      </c>
      <c r="I2752" s="46">
        <v>22</v>
      </c>
      <c r="J2752" t="s">
        <v>176</v>
      </c>
      <c r="K2752" t="s">
        <v>90</v>
      </c>
      <c r="L2752" s="46">
        <v>2654</v>
      </c>
      <c r="M2752" s="46">
        <v>36</v>
      </c>
      <c r="N2752" s="46">
        <v>35.6</v>
      </c>
      <c r="O2752" s="46">
        <v>119</v>
      </c>
      <c r="P2752" s="46">
        <f t="shared" si="304"/>
        <v>1</v>
      </c>
      <c r="R2752" s="67" t="s">
        <v>1366</v>
      </c>
      <c r="S2752" s="67">
        <f>COUNTIF(Y$2:$Y$100,R2752)</f>
        <v>0</v>
      </c>
      <c r="V2752" s="67">
        <f t="shared" si="305"/>
        <v>0</v>
      </c>
      <c r="X2752"/>
      <c r="Y2752" s="67" t="str">
        <f t="shared" si="310"/>
        <v xml:space="preserve"> </v>
      </c>
      <c r="AB2752" t="s">
        <v>90</v>
      </c>
      <c r="AC2752" s="46">
        <v>2654</v>
      </c>
      <c r="AD2752" s="46">
        <v>36</v>
      </c>
      <c r="AE2752" s="46">
        <v>35.6</v>
      </c>
      <c r="AF2752" s="46">
        <v>119</v>
      </c>
      <c r="AH2752" s="70" t="str">
        <f t="shared" si="306"/>
        <v/>
      </c>
      <c r="AI2752" s="70" t="str">
        <f t="shared" si="307"/>
        <v/>
      </c>
      <c r="AJ2752" s="70" t="str">
        <f t="shared" si="308"/>
        <v>X</v>
      </c>
      <c r="AK2752" s="70" t="str" cm="1">
        <f t="array" ref="AK2752">_xlfn.IFS(AH2752&lt;&gt;"","1",AI2752&lt;&gt;"","2",AJ2752&lt;&gt;"","3")</f>
        <v>3</v>
      </c>
    </row>
    <row r="2753" spans="1:37" x14ac:dyDescent="0.25">
      <c r="A2753" t="s">
        <v>838</v>
      </c>
      <c r="B2753" t="s">
        <v>371</v>
      </c>
      <c r="C2753" s="67" t="str">
        <f t="shared" si="303"/>
        <v>Abby Weiterman</v>
      </c>
      <c r="D2753" s="71" t="str" cm="1">
        <f t="array" ref="D2753">_xlfn.IFS(AK2753="1",CONCATENATE(C2753,"Regional"),AK2753="2",CONCATENATE(C2753,"Sectional"),AK2753="3",CONCATENATE(C2753,COUNTIF($C$1:C2753,C2753)))</f>
        <v>Abby Weiterman4</v>
      </c>
      <c r="E2753" s="66">
        <v>45166.604166666664</v>
      </c>
      <c r="F2753" t="s">
        <v>2611</v>
      </c>
      <c r="G2753" s="46">
        <v>46</v>
      </c>
      <c r="H2753" s="46">
        <v>52</v>
      </c>
      <c r="I2753" s="46">
        <v>22</v>
      </c>
      <c r="J2753" t="s">
        <v>176</v>
      </c>
      <c r="K2753" t="s">
        <v>90</v>
      </c>
      <c r="L2753" s="46">
        <v>2654</v>
      </c>
      <c r="M2753" s="46">
        <v>36</v>
      </c>
      <c r="N2753" s="46">
        <v>35.6</v>
      </c>
      <c r="O2753" s="46">
        <v>119</v>
      </c>
      <c r="P2753" s="46">
        <f t="shared" si="304"/>
        <v>1</v>
      </c>
      <c r="R2753" s="67" t="s">
        <v>1389</v>
      </c>
      <c r="S2753" s="67">
        <f>COUNTIF(Y$2:$Y$100,R2753)</f>
        <v>0</v>
      </c>
      <c r="V2753" s="67">
        <f t="shared" si="305"/>
        <v>0</v>
      </c>
      <c r="X2753"/>
      <c r="Y2753" s="67" t="str">
        <f t="shared" si="310"/>
        <v xml:space="preserve"> </v>
      </c>
      <c r="AB2753" t="s">
        <v>90</v>
      </c>
      <c r="AC2753" s="46">
        <v>2654</v>
      </c>
      <c r="AD2753" s="46">
        <v>36</v>
      </c>
      <c r="AE2753" s="46">
        <v>35.6</v>
      </c>
      <c r="AF2753" s="46">
        <v>119</v>
      </c>
      <c r="AH2753" s="70" t="str">
        <f t="shared" si="306"/>
        <v/>
      </c>
      <c r="AI2753" s="70" t="str">
        <f t="shared" si="307"/>
        <v/>
      </c>
      <c r="AJ2753" s="70" t="str">
        <f t="shared" si="308"/>
        <v>X</v>
      </c>
      <c r="AK2753" s="70" t="str" cm="1">
        <f t="array" ref="AK2753">_xlfn.IFS(AH2753&lt;&gt;"","1",AI2753&lt;&gt;"","2",AJ2753&lt;&gt;"","3")</f>
        <v>3</v>
      </c>
    </row>
    <row r="2754" spans="1:37" x14ac:dyDescent="0.25">
      <c r="A2754" t="s">
        <v>755</v>
      </c>
      <c r="B2754" t="s">
        <v>345</v>
      </c>
      <c r="C2754" s="67" t="str">
        <f t="shared" ref="C2754:C2817" si="311">CONCATENATE(B2754," ",A2754)</f>
        <v>Abigail Vang</v>
      </c>
      <c r="D2754" s="71" t="str" cm="1">
        <f t="array" ref="D2754">_xlfn.IFS(AK2754="1",CONCATENATE(C2754,"Regional"),AK2754="2",CONCATENATE(C2754,"Sectional"),AK2754="3",CONCATENATE(C2754,COUNTIF($C$1:C2754,C2754)))</f>
        <v>Abigail Vang2</v>
      </c>
      <c r="E2754" s="66">
        <v>45166.604166666664</v>
      </c>
      <c r="F2754" t="s">
        <v>2611</v>
      </c>
      <c r="G2754" s="46">
        <v>46</v>
      </c>
      <c r="H2754" s="46">
        <v>52</v>
      </c>
      <c r="I2754" s="46">
        <v>22</v>
      </c>
      <c r="J2754" t="s">
        <v>176</v>
      </c>
      <c r="K2754" t="s">
        <v>90</v>
      </c>
      <c r="L2754" s="46">
        <v>2654</v>
      </c>
      <c r="M2754" s="46">
        <v>36</v>
      </c>
      <c r="N2754" s="46">
        <v>35.6</v>
      </c>
      <c r="O2754" s="46">
        <v>119</v>
      </c>
      <c r="P2754" s="46">
        <f t="shared" ref="P2754:P2817" si="312">IF(L2754&gt;4000,2,1)</f>
        <v>1</v>
      </c>
      <c r="R2754" s="67" t="s">
        <v>1350</v>
      </c>
      <c r="S2754" s="67">
        <f>COUNTIF(Y$2:$Y$100,R2754)</f>
        <v>0</v>
      </c>
      <c r="V2754" s="67">
        <f t="shared" ref="V2754:V2817" si="313">COUNTIF(R2754:R5377,Y2754)</f>
        <v>0</v>
      </c>
      <c r="X2754"/>
      <c r="Y2754" s="67" t="str">
        <f t="shared" si="310"/>
        <v xml:space="preserve"> </v>
      </c>
      <c r="AB2754" t="s">
        <v>90</v>
      </c>
      <c r="AC2754" s="46">
        <v>2654</v>
      </c>
      <c r="AD2754" s="46">
        <v>36</v>
      </c>
      <c r="AE2754" s="46">
        <v>35.6</v>
      </c>
      <c r="AF2754" s="46">
        <v>119</v>
      </c>
      <c r="AH2754" s="70" t="str">
        <f t="shared" ref="AH2754:AH2817" si="314">IF(ISNUMBER(SEARCH("regional",$F2754)),$F2754,"")</f>
        <v/>
      </c>
      <c r="AI2754" s="70" t="str">
        <f t="shared" ref="AI2754:AI2817" si="315">IF(ISNUMBER(SEARCH("sectional",$F2754)),$F2754,"")</f>
        <v/>
      </c>
      <c r="AJ2754" s="70" t="str">
        <f t="shared" ref="AJ2754:AJ2817" si="316">IF(AND(AH2754="",AI2754=""),"X","")</f>
        <v>X</v>
      </c>
      <c r="AK2754" s="70" t="str" cm="1">
        <f t="array" ref="AK2754">_xlfn.IFS(AH2754&lt;&gt;"","1",AI2754&lt;&gt;"","2",AJ2754&lt;&gt;"","3")</f>
        <v>3</v>
      </c>
    </row>
    <row r="2755" spans="1:37" x14ac:dyDescent="0.25">
      <c r="A2755" t="s">
        <v>860</v>
      </c>
      <c r="B2755" t="s">
        <v>535</v>
      </c>
      <c r="C2755" s="67" t="str">
        <f t="shared" si="311"/>
        <v>Rachel Hattori</v>
      </c>
      <c r="D2755" s="71" t="str" cm="1">
        <f t="array" ref="D2755">_xlfn.IFS(AK2755="1",CONCATENATE(C2755,"Regional"),AK2755="2",CONCATENATE(C2755,"Sectional"),AK2755="3",CONCATENATE(C2755,COUNTIF($C$1:C2755,C2755)))</f>
        <v>Rachel Hattori4</v>
      </c>
      <c r="E2755" s="66">
        <v>45166.604166666664</v>
      </c>
      <c r="F2755" t="s">
        <v>2611</v>
      </c>
      <c r="G2755" s="46">
        <v>46</v>
      </c>
      <c r="H2755" s="46">
        <v>52</v>
      </c>
      <c r="I2755" s="46">
        <v>22</v>
      </c>
      <c r="J2755" t="s">
        <v>176</v>
      </c>
      <c r="K2755" t="s">
        <v>90</v>
      </c>
      <c r="L2755" s="46">
        <v>2654</v>
      </c>
      <c r="M2755" s="46">
        <v>36</v>
      </c>
      <c r="N2755" s="46">
        <v>35.6</v>
      </c>
      <c r="O2755" s="46">
        <v>119</v>
      </c>
      <c r="P2755" s="46">
        <f t="shared" si="312"/>
        <v>1</v>
      </c>
      <c r="R2755" s="67" t="s">
        <v>1402</v>
      </c>
      <c r="S2755" s="67">
        <f>COUNTIF(Y$2:$Y$100,R2755)</f>
        <v>0</v>
      </c>
      <c r="V2755" s="67">
        <f t="shared" si="313"/>
        <v>0</v>
      </c>
      <c r="X2755"/>
      <c r="Y2755" s="67" t="str">
        <f t="shared" si="310"/>
        <v xml:space="preserve"> </v>
      </c>
      <c r="AB2755" t="s">
        <v>90</v>
      </c>
      <c r="AC2755" s="46">
        <v>2654</v>
      </c>
      <c r="AD2755" s="46">
        <v>36</v>
      </c>
      <c r="AE2755" s="46">
        <v>35.6</v>
      </c>
      <c r="AF2755" s="46">
        <v>119</v>
      </c>
      <c r="AH2755" s="70" t="str">
        <f t="shared" si="314"/>
        <v/>
      </c>
      <c r="AI2755" s="70" t="str">
        <f t="shared" si="315"/>
        <v/>
      </c>
      <c r="AJ2755" s="70" t="str">
        <f t="shared" si="316"/>
        <v>X</v>
      </c>
      <c r="AK2755" s="70" t="str" cm="1">
        <f t="array" ref="AK2755">_xlfn.IFS(AH2755&lt;&gt;"","1",AI2755&lt;&gt;"","2",AJ2755&lt;&gt;"","3")</f>
        <v>3</v>
      </c>
    </row>
    <row r="2756" spans="1:37" x14ac:dyDescent="0.25">
      <c r="A2756" t="s">
        <v>741</v>
      </c>
      <c r="B2756" t="s">
        <v>742</v>
      </c>
      <c r="C2756" s="67" t="str">
        <f t="shared" si="311"/>
        <v>Jasmine Xu</v>
      </c>
      <c r="D2756" s="71" t="str" cm="1">
        <f t="array" ref="D2756">_xlfn.IFS(AK2756="1",CONCATENATE(C2756,"Regional"),AK2756="2",CONCATENATE(C2756,"Sectional"),AK2756="3",CONCATENATE(C2756,COUNTIF($C$1:C2756,C2756)))</f>
        <v>Jasmine Xu5</v>
      </c>
      <c r="E2756" s="66">
        <v>45166.604166666664</v>
      </c>
      <c r="F2756" t="s">
        <v>2611</v>
      </c>
      <c r="G2756" s="46">
        <v>46</v>
      </c>
      <c r="H2756" s="46">
        <v>52</v>
      </c>
      <c r="I2756" s="46">
        <v>22</v>
      </c>
      <c r="J2756" t="s">
        <v>176</v>
      </c>
      <c r="K2756" t="s">
        <v>90</v>
      </c>
      <c r="L2756" s="46">
        <v>2654</v>
      </c>
      <c r="M2756" s="46">
        <v>36</v>
      </c>
      <c r="N2756" s="46">
        <v>35.6</v>
      </c>
      <c r="O2756" s="46">
        <v>119</v>
      </c>
      <c r="P2756" s="46">
        <f t="shared" si="312"/>
        <v>1</v>
      </c>
      <c r="R2756" s="67" t="s">
        <v>1330</v>
      </c>
      <c r="S2756" s="67">
        <f>COUNTIF(Y$2:$Y$100,R2756)</f>
        <v>0</v>
      </c>
      <c r="V2756" s="67">
        <f t="shared" si="313"/>
        <v>0</v>
      </c>
      <c r="X2756"/>
      <c r="Y2756" s="67" t="str">
        <f t="shared" si="310"/>
        <v xml:space="preserve"> </v>
      </c>
      <c r="AB2756" t="s">
        <v>90</v>
      </c>
      <c r="AC2756" s="46">
        <v>2654</v>
      </c>
      <c r="AD2756" s="46">
        <v>36</v>
      </c>
      <c r="AE2756" s="46">
        <v>35.6</v>
      </c>
      <c r="AF2756" s="46">
        <v>119</v>
      </c>
      <c r="AH2756" s="70" t="str">
        <f t="shared" si="314"/>
        <v/>
      </c>
      <c r="AI2756" s="70" t="str">
        <f t="shared" si="315"/>
        <v/>
      </c>
      <c r="AJ2756" s="70" t="str">
        <f t="shared" si="316"/>
        <v>X</v>
      </c>
      <c r="AK2756" s="70" t="str" cm="1">
        <f t="array" ref="AK2756">_xlfn.IFS(AH2756&lt;&gt;"","1",AI2756&lt;&gt;"","2",AJ2756&lt;&gt;"","3")</f>
        <v>3</v>
      </c>
    </row>
    <row r="2757" spans="1:37" x14ac:dyDescent="0.25">
      <c r="A2757" t="s">
        <v>512</v>
      </c>
      <c r="B2757" t="s">
        <v>311</v>
      </c>
      <c r="C2757" s="67" t="str">
        <f t="shared" si="311"/>
        <v>Julia Dufek</v>
      </c>
      <c r="D2757" s="71" t="str" cm="1">
        <f t="array" ref="D2757">_xlfn.IFS(AK2757="1",CONCATENATE(C2757,"Regional"),AK2757="2",CONCATENATE(C2757,"Sectional"),AK2757="3",CONCATENATE(C2757,COUNTIF($C$1:C2757,C2757)))</f>
        <v>Julia Dufek5</v>
      </c>
      <c r="E2757" s="66">
        <v>45166.604166666664</v>
      </c>
      <c r="F2757" t="s">
        <v>2611</v>
      </c>
      <c r="G2757" s="46">
        <v>46</v>
      </c>
      <c r="H2757" s="46">
        <v>52</v>
      </c>
      <c r="I2757" s="46">
        <v>22</v>
      </c>
      <c r="J2757" t="s">
        <v>176</v>
      </c>
      <c r="K2757" t="s">
        <v>90</v>
      </c>
      <c r="L2757" s="46">
        <v>2654</v>
      </c>
      <c r="M2757" s="46">
        <v>36</v>
      </c>
      <c r="N2757" s="46">
        <v>35.6</v>
      </c>
      <c r="O2757" s="46">
        <v>119</v>
      </c>
      <c r="P2757" s="46">
        <f t="shared" si="312"/>
        <v>1</v>
      </c>
      <c r="R2757" s="67" t="s">
        <v>1505</v>
      </c>
      <c r="S2757" s="67">
        <f>COUNTIF(Y$2:$Y$100,R2757)</f>
        <v>0</v>
      </c>
      <c r="V2757" s="67">
        <f t="shared" si="313"/>
        <v>0</v>
      </c>
      <c r="X2757"/>
      <c r="Y2757" s="67" t="str">
        <f t="shared" si="310"/>
        <v xml:space="preserve"> </v>
      </c>
      <c r="AB2757" t="s">
        <v>90</v>
      </c>
      <c r="AC2757" s="46">
        <v>2654</v>
      </c>
      <c r="AD2757" s="46">
        <v>36</v>
      </c>
      <c r="AE2757" s="46">
        <v>35.6</v>
      </c>
      <c r="AF2757" s="46">
        <v>119</v>
      </c>
      <c r="AH2757" s="70" t="str">
        <f t="shared" si="314"/>
        <v/>
      </c>
      <c r="AI2757" s="70" t="str">
        <f t="shared" si="315"/>
        <v/>
      </c>
      <c r="AJ2757" s="70" t="str">
        <f t="shared" si="316"/>
        <v>X</v>
      </c>
      <c r="AK2757" s="70" t="str" cm="1">
        <f t="array" ref="AK2757">_xlfn.IFS(AH2757&lt;&gt;"","1",AI2757&lt;&gt;"","2",AJ2757&lt;&gt;"","3")</f>
        <v>3</v>
      </c>
    </row>
    <row r="2758" spans="1:37" x14ac:dyDescent="0.25">
      <c r="A2758" t="s">
        <v>842</v>
      </c>
      <c r="B2758" t="s">
        <v>1676</v>
      </c>
      <c r="C2758" s="67" t="str">
        <f t="shared" si="311"/>
        <v>Gretchen Greischar</v>
      </c>
      <c r="D2758" s="71" t="str" cm="1">
        <f t="array" ref="D2758">_xlfn.IFS(AK2758="1",CONCATENATE(C2758,"Regional"),AK2758="2",CONCATENATE(C2758,"Sectional"),AK2758="3",CONCATENATE(C2758,COUNTIF($C$1:C2758,C2758)))</f>
        <v>Gretchen Greischar4</v>
      </c>
      <c r="E2758" s="66">
        <v>45166.604166666664</v>
      </c>
      <c r="F2758" t="s">
        <v>2611</v>
      </c>
      <c r="G2758" s="46">
        <v>46</v>
      </c>
      <c r="H2758" s="46">
        <v>53</v>
      </c>
      <c r="I2758" s="46">
        <v>30</v>
      </c>
      <c r="J2758" t="s">
        <v>176</v>
      </c>
      <c r="K2758" t="s">
        <v>90</v>
      </c>
      <c r="L2758" s="46">
        <v>2654</v>
      </c>
      <c r="M2758" s="46">
        <v>36</v>
      </c>
      <c r="N2758" s="46">
        <v>35.6</v>
      </c>
      <c r="O2758" s="46">
        <v>119</v>
      </c>
      <c r="P2758" s="46">
        <f t="shared" si="312"/>
        <v>1</v>
      </c>
      <c r="R2758" s="67" t="s">
        <v>2981</v>
      </c>
      <c r="S2758" s="67">
        <f>COUNTIF(Y$2:$Y$100,R2758)</f>
        <v>0</v>
      </c>
      <c r="V2758" s="67">
        <f t="shared" si="313"/>
        <v>0</v>
      </c>
      <c r="X2758"/>
      <c r="Y2758" s="67" t="str">
        <f t="shared" si="310"/>
        <v xml:space="preserve"> </v>
      </c>
      <c r="AB2758" t="s">
        <v>90</v>
      </c>
      <c r="AC2758" s="46">
        <v>2654</v>
      </c>
      <c r="AD2758" s="46">
        <v>36</v>
      </c>
      <c r="AE2758" s="46">
        <v>35.6</v>
      </c>
      <c r="AF2758" s="46">
        <v>119</v>
      </c>
      <c r="AH2758" s="70" t="str">
        <f t="shared" si="314"/>
        <v/>
      </c>
      <c r="AI2758" s="70" t="str">
        <f t="shared" si="315"/>
        <v/>
      </c>
      <c r="AJ2758" s="70" t="str">
        <f t="shared" si="316"/>
        <v>X</v>
      </c>
      <c r="AK2758" s="70" t="str" cm="1">
        <f t="array" ref="AK2758">_xlfn.IFS(AH2758&lt;&gt;"","1",AI2758&lt;&gt;"","2",AJ2758&lt;&gt;"","3")</f>
        <v>3</v>
      </c>
    </row>
    <row r="2759" spans="1:37" x14ac:dyDescent="0.25">
      <c r="A2759" t="s">
        <v>909</v>
      </c>
      <c r="B2759" t="s">
        <v>207</v>
      </c>
      <c r="C2759" s="67" t="str">
        <f t="shared" si="311"/>
        <v>Taylor Keller</v>
      </c>
      <c r="D2759" s="71" t="str" cm="1">
        <f t="array" ref="D2759">_xlfn.IFS(AK2759="1",CONCATENATE(C2759,"Regional"),AK2759="2",CONCATENATE(C2759,"Sectional"),AK2759="3",CONCATENATE(C2759,COUNTIF($C$1:C2759,C2759)))</f>
        <v>Taylor Keller3</v>
      </c>
      <c r="E2759" s="66">
        <v>45166.604166666664</v>
      </c>
      <c r="F2759" t="s">
        <v>2611</v>
      </c>
      <c r="G2759" s="46">
        <v>46</v>
      </c>
      <c r="H2759" s="46">
        <v>53</v>
      </c>
      <c r="I2759" s="46">
        <v>30</v>
      </c>
      <c r="J2759" t="s">
        <v>176</v>
      </c>
      <c r="K2759" t="s">
        <v>90</v>
      </c>
      <c r="L2759" s="46">
        <v>2654</v>
      </c>
      <c r="M2759" s="46">
        <v>36</v>
      </c>
      <c r="N2759" s="46">
        <v>35.6</v>
      </c>
      <c r="O2759" s="46">
        <v>119</v>
      </c>
      <c r="P2759" s="46">
        <f t="shared" si="312"/>
        <v>1</v>
      </c>
      <c r="R2759" s="67" t="s">
        <v>1446</v>
      </c>
      <c r="S2759" s="67">
        <f>COUNTIF(Y$2:$Y$100,R2759)</f>
        <v>0</v>
      </c>
      <c r="V2759" s="67">
        <f t="shared" si="313"/>
        <v>0</v>
      </c>
      <c r="X2759"/>
      <c r="Y2759" s="67" t="str">
        <f t="shared" si="310"/>
        <v xml:space="preserve"> </v>
      </c>
      <c r="AB2759" t="s">
        <v>90</v>
      </c>
      <c r="AC2759" s="46">
        <v>2654</v>
      </c>
      <c r="AD2759" s="46">
        <v>36</v>
      </c>
      <c r="AE2759" s="46">
        <v>35.6</v>
      </c>
      <c r="AF2759" s="46">
        <v>119</v>
      </c>
      <c r="AH2759" s="70" t="str">
        <f t="shared" si="314"/>
        <v/>
      </c>
      <c r="AI2759" s="70" t="str">
        <f t="shared" si="315"/>
        <v/>
      </c>
      <c r="AJ2759" s="70" t="str">
        <f t="shared" si="316"/>
        <v>X</v>
      </c>
      <c r="AK2759" s="70" t="str" cm="1">
        <f t="array" ref="AK2759">_xlfn.IFS(AH2759&lt;&gt;"","1",AI2759&lt;&gt;"","2",AJ2759&lt;&gt;"","3")</f>
        <v>3</v>
      </c>
    </row>
    <row r="2760" spans="1:37" x14ac:dyDescent="0.25">
      <c r="A2760" t="s">
        <v>502</v>
      </c>
      <c r="B2760" t="s">
        <v>220</v>
      </c>
      <c r="C2760" s="67" t="str">
        <f t="shared" si="311"/>
        <v>Maria Kelly</v>
      </c>
      <c r="D2760" s="71" t="str" cm="1">
        <f t="array" ref="D2760">_xlfn.IFS(AK2760="1",CONCATENATE(C2760,"Regional"),AK2760="2",CONCATENATE(C2760,"Sectional"),AK2760="3",CONCATENATE(C2760,COUNTIF($C$1:C2760,C2760)))</f>
        <v>Maria Kelly6</v>
      </c>
      <c r="E2760" s="66">
        <v>45166.604166666664</v>
      </c>
      <c r="F2760" t="s">
        <v>2611</v>
      </c>
      <c r="G2760" s="46">
        <v>46</v>
      </c>
      <c r="H2760" s="46">
        <v>53</v>
      </c>
      <c r="I2760" s="46">
        <v>30</v>
      </c>
      <c r="J2760" t="s">
        <v>176</v>
      </c>
      <c r="K2760" t="s">
        <v>90</v>
      </c>
      <c r="L2760" s="46">
        <v>2654</v>
      </c>
      <c r="M2760" s="46">
        <v>36</v>
      </c>
      <c r="N2760" s="46">
        <v>35.6</v>
      </c>
      <c r="O2760" s="46">
        <v>119</v>
      </c>
      <c r="P2760" s="46">
        <f t="shared" si="312"/>
        <v>1</v>
      </c>
      <c r="R2760" s="67" t="s">
        <v>2806</v>
      </c>
      <c r="S2760" s="67">
        <f>COUNTIF(Y$2:$Y$100,R2760)</f>
        <v>0</v>
      </c>
      <c r="V2760" s="67">
        <f t="shared" si="313"/>
        <v>0</v>
      </c>
      <c r="X2760"/>
      <c r="Y2760" s="67" t="str">
        <f t="shared" si="310"/>
        <v xml:space="preserve"> </v>
      </c>
      <c r="AB2760" t="s">
        <v>90</v>
      </c>
      <c r="AC2760" s="46">
        <v>2654</v>
      </c>
      <c r="AD2760" s="46">
        <v>36</v>
      </c>
      <c r="AE2760" s="46">
        <v>35.6</v>
      </c>
      <c r="AF2760" s="46">
        <v>119</v>
      </c>
      <c r="AH2760" s="70" t="str">
        <f t="shared" si="314"/>
        <v/>
      </c>
      <c r="AI2760" s="70" t="str">
        <f t="shared" si="315"/>
        <v/>
      </c>
      <c r="AJ2760" s="70" t="str">
        <f t="shared" si="316"/>
        <v>X</v>
      </c>
      <c r="AK2760" s="70" t="str" cm="1">
        <f t="array" ref="AK2760">_xlfn.IFS(AH2760&lt;&gt;"","1",AI2760&lt;&gt;"","2",AJ2760&lt;&gt;"","3")</f>
        <v>3</v>
      </c>
    </row>
    <row r="2761" spans="1:37" x14ac:dyDescent="0.25">
      <c r="A2761" t="s">
        <v>2100</v>
      </c>
      <c r="B2761" t="s">
        <v>452</v>
      </c>
      <c r="C2761" s="67" t="str">
        <f t="shared" si="311"/>
        <v>Sophia Mattice</v>
      </c>
      <c r="D2761" s="71" t="str" cm="1">
        <f t="array" ref="D2761">_xlfn.IFS(AK2761="1",CONCATENATE(C2761,"Regional"),AK2761="2",CONCATENATE(C2761,"Sectional"),AK2761="3",CONCATENATE(C2761,COUNTIF($C$1:C2761,C2761)))</f>
        <v>Sophia Mattice5</v>
      </c>
      <c r="E2761" s="66">
        <v>45166.604166666664</v>
      </c>
      <c r="F2761" t="s">
        <v>2611</v>
      </c>
      <c r="G2761" s="46">
        <v>46</v>
      </c>
      <c r="H2761" s="46">
        <v>54</v>
      </c>
      <c r="I2761" s="46">
        <v>33</v>
      </c>
      <c r="J2761" t="s">
        <v>176</v>
      </c>
      <c r="K2761" t="s">
        <v>90</v>
      </c>
      <c r="L2761" s="46">
        <v>2654</v>
      </c>
      <c r="M2761" s="46">
        <v>36</v>
      </c>
      <c r="N2761" s="46">
        <v>35.6</v>
      </c>
      <c r="O2761" s="46">
        <v>119</v>
      </c>
      <c r="P2761" s="46">
        <f t="shared" si="312"/>
        <v>1</v>
      </c>
      <c r="R2761" s="67" t="s">
        <v>3125</v>
      </c>
      <c r="S2761" s="67">
        <f>COUNTIF(Y$2:$Y$100,R2761)</f>
        <v>0</v>
      </c>
      <c r="V2761" s="67">
        <f t="shared" si="313"/>
        <v>0</v>
      </c>
      <c r="X2761"/>
      <c r="Y2761" s="67" t="str">
        <f t="shared" si="310"/>
        <v xml:space="preserve"> </v>
      </c>
      <c r="AB2761" t="s">
        <v>90</v>
      </c>
      <c r="AC2761" s="46">
        <v>2654</v>
      </c>
      <c r="AD2761" s="46">
        <v>36</v>
      </c>
      <c r="AE2761" s="46">
        <v>35.6</v>
      </c>
      <c r="AF2761" s="46">
        <v>119</v>
      </c>
      <c r="AH2761" s="70" t="str">
        <f t="shared" si="314"/>
        <v/>
      </c>
      <c r="AI2761" s="70" t="str">
        <f t="shared" si="315"/>
        <v/>
      </c>
      <c r="AJ2761" s="70" t="str">
        <f t="shared" si="316"/>
        <v>X</v>
      </c>
      <c r="AK2761" s="70" t="str" cm="1">
        <f t="array" ref="AK2761">_xlfn.IFS(AH2761&lt;&gt;"","1",AI2761&lt;&gt;"","2",AJ2761&lt;&gt;"","3")</f>
        <v>3</v>
      </c>
    </row>
    <row r="2762" spans="1:37" x14ac:dyDescent="0.25">
      <c r="A2762" t="s">
        <v>339</v>
      </c>
      <c r="B2762" t="s">
        <v>353</v>
      </c>
      <c r="C2762" s="67" t="str">
        <f t="shared" si="311"/>
        <v>Olivia Ross</v>
      </c>
      <c r="D2762" s="71" t="str" cm="1">
        <f t="array" ref="D2762">_xlfn.IFS(AK2762="1",CONCATENATE(C2762,"Regional"),AK2762="2",CONCATENATE(C2762,"Sectional"),AK2762="3",CONCATENATE(C2762,COUNTIF($C$1:C2762,C2762)))</f>
        <v>Olivia Ross5</v>
      </c>
      <c r="E2762" s="66">
        <v>45166.604166666664</v>
      </c>
      <c r="F2762" t="s">
        <v>2611</v>
      </c>
      <c r="G2762" s="46">
        <v>46</v>
      </c>
      <c r="H2762" s="46">
        <v>54</v>
      </c>
      <c r="I2762" s="46">
        <v>33</v>
      </c>
      <c r="J2762" t="s">
        <v>176</v>
      </c>
      <c r="K2762" t="s">
        <v>90</v>
      </c>
      <c r="L2762" s="46">
        <v>2654</v>
      </c>
      <c r="M2762" s="46">
        <v>36</v>
      </c>
      <c r="N2762" s="46">
        <v>35.6</v>
      </c>
      <c r="O2762" s="46">
        <v>119</v>
      </c>
      <c r="P2762" s="46">
        <f t="shared" si="312"/>
        <v>1</v>
      </c>
      <c r="R2762" s="67" t="s">
        <v>1568</v>
      </c>
      <c r="S2762" s="67">
        <f>COUNTIF(Y$2:$Y$100,R2762)</f>
        <v>0</v>
      </c>
      <c r="V2762" s="67">
        <f t="shared" si="313"/>
        <v>0</v>
      </c>
      <c r="X2762"/>
      <c r="Y2762" s="67" t="str">
        <f t="shared" si="310"/>
        <v xml:space="preserve"> </v>
      </c>
      <c r="AB2762" t="s">
        <v>90</v>
      </c>
      <c r="AC2762" s="46">
        <v>2654</v>
      </c>
      <c r="AD2762" s="46">
        <v>36</v>
      </c>
      <c r="AE2762" s="46">
        <v>35.6</v>
      </c>
      <c r="AF2762" s="46">
        <v>119</v>
      </c>
      <c r="AH2762" s="70" t="str">
        <f t="shared" si="314"/>
        <v/>
      </c>
      <c r="AI2762" s="70" t="str">
        <f t="shared" si="315"/>
        <v/>
      </c>
      <c r="AJ2762" s="70" t="str">
        <f t="shared" si="316"/>
        <v>X</v>
      </c>
      <c r="AK2762" s="70" t="str" cm="1">
        <f t="array" ref="AK2762">_xlfn.IFS(AH2762&lt;&gt;"","1",AI2762&lt;&gt;"","2",AJ2762&lt;&gt;"","3")</f>
        <v>3</v>
      </c>
    </row>
    <row r="2763" spans="1:37" x14ac:dyDescent="0.25">
      <c r="A2763" t="s">
        <v>901</v>
      </c>
      <c r="B2763" t="s">
        <v>902</v>
      </c>
      <c r="C2763" s="67" t="str">
        <f t="shared" si="311"/>
        <v>Maddee Bell</v>
      </c>
      <c r="D2763" s="71" t="str" cm="1">
        <f t="array" ref="D2763">_xlfn.IFS(AK2763="1",CONCATENATE(C2763,"Regional"),AK2763="2",CONCATENATE(C2763,"Sectional"),AK2763="3",CONCATENATE(C2763,COUNTIF($C$1:C2763,C2763)))</f>
        <v>Maddee Bell3</v>
      </c>
      <c r="E2763" s="66">
        <v>45166.604166666664</v>
      </c>
      <c r="F2763" t="s">
        <v>2611</v>
      </c>
      <c r="G2763" s="46">
        <v>46</v>
      </c>
      <c r="H2763" s="46">
        <v>55</v>
      </c>
      <c r="I2763" s="46">
        <v>35</v>
      </c>
      <c r="J2763" t="s">
        <v>176</v>
      </c>
      <c r="K2763" t="s">
        <v>90</v>
      </c>
      <c r="L2763" s="46">
        <v>2654</v>
      </c>
      <c r="M2763" s="46">
        <v>36</v>
      </c>
      <c r="N2763" s="46">
        <v>35.6</v>
      </c>
      <c r="O2763" s="46">
        <v>119</v>
      </c>
      <c r="P2763" s="46">
        <f t="shared" si="312"/>
        <v>1</v>
      </c>
      <c r="R2763" s="67" t="s">
        <v>1440</v>
      </c>
      <c r="S2763" s="67">
        <f>COUNTIF(Y$2:$Y$100,R2763)</f>
        <v>0</v>
      </c>
      <c r="V2763" s="67">
        <f t="shared" si="313"/>
        <v>0</v>
      </c>
      <c r="X2763"/>
      <c r="Y2763" s="67" t="str">
        <f t="shared" si="310"/>
        <v xml:space="preserve"> </v>
      </c>
      <c r="AB2763" t="s">
        <v>90</v>
      </c>
      <c r="AC2763" s="46">
        <v>2654</v>
      </c>
      <c r="AD2763" s="46">
        <v>36</v>
      </c>
      <c r="AE2763" s="46">
        <v>35.6</v>
      </c>
      <c r="AF2763" s="46">
        <v>119</v>
      </c>
      <c r="AH2763" s="70" t="str">
        <f t="shared" si="314"/>
        <v/>
      </c>
      <c r="AI2763" s="70" t="str">
        <f t="shared" si="315"/>
        <v/>
      </c>
      <c r="AJ2763" s="70" t="str">
        <f t="shared" si="316"/>
        <v>X</v>
      </c>
      <c r="AK2763" s="70" t="str" cm="1">
        <f t="array" ref="AK2763">_xlfn.IFS(AH2763&lt;&gt;"","1",AI2763&lt;&gt;"","2",AJ2763&lt;&gt;"","3")</f>
        <v>3</v>
      </c>
    </row>
    <row r="2764" spans="1:37" x14ac:dyDescent="0.25">
      <c r="A2764" t="s">
        <v>223</v>
      </c>
      <c r="B2764" t="s">
        <v>1675</v>
      </c>
      <c r="C2764" s="67" t="str">
        <f t="shared" si="311"/>
        <v>Maura Callahan</v>
      </c>
      <c r="D2764" s="71" t="str" cm="1">
        <f t="array" ref="D2764">_xlfn.IFS(AK2764="1",CONCATENATE(C2764,"Regional"),AK2764="2",CONCATENATE(C2764,"Sectional"),AK2764="3",CONCATENATE(C2764,COUNTIF($C$1:C2764,C2764)))</f>
        <v>Maura Callahan1</v>
      </c>
      <c r="E2764" s="66">
        <v>45166.604166666664</v>
      </c>
      <c r="F2764" t="s">
        <v>2611</v>
      </c>
      <c r="G2764" s="46">
        <v>46</v>
      </c>
      <c r="H2764" s="46">
        <v>56</v>
      </c>
      <c r="I2764" s="46">
        <v>36</v>
      </c>
      <c r="J2764" t="s">
        <v>176</v>
      </c>
      <c r="K2764" t="s">
        <v>90</v>
      </c>
      <c r="L2764" s="46">
        <v>2654</v>
      </c>
      <c r="M2764" s="46">
        <v>36</v>
      </c>
      <c r="N2764" s="46">
        <v>35.6</v>
      </c>
      <c r="O2764" s="46">
        <v>119</v>
      </c>
      <c r="P2764" s="46">
        <f t="shared" si="312"/>
        <v>1</v>
      </c>
      <c r="R2764" s="67" t="s">
        <v>3286</v>
      </c>
      <c r="S2764" s="67">
        <f>COUNTIF(Y$2:$Y$100,R2764)</f>
        <v>0</v>
      </c>
      <c r="V2764" s="67">
        <f t="shared" si="313"/>
        <v>0</v>
      </c>
      <c r="X2764"/>
      <c r="Y2764" s="67" t="str">
        <f t="shared" si="310"/>
        <v xml:space="preserve"> </v>
      </c>
      <c r="AB2764" t="s">
        <v>90</v>
      </c>
      <c r="AC2764" s="46">
        <v>2654</v>
      </c>
      <c r="AD2764" s="46">
        <v>36</v>
      </c>
      <c r="AE2764" s="46">
        <v>35.6</v>
      </c>
      <c r="AF2764" s="46">
        <v>119</v>
      </c>
      <c r="AH2764" s="70" t="str">
        <f t="shared" si="314"/>
        <v/>
      </c>
      <c r="AI2764" s="70" t="str">
        <f t="shared" si="315"/>
        <v/>
      </c>
      <c r="AJ2764" s="70" t="str">
        <f t="shared" si="316"/>
        <v>X</v>
      </c>
      <c r="AK2764" s="70" t="str" cm="1">
        <f t="array" ref="AK2764">_xlfn.IFS(AH2764&lt;&gt;"","1",AI2764&lt;&gt;"","2",AJ2764&lt;&gt;"","3")</f>
        <v>3</v>
      </c>
    </row>
    <row r="2765" spans="1:37" x14ac:dyDescent="0.25">
      <c r="A2765" t="s">
        <v>1121</v>
      </c>
      <c r="B2765" t="s">
        <v>828</v>
      </c>
      <c r="C2765" s="67" t="str">
        <f t="shared" si="311"/>
        <v>Bella Bianchini</v>
      </c>
      <c r="D2765" s="71" t="str" cm="1">
        <f t="array" ref="D2765">_xlfn.IFS(AK2765="1",CONCATENATE(C2765,"Regional"),AK2765="2",CONCATENATE(C2765,"Sectional"),AK2765="3",CONCATENATE(C2765,COUNTIF($C$1:C2765,C2765)))</f>
        <v>Bella Bianchini5</v>
      </c>
      <c r="E2765" s="66">
        <v>45166.604166666664</v>
      </c>
      <c r="F2765" t="s">
        <v>2611</v>
      </c>
      <c r="G2765" s="46">
        <v>46</v>
      </c>
      <c r="H2765" s="46">
        <v>56</v>
      </c>
      <c r="I2765" s="46">
        <v>36</v>
      </c>
      <c r="J2765" t="s">
        <v>176</v>
      </c>
      <c r="K2765" t="s">
        <v>90</v>
      </c>
      <c r="L2765" s="46">
        <v>2654</v>
      </c>
      <c r="M2765" s="46">
        <v>36</v>
      </c>
      <c r="N2765" s="46">
        <v>35.6</v>
      </c>
      <c r="O2765" s="46">
        <v>119</v>
      </c>
      <c r="P2765" s="46">
        <f t="shared" si="312"/>
        <v>1</v>
      </c>
      <c r="R2765" s="67" t="s">
        <v>1589</v>
      </c>
      <c r="S2765" s="67">
        <f>COUNTIF(Y$2:$Y$100,R2765)</f>
        <v>0</v>
      </c>
      <c r="V2765" s="67">
        <f t="shared" si="313"/>
        <v>0</v>
      </c>
      <c r="X2765"/>
      <c r="Y2765" s="67" t="str">
        <f t="shared" si="310"/>
        <v xml:space="preserve"> </v>
      </c>
      <c r="AB2765" t="s">
        <v>90</v>
      </c>
      <c r="AC2765" s="46">
        <v>2654</v>
      </c>
      <c r="AD2765" s="46">
        <v>36</v>
      </c>
      <c r="AE2765" s="46">
        <v>35.6</v>
      </c>
      <c r="AF2765" s="46">
        <v>119</v>
      </c>
      <c r="AH2765" s="70" t="str">
        <f t="shared" si="314"/>
        <v/>
      </c>
      <c r="AI2765" s="70" t="str">
        <f t="shared" si="315"/>
        <v/>
      </c>
      <c r="AJ2765" s="70" t="str">
        <f t="shared" si="316"/>
        <v>X</v>
      </c>
      <c r="AK2765" s="70" t="str" cm="1">
        <f t="array" ref="AK2765">_xlfn.IFS(AH2765&lt;&gt;"","1",AI2765&lt;&gt;"","2",AJ2765&lt;&gt;"","3")</f>
        <v>3</v>
      </c>
    </row>
    <row r="2766" spans="1:37" x14ac:dyDescent="0.25">
      <c r="A2766" t="s">
        <v>1123</v>
      </c>
      <c r="B2766" t="s">
        <v>599</v>
      </c>
      <c r="C2766" s="67" t="str">
        <f t="shared" si="311"/>
        <v>Grace Duback</v>
      </c>
      <c r="D2766" s="71" t="str" cm="1">
        <f t="array" ref="D2766">_xlfn.IFS(AK2766="1",CONCATENATE(C2766,"Regional"),AK2766="2",CONCATENATE(C2766,"Sectional"),AK2766="3",CONCATENATE(C2766,COUNTIF($C$1:C2766,C2766)))</f>
        <v>Grace Duback4</v>
      </c>
      <c r="E2766" s="66">
        <v>45166.604166666664</v>
      </c>
      <c r="F2766" t="s">
        <v>2611</v>
      </c>
      <c r="G2766" s="46">
        <v>46</v>
      </c>
      <c r="H2766" s="46">
        <v>58</v>
      </c>
      <c r="I2766" s="46">
        <v>38</v>
      </c>
      <c r="J2766" t="s">
        <v>176</v>
      </c>
      <c r="K2766" t="s">
        <v>90</v>
      </c>
      <c r="L2766" s="46">
        <v>2654</v>
      </c>
      <c r="M2766" s="46">
        <v>36</v>
      </c>
      <c r="N2766" s="46">
        <v>35.6</v>
      </c>
      <c r="O2766" s="46">
        <v>119</v>
      </c>
      <c r="P2766" s="46">
        <f t="shared" si="312"/>
        <v>1</v>
      </c>
      <c r="R2766" s="67" t="s">
        <v>1593</v>
      </c>
      <c r="S2766" s="67">
        <f>COUNTIF(Y$2:$Y$100,R2766)</f>
        <v>0</v>
      </c>
      <c r="V2766" s="67">
        <f t="shared" si="313"/>
        <v>0</v>
      </c>
      <c r="X2766"/>
      <c r="Y2766" s="67" t="str">
        <f t="shared" si="310"/>
        <v xml:space="preserve"> </v>
      </c>
      <c r="AB2766" t="s">
        <v>90</v>
      </c>
      <c r="AC2766" s="46">
        <v>2654</v>
      </c>
      <c r="AD2766" s="46">
        <v>36</v>
      </c>
      <c r="AE2766" s="46">
        <v>35.6</v>
      </c>
      <c r="AF2766" s="46">
        <v>119</v>
      </c>
      <c r="AH2766" s="70" t="str">
        <f t="shared" si="314"/>
        <v/>
      </c>
      <c r="AI2766" s="70" t="str">
        <f t="shared" si="315"/>
        <v/>
      </c>
      <c r="AJ2766" s="70" t="str">
        <f t="shared" si="316"/>
        <v>X</v>
      </c>
      <c r="AK2766" s="70" t="str" cm="1">
        <f t="array" ref="AK2766">_xlfn.IFS(AH2766&lt;&gt;"","1",AI2766&lt;&gt;"","2",AJ2766&lt;&gt;"","3")</f>
        <v>3</v>
      </c>
    </row>
    <row r="2767" spans="1:37" x14ac:dyDescent="0.25">
      <c r="A2767" t="s">
        <v>1125</v>
      </c>
      <c r="B2767" t="s">
        <v>653</v>
      </c>
      <c r="C2767" s="67" t="str">
        <f t="shared" si="311"/>
        <v>Addy Staver</v>
      </c>
      <c r="D2767" s="71" t="str" cm="1">
        <f t="array" ref="D2767">_xlfn.IFS(AK2767="1",CONCATENATE(C2767,"Regional"),AK2767="2",CONCATENATE(C2767,"Sectional"),AK2767="3",CONCATENATE(C2767,COUNTIF($C$1:C2767,C2767)))</f>
        <v>Addy Staver4</v>
      </c>
      <c r="E2767" s="66">
        <v>45166.604166666664</v>
      </c>
      <c r="F2767" t="s">
        <v>2611</v>
      </c>
      <c r="G2767" s="46">
        <v>46</v>
      </c>
      <c r="H2767" s="46">
        <v>59</v>
      </c>
      <c r="I2767" s="46">
        <v>39</v>
      </c>
      <c r="J2767" t="s">
        <v>176</v>
      </c>
      <c r="K2767" t="s">
        <v>90</v>
      </c>
      <c r="L2767" s="46">
        <v>2654</v>
      </c>
      <c r="M2767" s="46">
        <v>36</v>
      </c>
      <c r="N2767" s="46">
        <v>35.6</v>
      </c>
      <c r="O2767" s="46">
        <v>119</v>
      </c>
      <c r="P2767" s="46">
        <f t="shared" si="312"/>
        <v>1</v>
      </c>
      <c r="R2767" s="67" t="s">
        <v>1595</v>
      </c>
      <c r="S2767" s="67">
        <f>COUNTIF(Y$2:$Y$100,R2767)</f>
        <v>0</v>
      </c>
      <c r="V2767" s="67">
        <f t="shared" si="313"/>
        <v>0</v>
      </c>
      <c r="X2767"/>
      <c r="Y2767" s="67" t="str">
        <f t="shared" si="310"/>
        <v xml:space="preserve"> </v>
      </c>
      <c r="AB2767" t="s">
        <v>90</v>
      </c>
      <c r="AC2767" s="46">
        <v>2654</v>
      </c>
      <c r="AD2767" s="46">
        <v>36</v>
      </c>
      <c r="AE2767" s="46">
        <v>35.6</v>
      </c>
      <c r="AF2767" s="46">
        <v>119</v>
      </c>
      <c r="AH2767" s="70" t="str">
        <f t="shared" si="314"/>
        <v/>
      </c>
      <c r="AI2767" s="70" t="str">
        <f t="shared" si="315"/>
        <v/>
      </c>
      <c r="AJ2767" s="70" t="str">
        <f t="shared" si="316"/>
        <v>X</v>
      </c>
      <c r="AK2767" s="70" t="str" cm="1">
        <f t="array" ref="AK2767">_xlfn.IFS(AH2767&lt;&gt;"","1",AI2767&lt;&gt;"","2",AJ2767&lt;&gt;"","3")</f>
        <v>3</v>
      </c>
    </row>
    <row r="2768" spans="1:37" x14ac:dyDescent="0.25">
      <c r="A2768" t="s">
        <v>905</v>
      </c>
      <c r="B2768" t="s">
        <v>769</v>
      </c>
      <c r="C2768" s="67" t="str">
        <f t="shared" si="311"/>
        <v>Nadia Newman</v>
      </c>
      <c r="D2768" s="71" t="str" cm="1">
        <f t="array" ref="D2768">_xlfn.IFS(AK2768="1",CONCATENATE(C2768,"Regional"),AK2768="2",CONCATENATE(C2768,"Sectional"),AK2768="3",CONCATENATE(C2768,COUNTIF($C$1:C2768,C2768)))</f>
        <v>Nadia Newman4</v>
      </c>
      <c r="E2768" s="66">
        <v>45166.604166666664</v>
      </c>
      <c r="F2768" t="s">
        <v>2611</v>
      </c>
      <c r="G2768" s="46">
        <v>46</v>
      </c>
      <c r="H2768" s="46">
        <v>59</v>
      </c>
      <c r="I2768" s="46">
        <v>39</v>
      </c>
      <c r="J2768" t="s">
        <v>176</v>
      </c>
      <c r="K2768" t="s">
        <v>90</v>
      </c>
      <c r="L2768" s="46">
        <v>2654</v>
      </c>
      <c r="M2768" s="46">
        <v>36</v>
      </c>
      <c r="N2768" s="46">
        <v>35.6</v>
      </c>
      <c r="O2768" s="46">
        <v>119</v>
      </c>
      <c r="P2768" s="46">
        <f t="shared" si="312"/>
        <v>1</v>
      </c>
      <c r="R2768" s="67" t="s">
        <v>1443</v>
      </c>
      <c r="S2768" s="67">
        <f>COUNTIF(Y$2:$Y$100,R2768)</f>
        <v>0</v>
      </c>
      <c r="V2768" s="67">
        <f t="shared" si="313"/>
        <v>0</v>
      </c>
      <c r="X2768"/>
      <c r="Y2768" s="67" t="str">
        <f t="shared" si="310"/>
        <v xml:space="preserve"> </v>
      </c>
      <c r="AB2768" t="s">
        <v>90</v>
      </c>
      <c r="AC2768" s="46">
        <v>2654</v>
      </c>
      <c r="AD2768" s="46">
        <v>36</v>
      </c>
      <c r="AE2768" s="46">
        <v>35.6</v>
      </c>
      <c r="AF2768" s="46">
        <v>119</v>
      </c>
      <c r="AH2768" s="70" t="str">
        <f t="shared" si="314"/>
        <v/>
      </c>
      <c r="AI2768" s="70" t="str">
        <f t="shared" si="315"/>
        <v/>
      </c>
      <c r="AJ2768" s="70" t="str">
        <f t="shared" si="316"/>
        <v>X</v>
      </c>
      <c r="AK2768" s="70" t="str" cm="1">
        <f t="array" ref="AK2768">_xlfn.IFS(AH2768&lt;&gt;"","1",AI2768&lt;&gt;"","2",AJ2768&lt;&gt;"","3")</f>
        <v>3</v>
      </c>
    </row>
    <row r="2769" spans="1:37" x14ac:dyDescent="0.25">
      <c r="A2769" t="s">
        <v>1984</v>
      </c>
      <c r="B2769" t="s">
        <v>1985</v>
      </c>
      <c r="C2769" s="67" t="str">
        <f t="shared" si="311"/>
        <v>Haidyn Herriges</v>
      </c>
      <c r="D2769" s="71" t="str" cm="1">
        <f t="array" ref="D2769">_xlfn.IFS(AK2769="1",CONCATENATE(C2769,"Regional"),AK2769="2",CONCATENATE(C2769,"Sectional"),AK2769="3",CONCATENATE(C2769,COUNTIF($C$1:C2769,C2769)))</f>
        <v>Haidyn Herriges2</v>
      </c>
      <c r="E2769" s="66">
        <v>45166.604166666664</v>
      </c>
      <c r="F2769" t="s">
        <v>2611</v>
      </c>
      <c r="G2769" s="46">
        <v>46</v>
      </c>
      <c r="H2769" s="46">
        <v>60</v>
      </c>
      <c r="I2769" s="46">
        <v>41</v>
      </c>
      <c r="J2769" t="s">
        <v>176</v>
      </c>
      <c r="K2769" t="s">
        <v>90</v>
      </c>
      <c r="L2769" s="46">
        <v>2654</v>
      </c>
      <c r="M2769" s="46">
        <v>36</v>
      </c>
      <c r="N2769" s="46">
        <v>35.6</v>
      </c>
      <c r="O2769" s="46">
        <v>119</v>
      </c>
      <c r="P2769" s="46">
        <f t="shared" si="312"/>
        <v>1</v>
      </c>
      <c r="R2769" s="67" t="s">
        <v>3002</v>
      </c>
      <c r="S2769" s="67">
        <f>COUNTIF(Y$2:$Y$100,R2769)</f>
        <v>0</v>
      </c>
      <c r="V2769" s="67">
        <f t="shared" si="313"/>
        <v>0</v>
      </c>
      <c r="X2769"/>
      <c r="Y2769" s="67" t="str">
        <f t="shared" si="310"/>
        <v xml:space="preserve"> </v>
      </c>
      <c r="AB2769" t="s">
        <v>90</v>
      </c>
      <c r="AC2769" s="46">
        <v>2654</v>
      </c>
      <c r="AD2769" s="46">
        <v>36</v>
      </c>
      <c r="AE2769" s="46">
        <v>35.6</v>
      </c>
      <c r="AF2769" s="46">
        <v>119</v>
      </c>
      <c r="AH2769" s="70" t="str">
        <f t="shared" si="314"/>
        <v/>
      </c>
      <c r="AI2769" s="70" t="str">
        <f t="shared" si="315"/>
        <v/>
      </c>
      <c r="AJ2769" s="70" t="str">
        <f t="shared" si="316"/>
        <v>X</v>
      </c>
      <c r="AK2769" s="70" t="str" cm="1">
        <f t="array" ref="AK2769">_xlfn.IFS(AH2769&lt;&gt;"","1",AI2769&lt;&gt;"","2",AJ2769&lt;&gt;"","3")</f>
        <v>3</v>
      </c>
    </row>
    <row r="2770" spans="1:37" x14ac:dyDescent="0.25">
      <c r="A2770" t="s">
        <v>3426</v>
      </c>
      <c r="B2770" t="s">
        <v>490</v>
      </c>
      <c r="C2770" s="67" t="str">
        <f t="shared" si="311"/>
        <v>Ellie Adank</v>
      </c>
      <c r="D2770" s="71" t="str" cm="1">
        <f t="array" ref="D2770">_xlfn.IFS(AK2770="1",CONCATENATE(C2770,"Regional"),AK2770="2",CONCATENATE(C2770,"Sectional"),AK2770="3",CONCATENATE(C2770,COUNTIF($C$1:C2770,C2770)))</f>
        <v>Ellie Adank3</v>
      </c>
      <c r="E2770" s="66">
        <v>45166.604166666664</v>
      </c>
      <c r="F2770" t="s">
        <v>2611</v>
      </c>
      <c r="G2770" s="46">
        <v>46</v>
      </c>
      <c r="H2770" s="46">
        <v>61</v>
      </c>
      <c r="I2770" s="46">
        <v>42</v>
      </c>
      <c r="J2770" t="s">
        <v>176</v>
      </c>
      <c r="K2770" t="s">
        <v>90</v>
      </c>
      <c r="L2770" s="46">
        <v>2654</v>
      </c>
      <c r="M2770" s="46">
        <v>36</v>
      </c>
      <c r="N2770" s="46">
        <v>35.6</v>
      </c>
      <c r="O2770" s="46">
        <v>119</v>
      </c>
      <c r="P2770" s="46">
        <f t="shared" si="312"/>
        <v>1</v>
      </c>
      <c r="R2770" s="67" t="s">
        <v>3615</v>
      </c>
      <c r="S2770" s="67">
        <f>COUNTIF(Y$2:$Y$100,R2770)</f>
        <v>0</v>
      </c>
      <c r="V2770" s="67">
        <f t="shared" si="313"/>
        <v>0</v>
      </c>
      <c r="X2770"/>
      <c r="Y2770" s="67" t="str">
        <f t="shared" si="310"/>
        <v xml:space="preserve"> </v>
      </c>
      <c r="AB2770" t="s">
        <v>90</v>
      </c>
      <c r="AC2770" s="46">
        <v>2654</v>
      </c>
      <c r="AD2770" s="46">
        <v>36</v>
      </c>
      <c r="AE2770" s="46">
        <v>35.6</v>
      </c>
      <c r="AF2770" s="46">
        <v>119</v>
      </c>
      <c r="AH2770" s="70" t="str">
        <f t="shared" si="314"/>
        <v/>
      </c>
      <c r="AI2770" s="70" t="str">
        <f t="shared" si="315"/>
        <v/>
      </c>
      <c r="AJ2770" s="70" t="str">
        <f t="shared" si="316"/>
        <v>X</v>
      </c>
      <c r="AK2770" s="70" t="str" cm="1">
        <f t="array" ref="AK2770">_xlfn.IFS(AH2770&lt;&gt;"","1",AI2770&lt;&gt;"","2",AJ2770&lt;&gt;"","3")</f>
        <v>3</v>
      </c>
    </row>
    <row r="2771" spans="1:37" x14ac:dyDescent="0.25">
      <c r="A2771" t="s">
        <v>1993</v>
      </c>
      <c r="B2771" t="s">
        <v>737</v>
      </c>
      <c r="C2771" s="67" t="str">
        <f t="shared" si="311"/>
        <v>Alayna Serwatt</v>
      </c>
      <c r="D2771" s="71" t="str" cm="1">
        <f t="array" ref="D2771">_xlfn.IFS(AK2771="1",CONCATENATE(C2771,"Regional"),AK2771="2",CONCATENATE(C2771,"Sectional"),AK2771="3",CONCATENATE(C2771,COUNTIF($C$1:C2771,C2771)))</f>
        <v>Alayna Serwatt2</v>
      </c>
      <c r="E2771" s="66">
        <v>45166.604166666664</v>
      </c>
      <c r="F2771" t="s">
        <v>2611</v>
      </c>
      <c r="G2771" s="46">
        <v>46</v>
      </c>
      <c r="H2771" s="46">
        <v>61</v>
      </c>
      <c r="I2771" s="46">
        <v>42</v>
      </c>
      <c r="J2771" t="s">
        <v>176</v>
      </c>
      <c r="K2771" t="s">
        <v>90</v>
      </c>
      <c r="L2771" s="46">
        <v>2654</v>
      </c>
      <c r="M2771" s="46">
        <v>36</v>
      </c>
      <c r="N2771" s="46">
        <v>35.6</v>
      </c>
      <c r="O2771" s="46">
        <v>119</v>
      </c>
      <c r="P2771" s="46">
        <f t="shared" si="312"/>
        <v>1</v>
      </c>
      <c r="R2771" s="67" t="s">
        <v>3009</v>
      </c>
      <c r="S2771" s="67">
        <f>COUNTIF(Y$2:$Y$100,R2771)</f>
        <v>0</v>
      </c>
      <c r="V2771" s="67">
        <f t="shared" si="313"/>
        <v>0</v>
      </c>
      <c r="X2771"/>
      <c r="Y2771" s="67" t="str">
        <f t="shared" si="310"/>
        <v xml:space="preserve"> </v>
      </c>
      <c r="AB2771" t="s">
        <v>90</v>
      </c>
      <c r="AC2771" s="46">
        <v>2654</v>
      </c>
      <c r="AD2771" s="46">
        <v>36</v>
      </c>
      <c r="AE2771" s="46">
        <v>35.6</v>
      </c>
      <c r="AF2771" s="46">
        <v>119</v>
      </c>
      <c r="AH2771" s="70" t="str">
        <f t="shared" si="314"/>
        <v/>
      </c>
      <c r="AI2771" s="70" t="str">
        <f t="shared" si="315"/>
        <v/>
      </c>
      <c r="AJ2771" s="70" t="str">
        <f t="shared" si="316"/>
        <v>X</v>
      </c>
      <c r="AK2771" s="70" t="str" cm="1">
        <f t="array" ref="AK2771">_xlfn.IFS(AH2771&lt;&gt;"","1",AI2771&lt;&gt;"","2",AJ2771&lt;&gt;"","3")</f>
        <v>3</v>
      </c>
    </row>
    <row r="2772" spans="1:37" x14ac:dyDescent="0.25">
      <c r="A2772" t="s">
        <v>914</v>
      </c>
      <c r="B2772" t="s">
        <v>717</v>
      </c>
      <c r="C2772" s="67" t="str">
        <f t="shared" si="311"/>
        <v>Kayla Bruder</v>
      </c>
      <c r="D2772" s="71" t="str" cm="1">
        <f t="array" ref="D2772">_xlfn.IFS(AK2772="1",CONCATENATE(C2772,"Regional"),AK2772="2",CONCATENATE(C2772,"Sectional"),AK2772="3",CONCATENATE(C2772,COUNTIF($C$1:C2772,C2772)))</f>
        <v>Kayla Bruder4</v>
      </c>
      <c r="E2772" s="66">
        <v>45166.604166666664</v>
      </c>
      <c r="F2772" t="s">
        <v>2611</v>
      </c>
      <c r="G2772" s="46">
        <v>46</v>
      </c>
      <c r="H2772" s="46">
        <v>61</v>
      </c>
      <c r="I2772" s="46">
        <v>42</v>
      </c>
      <c r="J2772" t="s">
        <v>176</v>
      </c>
      <c r="K2772" t="s">
        <v>90</v>
      </c>
      <c r="L2772" s="46">
        <v>2654</v>
      </c>
      <c r="M2772" s="46">
        <v>36</v>
      </c>
      <c r="N2772" s="46">
        <v>35.6</v>
      </c>
      <c r="O2772" s="46">
        <v>119</v>
      </c>
      <c r="P2772" s="46">
        <f t="shared" si="312"/>
        <v>1</v>
      </c>
      <c r="R2772" s="67" t="s">
        <v>1449</v>
      </c>
      <c r="S2772" s="67">
        <f>COUNTIF(Y$2:$Y$100,R2772)</f>
        <v>0</v>
      </c>
      <c r="V2772" s="67">
        <f t="shared" si="313"/>
        <v>0</v>
      </c>
      <c r="X2772"/>
      <c r="Y2772" s="67" t="str">
        <f t="shared" si="310"/>
        <v xml:space="preserve"> </v>
      </c>
      <c r="AB2772" t="s">
        <v>90</v>
      </c>
      <c r="AC2772" s="46">
        <v>2654</v>
      </c>
      <c r="AD2772" s="46">
        <v>36</v>
      </c>
      <c r="AE2772" s="46">
        <v>35.6</v>
      </c>
      <c r="AF2772" s="46">
        <v>119</v>
      </c>
      <c r="AH2772" s="70" t="str">
        <f t="shared" si="314"/>
        <v/>
      </c>
      <c r="AI2772" s="70" t="str">
        <f t="shared" si="315"/>
        <v/>
      </c>
      <c r="AJ2772" s="70" t="str">
        <f t="shared" si="316"/>
        <v>X</v>
      </c>
      <c r="AK2772" s="70" t="str" cm="1">
        <f t="array" ref="AK2772">_xlfn.IFS(AH2772&lt;&gt;"","1",AI2772&lt;&gt;"","2",AJ2772&lt;&gt;"","3")</f>
        <v>3</v>
      </c>
    </row>
    <row r="2773" spans="1:37" x14ac:dyDescent="0.25">
      <c r="A2773" t="s">
        <v>1963</v>
      </c>
      <c r="B2773" t="s">
        <v>1964</v>
      </c>
      <c r="C2773" s="67" t="str">
        <f t="shared" si="311"/>
        <v>Sara Doedens</v>
      </c>
      <c r="D2773" s="71" t="str" cm="1">
        <f t="array" ref="D2773">_xlfn.IFS(AK2773="1",CONCATENATE(C2773,"Regional"),AK2773="2",CONCATENATE(C2773,"Sectional"),AK2773="3",CONCATENATE(C2773,COUNTIF($C$1:C2773,C2773)))</f>
        <v>Sara Doedens1</v>
      </c>
      <c r="E2773" s="66">
        <v>45166.604166666664</v>
      </c>
      <c r="F2773" t="s">
        <v>2611</v>
      </c>
      <c r="G2773" s="46">
        <v>46</v>
      </c>
      <c r="H2773" s="46">
        <v>62</v>
      </c>
      <c r="I2773" s="46">
        <v>45</v>
      </c>
      <c r="J2773" t="s">
        <v>176</v>
      </c>
      <c r="K2773" t="s">
        <v>90</v>
      </c>
      <c r="L2773" s="46">
        <v>2654</v>
      </c>
      <c r="M2773" s="46">
        <v>36</v>
      </c>
      <c r="N2773" s="46">
        <v>35.6</v>
      </c>
      <c r="O2773" s="46">
        <v>119</v>
      </c>
      <c r="P2773" s="46">
        <f t="shared" si="312"/>
        <v>1</v>
      </c>
      <c r="R2773" s="67" t="s">
        <v>2983</v>
      </c>
      <c r="S2773" s="67">
        <f>COUNTIF(Y$2:$Y$100,R2773)</f>
        <v>0</v>
      </c>
      <c r="V2773" s="67">
        <f t="shared" si="313"/>
        <v>0</v>
      </c>
      <c r="X2773"/>
      <c r="Y2773" s="67" t="str">
        <f t="shared" si="310"/>
        <v xml:space="preserve"> </v>
      </c>
      <c r="AB2773" t="s">
        <v>90</v>
      </c>
      <c r="AC2773" s="46">
        <v>2654</v>
      </c>
      <c r="AD2773" s="46">
        <v>36</v>
      </c>
      <c r="AE2773" s="46">
        <v>35.6</v>
      </c>
      <c r="AF2773" s="46">
        <v>119</v>
      </c>
      <c r="AH2773" s="70" t="str">
        <f t="shared" si="314"/>
        <v/>
      </c>
      <c r="AI2773" s="70" t="str">
        <f t="shared" si="315"/>
        <v/>
      </c>
      <c r="AJ2773" s="70" t="str">
        <f t="shared" si="316"/>
        <v>X</v>
      </c>
      <c r="AK2773" s="70" t="str" cm="1">
        <f t="array" ref="AK2773">_xlfn.IFS(AH2773&lt;&gt;"","1",AI2773&lt;&gt;"","2",AJ2773&lt;&gt;"","3")</f>
        <v>3</v>
      </c>
    </row>
    <row r="2774" spans="1:37" x14ac:dyDescent="0.25">
      <c r="A2774" t="s">
        <v>1850</v>
      </c>
      <c r="B2774" t="s">
        <v>713</v>
      </c>
      <c r="C2774" s="67" t="str">
        <f t="shared" si="311"/>
        <v>Hailee Koth</v>
      </c>
      <c r="D2774" s="71" t="str" cm="1">
        <f t="array" ref="D2774">_xlfn.IFS(AK2774="1",CONCATENATE(C2774,"Regional"),AK2774="2",CONCATENATE(C2774,"Sectional"),AK2774="3",CONCATENATE(C2774,COUNTIF($C$1:C2774,C2774)))</f>
        <v>Hailee Koth4</v>
      </c>
      <c r="E2774" s="66">
        <v>45166.604166666664</v>
      </c>
      <c r="F2774" t="s">
        <v>2611</v>
      </c>
      <c r="G2774" s="46">
        <v>46</v>
      </c>
      <c r="H2774" s="46">
        <v>74</v>
      </c>
      <c r="I2774" s="46">
        <v>46</v>
      </c>
      <c r="J2774" t="s">
        <v>176</v>
      </c>
      <c r="K2774" t="s">
        <v>90</v>
      </c>
      <c r="L2774" s="46">
        <v>2654</v>
      </c>
      <c r="M2774" s="46">
        <v>36</v>
      </c>
      <c r="N2774" s="46">
        <v>35.6</v>
      </c>
      <c r="O2774" s="46">
        <v>119</v>
      </c>
      <c r="P2774" s="46">
        <f t="shared" si="312"/>
        <v>1</v>
      </c>
      <c r="R2774" s="67" t="s">
        <v>3131</v>
      </c>
      <c r="S2774" s="67">
        <f>COUNTIF(Y$2:$Y$100,R2774)</f>
        <v>0</v>
      </c>
      <c r="V2774" s="67">
        <f t="shared" si="313"/>
        <v>0</v>
      </c>
      <c r="X2774"/>
      <c r="Y2774" s="67" t="str">
        <f t="shared" si="310"/>
        <v xml:space="preserve"> </v>
      </c>
      <c r="AB2774" t="s">
        <v>90</v>
      </c>
      <c r="AC2774" s="46">
        <v>2654</v>
      </c>
      <c r="AD2774" s="46">
        <v>36</v>
      </c>
      <c r="AE2774" s="46">
        <v>35.6</v>
      </c>
      <c r="AF2774" s="46">
        <v>119</v>
      </c>
      <c r="AH2774" s="70" t="str">
        <f t="shared" si="314"/>
        <v/>
      </c>
      <c r="AI2774" s="70" t="str">
        <f t="shared" si="315"/>
        <v/>
      </c>
      <c r="AJ2774" s="70" t="str">
        <f t="shared" si="316"/>
        <v>X</v>
      </c>
      <c r="AK2774" s="70" t="str" cm="1">
        <f t="array" ref="AK2774">_xlfn.IFS(AH2774&lt;&gt;"","1",AI2774&lt;&gt;"","2",AJ2774&lt;&gt;"","3")</f>
        <v>3</v>
      </c>
    </row>
    <row r="2775" spans="1:37" x14ac:dyDescent="0.25">
      <c r="A2775" t="s">
        <v>634</v>
      </c>
      <c r="B2775" t="s">
        <v>635</v>
      </c>
      <c r="C2775" s="67" t="str">
        <f t="shared" si="311"/>
        <v>Belle Kongshaug</v>
      </c>
      <c r="D2775" s="71" t="str" cm="1">
        <f t="array" ref="D2775">_xlfn.IFS(AK2775="1",CONCATENATE(C2775,"Regional"),AK2775="2",CONCATENATE(C2775,"Sectional"),AK2775="3",CONCATENATE(C2775,COUNTIF($C$1:C2775,C2775)))</f>
        <v>Belle Kongshaug2</v>
      </c>
      <c r="E2775" s="66">
        <v>45166.625</v>
      </c>
      <c r="F2775" t="s">
        <v>799</v>
      </c>
      <c r="G2775" s="46">
        <v>18</v>
      </c>
      <c r="H2775" s="46">
        <v>37</v>
      </c>
      <c r="I2775" s="46">
        <v>1</v>
      </c>
      <c r="J2775" t="s">
        <v>113</v>
      </c>
      <c r="K2775" t="s">
        <v>90</v>
      </c>
      <c r="L2775" s="46">
        <v>2461</v>
      </c>
      <c r="M2775" s="46">
        <v>36</v>
      </c>
      <c r="N2775" s="46">
        <v>34.6</v>
      </c>
      <c r="O2775" s="46">
        <v>119</v>
      </c>
      <c r="P2775" s="46">
        <f t="shared" si="312"/>
        <v>1</v>
      </c>
      <c r="R2775" s="67" t="s">
        <v>1265</v>
      </c>
      <c r="S2775" s="67">
        <f>COUNTIF(Y$2:$Y$100,R2775)</f>
        <v>0</v>
      </c>
      <c r="V2775" s="67">
        <f t="shared" si="313"/>
        <v>0</v>
      </c>
      <c r="X2775"/>
      <c r="Y2775" s="67" t="str">
        <f t="shared" si="310"/>
        <v xml:space="preserve"> </v>
      </c>
      <c r="AB2775" t="s">
        <v>90</v>
      </c>
      <c r="AC2775" s="46">
        <v>2461</v>
      </c>
      <c r="AD2775" s="46">
        <v>36</v>
      </c>
      <c r="AE2775" s="46">
        <v>34.6</v>
      </c>
      <c r="AF2775" s="46">
        <v>119</v>
      </c>
      <c r="AH2775" s="70" t="str">
        <f t="shared" si="314"/>
        <v/>
      </c>
      <c r="AI2775" s="70" t="str">
        <f t="shared" si="315"/>
        <v/>
      </c>
      <c r="AJ2775" s="70" t="str">
        <f t="shared" si="316"/>
        <v>X</v>
      </c>
      <c r="AK2775" s="70" t="str" cm="1">
        <f t="array" ref="AK2775">_xlfn.IFS(AH2775&lt;&gt;"","1",AI2775&lt;&gt;"","2",AJ2775&lt;&gt;"","3")</f>
        <v>3</v>
      </c>
    </row>
    <row r="2776" spans="1:37" x14ac:dyDescent="0.25">
      <c r="A2776" t="s">
        <v>208</v>
      </c>
      <c r="B2776" t="s">
        <v>209</v>
      </c>
      <c r="C2776" s="67" t="str">
        <f t="shared" si="311"/>
        <v>Kaitlyn Bohl</v>
      </c>
      <c r="D2776" s="71" t="str" cm="1">
        <f t="array" ref="D2776">_xlfn.IFS(AK2776="1",CONCATENATE(C2776,"Regional"),AK2776="2",CONCATENATE(C2776,"Sectional"),AK2776="3",CONCATENATE(C2776,COUNTIF($C$1:C2776,C2776)))</f>
        <v>Kaitlyn Bohl5</v>
      </c>
      <c r="E2776" s="66">
        <v>45166.625</v>
      </c>
      <c r="F2776" t="s">
        <v>799</v>
      </c>
      <c r="G2776" s="46">
        <v>18</v>
      </c>
      <c r="H2776" s="46">
        <v>43</v>
      </c>
      <c r="I2776" s="46">
        <v>2</v>
      </c>
      <c r="J2776" t="s">
        <v>113</v>
      </c>
      <c r="K2776" t="s">
        <v>90</v>
      </c>
      <c r="L2776" s="46">
        <v>2461</v>
      </c>
      <c r="M2776" s="46">
        <v>36</v>
      </c>
      <c r="N2776" s="46">
        <v>34.6</v>
      </c>
      <c r="O2776" s="46">
        <v>119</v>
      </c>
      <c r="P2776" s="46">
        <f t="shared" si="312"/>
        <v>1</v>
      </c>
      <c r="R2776" s="67" t="s">
        <v>2756</v>
      </c>
      <c r="S2776" s="67">
        <f>COUNTIF(Y$2:$Y$100,R2776)</f>
        <v>0</v>
      </c>
      <c r="V2776" s="67">
        <f t="shared" si="313"/>
        <v>0</v>
      </c>
      <c r="X2776"/>
      <c r="Y2776" s="67" t="str">
        <f t="shared" si="310"/>
        <v xml:space="preserve"> </v>
      </c>
      <c r="AB2776" t="s">
        <v>90</v>
      </c>
      <c r="AC2776" s="46">
        <v>2461</v>
      </c>
      <c r="AD2776" s="46">
        <v>36</v>
      </c>
      <c r="AE2776" s="46">
        <v>34.6</v>
      </c>
      <c r="AF2776" s="46">
        <v>119</v>
      </c>
      <c r="AH2776" s="70" t="str">
        <f t="shared" si="314"/>
        <v/>
      </c>
      <c r="AI2776" s="70" t="str">
        <f t="shared" si="315"/>
        <v/>
      </c>
      <c r="AJ2776" s="70" t="str">
        <f t="shared" si="316"/>
        <v>X</v>
      </c>
      <c r="AK2776" s="70" t="str" cm="1">
        <f t="array" ref="AK2776">_xlfn.IFS(AH2776&lt;&gt;"","1",AI2776&lt;&gt;"","2",AJ2776&lt;&gt;"","3")</f>
        <v>3</v>
      </c>
    </row>
    <row r="2777" spans="1:37" x14ac:dyDescent="0.25">
      <c r="A2777" t="s">
        <v>657</v>
      </c>
      <c r="B2777" t="s">
        <v>430</v>
      </c>
      <c r="C2777" s="67" t="str">
        <f t="shared" si="311"/>
        <v>Gabi Amble</v>
      </c>
      <c r="D2777" s="71" t="str" cm="1">
        <f t="array" ref="D2777">_xlfn.IFS(AK2777="1",CONCATENATE(C2777,"Regional"),AK2777="2",CONCATENATE(C2777,"Sectional"),AK2777="3",CONCATENATE(C2777,COUNTIF($C$1:C2777,C2777)))</f>
        <v>Gabi Amble2</v>
      </c>
      <c r="E2777" s="66">
        <v>45166.625</v>
      </c>
      <c r="F2777" t="s">
        <v>799</v>
      </c>
      <c r="G2777" s="46">
        <v>18</v>
      </c>
      <c r="H2777" s="46">
        <v>45</v>
      </c>
      <c r="I2777" s="46">
        <v>3</v>
      </c>
      <c r="J2777" t="s">
        <v>113</v>
      </c>
      <c r="K2777" t="s">
        <v>90</v>
      </c>
      <c r="L2777" s="46">
        <v>2461</v>
      </c>
      <c r="M2777" s="46">
        <v>36</v>
      </c>
      <c r="N2777" s="46">
        <v>34.6</v>
      </c>
      <c r="O2777" s="46">
        <v>119</v>
      </c>
      <c r="P2777" s="46">
        <f t="shared" si="312"/>
        <v>1</v>
      </c>
      <c r="R2777" s="67" t="s">
        <v>1280</v>
      </c>
      <c r="S2777" s="67">
        <f>COUNTIF(Y$2:$Y$100,R2777)</f>
        <v>0</v>
      </c>
      <c r="V2777" s="67">
        <f t="shared" si="313"/>
        <v>0</v>
      </c>
      <c r="X2777"/>
      <c r="Y2777" s="67" t="str">
        <f t="shared" si="310"/>
        <v xml:space="preserve"> </v>
      </c>
      <c r="AB2777" t="s">
        <v>90</v>
      </c>
      <c r="AC2777" s="46">
        <v>2461</v>
      </c>
      <c r="AD2777" s="46">
        <v>36</v>
      </c>
      <c r="AE2777" s="46">
        <v>34.6</v>
      </c>
      <c r="AF2777" s="46">
        <v>119</v>
      </c>
      <c r="AH2777" s="70" t="str">
        <f t="shared" si="314"/>
        <v/>
      </c>
      <c r="AI2777" s="70" t="str">
        <f t="shared" si="315"/>
        <v/>
      </c>
      <c r="AJ2777" s="70" t="str">
        <f t="shared" si="316"/>
        <v>X</v>
      </c>
      <c r="AK2777" s="70" t="str" cm="1">
        <f t="array" ref="AK2777">_xlfn.IFS(AH2777&lt;&gt;"","1",AI2777&lt;&gt;"","2",AJ2777&lt;&gt;"","3")</f>
        <v>3</v>
      </c>
    </row>
    <row r="2778" spans="1:37" x14ac:dyDescent="0.25">
      <c r="A2778" t="s">
        <v>1101</v>
      </c>
      <c r="B2778" t="s">
        <v>1018</v>
      </c>
      <c r="C2778" s="67" t="str">
        <f t="shared" si="311"/>
        <v>Hailie Knudtson</v>
      </c>
      <c r="D2778" s="71" t="str" cm="1">
        <f t="array" ref="D2778">_xlfn.IFS(AK2778="1",CONCATENATE(C2778,"Regional"),AK2778="2",CONCATENATE(C2778,"Sectional"),AK2778="3",CONCATENATE(C2778,COUNTIF($C$1:C2778,C2778)))</f>
        <v>Hailie Knudtson4</v>
      </c>
      <c r="E2778" s="66">
        <v>45166.625</v>
      </c>
      <c r="F2778" t="s">
        <v>799</v>
      </c>
      <c r="G2778" s="46">
        <v>18</v>
      </c>
      <c r="H2778" s="46">
        <v>49</v>
      </c>
      <c r="I2778" s="46">
        <v>4</v>
      </c>
      <c r="J2778" t="s">
        <v>113</v>
      </c>
      <c r="K2778" t="s">
        <v>90</v>
      </c>
      <c r="L2778" s="46">
        <v>2461</v>
      </c>
      <c r="M2778" s="46">
        <v>36</v>
      </c>
      <c r="N2778" s="46">
        <v>34.6</v>
      </c>
      <c r="O2778" s="46">
        <v>119</v>
      </c>
      <c r="P2778" s="46">
        <f t="shared" si="312"/>
        <v>1</v>
      </c>
      <c r="R2778" s="67" t="s">
        <v>3570</v>
      </c>
      <c r="S2778" s="67">
        <f>COUNTIF(Y$2:$Y$100,R2778)</f>
        <v>0</v>
      </c>
      <c r="V2778" s="67">
        <f t="shared" si="313"/>
        <v>0</v>
      </c>
      <c r="X2778"/>
      <c r="Y2778" s="67" t="str">
        <f t="shared" si="310"/>
        <v xml:space="preserve"> </v>
      </c>
      <c r="AB2778" t="s">
        <v>90</v>
      </c>
      <c r="AC2778" s="46">
        <v>2461</v>
      </c>
      <c r="AD2778" s="46">
        <v>36</v>
      </c>
      <c r="AE2778" s="46">
        <v>34.6</v>
      </c>
      <c r="AF2778" s="46">
        <v>119</v>
      </c>
      <c r="AH2778" s="70" t="str">
        <f t="shared" si="314"/>
        <v/>
      </c>
      <c r="AI2778" s="70" t="str">
        <f t="shared" si="315"/>
        <v/>
      </c>
      <c r="AJ2778" s="70" t="str">
        <f t="shared" si="316"/>
        <v>X</v>
      </c>
      <c r="AK2778" s="70" t="str" cm="1">
        <f t="array" ref="AK2778">_xlfn.IFS(AH2778&lt;&gt;"","1",AI2778&lt;&gt;"","2",AJ2778&lt;&gt;"","3")</f>
        <v>3</v>
      </c>
    </row>
    <row r="2779" spans="1:37" x14ac:dyDescent="0.25">
      <c r="A2779" t="s">
        <v>652</v>
      </c>
      <c r="B2779" t="s">
        <v>1640</v>
      </c>
      <c r="C2779" s="67" t="str">
        <f t="shared" si="311"/>
        <v>Selena Clickner</v>
      </c>
      <c r="D2779" s="71" t="str" cm="1">
        <f t="array" ref="D2779">_xlfn.IFS(AK2779="1",CONCATENATE(C2779,"Regional"),AK2779="2",CONCATENATE(C2779,"Sectional"),AK2779="3",CONCATENATE(C2779,COUNTIF($C$1:C2779,C2779)))</f>
        <v>Selena Clickner1</v>
      </c>
      <c r="E2779" s="66">
        <v>45166.625</v>
      </c>
      <c r="F2779" t="s">
        <v>799</v>
      </c>
      <c r="G2779" s="46">
        <v>18</v>
      </c>
      <c r="H2779" s="46">
        <v>54</v>
      </c>
      <c r="I2779" s="46">
        <v>5</v>
      </c>
      <c r="J2779" t="s">
        <v>113</v>
      </c>
      <c r="K2779" t="s">
        <v>90</v>
      </c>
      <c r="L2779" s="46">
        <v>2461</v>
      </c>
      <c r="M2779" s="46">
        <v>36</v>
      </c>
      <c r="N2779" s="46">
        <v>34.6</v>
      </c>
      <c r="O2779" s="46">
        <v>119</v>
      </c>
      <c r="P2779" s="46">
        <f t="shared" si="312"/>
        <v>1</v>
      </c>
      <c r="R2779" s="67" t="s">
        <v>3033</v>
      </c>
      <c r="S2779" s="67">
        <f>COUNTIF(Y$2:$Y$100,R2779)</f>
        <v>0</v>
      </c>
      <c r="V2779" s="67">
        <f t="shared" si="313"/>
        <v>0</v>
      </c>
      <c r="X2779"/>
      <c r="Y2779" s="67" t="str">
        <f t="shared" ref="Y2779:Y2810" si="317">CONCATENATE(W2779," ",X2779)</f>
        <v xml:space="preserve"> </v>
      </c>
      <c r="AB2779" t="s">
        <v>90</v>
      </c>
      <c r="AC2779" s="46">
        <v>2461</v>
      </c>
      <c r="AD2779" s="46">
        <v>36</v>
      </c>
      <c r="AE2779" s="46">
        <v>34.6</v>
      </c>
      <c r="AF2779" s="46">
        <v>119</v>
      </c>
      <c r="AH2779" s="70" t="str">
        <f t="shared" si="314"/>
        <v/>
      </c>
      <c r="AI2779" s="70" t="str">
        <f t="shared" si="315"/>
        <v/>
      </c>
      <c r="AJ2779" s="70" t="str">
        <f t="shared" si="316"/>
        <v>X</v>
      </c>
      <c r="AK2779" s="70" t="str" cm="1">
        <f t="array" ref="AK2779">_xlfn.IFS(AH2779&lt;&gt;"","1",AI2779&lt;&gt;"","2",AJ2779&lt;&gt;"","3")</f>
        <v>3</v>
      </c>
    </row>
    <row r="2780" spans="1:37" x14ac:dyDescent="0.25">
      <c r="A2780" t="s">
        <v>208</v>
      </c>
      <c r="B2780" t="s">
        <v>2008</v>
      </c>
      <c r="C2780" s="67" t="str">
        <f t="shared" si="311"/>
        <v>Aubrie Bohl</v>
      </c>
      <c r="D2780" s="71" t="str" cm="1">
        <f t="array" ref="D2780">_xlfn.IFS(AK2780="1",CONCATENATE(C2780,"Regional"),AK2780="2",CONCATENATE(C2780,"Sectional"),AK2780="3",CONCATENATE(C2780,COUNTIF($C$1:C2780,C2780)))</f>
        <v>Aubrie Bohl3</v>
      </c>
      <c r="E2780" s="66">
        <v>45166.625</v>
      </c>
      <c r="F2780" t="s">
        <v>799</v>
      </c>
      <c r="G2780" s="46">
        <v>18</v>
      </c>
      <c r="H2780" s="46">
        <v>54</v>
      </c>
      <c r="I2780" s="46">
        <v>5</v>
      </c>
      <c r="J2780" t="s">
        <v>113</v>
      </c>
      <c r="K2780" t="s">
        <v>90</v>
      </c>
      <c r="L2780" s="46">
        <v>2461</v>
      </c>
      <c r="M2780" s="46">
        <v>36</v>
      </c>
      <c r="N2780" s="46">
        <v>34.6</v>
      </c>
      <c r="O2780" s="46">
        <v>119</v>
      </c>
      <c r="P2780" s="46">
        <f t="shared" si="312"/>
        <v>1</v>
      </c>
      <c r="R2780" s="67" t="s">
        <v>3020</v>
      </c>
      <c r="S2780" s="67">
        <f>COUNTIF(Y$2:$Y$100,R2780)</f>
        <v>0</v>
      </c>
      <c r="V2780" s="67">
        <f t="shared" si="313"/>
        <v>0</v>
      </c>
      <c r="X2780"/>
      <c r="Y2780" s="67" t="str">
        <f t="shared" si="317"/>
        <v xml:space="preserve"> </v>
      </c>
      <c r="AB2780" t="s">
        <v>90</v>
      </c>
      <c r="AC2780" s="46">
        <v>2461</v>
      </c>
      <c r="AD2780" s="46">
        <v>36</v>
      </c>
      <c r="AE2780" s="46">
        <v>34.6</v>
      </c>
      <c r="AF2780" s="46">
        <v>119</v>
      </c>
      <c r="AH2780" s="70" t="str">
        <f t="shared" si="314"/>
        <v/>
      </c>
      <c r="AI2780" s="70" t="str">
        <f t="shared" si="315"/>
        <v/>
      </c>
      <c r="AJ2780" s="70" t="str">
        <f t="shared" si="316"/>
        <v>X</v>
      </c>
      <c r="AK2780" s="70" t="str" cm="1">
        <f t="array" ref="AK2780">_xlfn.IFS(AH2780&lt;&gt;"","1",AI2780&lt;&gt;"","2",AJ2780&lt;&gt;"","3")</f>
        <v>3</v>
      </c>
    </row>
    <row r="2781" spans="1:37" x14ac:dyDescent="0.25">
      <c r="A2781" t="s">
        <v>321</v>
      </c>
      <c r="B2781" t="s">
        <v>1622</v>
      </c>
      <c r="C2781" s="67" t="str">
        <f t="shared" si="311"/>
        <v>Illa Nelson</v>
      </c>
      <c r="D2781" s="71" t="str" cm="1">
        <f t="array" ref="D2781">_xlfn.IFS(AK2781="1",CONCATENATE(C2781,"Regional"),AK2781="2",CONCATENATE(C2781,"Sectional"),AK2781="3",CONCATENATE(C2781,COUNTIF($C$1:C2781,C2781)))</f>
        <v>Illa Nelson4</v>
      </c>
      <c r="E2781" s="66">
        <v>45166.625</v>
      </c>
      <c r="F2781" t="s">
        <v>799</v>
      </c>
      <c r="G2781" s="46">
        <v>18</v>
      </c>
      <c r="H2781" s="46">
        <v>55</v>
      </c>
      <c r="I2781" s="46">
        <v>7</v>
      </c>
      <c r="J2781" t="s">
        <v>113</v>
      </c>
      <c r="K2781" t="s">
        <v>90</v>
      </c>
      <c r="L2781" s="46">
        <v>2461</v>
      </c>
      <c r="M2781" s="46">
        <v>36</v>
      </c>
      <c r="N2781" s="46">
        <v>34.6</v>
      </c>
      <c r="O2781" s="46">
        <v>119</v>
      </c>
      <c r="P2781" s="46">
        <f t="shared" si="312"/>
        <v>1</v>
      </c>
      <c r="R2781" s="67" t="s">
        <v>2768</v>
      </c>
      <c r="S2781" s="67">
        <f>COUNTIF(Y$2:$Y$100,R2781)</f>
        <v>0</v>
      </c>
      <c r="V2781" s="67">
        <f t="shared" si="313"/>
        <v>0</v>
      </c>
      <c r="X2781"/>
      <c r="Y2781" s="67" t="str">
        <f t="shared" si="317"/>
        <v xml:space="preserve"> </v>
      </c>
      <c r="AB2781" t="s">
        <v>90</v>
      </c>
      <c r="AC2781" s="46">
        <v>2461</v>
      </c>
      <c r="AD2781" s="46">
        <v>36</v>
      </c>
      <c r="AE2781" s="46">
        <v>34.6</v>
      </c>
      <c r="AF2781" s="46">
        <v>119</v>
      </c>
      <c r="AH2781" s="70" t="str">
        <f t="shared" si="314"/>
        <v/>
      </c>
      <c r="AI2781" s="70" t="str">
        <f t="shared" si="315"/>
        <v/>
      </c>
      <c r="AJ2781" s="70" t="str">
        <f t="shared" si="316"/>
        <v>X</v>
      </c>
      <c r="AK2781" s="70" t="str" cm="1">
        <f t="array" ref="AK2781">_xlfn.IFS(AH2781&lt;&gt;"","1",AI2781&lt;&gt;"","2",AJ2781&lt;&gt;"","3")</f>
        <v>3</v>
      </c>
    </row>
    <row r="2782" spans="1:37" x14ac:dyDescent="0.25">
      <c r="A2782" t="s">
        <v>645</v>
      </c>
      <c r="B2782" t="s">
        <v>496</v>
      </c>
      <c r="C2782" s="67" t="str">
        <f t="shared" si="311"/>
        <v>Josie Seehaver</v>
      </c>
      <c r="D2782" s="71" t="str" cm="1">
        <f t="array" ref="D2782">_xlfn.IFS(AK2782="1",CONCATENATE(C2782,"Regional"),AK2782="2",CONCATENATE(C2782,"Sectional"),AK2782="3",CONCATENATE(C2782,COUNTIF($C$1:C2782,C2782)))</f>
        <v>Josie Seehaver1</v>
      </c>
      <c r="E2782" s="66">
        <v>45166.625</v>
      </c>
      <c r="F2782" t="s">
        <v>799</v>
      </c>
      <c r="G2782" s="46">
        <v>18</v>
      </c>
      <c r="H2782" s="46">
        <v>57</v>
      </c>
      <c r="I2782" s="46">
        <v>8</v>
      </c>
      <c r="J2782" t="s">
        <v>113</v>
      </c>
      <c r="K2782" t="s">
        <v>90</v>
      </c>
      <c r="L2782" s="46">
        <v>2461</v>
      </c>
      <c r="M2782" s="46">
        <v>36</v>
      </c>
      <c r="N2782" s="46">
        <v>34.6</v>
      </c>
      <c r="O2782" s="46">
        <v>119</v>
      </c>
      <c r="P2782" s="46">
        <f t="shared" si="312"/>
        <v>1</v>
      </c>
      <c r="R2782" s="67" t="s">
        <v>1272</v>
      </c>
      <c r="S2782" s="67">
        <f>COUNTIF(Y$2:$Y$100,R2782)</f>
        <v>0</v>
      </c>
      <c r="V2782" s="67">
        <f t="shared" si="313"/>
        <v>0</v>
      </c>
      <c r="X2782"/>
      <c r="Y2782" s="67" t="str">
        <f t="shared" si="317"/>
        <v xml:space="preserve"> </v>
      </c>
      <c r="AB2782" t="s">
        <v>90</v>
      </c>
      <c r="AC2782" s="46">
        <v>2461</v>
      </c>
      <c r="AD2782" s="46">
        <v>36</v>
      </c>
      <c r="AE2782" s="46">
        <v>34.6</v>
      </c>
      <c r="AF2782" s="46">
        <v>119</v>
      </c>
      <c r="AH2782" s="70" t="str">
        <f t="shared" si="314"/>
        <v/>
      </c>
      <c r="AI2782" s="70" t="str">
        <f t="shared" si="315"/>
        <v/>
      </c>
      <c r="AJ2782" s="70" t="str">
        <f t="shared" si="316"/>
        <v>X</v>
      </c>
      <c r="AK2782" s="70" t="str" cm="1">
        <f t="array" ref="AK2782">_xlfn.IFS(AH2782&lt;&gt;"","1",AI2782&lt;&gt;"","2",AJ2782&lt;&gt;"","3")</f>
        <v>3</v>
      </c>
    </row>
    <row r="2783" spans="1:37" x14ac:dyDescent="0.25">
      <c r="A2783" t="s">
        <v>1629</v>
      </c>
      <c r="B2783" t="s">
        <v>1628</v>
      </c>
      <c r="C2783" s="67" t="str">
        <f t="shared" si="311"/>
        <v>Tymeka Eisberner</v>
      </c>
      <c r="D2783" s="71" t="str" cm="1">
        <f t="array" ref="D2783">_xlfn.IFS(AK2783="1",CONCATENATE(C2783,"Regional"),AK2783="2",CONCATENATE(C2783,"Sectional"),AK2783="3",CONCATENATE(C2783,COUNTIF($C$1:C2783,C2783)))</f>
        <v>Tymeka Eisberner3</v>
      </c>
      <c r="E2783" s="66">
        <v>45166.625</v>
      </c>
      <c r="F2783" t="s">
        <v>799</v>
      </c>
      <c r="G2783" s="46">
        <v>18</v>
      </c>
      <c r="H2783" s="46">
        <v>57</v>
      </c>
      <c r="I2783" s="46">
        <v>8</v>
      </c>
      <c r="J2783" t="s">
        <v>113</v>
      </c>
      <c r="K2783" t="s">
        <v>90</v>
      </c>
      <c r="L2783" s="46">
        <v>2461</v>
      </c>
      <c r="M2783" s="46">
        <v>36</v>
      </c>
      <c r="N2783" s="46">
        <v>34.6</v>
      </c>
      <c r="O2783" s="46">
        <v>119</v>
      </c>
      <c r="P2783" s="46">
        <f t="shared" si="312"/>
        <v>1</v>
      </c>
      <c r="R2783" s="67" t="s">
        <v>3619</v>
      </c>
      <c r="S2783" s="67">
        <f>COUNTIF(Y$2:$Y$100,R2783)</f>
        <v>0</v>
      </c>
      <c r="V2783" s="67">
        <f t="shared" si="313"/>
        <v>0</v>
      </c>
      <c r="X2783"/>
      <c r="Y2783" s="67" t="str">
        <f t="shared" si="317"/>
        <v xml:space="preserve"> </v>
      </c>
      <c r="AB2783" t="s">
        <v>90</v>
      </c>
      <c r="AC2783" s="46">
        <v>2461</v>
      </c>
      <c r="AD2783" s="46">
        <v>36</v>
      </c>
      <c r="AE2783" s="46">
        <v>34.6</v>
      </c>
      <c r="AF2783" s="46">
        <v>119</v>
      </c>
      <c r="AH2783" s="70" t="str">
        <f t="shared" si="314"/>
        <v/>
      </c>
      <c r="AI2783" s="70" t="str">
        <f t="shared" si="315"/>
        <v/>
      </c>
      <c r="AJ2783" s="70" t="str">
        <f t="shared" si="316"/>
        <v>X</v>
      </c>
      <c r="AK2783" s="70" t="str" cm="1">
        <f t="array" ref="AK2783">_xlfn.IFS(AH2783&lt;&gt;"","1",AI2783&lt;&gt;"","2",AJ2783&lt;&gt;"","3")</f>
        <v>3</v>
      </c>
    </row>
    <row r="2784" spans="1:37" x14ac:dyDescent="0.25">
      <c r="A2784" t="s">
        <v>557</v>
      </c>
      <c r="B2784" t="s">
        <v>558</v>
      </c>
      <c r="C2784" s="67" t="str">
        <f t="shared" si="311"/>
        <v>Melanie Andersen</v>
      </c>
      <c r="D2784" s="71" t="str" cm="1">
        <f t="array" ref="D2784">_xlfn.IFS(AK2784="1",CONCATENATE(C2784,"Regional"),AK2784="2",CONCATENATE(C2784,"Sectional"),AK2784="3",CONCATENATE(C2784,COUNTIF($C$1:C2784,C2784)))</f>
        <v>Melanie Andersen3</v>
      </c>
      <c r="E2784" s="66">
        <v>45166.625</v>
      </c>
      <c r="F2784" t="s">
        <v>799</v>
      </c>
      <c r="G2784" s="46">
        <v>18</v>
      </c>
      <c r="H2784" s="46">
        <v>59</v>
      </c>
      <c r="I2784" s="46">
        <v>10</v>
      </c>
      <c r="J2784" t="s">
        <v>113</v>
      </c>
      <c r="K2784" t="s">
        <v>90</v>
      </c>
      <c r="L2784" s="46">
        <v>2461</v>
      </c>
      <c r="M2784" s="46">
        <v>36</v>
      </c>
      <c r="N2784" s="46">
        <v>34.6</v>
      </c>
      <c r="O2784" s="46">
        <v>119</v>
      </c>
      <c r="P2784" s="46">
        <f t="shared" si="312"/>
        <v>1</v>
      </c>
      <c r="R2784" s="67" t="s">
        <v>1220</v>
      </c>
      <c r="S2784" s="67">
        <f>COUNTIF(Y$2:$Y$100,R2784)</f>
        <v>0</v>
      </c>
      <c r="V2784" s="67">
        <f t="shared" si="313"/>
        <v>0</v>
      </c>
      <c r="X2784"/>
      <c r="Y2784" s="67" t="str">
        <f t="shared" si="317"/>
        <v xml:space="preserve"> </v>
      </c>
      <c r="AB2784" t="s">
        <v>90</v>
      </c>
      <c r="AC2784" s="46">
        <v>2461</v>
      </c>
      <c r="AD2784" s="46">
        <v>36</v>
      </c>
      <c r="AE2784" s="46">
        <v>34.6</v>
      </c>
      <c r="AF2784" s="46">
        <v>119</v>
      </c>
      <c r="AH2784" s="70" t="str">
        <f t="shared" si="314"/>
        <v/>
      </c>
      <c r="AI2784" s="70" t="str">
        <f t="shared" si="315"/>
        <v/>
      </c>
      <c r="AJ2784" s="70" t="str">
        <f t="shared" si="316"/>
        <v>X</v>
      </c>
      <c r="AK2784" s="70" t="str" cm="1">
        <f t="array" ref="AK2784">_xlfn.IFS(AH2784&lt;&gt;"","1",AI2784&lt;&gt;"","2",AJ2784&lt;&gt;"","3")</f>
        <v>3</v>
      </c>
    </row>
    <row r="2785" spans="1:37" x14ac:dyDescent="0.25">
      <c r="A2785" t="s">
        <v>343</v>
      </c>
      <c r="B2785" t="s">
        <v>544</v>
      </c>
      <c r="C2785" s="67" t="str">
        <f t="shared" si="311"/>
        <v>Elise Rothbauer</v>
      </c>
      <c r="D2785" s="71" t="str" cm="1">
        <f t="array" ref="D2785">_xlfn.IFS(AK2785="1",CONCATENATE(C2785,"Regional"),AK2785="2",CONCATENATE(C2785,"Sectional"),AK2785="3",CONCATENATE(C2785,COUNTIF($C$1:C2785,C2785)))</f>
        <v>Elise Rothbauer3</v>
      </c>
      <c r="E2785" s="66">
        <v>45166.625</v>
      </c>
      <c r="F2785" t="s">
        <v>799</v>
      </c>
      <c r="G2785" s="46">
        <v>18</v>
      </c>
      <c r="H2785" s="46">
        <v>62</v>
      </c>
      <c r="I2785" s="46">
        <v>11</v>
      </c>
      <c r="J2785" t="s">
        <v>113</v>
      </c>
      <c r="K2785" t="s">
        <v>90</v>
      </c>
      <c r="L2785" s="46">
        <v>2461</v>
      </c>
      <c r="M2785" s="46">
        <v>36</v>
      </c>
      <c r="N2785" s="46">
        <v>34.6</v>
      </c>
      <c r="O2785" s="46">
        <v>119</v>
      </c>
      <c r="P2785" s="46">
        <f t="shared" si="312"/>
        <v>1</v>
      </c>
      <c r="R2785" s="67" t="s">
        <v>3622</v>
      </c>
      <c r="S2785" s="67">
        <f>COUNTIF(Y$2:$Y$100,R2785)</f>
        <v>0</v>
      </c>
      <c r="V2785" s="67">
        <f t="shared" si="313"/>
        <v>0</v>
      </c>
      <c r="X2785"/>
      <c r="Y2785" s="67" t="str">
        <f t="shared" si="317"/>
        <v xml:space="preserve"> </v>
      </c>
      <c r="AB2785" t="s">
        <v>90</v>
      </c>
      <c r="AC2785" s="46">
        <v>2461</v>
      </c>
      <c r="AD2785" s="46">
        <v>36</v>
      </c>
      <c r="AE2785" s="46">
        <v>34.6</v>
      </c>
      <c r="AF2785" s="46">
        <v>119</v>
      </c>
      <c r="AH2785" s="70" t="str">
        <f t="shared" si="314"/>
        <v/>
      </c>
      <c r="AI2785" s="70" t="str">
        <f t="shared" si="315"/>
        <v/>
      </c>
      <c r="AJ2785" s="70" t="str">
        <f t="shared" si="316"/>
        <v>X</v>
      </c>
      <c r="AK2785" s="70" t="str" cm="1">
        <f t="array" ref="AK2785">_xlfn.IFS(AH2785&lt;&gt;"","1",AI2785&lt;&gt;"","2",AJ2785&lt;&gt;"","3")</f>
        <v>3</v>
      </c>
    </row>
    <row r="2786" spans="1:37" x14ac:dyDescent="0.25">
      <c r="A2786" t="s">
        <v>1672</v>
      </c>
      <c r="B2786" t="s">
        <v>437</v>
      </c>
      <c r="C2786" s="67" t="str">
        <f t="shared" si="311"/>
        <v>Kelsey Kettner</v>
      </c>
      <c r="D2786" s="71" t="str" cm="1">
        <f t="array" ref="D2786">_xlfn.IFS(AK2786="1",CONCATENATE(C2786,"Regional"),AK2786="2",CONCATENATE(C2786,"Sectional"),AK2786="3",CONCATENATE(C2786,COUNTIF($C$1:C2786,C2786)))</f>
        <v>Kelsey Kettner4</v>
      </c>
      <c r="E2786" s="66">
        <v>45166.625</v>
      </c>
      <c r="F2786" t="s">
        <v>799</v>
      </c>
      <c r="G2786" s="46">
        <v>18</v>
      </c>
      <c r="H2786" s="46">
        <v>63</v>
      </c>
      <c r="I2786" s="46">
        <v>12</v>
      </c>
      <c r="J2786" t="s">
        <v>113</v>
      </c>
      <c r="K2786" t="s">
        <v>90</v>
      </c>
      <c r="L2786" s="46">
        <v>2461</v>
      </c>
      <c r="M2786" s="46">
        <v>36</v>
      </c>
      <c r="N2786" s="46">
        <v>34.6</v>
      </c>
      <c r="O2786" s="46">
        <v>119</v>
      </c>
      <c r="P2786" s="46">
        <f t="shared" si="312"/>
        <v>1</v>
      </c>
      <c r="R2786" s="67" t="s">
        <v>3527</v>
      </c>
      <c r="S2786" s="67">
        <f>COUNTIF(Y$2:$Y$100,R2786)</f>
        <v>0</v>
      </c>
      <c r="V2786" s="67">
        <f t="shared" si="313"/>
        <v>0</v>
      </c>
      <c r="X2786"/>
      <c r="Y2786" s="67" t="str">
        <f t="shared" si="317"/>
        <v xml:space="preserve"> </v>
      </c>
      <c r="AB2786" t="s">
        <v>90</v>
      </c>
      <c r="AC2786" s="46">
        <v>2461</v>
      </c>
      <c r="AD2786" s="46">
        <v>36</v>
      </c>
      <c r="AE2786" s="46">
        <v>34.6</v>
      </c>
      <c r="AF2786" s="46">
        <v>119</v>
      </c>
      <c r="AH2786" s="70" t="str">
        <f t="shared" si="314"/>
        <v/>
      </c>
      <c r="AI2786" s="70" t="str">
        <f t="shared" si="315"/>
        <v/>
      </c>
      <c r="AJ2786" s="70" t="str">
        <f t="shared" si="316"/>
        <v>X</v>
      </c>
      <c r="AK2786" s="70" t="str" cm="1">
        <f t="array" ref="AK2786">_xlfn.IFS(AH2786&lt;&gt;"","1",AI2786&lt;&gt;"","2",AJ2786&lt;&gt;"","3")</f>
        <v>3</v>
      </c>
    </row>
    <row r="2787" spans="1:37" x14ac:dyDescent="0.25">
      <c r="A2787" t="s">
        <v>2021</v>
      </c>
      <c r="B2787" t="s">
        <v>2022</v>
      </c>
      <c r="C2787" s="67" t="str">
        <f t="shared" si="311"/>
        <v>Shaelee DeWitt</v>
      </c>
      <c r="D2787" s="71" t="str" cm="1">
        <f t="array" ref="D2787">_xlfn.IFS(AK2787="1",CONCATENATE(C2787,"Regional"),AK2787="2",CONCATENATE(C2787,"Sectional"),AK2787="3",CONCATENATE(C2787,COUNTIF($C$1:C2787,C2787)))</f>
        <v>Shaelee DeWitt1</v>
      </c>
      <c r="E2787" s="66">
        <v>45166.625</v>
      </c>
      <c r="F2787" t="s">
        <v>799</v>
      </c>
      <c r="G2787" s="46">
        <v>18</v>
      </c>
      <c r="H2787" s="46">
        <v>63</v>
      </c>
      <c r="I2787" s="46">
        <v>12</v>
      </c>
      <c r="J2787" t="s">
        <v>113</v>
      </c>
      <c r="K2787" t="s">
        <v>90</v>
      </c>
      <c r="L2787" s="46">
        <v>2461</v>
      </c>
      <c r="M2787" s="46">
        <v>36</v>
      </c>
      <c r="N2787" s="46">
        <v>34.6</v>
      </c>
      <c r="O2787" s="46">
        <v>119</v>
      </c>
      <c r="P2787" s="46">
        <f t="shared" si="312"/>
        <v>1</v>
      </c>
      <c r="R2787" s="67" t="s">
        <v>3038</v>
      </c>
      <c r="S2787" s="67">
        <f>COUNTIF(Y$2:$Y$100,R2787)</f>
        <v>0</v>
      </c>
      <c r="V2787" s="67">
        <f t="shared" si="313"/>
        <v>0</v>
      </c>
      <c r="X2787"/>
      <c r="Y2787" s="67" t="str">
        <f t="shared" si="317"/>
        <v xml:space="preserve"> </v>
      </c>
      <c r="AB2787" t="s">
        <v>90</v>
      </c>
      <c r="AC2787" s="46">
        <v>2461</v>
      </c>
      <c r="AD2787" s="46">
        <v>36</v>
      </c>
      <c r="AE2787" s="46">
        <v>34.6</v>
      </c>
      <c r="AF2787" s="46">
        <v>119</v>
      </c>
      <c r="AH2787" s="70" t="str">
        <f t="shared" si="314"/>
        <v/>
      </c>
      <c r="AI2787" s="70" t="str">
        <f t="shared" si="315"/>
        <v/>
      </c>
      <c r="AJ2787" s="70" t="str">
        <f t="shared" si="316"/>
        <v>X</v>
      </c>
      <c r="AK2787" s="70" t="str" cm="1">
        <f t="array" ref="AK2787">_xlfn.IFS(AH2787&lt;&gt;"","1",AI2787&lt;&gt;"","2",AJ2787&lt;&gt;"","3")</f>
        <v>3</v>
      </c>
    </row>
    <row r="2788" spans="1:37" x14ac:dyDescent="0.25">
      <c r="A2788" t="s">
        <v>663</v>
      </c>
      <c r="B2788" t="s">
        <v>421</v>
      </c>
      <c r="C2788" s="67" t="str">
        <f t="shared" si="311"/>
        <v>Elizabeth Wisemiller</v>
      </c>
      <c r="D2788" s="71" t="str" cm="1">
        <f t="array" ref="D2788">_xlfn.IFS(AK2788="1",CONCATENATE(C2788,"Regional"),AK2788="2",CONCATENATE(C2788,"Sectional"),AK2788="3",CONCATENATE(C2788,COUNTIF($C$1:C2788,C2788)))</f>
        <v>Elizabeth Wisemiller1</v>
      </c>
      <c r="E2788" s="66">
        <v>45166.625</v>
      </c>
      <c r="F2788" t="s">
        <v>799</v>
      </c>
      <c r="G2788" s="46">
        <v>18</v>
      </c>
      <c r="H2788" s="46">
        <v>65</v>
      </c>
      <c r="I2788" s="46">
        <v>14</v>
      </c>
      <c r="J2788" t="s">
        <v>113</v>
      </c>
      <c r="K2788" t="s">
        <v>90</v>
      </c>
      <c r="L2788" s="46">
        <v>2461</v>
      </c>
      <c r="M2788" s="46">
        <v>36</v>
      </c>
      <c r="N2788" s="46">
        <v>34.6</v>
      </c>
      <c r="O2788" s="46">
        <v>119</v>
      </c>
      <c r="P2788" s="46">
        <f t="shared" si="312"/>
        <v>1</v>
      </c>
      <c r="R2788" s="67" t="s">
        <v>3043</v>
      </c>
      <c r="S2788" s="67">
        <f>COUNTIF(Y$2:$Y$100,R2788)</f>
        <v>0</v>
      </c>
      <c r="V2788" s="67">
        <f t="shared" si="313"/>
        <v>0</v>
      </c>
      <c r="X2788"/>
      <c r="Y2788" s="67" t="str">
        <f t="shared" si="317"/>
        <v xml:space="preserve"> </v>
      </c>
      <c r="AB2788" t="s">
        <v>90</v>
      </c>
      <c r="AC2788" s="46">
        <v>2461</v>
      </c>
      <c r="AD2788" s="46">
        <v>36</v>
      </c>
      <c r="AE2788" s="46">
        <v>34.6</v>
      </c>
      <c r="AF2788" s="46">
        <v>119</v>
      </c>
      <c r="AH2788" s="70" t="str">
        <f t="shared" si="314"/>
        <v/>
      </c>
      <c r="AI2788" s="70" t="str">
        <f t="shared" si="315"/>
        <v/>
      </c>
      <c r="AJ2788" s="70" t="str">
        <f t="shared" si="316"/>
        <v>X</v>
      </c>
      <c r="AK2788" s="70" t="str" cm="1">
        <f t="array" ref="AK2788">_xlfn.IFS(AH2788&lt;&gt;"","1",AI2788&lt;&gt;"","2",AJ2788&lt;&gt;"","3")</f>
        <v>3</v>
      </c>
    </row>
    <row r="2789" spans="1:37" x14ac:dyDescent="0.25">
      <c r="A2789" t="s">
        <v>1752</v>
      </c>
      <c r="B2789" t="s">
        <v>306</v>
      </c>
      <c r="C2789" s="67" t="str">
        <f t="shared" si="311"/>
        <v>Allie Goodman</v>
      </c>
      <c r="D2789" s="71" t="str" cm="1">
        <f t="array" ref="D2789">_xlfn.IFS(AK2789="1",CONCATENATE(C2789,"Regional"),AK2789="2",CONCATENATE(C2789,"Sectional"),AK2789="3",CONCATENATE(C2789,COUNTIF($C$1:C2789,C2789)))</f>
        <v>Allie Goodman1</v>
      </c>
      <c r="E2789" s="66">
        <v>45166.625</v>
      </c>
      <c r="F2789" t="s">
        <v>799</v>
      </c>
      <c r="G2789" s="46">
        <v>18</v>
      </c>
      <c r="H2789" s="46">
        <v>65</v>
      </c>
      <c r="I2789" s="46">
        <v>14</v>
      </c>
      <c r="J2789" t="s">
        <v>113</v>
      </c>
      <c r="K2789" t="s">
        <v>90</v>
      </c>
      <c r="L2789" s="46">
        <v>2461</v>
      </c>
      <c r="M2789" s="46">
        <v>36</v>
      </c>
      <c r="N2789" s="46">
        <v>34.6</v>
      </c>
      <c r="O2789" s="46">
        <v>119</v>
      </c>
      <c r="P2789" s="46">
        <f t="shared" si="312"/>
        <v>1</v>
      </c>
      <c r="R2789" s="67" t="s">
        <v>3034</v>
      </c>
      <c r="S2789" s="67">
        <f>COUNTIF(Y$2:$Y$100,R2789)</f>
        <v>0</v>
      </c>
      <c r="V2789" s="67">
        <f t="shared" si="313"/>
        <v>0</v>
      </c>
      <c r="X2789"/>
      <c r="Y2789" s="67" t="str">
        <f t="shared" si="317"/>
        <v xml:space="preserve"> </v>
      </c>
      <c r="AB2789" t="s">
        <v>90</v>
      </c>
      <c r="AC2789" s="46">
        <v>2461</v>
      </c>
      <c r="AD2789" s="46">
        <v>36</v>
      </c>
      <c r="AE2789" s="46">
        <v>34.6</v>
      </c>
      <c r="AF2789" s="46">
        <v>119</v>
      </c>
      <c r="AH2789" s="70" t="str">
        <f t="shared" si="314"/>
        <v/>
      </c>
      <c r="AI2789" s="70" t="str">
        <f t="shared" si="315"/>
        <v/>
      </c>
      <c r="AJ2789" s="70" t="str">
        <f t="shared" si="316"/>
        <v>X</v>
      </c>
      <c r="AK2789" s="70" t="str" cm="1">
        <f t="array" ref="AK2789">_xlfn.IFS(AH2789&lt;&gt;"","1",AI2789&lt;&gt;"","2",AJ2789&lt;&gt;"","3")</f>
        <v>3</v>
      </c>
    </row>
    <row r="2790" spans="1:37" x14ac:dyDescent="0.25">
      <c r="A2790" t="s">
        <v>2020</v>
      </c>
      <c r="B2790" t="s">
        <v>236</v>
      </c>
      <c r="C2790" s="67" t="str">
        <f t="shared" si="311"/>
        <v>Amber Lund</v>
      </c>
      <c r="D2790" s="71" t="str" cm="1">
        <f t="array" ref="D2790">_xlfn.IFS(AK2790="1",CONCATENATE(C2790,"Regional"),AK2790="2",CONCATENATE(C2790,"Sectional"),AK2790="3",CONCATENATE(C2790,COUNTIF($C$1:C2790,C2790)))</f>
        <v>Amber Lund1</v>
      </c>
      <c r="E2790" s="66">
        <v>45166.625</v>
      </c>
      <c r="F2790" t="s">
        <v>799</v>
      </c>
      <c r="G2790" s="46">
        <v>18</v>
      </c>
      <c r="H2790" s="46">
        <v>76</v>
      </c>
      <c r="I2790" s="46">
        <v>16</v>
      </c>
      <c r="J2790" t="s">
        <v>113</v>
      </c>
      <c r="K2790" t="s">
        <v>90</v>
      </c>
      <c r="L2790" s="46">
        <v>2461</v>
      </c>
      <c r="M2790" s="46">
        <v>36</v>
      </c>
      <c r="N2790" s="46">
        <v>34.6</v>
      </c>
      <c r="O2790" s="46">
        <v>119</v>
      </c>
      <c r="P2790" s="46">
        <f t="shared" si="312"/>
        <v>1</v>
      </c>
      <c r="R2790" s="67" t="s">
        <v>3036</v>
      </c>
      <c r="S2790" s="67">
        <f>COUNTIF(Y$2:$Y$100,R2790)</f>
        <v>0</v>
      </c>
      <c r="V2790" s="67">
        <f t="shared" si="313"/>
        <v>0</v>
      </c>
      <c r="X2790"/>
      <c r="Y2790" s="67" t="str">
        <f t="shared" si="317"/>
        <v xml:space="preserve"> </v>
      </c>
      <c r="AB2790" t="s">
        <v>90</v>
      </c>
      <c r="AC2790" s="46">
        <v>2461</v>
      </c>
      <c r="AD2790" s="46">
        <v>36</v>
      </c>
      <c r="AE2790" s="46">
        <v>34.6</v>
      </c>
      <c r="AF2790" s="46">
        <v>119</v>
      </c>
      <c r="AH2790" s="70" t="str">
        <f t="shared" si="314"/>
        <v/>
      </c>
      <c r="AI2790" s="70" t="str">
        <f t="shared" si="315"/>
        <v/>
      </c>
      <c r="AJ2790" s="70" t="str">
        <f t="shared" si="316"/>
        <v>X</v>
      </c>
      <c r="AK2790" s="70" t="str" cm="1">
        <f t="array" ref="AK2790">_xlfn.IFS(AH2790&lt;&gt;"","1",AI2790&lt;&gt;"","2",AJ2790&lt;&gt;"","3")</f>
        <v>3</v>
      </c>
    </row>
    <row r="2791" spans="1:37" x14ac:dyDescent="0.25">
      <c r="A2791" t="s">
        <v>281</v>
      </c>
      <c r="B2791" t="s">
        <v>2027</v>
      </c>
      <c r="C2791" s="67" t="str">
        <f t="shared" si="311"/>
        <v>Laney King</v>
      </c>
      <c r="D2791" s="71" t="str" cm="1">
        <f t="array" ref="D2791">_xlfn.IFS(AK2791="1",CONCATENATE(C2791,"Regional"),AK2791="2",CONCATENATE(C2791,"Sectional"),AK2791="3",CONCATENATE(C2791,COUNTIF($C$1:C2791,C2791)))</f>
        <v>Laney King1</v>
      </c>
      <c r="E2791" s="66">
        <v>45166.625</v>
      </c>
      <c r="F2791" t="s">
        <v>799</v>
      </c>
      <c r="G2791" s="46">
        <v>18</v>
      </c>
      <c r="H2791" s="46">
        <v>78</v>
      </c>
      <c r="I2791" s="46">
        <v>17</v>
      </c>
      <c r="J2791" t="s">
        <v>113</v>
      </c>
      <c r="K2791" t="s">
        <v>90</v>
      </c>
      <c r="L2791" s="46">
        <v>2461</v>
      </c>
      <c r="M2791" s="46">
        <v>36</v>
      </c>
      <c r="N2791" s="46">
        <v>34.6</v>
      </c>
      <c r="O2791" s="46">
        <v>119</v>
      </c>
      <c r="P2791" s="46">
        <f t="shared" si="312"/>
        <v>1</v>
      </c>
      <c r="R2791" s="67" t="s">
        <v>3042</v>
      </c>
      <c r="S2791" s="67">
        <f>COUNTIF(Y$2:$Y$100,R2791)</f>
        <v>0</v>
      </c>
      <c r="V2791" s="67">
        <f t="shared" si="313"/>
        <v>0</v>
      </c>
      <c r="X2791"/>
      <c r="Y2791" s="67" t="str">
        <f t="shared" si="317"/>
        <v xml:space="preserve"> </v>
      </c>
      <c r="AB2791" t="s">
        <v>90</v>
      </c>
      <c r="AC2791" s="46">
        <v>2461</v>
      </c>
      <c r="AD2791" s="46">
        <v>36</v>
      </c>
      <c r="AE2791" s="46">
        <v>34.6</v>
      </c>
      <c r="AF2791" s="46">
        <v>119</v>
      </c>
      <c r="AH2791" s="70" t="str">
        <f t="shared" si="314"/>
        <v/>
      </c>
      <c r="AI2791" s="70" t="str">
        <f t="shared" si="315"/>
        <v/>
      </c>
      <c r="AJ2791" s="70" t="str">
        <f t="shared" si="316"/>
        <v>X</v>
      </c>
      <c r="AK2791" s="70" t="str" cm="1">
        <f t="array" ref="AK2791">_xlfn.IFS(AH2791&lt;&gt;"","1",AI2791&lt;&gt;"","2",AJ2791&lt;&gt;"","3")</f>
        <v>3</v>
      </c>
    </row>
    <row r="2792" spans="1:37" x14ac:dyDescent="0.25">
      <c r="A2792" t="s">
        <v>340</v>
      </c>
      <c r="B2792" t="s">
        <v>499</v>
      </c>
      <c r="C2792" s="67" t="str">
        <f t="shared" si="311"/>
        <v>Macy Reiter</v>
      </c>
      <c r="D2792" s="71" t="str" cm="1">
        <f t="array" ref="D2792">_xlfn.IFS(AK2792="1",CONCATENATE(C2792,"Regional"),AK2792="2",CONCATENATE(C2792,"Sectional"),AK2792="3",CONCATENATE(C2792,COUNTIF($C$1:C2792,C2792)))</f>
        <v>Macy Reiter7</v>
      </c>
      <c r="E2792" s="66">
        <v>45166.625</v>
      </c>
      <c r="F2792" t="s">
        <v>2578</v>
      </c>
      <c r="G2792" s="46">
        <v>42</v>
      </c>
      <c r="H2792" s="46">
        <v>39</v>
      </c>
      <c r="I2792" s="46">
        <v>1</v>
      </c>
      <c r="J2792" t="s">
        <v>143</v>
      </c>
      <c r="K2792" t="s">
        <v>90</v>
      </c>
      <c r="L2792" s="46">
        <v>2750</v>
      </c>
      <c r="M2792" s="46">
        <v>37</v>
      </c>
      <c r="N2792" s="46">
        <v>35.1</v>
      </c>
      <c r="O2792" s="46">
        <v>113</v>
      </c>
      <c r="P2792" s="46">
        <f t="shared" si="312"/>
        <v>1</v>
      </c>
      <c r="R2792" s="67" t="s">
        <v>2908</v>
      </c>
      <c r="S2792" s="67">
        <f>COUNTIF(Y$2:$Y$100,R2792)</f>
        <v>0</v>
      </c>
      <c r="V2792" s="67">
        <f t="shared" si="313"/>
        <v>0</v>
      </c>
      <c r="X2792"/>
      <c r="Y2792" s="67" t="str">
        <f t="shared" si="317"/>
        <v xml:space="preserve"> </v>
      </c>
      <c r="AB2792" t="s">
        <v>90</v>
      </c>
      <c r="AC2792" s="46">
        <v>2750</v>
      </c>
      <c r="AD2792" s="46">
        <v>37</v>
      </c>
      <c r="AE2792" s="46">
        <v>35.1</v>
      </c>
      <c r="AF2792" s="46">
        <v>113</v>
      </c>
      <c r="AH2792" s="70" t="str">
        <f t="shared" si="314"/>
        <v/>
      </c>
      <c r="AI2792" s="70" t="str">
        <f t="shared" si="315"/>
        <v/>
      </c>
      <c r="AJ2792" s="70" t="str">
        <f t="shared" si="316"/>
        <v>X</v>
      </c>
      <c r="AK2792" s="70" t="str" cm="1">
        <f t="array" ref="AK2792">_xlfn.IFS(AH2792&lt;&gt;"","1",AI2792&lt;&gt;"","2",AJ2792&lt;&gt;"","3")</f>
        <v>3</v>
      </c>
    </row>
    <row r="2793" spans="1:37" x14ac:dyDescent="0.25">
      <c r="A2793" t="s">
        <v>636</v>
      </c>
      <c r="B2793" t="s">
        <v>187</v>
      </c>
      <c r="C2793" s="67" t="str">
        <f t="shared" si="311"/>
        <v>Ava Pesha</v>
      </c>
      <c r="D2793" s="71" t="str" cm="1">
        <f t="array" ref="D2793">_xlfn.IFS(AK2793="1",CONCATENATE(C2793,"Regional"),AK2793="2",CONCATENATE(C2793,"Sectional"),AK2793="3",CONCATENATE(C2793,COUNTIF($C$1:C2793,C2793)))</f>
        <v>Ava Pesha3</v>
      </c>
      <c r="E2793" s="66">
        <v>45166.625</v>
      </c>
      <c r="F2793" t="s">
        <v>2578</v>
      </c>
      <c r="G2793" s="46">
        <v>42</v>
      </c>
      <c r="H2793" s="46">
        <v>39</v>
      </c>
      <c r="I2793" s="46">
        <v>1</v>
      </c>
      <c r="J2793" t="s">
        <v>143</v>
      </c>
      <c r="K2793" t="s">
        <v>90</v>
      </c>
      <c r="L2793" s="46">
        <v>2750</v>
      </c>
      <c r="M2793" s="46">
        <v>37</v>
      </c>
      <c r="N2793" s="46">
        <v>35.1</v>
      </c>
      <c r="O2793" s="46">
        <v>113</v>
      </c>
      <c r="P2793" s="46">
        <f t="shared" si="312"/>
        <v>1</v>
      </c>
      <c r="R2793" s="67" t="s">
        <v>1266</v>
      </c>
      <c r="S2793" s="67">
        <f>COUNTIF(Y$2:$Y$100,R2793)</f>
        <v>0</v>
      </c>
      <c r="V2793" s="67">
        <f t="shared" si="313"/>
        <v>0</v>
      </c>
      <c r="X2793"/>
      <c r="Y2793" s="67" t="str">
        <f t="shared" si="317"/>
        <v xml:space="preserve"> </v>
      </c>
      <c r="AB2793" t="s">
        <v>90</v>
      </c>
      <c r="AC2793" s="46">
        <v>2750</v>
      </c>
      <c r="AD2793" s="46">
        <v>37</v>
      </c>
      <c r="AE2793" s="46">
        <v>35.1</v>
      </c>
      <c r="AF2793" s="46">
        <v>113</v>
      </c>
      <c r="AH2793" s="70" t="str">
        <f t="shared" si="314"/>
        <v/>
      </c>
      <c r="AI2793" s="70" t="str">
        <f t="shared" si="315"/>
        <v/>
      </c>
      <c r="AJ2793" s="70" t="str">
        <f t="shared" si="316"/>
        <v>X</v>
      </c>
      <c r="AK2793" s="70" t="str" cm="1">
        <f t="array" ref="AK2793">_xlfn.IFS(AH2793&lt;&gt;"","1",AI2793&lt;&gt;"","2",AJ2793&lt;&gt;"","3")</f>
        <v>3</v>
      </c>
    </row>
    <row r="2794" spans="1:37" x14ac:dyDescent="0.25">
      <c r="A2794" t="s">
        <v>633</v>
      </c>
      <c r="B2794" t="s">
        <v>875</v>
      </c>
      <c r="C2794" s="67" t="str">
        <f t="shared" si="311"/>
        <v>Layla Salay</v>
      </c>
      <c r="D2794" s="71" t="str" cm="1">
        <f t="array" ref="D2794">_xlfn.IFS(AK2794="1",CONCATENATE(C2794,"Regional"),AK2794="2",CONCATENATE(C2794,"Sectional"),AK2794="3",CONCATENATE(C2794,COUNTIF($C$1:C2794,C2794)))</f>
        <v>Layla Salay7</v>
      </c>
      <c r="E2794" s="66">
        <v>45166.625</v>
      </c>
      <c r="F2794" t="s">
        <v>2578</v>
      </c>
      <c r="G2794" s="46">
        <v>42</v>
      </c>
      <c r="H2794" s="46">
        <v>41</v>
      </c>
      <c r="I2794" s="46">
        <v>3</v>
      </c>
      <c r="J2794" t="s">
        <v>143</v>
      </c>
      <c r="K2794" t="s">
        <v>90</v>
      </c>
      <c r="L2794" s="46">
        <v>2750</v>
      </c>
      <c r="M2794" s="46">
        <v>37</v>
      </c>
      <c r="N2794" s="46">
        <v>35.1</v>
      </c>
      <c r="O2794" s="46">
        <v>113</v>
      </c>
      <c r="P2794" s="46">
        <f t="shared" si="312"/>
        <v>1</v>
      </c>
      <c r="R2794" s="67" t="s">
        <v>2907</v>
      </c>
      <c r="S2794" s="67">
        <f>COUNTIF(Y$2:$Y$100,R2794)</f>
        <v>0</v>
      </c>
      <c r="V2794" s="67">
        <f t="shared" si="313"/>
        <v>0</v>
      </c>
      <c r="X2794"/>
      <c r="Y2794" s="67" t="str">
        <f t="shared" si="317"/>
        <v xml:space="preserve"> </v>
      </c>
      <c r="AB2794" t="s">
        <v>90</v>
      </c>
      <c r="AC2794" s="46">
        <v>2750</v>
      </c>
      <c r="AD2794" s="46">
        <v>37</v>
      </c>
      <c r="AE2794" s="46">
        <v>35.1</v>
      </c>
      <c r="AF2794" s="46">
        <v>113</v>
      </c>
      <c r="AH2794" s="70" t="str">
        <f t="shared" si="314"/>
        <v/>
      </c>
      <c r="AI2794" s="70" t="str">
        <f t="shared" si="315"/>
        <v/>
      </c>
      <c r="AJ2794" s="70" t="str">
        <f t="shared" si="316"/>
        <v>X</v>
      </c>
      <c r="AK2794" s="70" t="str" cm="1">
        <f t="array" ref="AK2794">_xlfn.IFS(AH2794&lt;&gt;"","1",AI2794&lt;&gt;"","2",AJ2794&lt;&gt;"","3")</f>
        <v>3</v>
      </c>
    </row>
    <row r="2795" spans="1:37" x14ac:dyDescent="0.25">
      <c r="A2795" t="s">
        <v>638</v>
      </c>
      <c r="B2795" t="s">
        <v>639</v>
      </c>
      <c r="C2795" s="67" t="str">
        <f t="shared" si="311"/>
        <v>Gabbi Matzek</v>
      </c>
      <c r="D2795" s="71" t="str" cm="1">
        <f t="array" ref="D2795">_xlfn.IFS(AK2795="1",CONCATENATE(C2795,"Regional"),AK2795="2",CONCATENATE(C2795,"Sectional"),AK2795="3",CONCATENATE(C2795,COUNTIF($C$1:C2795,C2795)))</f>
        <v>Gabbi Matzek7</v>
      </c>
      <c r="E2795" s="66">
        <v>45166.625</v>
      </c>
      <c r="F2795" t="s">
        <v>2578</v>
      </c>
      <c r="G2795" s="46">
        <v>42</v>
      </c>
      <c r="H2795" s="46">
        <v>42</v>
      </c>
      <c r="I2795" s="46">
        <v>4</v>
      </c>
      <c r="J2795" t="s">
        <v>143</v>
      </c>
      <c r="K2795" t="s">
        <v>90</v>
      </c>
      <c r="L2795" s="46">
        <v>2750</v>
      </c>
      <c r="M2795" s="46">
        <v>37</v>
      </c>
      <c r="N2795" s="46">
        <v>35.1</v>
      </c>
      <c r="O2795" s="46">
        <v>113</v>
      </c>
      <c r="P2795" s="46">
        <f t="shared" si="312"/>
        <v>1</v>
      </c>
      <c r="R2795" s="67" t="s">
        <v>1268</v>
      </c>
      <c r="S2795" s="67">
        <f>COUNTIF(Y$2:$Y$100,R2795)</f>
        <v>0</v>
      </c>
      <c r="V2795" s="67">
        <f t="shared" si="313"/>
        <v>0</v>
      </c>
      <c r="X2795"/>
      <c r="Y2795" s="67" t="str">
        <f t="shared" si="317"/>
        <v xml:space="preserve"> </v>
      </c>
      <c r="AB2795" t="s">
        <v>90</v>
      </c>
      <c r="AC2795" s="46">
        <v>2750</v>
      </c>
      <c r="AD2795" s="46">
        <v>37</v>
      </c>
      <c r="AE2795" s="46">
        <v>35.1</v>
      </c>
      <c r="AF2795" s="46">
        <v>113</v>
      </c>
      <c r="AH2795" s="70" t="str">
        <f t="shared" si="314"/>
        <v/>
      </c>
      <c r="AI2795" s="70" t="str">
        <f t="shared" si="315"/>
        <v/>
      </c>
      <c r="AJ2795" s="70" t="str">
        <f t="shared" si="316"/>
        <v>X</v>
      </c>
      <c r="AK2795" s="70" t="str" cm="1">
        <f t="array" ref="AK2795">_xlfn.IFS(AH2795&lt;&gt;"","1",AI2795&lt;&gt;"","2",AJ2795&lt;&gt;"","3")</f>
        <v>3</v>
      </c>
    </row>
    <row r="2796" spans="1:37" x14ac:dyDescent="0.25">
      <c r="A2796" t="s">
        <v>961</v>
      </c>
      <c r="B2796" t="s">
        <v>962</v>
      </c>
      <c r="C2796" s="67" t="str">
        <f t="shared" si="311"/>
        <v>Karalyn Skinner</v>
      </c>
      <c r="D2796" s="71" t="str" cm="1">
        <f t="array" ref="D2796">_xlfn.IFS(AK2796="1",CONCATENATE(C2796,"Regional"),AK2796="2",CONCATENATE(C2796,"Sectional"),AK2796="3",CONCATENATE(C2796,COUNTIF($C$1:C2796,C2796)))</f>
        <v>Karalyn Skinner4</v>
      </c>
      <c r="E2796" s="66">
        <v>45166.625</v>
      </c>
      <c r="F2796" t="s">
        <v>2578</v>
      </c>
      <c r="G2796" s="46">
        <v>42</v>
      </c>
      <c r="H2796" s="46">
        <v>43</v>
      </c>
      <c r="I2796" s="46">
        <v>5</v>
      </c>
      <c r="J2796" t="s">
        <v>143</v>
      </c>
      <c r="K2796" t="s">
        <v>90</v>
      </c>
      <c r="L2796" s="46">
        <v>2750</v>
      </c>
      <c r="M2796" s="46">
        <v>37</v>
      </c>
      <c r="N2796" s="46">
        <v>35.1</v>
      </c>
      <c r="O2796" s="46">
        <v>113</v>
      </c>
      <c r="P2796" s="46">
        <f t="shared" si="312"/>
        <v>1</v>
      </c>
      <c r="R2796" s="67" t="s">
        <v>1476</v>
      </c>
      <c r="S2796" s="67">
        <f>COUNTIF(Y$2:$Y$100,R2796)</f>
        <v>0</v>
      </c>
      <c r="V2796" s="67">
        <f t="shared" si="313"/>
        <v>0</v>
      </c>
      <c r="X2796"/>
      <c r="Y2796" s="67" t="str">
        <f t="shared" si="317"/>
        <v xml:space="preserve"> </v>
      </c>
      <c r="AB2796" t="s">
        <v>90</v>
      </c>
      <c r="AC2796" s="46">
        <v>2750</v>
      </c>
      <c r="AD2796" s="46">
        <v>37</v>
      </c>
      <c r="AE2796" s="46">
        <v>35.1</v>
      </c>
      <c r="AF2796" s="46">
        <v>113</v>
      </c>
      <c r="AH2796" s="70" t="str">
        <f t="shared" si="314"/>
        <v/>
      </c>
      <c r="AI2796" s="70" t="str">
        <f t="shared" si="315"/>
        <v/>
      </c>
      <c r="AJ2796" s="70" t="str">
        <f t="shared" si="316"/>
        <v>X</v>
      </c>
      <c r="AK2796" s="70" t="str" cm="1">
        <f t="array" ref="AK2796">_xlfn.IFS(AH2796&lt;&gt;"","1",AI2796&lt;&gt;"","2",AJ2796&lt;&gt;"","3")</f>
        <v>3</v>
      </c>
    </row>
    <row r="2797" spans="1:37" x14ac:dyDescent="0.25">
      <c r="A2797" t="s">
        <v>642</v>
      </c>
      <c r="B2797" t="s">
        <v>459</v>
      </c>
      <c r="C2797" s="67" t="str">
        <f t="shared" si="311"/>
        <v>Addison Kofal</v>
      </c>
      <c r="D2797" s="71" t="str" cm="1">
        <f t="array" ref="D2797">_xlfn.IFS(AK2797="1",CONCATENATE(C2797,"Regional"),AK2797="2",CONCATENATE(C2797,"Sectional"),AK2797="3",CONCATENATE(C2797,COUNTIF($C$1:C2797,C2797)))</f>
        <v>Addison Kofal4</v>
      </c>
      <c r="E2797" s="66">
        <v>45166.625</v>
      </c>
      <c r="F2797" t="s">
        <v>2578</v>
      </c>
      <c r="G2797" s="46">
        <v>42</v>
      </c>
      <c r="H2797" s="46">
        <v>45</v>
      </c>
      <c r="I2797" s="46">
        <v>6</v>
      </c>
      <c r="J2797" t="s">
        <v>143</v>
      </c>
      <c r="K2797" t="s">
        <v>90</v>
      </c>
      <c r="L2797" s="46">
        <v>2750</v>
      </c>
      <c r="M2797" s="46">
        <v>37</v>
      </c>
      <c r="N2797" s="46">
        <v>35.1</v>
      </c>
      <c r="O2797" s="46">
        <v>113</v>
      </c>
      <c r="P2797" s="46">
        <f t="shared" si="312"/>
        <v>1</v>
      </c>
      <c r="R2797" s="67" t="s">
        <v>1269</v>
      </c>
      <c r="S2797" s="67">
        <f>COUNTIF(Y$2:$Y$100,R2797)</f>
        <v>0</v>
      </c>
      <c r="V2797" s="67">
        <f t="shared" si="313"/>
        <v>0</v>
      </c>
      <c r="X2797"/>
      <c r="Y2797" s="67" t="str">
        <f t="shared" si="317"/>
        <v xml:space="preserve"> </v>
      </c>
      <c r="AB2797" t="s">
        <v>90</v>
      </c>
      <c r="AC2797" s="46">
        <v>2750</v>
      </c>
      <c r="AD2797" s="46">
        <v>37</v>
      </c>
      <c r="AE2797" s="46">
        <v>35.1</v>
      </c>
      <c r="AF2797" s="46">
        <v>113</v>
      </c>
      <c r="AH2797" s="70" t="str">
        <f t="shared" si="314"/>
        <v/>
      </c>
      <c r="AI2797" s="70" t="str">
        <f t="shared" si="315"/>
        <v/>
      </c>
      <c r="AJ2797" s="70" t="str">
        <f t="shared" si="316"/>
        <v>X</v>
      </c>
      <c r="AK2797" s="70" t="str" cm="1">
        <f t="array" ref="AK2797">_xlfn.IFS(AH2797&lt;&gt;"","1",AI2797&lt;&gt;"","2",AJ2797&lt;&gt;"","3")</f>
        <v>3</v>
      </c>
    </row>
    <row r="2798" spans="1:37" x14ac:dyDescent="0.25">
      <c r="A2798" t="s">
        <v>250</v>
      </c>
      <c r="B2798" t="s">
        <v>567</v>
      </c>
      <c r="C2798" s="67" t="str">
        <f t="shared" si="311"/>
        <v>Anika Fredericks</v>
      </c>
      <c r="D2798" s="71" t="str" cm="1">
        <f t="array" ref="D2798">_xlfn.IFS(AK2798="1",CONCATENATE(C2798,"Regional"),AK2798="2",CONCATENATE(C2798,"Sectional"),AK2798="3",CONCATENATE(C2798,COUNTIF($C$1:C2798,C2798)))</f>
        <v>Anika Fredericks6</v>
      </c>
      <c r="E2798" s="66">
        <v>45166.625</v>
      </c>
      <c r="F2798" t="s">
        <v>2578</v>
      </c>
      <c r="G2798" s="46">
        <v>42</v>
      </c>
      <c r="H2798" s="46">
        <v>47</v>
      </c>
      <c r="I2798" s="46">
        <v>7</v>
      </c>
      <c r="J2798" t="s">
        <v>143</v>
      </c>
      <c r="K2798" t="s">
        <v>90</v>
      </c>
      <c r="L2798" s="46">
        <v>2750</v>
      </c>
      <c r="M2798" s="46">
        <v>37</v>
      </c>
      <c r="N2798" s="46">
        <v>35.1</v>
      </c>
      <c r="O2798" s="46">
        <v>113</v>
      </c>
      <c r="P2798" s="46">
        <f t="shared" si="312"/>
        <v>1</v>
      </c>
      <c r="R2798" s="67" t="s">
        <v>1225</v>
      </c>
      <c r="S2798" s="67">
        <f>COUNTIF(Y$2:$Y$100,R2798)</f>
        <v>0</v>
      </c>
      <c r="V2798" s="67">
        <f t="shared" si="313"/>
        <v>0</v>
      </c>
      <c r="X2798"/>
      <c r="Y2798" s="67" t="str">
        <f t="shared" si="317"/>
        <v xml:space="preserve"> </v>
      </c>
      <c r="AB2798" t="s">
        <v>90</v>
      </c>
      <c r="AC2798" s="46">
        <v>2750</v>
      </c>
      <c r="AD2798" s="46">
        <v>37</v>
      </c>
      <c r="AE2798" s="46">
        <v>35.1</v>
      </c>
      <c r="AF2798" s="46">
        <v>113</v>
      </c>
      <c r="AH2798" s="70" t="str">
        <f t="shared" si="314"/>
        <v/>
      </c>
      <c r="AI2798" s="70" t="str">
        <f t="shared" si="315"/>
        <v/>
      </c>
      <c r="AJ2798" s="70" t="str">
        <f t="shared" si="316"/>
        <v>X</v>
      </c>
      <c r="AK2798" s="70" t="str" cm="1">
        <f t="array" ref="AK2798">_xlfn.IFS(AH2798&lt;&gt;"","1",AI2798&lt;&gt;"","2",AJ2798&lt;&gt;"","3")</f>
        <v>3</v>
      </c>
    </row>
    <row r="2799" spans="1:37" x14ac:dyDescent="0.25">
      <c r="A2799" t="s">
        <v>2132</v>
      </c>
      <c r="B2799" t="s">
        <v>740</v>
      </c>
      <c r="C2799" s="67" t="str">
        <f t="shared" si="311"/>
        <v>Lydia Feran</v>
      </c>
      <c r="D2799" s="71" t="str" cm="1">
        <f t="array" ref="D2799">_xlfn.IFS(AK2799="1",CONCATENATE(C2799,"Regional"),AK2799="2",CONCATENATE(C2799,"Sectional"),AK2799="3",CONCATENATE(C2799,COUNTIF($C$1:C2799,C2799)))</f>
        <v>Lydia Feran4</v>
      </c>
      <c r="E2799" s="66">
        <v>45166.625</v>
      </c>
      <c r="F2799" t="s">
        <v>2578</v>
      </c>
      <c r="G2799" s="46">
        <v>42</v>
      </c>
      <c r="H2799" s="46">
        <v>47</v>
      </c>
      <c r="I2799" s="46">
        <v>7</v>
      </c>
      <c r="J2799" t="s">
        <v>143</v>
      </c>
      <c r="K2799" t="s">
        <v>90</v>
      </c>
      <c r="L2799" s="46">
        <v>2750</v>
      </c>
      <c r="M2799" s="46">
        <v>37</v>
      </c>
      <c r="N2799" s="46">
        <v>35.1</v>
      </c>
      <c r="O2799" s="46">
        <v>113</v>
      </c>
      <c r="P2799" s="46">
        <f t="shared" si="312"/>
        <v>1</v>
      </c>
      <c r="R2799" s="67" t="s">
        <v>3159</v>
      </c>
      <c r="S2799" s="67">
        <f>COUNTIF(Y$2:$Y$100,R2799)</f>
        <v>0</v>
      </c>
      <c r="V2799" s="67">
        <f t="shared" si="313"/>
        <v>0</v>
      </c>
      <c r="X2799"/>
      <c r="Y2799" s="67" t="str">
        <f t="shared" si="317"/>
        <v xml:space="preserve"> </v>
      </c>
      <c r="AB2799" t="s">
        <v>90</v>
      </c>
      <c r="AC2799" s="46">
        <v>2750</v>
      </c>
      <c r="AD2799" s="46">
        <v>37</v>
      </c>
      <c r="AE2799" s="46">
        <v>35.1</v>
      </c>
      <c r="AF2799" s="46">
        <v>113</v>
      </c>
      <c r="AH2799" s="70" t="str">
        <f t="shared" si="314"/>
        <v/>
      </c>
      <c r="AI2799" s="70" t="str">
        <f t="shared" si="315"/>
        <v/>
      </c>
      <c r="AJ2799" s="70" t="str">
        <f t="shared" si="316"/>
        <v>X</v>
      </c>
      <c r="AK2799" s="70" t="str" cm="1">
        <f t="array" ref="AK2799">_xlfn.IFS(AH2799&lt;&gt;"","1",AI2799&lt;&gt;"","2",AJ2799&lt;&gt;"","3")</f>
        <v>3</v>
      </c>
    </row>
    <row r="2800" spans="1:37" x14ac:dyDescent="0.25">
      <c r="A2800" t="s">
        <v>303</v>
      </c>
      <c r="B2800" t="s">
        <v>368</v>
      </c>
      <c r="C2800" s="67" t="str">
        <f t="shared" si="311"/>
        <v>Lexi Marks</v>
      </c>
      <c r="D2800" s="71" t="str" cm="1">
        <f t="array" ref="D2800">_xlfn.IFS(AK2800="1",CONCATENATE(C2800,"Regional"),AK2800="2",CONCATENATE(C2800,"Sectional"),AK2800="3",CONCATENATE(C2800,COUNTIF($C$1:C2800,C2800)))</f>
        <v>Lexi Marks3</v>
      </c>
      <c r="E2800" s="66">
        <v>45166.625</v>
      </c>
      <c r="F2800" t="s">
        <v>2578</v>
      </c>
      <c r="G2800" s="46">
        <v>42</v>
      </c>
      <c r="H2800" s="46">
        <v>48</v>
      </c>
      <c r="I2800" s="46">
        <v>9</v>
      </c>
      <c r="J2800" t="s">
        <v>143</v>
      </c>
      <c r="K2800" t="s">
        <v>90</v>
      </c>
      <c r="L2800" s="46">
        <v>2750</v>
      </c>
      <c r="M2800" s="46">
        <v>37</v>
      </c>
      <c r="N2800" s="46">
        <v>35.1</v>
      </c>
      <c r="O2800" s="46">
        <v>113</v>
      </c>
      <c r="P2800" s="46">
        <f t="shared" si="312"/>
        <v>1</v>
      </c>
      <c r="R2800" s="67" t="s">
        <v>1277</v>
      </c>
      <c r="S2800" s="67">
        <f>COUNTIF(Y$2:$Y$100,R2800)</f>
        <v>0</v>
      </c>
      <c r="V2800" s="67">
        <f t="shared" si="313"/>
        <v>0</v>
      </c>
      <c r="X2800"/>
      <c r="Y2800" s="67" t="str">
        <f t="shared" si="317"/>
        <v xml:space="preserve"> </v>
      </c>
      <c r="AB2800" t="s">
        <v>90</v>
      </c>
      <c r="AC2800" s="46">
        <v>2750</v>
      </c>
      <c r="AD2800" s="46">
        <v>37</v>
      </c>
      <c r="AE2800" s="46">
        <v>35.1</v>
      </c>
      <c r="AF2800" s="46">
        <v>113</v>
      </c>
      <c r="AH2800" s="70" t="str">
        <f t="shared" si="314"/>
        <v/>
      </c>
      <c r="AI2800" s="70" t="str">
        <f t="shared" si="315"/>
        <v/>
      </c>
      <c r="AJ2800" s="70" t="str">
        <f t="shared" si="316"/>
        <v>X</v>
      </c>
      <c r="AK2800" s="70" t="str" cm="1">
        <f t="array" ref="AK2800">_xlfn.IFS(AH2800&lt;&gt;"","1",AI2800&lt;&gt;"","2",AJ2800&lt;&gt;"","3")</f>
        <v>3</v>
      </c>
    </row>
    <row r="2801" spans="1:37" x14ac:dyDescent="0.25">
      <c r="A2801" t="s">
        <v>568</v>
      </c>
      <c r="B2801" t="s">
        <v>637</v>
      </c>
      <c r="C2801" s="67" t="str">
        <f t="shared" si="311"/>
        <v>Jeanne Rohl</v>
      </c>
      <c r="D2801" s="71" t="str" cm="1">
        <f t="array" ref="D2801">_xlfn.IFS(AK2801="1",CONCATENATE(C2801,"Regional"),AK2801="2",CONCATENATE(C2801,"Sectional"),AK2801="3",CONCATENATE(C2801,COUNTIF($C$1:C2801,C2801)))</f>
        <v>Jeanne Rohl7</v>
      </c>
      <c r="E2801" s="66">
        <v>45166.625</v>
      </c>
      <c r="F2801" t="s">
        <v>2578</v>
      </c>
      <c r="G2801" s="46">
        <v>42</v>
      </c>
      <c r="H2801" s="46">
        <v>49</v>
      </c>
      <c r="I2801" s="46">
        <v>10</v>
      </c>
      <c r="J2801" t="s">
        <v>143</v>
      </c>
      <c r="K2801" t="s">
        <v>90</v>
      </c>
      <c r="L2801" s="46">
        <v>2750</v>
      </c>
      <c r="M2801" s="46">
        <v>37</v>
      </c>
      <c r="N2801" s="46">
        <v>35.1</v>
      </c>
      <c r="O2801" s="46">
        <v>113</v>
      </c>
      <c r="P2801" s="46">
        <f t="shared" si="312"/>
        <v>1</v>
      </c>
      <c r="R2801" s="67" t="s">
        <v>1267</v>
      </c>
      <c r="S2801" s="67">
        <f>COUNTIF(Y$2:$Y$100,R2801)</f>
        <v>0</v>
      </c>
      <c r="V2801" s="67">
        <f t="shared" si="313"/>
        <v>0</v>
      </c>
      <c r="X2801"/>
      <c r="Y2801" s="67" t="str">
        <f t="shared" si="317"/>
        <v xml:space="preserve"> </v>
      </c>
      <c r="AB2801" t="s">
        <v>90</v>
      </c>
      <c r="AC2801" s="46">
        <v>2750</v>
      </c>
      <c r="AD2801" s="46">
        <v>37</v>
      </c>
      <c r="AE2801" s="46">
        <v>35.1</v>
      </c>
      <c r="AF2801" s="46">
        <v>113</v>
      </c>
      <c r="AH2801" s="70" t="str">
        <f t="shared" si="314"/>
        <v/>
      </c>
      <c r="AI2801" s="70" t="str">
        <f t="shared" si="315"/>
        <v/>
      </c>
      <c r="AJ2801" s="70" t="str">
        <f t="shared" si="316"/>
        <v>X</v>
      </c>
      <c r="AK2801" s="70" t="str" cm="1">
        <f t="array" ref="AK2801">_xlfn.IFS(AH2801&lt;&gt;"","1",AI2801&lt;&gt;"","2",AJ2801&lt;&gt;"","3")</f>
        <v>3</v>
      </c>
    </row>
    <row r="2802" spans="1:37" x14ac:dyDescent="0.25">
      <c r="A2802" t="s">
        <v>643</v>
      </c>
      <c r="B2802" t="s">
        <v>644</v>
      </c>
      <c r="C2802" s="67" t="str">
        <f t="shared" si="311"/>
        <v>Breanna Popenhagen</v>
      </c>
      <c r="D2802" s="71" t="str" cm="1">
        <f t="array" ref="D2802">_xlfn.IFS(AK2802="1",CONCATENATE(C2802,"Regional"),AK2802="2",CONCATENATE(C2802,"Sectional"),AK2802="3",CONCATENATE(C2802,COUNTIF($C$1:C2802,C2802)))</f>
        <v>Breanna Popenhagen4</v>
      </c>
      <c r="E2802" s="66">
        <v>45166.625</v>
      </c>
      <c r="F2802" t="s">
        <v>2578</v>
      </c>
      <c r="G2802" s="46">
        <v>42</v>
      </c>
      <c r="H2802" s="46">
        <v>51</v>
      </c>
      <c r="I2802" s="46">
        <v>11</v>
      </c>
      <c r="J2802" t="s">
        <v>143</v>
      </c>
      <c r="K2802" t="s">
        <v>90</v>
      </c>
      <c r="L2802" s="46">
        <v>2750</v>
      </c>
      <c r="M2802" s="46">
        <v>37</v>
      </c>
      <c r="N2802" s="46">
        <v>35.1</v>
      </c>
      <c r="O2802" s="46">
        <v>113</v>
      </c>
      <c r="P2802" s="46">
        <f t="shared" si="312"/>
        <v>1</v>
      </c>
      <c r="R2802" s="67" t="s">
        <v>1271</v>
      </c>
      <c r="S2802" s="67">
        <f>COUNTIF(Y$2:$Y$100,R2802)</f>
        <v>0</v>
      </c>
      <c r="V2802" s="67">
        <f t="shared" si="313"/>
        <v>0</v>
      </c>
      <c r="X2802"/>
      <c r="Y2802" s="67" t="str">
        <f t="shared" si="317"/>
        <v xml:space="preserve"> </v>
      </c>
      <c r="AB2802" t="s">
        <v>90</v>
      </c>
      <c r="AC2802" s="46">
        <v>2750</v>
      </c>
      <c r="AD2802" s="46">
        <v>37</v>
      </c>
      <c r="AE2802" s="46">
        <v>35.1</v>
      </c>
      <c r="AF2802" s="46">
        <v>113</v>
      </c>
      <c r="AH2802" s="70" t="str">
        <f t="shared" si="314"/>
        <v/>
      </c>
      <c r="AI2802" s="70" t="str">
        <f t="shared" si="315"/>
        <v/>
      </c>
      <c r="AJ2802" s="70" t="str">
        <f t="shared" si="316"/>
        <v>X</v>
      </c>
      <c r="AK2802" s="70" t="str" cm="1">
        <f t="array" ref="AK2802">_xlfn.IFS(AH2802&lt;&gt;"","1",AI2802&lt;&gt;"","2",AJ2802&lt;&gt;"","3")</f>
        <v>3</v>
      </c>
    </row>
    <row r="2803" spans="1:37" x14ac:dyDescent="0.25">
      <c r="A2803" t="s">
        <v>347</v>
      </c>
      <c r="B2803" t="s">
        <v>242</v>
      </c>
      <c r="C2803" s="67" t="str">
        <f t="shared" si="311"/>
        <v>Emery Sanders</v>
      </c>
      <c r="D2803" s="71" t="str" cm="1">
        <f t="array" ref="D2803">_xlfn.IFS(AK2803="1",CONCATENATE(C2803,"Regional"),AK2803="2",CONCATENATE(C2803,"Sectional"),AK2803="3",CONCATENATE(C2803,COUNTIF($C$1:C2803,C2803)))</f>
        <v>Emery Sanders4</v>
      </c>
      <c r="E2803" s="66">
        <v>45166.625</v>
      </c>
      <c r="F2803" t="s">
        <v>2578</v>
      </c>
      <c r="G2803" s="46">
        <v>42</v>
      </c>
      <c r="H2803" s="46">
        <v>53</v>
      </c>
      <c r="I2803" s="46">
        <v>12</v>
      </c>
      <c r="J2803" t="s">
        <v>143</v>
      </c>
      <c r="K2803" t="s">
        <v>90</v>
      </c>
      <c r="L2803" s="46">
        <v>2750</v>
      </c>
      <c r="M2803" s="46">
        <v>37</v>
      </c>
      <c r="N2803" s="46">
        <v>35.1</v>
      </c>
      <c r="O2803" s="46">
        <v>113</v>
      </c>
      <c r="P2803" s="46">
        <f t="shared" si="312"/>
        <v>1</v>
      </c>
      <c r="R2803" s="67" t="s">
        <v>1270</v>
      </c>
      <c r="S2803" s="67">
        <f>COUNTIF(Y$2:$Y$100,R2803)</f>
        <v>0</v>
      </c>
      <c r="V2803" s="67">
        <f t="shared" si="313"/>
        <v>0</v>
      </c>
      <c r="X2803"/>
      <c r="Y2803" s="67" t="str">
        <f t="shared" si="317"/>
        <v xml:space="preserve"> </v>
      </c>
      <c r="AB2803" t="s">
        <v>90</v>
      </c>
      <c r="AC2803" s="46">
        <v>2750</v>
      </c>
      <c r="AD2803" s="46">
        <v>37</v>
      </c>
      <c r="AE2803" s="46">
        <v>35.1</v>
      </c>
      <c r="AF2803" s="46">
        <v>113</v>
      </c>
      <c r="AH2803" s="70" t="str">
        <f t="shared" si="314"/>
        <v/>
      </c>
      <c r="AI2803" s="70" t="str">
        <f t="shared" si="315"/>
        <v/>
      </c>
      <c r="AJ2803" s="70" t="str">
        <f t="shared" si="316"/>
        <v>X</v>
      </c>
      <c r="AK2803" s="70" t="str" cm="1">
        <f t="array" ref="AK2803">_xlfn.IFS(AH2803&lt;&gt;"","1",AI2803&lt;&gt;"","2",AJ2803&lt;&gt;"","3")</f>
        <v>3</v>
      </c>
    </row>
    <row r="2804" spans="1:37" x14ac:dyDescent="0.25">
      <c r="A2804" t="s">
        <v>2224</v>
      </c>
      <c r="B2804" t="s">
        <v>2225</v>
      </c>
      <c r="C2804" s="67" t="str">
        <f t="shared" si="311"/>
        <v>maranda herum</v>
      </c>
      <c r="D2804" s="71" t="str" cm="1">
        <f t="array" ref="D2804">_xlfn.IFS(AK2804="1",CONCATENATE(C2804,"Regional"),AK2804="2",CONCATENATE(C2804,"Sectional"),AK2804="3",CONCATENATE(C2804,COUNTIF($C$1:C2804,C2804)))</f>
        <v>maranda herum3</v>
      </c>
      <c r="E2804" s="66">
        <v>45166.625</v>
      </c>
      <c r="F2804" t="s">
        <v>2578</v>
      </c>
      <c r="G2804" s="46">
        <v>42</v>
      </c>
      <c r="H2804" s="46">
        <v>53</v>
      </c>
      <c r="I2804" s="46">
        <v>12</v>
      </c>
      <c r="J2804" t="s">
        <v>143</v>
      </c>
      <c r="K2804" t="s">
        <v>90</v>
      </c>
      <c r="L2804" s="46">
        <v>2750</v>
      </c>
      <c r="M2804" s="46">
        <v>37</v>
      </c>
      <c r="N2804" s="46">
        <v>35.1</v>
      </c>
      <c r="O2804" s="46">
        <v>113</v>
      </c>
      <c r="P2804" s="46">
        <f t="shared" si="312"/>
        <v>1</v>
      </c>
      <c r="R2804" s="67" t="s">
        <v>3247</v>
      </c>
      <c r="S2804" s="67">
        <f>COUNTIF(Y$2:$Y$100,R2804)</f>
        <v>0</v>
      </c>
      <c r="V2804" s="67">
        <f t="shared" si="313"/>
        <v>0</v>
      </c>
      <c r="X2804"/>
      <c r="Y2804" s="67" t="str">
        <f t="shared" si="317"/>
        <v xml:space="preserve"> </v>
      </c>
      <c r="AB2804" t="s">
        <v>90</v>
      </c>
      <c r="AC2804" s="46">
        <v>2750</v>
      </c>
      <c r="AD2804" s="46">
        <v>37</v>
      </c>
      <c r="AE2804" s="46">
        <v>35.1</v>
      </c>
      <c r="AF2804" s="46">
        <v>113</v>
      </c>
      <c r="AH2804" s="70" t="str">
        <f t="shared" si="314"/>
        <v/>
      </c>
      <c r="AI2804" s="70" t="str">
        <f t="shared" si="315"/>
        <v/>
      </c>
      <c r="AJ2804" s="70" t="str">
        <f t="shared" si="316"/>
        <v>X</v>
      </c>
      <c r="AK2804" s="70" t="str" cm="1">
        <f t="array" ref="AK2804">_xlfn.IFS(AH2804&lt;&gt;"","1",AI2804&lt;&gt;"","2",AJ2804&lt;&gt;"","3")</f>
        <v>3</v>
      </c>
    </row>
    <row r="2805" spans="1:37" x14ac:dyDescent="0.25">
      <c r="A2805" t="s">
        <v>658</v>
      </c>
      <c r="B2805" t="s">
        <v>315</v>
      </c>
      <c r="C2805" s="67" t="str">
        <f t="shared" si="311"/>
        <v>Morgan Gjovig</v>
      </c>
      <c r="D2805" s="71" t="str" cm="1">
        <f t="array" ref="D2805">_xlfn.IFS(AK2805="1",CONCATENATE(C2805,"Regional"),AK2805="2",CONCATENATE(C2805,"Sectional"),AK2805="3",CONCATENATE(C2805,COUNTIF($C$1:C2805,C2805)))</f>
        <v>Morgan Gjovig3</v>
      </c>
      <c r="E2805" s="66">
        <v>45166.625</v>
      </c>
      <c r="F2805" t="s">
        <v>2578</v>
      </c>
      <c r="G2805" s="46">
        <v>42</v>
      </c>
      <c r="H2805" s="46">
        <v>53</v>
      </c>
      <c r="I2805" s="46">
        <v>12</v>
      </c>
      <c r="J2805" t="s">
        <v>143</v>
      </c>
      <c r="K2805" t="s">
        <v>90</v>
      </c>
      <c r="L2805" s="46">
        <v>2750</v>
      </c>
      <c r="M2805" s="46">
        <v>37</v>
      </c>
      <c r="N2805" s="46">
        <v>35.1</v>
      </c>
      <c r="O2805" s="46">
        <v>113</v>
      </c>
      <c r="P2805" s="46">
        <f t="shared" si="312"/>
        <v>1</v>
      </c>
      <c r="R2805" s="67" t="s">
        <v>1281</v>
      </c>
      <c r="S2805" s="67">
        <f>COUNTIF(Y$2:$Y$100,R2805)</f>
        <v>0</v>
      </c>
      <c r="V2805" s="67">
        <f t="shared" si="313"/>
        <v>0</v>
      </c>
      <c r="X2805"/>
      <c r="Y2805" s="67" t="str">
        <f t="shared" si="317"/>
        <v xml:space="preserve"> </v>
      </c>
      <c r="AB2805" t="s">
        <v>90</v>
      </c>
      <c r="AC2805" s="46">
        <v>2750</v>
      </c>
      <c r="AD2805" s="46">
        <v>37</v>
      </c>
      <c r="AE2805" s="46">
        <v>35.1</v>
      </c>
      <c r="AF2805" s="46">
        <v>113</v>
      </c>
      <c r="AH2805" s="70" t="str">
        <f t="shared" si="314"/>
        <v/>
      </c>
      <c r="AI2805" s="70" t="str">
        <f t="shared" si="315"/>
        <v/>
      </c>
      <c r="AJ2805" s="70" t="str">
        <f t="shared" si="316"/>
        <v>X</v>
      </c>
      <c r="AK2805" s="70" t="str" cm="1">
        <f t="array" ref="AK2805">_xlfn.IFS(AH2805&lt;&gt;"","1",AI2805&lt;&gt;"","2",AJ2805&lt;&gt;"","3")</f>
        <v>3</v>
      </c>
    </row>
    <row r="2806" spans="1:37" x14ac:dyDescent="0.25">
      <c r="A2806" t="s">
        <v>186</v>
      </c>
      <c r="B2806" t="s">
        <v>458</v>
      </c>
      <c r="C2806" s="67" t="str">
        <f t="shared" si="311"/>
        <v>Lauren Anderson</v>
      </c>
      <c r="D2806" s="71" t="str" cm="1">
        <f t="array" ref="D2806">_xlfn.IFS(AK2806="1",CONCATENATE(C2806,"Regional"),AK2806="2",CONCATENATE(C2806,"Sectional"),AK2806="3",CONCATENATE(C2806,COUNTIF($C$1:C2806,C2806)))</f>
        <v>Lauren Anderson3</v>
      </c>
      <c r="E2806" s="66">
        <v>45166.625</v>
      </c>
      <c r="F2806" t="s">
        <v>2578</v>
      </c>
      <c r="G2806" s="46">
        <v>42</v>
      </c>
      <c r="H2806" s="46">
        <v>53</v>
      </c>
      <c r="I2806" s="46">
        <v>12</v>
      </c>
      <c r="J2806" t="s">
        <v>143</v>
      </c>
      <c r="K2806" t="s">
        <v>90</v>
      </c>
      <c r="L2806" s="46">
        <v>2750</v>
      </c>
      <c r="M2806" s="46">
        <v>37</v>
      </c>
      <c r="N2806" s="46">
        <v>35.1</v>
      </c>
      <c r="O2806" s="46">
        <v>113</v>
      </c>
      <c r="P2806" s="46">
        <f t="shared" si="312"/>
        <v>1</v>
      </c>
      <c r="R2806" s="67" t="s">
        <v>1478</v>
      </c>
      <c r="S2806" s="67">
        <f>COUNTIF(Y$2:$Y$100,R2806)</f>
        <v>0</v>
      </c>
      <c r="V2806" s="67">
        <f t="shared" si="313"/>
        <v>0</v>
      </c>
      <c r="X2806"/>
      <c r="Y2806" s="67" t="str">
        <f t="shared" si="317"/>
        <v xml:space="preserve"> </v>
      </c>
      <c r="AB2806" t="s">
        <v>90</v>
      </c>
      <c r="AC2806" s="46">
        <v>2750</v>
      </c>
      <c r="AD2806" s="46">
        <v>37</v>
      </c>
      <c r="AE2806" s="46">
        <v>35.1</v>
      </c>
      <c r="AF2806" s="46">
        <v>113</v>
      </c>
      <c r="AH2806" s="70" t="str">
        <f t="shared" si="314"/>
        <v/>
      </c>
      <c r="AI2806" s="70" t="str">
        <f t="shared" si="315"/>
        <v/>
      </c>
      <c r="AJ2806" s="70" t="str">
        <f t="shared" si="316"/>
        <v>X</v>
      </c>
      <c r="AK2806" s="70" t="str" cm="1">
        <f t="array" ref="AK2806">_xlfn.IFS(AH2806&lt;&gt;"","1",AI2806&lt;&gt;"","2",AJ2806&lt;&gt;"","3")</f>
        <v>3</v>
      </c>
    </row>
    <row r="2807" spans="1:37" x14ac:dyDescent="0.25">
      <c r="A2807" t="s">
        <v>649</v>
      </c>
      <c r="B2807" t="s">
        <v>650</v>
      </c>
      <c r="C2807" s="67" t="str">
        <f t="shared" si="311"/>
        <v>Izzy Sabelko</v>
      </c>
      <c r="D2807" s="71" t="str" cm="1">
        <f t="array" ref="D2807">_xlfn.IFS(AK2807="1",CONCATENATE(C2807,"Regional"),AK2807="2",CONCATENATE(C2807,"Sectional"),AK2807="3",CONCATENATE(C2807,COUNTIF($C$1:C2807,C2807)))</f>
        <v>Izzy Sabelko4</v>
      </c>
      <c r="E2807" s="66">
        <v>45166.625</v>
      </c>
      <c r="F2807" t="s">
        <v>2578</v>
      </c>
      <c r="G2807" s="46">
        <v>42</v>
      </c>
      <c r="H2807" s="46">
        <v>54</v>
      </c>
      <c r="I2807" s="46">
        <v>16</v>
      </c>
      <c r="J2807" t="s">
        <v>143</v>
      </c>
      <c r="K2807" t="s">
        <v>90</v>
      </c>
      <c r="L2807" s="46">
        <v>2750</v>
      </c>
      <c r="M2807" s="46">
        <v>37</v>
      </c>
      <c r="N2807" s="46">
        <v>35.1</v>
      </c>
      <c r="O2807" s="46">
        <v>113</v>
      </c>
      <c r="P2807" s="46">
        <f t="shared" si="312"/>
        <v>1</v>
      </c>
      <c r="R2807" s="67" t="s">
        <v>1274</v>
      </c>
      <c r="S2807" s="67">
        <f>COUNTIF(Y$2:$Y$100,R2807)</f>
        <v>0</v>
      </c>
      <c r="V2807" s="67">
        <f t="shared" si="313"/>
        <v>0</v>
      </c>
      <c r="X2807"/>
      <c r="Y2807" s="67" t="str">
        <f t="shared" si="317"/>
        <v xml:space="preserve"> </v>
      </c>
      <c r="AB2807" t="s">
        <v>90</v>
      </c>
      <c r="AC2807" s="46">
        <v>2750</v>
      </c>
      <c r="AD2807" s="46">
        <v>37</v>
      </c>
      <c r="AE2807" s="46">
        <v>35.1</v>
      </c>
      <c r="AF2807" s="46">
        <v>113</v>
      </c>
      <c r="AH2807" s="70" t="str">
        <f t="shared" si="314"/>
        <v/>
      </c>
      <c r="AI2807" s="70" t="str">
        <f t="shared" si="315"/>
        <v/>
      </c>
      <c r="AJ2807" s="70" t="str">
        <f t="shared" si="316"/>
        <v>X</v>
      </c>
      <c r="AK2807" s="70" t="str" cm="1">
        <f t="array" ref="AK2807">_xlfn.IFS(AH2807&lt;&gt;"","1",AI2807&lt;&gt;"","2",AJ2807&lt;&gt;"","3")</f>
        <v>3</v>
      </c>
    </row>
    <row r="2808" spans="1:37" x14ac:dyDescent="0.25">
      <c r="A2808" t="s">
        <v>271</v>
      </c>
      <c r="B2808" t="s">
        <v>1641</v>
      </c>
      <c r="C2808" s="67" t="str">
        <f t="shared" si="311"/>
        <v>Aaliyah Huppert</v>
      </c>
      <c r="D2808" s="71" t="str" cm="1">
        <f t="array" ref="D2808">_xlfn.IFS(AK2808="1",CONCATENATE(C2808,"Regional"),AK2808="2",CONCATENATE(C2808,"Sectional"),AK2808="3",CONCATENATE(C2808,COUNTIF($C$1:C2808,C2808)))</f>
        <v>Aaliyah Huppert3</v>
      </c>
      <c r="E2808" s="66">
        <v>45166.625</v>
      </c>
      <c r="F2808" t="s">
        <v>2578</v>
      </c>
      <c r="G2808" s="46">
        <v>42</v>
      </c>
      <c r="H2808" s="46">
        <v>54</v>
      </c>
      <c r="I2808" s="46">
        <v>16</v>
      </c>
      <c r="J2808" t="s">
        <v>143</v>
      </c>
      <c r="K2808" t="s">
        <v>90</v>
      </c>
      <c r="L2808" s="46">
        <v>2750</v>
      </c>
      <c r="M2808" s="46">
        <v>37</v>
      </c>
      <c r="N2808" s="46">
        <v>35.1</v>
      </c>
      <c r="O2808" s="46">
        <v>113</v>
      </c>
      <c r="P2808" s="46">
        <f t="shared" si="312"/>
        <v>1</v>
      </c>
      <c r="R2808" s="67" t="s">
        <v>3609</v>
      </c>
      <c r="S2808" s="67">
        <f>COUNTIF(Y$2:$Y$100,R2808)</f>
        <v>0</v>
      </c>
      <c r="V2808" s="67">
        <f t="shared" si="313"/>
        <v>0</v>
      </c>
      <c r="X2808"/>
      <c r="Y2808" s="67" t="str">
        <f t="shared" si="317"/>
        <v xml:space="preserve"> </v>
      </c>
      <c r="AB2808" t="s">
        <v>90</v>
      </c>
      <c r="AC2808" s="46">
        <v>2750</v>
      </c>
      <c r="AD2808" s="46">
        <v>37</v>
      </c>
      <c r="AE2808" s="46">
        <v>35.1</v>
      </c>
      <c r="AF2808" s="46">
        <v>113</v>
      </c>
      <c r="AH2808" s="70" t="str">
        <f t="shared" si="314"/>
        <v/>
      </c>
      <c r="AI2808" s="70" t="str">
        <f t="shared" si="315"/>
        <v/>
      </c>
      <c r="AJ2808" s="70" t="str">
        <f t="shared" si="316"/>
        <v>X</v>
      </c>
      <c r="AK2808" s="70" t="str" cm="1">
        <f t="array" ref="AK2808">_xlfn.IFS(AH2808&lt;&gt;"","1",AI2808&lt;&gt;"","2",AJ2808&lt;&gt;"","3")</f>
        <v>3</v>
      </c>
    </row>
    <row r="2809" spans="1:37" x14ac:dyDescent="0.25">
      <c r="A2809" t="s">
        <v>651</v>
      </c>
      <c r="B2809" t="s">
        <v>647</v>
      </c>
      <c r="C2809" s="67" t="str">
        <f t="shared" si="311"/>
        <v>Lucy Mansell</v>
      </c>
      <c r="D2809" s="71" t="str" cm="1">
        <f t="array" ref="D2809">_xlfn.IFS(AK2809="1",CONCATENATE(C2809,"Regional"),AK2809="2",CONCATENATE(C2809,"Sectional"),AK2809="3",CONCATENATE(C2809,COUNTIF($C$1:C2809,C2809)))</f>
        <v>Lucy Mansell4</v>
      </c>
      <c r="E2809" s="66">
        <v>45166.625</v>
      </c>
      <c r="F2809" t="s">
        <v>2578</v>
      </c>
      <c r="G2809" s="46">
        <v>42</v>
      </c>
      <c r="H2809" s="46">
        <v>54</v>
      </c>
      <c r="I2809" s="46">
        <v>16</v>
      </c>
      <c r="J2809" t="s">
        <v>143</v>
      </c>
      <c r="K2809" t="s">
        <v>90</v>
      </c>
      <c r="L2809" s="46">
        <v>2750</v>
      </c>
      <c r="M2809" s="46">
        <v>37</v>
      </c>
      <c r="N2809" s="46">
        <v>35.1</v>
      </c>
      <c r="O2809" s="46">
        <v>113</v>
      </c>
      <c r="P2809" s="46">
        <f t="shared" si="312"/>
        <v>1</v>
      </c>
      <c r="R2809" s="67" t="s">
        <v>1275</v>
      </c>
      <c r="S2809" s="67">
        <f>COUNTIF(Y$2:$Y$100,R2809)</f>
        <v>0</v>
      </c>
      <c r="V2809" s="67">
        <f t="shared" si="313"/>
        <v>0</v>
      </c>
      <c r="X2809"/>
      <c r="Y2809" s="67" t="str">
        <f t="shared" si="317"/>
        <v xml:space="preserve"> </v>
      </c>
      <c r="AB2809" t="s">
        <v>90</v>
      </c>
      <c r="AC2809" s="46">
        <v>2750</v>
      </c>
      <c r="AD2809" s="46">
        <v>37</v>
      </c>
      <c r="AE2809" s="46">
        <v>35.1</v>
      </c>
      <c r="AF2809" s="46">
        <v>113</v>
      </c>
      <c r="AH2809" s="70" t="str">
        <f t="shared" si="314"/>
        <v/>
      </c>
      <c r="AI2809" s="70" t="str">
        <f t="shared" si="315"/>
        <v/>
      </c>
      <c r="AJ2809" s="70" t="str">
        <f t="shared" si="316"/>
        <v>X</v>
      </c>
      <c r="AK2809" s="70" t="str" cm="1">
        <f t="array" ref="AK2809">_xlfn.IFS(AH2809&lt;&gt;"","1",AI2809&lt;&gt;"","2",AJ2809&lt;&gt;"","3")</f>
        <v>3</v>
      </c>
    </row>
    <row r="2810" spans="1:37" x14ac:dyDescent="0.25">
      <c r="A2810" t="s">
        <v>566</v>
      </c>
      <c r="B2810" t="s">
        <v>313</v>
      </c>
      <c r="C2810" s="67" t="str">
        <f t="shared" si="311"/>
        <v>Avery Hoff</v>
      </c>
      <c r="D2810" s="71" t="str" cm="1">
        <f t="array" ref="D2810">_xlfn.IFS(AK2810="1",CONCATENATE(C2810,"Regional"),AK2810="2",CONCATENATE(C2810,"Sectional"),AK2810="3",CONCATENATE(C2810,COUNTIF($C$1:C2810,C2810)))</f>
        <v>Avery Hoff3</v>
      </c>
      <c r="E2810" s="66">
        <v>45166.625</v>
      </c>
      <c r="F2810" t="s">
        <v>2578</v>
      </c>
      <c r="G2810" s="46">
        <v>42</v>
      </c>
      <c r="H2810" s="46">
        <v>56</v>
      </c>
      <c r="I2810" s="46">
        <v>19</v>
      </c>
      <c r="J2810" t="s">
        <v>143</v>
      </c>
      <c r="K2810" t="s">
        <v>90</v>
      </c>
      <c r="L2810" s="46">
        <v>2750</v>
      </c>
      <c r="M2810" s="46">
        <v>37</v>
      </c>
      <c r="N2810" s="46">
        <v>35.1</v>
      </c>
      <c r="O2810" s="46">
        <v>113</v>
      </c>
      <c r="P2810" s="46">
        <f t="shared" si="312"/>
        <v>1</v>
      </c>
      <c r="R2810" s="67" t="s">
        <v>3165</v>
      </c>
      <c r="S2810" s="67">
        <f>COUNTIF(Y$2:$Y$100,R2810)</f>
        <v>0</v>
      </c>
      <c r="V2810" s="67">
        <f t="shared" si="313"/>
        <v>0</v>
      </c>
      <c r="X2810"/>
      <c r="Y2810" s="67" t="str">
        <f t="shared" si="317"/>
        <v xml:space="preserve"> </v>
      </c>
      <c r="AB2810" t="s">
        <v>90</v>
      </c>
      <c r="AC2810" s="46">
        <v>2750</v>
      </c>
      <c r="AD2810" s="46">
        <v>37</v>
      </c>
      <c r="AE2810" s="46">
        <v>35.1</v>
      </c>
      <c r="AF2810" s="46">
        <v>113</v>
      </c>
      <c r="AH2810" s="70" t="str">
        <f t="shared" si="314"/>
        <v/>
      </c>
      <c r="AI2810" s="70" t="str">
        <f t="shared" si="315"/>
        <v/>
      </c>
      <c r="AJ2810" s="70" t="str">
        <f t="shared" si="316"/>
        <v>X</v>
      </c>
      <c r="AK2810" s="70" t="str" cm="1">
        <f t="array" ref="AK2810">_xlfn.IFS(AH2810&lt;&gt;"","1",AI2810&lt;&gt;"","2",AJ2810&lt;&gt;"","3")</f>
        <v>3</v>
      </c>
    </row>
    <row r="2811" spans="1:37" x14ac:dyDescent="0.25">
      <c r="A2811" t="s">
        <v>654</v>
      </c>
      <c r="B2811" t="s">
        <v>655</v>
      </c>
      <c r="C2811" s="67" t="str">
        <f t="shared" si="311"/>
        <v>Natalee Bjornstad</v>
      </c>
      <c r="D2811" s="71" t="str" cm="1">
        <f t="array" ref="D2811">_xlfn.IFS(AK2811="1",CONCATENATE(C2811,"Regional"),AK2811="2",CONCATENATE(C2811,"Sectional"),AK2811="3",CONCATENATE(C2811,COUNTIF($C$1:C2811,C2811)))</f>
        <v>Natalee Bjornstad3</v>
      </c>
      <c r="E2811" s="66">
        <v>45166.625</v>
      </c>
      <c r="F2811" t="s">
        <v>2578</v>
      </c>
      <c r="G2811" s="46">
        <v>42</v>
      </c>
      <c r="H2811" s="46">
        <v>56</v>
      </c>
      <c r="I2811" s="46">
        <v>19</v>
      </c>
      <c r="J2811" t="s">
        <v>143</v>
      </c>
      <c r="K2811" t="s">
        <v>90</v>
      </c>
      <c r="L2811" s="46">
        <v>2750</v>
      </c>
      <c r="M2811" s="46">
        <v>37</v>
      </c>
      <c r="N2811" s="46">
        <v>35.1</v>
      </c>
      <c r="O2811" s="46">
        <v>113</v>
      </c>
      <c r="P2811" s="46">
        <f t="shared" si="312"/>
        <v>1</v>
      </c>
      <c r="R2811" s="67" t="s">
        <v>1278</v>
      </c>
      <c r="S2811" s="67">
        <f>COUNTIF(Y$2:$Y$100,R2811)</f>
        <v>0</v>
      </c>
      <c r="V2811" s="67">
        <f t="shared" si="313"/>
        <v>0</v>
      </c>
      <c r="X2811"/>
      <c r="Y2811" s="67" t="str">
        <f t="shared" ref="Y2811:Y2842" si="318">CONCATENATE(W2811," ",X2811)</f>
        <v xml:space="preserve"> </v>
      </c>
      <c r="AB2811" t="s">
        <v>90</v>
      </c>
      <c r="AC2811" s="46">
        <v>2750</v>
      </c>
      <c r="AD2811" s="46">
        <v>37</v>
      </c>
      <c r="AE2811" s="46">
        <v>35.1</v>
      </c>
      <c r="AF2811" s="46">
        <v>113</v>
      </c>
      <c r="AH2811" s="70" t="str">
        <f t="shared" si="314"/>
        <v/>
      </c>
      <c r="AI2811" s="70" t="str">
        <f t="shared" si="315"/>
        <v/>
      </c>
      <c r="AJ2811" s="70" t="str">
        <f t="shared" si="316"/>
        <v>X</v>
      </c>
      <c r="AK2811" s="70" t="str" cm="1">
        <f t="array" ref="AK2811">_xlfn.IFS(AH2811&lt;&gt;"","1",AI2811&lt;&gt;"","2",AJ2811&lt;&gt;"","3")</f>
        <v>3</v>
      </c>
    </row>
    <row r="2812" spans="1:37" x14ac:dyDescent="0.25">
      <c r="A2812" t="s">
        <v>189</v>
      </c>
      <c r="B2812" t="s">
        <v>640</v>
      </c>
      <c r="C2812" s="67" t="str">
        <f t="shared" si="311"/>
        <v>Mandy Baillargeon</v>
      </c>
      <c r="D2812" s="71" t="str" cm="1">
        <f t="array" ref="D2812">_xlfn.IFS(AK2812="1",CONCATENATE(C2812,"Regional"),AK2812="2",CONCATENATE(C2812,"Sectional"),AK2812="3",CONCATENATE(C2812,COUNTIF($C$1:C2812,C2812)))</f>
        <v>Mandy Baillargeon3</v>
      </c>
      <c r="E2812" s="66">
        <v>45166.625</v>
      </c>
      <c r="F2812" t="s">
        <v>2578</v>
      </c>
      <c r="G2812" s="46">
        <v>42</v>
      </c>
      <c r="H2812" s="46">
        <v>56</v>
      </c>
      <c r="I2812" s="46">
        <v>19</v>
      </c>
      <c r="J2812" t="s">
        <v>143</v>
      </c>
      <c r="K2812" t="s">
        <v>90</v>
      </c>
      <c r="L2812" s="46">
        <v>2750</v>
      </c>
      <c r="M2812" s="46">
        <v>37</v>
      </c>
      <c r="N2812" s="46">
        <v>35.1</v>
      </c>
      <c r="O2812" s="46">
        <v>113</v>
      </c>
      <c r="P2812" s="46">
        <f t="shared" si="312"/>
        <v>1</v>
      </c>
      <c r="R2812" s="67" t="s">
        <v>3160</v>
      </c>
      <c r="S2812" s="67">
        <f>COUNTIF(Y$2:$Y$100,R2812)</f>
        <v>0</v>
      </c>
      <c r="V2812" s="67">
        <f t="shared" si="313"/>
        <v>0</v>
      </c>
      <c r="X2812"/>
      <c r="Y2812" s="67" t="str">
        <f t="shared" si="318"/>
        <v xml:space="preserve"> </v>
      </c>
      <c r="AB2812" t="s">
        <v>90</v>
      </c>
      <c r="AC2812" s="46">
        <v>2750</v>
      </c>
      <c r="AD2812" s="46">
        <v>37</v>
      </c>
      <c r="AE2812" s="46">
        <v>35.1</v>
      </c>
      <c r="AF2812" s="46">
        <v>113</v>
      </c>
      <c r="AH2812" s="70" t="str">
        <f t="shared" si="314"/>
        <v/>
      </c>
      <c r="AI2812" s="70" t="str">
        <f t="shared" si="315"/>
        <v/>
      </c>
      <c r="AJ2812" s="70" t="str">
        <f t="shared" si="316"/>
        <v>X</v>
      </c>
      <c r="AK2812" s="70" t="str" cm="1">
        <f t="array" ref="AK2812">_xlfn.IFS(AH2812&lt;&gt;"","1",AI2812&lt;&gt;"","2",AJ2812&lt;&gt;"","3")</f>
        <v>3</v>
      </c>
    </row>
    <row r="2813" spans="1:37" x14ac:dyDescent="0.25">
      <c r="A2813" t="s">
        <v>271</v>
      </c>
      <c r="B2813" t="s">
        <v>653</v>
      </c>
      <c r="C2813" s="67" t="str">
        <f t="shared" si="311"/>
        <v>Addy Huppert</v>
      </c>
      <c r="D2813" s="71" t="str" cm="1">
        <f t="array" ref="D2813">_xlfn.IFS(AK2813="1",CONCATENATE(C2813,"Regional"),AK2813="2",CONCATENATE(C2813,"Sectional"),AK2813="3",CONCATENATE(C2813,COUNTIF($C$1:C2813,C2813)))</f>
        <v>Addy Huppert3</v>
      </c>
      <c r="E2813" s="66">
        <v>45166.625</v>
      </c>
      <c r="F2813" t="s">
        <v>2578</v>
      </c>
      <c r="G2813" s="46">
        <v>42</v>
      </c>
      <c r="H2813" s="46">
        <v>56</v>
      </c>
      <c r="I2813" s="46">
        <v>19</v>
      </c>
      <c r="J2813" t="s">
        <v>143</v>
      </c>
      <c r="K2813" t="s">
        <v>90</v>
      </c>
      <c r="L2813" s="46">
        <v>2750</v>
      </c>
      <c r="M2813" s="46">
        <v>37</v>
      </c>
      <c r="N2813" s="46">
        <v>35.1</v>
      </c>
      <c r="O2813" s="46">
        <v>113</v>
      </c>
      <c r="P2813" s="46">
        <f t="shared" si="312"/>
        <v>1</v>
      </c>
      <c r="R2813" s="67" t="s">
        <v>1276</v>
      </c>
      <c r="S2813" s="67">
        <f>COUNTIF(Y$2:$Y$100,R2813)</f>
        <v>0</v>
      </c>
      <c r="V2813" s="67">
        <f t="shared" si="313"/>
        <v>0</v>
      </c>
      <c r="X2813"/>
      <c r="Y2813" s="67" t="str">
        <f t="shared" si="318"/>
        <v xml:space="preserve"> </v>
      </c>
      <c r="AB2813" t="s">
        <v>90</v>
      </c>
      <c r="AC2813" s="46">
        <v>2750</v>
      </c>
      <c r="AD2813" s="46">
        <v>37</v>
      </c>
      <c r="AE2813" s="46">
        <v>35.1</v>
      </c>
      <c r="AF2813" s="46">
        <v>113</v>
      </c>
      <c r="AH2813" s="70" t="str">
        <f t="shared" si="314"/>
        <v/>
      </c>
      <c r="AI2813" s="70" t="str">
        <f t="shared" si="315"/>
        <v/>
      </c>
      <c r="AJ2813" s="70" t="str">
        <f t="shared" si="316"/>
        <v>X</v>
      </c>
      <c r="AK2813" s="70" t="str" cm="1">
        <f t="array" ref="AK2813">_xlfn.IFS(AH2813&lt;&gt;"","1",AI2813&lt;&gt;"","2",AJ2813&lt;&gt;"","3")</f>
        <v>3</v>
      </c>
    </row>
    <row r="2814" spans="1:37" x14ac:dyDescent="0.25">
      <c r="A2814" t="s">
        <v>222</v>
      </c>
      <c r="B2814" t="s">
        <v>207</v>
      </c>
      <c r="C2814" s="67" t="str">
        <f t="shared" si="311"/>
        <v>Taylor Bush</v>
      </c>
      <c r="D2814" s="71" t="str" cm="1">
        <f t="array" ref="D2814">_xlfn.IFS(AK2814="1",CONCATENATE(C2814,"Regional"),AK2814="2",CONCATENATE(C2814,"Sectional"),AK2814="3",CONCATENATE(C2814,COUNTIF($C$1:C2814,C2814)))</f>
        <v>Taylor Bush3</v>
      </c>
      <c r="E2814" s="66">
        <v>45166.625</v>
      </c>
      <c r="F2814" t="s">
        <v>2578</v>
      </c>
      <c r="G2814" s="46">
        <v>42</v>
      </c>
      <c r="H2814" s="46">
        <v>56</v>
      </c>
      <c r="I2814" s="46">
        <v>19</v>
      </c>
      <c r="J2814" t="s">
        <v>143</v>
      </c>
      <c r="K2814" t="s">
        <v>90</v>
      </c>
      <c r="L2814" s="46">
        <v>2750</v>
      </c>
      <c r="M2814" s="46">
        <v>37</v>
      </c>
      <c r="N2814" s="46">
        <v>35.1</v>
      </c>
      <c r="O2814" s="46">
        <v>113</v>
      </c>
      <c r="P2814" s="46">
        <f t="shared" si="312"/>
        <v>1</v>
      </c>
      <c r="R2814" s="67" t="s">
        <v>3610</v>
      </c>
      <c r="S2814" s="67">
        <f>COUNTIF(Y$2:$Y$100,R2814)</f>
        <v>0</v>
      </c>
      <c r="V2814" s="67">
        <f t="shared" si="313"/>
        <v>0</v>
      </c>
      <c r="X2814"/>
      <c r="Y2814" s="67" t="str">
        <f t="shared" si="318"/>
        <v xml:space="preserve"> </v>
      </c>
      <c r="AB2814" t="s">
        <v>90</v>
      </c>
      <c r="AC2814" s="46">
        <v>2750</v>
      </c>
      <c r="AD2814" s="46">
        <v>37</v>
      </c>
      <c r="AE2814" s="46">
        <v>35.1</v>
      </c>
      <c r="AF2814" s="46">
        <v>113</v>
      </c>
      <c r="AH2814" s="70" t="str">
        <f t="shared" si="314"/>
        <v/>
      </c>
      <c r="AI2814" s="70" t="str">
        <f t="shared" si="315"/>
        <v/>
      </c>
      <c r="AJ2814" s="70" t="str">
        <f t="shared" si="316"/>
        <v>X</v>
      </c>
      <c r="AK2814" s="70" t="str" cm="1">
        <f t="array" ref="AK2814">_xlfn.IFS(AH2814&lt;&gt;"","1",AI2814&lt;&gt;"","2",AJ2814&lt;&gt;"","3")</f>
        <v>3</v>
      </c>
    </row>
    <row r="2815" spans="1:37" x14ac:dyDescent="0.25">
      <c r="A2815" t="s">
        <v>963</v>
      </c>
      <c r="B2815" t="s">
        <v>964</v>
      </c>
      <c r="C2815" s="67" t="str">
        <f t="shared" si="311"/>
        <v>Mattie Albright</v>
      </c>
      <c r="D2815" s="71" t="str" cm="1">
        <f t="array" ref="D2815">_xlfn.IFS(AK2815="1",CONCATENATE(C2815,"Regional"),AK2815="2",CONCATENATE(C2815,"Sectional"),AK2815="3",CONCATENATE(C2815,COUNTIF($C$1:C2815,C2815)))</f>
        <v>Mattie Albright4</v>
      </c>
      <c r="E2815" s="66">
        <v>45166.625</v>
      </c>
      <c r="F2815" t="s">
        <v>2578</v>
      </c>
      <c r="G2815" s="46">
        <v>42</v>
      </c>
      <c r="H2815" s="46">
        <v>56</v>
      </c>
      <c r="I2815" s="46">
        <v>19</v>
      </c>
      <c r="J2815" t="s">
        <v>143</v>
      </c>
      <c r="K2815" t="s">
        <v>90</v>
      </c>
      <c r="L2815" s="46">
        <v>2750</v>
      </c>
      <c r="M2815" s="46">
        <v>37</v>
      </c>
      <c r="N2815" s="46">
        <v>35.1</v>
      </c>
      <c r="O2815" s="46">
        <v>113</v>
      </c>
      <c r="P2815" s="46">
        <f t="shared" si="312"/>
        <v>1</v>
      </c>
      <c r="R2815" s="67" t="s">
        <v>1477</v>
      </c>
      <c r="S2815" s="67">
        <f>COUNTIF(Y$2:$Y$100,R2815)</f>
        <v>0</v>
      </c>
      <c r="V2815" s="67">
        <f t="shared" si="313"/>
        <v>0</v>
      </c>
      <c r="X2815"/>
      <c r="Y2815" s="67" t="str">
        <f t="shared" si="318"/>
        <v xml:space="preserve"> </v>
      </c>
      <c r="AB2815" t="s">
        <v>90</v>
      </c>
      <c r="AC2815" s="46">
        <v>2750</v>
      </c>
      <c r="AD2815" s="46">
        <v>37</v>
      </c>
      <c r="AE2815" s="46">
        <v>35.1</v>
      </c>
      <c r="AF2815" s="46">
        <v>113</v>
      </c>
      <c r="AH2815" s="70" t="str">
        <f t="shared" si="314"/>
        <v/>
      </c>
      <c r="AI2815" s="70" t="str">
        <f t="shared" si="315"/>
        <v/>
      </c>
      <c r="AJ2815" s="70" t="str">
        <f t="shared" si="316"/>
        <v>X</v>
      </c>
      <c r="AK2815" s="70" t="str" cm="1">
        <f t="array" ref="AK2815">_xlfn.IFS(AH2815&lt;&gt;"","1",AI2815&lt;&gt;"","2",AJ2815&lt;&gt;"","3")</f>
        <v>3</v>
      </c>
    </row>
    <row r="2816" spans="1:37" x14ac:dyDescent="0.25">
      <c r="A2816" t="s">
        <v>578</v>
      </c>
      <c r="B2816" t="s">
        <v>579</v>
      </c>
      <c r="C2816" s="67" t="str">
        <f t="shared" si="311"/>
        <v>Mariska Remington</v>
      </c>
      <c r="D2816" s="71" t="str" cm="1">
        <f t="array" ref="D2816">_xlfn.IFS(AK2816="1",CONCATENATE(C2816,"Regional"),AK2816="2",CONCATENATE(C2816,"Sectional"),AK2816="3",CONCATENATE(C2816,COUNTIF($C$1:C2816,C2816)))</f>
        <v>Mariska Remington3</v>
      </c>
      <c r="E2816" s="66">
        <v>45166.625</v>
      </c>
      <c r="F2816" t="s">
        <v>2578</v>
      </c>
      <c r="G2816" s="46">
        <v>42</v>
      </c>
      <c r="H2816" s="46">
        <v>56</v>
      </c>
      <c r="I2816" s="46">
        <v>19</v>
      </c>
      <c r="J2816" t="s">
        <v>143</v>
      </c>
      <c r="K2816" t="s">
        <v>90</v>
      </c>
      <c r="L2816" s="46">
        <v>2750</v>
      </c>
      <c r="M2816" s="46">
        <v>37</v>
      </c>
      <c r="N2816" s="46">
        <v>35.1</v>
      </c>
      <c r="O2816" s="46">
        <v>113</v>
      </c>
      <c r="P2816" s="46">
        <f t="shared" si="312"/>
        <v>1</v>
      </c>
      <c r="R2816" s="67" t="s">
        <v>1231</v>
      </c>
      <c r="S2816" s="67">
        <f>COUNTIF(Y$2:$Y$100,R2816)</f>
        <v>0</v>
      </c>
      <c r="V2816" s="67">
        <f t="shared" si="313"/>
        <v>0</v>
      </c>
      <c r="X2816"/>
      <c r="Y2816" s="67" t="str">
        <f t="shared" si="318"/>
        <v xml:space="preserve"> </v>
      </c>
      <c r="AB2816" t="s">
        <v>90</v>
      </c>
      <c r="AC2816" s="46">
        <v>2750</v>
      </c>
      <c r="AD2816" s="46">
        <v>37</v>
      </c>
      <c r="AE2816" s="46">
        <v>35.1</v>
      </c>
      <c r="AF2816" s="46">
        <v>113</v>
      </c>
      <c r="AH2816" s="70" t="str">
        <f t="shared" si="314"/>
        <v/>
      </c>
      <c r="AI2816" s="70" t="str">
        <f t="shared" si="315"/>
        <v/>
      </c>
      <c r="AJ2816" s="70" t="str">
        <f t="shared" si="316"/>
        <v>X</v>
      </c>
      <c r="AK2816" s="70" t="str" cm="1">
        <f t="array" ref="AK2816">_xlfn.IFS(AH2816&lt;&gt;"","1",AI2816&lt;&gt;"","2",AJ2816&lt;&gt;"","3")</f>
        <v>3</v>
      </c>
    </row>
    <row r="2817" spans="1:37" x14ac:dyDescent="0.25">
      <c r="A2817" t="s">
        <v>571</v>
      </c>
      <c r="B2817" t="s">
        <v>572</v>
      </c>
      <c r="C2817" s="67" t="str">
        <f t="shared" si="311"/>
        <v>Carly Cicha</v>
      </c>
      <c r="D2817" s="71" t="str" cm="1">
        <f t="array" ref="D2817">_xlfn.IFS(AK2817="1",CONCATENATE(C2817,"Regional"),AK2817="2",CONCATENATE(C2817,"Sectional"),AK2817="3",CONCATENATE(C2817,COUNTIF($C$1:C2817,C2817)))</f>
        <v>Carly Cicha2</v>
      </c>
      <c r="E2817" s="66">
        <v>45166.625</v>
      </c>
      <c r="F2817" t="s">
        <v>2578</v>
      </c>
      <c r="G2817" s="46">
        <v>42</v>
      </c>
      <c r="H2817" s="46">
        <v>59</v>
      </c>
      <c r="I2817" s="46">
        <v>26</v>
      </c>
      <c r="J2817" t="s">
        <v>143</v>
      </c>
      <c r="K2817" t="s">
        <v>90</v>
      </c>
      <c r="L2817" s="46">
        <v>2750</v>
      </c>
      <c r="M2817" s="46">
        <v>37</v>
      </c>
      <c r="N2817" s="46">
        <v>35.1</v>
      </c>
      <c r="O2817" s="46">
        <v>113</v>
      </c>
      <c r="P2817" s="46">
        <f t="shared" si="312"/>
        <v>1</v>
      </c>
      <c r="R2817" s="67" t="s">
        <v>1227</v>
      </c>
      <c r="S2817" s="67">
        <f>COUNTIF(Y$2:$Y$100,R2817)</f>
        <v>0</v>
      </c>
      <c r="V2817" s="67">
        <f t="shared" si="313"/>
        <v>0</v>
      </c>
      <c r="X2817"/>
      <c r="Y2817" s="67" t="str">
        <f t="shared" si="318"/>
        <v xml:space="preserve"> </v>
      </c>
      <c r="AB2817" t="s">
        <v>90</v>
      </c>
      <c r="AC2817" s="46">
        <v>2750</v>
      </c>
      <c r="AD2817" s="46">
        <v>37</v>
      </c>
      <c r="AE2817" s="46">
        <v>35.1</v>
      </c>
      <c r="AF2817" s="46">
        <v>113</v>
      </c>
      <c r="AH2817" s="70" t="str">
        <f t="shared" si="314"/>
        <v/>
      </c>
      <c r="AI2817" s="70" t="str">
        <f t="shared" si="315"/>
        <v/>
      </c>
      <c r="AJ2817" s="70" t="str">
        <f t="shared" si="316"/>
        <v>X</v>
      </c>
      <c r="AK2817" s="70" t="str" cm="1">
        <f t="array" ref="AK2817">_xlfn.IFS(AH2817&lt;&gt;"","1",AI2817&lt;&gt;"","2",AJ2817&lt;&gt;"","3")</f>
        <v>3</v>
      </c>
    </row>
    <row r="2818" spans="1:37" x14ac:dyDescent="0.25">
      <c r="A2818" t="s">
        <v>1040</v>
      </c>
      <c r="B2818" t="s">
        <v>1041</v>
      </c>
      <c r="C2818" s="67" t="str">
        <f t="shared" ref="C2818:C2881" si="319">CONCATENATE(B2818," ",A2818)</f>
        <v>bre sympson</v>
      </c>
      <c r="D2818" s="71" t="str" cm="1">
        <f t="array" ref="D2818">_xlfn.IFS(AK2818="1",CONCATENATE(C2818,"Regional"),AK2818="2",CONCATENATE(C2818,"Sectional"),AK2818="3",CONCATENATE(C2818,COUNTIF($C$1:C2818,C2818)))</f>
        <v>bre sympson3</v>
      </c>
      <c r="E2818" s="66">
        <v>45166.625</v>
      </c>
      <c r="F2818" t="s">
        <v>2578</v>
      </c>
      <c r="G2818" s="46">
        <v>42</v>
      </c>
      <c r="H2818" s="46">
        <v>59</v>
      </c>
      <c r="I2818" s="46">
        <v>26</v>
      </c>
      <c r="J2818" t="s">
        <v>143</v>
      </c>
      <c r="K2818" t="s">
        <v>90</v>
      </c>
      <c r="L2818" s="46">
        <v>2750</v>
      </c>
      <c r="M2818" s="46">
        <v>37</v>
      </c>
      <c r="N2818" s="46">
        <v>35.1</v>
      </c>
      <c r="O2818" s="46">
        <v>113</v>
      </c>
      <c r="P2818" s="46">
        <f t="shared" ref="P2818:P2881" si="320">IF(L2818&gt;4000,2,1)</f>
        <v>1</v>
      </c>
      <c r="R2818" s="67" t="s">
        <v>1533</v>
      </c>
      <c r="S2818" s="67">
        <f>COUNTIF(Y$2:$Y$100,R2818)</f>
        <v>0</v>
      </c>
      <c r="V2818" s="67">
        <f t="shared" ref="V2818:V2881" si="321">COUNTIF(R2818:R5441,Y2818)</f>
        <v>0</v>
      </c>
      <c r="X2818"/>
      <c r="Y2818" s="67" t="str">
        <f t="shared" si="318"/>
        <v xml:space="preserve"> </v>
      </c>
      <c r="AB2818" t="s">
        <v>90</v>
      </c>
      <c r="AC2818" s="46">
        <v>2750</v>
      </c>
      <c r="AD2818" s="46">
        <v>37</v>
      </c>
      <c r="AE2818" s="46">
        <v>35.1</v>
      </c>
      <c r="AF2818" s="46">
        <v>113</v>
      </c>
      <c r="AH2818" s="70" t="str">
        <f t="shared" ref="AH2818:AH2881" si="322">IF(ISNUMBER(SEARCH("regional",$F2818)),$F2818,"")</f>
        <v/>
      </c>
      <c r="AI2818" s="70" t="str">
        <f t="shared" ref="AI2818:AI2881" si="323">IF(ISNUMBER(SEARCH("sectional",$F2818)),$F2818,"")</f>
        <v/>
      </c>
      <c r="AJ2818" s="70" t="str">
        <f t="shared" ref="AJ2818:AJ2881" si="324">IF(AND(AH2818="",AI2818=""),"X","")</f>
        <v>X</v>
      </c>
      <c r="AK2818" s="70" t="str" cm="1">
        <f t="array" ref="AK2818">_xlfn.IFS(AH2818&lt;&gt;"","1",AI2818&lt;&gt;"","2",AJ2818&lt;&gt;"","3")</f>
        <v>3</v>
      </c>
    </row>
    <row r="2819" spans="1:37" x14ac:dyDescent="0.25">
      <c r="A2819" t="s">
        <v>191</v>
      </c>
      <c r="B2819" t="s">
        <v>575</v>
      </c>
      <c r="C2819" s="67" t="str">
        <f t="shared" si="319"/>
        <v>Greta Bakken</v>
      </c>
      <c r="D2819" s="71" t="str" cm="1">
        <f t="array" ref="D2819">_xlfn.IFS(AK2819="1",CONCATENATE(C2819,"Regional"),AK2819="2",CONCATENATE(C2819,"Sectional"),AK2819="3",CONCATENATE(C2819,COUNTIF($C$1:C2819,C2819)))</f>
        <v>Greta Bakken4</v>
      </c>
      <c r="E2819" s="66">
        <v>45166.625</v>
      </c>
      <c r="F2819" t="s">
        <v>2578</v>
      </c>
      <c r="G2819" s="46">
        <v>42</v>
      </c>
      <c r="H2819" s="46">
        <v>60</v>
      </c>
      <c r="I2819" s="46">
        <v>28</v>
      </c>
      <c r="J2819" t="s">
        <v>143</v>
      </c>
      <c r="K2819" t="s">
        <v>90</v>
      </c>
      <c r="L2819" s="46">
        <v>2750</v>
      </c>
      <c r="M2819" s="46">
        <v>37</v>
      </c>
      <c r="N2819" s="46">
        <v>35.1</v>
      </c>
      <c r="O2819" s="46">
        <v>113</v>
      </c>
      <c r="P2819" s="46">
        <f t="shared" si="320"/>
        <v>1</v>
      </c>
      <c r="R2819" s="67" t="s">
        <v>1229</v>
      </c>
      <c r="S2819" s="67">
        <f>COUNTIF(Y$2:$Y$100,R2819)</f>
        <v>0</v>
      </c>
      <c r="V2819" s="67">
        <f t="shared" si="321"/>
        <v>0</v>
      </c>
      <c r="X2819"/>
      <c r="Y2819" s="67" t="str">
        <f t="shared" si="318"/>
        <v xml:space="preserve"> </v>
      </c>
      <c r="AB2819" t="s">
        <v>90</v>
      </c>
      <c r="AC2819" s="46">
        <v>2750</v>
      </c>
      <c r="AD2819" s="46">
        <v>37</v>
      </c>
      <c r="AE2819" s="46">
        <v>35.1</v>
      </c>
      <c r="AF2819" s="46">
        <v>113</v>
      </c>
      <c r="AH2819" s="70" t="str">
        <f t="shared" si="322"/>
        <v/>
      </c>
      <c r="AI2819" s="70" t="str">
        <f t="shared" si="323"/>
        <v/>
      </c>
      <c r="AJ2819" s="70" t="str">
        <f t="shared" si="324"/>
        <v>X</v>
      </c>
      <c r="AK2819" s="70" t="str" cm="1">
        <f t="array" ref="AK2819">_xlfn.IFS(AH2819&lt;&gt;"","1",AI2819&lt;&gt;"","2",AJ2819&lt;&gt;"","3")</f>
        <v>3</v>
      </c>
    </row>
    <row r="2820" spans="1:37" x14ac:dyDescent="0.25">
      <c r="A2820" t="s">
        <v>2136</v>
      </c>
      <c r="B2820" t="s">
        <v>2137</v>
      </c>
      <c r="C2820" s="67" t="str">
        <f t="shared" si="319"/>
        <v>ashlee frank</v>
      </c>
      <c r="D2820" s="71" t="str" cm="1">
        <f t="array" ref="D2820">_xlfn.IFS(AK2820="1",CONCATENATE(C2820,"Regional"),AK2820="2",CONCATENATE(C2820,"Sectional"),AK2820="3",CONCATENATE(C2820,COUNTIF($C$1:C2820,C2820)))</f>
        <v>ashlee frank3</v>
      </c>
      <c r="E2820" s="66">
        <v>45166.625</v>
      </c>
      <c r="F2820" t="s">
        <v>2578</v>
      </c>
      <c r="G2820" s="46">
        <v>42</v>
      </c>
      <c r="H2820" s="46">
        <v>60</v>
      </c>
      <c r="I2820" s="46">
        <v>28</v>
      </c>
      <c r="J2820" t="s">
        <v>143</v>
      </c>
      <c r="K2820" t="s">
        <v>90</v>
      </c>
      <c r="L2820" s="46">
        <v>2750</v>
      </c>
      <c r="M2820" s="46">
        <v>37</v>
      </c>
      <c r="N2820" s="46">
        <v>35.1</v>
      </c>
      <c r="O2820" s="46">
        <v>113</v>
      </c>
      <c r="P2820" s="46">
        <f t="shared" si="320"/>
        <v>1</v>
      </c>
      <c r="R2820" s="67" t="s">
        <v>3164</v>
      </c>
      <c r="S2820" s="67">
        <f>COUNTIF(Y$2:$Y$100,R2820)</f>
        <v>0</v>
      </c>
      <c r="V2820" s="67">
        <f t="shared" si="321"/>
        <v>0</v>
      </c>
      <c r="X2820"/>
      <c r="Y2820" s="67" t="str">
        <f t="shared" si="318"/>
        <v xml:space="preserve"> </v>
      </c>
      <c r="AB2820" t="s">
        <v>90</v>
      </c>
      <c r="AC2820" s="46">
        <v>2750</v>
      </c>
      <c r="AD2820" s="46">
        <v>37</v>
      </c>
      <c r="AE2820" s="46">
        <v>35.1</v>
      </c>
      <c r="AF2820" s="46">
        <v>113</v>
      </c>
      <c r="AH2820" s="70" t="str">
        <f t="shared" si="322"/>
        <v/>
      </c>
      <c r="AI2820" s="70" t="str">
        <f t="shared" si="323"/>
        <v/>
      </c>
      <c r="AJ2820" s="70" t="str">
        <f t="shared" si="324"/>
        <v>X</v>
      </c>
      <c r="AK2820" s="70" t="str" cm="1">
        <f t="array" ref="AK2820">_xlfn.IFS(AH2820&lt;&gt;"","1",AI2820&lt;&gt;"","2",AJ2820&lt;&gt;"","3")</f>
        <v>3</v>
      </c>
    </row>
    <row r="2821" spans="1:37" x14ac:dyDescent="0.25">
      <c r="A2821" t="s">
        <v>293</v>
      </c>
      <c r="B2821" t="s">
        <v>581</v>
      </c>
      <c r="C2821" s="67" t="str">
        <f t="shared" si="319"/>
        <v>Marlee Lane</v>
      </c>
      <c r="D2821" s="71" t="str" cm="1">
        <f t="array" ref="D2821">_xlfn.IFS(AK2821="1",CONCATENATE(C2821,"Regional"),AK2821="2",CONCATENATE(C2821,"Sectional"),AK2821="3",CONCATENATE(C2821,COUNTIF($C$1:C2821,C2821)))</f>
        <v>Marlee Lane3</v>
      </c>
      <c r="E2821" s="66">
        <v>45166.625</v>
      </c>
      <c r="F2821" t="s">
        <v>2578</v>
      </c>
      <c r="G2821" s="46">
        <v>42</v>
      </c>
      <c r="H2821" s="46">
        <v>60</v>
      </c>
      <c r="I2821" s="46">
        <v>28</v>
      </c>
      <c r="J2821" t="s">
        <v>143</v>
      </c>
      <c r="K2821" t="s">
        <v>90</v>
      </c>
      <c r="L2821" s="46">
        <v>2750</v>
      </c>
      <c r="M2821" s="46">
        <v>37</v>
      </c>
      <c r="N2821" s="46">
        <v>35.1</v>
      </c>
      <c r="O2821" s="46">
        <v>113</v>
      </c>
      <c r="P2821" s="46">
        <f t="shared" si="320"/>
        <v>1</v>
      </c>
      <c r="R2821" s="67" t="s">
        <v>1232</v>
      </c>
      <c r="S2821" s="67">
        <f>COUNTIF(Y$2:$Y$100,R2821)</f>
        <v>0</v>
      </c>
      <c r="V2821" s="67">
        <f t="shared" si="321"/>
        <v>0</v>
      </c>
      <c r="X2821"/>
      <c r="Y2821" s="67" t="str">
        <f t="shared" si="318"/>
        <v xml:space="preserve"> </v>
      </c>
      <c r="AB2821" t="s">
        <v>90</v>
      </c>
      <c r="AC2821" s="46">
        <v>2750</v>
      </c>
      <c r="AD2821" s="46">
        <v>37</v>
      </c>
      <c r="AE2821" s="46">
        <v>35.1</v>
      </c>
      <c r="AF2821" s="46">
        <v>113</v>
      </c>
      <c r="AH2821" s="70" t="str">
        <f t="shared" si="322"/>
        <v/>
      </c>
      <c r="AI2821" s="70" t="str">
        <f t="shared" si="323"/>
        <v/>
      </c>
      <c r="AJ2821" s="70" t="str">
        <f t="shared" si="324"/>
        <v>X</v>
      </c>
      <c r="AK2821" s="70" t="str" cm="1">
        <f t="array" ref="AK2821">_xlfn.IFS(AH2821&lt;&gt;"","1",AI2821&lt;&gt;"","2",AJ2821&lt;&gt;"","3")</f>
        <v>3</v>
      </c>
    </row>
    <row r="2822" spans="1:37" x14ac:dyDescent="0.25">
      <c r="A2822" t="s">
        <v>656</v>
      </c>
      <c r="B2822" t="s">
        <v>523</v>
      </c>
      <c r="C2822" s="67" t="str">
        <f t="shared" si="319"/>
        <v>Nora Feuerhelm</v>
      </c>
      <c r="D2822" s="71" t="str" cm="1">
        <f t="array" ref="D2822">_xlfn.IFS(AK2822="1",CONCATENATE(C2822,"Regional"),AK2822="2",CONCATENATE(C2822,"Sectional"),AK2822="3",CONCATENATE(C2822,COUNTIF($C$1:C2822,C2822)))</f>
        <v>Nora Feuerhelm3</v>
      </c>
      <c r="E2822" s="66">
        <v>45166.625</v>
      </c>
      <c r="F2822" t="s">
        <v>2578</v>
      </c>
      <c r="G2822" s="46">
        <v>42</v>
      </c>
      <c r="H2822" s="46">
        <v>62</v>
      </c>
      <c r="I2822" s="46">
        <v>31</v>
      </c>
      <c r="J2822" t="s">
        <v>143</v>
      </c>
      <c r="K2822" t="s">
        <v>90</v>
      </c>
      <c r="L2822" s="46">
        <v>2750</v>
      </c>
      <c r="M2822" s="46">
        <v>37</v>
      </c>
      <c r="N2822" s="46">
        <v>35.1</v>
      </c>
      <c r="O2822" s="46">
        <v>113</v>
      </c>
      <c r="P2822" s="46">
        <f t="shared" si="320"/>
        <v>1</v>
      </c>
      <c r="R2822" s="67" t="s">
        <v>1279</v>
      </c>
      <c r="S2822" s="67">
        <f>COUNTIF(Y$2:$Y$100,R2822)</f>
        <v>0</v>
      </c>
      <c r="V2822" s="67">
        <f t="shared" si="321"/>
        <v>0</v>
      </c>
      <c r="X2822"/>
      <c r="Y2822" s="67" t="str">
        <f t="shared" si="318"/>
        <v xml:space="preserve"> </v>
      </c>
      <c r="AB2822" t="s">
        <v>90</v>
      </c>
      <c r="AC2822" s="46">
        <v>2750</v>
      </c>
      <c r="AD2822" s="46">
        <v>37</v>
      </c>
      <c r="AE2822" s="46">
        <v>35.1</v>
      </c>
      <c r="AF2822" s="46">
        <v>113</v>
      </c>
      <c r="AH2822" s="70" t="str">
        <f t="shared" si="322"/>
        <v/>
      </c>
      <c r="AI2822" s="70" t="str">
        <f t="shared" si="323"/>
        <v/>
      </c>
      <c r="AJ2822" s="70" t="str">
        <f t="shared" si="324"/>
        <v>X</v>
      </c>
      <c r="AK2822" s="70" t="str" cm="1">
        <f t="array" ref="AK2822">_xlfn.IFS(AH2822&lt;&gt;"","1",AI2822&lt;&gt;"","2",AJ2822&lt;&gt;"","3")</f>
        <v>3</v>
      </c>
    </row>
    <row r="2823" spans="1:37" x14ac:dyDescent="0.25">
      <c r="A2823" t="s">
        <v>1634</v>
      </c>
      <c r="B2823" t="s">
        <v>574</v>
      </c>
      <c r="C2823" s="67" t="str">
        <f t="shared" si="319"/>
        <v>Vivi Abbott</v>
      </c>
      <c r="D2823" s="71" t="str" cm="1">
        <f t="array" ref="D2823">_xlfn.IFS(AK2823="1",CONCATENATE(C2823,"Regional"),AK2823="2",CONCATENATE(C2823,"Sectional"),AK2823="3",CONCATENATE(C2823,COUNTIF($C$1:C2823,C2823)))</f>
        <v>Vivi Abbott3</v>
      </c>
      <c r="E2823" s="66">
        <v>45166.625</v>
      </c>
      <c r="F2823" t="s">
        <v>2578</v>
      </c>
      <c r="G2823" s="46">
        <v>42</v>
      </c>
      <c r="H2823" s="46">
        <v>62</v>
      </c>
      <c r="I2823" s="46">
        <v>31</v>
      </c>
      <c r="J2823" t="s">
        <v>143</v>
      </c>
      <c r="K2823" t="s">
        <v>90</v>
      </c>
      <c r="L2823" s="46">
        <v>2750</v>
      </c>
      <c r="M2823" s="46">
        <v>37</v>
      </c>
      <c r="N2823" s="46">
        <v>35.1</v>
      </c>
      <c r="O2823" s="46">
        <v>113</v>
      </c>
      <c r="P2823" s="46">
        <f t="shared" si="320"/>
        <v>1</v>
      </c>
      <c r="R2823" s="67" t="s">
        <v>3611</v>
      </c>
      <c r="S2823" s="67">
        <f>COUNTIF(Y$2:$Y$100,R2823)</f>
        <v>0</v>
      </c>
      <c r="V2823" s="67">
        <f t="shared" si="321"/>
        <v>0</v>
      </c>
      <c r="X2823"/>
      <c r="Y2823" s="67" t="str">
        <f t="shared" si="318"/>
        <v xml:space="preserve"> </v>
      </c>
      <c r="AB2823" t="s">
        <v>90</v>
      </c>
      <c r="AC2823" s="46">
        <v>2750</v>
      </c>
      <c r="AD2823" s="46">
        <v>37</v>
      </c>
      <c r="AE2823" s="46">
        <v>35.1</v>
      </c>
      <c r="AF2823" s="46">
        <v>113</v>
      </c>
      <c r="AH2823" s="70" t="str">
        <f t="shared" si="322"/>
        <v/>
      </c>
      <c r="AI2823" s="70" t="str">
        <f t="shared" si="323"/>
        <v/>
      </c>
      <c r="AJ2823" s="70" t="str">
        <f t="shared" si="324"/>
        <v>X</v>
      </c>
      <c r="AK2823" s="70" t="str" cm="1">
        <f t="array" ref="AK2823">_xlfn.IFS(AH2823&lt;&gt;"","1",AI2823&lt;&gt;"","2",AJ2823&lt;&gt;"","3")</f>
        <v>3</v>
      </c>
    </row>
    <row r="2824" spans="1:37" x14ac:dyDescent="0.25">
      <c r="A2824" t="s">
        <v>2135</v>
      </c>
      <c r="B2824" t="s">
        <v>1087</v>
      </c>
      <c r="C2824" s="67" t="str">
        <f t="shared" si="319"/>
        <v>Gracie Brousil</v>
      </c>
      <c r="D2824" s="71" t="str" cm="1">
        <f t="array" ref="D2824">_xlfn.IFS(AK2824="1",CONCATENATE(C2824,"Regional"),AK2824="2",CONCATENATE(C2824,"Sectional"),AK2824="3",CONCATENATE(C2824,COUNTIF($C$1:C2824,C2824)))</f>
        <v>Gracie Brousil3</v>
      </c>
      <c r="E2824" s="66">
        <v>45166.625</v>
      </c>
      <c r="F2824" t="s">
        <v>2578</v>
      </c>
      <c r="G2824" s="46">
        <v>42</v>
      </c>
      <c r="H2824" s="46">
        <v>63</v>
      </c>
      <c r="I2824" s="46">
        <v>33</v>
      </c>
      <c r="J2824" t="s">
        <v>143</v>
      </c>
      <c r="K2824" t="s">
        <v>90</v>
      </c>
      <c r="L2824" s="46">
        <v>2750</v>
      </c>
      <c r="M2824" s="46">
        <v>37</v>
      </c>
      <c r="N2824" s="46">
        <v>35.1</v>
      </c>
      <c r="O2824" s="46">
        <v>113</v>
      </c>
      <c r="P2824" s="46">
        <f t="shared" si="320"/>
        <v>1</v>
      </c>
      <c r="R2824" s="67" t="s">
        <v>3163</v>
      </c>
      <c r="S2824" s="67">
        <f>COUNTIF(Y$2:$Y$100,R2824)</f>
        <v>0</v>
      </c>
      <c r="V2824" s="67">
        <f t="shared" si="321"/>
        <v>0</v>
      </c>
      <c r="X2824"/>
      <c r="Y2824" s="67" t="str">
        <f t="shared" si="318"/>
        <v xml:space="preserve"> </v>
      </c>
      <c r="AB2824" t="s">
        <v>90</v>
      </c>
      <c r="AC2824" s="46">
        <v>2750</v>
      </c>
      <c r="AD2824" s="46">
        <v>37</v>
      </c>
      <c r="AE2824" s="46">
        <v>35.1</v>
      </c>
      <c r="AF2824" s="46">
        <v>113</v>
      </c>
      <c r="AH2824" s="70" t="str">
        <f t="shared" si="322"/>
        <v/>
      </c>
      <c r="AI2824" s="70" t="str">
        <f t="shared" si="323"/>
        <v/>
      </c>
      <c r="AJ2824" s="70" t="str">
        <f t="shared" si="324"/>
        <v>X</v>
      </c>
      <c r="AK2824" s="70" t="str" cm="1">
        <f t="array" ref="AK2824">_xlfn.IFS(AH2824&lt;&gt;"","1",AI2824&lt;&gt;"","2",AJ2824&lt;&gt;"","3")</f>
        <v>3</v>
      </c>
    </row>
    <row r="2825" spans="1:37" x14ac:dyDescent="0.25">
      <c r="A2825" t="s">
        <v>2133</v>
      </c>
      <c r="B2825" t="s">
        <v>362</v>
      </c>
      <c r="C2825" s="67" t="str">
        <f t="shared" si="319"/>
        <v>Emma Helgeson</v>
      </c>
      <c r="D2825" s="71" t="str" cm="1">
        <f t="array" ref="D2825">_xlfn.IFS(AK2825="1",CONCATENATE(C2825,"Regional"),AK2825="2",CONCATENATE(C2825,"Sectional"),AK2825="3",CONCATENATE(C2825,COUNTIF($C$1:C2825,C2825)))</f>
        <v>Emma Helgeson3</v>
      </c>
      <c r="E2825" s="66">
        <v>45166.625</v>
      </c>
      <c r="F2825" t="s">
        <v>2578</v>
      </c>
      <c r="G2825" s="46">
        <v>42</v>
      </c>
      <c r="H2825" s="46">
        <v>67</v>
      </c>
      <c r="I2825" s="46">
        <v>34</v>
      </c>
      <c r="J2825" t="s">
        <v>143</v>
      </c>
      <c r="K2825" t="s">
        <v>90</v>
      </c>
      <c r="L2825" s="46">
        <v>2750</v>
      </c>
      <c r="M2825" s="46">
        <v>37</v>
      </c>
      <c r="N2825" s="46">
        <v>35.1</v>
      </c>
      <c r="O2825" s="46">
        <v>113</v>
      </c>
      <c r="P2825" s="46">
        <f t="shared" si="320"/>
        <v>1</v>
      </c>
      <c r="R2825" s="67" t="s">
        <v>3161</v>
      </c>
      <c r="S2825" s="67">
        <f>COUNTIF(Y$2:$Y$100,R2825)</f>
        <v>0</v>
      </c>
      <c r="V2825" s="67">
        <f t="shared" si="321"/>
        <v>0</v>
      </c>
      <c r="X2825"/>
      <c r="Y2825" s="67" t="str">
        <f t="shared" si="318"/>
        <v xml:space="preserve"> </v>
      </c>
      <c r="AB2825" t="s">
        <v>90</v>
      </c>
      <c r="AC2825" s="46">
        <v>2750</v>
      </c>
      <c r="AD2825" s="46">
        <v>37</v>
      </c>
      <c r="AE2825" s="46">
        <v>35.1</v>
      </c>
      <c r="AF2825" s="46">
        <v>113</v>
      </c>
      <c r="AH2825" s="70" t="str">
        <f t="shared" si="322"/>
        <v/>
      </c>
      <c r="AI2825" s="70" t="str">
        <f t="shared" si="323"/>
        <v/>
      </c>
      <c r="AJ2825" s="70" t="str">
        <f t="shared" si="324"/>
        <v>X</v>
      </c>
      <c r="AK2825" s="70" t="str" cm="1">
        <f t="array" ref="AK2825">_xlfn.IFS(AH2825&lt;&gt;"","1",AI2825&lt;&gt;"","2",AJ2825&lt;&gt;"","3")</f>
        <v>3</v>
      </c>
    </row>
    <row r="2826" spans="1:37" x14ac:dyDescent="0.25">
      <c r="A2826" t="s">
        <v>3436</v>
      </c>
      <c r="B2826" t="s">
        <v>582</v>
      </c>
      <c r="C2826" s="67" t="str">
        <f t="shared" si="319"/>
        <v>Katelyn Gustafson</v>
      </c>
      <c r="D2826" s="71" t="str" cm="1">
        <f t="array" ref="D2826">_xlfn.IFS(AK2826="1",CONCATENATE(C2826,"Regional"),AK2826="2",CONCATENATE(C2826,"Sectional"),AK2826="3",CONCATENATE(C2826,COUNTIF($C$1:C2826,C2826)))</f>
        <v>Katelyn Gustafson1</v>
      </c>
      <c r="E2826" s="66">
        <v>45166.625</v>
      </c>
      <c r="F2826" t="s">
        <v>2578</v>
      </c>
      <c r="G2826" s="46">
        <v>42</v>
      </c>
      <c r="H2826" s="46">
        <v>67</v>
      </c>
      <c r="I2826" s="46">
        <v>34</v>
      </c>
      <c r="J2826" t="s">
        <v>143</v>
      </c>
      <c r="K2826" t="s">
        <v>90</v>
      </c>
      <c r="L2826" s="46">
        <v>2750</v>
      </c>
      <c r="M2826" s="46">
        <v>37</v>
      </c>
      <c r="N2826" s="46">
        <v>35.1</v>
      </c>
      <c r="O2826" s="46">
        <v>113</v>
      </c>
      <c r="P2826" s="46">
        <f t="shared" si="320"/>
        <v>1</v>
      </c>
      <c r="R2826" s="67" t="s">
        <v>3635</v>
      </c>
      <c r="S2826" s="67">
        <f>COUNTIF(Y$2:$Y$100,R2826)</f>
        <v>0</v>
      </c>
      <c r="V2826" s="67">
        <f t="shared" si="321"/>
        <v>0</v>
      </c>
      <c r="X2826"/>
      <c r="Y2826" s="67" t="str">
        <f t="shared" si="318"/>
        <v xml:space="preserve"> </v>
      </c>
      <c r="AB2826" t="s">
        <v>90</v>
      </c>
      <c r="AC2826" s="46">
        <v>2750</v>
      </c>
      <c r="AD2826" s="46">
        <v>37</v>
      </c>
      <c r="AE2826" s="46">
        <v>35.1</v>
      </c>
      <c r="AF2826" s="46">
        <v>113</v>
      </c>
      <c r="AH2826" s="70" t="str">
        <f t="shared" si="322"/>
        <v/>
      </c>
      <c r="AI2826" s="70" t="str">
        <f t="shared" si="323"/>
        <v/>
      </c>
      <c r="AJ2826" s="70" t="str">
        <f t="shared" si="324"/>
        <v>X</v>
      </c>
      <c r="AK2826" s="70" t="str" cm="1">
        <f t="array" ref="AK2826">_xlfn.IFS(AH2826&lt;&gt;"","1",AI2826&lt;&gt;"","2",AJ2826&lt;&gt;"","3")</f>
        <v>3</v>
      </c>
    </row>
    <row r="2827" spans="1:37" x14ac:dyDescent="0.25">
      <c r="A2827" t="s">
        <v>244</v>
      </c>
      <c r="B2827" t="s">
        <v>650</v>
      </c>
      <c r="C2827" s="67" t="str">
        <f t="shared" si="319"/>
        <v>Izzy Jonas</v>
      </c>
      <c r="D2827" s="71" t="str" cm="1">
        <f t="array" ref="D2827">_xlfn.IFS(AK2827="1",CONCATENATE(C2827,"Regional"),AK2827="2",CONCATENATE(C2827,"Sectional"),AK2827="3",CONCATENATE(C2827,COUNTIF($C$1:C2827,C2827)))</f>
        <v>Izzy Jonas3</v>
      </c>
      <c r="E2827" s="66">
        <v>45166.625</v>
      </c>
      <c r="F2827" t="s">
        <v>2578</v>
      </c>
      <c r="G2827" s="46">
        <v>42</v>
      </c>
      <c r="H2827" s="46">
        <v>67</v>
      </c>
      <c r="I2827" s="46">
        <v>34</v>
      </c>
      <c r="J2827" t="s">
        <v>143</v>
      </c>
      <c r="K2827" t="s">
        <v>90</v>
      </c>
      <c r="L2827" s="46">
        <v>2750</v>
      </c>
      <c r="M2827" s="46">
        <v>37</v>
      </c>
      <c r="N2827" s="46">
        <v>35.1</v>
      </c>
      <c r="O2827" s="46">
        <v>113</v>
      </c>
      <c r="P2827" s="46">
        <f t="shared" si="320"/>
        <v>1</v>
      </c>
      <c r="R2827" s="67" t="s">
        <v>1284</v>
      </c>
      <c r="S2827" s="67">
        <f>COUNTIF(Y$2:$Y$100,R2827)</f>
        <v>0</v>
      </c>
      <c r="V2827" s="67">
        <f t="shared" si="321"/>
        <v>0</v>
      </c>
      <c r="X2827"/>
      <c r="Y2827" s="67" t="str">
        <f t="shared" si="318"/>
        <v xml:space="preserve"> </v>
      </c>
      <c r="AB2827" t="s">
        <v>90</v>
      </c>
      <c r="AC2827" s="46">
        <v>2750</v>
      </c>
      <c r="AD2827" s="46">
        <v>37</v>
      </c>
      <c r="AE2827" s="46">
        <v>35.1</v>
      </c>
      <c r="AF2827" s="46">
        <v>113</v>
      </c>
      <c r="AH2827" s="70" t="str">
        <f t="shared" si="322"/>
        <v/>
      </c>
      <c r="AI2827" s="70" t="str">
        <f t="shared" si="323"/>
        <v/>
      </c>
      <c r="AJ2827" s="70" t="str">
        <f t="shared" si="324"/>
        <v>X</v>
      </c>
      <c r="AK2827" s="70" t="str" cm="1">
        <f t="array" ref="AK2827">_xlfn.IFS(AH2827&lt;&gt;"","1",AI2827&lt;&gt;"","2",AJ2827&lt;&gt;"","3")</f>
        <v>3</v>
      </c>
    </row>
    <row r="2828" spans="1:37" x14ac:dyDescent="0.25">
      <c r="A2828" t="s">
        <v>310</v>
      </c>
      <c r="B2828" t="s">
        <v>280</v>
      </c>
      <c r="C2828" s="67" t="str">
        <f t="shared" si="319"/>
        <v>Kennedy Miller</v>
      </c>
      <c r="D2828" s="71" t="str" cm="1">
        <f t="array" ref="D2828">_xlfn.IFS(AK2828="1",CONCATENATE(C2828,"Regional"),AK2828="2",CONCATENATE(C2828,"Sectional"),AK2828="3",CONCATENATE(C2828,COUNTIF($C$1:C2828,C2828)))</f>
        <v>Kennedy Miller2</v>
      </c>
      <c r="E2828" s="66">
        <v>45166.625</v>
      </c>
      <c r="F2828" t="s">
        <v>2578</v>
      </c>
      <c r="G2828" s="46">
        <v>42</v>
      </c>
      <c r="H2828" s="46">
        <v>67</v>
      </c>
      <c r="I2828" s="46">
        <v>34</v>
      </c>
      <c r="J2828" t="s">
        <v>143</v>
      </c>
      <c r="K2828" t="s">
        <v>90</v>
      </c>
      <c r="L2828" s="46">
        <v>2750</v>
      </c>
      <c r="M2828" s="46">
        <v>37</v>
      </c>
      <c r="N2828" s="46">
        <v>35.1</v>
      </c>
      <c r="O2828" s="46">
        <v>113</v>
      </c>
      <c r="P2828" s="46">
        <f t="shared" si="320"/>
        <v>1</v>
      </c>
      <c r="R2828" s="67" t="s">
        <v>3168</v>
      </c>
      <c r="S2828" s="67">
        <f>COUNTIF(Y$2:$Y$100,R2828)</f>
        <v>0</v>
      </c>
      <c r="V2828" s="67">
        <f t="shared" si="321"/>
        <v>0</v>
      </c>
      <c r="X2828"/>
      <c r="Y2828" s="67" t="str">
        <f t="shared" si="318"/>
        <v xml:space="preserve"> </v>
      </c>
      <c r="AB2828" t="s">
        <v>90</v>
      </c>
      <c r="AC2828" s="46">
        <v>2750</v>
      </c>
      <c r="AD2828" s="46">
        <v>37</v>
      </c>
      <c r="AE2828" s="46">
        <v>35.1</v>
      </c>
      <c r="AF2828" s="46">
        <v>113</v>
      </c>
      <c r="AH2828" s="70" t="str">
        <f t="shared" si="322"/>
        <v/>
      </c>
      <c r="AI2828" s="70" t="str">
        <f t="shared" si="323"/>
        <v/>
      </c>
      <c r="AJ2828" s="70" t="str">
        <f t="shared" si="324"/>
        <v>X</v>
      </c>
      <c r="AK2828" s="70" t="str" cm="1">
        <f t="array" ref="AK2828">_xlfn.IFS(AH2828&lt;&gt;"","1",AI2828&lt;&gt;"","2",AJ2828&lt;&gt;"","3")</f>
        <v>3</v>
      </c>
    </row>
    <row r="2829" spans="1:37" x14ac:dyDescent="0.25">
      <c r="A2829" t="s">
        <v>2134</v>
      </c>
      <c r="B2829" t="s">
        <v>434</v>
      </c>
      <c r="C2829" s="67" t="str">
        <f t="shared" si="319"/>
        <v>Ella Omann</v>
      </c>
      <c r="D2829" s="71" t="str" cm="1">
        <f t="array" ref="D2829">_xlfn.IFS(AK2829="1",CONCATENATE(C2829,"Regional"),AK2829="2",CONCATENATE(C2829,"Sectional"),AK2829="3",CONCATENATE(C2829,COUNTIF($C$1:C2829,C2829)))</f>
        <v>Ella Omann3</v>
      </c>
      <c r="E2829" s="66">
        <v>45166.625</v>
      </c>
      <c r="F2829" t="s">
        <v>2578</v>
      </c>
      <c r="G2829" s="46">
        <v>42</v>
      </c>
      <c r="H2829" s="46">
        <v>71</v>
      </c>
      <c r="I2829" s="46">
        <v>38</v>
      </c>
      <c r="J2829" t="s">
        <v>143</v>
      </c>
      <c r="K2829" t="s">
        <v>90</v>
      </c>
      <c r="L2829" s="46">
        <v>2750</v>
      </c>
      <c r="M2829" s="46">
        <v>37</v>
      </c>
      <c r="N2829" s="46">
        <v>35.1</v>
      </c>
      <c r="O2829" s="46">
        <v>113</v>
      </c>
      <c r="P2829" s="46">
        <f t="shared" si="320"/>
        <v>1</v>
      </c>
      <c r="R2829" s="67" t="s">
        <v>3162</v>
      </c>
      <c r="S2829" s="67">
        <f>COUNTIF(Y$2:$Y$100,R2829)</f>
        <v>0</v>
      </c>
      <c r="V2829" s="67">
        <f t="shared" si="321"/>
        <v>0</v>
      </c>
      <c r="X2829"/>
      <c r="Y2829" s="67" t="str">
        <f t="shared" si="318"/>
        <v xml:space="preserve"> </v>
      </c>
      <c r="AB2829" t="s">
        <v>90</v>
      </c>
      <c r="AC2829" s="46">
        <v>2750</v>
      </c>
      <c r="AD2829" s="46">
        <v>37</v>
      </c>
      <c r="AE2829" s="46">
        <v>35.1</v>
      </c>
      <c r="AF2829" s="46">
        <v>113</v>
      </c>
      <c r="AH2829" s="70" t="str">
        <f t="shared" si="322"/>
        <v/>
      </c>
      <c r="AI2829" s="70" t="str">
        <f t="shared" si="323"/>
        <v/>
      </c>
      <c r="AJ2829" s="70" t="str">
        <f t="shared" si="324"/>
        <v>X</v>
      </c>
      <c r="AK2829" s="70" t="str" cm="1">
        <f t="array" ref="AK2829">_xlfn.IFS(AH2829&lt;&gt;"","1",AI2829&lt;&gt;"","2",AJ2829&lt;&gt;"","3")</f>
        <v>3</v>
      </c>
    </row>
    <row r="2830" spans="1:37" x14ac:dyDescent="0.25">
      <c r="A2830" t="s">
        <v>225</v>
      </c>
      <c r="B2830" t="s">
        <v>585</v>
      </c>
      <c r="C2830" s="67" t="str">
        <f t="shared" si="319"/>
        <v>Ayda Carufel</v>
      </c>
      <c r="D2830" s="71" t="str" cm="1">
        <f t="array" ref="D2830">_xlfn.IFS(AK2830="1",CONCATENATE(C2830,"Regional"),AK2830="2",CONCATENATE(C2830,"Sectional"),AK2830="3",CONCATENATE(C2830,COUNTIF($C$1:C2830,C2830)))</f>
        <v>Ayda Carufel3</v>
      </c>
      <c r="E2830" s="66">
        <v>45166.625</v>
      </c>
      <c r="F2830" t="s">
        <v>2578</v>
      </c>
      <c r="G2830" s="46">
        <v>42</v>
      </c>
      <c r="H2830" s="46">
        <v>71</v>
      </c>
      <c r="I2830" s="46">
        <v>38</v>
      </c>
      <c r="J2830" t="s">
        <v>143</v>
      </c>
      <c r="K2830" t="s">
        <v>90</v>
      </c>
      <c r="L2830" s="46">
        <v>2750</v>
      </c>
      <c r="M2830" s="46">
        <v>37</v>
      </c>
      <c r="N2830" s="46">
        <v>35.1</v>
      </c>
      <c r="O2830" s="46">
        <v>113</v>
      </c>
      <c r="P2830" s="46">
        <f t="shared" si="320"/>
        <v>1</v>
      </c>
      <c r="R2830" s="67" t="s">
        <v>1234</v>
      </c>
      <c r="S2830" s="67">
        <f>COUNTIF(Y$2:$Y$100,R2830)</f>
        <v>0</v>
      </c>
      <c r="V2830" s="67">
        <f t="shared" si="321"/>
        <v>0</v>
      </c>
      <c r="X2830"/>
      <c r="Y2830" s="67" t="str">
        <f t="shared" si="318"/>
        <v xml:space="preserve"> </v>
      </c>
      <c r="AB2830" t="s">
        <v>90</v>
      </c>
      <c r="AC2830" s="46">
        <v>2750</v>
      </c>
      <c r="AD2830" s="46">
        <v>37</v>
      </c>
      <c r="AE2830" s="46">
        <v>35.1</v>
      </c>
      <c r="AF2830" s="46">
        <v>113</v>
      </c>
      <c r="AH2830" s="70" t="str">
        <f t="shared" si="322"/>
        <v/>
      </c>
      <c r="AI2830" s="70" t="str">
        <f t="shared" si="323"/>
        <v/>
      </c>
      <c r="AJ2830" s="70" t="str">
        <f t="shared" si="324"/>
        <v>X</v>
      </c>
      <c r="AK2830" s="70" t="str" cm="1">
        <f t="array" ref="AK2830">_xlfn.IFS(AH2830&lt;&gt;"","1",AI2830&lt;&gt;"","2",AJ2830&lt;&gt;"","3")</f>
        <v>3</v>
      </c>
    </row>
    <row r="2831" spans="1:37" x14ac:dyDescent="0.25">
      <c r="A2831" t="s">
        <v>2140</v>
      </c>
      <c r="B2831" t="s">
        <v>502</v>
      </c>
      <c r="C2831" s="67" t="str">
        <f t="shared" si="319"/>
        <v>Kelly Moritz</v>
      </c>
      <c r="D2831" s="71" t="str" cm="1">
        <f t="array" ref="D2831">_xlfn.IFS(AK2831="1",CONCATENATE(C2831,"Regional"),AK2831="2",CONCATENATE(C2831,"Sectional"),AK2831="3",CONCATENATE(C2831,COUNTIF($C$1:C2831,C2831)))</f>
        <v>Kelly Moritz3</v>
      </c>
      <c r="E2831" s="66">
        <v>45166.625</v>
      </c>
      <c r="F2831" t="s">
        <v>2578</v>
      </c>
      <c r="G2831" s="46">
        <v>42</v>
      </c>
      <c r="H2831" s="46">
        <v>75</v>
      </c>
      <c r="I2831" s="46">
        <v>40</v>
      </c>
      <c r="J2831" t="s">
        <v>143</v>
      </c>
      <c r="K2831" t="s">
        <v>90</v>
      </c>
      <c r="L2831" s="46">
        <v>2750</v>
      </c>
      <c r="M2831" s="46">
        <v>37</v>
      </c>
      <c r="N2831" s="46">
        <v>35.1</v>
      </c>
      <c r="O2831" s="46">
        <v>113</v>
      </c>
      <c r="P2831" s="46">
        <f t="shared" si="320"/>
        <v>1</v>
      </c>
      <c r="R2831" s="67" t="s">
        <v>3167</v>
      </c>
      <c r="S2831" s="67">
        <f>COUNTIF(Y$2:$Y$100,R2831)</f>
        <v>0</v>
      </c>
      <c r="V2831" s="67">
        <f t="shared" si="321"/>
        <v>0</v>
      </c>
      <c r="X2831"/>
      <c r="Y2831" s="67" t="str">
        <f t="shared" si="318"/>
        <v xml:space="preserve"> </v>
      </c>
      <c r="AB2831" t="s">
        <v>90</v>
      </c>
      <c r="AC2831" s="46">
        <v>2750</v>
      </c>
      <c r="AD2831" s="46">
        <v>37</v>
      </c>
      <c r="AE2831" s="46">
        <v>35.1</v>
      </c>
      <c r="AF2831" s="46">
        <v>113</v>
      </c>
      <c r="AH2831" s="70" t="str">
        <f t="shared" si="322"/>
        <v/>
      </c>
      <c r="AI2831" s="70" t="str">
        <f t="shared" si="323"/>
        <v/>
      </c>
      <c r="AJ2831" s="70" t="str">
        <f t="shared" si="324"/>
        <v>X</v>
      </c>
      <c r="AK2831" s="70" t="str" cm="1">
        <f t="array" ref="AK2831">_xlfn.IFS(AH2831&lt;&gt;"","1",AI2831&lt;&gt;"","2",AJ2831&lt;&gt;"","3")</f>
        <v>3</v>
      </c>
    </row>
    <row r="2832" spans="1:37" x14ac:dyDescent="0.25">
      <c r="A2832" t="s">
        <v>2138</v>
      </c>
      <c r="B2832" t="s">
        <v>2139</v>
      </c>
      <c r="C2832" s="67" t="str">
        <f t="shared" si="319"/>
        <v>Nola Freeman</v>
      </c>
      <c r="D2832" s="71" t="str" cm="1">
        <f t="array" ref="D2832">_xlfn.IFS(AK2832="1",CONCATENATE(C2832,"Regional"),AK2832="2",CONCATENATE(C2832,"Sectional"),AK2832="3",CONCATENATE(C2832,COUNTIF($C$1:C2832,C2832)))</f>
        <v>Nola Freeman3</v>
      </c>
      <c r="E2832" s="66">
        <v>45166.625</v>
      </c>
      <c r="F2832" t="s">
        <v>2578</v>
      </c>
      <c r="G2832" s="46">
        <v>42</v>
      </c>
      <c r="H2832" s="46">
        <v>76</v>
      </c>
      <c r="I2832" s="46">
        <v>41</v>
      </c>
      <c r="J2832" t="s">
        <v>143</v>
      </c>
      <c r="K2832" t="s">
        <v>90</v>
      </c>
      <c r="L2832" s="46">
        <v>2750</v>
      </c>
      <c r="M2832" s="46">
        <v>37</v>
      </c>
      <c r="N2832" s="46">
        <v>35.1</v>
      </c>
      <c r="O2832" s="46">
        <v>113</v>
      </c>
      <c r="P2832" s="46">
        <f t="shared" si="320"/>
        <v>1</v>
      </c>
      <c r="R2832" s="67" t="s">
        <v>3166</v>
      </c>
      <c r="S2832" s="67">
        <f>COUNTIF(Y$2:$Y$100,R2832)</f>
        <v>0</v>
      </c>
      <c r="V2832" s="67">
        <f t="shared" si="321"/>
        <v>0</v>
      </c>
      <c r="X2832"/>
      <c r="Y2832" s="67" t="str">
        <f t="shared" si="318"/>
        <v xml:space="preserve"> </v>
      </c>
      <c r="AB2832" t="s">
        <v>90</v>
      </c>
      <c r="AC2832" s="46">
        <v>2750</v>
      </c>
      <c r="AD2832" s="46">
        <v>37</v>
      </c>
      <c r="AE2832" s="46">
        <v>35.1</v>
      </c>
      <c r="AF2832" s="46">
        <v>113</v>
      </c>
      <c r="AH2832" s="70" t="str">
        <f t="shared" si="322"/>
        <v/>
      </c>
      <c r="AI2832" s="70" t="str">
        <f t="shared" si="323"/>
        <v/>
      </c>
      <c r="AJ2832" s="70" t="str">
        <f t="shared" si="324"/>
        <v>X</v>
      </c>
      <c r="AK2832" s="70" t="str" cm="1">
        <f t="array" ref="AK2832">_xlfn.IFS(AH2832&lt;&gt;"","1",AI2832&lt;&gt;"","2",AJ2832&lt;&gt;"","3")</f>
        <v>3</v>
      </c>
    </row>
    <row r="2833" spans="1:37" x14ac:dyDescent="0.25">
      <c r="A2833" t="s">
        <v>664</v>
      </c>
      <c r="B2833" t="s">
        <v>544</v>
      </c>
      <c r="C2833" s="67" t="str">
        <f t="shared" si="319"/>
        <v>Elise Pratt</v>
      </c>
      <c r="D2833" s="71" t="str" cm="1">
        <f t="array" ref="D2833">_xlfn.IFS(AK2833="1",CONCATENATE(C2833,"Regional"),AK2833="2",CONCATENATE(C2833,"Sectional"),AK2833="3",CONCATENATE(C2833,COUNTIF($C$1:C2833,C2833)))</f>
        <v>Elise Pratt2</v>
      </c>
      <c r="E2833" s="66">
        <v>45166.625</v>
      </c>
      <c r="F2833" t="s">
        <v>2578</v>
      </c>
      <c r="G2833" s="46">
        <v>42</v>
      </c>
      <c r="H2833" s="46">
        <v>78</v>
      </c>
      <c r="I2833" s="46">
        <v>42</v>
      </c>
      <c r="J2833" t="s">
        <v>143</v>
      </c>
      <c r="K2833" t="s">
        <v>90</v>
      </c>
      <c r="L2833" s="46">
        <v>2750</v>
      </c>
      <c r="M2833" s="46">
        <v>37</v>
      </c>
      <c r="N2833" s="46">
        <v>35.1</v>
      </c>
      <c r="O2833" s="46">
        <v>113</v>
      </c>
      <c r="P2833" s="46">
        <f t="shared" si="320"/>
        <v>1</v>
      </c>
      <c r="R2833" s="67" t="s">
        <v>1285</v>
      </c>
      <c r="S2833" s="67">
        <f>COUNTIF(Y$2:$Y$100,R2833)</f>
        <v>0</v>
      </c>
      <c r="V2833" s="67">
        <f t="shared" si="321"/>
        <v>0</v>
      </c>
      <c r="X2833"/>
      <c r="Y2833" s="67" t="str">
        <f t="shared" si="318"/>
        <v xml:space="preserve"> </v>
      </c>
      <c r="AB2833" t="s">
        <v>90</v>
      </c>
      <c r="AC2833" s="46">
        <v>2750</v>
      </c>
      <c r="AD2833" s="46">
        <v>37</v>
      </c>
      <c r="AE2833" s="46">
        <v>35.1</v>
      </c>
      <c r="AF2833" s="46">
        <v>113</v>
      </c>
      <c r="AH2833" s="70" t="str">
        <f t="shared" si="322"/>
        <v/>
      </c>
      <c r="AI2833" s="70" t="str">
        <f t="shared" si="323"/>
        <v/>
      </c>
      <c r="AJ2833" s="70" t="str">
        <f t="shared" si="324"/>
        <v>X</v>
      </c>
      <c r="AK2833" s="70" t="str" cm="1">
        <f t="array" ref="AK2833">_xlfn.IFS(AH2833&lt;&gt;"","1",AI2833&lt;&gt;"","2",AJ2833&lt;&gt;"","3")</f>
        <v>3</v>
      </c>
    </row>
    <row r="2834" spans="1:37" x14ac:dyDescent="0.25">
      <c r="A2834" t="s">
        <v>1835</v>
      </c>
      <c r="B2834" t="s">
        <v>1703</v>
      </c>
      <c r="C2834" s="67" t="str">
        <f t="shared" si="319"/>
        <v>olivia maly</v>
      </c>
      <c r="D2834" s="71" t="str" cm="1">
        <f t="array" ref="D2834">_xlfn.IFS(AK2834="1",CONCATENATE(C2834,"Regional"),AK2834="2",CONCATENATE(C2834,"Sectional"),AK2834="3",CONCATENATE(C2834,COUNTIF($C$1:C2834,C2834)))</f>
        <v>olivia maly4</v>
      </c>
      <c r="E2834" s="66">
        <v>45167.333333333336</v>
      </c>
      <c r="F2834" t="s">
        <v>2420</v>
      </c>
      <c r="G2834" s="46">
        <v>14</v>
      </c>
      <c r="H2834" s="46">
        <v>90</v>
      </c>
      <c r="I2834" s="46">
        <v>1</v>
      </c>
      <c r="J2834" t="s">
        <v>620</v>
      </c>
      <c r="K2834" t="s">
        <v>131</v>
      </c>
      <c r="L2834" s="46">
        <v>5578</v>
      </c>
      <c r="M2834" s="46">
        <v>72</v>
      </c>
      <c r="N2834" s="46">
        <v>71.400000000000006</v>
      </c>
      <c r="O2834" s="46">
        <v>118</v>
      </c>
      <c r="P2834" s="46">
        <f t="shared" si="320"/>
        <v>2</v>
      </c>
      <c r="R2834" s="67" t="s">
        <v>2839</v>
      </c>
      <c r="S2834" s="67">
        <f>COUNTIF(Y$2:$Y$100,R2834)</f>
        <v>0</v>
      </c>
      <c r="V2834" s="67">
        <f t="shared" si="321"/>
        <v>0</v>
      </c>
      <c r="X2834"/>
      <c r="Y2834" s="67" t="str">
        <f t="shared" si="318"/>
        <v xml:space="preserve"> </v>
      </c>
      <c r="AB2834" t="s">
        <v>131</v>
      </c>
      <c r="AC2834" s="46">
        <v>5578</v>
      </c>
      <c r="AD2834" s="46">
        <v>72</v>
      </c>
      <c r="AE2834" s="46">
        <v>71.400000000000006</v>
      </c>
      <c r="AF2834" s="46">
        <v>118</v>
      </c>
      <c r="AH2834" s="70" t="str">
        <f t="shared" si="322"/>
        <v/>
      </c>
      <c r="AI2834" s="70" t="str">
        <f t="shared" si="323"/>
        <v/>
      </c>
      <c r="AJ2834" s="70" t="str">
        <f t="shared" si="324"/>
        <v>X</v>
      </c>
      <c r="AK2834" s="70" t="str" cm="1">
        <f t="array" ref="AK2834">_xlfn.IFS(AH2834&lt;&gt;"","1",AI2834&lt;&gt;"","2",AJ2834&lt;&gt;"","3")</f>
        <v>3</v>
      </c>
    </row>
    <row r="2835" spans="1:37" x14ac:dyDescent="0.25">
      <c r="A2835" t="s">
        <v>1837</v>
      </c>
      <c r="B2835" t="s">
        <v>1838</v>
      </c>
      <c r="C2835" s="67" t="str">
        <f t="shared" si="319"/>
        <v>Eva LaRowe</v>
      </c>
      <c r="D2835" s="71" t="str" cm="1">
        <f t="array" ref="D2835">_xlfn.IFS(AK2835="1",CONCATENATE(C2835,"Regional"),AK2835="2",CONCATENATE(C2835,"Sectional"),AK2835="3",CONCATENATE(C2835,COUNTIF($C$1:C2835,C2835)))</f>
        <v>Eva LaRowe4</v>
      </c>
      <c r="E2835" s="66">
        <v>45167.333333333336</v>
      </c>
      <c r="F2835" t="s">
        <v>2420</v>
      </c>
      <c r="G2835" s="46">
        <v>14</v>
      </c>
      <c r="H2835" s="46">
        <v>100</v>
      </c>
      <c r="I2835" s="46">
        <v>2</v>
      </c>
      <c r="J2835" t="s">
        <v>620</v>
      </c>
      <c r="K2835" t="s">
        <v>131</v>
      </c>
      <c r="L2835" s="46">
        <v>5578</v>
      </c>
      <c r="M2835" s="46">
        <v>72</v>
      </c>
      <c r="N2835" s="46">
        <v>71.400000000000006</v>
      </c>
      <c r="O2835" s="46">
        <v>118</v>
      </c>
      <c r="P2835" s="46">
        <f t="shared" si="320"/>
        <v>2</v>
      </c>
      <c r="R2835" s="67" t="s">
        <v>2843</v>
      </c>
      <c r="S2835" s="67">
        <f>COUNTIF(Y$2:$Y$100,R2835)</f>
        <v>0</v>
      </c>
      <c r="V2835" s="67">
        <f t="shared" si="321"/>
        <v>0</v>
      </c>
      <c r="X2835"/>
      <c r="Y2835" s="67" t="str">
        <f t="shared" si="318"/>
        <v xml:space="preserve"> </v>
      </c>
      <c r="AB2835" t="s">
        <v>131</v>
      </c>
      <c r="AC2835" s="46">
        <v>5578</v>
      </c>
      <c r="AD2835" s="46">
        <v>72</v>
      </c>
      <c r="AE2835" s="46">
        <v>71.400000000000006</v>
      </c>
      <c r="AF2835" s="46">
        <v>118</v>
      </c>
      <c r="AH2835" s="70" t="str">
        <f t="shared" si="322"/>
        <v/>
      </c>
      <c r="AI2835" s="70" t="str">
        <f t="shared" si="323"/>
        <v/>
      </c>
      <c r="AJ2835" s="70" t="str">
        <f t="shared" si="324"/>
        <v>X</v>
      </c>
      <c r="AK2835" s="70" t="str" cm="1">
        <f t="array" ref="AK2835">_xlfn.IFS(AH2835&lt;&gt;"","1",AI2835&lt;&gt;"","2",AJ2835&lt;&gt;"","3")</f>
        <v>3</v>
      </c>
    </row>
    <row r="2836" spans="1:37" x14ac:dyDescent="0.25">
      <c r="A2836" t="s">
        <v>668</v>
      </c>
      <c r="B2836" t="s">
        <v>669</v>
      </c>
      <c r="C2836" s="67" t="str">
        <f t="shared" si="319"/>
        <v>Teya Capps</v>
      </c>
      <c r="D2836" s="71" t="str" cm="1">
        <f t="array" ref="D2836">_xlfn.IFS(AK2836="1",CONCATENATE(C2836,"Regional"),AK2836="2",CONCATENATE(C2836,"Sectional"),AK2836="3",CONCATENATE(C2836,COUNTIF($C$1:C2836,C2836)))</f>
        <v>Teya Capps4</v>
      </c>
      <c r="E2836" s="66">
        <v>45167.333333333336</v>
      </c>
      <c r="F2836" t="s">
        <v>2420</v>
      </c>
      <c r="G2836" s="46">
        <v>14</v>
      </c>
      <c r="H2836" s="46">
        <v>102</v>
      </c>
      <c r="I2836" s="46">
        <v>3</v>
      </c>
      <c r="J2836" t="s">
        <v>620</v>
      </c>
      <c r="K2836" t="s">
        <v>131</v>
      </c>
      <c r="L2836" s="46">
        <v>5578</v>
      </c>
      <c r="M2836" s="46">
        <v>72</v>
      </c>
      <c r="N2836" s="46">
        <v>71.400000000000006</v>
      </c>
      <c r="O2836" s="46">
        <v>118</v>
      </c>
      <c r="P2836" s="46">
        <f t="shared" si="320"/>
        <v>2</v>
      </c>
      <c r="R2836" s="67" t="s">
        <v>1287</v>
      </c>
      <c r="S2836" s="67">
        <f>COUNTIF(Y$2:$Y$100,R2836)</f>
        <v>0</v>
      </c>
      <c r="V2836" s="67">
        <f t="shared" si="321"/>
        <v>0</v>
      </c>
      <c r="X2836"/>
      <c r="Y2836" s="67" t="str">
        <f t="shared" si="318"/>
        <v xml:space="preserve"> </v>
      </c>
      <c r="AB2836" t="s">
        <v>131</v>
      </c>
      <c r="AC2836" s="46">
        <v>5578</v>
      </c>
      <c r="AD2836" s="46">
        <v>72</v>
      </c>
      <c r="AE2836" s="46">
        <v>71.400000000000006</v>
      </c>
      <c r="AF2836" s="46">
        <v>118</v>
      </c>
      <c r="AH2836" s="70" t="str">
        <f t="shared" si="322"/>
        <v/>
      </c>
      <c r="AI2836" s="70" t="str">
        <f t="shared" si="323"/>
        <v/>
      </c>
      <c r="AJ2836" s="70" t="str">
        <f t="shared" si="324"/>
        <v>X</v>
      </c>
      <c r="AK2836" s="70" t="str" cm="1">
        <f t="array" ref="AK2836">_xlfn.IFS(AH2836&lt;&gt;"","1",AI2836&lt;&gt;"","2",AJ2836&lt;&gt;"","3")</f>
        <v>3</v>
      </c>
    </row>
    <row r="2837" spans="1:37" x14ac:dyDescent="0.25">
      <c r="A2837" t="s">
        <v>676</v>
      </c>
      <c r="B2837" t="s">
        <v>524</v>
      </c>
      <c r="C2837" s="67" t="str">
        <f t="shared" si="319"/>
        <v>Isabelle Chang</v>
      </c>
      <c r="D2837" s="71" t="str" cm="1">
        <f t="array" ref="D2837">_xlfn.IFS(AK2837="1",CONCATENATE(C2837,"Regional"),AK2837="2",CONCATENATE(C2837,"Sectional"),AK2837="3",CONCATENATE(C2837,COUNTIF($C$1:C2837,C2837)))</f>
        <v>Isabelle Chang3</v>
      </c>
      <c r="E2837" s="66">
        <v>45167.333333333336</v>
      </c>
      <c r="F2837" t="s">
        <v>2420</v>
      </c>
      <c r="G2837" s="46">
        <v>14</v>
      </c>
      <c r="H2837" s="46">
        <v>103</v>
      </c>
      <c r="I2837" s="46">
        <v>4</v>
      </c>
      <c r="J2837" t="s">
        <v>620</v>
      </c>
      <c r="K2837" t="s">
        <v>131</v>
      </c>
      <c r="L2837" s="46">
        <v>5578</v>
      </c>
      <c r="M2837" s="46">
        <v>72</v>
      </c>
      <c r="N2837" s="46">
        <v>71.400000000000006</v>
      </c>
      <c r="O2837" s="46">
        <v>118</v>
      </c>
      <c r="P2837" s="46">
        <f t="shared" si="320"/>
        <v>2</v>
      </c>
      <c r="R2837" s="67" t="s">
        <v>2970</v>
      </c>
      <c r="S2837" s="67">
        <f>COUNTIF(Y$2:$Y$100,R2837)</f>
        <v>0</v>
      </c>
      <c r="V2837" s="67">
        <f t="shared" si="321"/>
        <v>0</v>
      </c>
      <c r="X2837"/>
      <c r="Y2837" s="67" t="str">
        <f t="shared" si="318"/>
        <v xml:space="preserve"> </v>
      </c>
      <c r="AB2837" t="s">
        <v>131</v>
      </c>
      <c r="AC2837" s="46">
        <v>5578</v>
      </c>
      <c r="AD2837" s="46">
        <v>72</v>
      </c>
      <c r="AE2837" s="46">
        <v>71.400000000000006</v>
      </c>
      <c r="AF2837" s="46">
        <v>118</v>
      </c>
      <c r="AH2837" s="70" t="str">
        <f t="shared" si="322"/>
        <v/>
      </c>
      <c r="AI2837" s="70" t="str">
        <f t="shared" si="323"/>
        <v/>
      </c>
      <c r="AJ2837" s="70" t="str">
        <f t="shared" si="324"/>
        <v>X</v>
      </c>
      <c r="AK2837" s="70" t="str" cm="1">
        <f t="array" ref="AK2837">_xlfn.IFS(AH2837&lt;&gt;"","1",AI2837&lt;&gt;"","2",AJ2837&lt;&gt;"","3")</f>
        <v>3</v>
      </c>
    </row>
    <row r="2838" spans="1:37" x14ac:dyDescent="0.25">
      <c r="A2838" t="s">
        <v>1951</v>
      </c>
      <c r="B2838" t="s">
        <v>828</v>
      </c>
      <c r="C2838" s="67" t="str">
        <f t="shared" si="319"/>
        <v>Bella Lopez</v>
      </c>
      <c r="D2838" s="71" t="str" cm="1">
        <f t="array" ref="D2838">_xlfn.IFS(AK2838="1",CONCATENATE(C2838,"Regional"),AK2838="2",CONCATENATE(C2838,"Sectional"),AK2838="3",CONCATENATE(C2838,COUNTIF($C$1:C2838,C2838)))</f>
        <v>Bella Lopez3</v>
      </c>
      <c r="E2838" s="66">
        <v>45167.333333333336</v>
      </c>
      <c r="F2838" t="s">
        <v>2420</v>
      </c>
      <c r="G2838" s="46">
        <v>14</v>
      </c>
      <c r="H2838" s="46">
        <v>106</v>
      </c>
      <c r="I2838" s="46">
        <v>5</v>
      </c>
      <c r="J2838" t="s">
        <v>620</v>
      </c>
      <c r="K2838" t="s">
        <v>131</v>
      </c>
      <c r="L2838" s="46">
        <v>5578</v>
      </c>
      <c r="M2838" s="46">
        <v>72</v>
      </c>
      <c r="N2838" s="46">
        <v>71.400000000000006</v>
      </c>
      <c r="O2838" s="46">
        <v>118</v>
      </c>
      <c r="P2838" s="46">
        <f t="shared" si="320"/>
        <v>2</v>
      </c>
      <c r="R2838" s="67" t="s">
        <v>2968</v>
      </c>
      <c r="S2838" s="67">
        <f>COUNTIF(Y$2:$Y$100,R2838)</f>
        <v>0</v>
      </c>
      <c r="V2838" s="67">
        <f t="shared" si="321"/>
        <v>0</v>
      </c>
      <c r="X2838"/>
      <c r="Y2838" s="67" t="str">
        <f t="shared" si="318"/>
        <v xml:space="preserve"> </v>
      </c>
      <c r="AB2838" t="s">
        <v>131</v>
      </c>
      <c r="AC2838" s="46">
        <v>5578</v>
      </c>
      <c r="AD2838" s="46">
        <v>72</v>
      </c>
      <c r="AE2838" s="46">
        <v>71.400000000000006</v>
      </c>
      <c r="AF2838" s="46">
        <v>118</v>
      </c>
      <c r="AH2838" s="70" t="str">
        <f t="shared" si="322"/>
        <v/>
      </c>
      <c r="AI2838" s="70" t="str">
        <f t="shared" si="323"/>
        <v/>
      </c>
      <c r="AJ2838" s="70" t="str">
        <f t="shared" si="324"/>
        <v>X</v>
      </c>
      <c r="AK2838" s="70" t="str" cm="1">
        <f t="array" ref="AK2838">_xlfn.IFS(AH2838&lt;&gt;"","1",AI2838&lt;&gt;"","2",AJ2838&lt;&gt;"","3")</f>
        <v>3</v>
      </c>
    </row>
    <row r="2839" spans="1:37" x14ac:dyDescent="0.25">
      <c r="A2839" t="s">
        <v>602</v>
      </c>
      <c r="B2839" t="s">
        <v>564</v>
      </c>
      <c r="C2839" s="67" t="str">
        <f t="shared" si="319"/>
        <v>Evelyn Wimmer</v>
      </c>
      <c r="D2839" s="71" t="str" cm="1">
        <f t="array" ref="D2839">_xlfn.IFS(AK2839="1",CONCATENATE(C2839,"Regional"),AK2839="2",CONCATENATE(C2839,"Sectional"),AK2839="3",CONCATENATE(C2839,COUNTIF($C$1:C2839,C2839)))</f>
        <v>Evelyn Wimmer4</v>
      </c>
      <c r="E2839" s="66">
        <v>45167.333333333336</v>
      </c>
      <c r="F2839" t="s">
        <v>2420</v>
      </c>
      <c r="G2839" s="46">
        <v>14</v>
      </c>
      <c r="H2839" s="46">
        <v>106</v>
      </c>
      <c r="I2839" s="46">
        <v>5</v>
      </c>
      <c r="J2839" t="s">
        <v>620</v>
      </c>
      <c r="K2839" t="s">
        <v>131</v>
      </c>
      <c r="L2839" s="46">
        <v>5578</v>
      </c>
      <c r="M2839" s="46">
        <v>72</v>
      </c>
      <c r="N2839" s="46">
        <v>71.400000000000006</v>
      </c>
      <c r="O2839" s="46">
        <v>118</v>
      </c>
      <c r="P2839" s="46">
        <f t="shared" si="320"/>
        <v>2</v>
      </c>
      <c r="R2839" s="67" t="s">
        <v>1246</v>
      </c>
      <c r="S2839" s="67">
        <f>COUNTIF(Y$2:$Y$100,R2839)</f>
        <v>0</v>
      </c>
      <c r="V2839" s="67">
        <f t="shared" si="321"/>
        <v>0</v>
      </c>
      <c r="X2839"/>
      <c r="Y2839" s="67" t="str">
        <f t="shared" si="318"/>
        <v xml:space="preserve"> </v>
      </c>
      <c r="AB2839" t="s">
        <v>131</v>
      </c>
      <c r="AC2839" s="46">
        <v>5578</v>
      </c>
      <c r="AD2839" s="46">
        <v>72</v>
      </c>
      <c r="AE2839" s="46">
        <v>71.400000000000006</v>
      </c>
      <c r="AF2839" s="46">
        <v>118</v>
      </c>
      <c r="AH2839" s="70" t="str">
        <f t="shared" si="322"/>
        <v/>
      </c>
      <c r="AI2839" s="70" t="str">
        <f t="shared" si="323"/>
        <v/>
      </c>
      <c r="AJ2839" s="70" t="str">
        <f t="shared" si="324"/>
        <v>X</v>
      </c>
      <c r="AK2839" s="70" t="str" cm="1">
        <f t="array" ref="AK2839">_xlfn.IFS(AH2839&lt;&gt;"","1",AI2839&lt;&gt;"","2",AJ2839&lt;&gt;"","3")</f>
        <v>3</v>
      </c>
    </row>
    <row r="2840" spans="1:37" x14ac:dyDescent="0.25">
      <c r="A2840" t="s">
        <v>338</v>
      </c>
      <c r="B2840" t="s">
        <v>582</v>
      </c>
      <c r="C2840" s="67" t="str">
        <f t="shared" si="319"/>
        <v>Katelyn Rau</v>
      </c>
      <c r="D2840" s="71" t="str" cm="1">
        <f t="array" ref="D2840">_xlfn.IFS(AK2840="1",CONCATENATE(C2840,"Regional"),AK2840="2",CONCATENATE(C2840,"Sectional"),AK2840="3",CONCATENATE(C2840,COUNTIF($C$1:C2840,C2840)))</f>
        <v>Katelyn Rau4</v>
      </c>
      <c r="E2840" s="66">
        <v>45167.333333333336</v>
      </c>
      <c r="F2840" t="s">
        <v>2420</v>
      </c>
      <c r="G2840" s="46">
        <v>14</v>
      </c>
      <c r="H2840" s="46">
        <v>108</v>
      </c>
      <c r="I2840" s="46">
        <v>7</v>
      </c>
      <c r="J2840" t="s">
        <v>620</v>
      </c>
      <c r="K2840" t="s">
        <v>131</v>
      </c>
      <c r="L2840" s="46">
        <v>5578</v>
      </c>
      <c r="M2840" s="46">
        <v>72</v>
      </c>
      <c r="N2840" s="46">
        <v>71.400000000000006</v>
      </c>
      <c r="O2840" s="46">
        <v>118</v>
      </c>
      <c r="P2840" s="46">
        <f t="shared" si="320"/>
        <v>2</v>
      </c>
      <c r="R2840" s="67" t="s">
        <v>2857</v>
      </c>
      <c r="S2840" s="67">
        <f>COUNTIF(Y$2:$Y$100,R2840)</f>
        <v>0</v>
      </c>
      <c r="V2840" s="67">
        <f t="shared" si="321"/>
        <v>0</v>
      </c>
      <c r="X2840"/>
      <c r="Y2840" s="67" t="str">
        <f t="shared" si="318"/>
        <v xml:space="preserve"> </v>
      </c>
      <c r="AB2840" t="s">
        <v>131</v>
      </c>
      <c r="AC2840" s="46">
        <v>5578</v>
      </c>
      <c r="AD2840" s="46">
        <v>72</v>
      </c>
      <c r="AE2840" s="46">
        <v>71.400000000000006</v>
      </c>
      <c r="AF2840" s="46">
        <v>118</v>
      </c>
      <c r="AH2840" s="70" t="str">
        <f t="shared" si="322"/>
        <v/>
      </c>
      <c r="AI2840" s="70" t="str">
        <f t="shared" si="323"/>
        <v/>
      </c>
      <c r="AJ2840" s="70" t="str">
        <f t="shared" si="324"/>
        <v>X</v>
      </c>
      <c r="AK2840" s="70" t="str" cm="1">
        <f t="array" ref="AK2840">_xlfn.IFS(AH2840&lt;&gt;"","1",AI2840&lt;&gt;"","2",AJ2840&lt;&gt;"","3")</f>
        <v>3</v>
      </c>
    </row>
    <row r="2841" spans="1:37" x14ac:dyDescent="0.25">
      <c r="A2841" t="s">
        <v>3391</v>
      </c>
      <c r="B2841" t="s">
        <v>452</v>
      </c>
      <c r="C2841" s="67" t="str">
        <f t="shared" si="319"/>
        <v>Sophia Provenzano</v>
      </c>
      <c r="D2841" s="71" t="str" cm="1">
        <f t="array" ref="D2841">_xlfn.IFS(AK2841="1",CONCATENATE(C2841,"Regional"),AK2841="2",CONCATENATE(C2841,"Sectional"),AK2841="3",CONCATENATE(C2841,COUNTIF($C$1:C2841,C2841)))</f>
        <v>Sophia Provenzano4</v>
      </c>
      <c r="E2841" s="66">
        <v>45167.333333333336</v>
      </c>
      <c r="F2841" t="s">
        <v>2420</v>
      </c>
      <c r="G2841" s="46">
        <v>14</v>
      </c>
      <c r="H2841" s="46">
        <v>109</v>
      </c>
      <c r="I2841" s="46">
        <v>8</v>
      </c>
      <c r="J2841" t="s">
        <v>620</v>
      </c>
      <c r="K2841" t="s">
        <v>131</v>
      </c>
      <c r="L2841" s="46">
        <v>5578</v>
      </c>
      <c r="M2841" s="46">
        <v>72</v>
      </c>
      <c r="N2841" s="46">
        <v>71.400000000000006</v>
      </c>
      <c r="O2841" s="46">
        <v>118</v>
      </c>
      <c r="P2841" s="46">
        <f t="shared" si="320"/>
        <v>2</v>
      </c>
      <c r="R2841" s="67" t="s">
        <v>3505</v>
      </c>
      <c r="S2841" s="67">
        <f>COUNTIF(Y$2:$Y$100,R2841)</f>
        <v>0</v>
      </c>
      <c r="V2841" s="67">
        <f t="shared" si="321"/>
        <v>0</v>
      </c>
      <c r="X2841"/>
      <c r="Y2841" s="67" t="str">
        <f t="shared" si="318"/>
        <v xml:space="preserve"> </v>
      </c>
      <c r="AB2841" t="s">
        <v>131</v>
      </c>
      <c r="AC2841" s="46">
        <v>5578</v>
      </c>
      <c r="AD2841" s="46">
        <v>72</v>
      </c>
      <c r="AE2841" s="46">
        <v>71.400000000000006</v>
      </c>
      <c r="AF2841" s="46">
        <v>118</v>
      </c>
      <c r="AH2841" s="70" t="str">
        <f t="shared" si="322"/>
        <v/>
      </c>
      <c r="AI2841" s="70" t="str">
        <f t="shared" si="323"/>
        <v/>
      </c>
      <c r="AJ2841" s="70" t="str">
        <f t="shared" si="324"/>
        <v>X</v>
      </c>
      <c r="AK2841" s="70" t="str" cm="1">
        <f t="array" ref="AK2841">_xlfn.IFS(AH2841&lt;&gt;"","1",AI2841&lt;&gt;"","2",AJ2841&lt;&gt;"","3")</f>
        <v>3</v>
      </c>
    </row>
    <row r="2842" spans="1:37" x14ac:dyDescent="0.25">
      <c r="A2842" t="s">
        <v>1952</v>
      </c>
      <c r="B2842" t="s">
        <v>957</v>
      </c>
      <c r="C2842" s="67" t="str">
        <f t="shared" si="319"/>
        <v>Violet Goeddel</v>
      </c>
      <c r="D2842" s="71" t="str" cm="1">
        <f t="array" ref="D2842">_xlfn.IFS(AK2842="1",CONCATENATE(C2842,"Regional"),AK2842="2",CONCATENATE(C2842,"Sectional"),AK2842="3",CONCATENATE(C2842,COUNTIF($C$1:C2842,C2842)))</f>
        <v>Violet Goeddel2</v>
      </c>
      <c r="E2842" s="66">
        <v>45167.333333333336</v>
      </c>
      <c r="F2842" t="s">
        <v>2420</v>
      </c>
      <c r="G2842" s="46">
        <v>14</v>
      </c>
      <c r="H2842" s="46">
        <v>111</v>
      </c>
      <c r="I2842" s="46">
        <v>9</v>
      </c>
      <c r="J2842" t="s">
        <v>620</v>
      </c>
      <c r="K2842" t="s">
        <v>131</v>
      </c>
      <c r="L2842" s="46">
        <v>5578</v>
      </c>
      <c r="M2842" s="46">
        <v>72</v>
      </c>
      <c r="N2842" s="46">
        <v>71.400000000000006</v>
      </c>
      <c r="O2842" s="46">
        <v>118</v>
      </c>
      <c r="P2842" s="46">
        <f t="shared" si="320"/>
        <v>2</v>
      </c>
      <c r="R2842" s="67" t="s">
        <v>2969</v>
      </c>
      <c r="S2842" s="67">
        <f>COUNTIF(Y$2:$Y$100,R2842)</f>
        <v>0</v>
      </c>
      <c r="V2842" s="67">
        <f t="shared" si="321"/>
        <v>0</v>
      </c>
      <c r="X2842"/>
      <c r="Y2842" s="67" t="str">
        <f t="shared" si="318"/>
        <v xml:space="preserve"> </v>
      </c>
      <c r="AB2842" t="s">
        <v>131</v>
      </c>
      <c r="AC2842" s="46">
        <v>5578</v>
      </c>
      <c r="AD2842" s="46">
        <v>72</v>
      </c>
      <c r="AE2842" s="46">
        <v>71.400000000000006</v>
      </c>
      <c r="AF2842" s="46">
        <v>118</v>
      </c>
      <c r="AH2842" s="70" t="str">
        <f t="shared" si="322"/>
        <v/>
      </c>
      <c r="AI2842" s="70" t="str">
        <f t="shared" si="323"/>
        <v/>
      </c>
      <c r="AJ2842" s="70" t="str">
        <f t="shared" si="324"/>
        <v>X</v>
      </c>
      <c r="AK2842" s="70" t="str" cm="1">
        <f t="array" ref="AK2842">_xlfn.IFS(AH2842&lt;&gt;"","1",AI2842&lt;&gt;"","2",AJ2842&lt;&gt;"","3")</f>
        <v>3</v>
      </c>
    </row>
    <row r="2843" spans="1:37" x14ac:dyDescent="0.25">
      <c r="A2843" t="s">
        <v>604</v>
      </c>
      <c r="B2843" t="s">
        <v>605</v>
      </c>
      <c r="C2843" s="67" t="str">
        <f t="shared" si="319"/>
        <v>Anisa Habib</v>
      </c>
      <c r="D2843" s="71" t="str" cm="1">
        <f t="array" ref="D2843">_xlfn.IFS(AK2843="1",CONCATENATE(C2843,"Regional"),AK2843="2",CONCATENATE(C2843,"Sectional"),AK2843="3",CONCATENATE(C2843,COUNTIF($C$1:C2843,C2843)))</f>
        <v>Anisa Habib3</v>
      </c>
      <c r="E2843" s="66">
        <v>45167.333333333336</v>
      </c>
      <c r="F2843" t="s">
        <v>2420</v>
      </c>
      <c r="G2843" s="46">
        <v>14</v>
      </c>
      <c r="H2843" s="46">
        <v>116</v>
      </c>
      <c r="I2843" s="46">
        <v>10</v>
      </c>
      <c r="J2843" t="s">
        <v>620</v>
      </c>
      <c r="K2843" t="s">
        <v>131</v>
      </c>
      <c r="L2843" s="46">
        <v>5578</v>
      </c>
      <c r="M2843" s="46">
        <v>72</v>
      </c>
      <c r="N2843" s="46">
        <v>71.400000000000006</v>
      </c>
      <c r="O2843" s="46">
        <v>118</v>
      </c>
      <c r="P2843" s="46">
        <f t="shared" si="320"/>
        <v>2</v>
      </c>
      <c r="R2843" s="67" t="s">
        <v>1249</v>
      </c>
      <c r="S2843" s="67">
        <f>COUNTIF(Y$2:$Y$100,R2843)</f>
        <v>0</v>
      </c>
      <c r="V2843" s="67">
        <f t="shared" si="321"/>
        <v>0</v>
      </c>
      <c r="X2843"/>
      <c r="Y2843" s="67" t="str">
        <f t="shared" ref="Y2843:Y2847" si="325">CONCATENATE(W2843," ",X2843)</f>
        <v xml:space="preserve"> </v>
      </c>
      <c r="AB2843" t="s">
        <v>131</v>
      </c>
      <c r="AC2843" s="46">
        <v>5578</v>
      </c>
      <c r="AD2843" s="46">
        <v>72</v>
      </c>
      <c r="AE2843" s="46">
        <v>71.400000000000006</v>
      </c>
      <c r="AF2843" s="46">
        <v>118</v>
      </c>
      <c r="AH2843" s="70" t="str">
        <f t="shared" si="322"/>
        <v/>
      </c>
      <c r="AI2843" s="70" t="str">
        <f t="shared" si="323"/>
        <v/>
      </c>
      <c r="AJ2843" s="70" t="str">
        <f t="shared" si="324"/>
        <v>X</v>
      </c>
      <c r="AK2843" s="70" t="str" cm="1">
        <f t="array" ref="AK2843">_xlfn.IFS(AH2843&lt;&gt;"","1",AI2843&lt;&gt;"","2",AJ2843&lt;&gt;"","3")</f>
        <v>3</v>
      </c>
    </row>
    <row r="2844" spans="1:37" x14ac:dyDescent="0.25">
      <c r="A2844" t="s">
        <v>1847</v>
      </c>
      <c r="B2844" t="s">
        <v>1848</v>
      </c>
      <c r="C2844" s="67" t="str">
        <f t="shared" si="319"/>
        <v>Kira Jennings</v>
      </c>
      <c r="D2844" s="71" t="str" cm="1">
        <f t="array" ref="D2844">_xlfn.IFS(AK2844="1",CONCATENATE(C2844,"Regional"),AK2844="2",CONCATENATE(C2844,"Sectional"),AK2844="3",CONCATENATE(C2844,COUNTIF($C$1:C2844,C2844)))</f>
        <v>Kira Jennings3</v>
      </c>
      <c r="E2844" s="66">
        <v>45167.333333333336</v>
      </c>
      <c r="F2844" t="s">
        <v>2420</v>
      </c>
      <c r="G2844" s="46">
        <v>14</v>
      </c>
      <c r="H2844" s="46">
        <v>125</v>
      </c>
      <c r="I2844" s="46">
        <v>11</v>
      </c>
      <c r="J2844" t="s">
        <v>620</v>
      </c>
      <c r="K2844" t="s">
        <v>131</v>
      </c>
      <c r="L2844" s="46">
        <v>5578</v>
      </c>
      <c r="M2844" s="46">
        <v>72</v>
      </c>
      <c r="N2844" s="46">
        <v>71.400000000000006</v>
      </c>
      <c r="O2844" s="46">
        <v>118</v>
      </c>
      <c r="P2844" s="46">
        <f t="shared" si="320"/>
        <v>2</v>
      </c>
      <c r="R2844" s="67" t="s">
        <v>2855</v>
      </c>
      <c r="S2844" s="67">
        <f>COUNTIF(Y$2:$Y$100,R2844)</f>
        <v>0</v>
      </c>
      <c r="V2844" s="67">
        <f t="shared" si="321"/>
        <v>0</v>
      </c>
      <c r="X2844"/>
      <c r="Y2844" s="67" t="str">
        <f t="shared" si="325"/>
        <v xml:space="preserve"> </v>
      </c>
      <c r="AB2844" t="s">
        <v>131</v>
      </c>
      <c r="AC2844" s="46">
        <v>5578</v>
      </c>
      <c r="AD2844" s="46">
        <v>72</v>
      </c>
      <c r="AE2844" s="46">
        <v>71.400000000000006</v>
      </c>
      <c r="AF2844" s="46">
        <v>118</v>
      </c>
      <c r="AH2844" s="70" t="str">
        <f t="shared" si="322"/>
        <v/>
      </c>
      <c r="AI2844" s="70" t="str">
        <f t="shared" si="323"/>
        <v/>
      </c>
      <c r="AJ2844" s="70" t="str">
        <f t="shared" si="324"/>
        <v>X</v>
      </c>
      <c r="AK2844" s="70" t="str" cm="1">
        <f t="array" ref="AK2844">_xlfn.IFS(AH2844&lt;&gt;"","1",AI2844&lt;&gt;"","2",AJ2844&lt;&gt;"","3")</f>
        <v>3</v>
      </c>
    </row>
    <row r="2845" spans="1:37" x14ac:dyDescent="0.25">
      <c r="A2845" t="s">
        <v>378</v>
      </c>
      <c r="B2845" t="s">
        <v>876</v>
      </c>
      <c r="C2845" s="67" t="str">
        <f t="shared" si="319"/>
        <v>Jaelyn Welch</v>
      </c>
      <c r="D2845" s="71" t="str" cm="1">
        <f t="array" ref="D2845">_xlfn.IFS(AK2845="1",CONCATENATE(C2845,"Regional"),AK2845="2",CONCATENATE(C2845,"Sectional"),AK2845="3",CONCATENATE(C2845,COUNTIF($C$1:C2845,C2845)))</f>
        <v>Jaelyn Welch2</v>
      </c>
      <c r="E2845" s="66">
        <v>45167.333333333336</v>
      </c>
      <c r="F2845" t="s">
        <v>2420</v>
      </c>
      <c r="G2845" s="46">
        <v>14</v>
      </c>
      <c r="H2845" s="46">
        <v>130</v>
      </c>
      <c r="I2845" s="46">
        <v>12</v>
      </c>
      <c r="J2845" t="s">
        <v>620</v>
      </c>
      <c r="K2845" t="s">
        <v>131</v>
      </c>
      <c r="L2845" s="46">
        <v>5578</v>
      </c>
      <c r="M2845" s="46">
        <v>72</v>
      </c>
      <c r="N2845" s="46">
        <v>71.400000000000006</v>
      </c>
      <c r="O2845" s="46">
        <v>118</v>
      </c>
      <c r="P2845" s="46">
        <f t="shared" si="320"/>
        <v>2</v>
      </c>
      <c r="R2845" s="67" t="s">
        <v>2848</v>
      </c>
      <c r="S2845" s="67">
        <f>COUNTIF(Y$2:$Y$100,R2845)</f>
        <v>0</v>
      </c>
      <c r="V2845" s="67">
        <f t="shared" si="321"/>
        <v>0</v>
      </c>
      <c r="X2845"/>
      <c r="Y2845" s="67" t="str">
        <f t="shared" si="325"/>
        <v xml:space="preserve"> </v>
      </c>
      <c r="AB2845" t="s">
        <v>131</v>
      </c>
      <c r="AC2845" s="46">
        <v>5578</v>
      </c>
      <c r="AD2845" s="46">
        <v>72</v>
      </c>
      <c r="AE2845" s="46">
        <v>71.400000000000006</v>
      </c>
      <c r="AF2845" s="46">
        <v>118</v>
      </c>
      <c r="AH2845" s="70" t="str">
        <f t="shared" si="322"/>
        <v/>
      </c>
      <c r="AI2845" s="70" t="str">
        <f t="shared" si="323"/>
        <v/>
      </c>
      <c r="AJ2845" s="70" t="str">
        <f t="shared" si="324"/>
        <v>X</v>
      </c>
      <c r="AK2845" s="70" t="str" cm="1">
        <f t="array" ref="AK2845">_xlfn.IFS(AH2845&lt;&gt;"","1",AI2845&lt;&gt;"","2",AJ2845&lt;&gt;"","3")</f>
        <v>3</v>
      </c>
    </row>
    <row r="2846" spans="1:37" x14ac:dyDescent="0.25">
      <c r="A2846" t="s">
        <v>1955</v>
      </c>
      <c r="B2846" t="s">
        <v>449</v>
      </c>
      <c r="C2846" s="67" t="str">
        <f t="shared" si="319"/>
        <v>Vivian Paske</v>
      </c>
      <c r="D2846" s="71" t="str" cm="1">
        <f t="array" ref="D2846">_xlfn.IFS(AK2846="1",CONCATENATE(C2846,"Regional"),AK2846="2",CONCATENATE(C2846,"Sectional"),AK2846="3",CONCATENATE(C2846,COUNTIF($C$1:C2846,C2846)))</f>
        <v>Vivian Paske3</v>
      </c>
      <c r="E2846" s="66">
        <v>45167.333333333336</v>
      </c>
      <c r="F2846" t="s">
        <v>2420</v>
      </c>
      <c r="G2846" s="46">
        <v>14</v>
      </c>
      <c r="H2846" s="46">
        <v>145</v>
      </c>
      <c r="I2846" s="46">
        <v>13</v>
      </c>
      <c r="J2846" t="s">
        <v>620</v>
      </c>
      <c r="K2846" t="s">
        <v>131</v>
      </c>
      <c r="L2846" s="46">
        <v>5578</v>
      </c>
      <c r="M2846" s="46">
        <v>72</v>
      </c>
      <c r="N2846" s="46">
        <v>71.400000000000006</v>
      </c>
      <c r="O2846" s="46">
        <v>118</v>
      </c>
      <c r="P2846" s="46">
        <f t="shared" si="320"/>
        <v>2</v>
      </c>
      <c r="R2846" s="67" t="s">
        <v>2972</v>
      </c>
      <c r="S2846" s="67">
        <f>COUNTIF(Y$2:$Y$100,R2846)</f>
        <v>0</v>
      </c>
      <c r="V2846" s="67">
        <f t="shared" si="321"/>
        <v>0</v>
      </c>
      <c r="X2846"/>
      <c r="Y2846" s="67" t="str">
        <f t="shared" si="325"/>
        <v xml:space="preserve"> </v>
      </c>
      <c r="AB2846" t="s">
        <v>131</v>
      </c>
      <c r="AC2846" s="46">
        <v>5578</v>
      </c>
      <c r="AD2846" s="46">
        <v>72</v>
      </c>
      <c r="AE2846" s="46">
        <v>71.400000000000006</v>
      </c>
      <c r="AF2846" s="46">
        <v>118</v>
      </c>
      <c r="AH2846" s="70" t="str">
        <f t="shared" si="322"/>
        <v/>
      </c>
      <c r="AI2846" s="70" t="str">
        <f t="shared" si="323"/>
        <v/>
      </c>
      <c r="AJ2846" s="70" t="str">
        <f t="shared" si="324"/>
        <v>X</v>
      </c>
      <c r="AK2846" s="70" t="str" cm="1">
        <f t="array" ref="AK2846">_xlfn.IFS(AH2846&lt;&gt;"","1",AI2846&lt;&gt;"","2",AJ2846&lt;&gt;"","3")</f>
        <v>3</v>
      </c>
    </row>
    <row r="2847" spans="1:37" x14ac:dyDescent="0.25">
      <c r="A2847" t="s">
        <v>3434</v>
      </c>
      <c r="B2847" t="s">
        <v>209</v>
      </c>
      <c r="C2847" s="67" t="str">
        <f t="shared" si="319"/>
        <v>Kaitlyn Baumbach</v>
      </c>
      <c r="D2847" s="71" t="str" cm="1">
        <f t="array" ref="D2847">_xlfn.IFS(AK2847="1",CONCATENATE(C2847,"Regional"),AK2847="2",CONCATENATE(C2847,"Sectional"),AK2847="3",CONCATENATE(C2847,COUNTIF($C$1:C2847,C2847)))</f>
        <v>Kaitlyn Baumbach2</v>
      </c>
      <c r="E2847" s="66">
        <v>45167.333333333336</v>
      </c>
      <c r="F2847" t="s">
        <v>2420</v>
      </c>
      <c r="G2847" s="46">
        <v>14</v>
      </c>
      <c r="H2847" s="46">
        <v>155</v>
      </c>
      <c r="I2847" s="46">
        <v>14</v>
      </c>
      <c r="J2847" t="s">
        <v>620</v>
      </c>
      <c r="K2847" t="s">
        <v>131</v>
      </c>
      <c r="L2847" s="46">
        <v>5578</v>
      </c>
      <c r="M2847" s="46">
        <v>72</v>
      </c>
      <c r="N2847" s="46">
        <v>71.400000000000006</v>
      </c>
      <c r="O2847" s="46">
        <v>118</v>
      </c>
      <c r="P2847" s="46">
        <f t="shared" si="320"/>
        <v>2</v>
      </c>
      <c r="R2847" s="67" t="s">
        <v>3630</v>
      </c>
      <c r="S2847" s="67">
        <f>COUNTIF(Y$2:$Y$100,R2847)</f>
        <v>0</v>
      </c>
      <c r="V2847" s="67">
        <f t="shared" si="321"/>
        <v>0</v>
      </c>
      <c r="X2847"/>
      <c r="Y2847" s="67" t="str">
        <f t="shared" si="325"/>
        <v xml:space="preserve"> </v>
      </c>
      <c r="AB2847" t="s">
        <v>131</v>
      </c>
      <c r="AC2847" s="46">
        <v>5578</v>
      </c>
      <c r="AD2847" s="46">
        <v>72</v>
      </c>
      <c r="AE2847" s="46">
        <v>71.400000000000006</v>
      </c>
      <c r="AF2847" s="46">
        <v>118</v>
      </c>
      <c r="AH2847" s="70" t="str">
        <f t="shared" si="322"/>
        <v/>
      </c>
      <c r="AI2847" s="70" t="str">
        <f t="shared" si="323"/>
        <v/>
      </c>
      <c r="AJ2847" s="70" t="str">
        <f t="shared" si="324"/>
        <v>X</v>
      </c>
      <c r="AK2847" s="70" t="str" cm="1">
        <f t="array" ref="AK2847">_xlfn.IFS(AH2847&lt;&gt;"","1",AI2847&lt;&gt;"","2",AJ2847&lt;&gt;"","3")</f>
        <v>3</v>
      </c>
    </row>
    <row r="2848" spans="1:37" x14ac:dyDescent="0.25">
      <c r="A2848" t="s">
        <v>448</v>
      </c>
      <c r="B2848" t="s">
        <v>449</v>
      </c>
      <c r="C2848" s="67" t="str">
        <f t="shared" si="319"/>
        <v>Vivian Cressman</v>
      </c>
      <c r="D2848" s="71" t="str" cm="1">
        <f t="array" ref="D2848">_xlfn.IFS(AK2848="1",CONCATENATE(C2848,"Regional"),AK2848="2",CONCATENATE(C2848,"Sectional"),AK2848="3",CONCATENATE(C2848,COUNTIF($C$1:C2848,C2848)))</f>
        <v>Vivian Cressman6</v>
      </c>
      <c r="E2848" s="66">
        <v>45167.333333333336</v>
      </c>
      <c r="F2848" t="s">
        <v>2643</v>
      </c>
      <c r="G2848" s="46">
        <v>15</v>
      </c>
      <c r="H2848" s="46">
        <v>71</v>
      </c>
      <c r="I2848" s="46">
        <v>1</v>
      </c>
      <c r="J2848" t="s">
        <v>2644</v>
      </c>
      <c r="K2848" t="s">
        <v>90</v>
      </c>
      <c r="L2848" s="46">
        <v>5290</v>
      </c>
      <c r="M2848" s="46">
        <v>73</v>
      </c>
      <c r="N2848" s="46">
        <v>70.2</v>
      </c>
      <c r="O2848" s="46">
        <v>113</v>
      </c>
      <c r="P2848" s="46">
        <f t="shared" si="320"/>
        <v>2</v>
      </c>
      <c r="R2848" s="67" t="s">
        <v>1157</v>
      </c>
      <c r="S2848" s="67">
        <f>COUNTIF(Y$2:$Y$100,R2848)</f>
        <v>0</v>
      </c>
      <c r="V2848" s="67">
        <f t="shared" si="321"/>
        <v>0</v>
      </c>
      <c r="AB2848" t="s">
        <v>90</v>
      </c>
      <c r="AC2848" s="46">
        <v>5290</v>
      </c>
      <c r="AD2848" s="46">
        <v>73</v>
      </c>
      <c r="AE2848" s="46">
        <v>70.2</v>
      </c>
      <c r="AF2848" s="46">
        <v>113</v>
      </c>
      <c r="AH2848" s="70" t="str">
        <f t="shared" si="322"/>
        <v/>
      </c>
      <c r="AI2848" s="70" t="str">
        <f t="shared" si="323"/>
        <v/>
      </c>
      <c r="AJ2848" s="70" t="str">
        <f t="shared" si="324"/>
        <v>X</v>
      </c>
      <c r="AK2848" s="70" t="str" cm="1">
        <f t="array" ref="AK2848">_xlfn.IFS(AH2848&lt;&gt;"","1",AI2848&lt;&gt;"","2",AJ2848&lt;&gt;"","3")</f>
        <v>3</v>
      </c>
    </row>
    <row r="2849" spans="1:37" x14ac:dyDescent="0.25">
      <c r="A2849" t="s">
        <v>456</v>
      </c>
      <c r="B2849" t="s">
        <v>457</v>
      </c>
      <c r="C2849" s="67" t="str">
        <f t="shared" si="319"/>
        <v>Ellen Close</v>
      </c>
      <c r="D2849" s="71" t="str" cm="1">
        <f t="array" ref="D2849">_xlfn.IFS(AK2849="1",CONCATENATE(C2849,"Regional"),AK2849="2",CONCATENATE(C2849,"Sectional"),AK2849="3",CONCATENATE(C2849,COUNTIF($C$1:C2849,C2849)))</f>
        <v>Ellen Close6</v>
      </c>
      <c r="E2849" s="66">
        <v>45167.333333333336</v>
      </c>
      <c r="F2849" t="s">
        <v>2643</v>
      </c>
      <c r="G2849" s="46">
        <v>15</v>
      </c>
      <c r="H2849" s="46">
        <v>74</v>
      </c>
      <c r="I2849" s="46">
        <v>2</v>
      </c>
      <c r="J2849" t="s">
        <v>2644</v>
      </c>
      <c r="K2849" t="s">
        <v>90</v>
      </c>
      <c r="L2849" s="46">
        <v>5290</v>
      </c>
      <c r="M2849" s="46">
        <v>73</v>
      </c>
      <c r="N2849" s="46">
        <v>70.2</v>
      </c>
      <c r="O2849" s="46">
        <v>113</v>
      </c>
      <c r="P2849" s="46">
        <f t="shared" si="320"/>
        <v>2</v>
      </c>
      <c r="R2849" s="67" t="s">
        <v>1160</v>
      </c>
      <c r="S2849" s="67">
        <f>COUNTIF(Y$2:$Y$100,R2849)</f>
        <v>0</v>
      </c>
      <c r="V2849" s="67">
        <f t="shared" si="321"/>
        <v>0</v>
      </c>
      <c r="AB2849" t="s">
        <v>90</v>
      </c>
      <c r="AC2849" s="46">
        <v>5290</v>
      </c>
      <c r="AD2849" s="46">
        <v>73</v>
      </c>
      <c r="AE2849" s="46">
        <v>70.2</v>
      </c>
      <c r="AF2849" s="46">
        <v>113</v>
      </c>
      <c r="AH2849" s="70" t="str">
        <f t="shared" si="322"/>
        <v/>
      </c>
      <c r="AI2849" s="70" t="str">
        <f t="shared" si="323"/>
        <v/>
      </c>
      <c r="AJ2849" s="70" t="str">
        <f t="shared" si="324"/>
        <v>X</v>
      </c>
      <c r="AK2849" s="70" t="str" cm="1">
        <f t="array" ref="AK2849">_xlfn.IFS(AH2849&lt;&gt;"","1",AI2849&lt;&gt;"","2",AJ2849&lt;&gt;"","3")</f>
        <v>3</v>
      </c>
    </row>
    <row r="2850" spans="1:37" x14ac:dyDescent="0.25">
      <c r="A2850" t="s">
        <v>377</v>
      </c>
      <c r="B2850" t="s">
        <v>570</v>
      </c>
      <c r="C2850" s="67" t="str">
        <f t="shared" si="319"/>
        <v>Sydney Weiss</v>
      </c>
      <c r="D2850" s="71" t="str" cm="1">
        <f t="array" ref="D2850">_xlfn.IFS(AK2850="1",CONCATENATE(C2850,"Regional"),AK2850="2",CONCATENATE(C2850,"Sectional"),AK2850="3",CONCATENATE(C2850,COUNTIF($C$1:C2850,C2850)))</f>
        <v>Sydney Weiss6</v>
      </c>
      <c r="E2850" s="66">
        <v>45167.333333333336</v>
      </c>
      <c r="F2850" t="s">
        <v>2643</v>
      </c>
      <c r="G2850" s="46">
        <v>15</v>
      </c>
      <c r="H2850" s="46">
        <v>85</v>
      </c>
      <c r="I2850" s="46">
        <v>3</v>
      </c>
      <c r="J2850" t="s">
        <v>2644</v>
      </c>
      <c r="K2850" t="s">
        <v>90</v>
      </c>
      <c r="L2850" s="46">
        <v>5290</v>
      </c>
      <c r="M2850" s="46">
        <v>73</v>
      </c>
      <c r="N2850" s="46">
        <v>70.2</v>
      </c>
      <c r="O2850" s="46">
        <v>113</v>
      </c>
      <c r="P2850" s="46">
        <f t="shared" si="320"/>
        <v>2</v>
      </c>
      <c r="R2850" s="67" t="s">
        <v>2742</v>
      </c>
      <c r="S2850" s="67">
        <f>COUNTIF(Y$2:$Y$100,R2850)</f>
        <v>0</v>
      </c>
      <c r="V2850" s="67">
        <f t="shared" si="321"/>
        <v>0</v>
      </c>
      <c r="AB2850" t="s">
        <v>90</v>
      </c>
      <c r="AC2850" s="46">
        <v>5290</v>
      </c>
      <c r="AD2850" s="46">
        <v>73</v>
      </c>
      <c r="AE2850" s="46">
        <v>70.2</v>
      </c>
      <c r="AF2850" s="46">
        <v>113</v>
      </c>
      <c r="AH2850" s="70" t="str">
        <f t="shared" si="322"/>
        <v/>
      </c>
      <c r="AI2850" s="70" t="str">
        <f t="shared" si="323"/>
        <v/>
      </c>
      <c r="AJ2850" s="70" t="str">
        <f t="shared" si="324"/>
        <v>X</v>
      </c>
      <c r="AK2850" s="70" t="str" cm="1">
        <f t="array" ref="AK2850">_xlfn.IFS(AH2850&lt;&gt;"","1",AI2850&lt;&gt;"","2",AJ2850&lt;&gt;"","3")</f>
        <v>3</v>
      </c>
    </row>
    <row r="2851" spans="1:37" x14ac:dyDescent="0.25">
      <c r="A2851" t="s">
        <v>382</v>
      </c>
      <c r="B2851" t="s">
        <v>532</v>
      </c>
      <c r="C2851" s="67" t="str">
        <f t="shared" si="319"/>
        <v>Maddy Wilcox</v>
      </c>
      <c r="D2851" s="71" t="str" cm="1">
        <f t="array" ref="D2851">_xlfn.IFS(AK2851="1",CONCATENATE(C2851,"Regional"),AK2851="2",CONCATENATE(C2851,"Sectional"),AK2851="3",CONCATENATE(C2851,COUNTIF($C$1:C2851,C2851)))</f>
        <v>Maddy Wilcox6</v>
      </c>
      <c r="E2851" s="66">
        <v>45167.333333333336</v>
      </c>
      <c r="F2851" t="s">
        <v>2643</v>
      </c>
      <c r="G2851" s="46">
        <v>15</v>
      </c>
      <c r="H2851" s="46">
        <v>88</v>
      </c>
      <c r="I2851" s="46">
        <v>4</v>
      </c>
      <c r="J2851" t="s">
        <v>2644</v>
      </c>
      <c r="K2851" t="s">
        <v>90</v>
      </c>
      <c r="L2851" s="46">
        <v>5290</v>
      </c>
      <c r="M2851" s="46">
        <v>73</v>
      </c>
      <c r="N2851" s="46">
        <v>70.2</v>
      </c>
      <c r="O2851" s="46">
        <v>113</v>
      </c>
      <c r="P2851" s="46">
        <f t="shared" si="320"/>
        <v>2</v>
      </c>
      <c r="R2851" s="67" t="s">
        <v>3383</v>
      </c>
      <c r="S2851" s="67">
        <f>COUNTIF(Y$2:$Y$100,R2851)</f>
        <v>0</v>
      </c>
      <c r="V2851" s="67">
        <f t="shared" si="321"/>
        <v>0</v>
      </c>
      <c r="AB2851" t="s">
        <v>90</v>
      </c>
      <c r="AC2851" s="46">
        <v>5290</v>
      </c>
      <c r="AD2851" s="46">
        <v>73</v>
      </c>
      <c r="AE2851" s="46">
        <v>70.2</v>
      </c>
      <c r="AF2851" s="46">
        <v>113</v>
      </c>
      <c r="AH2851" s="70" t="str">
        <f t="shared" si="322"/>
        <v/>
      </c>
      <c r="AI2851" s="70" t="str">
        <f t="shared" si="323"/>
        <v/>
      </c>
      <c r="AJ2851" s="70" t="str">
        <f t="shared" si="324"/>
        <v>X</v>
      </c>
      <c r="AK2851" s="70" t="str" cm="1">
        <f t="array" ref="AK2851">_xlfn.IFS(AH2851&lt;&gt;"","1",AI2851&lt;&gt;"","2",AJ2851&lt;&gt;"","3")</f>
        <v>3</v>
      </c>
    </row>
    <row r="2852" spans="1:37" x14ac:dyDescent="0.25">
      <c r="A2852" t="s">
        <v>498</v>
      </c>
      <c r="B2852" t="s">
        <v>499</v>
      </c>
      <c r="C2852" s="67" t="str">
        <f t="shared" si="319"/>
        <v>Macy Grover</v>
      </c>
      <c r="D2852" s="71" t="str" cm="1">
        <f t="array" ref="D2852">_xlfn.IFS(AK2852="1",CONCATENATE(C2852,"Regional"),AK2852="2",CONCATENATE(C2852,"Sectional"),AK2852="3",CONCATENATE(C2852,COUNTIF($C$1:C2852,C2852)))</f>
        <v>Macy Grover2</v>
      </c>
      <c r="E2852" s="66">
        <v>45167.333333333336</v>
      </c>
      <c r="F2852" t="s">
        <v>2643</v>
      </c>
      <c r="G2852" s="46">
        <v>15</v>
      </c>
      <c r="H2852" s="46">
        <v>93</v>
      </c>
      <c r="I2852" s="46">
        <v>5</v>
      </c>
      <c r="J2852" t="s">
        <v>2644</v>
      </c>
      <c r="K2852" t="s">
        <v>90</v>
      </c>
      <c r="L2852" s="46">
        <v>5290</v>
      </c>
      <c r="M2852" s="46">
        <v>73</v>
      </c>
      <c r="N2852" s="46">
        <v>70.2</v>
      </c>
      <c r="O2852" s="46">
        <v>113</v>
      </c>
      <c r="P2852" s="46">
        <f t="shared" si="320"/>
        <v>2</v>
      </c>
      <c r="R2852" s="67" t="s">
        <v>1186</v>
      </c>
      <c r="S2852" s="67">
        <f>COUNTIF(Y$2:$Y$100,R2852)</f>
        <v>0</v>
      </c>
      <c r="V2852" s="67">
        <f t="shared" si="321"/>
        <v>0</v>
      </c>
      <c r="AB2852" t="s">
        <v>90</v>
      </c>
      <c r="AC2852" s="46">
        <v>5290</v>
      </c>
      <c r="AD2852" s="46">
        <v>73</v>
      </c>
      <c r="AE2852" s="46">
        <v>70.2</v>
      </c>
      <c r="AF2852" s="46">
        <v>113</v>
      </c>
      <c r="AH2852" s="70" t="str">
        <f t="shared" si="322"/>
        <v/>
      </c>
      <c r="AI2852" s="70" t="str">
        <f t="shared" si="323"/>
        <v/>
      </c>
      <c r="AJ2852" s="70" t="str">
        <f t="shared" si="324"/>
        <v>X</v>
      </c>
      <c r="AK2852" s="70" t="str" cm="1">
        <f t="array" ref="AK2852">_xlfn.IFS(AH2852&lt;&gt;"","1",AI2852&lt;&gt;"","2",AJ2852&lt;&gt;"","3")</f>
        <v>3</v>
      </c>
    </row>
    <row r="2853" spans="1:37" x14ac:dyDescent="0.25">
      <c r="A2853" t="s">
        <v>295</v>
      </c>
      <c r="B2853" t="s">
        <v>353</v>
      </c>
      <c r="C2853" s="67" t="str">
        <f t="shared" si="319"/>
        <v>Olivia Larson</v>
      </c>
      <c r="D2853" s="71" t="str" cm="1">
        <f t="array" ref="D2853">_xlfn.IFS(AK2853="1",CONCATENATE(C2853,"Regional"),AK2853="2",CONCATENATE(C2853,"Sectional"),AK2853="3",CONCATENATE(C2853,COUNTIF($C$1:C2853,C2853)))</f>
        <v>Olivia Larson2</v>
      </c>
      <c r="E2853" s="66">
        <v>45167.333333333336</v>
      </c>
      <c r="F2853" t="s">
        <v>2643</v>
      </c>
      <c r="G2853" s="46">
        <v>15</v>
      </c>
      <c r="H2853" s="46">
        <v>95</v>
      </c>
      <c r="I2853" s="46">
        <v>6</v>
      </c>
      <c r="J2853" t="s">
        <v>2644</v>
      </c>
      <c r="K2853" t="s">
        <v>90</v>
      </c>
      <c r="L2853" s="46">
        <v>5290</v>
      </c>
      <c r="M2853" s="46">
        <v>73</v>
      </c>
      <c r="N2853" s="46">
        <v>70.2</v>
      </c>
      <c r="O2853" s="46">
        <v>113</v>
      </c>
      <c r="P2853" s="46">
        <f t="shared" si="320"/>
        <v>2</v>
      </c>
      <c r="R2853" s="67" t="s">
        <v>3573</v>
      </c>
      <c r="S2853" s="67">
        <f>COUNTIF(Y$2:$Y$100,R2853)</f>
        <v>0</v>
      </c>
      <c r="V2853" s="67">
        <f t="shared" si="321"/>
        <v>0</v>
      </c>
      <c r="AB2853" t="s">
        <v>90</v>
      </c>
      <c r="AC2853" s="46">
        <v>5290</v>
      </c>
      <c r="AD2853" s="46">
        <v>73</v>
      </c>
      <c r="AE2853" s="46">
        <v>70.2</v>
      </c>
      <c r="AF2853" s="46">
        <v>113</v>
      </c>
      <c r="AH2853" s="70" t="str">
        <f t="shared" si="322"/>
        <v/>
      </c>
      <c r="AI2853" s="70" t="str">
        <f t="shared" si="323"/>
        <v/>
      </c>
      <c r="AJ2853" s="70" t="str">
        <f t="shared" si="324"/>
        <v>X</v>
      </c>
      <c r="AK2853" s="70" t="str" cm="1">
        <f t="array" ref="AK2853">_xlfn.IFS(AH2853&lt;&gt;"","1",AI2853&lt;&gt;"","2",AJ2853&lt;&gt;"","3")</f>
        <v>3</v>
      </c>
    </row>
    <row r="2854" spans="1:37" x14ac:dyDescent="0.25">
      <c r="A2854" t="s">
        <v>485</v>
      </c>
      <c r="B2854" t="s">
        <v>428</v>
      </c>
      <c r="C2854" s="67" t="str">
        <f t="shared" si="319"/>
        <v>Annika Jafferis</v>
      </c>
      <c r="D2854" s="71" t="str" cm="1">
        <f t="array" ref="D2854">_xlfn.IFS(AK2854="1",CONCATENATE(C2854,"Regional"),AK2854="2",CONCATENATE(C2854,"Sectional"),AK2854="3",CONCATENATE(C2854,COUNTIF($C$1:C2854,C2854)))</f>
        <v>Annika Jafferis6</v>
      </c>
      <c r="E2854" s="66">
        <v>45167.333333333336</v>
      </c>
      <c r="F2854" t="s">
        <v>2643</v>
      </c>
      <c r="G2854" s="46">
        <v>15</v>
      </c>
      <c r="H2854" s="46">
        <v>96</v>
      </c>
      <c r="I2854" s="46">
        <v>7</v>
      </c>
      <c r="J2854" t="s">
        <v>2644</v>
      </c>
      <c r="K2854" t="s">
        <v>90</v>
      </c>
      <c r="L2854" s="46">
        <v>5290</v>
      </c>
      <c r="M2854" s="46">
        <v>73</v>
      </c>
      <c r="N2854" s="46">
        <v>70.2</v>
      </c>
      <c r="O2854" s="46">
        <v>113</v>
      </c>
      <c r="P2854" s="46">
        <f t="shared" si="320"/>
        <v>2</v>
      </c>
      <c r="R2854" s="67" t="s">
        <v>1176</v>
      </c>
      <c r="S2854" s="67">
        <f>COUNTIF(Y$2:$Y$100,R2854)</f>
        <v>0</v>
      </c>
      <c r="V2854" s="67">
        <f t="shared" si="321"/>
        <v>0</v>
      </c>
      <c r="AB2854" t="s">
        <v>90</v>
      </c>
      <c r="AC2854" s="46">
        <v>5290</v>
      </c>
      <c r="AD2854" s="46">
        <v>73</v>
      </c>
      <c r="AE2854" s="46">
        <v>70.2</v>
      </c>
      <c r="AF2854" s="46">
        <v>113</v>
      </c>
      <c r="AH2854" s="70" t="str">
        <f t="shared" si="322"/>
        <v/>
      </c>
      <c r="AI2854" s="70" t="str">
        <f t="shared" si="323"/>
        <v/>
      </c>
      <c r="AJ2854" s="70" t="str">
        <f t="shared" si="324"/>
        <v>X</v>
      </c>
      <c r="AK2854" s="70" t="str" cm="1">
        <f t="array" ref="AK2854">_xlfn.IFS(AH2854&lt;&gt;"","1",AI2854&lt;&gt;"","2",AJ2854&lt;&gt;"","3")</f>
        <v>3</v>
      </c>
    </row>
    <row r="2855" spans="1:37" x14ac:dyDescent="0.25">
      <c r="A2855" t="s">
        <v>360</v>
      </c>
      <c r="B2855" t="s">
        <v>431</v>
      </c>
      <c r="C2855" s="67" t="str">
        <f t="shared" si="319"/>
        <v>Paige Smith</v>
      </c>
      <c r="D2855" s="71" t="str" cm="1">
        <f t="array" ref="D2855">_xlfn.IFS(AK2855="1",CONCATENATE(C2855,"Regional"),AK2855="2",CONCATENATE(C2855,"Sectional"),AK2855="3",CONCATENATE(C2855,COUNTIF($C$1:C2855,C2855)))</f>
        <v>Paige Smith3</v>
      </c>
      <c r="E2855" s="66">
        <v>45167.333333333336</v>
      </c>
      <c r="F2855" t="s">
        <v>2643</v>
      </c>
      <c r="G2855" s="46">
        <v>15</v>
      </c>
      <c r="H2855" s="46">
        <v>101</v>
      </c>
      <c r="I2855" s="46">
        <v>8</v>
      </c>
      <c r="J2855" t="s">
        <v>2644</v>
      </c>
      <c r="K2855" t="s">
        <v>90</v>
      </c>
      <c r="L2855" s="46">
        <v>5290</v>
      </c>
      <c r="M2855" s="46">
        <v>73</v>
      </c>
      <c r="N2855" s="46">
        <v>70.2</v>
      </c>
      <c r="O2855" s="46">
        <v>113</v>
      </c>
      <c r="P2855" s="46">
        <f t="shared" si="320"/>
        <v>2</v>
      </c>
      <c r="R2855" s="67" t="s">
        <v>1521</v>
      </c>
      <c r="S2855" s="67">
        <f>COUNTIF(Y$2:$Y$100,R2855)</f>
        <v>0</v>
      </c>
      <c r="V2855" s="67">
        <f t="shared" si="321"/>
        <v>0</v>
      </c>
      <c r="AB2855" t="s">
        <v>90</v>
      </c>
      <c r="AC2855" s="46">
        <v>5290</v>
      </c>
      <c r="AD2855" s="46">
        <v>73</v>
      </c>
      <c r="AE2855" s="46">
        <v>70.2</v>
      </c>
      <c r="AF2855" s="46">
        <v>113</v>
      </c>
      <c r="AH2855" s="70" t="str">
        <f t="shared" si="322"/>
        <v/>
      </c>
      <c r="AI2855" s="70" t="str">
        <f t="shared" si="323"/>
        <v/>
      </c>
      <c r="AJ2855" s="70" t="str">
        <f t="shared" si="324"/>
        <v>X</v>
      </c>
      <c r="AK2855" s="70" t="str" cm="1">
        <f t="array" ref="AK2855">_xlfn.IFS(AH2855&lt;&gt;"","1",AI2855&lt;&gt;"","2",AJ2855&lt;&gt;"","3")</f>
        <v>3</v>
      </c>
    </row>
    <row r="2856" spans="1:37" x14ac:dyDescent="0.25">
      <c r="A2856" t="s">
        <v>671</v>
      </c>
      <c r="B2856" t="s">
        <v>371</v>
      </c>
      <c r="C2856" s="67" t="str">
        <f t="shared" si="319"/>
        <v>Abby Kaminski</v>
      </c>
      <c r="D2856" s="71" t="str" cm="1">
        <f t="array" ref="D2856">_xlfn.IFS(AK2856="1",CONCATENATE(C2856,"Regional"),AK2856="2",CONCATENATE(C2856,"Sectional"),AK2856="3",CONCATENATE(C2856,COUNTIF($C$1:C2856,C2856)))</f>
        <v>Abby Kaminski6</v>
      </c>
      <c r="E2856" s="66">
        <v>45167.333333333336</v>
      </c>
      <c r="F2856" t="s">
        <v>2643</v>
      </c>
      <c r="G2856" s="46">
        <v>15</v>
      </c>
      <c r="H2856" s="46">
        <v>102</v>
      </c>
      <c r="I2856" s="46">
        <v>9</v>
      </c>
      <c r="J2856" t="s">
        <v>2644</v>
      </c>
      <c r="K2856" t="s">
        <v>90</v>
      </c>
      <c r="L2856" s="46">
        <v>5290</v>
      </c>
      <c r="M2856" s="46">
        <v>73</v>
      </c>
      <c r="N2856" s="46">
        <v>70.2</v>
      </c>
      <c r="O2856" s="46">
        <v>113</v>
      </c>
      <c r="P2856" s="46">
        <f t="shared" si="320"/>
        <v>2</v>
      </c>
      <c r="R2856" s="67" t="s">
        <v>1288</v>
      </c>
      <c r="S2856" s="67">
        <f>COUNTIF(Y$2:$Y$100,R2856)</f>
        <v>0</v>
      </c>
      <c r="V2856" s="67">
        <f t="shared" si="321"/>
        <v>0</v>
      </c>
      <c r="AB2856" t="s">
        <v>90</v>
      </c>
      <c r="AC2856" s="46">
        <v>5290</v>
      </c>
      <c r="AD2856" s="46">
        <v>73</v>
      </c>
      <c r="AE2856" s="46">
        <v>70.2</v>
      </c>
      <c r="AF2856" s="46">
        <v>113</v>
      </c>
      <c r="AH2856" s="70" t="str">
        <f t="shared" si="322"/>
        <v/>
      </c>
      <c r="AI2856" s="70" t="str">
        <f t="shared" si="323"/>
        <v/>
      </c>
      <c r="AJ2856" s="70" t="str">
        <f t="shared" si="324"/>
        <v>X</v>
      </c>
      <c r="AK2856" s="70" t="str" cm="1">
        <f t="array" ref="AK2856">_xlfn.IFS(AH2856&lt;&gt;"","1",AI2856&lt;&gt;"","2",AJ2856&lt;&gt;"","3")</f>
        <v>3</v>
      </c>
    </row>
    <row r="2857" spans="1:37" x14ac:dyDescent="0.25">
      <c r="A2857" t="s">
        <v>3387</v>
      </c>
      <c r="B2857" t="s">
        <v>322</v>
      </c>
      <c r="C2857" s="67" t="str">
        <f t="shared" si="319"/>
        <v>Stella Sommers</v>
      </c>
      <c r="D2857" s="71" t="str" cm="1">
        <f t="array" ref="D2857">_xlfn.IFS(AK2857="1",CONCATENATE(C2857,"Regional"),AK2857="2",CONCATENATE(C2857,"Sectional"),AK2857="3",CONCATENATE(C2857,COUNTIF($C$1:C2857,C2857)))</f>
        <v>Stella Sommers6</v>
      </c>
      <c r="E2857" s="66">
        <v>45167.333333333336</v>
      </c>
      <c r="F2857" t="s">
        <v>2643</v>
      </c>
      <c r="G2857" s="46">
        <v>15</v>
      </c>
      <c r="H2857" s="46">
        <v>102</v>
      </c>
      <c r="I2857" s="46">
        <v>9</v>
      </c>
      <c r="J2857" t="s">
        <v>2644</v>
      </c>
      <c r="K2857" t="s">
        <v>90</v>
      </c>
      <c r="L2857" s="46">
        <v>5290</v>
      </c>
      <c r="M2857" s="46">
        <v>73</v>
      </c>
      <c r="N2857" s="46">
        <v>70.2</v>
      </c>
      <c r="O2857" s="46">
        <v>113</v>
      </c>
      <c r="P2857" s="46">
        <f t="shared" si="320"/>
        <v>2</v>
      </c>
      <c r="R2857" s="67" t="s">
        <v>3499</v>
      </c>
      <c r="S2857" s="67">
        <f>COUNTIF(Y$2:$Y$100,R2857)</f>
        <v>0</v>
      </c>
      <c r="V2857" s="67">
        <f t="shared" si="321"/>
        <v>0</v>
      </c>
      <c r="AB2857" t="s">
        <v>90</v>
      </c>
      <c r="AC2857" s="46">
        <v>5290</v>
      </c>
      <c r="AD2857" s="46">
        <v>73</v>
      </c>
      <c r="AE2857" s="46">
        <v>70.2</v>
      </c>
      <c r="AF2857" s="46">
        <v>113</v>
      </c>
      <c r="AH2857" s="70" t="str">
        <f t="shared" si="322"/>
        <v/>
      </c>
      <c r="AI2857" s="70" t="str">
        <f t="shared" si="323"/>
        <v/>
      </c>
      <c r="AJ2857" s="70" t="str">
        <f t="shared" si="324"/>
        <v>X</v>
      </c>
      <c r="AK2857" s="70" t="str" cm="1">
        <f t="array" ref="AK2857">_xlfn.IFS(AH2857&lt;&gt;"","1",AI2857&lt;&gt;"","2",AJ2857&lt;&gt;"","3")</f>
        <v>3</v>
      </c>
    </row>
    <row r="2858" spans="1:37" x14ac:dyDescent="0.25">
      <c r="A2858" t="s">
        <v>1021</v>
      </c>
      <c r="B2858" t="s">
        <v>599</v>
      </c>
      <c r="C2858" s="67" t="str">
        <f t="shared" si="319"/>
        <v>Grace Knilans</v>
      </c>
      <c r="D2858" s="71" t="str" cm="1">
        <f t="array" ref="D2858">_xlfn.IFS(AK2858="1",CONCATENATE(C2858,"Regional"),AK2858="2",CONCATENATE(C2858,"Sectional"),AK2858="3",CONCATENATE(C2858,COUNTIF($C$1:C2858,C2858)))</f>
        <v>Grace Knilans3</v>
      </c>
      <c r="E2858" s="66">
        <v>45167.333333333336</v>
      </c>
      <c r="F2858" t="s">
        <v>2643</v>
      </c>
      <c r="G2858" s="46">
        <v>15</v>
      </c>
      <c r="H2858" s="46">
        <v>105</v>
      </c>
      <c r="I2858" s="46">
        <v>11</v>
      </c>
      <c r="J2858" t="s">
        <v>2644</v>
      </c>
      <c r="K2858" t="s">
        <v>90</v>
      </c>
      <c r="L2858" s="46">
        <v>5290</v>
      </c>
      <c r="M2858" s="46">
        <v>73</v>
      </c>
      <c r="N2858" s="46">
        <v>70.2</v>
      </c>
      <c r="O2858" s="46">
        <v>113</v>
      </c>
      <c r="P2858" s="46">
        <f t="shared" si="320"/>
        <v>2</v>
      </c>
      <c r="R2858" s="67" t="s">
        <v>1519</v>
      </c>
      <c r="S2858" s="67">
        <f>COUNTIF(Y$2:$Y$100,R2858)</f>
        <v>0</v>
      </c>
      <c r="V2858" s="67">
        <f t="shared" si="321"/>
        <v>0</v>
      </c>
      <c r="AB2858" t="s">
        <v>90</v>
      </c>
      <c r="AC2858" s="46">
        <v>5290</v>
      </c>
      <c r="AD2858" s="46">
        <v>73</v>
      </c>
      <c r="AE2858" s="46">
        <v>70.2</v>
      </c>
      <c r="AF2858" s="46">
        <v>113</v>
      </c>
      <c r="AH2858" s="70" t="str">
        <f t="shared" si="322"/>
        <v/>
      </c>
      <c r="AI2858" s="70" t="str">
        <f t="shared" si="323"/>
        <v/>
      </c>
      <c r="AJ2858" s="70" t="str">
        <f t="shared" si="324"/>
        <v>X</v>
      </c>
      <c r="AK2858" s="70" t="str" cm="1">
        <f t="array" ref="AK2858">_xlfn.IFS(AH2858&lt;&gt;"","1",AI2858&lt;&gt;"","2",AJ2858&lt;&gt;"","3")</f>
        <v>3</v>
      </c>
    </row>
    <row r="2859" spans="1:37" x14ac:dyDescent="0.25">
      <c r="A2859" t="s">
        <v>1615</v>
      </c>
      <c r="B2859" t="s">
        <v>709</v>
      </c>
      <c r="C2859" s="67" t="str">
        <f t="shared" si="319"/>
        <v>McKenna Haenel</v>
      </c>
      <c r="D2859" s="71" t="str" cm="1">
        <f t="array" ref="D2859">_xlfn.IFS(AK2859="1",CONCATENATE(C2859,"Regional"),AK2859="2",CONCATENATE(C2859,"Sectional"),AK2859="3",CONCATENATE(C2859,COUNTIF($C$1:C2859,C2859)))</f>
        <v>McKenna Haenel3</v>
      </c>
      <c r="E2859" s="66">
        <v>45167.333333333336</v>
      </c>
      <c r="F2859" t="s">
        <v>2643</v>
      </c>
      <c r="G2859" s="46">
        <v>15</v>
      </c>
      <c r="H2859" s="46">
        <v>106</v>
      </c>
      <c r="I2859" s="46">
        <v>12</v>
      </c>
      <c r="J2859" t="s">
        <v>2644</v>
      </c>
      <c r="K2859" t="s">
        <v>90</v>
      </c>
      <c r="L2859" s="46">
        <v>5290</v>
      </c>
      <c r="M2859" s="46">
        <v>73</v>
      </c>
      <c r="N2859" s="46">
        <v>70.2</v>
      </c>
      <c r="O2859" s="46">
        <v>113</v>
      </c>
      <c r="P2859" s="46">
        <f t="shared" si="320"/>
        <v>2</v>
      </c>
      <c r="R2859" s="67" t="s">
        <v>3574</v>
      </c>
      <c r="S2859" s="67">
        <f>COUNTIF(Y$2:$Y$100,R2859)</f>
        <v>0</v>
      </c>
      <c r="V2859" s="67">
        <f t="shared" si="321"/>
        <v>0</v>
      </c>
      <c r="AB2859" t="s">
        <v>90</v>
      </c>
      <c r="AC2859" s="46">
        <v>5290</v>
      </c>
      <c r="AD2859" s="46">
        <v>73</v>
      </c>
      <c r="AE2859" s="46">
        <v>70.2</v>
      </c>
      <c r="AF2859" s="46">
        <v>113</v>
      </c>
      <c r="AH2859" s="70" t="str">
        <f t="shared" si="322"/>
        <v/>
      </c>
      <c r="AI2859" s="70" t="str">
        <f t="shared" si="323"/>
        <v/>
      </c>
      <c r="AJ2859" s="70" t="str">
        <f t="shared" si="324"/>
        <v>X</v>
      </c>
      <c r="AK2859" s="70" t="str" cm="1">
        <f t="array" ref="AK2859">_xlfn.IFS(AH2859&lt;&gt;"","1",AI2859&lt;&gt;"","2",AJ2859&lt;&gt;"","3")</f>
        <v>3</v>
      </c>
    </row>
    <row r="2860" spans="1:37" x14ac:dyDescent="0.25">
      <c r="A2860" t="s">
        <v>2302</v>
      </c>
      <c r="B2860" t="s">
        <v>414</v>
      </c>
      <c r="C2860" s="67" t="str">
        <f t="shared" si="319"/>
        <v>Megan Anciaux</v>
      </c>
      <c r="D2860" s="71" t="str" cm="1">
        <f t="array" ref="D2860">_xlfn.IFS(AK2860="1",CONCATENATE(C2860,"Regional"),AK2860="2",CONCATENATE(C2860,"Sectional"),AK2860="3",CONCATENATE(C2860,COUNTIF($C$1:C2860,C2860)))</f>
        <v>Megan Anciaux1</v>
      </c>
      <c r="E2860" s="66">
        <v>45167.333333333336</v>
      </c>
      <c r="F2860" t="s">
        <v>2643</v>
      </c>
      <c r="G2860" s="46">
        <v>15</v>
      </c>
      <c r="H2860" s="46">
        <v>109</v>
      </c>
      <c r="I2860" s="46">
        <v>13</v>
      </c>
      <c r="J2860" t="s">
        <v>2644</v>
      </c>
      <c r="K2860" t="s">
        <v>90</v>
      </c>
      <c r="L2860" s="46">
        <v>5290</v>
      </c>
      <c r="M2860" s="46">
        <v>73</v>
      </c>
      <c r="N2860" s="46">
        <v>70.2</v>
      </c>
      <c r="O2860" s="46">
        <v>113</v>
      </c>
      <c r="P2860" s="46">
        <f t="shared" si="320"/>
        <v>2</v>
      </c>
      <c r="R2860" s="67" t="s">
        <v>3326</v>
      </c>
      <c r="S2860" s="67">
        <f>COUNTIF(Y$2:$Y$100,R2860)</f>
        <v>0</v>
      </c>
      <c r="V2860" s="67">
        <f t="shared" si="321"/>
        <v>0</v>
      </c>
      <c r="AB2860" t="s">
        <v>90</v>
      </c>
      <c r="AC2860" s="46">
        <v>5290</v>
      </c>
      <c r="AD2860" s="46">
        <v>73</v>
      </c>
      <c r="AE2860" s="46">
        <v>70.2</v>
      </c>
      <c r="AF2860" s="46">
        <v>113</v>
      </c>
      <c r="AH2860" s="70" t="str">
        <f t="shared" si="322"/>
        <v/>
      </c>
      <c r="AI2860" s="70" t="str">
        <f t="shared" si="323"/>
        <v/>
      </c>
      <c r="AJ2860" s="70" t="str">
        <f t="shared" si="324"/>
        <v>X</v>
      </c>
      <c r="AK2860" s="70" t="str" cm="1">
        <f t="array" ref="AK2860">_xlfn.IFS(AH2860&lt;&gt;"","1",AI2860&lt;&gt;"","2",AJ2860&lt;&gt;"","3")</f>
        <v>3</v>
      </c>
    </row>
    <row r="2861" spans="1:37" x14ac:dyDescent="0.25">
      <c r="A2861" t="s">
        <v>674</v>
      </c>
      <c r="B2861" t="s">
        <v>675</v>
      </c>
      <c r="C2861" s="67" t="str">
        <f t="shared" si="319"/>
        <v>Ruby Koh</v>
      </c>
      <c r="D2861" s="71" t="str" cm="1">
        <f t="array" ref="D2861">_xlfn.IFS(AK2861="1",CONCATENATE(C2861,"Regional"),AK2861="2",CONCATENATE(C2861,"Sectional"),AK2861="3",CONCATENATE(C2861,COUNTIF($C$1:C2861,C2861)))</f>
        <v>Ruby Koh6</v>
      </c>
      <c r="E2861" s="66">
        <v>45167.333333333336</v>
      </c>
      <c r="F2861" t="s">
        <v>2643</v>
      </c>
      <c r="G2861" s="46">
        <v>15</v>
      </c>
      <c r="H2861" s="46">
        <v>113</v>
      </c>
      <c r="I2861" s="46">
        <v>14</v>
      </c>
      <c r="J2861" t="s">
        <v>2644</v>
      </c>
      <c r="K2861" t="s">
        <v>90</v>
      </c>
      <c r="L2861" s="46">
        <v>5290</v>
      </c>
      <c r="M2861" s="46">
        <v>73</v>
      </c>
      <c r="N2861" s="46">
        <v>70.2</v>
      </c>
      <c r="O2861" s="46">
        <v>113</v>
      </c>
      <c r="P2861" s="46">
        <f t="shared" si="320"/>
        <v>2</v>
      </c>
      <c r="R2861" s="67" t="s">
        <v>1289</v>
      </c>
      <c r="S2861" s="67">
        <f>COUNTIF(Y$2:$Y$100,R2861)</f>
        <v>0</v>
      </c>
      <c r="V2861" s="67">
        <f t="shared" si="321"/>
        <v>0</v>
      </c>
      <c r="AB2861" t="s">
        <v>90</v>
      </c>
      <c r="AC2861" s="46">
        <v>5290</v>
      </c>
      <c r="AD2861" s="46">
        <v>73</v>
      </c>
      <c r="AE2861" s="46">
        <v>70.2</v>
      </c>
      <c r="AF2861" s="46">
        <v>113</v>
      </c>
      <c r="AH2861" s="70" t="str">
        <f t="shared" si="322"/>
        <v/>
      </c>
      <c r="AI2861" s="70" t="str">
        <f t="shared" si="323"/>
        <v/>
      </c>
      <c r="AJ2861" s="70" t="str">
        <f t="shared" si="324"/>
        <v>X</v>
      </c>
      <c r="AK2861" s="70" t="str" cm="1">
        <f t="array" ref="AK2861">_xlfn.IFS(AH2861&lt;&gt;"","1",AI2861&lt;&gt;"","2",AJ2861&lt;&gt;"","3")</f>
        <v>3</v>
      </c>
    </row>
    <row r="2862" spans="1:37" x14ac:dyDescent="0.25">
      <c r="A2862" t="s">
        <v>678</v>
      </c>
      <c r="B2862" t="s">
        <v>528</v>
      </c>
      <c r="C2862" s="67" t="str">
        <f t="shared" si="319"/>
        <v>Kate Rivest</v>
      </c>
      <c r="D2862" s="71" t="str" cm="1">
        <f t="array" ref="D2862">_xlfn.IFS(AK2862="1",CONCATENATE(C2862,"Regional"),AK2862="2",CONCATENATE(C2862,"Sectional"),AK2862="3",CONCATENATE(C2862,COUNTIF($C$1:C2862,C2862)))</f>
        <v>Kate Rivest2</v>
      </c>
      <c r="E2862" s="66">
        <v>45167.333333333336</v>
      </c>
      <c r="F2862" t="s">
        <v>2643</v>
      </c>
      <c r="G2862" s="46">
        <v>15</v>
      </c>
      <c r="H2862" s="46">
        <v>120</v>
      </c>
      <c r="I2862" s="46">
        <v>15</v>
      </c>
      <c r="J2862" t="s">
        <v>2644</v>
      </c>
      <c r="K2862" t="s">
        <v>90</v>
      </c>
      <c r="L2862" s="46">
        <v>5290</v>
      </c>
      <c r="M2862" s="46">
        <v>73</v>
      </c>
      <c r="N2862" s="46">
        <v>70.2</v>
      </c>
      <c r="O2862" s="46">
        <v>113</v>
      </c>
      <c r="P2862" s="46">
        <f t="shared" si="320"/>
        <v>2</v>
      </c>
      <c r="R2862" s="67" t="s">
        <v>1290</v>
      </c>
      <c r="S2862" s="67">
        <f>COUNTIF(Y$2:$Y$100,R2862)</f>
        <v>0</v>
      </c>
      <c r="V2862" s="67">
        <f t="shared" si="321"/>
        <v>0</v>
      </c>
      <c r="AB2862" t="s">
        <v>90</v>
      </c>
      <c r="AC2862" s="46">
        <v>5290</v>
      </c>
      <c r="AD2862" s="46">
        <v>73</v>
      </c>
      <c r="AE2862" s="46">
        <v>70.2</v>
      </c>
      <c r="AF2862" s="46">
        <v>113</v>
      </c>
      <c r="AH2862" s="70" t="str">
        <f t="shared" si="322"/>
        <v/>
      </c>
      <c r="AI2862" s="70" t="str">
        <f t="shared" si="323"/>
        <v/>
      </c>
      <c r="AJ2862" s="70" t="str">
        <f t="shared" si="324"/>
        <v>X</v>
      </c>
      <c r="AK2862" s="70" t="str" cm="1">
        <f t="array" ref="AK2862">_xlfn.IFS(AH2862&lt;&gt;"","1",AI2862&lt;&gt;"","2",AJ2862&lt;&gt;"","3")</f>
        <v>3</v>
      </c>
    </row>
    <row r="2863" spans="1:37" x14ac:dyDescent="0.25">
      <c r="A2863" t="s">
        <v>194</v>
      </c>
      <c r="B2863" t="s">
        <v>1688</v>
      </c>
      <c r="C2863" s="67" t="str">
        <f t="shared" si="319"/>
        <v>Autumn Cooper</v>
      </c>
      <c r="D2863" s="71" t="str" cm="1">
        <f t="array" ref="D2863">_xlfn.IFS(AK2863="1",CONCATENATE(C2863,"Regional"),AK2863="2",CONCATENATE(C2863,"Sectional"),AK2863="3",CONCATENATE(C2863,COUNTIF($C$1:C2863,C2863)))</f>
        <v>Autumn Cooper3</v>
      </c>
      <c r="E2863" s="66">
        <v>45167.333333333336</v>
      </c>
      <c r="F2863" t="s">
        <v>2645</v>
      </c>
      <c r="G2863" s="46">
        <v>10</v>
      </c>
      <c r="H2863" s="46">
        <v>46</v>
      </c>
      <c r="I2863" s="46">
        <v>1</v>
      </c>
      <c r="J2863" t="s">
        <v>2549</v>
      </c>
      <c r="K2863" t="s">
        <v>131</v>
      </c>
      <c r="L2863" s="46">
        <v>2528</v>
      </c>
      <c r="M2863" s="46">
        <v>35</v>
      </c>
      <c r="N2863" s="46">
        <v>34.6</v>
      </c>
      <c r="O2863" s="46">
        <v>126</v>
      </c>
      <c r="P2863" s="46">
        <f t="shared" si="320"/>
        <v>1</v>
      </c>
      <c r="R2863" s="67" t="s">
        <v>3545</v>
      </c>
      <c r="S2863" s="67">
        <f>COUNTIF(Y$2:$Y$100,R2863)</f>
        <v>0</v>
      </c>
      <c r="V2863" s="67">
        <f t="shared" si="321"/>
        <v>0</v>
      </c>
      <c r="AB2863" t="s">
        <v>131</v>
      </c>
      <c r="AC2863" s="46">
        <v>2528</v>
      </c>
      <c r="AD2863" s="46">
        <v>35</v>
      </c>
      <c r="AE2863" s="46">
        <v>34.6</v>
      </c>
      <c r="AF2863" s="46">
        <v>126</v>
      </c>
      <c r="AH2863" s="70" t="str">
        <f t="shared" si="322"/>
        <v/>
      </c>
      <c r="AI2863" s="70" t="str">
        <f t="shared" si="323"/>
        <v/>
      </c>
      <c r="AJ2863" s="70" t="str">
        <f t="shared" si="324"/>
        <v>X</v>
      </c>
      <c r="AK2863" s="70" t="str" cm="1">
        <f t="array" ref="AK2863">_xlfn.IFS(AH2863&lt;&gt;"","1",AI2863&lt;&gt;"","2",AJ2863&lt;&gt;"","3")</f>
        <v>3</v>
      </c>
    </row>
    <row r="2864" spans="1:37" x14ac:dyDescent="0.25">
      <c r="A2864" t="s">
        <v>892</v>
      </c>
      <c r="B2864" t="s">
        <v>893</v>
      </c>
      <c r="C2864" s="67" t="str">
        <f t="shared" si="319"/>
        <v>rainah morland</v>
      </c>
      <c r="D2864" s="71" t="str" cm="1">
        <f t="array" ref="D2864">_xlfn.IFS(AK2864="1",CONCATENATE(C2864,"Regional"),AK2864="2",CONCATENATE(C2864,"Sectional"),AK2864="3",CONCATENATE(C2864,COUNTIF($C$1:C2864,C2864)))</f>
        <v>rainah morland3</v>
      </c>
      <c r="E2864" s="66">
        <v>45167.333333333336</v>
      </c>
      <c r="F2864" t="s">
        <v>2645</v>
      </c>
      <c r="G2864" s="46">
        <v>10</v>
      </c>
      <c r="H2864" s="46">
        <v>46</v>
      </c>
      <c r="I2864" s="46">
        <v>1</v>
      </c>
      <c r="J2864" t="s">
        <v>2549</v>
      </c>
      <c r="K2864" t="s">
        <v>131</v>
      </c>
      <c r="L2864" s="46">
        <v>2528</v>
      </c>
      <c r="M2864" s="46">
        <v>35</v>
      </c>
      <c r="N2864" s="46">
        <v>34.6</v>
      </c>
      <c r="O2864" s="46">
        <v>126</v>
      </c>
      <c r="P2864" s="46">
        <f t="shared" si="320"/>
        <v>1</v>
      </c>
      <c r="R2864" s="67" t="s">
        <v>1435</v>
      </c>
      <c r="S2864" s="67">
        <f>COUNTIF(Y$2:$Y$100,R2864)</f>
        <v>0</v>
      </c>
      <c r="V2864" s="67">
        <f t="shared" si="321"/>
        <v>0</v>
      </c>
      <c r="AB2864" t="s">
        <v>131</v>
      </c>
      <c r="AC2864" s="46">
        <v>2528</v>
      </c>
      <c r="AD2864" s="46">
        <v>35</v>
      </c>
      <c r="AE2864" s="46">
        <v>34.6</v>
      </c>
      <c r="AF2864" s="46">
        <v>126</v>
      </c>
      <c r="AH2864" s="70" t="str">
        <f t="shared" si="322"/>
        <v/>
      </c>
      <c r="AI2864" s="70" t="str">
        <f t="shared" si="323"/>
        <v/>
      </c>
      <c r="AJ2864" s="70" t="str">
        <f t="shared" si="324"/>
        <v>X</v>
      </c>
      <c r="AK2864" s="70" t="str" cm="1">
        <f t="array" ref="AK2864">_xlfn.IFS(AH2864&lt;&gt;"","1",AI2864&lt;&gt;"","2",AJ2864&lt;&gt;"","3")</f>
        <v>3</v>
      </c>
    </row>
    <row r="2865" spans="1:37" x14ac:dyDescent="0.25">
      <c r="A2865" t="s">
        <v>2031</v>
      </c>
      <c r="B2865" t="s">
        <v>1058</v>
      </c>
      <c r="C2865" s="67" t="str">
        <f t="shared" si="319"/>
        <v>Tara Stratton</v>
      </c>
      <c r="D2865" s="71" t="str" cm="1">
        <f t="array" ref="D2865">_xlfn.IFS(AK2865="1",CONCATENATE(C2865,"Regional"),AK2865="2",CONCATENATE(C2865,"Sectional"),AK2865="3",CONCATENATE(C2865,COUNTIF($C$1:C2865,C2865)))</f>
        <v>Tara Stratton2</v>
      </c>
      <c r="E2865" s="66">
        <v>45167.333333333336</v>
      </c>
      <c r="F2865" t="s">
        <v>2645</v>
      </c>
      <c r="G2865" s="46">
        <v>10</v>
      </c>
      <c r="H2865" s="46">
        <v>48</v>
      </c>
      <c r="I2865" s="46">
        <v>3</v>
      </c>
      <c r="J2865" t="s">
        <v>2549</v>
      </c>
      <c r="K2865" t="s">
        <v>131</v>
      </c>
      <c r="L2865" s="46">
        <v>2528</v>
      </c>
      <c r="M2865" s="46">
        <v>35</v>
      </c>
      <c r="N2865" s="46">
        <v>34.6</v>
      </c>
      <c r="O2865" s="46">
        <v>126</v>
      </c>
      <c r="P2865" s="46">
        <f t="shared" si="320"/>
        <v>1</v>
      </c>
      <c r="R2865" s="67" t="s">
        <v>3046</v>
      </c>
      <c r="S2865" s="67">
        <f>COUNTIF(Y$2:$Y$100,R2865)</f>
        <v>0</v>
      </c>
      <c r="V2865" s="67">
        <f t="shared" si="321"/>
        <v>0</v>
      </c>
      <c r="AB2865" t="s">
        <v>131</v>
      </c>
      <c r="AC2865" s="46">
        <v>2528</v>
      </c>
      <c r="AD2865" s="46">
        <v>35</v>
      </c>
      <c r="AE2865" s="46">
        <v>34.6</v>
      </c>
      <c r="AF2865" s="46">
        <v>126</v>
      </c>
      <c r="AH2865" s="70" t="str">
        <f t="shared" si="322"/>
        <v/>
      </c>
      <c r="AI2865" s="70" t="str">
        <f t="shared" si="323"/>
        <v/>
      </c>
      <c r="AJ2865" s="70" t="str">
        <f t="shared" si="324"/>
        <v>X</v>
      </c>
      <c r="AK2865" s="70" t="str" cm="1">
        <f t="array" ref="AK2865">_xlfn.IFS(AH2865&lt;&gt;"","1",AI2865&lt;&gt;"","2",AJ2865&lt;&gt;"","3")</f>
        <v>3</v>
      </c>
    </row>
    <row r="2866" spans="1:37" x14ac:dyDescent="0.25">
      <c r="A2866" t="s">
        <v>275</v>
      </c>
      <c r="B2866" t="s">
        <v>891</v>
      </c>
      <c r="C2866" s="67" t="str">
        <f t="shared" si="319"/>
        <v>Brynn Johnson</v>
      </c>
      <c r="D2866" s="71" t="str" cm="1">
        <f t="array" ref="D2866">_xlfn.IFS(AK2866="1",CONCATENATE(C2866,"Regional"),AK2866="2",CONCATENATE(C2866,"Sectional"),AK2866="3",CONCATENATE(C2866,COUNTIF($C$1:C2866,C2866)))</f>
        <v>Brynn Johnson3</v>
      </c>
      <c r="E2866" s="66">
        <v>45167.333333333336</v>
      </c>
      <c r="F2866" t="s">
        <v>2645</v>
      </c>
      <c r="G2866" s="46">
        <v>10</v>
      </c>
      <c r="H2866" s="46">
        <v>50</v>
      </c>
      <c r="I2866" s="46">
        <v>4</v>
      </c>
      <c r="J2866" t="s">
        <v>2549</v>
      </c>
      <c r="K2866" t="s">
        <v>131</v>
      </c>
      <c r="L2866" s="46">
        <v>2528</v>
      </c>
      <c r="M2866" s="46">
        <v>35</v>
      </c>
      <c r="N2866" s="46">
        <v>34.6</v>
      </c>
      <c r="O2866" s="46">
        <v>126</v>
      </c>
      <c r="P2866" s="46">
        <f t="shared" si="320"/>
        <v>1</v>
      </c>
      <c r="R2866" s="67" t="s">
        <v>1434</v>
      </c>
      <c r="S2866" s="67">
        <f>COUNTIF(Y$2:$Y$100,R2866)</f>
        <v>0</v>
      </c>
      <c r="V2866" s="67">
        <f t="shared" si="321"/>
        <v>0</v>
      </c>
      <c r="AB2866" t="s">
        <v>131</v>
      </c>
      <c r="AC2866" s="46">
        <v>2528</v>
      </c>
      <c r="AD2866" s="46">
        <v>35</v>
      </c>
      <c r="AE2866" s="46">
        <v>34.6</v>
      </c>
      <c r="AF2866" s="46">
        <v>126</v>
      </c>
      <c r="AH2866" s="70" t="str">
        <f t="shared" si="322"/>
        <v/>
      </c>
      <c r="AI2866" s="70" t="str">
        <f t="shared" si="323"/>
        <v/>
      </c>
      <c r="AJ2866" s="70" t="str">
        <f t="shared" si="324"/>
        <v>X</v>
      </c>
      <c r="AK2866" s="70" t="str" cm="1">
        <f t="array" ref="AK2866">_xlfn.IFS(AH2866&lt;&gt;"","1",AI2866&lt;&gt;"","2",AJ2866&lt;&gt;"","3")</f>
        <v>3</v>
      </c>
    </row>
    <row r="2867" spans="1:37" x14ac:dyDescent="0.25">
      <c r="A2867" t="s">
        <v>894</v>
      </c>
      <c r="B2867" t="s">
        <v>1689</v>
      </c>
      <c r="C2867" s="67" t="str">
        <f t="shared" si="319"/>
        <v>Makaela Reinke</v>
      </c>
      <c r="D2867" s="71" t="str" cm="1">
        <f t="array" ref="D2867">_xlfn.IFS(AK2867="1",CONCATENATE(C2867,"Regional"),AK2867="2",CONCATENATE(C2867,"Sectional"),AK2867="3",CONCATENATE(C2867,COUNTIF($C$1:C2867,C2867)))</f>
        <v>Makaela Reinke3</v>
      </c>
      <c r="E2867" s="66">
        <v>45167.333333333336</v>
      </c>
      <c r="F2867" t="s">
        <v>2645</v>
      </c>
      <c r="G2867" s="46">
        <v>10</v>
      </c>
      <c r="H2867" s="46">
        <v>53</v>
      </c>
      <c r="I2867" s="46">
        <v>5</v>
      </c>
      <c r="J2867" t="s">
        <v>2549</v>
      </c>
      <c r="K2867" t="s">
        <v>131</v>
      </c>
      <c r="L2867" s="46">
        <v>2528</v>
      </c>
      <c r="M2867" s="46">
        <v>35</v>
      </c>
      <c r="N2867" s="46">
        <v>34.6</v>
      </c>
      <c r="O2867" s="46">
        <v>126</v>
      </c>
      <c r="P2867" s="46">
        <f t="shared" si="320"/>
        <v>1</v>
      </c>
      <c r="R2867" s="67" t="s">
        <v>3047</v>
      </c>
      <c r="S2867" s="67">
        <f>COUNTIF(Y$2:$Y$100,R2867)</f>
        <v>0</v>
      </c>
      <c r="V2867" s="67">
        <f t="shared" si="321"/>
        <v>0</v>
      </c>
      <c r="AB2867" t="s">
        <v>131</v>
      </c>
      <c r="AC2867" s="46">
        <v>2528</v>
      </c>
      <c r="AD2867" s="46">
        <v>35</v>
      </c>
      <c r="AE2867" s="46">
        <v>34.6</v>
      </c>
      <c r="AF2867" s="46">
        <v>126</v>
      </c>
      <c r="AH2867" s="70" t="str">
        <f t="shared" si="322"/>
        <v/>
      </c>
      <c r="AI2867" s="70" t="str">
        <f t="shared" si="323"/>
        <v/>
      </c>
      <c r="AJ2867" s="70" t="str">
        <f t="shared" si="324"/>
        <v>X</v>
      </c>
      <c r="AK2867" s="70" t="str" cm="1">
        <f t="array" ref="AK2867">_xlfn.IFS(AH2867&lt;&gt;"","1",AI2867&lt;&gt;"","2",AJ2867&lt;&gt;"","3")</f>
        <v>3</v>
      </c>
    </row>
    <row r="2868" spans="1:37" x14ac:dyDescent="0.25">
      <c r="A2868" t="s">
        <v>2030</v>
      </c>
      <c r="B2868" t="s">
        <v>1770</v>
      </c>
      <c r="C2868" s="67" t="str">
        <f t="shared" si="319"/>
        <v>Sadie Horton</v>
      </c>
      <c r="D2868" s="71" t="str" cm="1">
        <f t="array" ref="D2868">_xlfn.IFS(AK2868="1",CONCATENATE(C2868,"Regional"),AK2868="2",CONCATENATE(C2868,"Sectional"),AK2868="3",CONCATENATE(C2868,COUNTIF($C$1:C2868,C2868)))</f>
        <v>Sadie Horton3</v>
      </c>
      <c r="E2868" s="66">
        <v>45167.333333333336</v>
      </c>
      <c r="F2868" t="s">
        <v>2645</v>
      </c>
      <c r="G2868" s="46">
        <v>10</v>
      </c>
      <c r="H2868" s="46">
        <v>55</v>
      </c>
      <c r="I2868" s="46">
        <v>6</v>
      </c>
      <c r="J2868" t="s">
        <v>2549</v>
      </c>
      <c r="K2868" t="s">
        <v>131</v>
      </c>
      <c r="L2868" s="46">
        <v>2528</v>
      </c>
      <c r="M2868" s="46">
        <v>35</v>
      </c>
      <c r="N2868" s="46">
        <v>34.6</v>
      </c>
      <c r="O2868" s="46">
        <v>126</v>
      </c>
      <c r="P2868" s="46">
        <f t="shared" si="320"/>
        <v>1</v>
      </c>
      <c r="R2868" s="67" t="s">
        <v>3045</v>
      </c>
      <c r="S2868" s="67">
        <f>COUNTIF(Y$2:$Y$100,R2868)</f>
        <v>0</v>
      </c>
      <c r="V2868" s="67">
        <f t="shared" si="321"/>
        <v>0</v>
      </c>
      <c r="AB2868" t="s">
        <v>131</v>
      </c>
      <c r="AC2868" s="46">
        <v>2528</v>
      </c>
      <c r="AD2868" s="46">
        <v>35</v>
      </c>
      <c r="AE2868" s="46">
        <v>34.6</v>
      </c>
      <c r="AF2868" s="46">
        <v>126</v>
      </c>
      <c r="AH2868" s="70" t="str">
        <f t="shared" si="322"/>
        <v/>
      </c>
      <c r="AI2868" s="70" t="str">
        <f t="shared" si="323"/>
        <v/>
      </c>
      <c r="AJ2868" s="70" t="str">
        <f t="shared" si="324"/>
        <v>X</v>
      </c>
      <c r="AK2868" s="70" t="str" cm="1">
        <f t="array" ref="AK2868">_xlfn.IFS(AH2868&lt;&gt;"","1",AI2868&lt;&gt;"","2",AJ2868&lt;&gt;"","3")</f>
        <v>3</v>
      </c>
    </row>
    <row r="2869" spans="1:37" x14ac:dyDescent="0.25">
      <c r="A2869" t="s">
        <v>333</v>
      </c>
      <c r="B2869" t="s">
        <v>368</v>
      </c>
      <c r="C2869" s="67" t="str">
        <f t="shared" si="319"/>
        <v>Lexi Peterson</v>
      </c>
      <c r="D2869" s="71" t="str" cm="1">
        <f t="array" ref="D2869">_xlfn.IFS(AK2869="1",CONCATENATE(C2869,"Regional"),AK2869="2",CONCATENATE(C2869,"Sectional"),AK2869="3",CONCATENATE(C2869,COUNTIF($C$1:C2869,C2869)))</f>
        <v>Lexi Peterson5</v>
      </c>
      <c r="E2869" s="66">
        <v>45167.333333333336</v>
      </c>
      <c r="F2869" t="s">
        <v>2645</v>
      </c>
      <c r="G2869" s="46">
        <v>10</v>
      </c>
      <c r="H2869" s="46">
        <v>56</v>
      </c>
      <c r="I2869" s="46">
        <v>7</v>
      </c>
      <c r="J2869" t="s">
        <v>2549</v>
      </c>
      <c r="K2869" t="s">
        <v>131</v>
      </c>
      <c r="L2869" s="46">
        <v>2528</v>
      </c>
      <c r="M2869" s="46">
        <v>35</v>
      </c>
      <c r="N2869" s="46">
        <v>34.6</v>
      </c>
      <c r="O2869" s="46">
        <v>126</v>
      </c>
      <c r="P2869" s="46">
        <f t="shared" si="320"/>
        <v>1</v>
      </c>
      <c r="R2869" s="67" t="s">
        <v>1563</v>
      </c>
      <c r="S2869" s="67">
        <f>COUNTIF(Y$2:$Y$100,R2869)</f>
        <v>0</v>
      </c>
      <c r="V2869" s="67">
        <f t="shared" si="321"/>
        <v>0</v>
      </c>
      <c r="AB2869" t="s">
        <v>131</v>
      </c>
      <c r="AC2869" s="46">
        <v>2528</v>
      </c>
      <c r="AD2869" s="46">
        <v>35</v>
      </c>
      <c r="AE2869" s="46">
        <v>34.6</v>
      </c>
      <c r="AF2869" s="46">
        <v>126</v>
      </c>
      <c r="AH2869" s="70" t="str">
        <f t="shared" si="322"/>
        <v/>
      </c>
      <c r="AI2869" s="70" t="str">
        <f t="shared" si="323"/>
        <v/>
      </c>
      <c r="AJ2869" s="70" t="str">
        <f t="shared" si="324"/>
        <v>X</v>
      </c>
      <c r="AK2869" s="70" t="str" cm="1">
        <f t="array" ref="AK2869">_xlfn.IFS(AH2869&lt;&gt;"","1",AI2869&lt;&gt;"","2",AJ2869&lt;&gt;"","3")</f>
        <v>3</v>
      </c>
    </row>
    <row r="2870" spans="1:37" x14ac:dyDescent="0.25">
      <c r="A2870" t="s">
        <v>560</v>
      </c>
      <c r="B2870" t="s">
        <v>1077</v>
      </c>
      <c r="C2870" s="67" t="str">
        <f t="shared" si="319"/>
        <v>Brook Colburn</v>
      </c>
      <c r="D2870" s="71" t="str" cm="1">
        <f t="array" ref="D2870">_xlfn.IFS(AK2870="1",CONCATENATE(C2870,"Regional"),AK2870="2",CONCATENATE(C2870,"Sectional"),AK2870="3",CONCATENATE(C2870,COUNTIF($C$1:C2870,C2870)))</f>
        <v>Brook Colburn6</v>
      </c>
      <c r="E2870" s="66">
        <v>45167.333333333336</v>
      </c>
      <c r="F2870" t="s">
        <v>2645</v>
      </c>
      <c r="G2870" s="46">
        <v>10</v>
      </c>
      <c r="H2870" s="46">
        <v>59</v>
      </c>
      <c r="I2870" s="46">
        <v>8</v>
      </c>
      <c r="J2870" t="s">
        <v>2549</v>
      </c>
      <c r="K2870" t="s">
        <v>131</v>
      </c>
      <c r="L2870" s="46">
        <v>2528</v>
      </c>
      <c r="M2870" s="46">
        <v>35</v>
      </c>
      <c r="N2870" s="46">
        <v>34.6</v>
      </c>
      <c r="O2870" s="46">
        <v>126</v>
      </c>
      <c r="P2870" s="46">
        <f t="shared" si="320"/>
        <v>1</v>
      </c>
      <c r="R2870" s="67" t="s">
        <v>1560</v>
      </c>
      <c r="S2870" s="67">
        <f>COUNTIF(Y$2:$Y$100,R2870)</f>
        <v>0</v>
      </c>
      <c r="V2870" s="67">
        <f t="shared" si="321"/>
        <v>0</v>
      </c>
      <c r="AB2870" t="s">
        <v>131</v>
      </c>
      <c r="AC2870" s="46">
        <v>2528</v>
      </c>
      <c r="AD2870" s="46">
        <v>35</v>
      </c>
      <c r="AE2870" s="46">
        <v>34.6</v>
      </c>
      <c r="AF2870" s="46">
        <v>126</v>
      </c>
      <c r="AH2870" s="70" t="str">
        <f t="shared" si="322"/>
        <v/>
      </c>
      <c r="AI2870" s="70" t="str">
        <f t="shared" si="323"/>
        <v/>
      </c>
      <c r="AJ2870" s="70" t="str">
        <f t="shared" si="324"/>
        <v>X</v>
      </c>
      <c r="AK2870" s="70" t="str" cm="1">
        <f t="array" ref="AK2870">_xlfn.IFS(AH2870&lt;&gt;"","1",AI2870&lt;&gt;"","2",AJ2870&lt;&gt;"","3")</f>
        <v>3</v>
      </c>
    </row>
    <row r="2871" spans="1:37" x14ac:dyDescent="0.25">
      <c r="A2871" t="s">
        <v>1073</v>
      </c>
      <c r="B2871" t="s">
        <v>437</v>
      </c>
      <c r="C2871" s="67" t="str">
        <f t="shared" si="319"/>
        <v>Kelsey Reidy</v>
      </c>
      <c r="D2871" s="71" t="str" cm="1">
        <f t="array" ref="D2871">_xlfn.IFS(AK2871="1",CONCATENATE(C2871,"Regional"),AK2871="2",CONCATENATE(C2871,"Sectional"),AK2871="3",CONCATENATE(C2871,COUNTIF($C$1:C2871,C2871)))</f>
        <v>Kelsey Reidy4</v>
      </c>
      <c r="E2871" s="66">
        <v>45167.333333333336</v>
      </c>
      <c r="F2871" t="s">
        <v>2645</v>
      </c>
      <c r="G2871" s="46">
        <v>10</v>
      </c>
      <c r="H2871" s="46">
        <v>60</v>
      </c>
      <c r="I2871" s="46">
        <v>9</v>
      </c>
      <c r="J2871" t="s">
        <v>2549</v>
      </c>
      <c r="K2871" t="s">
        <v>131</v>
      </c>
      <c r="L2871" s="46">
        <v>2528</v>
      </c>
      <c r="M2871" s="46">
        <v>35</v>
      </c>
      <c r="N2871" s="46">
        <v>34.6</v>
      </c>
      <c r="O2871" s="46">
        <v>126</v>
      </c>
      <c r="P2871" s="46">
        <f t="shared" si="320"/>
        <v>1</v>
      </c>
      <c r="R2871" s="67" t="s">
        <v>1558</v>
      </c>
      <c r="S2871" s="67">
        <f>COUNTIF(Y$2:$Y$100,R2871)</f>
        <v>0</v>
      </c>
      <c r="V2871" s="67">
        <f t="shared" si="321"/>
        <v>0</v>
      </c>
      <c r="AB2871" t="s">
        <v>131</v>
      </c>
      <c r="AC2871" s="46">
        <v>2528</v>
      </c>
      <c r="AD2871" s="46">
        <v>35</v>
      </c>
      <c r="AE2871" s="46">
        <v>34.6</v>
      </c>
      <c r="AF2871" s="46">
        <v>126</v>
      </c>
      <c r="AH2871" s="70" t="str">
        <f t="shared" si="322"/>
        <v/>
      </c>
      <c r="AI2871" s="70" t="str">
        <f t="shared" si="323"/>
        <v/>
      </c>
      <c r="AJ2871" s="70" t="str">
        <f t="shared" si="324"/>
        <v>X</v>
      </c>
      <c r="AK2871" s="70" t="str" cm="1">
        <f t="array" ref="AK2871">_xlfn.IFS(AH2871&lt;&gt;"","1",AI2871&lt;&gt;"","2",AJ2871&lt;&gt;"","3")</f>
        <v>3</v>
      </c>
    </row>
    <row r="2872" spans="1:37" x14ac:dyDescent="0.25">
      <c r="A2872" t="s">
        <v>1782</v>
      </c>
      <c r="B2872" t="s">
        <v>2033</v>
      </c>
      <c r="C2872" s="67" t="str">
        <f t="shared" si="319"/>
        <v>MaKenzie Tahtinen</v>
      </c>
      <c r="D2872" s="71" t="str" cm="1">
        <f t="array" ref="D2872">_xlfn.IFS(AK2872="1",CONCATENATE(C2872,"Regional"),AK2872="2",CONCATENATE(C2872,"Sectional"),AK2872="3",CONCATENATE(C2872,COUNTIF($C$1:C2872,C2872)))</f>
        <v>MaKenzie Tahtinen5</v>
      </c>
      <c r="E2872" s="66">
        <v>45167.333333333336</v>
      </c>
      <c r="F2872" t="s">
        <v>2645</v>
      </c>
      <c r="G2872" s="46">
        <v>10</v>
      </c>
      <c r="H2872" s="46">
        <v>66</v>
      </c>
      <c r="I2872" s="46">
        <v>10</v>
      </c>
      <c r="J2872" t="s">
        <v>2549</v>
      </c>
      <c r="K2872" t="s">
        <v>131</v>
      </c>
      <c r="L2872" s="46">
        <v>2528</v>
      </c>
      <c r="M2872" s="46">
        <v>35</v>
      </c>
      <c r="N2872" s="46">
        <v>34.6</v>
      </c>
      <c r="O2872" s="46">
        <v>126</v>
      </c>
      <c r="P2872" s="46">
        <f t="shared" si="320"/>
        <v>1</v>
      </c>
      <c r="R2872" s="67" t="s">
        <v>3050</v>
      </c>
      <c r="S2872" s="67">
        <f>COUNTIF(Y$2:$Y$100,R2872)</f>
        <v>0</v>
      </c>
      <c r="V2872" s="67">
        <f t="shared" si="321"/>
        <v>0</v>
      </c>
      <c r="AB2872" t="s">
        <v>131</v>
      </c>
      <c r="AC2872" s="46">
        <v>2528</v>
      </c>
      <c r="AD2872" s="46">
        <v>35</v>
      </c>
      <c r="AE2872" s="46">
        <v>34.6</v>
      </c>
      <c r="AF2872" s="46">
        <v>126</v>
      </c>
      <c r="AH2872" s="70" t="str">
        <f t="shared" si="322"/>
        <v/>
      </c>
      <c r="AI2872" s="70" t="str">
        <f t="shared" si="323"/>
        <v/>
      </c>
      <c r="AJ2872" s="70" t="str">
        <f t="shared" si="324"/>
        <v>X</v>
      </c>
      <c r="AK2872" s="70" t="str" cm="1">
        <f t="array" ref="AK2872">_xlfn.IFS(AH2872&lt;&gt;"","1",AI2872&lt;&gt;"","2",AJ2872&lt;&gt;"","3")</f>
        <v>3</v>
      </c>
    </row>
    <row r="2873" spans="1:37" x14ac:dyDescent="0.25">
      <c r="A2873" t="s">
        <v>1603</v>
      </c>
      <c r="B2873" t="s">
        <v>452</v>
      </c>
      <c r="C2873" s="67" t="str">
        <f t="shared" si="319"/>
        <v>Sophia Eggert</v>
      </c>
      <c r="D2873" s="71" t="str" cm="1">
        <f t="array" ref="D2873">_xlfn.IFS(AK2873="1",CONCATENATE(C2873,"Regional"),AK2873="2",CONCATENATE(C2873,"Sectional"),AK2873="3",CONCATENATE(C2873,COUNTIF($C$1:C2873,C2873)))</f>
        <v>Sophia Eggert7</v>
      </c>
      <c r="E2873" s="66">
        <v>45167.375</v>
      </c>
      <c r="F2873" t="s">
        <v>2406</v>
      </c>
      <c r="G2873" s="46">
        <v>39</v>
      </c>
      <c r="H2873" s="46">
        <v>40</v>
      </c>
      <c r="I2873" s="46">
        <v>1</v>
      </c>
      <c r="J2873" t="s">
        <v>133</v>
      </c>
      <c r="K2873" t="s">
        <v>90</v>
      </c>
      <c r="L2873" s="46">
        <v>2759</v>
      </c>
      <c r="M2873" s="46">
        <v>36</v>
      </c>
      <c r="N2873" s="46">
        <v>36.799999999999997</v>
      </c>
      <c r="O2873" s="46">
        <v>124</v>
      </c>
      <c r="P2873" s="46">
        <f t="shared" si="320"/>
        <v>1</v>
      </c>
      <c r="R2873" s="67" t="s">
        <v>3511</v>
      </c>
      <c r="S2873" s="67">
        <f>COUNTIF(Y$2:$Y$100,R2873)</f>
        <v>0</v>
      </c>
      <c r="V2873" s="67">
        <f t="shared" si="321"/>
        <v>0</v>
      </c>
      <c r="X2873"/>
      <c r="Y2873" s="67" t="str">
        <f t="shared" ref="Y2873:Y2904" si="326">CONCATENATE(W2873," ",X2873)</f>
        <v xml:space="preserve"> </v>
      </c>
      <c r="AB2873" t="s">
        <v>90</v>
      </c>
      <c r="AC2873" s="46">
        <v>2759</v>
      </c>
      <c r="AD2873" s="46">
        <v>36</v>
      </c>
      <c r="AE2873" s="46">
        <v>36.799999999999997</v>
      </c>
      <c r="AF2873" s="46">
        <v>124</v>
      </c>
      <c r="AH2873" s="70" t="str">
        <f t="shared" si="322"/>
        <v/>
      </c>
      <c r="AI2873" s="70" t="str">
        <f t="shared" si="323"/>
        <v/>
      </c>
      <c r="AJ2873" s="70" t="str">
        <f t="shared" si="324"/>
        <v>X</v>
      </c>
      <c r="AK2873" s="70" t="str" cm="1">
        <f t="array" ref="AK2873">_xlfn.IFS(AH2873&lt;&gt;"","1",AI2873&lt;&gt;"","2",AJ2873&lt;&gt;"","3")</f>
        <v>3</v>
      </c>
    </row>
    <row r="2874" spans="1:37" x14ac:dyDescent="0.25">
      <c r="A2874" t="s">
        <v>298</v>
      </c>
      <c r="B2874" t="s">
        <v>315</v>
      </c>
      <c r="C2874" s="67" t="str">
        <f t="shared" si="319"/>
        <v>Morgan Lewis</v>
      </c>
      <c r="D2874" s="71" t="str" cm="1">
        <f t="array" ref="D2874">_xlfn.IFS(AK2874="1",CONCATENATE(C2874,"Regional"),AK2874="2",CONCATENATE(C2874,"Sectional"),AK2874="3",CONCATENATE(C2874,COUNTIF($C$1:C2874,C2874)))</f>
        <v>Morgan Lewis7</v>
      </c>
      <c r="E2874" s="66">
        <v>45167.375</v>
      </c>
      <c r="F2874" t="s">
        <v>2406</v>
      </c>
      <c r="G2874" s="46">
        <v>39</v>
      </c>
      <c r="H2874" s="46">
        <v>42</v>
      </c>
      <c r="I2874" s="46">
        <v>2</v>
      </c>
      <c r="J2874" t="s">
        <v>133</v>
      </c>
      <c r="K2874" t="s">
        <v>90</v>
      </c>
      <c r="L2874" s="46">
        <v>2759</v>
      </c>
      <c r="M2874" s="46">
        <v>36</v>
      </c>
      <c r="N2874" s="46">
        <v>36.799999999999997</v>
      </c>
      <c r="O2874" s="46">
        <v>124</v>
      </c>
      <c r="P2874" s="46">
        <f t="shared" si="320"/>
        <v>1</v>
      </c>
      <c r="R2874" s="67" t="s">
        <v>2819</v>
      </c>
      <c r="S2874" s="67">
        <f>COUNTIF(Y$2:$Y$100,R2874)</f>
        <v>0</v>
      </c>
      <c r="V2874" s="67">
        <f t="shared" si="321"/>
        <v>0</v>
      </c>
      <c r="X2874"/>
      <c r="Y2874" s="67" t="str">
        <f t="shared" si="326"/>
        <v xml:space="preserve"> </v>
      </c>
      <c r="AB2874" t="s">
        <v>90</v>
      </c>
      <c r="AC2874" s="46">
        <v>2759</v>
      </c>
      <c r="AD2874" s="46">
        <v>36</v>
      </c>
      <c r="AE2874" s="46">
        <v>36.799999999999997</v>
      </c>
      <c r="AF2874" s="46">
        <v>124</v>
      </c>
      <c r="AH2874" s="70" t="str">
        <f t="shared" si="322"/>
        <v/>
      </c>
      <c r="AI2874" s="70" t="str">
        <f t="shared" si="323"/>
        <v/>
      </c>
      <c r="AJ2874" s="70" t="str">
        <f t="shared" si="324"/>
        <v>X</v>
      </c>
      <c r="AK2874" s="70" t="str" cm="1">
        <f t="array" ref="AK2874">_xlfn.IFS(AH2874&lt;&gt;"","1",AI2874&lt;&gt;"","2",AJ2874&lt;&gt;"","3")</f>
        <v>3</v>
      </c>
    </row>
    <row r="2875" spans="1:37" x14ac:dyDescent="0.25">
      <c r="A2875" t="s">
        <v>429</v>
      </c>
      <c r="B2875" t="s">
        <v>214</v>
      </c>
      <c r="C2875" s="67" t="str">
        <f t="shared" si="319"/>
        <v>Reece Osowski</v>
      </c>
      <c r="D2875" s="71" t="str" cm="1">
        <f t="array" ref="D2875">_xlfn.IFS(AK2875="1",CONCATENATE(C2875,"Regional"),AK2875="2",CONCATENATE(C2875,"Sectional"),AK2875="3",CONCATENATE(C2875,COUNTIF($C$1:C2875,C2875)))</f>
        <v>Reece Osowski7</v>
      </c>
      <c r="E2875" s="66">
        <v>45167.375</v>
      </c>
      <c r="F2875" t="s">
        <v>2406</v>
      </c>
      <c r="G2875" s="46">
        <v>39</v>
      </c>
      <c r="H2875" s="46">
        <v>43</v>
      </c>
      <c r="I2875" s="46">
        <v>3</v>
      </c>
      <c r="J2875" t="s">
        <v>133</v>
      </c>
      <c r="K2875" t="s">
        <v>90</v>
      </c>
      <c r="L2875" s="46">
        <v>2759</v>
      </c>
      <c r="M2875" s="46">
        <v>36</v>
      </c>
      <c r="N2875" s="46">
        <v>36.799999999999997</v>
      </c>
      <c r="O2875" s="46">
        <v>124</v>
      </c>
      <c r="P2875" s="46">
        <f t="shared" si="320"/>
        <v>1</v>
      </c>
      <c r="R2875" s="67" t="s">
        <v>1148</v>
      </c>
      <c r="S2875" s="67">
        <f>COUNTIF(Y$2:$Y$100,R2875)</f>
        <v>0</v>
      </c>
      <c r="V2875" s="67">
        <f t="shared" si="321"/>
        <v>0</v>
      </c>
      <c r="X2875"/>
      <c r="Y2875" s="67" t="str">
        <f t="shared" si="326"/>
        <v xml:space="preserve"> </v>
      </c>
      <c r="AB2875" t="s">
        <v>90</v>
      </c>
      <c r="AC2875" s="46">
        <v>2759</v>
      </c>
      <c r="AD2875" s="46">
        <v>36</v>
      </c>
      <c r="AE2875" s="46">
        <v>36.799999999999997</v>
      </c>
      <c r="AF2875" s="46">
        <v>124</v>
      </c>
      <c r="AH2875" s="70" t="str">
        <f t="shared" si="322"/>
        <v/>
      </c>
      <c r="AI2875" s="70" t="str">
        <f t="shared" si="323"/>
        <v/>
      </c>
      <c r="AJ2875" s="70" t="str">
        <f t="shared" si="324"/>
        <v>X</v>
      </c>
      <c r="AK2875" s="70" t="str" cm="1">
        <f t="array" ref="AK2875">_xlfn.IFS(AH2875&lt;&gt;"","1",AI2875&lt;&gt;"","2",AJ2875&lt;&gt;"","3")</f>
        <v>3</v>
      </c>
    </row>
    <row r="2876" spans="1:37" x14ac:dyDescent="0.25">
      <c r="A2876" t="s">
        <v>409</v>
      </c>
      <c r="B2876" t="s">
        <v>410</v>
      </c>
      <c r="C2876" s="67" t="str">
        <f t="shared" si="319"/>
        <v>Aliisa Helminen</v>
      </c>
      <c r="D2876" s="71" t="str" cm="1">
        <f t="array" ref="D2876">_xlfn.IFS(AK2876="1",CONCATENATE(C2876,"Regional"),AK2876="2",CONCATENATE(C2876,"Sectional"),AK2876="3",CONCATENATE(C2876,COUNTIF($C$1:C2876,C2876)))</f>
        <v>Aliisa Helminen8</v>
      </c>
      <c r="E2876" s="66">
        <v>45167.375</v>
      </c>
      <c r="F2876" t="s">
        <v>2406</v>
      </c>
      <c r="G2876" s="46">
        <v>39</v>
      </c>
      <c r="H2876" s="46">
        <v>43</v>
      </c>
      <c r="I2876" s="46">
        <v>3</v>
      </c>
      <c r="J2876" t="s">
        <v>133</v>
      </c>
      <c r="K2876" t="s">
        <v>90</v>
      </c>
      <c r="L2876" s="46">
        <v>2759</v>
      </c>
      <c r="M2876" s="46">
        <v>36</v>
      </c>
      <c r="N2876" s="46">
        <v>36.799999999999997</v>
      </c>
      <c r="O2876" s="46">
        <v>124</v>
      </c>
      <c r="P2876" s="46">
        <f t="shared" si="320"/>
        <v>1</v>
      </c>
      <c r="R2876" s="67" t="s">
        <v>1140</v>
      </c>
      <c r="S2876" s="67">
        <f>COUNTIF(Y$2:$Y$100,R2876)</f>
        <v>0</v>
      </c>
      <c r="V2876" s="67">
        <f t="shared" si="321"/>
        <v>0</v>
      </c>
      <c r="X2876"/>
      <c r="Y2876" s="67" t="str">
        <f t="shared" si="326"/>
        <v xml:space="preserve"> </v>
      </c>
      <c r="AB2876" t="s">
        <v>90</v>
      </c>
      <c r="AC2876" s="46">
        <v>2759</v>
      </c>
      <c r="AD2876" s="46">
        <v>36</v>
      </c>
      <c r="AE2876" s="46">
        <v>36.799999999999997</v>
      </c>
      <c r="AF2876" s="46">
        <v>124</v>
      </c>
      <c r="AH2876" s="70" t="str">
        <f t="shared" si="322"/>
        <v/>
      </c>
      <c r="AI2876" s="70" t="str">
        <f t="shared" si="323"/>
        <v/>
      </c>
      <c r="AJ2876" s="70" t="str">
        <f t="shared" si="324"/>
        <v>X</v>
      </c>
      <c r="AK2876" s="70" t="str" cm="1">
        <f t="array" ref="AK2876">_xlfn.IFS(AH2876&lt;&gt;"","1",AI2876&lt;&gt;"","2",AJ2876&lt;&gt;"","3")</f>
        <v>3</v>
      </c>
    </row>
    <row r="2877" spans="1:37" x14ac:dyDescent="0.25">
      <c r="A2877" t="s">
        <v>419</v>
      </c>
      <c r="B2877" t="s">
        <v>307</v>
      </c>
      <c r="C2877" s="67" t="str">
        <f t="shared" si="319"/>
        <v>May Shimek</v>
      </c>
      <c r="D2877" s="71" t="str" cm="1">
        <f t="array" ref="D2877">_xlfn.IFS(AK2877="1",CONCATENATE(C2877,"Regional"),AK2877="2",CONCATENATE(C2877,"Sectional"),AK2877="3",CONCATENATE(C2877,COUNTIF($C$1:C2877,C2877)))</f>
        <v>May Shimek7</v>
      </c>
      <c r="E2877" s="66">
        <v>45167.375</v>
      </c>
      <c r="F2877" t="s">
        <v>2406</v>
      </c>
      <c r="G2877" s="46">
        <v>39</v>
      </c>
      <c r="H2877" s="46">
        <v>44</v>
      </c>
      <c r="I2877" s="46">
        <v>5</v>
      </c>
      <c r="J2877" t="s">
        <v>133</v>
      </c>
      <c r="K2877" t="s">
        <v>90</v>
      </c>
      <c r="L2877" s="46">
        <v>2759</v>
      </c>
      <c r="M2877" s="46">
        <v>36</v>
      </c>
      <c r="N2877" s="46">
        <v>36.799999999999997</v>
      </c>
      <c r="O2877" s="46">
        <v>124</v>
      </c>
      <c r="P2877" s="46">
        <f t="shared" si="320"/>
        <v>1</v>
      </c>
      <c r="R2877" s="67" t="s">
        <v>1143</v>
      </c>
      <c r="S2877" s="67">
        <f>COUNTIF(Y$2:$Y$100,R2877)</f>
        <v>0</v>
      </c>
      <c r="V2877" s="67">
        <f t="shared" si="321"/>
        <v>0</v>
      </c>
      <c r="X2877"/>
      <c r="Y2877" s="67" t="str">
        <f t="shared" si="326"/>
        <v xml:space="preserve"> </v>
      </c>
      <c r="AB2877" t="s">
        <v>90</v>
      </c>
      <c r="AC2877" s="46">
        <v>2759</v>
      </c>
      <c r="AD2877" s="46">
        <v>36</v>
      </c>
      <c r="AE2877" s="46">
        <v>36.799999999999997</v>
      </c>
      <c r="AF2877" s="46">
        <v>124</v>
      </c>
      <c r="AH2877" s="70" t="str">
        <f t="shared" si="322"/>
        <v/>
      </c>
      <c r="AI2877" s="70" t="str">
        <f t="shared" si="323"/>
        <v/>
      </c>
      <c r="AJ2877" s="70" t="str">
        <f t="shared" si="324"/>
        <v>X</v>
      </c>
      <c r="AK2877" s="70" t="str" cm="1">
        <f t="array" ref="AK2877">_xlfn.IFS(AH2877&lt;&gt;"","1",AI2877&lt;&gt;"","2",AJ2877&lt;&gt;"","3")</f>
        <v>3</v>
      </c>
    </row>
    <row r="2878" spans="1:37" x14ac:dyDescent="0.25">
      <c r="A2878" t="s">
        <v>420</v>
      </c>
      <c r="B2878" t="s">
        <v>421</v>
      </c>
      <c r="C2878" s="67" t="str">
        <f t="shared" si="319"/>
        <v>Elizabeth Schubbe</v>
      </c>
      <c r="D2878" s="71" t="str" cm="1">
        <f t="array" ref="D2878">_xlfn.IFS(AK2878="1",CONCATENATE(C2878,"Regional"),AK2878="2",CONCATENATE(C2878,"Sectional"),AK2878="3",CONCATENATE(C2878,COUNTIF($C$1:C2878,C2878)))</f>
        <v>Elizabeth Schubbe7</v>
      </c>
      <c r="E2878" s="66">
        <v>45167.375</v>
      </c>
      <c r="F2878" t="s">
        <v>2406</v>
      </c>
      <c r="G2878" s="46">
        <v>39</v>
      </c>
      <c r="H2878" s="46">
        <v>46</v>
      </c>
      <c r="I2878" s="46">
        <v>6</v>
      </c>
      <c r="J2878" t="s">
        <v>133</v>
      </c>
      <c r="K2878" t="s">
        <v>90</v>
      </c>
      <c r="L2878" s="46">
        <v>2759</v>
      </c>
      <c r="M2878" s="46">
        <v>36</v>
      </c>
      <c r="N2878" s="46">
        <v>36.799999999999997</v>
      </c>
      <c r="O2878" s="46">
        <v>124</v>
      </c>
      <c r="P2878" s="46">
        <f t="shared" si="320"/>
        <v>1</v>
      </c>
      <c r="R2878" s="67" t="s">
        <v>1144</v>
      </c>
      <c r="S2878" s="67">
        <f>COUNTIF(Y$2:$Y$100,R2878)</f>
        <v>0</v>
      </c>
      <c r="V2878" s="67">
        <f t="shared" si="321"/>
        <v>0</v>
      </c>
      <c r="X2878"/>
      <c r="Y2878" s="67" t="str">
        <f t="shared" si="326"/>
        <v xml:space="preserve"> </v>
      </c>
      <c r="AB2878" t="s">
        <v>90</v>
      </c>
      <c r="AC2878" s="46">
        <v>2759</v>
      </c>
      <c r="AD2878" s="46">
        <v>36</v>
      </c>
      <c r="AE2878" s="46">
        <v>36.799999999999997</v>
      </c>
      <c r="AF2878" s="46">
        <v>124</v>
      </c>
      <c r="AH2878" s="70" t="str">
        <f t="shared" si="322"/>
        <v/>
      </c>
      <c r="AI2878" s="70" t="str">
        <f t="shared" si="323"/>
        <v/>
      </c>
      <c r="AJ2878" s="70" t="str">
        <f t="shared" si="324"/>
        <v>X</v>
      </c>
      <c r="AK2878" s="70" t="str" cm="1">
        <f t="array" ref="AK2878">_xlfn.IFS(AH2878&lt;&gt;"","1",AI2878&lt;&gt;"","2",AJ2878&lt;&gt;"","3")</f>
        <v>3</v>
      </c>
    </row>
    <row r="2879" spans="1:37" x14ac:dyDescent="0.25">
      <c r="A2879" t="s">
        <v>423</v>
      </c>
      <c r="B2879" t="s">
        <v>424</v>
      </c>
      <c r="C2879" s="67" t="str">
        <f t="shared" si="319"/>
        <v>Callee Fink</v>
      </c>
      <c r="D2879" s="71" t="str" cm="1">
        <f t="array" ref="D2879">_xlfn.IFS(AK2879="1",CONCATENATE(C2879,"Regional"),AK2879="2",CONCATENATE(C2879,"Sectional"),AK2879="3",CONCATENATE(C2879,COUNTIF($C$1:C2879,C2879)))</f>
        <v>Callee Fink7</v>
      </c>
      <c r="E2879" s="66">
        <v>45167.375</v>
      </c>
      <c r="F2879" t="s">
        <v>2406</v>
      </c>
      <c r="G2879" s="46">
        <v>39</v>
      </c>
      <c r="H2879" s="46">
        <v>47</v>
      </c>
      <c r="I2879" s="46">
        <v>7</v>
      </c>
      <c r="J2879" t="s">
        <v>133</v>
      </c>
      <c r="K2879" t="s">
        <v>90</v>
      </c>
      <c r="L2879" s="46">
        <v>2759</v>
      </c>
      <c r="M2879" s="46">
        <v>36</v>
      </c>
      <c r="N2879" s="46">
        <v>36.799999999999997</v>
      </c>
      <c r="O2879" s="46">
        <v>124</v>
      </c>
      <c r="P2879" s="46">
        <f t="shared" si="320"/>
        <v>1</v>
      </c>
      <c r="R2879" s="67" t="s">
        <v>1146</v>
      </c>
      <c r="S2879" s="67">
        <f>COUNTIF(Y$2:$Y$100,R2879)</f>
        <v>0</v>
      </c>
      <c r="V2879" s="67">
        <f t="shared" si="321"/>
        <v>0</v>
      </c>
      <c r="X2879"/>
      <c r="Y2879" s="67" t="str">
        <f t="shared" si="326"/>
        <v xml:space="preserve"> </v>
      </c>
      <c r="AB2879" t="s">
        <v>90</v>
      </c>
      <c r="AC2879" s="46">
        <v>2759</v>
      </c>
      <c r="AD2879" s="46">
        <v>36</v>
      </c>
      <c r="AE2879" s="46">
        <v>36.799999999999997</v>
      </c>
      <c r="AF2879" s="46">
        <v>124</v>
      </c>
      <c r="AH2879" s="70" t="str">
        <f t="shared" si="322"/>
        <v/>
      </c>
      <c r="AI2879" s="70" t="str">
        <f t="shared" si="323"/>
        <v/>
      </c>
      <c r="AJ2879" s="70" t="str">
        <f t="shared" si="324"/>
        <v>X</v>
      </c>
      <c r="AK2879" s="70" t="str" cm="1">
        <f t="array" ref="AK2879">_xlfn.IFS(AH2879&lt;&gt;"","1",AI2879&lt;&gt;"","2",AJ2879&lt;&gt;"","3")</f>
        <v>3</v>
      </c>
    </row>
    <row r="2880" spans="1:37" x14ac:dyDescent="0.25">
      <c r="A2880" t="s">
        <v>440</v>
      </c>
      <c r="B2880" t="s">
        <v>441</v>
      </c>
      <c r="C2880" s="67" t="str">
        <f t="shared" si="319"/>
        <v>Madison Sikora</v>
      </c>
      <c r="D2880" s="71" t="str" cm="1">
        <f t="array" ref="D2880">_xlfn.IFS(AK2880="1",CONCATENATE(C2880,"Regional"),AK2880="2",CONCATENATE(C2880,"Sectional"),AK2880="3",CONCATENATE(C2880,COUNTIF($C$1:C2880,C2880)))</f>
        <v>Madison Sikora4</v>
      </c>
      <c r="E2880" s="66">
        <v>45167.375</v>
      </c>
      <c r="F2880" t="s">
        <v>2406</v>
      </c>
      <c r="G2880" s="46">
        <v>39</v>
      </c>
      <c r="H2880" s="46">
        <v>48</v>
      </c>
      <c r="I2880" s="46">
        <v>8</v>
      </c>
      <c r="J2880" t="s">
        <v>133</v>
      </c>
      <c r="K2880" t="s">
        <v>90</v>
      </c>
      <c r="L2880" s="46">
        <v>2759</v>
      </c>
      <c r="M2880" s="46">
        <v>36</v>
      </c>
      <c r="N2880" s="46">
        <v>36.799999999999997</v>
      </c>
      <c r="O2880" s="46">
        <v>124</v>
      </c>
      <c r="P2880" s="46">
        <f t="shared" si="320"/>
        <v>1</v>
      </c>
      <c r="R2880" s="67" t="s">
        <v>1154</v>
      </c>
      <c r="S2880" s="67">
        <f>COUNTIF(Y$2:$Y$100,R2880)</f>
        <v>0</v>
      </c>
      <c r="V2880" s="67">
        <f t="shared" si="321"/>
        <v>0</v>
      </c>
      <c r="X2880"/>
      <c r="Y2880" s="67" t="str">
        <f t="shared" si="326"/>
        <v xml:space="preserve"> </v>
      </c>
      <c r="AB2880" t="s">
        <v>90</v>
      </c>
      <c r="AC2880" s="46">
        <v>2759</v>
      </c>
      <c r="AD2880" s="46">
        <v>36</v>
      </c>
      <c r="AE2880" s="46">
        <v>36.799999999999997</v>
      </c>
      <c r="AF2880" s="46">
        <v>124</v>
      </c>
      <c r="AH2880" s="70" t="str">
        <f t="shared" si="322"/>
        <v/>
      </c>
      <c r="AI2880" s="70" t="str">
        <f t="shared" si="323"/>
        <v/>
      </c>
      <c r="AJ2880" s="70" t="str">
        <f t="shared" si="324"/>
        <v>X</v>
      </c>
      <c r="AK2880" s="70" t="str" cm="1">
        <f t="array" ref="AK2880">_xlfn.IFS(AH2880&lt;&gt;"","1",AI2880&lt;&gt;"","2",AJ2880&lt;&gt;"","3")</f>
        <v>3</v>
      </c>
    </row>
    <row r="2881" spans="1:37" x14ac:dyDescent="0.25">
      <c r="A2881" t="s">
        <v>412</v>
      </c>
      <c r="B2881" t="s">
        <v>413</v>
      </c>
      <c r="C2881" s="67" t="str">
        <f t="shared" si="319"/>
        <v>Braylyn Babino</v>
      </c>
      <c r="D2881" s="71" t="str" cm="1">
        <f t="array" ref="D2881">_xlfn.IFS(AK2881="1",CONCATENATE(C2881,"Regional"),AK2881="2",CONCATENATE(C2881,"Sectional"),AK2881="3",CONCATENATE(C2881,COUNTIF($C$1:C2881,C2881)))</f>
        <v>Braylyn Babino7</v>
      </c>
      <c r="E2881" s="66">
        <v>45167.375</v>
      </c>
      <c r="F2881" t="s">
        <v>2406</v>
      </c>
      <c r="G2881" s="46">
        <v>39</v>
      </c>
      <c r="H2881" s="46">
        <v>49</v>
      </c>
      <c r="I2881" s="46">
        <v>9</v>
      </c>
      <c r="J2881" t="s">
        <v>133</v>
      </c>
      <c r="K2881" t="s">
        <v>90</v>
      </c>
      <c r="L2881" s="46">
        <v>2759</v>
      </c>
      <c r="M2881" s="46">
        <v>36</v>
      </c>
      <c r="N2881" s="46">
        <v>36.799999999999997</v>
      </c>
      <c r="O2881" s="46">
        <v>124</v>
      </c>
      <c r="P2881" s="46">
        <f t="shared" si="320"/>
        <v>1</v>
      </c>
      <c r="R2881" s="67" t="s">
        <v>1141</v>
      </c>
      <c r="S2881" s="67">
        <f>COUNTIF(Y$2:$Y$100,R2881)</f>
        <v>0</v>
      </c>
      <c r="V2881" s="67">
        <f t="shared" si="321"/>
        <v>0</v>
      </c>
      <c r="X2881"/>
      <c r="Y2881" s="67" t="str">
        <f t="shared" si="326"/>
        <v xml:space="preserve"> </v>
      </c>
      <c r="AB2881" t="s">
        <v>90</v>
      </c>
      <c r="AC2881" s="46">
        <v>2759</v>
      </c>
      <c r="AD2881" s="46">
        <v>36</v>
      </c>
      <c r="AE2881" s="46">
        <v>36.799999999999997</v>
      </c>
      <c r="AF2881" s="46">
        <v>124</v>
      </c>
      <c r="AH2881" s="70" t="str">
        <f t="shared" si="322"/>
        <v/>
      </c>
      <c r="AI2881" s="70" t="str">
        <f t="shared" si="323"/>
        <v/>
      </c>
      <c r="AJ2881" s="70" t="str">
        <f t="shared" si="324"/>
        <v>X</v>
      </c>
      <c r="AK2881" s="70" t="str" cm="1">
        <f t="array" ref="AK2881">_xlfn.IFS(AH2881&lt;&gt;"","1",AI2881&lt;&gt;"","2",AJ2881&lt;&gt;"","3")</f>
        <v>3</v>
      </c>
    </row>
    <row r="2882" spans="1:37" x14ac:dyDescent="0.25">
      <c r="A2882" t="s">
        <v>436</v>
      </c>
      <c r="B2882" t="s">
        <v>253</v>
      </c>
      <c r="C2882" s="67" t="str">
        <f t="shared" ref="C2882:C2945" si="327">CONCATENATE(B2882," ",A2882)</f>
        <v>Lily Spry</v>
      </c>
      <c r="D2882" s="71" t="str" cm="1">
        <f t="array" ref="D2882">_xlfn.IFS(AK2882="1",CONCATENATE(C2882,"Regional"),AK2882="2",CONCATENATE(C2882,"Sectional"),AK2882="3",CONCATENATE(C2882,COUNTIF($C$1:C2882,C2882)))</f>
        <v>Lily Spry3</v>
      </c>
      <c r="E2882" s="66">
        <v>45167.375</v>
      </c>
      <c r="F2882" t="s">
        <v>2406</v>
      </c>
      <c r="G2882" s="46">
        <v>39</v>
      </c>
      <c r="H2882" s="46">
        <v>49</v>
      </c>
      <c r="I2882" s="46">
        <v>9</v>
      </c>
      <c r="J2882" t="s">
        <v>133</v>
      </c>
      <c r="K2882" t="s">
        <v>90</v>
      </c>
      <c r="L2882" s="46">
        <v>2759</v>
      </c>
      <c r="M2882" s="46">
        <v>36</v>
      </c>
      <c r="N2882" s="46">
        <v>36.799999999999997</v>
      </c>
      <c r="O2882" s="46">
        <v>124</v>
      </c>
      <c r="P2882" s="46">
        <f t="shared" ref="P2882:P2945" si="328">IF(L2882&gt;4000,2,1)</f>
        <v>1</v>
      </c>
      <c r="R2882" s="67" t="s">
        <v>1151</v>
      </c>
      <c r="S2882" s="67">
        <f>COUNTIF(Y$2:$Y$100,R2882)</f>
        <v>0</v>
      </c>
      <c r="V2882" s="67">
        <f t="shared" ref="V2882:V2945" si="329">COUNTIF(R2882:R5505,Y2882)</f>
        <v>0</v>
      </c>
      <c r="X2882"/>
      <c r="Y2882" s="67" t="str">
        <f t="shared" si="326"/>
        <v xml:space="preserve"> </v>
      </c>
      <c r="AB2882" t="s">
        <v>90</v>
      </c>
      <c r="AC2882" s="46">
        <v>2759</v>
      </c>
      <c r="AD2882" s="46">
        <v>36</v>
      </c>
      <c r="AE2882" s="46">
        <v>36.799999999999997</v>
      </c>
      <c r="AF2882" s="46">
        <v>124</v>
      </c>
      <c r="AH2882" s="70" t="str">
        <f t="shared" ref="AH2882:AH2945" si="330">IF(ISNUMBER(SEARCH("regional",$F2882)),$F2882,"")</f>
        <v/>
      </c>
      <c r="AI2882" s="70" t="str">
        <f t="shared" ref="AI2882:AI2945" si="331">IF(ISNUMBER(SEARCH("sectional",$F2882)),$F2882,"")</f>
        <v/>
      </c>
      <c r="AJ2882" s="70" t="str">
        <f t="shared" ref="AJ2882:AJ2945" si="332">IF(AND(AH2882="",AI2882=""),"X","")</f>
        <v>X</v>
      </c>
      <c r="AK2882" s="70" t="str" cm="1">
        <f t="array" ref="AK2882">_xlfn.IFS(AH2882&lt;&gt;"","1",AI2882&lt;&gt;"","2",AJ2882&lt;&gt;"","3")</f>
        <v>3</v>
      </c>
    </row>
    <row r="2883" spans="1:37" x14ac:dyDescent="0.25">
      <c r="A2883" t="s">
        <v>288</v>
      </c>
      <c r="B2883" t="s">
        <v>415</v>
      </c>
      <c r="C2883" s="67" t="str">
        <f t="shared" si="327"/>
        <v>Heather Krause</v>
      </c>
      <c r="D2883" s="71" t="str" cm="1">
        <f t="array" ref="D2883">_xlfn.IFS(AK2883="1",CONCATENATE(C2883,"Regional"),AK2883="2",CONCATENATE(C2883,"Sectional"),AK2883="3",CONCATENATE(C2883,COUNTIF($C$1:C2883,C2883)))</f>
        <v>Heather Krause7</v>
      </c>
      <c r="E2883" s="66">
        <v>45167.375</v>
      </c>
      <c r="F2883" t="s">
        <v>2406</v>
      </c>
      <c r="G2883" s="46">
        <v>39</v>
      </c>
      <c r="H2883" s="46">
        <v>49</v>
      </c>
      <c r="I2883" s="46">
        <v>9</v>
      </c>
      <c r="J2883" t="s">
        <v>133</v>
      </c>
      <c r="K2883" t="s">
        <v>90</v>
      </c>
      <c r="L2883" s="46">
        <v>2759</v>
      </c>
      <c r="M2883" s="46">
        <v>36</v>
      </c>
      <c r="N2883" s="46">
        <v>36.799999999999997</v>
      </c>
      <c r="O2883" s="46">
        <v>124</v>
      </c>
      <c r="P2883" s="46">
        <f t="shared" si="328"/>
        <v>1</v>
      </c>
      <c r="R2883" s="67" t="s">
        <v>1142</v>
      </c>
      <c r="S2883" s="67">
        <f>COUNTIF(Y$2:$Y$100,R2883)</f>
        <v>0</v>
      </c>
      <c r="V2883" s="67">
        <f t="shared" si="329"/>
        <v>0</v>
      </c>
      <c r="X2883"/>
      <c r="Y2883" s="67" t="str">
        <f t="shared" si="326"/>
        <v xml:space="preserve"> </v>
      </c>
      <c r="AB2883" t="s">
        <v>90</v>
      </c>
      <c r="AC2883" s="46">
        <v>2759</v>
      </c>
      <c r="AD2883" s="46">
        <v>36</v>
      </c>
      <c r="AE2883" s="46">
        <v>36.799999999999997</v>
      </c>
      <c r="AF2883" s="46">
        <v>124</v>
      </c>
      <c r="AH2883" s="70" t="str">
        <f t="shared" si="330"/>
        <v/>
      </c>
      <c r="AI2883" s="70" t="str">
        <f t="shared" si="331"/>
        <v/>
      </c>
      <c r="AJ2883" s="70" t="str">
        <f t="shared" si="332"/>
        <v>X</v>
      </c>
      <c r="AK2883" s="70" t="str" cm="1">
        <f t="array" ref="AK2883">_xlfn.IFS(AH2883&lt;&gt;"","1",AI2883&lt;&gt;"","2",AJ2883&lt;&gt;"","3")</f>
        <v>3</v>
      </c>
    </row>
    <row r="2884" spans="1:37" x14ac:dyDescent="0.25">
      <c r="A2884" t="s">
        <v>1825</v>
      </c>
      <c r="B2884" t="s">
        <v>570</v>
      </c>
      <c r="C2884" s="67" t="str">
        <f t="shared" si="327"/>
        <v>Sydney Reis</v>
      </c>
      <c r="D2884" s="71" t="str" cm="1">
        <f t="array" ref="D2884">_xlfn.IFS(AK2884="1",CONCATENATE(C2884,"Regional"),AK2884="2",CONCATENATE(C2884,"Sectional"),AK2884="3",CONCATENATE(C2884,COUNTIF($C$1:C2884,C2884)))</f>
        <v>Sydney Reis7</v>
      </c>
      <c r="E2884" s="66">
        <v>45167.375</v>
      </c>
      <c r="F2884" t="s">
        <v>2406</v>
      </c>
      <c r="G2884" s="46">
        <v>39</v>
      </c>
      <c r="H2884" s="46">
        <v>50</v>
      </c>
      <c r="I2884" s="46">
        <v>12</v>
      </c>
      <c r="J2884" t="s">
        <v>133</v>
      </c>
      <c r="K2884" t="s">
        <v>90</v>
      </c>
      <c r="L2884" s="46">
        <v>2759</v>
      </c>
      <c r="M2884" s="46">
        <v>36</v>
      </c>
      <c r="N2884" s="46">
        <v>36.799999999999997</v>
      </c>
      <c r="O2884" s="46">
        <v>124</v>
      </c>
      <c r="P2884" s="46">
        <f t="shared" si="328"/>
        <v>1</v>
      </c>
      <c r="R2884" s="67" t="s">
        <v>2828</v>
      </c>
      <c r="S2884" s="67">
        <f>COUNTIF(Y$2:$Y$100,R2884)</f>
        <v>0</v>
      </c>
      <c r="V2884" s="67">
        <f t="shared" si="329"/>
        <v>0</v>
      </c>
      <c r="X2884"/>
      <c r="Y2884" s="67" t="str">
        <f t="shared" si="326"/>
        <v xml:space="preserve"> </v>
      </c>
      <c r="AB2884" t="s">
        <v>90</v>
      </c>
      <c r="AC2884" s="46">
        <v>2759</v>
      </c>
      <c r="AD2884" s="46">
        <v>36</v>
      </c>
      <c r="AE2884" s="46">
        <v>36.799999999999997</v>
      </c>
      <c r="AF2884" s="46">
        <v>124</v>
      </c>
      <c r="AH2884" s="70" t="str">
        <f t="shared" si="330"/>
        <v/>
      </c>
      <c r="AI2884" s="70" t="str">
        <f t="shared" si="331"/>
        <v/>
      </c>
      <c r="AJ2884" s="70" t="str">
        <f t="shared" si="332"/>
        <v>X</v>
      </c>
      <c r="AK2884" s="70" t="str" cm="1">
        <f t="array" ref="AK2884">_xlfn.IFS(AH2884&lt;&gt;"","1",AI2884&lt;&gt;"","2",AJ2884&lt;&gt;"","3")</f>
        <v>3</v>
      </c>
    </row>
    <row r="2885" spans="1:37" x14ac:dyDescent="0.25">
      <c r="A2885" t="s">
        <v>312</v>
      </c>
      <c r="B2885" t="s">
        <v>471</v>
      </c>
      <c r="C2885" s="67" t="str">
        <f t="shared" si="327"/>
        <v>Madelyn Moesch</v>
      </c>
      <c r="D2885" s="71" t="str" cm="1">
        <f t="array" ref="D2885">_xlfn.IFS(AK2885="1",CONCATENATE(C2885,"Regional"),AK2885="2",CONCATENATE(C2885,"Sectional"),AK2885="3",CONCATENATE(C2885,COUNTIF($C$1:C2885,C2885)))</f>
        <v>Madelyn Moesch7</v>
      </c>
      <c r="E2885" s="66">
        <v>45167.375</v>
      </c>
      <c r="F2885" t="s">
        <v>2406</v>
      </c>
      <c r="G2885" s="46">
        <v>39</v>
      </c>
      <c r="H2885" s="46">
        <v>50</v>
      </c>
      <c r="I2885" s="46">
        <v>12</v>
      </c>
      <c r="J2885" t="s">
        <v>133</v>
      </c>
      <c r="K2885" t="s">
        <v>90</v>
      </c>
      <c r="L2885" s="46">
        <v>2759</v>
      </c>
      <c r="M2885" s="46">
        <v>36</v>
      </c>
      <c r="N2885" s="46">
        <v>36.799999999999997</v>
      </c>
      <c r="O2885" s="46">
        <v>124</v>
      </c>
      <c r="P2885" s="46">
        <f t="shared" si="328"/>
        <v>1</v>
      </c>
      <c r="R2885" s="67" t="s">
        <v>1579</v>
      </c>
      <c r="S2885" s="67">
        <f>COUNTIF(Y$2:$Y$100,R2885)</f>
        <v>0</v>
      </c>
      <c r="V2885" s="67">
        <f t="shared" si="329"/>
        <v>0</v>
      </c>
      <c r="X2885"/>
      <c r="Y2885" s="67" t="str">
        <f t="shared" si="326"/>
        <v xml:space="preserve"> </v>
      </c>
      <c r="AB2885" t="s">
        <v>90</v>
      </c>
      <c r="AC2885" s="46">
        <v>2759</v>
      </c>
      <c r="AD2885" s="46">
        <v>36</v>
      </c>
      <c r="AE2885" s="46">
        <v>36.799999999999997</v>
      </c>
      <c r="AF2885" s="46">
        <v>124</v>
      </c>
      <c r="AH2885" s="70" t="str">
        <f t="shared" si="330"/>
        <v/>
      </c>
      <c r="AI2885" s="70" t="str">
        <f t="shared" si="331"/>
        <v/>
      </c>
      <c r="AJ2885" s="70" t="str">
        <f t="shared" si="332"/>
        <v>X</v>
      </c>
      <c r="AK2885" s="70" t="str" cm="1">
        <f t="array" ref="AK2885">_xlfn.IFS(AH2885&lt;&gt;"","1",AI2885&lt;&gt;"","2",AJ2885&lt;&gt;"","3")</f>
        <v>3</v>
      </c>
    </row>
    <row r="2886" spans="1:37" x14ac:dyDescent="0.25">
      <c r="A2886" t="s">
        <v>372</v>
      </c>
      <c r="B2886" t="s">
        <v>422</v>
      </c>
      <c r="C2886" s="67" t="str">
        <f t="shared" si="327"/>
        <v>Caroline Vanden Heuvel</v>
      </c>
      <c r="D2886" s="71" t="str" cm="1">
        <f t="array" ref="D2886">_xlfn.IFS(AK2886="1",CONCATENATE(C2886,"Regional"),AK2886="2",CONCATENATE(C2886,"Sectional"),AK2886="3",CONCATENATE(C2886,COUNTIF($C$1:C2886,C2886)))</f>
        <v>Caroline Vanden Heuvel7</v>
      </c>
      <c r="E2886" s="66">
        <v>45167.375</v>
      </c>
      <c r="F2886" t="s">
        <v>2406</v>
      </c>
      <c r="G2886" s="46">
        <v>39</v>
      </c>
      <c r="H2886" s="46">
        <v>51</v>
      </c>
      <c r="I2886" s="46">
        <v>14</v>
      </c>
      <c r="J2886" t="s">
        <v>133</v>
      </c>
      <c r="K2886" t="s">
        <v>90</v>
      </c>
      <c r="L2886" s="46">
        <v>2759</v>
      </c>
      <c r="M2886" s="46">
        <v>36</v>
      </c>
      <c r="N2886" s="46">
        <v>36.799999999999997</v>
      </c>
      <c r="O2886" s="46">
        <v>124</v>
      </c>
      <c r="P2886" s="46">
        <f t="shared" si="328"/>
        <v>1</v>
      </c>
      <c r="R2886" s="67" t="s">
        <v>1145</v>
      </c>
      <c r="S2886" s="67">
        <f>COUNTIF(Y$2:$Y$100,R2886)</f>
        <v>0</v>
      </c>
      <c r="V2886" s="67">
        <f t="shared" si="329"/>
        <v>0</v>
      </c>
      <c r="X2886"/>
      <c r="Y2886" s="67" t="str">
        <f t="shared" si="326"/>
        <v xml:space="preserve"> </v>
      </c>
      <c r="AB2886" t="s">
        <v>90</v>
      </c>
      <c r="AC2886" s="46">
        <v>2759</v>
      </c>
      <c r="AD2886" s="46">
        <v>36</v>
      </c>
      <c r="AE2886" s="46">
        <v>36.799999999999997</v>
      </c>
      <c r="AF2886" s="46">
        <v>124</v>
      </c>
      <c r="AH2886" s="70" t="str">
        <f t="shared" si="330"/>
        <v/>
      </c>
      <c r="AI2886" s="70" t="str">
        <f t="shared" si="331"/>
        <v/>
      </c>
      <c r="AJ2886" s="70" t="str">
        <f t="shared" si="332"/>
        <v>X</v>
      </c>
      <c r="AK2886" s="70" t="str" cm="1">
        <f t="array" ref="AK2886">_xlfn.IFS(AH2886&lt;&gt;"","1",AI2886&lt;&gt;"","2",AJ2886&lt;&gt;"","3")</f>
        <v>3</v>
      </c>
    </row>
    <row r="2887" spans="1:37" x14ac:dyDescent="0.25">
      <c r="A2887" t="s">
        <v>1818</v>
      </c>
      <c r="B2887" t="s">
        <v>1819</v>
      </c>
      <c r="C2887" s="67" t="str">
        <f t="shared" si="327"/>
        <v>Gillian Herrala</v>
      </c>
      <c r="D2887" s="71" t="str" cm="1">
        <f t="array" ref="D2887">_xlfn.IFS(AK2887="1",CONCATENATE(C2887,"Regional"),AK2887="2",CONCATENATE(C2887,"Sectional"),AK2887="3",CONCATENATE(C2887,COUNTIF($C$1:C2887,C2887)))</f>
        <v>Gillian Herrala7</v>
      </c>
      <c r="E2887" s="66">
        <v>45167.375</v>
      </c>
      <c r="F2887" t="s">
        <v>2406</v>
      </c>
      <c r="G2887" s="46">
        <v>39</v>
      </c>
      <c r="H2887" s="46">
        <v>51</v>
      </c>
      <c r="I2887" s="46">
        <v>14</v>
      </c>
      <c r="J2887" t="s">
        <v>133</v>
      </c>
      <c r="K2887" t="s">
        <v>90</v>
      </c>
      <c r="L2887" s="46">
        <v>2759</v>
      </c>
      <c r="M2887" s="46">
        <v>36</v>
      </c>
      <c r="N2887" s="46">
        <v>36.799999999999997</v>
      </c>
      <c r="O2887" s="46">
        <v>124</v>
      </c>
      <c r="P2887" s="46">
        <f t="shared" si="328"/>
        <v>1</v>
      </c>
      <c r="R2887" s="67" t="s">
        <v>2820</v>
      </c>
      <c r="S2887" s="67">
        <f>COUNTIF(Y$2:$Y$100,R2887)</f>
        <v>0</v>
      </c>
      <c r="V2887" s="67">
        <f t="shared" si="329"/>
        <v>0</v>
      </c>
      <c r="X2887"/>
      <c r="Y2887" s="67" t="str">
        <f t="shared" si="326"/>
        <v xml:space="preserve"> </v>
      </c>
      <c r="AB2887" t="s">
        <v>90</v>
      </c>
      <c r="AC2887" s="46">
        <v>2759</v>
      </c>
      <c r="AD2887" s="46">
        <v>36</v>
      </c>
      <c r="AE2887" s="46">
        <v>36.799999999999997</v>
      </c>
      <c r="AF2887" s="46">
        <v>124</v>
      </c>
      <c r="AH2887" s="70" t="str">
        <f t="shared" si="330"/>
        <v/>
      </c>
      <c r="AI2887" s="70" t="str">
        <f t="shared" si="331"/>
        <v/>
      </c>
      <c r="AJ2887" s="70" t="str">
        <f t="shared" si="332"/>
        <v>X</v>
      </c>
      <c r="AK2887" s="70" t="str" cm="1">
        <f t="array" ref="AK2887">_xlfn.IFS(AH2887&lt;&gt;"","1",AI2887&lt;&gt;"","2",AJ2887&lt;&gt;"","3")</f>
        <v>3</v>
      </c>
    </row>
    <row r="2888" spans="1:37" x14ac:dyDescent="0.25">
      <c r="A2888" t="s">
        <v>1830</v>
      </c>
      <c r="B2888" t="s">
        <v>682</v>
      </c>
      <c r="C2888" s="67" t="str">
        <f t="shared" si="327"/>
        <v>Aubrey Christman</v>
      </c>
      <c r="D2888" s="71" t="str" cm="1">
        <f t="array" ref="D2888">_xlfn.IFS(AK2888="1",CONCATENATE(C2888,"Regional"),AK2888="2",CONCATENATE(C2888,"Sectional"),AK2888="3",CONCATENATE(C2888,COUNTIF($C$1:C2888,C2888)))</f>
        <v>Aubrey Christman7</v>
      </c>
      <c r="E2888" s="66">
        <v>45167.375</v>
      </c>
      <c r="F2888" t="s">
        <v>2406</v>
      </c>
      <c r="G2888" s="46">
        <v>39</v>
      </c>
      <c r="H2888" s="46">
        <v>52</v>
      </c>
      <c r="I2888" s="46">
        <v>16</v>
      </c>
      <c r="J2888" t="s">
        <v>133</v>
      </c>
      <c r="K2888" t="s">
        <v>90</v>
      </c>
      <c r="L2888" s="46">
        <v>2759</v>
      </c>
      <c r="M2888" s="46">
        <v>36</v>
      </c>
      <c r="N2888" s="46">
        <v>36.799999999999997</v>
      </c>
      <c r="O2888" s="46">
        <v>124</v>
      </c>
      <c r="P2888" s="46">
        <f t="shared" si="328"/>
        <v>1</v>
      </c>
      <c r="R2888" s="67" t="s">
        <v>2833</v>
      </c>
      <c r="S2888" s="67">
        <f>COUNTIF(Y$2:$Y$100,R2888)</f>
        <v>0</v>
      </c>
      <c r="V2888" s="67">
        <f t="shared" si="329"/>
        <v>0</v>
      </c>
      <c r="X2888"/>
      <c r="Y2888" s="67" t="str">
        <f t="shared" si="326"/>
        <v xml:space="preserve"> </v>
      </c>
      <c r="AB2888" t="s">
        <v>90</v>
      </c>
      <c r="AC2888" s="46">
        <v>2759</v>
      </c>
      <c r="AD2888" s="46">
        <v>36</v>
      </c>
      <c r="AE2888" s="46">
        <v>36.799999999999997</v>
      </c>
      <c r="AF2888" s="46">
        <v>124</v>
      </c>
      <c r="AH2888" s="70" t="str">
        <f t="shared" si="330"/>
        <v/>
      </c>
      <c r="AI2888" s="70" t="str">
        <f t="shared" si="331"/>
        <v/>
      </c>
      <c r="AJ2888" s="70" t="str">
        <f t="shared" si="332"/>
        <v>X</v>
      </c>
      <c r="AK2888" s="70" t="str" cm="1">
        <f t="array" ref="AK2888">_xlfn.IFS(AH2888&lt;&gt;"","1",AI2888&lt;&gt;"","2",AJ2888&lt;&gt;"","3")</f>
        <v>3</v>
      </c>
    </row>
    <row r="2889" spans="1:37" x14ac:dyDescent="0.25">
      <c r="A2889" t="s">
        <v>269</v>
      </c>
      <c r="B2889" t="s">
        <v>187</v>
      </c>
      <c r="C2889" s="67" t="str">
        <f t="shared" si="327"/>
        <v>Ava Hoffman</v>
      </c>
      <c r="D2889" s="71" t="str" cm="1">
        <f t="array" ref="D2889">_xlfn.IFS(AK2889="1",CONCATENATE(C2889,"Regional"),AK2889="2",CONCATENATE(C2889,"Sectional"),AK2889="3",CONCATENATE(C2889,COUNTIF($C$1:C2889,C2889)))</f>
        <v>Ava Hoffman6</v>
      </c>
      <c r="E2889" s="66">
        <v>45167.375</v>
      </c>
      <c r="F2889" t="s">
        <v>2406</v>
      </c>
      <c r="G2889" s="46">
        <v>39</v>
      </c>
      <c r="H2889" s="46">
        <v>54</v>
      </c>
      <c r="I2889" s="46">
        <v>17</v>
      </c>
      <c r="J2889" t="s">
        <v>133</v>
      </c>
      <c r="K2889" t="s">
        <v>90</v>
      </c>
      <c r="L2889" s="46">
        <v>2759</v>
      </c>
      <c r="M2889" s="46">
        <v>36</v>
      </c>
      <c r="N2889" s="46">
        <v>36.799999999999997</v>
      </c>
      <c r="O2889" s="46">
        <v>124</v>
      </c>
      <c r="P2889" s="46">
        <f t="shared" si="328"/>
        <v>1</v>
      </c>
      <c r="R2889" s="67" t="s">
        <v>1153</v>
      </c>
      <c r="S2889" s="67">
        <f>COUNTIF(Y$2:$Y$100,R2889)</f>
        <v>0</v>
      </c>
      <c r="V2889" s="67">
        <f t="shared" si="329"/>
        <v>0</v>
      </c>
      <c r="X2889"/>
      <c r="Y2889" s="67" t="str">
        <f t="shared" si="326"/>
        <v xml:space="preserve"> </v>
      </c>
      <c r="AB2889" t="s">
        <v>90</v>
      </c>
      <c r="AC2889" s="46">
        <v>2759</v>
      </c>
      <c r="AD2889" s="46">
        <v>36</v>
      </c>
      <c r="AE2889" s="46">
        <v>36.799999999999997</v>
      </c>
      <c r="AF2889" s="46">
        <v>124</v>
      </c>
      <c r="AH2889" s="70" t="str">
        <f t="shared" si="330"/>
        <v/>
      </c>
      <c r="AI2889" s="70" t="str">
        <f t="shared" si="331"/>
        <v/>
      </c>
      <c r="AJ2889" s="70" t="str">
        <f t="shared" si="332"/>
        <v>X</v>
      </c>
      <c r="AK2889" s="70" t="str" cm="1">
        <f t="array" ref="AK2889">_xlfn.IFS(AH2889&lt;&gt;"","1",AI2889&lt;&gt;"","2",AJ2889&lt;&gt;"","3")</f>
        <v>3</v>
      </c>
    </row>
    <row r="2890" spans="1:37" x14ac:dyDescent="0.25">
      <c r="A2890" t="s">
        <v>815</v>
      </c>
      <c r="B2890" t="s">
        <v>555</v>
      </c>
      <c r="C2890" s="67" t="str">
        <f t="shared" si="327"/>
        <v>Molly Martine</v>
      </c>
      <c r="D2890" s="71" t="str" cm="1">
        <f t="array" ref="D2890">_xlfn.IFS(AK2890="1",CONCATENATE(C2890,"Regional"),AK2890="2",CONCATENATE(C2890,"Sectional"),AK2890="3",CONCATENATE(C2890,COUNTIF($C$1:C2890,C2890)))</f>
        <v>Molly Martine7</v>
      </c>
      <c r="E2890" s="66">
        <v>45167.375</v>
      </c>
      <c r="F2890" t="s">
        <v>2406</v>
      </c>
      <c r="G2890" s="46">
        <v>39</v>
      </c>
      <c r="H2890" s="46">
        <v>55</v>
      </c>
      <c r="I2890" s="46">
        <v>18</v>
      </c>
      <c r="J2890" t="s">
        <v>133</v>
      </c>
      <c r="K2890" t="s">
        <v>90</v>
      </c>
      <c r="L2890" s="46">
        <v>2759</v>
      </c>
      <c r="M2890" s="46">
        <v>36</v>
      </c>
      <c r="N2890" s="46">
        <v>36.799999999999997</v>
      </c>
      <c r="O2890" s="46">
        <v>124</v>
      </c>
      <c r="P2890" s="46">
        <f t="shared" si="328"/>
        <v>1</v>
      </c>
      <c r="R2890" s="67" t="s">
        <v>2826</v>
      </c>
      <c r="S2890" s="67">
        <f>COUNTIF(Y$2:$Y$100,R2890)</f>
        <v>0</v>
      </c>
      <c r="V2890" s="67">
        <f t="shared" si="329"/>
        <v>0</v>
      </c>
      <c r="X2890"/>
      <c r="Y2890" s="67" t="str">
        <f t="shared" si="326"/>
        <v xml:space="preserve"> </v>
      </c>
      <c r="AB2890" t="s">
        <v>90</v>
      </c>
      <c r="AC2890" s="46">
        <v>2759</v>
      </c>
      <c r="AD2890" s="46">
        <v>36</v>
      </c>
      <c r="AE2890" s="46">
        <v>36.799999999999997</v>
      </c>
      <c r="AF2890" s="46">
        <v>124</v>
      </c>
      <c r="AH2890" s="70" t="str">
        <f t="shared" si="330"/>
        <v/>
      </c>
      <c r="AI2890" s="70" t="str">
        <f t="shared" si="331"/>
        <v/>
      </c>
      <c r="AJ2890" s="70" t="str">
        <f t="shared" si="332"/>
        <v>X</v>
      </c>
      <c r="AK2890" s="70" t="str" cm="1">
        <f t="array" ref="AK2890">_xlfn.IFS(AH2890&lt;&gt;"","1",AI2890&lt;&gt;"","2",AJ2890&lt;&gt;"","3")</f>
        <v>3</v>
      </c>
    </row>
    <row r="2891" spans="1:37" x14ac:dyDescent="0.25">
      <c r="A2891" t="s">
        <v>327</v>
      </c>
      <c r="B2891" t="s">
        <v>401</v>
      </c>
      <c r="C2891" s="67" t="str">
        <f t="shared" si="327"/>
        <v>Hannah Olson</v>
      </c>
      <c r="D2891" s="71" t="str" cm="1">
        <f t="array" ref="D2891">_xlfn.IFS(AK2891="1",CONCATENATE(C2891,"Regional"),AK2891="2",CONCATENATE(C2891,"Sectional"),AK2891="3",CONCATENATE(C2891,COUNTIF($C$1:C2891,C2891)))</f>
        <v>Hannah Olson5</v>
      </c>
      <c r="E2891" s="66">
        <v>45167.375</v>
      </c>
      <c r="F2891" t="s">
        <v>2406</v>
      </c>
      <c r="G2891" s="46">
        <v>39</v>
      </c>
      <c r="H2891" s="46">
        <v>55</v>
      </c>
      <c r="I2891" s="46">
        <v>18</v>
      </c>
      <c r="J2891" t="s">
        <v>133</v>
      </c>
      <c r="K2891" t="s">
        <v>90</v>
      </c>
      <c r="L2891" s="46">
        <v>2759</v>
      </c>
      <c r="M2891" s="46">
        <v>36</v>
      </c>
      <c r="N2891" s="46">
        <v>36.799999999999997</v>
      </c>
      <c r="O2891" s="46">
        <v>124</v>
      </c>
      <c r="P2891" s="46">
        <f t="shared" si="328"/>
        <v>1</v>
      </c>
      <c r="R2891" s="67" t="s">
        <v>1155</v>
      </c>
      <c r="S2891" s="67">
        <f>COUNTIF(Y$2:$Y$100,R2891)</f>
        <v>0</v>
      </c>
      <c r="V2891" s="67">
        <f t="shared" si="329"/>
        <v>0</v>
      </c>
      <c r="X2891"/>
      <c r="Y2891" s="67" t="str">
        <f t="shared" si="326"/>
        <v xml:space="preserve"> </v>
      </c>
      <c r="AB2891" t="s">
        <v>90</v>
      </c>
      <c r="AC2891" s="46">
        <v>2759</v>
      </c>
      <c r="AD2891" s="46">
        <v>36</v>
      </c>
      <c r="AE2891" s="46">
        <v>36.799999999999997</v>
      </c>
      <c r="AF2891" s="46">
        <v>124</v>
      </c>
      <c r="AH2891" s="70" t="str">
        <f t="shared" si="330"/>
        <v/>
      </c>
      <c r="AI2891" s="70" t="str">
        <f t="shared" si="331"/>
        <v/>
      </c>
      <c r="AJ2891" s="70" t="str">
        <f t="shared" si="332"/>
        <v>X</v>
      </c>
      <c r="AK2891" s="70" t="str" cm="1">
        <f t="array" ref="AK2891">_xlfn.IFS(AH2891&lt;&gt;"","1",AI2891&lt;&gt;"","2",AJ2891&lt;&gt;"","3")</f>
        <v>3</v>
      </c>
    </row>
    <row r="2892" spans="1:37" x14ac:dyDescent="0.25">
      <c r="A2892" t="s">
        <v>1108</v>
      </c>
      <c r="B2892" t="s">
        <v>253</v>
      </c>
      <c r="C2892" s="67" t="str">
        <f t="shared" si="327"/>
        <v>Lily Glysch</v>
      </c>
      <c r="D2892" s="71" t="str" cm="1">
        <f t="array" ref="D2892">_xlfn.IFS(AK2892="1",CONCATENATE(C2892,"Regional"),AK2892="2",CONCATENATE(C2892,"Sectional"),AK2892="3",CONCATENATE(C2892,COUNTIF($C$1:C2892,C2892)))</f>
        <v>Lily Glysch7</v>
      </c>
      <c r="E2892" s="66">
        <v>45167.375</v>
      </c>
      <c r="F2892" t="s">
        <v>2406</v>
      </c>
      <c r="G2892" s="46">
        <v>39</v>
      </c>
      <c r="H2892" s="46">
        <v>55</v>
      </c>
      <c r="I2892" s="46">
        <v>18</v>
      </c>
      <c r="J2892" t="s">
        <v>133</v>
      </c>
      <c r="K2892" t="s">
        <v>90</v>
      </c>
      <c r="L2892" s="46">
        <v>2759</v>
      </c>
      <c r="M2892" s="46">
        <v>36</v>
      </c>
      <c r="N2892" s="46">
        <v>36.799999999999997</v>
      </c>
      <c r="O2892" s="46">
        <v>124</v>
      </c>
      <c r="P2892" s="46">
        <f t="shared" si="328"/>
        <v>1</v>
      </c>
      <c r="R2892" s="67" t="s">
        <v>1581</v>
      </c>
      <c r="S2892" s="67">
        <f>COUNTIF(Y$2:$Y$100,R2892)</f>
        <v>0</v>
      </c>
      <c r="V2892" s="67">
        <f t="shared" si="329"/>
        <v>0</v>
      </c>
      <c r="X2892"/>
      <c r="Y2892" s="67" t="str">
        <f t="shared" si="326"/>
        <v xml:space="preserve"> </v>
      </c>
      <c r="AB2892" t="s">
        <v>90</v>
      </c>
      <c r="AC2892" s="46">
        <v>2759</v>
      </c>
      <c r="AD2892" s="46">
        <v>36</v>
      </c>
      <c r="AE2892" s="46">
        <v>36.799999999999997</v>
      </c>
      <c r="AF2892" s="46">
        <v>124</v>
      </c>
      <c r="AH2892" s="70" t="str">
        <f t="shared" si="330"/>
        <v/>
      </c>
      <c r="AI2892" s="70" t="str">
        <f t="shared" si="331"/>
        <v/>
      </c>
      <c r="AJ2892" s="70" t="str">
        <f t="shared" si="332"/>
        <v>X</v>
      </c>
      <c r="AK2892" s="70" t="str" cm="1">
        <f t="array" ref="AK2892">_xlfn.IFS(AH2892&lt;&gt;"","1",AI2892&lt;&gt;"","2",AJ2892&lt;&gt;"","3")</f>
        <v>3</v>
      </c>
    </row>
    <row r="2893" spans="1:37" x14ac:dyDescent="0.25">
      <c r="A2893" t="s">
        <v>1827</v>
      </c>
      <c r="B2893" t="s">
        <v>459</v>
      </c>
      <c r="C2893" s="67" t="str">
        <f t="shared" si="327"/>
        <v>Addison Gady</v>
      </c>
      <c r="D2893" s="71" t="str" cm="1">
        <f t="array" ref="D2893">_xlfn.IFS(AK2893="1",CONCATENATE(C2893,"Regional"),AK2893="2",CONCATENATE(C2893,"Sectional"),AK2893="3",CONCATENATE(C2893,COUNTIF($C$1:C2893,C2893)))</f>
        <v>Addison Gady7</v>
      </c>
      <c r="E2893" s="66">
        <v>45167.375</v>
      </c>
      <c r="F2893" t="s">
        <v>2406</v>
      </c>
      <c r="G2893" s="46">
        <v>39</v>
      </c>
      <c r="H2893" s="46">
        <v>56</v>
      </c>
      <c r="I2893" s="46">
        <v>21</v>
      </c>
      <c r="J2893" t="s">
        <v>133</v>
      </c>
      <c r="K2893" t="s">
        <v>90</v>
      </c>
      <c r="L2893" s="46">
        <v>2759</v>
      </c>
      <c r="M2893" s="46">
        <v>36</v>
      </c>
      <c r="N2893" s="46">
        <v>36.799999999999997</v>
      </c>
      <c r="O2893" s="46">
        <v>124</v>
      </c>
      <c r="P2893" s="46">
        <f t="shared" si="328"/>
        <v>1</v>
      </c>
      <c r="R2893" s="67" t="s">
        <v>2830</v>
      </c>
      <c r="S2893" s="67">
        <f>COUNTIF(Y$2:$Y$100,R2893)</f>
        <v>0</v>
      </c>
      <c r="V2893" s="67">
        <f t="shared" si="329"/>
        <v>0</v>
      </c>
      <c r="X2893"/>
      <c r="Y2893" s="67" t="str">
        <f t="shared" si="326"/>
        <v xml:space="preserve"> </v>
      </c>
      <c r="AB2893" t="s">
        <v>90</v>
      </c>
      <c r="AC2893" s="46">
        <v>2759</v>
      </c>
      <c r="AD2893" s="46">
        <v>36</v>
      </c>
      <c r="AE2893" s="46">
        <v>36.799999999999997</v>
      </c>
      <c r="AF2893" s="46">
        <v>124</v>
      </c>
      <c r="AH2893" s="70" t="str">
        <f t="shared" si="330"/>
        <v/>
      </c>
      <c r="AI2893" s="70" t="str">
        <f t="shared" si="331"/>
        <v/>
      </c>
      <c r="AJ2893" s="70" t="str">
        <f t="shared" si="332"/>
        <v>X</v>
      </c>
      <c r="AK2893" s="70" t="str" cm="1">
        <f t="array" ref="AK2893">_xlfn.IFS(AH2893&lt;&gt;"","1",AI2893&lt;&gt;"","2",AJ2893&lt;&gt;"","3")</f>
        <v>3</v>
      </c>
    </row>
    <row r="2894" spans="1:37" x14ac:dyDescent="0.25">
      <c r="A2894" t="s">
        <v>1916</v>
      </c>
      <c r="B2894" t="s">
        <v>554</v>
      </c>
      <c r="C2894" s="67" t="str">
        <f t="shared" si="327"/>
        <v>Trinity Flynn</v>
      </c>
      <c r="D2894" s="71" t="str" cm="1">
        <f t="array" ref="D2894">_xlfn.IFS(AK2894="1",CONCATENATE(C2894,"Regional"),AK2894="2",CONCATENATE(C2894,"Sectional"),AK2894="3",CONCATENATE(C2894,COUNTIF($C$1:C2894,C2894)))</f>
        <v>Trinity Flynn6</v>
      </c>
      <c r="E2894" s="66">
        <v>45167.375</v>
      </c>
      <c r="F2894" t="s">
        <v>2406</v>
      </c>
      <c r="G2894" s="46">
        <v>39</v>
      </c>
      <c r="H2894" s="46">
        <v>57</v>
      </c>
      <c r="I2894" s="46">
        <v>22</v>
      </c>
      <c r="J2894" t="s">
        <v>133</v>
      </c>
      <c r="K2894" t="s">
        <v>90</v>
      </c>
      <c r="L2894" s="46">
        <v>2759</v>
      </c>
      <c r="M2894" s="46">
        <v>36</v>
      </c>
      <c r="N2894" s="46">
        <v>36.799999999999997</v>
      </c>
      <c r="O2894" s="46">
        <v>124</v>
      </c>
      <c r="P2894" s="46">
        <f t="shared" si="328"/>
        <v>1</v>
      </c>
      <c r="R2894" s="67" t="s">
        <v>2929</v>
      </c>
      <c r="S2894" s="67">
        <f>COUNTIF(Y$2:$Y$100,R2894)</f>
        <v>0</v>
      </c>
      <c r="V2894" s="67">
        <f t="shared" si="329"/>
        <v>0</v>
      </c>
      <c r="X2894"/>
      <c r="Y2894" s="67" t="str">
        <f t="shared" si="326"/>
        <v xml:space="preserve"> </v>
      </c>
      <c r="AB2894" t="s">
        <v>90</v>
      </c>
      <c r="AC2894" s="46">
        <v>2759</v>
      </c>
      <c r="AD2894" s="46">
        <v>36</v>
      </c>
      <c r="AE2894" s="46">
        <v>36.799999999999997</v>
      </c>
      <c r="AF2894" s="46">
        <v>124</v>
      </c>
      <c r="AH2894" s="70" t="str">
        <f t="shared" si="330"/>
        <v/>
      </c>
      <c r="AI2894" s="70" t="str">
        <f t="shared" si="331"/>
        <v/>
      </c>
      <c r="AJ2894" s="70" t="str">
        <f t="shared" si="332"/>
        <v>X</v>
      </c>
      <c r="AK2894" s="70" t="str" cm="1">
        <f t="array" ref="AK2894">_xlfn.IFS(AH2894&lt;&gt;"","1",AI2894&lt;&gt;"","2",AJ2894&lt;&gt;"","3")</f>
        <v>3</v>
      </c>
    </row>
    <row r="2895" spans="1:37" x14ac:dyDescent="0.25">
      <c r="A2895" t="s">
        <v>1826</v>
      </c>
      <c r="B2895" t="s">
        <v>740</v>
      </c>
      <c r="C2895" s="67" t="str">
        <f t="shared" si="327"/>
        <v>Lydia Fullmer</v>
      </c>
      <c r="D2895" s="71" t="str" cm="1">
        <f t="array" ref="D2895">_xlfn.IFS(AK2895="1",CONCATENATE(C2895,"Regional"),AK2895="2",CONCATENATE(C2895,"Sectional"),AK2895="3",CONCATENATE(C2895,COUNTIF($C$1:C2895,C2895)))</f>
        <v>Lydia Fullmer6</v>
      </c>
      <c r="E2895" s="66">
        <v>45167.375</v>
      </c>
      <c r="F2895" t="s">
        <v>2406</v>
      </c>
      <c r="G2895" s="46">
        <v>39</v>
      </c>
      <c r="H2895" s="46">
        <v>57</v>
      </c>
      <c r="I2895" s="46">
        <v>22</v>
      </c>
      <c r="J2895" t="s">
        <v>133</v>
      </c>
      <c r="K2895" t="s">
        <v>90</v>
      </c>
      <c r="L2895" s="46">
        <v>2759</v>
      </c>
      <c r="M2895" s="46">
        <v>36</v>
      </c>
      <c r="N2895" s="46">
        <v>36.799999999999997</v>
      </c>
      <c r="O2895" s="46">
        <v>124</v>
      </c>
      <c r="P2895" s="46">
        <f t="shared" si="328"/>
        <v>1</v>
      </c>
      <c r="R2895" s="67" t="s">
        <v>2829</v>
      </c>
      <c r="S2895" s="67">
        <f>COUNTIF(Y$2:$Y$100,R2895)</f>
        <v>0</v>
      </c>
      <c r="V2895" s="67">
        <f t="shared" si="329"/>
        <v>0</v>
      </c>
      <c r="X2895"/>
      <c r="Y2895" s="67" t="str">
        <f t="shared" si="326"/>
        <v xml:space="preserve"> </v>
      </c>
      <c r="AB2895" t="s">
        <v>90</v>
      </c>
      <c r="AC2895" s="46">
        <v>2759</v>
      </c>
      <c r="AD2895" s="46">
        <v>36</v>
      </c>
      <c r="AE2895" s="46">
        <v>36.799999999999997</v>
      </c>
      <c r="AF2895" s="46">
        <v>124</v>
      </c>
      <c r="AH2895" s="70" t="str">
        <f t="shared" si="330"/>
        <v/>
      </c>
      <c r="AI2895" s="70" t="str">
        <f t="shared" si="331"/>
        <v/>
      </c>
      <c r="AJ2895" s="70" t="str">
        <f t="shared" si="332"/>
        <v>X</v>
      </c>
      <c r="AK2895" s="70" t="str" cm="1">
        <f t="array" ref="AK2895">_xlfn.IFS(AH2895&lt;&gt;"","1",AI2895&lt;&gt;"","2",AJ2895&lt;&gt;"","3")</f>
        <v>3</v>
      </c>
    </row>
    <row r="2896" spans="1:37" x14ac:dyDescent="0.25">
      <c r="A2896" t="s">
        <v>432</v>
      </c>
      <c r="B2896" t="s">
        <v>433</v>
      </c>
      <c r="C2896" s="67" t="str">
        <f t="shared" si="327"/>
        <v>Lacey Stephans</v>
      </c>
      <c r="D2896" s="71" t="str" cm="1">
        <f t="array" ref="D2896">_xlfn.IFS(AK2896="1",CONCATENATE(C2896,"Regional"),AK2896="2",CONCATENATE(C2896,"Sectional"),AK2896="3",CONCATENATE(C2896,COUNTIF($C$1:C2896,C2896)))</f>
        <v>Lacey Stephans7</v>
      </c>
      <c r="E2896" s="66">
        <v>45167.375</v>
      </c>
      <c r="F2896" t="s">
        <v>2406</v>
      </c>
      <c r="G2896" s="46">
        <v>39</v>
      </c>
      <c r="H2896" s="46">
        <v>58</v>
      </c>
      <c r="I2896" s="46">
        <v>24</v>
      </c>
      <c r="J2896" t="s">
        <v>133</v>
      </c>
      <c r="K2896" t="s">
        <v>90</v>
      </c>
      <c r="L2896" s="46">
        <v>2759</v>
      </c>
      <c r="M2896" s="46">
        <v>36</v>
      </c>
      <c r="N2896" s="46">
        <v>36.799999999999997</v>
      </c>
      <c r="O2896" s="46">
        <v>124</v>
      </c>
      <c r="P2896" s="46">
        <f t="shared" si="328"/>
        <v>1</v>
      </c>
      <c r="R2896" s="67" t="s">
        <v>1150</v>
      </c>
      <c r="S2896" s="67">
        <f>COUNTIF(Y$2:$Y$100,R2896)</f>
        <v>0</v>
      </c>
      <c r="V2896" s="67">
        <f t="shared" si="329"/>
        <v>0</v>
      </c>
      <c r="X2896"/>
      <c r="Y2896" s="67" t="str">
        <f t="shared" si="326"/>
        <v xml:space="preserve"> </v>
      </c>
      <c r="AB2896" t="s">
        <v>90</v>
      </c>
      <c r="AC2896" s="46">
        <v>2759</v>
      </c>
      <c r="AD2896" s="46">
        <v>36</v>
      </c>
      <c r="AE2896" s="46">
        <v>36.799999999999997</v>
      </c>
      <c r="AF2896" s="46">
        <v>124</v>
      </c>
      <c r="AH2896" s="70" t="str">
        <f t="shared" si="330"/>
        <v/>
      </c>
      <c r="AI2896" s="70" t="str">
        <f t="shared" si="331"/>
        <v/>
      </c>
      <c r="AJ2896" s="70" t="str">
        <f t="shared" si="332"/>
        <v>X</v>
      </c>
      <c r="AK2896" s="70" t="str" cm="1">
        <f t="array" ref="AK2896">_xlfn.IFS(AH2896&lt;&gt;"","1",AI2896&lt;&gt;"","2",AJ2896&lt;&gt;"","3")</f>
        <v>3</v>
      </c>
    </row>
    <row r="2897" spans="1:37" x14ac:dyDescent="0.25">
      <c r="A2897" t="s">
        <v>288</v>
      </c>
      <c r="B2897" t="s">
        <v>430</v>
      </c>
      <c r="C2897" s="67" t="str">
        <f t="shared" si="327"/>
        <v>Gabi Krause</v>
      </c>
      <c r="D2897" s="71" t="str" cm="1">
        <f t="array" ref="D2897">_xlfn.IFS(AK2897="1",CONCATENATE(C2897,"Regional"),AK2897="2",CONCATENATE(C2897,"Sectional"),AK2897="3",CONCATENATE(C2897,COUNTIF($C$1:C2897,C2897)))</f>
        <v>Gabi Krause6</v>
      </c>
      <c r="E2897" s="66">
        <v>45167.375</v>
      </c>
      <c r="F2897" t="s">
        <v>2406</v>
      </c>
      <c r="G2897" s="46">
        <v>39</v>
      </c>
      <c r="H2897" s="46">
        <v>59</v>
      </c>
      <c r="I2897" s="46">
        <v>25</v>
      </c>
      <c r="J2897" t="s">
        <v>133</v>
      </c>
      <c r="K2897" t="s">
        <v>90</v>
      </c>
      <c r="L2897" s="46">
        <v>2759</v>
      </c>
      <c r="M2897" s="46">
        <v>36</v>
      </c>
      <c r="N2897" s="46">
        <v>36.799999999999997</v>
      </c>
      <c r="O2897" s="46">
        <v>124</v>
      </c>
      <c r="P2897" s="46">
        <f t="shared" si="328"/>
        <v>1</v>
      </c>
      <c r="R2897" s="67" t="s">
        <v>1149</v>
      </c>
      <c r="S2897" s="67">
        <f>COUNTIF(Y$2:$Y$100,R2897)</f>
        <v>0</v>
      </c>
      <c r="V2897" s="67">
        <f t="shared" si="329"/>
        <v>0</v>
      </c>
      <c r="X2897"/>
      <c r="Y2897" s="67" t="str">
        <f t="shared" si="326"/>
        <v xml:space="preserve"> </v>
      </c>
      <c r="AB2897" t="s">
        <v>90</v>
      </c>
      <c r="AC2897" s="46">
        <v>2759</v>
      </c>
      <c r="AD2897" s="46">
        <v>36</v>
      </c>
      <c r="AE2897" s="46">
        <v>36.799999999999997</v>
      </c>
      <c r="AF2897" s="46">
        <v>124</v>
      </c>
      <c r="AH2897" s="70" t="str">
        <f t="shared" si="330"/>
        <v/>
      </c>
      <c r="AI2897" s="70" t="str">
        <f t="shared" si="331"/>
        <v/>
      </c>
      <c r="AJ2897" s="70" t="str">
        <f t="shared" si="332"/>
        <v>X</v>
      </c>
      <c r="AK2897" s="70" t="str" cm="1">
        <f t="array" ref="AK2897">_xlfn.IFS(AH2897&lt;&gt;"","1",AI2897&lt;&gt;"","2",AJ2897&lt;&gt;"","3")</f>
        <v>3</v>
      </c>
    </row>
    <row r="2898" spans="1:37" x14ac:dyDescent="0.25">
      <c r="A2898" t="s">
        <v>1831</v>
      </c>
      <c r="B2898" t="s">
        <v>210</v>
      </c>
      <c r="C2898" s="67" t="str">
        <f t="shared" si="327"/>
        <v>Alexis VandeCorput</v>
      </c>
      <c r="D2898" s="71" t="str" cm="1">
        <f t="array" ref="D2898">_xlfn.IFS(AK2898="1",CONCATENATE(C2898,"Regional"),AK2898="2",CONCATENATE(C2898,"Sectional"),AK2898="3",CONCATENATE(C2898,COUNTIF($C$1:C2898,C2898)))</f>
        <v>Alexis VandeCorput6</v>
      </c>
      <c r="E2898" s="66">
        <v>45167.375</v>
      </c>
      <c r="F2898" t="s">
        <v>2406</v>
      </c>
      <c r="G2898" s="46">
        <v>39</v>
      </c>
      <c r="H2898" s="46">
        <v>62</v>
      </c>
      <c r="I2898" s="46">
        <v>26</v>
      </c>
      <c r="J2898" t="s">
        <v>133</v>
      </c>
      <c r="K2898" t="s">
        <v>90</v>
      </c>
      <c r="L2898" s="46">
        <v>2759</v>
      </c>
      <c r="M2898" s="46">
        <v>36</v>
      </c>
      <c r="N2898" s="46">
        <v>36.799999999999997</v>
      </c>
      <c r="O2898" s="46">
        <v>124</v>
      </c>
      <c r="P2898" s="46">
        <f t="shared" si="328"/>
        <v>1</v>
      </c>
      <c r="R2898" s="67" t="s">
        <v>2834</v>
      </c>
      <c r="S2898" s="67">
        <f>COUNTIF(Y$2:$Y$100,R2898)</f>
        <v>0</v>
      </c>
      <c r="V2898" s="67">
        <f t="shared" si="329"/>
        <v>0</v>
      </c>
      <c r="X2898"/>
      <c r="Y2898" s="67" t="str">
        <f t="shared" si="326"/>
        <v xml:space="preserve"> </v>
      </c>
      <c r="AB2898" t="s">
        <v>90</v>
      </c>
      <c r="AC2898" s="46">
        <v>2759</v>
      </c>
      <c r="AD2898" s="46">
        <v>36</v>
      </c>
      <c r="AE2898" s="46">
        <v>36.799999999999997</v>
      </c>
      <c r="AF2898" s="46">
        <v>124</v>
      </c>
      <c r="AH2898" s="70" t="str">
        <f t="shared" si="330"/>
        <v/>
      </c>
      <c r="AI2898" s="70" t="str">
        <f t="shared" si="331"/>
        <v/>
      </c>
      <c r="AJ2898" s="70" t="str">
        <f t="shared" si="332"/>
        <v>X</v>
      </c>
      <c r="AK2898" s="70" t="str" cm="1">
        <f t="array" ref="AK2898">_xlfn.IFS(AH2898&lt;&gt;"","1",AI2898&lt;&gt;"","2",AJ2898&lt;&gt;"","3")</f>
        <v>3</v>
      </c>
    </row>
    <row r="2899" spans="1:37" x14ac:dyDescent="0.25">
      <c r="A2899" t="s">
        <v>1919</v>
      </c>
      <c r="B2899" t="s">
        <v>2709</v>
      </c>
      <c r="C2899" s="67" t="str">
        <f t="shared" si="327"/>
        <v xml:space="preserve">Kailea Van Der Linden </v>
      </c>
      <c r="D2899" s="71" t="str" cm="1">
        <f t="array" ref="D2899">_xlfn.IFS(AK2899="1",CONCATENATE(C2899,"Regional"),AK2899="2",CONCATENATE(C2899,"Sectional"),AK2899="3",CONCATENATE(C2899,COUNTIF($C$1:C2899,C2899)))</f>
        <v>Kailea Van Der Linden 5</v>
      </c>
      <c r="E2899" s="66">
        <v>45167.375</v>
      </c>
      <c r="F2899" t="s">
        <v>2406</v>
      </c>
      <c r="G2899" s="46">
        <v>39</v>
      </c>
      <c r="H2899" s="46">
        <v>62</v>
      </c>
      <c r="I2899" s="46">
        <v>26</v>
      </c>
      <c r="J2899" t="s">
        <v>133</v>
      </c>
      <c r="K2899" t="s">
        <v>90</v>
      </c>
      <c r="L2899" s="46">
        <v>2759</v>
      </c>
      <c r="M2899" s="46">
        <v>36</v>
      </c>
      <c r="N2899" s="46">
        <v>36.799999999999997</v>
      </c>
      <c r="O2899" s="46">
        <v>124</v>
      </c>
      <c r="P2899" s="46">
        <f t="shared" si="328"/>
        <v>1</v>
      </c>
      <c r="R2899" s="67" t="s">
        <v>2931</v>
      </c>
      <c r="S2899" s="67">
        <f>COUNTIF(Y$2:$Y$100,R2899)</f>
        <v>0</v>
      </c>
      <c r="V2899" s="67">
        <f t="shared" si="329"/>
        <v>0</v>
      </c>
      <c r="X2899"/>
      <c r="Y2899" s="67" t="str">
        <f t="shared" si="326"/>
        <v xml:space="preserve"> </v>
      </c>
      <c r="AB2899" t="s">
        <v>90</v>
      </c>
      <c r="AC2899" s="46">
        <v>2759</v>
      </c>
      <c r="AD2899" s="46">
        <v>36</v>
      </c>
      <c r="AE2899" s="46">
        <v>36.799999999999997</v>
      </c>
      <c r="AF2899" s="46">
        <v>124</v>
      </c>
      <c r="AH2899" s="70" t="str">
        <f t="shared" si="330"/>
        <v/>
      </c>
      <c r="AI2899" s="70" t="str">
        <f t="shared" si="331"/>
        <v/>
      </c>
      <c r="AJ2899" s="70" t="str">
        <f t="shared" si="332"/>
        <v>X</v>
      </c>
      <c r="AK2899" s="70" t="str" cm="1">
        <f t="array" ref="AK2899">_xlfn.IFS(AH2899&lt;&gt;"","1",AI2899&lt;&gt;"","2",AJ2899&lt;&gt;"","3")</f>
        <v>3</v>
      </c>
    </row>
    <row r="2900" spans="1:37" x14ac:dyDescent="0.25">
      <c r="A2900" t="s">
        <v>275</v>
      </c>
      <c r="B2900" t="s">
        <v>426</v>
      </c>
      <c r="C2900" s="67" t="str">
        <f t="shared" si="327"/>
        <v>Alli Johnson</v>
      </c>
      <c r="D2900" s="71" t="str" cm="1">
        <f t="array" ref="D2900">_xlfn.IFS(AK2900="1",CONCATENATE(C2900,"Regional"),AK2900="2",CONCATENATE(C2900,"Sectional"),AK2900="3",CONCATENATE(C2900,COUNTIF($C$1:C2900,C2900)))</f>
        <v>Alli Johnson7</v>
      </c>
      <c r="E2900" s="66">
        <v>45167.375</v>
      </c>
      <c r="F2900" t="s">
        <v>2406</v>
      </c>
      <c r="G2900" s="46">
        <v>39</v>
      </c>
      <c r="H2900" s="46">
        <v>63</v>
      </c>
      <c r="I2900" s="46">
        <v>28</v>
      </c>
      <c r="J2900" t="s">
        <v>133</v>
      </c>
      <c r="K2900" t="s">
        <v>90</v>
      </c>
      <c r="L2900" s="46">
        <v>2759</v>
      </c>
      <c r="M2900" s="46">
        <v>36</v>
      </c>
      <c r="N2900" s="46">
        <v>36.799999999999997</v>
      </c>
      <c r="O2900" s="46">
        <v>124</v>
      </c>
      <c r="P2900" s="46">
        <f t="shared" si="328"/>
        <v>1</v>
      </c>
      <c r="R2900" s="67" t="s">
        <v>1147</v>
      </c>
      <c r="S2900" s="67">
        <f>COUNTIF(Y$2:$Y$100,R2900)</f>
        <v>0</v>
      </c>
      <c r="V2900" s="67">
        <f t="shared" si="329"/>
        <v>0</v>
      </c>
      <c r="X2900"/>
      <c r="Y2900" s="67" t="str">
        <f t="shared" si="326"/>
        <v xml:space="preserve"> </v>
      </c>
      <c r="AB2900" t="s">
        <v>90</v>
      </c>
      <c r="AC2900" s="46">
        <v>2759</v>
      </c>
      <c r="AD2900" s="46">
        <v>36</v>
      </c>
      <c r="AE2900" s="46">
        <v>36.799999999999997</v>
      </c>
      <c r="AF2900" s="46">
        <v>124</v>
      </c>
      <c r="AH2900" s="70" t="str">
        <f t="shared" si="330"/>
        <v/>
      </c>
      <c r="AI2900" s="70" t="str">
        <f t="shared" si="331"/>
        <v/>
      </c>
      <c r="AJ2900" s="70" t="str">
        <f t="shared" si="332"/>
        <v>X</v>
      </c>
      <c r="AK2900" s="70" t="str" cm="1">
        <f t="array" ref="AK2900">_xlfn.IFS(AH2900&lt;&gt;"","1",AI2900&lt;&gt;"","2",AJ2900&lt;&gt;"","3")</f>
        <v>3</v>
      </c>
    </row>
    <row r="2901" spans="1:37" x14ac:dyDescent="0.25">
      <c r="A2901" t="s">
        <v>1604</v>
      </c>
      <c r="B2901" t="s">
        <v>435</v>
      </c>
      <c r="C2901" s="67" t="str">
        <f t="shared" si="327"/>
        <v>Raina Dworniczak</v>
      </c>
      <c r="D2901" s="71" t="str" cm="1">
        <f t="array" ref="D2901">_xlfn.IFS(AK2901="1",CONCATENATE(C2901,"Regional"),AK2901="2",CONCATENATE(C2901,"Sectional"),AK2901="3",CONCATENATE(C2901,COUNTIF($C$1:C2901,C2901)))</f>
        <v>Raina Dworniczak4</v>
      </c>
      <c r="E2901" s="66">
        <v>45167.375</v>
      </c>
      <c r="F2901" t="s">
        <v>2406</v>
      </c>
      <c r="G2901" s="46">
        <v>39</v>
      </c>
      <c r="H2901" s="46">
        <v>66</v>
      </c>
      <c r="I2901" s="46">
        <v>29</v>
      </c>
      <c r="J2901" t="s">
        <v>133</v>
      </c>
      <c r="K2901" t="s">
        <v>90</v>
      </c>
      <c r="L2901" s="46">
        <v>2759</v>
      </c>
      <c r="M2901" s="46">
        <v>36</v>
      </c>
      <c r="N2901" s="46">
        <v>36.799999999999997</v>
      </c>
      <c r="O2901" s="46">
        <v>124</v>
      </c>
      <c r="P2901" s="46">
        <f t="shared" si="328"/>
        <v>1</v>
      </c>
      <c r="R2901" s="67" t="s">
        <v>3513</v>
      </c>
      <c r="S2901" s="67">
        <f>COUNTIF(Y$2:$Y$100,R2901)</f>
        <v>0</v>
      </c>
      <c r="V2901" s="67">
        <f t="shared" si="329"/>
        <v>0</v>
      </c>
      <c r="X2901"/>
      <c r="Y2901" s="67" t="str">
        <f t="shared" si="326"/>
        <v xml:space="preserve"> </v>
      </c>
      <c r="AB2901" t="s">
        <v>90</v>
      </c>
      <c r="AC2901" s="46">
        <v>2759</v>
      </c>
      <c r="AD2901" s="46">
        <v>36</v>
      </c>
      <c r="AE2901" s="46">
        <v>36.799999999999997</v>
      </c>
      <c r="AF2901" s="46">
        <v>124</v>
      </c>
      <c r="AH2901" s="70" t="str">
        <f t="shared" si="330"/>
        <v/>
      </c>
      <c r="AI2901" s="70" t="str">
        <f t="shared" si="331"/>
        <v/>
      </c>
      <c r="AJ2901" s="70" t="str">
        <f t="shared" si="332"/>
        <v>X</v>
      </c>
      <c r="AK2901" s="70" t="str" cm="1">
        <f t="array" ref="AK2901">_xlfn.IFS(AH2901&lt;&gt;"","1",AI2901&lt;&gt;"","2",AJ2901&lt;&gt;"","3")</f>
        <v>3</v>
      </c>
    </row>
    <row r="2902" spans="1:37" x14ac:dyDescent="0.25">
      <c r="A2902" t="s">
        <v>1917</v>
      </c>
      <c r="B2902" t="s">
        <v>1918</v>
      </c>
      <c r="C2902" s="67" t="str">
        <f t="shared" si="327"/>
        <v>Colette DeVeau</v>
      </c>
      <c r="D2902" s="71" t="str" cm="1">
        <f t="array" ref="D2902">_xlfn.IFS(AK2902="1",CONCATENATE(C2902,"Regional"),AK2902="2",CONCATENATE(C2902,"Sectional"),AK2902="3",CONCATENATE(C2902,COUNTIF($C$1:C2902,C2902)))</f>
        <v>Colette DeVeau6</v>
      </c>
      <c r="E2902" s="66">
        <v>45167.375</v>
      </c>
      <c r="F2902" t="s">
        <v>2406</v>
      </c>
      <c r="G2902" s="46">
        <v>39</v>
      </c>
      <c r="H2902" s="46">
        <v>66</v>
      </c>
      <c r="I2902" s="46">
        <v>29</v>
      </c>
      <c r="J2902" t="s">
        <v>133</v>
      </c>
      <c r="K2902" t="s">
        <v>90</v>
      </c>
      <c r="L2902" s="46">
        <v>2759</v>
      </c>
      <c r="M2902" s="46">
        <v>36</v>
      </c>
      <c r="N2902" s="46">
        <v>36.799999999999997</v>
      </c>
      <c r="O2902" s="46">
        <v>124</v>
      </c>
      <c r="P2902" s="46">
        <f t="shared" si="328"/>
        <v>1</v>
      </c>
      <c r="R2902" s="67" t="s">
        <v>2930</v>
      </c>
      <c r="S2902" s="67">
        <f>COUNTIF(Y$2:$Y$100,R2902)</f>
        <v>0</v>
      </c>
      <c r="V2902" s="67">
        <f t="shared" si="329"/>
        <v>0</v>
      </c>
      <c r="X2902"/>
      <c r="Y2902" s="67" t="str">
        <f t="shared" si="326"/>
        <v xml:space="preserve"> </v>
      </c>
      <c r="AB2902" t="s">
        <v>90</v>
      </c>
      <c r="AC2902" s="46">
        <v>2759</v>
      </c>
      <c r="AD2902" s="46">
        <v>36</v>
      </c>
      <c r="AE2902" s="46">
        <v>36.799999999999997</v>
      </c>
      <c r="AF2902" s="46">
        <v>124</v>
      </c>
      <c r="AH2902" s="70" t="str">
        <f t="shared" si="330"/>
        <v/>
      </c>
      <c r="AI2902" s="70" t="str">
        <f t="shared" si="331"/>
        <v/>
      </c>
      <c r="AJ2902" s="70" t="str">
        <f t="shared" si="332"/>
        <v>X</v>
      </c>
      <c r="AK2902" s="70" t="str" cm="1">
        <f t="array" ref="AK2902">_xlfn.IFS(AH2902&lt;&gt;"","1",AI2902&lt;&gt;"","2",AJ2902&lt;&gt;"","3")</f>
        <v>3</v>
      </c>
    </row>
    <row r="2903" spans="1:37" x14ac:dyDescent="0.25">
      <c r="A2903" t="s">
        <v>437</v>
      </c>
      <c r="B2903" t="s">
        <v>438</v>
      </c>
      <c r="C2903" s="67" t="str">
        <f t="shared" si="327"/>
        <v>Merrill Kelsey</v>
      </c>
      <c r="D2903" s="71" t="str" cm="1">
        <f t="array" ref="D2903">_xlfn.IFS(AK2903="1",CONCATENATE(C2903,"Regional"),AK2903="2",CONCATENATE(C2903,"Sectional"),AK2903="3",CONCATENATE(C2903,COUNTIF($C$1:C2903,C2903)))</f>
        <v>Merrill Kelsey5</v>
      </c>
      <c r="E2903" s="66">
        <v>45167.375</v>
      </c>
      <c r="F2903" t="s">
        <v>2406</v>
      </c>
      <c r="G2903" s="46">
        <v>39</v>
      </c>
      <c r="H2903" s="46">
        <v>66</v>
      </c>
      <c r="I2903" s="46">
        <v>29</v>
      </c>
      <c r="J2903" t="s">
        <v>133</v>
      </c>
      <c r="K2903" t="s">
        <v>90</v>
      </c>
      <c r="L2903" s="46">
        <v>2759</v>
      </c>
      <c r="M2903" s="46">
        <v>36</v>
      </c>
      <c r="N2903" s="46">
        <v>36.799999999999997</v>
      </c>
      <c r="O2903" s="46">
        <v>124</v>
      </c>
      <c r="P2903" s="46">
        <f t="shared" si="328"/>
        <v>1</v>
      </c>
      <c r="R2903" s="67" t="s">
        <v>1152</v>
      </c>
      <c r="S2903" s="67">
        <f>COUNTIF(Y$2:$Y$100,R2903)</f>
        <v>0</v>
      </c>
      <c r="V2903" s="67">
        <f t="shared" si="329"/>
        <v>0</v>
      </c>
      <c r="X2903"/>
      <c r="Y2903" s="67" t="str">
        <f t="shared" si="326"/>
        <v xml:space="preserve"> </v>
      </c>
      <c r="AB2903" t="s">
        <v>90</v>
      </c>
      <c r="AC2903" s="46">
        <v>2759</v>
      </c>
      <c r="AD2903" s="46">
        <v>36</v>
      </c>
      <c r="AE2903" s="46">
        <v>36.799999999999997</v>
      </c>
      <c r="AF2903" s="46">
        <v>124</v>
      </c>
      <c r="AH2903" s="70" t="str">
        <f t="shared" si="330"/>
        <v/>
      </c>
      <c r="AI2903" s="70" t="str">
        <f t="shared" si="331"/>
        <v/>
      </c>
      <c r="AJ2903" s="70" t="str">
        <f t="shared" si="332"/>
        <v>X</v>
      </c>
      <c r="AK2903" s="70" t="str" cm="1">
        <f t="array" ref="AK2903">_xlfn.IFS(AH2903&lt;&gt;"","1",AI2903&lt;&gt;"","2",AJ2903&lt;&gt;"","3")</f>
        <v>3</v>
      </c>
    </row>
    <row r="2904" spans="1:37" x14ac:dyDescent="0.25">
      <c r="A2904" t="s">
        <v>279</v>
      </c>
      <c r="B2904" t="s">
        <v>814</v>
      </c>
      <c r="C2904" s="67" t="str">
        <f t="shared" si="327"/>
        <v>Jada Kaiser</v>
      </c>
      <c r="D2904" s="71" t="str" cm="1">
        <f t="array" ref="D2904">_xlfn.IFS(AK2904="1",CONCATENATE(C2904,"Regional"),AK2904="2",CONCATENATE(C2904,"Sectional"),AK2904="3",CONCATENATE(C2904,COUNTIF($C$1:C2904,C2904)))</f>
        <v>Jada Kaiser1</v>
      </c>
      <c r="E2904" s="66">
        <v>45167.375</v>
      </c>
      <c r="F2904" t="s">
        <v>2406</v>
      </c>
      <c r="G2904" s="46">
        <v>39</v>
      </c>
      <c r="H2904" s="46">
        <v>66</v>
      </c>
      <c r="I2904" s="46">
        <v>29</v>
      </c>
      <c r="J2904" t="s">
        <v>133</v>
      </c>
      <c r="K2904" t="s">
        <v>90</v>
      </c>
      <c r="L2904" s="46">
        <v>2759</v>
      </c>
      <c r="M2904" s="46">
        <v>36</v>
      </c>
      <c r="N2904" s="46">
        <v>36.799999999999997</v>
      </c>
      <c r="O2904" s="46">
        <v>124</v>
      </c>
      <c r="P2904" s="46">
        <f t="shared" si="328"/>
        <v>1</v>
      </c>
      <c r="R2904" s="67" t="s">
        <v>2943</v>
      </c>
      <c r="S2904" s="67">
        <f>COUNTIF(Y$2:$Y$100,R2904)</f>
        <v>0</v>
      </c>
      <c r="V2904" s="67">
        <f t="shared" si="329"/>
        <v>0</v>
      </c>
      <c r="X2904"/>
      <c r="Y2904" s="67" t="str">
        <f t="shared" si="326"/>
        <v xml:space="preserve"> </v>
      </c>
      <c r="AB2904" t="s">
        <v>90</v>
      </c>
      <c r="AC2904" s="46">
        <v>2759</v>
      </c>
      <c r="AD2904" s="46">
        <v>36</v>
      </c>
      <c r="AE2904" s="46">
        <v>36.799999999999997</v>
      </c>
      <c r="AF2904" s="46">
        <v>124</v>
      </c>
      <c r="AH2904" s="70" t="str">
        <f t="shared" si="330"/>
        <v/>
      </c>
      <c r="AI2904" s="70" t="str">
        <f t="shared" si="331"/>
        <v/>
      </c>
      <c r="AJ2904" s="70" t="str">
        <f t="shared" si="332"/>
        <v>X</v>
      </c>
      <c r="AK2904" s="70" t="str" cm="1">
        <f t="array" ref="AK2904">_xlfn.IFS(AH2904&lt;&gt;"","1",AI2904&lt;&gt;"","2",AJ2904&lt;&gt;"","3")</f>
        <v>3</v>
      </c>
    </row>
    <row r="2905" spans="1:37" x14ac:dyDescent="0.25">
      <c r="A2905" t="s">
        <v>1925</v>
      </c>
      <c r="B2905" t="s">
        <v>431</v>
      </c>
      <c r="C2905" s="67" t="str">
        <f t="shared" si="327"/>
        <v>Paige Wolf</v>
      </c>
      <c r="D2905" s="71" t="str" cm="1">
        <f t="array" ref="D2905">_xlfn.IFS(AK2905="1",CONCATENATE(C2905,"Regional"),AK2905="2",CONCATENATE(C2905,"Sectional"),AK2905="3",CONCATENATE(C2905,COUNTIF($C$1:C2905,C2905)))</f>
        <v>Paige Wolf4</v>
      </c>
      <c r="E2905" s="66">
        <v>45167.375</v>
      </c>
      <c r="F2905" t="s">
        <v>2406</v>
      </c>
      <c r="G2905" s="46">
        <v>39</v>
      </c>
      <c r="H2905" s="46">
        <v>67</v>
      </c>
      <c r="I2905" s="46">
        <v>33</v>
      </c>
      <c r="J2905" t="s">
        <v>133</v>
      </c>
      <c r="K2905" t="s">
        <v>90</v>
      </c>
      <c r="L2905" s="46">
        <v>2759</v>
      </c>
      <c r="M2905" s="46">
        <v>36</v>
      </c>
      <c r="N2905" s="46">
        <v>36.799999999999997</v>
      </c>
      <c r="O2905" s="46">
        <v>124</v>
      </c>
      <c r="P2905" s="46">
        <f t="shared" si="328"/>
        <v>1</v>
      </c>
      <c r="R2905" s="67" t="s">
        <v>2937</v>
      </c>
      <c r="S2905" s="67">
        <f>COUNTIF(Y$2:$Y$100,R2905)</f>
        <v>0</v>
      </c>
      <c r="V2905" s="67">
        <f t="shared" si="329"/>
        <v>0</v>
      </c>
      <c r="X2905"/>
      <c r="Y2905" s="67" t="str">
        <f t="shared" ref="Y2905:Y2936" si="333">CONCATENATE(W2905," ",X2905)</f>
        <v xml:space="preserve"> </v>
      </c>
      <c r="AB2905" t="s">
        <v>90</v>
      </c>
      <c r="AC2905" s="46">
        <v>2759</v>
      </c>
      <c r="AD2905" s="46">
        <v>36</v>
      </c>
      <c r="AE2905" s="46">
        <v>36.799999999999997</v>
      </c>
      <c r="AF2905" s="46">
        <v>124</v>
      </c>
      <c r="AH2905" s="70" t="str">
        <f t="shared" si="330"/>
        <v/>
      </c>
      <c r="AI2905" s="70" t="str">
        <f t="shared" si="331"/>
        <v/>
      </c>
      <c r="AJ2905" s="70" t="str">
        <f t="shared" si="332"/>
        <v>X</v>
      </c>
      <c r="AK2905" s="70" t="str" cm="1">
        <f t="array" ref="AK2905">_xlfn.IFS(AH2905&lt;&gt;"","1",AI2905&lt;&gt;"","2",AJ2905&lt;&gt;"","3")</f>
        <v>3</v>
      </c>
    </row>
    <row r="2906" spans="1:37" x14ac:dyDescent="0.25">
      <c r="A2906" t="s">
        <v>666</v>
      </c>
      <c r="B2906" t="s">
        <v>1643</v>
      </c>
      <c r="C2906" s="67" t="str">
        <f t="shared" si="327"/>
        <v>Sayde Jeanquart</v>
      </c>
      <c r="D2906" s="71" t="str" cm="1">
        <f t="array" ref="D2906">_xlfn.IFS(AK2906="1",CONCATENATE(C2906,"Regional"),AK2906="2",CONCATENATE(C2906,"Sectional"),AK2906="3",CONCATENATE(C2906,COUNTIF($C$1:C2906,C2906)))</f>
        <v>Sayde Jeanquart4</v>
      </c>
      <c r="E2906" s="66">
        <v>45167.375</v>
      </c>
      <c r="F2906" t="s">
        <v>2406</v>
      </c>
      <c r="G2906" s="46">
        <v>39</v>
      </c>
      <c r="H2906" s="46">
        <v>68</v>
      </c>
      <c r="I2906" s="46">
        <v>34</v>
      </c>
      <c r="J2906" t="s">
        <v>133</v>
      </c>
      <c r="K2906" t="s">
        <v>90</v>
      </c>
      <c r="L2906" s="46">
        <v>2759</v>
      </c>
      <c r="M2906" s="46">
        <v>36</v>
      </c>
      <c r="N2906" s="46">
        <v>36.799999999999997</v>
      </c>
      <c r="O2906" s="46">
        <v>124</v>
      </c>
      <c r="P2906" s="46">
        <f t="shared" si="328"/>
        <v>1</v>
      </c>
      <c r="R2906" s="67" t="s">
        <v>2936</v>
      </c>
      <c r="S2906" s="67">
        <f>COUNTIF(Y$2:$Y$100,R2906)</f>
        <v>0</v>
      </c>
      <c r="V2906" s="67">
        <f t="shared" si="329"/>
        <v>0</v>
      </c>
      <c r="X2906"/>
      <c r="Y2906" s="67" t="str">
        <f t="shared" si="333"/>
        <v xml:space="preserve"> </v>
      </c>
      <c r="AB2906" t="s">
        <v>90</v>
      </c>
      <c r="AC2906" s="46">
        <v>2759</v>
      </c>
      <c r="AD2906" s="46">
        <v>36</v>
      </c>
      <c r="AE2906" s="46">
        <v>36.799999999999997</v>
      </c>
      <c r="AF2906" s="46">
        <v>124</v>
      </c>
      <c r="AH2906" s="70" t="str">
        <f t="shared" si="330"/>
        <v/>
      </c>
      <c r="AI2906" s="70" t="str">
        <f t="shared" si="331"/>
        <v/>
      </c>
      <c r="AJ2906" s="70" t="str">
        <f t="shared" si="332"/>
        <v>X</v>
      </c>
      <c r="AK2906" s="70" t="str" cm="1">
        <f t="array" ref="AK2906">_xlfn.IFS(AH2906&lt;&gt;"","1",AI2906&lt;&gt;"","2",AJ2906&lt;&gt;"","3")</f>
        <v>3</v>
      </c>
    </row>
    <row r="2907" spans="1:37" x14ac:dyDescent="0.25">
      <c r="A2907" t="s">
        <v>1924</v>
      </c>
      <c r="B2907" t="s">
        <v>2710</v>
      </c>
      <c r="C2907" s="67" t="str">
        <f t="shared" si="327"/>
        <v>OnnaLiese Hoiska</v>
      </c>
      <c r="D2907" s="71" t="str" cm="1">
        <f t="array" ref="D2907">_xlfn.IFS(AK2907="1",CONCATENATE(C2907,"Regional"),AK2907="2",CONCATENATE(C2907,"Sectional"),AK2907="3",CONCATENATE(C2907,COUNTIF($C$1:C2907,C2907)))</f>
        <v>OnnaLiese Hoiska6</v>
      </c>
      <c r="E2907" s="66">
        <v>45167.375</v>
      </c>
      <c r="F2907" t="s">
        <v>2406</v>
      </c>
      <c r="G2907" s="46">
        <v>39</v>
      </c>
      <c r="H2907" s="46">
        <v>68</v>
      </c>
      <c r="I2907" s="46">
        <v>34</v>
      </c>
      <c r="J2907" t="s">
        <v>133</v>
      </c>
      <c r="K2907" t="s">
        <v>90</v>
      </c>
      <c r="L2907" s="46">
        <v>2759</v>
      </c>
      <c r="M2907" s="46">
        <v>36</v>
      </c>
      <c r="N2907" s="46">
        <v>36.799999999999997</v>
      </c>
      <c r="O2907" s="46">
        <v>124</v>
      </c>
      <c r="P2907" s="46">
        <f t="shared" si="328"/>
        <v>1</v>
      </c>
      <c r="R2907" s="67" t="s">
        <v>2935</v>
      </c>
      <c r="S2907" s="67">
        <f>COUNTIF(Y$2:$Y$100,R2907)</f>
        <v>0</v>
      </c>
      <c r="V2907" s="67">
        <f t="shared" si="329"/>
        <v>0</v>
      </c>
      <c r="X2907"/>
      <c r="Y2907" s="67" t="str">
        <f t="shared" si="333"/>
        <v xml:space="preserve"> </v>
      </c>
      <c r="AB2907" t="s">
        <v>90</v>
      </c>
      <c r="AC2907" s="46">
        <v>2759</v>
      </c>
      <c r="AD2907" s="46">
        <v>36</v>
      </c>
      <c r="AE2907" s="46">
        <v>36.799999999999997</v>
      </c>
      <c r="AF2907" s="46">
        <v>124</v>
      </c>
      <c r="AH2907" s="70" t="str">
        <f t="shared" si="330"/>
        <v/>
      </c>
      <c r="AI2907" s="70" t="str">
        <f t="shared" si="331"/>
        <v/>
      </c>
      <c r="AJ2907" s="70" t="str">
        <f t="shared" si="332"/>
        <v>X</v>
      </c>
      <c r="AK2907" s="70" t="str" cm="1">
        <f t="array" ref="AK2907">_xlfn.IFS(AH2907&lt;&gt;"","1",AI2907&lt;&gt;"","2",AJ2907&lt;&gt;"","3")</f>
        <v>3</v>
      </c>
    </row>
    <row r="2908" spans="1:37" x14ac:dyDescent="0.25">
      <c r="A2908" t="s">
        <v>275</v>
      </c>
      <c r="B2908" t="s">
        <v>184</v>
      </c>
      <c r="C2908" s="67" t="str">
        <f t="shared" si="327"/>
        <v>Allison Johnson</v>
      </c>
      <c r="D2908" s="71" t="str" cm="1">
        <f t="array" ref="D2908">_xlfn.IFS(AK2908="1",CONCATENATE(C2908,"Regional"),AK2908="2",CONCATENATE(C2908,"Sectional"),AK2908="3",CONCATENATE(C2908,COUNTIF($C$1:C2908,C2908)))</f>
        <v>Allison Johnson2</v>
      </c>
      <c r="E2908" s="66">
        <v>45167.375</v>
      </c>
      <c r="F2908" t="s">
        <v>2406</v>
      </c>
      <c r="G2908" s="46">
        <v>39</v>
      </c>
      <c r="H2908" s="46">
        <v>72</v>
      </c>
      <c r="I2908" s="46">
        <v>36</v>
      </c>
      <c r="J2908" t="s">
        <v>133</v>
      </c>
      <c r="K2908" t="s">
        <v>90</v>
      </c>
      <c r="L2908" s="46">
        <v>2759</v>
      </c>
      <c r="M2908" s="46">
        <v>36</v>
      </c>
      <c r="N2908" s="46">
        <v>36.799999999999997</v>
      </c>
      <c r="O2908" s="46">
        <v>124</v>
      </c>
      <c r="P2908" s="46">
        <f t="shared" si="328"/>
        <v>1</v>
      </c>
      <c r="R2908" s="67" t="s">
        <v>2942</v>
      </c>
      <c r="S2908" s="67">
        <f>COUNTIF(Y$2:$Y$100,R2908)</f>
        <v>0</v>
      </c>
      <c r="V2908" s="67">
        <f t="shared" si="329"/>
        <v>0</v>
      </c>
      <c r="X2908"/>
      <c r="Y2908" s="67" t="str">
        <f t="shared" si="333"/>
        <v xml:space="preserve"> </v>
      </c>
      <c r="AB2908" t="s">
        <v>90</v>
      </c>
      <c r="AC2908" s="46">
        <v>2759</v>
      </c>
      <c r="AD2908" s="46">
        <v>36</v>
      </c>
      <c r="AE2908" s="46">
        <v>36.799999999999997</v>
      </c>
      <c r="AF2908" s="46">
        <v>124</v>
      </c>
      <c r="AH2908" s="70" t="str">
        <f t="shared" si="330"/>
        <v/>
      </c>
      <c r="AI2908" s="70" t="str">
        <f t="shared" si="331"/>
        <v/>
      </c>
      <c r="AJ2908" s="70" t="str">
        <f t="shared" si="332"/>
        <v>X</v>
      </c>
      <c r="AK2908" s="70" t="str" cm="1">
        <f t="array" ref="AK2908">_xlfn.IFS(AH2908&lt;&gt;"","1",AI2908&lt;&gt;"","2",AJ2908&lt;&gt;"","3")</f>
        <v>3</v>
      </c>
    </row>
    <row r="2909" spans="1:37" x14ac:dyDescent="0.25">
      <c r="A2909" t="s">
        <v>1920</v>
      </c>
      <c r="B2909" t="s">
        <v>277</v>
      </c>
      <c r="C2909" s="67" t="str">
        <f t="shared" si="327"/>
        <v>Peyton Wyss</v>
      </c>
      <c r="D2909" s="71" t="str" cm="1">
        <f t="array" ref="D2909">_xlfn.IFS(AK2909="1",CONCATENATE(C2909,"Regional"),AK2909="2",CONCATENATE(C2909,"Sectional"),AK2909="3",CONCATENATE(C2909,COUNTIF($C$1:C2909,C2909)))</f>
        <v>Peyton Wyss6</v>
      </c>
      <c r="E2909" s="66">
        <v>45167.375</v>
      </c>
      <c r="F2909" t="s">
        <v>2406</v>
      </c>
      <c r="G2909" s="46">
        <v>39</v>
      </c>
      <c r="H2909" s="46">
        <v>73</v>
      </c>
      <c r="I2909" s="46">
        <v>37</v>
      </c>
      <c r="J2909" t="s">
        <v>133</v>
      </c>
      <c r="K2909" t="s">
        <v>90</v>
      </c>
      <c r="L2909" s="46">
        <v>2759</v>
      </c>
      <c r="M2909" s="46">
        <v>36</v>
      </c>
      <c r="N2909" s="46">
        <v>36.799999999999997</v>
      </c>
      <c r="O2909" s="46">
        <v>124</v>
      </c>
      <c r="P2909" s="46">
        <f t="shared" si="328"/>
        <v>1</v>
      </c>
      <c r="R2909" s="67" t="s">
        <v>2932</v>
      </c>
      <c r="S2909" s="67">
        <f>COUNTIF(Y$2:$Y$100,R2909)</f>
        <v>0</v>
      </c>
      <c r="V2909" s="67">
        <f t="shared" si="329"/>
        <v>0</v>
      </c>
      <c r="X2909"/>
      <c r="Y2909" s="67" t="str">
        <f t="shared" si="333"/>
        <v xml:space="preserve"> </v>
      </c>
      <c r="AB2909" t="s">
        <v>90</v>
      </c>
      <c r="AC2909" s="46">
        <v>2759</v>
      </c>
      <c r="AD2909" s="46">
        <v>36</v>
      </c>
      <c r="AE2909" s="46">
        <v>36.799999999999997</v>
      </c>
      <c r="AF2909" s="46">
        <v>124</v>
      </c>
      <c r="AH2909" s="70" t="str">
        <f t="shared" si="330"/>
        <v/>
      </c>
      <c r="AI2909" s="70" t="str">
        <f t="shared" si="331"/>
        <v/>
      </c>
      <c r="AJ2909" s="70" t="str">
        <f t="shared" si="332"/>
        <v>X</v>
      </c>
      <c r="AK2909" s="70" t="str" cm="1">
        <f t="array" ref="AK2909">_xlfn.IFS(AH2909&lt;&gt;"","1",AI2909&lt;&gt;"","2",AJ2909&lt;&gt;"","3")</f>
        <v>3</v>
      </c>
    </row>
    <row r="2910" spans="1:37" x14ac:dyDescent="0.25">
      <c r="A2910" t="s">
        <v>1605</v>
      </c>
      <c r="B2910" t="s">
        <v>187</v>
      </c>
      <c r="C2910" s="67" t="str">
        <f t="shared" si="327"/>
        <v>Ava Dalebroux</v>
      </c>
      <c r="D2910" s="71" t="str" cm="1">
        <f t="array" ref="D2910">_xlfn.IFS(AK2910="1",CONCATENATE(C2910,"Regional"),AK2910="2",CONCATENATE(C2910,"Sectional"),AK2910="3",CONCATENATE(C2910,COUNTIF($C$1:C2910,C2910)))</f>
        <v>Ava Dalebroux4</v>
      </c>
      <c r="E2910" s="66">
        <v>45167.375</v>
      </c>
      <c r="F2910" t="s">
        <v>2406</v>
      </c>
      <c r="G2910" s="46">
        <v>39</v>
      </c>
      <c r="H2910" s="46">
        <v>74</v>
      </c>
      <c r="I2910" s="46">
        <v>38</v>
      </c>
      <c r="J2910" t="s">
        <v>133</v>
      </c>
      <c r="K2910" t="s">
        <v>90</v>
      </c>
      <c r="L2910" s="46">
        <v>2759</v>
      </c>
      <c r="M2910" s="46">
        <v>36</v>
      </c>
      <c r="N2910" s="46">
        <v>36.799999999999997</v>
      </c>
      <c r="O2910" s="46">
        <v>124</v>
      </c>
      <c r="P2910" s="46">
        <f t="shared" si="328"/>
        <v>1</v>
      </c>
      <c r="R2910" s="67" t="s">
        <v>3514</v>
      </c>
      <c r="S2910" s="67">
        <f>COUNTIF(Y$2:$Y$100,R2910)</f>
        <v>0</v>
      </c>
      <c r="V2910" s="67">
        <f t="shared" si="329"/>
        <v>0</v>
      </c>
      <c r="X2910"/>
      <c r="Y2910" s="67" t="str">
        <f t="shared" si="333"/>
        <v xml:space="preserve"> </v>
      </c>
      <c r="AB2910" t="s">
        <v>90</v>
      </c>
      <c r="AC2910" s="46">
        <v>2759</v>
      </c>
      <c r="AD2910" s="46">
        <v>36</v>
      </c>
      <c r="AE2910" s="46">
        <v>36.799999999999997</v>
      </c>
      <c r="AF2910" s="46">
        <v>124</v>
      </c>
      <c r="AH2910" s="70" t="str">
        <f t="shared" si="330"/>
        <v/>
      </c>
      <c r="AI2910" s="70" t="str">
        <f t="shared" si="331"/>
        <v/>
      </c>
      <c r="AJ2910" s="70" t="str">
        <f t="shared" si="332"/>
        <v>X</v>
      </c>
      <c r="AK2910" s="70" t="str" cm="1">
        <f t="array" ref="AK2910">_xlfn.IFS(AH2910&lt;&gt;"","1",AI2910&lt;&gt;"","2",AJ2910&lt;&gt;"","3")</f>
        <v>3</v>
      </c>
    </row>
    <row r="2911" spans="1:37" x14ac:dyDescent="0.25">
      <c r="A2911" t="s">
        <v>1921</v>
      </c>
      <c r="B2911" t="s">
        <v>353</v>
      </c>
      <c r="C2911" s="67" t="str">
        <f t="shared" si="327"/>
        <v>Olivia Gallagher</v>
      </c>
      <c r="D2911" s="71" t="str" cm="1">
        <f t="array" ref="D2911">_xlfn.IFS(AK2911="1",CONCATENATE(C2911,"Regional"),AK2911="2",CONCATENATE(C2911,"Sectional"),AK2911="3",CONCATENATE(C2911,COUNTIF($C$1:C2911,C2911)))</f>
        <v>Olivia Gallagher3</v>
      </c>
      <c r="E2911" s="66">
        <v>45167.375</v>
      </c>
      <c r="F2911" t="s">
        <v>2406</v>
      </c>
      <c r="G2911" s="46">
        <v>39</v>
      </c>
      <c r="H2911" s="46">
        <v>78</v>
      </c>
      <c r="I2911" s="46">
        <v>39</v>
      </c>
      <c r="J2911" t="s">
        <v>133</v>
      </c>
      <c r="K2911" t="s">
        <v>90</v>
      </c>
      <c r="L2911" s="46">
        <v>2759</v>
      </c>
      <c r="M2911" s="46">
        <v>36</v>
      </c>
      <c r="N2911" s="46">
        <v>36.799999999999997</v>
      </c>
      <c r="O2911" s="46">
        <v>124</v>
      </c>
      <c r="P2911" s="46">
        <f t="shared" si="328"/>
        <v>1</v>
      </c>
      <c r="R2911" s="67" t="s">
        <v>2933</v>
      </c>
      <c r="S2911" s="67">
        <f>COUNTIF(Y$2:$Y$100,R2911)</f>
        <v>0</v>
      </c>
      <c r="V2911" s="67">
        <f t="shared" si="329"/>
        <v>0</v>
      </c>
      <c r="X2911"/>
      <c r="Y2911" s="67" t="str">
        <f t="shared" si="333"/>
        <v xml:space="preserve"> </v>
      </c>
      <c r="AB2911" t="s">
        <v>90</v>
      </c>
      <c r="AC2911" s="46">
        <v>2759</v>
      </c>
      <c r="AD2911" s="46">
        <v>36</v>
      </c>
      <c r="AE2911" s="46">
        <v>36.799999999999997</v>
      </c>
      <c r="AF2911" s="46">
        <v>124</v>
      </c>
      <c r="AH2911" s="70" t="str">
        <f t="shared" si="330"/>
        <v/>
      </c>
      <c r="AI2911" s="70" t="str">
        <f t="shared" si="331"/>
        <v/>
      </c>
      <c r="AJ2911" s="70" t="str">
        <f t="shared" si="332"/>
        <v>X</v>
      </c>
      <c r="AK2911" s="70" t="str" cm="1">
        <f t="array" ref="AK2911">_xlfn.IFS(AH2911&lt;&gt;"","1",AI2911&lt;&gt;"","2",AJ2911&lt;&gt;"","3")</f>
        <v>3</v>
      </c>
    </row>
    <row r="2912" spans="1:37" x14ac:dyDescent="0.25">
      <c r="A2912" t="s">
        <v>3406</v>
      </c>
      <c r="B2912" t="s">
        <v>362</v>
      </c>
      <c r="C2912" s="67" t="str">
        <f t="shared" si="327"/>
        <v>Emma Cunningham</v>
      </c>
      <c r="D2912" s="71" t="str" cm="1">
        <f t="array" ref="D2912">_xlfn.IFS(AK2912="1",CONCATENATE(C2912,"Regional"),AK2912="2",CONCATENATE(C2912,"Sectional"),AK2912="3",CONCATENATE(C2912,COUNTIF($C$1:C2912,C2912)))</f>
        <v>Emma Cunningham6</v>
      </c>
      <c r="E2912" s="66">
        <v>45167.375</v>
      </c>
      <c r="F2912" t="s">
        <v>2484</v>
      </c>
      <c r="G2912" s="46">
        <v>42</v>
      </c>
      <c r="H2912" s="46">
        <v>75</v>
      </c>
      <c r="I2912" s="46">
        <v>1</v>
      </c>
      <c r="J2912" t="s">
        <v>169</v>
      </c>
      <c r="K2912" t="s">
        <v>90</v>
      </c>
      <c r="L2912" s="46">
        <v>5555</v>
      </c>
      <c r="M2912" s="46">
        <v>72</v>
      </c>
      <c r="N2912" s="46">
        <v>69.900000000000006</v>
      </c>
      <c r="O2912" s="46">
        <v>115</v>
      </c>
      <c r="P2912" s="46">
        <f t="shared" si="328"/>
        <v>2</v>
      </c>
      <c r="R2912" s="67" t="s">
        <v>3549</v>
      </c>
      <c r="S2912" s="67">
        <f>COUNTIF(Y$2:$Y$100,R2912)</f>
        <v>0</v>
      </c>
      <c r="V2912" s="67">
        <f t="shared" si="329"/>
        <v>0</v>
      </c>
      <c r="X2912"/>
      <c r="Y2912" s="67" t="str">
        <f t="shared" si="333"/>
        <v xml:space="preserve"> </v>
      </c>
      <c r="AB2912" t="s">
        <v>90</v>
      </c>
      <c r="AC2912" s="46">
        <v>5555</v>
      </c>
      <c r="AD2912" s="46">
        <v>72</v>
      </c>
      <c r="AE2912" s="46">
        <v>69.900000000000006</v>
      </c>
      <c r="AF2912" s="46">
        <v>115</v>
      </c>
      <c r="AH2912" s="70" t="str">
        <f t="shared" si="330"/>
        <v/>
      </c>
      <c r="AI2912" s="70" t="str">
        <f t="shared" si="331"/>
        <v/>
      </c>
      <c r="AJ2912" s="70" t="str">
        <f t="shared" si="332"/>
        <v>X</v>
      </c>
      <c r="AK2912" s="70" t="str" cm="1">
        <f t="array" ref="AK2912">_xlfn.IFS(AH2912&lt;&gt;"","1",AI2912&lt;&gt;"","2",AJ2912&lt;&gt;"","3")</f>
        <v>3</v>
      </c>
    </row>
    <row r="2913" spans="1:37" x14ac:dyDescent="0.25">
      <c r="A2913" t="s">
        <v>264</v>
      </c>
      <c r="B2913" t="s">
        <v>473</v>
      </c>
      <c r="C2913" s="67" t="str">
        <f t="shared" si="327"/>
        <v>Gabby Hauser</v>
      </c>
      <c r="D2913" s="71" t="str" cm="1">
        <f t="array" ref="D2913">_xlfn.IFS(AK2913="1",CONCATENATE(C2913,"Regional"),AK2913="2",CONCATENATE(C2913,"Sectional"),AK2913="3",CONCATENATE(C2913,COUNTIF($C$1:C2913,C2913)))</f>
        <v>Gabby Hauser4</v>
      </c>
      <c r="E2913" s="66">
        <v>45167.375</v>
      </c>
      <c r="F2913" t="s">
        <v>2484</v>
      </c>
      <c r="G2913" s="46">
        <v>42</v>
      </c>
      <c r="H2913" s="46">
        <v>82</v>
      </c>
      <c r="I2913" s="46">
        <v>2</v>
      </c>
      <c r="J2913" t="s">
        <v>169</v>
      </c>
      <c r="K2913" t="s">
        <v>90</v>
      </c>
      <c r="L2913" s="46">
        <v>5555</v>
      </c>
      <c r="M2913" s="46">
        <v>72</v>
      </c>
      <c r="N2913" s="46">
        <v>69.900000000000006</v>
      </c>
      <c r="O2913" s="46">
        <v>115</v>
      </c>
      <c r="P2913" s="46">
        <f t="shared" si="328"/>
        <v>2</v>
      </c>
      <c r="R2913" s="67" t="s">
        <v>1303</v>
      </c>
      <c r="S2913" s="67">
        <f>COUNTIF(Y$2:$Y$100,R2913)</f>
        <v>0</v>
      </c>
      <c r="V2913" s="67">
        <f t="shared" si="329"/>
        <v>0</v>
      </c>
      <c r="X2913"/>
      <c r="Y2913" s="67" t="str">
        <f t="shared" si="333"/>
        <v xml:space="preserve"> </v>
      </c>
      <c r="AB2913" t="s">
        <v>90</v>
      </c>
      <c r="AC2913" s="46">
        <v>5555</v>
      </c>
      <c r="AD2913" s="46">
        <v>72</v>
      </c>
      <c r="AE2913" s="46">
        <v>69.900000000000006</v>
      </c>
      <c r="AF2913" s="46">
        <v>115</v>
      </c>
      <c r="AH2913" s="70" t="str">
        <f t="shared" si="330"/>
        <v/>
      </c>
      <c r="AI2913" s="70" t="str">
        <f t="shared" si="331"/>
        <v/>
      </c>
      <c r="AJ2913" s="70" t="str">
        <f t="shared" si="332"/>
        <v>X</v>
      </c>
      <c r="AK2913" s="70" t="str" cm="1">
        <f t="array" ref="AK2913">_xlfn.IFS(AH2913&lt;&gt;"","1",AI2913&lt;&gt;"","2",AJ2913&lt;&gt;"","3")</f>
        <v>3</v>
      </c>
    </row>
    <row r="2914" spans="1:37" x14ac:dyDescent="0.25">
      <c r="A2914" t="s">
        <v>464</v>
      </c>
      <c r="B2914" t="s">
        <v>452</v>
      </c>
      <c r="C2914" s="67" t="str">
        <f t="shared" si="327"/>
        <v>Sophia Baek</v>
      </c>
      <c r="D2914" s="71" t="str" cm="1">
        <f t="array" ref="D2914">_xlfn.IFS(AK2914="1",CONCATENATE(C2914,"Regional"),AK2914="2",CONCATENATE(C2914,"Sectional"),AK2914="3",CONCATENATE(C2914,COUNTIF($C$1:C2914,C2914)))</f>
        <v>Sophia Baek5</v>
      </c>
      <c r="E2914" s="66">
        <v>45167.375</v>
      </c>
      <c r="F2914" t="s">
        <v>2484</v>
      </c>
      <c r="G2914" s="46">
        <v>42</v>
      </c>
      <c r="H2914" s="46">
        <v>82</v>
      </c>
      <c r="I2914" s="46">
        <v>2</v>
      </c>
      <c r="J2914" t="s">
        <v>169</v>
      </c>
      <c r="K2914" t="s">
        <v>90</v>
      </c>
      <c r="L2914" s="46">
        <v>5555</v>
      </c>
      <c r="M2914" s="46">
        <v>72</v>
      </c>
      <c r="N2914" s="46">
        <v>69.900000000000006</v>
      </c>
      <c r="O2914" s="46">
        <v>115</v>
      </c>
      <c r="P2914" s="46">
        <f t="shared" si="328"/>
        <v>2</v>
      </c>
      <c r="R2914" s="67" t="s">
        <v>1163</v>
      </c>
      <c r="S2914" s="67">
        <f>COUNTIF(Y$2:$Y$100,R2914)</f>
        <v>0</v>
      </c>
      <c r="V2914" s="67">
        <f t="shared" si="329"/>
        <v>0</v>
      </c>
      <c r="X2914"/>
      <c r="Y2914" s="67" t="str">
        <f t="shared" si="333"/>
        <v xml:space="preserve"> </v>
      </c>
      <c r="AB2914" t="s">
        <v>90</v>
      </c>
      <c r="AC2914" s="46">
        <v>5555</v>
      </c>
      <c r="AD2914" s="46">
        <v>72</v>
      </c>
      <c r="AE2914" s="46">
        <v>69.900000000000006</v>
      </c>
      <c r="AF2914" s="46">
        <v>115</v>
      </c>
      <c r="AH2914" s="70" t="str">
        <f t="shared" si="330"/>
        <v/>
      </c>
      <c r="AI2914" s="70" t="str">
        <f t="shared" si="331"/>
        <v/>
      </c>
      <c r="AJ2914" s="70" t="str">
        <f t="shared" si="332"/>
        <v>X</v>
      </c>
      <c r="AK2914" s="70" t="str" cm="1">
        <f t="array" ref="AK2914">_xlfn.IFS(AH2914&lt;&gt;"","1",AI2914&lt;&gt;"","2",AJ2914&lt;&gt;"","3")</f>
        <v>3</v>
      </c>
    </row>
    <row r="2915" spans="1:37" x14ac:dyDescent="0.25">
      <c r="A2915" t="s">
        <v>1741</v>
      </c>
      <c r="B2915" t="s">
        <v>471</v>
      </c>
      <c r="C2915" s="67" t="str">
        <f t="shared" si="327"/>
        <v>Madelyn Gicius</v>
      </c>
      <c r="D2915" s="71" t="str" cm="1">
        <f t="array" ref="D2915">_xlfn.IFS(AK2915="1",CONCATENATE(C2915,"Regional"),AK2915="2",CONCATENATE(C2915,"Sectional"),AK2915="3",CONCATENATE(C2915,COUNTIF($C$1:C2915,C2915)))</f>
        <v>Madelyn Gicius7</v>
      </c>
      <c r="E2915" s="66">
        <v>45167.375</v>
      </c>
      <c r="F2915" t="s">
        <v>2484</v>
      </c>
      <c r="G2915" s="46">
        <v>42</v>
      </c>
      <c r="H2915" s="46">
        <v>83</v>
      </c>
      <c r="I2915" s="46">
        <v>4</v>
      </c>
      <c r="J2915" t="s">
        <v>169</v>
      </c>
      <c r="K2915" t="s">
        <v>90</v>
      </c>
      <c r="L2915" s="46">
        <v>5555</v>
      </c>
      <c r="M2915" s="46">
        <v>72</v>
      </c>
      <c r="N2915" s="46">
        <v>69.900000000000006</v>
      </c>
      <c r="O2915" s="46">
        <v>115</v>
      </c>
      <c r="P2915" s="46">
        <f t="shared" si="328"/>
        <v>2</v>
      </c>
      <c r="R2915" s="67" t="s">
        <v>2738</v>
      </c>
      <c r="S2915" s="67">
        <f>COUNTIF(Y$2:$Y$100,R2915)</f>
        <v>0</v>
      </c>
      <c r="V2915" s="67">
        <f t="shared" si="329"/>
        <v>0</v>
      </c>
      <c r="X2915"/>
      <c r="Y2915" s="67" t="str">
        <f t="shared" si="333"/>
        <v xml:space="preserve"> </v>
      </c>
      <c r="AB2915" t="s">
        <v>90</v>
      </c>
      <c r="AC2915" s="46">
        <v>5555</v>
      </c>
      <c r="AD2915" s="46">
        <v>72</v>
      </c>
      <c r="AE2915" s="46">
        <v>69.900000000000006</v>
      </c>
      <c r="AF2915" s="46">
        <v>115</v>
      </c>
      <c r="AH2915" s="70" t="str">
        <f t="shared" si="330"/>
        <v/>
      </c>
      <c r="AI2915" s="70" t="str">
        <f t="shared" si="331"/>
        <v/>
      </c>
      <c r="AJ2915" s="70" t="str">
        <f t="shared" si="332"/>
        <v>X</v>
      </c>
      <c r="AK2915" s="70" t="str" cm="1">
        <f t="array" ref="AK2915">_xlfn.IFS(AH2915&lt;&gt;"","1",AI2915&lt;&gt;"","2",AJ2915&lt;&gt;"","3")</f>
        <v>3</v>
      </c>
    </row>
    <row r="2916" spans="1:37" x14ac:dyDescent="0.25">
      <c r="A2916" t="s">
        <v>869</v>
      </c>
      <c r="B2916" t="s">
        <v>870</v>
      </c>
      <c r="C2916" s="67" t="str">
        <f t="shared" si="327"/>
        <v>Vivien Ninham</v>
      </c>
      <c r="D2916" s="71" t="str" cm="1">
        <f t="array" ref="D2916">_xlfn.IFS(AK2916="1",CONCATENATE(C2916,"Regional"),AK2916="2",CONCATENATE(C2916,"Sectional"),AK2916="3",CONCATENATE(C2916,COUNTIF($C$1:C2916,C2916)))</f>
        <v>Vivien Ninham4</v>
      </c>
      <c r="E2916" s="66">
        <v>45167.375</v>
      </c>
      <c r="F2916" t="s">
        <v>2484</v>
      </c>
      <c r="G2916" s="46">
        <v>42</v>
      </c>
      <c r="H2916" s="46">
        <v>83</v>
      </c>
      <c r="I2916" s="46">
        <v>4</v>
      </c>
      <c r="J2916" t="s">
        <v>169</v>
      </c>
      <c r="K2916" t="s">
        <v>90</v>
      </c>
      <c r="L2916" s="46">
        <v>5555</v>
      </c>
      <c r="M2916" s="46">
        <v>72</v>
      </c>
      <c r="N2916" s="46">
        <v>69.900000000000006</v>
      </c>
      <c r="O2916" s="46">
        <v>115</v>
      </c>
      <c r="P2916" s="46">
        <f t="shared" si="328"/>
        <v>2</v>
      </c>
      <c r="R2916" s="67" t="s">
        <v>1413</v>
      </c>
      <c r="S2916" s="67">
        <f>COUNTIF(Y$2:$Y$100,R2916)</f>
        <v>0</v>
      </c>
      <c r="V2916" s="67">
        <f t="shared" si="329"/>
        <v>0</v>
      </c>
      <c r="X2916"/>
      <c r="Y2916" s="67" t="str">
        <f t="shared" si="333"/>
        <v xml:space="preserve"> </v>
      </c>
      <c r="AB2916" t="s">
        <v>90</v>
      </c>
      <c r="AC2916" s="46">
        <v>5555</v>
      </c>
      <c r="AD2916" s="46">
        <v>72</v>
      </c>
      <c r="AE2916" s="46">
        <v>69.900000000000006</v>
      </c>
      <c r="AF2916" s="46">
        <v>115</v>
      </c>
      <c r="AH2916" s="70" t="str">
        <f t="shared" si="330"/>
        <v/>
      </c>
      <c r="AI2916" s="70" t="str">
        <f t="shared" si="331"/>
        <v/>
      </c>
      <c r="AJ2916" s="70" t="str">
        <f t="shared" si="332"/>
        <v>X</v>
      </c>
      <c r="AK2916" s="70" t="str" cm="1">
        <f t="array" ref="AK2916">_xlfn.IFS(AH2916&lt;&gt;"","1",AI2916&lt;&gt;"","2",AJ2916&lt;&gt;"","3")</f>
        <v>3</v>
      </c>
    </row>
    <row r="2917" spans="1:37" x14ac:dyDescent="0.25">
      <c r="A2917" t="s">
        <v>771</v>
      </c>
      <c r="B2917" t="s">
        <v>187</v>
      </c>
      <c r="C2917" s="67" t="str">
        <f t="shared" si="327"/>
        <v>Ava Beranek</v>
      </c>
      <c r="D2917" s="71" t="str" cm="1">
        <f t="array" ref="D2917">_xlfn.IFS(AK2917="1",CONCATENATE(C2917,"Regional"),AK2917="2",CONCATENATE(C2917,"Sectional"),AK2917="3",CONCATENATE(C2917,COUNTIF($C$1:C2917,C2917)))</f>
        <v>Ava Beranek6</v>
      </c>
      <c r="E2917" s="66">
        <v>45167.375</v>
      </c>
      <c r="F2917" t="s">
        <v>2484</v>
      </c>
      <c r="G2917" s="46">
        <v>42</v>
      </c>
      <c r="H2917" s="46">
        <v>84</v>
      </c>
      <c r="I2917" s="46">
        <v>6</v>
      </c>
      <c r="J2917" t="s">
        <v>169</v>
      </c>
      <c r="K2917" t="s">
        <v>90</v>
      </c>
      <c r="L2917" s="46">
        <v>5555</v>
      </c>
      <c r="M2917" s="46">
        <v>72</v>
      </c>
      <c r="N2917" s="46">
        <v>69.900000000000006</v>
      </c>
      <c r="O2917" s="46">
        <v>115</v>
      </c>
      <c r="P2917" s="46">
        <f t="shared" si="328"/>
        <v>2</v>
      </c>
      <c r="R2917" s="67" t="s">
        <v>1354</v>
      </c>
      <c r="S2917" s="67">
        <f>COUNTIF(Y$2:$Y$100,R2917)</f>
        <v>0</v>
      </c>
      <c r="V2917" s="67">
        <f t="shared" si="329"/>
        <v>0</v>
      </c>
      <c r="X2917"/>
      <c r="Y2917" s="67" t="str">
        <f t="shared" si="333"/>
        <v xml:space="preserve"> </v>
      </c>
      <c r="AB2917" t="s">
        <v>90</v>
      </c>
      <c r="AC2917" s="46">
        <v>5555</v>
      </c>
      <c r="AD2917" s="46">
        <v>72</v>
      </c>
      <c r="AE2917" s="46">
        <v>69.900000000000006</v>
      </c>
      <c r="AF2917" s="46">
        <v>115</v>
      </c>
      <c r="AH2917" s="70" t="str">
        <f t="shared" si="330"/>
        <v/>
      </c>
      <c r="AI2917" s="70" t="str">
        <f t="shared" si="331"/>
        <v/>
      </c>
      <c r="AJ2917" s="70" t="str">
        <f t="shared" si="332"/>
        <v>X</v>
      </c>
      <c r="AK2917" s="70" t="str" cm="1">
        <f t="array" ref="AK2917">_xlfn.IFS(AH2917&lt;&gt;"","1",AI2917&lt;&gt;"","2",AJ2917&lt;&gt;"","3")</f>
        <v>3</v>
      </c>
    </row>
    <row r="2918" spans="1:37" x14ac:dyDescent="0.25">
      <c r="A2918" t="s">
        <v>586</v>
      </c>
      <c r="B2918" t="s">
        <v>587</v>
      </c>
      <c r="C2918" s="67" t="str">
        <f t="shared" si="327"/>
        <v>Adalyn Johnston</v>
      </c>
      <c r="D2918" s="71" t="str" cm="1">
        <f t="array" ref="D2918">_xlfn.IFS(AK2918="1",CONCATENATE(C2918,"Regional"),AK2918="2",CONCATENATE(C2918,"Sectional"),AK2918="3",CONCATENATE(C2918,COUNTIF($C$1:C2918,C2918)))</f>
        <v>Adalyn Johnston6</v>
      </c>
      <c r="E2918" s="66">
        <v>45167.375</v>
      </c>
      <c r="F2918" t="s">
        <v>2484</v>
      </c>
      <c r="G2918" s="46">
        <v>42</v>
      </c>
      <c r="H2918" s="46">
        <v>85</v>
      </c>
      <c r="I2918" s="46">
        <v>7</v>
      </c>
      <c r="J2918" t="s">
        <v>169</v>
      </c>
      <c r="K2918" t="s">
        <v>90</v>
      </c>
      <c r="L2918" s="46">
        <v>5555</v>
      </c>
      <c r="M2918" s="46">
        <v>72</v>
      </c>
      <c r="N2918" s="46">
        <v>69.900000000000006</v>
      </c>
      <c r="O2918" s="46">
        <v>115</v>
      </c>
      <c r="P2918" s="46">
        <f t="shared" si="328"/>
        <v>2</v>
      </c>
      <c r="R2918" s="67" t="s">
        <v>1235</v>
      </c>
      <c r="S2918" s="67">
        <f>COUNTIF(Y$2:$Y$100,R2918)</f>
        <v>0</v>
      </c>
      <c r="V2918" s="67">
        <f t="shared" si="329"/>
        <v>0</v>
      </c>
      <c r="X2918"/>
      <c r="Y2918" s="67" t="str">
        <f t="shared" si="333"/>
        <v xml:space="preserve"> </v>
      </c>
      <c r="AB2918" t="s">
        <v>90</v>
      </c>
      <c r="AC2918" s="46">
        <v>5555</v>
      </c>
      <c r="AD2918" s="46">
        <v>72</v>
      </c>
      <c r="AE2918" s="46">
        <v>69.900000000000006</v>
      </c>
      <c r="AF2918" s="46">
        <v>115</v>
      </c>
      <c r="AH2918" s="70" t="str">
        <f t="shared" si="330"/>
        <v/>
      </c>
      <c r="AI2918" s="70" t="str">
        <f t="shared" si="331"/>
        <v/>
      </c>
      <c r="AJ2918" s="70" t="str">
        <f t="shared" si="332"/>
        <v>X</v>
      </c>
      <c r="AK2918" s="70" t="str" cm="1">
        <f t="array" ref="AK2918">_xlfn.IFS(AH2918&lt;&gt;"","1",AI2918&lt;&gt;"","2",AJ2918&lt;&gt;"","3")</f>
        <v>3</v>
      </c>
    </row>
    <row r="2919" spans="1:37" x14ac:dyDescent="0.25">
      <c r="A2919" t="s">
        <v>291</v>
      </c>
      <c r="B2919" t="s">
        <v>596</v>
      </c>
      <c r="C2919" s="67" t="str">
        <f t="shared" si="327"/>
        <v>Kristina Kruse</v>
      </c>
      <c r="D2919" s="71" t="str" cm="1">
        <f t="array" ref="D2919">_xlfn.IFS(AK2919="1",CONCATENATE(C2919,"Regional"),AK2919="2",CONCATENATE(C2919,"Sectional"),AK2919="3",CONCATENATE(C2919,COUNTIF($C$1:C2919,C2919)))</f>
        <v>Kristina Kruse6</v>
      </c>
      <c r="E2919" s="66">
        <v>45167.375</v>
      </c>
      <c r="F2919" t="s">
        <v>2484</v>
      </c>
      <c r="G2919" s="46">
        <v>42</v>
      </c>
      <c r="H2919" s="46">
        <v>87</v>
      </c>
      <c r="I2919" s="46">
        <v>8</v>
      </c>
      <c r="J2919" t="s">
        <v>169</v>
      </c>
      <c r="K2919" t="s">
        <v>90</v>
      </c>
      <c r="L2919" s="46">
        <v>5555</v>
      </c>
      <c r="M2919" s="46">
        <v>72</v>
      </c>
      <c r="N2919" s="46">
        <v>69.900000000000006</v>
      </c>
      <c r="O2919" s="46">
        <v>115</v>
      </c>
      <c r="P2919" s="46">
        <f t="shared" si="328"/>
        <v>2</v>
      </c>
      <c r="R2919" s="67" t="s">
        <v>1242</v>
      </c>
      <c r="S2919" s="67">
        <f>COUNTIF(Y$2:$Y$100,R2919)</f>
        <v>0</v>
      </c>
      <c r="V2919" s="67">
        <f t="shared" si="329"/>
        <v>0</v>
      </c>
      <c r="X2919"/>
      <c r="Y2919" s="67" t="str">
        <f t="shared" si="333"/>
        <v xml:space="preserve"> </v>
      </c>
      <c r="AB2919" t="s">
        <v>90</v>
      </c>
      <c r="AC2919" s="46">
        <v>5555</v>
      </c>
      <c r="AD2919" s="46">
        <v>72</v>
      </c>
      <c r="AE2919" s="46">
        <v>69.900000000000006</v>
      </c>
      <c r="AF2919" s="46">
        <v>115</v>
      </c>
      <c r="AH2919" s="70" t="str">
        <f t="shared" si="330"/>
        <v/>
      </c>
      <c r="AI2919" s="70" t="str">
        <f t="shared" si="331"/>
        <v/>
      </c>
      <c r="AJ2919" s="70" t="str">
        <f t="shared" si="332"/>
        <v>X</v>
      </c>
      <c r="AK2919" s="70" t="str" cm="1">
        <f t="array" ref="AK2919">_xlfn.IFS(AH2919&lt;&gt;"","1",AI2919&lt;&gt;"","2",AJ2919&lt;&gt;"","3")</f>
        <v>3</v>
      </c>
    </row>
    <row r="2920" spans="1:37" x14ac:dyDescent="0.25">
      <c r="A2920" t="s">
        <v>601</v>
      </c>
      <c r="B2920" t="s">
        <v>199</v>
      </c>
      <c r="C2920" s="67" t="str">
        <f t="shared" si="327"/>
        <v>Payton Dudra</v>
      </c>
      <c r="D2920" s="71" t="str" cm="1">
        <f t="array" ref="D2920">_xlfn.IFS(AK2920="1",CONCATENATE(C2920,"Regional"),AK2920="2",CONCATENATE(C2920,"Sectional"),AK2920="3",CONCATENATE(C2920,COUNTIF($C$1:C2920,C2920)))</f>
        <v>Payton Dudra7</v>
      </c>
      <c r="E2920" s="66">
        <v>45167.375</v>
      </c>
      <c r="F2920" t="s">
        <v>2484</v>
      </c>
      <c r="G2920" s="46">
        <v>42</v>
      </c>
      <c r="H2920" s="46">
        <v>88</v>
      </c>
      <c r="I2920" s="46">
        <v>9</v>
      </c>
      <c r="J2920" t="s">
        <v>169</v>
      </c>
      <c r="K2920" t="s">
        <v>90</v>
      </c>
      <c r="L2920" s="46">
        <v>5555</v>
      </c>
      <c r="M2920" s="46">
        <v>72</v>
      </c>
      <c r="N2920" s="46">
        <v>69.900000000000006</v>
      </c>
      <c r="O2920" s="46">
        <v>115</v>
      </c>
      <c r="P2920" s="46">
        <f t="shared" si="328"/>
        <v>2</v>
      </c>
      <c r="R2920" s="67" t="s">
        <v>1245</v>
      </c>
      <c r="S2920" s="67">
        <f>COUNTIF(Y$2:$Y$100,R2920)</f>
        <v>0</v>
      </c>
      <c r="V2920" s="67">
        <f t="shared" si="329"/>
        <v>0</v>
      </c>
      <c r="X2920"/>
      <c r="Y2920" s="67" t="str">
        <f t="shared" si="333"/>
        <v xml:space="preserve"> </v>
      </c>
      <c r="AB2920" t="s">
        <v>90</v>
      </c>
      <c r="AC2920" s="46">
        <v>5555</v>
      </c>
      <c r="AD2920" s="46">
        <v>72</v>
      </c>
      <c r="AE2920" s="46">
        <v>69.900000000000006</v>
      </c>
      <c r="AF2920" s="46">
        <v>115</v>
      </c>
      <c r="AH2920" s="70" t="str">
        <f t="shared" si="330"/>
        <v/>
      </c>
      <c r="AI2920" s="70" t="str">
        <f t="shared" si="331"/>
        <v/>
      </c>
      <c r="AJ2920" s="70" t="str">
        <f t="shared" si="332"/>
        <v>X</v>
      </c>
      <c r="AK2920" s="70" t="str" cm="1">
        <f t="array" ref="AK2920">_xlfn.IFS(AH2920&lt;&gt;"","1",AI2920&lt;&gt;"","2",AJ2920&lt;&gt;"","3")</f>
        <v>3</v>
      </c>
    </row>
    <row r="2921" spans="1:37" x14ac:dyDescent="0.25">
      <c r="A2921" t="s">
        <v>356</v>
      </c>
      <c r="B2921" t="s">
        <v>599</v>
      </c>
      <c r="C2921" s="67" t="str">
        <f t="shared" si="327"/>
        <v>Grace Schuh</v>
      </c>
      <c r="D2921" s="71" t="str" cm="1">
        <f t="array" ref="D2921">_xlfn.IFS(AK2921="1",CONCATENATE(C2921,"Regional"),AK2921="2",CONCATENATE(C2921,"Sectional"),AK2921="3",CONCATENATE(C2921,COUNTIF($C$1:C2921,C2921)))</f>
        <v>Grace Schuh6</v>
      </c>
      <c r="E2921" s="66">
        <v>45167.375</v>
      </c>
      <c r="F2921" t="s">
        <v>2484</v>
      </c>
      <c r="G2921" s="46">
        <v>42</v>
      </c>
      <c r="H2921" s="46">
        <v>88</v>
      </c>
      <c r="I2921" s="46">
        <v>9</v>
      </c>
      <c r="J2921" t="s">
        <v>169</v>
      </c>
      <c r="K2921" t="s">
        <v>90</v>
      </c>
      <c r="L2921" s="46">
        <v>5555</v>
      </c>
      <c r="M2921" s="46">
        <v>72</v>
      </c>
      <c r="N2921" s="46">
        <v>69.900000000000006</v>
      </c>
      <c r="O2921" s="46">
        <v>115</v>
      </c>
      <c r="P2921" s="46">
        <f t="shared" si="328"/>
        <v>2</v>
      </c>
      <c r="R2921" s="67" t="s">
        <v>2741</v>
      </c>
      <c r="S2921" s="67">
        <f>COUNTIF(Y$2:$Y$100,R2921)</f>
        <v>0</v>
      </c>
      <c r="V2921" s="67">
        <f t="shared" si="329"/>
        <v>0</v>
      </c>
      <c r="X2921"/>
      <c r="Y2921" s="67" t="str">
        <f t="shared" si="333"/>
        <v xml:space="preserve"> </v>
      </c>
      <c r="AB2921" t="s">
        <v>90</v>
      </c>
      <c r="AC2921" s="46">
        <v>5555</v>
      </c>
      <c r="AD2921" s="46">
        <v>72</v>
      </c>
      <c r="AE2921" s="46">
        <v>69.900000000000006</v>
      </c>
      <c r="AF2921" s="46">
        <v>115</v>
      </c>
      <c r="AH2921" s="70" t="str">
        <f t="shared" si="330"/>
        <v/>
      </c>
      <c r="AI2921" s="70" t="str">
        <f t="shared" si="331"/>
        <v/>
      </c>
      <c r="AJ2921" s="70" t="str">
        <f t="shared" si="332"/>
        <v>X</v>
      </c>
      <c r="AK2921" s="70" t="str" cm="1">
        <f t="array" ref="AK2921">_xlfn.IFS(AH2921&lt;&gt;"","1",AI2921&lt;&gt;"","2",AJ2921&lt;&gt;"","3")</f>
        <v>3</v>
      </c>
    </row>
    <row r="2922" spans="1:37" x14ac:dyDescent="0.25">
      <c r="A2922" t="s">
        <v>480</v>
      </c>
      <c r="B2922" t="s">
        <v>511</v>
      </c>
      <c r="C2922" s="67" t="str">
        <f t="shared" si="327"/>
        <v>Eleanor Van Handel</v>
      </c>
      <c r="D2922" s="71" t="str" cm="1">
        <f t="array" ref="D2922">_xlfn.IFS(AK2922="1",CONCATENATE(C2922,"Regional"),AK2922="2",CONCATENATE(C2922,"Sectional"),AK2922="3",CONCATENATE(C2922,COUNTIF($C$1:C2922,C2922)))</f>
        <v>Eleanor Van Handel5</v>
      </c>
      <c r="E2922" s="66">
        <v>45167.375</v>
      </c>
      <c r="F2922" t="s">
        <v>2484</v>
      </c>
      <c r="G2922" s="46">
        <v>42</v>
      </c>
      <c r="H2922" s="46">
        <v>88</v>
      </c>
      <c r="I2922" s="46">
        <v>9</v>
      </c>
      <c r="J2922" t="s">
        <v>169</v>
      </c>
      <c r="K2922" t="s">
        <v>90</v>
      </c>
      <c r="L2922" s="46">
        <v>5555</v>
      </c>
      <c r="M2922" s="46">
        <v>72</v>
      </c>
      <c r="N2922" s="46">
        <v>69.900000000000006</v>
      </c>
      <c r="O2922" s="46">
        <v>115</v>
      </c>
      <c r="P2922" s="46">
        <f t="shared" si="328"/>
        <v>2</v>
      </c>
      <c r="R2922" s="67" t="s">
        <v>2740</v>
      </c>
      <c r="S2922" s="67">
        <f>COUNTIF(Y$2:$Y$100,R2922)</f>
        <v>0</v>
      </c>
      <c r="V2922" s="67">
        <f t="shared" si="329"/>
        <v>0</v>
      </c>
      <c r="X2922"/>
      <c r="Y2922" s="67" t="str">
        <f t="shared" si="333"/>
        <v xml:space="preserve"> </v>
      </c>
      <c r="AB2922" t="s">
        <v>90</v>
      </c>
      <c r="AC2922" s="46">
        <v>5555</v>
      </c>
      <c r="AD2922" s="46">
        <v>72</v>
      </c>
      <c r="AE2922" s="46">
        <v>69.900000000000006</v>
      </c>
      <c r="AF2922" s="46">
        <v>115</v>
      </c>
      <c r="AH2922" s="70" t="str">
        <f t="shared" si="330"/>
        <v/>
      </c>
      <c r="AI2922" s="70" t="str">
        <f t="shared" si="331"/>
        <v/>
      </c>
      <c r="AJ2922" s="70" t="str">
        <f t="shared" si="332"/>
        <v>X</v>
      </c>
      <c r="AK2922" s="70" t="str" cm="1">
        <f t="array" ref="AK2922">_xlfn.IFS(AH2922&lt;&gt;"","1",AI2922&lt;&gt;"","2",AJ2922&lt;&gt;"","3")</f>
        <v>3</v>
      </c>
    </row>
    <row r="2923" spans="1:37" x14ac:dyDescent="0.25">
      <c r="A2923" t="s">
        <v>466</v>
      </c>
      <c r="B2923" t="s">
        <v>434</v>
      </c>
      <c r="C2923" s="67" t="str">
        <f t="shared" si="327"/>
        <v>Ella Gelb</v>
      </c>
      <c r="D2923" s="71" t="str" cm="1">
        <f t="array" ref="D2923">_xlfn.IFS(AK2923="1",CONCATENATE(C2923,"Regional"),AK2923="2",CONCATENATE(C2923,"Sectional"),AK2923="3",CONCATENATE(C2923,COUNTIF($C$1:C2923,C2923)))</f>
        <v>Ella Gelb6</v>
      </c>
      <c r="E2923" s="66">
        <v>45167.375</v>
      </c>
      <c r="F2923" t="s">
        <v>2484</v>
      </c>
      <c r="G2923" s="46">
        <v>42</v>
      </c>
      <c r="H2923" s="46">
        <v>88</v>
      </c>
      <c r="I2923" s="46">
        <v>9</v>
      </c>
      <c r="J2923" t="s">
        <v>169</v>
      </c>
      <c r="K2923" t="s">
        <v>90</v>
      </c>
      <c r="L2923" s="46">
        <v>5555</v>
      </c>
      <c r="M2923" s="46">
        <v>72</v>
      </c>
      <c r="N2923" s="46">
        <v>69.900000000000006</v>
      </c>
      <c r="O2923" s="46">
        <v>115</v>
      </c>
      <c r="P2923" s="46">
        <f t="shared" si="328"/>
        <v>2</v>
      </c>
      <c r="R2923" s="67" t="s">
        <v>1164</v>
      </c>
      <c r="S2923" s="67">
        <f>COUNTIF(Y$2:$Y$100,R2923)</f>
        <v>0</v>
      </c>
      <c r="V2923" s="67">
        <f t="shared" si="329"/>
        <v>0</v>
      </c>
      <c r="X2923"/>
      <c r="Y2923" s="67" t="str">
        <f t="shared" si="333"/>
        <v xml:space="preserve"> </v>
      </c>
      <c r="AB2923" t="s">
        <v>90</v>
      </c>
      <c r="AC2923" s="46">
        <v>5555</v>
      </c>
      <c r="AD2923" s="46">
        <v>72</v>
      </c>
      <c r="AE2923" s="46">
        <v>69.900000000000006</v>
      </c>
      <c r="AF2923" s="46">
        <v>115</v>
      </c>
      <c r="AH2923" s="70" t="str">
        <f t="shared" si="330"/>
        <v/>
      </c>
      <c r="AI2923" s="70" t="str">
        <f t="shared" si="331"/>
        <v/>
      </c>
      <c r="AJ2923" s="70" t="str">
        <f t="shared" si="332"/>
        <v>X</v>
      </c>
      <c r="AK2923" s="70" t="str" cm="1">
        <f t="array" ref="AK2923">_xlfn.IFS(AH2923&lt;&gt;"","1",AI2923&lt;&gt;"","2",AJ2923&lt;&gt;"","3")</f>
        <v>3</v>
      </c>
    </row>
    <row r="2924" spans="1:37" x14ac:dyDescent="0.25">
      <c r="A2924" t="s">
        <v>466</v>
      </c>
      <c r="B2924" t="s">
        <v>414</v>
      </c>
      <c r="C2924" s="67" t="str">
        <f t="shared" si="327"/>
        <v>Megan Gelb</v>
      </c>
      <c r="D2924" s="71" t="str" cm="1">
        <f t="array" ref="D2924">_xlfn.IFS(AK2924="1",CONCATENATE(C2924,"Regional"),AK2924="2",CONCATENATE(C2924,"Sectional"),AK2924="3",CONCATENATE(C2924,COUNTIF($C$1:C2924,C2924)))</f>
        <v>Megan Gelb6</v>
      </c>
      <c r="E2924" s="66">
        <v>45167.375</v>
      </c>
      <c r="F2924" t="s">
        <v>2484</v>
      </c>
      <c r="G2924" s="46">
        <v>42</v>
      </c>
      <c r="H2924" s="46">
        <v>88</v>
      </c>
      <c r="I2924" s="46">
        <v>9</v>
      </c>
      <c r="J2924" t="s">
        <v>169</v>
      </c>
      <c r="K2924" t="s">
        <v>90</v>
      </c>
      <c r="L2924" s="46">
        <v>5555</v>
      </c>
      <c r="M2924" s="46">
        <v>72</v>
      </c>
      <c r="N2924" s="46">
        <v>69.900000000000006</v>
      </c>
      <c r="O2924" s="46">
        <v>115</v>
      </c>
      <c r="P2924" s="46">
        <f t="shared" si="328"/>
        <v>2</v>
      </c>
      <c r="R2924" s="67" t="s">
        <v>2743</v>
      </c>
      <c r="S2924" s="67">
        <f>COUNTIF(Y$2:$Y$100,R2924)</f>
        <v>0</v>
      </c>
      <c r="V2924" s="67">
        <f t="shared" si="329"/>
        <v>0</v>
      </c>
      <c r="X2924"/>
      <c r="Y2924" s="67" t="str">
        <f t="shared" si="333"/>
        <v xml:space="preserve"> </v>
      </c>
      <c r="AB2924" t="s">
        <v>90</v>
      </c>
      <c r="AC2924" s="46">
        <v>5555</v>
      </c>
      <c r="AD2924" s="46">
        <v>72</v>
      </c>
      <c r="AE2924" s="46">
        <v>69.900000000000006</v>
      </c>
      <c r="AF2924" s="46">
        <v>115</v>
      </c>
      <c r="AH2924" s="70" t="str">
        <f t="shared" si="330"/>
        <v/>
      </c>
      <c r="AI2924" s="70" t="str">
        <f t="shared" si="331"/>
        <v/>
      </c>
      <c r="AJ2924" s="70" t="str">
        <f t="shared" si="332"/>
        <v>X</v>
      </c>
      <c r="AK2924" s="70" t="str" cm="1">
        <f t="array" ref="AK2924">_xlfn.IFS(AH2924&lt;&gt;"","1",AI2924&lt;&gt;"","2",AJ2924&lt;&gt;"","3")</f>
        <v>3</v>
      </c>
    </row>
    <row r="2925" spans="1:37" x14ac:dyDescent="0.25">
      <c r="A2925" t="s">
        <v>388</v>
      </c>
      <c r="B2925" t="s">
        <v>217</v>
      </c>
      <c r="C2925" s="67" t="str">
        <f t="shared" si="327"/>
        <v>Riley Wood</v>
      </c>
      <c r="D2925" s="71" t="str" cm="1">
        <f t="array" ref="D2925">_xlfn.IFS(AK2925="1",CONCATENATE(C2925,"Regional"),AK2925="2",CONCATENATE(C2925,"Sectional"),AK2925="3",CONCATENATE(C2925,COUNTIF($C$1:C2925,C2925)))</f>
        <v>Riley Wood6</v>
      </c>
      <c r="E2925" s="66">
        <v>45167.375</v>
      </c>
      <c r="F2925" t="s">
        <v>2484</v>
      </c>
      <c r="G2925" s="46">
        <v>42</v>
      </c>
      <c r="H2925" s="46">
        <v>89</v>
      </c>
      <c r="I2925" s="46">
        <v>14</v>
      </c>
      <c r="J2925" t="s">
        <v>169</v>
      </c>
      <c r="K2925" t="s">
        <v>90</v>
      </c>
      <c r="L2925" s="46">
        <v>5555</v>
      </c>
      <c r="M2925" s="46">
        <v>72</v>
      </c>
      <c r="N2925" s="46">
        <v>69.900000000000006</v>
      </c>
      <c r="O2925" s="46">
        <v>115</v>
      </c>
      <c r="P2925" s="46">
        <f t="shared" si="328"/>
        <v>2</v>
      </c>
      <c r="R2925" s="67" t="s">
        <v>1292</v>
      </c>
      <c r="S2925" s="67">
        <f>COUNTIF(Y$2:$Y$100,R2925)</f>
        <v>0</v>
      </c>
      <c r="V2925" s="67">
        <f t="shared" si="329"/>
        <v>0</v>
      </c>
      <c r="X2925"/>
      <c r="Y2925" s="67" t="str">
        <f t="shared" si="333"/>
        <v xml:space="preserve"> </v>
      </c>
      <c r="AB2925" t="s">
        <v>90</v>
      </c>
      <c r="AC2925" s="46">
        <v>5555</v>
      </c>
      <c r="AD2925" s="46">
        <v>72</v>
      </c>
      <c r="AE2925" s="46">
        <v>69.900000000000006</v>
      </c>
      <c r="AF2925" s="46">
        <v>115</v>
      </c>
      <c r="AH2925" s="70" t="str">
        <f t="shared" si="330"/>
        <v/>
      </c>
      <c r="AI2925" s="70" t="str">
        <f t="shared" si="331"/>
        <v/>
      </c>
      <c r="AJ2925" s="70" t="str">
        <f t="shared" si="332"/>
        <v>X</v>
      </c>
      <c r="AK2925" s="70" t="str" cm="1">
        <f t="array" ref="AK2925">_xlfn.IFS(AH2925&lt;&gt;"","1",AI2925&lt;&gt;"","2",AJ2925&lt;&gt;"","3")</f>
        <v>3</v>
      </c>
    </row>
    <row r="2926" spans="1:37" x14ac:dyDescent="0.25">
      <c r="A2926" t="s">
        <v>489</v>
      </c>
      <c r="B2926" t="s">
        <v>692</v>
      </c>
      <c r="C2926" s="67" t="str">
        <f t="shared" si="327"/>
        <v>Julianne Bradford</v>
      </c>
      <c r="D2926" s="71" t="str" cm="1">
        <f t="array" ref="D2926">_xlfn.IFS(AK2926="1",CONCATENATE(C2926,"Regional"),AK2926="2",CONCATENATE(C2926,"Sectional"),AK2926="3",CONCATENATE(C2926,COUNTIF($C$1:C2926,C2926)))</f>
        <v>Julianne Bradford5</v>
      </c>
      <c r="E2926" s="66">
        <v>45167.375</v>
      </c>
      <c r="F2926" t="s">
        <v>2484</v>
      </c>
      <c r="G2926" s="46">
        <v>42</v>
      </c>
      <c r="H2926" s="46">
        <v>90</v>
      </c>
      <c r="I2926" s="46">
        <v>15</v>
      </c>
      <c r="J2926" t="s">
        <v>169</v>
      </c>
      <c r="K2926" t="s">
        <v>90</v>
      </c>
      <c r="L2926" s="46">
        <v>5555</v>
      </c>
      <c r="M2926" s="46">
        <v>72</v>
      </c>
      <c r="N2926" s="46">
        <v>69.900000000000006</v>
      </c>
      <c r="O2926" s="46">
        <v>115</v>
      </c>
      <c r="P2926" s="46">
        <f t="shared" si="328"/>
        <v>2</v>
      </c>
      <c r="R2926" s="67" t="s">
        <v>1298</v>
      </c>
      <c r="S2926" s="67">
        <f>COUNTIF(Y$2:$Y$100,R2926)</f>
        <v>0</v>
      </c>
      <c r="V2926" s="67">
        <f t="shared" si="329"/>
        <v>0</v>
      </c>
      <c r="X2926"/>
      <c r="Y2926" s="67" t="str">
        <f t="shared" si="333"/>
        <v xml:space="preserve"> </v>
      </c>
      <c r="AB2926" t="s">
        <v>90</v>
      </c>
      <c r="AC2926" s="46">
        <v>5555</v>
      </c>
      <c r="AD2926" s="46">
        <v>72</v>
      </c>
      <c r="AE2926" s="46">
        <v>69.900000000000006</v>
      </c>
      <c r="AF2926" s="46">
        <v>115</v>
      </c>
      <c r="AH2926" s="70" t="str">
        <f t="shared" si="330"/>
        <v/>
      </c>
      <c r="AI2926" s="70" t="str">
        <f t="shared" si="331"/>
        <v/>
      </c>
      <c r="AJ2926" s="70" t="str">
        <f t="shared" si="332"/>
        <v>X</v>
      </c>
      <c r="AK2926" s="70" t="str" cm="1">
        <f t="array" ref="AK2926">_xlfn.IFS(AH2926&lt;&gt;"","1",AI2926&lt;&gt;"","2",AJ2926&lt;&gt;"","3")</f>
        <v>3</v>
      </c>
    </row>
    <row r="2927" spans="1:37" x14ac:dyDescent="0.25">
      <c r="A2927" t="s">
        <v>594</v>
      </c>
      <c r="B2927" t="s">
        <v>507</v>
      </c>
      <c r="C2927" s="67" t="str">
        <f t="shared" si="327"/>
        <v>Chloe Strunk</v>
      </c>
      <c r="D2927" s="71" t="str" cm="1">
        <f t="array" ref="D2927">_xlfn.IFS(AK2927="1",CONCATENATE(C2927,"Regional"),AK2927="2",CONCATENATE(C2927,"Sectional"),AK2927="3",CONCATENATE(C2927,COUNTIF($C$1:C2927,C2927)))</f>
        <v>Chloe Strunk7</v>
      </c>
      <c r="E2927" s="66">
        <v>45167.375</v>
      </c>
      <c r="F2927" t="s">
        <v>2484</v>
      </c>
      <c r="G2927" s="46">
        <v>42</v>
      </c>
      <c r="H2927" s="46">
        <v>91</v>
      </c>
      <c r="I2927" s="46">
        <v>16</v>
      </c>
      <c r="J2927" t="s">
        <v>169</v>
      </c>
      <c r="K2927" t="s">
        <v>90</v>
      </c>
      <c r="L2927" s="46">
        <v>5555</v>
      </c>
      <c r="M2927" s="46">
        <v>72</v>
      </c>
      <c r="N2927" s="46">
        <v>69.900000000000006</v>
      </c>
      <c r="O2927" s="46">
        <v>115</v>
      </c>
      <c r="P2927" s="46">
        <f t="shared" si="328"/>
        <v>2</v>
      </c>
      <c r="R2927" s="67" t="s">
        <v>1240</v>
      </c>
      <c r="S2927" s="67">
        <f>COUNTIF(Y$2:$Y$100,R2927)</f>
        <v>0</v>
      </c>
      <c r="V2927" s="67">
        <f t="shared" si="329"/>
        <v>0</v>
      </c>
      <c r="X2927"/>
      <c r="Y2927" s="67" t="str">
        <f t="shared" si="333"/>
        <v xml:space="preserve"> </v>
      </c>
      <c r="AB2927" t="s">
        <v>90</v>
      </c>
      <c r="AC2927" s="46">
        <v>5555</v>
      </c>
      <c r="AD2927" s="46">
        <v>72</v>
      </c>
      <c r="AE2927" s="46">
        <v>69.900000000000006</v>
      </c>
      <c r="AF2927" s="46">
        <v>115</v>
      </c>
      <c r="AH2927" s="70" t="str">
        <f t="shared" si="330"/>
        <v/>
      </c>
      <c r="AI2927" s="70" t="str">
        <f t="shared" si="331"/>
        <v/>
      </c>
      <c r="AJ2927" s="70" t="str">
        <f t="shared" si="332"/>
        <v>X</v>
      </c>
      <c r="AK2927" s="70" t="str" cm="1">
        <f t="array" ref="AK2927">_xlfn.IFS(AH2927&lt;&gt;"","1",AI2927&lt;&gt;"","2",AJ2927&lt;&gt;"","3")</f>
        <v>3</v>
      </c>
    </row>
    <row r="2928" spans="1:37" x14ac:dyDescent="0.25">
      <c r="A2928" t="s">
        <v>696</v>
      </c>
      <c r="B2928" t="s">
        <v>328</v>
      </c>
      <c r="C2928" s="67" t="str">
        <f t="shared" si="327"/>
        <v>Emerson Fitzgerald</v>
      </c>
      <c r="D2928" s="71" t="str" cm="1">
        <f t="array" ref="D2928">_xlfn.IFS(AK2928="1",CONCATENATE(C2928,"Regional"),AK2928="2",CONCATENATE(C2928,"Sectional"),AK2928="3",CONCATENATE(C2928,COUNTIF($C$1:C2928,C2928)))</f>
        <v>Emerson Fitzgerald6</v>
      </c>
      <c r="E2928" s="66">
        <v>45167.375</v>
      </c>
      <c r="F2928" t="s">
        <v>2484</v>
      </c>
      <c r="G2928" s="46">
        <v>42</v>
      </c>
      <c r="H2928" s="46">
        <v>92</v>
      </c>
      <c r="I2928" s="46">
        <v>17</v>
      </c>
      <c r="J2928" t="s">
        <v>169</v>
      </c>
      <c r="K2928" t="s">
        <v>90</v>
      </c>
      <c r="L2928" s="46">
        <v>5555</v>
      </c>
      <c r="M2928" s="46">
        <v>72</v>
      </c>
      <c r="N2928" s="46">
        <v>69.900000000000006</v>
      </c>
      <c r="O2928" s="46">
        <v>115</v>
      </c>
      <c r="P2928" s="46">
        <f t="shared" si="328"/>
        <v>2</v>
      </c>
      <c r="R2928" s="67" t="s">
        <v>1301</v>
      </c>
      <c r="S2928" s="67">
        <f>COUNTIF(Y$2:$Y$100,R2928)</f>
        <v>0</v>
      </c>
      <c r="V2928" s="67">
        <f t="shared" si="329"/>
        <v>0</v>
      </c>
      <c r="X2928"/>
      <c r="Y2928" s="67" t="str">
        <f t="shared" si="333"/>
        <v xml:space="preserve"> </v>
      </c>
      <c r="AB2928" t="s">
        <v>90</v>
      </c>
      <c r="AC2928" s="46">
        <v>5555</v>
      </c>
      <c r="AD2928" s="46">
        <v>72</v>
      </c>
      <c r="AE2928" s="46">
        <v>69.900000000000006</v>
      </c>
      <c r="AF2928" s="46">
        <v>115</v>
      </c>
      <c r="AH2928" s="70" t="str">
        <f t="shared" si="330"/>
        <v/>
      </c>
      <c r="AI2928" s="70" t="str">
        <f t="shared" si="331"/>
        <v/>
      </c>
      <c r="AJ2928" s="70" t="str">
        <f t="shared" si="332"/>
        <v>X</v>
      </c>
      <c r="AK2928" s="70" t="str" cm="1">
        <f t="array" ref="AK2928">_xlfn.IFS(AH2928&lt;&gt;"","1",AI2928&lt;&gt;"","2",AJ2928&lt;&gt;"","3")</f>
        <v>3</v>
      </c>
    </row>
    <row r="2929" spans="1:37" x14ac:dyDescent="0.25">
      <c r="A2929" t="s">
        <v>670</v>
      </c>
      <c r="B2929" t="s">
        <v>647</v>
      </c>
      <c r="C2929" s="67" t="str">
        <f t="shared" si="327"/>
        <v>Lucy Kim</v>
      </c>
      <c r="D2929" s="71" t="str" cm="1">
        <f t="array" ref="D2929">_xlfn.IFS(AK2929="1",CONCATENATE(C2929,"Regional"),AK2929="2",CONCATENATE(C2929,"Sectional"),AK2929="3",CONCATENATE(C2929,COUNTIF($C$1:C2929,C2929)))</f>
        <v>Lucy Kim5</v>
      </c>
      <c r="E2929" s="66">
        <v>45167.375</v>
      </c>
      <c r="F2929" t="s">
        <v>2484</v>
      </c>
      <c r="G2929" s="46">
        <v>42</v>
      </c>
      <c r="H2929" s="46">
        <v>93</v>
      </c>
      <c r="I2929" s="46">
        <v>18</v>
      </c>
      <c r="J2929" t="s">
        <v>169</v>
      </c>
      <c r="K2929" t="s">
        <v>90</v>
      </c>
      <c r="L2929" s="46">
        <v>5555</v>
      </c>
      <c r="M2929" s="46">
        <v>72</v>
      </c>
      <c r="N2929" s="46">
        <v>69.900000000000006</v>
      </c>
      <c r="O2929" s="46">
        <v>115</v>
      </c>
      <c r="P2929" s="46">
        <f t="shared" si="328"/>
        <v>2</v>
      </c>
      <c r="R2929" s="67" t="s">
        <v>2822</v>
      </c>
      <c r="S2929" s="67">
        <f>COUNTIF(Y$2:$Y$100,R2929)</f>
        <v>0</v>
      </c>
      <c r="V2929" s="67">
        <f t="shared" si="329"/>
        <v>0</v>
      </c>
      <c r="X2929"/>
      <c r="Y2929" s="67" t="str">
        <f t="shared" si="333"/>
        <v xml:space="preserve"> </v>
      </c>
      <c r="AB2929" t="s">
        <v>90</v>
      </c>
      <c r="AC2929" s="46">
        <v>5555</v>
      </c>
      <c r="AD2929" s="46">
        <v>72</v>
      </c>
      <c r="AE2929" s="46">
        <v>69.900000000000006</v>
      </c>
      <c r="AF2929" s="46">
        <v>115</v>
      </c>
      <c r="AH2929" s="70" t="str">
        <f t="shared" si="330"/>
        <v/>
      </c>
      <c r="AI2929" s="70" t="str">
        <f t="shared" si="331"/>
        <v/>
      </c>
      <c r="AJ2929" s="70" t="str">
        <f t="shared" si="332"/>
        <v>X</v>
      </c>
      <c r="AK2929" s="70" t="str" cm="1">
        <f t="array" ref="AK2929">_xlfn.IFS(AH2929&lt;&gt;"","1",AI2929&lt;&gt;"","2",AJ2929&lt;&gt;"","3")</f>
        <v>3</v>
      </c>
    </row>
    <row r="2930" spans="1:37" x14ac:dyDescent="0.25">
      <c r="A2930" t="s">
        <v>871</v>
      </c>
      <c r="B2930" t="s">
        <v>434</v>
      </c>
      <c r="C2930" s="67" t="str">
        <f t="shared" si="327"/>
        <v>Ella Ficarri</v>
      </c>
      <c r="D2930" s="71" t="str" cm="1">
        <f t="array" ref="D2930">_xlfn.IFS(AK2930="1",CONCATENATE(C2930,"Regional"),AK2930="2",CONCATENATE(C2930,"Sectional"),AK2930="3",CONCATENATE(C2930,COUNTIF($C$1:C2930,C2930)))</f>
        <v>Ella Ficarri4</v>
      </c>
      <c r="E2930" s="66">
        <v>45167.375</v>
      </c>
      <c r="F2930" t="s">
        <v>2484</v>
      </c>
      <c r="G2930" s="46">
        <v>42</v>
      </c>
      <c r="H2930" s="46">
        <v>94</v>
      </c>
      <c r="I2930" s="46">
        <v>19</v>
      </c>
      <c r="J2930" t="s">
        <v>169</v>
      </c>
      <c r="K2930" t="s">
        <v>90</v>
      </c>
      <c r="L2930" s="46">
        <v>5555</v>
      </c>
      <c r="M2930" s="46">
        <v>72</v>
      </c>
      <c r="N2930" s="46">
        <v>69.900000000000006</v>
      </c>
      <c r="O2930" s="46">
        <v>115</v>
      </c>
      <c r="P2930" s="46">
        <f t="shared" si="328"/>
        <v>2</v>
      </c>
      <c r="R2930" s="67" t="s">
        <v>1414</v>
      </c>
      <c r="S2930" s="67">
        <f>COUNTIF(Y$2:$Y$100,R2930)</f>
        <v>0</v>
      </c>
      <c r="V2930" s="67">
        <f t="shared" si="329"/>
        <v>0</v>
      </c>
      <c r="X2930"/>
      <c r="Y2930" s="67" t="str">
        <f t="shared" si="333"/>
        <v xml:space="preserve"> </v>
      </c>
      <c r="AB2930" t="s">
        <v>90</v>
      </c>
      <c r="AC2930" s="46">
        <v>5555</v>
      </c>
      <c r="AD2930" s="46">
        <v>72</v>
      </c>
      <c r="AE2930" s="46">
        <v>69.900000000000006</v>
      </c>
      <c r="AF2930" s="46">
        <v>115</v>
      </c>
      <c r="AH2930" s="70" t="str">
        <f t="shared" si="330"/>
        <v/>
      </c>
      <c r="AI2930" s="70" t="str">
        <f t="shared" si="331"/>
        <v/>
      </c>
      <c r="AJ2930" s="70" t="str">
        <f t="shared" si="332"/>
        <v>X</v>
      </c>
      <c r="AK2930" s="70" t="str" cm="1">
        <f t="array" ref="AK2930">_xlfn.IFS(AH2930&lt;&gt;"","1",AI2930&lt;&gt;"","2",AJ2930&lt;&gt;"","3")</f>
        <v>3</v>
      </c>
    </row>
    <row r="2931" spans="1:37" x14ac:dyDescent="0.25">
      <c r="A2931" t="s">
        <v>834</v>
      </c>
      <c r="B2931" t="s">
        <v>872</v>
      </c>
      <c r="C2931" s="67" t="str">
        <f t="shared" si="327"/>
        <v>Mallory Buntin</v>
      </c>
      <c r="D2931" s="71" t="str" cm="1">
        <f t="array" ref="D2931">_xlfn.IFS(AK2931="1",CONCATENATE(C2931,"Regional"),AK2931="2",CONCATENATE(C2931,"Sectional"),AK2931="3",CONCATENATE(C2931,COUNTIF($C$1:C2931,C2931)))</f>
        <v>Mallory Buntin1</v>
      </c>
      <c r="E2931" s="66">
        <v>45167.375</v>
      </c>
      <c r="F2931" t="s">
        <v>2484</v>
      </c>
      <c r="G2931" s="46">
        <v>42</v>
      </c>
      <c r="H2931" s="46">
        <v>94</v>
      </c>
      <c r="I2931" s="46">
        <v>19</v>
      </c>
      <c r="J2931" t="s">
        <v>169</v>
      </c>
      <c r="K2931" t="s">
        <v>90</v>
      </c>
      <c r="L2931" s="46">
        <v>5555</v>
      </c>
      <c r="M2931" s="46">
        <v>72</v>
      </c>
      <c r="N2931" s="46">
        <v>69.900000000000006</v>
      </c>
      <c r="O2931" s="46">
        <v>115</v>
      </c>
      <c r="P2931" s="46">
        <f t="shared" si="328"/>
        <v>2</v>
      </c>
      <c r="R2931" s="67" t="s">
        <v>1417</v>
      </c>
      <c r="S2931" s="67">
        <f>COUNTIF(Y$2:$Y$100,R2931)</f>
        <v>0</v>
      </c>
      <c r="V2931" s="67">
        <f t="shared" si="329"/>
        <v>0</v>
      </c>
      <c r="X2931"/>
      <c r="Y2931" s="67" t="str">
        <f t="shared" si="333"/>
        <v xml:space="preserve"> </v>
      </c>
      <c r="AB2931" t="s">
        <v>90</v>
      </c>
      <c r="AC2931" s="46">
        <v>5555</v>
      </c>
      <c r="AD2931" s="46">
        <v>72</v>
      </c>
      <c r="AE2931" s="46">
        <v>69.900000000000006</v>
      </c>
      <c r="AF2931" s="46">
        <v>115</v>
      </c>
      <c r="AH2931" s="70" t="str">
        <f t="shared" si="330"/>
        <v/>
      </c>
      <c r="AI2931" s="70" t="str">
        <f t="shared" si="331"/>
        <v/>
      </c>
      <c r="AJ2931" s="70" t="str">
        <f t="shared" si="332"/>
        <v>X</v>
      </c>
      <c r="AK2931" s="70" t="str" cm="1">
        <f t="array" ref="AK2931">_xlfn.IFS(AH2931&lt;&gt;"","1",AI2931&lt;&gt;"","2",AJ2931&lt;&gt;"","3")</f>
        <v>3</v>
      </c>
    </row>
    <row r="2932" spans="1:37" x14ac:dyDescent="0.25">
      <c r="A2932" t="s">
        <v>694</v>
      </c>
      <c r="B2932" t="s">
        <v>695</v>
      </c>
      <c r="C2932" s="67" t="str">
        <f t="shared" si="327"/>
        <v>Audra Kasper</v>
      </c>
      <c r="D2932" s="71" t="str" cm="1">
        <f t="array" ref="D2932">_xlfn.IFS(AK2932="1",CONCATENATE(C2932,"Regional"),AK2932="2",CONCATENATE(C2932,"Sectional"),AK2932="3",CONCATENATE(C2932,COUNTIF($C$1:C2932,C2932)))</f>
        <v>Audra Kasper5</v>
      </c>
      <c r="E2932" s="66">
        <v>45167.375</v>
      </c>
      <c r="F2932" t="s">
        <v>2484</v>
      </c>
      <c r="G2932" s="46">
        <v>42</v>
      </c>
      <c r="H2932" s="46">
        <v>95</v>
      </c>
      <c r="I2932" s="46">
        <v>21</v>
      </c>
      <c r="J2932" t="s">
        <v>169</v>
      </c>
      <c r="K2932" t="s">
        <v>90</v>
      </c>
      <c r="L2932" s="46">
        <v>5555</v>
      </c>
      <c r="M2932" s="46">
        <v>72</v>
      </c>
      <c r="N2932" s="46">
        <v>69.900000000000006</v>
      </c>
      <c r="O2932" s="46">
        <v>115</v>
      </c>
      <c r="P2932" s="46">
        <f t="shared" si="328"/>
        <v>2</v>
      </c>
      <c r="R2932" s="67" t="s">
        <v>1300</v>
      </c>
      <c r="S2932" s="67">
        <f>COUNTIF(Y$2:$Y$100,R2932)</f>
        <v>0</v>
      </c>
      <c r="V2932" s="67">
        <f t="shared" si="329"/>
        <v>0</v>
      </c>
      <c r="X2932"/>
      <c r="Y2932" s="67" t="str">
        <f t="shared" si="333"/>
        <v xml:space="preserve"> </v>
      </c>
      <c r="AB2932" t="s">
        <v>90</v>
      </c>
      <c r="AC2932" s="46">
        <v>5555</v>
      </c>
      <c r="AD2932" s="46">
        <v>72</v>
      </c>
      <c r="AE2932" s="46">
        <v>69.900000000000006</v>
      </c>
      <c r="AF2932" s="46">
        <v>115</v>
      </c>
      <c r="AH2932" s="70" t="str">
        <f t="shared" si="330"/>
        <v/>
      </c>
      <c r="AI2932" s="70" t="str">
        <f t="shared" si="331"/>
        <v/>
      </c>
      <c r="AJ2932" s="70" t="str">
        <f t="shared" si="332"/>
        <v>X</v>
      </c>
      <c r="AK2932" s="70" t="str" cm="1">
        <f t="array" ref="AK2932">_xlfn.IFS(AH2932&lt;&gt;"","1",AI2932&lt;&gt;"","2",AJ2932&lt;&gt;"","3")</f>
        <v>3</v>
      </c>
    </row>
    <row r="2933" spans="1:37" x14ac:dyDescent="0.25">
      <c r="A2933" t="s">
        <v>373</v>
      </c>
      <c r="B2933" t="s">
        <v>184</v>
      </c>
      <c r="C2933" s="67" t="str">
        <f t="shared" si="327"/>
        <v>Allison Waara</v>
      </c>
      <c r="D2933" s="71" t="str" cm="1">
        <f t="array" ref="D2933">_xlfn.IFS(AK2933="1",CONCATENATE(C2933,"Regional"),AK2933="2",CONCATENATE(C2933,"Sectional"),AK2933="3",CONCATENATE(C2933,COUNTIF($C$1:C2933,C2933)))</f>
        <v>Allison Waara6</v>
      </c>
      <c r="E2933" s="66">
        <v>45167.375</v>
      </c>
      <c r="F2933" t="s">
        <v>2484</v>
      </c>
      <c r="G2933" s="46">
        <v>42</v>
      </c>
      <c r="H2933" s="46">
        <v>95</v>
      </c>
      <c r="I2933" s="46">
        <v>21</v>
      </c>
      <c r="J2933" t="s">
        <v>169</v>
      </c>
      <c r="K2933" t="s">
        <v>90</v>
      </c>
      <c r="L2933" s="46">
        <v>5555</v>
      </c>
      <c r="M2933" s="46">
        <v>72</v>
      </c>
      <c r="N2933" s="46">
        <v>69.900000000000006</v>
      </c>
      <c r="O2933" s="46">
        <v>115</v>
      </c>
      <c r="P2933" s="46">
        <f t="shared" si="328"/>
        <v>2</v>
      </c>
      <c r="R2933" s="67" t="s">
        <v>2944</v>
      </c>
      <c r="S2933" s="67">
        <f>COUNTIF(Y$2:$Y$100,R2933)</f>
        <v>0</v>
      </c>
      <c r="V2933" s="67">
        <f t="shared" si="329"/>
        <v>0</v>
      </c>
      <c r="X2933"/>
      <c r="Y2933" s="67" t="str">
        <f t="shared" si="333"/>
        <v xml:space="preserve"> </v>
      </c>
      <c r="AB2933" t="s">
        <v>90</v>
      </c>
      <c r="AC2933" s="46">
        <v>5555</v>
      </c>
      <c r="AD2933" s="46">
        <v>72</v>
      </c>
      <c r="AE2933" s="46">
        <v>69.900000000000006</v>
      </c>
      <c r="AF2933" s="46">
        <v>115</v>
      </c>
      <c r="AH2933" s="70" t="str">
        <f t="shared" si="330"/>
        <v/>
      </c>
      <c r="AI2933" s="70" t="str">
        <f t="shared" si="331"/>
        <v/>
      </c>
      <c r="AJ2933" s="70" t="str">
        <f t="shared" si="332"/>
        <v>X</v>
      </c>
      <c r="AK2933" s="70" t="str" cm="1">
        <f t="array" ref="AK2933">_xlfn.IFS(AH2933&lt;&gt;"","1",AI2933&lt;&gt;"","2",AJ2933&lt;&gt;"","3")</f>
        <v>3</v>
      </c>
    </row>
    <row r="2934" spans="1:37" x14ac:dyDescent="0.25">
      <c r="A2934" t="s">
        <v>310</v>
      </c>
      <c r="B2934" t="s">
        <v>699</v>
      </c>
      <c r="C2934" s="67" t="str">
        <f t="shared" si="327"/>
        <v>Emmaline Miller</v>
      </c>
      <c r="D2934" s="71" t="str" cm="1">
        <f t="array" ref="D2934">_xlfn.IFS(AK2934="1",CONCATENATE(C2934,"Regional"),AK2934="2",CONCATENATE(C2934,"Sectional"),AK2934="3",CONCATENATE(C2934,COUNTIF($C$1:C2934,C2934)))</f>
        <v>Emmaline Miller6</v>
      </c>
      <c r="E2934" s="66">
        <v>45167.375</v>
      </c>
      <c r="F2934" t="s">
        <v>2484</v>
      </c>
      <c r="G2934" s="46">
        <v>42</v>
      </c>
      <c r="H2934" s="46">
        <v>95</v>
      </c>
      <c r="I2934" s="46">
        <v>21</v>
      </c>
      <c r="J2934" t="s">
        <v>169</v>
      </c>
      <c r="K2934" t="s">
        <v>90</v>
      </c>
      <c r="L2934" s="46">
        <v>5555</v>
      </c>
      <c r="M2934" s="46">
        <v>72</v>
      </c>
      <c r="N2934" s="46">
        <v>69.900000000000006</v>
      </c>
      <c r="O2934" s="46">
        <v>115</v>
      </c>
      <c r="P2934" s="46">
        <f t="shared" si="328"/>
        <v>2</v>
      </c>
      <c r="R2934" s="67" t="s">
        <v>1302</v>
      </c>
      <c r="S2934" s="67">
        <f>COUNTIF(Y$2:$Y$100,R2934)</f>
        <v>0</v>
      </c>
      <c r="V2934" s="67">
        <f t="shared" si="329"/>
        <v>0</v>
      </c>
      <c r="X2934"/>
      <c r="Y2934" s="67" t="str">
        <f t="shared" si="333"/>
        <v xml:space="preserve"> </v>
      </c>
      <c r="AB2934" t="s">
        <v>90</v>
      </c>
      <c r="AC2934" s="46">
        <v>5555</v>
      </c>
      <c r="AD2934" s="46">
        <v>72</v>
      </c>
      <c r="AE2934" s="46">
        <v>69.900000000000006</v>
      </c>
      <c r="AF2934" s="46">
        <v>115</v>
      </c>
      <c r="AH2934" s="70" t="str">
        <f t="shared" si="330"/>
        <v/>
      </c>
      <c r="AI2934" s="70" t="str">
        <f t="shared" si="331"/>
        <v/>
      </c>
      <c r="AJ2934" s="70" t="str">
        <f t="shared" si="332"/>
        <v>X</v>
      </c>
      <c r="AK2934" s="70" t="str" cm="1">
        <f t="array" ref="AK2934">_xlfn.IFS(AH2934&lt;&gt;"","1",AI2934&lt;&gt;"","2",AJ2934&lt;&gt;"","3")</f>
        <v>3</v>
      </c>
    </row>
    <row r="2935" spans="1:37" x14ac:dyDescent="0.25">
      <c r="A2935" t="s">
        <v>706</v>
      </c>
      <c r="B2935" t="s">
        <v>452</v>
      </c>
      <c r="C2935" s="67" t="str">
        <f t="shared" si="327"/>
        <v>Sophia Zabel</v>
      </c>
      <c r="D2935" s="71" t="str" cm="1">
        <f t="array" ref="D2935">_xlfn.IFS(AK2935="1",CONCATENATE(C2935,"Regional"),AK2935="2",CONCATENATE(C2935,"Sectional"),AK2935="3",CONCATENATE(C2935,COUNTIF($C$1:C2935,C2935)))</f>
        <v>Sophia Zabel5</v>
      </c>
      <c r="E2935" s="66">
        <v>45167.375</v>
      </c>
      <c r="F2935" t="s">
        <v>2484</v>
      </c>
      <c r="G2935" s="46">
        <v>42</v>
      </c>
      <c r="H2935" s="46">
        <v>95</v>
      </c>
      <c r="I2935" s="46">
        <v>21</v>
      </c>
      <c r="J2935" t="s">
        <v>169</v>
      </c>
      <c r="K2935" t="s">
        <v>90</v>
      </c>
      <c r="L2935" s="46">
        <v>5555</v>
      </c>
      <c r="M2935" s="46">
        <v>72</v>
      </c>
      <c r="N2935" s="46">
        <v>69.900000000000006</v>
      </c>
      <c r="O2935" s="46">
        <v>115</v>
      </c>
      <c r="P2935" s="46">
        <f t="shared" si="328"/>
        <v>2</v>
      </c>
      <c r="R2935" s="67" t="s">
        <v>1307</v>
      </c>
      <c r="S2935" s="67">
        <f>COUNTIF(Y$2:$Y$100,R2935)</f>
        <v>0</v>
      </c>
      <c r="V2935" s="67">
        <f t="shared" si="329"/>
        <v>0</v>
      </c>
      <c r="X2935"/>
      <c r="Y2935" s="67" t="str">
        <f t="shared" si="333"/>
        <v xml:space="preserve"> </v>
      </c>
      <c r="AB2935" t="s">
        <v>90</v>
      </c>
      <c r="AC2935" s="46">
        <v>5555</v>
      </c>
      <c r="AD2935" s="46">
        <v>72</v>
      </c>
      <c r="AE2935" s="46">
        <v>69.900000000000006</v>
      </c>
      <c r="AF2935" s="46">
        <v>115</v>
      </c>
      <c r="AH2935" s="70" t="str">
        <f t="shared" si="330"/>
        <v/>
      </c>
      <c r="AI2935" s="70" t="str">
        <f t="shared" si="331"/>
        <v/>
      </c>
      <c r="AJ2935" s="70" t="str">
        <f t="shared" si="332"/>
        <v>X</v>
      </c>
      <c r="AK2935" s="70" t="str" cm="1">
        <f t="array" ref="AK2935">_xlfn.IFS(AH2935&lt;&gt;"","1",AI2935&lt;&gt;"","2",AJ2935&lt;&gt;"","3")</f>
        <v>3</v>
      </c>
    </row>
    <row r="2936" spans="1:37" x14ac:dyDescent="0.25">
      <c r="A2936" t="s">
        <v>383</v>
      </c>
      <c r="B2936" t="s">
        <v>567</v>
      </c>
      <c r="C2936" s="67" t="str">
        <f t="shared" si="327"/>
        <v>Anika Wilke</v>
      </c>
      <c r="D2936" s="71" t="str" cm="1">
        <f t="array" ref="D2936">_xlfn.IFS(AK2936="1",CONCATENATE(C2936,"Regional"),AK2936="2",CONCATENATE(C2936,"Sectional"),AK2936="3",CONCATENATE(C2936,COUNTIF($C$1:C2936,C2936)))</f>
        <v>Anika Wilke6</v>
      </c>
      <c r="E2936" s="66">
        <v>45167.375</v>
      </c>
      <c r="F2936" t="s">
        <v>2484</v>
      </c>
      <c r="G2936" s="46">
        <v>42</v>
      </c>
      <c r="H2936" s="46">
        <v>97</v>
      </c>
      <c r="I2936" s="46">
        <v>25</v>
      </c>
      <c r="J2936" t="s">
        <v>169</v>
      </c>
      <c r="K2936" t="s">
        <v>90</v>
      </c>
      <c r="L2936" s="46">
        <v>5555</v>
      </c>
      <c r="M2936" s="46">
        <v>72</v>
      </c>
      <c r="N2936" s="46">
        <v>69.900000000000006</v>
      </c>
      <c r="O2936" s="46">
        <v>115</v>
      </c>
      <c r="P2936" s="46">
        <f t="shared" si="328"/>
        <v>2</v>
      </c>
      <c r="R2936" s="67" t="s">
        <v>1415</v>
      </c>
      <c r="S2936" s="67">
        <f>COUNTIF(Y$2:$Y$100,R2936)</f>
        <v>0</v>
      </c>
      <c r="V2936" s="67">
        <f t="shared" si="329"/>
        <v>0</v>
      </c>
      <c r="X2936"/>
      <c r="Y2936" s="67" t="str">
        <f t="shared" si="333"/>
        <v xml:space="preserve"> </v>
      </c>
      <c r="AB2936" t="s">
        <v>90</v>
      </c>
      <c r="AC2936" s="46">
        <v>5555</v>
      </c>
      <c r="AD2936" s="46">
        <v>72</v>
      </c>
      <c r="AE2936" s="46">
        <v>69.900000000000006</v>
      </c>
      <c r="AF2936" s="46">
        <v>115</v>
      </c>
      <c r="AH2936" s="70" t="str">
        <f t="shared" si="330"/>
        <v/>
      </c>
      <c r="AI2936" s="70" t="str">
        <f t="shared" si="331"/>
        <v/>
      </c>
      <c r="AJ2936" s="70" t="str">
        <f t="shared" si="332"/>
        <v>X</v>
      </c>
      <c r="AK2936" s="70" t="str" cm="1">
        <f t="array" ref="AK2936">_xlfn.IFS(AH2936&lt;&gt;"","1",AI2936&lt;&gt;"","2",AJ2936&lt;&gt;"","3")</f>
        <v>3</v>
      </c>
    </row>
    <row r="2937" spans="1:37" x14ac:dyDescent="0.25">
      <c r="A2937" t="s">
        <v>1817</v>
      </c>
      <c r="B2937" t="s">
        <v>362</v>
      </c>
      <c r="C2937" s="67" t="str">
        <f t="shared" si="327"/>
        <v>Emma Hudson</v>
      </c>
      <c r="D2937" s="71" t="str" cm="1">
        <f t="array" ref="D2937">_xlfn.IFS(AK2937="1",CONCATENATE(C2937,"Regional"),AK2937="2",CONCATENATE(C2937,"Sectional"),AK2937="3",CONCATENATE(C2937,COUNTIF($C$1:C2937,C2937)))</f>
        <v>Emma Hudson5</v>
      </c>
      <c r="E2937" s="66">
        <v>45167.375</v>
      </c>
      <c r="F2937" t="s">
        <v>2484</v>
      </c>
      <c r="G2937" s="46">
        <v>42</v>
      </c>
      <c r="H2937" s="46">
        <v>97</v>
      </c>
      <c r="I2937" s="46">
        <v>25</v>
      </c>
      <c r="J2937" t="s">
        <v>169</v>
      </c>
      <c r="K2937" t="s">
        <v>90</v>
      </c>
      <c r="L2937" s="46">
        <v>5555</v>
      </c>
      <c r="M2937" s="46">
        <v>72</v>
      </c>
      <c r="N2937" s="46">
        <v>69.900000000000006</v>
      </c>
      <c r="O2937" s="46">
        <v>115</v>
      </c>
      <c r="P2937" s="46">
        <f t="shared" si="328"/>
        <v>2</v>
      </c>
      <c r="R2937" s="67" t="s">
        <v>2818</v>
      </c>
      <c r="S2937" s="67">
        <f>COUNTIF(Y$2:$Y$100,R2937)</f>
        <v>0</v>
      </c>
      <c r="V2937" s="67">
        <f t="shared" si="329"/>
        <v>0</v>
      </c>
      <c r="X2937"/>
      <c r="Y2937" s="67" t="str">
        <f t="shared" ref="Y2937:Y2964" si="334">CONCATENATE(W2937," ",X2937)</f>
        <v xml:space="preserve"> </v>
      </c>
      <c r="AB2937" t="s">
        <v>90</v>
      </c>
      <c r="AC2937" s="46">
        <v>5555</v>
      </c>
      <c r="AD2937" s="46">
        <v>72</v>
      </c>
      <c r="AE2937" s="46">
        <v>69.900000000000006</v>
      </c>
      <c r="AF2937" s="46">
        <v>115</v>
      </c>
      <c r="AH2937" s="70" t="str">
        <f t="shared" si="330"/>
        <v/>
      </c>
      <c r="AI2937" s="70" t="str">
        <f t="shared" si="331"/>
        <v/>
      </c>
      <c r="AJ2937" s="70" t="str">
        <f t="shared" si="332"/>
        <v>X</v>
      </c>
      <c r="AK2937" s="70" t="str" cm="1">
        <f t="array" ref="AK2937">_xlfn.IFS(AH2937&lt;&gt;"","1",AI2937&lt;&gt;"","2",AJ2937&lt;&gt;"","3")</f>
        <v>3</v>
      </c>
    </row>
    <row r="2938" spans="1:37" x14ac:dyDescent="0.25">
      <c r="A2938" t="s">
        <v>327</v>
      </c>
      <c r="B2938" t="s">
        <v>599</v>
      </c>
      <c r="C2938" s="67" t="str">
        <f t="shared" si="327"/>
        <v>Grace Olson</v>
      </c>
      <c r="D2938" s="71" t="str" cm="1">
        <f t="array" ref="D2938">_xlfn.IFS(AK2938="1",CONCATENATE(C2938,"Regional"),AK2938="2",CONCATENATE(C2938,"Sectional"),AK2938="3",CONCATENATE(C2938,COUNTIF($C$1:C2938,C2938)))</f>
        <v>Grace Olson3</v>
      </c>
      <c r="E2938" s="66">
        <v>45167.375</v>
      </c>
      <c r="F2938" t="s">
        <v>2484</v>
      </c>
      <c r="G2938" s="46">
        <v>42</v>
      </c>
      <c r="H2938" s="46">
        <v>99</v>
      </c>
      <c r="I2938" s="46">
        <v>27</v>
      </c>
      <c r="J2938" t="s">
        <v>169</v>
      </c>
      <c r="K2938" t="s">
        <v>90</v>
      </c>
      <c r="L2938" s="46">
        <v>5555</v>
      </c>
      <c r="M2938" s="46">
        <v>72</v>
      </c>
      <c r="N2938" s="46">
        <v>69.900000000000006</v>
      </c>
      <c r="O2938" s="46">
        <v>115</v>
      </c>
      <c r="P2938" s="46">
        <f t="shared" si="328"/>
        <v>2</v>
      </c>
      <c r="R2938" s="67" t="s">
        <v>2977</v>
      </c>
      <c r="S2938" s="67">
        <f>COUNTIF(Y$2:$Y$100,R2938)</f>
        <v>0</v>
      </c>
      <c r="V2938" s="67">
        <f t="shared" si="329"/>
        <v>0</v>
      </c>
      <c r="X2938"/>
      <c r="Y2938" s="67" t="str">
        <f t="shared" si="334"/>
        <v xml:space="preserve"> </v>
      </c>
      <c r="AB2938" t="s">
        <v>90</v>
      </c>
      <c r="AC2938" s="46">
        <v>5555</v>
      </c>
      <c r="AD2938" s="46">
        <v>72</v>
      </c>
      <c r="AE2938" s="46">
        <v>69.900000000000006</v>
      </c>
      <c r="AF2938" s="46">
        <v>115</v>
      </c>
      <c r="AH2938" s="70" t="str">
        <f t="shared" si="330"/>
        <v/>
      </c>
      <c r="AI2938" s="70" t="str">
        <f t="shared" si="331"/>
        <v/>
      </c>
      <c r="AJ2938" s="70" t="str">
        <f t="shared" si="332"/>
        <v>X</v>
      </c>
      <c r="AK2938" s="70" t="str" cm="1">
        <f t="array" ref="AK2938">_xlfn.IFS(AH2938&lt;&gt;"","1",AI2938&lt;&gt;"","2",AJ2938&lt;&gt;"","3")</f>
        <v>3</v>
      </c>
    </row>
    <row r="2939" spans="1:37" x14ac:dyDescent="0.25">
      <c r="A2939" t="s">
        <v>1109</v>
      </c>
      <c r="B2939" t="s">
        <v>401</v>
      </c>
      <c r="C2939" s="67" t="str">
        <f t="shared" si="327"/>
        <v>Hannah Fergus</v>
      </c>
      <c r="D2939" s="71" t="str" cm="1">
        <f t="array" ref="D2939">_xlfn.IFS(AK2939="1",CONCATENATE(C2939,"Regional"),AK2939="2",CONCATENATE(C2939,"Sectional"),AK2939="3",CONCATENATE(C2939,COUNTIF($C$1:C2939,C2939)))</f>
        <v>Hannah Fergus5</v>
      </c>
      <c r="E2939" s="66">
        <v>45167.375</v>
      </c>
      <c r="F2939" t="s">
        <v>2484</v>
      </c>
      <c r="G2939" s="46">
        <v>42</v>
      </c>
      <c r="H2939" s="46">
        <v>102</v>
      </c>
      <c r="I2939" s="46">
        <v>28</v>
      </c>
      <c r="J2939" t="s">
        <v>169</v>
      </c>
      <c r="K2939" t="s">
        <v>90</v>
      </c>
      <c r="L2939" s="46">
        <v>5555</v>
      </c>
      <c r="M2939" s="46">
        <v>72</v>
      </c>
      <c r="N2939" s="46">
        <v>69.900000000000006</v>
      </c>
      <c r="O2939" s="46">
        <v>115</v>
      </c>
      <c r="P2939" s="46">
        <f t="shared" si="328"/>
        <v>2</v>
      </c>
      <c r="R2939" s="67" t="s">
        <v>1582</v>
      </c>
      <c r="S2939" s="67">
        <f>COUNTIF(Y$2:$Y$100,R2939)</f>
        <v>0</v>
      </c>
      <c r="V2939" s="67">
        <f t="shared" si="329"/>
        <v>0</v>
      </c>
      <c r="X2939"/>
      <c r="Y2939" s="67" t="str">
        <f t="shared" si="334"/>
        <v xml:space="preserve"> </v>
      </c>
      <c r="AB2939" t="s">
        <v>90</v>
      </c>
      <c r="AC2939" s="46">
        <v>5555</v>
      </c>
      <c r="AD2939" s="46">
        <v>72</v>
      </c>
      <c r="AE2939" s="46">
        <v>69.900000000000006</v>
      </c>
      <c r="AF2939" s="46">
        <v>115</v>
      </c>
      <c r="AH2939" s="70" t="str">
        <f t="shared" si="330"/>
        <v/>
      </c>
      <c r="AI2939" s="70" t="str">
        <f t="shared" si="331"/>
        <v/>
      </c>
      <c r="AJ2939" s="70" t="str">
        <f t="shared" si="332"/>
        <v>X</v>
      </c>
      <c r="AK2939" s="70" t="str" cm="1">
        <f t="array" ref="AK2939">_xlfn.IFS(AH2939&lt;&gt;"","1",AI2939&lt;&gt;"","2",AJ2939&lt;&gt;"","3")</f>
        <v>3</v>
      </c>
    </row>
    <row r="2940" spans="1:37" x14ac:dyDescent="0.25">
      <c r="A2940" t="s">
        <v>3416</v>
      </c>
      <c r="B2940" t="s">
        <v>1023</v>
      </c>
      <c r="C2940" s="67" t="str">
        <f t="shared" si="327"/>
        <v>Danika Holewinski</v>
      </c>
      <c r="D2940" s="71" t="str" cm="1">
        <f t="array" ref="D2940">_xlfn.IFS(AK2940="1",CONCATENATE(C2940,"Regional"),AK2940="2",CONCATENATE(C2940,"Sectional"),AK2940="3",CONCATENATE(C2940,COUNTIF($C$1:C2940,C2940)))</f>
        <v>Danika Holewinski4</v>
      </c>
      <c r="E2940" s="66">
        <v>45167.375</v>
      </c>
      <c r="F2940" t="s">
        <v>2484</v>
      </c>
      <c r="G2940" s="46">
        <v>42</v>
      </c>
      <c r="H2940" s="46">
        <v>103</v>
      </c>
      <c r="I2940" s="46">
        <v>29</v>
      </c>
      <c r="J2940" t="s">
        <v>169</v>
      </c>
      <c r="K2940" t="s">
        <v>90</v>
      </c>
      <c r="L2940" s="46">
        <v>5555</v>
      </c>
      <c r="M2940" s="46">
        <v>72</v>
      </c>
      <c r="N2940" s="46">
        <v>69.900000000000006</v>
      </c>
      <c r="O2940" s="46">
        <v>115</v>
      </c>
      <c r="P2940" s="46">
        <f t="shared" si="328"/>
        <v>2</v>
      </c>
      <c r="R2940" s="67" t="s">
        <v>3584</v>
      </c>
      <c r="S2940" s="67">
        <f>COUNTIF(Y$2:$Y$100,R2940)</f>
        <v>0</v>
      </c>
      <c r="V2940" s="67">
        <f t="shared" si="329"/>
        <v>0</v>
      </c>
      <c r="X2940"/>
      <c r="Y2940" s="67" t="str">
        <f t="shared" si="334"/>
        <v xml:space="preserve"> </v>
      </c>
      <c r="AB2940" t="s">
        <v>90</v>
      </c>
      <c r="AC2940" s="46">
        <v>5555</v>
      </c>
      <c r="AD2940" s="46">
        <v>72</v>
      </c>
      <c r="AE2940" s="46">
        <v>69.900000000000006</v>
      </c>
      <c r="AF2940" s="46">
        <v>115</v>
      </c>
      <c r="AH2940" s="70" t="str">
        <f t="shared" si="330"/>
        <v/>
      </c>
      <c r="AI2940" s="70" t="str">
        <f t="shared" si="331"/>
        <v/>
      </c>
      <c r="AJ2940" s="70" t="str">
        <f t="shared" si="332"/>
        <v>X</v>
      </c>
      <c r="AK2940" s="70" t="str" cm="1">
        <f t="array" ref="AK2940">_xlfn.IFS(AH2940&lt;&gt;"","1",AI2940&lt;&gt;"","2",AJ2940&lt;&gt;"","3")</f>
        <v>3</v>
      </c>
    </row>
    <row r="2941" spans="1:37" x14ac:dyDescent="0.25">
      <c r="A2941" t="s">
        <v>373</v>
      </c>
      <c r="B2941" t="s">
        <v>371</v>
      </c>
      <c r="C2941" s="67" t="str">
        <f t="shared" si="327"/>
        <v>Abby Waara</v>
      </c>
      <c r="D2941" s="71" t="str" cm="1">
        <f t="array" ref="D2941">_xlfn.IFS(AK2941="1",CONCATENATE(C2941,"Regional"),AK2941="2",CONCATENATE(C2941,"Sectional"),AK2941="3",CONCATENATE(C2941,COUNTIF($C$1:C2941,C2941)))</f>
        <v>Abby Waara4</v>
      </c>
      <c r="E2941" s="66">
        <v>45167.375</v>
      </c>
      <c r="F2941" t="s">
        <v>2484</v>
      </c>
      <c r="G2941" s="46">
        <v>42</v>
      </c>
      <c r="H2941" s="46">
        <v>105</v>
      </c>
      <c r="I2941" s="46">
        <v>30</v>
      </c>
      <c r="J2941" t="s">
        <v>169</v>
      </c>
      <c r="K2941" t="s">
        <v>90</v>
      </c>
      <c r="L2941" s="46">
        <v>5555</v>
      </c>
      <c r="M2941" s="46">
        <v>72</v>
      </c>
      <c r="N2941" s="46">
        <v>69.900000000000006</v>
      </c>
      <c r="O2941" s="46">
        <v>115</v>
      </c>
      <c r="P2941" s="46">
        <f t="shared" si="328"/>
        <v>2</v>
      </c>
      <c r="R2941" s="67" t="s">
        <v>2954</v>
      </c>
      <c r="S2941" s="67">
        <f>COUNTIF(Y$2:$Y$100,R2941)</f>
        <v>0</v>
      </c>
      <c r="V2941" s="67">
        <f t="shared" si="329"/>
        <v>0</v>
      </c>
      <c r="X2941"/>
      <c r="Y2941" s="67" t="str">
        <f t="shared" si="334"/>
        <v xml:space="preserve"> </v>
      </c>
      <c r="AB2941" t="s">
        <v>90</v>
      </c>
      <c r="AC2941" s="46">
        <v>5555</v>
      </c>
      <c r="AD2941" s="46">
        <v>72</v>
      </c>
      <c r="AE2941" s="46">
        <v>69.900000000000006</v>
      </c>
      <c r="AF2941" s="46">
        <v>115</v>
      </c>
      <c r="AH2941" s="70" t="str">
        <f t="shared" si="330"/>
        <v/>
      </c>
      <c r="AI2941" s="70" t="str">
        <f t="shared" si="331"/>
        <v/>
      </c>
      <c r="AJ2941" s="70" t="str">
        <f t="shared" si="332"/>
        <v>X</v>
      </c>
      <c r="AK2941" s="70" t="str" cm="1">
        <f t="array" ref="AK2941">_xlfn.IFS(AH2941&lt;&gt;"","1",AI2941&lt;&gt;"","2",AJ2941&lt;&gt;"","3")</f>
        <v>3</v>
      </c>
    </row>
    <row r="2942" spans="1:37" x14ac:dyDescent="0.25">
      <c r="A2942" t="s">
        <v>1961</v>
      </c>
      <c r="B2942" t="s">
        <v>201</v>
      </c>
      <c r="C2942" s="67" t="str">
        <f t="shared" si="327"/>
        <v>Charlie Lasecki</v>
      </c>
      <c r="D2942" s="71" t="str" cm="1">
        <f t="array" ref="D2942">_xlfn.IFS(AK2942="1",CONCATENATE(C2942,"Regional"),AK2942="2",CONCATENATE(C2942,"Sectional"),AK2942="3",CONCATENATE(C2942,COUNTIF($C$1:C2942,C2942)))</f>
        <v>Charlie Lasecki2</v>
      </c>
      <c r="E2942" s="66">
        <v>45167.375</v>
      </c>
      <c r="F2942" t="s">
        <v>2484</v>
      </c>
      <c r="G2942" s="46">
        <v>42</v>
      </c>
      <c r="H2942" s="46">
        <v>106</v>
      </c>
      <c r="I2942" s="46">
        <v>31</v>
      </c>
      <c r="J2942" t="s">
        <v>169</v>
      </c>
      <c r="K2942" t="s">
        <v>90</v>
      </c>
      <c r="L2942" s="46">
        <v>5555</v>
      </c>
      <c r="M2942" s="46">
        <v>72</v>
      </c>
      <c r="N2942" s="46">
        <v>69.900000000000006</v>
      </c>
      <c r="O2942" s="46">
        <v>115</v>
      </c>
      <c r="P2942" s="46">
        <f t="shared" si="328"/>
        <v>2</v>
      </c>
      <c r="R2942" s="67" t="s">
        <v>2980</v>
      </c>
      <c r="S2942" s="67">
        <f>COUNTIF(Y$2:$Y$100,R2942)</f>
        <v>0</v>
      </c>
      <c r="V2942" s="67">
        <f t="shared" si="329"/>
        <v>0</v>
      </c>
      <c r="X2942"/>
      <c r="Y2942" s="67" t="str">
        <f t="shared" si="334"/>
        <v xml:space="preserve"> </v>
      </c>
      <c r="AB2942" t="s">
        <v>90</v>
      </c>
      <c r="AC2942" s="46">
        <v>5555</v>
      </c>
      <c r="AD2942" s="46">
        <v>72</v>
      </c>
      <c r="AE2942" s="46">
        <v>69.900000000000006</v>
      </c>
      <c r="AF2942" s="46">
        <v>115</v>
      </c>
      <c r="AH2942" s="70" t="str">
        <f t="shared" si="330"/>
        <v/>
      </c>
      <c r="AI2942" s="70" t="str">
        <f t="shared" si="331"/>
        <v/>
      </c>
      <c r="AJ2942" s="70" t="str">
        <f t="shared" si="332"/>
        <v>X</v>
      </c>
      <c r="AK2942" s="70" t="str" cm="1">
        <f t="array" ref="AK2942">_xlfn.IFS(AH2942&lt;&gt;"","1",AI2942&lt;&gt;"","2",AJ2942&lt;&gt;"","3")</f>
        <v>3</v>
      </c>
    </row>
    <row r="2943" spans="1:37" x14ac:dyDescent="0.25">
      <c r="A2943" t="s">
        <v>254</v>
      </c>
      <c r="B2943" t="s">
        <v>187</v>
      </c>
      <c r="C2943" s="67" t="str">
        <f t="shared" si="327"/>
        <v>Ava Gerend</v>
      </c>
      <c r="D2943" s="71" t="str" cm="1">
        <f t="array" ref="D2943">_xlfn.IFS(AK2943="1",CONCATENATE(C2943,"Regional"),AK2943="2",CONCATENATE(C2943,"Sectional"),AK2943="3",CONCATENATE(C2943,COUNTIF($C$1:C2943,C2943)))</f>
        <v>Ava Gerend5</v>
      </c>
      <c r="E2943" s="66">
        <v>45167.375</v>
      </c>
      <c r="F2943" t="s">
        <v>2484</v>
      </c>
      <c r="G2943" s="46">
        <v>42</v>
      </c>
      <c r="H2943" s="46">
        <v>106</v>
      </c>
      <c r="I2943" s="46">
        <v>31</v>
      </c>
      <c r="J2943" t="s">
        <v>169</v>
      </c>
      <c r="K2943" t="s">
        <v>90</v>
      </c>
      <c r="L2943" s="46">
        <v>5555</v>
      </c>
      <c r="M2943" s="46">
        <v>72</v>
      </c>
      <c r="N2943" s="46">
        <v>69.900000000000006</v>
      </c>
      <c r="O2943" s="46">
        <v>115</v>
      </c>
      <c r="P2943" s="46">
        <f t="shared" si="328"/>
        <v>2</v>
      </c>
      <c r="R2943" s="67" t="s">
        <v>1416</v>
      </c>
      <c r="S2943" s="67">
        <f>COUNTIF(Y$2:$Y$100,R2943)</f>
        <v>0</v>
      </c>
      <c r="V2943" s="67">
        <f t="shared" si="329"/>
        <v>0</v>
      </c>
      <c r="X2943"/>
      <c r="Y2943" s="67" t="str">
        <f t="shared" si="334"/>
        <v xml:space="preserve"> </v>
      </c>
      <c r="AB2943" t="s">
        <v>90</v>
      </c>
      <c r="AC2943" s="46">
        <v>5555</v>
      </c>
      <c r="AD2943" s="46">
        <v>72</v>
      </c>
      <c r="AE2943" s="46">
        <v>69.900000000000006</v>
      </c>
      <c r="AF2943" s="46">
        <v>115</v>
      </c>
      <c r="AH2943" s="70" t="str">
        <f t="shared" si="330"/>
        <v/>
      </c>
      <c r="AI2943" s="70" t="str">
        <f t="shared" si="331"/>
        <v/>
      </c>
      <c r="AJ2943" s="70" t="str">
        <f t="shared" si="332"/>
        <v>X</v>
      </c>
      <c r="AK2943" s="70" t="str" cm="1">
        <f t="array" ref="AK2943">_xlfn.IFS(AH2943&lt;&gt;"","1",AI2943&lt;&gt;"","2",AJ2943&lt;&gt;"","3")</f>
        <v>3</v>
      </c>
    </row>
    <row r="2944" spans="1:37" x14ac:dyDescent="0.25">
      <c r="A2944" t="s">
        <v>1828</v>
      </c>
      <c r="B2944" t="s">
        <v>434</v>
      </c>
      <c r="C2944" s="67" t="str">
        <f t="shared" si="327"/>
        <v>Ella Trewartha</v>
      </c>
      <c r="D2944" s="71" t="str" cm="1">
        <f t="array" ref="D2944">_xlfn.IFS(AK2944="1",CONCATENATE(C2944,"Regional"),AK2944="2",CONCATENATE(C2944,"Sectional"),AK2944="3",CONCATENATE(C2944,COUNTIF($C$1:C2944,C2944)))</f>
        <v>Ella Trewartha4</v>
      </c>
      <c r="E2944" s="66">
        <v>45167.375</v>
      </c>
      <c r="F2944" t="s">
        <v>2484</v>
      </c>
      <c r="G2944" s="46">
        <v>42</v>
      </c>
      <c r="H2944" s="46">
        <v>107</v>
      </c>
      <c r="I2944" s="46">
        <v>33</v>
      </c>
      <c r="J2944" t="s">
        <v>169</v>
      </c>
      <c r="K2944" t="s">
        <v>90</v>
      </c>
      <c r="L2944" s="46">
        <v>5555</v>
      </c>
      <c r="M2944" s="46">
        <v>72</v>
      </c>
      <c r="N2944" s="46">
        <v>69.900000000000006</v>
      </c>
      <c r="O2944" s="46">
        <v>115</v>
      </c>
      <c r="P2944" s="46">
        <f t="shared" si="328"/>
        <v>2</v>
      </c>
      <c r="R2944" s="67" t="s">
        <v>2831</v>
      </c>
      <c r="S2944" s="67">
        <f>COUNTIF(Y$2:$Y$100,R2944)</f>
        <v>0</v>
      </c>
      <c r="V2944" s="67">
        <f t="shared" si="329"/>
        <v>0</v>
      </c>
      <c r="X2944"/>
      <c r="Y2944" s="67" t="str">
        <f t="shared" si="334"/>
        <v xml:space="preserve"> </v>
      </c>
      <c r="AB2944" t="s">
        <v>90</v>
      </c>
      <c r="AC2944" s="46">
        <v>5555</v>
      </c>
      <c r="AD2944" s="46">
        <v>72</v>
      </c>
      <c r="AE2944" s="46">
        <v>69.900000000000006</v>
      </c>
      <c r="AF2944" s="46">
        <v>115</v>
      </c>
      <c r="AH2944" s="70" t="str">
        <f t="shared" si="330"/>
        <v/>
      </c>
      <c r="AI2944" s="70" t="str">
        <f t="shared" si="331"/>
        <v/>
      </c>
      <c r="AJ2944" s="70" t="str">
        <f t="shared" si="332"/>
        <v>X</v>
      </c>
      <c r="AK2944" s="70" t="str" cm="1">
        <f t="array" ref="AK2944">_xlfn.IFS(AH2944&lt;&gt;"","1",AI2944&lt;&gt;"","2",AJ2944&lt;&gt;"","3")</f>
        <v>3</v>
      </c>
    </row>
    <row r="2945" spans="1:37" x14ac:dyDescent="0.25">
      <c r="A2945" t="s">
        <v>1931</v>
      </c>
      <c r="B2945" t="s">
        <v>184</v>
      </c>
      <c r="C2945" s="67" t="str">
        <f t="shared" si="327"/>
        <v>Allison Klee</v>
      </c>
      <c r="D2945" s="71" t="str" cm="1">
        <f t="array" ref="D2945">_xlfn.IFS(AK2945="1",CONCATENATE(C2945,"Regional"),AK2945="2",CONCATENATE(C2945,"Sectional"),AK2945="3",CONCATENATE(C2945,COUNTIF($C$1:C2945,C2945)))</f>
        <v>Allison Klee6</v>
      </c>
      <c r="E2945" s="66">
        <v>45167.375</v>
      </c>
      <c r="F2945" t="s">
        <v>2484</v>
      </c>
      <c r="G2945" s="46">
        <v>42</v>
      </c>
      <c r="H2945" s="46">
        <v>108</v>
      </c>
      <c r="I2945" s="46">
        <v>34</v>
      </c>
      <c r="J2945" t="s">
        <v>169</v>
      </c>
      <c r="K2945" t="s">
        <v>90</v>
      </c>
      <c r="L2945" s="46">
        <v>5555</v>
      </c>
      <c r="M2945" s="46">
        <v>72</v>
      </c>
      <c r="N2945" s="46">
        <v>69.900000000000006</v>
      </c>
      <c r="O2945" s="46">
        <v>115</v>
      </c>
      <c r="P2945" s="46">
        <f t="shared" si="328"/>
        <v>2</v>
      </c>
      <c r="R2945" s="67" t="s">
        <v>2946</v>
      </c>
      <c r="S2945" s="67">
        <f>COUNTIF(Y$2:$Y$100,R2945)</f>
        <v>0</v>
      </c>
      <c r="V2945" s="67">
        <f t="shared" si="329"/>
        <v>0</v>
      </c>
      <c r="X2945"/>
      <c r="Y2945" s="67" t="str">
        <f t="shared" si="334"/>
        <v xml:space="preserve"> </v>
      </c>
      <c r="AB2945" t="s">
        <v>90</v>
      </c>
      <c r="AC2945" s="46">
        <v>5555</v>
      </c>
      <c r="AD2945" s="46">
        <v>72</v>
      </c>
      <c r="AE2945" s="46">
        <v>69.900000000000006</v>
      </c>
      <c r="AF2945" s="46">
        <v>115</v>
      </c>
      <c r="AH2945" s="70" t="str">
        <f t="shared" si="330"/>
        <v/>
      </c>
      <c r="AI2945" s="70" t="str">
        <f t="shared" si="331"/>
        <v/>
      </c>
      <c r="AJ2945" s="70" t="str">
        <f t="shared" si="332"/>
        <v>X</v>
      </c>
      <c r="AK2945" s="70" t="str" cm="1">
        <f t="array" ref="AK2945">_xlfn.IFS(AH2945&lt;&gt;"","1",AI2945&lt;&gt;"","2",AJ2945&lt;&gt;"","3")</f>
        <v>3</v>
      </c>
    </row>
    <row r="2946" spans="1:37" x14ac:dyDescent="0.25">
      <c r="A2946" t="s">
        <v>705</v>
      </c>
      <c r="B2946" t="s">
        <v>1648</v>
      </c>
      <c r="C2946" s="67" t="str">
        <f t="shared" ref="C2946:C3009" si="335">CONCATENATE(B2946," ",A2946)</f>
        <v>Lainey Prunty</v>
      </c>
      <c r="D2946" s="71" t="str" cm="1">
        <f t="array" ref="D2946">_xlfn.IFS(AK2946="1",CONCATENATE(C2946,"Regional"),AK2946="2",CONCATENATE(C2946,"Sectional"),AK2946="3",CONCATENATE(C2946,COUNTIF($C$1:C2946,C2946)))</f>
        <v>Lainey Prunty5</v>
      </c>
      <c r="E2946" s="66">
        <v>45167.375</v>
      </c>
      <c r="F2946" t="s">
        <v>2484</v>
      </c>
      <c r="G2946" s="46">
        <v>42</v>
      </c>
      <c r="H2946" s="46">
        <v>109</v>
      </c>
      <c r="I2946" s="46">
        <v>35</v>
      </c>
      <c r="J2946" t="s">
        <v>169</v>
      </c>
      <c r="K2946" t="s">
        <v>90</v>
      </c>
      <c r="L2946" s="46">
        <v>5555</v>
      </c>
      <c r="M2946" s="46">
        <v>72</v>
      </c>
      <c r="N2946" s="46">
        <v>69.900000000000006</v>
      </c>
      <c r="O2946" s="46">
        <v>115</v>
      </c>
      <c r="P2946" s="46">
        <f t="shared" ref="P2946:P3009" si="336">IF(L2946&gt;4000,2,1)</f>
        <v>2</v>
      </c>
      <c r="R2946" s="67" t="s">
        <v>2825</v>
      </c>
      <c r="S2946" s="67">
        <f>COUNTIF(Y$2:$Y$100,R2946)</f>
        <v>0</v>
      </c>
      <c r="V2946" s="67">
        <f t="shared" ref="V2946:V3009" si="337">COUNTIF(R2946:R5569,Y2946)</f>
        <v>0</v>
      </c>
      <c r="X2946"/>
      <c r="Y2946" s="67" t="str">
        <f t="shared" si="334"/>
        <v xml:space="preserve"> </v>
      </c>
      <c r="AB2946" t="s">
        <v>90</v>
      </c>
      <c r="AC2946" s="46">
        <v>5555</v>
      </c>
      <c r="AD2946" s="46">
        <v>72</v>
      </c>
      <c r="AE2946" s="46">
        <v>69.900000000000006</v>
      </c>
      <c r="AF2946" s="46">
        <v>115</v>
      </c>
      <c r="AH2946" s="70" t="str">
        <f t="shared" ref="AH2946:AH3009" si="338">IF(ISNUMBER(SEARCH("regional",$F2946)),$F2946,"")</f>
        <v/>
      </c>
      <c r="AI2946" s="70" t="str">
        <f t="shared" ref="AI2946:AI3009" si="339">IF(ISNUMBER(SEARCH("sectional",$F2946)),$F2946,"")</f>
        <v/>
      </c>
      <c r="AJ2946" s="70" t="str">
        <f t="shared" ref="AJ2946:AJ3009" si="340">IF(AND(AH2946="",AI2946=""),"X","")</f>
        <v>X</v>
      </c>
      <c r="AK2946" s="70" t="str" cm="1">
        <f t="array" ref="AK2946">_xlfn.IFS(AH2946&lt;&gt;"","1",AI2946&lt;&gt;"","2",AJ2946&lt;&gt;"","3")</f>
        <v>3</v>
      </c>
    </row>
    <row r="2947" spans="1:37" x14ac:dyDescent="0.25">
      <c r="A2947" t="s">
        <v>827</v>
      </c>
      <c r="B2947" t="s">
        <v>828</v>
      </c>
      <c r="C2947" s="67" t="str">
        <f t="shared" si="335"/>
        <v>Bella Daul</v>
      </c>
      <c r="D2947" s="71" t="str" cm="1">
        <f t="array" ref="D2947">_xlfn.IFS(AK2947="1",CONCATENATE(C2947,"Regional"),AK2947="2",CONCATENATE(C2947,"Sectional"),AK2947="3",CONCATENATE(C2947,COUNTIF($C$1:C2947,C2947)))</f>
        <v>Bella Daul4</v>
      </c>
      <c r="E2947" s="66">
        <v>45167.375</v>
      </c>
      <c r="F2947" t="s">
        <v>2484</v>
      </c>
      <c r="G2947" s="46">
        <v>42</v>
      </c>
      <c r="H2947" s="46">
        <v>112</v>
      </c>
      <c r="I2947" s="46">
        <v>36</v>
      </c>
      <c r="J2947" t="s">
        <v>169</v>
      </c>
      <c r="K2947" t="s">
        <v>90</v>
      </c>
      <c r="L2947" s="46">
        <v>5555</v>
      </c>
      <c r="M2947" s="46">
        <v>72</v>
      </c>
      <c r="N2947" s="46">
        <v>69.900000000000006</v>
      </c>
      <c r="O2947" s="46">
        <v>115</v>
      </c>
      <c r="P2947" s="46">
        <f t="shared" si="336"/>
        <v>2</v>
      </c>
      <c r="R2947" s="67" t="s">
        <v>1384</v>
      </c>
      <c r="S2947" s="67">
        <f>COUNTIF(Y$2:$Y$100,R2947)</f>
        <v>0</v>
      </c>
      <c r="V2947" s="67">
        <f t="shared" si="337"/>
        <v>0</v>
      </c>
      <c r="X2947"/>
      <c r="Y2947" s="67" t="str">
        <f t="shared" si="334"/>
        <v xml:space="preserve"> </v>
      </c>
      <c r="AB2947" t="s">
        <v>90</v>
      </c>
      <c r="AC2947" s="46">
        <v>5555</v>
      </c>
      <c r="AD2947" s="46">
        <v>72</v>
      </c>
      <c r="AE2947" s="46">
        <v>69.900000000000006</v>
      </c>
      <c r="AF2947" s="46">
        <v>115</v>
      </c>
      <c r="AH2947" s="70" t="str">
        <f t="shared" si="338"/>
        <v/>
      </c>
      <c r="AI2947" s="70" t="str">
        <f t="shared" si="339"/>
        <v/>
      </c>
      <c r="AJ2947" s="70" t="str">
        <f t="shared" si="340"/>
        <v>X</v>
      </c>
      <c r="AK2947" s="70" t="str" cm="1">
        <f t="array" ref="AK2947">_xlfn.IFS(AH2947&lt;&gt;"","1",AI2947&lt;&gt;"","2",AJ2947&lt;&gt;"","3")</f>
        <v>3</v>
      </c>
    </row>
    <row r="2948" spans="1:37" x14ac:dyDescent="0.25">
      <c r="A2948" t="s">
        <v>1682</v>
      </c>
      <c r="B2948" t="s">
        <v>875</v>
      </c>
      <c r="C2948" s="67" t="str">
        <f t="shared" si="335"/>
        <v>Layla Vengrowsky</v>
      </c>
      <c r="D2948" s="71" t="str" cm="1">
        <f t="array" ref="D2948">_xlfn.IFS(AK2948="1",CONCATENATE(C2948,"Regional"),AK2948="2",CONCATENATE(C2948,"Sectional"),AK2948="3",CONCATENATE(C2948,COUNTIF($C$1:C2948,C2948)))</f>
        <v>Layla Vengrowsky3</v>
      </c>
      <c r="E2948" s="66">
        <v>45167.375</v>
      </c>
      <c r="F2948" t="s">
        <v>2484</v>
      </c>
      <c r="G2948" s="46">
        <v>42</v>
      </c>
      <c r="H2948" s="46">
        <v>115</v>
      </c>
      <c r="I2948" s="46">
        <v>37</v>
      </c>
      <c r="J2948" t="s">
        <v>169</v>
      </c>
      <c r="K2948" t="s">
        <v>90</v>
      </c>
      <c r="L2948" s="46">
        <v>5555</v>
      </c>
      <c r="M2948" s="46">
        <v>72</v>
      </c>
      <c r="N2948" s="46">
        <v>69.900000000000006</v>
      </c>
      <c r="O2948" s="46">
        <v>115</v>
      </c>
      <c r="P2948" s="46">
        <f t="shared" si="336"/>
        <v>2</v>
      </c>
      <c r="R2948" s="67" t="s">
        <v>3582</v>
      </c>
      <c r="S2948" s="67">
        <f>COUNTIF(Y$2:$Y$100,R2948)</f>
        <v>0</v>
      </c>
      <c r="V2948" s="67">
        <f t="shared" si="337"/>
        <v>0</v>
      </c>
      <c r="X2948"/>
      <c r="Y2948" s="67" t="str">
        <f t="shared" si="334"/>
        <v xml:space="preserve"> </v>
      </c>
      <c r="AB2948" t="s">
        <v>90</v>
      </c>
      <c r="AC2948" s="46">
        <v>5555</v>
      </c>
      <c r="AD2948" s="46">
        <v>72</v>
      </c>
      <c r="AE2948" s="46">
        <v>69.900000000000006</v>
      </c>
      <c r="AF2948" s="46">
        <v>115</v>
      </c>
      <c r="AH2948" s="70" t="str">
        <f t="shared" si="338"/>
        <v/>
      </c>
      <c r="AI2948" s="70" t="str">
        <f t="shared" si="339"/>
        <v/>
      </c>
      <c r="AJ2948" s="70" t="str">
        <f t="shared" si="340"/>
        <v>X</v>
      </c>
      <c r="AK2948" s="70" t="str" cm="1">
        <f t="array" ref="AK2948">_xlfn.IFS(AH2948&lt;&gt;"","1",AI2948&lt;&gt;"","2",AJ2948&lt;&gt;"","3")</f>
        <v>3</v>
      </c>
    </row>
    <row r="2949" spans="1:37" x14ac:dyDescent="0.25">
      <c r="A2949" t="s">
        <v>823</v>
      </c>
      <c r="B2949" t="s">
        <v>824</v>
      </c>
      <c r="C2949" s="67" t="str">
        <f t="shared" si="335"/>
        <v>eden delsart</v>
      </c>
      <c r="D2949" s="71" t="str" cm="1">
        <f t="array" ref="D2949">_xlfn.IFS(AK2949="1",CONCATENATE(C2949,"Regional"),AK2949="2",CONCATENATE(C2949,"Sectional"),AK2949="3",CONCATENATE(C2949,COUNTIF($C$1:C2949,C2949)))</f>
        <v>eden delsart5</v>
      </c>
      <c r="E2949" s="66">
        <v>45167.375</v>
      </c>
      <c r="F2949" t="s">
        <v>2484</v>
      </c>
      <c r="G2949" s="46">
        <v>42</v>
      </c>
      <c r="H2949" s="46">
        <v>116</v>
      </c>
      <c r="I2949" s="46">
        <v>38</v>
      </c>
      <c r="J2949" t="s">
        <v>169</v>
      </c>
      <c r="K2949" t="s">
        <v>90</v>
      </c>
      <c r="L2949" s="46">
        <v>5555</v>
      </c>
      <c r="M2949" s="46">
        <v>72</v>
      </c>
      <c r="N2949" s="46">
        <v>69.900000000000006</v>
      </c>
      <c r="O2949" s="46">
        <v>115</v>
      </c>
      <c r="P2949" s="46">
        <f t="shared" si="336"/>
        <v>2</v>
      </c>
      <c r="R2949" s="67" t="s">
        <v>1382</v>
      </c>
      <c r="S2949" s="67">
        <f>COUNTIF(Y$2:$Y$100,R2949)</f>
        <v>0</v>
      </c>
      <c r="V2949" s="67">
        <f t="shared" si="337"/>
        <v>0</v>
      </c>
      <c r="X2949"/>
      <c r="Y2949" s="67" t="str">
        <f t="shared" si="334"/>
        <v xml:space="preserve"> </v>
      </c>
      <c r="AB2949" t="s">
        <v>90</v>
      </c>
      <c r="AC2949" s="46">
        <v>5555</v>
      </c>
      <c r="AD2949" s="46">
        <v>72</v>
      </c>
      <c r="AE2949" s="46">
        <v>69.900000000000006</v>
      </c>
      <c r="AF2949" s="46">
        <v>115</v>
      </c>
      <c r="AH2949" s="70" t="str">
        <f t="shared" si="338"/>
        <v/>
      </c>
      <c r="AI2949" s="70" t="str">
        <f t="shared" si="339"/>
        <v/>
      </c>
      <c r="AJ2949" s="70" t="str">
        <f t="shared" si="340"/>
        <v>X</v>
      </c>
      <c r="AK2949" s="70" t="str" cm="1">
        <f t="array" ref="AK2949">_xlfn.IFS(AH2949&lt;&gt;"","1",AI2949&lt;&gt;"","2",AJ2949&lt;&gt;"","3")</f>
        <v>3</v>
      </c>
    </row>
    <row r="2950" spans="1:37" x14ac:dyDescent="0.25">
      <c r="A2950" t="s">
        <v>374</v>
      </c>
      <c r="B2950" t="s">
        <v>769</v>
      </c>
      <c r="C2950" s="67" t="str">
        <f t="shared" si="335"/>
        <v>Nadia Wagner</v>
      </c>
      <c r="D2950" s="71" t="str" cm="1">
        <f t="array" ref="D2950">_xlfn.IFS(AK2950="1",CONCATENATE(C2950,"Regional"),AK2950="2",CONCATENATE(C2950,"Sectional"),AK2950="3",CONCATENATE(C2950,COUNTIF($C$1:C2950,C2950)))</f>
        <v>Nadia Wagner3</v>
      </c>
      <c r="E2950" s="66">
        <v>45167.375</v>
      </c>
      <c r="F2950" t="s">
        <v>2484</v>
      </c>
      <c r="G2950" s="46">
        <v>42</v>
      </c>
      <c r="H2950" s="46">
        <v>116</v>
      </c>
      <c r="I2950" s="46">
        <v>38</v>
      </c>
      <c r="J2950" t="s">
        <v>169</v>
      </c>
      <c r="K2950" t="s">
        <v>90</v>
      </c>
      <c r="L2950" s="46">
        <v>5555</v>
      </c>
      <c r="M2950" s="46">
        <v>72</v>
      </c>
      <c r="N2950" s="46">
        <v>69.900000000000006</v>
      </c>
      <c r="O2950" s="46">
        <v>115</v>
      </c>
      <c r="P2950" s="46">
        <f t="shared" si="336"/>
        <v>2</v>
      </c>
      <c r="R2950" s="67" t="s">
        <v>1353</v>
      </c>
      <c r="S2950" s="67">
        <f>COUNTIF(Y$2:$Y$100,R2950)</f>
        <v>0</v>
      </c>
      <c r="V2950" s="67">
        <f t="shared" si="337"/>
        <v>0</v>
      </c>
      <c r="X2950"/>
      <c r="Y2950" s="67" t="str">
        <f t="shared" si="334"/>
        <v xml:space="preserve"> </v>
      </c>
      <c r="AB2950" t="s">
        <v>90</v>
      </c>
      <c r="AC2950" s="46">
        <v>5555</v>
      </c>
      <c r="AD2950" s="46">
        <v>72</v>
      </c>
      <c r="AE2950" s="46">
        <v>69.900000000000006</v>
      </c>
      <c r="AF2950" s="46">
        <v>115</v>
      </c>
      <c r="AH2950" s="70" t="str">
        <f t="shared" si="338"/>
        <v/>
      </c>
      <c r="AI2950" s="70" t="str">
        <f t="shared" si="339"/>
        <v/>
      </c>
      <c r="AJ2950" s="70" t="str">
        <f t="shared" si="340"/>
        <v>X</v>
      </c>
      <c r="AK2950" s="70" t="str" cm="1">
        <f t="array" ref="AK2950">_xlfn.IFS(AH2950&lt;&gt;"","1",AI2950&lt;&gt;"","2",AJ2950&lt;&gt;"","3")</f>
        <v>3</v>
      </c>
    </row>
    <row r="2951" spans="1:37" x14ac:dyDescent="0.25">
      <c r="A2951" t="s">
        <v>707</v>
      </c>
      <c r="B2951" t="s">
        <v>434</v>
      </c>
      <c r="C2951" s="67" t="str">
        <f t="shared" si="335"/>
        <v>Ella Senger</v>
      </c>
      <c r="D2951" s="71" t="str" cm="1">
        <f t="array" ref="D2951">_xlfn.IFS(AK2951="1",CONCATENATE(C2951,"Regional"),AK2951="2",CONCATENATE(C2951,"Sectional"),AK2951="3",CONCATENATE(C2951,COUNTIF($C$1:C2951,C2951)))</f>
        <v>Ella Senger5</v>
      </c>
      <c r="E2951" s="66">
        <v>45167.375</v>
      </c>
      <c r="F2951" t="s">
        <v>2484</v>
      </c>
      <c r="G2951" s="46">
        <v>42</v>
      </c>
      <c r="H2951" s="46">
        <v>116</v>
      </c>
      <c r="I2951" s="46">
        <v>38</v>
      </c>
      <c r="J2951" t="s">
        <v>169</v>
      </c>
      <c r="K2951" t="s">
        <v>90</v>
      </c>
      <c r="L2951" s="46">
        <v>5555</v>
      </c>
      <c r="M2951" s="46">
        <v>72</v>
      </c>
      <c r="N2951" s="46">
        <v>69.900000000000006</v>
      </c>
      <c r="O2951" s="46">
        <v>115</v>
      </c>
      <c r="P2951" s="46">
        <f t="shared" si="336"/>
        <v>2</v>
      </c>
      <c r="R2951" s="67" t="s">
        <v>1308</v>
      </c>
      <c r="S2951" s="67">
        <f>COUNTIF(Y$2:$Y$100,R2951)</f>
        <v>0</v>
      </c>
      <c r="V2951" s="67">
        <f t="shared" si="337"/>
        <v>0</v>
      </c>
      <c r="X2951"/>
      <c r="Y2951" s="67" t="str">
        <f t="shared" si="334"/>
        <v xml:space="preserve"> </v>
      </c>
      <c r="AB2951" t="s">
        <v>90</v>
      </c>
      <c r="AC2951" s="46">
        <v>5555</v>
      </c>
      <c r="AD2951" s="46">
        <v>72</v>
      </c>
      <c r="AE2951" s="46">
        <v>69.900000000000006</v>
      </c>
      <c r="AF2951" s="46">
        <v>115</v>
      </c>
      <c r="AH2951" s="70" t="str">
        <f t="shared" si="338"/>
        <v/>
      </c>
      <c r="AI2951" s="70" t="str">
        <f t="shared" si="339"/>
        <v/>
      </c>
      <c r="AJ2951" s="70" t="str">
        <f t="shared" si="340"/>
        <v>X</v>
      </c>
      <c r="AK2951" s="70" t="str" cm="1">
        <f t="array" ref="AK2951">_xlfn.IFS(AH2951&lt;&gt;"","1",AI2951&lt;&gt;"","2",AJ2951&lt;&gt;"","3")</f>
        <v>3</v>
      </c>
    </row>
    <row r="2952" spans="1:37" x14ac:dyDescent="0.25">
      <c r="A2952" t="s">
        <v>1824</v>
      </c>
      <c r="B2952" t="s">
        <v>253</v>
      </c>
      <c r="C2952" s="67" t="str">
        <f t="shared" si="335"/>
        <v>Lily Wiitanen</v>
      </c>
      <c r="D2952" s="71" t="str" cm="1">
        <f t="array" ref="D2952">_xlfn.IFS(AK2952="1",CONCATENATE(C2952,"Regional"),AK2952="2",CONCATENATE(C2952,"Sectional"),AK2952="3",CONCATENATE(C2952,COUNTIF($C$1:C2952,C2952)))</f>
        <v>Lily Wiitanen5</v>
      </c>
      <c r="E2952" s="66">
        <v>45167.375</v>
      </c>
      <c r="F2952" t="s">
        <v>2484</v>
      </c>
      <c r="G2952" s="46">
        <v>42</v>
      </c>
      <c r="H2952" s="46">
        <v>116</v>
      </c>
      <c r="I2952" s="46">
        <v>38</v>
      </c>
      <c r="J2952" t="s">
        <v>169</v>
      </c>
      <c r="K2952" t="s">
        <v>90</v>
      </c>
      <c r="L2952" s="46">
        <v>5555</v>
      </c>
      <c r="M2952" s="46">
        <v>72</v>
      </c>
      <c r="N2952" s="46">
        <v>69.900000000000006</v>
      </c>
      <c r="O2952" s="46">
        <v>115</v>
      </c>
      <c r="P2952" s="46">
        <f t="shared" si="336"/>
        <v>2</v>
      </c>
      <c r="R2952" s="67" t="s">
        <v>2827</v>
      </c>
      <c r="S2952" s="67">
        <f>COUNTIF(Y$2:$Y$100,R2952)</f>
        <v>0</v>
      </c>
      <c r="V2952" s="67">
        <f t="shared" si="337"/>
        <v>0</v>
      </c>
      <c r="X2952"/>
      <c r="Y2952" s="67" t="str">
        <f t="shared" si="334"/>
        <v xml:space="preserve"> </v>
      </c>
      <c r="AB2952" t="s">
        <v>90</v>
      </c>
      <c r="AC2952" s="46">
        <v>5555</v>
      </c>
      <c r="AD2952" s="46">
        <v>72</v>
      </c>
      <c r="AE2952" s="46">
        <v>69.900000000000006</v>
      </c>
      <c r="AF2952" s="46">
        <v>115</v>
      </c>
      <c r="AH2952" s="70" t="str">
        <f t="shared" si="338"/>
        <v/>
      </c>
      <c r="AI2952" s="70" t="str">
        <f t="shared" si="339"/>
        <v/>
      </c>
      <c r="AJ2952" s="70" t="str">
        <f t="shared" si="340"/>
        <v>X</v>
      </c>
      <c r="AK2952" s="70" t="str" cm="1">
        <f t="array" ref="AK2952">_xlfn.IFS(AH2952&lt;&gt;"","1",AI2952&lt;&gt;"","2",AJ2952&lt;&gt;"","3")</f>
        <v>3</v>
      </c>
    </row>
    <row r="2953" spans="1:37" x14ac:dyDescent="0.25">
      <c r="A2953" t="s">
        <v>2071</v>
      </c>
      <c r="B2953" t="s">
        <v>416</v>
      </c>
      <c r="C2953" s="67" t="str">
        <f t="shared" si="335"/>
        <v>Sarah Staeven</v>
      </c>
      <c r="D2953" s="71" t="str" cm="1">
        <f t="array" ref="D2953">_xlfn.IFS(AK2953="1",CONCATENATE(C2953,"Regional"),AK2953="2",CONCATENATE(C2953,"Sectional"),AK2953="3",CONCATENATE(C2953,COUNTIF($C$1:C2953,C2953)))</f>
        <v>Sarah Staeven1</v>
      </c>
      <c r="E2953" s="66">
        <v>45167.375</v>
      </c>
      <c r="F2953" t="s">
        <v>2484</v>
      </c>
      <c r="G2953" s="46">
        <v>42</v>
      </c>
      <c r="H2953" s="46">
        <v>129</v>
      </c>
      <c r="I2953" s="46">
        <v>42</v>
      </c>
      <c r="J2953" t="s">
        <v>169</v>
      </c>
      <c r="K2953" t="s">
        <v>90</v>
      </c>
      <c r="L2953" s="46">
        <v>5555</v>
      </c>
      <c r="M2953" s="46">
        <v>72</v>
      </c>
      <c r="N2953" s="46">
        <v>69.900000000000006</v>
      </c>
      <c r="O2953" s="46">
        <v>115</v>
      </c>
      <c r="P2953" s="46">
        <f t="shared" si="336"/>
        <v>2</v>
      </c>
      <c r="R2953" s="67" t="s">
        <v>3094</v>
      </c>
      <c r="S2953" s="67">
        <f>COUNTIF(Y$2:$Y$100,R2953)</f>
        <v>0</v>
      </c>
      <c r="V2953" s="67">
        <f t="shared" si="337"/>
        <v>0</v>
      </c>
      <c r="X2953"/>
      <c r="Y2953" s="67" t="str">
        <f t="shared" si="334"/>
        <v xml:space="preserve"> </v>
      </c>
      <c r="AB2953" t="s">
        <v>90</v>
      </c>
      <c r="AC2953" s="46">
        <v>5555</v>
      </c>
      <c r="AD2953" s="46">
        <v>72</v>
      </c>
      <c r="AE2953" s="46">
        <v>69.900000000000006</v>
      </c>
      <c r="AF2953" s="46">
        <v>115</v>
      </c>
      <c r="AH2953" s="70" t="str">
        <f t="shared" si="338"/>
        <v/>
      </c>
      <c r="AI2953" s="70" t="str">
        <f t="shared" si="339"/>
        <v/>
      </c>
      <c r="AJ2953" s="70" t="str">
        <f t="shared" si="340"/>
        <v>X</v>
      </c>
      <c r="AK2953" s="70" t="str" cm="1">
        <f t="array" ref="AK2953">_xlfn.IFS(AH2953&lt;&gt;"","1",AI2953&lt;&gt;"","2",AJ2953&lt;&gt;"","3")</f>
        <v>3</v>
      </c>
    </row>
    <row r="2954" spans="1:37" x14ac:dyDescent="0.25">
      <c r="A2954" t="s">
        <v>3429</v>
      </c>
      <c r="B2954" t="s">
        <v>2714</v>
      </c>
      <c r="C2954" s="67" t="str">
        <f t="shared" si="335"/>
        <v>KayLee McClintock</v>
      </c>
      <c r="D2954" s="71" t="str" cm="1">
        <f t="array" ref="D2954">_xlfn.IFS(AK2954="1",CONCATENATE(C2954,"Regional"),AK2954="2",CONCATENATE(C2954,"Sectional"),AK2954="3",CONCATENATE(C2954,COUNTIF($C$1:C2954,C2954)))</f>
        <v>KayLee McClintock2</v>
      </c>
      <c r="E2954" s="66">
        <v>45167.375</v>
      </c>
      <c r="F2954" t="s">
        <v>2562</v>
      </c>
      <c r="G2954" s="46">
        <v>11</v>
      </c>
      <c r="H2954" s="46">
        <v>51</v>
      </c>
      <c r="I2954" s="46">
        <v>1</v>
      </c>
      <c r="J2954" t="s">
        <v>2563</v>
      </c>
      <c r="K2954" t="s">
        <v>90</v>
      </c>
      <c r="L2954" s="46">
        <v>2519</v>
      </c>
      <c r="M2954" s="46">
        <v>35</v>
      </c>
      <c r="N2954" s="46">
        <v>34.6</v>
      </c>
      <c r="O2954" s="46">
        <v>120</v>
      </c>
      <c r="P2954" s="46">
        <f t="shared" si="336"/>
        <v>1</v>
      </c>
      <c r="R2954" s="67" t="s">
        <v>3623</v>
      </c>
      <c r="S2954" s="67">
        <f>COUNTIF(Y$2:$Y$100,R2954)</f>
        <v>0</v>
      </c>
      <c r="V2954" s="67">
        <f t="shared" si="337"/>
        <v>0</v>
      </c>
      <c r="X2954"/>
      <c r="Y2954" s="67" t="str">
        <f t="shared" si="334"/>
        <v xml:space="preserve"> </v>
      </c>
      <c r="AB2954" t="s">
        <v>90</v>
      </c>
      <c r="AC2954" s="46">
        <v>2519</v>
      </c>
      <c r="AD2954" s="46">
        <v>35</v>
      </c>
      <c r="AE2954" s="46">
        <v>34.6</v>
      </c>
      <c r="AF2954" s="46">
        <v>120</v>
      </c>
      <c r="AH2954" s="70" t="str">
        <f t="shared" si="338"/>
        <v/>
      </c>
      <c r="AI2954" s="70" t="str">
        <f t="shared" si="339"/>
        <v/>
      </c>
      <c r="AJ2954" s="70" t="str">
        <f t="shared" si="340"/>
        <v>X</v>
      </c>
      <c r="AK2954" s="70" t="str" cm="1">
        <f t="array" ref="AK2954">_xlfn.IFS(AH2954&lt;&gt;"","1",AI2954&lt;&gt;"","2",AJ2954&lt;&gt;"","3")</f>
        <v>3</v>
      </c>
    </row>
    <row r="2955" spans="1:37" x14ac:dyDescent="0.25">
      <c r="A2955" t="s">
        <v>2146</v>
      </c>
      <c r="B2955" t="s">
        <v>522</v>
      </c>
      <c r="C2955" s="67" t="str">
        <f t="shared" si="335"/>
        <v>lauren stelow</v>
      </c>
      <c r="D2955" s="71" t="str" cm="1">
        <f t="array" ref="D2955">_xlfn.IFS(AK2955="1",CONCATENATE(C2955,"Regional"),AK2955="2",CONCATENATE(C2955,"Sectional"),AK2955="3",CONCATENATE(C2955,COUNTIF($C$1:C2955,C2955)))</f>
        <v>lauren stelow1</v>
      </c>
      <c r="E2955" s="66">
        <v>45167.375</v>
      </c>
      <c r="F2955" t="s">
        <v>2562</v>
      </c>
      <c r="G2955" s="46">
        <v>11</v>
      </c>
      <c r="H2955" s="46">
        <v>57</v>
      </c>
      <c r="I2955" s="46">
        <v>2</v>
      </c>
      <c r="J2955" t="s">
        <v>2563</v>
      </c>
      <c r="K2955" t="s">
        <v>90</v>
      </c>
      <c r="L2955" s="46">
        <v>2519</v>
      </c>
      <c r="M2955" s="46">
        <v>35</v>
      </c>
      <c r="N2955" s="46">
        <v>34.6</v>
      </c>
      <c r="O2955" s="46">
        <v>120</v>
      </c>
      <c r="P2955" s="46">
        <f t="shared" si="336"/>
        <v>1</v>
      </c>
      <c r="R2955" s="67" t="s">
        <v>3172</v>
      </c>
      <c r="S2955" s="67">
        <f>COUNTIF(Y$2:$Y$100,R2955)</f>
        <v>0</v>
      </c>
      <c r="V2955" s="67">
        <f t="shared" si="337"/>
        <v>0</v>
      </c>
      <c r="X2955"/>
      <c r="Y2955" s="67" t="str">
        <f t="shared" si="334"/>
        <v xml:space="preserve"> </v>
      </c>
      <c r="AB2955" t="s">
        <v>90</v>
      </c>
      <c r="AC2955" s="46">
        <v>2519</v>
      </c>
      <c r="AD2955" s="46">
        <v>35</v>
      </c>
      <c r="AE2955" s="46">
        <v>34.6</v>
      </c>
      <c r="AF2955" s="46">
        <v>120</v>
      </c>
      <c r="AH2955" s="70" t="str">
        <f t="shared" si="338"/>
        <v/>
      </c>
      <c r="AI2955" s="70" t="str">
        <f t="shared" si="339"/>
        <v/>
      </c>
      <c r="AJ2955" s="70" t="str">
        <f t="shared" si="340"/>
        <v>X</v>
      </c>
      <c r="AK2955" s="70" t="str" cm="1">
        <f t="array" ref="AK2955">_xlfn.IFS(AH2955&lt;&gt;"","1",AI2955&lt;&gt;"","2",AJ2955&lt;&gt;"","3")</f>
        <v>3</v>
      </c>
    </row>
    <row r="2956" spans="1:37" x14ac:dyDescent="0.25">
      <c r="A2956" t="s">
        <v>985</v>
      </c>
      <c r="B2956" t="s">
        <v>1700</v>
      </c>
      <c r="C2956" s="67" t="str">
        <f t="shared" si="335"/>
        <v>Kori Reader</v>
      </c>
      <c r="D2956" s="71" t="str" cm="1">
        <f t="array" ref="D2956">_xlfn.IFS(AK2956="1",CONCATENATE(C2956,"Regional"),AK2956="2",CONCATENATE(C2956,"Sectional"),AK2956="3",CONCATENATE(C2956,COUNTIF($C$1:C2956,C2956)))</f>
        <v>Kori Reader2</v>
      </c>
      <c r="E2956" s="66">
        <v>45167.375</v>
      </c>
      <c r="F2956" t="s">
        <v>2562</v>
      </c>
      <c r="G2956" s="46">
        <v>11</v>
      </c>
      <c r="H2956" s="46">
        <v>59</v>
      </c>
      <c r="I2956" s="46">
        <v>3</v>
      </c>
      <c r="J2956" t="s">
        <v>2563</v>
      </c>
      <c r="K2956" t="s">
        <v>90</v>
      </c>
      <c r="L2956" s="46">
        <v>2519</v>
      </c>
      <c r="M2956" s="46">
        <v>35</v>
      </c>
      <c r="N2956" s="46">
        <v>34.6</v>
      </c>
      <c r="O2956" s="46">
        <v>120</v>
      </c>
      <c r="P2956" s="46">
        <f t="shared" si="336"/>
        <v>1</v>
      </c>
      <c r="R2956" s="67" t="s">
        <v>3099</v>
      </c>
      <c r="S2956" s="67">
        <f>COUNTIF(Y$2:$Y$100,R2956)</f>
        <v>0</v>
      </c>
      <c r="V2956" s="67">
        <f t="shared" si="337"/>
        <v>0</v>
      </c>
      <c r="X2956"/>
      <c r="Y2956" s="67" t="str">
        <f t="shared" si="334"/>
        <v xml:space="preserve"> </v>
      </c>
      <c r="AB2956" t="s">
        <v>90</v>
      </c>
      <c r="AC2956" s="46">
        <v>2519</v>
      </c>
      <c r="AD2956" s="46">
        <v>35</v>
      </c>
      <c r="AE2956" s="46">
        <v>34.6</v>
      </c>
      <c r="AF2956" s="46">
        <v>120</v>
      </c>
      <c r="AH2956" s="70" t="str">
        <f t="shared" si="338"/>
        <v/>
      </c>
      <c r="AI2956" s="70" t="str">
        <f t="shared" si="339"/>
        <v/>
      </c>
      <c r="AJ2956" s="70" t="str">
        <f t="shared" si="340"/>
        <v>X</v>
      </c>
      <c r="AK2956" s="70" t="str" cm="1">
        <f t="array" ref="AK2956">_xlfn.IFS(AH2956&lt;&gt;"","1",AI2956&lt;&gt;"","2",AJ2956&lt;&gt;"","3")</f>
        <v>3</v>
      </c>
    </row>
    <row r="2957" spans="1:37" x14ac:dyDescent="0.25">
      <c r="A2957" t="s">
        <v>1701</v>
      </c>
      <c r="B2957" t="s">
        <v>856</v>
      </c>
      <c r="C2957" s="67" t="str">
        <f t="shared" si="335"/>
        <v>brooke Kirby</v>
      </c>
      <c r="D2957" s="71" t="str" cm="1">
        <f t="array" ref="D2957">_xlfn.IFS(AK2957="1",CONCATENATE(C2957,"Regional"),AK2957="2",CONCATENATE(C2957,"Sectional"),AK2957="3",CONCATENATE(C2957,COUNTIF($C$1:C2957,C2957)))</f>
        <v>brooke Kirby2</v>
      </c>
      <c r="E2957" s="66">
        <v>45167.375</v>
      </c>
      <c r="F2957" t="s">
        <v>2562</v>
      </c>
      <c r="G2957" s="46">
        <v>11</v>
      </c>
      <c r="H2957" s="46">
        <v>59</v>
      </c>
      <c r="I2957" s="46">
        <v>3</v>
      </c>
      <c r="J2957" t="s">
        <v>2563</v>
      </c>
      <c r="K2957" t="s">
        <v>90</v>
      </c>
      <c r="L2957" s="46">
        <v>2519</v>
      </c>
      <c r="M2957" s="46">
        <v>35</v>
      </c>
      <c r="N2957" s="46">
        <v>34.6</v>
      </c>
      <c r="O2957" s="46">
        <v>120</v>
      </c>
      <c r="P2957" s="46">
        <f t="shared" si="336"/>
        <v>1</v>
      </c>
      <c r="R2957" s="67" t="s">
        <v>3624</v>
      </c>
      <c r="S2957" s="67">
        <f>COUNTIF(Y$2:$Y$100,R2957)</f>
        <v>0</v>
      </c>
      <c r="V2957" s="67">
        <f t="shared" si="337"/>
        <v>0</v>
      </c>
      <c r="X2957"/>
      <c r="Y2957" s="67" t="str">
        <f t="shared" si="334"/>
        <v xml:space="preserve"> </v>
      </c>
      <c r="AB2957" t="s">
        <v>90</v>
      </c>
      <c r="AC2957" s="46">
        <v>2519</v>
      </c>
      <c r="AD2957" s="46">
        <v>35</v>
      </c>
      <c r="AE2957" s="46">
        <v>34.6</v>
      </c>
      <c r="AF2957" s="46">
        <v>120</v>
      </c>
      <c r="AH2957" s="70" t="str">
        <f t="shared" si="338"/>
        <v/>
      </c>
      <c r="AI2957" s="70" t="str">
        <f t="shared" si="339"/>
        <v/>
      </c>
      <c r="AJ2957" s="70" t="str">
        <f t="shared" si="340"/>
        <v>X</v>
      </c>
      <c r="AK2957" s="70" t="str" cm="1">
        <f t="array" ref="AK2957">_xlfn.IFS(AH2957&lt;&gt;"","1",AI2957&lt;&gt;"","2",AJ2957&lt;&gt;"","3")</f>
        <v>3</v>
      </c>
    </row>
    <row r="2958" spans="1:37" x14ac:dyDescent="0.25">
      <c r="A2958" t="s">
        <v>2041</v>
      </c>
      <c r="B2958" t="s">
        <v>380</v>
      </c>
      <c r="C2958" s="67" t="str">
        <f t="shared" si="335"/>
        <v>Amelia Eiting</v>
      </c>
      <c r="D2958" s="71" t="str" cm="1">
        <f t="array" ref="D2958">_xlfn.IFS(AK2958="1",CONCATENATE(C2958,"Regional"),AK2958="2",CONCATENATE(C2958,"Sectional"),AK2958="3",CONCATENATE(C2958,COUNTIF($C$1:C2958,C2958)))</f>
        <v>Amelia Eiting2</v>
      </c>
      <c r="E2958" s="66">
        <v>45167.375</v>
      </c>
      <c r="F2958" t="s">
        <v>2562</v>
      </c>
      <c r="G2958" s="46">
        <v>11</v>
      </c>
      <c r="H2958" s="46">
        <v>62</v>
      </c>
      <c r="I2958" s="46">
        <v>5</v>
      </c>
      <c r="J2958" t="s">
        <v>2563</v>
      </c>
      <c r="K2958" t="s">
        <v>90</v>
      </c>
      <c r="L2958" s="46">
        <v>2519</v>
      </c>
      <c r="M2958" s="46">
        <v>35</v>
      </c>
      <c r="N2958" s="46">
        <v>34.6</v>
      </c>
      <c r="O2958" s="46">
        <v>120</v>
      </c>
      <c r="P2958" s="46">
        <f t="shared" si="336"/>
        <v>1</v>
      </c>
      <c r="R2958" s="67" t="s">
        <v>3060</v>
      </c>
      <c r="S2958" s="67">
        <f>COUNTIF(Y$2:$Y$100,R2958)</f>
        <v>0</v>
      </c>
      <c r="V2958" s="67">
        <f t="shared" si="337"/>
        <v>0</v>
      </c>
      <c r="X2958"/>
      <c r="Y2958" s="67" t="str">
        <f t="shared" si="334"/>
        <v xml:space="preserve"> </v>
      </c>
      <c r="AB2958" t="s">
        <v>90</v>
      </c>
      <c r="AC2958" s="46">
        <v>2519</v>
      </c>
      <c r="AD2958" s="46">
        <v>35</v>
      </c>
      <c r="AE2958" s="46">
        <v>34.6</v>
      </c>
      <c r="AF2958" s="46">
        <v>120</v>
      </c>
      <c r="AH2958" s="70" t="str">
        <f t="shared" si="338"/>
        <v/>
      </c>
      <c r="AI2958" s="70" t="str">
        <f t="shared" si="339"/>
        <v/>
      </c>
      <c r="AJ2958" s="70" t="str">
        <f t="shared" si="340"/>
        <v>X</v>
      </c>
      <c r="AK2958" s="70" t="str" cm="1">
        <f t="array" ref="AK2958">_xlfn.IFS(AH2958&lt;&gt;"","1",AI2958&lt;&gt;"","2",AJ2958&lt;&gt;"","3")</f>
        <v>3</v>
      </c>
    </row>
    <row r="2959" spans="1:37" x14ac:dyDescent="0.25">
      <c r="A2959" t="s">
        <v>2044</v>
      </c>
      <c r="B2959" t="s">
        <v>543</v>
      </c>
      <c r="C2959" s="67" t="str">
        <f t="shared" si="335"/>
        <v>Brooke Beahm</v>
      </c>
      <c r="D2959" s="71" t="str" cm="1">
        <f t="array" ref="D2959">_xlfn.IFS(AK2959="1",CONCATENATE(C2959,"Regional"),AK2959="2",CONCATENATE(C2959,"Sectional"),AK2959="3",CONCATENATE(C2959,COUNTIF($C$1:C2959,C2959)))</f>
        <v>Brooke Beahm2</v>
      </c>
      <c r="E2959" s="66">
        <v>45167.375</v>
      </c>
      <c r="F2959" t="s">
        <v>2562</v>
      </c>
      <c r="G2959" s="46">
        <v>11</v>
      </c>
      <c r="H2959" s="46">
        <v>62</v>
      </c>
      <c r="I2959" s="46">
        <v>5</v>
      </c>
      <c r="J2959" t="s">
        <v>2563</v>
      </c>
      <c r="K2959" t="s">
        <v>90</v>
      </c>
      <c r="L2959" s="46">
        <v>2519</v>
      </c>
      <c r="M2959" s="46">
        <v>35</v>
      </c>
      <c r="N2959" s="46">
        <v>34.6</v>
      </c>
      <c r="O2959" s="46">
        <v>120</v>
      </c>
      <c r="P2959" s="46">
        <f t="shared" si="336"/>
        <v>1</v>
      </c>
      <c r="R2959" s="67" t="s">
        <v>3063</v>
      </c>
      <c r="S2959" s="67">
        <f>COUNTIF(Y$2:$Y$100,R2959)</f>
        <v>0</v>
      </c>
      <c r="V2959" s="67">
        <f t="shared" si="337"/>
        <v>0</v>
      </c>
      <c r="X2959"/>
      <c r="Y2959" s="67" t="str">
        <f t="shared" si="334"/>
        <v xml:space="preserve"> </v>
      </c>
      <c r="AB2959" t="s">
        <v>90</v>
      </c>
      <c r="AC2959" s="46">
        <v>2519</v>
      </c>
      <c r="AD2959" s="46">
        <v>35</v>
      </c>
      <c r="AE2959" s="46">
        <v>34.6</v>
      </c>
      <c r="AF2959" s="46">
        <v>120</v>
      </c>
      <c r="AH2959" s="70" t="str">
        <f t="shared" si="338"/>
        <v/>
      </c>
      <c r="AI2959" s="70" t="str">
        <f t="shared" si="339"/>
        <v/>
      </c>
      <c r="AJ2959" s="70" t="str">
        <f t="shared" si="340"/>
        <v>X</v>
      </c>
      <c r="AK2959" s="70" t="str" cm="1">
        <f t="array" ref="AK2959">_xlfn.IFS(AH2959&lt;&gt;"","1",AI2959&lt;&gt;"","2",AJ2959&lt;&gt;"","3")</f>
        <v>3</v>
      </c>
    </row>
    <row r="2960" spans="1:37" x14ac:dyDescent="0.25">
      <c r="A2960" t="s">
        <v>2047</v>
      </c>
      <c r="B2960" t="s">
        <v>776</v>
      </c>
      <c r="C2960" s="67" t="str">
        <f t="shared" si="335"/>
        <v>Kendall Hengst</v>
      </c>
      <c r="D2960" s="71" t="str" cm="1">
        <f t="array" ref="D2960">_xlfn.IFS(AK2960="1",CONCATENATE(C2960,"Regional"),AK2960="2",CONCATENATE(C2960,"Sectional"),AK2960="3",CONCATENATE(C2960,COUNTIF($C$1:C2960,C2960)))</f>
        <v>Kendall Hengst2</v>
      </c>
      <c r="E2960" s="66">
        <v>45167.375</v>
      </c>
      <c r="F2960" t="s">
        <v>2562</v>
      </c>
      <c r="G2960" s="46">
        <v>11</v>
      </c>
      <c r="H2960" s="46">
        <v>63</v>
      </c>
      <c r="I2960" s="46">
        <v>7</v>
      </c>
      <c r="J2960" t="s">
        <v>2563</v>
      </c>
      <c r="K2960" t="s">
        <v>90</v>
      </c>
      <c r="L2960" s="46">
        <v>2519</v>
      </c>
      <c r="M2960" s="46">
        <v>35</v>
      </c>
      <c r="N2960" s="46">
        <v>34.6</v>
      </c>
      <c r="O2960" s="46">
        <v>120</v>
      </c>
      <c r="P2960" s="46">
        <f t="shared" si="336"/>
        <v>1</v>
      </c>
      <c r="R2960" s="67" t="s">
        <v>3067</v>
      </c>
      <c r="S2960" s="67">
        <f>COUNTIF(Y$2:$Y$100,R2960)</f>
        <v>0</v>
      </c>
      <c r="V2960" s="67">
        <f t="shared" si="337"/>
        <v>0</v>
      </c>
      <c r="X2960"/>
      <c r="Y2960" s="67" t="str">
        <f t="shared" si="334"/>
        <v xml:space="preserve"> </v>
      </c>
      <c r="AB2960" t="s">
        <v>90</v>
      </c>
      <c r="AC2960" s="46">
        <v>2519</v>
      </c>
      <c r="AD2960" s="46">
        <v>35</v>
      </c>
      <c r="AE2960" s="46">
        <v>34.6</v>
      </c>
      <c r="AF2960" s="46">
        <v>120</v>
      </c>
      <c r="AH2960" s="70" t="str">
        <f t="shared" si="338"/>
        <v/>
      </c>
      <c r="AI2960" s="70" t="str">
        <f t="shared" si="339"/>
        <v/>
      </c>
      <c r="AJ2960" s="70" t="str">
        <f t="shared" si="340"/>
        <v>X</v>
      </c>
      <c r="AK2960" s="70" t="str" cm="1">
        <f t="array" ref="AK2960">_xlfn.IFS(AH2960&lt;&gt;"","1",AI2960&lt;&gt;"","2",AJ2960&lt;&gt;"","3")</f>
        <v>3</v>
      </c>
    </row>
    <row r="2961" spans="1:37" x14ac:dyDescent="0.25">
      <c r="A2961" t="s">
        <v>2042</v>
      </c>
      <c r="B2961" t="s">
        <v>599</v>
      </c>
      <c r="C2961" s="67" t="str">
        <f t="shared" si="335"/>
        <v>Grace Jansen</v>
      </c>
      <c r="D2961" s="71" t="str" cm="1">
        <f t="array" ref="D2961">_xlfn.IFS(AK2961="1",CONCATENATE(C2961,"Regional"),AK2961="2",CONCATENATE(C2961,"Sectional"),AK2961="3",CONCATENATE(C2961,COUNTIF($C$1:C2961,C2961)))</f>
        <v>Grace Jansen2</v>
      </c>
      <c r="E2961" s="66">
        <v>45167.375</v>
      </c>
      <c r="F2961" t="s">
        <v>2562</v>
      </c>
      <c r="G2961" s="46">
        <v>11</v>
      </c>
      <c r="H2961" s="46">
        <v>65</v>
      </c>
      <c r="I2961" s="46">
        <v>8</v>
      </c>
      <c r="J2961" t="s">
        <v>2563</v>
      </c>
      <c r="K2961" t="s">
        <v>90</v>
      </c>
      <c r="L2961" s="46">
        <v>2519</v>
      </c>
      <c r="M2961" s="46">
        <v>35</v>
      </c>
      <c r="N2961" s="46">
        <v>34.6</v>
      </c>
      <c r="O2961" s="46">
        <v>120</v>
      </c>
      <c r="P2961" s="46">
        <f t="shared" si="336"/>
        <v>1</v>
      </c>
      <c r="R2961" s="67" t="s">
        <v>3061</v>
      </c>
      <c r="S2961" s="67">
        <f>COUNTIF(Y$2:$Y$100,R2961)</f>
        <v>0</v>
      </c>
      <c r="V2961" s="67">
        <f t="shared" si="337"/>
        <v>0</v>
      </c>
      <c r="X2961"/>
      <c r="Y2961" s="67" t="str">
        <f t="shared" si="334"/>
        <v xml:space="preserve"> </v>
      </c>
      <c r="AB2961" t="s">
        <v>90</v>
      </c>
      <c r="AC2961" s="46">
        <v>2519</v>
      </c>
      <c r="AD2961" s="46">
        <v>35</v>
      </c>
      <c r="AE2961" s="46">
        <v>34.6</v>
      </c>
      <c r="AF2961" s="46">
        <v>120</v>
      </c>
      <c r="AH2961" s="70" t="str">
        <f t="shared" si="338"/>
        <v/>
      </c>
      <c r="AI2961" s="70" t="str">
        <f t="shared" si="339"/>
        <v/>
      </c>
      <c r="AJ2961" s="70" t="str">
        <f t="shared" si="340"/>
        <v>X</v>
      </c>
      <c r="AK2961" s="70" t="str" cm="1">
        <f t="array" ref="AK2961">_xlfn.IFS(AH2961&lt;&gt;"","1",AI2961&lt;&gt;"","2",AJ2961&lt;&gt;"","3")</f>
        <v>3</v>
      </c>
    </row>
    <row r="2962" spans="1:37" x14ac:dyDescent="0.25">
      <c r="A2962" t="s">
        <v>2046</v>
      </c>
      <c r="B2962" t="s">
        <v>1087</v>
      </c>
      <c r="C2962" s="67" t="str">
        <f t="shared" si="335"/>
        <v>Gracie Hank</v>
      </c>
      <c r="D2962" s="71" t="str" cm="1">
        <f t="array" ref="D2962">_xlfn.IFS(AK2962="1",CONCATENATE(C2962,"Regional"),AK2962="2",CONCATENATE(C2962,"Sectional"),AK2962="3",CONCATENATE(C2962,COUNTIF($C$1:C2962,C2962)))</f>
        <v>Gracie Hank2</v>
      </c>
      <c r="E2962" s="66">
        <v>45167.375</v>
      </c>
      <c r="F2962" t="s">
        <v>2562</v>
      </c>
      <c r="G2962" s="46">
        <v>11</v>
      </c>
      <c r="H2962" s="46">
        <v>67</v>
      </c>
      <c r="I2962" s="46">
        <v>9</v>
      </c>
      <c r="J2962" t="s">
        <v>2563</v>
      </c>
      <c r="K2962" t="s">
        <v>90</v>
      </c>
      <c r="L2962" s="46">
        <v>2519</v>
      </c>
      <c r="M2962" s="46">
        <v>35</v>
      </c>
      <c r="N2962" s="46">
        <v>34.6</v>
      </c>
      <c r="O2962" s="46">
        <v>120</v>
      </c>
      <c r="P2962" s="46">
        <f t="shared" si="336"/>
        <v>1</v>
      </c>
      <c r="R2962" s="67" t="s">
        <v>3065</v>
      </c>
      <c r="S2962" s="67">
        <f>COUNTIF(Y$2:$Y$100,R2962)</f>
        <v>0</v>
      </c>
      <c r="V2962" s="67">
        <f t="shared" si="337"/>
        <v>0</v>
      </c>
      <c r="X2962"/>
      <c r="Y2962" s="67" t="str">
        <f t="shared" si="334"/>
        <v xml:space="preserve"> </v>
      </c>
      <c r="AB2962" t="s">
        <v>90</v>
      </c>
      <c r="AC2962" s="46">
        <v>2519</v>
      </c>
      <c r="AD2962" s="46">
        <v>35</v>
      </c>
      <c r="AE2962" s="46">
        <v>34.6</v>
      </c>
      <c r="AF2962" s="46">
        <v>120</v>
      </c>
      <c r="AH2962" s="70" t="str">
        <f t="shared" si="338"/>
        <v/>
      </c>
      <c r="AI2962" s="70" t="str">
        <f t="shared" si="339"/>
        <v/>
      </c>
      <c r="AJ2962" s="70" t="str">
        <f t="shared" si="340"/>
        <v>X</v>
      </c>
      <c r="AK2962" s="70" t="str" cm="1">
        <f t="array" ref="AK2962">_xlfn.IFS(AH2962&lt;&gt;"","1",AI2962&lt;&gt;"","2",AJ2962&lt;&gt;"","3")</f>
        <v>3</v>
      </c>
    </row>
    <row r="2963" spans="1:37" x14ac:dyDescent="0.25">
      <c r="A2963" t="s">
        <v>2043</v>
      </c>
      <c r="B2963" t="s">
        <v>709</v>
      </c>
      <c r="C2963" s="67" t="str">
        <f t="shared" si="335"/>
        <v>McKenna Cichy</v>
      </c>
      <c r="D2963" s="71" t="str" cm="1">
        <f t="array" ref="D2963">_xlfn.IFS(AK2963="1",CONCATENATE(C2963,"Regional"),AK2963="2",CONCATENATE(C2963,"Sectional"),AK2963="3",CONCATENATE(C2963,COUNTIF($C$1:C2963,C2963)))</f>
        <v>McKenna Cichy2</v>
      </c>
      <c r="E2963" s="66">
        <v>45167.375</v>
      </c>
      <c r="F2963" t="s">
        <v>2562</v>
      </c>
      <c r="G2963" s="46">
        <v>11</v>
      </c>
      <c r="H2963" s="46">
        <v>68</v>
      </c>
      <c r="I2963" s="46">
        <v>10</v>
      </c>
      <c r="J2963" t="s">
        <v>2563</v>
      </c>
      <c r="K2963" t="s">
        <v>90</v>
      </c>
      <c r="L2963" s="46">
        <v>2519</v>
      </c>
      <c r="M2963" s="46">
        <v>35</v>
      </c>
      <c r="N2963" s="46">
        <v>34.6</v>
      </c>
      <c r="O2963" s="46">
        <v>120</v>
      </c>
      <c r="P2963" s="46">
        <f t="shared" si="336"/>
        <v>1</v>
      </c>
      <c r="R2963" s="67" t="s">
        <v>3062</v>
      </c>
      <c r="S2963" s="67">
        <f>COUNTIF(Y$2:$Y$100,R2963)</f>
        <v>0</v>
      </c>
      <c r="V2963" s="67">
        <f t="shared" si="337"/>
        <v>0</v>
      </c>
      <c r="X2963"/>
      <c r="Y2963" s="67" t="str">
        <f t="shared" si="334"/>
        <v xml:space="preserve"> </v>
      </c>
      <c r="AB2963" t="s">
        <v>90</v>
      </c>
      <c r="AC2963" s="46">
        <v>2519</v>
      </c>
      <c r="AD2963" s="46">
        <v>35</v>
      </c>
      <c r="AE2963" s="46">
        <v>34.6</v>
      </c>
      <c r="AF2963" s="46">
        <v>120</v>
      </c>
      <c r="AH2963" s="70" t="str">
        <f t="shared" si="338"/>
        <v/>
      </c>
      <c r="AI2963" s="70" t="str">
        <f t="shared" si="339"/>
        <v/>
      </c>
      <c r="AJ2963" s="70" t="str">
        <f t="shared" si="340"/>
        <v>X</v>
      </c>
      <c r="AK2963" s="70" t="str" cm="1">
        <f t="array" ref="AK2963">_xlfn.IFS(AH2963&lt;&gt;"","1",AI2963&lt;&gt;"","2",AJ2963&lt;&gt;"","3")</f>
        <v>3</v>
      </c>
    </row>
    <row r="2964" spans="1:37" x14ac:dyDescent="0.25">
      <c r="A2964" t="s">
        <v>2078</v>
      </c>
      <c r="B2964" t="s">
        <v>2079</v>
      </c>
      <c r="C2964" s="67" t="str">
        <f t="shared" si="335"/>
        <v>islee hounsell</v>
      </c>
      <c r="D2964" s="71" t="str" cm="1">
        <f t="array" ref="D2964">_xlfn.IFS(AK2964="1",CONCATENATE(C2964,"Regional"),AK2964="2",CONCATENATE(C2964,"Sectional"),AK2964="3",CONCATENATE(C2964,COUNTIF($C$1:C2964,C2964)))</f>
        <v>islee hounsell2</v>
      </c>
      <c r="E2964" s="66">
        <v>45167.375</v>
      </c>
      <c r="F2964" t="s">
        <v>2562</v>
      </c>
      <c r="G2964" s="46">
        <v>11</v>
      </c>
      <c r="H2964" s="46">
        <v>72</v>
      </c>
      <c r="I2964" s="46">
        <v>11</v>
      </c>
      <c r="J2964" t="s">
        <v>2563</v>
      </c>
      <c r="K2964" t="s">
        <v>90</v>
      </c>
      <c r="L2964" s="46">
        <v>2519</v>
      </c>
      <c r="M2964" s="46">
        <v>35</v>
      </c>
      <c r="N2964" s="46">
        <v>34.6</v>
      </c>
      <c r="O2964" s="46">
        <v>120</v>
      </c>
      <c r="P2964" s="46">
        <f t="shared" si="336"/>
        <v>1</v>
      </c>
      <c r="R2964" s="67" t="s">
        <v>3101</v>
      </c>
      <c r="S2964" s="67">
        <f>COUNTIF(Y$2:$Y$100,R2964)</f>
        <v>0</v>
      </c>
      <c r="V2964" s="67">
        <f t="shared" si="337"/>
        <v>0</v>
      </c>
      <c r="X2964"/>
      <c r="Y2964" s="67" t="str">
        <f t="shared" si="334"/>
        <v xml:space="preserve"> </v>
      </c>
      <c r="AB2964" t="s">
        <v>90</v>
      </c>
      <c r="AC2964" s="46">
        <v>2519</v>
      </c>
      <c r="AD2964" s="46">
        <v>35</v>
      </c>
      <c r="AE2964" s="46">
        <v>34.6</v>
      </c>
      <c r="AF2964" s="46">
        <v>120</v>
      </c>
      <c r="AH2964" s="70" t="str">
        <f t="shared" si="338"/>
        <v/>
      </c>
      <c r="AI2964" s="70" t="str">
        <f t="shared" si="339"/>
        <v/>
      </c>
      <c r="AJ2964" s="70" t="str">
        <f t="shared" si="340"/>
        <v>X</v>
      </c>
      <c r="AK2964" s="70" t="str" cm="1">
        <f t="array" ref="AK2964">_xlfn.IFS(AH2964&lt;&gt;"","1",AI2964&lt;&gt;"","2",AJ2964&lt;&gt;"","3")</f>
        <v>3</v>
      </c>
    </row>
    <row r="2965" spans="1:37" x14ac:dyDescent="0.25">
      <c r="A2965" t="s">
        <v>286</v>
      </c>
      <c r="B2965" t="s">
        <v>816</v>
      </c>
      <c r="C2965" s="67" t="str">
        <f t="shared" si="335"/>
        <v>Kylie Walker</v>
      </c>
      <c r="D2965" s="71" t="str" cm="1">
        <f t="array" ref="D2965">_xlfn.IFS(AK2965="1",CONCATENATE(C2965,"Regional"),AK2965="2",CONCATENATE(C2965,"Sectional"),AK2965="3",CONCATENATE(C2965,COUNTIF($C$1:C2965,C2965)))</f>
        <v>Kylie Walker6</v>
      </c>
      <c r="E2965" s="66">
        <v>45167.5</v>
      </c>
      <c r="F2965" t="s">
        <v>2677</v>
      </c>
      <c r="G2965" s="46">
        <v>12</v>
      </c>
      <c r="H2965" s="46">
        <v>36</v>
      </c>
      <c r="I2965" s="46">
        <v>1</v>
      </c>
      <c r="J2965" t="s">
        <v>606</v>
      </c>
      <c r="K2965" t="s">
        <v>90</v>
      </c>
      <c r="L2965" s="46">
        <v>2776</v>
      </c>
      <c r="M2965" s="46">
        <v>36</v>
      </c>
      <c r="N2965" s="46">
        <v>35.5</v>
      </c>
      <c r="O2965" s="46">
        <v>125</v>
      </c>
      <c r="P2965" s="46">
        <f t="shared" si="336"/>
        <v>1</v>
      </c>
      <c r="R2965" s="67" t="s">
        <v>3558</v>
      </c>
      <c r="S2965" s="67">
        <f>COUNTIF(Y$2:$Y$100,R2965)</f>
        <v>0</v>
      </c>
      <c r="V2965" s="67">
        <f t="shared" si="337"/>
        <v>0</v>
      </c>
      <c r="AB2965" t="s">
        <v>90</v>
      </c>
      <c r="AC2965" s="46">
        <v>2776</v>
      </c>
      <c r="AD2965" s="46">
        <v>36</v>
      </c>
      <c r="AE2965" s="46">
        <v>35.5</v>
      </c>
      <c r="AF2965" s="46">
        <v>125</v>
      </c>
      <c r="AH2965" s="70" t="str">
        <f t="shared" si="338"/>
        <v/>
      </c>
      <c r="AI2965" s="70" t="str">
        <f t="shared" si="339"/>
        <v/>
      </c>
      <c r="AJ2965" s="70" t="str">
        <f t="shared" si="340"/>
        <v>X</v>
      </c>
      <c r="AK2965" s="70" t="str" cm="1">
        <f t="array" ref="AK2965">_xlfn.IFS(AH2965&lt;&gt;"","1",AI2965&lt;&gt;"","2",AJ2965&lt;&gt;"","3")</f>
        <v>3</v>
      </c>
    </row>
    <row r="2966" spans="1:37" x14ac:dyDescent="0.25">
      <c r="A2966" t="s">
        <v>1739</v>
      </c>
      <c r="B2966" t="s">
        <v>1740</v>
      </c>
      <c r="C2966" s="67" t="str">
        <f t="shared" si="335"/>
        <v>Camille DeLost</v>
      </c>
      <c r="D2966" s="71" t="str" cm="1">
        <f t="array" ref="D2966">_xlfn.IFS(AK2966="1",CONCATENATE(C2966,"Regional"),AK2966="2",CONCATENATE(C2966,"Sectional"),AK2966="3",CONCATENATE(C2966,COUNTIF($C$1:C2966,C2966)))</f>
        <v>Camille DeLost6</v>
      </c>
      <c r="E2966" s="66">
        <v>45167.5</v>
      </c>
      <c r="F2966" t="s">
        <v>2677</v>
      </c>
      <c r="G2966" s="46">
        <v>12</v>
      </c>
      <c r="H2966" s="46">
        <v>38</v>
      </c>
      <c r="I2966" s="46">
        <v>2</v>
      </c>
      <c r="J2966" t="s">
        <v>606</v>
      </c>
      <c r="K2966" t="s">
        <v>90</v>
      </c>
      <c r="L2966" s="46">
        <v>2776</v>
      </c>
      <c r="M2966" s="46">
        <v>36</v>
      </c>
      <c r="N2966" s="46">
        <v>35.5</v>
      </c>
      <c r="O2966" s="46">
        <v>125</v>
      </c>
      <c r="P2966" s="46">
        <f t="shared" si="336"/>
        <v>1</v>
      </c>
      <c r="R2966" s="67" t="s">
        <v>2736</v>
      </c>
      <c r="S2966" s="67">
        <f>COUNTIF(Y$2:$Y$100,R2966)</f>
        <v>0</v>
      </c>
      <c r="V2966" s="67">
        <f t="shared" si="337"/>
        <v>0</v>
      </c>
      <c r="AB2966" t="s">
        <v>90</v>
      </c>
      <c r="AC2966" s="46">
        <v>2776</v>
      </c>
      <c r="AD2966" s="46">
        <v>36</v>
      </c>
      <c r="AE2966" s="46">
        <v>35.5</v>
      </c>
      <c r="AF2966" s="46">
        <v>125</v>
      </c>
      <c r="AH2966" s="70" t="str">
        <f t="shared" si="338"/>
        <v/>
      </c>
      <c r="AI2966" s="70" t="str">
        <f t="shared" si="339"/>
        <v/>
      </c>
      <c r="AJ2966" s="70" t="str">
        <f t="shared" si="340"/>
        <v>X</v>
      </c>
      <c r="AK2966" s="70" t="str" cm="1">
        <f t="array" ref="AK2966">_xlfn.IFS(AH2966&lt;&gt;"","1",AI2966&lt;&gt;"","2",AJ2966&lt;&gt;"","3")</f>
        <v>3</v>
      </c>
    </row>
    <row r="2967" spans="1:37" x14ac:dyDescent="0.25">
      <c r="A2967" t="s">
        <v>589</v>
      </c>
      <c r="B2967" t="s">
        <v>416</v>
      </c>
      <c r="C2967" s="67" t="str">
        <f t="shared" si="335"/>
        <v>Sarah Ramsden</v>
      </c>
      <c r="D2967" s="71" t="str" cm="1">
        <f t="array" ref="D2967">_xlfn.IFS(AK2967="1",CONCATENATE(C2967,"Regional"),AK2967="2",CONCATENATE(C2967,"Sectional"),AK2967="3",CONCATENATE(C2967,COUNTIF($C$1:C2967,C2967)))</f>
        <v>Sarah Ramsden3</v>
      </c>
      <c r="E2967" s="66">
        <v>45167.5</v>
      </c>
      <c r="F2967" t="s">
        <v>2677</v>
      </c>
      <c r="G2967" s="46">
        <v>12</v>
      </c>
      <c r="H2967" s="46">
        <v>38</v>
      </c>
      <c r="I2967" s="46">
        <v>2</v>
      </c>
      <c r="J2967" t="s">
        <v>606</v>
      </c>
      <c r="K2967" t="s">
        <v>90</v>
      </c>
      <c r="L2967" s="46">
        <v>2776</v>
      </c>
      <c r="M2967" s="46">
        <v>36</v>
      </c>
      <c r="N2967" s="46">
        <v>35.5</v>
      </c>
      <c r="O2967" s="46">
        <v>125</v>
      </c>
      <c r="P2967" s="46">
        <f t="shared" si="336"/>
        <v>1</v>
      </c>
      <c r="R2967" s="67" t="s">
        <v>1236</v>
      </c>
      <c r="S2967" s="67">
        <f>COUNTIF(Y$2:$Y$100,R2967)</f>
        <v>0</v>
      </c>
      <c r="V2967" s="67">
        <f t="shared" si="337"/>
        <v>0</v>
      </c>
      <c r="AB2967" t="s">
        <v>90</v>
      </c>
      <c r="AC2967" s="46">
        <v>2776</v>
      </c>
      <c r="AD2967" s="46">
        <v>36</v>
      </c>
      <c r="AE2967" s="46">
        <v>35.5</v>
      </c>
      <c r="AF2967" s="46">
        <v>125</v>
      </c>
      <c r="AH2967" s="70" t="str">
        <f t="shared" si="338"/>
        <v/>
      </c>
      <c r="AI2967" s="70" t="str">
        <f t="shared" si="339"/>
        <v/>
      </c>
      <c r="AJ2967" s="70" t="str">
        <f t="shared" si="340"/>
        <v>X</v>
      </c>
      <c r="AK2967" s="70" t="str" cm="1">
        <f t="array" ref="AK2967">_xlfn.IFS(AH2967&lt;&gt;"","1",AI2967&lt;&gt;"","2",AJ2967&lt;&gt;"","3")</f>
        <v>3</v>
      </c>
    </row>
    <row r="2968" spans="1:37" x14ac:dyDescent="0.25">
      <c r="A2968" t="s">
        <v>88</v>
      </c>
      <c r="B2968" t="s">
        <v>507</v>
      </c>
      <c r="C2968" s="67" t="str">
        <f t="shared" si="335"/>
        <v>Chloe Brown</v>
      </c>
      <c r="D2968" s="71" t="str" cm="1">
        <f t="array" ref="D2968">_xlfn.IFS(AK2968="1",CONCATENATE(C2968,"Regional"),AK2968="2",CONCATENATE(C2968,"Sectional"),AK2968="3",CONCATENATE(C2968,COUNTIF($C$1:C2968,C2968)))</f>
        <v>Chloe Brown6</v>
      </c>
      <c r="E2968" s="66">
        <v>45167.5</v>
      </c>
      <c r="F2968" t="s">
        <v>2677</v>
      </c>
      <c r="G2968" s="46">
        <v>12</v>
      </c>
      <c r="H2968" s="46">
        <v>38</v>
      </c>
      <c r="I2968" s="46">
        <v>2</v>
      </c>
      <c r="J2968" t="s">
        <v>606</v>
      </c>
      <c r="K2968" t="s">
        <v>90</v>
      </c>
      <c r="L2968" s="46">
        <v>2776</v>
      </c>
      <c r="M2968" s="46">
        <v>36</v>
      </c>
      <c r="N2968" s="46">
        <v>35.5</v>
      </c>
      <c r="O2968" s="46">
        <v>125</v>
      </c>
      <c r="P2968" s="46">
        <f t="shared" si="336"/>
        <v>1</v>
      </c>
      <c r="R2968" s="67" t="s">
        <v>1250</v>
      </c>
      <c r="S2968" s="67">
        <f>COUNTIF(Y$2:$Y$100,R2968)</f>
        <v>0</v>
      </c>
      <c r="V2968" s="67">
        <f t="shared" si="337"/>
        <v>0</v>
      </c>
      <c r="AB2968" t="s">
        <v>90</v>
      </c>
      <c r="AC2968" s="46">
        <v>2776</v>
      </c>
      <c r="AD2968" s="46">
        <v>36</v>
      </c>
      <c r="AE2968" s="46">
        <v>35.5</v>
      </c>
      <c r="AF2968" s="46">
        <v>125</v>
      </c>
      <c r="AH2968" s="70" t="str">
        <f t="shared" si="338"/>
        <v/>
      </c>
      <c r="AI2968" s="70" t="str">
        <f t="shared" si="339"/>
        <v/>
      </c>
      <c r="AJ2968" s="70" t="str">
        <f t="shared" si="340"/>
        <v>X</v>
      </c>
      <c r="AK2968" s="70" t="str" cm="1">
        <f t="array" ref="AK2968">_xlfn.IFS(AH2968&lt;&gt;"","1",AI2968&lt;&gt;"","2",AJ2968&lt;&gt;"","3")</f>
        <v>3</v>
      </c>
    </row>
    <row r="2969" spans="1:37" x14ac:dyDescent="0.25">
      <c r="A2969" t="s">
        <v>286</v>
      </c>
      <c r="B2969" t="s">
        <v>582</v>
      </c>
      <c r="C2969" s="67" t="str">
        <f t="shared" si="335"/>
        <v>Katelyn Walker</v>
      </c>
      <c r="D2969" s="71" t="str" cm="1">
        <f t="array" ref="D2969">_xlfn.IFS(AK2969="1",CONCATENATE(C2969,"Regional"),AK2969="2",CONCATENATE(C2969,"Sectional"),AK2969="3",CONCATENATE(C2969,COUNTIF($C$1:C2969,C2969)))</f>
        <v>Katelyn Walker6</v>
      </c>
      <c r="E2969" s="66">
        <v>45167.5</v>
      </c>
      <c r="F2969" t="s">
        <v>2677</v>
      </c>
      <c r="G2969" s="46">
        <v>12</v>
      </c>
      <c r="H2969" s="46">
        <v>40</v>
      </c>
      <c r="I2969" s="46">
        <v>5</v>
      </c>
      <c r="J2969" t="s">
        <v>606</v>
      </c>
      <c r="K2969" t="s">
        <v>90</v>
      </c>
      <c r="L2969" s="46">
        <v>2776</v>
      </c>
      <c r="M2969" s="46">
        <v>36</v>
      </c>
      <c r="N2969" s="46">
        <v>35.5</v>
      </c>
      <c r="O2969" s="46">
        <v>125</v>
      </c>
      <c r="P2969" s="46">
        <f t="shared" si="336"/>
        <v>1</v>
      </c>
      <c r="R2969" s="67" t="s">
        <v>2734</v>
      </c>
      <c r="S2969" s="67">
        <f>COUNTIF(Y$2:$Y$100,R2969)</f>
        <v>0</v>
      </c>
      <c r="V2969" s="67">
        <f t="shared" si="337"/>
        <v>0</v>
      </c>
      <c r="AB2969" t="s">
        <v>90</v>
      </c>
      <c r="AC2969" s="46">
        <v>2776</v>
      </c>
      <c r="AD2969" s="46">
        <v>36</v>
      </c>
      <c r="AE2969" s="46">
        <v>35.5</v>
      </c>
      <c r="AF2969" s="46">
        <v>125</v>
      </c>
      <c r="AH2969" s="70" t="str">
        <f t="shared" si="338"/>
        <v/>
      </c>
      <c r="AI2969" s="70" t="str">
        <f t="shared" si="339"/>
        <v/>
      </c>
      <c r="AJ2969" s="70" t="str">
        <f t="shared" si="340"/>
        <v>X</v>
      </c>
      <c r="AK2969" s="70" t="str" cm="1">
        <f t="array" ref="AK2969">_xlfn.IFS(AH2969&lt;&gt;"","1",AI2969&lt;&gt;"","2",AJ2969&lt;&gt;"","3")</f>
        <v>3</v>
      </c>
    </row>
    <row r="2970" spans="1:37" x14ac:dyDescent="0.25">
      <c r="A2970" t="s">
        <v>761</v>
      </c>
      <c r="B2970" t="s">
        <v>762</v>
      </c>
      <c r="C2970" s="67" t="str">
        <f t="shared" si="335"/>
        <v>Karen Pisano</v>
      </c>
      <c r="D2970" s="71" t="str" cm="1">
        <f t="array" ref="D2970">_xlfn.IFS(AK2970="1",CONCATENATE(C2970,"Regional"),AK2970="2",CONCATENATE(C2970,"Sectional"),AK2970="3",CONCATENATE(C2970,COUNTIF($C$1:C2970,C2970)))</f>
        <v>Karen Pisano1</v>
      </c>
      <c r="E2970" s="66">
        <v>45167.5</v>
      </c>
      <c r="F2970" t="s">
        <v>2677</v>
      </c>
      <c r="G2970" s="46">
        <v>12</v>
      </c>
      <c r="H2970" s="46">
        <v>53</v>
      </c>
      <c r="I2970" s="46">
        <v>6</v>
      </c>
      <c r="J2970" t="s">
        <v>606</v>
      </c>
      <c r="K2970" t="s">
        <v>90</v>
      </c>
      <c r="L2970" s="46">
        <v>2776</v>
      </c>
      <c r="M2970" s="46">
        <v>36</v>
      </c>
      <c r="N2970" s="46">
        <v>35.5</v>
      </c>
      <c r="O2970" s="46">
        <v>125</v>
      </c>
      <c r="P2970" s="46">
        <f t="shared" si="336"/>
        <v>1</v>
      </c>
      <c r="R2970" s="67" t="s">
        <v>1346</v>
      </c>
      <c r="S2970" s="67">
        <f>COUNTIF(Y$2:$Y$100,R2970)</f>
        <v>0</v>
      </c>
      <c r="V2970" s="67">
        <f t="shared" si="337"/>
        <v>0</v>
      </c>
      <c r="AB2970" t="s">
        <v>90</v>
      </c>
      <c r="AC2970" s="46">
        <v>2776</v>
      </c>
      <c r="AD2970" s="46">
        <v>36</v>
      </c>
      <c r="AE2970" s="46">
        <v>35.5</v>
      </c>
      <c r="AF2970" s="46">
        <v>125</v>
      </c>
      <c r="AH2970" s="70" t="str">
        <f t="shared" si="338"/>
        <v/>
      </c>
      <c r="AI2970" s="70" t="str">
        <f t="shared" si="339"/>
        <v/>
      </c>
      <c r="AJ2970" s="70" t="str">
        <f t="shared" si="340"/>
        <v>X</v>
      </c>
      <c r="AK2970" s="70" t="str" cm="1">
        <f t="array" ref="AK2970">_xlfn.IFS(AH2970&lt;&gt;"","1",AI2970&lt;&gt;"","2",AJ2970&lt;&gt;"","3")</f>
        <v>3</v>
      </c>
    </row>
    <row r="2971" spans="1:37" x14ac:dyDescent="0.25">
      <c r="A2971" t="s">
        <v>2344</v>
      </c>
      <c r="B2971" t="s">
        <v>2345</v>
      </c>
      <c r="C2971" s="67" t="str">
        <f t="shared" si="335"/>
        <v>Tayler Lother</v>
      </c>
      <c r="D2971" s="71" t="str" cm="1">
        <f t="array" ref="D2971">_xlfn.IFS(AK2971="1",CONCATENATE(C2971,"Regional"),AK2971="2",CONCATENATE(C2971,"Sectional"),AK2971="3",CONCATENATE(C2971,COUNTIF($C$1:C2971,C2971)))</f>
        <v>Tayler Lother1</v>
      </c>
      <c r="E2971" s="66">
        <v>45167.5</v>
      </c>
      <c r="F2971" t="s">
        <v>2677</v>
      </c>
      <c r="G2971" s="46">
        <v>12</v>
      </c>
      <c r="H2971" s="46">
        <v>53</v>
      </c>
      <c r="I2971" s="46">
        <v>6</v>
      </c>
      <c r="J2971" t="s">
        <v>606</v>
      </c>
      <c r="K2971" t="s">
        <v>90</v>
      </c>
      <c r="L2971" s="46">
        <v>2776</v>
      </c>
      <c r="M2971" s="46">
        <v>36</v>
      </c>
      <c r="N2971" s="46">
        <v>35.5</v>
      </c>
      <c r="O2971" s="46">
        <v>125</v>
      </c>
      <c r="P2971" s="46">
        <f t="shared" si="336"/>
        <v>1</v>
      </c>
      <c r="R2971" s="67" t="s">
        <v>3366</v>
      </c>
      <c r="S2971" s="67">
        <f>COUNTIF(Y$2:$Y$100,R2971)</f>
        <v>0</v>
      </c>
      <c r="V2971" s="67">
        <f t="shared" si="337"/>
        <v>0</v>
      </c>
      <c r="AB2971" t="s">
        <v>90</v>
      </c>
      <c r="AC2971" s="46">
        <v>2776</v>
      </c>
      <c r="AD2971" s="46">
        <v>36</v>
      </c>
      <c r="AE2971" s="46">
        <v>35.5</v>
      </c>
      <c r="AF2971" s="46">
        <v>125</v>
      </c>
      <c r="AH2971" s="70" t="str">
        <f t="shared" si="338"/>
        <v/>
      </c>
      <c r="AI2971" s="70" t="str">
        <f t="shared" si="339"/>
        <v/>
      </c>
      <c r="AJ2971" s="70" t="str">
        <f t="shared" si="340"/>
        <v>X</v>
      </c>
      <c r="AK2971" s="70" t="str" cm="1">
        <f t="array" ref="AK2971">_xlfn.IFS(AH2971&lt;&gt;"","1",AI2971&lt;&gt;"","2",AJ2971&lt;&gt;"","3")</f>
        <v>3</v>
      </c>
    </row>
    <row r="2972" spans="1:37" x14ac:dyDescent="0.25">
      <c r="A2972" t="s">
        <v>607</v>
      </c>
      <c r="B2972" t="s">
        <v>443</v>
      </c>
      <c r="C2972" s="67" t="str">
        <f t="shared" si="335"/>
        <v>Emily Mallace</v>
      </c>
      <c r="D2972" s="71" t="str" cm="1">
        <f t="array" ref="D2972">_xlfn.IFS(AK2972="1",CONCATENATE(C2972,"Regional"),AK2972="2",CONCATENATE(C2972,"Sectional"),AK2972="3",CONCATENATE(C2972,COUNTIF($C$1:C2972,C2972)))</f>
        <v>Emily Mallace6</v>
      </c>
      <c r="E2972" s="66">
        <v>45167.5</v>
      </c>
      <c r="F2972" t="s">
        <v>2677</v>
      </c>
      <c r="G2972" s="46">
        <v>12</v>
      </c>
      <c r="H2972" s="46">
        <v>54</v>
      </c>
      <c r="I2972" s="46">
        <v>8</v>
      </c>
      <c r="J2972" t="s">
        <v>606</v>
      </c>
      <c r="K2972" t="s">
        <v>90</v>
      </c>
      <c r="L2972" s="46">
        <v>2776</v>
      </c>
      <c r="M2972" s="46">
        <v>36</v>
      </c>
      <c r="N2972" s="46">
        <v>35.5</v>
      </c>
      <c r="O2972" s="46">
        <v>125</v>
      </c>
      <c r="P2972" s="46">
        <f t="shared" si="336"/>
        <v>1</v>
      </c>
      <c r="R2972" s="67" t="s">
        <v>2747</v>
      </c>
      <c r="S2972" s="67">
        <f>COUNTIF(Y$2:$Y$100,R2972)</f>
        <v>0</v>
      </c>
      <c r="V2972" s="67">
        <f t="shared" si="337"/>
        <v>0</v>
      </c>
      <c r="AB2972" t="s">
        <v>90</v>
      </c>
      <c r="AC2972" s="46">
        <v>2776</v>
      </c>
      <c r="AD2972" s="46">
        <v>36</v>
      </c>
      <c r="AE2972" s="46">
        <v>35.5</v>
      </c>
      <c r="AF2972" s="46">
        <v>125</v>
      </c>
      <c r="AH2972" s="70" t="str">
        <f t="shared" si="338"/>
        <v/>
      </c>
      <c r="AI2972" s="70" t="str">
        <f t="shared" si="339"/>
        <v/>
      </c>
      <c r="AJ2972" s="70" t="str">
        <f t="shared" si="340"/>
        <v>X</v>
      </c>
      <c r="AK2972" s="70" t="str" cm="1">
        <f t="array" ref="AK2972">_xlfn.IFS(AH2972&lt;&gt;"","1",AI2972&lt;&gt;"","2",AJ2972&lt;&gt;"","3")</f>
        <v>3</v>
      </c>
    </row>
    <row r="2973" spans="1:37" x14ac:dyDescent="0.25">
      <c r="A2973" t="s">
        <v>2346</v>
      </c>
      <c r="B2973" t="s">
        <v>2732</v>
      </c>
      <c r="C2973" s="67" t="str">
        <f t="shared" si="335"/>
        <v>Presley Castellano</v>
      </c>
      <c r="D2973" s="71" t="str" cm="1">
        <f t="array" ref="D2973">_xlfn.IFS(AK2973="1",CONCATENATE(C2973,"Regional"),AK2973="2",CONCATENATE(C2973,"Sectional"),AK2973="3",CONCATENATE(C2973,COUNTIF($C$1:C2973,C2973)))</f>
        <v>Presley Castellano1</v>
      </c>
      <c r="E2973" s="66">
        <v>45167.5</v>
      </c>
      <c r="F2973" t="s">
        <v>2677</v>
      </c>
      <c r="G2973" s="46">
        <v>12</v>
      </c>
      <c r="H2973" s="46">
        <v>56</v>
      </c>
      <c r="I2973" s="46">
        <v>9</v>
      </c>
      <c r="J2973" t="s">
        <v>606</v>
      </c>
      <c r="K2973" t="s">
        <v>90</v>
      </c>
      <c r="L2973" s="46">
        <v>2776</v>
      </c>
      <c r="M2973" s="46">
        <v>36</v>
      </c>
      <c r="N2973" s="46">
        <v>35.5</v>
      </c>
      <c r="O2973" s="46">
        <v>125</v>
      </c>
      <c r="P2973" s="46">
        <f t="shared" si="336"/>
        <v>1</v>
      </c>
      <c r="R2973" s="67" t="s">
        <v>3367</v>
      </c>
      <c r="S2973" s="67">
        <f>COUNTIF(Y$2:$Y$100,R2973)</f>
        <v>0</v>
      </c>
      <c r="V2973" s="67">
        <f t="shared" si="337"/>
        <v>0</v>
      </c>
      <c r="AB2973" t="s">
        <v>90</v>
      </c>
      <c r="AC2973" s="46">
        <v>2776</v>
      </c>
      <c r="AD2973" s="46">
        <v>36</v>
      </c>
      <c r="AE2973" s="46">
        <v>35.5</v>
      </c>
      <c r="AF2973" s="46">
        <v>125</v>
      </c>
      <c r="AH2973" s="70" t="str">
        <f t="shared" si="338"/>
        <v/>
      </c>
      <c r="AI2973" s="70" t="str">
        <f t="shared" si="339"/>
        <v/>
      </c>
      <c r="AJ2973" s="70" t="str">
        <f t="shared" si="340"/>
        <v>X</v>
      </c>
      <c r="AK2973" s="70" t="str" cm="1">
        <f t="array" ref="AK2973">_xlfn.IFS(AH2973&lt;&gt;"","1",AI2973&lt;&gt;"","2",AJ2973&lt;&gt;"","3")</f>
        <v>3</v>
      </c>
    </row>
    <row r="2974" spans="1:37" x14ac:dyDescent="0.25">
      <c r="A2974" t="s">
        <v>2347</v>
      </c>
      <c r="B2974" t="s">
        <v>380</v>
      </c>
      <c r="C2974" s="67" t="str">
        <f t="shared" si="335"/>
        <v>Amelia Jacobi</v>
      </c>
      <c r="D2974" s="71" t="str" cm="1">
        <f t="array" ref="D2974">_xlfn.IFS(AK2974="1",CONCATENATE(C2974,"Regional"),AK2974="2",CONCATENATE(C2974,"Sectional"),AK2974="3",CONCATENATE(C2974,COUNTIF($C$1:C2974,C2974)))</f>
        <v>Amelia Jacobi1</v>
      </c>
      <c r="E2974" s="66">
        <v>45167.5</v>
      </c>
      <c r="F2974" t="s">
        <v>2677</v>
      </c>
      <c r="G2974" s="46">
        <v>12</v>
      </c>
      <c r="H2974" s="46">
        <v>59</v>
      </c>
      <c r="I2974" s="46">
        <v>10</v>
      </c>
      <c r="J2974" t="s">
        <v>606</v>
      </c>
      <c r="K2974" t="s">
        <v>90</v>
      </c>
      <c r="L2974" s="46">
        <v>2776</v>
      </c>
      <c r="M2974" s="46">
        <v>36</v>
      </c>
      <c r="N2974" s="46">
        <v>35.5</v>
      </c>
      <c r="O2974" s="46">
        <v>125</v>
      </c>
      <c r="P2974" s="46">
        <f t="shared" si="336"/>
        <v>1</v>
      </c>
      <c r="R2974" s="67" t="s">
        <v>3368</v>
      </c>
      <c r="S2974" s="67">
        <f>COUNTIF(Y$2:$Y$100,R2974)</f>
        <v>0</v>
      </c>
      <c r="V2974" s="67">
        <f t="shared" si="337"/>
        <v>0</v>
      </c>
      <c r="AB2974" t="s">
        <v>90</v>
      </c>
      <c r="AC2974" s="46">
        <v>2776</v>
      </c>
      <c r="AD2974" s="46">
        <v>36</v>
      </c>
      <c r="AE2974" s="46">
        <v>35.5</v>
      </c>
      <c r="AF2974" s="46">
        <v>125</v>
      </c>
      <c r="AH2974" s="70" t="str">
        <f t="shared" si="338"/>
        <v/>
      </c>
      <c r="AI2974" s="70" t="str">
        <f t="shared" si="339"/>
        <v/>
      </c>
      <c r="AJ2974" s="70" t="str">
        <f t="shared" si="340"/>
        <v>X</v>
      </c>
      <c r="AK2974" s="70" t="str" cm="1">
        <f t="array" ref="AK2974">_xlfn.IFS(AH2974&lt;&gt;"","1",AI2974&lt;&gt;"","2",AJ2974&lt;&gt;"","3")</f>
        <v>3</v>
      </c>
    </row>
    <row r="2975" spans="1:37" x14ac:dyDescent="0.25">
      <c r="A2975" t="s">
        <v>2348</v>
      </c>
      <c r="B2975" t="s">
        <v>459</v>
      </c>
      <c r="C2975" s="67" t="str">
        <f t="shared" si="335"/>
        <v>Addison Kumpfer</v>
      </c>
      <c r="D2975" s="71" t="str" cm="1">
        <f t="array" ref="D2975">_xlfn.IFS(AK2975="1",CONCATENATE(C2975,"Regional"),AK2975="2",CONCATENATE(C2975,"Sectional"),AK2975="3",CONCATENATE(C2975,COUNTIF($C$1:C2975,C2975)))</f>
        <v>Addison Kumpfer1</v>
      </c>
      <c r="E2975" s="66">
        <v>45167.5</v>
      </c>
      <c r="F2975" t="s">
        <v>2677</v>
      </c>
      <c r="G2975" s="46">
        <v>12</v>
      </c>
      <c r="H2975" s="46">
        <v>69</v>
      </c>
      <c r="I2975" s="46">
        <v>11</v>
      </c>
      <c r="J2975" t="s">
        <v>606</v>
      </c>
      <c r="K2975" t="s">
        <v>90</v>
      </c>
      <c r="L2975" s="46">
        <v>2776</v>
      </c>
      <c r="M2975" s="46">
        <v>36</v>
      </c>
      <c r="N2975" s="46">
        <v>35.5</v>
      </c>
      <c r="O2975" s="46">
        <v>125</v>
      </c>
      <c r="P2975" s="46">
        <f t="shared" si="336"/>
        <v>1</v>
      </c>
      <c r="R2975" s="67" t="s">
        <v>3369</v>
      </c>
      <c r="S2975" s="67">
        <f>COUNTIF(Y$2:$Y$100,R2975)</f>
        <v>0</v>
      </c>
      <c r="V2975" s="67">
        <f t="shared" si="337"/>
        <v>0</v>
      </c>
      <c r="AB2975" t="s">
        <v>90</v>
      </c>
      <c r="AC2975" s="46">
        <v>2776</v>
      </c>
      <c r="AD2975" s="46">
        <v>36</v>
      </c>
      <c r="AE2975" s="46">
        <v>35.5</v>
      </c>
      <c r="AF2975" s="46">
        <v>125</v>
      </c>
      <c r="AH2975" s="70" t="str">
        <f t="shared" si="338"/>
        <v/>
      </c>
      <c r="AI2975" s="70" t="str">
        <f t="shared" si="339"/>
        <v/>
      </c>
      <c r="AJ2975" s="70" t="str">
        <f t="shared" si="340"/>
        <v>X</v>
      </c>
      <c r="AK2975" s="70" t="str" cm="1">
        <f t="array" ref="AK2975">_xlfn.IFS(AH2975&lt;&gt;"","1",AI2975&lt;&gt;"","2",AJ2975&lt;&gt;"","3")</f>
        <v>3</v>
      </c>
    </row>
    <row r="2976" spans="1:37" x14ac:dyDescent="0.25">
      <c r="A2976" t="s">
        <v>186</v>
      </c>
      <c r="B2976" t="s">
        <v>2349</v>
      </c>
      <c r="C2976" s="67" t="str">
        <f t="shared" si="335"/>
        <v>Ashlynn Anderson</v>
      </c>
      <c r="D2976" s="71" t="str" cm="1">
        <f t="array" ref="D2976">_xlfn.IFS(AK2976="1",CONCATENATE(C2976,"Regional"),AK2976="2",CONCATENATE(C2976,"Sectional"),AK2976="3",CONCATENATE(C2976,COUNTIF($C$1:C2976,C2976)))</f>
        <v>Ashlynn Anderson1</v>
      </c>
      <c r="E2976" s="66">
        <v>45167.5</v>
      </c>
      <c r="F2976" t="s">
        <v>2677</v>
      </c>
      <c r="G2976" s="46">
        <v>12</v>
      </c>
      <c r="H2976" s="46">
        <v>80</v>
      </c>
      <c r="I2976" s="46">
        <v>12</v>
      </c>
      <c r="J2976" t="s">
        <v>606</v>
      </c>
      <c r="K2976" t="s">
        <v>90</v>
      </c>
      <c r="L2976" s="46">
        <v>2776</v>
      </c>
      <c r="M2976" s="46">
        <v>36</v>
      </c>
      <c r="N2976" s="46">
        <v>35.5</v>
      </c>
      <c r="O2976" s="46">
        <v>125</v>
      </c>
      <c r="P2976" s="46">
        <f t="shared" si="336"/>
        <v>1</v>
      </c>
      <c r="R2976" s="67" t="s">
        <v>3370</v>
      </c>
      <c r="S2976" s="67">
        <f>COUNTIF(Y$2:$Y$100,R2976)</f>
        <v>0</v>
      </c>
      <c r="V2976" s="67">
        <f t="shared" si="337"/>
        <v>0</v>
      </c>
      <c r="AB2976" t="s">
        <v>90</v>
      </c>
      <c r="AC2976" s="46">
        <v>2776</v>
      </c>
      <c r="AD2976" s="46">
        <v>36</v>
      </c>
      <c r="AE2976" s="46">
        <v>35.5</v>
      </c>
      <c r="AF2976" s="46">
        <v>125</v>
      </c>
      <c r="AH2976" s="70" t="str">
        <f t="shared" si="338"/>
        <v/>
      </c>
      <c r="AI2976" s="70" t="str">
        <f t="shared" si="339"/>
        <v/>
      </c>
      <c r="AJ2976" s="70" t="str">
        <f t="shared" si="340"/>
        <v>X</v>
      </c>
      <c r="AK2976" s="70" t="str" cm="1">
        <f t="array" ref="AK2976">_xlfn.IFS(AH2976&lt;&gt;"","1",AI2976&lt;&gt;"","2",AJ2976&lt;&gt;"","3")</f>
        <v>3</v>
      </c>
    </row>
    <row r="2977" spans="1:37" x14ac:dyDescent="0.25">
      <c r="A2977" t="s">
        <v>716</v>
      </c>
      <c r="B2977" t="s">
        <v>199</v>
      </c>
      <c r="C2977" s="67" t="str">
        <f t="shared" si="335"/>
        <v>Payton Haugen</v>
      </c>
      <c r="D2977" s="71" t="str" cm="1">
        <f t="array" ref="D2977">_xlfn.IFS(AK2977="1",CONCATENATE(C2977,"Regional"),AK2977="2",CONCATENATE(C2977,"Sectional"),AK2977="3",CONCATENATE(C2977,COUNTIF($C$1:C2977,C2977)))</f>
        <v>Payton Haugen5</v>
      </c>
      <c r="E2977" s="66">
        <v>45167.504166666666</v>
      </c>
      <c r="F2977" t="s">
        <v>2535</v>
      </c>
      <c r="G2977" s="46">
        <v>42</v>
      </c>
      <c r="H2977" s="46">
        <v>34</v>
      </c>
      <c r="I2977" s="46">
        <v>1</v>
      </c>
      <c r="J2977" t="s">
        <v>122</v>
      </c>
      <c r="K2977" t="s">
        <v>131</v>
      </c>
      <c r="L2977" s="46">
        <v>2496</v>
      </c>
      <c r="M2977" s="46">
        <v>35</v>
      </c>
      <c r="N2977" s="46">
        <v>34.5</v>
      </c>
      <c r="O2977" s="46">
        <v>125</v>
      </c>
      <c r="P2977" s="46">
        <f t="shared" si="336"/>
        <v>1</v>
      </c>
      <c r="R2977" s="67" t="s">
        <v>1405</v>
      </c>
      <c r="S2977" s="67">
        <f>COUNTIF(Y$2:$Y$100,R2977)</f>
        <v>0</v>
      </c>
      <c r="V2977" s="67">
        <f t="shared" si="337"/>
        <v>0</v>
      </c>
      <c r="X2977"/>
      <c r="Y2977" s="67" t="str">
        <f t="shared" ref="Y2977:Y3008" si="341">CONCATENATE(W2977," ",X2977)</f>
        <v xml:space="preserve"> </v>
      </c>
      <c r="AB2977" t="s">
        <v>131</v>
      </c>
      <c r="AC2977" s="46">
        <v>2496</v>
      </c>
      <c r="AD2977" s="46">
        <v>35</v>
      </c>
      <c r="AE2977" s="46">
        <v>34.5</v>
      </c>
      <c r="AF2977" s="46">
        <v>125</v>
      </c>
      <c r="AH2977" s="70" t="str">
        <f t="shared" si="338"/>
        <v/>
      </c>
      <c r="AI2977" s="70" t="str">
        <f t="shared" si="339"/>
        <v/>
      </c>
      <c r="AJ2977" s="70" t="str">
        <f t="shared" si="340"/>
        <v>X</v>
      </c>
      <c r="AK2977" s="70" t="str" cm="1">
        <f t="array" ref="AK2977">_xlfn.IFS(AH2977&lt;&gt;"","1",AI2977&lt;&gt;"","2",AJ2977&lt;&gt;"","3")</f>
        <v>3</v>
      </c>
    </row>
    <row r="2978" spans="1:37" x14ac:dyDescent="0.25">
      <c r="A2978" t="s">
        <v>716</v>
      </c>
      <c r="B2978" t="s">
        <v>441</v>
      </c>
      <c r="C2978" s="67" t="str">
        <f t="shared" si="335"/>
        <v>Madison Haugen</v>
      </c>
      <c r="D2978" s="71" t="str" cm="1">
        <f t="array" ref="D2978">_xlfn.IFS(AK2978="1",CONCATENATE(C2978,"Regional"),AK2978="2",CONCATENATE(C2978,"Sectional"),AK2978="3",CONCATENATE(C2978,COUNTIF($C$1:C2978,C2978)))</f>
        <v>Madison Haugen5</v>
      </c>
      <c r="E2978" s="66">
        <v>45167.504166666666</v>
      </c>
      <c r="F2978" t="s">
        <v>2535</v>
      </c>
      <c r="G2978" s="46">
        <v>42</v>
      </c>
      <c r="H2978" s="46">
        <v>35</v>
      </c>
      <c r="I2978" s="46">
        <v>2</v>
      </c>
      <c r="J2978" t="s">
        <v>122</v>
      </c>
      <c r="K2978" t="s">
        <v>131</v>
      </c>
      <c r="L2978" s="46">
        <v>2496</v>
      </c>
      <c r="M2978" s="46">
        <v>35</v>
      </c>
      <c r="N2978" s="46">
        <v>34.5</v>
      </c>
      <c r="O2978" s="46">
        <v>125</v>
      </c>
      <c r="P2978" s="46">
        <f t="shared" si="336"/>
        <v>1</v>
      </c>
      <c r="R2978" s="67" t="s">
        <v>1314</v>
      </c>
      <c r="S2978" s="67">
        <f>COUNTIF(Y$2:$Y$100,R2978)</f>
        <v>0</v>
      </c>
      <c r="V2978" s="67">
        <f t="shared" si="337"/>
        <v>0</v>
      </c>
      <c r="X2978"/>
      <c r="Y2978" s="67" t="str">
        <f t="shared" si="341"/>
        <v xml:space="preserve"> </v>
      </c>
      <c r="AB2978" t="s">
        <v>131</v>
      </c>
      <c r="AC2978" s="46">
        <v>2496</v>
      </c>
      <c r="AD2978" s="46">
        <v>35</v>
      </c>
      <c r="AE2978" s="46">
        <v>34.5</v>
      </c>
      <c r="AF2978" s="46">
        <v>125</v>
      </c>
      <c r="AH2978" s="70" t="str">
        <f t="shared" si="338"/>
        <v/>
      </c>
      <c r="AI2978" s="70" t="str">
        <f t="shared" si="339"/>
        <v/>
      </c>
      <c r="AJ2978" s="70" t="str">
        <f t="shared" si="340"/>
        <v>X</v>
      </c>
      <c r="AK2978" s="70" t="str" cm="1">
        <f t="array" ref="AK2978">_xlfn.IFS(AH2978&lt;&gt;"","1",AI2978&lt;&gt;"","2",AJ2978&lt;&gt;"","3")</f>
        <v>3</v>
      </c>
    </row>
    <row r="2979" spans="1:37" x14ac:dyDescent="0.25">
      <c r="A2979" t="s">
        <v>460</v>
      </c>
      <c r="B2979" t="s">
        <v>461</v>
      </c>
      <c r="C2979" s="67" t="str">
        <f t="shared" si="335"/>
        <v>Breanne Delisle</v>
      </c>
      <c r="D2979" s="71" t="str" cm="1">
        <f t="array" ref="D2979">_xlfn.IFS(AK2979="1",CONCATENATE(C2979,"Regional"),AK2979="2",CONCATENATE(C2979,"Sectional"),AK2979="3",CONCATENATE(C2979,COUNTIF($C$1:C2979,C2979)))</f>
        <v>Breanne Delisle4</v>
      </c>
      <c r="E2979" s="66">
        <v>45167.504166666666</v>
      </c>
      <c r="F2979" t="s">
        <v>2535</v>
      </c>
      <c r="G2979" s="46">
        <v>42</v>
      </c>
      <c r="H2979" s="46">
        <v>37</v>
      </c>
      <c r="I2979" s="46">
        <v>3</v>
      </c>
      <c r="J2979" t="s">
        <v>122</v>
      </c>
      <c r="K2979" t="s">
        <v>131</v>
      </c>
      <c r="L2979" s="46">
        <v>2496</v>
      </c>
      <c r="M2979" s="46">
        <v>35</v>
      </c>
      <c r="N2979" s="46">
        <v>34.5</v>
      </c>
      <c r="O2979" s="46">
        <v>125</v>
      </c>
      <c r="P2979" s="46">
        <f t="shared" si="336"/>
        <v>1</v>
      </c>
      <c r="R2979" s="67" t="s">
        <v>1161</v>
      </c>
      <c r="S2979" s="67">
        <f>COUNTIF(Y$2:$Y$100,R2979)</f>
        <v>0</v>
      </c>
      <c r="V2979" s="67">
        <f t="shared" si="337"/>
        <v>0</v>
      </c>
      <c r="X2979"/>
      <c r="Y2979" s="67" t="str">
        <f t="shared" si="341"/>
        <v xml:space="preserve"> </v>
      </c>
      <c r="AB2979" t="s">
        <v>131</v>
      </c>
      <c r="AC2979" s="46">
        <v>2496</v>
      </c>
      <c r="AD2979" s="46">
        <v>35</v>
      </c>
      <c r="AE2979" s="46">
        <v>34.5</v>
      </c>
      <c r="AF2979" s="46">
        <v>125</v>
      </c>
      <c r="AH2979" s="70" t="str">
        <f t="shared" si="338"/>
        <v/>
      </c>
      <c r="AI2979" s="70" t="str">
        <f t="shared" si="339"/>
        <v/>
      </c>
      <c r="AJ2979" s="70" t="str">
        <f t="shared" si="340"/>
        <v>X</v>
      </c>
      <c r="AK2979" s="70" t="str" cm="1">
        <f t="array" ref="AK2979">_xlfn.IFS(AH2979&lt;&gt;"","1",AI2979&lt;&gt;"","2",AJ2979&lt;&gt;"","3")</f>
        <v>3</v>
      </c>
    </row>
    <row r="2980" spans="1:37" x14ac:dyDescent="0.25">
      <c r="A2980" t="s">
        <v>378</v>
      </c>
      <c r="B2980" t="s">
        <v>484</v>
      </c>
      <c r="C2980" s="67" t="str">
        <f t="shared" si="335"/>
        <v>Abbie Welch</v>
      </c>
      <c r="D2980" s="71" t="str" cm="1">
        <f t="array" ref="D2980">_xlfn.IFS(AK2980="1",CONCATENATE(C2980,"Regional"),AK2980="2",CONCATENATE(C2980,"Sectional"),AK2980="3",CONCATENATE(C2980,COUNTIF($C$1:C2980,C2980)))</f>
        <v>Abbie Welch5</v>
      </c>
      <c r="E2980" s="66">
        <v>45167.504166666666</v>
      </c>
      <c r="F2980" t="s">
        <v>2535</v>
      </c>
      <c r="G2980" s="46">
        <v>42</v>
      </c>
      <c r="H2980" s="46">
        <v>38</v>
      </c>
      <c r="I2980" s="46">
        <v>4</v>
      </c>
      <c r="J2980" t="s">
        <v>122</v>
      </c>
      <c r="K2980" t="s">
        <v>131</v>
      </c>
      <c r="L2980" s="46">
        <v>2496</v>
      </c>
      <c r="M2980" s="46">
        <v>35</v>
      </c>
      <c r="N2980" s="46">
        <v>34.5</v>
      </c>
      <c r="O2980" s="46">
        <v>125</v>
      </c>
      <c r="P2980" s="46">
        <f t="shared" si="336"/>
        <v>1</v>
      </c>
      <c r="R2980" s="67" t="s">
        <v>1175</v>
      </c>
      <c r="S2980" s="67">
        <f>COUNTIF(Y$2:$Y$100,R2980)</f>
        <v>0</v>
      </c>
      <c r="V2980" s="67">
        <f t="shared" si="337"/>
        <v>0</v>
      </c>
      <c r="X2980"/>
      <c r="Y2980" s="67" t="str">
        <f t="shared" si="341"/>
        <v xml:space="preserve"> </v>
      </c>
      <c r="AB2980" t="s">
        <v>131</v>
      </c>
      <c r="AC2980" s="46">
        <v>2496</v>
      </c>
      <c r="AD2980" s="46">
        <v>35</v>
      </c>
      <c r="AE2980" s="46">
        <v>34.5</v>
      </c>
      <c r="AF2980" s="46">
        <v>125</v>
      </c>
      <c r="AH2980" s="70" t="str">
        <f t="shared" si="338"/>
        <v/>
      </c>
      <c r="AI2980" s="70" t="str">
        <f t="shared" si="339"/>
        <v/>
      </c>
      <c r="AJ2980" s="70" t="str">
        <f t="shared" si="340"/>
        <v>X</v>
      </c>
      <c r="AK2980" s="70" t="str" cm="1">
        <f t="array" ref="AK2980">_xlfn.IFS(AH2980&lt;&gt;"","1",AI2980&lt;&gt;"","2",AJ2980&lt;&gt;"","3")</f>
        <v>3</v>
      </c>
    </row>
    <row r="2981" spans="1:37" x14ac:dyDescent="0.25">
      <c r="A2981" t="s">
        <v>1738</v>
      </c>
      <c r="B2981" t="s">
        <v>852</v>
      </c>
      <c r="C2981" s="67" t="str">
        <f t="shared" si="335"/>
        <v>Zoe Gryniewicz</v>
      </c>
      <c r="D2981" s="71" t="str" cm="1">
        <f t="array" ref="D2981">_xlfn.IFS(AK2981="1",CONCATENATE(C2981,"Regional"),AK2981="2",CONCATENATE(C2981,"Sectional"),AK2981="3",CONCATENATE(C2981,COUNTIF($C$1:C2981,C2981)))</f>
        <v>Zoe Gryniewicz6</v>
      </c>
      <c r="E2981" s="66">
        <v>45167.504166666666</v>
      </c>
      <c r="F2981" t="s">
        <v>2535</v>
      </c>
      <c r="G2981" s="46">
        <v>42</v>
      </c>
      <c r="H2981" s="46">
        <v>39</v>
      </c>
      <c r="I2981" s="46">
        <v>5</v>
      </c>
      <c r="J2981" t="s">
        <v>122</v>
      </c>
      <c r="K2981" t="s">
        <v>131</v>
      </c>
      <c r="L2981" s="46">
        <v>2496</v>
      </c>
      <c r="M2981" s="46">
        <v>35</v>
      </c>
      <c r="N2981" s="46">
        <v>34.5</v>
      </c>
      <c r="O2981" s="46">
        <v>125</v>
      </c>
      <c r="P2981" s="46">
        <f t="shared" si="336"/>
        <v>1</v>
      </c>
      <c r="R2981" s="67" t="s">
        <v>2735</v>
      </c>
      <c r="S2981" s="67">
        <f>COUNTIF(Y$2:$Y$100,R2981)</f>
        <v>0</v>
      </c>
      <c r="V2981" s="67">
        <f t="shared" si="337"/>
        <v>0</v>
      </c>
      <c r="X2981"/>
      <c r="Y2981" s="67" t="str">
        <f t="shared" si="341"/>
        <v xml:space="preserve"> </v>
      </c>
      <c r="AB2981" t="s">
        <v>131</v>
      </c>
      <c r="AC2981" s="46">
        <v>2496</v>
      </c>
      <c r="AD2981" s="46">
        <v>35</v>
      </c>
      <c r="AE2981" s="46">
        <v>34.5</v>
      </c>
      <c r="AF2981" s="46">
        <v>125</v>
      </c>
      <c r="AH2981" s="70" t="str">
        <f t="shared" si="338"/>
        <v/>
      </c>
      <c r="AI2981" s="70" t="str">
        <f t="shared" si="339"/>
        <v/>
      </c>
      <c r="AJ2981" s="70" t="str">
        <f t="shared" si="340"/>
        <v>X</v>
      </c>
      <c r="AK2981" s="70" t="str" cm="1">
        <f t="array" ref="AK2981">_xlfn.IFS(AH2981&lt;&gt;"","1",AI2981&lt;&gt;"","2",AJ2981&lt;&gt;"","3")</f>
        <v>3</v>
      </c>
    </row>
    <row r="2982" spans="1:37" x14ac:dyDescent="0.25">
      <c r="A2982" t="s">
        <v>289</v>
      </c>
      <c r="B2982" t="s">
        <v>528</v>
      </c>
      <c r="C2982" s="67" t="str">
        <f t="shared" si="335"/>
        <v>Kate Krueger</v>
      </c>
      <c r="D2982" s="71" t="str" cm="1">
        <f t="array" ref="D2982">_xlfn.IFS(AK2982="1",CONCATENATE(C2982,"Regional"),AK2982="2",CONCATENATE(C2982,"Sectional"),AK2982="3",CONCATENATE(C2982,COUNTIF($C$1:C2982,C2982)))</f>
        <v>Kate Krueger6</v>
      </c>
      <c r="E2982" s="66">
        <v>45167.504166666666</v>
      </c>
      <c r="F2982" t="s">
        <v>2535</v>
      </c>
      <c r="G2982" s="46">
        <v>42</v>
      </c>
      <c r="H2982" s="46">
        <v>39</v>
      </c>
      <c r="I2982" s="46">
        <v>5</v>
      </c>
      <c r="J2982" t="s">
        <v>122</v>
      </c>
      <c r="K2982" t="s">
        <v>131</v>
      </c>
      <c r="L2982" s="46">
        <v>2496</v>
      </c>
      <c r="M2982" s="46">
        <v>35</v>
      </c>
      <c r="N2982" s="46">
        <v>34.5</v>
      </c>
      <c r="O2982" s="46">
        <v>125</v>
      </c>
      <c r="P2982" s="46">
        <f t="shared" si="336"/>
        <v>1</v>
      </c>
      <c r="R2982" s="67" t="s">
        <v>2737</v>
      </c>
      <c r="S2982" s="67">
        <f>COUNTIF(Y$2:$Y$100,R2982)</f>
        <v>0</v>
      </c>
      <c r="V2982" s="67">
        <f t="shared" si="337"/>
        <v>0</v>
      </c>
      <c r="X2982"/>
      <c r="Y2982" s="67" t="str">
        <f t="shared" si="341"/>
        <v xml:space="preserve"> </v>
      </c>
      <c r="AB2982" t="s">
        <v>131</v>
      </c>
      <c r="AC2982" s="46">
        <v>2496</v>
      </c>
      <c r="AD2982" s="46">
        <v>35</v>
      </c>
      <c r="AE2982" s="46">
        <v>34.5</v>
      </c>
      <c r="AF2982" s="46">
        <v>125</v>
      </c>
      <c r="AH2982" s="70" t="str">
        <f t="shared" si="338"/>
        <v/>
      </c>
      <c r="AI2982" s="70" t="str">
        <f t="shared" si="339"/>
        <v/>
      </c>
      <c r="AJ2982" s="70" t="str">
        <f t="shared" si="340"/>
        <v>X</v>
      </c>
      <c r="AK2982" s="70" t="str" cm="1">
        <f t="array" ref="AK2982">_xlfn.IFS(AH2982&lt;&gt;"","1",AI2982&lt;&gt;"","2",AJ2982&lt;&gt;"","3")</f>
        <v>3</v>
      </c>
    </row>
    <row r="2983" spans="1:37" x14ac:dyDescent="0.25">
      <c r="A2983" t="s">
        <v>475</v>
      </c>
      <c r="B2983" t="s">
        <v>187</v>
      </c>
      <c r="C2983" s="67" t="str">
        <f t="shared" si="335"/>
        <v>Ava Roesch</v>
      </c>
      <c r="D2983" s="71" t="str" cm="1">
        <f t="array" ref="D2983">_xlfn.IFS(AK2983="1",CONCATENATE(C2983,"Regional"),AK2983="2",CONCATENATE(C2983,"Sectional"),AK2983="3",CONCATENATE(C2983,COUNTIF($C$1:C2983,C2983)))</f>
        <v>Ava Roesch6</v>
      </c>
      <c r="E2983" s="66">
        <v>45167.504166666666</v>
      </c>
      <c r="F2983" t="s">
        <v>2535</v>
      </c>
      <c r="G2983" s="46">
        <v>42</v>
      </c>
      <c r="H2983" s="46">
        <v>40</v>
      </c>
      <c r="I2983" s="46">
        <v>7</v>
      </c>
      <c r="J2983" t="s">
        <v>122</v>
      </c>
      <c r="K2983" t="s">
        <v>131</v>
      </c>
      <c r="L2983" s="46">
        <v>2496</v>
      </c>
      <c r="M2983" s="46">
        <v>35</v>
      </c>
      <c r="N2983" s="46">
        <v>34.5</v>
      </c>
      <c r="O2983" s="46">
        <v>125</v>
      </c>
      <c r="P2983" s="46">
        <f t="shared" si="336"/>
        <v>1</v>
      </c>
      <c r="R2983" s="67" t="s">
        <v>1168</v>
      </c>
      <c r="S2983" s="67">
        <f>COUNTIF(Y$2:$Y$100,R2983)</f>
        <v>0</v>
      </c>
      <c r="V2983" s="67">
        <f t="shared" si="337"/>
        <v>0</v>
      </c>
      <c r="X2983"/>
      <c r="Y2983" s="67" t="str">
        <f t="shared" si="341"/>
        <v xml:space="preserve"> </v>
      </c>
      <c r="AB2983" t="s">
        <v>131</v>
      </c>
      <c r="AC2983" s="46">
        <v>2496</v>
      </c>
      <c r="AD2983" s="46">
        <v>35</v>
      </c>
      <c r="AE2983" s="46">
        <v>34.5</v>
      </c>
      <c r="AF2983" s="46">
        <v>125</v>
      </c>
      <c r="AH2983" s="70" t="str">
        <f t="shared" si="338"/>
        <v/>
      </c>
      <c r="AI2983" s="70" t="str">
        <f t="shared" si="339"/>
        <v/>
      </c>
      <c r="AJ2983" s="70" t="str">
        <f t="shared" si="340"/>
        <v>X</v>
      </c>
      <c r="AK2983" s="70" t="str" cm="1">
        <f t="array" ref="AK2983">_xlfn.IFS(AH2983&lt;&gt;"","1",AI2983&lt;&gt;"","2",AJ2983&lt;&gt;"","3")</f>
        <v>3</v>
      </c>
    </row>
    <row r="2984" spans="1:37" x14ac:dyDescent="0.25">
      <c r="A2984" t="s">
        <v>335</v>
      </c>
      <c r="B2984" t="s">
        <v>1613</v>
      </c>
      <c r="C2984" s="67" t="str">
        <f t="shared" si="335"/>
        <v>Arianna Price</v>
      </c>
      <c r="D2984" s="71" t="str" cm="1">
        <f t="array" ref="D2984">_xlfn.IFS(AK2984="1",CONCATENATE(C2984,"Regional"),AK2984="2",CONCATENATE(C2984,"Sectional"),AK2984="3",CONCATENATE(C2984,COUNTIF($C$1:C2984,C2984)))</f>
        <v>Arianna Price5</v>
      </c>
      <c r="E2984" s="66">
        <v>45167.504166666666</v>
      </c>
      <c r="F2984" t="s">
        <v>2535</v>
      </c>
      <c r="G2984" s="46">
        <v>42</v>
      </c>
      <c r="H2984" s="46">
        <v>41</v>
      </c>
      <c r="I2984" s="46">
        <v>8</v>
      </c>
      <c r="J2984" t="s">
        <v>122</v>
      </c>
      <c r="K2984" t="s">
        <v>131</v>
      </c>
      <c r="L2984" s="46">
        <v>2496</v>
      </c>
      <c r="M2984" s="46">
        <v>35</v>
      </c>
      <c r="N2984" s="46">
        <v>34.5</v>
      </c>
      <c r="O2984" s="46">
        <v>125</v>
      </c>
      <c r="P2984" s="46">
        <f t="shared" si="336"/>
        <v>1</v>
      </c>
      <c r="R2984" s="67" t="s">
        <v>3561</v>
      </c>
      <c r="S2984" s="67">
        <f>COUNTIF(Y$2:$Y$100,R2984)</f>
        <v>0</v>
      </c>
      <c r="V2984" s="67">
        <f t="shared" si="337"/>
        <v>0</v>
      </c>
      <c r="X2984"/>
      <c r="Y2984" s="67" t="str">
        <f t="shared" si="341"/>
        <v xml:space="preserve"> </v>
      </c>
      <c r="AB2984" t="s">
        <v>131</v>
      </c>
      <c r="AC2984" s="46">
        <v>2496</v>
      </c>
      <c r="AD2984" s="46">
        <v>35</v>
      </c>
      <c r="AE2984" s="46">
        <v>34.5</v>
      </c>
      <c r="AF2984" s="46">
        <v>125</v>
      </c>
      <c r="AH2984" s="70" t="str">
        <f t="shared" si="338"/>
        <v/>
      </c>
      <c r="AI2984" s="70" t="str">
        <f t="shared" si="339"/>
        <v/>
      </c>
      <c r="AJ2984" s="70" t="str">
        <f t="shared" si="340"/>
        <v>X</v>
      </c>
      <c r="AK2984" s="70" t="str" cm="1">
        <f t="array" ref="AK2984">_xlfn.IFS(AH2984&lt;&gt;"","1",AI2984&lt;&gt;"","2",AJ2984&lt;&gt;"","3")</f>
        <v>3</v>
      </c>
    </row>
    <row r="2985" spans="1:37" x14ac:dyDescent="0.25">
      <c r="A2985" t="s">
        <v>1650</v>
      </c>
      <c r="B2985" t="s">
        <v>769</v>
      </c>
      <c r="C2985" s="67" t="str">
        <f t="shared" si="335"/>
        <v>Nadia Maciejewski</v>
      </c>
      <c r="D2985" s="71" t="str" cm="1">
        <f t="array" ref="D2985">_xlfn.IFS(AK2985="1",CONCATENATE(C2985,"Regional"),AK2985="2",CONCATENATE(C2985,"Sectional"),AK2985="3",CONCATENATE(C2985,COUNTIF($C$1:C2985,C2985)))</f>
        <v>Nadia Maciejewski5</v>
      </c>
      <c r="E2985" s="66">
        <v>45167.504166666666</v>
      </c>
      <c r="F2985" t="s">
        <v>2535</v>
      </c>
      <c r="G2985" s="46">
        <v>42</v>
      </c>
      <c r="H2985" s="46">
        <v>41</v>
      </c>
      <c r="I2985" s="46">
        <v>8</v>
      </c>
      <c r="J2985" t="s">
        <v>122</v>
      </c>
      <c r="K2985" t="s">
        <v>131</v>
      </c>
      <c r="L2985" s="46">
        <v>2496</v>
      </c>
      <c r="M2985" s="46">
        <v>35</v>
      </c>
      <c r="N2985" s="46">
        <v>34.5</v>
      </c>
      <c r="O2985" s="46">
        <v>125</v>
      </c>
      <c r="P2985" s="46">
        <f t="shared" si="336"/>
        <v>1</v>
      </c>
      <c r="R2985" s="67" t="s">
        <v>3497</v>
      </c>
      <c r="S2985" s="67">
        <f>COUNTIF(Y$2:$Y$100,R2985)</f>
        <v>0</v>
      </c>
      <c r="V2985" s="67">
        <f t="shared" si="337"/>
        <v>0</v>
      </c>
      <c r="X2985"/>
      <c r="Y2985" s="67" t="str">
        <f t="shared" si="341"/>
        <v xml:space="preserve"> </v>
      </c>
      <c r="AB2985" t="s">
        <v>131</v>
      </c>
      <c r="AC2985" s="46">
        <v>2496</v>
      </c>
      <c r="AD2985" s="46">
        <v>35</v>
      </c>
      <c r="AE2985" s="46">
        <v>34.5</v>
      </c>
      <c r="AF2985" s="46">
        <v>125</v>
      </c>
      <c r="AH2985" s="70" t="str">
        <f t="shared" si="338"/>
        <v/>
      </c>
      <c r="AI2985" s="70" t="str">
        <f t="shared" si="339"/>
        <v/>
      </c>
      <c r="AJ2985" s="70" t="str">
        <f t="shared" si="340"/>
        <v>X</v>
      </c>
      <c r="AK2985" s="70" t="str" cm="1">
        <f t="array" ref="AK2985">_xlfn.IFS(AH2985&lt;&gt;"","1",AI2985&lt;&gt;"","2",AJ2985&lt;&gt;"","3")</f>
        <v>3</v>
      </c>
    </row>
    <row r="2986" spans="1:37" x14ac:dyDescent="0.25">
      <c r="A2986" t="s">
        <v>720</v>
      </c>
      <c r="B2986" t="s">
        <v>499</v>
      </c>
      <c r="C2986" s="67" t="str">
        <f t="shared" si="335"/>
        <v>Macy Clegg</v>
      </c>
      <c r="D2986" s="71" t="str" cm="1">
        <f t="array" ref="D2986">_xlfn.IFS(AK2986="1",CONCATENATE(C2986,"Regional"),AK2986="2",CONCATENATE(C2986,"Sectional"),AK2986="3",CONCATENATE(C2986,COUNTIF($C$1:C2986,C2986)))</f>
        <v>Macy Clegg6</v>
      </c>
      <c r="E2986" s="66">
        <v>45167.504166666666</v>
      </c>
      <c r="F2986" t="s">
        <v>2535</v>
      </c>
      <c r="G2986" s="46">
        <v>42</v>
      </c>
      <c r="H2986" s="46">
        <v>42</v>
      </c>
      <c r="I2986" s="46">
        <v>10</v>
      </c>
      <c r="J2986" t="s">
        <v>122</v>
      </c>
      <c r="K2986" t="s">
        <v>131</v>
      </c>
      <c r="L2986" s="46">
        <v>2496</v>
      </c>
      <c r="M2986" s="46">
        <v>35</v>
      </c>
      <c r="N2986" s="46">
        <v>34.5</v>
      </c>
      <c r="O2986" s="46">
        <v>125</v>
      </c>
      <c r="P2986" s="46">
        <f t="shared" si="336"/>
        <v>1</v>
      </c>
      <c r="R2986" s="67" t="s">
        <v>1320</v>
      </c>
      <c r="S2986" s="67">
        <f>COUNTIF(Y$2:$Y$100,R2986)</f>
        <v>0</v>
      </c>
      <c r="V2986" s="67">
        <f t="shared" si="337"/>
        <v>0</v>
      </c>
      <c r="X2986"/>
      <c r="Y2986" s="67" t="str">
        <f t="shared" si="341"/>
        <v xml:space="preserve"> </v>
      </c>
      <c r="AB2986" t="s">
        <v>131</v>
      </c>
      <c r="AC2986" s="46">
        <v>2496</v>
      </c>
      <c r="AD2986" s="46">
        <v>35</v>
      </c>
      <c r="AE2986" s="46">
        <v>34.5</v>
      </c>
      <c r="AF2986" s="46">
        <v>125</v>
      </c>
      <c r="AH2986" s="70" t="str">
        <f t="shared" si="338"/>
        <v/>
      </c>
      <c r="AI2986" s="70" t="str">
        <f t="shared" si="339"/>
        <v/>
      </c>
      <c r="AJ2986" s="70" t="str">
        <f t="shared" si="340"/>
        <v>X</v>
      </c>
      <c r="AK2986" s="70" t="str" cm="1">
        <f t="array" ref="AK2986">_xlfn.IFS(AH2986&lt;&gt;"","1",AI2986&lt;&gt;"","2",AJ2986&lt;&gt;"","3")</f>
        <v>3</v>
      </c>
    </row>
    <row r="2987" spans="1:37" x14ac:dyDescent="0.25">
      <c r="A2987" t="s">
        <v>483</v>
      </c>
      <c r="B2987" t="s">
        <v>458</v>
      </c>
      <c r="C2987" s="67" t="str">
        <f t="shared" si="335"/>
        <v>Lauren Coombs</v>
      </c>
      <c r="D2987" s="71" t="str" cm="1">
        <f t="array" ref="D2987">_xlfn.IFS(AK2987="1",CONCATENATE(C2987,"Regional"),AK2987="2",CONCATENATE(C2987,"Sectional"),AK2987="3",CONCATENATE(C2987,COUNTIF($C$1:C2987,C2987)))</f>
        <v>Lauren Coombs5</v>
      </c>
      <c r="E2987" s="66">
        <v>45167.504166666666</v>
      </c>
      <c r="F2987" t="s">
        <v>2535</v>
      </c>
      <c r="G2987" s="46">
        <v>42</v>
      </c>
      <c r="H2987" s="46">
        <v>43</v>
      </c>
      <c r="I2987" s="46">
        <v>11</v>
      </c>
      <c r="J2987" t="s">
        <v>122</v>
      </c>
      <c r="K2987" t="s">
        <v>131</v>
      </c>
      <c r="L2987" s="46">
        <v>2496</v>
      </c>
      <c r="M2987" s="46">
        <v>35</v>
      </c>
      <c r="N2987" s="46">
        <v>34.5</v>
      </c>
      <c r="O2987" s="46">
        <v>125</v>
      </c>
      <c r="P2987" s="46">
        <f t="shared" si="336"/>
        <v>1</v>
      </c>
      <c r="R2987" s="67" t="s">
        <v>1174</v>
      </c>
      <c r="S2987" s="67">
        <f>COUNTIF(Y$2:$Y$100,R2987)</f>
        <v>0</v>
      </c>
      <c r="V2987" s="67">
        <f t="shared" si="337"/>
        <v>0</v>
      </c>
      <c r="X2987"/>
      <c r="Y2987" s="67" t="str">
        <f t="shared" si="341"/>
        <v xml:space="preserve"> </v>
      </c>
      <c r="AB2987" t="s">
        <v>131</v>
      </c>
      <c r="AC2987" s="46">
        <v>2496</v>
      </c>
      <c r="AD2987" s="46">
        <v>35</v>
      </c>
      <c r="AE2987" s="46">
        <v>34.5</v>
      </c>
      <c r="AF2987" s="46">
        <v>125</v>
      </c>
      <c r="AH2987" s="70" t="str">
        <f t="shared" si="338"/>
        <v/>
      </c>
      <c r="AI2987" s="70" t="str">
        <f t="shared" si="339"/>
        <v/>
      </c>
      <c r="AJ2987" s="70" t="str">
        <f t="shared" si="340"/>
        <v>X</v>
      </c>
      <c r="AK2987" s="70" t="str" cm="1">
        <f t="array" ref="AK2987">_xlfn.IFS(AH2987&lt;&gt;"","1",AI2987&lt;&gt;"","2",AJ2987&lt;&gt;"","3")</f>
        <v>3</v>
      </c>
    </row>
    <row r="2988" spans="1:37" x14ac:dyDescent="0.25">
      <c r="A2988" t="s">
        <v>745</v>
      </c>
      <c r="B2988" t="s">
        <v>523</v>
      </c>
      <c r="C2988" s="67" t="str">
        <f t="shared" si="335"/>
        <v>Nora Gogin</v>
      </c>
      <c r="D2988" s="71" t="str" cm="1">
        <f t="array" ref="D2988">_xlfn.IFS(AK2988="1",CONCATENATE(C2988,"Regional"),AK2988="2",CONCATENATE(C2988,"Sectional"),AK2988="3",CONCATENATE(C2988,COUNTIF($C$1:C2988,C2988)))</f>
        <v>Nora Gogin5</v>
      </c>
      <c r="E2988" s="66">
        <v>45167.504166666666</v>
      </c>
      <c r="F2988" t="s">
        <v>2535</v>
      </c>
      <c r="G2988" s="46">
        <v>42</v>
      </c>
      <c r="H2988" s="46">
        <v>44</v>
      </c>
      <c r="I2988" s="46">
        <v>12</v>
      </c>
      <c r="J2988" t="s">
        <v>122</v>
      </c>
      <c r="K2988" t="s">
        <v>131</v>
      </c>
      <c r="L2988" s="46">
        <v>2496</v>
      </c>
      <c r="M2988" s="46">
        <v>35</v>
      </c>
      <c r="N2988" s="46">
        <v>34.5</v>
      </c>
      <c r="O2988" s="46">
        <v>125</v>
      </c>
      <c r="P2988" s="46">
        <f t="shared" si="336"/>
        <v>1</v>
      </c>
      <c r="R2988" s="67" t="s">
        <v>1334</v>
      </c>
      <c r="S2988" s="67">
        <f>COUNTIF(Y$2:$Y$100,R2988)</f>
        <v>0</v>
      </c>
      <c r="V2988" s="67">
        <f t="shared" si="337"/>
        <v>0</v>
      </c>
      <c r="X2988"/>
      <c r="Y2988" s="67" t="str">
        <f t="shared" si="341"/>
        <v xml:space="preserve"> </v>
      </c>
      <c r="AB2988" t="s">
        <v>131</v>
      </c>
      <c r="AC2988" s="46">
        <v>2496</v>
      </c>
      <c r="AD2988" s="46">
        <v>35</v>
      </c>
      <c r="AE2988" s="46">
        <v>34.5</v>
      </c>
      <c r="AF2988" s="46">
        <v>125</v>
      </c>
      <c r="AH2988" s="70" t="str">
        <f t="shared" si="338"/>
        <v/>
      </c>
      <c r="AI2988" s="70" t="str">
        <f t="shared" si="339"/>
        <v/>
      </c>
      <c r="AJ2988" s="70" t="str">
        <f t="shared" si="340"/>
        <v>X</v>
      </c>
      <c r="AK2988" s="70" t="str" cm="1">
        <f t="array" ref="AK2988">_xlfn.IFS(AH2988&lt;&gt;"","1",AI2988&lt;&gt;"","2",AJ2988&lt;&gt;"","3")</f>
        <v>3</v>
      </c>
    </row>
    <row r="2989" spans="1:37" x14ac:dyDescent="0.25">
      <c r="A2989" t="s">
        <v>1610</v>
      </c>
      <c r="B2989" t="s">
        <v>407</v>
      </c>
      <c r="C2989" s="67" t="str">
        <f t="shared" si="335"/>
        <v>Delaney Dwyer</v>
      </c>
      <c r="D2989" s="71" t="str" cm="1">
        <f t="array" ref="D2989">_xlfn.IFS(AK2989="1",CONCATENATE(C2989,"Regional"),AK2989="2",CONCATENATE(C2989,"Sectional"),AK2989="3",CONCATENATE(C2989,COUNTIF($C$1:C2989,C2989)))</f>
        <v>Delaney Dwyer2</v>
      </c>
      <c r="E2989" s="66">
        <v>45167.504166666666</v>
      </c>
      <c r="F2989" t="s">
        <v>2535</v>
      </c>
      <c r="G2989" s="46">
        <v>42</v>
      </c>
      <c r="H2989" s="46">
        <v>44</v>
      </c>
      <c r="I2989" s="46">
        <v>12</v>
      </c>
      <c r="J2989" t="s">
        <v>122</v>
      </c>
      <c r="K2989" t="s">
        <v>131</v>
      </c>
      <c r="L2989" s="46">
        <v>2496</v>
      </c>
      <c r="M2989" s="46">
        <v>35</v>
      </c>
      <c r="N2989" s="46">
        <v>34.5</v>
      </c>
      <c r="O2989" s="46">
        <v>125</v>
      </c>
      <c r="P2989" s="46">
        <f t="shared" si="336"/>
        <v>1</v>
      </c>
      <c r="R2989" s="67" t="s">
        <v>3551</v>
      </c>
      <c r="S2989" s="67">
        <f>COUNTIF(Y$2:$Y$100,R2989)</f>
        <v>0</v>
      </c>
      <c r="V2989" s="67">
        <f t="shared" si="337"/>
        <v>0</v>
      </c>
      <c r="X2989"/>
      <c r="Y2989" s="67" t="str">
        <f t="shared" si="341"/>
        <v xml:space="preserve"> </v>
      </c>
      <c r="AB2989" t="s">
        <v>131</v>
      </c>
      <c r="AC2989" s="46">
        <v>2496</v>
      </c>
      <c r="AD2989" s="46">
        <v>35</v>
      </c>
      <c r="AE2989" s="46">
        <v>34.5</v>
      </c>
      <c r="AF2989" s="46">
        <v>125</v>
      </c>
      <c r="AH2989" s="70" t="str">
        <f t="shared" si="338"/>
        <v/>
      </c>
      <c r="AI2989" s="70" t="str">
        <f t="shared" si="339"/>
        <v/>
      </c>
      <c r="AJ2989" s="70" t="str">
        <f t="shared" si="340"/>
        <v>X</v>
      </c>
      <c r="AK2989" s="70" t="str" cm="1">
        <f t="array" ref="AK2989">_xlfn.IFS(AH2989&lt;&gt;"","1",AI2989&lt;&gt;"","2",AJ2989&lt;&gt;"","3")</f>
        <v>3</v>
      </c>
    </row>
    <row r="2990" spans="1:37" x14ac:dyDescent="0.25">
      <c r="A2990" t="s">
        <v>992</v>
      </c>
      <c r="B2990" t="s">
        <v>582</v>
      </c>
      <c r="C2990" s="67" t="str">
        <f t="shared" si="335"/>
        <v>Katelyn Hupfer</v>
      </c>
      <c r="D2990" s="71" t="str" cm="1">
        <f t="array" ref="D2990">_xlfn.IFS(AK2990="1",CONCATENATE(C2990,"Regional"),AK2990="2",CONCATENATE(C2990,"Sectional"),AK2990="3",CONCATENATE(C2990,COUNTIF($C$1:C2990,C2990)))</f>
        <v>Katelyn Hupfer4</v>
      </c>
      <c r="E2990" s="66">
        <v>45167.504166666666</v>
      </c>
      <c r="F2990" t="s">
        <v>2535</v>
      </c>
      <c r="G2990" s="46">
        <v>42</v>
      </c>
      <c r="H2990" s="46">
        <v>44</v>
      </c>
      <c r="I2990" s="46">
        <v>12</v>
      </c>
      <c r="J2990" t="s">
        <v>122</v>
      </c>
      <c r="K2990" t="s">
        <v>131</v>
      </c>
      <c r="L2990" s="46">
        <v>2496</v>
      </c>
      <c r="M2990" s="46">
        <v>35</v>
      </c>
      <c r="N2990" s="46">
        <v>34.5</v>
      </c>
      <c r="O2990" s="46">
        <v>125</v>
      </c>
      <c r="P2990" s="46">
        <f t="shared" si="336"/>
        <v>1</v>
      </c>
      <c r="R2990" s="67" t="s">
        <v>1496</v>
      </c>
      <c r="S2990" s="67">
        <f>COUNTIF(Y$2:$Y$100,R2990)</f>
        <v>0</v>
      </c>
      <c r="V2990" s="67">
        <f t="shared" si="337"/>
        <v>0</v>
      </c>
      <c r="X2990"/>
      <c r="Y2990" s="67" t="str">
        <f t="shared" si="341"/>
        <v xml:space="preserve"> </v>
      </c>
      <c r="AB2990" t="s">
        <v>131</v>
      </c>
      <c r="AC2990" s="46">
        <v>2496</v>
      </c>
      <c r="AD2990" s="46">
        <v>35</v>
      </c>
      <c r="AE2990" s="46">
        <v>34.5</v>
      </c>
      <c r="AF2990" s="46">
        <v>125</v>
      </c>
      <c r="AH2990" s="70" t="str">
        <f t="shared" si="338"/>
        <v/>
      </c>
      <c r="AI2990" s="70" t="str">
        <f t="shared" si="339"/>
        <v/>
      </c>
      <c r="AJ2990" s="70" t="str">
        <f t="shared" si="340"/>
        <v>X</v>
      </c>
      <c r="AK2990" s="70" t="str" cm="1">
        <f t="array" ref="AK2990">_xlfn.IFS(AH2990&lt;&gt;"","1",AI2990&lt;&gt;"","2",AJ2990&lt;&gt;"","3")</f>
        <v>3</v>
      </c>
    </row>
    <row r="2991" spans="1:37" x14ac:dyDescent="0.25">
      <c r="A2991" t="s">
        <v>748</v>
      </c>
      <c r="B2991" t="s">
        <v>538</v>
      </c>
      <c r="C2991" s="67" t="str">
        <f t="shared" si="335"/>
        <v>Lilly DeRosa</v>
      </c>
      <c r="D2991" s="71" t="str" cm="1">
        <f t="array" ref="D2991">_xlfn.IFS(AK2991="1",CONCATENATE(C2991,"Regional"),AK2991="2",CONCATENATE(C2991,"Sectional"),AK2991="3",CONCATENATE(C2991,COUNTIF($C$1:C2991,C2991)))</f>
        <v>Lilly DeRosa3</v>
      </c>
      <c r="E2991" s="66">
        <v>45167.504166666666</v>
      </c>
      <c r="F2991" t="s">
        <v>2535</v>
      </c>
      <c r="G2991" s="46">
        <v>42</v>
      </c>
      <c r="H2991" s="46">
        <v>45</v>
      </c>
      <c r="I2991" s="46">
        <v>15</v>
      </c>
      <c r="J2991" t="s">
        <v>122</v>
      </c>
      <c r="K2991" t="s">
        <v>131</v>
      </c>
      <c r="L2991" s="46">
        <v>2496</v>
      </c>
      <c r="M2991" s="46">
        <v>35</v>
      </c>
      <c r="N2991" s="46">
        <v>34.5</v>
      </c>
      <c r="O2991" s="46">
        <v>125</v>
      </c>
      <c r="P2991" s="46">
        <f t="shared" si="336"/>
        <v>1</v>
      </c>
      <c r="R2991" s="67" t="s">
        <v>1336</v>
      </c>
      <c r="S2991" s="67">
        <f>COUNTIF(Y$2:$Y$100,R2991)</f>
        <v>0</v>
      </c>
      <c r="V2991" s="67">
        <f t="shared" si="337"/>
        <v>0</v>
      </c>
      <c r="X2991"/>
      <c r="Y2991" s="67" t="str">
        <f t="shared" si="341"/>
        <v xml:space="preserve"> </v>
      </c>
      <c r="AB2991" t="s">
        <v>131</v>
      </c>
      <c r="AC2991" s="46">
        <v>2496</v>
      </c>
      <c r="AD2991" s="46">
        <v>35</v>
      </c>
      <c r="AE2991" s="46">
        <v>34.5</v>
      </c>
      <c r="AF2991" s="46">
        <v>125</v>
      </c>
      <c r="AH2991" s="70" t="str">
        <f t="shared" si="338"/>
        <v/>
      </c>
      <c r="AI2991" s="70" t="str">
        <f t="shared" si="339"/>
        <v/>
      </c>
      <c r="AJ2991" s="70" t="str">
        <f t="shared" si="340"/>
        <v>X</v>
      </c>
      <c r="AK2991" s="70" t="str" cm="1">
        <f t="array" ref="AK2991">_xlfn.IFS(AH2991&lt;&gt;"","1",AI2991&lt;&gt;"","2",AJ2991&lt;&gt;"","3")</f>
        <v>3</v>
      </c>
    </row>
    <row r="2992" spans="1:37" x14ac:dyDescent="0.25">
      <c r="A2992" t="s">
        <v>386</v>
      </c>
      <c r="B2992" t="s">
        <v>306</v>
      </c>
      <c r="C2992" s="67" t="str">
        <f t="shared" si="335"/>
        <v>Allie Wink</v>
      </c>
      <c r="D2992" s="71" t="str" cm="1">
        <f t="array" ref="D2992">_xlfn.IFS(AK2992="1",CONCATENATE(C2992,"Regional"),AK2992="2",CONCATENATE(C2992,"Sectional"),AK2992="3",CONCATENATE(C2992,COUNTIF($C$1:C2992,C2992)))</f>
        <v>Allie Wink4</v>
      </c>
      <c r="E2992" s="66">
        <v>45167.504166666666</v>
      </c>
      <c r="F2992" t="s">
        <v>2535</v>
      </c>
      <c r="G2992" s="46">
        <v>42</v>
      </c>
      <c r="H2992" s="46">
        <v>45</v>
      </c>
      <c r="I2992" s="46">
        <v>15</v>
      </c>
      <c r="J2992" t="s">
        <v>122</v>
      </c>
      <c r="K2992" t="s">
        <v>131</v>
      </c>
      <c r="L2992" s="46">
        <v>2496</v>
      </c>
      <c r="M2992" s="46">
        <v>35</v>
      </c>
      <c r="N2992" s="46">
        <v>34.5</v>
      </c>
      <c r="O2992" s="46">
        <v>125</v>
      </c>
      <c r="P2992" s="46">
        <f t="shared" si="336"/>
        <v>1</v>
      </c>
      <c r="R2992" s="67" t="s">
        <v>1335</v>
      </c>
      <c r="S2992" s="67">
        <f>COUNTIF(Y$2:$Y$100,R2992)</f>
        <v>0</v>
      </c>
      <c r="V2992" s="67">
        <f t="shared" si="337"/>
        <v>0</v>
      </c>
      <c r="X2992"/>
      <c r="Y2992" s="67" t="str">
        <f t="shared" si="341"/>
        <v xml:space="preserve"> </v>
      </c>
      <c r="AB2992" t="s">
        <v>131</v>
      </c>
      <c r="AC2992" s="46">
        <v>2496</v>
      </c>
      <c r="AD2992" s="46">
        <v>35</v>
      </c>
      <c r="AE2992" s="46">
        <v>34.5</v>
      </c>
      <c r="AF2992" s="46">
        <v>125</v>
      </c>
      <c r="AH2992" s="70" t="str">
        <f t="shared" si="338"/>
        <v/>
      </c>
      <c r="AI2992" s="70" t="str">
        <f t="shared" si="339"/>
        <v/>
      </c>
      <c r="AJ2992" s="70" t="str">
        <f t="shared" si="340"/>
        <v>X</v>
      </c>
      <c r="AK2992" s="70" t="str" cm="1">
        <f t="array" ref="AK2992">_xlfn.IFS(AH2992&lt;&gt;"","1",AI2992&lt;&gt;"","2",AJ2992&lt;&gt;"","3")</f>
        <v>3</v>
      </c>
    </row>
    <row r="2993" spans="1:37" x14ac:dyDescent="0.25">
      <c r="A2993" t="s">
        <v>491</v>
      </c>
      <c r="B2993" t="s">
        <v>418</v>
      </c>
      <c r="C2993" s="67" t="str">
        <f t="shared" si="335"/>
        <v>Katie Heun</v>
      </c>
      <c r="D2993" s="71" t="str" cm="1">
        <f t="array" ref="D2993">_xlfn.IFS(AK2993="1",CONCATENATE(C2993,"Regional"),AK2993="2",CONCATENATE(C2993,"Sectional"),AK2993="3",CONCATENATE(C2993,COUNTIF($C$1:C2993,C2993)))</f>
        <v>Katie Heun5</v>
      </c>
      <c r="E2993" s="66">
        <v>45167.504166666666</v>
      </c>
      <c r="F2993" t="s">
        <v>2535</v>
      </c>
      <c r="G2993" s="46">
        <v>42</v>
      </c>
      <c r="H2993" s="46">
        <v>45</v>
      </c>
      <c r="I2993" s="46">
        <v>15</v>
      </c>
      <c r="J2993" t="s">
        <v>122</v>
      </c>
      <c r="K2993" t="s">
        <v>131</v>
      </c>
      <c r="L2993" s="46">
        <v>2496</v>
      </c>
      <c r="M2993" s="46">
        <v>35</v>
      </c>
      <c r="N2993" s="46">
        <v>34.5</v>
      </c>
      <c r="O2993" s="46">
        <v>125</v>
      </c>
      <c r="P2993" s="46">
        <f t="shared" si="336"/>
        <v>1</v>
      </c>
      <c r="R2993" s="67" t="s">
        <v>1181</v>
      </c>
      <c r="S2993" s="67">
        <f>COUNTIF(Y$2:$Y$100,R2993)</f>
        <v>0</v>
      </c>
      <c r="V2993" s="67">
        <f t="shared" si="337"/>
        <v>0</v>
      </c>
      <c r="X2993"/>
      <c r="Y2993" s="67" t="str">
        <f t="shared" si="341"/>
        <v xml:space="preserve"> </v>
      </c>
      <c r="AB2993" t="s">
        <v>131</v>
      </c>
      <c r="AC2993" s="46">
        <v>2496</v>
      </c>
      <c r="AD2993" s="46">
        <v>35</v>
      </c>
      <c r="AE2993" s="46">
        <v>34.5</v>
      </c>
      <c r="AF2993" s="46">
        <v>125</v>
      </c>
      <c r="AH2993" s="70" t="str">
        <f t="shared" si="338"/>
        <v/>
      </c>
      <c r="AI2993" s="70" t="str">
        <f t="shared" si="339"/>
        <v/>
      </c>
      <c r="AJ2993" s="70" t="str">
        <f t="shared" si="340"/>
        <v>X</v>
      </c>
      <c r="AK2993" s="70" t="str" cm="1">
        <f t="array" ref="AK2993">_xlfn.IFS(AH2993&lt;&gt;"","1",AI2993&lt;&gt;"","2",AJ2993&lt;&gt;"","3")</f>
        <v>3</v>
      </c>
    </row>
    <row r="2994" spans="1:37" x14ac:dyDescent="0.25">
      <c r="A2994" t="s">
        <v>324</v>
      </c>
      <c r="B2994" t="s">
        <v>479</v>
      </c>
      <c r="C2994" s="67" t="str">
        <f t="shared" si="335"/>
        <v>Maeve Niemiec</v>
      </c>
      <c r="D2994" s="71" t="str" cm="1">
        <f t="array" ref="D2994">_xlfn.IFS(AK2994="1",CONCATENATE(C2994,"Regional"),AK2994="2",CONCATENATE(C2994,"Sectional"),AK2994="3",CONCATENATE(C2994,COUNTIF($C$1:C2994,C2994)))</f>
        <v>Maeve Niemiec5</v>
      </c>
      <c r="E2994" s="66">
        <v>45167.504166666666</v>
      </c>
      <c r="F2994" t="s">
        <v>2535</v>
      </c>
      <c r="G2994" s="46">
        <v>42</v>
      </c>
      <c r="H2994" s="46">
        <v>46</v>
      </c>
      <c r="I2994" s="46">
        <v>18</v>
      </c>
      <c r="J2994" t="s">
        <v>122</v>
      </c>
      <c r="K2994" t="s">
        <v>131</v>
      </c>
      <c r="L2994" s="46">
        <v>2496</v>
      </c>
      <c r="M2994" s="46">
        <v>35</v>
      </c>
      <c r="N2994" s="46">
        <v>34.5</v>
      </c>
      <c r="O2994" s="46">
        <v>125</v>
      </c>
      <c r="P2994" s="46">
        <f t="shared" si="336"/>
        <v>1</v>
      </c>
      <c r="R2994" s="67" t="s">
        <v>1171</v>
      </c>
      <c r="S2994" s="67">
        <f>COUNTIF(Y$2:$Y$100,R2994)</f>
        <v>0</v>
      </c>
      <c r="V2994" s="67">
        <f t="shared" si="337"/>
        <v>0</v>
      </c>
      <c r="X2994"/>
      <c r="Y2994" s="67" t="str">
        <f t="shared" si="341"/>
        <v xml:space="preserve"> </v>
      </c>
      <c r="AB2994" t="s">
        <v>131</v>
      </c>
      <c r="AC2994" s="46">
        <v>2496</v>
      </c>
      <c r="AD2994" s="46">
        <v>35</v>
      </c>
      <c r="AE2994" s="46">
        <v>34.5</v>
      </c>
      <c r="AF2994" s="46">
        <v>125</v>
      </c>
      <c r="AH2994" s="70" t="str">
        <f t="shared" si="338"/>
        <v/>
      </c>
      <c r="AI2994" s="70" t="str">
        <f t="shared" si="339"/>
        <v/>
      </c>
      <c r="AJ2994" s="70" t="str">
        <f t="shared" si="340"/>
        <v>X</v>
      </c>
      <c r="AK2994" s="70" t="str" cm="1">
        <f t="array" ref="AK2994">_xlfn.IFS(AH2994&lt;&gt;"","1",AI2994&lt;&gt;"","2",AJ2994&lt;&gt;"","3")</f>
        <v>3</v>
      </c>
    </row>
    <row r="2995" spans="1:37" x14ac:dyDescent="0.25">
      <c r="A2995" t="s">
        <v>744</v>
      </c>
      <c r="B2995" t="s">
        <v>393</v>
      </c>
      <c r="C2995" s="67" t="str">
        <f t="shared" si="335"/>
        <v>Mia Reischel</v>
      </c>
      <c r="D2995" s="71" t="str" cm="1">
        <f t="array" ref="D2995">_xlfn.IFS(AK2995="1",CONCATENATE(C2995,"Regional"),AK2995="2",CONCATENATE(C2995,"Sectional"),AK2995="3",CONCATENATE(C2995,COUNTIF($C$1:C2995,C2995)))</f>
        <v>Mia Reischel5</v>
      </c>
      <c r="E2995" s="66">
        <v>45167.504166666666</v>
      </c>
      <c r="F2995" t="s">
        <v>2535</v>
      </c>
      <c r="G2995" s="46">
        <v>42</v>
      </c>
      <c r="H2995" s="46">
        <v>46</v>
      </c>
      <c r="I2995" s="46">
        <v>18</v>
      </c>
      <c r="J2995" t="s">
        <v>122</v>
      </c>
      <c r="K2995" t="s">
        <v>131</v>
      </c>
      <c r="L2995" s="46">
        <v>2496</v>
      </c>
      <c r="M2995" s="46">
        <v>35</v>
      </c>
      <c r="N2995" s="46">
        <v>34.5</v>
      </c>
      <c r="O2995" s="46">
        <v>125</v>
      </c>
      <c r="P2995" s="46">
        <f t="shared" si="336"/>
        <v>1</v>
      </c>
      <c r="R2995" s="67" t="s">
        <v>1332</v>
      </c>
      <c r="S2995" s="67">
        <f>COUNTIF(Y$2:$Y$100,R2995)</f>
        <v>0</v>
      </c>
      <c r="V2995" s="67">
        <f t="shared" si="337"/>
        <v>0</v>
      </c>
      <c r="X2995"/>
      <c r="Y2995" s="67" t="str">
        <f t="shared" si="341"/>
        <v xml:space="preserve"> </v>
      </c>
      <c r="AB2995" t="s">
        <v>131</v>
      </c>
      <c r="AC2995" s="46">
        <v>2496</v>
      </c>
      <c r="AD2995" s="46">
        <v>35</v>
      </c>
      <c r="AE2995" s="46">
        <v>34.5</v>
      </c>
      <c r="AF2995" s="46">
        <v>125</v>
      </c>
      <c r="AH2995" s="70" t="str">
        <f t="shared" si="338"/>
        <v/>
      </c>
      <c r="AI2995" s="70" t="str">
        <f t="shared" si="339"/>
        <v/>
      </c>
      <c r="AJ2995" s="70" t="str">
        <f t="shared" si="340"/>
        <v>X</v>
      </c>
      <c r="AK2995" s="70" t="str" cm="1">
        <f t="array" ref="AK2995">_xlfn.IFS(AH2995&lt;&gt;"","1",AI2995&lt;&gt;"","2",AJ2995&lt;&gt;"","3")</f>
        <v>3</v>
      </c>
    </row>
    <row r="2996" spans="1:37" x14ac:dyDescent="0.25">
      <c r="A2996" t="s">
        <v>1612</v>
      </c>
      <c r="B2996" t="s">
        <v>401</v>
      </c>
      <c r="C2996" s="67" t="str">
        <f t="shared" si="335"/>
        <v>Hannah Strachota</v>
      </c>
      <c r="D2996" s="71" t="str" cm="1">
        <f t="array" ref="D2996">_xlfn.IFS(AK2996="1",CONCATENATE(C2996,"Regional"),AK2996="2",CONCATENATE(C2996,"Sectional"),AK2996="3",CONCATENATE(C2996,COUNTIF($C$1:C2996,C2996)))</f>
        <v>Hannah Strachota6</v>
      </c>
      <c r="E2996" s="66">
        <v>45167.504166666666</v>
      </c>
      <c r="F2996" t="s">
        <v>2535</v>
      </c>
      <c r="G2996" s="46">
        <v>42</v>
      </c>
      <c r="H2996" s="46">
        <v>47</v>
      </c>
      <c r="I2996" s="46">
        <v>20</v>
      </c>
      <c r="J2996" t="s">
        <v>122</v>
      </c>
      <c r="K2996" t="s">
        <v>131</v>
      </c>
      <c r="L2996" s="46">
        <v>2496</v>
      </c>
      <c r="M2996" s="46">
        <v>35</v>
      </c>
      <c r="N2996" s="46">
        <v>34.5</v>
      </c>
      <c r="O2996" s="46">
        <v>125</v>
      </c>
      <c r="P2996" s="46">
        <f t="shared" si="336"/>
        <v>1</v>
      </c>
      <c r="R2996" s="67" t="s">
        <v>3479</v>
      </c>
      <c r="S2996" s="67">
        <f>COUNTIF(Y$2:$Y$100,R2996)</f>
        <v>0</v>
      </c>
      <c r="V2996" s="67">
        <f t="shared" si="337"/>
        <v>0</v>
      </c>
      <c r="X2996"/>
      <c r="Y2996" s="67" t="str">
        <f t="shared" si="341"/>
        <v xml:space="preserve"> </v>
      </c>
      <c r="AB2996" t="s">
        <v>131</v>
      </c>
      <c r="AC2996" s="46">
        <v>2496</v>
      </c>
      <c r="AD2996" s="46">
        <v>35</v>
      </c>
      <c r="AE2996" s="46">
        <v>34.5</v>
      </c>
      <c r="AF2996" s="46">
        <v>125</v>
      </c>
      <c r="AH2996" s="70" t="str">
        <f t="shared" si="338"/>
        <v/>
      </c>
      <c r="AI2996" s="70" t="str">
        <f t="shared" si="339"/>
        <v/>
      </c>
      <c r="AJ2996" s="70" t="str">
        <f t="shared" si="340"/>
        <v>X</v>
      </c>
      <c r="AK2996" s="70" t="str" cm="1">
        <f t="array" ref="AK2996">_xlfn.IFS(AH2996&lt;&gt;"","1",AI2996&lt;&gt;"","2",AJ2996&lt;&gt;"","3")</f>
        <v>3</v>
      </c>
    </row>
    <row r="2997" spans="1:37" x14ac:dyDescent="0.25">
      <c r="A2997" t="s">
        <v>358</v>
      </c>
      <c r="B2997" t="s">
        <v>740</v>
      </c>
      <c r="C2997" s="67" t="str">
        <f t="shared" si="335"/>
        <v>Lydia Schultz</v>
      </c>
      <c r="D2997" s="71" t="str" cm="1">
        <f t="array" ref="D2997">_xlfn.IFS(AK2997="1",CONCATENATE(C2997,"Regional"),AK2997="2",CONCATENATE(C2997,"Sectional"),AK2997="3",CONCATENATE(C2997,COUNTIF($C$1:C2997,C2997)))</f>
        <v>Lydia Schultz4</v>
      </c>
      <c r="E2997" s="66">
        <v>45167.504166666666</v>
      </c>
      <c r="F2997" t="s">
        <v>2535</v>
      </c>
      <c r="G2997" s="46">
        <v>42</v>
      </c>
      <c r="H2997" s="46">
        <v>47</v>
      </c>
      <c r="I2997" s="46">
        <v>20</v>
      </c>
      <c r="J2997" t="s">
        <v>122</v>
      </c>
      <c r="K2997" t="s">
        <v>131</v>
      </c>
      <c r="L2997" s="46">
        <v>2496</v>
      </c>
      <c r="M2997" s="46">
        <v>35</v>
      </c>
      <c r="N2997" s="46">
        <v>34.5</v>
      </c>
      <c r="O2997" s="46">
        <v>125</v>
      </c>
      <c r="P2997" s="46">
        <f t="shared" si="336"/>
        <v>1</v>
      </c>
      <c r="R2997" s="67" t="s">
        <v>3491</v>
      </c>
      <c r="S2997" s="67">
        <f>COUNTIF(Y$2:$Y$100,R2997)</f>
        <v>0</v>
      </c>
      <c r="V2997" s="67">
        <f t="shared" si="337"/>
        <v>0</v>
      </c>
      <c r="X2997"/>
      <c r="Y2997" s="67" t="str">
        <f t="shared" si="341"/>
        <v xml:space="preserve"> </v>
      </c>
      <c r="AB2997" t="s">
        <v>131</v>
      </c>
      <c r="AC2997" s="46">
        <v>2496</v>
      </c>
      <c r="AD2997" s="46">
        <v>35</v>
      </c>
      <c r="AE2997" s="46">
        <v>34.5</v>
      </c>
      <c r="AF2997" s="46">
        <v>125</v>
      </c>
      <c r="AH2997" s="70" t="str">
        <f t="shared" si="338"/>
        <v/>
      </c>
      <c r="AI2997" s="70" t="str">
        <f t="shared" si="339"/>
        <v/>
      </c>
      <c r="AJ2997" s="70" t="str">
        <f t="shared" si="340"/>
        <v>X</v>
      </c>
      <c r="AK2997" s="70" t="str" cm="1">
        <f t="array" ref="AK2997">_xlfn.IFS(AH2997&lt;&gt;"","1",AI2997&lt;&gt;"","2",AJ2997&lt;&gt;"","3")</f>
        <v>3</v>
      </c>
    </row>
    <row r="2998" spans="1:37" x14ac:dyDescent="0.25">
      <c r="A2998" t="s">
        <v>2160</v>
      </c>
      <c r="B2998" t="s">
        <v>2161</v>
      </c>
      <c r="C2998" s="67" t="str">
        <f t="shared" si="335"/>
        <v>Mysha Sharief</v>
      </c>
      <c r="D2998" s="71" t="str" cm="1">
        <f t="array" ref="D2998">_xlfn.IFS(AK2998="1",CONCATENATE(C2998,"Regional"),AK2998="2",CONCATENATE(C2998,"Sectional"),AK2998="3",CONCATENATE(C2998,COUNTIF($C$1:C2998,C2998)))</f>
        <v>Mysha Sharief1</v>
      </c>
      <c r="E2998" s="66">
        <v>45167.504166666666</v>
      </c>
      <c r="F2998" t="s">
        <v>2535</v>
      </c>
      <c r="G2998" s="46">
        <v>42</v>
      </c>
      <c r="H2998" s="46">
        <v>47</v>
      </c>
      <c r="I2998" s="46">
        <v>20</v>
      </c>
      <c r="J2998" t="s">
        <v>122</v>
      </c>
      <c r="K2998" t="s">
        <v>131</v>
      </c>
      <c r="L2998" s="46">
        <v>2496</v>
      </c>
      <c r="M2998" s="46">
        <v>35</v>
      </c>
      <c r="N2998" s="46">
        <v>34.5</v>
      </c>
      <c r="O2998" s="46">
        <v>125</v>
      </c>
      <c r="P2998" s="46">
        <f t="shared" si="336"/>
        <v>1</v>
      </c>
      <c r="R2998" s="67" t="s">
        <v>3185</v>
      </c>
      <c r="S2998" s="67">
        <f>COUNTIF(Y$2:$Y$100,R2998)</f>
        <v>0</v>
      </c>
      <c r="V2998" s="67">
        <f t="shared" si="337"/>
        <v>0</v>
      </c>
      <c r="X2998"/>
      <c r="Y2998" s="67" t="str">
        <f t="shared" si="341"/>
        <v xml:space="preserve"> </v>
      </c>
      <c r="AB2998" t="s">
        <v>131</v>
      </c>
      <c r="AC2998" s="46">
        <v>2496</v>
      </c>
      <c r="AD2998" s="46">
        <v>35</v>
      </c>
      <c r="AE2998" s="46">
        <v>34.5</v>
      </c>
      <c r="AF2998" s="46">
        <v>125</v>
      </c>
      <c r="AH2998" s="70" t="str">
        <f t="shared" si="338"/>
        <v/>
      </c>
      <c r="AI2998" s="70" t="str">
        <f t="shared" si="339"/>
        <v/>
      </c>
      <c r="AJ2998" s="70" t="str">
        <f t="shared" si="340"/>
        <v>X</v>
      </c>
      <c r="AK2998" s="70" t="str" cm="1">
        <f t="array" ref="AK2998">_xlfn.IFS(AH2998&lt;&gt;"","1",AI2998&lt;&gt;"","2",AJ2998&lt;&gt;"","3")</f>
        <v>3</v>
      </c>
    </row>
    <row r="2999" spans="1:37" x14ac:dyDescent="0.25">
      <c r="A2999" t="s">
        <v>701</v>
      </c>
      <c r="B2999" t="s">
        <v>362</v>
      </c>
      <c r="C2999" s="67" t="str">
        <f t="shared" si="335"/>
        <v>Emma Bruckman</v>
      </c>
      <c r="D2999" s="71" t="str" cm="1">
        <f t="array" ref="D2999">_xlfn.IFS(AK2999="1",CONCATENATE(C2999,"Regional"),AK2999="2",CONCATENATE(C2999,"Sectional"),AK2999="3",CONCATENATE(C2999,COUNTIF($C$1:C2999,C2999)))</f>
        <v>Emma Bruckman5</v>
      </c>
      <c r="E2999" s="66">
        <v>45167.504166666666</v>
      </c>
      <c r="F2999" t="s">
        <v>2535</v>
      </c>
      <c r="G2999" s="46">
        <v>42</v>
      </c>
      <c r="H2999" s="46">
        <v>47</v>
      </c>
      <c r="I2999" s="46">
        <v>20</v>
      </c>
      <c r="J2999" t="s">
        <v>122</v>
      </c>
      <c r="K2999" t="s">
        <v>131</v>
      </c>
      <c r="L2999" s="46">
        <v>2496</v>
      </c>
      <c r="M2999" s="46">
        <v>35</v>
      </c>
      <c r="N2999" s="46">
        <v>34.5</v>
      </c>
      <c r="O2999" s="46">
        <v>125</v>
      </c>
      <c r="P2999" s="46">
        <f t="shared" si="336"/>
        <v>1</v>
      </c>
      <c r="R2999" s="67" t="s">
        <v>1305</v>
      </c>
      <c r="S2999" s="67">
        <f>COUNTIF(Y$2:$Y$100,R2999)</f>
        <v>0</v>
      </c>
      <c r="V2999" s="67">
        <f t="shared" si="337"/>
        <v>0</v>
      </c>
      <c r="X2999"/>
      <c r="Y2999" s="67" t="str">
        <f t="shared" si="341"/>
        <v xml:space="preserve"> </v>
      </c>
      <c r="AB2999" t="s">
        <v>131</v>
      </c>
      <c r="AC2999" s="46">
        <v>2496</v>
      </c>
      <c r="AD2999" s="46">
        <v>35</v>
      </c>
      <c r="AE2999" s="46">
        <v>34.5</v>
      </c>
      <c r="AF2999" s="46">
        <v>125</v>
      </c>
      <c r="AH2999" s="70" t="str">
        <f t="shared" si="338"/>
        <v/>
      </c>
      <c r="AI2999" s="70" t="str">
        <f t="shared" si="339"/>
        <v/>
      </c>
      <c r="AJ2999" s="70" t="str">
        <f t="shared" si="340"/>
        <v>X</v>
      </c>
      <c r="AK2999" s="70" t="str" cm="1">
        <f t="array" ref="AK2999">_xlfn.IFS(AH2999&lt;&gt;"","1",AI2999&lt;&gt;"","2",AJ2999&lt;&gt;"","3")</f>
        <v>3</v>
      </c>
    </row>
    <row r="3000" spans="1:37" x14ac:dyDescent="0.25">
      <c r="A3000" t="s">
        <v>505</v>
      </c>
      <c r="B3000" t="s">
        <v>362</v>
      </c>
      <c r="C3000" s="67" t="str">
        <f t="shared" si="335"/>
        <v>Emma Pulvermacher</v>
      </c>
      <c r="D3000" s="71" t="str" cm="1">
        <f t="array" ref="D3000">_xlfn.IFS(AK3000="1",CONCATENATE(C3000,"Regional"),AK3000="2",CONCATENATE(C3000,"Sectional"),AK3000="3",CONCATENATE(C3000,COUNTIF($C$1:C3000,C3000)))</f>
        <v>Emma Pulvermacher5</v>
      </c>
      <c r="E3000" s="66">
        <v>45167.504166666666</v>
      </c>
      <c r="F3000" t="s">
        <v>2535</v>
      </c>
      <c r="G3000" s="46">
        <v>42</v>
      </c>
      <c r="H3000" s="46">
        <v>48</v>
      </c>
      <c r="I3000" s="46">
        <v>24</v>
      </c>
      <c r="J3000" t="s">
        <v>122</v>
      </c>
      <c r="K3000" t="s">
        <v>131</v>
      </c>
      <c r="L3000" s="46">
        <v>2496</v>
      </c>
      <c r="M3000" s="46">
        <v>35</v>
      </c>
      <c r="N3000" s="46">
        <v>34.5</v>
      </c>
      <c r="O3000" s="46">
        <v>125</v>
      </c>
      <c r="P3000" s="46">
        <f t="shared" si="336"/>
        <v>1</v>
      </c>
      <c r="R3000" s="67" t="s">
        <v>1189</v>
      </c>
      <c r="S3000" s="67">
        <f>COUNTIF(Y$2:$Y$100,R3000)</f>
        <v>0</v>
      </c>
      <c r="V3000" s="67">
        <f t="shared" si="337"/>
        <v>0</v>
      </c>
      <c r="X3000"/>
      <c r="Y3000" s="67" t="str">
        <f t="shared" si="341"/>
        <v xml:space="preserve"> </v>
      </c>
      <c r="AB3000" t="s">
        <v>131</v>
      </c>
      <c r="AC3000" s="46">
        <v>2496</v>
      </c>
      <c r="AD3000" s="46">
        <v>35</v>
      </c>
      <c r="AE3000" s="46">
        <v>34.5</v>
      </c>
      <c r="AF3000" s="46">
        <v>125</v>
      </c>
      <c r="AH3000" s="70" t="str">
        <f t="shared" si="338"/>
        <v/>
      </c>
      <c r="AI3000" s="70" t="str">
        <f t="shared" si="339"/>
        <v/>
      </c>
      <c r="AJ3000" s="70" t="str">
        <f t="shared" si="340"/>
        <v>X</v>
      </c>
      <c r="AK3000" s="70" t="str" cm="1">
        <f t="array" ref="AK3000">_xlfn.IFS(AH3000&lt;&gt;"","1",AI3000&lt;&gt;"","2",AJ3000&lt;&gt;"","3")</f>
        <v>3</v>
      </c>
    </row>
    <row r="3001" spans="1:37" x14ac:dyDescent="0.25">
      <c r="A3001" t="s">
        <v>1743</v>
      </c>
      <c r="B3001" t="s">
        <v>421</v>
      </c>
      <c r="C3001" s="67" t="str">
        <f t="shared" si="335"/>
        <v>Elizabeth Zuniga-Meyer</v>
      </c>
      <c r="D3001" s="71" t="str" cm="1">
        <f t="array" ref="D3001">_xlfn.IFS(AK3001="1",CONCATENATE(C3001,"Regional"),AK3001="2",CONCATENATE(C3001,"Sectional"),AK3001="3",CONCATENATE(C3001,COUNTIF($C$1:C3001,C3001)))</f>
        <v>Elizabeth Zuniga-Meyer6</v>
      </c>
      <c r="E3001" s="66">
        <v>45167.504166666666</v>
      </c>
      <c r="F3001" t="s">
        <v>2535</v>
      </c>
      <c r="G3001" s="46">
        <v>42</v>
      </c>
      <c r="H3001" s="46">
        <v>48</v>
      </c>
      <c r="I3001" s="46">
        <v>24</v>
      </c>
      <c r="J3001" t="s">
        <v>122</v>
      </c>
      <c r="K3001" t="s">
        <v>131</v>
      </c>
      <c r="L3001" s="46">
        <v>2496</v>
      </c>
      <c r="M3001" s="46">
        <v>35</v>
      </c>
      <c r="N3001" s="46">
        <v>34.5</v>
      </c>
      <c r="O3001" s="46">
        <v>125</v>
      </c>
      <c r="P3001" s="46">
        <f t="shared" si="336"/>
        <v>1</v>
      </c>
      <c r="R3001" s="67" t="s">
        <v>2746</v>
      </c>
      <c r="S3001" s="67">
        <f>COUNTIF(Y$2:$Y$100,R3001)</f>
        <v>0</v>
      </c>
      <c r="V3001" s="67">
        <f t="shared" si="337"/>
        <v>0</v>
      </c>
      <c r="X3001"/>
      <c r="Y3001" s="67" t="str">
        <f t="shared" si="341"/>
        <v xml:space="preserve"> </v>
      </c>
      <c r="AB3001" t="s">
        <v>131</v>
      </c>
      <c r="AC3001" s="46">
        <v>2496</v>
      </c>
      <c r="AD3001" s="46">
        <v>35</v>
      </c>
      <c r="AE3001" s="46">
        <v>34.5</v>
      </c>
      <c r="AF3001" s="46">
        <v>125</v>
      </c>
      <c r="AH3001" s="70" t="str">
        <f t="shared" si="338"/>
        <v/>
      </c>
      <c r="AI3001" s="70" t="str">
        <f t="shared" si="339"/>
        <v/>
      </c>
      <c r="AJ3001" s="70" t="str">
        <f t="shared" si="340"/>
        <v>X</v>
      </c>
      <c r="AK3001" s="70" t="str" cm="1">
        <f t="array" ref="AK3001">_xlfn.IFS(AH3001&lt;&gt;"","1",AI3001&lt;&gt;"","2",AJ3001&lt;&gt;"","3")</f>
        <v>3</v>
      </c>
    </row>
    <row r="3002" spans="1:37" x14ac:dyDescent="0.25">
      <c r="A3002" t="s">
        <v>1937</v>
      </c>
      <c r="B3002" t="s">
        <v>1938</v>
      </c>
      <c r="C3002" s="67" t="str">
        <f t="shared" si="335"/>
        <v>Meredith Thomas</v>
      </c>
      <c r="D3002" s="71" t="str" cm="1">
        <f t="array" ref="D3002">_xlfn.IFS(AK3002="1",CONCATENATE(C3002,"Regional"),AK3002="2",CONCATENATE(C3002,"Sectional"),AK3002="3",CONCATENATE(C3002,COUNTIF($C$1:C3002,C3002)))</f>
        <v>Meredith Thomas5</v>
      </c>
      <c r="E3002" s="66">
        <v>45167.504166666666</v>
      </c>
      <c r="F3002" t="s">
        <v>2535</v>
      </c>
      <c r="G3002" s="46">
        <v>42</v>
      </c>
      <c r="H3002" s="46">
        <v>50</v>
      </c>
      <c r="I3002" s="46">
        <v>26</v>
      </c>
      <c r="J3002" t="s">
        <v>122</v>
      </c>
      <c r="K3002" t="s">
        <v>131</v>
      </c>
      <c r="L3002" s="46">
        <v>2496</v>
      </c>
      <c r="M3002" s="46">
        <v>35</v>
      </c>
      <c r="N3002" s="46">
        <v>34.5</v>
      </c>
      <c r="O3002" s="46">
        <v>125</v>
      </c>
      <c r="P3002" s="46">
        <f t="shared" si="336"/>
        <v>1</v>
      </c>
      <c r="R3002" s="67" t="s">
        <v>2953</v>
      </c>
      <c r="S3002" s="67">
        <f>COUNTIF(Y$2:$Y$100,R3002)</f>
        <v>0</v>
      </c>
      <c r="V3002" s="67">
        <f t="shared" si="337"/>
        <v>0</v>
      </c>
      <c r="X3002"/>
      <c r="Y3002" s="67" t="str">
        <f t="shared" si="341"/>
        <v xml:space="preserve"> </v>
      </c>
      <c r="AB3002" t="s">
        <v>131</v>
      </c>
      <c r="AC3002" s="46">
        <v>2496</v>
      </c>
      <c r="AD3002" s="46">
        <v>35</v>
      </c>
      <c r="AE3002" s="46">
        <v>34.5</v>
      </c>
      <c r="AF3002" s="46">
        <v>125</v>
      </c>
      <c r="AH3002" s="70" t="str">
        <f t="shared" si="338"/>
        <v/>
      </c>
      <c r="AI3002" s="70" t="str">
        <f t="shared" si="339"/>
        <v/>
      </c>
      <c r="AJ3002" s="70" t="str">
        <f t="shared" si="340"/>
        <v>X</v>
      </c>
      <c r="AK3002" s="70" t="str" cm="1">
        <f t="array" ref="AK3002">_xlfn.IFS(AH3002&lt;&gt;"","1",AI3002&lt;&gt;"","2",AJ3002&lt;&gt;"","3")</f>
        <v>3</v>
      </c>
    </row>
    <row r="3003" spans="1:37" x14ac:dyDescent="0.25">
      <c r="A3003" t="s">
        <v>1748</v>
      </c>
      <c r="B3003" t="s">
        <v>524</v>
      </c>
      <c r="C3003" s="67" t="str">
        <f t="shared" si="335"/>
        <v>Isabelle Wetzel</v>
      </c>
      <c r="D3003" s="71" t="str" cm="1">
        <f t="array" ref="D3003">_xlfn.IFS(AK3003="1",CONCATENATE(C3003,"Regional"),AK3003="2",CONCATENATE(C3003,"Sectional"),AK3003="3",CONCATENATE(C3003,COUNTIF($C$1:C3003,C3003)))</f>
        <v>Isabelle Wetzel3</v>
      </c>
      <c r="E3003" s="66">
        <v>45167.504166666666</v>
      </c>
      <c r="F3003" t="s">
        <v>2535</v>
      </c>
      <c r="G3003" s="46">
        <v>42</v>
      </c>
      <c r="H3003" s="46">
        <v>51</v>
      </c>
      <c r="I3003" s="46">
        <v>27</v>
      </c>
      <c r="J3003" t="s">
        <v>122</v>
      </c>
      <c r="K3003" t="s">
        <v>131</v>
      </c>
      <c r="L3003" s="46">
        <v>2496</v>
      </c>
      <c r="M3003" s="46">
        <v>35</v>
      </c>
      <c r="N3003" s="46">
        <v>34.5</v>
      </c>
      <c r="O3003" s="46">
        <v>125</v>
      </c>
      <c r="P3003" s="46">
        <f t="shared" si="336"/>
        <v>1</v>
      </c>
      <c r="R3003" s="67" t="s">
        <v>2753</v>
      </c>
      <c r="S3003" s="67">
        <f>COUNTIF(Y$2:$Y$100,R3003)</f>
        <v>0</v>
      </c>
      <c r="V3003" s="67">
        <f t="shared" si="337"/>
        <v>0</v>
      </c>
      <c r="X3003"/>
      <c r="Y3003" s="67" t="str">
        <f t="shared" si="341"/>
        <v xml:space="preserve"> </v>
      </c>
      <c r="AB3003" t="s">
        <v>131</v>
      </c>
      <c r="AC3003" s="46">
        <v>2496</v>
      </c>
      <c r="AD3003" s="46">
        <v>35</v>
      </c>
      <c r="AE3003" s="46">
        <v>34.5</v>
      </c>
      <c r="AF3003" s="46">
        <v>125</v>
      </c>
      <c r="AH3003" s="70" t="str">
        <f t="shared" si="338"/>
        <v/>
      </c>
      <c r="AI3003" s="70" t="str">
        <f t="shared" si="339"/>
        <v/>
      </c>
      <c r="AJ3003" s="70" t="str">
        <f t="shared" si="340"/>
        <v>X</v>
      </c>
      <c r="AK3003" s="70" t="str" cm="1">
        <f t="array" ref="AK3003">_xlfn.IFS(AH3003&lt;&gt;"","1",AI3003&lt;&gt;"","2",AJ3003&lt;&gt;"","3")</f>
        <v>3</v>
      </c>
    </row>
    <row r="3004" spans="1:37" x14ac:dyDescent="0.25">
      <c r="A3004" t="s">
        <v>759</v>
      </c>
      <c r="B3004" t="s">
        <v>523</v>
      </c>
      <c r="C3004" s="67" t="str">
        <f t="shared" si="335"/>
        <v>Nora MacKelly</v>
      </c>
      <c r="D3004" s="71" t="str" cm="1">
        <f t="array" ref="D3004">_xlfn.IFS(AK3004="1",CONCATENATE(C3004,"Regional"),AK3004="2",CONCATENATE(C3004,"Sectional"),AK3004="3",CONCATENATE(C3004,COUNTIF($C$1:C3004,C3004)))</f>
        <v>Nora MacKelly5</v>
      </c>
      <c r="E3004" s="66">
        <v>45167.504166666666</v>
      </c>
      <c r="F3004" t="s">
        <v>2535</v>
      </c>
      <c r="G3004" s="46">
        <v>42</v>
      </c>
      <c r="H3004" s="46">
        <v>51</v>
      </c>
      <c r="I3004" s="46">
        <v>27</v>
      </c>
      <c r="J3004" t="s">
        <v>122</v>
      </c>
      <c r="K3004" t="s">
        <v>131</v>
      </c>
      <c r="L3004" s="46">
        <v>2496</v>
      </c>
      <c r="M3004" s="46">
        <v>35</v>
      </c>
      <c r="N3004" s="46">
        <v>34.5</v>
      </c>
      <c r="O3004" s="46">
        <v>125</v>
      </c>
      <c r="P3004" s="46">
        <f t="shared" si="336"/>
        <v>1</v>
      </c>
      <c r="R3004" s="67" t="s">
        <v>1345</v>
      </c>
      <c r="S3004" s="67">
        <f>COUNTIF(Y$2:$Y$100,R3004)</f>
        <v>0</v>
      </c>
      <c r="V3004" s="67">
        <f t="shared" si="337"/>
        <v>0</v>
      </c>
      <c r="X3004"/>
      <c r="Y3004" s="67" t="str">
        <f t="shared" si="341"/>
        <v xml:space="preserve"> </v>
      </c>
      <c r="AB3004" t="s">
        <v>131</v>
      </c>
      <c r="AC3004" s="46">
        <v>2496</v>
      </c>
      <c r="AD3004" s="46">
        <v>35</v>
      </c>
      <c r="AE3004" s="46">
        <v>34.5</v>
      </c>
      <c r="AF3004" s="46">
        <v>125</v>
      </c>
      <c r="AH3004" s="70" t="str">
        <f t="shared" si="338"/>
        <v/>
      </c>
      <c r="AI3004" s="70" t="str">
        <f t="shared" si="339"/>
        <v/>
      </c>
      <c r="AJ3004" s="70" t="str">
        <f t="shared" si="340"/>
        <v>X</v>
      </c>
      <c r="AK3004" s="70" t="str" cm="1">
        <f t="array" ref="AK3004">_xlfn.IFS(AH3004&lt;&gt;"","1",AI3004&lt;&gt;"","2",AJ3004&lt;&gt;"","3")</f>
        <v>3</v>
      </c>
    </row>
    <row r="3005" spans="1:37" x14ac:dyDescent="0.25">
      <c r="A3005" t="s">
        <v>998</v>
      </c>
      <c r="B3005" t="s">
        <v>362</v>
      </c>
      <c r="C3005" s="67" t="str">
        <f t="shared" si="335"/>
        <v>Emma Holzmacher</v>
      </c>
      <c r="D3005" s="71" t="str" cm="1">
        <f t="array" ref="D3005">_xlfn.IFS(AK3005="1",CONCATENATE(C3005,"Regional"),AK3005="2",CONCATENATE(C3005,"Sectional"),AK3005="3",CONCATENATE(C3005,COUNTIF($C$1:C3005,C3005)))</f>
        <v>Emma Holzmacher6</v>
      </c>
      <c r="E3005" s="66">
        <v>45167.504166666666</v>
      </c>
      <c r="F3005" t="s">
        <v>2535</v>
      </c>
      <c r="G3005" s="46">
        <v>42</v>
      </c>
      <c r="H3005" s="46">
        <v>52</v>
      </c>
      <c r="I3005" s="46">
        <v>29</v>
      </c>
      <c r="J3005" t="s">
        <v>122</v>
      </c>
      <c r="K3005" t="s">
        <v>131</v>
      </c>
      <c r="L3005" s="46">
        <v>2496</v>
      </c>
      <c r="M3005" s="46">
        <v>35</v>
      </c>
      <c r="N3005" s="46">
        <v>34.5</v>
      </c>
      <c r="O3005" s="46">
        <v>125</v>
      </c>
      <c r="P3005" s="46">
        <f t="shared" si="336"/>
        <v>1</v>
      </c>
      <c r="R3005" s="67" t="s">
        <v>1501</v>
      </c>
      <c r="S3005" s="67">
        <f>COUNTIF(Y$2:$Y$100,R3005)</f>
        <v>0</v>
      </c>
      <c r="V3005" s="67">
        <f t="shared" si="337"/>
        <v>0</v>
      </c>
      <c r="X3005"/>
      <c r="Y3005" s="67" t="str">
        <f t="shared" si="341"/>
        <v xml:space="preserve"> </v>
      </c>
      <c r="AB3005" t="s">
        <v>131</v>
      </c>
      <c r="AC3005" s="46">
        <v>2496</v>
      </c>
      <c r="AD3005" s="46">
        <v>35</v>
      </c>
      <c r="AE3005" s="46">
        <v>34.5</v>
      </c>
      <c r="AF3005" s="46">
        <v>125</v>
      </c>
      <c r="AH3005" s="70" t="str">
        <f t="shared" si="338"/>
        <v/>
      </c>
      <c r="AI3005" s="70" t="str">
        <f t="shared" si="339"/>
        <v/>
      </c>
      <c r="AJ3005" s="70" t="str">
        <f t="shared" si="340"/>
        <v>X</v>
      </c>
      <c r="AK3005" s="70" t="str" cm="1">
        <f t="array" ref="AK3005">_xlfn.IFS(AH3005&lt;&gt;"","1",AI3005&lt;&gt;"","2",AJ3005&lt;&gt;"","3")</f>
        <v>3</v>
      </c>
    </row>
    <row r="3006" spans="1:37" x14ac:dyDescent="0.25">
      <c r="A3006" t="s">
        <v>231</v>
      </c>
      <c r="B3006" t="s">
        <v>272</v>
      </c>
      <c r="C3006" s="67" t="str">
        <f t="shared" si="335"/>
        <v>Reese Cross</v>
      </c>
      <c r="D3006" s="71" t="str" cm="1">
        <f t="array" ref="D3006">_xlfn.IFS(AK3006="1",CONCATENATE(C3006,"Regional"),AK3006="2",CONCATENATE(C3006,"Sectional"),AK3006="3",CONCATENATE(C3006,COUNTIF($C$1:C3006,C3006)))</f>
        <v>Reese Cross4</v>
      </c>
      <c r="E3006" s="66">
        <v>45167.504166666666</v>
      </c>
      <c r="F3006" t="s">
        <v>2535</v>
      </c>
      <c r="G3006" s="46">
        <v>42</v>
      </c>
      <c r="H3006" s="46">
        <v>52</v>
      </c>
      <c r="I3006" s="46">
        <v>29</v>
      </c>
      <c r="J3006" t="s">
        <v>122</v>
      </c>
      <c r="K3006" t="s">
        <v>131</v>
      </c>
      <c r="L3006" s="46">
        <v>2496</v>
      </c>
      <c r="M3006" s="46">
        <v>35</v>
      </c>
      <c r="N3006" s="46">
        <v>34.5</v>
      </c>
      <c r="O3006" s="46">
        <v>125</v>
      </c>
      <c r="P3006" s="46">
        <f t="shared" si="336"/>
        <v>1</v>
      </c>
      <c r="R3006" s="67" t="s">
        <v>1180</v>
      </c>
      <c r="S3006" s="67">
        <f>COUNTIF(Y$2:$Y$100,R3006)</f>
        <v>0</v>
      </c>
      <c r="V3006" s="67">
        <f t="shared" si="337"/>
        <v>0</v>
      </c>
      <c r="X3006"/>
      <c r="Y3006" s="67" t="str">
        <f t="shared" si="341"/>
        <v xml:space="preserve"> </v>
      </c>
      <c r="AB3006" t="s">
        <v>131</v>
      </c>
      <c r="AC3006" s="46">
        <v>2496</v>
      </c>
      <c r="AD3006" s="46">
        <v>35</v>
      </c>
      <c r="AE3006" s="46">
        <v>34.5</v>
      </c>
      <c r="AF3006" s="46">
        <v>125</v>
      </c>
      <c r="AH3006" s="70" t="str">
        <f t="shared" si="338"/>
        <v/>
      </c>
      <c r="AI3006" s="70" t="str">
        <f t="shared" si="339"/>
        <v/>
      </c>
      <c r="AJ3006" s="70" t="str">
        <f t="shared" si="340"/>
        <v>X</v>
      </c>
      <c r="AK3006" s="70" t="str" cm="1">
        <f t="array" ref="AK3006">_xlfn.IFS(AH3006&lt;&gt;"","1",AI3006&lt;&gt;"","2",AJ3006&lt;&gt;"","3")</f>
        <v>3</v>
      </c>
    </row>
    <row r="3007" spans="1:37" x14ac:dyDescent="0.25">
      <c r="A3007" t="s">
        <v>1705</v>
      </c>
      <c r="B3007" t="s">
        <v>418</v>
      </c>
      <c r="C3007" s="67" t="str">
        <f t="shared" si="335"/>
        <v>Katie Leong</v>
      </c>
      <c r="D3007" s="71" t="str" cm="1">
        <f t="array" ref="D3007">_xlfn.IFS(AK3007="1",CONCATENATE(C3007,"Regional"),AK3007="2",CONCATENATE(C3007,"Sectional"),AK3007="3",CONCATENATE(C3007,COUNTIF($C$1:C3007,C3007)))</f>
        <v>Katie Leong3</v>
      </c>
      <c r="E3007" s="66">
        <v>45167.504166666666</v>
      </c>
      <c r="F3007" t="s">
        <v>2535</v>
      </c>
      <c r="G3007" s="46">
        <v>42</v>
      </c>
      <c r="H3007" s="46">
        <v>52</v>
      </c>
      <c r="I3007" s="46">
        <v>29</v>
      </c>
      <c r="J3007" t="s">
        <v>122</v>
      </c>
      <c r="K3007" t="s">
        <v>131</v>
      </c>
      <c r="L3007" s="46">
        <v>2496</v>
      </c>
      <c r="M3007" s="46">
        <v>35</v>
      </c>
      <c r="N3007" s="46">
        <v>34.5</v>
      </c>
      <c r="O3007" s="46">
        <v>125</v>
      </c>
      <c r="P3007" s="46">
        <f t="shared" si="336"/>
        <v>1</v>
      </c>
      <c r="R3007" s="67" t="s">
        <v>3565</v>
      </c>
      <c r="S3007" s="67">
        <f>COUNTIF(Y$2:$Y$100,R3007)</f>
        <v>0</v>
      </c>
      <c r="V3007" s="67">
        <f t="shared" si="337"/>
        <v>0</v>
      </c>
      <c r="X3007"/>
      <c r="Y3007" s="67" t="str">
        <f t="shared" si="341"/>
        <v xml:space="preserve"> </v>
      </c>
      <c r="AB3007" t="s">
        <v>131</v>
      </c>
      <c r="AC3007" s="46">
        <v>2496</v>
      </c>
      <c r="AD3007" s="46">
        <v>35</v>
      </c>
      <c r="AE3007" s="46">
        <v>34.5</v>
      </c>
      <c r="AF3007" s="46">
        <v>125</v>
      </c>
      <c r="AH3007" s="70" t="str">
        <f t="shared" si="338"/>
        <v/>
      </c>
      <c r="AI3007" s="70" t="str">
        <f t="shared" si="339"/>
        <v/>
      </c>
      <c r="AJ3007" s="70" t="str">
        <f t="shared" si="340"/>
        <v>X</v>
      </c>
      <c r="AK3007" s="70" t="str" cm="1">
        <f t="array" ref="AK3007">_xlfn.IFS(AH3007&lt;&gt;"","1",AI3007&lt;&gt;"","2",AJ3007&lt;&gt;"","3")</f>
        <v>3</v>
      </c>
    </row>
    <row r="3008" spans="1:37" x14ac:dyDescent="0.25">
      <c r="A3008" t="s">
        <v>2099</v>
      </c>
      <c r="B3008" t="s">
        <v>1105</v>
      </c>
      <c r="C3008" s="67" t="str">
        <f t="shared" si="335"/>
        <v>Danielle Andree</v>
      </c>
      <c r="D3008" s="71" t="str" cm="1">
        <f t="array" ref="D3008">_xlfn.IFS(AK3008="1",CONCATENATE(C3008,"Regional"),AK3008="2",CONCATENATE(C3008,"Sectional"),AK3008="3",CONCATENATE(C3008,COUNTIF($C$1:C3008,C3008)))</f>
        <v>Danielle Andree2</v>
      </c>
      <c r="E3008" s="66">
        <v>45167.504166666666</v>
      </c>
      <c r="F3008" t="s">
        <v>2535</v>
      </c>
      <c r="G3008" s="46">
        <v>42</v>
      </c>
      <c r="H3008" s="46">
        <v>54</v>
      </c>
      <c r="I3008" s="46">
        <v>32</v>
      </c>
      <c r="J3008" t="s">
        <v>122</v>
      </c>
      <c r="K3008" t="s">
        <v>131</v>
      </c>
      <c r="L3008" s="46">
        <v>2496</v>
      </c>
      <c r="M3008" s="46">
        <v>35</v>
      </c>
      <c r="N3008" s="46">
        <v>34.5</v>
      </c>
      <c r="O3008" s="46">
        <v>125</v>
      </c>
      <c r="P3008" s="46">
        <f t="shared" si="336"/>
        <v>1</v>
      </c>
      <c r="R3008" s="67" t="s">
        <v>3124</v>
      </c>
      <c r="S3008" s="67">
        <f>COUNTIF(Y$2:$Y$100,R3008)</f>
        <v>0</v>
      </c>
      <c r="V3008" s="67">
        <f t="shared" si="337"/>
        <v>0</v>
      </c>
      <c r="X3008"/>
      <c r="Y3008" s="67" t="str">
        <f t="shared" si="341"/>
        <v xml:space="preserve"> </v>
      </c>
      <c r="AB3008" t="s">
        <v>131</v>
      </c>
      <c r="AC3008" s="46">
        <v>2496</v>
      </c>
      <c r="AD3008" s="46">
        <v>35</v>
      </c>
      <c r="AE3008" s="46">
        <v>34.5</v>
      </c>
      <c r="AF3008" s="46">
        <v>125</v>
      </c>
      <c r="AH3008" s="70" t="str">
        <f t="shared" si="338"/>
        <v/>
      </c>
      <c r="AI3008" s="70" t="str">
        <f t="shared" si="339"/>
        <v/>
      </c>
      <c r="AJ3008" s="70" t="str">
        <f t="shared" si="340"/>
        <v>X</v>
      </c>
      <c r="AK3008" s="70" t="str" cm="1">
        <f t="array" ref="AK3008">_xlfn.IFS(AH3008&lt;&gt;"","1",AI3008&lt;&gt;"","2",AJ3008&lt;&gt;"","3")</f>
        <v>3</v>
      </c>
    </row>
    <row r="3009" spans="1:37" x14ac:dyDescent="0.25">
      <c r="A3009" t="s">
        <v>2162</v>
      </c>
      <c r="B3009" t="s">
        <v>452</v>
      </c>
      <c r="C3009" s="67" t="str">
        <f t="shared" si="335"/>
        <v>Sophia Artus</v>
      </c>
      <c r="D3009" s="71" t="str" cm="1">
        <f t="array" ref="D3009">_xlfn.IFS(AK3009="1",CONCATENATE(C3009,"Regional"),AK3009="2",CONCATENATE(C3009,"Sectional"),AK3009="3",CONCATENATE(C3009,COUNTIF($C$1:C3009,C3009)))</f>
        <v>Sophia Artus2</v>
      </c>
      <c r="E3009" s="66">
        <v>45167.504166666666</v>
      </c>
      <c r="F3009" t="s">
        <v>2535</v>
      </c>
      <c r="G3009" s="46">
        <v>42</v>
      </c>
      <c r="H3009" s="46">
        <v>54</v>
      </c>
      <c r="I3009" s="46">
        <v>32</v>
      </c>
      <c r="J3009" t="s">
        <v>122</v>
      </c>
      <c r="K3009" t="s">
        <v>131</v>
      </c>
      <c r="L3009" s="46">
        <v>2496</v>
      </c>
      <c r="M3009" s="46">
        <v>35</v>
      </c>
      <c r="N3009" s="46">
        <v>34.5</v>
      </c>
      <c r="O3009" s="46">
        <v>125</v>
      </c>
      <c r="P3009" s="46">
        <f t="shared" si="336"/>
        <v>1</v>
      </c>
      <c r="R3009" s="67" t="s">
        <v>3186</v>
      </c>
      <c r="S3009" s="67">
        <f>COUNTIF(Y$2:$Y$100,R3009)</f>
        <v>0</v>
      </c>
      <c r="V3009" s="67">
        <f t="shared" si="337"/>
        <v>0</v>
      </c>
      <c r="X3009"/>
      <c r="Y3009" s="67" t="str">
        <f t="shared" ref="Y3009:Y3040" si="342">CONCATENATE(W3009," ",X3009)</f>
        <v xml:space="preserve"> </v>
      </c>
      <c r="AB3009" t="s">
        <v>131</v>
      </c>
      <c r="AC3009" s="46">
        <v>2496</v>
      </c>
      <c r="AD3009" s="46">
        <v>35</v>
      </c>
      <c r="AE3009" s="46">
        <v>34.5</v>
      </c>
      <c r="AF3009" s="46">
        <v>125</v>
      </c>
      <c r="AH3009" s="70" t="str">
        <f t="shared" si="338"/>
        <v/>
      </c>
      <c r="AI3009" s="70" t="str">
        <f t="shared" si="339"/>
        <v/>
      </c>
      <c r="AJ3009" s="70" t="str">
        <f t="shared" si="340"/>
        <v>X</v>
      </c>
      <c r="AK3009" s="70" t="str" cm="1">
        <f t="array" ref="AK3009">_xlfn.IFS(AH3009&lt;&gt;"","1",AI3009&lt;&gt;"","2",AJ3009&lt;&gt;"","3")</f>
        <v>3</v>
      </c>
    </row>
    <row r="3010" spans="1:37" x14ac:dyDescent="0.25">
      <c r="A3010" t="s">
        <v>1941</v>
      </c>
      <c r="B3010" t="s">
        <v>434</v>
      </c>
      <c r="C3010" s="67" t="str">
        <f t="shared" ref="C3010:C3073" si="343">CONCATENATE(B3010," ",A3010)</f>
        <v>Ella Saltarikos</v>
      </c>
      <c r="D3010" s="71" t="str" cm="1">
        <f t="array" ref="D3010">_xlfn.IFS(AK3010="1",CONCATENATE(C3010,"Regional"),AK3010="2",CONCATENATE(C3010,"Sectional"),AK3010="3",CONCATENATE(C3010,COUNTIF($C$1:C3010,C3010)))</f>
        <v>Ella Saltarikos2</v>
      </c>
      <c r="E3010" s="66">
        <v>45167.504166666666</v>
      </c>
      <c r="F3010" t="s">
        <v>2535</v>
      </c>
      <c r="G3010" s="46">
        <v>42</v>
      </c>
      <c r="H3010" s="46">
        <v>56</v>
      </c>
      <c r="I3010" s="46">
        <v>34</v>
      </c>
      <c r="J3010" t="s">
        <v>122</v>
      </c>
      <c r="K3010" t="s">
        <v>131</v>
      </c>
      <c r="L3010" s="46">
        <v>2496</v>
      </c>
      <c r="M3010" s="46">
        <v>35</v>
      </c>
      <c r="N3010" s="46">
        <v>34.5</v>
      </c>
      <c r="O3010" s="46">
        <v>125</v>
      </c>
      <c r="P3010" s="46">
        <f t="shared" ref="P3010:P3073" si="344">IF(L3010&gt;4000,2,1)</f>
        <v>1</v>
      </c>
      <c r="R3010" s="67" t="s">
        <v>2959</v>
      </c>
      <c r="S3010" s="67">
        <f>COUNTIF(Y$2:$Y$100,R3010)</f>
        <v>0</v>
      </c>
      <c r="V3010" s="67">
        <f t="shared" ref="V3010:V3073" si="345">COUNTIF(R3010:R5633,Y3010)</f>
        <v>0</v>
      </c>
      <c r="X3010"/>
      <c r="Y3010" s="67" t="str">
        <f t="shared" si="342"/>
        <v xml:space="preserve"> </v>
      </c>
      <c r="AB3010" t="s">
        <v>131</v>
      </c>
      <c r="AC3010" s="46">
        <v>2496</v>
      </c>
      <c r="AD3010" s="46">
        <v>35</v>
      </c>
      <c r="AE3010" s="46">
        <v>34.5</v>
      </c>
      <c r="AF3010" s="46">
        <v>125</v>
      </c>
      <c r="AH3010" s="70" t="str">
        <f t="shared" ref="AH3010:AH3073" si="346">IF(ISNUMBER(SEARCH("regional",$F3010)),$F3010,"")</f>
        <v/>
      </c>
      <c r="AI3010" s="70" t="str">
        <f t="shared" ref="AI3010:AI3073" si="347">IF(ISNUMBER(SEARCH("sectional",$F3010)),$F3010,"")</f>
        <v/>
      </c>
      <c r="AJ3010" s="70" t="str">
        <f t="shared" ref="AJ3010:AJ3073" si="348">IF(AND(AH3010="",AI3010=""),"X","")</f>
        <v>X</v>
      </c>
      <c r="AK3010" s="70" t="str" cm="1">
        <f t="array" ref="AK3010">_xlfn.IFS(AH3010&lt;&gt;"","1",AI3010&lt;&gt;"","2",AJ3010&lt;&gt;"","3")</f>
        <v>3</v>
      </c>
    </row>
    <row r="3011" spans="1:37" x14ac:dyDescent="0.25">
      <c r="A3011" t="s">
        <v>993</v>
      </c>
      <c r="B3011" t="s">
        <v>994</v>
      </c>
      <c r="C3011" s="67" t="str">
        <f t="shared" si="343"/>
        <v>Calli Dahlgren</v>
      </c>
      <c r="D3011" s="71" t="str" cm="1">
        <f t="array" ref="D3011">_xlfn.IFS(AK3011="1",CONCATENATE(C3011,"Regional"),AK3011="2",CONCATENATE(C3011,"Sectional"),AK3011="3",CONCATENATE(C3011,COUNTIF($C$1:C3011,C3011)))</f>
        <v>Calli Dahlgren4</v>
      </c>
      <c r="E3011" s="66">
        <v>45167.504166666666</v>
      </c>
      <c r="F3011" t="s">
        <v>2535</v>
      </c>
      <c r="G3011" s="46">
        <v>42</v>
      </c>
      <c r="H3011" s="46">
        <v>57</v>
      </c>
      <c r="I3011" s="46">
        <v>35</v>
      </c>
      <c r="J3011" t="s">
        <v>122</v>
      </c>
      <c r="K3011" t="s">
        <v>131</v>
      </c>
      <c r="L3011" s="46">
        <v>2496</v>
      </c>
      <c r="M3011" s="46">
        <v>35</v>
      </c>
      <c r="N3011" s="46">
        <v>34.5</v>
      </c>
      <c r="O3011" s="46">
        <v>125</v>
      </c>
      <c r="P3011" s="46">
        <f t="shared" si="344"/>
        <v>1</v>
      </c>
      <c r="R3011" s="67" t="s">
        <v>1497</v>
      </c>
      <c r="S3011" s="67">
        <f>COUNTIF(Y$2:$Y$100,R3011)</f>
        <v>0</v>
      </c>
      <c r="V3011" s="67">
        <f t="shared" si="345"/>
        <v>0</v>
      </c>
      <c r="X3011"/>
      <c r="Y3011" s="67" t="str">
        <f t="shared" si="342"/>
        <v xml:space="preserve"> </v>
      </c>
      <c r="AB3011" t="s">
        <v>131</v>
      </c>
      <c r="AC3011" s="46">
        <v>2496</v>
      </c>
      <c r="AD3011" s="46">
        <v>35</v>
      </c>
      <c r="AE3011" s="46">
        <v>34.5</v>
      </c>
      <c r="AF3011" s="46">
        <v>125</v>
      </c>
      <c r="AH3011" s="70" t="str">
        <f t="shared" si="346"/>
        <v/>
      </c>
      <c r="AI3011" s="70" t="str">
        <f t="shared" si="347"/>
        <v/>
      </c>
      <c r="AJ3011" s="70" t="str">
        <f t="shared" si="348"/>
        <v>X</v>
      </c>
      <c r="AK3011" s="70" t="str" cm="1">
        <f t="array" ref="AK3011">_xlfn.IFS(AH3011&lt;&gt;"","1",AI3011&lt;&gt;"","2",AJ3011&lt;&gt;"","3")</f>
        <v>3</v>
      </c>
    </row>
    <row r="3012" spans="1:37" x14ac:dyDescent="0.25">
      <c r="A3012" t="s">
        <v>1974</v>
      </c>
      <c r="B3012" t="s">
        <v>1065</v>
      </c>
      <c r="C3012" s="67" t="str">
        <f t="shared" si="343"/>
        <v>Sofia Davis</v>
      </c>
      <c r="D3012" s="71" t="str" cm="1">
        <f t="array" ref="D3012">_xlfn.IFS(AK3012="1",CONCATENATE(C3012,"Regional"),AK3012="2",CONCATENATE(C3012,"Sectional"),AK3012="3",CONCATENATE(C3012,COUNTIF($C$1:C3012,C3012)))</f>
        <v>Sofia Davis1</v>
      </c>
      <c r="E3012" s="66">
        <v>45167.504166666666</v>
      </c>
      <c r="F3012" t="s">
        <v>2535</v>
      </c>
      <c r="G3012" s="46">
        <v>42</v>
      </c>
      <c r="H3012" s="46">
        <v>57</v>
      </c>
      <c r="I3012" s="46">
        <v>35</v>
      </c>
      <c r="J3012" t="s">
        <v>122</v>
      </c>
      <c r="K3012" t="s">
        <v>131</v>
      </c>
      <c r="L3012" s="46">
        <v>2496</v>
      </c>
      <c r="M3012" s="46">
        <v>35</v>
      </c>
      <c r="N3012" s="46">
        <v>34.5</v>
      </c>
      <c r="O3012" s="46">
        <v>125</v>
      </c>
      <c r="P3012" s="46">
        <f t="shared" si="344"/>
        <v>1</v>
      </c>
      <c r="R3012" s="67" t="s">
        <v>3074</v>
      </c>
      <c r="S3012" s="67">
        <f>COUNTIF(Y$2:$Y$100,R3012)</f>
        <v>0</v>
      </c>
      <c r="V3012" s="67">
        <f t="shared" si="345"/>
        <v>0</v>
      </c>
      <c r="X3012"/>
      <c r="Y3012" s="67" t="str">
        <f t="shared" si="342"/>
        <v xml:space="preserve"> </v>
      </c>
      <c r="AB3012" t="s">
        <v>131</v>
      </c>
      <c r="AC3012" s="46">
        <v>2496</v>
      </c>
      <c r="AD3012" s="46">
        <v>35</v>
      </c>
      <c r="AE3012" s="46">
        <v>34.5</v>
      </c>
      <c r="AF3012" s="46">
        <v>125</v>
      </c>
      <c r="AH3012" s="70" t="str">
        <f t="shared" si="346"/>
        <v/>
      </c>
      <c r="AI3012" s="70" t="str">
        <f t="shared" si="347"/>
        <v/>
      </c>
      <c r="AJ3012" s="70" t="str">
        <f t="shared" si="348"/>
        <v>X</v>
      </c>
      <c r="AK3012" s="70" t="str" cm="1">
        <f t="array" ref="AK3012">_xlfn.IFS(AH3012&lt;&gt;"","1",AI3012&lt;&gt;"","2",AJ3012&lt;&gt;"","3")</f>
        <v>3</v>
      </c>
    </row>
    <row r="3013" spans="1:37" x14ac:dyDescent="0.25">
      <c r="A3013" t="s">
        <v>1750</v>
      </c>
      <c r="B3013" t="s">
        <v>535</v>
      </c>
      <c r="C3013" s="67" t="str">
        <f t="shared" si="343"/>
        <v>Rachel Morris</v>
      </c>
      <c r="D3013" s="71" t="str" cm="1">
        <f t="array" ref="D3013">_xlfn.IFS(AK3013="1",CONCATENATE(C3013,"Regional"),AK3013="2",CONCATENATE(C3013,"Sectional"),AK3013="3",CONCATENATE(C3013,COUNTIF($C$1:C3013,C3013)))</f>
        <v>Rachel Morris4</v>
      </c>
      <c r="E3013" s="66">
        <v>45167.504166666666</v>
      </c>
      <c r="F3013" t="s">
        <v>2535</v>
      </c>
      <c r="G3013" s="46">
        <v>42</v>
      </c>
      <c r="H3013" s="46">
        <v>58</v>
      </c>
      <c r="I3013" s="46">
        <v>37</v>
      </c>
      <c r="J3013" t="s">
        <v>122</v>
      </c>
      <c r="K3013" t="s">
        <v>131</v>
      </c>
      <c r="L3013" s="46">
        <v>2496</v>
      </c>
      <c r="M3013" s="46">
        <v>35</v>
      </c>
      <c r="N3013" s="46">
        <v>34.5</v>
      </c>
      <c r="O3013" s="46">
        <v>125</v>
      </c>
      <c r="P3013" s="46">
        <f t="shared" si="344"/>
        <v>1</v>
      </c>
      <c r="R3013" s="67" t="s">
        <v>2755</v>
      </c>
      <c r="S3013" s="67">
        <f>COUNTIF(Y$2:$Y$100,R3013)</f>
        <v>0</v>
      </c>
      <c r="V3013" s="67">
        <f t="shared" si="345"/>
        <v>0</v>
      </c>
      <c r="X3013"/>
      <c r="Y3013" s="67" t="str">
        <f t="shared" si="342"/>
        <v xml:space="preserve"> </v>
      </c>
      <c r="AB3013" t="s">
        <v>131</v>
      </c>
      <c r="AC3013" s="46">
        <v>2496</v>
      </c>
      <c r="AD3013" s="46">
        <v>35</v>
      </c>
      <c r="AE3013" s="46">
        <v>34.5</v>
      </c>
      <c r="AF3013" s="46">
        <v>125</v>
      </c>
      <c r="AH3013" s="70" t="str">
        <f t="shared" si="346"/>
        <v/>
      </c>
      <c r="AI3013" s="70" t="str">
        <f t="shared" si="347"/>
        <v/>
      </c>
      <c r="AJ3013" s="70" t="str">
        <f t="shared" si="348"/>
        <v>X</v>
      </c>
      <c r="AK3013" s="70" t="str" cm="1">
        <f t="array" ref="AK3013">_xlfn.IFS(AH3013&lt;&gt;"","1",AI3013&lt;&gt;"","2",AJ3013&lt;&gt;"","3")</f>
        <v>3</v>
      </c>
    </row>
    <row r="3014" spans="1:37" x14ac:dyDescent="0.25">
      <c r="A3014" t="s">
        <v>991</v>
      </c>
      <c r="B3014" t="s">
        <v>510</v>
      </c>
      <c r="C3014" s="67" t="str">
        <f t="shared" si="343"/>
        <v>Laura Tillman</v>
      </c>
      <c r="D3014" s="71" t="str" cm="1">
        <f t="array" ref="D3014">_xlfn.IFS(AK3014="1",CONCATENATE(C3014,"Regional"),AK3014="2",CONCATENATE(C3014,"Sectional"),AK3014="3",CONCATENATE(C3014,COUNTIF($C$1:C3014,C3014)))</f>
        <v>Laura Tillman4</v>
      </c>
      <c r="E3014" s="66">
        <v>45167.504166666666</v>
      </c>
      <c r="F3014" t="s">
        <v>2535</v>
      </c>
      <c r="G3014" s="46">
        <v>42</v>
      </c>
      <c r="H3014" s="46">
        <v>59</v>
      </c>
      <c r="I3014" s="46">
        <v>38</v>
      </c>
      <c r="J3014" t="s">
        <v>122</v>
      </c>
      <c r="K3014" t="s">
        <v>131</v>
      </c>
      <c r="L3014" s="46">
        <v>2496</v>
      </c>
      <c r="M3014" s="46">
        <v>35</v>
      </c>
      <c r="N3014" s="46">
        <v>34.5</v>
      </c>
      <c r="O3014" s="46">
        <v>125</v>
      </c>
      <c r="P3014" s="46">
        <f t="shared" si="344"/>
        <v>1</v>
      </c>
      <c r="R3014" s="67" t="s">
        <v>1495</v>
      </c>
      <c r="S3014" s="67">
        <f>COUNTIF(Y$2:$Y$100,R3014)</f>
        <v>0</v>
      </c>
      <c r="V3014" s="67">
        <f t="shared" si="345"/>
        <v>0</v>
      </c>
      <c r="X3014"/>
      <c r="Y3014" s="67" t="str">
        <f t="shared" si="342"/>
        <v xml:space="preserve"> </v>
      </c>
      <c r="AB3014" t="s">
        <v>131</v>
      </c>
      <c r="AC3014" s="46">
        <v>2496</v>
      </c>
      <c r="AD3014" s="46">
        <v>35</v>
      </c>
      <c r="AE3014" s="46">
        <v>34.5</v>
      </c>
      <c r="AF3014" s="46">
        <v>125</v>
      </c>
      <c r="AH3014" s="70" t="str">
        <f t="shared" si="346"/>
        <v/>
      </c>
      <c r="AI3014" s="70" t="str">
        <f t="shared" si="347"/>
        <v/>
      </c>
      <c r="AJ3014" s="70" t="str">
        <f t="shared" si="348"/>
        <v>X</v>
      </c>
      <c r="AK3014" s="70" t="str" cm="1">
        <f t="array" ref="AK3014">_xlfn.IFS(AH3014&lt;&gt;"","1",AI3014&lt;&gt;"","2",AJ3014&lt;&gt;"","3")</f>
        <v>3</v>
      </c>
    </row>
    <row r="3015" spans="1:37" x14ac:dyDescent="0.25">
      <c r="A3015" t="s">
        <v>1006</v>
      </c>
      <c r="B3015" t="s">
        <v>648</v>
      </c>
      <c r="C3015" s="67" t="str">
        <f t="shared" si="343"/>
        <v>Claire Heinen</v>
      </c>
      <c r="D3015" s="71" t="str" cm="1">
        <f t="array" ref="D3015">_xlfn.IFS(AK3015="1",CONCATENATE(C3015,"Regional"),AK3015="2",CONCATENATE(C3015,"Sectional"),AK3015="3",CONCATENATE(C3015,COUNTIF($C$1:C3015,C3015)))</f>
        <v>Claire Heinen5</v>
      </c>
      <c r="E3015" s="66">
        <v>45167.504166666666</v>
      </c>
      <c r="F3015" t="s">
        <v>2535</v>
      </c>
      <c r="G3015" s="46">
        <v>42</v>
      </c>
      <c r="H3015" s="46">
        <v>59</v>
      </c>
      <c r="I3015" s="46">
        <v>38</v>
      </c>
      <c r="J3015" t="s">
        <v>122</v>
      </c>
      <c r="K3015" t="s">
        <v>131</v>
      </c>
      <c r="L3015" s="46">
        <v>2496</v>
      </c>
      <c r="M3015" s="46">
        <v>35</v>
      </c>
      <c r="N3015" s="46">
        <v>34.5</v>
      </c>
      <c r="O3015" s="46">
        <v>125</v>
      </c>
      <c r="P3015" s="46">
        <f t="shared" si="344"/>
        <v>1</v>
      </c>
      <c r="R3015" s="67" t="s">
        <v>1509</v>
      </c>
      <c r="S3015" s="67">
        <f>COUNTIF(Y$2:$Y$100,R3015)</f>
        <v>0</v>
      </c>
      <c r="V3015" s="67">
        <f t="shared" si="345"/>
        <v>0</v>
      </c>
      <c r="X3015"/>
      <c r="Y3015" s="67" t="str">
        <f t="shared" si="342"/>
        <v xml:space="preserve"> </v>
      </c>
      <c r="AB3015" t="s">
        <v>131</v>
      </c>
      <c r="AC3015" s="46">
        <v>2496</v>
      </c>
      <c r="AD3015" s="46">
        <v>35</v>
      </c>
      <c r="AE3015" s="46">
        <v>34.5</v>
      </c>
      <c r="AF3015" s="46">
        <v>125</v>
      </c>
      <c r="AH3015" s="70" t="str">
        <f t="shared" si="346"/>
        <v/>
      </c>
      <c r="AI3015" s="70" t="str">
        <f t="shared" si="347"/>
        <v/>
      </c>
      <c r="AJ3015" s="70" t="str">
        <f t="shared" si="348"/>
        <v>X</v>
      </c>
      <c r="AK3015" s="70" t="str" cm="1">
        <f t="array" ref="AK3015">_xlfn.IFS(AH3015&lt;&gt;"","1",AI3015&lt;&gt;"","2",AJ3015&lt;&gt;"","3")</f>
        <v>3</v>
      </c>
    </row>
    <row r="3016" spans="1:37" x14ac:dyDescent="0.25">
      <c r="A3016" t="s">
        <v>2099</v>
      </c>
      <c r="B3016" t="s">
        <v>1621</v>
      </c>
      <c r="C3016" s="67" t="str">
        <f t="shared" si="343"/>
        <v>Caitlin Andree</v>
      </c>
      <c r="D3016" s="71" t="str" cm="1">
        <f t="array" ref="D3016">_xlfn.IFS(AK3016="1",CONCATENATE(C3016,"Regional"),AK3016="2",CONCATENATE(C3016,"Sectional"),AK3016="3",CONCATENATE(C3016,COUNTIF($C$1:C3016,C3016)))</f>
        <v>Caitlin Andree1</v>
      </c>
      <c r="E3016" s="66">
        <v>45167.504166666666</v>
      </c>
      <c r="F3016" t="s">
        <v>2535</v>
      </c>
      <c r="G3016" s="46">
        <v>42</v>
      </c>
      <c r="H3016" s="46">
        <v>62</v>
      </c>
      <c r="I3016" s="46">
        <v>40</v>
      </c>
      <c r="J3016" t="s">
        <v>122</v>
      </c>
      <c r="K3016" t="s">
        <v>131</v>
      </c>
      <c r="L3016" s="46">
        <v>2496</v>
      </c>
      <c r="M3016" s="46">
        <v>35</v>
      </c>
      <c r="N3016" s="46">
        <v>34.5</v>
      </c>
      <c r="O3016" s="46">
        <v>125</v>
      </c>
      <c r="P3016" s="46">
        <f t="shared" si="344"/>
        <v>1</v>
      </c>
      <c r="R3016" s="67" t="s">
        <v>3189</v>
      </c>
      <c r="S3016" s="67">
        <f>COUNTIF(Y$2:$Y$100,R3016)</f>
        <v>0</v>
      </c>
      <c r="V3016" s="67">
        <f t="shared" si="345"/>
        <v>0</v>
      </c>
      <c r="X3016"/>
      <c r="Y3016" s="67" t="str">
        <f t="shared" si="342"/>
        <v xml:space="preserve"> </v>
      </c>
      <c r="AB3016" t="s">
        <v>131</v>
      </c>
      <c r="AC3016" s="46">
        <v>2496</v>
      </c>
      <c r="AD3016" s="46">
        <v>35</v>
      </c>
      <c r="AE3016" s="46">
        <v>34.5</v>
      </c>
      <c r="AF3016" s="46">
        <v>125</v>
      </c>
      <c r="AH3016" s="70" t="str">
        <f t="shared" si="346"/>
        <v/>
      </c>
      <c r="AI3016" s="70" t="str">
        <f t="shared" si="347"/>
        <v/>
      </c>
      <c r="AJ3016" s="70" t="str">
        <f t="shared" si="348"/>
        <v>X</v>
      </c>
      <c r="AK3016" s="70" t="str" cm="1">
        <f t="array" ref="AK3016">_xlfn.IFS(AH3016&lt;&gt;"","1",AI3016&lt;&gt;"","2",AJ3016&lt;&gt;"","3")</f>
        <v>3</v>
      </c>
    </row>
    <row r="3017" spans="1:37" x14ac:dyDescent="0.25">
      <c r="A3017" t="s">
        <v>316</v>
      </c>
      <c r="B3017" t="s">
        <v>257</v>
      </c>
      <c r="C3017" s="67" t="str">
        <f t="shared" si="343"/>
        <v>Teagan Morrison</v>
      </c>
      <c r="D3017" s="71" t="str" cm="1">
        <f t="array" ref="D3017">_xlfn.IFS(AK3017="1",CONCATENATE(C3017,"Regional"),AK3017="2",CONCATENATE(C3017,"Sectional"),AK3017="3",CONCATENATE(C3017,COUNTIF($C$1:C3017,C3017)))</f>
        <v>Teagan Morrison4</v>
      </c>
      <c r="E3017" s="66">
        <v>45167.504166666666</v>
      </c>
      <c r="F3017" t="s">
        <v>2535</v>
      </c>
      <c r="G3017" s="46">
        <v>42</v>
      </c>
      <c r="H3017" s="46">
        <v>64</v>
      </c>
      <c r="I3017" s="46">
        <v>41</v>
      </c>
      <c r="J3017" t="s">
        <v>122</v>
      </c>
      <c r="K3017" t="s">
        <v>131</v>
      </c>
      <c r="L3017" s="46">
        <v>2496</v>
      </c>
      <c r="M3017" s="46">
        <v>35</v>
      </c>
      <c r="N3017" s="46">
        <v>34.5</v>
      </c>
      <c r="O3017" s="46">
        <v>125</v>
      </c>
      <c r="P3017" s="46">
        <f t="shared" si="344"/>
        <v>1</v>
      </c>
      <c r="R3017" s="67" t="s">
        <v>1322</v>
      </c>
      <c r="S3017" s="67">
        <f>COUNTIF(Y$2:$Y$100,R3017)</f>
        <v>0</v>
      </c>
      <c r="V3017" s="67">
        <f t="shared" si="345"/>
        <v>0</v>
      </c>
      <c r="X3017"/>
      <c r="Y3017" s="67" t="str">
        <f t="shared" si="342"/>
        <v xml:space="preserve"> </v>
      </c>
      <c r="AB3017" t="s">
        <v>131</v>
      </c>
      <c r="AC3017" s="46">
        <v>2496</v>
      </c>
      <c r="AD3017" s="46">
        <v>35</v>
      </c>
      <c r="AE3017" s="46">
        <v>34.5</v>
      </c>
      <c r="AF3017" s="46">
        <v>125</v>
      </c>
      <c r="AH3017" s="70" t="str">
        <f t="shared" si="346"/>
        <v/>
      </c>
      <c r="AI3017" s="70" t="str">
        <f t="shared" si="347"/>
        <v/>
      </c>
      <c r="AJ3017" s="70" t="str">
        <f t="shared" si="348"/>
        <v>X</v>
      </c>
      <c r="AK3017" s="70" t="str" cm="1">
        <f t="array" ref="AK3017">_xlfn.IFS(AH3017&lt;&gt;"","1",AI3017&lt;&gt;"","2",AJ3017&lt;&gt;"","3")</f>
        <v>3</v>
      </c>
    </row>
    <row r="3018" spans="1:37" x14ac:dyDescent="0.25">
      <c r="A3018" t="s">
        <v>274</v>
      </c>
      <c r="B3018" t="s">
        <v>449</v>
      </c>
      <c r="C3018" s="67" t="str">
        <f t="shared" si="343"/>
        <v>Vivian Jensen</v>
      </c>
      <c r="D3018" s="71" t="str" cm="1">
        <f t="array" ref="D3018">_xlfn.IFS(AK3018="1",CONCATENATE(C3018,"Regional"),AK3018="2",CONCATENATE(C3018,"Sectional"),AK3018="3",CONCATENATE(C3018,COUNTIF($C$1:C3018,C3018)))</f>
        <v>Vivian Jensen4</v>
      </c>
      <c r="E3018" s="66">
        <v>45167.504166666666</v>
      </c>
      <c r="F3018" t="s">
        <v>2535</v>
      </c>
      <c r="G3018" s="46">
        <v>42</v>
      </c>
      <c r="H3018" s="46">
        <v>64</v>
      </c>
      <c r="I3018" s="46">
        <v>41</v>
      </c>
      <c r="J3018" t="s">
        <v>122</v>
      </c>
      <c r="K3018" t="s">
        <v>131</v>
      </c>
      <c r="L3018" s="46">
        <v>2496</v>
      </c>
      <c r="M3018" s="46">
        <v>35</v>
      </c>
      <c r="N3018" s="46">
        <v>34.5</v>
      </c>
      <c r="O3018" s="46">
        <v>125</v>
      </c>
      <c r="P3018" s="46">
        <f t="shared" si="344"/>
        <v>1</v>
      </c>
      <c r="R3018" s="67" t="s">
        <v>2962</v>
      </c>
      <c r="S3018" s="67">
        <f>COUNTIF(Y$2:$Y$100,R3018)</f>
        <v>0</v>
      </c>
      <c r="V3018" s="67">
        <f t="shared" si="345"/>
        <v>0</v>
      </c>
      <c r="X3018"/>
      <c r="Y3018" s="67" t="str">
        <f t="shared" si="342"/>
        <v xml:space="preserve"> </v>
      </c>
      <c r="AB3018" t="s">
        <v>131</v>
      </c>
      <c r="AC3018" s="46">
        <v>2496</v>
      </c>
      <c r="AD3018" s="46">
        <v>35</v>
      </c>
      <c r="AE3018" s="46">
        <v>34.5</v>
      </c>
      <c r="AF3018" s="46">
        <v>125</v>
      </c>
      <c r="AH3018" s="70" t="str">
        <f t="shared" si="346"/>
        <v/>
      </c>
      <c r="AI3018" s="70" t="str">
        <f t="shared" si="347"/>
        <v/>
      </c>
      <c r="AJ3018" s="70" t="str">
        <f t="shared" si="348"/>
        <v>X</v>
      </c>
      <c r="AK3018" s="70" t="str" cm="1">
        <f t="array" ref="AK3018">_xlfn.IFS(AH3018&lt;&gt;"","1",AI3018&lt;&gt;"","2",AJ3018&lt;&gt;"","3")</f>
        <v>3</v>
      </c>
    </row>
    <row r="3019" spans="1:37" x14ac:dyDescent="0.25">
      <c r="A3019" t="s">
        <v>450</v>
      </c>
      <c r="B3019" t="s">
        <v>451</v>
      </c>
      <c r="C3019" s="67" t="str">
        <f t="shared" si="343"/>
        <v>Izzi Stricker</v>
      </c>
      <c r="D3019" s="71" t="str" cm="1">
        <f t="array" ref="D3019">_xlfn.IFS(AK3019="1",CONCATENATE(C3019,"Regional"),AK3019="2",CONCATENATE(C3019,"Sectional"),AK3019="3",CONCATENATE(C3019,COUNTIF($C$1:C3019,C3019)))</f>
        <v>Izzi Stricker4</v>
      </c>
      <c r="E3019" s="66">
        <v>45167.520833333336</v>
      </c>
      <c r="F3019" t="s">
        <v>2482</v>
      </c>
      <c r="G3019" s="46">
        <v>15</v>
      </c>
      <c r="H3019" s="46">
        <v>33</v>
      </c>
      <c r="I3019" s="46">
        <v>1</v>
      </c>
      <c r="J3019" t="s">
        <v>164</v>
      </c>
      <c r="K3019" t="s">
        <v>177</v>
      </c>
      <c r="L3019" s="46">
        <v>2612</v>
      </c>
      <c r="M3019" s="46">
        <v>36</v>
      </c>
      <c r="N3019" s="46">
        <v>35.299999999999997</v>
      </c>
      <c r="O3019" s="46">
        <v>123</v>
      </c>
      <c r="P3019" s="46">
        <f t="shared" si="344"/>
        <v>1</v>
      </c>
      <c r="R3019" s="67" t="s">
        <v>1158</v>
      </c>
      <c r="S3019" s="67">
        <f>COUNTIF(Y$2:$Y$100,R3019)</f>
        <v>0</v>
      </c>
      <c r="V3019" s="67">
        <f t="shared" si="345"/>
        <v>0</v>
      </c>
      <c r="X3019"/>
      <c r="Y3019" s="67" t="str">
        <f t="shared" si="342"/>
        <v xml:space="preserve"> </v>
      </c>
      <c r="AB3019" t="s">
        <v>177</v>
      </c>
      <c r="AC3019" s="46">
        <v>2612</v>
      </c>
      <c r="AD3019" s="46">
        <v>36</v>
      </c>
      <c r="AE3019" s="46">
        <v>35.299999999999997</v>
      </c>
      <c r="AF3019" s="46">
        <v>123</v>
      </c>
      <c r="AH3019" s="70" t="str">
        <f t="shared" si="346"/>
        <v/>
      </c>
      <c r="AI3019" s="70" t="str">
        <f t="shared" si="347"/>
        <v/>
      </c>
      <c r="AJ3019" s="70" t="str">
        <f t="shared" si="348"/>
        <v>X</v>
      </c>
      <c r="AK3019" s="70" t="str" cm="1">
        <f t="array" ref="AK3019">_xlfn.IFS(AH3019&lt;&gt;"","1",AI3019&lt;&gt;"","2",AJ3019&lt;&gt;"","3")</f>
        <v>3</v>
      </c>
    </row>
    <row r="3020" spans="1:37" x14ac:dyDescent="0.25">
      <c r="A3020" t="s">
        <v>321</v>
      </c>
      <c r="B3020" t="s">
        <v>709</v>
      </c>
      <c r="C3020" s="67" t="str">
        <f t="shared" si="343"/>
        <v>McKenna Nelson</v>
      </c>
      <c r="D3020" s="71" t="str" cm="1">
        <f t="array" ref="D3020">_xlfn.IFS(AK3020="1",CONCATENATE(C3020,"Regional"),AK3020="2",CONCATENATE(C3020,"Sectional"),AK3020="3",CONCATENATE(C3020,COUNTIF($C$1:C3020,C3020)))</f>
        <v>McKenna Nelson8</v>
      </c>
      <c r="E3020" s="66">
        <v>45167.520833333336</v>
      </c>
      <c r="F3020" t="s">
        <v>2482</v>
      </c>
      <c r="G3020" s="46">
        <v>15</v>
      </c>
      <c r="H3020" s="46">
        <v>36</v>
      </c>
      <c r="I3020" s="46">
        <v>2</v>
      </c>
      <c r="J3020" t="s">
        <v>164</v>
      </c>
      <c r="K3020" t="s">
        <v>177</v>
      </c>
      <c r="L3020" s="46">
        <v>2612</v>
      </c>
      <c r="M3020" s="46">
        <v>36</v>
      </c>
      <c r="N3020" s="46">
        <v>35.299999999999997</v>
      </c>
      <c r="O3020" s="46">
        <v>123</v>
      </c>
      <c r="P3020" s="46">
        <f t="shared" si="344"/>
        <v>1</v>
      </c>
      <c r="R3020" s="67" t="s">
        <v>3496</v>
      </c>
      <c r="S3020" s="67">
        <f>COUNTIF(Y$2:$Y$100,R3020)</f>
        <v>0</v>
      </c>
      <c r="V3020" s="67">
        <f t="shared" si="345"/>
        <v>0</v>
      </c>
      <c r="X3020"/>
      <c r="Y3020" s="67" t="str">
        <f t="shared" si="342"/>
        <v xml:space="preserve"> </v>
      </c>
      <c r="AB3020" t="s">
        <v>177</v>
      </c>
      <c r="AC3020" s="46">
        <v>2612</v>
      </c>
      <c r="AD3020" s="46">
        <v>36</v>
      </c>
      <c r="AE3020" s="46">
        <v>35.299999999999997</v>
      </c>
      <c r="AF3020" s="46">
        <v>123</v>
      </c>
      <c r="AH3020" s="70" t="str">
        <f t="shared" si="346"/>
        <v/>
      </c>
      <c r="AI3020" s="70" t="str">
        <f t="shared" si="347"/>
        <v/>
      </c>
      <c r="AJ3020" s="70" t="str">
        <f t="shared" si="348"/>
        <v>X</v>
      </c>
      <c r="AK3020" s="70" t="str" cm="1">
        <f t="array" ref="AK3020">_xlfn.IFS(AH3020&lt;&gt;"","1",AI3020&lt;&gt;"","2",AJ3020&lt;&gt;"","3")</f>
        <v>3</v>
      </c>
    </row>
    <row r="3021" spans="1:37" x14ac:dyDescent="0.25">
      <c r="A3021" t="s">
        <v>454</v>
      </c>
      <c r="B3021" t="s">
        <v>198</v>
      </c>
      <c r="C3021" s="67" t="str">
        <f t="shared" si="343"/>
        <v>Jordan Shipshock</v>
      </c>
      <c r="D3021" s="71" t="str" cm="1">
        <f t="array" ref="D3021">_xlfn.IFS(AK3021="1",CONCATENATE(C3021,"Regional"),AK3021="2",CONCATENATE(C3021,"Sectional"),AK3021="3",CONCATENATE(C3021,COUNTIF($C$1:C3021,C3021)))</f>
        <v>Jordan Shipshock4</v>
      </c>
      <c r="E3021" s="66">
        <v>45167.520833333336</v>
      </c>
      <c r="F3021" t="s">
        <v>2482</v>
      </c>
      <c r="G3021" s="46">
        <v>15</v>
      </c>
      <c r="H3021" s="46">
        <v>39</v>
      </c>
      <c r="I3021" s="46">
        <v>3</v>
      </c>
      <c r="J3021" t="s">
        <v>164</v>
      </c>
      <c r="K3021" t="s">
        <v>177</v>
      </c>
      <c r="L3021" s="46">
        <v>2612</v>
      </c>
      <c r="M3021" s="46">
        <v>36</v>
      </c>
      <c r="N3021" s="46">
        <v>35.299999999999997</v>
      </c>
      <c r="O3021" s="46">
        <v>123</v>
      </c>
      <c r="P3021" s="46">
        <f t="shared" si="344"/>
        <v>1</v>
      </c>
      <c r="R3021" s="67" t="s">
        <v>1159</v>
      </c>
      <c r="S3021" s="67">
        <f>COUNTIF(Y$2:$Y$100,R3021)</f>
        <v>0</v>
      </c>
      <c r="V3021" s="67">
        <f t="shared" si="345"/>
        <v>0</v>
      </c>
      <c r="X3021"/>
      <c r="Y3021" s="67" t="str">
        <f t="shared" si="342"/>
        <v xml:space="preserve"> </v>
      </c>
      <c r="AB3021" t="s">
        <v>177</v>
      </c>
      <c r="AC3021" s="46">
        <v>2612</v>
      </c>
      <c r="AD3021" s="46">
        <v>36</v>
      </c>
      <c r="AE3021" s="46">
        <v>35.299999999999997</v>
      </c>
      <c r="AF3021" s="46">
        <v>123</v>
      </c>
      <c r="AH3021" s="70" t="str">
        <f t="shared" si="346"/>
        <v/>
      </c>
      <c r="AI3021" s="70" t="str">
        <f t="shared" si="347"/>
        <v/>
      </c>
      <c r="AJ3021" s="70" t="str">
        <f t="shared" si="348"/>
        <v>X</v>
      </c>
      <c r="AK3021" s="70" t="str" cm="1">
        <f t="array" ref="AK3021">_xlfn.IFS(AH3021&lt;&gt;"","1",AI3021&lt;&gt;"","2",AJ3021&lt;&gt;"","3")</f>
        <v>3</v>
      </c>
    </row>
    <row r="3022" spans="1:37" x14ac:dyDescent="0.25">
      <c r="A3022" t="s">
        <v>463</v>
      </c>
      <c r="B3022" t="s">
        <v>1607</v>
      </c>
      <c r="C3022" s="67" t="str">
        <f t="shared" si="343"/>
        <v>Georgia Volley</v>
      </c>
      <c r="D3022" s="71" t="str" cm="1">
        <f t="array" ref="D3022">_xlfn.IFS(AK3022="1",CONCATENATE(C3022,"Regional"),AK3022="2",CONCATENATE(C3022,"Sectional"),AK3022="3",CONCATENATE(C3022,COUNTIF($C$1:C3022,C3022)))</f>
        <v>Georgia Volley4</v>
      </c>
      <c r="E3022" s="66">
        <v>45167.520833333336</v>
      </c>
      <c r="F3022" t="s">
        <v>2482</v>
      </c>
      <c r="G3022" s="46">
        <v>15</v>
      </c>
      <c r="H3022" s="46">
        <v>43</v>
      </c>
      <c r="I3022" s="46">
        <v>4</v>
      </c>
      <c r="J3022" t="s">
        <v>164</v>
      </c>
      <c r="K3022" t="s">
        <v>177</v>
      </c>
      <c r="L3022" s="46">
        <v>2612</v>
      </c>
      <c r="M3022" s="46">
        <v>36</v>
      </c>
      <c r="N3022" s="46">
        <v>35.299999999999997</v>
      </c>
      <c r="O3022" s="46">
        <v>123</v>
      </c>
      <c r="P3022" s="46">
        <f t="shared" si="344"/>
        <v>1</v>
      </c>
      <c r="R3022" s="67" t="s">
        <v>2739</v>
      </c>
      <c r="S3022" s="67">
        <f>COUNTIF(Y$2:$Y$100,R3022)</f>
        <v>0</v>
      </c>
      <c r="V3022" s="67">
        <f t="shared" si="345"/>
        <v>0</v>
      </c>
      <c r="X3022"/>
      <c r="Y3022" s="67" t="str">
        <f t="shared" si="342"/>
        <v xml:space="preserve"> </v>
      </c>
      <c r="AB3022" t="s">
        <v>177</v>
      </c>
      <c r="AC3022" s="46">
        <v>2612</v>
      </c>
      <c r="AD3022" s="46">
        <v>36</v>
      </c>
      <c r="AE3022" s="46">
        <v>35.299999999999997</v>
      </c>
      <c r="AF3022" s="46">
        <v>123</v>
      </c>
      <c r="AH3022" s="70" t="str">
        <f t="shared" si="346"/>
        <v/>
      </c>
      <c r="AI3022" s="70" t="str">
        <f t="shared" si="347"/>
        <v/>
      </c>
      <c r="AJ3022" s="70" t="str">
        <f t="shared" si="348"/>
        <v>X</v>
      </c>
      <c r="AK3022" s="70" t="str" cm="1">
        <f t="array" ref="AK3022">_xlfn.IFS(AH3022&lt;&gt;"","1",AI3022&lt;&gt;"","2",AJ3022&lt;&gt;"","3")</f>
        <v>3</v>
      </c>
    </row>
    <row r="3023" spans="1:37" x14ac:dyDescent="0.25">
      <c r="A3023" t="s">
        <v>472</v>
      </c>
      <c r="B3023" t="s">
        <v>330</v>
      </c>
      <c r="C3023" s="67" t="str">
        <f t="shared" si="343"/>
        <v>Maya Ziegler</v>
      </c>
      <c r="D3023" s="71" t="str" cm="1">
        <f t="array" ref="D3023">_xlfn.IFS(AK3023="1",CONCATENATE(C3023,"Regional"),AK3023="2",CONCATENATE(C3023,"Sectional"),AK3023="3",CONCATENATE(C3023,COUNTIF($C$1:C3023,C3023)))</f>
        <v>Maya Ziegler4</v>
      </c>
      <c r="E3023" s="66">
        <v>45167.520833333336</v>
      </c>
      <c r="F3023" t="s">
        <v>2482</v>
      </c>
      <c r="G3023" s="46">
        <v>15</v>
      </c>
      <c r="H3023" s="46">
        <v>44</v>
      </c>
      <c r="I3023" s="46">
        <v>5</v>
      </c>
      <c r="J3023" t="s">
        <v>164</v>
      </c>
      <c r="K3023" t="s">
        <v>177</v>
      </c>
      <c r="L3023" s="46">
        <v>2612</v>
      </c>
      <c r="M3023" s="46">
        <v>36</v>
      </c>
      <c r="N3023" s="46">
        <v>35.299999999999997</v>
      </c>
      <c r="O3023" s="46">
        <v>123</v>
      </c>
      <c r="P3023" s="46">
        <f t="shared" si="344"/>
        <v>1</v>
      </c>
      <c r="R3023" s="67" t="s">
        <v>1169</v>
      </c>
      <c r="S3023" s="67">
        <f>COUNTIF(Y$2:$Y$100,R3023)</f>
        <v>0</v>
      </c>
      <c r="V3023" s="67">
        <f t="shared" si="345"/>
        <v>0</v>
      </c>
      <c r="X3023"/>
      <c r="Y3023" s="67" t="str">
        <f t="shared" si="342"/>
        <v xml:space="preserve"> </v>
      </c>
      <c r="AB3023" t="s">
        <v>177</v>
      </c>
      <c r="AC3023" s="46">
        <v>2612</v>
      </c>
      <c r="AD3023" s="46">
        <v>36</v>
      </c>
      <c r="AE3023" s="46">
        <v>35.299999999999997</v>
      </c>
      <c r="AF3023" s="46">
        <v>123</v>
      </c>
      <c r="AH3023" s="70" t="str">
        <f t="shared" si="346"/>
        <v/>
      </c>
      <c r="AI3023" s="70" t="str">
        <f t="shared" si="347"/>
        <v/>
      </c>
      <c r="AJ3023" s="70" t="str">
        <f t="shared" si="348"/>
        <v>X</v>
      </c>
      <c r="AK3023" s="70" t="str" cm="1">
        <f t="array" ref="AK3023">_xlfn.IFS(AH3023&lt;&gt;"","1",AI3023&lt;&gt;"","2",AJ3023&lt;&gt;"","3")</f>
        <v>3</v>
      </c>
    </row>
    <row r="3024" spans="1:37" x14ac:dyDescent="0.25">
      <c r="A3024" t="s">
        <v>3410</v>
      </c>
      <c r="B3024" t="s">
        <v>422</v>
      </c>
      <c r="C3024" s="67" t="str">
        <f t="shared" si="343"/>
        <v>Caroline Cutrano</v>
      </c>
      <c r="D3024" s="71" t="str" cm="1">
        <f t="array" ref="D3024">_xlfn.IFS(AK3024="1",CONCATENATE(C3024,"Regional"),AK3024="2",CONCATENATE(C3024,"Sectional"),AK3024="3",CONCATENATE(C3024,COUNTIF($C$1:C3024,C3024)))</f>
        <v>Caroline Cutrano4</v>
      </c>
      <c r="E3024" s="66">
        <v>45167.520833333336</v>
      </c>
      <c r="F3024" t="s">
        <v>2482</v>
      </c>
      <c r="G3024" s="46">
        <v>15</v>
      </c>
      <c r="H3024" s="46">
        <v>45</v>
      </c>
      <c r="I3024" s="46">
        <v>6</v>
      </c>
      <c r="J3024" t="s">
        <v>164</v>
      </c>
      <c r="K3024" t="s">
        <v>177</v>
      </c>
      <c r="L3024" s="46">
        <v>2612</v>
      </c>
      <c r="M3024" s="46">
        <v>36</v>
      </c>
      <c r="N3024" s="46">
        <v>35.299999999999997</v>
      </c>
      <c r="O3024" s="46">
        <v>123</v>
      </c>
      <c r="P3024" s="46">
        <f t="shared" si="344"/>
        <v>1</v>
      </c>
      <c r="R3024" s="67" t="s">
        <v>3563</v>
      </c>
      <c r="S3024" s="67">
        <f>COUNTIF(Y$2:$Y$100,R3024)</f>
        <v>0</v>
      </c>
      <c r="V3024" s="67">
        <f t="shared" si="345"/>
        <v>0</v>
      </c>
      <c r="X3024"/>
      <c r="Y3024" s="67" t="str">
        <f t="shared" si="342"/>
        <v xml:space="preserve"> </v>
      </c>
      <c r="AB3024" t="s">
        <v>177</v>
      </c>
      <c r="AC3024" s="46">
        <v>2612</v>
      </c>
      <c r="AD3024" s="46">
        <v>36</v>
      </c>
      <c r="AE3024" s="46">
        <v>35.299999999999997</v>
      </c>
      <c r="AF3024" s="46">
        <v>123</v>
      </c>
      <c r="AH3024" s="70" t="str">
        <f t="shared" si="346"/>
        <v/>
      </c>
      <c r="AI3024" s="70" t="str">
        <f t="shared" si="347"/>
        <v/>
      </c>
      <c r="AJ3024" s="70" t="str">
        <f t="shared" si="348"/>
        <v>X</v>
      </c>
      <c r="AK3024" s="70" t="str" cm="1">
        <f t="array" ref="AK3024">_xlfn.IFS(AH3024&lt;&gt;"","1",AI3024&lt;&gt;"","2",AJ3024&lt;&gt;"","3")</f>
        <v>3</v>
      </c>
    </row>
    <row r="3025" spans="1:37" x14ac:dyDescent="0.25">
      <c r="A3025" t="s">
        <v>611</v>
      </c>
      <c r="B3025" t="s">
        <v>458</v>
      </c>
      <c r="C3025" s="67" t="str">
        <f t="shared" si="343"/>
        <v>Lauren Wessels</v>
      </c>
      <c r="D3025" s="71" t="str" cm="1">
        <f t="array" ref="D3025">_xlfn.IFS(AK3025="1",CONCATENATE(C3025,"Regional"),AK3025="2",CONCATENATE(C3025,"Sectional"),AK3025="3",CONCATENATE(C3025,COUNTIF($C$1:C3025,C3025)))</f>
        <v>Lauren Wessels5</v>
      </c>
      <c r="E3025" s="66">
        <v>45167.520833333336</v>
      </c>
      <c r="F3025" t="s">
        <v>2482</v>
      </c>
      <c r="G3025" s="46">
        <v>15</v>
      </c>
      <c r="H3025" s="46">
        <v>50</v>
      </c>
      <c r="I3025" s="46">
        <v>7</v>
      </c>
      <c r="J3025" t="s">
        <v>164</v>
      </c>
      <c r="K3025" t="s">
        <v>177</v>
      </c>
      <c r="L3025" s="46">
        <v>2612</v>
      </c>
      <c r="M3025" s="46">
        <v>36</v>
      </c>
      <c r="N3025" s="46">
        <v>35.299999999999997</v>
      </c>
      <c r="O3025" s="46">
        <v>123</v>
      </c>
      <c r="P3025" s="46">
        <f t="shared" si="344"/>
        <v>1</v>
      </c>
      <c r="R3025" s="67" t="s">
        <v>2884</v>
      </c>
      <c r="S3025" s="67">
        <f>COUNTIF(Y$2:$Y$100,R3025)</f>
        <v>0</v>
      </c>
      <c r="V3025" s="67">
        <f t="shared" si="345"/>
        <v>0</v>
      </c>
      <c r="X3025"/>
      <c r="Y3025" s="67" t="str">
        <f t="shared" si="342"/>
        <v xml:space="preserve"> </v>
      </c>
      <c r="AB3025" t="s">
        <v>177</v>
      </c>
      <c r="AC3025" s="46">
        <v>2612</v>
      </c>
      <c r="AD3025" s="46">
        <v>36</v>
      </c>
      <c r="AE3025" s="46">
        <v>35.299999999999997</v>
      </c>
      <c r="AF3025" s="46">
        <v>123</v>
      </c>
      <c r="AH3025" s="70" t="str">
        <f t="shared" si="346"/>
        <v/>
      </c>
      <c r="AI3025" s="70" t="str">
        <f t="shared" si="347"/>
        <v/>
      </c>
      <c r="AJ3025" s="70" t="str">
        <f t="shared" si="348"/>
        <v>X</v>
      </c>
      <c r="AK3025" s="70" t="str" cm="1">
        <f t="array" ref="AK3025">_xlfn.IFS(AH3025&lt;&gt;"","1",AI3025&lt;&gt;"","2",AJ3025&lt;&gt;"","3")</f>
        <v>3</v>
      </c>
    </row>
    <row r="3026" spans="1:37" x14ac:dyDescent="0.25">
      <c r="A3026" t="s">
        <v>619</v>
      </c>
      <c r="B3026" t="s">
        <v>510</v>
      </c>
      <c r="C3026" s="67" t="str">
        <f t="shared" si="343"/>
        <v>Laura Nowotny</v>
      </c>
      <c r="D3026" s="71" t="str" cm="1">
        <f t="array" ref="D3026">_xlfn.IFS(AK3026="1",CONCATENATE(C3026,"Regional"),AK3026="2",CONCATENATE(C3026,"Sectional"),AK3026="3",CONCATENATE(C3026,COUNTIF($C$1:C3026,C3026)))</f>
        <v>Laura Nowotny6</v>
      </c>
      <c r="E3026" s="66">
        <v>45167.520833333336</v>
      </c>
      <c r="F3026" t="s">
        <v>2482</v>
      </c>
      <c r="G3026" s="46">
        <v>15</v>
      </c>
      <c r="H3026" s="46">
        <v>52</v>
      </c>
      <c r="I3026" s="46">
        <v>8</v>
      </c>
      <c r="J3026" t="s">
        <v>164</v>
      </c>
      <c r="K3026" t="s">
        <v>177</v>
      </c>
      <c r="L3026" s="46">
        <v>2612</v>
      </c>
      <c r="M3026" s="46">
        <v>36</v>
      </c>
      <c r="N3026" s="46">
        <v>35.299999999999997</v>
      </c>
      <c r="O3026" s="46">
        <v>123</v>
      </c>
      <c r="P3026" s="46">
        <f t="shared" si="344"/>
        <v>1</v>
      </c>
      <c r="R3026" s="67" t="s">
        <v>1258</v>
      </c>
      <c r="S3026" s="67">
        <f>COUNTIF(Y$2:$Y$100,R3026)</f>
        <v>0</v>
      </c>
      <c r="V3026" s="67">
        <f t="shared" si="345"/>
        <v>0</v>
      </c>
      <c r="X3026"/>
      <c r="Y3026" s="67" t="str">
        <f t="shared" si="342"/>
        <v xml:space="preserve"> </v>
      </c>
      <c r="AB3026" t="s">
        <v>177</v>
      </c>
      <c r="AC3026" s="46">
        <v>2612</v>
      </c>
      <c r="AD3026" s="46">
        <v>36</v>
      </c>
      <c r="AE3026" s="46">
        <v>35.299999999999997</v>
      </c>
      <c r="AF3026" s="46">
        <v>123</v>
      </c>
      <c r="AH3026" s="70" t="str">
        <f t="shared" si="346"/>
        <v/>
      </c>
      <c r="AI3026" s="70" t="str">
        <f t="shared" si="347"/>
        <v/>
      </c>
      <c r="AJ3026" s="70" t="str">
        <f t="shared" si="348"/>
        <v>X</v>
      </c>
      <c r="AK3026" s="70" t="str" cm="1">
        <f t="array" ref="AK3026">_xlfn.IFS(AH3026&lt;&gt;"","1",AI3026&lt;&gt;"","2",AJ3026&lt;&gt;"","3")</f>
        <v>3</v>
      </c>
    </row>
    <row r="3027" spans="1:37" x14ac:dyDescent="0.25">
      <c r="A3027" t="s">
        <v>623</v>
      </c>
      <c r="B3027" t="s">
        <v>417</v>
      </c>
      <c r="C3027" s="67" t="str">
        <f t="shared" si="343"/>
        <v>Brooklynn Holt</v>
      </c>
      <c r="D3027" s="71" t="str" cm="1">
        <f t="array" ref="D3027">_xlfn.IFS(AK3027="1",CONCATENATE(C3027,"Regional"),AK3027="2",CONCATENATE(C3027,"Sectional"),AK3027="3",CONCATENATE(C3027,COUNTIF($C$1:C3027,C3027)))</f>
        <v>Brooklynn Holt4</v>
      </c>
      <c r="E3027" s="66">
        <v>45167.520833333336</v>
      </c>
      <c r="F3027" t="s">
        <v>2482</v>
      </c>
      <c r="G3027" s="46">
        <v>15</v>
      </c>
      <c r="H3027" s="46">
        <v>53</v>
      </c>
      <c r="I3027" s="46">
        <v>9</v>
      </c>
      <c r="J3027" t="s">
        <v>164</v>
      </c>
      <c r="K3027" t="s">
        <v>177</v>
      </c>
      <c r="L3027" s="46">
        <v>2612</v>
      </c>
      <c r="M3027" s="46">
        <v>36</v>
      </c>
      <c r="N3027" s="46">
        <v>35.299999999999997</v>
      </c>
      <c r="O3027" s="46">
        <v>123</v>
      </c>
      <c r="P3027" s="46">
        <f t="shared" si="344"/>
        <v>1</v>
      </c>
      <c r="R3027" s="67" t="s">
        <v>1259</v>
      </c>
      <c r="S3027" s="67">
        <f>COUNTIF(Y$2:$Y$100,R3027)</f>
        <v>0</v>
      </c>
      <c r="V3027" s="67">
        <f t="shared" si="345"/>
        <v>0</v>
      </c>
      <c r="X3027"/>
      <c r="Y3027" s="67" t="str">
        <f t="shared" si="342"/>
        <v xml:space="preserve"> </v>
      </c>
      <c r="AB3027" t="s">
        <v>177</v>
      </c>
      <c r="AC3027" s="46">
        <v>2612</v>
      </c>
      <c r="AD3027" s="46">
        <v>36</v>
      </c>
      <c r="AE3027" s="46">
        <v>35.299999999999997</v>
      </c>
      <c r="AF3027" s="46">
        <v>123</v>
      </c>
      <c r="AH3027" s="70" t="str">
        <f t="shared" si="346"/>
        <v/>
      </c>
      <c r="AI3027" s="70" t="str">
        <f t="shared" si="347"/>
        <v/>
      </c>
      <c r="AJ3027" s="70" t="str">
        <f t="shared" si="348"/>
        <v>X</v>
      </c>
      <c r="AK3027" s="70" t="str" cm="1">
        <f t="array" ref="AK3027">_xlfn.IFS(AH3027&lt;&gt;"","1",AI3027&lt;&gt;"","2",AJ3027&lt;&gt;"","3")</f>
        <v>3</v>
      </c>
    </row>
    <row r="3028" spans="1:37" x14ac:dyDescent="0.25">
      <c r="A3028" t="s">
        <v>617</v>
      </c>
      <c r="B3028" t="s">
        <v>353</v>
      </c>
      <c r="C3028" s="67" t="str">
        <f t="shared" si="343"/>
        <v>Olivia Rue</v>
      </c>
      <c r="D3028" s="71" t="str" cm="1">
        <f t="array" ref="D3028">_xlfn.IFS(AK3028="1",CONCATENATE(C3028,"Regional"),AK3028="2",CONCATENATE(C3028,"Sectional"),AK3028="3",CONCATENATE(C3028,COUNTIF($C$1:C3028,C3028)))</f>
        <v>Olivia Rue5</v>
      </c>
      <c r="E3028" s="66">
        <v>45167.520833333336</v>
      </c>
      <c r="F3028" t="s">
        <v>2482</v>
      </c>
      <c r="G3028" s="46">
        <v>15</v>
      </c>
      <c r="H3028" s="46">
        <v>54</v>
      </c>
      <c r="I3028" s="46">
        <v>10</v>
      </c>
      <c r="J3028" t="s">
        <v>164</v>
      </c>
      <c r="K3028" t="s">
        <v>177</v>
      </c>
      <c r="L3028" s="46">
        <v>2612</v>
      </c>
      <c r="M3028" s="46">
        <v>36</v>
      </c>
      <c r="N3028" s="46">
        <v>35.299999999999997</v>
      </c>
      <c r="O3028" s="46">
        <v>123</v>
      </c>
      <c r="P3028" s="46">
        <f t="shared" si="344"/>
        <v>1</v>
      </c>
      <c r="R3028" s="67" t="s">
        <v>2841</v>
      </c>
      <c r="S3028" s="67">
        <f>COUNTIF(Y$2:$Y$100,R3028)</f>
        <v>0</v>
      </c>
      <c r="V3028" s="67">
        <f t="shared" si="345"/>
        <v>0</v>
      </c>
      <c r="X3028"/>
      <c r="Y3028" s="67" t="str">
        <f t="shared" si="342"/>
        <v xml:space="preserve"> </v>
      </c>
      <c r="AB3028" t="s">
        <v>177</v>
      </c>
      <c r="AC3028" s="46">
        <v>2612</v>
      </c>
      <c r="AD3028" s="46">
        <v>36</v>
      </c>
      <c r="AE3028" s="46">
        <v>35.299999999999997</v>
      </c>
      <c r="AF3028" s="46">
        <v>123</v>
      </c>
      <c r="AH3028" s="70" t="str">
        <f t="shared" si="346"/>
        <v/>
      </c>
      <c r="AI3028" s="70" t="str">
        <f t="shared" si="347"/>
        <v/>
      </c>
      <c r="AJ3028" s="70" t="str">
        <f t="shared" si="348"/>
        <v>X</v>
      </c>
      <c r="AK3028" s="70" t="str" cm="1">
        <f t="array" ref="AK3028">_xlfn.IFS(AH3028&lt;&gt;"","1",AI3028&lt;&gt;"","2",AJ3028&lt;&gt;"","3")</f>
        <v>3</v>
      </c>
    </row>
    <row r="3029" spans="1:37" x14ac:dyDescent="0.25">
      <c r="A3029" t="s">
        <v>3390</v>
      </c>
      <c r="B3029" t="s">
        <v>2705</v>
      </c>
      <c r="C3029" s="67" t="str">
        <f t="shared" si="343"/>
        <v>Aspen Abel</v>
      </c>
      <c r="D3029" s="71" t="str" cm="1">
        <f t="array" ref="D3029">_xlfn.IFS(AK3029="1",CONCATENATE(C3029,"Regional"),AK3029="2",CONCATENATE(C3029,"Sectional"),AK3029="3",CONCATENATE(C3029,COUNTIF($C$1:C3029,C3029)))</f>
        <v>Aspen Abel6</v>
      </c>
      <c r="E3029" s="66">
        <v>45167.520833333336</v>
      </c>
      <c r="F3029" t="s">
        <v>2482</v>
      </c>
      <c r="G3029" s="46">
        <v>15</v>
      </c>
      <c r="H3029" s="46">
        <v>54</v>
      </c>
      <c r="I3029" s="46">
        <v>10</v>
      </c>
      <c r="J3029" t="s">
        <v>164</v>
      </c>
      <c r="K3029" t="s">
        <v>177</v>
      </c>
      <c r="L3029" s="46">
        <v>2612</v>
      </c>
      <c r="M3029" s="46">
        <v>36</v>
      </c>
      <c r="N3029" s="46">
        <v>35.299999999999997</v>
      </c>
      <c r="O3029" s="46">
        <v>123</v>
      </c>
      <c r="P3029" s="46">
        <f t="shared" si="344"/>
        <v>1</v>
      </c>
      <c r="R3029" s="67" t="s">
        <v>3503</v>
      </c>
      <c r="S3029" s="67">
        <f>COUNTIF(Y$2:$Y$100,R3029)</f>
        <v>0</v>
      </c>
      <c r="V3029" s="67">
        <f t="shared" si="345"/>
        <v>0</v>
      </c>
      <c r="X3029"/>
      <c r="Y3029" s="67" t="str">
        <f t="shared" si="342"/>
        <v xml:space="preserve"> </v>
      </c>
      <c r="AB3029" t="s">
        <v>177</v>
      </c>
      <c r="AC3029" s="46">
        <v>2612</v>
      </c>
      <c r="AD3029" s="46">
        <v>36</v>
      </c>
      <c r="AE3029" s="46">
        <v>35.299999999999997</v>
      </c>
      <c r="AF3029" s="46">
        <v>123</v>
      </c>
      <c r="AH3029" s="70" t="str">
        <f t="shared" si="346"/>
        <v/>
      </c>
      <c r="AI3029" s="70" t="str">
        <f t="shared" si="347"/>
        <v/>
      </c>
      <c r="AJ3029" s="70" t="str">
        <f t="shared" si="348"/>
        <v>X</v>
      </c>
      <c r="AK3029" s="70" t="str" cm="1">
        <f t="array" ref="AK3029">_xlfn.IFS(AH3029&lt;&gt;"","1",AI3029&lt;&gt;"","2",AJ3029&lt;&gt;"","3")</f>
        <v>3</v>
      </c>
    </row>
    <row r="3030" spans="1:37" x14ac:dyDescent="0.25">
      <c r="A3030" t="s">
        <v>333</v>
      </c>
      <c r="B3030" t="s">
        <v>371</v>
      </c>
      <c r="C3030" s="67" t="str">
        <f t="shared" si="343"/>
        <v>Abby Peterson</v>
      </c>
      <c r="D3030" s="71" t="str" cm="1">
        <f t="array" ref="D3030">_xlfn.IFS(AK3030="1",CONCATENATE(C3030,"Regional"),AK3030="2",CONCATENATE(C3030,"Sectional"),AK3030="3",CONCATENATE(C3030,COUNTIF($C$1:C3030,C3030)))</f>
        <v>Abby Peterson5</v>
      </c>
      <c r="E3030" s="66">
        <v>45167.520833333336</v>
      </c>
      <c r="F3030" t="s">
        <v>2482</v>
      </c>
      <c r="G3030" s="46">
        <v>15</v>
      </c>
      <c r="H3030" s="46">
        <v>57</v>
      </c>
      <c r="I3030" s="46">
        <v>12</v>
      </c>
      <c r="J3030" t="s">
        <v>164</v>
      </c>
      <c r="K3030" t="s">
        <v>177</v>
      </c>
      <c r="L3030" s="46">
        <v>2612</v>
      </c>
      <c r="M3030" s="46">
        <v>36</v>
      </c>
      <c r="N3030" s="46">
        <v>35.299999999999997</v>
      </c>
      <c r="O3030" s="46">
        <v>123</v>
      </c>
      <c r="P3030" s="46">
        <f t="shared" si="344"/>
        <v>1</v>
      </c>
      <c r="R3030" s="67" t="s">
        <v>3502</v>
      </c>
      <c r="S3030" s="67">
        <f>COUNTIF(Y$2:$Y$100,R3030)</f>
        <v>0</v>
      </c>
      <c r="V3030" s="67">
        <f t="shared" si="345"/>
        <v>0</v>
      </c>
      <c r="X3030"/>
      <c r="Y3030" s="67" t="str">
        <f t="shared" si="342"/>
        <v xml:space="preserve"> </v>
      </c>
      <c r="AB3030" t="s">
        <v>177</v>
      </c>
      <c r="AC3030" s="46">
        <v>2612</v>
      </c>
      <c r="AD3030" s="46">
        <v>36</v>
      </c>
      <c r="AE3030" s="46">
        <v>35.299999999999997</v>
      </c>
      <c r="AF3030" s="46">
        <v>123</v>
      </c>
      <c r="AH3030" s="70" t="str">
        <f t="shared" si="346"/>
        <v/>
      </c>
      <c r="AI3030" s="70" t="str">
        <f t="shared" si="347"/>
        <v/>
      </c>
      <c r="AJ3030" s="70" t="str">
        <f t="shared" si="348"/>
        <v>X</v>
      </c>
      <c r="AK3030" s="70" t="str" cm="1">
        <f t="array" ref="AK3030">_xlfn.IFS(AH3030&lt;&gt;"","1",AI3030&lt;&gt;"","2",AJ3030&lt;&gt;"","3")</f>
        <v>3</v>
      </c>
    </row>
    <row r="3031" spans="1:37" x14ac:dyDescent="0.25">
      <c r="A3031" t="s">
        <v>1871</v>
      </c>
      <c r="B3031" t="s">
        <v>1872</v>
      </c>
      <c r="C3031" s="67" t="str">
        <f t="shared" si="343"/>
        <v>Jessica Besch</v>
      </c>
      <c r="D3031" s="71" t="str" cm="1">
        <f t="array" ref="D3031">_xlfn.IFS(AK3031="1",CONCATENATE(C3031,"Regional"),AK3031="2",CONCATENATE(C3031,"Sectional"),AK3031="3",CONCATENATE(C3031,COUNTIF($C$1:C3031,C3031)))</f>
        <v>Jessica Besch4</v>
      </c>
      <c r="E3031" s="66">
        <v>45167.520833333336</v>
      </c>
      <c r="F3031" t="s">
        <v>2482</v>
      </c>
      <c r="G3031" s="46">
        <v>15</v>
      </c>
      <c r="H3031" s="46">
        <v>58</v>
      </c>
      <c r="I3031" s="46">
        <v>13</v>
      </c>
      <c r="J3031" t="s">
        <v>164</v>
      </c>
      <c r="K3031" t="s">
        <v>177</v>
      </c>
      <c r="L3031" s="46">
        <v>2612</v>
      </c>
      <c r="M3031" s="46">
        <v>36</v>
      </c>
      <c r="N3031" s="46">
        <v>35.299999999999997</v>
      </c>
      <c r="O3031" s="46">
        <v>123</v>
      </c>
      <c r="P3031" s="46">
        <f t="shared" si="344"/>
        <v>1</v>
      </c>
      <c r="R3031" s="67" t="s">
        <v>2885</v>
      </c>
      <c r="S3031" s="67">
        <f>COUNTIF(Y$2:$Y$100,R3031)</f>
        <v>0</v>
      </c>
      <c r="V3031" s="67">
        <f t="shared" si="345"/>
        <v>0</v>
      </c>
      <c r="X3031"/>
      <c r="Y3031" s="67" t="str">
        <f t="shared" si="342"/>
        <v xml:space="preserve"> </v>
      </c>
      <c r="AB3031" t="s">
        <v>177</v>
      </c>
      <c r="AC3031" s="46">
        <v>2612</v>
      </c>
      <c r="AD3031" s="46">
        <v>36</v>
      </c>
      <c r="AE3031" s="46">
        <v>35.299999999999997</v>
      </c>
      <c r="AF3031" s="46">
        <v>123</v>
      </c>
      <c r="AH3031" s="70" t="str">
        <f t="shared" si="346"/>
        <v/>
      </c>
      <c r="AI3031" s="70" t="str">
        <f t="shared" si="347"/>
        <v/>
      </c>
      <c r="AJ3031" s="70" t="str">
        <f t="shared" si="348"/>
        <v>X</v>
      </c>
      <c r="AK3031" s="70" t="str" cm="1">
        <f t="array" ref="AK3031">_xlfn.IFS(AH3031&lt;&gt;"","1",AI3031&lt;&gt;"","2",AJ3031&lt;&gt;"","3")</f>
        <v>3</v>
      </c>
    </row>
    <row r="3032" spans="1:37" x14ac:dyDescent="0.25">
      <c r="A3032" t="s">
        <v>200</v>
      </c>
      <c r="B3032" t="s">
        <v>1637</v>
      </c>
      <c r="C3032" s="67" t="str">
        <f t="shared" si="343"/>
        <v>Jennifer Bennett</v>
      </c>
      <c r="D3032" s="71" t="str" cm="1">
        <f t="array" ref="D3032">_xlfn.IFS(AK3032="1",CONCATENATE(C3032,"Regional"),AK3032="2",CONCATENATE(C3032,"Sectional"),AK3032="3",CONCATENATE(C3032,COUNTIF($C$1:C3032,C3032)))</f>
        <v>Jennifer Bennett5</v>
      </c>
      <c r="E3032" s="66">
        <v>45167.520833333336</v>
      </c>
      <c r="F3032" t="s">
        <v>2482</v>
      </c>
      <c r="G3032" s="46">
        <v>15</v>
      </c>
      <c r="H3032" s="46">
        <v>64</v>
      </c>
      <c r="I3032" s="46">
        <v>14</v>
      </c>
      <c r="J3032" t="s">
        <v>164</v>
      </c>
      <c r="K3032" t="s">
        <v>177</v>
      </c>
      <c r="L3032" s="46">
        <v>2612</v>
      </c>
      <c r="M3032" s="46">
        <v>36</v>
      </c>
      <c r="N3032" s="46">
        <v>35.299999999999997</v>
      </c>
      <c r="O3032" s="46">
        <v>123</v>
      </c>
      <c r="P3032" s="46">
        <f t="shared" si="344"/>
        <v>1</v>
      </c>
      <c r="R3032" s="67" t="s">
        <v>3523</v>
      </c>
      <c r="S3032" s="67">
        <f>COUNTIF(Y$2:$Y$100,R3032)</f>
        <v>0</v>
      </c>
      <c r="V3032" s="67">
        <f t="shared" si="345"/>
        <v>0</v>
      </c>
      <c r="X3032"/>
      <c r="Y3032" s="67" t="str">
        <f t="shared" si="342"/>
        <v xml:space="preserve"> </v>
      </c>
      <c r="AB3032" t="s">
        <v>177</v>
      </c>
      <c r="AC3032" s="46">
        <v>2612</v>
      </c>
      <c r="AD3032" s="46">
        <v>36</v>
      </c>
      <c r="AE3032" s="46">
        <v>35.299999999999997</v>
      </c>
      <c r="AF3032" s="46">
        <v>123</v>
      </c>
      <c r="AH3032" s="70" t="str">
        <f t="shared" si="346"/>
        <v/>
      </c>
      <c r="AI3032" s="70" t="str">
        <f t="shared" si="347"/>
        <v/>
      </c>
      <c r="AJ3032" s="70" t="str">
        <f t="shared" si="348"/>
        <v>X</v>
      </c>
      <c r="AK3032" s="70" t="str" cm="1">
        <f t="array" ref="AK3032">_xlfn.IFS(AH3032&lt;&gt;"","1",AI3032&lt;&gt;"","2",AJ3032&lt;&gt;"","3")</f>
        <v>3</v>
      </c>
    </row>
    <row r="3033" spans="1:37" x14ac:dyDescent="0.25">
      <c r="A3033" t="s">
        <v>1881</v>
      </c>
      <c r="B3033" t="s">
        <v>2706</v>
      </c>
      <c r="C3033" s="67" t="str">
        <f t="shared" si="343"/>
        <v>Kamryn Albert</v>
      </c>
      <c r="D3033" s="71" t="str" cm="1">
        <f t="array" ref="D3033">_xlfn.IFS(AK3033="1",CONCATENATE(C3033,"Regional"),AK3033="2",CONCATENATE(C3033,"Sectional"),AK3033="3",CONCATENATE(C3033,COUNTIF($C$1:C3033,C3033)))</f>
        <v>Kamryn Albert6</v>
      </c>
      <c r="E3033" s="66">
        <v>45167.520833333336</v>
      </c>
      <c r="F3033" t="s">
        <v>2482</v>
      </c>
      <c r="G3033" s="46">
        <v>15</v>
      </c>
      <c r="H3033" s="46">
        <v>73</v>
      </c>
      <c r="I3033" s="46">
        <v>15</v>
      </c>
      <c r="J3033" t="s">
        <v>164</v>
      </c>
      <c r="K3033" t="s">
        <v>177</v>
      </c>
      <c r="L3033" s="46">
        <v>2612</v>
      </c>
      <c r="M3033" s="46">
        <v>36</v>
      </c>
      <c r="N3033" s="46">
        <v>35.299999999999997</v>
      </c>
      <c r="O3033" s="46">
        <v>123</v>
      </c>
      <c r="P3033" s="46">
        <f t="shared" si="344"/>
        <v>1</v>
      </c>
      <c r="R3033" s="67" t="s">
        <v>2895</v>
      </c>
      <c r="S3033" s="67">
        <f>COUNTIF(Y$2:$Y$100,R3033)</f>
        <v>0</v>
      </c>
      <c r="V3033" s="67">
        <f t="shared" si="345"/>
        <v>0</v>
      </c>
      <c r="X3033"/>
      <c r="Y3033" s="67" t="str">
        <f t="shared" si="342"/>
        <v xml:space="preserve"> </v>
      </c>
      <c r="AB3033" t="s">
        <v>177</v>
      </c>
      <c r="AC3033" s="46">
        <v>2612</v>
      </c>
      <c r="AD3033" s="46">
        <v>36</v>
      </c>
      <c r="AE3033" s="46">
        <v>35.299999999999997</v>
      </c>
      <c r="AF3033" s="46">
        <v>123</v>
      </c>
      <c r="AH3033" s="70" t="str">
        <f t="shared" si="346"/>
        <v/>
      </c>
      <c r="AI3033" s="70" t="str">
        <f t="shared" si="347"/>
        <v/>
      </c>
      <c r="AJ3033" s="70" t="str">
        <f t="shared" si="348"/>
        <v>X</v>
      </c>
      <c r="AK3033" s="70" t="str" cm="1">
        <f t="array" ref="AK3033">_xlfn.IFS(AH3033&lt;&gt;"","1",AI3033&lt;&gt;"","2",AJ3033&lt;&gt;"","3")</f>
        <v>3</v>
      </c>
    </row>
    <row r="3034" spans="1:37" x14ac:dyDescent="0.25">
      <c r="A3034" t="s">
        <v>382</v>
      </c>
      <c r="B3034" t="s">
        <v>431</v>
      </c>
      <c r="C3034" s="67" t="str">
        <f t="shared" si="343"/>
        <v>Paige Wilcox</v>
      </c>
      <c r="D3034" s="71" t="str" cm="1">
        <f t="array" ref="D3034">_xlfn.IFS(AK3034="1",CONCATENATE(C3034,"Regional"),AK3034="2",CONCATENATE(C3034,"Sectional"),AK3034="3",CONCATENATE(C3034,COUNTIF($C$1:C3034,C3034)))</f>
        <v>Paige Wilcox2</v>
      </c>
      <c r="E3034" s="66">
        <v>45167.520833333336</v>
      </c>
      <c r="F3034" t="s">
        <v>2483</v>
      </c>
      <c r="G3034" s="46">
        <v>14</v>
      </c>
      <c r="H3034" s="46">
        <v>50</v>
      </c>
      <c r="I3034" s="46">
        <v>1</v>
      </c>
      <c r="J3034" t="s">
        <v>164</v>
      </c>
      <c r="K3034" t="s">
        <v>177</v>
      </c>
      <c r="L3034" s="46">
        <v>2612</v>
      </c>
      <c r="M3034" s="46">
        <v>36</v>
      </c>
      <c r="N3034" s="46">
        <v>33</v>
      </c>
      <c r="O3034" s="46">
        <v>116</v>
      </c>
      <c r="P3034" s="46">
        <f t="shared" si="344"/>
        <v>1</v>
      </c>
      <c r="R3034" s="67" t="s">
        <v>2842</v>
      </c>
      <c r="S3034" s="67">
        <f>COUNTIF(Y$2:$Y$100,R3034)</f>
        <v>0</v>
      </c>
      <c r="V3034" s="67">
        <f t="shared" si="345"/>
        <v>0</v>
      </c>
      <c r="X3034"/>
      <c r="Y3034" s="67" t="str">
        <f t="shared" si="342"/>
        <v xml:space="preserve"> </v>
      </c>
      <c r="AB3034" t="s">
        <v>177</v>
      </c>
      <c r="AC3034" s="46">
        <v>2612</v>
      </c>
      <c r="AD3034" s="46">
        <v>36</v>
      </c>
      <c r="AE3034" s="46">
        <v>33</v>
      </c>
      <c r="AF3034" s="46">
        <v>116</v>
      </c>
      <c r="AH3034" s="70" t="str">
        <f t="shared" si="346"/>
        <v/>
      </c>
      <c r="AI3034" s="70" t="str">
        <f t="shared" si="347"/>
        <v/>
      </c>
      <c r="AJ3034" s="70" t="str">
        <f t="shared" si="348"/>
        <v>X</v>
      </c>
      <c r="AK3034" s="70" t="str" cm="1">
        <f t="array" ref="AK3034">_xlfn.IFS(AH3034&lt;&gt;"","1",AI3034&lt;&gt;"","2",AJ3034&lt;&gt;"","3")</f>
        <v>3</v>
      </c>
    </row>
    <row r="3035" spans="1:37" x14ac:dyDescent="0.25">
      <c r="A3035" t="s">
        <v>307</v>
      </c>
      <c r="B3035" t="s">
        <v>561</v>
      </c>
      <c r="C3035" s="67" t="str">
        <f t="shared" si="343"/>
        <v>Maddie May</v>
      </c>
      <c r="D3035" s="71" t="str" cm="1">
        <f t="array" ref="D3035">_xlfn.IFS(AK3035="1",CONCATENATE(C3035,"Regional"),AK3035="2",CONCATENATE(C3035,"Sectional"),AK3035="3",CONCATENATE(C3035,COUNTIF($C$1:C3035,C3035)))</f>
        <v>Maddie May2</v>
      </c>
      <c r="E3035" s="66">
        <v>45167.520833333336</v>
      </c>
      <c r="F3035" t="s">
        <v>2483</v>
      </c>
      <c r="G3035" s="46">
        <v>14</v>
      </c>
      <c r="H3035" s="46">
        <v>54</v>
      </c>
      <c r="I3035" s="46">
        <v>2</v>
      </c>
      <c r="J3035" t="s">
        <v>164</v>
      </c>
      <c r="K3035" t="s">
        <v>177</v>
      </c>
      <c r="L3035" s="46">
        <v>2612</v>
      </c>
      <c r="M3035" s="46">
        <v>36</v>
      </c>
      <c r="N3035" s="46">
        <v>33</v>
      </c>
      <c r="O3035" s="46">
        <v>116</v>
      </c>
      <c r="P3035" s="46">
        <f t="shared" si="344"/>
        <v>1</v>
      </c>
      <c r="R3035" s="67" t="s">
        <v>2849</v>
      </c>
      <c r="S3035" s="67">
        <f>COUNTIF(Y$2:$Y$100,R3035)</f>
        <v>0</v>
      </c>
      <c r="V3035" s="67">
        <f t="shared" si="345"/>
        <v>0</v>
      </c>
      <c r="X3035"/>
      <c r="Y3035" s="67" t="str">
        <f t="shared" si="342"/>
        <v xml:space="preserve"> </v>
      </c>
      <c r="AB3035" t="s">
        <v>177</v>
      </c>
      <c r="AC3035" s="46">
        <v>2612</v>
      </c>
      <c r="AD3035" s="46">
        <v>36</v>
      </c>
      <c r="AE3035" s="46">
        <v>33</v>
      </c>
      <c r="AF3035" s="46">
        <v>116</v>
      </c>
      <c r="AH3035" s="70" t="str">
        <f t="shared" si="346"/>
        <v/>
      </c>
      <c r="AI3035" s="70" t="str">
        <f t="shared" si="347"/>
        <v/>
      </c>
      <c r="AJ3035" s="70" t="str">
        <f t="shared" si="348"/>
        <v>X</v>
      </c>
      <c r="AK3035" s="70" t="str" cm="1">
        <f t="array" ref="AK3035">_xlfn.IFS(AH3035&lt;&gt;"","1",AI3035&lt;&gt;"","2",AJ3035&lt;&gt;"","3")</f>
        <v>3</v>
      </c>
    </row>
    <row r="3036" spans="1:37" x14ac:dyDescent="0.25">
      <c r="A3036" t="s">
        <v>1843</v>
      </c>
      <c r="B3036" t="s">
        <v>1844</v>
      </c>
      <c r="C3036" s="67" t="str">
        <f t="shared" si="343"/>
        <v>annika lee</v>
      </c>
      <c r="D3036" s="71" t="str" cm="1">
        <f t="array" ref="D3036">_xlfn.IFS(AK3036="1",CONCATENATE(C3036,"Regional"),AK3036="2",CONCATENATE(C3036,"Sectional"),AK3036="3",CONCATENATE(C3036,COUNTIF($C$1:C3036,C3036)))</f>
        <v>annika lee2</v>
      </c>
      <c r="E3036" s="66">
        <v>45167.520833333336</v>
      </c>
      <c r="F3036" t="s">
        <v>2483</v>
      </c>
      <c r="G3036" s="46">
        <v>14</v>
      </c>
      <c r="H3036" s="46">
        <v>55</v>
      </c>
      <c r="I3036" s="46">
        <v>3</v>
      </c>
      <c r="J3036" t="s">
        <v>164</v>
      </c>
      <c r="K3036" t="s">
        <v>177</v>
      </c>
      <c r="L3036" s="46">
        <v>2612</v>
      </c>
      <c r="M3036" s="46">
        <v>36</v>
      </c>
      <c r="N3036" s="46">
        <v>33</v>
      </c>
      <c r="O3036" s="46">
        <v>116</v>
      </c>
      <c r="P3036" s="46">
        <f t="shared" si="344"/>
        <v>1</v>
      </c>
      <c r="R3036" s="67" t="s">
        <v>2847</v>
      </c>
      <c r="S3036" s="67">
        <f>COUNTIF(Y$2:$Y$100,R3036)</f>
        <v>0</v>
      </c>
      <c r="V3036" s="67">
        <f t="shared" si="345"/>
        <v>0</v>
      </c>
      <c r="X3036"/>
      <c r="Y3036" s="67" t="str">
        <f t="shared" si="342"/>
        <v xml:space="preserve"> </v>
      </c>
      <c r="AB3036" t="s">
        <v>177</v>
      </c>
      <c r="AC3036" s="46">
        <v>2612</v>
      </c>
      <c r="AD3036" s="46">
        <v>36</v>
      </c>
      <c r="AE3036" s="46">
        <v>33</v>
      </c>
      <c r="AF3036" s="46">
        <v>116</v>
      </c>
      <c r="AH3036" s="70" t="str">
        <f t="shared" si="346"/>
        <v/>
      </c>
      <c r="AI3036" s="70" t="str">
        <f t="shared" si="347"/>
        <v/>
      </c>
      <c r="AJ3036" s="70" t="str">
        <f t="shared" si="348"/>
        <v>X</v>
      </c>
      <c r="AK3036" s="70" t="str" cm="1">
        <f t="array" ref="AK3036">_xlfn.IFS(AH3036&lt;&gt;"","1",AI3036&lt;&gt;"","2",AJ3036&lt;&gt;"","3")</f>
        <v>3</v>
      </c>
    </row>
    <row r="3037" spans="1:37" x14ac:dyDescent="0.25">
      <c r="A3037" t="s">
        <v>1842</v>
      </c>
      <c r="B3037" t="s">
        <v>434</v>
      </c>
      <c r="C3037" s="67" t="str">
        <f t="shared" si="343"/>
        <v>Ella Turcott</v>
      </c>
      <c r="D3037" s="71" t="str" cm="1">
        <f t="array" ref="D3037">_xlfn.IFS(AK3037="1",CONCATENATE(C3037,"Regional"),AK3037="2",CONCATENATE(C3037,"Sectional"),AK3037="3",CONCATENATE(C3037,COUNTIF($C$1:C3037,C3037)))</f>
        <v>Ella Turcott2</v>
      </c>
      <c r="E3037" s="66">
        <v>45167.520833333336</v>
      </c>
      <c r="F3037" t="s">
        <v>2483</v>
      </c>
      <c r="G3037" s="46">
        <v>14</v>
      </c>
      <c r="H3037" s="46">
        <v>56</v>
      </c>
      <c r="I3037" s="46">
        <v>4</v>
      </c>
      <c r="J3037" t="s">
        <v>164</v>
      </c>
      <c r="K3037" t="s">
        <v>177</v>
      </c>
      <c r="L3037" s="46">
        <v>2612</v>
      </c>
      <c r="M3037" s="46">
        <v>36</v>
      </c>
      <c r="N3037" s="46">
        <v>33</v>
      </c>
      <c r="O3037" s="46">
        <v>116</v>
      </c>
      <c r="P3037" s="46">
        <f t="shared" si="344"/>
        <v>1</v>
      </c>
      <c r="R3037" s="67" t="s">
        <v>2846</v>
      </c>
      <c r="S3037" s="67">
        <f>COUNTIF(Y$2:$Y$100,R3037)</f>
        <v>0</v>
      </c>
      <c r="V3037" s="67">
        <f t="shared" si="345"/>
        <v>0</v>
      </c>
      <c r="X3037"/>
      <c r="Y3037" s="67" t="str">
        <f t="shared" si="342"/>
        <v xml:space="preserve"> </v>
      </c>
      <c r="AB3037" t="s">
        <v>177</v>
      </c>
      <c r="AC3037" s="46">
        <v>2612</v>
      </c>
      <c r="AD3037" s="46">
        <v>36</v>
      </c>
      <c r="AE3037" s="46">
        <v>33</v>
      </c>
      <c r="AF3037" s="46">
        <v>116</v>
      </c>
      <c r="AH3037" s="70" t="str">
        <f t="shared" si="346"/>
        <v/>
      </c>
      <c r="AI3037" s="70" t="str">
        <f t="shared" si="347"/>
        <v/>
      </c>
      <c r="AJ3037" s="70" t="str">
        <f t="shared" si="348"/>
        <v>X</v>
      </c>
      <c r="AK3037" s="70" t="str" cm="1">
        <f t="array" ref="AK3037">_xlfn.IFS(AH3037&lt;&gt;"","1",AI3037&lt;&gt;"","2",AJ3037&lt;&gt;"","3")</f>
        <v>3</v>
      </c>
    </row>
    <row r="3038" spans="1:37" x14ac:dyDescent="0.25">
      <c r="A3038" t="s">
        <v>1841</v>
      </c>
      <c r="B3038" t="s">
        <v>1029</v>
      </c>
      <c r="C3038" s="67" t="str">
        <f t="shared" si="343"/>
        <v>Callie Enger</v>
      </c>
      <c r="D3038" s="71" t="str" cm="1">
        <f t="array" ref="D3038">_xlfn.IFS(AK3038="1",CONCATENATE(C3038,"Regional"),AK3038="2",CONCATENATE(C3038,"Sectional"),AK3038="3",CONCATENATE(C3038,COUNTIF($C$1:C3038,C3038)))</f>
        <v>Callie Enger2</v>
      </c>
      <c r="E3038" s="66">
        <v>45167.520833333336</v>
      </c>
      <c r="F3038" t="s">
        <v>2483</v>
      </c>
      <c r="G3038" s="46">
        <v>14</v>
      </c>
      <c r="H3038" s="46">
        <v>57</v>
      </c>
      <c r="I3038" s="46">
        <v>5</v>
      </c>
      <c r="J3038" t="s">
        <v>164</v>
      </c>
      <c r="K3038" t="s">
        <v>177</v>
      </c>
      <c r="L3038" s="46">
        <v>2612</v>
      </c>
      <c r="M3038" s="46">
        <v>36</v>
      </c>
      <c r="N3038" s="46">
        <v>33</v>
      </c>
      <c r="O3038" s="46">
        <v>116</v>
      </c>
      <c r="P3038" s="46">
        <f t="shared" si="344"/>
        <v>1</v>
      </c>
      <c r="R3038" s="67" t="s">
        <v>2845</v>
      </c>
      <c r="S3038" s="67">
        <f>COUNTIF(Y$2:$Y$100,R3038)</f>
        <v>0</v>
      </c>
      <c r="V3038" s="67">
        <f t="shared" si="345"/>
        <v>0</v>
      </c>
      <c r="X3038"/>
      <c r="Y3038" s="67" t="str">
        <f t="shared" si="342"/>
        <v xml:space="preserve"> </v>
      </c>
      <c r="AB3038" t="s">
        <v>177</v>
      </c>
      <c r="AC3038" s="46">
        <v>2612</v>
      </c>
      <c r="AD3038" s="46">
        <v>36</v>
      </c>
      <c r="AE3038" s="46">
        <v>33</v>
      </c>
      <c r="AF3038" s="46">
        <v>116</v>
      </c>
      <c r="AH3038" s="70" t="str">
        <f t="shared" si="346"/>
        <v/>
      </c>
      <c r="AI3038" s="70" t="str">
        <f t="shared" si="347"/>
        <v/>
      </c>
      <c r="AJ3038" s="70" t="str">
        <f t="shared" si="348"/>
        <v>X</v>
      </c>
      <c r="AK3038" s="70" t="str" cm="1">
        <f t="array" ref="AK3038">_xlfn.IFS(AH3038&lt;&gt;"","1",AI3038&lt;&gt;"","2",AJ3038&lt;&gt;"","3")</f>
        <v>3</v>
      </c>
    </row>
    <row r="3039" spans="1:37" x14ac:dyDescent="0.25">
      <c r="A3039" t="s">
        <v>1119</v>
      </c>
      <c r="B3039" t="s">
        <v>187</v>
      </c>
      <c r="C3039" s="67" t="str">
        <f t="shared" si="343"/>
        <v>Ava Rohloff</v>
      </c>
      <c r="D3039" s="71" t="str" cm="1">
        <f t="array" ref="D3039">_xlfn.IFS(AK3039="1",CONCATENATE(C3039,"Regional"),AK3039="2",CONCATENATE(C3039,"Sectional"),AK3039="3",CONCATENATE(C3039,COUNTIF($C$1:C3039,C3039)))</f>
        <v>Ava Rohloff2</v>
      </c>
      <c r="E3039" s="66">
        <v>45167.520833333336</v>
      </c>
      <c r="F3039" t="s">
        <v>2483</v>
      </c>
      <c r="G3039" s="46">
        <v>14</v>
      </c>
      <c r="H3039" s="46">
        <v>58</v>
      </c>
      <c r="I3039" s="46">
        <v>6</v>
      </c>
      <c r="J3039" t="s">
        <v>164</v>
      </c>
      <c r="K3039" t="s">
        <v>177</v>
      </c>
      <c r="L3039" s="46">
        <v>2612</v>
      </c>
      <c r="M3039" s="46">
        <v>36</v>
      </c>
      <c r="N3039" s="46">
        <v>33</v>
      </c>
      <c r="O3039" s="46">
        <v>116</v>
      </c>
      <c r="P3039" s="46">
        <f t="shared" si="344"/>
        <v>1</v>
      </c>
      <c r="R3039" s="67" t="s">
        <v>1587</v>
      </c>
      <c r="S3039" s="67">
        <f>COUNTIF(Y$2:$Y$100,R3039)</f>
        <v>0</v>
      </c>
      <c r="V3039" s="67">
        <f t="shared" si="345"/>
        <v>0</v>
      </c>
      <c r="X3039"/>
      <c r="Y3039" s="67" t="str">
        <f t="shared" si="342"/>
        <v xml:space="preserve"> </v>
      </c>
      <c r="AB3039" t="s">
        <v>177</v>
      </c>
      <c r="AC3039" s="46">
        <v>2612</v>
      </c>
      <c r="AD3039" s="46">
        <v>36</v>
      </c>
      <c r="AE3039" s="46">
        <v>33</v>
      </c>
      <c r="AF3039" s="46">
        <v>116</v>
      </c>
      <c r="AH3039" s="70" t="str">
        <f t="shared" si="346"/>
        <v/>
      </c>
      <c r="AI3039" s="70" t="str">
        <f t="shared" si="347"/>
        <v/>
      </c>
      <c r="AJ3039" s="70" t="str">
        <f t="shared" si="348"/>
        <v>X</v>
      </c>
      <c r="AK3039" s="70" t="str" cm="1">
        <f t="array" ref="AK3039">_xlfn.IFS(AH3039&lt;&gt;"","1",AI3039&lt;&gt;"","2",AJ3039&lt;&gt;"","3")</f>
        <v>3</v>
      </c>
    </row>
    <row r="3040" spans="1:37" x14ac:dyDescent="0.25">
      <c r="A3040" t="s">
        <v>2069</v>
      </c>
      <c r="B3040" t="s">
        <v>829</v>
      </c>
      <c r="C3040" s="67" t="str">
        <f t="shared" si="343"/>
        <v>Alivia Kluttermann</v>
      </c>
      <c r="D3040" s="71" t="str" cm="1">
        <f t="array" ref="D3040">_xlfn.IFS(AK3040="1",CONCATENATE(C3040,"Regional"),AK3040="2",CONCATENATE(C3040,"Sectional"),AK3040="3",CONCATENATE(C3040,COUNTIF($C$1:C3040,C3040)))</f>
        <v>Alivia Kluttermann1</v>
      </c>
      <c r="E3040" s="66">
        <v>45167.520833333336</v>
      </c>
      <c r="F3040" t="s">
        <v>2483</v>
      </c>
      <c r="G3040" s="46">
        <v>14</v>
      </c>
      <c r="H3040" s="46">
        <v>62</v>
      </c>
      <c r="I3040" s="46">
        <v>7</v>
      </c>
      <c r="J3040" t="s">
        <v>164</v>
      </c>
      <c r="K3040" t="s">
        <v>177</v>
      </c>
      <c r="L3040" s="46">
        <v>2612</v>
      </c>
      <c r="M3040" s="46">
        <v>36</v>
      </c>
      <c r="N3040" s="46">
        <v>33</v>
      </c>
      <c r="O3040" s="46">
        <v>116</v>
      </c>
      <c r="P3040" s="46">
        <f t="shared" si="344"/>
        <v>1</v>
      </c>
      <c r="R3040" s="67" t="s">
        <v>3091</v>
      </c>
      <c r="S3040" s="67">
        <f>COUNTIF(Y$2:$Y$100,R3040)</f>
        <v>0</v>
      </c>
      <c r="V3040" s="67">
        <f t="shared" si="345"/>
        <v>0</v>
      </c>
      <c r="X3040"/>
      <c r="Y3040" s="67" t="str">
        <f t="shared" si="342"/>
        <v xml:space="preserve"> </v>
      </c>
      <c r="AB3040" t="s">
        <v>177</v>
      </c>
      <c r="AC3040" s="46">
        <v>2612</v>
      </c>
      <c r="AD3040" s="46">
        <v>36</v>
      </c>
      <c r="AE3040" s="46">
        <v>33</v>
      </c>
      <c r="AF3040" s="46">
        <v>116</v>
      </c>
      <c r="AH3040" s="70" t="str">
        <f t="shared" si="346"/>
        <v/>
      </c>
      <c r="AI3040" s="70" t="str">
        <f t="shared" si="347"/>
        <v/>
      </c>
      <c r="AJ3040" s="70" t="str">
        <f t="shared" si="348"/>
        <v>X</v>
      </c>
      <c r="AK3040" s="70" t="str" cm="1">
        <f t="array" ref="AK3040">_xlfn.IFS(AH3040&lt;&gt;"","1",AI3040&lt;&gt;"","2",AJ3040&lt;&gt;"","3")</f>
        <v>3</v>
      </c>
    </row>
    <row r="3041" spans="1:37" x14ac:dyDescent="0.25">
      <c r="A3041" t="s">
        <v>1879</v>
      </c>
      <c r="B3041" t="s">
        <v>1880</v>
      </c>
      <c r="C3041" s="67" t="str">
        <f t="shared" si="343"/>
        <v>Lillianne Fister</v>
      </c>
      <c r="D3041" s="71" t="str" cm="1">
        <f t="array" ref="D3041">_xlfn.IFS(AK3041="1",CONCATENATE(C3041,"Regional"),AK3041="2",CONCATENATE(C3041,"Sectional"),AK3041="3",CONCATENATE(C3041,COUNTIF($C$1:C3041,C3041)))</f>
        <v>Lillianne Fister2</v>
      </c>
      <c r="E3041" s="66">
        <v>45167.520833333336</v>
      </c>
      <c r="F3041" t="s">
        <v>2483</v>
      </c>
      <c r="G3041" s="46">
        <v>14</v>
      </c>
      <c r="H3041" s="46">
        <v>62</v>
      </c>
      <c r="I3041" s="46">
        <v>7</v>
      </c>
      <c r="J3041" t="s">
        <v>164</v>
      </c>
      <c r="K3041" t="s">
        <v>177</v>
      </c>
      <c r="L3041" s="46">
        <v>2612</v>
      </c>
      <c r="M3041" s="46">
        <v>36</v>
      </c>
      <c r="N3041" s="46">
        <v>33</v>
      </c>
      <c r="O3041" s="46">
        <v>116</v>
      </c>
      <c r="P3041" s="46">
        <f t="shared" si="344"/>
        <v>1</v>
      </c>
      <c r="R3041" s="67" t="s">
        <v>2894</v>
      </c>
      <c r="S3041" s="67">
        <f>COUNTIF(Y$2:$Y$100,R3041)</f>
        <v>0</v>
      </c>
      <c r="V3041" s="67">
        <f t="shared" si="345"/>
        <v>0</v>
      </c>
      <c r="X3041"/>
      <c r="Y3041" s="67" t="str">
        <f t="shared" ref="Y3041:Y3062" si="349">CONCATENATE(W3041," ",X3041)</f>
        <v xml:space="preserve"> </v>
      </c>
      <c r="AB3041" t="s">
        <v>177</v>
      </c>
      <c r="AC3041" s="46">
        <v>2612</v>
      </c>
      <c r="AD3041" s="46">
        <v>36</v>
      </c>
      <c r="AE3041" s="46">
        <v>33</v>
      </c>
      <c r="AF3041" s="46">
        <v>116</v>
      </c>
      <c r="AH3041" s="70" t="str">
        <f t="shared" si="346"/>
        <v/>
      </c>
      <c r="AI3041" s="70" t="str">
        <f t="shared" si="347"/>
        <v/>
      </c>
      <c r="AJ3041" s="70" t="str">
        <f t="shared" si="348"/>
        <v>X</v>
      </c>
      <c r="AK3041" s="70" t="str" cm="1">
        <f t="array" ref="AK3041">_xlfn.IFS(AH3041&lt;&gt;"","1",AI3041&lt;&gt;"","2",AJ3041&lt;&gt;"","3")</f>
        <v>3</v>
      </c>
    </row>
    <row r="3042" spans="1:37" x14ac:dyDescent="0.25">
      <c r="A3042" t="s">
        <v>239</v>
      </c>
      <c r="B3042" t="s">
        <v>488</v>
      </c>
      <c r="C3042" s="67" t="str">
        <f t="shared" si="343"/>
        <v>Tori Edwards</v>
      </c>
      <c r="D3042" s="71" t="str" cm="1">
        <f t="array" ref="D3042">_xlfn.IFS(AK3042="1",CONCATENATE(C3042,"Regional"),AK3042="2",CONCATENATE(C3042,"Sectional"),AK3042="3",CONCATENATE(C3042,COUNTIF($C$1:C3042,C3042)))</f>
        <v>Tori Edwards1</v>
      </c>
      <c r="E3042" s="66">
        <v>45167.520833333336</v>
      </c>
      <c r="F3042" t="s">
        <v>2483</v>
      </c>
      <c r="G3042" s="46">
        <v>14</v>
      </c>
      <c r="H3042" s="46">
        <v>63</v>
      </c>
      <c r="I3042" s="46">
        <v>9</v>
      </c>
      <c r="J3042" t="s">
        <v>164</v>
      </c>
      <c r="K3042" t="s">
        <v>177</v>
      </c>
      <c r="L3042" s="46">
        <v>2612</v>
      </c>
      <c r="M3042" s="46">
        <v>36</v>
      </c>
      <c r="N3042" s="46">
        <v>33</v>
      </c>
      <c r="O3042" s="46">
        <v>116</v>
      </c>
      <c r="P3042" s="46">
        <f t="shared" si="344"/>
        <v>1</v>
      </c>
      <c r="R3042" s="67" t="s">
        <v>3092</v>
      </c>
      <c r="S3042" s="67">
        <f>COUNTIF(Y$2:$Y$100,R3042)</f>
        <v>0</v>
      </c>
      <c r="V3042" s="67">
        <f t="shared" si="345"/>
        <v>0</v>
      </c>
      <c r="X3042"/>
      <c r="Y3042" s="67" t="str">
        <f t="shared" si="349"/>
        <v xml:space="preserve"> </v>
      </c>
      <c r="AB3042" t="s">
        <v>177</v>
      </c>
      <c r="AC3042" s="46">
        <v>2612</v>
      </c>
      <c r="AD3042" s="46">
        <v>36</v>
      </c>
      <c r="AE3042" s="46">
        <v>33</v>
      </c>
      <c r="AF3042" s="46">
        <v>116</v>
      </c>
      <c r="AH3042" s="70" t="str">
        <f t="shared" si="346"/>
        <v/>
      </c>
      <c r="AI3042" s="70" t="str">
        <f t="shared" si="347"/>
        <v/>
      </c>
      <c r="AJ3042" s="70" t="str">
        <f t="shared" si="348"/>
        <v>X</v>
      </c>
      <c r="AK3042" s="70" t="str" cm="1">
        <f t="array" ref="AK3042">_xlfn.IFS(AH3042&lt;&gt;"","1",AI3042&lt;&gt;"","2",AJ3042&lt;&gt;"","3")</f>
        <v>3</v>
      </c>
    </row>
    <row r="3043" spans="1:37" x14ac:dyDescent="0.25">
      <c r="A3043" t="s">
        <v>1876</v>
      </c>
      <c r="B3043" t="s">
        <v>393</v>
      </c>
      <c r="C3043" s="67" t="str">
        <f t="shared" si="343"/>
        <v>Mia Nortman</v>
      </c>
      <c r="D3043" s="71" t="str" cm="1">
        <f t="array" ref="D3043">_xlfn.IFS(AK3043="1",CONCATENATE(C3043,"Regional"),AK3043="2",CONCATENATE(C3043,"Sectional"),AK3043="3",CONCATENATE(C3043,COUNTIF($C$1:C3043,C3043)))</f>
        <v>Mia Nortman5</v>
      </c>
      <c r="E3043" s="66">
        <v>45167.520833333336</v>
      </c>
      <c r="F3043" t="s">
        <v>2483</v>
      </c>
      <c r="G3043" s="46">
        <v>14</v>
      </c>
      <c r="H3043" s="46">
        <v>70</v>
      </c>
      <c r="I3043" s="46">
        <v>10</v>
      </c>
      <c r="J3043" t="s">
        <v>164</v>
      </c>
      <c r="K3043" t="s">
        <v>177</v>
      </c>
      <c r="L3043" s="46">
        <v>2612</v>
      </c>
      <c r="M3043" s="46">
        <v>36</v>
      </c>
      <c r="N3043" s="46">
        <v>33</v>
      </c>
      <c r="O3043" s="46">
        <v>116</v>
      </c>
      <c r="P3043" s="46">
        <f t="shared" si="344"/>
        <v>1</v>
      </c>
      <c r="R3043" s="67" t="s">
        <v>2892</v>
      </c>
      <c r="S3043" s="67">
        <f>COUNTIF(Y$2:$Y$100,R3043)</f>
        <v>0</v>
      </c>
      <c r="V3043" s="67">
        <f t="shared" si="345"/>
        <v>0</v>
      </c>
      <c r="X3043"/>
      <c r="Y3043" s="67" t="str">
        <f t="shared" si="349"/>
        <v xml:space="preserve"> </v>
      </c>
      <c r="AB3043" t="s">
        <v>177</v>
      </c>
      <c r="AC3043" s="46">
        <v>2612</v>
      </c>
      <c r="AD3043" s="46">
        <v>36</v>
      </c>
      <c r="AE3043" s="46">
        <v>33</v>
      </c>
      <c r="AF3043" s="46">
        <v>116</v>
      </c>
      <c r="AH3043" s="70" t="str">
        <f t="shared" si="346"/>
        <v/>
      </c>
      <c r="AI3043" s="70" t="str">
        <f t="shared" si="347"/>
        <v/>
      </c>
      <c r="AJ3043" s="70" t="str">
        <f t="shared" si="348"/>
        <v>X</v>
      </c>
      <c r="AK3043" s="70" t="str" cm="1">
        <f t="array" ref="AK3043">_xlfn.IFS(AH3043&lt;&gt;"","1",AI3043&lt;&gt;"","2",AJ3043&lt;&gt;"","3")</f>
        <v>3</v>
      </c>
    </row>
    <row r="3044" spans="1:37" x14ac:dyDescent="0.25">
      <c r="A3044" t="s">
        <v>2038</v>
      </c>
      <c r="B3044" t="s">
        <v>955</v>
      </c>
      <c r="C3044" s="67" t="str">
        <f t="shared" si="343"/>
        <v>Brianna Ganske</v>
      </c>
      <c r="D3044" s="71" t="str" cm="1">
        <f t="array" ref="D3044">_xlfn.IFS(AK3044="1",CONCATENATE(C3044,"Regional"),AK3044="2",CONCATENATE(C3044,"Sectional"),AK3044="3",CONCATENATE(C3044,COUNTIF($C$1:C3044,C3044)))</f>
        <v>Brianna Ganske2</v>
      </c>
      <c r="E3044" s="66">
        <v>45167.520833333336</v>
      </c>
      <c r="F3044" t="s">
        <v>2483</v>
      </c>
      <c r="G3044" s="46">
        <v>14</v>
      </c>
      <c r="H3044" s="46">
        <v>81</v>
      </c>
      <c r="I3044" s="46">
        <v>11</v>
      </c>
      <c r="J3044" t="s">
        <v>164</v>
      </c>
      <c r="K3044" t="s">
        <v>177</v>
      </c>
      <c r="L3044" s="46">
        <v>2612</v>
      </c>
      <c r="M3044" s="46">
        <v>36</v>
      </c>
      <c r="N3044" s="46">
        <v>33</v>
      </c>
      <c r="O3044" s="46">
        <v>116</v>
      </c>
      <c r="P3044" s="46">
        <f t="shared" si="344"/>
        <v>1</v>
      </c>
      <c r="R3044" s="67" t="s">
        <v>3057</v>
      </c>
      <c r="S3044" s="67">
        <f>COUNTIF(Y$2:$Y$100,R3044)</f>
        <v>0</v>
      </c>
      <c r="V3044" s="67">
        <f t="shared" si="345"/>
        <v>0</v>
      </c>
      <c r="X3044"/>
      <c r="Y3044" s="67" t="str">
        <f t="shared" si="349"/>
        <v xml:space="preserve"> </v>
      </c>
      <c r="AB3044" t="s">
        <v>177</v>
      </c>
      <c r="AC3044" s="46">
        <v>2612</v>
      </c>
      <c r="AD3044" s="46">
        <v>36</v>
      </c>
      <c r="AE3044" s="46">
        <v>33</v>
      </c>
      <c r="AF3044" s="46">
        <v>116</v>
      </c>
      <c r="AH3044" s="70" t="str">
        <f t="shared" si="346"/>
        <v/>
      </c>
      <c r="AI3044" s="70" t="str">
        <f t="shared" si="347"/>
        <v/>
      </c>
      <c r="AJ3044" s="70" t="str">
        <f t="shared" si="348"/>
        <v>X</v>
      </c>
      <c r="AK3044" s="70" t="str" cm="1">
        <f t="array" ref="AK3044">_xlfn.IFS(AH3044&lt;&gt;"","1",AI3044&lt;&gt;"","2",AJ3044&lt;&gt;"","3")</f>
        <v>3</v>
      </c>
    </row>
    <row r="3045" spans="1:37" x14ac:dyDescent="0.25">
      <c r="A3045" t="s">
        <v>980</v>
      </c>
      <c r="B3045" t="s">
        <v>277</v>
      </c>
      <c r="C3045" s="67" t="str">
        <f t="shared" si="343"/>
        <v>Peyton Gilson</v>
      </c>
      <c r="D3045" s="71" t="str" cm="1">
        <f t="array" ref="D3045">_xlfn.IFS(AK3045="1",CONCATENATE(C3045,"Regional"),AK3045="2",CONCATENATE(C3045,"Sectional"),AK3045="3",CONCATENATE(C3045,COUNTIF($C$1:C3045,C3045)))</f>
        <v>Peyton Gilson1</v>
      </c>
      <c r="E3045" s="66">
        <v>45167.520833333336</v>
      </c>
      <c r="F3045" t="s">
        <v>2483</v>
      </c>
      <c r="G3045" s="46">
        <v>14</v>
      </c>
      <c r="H3045" s="46">
        <v>82</v>
      </c>
      <c r="I3045" s="46">
        <v>12</v>
      </c>
      <c r="J3045" t="s">
        <v>164</v>
      </c>
      <c r="K3045" t="s">
        <v>177</v>
      </c>
      <c r="L3045" s="46">
        <v>2612</v>
      </c>
      <c r="M3045" s="46">
        <v>36</v>
      </c>
      <c r="N3045" s="46">
        <v>33</v>
      </c>
      <c r="O3045" s="46">
        <v>116</v>
      </c>
      <c r="P3045" s="46">
        <f t="shared" si="344"/>
        <v>1</v>
      </c>
      <c r="R3045" s="67" t="s">
        <v>3636</v>
      </c>
      <c r="S3045" s="67">
        <f>COUNTIF(Y$2:$Y$100,R3045)</f>
        <v>0</v>
      </c>
      <c r="V3045" s="67">
        <f t="shared" si="345"/>
        <v>0</v>
      </c>
      <c r="X3045"/>
      <c r="Y3045" s="67" t="str">
        <f t="shared" si="349"/>
        <v xml:space="preserve"> </v>
      </c>
      <c r="AB3045" t="s">
        <v>177</v>
      </c>
      <c r="AC3045" s="46">
        <v>2612</v>
      </c>
      <c r="AD3045" s="46">
        <v>36</v>
      </c>
      <c r="AE3045" s="46">
        <v>33</v>
      </c>
      <c r="AF3045" s="46">
        <v>116</v>
      </c>
      <c r="AH3045" s="70" t="str">
        <f t="shared" si="346"/>
        <v/>
      </c>
      <c r="AI3045" s="70" t="str">
        <f t="shared" si="347"/>
        <v/>
      </c>
      <c r="AJ3045" s="70" t="str">
        <f t="shared" si="348"/>
        <v>X</v>
      </c>
      <c r="AK3045" s="70" t="str" cm="1">
        <f t="array" ref="AK3045">_xlfn.IFS(AH3045&lt;&gt;"","1",AI3045&lt;&gt;"","2",AJ3045&lt;&gt;"","3")</f>
        <v>3</v>
      </c>
    </row>
    <row r="3046" spans="1:37" x14ac:dyDescent="0.25">
      <c r="A3046" t="s">
        <v>2040</v>
      </c>
      <c r="B3046" t="s">
        <v>648</v>
      </c>
      <c r="C3046" s="67" t="str">
        <f t="shared" si="343"/>
        <v>Claire Karus</v>
      </c>
      <c r="D3046" s="71" t="str" cm="1">
        <f t="array" ref="D3046">_xlfn.IFS(AK3046="1",CONCATENATE(C3046,"Regional"),AK3046="2",CONCATENATE(C3046,"Sectional"),AK3046="3",CONCATENATE(C3046,COUNTIF($C$1:C3046,C3046)))</f>
        <v>Claire Karus3</v>
      </c>
      <c r="E3046" s="66">
        <v>45167.520833333336</v>
      </c>
      <c r="F3046" t="s">
        <v>2483</v>
      </c>
      <c r="G3046" s="46">
        <v>14</v>
      </c>
      <c r="H3046" s="46">
        <v>83</v>
      </c>
      <c r="I3046" s="46">
        <v>13</v>
      </c>
      <c r="J3046" t="s">
        <v>164</v>
      </c>
      <c r="K3046" t="s">
        <v>177</v>
      </c>
      <c r="L3046" s="46">
        <v>2612</v>
      </c>
      <c r="M3046" s="46">
        <v>36</v>
      </c>
      <c r="N3046" s="46">
        <v>33</v>
      </c>
      <c r="O3046" s="46">
        <v>116</v>
      </c>
      <c r="P3046" s="46">
        <f t="shared" si="344"/>
        <v>1</v>
      </c>
      <c r="R3046" s="67" t="s">
        <v>3059</v>
      </c>
      <c r="S3046" s="67">
        <f>COUNTIF(Y$2:$Y$100,R3046)</f>
        <v>0</v>
      </c>
      <c r="V3046" s="67">
        <f t="shared" si="345"/>
        <v>0</v>
      </c>
      <c r="X3046"/>
      <c r="Y3046" s="67" t="str">
        <f t="shared" si="349"/>
        <v xml:space="preserve"> </v>
      </c>
      <c r="AB3046" t="s">
        <v>177</v>
      </c>
      <c r="AC3046" s="46">
        <v>2612</v>
      </c>
      <c r="AD3046" s="46">
        <v>36</v>
      </c>
      <c r="AE3046" s="46">
        <v>33</v>
      </c>
      <c r="AF3046" s="46">
        <v>116</v>
      </c>
      <c r="AH3046" s="70" t="str">
        <f t="shared" si="346"/>
        <v/>
      </c>
      <c r="AI3046" s="70" t="str">
        <f t="shared" si="347"/>
        <v/>
      </c>
      <c r="AJ3046" s="70" t="str">
        <f t="shared" si="348"/>
        <v>X</v>
      </c>
      <c r="AK3046" s="70" t="str" cm="1">
        <f t="array" ref="AK3046">_xlfn.IFS(AH3046&lt;&gt;"","1",AI3046&lt;&gt;"","2",AJ3046&lt;&gt;"","3")</f>
        <v>3</v>
      </c>
    </row>
    <row r="3047" spans="1:37" x14ac:dyDescent="0.25">
      <c r="A3047" t="s">
        <v>634</v>
      </c>
      <c r="B3047" t="s">
        <v>635</v>
      </c>
      <c r="C3047" s="67" t="str">
        <f t="shared" si="343"/>
        <v>Belle Kongshaug</v>
      </c>
      <c r="D3047" s="71" t="str" cm="1">
        <f t="array" ref="D3047">_xlfn.IFS(AK3047="1",CONCATENATE(C3047,"Regional"),AK3047="2",CONCATENATE(C3047,"Sectional"),AK3047="3",CONCATENATE(C3047,COUNTIF($C$1:C3047,C3047)))</f>
        <v>Belle Kongshaug3</v>
      </c>
      <c r="E3047" s="66">
        <v>45167.541666666664</v>
      </c>
      <c r="F3047" t="s">
        <v>801</v>
      </c>
      <c r="G3047" s="46">
        <v>16</v>
      </c>
      <c r="H3047" s="46">
        <v>37</v>
      </c>
      <c r="I3047" s="46">
        <v>1</v>
      </c>
      <c r="J3047" t="s">
        <v>114</v>
      </c>
      <c r="K3047" t="s">
        <v>90</v>
      </c>
      <c r="L3047" s="46">
        <v>2547</v>
      </c>
      <c r="M3047" s="46">
        <v>36</v>
      </c>
      <c r="N3047" s="46">
        <v>34.6</v>
      </c>
      <c r="O3047" s="46">
        <v>111</v>
      </c>
      <c r="P3047" s="46">
        <f t="shared" si="344"/>
        <v>1</v>
      </c>
      <c r="R3047" s="67" t="s">
        <v>1265</v>
      </c>
      <c r="S3047" s="67">
        <f>COUNTIF(Y$2:$Y$100,R3047)</f>
        <v>0</v>
      </c>
      <c r="V3047" s="67">
        <f t="shared" si="345"/>
        <v>0</v>
      </c>
      <c r="X3047"/>
      <c r="Y3047" s="67" t="str">
        <f t="shared" si="349"/>
        <v xml:space="preserve"> </v>
      </c>
      <c r="AB3047" t="s">
        <v>90</v>
      </c>
      <c r="AC3047" s="46">
        <v>2547</v>
      </c>
      <c r="AD3047" s="46">
        <v>36</v>
      </c>
      <c r="AE3047" s="46">
        <v>34.6</v>
      </c>
      <c r="AF3047" s="46">
        <v>111</v>
      </c>
      <c r="AH3047" s="70" t="str">
        <f t="shared" si="346"/>
        <v/>
      </c>
      <c r="AI3047" s="70" t="str">
        <f t="shared" si="347"/>
        <v/>
      </c>
      <c r="AJ3047" s="70" t="str">
        <f t="shared" si="348"/>
        <v>X</v>
      </c>
      <c r="AK3047" s="70" t="str" cm="1">
        <f t="array" ref="AK3047">_xlfn.IFS(AH3047&lt;&gt;"","1",AI3047&lt;&gt;"","2",AJ3047&lt;&gt;"","3")</f>
        <v>3</v>
      </c>
    </row>
    <row r="3048" spans="1:37" x14ac:dyDescent="0.25">
      <c r="A3048" t="s">
        <v>208</v>
      </c>
      <c r="B3048" t="s">
        <v>209</v>
      </c>
      <c r="C3048" s="67" t="str">
        <f t="shared" si="343"/>
        <v>Kaitlyn Bohl</v>
      </c>
      <c r="D3048" s="71" t="str" cm="1">
        <f t="array" ref="D3048">_xlfn.IFS(AK3048="1",CONCATENATE(C3048,"Regional"),AK3048="2",CONCATENATE(C3048,"Sectional"),AK3048="3",CONCATENATE(C3048,COUNTIF($C$1:C3048,C3048)))</f>
        <v>Kaitlyn Bohl6</v>
      </c>
      <c r="E3048" s="66">
        <v>45167.541666666664</v>
      </c>
      <c r="F3048" t="s">
        <v>801</v>
      </c>
      <c r="G3048" s="46">
        <v>16</v>
      </c>
      <c r="H3048" s="46">
        <v>43</v>
      </c>
      <c r="I3048" s="46">
        <v>2</v>
      </c>
      <c r="J3048" t="s">
        <v>114</v>
      </c>
      <c r="K3048" t="s">
        <v>90</v>
      </c>
      <c r="L3048" s="46">
        <v>2547</v>
      </c>
      <c r="M3048" s="46">
        <v>36</v>
      </c>
      <c r="N3048" s="46">
        <v>34.6</v>
      </c>
      <c r="O3048" s="46">
        <v>111</v>
      </c>
      <c r="P3048" s="46">
        <f t="shared" si="344"/>
        <v>1</v>
      </c>
      <c r="R3048" s="67" t="s">
        <v>2756</v>
      </c>
      <c r="S3048" s="67">
        <f>COUNTIF(Y$2:$Y$100,R3048)</f>
        <v>0</v>
      </c>
      <c r="V3048" s="67">
        <f t="shared" si="345"/>
        <v>0</v>
      </c>
      <c r="X3048"/>
      <c r="Y3048" s="67" t="str">
        <f t="shared" si="349"/>
        <v xml:space="preserve"> </v>
      </c>
      <c r="AB3048" t="s">
        <v>90</v>
      </c>
      <c r="AC3048" s="46">
        <v>2547</v>
      </c>
      <c r="AD3048" s="46">
        <v>36</v>
      </c>
      <c r="AE3048" s="46">
        <v>34.6</v>
      </c>
      <c r="AF3048" s="46">
        <v>111</v>
      </c>
      <c r="AH3048" s="70" t="str">
        <f t="shared" si="346"/>
        <v/>
      </c>
      <c r="AI3048" s="70" t="str">
        <f t="shared" si="347"/>
        <v/>
      </c>
      <c r="AJ3048" s="70" t="str">
        <f t="shared" si="348"/>
        <v>X</v>
      </c>
      <c r="AK3048" s="70" t="str" cm="1">
        <f t="array" ref="AK3048">_xlfn.IFS(AH3048&lt;&gt;"","1",AI3048&lt;&gt;"","2",AJ3048&lt;&gt;"","3")</f>
        <v>3</v>
      </c>
    </row>
    <row r="3049" spans="1:37" x14ac:dyDescent="0.25">
      <c r="A3049" t="s">
        <v>1101</v>
      </c>
      <c r="B3049" t="s">
        <v>1018</v>
      </c>
      <c r="C3049" s="67" t="str">
        <f t="shared" si="343"/>
        <v>Hailie Knudtson</v>
      </c>
      <c r="D3049" s="71" t="str" cm="1">
        <f t="array" ref="D3049">_xlfn.IFS(AK3049="1",CONCATENATE(C3049,"Regional"),AK3049="2",CONCATENATE(C3049,"Sectional"),AK3049="3",CONCATENATE(C3049,COUNTIF($C$1:C3049,C3049)))</f>
        <v>Hailie Knudtson5</v>
      </c>
      <c r="E3049" s="66">
        <v>45167.541666666664</v>
      </c>
      <c r="F3049" t="s">
        <v>801</v>
      </c>
      <c r="G3049" s="46">
        <v>16</v>
      </c>
      <c r="H3049" s="46">
        <v>49</v>
      </c>
      <c r="I3049" s="46">
        <v>3</v>
      </c>
      <c r="J3049" t="s">
        <v>114</v>
      </c>
      <c r="K3049" t="s">
        <v>90</v>
      </c>
      <c r="L3049" s="46">
        <v>2547</v>
      </c>
      <c r="M3049" s="46">
        <v>36</v>
      </c>
      <c r="N3049" s="46">
        <v>34.6</v>
      </c>
      <c r="O3049" s="46">
        <v>111</v>
      </c>
      <c r="P3049" s="46">
        <f t="shared" si="344"/>
        <v>1</v>
      </c>
      <c r="R3049" s="67" t="s">
        <v>3570</v>
      </c>
      <c r="S3049" s="67">
        <f>COUNTIF(Y$2:$Y$100,R3049)</f>
        <v>0</v>
      </c>
      <c r="V3049" s="67">
        <f t="shared" si="345"/>
        <v>0</v>
      </c>
      <c r="X3049"/>
      <c r="Y3049" s="67" t="str">
        <f t="shared" si="349"/>
        <v xml:space="preserve"> </v>
      </c>
      <c r="AB3049" t="s">
        <v>90</v>
      </c>
      <c r="AC3049" s="46">
        <v>2547</v>
      </c>
      <c r="AD3049" s="46">
        <v>36</v>
      </c>
      <c r="AE3049" s="46">
        <v>34.6</v>
      </c>
      <c r="AF3049" s="46">
        <v>111</v>
      </c>
      <c r="AH3049" s="70" t="str">
        <f t="shared" si="346"/>
        <v/>
      </c>
      <c r="AI3049" s="70" t="str">
        <f t="shared" si="347"/>
        <v/>
      </c>
      <c r="AJ3049" s="70" t="str">
        <f t="shared" si="348"/>
        <v>X</v>
      </c>
      <c r="AK3049" s="70" t="str" cm="1">
        <f t="array" ref="AK3049">_xlfn.IFS(AH3049&lt;&gt;"","1",AI3049&lt;&gt;"","2",AJ3049&lt;&gt;"","3")</f>
        <v>3</v>
      </c>
    </row>
    <row r="3050" spans="1:37" x14ac:dyDescent="0.25">
      <c r="A3050" t="s">
        <v>657</v>
      </c>
      <c r="B3050" t="s">
        <v>430</v>
      </c>
      <c r="C3050" s="67" t="str">
        <f t="shared" si="343"/>
        <v>Gabi Amble</v>
      </c>
      <c r="D3050" s="71" t="str" cm="1">
        <f t="array" ref="D3050">_xlfn.IFS(AK3050="1",CONCATENATE(C3050,"Regional"),AK3050="2",CONCATENATE(C3050,"Sectional"),AK3050="3",CONCATENATE(C3050,COUNTIF($C$1:C3050,C3050)))</f>
        <v>Gabi Amble3</v>
      </c>
      <c r="E3050" s="66">
        <v>45167.541666666664</v>
      </c>
      <c r="F3050" t="s">
        <v>801</v>
      </c>
      <c r="G3050" s="46">
        <v>16</v>
      </c>
      <c r="H3050" s="46">
        <v>50</v>
      </c>
      <c r="I3050" s="46">
        <v>4</v>
      </c>
      <c r="J3050" t="s">
        <v>114</v>
      </c>
      <c r="K3050" t="s">
        <v>90</v>
      </c>
      <c r="L3050" s="46">
        <v>2547</v>
      </c>
      <c r="M3050" s="46">
        <v>36</v>
      </c>
      <c r="N3050" s="46">
        <v>34.6</v>
      </c>
      <c r="O3050" s="46">
        <v>111</v>
      </c>
      <c r="P3050" s="46">
        <f t="shared" si="344"/>
        <v>1</v>
      </c>
      <c r="R3050" s="67" t="s">
        <v>1280</v>
      </c>
      <c r="S3050" s="67">
        <f>COUNTIF(Y$2:$Y$100,R3050)</f>
        <v>0</v>
      </c>
      <c r="V3050" s="67">
        <f t="shared" si="345"/>
        <v>0</v>
      </c>
      <c r="X3050"/>
      <c r="Y3050" s="67" t="str">
        <f t="shared" si="349"/>
        <v xml:space="preserve"> </v>
      </c>
      <c r="AB3050" t="s">
        <v>90</v>
      </c>
      <c r="AC3050" s="46">
        <v>2547</v>
      </c>
      <c r="AD3050" s="46">
        <v>36</v>
      </c>
      <c r="AE3050" s="46">
        <v>34.6</v>
      </c>
      <c r="AF3050" s="46">
        <v>111</v>
      </c>
      <c r="AH3050" s="70" t="str">
        <f t="shared" si="346"/>
        <v/>
      </c>
      <c r="AI3050" s="70" t="str">
        <f t="shared" si="347"/>
        <v/>
      </c>
      <c r="AJ3050" s="70" t="str">
        <f t="shared" si="348"/>
        <v>X</v>
      </c>
      <c r="AK3050" s="70" t="str" cm="1">
        <f t="array" ref="AK3050">_xlfn.IFS(AH3050&lt;&gt;"","1",AI3050&lt;&gt;"","2",AJ3050&lt;&gt;"","3")</f>
        <v>3</v>
      </c>
    </row>
    <row r="3051" spans="1:37" x14ac:dyDescent="0.25">
      <c r="A3051" t="s">
        <v>652</v>
      </c>
      <c r="B3051" t="s">
        <v>1640</v>
      </c>
      <c r="C3051" s="67" t="str">
        <f t="shared" si="343"/>
        <v>Selena Clickner</v>
      </c>
      <c r="D3051" s="71" t="str" cm="1">
        <f t="array" ref="D3051">_xlfn.IFS(AK3051="1",CONCATENATE(C3051,"Regional"),AK3051="2",CONCATENATE(C3051,"Sectional"),AK3051="3",CONCATENATE(C3051,COUNTIF($C$1:C3051,C3051)))</f>
        <v>Selena Clickner2</v>
      </c>
      <c r="E3051" s="66">
        <v>45167.541666666664</v>
      </c>
      <c r="F3051" t="s">
        <v>801</v>
      </c>
      <c r="G3051" s="46">
        <v>16</v>
      </c>
      <c r="H3051" s="46">
        <v>52</v>
      </c>
      <c r="I3051" s="46">
        <v>5</v>
      </c>
      <c r="J3051" t="s">
        <v>114</v>
      </c>
      <c r="K3051" t="s">
        <v>90</v>
      </c>
      <c r="L3051" s="46">
        <v>2547</v>
      </c>
      <c r="M3051" s="46">
        <v>36</v>
      </c>
      <c r="N3051" s="46">
        <v>34.6</v>
      </c>
      <c r="O3051" s="46">
        <v>111</v>
      </c>
      <c r="P3051" s="46">
        <f t="shared" si="344"/>
        <v>1</v>
      </c>
      <c r="R3051" s="67" t="s">
        <v>3033</v>
      </c>
      <c r="S3051" s="67">
        <f>COUNTIF(Y$2:$Y$100,R3051)</f>
        <v>0</v>
      </c>
      <c r="V3051" s="67">
        <f t="shared" si="345"/>
        <v>0</v>
      </c>
      <c r="X3051"/>
      <c r="Y3051" s="67" t="str">
        <f t="shared" si="349"/>
        <v xml:space="preserve"> </v>
      </c>
      <c r="AB3051" t="s">
        <v>90</v>
      </c>
      <c r="AC3051" s="46">
        <v>2547</v>
      </c>
      <c r="AD3051" s="46">
        <v>36</v>
      </c>
      <c r="AE3051" s="46">
        <v>34.6</v>
      </c>
      <c r="AF3051" s="46">
        <v>111</v>
      </c>
      <c r="AH3051" s="70" t="str">
        <f t="shared" si="346"/>
        <v/>
      </c>
      <c r="AI3051" s="70" t="str">
        <f t="shared" si="347"/>
        <v/>
      </c>
      <c r="AJ3051" s="70" t="str">
        <f t="shared" si="348"/>
        <v>X</v>
      </c>
      <c r="AK3051" s="70" t="str" cm="1">
        <f t="array" ref="AK3051">_xlfn.IFS(AH3051&lt;&gt;"","1",AI3051&lt;&gt;"","2",AJ3051&lt;&gt;"","3")</f>
        <v>3</v>
      </c>
    </row>
    <row r="3052" spans="1:37" x14ac:dyDescent="0.25">
      <c r="A3052" t="s">
        <v>1672</v>
      </c>
      <c r="B3052" t="s">
        <v>437</v>
      </c>
      <c r="C3052" s="67" t="str">
        <f t="shared" si="343"/>
        <v>Kelsey Kettner</v>
      </c>
      <c r="D3052" s="71" t="str" cm="1">
        <f t="array" ref="D3052">_xlfn.IFS(AK3052="1",CONCATENATE(C3052,"Regional"),AK3052="2",CONCATENATE(C3052,"Sectional"),AK3052="3",CONCATENATE(C3052,COUNTIF($C$1:C3052,C3052)))</f>
        <v>Kelsey Kettner5</v>
      </c>
      <c r="E3052" s="66">
        <v>45167.541666666664</v>
      </c>
      <c r="F3052" t="s">
        <v>801</v>
      </c>
      <c r="G3052" s="46">
        <v>16</v>
      </c>
      <c r="H3052" s="46">
        <v>53</v>
      </c>
      <c r="I3052" s="46">
        <v>6</v>
      </c>
      <c r="J3052" t="s">
        <v>114</v>
      </c>
      <c r="K3052" t="s">
        <v>90</v>
      </c>
      <c r="L3052" s="46">
        <v>2547</v>
      </c>
      <c r="M3052" s="46">
        <v>36</v>
      </c>
      <c r="N3052" s="46">
        <v>34.6</v>
      </c>
      <c r="O3052" s="46">
        <v>111</v>
      </c>
      <c r="P3052" s="46">
        <f t="shared" si="344"/>
        <v>1</v>
      </c>
      <c r="R3052" s="67" t="s">
        <v>3527</v>
      </c>
      <c r="S3052" s="67">
        <f>COUNTIF(Y$2:$Y$100,R3052)</f>
        <v>0</v>
      </c>
      <c r="V3052" s="67">
        <f t="shared" si="345"/>
        <v>0</v>
      </c>
      <c r="X3052"/>
      <c r="Y3052" s="67" t="str">
        <f t="shared" si="349"/>
        <v xml:space="preserve"> </v>
      </c>
      <c r="AB3052" t="s">
        <v>90</v>
      </c>
      <c r="AC3052" s="46">
        <v>2547</v>
      </c>
      <c r="AD3052" s="46">
        <v>36</v>
      </c>
      <c r="AE3052" s="46">
        <v>34.6</v>
      </c>
      <c r="AF3052" s="46">
        <v>111</v>
      </c>
      <c r="AH3052" s="70" t="str">
        <f t="shared" si="346"/>
        <v/>
      </c>
      <c r="AI3052" s="70" t="str">
        <f t="shared" si="347"/>
        <v/>
      </c>
      <c r="AJ3052" s="70" t="str">
        <f t="shared" si="348"/>
        <v>X</v>
      </c>
      <c r="AK3052" s="70" t="str" cm="1">
        <f t="array" ref="AK3052">_xlfn.IFS(AH3052&lt;&gt;"","1",AI3052&lt;&gt;"","2",AJ3052&lt;&gt;"","3")</f>
        <v>3</v>
      </c>
    </row>
    <row r="3053" spans="1:37" x14ac:dyDescent="0.25">
      <c r="A3053" t="s">
        <v>557</v>
      </c>
      <c r="B3053" t="s">
        <v>558</v>
      </c>
      <c r="C3053" s="67" t="str">
        <f t="shared" si="343"/>
        <v>Melanie Andersen</v>
      </c>
      <c r="D3053" s="71" t="str" cm="1">
        <f t="array" ref="D3053">_xlfn.IFS(AK3053="1",CONCATENATE(C3053,"Regional"),AK3053="2",CONCATENATE(C3053,"Sectional"),AK3053="3",CONCATENATE(C3053,COUNTIF($C$1:C3053,C3053)))</f>
        <v>Melanie Andersen4</v>
      </c>
      <c r="E3053" s="66">
        <v>45167.541666666664</v>
      </c>
      <c r="F3053" t="s">
        <v>801</v>
      </c>
      <c r="G3053" s="46">
        <v>16</v>
      </c>
      <c r="H3053" s="46">
        <v>54</v>
      </c>
      <c r="I3053" s="46">
        <v>7</v>
      </c>
      <c r="J3053" t="s">
        <v>114</v>
      </c>
      <c r="K3053" t="s">
        <v>90</v>
      </c>
      <c r="L3053" s="46">
        <v>2547</v>
      </c>
      <c r="M3053" s="46">
        <v>36</v>
      </c>
      <c r="N3053" s="46">
        <v>34.6</v>
      </c>
      <c r="O3053" s="46">
        <v>111</v>
      </c>
      <c r="P3053" s="46">
        <f t="shared" si="344"/>
        <v>1</v>
      </c>
      <c r="R3053" s="67" t="s">
        <v>1220</v>
      </c>
      <c r="S3053" s="67">
        <f>COUNTIF(Y$2:$Y$100,R3053)</f>
        <v>0</v>
      </c>
      <c r="V3053" s="67">
        <f t="shared" si="345"/>
        <v>0</v>
      </c>
      <c r="X3053"/>
      <c r="Y3053" s="67" t="str">
        <f t="shared" si="349"/>
        <v xml:space="preserve"> </v>
      </c>
      <c r="AB3053" t="s">
        <v>90</v>
      </c>
      <c r="AC3053" s="46">
        <v>2547</v>
      </c>
      <c r="AD3053" s="46">
        <v>36</v>
      </c>
      <c r="AE3053" s="46">
        <v>34.6</v>
      </c>
      <c r="AF3053" s="46">
        <v>111</v>
      </c>
      <c r="AH3053" s="70" t="str">
        <f t="shared" si="346"/>
        <v/>
      </c>
      <c r="AI3053" s="70" t="str">
        <f t="shared" si="347"/>
        <v/>
      </c>
      <c r="AJ3053" s="70" t="str">
        <f t="shared" si="348"/>
        <v>X</v>
      </c>
      <c r="AK3053" s="70" t="str" cm="1">
        <f t="array" ref="AK3053">_xlfn.IFS(AH3053&lt;&gt;"","1",AI3053&lt;&gt;"","2",AJ3053&lt;&gt;"","3")</f>
        <v>3</v>
      </c>
    </row>
    <row r="3054" spans="1:37" x14ac:dyDescent="0.25">
      <c r="A3054" t="s">
        <v>208</v>
      </c>
      <c r="B3054" t="s">
        <v>2008</v>
      </c>
      <c r="C3054" s="67" t="str">
        <f t="shared" si="343"/>
        <v>Aubrie Bohl</v>
      </c>
      <c r="D3054" s="71" t="str" cm="1">
        <f t="array" ref="D3054">_xlfn.IFS(AK3054="1",CONCATENATE(C3054,"Regional"),AK3054="2",CONCATENATE(C3054,"Sectional"),AK3054="3",CONCATENATE(C3054,COUNTIF($C$1:C3054,C3054)))</f>
        <v>Aubrie Bohl4</v>
      </c>
      <c r="E3054" s="66">
        <v>45167.541666666664</v>
      </c>
      <c r="F3054" t="s">
        <v>801</v>
      </c>
      <c r="G3054" s="46">
        <v>16</v>
      </c>
      <c r="H3054" s="46">
        <v>55</v>
      </c>
      <c r="I3054" s="46">
        <v>8</v>
      </c>
      <c r="J3054" t="s">
        <v>114</v>
      </c>
      <c r="K3054" t="s">
        <v>90</v>
      </c>
      <c r="L3054" s="46">
        <v>2547</v>
      </c>
      <c r="M3054" s="46">
        <v>36</v>
      </c>
      <c r="N3054" s="46">
        <v>34.6</v>
      </c>
      <c r="O3054" s="46">
        <v>111</v>
      </c>
      <c r="P3054" s="46">
        <f t="shared" si="344"/>
        <v>1</v>
      </c>
      <c r="R3054" s="67" t="s">
        <v>3020</v>
      </c>
      <c r="S3054" s="67">
        <f>COUNTIF(Y$2:$Y$100,R3054)</f>
        <v>0</v>
      </c>
      <c r="V3054" s="67">
        <f t="shared" si="345"/>
        <v>0</v>
      </c>
      <c r="X3054"/>
      <c r="Y3054" s="67" t="str">
        <f t="shared" si="349"/>
        <v xml:space="preserve"> </v>
      </c>
      <c r="AB3054" t="s">
        <v>90</v>
      </c>
      <c r="AC3054" s="46">
        <v>2547</v>
      </c>
      <c r="AD3054" s="46">
        <v>36</v>
      </c>
      <c r="AE3054" s="46">
        <v>34.6</v>
      </c>
      <c r="AF3054" s="46">
        <v>111</v>
      </c>
      <c r="AH3054" s="70" t="str">
        <f t="shared" si="346"/>
        <v/>
      </c>
      <c r="AI3054" s="70" t="str">
        <f t="shared" si="347"/>
        <v/>
      </c>
      <c r="AJ3054" s="70" t="str">
        <f t="shared" si="348"/>
        <v>X</v>
      </c>
      <c r="AK3054" s="70" t="str" cm="1">
        <f t="array" ref="AK3054">_xlfn.IFS(AH3054&lt;&gt;"","1",AI3054&lt;&gt;"","2",AJ3054&lt;&gt;"","3")</f>
        <v>3</v>
      </c>
    </row>
    <row r="3055" spans="1:37" x14ac:dyDescent="0.25">
      <c r="A3055" t="s">
        <v>800</v>
      </c>
      <c r="B3055" t="s">
        <v>524</v>
      </c>
      <c r="C3055" s="67" t="str">
        <f t="shared" si="343"/>
        <v>Isabelle Baier</v>
      </c>
      <c r="D3055" s="71" t="str" cm="1">
        <f t="array" ref="D3055">_xlfn.IFS(AK3055="1",CONCATENATE(C3055,"Regional"),AK3055="2",CONCATENATE(C3055,"Sectional"),AK3055="3",CONCATENATE(C3055,COUNTIF($C$1:C3055,C3055)))</f>
        <v>Isabelle Baier1</v>
      </c>
      <c r="E3055" s="66">
        <v>45167.541666666664</v>
      </c>
      <c r="F3055" t="s">
        <v>801</v>
      </c>
      <c r="G3055" s="46">
        <v>16</v>
      </c>
      <c r="H3055" s="46">
        <v>58</v>
      </c>
      <c r="I3055" s="46">
        <v>9</v>
      </c>
      <c r="J3055" t="s">
        <v>114</v>
      </c>
      <c r="K3055" t="s">
        <v>90</v>
      </c>
      <c r="L3055" s="46">
        <v>2547</v>
      </c>
      <c r="M3055" s="46">
        <v>36</v>
      </c>
      <c r="N3055" s="46">
        <v>34.6</v>
      </c>
      <c r="O3055" s="46">
        <v>111</v>
      </c>
      <c r="P3055" s="46">
        <f t="shared" si="344"/>
        <v>1</v>
      </c>
      <c r="R3055" s="67" t="s">
        <v>3035</v>
      </c>
      <c r="S3055" s="67">
        <f>COUNTIF(Y$2:$Y$100,R3055)</f>
        <v>0</v>
      </c>
      <c r="V3055" s="67">
        <f t="shared" si="345"/>
        <v>0</v>
      </c>
      <c r="X3055"/>
      <c r="Y3055" s="67" t="str">
        <f t="shared" si="349"/>
        <v xml:space="preserve"> </v>
      </c>
      <c r="AB3055" t="s">
        <v>90</v>
      </c>
      <c r="AC3055" s="46">
        <v>2547</v>
      </c>
      <c r="AD3055" s="46">
        <v>36</v>
      </c>
      <c r="AE3055" s="46">
        <v>34.6</v>
      </c>
      <c r="AF3055" s="46">
        <v>111</v>
      </c>
      <c r="AH3055" s="70" t="str">
        <f t="shared" si="346"/>
        <v/>
      </c>
      <c r="AI3055" s="70" t="str">
        <f t="shared" si="347"/>
        <v/>
      </c>
      <c r="AJ3055" s="70" t="str">
        <f t="shared" si="348"/>
        <v>X</v>
      </c>
      <c r="AK3055" s="70" t="str" cm="1">
        <f t="array" ref="AK3055">_xlfn.IFS(AH3055&lt;&gt;"","1",AI3055&lt;&gt;"","2",AJ3055&lt;&gt;"","3")</f>
        <v>3</v>
      </c>
    </row>
    <row r="3056" spans="1:37" x14ac:dyDescent="0.25">
      <c r="A3056" t="s">
        <v>321</v>
      </c>
      <c r="B3056" t="s">
        <v>1622</v>
      </c>
      <c r="C3056" s="67" t="str">
        <f t="shared" si="343"/>
        <v>Illa Nelson</v>
      </c>
      <c r="D3056" s="71" t="str" cm="1">
        <f t="array" ref="D3056">_xlfn.IFS(AK3056="1",CONCATENATE(C3056,"Regional"),AK3056="2",CONCATENATE(C3056,"Sectional"),AK3056="3",CONCATENATE(C3056,COUNTIF($C$1:C3056,C3056)))</f>
        <v>Illa Nelson5</v>
      </c>
      <c r="E3056" s="66">
        <v>45167.541666666664</v>
      </c>
      <c r="F3056" t="s">
        <v>801</v>
      </c>
      <c r="G3056" s="46">
        <v>16</v>
      </c>
      <c r="H3056" s="46">
        <v>58</v>
      </c>
      <c r="I3056" s="46">
        <v>9</v>
      </c>
      <c r="J3056" t="s">
        <v>114</v>
      </c>
      <c r="K3056" t="s">
        <v>90</v>
      </c>
      <c r="L3056" s="46">
        <v>2547</v>
      </c>
      <c r="M3056" s="46">
        <v>36</v>
      </c>
      <c r="N3056" s="46">
        <v>34.6</v>
      </c>
      <c r="O3056" s="46">
        <v>111</v>
      </c>
      <c r="P3056" s="46">
        <f t="shared" si="344"/>
        <v>1</v>
      </c>
      <c r="R3056" s="67" t="s">
        <v>2768</v>
      </c>
      <c r="S3056" s="67">
        <f>COUNTIF(Y$2:$Y$100,R3056)</f>
        <v>0</v>
      </c>
      <c r="V3056" s="67">
        <f t="shared" si="345"/>
        <v>0</v>
      </c>
      <c r="X3056"/>
      <c r="Y3056" s="67" t="str">
        <f t="shared" si="349"/>
        <v xml:space="preserve"> </v>
      </c>
      <c r="AB3056" t="s">
        <v>90</v>
      </c>
      <c r="AC3056" s="46">
        <v>2547</v>
      </c>
      <c r="AD3056" s="46">
        <v>36</v>
      </c>
      <c r="AE3056" s="46">
        <v>34.6</v>
      </c>
      <c r="AF3056" s="46">
        <v>111</v>
      </c>
      <c r="AH3056" s="70" t="str">
        <f t="shared" si="346"/>
        <v/>
      </c>
      <c r="AI3056" s="70" t="str">
        <f t="shared" si="347"/>
        <v/>
      </c>
      <c r="AJ3056" s="70" t="str">
        <f t="shared" si="348"/>
        <v>X</v>
      </c>
      <c r="AK3056" s="70" t="str" cm="1">
        <f t="array" ref="AK3056">_xlfn.IFS(AH3056&lt;&gt;"","1",AI3056&lt;&gt;"","2",AJ3056&lt;&gt;"","3")</f>
        <v>3</v>
      </c>
    </row>
    <row r="3057" spans="1:37" x14ac:dyDescent="0.25">
      <c r="A3057" t="s">
        <v>1629</v>
      </c>
      <c r="B3057" t="s">
        <v>1628</v>
      </c>
      <c r="C3057" s="67" t="str">
        <f t="shared" si="343"/>
        <v>Tymeka Eisberner</v>
      </c>
      <c r="D3057" s="71" t="str" cm="1">
        <f t="array" ref="D3057">_xlfn.IFS(AK3057="1",CONCATENATE(C3057,"Regional"),AK3057="2",CONCATENATE(C3057,"Sectional"),AK3057="3",CONCATENATE(C3057,COUNTIF($C$1:C3057,C3057)))</f>
        <v>Tymeka Eisberner4</v>
      </c>
      <c r="E3057" s="66">
        <v>45167.541666666664</v>
      </c>
      <c r="F3057" t="s">
        <v>801</v>
      </c>
      <c r="G3057" s="46">
        <v>16</v>
      </c>
      <c r="H3057" s="46">
        <v>58</v>
      </c>
      <c r="I3057" s="46">
        <v>9</v>
      </c>
      <c r="J3057" t="s">
        <v>114</v>
      </c>
      <c r="K3057" t="s">
        <v>90</v>
      </c>
      <c r="L3057" s="46">
        <v>2547</v>
      </c>
      <c r="M3057" s="46">
        <v>36</v>
      </c>
      <c r="N3057" s="46">
        <v>34.6</v>
      </c>
      <c r="O3057" s="46">
        <v>111</v>
      </c>
      <c r="P3057" s="46">
        <f t="shared" si="344"/>
        <v>1</v>
      </c>
      <c r="R3057" s="67" t="s">
        <v>3619</v>
      </c>
      <c r="S3057" s="67">
        <f>COUNTIF(Y$2:$Y$100,R3057)</f>
        <v>0</v>
      </c>
      <c r="V3057" s="67">
        <f t="shared" si="345"/>
        <v>0</v>
      </c>
      <c r="X3057"/>
      <c r="Y3057" s="67" t="str">
        <f t="shared" si="349"/>
        <v xml:space="preserve"> </v>
      </c>
      <c r="AB3057" t="s">
        <v>90</v>
      </c>
      <c r="AC3057" s="46">
        <v>2547</v>
      </c>
      <c r="AD3057" s="46">
        <v>36</v>
      </c>
      <c r="AE3057" s="46">
        <v>34.6</v>
      </c>
      <c r="AF3057" s="46">
        <v>111</v>
      </c>
      <c r="AH3057" s="70" t="str">
        <f t="shared" si="346"/>
        <v/>
      </c>
      <c r="AI3057" s="70" t="str">
        <f t="shared" si="347"/>
        <v/>
      </c>
      <c r="AJ3057" s="70" t="str">
        <f t="shared" si="348"/>
        <v>X</v>
      </c>
      <c r="AK3057" s="70" t="str" cm="1">
        <f t="array" ref="AK3057">_xlfn.IFS(AH3057&lt;&gt;"","1",AI3057&lt;&gt;"","2",AJ3057&lt;&gt;"","3")</f>
        <v>3</v>
      </c>
    </row>
    <row r="3058" spans="1:37" x14ac:dyDescent="0.25">
      <c r="A3058" t="s">
        <v>2021</v>
      </c>
      <c r="B3058" t="s">
        <v>2022</v>
      </c>
      <c r="C3058" s="67" t="str">
        <f t="shared" si="343"/>
        <v>Shaelee DeWitt</v>
      </c>
      <c r="D3058" s="71" t="str" cm="1">
        <f t="array" ref="D3058">_xlfn.IFS(AK3058="1",CONCATENATE(C3058,"Regional"),AK3058="2",CONCATENATE(C3058,"Sectional"),AK3058="3",CONCATENATE(C3058,COUNTIF($C$1:C3058,C3058)))</f>
        <v>Shaelee DeWitt2</v>
      </c>
      <c r="E3058" s="66">
        <v>45167.541666666664</v>
      </c>
      <c r="F3058" t="s">
        <v>801</v>
      </c>
      <c r="G3058" s="46">
        <v>16</v>
      </c>
      <c r="H3058" s="46">
        <v>59</v>
      </c>
      <c r="I3058" s="46">
        <v>12</v>
      </c>
      <c r="J3058" t="s">
        <v>114</v>
      </c>
      <c r="K3058" t="s">
        <v>90</v>
      </c>
      <c r="L3058" s="46">
        <v>2547</v>
      </c>
      <c r="M3058" s="46">
        <v>36</v>
      </c>
      <c r="N3058" s="46">
        <v>34.6</v>
      </c>
      <c r="O3058" s="46">
        <v>111</v>
      </c>
      <c r="P3058" s="46">
        <f t="shared" si="344"/>
        <v>1</v>
      </c>
      <c r="R3058" s="67" t="s">
        <v>3038</v>
      </c>
      <c r="S3058" s="67">
        <f>COUNTIF(Y$2:$Y$100,R3058)</f>
        <v>0</v>
      </c>
      <c r="V3058" s="67">
        <f t="shared" si="345"/>
        <v>0</v>
      </c>
      <c r="X3058"/>
      <c r="Y3058" s="67" t="str">
        <f t="shared" si="349"/>
        <v xml:space="preserve"> </v>
      </c>
      <c r="AB3058" t="s">
        <v>90</v>
      </c>
      <c r="AC3058" s="46">
        <v>2547</v>
      </c>
      <c r="AD3058" s="46">
        <v>36</v>
      </c>
      <c r="AE3058" s="46">
        <v>34.6</v>
      </c>
      <c r="AF3058" s="46">
        <v>111</v>
      </c>
      <c r="AH3058" s="70" t="str">
        <f t="shared" si="346"/>
        <v/>
      </c>
      <c r="AI3058" s="70" t="str">
        <f t="shared" si="347"/>
        <v/>
      </c>
      <c r="AJ3058" s="70" t="str">
        <f t="shared" si="348"/>
        <v>X</v>
      </c>
      <c r="AK3058" s="70" t="str" cm="1">
        <f t="array" ref="AK3058">_xlfn.IFS(AH3058&lt;&gt;"","1",AI3058&lt;&gt;"","2",AJ3058&lt;&gt;"","3")</f>
        <v>3</v>
      </c>
    </row>
    <row r="3059" spans="1:37" x14ac:dyDescent="0.25">
      <c r="A3059" t="s">
        <v>343</v>
      </c>
      <c r="B3059" t="s">
        <v>544</v>
      </c>
      <c r="C3059" s="67" t="str">
        <f t="shared" si="343"/>
        <v>Elise Rothbauer</v>
      </c>
      <c r="D3059" s="71" t="str" cm="1">
        <f t="array" ref="D3059">_xlfn.IFS(AK3059="1",CONCATENATE(C3059,"Regional"),AK3059="2",CONCATENATE(C3059,"Sectional"),AK3059="3",CONCATENATE(C3059,COUNTIF($C$1:C3059,C3059)))</f>
        <v>Elise Rothbauer4</v>
      </c>
      <c r="E3059" s="66">
        <v>45167.541666666664</v>
      </c>
      <c r="F3059" t="s">
        <v>801</v>
      </c>
      <c r="G3059" s="46">
        <v>16</v>
      </c>
      <c r="H3059" s="46">
        <v>61</v>
      </c>
      <c r="I3059" s="46">
        <v>13</v>
      </c>
      <c r="J3059" t="s">
        <v>114</v>
      </c>
      <c r="K3059" t="s">
        <v>90</v>
      </c>
      <c r="L3059" s="46">
        <v>2547</v>
      </c>
      <c r="M3059" s="46">
        <v>36</v>
      </c>
      <c r="N3059" s="46">
        <v>34.6</v>
      </c>
      <c r="O3059" s="46">
        <v>111</v>
      </c>
      <c r="P3059" s="46">
        <f t="shared" si="344"/>
        <v>1</v>
      </c>
      <c r="R3059" s="67" t="s">
        <v>3622</v>
      </c>
      <c r="S3059" s="67">
        <f>COUNTIF(Y$2:$Y$100,R3059)</f>
        <v>0</v>
      </c>
      <c r="V3059" s="67">
        <f t="shared" si="345"/>
        <v>0</v>
      </c>
      <c r="X3059"/>
      <c r="Y3059" s="67" t="str">
        <f t="shared" si="349"/>
        <v xml:space="preserve"> </v>
      </c>
      <c r="AB3059" t="s">
        <v>90</v>
      </c>
      <c r="AC3059" s="46">
        <v>2547</v>
      </c>
      <c r="AD3059" s="46">
        <v>36</v>
      </c>
      <c r="AE3059" s="46">
        <v>34.6</v>
      </c>
      <c r="AF3059" s="46">
        <v>111</v>
      </c>
      <c r="AH3059" s="70" t="str">
        <f t="shared" si="346"/>
        <v/>
      </c>
      <c r="AI3059" s="70" t="str">
        <f t="shared" si="347"/>
        <v/>
      </c>
      <c r="AJ3059" s="70" t="str">
        <f t="shared" si="348"/>
        <v>X</v>
      </c>
      <c r="AK3059" s="70" t="str" cm="1">
        <f t="array" ref="AK3059">_xlfn.IFS(AH3059&lt;&gt;"","1",AI3059&lt;&gt;"","2",AJ3059&lt;&gt;"","3")</f>
        <v>3</v>
      </c>
    </row>
    <row r="3060" spans="1:37" x14ac:dyDescent="0.25">
      <c r="A3060" t="s">
        <v>645</v>
      </c>
      <c r="B3060" t="s">
        <v>496</v>
      </c>
      <c r="C3060" s="67" t="str">
        <f t="shared" si="343"/>
        <v>Josie Seehaver</v>
      </c>
      <c r="D3060" s="71" t="str" cm="1">
        <f t="array" ref="D3060">_xlfn.IFS(AK3060="1",CONCATENATE(C3060,"Regional"),AK3060="2",CONCATENATE(C3060,"Sectional"),AK3060="3",CONCATENATE(C3060,COUNTIF($C$1:C3060,C3060)))</f>
        <v>Josie Seehaver2</v>
      </c>
      <c r="E3060" s="66">
        <v>45167.541666666664</v>
      </c>
      <c r="F3060" t="s">
        <v>801</v>
      </c>
      <c r="G3060" s="46">
        <v>16</v>
      </c>
      <c r="H3060" s="46">
        <v>62</v>
      </c>
      <c r="I3060" s="46">
        <v>14</v>
      </c>
      <c r="J3060" t="s">
        <v>114</v>
      </c>
      <c r="K3060" t="s">
        <v>90</v>
      </c>
      <c r="L3060" s="46">
        <v>2547</v>
      </c>
      <c r="M3060" s="46">
        <v>36</v>
      </c>
      <c r="N3060" s="46">
        <v>34.6</v>
      </c>
      <c r="O3060" s="46">
        <v>111</v>
      </c>
      <c r="P3060" s="46">
        <f t="shared" si="344"/>
        <v>1</v>
      </c>
      <c r="R3060" s="67" t="s">
        <v>1272</v>
      </c>
      <c r="S3060" s="67">
        <f>COUNTIF(Y$2:$Y$100,R3060)</f>
        <v>0</v>
      </c>
      <c r="V3060" s="67">
        <f t="shared" si="345"/>
        <v>0</v>
      </c>
      <c r="X3060"/>
      <c r="Y3060" s="67" t="str">
        <f t="shared" si="349"/>
        <v xml:space="preserve"> </v>
      </c>
      <c r="AB3060" t="s">
        <v>90</v>
      </c>
      <c r="AC3060" s="46">
        <v>2547</v>
      </c>
      <c r="AD3060" s="46">
        <v>36</v>
      </c>
      <c r="AE3060" s="46">
        <v>34.6</v>
      </c>
      <c r="AF3060" s="46">
        <v>111</v>
      </c>
      <c r="AH3060" s="70" t="str">
        <f t="shared" si="346"/>
        <v/>
      </c>
      <c r="AI3060" s="70" t="str">
        <f t="shared" si="347"/>
        <v/>
      </c>
      <c r="AJ3060" s="70" t="str">
        <f t="shared" si="348"/>
        <v>X</v>
      </c>
      <c r="AK3060" s="70" t="str" cm="1">
        <f t="array" ref="AK3060">_xlfn.IFS(AH3060&lt;&gt;"","1",AI3060&lt;&gt;"","2",AJ3060&lt;&gt;"","3")</f>
        <v>3</v>
      </c>
    </row>
    <row r="3061" spans="1:37" x14ac:dyDescent="0.25">
      <c r="A3061" t="s">
        <v>1752</v>
      </c>
      <c r="B3061" t="s">
        <v>306</v>
      </c>
      <c r="C3061" s="67" t="str">
        <f t="shared" si="343"/>
        <v>Allie Goodman</v>
      </c>
      <c r="D3061" s="71" t="str" cm="1">
        <f t="array" ref="D3061">_xlfn.IFS(AK3061="1",CONCATENATE(C3061,"Regional"),AK3061="2",CONCATENATE(C3061,"Sectional"),AK3061="3",CONCATENATE(C3061,COUNTIF($C$1:C3061,C3061)))</f>
        <v>Allie Goodman2</v>
      </c>
      <c r="E3061" s="66">
        <v>45167.541666666664</v>
      </c>
      <c r="F3061" t="s">
        <v>801</v>
      </c>
      <c r="G3061" s="46">
        <v>16</v>
      </c>
      <c r="H3061" s="46">
        <v>65</v>
      </c>
      <c r="I3061" s="46">
        <v>15</v>
      </c>
      <c r="J3061" t="s">
        <v>114</v>
      </c>
      <c r="K3061" t="s">
        <v>90</v>
      </c>
      <c r="L3061" s="46">
        <v>2547</v>
      </c>
      <c r="M3061" s="46">
        <v>36</v>
      </c>
      <c r="N3061" s="46">
        <v>34.6</v>
      </c>
      <c r="O3061" s="46">
        <v>111</v>
      </c>
      <c r="P3061" s="46">
        <f t="shared" si="344"/>
        <v>1</v>
      </c>
      <c r="R3061" s="67" t="s">
        <v>3034</v>
      </c>
      <c r="S3061" s="67">
        <f>COUNTIF(Y$2:$Y$100,R3061)</f>
        <v>0</v>
      </c>
      <c r="V3061" s="67">
        <f t="shared" si="345"/>
        <v>0</v>
      </c>
      <c r="X3061"/>
      <c r="Y3061" s="67" t="str">
        <f t="shared" si="349"/>
        <v xml:space="preserve"> </v>
      </c>
      <c r="AB3061" t="s">
        <v>90</v>
      </c>
      <c r="AC3061" s="46">
        <v>2547</v>
      </c>
      <c r="AD3061" s="46">
        <v>36</v>
      </c>
      <c r="AE3061" s="46">
        <v>34.6</v>
      </c>
      <c r="AF3061" s="46">
        <v>111</v>
      </c>
      <c r="AH3061" s="70" t="str">
        <f t="shared" si="346"/>
        <v/>
      </c>
      <c r="AI3061" s="70" t="str">
        <f t="shared" si="347"/>
        <v/>
      </c>
      <c r="AJ3061" s="70" t="str">
        <f t="shared" si="348"/>
        <v>X</v>
      </c>
      <c r="AK3061" s="70" t="str" cm="1">
        <f t="array" ref="AK3061">_xlfn.IFS(AH3061&lt;&gt;"","1",AI3061&lt;&gt;"","2",AJ3061&lt;&gt;"","3")</f>
        <v>3</v>
      </c>
    </row>
    <row r="3062" spans="1:37" x14ac:dyDescent="0.25">
      <c r="A3062" t="s">
        <v>281</v>
      </c>
      <c r="B3062" t="s">
        <v>2027</v>
      </c>
      <c r="C3062" s="67" t="str">
        <f t="shared" si="343"/>
        <v>Laney King</v>
      </c>
      <c r="D3062" s="71" t="str" cm="1">
        <f t="array" ref="D3062">_xlfn.IFS(AK3062="1",CONCATENATE(C3062,"Regional"),AK3062="2",CONCATENATE(C3062,"Sectional"),AK3062="3",CONCATENATE(C3062,COUNTIF($C$1:C3062,C3062)))</f>
        <v>Laney King2</v>
      </c>
      <c r="E3062" s="66">
        <v>45167.541666666664</v>
      </c>
      <c r="F3062" t="s">
        <v>801</v>
      </c>
      <c r="G3062" s="46">
        <v>16</v>
      </c>
      <c r="H3062" s="46">
        <v>77</v>
      </c>
      <c r="I3062" s="46">
        <v>16</v>
      </c>
      <c r="J3062" t="s">
        <v>114</v>
      </c>
      <c r="K3062" t="s">
        <v>90</v>
      </c>
      <c r="L3062" s="46">
        <v>2547</v>
      </c>
      <c r="M3062" s="46">
        <v>36</v>
      </c>
      <c r="N3062" s="46">
        <v>34.6</v>
      </c>
      <c r="O3062" s="46">
        <v>111</v>
      </c>
      <c r="P3062" s="46">
        <f t="shared" si="344"/>
        <v>1</v>
      </c>
      <c r="R3062" s="67" t="s">
        <v>3042</v>
      </c>
      <c r="S3062" s="67">
        <f>COUNTIF(Y$2:$Y$100,R3062)</f>
        <v>0</v>
      </c>
      <c r="V3062" s="67">
        <f t="shared" si="345"/>
        <v>0</v>
      </c>
      <c r="X3062"/>
      <c r="Y3062" s="67" t="str">
        <f t="shared" si="349"/>
        <v xml:space="preserve"> </v>
      </c>
      <c r="AB3062" t="s">
        <v>90</v>
      </c>
      <c r="AC3062" s="46">
        <v>2547</v>
      </c>
      <c r="AD3062" s="46">
        <v>36</v>
      </c>
      <c r="AE3062" s="46">
        <v>34.6</v>
      </c>
      <c r="AF3062" s="46">
        <v>111</v>
      </c>
      <c r="AH3062" s="70" t="str">
        <f t="shared" si="346"/>
        <v/>
      </c>
      <c r="AI3062" s="70" t="str">
        <f t="shared" si="347"/>
        <v/>
      </c>
      <c r="AJ3062" s="70" t="str">
        <f t="shared" si="348"/>
        <v>X</v>
      </c>
      <c r="AK3062" s="70" t="str" cm="1">
        <f t="array" ref="AK3062">_xlfn.IFS(AH3062&lt;&gt;"","1",AI3062&lt;&gt;"","2",AJ3062&lt;&gt;"","3")</f>
        <v>3</v>
      </c>
    </row>
    <row r="3063" spans="1:37" x14ac:dyDescent="0.25">
      <c r="A3063" t="s">
        <v>948</v>
      </c>
      <c r="B3063" t="s">
        <v>949</v>
      </c>
      <c r="C3063" s="67" t="str">
        <f t="shared" si="343"/>
        <v>Krista Longden</v>
      </c>
      <c r="D3063" s="71" t="str" cm="1">
        <f t="array" ref="D3063">_xlfn.IFS(AK3063="1",CONCATENATE(C3063,"Regional"),AK3063="2",CONCATENATE(C3063,"Sectional"),AK3063="3",CONCATENATE(C3063,COUNTIF($C$1:C3063,C3063)))</f>
        <v>Krista Longden4</v>
      </c>
      <c r="E3063" s="66">
        <v>45167.541666666664</v>
      </c>
      <c r="F3063" t="s">
        <v>2688</v>
      </c>
      <c r="G3063" s="46">
        <v>22</v>
      </c>
      <c r="H3063" s="46">
        <v>39</v>
      </c>
      <c r="I3063" s="46">
        <v>1</v>
      </c>
      <c r="J3063" t="s">
        <v>2689</v>
      </c>
      <c r="K3063" t="s">
        <v>131</v>
      </c>
      <c r="L3063" s="46">
        <v>2497</v>
      </c>
      <c r="M3063" s="46">
        <v>34</v>
      </c>
      <c r="N3063" s="46">
        <v>33.9</v>
      </c>
      <c r="O3063" s="46">
        <v>114</v>
      </c>
      <c r="P3063" s="46">
        <f t="shared" si="344"/>
        <v>1</v>
      </c>
      <c r="R3063" s="67" t="s">
        <v>1466</v>
      </c>
      <c r="S3063" s="67">
        <f>COUNTIF(Y$2:$Y$100,R3063)</f>
        <v>0</v>
      </c>
      <c r="V3063" s="67">
        <f t="shared" si="345"/>
        <v>0</v>
      </c>
      <c r="AB3063" t="s">
        <v>131</v>
      </c>
      <c r="AC3063" s="46">
        <v>2497</v>
      </c>
      <c r="AD3063" s="46">
        <v>34</v>
      </c>
      <c r="AE3063" s="46">
        <v>33.9</v>
      </c>
      <c r="AF3063" s="46">
        <v>114</v>
      </c>
      <c r="AH3063" s="70" t="str">
        <f t="shared" si="346"/>
        <v/>
      </c>
      <c r="AI3063" s="70" t="str">
        <f t="shared" si="347"/>
        <v/>
      </c>
      <c r="AJ3063" s="70" t="str">
        <f t="shared" si="348"/>
        <v>X</v>
      </c>
      <c r="AK3063" s="70" t="str" cm="1">
        <f t="array" ref="AK3063">_xlfn.IFS(AH3063&lt;&gt;"","1",AI3063&lt;&gt;"","2",AJ3063&lt;&gt;"","3")</f>
        <v>3</v>
      </c>
    </row>
    <row r="3064" spans="1:37" x14ac:dyDescent="0.25">
      <c r="A3064" t="s">
        <v>950</v>
      </c>
      <c r="B3064" t="s">
        <v>628</v>
      </c>
      <c r="C3064" s="67" t="str">
        <f t="shared" si="343"/>
        <v>Angelina Dorshak</v>
      </c>
      <c r="D3064" s="71" t="str" cm="1">
        <f t="array" ref="D3064">_xlfn.IFS(AK3064="1",CONCATENATE(C3064,"Regional"),AK3064="2",CONCATENATE(C3064,"Sectional"),AK3064="3",CONCATENATE(C3064,COUNTIF($C$1:C3064,C3064)))</f>
        <v>Angelina Dorshak4</v>
      </c>
      <c r="E3064" s="66">
        <v>45167.541666666664</v>
      </c>
      <c r="F3064" t="s">
        <v>2688</v>
      </c>
      <c r="G3064" s="46">
        <v>22</v>
      </c>
      <c r="H3064" s="46">
        <v>45</v>
      </c>
      <c r="I3064" s="46">
        <v>2</v>
      </c>
      <c r="J3064" t="s">
        <v>2689</v>
      </c>
      <c r="K3064" t="s">
        <v>131</v>
      </c>
      <c r="L3064" s="46">
        <v>2497</v>
      </c>
      <c r="M3064" s="46">
        <v>34</v>
      </c>
      <c r="N3064" s="46">
        <v>33.9</v>
      </c>
      <c r="O3064" s="46">
        <v>114</v>
      </c>
      <c r="P3064" s="46">
        <f t="shared" si="344"/>
        <v>1</v>
      </c>
      <c r="R3064" s="67" t="s">
        <v>1467</v>
      </c>
      <c r="S3064" s="67">
        <f>COUNTIF(Y$2:$Y$100,R3064)</f>
        <v>0</v>
      </c>
      <c r="V3064" s="67">
        <f t="shared" si="345"/>
        <v>0</v>
      </c>
      <c r="AB3064" t="s">
        <v>131</v>
      </c>
      <c r="AC3064" s="46">
        <v>2497</v>
      </c>
      <c r="AD3064" s="46">
        <v>34</v>
      </c>
      <c r="AE3064" s="46">
        <v>33.9</v>
      </c>
      <c r="AF3064" s="46">
        <v>114</v>
      </c>
      <c r="AH3064" s="70" t="str">
        <f t="shared" si="346"/>
        <v/>
      </c>
      <c r="AI3064" s="70" t="str">
        <f t="shared" si="347"/>
        <v/>
      </c>
      <c r="AJ3064" s="70" t="str">
        <f t="shared" si="348"/>
        <v>X</v>
      </c>
      <c r="AK3064" s="70" t="str" cm="1">
        <f t="array" ref="AK3064">_xlfn.IFS(AH3064&lt;&gt;"","1",AI3064&lt;&gt;"","2",AJ3064&lt;&gt;"","3")</f>
        <v>3</v>
      </c>
    </row>
    <row r="3065" spans="1:37" x14ac:dyDescent="0.25">
      <c r="A3065" t="s">
        <v>186</v>
      </c>
      <c r="B3065" t="s">
        <v>542</v>
      </c>
      <c r="C3065" s="67" t="str">
        <f t="shared" si="343"/>
        <v>Jenna Anderson</v>
      </c>
      <c r="D3065" s="71" t="str" cm="1">
        <f t="array" ref="D3065">_xlfn.IFS(AK3065="1",CONCATENATE(C3065,"Regional"),AK3065="2",CONCATENATE(C3065,"Sectional"),AK3065="3",CONCATENATE(C3065,COUNTIF($C$1:C3065,C3065)))</f>
        <v>Jenna Anderson4</v>
      </c>
      <c r="E3065" s="66">
        <v>45167.541666666664</v>
      </c>
      <c r="F3065" t="s">
        <v>2688</v>
      </c>
      <c r="G3065" s="46">
        <v>22</v>
      </c>
      <c r="H3065" s="46">
        <v>45</v>
      </c>
      <c r="I3065" s="46">
        <v>2</v>
      </c>
      <c r="J3065" t="s">
        <v>2689</v>
      </c>
      <c r="K3065" t="s">
        <v>131</v>
      </c>
      <c r="L3065" s="46">
        <v>2497</v>
      </c>
      <c r="M3065" s="46">
        <v>34</v>
      </c>
      <c r="N3065" s="46">
        <v>33.9</v>
      </c>
      <c r="O3065" s="46">
        <v>114</v>
      </c>
      <c r="P3065" s="46">
        <f t="shared" si="344"/>
        <v>1</v>
      </c>
      <c r="R3065" s="67" t="s">
        <v>3142</v>
      </c>
      <c r="S3065" s="67">
        <f>COUNTIF(Y$2:$Y$100,R3065)</f>
        <v>0</v>
      </c>
      <c r="V3065" s="67">
        <f t="shared" si="345"/>
        <v>0</v>
      </c>
      <c r="AB3065" t="s">
        <v>131</v>
      </c>
      <c r="AC3065" s="46">
        <v>2497</v>
      </c>
      <c r="AD3065" s="46">
        <v>34</v>
      </c>
      <c r="AE3065" s="46">
        <v>33.9</v>
      </c>
      <c r="AF3065" s="46">
        <v>114</v>
      </c>
      <c r="AH3065" s="70" t="str">
        <f t="shared" si="346"/>
        <v/>
      </c>
      <c r="AI3065" s="70" t="str">
        <f t="shared" si="347"/>
        <v/>
      </c>
      <c r="AJ3065" s="70" t="str">
        <f t="shared" si="348"/>
        <v>X</v>
      </c>
      <c r="AK3065" s="70" t="str" cm="1">
        <f t="array" ref="AK3065">_xlfn.IFS(AH3065&lt;&gt;"","1",AI3065&lt;&gt;"","2",AJ3065&lt;&gt;"","3")</f>
        <v>3</v>
      </c>
    </row>
    <row r="3066" spans="1:37" x14ac:dyDescent="0.25">
      <c r="A3066" t="s">
        <v>2102</v>
      </c>
      <c r="B3066" t="s">
        <v>2103</v>
      </c>
      <c r="C3066" s="67" t="str">
        <f t="shared" si="343"/>
        <v>Vanhi Chava</v>
      </c>
      <c r="D3066" s="71" t="str" cm="1">
        <f t="array" ref="D3066">_xlfn.IFS(AK3066="1",CONCATENATE(C3066,"Regional"),AK3066="2",CONCATENATE(C3066,"Sectional"),AK3066="3",CONCATENATE(C3066,COUNTIF($C$1:C3066,C3066)))</f>
        <v>Vanhi Chava4</v>
      </c>
      <c r="E3066" s="66">
        <v>45167.541666666664</v>
      </c>
      <c r="F3066" t="s">
        <v>2688</v>
      </c>
      <c r="G3066" s="46">
        <v>22</v>
      </c>
      <c r="H3066" s="46">
        <v>45</v>
      </c>
      <c r="I3066" s="46">
        <v>2</v>
      </c>
      <c r="J3066" t="s">
        <v>2689</v>
      </c>
      <c r="K3066" t="s">
        <v>131</v>
      </c>
      <c r="L3066" s="46">
        <v>2497</v>
      </c>
      <c r="M3066" s="46">
        <v>34</v>
      </c>
      <c r="N3066" s="46">
        <v>33.9</v>
      </c>
      <c r="O3066" s="46">
        <v>114</v>
      </c>
      <c r="P3066" s="46">
        <f t="shared" si="344"/>
        <v>1</v>
      </c>
      <c r="R3066" s="67" t="s">
        <v>3127</v>
      </c>
      <c r="S3066" s="67">
        <f>COUNTIF(Y$2:$Y$100,R3066)</f>
        <v>0</v>
      </c>
      <c r="V3066" s="67">
        <f t="shared" si="345"/>
        <v>0</v>
      </c>
      <c r="AB3066" t="s">
        <v>131</v>
      </c>
      <c r="AC3066" s="46">
        <v>2497</v>
      </c>
      <c r="AD3066" s="46">
        <v>34</v>
      </c>
      <c r="AE3066" s="46">
        <v>33.9</v>
      </c>
      <c r="AF3066" s="46">
        <v>114</v>
      </c>
      <c r="AH3066" s="70" t="str">
        <f t="shared" si="346"/>
        <v/>
      </c>
      <c r="AI3066" s="70" t="str">
        <f t="shared" si="347"/>
        <v/>
      </c>
      <c r="AJ3066" s="70" t="str">
        <f t="shared" si="348"/>
        <v>X</v>
      </c>
      <c r="AK3066" s="70" t="str" cm="1">
        <f t="array" ref="AK3066">_xlfn.IFS(AH3066&lt;&gt;"","1",AI3066&lt;&gt;"","2",AJ3066&lt;&gt;"","3")</f>
        <v>3</v>
      </c>
    </row>
    <row r="3067" spans="1:37" x14ac:dyDescent="0.25">
      <c r="A3067" t="s">
        <v>2115</v>
      </c>
      <c r="B3067" t="s">
        <v>371</v>
      </c>
      <c r="C3067" s="67" t="str">
        <f t="shared" si="343"/>
        <v>Abby Hajewski</v>
      </c>
      <c r="D3067" s="71" t="str" cm="1">
        <f t="array" ref="D3067">_xlfn.IFS(AK3067="1",CONCATENATE(C3067,"Regional"),AK3067="2",CONCATENATE(C3067,"Sectional"),AK3067="3",CONCATENATE(C3067,COUNTIF($C$1:C3067,C3067)))</f>
        <v>Abby Hajewski2</v>
      </c>
      <c r="E3067" s="66">
        <v>45167.541666666664</v>
      </c>
      <c r="F3067" t="s">
        <v>2688</v>
      </c>
      <c r="G3067" s="46">
        <v>22</v>
      </c>
      <c r="H3067" s="46">
        <v>47</v>
      </c>
      <c r="I3067" s="46">
        <v>5</v>
      </c>
      <c r="J3067" t="s">
        <v>2689</v>
      </c>
      <c r="K3067" t="s">
        <v>131</v>
      </c>
      <c r="L3067" s="46">
        <v>2497</v>
      </c>
      <c r="M3067" s="46">
        <v>34</v>
      </c>
      <c r="N3067" s="46">
        <v>33.9</v>
      </c>
      <c r="O3067" s="46">
        <v>114</v>
      </c>
      <c r="P3067" s="46">
        <f t="shared" si="344"/>
        <v>1</v>
      </c>
      <c r="R3067" s="67" t="s">
        <v>3141</v>
      </c>
      <c r="S3067" s="67">
        <f>COUNTIF(Y$2:$Y$100,R3067)</f>
        <v>0</v>
      </c>
      <c r="V3067" s="67">
        <f t="shared" si="345"/>
        <v>0</v>
      </c>
      <c r="AB3067" t="s">
        <v>131</v>
      </c>
      <c r="AC3067" s="46">
        <v>2497</v>
      </c>
      <c r="AD3067" s="46">
        <v>34</v>
      </c>
      <c r="AE3067" s="46">
        <v>33.9</v>
      </c>
      <c r="AF3067" s="46">
        <v>114</v>
      </c>
      <c r="AH3067" s="70" t="str">
        <f t="shared" si="346"/>
        <v/>
      </c>
      <c r="AI3067" s="70" t="str">
        <f t="shared" si="347"/>
        <v/>
      </c>
      <c r="AJ3067" s="70" t="str">
        <f t="shared" si="348"/>
        <v>X</v>
      </c>
      <c r="AK3067" s="70" t="str" cm="1">
        <f t="array" ref="AK3067">_xlfn.IFS(AH3067&lt;&gt;"","1",AI3067&lt;&gt;"","2",AJ3067&lt;&gt;"","3")</f>
        <v>3</v>
      </c>
    </row>
    <row r="3068" spans="1:37" x14ac:dyDescent="0.25">
      <c r="A3068" t="s">
        <v>294</v>
      </c>
      <c r="B3068" t="s">
        <v>528</v>
      </c>
      <c r="C3068" s="67" t="str">
        <f t="shared" si="343"/>
        <v>Kate Lang</v>
      </c>
      <c r="D3068" s="71" t="str" cm="1">
        <f t="array" ref="D3068">_xlfn.IFS(AK3068="1",CONCATENATE(C3068,"Regional"),AK3068="2",CONCATENATE(C3068,"Sectional"),AK3068="3",CONCATENATE(C3068,COUNTIF($C$1:C3068,C3068)))</f>
        <v>Kate Lang4</v>
      </c>
      <c r="E3068" s="66">
        <v>45167.541666666664</v>
      </c>
      <c r="F3068" t="s">
        <v>2688</v>
      </c>
      <c r="G3068" s="46">
        <v>22</v>
      </c>
      <c r="H3068" s="46">
        <v>48</v>
      </c>
      <c r="I3068" s="46">
        <v>6</v>
      </c>
      <c r="J3068" t="s">
        <v>2689</v>
      </c>
      <c r="K3068" t="s">
        <v>131</v>
      </c>
      <c r="L3068" s="46">
        <v>2497</v>
      </c>
      <c r="M3068" s="46">
        <v>34</v>
      </c>
      <c r="N3068" s="46">
        <v>33.9</v>
      </c>
      <c r="O3068" s="46">
        <v>114</v>
      </c>
      <c r="P3068" s="46">
        <f t="shared" si="344"/>
        <v>1</v>
      </c>
      <c r="R3068" s="67" t="s">
        <v>3128</v>
      </c>
      <c r="S3068" s="67">
        <f>COUNTIF(Y$2:$Y$100,R3068)</f>
        <v>0</v>
      </c>
      <c r="V3068" s="67">
        <f t="shared" si="345"/>
        <v>0</v>
      </c>
      <c r="AB3068" t="s">
        <v>131</v>
      </c>
      <c r="AC3068" s="46">
        <v>2497</v>
      </c>
      <c r="AD3068" s="46">
        <v>34</v>
      </c>
      <c r="AE3068" s="46">
        <v>33.9</v>
      </c>
      <c r="AF3068" s="46">
        <v>114</v>
      </c>
      <c r="AH3068" s="70" t="str">
        <f t="shared" si="346"/>
        <v/>
      </c>
      <c r="AI3068" s="70" t="str">
        <f t="shared" si="347"/>
        <v/>
      </c>
      <c r="AJ3068" s="70" t="str">
        <f t="shared" si="348"/>
        <v>X</v>
      </c>
      <c r="AK3068" s="70" t="str" cm="1">
        <f t="array" ref="AK3068">_xlfn.IFS(AH3068&lt;&gt;"","1",AI3068&lt;&gt;"","2",AJ3068&lt;&gt;"","3")</f>
        <v>3</v>
      </c>
    </row>
    <row r="3069" spans="1:37" x14ac:dyDescent="0.25">
      <c r="A3069" t="s">
        <v>2101</v>
      </c>
      <c r="B3069" t="s">
        <v>492</v>
      </c>
      <c r="C3069" s="67" t="str">
        <f t="shared" si="343"/>
        <v>Anna Marrero</v>
      </c>
      <c r="D3069" s="71" t="str" cm="1">
        <f t="array" ref="D3069">_xlfn.IFS(AK3069="1",CONCATENATE(C3069,"Regional"),AK3069="2",CONCATENATE(C3069,"Sectional"),AK3069="3",CONCATENATE(C3069,COUNTIF($C$1:C3069,C3069)))</f>
        <v>Anna Marrero3</v>
      </c>
      <c r="E3069" s="66">
        <v>45167.541666666664</v>
      </c>
      <c r="F3069" t="s">
        <v>2688</v>
      </c>
      <c r="G3069" s="46">
        <v>22</v>
      </c>
      <c r="H3069" s="46">
        <v>49</v>
      </c>
      <c r="I3069" s="46">
        <v>7</v>
      </c>
      <c r="J3069" t="s">
        <v>2689</v>
      </c>
      <c r="K3069" t="s">
        <v>131</v>
      </c>
      <c r="L3069" s="46">
        <v>2497</v>
      </c>
      <c r="M3069" s="46">
        <v>34</v>
      </c>
      <c r="N3069" s="46">
        <v>33.9</v>
      </c>
      <c r="O3069" s="46">
        <v>114</v>
      </c>
      <c r="P3069" s="46">
        <f t="shared" si="344"/>
        <v>1</v>
      </c>
      <c r="R3069" s="67" t="s">
        <v>3126</v>
      </c>
      <c r="S3069" s="67">
        <f>COUNTIF(Y$2:$Y$100,R3069)</f>
        <v>0</v>
      </c>
      <c r="V3069" s="67">
        <f t="shared" si="345"/>
        <v>0</v>
      </c>
      <c r="AB3069" t="s">
        <v>131</v>
      </c>
      <c r="AC3069" s="46">
        <v>2497</v>
      </c>
      <c r="AD3069" s="46">
        <v>34</v>
      </c>
      <c r="AE3069" s="46">
        <v>33.9</v>
      </c>
      <c r="AF3069" s="46">
        <v>114</v>
      </c>
      <c r="AH3069" s="70" t="str">
        <f t="shared" si="346"/>
        <v/>
      </c>
      <c r="AI3069" s="70" t="str">
        <f t="shared" si="347"/>
        <v/>
      </c>
      <c r="AJ3069" s="70" t="str">
        <f t="shared" si="348"/>
        <v>X</v>
      </c>
      <c r="AK3069" s="70" t="str" cm="1">
        <f t="array" ref="AK3069">_xlfn.IFS(AH3069&lt;&gt;"","1",AI3069&lt;&gt;"","2",AJ3069&lt;&gt;"","3")</f>
        <v>3</v>
      </c>
    </row>
    <row r="3070" spans="1:37" x14ac:dyDescent="0.25">
      <c r="A3070" t="s">
        <v>2338</v>
      </c>
      <c r="B3070" t="s">
        <v>773</v>
      </c>
      <c r="C3070" s="67" t="str">
        <f t="shared" si="343"/>
        <v>Ashley Bonin</v>
      </c>
      <c r="D3070" s="71" t="str" cm="1">
        <f t="array" ref="D3070">_xlfn.IFS(AK3070="1",CONCATENATE(C3070,"Regional"),AK3070="2",CONCATENATE(C3070,"Sectional"),AK3070="3",CONCATENATE(C3070,COUNTIF($C$1:C3070,C3070)))</f>
        <v>Ashley Bonin1</v>
      </c>
      <c r="E3070" s="66">
        <v>45167.541666666664</v>
      </c>
      <c r="F3070" t="s">
        <v>2688</v>
      </c>
      <c r="G3070" s="46">
        <v>22</v>
      </c>
      <c r="H3070" s="46">
        <v>51</v>
      </c>
      <c r="I3070" s="46">
        <v>8</v>
      </c>
      <c r="J3070" t="s">
        <v>2689</v>
      </c>
      <c r="K3070" t="s">
        <v>131</v>
      </c>
      <c r="L3070" s="46">
        <v>2497</v>
      </c>
      <c r="M3070" s="46">
        <v>34</v>
      </c>
      <c r="N3070" s="46">
        <v>33.9</v>
      </c>
      <c r="O3070" s="46">
        <v>114</v>
      </c>
      <c r="P3070" s="46">
        <f t="shared" si="344"/>
        <v>1</v>
      </c>
      <c r="R3070" s="67" t="s">
        <v>3361</v>
      </c>
      <c r="S3070" s="67">
        <f>COUNTIF(Y$2:$Y$100,R3070)</f>
        <v>0</v>
      </c>
      <c r="V3070" s="67">
        <f t="shared" si="345"/>
        <v>0</v>
      </c>
      <c r="AB3070" t="s">
        <v>131</v>
      </c>
      <c r="AC3070" s="46">
        <v>2497</v>
      </c>
      <c r="AD3070" s="46">
        <v>34</v>
      </c>
      <c r="AE3070" s="46">
        <v>33.9</v>
      </c>
      <c r="AF3070" s="46">
        <v>114</v>
      </c>
      <c r="AH3070" s="70" t="str">
        <f t="shared" si="346"/>
        <v/>
      </c>
      <c r="AI3070" s="70" t="str">
        <f t="shared" si="347"/>
        <v/>
      </c>
      <c r="AJ3070" s="70" t="str">
        <f t="shared" si="348"/>
        <v>X</v>
      </c>
      <c r="AK3070" s="70" t="str" cm="1">
        <f t="array" ref="AK3070">_xlfn.IFS(AH3070&lt;&gt;"","1",AI3070&lt;&gt;"","2",AJ3070&lt;&gt;"","3")</f>
        <v>3</v>
      </c>
    </row>
    <row r="3071" spans="1:37" x14ac:dyDescent="0.25">
      <c r="A3071" t="s">
        <v>1694</v>
      </c>
      <c r="B3071" t="s">
        <v>911</v>
      </c>
      <c r="C3071" s="67" t="str">
        <f t="shared" si="343"/>
        <v>Kiley Clarquist</v>
      </c>
      <c r="D3071" s="71" t="str" cm="1">
        <f t="array" ref="D3071">_xlfn.IFS(AK3071="1",CONCATENATE(C3071,"Regional"),AK3071="2",CONCATENATE(C3071,"Sectional"),AK3071="3",CONCATENATE(C3071,COUNTIF($C$1:C3071,C3071)))</f>
        <v>Kiley Clarquist4</v>
      </c>
      <c r="E3071" s="66">
        <v>45167.541666666664</v>
      </c>
      <c r="F3071" t="s">
        <v>2688</v>
      </c>
      <c r="G3071" s="46">
        <v>22</v>
      </c>
      <c r="H3071" s="46">
        <v>51</v>
      </c>
      <c r="I3071" s="46">
        <v>8</v>
      </c>
      <c r="J3071" t="s">
        <v>2689</v>
      </c>
      <c r="K3071" t="s">
        <v>131</v>
      </c>
      <c r="L3071" s="46">
        <v>2497</v>
      </c>
      <c r="M3071" s="46">
        <v>34</v>
      </c>
      <c r="N3071" s="46">
        <v>33.9</v>
      </c>
      <c r="O3071" s="46">
        <v>114</v>
      </c>
      <c r="P3071" s="46">
        <f t="shared" si="344"/>
        <v>1</v>
      </c>
      <c r="R3071" s="67" t="s">
        <v>3587</v>
      </c>
      <c r="S3071" s="67">
        <f>COUNTIF(Y$2:$Y$100,R3071)</f>
        <v>0</v>
      </c>
      <c r="V3071" s="67">
        <f t="shared" si="345"/>
        <v>0</v>
      </c>
      <c r="AB3071" t="s">
        <v>131</v>
      </c>
      <c r="AC3071" s="46">
        <v>2497</v>
      </c>
      <c r="AD3071" s="46">
        <v>34</v>
      </c>
      <c r="AE3071" s="46">
        <v>33.9</v>
      </c>
      <c r="AF3071" s="46">
        <v>114</v>
      </c>
      <c r="AH3071" s="70" t="str">
        <f t="shared" si="346"/>
        <v/>
      </c>
      <c r="AI3071" s="70" t="str">
        <f t="shared" si="347"/>
        <v/>
      </c>
      <c r="AJ3071" s="70" t="str">
        <f t="shared" si="348"/>
        <v>X</v>
      </c>
      <c r="AK3071" s="70" t="str" cm="1">
        <f t="array" ref="AK3071">_xlfn.IFS(AH3071&lt;&gt;"","1",AI3071&lt;&gt;"","2",AJ3071&lt;&gt;"","3")</f>
        <v>3</v>
      </c>
    </row>
    <row r="3072" spans="1:37" x14ac:dyDescent="0.25">
      <c r="A3072" t="s">
        <v>1120</v>
      </c>
      <c r="B3072" t="s">
        <v>408</v>
      </c>
      <c r="C3072" s="67" t="str">
        <f t="shared" si="343"/>
        <v>Mya Kulwicki</v>
      </c>
      <c r="D3072" s="71" t="str" cm="1">
        <f t="array" ref="D3072">_xlfn.IFS(AK3072="1",CONCATENATE(C3072,"Regional"),AK3072="2",CONCATENATE(C3072,"Sectional"),AK3072="3",CONCATENATE(C3072,COUNTIF($C$1:C3072,C3072)))</f>
        <v>Mya Kulwicki4</v>
      </c>
      <c r="E3072" s="66">
        <v>45167.541666666664</v>
      </c>
      <c r="F3072" t="s">
        <v>2688</v>
      </c>
      <c r="G3072" s="46">
        <v>22</v>
      </c>
      <c r="H3072" s="46">
        <v>52</v>
      </c>
      <c r="I3072" s="46">
        <v>10</v>
      </c>
      <c r="J3072" t="s">
        <v>2689</v>
      </c>
      <c r="K3072" t="s">
        <v>131</v>
      </c>
      <c r="L3072" s="46">
        <v>2497</v>
      </c>
      <c r="M3072" s="46">
        <v>34</v>
      </c>
      <c r="N3072" s="46">
        <v>33.9</v>
      </c>
      <c r="O3072" s="46">
        <v>114</v>
      </c>
      <c r="P3072" s="46">
        <f t="shared" si="344"/>
        <v>1</v>
      </c>
      <c r="R3072" s="67" t="s">
        <v>1588</v>
      </c>
      <c r="S3072" s="67">
        <f>COUNTIF(Y$2:$Y$100,R3072)</f>
        <v>0</v>
      </c>
      <c r="V3072" s="67">
        <f t="shared" si="345"/>
        <v>0</v>
      </c>
      <c r="AB3072" t="s">
        <v>131</v>
      </c>
      <c r="AC3072" s="46">
        <v>2497</v>
      </c>
      <c r="AD3072" s="46">
        <v>34</v>
      </c>
      <c r="AE3072" s="46">
        <v>33.9</v>
      </c>
      <c r="AF3072" s="46">
        <v>114</v>
      </c>
      <c r="AH3072" s="70" t="str">
        <f t="shared" si="346"/>
        <v/>
      </c>
      <c r="AI3072" s="70" t="str">
        <f t="shared" si="347"/>
        <v/>
      </c>
      <c r="AJ3072" s="70" t="str">
        <f t="shared" si="348"/>
        <v>X</v>
      </c>
      <c r="AK3072" s="70" t="str" cm="1">
        <f t="array" ref="AK3072">_xlfn.IFS(AH3072&lt;&gt;"","1",AI3072&lt;&gt;"","2",AJ3072&lt;&gt;"","3")</f>
        <v>3</v>
      </c>
    </row>
    <row r="3073" spans="1:37" x14ac:dyDescent="0.25">
      <c r="A3073" t="s">
        <v>1723</v>
      </c>
      <c r="B3073" t="s">
        <v>277</v>
      </c>
      <c r="C3073" s="67" t="str">
        <f t="shared" si="343"/>
        <v>Peyton Yoder</v>
      </c>
      <c r="D3073" s="71" t="str" cm="1">
        <f t="array" ref="D3073">_xlfn.IFS(AK3073="1",CONCATENATE(C3073,"Regional"),AK3073="2",CONCATENATE(C3073,"Sectional"),AK3073="3",CONCATENATE(C3073,COUNTIF($C$1:C3073,C3073)))</f>
        <v>Peyton Yoder3</v>
      </c>
      <c r="E3073" s="66">
        <v>45167.541666666664</v>
      </c>
      <c r="F3073" t="s">
        <v>2688</v>
      </c>
      <c r="G3073" s="46">
        <v>22</v>
      </c>
      <c r="H3073" s="46">
        <v>53</v>
      </c>
      <c r="I3073" s="46">
        <v>11</v>
      </c>
      <c r="J3073" t="s">
        <v>2689</v>
      </c>
      <c r="K3073" t="s">
        <v>131</v>
      </c>
      <c r="L3073" s="46">
        <v>2497</v>
      </c>
      <c r="M3073" s="46">
        <v>34</v>
      </c>
      <c r="N3073" s="46">
        <v>33.9</v>
      </c>
      <c r="O3073" s="46">
        <v>114</v>
      </c>
      <c r="P3073" s="46">
        <f t="shared" si="344"/>
        <v>1</v>
      </c>
      <c r="R3073" s="67" t="s">
        <v>3586</v>
      </c>
      <c r="S3073" s="67">
        <f>COUNTIF(Y$2:$Y$100,R3073)</f>
        <v>0</v>
      </c>
      <c r="V3073" s="67">
        <f t="shared" si="345"/>
        <v>0</v>
      </c>
      <c r="AB3073" t="s">
        <v>131</v>
      </c>
      <c r="AC3073" s="46">
        <v>2497</v>
      </c>
      <c r="AD3073" s="46">
        <v>34</v>
      </c>
      <c r="AE3073" s="46">
        <v>33.9</v>
      </c>
      <c r="AF3073" s="46">
        <v>114</v>
      </c>
      <c r="AH3073" s="70" t="str">
        <f t="shared" si="346"/>
        <v/>
      </c>
      <c r="AI3073" s="70" t="str">
        <f t="shared" si="347"/>
        <v/>
      </c>
      <c r="AJ3073" s="70" t="str">
        <f t="shared" si="348"/>
        <v>X</v>
      </c>
      <c r="AK3073" s="70" t="str" cm="1">
        <f t="array" ref="AK3073">_xlfn.IFS(AH3073&lt;&gt;"","1",AI3073&lt;&gt;"","2",AJ3073&lt;&gt;"","3")</f>
        <v>3</v>
      </c>
    </row>
    <row r="3074" spans="1:37" x14ac:dyDescent="0.25">
      <c r="A3074" t="s">
        <v>3437</v>
      </c>
      <c r="B3074" t="s">
        <v>2357</v>
      </c>
      <c r="C3074" s="67" t="str">
        <f t="shared" ref="C3074:C3137" si="350">CONCATENATE(B3074," ",A3074)</f>
        <v>Cailyn StJohn</v>
      </c>
      <c r="D3074" s="71" t="str" cm="1">
        <f t="array" ref="D3074">_xlfn.IFS(AK3074="1",CONCATENATE(C3074,"Regional"),AK3074="2",CONCATENATE(C3074,"Sectional"),AK3074="3",CONCATENATE(C3074,COUNTIF($C$1:C3074,C3074)))</f>
        <v>Cailyn StJohn1</v>
      </c>
      <c r="E3074" s="66">
        <v>45167.541666666664</v>
      </c>
      <c r="F3074" t="s">
        <v>2688</v>
      </c>
      <c r="G3074" s="46">
        <v>22</v>
      </c>
      <c r="H3074" s="46">
        <v>54</v>
      </c>
      <c r="I3074" s="46">
        <v>12</v>
      </c>
      <c r="J3074" t="s">
        <v>2689</v>
      </c>
      <c r="K3074" t="s">
        <v>131</v>
      </c>
      <c r="L3074" s="46">
        <v>2497</v>
      </c>
      <c r="M3074" s="46">
        <v>34</v>
      </c>
      <c r="N3074" s="46">
        <v>33.9</v>
      </c>
      <c r="O3074" s="46">
        <v>114</v>
      </c>
      <c r="P3074" s="46">
        <f t="shared" ref="P3074:P3137" si="351">IF(L3074&gt;4000,2,1)</f>
        <v>1</v>
      </c>
      <c r="R3074" s="67" t="s">
        <v>3637</v>
      </c>
      <c r="S3074" s="67">
        <f>COUNTIF(Y$2:$Y$100,R3074)</f>
        <v>0</v>
      </c>
      <c r="V3074" s="67">
        <f t="shared" ref="V3074:V3137" si="352">COUNTIF(R3074:R5697,Y3074)</f>
        <v>0</v>
      </c>
      <c r="AB3074" t="s">
        <v>131</v>
      </c>
      <c r="AC3074" s="46">
        <v>2497</v>
      </c>
      <c r="AD3074" s="46">
        <v>34</v>
      </c>
      <c r="AE3074" s="46">
        <v>33.9</v>
      </c>
      <c r="AF3074" s="46">
        <v>114</v>
      </c>
      <c r="AH3074" s="70" t="str">
        <f t="shared" ref="AH3074:AH3137" si="353">IF(ISNUMBER(SEARCH("regional",$F3074)),$F3074,"")</f>
        <v/>
      </c>
      <c r="AI3074" s="70" t="str">
        <f t="shared" ref="AI3074:AI3137" si="354">IF(ISNUMBER(SEARCH("sectional",$F3074)),$F3074,"")</f>
        <v/>
      </c>
      <c r="AJ3074" s="70" t="str">
        <f t="shared" ref="AJ3074:AJ3137" si="355">IF(AND(AH3074="",AI3074=""),"X","")</f>
        <v>X</v>
      </c>
      <c r="AK3074" s="70" t="str" cm="1">
        <f t="array" ref="AK3074">_xlfn.IFS(AH3074&lt;&gt;"","1",AI3074&lt;&gt;"","2",AJ3074&lt;&gt;"","3")</f>
        <v>3</v>
      </c>
    </row>
    <row r="3075" spans="1:37" x14ac:dyDescent="0.25">
      <c r="A3075" t="s">
        <v>958</v>
      </c>
      <c r="B3075" t="s">
        <v>959</v>
      </c>
      <c r="C3075" s="67" t="str">
        <f t="shared" si="350"/>
        <v>Macey St. Lawrence</v>
      </c>
      <c r="D3075" s="71" t="str" cm="1">
        <f t="array" ref="D3075">_xlfn.IFS(AK3075="1",CONCATENATE(C3075,"Regional"),AK3075="2",CONCATENATE(C3075,"Sectional"),AK3075="3",CONCATENATE(C3075,COUNTIF($C$1:C3075,C3075)))</f>
        <v>Macey St. Lawrence3</v>
      </c>
      <c r="E3075" s="66">
        <v>45167.541666666664</v>
      </c>
      <c r="F3075" t="s">
        <v>2688</v>
      </c>
      <c r="G3075" s="46">
        <v>22</v>
      </c>
      <c r="H3075" s="46">
        <v>55</v>
      </c>
      <c r="I3075" s="46">
        <v>13</v>
      </c>
      <c r="J3075" t="s">
        <v>2689</v>
      </c>
      <c r="K3075" t="s">
        <v>131</v>
      </c>
      <c r="L3075" s="46">
        <v>2497</v>
      </c>
      <c r="M3075" s="46">
        <v>34</v>
      </c>
      <c r="N3075" s="46">
        <v>33.9</v>
      </c>
      <c r="O3075" s="46">
        <v>114</v>
      </c>
      <c r="P3075" s="46">
        <f t="shared" si="351"/>
        <v>1</v>
      </c>
      <c r="R3075" s="67" t="s">
        <v>1474</v>
      </c>
      <c r="S3075" s="67">
        <f>COUNTIF(Y$2:$Y$100,R3075)</f>
        <v>0</v>
      </c>
      <c r="V3075" s="67">
        <f t="shared" si="352"/>
        <v>0</v>
      </c>
      <c r="AB3075" t="s">
        <v>131</v>
      </c>
      <c r="AC3075" s="46">
        <v>2497</v>
      </c>
      <c r="AD3075" s="46">
        <v>34</v>
      </c>
      <c r="AE3075" s="46">
        <v>33.9</v>
      </c>
      <c r="AF3075" s="46">
        <v>114</v>
      </c>
      <c r="AH3075" s="70" t="str">
        <f t="shared" si="353"/>
        <v/>
      </c>
      <c r="AI3075" s="70" t="str">
        <f t="shared" si="354"/>
        <v/>
      </c>
      <c r="AJ3075" s="70" t="str">
        <f t="shared" si="355"/>
        <v>X</v>
      </c>
      <c r="AK3075" s="70" t="str" cm="1">
        <f t="array" ref="AK3075">_xlfn.IFS(AH3075&lt;&gt;"","1",AI3075&lt;&gt;"","2",AJ3075&lt;&gt;"","3")</f>
        <v>3</v>
      </c>
    </row>
    <row r="3076" spans="1:37" x14ac:dyDescent="0.25">
      <c r="A3076" t="s">
        <v>1131</v>
      </c>
      <c r="B3076" t="s">
        <v>1132</v>
      </c>
      <c r="C3076" s="67" t="str">
        <f t="shared" si="350"/>
        <v>Esabella Kreitlow</v>
      </c>
      <c r="D3076" s="71" t="str" cm="1">
        <f t="array" ref="D3076">_xlfn.IFS(AK3076="1",CONCATENATE(C3076,"Regional"),AK3076="2",CONCATENATE(C3076,"Sectional"),AK3076="3",CONCATENATE(C3076,COUNTIF($C$1:C3076,C3076)))</f>
        <v>Esabella Kreitlow3</v>
      </c>
      <c r="E3076" s="66">
        <v>45167.541666666664</v>
      </c>
      <c r="F3076" t="s">
        <v>2688</v>
      </c>
      <c r="G3076" s="46">
        <v>22</v>
      </c>
      <c r="H3076" s="46">
        <v>56</v>
      </c>
      <c r="I3076" s="46">
        <v>14</v>
      </c>
      <c r="J3076" t="s">
        <v>2689</v>
      </c>
      <c r="K3076" t="s">
        <v>131</v>
      </c>
      <c r="L3076" s="46">
        <v>2497</v>
      </c>
      <c r="M3076" s="46">
        <v>34</v>
      </c>
      <c r="N3076" s="46">
        <v>33.9</v>
      </c>
      <c r="O3076" s="46">
        <v>114</v>
      </c>
      <c r="P3076" s="46">
        <f t="shared" si="351"/>
        <v>1</v>
      </c>
      <c r="R3076" s="67" t="s">
        <v>1601</v>
      </c>
      <c r="S3076" s="67">
        <f>COUNTIF(Y$2:$Y$100,R3076)</f>
        <v>0</v>
      </c>
      <c r="V3076" s="67">
        <f t="shared" si="352"/>
        <v>0</v>
      </c>
      <c r="AB3076" t="s">
        <v>131</v>
      </c>
      <c r="AC3076" s="46">
        <v>2497</v>
      </c>
      <c r="AD3076" s="46">
        <v>34</v>
      </c>
      <c r="AE3076" s="46">
        <v>33.9</v>
      </c>
      <c r="AF3076" s="46">
        <v>114</v>
      </c>
      <c r="AH3076" s="70" t="str">
        <f t="shared" si="353"/>
        <v/>
      </c>
      <c r="AI3076" s="70" t="str">
        <f t="shared" si="354"/>
        <v/>
      </c>
      <c r="AJ3076" s="70" t="str">
        <f t="shared" si="355"/>
        <v>X</v>
      </c>
      <c r="AK3076" s="70" t="str" cm="1">
        <f t="array" ref="AK3076">_xlfn.IFS(AH3076&lt;&gt;"","1",AI3076&lt;&gt;"","2",AJ3076&lt;&gt;"","3")</f>
        <v>3</v>
      </c>
    </row>
    <row r="3077" spans="1:37" x14ac:dyDescent="0.25">
      <c r="A3077" t="s">
        <v>960</v>
      </c>
      <c r="B3077" t="s">
        <v>449</v>
      </c>
      <c r="C3077" s="67" t="str">
        <f t="shared" si="350"/>
        <v>Vivian Huang</v>
      </c>
      <c r="D3077" s="71" t="str" cm="1">
        <f t="array" ref="D3077">_xlfn.IFS(AK3077="1",CONCATENATE(C3077,"Regional"),AK3077="2",CONCATENATE(C3077,"Sectional"),AK3077="3",CONCATENATE(C3077,COUNTIF($C$1:C3077,C3077)))</f>
        <v>Vivian Huang3</v>
      </c>
      <c r="E3077" s="66">
        <v>45167.541666666664</v>
      </c>
      <c r="F3077" t="s">
        <v>2688</v>
      </c>
      <c r="G3077" s="46">
        <v>22</v>
      </c>
      <c r="H3077" s="46">
        <v>57</v>
      </c>
      <c r="I3077" s="46">
        <v>15</v>
      </c>
      <c r="J3077" t="s">
        <v>2689</v>
      </c>
      <c r="K3077" t="s">
        <v>131</v>
      </c>
      <c r="L3077" s="46">
        <v>2497</v>
      </c>
      <c r="M3077" s="46">
        <v>34</v>
      </c>
      <c r="N3077" s="46">
        <v>33.9</v>
      </c>
      <c r="O3077" s="46">
        <v>114</v>
      </c>
      <c r="P3077" s="46">
        <f t="shared" si="351"/>
        <v>1</v>
      </c>
      <c r="R3077" s="67" t="s">
        <v>1475</v>
      </c>
      <c r="S3077" s="67">
        <f>COUNTIF(Y$2:$Y$100,R3077)</f>
        <v>0</v>
      </c>
      <c r="V3077" s="67">
        <f t="shared" si="352"/>
        <v>0</v>
      </c>
      <c r="AB3077" t="s">
        <v>131</v>
      </c>
      <c r="AC3077" s="46">
        <v>2497</v>
      </c>
      <c r="AD3077" s="46">
        <v>34</v>
      </c>
      <c r="AE3077" s="46">
        <v>33.9</v>
      </c>
      <c r="AF3077" s="46">
        <v>114</v>
      </c>
      <c r="AH3077" s="70" t="str">
        <f t="shared" si="353"/>
        <v/>
      </c>
      <c r="AI3077" s="70" t="str">
        <f t="shared" si="354"/>
        <v/>
      </c>
      <c r="AJ3077" s="70" t="str">
        <f t="shared" si="355"/>
        <v>X</v>
      </c>
      <c r="AK3077" s="70" t="str" cm="1">
        <f t="array" ref="AK3077">_xlfn.IFS(AH3077&lt;&gt;"","1",AI3077&lt;&gt;"","2",AJ3077&lt;&gt;"","3")</f>
        <v>3</v>
      </c>
    </row>
    <row r="3078" spans="1:37" x14ac:dyDescent="0.25">
      <c r="A3078" t="s">
        <v>1116</v>
      </c>
      <c r="B3078" t="s">
        <v>185</v>
      </c>
      <c r="C3078" s="67" t="str">
        <f t="shared" si="350"/>
        <v>Caden Reger</v>
      </c>
      <c r="D3078" s="71" t="str" cm="1">
        <f t="array" ref="D3078">_xlfn.IFS(AK3078="1",CONCATENATE(C3078,"Regional"),AK3078="2",CONCATENATE(C3078,"Sectional"),AK3078="3",CONCATENATE(C3078,COUNTIF($C$1:C3078,C3078)))</f>
        <v>Caden Reger3</v>
      </c>
      <c r="E3078" s="66">
        <v>45167.541666666664</v>
      </c>
      <c r="F3078" t="s">
        <v>2688</v>
      </c>
      <c r="G3078" s="46">
        <v>22</v>
      </c>
      <c r="H3078" s="46">
        <v>59</v>
      </c>
      <c r="I3078" s="46">
        <v>16</v>
      </c>
      <c r="J3078" t="s">
        <v>2689</v>
      </c>
      <c r="K3078" t="s">
        <v>131</v>
      </c>
      <c r="L3078" s="46">
        <v>2497</v>
      </c>
      <c r="M3078" s="46">
        <v>34</v>
      </c>
      <c r="N3078" s="46">
        <v>33.9</v>
      </c>
      <c r="O3078" s="46">
        <v>114</v>
      </c>
      <c r="P3078" s="46">
        <f t="shared" si="351"/>
        <v>1</v>
      </c>
      <c r="R3078" s="67" t="s">
        <v>1597</v>
      </c>
      <c r="S3078" s="67">
        <f>COUNTIF(Y$2:$Y$100,R3078)</f>
        <v>0</v>
      </c>
      <c r="V3078" s="67">
        <f t="shared" si="352"/>
        <v>0</v>
      </c>
      <c r="AB3078" t="s">
        <v>131</v>
      </c>
      <c r="AC3078" s="46">
        <v>2497</v>
      </c>
      <c r="AD3078" s="46">
        <v>34</v>
      </c>
      <c r="AE3078" s="46">
        <v>33.9</v>
      </c>
      <c r="AF3078" s="46">
        <v>114</v>
      </c>
      <c r="AH3078" s="70" t="str">
        <f t="shared" si="353"/>
        <v/>
      </c>
      <c r="AI3078" s="70" t="str">
        <f t="shared" si="354"/>
        <v/>
      </c>
      <c r="AJ3078" s="70" t="str">
        <f t="shared" si="355"/>
        <v>X</v>
      </c>
      <c r="AK3078" s="70" t="str" cm="1">
        <f t="array" ref="AK3078">_xlfn.IFS(AH3078&lt;&gt;"","1",AI3078&lt;&gt;"","2",AJ3078&lt;&gt;"","3")</f>
        <v>3</v>
      </c>
    </row>
    <row r="3079" spans="1:37" x14ac:dyDescent="0.25">
      <c r="A3079" t="s">
        <v>1129</v>
      </c>
      <c r="B3079" t="s">
        <v>528</v>
      </c>
      <c r="C3079" s="67" t="str">
        <f t="shared" si="350"/>
        <v>Kate Forton</v>
      </c>
      <c r="D3079" s="71" t="str" cm="1">
        <f t="array" ref="D3079">_xlfn.IFS(AK3079="1",CONCATENATE(C3079,"Regional"),AK3079="2",CONCATENATE(C3079,"Sectional"),AK3079="3",CONCATENATE(C3079,COUNTIF($C$1:C3079,C3079)))</f>
        <v>Kate Forton3</v>
      </c>
      <c r="E3079" s="66">
        <v>45167.541666666664</v>
      </c>
      <c r="F3079" t="s">
        <v>2688</v>
      </c>
      <c r="G3079" s="46">
        <v>22</v>
      </c>
      <c r="H3079" s="46">
        <v>59</v>
      </c>
      <c r="I3079" s="46">
        <v>16</v>
      </c>
      <c r="J3079" t="s">
        <v>2689</v>
      </c>
      <c r="K3079" t="s">
        <v>131</v>
      </c>
      <c r="L3079" s="46">
        <v>2497</v>
      </c>
      <c r="M3079" s="46">
        <v>34</v>
      </c>
      <c r="N3079" s="46">
        <v>33.9</v>
      </c>
      <c r="O3079" s="46">
        <v>114</v>
      </c>
      <c r="P3079" s="46">
        <f t="shared" si="351"/>
        <v>1</v>
      </c>
      <c r="R3079" s="67" t="s">
        <v>1600</v>
      </c>
      <c r="S3079" s="67">
        <f>COUNTIF(Y$2:$Y$100,R3079)</f>
        <v>0</v>
      </c>
      <c r="V3079" s="67">
        <f t="shared" si="352"/>
        <v>0</v>
      </c>
      <c r="AB3079" t="s">
        <v>131</v>
      </c>
      <c r="AC3079" s="46">
        <v>2497</v>
      </c>
      <c r="AD3079" s="46">
        <v>34</v>
      </c>
      <c r="AE3079" s="46">
        <v>33.9</v>
      </c>
      <c r="AF3079" s="46">
        <v>114</v>
      </c>
      <c r="AH3079" s="70" t="str">
        <f t="shared" si="353"/>
        <v/>
      </c>
      <c r="AI3079" s="70" t="str">
        <f t="shared" si="354"/>
        <v/>
      </c>
      <c r="AJ3079" s="70" t="str">
        <f t="shared" si="355"/>
        <v>X</v>
      </c>
      <c r="AK3079" s="70" t="str" cm="1">
        <f t="array" ref="AK3079">_xlfn.IFS(AH3079&lt;&gt;"","1",AI3079&lt;&gt;"","2",AJ3079&lt;&gt;"","3")</f>
        <v>3</v>
      </c>
    </row>
    <row r="3080" spans="1:37" x14ac:dyDescent="0.25">
      <c r="A3080" t="s">
        <v>238</v>
      </c>
      <c r="B3080" t="s">
        <v>1133</v>
      </c>
      <c r="C3080" s="67" t="str">
        <f t="shared" si="350"/>
        <v>Makenzie Ebert</v>
      </c>
      <c r="D3080" s="71" t="str" cm="1">
        <f t="array" ref="D3080">_xlfn.IFS(AK3080="1",CONCATENATE(C3080,"Regional"),AK3080="2",CONCATENATE(C3080,"Sectional"),AK3080="3",CONCATENATE(C3080,COUNTIF($C$1:C3080,C3080)))</f>
        <v>Makenzie Ebert2</v>
      </c>
      <c r="E3080" s="66">
        <v>45167.541666666664</v>
      </c>
      <c r="F3080" t="s">
        <v>2688</v>
      </c>
      <c r="G3080" s="46">
        <v>22</v>
      </c>
      <c r="H3080" s="46">
        <v>61</v>
      </c>
      <c r="I3080" s="46">
        <v>18</v>
      </c>
      <c r="J3080" t="s">
        <v>2689</v>
      </c>
      <c r="K3080" t="s">
        <v>131</v>
      </c>
      <c r="L3080" s="46">
        <v>2497</v>
      </c>
      <c r="M3080" s="46">
        <v>34</v>
      </c>
      <c r="N3080" s="46">
        <v>33.9</v>
      </c>
      <c r="O3080" s="46">
        <v>114</v>
      </c>
      <c r="P3080" s="46">
        <f t="shared" si="351"/>
        <v>1</v>
      </c>
      <c r="R3080" s="67" t="s">
        <v>1602</v>
      </c>
      <c r="S3080" s="67">
        <f>COUNTIF(Y$2:$Y$100,R3080)</f>
        <v>0</v>
      </c>
      <c r="V3080" s="67">
        <f t="shared" si="352"/>
        <v>0</v>
      </c>
      <c r="AB3080" t="s">
        <v>131</v>
      </c>
      <c r="AC3080" s="46">
        <v>2497</v>
      </c>
      <c r="AD3080" s="46">
        <v>34</v>
      </c>
      <c r="AE3080" s="46">
        <v>33.9</v>
      </c>
      <c r="AF3080" s="46">
        <v>114</v>
      </c>
      <c r="AH3080" s="70" t="str">
        <f t="shared" si="353"/>
        <v/>
      </c>
      <c r="AI3080" s="70" t="str">
        <f t="shared" si="354"/>
        <v/>
      </c>
      <c r="AJ3080" s="70" t="str">
        <f t="shared" si="355"/>
        <v>X</v>
      </c>
      <c r="AK3080" s="70" t="str" cm="1">
        <f t="array" ref="AK3080">_xlfn.IFS(AH3080&lt;&gt;"","1",AI3080&lt;&gt;"","2",AJ3080&lt;&gt;"","3")</f>
        <v>3</v>
      </c>
    </row>
    <row r="3081" spans="1:37" x14ac:dyDescent="0.25">
      <c r="A3081" t="s">
        <v>1726</v>
      </c>
      <c r="B3081" t="s">
        <v>816</v>
      </c>
      <c r="C3081" s="67" t="str">
        <f t="shared" si="350"/>
        <v>Kylie Kidder</v>
      </c>
      <c r="D3081" s="71" t="str" cm="1">
        <f t="array" ref="D3081">_xlfn.IFS(AK3081="1",CONCATENATE(C3081,"Regional"),AK3081="2",CONCATENATE(C3081,"Sectional"),AK3081="3",CONCATENATE(C3081,COUNTIF($C$1:C3081,C3081)))</f>
        <v>Kylie Kidder1</v>
      </c>
      <c r="E3081" s="66">
        <v>45167.541666666664</v>
      </c>
      <c r="F3081" t="s">
        <v>2688</v>
      </c>
      <c r="G3081" s="46">
        <v>22</v>
      </c>
      <c r="H3081" s="46">
        <v>62</v>
      </c>
      <c r="I3081" s="46">
        <v>19</v>
      </c>
      <c r="J3081" t="s">
        <v>2689</v>
      </c>
      <c r="K3081" t="s">
        <v>131</v>
      </c>
      <c r="L3081" s="46">
        <v>2497</v>
      </c>
      <c r="M3081" s="46">
        <v>34</v>
      </c>
      <c r="N3081" s="46">
        <v>33.9</v>
      </c>
      <c r="O3081" s="46">
        <v>114</v>
      </c>
      <c r="P3081" s="46">
        <f t="shared" si="351"/>
        <v>1</v>
      </c>
      <c r="R3081" s="67" t="s">
        <v>3638</v>
      </c>
      <c r="S3081" s="67">
        <f>COUNTIF(Y$2:$Y$100,R3081)</f>
        <v>0</v>
      </c>
      <c r="V3081" s="67">
        <f t="shared" si="352"/>
        <v>0</v>
      </c>
      <c r="AB3081" t="s">
        <v>131</v>
      </c>
      <c r="AC3081" s="46">
        <v>2497</v>
      </c>
      <c r="AD3081" s="46">
        <v>34</v>
      </c>
      <c r="AE3081" s="46">
        <v>33.9</v>
      </c>
      <c r="AF3081" s="46">
        <v>114</v>
      </c>
      <c r="AH3081" s="70" t="str">
        <f t="shared" si="353"/>
        <v/>
      </c>
      <c r="AI3081" s="70" t="str">
        <f t="shared" si="354"/>
        <v/>
      </c>
      <c r="AJ3081" s="70" t="str">
        <f t="shared" si="355"/>
        <v>X</v>
      </c>
      <c r="AK3081" s="70" t="str" cm="1">
        <f t="array" ref="AK3081">_xlfn.IFS(AH3081&lt;&gt;"","1",AI3081&lt;&gt;"","2",AJ3081&lt;&gt;"","3")</f>
        <v>3</v>
      </c>
    </row>
    <row r="3082" spans="1:37" x14ac:dyDescent="0.25">
      <c r="A3082" t="s">
        <v>3438</v>
      </c>
      <c r="B3082" t="s">
        <v>1669</v>
      </c>
      <c r="C3082" s="67" t="str">
        <f t="shared" si="350"/>
        <v>Makayla Marciniak</v>
      </c>
      <c r="D3082" s="71" t="str" cm="1">
        <f t="array" ref="D3082">_xlfn.IFS(AK3082="1",CONCATENATE(C3082,"Regional"),AK3082="2",CONCATENATE(C3082,"Sectional"),AK3082="3",CONCATENATE(C3082,COUNTIF($C$1:C3082,C3082)))</f>
        <v>Makayla Marciniak1</v>
      </c>
      <c r="E3082" s="66">
        <v>45167.541666666664</v>
      </c>
      <c r="F3082" t="s">
        <v>2688</v>
      </c>
      <c r="G3082" s="46">
        <v>22</v>
      </c>
      <c r="H3082" s="46">
        <v>75</v>
      </c>
      <c r="I3082" s="46">
        <v>20</v>
      </c>
      <c r="J3082" t="s">
        <v>2689</v>
      </c>
      <c r="K3082" t="s">
        <v>131</v>
      </c>
      <c r="L3082" s="46">
        <v>2497</v>
      </c>
      <c r="M3082" s="46">
        <v>34</v>
      </c>
      <c r="N3082" s="46">
        <v>33.9</v>
      </c>
      <c r="O3082" s="46">
        <v>114</v>
      </c>
      <c r="P3082" s="46">
        <f t="shared" si="351"/>
        <v>1</v>
      </c>
      <c r="R3082" s="67" t="s">
        <v>3639</v>
      </c>
      <c r="S3082" s="67">
        <f>COUNTIF(Y$2:$Y$100,R3082)</f>
        <v>0</v>
      </c>
      <c r="V3082" s="67">
        <f t="shared" si="352"/>
        <v>0</v>
      </c>
      <c r="AB3082" t="s">
        <v>131</v>
      </c>
      <c r="AC3082" s="46">
        <v>2497</v>
      </c>
      <c r="AD3082" s="46">
        <v>34</v>
      </c>
      <c r="AE3082" s="46">
        <v>33.9</v>
      </c>
      <c r="AF3082" s="46">
        <v>114</v>
      </c>
      <c r="AH3082" s="70" t="str">
        <f t="shared" si="353"/>
        <v/>
      </c>
      <c r="AI3082" s="70" t="str">
        <f t="shared" si="354"/>
        <v/>
      </c>
      <c r="AJ3082" s="70" t="str">
        <f t="shared" si="355"/>
        <v>X</v>
      </c>
      <c r="AK3082" s="70" t="str" cm="1">
        <f t="array" ref="AK3082">_xlfn.IFS(AH3082&lt;&gt;"","1",AI3082&lt;&gt;"","2",AJ3082&lt;&gt;"","3")</f>
        <v>3</v>
      </c>
    </row>
    <row r="3083" spans="1:37" x14ac:dyDescent="0.25">
      <c r="A3083" t="s">
        <v>1063</v>
      </c>
      <c r="B3083" t="s">
        <v>277</v>
      </c>
      <c r="C3083" s="67" t="str">
        <f t="shared" si="350"/>
        <v>Peyton Zipperer</v>
      </c>
      <c r="D3083" s="71" t="str" cm="1">
        <f t="array" ref="D3083">_xlfn.IFS(AK3083="1",CONCATENATE(C3083,"Regional"),AK3083="2",CONCATENATE(C3083,"Sectional"),AK3083="3",CONCATENATE(C3083,COUNTIF($C$1:C3083,C3083)))</f>
        <v>Peyton Zipperer7</v>
      </c>
      <c r="E3083" s="66">
        <v>45167.625</v>
      </c>
      <c r="F3083" t="s">
        <v>2396</v>
      </c>
      <c r="G3083" s="46">
        <v>11</v>
      </c>
      <c r="H3083" s="46">
        <v>43</v>
      </c>
      <c r="I3083" s="46">
        <v>1</v>
      </c>
      <c r="J3083" t="s">
        <v>2397</v>
      </c>
      <c r="K3083" t="s">
        <v>90</v>
      </c>
      <c r="L3083" s="46">
        <v>2388</v>
      </c>
      <c r="M3083" s="46">
        <v>35</v>
      </c>
      <c r="N3083" s="46">
        <v>32.4</v>
      </c>
      <c r="O3083" s="46">
        <v>111</v>
      </c>
      <c r="P3083" s="46">
        <f t="shared" si="351"/>
        <v>1</v>
      </c>
      <c r="R3083" s="67" t="s">
        <v>1546</v>
      </c>
      <c r="S3083" s="67">
        <f>COUNTIF(Y$2:$Y$100,R3083)</f>
        <v>0</v>
      </c>
      <c r="V3083" s="67">
        <f t="shared" si="352"/>
        <v>0</v>
      </c>
      <c r="X3083"/>
      <c r="Y3083" s="67" t="str">
        <f t="shared" ref="Y3083:Y3114" si="356">CONCATENATE(W3083," ",X3083)</f>
        <v xml:space="preserve"> </v>
      </c>
      <c r="AB3083" t="s">
        <v>90</v>
      </c>
      <c r="AC3083" s="46">
        <v>2388</v>
      </c>
      <c r="AD3083" s="46">
        <v>35</v>
      </c>
      <c r="AE3083" s="46">
        <v>32.4</v>
      </c>
      <c r="AF3083" s="46">
        <v>111</v>
      </c>
      <c r="AH3083" s="70" t="str">
        <f t="shared" si="353"/>
        <v/>
      </c>
      <c r="AI3083" s="70" t="str">
        <f t="shared" si="354"/>
        <v/>
      </c>
      <c r="AJ3083" s="70" t="str">
        <f t="shared" si="355"/>
        <v>X</v>
      </c>
      <c r="AK3083" s="70" t="str" cm="1">
        <f t="array" ref="AK3083">_xlfn.IFS(AH3083&lt;&gt;"","1",AI3083&lt;&gt;"","2",AJ3083&lt;&gt;"","3")</f>
        <v>3</v>
      </c>
    </row>
    <row r="3084" spans="1:37" x14ac:dyDescent="0.25">
      <c r="A3084" t="s">
        <v>1068</v>
      </c>
      <c r="B3084" t="s">
        <v>443</v>
      </c>
      <c r="C3084" s="67" t="str">
        <f t="shared" si="350"/>
        <v>Emily Schmid</v>
      </c>
      <c r="D3084" s="71" t="str" cm="1">
        <f t="array" ref="D3084">_xlfn.IFS(AK3084="1",CONCATENATE(C3084,"Regional"),AK3084="2",CONCATENATE(C3084,"Sectional"),AK3084="3",CONCATENATE(C3084,COUNTIF($C$1:C3084,C3084)))</f>
        <v>Emily Schmid7</v>
      </c>
      <c r="E3084" s="66">
        <v>45167.625</v>
      </c>
      <c r="F3084" t="s">
        <v>2396</v>
      </c>
      <c r="G3084" s="46">
        <v>11</v>
      </c>
      <c r="H3084" s="46">
        <v>46</v>
      </c>
      <c r="I3084" s="46">
        <v>2</v>
      </c>
      <c r="J3084" t="s">
        <v>2397</v>
      </c>
      <c r="K3084" t="s">
        <v>90</v>
      </c>
      <c r="L3084" s="46">
        <v>2388</v>
      </c>
      <c r="M3084" s="46">
        <v>35</v>
      </c>
      <c r="N3084" s="46">
        <v>32.4</v>
      </c>
      <c r="O3084" s="46">
        <v>111</v>
      </c>
      <c r="P3084" s="46">
        <f t="shared" si="351"/>
        <v>1</v>
      </c>
      <c r="R3084" s="67" t="s">
        <v>1553</v>
      </c>
      <c r="S3084" s="67">
        <f>COUNTIF(Y$2:$Y$100,R3084)</f>
        <v>0</v>
      </c>
      <c r="V3084" s="67">
        <f t="shared" si="352"/>
        <v>0</v>
      </c>
      <c r="X3084"/>
      <c r="Y3084" s="67" t="str">
        <f t="shared" si="356"/>
        <v xml:space="preserve"> </v>
      </c>
      <c r="AB3084" t="s">
        <v>90</v>
      </c>
      <c r="AC3084" s="46">
        <v>2388</v>
      </c>
      <c r="AD3084" s="46">
        <v>35</v>
      </c>
      <c r="AE3084" s="46">
        <v>32.4</v>
      </c>
      <c r="AF3084" s="46">
        <v>111</v>
      </c>
      <c r="AH3084" s="70" t="str">
        <f t="shared" si="353"/>
        <v/>
      </c>
      <c r="AI3084" s="70" t="str">
        <f t="shared" si="354"/>
        <v/>
      </c>
      <c r="AJ3084" s="70" t="str">
        <f t="shared" si="355"/>
        <v>X</v>
      </c>
      <c r="AK3084" s="70" t="str" cm="1">
        <f t="array" ref="AK3084">_xlfn.IFS(AH3084&lt;&gt;"","1",AI3084&lt;&gt;"","2",AJ3084&lt;&gt;"","3")</f>
        <v>3</v>
      </c>
    </row>
    <row r="3085" spans="1:37" x14ac:dyDescent="0.25">
      <c r="A3085" t="s">
        <v>327</v>
      </c>
      <c r="B3085" t="s">
        <v>198</v>
      </c>
      <c r="C3085" s="67" t="str">
        <f t="shared" si="350"/>
        <v>Jordan Olson</v>
      </c>
      <c r="D3085" s="71" t="str" cm="1">
        <f t="array" ref="D3085">_xlfn.IFS(AK3085="1",CONCATENATE(C3085,"Regional"),AK3085="2",CONCATENATE(C3085,"Sectional"),AK3085="3",CONCATENATE(C3085,COUNTIF($C$1:C3085,C3085)))</f>
        <v>Jordan Olson7</v>
      </c>
      <c r="E3085" s="66">
        <v>45167.625</v>
      </c>
      <c r="F3085" t="s">
        <v>2396</v>
      </c>
      <c r="G3085" s="46">
        <v>11</v>
      </c>
      <c r="H3085" s="46">
        <v>53</v>
      </c>
      <c r="I3085" s="46">
        <v>3</v>
      </c>
      <c r="J3085" t="s">
        <v>2397</v>
      </c>
      <c r="K3085" t="s">
        <v>90</v>
      </c>
      <c r="L3085" s="46">
        <v>2388</v>
      </c>
      <c r="M3085" s="46">
        <v>35</v>
      </c>
      <c r="N3085" s="46">
        <v>32.4</v>
      </c>
      <c r="O3085" s="46">
        <v>111</v>
      </c>
      <c r="P3085" s="46">
        <f t="shared" si="351"/>
        <v>1</v>
      </c>
      <c r="R3085" s="67" t="s">
        <v>1547</v>
      </c>
      <c r="S3085" s="67">
        <f>COUNTIF(Y$2:$Y$100,R3085)</f>
        <v>0</v>
      </c>
      <c r="V3085" s="67">
        <f t="shared" si="352"/>
        <v>0</v>
      </c>
      <c r="X3085"/>
      <c r="Y3085" s="67" t="str">
        <f t="shared" si="356"/>
        <v xml:space="preserve"> </v>
      </c>
      <c r="AB3085" t="s">
        <v>90</v>
      </c>
      <c r="AC3085" s="46">
        <v>2388</v>
      </c>
      <c r="AD3085" s="46">
        <v>35</v>
      </c>
      <c r="AE3085" s="46">
        <v>32.4</v>
      </c>
      <c r="AF3085" s="46">
        <v>111</v>
      </c>
      <c r="AH3085" s="70" t="str">
        <f t="shared" si="353"/>
        <v/>
      </c>
      <c r="AI3085" s="70" t="str">
        <f t="shared" si="354"/>
        <v/>
      </c>
      <c r="AJ3085" s="70" t="str">
        <f t="shared" si="355"/>
        <v>X</v>
      </c>
      <c r="AK3085" s="70" t="str" cm="1">
        <f t="array" ref="AK3085">_xlfn.IFS(AH3085&lt;&gt;"","1",AI3085&lt;&gt;"","2",AJ3085&lt;&gt;"","3")</f>
        <v>3</v>
      </c>
    </row>
    <row r="3086" spans="1:37" x14ac:dyDescent="0.25">
      <c r="A3086" t="s">
        <v>1082</v>
      </c>
      <c r="B3086" t="s">
        <v>1898</v>
      </c>
      <c r="C3086" s="67" t="str">
        <f t="shared" si="350"/>
        <v>Micahlee Skjerly</v>
      </c>
      <c r="D3086" s="71" t="str" cm="1">
        <f t="array" ref="D3086">_xlfn.IFS(AK3086="1",CONCATENATE(C3086,"Regional"),AK3086="2",CONCATENATE(C3086,"Sectional"),AK3086="3",CONCATENATE(C3086,COUNTIF($C$1:C3086,C3086)))</f>
        <v>Micahlee Skjerly5</v>
      </c>
      <c r="E3086" s="66">
        <v>45167.625</v>
      </c>
      <c r="F3086" t="s">
        <v>2396</v>
      </c>
      <c r="G3086" s="46">
        <v>11</v>
      </c>
      <c r="H3086" s="46">
        <v>54</v>
      </c>
      <c r="I3086" s="46">
        <v>4</v>
      </c>
      <c r="J3086" t="s">
        <v>2397</v>
      </c>
      <c r="K3086" t="s">
        <v>90</v>
      </c>
      <c r="L3086" s="46">
        <v>2388</v>
      </c>
      <c r="M3086" s="46">
        <v>35</v>
      </c>
      <c r="N3086" s="46">
        <v>32.4</v>
      </c>
      <c r="O3086" s="46">
        <v>111</v>
      </c>
      <c r="P3086" s="46">
        <f t="shared" si="351"/>
        <v>1</v>
      </c>
      <c r="R3086" s="67" t="s">
        <v>2909</v>
      </c>
      <c r="S3086" s="67">
        <f>COUNTIF(Y$2:$Y$100,R3086)</f>
        <v>0</v>
      </c>
      <c r="V3086" s="67">
        <f t="shared" si="352"/>
        <v>0</v>
      </c>
      <c r="X3086"/>
      <c r="Y3086" s="67" t="str">
        <f t="shared" si="356"/>
        <v xml:space="preserve"> </v>
      </c>
      <c r="AB3086" t="s">
        <v>90</v>
      </c>
      <c r="AC3086" s="46">
        <v>2388</v>
      </c>
      <c r="AD3086" s="46">
        <v>35</v>
      </c>
      <c r="AE3086" s="46">
        <v>32.4</v>
      </c>
      <c r="AF3086" s="46">
        <v>111</v>
      </c>
      <c r="AH3086" s="70" t="str">
        <f t="shared" si="353"/>
        <v/>
      </c>
      <c r="AI3086" s="70" t="str">
        <f t="shared" si="354"/>
        <v/>
      </c>
      <c r="AJ3086" s="70" t="str">
        <f t="shared" si="355"/>
        <v>X</v>
      </c>
      <c r="AK3086" s="70" t="str" cm="1">
        <f t="array" ref="AK3086">_xlfn.IFS(AH3086&lt;&gt;"","1",AI3086&lt;&gt;"","2",AJ3086&lt;&gt;"","3")</f>
        <v>3</v>
      </c>
    </row>
    <row r="3087" spans="1:37" x14ac:dyDescent="0.25">
      <c r="A3087" t="s">
        <v>1903</v>
      </c>
      <c r="B3087" t="s">
        <v>684</v>
      </c>
      <c r="C3087" s="67" t="str">
        <f t="shared" si="350"/>
        <v>Savannah Richter</v>
      </c>
      <c r="D3087" s="71" t="str" cm="1">
        <f t="array" ref="D3087">_xlfn.IFS(AK3087="1",CONCATENATE(C3087,"Regional"),AK3087="2",CONCATENATE(C3087,"Sectional"),AK3087="3",CONCATENATE(C3087,COUNTIF($C$1:C3087,C3087)))</f>
        <v>Savannah Richter5</v>
      </c>
      <c r="E3087" s="66">
        <v>45167.625</v>
      </c>
      <c r="F3087" t="s">
        <v>2396</v>
      </c>
      <c r="G3087" s="46">
        <v>11</v>
      </c>
      <c r="H3087" s="46">
        <v>57</v>
      </c>
      <c r="I3087" s="46">
        <v>5</v>
      </c>
      <c r="J3087" t="s">
        <v>2397</v>
      </c>
      <c r="K3087" t="s">
        <v>90</v>
      </c>
      <c r="L3087" s="46">
        <v>2388</v>
      </c>
      <c r="M3087" s="46">
        <v>35</v>
      </c>
      <c r="N3087" s="46">
        <v>32.4</v>
      </c>
      <c r="O3087" s="46">
        <v>111</v>
      </c>
      <c r="P3087" s="46">
        <f t="shared" si="351"/>
        <v>1</v>
      </c>
      <c r="R3087" s="67" t="s">
        <v>2917</v>
      </c>
      <c r="S3087" s="67">
        <f>COUNTIF(Y$2:$Y$100,R3087)</f>
        <v>0</v>
      </c>
      <c r="V3087" s="67">
        <f t="shared" si="352"/>
        <v>0</v>
      </c>
      <c r="X3087"/>
      <c r="Y3087" s="67" t="str">
        <f t="shared" si="356"/>
        <v xml:space="preserve"> </v>
      </c>
      <c r="AB3087" t="s">
        <v>90</v>
      </c>
      <c r="AC3087" s="46">
        <v>2388</v>
      </c>
      <c r="AD3087" s="46">
        <v>35</v>
      </c>
      <c r="AE3087" s="46">
        <v>32.4</v>
      </c>
      <c r="AF3087" s="46">
        <v>111</v>
      </c>
      <c r="AH3087" s="70" t="str">
        <f t="shared" si="353"/>
        <v/>
      </c>
      <c r="AI3087" s="70" t="str">
        <f t="shared" si="354"/>
        <v/>
      </c>
      <c r="AJ3087" s="70" t="str">
        <f t="shared" si="355"/>
        <v>X</v>
      </c>
      <c r="AK3087" s="70" t="str" cm="1">
        <f t="array" ref="AK3087">_xlfn.IFS(AH3087&lt;&gt;"","1",AI3087&lt;&gt;"","2",AJ3087&lt;&gt;"","3")</f>
        <v>3</v>
      </c>
    </row>
    <row r="3088" spans="1:37" x14ac:dyDescent="0.25">
      <c r="A3088" t="s">
        <v>1904</v>
      </c>
      <c r="B3088" t="s">
        <v>1772</v>
      </c>
      <c r="C3088" s="67" t="str">
        <f t="shared" si="350"/>
        <v>Abbey Blechinger</v>
      </c>
      <c r="D3088" s="71" t="str" cm="1">
        <f t="array" ref="D3088">_xlfn.IFS(AK3088="1",CONCATENATE(C3088,"Regional"),AK3088="2",CONCATENATE(C3088,"Sectional"),AK3088="3",CONCATENATE(C3088,COUNTIF($C$1:C3088,C3088)))</f>
        <v>Abbey Blechinger7</v>
      </c>
      <c r="E3088" s="66">
        <v>45167.625</v>
      </c>
      <c r="F3088" t="s">
        <v>2396</v>
      </c>
      <c r="G3088" s="46">
        <v>11</v>
      </c>
      <c r="H3088" s="46">
        <v>58</v>
      </c>
      <c r="I3088" s="46">
        <v>6</v>
      </c>
      <c r="J3088" t="s">
        <v>2397</v>
      </c>
      <c r="K3088" t="s">
        <v>90</v>
      </c>
      <c r="L3088" s="46">
        <v>2388</v>
      </c>
      <c r="M3088" s="46">
        <v>35</v>
      </c>
      <c r="N3088" s="46">
        <v>32.4</v>
      </c>
      <c r="O3088" s="46">
        <v>111</v>
      </c>
      <c r="P3088" s="46">
        <f t="shared" si="351"/>
        <v>1</v>
      </c>
      <c r="R3088" s="67" t="s">
        <v>2918</v>
      </c>
      <c r="S3088" s="67">
        <f>COUNTIF(Y$2:$Y$100,R3088)</f>
        <v>0</v>
      </c>
      <c r="V3088" s="67">
        <f t="shared" si="352"/>
        <v>0</v>
      </c>
      <c r="X3088"/>
      <c r="Y3088" s="67" t="str">
        <f t="shared" si="356"/>
        <v xml:space="preserve"> </v>
      </c>
      <c r="AB3088" t="s">
        <v>90</v>
      </c>
      <c r="AC3088" s="46">
        <v>2388</v>
      </c>
      <c r="AD3088" s="46">
        <v>35</v>
      </c>
      <c r="AE3088" s="46">
        <v>32.4</v>
      </c>
      <c r="AF3088" s="46">
        <v>111</v>
      </c>
      <c r="AH3088" s="70" t="str">
        <f t="shared" si="353"/>
        <v/>
      </c>
      <c r="AI3088" s="70" t="str">
        <f t="shared" si="354"/>
        <v/>
      </c>
      <c r="AJ3088" s="70" t="str">
        <f t="shared" si="355"/>
        <v>X</v>
      </c>
      <c r="AK3088" s="70" t="str" cm="1">
        <f t="array" ref="AK3088">_xlfn.IFS(AH3088&lt;&gt;"","1",AI3088&lt;&gt;"","2",AJ3088&lt;&gt;"","3")</f>
        <v>3</v>
      </c>
    </row>
    <row r="3089" spans="1:37" x14ac:dyDescent="0.25">
      <c r="A3089" t="s">
        <v>319</v>
      </c>
      <c r="B3089" t="s">
        <v>204</v>
      </c>
      <c r="C3089" s="67" t="str">
        <f t="shared" si="350"/>
        <v>Cameron Mullikin</v>
      </c>
      <c r="D3089" s="71" t="str" cm="1">
        <f t="array" ref="D3089">_xlfn.IFS(AK3089="1",CONCATENATE(C3089,"Regional"),AK3089="2",CONCATENATE(C3089,"Sectional"),AK3089="3",CONCATENATE(C3089,COUNTIF($C$1:C3089,C3089)))</f>
        <v>Cameron Mullikin3</v>
      </c>
      <c r="E3089" s="66">
        <v>45167.625</v>
      </c>
      <c r="F3089" t="s">
        <v>2396</v>
      </c>
      <c r="G3089" s="46">
        <v>11</v>
      </c>
      <c r="H3089" s="46">
        <v>58</v>
      </c>
      <c r="I3089" s="46">
        <v>6</v>
      </c>
      <c r="J3089" t="s">
        <v>2397</v>
      </c>
      <c r="K3089" t="s">
        <v>90</v>
      </c>
      <c r="L3089" s="46">
        <v>2388</v>
      </c>
      <c r="M3089" s="46">
        <v>35</v>
      </c>
      <c r="N3089" s="46">
        <v>32.4</v>
      </c>
      <c r="O3089" s="46">
        <v>111</v>
      </c>
      <c r="P3089" s="46">
        <f t="shared" si="351"/>
        <v>1</v>
      </c>
      <c r="R3089" s="67" t="s">
        <v>2912</v>
      </c>
      <c r="S3089" s="67">
        <f>COUNTIF(Y$2:$Y$100,R3089)</f>
        <v>0</v>
      </c>
      <c r="V3089" s="67">
        <f t="shared" si="352"/>
        <v>0</v>
      </c>
      <c r="X3089"/>
      <c r="Y3089" s="67" t="str">
        <f t="shared" si="356"/>
        <v xml:space="preserve"> </v>
      </c>
      <c r="AB3089" t="s">
        <v>90</v>
      </c>
      <c r="AC3089" s="46">
        <v>2388</v>
      </c>
      <c r="AD3089" s="46">
        <v>35</v>
      </c>
      <c r="AE3089" s="46">
        <v>32.4</v>
      </c>
      <c r="AF3089" s="46">
        <v>111</v>
      </c>
      <c r="AH3089" s="70" t="str">
        <f t="shared" si="353"/>
        <v/>
      </c>
      <c r="AI3089" s="70" t="str">
        <f t="shared" si="354"/>
        <v/>
      </c>
      <c r="AJ3089" s="70" t="str">
        <f t="shared" si="355"/>
        <v>X</v>
      </c>
      <c r="AK3089" s="70" t="str" cm="1">
        <f t="array" ref="AK3089">_xlfn.IFS(AH3089&lt;&gt;"","1",AI3089&lt;&gt;"","2",AJ3089&lt;&gt;"","3")</f>
        <v>3</v>
      </c>
    </row>
    <row r="3090" spans="1:37" x14ac:dyDescent="0.25">
      <c r="A3090" t="s">
        <v>1899</v>
      </c>
      <c r="B3090" t="s">
        <v>1900</v>
      </c>
      <c r="C3090" s="67" t="str">
        <f t="shared" si="350"/>
        <v>Rylin Vruwink</v>
      </c>
      <c r="D3090" s="71" t="str" cm="1">
        <f t="array" ref="D3090">_xlfn.IFS(AK3090="1",CONCATENATE(C3090,"Regional"),AK3090="2",CONCATENATE(C3090,"Sectional"),AK3090="3",CONCATENATE(C3090,COUNTIF($C$1:C3090,C3090)))</f>
        <v>Rylin Vruwink4</v>
      </c>
      <c r="E3090" s="66">
        <v>45167.625</v>
      </c>
      <c r="F3090" t="s">
        <v>2396</v>
      </c>
      <c r="G3090" s="46">
        <v>11</v>
      </c>
      <c r="H3090" s="46">
        <v>60</v>
      </c>
      <c r="I3090" s="46">
        <v>8</v>
      </c>
      <c r="J3090" t="s">
        <v>2397</v>
      </c>
      <c r="K3090" t="s">
        <v>90</v>
      </c>
      <c r="L3090" s="46">
        <v>2388</v>
      </c>
      <c r="M3090" s="46">
        <v>35</v>
      </c>
      <c r="N3090" s="46">
        <v>32.4</v>
      </c>
      <c r="O3090" s="46">
        <v>111</v>
      </c>
      <c r="P3090" s="46">
        <f t="shared" si="351"/>
        <v>1</v>
      </c>
      <c r="R3090" s="67" t="s">
        <v>2910</v>
      </c>
      <c r="S3090" s="67">
        <f>COUNTIF(Y$2:$Y$100,R3090)</f>
        <v>0</v>
      </c>
      <c r="V3090" s="67">
        <f t="shared" si="352"/>
        <v>0</v>
      </c>
      <c r="X3090"/>
      <c r="Y3090" s="67" t="str">
        <f t="shared" si="356"/>
        <v xml:space="preserve"> </v>
      </c>
      <c r="AB3090" t="s">
        <v>90</v>
      </c>
      <c r="AC3090" s="46">
        <v>2388</v>
      </c>
      <c r="AD3090" s="46">
        <v>35</v>
      </c>
      <c r="AE3090" s="46">
        <v>32.4</v>
      </c>
      <c r="AF3090" s="46">
        <v>111</v>
      </c>
      <c r="AH3090" s="70" t="str">
        <f t="shared" si="353"/>
        <v/>
      </c>
      <c r="AI3090" s="70" t="str">
        <f t="shared" si="354"/>
        <v/>
      </c>
      <c r="AJ3090" s="70" t="str">
        <f t="shared" si="355"/>
        <v>X</v>
      </c>
      <c r="AK3090" s="70" t="str" cm="1">
        <f t="array" ref="AK3090">_xlfn.IFS(AH3090&lt;&gt;"","1",AI3090&lt;&gt;"","2",AJ3090&lt;&gt;"","3")</f>
        <v>3</v>
      </c>
    </row>
    <row r="3091" spans="1:37" x14ac:dyDescent="0.25">
      <c r="A3091" t="s">
        <v>370</v>
      </c>
      <c r="B3091" t="s">
        <v>362</v>
      </c>
      <c r="C3091" s="67" t="str">
        <f t="shared" si="350"/>
        <v>Emma Thompson</v>
      </c>
      <c r="D3091" s="71" t="str" cm="1">
        <f t="array" ref="D3091">_xlfn.IFS(AK3091="1",CONCATENATE(C3091,"Regional"),AK3091="2",CONCATENATE(C3091,"Sectional"),AK3091="3",CONCATENATE(C3091,COUNTIF($C$1:C3091,C3091)))</f>
        <v>Emma Thompson5</v>
      </c>
      <c r="E3091" s="66">
        <v>45167.625</v>
      </c>
      <c r="F3091" t="s">
        <v>2396</v>
      </c>
      <c r="G3091" s="46">
        <v>11</v>
      </c>
      <c r="H3091" s="46">
        <v>62</v>
      </c>
      <c r="I3091" s="46">
        <v>9</v>
      </c>
      <c r="J3091" t="s">
        <v>2397</v>
      </c>
      <c r="K3091" t="s">
        <v>90</v>
      </c>
      <c r="L3091" s="46">
        <v>2388</v>
      </c>
      <c r="M3091" s="46">
        <v>35</v>
      </c>
      <c r="N3091" s="46">
        <v>32.4</v>
      </c>
      <c r="O3091" s="46">
        <v>111</v>
      </c>
      <c r="P3091" s="46">
        <f t="shared" si="351"/>
        <v>1</v>
      </c>
      <c r="R3091" s="67" t="s">
        <v>2911</v>
      </c>
      <c r="S3091" s="67">
        <f>COUNTIF(Y$2:$Y$100,R3091)</f>
        <v>0</v>
      </c>
      <c r="V3091" s="67">
        <f t="shared" si="352"/>
        <v>0</v>
      </c>
      <c r="X3091"/>
      <c r="Y3091" s="67" t="str">
        <f t="shared" si="356"/>
        <v xml:space="preserve"> </v>
      </c>
      <c r="AB3091" t="s">
        <v>90</v>
      </c>
      <c r="AC3091" s="46">
        <v>2388</v>
      </c>
      <c r="AD3091" s="46">
        <v>35</v>
      </c>
      <c r="AE3091" s="46">
        <v>32.4</v>
      </c>
      <c r="AF3091" s="46">
        <v>111</v>
      </c>
      <c r="AH3091" s="70" t="str">
        <f t="shared" si="353"/>
        <v/>
      </c>
      <c r="AI3091" s="70" t="str">
        <f t="shared" si="354"/>
        <v/>
      </c>
      <c r="AJ3091" s="70" t="str">
        <f t="shared" si="355"/>
        <v>X</v>
      </c>
      <c r="AK3091" s="70" t="str" cm="1">
        <f t="array" ref="AK3091">_xlfn.IFS(AH3091&lt;&gt;"","1",AI3091&lt;&gt;"","2",AJ3091&lt;&gt;"","3")</f>
        <v>3</v>
      </c>
    </row>
    <row r="3092" spans="1:37" x14ac:dyDescent="0.25">
      <c r="A3092" t="s">
        <v>1905</v>
      </c>
      <c r="B3092" t="s">
        <v>427</v>
      </c>
      <c r="C3092" s="67" t="str">
        <f t="shared" si="350"/>
        <v>Jadyn Thaemert</v>
      </c>
      <c r="D3092" s="71" t="str" cm="1">
        <f t="array" ref="D3092">_xlfn.IFS(AK3092="1",CONCATENATE(C3092,"Regional"),AK3092="2",CONCATENATE(C3092,"Sectional"),AK3092="3",CONCATENATE(C3092,COUNTIF($C$1:C3092,C3092)))</f>
        <v>Jadyn Thaemert5</v>
      </c>
      <c r="E3092" s="66">
        <v>45167.625</v>
      </c>
      <c r="F3092" t="s">
        <v>2396</v>
      </c>
      <c r="G3092" s="46">
        <v>11</v>
      </c>
      <c r="H3092" s="46">
        <v>63</v>
      </c>
      <c r="I3092" s="46">
        <v>10</v>
      </c>
      <c r="J3092" t="s">
        <v>2397</v>
      </c>
      <c r="K3092" t="s">
        <v>90</v>
      </c>
      <c r="L3092" s="46">
        <v>2388</v>
      </c>
      <c r="M3092" s="46">
        <v>35</v>
      </c>
      <c r="N3092" s="46">
        <v>32.4</v>
      </c>
      <c r="O3092" s="46">
        <v>111</v>
      </c>
      <c r="P3092" s="46">
        <f t="shared" si="351"/>
        <v>1</v>
      </c>
      <c r="R3092" s="67" t="s">
        <v>2919</v>
      </c>
      <c r="S3092" s="67">
        <f>COUNTIF(Y$2:$Y$100,R3092)</f>
        <v>0</v>
      </c>
      <c r="V3092" s="67">
        <f t="shared" si="352"/>
        <v>0</v>
      </c>
      <c r="X3092"/>
      <c r="Y3092" s="67" t="str">
        <f t="shared" si="356"/>
        <v xml:space="preserve"> </v>
      </c>
      <c r="AB3092" t="s">
        <v>90</v>
      </c>
      <c r="AC3092" s="46">
        <v>2388</v>
      </c>
      <c r="AD3092" s="46">
        <v>35</v>
      </c>
      <c r="AE3092" s="46">
        <v>32.4</v>
      </c>
      <c r="AF3092" s="46">
        <v>111</v>
      </c>
      <c r="AH3092" s="70" t="str">
        <f t="shared" si="353"/>
        <v/>
      </c>
      <c r="AI3092" s="70" t="str">
        <f t="shared" si="354"/>
        <v/>
      </c>
      <c r="AJ3092" s="70" t="str">
        <f t="shared" si="355"/>
        <v>X</v>
      </c>
      <c r="AK3092" s="70" t="str" cm="1">
        <f t="array" ref="AK3092">_xlfn.IFS(AH3092&lt;&gt;"","1",AI3092&lt;&gt;"","2",AJ3092&lt;&gt;"","3")</f>
        <v>3</v>
      </c>
    </row>
    <row r="3093" spans="1:37" x14ac:dyDescent="0.25">
      <c r="A3093" t="s">
        <v>1901</v>
      </c>
      <c r="B3093" t="s">
        <v>539</v>
      </c>
      <c r="C3093" s="67" t="str">
        <f t="shared" si="350"/>
        <v>Maggie Cole</v>
      </c>
      <c r="D3093" s="71" t="str" cm="1">
        <f t="array" ref="D3093">_xlfn.IFS(AK3093="1",CONCATENATE(C3093,"Regional"),AK3093="2",CONCATENATE(C3093,"Sectional"),AK3093="3",CONCATENATE(C3093,COUNTIF($C$1:C3093,C3093)))</f>
        <v>Maggie Cole3</v>
      </c>
      <c r="E3093" s="66">
        <v>45167.625</v>
      </c>
      <c r="F3093" t="s">
        <v>2396</v>
      </c>
      <c r="G3093" s="46">
        <v>11</v>
      </c>
      <c r="H3093" s="46">
        <v>69</v>
      </c>
      <c r="I3093" s="46">
        <v>11</v>
      </c>
      <c r="J3093" t="s">
        <v>2397</v>
      </c>
      <c r="K3093" t="s">
        <v>90</v>
      </c>
      <c r="L3093" s="46">
        <v>2388</v>
      </c>
      <c r="M3093" s="46">
        <v>35</v>
      </c>
      <c r="N3093" s="46">
        <v>32.4</v>
      </c>
      <c r="O3093" s="46">
        <v>111</v>
      </c>
      <c r="P3093" s="46">
        <f t="shared" si="351"/>
        <v>1</v>
      </c>
      <c r="R3093" s="67" t="s">
        <v>2913</v>
      </c>
      <c r="S3093" s="67">
        <f>COUNTIF(Y$2:$Y$100,R3093)</f>
        <v>0</v>
      </c>
      <c r="V3093" s="67">
        <f t="shared" si="352"/>
        <v>0</v>
      </c>
      <c r="X3093"/>
      <c r="Y3093" s="67" t="str">
        <f t="shared" si="356"/>
        <v xml:space="preserve"> </v>
      </c>
      <c r="AB3093" t="s">
        <v>90</v>
      </c>
      <c r="AC3093" s="46">
        <v>2388</v>
      </c>
      <c r="AD3093" s="46">
        <v>35</v>
      </c>
      <c r="AE3093" s="46">
        <v>32.4</v>
      </c>
      <c r="AF3093" s="46">
        <v>111</v>
      </c>
      <c r="AH3093" s="70" t="str">
        <f t="shared" si="353"/>
        <v/>
      </c>
      <c r="AI3093" s="70" t="str">
        <f t="shared" si="354"/>
        <v/>
      </c>
      <c r="AJ3093" s="70" t="str">
        <f t="shared" si="355"/>
        <v>X</v>
      </c>
      <c r="AK3093" s="70" t="str" cm="1">
        <f t="array" ref="AK3093">_xlfn.IFS(AH3093&lt;&gt;"","1",AI3093&lt;&gt;"","2",AJ3093&lt;&gt;"","3")</f>
        <v>3</v>
      </c>
    </row>
    <row r="3094" spans="1:37" x14ac:dyDescent="0.25">
      <c r="A3094" t="s">
        <v>299</v>
      </c>
      <c r="B3094" t="s">
        <v>458</v>
      </c>
      <c r="C3094" s="67" t="str">
        <f t="shared" si="350"/>
        <v>Lauren Lupinek</v>
      </c>
      <c r="D3094" s="71" t="str" cm="1">
        <f t="array" ref="D3094">_xlfn.IFS(AK3094="1",CONCATENATE(C3094,"Regional"),AK3094="2",CONCATENATE(C3094,"Sectional"),AK3094="3",CONCATENATE(C3094,COUNTIF($C$1:C3094,C3094)))</f>
        <v>Lauren Lupinek5</v>
      </c>
      <c r="E3094" s="66">
        <v>45167.625</v>
      </c>
      <c r="F3094" t="s">
        <v>2442</v>
      </c>
      <c r="G3094" s="46">
        <v>42</v>
      </c>
      <c r="H3094" s="46">
        <v>35</v>
      </c>
      <c r="I3094" s="46">
        <v>1</v>
      </c>
      <c r="J3094" t="s">
        <v>123</v>
      </c>
      <c r="K3094" t="s">
        <v>90</v>
      </c>
      <c r="L3094" s="46">
        <v>2499</v>
      </c>
      <c r="M3094" s="46">
        <v>36</v>
      </c>
      <c r="N3094" s="46">
        <v>34.5</v>
      </c>
      <c r="O3094" s="46">
        <v>120</v>
      </c>
      <c r="P3094" s="46">
        <f t="shared" si="351"/>
        <v>1</v>
      </c>
      <c r="R3094" s="67" t="s">
        <v>1313</v>
      </c>
      <c r="S3094" s="67">
        <f>COUNTIF(Y$2:$Y$100,R3094)</f>
        <v>0</v>
      </c>
      <c r="V3094" s="67">
        <f t="shared" si="352"/>
        <v>0</v>
      </c>
      <c r="X3094"/>
      <c r="Y3094" s="67" t="str">
        <f t="shared" si="356"/>
        <v xml:space="preserve"> </v>
      </c>
      <c r="AB3094" t="s">
        <v>90</v>
      </c>
      <c r="AC3094" s="46">
        <v>2499</v>
      </c>
      <c r="AD3094" s="46">
        <v>36</v>
      </c>
      <c r="AE3094" s="46">
        <v>34.5</v>
      </c>
      <c r="AF3094" s="46">
        <v>120</v>
      </c>
      <c r="AH3094" s="70" t="str">
        <f t="shared" si="353"/>
        <v/>
      </c>
      <c r="AI3094" s="70" t="str">
        <f t="shared" si="354"/>
        <v/>
      </c>
      <c r="AJ3094" s="70" t="str">
        <f t="shared" si="355"/>
        <v>X</v>
      </c>
      <c r="AK3094" s="70" t="str" cm="1">
        <f t="array" ref="AK3094">_xlfn.IFS(AH3094&lt;&gt;"","1",AI3094&lt;&gt;"","2",AJ3094&lt;&gt;"","3")</f>
        <v>3</v>
      </c>
    </row>
    <row r="3095" spans="1:37" x14ac:dyDescent="0.25">
      <c r="A3095" t="s">
        <v>352</v>
      </c>
      <c r="B3095" t="s">
        <v>772</v>
      </c>
      <c r="C3095" s="67" t="str">
        <f t="shared" si="350"/>
        <v>Alexa Reed</v>
      </c>
      <c r="D3095" s="71" t="str" cm="1">
        <f t="array" ref="D3095">_xlfn.IFS(AK3095="1",CONCATENATE(C3095,"Regional"),AK3095="2",CONCATENATE(C3095,"Sectional"),AK3095="3",CONCATENATE(C3095,COUNTIF($C$1:C3095,C3095)))</f>
        <v>Alexa Reed5</v>
      </c>
      <c r="E3095" s="66">
        <v>45167.625</v>
      </c>
      <c r="F3095" t="s">
        <v>2442</v>
      </c>
      <c r="G3095" s="46">
        <v>42</v>
      </c>
      <c r="H3095" s="46">
        <v>40</v>
      </c>
      <c r="I3095" s="46">
        <v>2</v>
      </c>
      <c r="J3095" t="s">
        <v>123</v>
      </c>
      <c r="K3095" t="s">
        <v>90</v>
      </c>
      <c r="L3095" s="46">
        <v>2499</v>
      </c>
      <c r="M3095" s="46">
        <v>36</v>
      </c>
      <c r="N3095" s="46">
        <v>34.5</v>
      </c>
      <c r="O3095" s="46">
        <v>120</v>
      </c>
      <c r="P3095" s="46">
        <f t="shared" si="351"/>
        <v>1</v>
      </c>
      <c r="R3095" s="67" t="s">
        <v>1355</v>
      </c>
      <c r="S3095" s="67">
        <f>COUNTIF(Y$2:$Y$100,R3095)</f>
        <v>0</v>
      </c>
      <c r="V3095" s="67">
        <f t="shared" si="352"/>
        <v>0</v>
      </c>
      <c r="X3095"/>
      <c r="Y3095" s="67" t="str">
        <f t="shared" si="356"/>
        <v xml:space="preserve"> </v>
      </c>
      <c r="AB3095" t="s">
        <v>90</v>
      </c>
      <c r="AC3095" s="46">
        <v>2499</v>
      </c>
      <c r="AD3095" s="46">
        <v>36</v>
      </c>
      <c r="AE3095" s="46">
        <v>34.5</v>
      </c>
      <c r="AF3095" s="46">
        <v>120</v>
      </c>
      <c r="AH3095" s="70" t="str">
        <f t="shared" si="353"/>
        <v/>
      </c>
      <c r="AI3095" s="70" t="str">
        <f t="shared" si="354"/>
        <v/>
      </c>
      <c r="AJ3095" s="70" t="str">
        <f t="shared" si="355"/>
        <v>X</v>
      </c>
      <c r="AK3095" s="70" t="str" cm="1">
        <f t="array" ref="AK3095">_xlfn.IFS(AH3095&lt;&gt;"","1",AI3095&lt;&gt;"","2",AJ3095&lt;&gt;"","3")</f>
        <v>3</v>
      </c>
    </row>
    <row r="3096" spans="1:37" x14ac:dyDescent="0.25">
      <c r="A3096" t="s">
        <v>746</v>
      </c>
      <c r="B3096" t="s">
        <v>682</v>
      </c>
      <c r="C3096" s="67" t="str">
        <f t="shared" si="350"/>
        <v>Aubrey Westerman</v>
      </c>
      <c r="D3096" s="71" t="str" cm="1">
        <f t="array" ref="D3096">_xlfn.IFS(AK3096="1",CONCATENATE(C3096,"Regional"),AK3096="2",CONCATENATE(C3096,"Sectional"),AK3096="3",CONCATENATE(C3096,COUNTIF($C$1:C3096,C3096)))</f>
        <v>Aubrey Westerman5</v>
      </c>
      <c r="E3096" s="66">
        <v>45167.625</v>
      </c>
      <c r="F3096" t="s">
        <v>2442</v>
      </c>
      <c r="G3096" s="46">
        <v>42</v>
      </c>
      <c r="H3096" s="46">
        <v>42</v>
      </c>
      <c r="I3096" s="46">
        <v>3</v>
      </c>
      <c r="J3096" t="s">
        <v>123</v>
      </c>
      <c r="K3096" t="s">
        <v>90</v>
      </c>
      <c r="L3096" s="46">
        <v>2499</v>
      </c>
      <c r="M3096" s="46">
        <v>36</v>
      </c>
      <c r="N3096" s="46">
        <v>34.5</v>
      </c>
      <c r="O3096" s="46">
        <v>120</v>
      </c>
      <c r="P3096" s="46">
        <f t="shared" si="351"/>
        <v>1</v>
      </c>
      <c r="R3096" s="67" t="s">
        <v>3478</v>
      </c>
      <c r="S3096" s="67">
        <f>COUNTIF(Y$2:$Y$100,R3096)</f>
        <v>0</v>
      </c>
      <c r="V3096" s="67">
        <f t="shared" si="352"/>
        <v>0</v>
      </c>
      <c r="X3096"/>
      <c r="Y3096" s="67" t="str">
        <f t="shared" si="356"/>
        <v xml:space="preserve"> </v>
      </c>
      <c r="AB3096" t="s">
        <v>90</v>
      </c>
      <c r="AC3096" s="46">
        <v>2499</v>
      </c>
      <c r="AD3096" s="46">
        <v>36</v>
      </c>
      <c r="AE3096" s="46">
        <v>34.5</v>
      </c>
      <c r="AF3096" s="46">
        <v>120</v>
      </c>
      <c r="AH3096" s="70" t="str">
        <f t="shared" si="353"/>
        <v/>
      </c>
      <c r="AI3096" s="70" t="str">
        <f t="shared" si="354"/>
        <v/>
      </c>
      <c r="AJ3096" s="70" t="str">
        <f t="shared" si="355"/>
        <v>X</v>
      </c>
      <c r="AK3096" s="70" t="str" cm="1">
        <f t="array" ref="AK3096">_xlfn.IFS(AH3096&lt;&gt;"","1",AI3096&lt;&gt;"","2",AJ3096&lt;&gt;"","3")</f>
        <v>3</v>
      </c>
    </row>
    <row r="3097" spans="1:37" x14ac:dyDescent="0.25">
      <c r="A3097" t="s">
        <v>732</v>
      </c>
      <c r="B3097" t="s">
        <v>733</v>
      </c>
      <c r="C3097" s="67" t="str">
        <f t="shared" si="350"/>
        <v>Martina Hudaj</v>
      </c>
      <c r="D3097" s="71" t="str" cm="1">
        <f t="array" ref="D3097">_xlfn.IFS(AK3097="1",CONCATENATE(C3097,"Regional"),AK3097="2",CONCATENATE(C3097,"Sectional"),AK3097="3",CONCATENATE(C3097,COUNTIF($C$1:C3097,C3097)))</f>
        <v>Martina Hudaj4</v>
      </c>
      <c r="E3097" s="66">
        <v>45167.625</v>
      </c>
      <c r="F3097" t="s">
        <v>2442</v>
      </c>
      <c r="G3097" s="46">
        <v>42</v>
      </c>
      <c r="H3097" s="46">
        <v>43</v>
      </c>
      <c r="I3097" s="46">
        <v>4</v>
      </c>
      <c r="J3097" t="s">
        <v>123</v>
      </c>
      <c r="K3097" t="s">
        <v>90</v>
      </c>
      <c r="L3097" s="46">
        <v>2499</v>
      </c>
      <c r="M3097" s="46">
        <v>36</v>
      </c>
      <c r="N3097" s="46">
        <v>34.5</v>
      </c>
      <c r="O3097" s="46">
        <v>120</v>
      </c>
      <c r="P3097" s="46">
        <f t="shared" si="351"/>
        <v>1</v>
      </c>
      <c r="R3097" s="67" t="s">
        <v>1326</v>
      </c>
      <c r="S3097" s="67">
        <f>COUNTIF(Y$2:$Y$100,R3097)</f>
        <v>0</v>
      </c>
      <c r="V3097" s="67">
        <f t="shared" si="352"/>
        <v>0</v>
      </c>
      <c r="X3097"/>
      <c r="Y3097" s="67" t="str">
        <f t="shared" si="356"/>
        <v xml:space="preserve"> </v>
      </c>
      <c r="AB3097" t="s">
        <v>90</v>
      </c>
      <c r="AC3097" s="46">
        <v>2499</v>
      </c>
      <c r="AD3097" s="46">
        <v>36</v>
      </c>
      <c r="AE3097" s="46">
        <v>34.5</v>
      </c>
      <c r="AF3097" s="46">
        <v>120</v>
      </c>
      <c r="AH3097" s="70" t="str">
        <f t="shared" si="353"/>
        <v/>
      </c>
      <c r="AI3097" s="70" t="str">
        <f t="shared" si="354"/>
        <v/>
      </c>
      <c r="AJ3097" s="70" t="str">
        <f t="shared" si="355"/>
        <v>X</v>
      </c>
      <c r="AK3097" s="70" t="str" cm="1">
        <f t="array" ref="AK3097">_xlfn.IFS(AH3097&lt;&gt;"","1",AI3097&lt;&gt;"","2",AJ3097&lt;&gt;"","3")</f>
        <v>3</v>
      </c>
    </row>
    <row r="3098" spans="1:37" x14ac:dyDescent="0.25">
      <c r="A3098" t="s">
        <v>722</v>
      </c>
      <c r="B3098" t="s">
        <v>421</v>
      </c>
      <c r="C3098" s="67" t="str">
        <f t="shared" si="350"/>
        <v>Elizabeth Vanderhei</v>
      </c>
      <c r="D3098" s="71" t="str" cm="1">
        <f t="array" ref="D3098">_xlfn.IFS(AK3098="1",CONCATENATE(C3098,"Regional"),AK3098="2",CONCATENATE(C3098,"Sectional"),AK3098="3",CONCATENATE(C3098,COUNTIF($C$1:C3098,C3098)))</f>
        <v>Elizabeth Vanderhei4</v>
      </c>
      <c r="E3098" s="66">
        <v>45167.625</v>
      </c>
      <c r="F3098" t="s">
        <v>2442</v>
      </c>
      <c r="G3098" s="46">
        <v>42</v>
      </c>
      <c r="H3098" s="46">
        <v>45</v>
      </c>
      <c r="I3098" s="46">
        <v>5</v>
      </c>
      <c r="J3098" t="s">
        <v>123</v>
      </c>
      <c r="K3098" t="s">
        <v>90</v>
      </c>
      <c r="L3098" s="46">
        <v>2499</v>
      </c>
      <c r="M3098" s="46">
        <v>36</v>
      </c>
      <c r="N3098" s="46">
        <v>34.5</v>
      </c>
      <c r="O3098" s="46">
        <v>120</v>
      </c>
      <c r="P3098" s="46">
        <f t="shared" si="351"/>
        <v>1</v>
      </c>
      <c r="R3098" s="67" t="s">
        <v>1317</v>
      </c>
      <c r="S3098" s="67">
        <f>COUNTIF(Y$2:$Y$100,R3098)</f>
        <v>0</v>
      </c>
      <c r="V3098" s="67">
        <f t="shared" si="352"/>
        <v>0</v>
      </c>
      <c r="X3098"/>
      <c r="Y3098" s="67" t="str">
        <f t="shared" si="356"/>
        <v xml:space="preserve"> </v>
      </c>
      <c r="AB3098" t="s">
        <v>90</v>
      </c>
      <c r="AC3098" s="46">
        <v>2499</v>
      </c>
      <c r="AD3098" s="46">
        <v>36</v>
      </c>
      <c r="AE3098" s="46">
        <v>34.5</v>
      </c>
      <c r="AF3098" s="46">
        <v>120</v>
      </c>
      <c r="AH3098" s="70" t="str">
        <f t="shared" si="353"/>
        <v/>
      </c>
      <c r="AI3098" s="70" t="str">
        <f t="shared" si="354"/>
        <v/>
      </c>
      <c r="AJ3098" s="70" t="str">
        <f t="shared" si="355"/>
        <v>X</v>
      </c>
      <c r="AK3098" s="70" t="str" cm="1">
        <f t="array" ref="AK3098">_xlfn.IFS(AH3098&lt;&gt;"","1",AI3098&lt;&gt;"","2",AJ3098&lt;&gt;"","3")</f>
        <v>3</v>
      </c>
    </row>
    <row r="3099" spans="1:37" x14ac:dyDescent="0.25">
      <c r="A3099" t="s">
        <v>1649</v>
      </c>
      <c r="B3099" t="s">
        <v>1613</v>
      </c>
      <c r="C3099" s="67" t="str">
        <f t="shared" si="350"/>
        <v>Arianna Lietzow</v>
      </c>
      <c r="D3099" s="71" t="str" cm="1">
        <f t="array" ref="D3099">_xlfn.IFS(AK3099="1",CONCATENATE(C3099,"Regional"),AK3099="2",CONCATENATE(C3099,"Sectional"),AK3099="3",CONCATENATE(C3099,COUNTIF($C$1:C3099,C3099)))</f>
        <v>Arianna Lietzow4</v>
      </c>
      <c r="E3099" s="66">
        <v>45167.625</v>
      </c>
      <c r="F3099" t="s">
        <v>2442</v>
      </c>
      <c r="G3099" s="46">
        <v>42</v>
      </c>
      <c r="H3099" s="46">
        <v>45</v>
      </c>
      <c r="I3099" s="46">
        <v>5</v>
      </c>
      <c r="J3099" t="s">
        <v>123</v>
      </c>
      <c r="K3099" t="s">
        <v>90</v>
      </c>
      <c r="L3099" s="46">
        <v>2499</v>
      </c>
      <c r="M3099" s="46">
        <v>36</v>
      </c>
      <c r="N3099" s="46">
        <v>34.5</v>
      </c>
      <c r="O3099" s="46">
        <v>120</v>
      </c>
      <c r="P3099" s="46">
        <f t="shared" si="351"/>
        <v>1</v>
      </c>
      <c r="R3099" s="67" t="s">
        <v>3552</v>
      </c>
      <c r="S3099" s="67">
        <f>COUNTIF(Y$2:$Y$100,R3099)</f>
        <v>0</v>
      </c>
      <c r="V3099" s="67">
        <f t="shared" si="352"/>
        <v>0</v>
      </c>
      <c r="X3099"/>
      <c r="Y3099" s="67" t="str">
        <f t="shared" si="356"/>
        <v xml:space="preserve"> </v>
      </c>
      <c r="AB3099" t="s">
        <v>90</v>
      </c>
      <c r="AC3099" s="46">
        <v>2499</v>
      </c>
      <c r="AD3099" s="46">
        <v>36</v>
      </c>
      <c r="AE3099" s="46">
        <v>34.5</v>
      </c>
      <c r="AF3099" s="46">
        <v>120</v>
      </c>
      <c r="AH3099" s="70" t="str">
        <f t="shared" si="353"/>
        <v/>
      </c>
      <c r="AI3099" s="70" t="str">
        <f t="shared" si="354"/>
        <v/>
      </c>
      <c r="AJ3099" s="70" t="str">
        <f t="shared" si="355"/>
        <v>X</v>
      </c>
      <c r="AK3099" s="70" t="str" cm="1">
        <f t="array" ref="AK3099">_xlfn.IFS(AH3099&lt;&gt;"","1",AI3099&lt;&gt;"","2",AJ3099&lt;&gt;"","3")</f>
        <v>3</v>
      </c>
    </row>
    <row r="3100" spans="1:37" x14ac:dyDescent="0.25">
      <c r="A3100" t="s">
        <v>321</v>
      </c>
      <c r="B3100" t="s">
        <v>1002</v>
      </c>
      <c r="C3100" s="67" t="str">
        <f t="shared" si="350"/>
        <v>Landry Nelson</v>
      </c>
      <c r="D3100" s="71" t="str" cm="1">
        <f t="array" ref="D3100">_xlfn.IFS(AK3100="1",CONCATENATE(C3100,"Regional"),AK3100="2",CONCATENATE(C3100,"Sectional"),AK3100="3",CONCATENATE(C3100,COUNTIF($C$1:C3100,C3100)))</f>
        <v>Landry Nelson3</v>
      </c>
      <c r="E3100" s="66">
        <v>45167.625</v>
      </c>
      <c r="F3100" t="s">
        <v>2442</v>
      </c>
      <c r="G3100" s="46">
        <v>42</v>
      </c>
      <c r="H3100" s="46">
        <v>45</v>
      </c>
      <c r="I3100" s="46">
        <v>5</v>
      </c>
      <c r="J3100" t="s">
        <v>123</v>
      </c>
      <c r="K3100" t="s">
        <v>90</v>
      </c>
      <c r="L3100" s="46">
        <v>2499</v>
      </c>
      <c r="M3100" s="46">
        <v>36</v>
      </c>
      <c r="N3100" s="46">
        <v>34.5</v>
      </c>
      <c r="O3100" s="46">
        <v>120</v>
      </c>
      <c r="P3100" s="46">
        <f t="shared" si="351"/>
        <v>1</v>
      </c>
      <c r="R3100" s="67" t="s">
        <v>1504</v>
      </c>
      <c r="S3100" s="67">
        <f>COUNTIF(Y$2:$Y$100,R3100)</f>
        <v>0</v>
      </c>
      <c r="V3100" s="67">
        <f t="shared" si="352"/>
        <v>0</v>
      </c>
      <c r="X3100"/>
      <c r="Y3100" s="67" t="str">
        <f t="shared" si="356"/>
        <v xml:space="preserve"> </v>
      </c>
      <c r="AB3100" t="s">
        <v>90</v>
      </c>
      <c r="AC3100" s="46">
        <v>2499</v>
      </c>
      <c r="AD3100" s="46">
        <v>36</v>
      </c>
      <c r="AE3100" s="46">
        <v>34.5</v>
      </c>
      <c r="AF3100" s="46">
        <v>120</v>
      </c>
      <c r="AH3100" s="70" t="str">
        <f t="shared" si="353"/>
        <v/>
      </c>
      <c r="AI3100" s="70" t="str">
        <f t="shared" si="354"/>
        <v/>
      </c>
      <c r="AJ3100" s="70" t="str">
        <f t="shared" si="355"/>
        <v>X</v>
      </c>
      <c r="AK3100" s="70" t="str" cm="1">
        <f t="array" ref="AK3100">_xlfn.IFS(AH3100&lt;&gt;"","1",AI3100&lt;&gt;"","2",AJ3100&lt;&gt;"","3")</f>
        <v>3</v>
      </c>
    </row>
    <row r="3101" spans="1:37" x14ac:dyDescent="0.25">
      <c r="A3101" t="s">
        <v>192</v>
      </c>
      <c r="B3101" t="s">
        <v>764</v>
      </c>
      <c r="C3101" s="67" t="str">
        <f t="shared" si="350"/>
        <v>Anneke Barnett</v>
      </c>
      <c r="D3101" s="71" t="str" cm="1">
        <f t="array" ref="D3101">_xlfn.IFS(AK3101="1",CONCATENATE(C3101,"Regional"),AK3101="2",CONCATENATE(C3101,"Sectional"),AK3101="3",CONCATENATE(C3101,COUNTIF($C$1:C3101,C3101)))</f>
        <v>Anneke Barnett5</v>
      </c>
      <c r="E3101" s="66">
        <v>45167.625</v>
      </c>
      <c r="F3101" t="s">
        <v>2442</v>
      </c>
      <c r="G3101" s="46">
        <v>42</v>
      </c>
      <c r="H3101" s="46">
        <v>45</v>
      </c>
      <c r="I3101" s="46">
        <v>5</v>
      </c>
      <c r="J3101" t="s">
        <v>123</v>
      </c>
      <c r="K3101" t="s">
        <v>90</v>
      </c>
      <c r="L3101" s="46">
        <v>2499</v>
      </c>
      <c r="M3101" s="46">
        <v>36</v>
      </c>
      <c r="N3101" s="46">
        <v>34.5</v>
      </c>
      <c r="O3101" s="46">
        <v>120</v>
      </c>
      <c r="P3101" s="46">
        <f t="shared" si="351"/>
        <v>1</v>
      </c>
      <c r="R3101" s="67" t="s">
        <v>1348</v>
      </c>
      <c r="S3101" s="67">
        <f>COUNTIF(Y$2:$Y$100,R3101)</f>
        <v>0</v>
      </c>
      <c r="V3101" s="67">
        <f t="shared" si="352"/>
        <v>0</v>
      </c>
      <c r="X3101"/>
      <c r="Y3101" s="67" t="str">
        <f t="shared" si="356"/>
        <v xml:space="preserve"> </v>
      </c>
      <c r="AB3101" t="s">
        <v>90</v>
      </c>
      <c r="AC3101" s="46">
        <v>2499</v>
      </c>
      <c r="AD3101" s="46">
        <v>36</v>
      </c>
      <c r="AE3101" s="46">
        <v>34.5</v>
      </c>
      <c r="AF3101" s="46">
        <v>120</v>
      </c>
      <c r="AH3101" s="70" t="str">
        <f t="shared" si="353"/>
        <v/>
      </c>
      <c r="AI3101" s="70" t="str">
        <f t="shared" si="354"/>
        <v/>
      </c>
      <c r="AJ3101" s="70" t="str">
        <f t="shared" si="355"/>
        <v>X</v>
      </c>
      <c r="AK3101" s="70" t="str" cm="1">
        <f t="array" ref="AK3101">_xlfn.IFS(AH3101&lt;&gt;"","1",AI3101&lt;&gt;"","2",AJ3101&lt;&gt;"","3")</f>
        <v>3</v>
      </c>
    </row>
    <row r="3102" spans="1:37" x14ac:dyDescent="0.25">
      <c r="A3102" t="s">
        <v>318</v>
      </c>
      <c r="B3102" t="s">
        <v>434</v>
      </c>
      <c r="C3102" s="67" t="str">
        <f t="shared" si="350"/>
        <v>Ella Gibson</v>
      </c>
      <c r="D3102" s="71" t="str" cm="1">
        <f t="array" ref="D3102">_xlfn.IFS(AK3102="1",CONCATENATE(C3102,"Regional"),AK3102="2",CONCATENATE(C3102,"Sectional"),AK3102="3",CONCATENATE(C3102,COUNTIF($C$1:C3102,C3102)))</f>
        <v>Ella Gibson5</v>
      </c>
      <c r="E3102" s="66">
        <v>45167.625</v>
      </c>
      <c r="F3102" t="s">
        <v>2442</v>
      </c>
      <c r="G3102" s="46">
        <v>42</v>
      </c>
      <c r="H3102" s="46">
        <v>46</v>
      </c>
      <c r="I3102" s="46">
        <v>9</v>
      </c>
      <c r="J3102" t="s">
        <v>123</v>
      </c>
      <c r="K3102" t="s">
        <v>90</v>
      </c>
      <c r="L3102" s="46">
        <v>2499</v>
      </c>
      <c r="M3102" s="46">
        <v>36</v>
      </c>
      <c r="N3102" s="46">
        <v>34.5</v>
      </c>
      <c r="O3102" s="46">
        <v>120</v>
      </c>
      <c r="P3102" s="46">
        <f t="shared" si="351"/>
        <v>1</v>
      </c>
      <c r="R3102" s="67" t="s">
        <v>1333</v>
      </c>
      <c r="S3102" s="67">
        <f>COUNTIF(Y$2:$Y$100,R3102)</f>
        <v>0</v>
      </c>
      <c r="V3102" s="67">
        <f t="shared" si="352"/>
        <v>0</v>
      </c>
      <c r="X3102"/>
      <c r="Y3102" s="67" t="str">
        <f t="shared" si="356"/>
        <v xml:space="preserve"> </v>
      </c>
      <c r="AB3102" t="s">
        <v>90</v>
      </c>
      <c r="AC3102" s="46">
        <v>2499</v>
      </c>
      <c r="AD3102" s="46">
        <v>36</v>
      </c>
      <c r="AE3102" s="46">
        <v>34.5</v>
      </c>
      <c r="AF3102" s="46">
        <v>120</v>
      </c>
      <c r="AH3102" s="70" t="str">
        <f t="shared" si="353"/>
        <v/>
      </c>
      <c r="AI3102" s="70" t="str">
        <f t="shared" si="354"/>
        <v/>
      </c>
      <c r="AJ3102" s="70" t="str">
        <f t="shared" si="355"/>
        <v>X</v>
      </c>
      <c r="AK3102" s="70" t="str" cm="1">
        <f t="array" ref="AK3102">_xlfn.IFS(AH3102&lt;&gt;"","1",AI3102&lt;&gt;"","2",AJ3102&lt;&gt;"","3")</f>
        <v>3</v>
      </c>
    </row>
    <row r="3103" spans="1:37" x14ac:dyDescent="0.25">
      <c r="A3103" t="s">
        <v>730</v>
      </c>
      <c r="B3103" t="s">
        <v>731</v>
      </c>
      <c r="C3103" s="67" t="str">
        <f t="shared" si="350"/>
        <v>Keira McAlister</v>
      </c>
      <c r="D3103" s="71" t="str" cm="1">
        <f t="array" ref="D3103">_xlfn.IFS(AK3103="1",CONCATENATE(C3103,"Regional"),AK3103="2",CONCATENATE(C3103,"Sectional"),AK3103="3",CONCATENATE(C3103,COUNTIF($C$1:C3103,C3103)))</f>
        <v>Keira McAlister5</v>
      </c>
      <c r="E3103" s="66">
        <v>45167.625</v>
      </c>
      <c r="F3103" t="s">
        <v>2442</v>
      </c>
      <c r="G3103" s="46">
        <v>42</v>
      </c>
      <c r="H3103" s="46">
        <v>46</v>
      </c>
      <c r="I3103" s="46">
        <v>9</v>
      </c>
      <c r="J3103" t="s">
        <v>123</v>
      </c>
      <c r="K3103" t="s">
        <v>90</v>
      </c>
      <c r="L3103" s="46">
        <v>2499</v>
      </c>
      <c r="M3103" s="46">
        <v>36</v>
      </c>
      <c r="N3103" s="46">
        <v>34.5</v>
      </c>
      <c r="O3103" s="46">
        <v>120</v>
      </c>
      <c r="P3103" s="46">
        <f t="shared" si="351"/>
        <v>1</v>
      </c>
      <c r="R3103" s="67" t="s">
        <v>1325</v>
      </c>
      <c r="S3103" s="67">
        <f>COUNTIF(Y$2:$Y$100,R3103)</f>
        <v>0</v>
      </c>
      <c r="V3103" s="67">
        <f t="shared" si="352"/>
        <v>0</v>
      </c>
      <c r="X3103"/>
      <c r="Y3103" s="67" t="str">
        <f t="shared" si="356"/>
        <v xml:space="preserve"> </v>
      </c>
      <c r="AB3103" t="s">
        <v>90</v>
      </c>
      <c r="AC3103" s="46">
        <v>2499</v>
      </c>
      <c r="AD3103" s="46">
        <v>36</v>
      </c>
      <c r="AE3103" s="46">
        <v>34.5</v>
      </c>
      <c r="AF3103" s="46">
        <v>120</v>
      </c>
      <c r="AH3103" s="70" t="str">
        <f t="shared" si="353"/>
        <v/>
      </c>
      <c r="AI3103" s="70" t="str">
        <f t="shared" si="354"/>
        <v/>
      </c>
      <c r="AJ3103" s="70" t="str">
        <f t="shared" si="355"/>
        <v>X</v>
      </c>
      <c r="AK3103" s="70" t="str" cm="1">
        <f t="array" ref="AK3103">_xlfn.IFS(AH3103&lt;&gt;"","1",AI3103&lt;&gt;"","2",AJ3103&lt;&gt;"","3")</f>
        <v>3</v>
      </c>
    </row>
    <row r="3104" spans="1:37" x14ac:dyDescent="0.25">
      <c r="A3104" t="s">
        <v>743</v>
      </c>
      <c r="B3104" t="s">
        <v>434</v>
      </c>
      <c r="C3104" s="67" t="str">
        <f t="shared" si="350"/>
        <v>Ella Chitwood</v>
      </c>
      <c r="D3104" s="71" t="str" cm="1">
        <f t="array" ref="D3104">_xlfn.IFS(AK3104="1",CONCATENATE(C3104,"Regional"),AK3104="2",CONCATENATE(C3104,"Sectional"),AK3104="3",CONCATENATE(C3104,COUNTIF($C$1:C3104,C3104)))</f>
        <v>Ella Chitwood4</v>
      </c>
      <c r="E3104" s="66">
        <v>45167.625</v>
      </c>
      <c r="F3104" t="s">
        <v>2442</v>
      </c>
      <c r="G3104" s="46">
        <v>42</v>
      </c>
      <c r="H3104" s="46">
        <v>47</v>
      </c>
      <c r="I3104" s="46">
        <v>11</v>
      </c>
      <c r="J3104" t="s">
        <v>123</v>
      </c>
      <c r="K3104" t="s">
        <v>90</v>
      </c>
      <c r="L3104" s="46">
        <v>2499</v>
      </c>
      <c r="M3104" s="46">
        <v>36</v>
      </c>
      <c r="N3104" s="46">
        <v>34.5</v>
      </c>
      <c r="O3104" s="46">
        <v>120</v>
      </c>
      <c r="P3104" s="46">
        <f t="shared" si="351"/>
        <v>1</v>
      </c>
      <c r="R3104" s="67" t="s">
        <v>1331</v>
      </c>
      <c r="S3104" s="67">
        <f>COUNTIF(Y$2:$Y$100,R3104)</f>
        <v>0</v>
      </c>
      <c r="V3104" s="67">
        <f t="shared" si="352"/>
        <v>0</v>
      </c>
      <c r="X3104"/>
      <c r="Y3104" s="67" t="str">
        <f t="shared" si="356"/>
        <v xml:space="preserve"> </v>
      </c>
      <c r="AB3104" t="s">
        <v>90</v>
      </c>
      <c r="AC3104" s="46">
        <v>2499</v>
      </c>
      <c r="AD3104" s="46">
        <v>36</v>
      </c>
      <c r="AE3104" s="46">
        <v>34.5</v>
      </c>
      <c r="AF3104" s="46">
        <v>120</v>
      </c>
      <c r="AH3104" s="70" t="str">
        <f t="shared" si="353"/>
        <v/>
      </c>
      <c r="AI3104" s="70" t="str">
        <f t="shared" si="354"/>
        <v/>
      </c>
      <c r="AJ3104" s="70" t="str">
        <f t="shared" si="355"/>
        <v>X</v>
      </c>
      <c r="AK3104" s="70" t="str" cm="1">
        <f t="array" ref="AK3104">_xlfn.IFS(AH3104&lt;&gt;"","1",AI3104&lt;&gt;"","2",AJ3104&lt;&gt;"","3")</f>
        <v>3</v>
      </c>
    </row>
    <row r="3105" spans="1:37" x14ac:dyDescent="0.25">
      <c r="A3105" t="s">
        <v>219</v>
      </c>
      <c r="B3105" t="s">
        <v>725</v>
      </c>
      <c r="C3105" s="67" t="str">
        <f t="shared" si="350"/>
        <v>Lia Maxwell</v>
      </c>
      <c r="D3105" s="71" t="str" cm="1">
        <f t="array" ref="D3105">_xlfn.IFS(AK3105="1",CONCATENATE(C3105,"Regional"),AK3105="2",CONCATENATE(C3105,"Sectional"),AK3105="3",CONCATENATE(C3105,COUNTIF($C$1:C3105,C3105)))</f>
        <v>Lia Maxwell5</v>
      </c>
      <c r="E3105" s="66">
        <v>45167.625</v>
      </c>
      <c r="F3105" t="s">
        <v>2442</v>
      </c>
      <c r="G3105" s="46">
        <v>42</v>
      </c>
      <c r="H3105" s="46">
        <v>47</v>
      </c>
      <c r="I3105" s="46">
        <v>11</v>
      </c>
      <c r="J3105" t="s">
        <v>123</v>
      </c>
      <c r="K3105" t="s">
        <v>90</v>
      </c>
      <c r="L3105" s="46">
        <v>2499</v>
      </c>
      <c r="M3105" s="46">
        <v>36</v>
      </c>
      <c r="N3105" s="46">
        <v>34.5</v>
      </c>
      <c r="O3105" s="46">
        <v>120</v>
      </c>
      <c r="P3105" s="46">
        <f t="shared" si="351"/>
        <v>1</v>
      </c>
      <c r="R3105" s="67" t="s">
        <v>1319</v>
      </c>
      <c r="S3105" s="67">
        <f>COUNTIF(Y$2:$Y$100,R3105)</f>
        <v>0</v>
      </c>
      <c r="V3105" s="67">
        <f t="shared" si="352"/>
        <v>0</v>
      </c>
      <c r="X3105"/>
      <c r="Y3105" s="67" t="str">
        <f t="shared" si="356"/>
        <v xml:space="preserve"> </v>
      </c>
      <c r="AB3105" t="s">
        <v>90</v>
      </c>
      <c r="AC3105" s="46">
        <v>2499</v>
      </c>
      <c r="AD3105" s="46">
        <v>36</v>
      </c>
      <c r="AE3105" s="46">
        <v>34.5</v>
      </c>
      <c r="AF3105" s="46">
        <v>120</v>
      </c>
      <c r="AH3105" s="70" t="str">
        <f t="shared" si="353"/>
        <v/>
      </c>
      <c r="AI3105" s="70" t="str">
        <f t="shared" si="354"/>
        <v/>
      </c>
      <c r="AJ3105" s="70" t="str">
        <f t="shared" si="355"/>
        <v>X</v>
      </c>
      <c r="AK3105" s="70" t="str" cm="1">
        <f t="array" ref="AK3105">_xlfn.IFS(AH3105&lt;&gt;"","1",AI3105&lt;&gt;"","2",AJ3105&lt;&gt;"","3")</f>
        <v>3</v>
      </c>
    </row>
    <row r="3106" spans="1:37" x14ac:dyDescent="0.25">
      <c r="A3106" t="s">
        <v>1661</v>
      </c>
      <c r="B3106" t="s">
        <v>570</v>
      </c>
      <c r="C3106" s="67" t="str">
        <f t="shared" si="350"/>
        <v>Sydney Koetterhagen</v>
      </c>
      <c r="D3106" s="71" t="str" cm="1">
        <f t="array" ref="D3106">_xlfn.IFS(AK3106="1",CONCATENATE(C3106,"Regional"),AK3106="2",CONCATENATE(C3106,"Sectional"),AK3106="3",CONCATENATE(C3106,COUNTIF($C$1:C3106,C3106)))</f>
        <v>Sydney Koetterhagen2</v>
      </c>
      <c r="E3106" s="66">
        <v>45167.625</v>
      </c>
      <c r="F3106" t="s">
        <v>2442</v>
      </c>
      <c r="G3106" s="46">
        <v>42</v>
      </c>
      <c r="H3106" s="46">
        <v>47</v>
      </c>
      <c r="I3106" s="46">
        <v>11</v>
      </c>
      <c r="J3106" t="s">
        <v>123</v>
      </c>
      <c r="K3106" t="s">
        <v>90</v>
      </c>
      <c r="L3106" s="46">
        <v>2499</v>
      </c>
      <c r="M3106" s="46">
        <v>36</v>
      </c>
      <c r="N3106" s="46">
        <v>34.5</v>
      </c>
      <c r="O3106" s="46">
        <v>120</v>
      </c>
      <c r="P3106" s="46">
        <f t="shared" si="351"/>
        <v>1</v>
      </c>
      <c r="R3106" s="67" t="s">
        <v>3616</v>
      </c>
      <c r="S3106" s="67">
        <f>COUNTIF(Y$2:$Y$100,R3106)</f>
        <v>0</v>
      </c>
      <c r="V3106" s="67">
        <f t="shared" si="352"/>
        <v>0</v>
      </c>
      <c r="X3106"/>
      <c r="Y3106" s="67" t="str">
        <f t="shared" si="356"/>
        <v xml:space="preserve"> </v>
      </c>
      <c r="AB3106" t="s">
        <v>90</v>
      </c>
      <c r="AC3106" s="46">
        <v>2499</v>
      </c>
      <c r="AD3106" s="46">
        <v>36</v>
      </c>
      <c r="AE3106" s="46">
        <v>34.5</v>
      </c>
      <c r="AF3106" s="46">
        <v>120</v>
      </c>
      <c r="AH3106" s="70" t="str">
        <f t="shared" si="353"/>
        <v/>
      </c>
      <c r="AI3106" s="70" t="str">
        <f t="shared" si="354"/>
        <v/>
      </c>
      <c r="AJ3106" s="70" t="str">
        <f t="shared" si="355"/>
        <v>X</v>
      </c>
      <c r="AK3106" s="70" t="str" cm="1">
        <f t="array" ref="AK3106">_xlfn.IFS(AH3106&lt;&gt;"","1",AI3106&lt;&gt;"","2",AJ3106&lt;&gt;"","3")</f>
        <v>3</v>
      </c>
    </row>
    <row r="3107" spans="1:37" x14ac:dyDescent="0.25">
      <c r="A3107" t="s">
        <v>1936</v>
      </c>
      <c r="B3107" t="s">
        <v>648</v>
      </c>
      <c r="C3107" s="67" t="str">
        <f t="shared" si="350"/>
        <v>Claire Girten</v>
      </c>
      <c r="D3107" s="71" t="str" cm="1">
        <f t="array" ref="D3107">_xlfn.IFS(AK3107="1",CONCATENATE(C3107,"Regional"),AK3107="2",CONCATENATE(C3107,"Sectional"),AK3107="3",CONCATENATE(C3107,COUNTIF($C$1:C3107,C3107)))</f>
        <v>Claire Girten5</v>
      </c>
      <c r="E3107" s="66">
        <v>45167.625</v>
      </c>
      <c r="F3107" t="s">
        <v>2442</v>
      </c>
      <c r="G3107" s="46">
        <v>42</v>
      </c>
      <c r="H3107" s="46">
        <v>49</v>
      </c>
      <c r="I3107" s="46">
        <v>14</v>
      </c>
      <c r="J3107" t="s">
        <v>123</v>
      </c>
      <c r="K3107" t="s">
        <v>90</v>
      </c>
      <c r="L3107" s="46">
        <v>2499</v>
      </c>
      <c r="M3107" s="46">
        <v>36</v>
      </c>
      <c r="N3107" s="46">
        <v>34.5</v>
      </c>
      <c r="O3107" s="46">
        <v>120</v>
      </c>
      <c r="P3107" s="46">
        <f t="shared" si="351"/>
        <v>1</v>
      </c>
      <c r="R3107" s="67" t="s">
        <v>2952</v>
      </c>
      <c r="S3107" s="67">
        <f>COUNTIF(Y$2:$Y$100,R3107)</f>
        <v>0</v>
      </c>
      <c r="V3107" s="67">
        <f t="shared" si="352"/>
        <v>0</v>
      </c>
      <c r="X3107"/>
      <c r="Y3107" s="67" t="str">
        <f t="shared" si="356"/>
        <v xml:space="preserve"> </v>
      </c>
      <c r="AB3107" t="s">
        <v>90</v>
      </c>
      <c r="AC3107" s="46">
        <v>2499</v>
      </c>
      <c r="AD3107" s="46">
        <v>36</v>
      </c>
      <c r="AE3107" s="46">
        <v>34.5</v>
      </c>
      <c r="AF3107" s="46">
        <v>120</v>
      </c>
      <c r="AH3107" s="70" t="str">
        <f t="shared" si="353"/>
        <v/>
      </c>
      <c r="AI3107" s="70" t="str">
        <f t="shared" si="354"/>
        <v/>
      </c>
      <c r="AJ3107" s="70" t="str">
        <f t="shared" si="355"/>
        <v>X</v>
      </c>
      <c r="AK3107" s="70" t="str" cm="1">
        <f t="array" ref="AK3107">_xlfn.IFS(AH3107&lt;&gt;"","1",AI3107&lt;&gt;"","2",AJ3107&lt;&gt;"","3")</f>
        <v>3</v>
      </c>
    </row>
    <row r="3108" spans="1:37" x14ac:dyDescent="0.25">
      <c r="A3108" t="s">
        <v>360</v>
      </c>
      <c r="B3108" t="s">
        <v>765</v>
      </c>
      <c r="C3108" s="67" t="str">
        <f t="shared" si="350"/>
        <v>Clare Smith</v>
      </c>
      <c r="D3108" s="71" t="str" cm="1">
        <f t="array" ref="D3108">_xlfn.IFS(AK3108="1",CONCATENATE(C3108,"Regional"),AK3108="2",CONCATENATE(C3108,"Sectional"),AK3108="3",CONCATENATE(C3108,COUNTIF($C$1:C3108,C3108)))</f>
        <v>Clare Smith4</v>
      </c>
      <c r="E3108" s="66">
        <v>45167.625</v>
      </c>
      <c r="F3108" t="s">
        <v>2442</v>
      </c>
      <c r="G3108" s="46">
        <v>42</v>
      </c>
      <c r="H3108" s="46">
        <v>49</v>
      </c>
      <c r="I3108" s="46">
        <v>14</v>
      </c>
      <c r="J3108" t="s">
        <v>123</v>
      </c>
      <c r="K3108" t="s">
        <v>90</v>
      </c>
      <c r="L3108" s="46">
        <v>2499</v>
      </c>
      <c r="M3108" s="46">
        <v>36</v>
      </c>
      <c r="N3108" s="46">
        <v>34.5</v>
      </c>
      <c r="O3108" s="46">
        <v>120</v>
      </c>
      <c r="P3108" s="46">
        <f t="shared" si="351"/>
        <v>1</v>
      </c>
      <c r="R3108" s="67" t="s">
        <v>1349</v>
      </c>
      <c r="S3108" s="67">
        <f>COUNTIF(Y$2:$Y$100,R3108)</f>
        <v>0</v>
      </c>
      <c r="V3108" s="67">
        <f t="shared" si="352"/>
        <v>0</v>
      </c>
      <c r="X3108"/>
      <c r="Y3108" s="67" t="str">
        <f t="shared" si="356"/>
        <v xml:space="preserve"> </v>
      </c>
      <c r="AB3108" t="s">
        <v>90</v>
      </c>
      <c r="AC3108" s="46">
        <v>2499</v>
      </c>
      <c r="AD3108" s="46">
        <v>36</v>
      </c>
      <c r="AE3108" s="46">
        <v>34.5</v>
      </c>
      <c r="AF3108" s="46">
        <v>120</v>
      </c>
      <c r="AH3108" s="70" t="str">
        <f t="shared" si="353"/>
        <v/>
      </c>
      <c r="AI3108" s="70" t="str">
        <f t="shared" si="354"/>
        <v/>
      </c>
      <c r="AJ3108" s="70" t="str">
        <f t="shared" si="355"/>
        <v>X</v>
      </c>
      <c r="AK3108" s="70" t="str" cm="1">
        <f t="array" ref="AK3108">_xlfn.IFS(AH3108&lt;&gt;"","1",AI3108&lt;&gt;"","2",AJ3108&lt;&gt;"","3")</f>
        <v>3</v>
      </c>
    </row>
    <row r="3109" spans="1:37" x14ac:dyDescent="0.25">
      <c r="A3109" t="s">
        <v>766</v>
      </c>
      <c r="B3109" t="s">
        <v>313</v>
      </c>
      <c r="C3109" s="67" t="str">
        <f t="shared" si="350"/>
        <v>Avery Sallmann</v>
      </c>
      <c r="D3109" s="71" t="str" cm="1">
        <f t="array" ref="D3109">_xlfn.IFS(AK3109="1",CONCATENATE(C3109,"Regional"),AK3109="2",CONCATENATE(C3109,"Sectional"),AK3109="3",CONCATENATE(C3109,COUNTIF($C$1:C3109,C3109)))</f>
        <v>Avery Sallmann4</v>
      </c>
      <c r="E3109" s="66">
        <v>45167.625</v>
      </c>
      <c r="F3109" t="s">
        <v>2442</v>
      </c>
      <c r="G3109" s="46">
        <v>42</v>
      </c>
      <c r="H3109" s="46">
        <v>49</v>
      </c>
      <c r="I3109" s="46">
        <v>14</v>
      </c>
      <c r="J3109" t="s">
        <v>123</v>
      </c>
      <c r="K3109" t="s">
        <v>90</v>
      </c>
      <c r="L3109" s="46">
        <v>2499</v>
      </c>
      <c r="M3109" s="46">
        <v>36</v>
      </c>
      <c r="N3109" s="46">
        <v>34.5</v>
      </c>
      <c r="O3109" s="46">
        <v>120</v>
      </c>
      <c r="P3109" s="46">
        <f t="shared" si="351"/>
        <v>1</v>
      </c>
      <c r="R3109" s="67" t="s">
        <v>1351</v>
      </c>
      <c r="S3109" s="67">
        <f>COUNTIF(Y$2:$Y$100,R3109)</f>
        <v>0</v>
      </c>
      <c r="V3109" s="67">
        <f t="shared" si="352"/>
        <v>0</v>
      </c>
      <c r="X3109"/>
      <c r="Y3109" s="67" t="str">
        <f t="shared" si="356"/>
        <v xml:space="preserve"> </v>
      </c>
      <c r="AB3109" t="s">
        <v>90</v>
      </c>
      <c r="AC3109" s="46">
        <v>2499</v>
      </c>
      <c r="AD3109" s="46">
        <v>36</v>
      </c>
      <c r="AE3109" s="46">
        <v>34.5</v>
      </c>
      <c r="AF3109" s="46">
        <v>120</v>
      </c>
      <c r="AH3109" s="70" t="str">
        <f t="shared" si="353"/>
        <v/>
      </c>
      <c r="AI3109" s="70" t="str">
        <f t="shared" si="354"/>
        <v/>
      </c>
      <c r="AJ3109" s="70" t="str">
        <f t="shared" si="355"/>
        <v>X</v>
      </c>
      <c r="AK3109" s="70" t="str" cm="1">
        <f t="array" ref="AK3109">_xlfn.IFS(AH3109&lt;&gt;"","1",AI3109&lt;&gt;"","2",AJ3109&lt;&gt;"","3")</f>
        <v>3</v>
      </c>
    </row>
    <row r="3110" spans="1:37" x14ac:dyDescent="0.25">
      <c r="A3110" t="s">
        <v>294</v>
      </c>
      <c r="B3110" t="s">
        <v>726</v>
      </c>
      <c r="C3110" s="67" t="str">
        <f t="shared" si="350"/>
        <v>Nina Lang</v>
      </c>
      <c r="D3110" s="71" t="str" cm="1">
        <f t="array" ref="D3110">_xlfn.IFS(AK3110="1",CONCATENATE(C3110,"Regional"),AK3110="2",CONCATENATE(C3110,"Sectional"),AK3110="3",CONCATENATE(C3110,COUNTIF($C$1:C3110,C3110)))</f>
        <v>Nina Lang5</v>
      </c>
      <c r="E3110" s="66">
        <v>45167.625</v>
      </c>
      <c r="F3110" t="s">
        <v>2442</v>
      </c>
      <c r="G3110" s="46">
        <v>42</v>
      </c>
      <c r="H3110" s="46">
        <v>49</v>
      </c>
      <c r="I3110" s="46">
        <v>14</v>
      </c>
      <c r="J3110" t="s">
        <v>123</v>
      </c>
      <c r="K3110" t="s">
        <v>90</v>
      </c>
      <c r="L3110" s="46">
        <v>2499</v>
      </c>
      <c r="M3110" s="46">
        <v>36</v>
      </c>
      <c r="N3110" s="46">
        <v>34.5</v>
      </c>
      <c r="O3110" s="46">
        <v>120</v>
      </c>
      <c r="P3110" s="46">
        <f t="shared" si="351"/>
        <v>1</v>
      </c>
      <c r="R3110" s="67" t="s">
        <v>1321</v>
      </c>
      <c r="S3110" s="67">
        <f>COUNTIF(Y$2:$Y$100,R3110)</f>
        <v>0</v>
      </c>
      <c r="V3110" s="67">
        <f t="shared" si="352"/>
        <v>0</v>
      </c>
      <c r="X3110"/>
      <c r="Y3110" s="67" t="str">
        <f t="shared" si="356"/>
        <v xml:space="preserve"> </v>
      </c>
      <c r="AB3110" t="s">
        <v>90</v>
      </c>
      <c r="AC3110" s="46">
        <v>2499</v>
      </c>
      <c r="AD3110" s="46">
        <v>36</v>
      </c>
      <c r="AE3110" s="46">
        <v>34.5</v>
      </c>
      <c r="AF3110" s="46">
        <v>120</v>
      </c>
      <c r="AH3110" s="70" t="str">
        <f t="shared" si="353"/>
        <v/>
      </c>
      <c r="AI3110" s="70" t="str">
        <f t="shared" si="354"/>
        <v/>
      </c>
      <c r="AJ3110" s="70" t="str">
        <f t="shared" si="355"/>
        <v>X</v>
      </c>
      <c r="AK3110" s="70" t="str" cm="1">
        <f t="array" ref="AK3110">_xlfn.IFS(AH3110&lt;&gt;"","1",AI3110&lt;&gt;"","2",AJ3110&lt;&gt;"","3")</f>
        <v>3</v>
      </c>
    </row>
    <row r="3111" spans="1:37" x14ac:dyDescent="0.25">
      <c r="A3111" t="s">
        <v>997</v>
      </c>
      <c r="B3111" t="s">
        <v>773</v>
      </c>
      <c r="C3111" s="67" t="str">
        <f t="shared" si="350"/>
        <v>Ashley Gilroy</v>
      </c>
      <c r="D3111" s="71" t="str" cm="1">
        <f t="array" ref="D3111">_xlfn.IFS(AK3111="1",CONCATENATE(C3111,"Regional"),AK3111="2",CONCATENATE(C3111,"Sectional"),AK3111="3",CONCATENATE(C3111,COUNTIF($C$1:C3111,C3111)))</f>
        <v>Ashley Gilroy3</v>
      </c>
      <c r="E3111" s="66">
        <v>45167.625</v>
      </c>
      <c r="F3111" t="s">
        <v>2442</v>
      </c>
      <c r="G3111" s="46">
        <v>42</v>
      </c>
      <c r="H3111" s="46">
        <v>49</v>
      </c>
      <c r="I3111" s="46">
        <v>14</v>
      </c>
      <c r="J3111" t="s">
        <v>123</v>
      </c>
      <c r="K3111" t="s">
        <v>90</v>
      </c>
      <c r="L3111" s="46">
        <v>2499</v>
      </c>
      <c r="M3111" s="46">
        <v>36</v>
      </c>
      <c r="N3111" s="46">
        <v>34.5</v>
      </c>
      <c r="O3111" s="46">
        <v>120</v>
      </c>
      <c r="P3111" s="46">
        <f t="shared" si="351"/>
        <v>1</v>
      </c>
      <c r="R3111" s="67" t="s">
        <v>1500</v>
      </c>
      <c r="S3111" s="67">
        <f>COUNTIF(Y$2:$Y$100,R3111)</f>
        <v>0</v>
      </c>
      <c r="V3111" s="67">
        <f t="shared" si="352"/>
        <v>0</v>
      </c>
      <c r="X3111"/>
      <c r="Y3111" s="67" t="str">
        <f t="shared" si="356"/>
        <v xml:space="preserve"> </v>
      </c>
      <c r="AB3111" t="s">
        <v>90</v>
      </c>
      <c r="AC3111" s="46">
        <v>2499</v>
      </c>
      <c r="AD3111" s="46">
        <v>36</v>
      </c>
      <c r="AE3111" s="46">
        <v>34.5</v>
      </c>
      <c r="AF3111" s="46">
        <v>120</v>
      </c>
      <c r="AH3111" s="70" t="str">
        <f t="shared" si="353"/>
        <v/>
      </c>
      <c r="AI3111" s="70" t="str">
        <f t="shared" si="354"/>
        <v/>
      </c>
      <c r="AJ3111" s="70" t="str">
        <f t="shared" si="355"/>
        <v>X</v>
      </c>
      <c r="AK3111" s="70" t="str" cm="1">
        <f t="array" ref="AK3111">_xlfn.IFS(AH3111&lt;&gt;"","1",AI3111&lt;&gt;"","2",AJ3111&lt;&gt;"","3")</f>
        <v>3</v>
      </c>
    </row>
    <row r="3112" spans="1:37" x14ac:dyDescent="0.25">
      <c r="A3112" t="s">
        <v>1668</v>
      </c>
      <c r="B3112" t="s">
        <v>328</v>
      </c>
      <c r="C3112" s="67" t="str">
        <f t="shared" si="350"/>
        <v>Emerson Ihde</v>
      </c>
      <c r="D3112" s="71" t="str" cm="1">
        <f t="array" ref="D3112">_xlfn.IFS(AK3112="1",CONCATENATE(C3112,"Regional"),AK3112="2",CONCATENATE(C3112,"Sectional"),AK3112="3",CONCATENATE(C3112,COUNTIF($C$1:C3112,C3112)))</f>
        <v>Emerson Ihde5</v>
      </c>
      <c r="E3112" s="66">
        <v>45167.625</v>
      </c>
      <c r="F3112" t="s">
        <v>2442</v>
      </c>
      <c r="G3112" s="46">
        <v>42</v>
      </c>
      <c r="H3112" s="46">
        <v>50</v>
      </c>
      <c r="I3112" s="46">
        <v>19</v>
      </c>
      <c r="J3112" t="s">
        <v>123</v>
      </c>
      <c r="K3112" t="s">
        <v>90</v>
      </c>
      <c r="L3112" s="46">
        <v>2499</v>
      </c>
      <c r="M3112" s="46">
        <v>36</v>
      </c>
      <c r="N3112" s="46">
        <v>34.5</v>
      </c>
      <c r="O3112" s="46">
        <v>120</v>
      </c>
      <c r="P3112" s="46">
        <f t="shared" si="351"/>
        <v>1</v>
      </c>
      <c r="R3112" s="67" t="s">
        <v>3489</v>
      </c>
      <c r="S3112" s="67">
        <f>COUNTIF(Y$2:$Y$100,R3112)</f>
        <v>0</v>
      </c>
      <c r="V3112" s="67">
        <f t="shared" si="352"/>
        <v>0</v>
      </c>
      <c r="X3112"/>
      <c r="Y3112" s="67" t="str">
        <f t="shared" si="356"/>
        <v xml:space="preserve"> </v>
      </c>
      <c r="AB3112" t="s">
        <v>90</v>
      </c>
      <c r="AC3112" s="46">
        <v>2499</v>
      </c>
      <c r="AD3112" s="46">
        <v>36</v>
      </c>
      <c r="AE3112" s="46">
        <v>34.5</v>
      </c>
      <c r="AF3112" s="46">
        <v>120</v>
      </c>
      <c r="AH3112" s="70" t="str">
        <f t="shared" si="353"/>
        <v/>
      </c>
      <c r="AI3112" s="70" t="str">
        <f t="shared" si="354"/>
        <v/>
      </c>
      <c r="AJ3112" s="70" t="str">
        <f t="shared" si="355"/>
        <v>X</v>
      </c>
      <c r="AK3112" s="70" t="str" cm="1">
        <f t="array" ref="AK3112">_xlfn.IFS(AH3112&lt;&gt;"","1",AI3112&lt;&gt;"","2",AJ3112&lt;&gt;"","3")</f>
        <v>3</v>
      </c>
    </row>
    <row r="3113" spans="1:37" x14ac:dyDescent="0.25">
      <c r="A3113" t="s">
        <v>285</v>
      </c>
      <c r="B3113" t="s">
        <v>365</v>
      </c>
      <c r="C3113" s="67" t="str">
        <f t="shared" si="350"/>
        <v>Hallie Koltz</v>
      </c>
      <c r="D3113" s="71" t="str" cm="1">
        <f t="array" ref="D3113">_xlfn.IFS(AK3113="1",CONCATENATE(C3113,"Regional"),AK3113="2",CONCATENATE(C3113,"Sectional"),AK3113="3",CONCATENATE(C3113,COUNTIF($C$1:C3113,C3113)))</f>
        <v>Hallie Koltz2</v>
      </c>
      <c r="E3113" s="66">
        <v>45167.625</v>
      </c>
      <c r="F3113" t="s">
        <v>2442</v>
      </c>
      <c r="G3113" s="46">
        <v>42</v>
      </c>
      <c r="H3113" s="46">
        <v>51</v>
      </c>
      <c r="I3113" s="46">
        <v>20</v>
      </c>
      <c r="J3113" t="s">
        <v>123</v>
      </c>
      <c r="K3113" t="s">
        <v>90</v>
      </c>
      <c r="L3113" s="46">
        <v>2499</v>
      </c>
      <c r="M3113" s="46">
        <v>36</v>
      </c>
      <c r="N3113" s="46">
        <v>34.5</v>
      </c>
      <c r="O3113" s="46">
        <v>120</v>
      </c>
      <c r="P3113" s="46">
        <f t="shared" si="351"/>
        <v>1</v>
      </c>
      <c r="R3113" s="67" t="s">
        <v>1359</v>
      </c>
      <c r="S3113" s="67">
        <f>COUNTIF(Y$2:$Y$100,R3113)</f>
        <v>0</v>
      </c>
      <c r="V3113" s="67">
        <f t="shared" si="352"/>
        <v>0</v>
      </c>
      <c r="X3113"/>
      <c r="Y3113" s="67" t="str">
        <f t="shared" si="356"/>
        <v xml:space="preserve"> </v>
      </c>
      <c r="AB3113" t="s">
        <v>90</v>
      </c>
      <c r="AC3113" s="46">
        <v>2499</v>
      </c>
      <c r="AD3113" s="46">
        <v>36</v>
      </c>
      <c r="AE3113" s="46">
        <v>34.5</v>
      </c>
      <c r="AF3113" s="46">
        <v>120</v>
      </c>
      <c r="AH3113" s="70" t="str">
        <f t="shared" si="353"/>
        <v/>
      </c>
      <c r="AI3113" s="70" t="str">
        <f t="shared" si="354"/>
        <v/>
      </c>
      <c r="AJ3113" s="70" t="str">
        <f t="shared" si="355"/>
        <v>X</v>
      </c>
      <c r="AK3113" s="70" t="str" cm="1">
        <f t="array" ref="AK3113">_xlfn.IFS(AH3113&lt;&gt;"","1",AI3113&lt;&gt;"","2",AJ3113&lt;&gt;"","3")</f>
        <v>3</v>
      </c>
    </row>
    <row r="3114" spans="1:37" x14ac:dyDescent="0.25">
      <c r="A3114" t="s">
        <v>1660</v>
      </c>
      <c r="B3114" t="s">
        <v>458</v>
      </c>
      <c r="C3114" s="67" t="str">
        <f t="shared" si="350"/>
        <v>Lauren Akers</v>
      </c>
      <c r="D3114" s="71" t="str" cm="1">
        <f t="array" ref="D3114">_xlfn.IFS(AK3114="1",CONCATENATE(C3114,"Regional"),AK3114="2",CONCATENATE(C3114,"Sectional"),AK3114="3",CONCATENATE(C3114,COUNTIF($C$1:C3114,C3114)))</f>
        <v>Lauren Akers3</v>
      </c>
      <c r="E3114" s="66">
        <v>45167.625</v>
      </c>
      <c r="F3114" t="s">
        <v>2442</v>
      </c>
      <c r="G3114" s="46">
        <v>42</v>
      </c>
      <c r="H3114" s="46">
        <v>51</v>
      </c>
      <c r="I3114" s="46">
        <v>20</v>
      </c>
      <c r="J3114" t="s">
        <v>123</v>
      </c>
      <c r="K3114" t="s">
        <v>90</v>
      </c>
      <c r="L3114" s="46">
        <v>2499</v>
      </c>
      <c r="M3114" s="46">
        <v>36</v>
      </c>
      <c r="N3114" s="46">
        <v>34.5</v>
      </c>
      <c r="O3114" s="46">
        <v>120</v>
      </c>
      <c r="P3114" s="46">
        <f t="shared" si="351"/>
        <v>1</v>
      </c>
      <c r="R3114" s="67" t="s">
        <v>3488</v>
      </c>
      <c r="S3114" s="67">
        <f>COUNTIF(Y$2:$Y$100,R3114)</f>
        <v>0</v>
      </c>
      <c r="V3114" s="67">
        <f t="shared" si="352"/>
        <v>0</v>
      </c>
      <c r="X3114"/>
      <c r="Y3114" s="67" t="str">
        <f t="shared" si="356"/>
        <v xml:space="preserve"> </v>
      </c>
      <c r="AB3114" t="s">
        <v>90</v>
      </c>
      <c r="AC3114" s="46">
        <v>2499</v>
      </c>
      <c r="AD3114" s="46">
        <v>36</v>
      </c>
      <c r="AE3114" s="46">
        <v>34.5</v>
      </c>
      <c r="AF3114" s="46">
        <v>120</v>
      </c>
      <c r="AH3114" s="70" t="str">
        <f t="shared" si="353"/>
        <v/>
      </c>
      <c r="AI3114" s="70" t="str">
        <f t="shared" si="354"/>
        <v/>
      </c>
      <c r="AJ3114" s="70" t="str">
        <f t="shared" si="355"/>
        <v>X</v>
      </c>
      <c r="AK3114" s="70" t="str" cm="1">
        <f t="array" ref="AK3114">_xlfn.IFS(AH3114&lt;&gt;"","1",AI3114&lt;&gt;"","2",AJ3114&lt;&gt;"","3")</f>
        <v>3</v>
      </c>
    </row>
    <row r="3115" spans="1:37" x14ac:dyDescent="0.25">
      <c r="A3115" t="s">
        <v>798</v>
      </c>
      <c r="B3115" t="s">
        <v>765</v>
      </c>
      <c r="C3115" s="67" t="str">
        <f t="shared" si="350"/>
        <v>Clare Sperka</v>
      </c>
      <c r="D3115" s="71" t="str" cm="1">
        <f t="array" ref="D3115">_xlfn.IFS(AK3115="1",CONCATENATE(C3115,"Regional"),AK3115="2",CONCATENATE(C3115,"Sectional"),AK3115="3",CONCATENATE(C3115,COUNTIF($C$1:C3115,C3115)))</f>
        <v>Clare Sperka4</v>
      </c>
      <c r="E3115" s="66">
        <v>45167.625</v>
      </c>
      <c r="F3115" t="s">
        <v>2442</v>
      </c>
      <c r="G3115" s="46">
        <v>42</v>
      </c>
      <c r="H3115" s="46">
        <v>51</v>
      </c>
      <c r="I3115" s="46">
        <v>20</v>
      </c>
      <c r="J3115" t="s">
        <v>123</v>
      </c>
      <c r="K3115" t="s">
        <v>90</v>
      </c>
      <c r="L3115" s="46">
        <v>2499</v>
      </c>
      <c r="M3115" s="46">
        <v>36</v>
      </c>
      <c r="N3115" s="46">
        <v>34.5</v>
      </c>
      <c r="O3115" s="46">
        <v>120</v>
      </c>
      <c r="P3115" s="46">
        <f t="shared" si="351"/>
        <v>1</v>
      </c>
      <c r="R3115" s="67" t="s">
        <v>1376</v>
      </c>
      <c r="S3115" s="67">
        <f>COUNTIF(Y$2:$Y$100,R3115)</f>
        <v>0</v>
      </c>
      <c r="V3115" s="67">
        <f t="shared" si="352"/>
        <v>0</v>
      </c>
      <c r="X3115"/>
      <c r="Y3115" s="67" t="str">
        <f t="shared" ref="Y3115:Y3145" si="357">CONCATENATE(W3115," ",X3115)</f>
        <v xml:space="preserve"> </v>
      </c>
      <c r="AB3115" t="s">
        <v>90</v>
      </c>
      <c r="AC3115" s="46">
        <v>2499</v>
      </c>
      <c r="AD3115" s="46">
        <v>36</v>
      </c>
      <c r="AE3115" s="46">
        <v>34.5</v>
      </c>
      <c r="AF3115" s="46">
        <v>120</v>
      </c>
      <c r="AH3115" s="70" t="str">
        <f t="shared" si="353"/>
        <v/>
      </c>
      <c r="AI3115" s="70" t="str">
        <f t="shared" si="354"/>
        <v/>
      </c>
      <c r="AJ3115" s="70" t="str">
        <f t="shared" si="355"/>
        <v>X</v>
      </c>
      <c r="AK3115" s="70" t="str" cm="1">
        <f t="array" ref="AK3115">_xlfn.IFS(AH3115&lt;&gt;"","1",AI3115&lt;&gt;"","2",AJ3115&lt;&gt;"","3")</f>
        <v>3</v>
      </c>
    </row>
    <row r="3116" spans="1:37" x14ac:dyDescent="0.25">
      <c r="A3116" t="s">
        <v>1940</v>
      </c>
      <c r="B3116" t="s">
        <v>401</v>
      </c>
      <c r="C3116" s="67" t="str">
        <f t="shared" si="350"/>
        <v>Hannah Okel</v>
      </c>
      <c r="D3116" s="71" t="str" cm="1">
        <f t="array" ref="D3116">_xlfn.IFS(AK3116="1",CONCATENATE(C3116,"Regional"),AK3116="2",CONCATENATE(C3116,"Sectional"),AK3116="3",CONCATENATE(C3116,COUNTIF($C$1:C3116,C3116)))</f>
        <v>Hannah Okel5</v>
      </c>
      <c r="E3116" s="66">
        <v>45167.625</v>
      </c>
      <c r="F3116" t="s">
        <v>2442</v>
      </c>
      <c r="G3116" s="46">
        <v>42</v>
      </c>
      <c r="H3116" s="46">
        <v>52</v>
      </c>
      <c r="I3116" s="46">
        <v>23</v>
      </c>
      <c r="J3116" t="s">
        <v>123</v>
      </c>
      <c r="K3116" t="s">
        <v>90</v>
      </c>
      <c r="L3116" s="46">
        <v>2499</v>
      </c>
      <c r="M3116" s="46">
        <v>36</v>
      </c>
      <c r="N3116" s="46">
        <v>34.5</v>
      </c>
      <c r="O3116" s="46">
        <v>120</v>
      </c>
      <c r="P3116" s="46">
        <f t="shared" si="351"/>
        <v>1</v>
      </c>
      <c r="R3116" s="67" t="s">
        <v>2957</v>
      </c>
      <c r="S3116" s="67">
        <f>COUNTIF(Y$2:$Y$100,R3116)</f>
        <v>0</v>
      </c>
      <c r="V3116" s="67">
        <f t="shared" si="352"/>
        <v>0</v>
      </c>
      <c r="X3116"/>
      <c r="Y3116" s="67" t="str">
        <f t="shared" si="357"/>
        <v xml:space="preserve"> </v>
      </c>
      <c r="AB3116" t="s">
        <v>90</v>
      </c>
      <c r="AC3116" s="46">
        <v>2499</v>
      </c>
      <c r="AD3116" s="46">
        <v>36</v>
      </c>
      <c r="AE3116" s="46">
        <v>34.5</v>
      </c>
      <c r="AF3116" s="46">
        <v>120</v>
      </c>
      <c r="AH3116" s="70" t="str">
        <f t="shared" si="353"/>
        <v/>
      </c>
      <c r="AI3116" s="70" t="str">
        <f t="shared" si="354"/>
        <v/>
      </c>
      <c r="AJ3116" s="70" t="str">
        <f t="shared" si="355"/>
        <v>X</v>
      </c>
      <c r="AK3116" s="70" t="str" cm="1">
        <f t="array" ref="AK3116">_xlfn.IFS(AH3116&lt;&gt;"","1",AI3116&lt;&gt;"","2",AJ3116&lt;&gt;"","3")</f>
        <v>3</v>
      </c>
    </row>
    <row r="3117" spans="1:37" x14ac:dyDescent="0.25">
      <c r="A3117" t="s">
        <v>790</v>
      </c>
      <c r="B3117" t="s">
        <v>791</v>
      </c>
      <c r="C3117" s="67" t="str">
        <f t="shared" si="350"/>
        <v>Sammy Selke</v>
      </c>
      <c r="D3117" s="71" t="str" cm="1">
        <f t="array" ref="D3117">_xlfn.IFS(AK3117="1",CONCATENATE(C3117,"Regional"),AK3117="2",CONCATENATE(C3117,"Sectional"),AK3117="3",CONCATENATE(C3117,COUNTIF($C$1:C3117,C3117)))</f>
        <v>Sammy Selke4</v>
      </c>
      <c r="E3117" s="66">
        <v>45167.625</v>
      </c>
      <c r="F3117" t="s">
        <v>2442</v>
      </c>
      <c r="G3117" s="46">
        <v>42</v>
      </c>
      <c r="H3117" s="46">
        <v>53</v>
      </c>
      <c r="I3117" s="46">
        <v>24</v>
      </c>
      <c r="J3117" t="s">
        <v>123</v>
      </c>
      <c r="K3117" t="s">
        <v>90</v>
      </c>
      <c r="L3117" s="46">
        <v>2499</v>
      </c>
      <c r="M3117" s="46">
        <v>36</v>
      </c>
      <c r="N3117" s="46">
        <v>34.5</v>
      </c>
      <c r="O3117" s="46">
        <v>120</v>
      </c>
      <c r="P3117" s="46">
        <f t="shared" si="351"/>
        <v>1</v>
      </c>
      <c r="R3117" s="67" t="s">
        <v>1371</v>
      </c>
      <c r="S3117" s="67">
        <f>COUNTIF(Y$2:$Y$100,R3117)</f>
        <v>0</v>
      </c>
      <c r="V3117" s="67">
        <f t="shared" si="352"/>
        <v>0</v>
      </c>
      <c r="X3117"/>
      <c r="Y3117" s="67" t="str">
        <f t="shared" si="357"/>
        <v xml:space="preserve"> </v>
      </c>
      <c r="AB3117" t="s">
        <v>90</v>
      </c>
      <c r="AC3117" s="46">
        <v>2499</v>
      </c>
      <c r="AD3117" s="46">
        <v>36</v>
      </c>
      <c r="AE3117" s="46">
        <v>34.5</v>
      </c>
      <c r="AF3117" s="46">
        <v>120</v>
      </c>
      <c r="AH3117" s="70" t="str">
        <f t="shared" si="353"/>
        <v/>
      </c>
      <c r="AI3117" s="70" t="str">
        <f t="shared" si="354"/>
        <v/>
      </c>
      <c r="AJ3117" s="70" t="str">
        <f t="shared" si="355"/>
        <v>X</v>
      </c>
      <c r="AK3117" s="70" t="str" cm="1">
        <f t="array" ref="AK3117">_xlfn.IFS(AH3117&lt;&gt;"","1",AI3117&lt;&gt;"","2",AJ3117&lt;&gt;"","3")</f>
        <v>3</v>
      </c>
    </row>
    <row r="3118" spans="1:37" x14ac:dyDescent="0.25">
      <c r="A3118" t="s">
        <v>352</v>
      </c>
      <c r="B3118" t="s">
        <v>561</v>
      </c>
      <c r="C3118" s="67" t="str">
        <f t="shared" si="350"/>
        <v>Maddie Reed</v>
      </c>
      <c r="D3118" s="71" t="str" cm="1">
        <f t="array" ref="D3118">_xlfn.IFS(AK3118="1",CONCATENATE(C3118,"Regional"),AK3118="2",CONCATENATE(C3118,"Sectional"),AK3118="3",CONCATENATE(C3118,COUNTIF($C$1:C3118,C3118)))</f>
        <v>Maddie Reed3</v>
      </c>
      <c r="E3118" s="66">
        <v>45167.625</v>
      </c>
      <c r="F3118" t="s">
        <v>2442</v>
      </c>
      <c r="G3118" s="46">
        <v>42</v>
      </c>
      <c r="H3118" s="46">
        <v>53</v>
      </c>
      <c r="I3118" s="46">
        <v>24</v>
      </c>
      <c r="J3118" t="s">
        <v>123</v>
      </c>
      <c r="K3118" t="s">
        <v>90</v>
      </c>
      <c r="L3118" s="46">
        <v>2499</v>
      </c>
      <c r="M3118" s="46">
        <v>36</v>
      </c>
      <c r="N3118" s="46">
        <v>34.5</v>
      </c>
      <c r="O3118" s="46">
        <v>120</v>
      </c>
      <c r="P3118" s="46">
        <f t="shared" si="351"/>
        <v>1</v>
      </c>
      <c r="R3118" s="67" t="s">
        <v>1381</v>
      </c>
      <c r="S3118" s="67">
        <f>COUNTIF(Y$2:$Y$100,R3118)</f>
        <v>0</v>
      </c>
      <c r="V3118" s="67">
        <f t="shared" si="352"/>
        <v>0</v>
      </c>
      <c r="X3118"/>
      <c r="Y3118" s="67" t="str">
        <f t="shared" si="357"/>
        <v xml:space="preserve"> </v>
      </c>
      <c r="AB3118" t="s">
        <v>90</v>
      </c>
      <c r="AC3118" s="46">
        <v>2499</v>
      </c>
      <c r="AD3118" s="46">
        <v>36</v>
      </c>
      <c r="AE3118" s="46">
        <v>34.5</v>
      </c>
      <c r="AF3118" s="46">
        <v>120</v>
      </c>
      <c r="AH3118" s="70" t="str">
        <f t="shared" si="353"/>
        <v/>
      </c>
      <c r="AI3118" s="70" t="str">
        <f t="shared" si="354"/>
        <v/>
      </c>
      <c r="AJ3118" s="70" t="str">
        <f t="shared" si="355"/>
        <v>X</v>
      </c>
      <c r="AK3118" s="70" t="str" cm="1">
        <f t="array" ref="AK3118">_xlfn.IFS(AH3118&lt;&gt;"","1",AI3118&lt;&gt;"","2",AJ3118&lt;&gt;"","3")</f>
        <v>3</v>
      </c>
    </row>
    <row r="3119" spans="1:37" x14ac:dyDescent="0.25">
      <c r="A3119" t="s">
        <v>278</v>
      </c>
      <c r="B3119" t="s">
        <v>220</v>
      </c>
      <c r="C3119" s="67" t="str">
        <f t="shared" si="350"/>
        <v>Maria Jorgensen</v>
      </c>
      <c r="D3119" s="71" t="str" cm="1">
        <f t="array" ref="D3119">_xlfn.IFS(AK3119="1",CONCATENATE(C3119,"Regional"),AK3119="2",CONCATENATE(C3119,"Sectional"),AK3119="3",CONCATENATE(C3119,COUNTIF($C$1:C3119,C3119)))</f>
        <v>Maria Jorgensen5</v>
      </c>
      <c r="E3119" s="66">
        <v>45167.625</v>
      </c>
      <c r="F3119" t="s">
        <v>2442</v>
      </c>
      <c r="G3119" s="46">
        <v>42</v>
      </c>
      <c r="H3119" s="46">
        <v>54</v>
      </c>
      <c r="I3119" s="46">
        <v>26</v>
      </c>
      <c r="J3119" t="s">
        <v>123</v>
      </c>
      <c r="K3119" t="s">
        <v>90</v>
      </c>
      <c r="L3119" s="46">
        <v>2499</v>
      </c>
      <c r="M3119" s="46">
        <v>36</v>
      </c>
      <c r="N3119" s="46">
        <v>34.5</v>
      </c>
      <c r="O3119" s="46">
        <v>120</v>
      </c>
      <c r="P3119" s="46">
        <f t="shared" si="351"/>
        <v>1</v>
      </c>
      <c r="R3119" s="67" t="s">
        <v>1363</v>
      </c>
      <c r="S3119" s="67">
        <f>COUNTIF(Y$2:$Y$100,R3119)</f>
        <v>0</v>
      </c>
      <c r="V3119" s="67">
        <f t="shared" si="352"/>
        <v>0</v>
      </c>
      <c r="X3119"/>
      <c r="Y3119" s="67" t="str">
        <f t="shared" si="357"/>
        <v xml:space="preserve"> </v>
      </c>
      <c r="AB3119" t="s">
        <v>90</v>
      </c>
      <c r="AC3119" s="46">
        <v>2499</v>
      </c>
      <c r="AD3119" s="46">
        <v>36</v>
      </c>
      <c r="AE3119" s="46">
        <v>34.5</v>
      </c>
      <c r="AF3119" s="46">
        <v>120</v>
      </c>
      <c r="AH3119" s="70" t="str">
        <f t="shared" si="353"/>
        <v/>
      </c>
      <c r="AI3119" s="70" t="str">
        <f t="shared" si="354"/>
        <v/>
      </c>
      <c r="AJ3119" s="70" t="str">
        <f t="shared" si="355"/>
        <v>X</v>
      </c>
      <c r="AK3119" s="70" t="str" cm="1">
        <f t="array" ref="AK3119">_xlfn.IFS(AH3119&lt;&gt;"","1",AI3119&lt;&gt;"","2",AJ3119&lt;&gt;"","3")</f>
        <v>3</v>
      </c>
    </row>
    <row r="3120" spans="1:37" x14ac:dyDescent="0.25">
      <c r="A3120" t="s">
        <v>821</v>
      </c>
      <c r="B3120" t="s">
        <v>822</v>
      </c>
      <c r="C3120" s="67" t="str">
        <f t="shared" si="350"/>
        <v>Viviana Hruby</v>
      </c>
      <c r="D3120" s="71" t="str" cm="1">
        <f t="array" ref="D3120">_xlfn.IFS(AK3120="1",CONCATENATE(C3120,"Regional"),AK3120="2",CONCATENATE(C3120,"Sectional"),AK3120="3",CONCATENATE(C3120,COUNTIF($C$1:C3120,C3120)))</f>
        <v>Viviana Hruby5</v>
      </c>
      <c r="E3120" s="66">
        <v>45167.625</v>
      </c>
      <c r="F3120" t="s">
        <v>2442</v>
      </c>
      <c r="G3120" s="46">
        <v>42</v>
      </c>
      <c r="H3120" s="46">
        <v>54</v>
      </c>
      <c r="I3120" s="46">
        <v>26</v>
      </c>
      <c r="J3120" t="s">
        <v>123</v>
      </c>
      <c r="K3120" t="s">
        <v>90</v>
      </c>
      <c r="L3120" s="46">
        <v>2499</v>
      </c>
      <c r="M3120" s="46">
        <v>36</v>
      </c>
      <c r="N3120" s="46">
        <v>34.5</v>
      </c>
      <c r="O3120" s="46">
        <v>120</v>
      </c>
      <c r="P3120" s="46">
        <f t="shared" si="351"/>
        <v>1</v>
      </c>
      <c r="R3120" s="67" t="s">
        <v>1380</v>
      </c>
      <c r="S3120" s="67">
        <f>COUNTIF(Y$2:$Y$100,R3120)</f>
        <v>0</v>
      </c>
      <c r="V3120" s="67">
        <f t="shared" si="352"/>
        <v>0</v>
      </c>
      <c r="X3120"/>
      <c r="Y3120" s="67" t="str">
        <f t="shared" si="357"/>
        <v xml:space="preserve"> </v>
      </c>
      <c r="AB3120" t="s">
        <v>90</v>
      </c>
      <c r="AC3120" s="46">
        <v>2499</v>
      </c>
      <c r="AD3120" s="46">
        <v>36</v>
      </c>
      <c r="AE3120" s="46">
        <v>34.5</v>
      </c>
      <c r="AF3120" s="46">
        <v>120</v>
      </c>
      <c r="AH3120" s="70" t="str">
        <f t="shared" si="353"/>
        <v/>
      </c>
      <c r="AI3120" s="70" t="str">
        <f t="shared" si="354"/>
        <v/>
      </c>
      <c r="AJ3120" s="70" t="str">
        <f t="shared" si="355"/>
        <v>X</v>
      </c>
      <c r="AK3120" s="70" t="str" cm="1">
        <f t="array" ref="AK3120">_xlfn.IFS(AH3120&lt;&gt;"","1",AI3120&lt;&gt;"","2",AJ3120&lt;&gt;"","3")</f>
        <v>3</v>
      </c>
    </row>
    <row r="3121" spans="1:37" x14ac:dyDescent="0.25">
      <c r="A3121" t="s">
        <v>3385</v>
      </c>
      <c r="B3121" t="s">
        <v>362</v>
      </c>
      <c r="C3121" s="67" t="str">
        <f t="shared" si="350"/>
        <v>Emma Bichler</v>
      </c>
      <c r="D3121" s="71" t="str" cm="1">
        <f t="array" ref="D3121">_xlfn.IFS(AK3121="1",CONCATENATE(C3121,"Regional"),AK3121="2",CONCATENATE(C3121,"Sectional"),AK3121="3",CONCATENATE(C3121,COUNTIF($C$1:C3121,C3121)))</f>
        <v>Emma Bichler5</v>
      </c>
      <c r="E3121" s="66">
        <v>45167.625</v>
      </c>
      <c r="F3121" t="s">
        <v>2442</v>
      </c>
      <c r="G3121" s="46">
        <v>42</v>
      </c>
      <c r="H3121" s="46">
        <v>55</v>
      </c>
      <c r="I3121" s="46">
        <v>28</v>
      </c>
      <c r="J3121" t="s">
        <v>123</v>
      </c>
      <c r="K3121" t="s">
        <v>90</v>
      </c>
      <c r="L3121" s="46">
        <v>2499</v>
      </c>
      <c r="M3121" s="46">
        <v>36</v>
      </c>
      <c r="N3121" s="46">
        <v>34.5</v>
      </c>
      <c r="O3121" s="46">
        <v>120</v>
      </c>
      <c r="P3121" s="46">
        <f t="shared" si="351"/>
        <v>1</v>
      </c>
      <c r="R3121" s="67" t="s">
        <v>3485</v>
      </c>
      <c r="S3121" s="67">
        <f>COUNTIF(Y$2:$Y$100,R3121)</f>
        <v>0</v>
      </c>
      <c r="V3121" s="67">
        <f t="shared" si="352"/>
        <v>0</v>
      </c>
      <c r="X3121"/>
      <c r="Y3121" s="67" t="str">
        <f t="shared" si="357"/>
        <v xml:space="preserve"> </v>
      </c>
      <c r="AB3121" t="s">
        <v>90</v>
      </c>
      <c r="AC3121" s="46">
        <v>2499</v>
      </c>
      <c r="AD3121" s="46">
        <v>36</v>
      </c>
      <c r="AE3121" s="46">
        <v>34.5</v>
      </c>
      <c r="AF3121" s="46">
        <v>120</v>
      </c>
      <c r="AH3121" s="70" t="str">
        <f t="shared" si="353"/>
        <v/>
      </c>
      <c r="AI3121" s="70" t="str">
        <f t="shared" si="354"/>
        <v/>
      </c>
      <c r="AJ3121" s="70" t="str">
        <f t="shared" si="355"/>
        <v>X</v>
      </c>
      <c r="AK3121" s="70" t="str" cm="1">
        <f t="array" ref="AK3121">_xlfn.IFS(AH3121&lt;&gt;"","1",AI3121&lt;&gt;"","2",AJ3121&lt;&gt;"","3")</f>
        <v>3</v>
      </c>
    </row>
    <row r="3122" spans="1:37" x14ac:dyDescent="0.25">
      <c r="A3122" t="s">
        <v>774</v>
      </c>
      <c r="B3122" t="s">
        <v>443</v>
      </c>
      <c r="C3122" s="67" t="str">
        <f t="shared" si="350"/>
        <v>Emily Gomez</v>
      </c>
      <c r="D3122" s="71" t="str" cm="1">
        <f t="array" ref="D3122">_xlfn.IFS(AK3122="1",CONCATENATE(C3122,"Regional"),AK3122="2",CONCATENATE(C3122,"Sectional"),AK3122="3",CONCATENATE(C3122,COUNTIF($C$1:C3122,C3122)))</f>
        <v>Emily Gomez2</v>
      </c>
      <c r="E3122" s="66">
        <v>45167.625</v>
      </c>
      <c r="F3122" t="s">
        <v>2442</v>
      </c>
      <c r="G3122" s="46">
        <v>42</v>
      </c>
      <c r="H3122" s="46">
        <v>56</v>
      </c>
      <c r="I3122" s="46">
        <v>29</v>
      </c>
      <c r="J3122" t="s">
        <v>123</v>
      </c>
      <c r="K3122" t="s">
        <v>90</v>
      </c>
      <c r="L3122" s="46">
        <v>2499</v>
      </c>
      <c r="M3122" s="46">
        <v>36</v>
      </c>
      <c r="N3122" s="46">
        <v>34.5</v>
      </c>
      <c r="O3122" s="46">
        <v>120</v>
      </c>
      <c r="P3122" s="46">
        <f t="shared" si="351"/>
        <v>1</v>
      </c>
      <c r="R3122" s="67" t="s">
        <v>1356</v>
      </c>
      <c r="S3122" s="67">
        <f>COUNTIF(Y$2:$Y$100,R3122)</f>
        <v>0</v>
      </c>
      <c r="V3122" s="67">
        <f t="shared" si="352"/>
        <v>0</v>
      </c>
      <c r="X3122"/>
      <c r="Y3122" s="67" t="str">
        <f t="shared" si="357"/>
        <v xml:space="preserve"> </v>
      </c>
      <c r="AB3122" t="s">
        <v>90</v>
      </c>
      <c r="AC3122" s="46">
        <v>2499</v>
      </c>
      <c r="AD3122" s="46">
        <v>36</v>
      </c>
      <c r="AE3122" s="46">
        <v>34.5</v>
      </c>
      <c r="AF3122" s="46">
        <v>120</v>
      </c>
      <c r="AH3122" s="70" t="str">
        <f t="shared" si="353"/>
        <v/>
      </c>
      <c r="AI3122" s="70" t="str">
        <f t="shared" si="354"/>
        <v/>
      </c>
      <c r="AJ3122" s="70" t="str">
        <f t="shared" si="355"/>
        <v>X</v>
      </c>
      <c r="AK3122" s="70" t="str" cm="1">
        <f t="array" ref="AK3122">_xlfn.IFS(AH3122&lt;&gt;"","1",AI3122&lt;&gt;"","2",AJ3122&lt;&gt;"","3")</f>
        <v>3</v>
      </c>
    </row>
    <row r="3123" spans="1:37" x14ac:dyDescent="0.25">
      <c r="A3123" t="s">
        <v>794</v>
      </c>
      <c r="B3123" t="s">
        <v>795</v>
      </c>
      <c r="C3123" s="67" t="str">
        <f t="shared" si="350"/>
        <v>MaryGrace Schlifske</v>
      </c>
      <c r="D3123" s="71" t="str" cm="1">
        <f t="array" ref="D3123">_xlfn.IFS(AK3123="1",CONCATENATE(C3123,"Regional"),AK3123="2",CONCATENATE(C3123,"Sectional"),AK3123="3",CONCATENATE(C3123,COUNTIF($C$1:C3123,C3123)))</f>
        <v>MaryGrace Schlifske2</v>
      </c>
      <c r="E3123" s="66">
        <v>45167.625</v>
      </c>
      <c r="F3123" t="s">
        <v>2442</v>
      </c>
      <c r="G3123" s="46">
        <v>42</v>
      </c>
      <c r="H3123" s="46">
        <v>56</v>
      </c>
      <c r="I3123" s="46">
        <v>29</v>
      </c>
      <c r="J3123" t="s">
        <v>123</v>
      </c>
      <c r="K3123" t="s">
        <v>90</v>
      </c>
      <c r="L3123" s="46">
        <v>2499</v>
      </c>
      <c r="M3123" s="46">
        <v>36</v>
      </c>
      <c r="N3123" s="46">
        <v>34.5</v>
      </c>
      <c r="O3123" s="46">
        <v>120</v>
      </c>
      <c r="P3123" s="46">
        <f t="shared" si="351"/>
        <v>1</v>
      </c>
      <c r="R3123" s="67" t="s">
        <v>1374</v>
      </c>
      <c r="S3123" s="67">
        <f>COUNTIF(Y$2:$Y$100,R3123)</f>
        <v>0</v>
      </c>
      <c r="V3123" s="67">
        <f t="shared" si="352"/>
        <v>0</v>
      </c>
      <c r="X3123"/>
      <c r="Y3123" s="67" t="str">
        <f t="shared" si="357"/>
        <v xml:space="preserve"> </v>
      </c>
      <c r="AB3123" t="s">
        <v>90</v>
      </c>
      <c r="AC3123" s="46">
        <v>2499</v>
      </c>
      <c r="AD3123" s="46">
        <v>36</v>
      </c>
      <c r="AE3123" s="46">
        <v>34.5</v>
      </c>
      <c r="AF3123" s="46">
        <v>120</v>
      </c>
      <c r="AH3123" s="70" t="str">
        <f t="shared" si="353"/>
        <v/>
      </c>
      <c r="AI3123" s="70" t="str">
        <f t="shared" si="354"/>
        <v/>
      </c>
      <c r="AJ3123" s="70" t="str">
        <f t="shared" si="355"/>
        <v>X</v>
      </c>
      <c r="AK3123" s="70" t="str" cm="1">
        <f t="array" ref="AK3123">_xlfn.IFS(AH3123&lt;&gt;"","1",AI3123&lt;&gt;"","2",AJ3123&lt;&gt;"","3")</f>
        <v>3</v>
      </c>
    </row>
    <row r="3124" spans="1:37" x14ac:dyDescent="0.25">
      <c r="A3124" t="s">
        <v>792</v>
      </c>
      <c r="B3124" t="s">
        <v>543</v>
      </c>
      <c r="C3124" s="67" t="str">
        <f t="shared" si="350"/>
        <v>Brooke Binder</v>
      </c>
      <c r="D3124" s="71" t="str" cm="1">
        <f t="array" ref="D3124">_xlfn.IFS(AK3124="1",CONCATENATE(C3124,"Regional"),AK3124="2",CONCATENATE(C3124,"Sectional"),AK3124="3",CONCATENATE(C3124,COUNTIF($C$1:C3124,C3124)))</f>
        <v>Brooke Binder4</v>
      </c>
      <c r="E3124" s="66">
        <v>45167.625</v>
      </c>
      <c r="F3124" t="s">
        <v>2442</v>
      </c>
      <c r="G3124" s="46">
        <v>42</v>
      </c>
      <c r="H3124" s="46">
        <v>56</v>
      </c>
      <c r="I3124" s="46">
        <v>29</v>
      </c>
      <c r="J3124" t="s">
        <v>123</v>
      </c>
      <c r="K3124" t="s">
        <v>90</v>
      </c>
      <c r="L3124" s="46">
        <v>2499</v>
      </c>
      <c r="M3124" s="46">
        <v>36</v>
      </c>
      <c r="N3124" s="46">
        <v>34.5</v>
      </c>
      <c r="O3124" s="46">
        <v>120</v>
      </c>
      <c r="P3124" s="46">
        <f t="shared" si="351"/>
        <v>1</v>
      </c>
      <c r="R3124" s="67" t="s">
        <v>1372</v>
      </c>
      <c r="S3124" s="67">
        <f>COUNTIF(Y$2:$Y$100,R3124)</f>
        <v>0</v>
      </c>
      <c r="V3124" s="67">
        <f t="shared" si="352"/>
        <v>0</v>
      </c>
      <c r="X3124"/>
      <c r="Y3124" s="67" t="str">
        <f t="shared" si="357"/>
        <v xml:space="preserve"> </v>
      </c>
      <c r="AB3124" t="s">
        <v>90</v>
      </c>
      <c r="AC3124" s="46">
        <v>2499</v>
      </c>
      <c r="AD3124" s="46">
        <v>36</v>
      </c>
      <c r="AE3124" s="46">
        <v>34.5</v>
      </c>
      <c r="AF3124" s="46">
        <v>120</v>
      </c>
      <c r="AH3124" s="70" t="str">
        <f t="shared" si="353"/>
        <v/>
      </c>
      <c r="AI3124" s="70" t="str">
        <f t="shared" si="354"/>
        <v/>
      </c>
      <c r="AJ3124" s="70" t="str">
        <f t="shared" si="355"/>
        <v>X</v>
      </c>
      <c r="AK3124" s="70" t="str" cm="1">
        <f t="array" ref="AK3124">_xlfn.IFS(AH3124&lt;&gt;"","1",AI3124&lt;&gt;"","2",AJ3124&lt;&gt;"","3")</f>
        <v>3</v>
      </c>
    </row>
    <row r="3125" spans="1:37" x14ac:dyDescent="0.25">
      <c r="A3125" t="s">
        <v>3474</v>
      </c>
      <c r="B3125" t="s">
        <v>272</v>
      </c>
      <c r="C3125" s="67" t="str">
        <f t="shared" si="350"/>
        <v>Reese O'Driscoll</v>
      </c>
      <c r="D3125" s="71" t="str" cm="1">
        <f t="array" ref="D3125">_xlfn.IFS(AK3125="1",CONCATENATE(C3125,"Regional"),AK3125="2",CONCATENATE(C3125,"Sectional"),AK3125="3",CONCATENATE(C3125,COUNTIF($C$1:C3125,C3125)))</f>
        <v>Reese O'Driscoll2</v>
      </c>
      <c r="E3125" s="66">
        <v>45167.625</v>
      </c>
      <c r="F3125" t="s">
        <v>2442</v>
      </c>
      <c r="G3125" s="46">
        <v>42</v>
      </c>
      <c r="H3125" s="46">
        <v>57</v>
      </c>
      <c r="I3125" s="46">
        <v>32</v>
      </c>
      <c r="J3125" t="s">
        <v>123</v>
      </c>
      <c r="K3125" t="s">
        <v>90</v>
      </c>
      <c r="L3125" s="46">
        <v>2499</v>
      </c>
      <c r="M3125" s="46">
        <v>36</v>
      </c>
      <c r="N3125" s="46">
        <v>34.5</v>
      </c>
      <c r="O3125" s="46">
        <v>120</v>
      </c>
      <c r="P3125" s="46">
        <f t="shared" si="351"/>
        <v>1</v>
      </c>
      <c r="R3125" s="67" t="s">
        <v>3475</v>
      </c>
      <c r="S3125" s="67">
        <f>COUNTIF(Y$2:$Y$100,R3125)</f>
        <v>0</v>
      </c>
      <c r="V3125" s="67">
        <f t="shared" si="352"/>
        <v>0</v>
      </c>
      <c r="X3125"/>
      <c r="Y3125" s="67" t="str">
        <f t="shared" si="357"/>
        <v xml:space="preserve"> </v>
      </c>
      <c r="AB3125" t="s">
        <v>90</v>
      </c>
      <c r="AC3125" s="46">
        <v>2499</v>
      </c>
      <c r="AD3125" s="46">
        <v>36</v>
      </c>
      <c r="AE3125" s="46">
        <v>34.5</v>
      </c>
      <c r="AF3125" s="46">
        <v>120</v>
      </c>
      <c r="AH3125" s="70" t="str">
        <f t="shared" si="353"/>
        <v/>
      </c>
      <c r="AI3125" s="70" t="str">
        <f t="shared" si="354"/>
        <v/>
      </c>
      <c r="AJ3125" s="70" t="str">
        <f t="shared" si="355"/>
        <v>X</v>
      </c>
      <c r="AK3125" s="70" t="str" cm="1">
        <f t="array" ref="AK3125">_xlfn.IFS(AH3125&lt;&gt;"","1",AI3125&lt;&gt;"","2",AJ3125&lt;&gt;"","3")</f>
        <v>3</v>
      </c>
    </row>
    <row r="3126" spans="1:37" x14ac:dyDescent="0.25">
      <c r="A3126" t="s">
        <v>779</v>
      </c>
      <c r="B3126" t="s">
        <v>780</v>
      </c>
      <c r="C3126" s="67" t="str">
        <f t="shared" si="350"/>
        <v>Marylin Lowden</v>
      </c>
      <c r="D3126" s="71" t="str" cm="1">
        <f t="array" ref="D3126">_xlfn.IFS(AK3126="1",CONCATENATE(C3126,"Regional"),AK3126="2",CONCATENATE(C3126,"Sectional"),AK3126="3",CONCATENATE(C3126,COUNTIF($C$1:C3126,C3126)))</f>
        <v>Marylin Lowden1</v>
      </c>
      <c r="E3126" s="66">
        <v>45167.625</v>
      </c>
      <c r="F3126" t="s">
        <v>2442</v>
      </c>
      <c r="G3126" s="46">
        <v>42</v>
      </c>
      <c r="H3126" s="46">
        <v>57</v>
      </c>
      <c r="I3126" s="46">
        <v>32</v>
      </c>
      <c r="J3126" t="s">
        <v>123</v>
      </c>
      <c r="K3126" t="s">
        <v>90</v>
      </c>
      <c r="L3126" s="46">
        <v>2499</v>
      </c>
      <c r="M3126" s="46">
        <v>36</v>
      </c>
      <c r="N3126" s="46">
        <v>34.5</v>
      </c>
      <c r="O3126" s="46">
        <v>120</v>
      </c>
      <c r="P3126" s="46">
        <f t="shared" si="351"/>
        <v>1</v>
      </c>
      <c r="R3126" s="67" t="s">
        <v>1360</v>
      </c>
      <c r="S3126" s="67">
        <f>COUNTIF(Y$2:$Y$100,R3126)</f>
        <v>0</v>
      </c>
      <c r="V3126" s="67">
        <f t="shared" si="352"/>
        <v>0</v>
      </c>
      <c r="X3126"/>
      <c r="Y3126" s="67" t="str">
        <f t="shared" si="357"/>
        <v xml:space="preserve"> </v>
      </c>
      <c r="AB3126" t="s">
        <v>90</v>
      </c>
      <c r="AC3126" s="46">
        <v>2499</v>
      </c>
      <c r="AD3126" s="46">
        <v>36</v>
      </c>
      <c r="AE3126" s="46">
        <v>34.5</v>
      </c>
      <c r="AF3126" s="46">
        <v>120</v>
      </c>
      <c r="AH3126" s="70" t="str">
        <f t="shared" si="353"/>
        <v/>
      </c>
      <c r="AI3126" s="70" t="str">
        <f t="shared" si="354"/>
        <v/>
      </c>
      <c r="AJ3126" s="70" t="str">
        <f t="shared" si="355"/>
        <v>X</v>
      </c>
      <c r="AK3126" s="70" t="str" cm="1">
        <f t="array" ref="AK3126">_xlfn.IFS(AH3126&lt;&gt;"","1",AI3126&lt;&gt;"","2",AJ3126&lt;&gt;"","3")</f>
        <v>3</v>
      </c>
    </row>
    <row r="3127" spans="1:37" x14ac:dyDescent="0.25">
      <c r="A3127" t="s">
        <v>235</v>
      </c>
      <c r="B3127" t="s">
        <v>641</v>
      </c>
      <c r="C3127" s="67" t="str">
        <f t="shared" si="350"/>
        <v>Kayley Donohue</v>
      </c>
      <c r="D3127" s="71" t="str" cm="1">
        <f t="array" ref="D3127">_xlfn.IFS(AK3127="1",CONCATENATE(C3127,"Regional"),AK3127="2",CONCATENATE(C3127,"Sectional"),AK3127="3",CONCATENATE(C3127,COUNTIF($C$1:C3127,C3127)))</f>
        <v>Kayley Donohue2</v>
      </c>
      <c r="E3127" s="66">
        <v>45167.625</v>
      </c>
      <c r="F3127" t="s">
        <v>2442</v>
      </c>
      <c r="G3127" s="46">
        <v>42</v>
      </c>
      <c r="H3127" s="46">
        <v>57</v>
      </c>
      <c r="I3127" s="46">
        <v>32</v>
      </c>
      <c r="J3127" t="s">
        <v>123</v>
      </c>
      <c r="K3127" t="s">
        <v>90</v>
      </c>
      <c r="L3127" s="46">
        <v>2499</v>
      </c>
      <c r="M3127" s="46">
        <v>36</v>
      </c>
      <c r="N3127" s="46">
        <v>34.5</v>
      </c>
      <c r="O3127" s="46">
        <v>120</v>
      </c>
      <c r="P3127" s="46">
        <f t="shared" si="351"/>
        <v>1</v>
      </c>
      <c r="R3127" s="67" t="s">
        <v>2998</v>
      </c>
      <c r="S3127" s="67">
        <f>COUNTIF(Y$2:$Y$100,R3127)</f>
        <v>0</v>
      </c>
      <c r="V3127" s="67">
        <f t="shared" si="352"/>
        <v>0</v>
      </c>
      <c r="X3127"/>
      <c r="Y3127" s="67" t="str">
        <f t="shared" si="357"/>
        <v xml:space="preserve"> </v>
      </c>
      <c r="AB3127" t="s">
        <v>90</v>
      </c>
      <c r="AC3127" s="46">
        <v>2499</v>
      </c>
      <c r="AD3127" s="46">
        <v>36</v>
      </c>
      <c r="AE3127" s="46">
        <v>34.5</v>
      </c>
      <c r="AF3127" s="46">
        <v>120</v>
      </c>
      <c r="AH3127" s="70" t="str">
        <f t="shared" si="353"/>
        <v/>
      </c>
      <c r="AI3127" s="70" t="str">
        <f t="shared" si="354"/>
        <v/>
      </c>
      <c r="AJ3127" s="70" t="str">
        <f t="shared" si="355"/>
        <v>X</v>
      </c>
      <c r="AK3127" s="70" t="str" cm="1">
        <f t="array" ref="AK3127">_xlfn.IFS(AH3127&lt;&gt;"","1",AI3127&lt;&gt;"","2",AJ3127&lt;&gt;"","3")</f>
        <v>3</v>
      </c>
    </row>
    <row r="3128" spans="1:37" x14ac:dyDescent="0.25">
      <c r="A3128" t="s">
        <v>2013</v>
      </c>
      <c r="B3128" t="s">
        <v>443</v>
      </c>
      <c r="C3128" s="67" t="str">
        <f t="shared" si="350"/>
        <v>Emily Garvin</v>
      </c>
      <c r="D3128" s="71" t="str" cm="1">
        <f t="array" ref="D3128">_xlfn.IFS(AK3128="1",CONCATENATE(C3128,"Regional"),AK3128="2",CONCATENATE(C3128,"Sectional"),AK3128="3",CONCATENATE(C3128,COUNTIF($C$1:C3128,C3128)))</f>
        <v>Emily Garvin1</v>
      </c>
      <c r="E3128" s="66">
        <v>45167.625</v>
      </c>
      <c r="F3128" t="s">
        <v>2442</v>
      </c>
      <c r="G3128" s="46">
        <v>42</v>
      </c>
      <c r="H3128" s="46">
        <v>58</v>
      </c>
      <c r="I3128" s="46">
        <v>35</v>
      </c>
      <c r="J3128" t="s">
        <v>123</v>
      </c>
      <c r="K3128" t="s">
        <v>90</v>
      </c>
      <c r="L3128" s="46">
        <v>2499</v>
      </c>
      <c r="M3128" s="46">
        <v>36</v>
      </c>
      <c r="N3128" s="46">
        <v>34.5</v>
      </c>
      <c r="O3128" s="46">
        <v>120</v>
      </c>
      <c r="P3128" s="46">
        <f t="shared" si="351"/>
        <v>1</v>
      </c>
      <c r="R3128" s="67" t="s">
        <v>3026</v>
      </c>
      <c r="S3128" s="67">
        <f>COUNTIF(Y$2:$Y$100,R3128)</f>
        <v>0</v>
      </c>
      <c r="V3128" s="67">
        <f t="shared" si="352"/>
        <v>0</v>
      </c>
      <c r="X3128"/>
      <c r="Y3128" s="67" t="str">
        <f t="shared" si="357"/>
        <v xml:space="preserve"> </v>
      </c>
      <c r="AB3128" t="s">
        <v>90</v>
      </c>
      <c r="AC3128" s="46">
        <v>2499</v>
      </c>
      <c r="AD3128" s="46">
        <v>36</v>
      </c>
      <c r="AE3128" s="46">
        <v>34.5</v>
      </c>
      <c r="AF3128" s="46">
        <v>120</v>
      </c>
      <c r="AH3128" s="70" t="str">
        <f t="shared" si="353"/>
        <v/>
      </c>
      <c r="AI3128" s="70" t="str">
        <f t="shared" si="354"/>
        <v/>
      </c>
      <c r="AJ3128" s="70" t="str">
        <f t="shared" si="355"/>
        <v>X</v>
      </c>
      <c r="AK3128" s="70" t="str" cm="1">
        <f t="array" ref="AK3128">_xlfn.IFS(AH3128&lt;&gt;"","1",AI3128&lt;&gt;"","2",AJ3128&lt;&gt;"","3")</f>
        <v>3</v>
      </c>
    </row>
    <row r="3129" spans="1:37" x14ac:dyDescent="0.25">
      <c r="A3129" t="s">
        <v>1704</v>
      </c>
      <c r="B3129" t="s">
        <v>353</v>
      </c>
      <c r="C3129" s="67" t="str">
        <f t="shared" si="350"/>
        <v>Olivia Orzechowski</v>
      </c>
      <c r="D3129" s="71" t="str" cm="1">
        <f t="array" ref="D3129">_xlfn.IFS(AK3129="1",CONCATENATE(C3129,"Regional"),AK3129="2",CONCATENATE(C3129,"Sectional"),AK3129="3",CONCATENATE(C3129,COUNTIF($C$1:C3129,C3129)))</f>
        <v>Olivia Orzechowski4</v>
      </c>
      <c r="E3129" s="66">
        <v>45167.625</v>
      </c>
      <c r="F3129" t="s">
        <v>2442</v>
      </c>
      <c r="G3129" s="46">
        <v>42</v>
      </c>
      <c r="H3129" s="46">
        <v>58</v>
      </c>
      <c r="I3129" s="46">
        <v>35</v>
      </c>
      <c r="J3129" t="s">
        <v>123</v>
      </c>
      <c r="K3129" t="s">
        <v>90</v>
      </c>
      <c r="L3129" s="46">
        <v>2499</v>
      </c>
      <c r="M3129" s="46">
        <v>36</v>
      </c>
      <c r="N3129" s="46">
        <v>34.5</v>
      </c>
      <c r="O3129" s="46">
        <v>120</v>
      </c>
      <c r="P3129" s="46">
        <f t="shared" si="351"/>
        <v>1</v>
      </c>
      <c r="R3129" s="67" t="s">
        <v>3481</v>
      </c>
      <c r="S3129" s="67">
        <f>COUNTIF(Y$2:$Y$100,R3129)</f>
        <v>0</v>
      </c>
      <c r="V3129" s="67">
        <f t="shared" si="352"/>
        <v>0</v>
      </c>
      <c r="X3129"/>
      <c r="Y3129" s="67" t="str">
        <f t="shared" si="357"/>
        <v xml:space="preserve"> </v>
      </c>
      <c r="AB3129" t="s">
        <v>90</v>
      </c>
      <c r="AC3129" s="46">
        <v>2499</v>
      </c>
      <c r="AD3129" s="46">
        <v>36</v>
      </c>
      <c r="AE3129" s="46">
        <v>34.5</v>
      </c>
      <c r="AF3129" s="46">
        <v>120</v>
      </c>
      <c r="AH3129" s="70" t="str">
        <f t="shared" si="353"/>
        <v/>
      </c>
      <c r="AI3129" s="70" t="str">
        <f t="shared" si="354"/>
        <v/>
      </c>
      <c r="AJ3129" s="70" t="str">
        <f t="shared" si="355"/>
        <v>X</v>
      </c>
      <c r="AK3129" s="70" t="str" cm="1">
        <f t="array" ref="AK3129">_xlfn.IFS(AH3129&lt;&gt;"","1",AI3129&lt;&gt;"","2",AJ3129&lt;&gt;"","3")</f>
        <v>3</v>
      </c>
    </row>
    <row r="3130" spans="1:37" x14ac:dyDescent="0.25">
      <c r="A3130" t="s">
        <v>1663</v>
      </c>
      <c r="B3130" t="s">
        <v>1662</v>
      </c>
      <c r="C3130" s="67" t="str">
        <f t="shared" si="350"/>
        <v>Laci Griswold</v>
      </c>
      <c r="D3130" s="71" t="str" cm="1">
        <f t="array" ref="D3130">_xlfn.IFS(AK3130="1",CONCATENATE(C3130,"Regional"),AK3130="2",CONCATENATE(C3130,"Sectional"),AK3130="3",CONCATENATE(C3130,COUNTIF($C$1:C3130,C3130)))</f>
        <v>Laci Griswold5</v>
      </c>
      <c r="E3130" s="66">
        <v>45167.625</v>
      </c>
      <c r="F3130" t="s">
        <v>2442</v>
      </c>
      <c r="G3130" s="46">
        <v>42</v>
      </c>
      <c r="H3130" s="46">
        <v>58</v>
      </c>
      <c r="I3130" s="46">
        <v>35</v>
      </c>
      <c r="J3130" t="s">
        <v>123</v>
      </c>
      <c r="K3130" t="s">
        <v>90</v>
      </c>
      <c r="L3130" s="46">
        <v>2499</v>
      </c>
      <c r="M3130" s="46">
        <v>36</v>
      </c>
      <c r="N3130" s="46">
        <v>34.5</v>
      </c>
      <c r="O3130" s="46">
        <v>120</v>
      </c>
      <c r="P3130" s="46">
        <f t="shared" si="351"/>
        <v>1</v>
      </c>
      <c r="R3130" s="67" t="s">
        <v>3490</v>
      </c>
      <c r="S3130" s="67">
        <f>COUNTIF(Y$2:$Y$100,R3130)</f>
        <v>0</v>
      </c>
      <c r="V3130" s="67">
        <f t="shared" si="352"/>
        <v>0</v>
      </c>
      <c r="X3130"/>
      <c r="Y3130" s="67" t="str">
        <f t="shared" si="357"/>
        <v xml:space="preserve"> </v>
      </c>
      <c r="AB3130" t="s">
        <v>90</v>
      </c>
      <c r="AC3130" s="46">
        <v>2499</v>
      </c>
      <c r="AD3130" s="46">
        <v>36</v>
      </c>
      <c r="AE3130" s="46">
        <v>34.5</v>
      </c>
      <c r="AF3130" s="46">
        <v>120</v>
      </c>
      <c r="AH3130" s="70" t="str">
        <f t="shared" si="353"/>
        <v/>
      </c>
      <c r="AI3130" s="70" t="str">
        <f t="shared" si="354"/>
        <v/>
      </c>
      <c r="AJ3130" s="70" t="str">
        <f t="shared" si="355"/>
        <v>X</v>
      </c>
      <c r="AK3130" s="70" t="str" cm="1">
        <f t="array" ref="AK3130">_xlfn.IFS(AH3130&lt;&gt;"","1",AI3130&lt;&gt;"","2",AJ3130&lt;&gt;"","3")</f>
        <v>3</v>
      </c>
    </row>
    <row r="3131" spans="1:37" x14ac:dyDescent="0.25">
      <c r="A3131" t="s">
        <v>229</v>
      </c>
      <c r="B3131" t="s">
        <v>2010</v>
      </c>
      <c r="C3131" s="67" t="str">
        <f t="shared" si="350"/>
        <v>Ciara Clark</v>
      </c>
      <c r="D3131" s="71" t="str" cm="1">
        <f t="array" ref="D3131">_xlfn.IFS(AK3131="1",CONCATENATE(C3131,"Regional"),AK3131="2",CONCATENATE(C3131,"Sectional"),AK3131="3",CONCATENATE(C3131,COUNTIF($C$1:C3131,C3131)))</f>
        <v>Ciara Clark3</v>
      </c>
      <c r="E3131" s="66">
        <v>45167.625</v>
      </c>
      <c r="F3131" t="s">
        <v>2442</v>
      </c>
      <c r="G3131" s="46">
        <v>42</v>
      </c>
      <c r="H3131" s="46">
        <v>60</v>
      </c>
      <c r="I3131" s="46">
        <v>38</v>
      </c>
      <c r="J3131" t="s">
        <v>123</v>
      </c>
      <c r="K3131" t="s">
        <v>90</v>
      </c>
      <c r="L3131" s="46">
        <v>2499</v>
      </c>
      <c r="M3131" s="46">
        <v>36</v>
      </c>
      <c r="N3131" s="46">
        <v>34.5</v>
      </c>
      <c r="O3131" s="46">
        <v>120</v>
      </c>
      <c r="P3131" s="46">
        <f t="shared" si="351"/>
        <v>1</v>
      </c>
      <c r="R3131" s="67" t="s">
        <v>3023</v>
      </c>
      <c r="S3131" s="67">
        <f>COUNTIF(Y$2:$Y$100,R3131)</f>
        <v>0</v>
      </c>
      <c r="V3131" s="67">
        <f t="shared" si="352"/>
        <v>0</v>
      </c>
      <c r="X3131"/>
      <c r="Y3131" s="67" t="str">
        <f t="shared" si="357"/>
        <v xml:space="preserve"> </v>
      </c>
      <c r="AB3131" t="s">
        <v>90</v>
      </c>
      <c r="AC3131" s="46">
        <v>2499</v>
      </c>
      <c r="AD3131" s="46">
        <v>36</v>
      </c>
      <c r="AE3131" s="46">
        <v>34.5</v>
      </c>
      <c r="AF3131" s="46">
        <v>120</v>
      </c>
      <c r="AH3131" s="70" t="str">
        <f t="shared" si="353"/>
        <v/>
      </c>
      <c r="AI3131" s="70" t="str">
        <f t="shared" si="354"/>
        <v/>
      </c>
      <c r="AJ3131" s="70" t="str">
        <f t="shared" si="355"/>
        <v>X</v>
      </c>
      <c r="AK3131" s="70" t="str" cm="1">
        <f t="array" ref="AK3131">_xlfn.IFS(AH3131&lt;&gt;"","1",AI3131&lt;&gt;"","2",AJ3131&lt;&gt;"","3")</f>
        <v>3</v>
      </c>
    </row>
    <row r="3132" spans="1:37" x14ac:dyDescent="0.25">
      <c r="A3132" t="s">
        <v>763</v>
      </c>
      <c r="B3132" t="s">
        <v>187</v>
      </c>
      <c r="C3132" s="67" t="str">
        <f t="shared" si="350"/>
        <v>Ava Kolasinski</v>
      </c>
      <c r="D3132" s="71" t="str" cm="1">
        <f t="array" ref="D3132">_xlfn.IFS(AK3132="1",CONCATENATE(C3132,"Regional"),AK3132="2",CONCATENATE(C3132,"Sectional"),AK3132="3",CONCATENATE(C3132,COUNTIF($C$1:C3132,C3132)))</f>
        <v>Ava Kolasinski2</v>
      </c>
      <c r="E3132" s="66">
        <v>45167.625</v>
      </c>
      <c r="F3132" t="s">
        <v>2442</v>
      </c>
      <c r="G3132" s="46">
        <v>42</v>
      </c>
      <c r="H3132" s="46">
        <v>60</v>
      </c>
      <c r="I3132" s="46">
        <v>38</v>
      </c>
      <c r="J3132" t="s">
        <v>123</v>
      </c>
      <c r="K3132" t="s">
        <v>90</v>
      </c>
      <c r="L3132" s="46">
        <v>2499</v>
      </c>
      <c r="M3132" s="46">
        <v>36</v>
      </c>
      <c r="N3132" s="46">
        <v>34.5</v>
      </c>
      <c r="O3132" s="46">
        <v>120</v>
      </c>
      <c r="P3132" s="46">
        <f t="shared" si="351"/>
        <v>1</v>
      </c>
      <c r="R3132" s="67" t="s">
        <v>1347</v>
      </c>
      <c r="S3132" s="67">
        <f>COUNTIF(Y$2:$Y$100,R3132)</f>
        <v>0</v>
      </c>
      <c r="V3132" s="67">
        <f t="shared" si="352"/>
        <v>0</v>
      </c>
      <c r="X3132"/>
      <c r="Y3132" s="67" t="str">
        <f t="shared" si="357"/>
        <v xml:space="preserve"> </v>
      </c>
      <c r="AB3132" t="s">
        <v>90</v>
      </c>
      <c r="AC3132" s="46">
        <v>2499</v>
      </c>
      <c r="AD3132" s="46">
        <v>36</v>
      </c>
      <c r="AE3132" s="46">
        <v>34.5</v>
      </c>
      <c r="AF3132" s="46">
        <v>120</v>
      </c>
      <c r="AH3132" s="70" t="str">
        <f t="shared" si="353"/>
        <v/>
      </c>
      <c r="AI3132" s="70" t="str">
        <f t="shared" si="354"/>
        <v/>
      </c>
      <c r="AJ3132" s="70" t="str">
        <f t="shared" si="355"/>
        <v>X</v>
      </c>
      <c r="AK3132" s="70" t="str" cm="1">
        <f t="array" ref="AK3132">_xlfn.IFS(AH3132&lt;&gt;"","1",AI3132&lt;&gt;"","2",AJ3132&lt;&gt;"","3")</f>
        <v>3</v>
      </c>
    </row>
    <row r="3133" spans="1:37" x14ac:dyDescent="0.25">
      <c r="A3133" t="s">
        <v>3439</v>
      </c>
      <c r="B3133" t="s">
        <v>425</v>
      </c>
      <c r="C3133" s="67" t="str">
        <f t="shared" si="350"/>
        <v>Mackenzie Wegner</v>
      </c>
      <c r="D3133" s="71" t="str" cm="1">
        <f t="array" ref="D3133">_xlfn.IFS(AK3133="1",CONCATENATE(C3133,"Regional"),AK3133="2",CONCATENATE(C3133,"Sectional"),AK3133="3",CONCATENATE(C3133,COUNTIF($C$1:C3133,C3133)))</f>
        <v>Mackenzie Wegner1</v>
      </c>
      <c r="E3133" s="66">
        <v>45167.625</v>
      </c>
      <c r="F3133" t="s">
        <v>2442</v>
      </c>
      <c r="G3133" s="46">
        <v>42</v>
      </c>
      <c r="H3133" s="46">
        <v>69</v>
      </c>
      <c r="I3133" s="46">
        <v>40</v>
      </c>
      <c r="J3133" t="s">
        <v>123</v>
      </c>
      <c r="K3133" t="s">
        <v>90</v>
      </c>
      <c r="L3133" s="46">
        <v>2499</v>
      </c>
      <c r="M3133" s="46">
        <v>36</v>
      </c>
      <c r="N3133" s="46">
        <v>34.5</v>
      </c>
      <c r="O3133" s="46">
        <v>120</v>
      </c>
      <c r="P3133" s="46">
        <f t="shared" si="351"/>
        <v>1</v>
      </c>
      <c r="R3133" s="67" t="s">
        <v>3640</v>
      </c>
      <c r="S3133" s="67">
        <f>COUNTIF(Y$2:$Y$100,R3133)</f>
        <v>0</v>
      </c>
      <c r="V3133" s="67">
        <f t="shared" si="352"/>
        <v>0</v>
      </c>
      <c r="X3133"/>
      <c r="Y3133" s="67" t="str">
        <f t="shared" si="357"/>
        <v xml:space="preserve"> </v>
      </c>
      <c r="AB3133" t="s">
        <v>90</v>
      </c>
      <c r="AC3133" s="46">
        <v>2499</v>
      </c>
      <c r="AD3133" s="46">
        <v>36</v>
      </c>
      <c r="AE3133" s="46">
        <v>34.5</v>
      </c>
      <c r="AF3133" s="46">
        <v>120</v>
      </c>
      <c r="AH3133" s="70" t="str">
        <f t="shared" si="353"/>
        <v/>
      </c>
      <c r="AI3133" s="70" t="str">
        <f t="shared" si="354"/>
        <v/>
      </c>
      <c r="AJ3133" s="70" t="str">
        <f t="shared" si="355"/>
        <v>X</v>
      </c>
      <c r="AK3133" s="70" t="str" cm="1">
        <f t="array" ref="AK3133">_xlfn.IFS(AH3133&lt;&gt;"","1",AI3133&lt;&gt;"","2",AJ3133&lt;&gt;"","3")</f>
        <v>3</v>
      </c>
    </row>
    <row r="3134" spans="1:37" x14ac:dyDescent="0.25">
      <c r="A3134" t="s">
        <v>794</v>
      </c>
      <c r="B3134" t="s">
        <v>781</v>
      </c>
      <c r="C3134" s="67" t="str">
        <f t="shared" si="350"/>
        <v>Maureen Schlifske</v>
      </c>
      <c r="D3134" s="71" t="str" cm="1">
        <f t="array" ref="D3134">_xlfn.IFS(AK3134="1",CONCATENATE(C3134,"Regional"),AK3134="2",CONCATENATE(C3134,"Sectional"),AK3134="3",CONCATENATE(C3134,COUNTIF($C$1:C3134,C3134)))</f>
        <v>Maureen Schlifske2</v>
      </c>
      <c r="E3134" s="66">
        <v>45167.625</v>
      </c>
      <c r="F3134" t="s">
        <v>2442</v>
      </c>
      <c r="G3134" s="46">
        <v>42</v>
      </c>
      <c r="H3134" s="46">
        <v>73</v>
      </c>
      <c r="I3134" s="46">
        <v>41</v>
      </c>
      <c r="J3134" t="s">
        <v>123</v>
      </c>
      <c r="K3134" t="s">
        <v>90</v>
      </c>
      <c r="L3134" s="46">
        <v>2499</v>
      </c>
      <c r="M3134" s="46">
        <v>36</v>
      </c>
      <c r="N3134" s="46">
        <v>34.5</v>
      </c>
      <c r="O3134" s="46">
        <v>120</v>
      </c>
      <c r="P3134" s="46">
        <f t="shared" si="351"/>
        <v>1</v>
      </c>
      <c r="R3134" s="67" t="s">
        <v>3617</v>
      </c>
      <c r="S3134" s="67">
        <f>COUNTIF(Y$2:$Y$100,R3134)</f>
        <v>0</v>
      </c>
      <c r="V3134" s="67">
        <f t="shared" si="352"/>
        <v>0</v>
      </c>
      <c r="X3134"/>
      <c r="Y3134" s="67" t="str">
        <f t="shared" si="357"/>
        <v xml:space="preserve"> </v>
      </c>
      <c r="AB3134" t="s">
        <v>90</v>
      </c>
      <c r="AC3134" s="46">
        <v>2499</v>
      </c>
      <c r="AD3134" s="46">
        <v>36</v>
      </c>
      <c r="AE3134" s="46">
        <v>34.5</v>
      </c>
      <c r="AF3134" s="46">
        <v>120</v>
      </c>
      <c r="AH3134" s="70" t="str">
        <f t="shared" si="353"/>
        <v/>
      </c>
      <c r="AI3134" s="70" t="str">
        <f t="shared" si="354"/>
        <v/>
      </c>
      <c r="AJ3134" s="70" t="str">
        <f t="shared" si="355"/>
        <v>X</v>
      </c>
      <c r="AK3134" s="70" t="str" cm="1">
        <f t="array" ref="AK3134">_xlfn.IFS(AH3134&lt;&gt;"","1",AI3134&lt;&gt;"","2",AJ3134&lt;&gt;"","3")</f>
        <v>3</v>
      </c>
    </row>
    <row r="3135" spans="1:37" x14ac:dyDescent="0.25">
      <c r="A3135" t="s">
        <v>2014</v>
      </c>
      <c r="B3135" t="s">
        <v>1906</v>
      </c>
      <c r="C3135" s="67" t="str">
        <f t="shared" si="350"/>
        <v>Kenzie Berrong</v>
      </c>
      <c r="D3135" s="71" t="str" cm="1">
        <f t="array" ref="D3135">_xlfn.IFS(AK3135="1",CONCATENATE(C3135,"Regional"),AK3135="2",CONCATENATE(C3135,"Sectional"),AK3135="3",CONCATENATE(C3135,COUNTIF($C$1:C3135,C3135)))</f>
        <v>Kenzie Berrong1</v>
      </c>
      <c r="E3135" s="66">
        <v>45167.625</v>
      </c>
      <c r="F3135" t="s">
        <v>2442</v>
      </c>
      <c r="G3135" s="46">
        <v>42</v>
      </c>
      <c r="H3135" s="46">
        <v>75</v>
      </c>
      <c r="I3135" s="46">
        <v>42</v>
      </c>
      <c r="J3135" t="s">
        <v>123</v>
      </c>
      <c r="K3135" t="s">
        <v>90</v>
      </c>
      <c r="L3135" s="46">
        <v>2499</v>
      </c>
      <c r="M3135" s="46">
        <v>36</v>
      </c>
      <c r="N3135" s="46">
        <v>34.5</v>
      </c>
      <c r="O3135" s="46">
        <v>120</v>
      </c>
      <c r="P3135" s="46">
        <f t="shared" si="351"/>
        <v>1</v>
      </c>
      <c r="R3135" s="67" t="s">
        <v>3027</v>
      </c>
      <c r="S3135" s="67">
        <f>COUNTIF(Y$2:$Y$100,R3135)</f>
        <v>0</v>
      </c>
      <c r="V3135" s="67">
        <f t="shared" si="352"/>
        <v>0</v>
      </c>
      <c r="X3135"/>
      <c r="Y3135" s="67" t="str">
        <f t="shared" si="357"/>
        <v xml:space="preserve"> </v>
      </c>
      <c r="AB3135" t="s">
        <v>90</v>
      </c>
      <c r="AC3135" s="46">
        <v>2499</v>
      </c>
      <c r="AD3135" s="46">
        <v>36</v>
      </c>
      <c r="AE3135" s="46">
        <v>34.5</v>
      </c>
      <c r="AF3135" s="46">
        <v>120</v>
      </c>
      <c r="AH3135" s="70" t="str">
        <f t="shared" si="353"/>
        <v/>
      </c>
      <c r="AI3135" s="70" t="str">
        <f t="shared" si="354"/>
        <v/>
      </c>
      <c r="AJ3135" s="70" t="str">
        <f t="shared" si="355"/>
        <v>X</v>
      </c>
      <c r="AK3135" s="70" t="str" cm="1">
        <f t="array" ref="AK3135">_xlfn.IFS(AH3135&lt;&gt;"","1",AI3135&lt;&gt;"","2",AJ3135&lt;&gt;"","3")</f>
        <v>3</v>
      </c>
    </row>
    <row r="3136" spans="1:37" x14ac:dyDescent="0.25">
      <c r="A3136" t="s">
        <v>261</v>
      </c>
      <c r="B3136" t="s">
        <v>1606</v>
      </c>
      <c r="C3136" s="67" t="str">
        <f t="shared" si="350"/>
        <v>Delainey Halverson</v>
      </c>
      <c r="D3136" s="71" t="str" cm="1">
        <f t="array" ref="D3136">_xlfn.IFS(AK3136="1",CONCATENATE(C3136,"Regional"),AK3136="2",CONCATENATE(C3136,"Sectional"),AK3136="3",CONCATENATE(C3136,COUNTIF($C$1:C3136,C3136)))</f>
        <v>Delainey Halverson4</v>
      </c>
      <c r="E3136" s="66">
        <v>45168.284722222219</v>
      </c>
      <c r="F3136" t="s">
        <v>2413</v>
      </c>
      <c r="G3136" s="46">
        <v>10</v>
      </c>
      <c r="H3136" s="46">
        <v>40</v>
      </c>
      <c r="I3136" s="46">
        <v>1</v>
      </c>
      <c r="J3136" t="s">
        <v>2414</v>
      </c>
      <c r="K3136" t="s">
        <v>90</v>
      </c>
      <c r="L3136" s="46">
        <v>2585</v>
      </c>
      <c r="M3136" s="46">
        <v>36</v>
      </c>
      <c r="N3136" s="46">
        <v>35.200000000000003</v>
      </c>
      <c r="O3136" s="46">
        <v>122</v>
      </c>
      <c r="P3136" s="46">
        <f t="shared" si="351"/>
        <v>1</v>
      </c>
      <c r="R3136" s="67" t="s">
        <v>3559</v>
      </c>
      <c r="S3136" s="67">
        <f>COUNTIF(Y$2:$Y$100,R3136)</f>
        <v>0</v>
      </c>
      <c r="V3136" s="67">
        <f t="shared" si="352"/>
        <v>0</v>
      </c>
      <c r="X3136"/>
      <c r="Y3136" s="67" t="str">
        <f t="shared" si="357"/>
        <v xml:space="preserve"> </v>
      </c>
      <c r="AB3136" t="s">
        <v>90</v>
      </c>
      <c r="AC3136" s="46">
        <v>2585</v>
      </c>
      <c r="AD3136" s="46">
        <v>36</v>
      </c>
      <c r="AE3136" s="46">
        <v>35.200000000000003</v>
      </c>
      <c r="AF3136" s="46">
        <v>122</v>
      </c>
      <c r="AH3136" s="70" t="str">
        <f t="shared" si="353"/>
        <v/>
      </c>
      <c r="AI3136" s="70" t="str">
        <f t="shared" si="354"/>
        <v/>
      </c>
      <c r="AJ3136" s="70" t="str">
        <f t="shared" si="355"/>
        <v>X</v>
      </c>
      <c r="AK3136" s="70" t="str" cm="1">
        <f t="array" ref="AK3136">_xlfn.IFS(AH3136&lt;&gt;"","1",AI3136&lt;&gt;"","2",AJ3136&lt;&gt;"","3")</f>
        <v>3</v>
      </c>
    </row>
    <row r="3137" spans="1:37" x14ac:dyDescent="0.25">
      <c r="A3137" t="s">
        <v>462</v>
      </c>
      <c r="B3137" t="s">
        <v>182</v>
      </c>
      <c r="C3137" s="67" t="str">
        <f t="shared" si="350"/>
        <v>Drew Hoffer</v>
      </c>
      <c r="D3137" s="71" t="str" cm="1">
        <f t="array" ref="D3137">_xlfn.IFS(AK3137="1",CONCATENATE(C3137,"Regional"),AK3137="2",CONCATENATE(C3137,"Sectional"),AK3137="3",CONCATENATE(C3137,COUNTIF($C$1:C3137,C3137)))</f>
        <v>Drew Hoffer3</v>
      </c>
      <c r="E3137" s="66">
        <v>45168.284722222219</v>
      </c>
      <c r="F3137" t="s">
        <v>2413</v>
      </c>
      <c r="G3137" s="46">
        <v>10</v>
      </c>
      <c r="H3137" s="46">
        <v>42</v>
      </c>
      <c r="I3137" s="46">
        <v>2</v>
      </c>
      <c r="J3137" t="s">
        <v>2414</v>
      </c>
      <c r="K3137" t="s">
        <v>90</v>
      </c>
      <c r="L3137" s="46">
        <v>2585</v>
      </c>
      <c r="M3137" s="46">
        <v>36</v>
      </c>
      <c r="N3137" s="46">
        <v>35.200000000000003</v>
      </c>
      <c r="O3137" s="46">
        <v>122</v>
      </c>
      <c r="P3137" s="46">
        <f t="shared" si="351"/>
        <v>1</v>
      </c>
      <c r="R3137" s="67" t="s">
        <v>1162</v>
      </c>
      <c r="S3137" s="67">
        <f>COUNTIF(Y$2:$Y$100,R3137)</f>
        <v>0</v>
      </c>
      <c r="V3137" s="67">
        <f t="shared" si="352"/>
        <v>0</v>
      </c>
      <c r="X3137"/>
      <c r="Y3137" s="67" t="str">
        <f t="shared" si="357"/>
        <v xml:space="preserve"> </v>
      </c>
      <c r="AB3137" t="s">
        <v>90</v>
      </c>
      <c r="AC3137" s="46">
        <v>2585</v>
      </c>
      <c r="AD3137" s="46">
        <v>36</v>
      </c>
      <c r="AE3137" s="46">
        <v>35.200000000000003</v>
      </c>
      <c r="AF3137" s="46">
        <v>122</v>
      </c>
      <c r="AH3137" s="70" t="str">
        <f t="shared" si="353"/>
        <v/>
      </c>
      <c r="AI3137" s="70" t="str">
        <f t="shared" si="354"/>
        <v/>
      </c>
      <c r="AJ3137" s="70" t="str">
        <f t="shared" si="355"/>
        <v>X</v>
      </c>
      <c r="AK3137" s="70" t="str" cm="1">
        <f t="array" ref="AK3137">_xlfn.IFS(AH3137&lt;&gt;"","1",AI3137&lt;&gt;"","2",AJ3137&lt;&gt;"","3")</f>
        <v>3</v>
      </c>
    </row>
    <row r="3138" spans="1:37" x14ac:dyDescent="0.25">
      <c r="A3138" t="s">
        <v>346</v>
      </c>
      <c r="B3138" t="s">
        <v>459</v>
      </c>
      <c r="C3138" s="67" t="str">
        <f t="shared" ref="C3138:C3201" si="358">CONCATENATE(B3138," ",A3138)</f>
        <v>Addison Sabel</v>
      </c>
      <c r="D3138" s="71" t="str" cm="1">
        <f t="array" ref="D3138">_xlfn.IFS(AK3138="1",CONCATENATE(C3138,"Regional"),AK3138="2",CONCATENATE(C3138,"Sectional"),AK3138="3",CONCATENATE(C3138,COUNTIF($C$1:C3138,C3138)))</f>
        <v>Addison Sabel4</v>
      </c>
      <c r="E3138" s="66">
        <v>45168.284722222219</v>
      </c>
      <c r="F3138" t="s">
        <v>2413</v>
      </c>
      <c r="G3138" s="46">
        <v>10</v>
      </c>
      <c r="H3138" s="46">
        <v>43</v>
      </c>
      <c r="I3138" s="46">
        <v>3</v>
      </c>
      <c r="J3138" t="s">
        <v>2414</v>
      </c>
      <c r="K3138" t="s">
        <v>90</v>
      </c>
      <c r="L3138" s="46">
        <v>2585</v>
      </c>
      <c r="M3138" s="46">
        <v>36</v>
      </c>
      <c r="N3138" s="46">
        <v>35.200000000000003</v>
      </c>
      <c r="O3138" s="46">
        <v>122</v>
      </c>
      <c r="P3138" s="46">
        <f t="shared" ref="P3138:P3201" si="359">IF(L3138&gt;4000,2,1)</f>
        <v>1</v>
      </c>
      <c r="R3138" s="67" t="s">
        <v>3562</v>
      </c>
      <c r="S3138" s="67">
        <f>COUNTIF(Y$2:$Y$100,R3138)</f>
        <v>0</v>
      </c>
      <c r="V3138" s="67">
        <f t="shared" ref="V3138:V3201" si="360">COUNTIF(R3138:R5761,Y3138)</f>
        <v>0</v>
      </c>
      <c r="X3138"/>
      <c r="Y3138" s="67" t="str">
        <f t="shared" si="357"/>
        <v xml:space="preserve"> </v>
      </c>
      <c r="AB3138" t="s">
        <v>90</v>
      </c>
      <c r="AC3138" s="46">
        <v>2585</v>
      </c>
      <c r="AD3138" s="46">
        <v>36</v>
      </c>
      <c r="AE3138" s="46">
        <v>35.200000000000003</v>
      </c>
      <c r="AF3138" s="46">
        <v>122</v>
      </c>
      <c r="AH3138" s="70" t="str">
        <f t="shared" ref="AH3138:AH3201" si="361">IF(ISNUMBER(SEARCH("regional",$F3138)),$F3138,"")</f>
        <v/>
      </c>
      <c r="AI3138" s="70" t="str">
        <f t="shared" ref="AI3138:AI3201" si="362">IF(ISNUMBER(SEARCH("sectional",$F3138)),$F3138,"")</f>
        <v/>
      </c>
      <c r="AJ3138" s="70" t="str">
        <f t="shared" ref="AJ3138:AJ3201" si="363">IF(AND(AH3138="",AI3138=""),"X","")</f>
        <v>X</v>
      </c>
      <c r="AK3138" s="70" t="str" cm="1">
        <f t="array" ref="AK3138">_xlfn.IFS(AH3138&lt;&gt;"","1",AI3138&lt;&gt;"","2",AJ3138&lt;&gt;"","3")</f>
        <v>3</v>
      </c>
    </row>
    <row r="3139" spans="1:37" x14ac:dyDescent="0.25">
      <c r="A3139" t="s">
        <v>1742</v>
      </c>
      <c r="B3139" t="s">
        <v>840</v>
      </c>
      <c r="C3139" s="67" t="str">
        <f t="shared" si="358"/>
        <v>Charlotte Swenson</v>
      </c>
      <c r="D3139" s="71" t="str" cm="1">
        <f t="array" ref="D3139">_xlfn.IFS(AK3139="1",CONCATENATE(C3139,"Regional"),AK3139="2",CONCATENATE(C3139,"Sectional"),AK3139="3",CONCATENATE(C3139,COUNTIF($C$1:C3139,C3139)))</f>
        <v>Charlotte Swenson4</v>
      </c>
      <c r="E3139" s="66">
        <v>45168.284722222219</v>
      </c>
      <c r="F3139" t="s">
        <v>2413</v>
      </c>
      <c r="G3139" s="46">
        <v>10</v>
      </c>
      <c r="H3139" s="46">
        <v>44</v>
      </c>
      <c r="I3139" s="46">
        <v>4</v>
      </c>
      <c r="J3139" t="s">
        <v>2414</v>
      </c>
      <c r="K3139" t="s">
        <v>90</v>
      </c>
      <c r="L3139" s="46">
        <v>2585</v>
      </c>
      <c r="M3139" s="46">
        <v>36</v>
      </c>
      <c r="N3139" s="46">
        <v>35.200000000000003</v>
      </c>
      <c r="O3139" s="46">
        <v>122</v>
      </c>
      <c r="P3139" s="46">
        <f t="shared" si="359"/>
        <v>1</v>
      </c>
      <c r="R3139" s="67" t="s">
        <v>2745</v>
      </c>
      <c r="S3139" s="67">
        <f>COUNTIF(Y$2:$Y$100,R3139)</f>
        <v>0</v>
      </c>
      <c r="V3139" s="67">
        <f t="shared" si="360"/>
        <v>0</v>
      </c>
      <c r="X3139"/>
      <c r="Y3139" s="67" t="str">
        <f t="shared" si="357"/>
        <v xml:space="preserve"> </v>
      </c>
      <c r="AB3139" t="s">
        <v>90</v>
      </c>
      <c r="AC3139" s="46">
        <v>2585</v>
      </c>
      <c r="AD3139" s="46">
        <v>36</v>
      </c>
      <c r="AE3139" s="46">
        <v>35.200000000000003</v>
      </c>
      <c r="AF3139" s="46">
        <v>122</v>
      </c>
      <c r="AH3139" s="70" t="str">
        <f t="shared" si="361"/>
        <v/>
      </c>
      <c r="AI3139" s="70" t="str">
        <f t="shared" si="362"/>
        <v/>
      </c>
      <c r="AJ3139" s="70" t="str">
        <f t="shared" si="363"/>
        <v>X</v>
      </c>
      <c r="AK3139" s="70" t="str" cm="1">
        <f t="array" ref="AK3139">_xlfn.IFS(AH3139&lt;&gt;"","1",AI3139&lt;&gt;"","2",AJ3139&lt;&gt;"","3")</f>
        <v>3</v>
      </c>
    </row>
    <row r="3140" spans="1:37" x14ac:dyDescent="0.25">
      <c r="A3140" t="s">
        <v>517</v>
      </c>
      <c r="B3140" t="s">
        <v>518</v>
      </c>
      <c r="C3140" s="67" t="str">
        <f t="shared" si="358"/>
        <v>Isla Rechlicz</v>
      </c>
      <c r="D3140" s="71" t="str" cm="1">
        <f t="array" ref="D3140">_xlfn.IFS(AK3140="1",CONCATENATE(C3140,"Regional"),AK3140="2",CONCATENATE(C3140,"Sectional"),AK3140="3",CONCATENATE(C3140,COUNTIF($C$1:C3140,C3140)))</f>
        <v>Isla Rechlicz3</v>
      </c>
      <c r="E3140" s="66">
        <v>45168.284722222219</v>
      </c>
      <c r="F3140" t="s">
        <v>2413</v>
      </c>
      <c r="G3140" s="46">
        <v>10</v>
      </c>
      <c r="H3140" s="46">
        <v>47</v>
      </c>
      <c r="I3140" s="46">
        <v>5</v>
      </c>
      <c r="J3140" t="s">
        <v>2414</v>
      </c>
      <c r="K3140" t="s">
        <v>90</v>
      </c>
      <c r="L3140" s="46">
        <v>2585</v>
      </c>
      <c r="M3140" s="46">
        <v>36</v>
      </c>
      <c r="N3140" s="46">
        <v>35.200000000000003</v>
      </c>
      <c r="O3140" s="46">
        <v>122</v>
      </c>
      <c r="P3140" s="46">
        <f t="shared" si="359"/>
        <v>1</v>
      </c>
      <c r="R3140" s="67" t="s">
        <v>1196</v>
      </c>
      <c r="S3140" s="67">
        <f>COUNTIF(Y$2:$Y$100,R3140)</f>
        <v>0</v>
      </c>
      <c r="V3140" s="67">
        <f t="shared" si="360"/>
        <v>0</v>
      </c>
      <c r="X3140"/>
      <c r="Y3140" s="67" t="str">
        <f t="shared" si="357"/>
        <v xml:space="preserve"> </v>
      </c>
      <c r="AB3140" t="s">
        <v>90</v>
      </c>
      <c r="AC3140" s="46">
        <v>2585</v>
      </c>
      <c r="AD3140" s="46">
        <v>36</v>
      </c>
      <c r="AE3140" s="46">
        <v>35.200000000000003</v>
      </c>
      <c r="AF3140" s="46">
        <v>122</v>
      </c>
      <c r="AH3140" s="70" t="str">
        <f t="shared" si="361"/>
        <v/>
      </c>
      <c r="AI3140" s="70" t="str">
        <f t="shared" si="362"/>
        <v/>
      </c>
      <c r="AJ3140" s="70" t="str">
        <f t="shared" si="363"/>
        <v>X</v>
      </c>
      <c r="AK3140" s="70" t="str" cm="1">
        <f t="array" ref="AK3140">_xlfn.IFS(AH3140&lt;&gt;"","1",AI3140&lt;&gt;"","2",AJ3140&lt;&gt;"","3")</f>
        <v>3</v>
      </c>
    </row>
    <row r="3141" spans="1:37" x14ac:dyDescent="0.25">
      <c r="A3141" t="s">
        <v>3390</v>
      </c>
      <c r="B3141" t="s">
        <v>2705</v>
      </c>
      <c r="C3141" s="67" t="str">
        <f t="shared" si="358"/>
        <v>Aspen Abel</v>
      </c>
      <c r="D3141" s="71" t="str" cm="1">
        <f t="array" ref="D3141">_xlfn.IFS(AK3141="1",CONCATENATE(C3141,"Regional"),AK3141="2",CONCATENATE(C3141,"Sectional"),AK3141="3",CONCATENATE(C3141,COUNTIF($C$1:C3141,C3141)))</f>
        <v>Aspen Abel7</v>
      </c>
      <c r="E3141" s="66">
        <v>45168.284722222219</v>
      </c>
      <c r="F3141" t="s">
        <v>2413</v>
      </c>
      <c r="G3141" s="46">
        <v>10</v>
      </c>
      <c r="H3141" s="46">
        <v>53</v>
      </c>
      <c r="I3141" s="46">
        <v>6</v>
      </c>
      <c r="J3141" t="s">
        <v>2414</v>
      </c>
      <c r="K3141" t="s">
        <v>90</v>
      </c>
      <c r="L3141" s="46">
        <v>2585</v>
      </c>
      <c r="M3141" s="46">
        <v>36</v>
      </c>
      <c r="N3141" s="46">
        <v>35.200000000000003</v>
      </c>
      <c r="O3141" s="46">
        <v>122</v>
      </c>
      <c r="P3141" s="46">
        <f t="shared" si="359"/>
        <v>1</v>
      </c>
      <c r="R3141" s="67" t="s">
        <v>3503</v>
      </c>
      <c r="S3141" s="67">
        <f>COUNTIF(Y$2:$Y$100,R3141)</f>
        <v>0</v>
      </c>
      <c r="V3141" s="67">
        <f t="shared" si="360"/>
        <v>0</v>
      </c>
      <c r="X3141"/>
      <c r="Y3141" s="67" t="str">
        <f t="shared" si="357"/>
        <v xml:space="preserve"> </v>
      </c>
      <c r="AB3141" t="s">
        <v>90</v>
      </c>
      <c r="AC3141" s="46">
        <v>2585</v>
      </c>
      <c r="AD3141" s="46">
        <v>36</v>
      </c>
      <c r="AE3141" s="46">
        <v>35.200000000000003</v>
      </c>
      <c r="AF3141" s="46">
        <v>122</v>
      </c>
      <c r="AH3141" s="70" t="str">
        <f t="shared" si="361"/>
        <v/>
      </c>
      <c r="AI3141" s="70" t="str">
        <f t="shared" si="362"/>
        <v/>
      </c>
      <c r="AJ3141" s="70" t="str">
        <f t="shared" si="363"/>
        <v>X</v>
      </c>
      <c r="AK3141" s="70" t="str" cm="1">
        <f t="array" ref="AK3141">_xlfn.IFS(AH3141&lt;&gt;"","1",AI3141&lt;&gt;"","2",AJ3141&lt;&gt;"","3")</f>
        <v>3</v>
      </c>
    </row>
    <row r="3142" spans="1:37" x14ac:dyDescent="0.25">
      <c r="A3142" t="s">
        <v>200</v>
      </c>
      <c r="B3142" t="s">
        <v>1637</v>
      </c>
      <c r="C3142" s="67" t="str">
        <f t="shared" si="358"/>
        <v>Jennifer Bennett</v>
      </c>
      <c r="D3142" s="71" t="str" cm="1">
        <f t="array" ref="D3142">_xlfn.IFS(AK3142="1",CONCATENATE(C3142,"Regional"),AK3142="2",CONCATENATE(C3142,"Sectional"),AK3142="3",CONCATENATE(C3142,COUNTIF($C$1:C3142,C3142)))</f>
        <v>Jennifer Bennett6</v>
      </c>
      <c r="E3142" s="66">
        <v>45168.284722222219</v>
      </c>
      <c r="F3142" t="s">
        <v>2413</v>
      </c>
      <c r="G3142" s="46">
        <v>10</v>
      </c>
      <c r="H3142" s="46">
        <v>60</v>
      </c>
      <c r="I3142" s="46">
        <v>7</v>
      </c>
      <c r="J3142" t="s">
        <v>2414</v>
      </c>
      <c r="K3142" t="s">
        <v>90</v>
      </c>
      <c r="L3142" s="46">
        <v>2585</v>
      </c>
      <c r="M3142" s="46">
        <v>36</v>
      </c>
      <c r="N3142" s="46">
        <v>35.200000000000003</v>
      </c>
      <c r="O3142" s="46">
        <v>122</v>
      </c>
      <c r="P3142" s="46">
        <f t="shared" si="359"/>
        <v>1</v>
      </c>
      <c r="R3142" s="67" t="s">
        <v>3523</v>
      </c>
      <c r="S3142" s="67">
        <f>COUNTIF(Y$2:$Y$100,R3142)</f>
        <v>0</v>
      </c>
      <c r="V3142" s="67">
        <f t="shared" si="360"/>
        <v>0</v>
      </c>
      <c r="X3142"/>
      <c r="Y3142" s="67" t="str">
        <f t="shared" si="357"/>
        <v xml:space="preserve"> </v>
      </c>
      <c r="AB3142" t="s">
        <v>90</v>
      </c>
      <c r="AC3142" s="46">
        <v>2585</v>
      </c>
      <c r="AD3142" s="46">
        <v>36</v>
      </c>
      <c r="AE3142" s="46">
        <v>35.200000000000003</v>
      </c>
      <c r="AF3142" s="46">
        <v>122</v>
      </c>
      <c r="AH3142" s="70" t="str">
        <f t="shared" si="361"/>
        <v/>
      </c>
      <c r="AI3142" s="70" t="str">
        <f t="shared" si="362"/>
        <v/>
      </c>
      <c r="AJ3142" s="70" t="str">
        <f t="shared" si="363"/>
        <v>X</v>
      </c>
      <c r="AK3142" s="70" t="str" cm="1">
        <f t="array" ref="AK3142">_xlfn.IFS(AH3142&lt;&gt;"","1",AI3142&lt;&gt;"","2",AJ3142&lt;&gt;"","3")</f>
        <v>3</v>
      </c>
    </row>
    <row r="3143" spans="1:37" x14ac:dyDescent="0.25">
      <c r="A3143" t="s">
        <v>1881</v>
      </c>
      <c r="B3143" t="s">
        <v>2706</v>
      </c>
      <c r="C3143" s="67" t="str">
        <f t="shared" si="358"/>
        <v>Kamryn Albert</v>
      </c>
      <c r="D3143" s="71" t="str" cm="1">
        <f t="array" ref="D3143">_xlfn.IFS(AK3143="1",CONCATENATE(C3143,"Regional"),AK3143="2",CONCATENATE(C3143,"Sectional"),AK3143="3",CONCATENATE(C3143,COUNTIF($C$1:C3143,C3143)))</f>
        <v>Kamryn Albert7</v>
      </c>
      <c r="E3143" s="66">
        <v>45168.284722222219</v>
      </c>
      <c r="F3143" t="s">
        <v>2413</v>
      </c>
      <c r="G3143" s="46">
        <v>10</v>
      </c>
      <c r="H3143" s="46">
        <v>62</v>
      </c>
      <c r="I3143" s="46">
        <v>8</v>
      </c>
      <c r="J3143" t="s">
        <v>2414</v>
      </c>
      <c r="K3143" t="s">
        <v>90</v>
      </c>
      <c r="L3143" s="46">
        <v>2585</v>
      </c>
      <c r="M3143" s="46">
        <v>36</v>
      </c>
      <c r="N3143" s="46">
        <v>35.200000000000003</v>
      </c>
      <c r="O3143" s="46">
        <v>122</v>
      </c>
      <c r="P3143" s="46">
        <f t="shared" si="359"/>
        <v>1</v>
      </c>
      <c r="R3143" s="67" t="s">
        <v>2895</v>
      </c>
      <c r="S3143" s="67">
        <f>COUNTIF(Y$2:$Y$100,R3143)</f>
        <v>0</v>
      </c>
      <c r="V3143" s="67">
        <f t="shared" si="360"/>
        <v>0</v>
      </c>
      <c r="X3143"/>
      <c r="Y3143" s="67" t="str">
        <f t="shared" si="357"/>
        <v xml:space="preserve"> </v>
      </c>
      <c r="AB3143" t="s">
        <v>90</v>
      </c>
      <c r="AC3143" s="46">
        <v>2585</v>
      </c>
      <c r="AD3143" s="46">
        <v>36</v>
      </c>
      <c r="AE3143" s="46">
        <v>35.200000000000003</v>
      </c>
      <c r="AF3143" s="46">
        <v>122</v>
      </c>
      <c r="AH3143" s="70" t="str">
        <f t="shared" si="361"/>
        <v/>
      </c>
      <c r="AI3143" s="70" t="str">
        <f t="shared" si="362"/>
        <v/>
      </c>
      <c r="AJ3143" s="70" t="str">
        <f t="shared" si="363"/>
        <v>X</v>
      </c>
      <c r="AK3143" s="70" t="str" cm="1">
        <f t="array" ref="AK3143">_xlfn.IFS(AH3143&lt;&gt;"","1",AI3143&lt;&gt;"","2",AJ3143&lt;&gt;"","3")</f>
        <v>3</v>
      </c>
    </row>
    <row r="3144" spans="1:37" x14ac:dyDescent="0.25">
      <c r="A3144" t="s">
        <v>1876</v>
      </c>
      <c r="B3144" t="s">
        <v>393</v>
      </c>
      <c r="C3144" s="67" t="str">
        <f t="shared" si="358"/>
        <v>Mia Nortman</v>
      </c>
      <c r="D3144" s="71" t="str" cm="1">
        <f t="array" ref="D3144">_xlfn.IFS(AK3144="1",CONCATENATE(C3144,"Regional"),AK3144="2",CONCATENATE(C3144,"Sectional"),AK3144="3",CONCATENATE(C3144,COUNTIF($C$1:C3144,C3144)))</f>
        <v>Mia Nortman6</v>
      </c>
      <c r="E3144" s="66">
        <v>45168.284722222219</v>
      </c>
      <c r="F3144" t="s">
        <v>2413</v>
      </c>
      <c r="G3144" s="46">
        <v>10</v>
      </c>
      <c r="H3144" s="46">
        <v>63</v>
      </c>
      <c r="I3144" s="46">
        <v>9</v>
      </c>
      <c r="J3144" t="s">
        <v>2414</v>
      </c>
      <c r="K3144" t="s">
        <v>90</v>
      </c>
      <c r="L3144" s="46">
        <v>2585</v>
      </c>
      <c r="M3144" s="46">
        <v>36</v>
      </c>
      <c r="N3144" s="46">
        <v>35.200000000000003</v>
      </c>
      <c r="O3144" s="46">
        <v>122</v>
      </c>
      <c r="P3144" s="46">
        <f t="shared" si="359"/>
        <v>1</v>
      </c>
      <c r="R3144" s="67" t="s">
        <v>2892</v>
      </c>
      <c r="S3144" s="67">
        <f>COUNTIF(Y$2:$Y$100,R3144)</f>
        <v>0</v>
      </c>
      <c r="V3144" s="67">
        <f t="shared" si="360"/>
        <v>0</v>
      </c>
      <c r="X3144"/>
      <c r="Y3144" s="67" t="str">
        <f t="shared" si="357"/>
        <v xml:space="preserve"> </v>
      </c>
      <c r="AB3144" t="s">
        <v>90</v>
      </c>
      <c r="AC3144" s="46">
        <v>2585</v>
      </c>
      <c r="AD3144" s="46">
        <v>36</v>
      </c>
      <c r="AE3144" s="46">
        <v>35.200000000000003</v>
      </c>
      <c r="AF3144" s="46">
        <v>122</v>
      </c>
      <c r="AH3144" s="70" t="str">
        <f t="shared" si="361"/>
        <v/>
      </c>
      <c r="AI3144" s="70" t="str">
        <f t="shared" si="362"/>
        <v/>
      </c>
      <c r="AJ3144" s="70" t="str">
        <f t="shared" si="363"/>
        <v>X</v>
      </c>
      <c r="AK3144" s="70" t="str" cm="1">
        <f t="array" ref="AK3144">_xlfn.IFS(AH3144&lt;&gt;"","1",AI3144&lt;&gt;"","2",AJ3144&lt;&gt;"","3")</f>
        <v>3</v>
      </c>
    </row>
    <row r="3145" spans="1:37" x14ac:dyDescent="0.25">
      <c r="A3145" t="s">
        <v>1879</v>
      </c>
      <c r="B3145" t="s">
        <v>1880</v>
      </c>
      <c r="C3145" s="67" t="str">
        <f t="shared" si="358"/>
        <v>Lillianne Fister</v>
      </c>
      <c r="D3145" s="71" t="str" cm="1">
        <f t="array" ref="D3145">_xlfn.IFS(AK3145="1",CONCATENATE(C3145,"Regional"),AK3145="2",CONCATENATE(C3145,"Sectional"),AK3145="3",CONCATENATE(C3145,COUNTIF($C$1:C3145,C3145)))</f>
        <v>Lillianne Fister3</v>
      </c>
      <c r="E3145" s="66">
        <v>45168.284722222219</v>
      </c>
      <c r="F3145" t="s">
        <v>2413</v>
      </c>
      <c r="G3145" s="46">
        <v>10</v>
      </c>
      <c r="H3145" s="46">
        <v>66</v>
      </c>
      <c r="I3145" s="46">
        <v>10</v>
      </c>
      <c r="J3145" t="s">
        <v>2414</v>
      </c>
      <c r="K3145" t="s">
        <v>90</v>
      </c>
      <c r="L3145" s="46">
        <v>2585</v>
      </c>
      <c r="M3145" s="46">
        <v>36</v>
      </c>
      <c r="N3145" s="46">
        <v>35.200000000000003</v>
      </c>
      <c r="O3145" s="46">
        <v>122</v>
      </c>
      <c r="P3145" s="46">
        <f t="shared" si="359"/>
        <v>1</v>
      </c>
      <c r="R3145" s="67" t="s">
        <v>2894</v>
      </c>
      <c r="S3145" s="67">
        <f>COUNTIF(Y$2:$Y$100,R3145)</f>
        <v>0</v>
      </c>
      <c r="V3145" s="67">
        <f t="shared" si="360"/>
        <v>0</v>
      </c>
      <c r="X3145"/>
      <c r="Y3145" s="67" t="str">
        <f t="shared" si="357"/>
        <v xml:space="preserve"> </v>
      </c>
      <c r="AB3145" t="s">
        <v>90</v>
      </c>
      <c r="AC3145" s="46">
        <v>2585</v>
      </c>
      <c r="AD3145" s="46">
        <v>36</v>
      </c>
      <c r="AE3145" s="46">
        <v>35.200000000000003</v>
      </c>
      <c r="AF3145" s="46">
        <v>122</v>
      </c>
      <c r="AH3145" s="70" t="str">
        <f t="shared" si="361"/>
        <v/>
      </c>
      <c r="AI3145" s="70" t="str">
        <f t="shared" si="362"/>
        <v/>
      </c>
      <c r="AJ3145" s="70" t="str">
        <f t="shared" si="363"/>
        <v>X</v>
      </c>
      <c r="AK3145" s="70" t="str" cm="1">
        <f t="array" ref="AK3145">_xlfn.IFS(AH3145&lt;&gt;"","1",AI3145&lt;&gt;"","2",AJ3145&lt;&gt;"","3")</f>
        <v>3</v>
      </c>
    </row>
    <row r="3146" spans="1:37" x14ac:dyDescent="0.25">
      <c r="A3146" t="s">
        <v>1795</v>
      </c>
      <c r="B3146" t="s">
        <v>1796</v>
      </c>
      <c r="C3146" s="67" t="str">
        <f t="shared" si="358"/>
        <v>Ezabell Yu</v>
      </c>
      <c r="D3146" s="71" t="str" cm="1">
        <f t="array" ref="D3146">_xlfn.IFS(AK3146="1",CONCATENATE(C3146,"Regional"),AK3146="2",CONCATENATE(C3146,"Sectional"),AK3146="3",CONCATENATE(C3146,COUNTIF($C$1:C3146,C3146)))</f>
        <v>Ezabell Yu4</v>
      </c>
      <c r="E3146" s="66">
        <v>45168.291666666664</v>
      </c>
      <c r="F3146" t="s">
        <v>2658</v>
      </c>
      <c r="G3146" s="46">
        <v>15</v>
      </c>
      <c r="H3146" s="46">
        <v>87</v>
      </c>
      <c r="I3146" s="46">
        <v>1</v>
      </c>
      <c r="J3146" t="s">
        <v>2644</v>
      </c>
      <c r="K3146" t="s">
        <v>90</v>
      </c>
      <c r="L3146" s="46">
        <v>5290</v>
      </c>
      <c r="M3146" s="46">
        <v>73</v>
      </c>
      <c r="N3146" s="46">
        <v>70.2</v>
      </c>
      <c r="O3146" s="46">
        <v>113</v>
      </c>
      <c r="P3146" s="46">
        <f t="shared" si="359"/>
        <v>2</v>
      </c>
      <c r="R3146" s="67" t="s">
        <v>2798</v>
      </c>
      <c r="S3146" s="67">
        <f>COUNTIF(Y$2:$Y$100,R3146)</f>
        <v>0</v>
      </c>
      <c r="V3146" s="67">
        <f t="shared" si="360"/>
        <v>0</v>
      </c>
      <c r="AB3146" t="s">
        <v>90</v>
      </c>
      <c r="AC3146" s="46">
        <v>5290</v>
      </c>
      <c r="AD3146" s="46">
        <v>73</v>
      </c>
      <c r="AE3146" s="46">
        <v>70.2</v>
      </c>
      <c r="AF3146" s="46">
        <v>113</v>
      </c>
      <c r="AH3146" s="70" t="str">
        <f t="shared" si="361"/>
        <v/>
      </c>
      <c r="AI3146" s="70" t="str">
        <f t="shared" si="362"/>
        <v/>
      </c>
      <c r="AJ3146" s="70" t="str">
        <f t="shared" si="363"/>
        <v>X</v>
      </c>
      <c r="AK3146" s="70" t="str" cm="1">
        <f t="array" ref="AK3146">_xlfn.IFS(AH3146&lt;&gt;"","1",AI3146&lt;&gt;"","2",AJ3146&lt;&gt;"","3")</f>
        <v>3</v>
      </c>
    </row>
    <row r="3147" spans="1:37" x14ac:dyDescent="0.25">
      <c r="A3147" t="s">
        <v>1615</v>
      </c>
      <c r="B3147" t="s">
        <v>709</v>
      </c>
      <c r="C3147" s="67" t="str">
        <f t="shared" si="358"/>
        <v>McKenna Haenel</v>
      </c>
      <c r="D3147" s="71" t="str" cm="1">
        <f t="array" ref="D3147">_xlfn.IFS(AK3147="1",CONCATENATE(C3147,"Regional"),AK3147="2",CONCATENATE(C3147,"Sectional"),AK3147="3",CONCATENATE(C3147,COUNTIF($C$1:C3147,C3147)))</f>
        <v>McKenna Haenel4</v>
      </c>
      <c r="E3147" s="66">
        <v>45168.291666666664</v>
      </c>
      <c r="F3147" t="s">
        <v>2658</v>
      </c>
      <c r="G3147" s="46">
        <v>15</v>
      </c>
      <c r="H3147" s="46">
        <v>95</v>
      </c>
      <c r="I3147" s="46">
        <v>2</v>
      </c>
      <c r="J3147" t="s">
        <v>2644</v>
      </c>
      <c r="K3147" t="s">
        <v>90</v>
      </c>
      <c r="L3147" s="46">
        <v>5290</v>
      </c>
      <c r="M3147" s="46">
        <v>73</v>
      </c>
      <c r="N3147" s="46">
        <v>70.2</v>
      </c>
      <c r="O3147" s="46">
        <v>113</v>
      </c>
      <c r="P3147" s="46">
        <f t="shared" si="359"/>
        <v>2</v>
      </c>
      <c r="R3147" s="67" t="s">
        <v>3574</v>
      </c>
      <c r="S3147" s="67">
        <f>COUNTIF(Y$2:$Y$100,R3147)</f>
        <v>0</v>
      </c>
      <c r="V3147" s="67">
        <f t="shared" si="360"/>
        <v>0</v>
      </c>
      <c r="AB3147" t="s">
        <v>90</v>
      </c>
      <c r="AC3147" s="46">
        <v>5290</v>
      </c>
      <c r="AD3147" s="46">
        <v>73</v>
      </c>
      <c r="AE3147" s="46">
        <v>70.2</v>
      </c>
      <c r="AF3147" s="46">
        <v>113</v>
      </c>
      <c r="AH3147" s="70" t="str">
        <f t="shared" si="361"/>
        <v/>
      </c>
      <c r="AI3147" s="70" t="str">
        <f t="shared" si="362"/>
        <v/>
      </c>
      <c r="AJ3147" s="70" t="str">
        <f t="shared" si="363"/>
        <v>X</v>
      </c>
      <c r="AK3147" s="70" t="str" cm="1">
        <f t="array" ref="AK3147">_xlfn.IFS(AH3147&lt;&gt;"","1",AI3147&lt;&gt;"","2",AJ3147&lt;&gt;"","3")</f>
        <v>3</v>
      </c>
    </row>
    <row r="3148" spans="1:37" x14ac:dyDescent="0.25">
      <c r="A3148" t="s">
        <v>1837</v>
      </c>
      <c r="B3148" t="s">
        <v>1838</v>
      </c>
      <c r="C3148" s="67" t="str">
        <f t="shared" si="358"/>
        <v>Eva LaRowe</v>
      </c>
      <c r="D3148" s="71" t="str" cm="1">
        <f t="array" ref="D3148">_xlfn.IFS(AK3148="1",CONCATENATE(C3148,"Regional"),AK3148="2",CONCATENATE(C3148,"Sectional"),AK3148="3",CONCATENATE(C3148,COUNTIF($C$1:C3148,C3148)))</f>
        <v>Eva LaRowe5</v>
      </c>
      <c r="E3148" s="66">
        <v>45168.291666666664</v>
      </c>
      <c r="F3148" t="s">
        <v>2658</v>
      </c>
      <c r="G3148" s="46">
        <v>15</v>
      </c>
      <c r="H3148" s="46">
        <v>96</v>
      </c>
      <c r="I3148" s="46">
        <v>3</v>
      </c>
      <c r="J3148" t="s">
        <v>2644</v>
      </c>
      <c r="K3148" t="s">
        <v>90</v>
      </c>
      <c r="L3148" s="46">
        <v>5290</v>
      </c>
      <c r="M3148" s="46">
        <v>73</v>
      </c>
      <c r="N3148" s="46">
        <v>70.2</v>
      </c>
      <c r="O3148" s="46">
        <v>113</v>
      </c>
      <c r="P3148" s="46">
        <f t="shared" si="359"/>
        <v>2</v>
      </c>
      <c r="R3148" s="67" t="s">
        <v>2843</v>
      </c>
      <c r="S3148" s="67">
        <f>COUNTIF(Y$2:$Y$100,R3148)</f>
        <v>0</v>
      </c>
      <c r="V3148" s="67">
        <f t="shared" si="360"/>
        <v>0</v>
      </c>
      <c r="AB3148" t="s">
        <v>90</v>
      </c>
      <c r="AC3148" s="46">
        <v>5290</v>
      </c>
      <c r="AD3148" s="46">
        <v>73</v>
      </c>
      <c r="AE3148" s="46">
        <v>70.2</v>
      </c>
      <c r="AF3148" s="46">
        <v>113</v>
      </c>
      <c r="AH3148" s="70" t="str">
        <f t="shared" si="361"/>
        <v/>
      </c>
      <c r="AI3148" s="70" t="str">
        <f t="shared" si="362"/>
        <v/>
      </c>
      <c r="AJ3148" s="70" t="str">
        <f t="shared" si="363"/>
        <v>X</v>
      </c>
      <c r="AK3148" s="70" t="str" cm="1">
        <f t="array" ref="AK3148">_xlfn.IFS(AH3148&lt;&gt;"","1",AI3148&lt;&gt;"","2",AJ3148&lt;&gt;"","3")</f>
        <v>3</v>
      </c>
    </row>
    <row r="3149" spans="1:37" x14ac:dyDescent="0.25">
      <c r="A3149" t="s">
        <v>295</v>
      </c>
      <c r="B3149" t="s">
        <v>353</v>
      </c>
      <c r="C3149" s="67" t="str">
        <f t="shared" si="358"/>
        <v>Olivia Larson</v>
      </c>
      <c r="D3149" s="71" t="str" cm="1">
        <f t="array" ref="D3149">_xlfn.IFS(AK3149="1",CONCATENATE(C3149,"Regional"),AK3149="2",CONCATENATE(C3149,"Sectional"),AK3149="3",CONCATENATE(C3149,COUNTIF($C$1:C3149,C3149)))</f>
        <v>Olivia Larson3</v>
      </c>
      <c r="E3149" s="66">
        <v>45168.291666666664</v>
      </c>
      <c r="F3149" t="s">
        <v>2658</v>
      </c>
      <c r="G3149" s="46">
        <v>15</v>
      </c>
      <c r="H3149" s="46">
        <v>98</v>
      </c>
      <c r="I3149" s="46">
        <v>4</v>
      </c>
      <c r="J3149" t="s">
        <v>2644</v>
      </c>
      <c r="K3149" t="s">
        <v>90</v>
      </c>
      <c r="L3149" s="46">
        <v>5290</v>
      </c>
      <c r="M3149" s="46">
        <v>73</v>
      </c>
      <c r="N3149" s="46">
        <v>70.2</v>
      </c>
      <c r="O3149" s="46">
        <v>113</v>
      </c>
      <c r="P3149" s="46">
        <f t="shared" si="359"/>
        <v>2</v>
      </c>
      <c r="R3149" s="67" t="s">
        <v>3573</v>
      </c>
      <c r="S3149" s="67">
        <f>COUNTIF(Y$2:$Y$100,R3149)</f>
        <v>0</v>
      </c>
      <c r="V3149" s="67">
        <f t="shared" si="360"/>
        <v>0</v>
      </c>
      <c r="AB3149" t="s">
        <v>90</v>
      </c>
      <c r="AC3149" s="46">
        <v>5290</v>
      </c>
      <c r="AD3149" s="46">
        <v>73</v>
      </c>
      <c r="AE3149" s="46">
        <v>70.2</v>
      </c>
      <c r="AF3149" s="46">
        <v>113</v>
      </c>
      <c r="AH3149" s="70" t="str">
        <f t="shared" si="361"/>
        <v/>
      </c>
      <c r="AI3149" s="70" t="str">
        <f t="shared" si="362"/>
        <v/>
      </c>
      <c r="AJ3149" s="70" t="str">
        <f t="shared" si="363"/>
        <v>X</v>
      </c>
      <c r="AK3149" s="70" t="str" cm="1">
        <f t="array" ref="AK3149">_xlfn.IFS(AH3149&lt;&gt;"","1",AI3149&lt;&gt;"","2",AJ3149&lt;&gt;"","3")</f>
        <v>3</v>
      </c>
    </row>
    <row r="3150" spans="1:37" x14ac:dyDescent="0.25">
      <c r="A3150" t="s">
        <v>498</v>
      </c>
      <c r="B3150" t="s">
        <v>499</v>
      </c>
      <c r="C3150" s="67" t="str">
        <f t="shared" si="358"/>
        <v>Macy Grover</v>
      </c>
      <c r="D3150" s="71" t="str" cm="1">
        <f t="array" ref="D3150">_xlfn.IFS(AK3150="1",CONCATENATE(C3150,"Regional"),AK3150="2",CONCATENATE(C3150,"Sectional"),AK3150="3",CONCATENATE(C3150,COUNTIF($C$1:C3150,C3150)))</f>
        <v>Macy Grover3</v>
      </c>
      <c r="E3150" s="66">
        <v>45168.291666666664</v>
      </c>
      <c r="F3150" t="s">
        <v>2658</v>
      </c>
      <c r="G3150" s="46">
        <v>15</v>
      </c>
      <c r="H3150" s="46">
        <v>104</v>
      </c>
      <c r="I3150" s="46">
        <v>5</v>
      </c>
      <c r="J3150" t="s">
        <v>2644</v>
      </c>
      <c r="K3150" t="s">
        <v>90</v>
      </c>
      <c r="L3150" s="46">
        <v>5290</v>
      </c>
      <c r="M3150" s="46">
        <v>73</v>
      </c>
      <c r="N3150" s="46">
        <v>70.2</v>
      </c>
      <c r="O3150" s="46">
        <v>113</v>
      </c>
      <c r="P3150" s="46">
        <f t="shared" si="359"/>
        <v>2</v>
      </c>
      <c r="R3150" s="67" t="s">
        <v>1186</v>
      </c>
      <c r="S3150" s="67">
        <f>COUNTIF(Y$2:$Y$100,R3150)</f>
        <v>0</v>
      </c>
      <c r="V3150" s="67">
        <f t="shared" si="360"/>
        <v>0</v>
      </c>
      <c r="AB3150" t="s">
        <v>90</v>
      </c>
      <c r="AC3150" s="46">
        <v>5290</v>
      </c>
      <c r="AD3150" s="46">
        <v>73</v>
      </c>
      <c r="AE3150" s="46">
        <v>70.2</v>
      </c>
      <c r="AF3150" s="46">
        <v>113</v>
      </c>
      <c r="AH3150" s="70" t="str">
        <f t="shared" si="361"/>
        <v/>
      </c>
      <c r="AI3150" s="70" t="str">
        <f t="shared" si="362"/>
        <v/>
      </c>
      <c r="AJ3150" s="70" t="str">
        <f t="shared" si="363"/>
        <v>X</v>
      </c>
      <c r="AK3150" s="70" t="str" cm="1">
        <f t="array" ref="AK3150">_xlfn.IFS(AH3150&lt;&gt;"","1",AI3150&lt;&gt;"","2",AJ3150&lt;&gt;"","3")</f>
        <v>3</v>
      </c>
    </row>
    <row r="3151" spans="1:37" x14ac:dyDescent="0.25">
      <c r="A3151" t="s">
        <v>3391</v>
      </c>
      <c r="B3151" t="s">
        <v>452</v>
      </c>
      <c r="C3151" s="67" t="str">
        <f t="shared" si="358"/>
        <v>Sophia Provenzano</v>
      </c>
      <c r="D3151" s="71" t="str" cm="1">
        <f t="array" ref="D3151">_xlfn.IFS(AK3151="1",CONCATENATE(C3151,"Regional"),AK3151="2",CONCATENATE(C3151,"Sectional"),AK3151="3",CONCATENATE(C3151,COUNTIF($C$1:C3151,C3151)))</f>
        <v>Sophia Provenzano5</v>
      </c>
      <c r="E3151" s="66">
        <v>45168.291666666664</v>
      </c>
      <c r="F3151" t="s">
        <v>2658</v>
      </c>
      <c r="G3151" s="46">
        <v>15</v>
      </c>
      <c r="H3151" s="46">
        <v>105</v>
      </c>
      <c r="I3151" s="46">
        <v>6</v>
      </c>
      <c r="J3151" t="s">
        <v>2644</v>
      </c>
      <c r="K3151" t="s">
        <v>90</v>
      </c>
      <c r="L3151" s="46">
        <v>5290</v>
      </c>
      <c r="M3151" s="46">
        <v>73</v>
      </c>
      <c r="N3151" s="46">
        <v>70.2</v>
      </c>
      <c r="O3151" s="46">
        <v>113</v>
      </c>
      <c r="P3151" s="46">
        <f t="shared" si="359"/>
        <v>2</v>
      </c>
      <c r="R3151" s="67" t="s">
        <v>3505</v>
      </c>
      <c r="S3151" s="67">
        <f>COUNTIF(Y$2:$Y$100,R3151)</f>
        <v>0</v>
      </c>
      <c r="V3151" s="67">
        <f t="shared" si="360"/>
        <v>0</v>
      </c>
      <c r="AB3151" t="s">
        <v>90</v>
      </c>
      <c r="AC3151" s="46">
        <v>5290</v>
      </c>
      <c r="AD3151" s="46">
        <v>73</v>
      </c>
      <c r="AE3151" s="46">
        <v>70.2</v>
      </c>
      <c r="AF3151" s="46">
        <v>113</v>
      </c>
      <c r="AH3151" s="70" t="str">
        <f t="shared" si="361"/>
        <v/>
      </c>
      <c r="AI3151" s="70" t="str">
        <f t="shared" si="362"/>
        <v/>
      </c>
      <c r="AJ3151" s="70" t="str">
        <f t="shared" si="363"/>
        <v>X</v>
      </c>
      <c r="AK3151" s="70" t="str" cm="1">
        <f t="array" ref="AK3151">_xlfn.IFS(AH3151&lt;&gt;"","1",AI3151&lt;&gt;"","2",AJ3151&lt;&gt;"","3")</f>
        <v>3</v>
      </c>
    </row>
    <row r="3152" spans="1:37" x14ac:dyDescent="0.25">
      <c r="A3152" t="s">
        <v>1021</v>
      </c>
      <c r="B3152" t="s">
        <v>599</v>
      </c>
      <c r="C3152" s="67" t="str">
        <f t="shared" si="358"/>
        <v>Grace Knilans</v>
      </c>
      <c r="D3152" s="71" t="str" cm="1">
        <f t="array" ref="D3152">_xlfn.IFS(AK3152="1",CONCATENATE(C3152,"Regional"),AK3152="2",CONCATENATE(C3152,"Sectional"),AK3152="3",CONCATENATE(C3152,COUNTIF($C$1:C3152,C3152)))</f>
        <v>Grace Knilans4</v>
      </c>
      <c r="E3152" s="66">
        <v>45168.291666666664</v>
      </c>
      <c r="F3152" t="s">
        <v>2658</v>
      </c>
      <c r="G3152" s="46">
        <v>15</v>
      </c>
      <c r="H3152" s="46">
        <v>107</v>
      </c>
      <c r="I3152" s="46">
        <v>7</v>
      </c>
      <c r="J3152" t="s">
        <v>2644</v>
      </c>
      <c r="K3152" t="s">
        <v>90</v>
      </c>
      <c r="L3152" s="46">
        <v>5290</v>
      </c>
      <c r="M3152" s="46">
        <v>73</v>
      </c>
      <c r="N3152" s="46">
        <v>70.2</v>
      </c>
      <c r="O3152" s="46">
        <v>113</v>
      </c>
      <c r="P3152" s="46">
        <f t="shared" si="359"/>
        <v>2</v>
      </c>
      <c r="R3152" s="67" t="s">
        <v>1519</v>
      </c>
      <c r="S3152" s="67">
        <f>COUNTIF(Y$2:$Y$100,R3152)</f>
        <v>0</v>
      </c>
      <c r="V3152" s="67">
        <f t="shared" si="360"/>
        <v>0</v>
      </c>
      <c r="AB3152" t="s">
        <v>90</v>
      </c>
      <c r="AC3152" s="46">
        <v>5290</v>
      </c>
      <c r="AD3152" s="46">
        <v>73</v>
      </c>
      <c r="AE3152" s="46">
        <v>70.2</v>
      </c>
      <c r="AF3152" s="46">
        <v>113</v>
      </c>
      <c r="AH3152" s="70" t="str">
        <f t="shared" si="361"/>
        <v/>
      </c>
      <c r="AI3152" s="70" t="str">
        <f t="shared" si="362"/>
        <v/>
      </c>
      <c r="AJ3152" s="70" t="str">
        <f t="shared" si="363"/>
        <v>X</v>
      </c>
      <c r="AK3152" s="70" t="str" cm="1">
        <f t="array" ref="AK3152">_xlfn.IFS(AH3152&lt;&gt;"","1",AI3152&lt;&gt;"","2",AJ3152&lt;&gt;"","3")</f>
        <v>3</v>
      </c>
    </row>
    <row r="3153" spans="1:37" x14ac:dyDescent="0.25">
      <c r="A3153" t="s">
        <v>1815</v>
      </c>
      <c r="B3153" t="s">
        <v>414</v>
      </c>
      <c r="C3153" s="67" t="str">
        <f t="shared" si="358"/>
        <v>Megan Bouplon</v>
      </c>
      <c r="D3153" s="71" t="str" cm="1">
        <f t="array" ref="D3153">_xlfn.IFS(AK3153="1",CONCATENATE(C3153,"Regional"),AK3153="2",CONCATENATE(C3153,"Sectional"),AK3153="3",CONCATENATE(C3153,COUNTIF($C$1:C3153,C3153)))</f>
        <v>Megan Bouplon5</v>
      </c>
      <c r="E3153" s="66">
        <v>45168.291666666664</v>
      </c>
      <c r="F3153" t="s">
        <v>2658</v>
      </c>
      <c r="G3153" s="46">
        <v>15</v>
      </c>
      <c r="H3153" s="46">
        <v>109</v>
      </c>
      <c r="I3153" s="46">
        <v>8</v>
      </c>
      <c r="J3153" t="s">
        <v>2644</v>
      </c>
      <c r="K3153" t="s">
        <v>90</v>
      </c>
      <c r="L3153" s="46">
        <v>5290</v>
      </c>
      <c r="M3153" s="46">
        <v>73</v>
      </c>
      <c r="N3153" s="46">
        <v>70.2</v>
      </c>
      <c r="O3153" s="46">
        <v>113</v>
      </c>
      <c r="P3153" s="46">
        <f t="shared" si="359"/>
        <v>2</v>
      </c>
      <c r="R3153" s="67" t="s">
        <v>2816</v>
      </c>
      <c r="S3153" s="67">
        <f>COUNTIF(Y$2:$Y$100,R3153)</f>
        <v>0</v>
      </c>
      <c r="V3153" s="67">
        <f t="shared" si="360"/>
        <v>0</v>
      </c>
      <c r="AB3153" t="s">
        <v>90</v>
      </c>
      <c r="AC3153" s="46">
        <v>5290</v>
      </c>
      <c r="AD3153" s="46">
        <v>73</v>
      </c>
      <c r="AE3153" s="46">
        <v>70.2</v>
      </c>
      <c r="AF3153" s="46">
        <v>113</v>
      </c>
      <c r="AH3153" s="70" t="str">
        <f t="shared" si="361"/>
        <v/>
      </c>
      <c r="AI3153" s="70" t="str">
        <f t="shared" si="362"/>
        <v/>
      </c>
      <c r="AJ3153" s="70" t="str">
        <f t="shared" si="363"/>
        <v>X</v>
      </c>
      <c r="AK3153" s="70" t="str" cm="1">
        <f t="array" ref="AK3153">_xlfn.IFS(AH3153&lt;&gt;"","1",AI3153&lt;&gt;"","2",AJ3153&lt;&gt;"","3")</f>
        <v>3</v>
      </c>
    </row>
    <row r="3154" spans="1:37" x14ac:dyDescent="0.25">
      <c r="A3154" t="s">
        <v>1039</v>
      </c>
      <c r="B3154" t="s">
        <v>1710</v>
      </c>
      <c r="C3154" s="67" t="str">
        <f t="shared" si="358"/>
        <v>Ingrid Isenberg</v>
      </c>
      <c r="D3154" s="71" t="str" cm="1">
        <f t="array" ref="D3154">_xlfn.IFS(AK3154="1",CONCATENATE(C3154,"Regional"),AK3154="2",CONCATENATE(C3154,"Sectional"),AK3154="3",CONCATENATE(C3154,COUNTIF($C$1:C3154,C3154)))</f>
        <v>Ingrid Isenberg4</v>
      </c>
      <c r="E3154" s="66">
        <v>45168.291666666664</v>
      </c>
      <c r="F3154" t="s">
        <v>2658</v>
      </c>
      <c r="G3154" s="46">
        <v>15</v>
      </c>
      <c r="H3154" s="46">
        <v>111</v>
      </c>
      <c r="I3154" s="46">
        <v>9</v>
      </c>
      <c r="J3154" t="s">
        <v>2644</v>
      </c>
      <c r="K3154" t="s">
        <v>90</v>
      </c>
      <c r="L3154" s="46">
        <v>5290</v>
      </c>
      <c r="M3154" s="46">
        <v>73</v>
      </c>
      <c r="N3154" s="46">
        <v>70.2</v>
      </c>
      <c r="O3154" s="46">
        <v>113</v>
      </c>
      <c r="P3154" s="46">
        <f t="shared" si="359"/>
        <v>2</v>
      </c>
      <c r="R3154" s="67" t="s">
        <v>2809</v>
      </c>
      <c r="S3154" s="67">
        <f>COUNTIF(Y$2:$Y$100,R3154)</f>
        <v>0</v>
      </c>
      <c r="V3154" s="67">
        <f t="shared" si="360"/>
        <v>0</v>
      </c>
      <c r="AB3154" t="s">
        <v>90</v>
      </c>
      <c r="AC3154" s="46">
        <v>5290</v>
      </c>
      <c r="AD3154" s="46">
        <v>73</v>
      </c>
      <c r="AE3154" s="46">
        <v>70.2</v>
      </c>
      <c r="AF3154" s="46">
        <v>113</v>
      </c>
      <c r="AH3154" s="70" t="str">
        <f t="shared" si="361"/>
        <v/>
      </c>
      <c r="AI3154" s="70" t="str">
        <f t="shared" si="362"/>
        <v/>
      </c>
      <c r="AJ3154" s="70" t="str">
        <f t="shared" si="363"/>
        <v>X</v>
      </c>
      <c r="AK3154" s="70" t="str" cm="1">
        <f t="array" ref="AK3154">_xlfn.IFS(AH3154&lt;&gt;"","1",AI3154&lt;&gt;"","2",AJ3154&lt;&gt;"","3")</f>
        <v>3</v>
      </c>
    </row>
    <row r="3155" spans="1:37" x14ac:dyDescent="0.25">
      <c r="A3155" t="s">
        <v>360</v>
      </c>
      <c r="B3155" t="s">
        <v>431</v>
      </c>
      <c r="C3155" s="67" t="str">
        <f t="shared" si="358"/>
        <v>Paige Smith</v>
      </c>
      <c r="D3155" s="71" t="str" cm="1">
        <f t="array" ref="D3155">_xlfn.IFS(AK3155="1",CONCATENATE(C3155,"Regional"),AK3155="2",CONCATENATE(C3155,"Sectional"),AK3155="3",CONCATENATE(C3155,COUNTIF($C$1:C3155,C3155)))</f>
        <v>Paige Smith4</v>
      </c>
      <c r="E3155" s="66">
        <v>45168.291666666664</v>
      </c>
      <c r="F3155" t="s">
        <v>2658</v>
      </c>
      <c r="G3155" s="46">
        <v>15</v>
      </c>
      <c r="H3155" s="46">
        <v>112</v>
      </c>
      <c r="I3155" s="46">
        <v>10</v>
      </c>
      <c r="J3155" t="s">
        <v>2644</v>
      </c>
      <c r="K3155" t="s">
        <v>90</v>
      </c>
      <c r="L3155" s="46">
        <v>5290</v>
      </c>
      <c r="M3155" s="46">
        <v>73</v>
      </c>
      <c r="N3155" s="46">
        <v>70.2</v>
      </c>
      <c r="O3155" s="46">
        <v>113</v>
      </c>
      <c r="P3155" s="46">
        <f t="shared" si="359"/>
        <v>2</v>
      </c>
      <c r="R3155" s="67" t="s">
        <v>1521</v>
      </c>
      <c r="S3155" s="67">
        <f>COUNTIF(Y$2:$Y$100,R3155)</f>
        <v>0</v>
      </c>
      <c r="V3155" s="67">
        <f t="shared" si="360"/>
        <v>0</v>
      </c>
      <c r="AB3155" t="s">
        <v>90</v>
      </c>
      <c r="AC3155" s="46">
        <v>5290</v>
      </c>
      <c r="AD3155" s="46">
        <v>73</v>
      </c>
      <c r="AE3155" s="46">
        <v>70.2</v>
      </c>
      <c r="AF3155" s="46">
        <v>113</v>
      </c>
      <c r="AH3155" s="70" t="str">
        <f t="shared" si="361"/>
        <v/>
      </c>
      <c r="AI3155" s="70" t="str">
        <f t="shared" si="362"/>
        <v/>
      </c>
      <c r="AJ3155" s="70" t="str">
        <f t="shared" si="363"/>
        <v>X</v>
      </c>
      <c r="AK3155" s="70" t="str" cm="1">
        <f t="array" ref="AK3155">_xlfn.IFS(AH3155&lt;&gt;"","1",AI3155&lt;&gt;"","2",AJ3155&lt;&gt;"","3")</f>
        <v>3</v>
      </c>
    </row>
    <row r="3156" spans="1:37" x14ac:dyDescent="0.25">
      <c r="A3156" t="s">
        <v>378</v>
      </c>
      <c r="B3156" t="s">
        <v>876</v>
      </c>
      <c r="C3156" s="67" t="str">
        <f t="shared" si="358"/>
        <v>Jaelyn Welch</v>
      </c>
      <c r="D3156" s="71" t="str" cm="1">
        <f t="array" ref="D3156">_xlfn.IFS(AK3156="1",CONCATENATE(C3156,"Regional"),AK3156="2",CONCATENATE(C3156,"Sectional"),AK3156="3",CONCATENATE(C3156,COUNTIF($C$1:C3156,C3156)))</f>
        <v>Jaelyn Welch3</v>
      </c>
      <c r="E3156" s="66">
        <v>45168.291666666664</v>
      </c>
      <c r="F3156" t="s">
        <v>2658</v>
      </c>
      <c r="G3156" s="46">
        <v>15</v>
      </c>
      <c r="H3156" s="46">
        <v>118</v>
      </c>
      <c r="I3156" s="46">
        <v>11</v>
      </c>
      <c r="J3156" t="s">
        <v>2644</v>
      </c>
      <c r="K3156" t="s">
        <v>90</v>
      </c>
      <c r="L3156" s="46">
        <v>5290</v>
      </c>
      <c r="M3156" s="46">
        <v>73</v>
      </c>
      <c r="N3156" s="46">
        <v>70.2</v>
      </c>
      <c r="O3156" s="46">
        <v>113</v>
      </c>
      <c r="P3156" s="46">
        <f t="shared" si="359"/>
        <v>2</v>
      </c>
      <c r="R3156" s="67" t="s">
        <v>2848</v>
      </c>
      <c r="S3156" s="67">
        <f>COUNTIF(Y$2:$Y$100,R3156)</f>
        <v>0</v>
      </c>
      <c r="V3156" s="67">
        <f t="shared" si="360"/>
        <v>0</v>
      </c>
      <c r="AB3156" t="s">
        <v>90</v>
      </c>
      <c r="AC3156" s="46">
        <v>5290</v>
      </c>
      <c r="AD3156" s="46">
        <v>73</v>
      </c>
      <c r="AE3156" s="46">
        <v>70.2</v>
      </c>
      <c r="AF3156" s="46">
        <v>113</v>
      </c>
      <c r="AH3156" s="70" t="str">
        <f t="shared" si="361"/>
        <v/>
      </c>
      <c r="AI3156" s="70" t="str">
        <f t="shared" si="362"/>
        <v/>
      </c>
      <c r="AJ3156" s="70" t="str">
        <f t="shared" si="363"/>
        <v>X</v>
      </c>
      <c r="AK3156" s="70" t="str" cm="1">
        <f t="array" ref="AK3156">_xlfn.IFS(AH3156&lt;&gt;"","1",AI3156&lt;&gt;"","2",AJ3156&lt;&gt;"","3")</f>
        <v>3</v>
      </c>
    </row>
    <row r="3157" spans="1:37" x14ac:dyDescent="0.25">
      <c r="A3157" t="s">
        <v>515</v>
      </c>
      <c r="B3157" t="s">
        <v>516</v>
      </c>
      <c r="C3157" s="67" t="str">
        <f t="shared" si="358"/>
        <v>Bea Vaughan</v>
      </c>
      <c r="D3157" s="71" t="str" cm="1">
        <f t="array" ref="D3157">_xlfn.IFS(AK3157="1",CONCATENATE(C3157,"Regional"),AK3157="2",CONCATENATE(C3157,"Sectional"),AK3157="3",CONCATENATE(C3157,COUNTIF($C$1:C3157,C3157)))</f>
        <v>Bea Vaughan5</v>
      </c>
      <c r="E3157" s="66">
        <v>45168.291666666664</v>
      </c>
      <c r="F3157" t="s">
        <v>2658</v>
      </c>
      <c r="G3157" s="46">
        <v>15</v>
      </c>
      <c r="H3157" s="46">
        <v>123</v>
      </c>
      <c r="I3157" s="46">
        <v>12</v>
      </c>
      <c r="J3157" t="s">
        <v>2644</v>
      </c>
      <c r="K3157" t="s">
        <v>90</v>
      </c>
      <c r="L3157" s="46">
        <v>5290</v>
      </c>
      <c r="M3157" s="46">
        <v>73</v>
      </c>
      <c r="N3157" s="46">
        <v>70.2</v>
      </c>
      <c r="O3157" s="46">
        <v>113</v>
      </c>
      <c r="P3157" s="46">
        <f t="shared" si="359"/>
        <v>2</v>
      </c>
      <c r="R3157" s="67" t="s">
        <v>1195</v>
      </c>
      <c r="S3157" s="67">
        <f>COUNTIF(Y$2:$Y$100,R3157)</f>
        <v>0</v>
      </c>
      <c r="V3157" s="67">
        <f t="shared" si="360"/>
        <v>0</v>
      </c>
      <c r="AB3157" t="s">
        <v>90</v>
      </c>
      <c r="AC3157" s="46">
        <v>5290</v>
      </c>
      <c r="AD3157" s="46">
        <v>73</v>
      </c>
      <c r="AE3157" s="46">
        <v>70.2</v>
      </c>
      <c r="AF3157" s="46">
        <v>113</v>
      </c>
      <c r="AH3157" s="70" t="str">
        <f t="shared" si="361"/>
        <v/>
      </c>
      <c r="AI3157" s="70" t="str">
        <f t="shared" si="362"/>
        <v/>
      </c>
      <c r="AJ3157" s="70" t="str">
        <f t="shared" si="363"/>
        <v>X</v>
      </c>
      <c r="AK3157" s="70" t="str" cm="1">
        <f t="array" ref="AK3157">_xlfn.IFS(AH3157&lt;&gt;"","1",AI3157&lt;&gt;"","2",AJ3157&lt;&gt;"","3")</f>
        <v>3</v>
      </c>
    </row>
    <row r="3158" spans="1:37" x14ac:dyDescent="0.25">
      <c r="A3158" t="s">
        <v>1847</v>
      </c>
      <c r="B3158" t="s">
        <v>1848</v>
      </c>
      <c r="C3158" s="67" t="str">
        <f t="shared" si="358"/>
        <v>Kira Jennings</v>
      </c>
      <c r="D3158" s="71" t="str" cm="1">
        <f t="array" ref="D3158">_xlfn.IFS(AK3158="1",CONCATENATE(C3158,"Regional"),AK3158="2",CONCATENATE(C3158,"Sectional"),AK3158="3",CONCATENATE(C3158,COUNTIF($C$1:C3158,C3158)))</f>
        <v>Kira Jennings4</v>
      </c>
      <c r="E3158" s="66">
        <v>45168.291666666664</v>
      </c>
      <c r="F3158" t="s">
        <v>2658</v>
      </c>
      <c r="G3158" s="46">
        <v>15</v>
      </c>
      <c r="H3158" s="46">
        <v>126</v>
      </c>
      <c r="I3158" s="46">
        <v>13</v>
      </c>
      <c r="J3158" t="s">
        <v>2644</v>
      </c>
      <c r="K3158" t="s">
        <v>90</v>
      </c>
      <c r="L3158" s="46">
        <v>5290</v>
      </c>
      <c r="M3158" s="46">
        <v>73</v>
      </c>
      <c r="N3158" s="46">
        <v>70.2</v>
      </c>
      <c r="O3158" s="46">
        <v>113</v>
      </c>
      <c r="P3158" s="46">
        <f t="shared" si="359"/>
        <v>2</v>
      </c>
      <c r="R3158" s="67" t="s">
        <v>2855</v>
      </c>
      <c r="S3158" s="67">
        <f>COUNTIF(Y$2:$Y$100,R3158)</f>
        <v>0</v>
      </c>
      <c r="V3158" s="67">
        <f t="shared" si="360"/>
        <v>0</v>
      </c>
      <c r="AB3158" t="s">
        <v>90</v>
      </c>
      <c r="AC3158" s="46">
        <v>5290</v>
      </c>
      <c r="AD3158" s="46">
        <v>73</v>
      </c>
      <c r="AE3158" s="46">
        <v>70.2</v>
      </c>
      <c r="AF3158" s="46">
        <v>113</v>
      </c>
      <c r="AH3158" s="70" t="str">
        <f t="shared" si="361"/>
        <v/>
      </c>
      <c r="AI3158" s="70" t="str">
        <f t="shared" si="362"/>
        <v/>
      </c>
      <c r="AJ3158" s="70" t="str">
        <f t="shared" si="363"/>
        <v>X</v>
      </c>
      <c r="AK3158" s="70" t="str" cm="1">
        <f t="array" ref="AK3158">_xlfn.IFS(AH3158&lt;&gt;"","1",AI3158&lt;&gt;"","2",AJ3158&lt;&gt;"","3")</f>
        <v>3</v>
      </c>
    </row>
    <row r="3159" spans="1:37" x14ac:dyDescent="0.25">
      <c r="A3159" t="s">
        <v>325</v>
      </c>
      <c r="B3159" t="s">
        <v>353</v>
      </c>
      <c r="C3159" s="67" t="str">
        <f t="shared" si="358"/>
        <v>Olivia Norton</v>
      </c>
      <c r="D3159" s="71" t="str" cm="1">
        <f t="array" ref="D3159">_xlfn.IFS(AK3159="1",CONCATENATE(C3159,"Regional"),AK3159="2",CONCATENATE(C3159,"Sectional"),AK3159="3",CONCATENATE(C3159,COUNTIF($C$1:C3159,C3159)))</f>
        <v>Olivia Norton4</v>
      </c>
      <c r="E3159" s="66">
        <v>45168.291666666664</v>
      </c>
      <c r="F3159" t="s">
        <v>2658</v>
      </c>
      <c r="G3159" s="46">
        <v>15</v>
      </c>
      <c r="H3159" s="46">
        <v>128</v>
      </c>
      <c r="I3159" s="46">
        <v>14</v>
      </c>
      <c r="J3159" t="s">
        <v>2644</v>
      </c>
      <c r="K3159" t="s">
        <v>90</v>
      </c>
      <c r="L3159" s="46">
        <v>5290</v>
      </c>
      <c r="M3159" s="46">
        <v>73</v>
      </c>
      <c r="N3159" s="46">
        <v>70.2</v>
      </c>
      <c r="O3159" s="46">
        <v>113</v>
      </c>
      <c r="P3159" s="46">
        <f t="shared" si="359"/>
        <v>2</v>
      </c>
      <c r="R3159" s="67" t="s">
        <v>2850</v>
      </c>
      <c r="S3159" s="67">
        <f>COUNTIF(Y$2:$Y$100,R3159)</f>
        <v>0</v>
      </c>
      <c r="V3159" s="67">
        <f t="shared" si="360"/>
        <v>0</v>
      </c>
      <c r="AB3159" t="s">
        <v>90</v>
      </c>
      <c r="AC3159" s="46">
        <v>5290</v>
      </c>
      <c r="AD3159" s="46">
        <v>73</v>
      </c>
      <c r="AE3159" s="46">
        <v>70.2</v>
      </c>
      <c r="AF3159" s="46">
        <v>113</v>
      </c>
      <c r="AH3159" s="70" t="str">
        <f t="shared" si="361"/>
        <v/>
      </c>
      <c r="AI3159" s="70" t="str">
        <f t="shared" si="362"/>
        <v/>
      </c>
      <c r="AJ3159" s="70" t="str">
        <f t="shared" si="363"/>
        <v>X</v>
      </c>
      <c r="AK3159" s="70" t="str" cm="1">
        <f t="array" ref="AK3159">_xlfn.IFS(AH3159&lt;&gt;"","1",AI3159&lt;&gt;"","2",AJ3159&lt;&gt;"","3")</f>
        <v>3</v>
      </c>
    </row>
    <row r="3160" spans="1:37" x14ac:dyDescent="0.25">
      <c r="A3160" t="s">
        <v>2242</v>
      </c>
      <c r="B3160" t="s">
        <v>518</v>
      </c>
      <c r="C3160" s="67" t="str">
        <f t="shared" si="358"/>
        <v>Isla Gard</v>
      </c>
      <c r="D3160" s="71" t="str" cm="1">
        <f t="array" ref="D3160">_xlfn.IFS(AK3160="1",CONCATENATE(C3160,"Regional"),AK3160="2",CONCATENATE(C3160,"Sectional"),AK3160="3",CONCATENATE(C3160,COUNTIF($C$1:C3160,C3160)))</f>
        <v>Isla Gard3</v>
      </c>
      <c r="E3160" s="66">
        <v>45168.291666666664</v>
      </c>
      <c r="F3160" t="s">
        <v>2658</v>
      </c>
      <c r="G3160" s="46">
        <v>15</v>
      </c>
      <c r="H3160" s="46">
        <v>133</v>
      </c>
      <c r="I3160" s="46">
        <v>15</v>
      </c>
      <c r="J3160" t="s">
        <v>2644</v>
      </c>
      <c r="K3160" t="s">
        <v>90</v>
      </c>
      <c r="L3160" s="46">
        <v>5290</v>
      </c>
      <c r="M3160" s="46">
        <v>73</v>
      </c>
      <c r="N3160" s="46">
        <v>70.2</v>
      </c>
      <c r="O3160" s="46">
        <v>113</v>
      </c>
      <c r="P3160" s="46">
        <f t="shared" si="359"/>
        <v>2</v>
      </c>
      <c r="R3160" s="67" t="s">
        <v>3265</v>
      </c>
      <c r="S3160" s="67">
        <f>COUNTIF(Y$2:$Y$100,R3160)</f>
        <v>0</v>
      </c>
      <c r="V3160" s="67">
        <f t="shared" si="360"/>
        <v>0</v>
      </c>
      <c r="AB3160" t="s">
        <v>90</v>
      </c>
      <c r="AC3160" s="46">
        <v>5290</v>
      </c>
      <c r="AD3160" s="46">
        <v>73</v>
      </c>
      <c r="AE3160" s="46">
        <v>70.2</v>
      </c>
      <c r="AF3160" s="46">
        <v>113</v>
      </c>
      <c r="AH3160" s="70" t="str">
        <f t="shared" si="361"/>
        <v/>
      </c>
      <c r="AI3160" s="70" t="str">
        <f t="shared" si="362"/>
        <v/>
      </c>
      <c r="AJ3160" s="70" t="str">
        <f t="shared" si="363"/>
        <v>X</v>
      </c>
      <c r="AK3160" s="70" t="str" cm="1">
        <f t="array" ref="AK3160">_xlfn.IFS(AH3160&lt;&gt;"","1",AI3160&lt;&gt;"","2",AJ3160&lt;&gt;"","3")</f>
        <v>3</v>
      </c>
    </row>
    <row r="3161" spans="1:37" x14ac:dyDescent="0.25">
      <c r="A3161" t="s">
        <v>1057</v>
      </c>
      <c r="B3161" t="s">
        <v>1058</v>
      </c>
      <c r="C3161" s="67" t="str">
        <f t="shared" si="358"/>
        <v>Tara Eckes</v>
      </c>
      <c r="D3161" s="71" t="str" cm="1">
        <f t="array" ref="D3161">_xlfn.IFS(AK3161="1",CONCATENATE(C3161,"Regional"),AK3161="2",CONCATENATE(C3161,"Sectional"),AK3161="3",CONCATENATE(C3161,COUNTIF($C$1:C3161,C3161)))</f>
        <v>Tara Eckes6</v>
      </c>
      <c r="E3161" s="66">
        <v>45168.333333333336</v>
      </c>
      <c r="F3161" t="s">
        <v>2538</v>
      </c>
      <c r="G3161" s="46">
        <v>9</v>
      </c>
      <c r="H3161" s="46">
        <v>43</v>
      </c>
      <c r="I3161" s="46">
        <v>1</v>
      </c>
      <c r="J3161" t="s">
        <v>2437</v>
      </c>
      <c r="K3161" t="s">
        <v>83</v>
      </c>
      <c r="L3161" s="46">
        <v>2946</v>
      </c>
      <c r="M3161" s="46">
        <v>35</v>
      </c>
      <c r="N3161" s="46">
        <v>35</v>
      </c>
      <c r="O3161" s="46">
        <v>113</v>
      </c>
      <c r="P3161" s="46">
        <f t="shared" si="359"/>
        <v>1</v>
      </c>
      <c r="R3161" s="67" t="s">
        <v>1542</v>
      </c>
      <c r="S3161" s="67">
        <f>COUNTIF(Y$2:$Y$100,R3161)</f>
        <v>0</v>
      </c>
      <c r="V3161" s="67">
        <f t="shared" si="360"/>
        <v>0</v>
      </c>
      <c r="X3161"/>
      <c r="Y3161" s="67" t="str">
        <f t="shared" ref="Y3161:Y3169" si="364">CONCATENATE(W3161," ",X3161)</f>
        <v xml:space="preserve"> </v>
      </c>
      <c r="AB3161" t="s">
        <v>83</v>
      </c>
      <c r="AC3161" s="46">
        <v>2946</v>
      </c>
      <c r="AD3161" s="46">
        <v>35</v>
      </c>
      <c r="AE3161" s="46">
        <v>35</v>
      </c>
      <c r="AF3161" s="46">
        <v>113</v>
      </c>
      <c r="AH3161" s="70" t="str">
        <f t="shared" si="361"/>
        <v/>
      </c>
      <c r="AI3161" s="70" t="str">
        <f t="shared" si="362"/>
        <v/>
      </c>
      <c r="AJ3161" s="70" t="str">
        <f t="shared" si="363"/>
        <v>X</v>
      </c>
      <c r="AK3161" s="70" t="str" cm="1">
        <f t="array" ref="AK3161">_xlfn.IFS(AH3161&lt;&gt;"","1",AI3161&lt;&gt;"","2",AJ3161&lt;&gt;"","3")</f>
        <v>3</v>
      </c>
    </row>
    <row r="3162" spans="1:37" x14ac:dyDescent="0.25">
      <c r="A3162" t="s">
        <v>1059</v>
      </c>
      <c r="B3162" t="s">
        <v>1062</v>
      </c>
      <c r="C3162" s="67" t="str">
        <f t="shared" si="358"/>
        <v>Alyson Reier</v>
      </c>
      <c r="D3162" s="71" t="str" cm="1">
        <f t="array" ref="D3162">_xlfn.IFS(AK3162="1",CONCATENATE(C3162,"Regional"),AK3162="2",CONCATENATE(C3162,"Sectional"),AK3162="3",CONCATENATE(C3162,COUNTIF($C$1:C3162,C3162)))</f>
        <v>Alyson Reier6</v>
      </c>
      <c r="E3162" s="66">
        <v>45168.333333333336</v>
      </c>
      <c r="F3162" t="s">
        <v>2538</v>
      </c>
      <c r="G3162" s="46">
        <v>9</v>
      </c>
      <c r="H3162" s="46">
        <v>45</v>
      </c>
      <c r="I3162" s="46">
        <v>2</v>
      </c>
      <c r="J3162" t="s">
        <v>2437</v>
      </c>
      <c r="K3162" t="s">
        <v>83</v>
      </c>
      <c r="L3162" s="46">
        <v>2946</v>
      </c>
      <c r="M3162" s="46">
        <v>35</v>
      </c>
      <c r="N3162" s="46">
        <v>35</v>
      </c>
      <c r="O3162" s="46">
        <v>113</v>
      </c>
      <c r="P3162" s="46">
        <f t="shared" si="359"/>
        <v>1</v>
      </c>
      <c r="R3162" s="67" t="s">
        <v>1545</v>
      </c>
      <c r="S3162" s="67">
        <f>COUNTIF(Y$2:$Y$100,R3162)</f>
        <v>0</v>
      </c>
      <c r="V3162" s="67">
        <f t="shared" si="360"/>
        <v>0</v>
      </c>
      <c r="X3162"/>
      <c r="Y3162" s="67" t="str">
        <f t="shared" si="364"/>
        <v xml:space="preserve"> </v>
      </c>
      <c r="AB3162" t="s">
        <v>83</v>
      </c>
      <c r="AC3162" s="46">
        <v>2946</v>
      </c>
      <c r="AD3162" s="46">
        <v>35</v>
      </c>
      <c r="AE3162" s="46">
        <v>35</v>
      </c>
      <c r="AF3162" s="46">
        <v>113</v>
      </c>
      <c r="AH3162" s="70" t="str">
        <f t="shared" si="361"/>
        <v/>
      </c>
      <c r="AI3162" s="70" t="str">
        <f t="shared" si="362"/>
        <v/>
      </c>
      <c r="AJ3162" s="70" t="str">
        <f t="shared" si="363"/>
        <v>X</v>
      </c>
      <c r="AK3162" s="70" t="str" cm="1">
        <f t="array" ref="AK3162">_xlfn.IFS(AH3162&lt;&gt;"","1",AI3162&lt;&gt;"","2",AJ3162&lt;&gt;"","3")</f>
        <v>3</v>
      </c>
    </row>
    <row r="3163" spans="1:37" x14ac:dyDescent="0.25">
      <c r="A3163" t="s">
        <v>1059</v>
      </c>
      <c r="B3163" t="s">
        <v>959</v>
      </c>
      <c r="C3163" s="67" t="str">
        <f t="shared" si="358"/>
        <v>Macey Reier</v>
      </c>
      <c r="D3163" s="71" t="str" cm="1">
        <f t="array" ref="D3163">_xlfn.IFS(AK3163="1",CONCATENATE(C3163,"Regional"),AK3163="2",CONCATENATE(C3163,"Sectional"),AK3163="3",CONCATENATE(C3163,COUNTIF($C$1:C3163,C3163)))</f>
        <v>Macey Reier6</v>
      </c>
      <c r="E3163" s="66">
        <v>45168.333333333336</v>
      </c>
      <c r="F3163" t="s">
        <v>2538</v>
      </c>
      <c r="G3163" s="46">
        <v>9</v>
      </c>
      <c r="H3163" s="46">
        <v>47</v>
      </c>
      <c r="I3163" s="46">
        <v>3</v>
      </c>
      <c r="J3163" t="s">
        <v>2437</v>
      </c>
      <c r="K3163" t="s">
        <v>83</v>
      </c>
      <c r="L3163" s="46">
        <v>2946</v>
      </c>
      <c r="M3163" s="46">
        <v>35</v>
      </c>
      <c r="N3163" s="46">
        <v>35</v>
      </c>
      <c r="O3163" s="46">
        <v>113</v>
      </c>
      <c r="P3163" s="46">
        <f t="shared" si="359"/>
        <v>1</v>
      </c>
      <c r="R3163" s="67" t="s">
        <v>1543</v>
      </c>
      <c r="S3163" s="67">
        <f>COUNTIF(Y$2:$Y$100,R3163)</f>
        <v>0</v>
      </c>
      <c r="V3163" s="67">
        <f t="shared" si="360"/>
        <v>0</v>
      </c>
      <c r="X3163"/>
      <c r="Y3163" s="67" t="str">
        <f t="shared" si="364"/>
        <v xml:space="preserve"> </v>
      </c>
      <c r="AB3163" t="s">
        <v>83</v>
      </c>
      <c r="AC3163" s="46">
        <v>2946</v>
      </c>
      <c r="AD3163" s="46">
        <v>35</v>
      </c>
      <c r="AE3163" s="46">
        <v>35</v>
      </c>
      <c r="AF3163" s="46">
        <v>113</v>
      </c>
      <c r="AH3163" s="70" t="str">
        <f t="shared" si="361"/>
        <v/>
      </c>
      <c r="AI3163" s="70" t="str">
        <f t="shared" si="362"/>
        <v/>
      </c>
      <c r="AJ3163" s="70" t="str">
        <f t="shared" si="363"/>
        <v>X</v>
      </c>
      <c r="AK3163" s="70" t="str" cm="1">
        <f t="array" ref="AK3163">_xlfn.IFS(AH3163&lt;&gt;"","1",AI3163&lt;&gt;"","2",AJ3163&lt;&gt;"","3")</f>
        <v>3</v>
      </c>
    </row>
    <row r="3164" spans="1:37" x14ac:dyDescent="0.25">
      <c r="A3164" t="s">
        <v>1064</v>
      </c>
      <c r="B3164" t="s">
        <v>1065</v>
      </c>
      <c r="C3164" s="67" t="str">
        <f t="shared" si="358"/>
        <v>Sofia Bonicatto</v>
      </c>
      <c r="D3164" s="71" t="str" cm="1">
        <f t="array" ref="D3164">_xlfn.IFS(AK3164="1",CONCATENATE(C3164,"Regional"),AK3164="2",CONCATENATE(C3164,"Sectional"),AK3164="3",CONCATENATE(C3164,COUNTIF($C$1:C3164,C3164)))</f>
        <v>Sofia Bonicatto6</v>
      </c>
      <c r="E3164" s="66">
        <v>45168.333333333336</v>
      </c>
      <c r="F3164" t="s">
        <v>2538</v>
      </c>
      <c r="G3164" s="46">
        <v>9</v>
      </c>
      <c r="H3164" s="46">
        <v>48</v>
      </c>
      <c r="I3164" s="46">
        <v>4</v>
      </c>
      <c r="J3164" t="s">
        <v>2437</v>
      </c>
      <c r="K3164" t="s">
        <v>83</v>
      </c>
      <c r="L3164" s="46">
        <v>2946</v>
      </c>
      <c r="M3164" s="46">
        <v>35</v>
      </c>
      <c r="N3164" s="46">
        <v>35</v>
      </c>
      <c r="O3164" s="46">
        <v>113</v>
      </c>
      <c r="P3164" s="46">
        <f t="shared" si="359"/>
        <v>1</v>
      </c>
      <c r="R3164" s="67" t="s">
        <v>1548</v>
      </c>
      <c r="S3164" s="67">
        <f>COUNTIF(Y$2:$Y$100,R3164)</f>
        <v>0</v>
      </c>
      <c r="V3164" s="67">
        <f t="shared" si="360"/>
        <v>0</v>
      </c>
      <c r="X3164"/>
      <c r="Y3164" s="67" t="str">
        <f t="shared" si="364"/>
        <v xml:space="preserve"> </v>
      </c>
      <c r="AB3164" t="s">
        <v>83</v>
      </c>
      <c r="AC3164" s="46">
        <v>2946</v>
      </c>
      <c r="AD3164" s="46">
        <v>35</v>
      </c>
      <c r="AE3164" s="46">
        <v>35</v>
      </c>
      <c r="AF3164" s="46">
        <v>113</v>
      </c>
      <c r="AH3164" s="70" t="str">
        <f t="shared" si="361"/>
        <v/>
      </c>
      <c r="AI3164" s="70" t="str">
        <f t="shared" si="362"/>
        <v/>
      </c>
      <c r="AJ3164" s="70" t="str">
        <f t="shared" si="363"/>
        <v>X</v>
      </c>
      <c r="AK3164" s="70" t="str" cm="1">
        <f t="array" ref="AK3164">_xlfn.IFS(AH3164&lt;&gt;"","1",AI3164&lt;&gt;"","2",AJ3164&lt;&gt;"","3")</f>
        <v>3</v>
      </c>
    </row>
    <row r="3165" spans="1:37" x14ac:dyDescent="0.25">
      <c r="A3165" t="s">
        <v>1075</v>
      </c>
      <c r="B3165" t="s">
        <v>1076</v>
      </c>
      <c r="C3165" s="67" t="str">
        <f t="shared" si="358"/>
        <v>Katrina Stanger</v>
      </c>
      <c r="D3165" s="71" t="str" cm="1">
        <f t="array" ref="D3165">_xlfn.IFS(AK3165="1",CONCATENATE(C3165,"Regional"),AK3165="2",CONCATENATE(C3165,"Sectional"),AK3165="3",CONCATENATE(C3165,COUNTIF($C$1:C3165,C3165)))</f>
        <v>Katrina Stanger6</v>
      </c>
      <c r="E3165" s="66">
        <v>45168.333333333336</v>
      </c>
      <c r="F3165" t="s">
        <v>2538</v>
      </c>
      <c r="G3165" s="46">
        <v>9</v>
      </c>
      <c r="H3165" s="46">
        <v>57</v>
      </c>
      <c r="I3165" s="46">
        <v>5</v>
      </c>
      <c r="J3165" t="s">
        <v>2437</v>
      </c>
      <c r="K3165" t="s">
        <v>83</v>
      </c>
      <c r="L3165" s="46">
        <v>2946</v>
      </c>
      <c r="M3165" s="46">
        <v>35</v>
      </c>
      <c r="N3165" s="46">
        <v>35</v>
      </c>
      <c r="O3165" s="46">
        <v>113</v>
      </c>
      <c r="P3165" s="46">
        <f t="shared" si="359"/>
        <v>1</v>
      </c>
      <c r="R3165" s="67" t="s">
        <v>1559</v>
      </c>
      <c r="S3165" s="67">
        <f>COUNTIF(Y$2:$Y$100,R3165)</f>
        <v>0</v>
      </c>
      <c r="V3165" s="67">
        <f t="shared" si="360"/>
        <v>0</v>
      </c>
      <c r="X3165"/>
      <c r="Y3165" s="67" t="str">
        <f t="shared" si="364"/>
        <v xml:space="preserve"> </v>
      </c>
      <c r="AB3165" t="s">
        <v>83</v>
      </c>
      <c r="AC3165" s="46">
        <v>2946</v>
      </c>
      <c r="AD3165" s="46">
        <v>35</v>
      </c>
      <c r="AE3165" s="46">
        <v>35</v>
      </c>
      <c r="AF3165" s="46">
        <v>113</v>
      </c>
      <c r="AH3165" s="70" t="str">
        <f t="shared" si="361"/>
        <v/>
      </c>
      <c r="AI3165" s="70" t="str">
        <f t="shared" si="362"/>
        <v/>
      </c>
      <c r="AJ3165" s="70" t="str">
        <f t="shared" si="363"/>
        <v>X</v>
      </c>
      <c r="AK3165" s="70" t="str" cm="1">
        <f t="array" ref="AK3165">_xlfn.IFS(AH3165&lt;&gt;"","1",AI3165&lt;&gt;"","2",AJ3165&lt;&gt;"","3")</f>
        <v>3</v>
      </c>
    </row>
    <row r="3166" spans="1:37" x14ac:dyDescent="0.25">
      <c r="A3166" t="s">
        <v>1975</v>
      </c>
      <c r="B3166" t="s">
        <v>2032</v>
      </c>
      <c r="C3166" s="67" t="str">
        <f t="shared" si="358"/>
        <v>Lexie Sullivan</v>
      </c>
      <c r="D3166" s="71" t="str" cm="1">
        <f t="array" ref="D3166">_xlfn.IFS(AK3166="1",CONCATENATE(C3166,"Regional"),AK3166="2",CONCATENATE(C3166,"Sectional"),AK3166="3",CONCATENATE(C3166,COUNTIF($C$1:C3166,C3166)))</f>
        <v>Lexie Sullivan6</v>
      </c>
      <c r="E3166" s="66">
        <v>45168.333333333336</v>
      </c>
      <c r="F3166" t="s">
        <v>2538</v>
      </c>
      <c r="G3166" s="46">
        <v>9</v>
      </c>
      <c r="H3166" s="46">
        <v>61</v>
      </c>
      <c r="I3166" s="46">
        <v>6</v>
      </c>
      <c r="J3166" t="s">
        <v>2437</v>
      </c>
      <c r="K3166" t="s">
        <v>83</v>
      </c>
      <c r="L3166" s="46">
        <v>2946</v>
      </c>
      <c r="M3166" s="46">
        <v>35</v>
      </c>
      <c r="N3166" s="46">
        <v>35</v>
      </c>
      <c r="O3166" s="46">
        <v>113</v>
      </c>
      <c r="P3166" s="46">
        <f t="shared" si="359"/>
        <v>1</v>
      </c>
      <c r="R3166" s="67" t="s">
        <v>3049</v>
      </c>
      <c r="S3166" s="67">
        <f>COUNTIF(Y$2:$Y$100,R3166)</f>
        <v>0</v>
      </c>
      <c r="V3166" s="67">
        <f t="shared" si="360"/>
        <v>0</v>
      </c>
      <c r="X3166"/>
      <c r="Y3166" s="67" t="str">
        <f t="shared" si="364"/>
        <v xml:space="preserve"> </v>
      </c>
      <c r="AB3166" t="s">
        <v>83</v>
      </c>
      <c r="AC3166" s="46">
        <v>2946</v>
      </c>
      <c r="AD3166" s="46">
        <v>35</v>
      </c>
      <c r="AE3166" s="46">
        <v>35</v>
      </c>
      <c r="AF3166" s="46">
        <v>113</v>
      </c>
      <c r="AH3166" s="70" t="str">
        <f t="shared" si="361"/>
        <v/>
      </c>
      <c r="AI3166" s="70" t="str">
        <f t="shared" si="362"/>
        <v/>
      </c>
      <c r="AJ3166" s="70" t="str">
        <f t="shared" si="363"/>
        <v>X</v>
      </c>
      <c r="AK3166" s="70" t="str" cm="1">
        <f t="array" ref="AK3166">_xlfn.IFS(AH3166&lt;&gt;"","1",AI3166&lt;&gt;"","2",AJ3166&lt;&gt;"","3")</f>
        <v>3</v>
      </c>
    </row>
    <row r="3167" spans="1:37" x14ac:dyDescent="0.25">
      <c r="A3167" t="s">
        <v>894</v>
      </c>
      <c r="B3167" t="s">
        <v>777</v>
      </c>
      <c r="C3167" s="67" t="str">
        <f t="shared" si="358"/>
        <v>Macie Reinke</v>
      </c>
      <c r="D3167" s="71" t="str" cm="1">
        <f t="array" ref="D3167">_xlfn.IFS(AK3167="1",CONCATENATE(C3167,"Regional"),AK3167="2",CONCATENATE(C3167,"Sectional"),AK3167="3",CONCATENATE(C3167,COUNTIF($C$1:C3167,C3167)))</f>
        <v>Macie Reinke5</v>
      </c>
      <c r="E3167" s="66">
        <v>45168.333333333336</v>
      </c>
      <c r="F3167" t="s">
        <v>2538</v>
      </c>
      <c r="G3167" s="46">
        <v>9</v>
      </c>
      <c r="H3167" s="46">
        <v>64</v>
      </c>
      <c r="I3167" s="46">
        <v>7</v>
      </c>
      <c r="J3167" t="s">
        <v>2437</v>
      </c>
      <c r="K3167" t="s">
        <v>83</v>
      </c>
      <c r="L3167" s="46">
        <v>2946</v>
      </c>
      <c r="M3167" s="46">
        <v>35</v>
      </c>
      <c r="N3167" s="46">
        <v>35</v>
      </c>
      <c r="O3167" s="46">
        <v>113</v>
      </c>
      <c r="P3167" s="46">
        <f t="shared" si="359"/>
        <v>1</v>
      </c>
      <c r="R3167" s="67" t="s">
        <v>2915</v>
      </c>
      <c r="S3167" s="67">
        <f>COUNTIF(Y$2:$Y$100,R3167)</f>
        <v>0</v>
      </c>
      <c r="V3167" s="67">
        <f t="shared" si="360"/>
        <v>0</v>
      </c>
      <c r="X3167"/>
      <c r="Y3167" s="67" t="str">
        <f t="shared" si="364"/>
        <v xml:space="preserve"> </v>
      </c>
      <c r="AB3167" t="s">
        <v>83</v>
      </c>
      <c r="AC3167" s="46">
        <v>2946</v>
      </c>
      <c r="AD3167" s="46">
        <v>35</v>
      </c>
      <c r="AE3167" s="46">
        <v>35</v>
      </c>
      <c r="AF3167" s="46">
        <v>113</v>
      </c>
      <c r="AH3167" s="70" t="str">
        <f t="shared" si="361"/>
        <v/>
      </c>
      <c r="AI3167" s="70" t="str">
        <f t="shared" si="362"/>
        <v/>
      </c>
      <c r="AJ3167" s="70" t="str">
        <f t="shared" si="363"/>
        <v>X</v>
      </c>
      <c r="AK3167" s="70" t="str" cm="1">
        <f t="array" ref="AK3167">_xlfn.IFS(AH3167&lt;&gt;"","1",AI3167&lt;&gt;"","2",AJ3167&lt;&gt;"","3")</f>
        <v>3</v>
      </c>
    </row>
    <row r="3168" spans="1:37" x14ac:dyDescent="0.25">
      <c r="A3168" t="s">
        <v>2006</v>
      </c>
      <c r="B3168" t="s">
        <v>2007</v>
      </c>
      <c r="C3168" s="67" t="str">
        <f t="shared" si="358"/>
        <v>Breann Hillman</v>
      </c>
      <c r="D3168" s="71" t="str" cm="1">
        <f t="array" ref="D3168">_xlfn.IFS(AK3168="1",CONCATENATE(C3168,"Regional"),AK3168="2",CONCATENATE(C3168,"Sectional"),AK3168="3",CONCATENATE(C3168,COUNTIF($C$1:C3168,C3168)))</f>
        <v>Breann Hillman3</v>
      </c>
      <c r="E3168" s="66">
        <v>45168.333333333336</v>
      </c>
      <c r="F3168" t="s">
        <v>2538</v>
      </c>
      <c r="G3168" s="46">
        <v>9</v>
      </c>
      <c r="H3168" s="46">
        <v>74</v>
      </c>
      <c r="I3168" s="46">
        <v>8</v>
      </c>
      <c r="J3168" t="s">
        <v>2437</v>
      </c>
      <c r="K3168" t="s">
        <v>83</v>
      </c>
      <c r="L3168" s="46">
        <v>2946</v>
      </c>
      <c r="M3168" s="46">
        <v>35</v>
      </c>
      <c r="N3168" s="46">
        <v>35</v>
      </c>
      <c r="O3168" s="46">
        <v>113</v>
      </c>
      <c r="P3168" s="46">
        <f t="shared" si="359"/>
        <v>1</v>
      </c>
      <c r="R3168" s="67" t="s">
        <v>3019</v>
      </c>
      <c r="S3168" s="67">
        <f>COUNTIF(Y$2:$Y$100,R3168)</f>
        <v>0</v>
      </c>
      <c r="V3168" s="67">
        <f t="shared" si="360"/>
        <v>0</v>
      </c>
      <c r="X3168"/>
      <c r="Y3168" s="67" t="str">
        <f t="shared" si="364"/>
        <v xml:space="preserve"> </v>
      </c>
      <c r="AB3168" t="s">
        <v>83</v>
      </c>
      <c r="AC3168" s="46">
        <v>2946</v>
      </c>
      <c r="AD3168" s="46">
        <v>35</v>
      </c>
      <c r="AE3168" s="46">
        <v>35</v>
      </c>
      <c r="AF3168" s="46">
        <v>113</v>
      </c>
      <c r="AH3168" s="70" t="str">
        <f t="shared" si="361"/>
        <v/>
      </c>
      <c r="AI3168" s="70" t="str">
        <f t="shared" si="362"/>
        <v/>
      </c>
      <c r="AJ3168" s="70" t="str">
        <f t="shared" si="363"/>
        <v>X</v>
      </c>
      <c r="AK3168" s="70" t="str" cm="1">
        <f t="array" ref="AK3168">_xlfn.IFS(AH3168&lt;&gt;"","1",AI3168&lt;&gt;"","2",AJ3168&lt;&gt;"","3")</f>
        <v>3</v>
      </c>
    </row>
    <row r="3169" spans="1:37" x14ac:dyDescent="0.25">
      <c r="A3169" t="s">
        <v>3413</v>
      </c>
      <c r="B3169" t="s">
        <v>362</v>
      </c>
      <c r="C3169" s="67" t="str">
        <f t="shared" si="358"/>
        <v>Emma Blinkwolt</v>
      </c>
      <c r="D3169" s="71" t="str" cm="1">
        <f t="array" ref="D3169">_xlfn.IFS(AK3169="1",CONCATENATE(C3169,"Regional"),AK3169="2",CONCATENATE(C3169,"Sectional"),AK3169="3",CONCATENATE(C3169,COUNTIF($C$1:C3169,C3169)))</f>
        <v>Emma Blinkwolt5</v>
      </c>
      <c r="E3169" s="66">
        <v>45168.333333333336</v>
      </c>
      <c r="F3169" t="s">
        <v>2538</v>
      </c>
      <c r="G3169" s="46">
        <v>9</v>
      </c>
      <c r="H3169" s="46">
        <v>80</v>
      </c>
      <c r="I3169" s="46">
        <v>9</v>
      </c>
      <c r="J3169" t="s">
        <v>2437</v>
      </c>
      <c r="K3169" t="s">
        <v>83</v>
      </c>
      <c r="L3169" s="46">
        <v>2946</v>
      </c>
      <c r="M3169" s="46">
        <v>35</v>
      </c>
      <c r="N3169" s="46">
        <v>35</v>
      </c>
      <c r="O3169" s="46">
        <v>113</v>
      </c>
      <c r="P3169" s="46">
        <f t="shared" si="359"/>
        <v>1</v>
      </c>
      <c r="R3169" s="67" t="s">
        <v>3576</v>
      </c>
      <c r="S3169" s="67">
        <f>COUNTIF(Y$2:$Y$100,R3169)</f>
        <v>0</v>
      </c>
      <c r="V3169" s="67">
        <f t="shared" si="360"/>
        <v>0</v>
      </c>
      <c r="X3169"/>
      <c r="Y3169" s="67" t="str">
        <f t="shared" si="364"/>
        <v xml:space="preserve"> </v>
      </c>
      <c r="AB3169" t="s">
        <v>83</v>
      </c>
      <c r="AC3169" s="46">
        <v>2946</v>
      </c>
      <c r="AD3169" s="46">
        <v>35</v>
      </c>
      <c r="AE3169" s="46">
        <v>35</v>
      </c>
      <c r="AF3169" s="46">
        <v>113</v>
      </c>
      <c r="AH3169" s="70" t="str">
        <f t="shared" si="361"/>
        <v/>
      </c>
      <c r="AI3169" s="70" t="str">
        <f t="shared" si="362"/>
        <v/>
      </c>
      <c r="AJ3169" s="70" t="str">
        <f t="shared" si="363"/>
        <v>X</v>
      </c>
      <c r="AK3169" s="70" t="str" cm="1">
        <f t="array" ref="AK3169">_xlfn.IFS(AH3169&lt;&gt;"","1",AI3169&lt;&gt;"","2",AJ3169&lt;&gt;"","3")</f>
        <v>3</v>
      </c>
    </row>
    <row r="3170" spans="1:37" x14ac:dyDescent="0.25">
      <c r="A3170" t="s">
        <v>589</v>
      </c>
      <c r="B3170" t="s">
        <v>416</v>
      </c>
      <c r="C3170" s="67" t="str">
        <f t="shared" si="358"/>
        <v>Sarah Ramsden</v>
      </c>
      <c r="D3170" s="71" t="str" cm="1">
        <f t="array" ref="D3170">_xlfn.IFS(AK3170="1",CONCATENATE(C3170,"Regional"),AK3170="2",CONCATENATE(C3170,"Sectional"),AK3170="3",CONCATENATE(C3170,COUNTIF($C$1:C3170,C3170)))</f>
        <v>Sarah Ramsden4</v>
      </c>
      <c r="E3170" s="66">
        <v>45168.388888888891</v>
      </c>
      <c r="F3170" t="s">
        <v>2680</v>
      </c>
      <c r="G3170" s="46">
        <v>6</v>
      </c>
      <c r="H3170" s="46">
        <v>37</v>
      </c>
      <c r="I3170" s="46">
        <v>1</v>
      </c>
      <c r="J3170" t="s">
        <v>136</v>
      </c>
      <c r="K3170" t="s">
        <v>90</v>
      </c>
      <c r="L3170" s="46">
        <v>2904</v>
      </c>
      <c r="M3170" s="46">
        <v>37</v>
      </c>
      <c r="N3170" s="46">
        <v>36.4</v>
      </c>
      <c r="O3170" s="46">
        <v>123</v>
      </c>
      <c r="P3170" s="46">
        <f t="shared" si="359"/>
        <v>1</v>
      </c>
      <c r="R3170" s="67" t="s">
        <v>1236</v>
      </c>
      <c r="S3170" s="67">
        <f>COUNTIF(Y$2:$Y$100,R3170)</f>
        <v>0</v>
      </c>
      <c r="V3170" s="67">
        <f t="shared" si="360"/>
        <v>0</v>
      </c>
      <c r="AB3170" t="s">
        <v>90</v>
      </c>
      <c r="AC3170" s="46">
        <v>2904</v>
      </c>
      <c r="AD3170" s="46">
        <v>37</v>
      </c>
      <c r="AE3170" s="46">
        <v>36.4</v>
      </c>
      <c r="AF3170" s="46">
        <v>123</v>
      </c>
      <c r="AH3170" s="70" t="str">
        <f t="shared" si="361"/>
        <v/>
      </c>
      <c r="AI3170" s="70" t="str">
        <f t="shared" si="362"/>
        <v/>
      </c>
      <c r="AJ3170" s="70" t="str">
        <f t="shared" si="363"/>
        <v>X</v>
      </c>
      <c r="AK3170" s="70" t="str" cm="1">
        <f t="array" ref="AK3170">_xlfn.IFS(AH3170&lt;&gt;"","1",AI3170&lt;&gt;"","2",AJ3170&lt;&gt;"","3")</f>
        <v>3</v>
      </c>
    </row>
    <row r="3171" spans="1:37" x14ac:dyDescent="0.25">
      <c r="A3171" t="s">
        <v>938</v>
      </c>
      <c r="B3171" t="s">
        <v>199</v>
      </c>
      <c r="C3171" s="67" t="str">
        <f t="shared" si="358"/>
        <v>Payton Morton</v>
      </c>
      <c r="D3171" s="71" t="str" cm="1">
        <f t="array" ref="D3171">_xlfn.IFS(AK3171="1",CONCATENATE(C3171,"Regional"),AK3171="2",CONCATENATE(C3171,"Sectional"),AK3171="3",CONCATENATE(C3171,COUNTIF($C$1:C3171,C3171)))</f>
        <v>Payton Morton3</v>
      </c>
      <c r="E3171" s="66">
        <v>45168.388888888891</v>
      </c>
      <c r="F3171" t="s">
        <v>2680</v>
      </c>
      <c r="G3171" s="46">
        <v>6</v>
      </c>
      <c r="H3171" s="46">
        <v>44</v>
      </c>
      <c r="I3171" s="46">
        <v>2</v>
      </c>
      <c r="J3171" t="s">
        <v>136</v>
      </c>
      <c r="K3171" t="s">
        <v>90</v>
      </c>
      <c r="L3171" s="46">
        <v>2904</v>
      </c>
      <c r="M3171" s="46">
        <v>37</v>
      </c>
      <c r="N3171" s="46">
        <v>36.4</v>
      </c>
      <c r="O3171" s="46">
        <v>123</v>
      </c>
      <c r="P3171" s="46">
        <f t="shared" si="359"/>
        <v>1</v>
      </c>
      <c r="R3171" s="67" t="s">
        <v>2796</v>
      </c>
      <c r="S3171" s="67">
        <f>COUNTIF(Y$2:$Y$100,R3171)</f>
        <v>0</v>
      </c>
      <c r="V3171" s="67">
        <f t="shared" si="360"/>
        <v>0</v>
      </c>
      <c r="AB3171" t="s">
        <v>90</v>
      </c>
      <c r="AC3171" s="46">
        <v>2904</v>
      </c>
      <c r="AD3171" s="46">
        <v>37</v>
      </c>
      <c r="AE3171" s="46">
        <v>36.4</v>
      </c>
      <c r="AF3171" s="46">
        <v>123</v>
      </c>
      <c r="AH3171" s="70" t="str">
        <f t="shared" si="361"/>
        <v/>
      </c>
      <c r="AI3171" s="70" t="str">
        <f t="shared" si="362"/>
        <v/>
      </c>
      <c r="AJ3171" s="70" t="str">
        <f t="shared" si="363"/>
        <v>X</v>
      </c>
      <c r="AK3171" s="70" t="str" cm="1">
        <f t="array" ref="AK3171">_xlfn.IFS(AH3171&lt;&gt;"","1",AI3171&lt;&gt;"","2",AJ3171&lt;&gt;"","3")</f>
        <v>3</v>
      </c>
    </row>
    <row r="3172" spans="1:37" x14ac:dyDescent="0.25">
      <c r="A3172" t="s">
        <v>942</v>
      </c>
      <c r="B3172" t="s">
        <v>943</v>
      </c>
      <c r="C3172" s="67" t="str">
        <f t="shared" si="358"/>
        <v>Marisa Komar</v>
      </c>
      <c r="D3172" s="71" t="str" cm="1">
        <f t="array" ref="D3172">_xlfn.IFS(AK3172="1",CONCATENATE(C3172,"Regional"),AK3172="2",CONCATENATE(C3172,"Sectional"),AK3172="3",CONCATENATE(C3172,COUNTIF($C$1:C3172,C3172)))</f>
        <v>Marisa Komar3</v>
      </c>
      <c r="E3172" s="66">
        <v>45168.388888888891</v>
      </c>
      <c r="F3172" t="s">
        <v>2680</v>
      </c>
      <c r="G3172" s="46">
        <v>6</v>
      </c>
      <c r="H3172" s="46">
        <v>56</v>
      </c>
      <c r="I3172" s="46">
        <v>3</v>
      </c>
      <c r="J3172" t="s">
        <v>136</v>
      </c>
      <c r="K3172" t="s">
        <v>90</v>
      </c>
      <c r="L3172" s="46">
        <v>2904</v>
      </c>
      <c r="M3172" s="46">
        <v>37</v>
      </c>
      <c r="N3172" s="46">
        <v>36.4</v>
      </c>
      <c r="O3172" s="46">
        <v>123</v>
      </c>
      <c r="P3172" s="46">
        <f t="shared" si="359"/>
        <v>1</v>
      </c>
      <c r="R3172" s="67" t="s">
        <v>1463</v>
      </c>
      <c r="S3172" s="67">
        <f>COUNTIF(Y$2:$Y$100,R3172)</f>
        <v>0</v>
      </c>
      <c r="V3172" s="67">
        <f t="shared" si="360"/>
        <v>0</v>
      </c>
      <c r="AB3172" t="s">
        <v>90</v>
      </c>
      <c r="AC3172" s="46">
        <v>2904</v>
      </c>
      <c r="AD3172" s="46">
        <v>37</v>
      </c>
      <c r="AE3172" s="46">
        <v>36.4</v>
      </c>
      <c r="AF3172" s="46">
        <v>123</v>
      </c>
      <c r="AH3172" s="70" t="str">
        <f t="shared" si="361"/>
        <v/>
      </c>
      <c r="AI3172" s="70" t="str">
        <f t="shared" si="362"/>
        <v/>
      </c>
      <c r="AJ3172" s="70" t="str">
        <f t="shared" si="363"/>
        <v>X</v>
      </c>
      <c r="AK3172" s="70" t="str" cm="1">
        <f t="array" ref="AK3172">_xlfn.IFS(AH3172&lt;&gt;"","1",AI3172&lt;&gt;"","2",AJ3172&lt;&gt;"","3")</f>
        <v>3</v>
      </c>
    </row>
    <row r="3173" spans="1:37" x14ac:dyDescent="0.25">
      <c r="A3173" t="s">
        <v>3423</v>
      </c>
      <c r="B3173" t="s">
        <v>1794</v>
      </c>
      <c r="C3173" s="67" t="str">
        <f t="shared" si="358"/>
        <v>Ardyn Faber</v>
      </c>
      <c r="D3173" s="71" t="str" cm="1">
        <f t="array" ref="D3173">_xlfn.IFS(AK3173="1",CONCATENATE(C3173,"Regional"),AK3173="2",CONCATENATE(C3173,"Sectional"),AK3173="3",CONCATENATE(C3173,COUNTIF($C$1:C3173,C3173)))</f>
        <v>Ardyn Faber3</v>
      </c>
      <c r="E3173" s="66">
        <v>45168.388888888891</v>
      </c>
      <c r="F3173" t="s">
        <v>2680</v>
      </c>
      <c r="G3173" s="46">
        <v>6</v>
      </c>
      <c r="H3173" s="46">
        <v>62</v>
      </c>
      <c r="I3173" s="46">
        <v>4</v>
      </c>
      <c r="J3173" t="s">
        <v>136</v>
      </c>
      <c r="K3173" t="s">
        <v>90</v>
      </c>
      <c r="L3173" s="46">
        <v>2904</v>
      </c>
      <c r="M3173" s="46">
        <v>37</v>
      </c>
      <c r="N3173" s="46">
        <v>36.4</v>
      </c>
      <c r="O3173" s="46">
        <v>123</v>
      </c>
      <c r="P3173" s="46">
        <f t="shared" si="359"/>
        <v>1</v>
      </c>
      <c r="R3173" s="67" t="s">
        <v>3603</v>
      </c>
      <c r="S3173" s="67">
        <f>COUNTIF(Y$2:$Y$100,R3173)</f>
        <v>0</v>
      </c>
      <c r="V3173" s="67">
        <f t="shared" si="360"/>
        <v>0</v>
      </c>
      <c r="AB3173" t="s">
        <v>90</v>
      </c>
      <c r="AC3173" s="46">
        <v>2904</v>
      </c>
      <c r="AD3173" s="46">
        <v>37</v>
      </c>
      <c r="AE3173" s="46">
        <v>36.4</v>
      </c>
      <c r="AF3173" s="46">
        <v>123</v>
      </c>
      <c r="AH3173" s="70" t="str">
        <f t="shared" si="361"/>
        <v/>
      </c>
      <c r="AI3173" s="70" t="str">
        <f t="shared" si="362"/>
        <v/>
      </c>
      <c r="AJ3173" s="70" t="str">
        <f t="shared" si="363"/>
        <v>X</v>
      </c>
      <c r="AK3173" s="70" t="str" cm="1">
        <f t="array" ref="AK3173">_xlfn.IFS(AH3173&lt;&gt;"","1",AI3173&lt;&gt;"","2",AJ3173&lt;&gt;"","3")</f>
        <v>3</v>
      </c>
    </row>
    <row r="3174" spans="1:37" x14ac:dyDescent="0.25">
      <c r="A3174" t="s">
        <v>1793</v>
      </c>
      <c r="B3174" t="s">
        <v>272</v>
      </c>
      <c r="C3174" s="67" t="str">
        <f t="shared" si="358"/>
        <v>Reese Wells</v>
      </c>
      <c r="D3174" s="71" t="str" cm="1">
        <f t="array" ref="D3174">_xlfn.IFS(AK3174="1",CONCATENATE(C3174,"Regional"),AK3174="2",CONCATENATE(C3174,"Sectional"),AK3174="3",CONCATENATE(C3174,COUNTIF($C$1:C3174,C3174)))</f>
        <v>Reese Wells3</v>
      </c>
      <c r="E3174" s="66">
        <v>45168.388888888891</v>
      </c>
      <c r="F3174" t="s">
        <v>2680</v>
      </c>
      <c r="G3174" s="46">
        <v>6</v>
      </c>
      <c r="H3174" s="46">
        <v>64</v>
      </c>
      <c r="I3174" s="46">
        <v>5</v>
      </c>
      <c r="J3174" t="s">
        <v>136</v>
      </c>
      <c r="K3174" t="s">
        <v>90</v>
      </c>
      <c r="L3174" s="46">
        <v>2904</v>
      </c>
      <c r="M3174" s="46">
        <v>37</v>
      </c>
      <c r="N3174" s="46">
        <v>36.4</v>
      </c>
      <c r="O3174" s="46">
        <v>123</v>
      </c>
      <c r="P3174" s="46">
        <f t="shared" si="359"/>
        <v>1</v>
      </c>
      <c r="R3174" s="67" t="s">
        <v>2797</v>
      </c>
      <c r="S3174" s="67">
        <f>COUNTIF(Y$2:$Y$100,R3174)</f>
        <v>0</v>
      </c>
      <c r="V3174" s="67">
        <f t="shared" si="360"/>
        <v>0</v>
      </c>
      <c r="AB3174" t="s">
        <v>90</v>
      </c>
      <c r="AC3174" s="46">
        <v>2904</v>
      </c>
      <c r="AD3174" s="46">
        <v>37</v>
      </c>
      <c r="AE3174" s="46">
        <v>36.4</v>
      </c>
      <c r="AF3174" s="46">
        <v>123</v>
      </c>
      <c r="AH3174" s="70" t="str">
        <f t="shared" si="361"/>
        <v/>
      </c>
      <c r="AI3174" s="70" t="str">
        <f t="shared" si="362"/>
        <v/>
      </c>
      <c r="AJ3174" s="70" t="str">
        <f t="shared" si="363"/>
        <v>X</v>
      </c>
      <c r="AK3174" s="70" t="str" cm="1">
        <f t="array" ref="AK3174">_xlfn.IFS(AH3174&lt;&gt;"","1",AI3174&lt;&gt;"","2",AJ3174&lt;&gt;"","3")</f>
        <v>3</v>
      </c>
    </row>
    <row r="3175" spans="1:37" x14ac:dyDescent="0.25">
      <c r="A3175" t="s">
        <v>265</v>
      </c>
      <c r="B3175" t="s">
        <v>280</v>
      </c>
      <c r="C3175" s="67" t="str">
        <f t="shared" si="358"/>
        <v>Kennedy Hayes</v>
      </c>
      <c r="D3175" s="71" t="str" cm="1">
        <f t="array" ref="D3175">_xlfn.IFS(AK3175="1",CONCATENATE(C3175,"Regional"),AK3175="2",CONCATENATE(C3175,"Sectional"),AK3175="3",CONCATENATE(C3175,COUNTIF($C$1:C3175,C3175)))</f>
        <v>Kennedy Hayes1</v>
      </c>
      <c r="E3175" s="66">
        <v>45168.388888888891</v>
      </c>
      <c r="F3175" t="s">
        <v>2680</v>
      </c>
      <c r="G3175" s="46">
        <v>6</v>
      </c>
      <c r="H3175" s="46">
        <v>73</v>
      </c>
      <c r="I3175" s="46">
        <v>6</v>
      </c>
      <c r="J3175" t="s">
        <v>136</v>
      </c>
      <c r="K3175" t="s">
        <v>90</v>
      </c>
      <c r="L3175" s="46">
        <v>2904</v>
      </c>
      <c r="M3175" s="46">
        <v>37</v>
      </c>
      <c r="N3175" s="46">
        <v>36.4</v>
      </c>
      <c r="O3175" s="46">
        <v>123</v>
      </c>
      <c r="P3175" s="46">
        <f t="shared" si="359"/>
        <v>1</v>
      </c>
      <c r="R3175" s="67" t="s">
        <v>3641</v>
      </c>
      <c r="S3175" s="67">
        <f>COUNTIF(Y$2:$Y$100,R3175)</f>
        <v>0</v>
      </c>
      <c r="V3175" s="67">
        <f t="shared" si="360"/>
        <v>0</v>
      </c>
      <c r="AB3175" t="s">
        <v>90</v>
      </c>
      <c r="AC3175" s="46">
        <v>2904</v>
      </c>
      <c r="AD3175" s="46">
        <v>37</v>
      </c>
      <c r="AE3175" s="46">
        <v>36.4</v>
      </c>
      <c r="AF3175" s="46">
        <v>123</v>
      </c>
      <c r="AH3175" s="70" t="str">
        <f t="shared" si="361"/>
        <v/>
      </c>
      <c r="AI3175" s="70" t="str">
        <f t="shared" si="362"/>
        <v/>
      </c>
      <c r="AJ3175" s="70" t="str">
        <f t="shared" si="363"/>
        <v>X</v>
      </c>
      <c r="AK3175" s="70" t="str" cm="1">
        <f t="array" ref="AK3175">_xlfn.IFS(AH3175&lt;&gt;"","1",AI3175&lt;&gt;"","2",AJ3175&lt;&gt;"","3")</f>
        <v>3</v>
      </c>
    </row>
    <row r="3176" spans="1:37" x14ac:dyDescent="0.25">
      <c r="A3176" t="s">
        <v>549</v>
      </c>
      <c r="B3176" t="s">
        <v>550</v>
      </c>
      <c r="C3176" s="67" t="str">
        <f t="shared" si="358"/>
        <v>Karma Hasselberger</v>
      </c>
      <c r="D3176" s="71" t="str" cm="1">
        <f t="array" ref="D3176">_xlfn.IFS(AK3176="1",CONCATENATE(C3176,"Regional"),AK3176="2",CONCATENATE(C3176,"Sectional"),AK3176="3",CONCATENATE(C3176,COUNTIF($C$1:C3176,C3176)))</f>
        <v>Karma Hasselberger7</v>
      </c>
      <c r="E3176" s="66">
        <v>45168.541666666664</v>
      </c>
      <c r="F3176" t="s">
        <v>2594</v>
      </c>
      <c r="G3176" s="46">
        <v>31</v>
      </c>
      <c r="H3176" s="46">
        <v>38</v>
      </c>
      <c r="I3176" s="46">
        <v>1</v>
      </c>
      <c r="J3176" t="s">
        <v>157</v>
      </c>
      <c r="K3176" t="s">
        <v>90</v>
      </c>
      <c r="L3176" s="46">
        <v>2536</v>
      </c>
      <c r="M3176" s="46">
        <v>36</v>
      </c>
      <c r="N3176" s="46">
        <v>34</v>
      </c>
      <c r="O3176" s="46">
        <v>115</v>
      </c>
      <c r="P3176" s="46">
        <f t="shared" si="359"/>
        <v>1</v>
      </c>
      <c r="R3176" s="67" t="s">
        <v>1214</v>
      </c>
      <c r="S3176" s="67">
        <f>COUNTIF(Y$2:$Y$100,R3176)</f>
        <v>0</v>
      </c>
      <c r="V3176" s="67">
        <f t="shared" si="360"/>
        <v>0</v>
      </c>
      <c r="X3176"/>
      <c r="Y3176" s="67" t="str">
        <f t="shared" ref="Y3176:Y3206" si="365">CONCATENATE(W3176," ",X3176)</f>
        <v xml:space="preserve"> </v>
      </c>
      <c r="AB3176" t="s">
        <v>90</v>
      </c>
      <c r="AC3176" s="46">
        <v>2536</v>
      </c>
      <c r="AD3176" s="46">
        <v>36</v>
      </c>
      <c r="AE3176" s="46">
        <v>34</v>
      </c>
      <c r="AF3176" s="46">
        <v>115</v>
      </c>
      <c r="AH3176" s="70" t="str">
        <f t="shared" si="361"/>
        <v/>
      </c>
      <c r="AI3176" s="70" t="str">
        <f t="shared" si="362"/>
        <v/>
      </c>
      <c r="AJ3176" s="70" t="str">
        <f t="shared" si="363"/>
        <v>X</v>
      </c>
      <c r="AK3176" s="70" t="str" cm="1">
        <f t="array" ref="AK3176">_xlfn.IFS(AH3176&lt;&gt;"","1",AI3176&lt;&gt;"","2",AJ3176&lt;&gt;"","3")</f>
        <v>3</v>
      </c>
    </row>
    <row r="3177" spans="1:37" x14ac:dyDescent="0.25">
      <c r="A3177" t="s">
        <v>1932</v>
      </c>
      <c r="B3177" t="s">
        <v>2711</v>
      </c>
      <c r="C3177" s="67" t="str">
        <f t="shared" si="358"/>
        <v>Rylee Fritz</v>
      </c>
      <c r="D3177" s="71" t="str" cm="1">
        <f t="array" ref="D3177">_xlfn.IFS(AK3177="1",CONCATENATE(C3177,"Regional"),AK3177="2",CONCATENATE(C3177,"Sectional"),AK3177="3",CONCATENATE(C3177,COUNTIF($C$1:C3177,C3177)))</f>
        <v>Rylee Fritz7</v>
      </c>
      <c r="E3177" s="66">
        <v>45168.541666666664</v>
      </c>
      <c r="F3177" t="s">
        <v>2594</v>
      </c>
      <c r="G3177" s="46">
        <v>31</v>
      </c>
      <c r="H3177" s="46">
        <v>41</v>
      </c>
      <c r="I3177" s="46">
        <v>2</v>
      </c>
      <c r="J3177" t="s">
        <v>157</v>
      </c>
      <c r="K3177" t="s">
        <v>90</v>
      </c>
      <c r="L3177" s="46">
        <v>2536</v>
      </c>
      <c r="M3177" s="46">
        <v>36</v>
      </c>
      <c r="N3177" s="46">
        <v>34</v>
      </c>
      <c r="O3177" s="46">
        <v>115</v>
      </c>
      <c r="P3177" s="46">
        <f t="shared" si="359"/>
        <v>1</v>
      </c>
      <c r="R3177" s="67" t="s">
        <v>2947</v>
      </c>
      <c r="S3177" s="67">
        <f>COUNTIF(Y$2:$Y$100,R3177)</f>
        <v>0</v>
      </c>
      <c r="V3177" s="67">
        <f t="shared" si="360"/>
        <v>0</v>
      </c>
      <c r="X3177"/>
      <c r="Y3177" s="67" t="str">
        <f t="shared" si="365"/>
        <v xml:space="preserve"> </v>
      </c>
      <c r="AB3177" t="s">
        <v>90</v>
      </c>
      <c r="AC3177" s="46">
        <v>2536</v>
      </c>
      <c r="AD3177" s="46">
        <v>36</v>
      </c>
      <c r="AE3177" s="46">
        <v>34</v>
      </c>
      <c r="AF3177" s="46">
        <v>115</v>
      </c>
      <c r="AH3177" s="70" t="str">
        <f t="shared" si="361"/>
        <v/>
      </c>
      <c r="AI3177" s="70" t="str">
        <f t="shared" si="362"/>
        <v/>
      </c>
      <c r="AJ3177" s="70" t="str">
        <f t="shared" si="363"/>
        <v>X</v>
      </c>
      <c r="AK3177" s="70" t="str" cm="1">
        <f t="array" ref="AK3177">_xlfn.IFS(AH3177&lt;&gt;"","1",AI3177&lt;&gt;"","2",AJ3177&lt;&gt;"","3")</f>
        <v>3</v>
      </c>
    </row>
    <row r="3178" spans="1:37" x14ac:dyDescent="0.25">
      <c r="A3178" t="s">
        <v>329</v>
      </c>
      <c r="B3178" t="s">
        <v>545</v>
      </c>
      <c r="C3178" s="67" t="str">
        <f t="shared" si="358"/>
        <v>Jayeanna Palm</v>
      </c>
      <c r="D3178" s="71" t="str" cm="1">
        <f t="array" ref="D3178">_xlfn.IFS(AK3178="1",CONCATENATE(C3178,"Regional"),AK3178="2",CONCATENATE(C3178,"Sectional"),AK3178="3",CONCATENATE(C3178,COUNTIF($C$1:C3178,C3178)))</f>
        <v>Jayeanna Palm7</v>
      </c>
      <c r="E3178" s="66">
        <v>45168.541666666664</v>
      </c>
      <c r="F3178" t="s">
        <v>2594</v>
      </c>
      <c r="G3178" s="46">
        <v>31</v>
      </c>
      <c r="H3178" s="46">
        <v>43</v>
      </c>
      <c r="I3178" s="46">
        <v>3</v>
      </c>
      <c r="J3178" t="s">
        <v>157</v>
      </c>
      <c r="K3178" t="s">
        <v>90</v>
      </c>
      <c r="L3178" s="46">
        <v>2536</v>
      </c>
      <c r="M3178" s="46">
        <v>36</v>
      </c>
      <c r="N3178" s="46">
        <v>34</v>
      </c>
      <c r="O3178" s="46">
        <v>115</v>
      </c>
      <c r="P3178" s="46">
        <f t="shared" si="359"/>
        <v>1</v>
      </c>
      <c r="R3178" s="67" t="s">
        <v>1212</v>
      </c>
      <c r="S3178" s="67">
        <f>COUNTIF(Y$2:$Y$100,R3178)</f>
        <v>0</v>
      </c>
      <c r="V3178" s="67">
        <f t="shared" si="360"/>
        <v>0</v>
      </c>
      <c r="X3178"/>
      <c r="Y3178" s="67" t="str">
        <f t="shared" si="365"/>
        <v xml:space="preserve"> </v>
      </c>
      <c r="AB3178" t="s">
        <v>90</v>
      </c>
      <c r="AC3178" s="46">
        <v>2536</v>
      </c>
      <c r="AD3178" s="46">
        <v>36</v>
      </c>
      <c r="AE3178" s="46">
        <v>34</v>
      </c>
      <c r="AF3178" s="46">
        <v>115</v>
      </c>
      <c r="AH3178" s="70" t="str">
        <f t="shared" si="361"/>
        <v/>
      </c>
      <c r="AI3178" s="70" t="str">
        <f t="shared" si="362"/>
        <v/>
      </c>
      <c r="AJ3178" s="70" t="str">
        <f t="shared" si="363"/>
        <v>X</v>
      </c>
      <c r="AK3178" s="70" t="str" cm="1">
        <f t="array" ref="AK3178">_xlfn.IFS(AH3178&lt;&gt;"","1",AI3178&lt;&gt;"","2",AJ3178&lt;&gt;"","3")</f>
        <v>3</v>
      </c>
    </row>
    <row r="3179" spans="1:37" x14ac:dyDescent="0.25">
      <c r="A3179" t="s">
        <v>1627</v>
      </c>
      <c r="B3179" t="s">
        <v>554</v>
      </c>
      <c r="C3179" s="67" t="str">
        <f t="shared" si="358"/>
        <v>Trinity Horstman</v>
      </c>
      <c r="D3179" s="71" t="str" cm="1">
        <f t="array" ref="D3179">_xlfn.IFS(AK3179="1",CONCATENATE(C3179,"Regional"),AK3179="2",CONCATENATE(C3179,"Sectional"),AK3179="3",CONCATENATE(C3179,COUNTIF($C$1:C3179,C3179)))</f>
        <v>Trinity Horstman6</v>
      </c>
      <c r="E3179" s="66">
        <v>45168.541666666664</v>
      </c>
      <c r="F3179" t="s">
        <v>2594</v>
      </c>
      <c r="G3179" s="46">
        <v>31</v>
      </c>
      <c r="H3179" s="46">
        <v>46</v>
      </c>
      <c r="I3179" s="46">
        <v>4</v>
      </c>
      <c r="J3179" t="s">
        <v>157</v>
      </c>
      <c r="K3179" t="s">
        <v>90</v>
      </c>
      <c r="L3179" s="46">
        <v>2536</v>
      </c>
      <c r="M3179" s="46">
        <v>36</v>
      </c>
      <c r="N3179" s="46">
        <v>34</v>
      </c>
      <c r="O3179" s="46">
        <v>115</v>
      </c>
      <c r="P3179" s="46">
        <f t="shared" si="359"/>
        <v>1</v>
      </c>
      <c r="R3179" s="67" t="s">
        <v>3535</v>
      </c>
      <c r="S3179" s="67">
        <f>COUNTIF(Y$2:$Y$100,R3179)</f>
        <v>0</v>
      </c>
      <c r="V3179" s="67">
        <f t="shared" si="360"/>
        <v>0</v>
      </c>
      <c r="X3179"/>
      <c r="Y3179" s="67" t="str">
        <f t="shared" si="365"/>
        <v xml:space="preserve"> </v>
      </c>
      <c r="AB3179" t="s">
        <v>90</v>
      </c>
      <c r="AC3179" s="46">
        <v>2536</v>
      </c>
      <c r="AD3179" s="46">
        <v>36</v>
      </c>
      <c r="AE3179" s="46">
        <v>34</v>
      </c>
      <c r="AF3179" s="46">
        <v>115</v>
      </c>
      <c r="AH3179" s="70" t="str">
        <f t="shared" si="361"/>
        <v/>
      </c>
      <c r="AI3179" s="70" t="str">
        <f t="shared" si="362"/>
        <v/>
      </c>
      <c r="AJ3179" s="70" t="str">
        <f t="shared" si="363"/>
        <v>X</v>
      </c>
      <c r="AK3179" s="70" t="str" cm="1">
        <f t="array" ref="AK3179">_xlfn.IFS(AH3179&lt;&gt;"","1",AI3179&lt;&gt;"","2",AJ3179&lt;&gt;"","3")</f>
        <v>3</v>
      </c>
    </row>
    <row r="3180" spans="1:37" x14ac:dyDescent="0.25">
      <c r="A3180" t="s">
        <v>551</v>
      </c>
      <c r="B3180" t="s">
        <v>552</v>
      </c>
      <c r="C3180" s="67" t="str">
        <f t="shared" si="358"/>
        <v>Tennysen Makepeace</v>
      </c>
      <c r="D3180" s="71" t="str" cm="1">
        <f t="array" ref="D3180">_xlfn.IFS(AK3180="1",CONCATENATE(C3180,"Regional"),AK3180="2",CONCATENATE(C3180,"Sectional"),AK3180="3",CONCATENATE(C3180,COUNTIF($C$1:C3180,C3180)))</f>
        <v>Tennysen Makepeace6</v>
      </c>
      <c r="E3180" s="66">
        <v>45168.541666666664</v>
      </c>
      <c r="F3180" t="s">
        <v>2594</v>
      </c>
      <c r="G3180" s="46">
        <v>31</v>
      </c>
      <c r="H3180" s="46">
        <v>47</v>
      </c>
      <c r="I3180" s="46">
        <v>5</v>
      </c>
      <c r="J3180" t="s">
        <v>157</v>
      </c>
      <c r="K3180" t="s">
        <v>90</v>
      </c>
      <c r="L3180" s="46">
        <v>2536</v>
      </c>
      <c r="M3180" s="46">
        <v>36</v>
      </c>
      <c r="N3180" s="46">
        <v>34</v>
      </c>
      <c r="O3180" s="46">
        <v>115</v>
      </c>
      <c r="P3180" s="46">
        <f t="shared" si="359"/>
        <v>1</v>
      </c>
      <c r="R3180" s="67" t="s">
        <v>1215</v>
      </c>
      <c r="S3180" s="67">
        <f>COUNTIF(Y$2:$Y$100,R3180)</f>
        <v>0</v>
      </c>
      <c r="V3180" s="67">
        <f t="shared" si="360"/>
        <v>0</v>
      </c>
      <c r="X3180"/>
      <c r="Y3180" s="67" t="str">
        <f t="shared" si="365"/>
        <v xml:space="preserve"> </v>
      </c>
      <c r="AB3180" t="s">
        <v>90</v>
      </c>
      <c r="AC3180" s="46">
        <v>2536</v>
      </c>
      <c r="AD3180" s="46">
        <v>36</v>
      </c>
      <c r="AE3180" s="46">
        <v>34</v>
      </c>
      <c r="AF3180" s="46">
        <v>115</v>
      </c>
      <c r="AH3180" s="70" t="str">
        <f t="shared" si="361"/>
        <v/>
      </c>
      <c r="AI3180" s="70" t="str">
        <f t="shared" si="362"/>
        <v/>
      </c>
      <c r="AJ3180" s="70" t="str">
        <f t="shared" si="363"/>
        <v>X</v>
      </c>
      <c r="AK3180" s="70" t="str" cm="1">
        <f t="array" ref="AK3180">_xlfn.IFS(AH3180&lt;&gt;"","1",AI3180&lt;&gt;"","2",AJ3180&lt;&gt;"","3")</f>
        <v>3</v>
      </c>
    </row>
    <row r="3181" spans="1:37" x14ac:dyDescent="0.25">
      <c r="A3181" t="s">
        <v>366</v>
      </c>
      <c r="B3181" t="s">
        <v>555</v>
      </c>
      <c r="C3181" s="67" t="str">
        <f t="shared" si="358"/>
        <v>Molly Swift</v>
      </c>
      <c r="D3181" s="71" t="str" cm="1">
        <f t="array" ref="D3181">_xlfn.IFS(AK3181="1",CONCATENATE(C3181,"Regional"),AK3181="2",CONCATENATE(C3181,"Sectional"),AK3181="3",CONCATENATE(C3181,COUNTIF($C$1:C3181,C3181)))</f>
        <v>Molly Swift3</v>
      </c>
      <c r="E3181" s="66">
        <v>45168.541666666664</v>
      </c>
      <c r="F3181" t="s">
        <v>2594</v>
      </c>
      <c r="G3181" s="46">
        <v>31</v>
      </c>
      <c r="H3181" s="46">
        <v>47</v>
      </c>
      <c r="I3181" s="46">
        <v>5</v>
      </c>
      <c r="J3181" t="s">
        <v>157</v>
      </c>
      <c r="K3181" t="s">
        <v>90</v>
      </c>
      <c r="L3181" s="46">
        <v>2536</v>
      </c>
      <c r="M3181" s="46">
        <v>36</v>
      </c>
      <c r="N3181" s="46">
        <v>34</v>
      </c>
      <c r="O3181" s="46">
        <v>115</v>
      </c>
      <c r="P3181" s="46">
        <f t="shared" si="359"/>
        <v>1</v>
      </c>
      <c r="R3181" s="67" t="s">
        <v>1217</v>
      </c>
      <c r="S3181" s="67">
        <f>COUNTIF(Y$2:$Y$100,R3181)</f>
        <v>0</v>
      </c>
      <c r="V3181" s="67">
        <f t="shared" si="360"/>
        <v>0</v>
      </c>
      <c r="X3181"/>
      <c r="Y3181" s="67" t="str">
        <f t="shared" si="365"/>
        <v xml:space="preserve"> </v>
      </c>
      <c r="AB3181" t="s">
        <v>90</v>
      </c>
      <c r="AC3181" s="46">
        <v>2536</v>
      </c>
      <c r="AD3181" s="46">
        <v>36</v>
      </c>
      <c r="AE3181" s="46">
        <v>34</v>
      </c>
      <c r="AF3181" s="46">
        <v>115</v>
      </c>
      <c r="AH3181" s="70" t="str">
        <f t="shared" si="361"/>
        <v/>
      </c>
      <c r="AI3181" s="70" t="str">
        <f t="shared" si="362"/>
        <v/>
      </c>
      <c r="AJ3181" s="70" t="str">
        <f t="shared" si="363"/>
        <v>X</v>
      </c>
      <c r="AK3181" s="70" t="str" cm="1">
        <f t="array" ref="AK3181">_xlfn.IFS(AH3181&lt;&gt;"","1",AI3181&lt;&gt;"","2",AJ3181&lt;&gt;"","3")</f>
        <v>3</v>
      </c>
    </row>
    <row r="3182" spans="1:37" x14ac:dyDescent="0.25">
      <c r="A3182" t="s">
        <v>1626</v>
      </c>
      <c r="B3182" t="s">
        <v>499</v>
      </c>
      <c r="C3182" s="67" t="str">
        <f t="shared" si="358"/>
        <v>Macy Keim</v>
      </c>
      <c r="D3182" s="71" t="str" cm="1">
        <f t="array" ref="D3182">_xlfn.IFS(AK3182="1",CONCATENATE(C3182,"Regional"),AK3182="2",CONCATENATE(C3182,"Sectional"),AK3182="3",CONCATENATE(C3182,COUNTIF($C$1:C3182,C3182)))</f>
        <v>Macy Keim7</v>
      </c>
      <c r="E3182" s="66">
        <v>45168.541666666664</v>
      </c>
      <c r="F3182" t="s">
        <v>2594</v>
      </c>
      <c r="G3182" s="46">
        <v>31</v>
      </c>
      <c r="H3182" s="46">
        <v>47</v>
      </c>
      <c r="I3182" s="46">
        <v>5</v>
      </c>
      <c r="J3182" t="s">
        <v>157</v>
      </c>
      <c r="K3182" t="s">
        <v>90</v>
      </c>
      <c r="L3182" s="46">
        <v>2536</v>
      </c>
      <c r="M3182" s="46">
        <v>36</v>
      </c>
      <c r="N3182" s="46">
        <v>34</v>
      </c>
      <c r="O3182" s="46">
        <v>115</v>
      </c>
      <c r="P3182" s="46">
        <f t="shared" si="359"/>
        <v>1</v>
      </c>
      <c r="R3182" s="67" t="s">
        <v>3516</v>
      </c>
      <c r="S3182" s="67">
        <f>COUNTIF(Y$2:$Y$100,R3182)</f>
        <v>0</v>
      </c>
      <c r="V3182" s="67">
        <f t="shared" si="360"/>
        <v>0</v>
      </c>
      <c r="X3182"/>
      <c r="Y3182" s="67" t="str">
        <f t="shared" si="365"/>
        <v xml:space="preserve"> </v>
      </c>
      <c r="AB3182" t="s">
        <v>90</v>
      </c>
      <c r="AC3182" s="46">
        <v>2536</v>
      </c>
      <c r="AD3182" s="46">
        <v>36</v>
      </c>
      <c r="AE3182" s="46">
        <v>34</v>
      </c>
      <c r="AF3182" s="46">
        <v>115</v>
      </c>
      <c r="AH3182" s="70" t="str">
        <f t="shared" si="361"/>
        <v/>
      </c>
      <c r="AI3182" s="70" t="str">
        <f t="shared" si="362"/>
        <v/>
      </c>
      <c r="AJ3182" s="70" t="str">
        <f t="shared" si="363"/>
        <v>X</v>
      </c>
      <c r="AK3182" s="70" t="str" cm="1">
        <f t="array" ref="AK3182">_xlfn.IFS(AH3182&lt;&gt;"","1",AI3182&lt;&gt;"","2",AJ3182&lt;&gt;"","3")</f>
        <v>3</v>
      </c>
    </row>
    <row r="3183" spans="1:37" x14ac:dyDescent="0.25">
      <c r="A3183" t="s">
        <v>1016</v>
      </c>
      <c r="B3183" t="s">
        <v>492</v>
      </c>
      <c r="C3183" s="67" t="str">
        <f t="shared" si="358"/>
        <v>Anna Strasser</v>
      </c>
      <c r="D3183" s="71" t="str" cm="1">
        <f t="array" ref="D3183">_xlfn.IFS(AK3183="1",CONCATENATE(C3183,"Regional"),AK3183="2",CONCATENATE(C3183,"Sectional"),AK3183="3",CONCATENATE(C3183,COUNTIF($C$1:C3183,C3183)))</f>
        <v>Anna Strasser3</v>
      </c>
      <c r="E3183" s="66">
        <v>45168.541666666664</v>
      </c>
      <c r="F3183" t="s">
        <v>2594</v>
      </c>
      <c r="G3183" s="46">
        <v>31</v>
      </c>
      <c r="H3183" s="46">
        <v>48</v>
      </c>
      <c r="I3183" s="46">
        <v>8</v>
      </c>
      <c r="J3183" t="s">
        <v>157</v>
      </c>
      <c r="K3183" t="s">
        <v>90</v>
      </c>
      <c r="L3183" s="46">
        <v>2536</v>
      </c>
      <c r="M3183" s="46">
        <v>36</v>
      </c>
      <c r="N3183" s="46">
        <v>34</v>
      </c>
      <c r="O3183" s="46">
        <v>115</v>
      </c>
      <c r="P3183" s="46">
        <f t="shared" si="359"/>
        <v>1</v>
      </c>
      <c r="R3183" s="67" t="s">
        <v>1516</v>
      </c>
      <c r="S3183" s="67">
        <f>COUNTIF(Y$2:$Y$100,R3183)</f>
        <v>0</v>
      </c>
      <c r="V3183" s="67">
        <f t="shared" si="360"/>
        <v>0</v>
      </c>
      <c r="X3183"/>
      <c r="Y3183" s="67" t="str">
        <f t="shared" si="365"/>
        <v xml:space="preserve"> </v>
      </c>
      <c r="AB3183" t="s">
        <v>90</v>
      </c>
      <c r="AC3183" s="46">
        <v>2536</v>
      </c>
      <c r="AD3183" s="46">
        <v>36</v>
      </c>
      <c r="AE3183" s="46">
        <v>34</v>
      </c>
      <c r="AF3183" s="46">
        <v>115</v>
      </c>
      <c r="AH3183" s="70" t="str">
        <f t="shared" si="361"/>
        <v/>
      </c>
      <c r="AI3183" s="70" t="str">
        <f t="shared" si="362"/>
        <v/>
      </c>
      <c r="AJ3183" s="70" t="str">
        <f t="shared" si="363"/>
        <v>X</v>
      </c>
      <c r="AK3183" s="70" t="str" cm="1">
        <f t="array" ref="AK3183">_xlfn.IFS(AH3183&lt;&gt;"","1",AI3183&lt;&gt;"","2",AJ3183&lt;&gt;"","3")</f>
        <v>3</v>
      </c>
    </row>
    <row r="3184" spans="1:37" x14ac:dyDescent="0.25">
      <c r="A3184" t="s">
        <v>1930</v>
      </c>
      <c r="B3184" t="s">
        <v>348</v>
      </c>
      <c r="C3184" s="67" t="str">
        <f t="shared" si="358"/>
        <v>Camryn Eirschele</v>
      </c>
      <c r="D3184" s="71" t="str" cm="1">
        <f t="array" ref="D3184">_xlfn.IFS(AK3184="1",CONCATENATE(C3184,"Regional"),AK3184="2",CONCATENATE(C3184,"Sectional"),AK3184="3",CONCATENATE(C3184,COUNTIF($C$1:C3184,C3184)))</f>
        <v>Camryn Eirschele7</v>
      </c>
      <c r="E3184" s="66">
        <v>45168.541666666664</v>
      </c>
      <c r="F3184" t="s">
        <v>2594</v>
      </c>
      <c r="G3184" s="46">
        <v>31</v>
      </c>
      <c r="H3184" s="46">
        <v>49</v>
      </c>
      <c r="I3184" s="46">
        <v>9</v>
      </c>
      <c r="J3184" t="s">
        <v>157</v>
      </c>
      <c r="K3184" t="s">
        <v>90</v>
      </c>
      <c r="L3184" s="46">
        <v>2536</v>
      </c>
      <c r="M3184" s="46">
        <v>36</v>
      </c>
      <c r="N3184" s="46">
        <v>34</v>
      </c>
      <c r="O3184" s="46">
        <v>115</v>
      </c>
      <c r="P3184" s="46">
        <f t="shared" si="359"/>
        <v>1</v>
      </c>
      <c r="R3184" s="67" t="s">
        <v>2945</v>
      </c>
      <c r="S3184" s="67">
        <f>COUNTIF(Y$2:$Y$100,R3184)</f>
        <v>0</v>
      </c>
      <c r="V3184" s="67">
        <f t="shared" si="360"/>
        <v>0</v>
      </c>
      <c r="X3184"/>
      <c r="Y3184" s="67" t="str">
        <f t="shared" si="365"/>
        <v xml:space="preserve"> </v>
      </c>
      <c r="AB3184" t="s">
        <v>90</v>
      </c>
      <c r="AC3184" s="46">
        <v>2536</v>
      </c>
      <c r="AD3184" s="46">
        <v>36</v>
      </c>
      <c r="AE3184" s="46">
        <v>34</v>
      </c>
      <c r="AF3184" s="46">
        <v>115</v>
      </c>
      <c r="AH3184" s="70" t="str">
        <f t="shared" si="361"/>
        <v/>
      </c>
      <c r="AI3184" s="70" t="str">
        <f t="shared" si="362"/>
        <v/>
      </c>
      <c r="AJ3184" s="70" t="str">
        <f t="shared" si="363"/>
        <v>X</v>
      </c>
      <c r="AK3184" s="70" t="str" cm="1">
        <f t="array" ref="AK3184">_xlfn.IFS(AH3184&lt;&gt;"","1",AI3184&lt;&gt;"","2",AJ3184&lt;&gt;"","3")</f>
        <v>3</v>
      </c>
    </row>
    <row r="3185" spans="1:37" x14ac:dyDescent="0.25">
      <c r="A3185" t="s">
        <v>234</v>
      </c>
      <c r="B3185" t="s">
        <v>362</v>
      </c>
      <c r="C3185" s="67" t="str">
        <f t="shared" si="358"/>
        <v>Emma Dobbins</v>
      </c>
      <c r="D3185" s="71" t="str" cm="1">
        <f t="array" ref="D3185">_xlfn.IFS(AK3185="1",CONCATENATE(C3185,"Regional"),AK3185="2",CONCATENATE(C3185,"Sectional"),AK3185="3",CONCATENATE(C3185,COUNTIF($C$1:C3185,C3185)))</f>
        <v>Emma Dobbins6</v>
      </c>
      <c r="E3185" s="66">
        <v>45168.541666666664</v>
      </c>
      <c r="F3185" t="s">
        <v>2594</v>
      </c>
      <c r="G3185" s="46">
        <v>31</v>
      </c>
      <c r="H3185" s="46">
        <v>49</v>
      </c>
      <c r="I3185" s="46">
        <v>9</v>
      </c>
      <c r="J3185" t="s">
        <v>157</v>
      </c>
      <c r="K3185" t="s">
        <v>90</v>
      </c>
      <c r="L3185" s="46">
        <v>2536</v>
      </c>
      <c r="M3185" s="46">
        <v>36</v>
      </c>
      <c r="N3185" s="46">
        <v>34</v>
      </c>
      <c r="O3185" s="46">
        <v>115</v>
      </c>
      <c r="P3185" s="46">
        <f t="shared" si="359"/>
        <v>1</v>
      </c>
      <c r="R3185" s="67" t="s">
        <v>1538</v>
      </c>
      <c r="S3185" s="67">
        <f>COUNTIF(Y$2:$Y$100,R3185)</f>
        <v>0</v>
      </c>
      <c r="V3185" s="67">
        <f t="shared" si="360"/>
        <v>0</v>
      </c>
      <c r="X3185"/>
      <c r="Y3185" s="67" t="str">
        <f t="shared" si="365"/>
        <v xml:space="preserve"> </v>
      </c>
      <c r="AB3185" t="s">
        <v>90</v>
      </c>
      <c r="AC3185" s="46">
        <v>2536</v>
      </c>
      <c r="AD3185" s="46">
        <v>36</v>
      </c>
      <c r="AE3185" s="46">
        <v>34</v>
      </c>
      <c r="AF3185" s="46">
        <v>115</v>
      </c>
      <c r="AH3185" s="70" t="str">
        <f t="shared" si="361"/>
        <v/>
      </c>
      <c r="AI3185" s="70" t="str">
        <f t="shared" si="362"/>
        <v/>
      </c>
      <c r="AJ3185" s="70" t="str">
        <f t="shared" si="363"/>
        <v>X</v>
      </c>
      <c r="AK3185" s="70" t="str" cm="1">
        <f t="array" ref="AK3185">_xlfn.IFS(AH3185&lt;&gt;"","1",AI3185&lt;&gt;"","2",AJ3185&lt;&gt;"","3")</f>
        <v>3</v>
      </c>
    </row>
    <row r="3186" spans="1:37" x14ac:dyDescent="0.25">
      <c r="A3186" t="s">
        <v>2109</v>
      </c>
      <c r="B3186" t="s">
        <v>2110</v>
      </c>
      <c r="C3186" s="67" t="str">
        <f t="shared" si="358"/>
        <v>Becka Mohr</v>
      </c>
      <c r="D3186" s="71" t="str" cm="1">
        <f t="array" ref="D3186">_xlfn.IFS(AK3186="1",CONCATENATE(C3186,"Regional"),AK3186="2",CONCATENATE(C3186,"Sectional"),AK3186="3",CONCATENATE(C3186,COUNTIF($C$1:C3186,C3186)))</f>
        <v>Becka Mohr6</v>
      </c>
      <c r="E3186" s="66">
        <v>45168.541666666664</v>
      </c>
      <c r="F3186" t="s">
        <v>2594</v>
      </c>
      <c r="G3186" s="46">
        <v>31</v>
      </c>
      <c r="H3186" s="46">
        <v>50</v>
      </c>
      <c r="I3186" s="46">
        <v>11</v>
      </c>
      <c r="J3186" t="s">
        <v>157</v>
      </c>
      <c r="K3186" t="s">
        <v>90</v>
      </c>
      <c r="L3186" s="46">
        <v>2536</v>
      </c>
      <c r="M3186" s="46">
        <v>36</v>
      </c>
      <c r="N3186" s="46">
        <v>34</v>
      </c>
      <c r="O3186" s="46">
        <v>115</v>
      </c>
      <c r="P3186" s="46">
        <f t="shared" si="359"/>
        <v>1</v>
      </c>
      <c r="R3186" s="67" t="s">
        <v>3134</v>
      </c>
      <c r="S3186" s="67">
        <f>COUNTIF(Y$2:$Y$100,R3186)</f>
        <v>0</v>
      </c>
      <c r="V3186" s="67">
        <f t="shared" si="360"/>
        <v>0</v>
      </c>
      <c r="X3186"/>
      <c r="Y3186" s="67" t="str">
        <f t="shared" si="365"/>
        <v xml:space="preserve"> </v>
      </c>
      <c r="AB3186" t="s">
        <v>90</v>
      </c>
      <c r="AC3186" s="46">
        <v>2536</v>
      </c>
      <c r="AD3186" s="46">
        <v>36</v>
      </c>
      <c r="AE3186" s="46">
        <v>34</v>
      </c>
      <c r="AF3186" s="46">
        <v>115</v>
      </c>
      <c r="AH3186" s="70" t="str">
        <f t="shared" si="361"/>
        <v/>
      </c>
      <c r="AI3186" s="70" t="str">
        <f t="shared" si="362"/>
        <v/>
      </c>
      <c r="AJ3186" s="70" t="str">
        <f t="shared" si="363"/>
        <v>X</v>
      </c>
      <c r="AK3186" s="70" t="str" cm="1">
        <f t="array" ref="AK3186">_xlfn.IFS(AH3186&lt;&gt;"","1",AI3186&lt;&gt;"","2",AJ3186&lt;&gt;"","3")</f>
        <v>3</v>
      </c>
    </row>
    <row r="3187" spans="1:37" x14ac:dyDescent="0.25">
      <c r="A3187" t="s">
        <v>556</v>
      </c>
      <c r="B3187" t="s">
        <v>226</v>
      </c>
      <c r="C3187" s="67" t="str">
        <f t="shared" si="358"/>
        <v>Siena Folkers</v>
      </c>
      <c r="D3187" s="71" t="str" cm="1">
        <f t="array" ref="D3187">_xlfn.IFS(AK3187="1",CONCATENATE(C3187,"Regional"),AK3187="2",CONCATENATE(C3187,"Sectional"),AK3187="3",CONCATENATE(C3187,COUNTIF($C$1:C3187,C3187)))</f>
        <v>Siena Folkers5</v>
      </c>
      <c r="E3187" s="66">
        <v>45168.541666666664</v>
      </c>
      <c r="F3187" t="s">
        <v>2594</v>
      </c>
      <c r="G3187" s="46">
        <v>31</v>
      </c>
      <c r="H3187" s="46">
        <v>50</v>
      </c>
      <c r="I3187" s="46">
        <v>11</v>
      </c>
      <c r="J3187" t="s">
        <v>157</v>
      </c>
      <c r="K3187" t="s">
        <v>90</v>
      </c>
      <c r="L3187" s="46">
        <v>2536</v>
      </c>
      <c r="M3187" s="46">
        <v>36</v>
      </c>
      <c r="N3187" s="46">
        <v>34</v>
      </c>
      <c r="O3187" s="46">
        <v>115</v>
      </c>
      <c r="P3187" s="46">
        <f t="shared" si="359"/>
        <v>1</v>
      </c>
      <c r="R3187" s="67" t="s">
        <v>1218</v>
      </c>
      <c r="S3187" s="67">
        <f>COUNTIF(Y$2:$Y$100,R3187)</f>
        <v>0</v>
      </c>
      <c r="V3187" s="67">
        <f t="shared" si="360"/>
        <v>0</v>
      </c>
      <c r="X3187"/>
      <c r="Y3187" s="67" t="str">
        <f t="shared" si="365"/>
        <v xml:space="preserve"> </v>
      </c>
      <c r="AB3187" t="s">
        <v>90</v>
      </c>
      <c r="AC3187" s="46">
        <v>2536</v>
      </c>
      <c r="AD3187" s="46">
        <v>36</v>
      </c>
      <c r="AE3187" s="46">
        <v>34</v>
      </c>
      <c r="AF3187" s="46">
        <v>115</v>
      </c>
      <c r="AH3187" s="70" t="str">
        <f t="shared" si="361"/>
        <v/>
      </c>
      <c r="AI3187" s="70" t="str">
        <f t="shared" si="362"/>
        <v/>
      </c>
      <c r="AJ3187" s="70" t="str">
        <f t="shared" si="363"/>
        <v>X</v>
      </c>
      <c r="AK3187" s="70" t="str" cm="1">
        <f t="array" ref="AK3187">_xlfn.IFS(AH3187&lt;&gt;"","1",AI3187&lt;&gt;"","2",AJ3187&lt;&gt;"","3")</f>
        <v>3</v>
      </c>
    </row>
    <row r="3188" spans="1:37" x14ac:dyDescent="0.25">
      <c r="A3188" t="s">
        <v>3401</v>
      </c>
      <c r="B3188" t="s">
        <v>270</v>
      </c>
      <c r="C3188" s="67" t="str">
        <f t="shared" si="358"/>
        <v>Natalie Tevis</v>
      </c>
      <c r="D3188" s="71" t="str" cm="1">
        <f t="array" ref="D3188">_xlfn.IFS(AK3188="1",CONCATENATE(C3188,"Regional"),AK3188="2",CONCATENATE(C3188,"Sectional"),AK3188="3",CONCATENATE(C3188,COUNTIF($C$1:C3188,C3188)))</f>
        <v>Natalie Tevis6</v>
      </c>
      <c r="E3188" s="66">
        <v>45168.541666666664</v>
      </c>
      <c r="F3188" t="s">
        <v>2594</v>
      </c>
      <c r="G3188" s="46">
        <v>31</v>
      </c>
      <c r="H3188" s="46">
        <v>52</v>
      </c>
      <c r="I3188" s="46">
        <v>13</v>
      </c>
      <c r="J3188" t="s">
        <v>157</v>
      </c>
      <c r="K3188" t="s">
        <v>90</v>
      </c>
      <c r="L3188" s="46">
        <v>2536</v>
      </c>
      <c r="M3188" s="46">
        <v>36</v>
      </c>
      <c r="N3188" s="46">
        <v>34</v>
      </c>
      <c r="O3188" s="46">
        <v>115</v>
      </c>
      <c r="P3188" s="46">
        <f t="shared" si="359"/>
        <v>1</v>
      </c>
      <c r="R3188" s="67" t="s">
        <v>3539</v>
      </c>
      <c r="S3188" s="67">
        <f>COUNTIF(Y$2:$Y$100,R3188)</f>
        <v>0</v>
      </c>
      <c r="V3188" s="67">
        <f t="shared" si="360"/>
        <v>0</v>
      </c>
      <c r="X3188"/>
      <c r="Y3188" s="67" t="str">
        <f t="shared" si="365"/>
        <v xml:space="preserve"> </v>
      </c>
      <c r="AB3188" t="s">
        <v>90</v>
      </c>
      <c r="AC3188" s="46">
        <v>2536</v>
      </c>
      <c r="AD3188" s="46">
        <v>36</v>
      </c>
      <c r="AE3188" s="46">
        <v>34</v>
      </c>
      <c r="AF3188" s="46">
        <v>115</v>
      </c>
      <c r="AH3188" s="70" t="str">
        <f t="shared" si="361"/>
        <v/>
      </c>
      <c r="AI3188" s="70" t="str">
        <f t="shared" si="362"/>
        <v/>
      </c>
      <c r="AJ3188" s="70" t="str">
        <f t="shared" si="363"/>
        <v>X</v>
      </c>
      <c r="AK3188" s="70" t="str" cm="1">
        <f t="array" ref="AK3188">_xlfn.IFS(AH3188&lt;&gt;"","1",AI3188&lt;&gt;"","2",AJ3188&lt;&gt;"","3")</f>
        <v>3</v>
      </c>
    </row>
    <row r="3189" spans="1:37" x14ac:dyDescent="0.25">
      <c r="A3189" t="s">
        <v>321</v>
      </c>
      <c r="B3189" t="s">
        <v>257</v>
      </c>
      <c r="C3189" s="67" t="str">
        <f t="shared" si="358"/>
        <v>Teagan Nelson</v>
      </c>
      <c r="D3189" s="71" t="str" cm="1">
        <f t="array" ref="D3189">_xlfn.IFS(AK3189="1",CONCATENATE(C3189,"Regional"),AK3189="2",CONCATENATE(C3189,"Sectional"),AK3189="3",CONCATENATE(C3189,COUNTIF($C$1:C3189,C3189)))</f>
        <v>Teagan Nelson6</v>
      </c>
      <c r="E3189" s="66">
        <v>45168.541666666664</v>
      </c>
      <c r="F3189" t="s">
        <v>2594</v>
      </c>
      <c r="G3189" s="46">
        <v>31</v>
      </c>
      <c r="H3189" s="46">
        <v>53</v>
      </c>
      <c r="I3189" s="46">
        <v>14</v>
      </c>
      <c r="J3189" t="s">
        <v>157</v>
      </c>
      <c r="K3189" t="s">
        <v>90</v>
      </c>
      <c r="L3189" s="46">
        <v>2536</v>
      </c>
      <c r="M3189" s="46">
        <v>36</v>
      </c>
      <c r="N3189" s="46">
        <v>34</v>
      </c>
      <c r="O3189" s="46">
        <v>115</v>
      </c>
      <c r="P3189" s="46">
        <f t="shared" si="359"/>
        <v>1</v>
      </c>
      <c r="R3189" s="67" t="s">
        <v>3266</v>
      </c>
      <c r="S3189" s="67">
        <f>COUNTIF(Y$2:$Y$100,R3189)</f>
        <v>0</v>
      </c>
      <c r="V3189" s="67">
        <f t="shared" si="360"/>
        <v>0</v>
      </c>
      <c r="X3189"/>
      <c r="Y3189" s="67" t="str">
        <f t="shared" si="365"/>
        <v xml:space="preserve"> </v>
      </c>
      <c r="AB3189" t="s">
        <v>90</v>
      </c>
      <c r="AC3189" s="46">
        <v>2536</v>
      </c>
      <c r="AD3189" s="46">
        <v>36</v>
      </c>
      <c r="AE3189" s="46">
        <v>34</v>
      </c>
      <c r="AF3189" s="46">
        <v>115</v>
      </c>
      <c r="AH3189" s="70" t="str">
        <f t="shared" si="361"/>
        <v/>
      </c>
      <c r="AI3189" s="70" t="str">
        <f t="shared" si="362"/>
        <v/>
      </c>
      <c r="AJ3189" s="70" t="str">
        <f t="shared" si="363"/>
        <v>X</v>
      </c>
      <c r="AK3189" s="70" t="str" cm="1">
        <f t="array" ref="AK3189">_xlfn.IFS(AH3189&lt;&gt;"","1",AI3189&lt;&gt;"","2",AJ3189&lt;&gt;"","3")</f>
        <v>3</v>
      </c>
    </row>
    <row r="3190" spans="1:37" x14ac:dyDescent="0.25">
      <c r="A3190" t="s">
        <v>3400</v>
      </c>
      <c r="B3190" t="s">
        <v>2708</v>
      </c>
      <c r="C3190" s="67" t="str">
        <f t="shared" si="358"/>
        <v>Cadence Scholze</v>
      </c>
      <c r="D3190" s="71" t="str" cm="1">
        <f t="array" ref="D3190">_xlfn.IFS(AK3190="1",CONCATENATE(C3190,"Regional"),AK3190="2",CONCATENATE(C3190,"Sectional"),AK3190="3",CONCATENATE(C3190,COUNTIF($C$1:C3190,C3190)))</f>
        <v>Cadence Scholze7</v>
      </c>
      <c r="E3190" s="66">
        <v>45168.541666666664</v>
      </c>
      <c r="F3190" t="s">
        <v>2594</v>
      </c>
      <c r="G3190" s="46">
        <v>31</v>
      </c>
      <c r="H3190" s="46">
        <v>54</v>
      </c>
      <c r="I3190" s="46">
        <v>15</v>
      </c>
      <c r="J3190" t="s">
        <v>157</v>
      </c>
      <c r="K3190" t="s">
        <v>90</v>
      </c>
      <c r="L3190" s="46">
        <v>2536</v>
      </c>
      <c r="M3190" s="46">
        <v>36</v>
      </c>
      <c r="N3190" s="46">
        <v>34</v>
      </c>
      <c r="O3190" s="46">
        <v>115</v>
      </c>
      <c r="P3190" s="46">
        <f t="shared" si="359"/>
        <v>1</v>
      </c>
      <c r="R3190" s="67" t="s">
        <v>3536</v>
      </c>
      <c r="S3190" s="67">
        <f>COUNTIF(Y$2:$Y$100,R3190)</f>
        <v>0</v>
      </c>
      <c r="V3190" s="67">
        <f t="shared" si="360"/>
        <v>0</v>
      </c>
      <c r="X3190"/>
      <c r="Y3190" s="67" t="str">
        <f t="shared" si="365"/>
        <v xml:space="preserve"> </v>
      </c>
      <c r="AB3190" t="s">
        <v>90</v>
      </c>
      <c r="AC3190" s="46">
        <v>2536</v>
      </c>
      <c r="AD3190" s="46">
        <v>36</v>
      </c>
      <c r="AE3190" s="46">
        <v>34</v>
      </c>
      <c r="AF3190" s="46">
        <v>115</v>
      </c>
      <c r="AH3190" s="70" t="str">
        <f t="shared" si="361"/>
        <v/>
      </c>
      <c r="AI3190" s="70" t="str">
        <f t="shared" si="362"/>
        <v/>
      </c>
      <c r="AJ3190" s="70" t="str">
        <f t="shared" si="363"/>
        <v>X</v>
      </c>
      <c r="AK3190" s="70" t="str" cm="1">
        <f t="array" ref="AK3190">_xlfn.IFS(AH3190&lt;&gt;"","1",AI3190&lt;&gt;"","2",AJ3190&lt;&gt;"","3")</f>
        <v>3</v>
      </c>
    </row>
    <row r="3191" spans="1:37" x14ac:dyDescent="0.25">
      <c r="A3191" t="s">
        <v>1046</v>
      </c>
      <c r="B3191" t="s">
        <v>1047</v>
      </c>
      <c r="C3191" s="67" t="str">
        <f t="shared" si="358"/>
        <v>Jaiden Schauf</v>
      </c>
      <c r="D3191" s="71" t="str" cm="1">
        <f t="array" ref="D3191">_xlfn.IFS(AK3191="1",CONCATENATE(C3191,"Regional"),AK3191="2",CONCATENATE(C3191,"Sectional"),AK3191="3",CONCATENATE(C3191,COUNTIF($C$1:C3191,C3191)))</f>
        <v>Jaiden Schauf4</v>
      </c>
      <c r="E3191" s="66">
        <v>45168.541666666664</v>
      </c>
      <c r="F3191" t="s">
        <v>2594</v>
      </c>
      <c r="G3191" s="46">
        <v>31</v>
      </c>
      <c r="H3191" s="46">
        <v>54</v>
      </c>
      <c r="I3191" s="46">
        <v>15</v>
      </c>
      <c r="J3191" t="s">
        <v>157</v>
      </c>
      <c r="K3191" t="s">
        <v>90</v>
      </c>
      <c r="L3191" s="46">
        <v>2536</v>
      </c>
      <c r="M3191" s="46">
        <v>36</v>
      </c>
      <c r="N3191" s="46">
        <v>34</v>
      </c>
      <c r="O3191" s="46">
        <v>115</v>
      </c>
      <c r="P3191" s="46">
        <f t="shared" si="359"/>
        <v>1</v>
      </c>
      <c r="R3191" s="67" t="s">
        <v>1539</v>
      </c>
      <c r="S3191" s="67">
        <f>COUNTIF(Y$2:$Y$100,R3191)</f>
        <v>0</v>
      </c>
      <c r="V3191" s="67">
        <f t="shared" si="360"/>
        <v>0</v>
      </c>
      <c r="X3191"/>
      <c r="Y3191" s="67" t="str">
        <f t="shared" si="365"/>
        <v xml:space="preserve"> </v>
      </c>
      <c r="AB3191" t="s">
        <v>90</v>
      </c>
      <c r="AC3191" s="46">
        <v>2536</v>
      </c>
      <c r="AD3191" s="46">
        <v>36</v>
      </c>
      <c r="AE3191" s="46">
        <v>34</v>
      </c>
      <c r="AF3191" s="46">
        <v>115</v>
      </c>
      <c r="AH3191" s="70" t="str">
        <f t="shared" si="361"/>
        <v/>
      </c>
      <c r="AI3191" s="70" t="str">
        <f t="shared" si="362"/>
        <v/>
      </c>
      <c r="AJ3191" s="70" t="str">
        <f t="shared" si="363"/>
        <v>X</v>
      </c>
      <c r="AK3191" s="70" t="str" cm="1">
        <f t="array" ref="AK3191">_xlfn.IFS(AH3191&lt;&gt;"","1",AI3191&lt;&gt;"","2",AJ3191&lt;&gt;"","3")</f>
        <v>3</v>
      </c>
    </row>
    <row r="3192" spans="1:37" x14ac:dyDescent="0.25">
      <c r="A3192" t="s">
        <v>310</v>
      </c>
      <c r="B3192" t="s">
        <v>772</v>
      </c>
      <c r="C3192" s="67" t="str">
        <f t="shared" si="358"/>
        <v>Alexa Miller</v>
      </c>
      <c r="D3192" s="71" t="str" cm="1">
        <f t="array" ref="D3192">_xlfn.IFS(AK3192="1",CONCATENATE(C3192,"Regional"),AK3192="2",CONCATENATE(C3192,"Sectional"),AK3192="3",CONCATENATE(C3192,COUNTIF($C$1:C3192,C3192)))</f>
        <v>Alexa Miller6</v>
      </c>
      <c r="E3192" s="66">
        <v>45168.541666666664</v>
      </c>
      <c r="F3192" t="s">
        <v>2594</v>
      </c>
      <c r="G3192" s="46">
        <v>31</v>
      </c>
      <c r="H3192" s="46">
        <v>55</v>
      </c>
      <c r="I3192" s="46">
        <v>17</v>
      </c>
      <c r="J3192" t="s">
        <v>157</v>
      </c>
      <c r="K3192" t="s">
        <v>90</v>
      </c>
      <c r="L3192" s="46">
        <v>2536</v>
      </c>
      <c r="M3192" s="46">
        <v>36</v>
      </c>
      <c r="N3192" s="46">
        <v>34</v>
      </c>
      <c r="O3192" s="46">
        <v>115</v>
      </c>
      <c r="P3192" s="46">
        <f t="shared" si="359"/>
        <v>1</v>
      </c>
      <c r="R3192" s="67" t="s">
        <v>1571</v>
      </c>
      <c r="S3192" s="67">
        <f>COUNTIF(Y$2:$Y$100,R3192)</f>
        <v>0</v>
      </c>
      <c r="V3192" s="67">
        <f t="shared" si="360"/>
        <v>0</v>
      </c>
      <c r="X3192"/>
      <c r="Y3192" s="67" t="str">
        <f t="shared" si="365"/>
        <v xml:space="preserve"> </v>
      </c>
      <c r="AB3192" t="s">
        <v>90</v>
      </c>
      <c r="AC3192" s="46">
        <v>2536</v>
      </c>
      <c r="AD3192" s="46">
        <v>36</v>
      </c>
      <c r="AE3192" s="46">
        <v>34</v>
      </c>
      <c r="AF3192" s="46">
        <v>115</v>
      </c>
      <c r="AH3192" s="70" t="str">
        <f t="shared" si="361"/>
        <v/>
      </c>
      <c r="AI3192" s="70" t="str">
        <f t="shared" si="362"/>
        <v/>
      </c>
      <c r="AJ3192" s="70" t="str">
        <f t="shared" si="363"/>
        <v>X</v>
      </c>
      <c r="AK3192" s="70" t="str" cm="1">
        <f t="array" ref="AK3192">_xlfn.IFS(AH3192&lt;&gt;"","1",AI3192&lt;&gt;"","2",AJ3192&lt;&gt;"","3")</f>
        <v>3</v>
      </c>
    </row>
    <row r="3193" spans="1:37" x14ac:dyDescent="0.25">
      <c r="A3193" t="s">
        <v>1692</v>
      </c>
      <c r="B3193" t="s">
        <v>535</v>
      </c>
      <c r="C3193" s="67" t="str">
        <f t="shared" si="358"/>
        <v>Rachel Ewers</v>
      </c>
      <c r="D3193" s="71" t="str" cm="1">
        <f t="array" ref="D3193">_xlfn.IFS(AK3193="1",CONCATENATE(C3193,"Regional"),AK3193="2",CONCATENATE(C3193,"Sectional"),AK3193="3",CONCATENATE(C3193,COUNTIF($C$1:C3193,C3193)))</f>
        <v>Rachel Ewers7</v>
      </c>
      <c r="E3193" s="66">
        <v>45168.541666666664</v>
      </c>
      <c r="F3193" t="s">
        <v>2594</v>
      </c>
      <c r="G3193" s="46">
        <v>31</v>
      </c>
      <c r="H3193" s="46">
        <v>55</v>
      </c>
      <c r="I3193" s="46">
        <v>17</v>
      </c>
      <c r="J3193" t="s">
        <v>157</v>
      </c>
      <c r="K3193" t="s">
        <v>90</v>
      </c>
      <c r="L3193" s="46">
        <v>2536</v>
      </c>
      <c r="M3193" s="46">
        <v>36</v>
      </c>
      <c r="N3193" s="46">
        <v>34</v>
      </c>
      <c r="O3193" s="46">
        <v>115</v>
      </c>
      <c r="P3193" s="46">
        <f t="shared" si="359"/>
        <v>1</v>
      </c>
      <c r="R3193" s="67" t="s">
        <v>2950</v>
      </c>
      <c r="S3193" s="67">
        <f>COUNTIF(Y$2:$Y$100,R3193)</f>
        <v>0</v>
      </c>
      <c r="V3193" s="67">
        <f t="shared" si="360"/>
        <v>0</v>
      </c>
      <c r="X3193"/>
      <c r="Y3193" s="67" t="str">
        <f t="shared" si="365"/>
        <v xml:space="preserve"> </v>
      </c>
      <c r="AB3193" t="s">
        <v>90</v>
      </c>
      <c r="AC3193" s="46">
        <v>2536</v>
      </c>
      <c r="AD3193" s="46">
        <v>36</v>
      </c>
      <c r="AE3193" s="46">
        <v>34</v>
      </c>
      <c r="AF3193" s="46">
        <v>115</v>
      </c>
      <c r="AH3193" s="70" t="str">
        <f t="shared" si="361"/>
        <v/>
      </c>
      <c r="AI3193" s="70" t="str">
        <f t="shared" si="362"/>
        <v/>
      </c>
      <c r="AJ3193" s="70" t="str">
        <f t="shared" si="363"/>
        <v>X</v>
      </c>
      <c r="AK3193" s="70" t="str" cm="1">
        <f t="array" ref="AK3193">_xlfn.IFS(AH3193&lt;&gt;"","1",AI3193&lt;&gt;"","2",AJ3193&lt;&gt;"","3")</f>
        <v>3</v>
      </c>
    </row>
    <row r="3194" spans="1:37" x14ac:dyDescent="0.25">
      <c r="A3194" t="s">
        <v>374</v>
      </c>
      <c r="B3194" t="s">
        <v>934</v>
      </c>
      <c r="C3194" s="67" t="str">
        <f t="shared" si="358"/>
        <v>Elena Wagner</v>
      </c>
      <c r="D3194" s="71" t="str" cm="1">
        <f t="array" ref="D3194">_xlfn.IFS(AK3194="1",CONCATENATE(C3194,"Regional"),AK3194="2",CONCATENATE(C3194,"Sectional"),AK3194="3",CONCATENATE(C3194,COUNTIF($C$1:C3194,C3194)))</f>
        <v>Elena Wagner7</v>
      </c>
      <c r="E3194" s="66">
        <v>45168.541666666664</v>
      </c>
      <c r="F3194" t="s">
        <v>2594</v>
      </c>
      <c r="G3194" s="46">
        <v>31</v>
      </c>
      <c r="H3194" s="46">
        <v>55</v>
      </c>
      <c r="I3194" s="46">
        <v>17</v>
      </c>
      <c r="J3194" t="s">
        <v>157</v>
      </c>
      <c r="K3194" t="s">
        <v>90</v>
      </c>
      <c r="L3194" s="46">
        <v>2536</v>
      </c>
      <c r="M3194" s="46">
        <v>36</v>
      </c>
      <c r="N3194" s="46">
        <v>34</v>
      </c>
      <c r="O3194" s="46">
        <v>115</v>
      </c>
      <c r="P3194" s="46">
        <f t="shared" si="359"/>
        <v>1</v>
      </c>
      <c r="R3194" s="67" t="s">
        <v>1459</v>
      </c>
      <c r="S3194" s="67">
        <f>COUNTIF(Y$2:$Y$100,R3194)</f>
        <v>0</v>
      </c>
      <c r="V3194" s="67">
        <f t="shared" si="360"/>
        <v>0</v>
      </c>
      <c r="X3194"/>
      <c r="Y3194" s="67" t="str">
        <f t="shared" si="365"/>
        <v xml:space="preserve"> </v>
      </c>
      <c r="AB3194" t="s">
        <v>90</v>
      </c>
      <c r="AC3194" s="46">
        <v>2536</v>
      </c>
      <c r="AD3194" s="46">
        <v>36</v>
      </c>
      <c r="AE3194" s="46">
        <v>34</v>
      </c>
      <c r="AF3194" s="46">
        <v>115</v>
      </c>
      <c r="AH3194" s="70" t="str">
        <f t="shared" si="361"/>
        <v/>
      </c>
      <c r="AI3194" s="70" t="str">
        <f t="shared" si="362"/>
        <v/>
      </c>
      <c r="AJ3194" s="70" t="str">
        <f t="shared" si="363"/>
        <v>X</v>
      </c>
      <c r="AK3194" s="70" t="str" cm="1">
        <f t="array" ref="AK3194">_xlfn.IFS(AH3194&lt;&gt;"","1",AI3194&lt;&gt;"","2",AJ3194&lt;&gt;"","3")</f>
        <v>3</v>
      </c>
    </row>
    <row r="3195" spans="1:37" x14ac:dyDescent="0.25">
      <c r="A3195" t="s">
        <v>932</v>
      </c>
      <c r="B3195" t="s">
        <v>570</v>
      </c>
      <c r="C3195" s="67" t="str">
        <f t="shared" si="358"/>
        <v>Sydney Kranig</v>
      </c>
      <c r="D3195" s="71" t="str" cm="1">
        <f t="array" ref="D3195">_xlfn.IFS(AK3195="1",CONCATENATE(C3195,"Regional"),AK3195="2",CONCATENATE(C3195,"Sectional"),AK3195="3",CONCATENATE(C3195,COUNTIF($C$1:C3195,C3195)))</f>
        <v>Sydney Kranig6</v>
      </c>
      <c r="E3195" s="66">
        <v>45168.541666666664</v>
      </c>
      <c r="F3195" t="s">
        <v>2594</v>
      </c>
      <c r="G3195" s="46">
        <v>31</v>
      </c>
      <c r="H3195" s="46">
        <v>55</v>
      </c>
      <c r="I3195" s="46">
        <v>17</v>
      </c>
      <c r="J3195" t="s">
        <v>157</v>
      </c>
      <c r="K3195" t="s">
        <v>90</v>
      </c>
      <c r="L3195" s="46">
        <v>2536</v>
      </c>
      <c r="M3195" s="46">
        <v>36</v>
      </c>
      <c r="N3195" s="46">
        <v>34</v>
      </c>
      <c r="O3195" s="46">
        <v>115</v>
      </c>
      <c r="P3195" s="46">
        <f t="shared" si="359"/>
        <v>1</v>
      </c>
      <c r="R3195" s="67" t="s">
        <v>3114</v>
      </c>
      <c r="S3195" s="67">
        <f>COUNTIF(Y$2:$Y$100,R3195)</f>
        <v>0</v>
      </c>
      <c r="V3195" s="67">
        <f t="shared" si="360"/>
        <v>0</v>
      </c>
      <c r="X3195"/>
      <c r="Y3195" s="67" t="str">
        <f t="shared" si="365"/>
        <v xml:space="preserve"> </v>
      </c>
      <c r="AB3195" t="s">
        <v>90</v>
      </c>
      <c r="AC3195" s="46">
        <v>2536</v>
      </c>
      <c r="AD3195" s="46">
        <v>36</v>
      </c>
      <c r="AE3195" s="46">
        <v>34</v>
      </c>
      <c r="AF3195" s="46">
        <v>115</v>
      </c>
      <c r="AH3195" s="70" t="str">
        <f t="shared" si="361"/>
        <v/>
      </c>
      <c r="AI3195" s="70" t="str">
        <f t="shared" si="362"/>
        <v/>
      </c>
      <c r="AJ3195" s="70" t="str">
        <f t="shared" si="363"/>
        <v>X</v>
      </c>
      <c r="AK3195" s="70" t="str" cm="1">
        <f t="array" ref="AK3195">_xlfn.IFS(AH3195&lt;&gt;"","1",AI3195&lt;&gt;"","2",AJ3195&lt;&gt;"","3")</f>
        <v>3</v>
      </c>
    </row>
    <row r="3196" spans="1:37" x14ac:dyDescent="0.25">
      <c r="A3196" t="s">
        <v>1729</v>
      </c>
      <c r="B3196" t="s">
        <v>353</v>
      </c>
      <c r="C3196" s="67" t="str">
        <f t="shared" si="358"/>
        <v>Olivia Konrardy-Buchal</v>
      </c>
      <c r="D3196" s="71" t="str" cm="1">
        <f t="array" ref="D3196">_xlfn.IFS(AK3196="1",CONCATENATE(C3196,"Regional"),AK3196="2",CONCATENATE(C3196,"Sectional"),AK3196="3",CONCATENATE(C3196,COUNTIF($C$1:C3196,C3196)))</f>
        <v>Olivia Konrardy-Buchal7</v>
      </c>
      <c r="E3196" s="66">
        <v>45168.541666666664</v>
      </c>
      <c r="F3196" t="s">
        <v>2594</v>
      </c>
      <c r="G3196" s="46">
        <v>31</v>
      </c>
      <c r="H3196" s="46">
        <v>57</v>
      </c>
      <c r="I3196" s="46">
        <v>21</v>
      </c>
      <c r="J3196" t="s">
        <v>157</v>
      </c>
      <c r="K3196" t="s">
        <v>90</v>
      </c>
      <c r="L3196" s="46">
        <v>2536</v>
      </c>
      <c r="M3196" s="46">
        <v>36</v>
      </c>
      <c r="N3196" s="46">
        <v>34</v>
      </c>
      <c r="O3196" s="46">
        <v>115</v>
      </c>
      <c r="P3196" s="46">
        <f t="shared" si="359"/>
        <v>1</v>
      </c>
      <c r="R3196" s="67" t="s">
        <v>3518</v>
      </c>
      <c r="S3196" s="67">
        <f>COUNTIF(Y$2:$Y$100,R3196)</f>
        <v>0</v>
      </c>
      <c r="V3196" s="67">
        <f t="shared" si="360"/>
        <v>0</v>
      </c>
      <c r="X3196"/>
      <c r="Y3196" s="67" t="str">
        <f t="shared" si="365"/>
        <v xml:space="preserve"> </v>
      </c>
      <c r="AB3196" t="s">
        <v>90</v>
      </c>
      <c r="AC3196" s="46">
        <v>2536</v>
      </c>
      <c r="AD3196" s="46">
        <v>36</v>
      </c>
      <c r="AE3196" s="46">
        <v>34</v>
      </c>
      <c r="AF3196" s="46">
        <v>115</v>
      </c>
      <c r="AH3196" s="70" t="str">
        <f t="shared" si="361"/>
        <v/>
      </c>
      <c r="AI3196" s="70" t="str">
        <f t="shared" si="362"/>
        <v/>
      </c>
      <c r="AJ3196" s="70" t="str">
        <f t="shared" si="363"/>
        <v>X</v>
      </c>
      <c r="AK3196" s="70" t="str" cm="1">
        <f t="array" ref="AK3196">_xlfn.IFS(AH3196&lt;&gt;"","1",AI3196&lt;&gt;"","2",AJ3196&lt;&gt;"","3")</f>
        <v>3</v>
      </c>
    </row>
    <row r="3197" spans="1:37" x14ac:dyDescent="0.25">
      <c r="A3197" t="s">
        <v>2111</v>
      </c>
      <c r="B3197" t="s">
        <v>1669</v>
      </c>
      <c r="C3197" s="67" t="str">
        <f t="shared" si="358"/>
        <v>Makayla Blount</v>
      </c>
      <c r="D3197" s="71" t="str" cm="1">
        <f t="array" ref="D3197">_xlfn.IFS(AK3197="1",CONCATENATE(C3197,"Regional"),AK3197="2",CONCATENATE(C3197,"Sectional"),AK3197="3",CONCATENATE(C3197,COUNTIF($C$1:C3197,C3197)))</f>
        <v>Makayla Blount2</v>
      </c>
      <c r="E3197" s="66">
        <v>45168.541666666664</v>
      </c>
      <c r="F3197" t="s">
        <v>2594</v>
      </c>
      <c r="G3197" s="46">
        <v>31</v>
      </c>
      <c r="H3197" s="46">
        <v>57</v>
      </c>
      <c r="I3197" s="46">
        <v>21</v>
      </c>
      <c r="J3197" t="s">
        <v>157</v>
      </c>
      <c r="K3197" t="s">
        <v>90</v>
      </c>
      <c r="L3197" s="46">
        <v>2536</v>
      </c>
      <c r="M3197" s="46">
        <v>36</v>
      </c>
      <c r="N3197" s="46">
        <v>34</v>
      </c>
      <c r="O3197" s="46">
        <v>115</v>
      </c>
      <c r="P3197" s="46">
        <f t="shared" si="359"/>
        <v>1</v>
      </c>
      <c r="R3197" s="67" t="s">
        <v>3135</v>
      </c>
      <c r="S3197" s="67">
        <f>COUNTIF(Y$2:$Y$100,R3197)</f>
        <v>0</v>
      </c>
      <c r="V3197" s="67">
        <f t="shared" si="360"/>
        <v>0</v>
      </c>
      <c r="X3197"/>
      <c r="Y3197" s="67" t="str">
        <f t="shared" si="365"/>
        <v xml:space="preserve"> </v>
      </c>
      <c r="AB3197" t="s">
        <v>90</v>
      </c>
      <c r="AC3197" s="46">
        <v>2536</v>
      </c>
      <c r="AD3197" s="46">
        <v>36</v>
      </c>
      <c r="AE3197" s="46">
        <v>34</v>
      </c>
      <c r="AF3197" s="46">
        <v>115</v>
      </c>
      <c r="AH3197" s="70" t="str">
        <f t="shared" si="361"/>
        <v/>
      </c>
      <c r="AI3197" s="70" t="str">
        <f t="shared" si="362"/>
        <v/>
      </c>
      <c r="AJ3197" s="70" t="str">
        <f t="shared" si="363"/>
        <v>X</v>
      </c>
      <c r="AK3197" s="70" t="str" cm="1">
        <f t="array" ref="AK3197">_xlfn.IFS(AH3197&lt;&gt;"","1",AI3197&lt;&gt;"","2",AJ3197&lt;&gt;"","3")</f>
        <v>3</v>
      </c>
    </row>
    <row r="3198" spans="1:37" x14ac:dyDescent="0.25">
      <c r="A3198" t="s">
        <v>2058</v>
      </c>
      <c r="B3198" t="s">
        <v>647</v>
      </c>
      <c r="C3198" s="67" t="str">
        <f t="shared" si="358"/>
        <v>Lucy Reyerson</v>
      </c>
      <c r="D3198" s="71" t="str" cm="1">
        <f t="array" ref="D3198">_xlfn.IFS(AK3198="1",CONCATENATE(C3198,"Regional"),AK3198="2",CONCATENATE(C3198,"Sectional"),AK3198="3",CONCATENATE(C3198,COUNTIF($C$1:C3198,C3198)))</f>
        <v>Lucy Reyerson6</v>
      </c>
      <c r="E3198" s="66">
        <v>45168.541666666664</v>
      </c>
      <c r="F3198" t="s">
        <v>2594</v>
      </c>
      <c r="G3198" s="46">
        <v>31</v>
      </c>
      <c r="H3198" s="46">
        <v>58</v>
      </c>
      <c r="I3198" s="46">
        <v>23</v>
      </c>
      <c r="J3198" t="s">
        <v>157</v>
      </c>
      <c r="K3198" t="s">
        <v>90</v>
      </c>
      <c r="L3198" s="46">
        <v>2536</v>
      </c>
      <c r="M3198" s="46">
        <v>36</v>
      </c>
      <c r="N3198" s="46">
        <v>34</v>
      </c>
      <c r="O3198" s="46">
        <v>115</v>
      </c>
      <c r="P3198" s="46">
        <f t="shared" si="359"/>
        <v>1</v>
      </c>
      <c r="R3198" s="67" t="s">
        <v>3080</v>
      </c>
      <c r="S3198" s="67">
        <f>COUNTIF(Y$2:$Y$100,R3198)</f>
        <v>0</v>
      </c>
      <c r="V3198" s="67">
        <f t="shared" si="360"/>
        <v>0</v>
      </c>
      <c r="X3198"/>
      <c r="Y3198" s="67" t="str">
        <f t="shared" si="365"/>
        <v xml:space="preserve"> </v>
      </c>
      <c r="AB3198" t="s">
        <v>90</v>
      </c>
      <c r="AC3198" s="46">
        <v>2536</v>
      </c>
      <c r="AD3198" s="46">
        <v>36</v>
      </c>
      <c r="AE3198" s="46">
        <v>34</v>
      </c>
      <c r="AF3198" s="46">
        <v>115</v>
      </c>
      <c r="AH3198" s="70" t="str">
        <f t="shared" si="361"/>
        <v/>
      </c>
      <c r="AI3198" s="70" t="str">
        <f t="shared" si="362"/>
        <v/>
      </c>
      <c r="AJ3198" s="70" t="str">
        <f t="shared" si="363"/>
        <v>X</v>
      </c>
      <c r="AK3198" s="70" t="str" cm="1">
        <f t="array" ref="AK3198">_xlfn.IFS(AH3198&lt;&gt;"","1",AI3198&lt;&gt;"","2",AJ3198&lt;&gt;"","3")</f>
        <v>3</v>
      </c>
    </row>
    <row r="3199" spans="1:37" x14ac:dyDescent="0.25">
      <c r="A3199" t="s">
        <v>2090</v>
      </c>
      <c r="B3199" t="s">
        <v>311</v>
      </c>
      <c r="C3199" s="67" t="str">
        <f t="shared" si="358"/>
        <v>Julia McBride</v>
      </c>
      <c r="D3199" s="71" t="str" cm="1">
        <f t="array" ref="D3199">_xlfn.IFS(AK3199="1",CONCATENATE(C3199,"Regional"),AK3199="2",CONCATENATE(C3199,"Sectional"),AK3199="3",CONCATENATE(C3199,COUNTIF($C$1:C3199,C3199)))</f>
        <v>Julia McBride6</v>
      </c>
      <c r="E3199" s="66">
        <v>45168.541666666664</v>
      </c>
      <c r="F3199" t="s">
        <v>2594</v>
      </c>
      <c r="G3199" s="46">
        <v>31</v>
      </c>
      <c r="H3199" s="46">
        <v>59</v>
      </c>
      <c r="I3199" s="46">
        <v>24</v>
      </c>
      <c r="J3199" t="s">
        <v>157</v>
      </c>
      <c r="K3199" t="s">
        <v>90</v>
      </c>
      <c r="L3199" s="46">
        <v>2536</v>
      </c>
      <c r="M3199" s="46">
        <v>36</v>
      </c>
      <c r="N3199" s="46">
        <v>34</v>
      </c>
      <c r="O3199" s="46">
        <v>115</v>
      </c>
      <c r="P3199" s="46">
        <f t="shared" si="359"/>
        <v>1</v>
      </c>
      <c r="R3199" s="67" t="s">
        <v>3113</v>
      </c>
      <c r="S3199" s="67">
        <f>COUNTIF(Y$2:$Y$100,R3199)</f>
        <v>0</v>
      </c>
      <c r="V3199" s="67">
        <f t="shared" si="360"/>
        <v>0</v>
      </c>
      <c r="X3199"/>
      <c r="Y3199" s="67" t="str">
        <f t="shared" si="365"/>
        <v xml:space="preserve"> </v>
      </c>
      <c r="AB3199" t="s">
        <v>90</v>
      </c>
      <c r="AC3199" s="46">
        <v>2536</v>
      </c>
      <c r="AD3199" s="46">
        <v>36</v>
      </c>
      <c r="AE3199" s="46">
        <v>34</v>
      </c>
      <c r="AF3199" s="46">
        <v>115</v>
      </c>
      <c r="AH3199" s="70" t="str">
        <f t="shared" si="361"/>
        <v/>
      </c>
      <c r="AI3199" s="70" t="str">
        <f t="shared" si="362"/>
        <v/>
      </c>
      <c r="AJ3199" s="70" t="str">
        <f t="shared" si="363"/>
        <v>X</v>
      </c>
      <c r="AK3199" s="70" t="str" cm="1">
        <f t="array" ref="AK3199">_xlfn.IFS(AH3199&lt;&gt;"","1",AI3199&lt;&gt;"","2",AJ3199&lt;&gt;"","3")</f>
        <v>3</v>
      </c>
    </row>
    <row r="3200" spans="1:37" x14ac:dyDescent="0.25">
      <c r="A3200" t="s">
        <v>1693</v>
      </c>
      <c r="B3200" t="s">
        <v>314</v>
      </c>
      <c r="C3200" s="67" t="str">
        <f t="shared" si="358"/>
        <v>Corin Milne</v>
      </c>
      <c r="D3200" s="71" t="str" cm="1">
        <f t="array" ref="D3200">_xlfn.IFS(AK3200="1",CONCATENATE(C3200,"Regional"),AK3200="2",CONCATENATE(C3200,"Sectional"),AK3200="3",CONCATENATE(C3200,COUNTIF($C$1:C3200,C3200)))</f>
        <v>Corin Milne4</v>
      </c>
      <c r="E3200" s="66">
        <v>45168.541666666664</v>
      </c>
      <c r="F3200" t="s">
        <v>2594</v>
      </c>
      <c r="G3200" s="46">
        <v>31</v>
      </c>
      <c r="H3200" s="46">
        <v>60</v>
      </c>
      <c r="I3200" s="46">
        <v>25</v>
      </c>
      <c r="J3200" t="s">
        <v>157</v>
      </c>
      <c r="K3200" t="s">
        <v>90</v>
      </c>
      <c r="L3200" s="46">
        <v>2536</v>
      </c>
      <c r="M3200" s="46">
        <v>36</v>
      </c>
      <c r="N3200" s="46">
        <v>34</v>
      </c>
      <c r="O3200" s="46">
        <v>115</v>
      </c>
      <c r="P3200" s="46">
        <f t="shared" si="359"/>
        <v>1</v>
      </c>
      <c r="R3200" s="67" t="s">
        <v>3521</v>
      </c>
      <c r="S3200" s="67">
        <f>COUNTIF(Y$2:$Y$100,R3200)</f>
        <v>0</v>
      </c>
      <c r="V3200" s="67">
        <f t="shared" si="360"/>
        <v>0</v>
      </c>
      <c r="X3200"/>
      <c r="Y3200" s="67" t="str">
        <f t="shared" si="365"/>
        <v xml:space="preserve"> </v>
      </c>
      <c r="AB3200" t="s">
        <v>90</v>
      </c>
      <c r="AC3200" s="46">
        <v>2536</v>
      </c>
      <c r="AD3200" s="46">
        <v>36</v>
      </c>
      <c r="AE3200" s="46">
        <v>34</v>
      </c>
      <c r="AF3200" s="46">
        <v>115</v>
      </c>
      <c r="AH3200" s="70" t="str">
        <f t="shared" si="361"/>
        <v/>
      </c>
      <c r="AI3200" s="70" t="str">
        <f t="shared" si="362"/>
        <v/>
      </c>
      <c r="AJ3200" s="70" t="str">
        <f t="shared" si="363"/>
        <v>X</v>
      </c>
      <c r="AK3200" s="70" t="str" cm="1">
        <f t="array" ref="AK3200">_xlfn.IFS(AH3200&lt;&gt;"","1",AI3200&lt;&gt;"","2",AJ3200&lt;&gt;"","3")</f>
        <v>3</v>
      </c>
    </row>
    <row r="3201" spans="1:37" x14ac:dyDescent="0.25">
      <c r="A3201" t="s">
        <v>2128</v>
      </c>
      <c r="B3201" t="s">
        <v>2129</v>
      </c>
      <c r="C3201" s="67" t="str">
        <f t="shared" si="358"/>
        <v>Gabriella Stratman</v>
      </c>
      <c r="D3201" s="71" t="str" cm="1">
        <f t="array" ref="D3201">_xlfn.IFS(AK3201="1",CONCATENATE(C3201,"Regional"),AK3201="2",CONCATENATE(C3201,"Sectional"),AK3201="3",CONCATENATE(C3201,COUNTIF($C$1:C3201,C3201)))</f>
        <v>Gabriella Stratman5</v>
      </c>
      <c r="E3201" s="66">
        <v>45168.541666666664</v>
      </c>
      <c r="F3201" t="s">
        <v>2594</v>
      </c>
      <c r="G3201" s="46">
        <v>31</v>
      </c>
      <c r="H3201" s="46">
        <v>61</v>
      </c>
      <c r="I3201" s="46">
        <v>26</v>
      </c>
      <c r="J3201" t="s">
        <v>157</v>
      </c>
      <c r="K3201" t="s">
        <v>90</v>
      </c>
      <c r="L3201" s="46">
        <v>2536</v>
      </c>
      <c r="M3201" s="46">
        <v>36</v>
      </c>
      <c r="N3201" s="46">
        <v>34</v>
      </c>
      <c r="O3201" s="46">
        <v>115</v>
      </c>
      <c r="P3201" s="46">
        <f t="shared" si="359"/>
        <v>1</v>
      </c>
      <c r="R3201" s="67" t="s">
        <v>3155</v>
      </c>
      <c r="S3201" s="67">
        <f>COUNTIF(Y$2:$Y$100,R3201)</f>
        <v>0</v>
      </c>
      <c r="V3201" s="67">
        <f t="shared" si="360"/>
        <v>0</v>
      </c>
      <c r="X3201"/>
      <c r="Y3201" s="67" t="str">
        <f t="shared" si="365"/>
        <v xml:space="preserve"> </v>
      </c>
      <c r="AB3201" t="s">
        <v>90</v>
      </c>
      <c r="AC3201" s="46">
        <v>2536</v>
      </c>
      <c r="AD3201" s="46">
        <v>36</v>
      </c>
      <c r="AE3201" s="46">
        <v>34</v>
      </c>
      <c r="AF3201" s="46">
        <v>115</v>
      </c>
      <c r="AH3201" s="70" t="str">
        <f t="shared" si="361"/>
        <v/>
      </c>
      <c r="AI3201" s="70" t="str">
        <f t="shared" si="362"/>
        <v/>
      </c>
      <c r="AJ3201" s="70" t="str">
        <f t="shared" si="363"/>
        <v>X</v>
      </c>
      <c r="AK3201" s="70" t="str" cm="1">
        <f t="array" ref="AK3201">_xlfn.IFS(AH3201&lt;&gt;"","1",AI3201&lt;&gt;"","2",AJ3201&lt;&gt;"","3")</f>
        <v>3</v>
      </c>
    </row>
    <row r="3202" spans="1:37" x14ac:dyDescent="0.25">
      <c r="A3202" t="s">
        <v>384</v>
      </c>
      <c r="B3202" t="s">
        <v>417</v>
      </c>
      <c r="C3202" s="67" t="str">
        <f t="shared" ref="C3202:C3265" si="366">CONCATENATE(B3202," ",A3202)</f>
        <v>Brooklynn Williams</v>
      </c>
      <c r="D3202" s="71" t="str" cm="1">
        <f t="array" ref="D3202">_xlfn.IFS(AK3202="1",CONCATENATE(C3202,"Regional"),AK3202="2",CONCATENATE(C3202,"Sectional"),AK3202="3",CONCATENATE(C3202,COUNTIF($C$1:C3202,C3202)))</f>
        <v>Brooklynn Williams6</v>
      </c>
      <c r="E3202" s="66">
        <v>45168.541666666664</v>
      </c>
      <c r="F3202" t="s">
        <v>2594</v>
      </c>
      <c r="G3202" s="46">
        <v>31</v>
      </c>
      <c r="H3202" s="46">
        <v>62</v>
      </c>
      <c r="I3202" s="46">
        <v>27</v>
      </c>
      <c r="J3202" t="s">
        <v>157</v>
      </c>
      <c r="K3202" t="s">
        <v>90</v>
      </c>
      <c r="L3202" s="46">
        <v>2536</v>
      </c>
      <c r="M3202" s="46">
        <v>36</v>
      </c>
      <c r="N3202" s="46">
        <v>34</v>
      </c>
      <c r="O3202" s="46">
        <v>115</v>
      </c>
      <c r="P3202" s="46">
        <f t="shared" ref="P3202:P3265" si="367">IF(L3202&gt;4000,2,1)</f>
        <v>1</v>
      </c>
      <c r="R3202" s="67" t="s">
        <v>1537</v>
      </c>
      <c r="S3202" s="67">
        <f>COUNTIF(Y$2:$Y$100,R3202)</f>
        <v>0</v>
      </c>
      <c r="V3202" s="67">
        <f t="shared" ref="V3202:V3265" si="368">COUNTIF(R3202:R5825,Y3202)</f>
        <v>0</v>
      </c>
      <c r="X3202"/>
      <c r="Y3202" s="67" t="str">
        <f t="shared" si="365"/>
        <v xml:space="preserve"> </v>
      </c>
      <c r="AB3202" t="s">
        <v>90</v>
      </c>
      <c r="AC3202" s="46">
        <v>2536</v>
      </c>
      <c r="AD3202" s="46">
        <v>36</v>
      </c>
      <c r="AE3202" s="46">
        <v>34</v>
      </c>
      <c r="AF3202" s="46">
        <v>115</v>
      </c>
      <c r="AH3202" s="70" t="str">
        <f t="shared" ref="AH3202:AH3265" si="369">IF(ISNUMBER(SEARCH("regional",$F3202)),$F3202,"")</f>
        <v/>
      </c>
      <c r="AI3202" s="70" t="str">
        <f t="shared" ref="AI3202:AI3265" si="370">IF(ISNUMBER(SEARCH("sectional",$F3202)),$F3202,"")</f>
        <v/>
      </c>
      <c r="AJ3202" s="70" t="str">
        <f t="shared" ref="AJ3202:AJ3265" si="371">IF(AND(AH3202="",AI3202=""),"X","")</f>
        <v>X</v>
      </c>
      <c r="AK3202" s="70" t="str" cm="1">
        <f t="array" ref="AK3202">_xlfn.IFS(AH3202&lt;&gt;"","1",AI3202&lt;&gt;"","2",AJ3202&lt;&gt;"","3")</f>
        <v>3</v>
      </c>
    </row>
    <row r="3203" spans="1:37" x14ac:dyDescent="0.25">
      <c r="A3203" t="s">
        <v>1045</v>
      </c>
      <c r="B3203" t="s">
        <v>401</v>
      </c>
      <c r="C3203" s="67" t="str">
        <f t="shared" si="366"/>
        <v>Hannah Bloyer</v>
      </c>
      <c r="D3203" s="71" t="str" cm="1">
        <f t="array" ref="D3203">_xlfn.IFS(AK3203="1",CONCATENATE(C3203,"Regional"),AK3203="2",CONCATENATE(C3203,"Sectional"),AK3203="3",CONCATENATE(C3203,COUNTIF($C$1:C3203,C3203)))</f>
        <v>Hannah Bloyer3</v>
      </c>
      <c r="E3203" s="66">
        <v>45168.541666666664</v>
      </c>
      <c r="F3203" t="s">
        <v>2594</v>
      </c>
      <c r="G3203" s="46">
        <v>31</v>
      </c>
      <c r="H3203" s="46">
        <v>62</v>
      </c>
      <c r="I3203" s="46">
        <v>27</v>
      </c>
      <c r="J3203" t="s">
        <v>157</v>
      </c>
      <c r="K3203" t="s">
        <v>90</v>
      </c>
      <c r="L3203" s="46">
        <v>2536</v>
      </c>
      <c r="M3203" s="46">
        <v>36</v>
      </c>
      <c r="N3203" s="46">
        <v>34</v>
      </c>
      <c r="O3203" s="46">
        <v>115</v>
      </c>
      <c r="P3203" s="46">
        <f t="shared" si="367"/>
        <v>1</v>
      </c>
      <c r="R3203" s="67" t="s">
        <v>1536</v>
      </c>
      <c r="S3203" s="67">
        <f>COUNTIF(Y$2:$Y$100,R3203)</f>
        <v>0</v>
      </c>
      <c r="V3203" s="67">
        <f t="shared" si="368"/>
        <v>0</v>
      </c>
      <c r="X3203"/>
      <c r="Y3203" s="67" t="str">
        <f t="shared" si="365"/>
        <v xml:space="preserve"> </v>
      </c>
      <c r="AB3203" t="s">
        <v>90</v>
      </c>
      <c r="AC3203" s="46">
        <v>2536</v>
      </c>
      <c r="AD3203" s="46">
        <v>36</v>
      </c>
      <c r="AE3203" s="46">
        <v>34</v>
      </c>
      <c r="AF3203" s="46">
        <v>115</v>
      </c>
      <c r="AH3203" s="70" t="str">
        <f t="shared" si="369"/>
        <v/>
      </c>
      <c r="AI3203" s="70" t="str">
        <f t="shared" si="370"/>
        <v/>
      </c>
      <c r="AJ3203" s="70" t="str">
        <f t="shared" si="371"/>
        <v>X</v>
      </c>
      <c r="AK3203" s="70" t="str" cm="1">
        <f t="array" ref="AK3203">_xlfn.IFS(AH3203&lt;&gt;"","1",AI3203&lt;&gt;"","2",AJ3203&lt;&gt;"","3")</f>
        <v>3</v>
      </c>
    </row>
    <row r="3204" spans="1:37" x14ac:dyDescent="0.25">
      <c r="A3204" t="s">
        <v>243</v>
      </c>
      <c r="B3204" t="s">
        <v>697</v>
      </c>
      <c r="C3204" s="67" t="str">
        <f t="shared" si="366"/>
        <v>Elle Erickson</v>
      </c>
      <c r="D3204" s="71" t="str" cm="1">
        <f t="array" ref="D3204">_xlfn.IFS(AK3204="1",CONCATENATE(C3204,"Regional"),AK3204="2",CONCATENATE(C3204,"Sectional"),AK3204="3",CONCATENATE(C3204,COUNTIF($C$1:C3204,C3204)))</f>
        <v>Elle Erickson3</v>
      </c>
      <c r="E3204" s="66">
        <v>45168.541666666664</v>
      </c>
      <c r="F3204" t="s">
        <v>2594</v>
      </c>
      <c r="G3204" s="46">
        <v>31</v>
      </c>
      <c r="H3204" s="46">
        <v>65</v>
      </c>
      <c r="I3204" s="46">
        <v>29</v>
      </c>
      <c r="J3204" t="s">
        <v>157</v>
      </c>
      <c r="K3204" t="s">
        <v>90</v>
      </c>
      <c r="L3204" s="46">
        <v>2536</v>
      </c>
      <c r="M3204" s="46">
        <v>36</v>
      </c>
      <c r="N3204" s="46">
        <v>34</v>
      </c>
      <c r="O3204" s="46">
        <v>115</v>
      </c>
      <c r="P3204" s="46">
        <f t="shared" si="367"/>
        <v>1</v>
      </c>
      <c r="R3204" s="67" t="s">
        <v>3519</v>
      </c>
      <c r="S3204" s="67">
        <f>COUNTIF(Y$2:$Y$100,R3204)</f>
        <v>0</v>
      </c>
      <c r="V3204" s="67">
        <f t="shared" si="368"/>
        <v>0</v>
      </c>
      <c r="X3204"/>
      <c r="Y3204" s="67" t="str">
        <f t="shared" si="365"/>
        <v xml:space="preserve"> </v>
      </c>
      <c r="AB3204" t="s">
        <v>90</v>
      </c>
      <c r="AC3204" s="46">
        <v>2536</v>
      </c>
      <c r="AD3204" s="46">
        <v>36</v>
      </c>
      <c r="AE3204" s="46">
        <v>34</v>
      </c>
      <c r="AF3204" s="46">
        <v>115</v>
      </c>
      <c r="AH3204" s="70" t="str">
        <f t="shared" si="369"/>
        <v/>
      </c>
      <c r="AI3204" s="70" t="str">
        <f t="shared" si="370"/>
        <v/>
      </c>
      <c r="AJ3204" s="70" t="str">
        <f t="shared" si="371"/>
        <v>X</v>
      </c>
      <c r="AK3204" s="70" t="str" cm="1">
        <f t="array" ref="AK3204">_xlfn.IFS(AH3204&lt;&gt;"","1",AI3204&lt;&gt;"","2",AJ3204&lt;&gt;"","3")</f>
        <v>3</v>
      </c>
    </row>
    <row r="3205" spans="1:37" x14ac:dyDescent="0.25">
      <c r="A3205" t="s">
        <v>2243</v>
      </c>
      <c r="B3205" t="s">
        <v>1968</v>
      </c>
      <c r="C3205" s="67" t="str">
        <f t="shared" si="366"/>
        <v>Hayden Zehren</v>
      </c>
      <c r="D3205" s="71" t="str" cm="1">
        <f t="array" ref="D3205">_xlfn.IFS(AK3205="1",CONCATENATE(C3205,"Regional"),AK3205="2",CONCATENATE(C3205,"Sectional"),AK3205="3",CONCATENATE(C3205,COUNTIF($C$1:C3205,C3205)))</f>
        <v>Hayden Zehren4</v>
      </c>
      <c r="E3205" s="66">
        <v>45168.541666666664</v>
      </c>
      <c r="F3205" t="s">
        <v>2594</v>
      </c>
      <c r="G3205" s="46">
        <v>31</v>
      </c>
      <c r="H3205" s="46">
        <v>66</v>
      </c>
      <c r="I3205" s="46">
        <v>30</v>
      </c>
      <c r="J3205" t="s">
        <v>157</v>
      </c>
      <c r="K3205" t="s">
        <v>90</v>
      </c>
      <c r="L3205" s="46">
        <v>2536</v>
      </c>
      <c r="M3205" s="46">
        <v>36</v>
      </c>
      <c r="N3205" s="46">
        <v>34</v>
      </c>
      <c r="O3205" s="46">
        <v>115</v>
      </c>
      <c r="P3205" s="46">
        <f t="shared" si="367"/>
        <v>1</v>
      </c>
      <c r="R3205" s="67" t="s">
        <v>3267</v>
      </c>
      <c r="S3205" s="67">
        <f>COUNTIF(Y$2:$Y$100,R3205)</f>
        <v>0</v>
      </c>
      <c r="V3205" s="67">
        <f t="shared" si="368"/>
        <v>0</v>
      </c>
      <c r="X3205"/>
      <c r="Y3205" s="67" t="str">
        <f t="shared" si="365"/>
        <v xml:space="preserve"> </v>
      </c>
      <c r="AB3205" t="s">
        <v>90</v>
      </c>
      <c r="AC3205" s="46">
        <v>2536</v>
      </c>
      <c r="AD3205" s="46">
        <v>36</v>
      </c>
      <c r="AE3205" s="46">
        <v>34</v>
      </c>
      <c r="AF3205" s="46">
        <v>115</v>
      </c>
      <c r="AH3205" s="70" t="str">
        <f t="shared" si="369"/>
        <v/>
      </c>
      <c r="AI3205" s="70" t="str">
        <f t="shared" si="370"/>
        <v/>
      </c>
      <c r="AJ3205" s="70" t="str">
        <f t="shared" si="371"/>
        <v>X</v>
      </c>
      <c r="AK3205" s="70" t="str" cm="1">
        <f t="array" ref="AK3205">_xlfn.IFS(AH3205&lt;&gt;"","1",AI3205&lt;&gt;"","2",AJ3205&lt;&gt;"","3")</f>
        <v>3</v>
      </c>
    </row>
    <row r="3206" spans="1:37" x14ac:dyDescent="0.25">
      <c r="A3206" t="s">
        <v>936</v>
      </c>
      <c r="B3206" t="s">
        <v>380</v>
      </c>
      <c r="C3206" s="67" t="str">
        <f t="shared" si="366"/>
        <v>Amelia Russ</v>
      </c>
      <c r="D3206" s="71" t="str" cm="1">
        <f t="array" ref="D3206">_xlfn.IFS(AK3206="1",CONCATENATE(C3206,"Regional"),AK3206="2",CONCATENATE(C3206,"Sectional"),AK3206="3",CONCATENATE(C3206,COUNTIF($C$1:C3206,C3206)))</f>
        <v>Amelia Russ3</v>
      </c>
      <c r="E3206" s="66">
        <v>45168.541666666664</v>
      </c>
      <c r="F3206" t="s">
        <v>2594</v>
      </c>
      <c r="G3206" s="46">
        <v>31</v>
      </c>
      <c r="H3206" s="46">
        <v>74</v>
      </c>
      <c r="I3206" s="46">
        <v>31</v>
      </c>
      <c r="J3206" t="s">
        <v>157</v>
      </c>
      <c r="K3206" t="s">
        <v>90</v>
      </c>
      <c r="L3206" s="46">
        <v>2536</v>
      </c>
      <c r="M3206" s="46">
        <v>36</v>
      </c>
      <c r="N3206" s="46">
        <v>34</v>
      </c>
      <c r="O3206" s="46">
        <v>115</v>
      </c>
      <c r="P3206" s="46">
        <f t="shared" si="367"/>
        <v>1</v>
      </c>
      <c r="R3206" s="67" t="s">
        <v>3138</v>
      </c>
      <c r="S3206" s="67">
        <f>COUNTIF(Y$2:$Y$100,R3206)</f>
        <v>0</v>
      </c>
      <c r="V3206" s="67">
        <f t="shared" si="368"/>
        <v>0</v>
      </c>
      <c r="X3206"/>
      <c r="Y3206" s="67" t="str">
        <f t="shared" si="365"/>
        <v xml:space="preserve"> </v>
      </c>
      <c r="AB3206" t="s">
        <v>90</v>
      </c>
      <c r="AC3206" s="46">
        <v>2536</v>
      </c>
      <c r="AD3206" s="46">
        <v>36</v>
      </c>
      <c r="AE3206" s="46">
        <v>34</v>
      </c>
      <c r="AF3206" s="46">
        <v>115</v>
      </c>
      <c r="AH3206" s="70" t="str">
        <f t="shared" si="369"/>
        <v/>
      </c>
      <c r="AI3206" s="70" t="str">
        <f t="shared" si="370"/>
        <v/>
      </c>
      <c r="AJ3206" s="70" t="str">
        <f t="shared" si="371"/>
        <v>X</v>
      </c>
      <c r="AK3206" s="70" t="str" cm="1">
        <f t="array" ref="AK3206">_xlfn.IFS(AH3206&lt;&gt;"","1",AI3206&lt;&gt;"","2",AJ3206&lt;&gt;"","3")</f>
        <v>3</v>
      </c>
    </row>
    <row r="3207" spans="1:37" x14ac:dyDescent="0.25">
      <c r="A3207" t="s">
        <v>286</v>
      </c>
      <c r="B3207" t="s">
        <v>816</v>
      </c>
      <c r="C3207" s="67" t="str">
        <f t="shared" si="366"/>
        <v>Kylie Walker</v>
      </c>
      <c r="D3207" s="71" t="str" cm="1">
        <f t="array" ref="D3207">_xlfn.IFS(AK3207="1",CONCATENATE(C3207,"Regional"),AK3207="2",CONCATENATE(C3207,"Sectional"),AK3207="3",CONCATENATE(C3207,COUNTIF($C$1:C3207,C3207)))</f>
        <v>Kylie Walker7</v>
      </c>
      <c r="E3207" s="66">
        <v>45168.5625</v>
      </c>
      <c r="F3207" t="s">
        <v>2674</v>
      </c>
      <c r="G3207" s="46">
        <v>10</v>
      </c>
      <c r="H3207" s="46">
        <v>32</v>
      </c>
      <c r="I3207" s="46">
        <v>1</v>
      </c>
      <c r="J3207" t="s">
        <v>896</v>
      </c>
      <c r="K3207" t="s">
        <v>131</v>
      </c>
      <c r="L3207" s="46">
        <v>2528</v>
      </c>
      <c r="M3207" s="46">
        <v>36</v>
      </c>
      <c r="N3207" s="46">
        <v>34.799999999999997</v>
      </c>
      <c r="O3207" s="46">
        <v>117</v>
      </c>
      <c r="P3207" s="46">
        <f t="shared" si="367"/>
        <v>1</v>
      </c>
      <c r="R3207" s="67" t="s">
        <v>3558</v>
      </c>
      <c r="S3207" s="67">
        <f>COUNTIF(Y$2:$Y$100,R3207)</f>
        <v>0</v>
      </c>
      <c r="V3207" s="67">
        <f t="shared" si="368"/>
        <v>0</v>
      </c>
      <c r="AB3207" t="s">
        <v>131</v>
      </c>
      <c r="AC3207" s="46">
        <v>2528</v>
      </c>
      <c r="AD3207" s="46">
        <v>36</v>
      </c>
      <c r="AE3207" s="46">
        <v>34.799999999999997</v>
      </c>
      <c r="AF3207" s="46">
        <v>117</v>
      </c>
      <c r="AH3207" s="70" t="str">
        <f t="shared" si="369"/>
        <v/>
      </c>
      <c r="AI3207" s="70" t="str">
        <f t="shared" si="370"/>
        <v/>
      </c>
      <c r="AJ3207" s="70" t="str">
        <f t="shared" si="371"/>
        <v>X</v>
      </c>
      <c r="AK3207" s="70" t="str" cm="1">
        <f t="array" ref="AK3207">_xlfn.IFS(AH3207&lt;&gt;"","1",AI3207&lt;&gt;"","2",AJ3207&lt;&gt;"","3")</f>
        <v>3</v>
      </c>
    </row>
    <row r="3208" spans="1:37" x14ac:dyDescent="0.25">
      <c r="A3208" t="s">
        <v>286</v>
      </c>
      <c r="B3208" t="s">
        <v>582</v>
      </c>
      <c r="C3208" s="67" t="str">
        <f t="shared" si="366"/>
        <v>Katelyn Walker</v>
      </c>
      <c r="D3208" s="71" t="str" cm="1">
        <f t="array" ref="D3208">_xlfn.IFS(AK3208="1",CONCATENATE(C3208,"Regional"),AK3208="2",CONCATENATE(C3208,"Sectional"),AK3208="3",CONCATENATE(C3208,COUNTIF($C$1:C3208,C3208)))</f>
        <v>Katelyn Walker7</v>
      </c>
      <c r="E3208" s="66">
        <v>45168.5625</v>
      </c>
      <c r="F3208" t="s">
        <v>2674</v>
      </c>
      <c r="G3208" s="46">
        <v>10</v>
      </c>
      <c r="H3208" s="46">
        <v>40</v>
      </c>
      <c r="I3208" s="46">
        <v>2</v>
      </c>
      <c r="J3208" t="s">
        <v>896</v>
      </c>
      <c r="K3208" t="s">
        <v>131</v>
      </c>
      <c r="L3208" s="46">
        <v>2528</v>
      </c>
      <c r="M3208" s="46">
        <v>36</v>
      </c>
      <c r="N3208" s="46">
        <v>34.799999999999997</v>
      </c>
      <c r="O3208" s="46">
        <v>117</v>
      </c>
      <c r="P3208" s="46">
        <f t="shared" si="367"/>
        <v>1</v>
      </c>
      <c r="R3208" s="67" t="s">
        <v>2734</v>
      </c>
      <c r="S3208" s="67">
        <f>COUNTIF(Y$2:$Y$100,R3208)</f>
        <v>0</v>
      </c>
      <c r="V3208" s="67">
        <f t="shared" si="368"/>
        <v>0</v>
      </c>
      <c r="AB3208" t="s">
        <v>131</v>
      </c>
      <c r="AC3208" s="46">
        <v>2528</v>
      </c>
      <c r="AD3208" s="46">
        <v>36</v>
      </c>
      <c r="AE3208" s="46">
        <v>34.799999999999997</v>
      </c>
      <c r="AF3208" s="46">
        <v>117</v>
      </c>
      <c r="AH3208" s="70" t="str">
        <f t="shared" si="369"/>
        <v/>
      </c>
      <c r="AI3208" s="70" t="str">
        <f t="shared" si="370"/>
        <v/>
      </c>
      <c r="AJ3208" s="70" t="str">
        <f t="shared" si="371"/>
        <v>X</v>
      </c>
      <c r="AK3208" s="70" t="str" cm="1">
        <f t="array" ref="AK3208">_xlfn.IFS(AH3208&lt;&gt;"","1",AI3208&lt;&gt;"","2",AJ3208&lt;&gt;"","3")</f>
        <v>3</v>
      </c>
    </row>
    <row r="3209" spans="1:37" x14ac:dyDescent="0.25">
      <c r="A3209" t="s">
        <v>1739</v>
      </c>
      <c r="B3209" t="s">
        <v>1740</v>
      </c>
      <c r="C3209" s="67" t="str">
        <f t="shared" si="366"/>
        <v>Camille DeLost</v>
      </c>
      <c r="D3209" s="71" t="str" cm="1">
        <f t="array" ref="D3209">_xlfn.IFS(AK3209="1",CONCATENATE(C3209,"Regional"),AK3209="2",CONCATENATE(C3209,"Sectional"),AK3209="3",CONCATENATE(C3209,COUNTIF($C$1:C3209,C3209)))</f>
        <v>Camille DeLost7</v>
      </c>
      <c r="E3209" s="66">
        <v>45168.5625</v>
      </c>
      <c r="F3209" t="s">
        <v>2674</v>
      </c>
      <c r="G3209" s="46">
        <v>10</v>
      </c>
      <c r="H3209" s="46">
        <v>41</v>
      </c>
      <c r="I3209" s="46">
        <v>3</v>
      </c>
      <c r="J3209" t="s">
        <v>896</v>
      </c>
      <c r="K3209" t="s">
        <v>131</v>
      </c>
      <c r="L3209" s="46">
        <v>2528</v>
      </c>
      <c r="M3209" s="46">
        <v>36</v>
      </c>
      <c r="N3209" s="46">
        <v>34.799999999999997</v>
      </c>
      <c r="O3209" s="46">
        <v>117</v>
      </c>
      <c r="P3209" s="46">
        <f t="shared" si="367"/>
        <v>1</v>
      </c>
      <c r="R3209" s="67" t="s">
        <v>2736</v>
      </c>
      <c r="S3209" s="67">
        <f>COUNTIF(Y$2:$Y$100,R3209)</f>
        <v>0</v>
      </c>
      <c r="V3209" s="67">
        <f t="shared" si="368"/>
        <v>0</v>
      </c>
      <c r="AB3209" t="s">
        <v>131</v>
      </c>
      <c r="AC3209" s="46">
        <v>2528</v>
      </c>
      <c r="AD3209" s="46">
        <v>36</v>
      </c>
      <c r="AE3209" s="46">
        <v>34.799999999999997</v>
      </c>
      <c r="AF3209" s="46">
        <v>117</v>
      </c>
      <c r="AH3209" s="70" t="str">
        <f t="shared" si="369"/>
        <v/>
      </c>
      <c r="AI3209" s="70" t="str">
        <f t="shared" si="370"/>
        <v/>
      </c>
      <c r="AJ3209" s="70" t="str">
        <f t="shared" si="371"/>
        <v>X</v>
      </c>
      <c r="AK3209" s="70" t="str" cm="1">
        <f t="array" ref="AK3209">_xlfn.IFS(AH3209&lt;&gt;"","1",AI3209&lt;&gt;"","2",AJ3209&lt;&gt;"","3")</f>
        <v>3</v>
      </c>
    </row>
    <row r="3210" spans="1:37" x14ac:dyDescent="0.25">
      <c r="A3210" t="s">
        <v>88</v>
      </c>
      <c r="B3210" t="s">
        <v>507</v>
      </c>
      <c r="C3210" s="67" t="str">
        <f t="shared" si="366"/>
        <v>Chloe Brown</v>
      </c>
      <c r="D3210" s="71" t="str" cm="1">
        <f t="array" ref="D3210">_xlfn.IFS(AK3210="1",CONCATENATE(C3210,"Regional"),AK3210="2",CONCATENATE(C3210,"Sectional"),AK3210="3",CONCATENATE(C3210,COUNTIF($C$1:C3210,C3210)))</f>
        <v>Chloe Brown7</v>
      </c>
      <c r="E3210" s="66">
        <v>45168.5625</v>
      </c>
      <c r="F3210" t="s">
        <v>2674</v>
      </c>
      <c r="G3210" s="46">
        <v>10</v>
      </c>
      <c r="H3210" s="46">
        <v>41</v>
      </c>
      <c r="I3210" s="46">
        <v>3</v>
      </c>
      <c r="J3210" t="s">
        <v>896</v>
      </c>
      <c r="K3210" t="s">
        <v>131</v>
      </c>
      <c r="L3210" s="46">
        <v>2528</v>
      </c>
      <c r="M3210" s="46">
        <v>36</v>
      </c>
      <c r="N3210" s="46">
        <v>34.799999999999997</v>
      </c>
      <c r="O3210" s="46">
        <v>117</v>
      </c>
      <c r="P3210" s="46">
        <f t="shared" si="367"/>
        <v>1</v>
      </c>
      <c r="R3210" s="67" t="s">
        <v>1250</v>
      </c>
      <c r="S3210" s="67">
        <f>COUNTIF(Y$2:$Y$100,R3210)</f>
        <v>0</v>
      </c>
      <c r="V3210" s="67">
        <f t="shared" si="368"/>
        <v>0</v>
      </c>
      <c r="AB3210" t="s">
        <v>131</v>
      </c>
      <c r="AC3210" s="46">
        <v>2528</v>
      </c>
      <c r="AD3210" s="46">
        <v>36</v>
      </c>
      <c r="AE3210" s="46">
        <v>34.799999999999997</v>
      </c>
      <c r="AF3210" s="46">
        <v>117</v>
      </c>
      <c r="AH3210" s="70" t="str">
        <f t="shared" si="369"/>
        <v/>
      </c>
      <c r="AI3210" s="70" t="str">
        <f t="shared" si="370"/>
        <v/>
      </c>
      <c r="AJ3210" s="70" t="str">
        <f t="shared" si="371"/>
        <v>X</v>
      </c>
      <c r="AK3210" s="70" t="str" cm="1">
        <f t="array" ref="AK3210">_xlfn.IFS(AH3210&lt;&gt;"","1",AI3210&lt;&gt;"","2",AJ3210&lt;&gt;"","3")</f>
        <v>3</v>
      </c>
    </row>
    <row r="3211" spans="1:37" x14ac:dyDescent="0.25">
      <c r="A3211" t="s">
        <v>607</v>
      </c>
      <c r="B3211" t="s">
        <v>443</v>
      </c>
      <c r="C3211" s="67" t="str">
        <f t="shared" si="366"/>
        <v>Emily Mallace</v>
      </c>
      <c r="D3211" s="71" t="str" cm="1">
        <f t="array" ref="D3211">_xlfn.IFS(AK3211="1",CONCATENATE(C3211,"Regional"),AK3211="2",CONCATENATE(C3211,"Sectional"),AK3211="3",CONCATENATE(C3211,COUNTIF($C$1:C3211,C3211)))</f>
        <v>Emily Mallace7</v>
      </c>
      <c r="E3211" s="66">
        <v>45168.5625</v>
      </c>
      <c r="F3211" t="s">
        <v>2674</v>
      </c>
      <c r="G3211" s="46">
        <v>10</v>
      </c>
      <c r="H3211" s="46">
        <v>47</v>
      </c>
      <c r="I3211" s="46">
        <v>5</v>
      </c>
      <c r="J3211" t="s">
        <v>896</v>
      </c>
      <c r="K3211" t="s">
        <v>131</v>
      </c>
      <c r="L3211" s="46">
        <v>2528</v>
      </c>
      <c r="M3211" s="46">
        <v>36</v>
      </c>
      <c r="N3211" s="46">
        <v>34.799999999999997</v>
      </c>
      <c r="O3211" s="46">
        <v>117</v>
      </c>
      <c r="P3211" s="46">
        <f t="shared" si="367"/>
        <v>1</v>
      </c>
      <c r="R3211" s="67" t="s">
        <v>2747</v>
      </c>
      <c r="S3211" s="67">
        <f>COUNTIF(Y$2:$Y$100,R3211)</f>
        <v>0</v>
      </c>
      <c r="V3211" s="67">
        <f t="shared" si="368"/>
        <v>0</v>
      </c>
      <c r="AB3211" t="s">
        <v>131</v>
      </c>
      <c r="AC3211" s="46">
        <v>2528</v>
      </c>
      <c r="AD3211" s="46">
        <v>36</v>
      </c>
      <c r="AE3211" s="46">
        <v>34.799999999999997</v>
      </c>
      <c r="AF3211" s="46">
        <v>117</v>
      </c>
      <c r="AH3211" s="70" t="str">
        <f t="shared" si="369"/>
        <v/>
      </c>
      <c r="AI3211" s="70" t="str">
        <f t="shared" si="370"/>
        <v/>
      </c>
      <c r="AJ3211" s="70" t="str">
        <f t="shared" si="371"/>
        <v>X</v>
      </c>
      <c r="AK3211" s="70" t="str" cm="1">
        <f t="array" ref="AK3211">_xlfn.IFS(AH3211&lt;&gt;"","1",AI3211&lt;&gt;"","2",AJ3211&lt;&gt;"","3")</f>
        <v>3</v>
      </c>
    </row>
    <row r="3212" spans="1:37" x14ac:dyDescent="0.25">
      <c r="A3212" t="s">
        <v>287</v>
      </c>
      <c r="B3212" t="s">
        <v>528</v>
      </c>
      <c r="C3212" s="67" t="str">
        <f t="shared" si="366"/>
        <v>Kate Krauklis</v>
      </c>
      <c r="D3212" s="71" t="str" cm="1">
        <f t="array" ref="D3212">_xlfn.IFS(AK3212="1",CONCATENATE(C3212,"Regional"),AK3212="2",CONCATENATE(C3212,"Sectional"),AK3212="3",CONCATENATE(C3212,COUNTIF($C$1:C3212,C3212)))</f>
        <v>Kate Krauklis2</v>
      </c>
      <c r="E3212" s="66">
        <v>45168.5625</v>
      </c>
      <c r="F3212" t="s">
        <v>2674</v>
      </c>
      <c r="G3212" s="46">
        <v>10</v>
      </c>
      <c r="H3212" s="46">
        <v>50</v>
      </c>
      <c r="I3212" s="46">
        <v>6</v>
      </c>
      <c r="J3212" t="s">
        <v>896</v>
      </c>
      <c r="K3212" t="s">
        <v>131</v>
      </c>
      <c r="L3212" s="46">
        <v>2528</v>
      </c>
      <c r="M3212" s="46">
        <v>36</v>
      </c>
      <c r="N3212" s="46">
        <v>34.799999999999997</v>
      </c>
      <c r="O3212" s="46">
        <v>117</v>
      </c>
      <c r="P3212" s="46">
        <f t="shared" si="367"/>
        <v>1</v>
      </c>
      <c r="R3212" s="67" t="s">
        <v>3600</v>
      </c>
      <c r="S3212" s="67">
        <f>COUNTIF(Y$2:$Y$100,R3212)</f>
        <v>0</v>
      </c>
      <c r="V3212" s="67">
        <f t="shared" si="368"/>
        <v>0</v>
      </c>
      <c r="AB3212" t="s">
        <v>131</v>
      </c>
      <c r="AC3212" s="46">
        <v>2528</v>
      </c>
      <c r="AD3212" s="46">
        <v>36</v>
      </c>
      <c r="AE3212" s="46">
        <v>34.799999999999997</v>
      </c>
      <c r="AF3212" s="46">
        <v>117</v>
      </c>
      <c r="AH3212" s="70" t="str">
        <f t="shared" si="369"/>
        <v/>
      </c>
      <c r="AI3212" s="70" t="str">
        <f t="shared" si="370"/>
        <v/>
      </c>
      <c r="AJ3212" s="70" t="str">
        <f t="shared" si="371"/>
        <v>X</v>
      </c>
      <c r="AK3212" s="70" t="str" cm="1">
        <f t="array" ref="AK3212">_xlfn.IFS(AH3212&lt;&gt;"","1",AI3212&lt;&gt;"","2",AJ3212&lt;&gt;"","3")</f>
        <v>3</v>
      </c>
    </row>
    <row r="3213" spans="1:37" x14ac:dyDescent="0.25">
      <c r="A3213" t="s">
        <v>897</v>
      </c>
      <c r="B3213" t="s">
        <v>187</v>
      </c>
      <c r="C3213" s="67" t="str">
        <f t="shared" si="366"/>
        <v>Ava Sollars</v>
      </c>
      <c r="D3213" s="71" t="str" cm="1">
        <f t="array" ref="D3213">_xlfn.IFS(AK3213="1",CONCATENATE(C3213,"Regional"),AK3213="2",CONCATENATE(C3213,"Sectional"),AK3213="3",CONCATENATE(C3213,COUNTIF($C$1:C3213,C3213)))</f>
        <v>Ava Sollars2</v>
      </c>
      <c r="E3213" s="66">
        <v>45168.5625</v>
      </c>
      <c r="F3213" t="s">
        <v>2674</v>
      </c>
      <c r="G3213" s="46">
        <v>10</v>
      </c>
      <c r="H3213" s="46">
        <v>50</v>
      </c>
      <c r="I3213" s="46">
        <v>6</v>
      </c>
      <c r="J3213" t="s">
        <v>896</v>
      </c>
      <c r="K3213" t="s">
        <v>131</v>
      </c>
      <c r="L3213" s="46">
        <v>2528</v>
      </c>
      <c r="M3213" s="46">
        <v>36</v>
      </c>
      <c r="N3213" s="46">
        <v>34.799999999999997</v>
      </c>
      <c r="O3213" s="46">
        <v>117</v>
      </c>
      <c r="P3213" s="46">
        <f t="shared" si="367"/>
        <v>1</v>
      </c>
      <c r="R3213" s="67" t="s">
        <v>1437</v>
      </c>
      <c r="S3213" s="67">
        <f>COUNTIF(Y$2:$Y$100,R3213)</f>
        <v>0</v>
      </c>
      <c r="V3213" s="67">
        <f t="shared" si="368"/>
        <v>0</v>
      </c>
      <c r="AB3213" t="s">
        <v>131</v>
      </c>
      <c r="AC3213" s="46">
        <v>2528</v>
      </c>
      <c r="AD3213" s="46">
        <v>36</v>
      </c>
      <c r="AE3213" s="46">
        <v>34.799999999999997</v>
      </c>
      <c r="AF3213" s="46">
        <v>117</v>
      </c>
      <c r="AH3213" s="70" t="str">
        <f t="shared" si="369"/>
        <v/>
      </c>
      <c r="AI3213" s="70" t="str">
        <f t="shared" si="370"/>
        <v/>
      </c>
      <c r="AJ3213" s="70" t="str">
        <f t="shared" si="371"/>
        <v>X</v>
      </c>
      <c r="AK3213" s="70" t="str" cm="1">
        <f t="array" ref="AK3213">_xlfn.IFS(AH3213&lt;&gt;"","1",AI3213&lt;&gt;"","2",AJ3213&lt;&gt;"","3")</f>
        <v>3</v>
      </c>
    </row>
    <row r="3214" spans="1:37" x14ac:dyDescent="0.25">
      <c r="A3214" t="s">
        <v>2065</v>
      </c>
      <c r="B3214" t="s">
        <v>345</v>
      </c>
      <c r="C3214" s="67" t="str">
        <f t="shared" si="366"/>
        <v>Abigail Kolton</v>
      </c>
      <c r="D3214" s="71" t="str" cm="1">
        <f t="array" ref="D3214">_xlfn.IFS(AK3214="1",CONCATENATE(C3214,"Regional"),AK3214="2",CONCATENATE(C3214,"Sectional"),AK3214="3",CONCATENATE(C3214,COUNTIF($C$1:C3214,C3214)))</f>
        <v>Abigail Kolton1</v>
      </c>
      <c r="E3214" s="66">
        <v>45168.5625</v>
      </c>
      <c r="F3214" t="s">
        <v>2674</v>
      </c>
      <c r="G3214" s="46">
        <v>10</v>
      </c>
      <c r="H3214" s="46">
        <v>56</v>
      </c>
      <c r="I3214" s="46">
        <v>8</v>
      </c>
      <c r="J3214" t="s">
        <v>896</v>
      </c>
      <c r="K3214" t="s">
        <v>131</v>
      </c>
      <c r="L3214" s="46">
        <v>2528</v>
      </c>
      <c r="M3214" s="46">
        <v>36</v>
      </c>
      <c r="N3214" s="46">
        <v>34.799999999999997</v>
      </c>
      <c r="O3214" s="46">
        <v>117</v>
      </c>
      <c r="P3214" s="46">
        <f t="shared" si="367"/>
        <v>1</v>
      </c>
      <c r="R3214" s="67" t="s">
        <v>3088</v>
      </c>
      <c r="S3214" s="67">
        <f>COUNTIF(Y$2:$Y$100,R3214)</f>
        <v>0</v>
      </c>
      <c r="V3214" s="67">
        <f t="shared" si="368"/>
        <v>0</v>
      </c>
      <c r="AB3214" t="s">
        <v>131</v>
      </c>
      <c r="AC3214" s="46">
        <v>2528</v>
      </c>
      <c r="AD3214" s="46">
        <v>36</v>
      </c>
      <c r="AE3214" s="46">
        <v>34.799999999999997</v>
      </c>
      <c r="AF3214" s="46">
        <v>117</v>
      </c>
      <c r="AH3214" s="70" t="str">
        <f t="shared" si="369"/>
        <v/>
      </c>
      <c r="AI3214" s="70" t="str">
        <f t="shared" si="370"/>
        <v/>
      </c>
      <c r="AJ3214" s="70" t="str">
        <f t="shared" si="371"/>
        <v>X</v>
      </c>
      <c r="AK3214" s="70" t="str" cm="1">
        <f t="array" ref="AK3214">_xlfn.IFS(AH3214&lt;&gt;"","1",AI3214&lt;&gt;"","2",AJ3214&lt;&gt;"","3")</f>
        <v>3</v>
      </c>
    </row>
    <row r="3215" spans="1:37" x14ac:dyDescent="0.25">
      <c r="A3215" t="s">
        <v>2067</v>
      </c>
      <c r="B3215" t="s">
        <v>2068</v>
      </c>
      <c r="C3215" s="67" t="str">
        <f t="shared" si="366"/>
        <v>Emilyn Bonow</v>
      </c>
      <c r="D3215" s="71" t="str" cm="1">
        <f t="array" ref="D3215">_xlfn.IFS(AK3215="1",CONCATENATE(C3215,"Regional"),AK3215="2",CONCATENATE(C3215,"Sectional"),AK3215="3",CONCATENATE(C3215,COUNTIF($C$1:C3215,C3215)))</f>
        <v>Emilyn Bonow2</v>
      </c>
      <c r="E3215" s="66">
        <v>45168.5625</v>
      </c>
      <c r="F3215" t="s">
        <v>2674</v>
      </c>
      <c r="G3215" s="46">
        <v>10</v>
      </c>
      <c r="H3215" s="46">
        <v>56</v>
      </c>
      <c r="I3215" s="46">
        <v>8</v>
      </c>
      <c r="J3215" t="s">
        <v>896</v>
      </c>
      <c r="K3215" t="s">
        <v>131</v>
      </c>
      <c r="L3215" s="46">
        <v>2528</v>
      </c>
      <c r="M3215" s="46">
        <v>36</v>
      </c>
      <c r="N3215" s="46">
        <v>34.799999999999997</v>
      </c>
      <c r="O3215" s="46">
        <v>117</v>
      </c>
      <c r="P3215" s="46">
        <f t="shared" si="367"/>
        <v>1</v>
      </c>
      <c r="R3215" s="67" t="s">
        <v>3090</v>
      </c>
      <c r="S3215" s="67">
        <f>COUNTIF(Y$2:$Y$100,R3215)</f>
        <v>0</v>
      </c>
      <c r="V3215" s="67">
        <f t="shared" si="368"/>
        <v>0</v>
      </c>
      <c r="AB3215" t="s">
        <v>131</v>
      </c>
      <c r="AC3215" s="46">
        <v>2528</v>
      </c>
      <c r="AD3215" s="46">
        <v>36</v>
      </c>
      <c r="AE3215" s="46">
        <v>34.799999999999997</v>
      </c>
      <c r="AF3215" s="46">
        <v>117</v>
      </c>
      <c r="AH3215" s="70" t="str">
        <f t="shared" si="369"/>
        <v/>
      </c>
      <c r="AI3215" s="70" t="str">
        <f t="shared" si="370"/>
        <v/>
      </c>
      <c r="AJ3215" s="70" t="str">
        <f t="shared" si="371"/>
        <v>X</v>
      </c>
      <c r="AK3215" s="70" t="str" cm="1">
        <f t="array" ref="AK3215">_xlfn.IFS(AH3215&lt;&gt;"","1",AI3215&lt;&gt;"","2",AJ3215&lt;&gt;"","3")</f>
        <v>3</v>
      </c>
    </row>
    <row r="3216" spans="1:37" x14ac:dyDescent="0.25">
      <c r="A3216" t="s">
        <v>2066</v>
      </c>
      <c r="B3216" t="s">
        <v>441</v>
      </c>
      <c r="C3216" s="67" t="str">
        <f t="shared" si="366"/>
        <v>Madison Monroe</v>
      </c>
      <c r="D3216" s="71" t="str" cm="1">
        <f t="array" ref="D3216">_xlfn.IFS(AK3216="1",CONCATENATE(C3216,"Regional"),AK3216="2",CONCATENATE(C3216,"Sectional"),AK3216="3",CONCATENATE(C3216,COUNTIF($C$1:C3216,C3216)))</f>
        <v>Madison Monroe2</v>
      </c>
      <c r="E3216" s="66">
        <v>45168.5625</v>
      </c>
      <c r="F3216" t="s">
        <v>2674</v>
      </c>
      <c r="G3216" s="46">
        <v>10</v>
      </c>
      <c r="H3216" s="46">
        <v>58</v>
      </c>
      <c r="I3216" s="46">
        <v>10</v>
      </c>
      <c r="J3216" t="s">
        <v>896</v>
      </c>
      <c r="K3216" t="s">
        <v>131</v>
      </c>
      <c r="L3216" s="46">
        <v>2528</v>
      </c>
      <c r="M3216" s="46">
        <v>36</v>
      </c>
      <c r="N3216" s="46">
        <v>34.799999999999997</v>
      </c>
      <c r="O3216" s="46">
        <v>117</v>
      </c>
      <c r="P3216" s="46">
        <f t="shared" si="367"/>
        <v>1</v>
      </c>
      <c r="R3216" s="67" t="s">
        <v>3089</v>
      </c>
      <c r="S3216" s="67">
        <f>COUNTIF(Y$2:$Y$100,R3216)</f>
        <v>0</v>
      </c>
      <c r="V3216" s="67">
        <f t="shared" si="368"/>
        <v>0</v>
      </c>
      <c r="AB3216" t="s">
        <v>131</v>
      </c>
      <c r="AC3216" s="46">
        <v>2528</v>
      </c>
      <c r="AD3216" s="46">
        <v>36</v>
      </c>
      <c r="AE3216" s="46">
        <v>34.799999999999997</v>
      </c>
      <c r="AF3216" s="46">
        <v>117</v>
      </c>
      <c r="AH3216" s="70" t="str">
        <f t="shared" si="369"/>
        <v/>
      </c>
      <c r="AI3216" s="70" t="str">
        <f t="shared" si="370"/>
        <v/>
      </c>
      <c r="AJ3216" s="70" t="str">
        <f t="shared" si="371"/>
        <v>X</v>
      </c>
      <c r="AK3216" s="70" t="str" cm="1">
        <f t="array" ref="AK3216">_xlfn.IFS(AH3216&lt;&gt;"","1",AI3216&lt;&gt;"","2",AJ3216&lt;&gt;"","3")</f>
        <v>3</v>
      </c>
    </row>
    <row r="3217" spans="1:37" x14ac:dyDescent="0.25">
      <c r="A3217" t="s">
        <v>466</v>
      </c>
      <c r="B3217" t="s">
        <v>414</v>
      </c>
      <c r="C3217" s="67" t="str">
        <f t="shared" si="366"/>
        <v>Megan Gelb</v>
      </c>
      <c r="D3217" s="71" t="str" cm="1">
        <f t="array" ref="D3217">_xlfn.IFS(AK3217="1",CONCATENATE(C3217,"Regional"),AK3217="2",CONCATENATE(C3217,"Sectional"),AK3217="3",CONCATENATE(C3217,COUNTIF($C$1:C3217,C3217)))</f>
        <v>Megan Gelb7</v>
      </c>
      <c r="E3217" s="66">
        <v>45168.572916666664</v>
      </c>
      <c r="F3217" t="s">
        <v>2478</v>
      </c>
      <c r="G3217" s="46">
        <v>24</v>
      </c>
      <c r="H3217" s="46">
        <v>39</v>
      </c>
      <c r="I3217" s="46">
        <v>1</v>
      </c>
      <c r="J3217" t="s">
        <v>80</v>
      </c>
      <c r="K3217" t="s">
        <v>131</v>
      </c>
      <c r="L3217" s="46">
        <v>2395</v>
      </c>
      <c r="M3217" s="46">
        <v>36</v>
      </c>
      <c r="N3217" s="46">
        <v>34</v>
      </c>
      <c r="O3217" s="46">
        <v>114</v>
      </c>
      <c r="P3217" s="46">
        <f t="shared" si="367"/>
        <v>1</v>
      </c>
      <c r="R3217" s="67" t="s">
        <v>2743</v>
      </c>
      <c r="S3217" s="67">
        <f>COUNTIF(Y$2:$Y$100,R3217)</f>
        <v>0</v>
      </c>
      <c r="V3217" s="67">
        <f t="shared" si="368"/>
        <v>0</v>
      </c>
      <c r="X3217"/>
      <c r="Y3217" s="67" t="str">
        <f t="shared" ref="Y3217:Y3280" si="372">CONCATENATE(W3217," ",X3217)</f>
        <v xml:space="preserve"> </v>
      </c>
      <c r="AB3217" t="s">
        <v>131</v>
      </c>
      <c r="AC3217" s="46">
        <v>2395</v>
      </c>
      <c r="AD3217" s="46">
        <v>36</v>
      </c>
      <c r="AE3217" s="46">
        <v>34</v>
      </c>
      <c r="AF3217" s="46">
        <v>114</v>
      </c>
      <c r="AH3217" s="70" t="str">
        <f t="shared" si="369"/>
        <v/>
      </c>
      <c r="AI3217" s="70" t="str">
        <f t="shared" si="370"/>
        <v/>
      </c>
      <c r="AJ3217" s="70" t="str">
        <f t="shared" si="371"/>
        <v>X</v>
      </c>
      <c r="AK3217" s="70" t="str" cm="1">
        <f t="array" ref="AK3217">_xlfn.IFS(AH3217&lt;&gt;"","1",AI3217&lt;&gt;"","2",AJ3217&lt;&gt;"","3")</f>
        <v>3</v>
      </c>
    </row>
    <row r="3218" spans="1:37" x14ac:dyDescent="0.25">
      <c r="A3218" t="s">
        <v>466</v>
      </c>
      <c r="B3218" t="s">
        <v>434</v>
      </c>
      <c r="C3218" s="67" t="str">
        <f t="shared" si="366"/>
        <v>Ella Gelb</v>
      </c>
      <c r="D3218" s="71" t="str" cm="1">
        <f t="array" ref="D3218">_xlfn.IFS(AK3218="1",CONCATENATE(C3218,"Regional"),AK3218="2",CONCATENATE(C3218,"Sectional"),AK3218="3",CONCATENATE(C3218,COUNTIF($C$1:C3218,C3218)))</f>
        <v>Ella Gelb7</v>
      </c>
      <c r="E3218" s="66">
        <v>45168.572916666664</v>
      </c>
      <c r="F3218" t="s">
        <v>2478</v>
      </c>
      <c r="G3218" s="46">
        <v>24</v>
      </c>
      <c r="H3218" s="46">
        <v>43</v>
      </c>
      <c r="I3218" s="46">
        <v>2</v>
      </c>
      <c r="J3218" t="s">
        <v>80</v>
      </c>
      <c r="K3218" t="s">
        <v>131</v>
      </c>
      <c r="L3218" s="46">
        <v>2395</v>
      </c>
      <c r="M3218" s="46">
        <v>36</v>
      </c>
      <c r="N3218" s="46">
        <v>34</v>
      </c>
      <c r="O3218" s="46">
        <v>114</v>
      </c>
      <c r="P3218" s="46">
        <f t="shared" si="367"/>
        <v>1</v>
      </c>
      <c r="R3218" s="67" t="s">
        <v>1164</v>
      </c>
      <c r="S3218" s="67">
        <f>COUNTIF(Y$2:$Y$100,R3218)</f>
        <v>0</v>
      </c>
      <c r="V3218" s="67">
        <f t="shared" si="368"/>
        <v>0</v>
      </c>
      <c r="X3218"/>
      <c r="Y3218" s="67" t="str">
        <f t="shared" si="372"/>
        <v xml:space="preserve"> </v>
      </c>
      <c r="AB3218" t="s">
        <v>131</v>
      </c>
      <c r="AC3218" s="46">
        <v>2395</v>
      </c>
      <c r="AD3218" s="46">
        <v>36</v>
      </c>
      <c r="AE3218" s="46">
        <v>34</v>
      </c>
      <c r="AF3218" s="46">
        <v>114</v>
      </c>
      <c r="AH3218" s="70" t="str">
        <f t="shared" si="369"/>
        <v/>
      </c>
      <c r="AI3218" s="70" t="str">
        <f t="shared" si="370"/>
        <v/>
      </c>
      <c r="AJ3218" s="70" t="str">
        <f t="shared" si="371"/>
        <v>X</v>
      </c>
      <c r="AK3218" s="70" t="str" cm="1">
        <f t="array" ref="AK3218">_xlfn.IFS(AH3218&lt;&gt;"","1",AI3218&lt;&gt;"","2",AJ3218&lt;&gt;"","3")</f>
        <v>3</v>
      </c>
    </row>
    <row r="3219" spans="1:37" x14ac:dyDescent="0.25">
      <c r="A3219" t="s">
        <v>480</v>
      </c>
      <c r="B3219" t="s">
        <v>511</v>
      </c>
      <c r="C3219" s="67" t="str">
        <f t="shared" si="366"/>
        <v>Eleanor Van Handel</v>
      </c>
      <c r="D3219" s="71" t="str" cm="1">
        <f t="array" ref="D3219">_xlfn.IFS(AK3219="1",CONCATENATE(C3219,"Regional"),AK3219="2",CONCATENATE(C3219,"Sectional"),AK3219="3",CONCATENATE(C3219,COUNTIF($C$1:C3219,C3219)))</f>
        <v>Eleanor Van Handel6</v>
      </c>
      <c r="E3219" s="66">
        <v>45168.572916666664</v>
      </c>
      <c r="F3219" t="s">
        <v>2478</v>
      </c>
      <c r="G3219" s="46">
        <v>24</v>
      </c>
      <c r="H3219" s="46">
        <v>44</v>
      </c>
      <c r="I3219" s="46">
        <v>3</v>
      </c>
      <c r="J3219" t="s">
        <v>80</v>
      </c>
      <c r="K3219" t="s">
        <v>131</v>
      </c>
      <c r="L3219" s="46">
        <v>2395</v>
      </c>
      <c r="M3219" s="46">
        <v>36</v>
      </c>
      <c r="N3219" s="46">
        <v>34</v>
      </c>
      <c r="O3219" s="46">
        <v>114</v>
      </c>
      <c r="P3219" s="46">
        <f t="shared" si="367"/>
        <v>1</v>
      </c>
      <c r="R3219" s="67" t="s">
        <v>2740</v>
      </c>
      <c r="S3219" s="67">
        <f>COUNTIF(Y$2:$Y$100,R3219)</f>
        <v>0</v>
      </c>
      <c r="V3219" s="67">
        <f t="shared" si="368"/>
        <v>0</v>
      </c>
      <c r="X3219"/>
      <c r="Y3219" s="67" t="str">
        <f t="shared" si="372"/>
        <v xml:space="preserve"> </v>
      </c>
      <c r="AB3219" t="s">
        <v>131</v>
      </c>
      <c r="AC3219" s="46">
        <v>2395</v>
      </c>
      <c r="AD3219" s="46">
        <v>36</v>
      </c>
      <c r="AE3219" s="46">
        <v>34</v>
      </c>
      <c r="AF3219" s="46">
        <v>114</v>
      </c>
      <c r="AH3219" s="70" t="str">
        <f t="shared" si="369"/>
        <v/>
      </c>
      <c r="AI3219" s="70" t="str">
        <f t="shared" si="370"/>
        <v/>
      </c>
      <c r="AJ3219" s="70" t="str">
        <f t="shared" si="371"/>
        <v>X</v>
      </c>
      <c r="AK3219" s="70" t="str" cm="1">
        <f t="array" ref="AK3219">_xlfn.IFS(AH3219&lt;&gt;"","1",AI3219&lt;&gt;"","2",AJ3219&lt;&gt;"","3")</f>
        <v>3</v>
      </c>
    </row>
    <row r="3220" spans="1:37" x14ac:dyDescent="0.25">
      <c r="A3220" t="s">
        <v>1651</v>
      </c>
      <c r="B3220" t="s">
        <v>524</v>
      </c>
      <c r="C3220" s="67" t="str">
        <f t="shared" si="366"/>
        <v>Isabelle Doughty</v>
      </c>
      <c r="D3220" s="71" t="str" cm="1">
        <f t="array" ref="D3220">_xlfn.IFS(AK3220="1",CONCATENATE(C3220,"Regional"),AK3220="2",CONCATENATE(C3220,"Sectional"),AK3220="3",CONCATENATE(C3220,COUNTIF($C$1:C3220,C3220)))</f>
        <v>Isabelle Doughty7</v>
      </c>
      <c r="E3220" s="66">
        <v>45168.572916666664</v>
      </c>
      <c r="F3220" t="s">
        <v>2478</v>
      </c>
      <c r="G3220" s="46">
        <v>24</v>
      </c>
      <c r="H3220" s="46">
        <v>45</v>
      </c>
      <c r="I3220" s="46">
        <v>4</v>
      </c>
      <c r="J3220" t="s">
        <v>80</v>
      </c>
      <c r="K3220" t="s">
        <v>131</v>
      </c>
      <c r="L3220" s="46">
        <v>2395</v>
      </c>
      <c r="M3220" s="46">
        <v>36</v>
      </c>
      <c r="N3220" s="46">
        <v>34</v>
      </c>
      <c r="O3220" s="46">
        <v>114</v>
      </c>
      <c r="P3220" s="46">
        <f t="shared" si="367"/>
        <v>1</v>
      </c>
      <c r="R3220" s="67" t="s">
        <v>3487</v>
      </c>
      <c r="S3220" s="67">
        <f>COUNTIF(Y$2:$Y$100,R3220)</f>
        <v>0</v>
      </c>
      <c r="V3220" s="67">
        <f t="shared" si="368"/>
        <v>0</v>
      </c>
      <c r="X3220"/>
      <c r="Y3220" s="67" t="str">
        <f t="shared" si="372"/>
        <v xml:space="preserve"> </v>
      </c>
      <c r="AB3220" t="s">
        <v>131</v>
      </c>
      <c r="AC3220" s="46">
        <v>2395</v>
      </c>
      <c r="AD3220" s="46">
        <v>36</v>
      </c>
      <c r="AE3220" s="46">
        <v>34</v>
      </c>
      <c r="AF3220" s="46">
        <v>114</v>
      </c>
      <c r="AH3220" s="70" t="str">
        <f t="shared" si="369"/>
        <v/>
      </c>
      <c r="AI3220" s="70" t="str">
        <f t="shared" si="370"/>
        <v/>
      </c>
      <c r="AJ3220" s="70" t="str">
        <f t="shared" si="371"/>
        <v>X</v>
      </c>
      <c r="AK3220" s="70" t="str" cm="1">
        <f t="array" ref="AK3220">_xlfn.IFS(AH3220&lt;&gt;"","1",AI3220&lt;&gt;"","2",AJ3220&lt;&gt;"","3")</f>
        <v>3</v>
      </c>
    </row>
    <row r="3221" spans="1:37" x14ac:dyDescent="0.25">
      <c r="A3221" t="s">
        <v>356</v>
      </c>
      <c r="B3221" t="s">
        <v>599</v>
      </c>
      <c r="C3221" s="67" t="str">
        <f t="shared" si="366"/>
        <v>Grace Schuh</v>
      </c>
      <c r="D3221" s="71" t="str" cm="1">
        <f t="array" ref="D3221">_xlfn.IFS(AK3221="1",CONCATENATE(C3221,"Regional"),AK3221="2",CONCATENATE(C3221,"Sectional"),AK3221="3",CONCATENATE(C3221,COUNTIF($C$1:C3221,C3221)))</f>
        <v>Grace Schuh7</v>
      </c>
      <c r="E3221" s="66">
        <v>45168.572916666664</v>
      </c>
      <c r="F3221" t="s">
        <v>2478</v>
      </c>
      <c r="G3221" s="46">
        <v>24</v>
      </c>
      <c r="H3221" s="46">
        <v>45</v>
      </c>
      <c r="I3221" s="46">
        <v>4</v>
      </c>
      <c r="J3221" t="s">
        <v>80</v>
      </c>
      <c r="K3221" t="s">
        <v>131</v>
      </c>
      <c r="L3221" s="46">
        <v>2395</v>
      </c>
      <c r="M3221" s="46">
        <v>36</v>
      </c>
      <c r="N3221" s="46">
        <v>34</v>
      </c>
      <c r="O3221" s="46">
        <v>114</v>
      </c>
      <c r="P3221" s="46">
        <f t="shared" si="367"/>
        <v>1</v>
      </c>
      <c r="R3221" s="67" t="s">
        <v>2741</v>
      </c>
      <c r="S3221" s="67">
        <f>COUNTIF(Y$2:$Y$100,R3221)</f>
        <v>0</v>
      </c>
      <c r="V3221" s="67">
        <f t="shared" si="368"/>
        <v>0</v>
      </c>
      <c r="X3221"/>
      <c r="Y3221" s="67" t="str">
        <f t="shared" si="372"/>
        <v xml:space="preserve"> </v>
      </c>
      <c r="AB3221" t="s">
        <v>131</v>
      </c>
      <c r="AC3221" s="46">
        <v>2395</v>
      </c>
      <c r="AD3221" s="46">
        <v>36</v>
      </c>
      <c r="AE3221" s="46">
        <v>34</v>
      </c>
      <c r="AF3221" s="46">
        <v>114</v>
      </c>
      <c r="AH3221" s="70" t="str">
        <f t="shared" si="369"/>
        <v/>
      </c>
      <c r="AI3221" s="70" t="str">
        <f t="shared" si="370"/>
        <v/>
      </c>
      <c r="AJ3221" s="70" t="str">
        <f t="shared" si="371"/>
        <v>X</v>
      </c>
      <c r="AK3221" s="70" t="str" cm="1">
        <f t="array" ref="AK3221">_xlfn.IFS(AH3221&lt;&gt;"","1",AI3221&lt;&gt;"","2",AJ3221&lt;&gt;"","3")</f>
        <v>3</v>
      </c>
    </row>
    <row r="3222" spans="1:37" x14ac:dyDescent="0.25">
      <c r="A3222" t="s">
        <v>751</v>
      </c>
      <c r="B3222" t="s">
        <v>752</v>
      </c>
      <c r="C3222" s="67" t="str">
        <f t="shared" si="366"/>
        <v>Kaya Monzingo</v>
      </c>
      <c r="D3222" s="71" t="str" cm="1">
        <f t="array" ref="D3222">_xlfn.IFS(AK3222="1",CONCATENATE(C3222,"Regional"),AK3222="2",CONCATENATE(C3222,"Sectional"),AK3222="3",CONCATENATE(C3222,COUNTIF($C$1:C3222,C3222)))</f>
        <v>Kaya Monzingo7</v>
      </c>
      <c r="E3222" s="66">
        <v>45168.572916666664</v>
      </c>
      <c r="F3222" t="s">
        <v>2478</v>
      </c>
      <c r="G3222" s="46">
        <v>24</v>
      </c>
      <c r="H3222" s="46">
        <v>45</v>
      </c>
      <c r="I3222" s="46">
        <v>4</v>
      </c>
      <c r="J3222" t="s">
        <v>80</v>
      </c>
      <c r="K3222" t="s">
        <v>131</v>
      </c>
      <c r="L3222" s="46">
        <v>2395</v>
      </c>
      <c r="M3222" s="46">
        <v>36</v>
      </c>
      <c r="N3222" s="46">
        <v>34</v>
      </c>
      <c r="O3222" s="46">
        <v>114</v>
      </c>
      <c r="P3222" s="46">
        <f t="shared" si="367"/>
        <v>1</v>
      </c>
      <c r="R3222" s="67" t="s">
        <v>1339</v>
      </c>
      <c r="S3222" s="67">
        <f>COUNTIF(Y$2:$Y$100,R3222)</f>
        <v>0</v>
      </c>
      <c r="V3222" s="67">
        <f t="shared" si="368"/>
        <v>0</v>
      </c>
      <c r="X3222"/>
      <c r="Y3222" s="67" t="str">
        <f t="shared" si="372"/>
        <v xml:space="preserve"> </v>
      </c>
      <c r="AB3222" t="s">
        <v>131</v>
      </c>
      <c r="AC3222" s="46">
        <v>2395</v>
      </c>
      <c r="AD3222" s="46">
        <v>36</v>
      </c>
      <c r="AE3222" s="46">
        <v>34</v>
      </c>
      <c r="AF3222" s="46">
        <v>114</v>
      </c>
      <c r="AH3222" s="70" t="str">
        <f t="shared" si="369"/>
        <v/>
      </c>
      <c r="AI3222" s="70" t="str">
        <f t="shared" si="370"/>
        <v/>
      </c>
      <c r="AJ3222" s="70" t="str">
        <f t="shared" si="371"/>
        <v>X</v>
      </c>
      <c r="AK3222" s="70" t="str" cm="1">
        <f t="array" ref="AK3222">_xlfn.IFS(AH3222&lt;&gt;"","1",AI3222&lt;&gt;"","2",AJ3222&lt;&gt;"","3")</f>
        <v>3</v>
      </c>
    </row>
    <row r="3223" spans="1:37" x14ac:dyDescent="0.25">
      <c r="A3223" t="s">
        <v>1934</v>
      </c>
      <c r="B3223" t="s">
        <v>1935</v>
      </c>
      <c r="C3223" s="67" t="str">
        <f t="shared" si="366"/>
        <v>Rita Kuepper</v>
      </c>
      <c r="D3223" s="71" t="str" cm="1">
        <f t="array" ref="D3223">_xlfn.IFS(AK3223="1",CONCATENATE(C3223,"Regional"),AK3223="2",CONCATENATE(C3223,"Sectional"),AK3223="3",CONCATENATE(C3223,COUNTIF($C$1:C3223,C3223)))</f>
        <v>Rita Kuepper7</v>
      </c>
      <c r="E3223" s="66">
        <v>45168.572916666664</v>
      </c>
      <c r="F3223" t="s">
        <v>2478</v>
      </c>
      <c r="G3223" s="46">
        <v>24</v>
      </c>
      <c r="H3223" s="46">
        <v>45</v>
      </c>
      <c r="I3223" s="46">
        <v>4</v>
      </c>
      <c r="J3223" t="s">
        <v>80</v>
      </c>
      <c r="K3223" t="s">
        <v>131</v>
      </c>
      <c r="L3223" s="46">
        <v>2395</v>
      </c>
      <c r="M3223" s="46">
        <v>36</v>
      </c>
      <c r="N3223" s="46">
        <v>34</v>
      </c>
      <c r="O3223" s="46">
        <v>114</v>
      </c>
      <c r="P3223" s="46">
        <f t="shared" si="367"/>
        <v>1</v>
      </c>
      <c r="R3223" s="67" t="s">
        <v>2951</v>
      </c>
      <c r="S3223" s="67">
        <f>COUNTIF(Y$2:$Y$100,R3223)</f>
        <v>0</v>
      </c>
      <c r="V3223" s="67">
        <f t="shared" si="368"/>
        <v>0</v>
      </c>
      <c r="X3223"/>
      <c r="Y3223" s="67" t="str">
        <f t="shared" si="372"/>
        <v xml:space="preserve"> </v>
      </c>
      <c r="AB3223" t="s">
        <v>131</v>
      </c>
      <c r="AC3223" s="46">
        <v>2395</v>
      </c>
      <c r="AD3223" s="46">
        <v>36</v>
      </c>
      <c r="AE3223" s="46">
        <v>34</v>
      </c>
      <c r="AF3223" s="46">
        <v>114</v>
      </c>
      <c r="AH3223" s="70" t="str">
        <f t="shared" si="369"/>
        <v/>
      </c>
      <c r="AI3223" s="70" t="str">
        <f t="shared" si="370"/>
        <v/>
      </c>
      <c r="AJ3223" s="70" t="str">
        <f t="shared" si="371"/>
        <v>X</v>
      </c>
      <c r="AK3223" s="70" t="str" cm="1">
        <f t="array" ref="AK3223">_xlfn.IFS(AH3223&lt;&gt;"","1",AI3223&lt;&gt;"","2",AJ3223&lt;&gt;"","3")</f>
        <v>3</v>
      </c>
    </row>
    <row r="3224" spans="1:37" x14ac:dyDescent="0.25">
      <c r="A3224" t="s">
        <v>689</v>
      </c>
      <c r="B3224" t="s">
        <v>452</v>
      </c>
      <c r="C3224" s="67" t="str">
        <f t="shared" si="366"/>
        <v>Sophia Otto</v>
      </c>
      <c r="D3224" s="71" t="str" cm="1">
        <f t="array" ref="D3224">_xlfn.IFS(AK3224="1",CONCATENATE(C3224,"Regional"),AK3224="2",CONCATENATE(C3224,"Sectional"),AK3224="3",CONCATENATE(C3224,COUNTIF($C$1:C3224,C3224)))</f>
        <v>Sophia Otto7</v>
      </c>
      <c r="E3224" s="66">
        <v>45168.572916666664</v>
      </c>
      <c r="F3224" t="s">
        <v>2478</v>
      </c>
      <c r="G3224" s="46">
        <v>24</v>
      </c>
      <c r="H3224" s="46">
        <v>46</v>
      </c>
      <c r="I3224" s="46">
        <v>8</v>
      </c>
      <c r="J3224" t="s">
        <v>80</v>
      </c>
      <c r="K3224" t="s">
        <v>131</v>
      </c>
      <c r="L3224" s="46">
        <v>2395</v>
      </c>
      <c r="M3224" s="46">
        <v>36</v>
      </c>
      <c r="N3224" s="46">
        <v>34</v>
      </c>
      <c r="O3224" s="46">
        <v>114</v>
      </c>
      <c r="P3224" s="46">
        <f t="shared" si="367"/>
        <v>1</v>
      </c>
      <c r="R3224" s="67" t="s">
        <v>1340</v>
      </c>
      <c r="S3224" s="67">
        <f>COUNTIF(Y$2:$Y$100,R3224)</f>
        <v>0</v>
      </c>
      <c r="V3224" s="67">
        <f t="shared" si="368"/>
        <v>0</v>
      </c>
      <c r="X3224"/>
      <c r="Y3224" s="67" t="str">
        <f t="shared" si="372"/>
        <v xml:space="preserve"> </v>
      </c>
      <c r="AB3224" t="s">
        <v>131</v>
      </c>
      <c r="AC3224" s="46">
        <v>2395</v>
      </c>
      <c r="AD3224" s="46">
        <v>36</v>
      </c>
      <c r="AE3224" s="46">
        <v>34</v>
      </c>
      <c r="AF3224" s="46">
        <v>114</v>
      </c>
      <c r="AH3224" s="70" t="str">
        <f t="shared" si="369"/>
        <v/>
      </c>
      <c r="AI3224" s="70" t="str">
        <f t="shared" si="370"/>
        <v/>
      </c>
      <c r="AJ3224" s="70" t="str">
        <f t="shared" si="371"/>
        <v>X</v>
      </c>
      <c r="AK3224" s="70" t="str" cm="1">
        <f t="array" ref="AK3224">_xlfn.IFS(AH3224&lt;&gt;"","1",AI3224&lt;&gt;"","2",AJ3224&lt;&gt;"","3")</f>
        <v>3</v>
      </c>
    </row>
    <row r="3225" spans="1:37" x14ac:dyDescent="0.25">
      <c r="A3225" t="s">
        <v>696</v>
      </c>
      <c r="B3225" t="s">
        <v>328</v>
      </c>
      <c r="C3225" s="67" t="str">
        <f t="shared" si="366"/>
        <v>Emerson Fitzgerald</v>
      </c>
      <c r="D3225" s="71" t="str" cm="1">
        <f t="array" ref="D3225">_xlfn.IFS(AK3225="1",CONCATENATE(C3225,"Regional"),AK3225="2",CONCATENATE(C3225,"Sectional"),AK3225="3",CONCATENATE(C3225,COUNTIF($C$1:C3225,C3225)))</f>
        <v>Emerson Fitzgerald7</v>
      </c>
      <c r="E3225" s="66">
        <v>45168.572916666664</v>
      </c>
      <c r="F3225" t="s">
        <v>2478</v>
      </c>
      <c r="G3225" s="46">
        <v>24</v>
      </c>
      <c r="H3225" s="46">
        <v>48</v>
      </c>
      <c r="I3225" s="46">
        <v>9</v>
      </c>
      <c r="J3225" t="s">
        <v>80</v>
      </c>
      <c r="K3225" t="s">
        <v>131</v>
      </c>
      <c r="L3225" s="46">
        <v>2395</v>
      </c>
      <c r="M3225" s="46">
        <v>36</v>
      </c>
      <c r="N3225" s="46">
        <v>34</v>
      </c>
      <c r="O3225" s="46">
        <v>114</v>
      </c>
      <c r="P3225" s="46">
        <f t="shared" si="367"/>
        <v>1</v>
      </c>
      <c r="R3225" s="67" t="s">
        <v>1301</v>
      </c>
      <c r="S3225" s="67">
        <f>COUNTIF(Y$2:$Y$100,R3225)</f>
        <v>0</v>
      </c>
      <c r="V3225" s="67">
        <f t="shared" si="368"/>
        <v>0</v>
      </c>
      <c r="X3225"/>
      <c r="Y3225" s="67" t="str">
        <f t="shared" si="372"/>
        <v xml:space="preserve"> </v>
      </c>
      <c r="AB3225" t="s">
        <v>131</v>
      </c>
      <c r="AC3225" s="46">
        <v>2395</v>
      </c>
      <c r="AD3225" s="46">
        <v>36</v>
      </c>
      <c r="AE3225" s="46">
        <v>34</v>
      </c>
      <c r="AF3225" s="46">
        <v>114</v>
      </c>
      <c r="AG3225" s="67" t="s">
        <v>396</v>
      </c>
      <c r="AH3225" s="70" t="str">
        <f t="shared" si="369"/>
        <v/>
      </c>
      <c r="AI3225" s="70" t="str">
        <f t="shared" si="370"/>
        <v/>
      </c>
      <c r="AJ3225" s="70" t="str">
        <f t="shared" si="371"/>
        <v>X</v>
      </c>
      <c r="AK3225" s="70" t="str" cm="1">
        <f t="array" ref="AK3225">_xlfn.IFS(AH3225&lt;&gt;"","1",AI3225&lt;&gt;"","2",AJ3225&lt;&gt;"","3")</f>
        <v>3</v>
      </c>
    </row>
    <row r="3226" spans="1:37" x14ac:dyDescent="0.25">
      <c r="A3226" t="s">
        <v>1931</v>
      </c>
      <c r="B3226" t="s">
        <v>184</v>
      </c>
      <c r="C3226" s="67" t="str">
        <f t="shared" si="366"/>
        <v>Allison Klee</v>
      </c>
      <c r="D3226" s="71" t="str" cm="1">
        <f t="array" ref="D3226">_xlfn.IFS(AK3226="1",CONCATENATE(C3226,"Regional"),AK3226="2",CONCATENATE(C3226,"Sectional"),AK3226="3",CONCATENATE(C3226,COUNTIF($C$1:C3226,C3226)))</f>
        <v>Allison Klee7</v>
      </c>
      <c r="E3226" s="66">
        <v>45168.572916666664</v>
      </c>
      <c r="F3226" t="s">
        <v>2478</v>
      </c>
      <c r="G3226" s="46">
        <v>24</v>
      </c>
      <c r="H3226" s="46">
        <v>49</v>
      </c>
      <c r="I3226" s="46">
        <v>10</v>
      </c>
      <c r="J3226" t="s">
        <v>80</v>
      </c>
      <c r="K3226" t="s">
        <v>131</v>
      </c>
      <c r="L3226" s="46">
        <v>2395</v>
      </c>
      <c r="M3226" s="46">
        <v>36</v>
      </c>
      <c r="N3226" s="46">
        <v>34</v>
      </c>
      <c r="O3226" s="46">
        <v>114</v>
      </c>
      <c r="P3226" s="46">
        <f t="shared" si="367"/>
        <v>1</v>
      </c>
      <c r="R3226" s="67" t="s">
        <v>2946</v>
      </c>
      <c r="S3226" s="67">
        <f>COUNTIF(Y$2:$Y$100,R3226)</f>
        <v>0</v>
      </c>
      <c r="V3226" s="67">
        <f t="shared" si="368"/>
        <v>0</v>
      </c>
      <c r="X3226"/>
      <c r="Y3226" s="67" t="str">
        <f t="shared" si="372"/>
        <v xml:space="preserve"> </v>
      </c>
      <c r="AB3226" t="s">
        <v>131</v>
      </c>
      <c r="AC3226" s="46">
        <v>2395</v>
      </c>
      <c r="AD3226" s="46">
        <v>36</v>
      </c>
      <c r="AE3226" s="46">
        <v>34</v>
      </c>
      <c r="AF3226" s="46">
        <v>114</v>
      </c>
      <c r="AH3226" s="70" t="str">
        <f t="shared" si="369"/>
        <v/>
      </c>
      <c r="AI3226" s="70" t="str">
        <f t="shared" si="370"/>
        <v/>
      </c>
      <c r="AJ3226" s="70" t="str">
        <f t="shared" si="371"/>
        <v>X</v>
      </c>
      <c r="AK3226" s="70" t="str" cm="1">
        <f t="array" ref="AK3226">_xlfn.IFS(AH3226&lt;&gt;"","1",AI3226&lt;&gt;"","2",AJ3226&lt;&gt;"","3")</f>
        <v>3</v>
      </c>
    </row>
    <row r="3227" spans="1:37" x14ac:dyDescent="0.25">
      <c r="A3227" t="s">
        <v>255</v>
      </c>
      <c r="B3227" t="s">
        <v>1721</v>
      </c>
      <c r="C3227" s="67" t="str">
        <f t="shared" si="366"/>
        <v>Miranda Goral</v>
      </c>
      <c r="D3227" s="71" t="str" cm="1">
        <f t="array" ref="D3227">_xlfn.IFS(AK3227="1",CONCATENATE(C3227,"Regional"),AK3227="2",CONCATENATE(C3227,"Sectional"),AK3227="3",CONCATENATE(C3227,COUNTIF($C$1:C3227,C3227)))</f>
        <v>Miranda Goral5</v>
      </c>
      <c r="E3227" s="66">
        <v>45168.572916666664</v>
      </c>
      <c r="F3227" t="s">
        <v>2478</v>
      </c>
      <c r="G3227" s="46">
        <v>24</v>
      </c>
      <c r="H3227" s="46">
        <v>49</v>
      </c>
      <c r="I3227" s="46">
        <v>10</v>
      </c>
      <c r="J3227" t="s">
        <v>80</v>
      </c>
      <c r="K3227" t="s">
        <v>131</v>
      </c>
      <c r="L3227" s="46">
        <v>2395</v>
      </c>
      <c r="M3227" s="46">
        <v>36</v>
      </c>
      <c r="N3227" s="46">
        <v>34</v>
      </c>
      <c r="O3227" s="46">
        <v>114</v>
      </c>
      <c r="P3227" s="46">
        <f t="shared" si="367"/>
        <v>1</v>
      </c>
      <c r="R3227" s="67" t="s">
        <v>2749</v>
      </c>
      <c r="S3227" s="67">
        <f>COUNTIF(Y$2:$Y$100,R3227)</f>
        <v>0</v>
      </c>
      <c r="V3227" s="67">
        <f t="shared" si="368"/>
        <v>0</v>
      </c>
      <c r="X3227"/>
      <c r="Y3227" s="67" t="str">
        <f t="shared" si="372"/>
        <v xml:space="preserve"> </v>
      </c>
      <c r="AB3227" t="s">
        <v>131</v>
      </c>
      <c r="AC3227" s="46">
        <v>2395</v>
      </c>
      <c r="AD3227" s="46">
        <v>36</v>
      </c>
      <c r="AE3227" s="46">
        <v>34</v>
      </c>
      <c r="AF3227" s="46">
        <v>114</v>
      </c>
      <c r="AH3227" s="70" t="str">
        <f t="shared" si="369"/>
        <v/>
      </c>
      <c r="AI3227" s="70" t="str">
        <f t="shared" si="370"/>
        <v/>
      </c>
      <c r="AJ3227" s="70" t="str">
        <f t="shared" si="371"/>
        <v>X</v>
      </c>
      <c r="AK3227" s="70" t="str" cm="1">
        <f t="array" ref="AK3227">_xlfn.IFS(AH3227&lt;&gt;"","1",AI3227&lt;&gt;"","2",AJ3227&lt;&gt;"","3")</f>
        <v>3</v>
      </c>
    </row>
    <row r="3228" spans="1:37" x14ac:dyDescent="0.25">
      <c r="A3228" t="s">
        <v>1109</v>
      </c>
      <c r="B3228" t="s">
        <v>401</v>
      </c>
      <c r="C3228" s="67" t="str">
        <f t="shared" si="366"/>
        <v>Hannah Fergus</v>
      </c>
      <c r="D3228" s="71" t="str" cm="1">
        <f t="array" ref="D3228">_xlfn.IFS(AK3228="1",CONCATENATE(C3228,"Regional"),AK3228="2",CONCATENATE(C3228,"Sectional"),AK3228="3",CONCATENATE(C3228,COUNTIF($C$1:C3228,C3228)))</f>
        <v>Hannah Fergus6</v>
      </c>
      <c r="E3228" s="66">
        <v>45168.572916666664</v>
      </c>
      <c r="F3228" t="s">
        <v>2478</v>
      </c>
      <c r="G3228" s="46">
        <v>24</v>
      </c>
      <c r="H3228" s="46">
        <v>50</v>
      </c>
      <c r="I3228" s="46">
        <v>12</v>
      </c>
      <c r="J3228" t="s">
        <v>80</v>
      </c>
      <c r="K3228" t="s">
        <v>131</v>
      </c>
      <c r="L3228" s="46">
        <v>2395</v>
      </c>
      <c r="M3228" s="46">
        <v>36</v>
      </c>
      <c r="N3228" s="46">
        <v>34</v>
      </c>
      <c r="O3228" s="46">
        <v>114</v>
      </c>
      <c r="P3228" s="46">
        <f t="shared" si="367"/>
        <v>1</v>
      </c>
      <c r="R3228" s="67" t="s">
        <v>1582</v>
      </c>
      <c r="S3228" s="67">
        <f>COUNTIF(Y$2:$Y$100,R3228)</f>
        <v>0</v>
      </c>
      <c r="V3228" s="67">
        <f t="shared" si="368"/>
        <v>0</v>
      </c>
      <c r="X3228"/>
      <c r="Y3228" s="67" t="str">
        <f t="shared" si="372"/>
        <v xml:space="preserve"> </v>
      </c>
      <c r="AB3228" t="s">
        <v>131</v>
      </c>
      <c r="AC3228" s="46">
        <v>2395</v>
      </c>
      <c r="AD3228" s="46">
        <v>36</v>
      </c>
      <c r="AE3228" s="46">
        <v>34</v>
      </c>
      <c r="AF3228" s="46">
        <v>114</v>
      </c>
      <c r="AH3228" s="70" t="str">
        <f t="shared" si="369"/>
        <v/>
      </c>
      <c r="AI3228" s="70" t="str">
        <f t="shared" si="370"/>
        <v/>
      </c>
      <c r="AJ3228" s="70" t="str">
        <f t="shared" si="371"/>
        <v>X</v>
      </c>
      <c r="AK3228" s="70" t="str" cm="1">
        <f t="array" ref="AK3228">_xlfn.IFS(AH3228&lt;&gt;"","1",AI3228&lt;&gt;"","2",AJ3228&lt;&gt;"","3")</f>
        <v>3</v>
      </c>
    </row>
    <row r="3229" spans="1:37" x14ac:dyDescent="0.25">
      <c r="A3229" t="s">
        <v>727</v>
      </c>
      <c r="B3229" t="s">
        <v>728</v>
      </c>
      <c r="C3229" s="67" t="str">
        <f t="shared" si="366"/>
        <v>Diana Schallock</v>
      </c>
      <c r="D3229" s="71" t="str" cm="1">
        <f t="array" ref="D3229">_xlfn.IFS(AK3229="1",CONCATENATE(C3229,"Regional"),AK3229="2",CONCATENATE(C3229,"Sectional"),AK3229="3",CONCATENATE(C3229,COUNTIF($C$1:C3229,C3229)))</f>
        <v>Diana Schallock7</v>
      </c>
      <c r="E3229" s="66">
        <v>45168.572916666664</v>
      </c>
      <c r="F3229" t="s">
        <v>2478</v>
      </c>
      <c r="G3229" s="46">
        <v>24</v>
      </c>
      <c r="H3229" s="46">
        <v>50</v>
      </c>
      <c r="I3229" s="46">
        <v>12</v>
      </c>
      <c r="J3229" t="s">
        <v>80</v>
      </c>
      <c r="K3229" t="s">
        <v>131</v>
      </c>
      <c r="L3229" s="46">
        <v>2395</v>
      </c>
      <c r="M3229" s="46">
        <v>36</v>
      </c>
      <c r="N3229" s="46">
        <v>34</v>
      </c>
      <c r="O3229" s="46">
        <v>114</v>
      </c>
      <c r="P3229" s="46">
        <f t="shared" si="367"/>
        <v>1</v>
      </c>
      <c r="R3229" s="67" t="s">
        <v>1323</v>
      </c>
      <c r="S3229" s="67">
        <f>COUNTIF(Y$2:$Y$100,R3229)</f>
        <v>0</v>
      </c>
      <c r="V3229" s="67">
        <f t="shared" si="368"/>
        <v>0</v>
      </c>
      <c r="X3229"/>
      <c r="Y3229" s="67" t="str">
        <f t="shared" si="372"/>
        <v xml:space="preserve"> </v>
      </c>
      <c r="AB3229" t="s">
        <v>131</v>
      </c>
      <c r="AC3229" s="46">
        <v>2395</v>
      </c>
      <c r="AD3229" s="46">
        <v>36</v>
      </c>
      <c r="AE3229" s="46">
        <v>34</v>
      </c>
      <c r="AF3229" s="46">
        <v>114</v>
      </c>
      <c r="AH3229" s="70" t="str">
        <f t="shared" si="369"/>
        <v/>
      </c>
      <c r="AI3229" s="70" t="str">
        <f t="shared" si="370"/>
        <v/>
      </c>
      <c r="AJ3229" s="70" t="str">
        <f t="shared" si="371"/>
        <v>X</v>
      </c>
      <c r="AK3229" s="70" t="str" cm="1">
        <f t="array" ref="AK3229">_xlfn.IFS(AH3229&lt;&gt;"","1",AI3229&lt;&gt;"","2",AJ3229&lt;&gt;"","3")</f>
        <v>3</v>
      </c>
    </row>
    <row r="3230" spans="1:37" x14ac:dyDescent="0.25">
      <c r="A3230" t="s">
        <v>1652</v>
      </c>
      <c r="B3230" t="s">
        <v>443</v>
      </c>
      <c r="C3230" s="67" t="str">
        <f t="shared" si="366"/>
        <v>Emily Blankenburg</v>
      </c>
      <c r="D3230" s="71" t="str" cm="1">
        <f t="array" ref="D3230">_xlfn.IFS(AK3230="1",CONCATENATE(C3230,"Regional"),AK3230="2",CONCATENATE(C3230,"Sectional"),AK3230="3",CONCATENATE(C3230,COUNTIF($C$1:C3230,C3230)))</f>
        <v>Emily Blankenburg7</v>
      </c>
      <c r="E3230" s="66">
        <v>45168.572916666664</v>
      </c>
      <c r="F3230" t="s">
        <v>2478</v>
      </c>
      <c r="G3230" s="46">
        <v>24</v>
      </c>
      <c r="H3230" s="46">
        <v>51</v>
      </c>
      <c r="I3230" s="46">
        <v>14</v>
      </c>
      <c r="J3230" t="s">
        <v>80</v>
      </c>
      <c r="K3230" t="s">
        <v>131</v>
      </c>
      <c r="L3230" s="46">
        <v>2395</v>
      </c>
      <c r="M3230" s="46">
        <v>36</v>
      </c>
      <c r="N3230" s="46">
        <v>34</v>
      </c>
      <c r="O3230" s="46">
        <v>114</v>
      </c>
      <c r="P3230" s="46">
        <f t="shared" si="367"/>
        <v>1</v>
      </c>
      <c r="R3230" s="67" t="s">
        <v>3484</v>
      </c>
      <c r="S3230" s="67">
        <f>COUNTIF(Y$2:$Y$100,R3230)</f>
        <v>0</v>
      </c>
      <c r="V3230" s="67">
        <f t="shared" si="368"/>
        <v>0</v>
      </c>
      <c r="X3230"/>
      <c r="Y3230" s="67" t="str">
        <f t="shared" si="372"/>
        <v xml:space="preserve"> </v>
      </c>
      <c r="AB3230" t="s">
        <v>131</v>
      </c>
      <c r="AC3230" s="46">
        <v>2395</v>
      </c>
      <c r="AD3230" s="46">
        <v>36</v>
      </c>
      <c r="AE3230" s="46">
        <v>34</v>
      </c>
      <c r="AF3230" s="46">
        <v>114</v>
      </c>
      <c r="AH3230" s="70" t="str">
        <f t="shared" si="369"/>
        <v/>
      </c>
      <c r="AI3230" s="70" t="str">
        <f t="shared" si="370"/>
        <v/>
      </c>
      <c r="AJ3230" s="70" t="str">
        <f t="shared" si="371"/>
        <v>X</v>
      </c>
      <c r="AK3230" s="70" t="str" cm="1">
        <f t="array" ref="AK3230">_xlfn.IFS(AH3230&lt;&gt;"","1",AI3230&lt;&gt;"","2",AJ3230&lt;&gt;"","3")</f>
        <v>3</v>
      </c>
    </row>
    <row r="3231" spans="1:37" x14ac:dyDescent="0.25">
      <c r="A3231" t="s">
        <v>741</v>
      </c>
      <c r="B3231" t="s">
        <v>742</v>
      </c>
      <c r="C3231" s="67" t="str">
        <f t="shared" si="366"/>
        <v>Jasmine Xu</v>
      </c>
      <c r="D3231" s="71" t="str" cm="1">
        <f t="array" ref="D3231">_xlfn.IFS(AK3231="1",CONCATENATE(C3231,"Regional"),AK3231="2",CONCATENATE(C3231,"Sectional"),AK3231="3",CONCATENATE(C3231,COUNTIF($C$1:C3231,C3231)))</f>
        <v>Jasmine Xu6</v>
      </c>
      <c r="E3231" s="66">
        <v>45168.572916666664</v>
      </c>
      <c r="F3231" t="s">
        <v>2478</v>
      </c>
      <c r="G3231" s="46">
        <v>24</v>
      </c>
      <c r="H3231" s="46">
        <v>51</v>
      </c>
      <c r="I3231" s="46">
        <v>14</v>
      </c>
      <c r="J3231" t="s">
        <v>80</v>
      </c>
      <c r="K3231" t="s">
        <v>131</v>
      </c>
      <c r="L3231" s="46">
        <v>2395</v>
      </c>
      <c r="M3231" s="46">
        <v>36</v>
      </c>
      <c r="N3231" s="46">
        <v>34</v>
      </c>
      <c r="O3231" s="46">
        <v>114</v>
      </c>
      <c r="P3231" s="46">
        <f t="shared" si="367"/>
        <v>1</v>
      </c>
      <c r="R3231" s="67" t="s">
        <v>1330</v>
      </c>
      <c r="S3231" s="67">
        <f>COUNTIF(Y$2:$Y$100,R3231)</f>
        <v>0</v>
      </c>
      <c r="V3231" s="67">
        <f t="shared" si="368"/>
        <v>0</v>
      </c>
      <c r="X3231"/>
      <c r="Y3231" s="67" t="str">
        <f t="shared" si="372"/>
        <v xml:space="preserve"> </v>
      </c>
      <c r="AB3231" t="s">
        <v>131</v>
      </c>
      <c r="AC3231" s="46">
        <v>2395</v>
      </c>
      <c r="AD3231" s="46">
        <v>36</v>
      </c>
      <c r="AE3231" s="46">
        <v>34</v>
      </c>
      <c r="AF3231" s="46">
        <v>114</v>
      </c>
      <c r="AH3231" s="70" t="str">
        <f t="shared" si="369"/>
        <v/>
      </c>
      <c r="AI3231" s="70" t="str">
        <f t="shared" si="370"/>
        <v/>
      </c>
      <c r="AJ3231" s="70" t="str">
        <f t="shared" si="371"/>
        <v>X</v>
      </c>
      <c r="AK3231" s="70" t="str" cm="1">
        <f t="array" ref="AK3231">_xlfn.IFS(AH3231&lt;&gt;"","1",AI3231&lt;&gt;"","2",AJ3231&lt;&gt;"","3")</f>
        <v>3</v>
      </c>
    </row>
    <row r="3232" spans="1:37" x14ac:dyDescent="0.25">
      <c r="A3232" t="s">
        <v>1653</v>
      </c>
      <c r="B3232" t="s">
        <v>393</v>
      </c>
      <c r="C3232" s="67" t="str">
        <f t="shared" si="366"/>
        <v>Mia Tsuchihashi</v>
      </c>
      <c r="D3232" s="71" t="str" cm="1">
        <f t="array" ref="D3232">_xlfn.IFS(AK3232="1",CONCATENATE(C3232,"Regional"),AK3232="2",CONCATENATE(C3232,"Sectional"),AK3232="3",CONCATENATE(C3232,COUNTIF($C$1:C3232,C3232)))</f>
        <v>Mia Tsuchihashi7</v>
      </c>
      <c r="E3232" s="66">
        <v>45168.572916666664</v>
      </c>
      <c r="F3232" t="s">
        <v>2478</v>
      </c>
      <c r="G3232" s="46">
        <v>24</v>
      </c>
      <c r="H3232" s="46">
        <v>51</v>
      </c>
      <c r="I3232" s="46">
        <v>14</v>
      </c>
      <c r="J3232" t="s">
        <v>80</v>
      </c>
      <c r="K3232" t="s">
        <v>131</v>
      </c>
      <c r="L3232" s="46">
        <v>2395</v>
      </c>
      <c r="M3232" s="46">
        <v>36</v>
      </c>
      <c r="N3232" s="46">
        <v>34</v>
      </c>
      <c r="O3232" s="46">
        <v>114</v>
      </c>
      <c r="P3232" s="46">
        <f t="shared" si="367"/>
        <v>1</v>
      </c>
      <c r="R3232" s="67" t="s">
        <v>3480</v>
      </c>
      <c r="S3232" s="67">
        <f>COUNTIF(Y$2:$Y$100,R3232)</f>
        <v>0</v>
      </c>
      <c r="V3232" s="67">
        <f t="shared" si="368"/>
        <v>0</v>
      </c>
      <c r="X3232"/>
      <c r="Y3232" s="67" t="str">
        <f t="shared" si="372"/>
        <v xml:space="preserve"> </v>
      </c>
      <c r="AB3232" t="s">
        <v>131</v>
      </c>
      <c r="AC3232" s="46">
        <v>2395</v>
      </c>
      <c r="AD3232" s="46">
        <v>36</v>
      </c>
      <c r="AE3232" s="46">
        <v>34</v>
      </c>
      <c r="AF3232" s="46">
        <v>114</v>
      </c>
      <c r="AH3232" s="70" t="str">
        <f t="shared" si="369"/>
        <v/>
      </c>
      <c r="AI3232" s="70" t="str">
        <f t="shared" si="370"/>
        <v/>
      </c>
      <c r="AJ3232" s="70" t="str">
        <f t="shared" si="371"/>
        <v>X</v>
      </c>
      <c r="AK3232" s="70" t="str" cm="1">
        <f t="array" ref="AK3232">_xlfn.IFS(AH3232&lt;&gt;"","1",AI3232&lt;&gt;"","2",AJ3232&lt;&gt;"","3")</f>
        <v>3</v>
      </c>
    </row>
    <row r="3233" spans="1:37" x14ac:dyDescent="0.25">
      <c r="A3233" t="s">
        <v>315</v>
      </c>
      <c r="B3233" t="s">
        <v>353</v>
      </c>
      <c r="C3233" s="67" t="str">
        <f t="shared" si="366"/>
        <v>Olivia Morgan</v>
      </c>
      <c r="D3233" s="71" t="str" cm="1">
        <f t="array" ref="D3233">_xlfn.IFS(AK3233="1",CONCATENATE(C3233,"Regional"),AK3233="2",CONCATENATE(C3233,"Sectional"),AK3233="3",CONCATENATE(C3233,COUNTIF($C$1:C3233,C3233)))</f>
        <v>Olivia Morgan7</v>
      </c>
      <c r="E3233" s="66">
        <v>45168.572916666664</v>
      </c>
      <c r="F3233" t="s">
        <v>2478</v>
      </c>
      <c r="G3233" s="46">
        <v>24</v>
      </c>
      <c r="H3233" s="46">
        <v>52</v>
      </c>
      <c r="I3233" s="46">
        <v>17</v>
      </c>
      <c r="J3233" t="s">
        <v>80</v>
      </c>
      <c r="K3233" t="s">
        <v>131</v>
      </c>
      <c r="L3233" s="46">
        <v>2395</v>
      </c>
      <c r="M3233" s="46">
        <v>36</v>
      </c>
      <c r="N3233" s="46">
        <v>34</v>
      </c>
      <c r="O3233" s="46">
        <v>114</v>
      </c>
      <c r="P3233" s="46">
        <f t="shared" si="367"/>
        <v>1</v>
      </c>
      <c r="R3233" s="67" t="s">
        <v>1338</v>
      </c>
      <c r="S3233" s="67">
        <f>COUNTIF(Y$2:$Y$100,R3233)</f>
        <v>0</v>
      </c>
      <c r="V3233" s="67">
        <f t="shared" si="368"/>
        <v>0</v>
      </c>
      <c r="X3233"/>
      <c r="Y3233" s="67" t="str">
        <f t="shared" si="372"/>
        <v xml:space="preserve"> </v>
      </c>
      <c r="AB3233" t="s">
        <v>131</v>
      </c>
      <c r="AC3233" s="46">
        <v>2395</v>
      </c>
      <c r="AD3233" s="46">
        <v>36</v>
      </c>
      <c r="AE3233" s="46">
        <v>34</v>
      </c>
      <c r="AF3233" s="46">
        <v>114</v>
      </c>
      <c r="AH3233" s="70" t="str">
        <f t="shared" si="369"/>
        <v/>
      </c>
      <c r="AI3233" s="70" t="str">
        <f t="shared" si="370"/>
        <v/>
      </c>
      <c r="AJ3233" s="70" t="str">
        <f t="shared" si="371"/>
        <v>X</v>
      </c>
      <c r="AK3233" s="70" t="str" cm="1">
        <f t="array" ref="AK3233">_xlfn.IFS(AH3233&lt;&gt;"","1",AI3233&lt;&gt;"","2",AJ3233&lt;&gt;"","3")</f>
        <v>3</v>
      </c>
    </row>
    <row r="3234" spans="1:37" x14ac:dyDescent="0.25">
      <c r="A3234" t="s">
        <v>374</v>
      </c>
      <c r="B3234" t="s">
        <v>769</v>
      </c>
      <c r="C3234" s="67" t="str">
        <f t="shared" si="366"/>
        <v>Nadia Wagner</v>
      </c>
      <c r="D3234" s="71" t="str" cm="1">
        <f t="array" ref="D3234">_xlfn.IFS(AK3234="1",CONCATENATE(C3234,"Regional"),AK3234="2",CONCATENATE(C3234,"Sectional"),AK3234="3",CONCATENATE(C3234,COUNTIF($C$1:C3234,C3234)))</f>
        <v>Nadia Wagner4</v>
      </c>
      <c r="E3234" s="66">
        <v>45168.572916666664</v>
      </c>
      <c r="F3234" t="s">
        <v>2478</v>
      </c>
      <c r="G3234" s="46">
        <v>24</v>
      </c>
      <c r="H3234" s="46">
        <v>53</v>
      </c>
      <c r="I3234" s="46">
        <v>18</v>
      </c>
      <c r="J3234" t="s">
        <v>80</v>
      </c>
      <c r="K3234" t="s">
        <v>131</v>
      </c>
      <c r="L3234" s="46">
        <v>2395</v>
      </c>
      <c r="M3234" s="46">
        <v>36</v>
      </c>
      <c r="N3234" s="46">
        <v>34</v>
      </c>
      <c r="O3234" s="46">
        <v>114</v>
      </c>
      <c r="P3234" s="46">
        <f t="shared" si="367"/>
        <v>1</v>
      </c>
      <c r="R3234" s="67" t="s">
        <v>1353</v>
      </c>
      <c r="S3234" s="67">
        <f>COUNTIF(Y$2:$Y$100,R3234)</f>
        <v>0</v>
      </c>
      <c r="V3234" s="67">
        <f t="shared" si="368"/>
        <v>0</v>
      </c>
      <c r="X3234"/>
      <c r="Y3234" s="67" t="str">
        <f t="shared" si="372"/>
        <v xml:space="preserve"> </v>
      </c>
      <c r="AB3234" t="s">
        <v>131</v>
      </c>
      <c r="AC3234" s="46">
        <v>2395</v>
      </c>
      <c r="AD3234" s="46">
        <v>36</v>
      </c>
      <c r="AE3234" s="46">
        <v>34</v>
      </c>
      <c r="AF3234" s="46">
        <v>114</v>
      </c>
      <c r="AH3234" s="70" t="str">
        <f t="shared" si="369"/>
        <v/>
      </c>
      <c r="AI3234" s="70" t="str">
        <f t="shared" si="370"/>
        <v/>
      </c>
      <c r="AJ3234" s="70" t="str">
        <f t="shared" si="371"/>
        <v>X</v>
      </c>
      <c r="AK3234" s="70" t="str" cm="1">
        <f t="array" ref="AK3234">_xlfn.IFS(AH3234&lt;&gt;"","1",AI3234&lt;&gt;"","2",AJ3234&lt;&gt;"","3")</f>
        <v>3</v>
      </c>
    </row>
    <row r="3235" spans="1:37" x14ac:dyDescent="0.25">
      <c r="A3235" t="s">
        <v>310</v>
      </c>
      <c r="B3235" t="s">
        <v>699</v>
      </c>
      <c r="C3235" s="67" t="str">
        <f t="shared" si="366"/>
        <v>Emmaline Miller</v>
      </c>
      <c r="D3235" s="71" t="str" cm="1">
        <f t="array" ref="D3235">_xlfn.IFS(AK3235="1",CONCATENATE(C3235,"Regional"),AK3235="2",CONCATENATE(C3235,"Sectional"),AK3235="3",CONCATENATE(C3235,COUNTIF($C$1:C3235,C3235)))</f>
        <v>Emmaline Miller7</v>
      </c>
      <c r="E3235" s="66">
        <v>45168.572916666664</v>
      </c>
      <c r="F3235" t="s">
        <v>2478</v>
      </c>
      <c r="G3235" s="46">
        <v>24</v>
      </c>
      <c r="H3235" s="46">
        <v>54</v>
      </c>
      <c r="I3235" s="46">
        <v>19</v>
      </c>
      <c r="J3235" t="s">
        <v>80</v>
      </c>
      <c r="K3235" t="s">
        <v>131</v>
      </c>
      <c r="L3235" s="46">
        <v>2395</v>
      </c>
      <c r="M3235" s="46">
        <v>36</v>
      </c>
      <c r="N3235" s="46">
        <v>34</v>
      </c>
      <c r="O3235" s="46">
        <v>114</v>
      </c>
      <c r="P3235" s="46">
        <f t="shared" si="367"/>
        <v>1</v>
      </c>
      <c r="R3235" s="67" t="s">
        <v>1302</v>
      </c>
      <c r="S3235" s="67">
        <f>COUNTIF(Y$2:$Y$100,R3235)</f>
        <v>0</v>
      </c>
      <c r="V3235" s="67">
        <f t="shared" si="368"/>
        <v>0</v>
      </c>
      <c r="X3235"/>
      <c r="Y3235" s="67" t="str">
        <f t="shared" si="372"/>
        <v xml:space="preserve"> </v>
      </c>
      <c r="AB3235" t="s">
        <v>131</v>
      </c>
      <c r="AC3235" s="46">
        <v>2395</v>
      </c>
      <c r="AD3235" s="46">
        <v>36</v>
      </c>
      <c r="AE3235" s="46">
        <v>34</v>
      </c>
      <c r="AF3235" s="46">
        <v>114</v>
      </c>
      <c r="AH3235" s="70" t="str">
        <f t="shared" si="369"/>
        <v/>
      </c>
      <c r="AI3235" s="70" t="str">
        <f t="shared" si="370"/>
        <v/>
      </c>
      <c r="AJ3235" s="70" t="str">
        <f t="shared" si="371"/>
        <v>X</v>
      </c>
      <c r="AK3235" s="70" t="str" cm="1">
        <f t="array" ref="AK3235">_xlfn.IFS(AH3235&lt;&gt;"","1",AI3235&lt;&gt;"","2",AJ3235&lt;&gt;"","3")</f>
        <v>3</v>
      </c>
    </row>
    <row r="3236" spans="1:37" x14ac:dyDescent="0.25">
      <c r="A3236" t="s">
        <v>755</v>
      </c>
      <c r="B3236" t="s">
        <v>345</v>
      </c>
      <c r="C3236" s="67" t="str">
        <f t="shared" si="366"/>
        <v>Abigail Vang</v>
      </c>
      <c r="D3236" s="71" t="str" cm="1">
        <f t="array" ref="D3236">_xlfn.IFS(AK3236="1",CONCATENATE(C3236,"Regional"),AK3236="2",CONCATENATE(C3236,"Sectional"),AK3236="3",CONCATENATE(C3236,COUNTIF($C$1:C3236,C3236)))</f>
        <v>Abigail Vang3</v>
      </c>
      <c r="E3236" s="66">
        <v>45168.572916666664</v>
      </c>
      <c r="F3236" t="s">
        <v>2478</v>
      </c>
      <c r="G3236" s="46">
        <v>24</v>
      </c>
      <c r="H3236" s="46">
        <v>55</v>
      </c>
      <c r="I3236" s="46">
        <v>20</v>
      </c>
      <c r="J3236" t="s">
        <v>80</v>
      </c>
      <c r="K3236" t="s">
        <v>131</v>
      </c>
      <c r="L3236" s="46">
        <v>2395</v>
      </c>
      <c r="M3236" s="46">
        <v>36</v>
      </c>
      <c r="N3236" s="46">
        <v>34</v>
      </c>
      <c r="O3236" s="46">
        <v>114</v>
      </c>
      <c r="P3236" s="46">
        <f t="shared" si="367"/>
        <v>1</v>
      </c>
      <c r="R3236" s="67" t="s">
        <v>1350</v>
      </c>
      <c r="S3236" s="67">
        <f>COUNTIF(Y$2:$Y$100,R3236)</f>
        <v>0</v>
      </c>
      <c r="V3236" s="67">
        <f t="shared" si="368"/>
        <v>0</v>
      </c>
      <c r="X3236"/>
      <c r="Y3236" s="67" t="str">
        <f t="shared" si="372"/>
        <v xml:space="preserve"> </v>
      </c>
      <c r="AB3236" t="s">
        <v>131</v>
      </c>
      <c r="AC3236" s="46">
        <v>2395</v>
      </c>
      <c r="AD3236" s="46">
        <v>36</v>
      </c>
      <c r="AE3236" s="46">
        <v>34</v>
      </c>
      <c r="AF3236" s="46">
        <v>114</v>
      </c>
      <c r="AH3236" s="70" t="str">
        <f t="shared" si="369"/>
        <v/>
      </c>
      <c r="AI3236" s="70" t="str">
        <f t="shared" si="370"/>
        <v/>
      </c>
      <c r="AJ3236" s="70" t="str">
        <f t="shared" si="371"/>
        <v>X</v>
      </c>
      <c r="AK3236" s="70" t="str" cm="1">
        <f t="array" ref="AK3236">_xlfn.IFS(AH3236&lt;&gt;"","1",AI3236&lt;&gt;"","2",AJ3236&lt;&gt;"","3")</f>
        <v>3</v>
      </c>
    </row>
    <row r="3237" spans="1:37" x14ac:dyDescent="0.25">
      <c r="A3237" t="s">
        <v>738</v>
      </c>
      <c r="B3237" t="s">
        <v>739</v>
      </c>
      <c r="C3237" s="67" t="str">
        <f t="shared" si="366"/>
        <v>Amiah Brakob</v>
      </c>
      <c r="D3237" s="71" t="str" cm="1">
        <f t="array" ref="D3237">_xlfn.IFS(AK3237="1",CONCATENATE(C3237,"Regional"),AK3237="2",CONCATENATE(C3237,"Sectional"),AK3237="3",CONCATENATE(C3237,COUNTIF($C$1:C3237,C3237)))</f>
        <v>Amiah Brakob7</v>
      </c>
      <c r="E3237" s="66">
        <v>45168.572916666664</v>
      </c>
      <c r="F3237" t="s">
        <v>2478</v>
      </c>
      <c r="G3237" s="46">
        <v>24</v>
      </c>
      <c r="H3237" s="46">
        <v>56</v>
      </c>
      <c r="I3237" s="46">
        <v>21</v>
      </c>
      <c r="J3237" t="s">
        <v>80</v>
      </c>
      <c r="K3237" t="s">
        <v>131</v>
      </c>
      <c r="L3237" s="46">
        <v>2395</v>
      </c>
      <c r="M3237" s="46">
        <v>36</v>
      </c>
      <c r="N3237" s="46">
        <v>34</v>
      </c>
      <c r="O3237" s="46">
        <v>114</v>
      </c>
      <c r="P3237" s="46">
        <f t="shared" si="367"/>
        <v>1</v>
      </c>
      <c r="R3237" s="67" t="s">
        <v>1329</v>
      </c>
      <c r="S3237" s="67">
        <f>COUNTIF(Y$2:$Y$100,R3237)</f>
        <v>0</v>
      </c>
      <c r="V3237" s="67">
        <f t="shared" si="368"/>
        <v>0</v>
      </c>
      <c r="X3237"/>
      <c r="Y3237" s="67" t="str">
        <f t="shared" si="372"/>
        <v xml:space="preserve"> </v>
      </c>
      <c r="AB3237" t="s">
        <v>131</v>
      </c>
      <c r="AC3237" s="46">
        <v>2395</v>
      </c>
      <c r="AD3237" s="46">
        <v>36</v>
      </c>
      <c r="AE3237" s="46">
        <v>34</v>
      </c>
      <c r="AF3237" s="46">
        <v>114</v>
      </c>
      <c r="AH3237" s="70" t="str">
        <f t="shared" si="369"/>
        <v/>
      </c>
      <c r="AI3237" s="70" t="str">
        <f t="shared" si="370"/>
        <v/>
      </c>
      <c r="AJ3237" s="70" t="str">
        <f t="shared" si="371"/>
        <v>X</v>
      </c>
      <c r="AK3237" s="70" t="str" cm="1">
        <f t="array" ref="AK3237">_xlfn.IFS(AH3237&lt;&gt;"","1",AI3237&lt;&gt;"","2",AJ3237&lt;&gt;"","3")</f>
        <v>3</v>
      </c>
    </row>
    <row r="3238" spans="1:37" x14ac:dyDescent="0.25">
      <c r="A3238" t="s">
        <v>1110</v>
      </c>
      <c r="B3238" t="s">
        <v>852</v>
      </c>
      <c r="C3238" s="67" t="str">
        <f t="shared" si="366"/>
        <v>Zoe Holubar</v>
      </c>
      <c r="D3238" s="71" t="str" cm="1">
        <f t="array" ref="D3238">_xlfn.IFS(AK3238="1",CONCATENATE(C3238,"Regional"),AK3238="2",CONCATENATE(C3238,"Sectional"),AK3238="3",CONCATENATE(C3238,COUNTIF($C$1:C3238,C3238)))</f>
        <v>Zoe Holubar1</v>
      </c>
      <c r="E3238" s="66">
        <v>45168.572916666664</v>
      </c>
      <c r="F3238" t="s">
        <v>2478</v>
      </c>
      <c r="G3238" s="46">
        <v>24</v>
      </c>
      <c r="H3238" s="46">
        <v>56</v>
      </c>
      <c r="I3238" s="46">
        <v>21</v>
      </c>
      <c r="J3238" t="s">
        <v>80</v>
      </c>
      <c r="K3238" t="s">
        <v>131</v>
      </c>
      <c r="L3238" s="46">
        <v>2395</v>
      </c>
      <c r="M3238" s="46">
        <v>36</v>
      </c>
      <c r="N3238" s="46">
        <v>34</v>
      </c>
      <c r="O3238" s="46">
        <v>114</v>
      </c>
      <c r="P3238" s="46">
        <f t="shared" si="367"/>
        <v>1</v>
      </c>
      <c r="R3238" s="67" t="s">
        <v>1583</v>
      </c>
      <c r="S3238" s="67">
        <f>COUNTIF(Y$2:$Y$100,R3238)</f>
        <v>0</v>
      </c>
      <c r="V3238" s="67">
        <f t="shared" si="368"/>
        <v>0</v>
      </c>
      <c r="X3238"/>
      <c r="Y3238" s="67" t="str">
        <f t="shared" si="372"/>
        <v xml:space="preserve"> </v>
      </c>
      <c r="AB3238" t="s">
        <v>131</v>
      </c>
      <c r="AC3238" s="46">
        <v>2395</v>
      </c>
      <c r="AD3238" s="46">
        <v>36</v>
      </c>
      <c r="AE3238" s="46">
        <v>34</v>
      </c>
      <c r="AF3238" s="46">
        <v>114</v>
      </c>
      <c r="AH3238" s="70" t="str">
        <f t="shared" si="369"/>
        <v/>
      </c>
      <c r="AI3238" s="70" t="str">
        <f t="shared" si="370"/>
        <v/>
      </c>
      <c r="AJ3238" s="70" t="str">
        <f t="shared" si="371"/>
        <v>X</v>
      </c>
      <c r="AK3238" s="70" t="str" cm="1">
        <f t="array" ref="AK3238">_xlfn.IFS(AH3238&lt;&gt;"","1",AI3238&lt;&gt;"","2",AJ3238&lt;&gt;"","3")</f>
        <v>3</v>
      </c>
    </row>
    <row r="3239" spans="1:37" x14ac:dyDescent="0.25">
      <c r="A3239" t="s">
        <v>860</v>
      </c>
      <c r="B3239" t="s">
        <v>535</v>
      </c>
      <c r="C3239" s="67" t="str">
        <f t="shared" si="366"/>
        <v>Rachel Hattori</v>
      </c>
      <c r="D3239" s="71" t="str" cm="1">
        <f t="array" ref="D3239">_xlfn.IFS(AK3239="1",CONCATENATE(C3239,"Regional"),AK3239="2",CONCATENATE(C3239,"Sectional"),AK3239="3",CONCATENATE(C3239,COUNTIF($C$1:C3239,C3239)))</f>
        <v>Rachel Hattori5</v>
      </c>
      <c r="E3239" s="66">
        <v>45168.572916666664</v>
      </c>
      <c r="F3239" t="s">
        <v>2478</v>
      </c>
      <c r="G3239" s="46">
        <v>24</v>
      </c>
      <c r="H3239" s="46">
        <v>62</v>
      </c>
      <c r="I3239" s="46">
        <v>23</v>
      </c>
      <c r="J3239" t="s">
        <v>80</v>
      </c>
      <c r="K3239" t="s">
        <v>131</v>
      </c>
      <c r="L3239" s="46">
        <v>2395</v>
      </c>
      <c r="M3239" s="46">
        <v>36</v>
      </c>
      <c r="N3239" s="46">
        <v>34</v>
      </c>
      <c r="O3239" s="46">
        <v>114</v>
      </c>
      <c r="P3239" s="46">
        <f t="shared" si="367"/>
        <v>1</v>
      </c>
      <c r="R3239" s="67" t="s">
        <v>1402</v>
      </c>
      <c r="S3239" s="67">
        <f>COUNTIF(Y$2:$Y$100,R3239)</f>
        <v>0</v>
      </c>
      <c r="V3239" s="67">
        <f t="shared" si="368"/>
        <v>0</v>
      </c>
      <c r="X3239"/>
      <c r="Y3239" s="67" t="str">
        <f t="shared" si="372"/>
        <v xml:space="preserve"> </v>
      </c>
      <c r="AB3239" t="s">
        <v>131</v>
      </c>
      <c r="AC3239" s="46">
        <v>2395</v>
      </c>
      <c r="AD3239" s="46">
        <v>36</v>
      </c>
      <c r="AE3239" s="46">
        <v>34</v>
      </c>
      <c r="AF3239" s="46">
        <v>114</v>
      </c>
      <c r="AH3239" s="70" t="str">
        <f t="shared" si="369"/>
        <v/>
      </c>
      <c r="AI3239" s="70" t="str">
        <f t="shared" si="370"/>
        <v/>
      </c>
      <c r="AJ3239" s="70" t="str">
        <f t="shared" si="371"/>
        <v>X</v>
      </c>
      <c r="AK3239" s="70" t="str" cm="1">
        <f t="array" ref="AK3239">_xlfn.IFS(AH3239&lt;&gt;"","1",AI3239&lt;&gt;"","2",AJ3239&lt;&gt;"","3")</f>
        <v>3</v>
      </c>
    </row>
    <row r="3240" spans="1:37" x14ac:dyDescent="0.25">
      <c r="A3240" t="s">
        <v>917</v>
      </c>
      <c r="B3240" t="s">
        <v>539</v>
      </c>
      <c r="C3240" s="67" t="str">
        <f t="shared" si="366"/>
        <v>Maggie Pal</v>
      </c>
      <c r="D3240" s="71" t="str" cm="1">
        <f t="array" ref="D3240">_xlfn.IFS(AK3240="1",CONCATENATE(C3240,"Regional"),AK3240="2",CONCATENATE(C3240,"Sectional"),AK3240="3",CONCATENATE(C3240,COUNTIF($C$1:C3240,C3240)))</f>
        <v>Maggie Pal3</v>
      </c>
      <c r="E3240" s="66">
        <v>45168.604166666664</v>
      </c>
      <c r="F3240" t="s">
        <v>2622</v>
      </c>
      <c r="G3240" s="46">
        <v>11</v>
      </c>
      <c r="H3240" s="46">
        <v>49</v>
      </c>
      <c r="I3240" s="46">
        <v>1</v>
      </c>
      <c r="J3240" t="s">
        <v>163</v>
      </c>
      <c r="K3240" t="s">
        <v>118</v>
      </c>
      <c r="L3240" s="46">
        <v>2490</v>
      </c>
      <c r="M3240" s="46">
        <v>35</v>
      </c>
      <c r="N3240" s="46">
        <v>34.799999999999997</v>
      </c>
      <c r="O3240" s="46">
        <v>114</v>
      </c>
      <c r="P3240" s="46">
        <f t="shared" si="367"/>
        <v>1</v>
      </c>
      <c r="R3240" s="67" t="s">
        <v>1450</v>
      </c>
      <c r="S3240" s="67">
        <f>COUNTIF(Y$2:$Y$100,R3240)</f>
        <v>0</v>
      </c>
      <c r="V3240" s="67">
        <f t="shared" si="368"/>
        <v>0</v>
      </c>
      <c r="X3240"/>
      <c r="Y3240" s="67" t="str">
        <f t="shared" si="372"/>
        <v xml:space="preserve"> </v>
      </c>
      <c r="AB3240" t="s">
        <v>118</v>
      </c>
      <c r="AC3240" s="46">
        <v>2490</v>
      </c>
      <c r="AD3240" s="46">
        <v>35</v>
      </c>
      <c r="AE3240" s="46">
        <v>34.799999999999997</v>
      </c>
      <c r="AF3240" s="46">
        <v>114</v>
      </c>
      <c r="AH3240" s="70" t="str">
        <f t="shared" si="369"/>
        <v/>
      </c>
      <c r="AI3240" s="70" t="str">
        <f t="shared" si="370"/>
        <v/>
      </c>
      <c r="AJ3240" s="70" t="str">
        <f t="shared" si="371"/>
        <v>X</v>
      </c>
      <c r="AK3240" s="70" t="str" cm="1">
        <f t="array" ref="AK3240">_xlfn.IFS(AH3240&lt;&gt;"","1",AI3240&lt;&gt;"","2",AJ3240&lt;&gt;"","3")</f>
        <v>3</v>
      </c>
    </row>
    <row r="3241" spans="1:37" x14ac:dyDescent="0.25">
      <c r="A3241" t="s">
        <v>1849</v>
      </c>
      <c r="B3241" t="s">
        <v>362</v>
      </c>
      <c r="C3241" s="67" t="str">
        <f t="shared" si="366"/>
        <v>Emma Timlin</v>
      </c>
      <c r="D3241" s="71" t="str" cm="1">
        <f t="array" ref="D3241">_xlfn.IFS(AK3241="1",CONCATENATE(C3241,"Regional"),AK3241="2",CONCATENATE(C3241,"Sectional"),AK3241="3",CONCATENATE(C3241,COUNTIF($C$1:C3241,C3241)))</f>
        <v>Emma Timlin3</v>
      </c>
      <c r="E3241" s="66">
        <v>45168.604166666664</v>
      </c>
      <c r="F3241" t="s">
        <v>2622</v>
      </c>
      <c r="G3241" s="46">
        <v>11</v>
      </c>
      <c r="H3241" s="46">
        <v>51</v>
      </c>
      <c r="I3241" s="46">
        <v>2</v>
      </c>
      <c r="J3241" t="s">
        <v>163</v>
      </c>
      <c r="K3241" t="s">
        <v>118</v>
      </c>
      <c r="L3241" s="46">
        <v>2490</v>
      </c>
      <c r="M3241" s="46">
        <v>35</v>
      </c>
      <c r="N3241" s="46">
        <v>34.799999999999997</v>
      </c>
      <c r="O3241" s="46">
        <v>114</v>
      </c>
      <c r="P3241" s="46">
        <f t="shared" si="367"/>
        <v>1</v>
      </c>
      <c r="R3241" s="67" t="s">
        <v>2856</v>
      </c>
      <c r="S3241" s="67">
        <f>COUNTIF(Y$2:$Y$100,R3241)</f>
        <v>0</v>
      </c>
      <c r="V3241" s="67">
        <f t="shared" si="368"/>
        <v>0</v>
      </c>
      <c r="X3241"/>
      <c r="Y3241" s="67" t="str">
        <f t="shared" si="372"/>
        <v xml:space="preserve"> </v>
      </c>
      <c r="AB3241" t="s">
        <v>118</v>
      </c>
      <c r="AC3241" s="46">
        <v>2490</v>
      </c>
      <c r="AD3241" s="46">
        <v>35</v>
      </c>
      <c r="AE3241" s="46">
        <v>34.799999999999997</v>
      </c>
      <c r="AF3241" s="46">
        <v>114</v>
      </c>
      <c r="AH3241" s="70" t="str">
        <f t="shared" si="369"/>
        <v/>
      </c>
      <c r="AI3241" s="70" t="str">
        <f t="shared" si="370"/>
        <v/>
      </c>
      <c r="AJ3241" s="70" t="str">
        <f t="shared" si="371"/>
        <v>X</v>
      </c>
      <c r="AK3241" s="70" t="str" cm="1">
        <f t="array" ref="AK3241">_xlfn.IFS(AH3241&lt;&gt;"","1",AI3241&lt;&gt;"","2",AJ3241&lt;&gt;"","3")</f>
        <v>3</v>
      </c>
    </row>
    <row r="3242" spans="1:37" x14ac:dyDescent="0.25">
      <c r="A3242" t="s">
        <v>625</v>
      </c>
      <c r="B3242" t="s">
        <v>599</v>
      </c>
      <c r="C3242" s="67" t="str">
        <f t="shared" si="366"/>
        <v>Grace Braund</v>
      </c>
      <c r="D3242" s="71" t="str" cm="1">
        <f t="array" ref="D3242">_xlfn.IFS(AK3242="1",CONCATENATE(C3242,"Regional"),AK3242="2",CONCATENATE(C3242,"Sectional"),AK3242="3",CONCATENATE(C3242,COUNTIF($C$1:C3242,C3242)))</f>
        <v>Grace Braund3</v>
      </c>
      <c r="E3242" s="66">
        <v>45168.604166666664</v>
      </c>
      <c r="F3242" t="s">
        <v>2622</v>
      </c>
      <c r="G3242" s="46">
        <v>11</v>
      </c>
      <c r="H3242" s="46">
        <v>55</v>
      </c>
      <c r="I3242" s="46">
        <v>3</v>
      </c>
      <c r="J3242" t="s">
        <v>163</v>
      </c>
      <c r="K3242" t="s">
        <v>118</v>
      </c>
      <c r="L3242" s="46">
        <v>2490</v>
      </c>
      <c r="M3242" s="46">
        <v>35</v>
      </c>
      <c r="N3242" s="46">
        <v>34.799999999999997</v>
      </c>
      <c r="O3242" s="46">
        <v>114</v>
      </c>
      <c r="P3242" s="46">
        <f t="shared" si="367"/>
        <v>1</v>
      </c>
      <c r="R3242" s="67" t="s">
        <v>1260</v>
      </c>
      <c r="S3242" s="67">
        <f>COUNTIF(Y$2:$Y$100,R3242)</f>
        <v>0</v>
      </c>
      <c r="V3242" s="67">
        <f t="shared" si="368"/>
        <v>0</v>
      </c>
      <c r="X3242"/>
      <c r="Y3242" s="67" t="str">
        <f t="shared" si="372"/>
        <v xml:space="preserve"> </v>
      </c>
      <c r="AB3242" t="s">
        <v>118</v>
      </c>
      <c r="AC3242" s="46">
        <v>2490</v>
      </c>
      <c r="AD3242" s="46">
        <v>35</v>
      </c>
      <c r="AE3242" s="46">
        <v>34.799999999999997</v>
      </c>
      <c r="AF3242" s="46">
        <v>114</v>
      </c>
      <c r="AH3242" s="70" t="str">
        <f t="shared" si="369"/>
        <v/>
      </c>
      <c r="AI3242" s="70" t="str">
        <f t="shared" si="370"/>
        <v/>
      </c>
      <c r="AJ3242" s="70" t="str">
        <f t="shared" si="371"/>
        <v>X</v>
      </c>
      <c r="AK3242" s="70" t="str" cm="1">
        <f t="array" ref="AK3242">_xlfn.IFS(AH3242&lt;&gt;"","1",AI3242&lt;&gt;"","2",AJ3242&lt;&gt;"","3")</f>
        <v>3</v>
      </c>
    </row>
    <row r="3243" spans="1:37" x14ac:dyDescent="0.25">
      <c r="A3243" t="s">
        <v>1071</v>
      </c>
      <c r="B3243" t="s">
        <v>621</v>
      </c>
      <c r="C3243" s="67" t="str">
        <f t="shared" si="366"/>
        <v>Meadow Sawicki</v>
      </c>
      <c r="D3243" s="71" t="str" cm="1">
        <f t="array" ref="D3243">_xlfn.IFS(AK3243="1",CONCATENATE(C3243,"Regional"),AK3243="2",CONCATENATE(C3243,"Sectional"),AK3243="3",CONCATENATE(C3243,COUNTIF($C$1:C3243,C3243)))</f>
        <v>Meadow Sawicki4</v>
      </c>
      <c r="E3243" s="66">
        <v>45168.604166666664</v>
      </c>
      <c r="F3243" t="s">
        <v>2622</v>
      </c>
      <c r="G3243" s="46">
        <v>11</v>
      </c>
      <c r="H3243" s="46">
        <v>56</v>
      </c>
      <c r="I3243" s="46">
        <v>4</v>
      </c>
      <c r="J3243" t="s">
        <v>163</v>
      </c>
      <c r="K3243" t="s">
        <v>118</v>
      </c>
      <c r="L3243" s="46">
        <v>2490</v>
      </c>
      <c r="M3243" s="46">
        <v>35</v>
      </c>
      <c r="N3243" s="46">
        <v>34.799999999999997</v>
      </c>
      <c r="O3243" s="46">
        <v>114</v>
      </c>
      <c r="P3243" s="46">
        <f t="shared" si="367"/>
        <v>1</v>
      </c>
      <c r="R3243" s="67" t="s">
        <v>3577</v>
      </c>
      <c r="S3243" s="67">
        <f>COUNTIF(Y$2:$Y$100,R3243)</f>
        <v>0</v>
      </c>
      <c r="V3243" s="67">
        <f t="shared" si="368"/>
        <v>0</v>
      </c>
      <c r="X3243"/>
      <c r="Y3243" s="67" t="str">
        <f t="shared" si="372"/>
        <v xml:space="preserve"> </v>
      </c>
      <c r="AB3243" t="s">
        <v>118</v>
      </c>
      <c r="AC3243" s="46">
        <v>2490</v>
      </c>
      <c r="AD3243" s="46">
        <v>35</v>
      </c>
      <c r="AE3243" s="46">
        <v>34.799999999999997</v>
      </c>
      <c r="AF3243" s="46">
        <v>114</v>
      </c>
      <c r="AH3243" s="70" t="str">
        <f t="shared" si="369"/>
        <v/>
      </c>
      <c r="AI3243" s="70" t="str">
        <f t="shared" si="370"/>
        <v/>
      </c>
      <c r="AJ3243" s="70" t="str">
        <f t="shared" si="371"/>
        <v>X</v>
      </c>
      <c r="AK3243" s="70" t="str" cm="1">
        <f t="array" ref="AK3243">_xlfn.IFS(AH3243&lt;&gt;"","1",AI3243&lt;&gt;"","2",AJ3243&lt;&gt;"","3")</f>
        <v>3</v>
      </c>
    </row>
    <row r="3244" spans="1:37" x14ac:dyDescent="0.25">
      <c r="A3244" t="s">
        <v>341</v>
      </c>
      <c r="B3244" t="s">
        <v>315</v>
      </c>
      <c r="C3244" s="67" t="str">
        <f t="shared" si="366"/>
        <v>Morgan Rhyner</v>
      </c>
      <c r="D3244" s="71" t="str" cm="1">
        <f t="array" ref="D3244">_xlfn.IFS(AK3244="1",CONCATENATE(C3244,"Regional"),AK3244="2",CONCATENATE(C3244,"Sectional"),AK3244="3",CONCATENATE(C3244,COUNTIF($C$1:C3244,C3244)))</f>
        <v>Morgan Rhyner3</v>
      </c>
      <c r="E3244" s="66">
        <v>45168.604166666664</v>
      </c>
      <c r="F3244" t="s">
        <v>2622</v>
      </c>
      <c r="G3244" s="46">
        <v>11</v>
      </c>
      <c r="H3244" s="46">
        <v>56</v>
      </c>
      <c r="I3244" s="46">
        <v>4</v>
      </c>
      <c r="J3244" t="s">
        <v>163</v>
      </c>
      <c r="K3244" t="s">
        <v>118</v>
      </c>
      <c r="L3244" s="46">
        <v>2490</v>
      </c>
      <c r="M3244" s="46">
        <v>35</v>
      </c>
      <c r="N3244" s="46">
        <v>34.799999999999997</v>
      </c>
      <c r="O3244" s="46">
        <v>114</v>
      </c>
      <c r="P3244" s="46">
        <f t="shared" si="367"/>
        <v>1</v>
      </c>
      <c r="R3244" s="67" t="s">
        <v>1262</v>
      </c>
      <c r="S3244" s="67">
        <f>COUNTIF(Y$2:$Y$100,R3244)</f>
        <v>0</v>
      </c>
      <c r="V3244" s="67">
        <f t="shared" si="368"/>
        <v>0</v>
      </c>
      <c r="X3244"/>
      <c r="Y3244" s="67" t="str">
        <f t="shared" si="372"/>
        <v xml:space="preserve"> </v>
      </c>
      <c r="AB3244" t="s">
        <v>118</v>
      </c>
      <c r="AC3244" s="46">
        <v>2490</v>
      </c>
      <c r="AD3244" s="46">
        <v>35</v>
      </c>
      <c r="AE3244" s="46">
        <v>34.799999999999997</v>
      </c>
      <c r="AF3244" s="46">
        <v>114</v>
      </c>
      <c r="AH3244" s="70" t="str">
        <f t="shared" si="369"/>
        <v/>
      </c>
      <c r="AI3244" s="70" t="str">
        <f t="shared" si="370"/>
        <v/>
      </c>
      <c r="AJ3244" s="70" t="str">
        <f t="shared" si="371"/>
        <v>X</v>
      </c>
      <c r="AK3244" s="70" t="str" cm="1">
        <f t="array" ref="AK3244">_xlfn.IFS(AH3244&lt;&gt;"","1",AI3244&lt;&gt;"","2",AJ3244&lt;&gt;"","3")</f>
        <v>3</v>
      </c>
    </row>
    <row r="3245" spans="1:37" x14ac:dyDescent="0.25">
      <c r="A3245" t="s">
        <v>309</v>
      </c>
      <c r="B3245" t="s">
        <v>773</v>
      </c>
      <c r="C3245" s="67" t="str">
        <f t="shared" si="366"/>
        <v>Ashley Meyer</v>
      </c>
      <c r="D3245" s="71" t="str" cm="1">
        <f t="array" ref="D3245">_xlfn.IFS(AK3245="1",CONCATENATE(C3245,"Regional"),AK3245="2",CONCATENATE(C3245,"Sectional"),AK3245="3",CONCATENATE(C3245,COUNTIF($C$1:C3245,C3245)))</f>
        <v>Ashley Meyer3</v>
      </c>
      <c r="E3245" s="66">
        <v>45168.604166666664</v>
      </c>
      <c r="F3245" t="s">
        <v>2622</v>
      </c>
      <c r="G3245" s="46">
        <v>11</v>
      </c>
      <c r="H3245" s="46">
        <v>57</v>
      </c>
      <c r="I3245" s="46">
        <v>6</v>
      </c>
      <c r="J3245" t="s">
        <v>163</v>
      </c>
      <c r="K3245" t="s">
        <v>118</v>
      </c>
      <c r="L3245" s="46">
        <v>2490</v>
      </c>
      <c r="M3245" s="46">
        <v>35</v>
      </c>
      <c r="N3245" s="46">
        <v>34.799999999999997</v>
      </c>
      <c r="O3245" s="46">
        <v>114</v>
      </c>
      <c r="P3245" s="46">
        <f t="shared" si="367"/>
        <v>1</v>
      </c>
      <c r="R3245" s="67" t="s">
        <v>2851</v>
      </c>
      <c r="S3245" s="67">
        <f>COUNTIF(Y$2:$Y$100,R3245)</f>
        <v>0</v>
      </c>
      <c r="V3245" s="67">
        <f t="shared" si="368"/>
        <v>0</v>
      </c>
      <c r="X3245"/>
      <c r="Y3245" s="67" t="str">
        <f t="shared" si="372"/>
        <v xml:space="preserve"> </v>
      </c>
      <c r="AB3245" t="s">
        <v>118</v>
      </c>
      <c r="AC3245" s="46">
        <v>2490</v>
      </c>
      <c r="AD3245" s="46">
        <v>35</v>
      </c>
      <c r="AE3245" s="46">
        <v>34.799999999999997</v>
      </c>
      <c r="AF3245" s="46">
        <v>114</v>
      </c>
      <c r="AH3245" s="70" t="str">
        <f t="shared" si="369"/>
        <v/>
      </c>
      <c r="AI3245" s="70" t="str">
        <f t="shared" si="370"/>
        <v/>
      </c>
      <c r="AJ3245" s="70" t="str">
        <f t="shared" si="371"/>
        <v>X</v>
      </c>
      <c r="AK3245" s="70" t="str" cm="1">
        <f t="array" ref="AK3245">_xlfn.IFS(AH3245&lt;&gt;"","1",AI3245&lt;&gt;"","2",AJ3245&lt;&gt;"","3")</f>
        <v>3</v>
      </c>
    </row>
    <row r="3246" spans="1:37" x14ac:dyDescent="0.25">
      <c r="A3246" t="s">
        <v>916</v>
      </c>
      <c r="B3246" t="s">
        <v>499</v>
      </c>
      <c r="C3246" s="67" t="str">
        <f t="shared" si="366"/>
        <v>Macy Monte</v>
      </c>
      <c r="D3246" s="71" t="str" cm="1">
        <f t="array" ref="D3246">_xlfn.IFS(AK3246="1",CONCATENATE(C3246,"Regional"),AK3246="2",CONCATENATE(C3246,"Sectional"),AK3246="3",CONCATENATE(C3246,COUNTIF($C$1:C3246,C3246)))</f>
        <v>Macy Monte3</v>
      </c>
      <c r="E3246" s="66">
        <v>45168.604166666664</v>
      </c>
      <c r="F3246" t="s">
        <v>2622</v>
      </c>
      <c r="G3246" s="46">
        <v>11</v>
      </c>
      <c r="H3246" s="46">
        <v>57</v>
      </c>
      <c r="I3246" s="46">
        <v>6</v>
      </c>
      <c r="J3246" t="s">
        <v>163</v>
      </c>
      <c r="K3246" t="s">
        <v>118</v>
      </c>
      <c r="L3246" s="46">
        <v>2490</v>
      </c>
      <c r="M3246" s="46">
        <v>35</v>
      </c>
      <c r="N3246" s="46">
        <v>34.799999999999997</v>
      </c>
      <c r="O3246" s="46">
        <v>114</v>
      </c>
      <c r="P3246" s="46">
        <f t="shared" si="367"/>
        <v>1</v>
      </c>
      <c r="R3246" s="67" t="s">
        <v>2854</v>
      </c>
      <c r="S3246" s="67">
        <f>COUNTIF(Y$2:$Y$100,R3246)</f>
        <v>0</v>
      </c>
      <c r="V3246" s="67">
        <f t="shared" si="368"/>
        <v>0</v>
      </c>
      <c r="X3246"/>
      <c r="Y3246" s="67" t="str">
        <f t="shared" si="372"/>
        <v xml:space="preserve"> </v>
      </c>
      <c r="AB3246" t="s">
        <v>118</v>
      </c>
      <c r="AC3246" s="46">
        <v>2490</v>
      </c>
      <c r="AD3246" s="46">
        <v>35</v>
      </c>
      <c r="AE3246" s="46">
        <v>34.799999999999997</v>
      </c>
      <c r="AF3246" s="46">
        <v>114</v>
      </c>
      <c r="AH3246" s="70" t="str">
        <f t="shared" si="369"/>
        <v/>
      </c>
      <c r="AI3246" s="70" t="str">
        <f t="shared" si="370"/>
        <v/>
      </c>
      <c r="AJ3246" s="70" t="str">
        <f t="shared" si="371"/>
        <v>X</v>
      </c>
      <c r="AK3246" s="70" t="str" cm="1">
        <f t="array" ref="AK3246">_xlfn.IFS(AH3246&lt;&gt;"","1",AI3246&lt;&gt;"","2",AJ3246&lt;&gt;"","3")</f>
        <v>3</v>
      </c>
    </row>
    <row r="3247" spans="1:37" x14ac:dyDescent="0.25">
      <c r="A3247" t="s">
        <v>1888</v>
      </c>
      <c r="B3247" t="s">
        <v>1889</v>
      </c>
      <c r="C3247" s="67" t="str">
        <f t="shared" si="366"/>
        <v>Aja Baker</v>
      </c>
      <c r="D3247" s="71" t="str" cm="1">
        <f t="array" ref="D3247">_xlfn.IFS(AK3247="1",CONCATENATE(C3247,"Regional"),AK3247="2",CONCATENATE(C3247,"Sectional"),AK3247="3",CONCATENATE(C3247,COUNTIF($C$1:C3247,C3247)))</f>
        <v>Aja Baker4</v>
      </c>
      <c r="E3247" s="66">
        <v>45168.604166666664</v>
      </c>
      <c r="F3247" t="s">
        <v>2622</v>
      </c>
      <c r="G3247" s="46">
        <v>11</v>
      </c>
      <c r="H3247" s="46">
        <v>61</v>
      </c>
      <c r="I3247" s="46">
        <v>8</v>
      </c>
      <c r="J3247" t="s">
        <v>163</v>
      </c>
      <c r="K3247" t="s">
        <v>118</v>
      </c>
      <c r="L3247" s="46">
        <v>2490</v>
      </c>
      <c r="M3247" s="46">
        <v>35</v>
      </c>
      <c r="N3247" s="46">
        <v>34.799999999999997</v>
      </c>
      <c r="O3247" s="46">
        <v>114</v>
      </c>
      <c r="P3247" s="46">
        <f t="shared" si="367"/>
        <v>1</v>
      </c>
      <c r="R3247" s="67" t="s">
        <v>2899</v>
      </c>
      <c r="S3247" s="67">
        <f>COUNTIF(Y$2:$Y$100,R3247)</f>
        <v>0</v>
      </c>
      <c r="V3247" s="67">
        <f t="shared" si="368"/>
        <v>0</v>
      </c>
      <c r="X3247"/>
      <c r="Y3247" s="67" t="str">
        <f t="shared" si="372"/>
        <v xml:space="preserve"> </v>
      </c>
      <c r="AB3247" t="s">
        <v>118</v>
      </c>
      <c r="AC3247" s="46">
        <v>2490</v>
      </c>
      <c r="AD3247" s="46">
        <v>35</v>
      </c>
      <c r="AE3247" s="46">
        <v>34.799999999999997</v>
      </c>
      <c r="AF3247" s="46">
        <v>114</v>
      </c>
      <c r="AH3247" s="70" t="str">
        <f t="shared" si="369"/>
        <v/>
      </c>
      <c r="AI3247" s="70" t="str">
        <f t="shared" si="370"/>
        <v/>
      </c>
      <c r="AJ3247" s="70" t="str">
        <f t="shared" si="371"/>
        <v>X</v>
      </c>
      <c r="AK3247" s="70" t="str" cm="1">
        <f t="array" ref="AK3247">_xlfn.IFS(AH3247&lt;&gt;"","1",AI3247&lt;&gt;"","2",AJ3247&lt;&gt;"","3")</f>
        <v>3</v>
      </c>
    </row>
    <row r="3248" spans="1:37" x14ac:dyDescent="0.25">
      <c r="A3248" t="s">
        <v>327</v>
      </c>
      <c r="B3248" t="s">
        <v>471</v>
      </c>
      <c r="C3248" s="67" t="str">
        <f t="shared" si="366"/>
        <v>Madelyn Olson</v>
      </c>
      <c r="D3248" s="71" t="str" cm="1">
        <f t="array" ref="D3248">_xlfn.IFS(AK3248="1",CONCATENATE(C3248,"Regional"),AK3248="2",CONCATENATE(C3248,"Sectional"),AK3248="3",CONCATENATE(C3248,COUNTIF($C$1:C3248,C3248)))</f>
        <v>Madelyn Olson1</v>
      </c>
      <c r="E3248" s="66">
        <v>45168.604166666664</v>
      </c>
      <c r="F3248" t="s">
        <v>2622</v>
      </c>
      <c r="G3248" s="46">
        <v>11</v>
      </c>
      <c r="H3248" s="46">
        <v>64</v>
      </c>
      <c r="I3248" s="46">
        <v>9</v>
      </c>
      <c r="J3248" t="s">
        <v>163</v>
      </c>
      <c r="K3248" t="s">
        <v>118</v>
      </c>
      <c r="L3248" s="46">
        <v>2490</v>
      </c>
      <c r="M3248" s="46">
        <v>35</v>
      </c>
      <c r="N3248" s="46">
        <v>34.799999999999997</v>
      </c>
      <c r="O3248" s="46">
        <v>114</v>
      </c>
      <c r="P3248" s="46">
        <f t="shared" si="367"/>
        <v>1</v>
      </c>
      <c r="R3248" s="67" t="s">
        <v>1167</v>
      </c>
      <c r="S3248" s="67">
        <f>COUNTIF(Y$2:$Y$100,R3248)</f>
        <v>0</v>
      </c>
      <c r="V3248" s="67">
        <f t="shared" si="368"/>
        <v>0</v>
      </c>
      <c r="X3248"/>
      <c r="Y3248" s="67" t="str">
        <f t="shared" si="372"/>
        <v xml:space="preserve"> </v>
      </c>
      <c r="AB3248" t="s">
        <v>118</v>
      </c>
      <c r="AC3248" s="46">
        <v>2490</v>
      </c>
      <c r="AD3248" s="46">
        <v>35</v>
      </c>
      <c r="AE3248" s="46">
        <v>34.799999999999997</v>
      </c>
      <c r="AF3248" s="46">
        <v>114</v>
      </c>
      <c r="AH3248" s="70" t="str">
        <f t="shared" si="369"/>
        <v/>
      </c>
      <c r="AI3248" s="70" t="str">
        <f t="shared" si="370"/>
        <v/>
      </c>
      <c r="AJ3248" s="70" t="str">
        <f t="shared" si="371"/>
        <v>X</v>
      </c>
      <c r="AK3248" s="70" t="str" cm="1">
        <f t="array" ref="AK3248">_xlfn.IFS(AH3248&lt;&gt;"","1",AI3248&lt;&gt;"","2",AJ3248&lt;&gt;"","3")</f>
        <v>3</v>
      </c>
    </row>
    <row r="3249" spans="1:37" x14ac:dyDescent="0.25">
      <c r="A3249" t="s">
        <v>2104</v>
      </c>
      <c r="B3249" t="s">
        <v>567</v>
      </c>
      <c r="C3249" s="67" t="str">
        <f t="shared" si="366"/>
        <v>Anika Reel</v>
      </c>
      <c r="D3249" s="71" t="str" cm="1">
        <f t="array" ref="D3249">_xlfn.IFS(AK3249="1",CONCATENATE(C3249,"Regional"),AK3249="2",CONCATENATE(C3249,"Sectional"),AK3249="3",CONCATENATE(C3249,COUNTIF($C$1:C3249,C3249)))</f>
        <v>Anika Reel4</v>
      </c>
      <c r="E3249" s="66">
        <v>45168.604166666664</v>
      </c>
      <c r="F3249" t="s">
        <v>2622</v>
      </c>
      <c r="G3249" s="46">
        <v>11</v>
      </c>
      <c r="H3249" s="46">
        <v>71</v>
      </c>
      <c r="I3249" s="46">
        <v>10</v>
      </c>
      <c r="J3249" t="s">
        <v>163</v>
      </c>
      <c r="K3249" t="s">
        <v>118</v>
      </c>
      <c r="L3249" s="46">
        <v>2490</v>
      </c>
      <c r="M3249" s="46">
        <v>35</v>
      </c>
      <c r="N3249" s="46">
        <v>34.799999999999997</v>
      </c>
      <c r="O3249" s="46">
        <v>114</v>
      </c>
      <c r="P3249" s="46">
        <f t="shared" si="367"/>
        <v>1</v>
      </c>
      <c r="R3249" s="67" t="s">
        <v>3129</v>
      </c>
      <c r="S3249" s="67">
        <f>COUNTIF(Y$2:$Y$100,R3249)</f>
        <v>0</v>
      </c>
      <c r="V3249" s="67">
        <f t="shared" si="368"/>
        <v>0</v>
      </c>
      <c r="X3249"/>
      <c r="Y3249" s="67" t="str">
        <f t="shared" si="372"/>
        <v xml:space="preserve"> </v>
      </c>
      <c r="AB3249" t="s">
        <v>118</v>
      </c>
      <c r="AC3249" s="46">
        <v>2490</v>
      </c>
      <c r="AD3249" s="46">
        <v>35</v>
      </c>
      <c r="AE3249" s="46">
        <v>34.799999999999997</v>
      </c>
      <c r="AF3249" s="46">
        <v>114</v>
      </c>
      <c r="AH3249" s="70" t="str">
        <f t="shared" si="369"/>
        <v/>
      </c>
      <c r="AI3249" s="70" t="str">
        <f t="shared" si="370"/>
        <v/>
      </c>
      <c r="AJ3249" s="70" t="str">
        <f t="shared" si="371"/>
        <v>X</v>
      </c>
      <c r="AK3249" s="70" t="str" cm="1">
        <f t="array" ref="AK3249">_xlfn.IFS(AH3249&lt;&gt;"","1",AI3249&lt;&gt;"","2",AJ3249&lt;&gt;"","3")</f>
        <v>3</v>
      </c>
    </row>
    <row r="3250" spans="1:37" x14ac:dyDescent="0.25">
      <c r="A3250" t="s">
        <v>3402</v>
      </c>
      <c r="B3250" t="s">
        <v>187</v>
      </c>
      <c r="C3250" s="67" t="str">
        <f t="shared" si="366"/>
        <v>Ava Jablonski</v>
      </c>
      <c r="D3250" s="71" t="str" cm="1">
        <f t="array" ref="D3250">_xlfn.IFS(AK3250="1",CONCATENATE(C3250,"Regional"),AK3250="2",CONCATENATE(C3250,"Sectional"),AK3250="3",CONCATENATE(C3250,COUNTIF($C$1:C3250,C3250)))</f>
        <v>Ava Jablonski3</v>
      </c>
      <c r="E3250" s="66">
        <v>45168.604166666664</v>
      </c>
      <c r="F3250" t="s">
        <v>2622</v>
      </c>
      <c r="G3250" s="46">
        <v>11</v>
      </c>
      <c r="H3250" s="46">
        <v>73</v>
      </c>
      <c r="I3250" s="46">
        <v>11</v>
      </c>
      <c r="J3250" t="s">
        <v>163</v>
      </c>
      <c r="K3250" t="s">
        <v>118</v>
      </c>
      <c r="L3250" s="46">
        <v>2490</v>
      </c>
      <c r="M3250" s="46">
        <v>35</v>
      </c>
      <c r="N3250" s="46">
        <v>34.799999999999997</v>
      </c>
      <c r="O3250" s="46">
        <v>114</v>
      </c>
      <c r="P3250" s="46">
        <f t="shared" si="367"/>
        <v>1</v>
      </c>
      <c r="R3250" s="67" t="s">
        <v>3543</v>
      </c>
      <c r="S3250" s="67">
        <f>COUNTIF(Y$2:$Y$100,R3250)</f>
        <v>0</v>
      </c>
      <c r="V3250" s="67">
        <f t="shared" si="368"/>
        <v>0</v>
      </c>
      <c r="X3250"/>
      <c r="Y3250" s="67" t="str">
        <f t="shared" si="372"/>
        <v xml:space="preserve"> </v>
      </c>
      <c r="AB3250" t="s">
        <v>118</v>
      </c>
      <c r="AC3250" s="46">
        <v>2490</v>
      </c>
      <c r="AD3250" s="46">
        <v>35</v>
      </c>
      <c r="AE3250" s="46">
        <v>34.799999999999997</v>
      </c>
      <c r="AF3250" s="46">
        <v>114</v>
      </c>
      <c r="AH3250" s="70" t="str">
        <f t="shared" si="369"/>
        <v/>
      </c>
      <c r="AI3250" s="70" t="str">
        <f t="shared" si="370"/>
        <v/>
      </c>
      <c r="AJ3250" s="70" t="str">
        <f t="shared" si="371"/>
        <v>X</v>
      </c>
      <c r="AK3250" s="70" t="str" cm="1">
        <f t="array" ref="AK3250">_xlfn.IFS(AH3250&lt;&gt;"","1",AI3250&lt;&gt;"","2",AJ3250&lt;&gt;"","3")</f>
        <v>3</v>
      </c>
    </row>
    <row r="3251" spans="1:37" x14ac:dyDescent="0.25">
      <c r="A3251" t="s">
        <v>299</v>
      </c>
      <c r="B3251" t="s">
        <v>458</v>
      </c>
      <c r="C3251" s="67" t="str">
        <f t="shared" si="366"/>
        <v>Lauren Lupinek</v>
      </c>
      <c r="D3251" s="71" t="str" cm="1">
        <f t="array" ref="D3251">_xlfn.IFS(AK3251="1",CONCATENATE(C3251,"Regional"),AK3251="2",CONCATENATE(C3251,"Sectional"),AK3251="3",CONCATENATE(C3251,COUNTIF($C$1:C3251,C3251)))</f>
        <v>Lauren Lupinek6</v>
      </c>
      <c r="E3251" s="66">
        <v>45168.625</v>
      </c>
      <c r="F3251" t="s">
        <v>2443</v>
      </c>
      <c r="G3251" s="46">
        <v>42</v>
      </c>
      <c r="H3251" s="46">
        <v>36</v>
      </c>
      <c r="I3251" s="46">
        <v>1</v>
      </c>
      <c r="J3251" t="s">
        <v>120</v>
      </c>
      <c r="K3251" t="s">
        <v>90</v>
      </c>
      <c r="L3251" s="46">
        <v>2621</v>
      </c>
      <c r="M3251" s="46">
        <v>36</v>
      </c>
      <c r="N3251" s="46">
        <v>35.299999999999997</v>
      </c>
      <c r="O3251" s="46">
        <v>123</v>
      </c>
      <c r="P3251" s="46">
        <f t="shared" si="367"/>
        <v>1</v>
      </c>
      <c r="R3251" s="67" t="s">
        <v>1313</v>
      </c>
      <c r="S3251" s="67">
        <f>COUNTIF(Y$2:$Y$100,R3251)</f>
        <v>0</v>
      </c>
      <c r="V3251" s="67">
        <f t="shared" si="368"/>
        <v>0</v>
      </c>
      <c r="X3251"/>
      <c r="Y3251" s="67" t="str">
        <f t="shared" si="372"/>
        <v xml:space="preserve"> </v>
      </c>
      <c r="AB3251" t="s">
        <v>90</v>
      </c>
      <c r="AC3251" s="46">
        <v>2621</v>
      </c>
      <c r="AD3251" s="46">
        <v>36</v>
      </c>
      <c r="AE3251" s="46">
        <v>35.299999999999997</v>
      </c>
      <c r="AF3251" s="46">
        <v>123</v>
      </c>
      <c r="AH3251" s="70" t="str">
        <f t="shared" si="369"/>
        <v/>
      </c>
      <c r="AI3251" s="70" t="str">
        <f t="shared" si="370"/>
        <v/>
      </c>
      <c r="AJ3251" s="70" t="str">
        <f t="shared" si="371"/>
        <v>X</v>
      </c>
      <c r="AK3251" s="70" t="str" cm="1">
        <f t="array" ref="AK3251">_xlfn.IFS(AH3251&lt;&gt;"","1",AI3251&lt;&gt;"","2",AJ3251&lt;&gt;"","3")</f>
        <v>3</v>
      </c>
    </row>
    <row r="3252" spans="1:37" x14ac:dyDescent="0.25">
      <c r="A3252" t="s">
        <v>722</v>
      </c>
      <c r="B3252" t="s">
        <v>421</v>
      </c>
      <c r="C3252" s="67" t="str">
        <f t="shared" si="366"/>
        <v>Elizabeth Vanderhei</v>
      </c>
      <c r="D3252" s="71" t="str" cm="1">
        <f t="array" ref="D3252">_xlfn.IFS(AK3252="1",CONCATENATE(C3252,"Regional"),AK3252="2",CONCATENATE(C3252,"Sectional"),AK3252="3",CONCATENATE(C3252,COUNTIF($C$1:C3252,C3252)))</f>
        <v>Elizabeth Vanderhei5</v>
      </c>
      <c r="E3252" s="66">
        <v>45168.625</v>
      </c>
      <c r="F3252" t="s">
        <v>2443</v>
      </c>
      <c r="G3252" s="46">
        <v>42</v>
      </c>
      <c r="H3252" s="46">
        <v>41</v>
      </c>
      <c r="I3252" s="46">
        <v>2</v>
      </c>
      <c r="J3252" t="s">
        <v>120</v>
      </c>
      <c r="K3252" t="s">
        <v>90</v>
      </c>
      <c r="L3252" s="46">
        <v>2621</v>
      </c>
      <c r="M3252" s="46">
        <v>36</v>
      </c>
      <c r="N3252" s="46">
        <v>35.299999999999997</v>
      </c>
      <c r="O3252" s="46">
        <v>123</v>
      </c>
      <c r="P3252" s="46">
        <f t="shared" si="367"/>
        <v>1</v>
      </c>
      <c r="R3252" s="67" t="s">
        <v>1317</v>
      </c>
      <c r="S3252" s="67">
        <f>COUNTIF(Y$2:$Y$100,R3252)</f>
        <v>0</v>
      </c>
      <c r="V3252" s="67">
        <f t="shared" si="368"/>
        <v>0</v>
      </c>
      <c r="X3252"/>
      <c r="Y3252" s="67" t="str">
        <f t="shared" si="372"/>
        <v xml:space="preserve"> </v>
      </c>
      <c r="AB3252" t="s">
        <v>90</v>
      </c>
      <c r="AC3252" s="46">
        <v>2621</v>
      </c>
      <c r="AD3252" s="46">
        <v>36</v>
      </c>
      <c r="AE3252" s="46">
        <v>35.299999999999997</v>
      </c>
      <c r="AF3252" s="46">
        <v>123</v>
      </c>
      <c r="AH3252" s="70" t="str">
        <f t="shared" si="369"/>
        <v/>
      </c>
      <c r="AI3252" s="70" t="str">
        <f t="shared" si="370"/>
        <v/>
      </c>
      <c r="AJ3252" s="70" t="str">
        <f t="shared" si="371"/>
        <v>X</v>
      </c>
      <c r="AK3252" s="70" t="str" cm="1">
        <f t="array" ref="AK3252">_xlfn.IFS(AH3252&lt;&gt;"","1",AI3252&lt;&gt;"","2",AJ3252&lt;&gt;"","3")</f>
        <v>3</v>
      </c>
    </row>
    <row r="3253" spans="1:37" x14ac:dyDescent="0.25">
      <c r="A3253" t="s">
        <v>294</v>
      </c>
      <c r="B3253" t="s">
        <v>726</v>
      </c>
      <c r="C3253" s="67" t="str">
        <f t="shared" si="366"/>
        <v>Nina Lang</v>
      </c>
      <c r="D3253" s="71" t="str" cm="1">
        <f t="array" ref="D3253">_xlfn.IFS(AK3253="1",CONCATENATE(C3253,"Regional"),AK3253="2",CONCATENATE(C3253,"Sectional"),AK3253="3",CONCATENATE(C3253,COUNTIF($C$1:C3253,C3253)))</f>
        <v>Nina Lang6</v>
      </c>
      <c r="E3253" s="66">
        <v>45168.625</v>
      </c>
      <c r="F3253" t="s">
        <v>2443</v>
      </c>
      <c r="G3253" s="46">
        <v>42</v>
      </c>
      <c r="H3253" s="46">
        <v>42</v>
      </c>
      <c r="I3253" s="46">
        <v>3</v>
      </c>
      <c r="J3253" t="s">
        <v>120</v>
      </c>
      <c r="K3253" t="s">
        <v>90</v>
      </c>
      <c r="L3253" s="46">
        <v>2621</v>
      </c>
      <c r="M3253" s="46">
        <v>36</v>
      </c>
      <c r="N3253" s="46">
        <v>35.299999999999997</v>
      </c>
      <c r="O3253" s="46">
        <v>123</v>
      </c>
      <c r="P3253" s="46">
        <f t="shared" si="367"/>
        <v>1</v>
      </c>
      <c r="R3253" s="67" t="s">
        <v>1321</v>
      </c>
      <c r="S3253" s="67">
        <f>COUNTIF(Y$2:$Y$100,R3253)</f>
        <v>0</v>
      </c>
      <c r="V3253" s="67">
        <f t="shared" si="368"/>
        <v>0</v>
      </c>
      <c r="X3253"/>
      <c r="Y3253" s="67" t="str">
        <f t="shared" si="372"/>
        <v xml:space="preserve"> </v>
      </c>
      <c r="AB3253" t="s">
        <v>90</v>
      </c>
      <c r="AC3253" s="46">
        <v>2621</v>
      </c>
      <c r="AD3253" s="46">
        <v>36</v>
      </c>
      <c r="AE3253" s="46">
        <v>35.299999999999997</v>
      </c>
      <c r="AF3253" s="46">
        <v>123</v>
      </c>
      <c r="AH3253" s="70" t="str">
        <f t="shared" si="369"/>
        <v/>
      </c>
      <c r="AI3253" s="70" t="str">
        <f t="shared" si="370"/>
        <v/>
      </c>
      <c r="AJ3253" s="70" t="str">
        <f t="shared" si="371"/>
        <v>X</v>
      </c>
      <c r="AK3253" s="70" t="str" cm="1">
        <f t="array" ref="AK3253">_xlfn.IFS(AH3253&lt;&gt;"","1",AI3253&lt;&gt;"","2",AJ3253&lt;&gt;"","3")</f>
        <v>3</v>
      </c>
    </row>
    <row r="3254" spans="1:37" x14ac:dyDescent="0.25">
      <c r="A3254" t="s">
        <v>746</v>
      </c>
      <c r="B3254" t="s">
        <v>682</v>
      </c>
      <c r="C3254" s="67" t="str">
        <f t="shared" si="366"/>
        <v>Aubrey Westerman</v>
      </c>
      <c r="D3254" s="71" t="str" cm="1">
        <f t="array" ref="D3254">_xlfn.IFS(AK3254="1",CONCATENATE(C3254,"Regional"),AK3254="2",CONCATENATE(C3254,"Sectional"),AK3254="3",CONCATENATE(C3254,COUNTIF($C$1:C3254,C3254)))</f>
        <v>Aubrey Westerman6</v>
      </c>
      <c r="E3254" s="66">
        <v>45168.625</v>
      </c>
      <c r="F3254" t="s">
        <v>2443</v>
      </c>
      <c r="G3254" s="46">
        <v>42</v>
      </c>
      <c r="H3254" s="46">
        <v>42</v>
      </c>
      <c r="I3254" s="46">
        <v>3</v>
      </c>
      <c r="J3254" t="s">
        <v>120</v>
      </c>
      <c r="K3254" t="s">
        <v>90</v>
      </c>
      <c r="L3254" s="46">
        <v>2621</v>
      </c>
      <c r="M3254" s="46">
        <v>36</v>
      </c>
      <c r="N3254" s="46">
        <v>35.299999999999997</v>
      </c>
      <c r="O3254" s="46">
        <v>123</v>
      </c>
      <c r="P3254" s="46">
        <f t="shared" si="367"/>
        <v>1</v>
      </c>
      <c r="R3254" s="67" t="s">
        <v>3478</v>
      </c>
      <c r="S3254" s="67">
        <f>COUNTIF(Y$2:$Y$100,R3254)</f>
        <v>0</v>
      </c>
      <c r="V3254" s="67">
        <f t="shared" si="368"/>
        <v>0</v>
      </c>
      <c r="X3254"/>
      <c r="Y3254" s="67" t="str">
        <f t="shared" si="372"/>
        <v xml:space="preserve"> </v>
      </c>
      <c r="AB3254" t="s">
        <v>90</v>
      </c>
      <c r="AC3254" s="46">
        <v>2621</v>
      </c>
      <c r="AD3254" s="46">
        <v>36</v>
      </c>
      <c r="AE3254" s="46">
        <v>35.299999999999997</v>
      </c>
      <c r="AF3254" s="46">
        <v>123</v>
      </c>
      <c r="AH3254" s="70" t="str">
        <f t="shared" si="369"/>
        <v/>
      </c>
      <c r="AI3254" s="70" t="str">
        <f t="shared" si="370"/>
        <v/>
      </c>
      <c r="AJ3254" s="70" t="str">
        <f t="shared" si="371"/>
        <v>X</v>
      </c>
      <c r="AK3254" s="70" t="str" cm="1">
        <f t="array" ref="AK3254">_xlfn.IFS(AH3254&lt;&gt;"","1",AI3254&lt;&gt;"","2",AJ3254&lt;&gt;"","3")</f>
        <v>3</v>
      </c>
    </row>
    <row r="3255" spans="1:37" x14ac:dyDescent="0.25">
      <c r="A3255" t="s">
        <v>743</v>
      </c>
      <c r="B3255" t="s">
        <v>434</v>
      </c>
      <c r="C3255" s="67" t="str">
        <f t="shared" si="366"/>
        <v>Ella Chitwood</v>
      </c>
      <c r="D3255" s="71" t="str" cm="1">
        <f t="array" ref="D3255">_xlfn.IFS(AK3255="1",CONCATENATE(C3255,"Regional"),AK3255="2",CONCATENATE(C3255,"Sectional"),AK3255="3",CONCATENATE(C3255,COUNTIF($C$1:C3255,C3255)))</f>
        <v>Ella Chitwood5</v>
      </c>
      <c r="E3255" s="66">
        <v>45168.625</v>
      </c>
      <c r="F3255" t="s">
        <v>2443</v>
      </c>
      <c r="G3255" s="46">
        <v>42</v>
      </c>
      <c r="H3255" s="46">
        <v>43</v>
      </c>
      <c r="I3255" s="46">
        <v>5</v>
      </c>
      <c r="J3255" t="s">
        <v>120</v>
      </c>
      <c r="K3255" t="s">
        <v>90</v>
      </c>
      <c r="L3255" s="46">
        <v>2621</v>
      </c>
      <c r="M3255" s="46">
        <v>36</v>
      </c>
      <c r="N3255" s="46">
        <v>35.299999999999997</v>
      </c>
      <c r="O3255" s="46">
        <v>123</v>
      </c>
      <c r="P3255" s="46">
        <f t="shared" si="367"/>
        <v>1</v>
      </c>
      <c r="R3255" s="67" t="s">
        <v>1331</v>
      </c>
      <c r="S3255" s="67">
        <f>COUNTIF(Y$2:$Y$100,R3255)</f>
        <v>0</v>
      </c>
      <c r="V3255" s="67">
        <f t="shared" si="368"/>
        <v>0</v>
      </c>
      <c r="X3255"/>
      <c r="Y3255" s="67" t="str">
        <f t="shared" si="372"/>
        <v xml:space="preserve"> </v>
      </c>
      <c r="AB3255" t="s">
        <v>90</v>
      </c>
      <c r="AC3255" s="46">
        <v>2621</v>
      </c>
      <c r="AD3255" s="46">
        <v>36</v>
      </c>
      <c r="AE3255" s="46">
        <v>35.299999999999997</v>
      </c>
      <c r="AF3255" s="46">
        <v>123</v>
      </c>
      <c r="AH3255" s="70" t="str">
        <f t="shared" si="369"/>
        <v/>
      </c>
      <c r="AI3255" s="70" t="str">
        <f t="shared" si="370"/>
        <v/>
      </c>
      <c r="AJ3255" s="70" t="str">
        <f t="shared" si="371"/>
        <v>X</v>
      </c>
      <c r="AK3255" s="70" t="str" cm="1">
        <f t="array" ref="AK3255">_xlfn.IFS(AH3255&lt;&gt;"","1",AI3255&lt;&gt;"","2",AJ3255&lt;&gt;"","3")</f>
        <v>3</v>
      </c>
    </row>
    <row r="3256" spans="1:37" x14ac:dyDescent="0.25">
      <c r="A3256" t="s">
        <v>219</v>
      </c>
      <c r="B3256" t="s">
        <v>725</v>
      </c>
      <c r="C3256" s="67" t="str">
        <f t="shared" si="366"/>
        <v>Lia Maxwell</v>
      </c>
      <c r="D3256" s="71" t="str" cm="1">
        <f t="array" ref="D3256">_xlfn.IFS(AK3256="1",CONCATENATE(C3256,"Regional"),AK3256="2",CONCATENATE(C3256,"Sectional"),AK3256="3",CONCATENATE(C3256,COUNTIF($C$1:C3256,C3256)))</f>
        <v>Lia Maxwell6</v>
      </c>
      <c r="E3256" s="66">
        <v>45168.625</v>
      </c>
      <c r="F3256" t="s">
        <v>2443</v>
      </c>
      <c r="G3256" s="46">
        <v>42</v>
      </c>
      <c r="H3256" s="46">
        <v>44</v>
      </c>
      <c r="I3256" s="46">
        <v>6</v>
      </c>
      <c r="J3256" t="s">
        <v>120</v>
      </c>
      <c r="K3256" t="s">
        <v>90</v>
      </c>
      <c r="L3256" s="46">
        <v>2621</v>
      </c>
      <c r="M3256" s="46">
        <v>36</v>
      </c>
      <c r="N3256" s="46">
        <v>35.299999999999997</v>
      </c>
      <c r="O3256" s="46">
        <v>123</v>
      </c>
      <c r="P3256" s="46">
        <f t="shared" si="367"/>
        <v>1</v>
      </c>
      <c r="R3256" s="67" t="s">
        <v>1319</v>
      </c>
      <c r="S3256" s="67">
        <f>COUNTIF(Y$2:$Y$100,R3256)</f>
        <v>0</v>
      </c>
      <c r="V3256" s="67">
        <f t="shared" si="368"/>
        <v>0</v>
      </c>
      <c r="X3256"/>
      <c r="Y3256" s="67" t="str">
        <f t="shared" si="372"/>
        <v xml:space="preserve"> </v>
      </c>
      <c r="AB3256" t="s">
        <v>90</v>
      </c>
      <c r="AC3256" s="46">
        <v>2621</v>
      </c>
      <c r="AD3256" s="46">
        <v>36</v>
      </c>
      <c r="AE3256" s="46">
        <v>35.299999999999997</v>
      </c>
      <c r="AF3256" s="46">
        <v>123</v>
      </c>
      <c r="AH3256" s="70" t="str">
        <f t="shared" si="369"/>
        <v/>
      </c>
      <c r="AI3256" s="70" t="str">
        <f t="shared" si="370"/>
        <v/>
      </c>
      <c r="AJ3256" s="70" t="str">
        <f t="shared" si="371"/>
        <v>X</v>
      </c>
      <c r="AK3256" s="70" t="str" cm="1">
        <f t="array" ref="AK3256">_xlfn.IFS(AH3256&lt;&gt;"","1",AI3256&lt;&gt;"","2",AJ3256&lt;&gt;"","3")</f>
        <v>3</v>
      </c>
    </row>
    <row r="3257" spans="1:37" x14ac:dyDescent="0.25">
      <c r="A3257" t="s">
        <v>1649</v>
      </c>
      <c r="B3257" t="s">
        <v>1613</v>
      </c>
      <c r="C3257" s="67" t="str">
        <f t="shared" si="366"/>
        <v>Arianna Lietzow</v>
      </c>
      <c r="D3257" s="71" t="str" cm="1">
        <f t="array" ref="D3257">_xlfn.IFS(AK3257="1",CONCATENATE(C3257,"Regional"),AK3257="2",CONCATENATE(C3257,"Sectional"),AK3257="3",CONCATENATE(C3257,COUNTIF($C$1:C3257,C3257)))</f>
        <v>Arianna Lietzow5</v>
      </c>
      <c r="E3257" s="66">
        <v>45168.625</v>
      </c>
      <c r="F3257" t="s">
        <v>2443</v>
      </c>
      <c r="G3257" s="46">
        <v>42</v>
      </c>
      <c r="H3257" s="46">
        <v>44</v>
      </c>
      <c r="I3257" s="46">
        <v>6</v>
      </c>
      <c r="J3257" t="s">
        <v>120</v>
      </c>
      <c r="K3257" t="s">
        <v>90</v>
      </c>
      <c r="L3257" s="46">
        <v>2621</v>
      </c>
      <c r="M3257" s="46">
        <v>36</v>
      </c>
      <c r="N3257" s="46">
        <v>35.299999999999997</v>
      </c>
      <c r="O3257" s="46">
        <v>123</v>
      </c>
      <c r="P3257" s="46">
        <f t="shared" si="367"/>
        <v>1</v>
      </c>
      <c r="R3257" s="67" t="s">
        <v>3552</v>
      </c>
      <c r="S3257" s="67">
        <f>COUNTIF(Y$2:$Y$100,R3257)</f>
        <v>0</v>
      </c>
      <c r="V3257" s="67">
        <f t="shared" si="368"/>
        <v>0</v>
      </c>
      <c r="X3257"/>
      <c r="Y3257" s="67" t="str">
        <f t="shared" si="372"/>
        <v xml:space="preserve"> </v>
      </c>
      <c r="AB3257" t="s">
        <v>90</v>
      </c>
      <c r="AC3257" s="46">
        <v>2621</v>
      </c>
      <c r="AD3257" s="46">
        <v>36</v>
      </c>
      <c r="AE3257" s="46">
        <v>35.299999999999997</v>
      </c>
      <c r="AF3257" s="46">
        <v>123</v>
      </c>
      <c r="AH3257" s="70" t="str">
        <f t="shared" si="369"/>
        <v/>
      </c>
      <c r="AI3257" s="70" t="str">
        <f t="shared" si="370"/>
        <v/>
      </c>
      <c r="AJ3257" s="70" t="str">
        <f t="shared" si="371"/>
        <v>X</v>
      </c>
      <c r="AK3257" s="70" t="str" cm="1">
        <f t="array" ref="AK3257">_xlfn.IFS(AH3257&lt;&gt;"","1",AI3257&lt;&gt;"","2",AJ3257&lt;&gt;"","3")</f>
        <v>3</v>
      </c>
    </row>
    <row r="3258" spans="1:37" x14ac:dyDescent="0.25">
      <c r="A3258" t="s">
        <v>732</v>
      </c>
      <c r="B3258" t="s">
        <v>733</v>
      </c>
      <c r="C3258" s="67" t="str">
        <f t="shared" si="366"/>
        <v>Martina Hudaj</v>
      </c>
      <c r="D3258" s="71" t="str" cm="1">
        <f t="array" ref="D3258">_xlfn.IFS(AK3258="1",CONCATENATE(C3258,"Regional"),AK3258="2",CONCATENATE(C3258,"Sectional"),AK3258="3",CONCATENATE(C3258,COUNTIF($C$1:C3258,C3258)))</f>
        <v>Martina Hudaj5</v>
      </c>
      <c r="E3258" s="66">
        <v>45168.625</v>
      </c>
      <c r="F3258" t="s">
        <v>2443</v>
      </c>
      <c r="G3258" s="46">
        <v>42</v>
      </c>
      <c r="H3258" s="46">
        <v>44</v>
      </c>
      <c r="I3258" s="46">
        <v>6</v>
      </c>
      <c r="J3258" t="s">
        <v>120</v>
      </c>
      <c r="K3258" t="s">
        <v>90</v>
      </c>
      <c r="L3258" s="46">
        <v>2621</v>
      </c>
      <c r="M3258" s="46">
        <v>36</v>
      </c>
      <c r="N3258" s="46">
        <v>35.299999999999997</v>
      </c>
      <c r="O3258" s="46">
        <v>123</v>
      </c>
      <c r="P3258" s="46">
        <f t="shared" si="367"/>
        <v>1</v>
      </c>
      <c r="R3258" s="67" t="s">
        <v>1326</v>
      </c>
      <c r="S3258" s="67">
        <f>COUNTIF(Y$2:$Y$100,R3258)</f>
        <v>0</v>
      </c>
      <c r="V3258" s="67">
        <f t="shared" si="368"/>
        <v>0</v>
      </c>
      <c r="X3258"/>
      <c r="Y3258" s="67" t="str">
        <f t="shared" si="372"/>
        <v xml:space="preserve"> </v>
      </c>
      <c r="AB3258" t="s">
        <v>90</v>
      </c>
      <c r="AC3258" s="46">
        <v>2621</v>
      </c>
      <c r="AD3258" s="46">
        <v>36</v>
      </c>
      <c r="AE3258" s="46">
        <v>35.299999999999997</v>
      </c>
      <c r="AF3258" s="46">
        <v>123</v>
      </c>
      <c r="AH3258" s="70" t="str">
        <f t="shared" si="369"/>
        <v/>
      </c>
      <c r="AI3258" s="70" t="str">
        <f t="shared" si="370"/>
        <v/>
      </c>
      <c r="AJ3258" s="70" t="str">
        <f t="shared" si="371"/>
        <v>X</v>
      </c>
      <c r="AK3258" s="70" t="str" cm="1">
        <f t="array" ref="AK3258">_xlfn.IFS(AH3258&lt;&gt;"","1",AI3258&lt;&gt;"","2",AJ3258&lt;&gt;"","3")</f>
        <v>3</v>
      </c>
    </row>
    <row r="3259" spans="1:37" x14ac:dyDescent="0.25">
      <c r="A3259" t="s">
        <v>766</v>
      </c>
      <c r="B3259" t="s">
        <v>313</v>
      </c>
      <c r="C3259" s="67" t="str">
        <f t="shared" si="366"/>
        <v>Avery Sallmann</v>
      </c>
      <c r="D3259" s="71" t="str" cm="1">
        <f t="array" ref="D3259">_xlfn.IFS(AK3259="1",CONCATENATE(C3259,"Regional"),AK3259="2",CONCATENATE(C3259,"Sectional"),AK3259="3",CONCATENATE(C3259,COUNTIF($C$1:C3259,C3259)))</f>
        <v>Avery Sallmann5</v>
      </c>
      <c r="E3259" s="66">
        <v>45168.625</v>
      </c>
      <c r="F3259" t="s">
        <v>2443</v>
      </c>
      <c r="G3259" s="46">
        <v>42</v>
      </c>
      <c r="H3259" s="46">
        <v>44</v>
      </c>
      <c r="I3259" s="46">
        <v>6</v>
      </c>
      <c r="J3259" t="s">
        <v>120</v>
      </c>
      <c r="K3259" t="s">
        <v>90</v>
      </c>
      <c r="L3259" s="46">
        <v>2621</v>
      </c>
      <c r="M3259" s="46">
        <v>36</v>
      </c>
      <c r="N3259" s="46">
        <v>35.299999999999997</v>
      </c>
      <c r="O3259" s="46">
        <v>123</v>
      </c>
      <c r="P3259" s="46">
        <f t="shared" si="367"/>
        <v>1</v>
      </c>
      <c r="R3259" s="67" t="s">
        <v>1351</v>
      </c>
      <c r="S3259" s="67">
        <f>COUNTIF(Y$2:$Y$100,R3259)</f>
        <v>0</v>
      </c>
      <c r="V3259" s="67">
        <f t="shared" si="368"/>
        <v>0</v>
      </c>
      <c r="X3259"/>
      <c r="Y3259" s="67" t="str">
        <f t="shared" si="372"/>
        <v xml:space="preserve"> </v>
      </c>
      <c r="AB3259" t="s">
        <v>90</v>
      </c>
      <c r="AC3259" s="46">
        <v>2621</v>
      </c>
      <c r="AD3259" s="46">
        <v>36</v>
      </c>
      <c r="AE3259" s="46">
        <v>35.299999999999997</v>
      </c>
      <c r="AF3259" s="46">
        <v>123</v>
      </c>
      <c r="AH3259" s="70" t="str">
        <f t="shared" si="369"/>
        <v/>
      </c>
      <c r="AI3259" s="70" t="str">
        <f t="shared" si="370"/>
        <v/>
      </c>
      <c r="AJ3259" s="70" t="str">
        <f t="shared" si="371"/>
        <v>X</v>
      </c>
      <c r="AK3259" s="70" t="str" cm="1">
        <f t="array" ref="AK3259">_xlfn.IFS(AH3259&lt;&gt;"","1",AI3259&lt;&gt;"","2",AJ3259&lt;&gt;"","3")</f>
        <v>3</v>
      </c>
    </row>
    <row r="3260" spans="1:37" x14ac:dyDescent="0.25">
      <c r="A3260" t="s">
        <v>192</v>
      </c>
      <c r="B3260" t="s">
        <v>764</v>
      </c>
      <c r="C3260" s="67" t="str">
        <f t="shared" si="366"/>
        <v>Anneke Barnett</v>
      </c>
      <c r="D3260" s="71" t="str" cm="1">
        <f t="array" ref="D3260">_xlfn.IFS(AK3260="1",CONCATENATE(C3260,"Regional"),AK3260="2",CONCATENATE(C3260,"Sectional"),AK3260="3",CONCATENATE(C3260,COUNTIF($C$1:C3260,C3260)))</f>
        <v>Anneke Barnett6</v>
      </c>
      <c r="E3260" s="66">
        <v>45168.625</v>
      </c>
      <c r="F3260" t="s">
        <v>2443</v>
      </c>
      <c r="G3260" s="46">
        <v>42</v>
      </c>
      <c r="H3260" s="46">
        <v>45</v>
      </c>
      <c r="I3260" s="46">
        <v>10</v>
      </c>
      <c r="J3260" t="s">
        <v>120</v>
      </c>
      <c r="K3260" t="s">
        <v>90</v>
      </c>
      <c r="L3260" s="46">
        <v>2621</v>
      </c>
      <c r="M3260" s="46">
        <v>36</v>
      </c>
      <c r="N3260" s="46">
        <v>35.299999999999997</v>
      </c>
      <c r="O3260" s="46">
        <v>123</v>
      </c>
      <c r="P3260" s="46">
        <f t="shared" si="367"/>
        <v>1</v>
      </c>
      <c r="R3260" s="67" t="s">
        <v>1348</v>
      </c>
      <c r="S3260" s="67">
        <f>COUNTIF(Y$2:$Y$100,R3260)</f>
        <v>0</v>
      </c>
      <c r="V3260" s="67">
        <f t="shared" si="368"/>
        <v>0</v>
      </c>
      <c r="X3260"/>
      <c r="Y3260" s="67" t="str">
        <f t="shared" si="372"/>
        <v xml:space="preserve"> </v>
      </c>
      <c r="AB3260" t="s">
        <v>90</v>
      </c>
      <c r="AC3260" s="46">
        <v>2621</v>
      </c>
      <c r="AD3260" s="46">
        <v>36</v>
      </c>
      <c r="AE3260" s="46">
        <v>35.299999999999997</v>
      </c>
      <c r="AF3260" s="46">
        <v>123</v>
      </c>
      <c r="AH3260" s="70" t="str">
        <f t="shared" si="369"/>
        <v/>
      </c>
      <c r="AI3260" s="70" t="str">
        <f t="shared" si="370"/>
        <v/>
      </c>
      <c r="AJ3260" s="70" t="str">
        <f t="shared" si="371"/>
        <v>X</v>
      </c>
      <c r="AK3260" s="70" t="str" cm="1">
        <f t="array" ref="AK3260">_xlfn.IFS(AH3260&lt;&gt;"","1",AI3260&lt;&gt;"","2",AJ3260&lt;&gt;"","3")</f>
        <v>3</v>
      </c>
    </row>
    <row r="3261" spans="1:37" x14ac:dyDescent="0.25">
      <c r="A3261" t="s">
        <v>352</v>
      </c>
      <c r="B3261" t="s">
        <v>772</v>
      </c>
      <c r="C3261" s="67" t="str">
        <f t="shared" si="366"/>
        <v>Alexa Reed</v>
      </c>
      <c r="D3261" s="71" t="str" cm="1">
        <f t="array" ref="D3261">_xlfn.IFS(AK3261="1",CONCATENATE(C3261,"Regional"),AK3261="2",CONCATENATE(C3261,"Sectional"),AK3261="3",CONCATENATE(C3261,COUNTIF($C$1:C3261,C3261)))</f>
        <v>Alexa Reed6</v>
      </c>
      <c r="E3261" s="66">
        <v>45168.625</v>
      </c>
      <c r="F3261" t="s">
        <v>2443</v>
      </c>
      <c r="G3261" s="46">
        <v>42</v>
      </c>
      <c r="H3261" s="46">
        <v>46</v>
      </c>
      <c r="I3261" s="46">
        <v>11</v>
      </c>
      <c r="J3261" t="s">
        <v>120</v>
      </c>
      <c r="K3261" t="s">
        <v>90</v>
      </c>
      <c r="L3261" s="46">
        <v>2621</v>
      </c>
      <c r="M3261" s="46">
        <v>36</v>
      </c>
      <c r="N3261" s="46">
        <v>35.299999999999997</v>
      </c>
      <c r="O3261" s="46">
        <v>123</v>
      </c>
      <c r="P3261" s="46">
        <f t="shared" si="367"/>
        <v>1</v>
      </c>
      <c r="R3261" s="67" t="s">
        <v>1355</v>
      </c>
      <c r="S3261" s="67">
        <f>COUNTIF(Y$2:$Y$100,R3261)</f>
        <v>0</v>
      </c>
      <c r="V3261" s="67">
        <f t="shared" si="368"/>
        <v>0</v>
      </c>
      <c r="X3261"/>
      <c r="Y3261" s="67" t="str">
        <f t="shared" si="372"/>
        <v xml:space="preserve"> </v>
      </c>
      <c r="AB3261" t="s">
        <v>90</v>
      </c>
      <c r="AC3261" s="46">
        <v>2621</v>
      </c>
      <c r="AD3261" s="46">
        <v>36</v>
      </c>
      <c r="AE3261" s="46">
        <v>35.299999999999997</v>
      </c>
      <c r="AF3261" s="46">
        <v>123</v>
      </c>
      <c r="AH3261" s="70" t="str">
        <f t="shared" si="369"/>
        <v/>
      </c>
      <c r="AI3261" s="70" t="str">
        <f t="shared" si="370"/>
        <v/>
      </c>
      <c r="AJ3261" s="70" t="str">
        <f t="shared" si="371"/>
        <v>X</v>
      </c>
      <c r="AK3261" s="70" t="str" cm="1">
        <f t="array" ref="AK3261">_xlfn.IFS(AH3261&lt;&gt;"","1",AI3261&lt;&gt;"","2",AJ3261&lt;&gt;"","3")</f>
        <v>3</v>
      </c>
    </row>
    <row r="3262" spans="1:37" x14ac:dyDescent="0.25">
      <c r="A3262" t="s">
        <v>798</v>
      </c>
      <c r="B3262" t="s">
        <v>765</v>
      </c>
      <c r="C3262" s="67" t="str">
        <f t="shared" si="366"/>
        <v>Clare Sperka</v>
      </c>
      <c r="D3262" s="71" t="str" cm="1">
        <f t="array" ref="D3262">_xlfn.IFS(AK3262="1",CONCATENATE(C3262,"Regional"),AK3262="2",CONCATENATE(C3262,"Sectional"),AK3262="3",CONCATENATE(C3262,COUNTIF($C$1:C3262,C3262)))</f>
        <v>Clare Sperka5</v>
      </c>
      <c r="E3262" s="66">
        <v>45168.625</v>
      </c>
      <c r="F3262" t="s">
        <v>2443</v>
      </c>
      <c r="G3262" s="46">
        <v>42</v>
      </c>
      <c r="H3262" s="46">
        <v>47</v>
      </c>
      <c r="I3262" s="46">
        <v>12</v>
      </c>
      <c r="J3262" t="s">
        <v>120</v>
      </c>
      <c r="K3262" t="s">
        <v>90</v>
      </c>
      <c r="L3262" s="46">
        <v>2621</v>
      </c>
      <c r="M3262" s="46">
        <v>36</v>
      </c>
      <c r="N3262" s="46">
        <v>35.299999999999997</v>
      </c>
      <c r="O3262" s="46">
        <v>123</v>
      </c>
      <c r="P3262" s="46">
        <f t="shared" si="367"/>
        <v>1</v>
      </c>
      <c r="R3262" s="67" t="s">
        <v>1376</v>
      </c>
      <c r="S3262" s="67">
        <f>COUNTIF(Y$2:$Y$100,R3262)</f>
        <v>0</v>
      </c>
      <c r="V3262" s="67">
        <f t="shared" si="368"/>
        <v>0</v>
      </c>
      <c r="X3262"/>
      <c r="Y3262" s="67" t="str">
        <f t="shared" si="372"/>
        <v xml:space="preserve"> </v>
      </c>
      <c r="AB3262" t="s">
        <v>90</v>
      </c>
      <c r="AC3262" s="46">
        <v>2621</v>
      </c>
      <c r="AD3262" s="46">
        <v>36</v>
      </c>
      <c r="AE3262" s="46">
        <v>35.299999999999997</v>
      </c>
      <c r="AF3262" s="46">
        <v>123</v>
      </c>
      <c r="AH3262" s="70" t="str">
        <f t="shared" si="369"/>
        <v/>
      </c>
      <c r="AI3262" s="70" t="str">
        <f t="shared" si="370"/>
        <v/>
      </c>
      <c r="AJ3262" s="70" t="str">
        <f t="shared" si="371"/>
        <v>X</v>
      </c>
      <c r="AK3262" s="70" t="str" cm="1">
        <f t="array" ref="AK3262">_xlfn.IFS(AH3262&lt;&gt;"","1",AI3262&lt;&gt;"","2",AJ3262&lt;&gt;"","3")</f>
        <v>3</v>
      </c>
    </row>
    <row r="3263" spans="1:37" x14ac:dyDescent="0.25">
      <c r="A3263" t="s">
        <v>1663</v>
      </c>
      <c r="B3263" t="s">
        <v>1662</v>
      </c>
      <c r="C3263" s="67" t="str">
        <f t="shared" si="366"/>
        <v>Laci Griswold</v>
      </c>
      <c r="D3263" s="71" t="str" cm="1">
        <f t="array" ref="D3263">_xlfn.IFS(AK3263="1",CONCATENATE(C3263,"Regional"),AK3263="2",CONCATENATE(C3263,"Sectional"),AK3263="3",CONCATENATE(C3263,COUNTIF($C$1:C3263,C3263)))</f>
        <v>Laci Griswold6</v>
      </c>
      <c r="E3263" s="66">
        <v>45168.625</v>
      </c>
      <c r="F3263" t="s">
        <v>2443</v>
      </c>
      <c r="G3263" s="46">
        <v>42</v>
      </c>
      <c r="H3263" s="46">
        <v>47</v>
      </c>
      <c r="I3263" s="46">
        <v>12</v>
      </c>
      <c r="J3263" t="s">
        <v>120</v>
      </c>
      <c r="K3263" t="s">
        <v>90</v>
      </c>
      <c r="L3263" s="46">
        <v>2621</v>
      </c>
      <c r="M3263" s="46">
        <v>36</v>
      </c>
      <c r="N3263" s="46">
        <v>35.299999999999997</v>
      </c>
      <c r="O3263" s="46">
        <v>123</v>
      </c>
      <c r="P3263" s="46">
        <f t="shared" si="367"/>
        <v>1</v>
      </c>
      <c r="R3263" s="67" t="s">
        <v>3490</v>
      </c>
      <c r="S3263" s="67">
        <f>COUNTIF(Y$2:$Y$100,R3263)</f>
        <v>0</v>
      </c>
      <c r="V3263" s="67">
        <f t="shared" si="368"/>
        <v>0</v>
      </c>
      <c r="X3263"/>
      <c r="Y3263" s="67" t="str">
        <f t="shared" si="372"/>
        <v xml:space="preserve"> </v>
      </c>
      <c r="AB3263" t="s">
        <v>90</v>
      </c>
      <c r="AC3263" s="46">
        <v>2621</v>
      </c>
      <c r="AD3263" s="46">
        <v>36</v>
      </c>
      <c r="AE3263" s="46">
        <v>35.299999999999997</v>
      </c>
      <c r="AF3263" s="46">
        <v>123</v>
      </c>
      <c r="AH3263" s="70" t="str">
        <f t="shared" si="369"/>
        <v/>
      </c>
      <c r="AI3263" s="70" t="str">
        <f t="shared" si="370"/>
        <v/>
      </c>
      <c r="AJ3263" s="70" t="str">
        <f t="shared" si="371"/>
        <v>X</v>
      </c>
      <c r="AK3263" s="70" t="str" cm="1">
        <f t="array" ref="AK3263">_xlfn.IFS(AH3263&lt;&gt;"","1",AI3263&lt;&gt;"","2",AJ3263&lt;&gt;"","3")</f>
        <v>3</v>
      </c>
    </row>
    <row r="3264" spans="1:37" x14ac:dyDescent="0.25">
      <c r="A3264" t="s">
        <v>363</v>
      </c>
      <c r="B3264" t="s">
        <v>504</v>
      </c>
      <c r="C3264" s="67" t="str">
        <f t="shared" si="366"/>
        <v>Courtney Stapleton</v>
      </c>
      <c r="D3264" s="71" t="str" cm="1">
        <f t="array" ref="D3264">_xlfn.IFS(AK3264="1",CONCATENATE(C3264,"Regional"),AK3264="2",CONCATENATE(C3264,"Sectional"),AK3264="3",CONCATENATE(C3264,COUNTIF($C$1:C3264,C3264)))</f>
        <v>Courtney Stapleton2</v>
      </c>
      <c r="E3264" s="66">
        <v>45168.625</v>
      </c>
      <c r="F3264" t="s">
        <v>2443</v>
      </c>
      <c r="G3264" s="46">
        <v>42</v>
      </c>
      <c r="H3264" s="46">
        <v>48</v>
      </c>
      <c r="I3264" s="46">
        <v>14</v>
      </c>
      <c r="J3264" t="s">
        <v>120</v>
      </c>
      <c r="K3264" t="s">
        <v>90</v>
      </c>
      <c r="L3264" s="46">
        <v>2621</v>
      </c>
      <c r="M3264" s="46">
        <v>36</v>
      </c>
      <c r="N3264" s="46">
        <v>35.299999999999997</v>
      </c>
      <c r="O3264" s="46">
        <v>123</v>
      </c>
      <c r="P3264" s="46">
        <f t="shared" si="367"/>
        <v>1</v>
      </c>
      <c r="R3264" s="67" t="s">
        <v>3021</v>
      </c>
      <c r="S3264" s="67">
        <f>COUNTIF(Y$2:$Y$100,R3264)</f>
        <v>0</v>
      </c>
      <c r="V3264" s="67">
        <f t="shared" si="368"/>
        <v>0</v>
      </c>
      <c r="X3264"/>
      <c r="Y3264" s="67" t="str">
        <f t="shared" si="372"/>
        <v xml:space="preserve"> </v>
      </c>
      <c r="AB3264" t="s">
        <v>90</v>
      </c>
      <c r="AC3264" s="46">
        <v>2621</v>
      </c>
      <c r="AD3264" s="46">
        <v>36</v>
      </c>
      <c r="AE3264" s="46">
        <v>35.299999999999997</v>
      </c>
      <c r="AF3264" s="46">
        <v>123</v>
      </c>
      <c r="AH3264" s="70" t="str">
        <f t="shared" si="369"/>
        <v/>
      </c>
      <c r="AI3264" s="70" t="str">
        <f t="shared" si="370"/>
        <v/>
      </c>
      <c r="AJ3264" s="70" t="str">
        <f t="shared" si="371"/>
        <v>X</v>
      </c>
      <c r="AK3264" s="70" t="str" cm="1">
        <f t="array" ref="AK3264">_xlfn.IFS(AH3264&lt;&gt;"","1",AI3264&lt;&gt;"","2",AJ3264&lt;&gt;"","3")</f>
        <v>3</v>
      </c>
    </row>
    <row r="3265" spans="1:37" x14ac:dyDescent="0.25">
      <c r="A3265" t="s">
        <v>1660</v>
      </c>
      <c r="B3265" t="s">
        <v>458</v>
      </c>
      <c r="C3265" s="67" t="str">
        <f t="shared" si="366"/>
        <v>Lauren Akers</v>
      </c>
      <c r="D3265" s="71" t="str" cm="1">
        <f t="array" ref="D3265">_xlfn.IFS(AK3265="1",CONCATENATE(C3265,"Regional"),AK3265="2",CONCATENATE(C3265,"Sectional"),AK3265="3",CONCATENATE(C3265,COUNTIF($C$1:C3265,C3265)))</f>
        <v>Lauren Akers4</v>
      </c>
      <c r="E3265" s="66">
        <v>45168.625</v>
      </c>
      <c r="F3265" t="s">
        <v>2443</v>
      </c>
      <c r="G3265" s="46">
        <v>42</v>
      </c>
      <c r="H3265" s="46">
        <v>48</v>
      </c>
      <c r="I3265" s="46">
        <v>14</v>
      </c>
      <c r="J3265" t="s">
        <v>120</v>
      </c>
      <c r="K3265" t="s">
        <v>90</v>
      </c>
      <c r="L3265" s="46">
        <v>2621</v>
      </c>
      <c r="M3265" s="46">
        <v>36</v>
      </c>
      <c r="N3265" s="46">
        <v>35.299999999999997</v>
      </c>
      <c r="O3265" s="46">
        <v>123</v>
      </c>
      <c r="P3265" s="46">
        <f t="shared" si="367"/>
        <v>1</v>
      </c>
      <c r="R3265" s="67" t="s">
        <v>3488</v>
      </c>
      <c r="S3265" s="67">
        <f>COUNTIF(Y$2:$Y$100,R3265)</f>
        <v>0</v>
      </c>
      <c r="V3265" s="67">
        <f t="shared" si="368"/>
        <v>0</v>
      </c>
      <c r="X3265"/>
      <c r="Y3265" s="67" t="str">
        <f t="shared" si="372"/>
        <v xml:space="preserve"> </v>
      </c>
      <c r="AB3265" t="s">
        <v>90</v>
      </c>
      <c r="AC3265" s="46">
        <v>2621</v>
      </c>
      <c r="AD3265" s="46">
        <v>36</v>
      </c>
      <c r="AE3265" s="46">
        <v>35.299999999999997</v>
      </c>
      <c r="AF3265" s="46">
        <v>123</v>
      </c>
      <c r="AH3265" s="70" t="str">
        <f t="shared" si="369"/>
        <v/>
      </c>
      <c r="AI3265" s="70" t="str">
        <f t="shared" si="370"/>
        <v/>
      </c>
      <c r="AJ3265" s="70" t="str">
        <f t="shared" si="371"/>
        <v>X</v>
      </c>
      <c r="AK3265" s="70" t="str" cm="1">
        <f t="array" ref="AK3265">_xlfn.IFS(AH3265&lt;&gt;"","1",AI3265&lt;&gt;"","2",AJ3265&lt;&gt;"","3")</f>
        <v>3</v>
      </c>
    </row>
    <row r="3266" spans="1:37" x14ac:dyDescent="0.25">
      <c r="A3266" t="s">
        <v>1668</v>
      </c>
      <c r="B3266" t="s">
        <v>328</v>
      </c>
      <c r="C3266" s="67" t="str">
        <f t="shared" ref="C3266:C3329" si="373">CONCATENATE(B3266," ",A3266)</f>
        <v>Emerson Ihde</v>
      </c>
      <c r="D3266" s="71" t="str" cm="1">
        <f t="array" ref="D3266">_xlfn.IFS(AK3266="1",CONCATENATE(C3266,"Regional"),AK3266="2",CONCATENATE(C3266,"Sectional"),AK3266="3",CONCATENATE(C3266,COUNTIF($C$1:C3266,C3266)))</f>
        <v>Emerson Ihde6</v>
      </c>
      <c r="E3266" s="66">
        <v>45168.625</v>
      </c>
      <c r="F3266" t="s">
        <v>2443</v>
      </c>
      <c r="G3266" s="46">
        <v>42</v>
      </c>
      <c r="H3266" s="46">
        <v>49</v>
      </c>
      <c r="I3266" s="46">
        <v>16</v>
      </c>
      <c r="J3266" t="s">
        <v>120</v>
      </c>
      <c r="K3266" t="s">
        <v>90</v>
      </c>
      <c r="L3266" s="46">
        <v>2621</v>
      </c>
      <c r="M3266" s="46">
        <v>36</v>
      </c>
      <c r="N3266" s="46">
        <v>35.299999999999997</v>
      </c>
      <c r="O3266" s="46">
        <v>123</v>
      </c>
      <c r="P3266" s="46">
        <f t="shared" ref="P3266:P3329" si="374">IF(L3266&gt;4000,2,1)</f>
        <v>1</v>
      </c>
      <c r="R3266" s="67" t="s">
        <v>3489</v>
      </c>
      <c r="S3266" s="67">
        <f>COUNTIF(Y$2:$Y$100,R3266)</f>
        <v>0</v>
      </c>
      <c r="V3266" s="67">
        <f t="shared" ref="V3266:V3329" si="375">COUNTIF(R3266:R5889,Y3266)</f>
        <v>0</v>
      </c>
      <c r="X3266"/>
      <c r="Y3266" s="67" t="str">
        <f t="shared" si="372"/>
        <v xml:space="preserve"> </v>
      </c>
      <c r="AB3266" t="s">
        <v>90</v>
      </c>
      <c r="AC3266" s="46">
        <v>2621</v>
      </c>
      <c r="AD3266" s="46">
        <v>36</v>
      </c>
      <c r="AE3266" s="46">
        <v>35.299999999999997</v>
      </c>
      <c r="AF3266" s="46">
        <v>123</v>
      </c>
      <c r="AH3266" s="70" t="str">
        <f t="shared" ref="AH3266:AH3329" si="376">IF(ISNUMBER(SEARCH("regional",$F3266)),$F3266,"")</f>
        <v/>
      </c>
      <c r="AI3266" s="70" t="str">
        <f t="shared" ref="AI3266:AI3329" si="377">IF(ISNUMBER(SEARCH("sectional",$F3266)),$F3266,"")</f>
        <v/>
      </c>
      <c r="AJ3266" s="70" t="str">
        <f t="shared" ref="AJ3266:AJ3329" si="378">IF(AND(AH3266="",AI3266=""),"X","")</f>
        <v>X</v>
      </c>
      <c r="AK3266" s="70" t="str" cm="1">
        <f t="array" ref="AK3266">_xlfn.IFS(AH3266&lt;&gt;"","1",AI3266&lt;&gt;"","2",AJ3266&lt;&gt;"","3")</f>
        <v>3</v>
      </c>
    </row>
    <row r="3267" spans="1:37" x14ac:dyDescent="0.25">
      <c r="A3267" t="s">
        <v>1661</v>
      </c>
      <c r="B3267" t="s">
        <v>570</v>
      </c>
      <c r="C3267" s="67" t="str">
        <f t="shared" si="373"/>
        <v>Sydney Koetterhagen</v>
      </c>
      <c r="D3267" s="71" t="str" cm="1">
        <f t="array" ref="D3267">_xlfn.IFS(AK3267="1",CONCATENATE(C3267,"Regional"),AK3267="2",CONCATENATE(C3267,"Sectional"),AK3267="3",CONCATENATE(C3267,COUNTIF($C$1:C3267,C3267)))</f>
        <v>Sydney Koetterhagen3</v>
      </c>
      <c r="E3267" s="66">
        <v>45168.625</v>
      </c>
      <c r="F3267" t="s">
        <v>2443</v>
      </c>
      <c r="G3267" s="46">
        <v>42</v>
      </c>
      <c r="H3267" s="46">
        <v>49</v>
      </c>
      <c r="I3267" s="46">
        <v>16</v>
      </c>
      <c r="J3267" t="s">
        <v>120</v>
      </c>
      <c r="K3267" t="s">
        <v>90</v>
      </c>
      <c r="L3267" s="46">
        <v>2621</v>
      </c>
      <c r="M3267" s="46">
        <v>36</v>
      </c>
      <c r="N3267" s="46">
        <v>35.299999999999997</v>
      </c>
      <c r="O3267" s="46">
        <v>123</v>
      </c>
      <c r="P3267" s="46">
        <f t="shared" si="374"/>
        <v>1</v>
      </c>
      <c r="R3267" s="67" t="s">
        <v>3616</v>
      </c>
      <c r="S3267" s="67">
        <f>COUNTIF(Y$2:$Y$100,R3267)</f>
        <v>0</v>
      </c>
      <c r="V3267" s="67">
        <f t="shared" si="375"/>
        <v>0</v>
      </c>
      <c r="X3267"/>
      <c r="Y3267" s="67" t="str">
        <f t="shared" si="372"/>
        <v xml:space="preserve"> </v>
      </c>
      <c r="AB3267" t="s">
        <v>90</v>
      </c>
      <c r="AC3267" s="46">
        <v>2621</v>
      </c>
      <c r="AD3267" s="46">
        <v>36</v>
      </c>
      <c r="AE3267" s="46">
        <v>35.299999999999997</v>
      </c>
      <c r="AF3267" s="46">
        <v>123</v>
      </c>
      <c r="AH3267" s="70" t="str">
        <f t="shared" si="376"/>
        <v/>
      </c>
      <c r="AI3267" s="70" t="str">
        <f t="shared" si="377"/>
        <v/>
      </c>
      <c r="AJ3267" s="70" t="str">
        <f t="shared" si="378"/>
        <v>X</v>
      </c>
      <c r="AK3267" s="70" t="str" cm="1">
        <f t="array" ref="AK3267">_xlfn.IFS(AH3267&lt;&gt;"","1",AI3267&lt;&gt;"","2",AJ3267&lt;&gt;"","3")</f>
        <v>3</v>
      </c>
    </row>
    <row r="3268" spans="1:37" x14ac:dyDescent="0.25">
      <c r="A3268" t="s">
        <v>1936</v>
      </c>
      <c r="B3268" t="s">
        <v>648</v>
      </c>
      <c r="C3268" s="67" t="str">
        <f t="shared" si="373"/>
        <v>Claire Girten</v>
      </c>
      <c r="D3268" s="71" t="str" cm="1">
        <f t="array" ref="D3268">_xlfn.IFS(AK3268="1",CONCATENATE(C3268,"Regional"),AK3268="2",CONCATENATE(C3268,"Sectional"),AK3268="3",CONCATENATE(C3268,COUNTIF($C$1:C3268,C3268)))</f>
        <v>Claire Girten6</v>
      </c>
      <c r="E3268" s="66">
        <v>45168.625</v>
      </c>
      <c r="F3268" t="s">
        <v>2443</v>
      </c>
      <c r="G3268" s="46">
        <v>42</v>
      </c>
      <c r="H3268" s="46">
        <v>50</v>
      </c>
      <c r="I3268" s="46">
        <v>18</v>
      </c>
      <c r="J3268" t="s">
        <v>120</v>
      </c>
      <c r="K3268" t="s">
        <v>90</v>
      </c>
      <c r="L3268" s="46">
        <v>2621</v>
      </c>
      <c r="M3268" s="46">
        <v>36</v>
      </c>
      <c r="N3268" s="46">
        <v>35.299999999999997</v>
      </c>
      <c r="O3268" s="46">
        <v>123</v>
      </c>
      <c r="P3268" s="46">
        <f t="shared" si="374"/>
        <v>1</v>
      </c>
      <c r="R3268" s="67" t="s">
        <v>2952</v>
      </c>
      <c r="S3268" s="67">
        <f>COUNTIF(Y$2:$Y$100,R3268)</f>
        <v>0</v>
      </c>
      <c r="V3268" s="67">
        <f t="shared" si="375"/>
        <v>0</v>
      </c>
      <c r="X3268"/>
      <c r="Y3268" s="67" t="str">
        <f t="shared" si="372"/>
        <v xml:space="preserve"> </v>
      </c>
      <c r="AB3268" t="s">
        <v>90</v>
      </c>
      <c r="AC3268" s="46">
        <v>2621</v>
      </c>
      <c r="AD3268" s="46">
        <v>36</v>
      </c>
      <c r="AE3268" s="46">
        <v>35.299999999999997</v>
      </c>
      <c r="AF3268" s="46">
        <v>123</v>
      </c>
      <c r="AH3268" s="70" t="str">
        <f t="shared" si="376"/>
        <v/>
      </c>
      <c r="AI3268" s="70" t="str">
        <f t="shared" si="377"/>
        <v/>
      </c>
      <c r="AJ3268" s="70" t="str">
        <f t="shared" si="378"/>
        <v>X</v>
      </c>
      <c r="AK3268" s="70" t="str" cm="1">
        <f t="array" ref="AK3268">_xlfn.IFS(AH3268&lt;&gt;"","1",AI3268&lt;&gt;"","2",AJ3268&lt;&gt;"","3")</f>
        <v>3</v>
      </c>
    </row>
    <row r="3269" spans="1:37" x14ac:dyDescent="0.25">
      <c r="A3269" t="s">
        <v>1704</v>
      </c>
      <c r="B3269" t="s">
        <v>353</v>
      </c>
      <c r="C3269" s="67" t="str">
        <f t="shared" si="373"/>
        <v>Olivia Orzechowski</v>
      </c>
      <c r="D3269" s="71" t="str" cm="1">
        <f t="array" ref="D3269">_xlfn.IFS(AK3269="1",CONCATENATE(C3269,"Regional"),AK3269="2",CONCATENATE(C3269,"Sectional"),AK3269="3",CONCATENATE(C3269,COUNTIF($C$1:C3269,C3269)))</f>
        <v>Olivia Orzechowski5</v>
      </c>
      <c r="E3269" s="66">
        <v>45168.625</v>
      </c>
      <c r="F3269" t="s">
        <v>2443</v>
      </c>
      <c r="G3269" s="46">
        <v>42</v>
      </c>
      <c r="H3269" s="46">
        <v>50</v>
      </c>
      <c r="I3269" s="46">
        <v>18</v>
      </c>
      <c r="J3269" t="s">
        <v>120</v>
      </c>
      <c r="K3269" t="s">
        <v>90</v>
      </c>
      <c r="L3269" s="46">
        <v>2621</v>
      </c>
      <c r="M3269" s="46">
        <v>36</v>
      </c>
      <c r="N3269" s="46">
        <v>35.299999999999997</v>
      </c>
      <c r="O3269" s="46">
        <v>123</v>
      </c>
      <c r="P3269" s="46">
        <f t="shared" si="374"/>
        <v>1</v>
      </c>
      <c r="R3269" s="67" t="s">
        <v>3481</v>
      </c>
      <c r="S3269" s="67">
        <f>COUNTIF(Y$2:$Y$100,R3269)</f>
        <v>0</v>
      </c>
      <c r="V3269" s="67">
        <f t="shared" si="375"/>
        <v>0</v>
      </c>
      <c r="X3269"/>
      <c r="Y3269" s="67" t="str">
        <f t="shared" si="372"/>
        <v xml:space="preserve"> </v>
      </c>
      <c r="AB3269" t="s">
        <v>90</v>
      </c>
      <c r="AC3269" s="46">
        <v>2621</v>
      </c>
      <c r="AD3269" s="46">
        <v>36</v>
      </c>
      <c r="AE3269" s="46">
        <v>35.299999999999997</v>
      </c>
      <c r="AF3269" s="46">
        <v>123</v>
      </c>
      <c r="AH3269" s="70" t="str">
        <f t="shared" si="376"/>
        <v/>
      </c>
      <c r="AI3269" s="70" t="str">
        <f t="shared" si="377"/>
        <v/>
      </c>
      <c r="AJ3269" s="70" t="str">
        <f t="shared" si="378"/>
        <v>X</v>
      </c>
      <c r="AK3269" s="70" t="str" cm="1">
        <f t="array" ref="AK3269">_xlfn.IFS(AH3269&lt;&gt;"","1",AI3269&lt;&gt;"","2",AJ3269&lt;&gt;"","3")</f>
        <v>3</v>
      </c>
    </row>
    <row r="3270" spans="1:37" x14ac:dyDescent="0.25">
      <c r="A3270" t="s">
        <v>318</v>
      </c>
      <c r="B3270" t="s">
        <v>434</v>
      </c>
      <c r="C3270" s="67" t="str">
        <f t="shared" si="373"/>
        <v>Ella Gibson</v>
      </c>
      <c r="D3270" s="71" t="str" cm="1">
        <f t="array" ref="D3270">_xlfn.IFS(AK3270="1",CONCATENATE(C3270,"Regional"),AK3270="2",CONCATENATE(C3270,"Sectional"),AK3270="3",CONCATENATE(C3270,COUNTIF($C$1:C3270,C3270)))</f>
        <v>Ella Gibson6</v>
      </c>
      <c r="E3270" s="66">
        <v>45168.625</v>
      </c>
      <c r="F3270" t="s">
        <v>2443</v>
      </c>
      <c r="G3270" s="46">
        <v>42</v>
      </c>
      <c r="H3270" s="46">
        <v>50</v>
      </c>
      <c r="I3270" s="46">
        <v>18</v>
      </c>
      <c r="J3270" t="s">
        <v>120</v>
      </c>
      <c r="K3270" t="s">
        <v>90</v>
      </c>
      <c r="L3270" s="46">
        <v>2621</v>
      </c>
      <c r="M3270" s="46">
        <v>36</v>
      </c>
      <c r="N3270" s="46">
        <v>35.299999999999997</v>
      </c>
      <c r="O3270" s="46">
        <v>123</v>
      </c>
      <c r="P3270" s="46">
        <f t="shared" si="374"/>
        <v>1</v>
      </c>
      <c r="R3270" s="67" t="s">
        <v>1333</v>
      </c>
      <c r="S3270" s="67">
        <f>COUNTIF(Y$2:$Y$100,R3270)</f>
        <v>0</v>
      </c>
      <c r="V3270" s="67">
        <f t="shared" si="375"/>
        <v>0</v>
      </c>
      <c r="X3270"/>
      <c r="Y3270" s="67" t="str">
        <f t="shared" si="372"/>
        <v xml:space="preserve"> </v>
      </c>
      <c r="AB3270" t="s">
        <v>90</v>
      </c>
      <c r="AC3270" s="46">
        <v>2621</v>
      </c>
      <c r="AD3270" s="46">
        <v>36</v>
      </c>
      <c r="AE3270" s="46">
        <v>35.299999999999997</v>
      </c>
      <c r="AF3270" s="46">
        <v>123</v>
      </c>
      <c r="AH3270" s="70" t="str">
        <f t="shared" si="376"/>
        <v/>
      </c>
      <c r="AI3270" s="70" t="str">
        <f t="shared" si="377"/>
        <v/>
      </c>
      <c r="AJ3270" s="70" t="str">
        <f t="shared" si="378"/>
        <v>X</v>
      </c>
      <c r="AK3270" s="70" t="str" cm="1">
        <f t="array" ref="AK3270">_xlfn.IFS(AH3270&lt;&gt;"","1",AI3270&lt;&gt;"","2",AJ3270&lt;&gt;"","3")</f>
        <v>3</v>
      </c>
    </row>
    <row r="3271" spans="1:37" x14ac:dyDescent="0.25">
      <c r="A3271" t="s">
        <v>758</v>
      </c>
      <c r="B3271" t="s">
        <v>653</v>
      </c>
      <c r="C3271" s="67" t="str">
        <f t="shared" si="373"/>
        <v>Addy Greenspan</v>
      </c>
      <c r="D3271" s="71" t="str" cm="1">
        <f t="array" ref="D3271">_xlfn.IFS(AK3271="1",CONCATENATE(C3271,"Regional"),AK3271="2",CONCATENATE(C3271,"Sectional"),AK3271="3",CONCATENATE(C3271,COUNTIF($C$1:C3271,C3271)))</f>
        <v>Addy Greenspan2</v>
      </c>
      <c r="E3271" s="66">
        <v>45168.625</v>
      </c>
      <c r="F3271" t="s">
        <v>2443</v>
      </c>
      <c r="G3271" s="46">
        <v>42</v>
      </c>
      <c r="H3271" s="46">
        <v>50</v>
      </c>
      <c r="I3271" s="46">
        <v>18</v>
      </c>
      <c r="J3271" t="s">
        <v>120</v>
      </c>
      <c r="K3271" t="s">
        <v>90</v>
      </c>
      <c r="L3271" s="46">
        <v>2621</v>
      </c>
      <c r="M3271" s="46">
        <v>36</v>
      </c>
      <c r="N3271" s="46">
        <v>35.299999999999997</v>
      </c>
      <c r="O3271" s="46">
        <v>123</v>
      </c>
      <c r="P3271" s="46">
        <f t="shared" si="374"/>
        <v>1</v>
      </c>
      <c r="R3271" s="67" t="s">
        <v>1344</v>
      </c>
      <c r="S3271" s="67">
        <f>COUNTIF(Y$2:$Y$100,R3271)</f>
        <v>0</v>
      </c>
      <c r="V3271" s="67">
        <f t="shared" si="375"/>
        <v>0</v>
      </c>
      <c r="X3271"/>
      <c r="Y3271" s="67" t="str">
        <f t="shared" si="372"/>
        <v xml:space="preserve"> </v>
      </c>
      <c r="AB3271" t="s">
        <v>90</v>
      </c>
      <c r="AC3271" s="46">
        <v>2621</v>
      </c>
      <c r="AD3271" s="46">
        <v>36</v>
      </c>
      <c r="AE3271" s="46">
        <v>35.299999999999997</v>
      </c>
      <c r="AF3271" s="46">
        <v>123</v>
      </c>
      <c r="AH3271" s="70" t="str">
        <f t="shared" si="376"/>
        <v/>
      </c>
      <c r="AI3271" s="70" t="str">
        <f t="shared" si="377"/>
        <v/>
      </c>
      <c r="AJ3271" s="70" t="str">
        <f t="shared" si="378"/>
        <v>X</v>
      </c>
      <c r="AK3271" s="70" t="str" cm="1">
        <f t="array" ref="AK3271">_xlfn.IFS(AH3271&lt;&gt;"","1",AI3271&lt;&gt;"","2",AJ3271&lt;&gt;"","3")</f>
        <v>3</v>
      </c>
    </row>
    <row r="3272" spans="1:37" x14ac:dyDescent="0.25">
      <c r="A3272" t="s">
        <v>278</v>
      </c>
      <c r="B3272" t="s">
        <v>220</v>
      </c>
      <c r="C3272" s="67" t="str">
        <f t="shared" si="373"/>
        <v>Maria Jorgensen</v>
      </c>
      <c r="D3272" s="71" t="str" cm="1">
        <f t="array" ref="D3272">_xlfn.IFS(AK3272="1",CONCATENATE(C3272,"Regional"),AK3272="2",CONCATENATE(C3272,"Sectional"),AK3272="3",CONCATENATE(C3272,COUNTIF($C$1:C3272,C3272)))</f>
        <v>Maria Jorgensen6</v>
      </c>
      <c r="E3272" s="66">
        <v>45168.625</v>
      </c>
      <c r="F3272" t="s">
        <v>2443</v>
      </c>
      <c r="G3272" s="46">
        <v>42</v>
      </c>
      <c r="H3272" s="46">
        <v>51</v>
      </c>
      <c r="I3272" s="46">
        <v>22</v>
      </c>
      <c r="J3272" t="s">
        <v>120</v>
      </c>
      <c r="K3272" t="s">
        <v>90</v>
      </c>
      <c r="L3272" s="46">
        <v>2621</v>
      </c>
      <c r="M3272" s="46">
        <v>36</v>
      </c>
      <c r="N3272" s="46">
        <v>35.299999999999997</v>
      </c>
      <c r="O3272" s="46">
        <v>123</v>
      </c>
      <c r="P3272" s="46">
        <f t="shared" si="374"/>
        <v>1</v>
      </c>
      <c r="R3272" s="67" t="s">
        <v>1363</v>
      </c>
      <c r="S3272" s="67">
        <f>COUNTIF(Y$2:$Y$100,R3272)</f>
        <v>0</v>
      </c>
      <c r="V3272" s="67">
        <f t="shared" si="375"/>
        <v>0</v>
      </c>
      <c r="X3272"/>
      <c r="Y3272" s="67" t="str">
        <f t="shared" si="372"/>
        <v xml:space="preserve"> </v>
      </c>
      <c r="AB3272" t="s">
        <v>90</v>
      </c>
      <c r="AC3272" s="46">
        <v>2621</v>
      </c>
      <c r="AD3272" s="46">
        <v>36</v>
      </c>
      <c r="AE3272" s="46">
        <v>35.299999999999997</v>
      </c>
      <c r="AF3272" s="46">
        <v>123</v>
      </c>
      <c r="AH3272" s="70" t="str">
        <f t="shared" si="376"/>
        <v/>
      </c>
      <c r="AI3272" s="70" t="str">
        <f t="shared" si="377"/>
        <v/>
      </c>
      <c r="AJ3272" s="70" t="str">
        <f t="shared" si="378"/>
        <v>X</v>
      </c>
      <c r="AK3272" s="70" t="str" cm="1">
        <f t="array" ref="AK3272">_xlfn.IFS(AH3272&lt;&gt;"","1",AI3272&lt;&gt;"","2",AJ3272&lt;&gt;"","3")</f>
        <v>3</v>
      </c>
    </row>
    <row r="3273" spans="1:37" x14ac:dyDescent="0.25">
      <c r="A3273" t="s">
        <v>997</v>
      </c>
      <c r="B3273" t="s">
        <v>773</v>
      </c>
      <c r="C3273" s="67" t="str">
        <f t="shared" si="373"/>
        <v>Ashley Gilroy</v>
      </c>
      <c r="D3273" s="71" t="str" cm="1">
        <f t="array" ref="D3273">_xlfn.IFS(AK3273="1",CONCATENATE(C3273,"Regional"),AK3273="2",CONCATENATE(C3273,"Sectional"),AK3273="3",CONCATENATE(C3273,COUNTIF($C$1:C3273,C3273)))</f>
        <v>Ashley Gilroy4</v>
      </c>
      <c r="E3273" s="66">
        <v>45168.625</v>
      </c>
      <c r="F3273" t="s">
        <v>2443</v>
      </c>
      <c r="G3273" s="46">
        <v>42</v>
      </c>
      <c r="H3273" s="46">
        <v>52</v>
      </c>
      <c r="I3273" s="46">
        <v>23</v>
      </c>
      <c r="J3273" t="s">
        <v>120</v>
      </c>
      <c r="K3273" t="s">
        <v>90</v>
      </c>
      <c r="L3273" s="46">
        <v>2621</v>
      </c>
      <c r="M3273" s="46">
        <v>36</v>
      </c>
      <c r="N3273" s="46">
        <v>35.299999999999997</v>
      </c>
      <c r="O3273" s="46">
        <v>123</v>
      </c>
      <c r="P3273" s="46">
        <f t="shared" si="374"/>
        <v>1</v>
      </c>
      <c r="R3273" s="67" t="s">
        <v>1500</v>
      </c>
      <c r="S3273" s="67">
        <f>COUNTIF(Y$2:$Y$100,R3273)</f>
        <v>0</v>
      </c>
      <c r="V3273" s="67">
        <f t="shared" si="375"/>
        <v>0</v>
      </c>
      <c r="X3273"/>
      <c r="Y3273" s="67" t="str">
        <f t="shared" si="372"/>
        <v xml:space="preserve"> </v>
      </c>
      <c r="AB3273" t="s">
        <v>90</v>
      </c>
      <c r="AC3273" s="46">
        <v>2621</v>
      </c>
      <c r="AD3273" s="46">
        <v>36</v>
      </c>
      <c r="AE3273" s="46">
        <v>35.299999999999997</v>
      </c>
      <c r="AF3273" s="46">
        <v>123</v>
      </c>
      <c r="AH3273" s="70" t="str">
        <f t="shared" si="376"/>
        <v/>
      </c>
      <c r="AI3273" s="70" t="str">
        <f t="shared" si="377"/>
        <v/>
      </c>
      <c r="AJ3273" s="70" t="str">
        <f t="shared" si="378"/>
        <v>X</v>
      </c>
      <c r="AK3273" s="70" t="str" cm="1">
        <f t="array" ref="AK3273">_xlfn.IFS(AH3273&lt;&gt;"","1",AI3273&lt;&gt;"","2",AJ3273&lt;&gt;"","3")</f>
        <v>3</v>
      </c>
    </row>
    <row r="3274" spans="1:37" x14ac:dyDescent="0.25">
      <c r="A3274" t="s">
        <v>2015</v>
      </c>
      <c r="B3274" t="s">
        <v>1017</v>
      </c>
      <c r="C3274" s="67" t="str">
        <f t="shared" si="373"/>
        <v>Noelle Urban</v>
      </c>
      <c r="D3274" s="71" t="str" cm="1">
        <f t="array" ref="D3274">_xlfn.IFS(AK3274="1",CONCATENATE(C3274,"Regional"),AK3274="2",CONCATENATE(C3274,"Sectional"),AK3274="3",CONCATENATE(C3274,COUNTIF($C$1:C3274,C3274)))</f>
        <v>Noelle Urban2</v>
      </c>
      <c r="E3274" s="66">
        <v>45168.625</v>
      </c>
      <c r="F3274" t="s">
        <v>2443</v>
      </c>
      <c r="G3274" s="46">
        <v>42</v>
      </c>
      <c r="H3274" s="46">
        <v>53</v>
      </c>
      <c r="I3274" s="46">
        <v>24</v>
      </c>
      <c r="J3274" t="s">
        <v>120</v>
      </c>
      <c r="K3274" t="s">
        <v>90</v>
      </c>
      <c r="L3274" s="46">
        <v>2621</v>
      </c>
      <c r="M3274" s="46">
        <v>36</v>
      </c>
      <c r="N3274" s="46">
        <v>35.299999999999997</v>
      </c>
      <c r="O3274" s="46">
        <v>123</v>
      </c>
      <c r="P3274" s="46">
        <f t="shared" si="374"/>
        <v>1</v>
      </c>
      <c r="R3274" s="67" t="s">
        <v>3028</v>
      </c>
      <c r="S3274" s="67">
        <f>COUNTIF(Y$2:$Y$100,R3274)</f>
        <v>0</v>
      </c>
      <c r="V3274" s="67">
        <f t="shared" si="375"/>
        <v>0</v>
      </c>
      <c r="X3274"/>
      <c r="Y3274" s="67" t="str">
        <f t="shared" si="372"/>
        <v xml:space="preserve"> </v>
      </c>
      <c r="AB3274" t="s">
        <v>90</v>
      </c>
      <c r="AC3274" s="46">
        <v>2621</v>
      </c>
      <c r="AD3274" s="46">
        <v>36</v>
      </c>
      <c r="AE3274" s="46">
        <v>35.299999999999997</v>
      </c>
      <c r="AF3274" s="46">
        <v>123</v>
      </c>
      <c r="AH3274" s="70" t="str">
        <f t="shared" si="376"/>
        <v/>
      </c>
      <c r="AI3274" s="70" t="str">
        <f t="shared" si="377"/>
        <v/>
      </c>
      <c r="AJ3274" s="70" t="str">
        <f t="shared" si="378"/>
        <v>X</v>
      </c>
      <c r="AK3274" s="70" t="str" cm="1">
        <f t="array" ref="AK3274">_xlfn.IFS(AH3274&lt;&gt;"","1",AI3274&lt;&gt;"","2",AJ3274&lt;&gt;"","3")</f>
        <v>3</v>
      </c>
    </row>
    <row r="3275" spans="1:37" x14ac:dyDescent="0.25">
      <c r="A3275" t="s">
        <v>794</v>
      </c>
      <c r="B3275" t="s">
        <v>781</v>
      </c>
      <c r="C3275" s="67" t="str">
        <f t="shared" si="373"/>
        <v>Maureen Schlifske</v>
      </c>
      <c r="D3275" s="71" t="str" cm="1">
        <f t="array" ref="D3275">_xlfn.IFS(AK3275="1",CONCATENATE(C3275,"Regional"),AK3275="2",CONCATENATE(C3275,"Sectional"),AK3275="3",CONCATENATE(C3275,COUNTIF($C$1:C3275,C3275)))</f>
        <v>Maureen Schlifske3</v>
      </c>
      <c r="E3275" s="66">
        <v>45168.625</v>
      </c>
      <c r="F3275" t="s">
        <v>2443</v>
      </c>
      <c r="G3275" s="46">
        <v>42</v>
      </c>
      <c r="H3275" s="46">
        <v>53</v>
      </c>
      <c r="I3275" s="46">
        <v>24</v>
      </c>
      <c r="J3275" t="s">
        <v>120</v>
      </c>
      <c r="K3275" t="s">
        <v>90</v>
      </c>
      <c r="L3275" s="46">
        <v>2621</v>
      </c>
      <c r="M3275" s="46">
        <v>36</v>
      </c>
      <c r="N3275" s="46">
        <v>35.299999999999997</v>
      </c>
      <c r="O3275" s="46">
        <v>123</v>
      </c>
      <c r="P3275" s="46">
        <f t="shared" si="374"/>
        <v>1</v>
      </c>
      <c r="R3275" s="67" t="s">
        <v>3617</v>
      </c>
      <c r="S3275" s="67">
        <f>COUNTIF(Y$2:$Y$100,R3275)</f>
        <v>0</v>
      </c>
      <c r="V3275" s="67">
        <f t="shared" si="375"/>
        <v>0</v>
      </c>
      <c r="X3275"/>
      <c r="Y3275" s="67" t="str">
        <f t="shared" si="372"/>
        <v xml:space="preserve"> </v>
      </c>
      <c r="AB3275" t="s">
        <v>90</v>
      </c>
      <c r="AC3275" s="46">
        <v>2621</v>
      </c>
      <c r="AD3275" s="46">
        <v>36</v>
      </c>
      <c r="AE3275" s="46">
        <v>35.299999999999997</v>
      </c>
      <c r="AF3275" s="46">
        <v>123</v>
      </c>
      <c r="AH3275" s="70" t="str">
        <f t="shared" si="376"/>
        <v/>
      </c>
      <c r="AI3275" s="70" t="str">
        <f t="shared" si="377"/>
        <v/>
      </c>
      <c r="AJ3275" s="70" t="str">
        <f t="shared" si="378"/>
        <v>X</v>
      </c>
      <c r="AK3275" s="70" t="str" cm="1">
        <f t="array" ref="AK3275">_xlfn.IFS(AH3275&lt;&gt;"","1",AI3275&lt;&gt;"","2",AJ3275&lt;&gt;"","3")</f>
        <v>3</v>
      </c>
    </row>
    <row r="3276" spans="1:37" x14ac:dyDescent="0.25">
      <c r="A3276" t="s">
        <v>360</v>
      </c>
      <c r="B3276" t="s">
        <v>765</v>
      </c>
      <c r="C3276" s="67" t="str">
        <f t="shared" si="373"/>
        <v>Clare Smith</v>
      </c>
      <c r="D3276" s="71" t="str" cm="1">
        <f t="array" ref="D3276">_xlfn.IFS(AK3276="1",CONCATENATE(C3276,"Regional"),AK3276="2",CONCATENATE(C3276,"Sectional"),AK3276="3",CONCATENATE(C3276,COUNTIF($C$1:C3276,C3276)))</f>
        <v>Clare Smith5</v>
      </c>
      <c r="E3276" s="66">
        <v>45168.625</v>
      </c>
      <c r="F3276" t="s">
        <v>2443</v>
      </c>
      <c r="G3276" s="46">
        <v>42</v>
      </c>
      <c r="H3276" s="46">
        <v>54</v>
      </c>
      <c r="I3276" s="46">
        <v>26</v>
      </c>
      <c r="J3276" t="s">
        <v>120</v>
      </c>
      <c r="K3276" t="s">
        <v>90</v>
      </c>
      <c r="L3276" s="46">
        <v>2621</v>
      </c>
      <c r="M3276" s="46">
        <v>36</v>
      </c>
      <c r="N3276" s="46">
        <v>35.299999999999997</v>
      </c>
      <c r="O3276" s="46">
        <v>123</v>
      </c>
      <c r="P3276" s="46">
        <f t="shared" si="374"/>
        <v>1</v>
      </c>
      <c r="R3276" s="67" t="s">
        <v>1349</v>
      </c>
      <c r="S3276" s="67">
        <f>COUNTIF(Y$2:$Y$100,R3276)</f>
        <v>0</v>
      </c>
      <c r="V3276" s="67">
        <f t="shared" si="375"/>
        <v>0</v>
      </c>
      <c r="X3276"/>
      <c r="Y3276" s="67" t="str">
        <f t="shared" si="372"/>
        <v xml:space="preserve"> </v>
      </c>
      <c r="AB3276" t="s">
        <v>90</v>
      </c>
      <c r="AC3276" s="46">
        <v>2621</v>
      </c>
      <c r="AD3276" s="46">
        <v>36</v>
      </c>
      <c r="AE3276" s="46">
        <v>35.299999999999997</v>
      </c>
      <c r="AF3276" s="46">
        <v>123</v>
      </c>
      <c r="AH3276" s="70" t="str">
        <f t="shared" si="376"/>
        <v/>
      </c>
      <c r="AI3276" s="70" t="str">
        <f t="shared" si="377"/>
        <v/>
      </c>
      <c r="AJ3276" s="70" t="str">
        <f t="shared" si="378"/>
        <v>X</v>
      </c>
      <c r="AK3276" s="70" t="str" cm="1">
        <f t="array" ref="AK3276">_xlfn.IFS(AH3276&lt;&gt;"","1",AI3276&lt;&gt;"","2",AJ3276&lt;&gt;"","3")</f>
        <v>3</v>
      </c>
    </row>
    <row r="3277" spans="1:37" x14ac:dyDescent="0.25">
      <c r="A3277" t="s">
        <v>3474</v>
      </c>
      <c r="B3277" t="s">
        <v>272</v>
      </c>
      <c r="C3277" s="67" t="str">
        <f t="shared" si="373"/>
        <v>Reese O'Driscoll</v>
      </c>
      <c r="D3277" s="71" t="str" cm="1">
        <f t="array" ref="D3277">_xlfn.IFS(AK3277="1",CONCATENATE(C3277,"Regional"),AK3277="2",CONCATENATE(C3277,"Sectional"),AK3277="3",CONCATENATE(C3277,COUNTIF($C$1:C3277,C3277)))</f>
        <v>Reese O'Driscoll3</v>
      </c>
      <c r="E3277" s="66">
        <v>45168.625</v>
      </c>
      <c r="F3277" t="s">
        <v>2443</v>
      </c>
      <c r="G3277" s="46">
        <v>42</v>
      </c>
      <c r="H3277" s="46">
        <v>54</v>
      </c>
      <c r="I3277" s="46">
        <v>26</v>
      </c>
      <c r="J3277" t="s">
        <v>120</v>
      </c>
      <c r="K3277" t="s">
        <v>90</v>
      </c>
      <c r="L3277" s="46">
        <v>2621</v>
      </c>
      <c r="M3277" s="46">
        <v>36</v>
      </c>
      <c r="N3277" s="46">
        <v>35.299999999999997</v>
      </c>
      <c r="O3277" s="46">
        <v>123</v>
      </c>
      <c r="P3277" s="46">
        <f t="shared" si="374"/>
        <v>1</v>
      </c>
      <c r="R3277" s="67" t="s">
        <v>3475</v>
      </c>
      <c r="S3277" s="67">
        <f>COUNTIF(Y$2:$Y$100,R3277)</f>
        <v>0</v>
      </c>
      <c r="V3277" s="67">
        <f t="shared" si="375"/>
        <v>0</v>
      </c>
      <c r="X3277"/>
      <c r="Y3277" s="67" t="str">
        <f t="shared" si="372"/>
        <v xml:space="preserve"> </v>
      </c>
      <c r="AB3277" t="s">
        <v>90</v>
      </c>
      <c r="AC3277" s="46">
        <v>2621</v>
      </c>
      <c r="AD3277" s="46">
        <v>36</v>
      </c>
      <c r="AE3277" s="46">
        <v>35.299999999999997</v>
      </c>
      <c r="AF3277" s="46">
        <v>123</v>
      </c>
      <c r="AH3277" s="70" t="str">
        <f t="shared" si="376"/>
        <v/>
      </c>
      <c r="AI3277" s="70" t="str">
        <f t="shared" si="377"/>
        <v/>
      </c>
      <c r="AJ3277" s="70" t="str">
        <f t="shared" si="378"/>
        <v>X</v>
      </c>
      <c r="AK3277" s="70" t="str" cm="1">
        <f t="array" ref="AK3277">_xlfn.IFS(AH3277&lt;&gt;"","1",AI3277&lt;&gt;"","2",AJ3277&lt;&gt;"","3")</f>
        <v>3</v>
      </c>
    </row>
    <row r="3278" spans="1:37" x14ac:dyDescent="0.25">
      <c r="A3278" t="s">
        <v>730</v>
      </c>
      <c r="B3278" t="s">
        <v>731</v>
      </c>
      <c r="C3278" s="67" t="str">
        <f t="shared" si="373"/>
        <v>Keira McAlister</v>
      </c>
      <c r="D3278" s="71" t="str" cm="1">
        <f t="array" ref="D3278">_xlfn.IFS(AK3278="1",CONCATENATE(C3278,"Regional"),AK3278="2",CONCATENATE(C3278,"Sectional"),AK3278="3",CONCATENATE(C3278,COUNTIF($C$1:C3278,C3278)))</f>
        <v>Keira McAlister6</v>
      </c>
      <c r="E3278" s="66">
        <v>45168.625</v>
      </c>
      <c r="F3278" t="s">
        <v>2443</v>
      </c>
      <c r="G3278" s="46">
        <v>42</v>
      </c>
      <c r="H3278" s="46">
        <v>54</v>
      </c>
      <c r="I3278" s="46">
        <v>26</v>
      </c>
      <c r="J3278" t="s">
        <v>120</v>
      </c>
      <c r="K3278" t="s">
        <v>90</v>
      </c>
      <c r="L3278" s="46">
        <v>2621</v>
      </c>
      <c r="M3278" s="46">
        <v>36</v>
      </c>
      <c r="N3278" s="46">
        <v>35.299999999999997</v>
      </c>
      <c r="O3278" s="46">
        <v>123</v>
      </c>
      <c r="P3278" s="46">
        <f t="shared" si="374"/>
        <v>1</v>
      </c>
      <c r="R3278" s="67" t="s">
        <v>1325</v>
      </c>
      <c r="S3278" s="67">
        <f>COUNTIF(Y$2:$Y$100,R3278)</f>
        <v>0</v>
      </c>
      <c r="V3278" s="67">
        <f t="shared" si="375"/>
        <v>0</v>
      </c>
      <c r="X3278"/>
      <c r="Y3278" s="67" t="str">
        <f t="shared" si="372"/>
        <v xml:space="preserve"> </v>
      </c>
      <c r="AB3278" t="s">
        <v>90</v>
      </c>
      <c r="AC3278" s="46">
        <v>2621</v>
      </c>
      <c r="AD3278" s="46">
        <v>36</v>
      </c>
      <c r="AE3278" s="46">
        <v>35.299999999999997</v>
      </c>
      <c r="AF3278" s="46">
        <v>123</v>
      </c>
      <c r="AH3278" s="70" t="str">
        <f t="shared" si="376"/>
        <v/>
      </c>
      <c r="AI3278" s="70" t="str">
        <f t="shared" si="377"/>
        <v/>
      </c>
      <c r="AJ3278" s="70" t="str">
        <f t="shared" si="378"/>
        <v>X</v>
      </c>
      <c r="AK3278" s="70" t="str" cm="1">
        <f t="array" ref="AK3278">_xlfn.IFS(AH3278&lt;&gt;"","1",AI3278&lt;&gt;"","2",AJ3278&lt;&gt;"","3")</f>
        <v>3</v>
      </c>
    </row>
    <row r="3279" spans="1:37" x14ac:dyDescent="0.25">
      <c r="A3279" t="s">
        <v>285</v>
      </c>
      <c r="B3279" t="s">
        <v>365</v>
      </c>
      <c r="C3279" s="67" t="str">
        <f t="shared" si="373"/>
        <v>Hallie Koltz</v>
      </c>
      <c r="D3279" s="71" t="str" cm="1">
        <f t="array" ref="D3279">_xlfn.IFS(AK3279="1",CONCATENATE(C3279,"Regional"),AK3279="2",CONCATENATE(C3279,"Sectional"),AK3279="3",CONCATENATE(C3279,COUNTIF($C$1:C3279,C3279)))</f>
        <v>Hallie Koltz3</v>
      </c>
      <c r="E3279" s="66">
        <v>45168.625</v>
      </c>
      <c r="F3279" t="s">
        <v>2443</v>
      </c>
      <c r="G3279" s="46">
        <v>42</v>
      </c>
      <c r="H3279" s="46">
        <v>54</v>
      </c>
      <c r="I3279" s="46">
        <v>26</v>
      </c>
      <c r="J3279" t="s">
        <v>120</v>
      </c>
      <c r="K3279" t="s">
        <v>90</v>
      </c>
      <c r="L3279" s="46">
        <v>2621</v>
      </c>
      <c r="M3279" s="46">
        <v>36</v>
      </c>
      <c r="N3279" s="46">
        <v>35.299999999999997</v>
      </c>
      <c r="O3279" s="46">
        <v>123</v>
      </c>
      <c r="P3279" s="46">
        <f t="shared" si="374"/>
        <v>1</v>
      </c>
      <c r="R3279" s="67" t="s">
        <v>1359</v>
      </c>
      <c r="S3279" s="67">
        <f>COUNTIF(Y$2:$Y$100,R3279)</f>
        <v>0</v>
      </c>
      <c r="V3279" s="67">
        <f t="shared" si="375"/>
        <v>0</v>
      </c>
      <c r="X3279"/>
      <c r="Y3279" s="67" t="str">
        <f t="shared" si="372"/>
        <v xml:space="preserve"> </v>
      </c>
      <c r="AB3279" t="s">
        <v>90</v>
      </c>
      <c r="AC3279" s="46">
        <v>2621</v>
      </c>
      <c r="AD3279" s="46">
        <v>36</v>
      </c>
      <c r="AE3279" s="46">
        <v>35.299999999999997</v>
      </c>
      <c r="AF3279" s="46">
        <v>123</v>
      </c>
      <c r="AH3279" s="70" t="str">
        <f t="shared" si="376"/>
        <v/>
      </c>
      <c r="AI3279" s="70" t="str">
        <f t="shared" si="377"/>
        <v/>
      </c>
      <c r="AJ3279" s="70" t="str">
        <f t="shared" si="378"/>
        <v>X</v>
      </c>
      <c r="AK3279" s="70" t="str" cm="1">
        <f t="array" ref="AK3279">_xlfn.IFS(AH3279&lt;&gt;"","1",AI3279&lt;&gt;"","2",AJ3279&lt;&gt;"","3")</f>
        <v>3</v>
      </c>
    </row>
    <row r="3280" spans="1:37" x14ac:dyDescent="0.25">
      <c r="A3280" t="s">
        <v>792</v>
      </c>
      <c r="B3280" t="s">
        <v>543</v>
      </c>
      <c r="C3280" s="67" t="str">
        <f t="shared" si="373"/>
        <v>Brooke Binder</v>
      </c>
      <c r="D3280" s="71" t="str" cm="1">
        <f t="array" ref="D3280">_xlfn.IFS(AK3280="1",CONCATENATE(C3280,"Regional"),AK3280="2",CONCATENATE(C3280,"Sectional"),AK3280="3",CONCATENATE(C3280,COUNTIF($C$1:C3280,C3280)))</f>
        <v>Brooke Binder5</v>
      </c>
      <c r="E3280" s="66">
        <v>45168.625</v>
      </c>
      <c r="F3280" t="s">
        <v>2443</v>
      </c>
      <c r="G3280" s="46">
        <v>42</v>
      </c>
      <c r="H3280" s="46">
        <v>56</v>
      </c>
      <c r="I3280" s="46">
        <v>30</v>
      </c>
      <c r="J3280" t="s">
        <v>120</v>
      </c>
      <c r="K3280" t="s">
        <v>90</v>
      </c>
      <c r="L3280" s="46">
        <v>2621</v>
      </c>
      <c r="M3280" s="46">
        <v>36</v>
      </c>
      <c r="N3280" s="46">
        <v>35.299999999999997</v>
      </c>
      <c r="O3280" s="46">
        <v>123</v>
      </c>
      <c r="P3280" s="46">
        <f t="shared" si="374"/>
        <v>1</v>
      </c>
      <c r="R3280" s="67" t="s">
        <v>1372</v>
      </c>
      <c r="S3280" s="67">
        <f>COUNTIF(Y$2:$Y$100,R3280)</f>
        <v>0</v>
      </c>
      <c r="V3280" s="67">
        <f t="shared" si="375"/>
        <v>0</v>
      </c>
      <c r="X3280"/>
      <c r="Y3280" s="67" t="str">
        <f t="shared" si="372"/>
        <v xml:space="preserve"> </v>
      </c>
      <c r="AB3280" t="s">
        <v>90</v>
      </c>
      <c r="AC3280" s="46">
        <v>2621</v>
      </c>
      <c r="AD3280" s="46">
        <v>36</v>
      </c>
      <c r="AE3280" s="46">
        <v>35.299999999999997</v>
      </c>
      <c r="AF3280" s="46">
        <v>123</v>
      </c>
      <c r="AH3280" s="70" t="str">
        <f t="shared" si="376"/>
        <v/>
      </c>
      <c r="AI3280" s="70" t="str">
        <f t="shared" si="377"/>
        <v/>
      </c>
      <c r="AJ3280" s="70" t="str">
        <f t="shared" si="378"/>
        <v>X</v>
      </c>
      <c r="AK3280" s="70" t="str" cm="1">
        <f t="array" ref="AK3280">_xlfn.IFS(AH3280&lt;&gt;"","1",AI3280&lt;&gt;"","2",AJ3280&lt;&gt;"","3")</f>
        <v>3</v>
      </c>
    </row>
    <row r="3281" spans="1:37" x14ac:dyDescent="0.25">
      <c r="A3281" t="s">
        <v>794</v>
      </c>
      <c r="B3281" t="s">
        <v>795</v>
      </c>
      <c r="C3281" s="67" t="str">
        <f t="shared" si="373"/>
        <v>MaryGrace Schlifske</v>
      </c>
      <c r="D3281" s="71" t="str" cm="1">
        <f t="array" ref="D3281">_xlfn.IFS(AK3281="1",CONCATENATE(C3281,"Regional"),AK3281="2",CONCATENATE(C3281,"Sectional"),AK3281="3",CONCATENATE(C3281,COUNTIF($C$1:C3281,C3281)))</f>
        <v>MaryGrace Schlifske3</v>
      </c>
      <c r="E3281" s="66">
        <v>45168.625</v>
      </c>
      <c r="F3281" t="s">
        <v>2443</v>
      </c>
      <c r="G3281" s="46">
        <v>42</v>
      </c>
      <c r="H3281" s="46">
        <v>57</v>
      </c>
      <c r="I3281" s="46">
        <v>31</v>
      </c>
      <c r="J3281" t="s">
        <v>120</v>
      </c>
      <c r="K3281" t="s">
        <v>90</v>
      </c>
      <c r="L3281" s="46">
        <v>2621</v>
      </c>
      <c r="M3281" s="46">
        <v>36</v>
      </c>
      <c r="N3281" s="46">
        <v>35.299999999999997</v>
      </c>
      <c r="O3281" s="46">
        <v>123</v>
      </c>
      <c r="P3281" s="46">
        <f t="shared" si="374"/>
        <v>1</v>
      </c>
      <c r="R3281" s="67" t="s">
        <v>1374</v>
      </c>
      <c r="S3281" s="67">
        <f>COUNTIF(Y$2:$Y$100,R3281)</f>
        <v>0</v>
      </c>
      <c r="V3281" s="67">
        <f t="shared" si="375"/>
        <v>0</v>
      </c>
      <c r="X3281"/>
      <c r="Y3281" s="67" t="str">
        <f t="shared" ref="Y3281:Y3344" si="379">CONCATENATE(W3281," ",X3281)</f>
        <v xml:space="preserve"> </v>
      </c>
      <c r="AB3281" t="s">
        <v>90</v>
      </c>
      <c r="AC3281" s="46">
        <v>2621</v>
      </c>
      <c r="AD3281" s="46">
        <v>36</v>
      </c>
      <c r="AE3281" s="46">
        <v>35.299999999999997</v>
      </c>
      <c r="AF3281" s="46">
        <v>123</v>
      </c>
      <c r="AH3281" s="70" t="str">
        <f t="shared" si="376"/>
        <v/>
      </c>
      <c r="AI3281" s="70" t="str">
        <f t="shared" si="377"/>
        <v/>
      </c>
      <c r="AJ3281" s="70" t="str">
        <f t="shared" si="378"/>
        <v>X</v>
      </c>
      <c r="AK3281" s="70" t="str" cm="1">
        <f t="array" ref="AK3281">_xlfn.IFS(AH3281&lt;&gt;"","1",AI3281&lt;&gt;"","2",AJ3281&lt;&gt;"","3")</f>
        <v>3</v>
      </c>
    </row>
    <row r="3282" spans="1:37" x14ac:dyDescent="0.25">
      <c r="A3282" t="s">
        <v>1940</v>
      </c>
      <c r="B3282" t="s">
        <v>401</v>
      </c>
      <c r="C3282" s="67" t="str">
        <f t="shared" si="373"/>
        <v>Hannah Okel</v>
      </c>
      <c r="D3282" s="71" t="str" cm="1">
        <f t="array" ref="D3282">_xlfn.IFS(AK3282="1",CONCATENATE(C3282,"Regional"),AK3282="2",CONCATENATE(C3282,"Sectional"),AK3282="3",CONCATENATE(C3282,COUNTIF($C$1:C3282,C3282)))</f>
        <v>Hannah Okel6</v>
      </c>
      <c r="E3282" s="66">
        <v>45168.625</v>
      </c>
      <c r="F3282" t="s">
        <v>2443</v>
      </c>
      <c r="G3282" s="46">
        <v>42</v>
      </c>
      <c r="H3282" s="46">
        <v>57</v>
      </c>
      <c r="I3282" s="46">
        <v>31</v>
      </c>
      <c r="J3282" t="s">
        <v>120</v>
      </c>
      <c r="K3282" t="s">
        <v>90</v>
      </c>
      <c r="L3282" s="46">
        <v>2621</v>
      </c>
      <c r="M3282" s="46">
        <v>36</v>
      </c>
      <c r="N3282" s="46">
        <v>35.299999999999997</v>
      </c>
      <c r="O3282" s="46">
        <v>123</v>
      </c>
      <c r="P3282" s="46">
        <f t="shared" si="374"/>
        <v>1</v>
      </c>
      <c r="R3282" s="67" t="s">
        <v>2957</v>
      </c>
      <c r="S3282" s="67">
        <f>COUNTIF(Y$2:$Y$100,R3282)</f>
        <v>0</v>
      </c>
      <c r="V3282" s="67">
        <f t="shared" si="375"/>
        <v>0</v>
      </c>
      <c r="X3282"/>
      <c r="Y3282" s="67" t="str">
        <f t="shared" si="379"/>
        <v xml:space="preserve"> </v>
      </c>
      <c r="AB3282" t="s">
        <v>90</v>
      </c>
      <c r="AC3282" s="46">
        <v>2621</v>
      </c>
      <c r="AD3282" s="46">
        <v>36</v>
      </c>
      <c r="AE3282" s="46">
        <v>35.299999999999997</v>
      </c>
      <c r="AF3282" s="46">
        <v>123</v>
      </c>
      <c r="AH3282" s="70" t="str">
        <f t="shared" si="376"/>
        <v/>
      </c>
      <c r="AI3282" s="70" t="str">
        <f t="shared" si="377"/>
        <v/>
      </c>
      <c r="AJ3282" s="70" t="str">
        <f t="shared" si="378"/>
        <v>X</v>
      </c>
      <c r="AK3282" s="70" t="str" cm="1">
        <f t="array" ref="AK3282">_xlfn.IFS(AH3282&lt;&gt;"","1",AI3282&lt;&gt;"","2",AJ3282&lt;&gt;"","3")</f>
        <v>3</v>
      </c>
    </row>
    <row r="3283" spans="1:37" x14ac:dyDescent="0.25">
      <c r="A3283" t="s">
        <v>229</v>
      </c>
      <c r="B3283" t="s">
        <v>2010</v>
      </c>
      <c r="C3283" s="67" t="str">
        <f t="shared" si="373"/>
        <v>Ciara Clark</v>
      </c>
      <c r="D3283" s="71" t="str" cm="1">
        <f t="array" ref="D3283">_xlfn.IFS(AK3283="1",CONCATENATE(C3283,"Regional"),AK3283="2",CONCATENATE(C3283,"Sectional"),AK3283="3",CONCATENATE(C3283,COUNTIF($C$1:C3283,C3283)))</f>
        <v>Ciara Clark4</v>
      </c>
      <c r="E3283" s="66">
        <v>45168.625</v>
      </c>
      <c r="F3283" t="s">
        <v>2443</v>
      </c>
      <c r="G3283" s="46">
        <v>42</v>
      </c>
      <c r="H3283" s="46">
        <v>58</v>
      </c>
      <c r="I3283" s="46">
        <v>33</v>
      </c>
      <c r="J3283" t="s">
        <v>120</v>
      </c>
      <c r="K3283" t="s">
        <v>90</v>
      </c>
      <c r="L3283" s="46">
        <v>2621</v>
      </c>
      <c r="M3283" s="46">
        <v>36</v>
      </c>
      <c r="N3283" s="46">
        <v>35.299999999999997</v>
      </c>
      <c r="O3283" s="46">
        <v>123</v>
      </c>
      <c r="P3283" s="46">
        <f t="shared" si="374"/>
        <v>1</v>
      </c>
      <c r="R3283" s="67" t="s">
        <v>3023</v>
      </c>
      <c r="S3283" s="67">
        <f>COUNTIF(Y$2:$Y$100,R3283)</f>
        <v>0</v>
      </c>
      <c r="V3283" s="67">
        <f t="shared" si="375"/>
        <v>0</v>
      </c>
      <c r="X3283"/>
      <c r="Y3283" s="67" t="str">
        <f t="shared" si="379"/>
        <v xml:space="preserve"> </v>
      </c>
      <c r="AB3283" t="s">
        <v>90</v>
      </c>
      <c r="AC3283" s="46">
        <v>2621</v>
      </c>
      <c r="AD3283" s="46">
        <v>36</v>
      </c>
      <c r="AE3283" s="46">
        <v>35.299999999999997</v>
      </c>
      <c r="AF3283" s="46">
        <v>123</v>
      </c>
      <c r="AH3283" s="70" t="str">
        <f t="shared" si="376"/>
        <v/>
      </c>
      <c r="AI3283" s="70" t="str">
        <f t="shared" si="377"/>
        <v/>
      </c>
      <c r="AJ3283" s="70" t="str">
        <f t="shared" si="378"/>
        <v>X</v>
      </c>
      <c r="AK3283" s="70" t="str" cm="1">
        <f t="array" ref="AK3283">_xlfn.IFS(AH3283&lt;&gt;"","1",AI3283&lt;&gt;"","2",AJ3283&lt;&gt;"","3")</f>
        <v>3</v>
      </c>
    </row>
    <row r="3284" spans="1:37" x14ac:dyDescent="0.25">
      <c r="A3284" t="s">
        <v>793</v>
      </c>
      <c r="B3284" t="s">
        <v>561</v>
      </c>
      <c r="C3284" s="67" t="str">
        <f t="shared" si="373"/>
        <v>Maddie Flores</v>
      </c>
      <c r="D3284" s="71" t="str" cm="1">
        <f t="array" ref="D3284">_xlfn.IFS(AK3284="1",CONCATENATE(C3284,"Regional"),AK3284="2",CONCATENATE(C3284,"Sectional"),AK3284="3",CONCATENATE(C3284,COUNTIF($C$1:C3284,C3284)))</f>
        <v>Maddie Flores1</v>
      </c>
      <c r="E3284" s="66">
        <v>45168.625</v>
      </c>
      <c r="F3284" t="s">
        <v>2443</v>
      </c>
      <c r="G3284" s="46">
        <v>42</v>
      </c>
      <c r="H3284" s="46">
        <v>59</v>
      </c>
      <c r="I3284" s="46">
        <v>34</v>
      </c>
      <c r="J3284" t="s">
        <v>120</v>
      </c>
      <c r="K3284" t="s">
        <v>90</v>
      </c>
      <c r="L3284" s="46">
        <v>2621</v>
      </c>
      <c r="M3284" s="46">
        <v>36</v>
      </c>
      <c r="N3284" s="46">
        <v>35.299999999999997</v>
      </c>
      <c r="O3284" s="46">
        <v>123</v>
      </c>
      <c r="P3284" s="46">
        <f t="shared" si="374"/>
        <v>1</v>
      </c>
      <c r="R3284" s="67" t="s">
        <v>1373</v>
      </c>
      <c r="S3284" s="67">
        <f>COUNTIF(Y$2:$Y$100,R3284)</f>
        <v>0</v>
      </c>
      <c r="V3284" s="67">
        <f t="shared" si="375"/>
        <v>0</v>
      </c>
      <c r="X3284"/>
      <c r="Y3284" s="67" t="str">
        <f t="shared" si="379"/>
        <v xml:space="preserve"> </v>
      </c>
      <c r="AB3284" t="s">
        <v>90</v>
      </c>
      <c r="AC3284" s="46">
        <v>2621</v>
      </c>
      <c r="AD3284" s="46">
        <v>36</v>
      </c>
      <c r="AE3284" s="46">
        <v>35.299999999999997</v>
      </c>
      <c r="AF3284" s="46">
        <v>123</v>
      </c>
      <c r="AH3284" s="70" t="str">
        <f t="shared" si="376"/>
        <v/>
      </c>
      <c r="AI3284" s="70" t="str">
        <f t="shared" si="377"/>
        <v/>
      </c>
      <c r="AJ3284" s="70" t="str">
        <f t="shared" si="378"/>
        <v>X</v>
      </c>
      <c r="AK3284" s="70" t="str" cm="1">
        <f t="array" ref="AK3284">_xlfn.IFS(AH3284&lt;&gt;"","1",AI3284&lt;&gt;"","2",AJ3284&lt;&gt;"","3")</f>
        <v>3</v>
      </c>
    </row>
    <row r="3285" spans="1:37" x14ac:dyDescent="0.25">
      <c r="A3285" t="s">
        <v>782</v>
      </c>
      <c r="B3285" t="s">
        <v>783</v>
      </c>
      <c r="C3285" s="67" t="str">
        <f t="shared" si="373"/>
        <v>Haylee Mitcham</v>
      </c>
      <c r="D3285" s="71" t="str" cm="1">
        <f t="array" ref="D3285">_xlfn.IFS(AK3285="1",CONCATENATE(C3285,"Regional"),AK3285="2",CONCATENATE(C3285,"Sectional"),AK3285="3",CONCATENATE(C3285,COUNTIF($C$1:C3285,C3285)))</f>
        <v>Haylee Mitcham2</v>
      </c>
      <c r="E3285" s="66">
        <v>45168.625</v>
      </c>
      <c r="F3285" t="s">
        <v>2443</v>
      </c>
      <c r="G3285" s="46">
        <v>42</v>
      </c>
      <c r="H3285" s="46">
        <v>61</v>
      </c>
      <c r="I3285" s="46">
        <v>35</v>
      </c>
      <c r="J3285" t="s">
        <v>120</v>
      </c>
      <c r="K3285" t="s">
        <v>90</v>
      </c>
      <c r="L3285" s="46">
        <v>2621</v>
      </c>
      <c r="M3285" s="46">
        <v>36</v>
      </c>
      <c r="N3285" s="46">
        <v>35.299999999999997</v>
      </c>
      <c r="O3285" s="46">
        <v>123</v>
      </c>
      <c r="P3285" s="46">
        <f t="shared" si="374"/>
        <v>1</v>
      </c>
      <c r="R3285" s="67" t="s">
        <v>1361</v>
      </c>
      <c r="S3285" s="67">
        <f>COUNTIF(Y$2:$Y$100,R3285)</f>
        <v>0</v>
      </c>
      <c r="V3285" s="67">
        <f t="shared" si="375"/>
        <v>0</v>
      </c>
      <c r="X3285"/>
      <c r="Y3285" s="67" t="str">
        <f t="shared" si="379"/>
        <v xml:space="preserve"> </v>
      </c>
      <c r="AB3285" t="s">
        <v>90</v>
      </c>
      <c r="AC3285" s="46">
        <v>2621</v>
      </c>
      <c r="AD3285" s="46">
        <v>36</v>
      </c>
      <c r="AE3285" s="46">
        <v>35.299999999999997</v>
      </c>
      <c r="AF3285" s="46">
        <v>123</v>
      </c>
      <c r="AH3285" s="70" t="str">
        <f t="shared" si="376"/>
        <v/>
      </c>
      <c r="AI3285" s="70" t="str">
        <f t="shared" si="377"/>
        <v/>
      </c>
      <c r="AJ3285" s="70" t="str">
        <f t="shared" si="378"/>
        <v>X</v>
      </c>
      <c r="AK3285" s="70" t="str" cm="1">
        <f t="array" ref="AK3285">_xlfn.IFS(AH3285&lt;&gt;"","1",AI3285&lt;&gt;"","2",AJ3285&lt;&gt;"","3")</f>
        <v>3</v>
      </c>
    </row>
    <row r="3286" spans="1:37" x14ac:dyDescent="0.25">
      <c r="A3286" t="s">
        <v>790</v>
      </c>
      <c r="B3286" t="s">
        <v>791</v>
      </c>
      <c r="C3286" s="67" t="str">
        <f t="shared" si="373"/>
        <v>Sammy Selke</v>
      </c>
      <c r="D3286" s="71" t="str" cm="1">
        <f t="array" ref="D3286">_xlfn.IFS(AK3286="1",CONCATENATE(C3286,"Regional"),AK3286="2",CONCATENATE(C3286,"Sectional"),AK3286="3",CONCATENATE(C3286,COUNTIF($C$1:C3286,C3286)))</f>
        <v>Sammy Selke5</v>
      </c>
      <c r="E3286" s="66">
        <v>45168.625</v>
      </c>
      <c r="F3286" t="s">
        <v>2443</v>
      </c>
      <c r="G3286" s="46">
        <v>42</v>
      </c>
      <c r="H3286" s="46">
        <v>61</v>
      </c>
      <c r="I3286" s="46">
        <v>35</v>
      </c>
      <c r="J3286" t="s">
        <v>120</v>
      </c>
      <c r="K3286" t="s">
        <v>90</v>
      </c>
      <c r="L3286" s="46">
        <v>2621</v>
      </c>
      <c r="M3286" s="46">
        <v>36</v>
      </c>
      <c r="N3286" s="46">
        <v>35.299999999999997</v>
      </c>
      <c r="O3286" s="46">
        <v>123</v>
      </c>
      <c r="P3286" s="46">
        <f t="shared" si="374"/>
        <v>1</v>
      </c>
      <c r="R3286" s="67" t="s">
        <v>1371</v>
      </c>
      <c r="S3286" s="67">
        <f>COUNTIF(Y$2:$Y$100,R3286)</f>
        <v>0</v>
      </c>
      <c r="V3286" s="67">
        <f t="shared" si="375"/>
        <v>0</v>
      </c>
      <c r="X3286"/>
      <c r="Y3286" s="67" t="str">
        <f t="shared" si="379"/>
        <v xml:space="preserve"> </v>
      </c>
      <c r="AB3286" t="s">
        <v>90</v>
      </c>
      <c r="AC3286" s="46">
        <v>2621</v>
      </c>
      <c r="AD3286" s="46">
        <v>36</v>
      </c>
      <c r="AE3286" s="46">
        <v>35.299999999999997</v>
      </c>
      <c r="AF3286" s="46">
        <v>123</v>
      </c>
      <c r="AH3286" s="70" t="str">
        <f t="shared" si="376"/>
        <v/>
      </c>
      <c r="AI3286" s="70" t="str">
        <f t="shared" si="377"/>
        <v/>
      </c>
      <c r="AJ3286" s="70" t="str">
        <f t="shared" si="378"/>
        <v>X</v>
      </c>
      <c r="AK3286" s="70" t="str" cm="1">
        <f t="array" ref="AK3286">_xlfn.IFS(AH3286&lt;&gt;"","1",AI3286&lt;&gt;"","2",AJ3286&lt;&gt;"","3")</f>
        <v>3</v>
      </c>
    </row>
    <row r="3287" spans="1:37" x14ac:dyDescent="0.25">
      <c r="A3287" t="s">
        <v>235</v>
      </c>
      <c r="B3287" t="s">
        <v>641</v>
      </c>
      <c r="C3287" s="67" t="str">
        <f t="shared" si="373"/>
        <v>Kayley Donohue</v>
      </c>
      <c r="D3287" s="71" t="str" cm="1">
        <f t="array" ref="D3287">_xlfn.IFS(AK3287="1",CONCATENATE(C3287,"Regional"),AK3287="2",CONCATENATE(C3287,"Sectional"),AK3287="3",CONCATENATE(C3287,COUNTIF($C$1:C3287,C3287)))</f>
        <v>Kayley Donohue3</v>
      </c>
      <c r="E3287" s="66">
        <v>45168.625</v>
      </c>
      <c r="F3287" t="s">
        <v>2443</v>
      </c>
      <c r="G3287" s="46">
        <v>42</v>
      </c>
      <c r="H3287" s="46">
        <v>61</v>
      </c>
      <c r="I3287" s="46">
        <v>35</v>
      </c>
      <c r="J3287" t="s">
        <v>120</v>
      </c>
      <c r="K3287" t="s">
        <v>90</v>
      </c>
      <c r="L3287" s="46">
        <v>2621</v>
      </c>
      <c r="M3287" s="46">
        <v>36</v>
      </c>
      <c r="N3287" s="46">
        <v>35.299999999999997</v>
      </c>
      <c r="O3287" s="46">
        <v>123</v>
      </c>
      <c r="P3287" s="46">
        <f t="shared" si="374"/>
        <v>1</v>
      </c>
      <c r="R3287" s="67" t="s">
        <v>2998</v>
      </c>
      <c r="S3287" s="67">
        <f>COUNTIF(Y$2:$Y$100,R3287)</f>
        <v>0</v>
      </c>
      <c r="V3287" s="67">
        <f t="shared" si="375"/>
        <v>0</v>
      </c>
      <c r="X3287"/>
      <c r="Y3287" s="67" t="str">
        <f t="shared" si="379"/>
        <v xml:space="preserve"> </v>
      </c>
      <c r="AB3287" t="s">
        <v>90</v>
      </c>
      <c r="AC3287" s="46">
        <v>2621</v>
      </c>
      <c r="AD3287" s="46">
        <v>36</v>
      </c>
      <c r="AE3287" s="46">
        <v>35.299999999999997</v>
      </c>
      <c r="AF3287" s="46">
        <v>123</v>
      </c>
      <c r="AH3287" s="70" t="str">
        <f t="shared" si="376"/>
        <v/>
      </c>
      <c r="AI3287" s="70" t="str">
        <f t="shared" si="377"/>
        <v/>
      </c>
      <c r="AJ3287" s="70" t="str">
        <f t="shared" si="378"/>
        <v>X</v>
      </c>
      <c r="AK3287" s="70" t="str" cm="1">
        <f t="array" ref="AK3287">_xlfn.IFS(AH3287&lt;&gt;"","1",AI3287&lt;&gt;"","2",AJ3287&lt;&gt;"","3")</f>
        <v>3</v>
      </c>
    </row>
    <row r="3288" spans="1:37" x14ac:dyDescent="0.25">
      <c r="A3288" t="s">
        <v>3439</v>
      </c>
      <c r="B3288" t="s">
        <v>425</v>
      </c>
      <c r="C3288" s="67" t="str">
        <f t="shared" si="373"/>
        <v>Mackenzie Wegner</v>
      </c>
      <c r="D3288" s="71" t="str" cm="1">
        <f t="array" ref="D3288">_xlfn.IFS(AK3288="1",CONCATENATE(C3288,"Regional"),AK3288="2",CONCATENATE(C3288,"Sectional"),AK3288="3",CONCATENATE(C3288,COUNTIF($C$1:C3288,C3288)))</f>
        <v>Mackenzie Wegner2</v>
      </c>
      <c r="E3288" s="66">
        <v>45168.625</v>
      </c>
      <c r="F3288" t="s">
        <v>2443</v>
      </c>
      <c r="G3288" s="46">
        <v>42</v>
      </c>
      <c r="H3288" s="46">
        <v>62</v>
      </c>
      <c r="I3288" s="46">
        <v>38</v>
      </c>
      <c r="J3288" t="s">
        <v>120</v>
      </c>
      <c r="K3288" t="s">
        <v>90</v>
      </c>
      <c r="L3288" s="46">
        <v>2621</v>
      </c>
      <c r="M3288" s="46">
        <v>36</v>
      </c>
      <c r="N3288" s="46">
        <v>35.299999999999997</v>
      </c>
      <c r="O3288" s="46">
        <v>123</v>
      </c>
      <c r="P3288" s="46">
        <f t="shared" si="374"/>
        <v>1</v>
      </c>
      <c r="R3288" s="67" t="s">
        <v>3640</v>
      </c>
      <c r="S3288" s="67">
        <f>COUNTIF(Y$2:$Y$100,R3288)</f>
        <v>0</v>
      </c>
      <c r="V3288" s="67">
        <f t="shared" si="375"/>
        <v>0</v>
      </c>
      <c r="X3288"/>
      <c r="Y3288" s="67" t="str">
        <f t="shared" si="379"/>
        <v xml:space="preserve"> </v>
      </c>
      <c r="AB3288" t="s">
        <v>90</v>
      </c>
      <c r="AC3288" s="46">
        <v>2621</v>
      </c>
      <c r="AD3288" s="46">
        <v>36</v>
      </c>
      <c r="AE3288" s="46">
        <v>35.299999999999997</v>
      </c>
      <c r="AF3288" s="46">
        <v>123</v>
      </c>
      <c r="AH3288" s="70" t="str">
        <f t="shared" si="376"/>
        <v/>
      </c>
      <c r="AI3288" s="70" t="str">
        <f t="shared" si="377"/>
        <v/>
      </c>
      <c r="AJ3288" s="70" t="str">
        <f t="shared" si="378"/>
        <v>X</v>
      </c>
      <c r="AK3288" s="70" t="str" cm="1">
        <f t="array" ref="AK3288">_xlfn.IFS(AH3288&lt;&gt;"","1",AI3288&lt;&gt;"","2",AJ3288&lt;&gt;"","3")</f>
        <v>3</v>
      </c>
    </row>
    <row r="3289" spans="1:37" x14ac:dyDescent="0.25">
      <c r="A3289" t="s">
        <v>821</v>
      </c>
      <c r="B3289" t="s">
        <v>822</v>
      </c>
      <c r="C3289" s="67" t="str">
        <f t="shared" si="373"/>
        <v>Viviana Hruby</v>
      </c>
      <c r="D3289" s="71" t="str" cm="1">
        <f t="array" ref="D3289">_xlfn.IFS(AK3289="1",CONCATENATE(C3289,"Regional"),AK3289="2",CONCATENATE(C3289,"Sectional"),AK3289="3",CONCATENATE(C3289,COUNTIF($C$1:C3289,C3289)))</f>
        <v>Viviana Hruby6</v>
      </c>
      <c r="E3289" s="66">
        <v>45168.625</v>
      </c>
      <c r="F3289" t="s">
        <v>2443</v>
      </c>
      <c r="G3289" s="46">
        <v>42</v>
      </c>
      <c r="H3289" s="46">
        <v>62</v>
      </c>
      <c r="I3289" s="46">
        <v>38</v>
      </c>
      <c r="J3289" t="s">
        <v>120</v>
      </c>
      <c r="K3289" t="s">
        <v>90</v>
      </c>
      <c r="L3289" s="46">
        <v>2621</v>
      </c>
      <c r="M3289" s="46">
        <v>36</v>
      </c>
      <c r="N3289" s="46">
        <v>35.299999999999997</v>
      </c>
      <c r="O3289" s="46">
        <v>123</v>
      </c>
      <c r="P3289" s="46">
        <f t="shared" si="374"/>
        <v>1</v>
      </c>
      <c r="R3289" s="67" t="s">
        <v>1380</v>
      </c>
      <c r="S3289" s="67">
        <f>COUNTIF(Y$2:$Y$100,R3289)</f>
        <v>0</v>
      </c>
      <c r="V3289" s="67">
        <f t="shared" si="375"/>
        <v>0</v>
      </c>
      <c r="X3289"/>
      <c r="Y3289" s="67" t="str">
        <f t="shared" si="379"/>
        <v xml:space="preserve"> </v>
      </c>
      <c r="AB3289" t="s">
        <v>90</v>
      </c>
      <c r="AC3289" s="46">
        <v>2621</v>
      </c>
      <c r="AD3289" s="46">
        <v>36</v>
      </c>
      <c r="AE3289" s="46">
        <v>35.299999999999997</v>
      </c>
      <c r="AF3289" s="46">
        <v>123</v>
      </c>
      <c r="AH3289" s="70" t="str">
        <f t="shared" si="376"/>
        <v/>
      </c>
      <c r="AI3289" s="70" t="str">
        <f t="shared" si="377"/>
        <v/>
      </c>
      <c r="AJ3289" s="70" t="str">
        <f t="shared" si="378"/>
        <v>X</v>
      </c>
      <c r="AK3289" s="70" t="str" cm="1">
        <f t="array" ref="AK3289">_xlfn.IFS(AH3289&lt;&gt;"","1",AI3289&lt;&gt;"","2",AJ3289&lt;&gt;"","3")</f>
        <v>3</v>
      </c>
    </row>
    <row r="3290" spans="1:37" x14ac:dyDescent="0.25">
      <c r="A3290" t="s">
        <v>3385</v>
      </c>
      <c r="B3290" t="s">
        <v>362</v>
      </c>
      <c r="C3290" s="67" t="str">
        <f t="shared" si="373"/>
        <v>Emma Bichler</v>
      </c>
      <c r="D3290" s="71" t="str" cm="1">
        <f t="array" ref="D3290">_xlfn.IFS(AK3290="1",CONCATENATE(C3290,"Regional"),AK3290="2",CONCATENATE(C3290,"Sectional"),AK3290="3",CONCATENATE(C3290,COUNTIF($C$1:C3290,C3290)))</f>
        <v>Emma Bichler6</v>
      </c>
      <c r="E3290" s="66">
        <v>45168.625</v>
      </c>
      <c r="F3290" t="s">
        <v>2443</v>
      </c>
      <c r="G3290" s="46">
        <v>42</v>
      </c>
      <c r="H3290" s="46">
        <v>65</v>
      </c>
      <c r="I3290" s="46">
        <v>40</v>
      </c>
      <c r="J3290" t="s">
        <v>120</v>
      </c>
      <c r="K3290" t="s">
        <v>90</v>
      </c>
      <c r="L3290" s="46">
        <v>2621</v>
      </c>
      <c r="M3290" s="46">
        <v>36</v>
      </c>
      <c r="N3290" s="46">
        <v>35.299999999999997</v>
      </c>
      <c r="O3290" s="46">
        <v>123</v>
      </c>
      <c r="P3290" s="46">
        <f t="shared" si="374"/>
        <v>1</v>
      </c>
      <c r="R3290" s="67" t="s">
        <v>3485</v>
      </c>
      <c r="S3290" s="67">
        <f>COUNTIF(Y$2:$Y$100,R3290)</f>
        <v>0</v>
      </c>
      <c r="V3290" s="67">
        <f t="shared" si="375"/>
        <v>0</v>
      </c>
      <c r="X3290"/>
      <c r="Y3290" s="67" t="str">
        <f t="shared" si="379"/>
        <v xml:space="preserve"> </v>
      </c>
      <c r="AB3290" t="s">
        <v>90</v>
      </c>
      <c r="AC3290" s="46">
        <v>2621</v>
      </c>
      <c r="AD3290" s="46">
        <v>36</v>
      </c>
      <c r="AE3290" s="46">
        <v>35.299999999999997</v>
      </c>
      <c r="AF3290" s="46">
        <v>123</v>
      </c>
      <c r="AH3290" s="70" t="str">
        <f t="shared" si="376"/>
        <v/>
      </c>
      <c r="AI3290" s="70" t="str">
        <f t="shared" si="377"/>
        <v/>
      </c>
      <c r="AJ3290" s="70" t="str">
        <f t="shared" si="378"/>
        <v>X</v>
      </c>
      <c r="AK3290" s="70" t="str" cm="1">
        <f t="array" ref="AK3290">_xlfn.IFS(AH3290&lt;&gt;"","1",AI3290&lt;&gt;"","2",AJ3290&lt;&gt;"","3")</f>
        <v>3</v>
      </c>
    </row>
    <row r="3291" spans="1:37" x14ac:dyDescent="0.25">
      <c r="A3291" t="s">
        <v>352</v>
      </c>
      <c r="B3291" t="s">
        <v>561</v>
      </c>
      <c r="C3291" s="67" t="str">
        <f t="shared" si="373"/>
        <v>Maddie Reed</v>
      </c>
      <c r="D3291" s="71" t="str" cm="1">
        <f t="array" ref="D3291">_xlfn.IFS(AK3291="1",CONCATENATE(C3291,"Regional"),AK3291="2",CONCATENATE(C3291,"Sectional"),AK3291="3",CONCATENATE(C3291,COUNTIF($C$1:C3291,C3291)))</f>
        <v>Maddie Reed4</v>
      </c>
      <c r="E3291" s="66">
        <v>45168.625</v>
      </c>
      <c r="F3291" t="s">
        <v>2443</v>
      </c>
      <c r="G3291" s="46">
        <v>42</v>
      </c>
      <c r="H3291" s="46">
        <v>70</v>
      </c>
      <c r="I3291" s="46">
        <v>41</v>
      </c>
      <c r="J3291" t="s">
        <v>120</v>
      </c>
      <c r="K3291" t="s">
        <v>90</v>
      </c>
      <c r="L3291" s="46">
        <v>2621</v>
      </c>
      <c r="M3291" s="46">
        <v>36</v>
      </c>
      <c r="N3291" s="46">
        <v>35.299999999999997</v>
      </c>
      <c r="O3291" s="46">
        <v>123</v>
      </c>
      <c r="P3291" s="46">
        <f t="shared" si="374"/>
        <v>1</v>
      </c>
      <c r="R3291" s="67" t="s">
        <v>1381</v>
      </c>
      <c r="S3291" s="67">
        <f>COUNTIF(Y$2:$Y$100,R3291)</f>
        <v>0</v>
      </c>
      <c r="V3291" s="67">
        <f t="shared" si="375"/>
        <v>0</v>
      </c>
      <c r="X3291"/>
      <c r="Y3291" s="67" t="str">
        <f t="shared" si="379"/>
        <v xml:space="preserve"> </v>
      </c>
      <c r="AB3291" t="s">
        <v>90</v>
      </c>
      <c r="AC3291" s="46">
        <v>2621</v>
      </c>
      <c r="AD3291" s="46">
        <v>36</v>
      </c>
      <c r="AE3291" s="46">
        <v>35.299999999999997</v>
      </c>
      <c r="AF3291" s="46">
        <v>123</v>
      </c>
      <c r="AH3291" s="70" t="str">
        <f t="shared" si="376"/>
        <v/>
      </c>
      <c r="AI3291" s="70" t="str">
        <f t="shared" si="377"/>
        <v/>
      </c>
      <c r="AJ3291" s="70" t="str">
        <f t="shared" si="378"/>
        <v>X</v>
      </c>
      <c r="AK3291" s="70" t="str" cm="1">
        <f t="array" ref="AK3291">_xlfn.IFS(AH3291&lt;&gt;"","1",AI3291&lt;&gt;"","2",AJ3291&lt;&gt;"","3")</f>
        <v>3</v>
      </c>
    </row>
    <row r="3292" spans="1:37" x14ac:dyDescent="0.25">
      <c r="A3292" t="s">
        <v>2014</v>
      </c>
      <c r="B3292" t="s">
        <v>1906</v>
      </c>
      <c r="C3292" s="67" t="str">
        <f t="shared" si="373"/>
        <v>Kenzie Berrong</v>
      </c>
      <c r="D3292" s="71" t="str" cm="1">
        <f t="array" ref="D3292">_xlfn.IFS(AK3292="1",CONCATENATE(C3292,"Regional"),AK3292="2",CONCATENATE(C3292,"Sectional"),AK3292="3",CONCATENATE(C3292,COUNTIF($C$1:C3292,C3292)))</f>
        <v>Kenzie Berrong2</v>
      </c>
      <c r="E3292" s="66">
        <v>45168.625</v>
      </c>
      <c r="F3292" t="s">
        <v>2443</v>
      </c>
      <c r="G3292" s="46">
        <v>42</v>
      </c>
      <c r="H3292" s="46">
        <v>71</v>
      </c>
      <c r="I3292" s="46">
        <v>42</v>
      </c>
      <c r="J3292" t="s">
        <v>120</v>
      </c>
      <c r="K3292" t="s">
        <v>90</v>
      </c>
      <c r="L3292" s="46">
        <v>2621</v>
      </c>
      <c r="M3292" s="46">
        <v>36</v>
      </c>
      <c r="N3292" s="46">
        <v>35.299999999999997</v>
      </c>
      <c r="O3292" s="46">
        <v>123</v>
      </c>
      <c r="P3292" s="46">
        <f t="shared" si="374"/>
        <v>1</v>
      </c>
      <c r="R3292" s="67" t="s">
        <v>3027</v>
      </c>
      <c r="S3292" s="67">
        <f>COUNTIF(Y$2:$Y$100,R3292)</f>
        <v>0</v>
      </c>
      <c r="V3292" s="67">
        <f t="shared" si="375"/>
        <v>0</v>
      </c>
      <c r="X3292"/>
      <c r="Y3292" s="67" t="str">
        <f t="shared" si="379"/>
        <v xml:space="preserve"> </v>
      </c>
      <c r="AB3292" t="s">
        <v>90</v>
      </c>
      <c r="AC3292" s="46">
        <v>2621</v>
      </c>
      <c r="AD3292" s="46">
        <v>36</v>
      </c>
      <c r="AE3292" s="46">
        <v>35.299999999999997</v>
      </c>
      <c r="AF3292" s="46">
        <v>123</v>
      </c>
      <c r="AH3292" s="70" t="str">
        <f t="shared" si="376"/>
        <v/>
      </c>
      <c r="AI3292" s="70" t="str">
        <f t="shared" si="377"/>
        <v/>
      </c>
      <c r="AJ3292" s="70" t="str">
        <f t="shared" si="378"/>
        <v>X</v>
      </c>
      <c r="AK3292" s="70" t="str" cm="1">
        <f t="array" ref="AK3292">_xlfn.IFS(AH3292&lt;&gt;"","1",AI3292&lt;&gt;"","2",AJ3292&lt;&gt;"","3")</f>
        <v>3</v>
      </c>
    </row>
    <row r="3293" spans="1:37" x14ac:dyDescent="0.25">
      <c r="A3293" t="s">
        <v>546</v>
      </c>
      <c r="B3293" t="s">
        <v>547</v>
      </c>
      <c r="C3293" s="67" t="str">
        <f t="shared" si="373"/>
        <v>Maddi Fletcher</v>
      </c>
      <c r="D3293" s="71" t="str" cm="1">
        <f t="array" ref="D3293">_xlfn.IFS(AK3293="1",CONCATENATE(C3293,"Regional"),AK3293="2",CONCATENATE(C3293,"Sectional"),AK3293="3",CONCATENATE(C3293,COUNTIF($C$1:C3293,C3293)))</f>
        <v>Maddi Fletcher5</v>
      </c>
      <c r="E3293" s="66">
        <v>45168.625</v>
      </c>
      <c r="F3293" t="s">
        <v>2457</v>
      </c>
      <c r="G3293" s="46">
        <v>18</v>
      </c>
      <c r="H3293" s="46">
        <v>47</v>
      </c>
      <c r="I3293" s="46">
        <v>1</v>
      </c>
      <c r="J3293" t="s">
        <v>175</v>
      </c>
      <c r="K3293" t="s">
        <v>90</v>
      </c>
      <c r="L3293" s="46">
        <v>2733</v>
      </c>
      <c r="M3293" s="46">
        <v>37</v>
      </c>
      <c r="N3293" s="46">
        <v>36.1</v>
      </c>
      <c r="O3293" s="46">
        <v>120</v>
      </c>
      <c r="P3293" s="46">
        <f t="shared" si="374"/>
        <v>1</v>
      </c>
      <c r="R3293" s="67" t="s">
        <v>1213</v>
      </c>
      <c r="S3293" s="67">
        <f>COUNTIF(Y$2:$Y$100,R3293)</f>
        <v>0</v>
      </c>
      <c r="V3293" s="67">
        <f t="shared" si="375"/>
        <v>0</v>
      </c>
      <c r="X3293"/>
      <c r="Y3293" s="67" t="str">
        <f t="shared" si="379"/>
        <v xml:space="preserve"> </v>
      </c>
      <c r="AB3293" t="s">
        <v>90</v>
      </c>
      <c r="AC3293" s="46">
        <v>2733</v>
      </c>
      <c r="AD3293" s="46">
        <v>37</v>
      </c>
      <c r="AE3293" s="46">
        <v>36.1</v>
      </c>
      <c r="AF3293" s="46">
        <v>120</v>
      </c>
      <c r="AH3293" s="70" t="str">
        <f t="shared" si="376"/>
        <v/>
      </c>
      <c r="AI3293" s="70" t="str">
        <f t="shared" si="377"/>
        <v/>
      </c>
      <c r="AJ3293" s="70" t="str">
        <f t="shared" si="378"/>
        <v>X</v>
      </c>
      <c r="AK3293" s="70" t="str" cm="1">
        <f t="array" ref="AK3293">_xlfn.IFS(AH3293&lt;&gt;"","1",AI3293&lt;&gt;"","2",AJ3293&lt;&gt;"","3")</f>
        <v>3</v>
      </c>
    </row>
    <row r="3294" spans="1:37" x14ac:dyDescent="0.25">
      <c r="A3294" t="s">
        <v>221</v>
      </c>
      <c r="B3294" t="s">
        <v>553</v>
      </c>
      <c r="C3294" s="67" t="str">
        <f t="shared" si="373"/>
        <v>Zowie Hunter</v>
      </c>
      <c r="D3294" s="71" t="str" cm="1">
        <f t="array" ref="D3294">_xlfn.IFS(AK3294="1",CONCATENATE(C3294,"Regional"),AK3294="2",CONCATENATE(C3294,"Sectional"),AK3294="3",CONCATENATE(C3294,COUNTIF($C$1:C3294,C3294)))</f>
        <v>Zowie Hunter5</v>
      </c>
      <c r="E3294" s="66">
        <v>45168.625</v>
      </c>
      <c r="F3294" t="s">
        <v>2457</v>
      </c>
      <c r="G3294" s="46">
        <v>18</v>
      </c>
      <c r="H3294" s="46">
        <v>51</v>
      </c>
      <c r="I3294" s="46">
        <v>2</v>
      </c>
      <c r="J3294" t="s">
        <v>175</v>
      </c>
      <c r="K3294" t="s">
        <v>90</v>
      </c>
      <c r="L3294" s="46">
        <v>2733</v>
      </c>
      <c r="M3294" s="46">
        <v>37</v>
      </c>
      <c r="N3294" s="46">
        <v>36.1</v>
      </c>
      <c r="O3294" s="46">
        <v>120</v>
      </c>
      <c r="P3294" s="46">
        <f t="shared" si="374"/>
        <v>1</v>
      </c>
      <c r="R3294" s="67" t="s">
        <v>1216</v>
      </c>
      <c r="S3294" s="67">
        <f>COUNTIF(Y$2:$Y$100,R3294)</f>
        <v>0</v>
      </c>
      <c r="V3294" s="67">
        <f t="shared" si="375"/>
        <v>0</v>
      </c>
      <c r="X3294"/>
      <c r="Y3294" s="67" t="str">
        <f t="shared" si="379"/>
        <v xml:space="preserve"> </v>
      </c>
      <c r="AB3294" t="s">
        <v>90</v>
      </c>
      <c r="AC3294" s="46">
        <v>2733</v>
      </c>
      <c r="AD3294" s="46">
        <v>37</v>
      </c>
      <c r="AE3294" s="46">
        <v>36.1</v>
      </c>
      <c r="AF3294" s="46">
        <v>120</v>
      </c>
      <c r="AH3294" s="70" t="str">
        <f t="shared" si="376"/>
        <v/>
      </c>
      <c r="AI3294" s="70" t="str">
        <f t="shared" si="377"/>
        <v/>
      </c>
      <c r="AJ3294" s="70" t="str">
        <f t="shared" si="378"/>
        <v>X</v>
      </c>
      <c r="AK3294" s="70" t="str" cm="1">
        <f t="array" ref="AK3294">_xlfn.IFS(AH3294&lt;&gt;"","1",AI3294&lt;&gt;"","2",AJ3294&lt;&gt;"","3")</f>
        <v>3</v>
      </c>
    </row>
    <row r="3295" spans="1:37" x14ac:dyDescent="0.25">
      <c r="A3295" t="s">
        <v>812</v>
      </c>
      <c r="B3295" t="s">
        <v>455</v>
      </c>
      <c r="C3295" s="67" t="str">
        <f t="shared" si="373"/>
        <v>Amanda Christianson</v>
      </c>
      <c r="D3295" s="71" t="str" cm="1">
        <f t="array" ref="D3295">_xlfn.IFS(AK3295="1",CONCATENATE(C3295,"Regional"),AK3295="2",CONCATENATE(C3295,"Sectional"),AK3295="3",CONCATENATE(C3295,COUNTIF($C$1:C3295,C3295)))</f>
        <v>Amanda Christianson2</v>
      </c>
      <c r="E3295" s="66">
        <v>45168.625</v>
      </c>
      <c r="F3295" t="s">
        <v>2457</v>
      </c>
      <c r="G3295" s="46">
        <v>18</v>
      </c>
      <c r="H3295" s="46">
        <v>54</v>
      </c>
      <c r="I3295" s="46">
        <v>3</v>
      </c>
      <c r="J3295" t="s">
        <v>175</v>
      </c>
      <c r="K3295" t="s">
        <v>90</v>
      </c>
      <c r="L3295" s="46">
        <v>2733</v>
      </c>
      <c r="M3295" s="46">
        <v>37</v>
      </c>
      <c r="N3295" s="46">
        <v>36.1</v>
      </c>
      <c r="O3295" s="46">
        <v>120</v>
      </c>
      <c r="P3295" s="46">
        <f t="shared" si="374"/>
        <v>1</v>
      </c>
      <c r="R3295" s="67" t="s">
        <v>1378</v>
      </c>
      <c r="S3295" s="67">
        <f>COUNTIF(Y$2:$Y$100,R3295)</f>
        <v>0</v>
      </c>
      <c r="V3295" s="67">
        <f t="shared" si="375"/>
        <v>0</v>
      </c>
      <c r="X3295"/>
      <c r="Y3295" s="67" t="str">
        <f t="shared" si="379"/>
        <v xml:space="preserve"> </v>
      </c>
      <c r="AB3295" t="s">
        <v>90</v>
      </c>
      <c r="AC3295" s="46">
        <v>2733</v>
      </c>
      <c r="AD3295" s="46">
        <v>37</v>
      </c>
      <c r="AE3295" s="46">
        <v>36.1</v>
      </c>
      <c r="AF3295" s="46">
        <v>120</v>
      </c>
      <c r="AH3295" s="70" t="str">
        <f t="shared" si="376"/>
        <v/>
      </c>
      <c r="AI3295" s="70" t="str">
        <f t="shared" si="377"/>
        <v/>
      </c>
      <c r="AJ3295" s="70" t="str">
        <f t="shared" si="378"/>
        <v>X</v>
      </c>
      <c r="AK3295" s="70" t="str" cm="1">
        <f t="array" ref="AK3295">_xlfn.IFS(AH3295&lt;&gt;"","1",AI3295&lt;&gt;"","2",AJ3295&lt;&gt;"","3")</f>
        <v>3</v>
      </c>
    </row>
    <row r="3296" spans="1:37" x14ac:dyDescent="0.25">
      <c r="A3296" t="s">
        <v>817</v>
      </c>
      <c r="B3296" t="s">
        <v>492</v>
      </c>
      <c r="C3296" s="67" t="str">
        <f t="shared" si="373"/>
        <v>Anna Motszko</v>
      </c>
      <c r="D3296" s="71" t="str" cm="1">
        <f t="array" ref="D3296">_xlfn.IFS(AK3296="1",CONCATENATE(C3296,"Regional"),AK3296="2",CONCATENATE(C3296,"Sectional"),AK3296="3",CONCATENATE(C3296,COUNTIF($C$1:C3296,C3296)))</f>
        <v>Anna Motszko4</v>
      </c>
      <c r="E3296" s="66">
        <v>45168.625</v>
      </c>
      <c r="F3296" t="s">
        <v>2457</v>
      </c>
      <c r="G3296" s="46">
        <v>18</v>
      </c>
      <c r="H3296" s="46">
        <v>55</v>
      </c>
      <c r="I3296" s="46">
        <v>4</v>
      </c>
      <c r="J3296" t="s">
        <v>175</v>
      </c>
      <c r="K3296" t="s">
        <v>90</v>
      </c>
      <c r="L3296" s="46">
        <v>2733</v>
      </c>
      <c r="M3296" s="46">
        <v>37</v>
      </c>
      <c r="N3296" s="46">
        <v>36.1</v>
      </c>
      <c r="O3296" s="46">
        <v>120</v>
      </c>
      <c r="P3296" s="46">
        <f t="shared" si="374"/>
        <v>1</v>
      </c>
      <c r="R3296" s="67" t="s">
        <v>1379</v>
      </c>
      <c r="S3296" s="67">
        <f>COUNTIF(Y$2:$Y$100,R3296)</f>
        <v>0</v>
      </c>
      <c r="V3296" s="67">
        <f t="shared" si="375"/>
        <v>0</v>
      </c>
      <c r="X3296"/>
      <c r="Y3296" s="67" t="str">
        <f t="shared" si="379"/>
        <v xml:space="preserve"> </v>
      </c>
      <c r="AB3296" t="s">
        <v>90</v>
      </c>
      <c r="AC3296" s="46">
        <v>2733</v>
      </c>
      <c r="AD3296" s="46">
        <v>37</v>
      </c>
      <c r="AE3296" s="46">
        <v>36.1</v>
      </c>
      <c r="AF3296" s="46">
        <v>120</v>
      </c>
      <c r="AH3296" s="70" t="str">
        <f t="shared" si="376"/>
        <v/>
      </c>
      <c r="AI3296" s="70" t="str">
        <f t="shared" si="377"/>
        <v/>
      </c>
      <c r="AJ3296" s="70" t="str">
        <f t="shared" si="378"/>
        <v>X</v>
      </c>
      <c r="AK3296" s="70" t="str" cm="1">
        <f t="array" ref="AK3296">_xlfn.IFS(AH3296&lt;&gt;"","1",AI3296&lt;&gt;"","2",AJ3296&lt;&gt;"","3")</f>
        <v>3</v>
      </c>
    </row>
    <row r="3297" spans="1:37" x14ac:dyDescent="0.25">
      <c r="A3297" t="s">
        <v>1852</v>
      </c>
      <c r="B3297" t="s">
        <v>253</v>
      </c>
      <c r="C3297" s="67" t="str">
        <f t="shared" si="373"/>
        <v>Lily Scharmach</v>
      </c>
      <c r="D3297" s="71" t="str" cm="1">
        <f t="array" ref="D3297">_xlfn.IFS(AK3297="1",CONCATENATE(C3297,"Regional"),AK3297="2",CONCATENATE(C3297,"Sectional"),AK3297="3",CONCATENATE(C3297,COUNTIF($C$1:C3297,C3297)))</f>
        <v>Lily Scharmach1</v>
      </c>
      <c r="E3297" s="66">
        <v>45168.625</v>
      </c>
      <c r="F3297" t="s">
        <v>2457</v>
      </c>
      <c r="G3297" s="46">
        <v>18</v>
      </c>
      <c r="H3297" s="46">
        <v>55</v>
      </c>
      <c r="I3297" s="46">
        <v>4</v>
      </c>
      <c r="J3297" t="s">
        <v>175</v>
      </c>
      <c r="K3297" t="s">
        <v>90</v>
      </c>
      <c r="L3297" s="46">
        <v>2733</v>
      </c>
      <c r="M3297" s="46">
        <v>37</v>
      </c>
      <c r="N3297" s="46">
        <v>36.1</v>
      </c>
      <c r="O3297" s="46">
        <v>120</v>
      </c>
      <c r="P3297" s="46">
        <f t="shared" si="374"/>
        <v>1</v>
      </c>
      <c r="R3297" s="67" t="s">
        <v>2863</v>
      </c>
      <c r="S3297" s="67">
        <f>COUNTIF(Y$2:$Y$100,R3297)</f>
        <v>0</v>
      </c>
      <c r="V3297" s="67">
        <f t="shared" si="375"/>
        <v>0</v>
      </c>
      <c r="X3297"/>
      <c r="Y3297" s="67" t="str">
        <f t="shared" si="379"/>
        <v xml:space="preserve"> </v>
      </c>
      <c r="AB3297" t="s">
        <v>90</v>
      </c>
      <c r="AC3297" s="46">
        <v>2733</v>
      </c>
      <c r="AD3297" s="46">
        <v>37</v>
      </c>
      <c r="AE3297" s="46">
        <v>36.1</v>
      </c>
      <c r="AF3297" s="46">
        <v>120</v>
      </c>
      <c r="AH3297" s="70" t="str">
        <f t="shared" si="376"/>
        <v/>
      </c>
      <c r="AI3297" s="70" t="str">
        <f t="shared" si="377"/>
        <v/>
      </c>
      <c r="AJ3297" s="70" t="str">
        <f t="shared" si="378"/>
        <v>X</v>
      </c>
      <c r="AK3297" s="70" t="str" cm="1">
        <f t="array" ref="AK3297">_xlfn.IFS(AH3297&lt;&gt;"","1",AI3297&lt;&gt;"","2",AJ3297&lt;&gt;"","3")</f>
        <v>3</v>
      </c>
    </row>
    <row r="3298" spans="1:37" x14ac:dyDescent="0.25">
      <c r="A3298" t="s">
        <v>1630</v>
      </c>
      <c r="B3298" t="s">
        <v>414</v>
      </c>
      <c r="C3298" s="67" t="str">
        <f t="shared" si="373"/>
        <v>Megan Windsor</v>
      </c>
      <c r="D3298" s="71" t="str" cm="1">
        <f t="array" ref="D3298">_xlfn.IFS(AK3298="1",CONCATENATE(C3298,"Regional"),AK3298="2",CONCATENATE(C3298,"Sectional"),AK3298="3",CONCATENATE(C3298,COUNTIF($C$1:C3298,C3298)))</f>
        <v>Megan Windsor2</v>
      </c>
      <c r="E3298" s="66">
        <v>45168.625</v>
      </c>
      <c r="F3298" t="s">
        <v>2457</v>
      </c>
      <c r="G3298" s="46">
        <v>18</v>
      </c>
      <c r="H3298" s="46">
        <v>55</v>
      </c>
      <c r="I3298" s="46">
        <v>4</v>
      </c>
      <c r="J3298" t="s">
        <v>175</v>
      </c>
      <c r="K3298" t="s">
        <v>90</v>
      </c>
      <c r="L3298" s="46">
        <v>2733</v>
      </c>
      <c r="M3298" s="46">
        <v>37</v>
      </c>
      <c r="N3298" s="46">
        <v>36.1</v>
      </c>
      <c r="O3298" s="46">
        <v>120</v>
      </c>
      <c r="P3298" s="46">
        <f t="shared" si="374"/>
        <v>1</v>
      </c>
      <c r="R3298" s="67" t="s">
        <v>3569</v>
      </c>
      <c r="S3298" s="67">
        <f>COUNTIF(Y$2:$Y$100,R3298)</f>
        <v>0</v>
      </c>
      <c r="V3298" s="67">
        <f t="shared" si="375"/>
        <v>0</v>
      </c>
      <c r="X3298"/>
      <c r="Y3298" s="67" t="str">
        <f t="shared" si="379"/>
        <v xml:space="preserve"> </v>
      </c>
      <c r="AB3298" t="s">
        <v>90</v>
      </c>
      <c r="AC3298" s="46">
        <v>2733</v>
      </c>
      <c r="AD3298" s="46">
        <v>37</v>
      </c>
      <c r="AE3298" s="46">
        <v>36.1</v>
      </c>
      <c r="AF3298" s="46">
        <v>120</v>
      </c>
      <c r="AH3298" s="70" t="str">
        <f t="shared" si="376"/>
        <v/>
      </c>
      <c r="AI3298" s="70" t="str">
        <f t="shared" si="377"/>
        <v/>
      </c>
      <c r="AJ3298" s="70" t="str">
        <f t="shared" si="378"/>
        <v>X</v>
      </c>
      <c r="AK3298" s="70" t="str" cm="1">
        <f t="array" ref="AK3298">_xlfn.IFS(AH3298&lt;&gt;"","1",AI3298&lt;&gt;"","2",AJ3298&lt;&gt;"","3")</f>
        <v>3</v>
      </c>
    </row>
    <row r="3299" spans="1:37" x14ac:dyDescent="0.25">
      <c r="A3299" t="s">
        <v>320</v>
      </c>
      <c r="B3299" t="s">
        <v>210</v>
      </c>
      <c r="C3299" s="67" t="str">
        <f t="shared" si="373"/>
        <v>Alexis Murphy</v>
      </c>
      <c r="D3299" s="71" t="str" cm="1">
        <f t="array" ref="D3299">_xlfn.IFS(AK3299="1",CONCATENATE(C3299,"Regional"),AK3299="2",CONCATENATE(C3299,"Sectional"),AK3299="3",CONCATENATE(C3299,COUNTIF($C$1:C3299,C3299)))</f>
        <v>Alexis Murphy4</v>
      </c>
      <c r="E3299" s="66">
        <v>45168.625</v>
      </c>
      <c r="F3299" t="s">
        <v>2457</v>
      </c>
      <c r="G3299" s="46">
        <v>18</v>
      </c>
      <c r="H3299" s="46">
        <v>58</v>
      </c>
      <c r="I3299" s="46">
        <v>7</v>
      </c>
      <c r="J3299" t="s">
        <v>175</v>
      </c>
      <c r="K3299" t="s">
        <v>90</v>
      </c>
      <c r="L3299" s="46">
        <v>2733</v>
      </c>
      <c r="M3299" s="46">
        <v>37</v>
      </c>
      <c r="N3299" s="46">
        <v>36.1</v>
      </c>
      <c r="O3299" s="46">
        <v>120</v>
      </c>
      <c r="P3299" s="46">
        <f t="shared" si="374"/>
        <v>1</v>
      </c>
      <c r="R3299" s="67" t="s">
        <v>1219</v>
      </c>
      <c r="S3299" s="67">
        <f>COUNTIF(Y$2:$Y$100,R3299)</f>
        <v>0</v>
      </c>
      <c r="V3299" s="67">
        <f t="shared" si="375"/>
        <v>0</v>
      </c>
      <c r="X3299"/>
      <c r="Y3299" s="67" t="str">
        <f t="shared" si="379"/>
        <v xml:space="preserve"> </v>
      </c>
      <c r="AB3299" t="s">
        <v>90</v>
      </c>
      <c r="AC3299" s="46">
        <v>2733</v>
      </c>
      <c r="AD3299" s="46">
        <v>37</v>
      </c>
      <c r="AE3299" s="46">
        <v>36.1</v>
      </c>
      <c r="AF3299" s="46">
        <v>120</v>
      </c>
      <c r="AH3299" s="70" t="str">
        <f t="shared" si="376"/>
        <v/>
      </c>
      <c r="AI3299" s="70" t="str">
        <f t="shared" si="377"/>
        <v/>
      </c>
      <c r="AJ3299" s="70" t="str">
        <f t="shared" si="378"/>
        <v>X</v>
      </c>
      <c r="AK3299" s="70" t="str" cm="1">
        <f t="array" ref="AK3299">_xlfn.IFS(AH3299&lt;&gt;"","1",AI3299&lt;&gt;"","2",AJ3299&lt;&gt;"","3")</f>
        <v>3</v>
      </c>
    </row>
    <row r="3300" spans="1:37" x14ac:dyDescent="0.25">
      <c r="A3300" t="s">
        <v>1853</v>
      </c>
      <c r="B3300" t="s">
        <v>1858</v>
      </c>
      <c r="C3300" s="67" t="str">
        <f t="shared" si="373"/>
        <v>Jorja Wolfe</v>
      </c>
      <c r="D3300" s="71" t="str" cm="1">
        <f t="array" ref="D3300">_xlfn.IFS(AK3300="1",CONCATENATE(C3300,"Regional"),AK3300="2",CONCATENATE(C3300,"Sectional"),AK3300="3",CONCATENATE(C3300,COUNTIF($C$1:C3300,C3300)))</f>
        <v>Jorja Wolfe1</v>
      </c>
      <c r="E3300" s="66">
        <v>45168.625</v>
      </c>
      <c r="F3300" t="s">
        <v>2457</v>
      </c>
      <c r="G3300" s="46">
        <v>18</v>
      </c>
      <c r="H3300" s="46">
        <v>60</v>
      </c>
      <c r="I3300" s="46">
        <v>8</v>
      </c>
      <c r="J3300" t="s">
        <v>175</v>
      </c>
      <c r="K3300" t="s">
        <v>90</v>
      </c>
      <c r="L3300" s="46">
        <v>2733</v>
      </c>
      <c r="M3300" s="46">
        <v>37</v>
      </c>
      <c r="N3300" s="46">
        <v>36.1</v>
      </c>
      <c r="O3300" s="46">
        <v>120</v>
      </c>
      <c r="P3300" s="46">
        <f t="shared" si="374"/>
        <v>1</v>
      </c>
      <c r="R3300" s="67" t="s">
        <v>2868</v>
      </c>
      <c r="S3300" s="67">
        <f>COUNTIF(Y$2:$Y$100,R3300)</f>
        <v>0</v>
      </c>
      <c r="V3300" s="67">
        <f t="shared" si="375"/>
        <v>0</v>
      </c>
      <c r="X3300"/>
      <c r="Y3300" s="67" t="str">
        <f t="shared" si="379"/>
        <v xml:space="preserve"> </v>
      </c>
      <c r="AB3300" t="s">
        <v>90</v>
      </c>
      <c r="AC3300" s="46">
        <v>2733</v>
      </c>
      <c r="AD3300" s="46">
        <v>37</v>
      </c>
      <c r="AE3300" s="46">
        <v>36.1</v>
      </c>
      <c r="AF3300" s="46">
        <v>120</v>
      </c>
      <c r="AH3300" s="70" t="str">
        <f t="shared" si="376"/>
        <v/>
      </c>
      <c r="AI3300" s="70" t="str">
        <f t="shared" si="377"/>
        <v/>
      </c>
      <c r="AJ3300" s="70" t="str">
        <f t="shared" si="378"/>
        <v>X</v>
      </c>
      <c r="AK3300" s="70" t="str" cm="1">
        <f t="array" ref="AK3300">_xlfn.IFS(AH3300&lt;&gt;"","1",AI3300&lt;&gt;"","2",AJ3300&lt;&gt;"","3")</f>
        <v>3</v>
      </c>
    </row>
    <row r="3301" spans="1:37" x14ac:dyDescent="0.25">
      <c r="A3301" t="s">
        <v>560</v>
      </c>
      <c r="B3301" t="s">
        <v>421</v>
      </c>
      <c r="C3301" s="67" t="str">
        <f t="shared" si="373"/>
        <v>Elizabeth Colburn</v>
      </c>
      <c r="D3301" s="71" t="str" cm="1">
        <f t="array" ref="D3301">_xlfn.IFS(AK3301="1",CONCATENATE(C3301,"Regional"),AK3301="2",CONCATENATE(C3301,"Sectional"),AK3301="3",CONCATENATE(C3301,COUNTIF($C$1:C3301,C3301)))</f>
        <v>Elizabeth Colburn4</v>
      </c>
      <c r="E3301" s="66">
        <v>45168.625</v>
      </c>
      <c r="F3301" t="s">
        <v>2457</v>
      </c>
      <c r="G3301" s="46">
        <v>18</v>
      </c>
      <c r="H3301" s="46">
        <v>60</v>
      </c>
      <c r="I3301" s="46">
        <v>8</v>
      </c>
      <c r="J3301" t="s">
        <v>175</v>
      </c>
      <c r="K3301" t="s">
        <v>90</v>
      </c>
      <c r="L3301" s="46">
        <v>2733</v>
      </c>
      <c r="M3301" s="46">
        <v>37</v>
      </c>
      <c r="N3301" s="46">
        <v>36.1</v>
      </c>
      <c r="O3301" s="46">
        <v>120</v>
      </c>
      <c r="P3301" s="46">
        <f t="shared" si="374"/>
        <v>1</v>
      </c>
      <c r="R3301" s="67" t="s">
        <v>1221</v>
      </c>
      <c r="S3301" s="67">
        <f>COUNTIF(Y$2:$Y$100,R3301)</f>
        <v>0</v>
      </c>
      <c r="V3301" s="67">
        <f t="shared" si="375"/>
        <v>0</v>
      </c>
      <c r="X3301"/>
      <c r="Y3301" s="67" t="str">
        <f t="shared" si="379"/>
        <v xml:space="preserve"> </v>
      </c>
      <c r="AB3301" t="s">
        <v>90</v>
      </c>
      <c r="AC3301" s="46">
        <v>2733</v>
      </c>
      <c r="AD3301" s="46">
        <v>37</v>
      </c>
      <c r="AE3301" s="46">
        <v>36.1</v>
      </c>
      <c r="AF3301" s="46">
        <v>120</v>
      </c>
      <c r="AH3301" s="70" t="str">
        <f t="shared" si="376"/>
        <v/>
      </c>
      <c r="AI3301" s="70" t="str">
        <f t="shared" si="377"/>
        <v/>
      </c>
      <c r="AJ3301" s="70" t="str">
        <f t="shared" si="378"/>
        <v>X</v>
      </c>
      <c r="AK3301" s="70" t="str" cm="1">
        <f t="array" ref="AK3301">_xlfn.IFS(AH3301&lt;&gt;"","1",AI3301&lt;&gt;"","2",AJ3301&lt;&gt;"","3")</f>
        <v>3</v>
      </c>
    </row>
    <row r="3302" spans="1:37" x14ac:dyDescent="0.25">
      <c r="A3302" t="s">
        <v>562</v>
      </c>
      <c r="B3302" t="s">
        <v>481</v>
      </c>
      <c r="C3302" s="67" t="str">
        <f t="shared" si="373"/>
        <v>Brooklyn Bothe</v>
      </c>
      <c r="D3302" s="71" t="str" cm="1">
        <f t="array" ref="D3302">_xlfn.IFS(AK3302="1",CONCATENATE(C3302,"Regional"),AK3302="2",CONCATENATE(C3302,"Sectional"),AK3302="3",CONCATENATE(C3302,COUNTIF($C$1:C3302,C3302)))</f>
        <v>Brooklyn Bothe4</v>
      </c>
      <c r="E3302" s="66">
        <v>45168.625</v>
      </c>
      <c r="F3302" t="s">
        <v>2457</v>
      </c>
      <c r="G3302" s="46">
        <v>18</v>
      </c>
      <c r="H3302" s="46">
        <v>60</v>
      </c>
      <c r="I3302" s="46">
        <v>8</v>
      </c>
      <c r="J3302" t="s">
        <v>175</v>
      </c>
      <c r="K3302" t="s">
        <v>90</v>
      </c>
      <c r="L3302" s="46">
        <v>2733</v>
      </c>
      <c r="M3302" s="46">
        <v>37</v>
      </c>
      <c r="N3302" s="46">
        <v>36.1</v>
      </c>
      <c r="O3302" s="46">
        <v>120</v>
      </c>
      <c r="P3302" s="46">
        <f t="shared" si="374"/>
        <v>1</v>
      </c>
      <c r="R3302" s="67" t="s">
        <v>1222</v>
      </c>
      <c r="S3302" s="67">
        <f>COUNTIF(Y$2:$Y$100,R3302)</f>
        <v>0</v>
      </c>
      <c r="V3302" s="67">
        <f t="shared" si="375"/>
        <v>0</v>
      </c>
      <c r="X3302"/>
      <c r="Y3302" s="67" t="str">
        <f t="shared" si="379"/>
        <v xml:space="preserve"> </v>
      </c>
      <c r="AB3302" t="s">
        <v>90</v>
      </c>
      <c r="AC3302" s="46">
        <v>2733</v>
      </c>
      <c r="AD3302" s="46">
        <v>37</v>
      </c>
      <c r="AE3302" s="46">
        <v>36.1</v>
      </c>
      <c r="AF3302" s="46">
        <v>120</v>
      </c>
      <c r="AH3302" s="70" t="str">
        <f t="shared" si="376"/>
        <v/>
      </c>
      <c r="AI3302" s="70" t="str">
        <f t="shared" si="377"/>
        <v/>
      </c>
      <c r="AJ3302" s="70" t="str">
        <f t="shared" si="378"/>
        <v>X</v>
      </c>
      <c r="AK3302" s="70" t="str" cm="1">
        <f t="array" ref="AK3302">_xlfn.IFS(AH3302&lt;&gt;"","1",AI3302&lt;&gt;"","2",AJ3302&lt;&gt;"","3")</f>
        <v>3</v>
      </c>
    </row>
    <row r="3303" spans="1:37" x14ac:dyDescent="0.25">
      <c r="A3303" t="s">
        <v>388</v>
      </c>
      <c r="B3303" t="s">
        <v>533</v>
      </c>
      <c r="C3303" s="67" t="str">
        <f t="shared" si="373"/>
        <v>Kaylee Wood</v>
      </c>
      <c r="D3303" s="71" t="str" cm="1">
        <f t="array" ref="D3303">_xlfn.IFS(AK3303="1",CONCATENATE(C3303,"Regional"),AK3303="2",CONCATENATE(C3303,"Sectional"),AK3303="3",CONCATENATE(C3303,COUNTIF($C$1:C3303,C3303)))</f>
        <v>Kaylee Wood5</v>
      </c>
      <c r="E3303" s="66">
        <v>45168.625</v>
      </c>
      <c r="F3303" t="s">
        <v>2457</v>
      </c>
      <c r="G3303" s="46">
        <v>18</v>
      </c>
      <c r="H3303" s="46">
        <v>60</v>
      </c>
      <c r="I3303" s="46">
        <v>8</v>
      </c>
      <c r="J3303" t="s">
        <v>175</v>
      </c>
      <c r="K3303" t="s">
        <v>90</v>
      </c>
      <c r="L3303" s="46">
        <v>2733</v>
      </c>
      <c r="M3303" s="46">
        <v>37</v>
      </c>
      <c r="N3303" s="46">
        <v>36.1</v>
      </c>
      <c r="O3303" s="46">
        <v>120</v>
      </c>
      <c r="P3303" s="46">
        <f t="shared" si="374"/>
        <v>1</v>
      </c>
      <c r="R3303" s="67" t="s">
        <v>2862</v>
      </c>
      <c r="S3303" s="67">
        <f>COUNTIF(Y$2:$Y$100,R3303)</f>
        <v>0</v>
      </c>
      <c r="V3303" s="67">
        <f t="shared" si="375"/>
        <v>0</v>
      </c>
      <c r="X3303"/>
      <c r="Y3303" s="67" t="str">
        <f t="shared" si="379"/>
        <v xml:space="preserve"> </v>
      </c>
      <c r="AB3303" t="s">
        <v>90</v>
      </c>
      <c r="AC3303" s="46">
        <v>2733</v>
      </c>
      <c r="AD3303" s="46">
        <v>37</v>
      </c>
      <c r="AE3303" s="46">
        <v>36.1</v>
      </c>
      <c r="AF3303" s="46">
        <v>120</v>
      </c>
      <c r="AH3303" s="70" t="str">
        <f t="shared" si="376"/>
        <v/>
      </c>
      <c r="AI3303" s="70" t="str">
        <f t="shared" si="377"/>
        <v/>
      </c>
      <c r="AJ3303" s="70" t="str">
        <f t="shared" si="378"/>
        <v>X</v>
      </c>
      <c r="AK3303" s="70" t="str" cm="1">
        <f t="array" ref="AK3303">_xlfn.IFS(AH3303&lt;&gt;"","1",AI3303&lt;&gt;"","2",AJ3303&lt;&gt;"","3")</f>
        <v>3</v>
      </c>
    </row>
    <row r="3304" spans="1:37" x14ac:dyDescent="0.25">
      <c r="A3304" t="s">
        <v>563</v>
      </c>
      <c r="B3304" t="s">
        <v>507</v>
      </c>
      <c r="C3304" s="67" t="str">
        <f t="shared" si="373"/>
        <v>Chloe Applin</v>
      </c>
      <c r="D3304" s="71" t="str" cm="1">
        <f t="array" ref="D3304">_xlfn.IFS(AK3304="1",CONCATENATE(C3304,"Regional"),AK3304="2",CONCATENATE(C3304,"Sectional"),AK3304="3",CONCATENATE(C3304,COUNTIF($C$1:C3304,C3304)))</f>
        <v>Chloe Applin4</v>
      </c>
      <c r="E3304" s="66">
        <v>45168.625</v>
      </c>
      <c r="F3304" t="s">
        <v>2457</v>
      </c>
      <c r="G3304" s="46">
        <v>18</v>
      </c>
      <c r="H3304" s="46">
        <v>67</v>
      </c>
      <c r="I3304" s="46">
        <v>12</v>
      </c>
      <c r="J3304" t="s">
        <v>175</v>
      </c>
      <c r="K3304" t="s">
        <v>90</v>
      </c>
      <c r="L3304" s="46">
        <v>2733</v>
      </c>
      <c r="M3304" s="46">
        <v>37</v>
      </c>
      <c r="N3304" s="46">
        <v>36.1</v>
      </c>
      <c r="O3304" s="46">
        <v>120</v>
      </c>
      <c r="P3304" s="46">
        <f t="shared" si="374"/>
        <v>1</v>
      </c>
      <c r="R3304" s="67" t="s">
        <v>1223</v>
      </c>
      <c r="S3304" s="67">
        <f>COUNTIF(Y$2:$Y$100,R3304)</f>
        <v>0</v>
      </c>
      <c r="V3304" s="67">
        <f t="shared" si="375"/>
        <v>0</v>
      </c>
      <c r="X3304"/>
      <c r="Y3304" s="67" t="str">
        <f t="shared" si="379"/>
        <v xml:space="preserve"> </v>
      </c>
      <c r="AB3304" t="s">
        <v>90</v>
      </c>
      <c r="AC3304" s="46">
        <v>2733</v>
      </c>
      <c r="AD3304" s="46">
        <v>37</v>
      </c>
      <c r="AE3304" s="46">
        <v>36.1</v>
      </c>
      <c r="AF3304" s="46">
        <v>120</v>
      </c>
      <c r="AH3304" s="70" t="str">
        <f t="shared" si="376"/>
        <v/>
      </c>
      <c r="AI3304" s="70" t="str">
        <f t="shared" si="377"/>
        <v/>
      </c>
      <c r="AJ3304" s="70" t="str">
        <f t="shared" si="378"/>
        <v>X</v>
      </c>
      <c r="AK3304" s="70" t="str" cm="1">
        <f t="array" ref="AK3304">_xlfn.IFS(AH3304&lt;&gt;"","1",AI3304&lt;&gt;"","2",AJ3304&lt;&gt;"","3")</f>
        <v>3</v>
      </c>
    </row>
    <row r="3305" spans="1:37" x14ac:dyDescent="0.25">
      <c r="A3305" t="s">
        <v>327</v>
      </c>
      <c r="B3305" t="s">
        <v>1851</v>
      </c>
      <c r="C3305" s="67" t="str">
        <f t="shared" si="373"/>
        <v>Jazlynn Olson</v>
      </c>
      <c r="D3305" s="71" t="str" cm="1">
        <f t="array" ref="D3305">_xlfn.IFS(AK3305="1",CONCATENATE(C3305,"Regional"),AK3305="2",CONCATENATE(C3305,"Sectional"),AK3305="3",CONCATENATE(C3305,COUNTIF($C$1:C3305,C3305)))</f>
        <v>Jazlynn Olson3</v>
      </c>
      <c r="E3305" s="66">
        <v>45168.625</v>
      </c>
      <c r="F3305" t="s">
        <v>2457</v>
      </c>
      <c r="G3305" s="46">
        <v>18</v>
      </c>
      <c r="H3305" s="46">
        <v>68</v>
      </c>
      <c r="I3305" s="46">
        <v>13</v>
      </c>
      <c r="J3305" t="s">
        <v>175</v>
      </c>
      <c r="K3305" t="s">
        <v>90</v>
      </c>
      <c r="L3305" s="46">
        <v>2733</v>
      </c>
      <c r="M3305" s="46">
        <v>37</v>
      </c>
      <c r="N3305" s="46">
        <v>36.1</v>
      </c>
      <c r="O3305" s="46">
        <v>120</v>
      </c>
      <c r="P3305" s="46">
        <f t="shared" si="374"/>
        <v>1</v>
      </c>
      <c r="R3305" s="67" t="s">
        <v>2861</v>
      </c>
      <c r="S3305" s="67">
        <f>COUNTIF(Y$2:$Y$100,R3305)</f>
        <v>0</v>
      </c>
      <c r="V3305" s="67">
        <f t="shared" si="375"/>
        <v>0</v>
      </c>
      <c r="X3305"/>
      <c r="Y3305" s="67" t="str">
        <f t="shared" si="379"/>
        <v xml:space="preserve"> </v>
      </c>
      <c r="AB3305" t="s">
        <v>90</v>
      </c>
      <c r="AC3305" s="46">
        <v>2733</v>
      </c>
      <c r="AD3305" s="46">
        <v>37</v>
      </c>
      <c r="AE3305" s="46">
        <v>36.1</v>
      </c>
      <c r="AF3305" s="46">
        <v>120</v>
      </c>
      <c r="AH3305" s="70" t="str">
        <f t="shared" si="376"/>
        <v/>
      </c>
      <c r="AI3305" s="70" t="str">
        <f t="shared" si="377"/>
        <v/>
      </c>
      <c r="AJ3305" s="70" t="str">
        <f t="shared" si="378"/>
        <v>X</v>
      </c>
      <c r="AK3305" s="70" t="str" cm="1">
        <f t="array" ref="AK3305">_xlfn.IFS(AH3305&lt;&gt;"","1",AI3305&lt;&gt;"","2",AJ3305&lt;&gt;"","3")</f>
        <v>3</v>
      </c>
    </row>
    <row r="3306" spans="1:37" x14ac:dyDescent="0.25">
      <c r="A3306" t="s">
        <v>374</v>
      </c>
      <c r="B3306" t="s">
        <v>648</v>
      </c>
      <c r="C3306" s="67" t="str">
        <f t="shared" si="373"/>
        <v>Claire Wagner</v>
      </c>
      <c r="D3306" s="71" t="str" cm="1">
        <f t="array" ref="D3306">_xlfn.IFS(AK3306="1",CONCATENATE(C3306,"Regional"),AK3306="2",CONCATENATE(C3306,"Sectional"),AK3306="3",CONCATENATE(C3306,COUNTIF($C$1:C3306,C3306)))</f>
        <v>Claire Wagner4</v>
      </c>
      <c r="E3306" s="66">
        <v>45168.625</v>
      </c>
      <c r="F3306" t="s">
        <v>2457</v>
      </c>
      <c r="G3306" s="46">
        <v>18</v>
      </c>
      <c r="H3306" s="46">
        <v>70</v>
      </c>
      <c r="I3306" s="46">
        <v>14</v>
      </c>
      <c r="J3306" t="s">
        <v>175</v>
      </c>
      <c r="K3306" t="s">
        <v>90</v>
      </c>
      <c r="L3306" s="46">
        <v>2733</v>
      </c>
      <c r="M3306" s="46">
        <v>37</v>
      </c>
      <c r="N3306" s="46">
        <v>36.1</v>
      </c>
      <c r="O3306" s="46">
        <v>120</v>
      </c>
      <c r="P3306" s="46">
        <f t="shared" si="374"/>
        <v>1</v>
      </c>
      <c r="R3306" s="67" t="s">
        <v>2865</v>
      </c>
      <c r="S3306" s="67">
        <f>COUNTIF(Y$2:$Y$100,R3306)</f>
        <v>0</v>
      </c>
      <c r="V3306" s="67">
        <f t="shared" si="375"/>
        <v>0</v>
      </c>
      <c r="X3306"/>
      <c r="Y3306" s="67" t="str">
        <f t="shared" si="379"/>
        <v xml:space="preserve"> </v>
      </c>
      <c r="AB3306" t="s">
        <v>90</v>
      </c>
      <c r="AC3306" s="46">
        <v>2733</v>
      </c>
      <c r="AD3306" s="46">
        <v>37</v>
      </c>
      <c r="AE3306" s="46">
        <v>36.1</v>
      </c>
      <c r="AF3306" s="46">
        <v>120</v>
      </c>
      <c r="AH3306" s="70" t="str">
        <f t="shared" si="376"/>
        <v/>
      </c>
      <c r="AI3306" s="70" t="str">
        <f t="shared" si="377"/>
        <v/>
      </c>
      <c r="AJ3306" s="70" t="str">
        <f t="shared" si="378"/>
        <v>X</v>
      </c>
      <c r="AK3306" s="70" t="str" cm="1">
        <f t="array" ref="AK3306">_xlfn.IFS(AH3306&lt;&gt;"","1",AI3306&lt;&gt;"","2",AJ3306&lt;&gt;"","3")</f>
        <v>3</v>
      </c>
    </row>
    <row r="3307" spans="1:37" x14ac:dyDescent="0.25">
      <c r="A3307" t="s">
        <v>354</v>
      </c>
      <c r="B3307" t="s">
        <v>814</v>
      </c>
      <c r="C3307" s="67" t="str">
        <f t="shared" si="373"/>
        <v>Jada Schmitt</v>
      </c>
      <c r="D3307" s="71" t="str" cm="1">
        <f t="array" ref="D3307">_xlfn.IFS(AK3307="1",CONCATENATE(C3307,"Regional"),AK3307="2",CONCATENATE(C3307,"Sectional"),AK3307="3",CONCATENATE(C3307,COUNTIF($C$1:C3307,C3307)))</f>
        <v>Jada Schmitt4</v>
      </c>
      <c r="E3307" s="66">
        <v>45168.625</v>
      </c>
      <c r="F3307" t="s">
        <v>2457</v>
      </c>
      <c r="G3307" s="46">
        <v>18</v>
      </c>
      <c r="H3307" s="46">
        <v>72</v>
      </c>
      <c r="I3307" s="46">
        <v>15</v>
      </c>
      <c r="J3307" t="s">
        <v>175</v>
      </c>
      <c r="K3307" t="s">
        <v>90</v>
      </c>
      <c r="L3307" s="46">
        <v>2733</v>
      </c>
      <c r="M3307" s="46">
        <v>37</v>
      </c>
      <c r="N3307" s="46">
        <v>36.1</v>
      </c>
      <c r="O3307" s="46">
        <v>120</v>
      </c>
      <c r="P3307" s="46">
        <f t="shared" si="374"/>
        <v>1</v>
      </c>
      <c r="R3307" s="67" t="s">
        <v>3541</v>
      </c>
      <c r="S3307" s="67">
        <f>COUNTIF(Y$2:$Y$100,R3307)</f>
        <v>0</v>
      </c>
      <c r="V3307" s="67">
        <f t="shared" si="375"/>
        <v>0</v>
      </c>
      <c r="X3307"/>
      <c r="Y3307" s="67" t="str">
        <f t="shared" si="379"/>
        <v xml:space="preserve"> </v>
      </c>
      <c r="AB3307" t="s">
        <v>90</v>
      </c>
      <c r="AC3307" s="46">
        <v>2733</v>
      </c>
      <c r="AD3307" s="46">
        <v>37</v>
      </c>
      <c r="AE3307" s="46">
        <v>36.1</v>
      </c>
      <c r="AF3307" s="46">
        <v>120</v>
      </c>
      <c r="AH3307" s="70" t="str">
        <f t="shared" si="376"/>
        <v/>
      </c>
      <c r="AI3307" s="70" t="str">
        <f t="shared" si="377"/>
        <v/>
      </c>
      <c r="AJ3307" s="70" t="str">
        <f t="shared" si="378"/>
        <v>X</v>
      </c>
      <c r="AK3307" s="70" t="str" cm="1">
        <f t="array" ref="AK3307">_xlfn.IFS(AH3307&lt;&gt;"","1",AI3307&lt;&gt;"","2",AJ3307&lt;&gt;"","3")</f>
        <v>3</v>
      </c>
    </row>
    <row r="3308" spans="1:37" x14ac:dyDescent="0.25">
      <c r="A3308" t="s">
        <v>1856</v>
      </c>
      <c r="B3308" t="s">
        <v>1857</v>
      </c>
      <c r="C3308" s="67" t="str">
        <f t="shared" si="373"/>
        <v>Andrea Cogswell</v>
      </c>
      <c r="D3308" s="71" t="str" cm="1">
        <f t="array" ref="D3308">_xlfn.IFS(AK3308="1",CONCATENATE(C3308,"Regional"),AK3308="2",CONCATENATE(C3308,"Sectional"),AK3308="3",CONCATENATE(C3308,COUNTIF($C$1:C3308,C3308)))</f>
        <v>Andrea Cogswell3</v>
      </c>
      <c r="E3308" s="66">
        <v>45168.625</v>
      </c>
      <c r="F3308" t="s">
        <v>2457</v>
      </c>
      <c r="G3308" s="46">
        <v>18</v>
      </c>
      <c r="H3308" s="46">
        <v>77</v>
      </c>
      <c r="I3308" s="46">
        <v>16</v>
      </c>
      <c r="J3308" t="s">
        <v>175</v>
      </c>
      <c r="K3308" t="s">
        <v>90</v>
      </c>
      <c r="L3308" s="46">
        <v>2733</v>
      </c>
      <c r="M3308" s="46">
        <v>37</v>
      </c>
      <c r="N3308" s="46">
        <v>36.1</v>
      </c>
      <c r="O3308" s="46">
        <v>120</v>
      </c>
      <c r="P3308" s="46">
        <f t="shared" si="374"/>
        <v>1</v>
      </c>
      <c r="R3308" s="67" t="s">
        <v>2867</v>
      </c>
      <c r="S3308" s="67">
        <f>COUNTIF(Y$2:$Y$100,R3308)</f>
        <v>0</v>
      </c>
      <c r="V3308" s="67">
        <f t="shared" si="375"/>
        <v>0</v>
      </c>
      <c r="X3308"/>
      <c r="Y3308" s="67" t="str">
        <f t="shared" si="379"/>
        <v xml:space="preserve"> </v>
      </c>
      <c r="AB3308" t="s">
        <v>90</v>
      </c>
      <c r="AC3308" s="46">
        <v>2733</v>
      </c>
      <c r="AD3308" s="46">
        <v>37</v>
      </c>
      <c r="AE3308" s="46">
        <v>36.1</v>
      </c>
      <c r="AF3308" s="46">
        <v>120</v>
      </c>
      <c r="AH3308" s="70" t="str">
        <f t="shared" si="376"/>
        <v/>
      </c>
      <c r="AI3308" s="70" t="str">
        <f t="shared" si="377"/>
        <v/>
      </c>
      <c r="AJ3308" s="70" t="str">
        <f t="shared" si="378"/>
        <v>X</v>
      </c>
      <c r="AK3308" s="70" t="str" cm="1">
        <f t="array" ref="AK3308">_xlfn.IFS(AH3308&lt;&gt;"","1",AI3308&lt;&gt;"","2",AJ3308&lt;&gt;"","3")</f>
        <v>3</v>
      </c>
    </row>
    <row r="3309" spans="1:37" x14ac:dyDescent="0.25">
      <c r="A3309" t="s">
        <v>573</v>
      </c>
      <c r="B3309" t="s">
        <v>2035</v>
      </c>
      <c r="C3309" s="67" t="str">
        <f t="shared" si="373"/>
        <v>Ashah Roth</v>
      </c>
      <c r="D3309" s="71" t="str" cm="1">
        <f t="array" ref="D3309">_xlfn.IFS(AK3309="1",CONCATENATE(C3309,"Regional"),AK3309="2",CONCATENATE(C3309,"Sectional"),AK3309="3",CONCATENATE(C3309,COUNTIF($C$1:C3309,C3309)))</f>
        <v>Ashah Roth3</v>
      </c>
      <c r="E3309" s="66">
        <v>45168.625</v>
      </c>
      <c r="F3309" t="s">
        <v>2457</v>
      </c>
      <c r="G3309" s="46">
        <v>18</v>
      </c>
      <c r="H3309" s="46">
        <v>78</v>
      </c>
      <c r="I3309" s="46">
        <v>17</v>
      </c>
      <c r="J3309" t="s">
        <v>175</v>
      </c>
      <c r="K3309" t="s">
        <v>90</v>
      </c>
      <c r="L3309" s="46">
        <v>2733</v>
      </c>
      <c r="M3309" s="46">
        <v>37</v>
      </c>
      <c r="N3309" s="46">
        <v>36.1</v>
      </c>
      <c r="O3309" s="46">
        <v>120</v>
      </c>
      <c r="P3309" s="46">
        <f t="shared" si="374"/>
        <v>1</v>
      </c>
      <c r="R3309" s="67" t="s">
        <v>3053</v>
      </c>
      <c r="S3309" s="67">
        <f>COUNTIF(Y$2:$Y$100,R3309)</f>
        <v>0</v>
      </c>
      <c r="V3309" s="67">
        <f t="shared" si="375"/>
        <v>0</v>
      </c>
      <c r="X3309"/>
      <c r="Y3309" s="67" t="str">
        <f t="shared" si="379"/>
        <v xml:space="preserve"> </v>
      </c>
      <c r="AB3309" t="s">
        <v>90</v>
      </c>
      <c r="AC3309" s="46">
        <v>2733</v>
      </c>
      <c r="AD3309" s="46">
        <v>37</v>
      </c>
      <c r="AE3309" s="46">
        <v>36.1</v>
      </c>
      <c r="AF3309" s="46">
        <v>120</v>
      </c>
      <c r="AH3309" s="70" t="str">
        <f t="shared" si="376"/>
        <v/>
      </c>
      <c r="AI3309" s="70" t="str">
        <f t="shared" si="377"/>
        <v/>
      </c>
      <c r="AJ3309" s="70" t="str">
        <f t="shared" si="378"/>
        <v>X</v>
      </c>
      <c r="AK3309" s="70" t="str" cm="1">
        <f t="array" ref="AK3309">_xlfn.IFS(AH3309&lt;&gt;"","1",AI3309&lt;&gt;"","2",AJ3309&lt;&gt;"","3")</f>
        <v>3</v>
      </c>
    </row>
    <row r="3310" spans="1:37" x14ac:dyDescent="0.25">
      <c r="A3310" t="s">
        <v>509</v>
      </c>
      <c r="B3310" t="s">
        <v>478</v>
      </c>
      <c r="C3310" s="67" t="str">
        <f t="shared" si="373"/>
        <v>Madeline Berg</v>
      </c>
      <c r="D3310" s="71" t="str" cm="1">
        <f t="array" ref="D3310">_xlfn.IFS(AK3310="1",CONCATENATE(C3310,"Regional"),AK3310="2",CONCATENATE(C3310,"Sectional"),AK3310="3",CONCATENATE(C3310,COUNTIF($C$1:C3310,C3310)))</f>
        <v>Madeline Berg3</v>
      </c>
      <c r="E3310" s="66">
        <v>45168.625</v>
      </c>
      <c r="F3310" t="s">
        <v>2457</v>
      </c>
      <c r="G3310" s="46">
        <v>18</v>
      </c>
      <c r="H3310" s="46">
        <v>90</v>
      </c>
      <c r="I3310" s="46">
        <v>18</v>
      </c>
      <c r="J3310" t="s">
        <v>175</v>
      </c>
      <c r="K3310" t="s">
        <v>90</v>
      </c>
      <c r="L3310" s="46">
        <v>2733</v>
      </c>
      <c r="M3310" s="46">
        <v>37</v>
      </c>
      <c r="N3310" s="46">
        <v>36.1</v>
      </c>
      <c r="O3310" s="46">
        <v>120</v>
      </c>
      <c r="P3310" s="46">
        <f t="shared" si="374"/>
        <v>1</v>
      </c>
      <c r="R3310" s="67" t="s">
        <v>2870</v>
      </c>
      <c r="S3310" s="67">
        <f>COUNTIF(Y$2:$Y$100,R3310)</f>
        <v>0</v>
      </c>
      <c r="V3310" s="67">
        <f t="shared" si="375"/>
        <v>0</v>
      </c>
      <c r="X3310"/>
      <c r="Y3310" s="67" t="str">
        <f t="shared" si="379"/>
        <v xml:space="preserve"> </v>
      </c>
      <c r="AB3310" t="s">
        <v>90</v>
      </c>
      <c r="AC3310" s="46">
        <v>2733</v>
      </c>
      <c r="AD3310" s="46">
        <v>37</v>
      </c>
      <c r="AE3310" s="46">
        <v>36.1</v>
      </c>
      <c r="AF3310" s="46">
        <v>120</v>
      </c>
      <c r="AH3310" s="70" t="str">
        <f t="shared" si="376"/>
        <v/>
      </c>
      <c r="AI3310" s="70" t="str">
        <f t="shared" si="377"/>
        <v/>
      </c>
      <c r="AJ3310" s="70" t="str">
        <f t="shared" si="378"/>
        <v>X</v>
      </c>
      <c r="AK3310" s="70" t="str" cm="1">
        <f t="array" ref="AK3310">_xlfn.IFS(AH3310&lt;&gt;"","1",AI3310&lt;&gt;"","2",AJ3310&lt;&gt;"","3")</f>
        <v>3</v>
      </c>
    </row>
    <row r="3311" spans="1:37" x14ac:dyDescent="0.25">
      <c r="A3311" t="s">
        <v>346</v>
      </c>
      <c r="B3311" t="s">
        <v>459</v>
      </c>
      <c r="C3311" s="67" t="str">
        <f t="shared" si="373"/>
        <v>Addison Sabel</v>
      </c>
      <c r="D3311" s="71" t="str" cm="1">
        <f t="array" ref="D3311">_xlfn.IFS(AK3311="1",CONCATENATE(C3311,"Regional"),AK3311="2",CONCATENATE(C3311,"Sectional"),AK3311="3",CONCATENATE(C3311,COUNTIF($C$1:C3311,C3311)))</f>
        <v>Addison Sabel5</v>
      </c>
      <c r="E3311" s="66">
        <v>45169.291666666664</v>
      </c>
      <c r="F3311" t="s">
        <v>2381</v>
      </c>
      <c r="G3311" s="46">
        <v>10</v>
      </c>
      <c r="H3311" s="46">
        <v>38</v>
      </c>
      <c r="I3311" s="46">
        <v>1</v>
      </c>
      <c r="J3311" t="s">
        <v>153</v>
      </c>
      <c r="K3311" t="s">
        <v>131</v>
      </c>
      <c r="L3311" s="46">
        <v>2398</v>
      </c>
      <c r="M3311" s="46">
        <v>36</v>
      </c>
      <c r="N3311" s="46">
        <v>33.700000000000003</v>
      </c>
      <c r="O3311" s="46">
        <v>115</v>
      </c>
      <c r="P3311" s="46">
        <f t="shared" si="374"/>
        <v>1</v>
      </c>
      <c r="R3311" s="67" t="s">
        <v>3562</v>
      </c>
      <c r="S3311" s="67">
        <f>COUNTIF(Y$2:$Y$100,R3311)</f>
        <v>0</v>
      </c>
      <c r="V3311" s="67">
        <f t="shared" si="375"/>
        <v>0</v>
      </c>
      <c r="X3311"/>
      <c r="Y3311" s="67" t="str">
        <f t="shared" si="379"/>
        <v xml:space="preserve"> </v>
      </c>
      <c r="AB3311" t="s">
        <v>131</v>
      </c>
      <c r="AC3311" s="46">
        <v>2398</v>
      </c>
      <c r="AD3311" s="46">
        <v>36</v>
      </c>
      <c r="AE3311" s="46">
        <v>33.700000000000003</v>
      </c>
      <c r="AF3311" s="46">
        <v>115</v>
      </c>
      <c r="AH3311" s="70" t="str">
        <f t="shared" si="376"/>
        <v/>
      </c>
      <c r="AI3311" s="70" t="str">
        <f t="shared" si="377"/>
        <v/>
      </c>
      <c r="AJ3311" s="70" t="str">
        <f t="shared" si="378"/>
        <v>X</v>
      </c>
      <c r="AK3311" s="70" t="str" cm="1">
        <f t="array" ref="AK3311">_xlfn.IFS(AH3311&lt;&gt;"","1",AI3311&lt;&gt;"","2",AJ3311&lt;&gt;"","3")</f>
        <v>3</v>
      </c>
    </row>
    <row r="3312" spans="1:37" x14ac:dyDescent="0.25">
      <c r="A3312" t="s">
        <v>261</v>
      </c>
      <c r="B3312" t="s">
        <v>1606</v>
      </c>
      <c r="C3312" s="67" t="str">
        <f t="shared" si="373"/>
        <v>Delainey Halverson</v>
      </c>
      <c r="D3312" s="71" t="str" cm="1">
        <f t="array" ref="D3312">_xlfn.IFS(AK3312="1",CONCATENATE(C3312,"Regional"),AK3312="2",CONCATENATE(C3312,"Sectional"),AK3312="3",CONCATENATE(C3312,COUNTIF($C$1:C3312,C3312)))</f>
        <v>Delainey Halverson5</v>
      </c>
      <c r="E3312" s="66">
        <v>45169.291666666664</v>
      </c>
      <c r="F3312" t="s">
        <v>2381</v>
      </c>
      <c r="G3312" s="46">
        <v>10</v>
      </c>
      <c r="H3312" s="46">
        <v>38</v>
      </c>
      <c r="I3312" s="46">
        <v>1</v>
      </c>
      <c r="J3312" t="s">
        <v>153</v>
      </c>
      <c r="K3312" t="s">
        <v>131</v>
      </c>
      <c r="L3312" s="46">
        <v>2398</v>
      </c>
      <c r="M3312" s="46">
        <v>36</v>
      </c>
      <c r="N3312" s="46">
        <v>33.700000000000003</v>
      </c>
      <c r="O3312" s="46">
        <v>115</v>
      </c>
      <c r="P3312" s="46">
        <f t="shared" si="374"/>
        <v>1</v>
      </c>
      <c r="R3312" s="67" t="s">
        <v>3559</v>
      </c>
      <c r="S3312" s="67">
        <f>COUNTIF(Y$2:$Y$100,R3312)</f>
        <v>0</v>
      </c>
      <c r="V3312" s="67">
        <f t="shared" si="375"/>
        <v>0</v>
      </c>
      <c r="X3312"/>
      <c r="Y3312" s="67" t="str">
        <f t="shared" si="379"/>
        <v xml:space="preserve"> </v>
      </c>
      <c r="AB3312" t="s">
        <v>131</v>
      </c>
      <c r="AC3312" s="46">
        <v>2398</v>
      </c>
      <c r="AD3312" s="46">
        <v>36</v>
      </c>
      <c r="AE3312" s="46">
        <v>33.700000000000003</v>
      </c>
      <c r="AF3312" s="46">
        <v>115</v>
      </c>
      <c r="AH3312" s="70" t="str">
        <f t="shared" si="376"/>
        <v/>
      </c>
      <c r="AI3312" s="70" t="str">
        <f t="shared" si="377"/>
        <v/>
      </c>
      <c r="AJ3312" s="70" t="str">
        <f t="shared" si="378"/>
        <v>X</v>
      </c>
      <c r="AK3312" s="70" t="str" cm="1">
        <f t="array" ref="AK3312">_xlfn.IFS(AH3312&lt;&gt;"","1",AI3312&lt;&gt;"","2",AJ3312&lt;&gt;"","3")</f>
        <v>3</v>
      </c>
    </row>
    <row r="3313" spans="1:37" x14ac:dyDescent="0.25">
      <c r="A3313" t="s">
        <v>462</v>
      </c>
      <c r="B3313" t="s">
        <v>182</v>
      </c>
      <c r="C3313" s="67" t="str">
        <f t="shared" si="373"/>
        <v>Drew Hoffer</v>
      </c>
      <c r="D3313" s="71" t="str" cm="1">
        <f t="array" ref="D3313">_xlfn.IFS(AK3313="1",CONCATENATE(C3313,"Regional"),AK3313="2",CONCATENATE(C3313,"Sectional"),AK3313="3",CONCATENATE(C3313,COUNTIF($C$1:C3313,C3313)))</f>
        <v>Drew Hoffer4</v>
      </c>
      <c r="E3313" s="66">
        <v>45169.291666666664</v>
      </c>
      <c r="F3313" t="s">
        <v>2381</v>
      </c>
      <c r="G3313" s="46">
        <v>10</v>
      </c>
      <c r="H3313" s="46">
        <v>38</v>
      </c>
      <c r="I3313" s="46">
        <v>1</v>
      </c>
      <c r="J3313" t="s">
        <v>153</v>
      </c>
      <c r="K3313" t="s">
        <v>131</v>
      </c>
      <c r="L3313" s="46">
        <v>2398</v>
      </c>
      <c r="M3313" s="46">
        <v>36</v>
      </c>
      <c r="N3313" s="46">
        <v>33.700000000000003</v>
      </c>
      <c r="O3313" s="46">
        <v>115</v>
      </c>
      <c r="P3313" s="46">
        <f t="shared" si="374"/>
        <v>1</v>
      </c>
      <c r="R3313" s="67" t="s">
        <v>1162</v>
      </c>
      <c r="S3313" s="67">
        <f>COUNTIF(Y$2:$Y$100,R3313)</f>
        <v>0</v>
      </c>
      <c r="V3313" s="67">
        <f t="shared" si="375"/>
        <v>0</v>
      </c>
      <c r="X3313"/>
      <c r="Y3313" s="67" t="str">
        <f t="shared" si="379"/>
        <v xml:space="preserve"> </v>
      </c>
      <c r="AB3313" t="s">
        <v>131</v>
      </c>
      <c r="AC3313" s="46">
        <v>2398</v>
      </c>
      <c r="AD3313" s="46">
        <v>36</v>
      </c>
      <c r="AE3313" s="46">
        <v>33.700000000000003</v>
      </c>
      <c r="AF3313" s="46">
        <v>115</v>
      </c>
      <c r="AH3313" s="70" t="str">
        <f t="shared" si="376"/>
        <v/>
      </c>
      <c r="AI3313" s="70" t="str">
        <f t="shared" si="377"/>
        <v/>
      </c>
      <c r="AJ3313" s="70" t="str">
        <f t="shared" si="378"/>
        <v>X</v>
      </c>
      <c r="AK3313" s="70" t="str" cm="1">
        <f t="array" ref="AK3313">_xlfn.IFS(AH3313&lt;&gt;"","1",AI3313&lt;&gt;"","2",AJ3313&lt;&gt;"","3")</f>
        <v>3</v>
      </c>
    </row>
    <row r="3314" spans="1:37" x14ac:dyDescent="0.25">
      <c r="A3314" t="s">
        <v>404</v>
      </c>
      <c r="B3314" t="s">
        <v>313</v>
      </c>
      <c r="C3314" s="67" t="str">
        <f t="shared" si="373"/>
        <v>Avery Meek</v>
      </c>
      <c r="D3314" s="71" t="str" cm="1">
        <f t="array" ref="D3314">_xlfn.IFS(AK3314="1",CONCATENATE(C3314,"Regional"),AK3314="2",CONCATENATE(C3314,"Sectional"),AK3314="3",CONCATENATE(C3314,COUNTIF($C$1:C3314,C3314)))</f>
        <v>Avery Meek5</v>
      </c>
      <c r="E3314" s="66">
        <v>45169.291666666664</v>
      </c>
      <c r="F3314" t="s">
        <v>2381</v>
      </c>
      <c r="G3314" s="46">
        <v>10</v>
      </c>
      <c r="H3314" s="46">
        <v>39</v>
      </c>
      <c r="I3314" s="46">
        <v>4</v>
      </c>
      <c r="J3314" t="s">
        <v>153</v>
      </c>
      <c r="K3314" t="s">
        <v>131</v>
      </c>
      <c r="L3314" s="46">
        <v>2398</v>
      </c>
      <c r="M3314" s="46">
        <v>36</v>
      </c>
      <c r="N3314" s="46">
        <v>33.700000000000003</v>
      </c>
      <c r="O3314" s="46">
        <v>115</v>
      </c>
      <c r="P3314" s="46">
        <f t="shared" si="374"/>
        <v>1</v>
      </c>
      <c r="R3314" s="67" t="s">
        <v>1135</v>
      </c>
      <c r="S3314" s="67">
        <f>COUNTIF(Y$2:$Y$100,R3314)</f>
        <v>0</v>
      </c>
      <c r="V3314" s="67">
        <f t="shared" si="375"/>
        <v>0</v>
      </c>
      <c r="X3314"/>
      <c r="Y3314" s="67" t="str">
        <f t="shared" si="379"/>
        <v xml:space="preserve"> </v>
      </c>
      <c r="AB3314" t="s">
        <v>131</v>
      </c>
      <c r="AC3314" s="46">
        <v>2398</v>
      </c>
      <c r="AD3314" s="46">
        <v>36</v>
      </c>
      <c r="AE3314" s="46">
        <v>33.700000000000003</v>
      </c>
      <c r="AF3314" s="46">
        <v>115</v>
      </c>
      <c r="AH3314" s="70" t="str">
        <f t="shared" si="376"/>
        <v/>
      </c>
      <c r="AI3314" s="70" t="str">
        <f t="shared" si="377"/>
        <v/>
      </c>
      <c r="AJ3314" s="70" t="str">
        <f t="shared" si="378"/>
        <v>X</v>
      </c>
      <c r="AK3314" s="70" t="str" cm="1">
        <f t="array" ref="AK3314">_xlfn.IFS(AH3314&lt;&gt;"","1",AI3314&lt;&gt;"","2",AJ3314&lt;&gt;"","3")</f>
        <v>3</v>
      </c>
    </row>
    <row r="3315" spans="1:37" x14ac:dyDescent="0.25">
      <c r="A3315" t="s">
        <v>1742</v>
      </c>
      <c r="B3315" t="s">
        <v>840</v>
      </c>
      <c r="C3315" s="67" t="str">
        <f t="shared" si="373"/>
        <v>Charlotte Swenson</v>
      </c>
      <c r="D3315" s="71" t="str" cm="1">
        <f t="array" ref="D3315">_xlfn.IFS(AK3315="1",CONCATENATE(C3315,"Regional"),AK3315="2",CONCATENATE(C3315,"Sectional"),AK3315="3",CONCATENATE(C3315,COUNTIF($C$1:C3315,C3315)))</f>
        <v>Charlotte Swenson5</v>
      </c>
      <c r="E3315" s="66">
        <v>45169.291666666664</v>
      </c>
      <c r="F3315" t="s">
        <v>2381</v>
      </c>
      <c r="G3315" s="46">
        <v>10</v>
      </c>
      <c r="H3315" s="46">
        <v>42</v>
      </c>
      <c r="I3315" s="46">
        <v>5</v>
      </c>
      <c r="J3315" t="s">
        <v>153</v>
      </c>
      <c r="K3315" t="s">
        <v>131</v>
      </c>
      <c r="L3315" s="46">
        <v>2398</v>
      </c>
      <c r="M3315" s="46">
        <v>36</v>
      </c>
      <c r="N3315" s="46">
        <v>33.700000000000003</v>
      </c>
      <c r="O3315" s="46">
        <v>115</v>
      </c>
      <c r="P3315" s="46">
        <f t="shared" si="374"/>
        <v>1</v>
      </c>
      <c r="R3315" s="67" t="s">
        <v>2745</v>
      </c>
      <c r="S3315" s="67">
        <f>COUNTIF(Y$2:$Y$100,R3315)</f>
        <v>0</v>
      </c>
      <c r="V3315" s="67">
        <f t="shared" si="375"/>
        <v>0</v>
      </c>
      <c r="X3315"/>
      <c r="Y3315" s="67" t="str">
        <f t="shared" si="379"/>
        <v xml:space="preserve"> </v>
      </c>
      <c r="AB3315" t="s">
        <v>131</v>
      </c>
      <c r="AC3315" s="46">
        <v>2398</v>
      </c>
      <c r="AD3315" s="46">
        <v>36</v>
      </c>
      <c r="AE3315" s="46">
        <v>33.700000000000003</v>
      </c>
      <c r="AF3315" s="46">
        <v>115</v>
      </c>
      <c r="AH3315" s="70" t="str">
        <f t="shared" si="376"/>
        <v/>
      </c>
      <c r="AI3315" s="70" t="str">
        <f t="shared" si="377"/>
        <v/>
      </c>
      <c r="AJ3315" s="70" t="str">
        <f t="shared" si="378"/>
        <v>X</v>
      </c>
      <c r="AK3315" s="70" t="str" cm="1">
        <f t="array" ref="AK3315">_xlfn.IFS(AH3315&lt;&gt;"","1",AI3315&lt;&gt;"","2",AJ3315&lt;&gt;"","3")</f>
        <v>3</v>
      </c>
    </row>
    <row r="3316" spans="1:37" x14ac:dyDescent="0.25">
      <c r="A3316" t="s">
        <v>1874</v>
      </c>
      <c r="B3316" t="s">
        <v>2704</v>
      </c>
      <c r="C3316" s="67" t="str">
        <f t="shared" si="373"/>
        <v>Brinley Goninen</v>
      </c>
      <c r="D3316" s="71" t="str" cm="1">
        <f t="array" ref="D3316">_xlfn.IFS(AK3316="1",CONCATENATE(C3316,"Regional"),AK3316="2",CONCATENATE(C3316,"Sectional"),AK3316="3",CONCATENATE(C3316,COUNTIF($C$1:C3316,C3316)))</f>
        <v>Brinley Goninen5</v>
      </c>
      <c r="E3316" s="66">
        <v>45169.291666666664</v>
      </c>
      <c r="F3316" t="s">
        <v>2381</v>
      </c>
      <c r="G3316" s="46">
        <v>10</v>
      </c>
      <c r="H3316" s="46">
        <v>42</v>
      </c>
      <c r="I3316" s="46">
        <v>5</v>
      </c>
      <c r="J3316" t="s">
        <v>153</v>
      </c>
      <c r="K3316" t="s">
        <v>131</v>
      </c>
      <c r="L3316" s="46">
        <v>2398</v>
      </c>
      <c r="M3316" s="46">
        <v>36</v>
      </c>
      <c r="N3316" s="46">
        <v>33.700000000000003</v>
      </c>
      <c r="O3316" s="46">
        <v>115</v>
      </c>
      <c r="P3316" s="46">
        <f t="shared" si="374"/>
        <v>1</v>
      </c>
      <c r="R3316" s="67" t="s">
        <v>2890</v>
      </c>
      <c r="S3316" s="67">
        <f>COUNTIF(Y$2:$Y$100,R3316)</f>
        <v>0</v>
      </c>
      <c r="V3316" s="67">
        <f t="shared" si="375"/>
        <v>0</v>
      </c>
      <c r="X3316"/>
      <c r="Y3316" s="67" t="str">
        <f t="shared" si="379"/>
        <v xml:space="preserve"> </v>
      </c>
      <c r="AB3316" t="s">
        <v>131</v>
      </c>
      <c r="AC3316" s="46">
        <v>2398</v>
      </c>
      <c r="AD3316" s="46">
        <v>36</v>
      </c>
      <c r="AE3316" s="46">
        <v>33.700000000000003</v>
      </c>
      <c r="AF3316" s="46">
        <v>115</v>
      </c>
      <c r="AH3316" s="70" t="str">
        <f t="shared" si="376"/>
        <v/>
      </c>
      <c r="AI3316" s="70" t="str">
        <f t="shared" si="377"/>
        <v/>
      </c>
      <c r="AJ3316" s="70" t="str">
        <f t="shared" si="378"/>
        <v>X</v>
      </c>
      <c r="AK3316" s="70" t="str" cm="1">
        <f t="array" ref="AK3316">_xlfn.IFS(AH3316&lt;&gt;"","1",AI3316&lt;&gt;"","2",AJ3316&lt;&gt;"","3")</f>
        <v>3</v>
      </c>
    </row>
    <row r="3317" spans="1:37" x14ac:dyDescent="0.25">
      <c r="A3317" t="s">
        <v>987</v>
      </c>
      <c r="B3317" t="s">
        <v>345</v>
      </c>
      <c r="C3317" s="67" t="str">
        <f t="shared" si="373"/>
        <v>Abigail Henriksen</v>
      </c>
      <c r="D3317" s="71" t="str" cm="1">
        <f t="array" ref="D3317">_xlfn.IFS(AK3317="1",CONCATENATE(C3317,"Regional"),AK3317="2",CONCATENATE(C3317,"Sectional"),AK3317="3",CONCATENATE(C3317,COUNTIF($C$1:C3317,C3317)))</f>
        <v>Abigail Henriksen5</v>
      </c>
      <c r="E3317" s="66">
        <v>45169.291666666664</v>
      </c>
      <c r="F3317" t="s">
        <v>2381</v>
      </c>
      <c r="G3317" s="46">
        <v>10</v>
      </c>
      <c r="H3317" s="46">
        <v>43</v>
      </c>
      <c r="I3317" s="46">
        <v>7</v>
      </c>
      <c r="J3317" t="s">
        <v>153</v>
      </c>
      <c r="K3317" t="s">
        <v>131</v>
      </c>
      <c r="L3317" s="46">
        <v>2398</v>
      </c>
      <c r="M3317" s="46">
        <v>36</v>
      </c>
      <c r="N3317" s="46">
        <v>33.700000000000003</v>
      </c>
      <c r="O3317" s="46">
        <v>115</v>
      </c>
      <c r="P3317" s="46">
        <f t="shared" si="374"/>
        <v>1</v>
      </c>
      <c r="R3317" s="67" t="s">
        <v>2889</v>
      </c>
      <c r="S3317" s="67">
        <f>COUNTIF(Y$2:$Y$100,R3317)</f>
        <v>0</v>
      </c>
      <c r="V3317" s="67">
        <f t="shared" si="375"/>
        <v>0</v>
      </c>
      <c r="X3317"/>
      <c r="Y3317" s="67" t="str">
        <f t="shared" si="379"/>
        <v xml:space="preserve"> </v>
      </c>
      <c r="AB3317" t="s">
        <v>131</v>
      </c>
      <c r="AC3317" s="46">
        <v>2398</v>
      </c>
      <c r="AD3317" s="46">
        <v>36</v>
      </c>
      <c r="AE3317" s="46">
        <v>33.700000000000003</v>
      </c>
      <c r="AF3317" s="46">
        <v>115</v>
      </c>
      <c r="AH3317" s="70" t="str">
        <f t="shared" si="376"/>
        <v/>
      </c>
      <c r="AI3317" s="70" t="str">
        <f t="shared" si="377"/>
        <v/>
      </c>
      <c r="AJ3317" s="70" t="str">
        <f t="shared" si="378"/>
        <v>X</v>
      </c>
      <c r="AK3317" s="70" t="str" cm="1">
        <f t="array" ref="AK3317">_xlfn.IFS(AH3317&lt;&gt;"","1",AI3317&lt;&gt;"","2",AJ3317&lt;&gt;"","3")</f>
        <v>3</v>
      </c>
    </row>
    <row r="3318" spans="1:37" x14ac:dyDescent="0.25">
      <c r="A3318" t="s">
        <v>1839</v>
      </c>
      <c r="B3318" t="s">
        <v>1840</v>
      </c>
      <c r="C3318" s="67" t="str">
        <f t="shared" si="373"/>
        <v>Anabelle Stravinski</v>
      </c>
      <c r="D3318" s="71" t="str" cm="1">
        <f t="array" ref="D3318">_xlfn.IFS(AK3318="1",CONCATENATE(C3318,"Regional"),AK3318="2",CONCATENATE(C3318,"Sectional"),AK3318="3",CONCATENATE(C3318,COUNTIF($C$1:C3318,C3318)))</f>
        <v>Anabelle Stravinski4</v>
      </c>
      <c r="E3318" s="66">
        <v>45169.291666666664</v>
      </c>
      <c r="F3318" t="s">
        <v>2381</v>
      </c>
      <c r="G3318" s="46">
        <v>10</v>
      </c>
      <c r="H3318" s="46">
        <v>53</v>
      </c>
      <c r="I3318" s="46">
        <v>8</v>
      </c>
      <c r="J3318" t="s">
        <v>153</v>
      </c>
      <c r="K3318" t="s">
        <v>131</v>
      </c>
      <c r="L3318" s="46">
        <v>2398</v>
      </c>
      <c r="M3318" s="46">
        <v>36</v>
      </c>
      <c r="N3318" s="46">
        <v>33.700000000000003</v>
      </c>
      <c r="O3318" s="46">
        <v>115</v>
      </c>
      <c r="P3318" s="46">
        <f t="shared" si="374"/>
        <v>1</v>
      </c>
      <c r="R3318" s="67" t="s">
        <v>2844</v>
      </c>
      <c r="S3318" s="67">
        <f>COUNTIF(Y$2:$Y$100,R3318)</f>
        <v>0</v>
      </c>
      <c r="V3318" s="67">
        <f t="shared" si="375"/>
        <v>0</v>
      </c>
      <c r="X3318"/>
      <c r="Y3318" s="67" t="str">
        <f t="shared" si="379"/>
        <v xml:space="preserve"> </v>
      </c>
      <c r="AB3318" t="s">
        <v>131</v>
      </c>
      <c r="AC3318" s="46">
        <v>2398</v>
      </c>
      <c r="AD3318" s="46">
        <v>36</v>
      </c>
      <c r="AE3318" s="46">
        <v>33.700000000000003</v>
      </c>
      <c r="AF3318" s="46">
        <v>115</v>
      </c>
      <c r="AH3318" s="70" t="str">
        <f t="shared" si="376"/>
        <v/>
      </c>
      <c r="AI3318" s="70" t="str">
        <f t="shared" si="377"/>
        <v/>
      </c>
      <c r="AJ3318" s="70" t="str">
        <f t="shared" si="378"/>
        <v>X</v>
      </c>
      <c r="AK3318" s="70" t="str" cm="1">
        <f t="array" ref="AK3318">_xlfn.IFS(AH3318&lt;&gt;"","1",AI3318&lt;&gt;"","2",AJ3318&lt;&gt;"","3")</f>
        <v>3</v>
      </c>
    </row>
    <row r="3319" spans="1:37" x14ac:dyDescent="0.25">
      <c r="A3319" t="s">
        <v>3388</v>
      </c>
      <c r="B3319" t="s">
        <v>622</v>
      </c>
      <c r="C3319" s="67" t="str">
        <f t="shared" si="373"/>
        <v>Samantha Baldauf</v>
      </c>
      <c r="D3319" s="71" t="str" cm="1">
        <f t="array" ref="D3319">_xlfn.IFS(AK3319="1",CONCATENATE(C3319,"Regional"),AK3319="2",CONCATENATE(C3319,"Sectional"),AK3319="3",CONCATENATE(C3319,COUNTIF($C$1:C3319,C3319)))</f>
        <v>Samantha Baldauf4</v>
      </c>
      <c r="E3319" s="66">
        <v>45169.291666666664</v>
      </c>
      <c r="F3319" t="s">
        <v>2381</v>
      </c>
      <c r="G3319" s="46">
        <v>10</v>
      </c>
      <c r="H3319" s="46">
        <v>58</v>
      </c>
      <c r="I3319" s="46">
        <v>9</v>
      </c>
      <c r="J3319" t="s">
        <v>153</v>
      </c>
      <c r="K3319" t="s">
        <v>131</v>
      </c>
      <c r="L3319" s="46">
        <v>2398</v>
      </c>
      <c r="M3319" s="46">
        <v>36</v>
      </c>
      <c r="N3319" s="46">
        <v>33.700000000000003</v>
      </c>
      <c r="O3319" s="46">
        <v>115</v>
      </c>
      <c r="P3319" s="46">
        <f t="shared" si="374"/>
        <v>1</v>
      </c>
      <c r="R3319" s="67" t="s">
        <v>3500</v>
      </c>
      <c r="S3319" s="67">
        <f>COUNTIF(Y$2:$Y$100,R3319)</f>
        <v>0</v>
      </c>
      <c r="V3319" s="67">
        <f t="shared" si="375"/>
        <v>0</v>
      </c>
      <c r="X3319"/>
      <c r="Y3319" s="67" t="str">
        <f t="shared" si="379"/>
        <v xml:space="preserve"> </v>
      </c>
      <c r="AB3319" t="s">
        <v>131</v>
      </c>
      <c r="AC3319" s="46">
        <v>2398</v>
      </c>
      <c r="AD3319" s="46">
        <v>36</v>
      </c>
      <c r="AE3319" s="46">
        <v>33.700000000000003</v>
      </c>
      <c r="AF3319" s="46">
        <v>115</v>
      </c>
      <c r="AH3319" s="70" t="str">
        <f t="shared" si="376"/>
        <v/>
      </c>
      <c r="AI3319" s="70" t="str">
        <f t="shared" si="377"/>
        <v/>
      </c>
      <c r="AJ3319" s="70" t="str">
        <f t="shared" si="378"/>
        <v>X</v>
      </c>
      <c r="AK3319" s="70" t="str" cm="1">
        <f t="array" ref="AK3319">_xlfn.IFS(AH3319&lt;&gt;"","1",AI3319&lt;&gt;"","2",AJ3319&lt;&gt;"","3")</f>
        <v>3</v>
      </c>
    </row>
    <row r="3320" spans="1:37" x14ac:dyDescent="0.25">
      <c r="A3320" t="s">
        <v>517</v>
      </c>
      <c r="B3320" t="s">
        <v>518</v>
      </c>
      <c r="C3320" s="67" t="str">
        <f t="shared" si="373"/>
        <v>Isla Rechlicz</v>
      </c>
      <c r="D3320" s="71" t="str" cm="1">
        <f t="array" ref="D3320">_xlfn.IFS(AK3320="1",CONCATENATE(C3320,"Regional"),AK3320="2",CONCATENATE(C3320,"Sectional"),AK3320="3",CONCATENATE(C3320,COUNTIF($C$1:C3320,C3320)))</f>
        <v>Isla Rechlicz4</v>
      </c>
      <c r="E3320" s="66">
        <v>45169.291666666664</v>
      </c>
      <c r="F3320" t="s">
        <v>2381</v>
      </c>
      <c r="G3320" s="46">
        <v>10</v>
      </c>
      <c r="H3320" s="46">
        <v>59</v>
      </c>
      <c r="I3320" s="46">
        <v>10</v>
      </c>
      <c r="J3320" t="s">
        <v>153</v>
      </c>
      <c r="K3320" t="s">
        <v>131</v>
      </c>
      <c r="L3320" s="46">
        <v>2398</v>
      </c>
      <c r="M3320" s="46">
        <v>36</v>
      </c>
      <c r="N3320" s="46">
        <v>33.700000000000003</v>
      </c>
      <c r="O3320" s="46">
        <v>115</v>
      </c>
      <c r="P3320" s="46">
        <f t="shared" si="374"/>
        <v>1</v>
      </c>
      <c r="R3320" s="67" t="s">
        <v>1196</v>
      </c>
      <c r="S3320" s="67">
        <f>COUNTIF(Y$2:$Y$100,R3320)</f>
        <v>0</v>
      </c>
      <c r="V3320" s="67">
        <f t="shared" si="375"/>
        <v>0</v>
      </c>
      <c r="X3320"/>
      <c r="Y3320" s="67" t="str">
        <f t="shared" si="379"/>
        <v xml:space="preserve"> </v>
      </c>
      <c r="AB3320" t="s">
        <v>131</v>
      </c>
      <c r="AC3320" s="46">
        <v>2398</v>
      </c>
      <c r="AD3320" s="46">
        <v>36</v>
      </c>
      <c r="AE3320" s="46">
        <v>33.700000000000003</v>
      </c>
      <c r="AF3320" s="46">
        <v>115</v>
      </c>
      <c r="AH3320" s="70" t="str">
        <f t="shared" si="376"/>
        <v/>
      </c>
      <c r="AI3320" s="70" t="str">
        <f t="shared" si="377"/>
        <v/>
      </c>
      <c r="AJ3320" s="70" t="str">
        <f t="shared" si="378"/>
        <v>X</v>
      </c>
      <c r="AK3320" s="70" t="str" cm="1">
        <f t="array" ref="AK3320">_xlfn.IFS(AH3320&lt;&gt;"","1",AI3320&lt;&gt;"","2",AJ3320&lt;&gt;"","3")</f>
        <v>3</v>
      </c>
    </row>
    <row r="3321" spans="1:37" x14ac:dyDescent="0.25">
      <c r="A3321" t="s">
        <v>1059</v>
      </c>
      <c r="B3321" t="s">
        <v>1062</v>
      </c>
      <c r="C3321" s="67" t="str">
        <f t="shared" si="373"/>
        <v>Alyson Reier</v>
      </c>
      <c r="D3321" s="71" t="str" cm="1">
        <f t="array" ref="D3321">_xlfn.IFS(AK3321="1",CONCATENATE(C3321,"Regional"),AK3321="2",CONCATENATE(C3321,"Sectional"),AK3321="3",CONCATENATE(C3321,COUNTIF($C$1:C3321,C3321)))</f>
        <v>Alyson Reier7</v>
      </c>
      <c r="E3321" s="66">
        <v>45169.333333333336</v>
      </c>
      <c r="F3321" t="s">
        <v>2394</v>
      </c>
      <c r="G3321" s="46">
        <v>13</v>
      </c>
      <c r="H3321" s="46">
        <v>43</v>
      </c>
      <c r="I3321" s="46">
        <v>1</v>
      </c>
      <c r="J3321" t="s">
        <v>2395</v>
      </c>
      <c r="K3321" t="s">
        <v>90</v>
      </c>
      <c r="L3321" s="46">
        <v>2545</v>
      </c>
      <c r="M3321" s="46">
        <v>36</v>
      </c>
      <c r="N3321" s="46">
        <v>35</v>
      </c>
      <c r="O3321" s="46">
        <v>118</v>
      </c>
      <c r="P3321" s="46">
        <f t="shared" si="374"/>
        <v>1</v>
      </c>
      <c r="R3321" s="67" t="s">
        <v>1545</v>
      </c>
      <c r="S3321" s="67">
        <f>COUNTIF(Y$2:$Y$100,R3321)</f>
        <v>0</v>
      </c>
      <c r="V3321" s="67">
        <f t="shared" si="375"/>
        <v>0</v>
      </c>
      <c r="X3321"/>
      <c r="Y3321" s="67" t="str">
        <f t="shared" si="379"/>
        <v xml:space="preserve"> </v>
      </c>
      <c r="AB3321" t="s">
        <v>90</v>
      </c>
      <c r="AC3321" s="46">
        <v>2545</v>
      </c>
      <c r="AD3321" s="46">
        <v>36</v>
      </c>
      <c r="AE3321" s="46">
        <v>35</v>
      </c>
      <c r="AF3321" s="46">
        <v>118</v>
      </c>
      <c r="AH3321" s="70" t="str">
        <f t="shared" si="376"/>
        <v/>
      </c>
      <c r="AI3321" s="70" t="str">
        <f t="shared" si="377"/>
        <v/>
      </c>
      <c r="AJ3321" s="70" t="str">
        <f t="shared" si="378"/>
        <v>X</v>
      </c>
      <c r="AK3321" s="70" t="str" cm="1">
        <f t="array" ref="AK3321">_xlfn.IFS(AH3321&lt;&gt;"","1",AI3321&lt;&gt;"","2",AJ3321&lt;&gt;"","3")</f>
        <v>3</v>
      </c>
    </row>
    <row r="3322" spans="1:37" x14ac:dyDescent="0.25">
      <c r="A3322" t="s">
        <v>1059</v>
      </c>
      <c r="B3322" t="s">
        <v>959</v>
      </c>
      <c r="C3322" s="67" t="str">
        <f t="shared" si="373"/>
        <v>Macey Reier</v>
      </c>
      <c r="D3322" s="71" t="str" cm="1">
        <f t="array" ref="D3322">_xlfn.IFS(AK3322="1",CONCATENATE(C3322,"Regional"),AK3322="2",CONCATENATE(C3322,"Sectional"),AK3322="3",CONCATENATE(C3322,COUNTIF($C$1:C3322,C3322)))</f>
        <v>Macey Reier7</v>
      </c>
      <c r="E3322" s="66">
        <v>45169.333333333336</v>
      </c>
      <c r="F3322" t="s">
        <v>2394</v>
      </c>
      <c r="G3322" s="46">
        <v>13</v>
      </c>
      <c r="H3322" s="46">
        <v>43</v>
      </c>
      <c r="I3322" s="46">
        <v>1</v>
      </c>
      <c r="J3322" t="s">
        <v>2395</v>
      </c>
      <c r="K3322" t="s">
        <v>90</v>
      </c>
      <c r="L3322" s="46">
        <v>2545</v>
      </c>
      <c r="M3322" s="46">
        <v>36</v>
      </c>
      <c r="N3322" s="46">
        <v>35</v>
      </c>
      <c r="O3322" s="46">
        <v>118</v>
      </c>
      <c r="P3322" s="46">
        <f t="shared" si="374"/>
        <v>1</v>
      </c>
      <c r="R3322" s="67" t="s">
        <v>1543</v>
      </c>
      <c r="S3322" s="67">
        <f>COUNTIF(Y$2:$Y$100,R3322)</f>
        <v>0</v>
      </c>
      <c r="V3322" s="67">
        <f t="shared" si="375"/>
        <v>0</v>
      </c>
      <c r="X3322"/>
      <c r="Y3322" s="67" t="str">
        <f t="shared" si="379"/>
        <v xml:space="preserve"> </v>
      </c>
      <c r="AB3322" t="s">
        <v>90</v>
      </c>
      <c r="AC3322" s="46">
        <v>2545</v>
      </c>
      <c r="AD3322" s="46">
        <v>36</v>
      </c>
      <c r="AE3322" s="46">
        <v>35</v>
      </c>
      <c r="AF3322" s="46">
        <v>118</v>
      </c>
      <c r="AH3322" s="70" t="str">
        <f t="shared" si="376"/>
        <v/>
      </c>
      <c r="AI3322" s="70" t="str">
        <f t="shared" si="377"/>
        <v/>
      </c>
      <c r="AJ3322" s="70" t="str">
        <f t="shared" si="378"/>
        <v>X</v>
      </c>
      <c r="AK3322" s="70" t="str" cm="1">
        <f t="array" ref="AK3322">_xlfn.IFS(AH3322&lt;&gt;"","1",AI3322&lt;&gt;"","2",AJ3322&lt;&gt;"","3")</f>
        <v>3</v>
      </c>
    </row>
    <row r="3323" spans="1:37" x14ac:dyDescent="0.25">
      <c r="A3323" t="s">
        <v>1057</v>
      </c>
      <c r="B3323" t="s">
        <v>1058</v>
      </c>
      <c r="C3323" s="67" t="str">
        <f t="shared" si="373"/>
        <v>Tara Eckes</v>
      </c>
      <c r="D3323" s="71" t="str" cm="1">
        <f t="array" ref="D3323">_xlfn.IFS(AK3323="1",CONCATENATE(C3323,"Regional"),AK3323="2",CONCATENATE(C3323,"Sectional"),AK3323="3",CONCATENATE(C3323,COUNTIF($C$1:C3323,C3323)))</f>
        <v>Tara Eckes7</v>
      </c>
      <c r="E3323" s="66">
        <v>45169.333333333336</v>
      </c>
      <c r="F3323" t="s">
        <v>2394</v>
      </c>
      <c r="G3323" s="46">
        <v>13</v>
      </c>
      <c r="H3323" s="46">
        <v>45</v>
      </c>
      <c r="I3323" s="46">
        <v>3</v>
      </c>
      <c r="J3323" t="s">
        <v>2395</v>
      </c>
      <c r="K3323" t="s">
        <v>90</v>
      </c>
      <c r="L3323" s="46">
        <v>2545</v>
      </c>
      <c r="M3323" s="46">
        <v>36</v>
      </c>
      <c r="N3323" s="46">
        <v>35</v>
      </c>
      <c r="O3323" s="46">
        <v>118</v>
      </c>
      <c r="P3323" s="46">
        <f t="shared" si="374"/>
        <v>1</v>
      </c>
      <c r="R3323" s="67" t="s">
        <v>1542</v>
      </c>
      <c r="S3323" s="67">
        <f>COUNTIF(Y$2:$Y$100,R3323)</f>
        <v>0</v>
      </c>
      <c r="V3323" s="67">
        <f t="shared" si="375"/>
        <v>0</v>
      </c>
      <c r="X3323"/>
      <c r="Y3323" s="67" t="str">
        <f t="shared" si="379"/>
        <v xml:space="preserve"> </v>
      </c>
      <c r="AB3323" t="s">
        <v>90</v>
      </c>
      <c r="AC3323" s="46">
        <v>2545</v>
      </c>
      <c r="AD3323" s="46">
        <v>36</v>
      </c>
      <c r="AE3323" s="46">
        <v>35</v>
      </c>
      <c r="AF3323" s="46">
        <v>118</v>
      </c>
      <c r="AH3323" s="70" t="str">
        <f t="shared" si="376"/>
        <v/>
      </c>
      <c r="AI3323" s="70" t="str">
        <f t="shared" si="377"/>
        <v/>
      </c>
      <c r="AJ3323" s="70" t="str">
        <f t="shared" si="378"/>
        <v>X</v>
      </c>
      <c r="AK3323" s="70" t="str" cm="1">
        <f t="array" ref="AK3323">_xlfn.IFS(AH3323&lt;&gt;"","1",AI3323&lt;&gt;"","2",AJ3323&lt;&gt;"","3")</f>
        <v>3</v>
      </c>
    </row>
    <row r="3324" spans="1:37" x14ac:dyDescent="0.25">
      <c r="A3324" t="s">
        <v>1064</v>
      </c>
      <c r="B3324" t="s">
        <v>1065</v>
      </c>
      <c r="C3324" s="67" t="str">
        <f t="shared" si="373"/>
        <v>Sofia Bonicatto</v>
      </c>
      <c r="D3324" s="71" t="str" cm="1">
        <f t="array" ref="D3324">_xlfn.IFS(AK3324="1",CONCATENATE(C3324,"Regional"),AK3324="2",CONCATENATE(C3324,"Sectional"),AK3324="3",CONCATENATE(C3324,COUNTIF($C$1:C3324,C3324)))</f>
        <v>Sofia Bonicatto7</v>
      </c>
      <c r="E3324" s="66">
        <v>45169.333333333336</v>
      </c>
      <c r="F3324" t="s">
        <v>2394</v>
      </c>
      <c r="G3324" s="46">
        <v>13</v>
      </c>
      <c r="H3324" s="46">
        <v>50</v>
      </c>
      <c r="I3324" s="46">
        <v>4</v>
      </c>
      <c r="J3324" t="s">
        <v>2395</v>
      </c>
      <c r="K3324" t="s">
        <v>90</v>
      </c>
      <c r="L3324" s="46">
        <v>2545</v>
      </c>
      <c r="M3324" s="46">
        <v>36</v>
      </c>
      <c r="N3324" s="46">
        <v>35</v>
      </c>
      <c r="O3324" s="46">
        <v>118</v>
      </c>
      <c r="P3324" s="46">
        <f t="shared" si="374"/>
        <v>1</v>
      </c>
      <c r="R3324" s="67" t="s">
        <v>1548</v>
      </c>
      <c r="S3324" s="67">
        <f>COUNTIF(Y$2:$Y$100,R3324)</f>
        <v>0</v>
      </c>
      <c r="V3324" s="67">
        <f t="shared" si="375"/>
        <v>0</v>
      </c>
      <c r="X3324"/>
      <c r="Y3324" s="67" t="str">
        <f t="shared" si="379"/>
        <v xml:space="preserve"> </v>
      </c>
      <c r="AB3324" t="s">
        <v>90</v>
      </c>
      <c r="AC3324" s="46">
        <v>2545</v>
      </c>
      <c r="AD3324" s="46">
        <v>36</v>
      </c>
      <c r="AE3324" s="46">
        <v>35</v>
      </c>
      <c r="AF3324" s="46">
        <v>118</v>
      </c>
      <c r="AH3324" s="70" t="str">
        <f t="shared" si="376"/>
        <v/>
      </c>
      <c r="AI3324" s="70" t="str">
        <f t="shared" si="377"/>
        <v/>
      </c>
      <c r="AJ3324" s="70" t="str">
        <f t="shared" si="378"/>
        <v>X</v>
      </c>
      <c r="AK3324" s="70" t="str" cm="1">
        <f t="array" ref="AK3324">_xlfn.IFS(AH3324&lt;&gt;"","1",AI3324&lt;&gt;"","2",AJ3324&lt;&gt;"","3")</f>
        <v>3</v>
      </c>
    </row>
    <row r="3325" spans="1:37" x14ac:dyDescent="0.25">
      <c r="A3325" t="s">
        <v>1082</v>
      </c>
      <c r="B3325" t="s">
        <v>1898</v>
      </c>
      <c r="C3325" s="67" t="str">
        <f t="shared" si="373"/>
        <v>Micahlee Skjerly</v>
      </c>
      <c r="D3325" s="71" t="str" cm="1">
        <f t="array" ref="D3325">_xlfn.IFS(AK3325="1",CONCATENATE(C3325,"Regional"),AK3325="2",CONCATENATE(C3325,"Sectional"),AK3325="3",CONCATENATE(C3325,COUNTIF($C$1:C3325,C3325)))</f>
        <v>Micahlee Skjerly6</v>
      </c>
      <c r="E3325" s="66">
        <v>45169.333333333336</v>
      </c>
      <c r="F3325" t="s">
        <v>2394</v>
      </c>
      <c r="G3325" s="46">
        <v>13</v>
      </c>
      <c r="H3325" s="46">
        <v>56</v>
      </c>
      <c r="I3325" s="46">
        <v>5</v>
      </c>
      <c r="J3325" t="s">
        <v>2395</v>
      </c>
      <c r="K3325" t="s">
        <v>90</v>
      </c>
      <c r="L3325" s="46">
        <v>2545</v>
      </c>
      <c r="M3325" s="46">
        <v>36</v>
      </c>
      <c r="N3325" s="46">
        <v>35</v>
      </c>
      <c r="O3325" s="46">
        <v>118</v>
      </c>
      <c r="P3325" s="46">
        <f t="shared" si="374"/>
        <v>1</v>
      </c>
      <c r="R3325" s="67" t="s">
        <v>2909</v>
      </c>
      <c r="S3325" s="67">
        <f>COUNTIF(Y$2:$Y$100,R3325)</f>
        <v>0</v>
      </c>
      <c r="V3325" s="67">
        <f t="shared" si="375"/>
        <v>0</v>
      </c>
      <c r="X3325"/>
      <c r="Y3325" s="67" t="str">
        <f t="shared" si="379"/>
        <v xml:space="preserve"> </v>
      </c>
      <c r="AB3325" t="s">
        <v>90</v>
      </c>
      <c r="AC3325" s="46">
        <v>2545</v>
      </c>
      <c r="AD3325" s="46">
        <v>36</v>
      </c>
      <c r="AE3325" s="46">
        <v>35</v>
      </c>
      <c r="AF3325" s="46">
        <v>118</v>
      </c>
      <c r="AH3325" s="70" t="str">
        <f t="shared" si="376"/>
        <v/>
      </c>
      <c r="AI3325" s="70" t="str">
        <f t="shared" si="377"/>
        <v/>
      </c>
      <c r="AJ3325" s="70" t="str">
        <f t="shared" si="378"/>
        <v>X</v>
      </c>
      <c r="AK3325" s="70" t="str" cm="1">
        <f t="array" ref="AK3325">_xlfn.IFS(AH3325&lt;&gt;"","1",AI3325&lt;&gt;"","2",AJ3325&lt;&gt;"","3")</f>
        <v>3</v>
      </c>
    </row>
    <row r="3326" spans="1:37" x14ac:dyDescent="0.25">
      <c r="A3326" t="s">
        <v>1899</v>
      </c>
      <c r="B3326" t="s">
        <v>1900</v>
      </c>
      <c r="C3326" s="67" t="str">
        <f t="shared" si="373"/>
        <v>Rylin Vruwink</v>
      </c>
      <c r="D3326" s="71" t="str" cm="1">
        <f t="array" ref="D3326">_xlfn.IFS(AK3326="1",CONCATENATE(C3326,"Regional"),AK3326="2",CONCATENATE(C3326,"Sectional"),AK3326="3",CONCATENATE(C3326,COUNTIF($C$1:C3326,C3326)))</f>
        <v>Rylin Vruwink5</v>
      </c>
      <c r="E3326" s="66">
        <v>45169.333333333336</v>
      </c>
      <c r="F3326" t="s">
        <v>2394</v>
      </c>
      <c r="G3326" s="46">
        <v>13</v>
      </c>
      <c r="H3326" s="46">
        <v>60</v>
      </c>
      <c r="I3326" s="46">
        <v>6</v>
      </c>
      <c r="J3326" t="s">
        <v>2395</v>
      </c>
      <c r="K3326" t="s">
        <v>90</v>
      </c>
      <c r="L3326" s="46">
        <v>2545</v>
      </c>
      <c r="M3326" s="46">
        <v>36</v>
      </c>
      <c r="N3326" s="46">
        <v>35</v>
      </c>
      <c r="O3326" s="46">
        <v>118</v>
      </c>
      <c r="P3326" s="46">
        <f t="shared" si="374"/>
        <v>1</v>
      </c>
      <c r="R3326" s="67" t="s">
        <v>2910</v>
      </c>
      <c r="S3326" s="67">
        <f>COUNTIF(Y$2:$Y$100,R3326)</f>
        <v>0</v>
      </c>
      <c r="V3326" s="67">
        <f t="shared" si="375"/>
        <v>0</v>
      </c>
      <c r="X3326"/>
      <c r="Y3326" s="67" t="str">
        <f t="shared" si="379"/>
        <v xml:space="preserve"> </v>
      </c>
      <c r="AB3326" t="s">
        <v>90</v>
      </c>
      <c r="AC3326" s="46">
        <v>2545</v>
      </c>
      <c r="AD3326" s="46">
        <v>36</v>
      </c>
      <c r="AE3326" s="46">
        <v>35</v>
      </c>
      <c r="AF3326" s="46">
        <v>118</v>
      </c>
      <c r="AH3326" s="70" t="str">
        <f t="shared" si="376"/>
        <v/>
      </c>
      <c r="AI3326" s="70" t="str">
        <f t="shared" si="377"/>
        <v/>
      </c>
      <c r="AJ3326" s="70" t="str">
        <f t="shared" si="378"/>
        <v>X</v>
      </c>
      <c r="AK3326" s="70" t="str" cm="1">
        <f t="array" ref="AK3326">_xlfn.IFS(AH3326&lt;&gt;"","1",AI3326&lt;&gt;"","2",AJ3326&lt;&gt;"","3")</f>
        <v>3</v>
      </c>
    </row>
    <row r="3327" spans="1:37" x14ac:dyDescent="0.25">
      <c r="A3327" t="s">
        <v>370</v>
      </c>
      <c r="B3327" t="s">
        <v>362</v>
      </c>
      <c r="C3327" s="67" t="str">
        <f t="shared" si="373"/>
        <v>Emma Thompson</v>
      </c>
      <c r="D3327" s="71" t="str" cm="1">
        <f t="array" ref="D3327">_xlfn.IFS(AK3327="1",CONCATENATE(C3327,"Regional"),AK3327="2",CONCATENATE(C3327,"Sectional"),AK3327="3",CONCATENATE(C3327,COUNTIF($C$1:C3327,C3327)))</f>
        <v>Emma Thompson6</v>
      </c>
      <c r="E3327" s="66">
        <v>45169.333333333336</v>
      </c>
      <c r="F3327" t="s">
        <v>2394</v>
      </c>
      <c r="G3327" s="46">
        <v>13</v>
      </c>
      <c r="H3327" s="46">
        <v>60</v>
      </c>
      <c r="I3327" s="46">
        <v>6</v>
      </c>
      <c r="J3327" t="s">
        <v>2395</v>
      </c>
      <c r="K3327" t="s">
        <v>90</v>
      </c>
      <c r="L3327" s="46">
        <v>2545</v>
      </c>
      <c r="M3327" s="46">
        <v>36</v>
      </c>
      <c r="N3327" s="46">
        <v>35</v>
      </c>
      <c r="O3327" s="46">
        <v>118</v>
      </c>
      <c r="P3327" s="46">
        <f t="shared" si="374"/>
        <v>1</v>
      </c>
      <c r="R3327" s="67" t="s">
        <v>2911</v>
      </c>
      <c r="S3327" s="67">
        <f>COUNTIF(Y$2:$Y$100,R3327)</f>
        <v>0</v>
      </c>
      <c r="V3327" s="67">
        <f t="shared" si="375"/>
        <v>0</v>
      </c>
      <c r="X3327"/>
      <c r="Y3327" s="67" t="str">
        <f t="shared" si="379"/>
        <v xml:space="preserve"> </v>
      </c>
      <c r="AB3327" t="s">
        <v>90</v>
      </c>
      <c r="AC3327" s="46">
        <v>2545</v>
      </c>
      <c r="AD3327" s="46">
        <v>36</v>
      </c>
      <c r="AE3327" s="46">
        <v>35</v>
      </c>
      <c r="AF3327" s="46">
        <v>118</v>
      </c>
      <c r="AH3327" s="70" t="str">
        <f t="shared" si="376"/>
        <v/>
      </c>
      <c r="AI3327" s="70" t="str">
        <f t="shared" si="377"/>
        <v/>
      </c>
      <c r="AJ3327" s="70" t="str">
        <f t="shared" si="378"/>
        <v>X</v>
      </c>
      <c r="AK3327" s="70" t="str" cm="1">
        <f t="array" ref="AK3327">_xlfn.IFS(AH3327&lt;&gt;"","1",AI3327&lt;&gt;"","2",AJ3327&lt;&gt;"","3")</f>
        <v>3</v>
      </c>
    </row>
    <row r="3328" spans="1:37" x14ac:dyDescent="0.25">
      <c r="A3328" t="s">
        <v>319</v>
      </c>
      <c r="B3328" t="s">
        <v>204</v>
      </c>
      <c r="C3328" s="67" t="str">
        <f t="shared" si="373"/>
        <v>Cameron Mullikin</v>
      </c>
      <c r="D3328" s="71" t="str" cm="1">
        <f t="array" ref="D3328">_xlfn.IFS(AK3328="1",CONCATENATE(C3328,"Regional"),AK3328="2",CONCATENATE(C3328,"Sectional"),AK3328="3",CONCATENATE(C3328,COUNTIF($C$1:C3328,C3328)))</f>
        <v>Cameron Mullikin4</v>
      </c>
      <c r="E3328" s="66">
        <v>45169.333333333336</v>
      </c>
      <c r="F3328" t="s">
        <v>2394</v>
      </c>
      <c r="G3328" s="46">
        <v>13</v>
      </c>
      <c r="H3328" s="46">
        <v>62</v>
      </c>
      <c r="I3328" s="46">
        <v>8</v>
      </c>
      <c r="J3328" t="s">
        <v>2395</v>
      </c>
      <c r="K3328" t="s">
        <v>90</v>
      </c>
      <c r="L3328" s="46">
        <v>2545</v>
      </c>
      <c r="M3328" s="46">
        <v>36</v>
      </c>
      <c r="N3328" s="46">
        <v>35</v>
      </c>
      <c r="O3328" s="46">
        <v>118</v>
      </c>
      <c r="P3328" s="46">
        <f t="shared" si="374"/>
        <v>1</v>
      </c>
      <c r="R3328" s="67" t="s">
        <v>2912</v>
      </c>
      <c r="S3328" s="67">
        <f>COUNTIF(Y$2:$Y$100,R3328)</f>
        <v>0</v>
      </c>
      <c r="V3328" s="67">
        <f t="shared" si="375"/>
        <v>0</v>
      </c>
      <c r="X3328"/>
      <c r="Y3328" s="67" t="str">
        <f t="shared" si="379"/>
        <v xml:space="preserve"> </v>
      </c>
      <c r="AB3328" t="s">
        <v>90</v>
      </c>
      <c r="AC3328" s="46">
        <v>2545</v>
      </c>
      <c r="AD3328" s="46">
        <v>36</v>
      </c>
      <c r="AE3328" s="46">
        <v>35</v>
      </c>
      <c r="AF3328" s="46">
        <v>118</v>
      </c>
      <c r="AH3328" s="70" t="str">
        <f t="shared" si="376"/>
        <v/>
      </c>
      <c r="AI3328" s="70" t="str">
        <f t="shared" si="377"/>
        <v/>
      </c>
      <c r="AJ3328" s="70" t="str">
        <f t="shared" si="378"/>
        <v>X</v>
      </c>
      <c r="AK3328" s="70" t="str" cm="1">
        <f t="array" ref="AK3328">_xlfn.IFS(AH3328&lt;&gt;"","1",AI3328&lt;&gt;"","2",AJ3328&lt;&gt;"","3")</f>
        <v>3</v>
      </c>
    </row>
    <row r="3329" spans="1:37" x14ac:dyDescent="0.25">
      <c r="A3329" t="s">
        <v>1901</v>
      </c>
      <c r="B3329" t="s">
        <v>539</v>
      </c>
      <c r="C3329" s="67" t="str">
        <f t="shared" si="373"/>
        <v>Maggie Cole</v>
      </c>
      <c r="D3329" s="71" t="str" cm="1">
        <f t="array" ref="D3329">_xlfn.IFS(AK3329="1",CONCATENATE(C3329,"Regional"),AK3329="2",CONCATENATE(C3329,"Sectional"),AK3329="3",CONCATENATE(C3329,COUNTIF($C$1:C3329,C3329)))</f>
        <v>Maggie Cole4</v>
      </c>
      <c r="E3329" s="66">
        <v>45169.333333333336</v>
      </c>
      <c r="F3329" t="s">
        <v>2394</v>
      </c>
      <c r="G3329" s="46">
        <v>13</v>
      </c>
      <c r="H3329" s="46">
        <v>63</v>
      </c>
      <c r="I3329" s="46">
        <v>9</v>
      </c>
      <c r="J3329" t="s">
        <v>2395</v>
      </c>
      <c r="K3329" t="s">
        <v>90</v>
      </c>
      <c r="L3329" s="46">
        <v>2545</v>
      </c>
      <c r="M3329" s="46">
        <v>36</v>
      </c>
      <c r="N3329" s="46">
        <v>35</v>
      </c>
      <c r="O3329" s="46">
        <v>118</v>
      </c>
      <c r="P3329" s="46">
        <f t="shared" si="374"/>
        <v>1</v>
      </c>
      <c r="R3329" s="67" t="s">
        <v>2913</v>
      </c>
      <c r="S3329" s="67">
        <f>COUNTIF(Y$2:$Y$100,R3329)</f>
        <v>0</v>
      </c>
      <c r="V3329" s="67">
        <f t="shared" si="375"/>
        <v>0</v>
      </c>
      <c r="X3329"/>
      <c r="Y3329" s="67" t="str">
        <f t="shared" si="379"/>
        <v xml:space="preserve"> </v>
      </c>
      <c r="AB3329" t="s">
        <v>90</v>
      </c>
      <c r="AC3329" s="46">
        <v>2545</v>
      </c>
      <c r="AD3329" s="46">
        <v>36</v>
      </c>
      <c r="AE3329" s="46">
        <v>35</v>
      </c>
      <c r="AF3329" s="46">
        <v>118</v>
      </c>
      <c r="AH3329" s="70" t="str">
        <f t="shared" si="376"/>
        <v/>
      </c>
      <c r="AI3329" s="70" t="str">
        <f t="shared" si="377"/>
        <v/>
      </c>
      <c r="AJ3329" s="70" t="str">
        <f t="shared" si="378"/>
        <v>X</v>
      </c>
      <c r="AK3329" s="70" t="str" cm="1">
        <f t="array" ref="AK3329">_xlfn.IFS(AH3329&lt;&gt;"","1",AI3329&lt;&gt;"","2",AJ3329&lt;&gt;"","3")</f>
        <v>3</v>
      </c>
    </row>
    <row r="3330" spans="1:37" x14ac:dyDescent="0.25">
      <c r="A3330" t="s">
        <v>1902</v>
      </c>
      <c r="B3330" t="s">
        <v>777</v>
      </c>
      <c r="C3330" s="67" t="str">
        <f t="shared" ref="C3330:C3393" si="380">CONCATENATE(B3330," ",A3330)</f>
        <v>Macie Mavis</v>
      </c>
      <c r="D3330" s="71" t="str" cm="1">
        <f t="array" ref="D3330">_xlfn.IFS(AK3330="1",CONCATENATE(C3330,"Regional"),AK3330="2",CONCATENATE(C3330,"Sectional"),AK3330="3",CONCATENATE(C3330,COUNTIF($C$1:C3330,C3330)))</f>
        <v>Macie Mavis5</v>
      </c>
      <c r="E3330" s="66">
        <v>45169.333333333336</v>
      </c>
      <c r="F3330" t="s">
        <v>2394</v>
      </c>
      <c r="G3330" s="46">
        <v>13</v>
      </c>
      <c r="H3330" s="46">
        <v>65</v>
      </c>
      <c r="I3330" s="46">
        <v>10</v>
      </c>
      <c r="J3330" t="s">
        <v>2395</v>
      </c>
      <c r="K3330" t="s">
        <v>90</v>
      </c>
      <c r="L3330" s="46">
        <v>2545</v>
      </c>
      <c r="M3330" s="46">
        <v>36</v>
      </c>
      <c r="N3330" s="46">
        <v>35</v>
      </c>
      <c r="O3330" s="46">
        <v>118</v>
      </c>
      <c r="P3330" s="46">
        <f t="shared" ref="P3330:P3393" si="381">IF(L3330&gt;4000,2,1)</f>
        <v>1</v>
      </c>
      <c r="R3330" s="67" t="s">
        <v>2914</v>
      </c>
      <c r="S3330" s="67">
        <f>COUNTIF(Y$2:$Y$100,R3330)</f>
        <v>0</v>
      </c>
      <c r="V3330" s="67">
        <f t="shared" ref="V3330:V3393" si="382">COUNTIF(R3330:R5953,Y3330)</f>
        <v>0</v>
      </c>
      <c r="X3330"/>
      <c r="Y3330" s="67" t="str">
        <f t="shared" si="379"/>
        <v xml:space="preserve"> </v>
      </c>
      <c r="AB3330" t="s">
        <v>90</v>
      </c>
      <c r="AC3330" s="46">
        <v>2545</v>
      </c>
      <c r="AD3330" s="46">
        <v>36</v>
      </c>
      <c r="AE3330" s="46">
        <v>35</v>
      </c>
      <c r="AF3330" s="46">
        <v>118</v>
      </c>
      <c r="AH3330" s="70" t="str">
        <f t="shared" ref="AH3330:AH3393" si="383">IF(ISNUMBER(SEARCH("regional",$F3330)),$F3330,"")</f>
        <v/>
      </c>
      <c r="AI3330" s="70" t="str">
        <f t="shared" ref="AI3330:AI3393" si="384">IF(ISNUMBER(SEARCH("sectional",$F3330)),$F3330,"")</f>
        <v/>
      </c>
      <c r="AJ3330" s="70" t="str">
        <f t="shared" ref="AJ3330:AJ3393" si="385">IF(AND(AH3330="",AI3330=""),"X","")</f>
        <v>X</v>
      </c>
      <c r="AK3330" s="70" t="str" cm="1">
        <f t="array" ref="AK3330">_xlfn.IFS(AH3330&lt;&gt;"","1",AI3330&lt;&gt;"","2",AJ3330&lt;&gt;"","3")</f>
        <v>3</v>
      </c>
    </row>
    <row r="3331" spans="1:37" x14ac:dyDescent="0.25">
      <c r="A3331" t="s">
        <v>894</v>
      </c>
      <c r="B3331" t="s">
        <v>777</v>
      </c>
      <c r="C3331" s="67" t="str">
        <f t="shared" si="380"/>
        <v>Macie Reinke</v>
      </c>
      <c r="D3331" s="71" t="str" cm="1">
        <f t="array" ref="D3331">_xlfn.IFS(AK3331="1",CONCATENATE(C3331,"Regional"),AK3331="2",CONCATENATE(C3331,"Sectional"),AK3331="3",CONCATENATE(C3331,COUNTIF($C$1:C3331,C3331)))</f>
        <v>Macie Reinke6</v>
      </c>
      <c r="E3331" s="66">
        <v>45169.333333333336</v>
      </c>
      <c r="F3331" t="s">
        <v>2394</v>
      </c>
      <c r="G3331" s="46">
        <v>13</v>
      </c>
      <c r="H3331" s="46">
        <v>66</v>
      </c>
      <c r="I3331" s="46">
        <v>11</v>
      </c>
      <c r="J3331" t="s">
        <v>2395</v>
      </c>
      <c r="K3331" t="s">
        <v>90</v>
      </c>
      <c r="L3331" s="46">
        <v>2545</v>
      </c>
      <c r="M3331" s="46">
        <v>36</v>
      </c>
      <c r="N3331" s="46">
        <v>35</v>
      </c>
      <c r="O3331" s="46">
        <v>118</v>
      </c>
      <c r="P3331" s="46">
        <f t="shared" si="381"/>
        <v>1</v>
      </c>
      <c r="R3331" s="67" t="s">
        <v>2915</v>
      </c>
      <c r="S3331" s="67">
        <f>COUNTIF(Y$2:$Y$100,R3331)</f>
        <v>0</v>
      </c>
      <c r="V3331" s="67">
        <f t="shared" si="382"/>
        <v>0</v>
      </c>
      <c r="X3331"/>
      <c r="Y3331" s="67" t="str">
        <f t="shared" si="379"/>
        <v xml:space="preserve"> </v>
      </c>
      <c r="AB3331" t="s">
        <v>90</v>
      </c>
      <c r="AC3331" s="46">
        <v>2545</v>
      </c>
      <c r="AD3331" s="46">
        <v>36</v>
      </c>
      <c r="AE3331" s="46">
        <v>35</v>
      </c>
      <c r="AF3331" s="46">
        <v>118</v>
      </c>
      <c r="AH3331" s="70" t="str">
        <f t="shared" si="383"/>
        <v/>
      </c>
      <c r="AI3331" s="70" t="str">
        <f t="shared" si="384"/>
        <v/>
      </c>
      <c r="AJ3331" s="70" t="str">
        <f t="shared" si="385"/>
        <v>X</v>
      </c>
      <c r="AK3331" s="70" t="str" cm="1">
        <f t="array" ref="AK3331">_xlfn.IFS(AH3331&lt;&gt;"","1",AI3331&lt;&gt;"","2",AJ3331&lt;&gt;"","3")</f>
        <v>3</v>
      </c>
    </row>
    <row r="3332" spans="1:37" x14ac:dyDescent="0.25">
      <c r="A3332" t="s">
        <v>183</v>
      </c>
      <c r="B3332" t="s">
        <v>272</v>
      </c>
      <c r="C3332" s="67" t="str">
        <f t="shared" si="380"/>
        <v>Reese Allen</v>
      </c>
      <c r="D3332" s="71" t="str" cm="1">
        <f t="array" ref="D3332">_xlfn.IFS(AK3332="1",CONCATENATE(C3332,"Regional"),AK3332="2",CONCATENATE(C3332,"Sectional"),AK3332="3",CONCATENATE(C3332,COUNTIF($C$1:C3332,C3332)))</f>
        <v>Reese Allen3</v>
      </c>
      <c r="E3332" s="66">
        <v>45169.333333333336</v>
      </c>
      <c r="F3332" t="s">
        <v>2394</v>
      </c>
      <c r="G3332" s="46">
        <v>13</v>
      </c>
      <c r="H3332" s="46">
        <v>67</v>
      </c>
      <c r="I3332" s="46">
        <v>12</v>
      </c>
      <c r="J3332" t="s">
        <v>2395</v>
      </c>
      <c r="K3332" t="s">
        <v>90</v>
      </c>
      <c r="L3332" s="46">
        <v>2545</v>
      </c>
      <c r="M3332" s="46">
        <v>36</v>
      </c>
      <c r="N3332" s="46">
        <v>35</v>
      </c>
      <c r="O3332" s="46">
        <v>118</v>
      </c>
      <c r="P3332" s="46">
        <f t="shared" si="381"/>
        <v>1</v>
      </c>
      <c r="R3332" s="67" t="s">
        <v>2916</v>
      </c>
      <c r="S3332" s="67">
        <f>COUNTIF(Y$2:$Y$100,R3332)</f>
        <v>0</v>
      </c>
      <c r="V3332" s="67">
        <f t="shared" si="382"/>
        <v>0</v>
      </c>
      <c r="X3332"/>
      <c r="Y3332" s="67" t="str">
        <f t="shared" si="379"/>
        <v xml:space="preserve"> </v>
      </c>
      <c r="AB3332" t="s">
        <v>90</v>
      </c>
      <c r="AC3332" s="46">
        <v>2545</v>
      </c>
      <c r="AD3332" s="46">
        <v>36</v>
      </c>
      <c r="AE3332" s="46">
        <v>35</v>
      </c>
      <c r="AF3332" s="46">
        <v>118</v>
      </c>
      <c r="AH3332" s="70" t="str">
        <f t="shared" si="383"/>
        <v/>
      </c>
      <c r="AI3332" s="70" t="str">
        <f t="shared" si="384"/>
        <v/>
      </c>
      <c r="AJ3332" s="70" t="str">
        <f t="shared" si="385"/>
        <v>X</v>
      </c>
      <c r="AK3332" s="70" t="str" cm="1">
        <f t="array" ref="AK3332">_xlfn.IFS(AH3332&lt;&gt;"","1",AI3332&lt;&gt;"","2",AJ3332&lt;&gt;"","3")</f>
        <v>3</v>
      </c>
    </row>
    <row r="3333" spans="1:37" x14ac:dyDescent="0.25">
      <c r="A3333" t="s">
        <v>3413</v>
      </c>
      <c r="B3333" t="s">
        <v>362</v>
      </c>
      <c r="C3333" s="67" t="str">
        <f t="shared" si="380"/>
        <v>Emma Blinkwolt</v>
      </c>
      <c r="D3333" s="71" t="str" cm="1">
        <f t="array" ref="D3333">_xlfn.IFS(AK3333="1",CONCATENATE(C3333,"Regional"),AK3333="2",CONCATENATE(C3333,"Sectional"),AK3333="3",CONCATENATE(C3333,COUNTIF($C$1:C3333,C3333)))</f>
        <v>Emma Blinkwolt6</v>
      </c>
      <c r="E3333" s="66">
        <v>45169.333333333336</v>
      </c>
      <c r="F3333" t="s">
        <v>2394</v>
      </c>
      <c r="G3333" s="46">
        <v>13</v>
      </c>
      <c r="H3333" s="46">
        <v>69</v>
      </c>
      <c r="I3333" s="46">
        <v>13</v>
      </c>
      <c r="J3333" t="s">
        <v>2395</v>
      </c>
      <c r="K3333" t="s">
        <v>90</v>
      </c>
      <c r="L3333" s="46">
        <v>2545</v>
      </c>
      <c r="M3333" s="46">
        <v>36</v>
      </c>
      <c r="N3333" s="46">
        <v>35</v>
      </c>
      <c r="O3333" s="46">
        <v>118</v>
      </c>
      <c r="P3333" s="46">
        <f t="shared" si="381"/>
        <v>1</v>
      </c>
      <c r="R3333" s="67" t="s">
        <v>3576</v>
      </c>
      <c r="S3333" s="67">
        <f>COUNTIF(Y$2:$Y$100,R3333)</f>
        <v>0</v>
      </c>
      <c r="V3333" s="67">
        <f t="shared" si="382"/>
        <v>0</v>
      </c>
      <c r="X3333"/>
      <c r="Y3333" s="67" t="str">
        <f t="shared" si="379"/>
        <v xml:space="preserve"> </v>
      </c>
      <c r="AB3333" t="s">
        <v>90</v>
      </c>
      <c r="AC3333" s="46">
        <v>2545</v>
      </c>
      <c r="AD3333" s="46">
        <v>36</v>
      </c>
      <c r="AE3333" s="46">
        <v>35</v>
      </c>
      <c r="AF3333" s="46">
        <v>118</v>
      </c>
      <c r="AH3333" s="70" t="str">
        <f t="shared" si="383"/>
        <v/>
      </c>
      <c r="AI3333" s="70" t="str">
        <f t="shared" si="384"/>
        <v/>
      </c>
      <c r="AJ3333" s="70" t="str">
        <f t="shared" si="385"/>
        <v>X</v>
      </c>
      <c r="AK3333" s="70" t="str" cm="1">
        <f t="array" ref="AK3333">_xlfn.IFS(AH3333&lt;&gt;"","1",AI3333&lt;&gt;"","2",AJ3333&lt;&gt;"","3")</f>
        <v>3</v>
      </c>
    </row>
    <row r="3334" spans="1:37" x14ac:dyDescent="0.25">
      <c r="A3334" t="s">
        <v>892</v>
      </c>
      <c r="B3334" t="s">
        <v>893</v>
      </c>
      <c r="C3334" s="67" t="str">
        <f t="shared" si="380"/>
        <v>rainah morland</v>
      </c>
      <c r="D3334" s="71" t="str" cm="1">
        <f t="array" ref="D3334">_xlfn.IFS(AK3334="1",CONCATENATE(C3334,"Regional"),AK3334="2",CONCATENATE(C3334,"Sectional"),AK3334="3",CONCATENATE(C3334,COUNTIF($C$1:C3334,C3334)))</f>
        <v>rainah morland4</v>
      </c>
      <c r="E3334" s="66">
        <v>45169.333333333336</v>
      </c>
      <c r="F3334" t="s">
        <v>2569</v>
      </c>
      <c r="G3334" s="46">
        <v>13</v>
      </c>
      <c r="H3334" s="46">
        <v>36</v>
      </c>
      <c r="I3334" s="46">
        <v>1</v>
      </c>
      <c r="J3334" t="s">
        <v>2570</v>
      </c>
      <c r="K3334" t="s">
        <v>83</v>
      </c>
      <c r="L3334" s="46">
        <v>2909</v>
      </c>
      <c r="M3334" s="46">
        <v>36</v>
      </c>
      <c r="N3334" s="46">
        <v>33.299999999999997</v>
      </c>
      <c r="O3334" s="46">
        <v>116</v>
      </c>
      <c r="P3334" s="46">
        <f t="shared" si="381"/>
        <v>1</v>
      </c>
      <c r="R3334" s="67" t="s">
        <v>1435</v>
      </c>
      <c r="S3334" s="67">
        <f>COUNTIF(Y$2:$Y$100,R3334)</f>
        <v>0</v>
      </c>
      <c r="V3334" s="67">
        <f t="shared" si="382"/>
        <v>0</v>
      </c>
      <c r="X3334"/>
      <c r="Y3334" s="67" t="str">
        <f t="shared" si="379"/>
        <v xml:space="preserve"> </v>
      </c>
      <c r="AB3334" t="s">
        <v>83</v>
      </c>
      <c r="AC3334" s="46">
        <v>2909</v>
      </c>
      <c r="AD3334" s="46">
        <v>36</v>
      </c>
      <c r="AE3334" s="46">
        <v>33.299999999999997</v>
      </c>
      <c r="AF3334" s="46">
        <v>116</v>
      </c>
      <c r="AH3334" s="70" t="str">
        <f t="shared" si="383"/>
        <v/>
      </c>
      <c r="AI3334" s="70" t="str">
        <f t="shared" si="384"/>
        <v/>
      </c>
      <c r="AJ3334" s="70" t="str">
        <f t="shared" si="385"/>
        <v>X</v>
      </c>
      <c r="AK3334" s="70" t="str" cm="1">
        <f t="array" ref="AK3334">_xlfn.IFS(AH3334&lt;&gt;"","1",AI3334&lt;&gt;"","2",AJ3334&lt;&gt;"","3")</f>
        <v>3</v>
      </c>
    </row>
    <row r="3335" spans="1:37" x14ac:dyDescent="0.25">
      <c r="A3335" t="s">
        <v>194</v>
      </c>
      <c r="B3335" t="s">
        <v>1688</v>
      </c>
      <c r="C3335" s="67" t="str">
        <f t="shared" si="380"/>
        <v>Autumn Cooper</v>
      </c>
      <c r="D3335" s="71" t="str" cm="1">
        <f t="array" ref="D3335">_xlfn.IFS(AK3335="1",CONCATENATE(C3335,"Regional"),AK3335="2",CONCATENATE(C3335,"Sectional"),AK3335="3",CONCATENATE(C3335,COUNTIF($C$1:C3335,C3335)))</f>
        <v>Autumn Cooper4</v>
      </c>
      <c r="E3335" s="66">
        <v>45169.333333333336</v>
      </c>
      <c r="F3335" t="s">
        <v>2569</v>
      </c>
      <c r="G3335" s="46">
        <v>13</v>
      </c>
      <c r="H3335" s="46">
        <v>43</v>
      </c>
      <c r="I3335" s="46">
        <v>2</v>
      </c>
      <c r="J3335" t="s">
        <v>2570</v>
      </c>
      <c r="K3335" t="s">
        <v>83</v>
      </c>
      <c r="L3335" s="46">
        <v>2909</v>
      </c>
      <c r="M3335" s="46">
        <v>36</v>
      </c>
      <c r="N3335" s="46">
        <v>33.299999999999997</v>
      </c>
      <c r="O3335" s="46">
        <v>116</v>
      </c>
      <c r="P3335" s="46">
        <f t="shared" si="381"/>
        <v>1</v>
      </c>
      <c r="R3335" s="67" t="s">
        <v>3545</v>
      </c>
      <c r="S3335" s="67">
        <f>COUNTIF(Y$2:$Y$100,R3335)</f>
        <v>0</v>
      </c>
      <c r="V3335" s="67">
        <f t="shared" si="382"/>
        <v>0</v>
      </c>
      <c r="X3335"/>
      <c r="Y3335" s="67" t="str">
        <f t="shared" si="379"/>
        <v xml:space="preserve"> </v>
      </c>
      <c r="AB3335" t="s">
        <v>83</v>
      </c>
      <c r="AC3335" s="46">
        <v>2909</v>
      </c>
      <c r="AD3335" s="46">
        <v>36</v>
      </c>
      <c r="AE3335" s="46">
        <v>33.299999999999997</v>
      </c>
      <c r="AF3335" s="46">
        <v>116</v>
      </c>
      <c r="AH3335" s="70" t="str">
        <f t="shared" si="383"/>
        <v/>
      </c>
      <c r="AI3335" s="70" t="str">
        <f t="shared" si="384"/>
        <v/>
      </c>
      <c r="AJ3335" s="70" t="str">
        <f t="shared" si="385"/>
        <v>X</v>
      </c>
      <c r="AK3335" s="70" t="str" cm="1">
        <f t="array" ref="AK3335">_xlfn.IFS(AH3335&lt;&gt;"","1",AI3335&lt;&gt;"","2",AJ3335&lt;&gt;"","3")</f>
        <v>3</v>
      </c>
    </row>
    <row r="3336" spans="1:37" x14ac:dyDescent="0.25">
      <c r="A3336" t="s">
        <v>1084</v>
      </c>
      <c r="B3336" t="s">
        <v>1085</v>
      </c>
      <c r="C3336" s="67" t="str">
        <f t="shared" si="380"/>
        <v>Liv Predergast</v>
      </c>
      <c r="D3336" s="71" t="str" cm="1">
        <f t="array" ref="D3336">_xlfn.IFS(AK3336="1",CONCATENATE(C3336,"Regional"),AK3336="2",CONCATENATE(C3336,"Sectional"),AK3336="3",CONCATENATE(C3336,COUNTIF($C$1:C3336,C3336)))</f>
        <v>Liv Predergast1</v>
      </c>
      <c r="E3336" s="66">
        <v>45169.333333333336</v>
      </c>
      <c r="F3336" t="s">
        <v>2569</v>
      </c>
      <c r="G3336" s="46">
        <v>13</v>
      </c>
      <c r="H3336" s="46">
        <v>45</v>
      </c>
      <c r="I3336" s="46">
        <v>3</v>
      </c>
      <c r="J3336" t="s">
        <v>2570</v>
      </c>
      <c r="K3336" t="s">
        <v>83</v>
      </c>
      <c r="L3336" s="46">
        <v>2909</v>
      </c>
      <c r="M3336" s="46">
        <v>36</v>
      </c>
      <c r="N3336" s="46">
        <v>33.299999999999997</v>
      </c>
      <c r="O3336" s="46">
        <v>116</v>
      </c>
      <c r="P3336" s="46">
        <f t="shared" si="381"/>
        <v>1</v>
      </c>
      <c r="R3336" s="67" t="s">
        <v>1565</v>
      </c>
      <c r="S3336" s="67">
        <f>COUNTIF(Y$2:$Y$100,R3336)</f>
        <v>0</v>
      </c>
      <c r="V3336" s="67">
        <f t="shared" si="382"/>
        <v>0</v>
      </c>
      <c r="X3336"/>
      <c r="Y3336" s="67" t="str">
        <f t="shared" si="379"/>
        <v xml:space="preserve"> </v>
      </c>
      <c r="AB3336" t="s">
        <v>83</v>
      </c>
      <c r="AC3336" s="46">
        <v>2909</v>
      </c>
      <c r="AD3336" s="46">
        <v>36</v>
      </c>
      <c r="AE3336" s="46">
        <v>33.299999999999997</v>
      </c>
      <c r="AF3336" s="46">
        <v>116</v>
      </c>
      <c r="AH3336" s="70" t="str">
        <f t="shared" si="383"/>
        <v/>
      </c>
      <c r="AI3336" s="70" t="str">
        <f t="shared" si="384"/>
        <v/>
      </c>
      <c r="AJ3336" s="70" t="str">
        <f t="shared" si="385"/>
        <v>X</v>
      </c>
      <c r="AK3336" s="70" t="str" cm="1">
        <f t="array" ref="AK3336">_xlfn.IFS(AH3336&lt;&gt;"","1",AI3336&lt;&gt;"","2",AJ3336&lt;&gt;"","3")</f>
        <v>3</v>
      </c>
    </row>
    <row r="3337" spans="1:37" x14ac:dyDescent="0.25">
      <c r="A3337" t="s">
        <v>275</v>
      </c>
      <c r="B3337" t="s">
        <v>891</v>
      </c>
      <c r="C3337" s="67" t="str">
        <f t="shared" si="380"/>
        <v>Brynn Johnson</v>
      </c>
      <c r="D3337" s="71" t="str" cm="1">
        <f t="array" ref="D3337">_xlfn.IFS(AK3337="1",CONCATENATE(C3337,"Regional"),AK3337="2",CONCATENATE(C3337,"Sectional"),AK3337="3",CONCATENATE(C3337,COUNTIF($C$1:C3337,C3337)))</f>
        <v>Brynn Johnson4</v>
      </c>
      <c r="E3337" s="66">
        <v>45169.333333333336</v>
      </c>
      <c r="F3337" t="s">
        <v>2569</v>
      </c>
      <c r="G3337" s="46">
        <v>13</v>
      </c>
      <c r="H3337" s="46">
        <v>46</v>
      </c>
      <c r="I3337" s="46">
        <v>4</v>
      </c>
      <c r="J3337" t="s">
        <v>2570</v>
      </c>
      <c r="K3337" t="s">
        <v>83</v>
      </c>
      <c r="L3337" s="46">
        <v>2909</v>
      </c>
      <c r="M3337" s="46">
        <v>36</v>
      </c>
      <c r="N3337" s="46">
        <v>33.299999999999997</v>
      </c>
      <c r="O3337" s="46">
        <v>116</v>
      </c>
      <c r="P3337" s="46">
        <f t="shared" si="381"/>
        <v>1</v>
      </c>
      <c r="R3337" s="67" t="s">
        <v>1434</v>
      </c>
      <c r="S3337" s="67">
        <f>COUNTIF(Y$2:$Y$100,R3337)</f>
        <v>0</v>
      </c>
      <c r="V3337" s="67">
        <f t="shared" si="382"/>
        <v>0</v>
      </c>
      <c r="X3337"/>
      <c r="Y3337" s="67" t="str">
        <f t="shared" si="379"/>
        <v xml:space="preserve"> </v>
      </c>
      <c r="AB3337" t="s">
        <v>83</v>
      </c>
      <c r="AC3337" s="46">
        <v>2909</v>
      </c>
      <c r="AD3337" s="46">
        <v>36</v>
      </c>
      <c r="AE3337" s="46">
        <v>33.299999999999997</v>
      </c>
      <c r="AF3337" s="46">
        <v>116</v>
      </c>
      <c r="AH3337" s="70" t="str">
        <f t="shared" si="383"/>
        <v/>
      </c>
      <c r="AI3337" s="70" t="str">
        <f t="shared" si="384"/>
        <v/>
      </c>
      <c r="AJ3337" s="70" t="str">
        <f t="shared" si="385"/>
        <v>X</v>
      </c>
      <c r="AK3337" s="70" t="str" cm="1">
        <f t="array" ref="AK3337">_xlfn.IFS(AH3337&lt;&gt;"","1",AI3337&lt;&gt;"","2",AJ3337&lt;&gt;"","3")</f>
        <v>3</v>
      </c>
    </row>
    <row r="3338" spans="1:37" x14ac:dyDescent="0.25">
      <c r="A3338" t="s">
        <v>1068</v>
      </c>
      <c r="B3338" t="s">
        <v>443</v>
      </c>
      <c r="C3338" s="67" t="str">
        <f t="shared" si="380"/>
        <v>Emily Schmid</v>
      </c>
      <c r="D3338" s="71" t="str" cm="1">
        <f t="array" ref="D3338">_xlfn.IFS(AK3338="1",CONCATENATE(C3338,"Regional"),AK3338="2",CONCATENATE(C3338,"Sectional"),AK3338="3",CONCATENATE(C3338,COUNTIF($C$1:C3338,C3338)))</f>
        <v>Emily Schmid8</v>
      </c>
      <c r="E3338" s="66">
        <v>45169.333333333336</v>
      </c>
      <c r="F3338" t="s">
        <v>2569</v>
      </c>
      <c r="G3338" s="46">
        <v>13</v>
      </c>
      <c r="H3338" s="46">
        <v>47</v>
      </c>
      <c r="I3338" s="46">
        <v>5</v>
      </c>
      <c r="J3338" t="s">
        <v>2570</v>
      </c>
      <c r="K3338" t="s">
        <v>83</v>
      </c>
      <c r="L3338" s="46">
        <v>2909</v>
      </c>
      <c r="M3338" s="46">
        <v>36</v>
      </c>
      <c r="N3338" s="46">
        <v>33.299999999999997</v>
      </c>
      <c r="O3338" s="46">
        <v>116</v>
      </c>
      <c r="P3338" s="46">
        <f t="shared" si="381"/>
        <v>1</v>
      </c>
      <c r="R3338" s="67" t="s">
        <v>1553</v>
      </c>
      <c r="S3338" s="67">
        <f>COUNTIF(Y$2:$Y$100,R3338)</f>
        <v>0</v>
      </c>
      <c r="V3338" s="67">
        <f t="shared" si="382"/>
        <v>0</v>
      </c>
      <c r="X3338"/>
      <c r="Y3338" s="67" t="str">
        <f t="shared" si="379"/>
        <v xml:space="preserve"> </v>
      </c>
      <c r="AB3338" t="s">
        <v>83</v>
      </c>
      <c r="AC3338" s="46">
        <v>2909</v>
      </c>
      <c r="AD3338" s="46">
        <v>36</v>
      </c>
      <c r="AE3338" s="46">
        <v>33.299999999999997</v>
      </c>
      <c r="AF3338" s="46">
        <v>116</v>
      </c>
      <c r="AH3338" s="70" t="str">
        <f t="shared" si="383"/>
        <v/>
      </c>
      <c r="AI3338" s="70" t="str">
        <f t="shared" si="384"/>
        <v/>
      </c>
      <c r="AJ3338" s="70" t="str">
        <f t="shared" si="385"/>
        <v>X</v>
      </c>
      <c r="AK3338" s="70" t="str" cm="1">
        <f t="array" ref="AK3338">_xlfn.IFS(AH3338&lt;&gt;"","1",AI3338&lt;&gt;"","2",AJ3338&lt;&gt;"","3")</f>
        <v>3</v>
      </c>
    </row>
    <row r="3339" spans="1:37" x14ac:dyDescent="0.25">
      <c r="A3339" t="s">
        <v>1063</v>
      </c>
      <c r="B3339" t="s">
        <v>277</v>
      </c>
      <c r="C3339" s="67" t="str">
        <f t="shared" si="380"/>
        <v>Peyton Zipperer</v>
      </c>
      <c r="D3339" s="71" t="str" cm="1">
        <f t="array" ref="D3339">_xlfn.IFS(AK3339="1",CONCATENATE(C3339,"Regional"),AK3339="2",CONCATENATE(C3339,"Sectional"),AK3339="3",CONCATENATE(C3339,COUNTIF($C$1:C3339,C3339)))</f>
        <v>Peyton Zipperer8</v>
      </c>
      <c r="E3339" s="66">
        <v>45169.333333333336</v>
      </c>
      <c r="F3339" t="s">
        <v>2569</v>
      </c>
      <c r="G3339" s="46">
        <v>13</v>
      </c>
      <c r="H3339" s="46">
        <v>48</v>
      </c>
      <c r="I3339" s="46">
        <v>6</v>
      </c>
      <c r="J3339" t="s">
        <v>2570</v>
      </c>
      <c r="K3339" t="s">
        <v>83</v>
      </c>
      <c r="L3339" s="46">
        <v>2909</v>
      </c>
      <c r="M3339" s="46">
        <v>36</v>
      </c>
      <c r="N3339" s="46">
        <v>33.299999999999997</v>
      </c>
      <c r="O3339" s="46">
        <v>116</v>
      </c>
      <c r="P3339" s="46">
        <f t="shared" si="381"/>
        <v>1</v>
      </c>
      <c r="R3339" s="67" t="s">
        <v>1546</v>
      </c>
      <c r="S3339" s="67">
        <f>COUNTIF(Y$2:$Y$100,R3339)</f>
        <v>0</v>
      </c>
      <c r="V3339" s="67">
        <f t="shared" si="382"/>
        <v>0</v>
      </c>
      <c r="X3339"/>
      <c r="Y3339" s="67" t="str">
        <f t="shared" si="379"/>
        <v xml:space="preserve"> </v>
      </c>
      <c r="AB3339" t="s">
        <v>83</v>
      </c>
      <c r="AC3339" s="46">
        <v>2909</v>
      </c>
      <c r="AD3339" s="46">
        <v>36</v>
      </c>
      <c r="AE3339" s="46">
        <v>33.299999999999997</v>
      </c>
      <c r="AF3339" s="46">
        <v>116</v>
      </c>
      <c r="AH3339" s="70" t="str">
        <f t="shared" si="383"/>
        <v/>
      </c>
      <c r="AI3339" s="70" t="str">
        <f t="shared" si="384"/>
        <v/>
      </c>
      <c r="AJ3339" s="70" t="str">
        <f t="shared" si="385"/>
        <v>X</v>
      </c>
      <c r="AK3339" s="70" t="str" cm="1">
        <f t="array" ref="AK3339">_xlfn.IFS(AH3339&lt;&gt;"","1",AI3339&lt;&gt;"","2",AJ3339&lt;&gt;"","3")</f>
        <v>3</v>
      </c>
    </row>
    <row r="3340" spans="1:37" x14ac:dyDescent="0.25">
      <c r="A3340" t="s">
        <v>895</v>
      </c>
      <c r="B3340" t="s">
        <v>622</v>
      </c>
      <c r="C3340" s="67" t="str">
        <f t="shared" si="380"/>
        <v>Samantha Mosack</v>
      </c>
      <c r="D3340" s="71" t="str" cm="1">
        <f t="array" ref="D3340">_xlfn.IFS(AK3340="1",CONCATENATE(C3340,"Regional"),AK3340="2",CONCATENATE(C3340,"Sectional"),AK3340="3",CONCATENATE(C3340,COUNTIF($C$1:C3340,C3340)))</f>
        <v>Samantha Mosack2</v>
      </c>
      <c r="E3340" s="66">
        <v>45169.333333333336</v>
      </c>
      <c r="F3340" t="s">
        <v>2569</v>
      </c>
      <c r="G3340" s="46">
        <v>13</v>
      </c>
      <c r="H3340" s="46">
        <v>48</v>
      </c>
      <c r="I3340" s="46">
        <v>6</v>
      </c>
      <c r="J3340" t="s">
        <v>2570</v>
      </c>
      <c r="K3340" t="s">
        <v>83</v>
      </c>
      <c r="L3340" s="46">
        <v>2909</v>
      </c>
      <c r="M3340" s="46">
        <v>36</v>
      </c>
      <c r="N3340" s="46">
        <v>33.299999999999997</v>
      </c>
      <c r="O3340" s="46">
        <v>116</v>
      </c>
      <c r="P3340" s="46">
        <f t="shared" si="381"/>
        <v>1</v>
      </c>
      <c r="R3340" s="67" t="s">
        <v>1436</v>
      </c>
      <c r="S3340" s="67">
        <f>COUNTIF(Y$2:$Y$100,R3340)</f>
        <v>0</v>
      </c>
      <c r="V3340" s="67">
        <f t="shared" si="382"/>
        <v>0</v>
      </c>
      <c r="X3340"/>
      <c r="Y3340" s="67" t="str">
        <f t="shared" si="379"/>
        <v xml:space="preserve"> </v>
      </c>
      <c r="AB3340" t="s">
        <v>83</v>
      </c>
      <c r="AC3340" s="46">
        <v>2909</v>
      </c>
      <c r="AD3340" s="46">
        <v>36</v>
      </c>
      <c r="AE3340" s="46">
        <v>33.299999999999997</v>
      </c>
      <c r="AF3340" s="46">
        <v>116</v>
      </c>
      <c r="AH3340" s="70" t="str">
        <f t="shared" si="383"/>
        <v/>
      </c>
      <c r="AI3340" s="70" t="str">
        <f t="shared" si="384"/>
        <v/>
      </c>
      <c r="AJ3340" s="70" t="str">
        <f t="shared" si="385"/>
        <v>X</v>
      </c>
      <c r="AK3340" s="70" t="str" cm="1">
        <f t="array" ref="AK3340">_xlfn.IFS(AH3340&lt;&gt;"","1",AI3340&lt;&gt;"","2",AJ3340&lt;&gt;"","3")</f>
        <v>3</v>
      </c>
    </row>
    <row r="3341" spans="1:37" x14ac:dyDescent="0.25">
      <c r="A3341" t="s">
        <v>2031</v>
      </c>
      <c r="B3341" t="s">
        <v>1058</v>
      </c>
      <c r="C3341" s="67" t="str">
        <f t="shared" si="380"/>
        <v>Tara Stratton</v>
      </c>
      <c r="D3341" s="71" t="str" cm="1">
        <f t="array" ref="D3341">_xlfn.IFS(AK3341="1",CONCATENATE(C3341,"Regional"),AK3341="2",CONCATENATE(C3341,"Sectional"),AK3341="3",CONCATENATE(C3341,COUNTIF($C$1:C3341,C3341)))</f>
        <v>Tara Stratton3</v>
      </c>
      <c r="E3341" s="66">
        <v>45169.333333333336</v>
      </c>
      <c r="F3341" t="s">
        <v>2569</v>
      </c>
      <c r="G3341" s="46">
        <v>13</v>
      </c>
      <c r="H3341" s="46">
        <v>50</v>
      </c>
      <c r="I3341" s="46">
        <v>8</v>
      </c>
      <c r="J3341" t="s">
        <v>2570</v>
      </c>
      <c r="K3341" t="s">
        <v>83</v>
      </c>
      <c r="L3341" s="46">
        <v>2909</v>
      </c>
      <c r="M3341" s="46">
        <v>36</v>
      </c>
      <c r="N3341" s="46">
        <v>33.299999999999997</v>
      </c>
      <c r="O3341" s="46">
        <v>116</v>
      </c>
      <c r="P3341" s="46">
        <f t="shared" si="381"/>
        <v>1</v>
      </c>
      <c r="R3341" s="67" t="s">
        <v>3046</v>
      </c>
      <c r="S3341" s="67">
        <f>COUNTIF(Y$2:$Y$100,R3341)</f>
        <v>0</v>
      </c>
      <c r="V3341" s="67">
        <f t="shared" si="382"/>
        <v>0</v>
      </c>
      <c r="X3341"/>
      <c r="Y3341" s="67" t="str">
        <f t="shared" si="379"/>
        <v xml:space="preserve"> </v>
      </c>
      <c r="AB3341" t="s">
        <v>83</v>
      </c>
      <c r="AC3341" s="46">
        <v>2909</v>
      </c>
      <c r="AD3341" s="46">
        <v>36</v>
      </c>
      <c r="AE3341" s="46">
        <v>33.299999999999997</v>
      </c>
      <c r="AF3341" s="46">
        <v>116</v>
      </c>
      <c r="AH3341" s="70" t="str">
        <f t="shared" si="383"/>
        <v/>
      </c>
      <c r="AI3341" s="70" t="str">
        <f t="shared" si="384"/>
        <v/>
      </c>
      <c r="AJ3341" s="70" t="str">
        <f t="shared" si="385"/>
        <v>X</v>
      </c>
      <c r="AK3341" s="70" t="str" cm="1">
        <f t="array" ref="AK3341">_xlfn.IFS(AH3341&lt;&gt;"","1",AI3341&lt;&gt;"","2",AJ3341&lt;&gt;"","3")</f>
        <v>3</v>
      </c>
    </row>
    <row r="3342" spans="1:37" x14ac:dyDescent="0.25">
      <c r="A3342" t="s">
        <v>327</v>
      </c>
      <c r="B3342" t="s">
        <v>198</v>
      </c>
      <c r="C3342" s="67" t="str">
        <f t="shared" si="380"/>
        <v>Jordan Olson</v>
      </c>
      <c r="D3342" s="71" t="str" cm="1">
        <f t="array" ref="D3342">_xlfn.IFS(AK3342="1",CONCATENATE(C3342,"Regional"),AK3342="2",CONCATENATE(C3342,"Sectional"),AK3342="3",CONCATENATE(C3342,COUNTIF($C$1:C3342,C3342)))</f>
        <v>Jordan Olson8</v>
      </c>
      <c r="E3342" s="66">
        <v>45169.333333333336</v>
      </c>
      <c r="F3342" t="s">
        <v>2569</v>
      </c>
      <c r="G3342" s="46">
        <v>13</v>
      </c>
      <c r="H3342" s="46">
        <v>51</v>
      </c>
      <c r="I3342" s="46">
        <v>9</v>
      </c>
      <c r="J3342" t="s">
        <v>2570</v>
      </c>
      <c r="K3342" t="s">
        <v>83</v>
      </c>
      <c r="L3342" s="46">
        <v>2909</v>
      </c>
      <c r="M3342" s="46">
        <v>36</v>
      </c>
      <c r="N3342" s="46">
        <v>33.299999999999997</v>
      </c>
      <c r="O3342" s="46">
        <v>116</v>
      </c>
      <c r="P3342" s="46">
        <f t="shared" si="381"/>
        <v>1</v>
      </c>
      <c r="R3342" s="67" t="s">
        <v>1547</v>
      </c>
      <c r="S3342" s="67">
        <f>COUNTIF(Y$2:$Y$100,R3342)</f>
        <v>0</v>
      </c>
      <c r="V3342" s="67">
        <f t="shared" si="382"/>
        <v>0</v>
      </c>
      <c r="X3342"/>
      <c r="Y3342" s="67" t="str">
        <f t="shared" si="379"/>
        <v xml:space="preserve"> </v>
      </c>
      <c r="AB3342" t="s">
        <v>83</v>
      </c>
      <c r="AC3342" s="46">
        <v>2909</v>
      </c>
      <c r="AD3342" s="46">
        <v>36</v>
      </c>
      <c r="AE3342" s="46">
        <v>33.299999999999997</v>
      </c>
      <c r="AF3342" s="46">
        <v>116</v>
      </c>
      <c r="AH3342" s="70" t="str">
        <f t="shared" si="383"/>
        <v/>
      </c>
      <c r="AI3342" s="70" t="str">
        <f t="shared" si="384"/>
        <v/>
      </c>
      <c r="AJ3342" s="70" t="str">
        <f t="shared" si="385"/>
        <v>X</v>
      </c>
      <c r="AK3342" s="70" t="str" cm="1">
        <f t="array" ref="AK3342">_xlfn.IFS(AH3342&lt;&gt;"","1",AI3342&lt;&gt;"","2",AJ3342&lt;&gt;"","3")</f>
        <v>3</v>
      </c>
    </row>
    <row r="3343" spans="1:37" x14ac:dyDescent="0.25">
      <c r="A3343" t="s">
        <v>1903</v>
      </c>
      <c r="B3343" t="s">
        <v>684</v>
      </c>
      <c r="C3343" s="67" t="str">
        <f t="shared" si="380"/>
        <v>Savannah Richter</v>
      </c>
      <c r="D3343" s="71" t="str" cm="1">
        <f t="array" ref="D3343">_xlfn.IFS(AK3343="1",CONCATENATE(C3343,"Regional"),AK3343="2",CONCATENATE(C3343,"Sectional"),AK3343="3",CONCATENATE(C3343,COUNTIF($C$1:C3343,C3343)))</f>
        <v>Savannah Richter6</v>
      </c>
      <c r="E3343" s="66">
        <v>45169.333333333336</v>
      </c>
      <c r="F3343" t="s">
        <v>2569</v>
      </c>
      <c r="G3343" s="46">
        <v>13</v>
      </c>
      <c r="H3343" s="46">
        <v>55</v>
      </c>
      <c r="I3343" s="46">
        <v>10</v>
      </c>
      <c r="J3343" t="s">
        <v>2570</v>
      </c>
      <c r="K3343" t="s">
        <v>83</v>
      </c>
      <c r="L3343" s="46">
        <v>2909</v>
      </c>
      <c r="M3343" s="46">
        <v>36</v>
      </c>
      <c r="N3343" s="46">
        <v>33.299999999999997</v>
      </c>
      <c r="O3343" s="46">
        <v>116</v>
      </c>
      <c r="P3343" s="46">
        <f t="shared" si="381"/>
        <v>1</v>
      </c>
      <c r="R3343" s="67" t="s">
        <v>2917</v>
      </c>
      <c r="S3343" s="67">
        <f>COUNTIF(Y$2:$Y$100,R3343)</f>
        <v>0</v>
      </c>
      <c r="V3343" s="67">
        <f t="shared" si="382"/>
        <v>0</v>
      </c>
      <c r="X3343"/>
      <c r="Y3343" s="67" t="str">
        <f t="shared" si="379"/>
        <v xml:space="preserve"> </v>
      </c>
      <c r="AB3343" t="s">
        <v>83</v>
      </c>
      <c r="AC3343" s="46">
        <v>2909</v>
      </c>
      <c r="AD3343" s="46">
        <v>36</v>
      </c>
      <c r="AE3343" s="46">
        <v>33.299999999999997</v>
      </c>
      <c r="AF3343" s="46">
        <v>116</v>
      </c>
      <c r="AH3343" s="70" t="str">
        <f t="shared" si="383"/>
        <v/>
      </c>
      <c r="AI3343" s="70" t="str">
        <f t="shared" si="384"/>
        <v/>
      </c>
      <c r="AJ3343" s="70" t="str">
        <f t="shared" si="385"/>
        <v>X</v>
      </c>
      <c r="AK3343" s="70" t="str" cm="1">
        <f t="array" ref="AK3343">_xlfn.IFS(AH3343&lt;&gt;"","1",AI3343&lt;&gt;"","2",AJ3343&lt;&gt;"","3")</f>
        <v>3</v>
      </c>
    </row>
    <row r="3344" spans="1:37" x14ac:dyDescent="0.25">
      <c r="A3344" t="s">
        <v>1904</v>
      </c>
      <c r="B3344" t="s">
        <v>1772</v>
      </c>
      <c r="C3344" s="67" t="str">
        <f t="shared" si="380"/>
        <v>Abbey Blechinger</v>
      </c>
      <c r="D3344" s="71" t="str" cm="1">
        <f t="array" ref="D3344">_xlfn.IFS(AK3344="1",CONCATENATE(C3344,"Regional"),AK3344="2",CONCATENATE(C3344,"Sectional"),AK3344="3",CONCATENATE(C3344,COUNTIF($C$1:C3344,C3344)))</f>
        <v>Abbey Blechinger8</v>
      </c>
      <c r="E3344" s="66">
        <v>45169.333333333336</v>
      </c>
      <c r="F3344" t="s">
        <v>2569</v>
      </c>
      <c r="G3344" s="46">
        <v>13</v>
      </c>
      <c r="H3344" s="46">
        <v>57</v>
      </c>
      <c r="I3344" s="46">
        <v>11</v>
      </c>
      <c r="J3344" t="s">
        <v>2570</v>
      </c>
      <c r="K3344" t="s">
        <v>83</v>
      </c>
      <c r="L3344" s="46">
        <v>2909</v>
      </c>
      <c r="M3344" s="46">
        <v>36</v>
      </c>
      <c r="N3344" s="46">
        <v>33.299999999999997</v>
      </c>
      <c r="O3344" s="46">
        <v>116</v>
      </c>
      <c r="P3344" s="46">
        <f t="shared" si="381"/>
        <v>1</v>
      </c>
      <c r="R3344" s="67" t="s">
        <v>2918</v>
      </c>
      <c r="S3344" s="67">
        <f>COUNTIF(Y$2:$Y$100,R3344)</f>
        <v>0</v>
      </c>
      <c r="V3344" s="67">
        <f t="shared" si="382"/>
        <v>0</v>
      </c>
      <c r="X3344"/>
      <c r="Y3344" s="67" t="str">
        <f t="shared" si="379"/>
        <v xml:space="preserve"> </v>
      </c>
      <c r="AB3344" t="s">
        <v>83</v>
      </c>
      <c r="AC3344" s="46">
        <v>2909</v>
      </c>
      <c r="AD3344" s="46">
        <v>36</v>
      </c>
      <c r="AE3344" s="46">
        <v>33.299999999999997</v>
      </c>
      <c r="AF3344" s="46">
        <v>116</v>
      </c>
      <c r="AH3344" s="70" t="str">
        <f t="shared" si="383"/>
        <v/>
      </c>
      <c r="AI3344" s="70" t="str">
        <f t="shared" si="384"/>
        <v/>
      </c>
      <c r="AJ3344" s="70" t="str">
        <f t="shared" si="385"/>
        <v>X</v>
      </c>
      <c r="AK3344" s="70" t="str" cm="1">
        <f t="array" ref="AK3344">_xlfn.IFS(AH3344&lt;&gt;"","1",AI3344&lt;&gt;"","2",AJ3344&lt;&gt;"","3")</f>
        <v>3</v>
      </c>
    </row>
    <row r="3345" spans="1:37" x14ac:dyDescent="0.25">
      <c r="A3345" t="s">
        <v>1934</v>
      </c>
      <c r="B3345" t="s">
        <v>1935</v>
      </c>
      <c r="C3345" s="67" t="str">
        <f t="shared" si="380"/>
        <v>Rita Kuepper</v>
      </c>
      <c r="D3345" s="71" t="str" cm="1">
        <f t="array" ref="D3345">_xlfn.IFS(AK3345="1",CONCATENATE(C3345,"Regional"),AK3345="2",CONCATENATE(C3345,"Sectional"),AK3345="3",CONCATENATE(C3345,COUNTIF($C$1:C3345,C3345)))</f>
        <v>Rita Kuepper8</v>
      </c>
      <c r="E3345" s="66">
        <v>45169.458333333336</v>
      </c>
      <c r="F3345" t="s">
        <v>2612</v>
      </c>
      <c r="G3345" s="46">
        <v>47</v>
      </c>
      <c r="H3345" s="46">
        <v>79</v>
      </c>
      <c r="I3345" s="46">
        <v>1</v>
      </c>
      <c r="J3345" t="s">
        <v>139</v>
      </c>
      <c r="K3345" t="s">
        <v>90</v>
      </c>
      <c r="L3345" s="46">
        <v>5133</v>
      </c>
      <c r="M3345" s="46">
        <v>70</v>
      </c>
      <c r="N3345" s="46">
        <v>69</v>
      </c>
      <c r="O3345" s="46">
        <v>119</v>
      </c>
      <c r="P3345" s="46">
        <f t="shared" si="381"/>
        <v>2</v>
      </c>
      <c r="R3345" s="67" t="s">
        <v>2951</v>
      </c>
      <c r="S3345" s="67">
        <f>COUNTIF(Y$2:$Y$100,R3345)</f>
        <v>0</v>
      </c>
      <c r="V3345" s="67">
        <f t="shared" si="382"/>
        <v>0</v>
      </c>
      <c r="X3345"/>
      <c r="Y3345" s="67" t="str">
        <f t="shared" ref="Y3345:Y3408" si="386">CONCATENATE(W3345," ",X3345)</f>
        <v xml:space="preserve"> </v>
      </c>
      <c r="AB3345" t="s">
        <v>90</v>
      </c>
      <c r="AC3345" s="46">
        <v>5133</v>
      </c>
      <c r="AD3345" s="46">
        <v>70</v>
      </c>
      <c r="AE3345" s="46">
        <v>69</v>
      </c>
      <c r="AF3345" s="46">
        <v>119</v>
      </c>
      <c r="AH3345" s="70" t="str">
        <f t="shared" si="383"/>
        <v/>
      </c>
      <c r="AI3345" s="70" t="str">
        <f t="shared" si="384"/>
        <v/>
      </c>
      <c r="AJ3345" s="70" t="str">
        <f t="shared" si="385"/>
        <v>X</v>
      </c>
      <c r="AK3345" s="70" t="str" cm="1">
        <f t="array" ref="AK3345">_xlfn.IFS(AH3345&lt;&gt;"","1",AI3345&lt;&gt;"","2",AJ3345&lt;&gt;"","3")</f>
        <v>3</v>
      </c>
    </row>
    <row r="3346" spans="1:37" x14ac:dyDescent="0.25">
      <c r="A3346" t="s">
        <v>590</v>
      </c>
      <c r="B3346" t="s">
        <v>591</v>
      </c>
      <c r="C3346" s="67" t="str">
        <f t="shared" si="380"/>
        <v>Daniella Honkamp</v>
      </c>
      <c r="D3346" s="71" t="str" cm="1">
        <f t="array" ref="D3346">_xlfn.IFS(AK3346="1",CONCATENATE(C3346,"Regional"),AK3346="2",CONCATENATE(C3346,"Sectional"),AK3346="3",CONCATENATE(C3346,COUNTIF($C$1:C3346,C3346)))</f>
        <v>Daniella Honkamp6</v>
      </c>
      <c r="E3346" s="66">
        <v>45169.458333333336</v>
      </c>
      <c r="F3346" t="s">
        <v>2612</v>
      </c>
      <c r="G3346" s="46">
        <v>47</v>
      </c>
      <c r="H3346" s="46">
        <v>83</v>
      </c>
      <c r="I3346" s="46">
        <v>2</v>
      </c>
      <c r="J3346" t="s">
        <v>139</v>
      </c>
      <c r="K3346" t="s">
        <v>90</v>
      </c>
      <c r="L3346" s="46">
        <v>5133</v>
      </c>
      <c r="M3346" s="46">
        <v>70</v>
      </c>
      <c r="N3346" s="46">
        <v>69</v>
      </c>
      <c r="O3346" s="46">
        <v>119</v>
      </c>
      <c r="P3346" s="46">
        <f t="shared" si="381"/>
        <v>2</v>
      </c>
      <c r="R3346" s="67" t="s">
        <v>1238</v>
      </c>
      <c r="S3346" s="67">
        <f>COUNTIF(Y$2:$Y$100,R3346)</f>
        <v>0</v>
      </c>
      <c r="V3346" s="67">
        <f t="shared" si="382"/>
        <v>0</v>
      </c>
      <c r="X3346"/>
      <c r="Y3346" s="67" t="str">
        <f t="shared" si="386"/>
        <v xml:space="preserve"> </v>
      </c>
      <c r="AB3346" t="s">
        <v>90</v>
      </c>
      <c r="AC3346" s="46">
        <v>5133</v>
      </c>
      <c r="AD3346" s="46">
        <v>70</v>
      </c>
      <c r="AE3346" s="46">
        <v>69</v>
      </c>
      <c r="AF3346" s="46">
        <v>119</v>
      </c>
      <c r="AH3346" s="70" t="str">
        <f t="shared" si="383"/>
        <v/>
      </c>
      <c r="AI3346" s="70" t="str">
        <f t="shared" si="384"/>
        <v/>
      </c>
      <c r="AJ3346" s="70" t="str">
        <f t="shared" si="385"/>
        <v>X</v>
      </c>
      <c r="AK3346" s="70" t="str" cm="1">
        <f t="array" ref="AK3346">_xlfn.IFS(AH3346&lt;&gt;"","1",AI3346&lt;&gt;"","2",AJ3346&lt;&gt;"","3")</f>
        <v>3</v>
      </c>
    </row>
    <row r="3347" spans="1:37" x14ac:dyDescent="0.25">
      <c r="A3347" t="s">
        <v>3384</v>
      </c>
      <c r="B3347" t="s">
        <v>2053</v>
      </c>
      <c r="C3347" s="67" t="str">
        <f t="shared" si="380"/>
        <v>Lindsey Kroening</v>
      </c>
      <c r="D3347" s="71" t="str" cm="1">
        <f t="array" ref="D3347">_xlfn.IFS(AK3347="1",CONCATENATE(C3347,"Regional"),AK3347="2",CONCATENATE(C3347,"Sectional"),AK3347="3",CONCATENATE(C3347,COUNTIF($C$1:C3347,C3347)))</f>
        <v>Lindsey Kroening7</v>
      </c>
      <c r="E3347" s="66">
        <v>45169.458333333336</v>
      </c>
      <c r="F3347" t="s">
        <v>2612</v>
      </c>
      <c r="G3347" s="46">
        <v>47</v>
      </c>
      <c r="H3347" s="46">
        <v>85</v>
      </c>
      <c r="I3347" s="46">
        <v>3</v>
      </c>
      <c r="J3347" t="s">
        <v>139</v>
      </c>
      <c r="K3347" t="s">
        <v>90</v>
      </c>
      <c r="L3347" s="46">
        <v>5133</v>
      </c>
      <c r="M3347" s="46">
        <v>70</v>
      </c>
      <c r="N3347" s="46">
        <v>69</v>
      </c>
      <c r="O3347" s="46">
        <v>119</v>
      </c>
      <c r="P3347" s="46">
        <f t="shared" si="381"/>
        <v>2</v>
      </c>
      <c r="R3347" s="67" t="s">
        <v>3477</v>
      </c>
      <c r="S3347" s="67">
        <f>COUNTIF(Y$2:$Y$100,R3347)</f>
        <v>0</v>
      </c>
      <c r="V3347" s="67">
        <f t="shared" si="382"/>
        <v>0</v>
      </c>
      <c r="X3347"/>
      <c r="Y3347" s="67" t="str">
        <f t="shared" si="386"/>
        <v xml:space="preserve"> </v>
      </c>
      <c r="AB3347" t="s">
        <v>90</v>
      </c>
      <c r="AC3347" s="46">
        <v>5133</v>
      </c>
      <c r="AD3347" s="46">
        <v>70</v>
      </c>
      <c r="AE3347" s="46">
        <v>69</v>
      </c>
      <c r="AF3347" s="46">
        <v>119</v>
      </c>
      <c r="AH3347" s="70" t="str">
        <f t="shared" si="383"/>
        <v/>
      </c>
      <c r="AI3347" s="70" t="str">
        <f t="shared" si="384"/>
        <v/>
      </c>
      <c r="AJ3347" s="70" t="str">
        <f t="shared" si="385"/>
        <v>X</v>
      </c>
      <c r="AK3347" s="70" t="str" cm="1">
        <f t="array" ref="AK3347">_xlfn.IFS(AH3347&lt;&gt;"","1",AI3347&lt;&gt;"","2",AJ3347&lt;&gt;"","3")</f>
        <v>3</v>
      </c>
    </row>
    <row r="3348" spans="1:37" x14ac:dyDescent="0.25">
      <c r="A3348" t="s">
        <v>281</v>
      </c>
      <c r="B3348" t="s">
        <v>459</v>
      </c>
      <c r="C3348" s="67" t="str">
        <f t="shared" si="380"/>
        <v>Addison King</v>
      </c>
      <c r="D3348" s="71" t="str" cm="1">
        <f t="array" ref="D3348">_xlfn.IFS(AK3348="1",CONCATENATE(C3348,"Regional"),AK3348="2",CONCATENATE(C3348,"Sectional"),AK3348="3",CONCATENATE(C3348,COUNTIF($C$1:C3348,C3348)))</f>
        <v>Addison King6</v>
      </c>
      <c r="E3348" s="66">
        <v>45169.458333333336</v>
      </c>
      <c r="F3348" t="s">
        <v>2612</v>
      </c>
      <c r="G3348" s="46">
        <v>47</v>
      </c>
      <c r="H3348" s="46">
        <v>85</v>
      </c>
      <c r="I3348" s="46">
        <v>3</v>
      </c>
      <c r="J3348" t="s">
        <v>139</v>
      </c>
      <c r="K3348" t="s">
        <v>90</v>
      </c>
      <c r="L3348" s="46">
        <v>5133</v>
      </c>
      <c r="M3348" s="46">
        <v>70</v>
      </c>
      <c r="N3348" s="46">
        <v>69</v>
      </c>
      <c r="O3348" s="46">
        <v>119</v>
      </c>
      <c r="P3348" s="46">
        <f t="shared" si="381"/>
        <v>2</v>
      </c>
      <c r="R3348" s="67" t="s">
        <v>1367</v>
      </c>
      <c r="S3348" s="67">
        <f>COUNTIF(Y$2:$Y$100,R3348)</f>
        <v>0</v>
      </c>
      <c r="V3348" s="67">
        <f t="shared" si="382"/>
        <v>0</v>
      </c>
      <c r="X3348"/>
      <c r="Y3348" s="67" t="str">
        <f t="shared" si="386"/>
        <v xml:space="preserve"> </v>
      </c>
      <c r="AB3348" t="s">
        <v>90</v>
      </c>
      <c r="AC3348" s="46">
        <v>5133</v>
      </c>
      <c r="AD3348" s="46">
        <v>70</v>
      </c>
      <c r="AE3348" s="46">
        <v>69</v>
      </c>
      <c r="AF3348" s="46">
        <v>119</v>
      </c>
      <c r="AH3348" s="70" t="str">
        <f t="shared" si="383"/>
        <v/>
      </c>
      <c r="AI3348" s="70" t="str">
        <f t="shared" si="384"/>
        <v/>
      </c>
      <c r="AJ3348" s="70" t="str">
        <f t="shared" si="385"/>
        <v>X</v>
      </c>
      <c r="AK3348" s="70" t="str" cm="1">
        <f t="array" ref="AK3348">_xlfn.IFS(AH3348&lt;&gt;"","1",AI3348&lt;&gt;"","2",AJ3348&lt;&gt;"","3")</f>
        <v>3</v>
      </c>
    </row>
    <row r="3349" spans="1:37" x14ac:dyDescent="0.25">
      <c r="A3349" t="s">
        <v>751</v>
      </c>
      <c r="B3349" t="s">
        <v>752</v>
      </c>
      <c r="C3349" s="67" t="str">
        <f t="shared" si="380"/>
        <v>Kaya Monzingo</v>
      </c>
      <c r="D3349" s="71" t="str" cm="1">
        <f t="array" ref="D3349">_xlfn.IFS(AK3349="1",CONCATENATE(C3349,"Regional"),AK3349="2",CONCATENATE(C3349,"Sectional"),AK3349="3",CONCATENATE(C3349,COUNTIF($C$1:C3349,C3349)))</f>
        <v>Kaya Monzingo8</v>
      </c>
      <c r="E3349" s="66">
        <v>45169.458333333336</v>
      </c>
      <c r="F3349" t="s">
        <v>2612</v>
      </c>
      <c r="G3349" s="46">
        <v>47</v>
      </c>
      <c r="H3349" s="46">
        <v>86</v>
      </c>
      <c r="I3349" s="46">
        <v>5</v>
      </c>
      <c r="J3349" t="s">
        <v>139</v>
      </c>
      <c r="K3349" t="s">
        <v>90</v>
      </c>
      <c r="L3349" s="46">
        <v>5133</v>
      </c>
      <c r="M3349" s="46">
        <v>70</v>
      </c>
      <c r="N3349" s="46">
        <v>69</v>
      </c>
      <c r="O3349" s="46">
        <v>119</v>
      </c>
      <c r="P3349" s="46">
        <f t="shared" si="381"/>
        <v>2</v>
      </c>
      <c r="R3349" s="67" t="s">
        <v>1339</v>
      </c>
      <c r="S3349" s="67">
        <f>COUNTIF(Y$2:$Y$100,R3349)</f>
        <v>0</v>
      </c>
      <c r="V3349" s="67">
        <f t="shared" si="382"/>
        <v>0</v>
      </c>
      <c r="X3349"/>
      <c r="Y3349" s="67" t="str">
        <f t="shared" si="386"/>
        <v xml:space="preserve"> </v>
      </c>
      <c r="AB3349" t="s">
        <v>90</v>
      </c>
      <c r="AC3349" s="46">
        <v>5133</v>
      </c>
      <c r="AD3349" s="46">
        <v>70</v>
      </c>
      <c r="AE3349" s="46">
        <v>69</v>
      </c>
      <c r="AF3349" s="46">
        <v>119</v>
      </c>
      <c r="AH3349" s="70" t="str">
        <f t="shared" si="383"/>
        <v/>
      </c>
      <c r="AI3349" s="70" t="str">
        <f t="shared" si="384"/>
        <v/>
      </c>
      <c r="AJ3349" s="70" t="str">
        <f t="shared" si="385"/>
        <v>X</v>
      </c>
      <c r="AK3349" s="70" t="str" cm="1">
        <f t="array" ref="AK3349">_xlfn.IFS(AH3349&lt;&gt;"","1",AI3349&lt;&gt;"","2",AJ3349&lt;&gt;"","3")</f>
        <v>3</v>
      </c>
    </row>
    <row r="3350" spans="1:37" x14ac:dyDescent="0.25">
      <c r="A3350" t="s">
        <v>898</v>
      </c>
      <c r="B3350" t="s">
        <v>459</v>
      </c>
      <c r="C3350" s="67" t="str">
        <f t="shared" si="380"/>
        <v>Addison Landy</v>
      </c>
      <c r="D3350" s="71" t="str" cm="1">
        <f t="array" ref="D3350">_xlfn.IFS(AK3350="1",CONCATENATE(C3350,"Regional"),AK3350="2",CONCATENATE(C3350,"Sectional"),AK3350="3",CONCATENATE(C3350,COUNTIF($C$1:C3350,C3350)))</f>
        <v>Addison Landy5</v>
      </c>
      <c r="E3350" s="66">
        <v>45169.458333333336</v>
      </c>
      <c r="F3350" t="s">
        <v>2612</v>
      </c>
      <c r="G3350" s="46">
        <v>47</v>
      </c>
      <c r="H3350" s="46">
        <v>87</v>
      </c>
      <c r="I3350" s="46">
        <v>6</v>
      </c>
      <c r="J3350" t="s">
        <v>139</v>
      </c>
      <c r="K3350" t="s">
        <v>90</v>
      </c>
      <c r="L3350" s="46">
        <v>5133</v>
      </c>
      <c r="M3350" s="46">
        <v>70</v>
      </c>
      <c r="N3350" s="46">
        <v>69</v>
      </c>
      <c r="O3350" s="46">
        <v>119</v>
      </c>
      <c r="P3350" s="46">
        <f t="shared" si="381"/>
        <v>2</v>
      </c>
      <c r="R3350" s="67" t="s">
        <v>1438</v>
      </c>
      <c r="S3350" s="67">
        <f>COUNTIF(Y$2:$Y$100,R3350)</f>
        <v>0</v>
      </c>
      <c r="V3350" s="67">
        <f t="shared" si="382"/>
        <v>0</v>
      </c>
      <c r="X3350"/>
      <c r="Y3350" s="67" t="str">
        <f t="shared" si="386"/>
        <v xml:space="preserve"> </v>
      </c>
      <c r="AB3350" t="s">
        <v>90</v>
      </c>
      <c r="AC3350" s="46">
        <v>5133</v>
      </c>
      <c r="AD3350" s="46">
        <v>70</v>
      </c>
      <c r="AE3350" s="46">
        <v>69</v>
      </c>
      <c r="AF3350" s="46">
        <v>119</v>
      </c>
      <c r="AH3350" s="70" t="str">
        <f t="shared" si="383"/>
        <v/>
      </c>
      <c r="AI3350" s="70" t="str">
        <f t="shared" si="384"/>
        <v/>
      </c>
      <c r="AJ3350" s="70" t="str">
        <f t="shared" si="385"/>
        <v>X</v>
      </c>
      <c r="AK3350" s="70" t="str" cm="1">
        <f t="array" ref="AK3350">_xlfn.IFS(AH3350&lt;&gt;"","1",AI3350&lt;&gt;"","2",AJ3350&lt;&gt;"","3")</f>
        <v>3</v>
      </c>
    </row>
    <row r="3351" spans="1:37" x14ac:dyDescent="0.25">
      <c r="A3351" t="s">
        <v>719</v>
      </c>
      <c r="B3351" t="s">
        <v>441</v>
      </c>
      <c r="C3351" s="67" t="str">
        <f t="shared" si="380"/>
        <v>Madison Engebose</v>
      </c>
      <c r="D3351" s="71" t="str" cm="1">
        <f t="array" ref="D3351">_xlfn.IFS(AK3351="1",CONCATENATE(C3351,"Regional"),AK3351="2",CONCATENATE(C3351,"Sectional"),AK3351="3",CONCATENATE(C3351,COUNTIF($C$1:C3351,C3351)))</f>
        <v>Madison Engebose7</v>
      </c>
      <c r="E3351" s="66">
        <v>45169.458333333336</v>
      </c>
      <c r="F3351" t="s">
        <v>2612</v>
      </c>
      <c r="G3351" s="46">
        <v>47</v>
      </c>
      <c r="H3351" s="46">
        <v>88</v>
      </c>
      <c r="I3351" s="46">
        <v>7</v>
      </c>
      <c r="J3351" t="s">
        <v>139</v>
      </c>
      <c r="K3351" t="s">
        <v>90</v>
      </c>
      <c r="L3351" s="46">
        <v>5133</v>
      </c>
      <c r="M3351" s="46">
        <v>70</v>
      </c>
      <c r="N3351" s="46">
        <v>69</v>
      </c>
      <c r="O3351" s="46">
        <v>119</v>
      </c>
      <c r="P3351" s="46">
        <f t="shared" si="381"/>
        <v>2</v>
      </c>
      <c r="R3351" s="67" t="s">
        <v>1316</v>
      </c>
      <c r="S3351" s="67">
        <f>COUNTIF(Y$2:$Y$100,R3351)</f>
        <v>0</v>
      </c>
      <c r="V3351" s="67">
        <f t="shared" si="382"/>
        <v>0</v>
      </c>
      <c r="X3351"/>
      <c r="Y3351" s="67" t="str">
        <f t="shared" si="386"/>
        <v xml:space="preserve"> </v>
      </c>
      <c r="AB3351" t="s">
        <v>90</v>
      </c>
      <c r="AC3351" s="46">
        <v>5133</v>
      </c>
      <c r="AD3351" s="46">
        <v>70</v>
      </c>
      <c r="AE3351" s="46">
        <v>69</v>
      </c>
      <c r="AF3351" s="46">
        <v>119</v>
      </c>
      <c r="AH3351" s="70" t="str">
        <f t="shared" si="383"/>
        <v/>
      </c>
      <c r="AI3351" s="70" t="str">
        <f t="shared" si="384"/>
        <v/>
      </c>
      <c r="AJ3351" s="70" t="str">
        <f t="shared" si="385"/>
        <v>X</v>
      </c>
      <c r="AK3351" s="70" t="str" cm="1">
        <f t="array" ref="AK3351">_xlfn.IFS(AH3351&lt;&gt;"","1",AI3351&lt;&gt;"","2",AJ3351&lt;&gt;"","3")</f>
        <v>3</v>
      </c>
    </row>
    <row r="3352" spans="1:37" x14ac:dyDescent="0.25">
      <c r="A3352" t="s">
        <v>899</v>
      </c>
      <c r="B3352" t="s">
        <v>900</v>
      </c>
      <c r="C3352" s="67" t="str">
        <f t="shared" si="380"/>
        <v>Sydnie Clemons</v>
      </c>
      <c r="D3352" s="71" t="str" cm="1">
        <f t="array" ref="D3352">_xlfn.IFS(AK3352="1",CONCATENATE(C3352,"Regional"),AK3352="2",CONCATENATE(C3352,"Sectional"),AK3352="3",CONCATENATE(C3352,COUNTIF($C$1:C3352,C3352)))</f>
        <v>Sydnie Clemons4</v>
      </c>
      <c r="E3352" s="66">
        <v>45169.458333333336</v>
      </c>
      <c r="F3352" t="s">
        <v>2612</v>
      </c>
      <c r="G3352" s="46">
        <v>47</v>
      </c>
      <c r="H3352" s="46">
        <v>90</v>
      </c>
      <c r="I3352" s="46">
        <v>8</v>
      </c>
      <c r="J3352" t="s">
        <v>139</v>
      </c>
      <c r="K3352" t="s">
        <v>90</v>
      </c>
      <c r="L3352" s="46">
        <v>5133</v>
      </c>
      <c r="M3352" s="46">
        <v>70</v>
      </c>
      <c r="N3352" s="46">
        <v>69</v>
      </c>
      <c r="O3352" s="46">
        <v>119</v>
      </c>
      <c r="P3352" s="46">
        <f t="shared" si="381"/>
        <v>2</v>
      </c>
      <c r="R3352" s="67" t="s">
        <v>1439</v>
      </c>
      <c r="S3352" s="67">
        <f>COUNTIF(Y$2:$Y$100,R3352)</f>
        <v>0</v>
      </c>
      <c r="V3352" s="67">
        <f t="shared" si="382"/>
        <v>0</v>
      </c>
      <c r="X3352"/>
      <c r="Y3352" s="67" t="str">
        <f t="shared" si="386"/>
        <v xml:space="preserve"> </v>
      </c>
      <c r="AB3352" t="s">
        <v>90</v>
      </c>
      <c r="AC3352" s="46">
        <v>5133</v>
      </c>
      <c r="AD3352" s="46">
        <v>70</v>
      </c>
      <c r="AE3352" s="46">
        <v>69</v>
      </c>
      <c r="AF3352" s="46">
        <v>119</v>
      </c>
      <c r="AH3352" s="70" t="str">
        <f t="shared" si="383"/>
        <v/>
      </c>
      <c r="AI3352" s="70" t="str">
        <f t="shared" si="384"/>
        <v/>
      </c>
      <c r="AJ3352" s="70" t="str">
        <f t="shared" si="385"/>
        <v>X</v>
      </c>
      <c r="AK3352" s="70" t="str" cm="1">
        <f t="array" ref="AK3352">_xlfn.IFS(AH3352&lt;&gt;"","1",AI3352&lt;&gt;"","2",AJ3352&lt;&gt;"","3")</f>
        <v>3</v>
      </c>
    </row>
    <row r="3353" spans="1:37" x14ac:dyDescent="0.25">
      <c r="A3353" t="s">
        <v>315</v>
      </c>
      <c r="B3353" t="s">
        <v>353</v>
      </c>
      <c r="C3353" s="67" t="str">
        <f t="shared" si="380"/>
        <v>Olivia Morgan</v>
      </c>
      <c r="D3353" s="71" t="str" cm="1">
        <f t="array" ref="D3353">_xlfn.IFS(AK3353="1",CONCATENATE(C3353,"Regional"),AK3353="2",CONCATENATE(C3353,"Sectional"),AK3353="3",CONCATENATE(C3353,COUNTIF($C$1:C3353,C3353)))</f>
        <v>Olivia Morgan8</v>
      </c>
      <c r="E3353" s="66">
        <v>45169.458333333336</v>
      </c>
      <c r="F3353" t="s">
        <v>2612</v>
      </c>
      <c r="G3353" s="46">
        <v>47</v>
      </c>
      <c r="H3353" s="46">
        <v>94</v>
      </c>
      <c r="I3353" s="46">
        <v>9</v>
      </c>
      <c r="J3353" t="s">
        <v>139</v>
      </c>
      <c r="K3353" t="s">
        <v>90</v>
      </c>
      <c r="L3353" s="46">
        <v>5133</v>
      </c>
      <c r="M3353" s="46">
        <v>70</v>
      </c>
      <c r="N3353" s="46">
        <v>69</v>
      </c>
      <c r="O3353" s="46">
        <v>119</v>
      </c>
      <c r="P3353" s="46">
        <f t="shared" si="381"/>
        <v>2</v>
      </c>
      <c r="R3353" s="67" t="s">
        <v>1338</v>
      </c>
      <c r="S3353" s="67">
        <f>COUNTIF(Y$2:$Y$100,R3353)</f>
        <v>0</v>
      </c>
      <c r="V3353" s="67">
        <f t="shared" si="382"/>
        <v>0</v>
      </c>
      <c r="X3353"/>
      <c r="Y3353" s="67" t="str">
        <f t="shared" si="386"/>
        <v xml:space="preserve"> </v>
      </c>
      <c r="AB3353" t="s">
        <v>90</v>
      </c>
      <c r="AC3353" s="46">
        <v>5133</v>
      </c>
      <c r="AD3353" s="46">
        <v>70</v>
      </c>
      <c r="AE3353" s="46">
        <v>69</v>
      </c>
      <c r="AF3353" s="46">
        <v>119</v>
      </c>
      <c r="AH3353" s="70" t="str">
        <f t="shared" si="383"/>
        <v/>
      </c>
      <c r="AI3353" s="70" t="str">
        <f t="shared" si="384"/>
        <v/>
      </c>
      <c r="AJ3353" s="70" t="str">
        <f t="shared" si="385"/>
        <v>X</v>
      </c>
      <c r="AK3353" s="70" t="str" cm="1">
        <f t="array" ref="AK3353">_xlfn.IFS(AH3353&lt;&gt;"","1",AI3353&lt;&gt;"","2",AJ3353&lt;&gt;"","3")</f>
        <v>3</v>
      </c>
    </row>
    <row r="3354" spans="1:37" x14ac:dyDescent="0.25">
      <c r="A3354" t="s">
        <v>727</v>
      </c>
      <c r="B3354" t="s">
        <v>728</v>
      </c>
      <c r="C3354" s="67" t="str">
        <f t="shared" si="380"/>
        <v>Diana Schallock</v>
      </c>
      <c r="D3354" s="71" t="str" cm="1">
        <f t="array" ref="D3354">_xlfn.IFS(AK3354="1",CONCATENATE(C3354,"Regional"),AK3354="2",CONCATENATE(C3354,"Sectional"),AK3354="3",CONCATENATE(C3354,COUNTIF($C$1:C3354,C3354)))</f>
        <v>Diana Schallock8</v>
      </c>
      <c r="E3354" s="66">
        <v>45169.458333333336</v>
      </c>
      <c r="F3354" t="s">
        <v>2612</v>
      </c>
      <c r="G3354" s="46">
        <v>47</v>
      </c>
      <c r="H3354" s="46">
        <v>95</v>
      </c>
      <c r="I3354" s="46">
        <v>10</v>
      </c>
      <c r="J3354" t="s">
        <v>139</v>
      </c>
      <c r="K3354" t="s">
        <v>90</v>
      </c>
      <c r="L3354" s="46">
        <v>5133</v>
      </c>
      <c r="M3354" s="46">
        <v>70</v>
      </c>
      <c r="N3354" s="46">
        <v>69</v>
      </c>
      <c r="O3354" s="46">
        <v>119</v>
      </c>
      <c r="P3354" s="46">
        <f t="shared" si="381"/>
        <v>2</v>
      </c>
      <c r="R3354" s="67" t="s">
        <v>1323</v>
      </c>
      <c r="S3354" s="67">
        <f>COUNTIF(Y$2:$Y$100,R3354)</f>
        <v>0</v>
      </c>
      <c r="V3354" s="67">
        <f t="shared" si="382"/>
        <v>0</v>
      </c>
      <c r="X3354"/>
      <c r="Y3354" s="67" t="str">
        <f t="shared" si="386"/>
        <v xml:space="preserve"> </v>
      </c>
      <c r="AB3354" t="s">
        <v>90</v>
      </c>
      <c r="AC3354" s="46">
        <v>5133</v>
      </c>
      <c r="AD3354" s="46">
        <v>70</v>
      </c>
      <c r="AE3354" s="46">
        <v>69</v>
      </c>
      <c r="AF3354" s="46">
        <v>119</v>
      </c>
      <c r="AH3354" s="70" t="str">
        <f t="shared" si="383"/>
        <v/>
      </c>
      <c r="AI3354" s="70" t="str">
        <f t="shared" si="384"/>
        <v/>
      </c>
      <c r="AJ3354" s="70" t="str">
        <f t="shared" si="385"/>
        <v>X</v>
      </c>
      <c r="AK3354" s="70" t="str" cm="1">
        <f t="array" ref="AK3354">_xlfn.IFS(AH3354&lt;&gt;"","1",AI3354&lt;&gt;"","2",AJ3354&lt;&gt;"","3")</f>
        <v>3</v>
      </c>
    </row>
    <row r="3355" spans="1:37" x14ac:dyDescent="0.25">
      <c r="A3355" t="s">
        <v>689</v>
      </c>
      <c r="B3355" t="s">
        <v>452</v>
      </c>
      <c r="C3355" s="67" t="str">
        <f t="shared" si="380"/>
        <v>Sophia Otto</v>
      </c>
      <c r="D3355" s="71" t="str" cm="1">
        <f t="array" ref="D3355">_xlfn.IFS(AK3355="1",CONCATENATE(C3355,"Regional"),AK3355="2",CONCATENATE(C3355,"Sectional"),AK3355="3",CONCATENATE(C3355,COUNTIF($C$1:C3355,C3355)))</f>
        <v>Sophia Otto8</v>
      </c>
      <c r="E3355" s="66">
        <v>45169.458333333336</v>
      </c>
      <c r="F3355" t="s">
        <v>2612</v>
      </c>
      <c r="G3355" s="46">
        <v>47</v>
      </c>
      <c r="H3355" s="46">
        <v>95</v>
      </c>
      <c r="I3355" s="46">
        <v>10</v>
      </c>
      <c r="J3355" t="s">
        <v>139</v>
      </c>
      <c r="K3355" t="s">
        <v>90</v>
      </c>
      <c r="L3355" s="46">
        <v>5133</v>
      </c>
      <c r="M3355" s="46">
        <v>70</v>
      </c>
      <c r="N3355" s="46">
        <v>69</v>
      </c>
      <c r="O3355" s="46">
        <v>119</v>
      </c>
      <c r="P3355" s="46">
        <f t="shared" si="381"/>
        <v>2</v>
      </c>
      <c r="R3355" s="67" t="s">
        <v>1340</v>
      </c>
      <c r="S3355" s="67">
        <f>COUNTIF(Y$2:$Y$100,R3355)</f>
        <v>0</v>
      </c>
      <c r="V3355" s="67">
        <f t="shared" si="382"/>
        <v>0</v>
      </c>
      <c r="X3355"/>
      <c r="Y3355" s="67" t="str">
        <f t="shared" si="386"/>
        <v xml:space="preserve"> </v>
      </c>
      <c r="AB3355" t="s">
        <v>90</v>
      </c>
      <c r="AC3355" s="46">
        <v>5133</v>
      </c>
      <c r="AD3355" s="46">
        <v>70</v>
      </c>
      <c r="AE3355" s="46">
        <v>69</v>
      </c>
      <c r="AF3355" s="46">
        <v>119</v>
      </c>
      <c r="AH3355" s="70" t="str">
        <f t="shared" si="383"/>
        <v/>
      </c>
      <c r="AI3355" s="70" t="str">
        <f t="shared" si="384"/>
        <v/>
      </c>
      <c r="AJ3355" s="70" t="str">
        <f t="shared" si="385"/>
        <v>X</v>
      </c>
      <c r="AK3355" s="70" t="str" cm="1">
        <f t="array" ref="AK3355">_xlfn.IFS(AH3355&lt;&gt;"","1",AI3355&lt;&gt;"","2",AJ3355&lt;&gt;"","3")</f>
        <v>3</v>
      </c>
    </row>
    <row r="3356" spans="1:37" x14ac:dyDescent="0.25">
      <c r="A3356" t="s">
        <v>738</v>
      </c>
      <c r="B3356" t="s">
        <v>739</v>
      </c>
      <c r="C3356" s="67" t="str">
        <f t="shared" si="380"/>
        <v>Amiah Brakob</v>
      </c>
      <c r="D3356" s="71" t="str" cm="1">
        <f t="array" ref="D3356">_xlfn.IFS(AK3356="1",CONCATENATE(C3356,"Regional"),AK3356="2",CONCATENATE(C3356,"Sectional"),AK3356="3",CONCATENATE(C3356,COUNTIF($C$1:C3356,C3356)))</f>
        <v>Amiah Brakob8</v>
      </c>
      <c r="E3356" s="66">
        <v>45169.458333333336</v>
      </c>
      <c r="F3356" t="s">
        <v>2612</v>
      </c>
      <c r="G3356" s="46">
        <v>47</v>
      </c>
      <c r="H3356" s="46">
        <v>96</v>
      </c>
      <c r="I3356" s="46">
        <v>12</v>
      </c>
      <c r="J3356" t="s">
        <v>139</v>
      </c>
      <c r="K3356" t="s">
        <v>90</v>
      </c>
      <c r="L3356" s="46">
        <v>5133</v>
      </c>
      <c r="M3356" s="46">
        <v>70</v>
      </c>
      <c r="N3356" s="46">
        <v>69</v>
      </c>
      <c r="O3356" s="46">
        <v>119</v>
      </c>
      <c r="P3356" s="46">
        <f t="shared" si="381"/>
        <v>2</v>
      </c>
      <c r="R3356" s="67" t="s">
        <v>1329</v>
      </c>
      <c r="S3356" s="67">
        <f>COUNTIF(Y$2:$Y$100,R3356)</f>
        <v>0</v>
      </c>
      <c r="V3356" s="67">
        <f t="shared" si="382"/>
        <v>0</v>
      </c>
      <c r="X3356"/>
      <c r="Y3356" s="67" t="str">
        <f t="shared" si="386"/>
        <v xml:space="preserve"> </v>
      </c>
      <c r="AB3356" t="s">
        <v>90</v>
      </c>
      <c r="AC3356" s="46">
        <v>5133</v>
      </c>
      <c r="AD3356" s="46">
        <v>70</v>
      </c>
      <c r="AE3356" s="46">
        <v>69</v>
      </c>
      <c r="AF3356" s="46">
        <v>119</v>
      </c>
      <c r="AH3356" s="70" t="str">
        <f t="shared" si="383"/>
        <v/>
      </c>
      <c r="AI3356" s="70" t="str">
        <f t="shared" si="384"/>
        <v/>
      </c>
      <c r="AJ3356" s="70" t="str">
        <f t="shared" si="385"/>
        <v>X</v>
      </c>
      <c r="AK3356" s="70" t="str" cm="1">
        <f t="array" ref="AK3356">_xlfn.IFS(AH3356&lt;&gt;"","1",AI3356&lt;&gt;"","2",AJ3356&lt;&gt;"","3")</f>
        <v>3</v>
      </c>
    </row>
    <row r="3357" spans="1:37" x14ac:dyDescent="0.25">
      <c r="A3357" t="s">
        <v>595</v>
      </c>
      <c r="B3357" t="s">
        <v>313</v>
      </c>
      <c r="C3357" s="67" t="str">
        <f t="shared" si="380"/>
        <v>Avery Buchholz</v>
      </c>
      <c r="D3357" s="71" t="str" cm="1">
        <f t="array" ref="D3357">_xlfn.IFS(AK3357="1",CONCATENATE(C3357,"Regional"),AK3357="2",CONCATENATE(C3357,"Sectional"),AK3357="3",CONCATENATE(C3357,COUNTIF($C$1:C3357,C3357)))</f>
        <v>Avery Buchholz6</v>
      </c>
      <c r="E3357" s="66">
        <v>45169.458333333336</v>
      </c>
      <c r="F3357" t="s">
        <v>2612</v>
      </c>
      <c r="G3357" s="46">
        <v>47</v>
      </c>
      <c r="H3357" s="46">
        <v>96</v>
      </c>
      <c r="I3357" s="46">
        <v>12</v>
      </c>
      <c r="J3357" t="s">
        <v>139</v>
      </c>
      <c r="K3357" t="s">
        <v>90</v>
      </c>
      <c r="L3357" s="46">
        <v>5133</v>
      </c>
      <c r="M3357" s="46">
        <v>70</v>
      </c>
      <c r="N3357" s="46">
        <v>69</v>
      </c>
      <c r="O3357" s="46">
        <v>119</v>
      </c>
      <c r="P3357" s="46">
        <f t="shared" si="381"/>
        <v>2</v>
      </c>
      <c r="R3357" s="67" t="s">
        <v>1241</v>
      </c>
      <c r="S3357" s="67">
        <f>COUNTIF(Y$2:$Y$100,R3357)</f>
        <v>0</v>
      </c>
      <c r="V3357" s="67">
        <f t="shared" si="382"/>
        <v>0</v>
      </c>
      <c r="X3357"/>
      <c r="Y3357" s="67" t="str">
        <f t="shared" si="386"/>
        <v xml:space="preserve"> </v>
      </c>
      <c r="AB3357" t="s">
        <v>90</v>
      </c>
      <c r="AC3357" s="46">
        <v>5133</v>
      </c>
      <c r="AD3357" s="46">
        <v>70</v>
      </c>
      <c r="AE3357" s="46">
        <v>69</v>
      </c>
      <c r="AF3357" s="46">
        <v>119</v>
      </c>
      <c r="AH3357" s="70" t="str">
        <f t="shared" si="383"/>
        <v/>
      </c>
      <c r="AI3357" s="70" t="str">
        <f t="shared" si="384"/>
        <v/>
      </c>
      <c r="AJ3357" s="70" t="str">
        <f t="shared" si="385"/>
        <v>X</v>
      </c>
      <c r="AK3357" s="70" t="str" cm="1">
        <f t="array" ref="AK3357">_xlfn.IFS(AH3357&lt;&gt;"","1",AI3357&lt;&gt;"","2",AJ3357&lt;&gt;"","3")</f>
        <v>3</v>
      </c>
    </row>
    <row r="3358" spans="1:37" x14ac:dyDescent="0.25">
      <c r="A3358" t="s">
        <v>1651</v>
      </c>
      <c r="B3358" t="s">
        <v>524</v>
      </c>
      <c r="C3358" s="67" t="str">
        <f t="shared" si="380"/>
        <v>Isabelle Doughty</v>
      </c>
      <c r="D3358" s="71" t="str" cm="1">
        <f t="array" ref="D3358">_xlfn.IFS(AK3358="1",CONCATENATE(C3358,"Regional"),AK3358="2",CONCATENATE(C3358,"Sectional"),AK3358="3",CONCATENATE(C3358,COUNTIF($C$1:C3358,C3358)))</f>
        <v>Isabelle Doughty8</v>
      </c>
      <c r="E3358" s="66">
        <v>45169.458333333336</v>
      </c>
      <c r="F3358" t="s">
        <v>2612</v>
      </c>
      <c r="G3358" s="46">
        <v>47</v>
      </c>
      <c r="H3358" s="46">
        <v>97</v>
      </c>
      <c r="I3358" s="46">
        <v>14</v>
      </c>
      <c r="J3358" t="s">
        <v>139</v>
      </c>
      <c r="K3358" t="s">
        <v>90</v>
      </c>
      <c r="L3358" s="46">
        <v>5133</v>
      </c>
      <c r="M3358" s="46">
        <v>70</v>
      </c>
      <c r="N3358" s="46">
        <v>69</v>
      </c>
      <c r="O3358" s="46">
        <v>119</v>
      </c>
      <c r="P3358" s="46">
        <f t="shared" si="381"/>
        <v>2</v>
      </c>
      <c r="R3358" s="67" t="s">
        <v>3487</v>
      </c>
      <c r="S3358" s="67">
        <f>COUNTIF(Y$2:$Y$100,R3358)</f>
        <v>0</v>
      </c>
      <c r="V3358" s="67">
        <f t="shared" si="382"/>
        <v>0</v>
      </c>
      <c r="X3358"/>
      <c r="Y3358" s="67" t="str">
        <f t="shared" si="386"/>
        <v xml:space="preserve"> </v>
      </c>
      <c r="AB3358" t="s">
        <v>90</v>
      </c>
      <c r="AC3358" s="46">
        <v>5133</v>
      </c>
      <c r="AD3358" s="46">
        <v>70</v>
      </c>
      <c r="AE3358" s="46">
        <v>69</v>
      </c>
      <c r="AF3358" s="46">
        <v>119</v>
      </c>
      <c r="AH3358" s="70" t="str">
        <f t="shared" si="383"/>
        <v/>
      </c>
      <c r="AI3358" s="70" t="str">
        <f t="shared" si="384"/>
        <v/>
      </c>
      <c r="AJ3358" s="70" t="str">
        <f t="shared" si="385"/>
        <v>X</v>
      </c>
      <c r="AK3358" s="70" t="str" cm="1">
        <f t="array" ref="AK3358">_xlfn.IFS(AH3358&lt;&gt;"","1",AI3358&lt;&gt;"","2",AJ3358&lt;&gt;"","3")</f>
        <v>3</v>
      </c>
    </row>
    <row r="3359" spans="1:37" x14ac:dyDescent="0.25">
      <c r="A3359" t="s">
        <v>3407</v>
      </c>
      <c r="B3359" t="s">
        <v>773</v>
      </c>
      <c r="C3359" s="67" t="str">
        <f t="shared" si="380"/>
        <v>Ashley Greenhill</v>
      </c>
      <c r="D3359" s="71" t="str" cm="1">
        <f t="array" ref="D3359">_xlfn.IFS(AK3359="1",CONCATENATE(C3359,"Regional"),AK3359="2",CONCATENATE(C3359,"Sectional"),AK3359="3",CONCATENATE(C3359,COUNTIF($C$1:C3359,C3359)))</f>
        <v>Ashley Greenhill6</v>
      </c>
      <c r="E3359" s="66">
        <v>45169.458333333336</v>
      </c>
      <c r="F3359" t="s">
        <v>2612</v>
      </c>
      <c r="G3359" s="46">
        <v>47</v>
      </c>
      <c r="H3359" s="46">
        <v>98</v>
      </c>
      <c r="I3359" s="46">
        <v>15</v>
      </c>
      <c r="J3359" t="s">
        <v>139</v>
      </c>
      <c r="K3359" t="s">
        <v>90</v>
      </c>
      <c r="L3359" s="46">
        <v>5133</v>
      </c>
      <c r="M3359" s="46">
        <v>70</v>
      </c>
      <c r="N3359" s="46">
        <v>69</v>
      </c>
      <c r="O3359" s="46">
        <v>119</v>
      </c>
      <c r="P3359" s="46">
        <f t="shared" si="381"/>
        <v>2</v>
      </c>
      <c r="R3359" s="67" t="s">
        <v>3550</v>
      </c>
      <c r="S3359" s="67">
        <f>COUNTIF(Y$2:$Y$100,R3359)</f>
        <v>0</v>
      </c>
      <c r="V3359" s="67">
        <f t="shared" si="382"/>
        <v>0</v>
      </c>
      <c r="X3359"/>
      <c r="Y3359" s="67" t="str">
        <f t="shared" si="386"/>
        <v xml:space="preserve"> </v>
      </c>
      <c r="AB3359" t="s">
        <v>90</v>
      </c>
      <c r="AC3359" s="46">
        <v>5133</v>
      </c>
      <c r="AD3359" s="46">
        <v>70</v>
      </c>
      <c r="AE3359" s="46">
        <v>69</v>
      </c>
      <c r="AF3359" s="46">
        <v>119</v>
      </c>
      <c r="AH3359" s="70" t="str">
        <f t="shared" si="383"/>
        <v/>
      </c>
      <c r="AI3359" s="70" t="str">
        <f t="shared" si="384"/>
        <v/>
      </c>
      <c r="AJ3359" s="70" t="str">
        <f t="shared" si="385"/>
        <v>X</v>
      </c>
      <c r="AK3359" s="70" t="str" cm="1">
        <f t="array" ref="AK3359">_xlfn.IFS(AH3359&lt;&gt;"","1",AI3359&lt;&gt;"","2",AJ3359&lt;&gt;"","3")</f>
        <v>3</v>
      </c>
    </row>
    <row r="3360" spans="1:37" x14ac:dyDescent="0.25">
      <c r="A3360" t="s">
        <v>741</v>
      </c>
      <c r="B3360" t="s">
        <v>742</v>
      </c>
      <c r="C3360" s="67" t="str">
        <f t="shared" si="380"/>
        <v>Jasmine Xu</v>
      </c>
      <c r="D3360" s="71" t="str" cm="1">
        <f t="array" ref="D3360">_xlfn.IFS(AK3360="1",CONCATENATE(C3360,"Regional"),AK3360="2",CONCATENATE(C3360,"Sectional"),AK3360="3",CONCATENATE(C3360,COUNTIF($C$1:C3360,C3360)))</f>
        <v>Jasmine Xu7</v>
      </c>
      <c r="E3360" s="66">
        <v>45169.458333333336</v>
      </c>
      <c r="F3360" t="s">
        <v>2612</v>
      </c>
      <c r="G3360" s="46">
        <v>47</v>
      </c>
      <c r="H3360" s="46">
        <v>100</v>
      </c>
      <c r="I3360" s="46">
        <v>16</v>
      </c>
      <c r="J3360" t="s">
        <v>139</v>
      </c>
      <c r="K3360" t="s">
        <v>90</v>
      </c>
      <c r="L3360" s="46">
        <v>5133</v>
      </c>
      <c r="M3360" s="46">
        <v>70</v>
      </c>
      <c r="N3360" s="46">
        <v>69</v>
      </c>
      <c r="O3360" s="46">
        <v>119</v>
      </c>
      <c r="P3360" s="46">
        <f t="shared" si="381"/>
        <v>2</v>
      </c>
      <c r="R3360" s="67" t="s">
        <v>1330</v>
      </c>
      <c r="S3360" s="67">
        <f>COUNTIF(Y$2:$Y$100,R3360)</f>
        <v>0</v>
      </c>
      <c r="V3360" s="67">
        <f t="shared" si="382"/>
        <v>0</v>
      </c>
      <c r="X3360"/>
      <c r="Y3360" s="67" t="str">
        <f t="shared" si="386"/>
        <v xml:space="preserve"> </v>
      </c>
      <c r="AB3360" t="s">
        <v>90</v>
      </c>
      <c r="AC3360" s="46">
        <v>5133</v>
      </c>
      <c r="AD3360" s="46">
        <v>70</v>
      </c>
      <c r="AE3360" s="46">
        <v>69</v>
      </c>
      <c r="AF3360" s="46">
        <v>119</v>
      </c>
      <c r="AH3360" s="70" t="str">
        <f t="shared" si="383"/>
        <v/>
      </c>
      <c r="AI3360" s="70" t="str">
        <f t="shared" si="384"/>
        <v/>
      </c>
      <c r="AJ3360" s="70" t="str">
        <f t="shared" si="385"/>
        <v>X</v>
      </c>
      <c r="AK3360" s="70" t="str" cm="1">
        <f t="array" ref="AK3360">_xlfn.IFS(AH3360&lt;&gt;"","1",AI3360&lt;&gt;"","2",AJ3360&lt;&gt;"","3")</f>
        <v>3</v>
      </c>
    </row>
    <row r="3361" spans="1:37" x14ac:dyDescent="0.25">
      <c r="A3361" t="s">
        <v>838</v>
      </c>
      <c r="B3361" t="s">
        <v>371</v>
      </c>
      <c r="C3361" s="67" t="str">
        <f t="shared" si="380"/>
        <v>Abby Weiterman</v>
      </c>
      <c r="D3361" s="71" t="str" cm="1">
        <f t="array" ref="D3361">_xlfn.IFS(AK3361="1",CONCATENATE(C3361,"Regional"),AK3361="2",CONCATENATE(C3361,"Sectional"),AK3361="3",CONCATENATE(C3361,COUNTIF($C$1:C3361,C3361)))</f>
        <v>Abby Weiterman5</v>
      </c>
      <c r="E3361" s="66">
        <v>45169.458333333336</v>
      </c>
      <c r="F3361" t="s">
        <v>2612</v>
      </c>
      <c r="G3361" s="46">
        <v>47</v>
      </c>
      <c r="H3361" s="46">
        <v>100</v>
      </c>
      <c r="I3361" s="46">
        <v>16</v>
      </c>
      <c r="J3361" t="s">
        <v>139</v>
      </c>
      <c r="K3361" t="s">
        <v>90</v>
      </c>
      <c r="L3361" s="46">
        <v>5133</v>
      </c>
      <c r="M3361" s="46">
        <v>70</v>
      </c>
      <c r="N3361" s="46">
        <v>69</v>
      </c>
      <c r="O3361" s="46">
        <v>119</v>
      </c>
      <c r="P3361" s="46">
        <f t="shared" si="381"/>
        <v>2</v>
      </c>
      <c r="R3361" s="67" t="s">
        <v>1389</v>
      </c>
      <c r="S3361" s="67">
        <f>COUNTIF(Y$2:$Y$100,R3361)</f>
        <v>0</v>
      </c>
      <c r="V3361" s="67">
        <f t="shared" si="382"/>
        <v>0</v>
      </c>
      <c r="X3361"/>
      <c r="Y3361" s="67" t="str">
        <f t="shared" si="386"/>
        <v xml:space="preserve"> </v>
      </c>
      <c r="AB3361" t="s">
        <v>90</v>
      </c>
      <c r="AC3361" s="46">
        <v>5133</v>
      </c>
      <c r="AD3361" s="46">
        <v>70</v>
      </c>
      <c r="AE3361" s="46">
        <v>69</v>
      </c>
      <c r="AF3361" s="46">
        <v>119</v>
      </c>
      <c r="AH3361" s="70" t="str">
        <f t="shared" si="383"/>
        <v/>
      </c>
      <c r="AI3361" s="70" t="str">
        <f t="shared" si="384"/>
        <v/>
      </c>
      <c r="AJ3361" s="70" t="str">
        <f t="shared" si="385"/>
        <v>X</v>
      </c>
      <c r="AK3361" s="70" t="str" cm="1">
        <f t="array" ref="AK3361">_xlfn.IFS(AH3361&lt;&gt;"","1",AI3361&lt;&gt;"","2",AJ3361&lt;&gt;"","3")</f>
        <v>3</v>
      </c>
    </row>
    <row r="3362" spans="1:37" x14ac:dyDescent="0.25">
      <c r="A3362" t="s">
        <v>1653</v>
      </c>
      <c r="B3362" t="s">
        <v>393</v>
      </c>
      <c r="C3362" s="67" t="str">
        <f t="shared" si="380"/>
        <v>Mia Tsuchihashi</v>
      </c>
      <c r="D3362" s="71" t="str" cm="1">
        <f t="array" ref="D3362">_xlfn.IFS(AK3362="1",CONCATENATE(C3362,"Regional"),AK3362="2",CONCATENATE(C3362,"Sectional"),AK3362="3",CONCATENATE(C3362,COUNTIF($C$1:C3362,C3362)))</f>
        <v>Mia Tsuchihashi8</v>
      </c>
      <c r="E3362" s="66">
        <v>45169.458333333336</v>
      </c>
      <c r="F3362" t="s">
        <v>2612</v>
      </c>
      <c r="G3362" s="46">
        <v>47</v>
      </c>
      <c r="H3362" s="46">
        <v>100</v>
      </c>
      <c r="I3362" s="46">
        <v>16</v>
      </c>
      <c r="J3362" t="s">
        <v>139</v>
      </c>
      <c r="K3362" t="s">
        <v>90</v>
      </c>
      <c r="L3362" s="46">
        <v>5133</v>
      </c>
      <c r="M3362" s="46">
        <v>70</v>
      </c>
      <c r="N3362" s="46">
        <v>69</v>
      </c>
      <c r="O3362" s="46">
        <v>119</v>
      </c>
      <c r="P3362" s="46">
        <f t="shared" si="381"/>
        <v>2</v>
      </c>
      <c r="R3362" s="67" t="s">
        <v>3480</v>
      </c>
      <c r="S3362" s="67">
        <f>COUNTIF(Y$2:$Y$100,R3362)</f>
        <v>0</v>
      </c>
      <c r="V3362" s="67">
        <f t="shared" si="382"/>
        <v>0</v>
      </c>
      <c r="X3362"/>
      <c r="Y3362" s="67" t="str">
        <f t="shared" si="386"/>
        <v xml:space="preserve"> </v>
      </c>
      <c r="AB3362" t="s">
        <v>90</v>
      </c>
      <c r="AC3362" s="46">
        <v>5133</v>
      </c>
      <c r="AD3362" s="46">
        <v>70</v>
      </c>
      <c r="AE3362" s="46">
        <v>69</v>
      </c>
      <c r="AF3362" s="46">
        <v>119</v>
      </c>
      <c r="AH3362" s="70" t="str">
        <f t="shared" si="383"/>
        <v/>
      </c>
      <c r="AI3362" s="70" t="str">
        <f t="shared" si="384"/>
        <v/>
      </c>
      <c r="AJ3362" s="70" t="str">
        <f t="shared" si="385"/>
        <v>X</v>
      </c>
      <c r="AK3362" s="70" t="str" cm="1">
        <f t="array" ref="AK3362">_xlfn.IFS(AH3362&lt;&gt;"","1",AI3362&lt;&gt;"","2",AJ3362&lt;&gt;"","3")</f>
        <v>3</v>
      </c>
    </row>
    <row r="3363" spans="1:37" x14ac:dyDescent="0.25">
      <c r="A3363" t="s">
        <v>486</v>
      </c>
      <c r="B3363" t="s">
        <v>487</v>
      </c>
      <c r="C3363" s="67" t="str">
        <f t="shared" si="380"/>
        <v>Mary Attwooll</v>
      </c>
      <c r="D3363" s="71" t="str" cm="1">
        <f t="array" ref="D3363">_xlfn.IFS(AK3363="1",CONCATENATE(C3363,"Regional"),AK3363="2",CONCATENATE(C3363,"Sectional"),AK3363="3",CONCATENATE(C3363,COUNTIF($C$1:C3363,C3363)))</f>
        <v>Mary Attwooll6</v>
      </c>
      <c r="E3363" s="66">
        <v>45169.458333333336</v>
      </c>
      <c r="F3363" t="s">
        <v>2612</v>
      </c>
      <c r="G3363" s="46">
        <v>47</v>
      </c>
      <c r="H3363" s="46">
        <v>101</v>
      </c>
      <c r="I3363" s="46">
        <v>19</v>
      </c>
      <c r="J3363" t="s">
        <v>139</v>
      </c>
      <c r="K3363" t="s">
        <v>90</v>
      </c>
      <c r="L3363" s="46">
        <v>5133</v>
      </c>
      <c r="M3363" s="46">
        <v>70</v>
      </c>
      <c r="N3363" s="46">
        <v>69</v>
      </c>
      <c r="O3363" s="46">
        <v>119</v>
      </c>
      <c r="P3363" s="46">
        <f t="shared" si="381"/>
        <v>2</v>
      </c>
      <c r="R3363" s="67" t="s">
        <v>1177</v>
      </c>
      <c r="S3363" s="67">
        <f>COUNTIF(Y$2:$Y$100,R3363)</f>
        <v>0</v>
      </c>
      <c r="V3363" s="67">
        <f t="shared" si="382"/>
        <v>0</v>
      </c>
      <c r="X3363"/>
      <c r="Y3363" s="67" t="str">
        <f t="shared" si="386"/>
        <v xml:space="preserve"> </v>
      </c>
      <c r="AB3363" t="s">
        <v>90</v>
      </c>
      <c r="AC3363" s="46">
        <v>5133</v>
      </c>
      <c r="AD3363" s="46">
        <v>70</v>
      </c>
      <c r="AE3363" s="46">
        <v>69</v>
      </c>
      <c r="AF3363" s="46">
        <v>119</v>
      </c>
      <c r="AH3363" s="70" t="str">
        <f t="shared" si="383"/>
        <v/>
      </c>
      <c r="AI3363" s="70" t="str">
        <f t="shared" si="384"/>
        <v/>
      </c>
      <c r="AJ3363" s="70" t="str">
        <f t="shared" si="385"/>
        <v>X</v>
      </c>
      <c r="AK3363" s="70" t="str" cm="1">
        <f t="array" ref="AK3363">_xlfn.IFS(AH3363&lt;&gt;"","1",AI3363&lt;&gt;"","2",AJ3363&lt;&gt;"","3")</f>
        <v>3</v>
      </c>
    </row>
    <row r="3364" spans="1:37" x14ac:dyDescent="0.25">
      <c r="A3364" t="s">
        <v>1652</v>
      </c>
      <c r="B3364" t="s">
        <v>443</v>
      </c>
      <c r="C3364" s="67" t="str">
        <f t="shared" si="380"/>
        <v>Emily Blankenburg</v>
      </c>
      <c r="D3364" s="71" t="str" cm="1">
        <f t="array" ref="D3364">_xlfn.IFS(AK3364="1",CONCATENATE(C3364,"Regional"),AK3364="2",CONCATENATE(C3364,"Sectional"),AK3364="3",CONCATENATE(C3364,COUNTIF($C$1:C3364,C3364)))</f>
        <v>Emily Blankenburg8</v>
      </c>
      <c r="E3364" s="66">
        <v>45169.458333333336</v>
      </c>
      <c r="F3364" t="s">
        <v>2612</v>
      </c>
      <c r="G3364" s="46">
        <v>47</v>
      </c>
      <c r="H3364" s="46">
        <v>102</v>
      </c>
      <c r="I3364" s="46">
        <v>20</v>
      </c>
      <c r="J3364" t="s">
        <v>139</v>
      </c>
      <c r="K3364" t="s">
        <v>90</v>
      </c>
      <c r="L3364" s="46">
        <v>5133</v>
      </c>
      <c r="M3364" s="46">
        <v>70</v>
      </c>
      <c r="N3364" s="46">
        <v>69</v>
      </c>
      <c r="O3364" s="46">
        <v>119</v>
      </c>
      <c r="P3364" s="46">
        <f t="shared" si="381"/>
        <v>2</v>
      </c>
      <c r="R3364" s="67" t="s">
        <v>3484</v>
      </c>
      <c r="S3364" s="67">
        <f>COUNTIF(Y$2:$Y$100,R3364)</f>
        <v>0</v>
      </c>
      <c r="V3364" s="67">
        <f t="shared" si="382"/>
        <v>0</v>
      </c>
      <c r="X3364"/>
      <c r="Y3364" s="67" t="str">
        <f t="shared" si="386"/>
        <v xml:space="preserve"> </v>
      </c>
      <c r="AB3364" t="s">
        <v>90</v>
      </c>
      <c r="AC3364" s="46">
        <v>5133</v>
      </c>
      <c r="AD3364" s="46">
        <v>70</v>
      </c>
      <c r="AE3364" s="46">
        <v>69</v>
      </c>
      <c r="AF3364" s="46">
        <v>119</v>
      </c>
      <c r="AH3364" s="70" t="str">
        <f t="shared" si="383"/>
        <v/>
      </c>
      <c r="AI3364" s="70" t="str">
        <f t="shared" si="384"/>
        <v/>
      </c>
      <c r="AJ3364" s="70" t="str">
        <f t="shared" si="385"/>
        <v>X</v>
      </c>
      <c r="AK3364" s="70" t="str" cm="1">
        <f t="array" ref="AK3364">_xlfn.IFS(AH3364&lt;&gt;"","1",AI3364&lt;&gt;"","2",AJ3364&lt;&gt;"","3")</f>
        <v>3</v>
      </c>
    </row>
    <row r="3365" spans="1:37" x14ac:dyDescent="0.25">
      <c r="A3365" t="s">
        <v>240</v>
      </c>
      <c r="B3365" t="s">
        <v>772</v>
      </c>
      <c r="C3365" s="67" t="str">
        <f t="shared" si="380"/>
        <v>Alexa Elliott</v>
      </c>
      <c r="D3365" s="71" t="str" cm="1">
        <f t="array" ref="D3365">_xlfn.IFS(AK3365="1",CONCATENATE(C3365,"Regional"),AK3365="2",CONCATENATE(C3365,"Sectional"),AK3365="3",CONCATENATE(C3365,COUNTIF($C$1:C3365,C3365)))</f>
        <v>Alexa Elliott6</v>
      </c>
      <c r="E3365" s="66">
        <v>45169.458333333336</v>
      </c>
      <c r="F3365" t="s">
        <v>2612</v>
      </c>
      <c r="G3365" s="46">
        <v>47</v>
      </c>
      <c r="H3365" s="46">
        <v>103</v>
      </c>
      <c r="I3365" s="46">
        <v>21</v>
      </c>
      <c r="J3365" t="s">
        <v>139</v>
      </c>
      <c r="K3365" t="s">
        <v>90</v>
      </c>
      <c r="L3365" s="46">
        <v>5133</v>
      </c>
      <c r="M3365" s="46">
        <v>70</v>
      </c>
      <c r="N3365" s="46">
        <v>69</v>
      </c>
      <c r="O3365" s="46">
        <v>119</v>
      </c>
      <c r="P3365" s="46">
        <f t="shared" si="381"/>
        <v>2</v>
      </c>
      <c r="R3365" s="67" t="s">
        <v>1368</v>
      </c>
      <c r="S3365" s="67">
        <f>COUNTIF(Y$2:$Y$100,R3365)</f>
        <v>0</v>
      </c>
      <c r="V3365" s="67">
        <f t="shared" si="382"/>
        <v>0</v>
      </c>
      <c r="X3365"/>
      <c r="Y3365" s="67" t="str">
        <f t="shared" si="386"/>
        <v xml:space="preserve"> </v>
      </c>
      <c r="AB3365" t="s">
        <v>90</v>
      </c>
      <c r="AC3365" s="46">
        <v>5133</v>
      </c>
      <c r="AD3365" s="46">
        <v>70</v>
      </c>
      <c r="AE3365" s="46">
        <v>69</v>
      </c>
      <c r="AF3365" s="46">
        <v>119</v>
      </c>
      <c r="AH3365" s="70" t="str">
        <f t="shared" si="383"/>
        <v/>
      </c>
      <c r="AI3365" s="70" t="str">
        <f t="shared" si="384"/>
        <v/>
      </c>
      <c r="AJ3365" s="70" t="str">
        <f t="shared" si="385"/>
        <v>X</v>
      </c>
      <c r="AK3365" s="70" t="str" cm="1">
        <f t="array" ref="AK3365">_xlfn.IFS(AH3365&lt;&gt;"","1",AI3365&lt;&gt;"","2",AJ3365&lt;&gt;"","3")</f>
        <v>3</v>
      </c>
    </row>
    <row r="3366" spans="1:37" x14ac:dyDescent="0.25">
      <c r="A3366" t="s">
        <v>1690</v>
      </c>
      <c r="B3366" t="s">
        <v>187</v>
      </c>
      <c r="C3366" s="67" t="str">
        <f t="shared" si="380"/>
        <v>Ava Fahrenholz</v>
      </c>
      <c r="D3366" s="71" t="str" cm="1">
        <f t="array" ref="D3366">_xlfn.IFS(AK3366="1",CONCATENATE(C3366,"Regional"),AK3366="2",CONCATENATE(C3366,"Sectional"),AK3366="3",CONCATENATE(C3366,COUNTIF($C$1:C3366,C3366)))</f>
        <v>Ava Fahrenholz6</v>
      </c>
      <c r="E3366" s="66">
        <v>45169.458333333336</v>
      </c>
      <c r="F3366" t="s">
        <v>2612</v>
      </c>
      <c r="G3366" s="46">
        <v>47</v>
      </c>
      <c r="H3366" s="46">
        <v>105</v>
      </c>
      <c r="I3366" s="46">
        <v>22</v>
      </c>
      <c r="J3366" t="s">
        <v>139</v>
      </c>
      <c r="K3366" t="s">
        <v>90</v>
      </c>
      <c r="L3366" s="46">
        <v>5133</v>
      </c>
      <c r="M3366" s="46">
        <v>70</v>
      </c>
      <c r="N3366" s="46">
        <v>69</v>
      </c>
      <c r="O3366" s="46">
        <v>119</v>
      </c>
      <c r="P3366" s="46">
        <f t="shared" si="381"/>
        <v>2</v>
      </c>
      <c r="R3366" s="67" t="s">
        <v>3555</v>
      </c>
      <c r="S3366" s="67">
        <f>COUNTIF(Y$2:$Y$100,R3366)</f>
        <v>0</v>
      </c>
      <c r="V3366" s="67">
        <f t="shared" si="382"/>
        <v>0</v>
      </c>
      <c r="X3366"/>
      <c r="Y3366" s="67" t="str">
        <f t="shared" si="386"/>
        <v xml:space="preserve"> </v>
      </c>
      <c r="AB3366" t="s">
        <v>90</v>
      </c>
      <c r="AC3366" s="46">
        <v>5133</v>
      </c>
      <c r="AD3366" s="46">
        <v>70</v>
      </c>
      <c r="AE3366" s="46">
        <v>69</v>
      </c>
      <c r="AF3366" s="46">
        <v>119</v>
      </c>
      <c r="AH3366" s="70" t="str">
        <f t="shared" si="383"/>
        <v/>
      </c>
      <c r="AI3366" s="70" t="str">
        <f t="shared" si="384"/>
        <v/>
      </c>
      <c r="AJ3366" s="70" t="str">
        <f t="shared" si="385"/>
        <v>X</v>
      </c>
      <c r="AK3366" s="70" t="str" cm="1">
        <f t="array" ref="AK3366">_xlfn.IFS(AH3366&lt;&gt;"","1",AI3366&lt;&gt;"","2",AJ3366&lt;&gt;"","3")</f>
        <v>3</v>
      </c>
    </row>
    <row r="3367" spans="1:37" x14ac:dyDescent="0.25">
      <c r="A3367" t="s">
        <v>231</v>
      </c>
      <c r="B3367" t="s">
        <v>434</v>
      </c>
      <c r="C3367" s="67" t="str">
        <f t="shared" si="380"/>
        <v>Ella Cross</v>
      </c>
      <c r="D3367" s="71" t="str" cm="1">
        <f t="array" ref="D3367">_xlfn.IFS(AK3367="1",CONCATENATE(C3367,"Regional"),AK3367="2",CONCATENATE(C3367,"Sectional"),AK3367="3",CONCATENATE(C3367,COUNTIF($C$1:C3367,C3367)))</f>
        <v>Ella Cross6</v>
      </c>
      <c r="E3367" s="66">
        <v>45169.458333333336</v>
      </c>
      <c r="F3367" t="s">
        <v>2612</v>
      </c>
      <c r="G3367" s="46">
        <v>47</v>
      </c>
      <c r="H3367" s="46">
        <v>108</v>
      </c>
      <c r="I3367" s="46">
        <v>23</v>
      </c>
      <c r="J3367" t="s">
        <v>139</v>
      </c>
      <c r="K3367" t="s">
        <v>90</v>
      </c>
      <c r="L3367" s="46">
        <v>5133</v>
      </c>
      <c r="M3367" s="46">
        <v>70</v>
      </c>
      <c r="N3367" s="46">
        <v>69</v>
      </c>
      <c r="O3367" s="46">
        <v>119</v>
      </c>
      <c r="P3367" s="46">
        <f t="shared" si="381"/>
        <v>2</v>
      </c>
      <c r="R3367" s="67" t="s">
        <v>1178</v>
      </c>
      <c r="S3367" s="67">
        <f>COUNTIF(Y$2:$Y$100,R3367)</f>
        <v>0</v>
      </c>
      <c r="V3367" s="67">
        <f t="shared" si="382"/>
        <v>0</v>
      </c>
      <c r="X3367"/>
      <c r="Y3367" s="67" t="str">
        <f t="shared" si="386"/>
        <v xml:space="preserve"> </v>
      </c>
      <c r="AB3367" t="s">
        <v>90</v>
      </c>
      <c r="AC3367" s="46">
        <v>5133</v>
      </c>
      <c r="AD3367" s="46">
        <v>70</v>
      </c>
      <c r="AE3367" s="46">
        <v>69</v>
      </c>
      <c r="AF3367" s="46">
        <v>119</v>
      </c>
      <c r="AH3367" s="70" t="str">
        <f t="shared" si="383"/>
        <v/>
      </c>
      <c r="AI3367" s="70" t="str">
        <f t="shared" si="384"/>
        <v/>
      </c>
      <c r="AJ3367" s="70" t="str">
        <f t="shared" si="385"/>
        <v>X</v>
      </c>
      <c r="AK3367" s="70" t="str" cm="1">
        <f t="array" ref="AK3367">_xlfn.IFS(AH3367&lt;&gt;"","1",AI3367&lt;&gt;"","2",AJ3367&lt;&gt;"","3")</f>
        <v>3</v>
      </c>
    </row>
    <row r="3368" spans="1:37" x14ac:dyDescent="0.25">
      <c r="A3368" t="s">
        <v>905</v>
      </c>
      <c r="B3368" t="s">
        <v>769</v>
      </c>
      <c r="C3368" s="67" t="str">
        <f t="shared" si="380"/>
        <v>Nadia Newman</v>
      </c>
      <c r="D3368" s="71" t="str" cm="1">
        <f t="array" ref="D3368">_xlfn.IFS(AK3368="1",CONCATENATE(C3368,"Regional"),AK3368="2",CONCATENATE(C3368,"Sectional"),AK3368="3",CONCATENATE(C3368,COUNTIF($C$1:C3368,C3368)))</f>
        <v>Nadia Newman5</v>
      </c>
      <c r="E3368" s="66">
        <v>45169.458333333336</v>
      </c>
      <c r="F3368" t="s">
        <v>2612</v>
      </c>
      <c r="G3368" s="46">
        <v>47</v>
      </c>
      <c r="H3368" s="46">
        <v>109</v>
      </c>
      <c r="I3368" s="46">
        <v>24</v>
      </c>
      <c r="J3368" t="s">
        <v>139</v>
      </c>
      <c r="K3368" t="s">
        <v>90</v>
      </c>
      <c r="L3368" s="46">
        <v>5133</v>
      </c>
      <c r="M3368" s="46">
        <v>70</v>
      </c>
      <c r="N3368" s="46">
        <v>69</v>
      </c>
      <c r="O3368" s="46">
        <v>119</v>
      </c>
      <c r="P3368" s="46">
        <f t="shared" si="381"/>
        <v>2</v>
      </c>
      <c r="R3368" s="67" t="s">
        <v>1443</v>
      </c>
      <c r="S3368" s="67">
        <f>COUNTIF(Y$2:$Y$100,R3368)</f>
        <v>0</v>
      </c>
      <c r="V3368" s="67">
        <f t="shared" si="382"/>
        <v>0</v>
      </c>
      <c r="X3368"/>
      <c r="Y3368" s="67" t="str">
        <f t="shared" si="386"/>
        <v xml:space="preserve"> </v>
      </c>
      <c r="AB3368" t="s">
        <v>90</v>
      </c>
      <c r="AC3368" s="46">
        <v>5133</v>
      </c>
      <c r="AD3368" s="46">
        <v>70</v>
      </c>
      <c r="AE3368" s="46">
        <v>69</v>
      </c>
      <c r="AF3368" s="46">
        <v>119</v>
      </c>
      <c r="AH3368" s="70" t="str">
        <f t="shared" si="383"/>
        <v/>
      </c>
      <c r="AI3368" s="70" t="str">
        <f t="shared" si="384"/>
        <v/>
      </c>
      <c r="AJ3368" s="70" t="str">
        <f t="shared" si="385"/>
        <v>X</v>
      </c>
      <c r="AK3368" s="70" t="str" cm="1">
        <f t="array" ref="AK3368">_xlfn.IFS(AH3368&lt;&gt;"","1",AI3368&lt;&gt;"","2",AJ3368&lt;&gt;"","3")</f>
        <v>3</v>
      </c>
    </row>
    <row r="3369" spans="1:37" x14ac:dyDescent="0.25">
      <c r="A3369" t="s">
        <v>1850</v>
      </c>
      <c r="B3369" t="s">
        <v>713</v>
      </c>
      <c r="C3369" s="67" t="str">
        <f t="shared" si="380"/>
        <v>Hailee Koth</v>
      </c>
      <c r="D3369" s="71" t="str" cm="1">
        <f t="array" ref="D3369">_xlfn.IFS(AK3369="1",CONCATENATE(C3369,"Regional"),AK3369="2",CONCATENATE(C3369,"Sectional"),AK3369="3",CONCATENATE(C3369,COUNTIF($C$1:C3369,C3369)))</f>
        <v>Hailee Koth5</v>
      </c>
      <c r="E3369" s="66">
        <v>45169.458333333336</v>
      </c>
      <c r="F3369" t="s">
        <v>2612</v>
      </c>
      <c r="G3369" s="46">
        <v>47</v>
      </c>
      <c r="H3369" s="46">
        <v>109</v>
      </c>
      <c r="I3369" s="46">
        <v>24</v>
      </c>
      <c r="J3369" t="s">
        <v>139</v>
      </c>
      <c r="K3369" t="s">
        <v>90</v>
      </c>
      <c r="L3369" s="46">
        <v>5133</v>
      </c>
      <c r="M3369" s="46">
        <v>70</v>
      </c>
      <c r="N3369" s="46">
        <v>69</v>
      </c>
      <c r="O3369" s="46">
        <v>119</v>
      </c>
      <c r="P3369" s="46">
        <f t="shared" si="381"/>
        <v>2</v>
      </c>
      <c r="R3369" s="67" t="s">
        <v>3131</v>
      </c>
      <c r="S3369" s="67">
        <f>COUNTIF(Y$2:$Y$100,R3369)</f>
        <v>0</v>
      </c>
      <c r="V3369" s="67">
        <f t="shared" si="382"/>
        <v>0</v>
      </c>
      <c r="X3369"/>
      <c r="Y3369" s="67" t="str">
        <f t="shared" si="386"/>
        <v xml:space="preserve"> </v>
      </c>
      <c r="AB3369" t="s">
        <v>90</v>
      </c>
      <c r="AC3369" s="46">
        <v>5133</v>
      </c>
      <c r="AD3369" s="46">
        <v>70</v>
      </c>
      <c r="AE3369" s="46">
        <v>69</v>
      </c>
      <c r="AF3369" s="46">
        <v>119</v>
      </c>
      <c r="AH3369" s="70" t="str">
        <f t="shared" si="383"/>
        <v/>
      </c>
      <c r="AI3369" s="70" t="str">
        <f t="shared" si="384"/>
        <v/>
      </c>
      <c r="AJ3369" s="70" t="str">
        <f t="shared" si="385"/>
        <v>X</v>
      </c>
      <c r="AK3369" s="70" t="str" cm="1">
        <f t="array" ref="AK3369">_xlfn.IFS(AH3369&lt;&gt;"","1",AI3369&lt;&gt;"","2",AJ3369&lt;&gt;"","3")</f>
        <v>3</v>
      </c>
    </row>
    <row r="3370" spans="1:37" x14ac:dyDescent="0.25">
      <c r="A3370" t="s">
        <v>904</v>
      </c>
      <c r="B3370" t="s">
        <v>582</v>
      </c>
      <c r="C3370" s="67" t="str">
        <f t="shared" si="380"/>
        <v>Katelyn Scannell</v>
      </c>
      <c r="D3370" s="71" t="str" cm="1">
        <f t="array" ref="D3370">_xlfn.IFS(AK3370="1",CONCATENATE(C3370,"Regional"),AK3370="2",CONCATENATE(C3370,"Sectional"),AK3370="3",CONCATENATE(C3370,COUNTIF($C$1:C3370,C3370)))</f>
        <v>Katelyn Scannell5</v>
      </c>
      <c r="E3370" s="66">
        <v>45169.458333333336</v>
      </c>
      <c r="F3370" t="s">
        <v>2612</v>
      </c>
      <c r="G3370" s="46">
        <v>47</v>
      </c>
      <c r="H3370" s="46">
        <v>110</v>
      </c>
      <c r="I3370" s="46">
        <v>26</v>
      </c>
      <c r="J3370" t="s">
        <v>139</v>
      </c>
      <c r="K3370" t="s">
        <v>90</v>
      </c>
      <c r="L3370" s="46">
        <v>5133</v>
      </c>
      <c r="M3370" s="46">
        <v>70</v>
      </c>
      <c r="N3370" s="46">
        <v>69</v>
      </c>
      <c r="O3370" s="46">
        <v>119</v>
      </c>
      <c r="P3370" s="46">
        <f t="shared" si="381"/>
        <v>2</v>
      </c>
      <c r="R3370" s="67" t="s">
        <v>1442</v>
      </c>
      <c r="S3370" s="67">
        <f>COUNTIF(Y$2:$Y$100,R3370)</f>
        <v>0</v>
      </c>
      <c r="V3370" s="67">
        <f t="shared" si="382"/>
        <v>0</v>
      </c>
      <c r="X3370"/>
      <c r="Y3370" s="67" t="str">
        <f t="shared" si="386"/>
        <v xml:space="preserve"> </v>
      </c>
      <c r="AB3370" t="s">
        <v>90</v>
      </c>
      <c r="AC3370" s="46">
        <v>5133</v>
      </c>
      <c r="AD3370" s="46">
        <v>70</v>
      </c>
      <c r="AE3370" s="46">
        <v>69</v>
      </c>
      <c r="AF3370" s="46">
        <v>119</v>
      </c>
      <c r="AH3370" s="70" t="str">
        <f t="shared" si="383"/>
        <v/>
      </c>
      <c r="AI3370" s="70" t="str">
        <f t="shared" si="384"/>
        <v/>
      </c>
      <c r="AJ3370" s="70" t="str">
        <f t="shared" si="385"/>
        <v>X</v>
      </c>
      <c r="AK3370" s="70" t="str" cm="1">
        <f t="array" ref="AK3370">_xlfn.IFS(AH3370&lt;&gt;"","1",AI3370&lt;&gt;"","2",AJ3370&lt;&gt;"","3")</f>
        <v>3</v>
      </c>
    </row>
    <row r="3371" spans="1:37" x14ac:dyDescent="0.25">
      <c r="A3371" t="s">
        <v>339</v>
      </c>
      <c r="B3371" t="s">
        <v>353</v>
      </c>
      <c r="C3371" s="67" t="str">
        <f t="shared" si="380"/>
        <v>Olivia Ross</v>
      </c>
      <c r="D3371" s="71" t="str" cm="1">
        <f t="array" ref="D3371">_xlfn.IFS(AK3371="1",CONCATENATE(C3371,"Regional"),AK3371="2",CONCATENATE(C3371,"Sectional"),AK3371="3",CONCATENATE(C3371,COUNTIF($C$1:C3371,C3371)))</f>
        <v>Olivia Ross6</v>
      </c>
      <c r="E3371" s="66">
        <v>45169.458333333336</v>
      </c>
      <c r="F3371" t="s">
        <v>2612</v>
      </c>
      <c r="G3371" s="46">
        <v>47</v>
      </c>
      <c r="H3371" s="46">
        <v>111</v>
      </c>
      <c r="I3371" s="46">
        <v>27</v>
      </c>
      <c r="J3371" t="s">
        <v>139</v>
      </c>
      <c r="K3371" t="s">
        <v>90</v>
      </c>
      <c r="L3371" s="46">
        <v>5133</v>
      </c>
      <c r="M3371" s="46">
        <v>70</v>
      </c>
      <c r="N3371" s="46">
        <v>69</v>
      </c>
      <c r="O3371" s="46">
        <v>119</v>
      </c>
      <c r="P3371" s="46">
        <f t="shared" si="381"/>
        <v>2</v>
      </c>
      <c r="R3371" s="67" t="s">
        <v>1568</v>
      </c>
      <c r="S3371" s="67">
        <f>COUNTIF(Y$2:$Y$100,R3371)</f>
        <v>0</v>
      </c>
      <c r="V3371" s="67">
        <f t="shared" si="382"/>
        <v>0</v>
      </c>
      <c r="X3371"/>
      <c r="Y3371" s="67" t="str">
        <f t="shared" si="386"/>
        <v xml:space="preserve"> </v>
      </c>
      <c r="AB3371" t="s">
        <v>90</v>
      </c>
      <c r="AC3371" s="46">
        <v>5133</v>
      </c>
      <c r="AD3371" s="46">
        <v>70</v>
      </c>
      <c r="AE3371" s="46">
        <v>69</v>
      </c>
      <c r="AF3371" s="46">
        <v>119</v>
      </c>
      <c r="AH3371" s="70" t="str">
        <f t="shared" si="383"/>
        <v/>
      </c>
      <c r="AI3371" s="70" t="str">
        <f t="shared" si="384"/>
        <v/>
      </c>
      <c r="AJ3371" s="70" t="str">
        <f t="shared" si="385"/>
        <v>X</v>
      </c>
      <c r="AK3371" s="70" t="str" cm="1">
        <f t="array" ref="AK3371">_xlfn.IFS(AH3371&lt;&gt;"","1",AI3371&lt;&gt;"","2",AJ3371&lt;&gt;"","3")</f>
        <v>3</v>
      </c>
    </row>
    <row r="3372" spans="1:37" x14ac:dyDescent="0.25">
      <c r="A3372" t="s">
        <v>2100</v>
      </c>
      <c r="B3372" t="s">
        <v>452</v>
      </c>
      <c r="C3372" s="67" t="str">
        <f t="shared" si="380"/>
        <v>Sophia Mattice</v>
      </c>
      <c r="D3372" s="71" t="str" cm="1">
        <f t="array" ref="D3372">_xlfn.IFS(AK3372="1",CONCATENATE(C3372,"Regional"),AK3372="2",CONCATENATE(C3372,"Sectional"),AK3372="3",CONCATENATE(C3372,COUNTIF($C$1:C3372,C3372)))</f>
        <v>Sophia Mattice6</v>
      </c>
      <c r="E3372" s="66">
        <v>45169.458333333336</v>
      </c>
      <c r="F3372" t="s">
        <v>2612</v>
      </c>
      <c r="G3372" s="46">
        <v>47</v>
      </c>
      <c r="H3372" s="46">
        <v>111</v>
      </c>
      <c r="I3372" s="46">
        <v>27</v>
      </c>
      <c r="J3372" t="s">
        <v>139</v>
      </c>
      <c r="K3372" t="s">
        <v>90</v>
      </c>
      <c r="L3372" s="46">
        <v>5133</v>
      </c>
      <c r="M3372" s="46">
        <v>70</v>
      </c>
      <c r="N3372" s="46">
        <v>69</v>
      </c>
      <c r="O3372" s="46">
        <v>119</v>
      </c>
      <c r="P3372" s="46">
        <f t="shared" si="381"/>
        <v>2</v>
      </c>
      <c r="R3372" s="67" t="s">
        <v>3125</v>
      </c>
      <c r="S3372" s="67">
        <f>COUNTIF(Y$2:$Y$100,R3372)</f>
        <v>0</v>
      </c>
      <c r="V3372" s="67">
        <f t="shared" si="382"/>
        <v>0</v>
      </c>
      <c r="X3372"/>
      <c r="Y3372" s="67" t="str">
        <f t="shared" si="386"/>
        <v xml:space="preserve"> </v>
      </c>
      <c r="AB3372" t="s">
        <v>90</v>
      </c>
      <c r="AC3372" s="46">
        <v>5133</v>
      </c>
      <c r="AD3372" s="46">
        <v>70</v>
      </c>
      <c r="AE3372" s="46">
        <v>69</v>
      </c>
      <c r="AF3372" s="46">
        <v>119</v>
      </c>
      <c r="AH3372" s="70" t="str">
        <f t="shared" si="383"/>
        <v/>
      </c>
      <c r="AI3372" s="70" t="str">
        <f t="shared" si="384"/>
        <v/>
      </c>
      <c r="AJ3372" s="70" t="str">
        <f t="shared" si="385"/>
        <v>X</v>
      </c>
      <c r="AK3372" s="70" t="str" cm="1">
        <f t="array" ref="AK3372">_xlfn.IFS(AH3372&lt;&gt;"","1",AI3372&lt;&gt;"","2",AJ3372&lt;&gt;"","3")</f>
        <v>3</v>
      </c>
    </row>
    <row r="3373" spans="1:37" x14ac:dyDescent="0.25">
      <c r="A3373" t="s">
        <v>860</v>
      </c>
      <c r="B3373" t="s">
        <v>535</v>
      </c>
      <c r="C3373" s="67" t="str">
        <f t="shared" si="380"/>
        <v>Rachel Hattori</v>
      </c>
      <c r="D3373" s="71" t="str" cm="1">
        <f t="array" ref="D3373">_xlfn.IFS(AK3373="1",CONCATENATE(C3373,"Regional"),AK3373="2",CONCATENATE(C3373,"Sectional"),AK3373="3",CONCATENATE(C3373,COUNTIF($C$1:C3373,C3373)))</f>
        <v>Rachel Hattori6</v>
      </c>
      <c r="E3373" s="66">
        <v>45169.458333333336</v>
      </c>
      <c r="F3373" t="s">
        <v>2612</v>
      </c>
      <c r="G3373" s="46">
        <v>47</v>
      </c>
      <c r="H3373" s="46">
        <v>112</v>
      </c>
      <c r="I3373" s="46">
        <v>29</v>
      </c>
      <c r="J3373" t="s">
        <v>139</v>
      </c>
      <c r="K3373" t="s">
        <v>90</v>
      </c>
      <c r="L3373" s="46">
        <v>5133</v>
      </c>
      <c r="M3373" s="46">
        <v>70</v>
      </c>
      <c r="N3373" s="46">
        <v>69</v>
      </c>
      <c r="O3373" s="46">
        <v>119</v>
      </c>
      <c r="P3373" s="46">
        <f t="shared" si="381"/>
        <v>2</v>
      </c>
      <c r="R3373" s="67" t="s">
        <v>1402</v>
      </c>
      <c r="S3373" s="67">
        <f>COUNTIF(Y$2:$Y$100,R3373)</f>
        <v>0</v>
      </c>
      <c r="V3373" s="67">
        <f t="shared" si="382"/>
        <v>0</v>
      </c>
      <c r="X3373"/>
      <c r="Y3373" s="67" t="str">
        <f t="shared" si="386"/>
        <v xml:space="preserve"> </v>
      </c>
      <c r="AB3373" t="s">
        <v>90</v>
      </c>
      <c r="AC3373" s="46">
        <v>5133</v>
      </c>
      <c r="AD3373" s="46">
        <v>70</v>
      </c>
      <c r="AE3373" s="46">
        <v>69</v>
      </c>
      <c r="AF3373" s="46">
        <v>119</v>
      </c>
      <c r="AH3373" s="70" t="str">
        <f t="shared" si="383"/>
        <v/>
      </c>
      <c r="AI3373" s="70" t="str">
        <f t="shared" si="384"/>
        <v/>
      </c>
      <c r="AJ3373" s="70" t="str">
        <f t="shared" si="385"/>
        <v>X</v>
      </c>
      <c r="AK3373" s="70" t="str" cm="1">
        <f t="array" ref="AK3373">_xlfn.IFS(AH3373&lt;&gt;"","1",AI3373&lt;&gt;"","2",AJ3373&lt;&gt;"","3")</f>
        <v>3</v>
      </c>
    </row>
    <row r="3374" spans="1:37" x14ac:dyDescent="0.25">
      <c r="A3374" t="s">
        <v>512</v>
      </c>
      <c r="B3374" t="s">
        <v>311</v>
      </c>
      <c r="C3374" s="67" t="str">
        <f t="shared" si="380"/>
        <v>Julia Dufek</v>
      </c>
      <c r="D3374" s="71" t="str" cm="1">
        <f t="array" ref="D3374">_xlfn.IFS(AK3374="1",CONCATENATE(C3374,"Regional"),AK3374="2",CONCATENATE(C3374,"Sectional"),AK3374="3",CONCATENATE(C3374,COUNTIF($C$1:C3374,C3374)))</f>
        <v>Julia Dufek6</v>
      </c>
      <c r="E3374" s="66">
        <v>45169.458333333336</v>
      </c>
      <c r="F3374" t="s">
        <v>2612</v>
      </c>
      <c r="G3374" s="46">
        <v>47</v>
      </c>
      <c r="H3374" s="46">
        <v>112</v>
      </c>
      <c r="I3374" s="46">
        <v>29</v>
      </c>
      <c r="J3374" t="s">
        <v>139</v>
      </c>
      <c r="K3374" t="s">
        <v>90</v>
      </c>
      <c r="L3374" s="46">
        <v>5133</v>
      </c>
      <c r="M3374" s="46">
        <v>70</v>
      </c>
      <c r="N3374" s="46">
        <v>69</v>
      </c>
      <c r="O3374" s="46">
        <v>119</v>
      </c>
      <c r="P3374" s="46">
        <f t="shared" si="381"/>
        <v>2</v>
      </c>
      <c r="R3374" s="67" t="s">
        <v>1505</v>
      </c>
      <c r="S3374" s="67">
        <f>COUNTIF(Y$2:$Y$100,R3374)</f>
        <v>0</v>
      </c>
      <c r="V3374" s="67">
        <f t="shared" si="382"/>
        <v>0</v>
      </c>
      <c r="X3374"/>
      <c r="Y3374" s="67" t="str">
        <f t="shared" si="386"/>
        <v xml:space="preserve"> </v>
      </c>
      <c r="AB3374" t="s">
        <v>90</v>
      </c>
      <c r="AC3374" s="46">
        <v>5133</v>
      </c>
      <c r="AD3374" s="46">
        <v>70</v>
      </c>
      <c r="AE3374" s="46">
        <v>69</v>
      </c>
      <c r="AF3374" s="46">
        <v>119</v>
      </c>
      <c r="AH3374" s="70" t="str">
        <f t="shared" si="383"/>
        <v/>
      </c>
      <c r="AI3374" s="70" t="str">
        <f t="shared" si="384"/>
        <v/>
      </c>
      <c r="AJ3374" s="70" t="str">
        <f t="shared" si="385"/>
        <v>X</v>
      </c>
      <c r="AK3374" s="70" t="str" cm="1">
        <f t="array" ref="AK3374">_xlfn.IFS(AH3374&lt;&gt;"","1",AI3374&lt;&gt;"","2",AJ3374&lt;&gt;"","3")</f>
        <v>3</v>
      </c>
    </row>
    <row r="3375" spans="1:37" x14ac:dyDescent="0.25">
      <c r="A3375" t="s">
        <v>788</v>
      </c>
      <c r="B3375" t="s">
        <v>789</v>
      </c>
      <c r="C3375" s="67" t="str">
        <f t="shared" si="380"/>
        <v>Gemma Dooley</v>
      </c>
      <c r="D3375" s="71" t="str" cm="1">
        <f t="array" ref="D3375">_xlfn.IFS(AK3375="1",CONCATENATE(C3375,"Regional"),AK3375="2",CONCATENATE(C3375,"Sectional"),AK3375="3",CONCATENATE(C3375,COUNTIF($C$1:C3375,C3375)))</f>
        <v>Gemma Dooley2</v>
      </c>
      <c r="E3375" s="66">
        <v>45169.458333333336</v>
      </c>
      <c r="F3375" t="s">
        <v>2612</v>
      </c>
      <c r="G3375" s="46">
        <v>47</v>
      </c>
      <c r="H3375" s="46">
        <v>114</v>
      </c>
      <c r="I3375" s="46">
        <v>31</v>
      </c>
      <c r="J3375" t="s">
        <v>139</v>
      </c>
      <c r="K3375" t="s">
        <v>90</v>
      </c>
      <c r="L3375" s="46">
        <v>5133</v>
      </c>
      <c r="M3375" s="46">
        <v>70</v>
      </c>
      <c r="N3375" s="46">
        <v>69</v>
      </c>
      <c r="O3375" s="46">
        <v>119</v>
      </c>
      <c r="P3375" s="46">
        <f t="shared" si="381"/>
        <v>2</v>
      </c>
      <c r="R3375" s="67" t="s">
        <v>1370</v>
      </c>
      <c r="S3375" s="67">
        <f>COUNTIF(Y$2:$Y$100,R3375)</f>
        <v>0</v>
      </c>
      <c r="V3375" s="67">
        <f t="shared" si="382"/>
        <v>0</v>
      </c>
      <c r="X3375"/>
      <c r="Y3375" s="67" t="str">
        <f t="shared" si="386"/>
        <v xml:space="preserve"> </v>
      </c>
      <c r="AB3375" t="s">
        <v>90</v>
      </c>
      <c r="AC3375" s="46">
        <v>5133</v>
      </c>
      <c r="AD3375" s="46">
        <v>70</v>
      </c>
      <c r="AE3375" s="46">
        <v>69</v>
      </c>
      <c r="AF3375" s="46">
        <v>119</v>
      </c>
      <c r="AH3375" s="70" t="str">
        <f t="shared" si="383"/>
        <v/>
      </c>
      <c r="AI3375" s="70" t="str">
        <f t="shared" si="384"/>
        <v/>
      </c>
      <c r="AJ3375" s="70" t="str">
        <f t="shared" si="385"/>
        <v>X</v>
      </c>
      <c r="AK3375" s="70" t="str" cm="1">
        <f t="array" ref="AK3375">_xlfn.IFS(AH3375&lt;&gt;"","1",AI3375&lt;&gt;"","2",AJ3375&lt;&gt;"","3")</f>
        <v>3</v>
      </c>
    </row>
    <row r="3376" spans="1:37" x14ac:dyDescent="0.25">
      <c r="A3376" t="s">
        <v>909</v>
      </c>
      <c r="B3376" t="s">
        <v>207</v>
      </c>
      <c r="C3376" s="67" t="str">
        <f t="shared" si="380"/>
        <v>Taylor Keller</v>
      </c>
      <c r="D3376" s="71" t="str" cm="1">
        <f t="array" ref="D3376">_xlfn.IFS(AK3376="1",CONCATENATE(C3376,"Regional"),AK3376="2",CONCATENATE(C3376,"Sectional"),AK3376="3",CONCATENATE(C3376,COUNTIF($C$1:C3376,C3376)))</f>
        <v>Taylor Keller4</v>
      </c>
      <c r="E3376" s="66">
        <v>45169.458333333336</v>
      </c>
      <c r="F3376" t="s">
        <v>2612</v>
      </c>
      <c r="G3376" s="46">
        <v>47</v>
      </c>
      <c r="H3376" s="46">
        <v>114</v>
      </c>
      <c r="I3376" s="46">
        <v>31</v>
      </c>
      <c r="J3376" t="s">
        <v>139</v>
      </c>
      <c r="K3376" t="s">
        <v>90</v>
      </c>
      <c r="L3376" s="46">
        <v>5133</v>
      </c>
      <c r="M3376" s="46">
        <v>70</v>
      </c>
      <c r="N3376" s="46">
        <v>69</v>
      </c>
      <c r="O3376" s="46">
        <v>119</v>
      </c>
      <c r="P3376" s="46">
        <f t="shared" si="381"/>
        <v>2</v>
      </c>
      <c r="R3376" s="67" t="s">
        <v>1446</v>
      </c>
      <c r="S3376" s="67">
        <f>COUNTIF(Y$2:$Y$100,R3376)</f>
        <v>0</v>
      </c>
      <c r="V3376" s="67">
        <f t="shared" si="382"/>
        <v>0</v>
      </c>
      <c r="X3376"/>
      <c r="Y3376" s="67" t="str">
        <f t="shared" si="386"/>
        <v xml:space="preserve"> </v>
      </c>
      <c r="AB3376" t="s">
        <v>90</v>
      </c>
      <c r="AC3376" s="46">
        <v>5133</v>
      </c>
      <c r="AD3376" s="46">
        <v>70</v>
      </c>
      <c r="AE3376" s="46">
        <v>69</v>
      </c>
      <c r="AF3376" s="46">
        <v>119</v>
      </c>
      <c r="AH3376" s="70" t="str">
        <f t="shared" si="383"/>
        <v/>
      </c>
      <c r="AI3376" s="70" t="str">
        <f t="shared" si="384"/>
        <v/>
      </c>
      <c r="AJ3376" s="70" t="str">
        <f t="shared" si="385"/>
        <v>X</v>
      </c>
      <c r="AK3376" s="70" t="str" cm="1">
        <f t="array" ref="AK3376">_xlfn.IFS(AH3376&lt;&gt;"","1",AI3376&lt;&gt;"","2",AJ3376&lt;&gt;"","3")</f>
        <v>3</v>
      </c>
    </row>
    <row r="3377" spans="1:37" x14ac:dyDescent="0.25">
      <c r="A3377" t="s">
        <v>1993</v>
      </c>
      <c r="B3377" t="s">
        <v>737</v>
      </c>
      <c r="C3377" s="67" t="str">
        <f t="shared" si="380"/>
        <v>Alayna Serwatt</v>
      </c>
      <c r="D3377" s="71" t="str" cm="1">
        <f t="array" ref="D3377">_xlfn.IFS(AK3377="1",CONCATENATE(C3377,"Regional"),AK3377="2",CONCATENATE(C3377,"Sectional"),AK3377="3",CONCATENATE(C3377,COUNTIF($C$1:C3377,C3377)))</f>
        <v>Alayna Serwatt3</v>
      </c>
      <c r="E3377" s="66">
        <v>45169.458333333336</v>
      </c>
      <c r="F3377" t="s">
        <v>2612</v>
      </c>
      <c r="G3377" s="46">
        <v>47</v>
      </c>
      <c r="H3377" s="46">
        <v>115</v>
      </c>
      <c r="I3377" s="46">
        <v>33</v>
      </c>
      <c r="J3377" t="s">
        <v>139</v>
      </c>
      <c r="K3377" t="s">
        <v>90</v>
      </c>
      <c r="L3377" s="46">
        <v>5133</v>
      </c>
      <c r="M3377" s="46">
        <v>70</v>
      </c>
      <c r="N3377" s="46">
        <v>69</v>
      </c>
      <c r="O3377" s="46">
        <v>119</v>
      </c>
      <c r="P3377" s="46">
        <f t="shared" si="381"/>
        <v>2</v>
      </c>
      <c r="R3377" s="67" t="s">
        <v>3009</v>
      </c>
      <c r="S3377" s="67">
        <f>COUNTIF(Y$2:$Y$100,R3377)</f>
        <v>0</v>
      </c>
      <c r="V3377" s="67">
        <f t="shared" si="382"/>
        <v>0</v>
      </c>
      <c r="X3377"/>
      <c r="Y3377" s="67" t="str">
        <f t="shared" si="386"/>
        <v xml:space="preserve"> </v>
      </c>
      <c r="AB3377" t="s">
        <v>90</v>
      </c>
      <c r="AC3377" s="46">
        <v>5133</v>
      </c>
      <c r="AD3377" s="46">
        <v>70</v>
      </c>
      <c r="AE3377" s="46">
        <v>69</v>
      </c>
      <c r="AF3377" s="46">
        <v>119</v>
      </c>
      <c r="AH3377" s="70" t="str">
        <f t="shared" si="383"/>
        <v/>
      </c>
      <c r="AI3377" s="70" t="str">
        <f t="shared" si="384"/>
        <v/>
      </c>
      <c r="AJ3377" s="70" t="str">
        <f t="shared" si="385"/>
        <v>X</v>
      </c>
      <c r="AK3377" s="70" t="str" cm="1">
        <f t="array" ref="AK3377">_xlfn.IFS(AH3377&lt;&gt;"","1",AI3377&lt;&gt;"","2",AJ3377&lt;&gt;"","3")</f>
        <v>3</v>
      </c>
    </row>
    <row r="3378" spans="1:37" x14ac:dyDescent="0.25">
      <c r="A3378" t="s">
        <v>374</v>
      </c>
      <c r="B3378" t="s">
        <v>729</v>
      </c>
      <c r="C3378" s="67" t="str">
        <f t="shared" si="380"/>
        <v>Maslin Wagner</v>
      </c>
      <c r="D3378" s="71" t="str" cm="1">
        <f t="array" ref="D3378">_xlfn.IFS(AK3378="1",CONCATENATE(C3378,"Regional"),AK3378="2",CONCATENATE(C3378,"Sectional"),AK3378="3",CONCATENATE(C3378,COUNTIF($C$1:C3378,C3378)))</f>
        <v>Maslin Wagner6</v>
      </c>
      <c r="E3378" s="66">
        <v>45169.458333333336</v>
      </c>
      <c r="F3378" t="s">
        <v>2612</v>
      </c>
      <c r="G3378" s="46">
        <v>47</v>
      </c>
      <c r="H3378" s="46">
        <v>115</v>
      </c>
      <c r="I3378" s="46">
        <v>33</v>
      </c>
      <c r="J3378" t="s">
        <v>139</v>
      </c>
      <c r="K3378" t="s">
        <v>90</v>
      </c>
      <c r="L3378" s="46">
        <v>5133</v>
      </c>
      <c r="M3378" s="46">
        <v>70</v>
      </c>
      <c r="N3378" s="46">
        <v>69</v>
      </c>
      <c r="O3378" s="46">
        <v>119</v>
      </c>
      <c r="P3378" s="46">
        <f t="shared" si="381"/>
        <v>2</v>
      </c>
      <c r="R3378" s="67" t="s">
        <v>1324</v>
      </c>
      <c r="S3378" s="67">
        <f>COUNTIF(Y$2:$Y$100,R3378)</f>
        <v>0</v>
      </c>
      <c r="V3378" s="67">
        <f t="shared" si="382"/>
        <v>0</v>
      </c>
      <c r="X3378"/>
      <c r="Y3378" s="67" t="str">
        <f t="shared" si="386"/>
        <v xml:space="preserve"> </v>
      </c>
      <c r="AB3378" t="s">
        <v>90</v>
      </c>
      <c r="AC3378" s="46">
        <v>5133</v>
      </c>
      <c r="AD3378" s="46">
        <v>70</v>
      </c>
      <c r="AE3378" s="46">
        <v>69</v>
      </c>
      <c r="AF3378" s="46">
        <v>119</v>
      </c>
      <c r="AH3378" s="70" t="str">
        <f t="shared" si="383"/>
        <v/>
      </c>
      <c r="AI3378" s="70" t="str">
        <f t="shared" si="384"/>
        <v/>
      </c>
      <c r="AJ3378" s="70" t="str">
        <f t="shared" si="385"/>
        <v>X</v>
      </c>
      <c r="AK3378" s="70" t="str" cm="1">
        <f t="array" ref="AK3378">_xlfn.IFS(AH3378&lt;&gt;"","1",AI3378&lt;&gt;"","2",AJ3378&lt;&gt;"","3")</f>
        <v>3</v>
      </c>
    </row>
    <row r="3379" spans="1:37" x14ac:dyDescent="0.25">
      <c r="A3379" t="s">
        <v>1667</v>
      </c>
      <c r="B3379" t="s">
        <v>1666</v>
      </c>
      <c r="C3379" s="67" t="str">
        <f t="shared" si="380"/>
        <v>Cori Milam</v>
      </c>
      <c r="D3379" s="71" t="str" cm="1">
        <f t="array" ref="D3379">_xlfn.IFS(AK3379="1",CONCATENATE(C3379,"Regional"),AK3379="2",CONCATENATE(C3379,"Sectional"),AK3379="3",CONCATENATE(C3379,COUNTIF($C$1:C3379,C3379)))</f>
        <v>Cori Milam7</v>
      </c>
      <c r="E3379" s="66">
        <v>45169.458333333336</v>
      </c>
      <c r="F3379" t="s">
        <v>2612</v>
      </c>
      <c r="G3379" s="46">
        <v>47</v>
      </c>
      <c r="H3379" s="46">
        <v>115</v>
      </c>
      <c r="I3379" s="46">
        <v>33</v>
      </c>
      <c r="J3379" t="s">
        <v>139</v>
      </c>
      <c r="K3379" t="s">
        <v>90</v>
      </c>
      <c r="L3379" s="46">
        <v>5133</v>
      </c>
      <c r="M3379" s="46">
        <v>70</v>
      </c>
      <c r="N3379" s="46">
        <v>69</v>
      </c>
      <c r="O3379" s="46">
        <v>119</v>
      </c>
      <c r="P3379" s="46">
        <f t="shared" si="381"/>
        <v>2</v>
      </c>
      <c r="R3379" s="67" t="s">
        <v>3493</v>
      </c>
      <c r="S3379" s="67">
        <f>COUNTIF(Y$2:$Y$100,R3379)</f>
        <v>0</v>
      </c>
      <c r="V3379" s="67">
        <f t="shared" si="382"/>
        <v>0</v>
      </c>
      <c r="X3379"/>
      <c r="Y3379" s="67" t="str">
        <f t="shared" si="386"/>
        <v xml:space="preserve"> </v>
      </c>
      <c r="AB3379" t="s">
        <v>90</v>
      </c>
      <c r="AC3379" s="46">
        <v>5133</v>
      </c>
      <c r="AD3379" s="46">
        <v>70</v>
      </c>
      <c r="AE3379" s="46">
        <v>69</v>
      </c>
      <c r="AF3379" s="46">
        <v>119</v>
      </c>
      <c r="AH3379" s="70" t="str">
        <f t="shared" si="383"/>
        <v/>
      </c>
      <c r="AI3379" s="70" t="str">
        <f t="shared" si="384"/>
        <v/>
      </c>
      <c r="AJ3379" s="70" t="str">
        <f t="shared" si="385"/>
        <v>X</v>
      </c>
      <c r="AK3379" s="70" t="str" cm="1">
        <f t="array" ref="AK3379">_xlfn.IFS(AH3379&lt;&gt;"","1",AI3379&lt;&gt;"","2",AJ3379&lt;&gt;"","3")</f>
        <v>3</v>
      </c>
    </row>
    <row r="3380" spans="1:37" x14ac:dyDescent="0.25">
      <c r="A3380" t="s">
        <v>502</v>
      </c>
      <c r="B3380" t="s">
        <v>220</v>
      </c>
      <c r="C3380" s="67" t="str">
        <f t="shared" si="380"/>
        <v>Maria Kelly</v>
      </c>
      <c r="D3380" s="71" t="str" cm="1">
        <f t="array" ref="D3380">_xlfn.IFS(AK3380="1",CONCATENATE(C3380,"Regional"),AK3380="2",CONCATENATE(C3380,"Sectional"),AK3380="3",CONCATENATE(C3380,COUNTIF($C$1:C3380,C3380)))</f>
        <v>Maria Kelly7</v>
      </c>
      <c r="E3380" s="66">
        <v>45169.458333333336</v>
      </c>
      <c r="F3380" t="s">
        <v>2612</v>
      </c>
      <c r="G3380" s="46">
        <v>47</v>
      </c>
      <c r="H3380" s="46">
        <v>116</v>
      </c>
      <c r="I3380" s="46">
        <v>36</v>
      </c>
      <c r="J3380" t="s">
        <v>139</v>
      </c>
      <c r="K3380" t="s">
        <v>90</v>
      </c>
      <c r="L3380" s="46">
        <v>5133</v>
      </c>
      <c r="M3380" s="46">
        <v>70</v>
      </c>
      <c r="N3380" s="46">
        <v>69</v>
      </c>
      <c r="O3380" s="46">
        <v>119</v>
      </c>
      <c r="P3380" s="46">
        <f t="shared" si="381"/>
        <v>2</v>
      </c>
      <c r="R3380" s="67" t="s">
        <v>2806</v>
      </c>
      <c r="S3380" s="67">
        <f>COUNTIF(Y$2:$Y$100,R3380)</f>
        <v>0</v>
      </c>
      <c r="V3380" s="67">
        <f t="shared" si="382"/>
        <v>0</v>
      </c>
      <c r="X3380"/>
      <c r="Y3380" s="67" t="str">
        <f t="shared" si="386"/>
        <v xml:space="preserve"> </v>
      </c>
      <c r="AB3380" t="s">
        <v>90</v>
      </c>
      <c r="AC3380" s="46">
        <v>5133</v>
      </c>
      <c r="AD3380" s="46">
        <v>70</v>
      </c>
      <c r="AE3380" s="46">
        <v>69</v>
      </c>
      <c r="AF3380" s="46">
        <v>119</v>
      </c>
      <c r="AH3380" s="70" t="str">
        <f t="shared" si="383"/>
        <v/>
      </c>
      <c r="AI3380" s="70" t="str">
        <f t="shared" si="384"/>
        <v/>
      </c>
      <c r="AJ3380" s="70" t="str">
        <f t="shared" si="385"/>
        <v>X</v>
      </c>
      <c r="AK3380" s="70" t="str" cm="1">
        <f t="array" ref="AK3380">_xlfn.IFS(AH3380&lt;&gt;"","1",AI3380&lt;&gt;"","2",AJ3380&lt;&gt;"","3")</f>
        <v>3</v>
      </c>
    </row>
    <row r="3381" spans="1:37" x14ac:dyDescent="0.25">
      <c r="A3381" t="s">
        <v>1674</v>
      </c>
      <c r="B3381" t="s">
        <v>840</v>
      </c>
      <c r="C3381" s="67" t="str">
        <f t="shared" si="380"/>
        <v>Charlotte Timmermans</v>
      </c>
      <c r="D3381" s="71" t="str" cm="1">
        <f t="array" ref="D3381">_xlfn.IFS(AK3381="1",CONCATENATE(C3381,"Regional"),AK3381="2",CONCATENATE(C3381,"Sectional"),AK3381="3",CONCATENATE(C3381,COUNTIF($C$1:C3381,C3381)))</f>
        <v>Charlotte Timmermans2</v>
      </c>
      <c r="E3381" s="66">
        <v>45169.458333333336</v>
      </c>
      <c r="F3381" t="s">
        <v>2612</v>
      </c>
      <c r="G3381" s="46">
        <v>47</v>
      </c>
      <c r="H3381" s="46">
        <v>118</v>
      </c>
      <c r="I3381" s="46">
        <v>37</v>
      </c>
      <c r="J3381" t="s">
        <v>139</v>
      </c>
      <c r="K3381" t="s">
        <v>90</v>
      </c>
      <c r="L3381" s="46">
        <v>5133</v>
      </c>
      <c r="M3381" s="46">
        <v>70</v>
      </c>
      <c r="N3381" s="46">
        <v>69</v>
      </c>
      <c r="O3381" s="46">
        <v>119</v>
      </c>
      <c r="P3381" s="46">
        <f t="shared" si="381"/>
        <v>2</v>
      </c>
      <c r="R3381" s="67" t="s">
        <v>3112</v>
      </c>
      <c r="S3381" s="67">
        <f>COUNTIF(Y$2:$Y$100,R3381)</f>
        <v>0</v>
      </c>
      <c r="V3381" s="67">
        <f t="shared" si="382"/>
        <v>0</v>
      </c>
      <c r="X3381"/>
      <c r="Y3381" s="67" t="str">
        <f t="shared" si="386"/>
        <v xml:space="preserve"> </v>
      </c>
      <c r="AB3381" t="s">
        <v>90</v>
      </c>
      <c r="AC3381" s="46">
        <v>5133</v>
      </c>
      <c r="AD3381" s="46">
        <v>70</v>
      </c>
      <c r="AE3381" s="46">
        <v>69</v>
      </c>
      <c r="AF3381" s="46">
        <v>119</v>
      </c>
      <c r="AH3381" s="70" t="str">
        <f t="shared" si="383"/>
        <v/>
      </c>
      <c r="AI3381" s="70" t="str">
        <f t="shared" si="384"/>
        <v/>
      </c>
      <c r="AJ3381" s="70" t="str">
        <f t="shared" si="385"/>
        <v>X</v>
      </c>
      <c r="AK3381" s="70" t="str" cm="1">
        <f t="array" ref="AK3381">_xlfn.IFS(AH3381&lt;&gt;"","1",AI3381&lt;&gt;"","2",AJ3381&lt;&gt;"","3")</f>
        <v>3</v>
      </c>
    </row>
    <row r="3382" spans="1:37" x14ac:dyDescent="0.25">
      <c r="A3382" t="s">
        <v>1122</v>
      </c>
      <c r="B3382" t="s">
        <v>947</v>
      </c>
      <c r="C3382" s="67" t="str">
        <f t="shared" si="380"/>
        <v>Ally Malin</v>
      </c>
      <c r="D3382" s="71" t="str" cm="1">
        <f t="array" ref="D3382">_xlfn.IFS(AK3382="1",CONCATENATE(C3382,"Regional"),AK3382="2",CONCATENATE(C3382,"Sectional"),AK3382="3",CONCATENATE(C3382,COUNTIF($C$1:C3382,C3382)))</f>
        <v>Ally Malin2</v>
      </c>
      <c r="E3382" s="66">
        <v>45169.458333333336</v>
      </c>
      <c r="F3382" t="s">
        <v>2612</v>
      </c>
      <c r="G3382" s="46">
        <v>47</v>
      </c>
      <c r="H3382" s="46">
        <v>121</v>
      </c>
      <c r="I3382" s="46">
        <v>38</v>
      </c>
      <c r="J3382" t="s">
        <v>139</v>
      </c>
      <c r="K3382" t="s">
        <v>90</v>
      </c>
      <c r="L3382" s="46">
        <v>5133</v>
      </c>
      <c r="M3382" s="46">
        <v>70</v>
      </c>
      <c r="N3382" s="46">
        <v>69</v>
      </c>
      <c r="O3382" s="46">
        <v>119</v>
      </c>
      <c r="P3382" s="46">
        <f t="shared" si="381"/>
        <v>2</v>
      </c>
      <c r="R3382" s="67" t="s">
        <v>1591</v>
      </c>
      <c r="S3382" s="67">
        <f>COUNTIF(Y$2:$Y$100,R3382)</f>
        <v>0</v>
      </c>
      <c r="V3382" s="67">
        <f t="shared" si="382"/>
        <v>0</v>
      </c>
      <c r="X3382"/>
      <c r="Y3382" s="67" t="str">
        <f t="shared" si="386"/>
        <v xml:space="preserve"> </v>
      </c>
      <c r="AB3382" t="s">
        <v>90</v>
      </c>
      <c r="AC3382" s="46">
        <v>5133</v>
      </c>
      <c r="AD3382" s="46">
        <v>70</v>
      </c>
      <c r="AE3382" s="46">
        <v>69</v>
      </c>
      <c r="AF3382" s="46">
        <v>119</v>
      </c>
      <c r="AH3382" s="70" t="str">
        <f t="shared" si="383"/>
        <v/>
      </c>
      <c r="AI3382" s="70" t="str">
        <f t="shared" si="384"/>
        <v/>
      </c>
      <c r="AJ3382" s="70" t="str">
        <f t="shared" si="385"/>
        <v>X</v>
      </c>
      <c r="AK3382" s="70" t="str" cm="1">
        <f t="array" ref="AK3382">_xlfn.IFS(AH3382&lt;&gt;"","1",AI3382&lt;&gt;"","2",AJ3382&lt;&gt;"","3")</f>
        <v>3</v>
      </c>
    </row>
    <row r="3383" spans="1:37" x14ac:dyDescent="0.25">
      <c r="A3383" t="s">
        <v>842</v>
      </c>
      <c r="B3383" t="s">
        <v>1676</v>
      </c>
      <c r="C3383" s="67" t="str">
        <f t="shared" si="380"/>
        <v>Gretchen Greischar</v>
      </c>
      <c r="D3383" s="71" t="str" cm="1">
        <f t="array" ref="D3383">_xlfn.IFS(AK3383="1",CONCATENATE(C3383,"Regional"),AK3383="2",CONCATENATE(C3383,"Sectional"),AK3383="3",CONCATENATE(C3383,COUNTIF($C$1:C3383,C3383)))</f>
        <v>Gretchen Greischar5</v>
      </c>
      <c r="E3383" s="66">
        <v>45169.458333333336</v>
      </c>
      <c r="F3383" t="s">
        <v>2612</v>
      </c>
      <c r="G3383" s="46">
        <v>47</v>
      </c>
      <c r="H3383" s="46">
        <v>124</v>
      </c>
      <c r="I3383" s="46">
        <v>39</v>
      </c>
      <c r="J3383" t="s">
        <v>139</v>
      </c>
      <c r="K3383" t="s">
        <v>90</v>
      </c>
      <c r="L3383" s="46">
        <v>5133</v>
      </c>
      <c r="M3383" s="46">
        <v>70</v>
      </c>
      <c r="N3383" s="46">
        <v>69</v>
      </c>
      <c r="O3383" s="46">
        <v>119</v>
      </c>
      <c r="P3383" s="46">
        <f t="shared" si="381"/>
        <v>2</v>
      </c>
      <c r="R3383" s="67" t="s">
        <v>2981</v>
      </c>
      <c r="S3383" s="67">
        <f>COUNTIF(Y$2:$Y$100,R3383)</f>
        <v>0</v>
      </c>
      <c r="V3383" s="67">
        <f t="shared" si="382"/>
        <v>0</v>
      </c>
      <c r="X3383"/>
      <c r="Y3383" s="67" t="str">
        <f t="shared" si="386"/>
        <v xml:space="preserve"> </v>
      </c>
      <c r="AB3383" t="s">
        <v>90</v>
      </c>
      <c r="AC3383" s="46">
        <v>5133</v>
      </c>
      <c r="AD3383" s="46">
        <v>70</v>
      </c>
      <c r="AE3383" s="46">
        <v>69</v>
      </c>
      <c r="AF3383" s="46">
        <v>119</v>
      </c>
      <c r="AH3383" s="70" t="str">
        <f t="shared" si="383"/>
        <v/>
      </c>
      <c r="AI3383" s="70" t="str">
        <f t="shared" si="384"/>
        <v/>
      </c>
      <c r="AJ3383" s="70" t="str">
        <f t="shared" si="385"/>
        <v>X</v>
      </c>
      <c r="AK3383" s="70" t="str" cm="1">
        <f t="array" ref="AK3383">_xlfn.IFS(AH3383&lt;&gt;"","1",AI3383&lt;&gt;"","2",AJ3383&lt;&gt;"","3")</f>
        <v>3</v>
      </c>
    </row>
    <row r="3384" spans="1:37" x14ac:dyDescent="0.25">
      <c r="A3384" t="s">
        <v>901</v>
      </c>
      <c r="B3384" t="s">
        <v>902</v>
      </c>
      <c r="C3384" s="67" t="str">
        <f t="shared" si="380"/>
        <v>Maddee Bell</v>
      </c>
      <c r="D3384" s="71" t="str" cm="1">
        <f t="array" ref="D3384">_xlfn.IFS(AK3384="1",CONCATENATE(C3384,"Regional"),AK3384="2",CONCATENATE(C3384,"Sectional"),AK3384="3",CONCATENATE(C3384,COUNTIF($C$1:C3384,C3384)))</f>
        <v>Maddee Bell4</v>
      </c>
      <c r="E3384" s="66">
        <v>45169.458333333336</v>
      </c>
      <c r="F3384" t="s">
        <v>2612</v>
      </c>
      <c r="G3384" s="46">
        <v>47</v>
      </c>
      <c r="H3384" s="46">
        <v>125</v>
      </c>
      <c r="I3384" s="46">
        <v>40</v>
      </c>
      <c r="J3384" t="s">
        <v>139</v>
      </c>
      <c r="K3384" t="s">
        <v>90</v>
      </c>
      <c r="L3384" s="46">
        <v>5133</v>
      </c>
      <c r="M3384" s="46">
        <v>70</v>
      </c>
      <c r="N3384" s="46">
        <v>69</v>
      </c>
      <c r="O3384" s="46">
        <v>119</v>
      </c>
      <c r="P3384" s="46">
        <f t="shared" si="381"/>
        <v>2</v>
      </c>
      <c r="R3384" s="67" t="s">
        <v>1440</v>
      </c>
      <c r="S3384" s="67">
        <f>COUNTIF(Y$2:$Y$100,R3384)</f>
        <v>0</v>
      </c>
      <c r="V3384" s="67">
        <f t="shared" si="382"/>
        <v>0</v>
      </c>
      <c r="X3384"/>
      <c r="Y3384" s="67" t="str">
        <f t="shared" si="386"/>
        <v xml:space="preserve"> </v>
      </c>
      <c r="AB3384" t="s">
        <v>90</v>
      </c>
      <c r="AC3384" s="46">
        <v>5133</v>
      </c>
      <c r="AD3384" s="46">
        <v>70</v>
      </c>
      <c r="AE3384" s="46">
        <v>69</v>
      </c>
      <c r="AF3384" s="46">
        <v>119</v>
      </c>
      <c r="AH3384" s="70" t="str">
        <f t="shared" si="383"/>
        <v/>
      </c>
      <c r="AI3384" s="70" t="str">
        <f t="shared" si="384"/>
        <v/>
      </c>
      <c r="AJ3384" s="70" t="str">
        <f t="shared" si="385"/>
        <v>X</v>
      </c>
      <c r="AK3384" s="70" t="str" cm="1">
        <f t="array" ref="AK3384">_xlfn.IFS(AH3384&lt;&gt;"","1",AI3384&lt;&gt;"","2",AJ3384&lt;&gt;"","3")</f>
        <v>3</v>
      </c>
    </row>
    <row r="3385" spans="1:37" x14ac:dyDescent="0.25">
      <c r="A3385" t="s">
        <v>755</v>
      </c>
      <c r="B3385" t="s">
        <v>756</v>
      </c>
      <c r="C3385" s="67" t="str">
        <f t="shared" si="380"/>
        <v>Angela Vang</v>
      </c>
      <c r="D3385" s="71" t="str" cm="1">
        <f t="array" ref="D3385">_xlfn.IFS(AK3385="1",CONCATENATE(C3385,"Regional"),AK3385="2",CONCATENATE(C3385,"Sectional"),AK3385="3",CONCATENATE(C3385,COUNTIF($C$1:C3385,C3385)))</f>
        <v>Angela Vang2</v>
      </c>
      <c r="E3385" s="66">
        <v>45169.458333333336</v>
      </c>
      <c r="F3385" t="s">
        <v>2612</v>
      </c>
      <c r="G3385" s="46">
        <v>47</v>
      </c>
      <c r="H3385" s="46">
        <v>126</v>
      </c>
      <c r="I3385" s="46">
        <v>41</v>
      </c>
      <c r="J3385" t="s">
        <v>139</v>
      </c>
      <c r="K3385" t="s">
        <v>90</v>
      </c>
      <c r="L3385" s="46">
        <v>5133</v>
      </c>
      <c r="M3385" s="46">
        <v>70</v>
      </c>
      <c r="N3385" s="46">
        <v>69</v>
      </c>
      <c r="O3385" s="46">
        <v>119</v>
      </c>
      <c r="P3385" s="46">
        <f t="shared" si="381"/>
        <v>2</v>
      </c>
      <c r="R3385" s="67" t="s">
        <v>1343</v>
      </c>
      <c r="S3385" s="67">
        <f>COUNTIF(Y$2:$Y$100,R3385)</f>
        <v>0</v>
      </c>
      <c r="V3385" s="67">
        <f t="shared" si="382"/>
        <v>0</v>
      </c>
      <c r="X3385"/>
      <c r="Y3385" s="67" t="str">
        <f t="shared" si="386"/>
        <v xml:space="preserve"> </v>
      </c>
      <c r="AB3385" t="s">
        <v>90</v>
      </c>
      <c r="AC3385" s="46">
        <v>5133</v>
      </c>
      <c r="AD3385" s="46">
        <v>70</v>
      </c>
      <c r="AE3385" s="46">
        <v>69</v>
      </c>
      <c r="AF3385" s="46">
        <v>119</v>
      </c>
      <c r="AH3385" s="70" t="str">
        <f t="shared" si="383"/>
        <v/>
      </c>
      <c r="AI3385" s="70" t="str">
        <f t="shared" si="384"/>
        <v/>
      </c>
      <c r="AJ3385" s="70" t="str">
        <f t="shared" si="385"/>
        <v>X</v>
      </c>
      <c r="AK3385" s="70" t="str" cm="1">
        <f t="array" ref="AK3385">_xlfn.IFS(AH3385&lt;&gt;"","1",AI3385&lt;&gt;"","2",AJ3385&lt;&gt;"","3")</f>
        <v>3</v>
      </c>
    </row>
    <row r="3386" spans="1:37" x14ac:dyDescent="0.25">
      <c r="A3386" t="s">
        <v>3426</v>
      </c>
      <c r="B3386" t="s">
        <v>490</v>
      </c>
      <c r="C3386" s="67" t="str">
        <f t="shared" si="380"/>
        <v>Ellie Adank</v>
      </c>
      <c r="D3386" s="71" t="str" cm="1">
        <f t="array" ref="D3386">_xlfn.IFS(AK3386="1",CONCATENATE(C3386,"Regional"),AK3386="2",CONCATENATE(C3386,"Sectional"),AK3386="3",CONCATENATE(C3386,COUNTIF($C$1:C3386,C3386)))</f>
        <v>Ellie Adank4</v>
      </c>
      <c r="E3386" s="66">
        <v>45169.458333333336</v>
      </c>
      <c r="F3386" t="s">
        <v>2612</v>
      </c>
      <c r="G3386" s="46">
        <v>47</v>
      </c>
      <c r="H3386" s="46">
        <v>126</v>
      </c>
      <c r="I3386" s="46">
        <v>41</v>
      </c>
      <c r="J3386" t="s">
        <v>139</v>
      </c>
      <c r="K3386" t="s">
        <v>90</v>
      </c>
      <c r="L3386" s="46">
        <v>5133</v>
      </c>
      <c r="M3386" s="46">
        <v>70</v>
      </c>
      <c r="N3386" s="46">
        <v>69</v>
      </c>
      <c r="O3386" s="46">
        <v>119</v>
      </c>
      <c r="P3386" s="46">
        <f t="shared" si="381"/>
        <v>2</v>
      </c>
      <c r="R3386" s="67" t="s">
        <v>3615</v>
      </c>
      <c r="S3386" s="67">
        <f>COUNTIF(Y$2:$Y$100,R3386)</f>
        <v>0</v>
      </c>
      <c r="V3386" s="67">
        <f t="shared" si="382"/>
        <v>0</v>
      </c>
      <c r="X3386"/>
      <c r="Y3386" s="67" t="str">
        <f t="shared" si="386"/>
        <v xml:space="preserve"> </v>
      </c>
      <c r="AB3386" t="s">
        <v>90</v>
      </c>
      <c r="AC3386" s="46">
        <v>5133</v>
      </c>
      <c r="AD3386" s="46">
        <v>70</v>
      </c>
      <c r="AE3386" s="46">
        <v>69</v>
      </c>
      <c r="AF3386" s="46">
        <v>119</v>
      </c>
      <c r="AH3386" s="70" t="str">
        <f t="shared" si="383"/>
        <v/>
      </c>
      <c r="AI3386" s="70" t="str">
        <f t="shared" si="384"/>
        <v/>
      </c>
      <c r="AJ3386" s="70" t="str">
        <f t="shared" si="385"/>
        <v>X</v>
      </c>
      <c r="AK3386" s="70" t="str" cm="1">
        <f t="array" ref="AK3386">_xlfn.IFS(AH3386&lt;&gt;"","1",AI3386&lt;&gt;"","2",AJ3386&lt;&gt;"","3")</f>
        <v>3</v>
      </c>
    </row>
    <row r="3387" spans="1:37" x14ac:dyDescent="0.25">
      <c r="A3387" t="s">
        <v>1123</v>
      </c>
      <c r="B3387" t="s">
        <v>599</v>
      </c>
      <c r="C3387" s="67" t="str">
        <f t="shared" si="380"/>
        <v>Grace Duback</v>
      </c>
      <c r="D3387" s="71" t="str" cm="1">
        <f t="array" ref="D3387">_xlfn.IFS(AK3387="1",CONCATENATE(C3387,"Regional"),AK3387="2",CONCATENATE(C3387,"Sectional"),AK3387="3",CONCATENATE(C3387,COUNTIF($C$1:C3387,C3387)))</f>
        <v>Grace Duback5</v>
      </c>
      <c r="E3387" s="66">
        <v>45169.458333333336</v>
      </c>
      <c r="F3387" t="s">
        <v>2612</v>
      </c>
      <c r="G3387" s="46">
        <v>47</v>
      </c>
      <c r="H3387" s="46">
        <v>127</v>
      </c>
      <c r="I3387" s="46">
        <v>43</v>
      </c>
      <c r="J3387" t="s">
        <v>139</v>
      </c>
      <c r="K3387" t="s">
        <v>90</v>
      </c>
      <c r="L3387" s="46">
        <v>5133</v>
      </c>
      <c r="M3387" s="46">
        <v>70</v>
      </c>
      <c r="N3387" s="46">
        <v>69</v>
      </c>
      <c r="O3387" s="46">
        <v>119</v>
      </c>
      <c r="P3387" s="46">
        <f t="shared" si="381"/>
        <v>2</v>
      </c>
      <c r="R3387" s="67" t="s">
        <v>1593</v>
      </c>
      <c r="S3387" s="67">
        <f>COUNTIF(Y$2:$Y$100,R3387)</f>
        <v>0</v>
      </c>
      <c r="V3387" s="67">
        <f t="shared" si="382"/>
        <v>0</v>
      </c>
      <c r="X3387"/>
      <c r="Y3387" s="67" t="str">
        <f t="shared" si="386"/>
        <v xml:space="preserve"> </v>
      </c>
      <c r="AB3387" t="s">
        <v>90</v>
      </c>
      <c r="AC3387" s="46">
        <v>5133</v>
      </c>
      <c r="AD3387" s="46">
        <v>70</v>
      </c>
      <c r="AE3387" s="46">
        <v>69</v>
      </c>
      <c r="AF3387" s="46">
        <v>119</v>
      </c>
      <c r="AH3387" s="70" t="str">
        <f t="shared" si="383"/>
        <v/>
      </c>
      <c r="AI3387" s="70" t="str">
        <f t="shared" si="384"/>
        <v/>
      </c>
      <c r="AJ3387" s="70" t="str">
        <f t="shared" si="385"/>
        <v>X</v>
      </c>
      <c r="AK3387" s="70" t="str" cm="1">
        <f t="array" ref="AK3387">_xlfn.IFS(AH3387&lt;&gt;"","1",AI3387&lt;&gt;"","2",AJ3387&lt;&gt;"","3")</f>
        <v>3</v>
      </c>
    </row>
    <row r="3388" spans="1:37" x14ac:dyDescent="0.25">
      <c r="A3388" t="s">
        <v>1121</v>
      </c>
      <c r="B3388" t="s">
        <v>828</v>
      </c>
      <c r="C3388" s="67" t="str">
        <f t="shared" si="380"/>
        <v>Bella Bianchini</v>
      </c>
      <c r="D3388" s="71" t="str" cm="1">
        <f t="array" ref="D3388">_xlfn.IFS(AK3388="1",CONCATENATE(C3388,"Regional"),AK3388="2",CONCATENATE(C3388,"Sectional"),AK3388="3",CONCATENATE(C3388,COUNTIF($C$1:C3388,C3388)))</f>
        <v>Bella Bianchini6</v>
      </c>
      <c r="E3388" s="66">
        <v>45169.458333333336</v>
      </c>
      <c r="F3388" t="s">
        <v>2612</v>
      </c>
      <c r="G3388" s="46">
        <v>47</v>
      </c>
      <c r="H3388" s="46">
        <v>128</v>
      </c>
      <c r="I3388" s="46">
        <v>44</v>
      </c>
      <c r="J3388" t="s">
        <v>139</v>
      </c>
      <c r="K3388" t="s">
        <v>90</v>
      </c>
      <c r="L3388" s="46">
        <v>5133</v>
      </c>
      <c r="M3388" s="46">
        <v>70</v>
      </c>
      <c r="N3388" s="46">
        <v>69</v>
      </c>
      <c r="O3388" s="46">
        <v>119</v>
      </c>
      <c r="P3388" s="46">
        <f t="shared" si="381"/>
        <v>2</v>
      </c>
      <c r="R3388" s="67" t="s">
        <v>1589</v>
      </c>
      <c r="S3388" s="67">
        <f>COUNTIF(Y$2:$Y$100,R3388)</f>
        <v>0</v>
      </c>
      <c r="V3388" s="67">
        <f t="shared" si="382"/>
        <v>0</v>
      </c>
      <c r="X3388"/>
      <c r="Y3388" s="67" t="str">
        <f t="shared" si="386"/>
        <v xml:space="preserve"> </v>
      </c>
      <c r="AB3388" t="s">
        <v>90</v>
      </c>
      <c r="AC3388" s="46">
        <v>5133</v>
      </c>
      <c r="AD3388" s="46">
        <v>70</v>
      </c>
      <c r="AE3388" s="46">
        <v>69</v>
      </c>
      <c r="AF3388" s="46">
        <v>119</v>
      </c>
      <c r="AH3388" s="70" t="str">
        <f t="shared" si="383"/>
        <v/>
      </c>
      <c r="AI3388" s="70" t="str">
        <f t="shared" si="384"/>
        <v/>
      </c>
      <c r="AJ3388" s="70" t="str">
        <f t="shared" si="385"/>
        <v>X</v>
      </c>
      <c r="AK3388" s="70" t="str" cm="1">
        <f t="array" ref="AK3388">_xlfn.IFS(AH3388&lt;&gt;"","1",AI3388&lt;&gt;"","2",AJ3388&lt;&gt;"","3")</f>
        <v>3</v>
      </c>
    </row>
    <row r="3389" spans="1:37" x14ac:dyDescent="0.25">
      <c r="A3389" t="s">
        <v>2108</v>
      </c>
      <c r="B3389" t="s">
        <v>452</v>
      </c>
      <c r="C3389" s="67" t="str">
        <f t="shared" si="380"/>
        <v>Sophia Bartelt</v>
      </c>
      <c r="D3389" s="71" t="str" cm="1">
        <f t="array" ref="D3389">_xlfn.IFS(AK3389="1",CONCATENATE(C3389,"Regional"),AK3389="2",CONCATENATE(C3389,"Sectional"),AK3389="3",CONCATENATE(C3389,COUNTIF($C$1:C3389,C3389)))</f>
        <v>Sophia Bartelt1</v>
      </c>
      <c r="E3389" s="66">
        <v>45169.458333333336</v>
      </c>
      <c r="F3389" t="s">
        <v>2612</v>
      </c>
      <c r="G3389" s="46">
        <v>47</v>
      </c>
      <c r="H3389" s="46">
        <v>131</v>
      </c>
      <c r="I3389" s="46">
        <v>45</v>
      </c>
      <c r="J3389" t="s">
        <v>139</v>
      </c>
      <c r="K3389" t="s">
        <v>90</v>
      </c>
      <c r="L3389" s="46">
        <v>5133</v>
      </c>
      <c r="M3389" s="46">
        <v>70</v>
      </c>
      <c r="N3389" s="46">
        <v>69</v>
      </c>
      <c r="O3389" s="46">
        <v>119</v>
      </c>
      <c r="P3389" s="46">
        <f t="shared" si="381"/>
        <v>2</v>
      </c>
      <c r="R3389" s="67" t="s">
        <v>3133</v>
      </c>
      <c r="S3389" s="67">
        <f>COUNTIF(Y$2:$Y$100,R3389)</f>
        <v>0</v>
      </c>
      <c r="V3389" s="67">
        <f t="shared" si="382"/>
        <v>0</v>
      </c>
      <c r="X3389"/>
      <c r="Y3389" s="67" t="str">
        <f t="shared" si="386"/>
        <v xml:space="preserve"> </v>
      </c>
      <c r="AB3389" t="s">
        <v>90</v>
      </c>
      <c r="AC3389" s="46">
        <v>5133</v>
      </c>
      <c r="AD3389" s="46">
        <v>70</v>
      </c>
      <c r="AE3389" s="46">
        <v>69</v>
      </c>
      <c r="AF3389" s="46">
        <v>119</v>
      </c>
      <c r="AH3389" s="70" t="str">
        <f t="shared" si="383"/>
        <v/>
      </c>
      <c r="AI3389" s="70" t="str">
        <f t="shared" si="384"/>
        <v/>
      </c>
      <c r="AJ3389" s="70" t="str">
        <f t="shared" si="385"/>
        <v>X</v>
      </c>
      <c r="AK3389" s="70" t="str" cm="1">
        <f t="array" ref="AK3389">_xlfn.IFS(AH3389&lt;&gt;"","1",AI3389&lt;&gt;"","2",AJ3389&lt;&gt;"","3")</f>
        <v>3</v>
      </c>
    </row>
    <row r="3390" spans="1:37" x14ac:dyDescent="0.25">
      <c r="A3390" t="s">
        <v>914</v>
      </c>
      <c r="B3390" t="s">
        <v>717</v>
      </c>
      <c r="C3390" s="67" t="str">
        <f t="shared" si="380"/>
        <v>Kayla Bruder</v>
      </c>
      <c r="D3390" s="71" t="str" cm="1">
        <f t="array" ref="D3390">_xlfn.IFS(AK3390="1",CONCATENATE(C3390,"Regional"),AK3390="2",CONCATENATE(C3390,"Sectional"),AK3390="3",CONCATENATE(C3390,COUNTIF($C$1:C3390,C3390)))</f>
        <v>Kayla Bruder5</v>
      </c>
      <c r="E3390" s="66">
        <v>45169.458333333336</v>
      </c>
      <c r="F3390" t="s">
        <v>2612</v>
      </c>
      <c r="G3390" s="46">
        <v>47</v>
      </c>
      <c r="H3390" s="46">
        <v>137</v>
      </c>
      <c r="I3390" s="46">
        <v>46</v>
      </c>
      <c r="J3390" t="s">
        <v>139</v>
      </c>
      <c r="K3390" t="s">
        <v>90</v>
      </c>
      <c r="L3390" s="46">
        <v>5133</v>
      </c>
      <c r="M3390" s="46">
        <v>70</v>
      </c>
      <c r="N3390" s="46">
        <v>69</v>
      </c>
      <c r="O3390" s="46">
        <v>119</v>
      </c>
      <c r="P3390" s="46">
        <f t="shared" si="381"/>
        <v>2</v>
      </c>
      <c r="R3390" s="67" t="s">
        <v>1449</v>
      </c>
      <c r="S3390" s="67">
        <f>COUNTIF(Y$2:$Y$100,R3390)</f>
        <v>0</v>
      </c>
      <c r="V3390" s="67">
        <f t="shared" si="382"/>
        <v>0</v>
      </c>
      <c r="X3390"/>
      <c r="Y3390" s="67" t="str">
        <f t="shared" si="386"/>
        <v xml:space="preserve"> </v>
      </c>
      <c r="AB3390" t="s">
        <v>90</v>
      </c>
      <c r="AC3390" s="46">
        <v>5133</v>
      </c>
      <c r="AD3390" s="46">
        <v>70</v>
      </c>
      <c r="AE3390" s="46">
        <v>69</v>
      </c>
      <c r="AF3390" s="46">
        <v>119</v>
      </c>
      <c r="AH3390" s="70" t="str">
        <f t="shared" si="383"/>
        <v/>
      </c>
      <c r="AI3390" s="70" t="str">
        <f t="shared" si="384"/>
        <v/>
      </c>
      <c r="AJ3390" s="70" t="str">
        <f t="shared" si="385"/>
        <v>X</v>
      </c>
      <c r="AK3390" s="70" t="str" cm="1">
        <f t="array" ref="AK3390">_xlfn.IFS(AH3390&lt;&gt;"","1",AI3390&lt;&gt;"","2",AJ3390&lt;&gt;"","3")</f>
        <v>3</v>
      </c>
    </row>
    <row r="3391" spans="1:37" x14ac:dyDescent="0.25">
      <c r="A3391" t="s">
        <v>910</v>
      </c>
      <c r="B3391" t="s">
        <v>459</v>
      </c>
      <c r="C3391" s="67" t="str">
        <f t="shared" si="380"/>
        <v>Addison DeRuyter</v>
      </c>
      <c r="D3391" s="71" t="str" cm="1">
        <f t="array" ref="D3391">_xlfn.IFS(AK3391="1",CONCATENATE(C3391,"Regional"),AK3391="2",CONCATENATE(C3391,"Sectional"),AK3391="3",CONCATENATE(C3391,COUNTIF($C$1:C3391,C3391)))</f>
        <v>Addison DeRuyter4</v>
      </c>
      <c r="E3391" s="66">
        <v>45169.458333333336</v>
      </c>
      <c r="F3391" t="s">
        <v>2612</v>
      </c>
      <c r="G3391" s="46">
        <v>47</v>
      </c>
      <c r="H3391" s="46">
        <v>146</v>
      </c>
      <c r="I3391" s="46">
        <v>47</v>
      </c>
      <c r="J3391" t="s">
        <v>139</v>
      </c>
      <c r="K3391" t="s">
        <v>90</v>
      </c>
      <c r="L3391" s="46">
        <v>5133</v>
      </c>
      <c r="M3391" s="46">
        <v>70</v>
      </c>
      <c r="N3391" s="46">
        <v>69</v>
      </c>
      <c r="O3391" s="46">
        <v>119</v>
      </c>
      <c r="P3391" s="46">
        <f t="shared" si="381"/>
        <v>2</v>
      </c>
      <c r="R3391" s="67" t="s">
        <v>1447</v>
      </c>
      <c r="S3391" s="67">
        <f>COUNTIF(Y$2:$Y$100,R3391)</f>
        <v>0</v>
      </c>
      <c r="V3391" s="67">
        <f t="shared" si="382"/>
        <v>0</v>
      </c>
      <c r="X3391"/>
      <c r="Y3391" s="67" t="str">
        <f t="shared" si="386"/>
        <v xml:space="preserve"> </v>
      </c>
      <c r="AB3391" t="s">
        <v>90</v>
      </c>
      <c r="AC3391" s="46">
        <v>5133</v>
      </c>
      <c r="AD3391" s="46">
        <v>70</v>
      </c>
      <c r="AE3391" s="46">
        <v>69</v>
      </c>
      <c r="AF3391" s="46">
        <v>119</v>
      </c>
      <c r="AH3391" s="70" t="str">
        <f t="shared" si="383"/>
        <v/>
      </c>
      <c r="AI3391" s="70" t="str">
        <f t="shared" si="384"/>
        <v/>
      </c>
      <c r="AJ3391" s="70" t="str">
        <f t="shared" si="385"/>
        <v>X</v>
      </c>
      <c r="AK3391" s="70" t="str" cm="1">
        <f t="array" ref="AK3391">_xlfn.IFS(AH3391&lt;&gt;"","1",AI3391&lt;&gt;"","2",AJ3391&lt;&gt;"","3")</f>
        <v>3</v>
      </c>
    </row>
    <row r="3392" spans="1:37" x14ac:dyDescent="0.25">
      <c r="A3392" t="s">
        <v>468</v>
      </c>
      <c r="B3392" t="s">
        <v>253</v>
      </c>
      <c r="C3392" s="67" t="str">
        <f t="shared" si="380"/>
        <v>Lily Haessig</v>
      </c>
      <c r="D3392" s="71" t="str" cm="1">
        <f t="array" ref="D3392">_xlfn.IFS(AK3392="1",CONCATENATE(C3392,"Regional"),AK3392="2",CONCATENATE(C3392,"Sectional"),AK3392="3",CONCATENATE(C3392,COUNTIF($C$1:C3392,C3392)))</f>
        <v>Lily Haessig3</v>
      </c>
      <c r="E3392" s="66">
        <v>45169.5</v>
      </c>
      <c r="F3392" t="s">
        <v>2421</v>
      </c>
      <c r="G3392" s="46">
        <v>15</v>
      </c>
      <c r="H3392" s="46">
        <v>82</v>
      </c>
      <c r="I3392" s="46">
        <v>1</v>
      </c>
      <c r="J3392" t="s">
        <v>159</v>
      </c>
      <c r="K3392" t="s">
        <v>90</v>
      </c>
      <c r="L3392" s="46">
        <v>5148</v>
      </c>
      <c r="M3392" s="46">
        <v>72</v>
      </c>
      <c r="N3392" s="46">
        <v>70</v>
      </c>
      <c r="O3392" s="46">
        <v>120</v>
      </c>
      <c r="P3392" s="46">
        <f t="shared" si="381"/>
        <v>2</v>
      </c>
      <c r="R3392" s="67" t="s">
        <v>1165</v>
      </c>
      <c r="S3392" s="67">
        <f>COUNTIF(Y$2:$Y$100,R3392)</f>
        <v>0</v>
      </c>
      <c r="V3392" s="67">
        <f t="shared" si="382"/>
        <v>0</v>
      </c>
      <c r="X3392"/>
      <c r="Y3392" s="67" t="str">
        <f t="shared" si="386"/>
        <v xml:space="preserve"> </v>
      </c>
      <c r="AB3392" t="s">
        <v>90</v>
      </c>
      <c r="AC3392" s="46">
        <v>5148</v>
      </c>
      <c r="AD3392" s="46">
        <v>72</v>
      </c>
      <c r="AE3392" s="46">
        <v>70</v>
      </c>
      <c r="AF3392" s="46">
        <v>120</v>
      </c>
      <c r="AH3392" s="70" t="str">
        <f t="shared" si="383"/>
        <v/>
      </c>
      <c r="AI3392" s="70" t="str">
        <f t="shared" si="384"/>
        <v/>
      </c>
      <c r="AJ3392" s="70" t="str">
        <f t="shared" si="385"/>
        <v>X</v>
      </c>
      <c r="AK3392" s="70" t="str" cm="1">
        <f t="array" ref="AK3392">_xlfn.IFS(AH3392&lt;&gt;"","1",AI3392&lt;&gt;"","2",AJ3392&lt;&gt;"","3")</f>
        <v>3</v>
      </c>
    </row>
    <row r="3393" spans="1:37" x14ac:dyDescent="0.25">
      <c r="A3393" t="s">
        <v>1795</v>
      </c>
      <c r="B3393" t="s">
        <v>1796</v>
      </c>
      <c r="C3393" s="67" t="str">
        <f t="shared" si="380"/>
        <v>Ezabell Yu</v>
      </c>
      <c r="D3393" s="71" t="str" cm="1">
        <f t="array" ref="D3393">_xlfn.IFS(AK3393="1",CONCATENATE(C3393,"Regional"),AK3393="2",CONCATENATE(C3393,"Sectional"),AK3393="3",CONCATENATE(C3393,COUNTIF($C$1:C3393,C3393)))</f>
        <v>Ezabell Yu5</v>
      </c>
      <c r="E3393" s="66">
        <v>45169.5</v>
      </c>
      <c r="F3393" t="s">
        <v>2421</v>
      </c>
      <c r="G3393" s="46">
        <v>15</v>
      </c>
      <c r="H3393" s="46">
        <v>84</v>
      </c>
      <c r="I3393" s="46">
        <v>2</v>
      </c>
      <c r="J3393" t="s">
        <v>159</v>
      </c>
      <c r="K3393" t="s">
        <v>90</v>
      </c>
      <c r="L3393" s="46">
        <v>5148</v>
      </c>
      <c r="M3393" s="46">
        <v>72</v>
      </c>
      <c r="N3393" s="46">
        <v>70</v>
      </c>
      <c r="O3393" s="46">
        <v>120</v>
      </c>
      <c r="P3393" s="46">
        <f t="shared" si="381"/>
        <v>2</v>
      </c>
      <c r="R3393" s="67" t="s">
        <v>2798</v>
      </c>
      <c r="S3393" s="67">
        <f>COUNTIF(Y$2:$Y$100,R3393)</f>
        <v>0</v>
      </c>
      <c r="V3393" s="67">
        <f t="shared" si="382"/>
        <v>0</v>
      </c>
      <c r="X3393"/>
      <c r="Y3393" s="67" t="str">
        <f t="shared" si="386"/>
        <v xml:space="preserve"> </v>
      </c>
      <c r="AB3393" t="s">
        <v>90</v>
      </c>
      <c r="AC3393" s="46">
        <v>5148</v>
      </c>
      <c r="AD3393" s="46">
        <v>72</v>
      </c>
      <c r="AE3393" s="46">
        <v>70</v>
      </c>
      <c r="AF3393" s="46">
        <v>120</v>
      </c>
      <c r="AH3393" s="70" t="str">
        <f t="shared" si="383"/>
        <v/>
      </c>
      <c r="AI3393" s="70" t="str">
        <f t="shared" si="384"/>
        <v/>
      </c>
      <c r="AJ3393" s="70" t="str">
        <f t="shared" si="385"/>
        <v>X</v>
      </c>
      <c r="AK3393" s="70" t="str" cm="1">
        <f t="array" ref="AK3393">_xlfn.IFS(AH3393&lt;&gt;"","1",AI3393&lt;&gt;"","2",AJ3393&lt;&gt;"","3")</f>
        <v>3</v>
      </c>
    </row>
    <row r="3394" spans="1:37" x14ac:dyDescent="0.25">
      <c r="A3394" t="s">
        <v>1609</v>
      </c>
      <c r="B3394" t="s">
        <v>470</v>
      </c>
      <c r="C3394" s="67" t="str">
        <f t="shared" ref="C3394:C3457" si="387">CONCATENATE(B3394," ",A3394)</f>
        <v>Laila Ehiorobo</v>
      </c>
      <c r="D3394" s="71" t="str" cm="1">
        <f t="array" ref="D3394">_xlfn.IFS(AK3394="1",CONCATENATE(C3394,"Regional"),AK3394="2",CONCATENATE(C3394,"Sectional"),AK3394="3",CONCATENATE(C3394,COUNTIF($C$1:C3394,C3394)))</f>
        <v>Laila Ehiorobo4</v>
      </c>
      <c r="E3394" s="66">
        <v>45169.5</v>
      </c>
      <c r="F3394" t="s">
        <v>2421</v>
      </c>
      <c r="G3394" s="46">
        <v>15</v>
      </c>
      <c r="H3394" s="46">
        <v>92</v>
      </c>
      <c r="I3394" s="46">
        <v>3</v>
      </c>
      <c r="J3394" t="s">
        <v>159</v>
      </c>
      <c r="K3394" t="s">
        <v>90</v>
      </c>
      <c r="L3394" s="46">
        <v>5148</v>
      </c>
      <c r="M3394" s="46">
        <v>72</v>
      </c>
      <c r="N3394" s="46">
        <v>70</v>
      </c>
      <c r="O3394" s="46">
        <v>120</v>
      </c>
      <c r="P3394" s="46">
        <f t="shared" ref="P3394:P3457" si="388">IF(L3394&gt;4000,2,1)</f>
        <v>2</v>
      </c>
      <c r="R3394" s="67" t="s">
        <v>3572</v>
      </c>
      <c r="S3394" s="67">
        <f>COUNTIF(Y$2:$Y$100,R3394)</f>
        <v>0</v>
      </c>
      <c r="V3394" s="67">
        <f t="shared" ref="V3394:V3457" si="389">COUNTIF(R3394:R6017,Y3394)</f>
        <v>0</v>
      </c>
      <c r="X3394"/>
      <c r="Y3394" s="67" t="str">
        <f t="shared" si="386"/>
        <v xml:space="preserve"> </v>
      </c>
      <c r="AB3394" t="s">
        <v>90</v>
      </c>
      <c r="AC3394" s="46">
        <v>5148</v>
      </c>
      <c r="AD3394" s="46">
        <v>72</v>
      </c>
      <c r="AE3394" s="46">
        <v>70</v>
      </c>
      <c r="AF3394" s="46">
        <v>120</v>
      </c>
      <c r="AH3394" s="70" t="str">
        <f t="shared" ref="AH3394:AH3457" si="390">IF(ISNUMBER(SEARCH("regional",$F3394)),$F3394,"")</f>
        <v/>
      </c>
      <c r="AI3394" s="70" t="str">
        <f t="shared" ref="AI3394:AI3457" si="391">IF(ISNUMBER(SEARCH("sectional",$F3394)),$F3394,"")</f>
        <v/>
      </c>
      <c r="AJ3394" s="70" t="str">
        <f t="shared" ref="AJ3394:AJ3457" si="392">IF(AND(AH3394="",AI3394=""),"X","")</f>
        <v>X</v>
      </c>
      <c r="AK3394" s="70" t="str" cm="1">
        <f t="array" ref="AK3394">_xlfn.IFS(AH3394&lt;&gt;"","1",AI3394&lt;&gt;"","2",AJ3394&lt;&gt;"","3")</f>
        <v>3</v>
      </c>
    </row>
    <row r="3395" spans="1:37" x14ac:dyDescent="0.25">
      <c r="A3395" t="s">
        <v>493</v>
      </c>
      <c r="B3395" t="s">
        <v>494</v>
      </c>
      <c r="C3395" s="67" t="str">
        <f t="shared" si="387"/>
        <v>Maren Wieme</v>
      </c>
      <c r="D3395" s="71" t="str" cm="1">
        <f t="array" ref="D3395">_xlfn.IFS(AK3395="1",CONCATENATE(C3395,"Regional"),AK3395="2",CONCATENATE(C3395,"Sectional"),AK3395="3",CONCATENATE(C3395,COUNTIF($C$1:C3395,C3395)))</f>
        <v>Maren Wieme4</v>
      </c>
      <c r="E3395" s="66">
        <v>45169.5</v>
      </c>
      <c r="F3395" t="s">
        <v>2421</v>
      </c>
      <c r="G3395" s="46">
        <v>15</v>
      </c>
      <c r="H3395" s="46">
        <v>92</v>
      </c>
      <c r="I3395" s="46">
        <v>3</v>
      </c>
      <c r="J3395" t="s">
        <v>159</v>
      </c>
      <c r="K3395" t="s">
        <v>90</v>
      </c>
      <c r="L3395" s="46">
        <v>5148</v>
      </c>
      <c r="M3395" s="46">
        <v>72</v>
      </c>
      <c r="N3395" s="46">
        <v>70</v>
      </c>
      <c r="O3395" s="46">
        <v>120</v>
      </c>
      <c r="P3395" s="46">
        <f t="shared" si="388"/>
        <v>2</v>
      </c>
      <c r="R3395" s="67" t="s">
        <v>1182</v>
      </c>
      <c r="S3395" s="67">
        <f>COUNTIF(Y$2:$Y$100,R3395)</f>
        <v>0</v>
      </c>
      <c r="V3395" s="67">
        <f t="shared" si="389"/>
        <v>0</v>
      </c>
      <c r="X3395"/>
      <c r="Y3395" s="67" t="str">
        <f t="shared" si="386"/>
        <v xml:space="preserve"> </v>
      </c>
      <c r="AB3395" t="s">
        <v>90</v>
      </c>
      <c r="AC3395" s="46">
        <v>5148</v>
      </c>
      <c r="AD3395" s="46">
        <v>72</v>
      </c>
      <c r="AE3395" s="46">
        <v>70</v>
      </c>
      <c r="AF3395" s="46">
        <v>120</v>
      </c>
      <c r="AH3395" s="70" t="str">
        <f t="shared" si="390"/>
        <v/>
      </c>
      <c r="AI3395" s="70" t="str">
        <f t="shared" si="391"/>
        <v/>
      </c>
      <c r="AJ3395" s="70" t="str">
        <f t="shared" si="392"/>
        <v>X</v>
      </c>
      <c r="AK3395" s="70" t="str" cm="1">
        <f t="array" ref="AK3395">_xlfn.IFS(AH3395&lt;&gt;"","1",AI3395&lt;&gt;"","2",AJ3395&lt;&gt;"","3")</f>
        <v>3</v>
      </c>
    </row>
    <row r="3396" spans="1:37" x14ac:dyDescent="0.25">
      <c r="A3396" t="s">
        <v>252</v>
      </c>
      <c r="B3396" t="s">
        <v>368</v>
      </c>
      <c r="C3396" s="67" t="str">
        <f t="shared" si="387"/>
        <v>Lexi Frye</v>
      </c>
      <c r="D3396" s="71" t="str" cm="1">
        <f t="array" ref="D3396">_xlfn.IFS(AK3396="1",CONCATENATE(C3396,"Regional"),AK3396="2",CONCATENATE(C3396,"Sectional"),AK3396="3",CONCATENATE(C3396,COUNTIF($C$1:C3396,C3396)))</f>
        <v>Lexi Frye3</v>
      </c>
      <c r="E3396" s="66">
        <v>45169.5</v>
      </c>
      <c r="F3396" t="s">
        <v>2421</v>
      </c>
      <c r="G3396" s="46">
        <v>15</v>
      </c>
      <c r="H3396" s="46">
        <v>95</v>
      </c>
      <c r="I3396" s="46">
        <v>5</v>
      </c>
      <c r="J3396" t="s">
        <v>159</v>
      </c>
      <c r="K3396" t="s">
        <v>90</v>
      </c>
      <c r="L3396" s="46">
        <v>5148</v>
      </c>
      <c r="M3396" s="46">
        <v>72</v>
      </c>
      <c r="N3396" s="46">
        <v>70</v>
      </c>
      <c r="O3396" s="46">
        <v>120</v>
      </c>
      <c r="P3396" s="46">
        <f t="shared" si="388"/>
        <v>2</v>
      </c>
      <c r="R3396" s="67" t="s">
        <v>1248</v>
      </c>
      <c r="S3396" s="67">
        <f>COUNTIF(Y$2:$Y$100,R3396)</f>
        <v>0</v>
      </c>
      <c r="V3396" s="67">
        <f t="shared" si="389"/>
        <v>0</v>
      </c>
      <c r="X3396"/>
      <c r="Y3396" s="67" t="str">
        <f t="shared" si="386"/>
        <v xml:space="preserve"> </v>
      </c>
      <c r="AB3396" t="s">
        <v>90</v>
      </c>
      <c r="AC3396" s="46">
        <v>5148</v>
      </c>
      <c r="AD3396" s="46">
        <v>72</v>
      </c>
      <c r="AE3396" s="46">
        <v>70</v>
      </c>
      <c r="AF3396" s="46">
        <v>120</v>
      </c>
      <c r="AH3396" s="70" t="str">
        <f t="shared" si="390"/>
        <v/>
      </c>
      <c r="AI3396" s="70" t="str">
        <f t="shared" si="391"/>
        <v/>
      </c>
      <c r="AJ3396" s="70" t="str">
        <f t="shared" si="392"/>
        <v>X</v>
      </c>
      <c r="AK3396" s="70" t="str" cm="1">
        <f t="array" ref="AK3396">_xlfn.IFS(AH3396&lt;&gt;"","1",AI3396&lt;&gt;"","2",AJ3396&lt;&gt;"","3")</f>
        <v>3</v>
      </c>
    </row>
    <row r="3397" spans="1:37" x14ac:dyDescent="0.25">
      <c r="A3397" t="s">
        <v>1805</v>
      </c>
      <c r="B3397" t="s">
        <v>458</v>
      </c>
      <c r="C3397" s="67" t="str">
        <f t="shared" si="387"/>
        <v>Lauren Schleeper</v>
      </c>
      <c r="D3397" s="71" t="str" cm="1">
        <f t="array" ref="D3397">_xlfn.IFS(AK3397="1",CONCATENATE(C3397,"Regional"),AK3397="2",CONCATENATE(C3397,"Sectional"),AK3397="3",CONCATENATE(C3397,COUNTIF($C$1:C3397,C3397)))</f>
        <v>Lauren Schleeper4</v>
      </c>
      <c r="E3397" s="66">
        <v>45169.5</v>
      </c>
      <c r="F3397" t="s">
        <v>2421</v>
      </c>
      <c r="G3397" s="46">
        <v>15</v>
      </c>
      <c r="H3397" s="46">
        <v>96</v>
      </c>
      <c r="I3397" s="46">
        <v>6</v>
      </c>
      <c r="J3397" t="s">
        <v>159</v>
      </c>
      <c r="K3397" t="s">
        <v>90</v>
      </c>
      <c r="L3397" s="46">
        <v>5148</v>
      </c>
      <c r="M3397" s="46">
        <v>72</v>
      </c>
      <c r="N3397" s="46">
        <v>70</v>
      </c>
      <c r="O3397" s="46">
        <v>120</v>
      </c>
      <c r="P3397" s="46">
        <f t="shared" si="388"/>
        <v>2</v>
      </c>
      <c r="R3397" s="67" t="s">
        <v>2808</v>
      </c>
      <c r="S3397" s="67">
        <f>COUNTIF(Y$2:$Y$100,R3397)</f>
        <v>0</v>
      </c>
      <c r="V3397" s="67">
        <f t="shared" si="389"/>
        <v>0</v>
      </c>
      <c r="X3397"/>
      <c r="Y3397" s="67" t="str">
        <f t="shared" si="386"/>
        <v xml:space="preserve"> </v>
      </c>
      <c r="AB3397" t="s">
        <v>90</v>
      </c>
      <c r="AC3397" s="46">
        <v>5148</v>
      </c>
      <c r="AD3397" s="46">
        <v>72</v>
      </c>
      <c r="AE3397" s="46">
        <v>70</v>
      </c>
      <c r="AF3397" s="46">
        <v>120</v>
      </c>
      <c r="AH3397" s="70" t="str">
        <f t="shared" si="390"/>
        <v/>
      </c>
      <c r="AI3397" s="70" t="str">
        <f t="shared" si="391"/>
        <v/>
      </c>
      <c r="AJ3397" s="70" t="str">
        <f t="shared" si="392"/>
        <v>X</v>
      </c>
      <c r="AK3397" s="70" t="str" cm="1">
        <f t="array" ref="AK3397">_xlfn.IFS(AH3397&lt;&gt;"","1",AI3397&lt;&gt;"","2",AJ3397&lt;&gt;"","3")</f>
        <v>3</v>
      </c>
    </row>
    <row r="3398" spans="1:37" x14ac:dyDescent="0.25">
      <c r="A3398" t="s">
        <v>1799</v>
      </c>
      <c r="B3398" t="s">
        <v>891</v>
      </c>
      <c r="C3398" s="67" t="str">
        <f t="shared" si="387"/>
        <v>Brynn Sikich</v>
      </c>
      <c r="D3398" s="71" t="str" cm="1">
        <f t="array" ref="D3398">_xlfn.IFS(AK3398="1",CONCATENATE(C3398,"Regional"),AK3398="2",CONCATENATE(C3398,"Sectional"),AK3398="3",CONCATENATE(C3398,COUNTIF($C$1:C3398,C3398)))</f>
        <v>Brynn Sikich3</v>
      </c>
      <c r="E3398" s="66">
        <v>45169.5</v>
      </c>
      <c r="F3398" t="s">
        <v>2421</v>
      </c>
      <c r="G3398" s="46">
        <v>15</v>
      </c>
      <c r="H3398" s="46">
        <v>99</v>
      </c>
      <c r="I3398" s="46">
        <v>7</v>
      </c>
      <c r="J3398" t="s">
        <v>159</v>
      </c>
      <c r="K3398" t="s">
        <v>90</v>
      </c>
      <c r="L3398" s="46">
        <v>5148</v>
      </c>
      <c r="M3398" s="46">
        <v>72</v>
      </c>
      <c r="N3398" s="46">
        <v>70</v>
      </c>
      <c r="O3398" s="46">
        <v>120</v>
      </c>
      <c r="P3398" s="46">
        <f t="shared" si="388"/>
        <v>2</v>
      </c>
      <c r="R3398" s="67" t="s">
        <v>2803</v>
      </c>
      <c r="S3398" s="67">
        <f>COUNTIF(Y$2:$Y$100,R3398)</f>
        <v>0</v>
      </c>
      <c r="V3398" s="67">
        <f t="shared" si="389"/>
        <v>0</v>
      </c>
      <c r="X3398"/>
      <c r="Y3398" s="67" t="str">
        <f t="shared" si="386"/>
        <v xml:space="preserve"> </v>
      </c>
      <c r="AB3398" t="s">
        <v>90</v>
      </c>
      <c r="AC3398" s="46">
        <v>5148</v>
      </c>
      <c r="AD3398" s="46">
        <v>72</v>
      </c>
      <c r="AE3398" s="46">
        <v>70</v>
      </c>
      <c r="AF3398" s="46">
        <v>120</v>
      </c>
      <c r="AH3398" s="70" t="str">
        <f t="shared" si="390"/>
        <v/>
      </c>
      <c r="AI3398" s="70" t="str">
        <f t="shared" si="391"/>
        <v/>
      </c>
      <c r="AJ3398" s="70" t="str">
        <f t="shared" si="392"/>
        <v>X</v>
      </c>
      <c r="AK3398" s="70" t="str" cm="1">
        <f t="array" ref="AK3398">_xlfn.IFS(AH3398&lt;&gt;"","1",AI3398&lt;&gt;"","2",AJ3398&lt;&gt;"","3")</f>
        <v>3</v>
      </c>
    </row>
    <row r="3399" spans="1:37" x14ac:dyDescent="0.25">
      <c r="A3399" t="s">
        <v>495</v>
      </c>
      <c r="B3399" t="s">
        <v>496</v>
      </c>
      <c r="C3399" s="67" t="str">
        <f t="shared" si="387"/>
        <v>Josie Thomsen</v>
      </c>
      <c r="D3399" s="71" t="str" cm="1">
        <f t="array" ref="D3399">_xlfn.IFS(AK3399="1",CONCATENATE(C3399,"Regional"),AK3399="2",CONCATENATE(C3399,"Sectional"),AK3399="3",CONCATENATE(C3399,COUNTIF($C$1:C3399,C3399)))</f>
        <v>Josie Thomsen5</v>
      </c>
      <c r="E3399" s="66">
        <v>45169.5</v>
      </c>
      <c r="F3399" t="s">
        <v>2421</v>
      </c>
      <c r="G3399" s="46">
        <v>15</v>
      </c>
      <c r="H3399" s="46">
        <v>104</v>
      </c>
      <c r="I3399" s="46">
        <v>8</v>
      </c>
      <c r="J3399" t="s">
        <v>159</v>
      </c>
      <c r="K3399" t="s">
        <v>90</v>
      </c>
      <c r="L3399" s="46">
        <v>5148</v>
      </c>
      <c r="M3399" s="46">
        <v>72</v>
      </c>
      <c r="N3399" s="46">
        <v>70</v>
      </c>
      <c r="O3399" s="46">
        <v>120</v>
      </c>
      <c r="P3399" s="46">
        <f t="shared" si="388"/>
        <v>2</v>
      </c>
      <c r="R3399" s="67" t="s">
        <v>1183</v>
      </c>
      <c r="S3399" s="67">
        <f>COUNTIF(Y$2:$Y$100,R3399)</f>
        <v>0</v>
      </c>
      <c r="V3399" s="67">
        <f t="shared" si="389"/>
        <v>0</v>
      </c>
      <c r="X3399"/>
      <c r="Y3399" s="67" t="str">
        <f t="shared" si="386"/>
        <v xml:space="preserve"> </v>
      </c>
      <c r="AB3399" t="s">
        <v>90</v>
      </c>
      <c r="AC3399" s="46">
        <v>5148</v>
      </c>
      <c r="AD3399" s="46">
        <v>72</v>
      </c>
      <c r="AE3399" s="46">
        <v>70</v>
      </c>
      <c r="AF3399" s="46">
        <v>120</v>
      </c>
      <c r="AH3399" s="70" t="str">
        <f t="shared" si="390"/>
        <v/>
      </c>
      <c r="AI3399" s="70" t="str">
        <f t="shared" si="391"/>
        <v/>
      </c>
      <c r="AJ3399" s="70" t="str">
        <f t="shared" si="392"/>
        <v>X</v>
      </c>
      <c r="AK3399" s="70" t="str" cm="1">
        <f t="array" ref="AK3399">_xlfn.IFS(AH3399&lt;&gt;"","1",AI3399&lt;&gt;"","2",AJ3399&lt;&gt;"","3")</f>
        <v>3</v>
      </c>
    </row>
    <row r="3400" spans="1:37" x14ac:dyDescent="0.25">
      <c r="A3400" t="s">
        <v>1614</v>
      </c>
      <c r="B3400" t="s">
        <v>297</v>
      </c>
      <c r="C3400" s="67" t="str">
        <f t="shared" si="387"/>
        <v>Rowan Dunn</v>
      </c>
      <c r="D3400" s="71" t="str" cm="1">
        <f t="array" ref="D3400">_xlfn.IFS(AK3400="1",CONCATENATE(C3400,"Regional"),AK3400="2",CONCATENATE(C3400,"Sectional"),AK3400="3",CONCATENATE(C3400,COUNTIF($C$1:C3400,C3400)))</f>
        <v>Rowan Dunn4</v>
      </c>
      <c r="E3400" s="66">
        <v>45169.5</v>
      </c>
      <c r="F3400" t="s">
        <v>2421</v>
      </c>
      <c r="G3400" s="46">
        <v>15</v>
      </c>
      <c r="H3400" s="46">
        <v>106</v>
      </c>
      <c r="I3400" s="46">
        <v>9</v>
      </c>
      <c r="J3400" t="s">
        <v>159</v>
      </c>
      <c r="K3400" t="s">
        <v>90</v>
      </c>
      <c r="L3400" s="46">
        <v>5148</v>
      </c>
      <c r="M3400" s="46">
        <v>72</v>
      </c>
      <c r="N3400" s="46">
        <v>70</v>
      </c>
      <c r="O3400" s="46">
        <v>120</v>
      </c>
      <c r="P3400" s="46">
        <f t="shared" si="388"/>
        <v>2</v>
      </c>
      <c r="R3400" s="67" t="s">
        <v>3575</v>
      </c>
      <c r="S3400" s="67">
        <f>COUNTIF(Y$2:$Y$100,R3400)</f>
        <v>0</v>
      </c>
      <c r="V3400" s="67">
        <f t="shared" si="389"/>
        <v>0</v>
      </c>
      <c r="X3400"/>
      <c r="Y3400" s="67" t="str">
        <f t="shared" si="386"/>
        <v xml:space="preserve"> </v>
      </c>
      <c r="AB3400" t="s">
        <v>90</v>
      </c>
      <c r="AC3400" s="46">
        <v>5148</v>
      </c>
      <c r="AD3400" s="46">
        <v>72</v>
      </c>
      <c r="AE3400" s="46">
        <v>70</v>
      </c>
      <c r="AF3400" s="46">
        <v>120</v>
      </c>
      <c r="AH3400" s="70" t="str">
        <f t="shared" si="390"/>
        <v/>
      </c>
      <c r="AI3400" s="70" t="str">
        <f t="shared" si="391"/>
        <v/>
      </c>
      <c r="AJ3400" s="70" t="str">
        <f t="shared" si="392"/>
        <v>X</v>
      </c>
      <c r="AK3400" s="70" t="str" cm="1">
        <f t="array" ref="AK3400">_xlfn.IFS(AH3400&lt;&gt;"","1",AI3400&lt;&gt;"","2",AJ3400&lt;&gt;"","3")</f>
        <v>3</v>
      </c>
    </row>
    <row r="3401" spans="1:37" x14ac:dyDescent="0.25">
      <c r="A3401" t="s">
        <v>515</v>
      </c>
      <c r="B3401" t="s">
        <v>516</v>
      </c>
      <c r="C3401" s="67" t="str">
        <f t="shared" si="387"/>
        <v>Bea Vaughan</v>
      </c>
      <c r="D3401" s="71" t="str" cm="1">
        <f t="array" ref="D3401">_xlfn.IFS(AK3401="1",CONCATENATE(C3401,"Regional"),AK3401="2",CONCATENATE(C3401,"Sectional"),AK3401="3",CONCATENATE(C3401,COUNTIF($C$1:C3401,C3401)))</f>
        <v>Bea Vaughan6</v>
      </c>
      <c r="E3401" s="66">
        <v>45169.5</v>
      </c>
      <c r="F3401" t="s">
        <v>2421</v>
      </c>
      <c r="G3401" s="46">
        <v>15</v>
      </c>
      <c r="H3401" s="46">
        <v>107</v>
      </c>
      <c r="I3401" s="46">
        <v>10</v>
      </c>
      <c r="J3401" t="s">
        <v>159</v>
      </c>
      <c r="K3401" t="s">
        <v>90</v>
      </c>
      <c r="L3401" s="46">
        <v>5148</v>
      </c>
      <c r="M3401" s="46">
        <v>72</v>
      </c>
      <c r="N3401" s="46">
        <v>70</v>
      </c>
      <c r="O3401" s="46">
        <v>120</v>
      </c>
      <c r="P3401" s="46">
        <f t="shared" si="388"/>
        <v>2</v>
      </c>
      <c r="R3401" s="67" t="s">
        <v>1195</v>
      </c>
      <c r="S3401" s="67">
        <f>COUNTIF(Y$2:$Y$100,R3401)</f>
        <v>0</v>
      </c>
      <c r="V3401" s="67">
        <f t="shared" si="389"/>
        <v>0</v>
      </c>
      <c r="X3401"/>
      <c r="Y3401" s="67" t="str">
        <f t="shared" si="386"/>
        <v xml:space="preserve"> </v>
      </c>
      <c r="AB3401" t="s">
        <v>90</v>
      </c>
      <c r="AC3401" s="46">
        <v>5148</v>
      </c>
      <c r="AD3401" s="46">
        <v>72</v>
      </c>
      <c r="AE3401" s="46">
        <v>70</v>
      </c>
      <c r="AF3401" s="46">
        <v>120</v>
      </c>
      <c r="AH3401" s="70" t="str">
        <f t="shared" si="390"/>
        <v/>
      </c>
      <c r="AI3401" s="70" t="str">
        <f t="shared" si="391"/>
        <v/>
      </c>
      <c r="AJ3401" s="70" t="str">
        <f t="shared" si="392"/>
        <v>X</v>
      </c>
      <c r="AK3401" s="70" t="str" cm="1">
        <f t="array" ref="AK3401">_xlfn.IFS(AH3401&lt;&gt;"","1",AI3401&lt;&gt;"","2",AJ3401&lt;&gt;"","3")</f>
        <v>3</v>
      </c>
    </row>
    <row r="3402" spans="1:37" x14ac:dyDescent="0.25">
      <c r="A3402" t="s">
        <v>320</v>
      </c>
      <c r="B3402" t="s">
        <v>499</v>
      </c>
      <c r="C3402" s="67" t="str">
        <f t="shared" si="387"/>
        <v>Macy Murphy</v>
      </c>
      <c r="D3402" s="71" t="str" cm="1">
        <f t="array" ref="D3402">_xlfn.IFS(AK3402="1",CONCATENATE(C3402,"Regional"),AK3402="2",CONCATENATE(C3402,"Sectional"),AK3402="3",CONCATENATE(C3402,COUNTIF($C$1:C3402,C3402)))</f>
        <v>Macy Murphy2</v>
      </c>
      <c r="E3402" s="66">
        <v>45169.5</v>
      </c>
      <c r="F3402" t="s">
        <v>2421</v>
      </c>
      <c r="G3402" s="46">
        <v>15</v>
      </c>
      <c r="H3402" s="46">
        <v>109</v>
      </c>
      <c r="I3402" s="46">
        <v>11</v>
      </c>
      <c r="J3402" t="s">
        <v>159</v>
      </c>
      <c r="K3402" t="s">
        <v>90</v>
      </c>
      <c r="L3402" s="46">
        <v>5148</v>
      </c>
      <c r="M3402" s="46">
        <v>72</v>
      </c>
      <c r="N3402" s="46">
        <v>70</v>
      </c>
      <c r="O3402" s="46">
        <v>120</v>
      </c>
      <c r="P3402" s="46">
        <f t="shared" si="388"/>
        <v>2</v>
      </c>
      <c r="R3402" s="67" t="s">
        <v>2802</v>
      </c>
      <c r="S3402" s="67">
        <f>COUNTIF(Y$2:$Y$100,R3402)</f>
        <v>0</v>
      </c>
      <c r="V3402" s="67">
        <f t="shared" si="389"/>
        <v>0</v>
      </c>
      <c r="X3402"/>
      <c r="Y3402" s="67" t="str">
        <f t="shared" si="386"/>
        <v xml:space="preserve"> </v>
      </c>
      <c r="AB3402" t="s">
        <v>90</v>
      </c>
      <c r="AC3402" s="46">
        <v>5148</v>
      </c>
      <c r="AD3402" s="46">
        <v>72</v>
      </c>
      <c r="AE3402" s="46">
        <v>70</v>
      </c>
      <c r="AF3402" s="46">
        <v>120</v>
      </c>
      <c r="AH3402" s="70" t="str">
        <f t="shared" si="390"/>
        <v/>
      </c>
      <c r="AI3402" s="70" t="str">
        <f t="shared" si="391"/>
        <v/>
      </c>
      <c r="AJ3402" s="70" t="str">
        <f t="shared" si="392"/>
        <v>X</v>
      </c>
      <c r="AK3402" s="70" t="str" cm="1">
        <f t="array" ref="AK3402">_xlfn.IFS(AH3402&lt;&gt;"","1",AI3402&lt;&gt;"","2",AJ3402&lt;&gt;"","3")</f>
        <v>3</v>
      </c>
    </row>
    <row r="3403" spans="1:37" x14ac:dyDescent="0.25">
      <c r="A3403" t="s">
        <v>1808</v>
      </c>
      <c r="B3403" t="s">
        <v>1809</v>
      </c>
      <c r="C3403" s="67" t="str">
        <f t="shared" si="387"/>
        <v>Kaydence Everts</v>
      </c>
      <c r="D3403" s="71" t="str" cm="1">
        <f t="array" ref="D3403">_xlfn.IFS(AK3403="1",CONCATENATE(C3403,"Regional"),AK3403="2",CONCATENATE(C3403,"Sectional"),AK3403="3",CONCATENATE(C3403,COUNTIF($C$1:C3403,C3403)))</f>
        <v>Kaydence Everts2</v>
      </c>
      <c r="E3403" s="66">
        <v>45169.5</v>
      </c>
      <c r="F3403" t="s">
        <v>2421</v>
      </c>
      <c r="G3403" s="46">
        <v>15</v>
      </c>
      <c r="H3403" s="46">
        <v>110</v>
      </c>
      <c r="I3403" s="46">
        <v>12</v>
      </c>
      <c r="J3403" t="s">
        <v>159</v>
      </c>
      <c r="K3403" t="s">
        <v>90</v>
      </c>
      <c r="L3403" s="46">
        <v>5148</v>
      </c>
      <c r="M3403" s="46">
        <v>72</v>
      </c>
      <c r="N3403" s="46">
        <v>70</v>
      </c>
      <c r="O3403" s="46">
        <v>120</v>
      </c>
      <c r="P3403" s="46">
        <f t="shared" si="388"/>
        <v>2</v>
      </c>
      <c r="R3403" s="67" t="s">
        <v>2811</v>
      </c>
      <c r="S3403" s="67">
        <f>COUNTIF(Y$2:$Y$100,R3403)</f>
        <v>0</v>
      </c>
      <c r="V3403" s="67">
        <f t="shared" si="389"/>
        <v>0</v>
      </c>
      <c r="X3403"/>
      <c r="Y3403" s="67" t="str">
        <f t="shared" si="386"/>
        <v xml:space="preserve"> </v>
      </c>
      <c r="AB3403" t="s">
        <v>90</v>
      </c>
      <c r="AC3403" s="46">
        <v>5148</v>
      </c>
      <c r="AD3403" s="46">
        <v>72</v>
      </c>
      <c r="AE3403" s="46">
        <v>70</v>
      </c>
      <c r="AF3403" s="46">
        <v>120</v>
      </c>
      <c r="AH3403" s="70" t="str">
        <f t="shared" si="390"/>
        <v/>
      </c>
      <c r="AI3403" s="70" t="str">
        <f t="shared" si="391"/>
        <v/>
      </c>
      <c r="AJ3403" s="70" t="str">
        <f t="shared" si="392"/>
        <v>X</v>
      </c>
      <c r="AK3403" s="70" t="str" cm="1">
        <f t="array" ref="AK3403">_xlfn.IFS(AH3403&lt;&gt;"","1",AI3403&lt;&gt;"","2",AJ3403&lt;&gt;"","3")</f>
        <v>3</v>
      </c>
    </row>
    <row r="3404" spans="1:37" x14ac:dyDescent="0.25">
      <c r="A3404" t="s">
        <v>282</v>
      </c>
      <c r="B3404" t="s">
        <v>490</v>
      </c>
      <c r="C3404" s="67" t="str">
        <f t="shared" si="387"/>
        <v>Ellie Klein</v>
      </c>
      <c r="D3404" s="71" t="str" cm="1">
        <f t="array" ref="D3404">_xlfn.IFS(AK3404="1",CONCATENATE(C3404,"Regional"),AK3404="2",CONCATENATE(C3404,"Sectional"),AK3404="3",CONCATENATE(C3404,COUNTIF($C$1:C3404,C3404)))</f>
        <v>Ellie Klein4</v>
      </c>
      <c r="E3404" s="66">
        <v>45169.5</v>
      </c>
      <c r="F3404" t="s">
        <v>2421</v>
      </c>
      <c r="G3404" s="46">
        <v>15</v>
      </c>
      <c r="H3404" s="46">
        <v>110</v>
      </c>
      <c r="I3404" s="46">
        <v>12</v>
      </c>
      <c r="J3404" t="s">
        <v>159</v>
      </c>
      <c r="K3404" t="s">
        <v>90</v>
      </c>
      <c r="L3404" s="46">
        <v>5148</v>
      </c>
      <c r="M3404" s="46">
        <v>72</v>
      </c>
      <c r="N3404" s="46">
        <v>70</v>
      </c>
      <c r="O3404" s="46">
        <v>120</v>
      </c>
      <c r="P3404" s="46">
        <f t="shared" si="388"/>
        <v>2</v>
      </c>
      <c r="R3404" s="67" t="s">
        <v>1192</v>
      </c>
      <c r="S3404" s="67">
        <f>COUNTIF(Y$2:$Y$100,R3404)</f>
        <v>0</v>
      </c>
      <c r="V3404" s="67">
        <f t="shared" si="389"/>
        <v>0</v>
      </c>
      <c r="X3404"/>
      <c r="Y3404" s="67" t="str">
        <f t="shared" si="386"/>
        <v xml:space="preserve"> </v>
      </c>
      <c r="AB3404" t="s">
        <v>90</v>
      </c>
      <c r="AC3404" s="46">
        <v>5148</v>
      </c>
      <c r="AD3404" s="46">
        <v>72</v>
      </c>
      <c r="AE3404" s="46">
        <v>70</v>
      </c>
      <c r="AF3404" s="46">
        <v>120</v>
      </c>
      <c r="AH3404" s="70" t="str">
        <f t="shared" si="390"/>
        <v/>
      </c>
      <c r="AI3404" s="70" t="str">
        <f t="shared" si="391"/>
        <v/>
      </c>
      <c r="AJ3404" s="70" t="str">
        <f t="shared" si="392"/>
        <v>X</v>
      </c>
      <c r="AK3404" s="70" t="str" cm="1">
        <f t="array" ref="AK3404">_xlfn.IFS(AH3404&lt;&gt;"","1",AI3404&lt;&gt;"","2",AJ3404&lt;&gt;"","3")</f>
        <v>3</v>
      </c>
    </row>
    <row r="3405" spans="1:37" x14ac:dyDescent="0.25">
      <c r="A3405" t="s">
        <v>1039</v>
      </c>
      <c r="B3405" t="s">
        <v>1710</v>
      </c>
      <c r="C3405" s="67" t="str">
        <f t="shared" si="387"/>
        <v>Ingrid Isenberg</v>
      </c>
      <c r="D3405" s="71" t="str" cm="1">
        <f t="array" ref="D3405">_xlfn.IFS(AK3405="1",CONCATENATE(C3405,"Regional"),AK3405="2",CONCATENATE(C3405,"Sectional"),AK3405="3",CONCATENATE(C3405,COUNTIF($C$1:C3405,C3405)))</f>
        <v>Ingrid Isenberg5</v>
      </c>
      <c r="E3405" s="66">
        <v>45169.5</v>
      </c>
      <c r="F3405" t="s">
        <v>2421</v>
      </c>
      <c r="G3405" s="46">
        <v>15</v>
      </c>
      <c r="H3405" s="46">
        <v>111</v>
      </c>
      <c r="I3405" s="46">
        <v>14</v>
      </c>
      <c r="J3405" t="s">
        <v>159</v>
      </c>
      <c r="K3405" t="s">
        <v>90</v>
      </c>
      <c r="L3405" s="46">
        <v>5148</v>
      </c>
      <c r="M3405" s="46">
        <v>72</v>
      </c>
      <c r="N3405" s="46">
        <v>70</v>
      </c>
      <c r="O3405" s="46">
        <v>120</v>
      </c>
      <c r="P3405" s="46">
        <f t="shared" si="388"/>
        <v>2</v>
      </c>
      <c r="R3405" s="67" t="s">
        <v>2809</v>
      </c>
      <c r="S3405" s="67">
        <f>COUNTIF(Y$2:$Y$100,R3405)</f>
        <v>0</v>
      </c>
      <c r="V3405" s="67">
        <f t="shared" si="389"/>
        <v>0</v>
      </c>
      <c r="X3405"/>
      <c r="Y3405" s="67" t="str">
        <f t="shared" si="386"/>
        <v xml:space="preserve"> </v>
      </c>
      <c r="AB3405" t="s">
        <v>90</v>
      </c>
      <c r="AC3405" s="46">
        <v>5148</v>
      </c>
      <c r="AD3405" s="46">
        <v>72</v>
      </c>
      <c r="AE3405" s="46">
        <v>70</v>
      </c>
      <c r="AF3405" s="46">
        <v>120</v>
      </c>
      <c r="AH3405" s="70" t="str">
        <f t="shared" si="390"/>
        <v/>
      </c>
      <c r="AI3405" s="70" t="str">
        <f t="shared" si="391"/>
        <v/>
      </c>
      <c r="AJ3405" s="70" t="str">
        <f t="shared" si="392"/>
        <v>X</v>
      </c>
      <c r="AK3405" s="70" t="str" cm="1">
        <f t="array" ref="AK3405">_xlfn.IFS(AH3405&lt;&gt;"","1",AI3405&lt;&gt;"","2",AJ3405&lt;&gt;"","3")</f>
        <v>3</v>
      </c>
    </row>
    <row r="3406" spans="1:37" x14ac:dyDescent="0.25">
      <c r="A3406" t="s">
        <v>1815</v>
      </c>
      <c r="B3406" t="s">
        <v>414</v>
      </c>
      <c r="C3406" s="67" t="str">
        <f t="shared" si="387"/>
        <v>Megan Bouplon</v>
      </c>
      <c r="D3406" s="71" t="str" cm="1">
        <f t="array" ref="D3406">_xlfn.IFS(AK3406="1",CONCATENATE(C3406,"Regional"),AK3406="2",CONCATENATE(C3406,"Sectional"),AK3406="3",CONCATENATE(C3406,COUNTIF($C$1:C3406,C3406)))</f>
        <v>Megan Bouplon6</v>
      </c>
      <c r="E3406" s="66">
        <v>45169.5</v>
      </c>
      <c r="F3406" t="s">
        <v>2421</v>
      </c>
      <c r="G3406" s="46">
        <v>15</v>
      </c>
      <c r="H3406" s="46">
        <v>137</v>
      </c>
      <c r="I3406" s="46">
        <v>15</v>
      </c>
      <c r="J3406" t="s">
        <v>159</v>
      </c>
      <c r="K3406" t="s">
        <v>90</v>
      </c>
      <c r="L3406" s="46">
        <v>5148</v>
      </c>
      <c r="M3406" s="46">
        <v>72</v>
      </c>
      <c r="N3406" s="46">
        <v>70</v>
      </c>
      <c r="O3406" s="46">
        <v>120</v>
      </c>
      <c r="P3406" s="46">
        <f t="shared" si="388"/>
        <v>2</v>
      </c>
      <c r="R3406" s="67" t="s">
        <v>2816</v>
      </c>
      <c r="S3406" s="67">
        <f>COUNTIF(Y$2:$Y$100,R3406)</f>
        <v>0</v>
      </c>
      <c r="V3406" s="67">
        <f t="shared" si="389"/>
        <v>0</v>
      </c>
      <c r="X3406"/>
      <c r="Y3406" s="67" t="str">
        <f t="shared" si="386"/>
        <v xml:space="preserve"> </v>
      </c>
      <c r="AB3406" t="s">
        <v>90</v>
      </c>
      <c r="AC3406" s="46">
        <v>5148</v>
      </c>
      <c r="AD3406" s="46">
        <v>72</v>
      </c>
      <c r="AE3406" s="46">
        <v>70</v>
      </c>
      <c r="AF3406" s="46">
        <v>120</v>
      </c>
      <c r="AH3406" s="70" t="str">
        <f t="shared" si="390"/>
        <v/>
      </c>
      <c r="AI3406" s="70" t="str">
        <f t="shared" si="391"/>
        <v/>
      </c>
      <c r="AJ3406" s="70" t="str">
        <f t="shared" si="392"/>
        <v>X</v>
      </c>
      <c r="AK3406" s="70" t="str" cm="1">
        <f t="array" ref="AK3406">_xlfn.IFS(AH3406&lt;&gt;"","1",AI3406&lt;&gt;"","2",AJ3406&lt;&gt;"","3")</f>
        <v>3</v>
      </c>
    </row>
    <row r="3407" spans="1:37" x14ac:dyDescent="0.25">
      <c r="A3407" t="s">
        <v>1066</v>
      </c>
      <c r="B3407" t="s">
        <v>362</v>
      </c>
      <c r="C3407" s="67" t="str">
        <f t="shared" si="387"/>
        <v>Emma Haselhuhn</v>
      </c>
      <c r="D3407" s="71" t="str" cm="1">
        <f t="array" ref="D3407">_xlfn.IFS(AK3407="1",CONCATENATE(C3407,"Regional"),AK3407="2",CONCATENATE(C3407,"Sectional"),AK3407="3",CONCATENATE(C3407,COUNTIF($C$1:C3407,C3407)))</f>
        <v>Emma Haselhuhn5</v>
      </c>
      <c r="E3407" s="66">
        <v>45169.53125</v>
      </c>
      <c r="F3407" t="s">
        <v>2604</v>
      </c>
      <c r="G3407" s="46">
        <v>18</v>
      </c>
      <c r="H3407" s="46">
        <v>53</v>
      </c>
      <c r="I3407" s="46">
        <v>1</v>
      </c>
      <c r="J3407" t="s">
        <v>2605</v>
      </c>
      <c r="K3407" t="s">
        <v>90</v>
      </c>
      <c r="L3407" s="46">
        <v>2351</v>
      </c>
      <c r="M3407" s="46">
        <v>36</v>
      </c>
      <c r="N3407" s="46">
        <v>36</v>
      </c>
      <c r="O3407" s="46">
        <v>113</v>
      </c>
      <c r="P3407" s="46">
        <f t="shared" si="388"/>
        <v>1</v>
      </c>
      <c r="R3407" s="67" t="s">
        <v>1550</v>
      </c>
      <c r="S3407" s="67">
        <f>COUNTIF(Y$2:$Y$100,R3407)</f>
        <v>0</v>
      </c>
      <c r="V3407" s="67">
        <f t="shared" si="389"/>
        <v>0</v>
      </c>
      <c r="X3407"/>
      <c r="Y3407" s="67" t="str">
        <f t="shared" si="386"/>
        <v xml:space="preserve"> </v>
      </c>
      <c r="AB3407" t="s">
        <v>90</v>
      </c>
      <c r="AC3407" s="46">
        <v>2351</v>
      </c>
      <c r="AD3407" s="46">
        <v>36</v>
      </c>
      <c r="AE3407" s="46">
        <v>36</v>
      </c>
      <c r="AF3407" s="46">
        <v>113</v>
      </c>
      <c r="AH3407" s="70" t="str">
        <f t="shared" si="390"/>
        <v/>
      </c>
      <c r="AI3407" s="70" t="str">
        <f t="shared" si="391"/>
        <v/>
      </c>
      <c r="AJ3407" s="70" t="str">
        <f t="shared" si="392"/>
        <v>X</v>
      </c>
      <c r="AK3407" s="70" t="str" cm="1">
        <f t="array" ref="AK3407">_xlfn.IFS(AH3407&lt;&gt;"","1",AI3407&lt;&gt;"","2",AJ3407&lt;&gt;"","3")</f>
        <v>3</v>
      </c>
    </row>
    <row r="3408" spans="1:37" x14ac:dyDescent="0.25">
      <c r="A3408" t="s">
        <v>237</v>
      </c>
      <c r="B3408" t="s">
        <v>1617</v>
      </c>
      <c r="C3408" s="67" t="str">
        <f t="shared" si="387"/>
        <v>Reagan Eberhardt</v>
      </c>
      <c r="D3408" s="71" t="str" cm="1">
        <f t="array" ref="D3408">_xlfn.IFS(AK3408="1",CONCATENATE(C3408,"Regional"),AK3408="2",CONCATENATE(C3408,"Sectional"),AK3408="3",CONCATENATE(C3408,COUNTIF($C$1:C3408,C3408)))</f>
        <v>Reagan Eberhardt8</v>
      </c>
      <c r="E3408" s="66">
        <v>45169.53125</v>
      </c>
      <c r="F3408" t="s">
        <v>2604</v>
      </c>
      <c r="G3408" s="46">
        <v>18</v>
      </c>
      <c r="H3408" s="46">
        <v>53</v>
      </c>
      <c r="I3408" s="46">
        <v>1</v>
      </c>
      <c r="J3408" t="s">
        <v>2605</v>
      </c>
      <c r="K3408" t="s">
        <v>90</v>
      </c>
      <c r="L3408" s="46">
        <v>2351</v>
      </c>
      <c r="M3408" s="46">
        <v>36</v>
      </c>
      <c r="N3408" s="46">
        <v>36</v>
      </c>
      <c r="O3408" s="46">
        <v>113</v>
      </c>
      <c r="P3408" s="46">
        <f t="shared" si="388"/>
        <v>1</v>
      </c>
      <c r="R3408" s="67" t="s">
        <v>3048</v>
      </c>
      <c r="S3408" s="67">
        <f>COUNTIF(Y$2:$Y$100,R3408)</f>
        <v>0</v>
      </c>
      <c r="V3408" s="67">
        <f t="shared" si="389"/>
        <v>0</v>
      </c>
      <c r="X3408"/>
      <c r="Y3408" s="67" t="str">
        <f t="shared" si="386"/>
        <v xml:space="preserve"> </v>
      </c>
      <c r="AB3408" t="s">
        <v>90</v>
      </c>
      <c r="AC3408" s="46">
        <v>2351</v>
      </c>
      <c r="AD3408" s="46">
        <v>36</v>
      </c>
      <c r="AE3408" s="46">
        <v>36</v>
      </c>
      <c r="AF3408" s="46">
        <v>113</v>
      </c>
      <c r="AH3408" s="70" t="str">
        <f t="shared" si="390"/>
        <v/>
      </c>
      <c r="AI3408" s="70" t="str">
        <f t="shared" si="391"/>
        <v/>
      </c>
      <c r="AJ3408" s="70" t="str">
        <f t="shared" si="392"/>
        <v>X</v>
      </c>
      <c r="AK3408" s="70" t="str" cm="1">
        <f t="array" ref="AK3408">_xlfn.IFS(AH3408&lt;&gt;"","1",AI3408&lt;&gt;"","2",AJ3408&lt;&gt;"","3")</f>
        <v>3</v>
      </c>
    </row>
    <row r="3409" spans="1:37" x14ac:dyDescent="0.25">
      <c r="A3409" t="s">
        <v>1069</v>
      </c>
      <c r="B3409" t="s">
        <v>330</v>
      </c>
      <c r="C3409" s="67" t="str">
        <f t="shared" si="387"/>
        <v>Maya Siddiqui</v>
      </c>
      <c r="D3409" s="71" t="str" cm="1">
        <f t="array" ref="D3409">_xlfn.IFS(AK3409="1",CONCATENATE(C3409,"Regional"),AK3409="2",CONCATENATE(C3409,"Sectional"),AK3409="3",CONCATENATE(C3409,COUNTIF($C$1:C3409,C3409)))</f>
        <v>Maya Siddiqui8</v>
      </c>
      <c r="E3409" s="66">
        <v>45169.53125</v>
      </c>
      <c r="F3409" t="s">
        <v>2604</v>
      </c>
      <c r="G3409" s="46">
        <v>18</v>
      </c>
      <c r="H3409" s="46">
        <v>53</v>
      </c>
      <c r="I3409" s="46">
        <v>1</v>
      </c>
      <c r="J3409" t="s">
        <v>2605</v>
      </c>
      <c r="K3409" t="s">
        <v>90</v>
      </c>
      <c r="L3409" s="46">
        <v>2351</v>
      </c>
      <c r="M3409" s="46">
        <v>36</v>
      </c>
      <c r="N3409" s="46">
        <v>36</v>
      </c>
      <c r="O3409" s="46">
        <v>113</v>
      </c>
      <c r="P3409" s="46">
        <f t="shared" si="388"/>
        <v>1</v>
      </c>
      <c r="R3409" s="67" t="s">
        <v>1554</v>
      </c>
      <c r="S3409" s="67">
        <f>COUNTIF(Y$2:$Y$100,R3409)</f>
        <v>0</v>
      </c>
      <c r="V3409" s="67">
        <f t="shared" si="389"/>
        <v>0</v>
      </c>
      <c r="X3409"/>
      <c r="Y3409" s="67" t="str">
        <f t="shared" ref="Y3409:Y3420" si="393">CONCATENATE(W3409," ",X3409)</f>
        <v xml:space="preserve"> </v>
      </c>
      <c r="AB3409" t="s">
        <v>90</v>
      </c>
      <c r="AC3409" s="46">
        <v>2351</v>
      </c>
      <c r="AD3409" s="46">
        <v>36</v>
      </c>
      <c r="AE3409" s="46">
        <v>36</v>
      </c>
      <c r="AF3409" s="46">
        <v>113</v>
      </c>
      <c r="AH3409" s="70" t="str">
        <f t="shared" si="390"/>
        <v/>
      </c>
      <c r="AI3409" s="70" t="str">
        <f t="shared" si="391"/>
        <v/>
      </c>
      <c r="AJ3409" s="70" t="str">
        <f t="shared" si="392"/>
        <v>X</v>
      </c>
      <c r="AK3409" s="70" t="str" cm="1">
        <f t="array" ref="AK3409">_xlfn.IFS(AH3409&lt;&gt;"","1",AI3409&lt;&gt;"","2",AJ3409&lt;&gt;"","3")</f>
        <v>3</v>
      </c>
    </row>
    <row r="3410" spans="1:37" x14ac:dyDescent="0.25">
      <c r="A3410" t="s">
        <v>1070</v>
      </c>
      <c r="B3410" t="s">
        <v>764</v>
      </c>
      <c r="C3410" s="67" t="str">
        <f t="shared" si="387"/>
        <v>Anneke Hoegen</v>
      </c>
      <c r="D3410" s="71" t="str" cm="1">
        <f t="array" ref="D3410">_xlfn.IFS(AK3410="1",CONCATENATE(C3410,"Regional"),AK3410="2",CONCATENATE(C3410,"Sectional"),AK3410="3",CONCATENATE(C3410,COUNTIF($C$1:C3410,C3410)))</f>
        <v>Anneke Hoegen7</v>
      </c>
      <c r="E3410" s="66">
        <v>45169.53125</v>
      </c>
      <c r="F3410" t="s">
        <v>2604</v>
      </c>
      <c r="G3410" s="46">
        <v>18</v>
      </c>
      <c r="H3410" s="46">
        <v>54</v>
      </c>
      <c r="I3410" s="46">
        <v>4</v>
      </c>
      <c r="J3410" t="s">
        <v>2605</v>
      </c>
      <c r="K3410" t="s">
        <v>90</v>
      </c>
      <c r="L3410" s="46">
        <v>2351</v>
      </c>
      <c r="M3410" s="46">
        <v>36</v>
      </c>
      <c r="N3410" s="46">
        <v>36</v>
      </c>
      <c r="O3410" s="46">
        <v>113</v>
      </c>
      <c r="P3410" s="46">
        <f t="shared" si="388"/>
        <v>1</v>
      </c>
      <c r="R3410" s="67" t="s">
        <v>1555</v>
      </c>
      <c r="S3410" s="67">
        <f>COUNTIF(Y$2:$Y$100,R3410)</f>
        <v>0</v>
      </c>
      <c r="V3410" s="67">
        <f t="shared" si="389"/>
        <v>0</v>
      </c>
      <c r="X3410"/>
      <c r="Y3410" s="67" t="str">
        <f t="shared" si="393"/>
        <v xml:space="preserve"> </v>
      </c>
      <c r="AB3410" t="s">
        <v>90</v>
      </c>
      <c r="AC3410" s="46">
        <v>2351</v>
      </c>
      <c r="AD3410" s="46">
        <v>36</v>
      </c>
      <c r="AE3410" s="46">
        <v>36</v>
      </c>
      <c r="AF3410" s="46">
        <v>113</v>
      </c>
      <c r="AH3410" s="70" t="str">
        <f t="shared" si="390"/>
        <v/>
      </c>
      <c r="AI3410" s="70" t="str">
        <f t="shared" si="391"/>
        <v/>
      </c>
      <c r="AJ3410" s="70" t="str">
        <f t="shared" si="392"/>
        <v>X</v>
      </c>
      <c r="AK3410" s="70" t="str" cm="1">
        <f t="array" ref="AK3410">_xlfn.IFS(AH3410&lt;&gt;"","1",AI3410&lt;&gt;"","2",AJ3410&lt;&gt;"","3")</f>
        <v>3</v>
      </c>
    </row>
    <row r="3411" spans="1:37" x14ac:dyDescent="0.25">
      <c r="A3411" t="s">
        <v>3404</v>
      </c>
      <c r="B3411" t="s">
        <v>1074</v>
      </c>
      <c r="C3411" s="67" t="str">
        <f t="shared" si="387"/>
        <v>Wren Candler</v>
      </c>
      <c r="D3411" s="71" t="str" cm="1">
        <f t="array" ref="D3411">_xlfn.IFS(AK3411="1",CONCATENATE(C3411,"Regional"),AK3411="2",CONCATENATE(C3411,"Sectional"),AK3411="3",CONCATENATE(C3411,COUNTIF($C$1:C3411,C3411)))</f>
        <v>Wren Candler5</v>
      </c>
      <c r="E3411" s="66">
        <v>45169.53125</v>
      </c>
      <c r="F3411" t="s">
        <v>2604</v>
      </c>
      <c r="G3411" s="46">
        <v>18</v>
      </c>
      <c r="H3411" s="46">
        <v>56</v>
      </c>
      <c r="I3411" s="46">
        <v>5</v>
      </c>
      <c r="J3411" t="s">
        <v>2605</v>
      </c>
      <c r="K3411" t="s">
        <v>90</v>
      </c>
      <c r="L3411" s="46">
        <v>2351</v>
      </c>
      <c r="M3411" s="46">
        <v>36</v>
      </c>
      <c r="N3411" s="46">
        <v>36</v>
      </c>
      <c r="O3411" s="46">
        <v>113</v>
      </c>
      <c r="P3411" s="46">
        <f t="shared" si="388"/>
        <v>1</v>
      </c>
      <c r="R3411" s="67" t="s">
        <v>3546</v>
      </c>
      <c r="S3411" s="67">
        <f>COUNTIF(Y$2:$Y$100,R3411)</f>
        <v>0</v>
      </c>
      <c r="V3411" s="67">
        <f t="shared" si="389"/>
        <v>0</v>
      </c>
      <c r="X3411"/>
      <c r="Y3411" s="67" t="str">
        <f t="shared" si="393"/>
        <v xml:space="preserve"> </v>
      </c>
      <c r="AB3411" t="s">
        <v>90</v>
      </c>
      <c r="AC3411" s="46">
        <v>2351</v>
      </c>
      <c r="AD3411" s="46">
        <v>36</v>
      </c>
      <c r="AE3411" s="46">
        <v>36</v>
      </c>
      <c r="AF3411" s="46">
        <v>113</v>
      </c>
      <c r="AH3411" s="70" t="str">
        <f t="shared" si="390"/>
        <v/>
      </c>
      <c r="AI3411" s="70" t="str">
        <f t="shared" si="391"/>
        <v/>
      </c>
      <c r="AJ3411" s="70" t="str">
        <f t="shared" si="392"/>
        <v>X</v>
      </c>
      <c r="AK3411" s="70" t="str" cm="1">
        <f t="array" ref="AK3411">_xlfn.IFS(AH3411&lt;&gt;"","1",AI3411&lt;&gt;"","2",AJ3411&lt;&gt;"","3")</f>
        <v>3</v>
      </c>
    </row>
    <row r="3412" spans="1:37" x14ac:dyDescent="0.25">
      <c r="A3412" t="s">
        <v>229</v>
      </c>
      <c r="B3412" t="s">
        <v>210</v>
      </c>
      <c r="C3412" s="67" t="str">
        <f t="shared" si="387"/>
        <v>Alexis Clark</v>
      </c>
      <c r="D3412" s="71" t="str" cm="1">
        <f t="array" ref="D3412">_xlfn.IFS(AK3412="1",CONCATENATE(C3412,"Regional"),AK3412="2",CONCATENATE(C3412,"Sectional"),AK3412="3",CONCATENATE(C3412,COUNTIF($C$1:C3412,C3412)))</f>
        <v>Alexis Clark4</v>
      </c>
      <c r="E3412" s="66">
        <v>45169.53125</v>
      </c>
      <c r="F3412" t="s">
        <v>2604</v>
      </c>
      <c r="G3412" s="46">
        <v>18</v>
      </c>
      <c r="H3412" s="46">
        <v>57</v>
      </c>
      <c r="I3412" s="46">
        <v>6</v>
      </c>
      <c r="J3412" t="s">
        <v>2605</v>
      </c>
      <c r="K3412" t="s">
        <v>90</v>
      </c>
      <c r="L3412" s="46">
        <v>2351</v>
      </c>
      <c r="M3412" s="46">
        <v>36</v>
      </c>
      <c r="N3412" s="46">
        <v>36</v>
      </c>
      <c r="O3412" s="46">
        <v>113</v>
      </c>
      <c r="P3412" s="46">
        <f t="shared" si="388"/>
        <v>1</v>
      </c>
      <c r="R3412" s="67" t="s">
        <v>1552</v>
      </c>
      <c r="S3412" s="67">
        <f>COUNTIF(Y$2:$Y$100,R3412)</f>
        <v>0</v>
      </c>
      <c r="V3412" s="67">
        <f t="shared" si="389"/>
        <v>0</v>
      </c>
      <c r="X3412"/>
      <c r="Y3412" s="67" t="str">
        <f t="shared" si="393"/>
        <v xml:space="preserve"> </v>
      </c>
      <c r="AB3412" t="s">
        <v>90</v>
      </c>
      <c r="AC3412" s="46">
        <v>2351</v>
      </c>
      <c r="AD3412" s="46">
        <v>36</v>
      </c>
      <c r="AE3412" s="46">
        <v>36</v>
      </c>
      <c r="AF3412" s="46">
        <v>113</v>
      </c>
      <c r="AH3412" s="70" t="str">
        <f t="shared" si="390"/>
        <v/>
      </c>
      <c r="AI3412" s="70" t="str">
        <f t="shared" si="391"/>
        <v/>
      </c>
      <c r="AJ3412" s="70" t="str">
        <f t="shared" si="392"/>
        <v>X</v>
      </c>
      <c r="AK3412" s="70" t="str" cm="1">
        <f t="array" ref="AK3412">_xlfn.IFS(AH3412&lt;&gt;"","1",AI3412&lt;&gt;"","2",AJ3412&lt;&gt;"","3")</f>
        <v>3</v>
      </c>
    </row>
    <row r="3413" spans="1:37" x14ac:dyDescent="0.25">
      <c r="A3413" t="s">
        <v>204</v>
      </c>
      <c r="B3413" t="s">
        <v>1090</v>
      </c>
      <c r="C3413" s="67" t="str">
        <f t="shared" si="387"/>
        <v>Alissa Cameron</v>
      </c>
      <c r="D3413" s="71" t="str" cm="1">
        <f t="array" ref="D3413">_xlfn.IFS(AK3413="1",CONCATENATE(C3413,"Regional"),AK3413="2",CONCATENATE(C3413,"Sectional"),AK3413="3",CONCATENATE(C3413,COUNTIF($C$1:C3413,C3413)))</f>
        <v>Alissa Cameron4</v>
      </c>
      <c r="E3413" s="66">
        <v>45169.53125</v>
      </c>
      <c r="F3413" t="s">
        <v>2604</v>
      </c>
      <c r="G3413" s="46">
        <v>18</v>
      </c>
      <c r="H3413" s="46">
        <v>63</v>
      </c>
      <c r="I3413" s="46">
        <v>7</v>
      </c>
      <c r="J3413" t="s">
        <v>2605</v>
      </c>
      <c r="K3413" t="s">
        <v>90</v>
      </c>
      <c r="L3413" s="46">
        <v>2351</v>
      </c>
      <c r="M3413" s="46">
        <v>36</v>
      </c>
      <c r="N3413" s="46">
        <v>36</v>
      </c>
      <c r="O3413" s="46">
        <v>113</v>
      </c>
      <c r="P3413" s="46">
        <f t="shared" si="388"/>
        <v>1</v>
      </c>
      <c r="R3413" s="67" t="s">
        <v>1567</v>
      </c>
      <c r="S3413" s="67">
        <f>COUNTIF(Y$2:$Y$100,R3413)</f>
        <v>0</v>
      </c>
      <c r="V3413" s="67">
        <f t="shared" si="389"/>
        <v>0</v>
      </c>
      <c r="X3413"/>
      <c r="Y3413" s="67" t="str">
        <f t="shared" si="393"/>
        <v xml:space="preserve"> </v>
      </c>
      <c r="AB3413" t="s">
        <v>90</v>
      </c>
      <c r="AC3413" s="46">
        <v>2351</v>
      </c>
      <c r="AD3413" s="46">
        <v>36</v>
      </c>
      <c r="AE3413" s="46">
        <v>36</v>
      </c>
      <c r="AF3413" s="46">
        <v>113</v>
      </c>
      <c r="AH3413" s="70" t="str">
        <f t="shared" si="390"/>
        <v/>
      </c>
      <c r="AI3413" s="70" t="str">
        <f t="shared" si="391"/>
        <v/>
      </c>
      <c r="AJ3413" s="70" t="str">
        <f t="shared" si="392"/>
        <v>X</v>
      </c>
      <c r="AK3413" s="70" t="str" cm="1">
        <f t="array" ref="AK3413">_xlfn.IFS(AH3413&lt;&gt;"","1",AI3413&lt;&gt;"","2",AJ3413&lt;&gt;"","3")</f>
        <v>3</v>
      </c>
    </row>
    <row r="3414" spans="1:37" x14ac:dyDescent="0.25">
      <c r="A3414" t="s">
        <v>351</v>
      </c>
      <c r="B3414" t="s">
        <v>599</v>
      </c>
      <c r="C3414" s="67" t="str">
        <f t="shared" si="387"/>
        <v>Grace Schmidt</v>
      </c>
      <c r="D3414" s="71" t="str" cm="1">
        <f t="array" ref="D3414">_xlfn.IFS(AK3414="1",CONCATENATE(C3414,"Regional"),AK3414="2",CONCATENATE(C3414,"Sectional"),AK3414="3",CONCATENATE(C3414,COUNTIF($C$1:C3414,C3414)))</f>
        <v>Grace Schmidt8</v>
      </c>
      <c r="E3414" s="66">
        <v>45169.53125</v>
      </c>
      <c r="F3414" t="s">
        <v>2604</v>
      </c>
      <c r="G3414" s="46">
        <v>18</v>
      </c>
      <c r="H3414" s="46">
        <v>68</v>
      </c>
      <c r="I3414" s="46">
        <v>8</v>
      </c>
      <c r="J3414" t="s">
        <v>2605</v>
      </c>
      <c r="K3414" t="s">
        <v>90</v>
      </c>
      <c r="L3414" s="46">
        <v>2351</v>
      </c>
      <c r="M3414" s="46">
        <v>36</v>
      </c>
      <c r="N3414" s="46">
        <v>36</v>
      </c>
      <c r="O3414" s="46">
        <v>113</v>
      </c>
      <c r="P3414" s="46">
        <f t="shared" si="388"/>
        <v>1</v>
      </c>
      <c r="R3414" s="67" t="s">
        <v>3051</v>
      </c>
      <c r="S3414" s="67">
        <f>COUNTIF(Y$2:$Y$100,R3414)</f>
        <v>0</v>
      </c>
      <c r="V3414" s="67">
        <f t="shared" si="389"/>
        <v>0</v>
      </c>
      <c r="X3414"/>
      <c r="Y3414" s="67" t="str">
        <f t="shared" si="393"/>
        <v xml:space="preserve"> </v>
      </c>
      <c r="AB3414" t="s">
        <v>90</v>
      </c>
      <c r="AC3414" s="46">
        <v>2351</v>
      </c>
      <c r="AD3414" s="46">
        <v>36</v>
      </c>
      <c r="AE3414" s="46">
        <v>36</v>
      </c>
      <c r="AF3414" s="46">
        <v>113</v>
      </c>
      <c r="AH3414" s="70" t="str">
        <f t="shared" si="390"/>
        <v/>
      </c>
      <c r="AI3414" s="70" t="str">
        <f t="shared" si="391"/>
        <v/>
      </c>
      <c r="AJ3414" s="70" t="str">
        <f t="shared" si="392"/>
        <v>X</v>
      </c>
      <c r="AK3414" s="70" t="str" cm="1">
        <f t="array" ref="AK3414">_xlfn.IFS(AH3414&lt;&gt;"","1",AI3414&lt;&gt;"","2",AJ3414&lt;&gt;"","3")</f>
        <v>3</v>
      </c>
    </row>
    <row r="3415" spans="1:37" x14ac:dyDescent="0.25">
      <c r="A3415" t="s">
        <v>2253</v>
      </c>
      <c r="B3415" t="s">
        <v>2254</v>
      </c>
      <c r="C3415" s="67" t="str">
        <f t="shared" si="387"/>
        <v>Shyanne Xiong</v>
      </c>
      <c r="D3415" s="71" t="str" cm="1">
        <f t="array" ref="D3415">_xlfn.IFS(AK3415="1",CONCATENATE(C3415,"Regional"),AK3415="2",CONCATENATE(C3415,"Sectional"),AK3415="3",CONCATENATE(C3415,COUNTIF($C$1:C3415,C3415)))</f>
        <v>Shyanne Xiong1</v>
      </c>
      <c r="E3415" s="66">
        <v>45169.53125</v>
      </c>
      <c r="F3415" t="s">
        <v>2604</v>
      </c>
      <c r="G3415" s="46">
        <v>18</v>
      </c>
      <c r="H3415" s="46">
        <v>78</v>
      </c>
      <c r="I3415" s="46">
        <v>9</v>
      </c>
      <c r="J3415" t="s">
        <v>2605</v>
      </c>
      <c r="K3415" t="s">
        <v>90</v>
      </c>
      <c r="L3415" s="46">
        <v>2351</v>
      </c>
      <c r="M3415" s="46">
        <v>36</v>
      </c>
      <c r="N3415" s="46">
        <v>36</v>
      </c>
      <c r="O3415" s="46">
        <v>113</v>
      </c>
      <c r="P3415" s="46">
        <f t="shared" si="388"/>
        <v>1</v>
      </c>
      <c r="R3415" s="67" t="s">
        <v>3279</v>
      </c>
      <c r="S3415" s="67">
        <f>COUNTIF(Y$2:$Y$100,R3415)</f>
        <v>0</v>
      </c>
      <c r="V3415" s="67">
        <f t="shared" si="389"/>
        <v>0</v>
      </c>
      <c r="X3415"/>
      <c r="Y3415" s="67" t="str">
        <f t="shared" si="393"/>
        <v xml:space="preserve"> </v>
      </c>
      <c r="AB3415" t="s">
        <v>90</v>
      </c>
      <c r="AC3415" s="46">
        <v>2351</v>
      </c>
      <c r="AD3415" s="46">
        <v>36</v>
      </c>
      <c r="AE3415" s="46">
        <v>36</v>
      </c>
      <c r="AF3415" s="46">
        <v>113</v>
      </c>
      <c r="AH3415" s="70" t="str">
        <f t="shared" si="390"/>
        <v/>
      </c>
      <c r="AI3415" s="70" t="str">
        <f t="shared" si="391"/>
        <v/>
      </c>
      <c r="AJ3415" s="70" t="str">
        <f t="shared" si="392"/>
        <v>X</v>
      </c>
      <c r="AK3415" s="70" t="str" cm="1">
        <f t="array" ref="AK3415">_xlfn.IFS(AH3415&lt;&gt;"","1",AI3415&lt;&gt;"","2",AJ3415&lt;&gt;"","3")</f>
        <v>3</v>
      </c>
    </row>
    <row r="3416" spans="1:37" x14ac:dyDescent="0.25">
      <c r="A3416" t="s">
        <v>2255</v>
      </c>
      <c r="B3416" t="s">
        <v>2256</v>
      </c>
      <c r="C3416" s="67" t="str">
        <f t="shared" si="387"/>
        <v>Aydan Zenz</v>
      </c>
      <c r="D3416" s="71" t="str" cm="1">
        <f t="array" ref="D3416">_xlfn.IFS(AK3416="1",CONCATENATE(C3416,"Regional"),AK3416="2",CONCATENATE(C3416,"Sectional"),AK3416="3",CONCATENATE(C3416,COUNTIF($C$1:C3416,C3416)))</f>
        <v>Aydan Zenz1</v>
      </c>
      <c r="E3416" s="66">
        <v>45169.53125</v>
      </c>
      <c r="F3416" t="s">
        <v>2604</v>
      </c>
      <c r="G3416" s="46">
        <v>18</v>
      </c>
      <c r="H3416" s="46">
        <v>79</v>
      </c>
      <c r="I3416" s="46">
        <v>10</v>
      </c>
      <c r="J3416" t="s">
        <v>2605</v>
      </c>
      <c r="K3416" t="s">
        <v>90</v>
      </c>
      <c r="L3416" s="46">
        <v>2351</v>
      </c>
      <c r="M3416" s="46">
        <v>36</v>
      </c>
      <c r="N3416" s="46">
        <v>36</v>
      </c>
      <c r="O3416" s="46">
        <v>113</v>
      </c>
      <c r="P3416" s="46">
        <f t="shared" si="388"/>
        <v>1</v>
      </c>
      <c r="R3416" s="67" t="s">
        <v>3280</v>
      </c>
      <c r="S3416" s="67">
        <f>COUNTIF(Y$2:$Y$100,R3416)</f>
        <v>0</v>
      </c>
      <c r="V3416" s="67">
        <f t="shared" si="389"/>
        <v>0</v>
      </c>
      <c r="X3416"/>
      <c r="Y3416" s="67" t="str">
        <f t="shared" si="393"/>
        <v xml:space="preserve"> </v>
      </c>
      <c r="AB3416" t="s">
        <v>90</v>
      </c>
      <c r="AC3416" s="46">
        <v>2351</v>
      </c>
      <c r="AD3416" s="46">
        <v>36</v>
      </c>
      <c r="AE3416" s="46">
        <v>36</v>
      </c>
      <c r="AF3416" s="46">
        <v>113</v>
      </c>
      <c r="AH3416" s="70" t="str">
        <f t="shared" si="390"/>
        <v/>
      </c>
      <c r="AI3416" s="70" t="str">
        <f t="shared" si="391"/>
        <v/>
      </c>
      <c r="AJ3416" s="70" t="str">
        <f t="shared" si="392"/>
        <v>X</v>
      </c>
      <c r="AK3416" s="70" t="str" cm="1">
        <f t="array" ref="AK3416">_xlfn.IFS(AH3416&lt;&gt;"","1",AI3416&lt;&gt;"","2",AJ3416&lt;&gt;"","3")</f>
        <v>3</v>
      </c>
    </row>
    <row r="3417" spans="1:37" x14ac:dyDescent="0.25">
      <c r="A3417" t="s">
        <v>3405</v>
      </c>
      <c r="B3417" t="s">
        <v>2005</v>
      </c>
      <c r="C3417" s="67" t="str">
        <f t="shared" si="387"/>
        <v>Kiara Nedland</v>
      </c>
      <c r="D3417" s="71" t="str" cm="1">
        <f t="array" ref="D3417">_xlfn.IFS(AK3417="1",CONCATENATE(C3417,"Regional"),AK3417="2",CONCATENATE(C3417,"Sectional"),AK3417="3",CONCATENATE(C3417,COUNTIF($C$1:C3417,C3417)))</f>
        <v>Kiara Nedland3</v>
      </c>
      <c r="E3417" s="66">
        <v>45169.53125</v>
      </c>
      <c r="F3417" t="s">
        <v>2604</v>
      </c>
      <c r="G3417" s="46">
        <v>18</v>
      </c>
      <c r="H3417" s="46">
        <v>80</v>
      </c>
      <c r="I3417" s="46">
        <v>11</v>
      </c>
      <c r="J3417" t="s">
        <v>2605</v>
      </c>
      <c r="K3417" t="s">
        <v>90</v>
      </c>
      <c r="L3417" s="46">
        <v>2351</v>
      </c>
      <c r="M3417" s="46">
        <v>36</v>
      </c>
      <c r="N3417" s="46">
        <v>36</v>
      </c>
      <c r="O3417" s="46">
        <v>113</v>
      </c>
      <c r="P3417" s="46">
        <f t="shared" si="388"/>
        <v>1</v>
      </c>
      <c r="R3417" s="67" t="s">
        <v>3548</v>
      </c>
      <c r="S3417" s="67">
        <f>COUNTIF(Y$2:$Y$100,R3417)</f>
        <v>0</v>
      </c>
      <c r="V3417" s="67">
        <f t="shared" si="389"/>
        <v>0</v>
      </c>
      <c r="X3417"/>
      <c r="Y3417" s="67" t="str">
        <f t="shared" si="393"/>
        <v xml:space="preserve"> </v>
      </c>
      <c r="AB3417" t="s">
        <v>90</v>
      </c>
      <c r="AC3417" s="46">
        <v>2351</v>
      </c>
      <c r="AD3417" s="46">
        <v>36</v>
      </c>
      <c r="AE3417" s="46">
        <v>36</v>
      </c>
      <c r="AF3417" s="46">
        <v>113</v>
      </c>
      <c r="AH3417" s="70" t="str">
        <f t="shared" si="390"/>
        <v/>
      </c>
      <c r="AI3417" s="70" t="str">
        <f t="shared" si="391"/>
        <v/>
      </c>
      <c r="AJ3417" s="70" t="str">
        <f t="shared" si="392"/>
        <v>X</v>
      </c>
      <c r="AK3417" s="70" t="str" cm="1">
        <f t="array" ref="AK3417">_xlfn.IFS(AH3417&lt;&gt;"","1",AI3417&lt;&gt;"","2",AJ3417&lt;&gt;"","3")</f>
        <v>3</v>
      </c>
    </row>
    <row r="3418" spans="1:37" x14ac:dyDescent="0.25">
      <c r="A3418" t="s">
        <v>2257</v>
      </c>
      <c r="B3418" t="s">
        <v>2258</v>
      </c>
      <c r="C3418" s="67" t="str">
        <f t="shared" si="387"/>
        <v>Myrah Keefe</v>
      </c>
      <c r="D3418" s="71" t="str" cm="1">
        <f t="array" ref="D3418">_xlfn.IFS(AK3418="1",CONCATENATE(C3418,"Regional"),AK3418="2",CONCATENATE(C3418,"Sectional"),AK3418="3",CONCATENATE(C3418,COUNTIF($C$1:C3418,C3418)))</f>
        <v>Myrah Keefe1</v>
      </c>
      <c r="E3418" s="66">
        <v>45169.53125</v>
      </c>
      <c r="F3418" t="s">
        <v>2604</v>
      </c>
      <c r="G3418" s="46">
        <v>18</v>
      </c>
      <c r="H3418" s="46">
        <v>84</v>
      </c>
      <c r="I3418" s="46">
        <v>12</v>
      </c>
      <c r="J3418" t="s">
        <v>2605</v>
      </c>
      <c r="K3418" t="s">
        <v>90</v>
      </c>
      <c r="L3418" s="46">
        <v>2351</v>
      </c>
      <c r="M3418" s="46">
        <v>36</v>
      </c>
      <c r="N3418" s="46">
        <v>36</v>
      </c>
      <c r="O3418" s="46">
        <v>113</v>
      </c>
      <c r="P3418" s="46">
        <f t="shared" si="388"/>
        <v>1</v>
      </c>
      <c r="R3418" s="67" t="s">
        <v>3281</v>
      </c>
      <c r="S3418" s="67">
        <f>COUNTIF(Y$2:$Y$100,R3418)</f>
        <v>0</v>
      </c>
      <c r="V3418" s="67">
        <f t="shared" si="389"/>
        <v>0</v>
      </c>
      <c r="X3418"/>
      <c r="Y3418" s="67" t="str">
        <f t="shared" si="393"/>
        <v xml:space="preserve"> </v>
      </c>
      <c r="AB3418" t="s">
        <v>90</v>
      </c>
      <c r="AC3418" s="46">
        <v>2351</v>
      </c>
      <c r="AD3418" s="46">
        <v>36</v>
      </c>
      <c r="AE3418" s="46">
        <v>36</v>
      </c>
      <c r="AF3418" s="46">
        <v>113</v>
      </c>
      <c r="AH3418" s="70" t="str">
        <f t="shared" si="390"/>
        <v/>
      </c>
      <c r="AI3418" s="70" t="str">
        <f t="shared" si="391"/>
        <v/>
      </c>
      <c r="AJ3418" s="70" t="str">
        <f t="shared" si="392"/>
        <v>X</v>
      </c>
      <c r="AK3418" s="70" t="str" cm="1">
        <f t="array" ref="AK3418">_xlfn.IFS(AH3418&lt;&gt;"","1",AI3418&lt;&gt;"","2",AJ3418&lt;&gt;"","3")</f>
        <v>3</v>
      </c>
    </row>
    <row r="3419" spans="1:37" x14ac:dyDescent="0.25">
      <c r="A3419" t="s">
        <v>2173</v>
      </c>
      <c r="B3419" t="s">
        <v>220</v>
      </c>
      <c r="C3419" s="67" t="str">
        <f t="shared" si="387"/>
        <v>Maria Wiita</v>
      </c>
      <c r="D3419" s="71" t="str" cm="1">
        <f t="array" ref="D3419">_xlfn.IFS(AK3419="1",CONCATENATE(C3419,"Regional"),AK3419="2",CONCATENATE(C3419,"Sectional"),AK3419="3",CONCATENATE(C3419,COUNTIF($C$1:C3419,C3419)))</f>
        <v>Maria Wiita1</v>
      </c>
      <c r="E3419" s="66">
        <v>45169.53125</v>
      </c>
      <c r="F3419" t="s">
        <v>2604</v>
      </c>
      <c r="G3419" s="46">
        <v>18</v>
      </c>
      <c r="H3419" s="46">
        <v>84</v>
      </c>
      <c r="I3419" s="46">
        <v>12</v>
      </c>
      <c r="J3419" t="s">
        <v>2605</v>
      </c>
      <c r="K3419" t="s">
        <v>90</v>
      </c>
      <c r="L3419" s="46">
        <v>2351</v>
      </c>
      <c r="M3419" s="46">
        <v>36</v>
      </c>
      <c r="N3419" s="46">
        <v>36</v>
      </c>
      <c r="O3419" s="46">
        <v>113</v>
      </c>
      <c r="P3419" s="46">
        <f t="shared" si="388"/>
        <v>1</v>
      </c>
      <c r="R3419" s="67" t="s">
        <v>3201</v>
      </c>
      <c r="S3419" s="67">
        <f>COUNTIF(Y$2:$Y$100,R3419)</f>
        <v>0</v>
      </c>
      <c r="V3419" s="67">
        <f t="shared" si="389"/>
        <v>0</v>
      </c>
      <c r="X3419"/>
      <c r="Y3419" s="67" t="str">
        <f t="shared" si="393"/>
        <v xml:space="preserve"> </v>
      </c>
      <c r="AB3419" t="s">
        <v>90</v>
      </c>
      <c r="AC3419" s="46">
        <v>2351</v>
      </c>
      <c r="AD3419" s="46">
        <v>36</v>
      </c>
      <c r="AE3419" s="46">
        <v>36</v>
      </c>
      <c r="AF3419" s="46">
        <v>113</v>
      </c>
      <c r="AH3419" s="70" t="str">
        <f t="shared" si="390"/>
        <v/>
      </c>
      <c r="AI3419" s="70" t="str">
        <f t="shared" si="391"/>
        <v/>
      </c>
      <c r="AJ3419" s="70" t="str">
        <f t="shared" si="392"/>
        <v>X</v>
      </c>
      <c r="AK3419" s="70" t="str" cm="1">
        <f t="array" ref="AK3419">_xlfn.IFS(AH3419&lt;&gt;"","1",AI3419&lt;&gt;"","2",AJ3419&lt;&gt;"","3")</f>
        <v>3</v>
      </c>
    </row>
    <row r="3420" spans="1:37" x14ac:dyDescent="0.25">
      <c r="A3420" t="s">
        <v>83</v>
      </c>
      <c r="B3420" t="s">
        <v>270</v>
      </c>
      <c r="C3420" s="67" t="str">
        <f t="shared" si="387"/>
        <v>Natalie White</v>
      </c>
      <c r="D3420" s="71" t="str" cm="1">
        <f t="array" ref="D3420">_xlfn.IFS(AK3420="1",CONCATENATE(C3420,"Regional"),AK3420="2",CONCATENATE(C3420,"Sectional"),AK3420="3",CONCATENATE(C3420,COUNTIF($C$1:C3420,C3420)))</f>
        <v>Natalie White1</v>
      </c>
      <c r="E3420" s="66">
        <v>45169.53125</v>
      </c>
      <c r="F3420" t="s">
        <v>2604</v>
      </c>
      <c r="G3420" s="46">
        <v>18</v>
      </c>
      <c r="H3420" s="46">
        <v>84</v>
      </c>
      <c r="I3420" s="46">
        <v>12</v>
      </c>
      <c r="J3420" t="s">
        <v>2605</v>
      </c>
      <c r="K3420" t="s">
        <v>90</v>
      </c>
      <c r="L3420" s="46">
        <v>2351</v>
      </c>
      <c r="M3420" s="46">
        <v>36</v>
      </c>
      <c r="N3420" s="46">
        <v>36</v>
      </c>
      <c r="O3420" s="46">
        <v>113</v>
      </c>
      <c r="P3420" s="46">
        <f t="shared" si="388"/>
        <v>1</v>
      </c>
      <c r="R3420" s="67" t="s">
        <v>3200</v>
      </c>
      <c r="S3420" s="67">
        <f>COUNTIF(Y$2:$Y$100,R3420)</f>
        <v>0</v>
      </c>
      <c r="V3420" s="67">
        <f t="shared" si="389"/>
        <v>0</v>
      </c>
      <c r="X3420"/>
      <c r="Y3420" s="67" t="str">
        <f t="shared" si="393"/>
        <v xml:space="preserve"> </v>
      </c>
      <c r="AB3420" t="s">
        <v>90</v>
      </c>
      <c r="AC3420" s="46">
        <v>2351</v>
      </c>
      <c r="AD3420" s="46">
        <v>36</v>
      </c>
      <c r="AE3420" s="46">
        <v>36</v>
      </c>
      <c r="AF3420" s="46">
        <v>113</v>
      </c>
      <c r="AH3420" s="70" t="str">
        <f t="shared" si="390"/>
        <v/>
      </c>
      <c r="AI3420" s="70" t="str">
        <f t="shared" si="391"/>
        <v/>
      </c>
      <c r="AJ3420" s="70" t="str">
        <f t="shared" si="392"/>
        <v>X</v>
      </c>
      <c r="AK3420" s="70" t="str" cm="1">
        <f t="array" ref="AK3420">_xlfn.IFS(AH3420&lt;&gt;"","1",AI3420&lt;&gt;"","2",AJ3420&lt;&gt;"","3")</f>
        <v>3</v>
      </c>
    </row>
    <row r="3421" spans="1:37" x14ac:dyDescent="0.25">
      <c r="A3421" t="s">
        <v>948</v>
      </c>
      <c r="B3421" t="s">
        <v>949</v>
      </c>
      <c r="C3421" s="67" t="str">
        <f t="shared" si="387"/>
        <v>Krista Longden</v>
      </c>
      <c r="D3421" s="71" t="str" cm="1">
        <f t="array" ref="D3421">_xlfn.IFS(AK3421="1",CONCATENATE(C3421,"Regional"),AK3421="2",CONCATENATE(C3421,"Sectional"),AK3421="3",CONCATENATE(C3421,COUNTIF($C$1:C3421,C3421)))</f>
        <v>Krista Longden5</v>
      </c>
      <c r="E3421" s="66">
        <v>45169.572916666664</v>
      </c>
      <c r="F3421" t="s">
        <v>2690</v>
      </c>
      <c r="G3421" s="46">
        <v>22</v>
      </c>
      <c r="H3421" s="46">
        <v>41</v>
      </c>
      <c r="I3421" s="46">
        <v>1</v>
      </c>
      <c r="J3421" t="s">
        <v>2689</v>
      </c>
      <c r="K3421" t="s">
        <v>131</v>
      </c>
      <c r="L3421" s="46">
        <v>2497</v>
      </c>
      <c r="M3421" s="46">
        <v>34</v>
      </c>
      <c r="N3421" s="46">
        <v>33.9</v>
      </c>
      <c r="O3421" s="46">
        <v>114</v>
      </c>
      <c r="P3421" s="46">
        <f t="shared" si="388"/>
        <v>1</v>
      </c>
      <c r="R3421" s="67" t="s">
        <v>1466</v>
      </c>
      <c r="S3421" s="67">
        <f>COUNTIF(Y$2:$Y$100,R3421)</f>
        <v>0</v>
      </c>
      <c r="V3421" s="67">
        <f t="shared" si="389"/>
        <v>0</v>
      </c>
      <c r="AB3421" t="s">
        <v>131</v>
      </c>
      <c r="AC3421" s="46">
        <v>2497</v>
      </c>
      <c r="AD3421" s="46">
        <v>34</v>
      </c>
      <c r="AE3421" s="46">
        <v>33.9</v>
      </c>
      <c r="AF3421" s="46">
        <v>114</v>
      </c>
      <c r="AH3421" s="70" t="str">
        <f t="shared" si="390"/>
        <v/>
      </c>
      <c r="AI3421" s="70" t="str">
        <f t="shared" si="391"/>
        <v/>
      </c>
      <c r="AJ3421" s="70" t="str">
        <f t="shared" si="392"/>
        <v>X</v>
      </c>
      <c r="AK3421" s="70" t="str" cm="1">
        <f t="array" ref="AK3421">_xlfn.IFS(AH3421&lt;&gt;"","1",AI3421&lt;&gt;"","2",AJ3421&lt;&gt;"","3")</f>
        <v>3</v>
      </c>
    </row>
    <row r="3422" spans="1:37" x14ac:dyDescent="0.25">
      <c r="A3422" t="s">
        <v>2115</v>
      </c>
      <c r="B3422" t="s">
        <v>371</v>
      </c>
      <c r="C3422" s="67" t="str">
        <f t="shared" si="387"/>
        <v>Abby Hajewski</v>
      </c>
      <c r="D3422" s="71" t="str" cm="1">
        <f t="array" ref="D3422">_xlfn.IFS(AK3422="1",CONCATENATE(C3422,"Regional"),AK3422="2",CONCATENATE(C3422,"Sectional"),AK3422="3",CONCATENATE(C3422,COUNTIF($C$1:C3422,C3422)))</f>
        <v>Abby Hajewski3</v>
      </c>
      <c r="E3422" s="66">
        <v>45169.572916666664</v>
      </c>
      <c r="F3422" t="s">
        <v>2690</v>
      </c>
      <c r="G3422" s="46">
        <v>22</v>
      </c>
      <c r="H3422" s="46">
        <v>44</v>
      </c>
      <c r="I3422" s="46">
        <v>2</v>
      </c>
      <c r="J3422" t="s">
        <v>2689</v>
      </c>
      <c r="K3422" t="s">
        <v>131</v>
      </c>
      <c r="L3422" s="46">
        <v>2497</v>
      </c>
      <c r="M3422" s="46">
        <v>34</v>
      </c>
      <c r="N3422" s="46">
        <v>33.9</v>
      </c>
      <c r="O3422" s="46">
        <v>114</v>
      </c>
      <c r="P3422" s="46">
        <f t="shared" si="388"/>
        <v>1</v>
      </c>
      <c r="R3422" s="67" t="s">
        <v>3141</v>
      </c>
      <c r="S3422" s="67">
        <f>COUNTIF(Y$2:$Y$100,R3422)</f>
        <v>0</v>
      </c>
      <c r="V3422" s="67">
        <f t="shared" si="389"/>
        <v>0</v>
      </c>
      <c r="AB3422" t="s">
        <v>131</v>
      </c>
      <c r="AC3422" s="46">
        <v>2497</v>
      </c>
      <c r="AD3422" s="46">
        <v>34</v>
      </c>
      <c r="AE3422" s="46">
        <v>33.9</v>
      </c>
      <c r="AF3422" s="46">
        <v>114</v>
      </c>
      <c r="AH3422" s="70" t="str">
        <f t="shared" si="390"/>
        <v/>
      </c>
      <c r="AI3422" s="70" t="str">
        <f t="shared" si="391"/>
        <v/>
      </c>
      <c r="AJ3422" s="70" t="str">
        <f t="shared" si="392"/>
        <v>X</v>
      </c>
      <c r="AK3422" s="70" t="str" cm="1">
        <f t="array" ref="AK3422">_xlfn.IFS(AH3422&lt;&gt;"","1",AI3422&lt;&gt;"","2",AJ3422&lt;&gt;"","3")</f>
        <v>3</v>
      </c>
    </row>
    <row r="3423" spans="1:37" x14ac:dyDescent="0.25">
      <c r="A3423" t="s">
        <v>950</v>
      </c>
      <c r="B3423" t="s">
        <v>628</v>
      </c>
      <c r="C3423" s="67" t="str">
        <f t="shared" si="387"/>
        <v>Angelina Dorshak</v>
      </c>
      <c r="D3423" s="71" t="str" cm="1">
        <f t="array" ref="D3423">_xlfn.IFS(AK3423="1",CONCATENATE(C3423,"Regional"),AK3423="2",CONCATENATE(C3423,"Sectional"),AK3423="3",CONCATENATE(C3423,COUNTIF($C$1:C3423,C3423)))</f>
        <v>Angelina Dorshak5</v>
      </c>
      <c r="E3423" s="66">
        <v>45169.572916666664</v>
      </c>
      <c r="F3423" t="s">
        <v>2690</v>
      </c>
      <c r="G3423" s="46">
        <v>22</v>
      </c>
      <c r="H3423" s="46">
        <v>45</v>
      </c>
      <c r="I3423" s="46">
        <v>3</v>
      </c>
      <c r="J3423" t="s">
        <v>2689</v>
      </c>
      <c r="K3423" t="s">
        <v>131</v>
      </c>
      <c r="L3423" s="46">
        <v>2497</v>
      </c>
      <c r="M3423" s="46">
        <v>34</v>
      </c>
      <c r="N3423" s="46">
        <v>33.9</v>
      </c>
      <c r="O3423" s="46">
        <v>114</v>
      </c>
      <c r="P3423" s="46">
        <f t="shared" si="388"/>
        <v>1</v>
      </c>
      <c r="R3423" s="67" t="s">
        <v>1467</v>
      </c>
      <c r="S3423" s="67">
        <f>COUNTIF(Y$2:$Y$100,R3423)</f>
        <v>0</v>
      </c>
      <c r="V3423" s="67">
        <f t="shared" si="389"/>
        <v>0</v>
      </c>
      <c r="AB3423" t="s">
        <v>131</v>
      </c>
      <c r="AC3423" s="46">
        <v>2497</v>
      </c>
      <c r="AD3423" s="46">
        <v>34</v>
      </c>
      <c r="AE3423" s="46">
        <v>33.9</v>
      </c>
      <c r="AF3423" s="46">
        <v>114</v>
      </c>
      <c r="AH3423" s="70" t="str">
        <f t="shared" si="390"/>
        <v/>
      </c>
      <c r="AI3423" s="70" t="str">
        <f t="shared" si="391"/>
        <v/>
      </c>
      <c r="AJ3423" s="70" t="str">
        <f t="shared" si="392"/>
        <v>X</v>
      </c>
      <c r="AK3423" s="70" t="str" cm="1">
        <f t="array" ref="AK3423">_xlfn.IFS(AH3423&lt;&gt;"","1",AI3423&lt;&gt;"","2",AJ3423&lt;&gt;"","3")</f>
        <v>3</v>
      </c>
    </row>
    <row r="3424" spans="1:37" x14ac:dyDescent="0.25">
      <c r="A3424" t="s">
        <v>1723</v>
      </c>
      <c r="B3424" t="s">
        <v>277</v>
      </c>
      <c r="C3424" s="67" t="str">
        <f t="shared" si="387"/>
        <v>Peyton Yoder</v>
      </c>
      <c r="D3424" s="71" t="str" cm="1">
        <f t="array" ref="D3424">_xlfn.IFS(AK3424="1",CONCATENATE(C3424,"Regional"),AK3424="2",CONCATENATE(C3424,"Sectional"),AK3424="3",CONCATENATE(C3424,COUNTIF($C$1:C3424,C3424)))</f>
        <v>Peyton Yoder4</v>
      </c>
      <c r="E3424" s="66">
        <v>45169.572916666664</v>
      </c>
      <c r="F3424" t="s">
        <v>2690</v>
      </c>
      <c r="G3424" s="46">
        <v>22</v>
      </c>
      <c r="H3424" s="46">
        <v>48</v>
      </c>
      <c r="I3424" s="46">
        <v>4</v>
      </c>
      <c r="J3424" t="s">
        <v>2689</v>
      </c>
      <c r="K3424" t="s">
        <v>131</v>
      </c>
      <c r="L3424" s="46">
        <v>2497</v>
      </c>
      <c r="M3424" s="46">
        <v>34</v>
      </c>
      <c r="N3424" s="46">
        <v>33.9</v>
      </c>
      <c r="O3424" s="46">
        <v>114</v>
      </c>
      <c r="P3424" s="46">
        <f t="shared" si="388"/>
        <v>1</v>
      </c>
      <c r="R3424" s="67" t="s">
        <v>3586</v>
      </c>
      <c r="S3424" s="67">
        <f>COUNTIF(Y$2:$Y$100,R3424)</f>
        <v>0</v>
      </c>
      <c r="V3424" s="67">
        <f t="shared" si="389"/>
        <v>0</v>
      </c>
      <c r="AB3424" t="s">
        <v>131</v>
      </c>
      <c r="AC3424" s="46">
        <v>2497</v>
      </c>
      <c r="AD3424" s="46">
        <v>34</v>
      </c>
      <c r="AE3424" s="46">
        <v>33.9</v>
      </c>
      <c r="AF3424" s="46">
        <v>114</v>
      </c>
      <c r="AH3424" s="70" t="str">
        <f t="shared" si="390"/>
        <v/>
      </c>
      <c r="AI3424" s="70" t="str">
        <f t="shared" si="391"/>
        <v/>
      </c>
      <c r="AJ3424" s="70" t="str">
        <f t="shared" si="392"/>
        <v>X</v>
      </c>
      <c r="AK3424" s="70" t="str" cm="1">
        <f t="array" ref="AK3424">_xlfn.IFS(AH3424&lt;&gt;"","1",AI3424&lt;&gt;"","2",AJ3424&lt;&gt;"","3")</f>
        <v>3</v>
      </c>
    </row>
    <row r="3425" spans="1:37" x14ac:dyDescent="0.25">
      <c r="A3425" t="s">
        <v>1120</v>
      </c>
      <c r="B3425" t="s">
        <v>408</v>
      </c>
      <c r="C3425" s="67" t="str">
        <f t="shared" si="387"/>
        <v>Mya Kulwicki</v>
      </c>
      <c r="D3425" s="71" t="str" cm="1">
        <f t="array" ref="D3425">_xlfn.IFS(AK3425="1",CONCATENATE(C3425,"Regional"),AK3425="2",CONCATENATE(C3425,"Sectional"),AK3425="3",CONCATENATE(C3425,COUNTIF($C$1:C3425,C3425)))</f>
        <v>Mya Kulwicki5</v>
      </c>
      <c r="E3425" s="66">
        <v>45169.572916666664</v>
      </c>
      <c r="F3425" t="s">
        <v>2690</v>
      </c>
      <c r="G3425" s="46">
        <v>22</v>
      </c>
      <c r="H3425" s="46">
        <v>48</v>
      </c>
      <c r="I3425" s="46">
        <v>4</v>
      </c>
      <c r="J3425" t="s">
        <v>2689</v>
      </c>
      <c r="K3425" t="s">
        <v>131</v>
      </c>
      <c r="L3425" s="46">
        <v>2497</v>
      </c>
      <c r="M3425" s="46">
        <v>34</v>
      </c>
      <c r="N3425" s="46">
        <v>33.9</v>
      </c>
      <c r="O3425" s="46">
        <v>114</v>
      </c>
      <c r="P3425" s="46">
        <f t="shared" si="388"/>
        <v>1</v>
      </c>
      <c r="R3425" s="67" t="s">
        <v>1588</v>
      </c>
      <c r="S3425" s="67">
        <f>COUNTIF(Y$2:$Y$100,R3425)</f>
        <v>0</v>
      </c>
      <c r="V3425" s="67">
        <f t="shared" si="389"/>
        <v>0</v>
      </c>
      <c r="AB3425" t="s">
        <v>131</v>
      </c>
      <c r="AC3425" s="46">
        <v>2497</v>
      </c>
      <c r="AD3425" s="46">
        <v>34</v>
      </c>
      <c r="AE3425" s="46">
        <v>33.9</v>
      </c>
      <c r="AF3425" s="46">
        <v>114</v>
      </c>
      <c r="AH3425" s="70" t="str">
        <f t="shared" si="390"/>
        <v/>
      </c>
      <c r="AI3425" s="70" t="str">
        <f t="shared" si="391"/>
        <v/>
      </c>
      <c r="AJ3425" s="70" t="str">
        <f t="shared" si="392"/>
        <v>X</v>
      </c>
      <c r="AK3425" s="70" t="str" cm="1">
        <f t="array" ref="AK3425">_xlfn.IFS(AH3425&lt;&gt;"","1",AI3425&lt;&gt;"","2",AJ3425&lt;&gt;"","3")</f>
        <v>3</v>
      </c>
    </row>
    <row r="3426" spans="1:37" x14ac:dyDescent="0.25">
      <c r="A3426" t="s">
        <v>1129</v>
      </c>
      <c r="B3426" t="s">
        <v>528</v>
      </c>
      <c r="C3426" s="67" t="str">
        <f t="shared" si="387"/>
        <v>Kate Forton</v>
      </c>
      <c r="D3426" s="71" t="str" cm="1">
        <f t="array" ref="D3426">_xlfn.IFS(AK3426="1",CONCATENATE(C3426,"Regional"),AK3426="2",CONCATENATE(C3426,"Sectional"),AK3426="3",CONCATENATE(C3426,COUNTIF($C$1:C3426,C3426)))</f>
        <v>Kate Forton4</v>
      </c>
      <c r="E3426" s="66">
        <v>45169.572916666664</v>
      </c>
      <c r="F3426" t="s">
        <v>2690</v>
      </c>
      <c r="G3426" s="46">
        <v>22</v>
      </c>
      <c r="H3426" s="46">
        <v>50</v>
      </c>
      <c r="I3426" s="46">
        <v>6</v>
      </c>
      <c r="J3426" t="s">
        <v>2689</v>
      </c>
      <c r="K3426" t="s">
        <v>131</v>
      </c>
      <c r="L3426" s="46">
        <v>2497</v>
      </c>
      <c r="M3426" s="46">
        <v>34</v>
      </c>
      <c r="N3426" s="46">
        <v>33.9</v>
      </c>
      <c r="O3426" s="46">
        <v>114</v>
      </c>
      <c r="P3426" s="46">
        <f t="shared" si="388"/>
        <v>1</v>
      </c>
      <c r="R3426" s="67" t="s">
        <v>1600</v>
      </c>
      <c r="S3426" s="67">
        <f>COUNTIF(Y$2:$Y$100,R3426)</f>
        <v>0</v>
      </c>
      <c r="V3426" s="67">
        <f t="shared" si="389"/>
        <v>0</v>
      </c>
      <c r="AB3426" t="s">
        <v>131</v>
      </c>
      <c r="AC3426" s="46">
        <v>2497</v>
      </c>
      <c r="AD3426" s="46">
        <v>34</v>
      </c>
      <c r="AE3426" s="46">
        <v>33.9</v>
      </c>
      <c r="AF3426" s="46">
        <v>114</v>
      </c>
      <c r="AH3426" s="70" t="str">
        <f t="shared" si="390"/>
        <v/>
      </c>
      <c r="AI3426" s="70" t="str">
        <f t="shared" si="391"/>
        <v/>
      </c>
      <c r="AJ3426" s="70" t="str">
        <f t="shared" si="392"/>
        <v>X</v>
      </c>
      <c r="AK3426" s="70" t="str" cm="1">
        <f t="array" ref="AK3426">_xlfn.IFS(AH3426&lt;&gt;"","1",AI3426&lt;&gt;"","2",AJ3426&lt;&gt;"","3")</f>
        <v>3</v>
      </c>
    </row>
    <row r="3427" spans="1:37" x14ac:dyDescent="0.25">
      <c r="A3427" t="s">
        <v>186</v>
      </c>
      <c r="B3427" t="s">
        <v>542</v>
      </c>
      <c r="C3427" s="67" t="str">
        <f t="shared" si="387"/>
        <v>Jenna Anderson</v>
      </c>
      <c r="D3427" s="71" t="str" cm="1">
        <f t="array" ref="D3427">_xlfn.IFS(AK3427="1",CONCATENATE(C3427,"Regional"),AK3427="2",CONCATENATE(C3427,"Sectional"),AK3427="3",CONCATENATE(C3427,COUNTIF($C$1:C3427,C3427)))</f>
        <v>Jenna Anderson5</v>
      </c>
      <c r="E3427" s="66">
        <v>45169.572916666664</v>
      </c>
      <c r="F3427" t="s">
        <v>2690</v>
      </c>
      <c r="G3427" s="46">
        <v>22</v>
      </c>
      <c r="H3427" s="46">
        <v>50</v>
      </c>
      <c r="I3427" s="46">
        <v>6</v>
      </c>
      <c r="J3427" t="s">
        <v>2689</v>
      </c>
      <c r="K3427" t="s">
        <v>131</v>
      </c>
      <c r="L3427" s="46">
        <v>2497</v>
      </c>
      <c r="M3427" s="46">
        <v>34</v>
      </c>
      <c r="N3427" s="46">
        <v>33.9</v>
      </c>
      <c r="O3427" s="46">
        <v>114</v>
      </c>
      <c r="P3427" s="46">
        <f t="shared" si="388"/>
        <v>1</v>
      </c>
      <c r="R3427" s="67" t="s">
        <v>3142</v>
      </c>
      <c r="S3427" s="67">
        <f>COUNTIF(Y$2:$Y$100,R3427)</f>
        <v>0</v>
      </c>
      <c r="V3427" s="67">
        <f t="shared" si="389"/>
        <v>0</v>
      </c>
      <c r="AB3427" t="s">
        <v>131</v>
      </c>
      <c r="AC3427" s="46">
        <v>2497</v>
      </c>
      <c r="AD3427" s="46">
        <v>34</v>
      </c>
      <c r="AE3427" s="46">
        <v>33.9</v>
      </c>
      <c r="AF3427" s="46">
        <v>114</v>
      </c>
      <c r="AH3427" s="70" t="str">
        <f t="shared" si="390"/>
        <v/>
      </c>
      <c r="AI3427" s="70" t="str">
        <f t="shared" si="391"/>
        <v/>
      </c>
      <c r="AJ3427" s="70" t="str">
        <f t="shared" si="392"/>
        <v>X</v>
      </c>
      <c r="AK3427" s="70" t="str" cm="1">
        <f t="array" ref="AK3427">_xlfn.IFS(AH3427&lt;&gt;"","1",AI3427&lt;&gt;"","2",AJ3427&lt;&gt;"","3")</f>
        <v>3</v>
      </c>
    </row>
    <row r="3428" spans="1:37" x14ac:dyDescent="0.25">
      <c r="A3428" t="s">
        <v>1116</v>
      </c>
      <c r="B3428" t="s">
        <v>185</v>
      </c>
      <c r="C3428" s="67" t="str">
        <f t="shared" si="387"/>
        <v>Caden Reger</v>
      </c>
      <c r="D3428" s="71" t="str" cm="1">
        <f t="array" ref="D3428">_xlfn.IFS(AK3428="1",CONCATENATE(C3428,"Regional"),AK3428="2",CONCATENATE(C3428,"Sectional"),AK3428="3",CONCATENATE(C3428,COUNTIF($C$1:C3428,C3428)))</f>
        <v>Caden Reger4</v>
      </c>
      <c r="E3428" s="66">
        <v>45169.572916666664</v>
      </c>
      <c r="F3428" t="s">
        <v>2690</v>
      </c>
      <c r="G3428" s="46">
        <v>22</v>
      </c>
      <c r="H3428" s="46">
        <v>50</v>
      </c>
      <c r="I3428" s="46">
        <v>6</v>
      </c>
      <c r="J3428" t="s">
        <v>2689</v>
      </c>
      <c r="K3428" t="s">
        <v>131</v>
      </c>
      <c r="L3428" s="46">
        <v>2497</v>
      </c>
      <c r="M3428" s="46">
        <v>34</v>
      </c>
      <c r="N3428" s="46">
        <v>33.9</v>
      </c>
      <c r="O3428" s="46">
        <v>114</v>
      </c>
      <c r="P3428" s="46">
        <f t="shared" si="388"/>
        <v>1</v>
      </c>
      <c r="R3428" s="67" t="s">
        <v>1597</v>
      </c>
      <c r="S3428" s="67">
        <f>COUNTIF(Y$2:$Y$100,R3428)</f>
        <v>0</v>
      </c>
      <c r="V3428" s="67">
        <f t="shared" si="389"/>
        <v>0</v>
      </c>
      <c r="AB3428" t="s">
        <v>131</v>
      </c>
      <c r="AC3428" s="46">
        <v>2497</v>
      </c>
      <c r="AD3428" s="46">
        <v>34</v>
      </c>
      <c r="AE3428" s="46">
        <v>33.9</v>
      </c>
      <c r="AF3428" s="46">
        <v>114</v>
      </c>
      <c r="AH3428" s="70" t="str">
        <f t="shared" si="390"/>
        <v/>
      </c>
      <c r="AI3428" s="70" t="str">
        <f t="shared" si="391"/>
        <v/>
      </c>
      <c r="AJ3428" s="70" t="str">
        <f t="shared" si="392"/>
        <v>X</v>
      </c>
      <c r="AK3428" s="70" t="str" cm="1">
        <f t="array" ref="AK3428">_xlfn.IFS(AH3428&lt;&gt;"","1",AI3428&lt;&gt;"","2",AJ3428&lt;&gt;"","3")</f>
        <v>3</v>
      </c>
    </row>
    <row r="3429" spans="1:37" x14ac:dyDescent="0.25">
      <c r="A3429" t="s">
        <v>1722</v>
      </c>
      <c r="B3429" t="s">
        <v>362</v>
      </c>
      <c r="C3429" s="67" t="str">
        <f t="shared" si="387"/>
        <v>Emma Campeau</v>
      </c>
      <c r="D3429" s="71" t="str" cm="1">
        <f t="array" ref="D3429">_xlfn.IFS(AK3429="1",CONCATENATE(C3429,"Regional"),AK3429="2",CONCATENATE(C3429,"Sectional"),AK3429="3",CONCATENATE(C3429,COUNTIF($C$1:C3429,C3429)))</f>
        <v>Emma Campeau4</v>
      </c>
      <c r="E3429" s="66">
        <v>45169.572916666664</v>
      </c>
      <c r="F3429" t="s">
        <v>2690</v>
      </c>
      <c r="G3429" s="46">
        <v>22</v>
      </c>
      <c r="H3429" s="46">
        <v>51</v>
      </c>
      <c r="I3429" s="46">
        <v>9</v>
      </c>
      <c r="J3429" t="s">
        <v>2689</v>
      </c>
      <c r="K3429" t="s">
        <v>131</v>
      </c>
      <c r="L3429" s="46">
        <v>2497</v>
      </c>
      <c r="M3429" s="46">
        <v>34</v>
      </c>
      <c r="N3429" s="46">
        <v>33.9</v>
      </c>
      <c r="O3429" s="46">
        <v>114</v>
      </c>
      <c r="P3429" s="46">
        <f t="shared" si="388"/>
        <v>1</v>
      </c>
      <c r="R3429" s="67" t="s">
        <v>3588</v>
      </c>
      <c r="S3429" s="67">
        <f>COUNTIF(Y$2:$Y$100,R3429)</f>
        <v>0</v>
      </c>
      <c r="V3429" s="67">
        <f t="shared" si="389"/>
        <v>0</v>
      </c>
      <c r="AB3429" t="s">
        <v>131</v>
      </c>
      <c r="AC3429" s="46">
        <v>2497</v>
      </c>
      <c r="AD3429" s="46">
        <v>34</v>
      </c>
      <c r="AE3429" s="46">
        <v>33.9</v>
      </c>
      <c r="AF3429" s="46">
        <v>114</v>
      </c>
      <c r="AH3429" s="70" t="str">
        <f t="shared" si="390"/>
        <v/>
      </c>
      <c r="AI3429" s="70" t="str">
        <f t="shared" si="391"/>
        <v/>
      </c>
      <c r="AJ3429" s="70" t="str">
        <f t="shared" si="392"/>
        <v>X</v>
      </c>
      <c r="AK3429" s="70" t="str" cm="1">
        <f t="array" ref="AK3429">_xlfn.IFS(AH3429&lt;&gt;"","1",AI3429&lt;&gt;"","2",AJ3429&lt;&gt;"","3")</f>
        <v>3</v>
      </c>
    </row>
    <row r="3430" spans="1:37" x14ac:dyDescent="0.25">
      <c r="A3430" t="s">
        <v>2101</v>
      </c>
      <c r="B3430" t="s">
        <v>492</v>
      </c>
      <c r="C3430" s="67" t="str">
        <f t="shared" si="387"/>
        <v>Anna Marrero</v>
      </c>
      <c r="D3430" s="71" t="str" cm="1">
        <f t="array" ref="D3430">_xlfn.IFS(AK3430="1",CONCATENATE(C3430,"Regional"),AK3430="2",CONCATENATE(C3430,"Sectional"),AK3430="3",CONCATENATE(C3430,COUNTIF($C$1:C3430,C3430)))</f>
        <v>Anna Marrero4</v>
      </c>
      <c r="E3430" s="66">
        <v>45169.572916666664</v>
      </c>
      <c r="F3430" t="s">
        <v>2690</v>
      </c>
      <c r="G3430" s="46">
        <v>22</v>
      </c>
      <c r="H3430" s="46">
        <v>52</v>
      </c>
      <c r="I3430" s="46">
        <v>10</v>
      </c>
      <c r="J3430" t="s">
        <v>2689</v>
      </c>
      <c r="K3430" t="s">
        <v>131</v>
      </c>
      <c r="L3430" s="46">
        <v>2497</v>
      </c>
      <c r="M3430" s="46">
        <v>34</v>
      </c>
      <c r="N3430" s="46">
        <v>33.9</v>
      </c>
      <c r="O3430" s="46">
        <v>114</v>
      </c>
      <c r="P3430" s="46">
        <f t="shared" si="388"/>
        <v>1</v>
      </c>
      <c r="R3430" s="67" t="s">
        <v>3126</v>
      </c>
      <c r="S3430" s="67">
        <f>COUNTIF(Y$2:$Y$100,R3430)</f>
        <v>0</v>
      </c>
      <c r="V3430" s="67">
        <f t="shared" si="389"/>
        <v>0</v>
      </c>
      <c r="AB3430" t="s">
        <v>131</v>
      </c>
      <c r="AC3430" s="46">
        <v>2497</v>
      </c>
      <c r="AD3430" s="46">
        <v>34</v>
      </c>
      <c r="AE3430" s="46">
        <v>33.9</v>
      </c>
      <c r="AF3430" s="46">
        <v>114</v>
      </c>
      <c r="AH3430" s="70" t="str">
        <f t="shared" si="390"/>
        <v/>
      </c>
      <c r="AI3430" s="70" t="str">
        <f t="shared" si="391"/>
        <v/>
      </c>
      <c r="AJ3430" s="70" t="str">
        <f t="shared" si="392"/>
        <v>X</v>
      </c>
      <c r="AK3430" s="70" t="str" cm="1">
        <f t="array" ref="AK3430">_xlfn.IFS(AH3430&lt;&gt;"","1",AI3430&lt;&gt;"","2",AJ3430&lt;&gt;"","3")</f>
        <v>3</v>
      </c>
    </row>
    <row r="3431" spans="1:37" x14ac:dyDescent="0.25">
      <c r="A3431" t="s">
        <v>2102</v>
      </c>
      <c r="B3431" t="s">
        <v>2103</v>
      </c>
      <c r="C3431" s="67" t="str">
        <f t="shared" si="387"/>
        <v>Vanhi Chava</v>
      </c>
      <c r="D3431" s="71" t="str" cm="1">
        <f t="array" ref="D3431">_xlfn.IFS(AK3431="1",CONCATENATE(C3431,"Regional"),AK3431="2",CONCATENATE(C3431,"Sectional"),AK3431="3",CONCATENATE(C3431,COUNTIF($C$1:C3431,C3431)))</f>
        <v>Vanhi Chava5</v>
      </c>
      <c r="E3431" s="66">
        <v>45169.572916666664</v>
      </c>
      <c r="F3431" t="s">
        <v>2690</v>
      </c>
      <c r="G3431" s="46">
        <v>22</v>
      </c>
      <c r="H3431" s="46">
        <v>52</v>
      </c>
      <c r="I3431" s="46">
        <v>10</v>
      </c>
      <c r="J3431" t="s">
        <v>2689</v>
      </c>
      <c r="K3431" t="s">
        <v>131</v>
      </c>
      <c r="L3431" s="46">
        <v>2497</v>
      </c>
      <c r="M3431" s="46">
        <v>34</v>
      </c>
      <c r="N3431" s="46">
        <v>33.9</v>
      </c>
      <c r="O3431" s="46">
        <v>114</v>
      </c>
      <c r="P3431" s="46">
        <f t="shared" si="388"/>
        <v>1</v>
      </c>
      <c r="R3431" s="67" t="s">
        <v>3127</v>
      </c>
      <c r="S3431" s="67">
        <f>COUNTIF(Y$2:$Y$100,R3431)</f>
        <v>0</v>
      </c>
      <c r="V3431" s="67">
        <f t="shared" si="389"/>
        <v>0</v>
      </c>
      <c r="AB3431" t="s">
        <v>131</v>
      </c>
      <c r="AC3431" s="46">
        <v>2497</v>
      </c>
      <c r="AD3431" s="46">
        <v>34</v>
      </c>
      <c r="AE3431" s="46">
        <v>33.9</v>
      </c>
      <c r="AF3431" s="46">
        <v>114</v>
      </c>
      <c r="AH3431" s="70" t="str">
        <f t="shared" si="390"/>
        <v/>
      </c>
      <c r="AI3431" s="70" t="str">
        <f t="shared" si="391"/>
        <v/>
      </c>
      <c r="AJ3431" s="70" t="str">
        <f t="shared" si="392"/>
        <v>X</v>
      </c>
      <c r="AK3431" s="70" t="str" cm="1">
        <f t="array" ref="AK3431">_xlfn.IFS(AH3431&lt;&gt;"","1",AI3431&lt;&gt;"","2",AJ3431&lt;&gt;"","3")</f>
        <v>3</v>
      </c>
    </row>
    <row r="3432" spans="1:37" x14ac:dyDescent="0.25">
      <c r="A3432" t="s">
        <v>1694</v>
      </c>
      <c r="B3432" t="s">
        <v>911</v>
      </c>
      <c r="C3432" s="67" t="str">
        <f t="shared" si="387"/>
        <v>Kiley Clarquist</v>
      </c>
      <c r="D3432" s="71" t="str" cm="1">
        <f t="array" ref="D3432">_xlfn.IFS(AK3432="1",CONCATENATE(C3432,"Regional"),AK3432="2",CONCATENATE(C3432,"Sectional"),AK3432="3",CONCATENATE(C3432,COUNTIF($C$1:C3432,C3432)))</f>
        <v>Kiley Clarquist5</v>
      </c>
      <c r="E3432" s="66">
        <v>45169.572916666664</v>
      </c>
      <c r="F3432" t="s">
        <v>2690</v>
      </c>
      <c r="G3432" s="46">
        <v>22</v>
      </c>
      <c r="H3432" s="46">
        <v>53</v>
      </c>
      <c r="I3432" s="46">
        <v>12</v>
      </c>
      <c r="J3432" t="s">
        <v>2689</v>
      </c>
      <c r="K3432" t="s">
        <v>131</v>
      </c>
      <c r="L3432" s="46">
        <v>2497</v>
      </c>
      <c r="M3432" s="46">
        <v>34</v>
      </c>
      <c r="N3432" s="46">
        <v>33.9</v>
      </c>
      <c r="O3432" s="46">
        <v>114</v>
      </c>
      <c r="P3432" s="46">
        <f t="shared" si="388"/>
        <v>1</v>
      </c>
      <c r="R3432" s="67" t="s">
        <v>3587</v>
      </c>
      <c r="S3432" s="67">
        <f>COUNTIF(Y$2:$Y$100,R3432)</f>
        <v>0</v>
      </c>
      <c r="V3432" s="67">
        <f t="shared" si="389"/>
        <v>0</v>
      </c>
      <c r="AB3432" t="s">
        <v>131</v>
      </c>
      <c r="AC3432" s="46">
        <v>2497</v>
      </c>
      <c r="AD3432" s="46">
        <v>34</v>
      </c>
      <c r="AE3432" s="46">
        <v>33.9</v>
      </c>
      <c r="AF3432" s="46">
        <v>114</v>
      </c>
      <c r="AH3432" s="70" t="str">
        <f t="shared" si="390"/>
        <v/>
      </c>
      <c r="AI3432" s="70" t="str">
        <f t="shared" si="391"/>
        <v/>
      </c>
      <c r="AJ3432" s="70" t="str">
        <f t="shared" si="392"/>
        <v>X</v>
      </c>
      <c r="AK3432" s="70" t="str" cm="1">
        <f t="array" ref="AK3432">_xlfn.IFS(AH3432&lt;&gt;"","1",AI3432&lt;&gt;"","2",AJ3432&lt;&gt;"","3")</f>
        <v>3</v>
      </c>
    </row>
    <row r="3433" spans="1:37" x14ac:dyDescent="0.25">
      <c r="A3433" t="s">
        <v>3437</v>
      </c>
      <c r="B3433" t="s">
        <v>2357</v>
      </c>
      <c r="C3433" s="67" t="str">
        <f t="shared" si="387"/>
        <v>Cailyn StJohn</v>
      </c>
      <c r="D3433" s="71" t="str" cm="1">
        <f t="array" ref="D3433">_xlfn.IFS(AK3433="1",CONCATENATE(C3433,"Regional"),AK3433="2",CONCATENATE(C3433,"Sectional"),AK3433="3",CONCATENATE(C3433,COUNTIF($C$1:C3433,C3433)))</f>
        <v>Cailyn StJohn2</v>
      </c>
      <c r="E3433" s="66">
        <v>45169.572916666664</v>
      </c>
      <c r="F3433" t="s">
        <v>2690</v>
      </c>
      <c r="G3433" s="46">
        <v>22</v>
      </c>
      <c r="H3433" s="46">
        <v>53</v>
      </c>
      <c r="I3433" s="46">
        <v>12</v>
      </c>
      <c r="J3433" t="s">
        <v>2689</v>
      </c>
      <c r="K3433" t="s">
        <v>131</v>
      </c>
      <c r="L3433" s="46">
        <v>2497</v>
      </c>
      <c r="M3433" s="46">
        <v>34</v>
      </c>
      <c r="N3433" s="46">
        <v>33.9</v>
      </c>
      <c r="O3433" s="46">
        <v>114</v>
      </c>
      <c r="P3433" s="46">
        <f t="shared" si="388"/>
        <v>1</v>
      </c>
      <c r="R3433" s="67" t="s">
        <v>3637</v>
      </c>
      <c r="S3433" s="67">
        <f>COUNTIF(Y$2:$Y$100,R3433)</f>
        <v>0</v>
      </c>
      <c r="V3433" s="67">
        <f t="shared" si="389"/>
        <v>0</v>
      </c>
      <c r="AB3433" t="s">
        <v>131</v>
      </c>
      <c r="AC3433" s="46">
        <v>2497</v>
      </c>
      <c r="AD3433" s="46">
        <v>34</v>
      </c>
      <c r="AE3433" s="46">
        <v>33.9</v>
      </c>
      <c r="AF3433" s="46">
        <v>114</v>
      </c>
      <c r="AH3433" s="70" t="str">
        <f t="shared" si="390"/>
        <v/>
      </c>
      <c r="AI3433" s="70" t="str">
        <f t="shared" si="391"/>
        <v/>
      </c>
      <c r="AJ3433" s="70" t="str">
        <f t="shared" si="392"/>
        <v>X</v>
      </c>
      <c r="AK3433" s="70" t="str" cm="1">
        <f t="array" ref="AK3433">_xlfn.IFS(AH3433&lt;&gt;"","1",AI3433&lt;&gt;"","2",AJ3433&lt;&gt;"","3")</f>
        <v>3</v>
      </c>
    </row>
    <row r="3434" spans="1:37" x14ac:dyDescent="0.25">
      <c r="A3434" t="s">
        <v>238</v>
      </c>
      <c r="B3434" t="s">
        <v>1133</v>
      </c>
      <c r="C3434" s="67" t="str">
        <f t="shared" si="387"/>
        <v>Makenzie Ebert</v>
      </c>
      <c r="D3434" s="71" t="str" cm="1">
        <f t="array" ref="D3434">_xlfn.IFS(AK3434="1",CONCATENATE(C3434,"Regional"),AK3434="2",CONCATENATE(C3434,"Sectional"),AK3434="3",CONCATENATE(C3434,COUNTIF($C$1:C3434,C3434)))</f>
        <v>Makenzie Ebert3</v>
      </c>
      <c r="E3434" s="66">
        <v>45169.572916666664</v>
      </c>
      <c r="F3434" t="s">
        <v>2690</v>
      </c>
      <c r="G3434" s="46">
        <v>22</v>
      </c>
      <c r="H3434" s="46">
        <v>53</v>
      </c>
      <c r="I3434" s="46">
        <v>12</v>
      </c>
      <c r="J3434" t="s">
        <v>2689</v>
      </c>
      <c r="K3434" t="s">
        <v>131</v>
      </c>
      <c r="L3434" s="46">
        <v>2497</v>
      </c>
      <c r="M3434" s="46">
        <v>34</v>
      </c>
      <c r="N3434" s="46">
        <v>33.9</v>
      </c>
      <c r="O3434" s="46">
        <v>114</v>
      </c>
      <c r="P3434" s="46">
        <f t="shared" si="388"/>
        <v>1</v>
      </c>
      <c r="R3434" s="67" t="s">
        <v>1602</v>
      </c>
      <c r="S3434" s="67">
        <f>COUNTIF(Y$2:$Y$100,R3434)</f>
        <v>0</v>
      </c>
      <c r="V3434" s="67">
        <f t="shared" si="389"/>
        <v>0</v>
      </c>
      <c r="AB3434" t="s">
        <v>131</v>
      </c>
      <c r="AC3434" s="46">
        <v>2497</v>
      </c>
      <c r="AD3434" s="46">
        <v>34</v>
      </c>
      <c r="AE3434" s="46">
        <v>33.9</v>
      </c>
      <c r="AF3434" s="46">
        <v>114</v>
      </c>
      <c r="AH3434" s="70" t="str">
        <f t="shared" si="390"/>
        <v/>
      </c>
      <c r="AI3434" s="70" t="str">
        <f t="shared" si="391"/>
        <v/>
      </c>
      <c r="AJ3434" s="70" t="str">
        <f t="shared" si="392"/>
        <v>X</v>
      </c>
      <c r="AK3434" s="70" t="str" cm="1">
        <f t="array" ref="AK3434">_xlfn.IFS(AH3434&lt;&gt;"","1",AI3434&lt;&gt;"","2",AJ3434&lt;&gt;"","3")</f>
        <v>3</v>
      </c>
    </row>
    <row r="3435" spans="1:37" x14ac:dyDescent="0.25">
      <c r="A3435" t="s">
        <v>958</v>
      </c>
      <c r="B3435" t="s">
        <v>959</v>
      </c>
      <c r="C3435" s="67" t="str">
        <f t="shared" si="387"/>
        <v>Macey St. Lawrence</v>
      </c>
      <c r="D3435" s="71" t="str" cm="1">
        <f t="array" ref="D3435">_xlfn.IFS(AK3435="1",CONCATENATE(C3435,"Regional"),AK3435="2",CONCATENATE(C3435,"Sectional"),AK3435="3",CONCATENATE(C3435,COUNTIF($C$1:C3435,C3435)))</f>
        <v>Macey St. Lawrence4</v>
      </c>
      <c r="E3435" s="66">
        <v>45169.572916666664</v>
      </c>
      <c r="F3435" t="s">
        <v>2690</v>
      </c>
      <c r="G3435" s="46">
        <v>22</v>
      </c>
      <c r="H3435" s="46">
        <v>54</v>
      </c>
      <c r="I3435" s="46">
        <v>15</v>
      </c>
      <c r="J3435" t="s">
        <v>2689</v>
      </c>
      <c r="K3435" t="s">
        <v>131</v>
      </c>
      <c r="L3435" s="46">
        <v>2497</v>
      </c>
      <c r="M3435" s="46">
        <v>34</v>
      </c>
      <c r="N3435" s="46">
        <v>33.9</v>
      </c>
      <c r="O3435" s="46">
        <v>114</v>
      </c>
      <c r="P3435" s="46">
        <f t="shared" si="388"/>
        <v>1</v>
      </c>
      <c r="R3435" s="67" t="s">
        <v>1474</v>
      </c>
      <c r="S3435" s="67">
        <f>COUNTIF(Y$2:$Y$100,R3435)</f>
        <v>0</v>
      </c>
      <c r="V3435" s="67">
        <f t="shared" si="389"/>
        <v>0</v>
      </c>
      <c r="AB3435" t="s">
        <v>131</v>
      </c>
      <c r="AC3435" s="46">
        <v>2497</v>
      </c>
      <c r="AD3435" s="46">
        <v>34</v>
      </c>
      <c r="AE3435" s="46">
        <v>33.9</v>
      </c>
      <c r="AF3435" s="46">
        <v>114</v>
      </c>
      <c r="AH3435" s="70" t="str">
        <f t="shared" si="390"/>
        <v/>
      </c>
      <c r="AI3435" s="70" t="str">
        <f t="shared" si="391"/>
        <v/>
      </c>
      <c r="AJ3435" s="70" t="str">
        <f t="shared" si="392"/>
        <v>X</v>
      </c>
      <c r="AK3435" s="70" t="str" cm="1">
        <f t="array" ref="AK3435">_xlfn.IFS(AH3435&lt;&gt;"","1",AI3435&lt;&gt;"","2",AJ3435&lt;&gt;"","3")</f>
        <v>3</v>
      </c>
    </row>
    <row r="3436" spans="1:37" x14ac:dyDescent="0.25">
      <c r="A3436" t="s">
        <v>294</v>
      </c>
      <c r="B3436" t="s">
        <v>528</v>
      </c>
      <c r="C3436" s="67" t="str">
        <f t="shared" si="387"/>
        <v>Kate Lang</v>
      </c>
      <c r="D3436" s="71" t="str" cm="1">
        <f t="array" ref="D3436">_xlfn.IFS(AK3436="1",CONCATENATE(C3436,"Regional"),AK3436="2",CONCATENATE(C3436,"Sectional"),AK3436="3",CONCATENATE(C3436,COUNTIF($C$1:C3436,C3436)))</f>
        <v>Kate Lang5</v>
      </c>
      <c r="E3436" s="66">
        <v>45169.572916666664</v>
      </c>
      <c r="F3436" t="s">
        <v>2690</v>
      </c>
      <c r="G3436" s="46">
        <v>22</v>
      </c>
      <c r="H3436" s="46">
        <v>54</v>
      </c>
      <c r="I3436" s="46">
        <v>15</v>
      </c>
      <c r="J3436" t="s">
        <v>2689</v>
      </c>
      <c r="K3436" t="s">
        <v>131</v>
      </c>
      <c r="L3436" s="46">
        <v>2497</v>
      </c>
      <c r="M3436" s="46">
        <v>34</v>
      </c>
      <c r="N3436" s="46">
        <v>33.9</v>
      </c>
      <c r="O3436" s="46">
        <v>114</v>
      </c>
      <c r="P3436" s="46">
        <f t="shared" si="388"/>
        <v>1</v>
      </c>
      <c r="R3436" s="67" t="s">
        <v>3128</v>
      </c>
      <c r="S3436" s="67">
        <f>COUNTIF(Y$2:$Y$100,R3436)</f>
        <v>0</v>
      </c>
      <c r="V3436" s="67">
        <f t="shared" si="389"/>
        <v>0</v>
      </c>
      <c r="AB3436" t="s">
        <v>131</v>
      </c>
      <c r="AC3436" s="46">
        <v>2497</v>
      </c>
      <c r="AD3436" s="46">
        <v>34</v>
      </c>
      <c r="AE3436" s="46">
        <v>33.9</v>
      </c>
      <c r="AF3436" s="46">
        <v>114</v>
      </c>
      <c r="AH3436" s="70" t="str">
        <f t="shared" si="390"/>
        <v/>
      </c>
      <c r="AI3436" s="70" t="str">
        <f t="shared" si="391"/>
        <v/>
      </c>
      <c r="AJ3436" s="70" t="str">
        <f t="shared" si="392"/>
        <v>X</v>
      </c>
      <c r="AK3436" s="70" t="str" cm="1">
        <f t="array" ref="AK3436">_xlfn.IFS(AH3436&lt;&gt;"","1",AI3436&lt;&gt;"","2",AJ3436&lt;&gt;"","3")</f>
        <v>3</v>
      </c>
    </row>
    <row r="3437" spans="1:37" x14ac:dyDescent="0.25">
      <c r="A3437" t="s">
        <v>1128</v>
      </c>
      <c r="B3437" t="s">
        <v>840</v>
      </c>
      <c r="C3437" s="67" t="str">
        <f t="shared" si="387"/>
        <v>Charlotte Neuenfeldt</v>
      </c>
      <c r="D3437" s="71" t="str" cm="1">
        <f t="array" ref="D3437">_xlfn.IFS(AK3437="1",CONCATENATE(C3437,"Regional"),AK3437="2",CONCATENATE(C3437,"Sectional"),AK3437="3",CONCATENATE(C3437,COUNTIF($C$1:C3437,C3437)))</f>
        <v>Charlotte Neuenfeldt3</v>
      </c>
      <c r="E3437" s="66">
        <v>45169.572916666664</v>
      </c>
      <c r="F3437" t="s">
        <v>2690</v>
      </c>
      <c r="G3437" s="46">
        <v>22</v>
      </c>
      <c r="H3437" s="46">
        <v>55</v>
      </c>
      <c r="I3437" s="46">
        <v>17</v>
      </c>
      <c r="J3437" t="s">
        <v>2689</v>
      </c>
      <c r="K3437" t="s">
        <v>131</v>
      </c>
      <c r="L3437" s="46">
        <v>2497</v>
      </c>
      <c r="M3437" s="46">
        <v>34</v>
      </c>
      <c r="N3437" s="46">
        <v>33.9</v>
      </c>
      <c r="O3437" s="46">
        <v>114</v>
      </c>
      <c r="P3437" s="46">
        <f t="shared" si="388"/>
        <v>1</v>
      </c>
      <c r="R3437" s="67" t="s">
        <v>1598</v>
      </c>
      <c r="S3437" s="67">
        <f>COUNTIF(Y$2:$Y$100,R3437)</f>
        <v>0</v>
      </c>
      <c r="V3437" s="67">
        <f t="shared" si="389"/>
        <v>0</v>
      </c>
      <c r="AB3437" t="s">
        <v>131</v>
      </c>
      <c r="AC3437" s="46">
        <v>2497</v>
      </c>
      <c r="AD3437" s="46">
        <v>34</v>
      </c>
      <c r="AE3437" s="46">
        <v>33.9</v>
      </c>
      <c r="AF3437" s="46">
        <v>114</v>
      </c>
      <c r="AH3437" s="70" t="str">
        <f t="shared" si="390"/>
        <v/>
      </c>
      <c r="AI3437" s="70" t="str">
        <f t="shared" si="391"/>
        <v/>
      </c>
      <c r="AJ3437" s="70" t="str">
        <f t="shared" si="392"/>
        <v>X</v>
      </c>
      <c r="AK3437" s="70" t="str" cm="1">
        <f t="array" ref="AK3437">_xlfn.IFS(AH3437&lt;&gt;"","1",AI3437&lt;&gt;"","2",AJ3437&lt;&gt;"","3")</f>
        <v>3</v>
      </c>
    </row>
    <row r="3438" spans="1:37" x14ac:dyDescent="0.25">
      <c r="A3438" t="s">
        <v>960</v>
      </c>
      <c r="B3438" t="s">
        <v>449</v>
      </c>
      <c r="C3438" s="67" t="str">
        <f t="shared" si="387"/>
        <v>Vivian Huang</v>
      </c>
      <c r="D3438" s="71" t="str" cm="1">
        <f t="array" ref="D3438">_xlfn.IFS(AK3438="1",CONCATENATE(C3438,"Regional"),AK3438="2",CONCATENATE(C3438,"Sectional"),AK3438="3",CONCATENATE(C3438,COUNTIF($C$1:C3438,C3438)))</f>
        <v>Vivian Huang4</v>
      </c>
      <c r="E3438" s="66">
        <v>45169.572916666664</v>
      </c>
      <c r="F3438" t="s">
        <v>2690</v>
      </c>
      <c r="G3438" s="46">
        <v>22</v>
      </c>
      <c r="H3438" s="46">
        <v>56</v>
      </c>
      <c r="I3438" s="46">
        <v>18</v>
      </c>
      <c r="J3438" t="s">
        <v>2689</v>
      </c>
      <c r="K3438" t="s">
        <v>131</v>
      </c>
      <c r="L3438" s="46">
        <v>2497</v>
      </c>
      <c r="M3438" s="46">
        <v>34</v>
      </c>
      <c r="N3438" s="46">
        <v>33.9</v>
      </c>
      <c r="O3438" s="46">
        <v>114</v>
      </c>
      <c r="P3438" s="46">
        <f t="shared" si="388"/>
        <v>1</v>
      </c>
      <c r="R3438" s="67" t="s">
        <v>1475</v>
      </c>
      <c r="S3438" s="67">
        <f>COUNTIF(Y$2:$Y$100,R3438)</f>
        <v>0</v>
      </c>
      <c r="V3438" s="67">
        <f t="shared" si="389"/>
        <v>0</v>
      </c>
      <c r="AB3438" t="s">
        <v>131</v>
      </c>
      <c r="AC3438" s="46">
        <v>2497</v>
      </c>
      <c r="AD3438" s="46">
        <v>34</v>
      </c>
      <c r="AE3438" s="46">
        <v>33.9</v>
      </c>
      <c r="AF3438" s="46">
        <v>114</v>
      </c>
      <c r="AH3438" s="70" t="str">
        <f t="shared" si="390"/>
        <v/>
      </c>
      <c r="AI3438" s="70" t="str">
        <f t="shared" si="391"/>
        <v/>
      </c>
      <c r="AJ3438" s="70" t="str">
        <f t="shared" si="392"/>
        <v>X</v>
      </c>
      <c r="AK3438" s="70" t="str" cm="1">
        <f t="array" ref="AK3438">_xlfn.IFS(AH3438&lt;&gt;"","1",AI3438&lt;&gt;"","2",AJ3438&lt;&gt;"","3")</f>
        <v>3</v>
      </c>
    </row>
    <row r="3439" spans="1:37" x14ac:dyDescent="0.25">
      <c r="A3439" t="s">
        <v>1728</v>
      </c>
      <c r="B3439" t="s">
        <v>969</v>
      </c>
      <c r="C3439" s="67" t="str">
        <f t="shared" si="387"/>
        <v>Maia Lindvall</v>
      </c>
      <c r="D3439" s="71" t="str" cm="1">
        <f t="array" ref="D3439">_xlfn.IFS(AK3439="1",CONCATENATE(C3439,"Regional"),AK3439="2",CONCATENATE(C3439,"Sectional"),AK3439="3",CONCATENATE(C3439,COUNTIF($C$1:C3439,C3439)))</f>
        <v>Maia Lindvall3</v>
      </c>
      <c r="E3439" s="66">
        <v>45169.572916666664</v>
      </c>
      <c r="F3439" t="s">
        <v>2690</v>
      </c>
      <c r="G3439" s="46">
        <v>22</v>
      </c>
      <c r="H3439" s="46">
        <v>58</v>
      </c>
      <c r="I3439" s="46">
        <v>19</v>
      </c>
      <c r="J3439" t="s">
        <v>2689</v>
      </c>
      <c r="K3439" t="s">
        <v>131</v>
      </c>
      <c r="L3439" s="46">
        <v>2497</v>
      </c>
      <c r="M3439" s="46">
        <v>34</v>
      </c>
      <c r="N3439" s="46">
        <v>33.9</v>
      </c>
      <c r="O3439" s="46">
        <v>114</v>
      </c>
      <c r="P3439" s="46">
        <f t="shared" si="388"/>
        <v>1</v>
      </c>
      <c r="R3439" s="67" t="s">
        <v>3589</v>
      </c>
      <c r="S3439" s="67">
        <f>COUNTIF(Y$2:$Y$100,R3439)</f>
        <v>0</v>
      </c>
      <c r="V3439" s="67">
        <f t="shared" si="389"/>
        <v>0</v>
      </c>
      <c r="AB3439" t="s">
        <v>131</v>
      </c>
      <c r="AC3439" s="46">
        <v>2497</v>
      </c>
      <c r="AD3439" s="46">
        <v>34</v>
      </c>
      <c r="AE3439" s="46">
        <v>33.9</v>
      </c>
      <c r="AF3439" s="46">
        <v>114</v>
      </c>
      <c r="AH3439" s="70" t="str">
        <f t="shared" si="390"/>
        <v/>
      </c>
      <c r="AI3439" s="70" t="str">
        <f t="shared" si="391"/>
        <v/>
      </c>
      <c r="AJ3439" s="70" t="str">
        <f t="shared" si="392"/>
        <v>X</v>
      </c>
      <c r="AK3439" s="70" t="str" cm="1">
        <f t="array" ref="AK3439">_xlfn.IFS(AH3439&lt;&gt;"","1",AI3439&lt;&gt;"","2",AJ3439&lt;&gt;"","3")</f>
        <v>3</v>
      </c>
    </row>
    <row r="3440" spans="1:37" x14ac:dyDescent="0.25">
      <c r="A3440" t="s">
        <v>1116</v>
      </c>
      <c r="B3440" t="s">
        <v>514</v>
      </c>
      <c r="C3440" s="67" t="str">
        <f t="shared" si="387"/>
        <v>Hadley Reger</v>
      </c>
      <c r="D3440" s="71" t="str" cm="1">
        <f t="array" ref="D3440">_xlfn.IFS(AK3440="1",CONCATENATE(C3440,"Regional"),AK3440="2",CONCATENATE(C3440,"Sectional"),AK3440="3",CONCATENATE(C3440,COUNTIF($C$1:C3440,C3440)))</f>
        <v>Hadley Reger2</v>
      </c>
      <c r="E3440" s="66">
        <v>45169.572916666664</v>
      </c>
      <c r="F3440" t="s">
        <v>2690</v>
      </c>
      <c r="G3440" s="46">
        <v>22</v>
      </c>
      <c r="H3440" s="46">
        <v>64</v>
      </c>
      <c r="I3440" s="46">
        <v>20</v>
      </c>
      <c r="J3440" t="s">
        <v>2689</v>
      </c>
      <c r="K3440" t="s">
        <v>131</v>
      </c>
      <c r="L3440" s="46">
        <v>2497</v>
      </c>
      <c r="M3440" s="46">
        <v>34</v>
      </c>
      <c r="N3440" s="46">
        <v>33.9</v>
      </c>
      <c r="O3440" s="46">
        <v>114</v>
      </c>
      <c r="P3440" s="46">
        <f t="shared" si="388"/>
        <v>1</v>
      </c>
      <c r="R3440" s="67" t="s">
        <v>1599</v>
      </c>
      <c r="S3440" s="67">
        <f>COUNTIF(Y$2:$Y$100,R3440)</f>
        <v>0</v>
      </c>
      <c r="V3440" s="67">
        <f t="shared" si="389"/>
        <v>0</v>
      </c>
      <c r="AB3440" t="s">
        <v>131</v>
      </c>
      <c r="AC3440" s="46">
        <v>2497</v>
      </c>
      <c r="AD3440" s="46">
        <v>34</v>
      </c>
      <c r="AE3440" s="46">
        <v>33.9</v>
      </c>
      <c r="AF3440" s="46">
        <v>114</v>
      </c>
      <c r="AH3440" s="70" t="str">
        <f t="shared" si="390"/>
        <v/>
      </c>
      <c r="AI3440" s="70" t="str">
        <f t="shared" si="391"/>
        <v/>
      </c>
      <c r="AJ3440" s="70" t="str">
        <f t="shared" si="392"/>
        <v>X</v>
      </c>
      <c r="AK3440" s="70" t="str" cm="1">
        <f t="array" ref="AK3440">_xlfn.IFS(AH3440&lt;&gt;"","1",AI3440&lt;&gt;"","2",AJ3440&lt;&gt;"","3")</f>
        <v>3</v>
      </c>
    </row>
    <row r="3441" spans="1:37" x14ac:dyDescent="0.25">
      <c r="A3441" t="s">
        <v>1131</v>
      </c>
      <c r="B3441" t="s">
        <v>1132</v>
      </c>
      <c r="C3441" s="67" t="str">
        <f t="shared" si="387"/>
        <v>Esabella Kreitlow</v>
      </c>
      <c r="D3441" s="71" t="str" cm="1">
        <f t="array" ref="D3441">_xlfn.IFS(AK3441="1",CONCATENATE(C3441,"Regional"),AK3441="2",CONCATENATE(C3441,"Sectional"),AK3441="3",CONCATENATE(C3441,COUNTIF($C$1:C3441,C3441)))</f>
        <v>Esabella Kreitlow4</v>
      </c>
      <c r="E3441" s="66">
        <v>45169.572916666664</v>
      </c>
      <c r="F3441" t="s">
        <v>2690</v>
      </c>
      <c r="G3441" s="46">
        <v>22</v>
      </c>
      <c r="H3441" s="46">
        <v>68</v>
      </c>
      <c r="I3441" s="46">
        <v>21</v>
      </c>
      <c r="J3441" t="s">
        <v>2689</v>
      </c>
      <c r="K3441" t="s">
        <v>131</v>
      </c>
      <c r="L3441" s="46">
        <v>2497</v>
      </c>
      <c r="M3441" s="46">
        <v>34</v>
      </c>
      <c r="N3441" s="46">
        <v>33.9</v>
      </c>
      <c r="O3441" s="46">
        <v>114</v>
      </c>
      <c r="P3441" s="46">
        <f t="shared" si="388"/>
        <v>1</v>
      </c>
      <c r="R3441" s="67" t="s">
        <v>1601</v>
      </c>
      <c r="S3441" s="67">
        <f>COUNTIF(Y$2:$Y$100,R3441)</f>
        <v>0</v>
      </c>
      <c r="V3441" s="67">
        <f t="shared" si="389"/>
        <v>0</v>
      </c>
      <c r="AB3441" t="s">
        <v>131</v>
      </c>
      <c r="AC3441" s="46">
        <v>2497</v>
      </c>
      <c r="AD3441" s="46">
        <v>34</v>
      </c>
      <c r="AE3441" s="46">
        <v>33.9</v>
      </c>
      <c r="AF3441" s="46">
        <v>114</v>
      </c>
      <c r="AH3441" s="70" t="str">
        <f t="shared" si="390"/>
        <v/>
      </c>
      <c r="AI3441" s="70" t="str">
        <f t="shared" si="391"/>
        <v/>
      </c>
      <c r="AJ3441" s="70" t="str">
        <f t="shared" si="392"/>
        <v>X</v>
      </c>
      <c r="AK3441" s="70" t="str" cm="1">
        <f t="array" ref="AK3441">_xlfn.IFS(AH3441&lt;&gt;"","1",AI3441&lt;&gt;"","2",AJ3441&lt;&gt;"","3")</f>
        <v>3</v>
      </c>
    </row>
    <row r="3442" spans="1:37" x14ac:dyDescent="0.25">
      <c r="A3442" t="s">
        <v>2358</v>
      </c>
      <c r="B3442" t="s">
        <v>2359</v>
      </c>
      <c r="C3442" s="67" t="str">
        <f t="shared" si="387"/>
        <v>Noella Weger</v>
      </c>
      <c r="D3442" s="71" t="str" cm="1">
        <f t="array" ref="D3442">_xlfn.IFS(AK3442="1",CONCATENATE(C3442,"Regional"),AK3442="2",CONCATENATE(C3442,"Sectional"),AK3442="3",CONCATENATE(C3442,COUNTIF($C$1:C3442,C3442)))</f>
        <v>Noella Weger1</v>
      </c>
      <c r="E3442" s="66">
        <v>45169.572916666664</v>
      </c>
      <c r="F3442" t="s">
        <v>2690</v>
      </c>
      <c r="G3442" s="46">
        <v>22</v>
      </c>
      <c r="H3442" s="46">
        <v>71</v>
      </c>
      <c r="I3442" s="46">
        <v>22</v>
      </c>
      <c r="J3442" t="s">
        <v>2689</v>
      </c>
      <c r="K3442" t="s">
        <v>131</v>
      </c>
      <c r="L3442" s="46">
        <v>2497</v>
      </c>
      <c r="M3442" s="46">
        <v>34</v>
      </c>
      <c r="N3442" s="46">
        <v>33.9</v>
      </c>
      <c r="O3442" s="46">
        <v>114</v>
      </c>
      <c r="P3442" s="46">
        <f t="shared" si="388"/>
        <v>1</v>
      </c>
      <c r="R3442" s="67" t="s">
        <v>3380</v>
      </c>
      <c r="S3442" s="67">
        <f>COUNTIF(Y$2:$Y$100,R3442)</f>
        <v>0</v>
      </c>
      <c r="V3442" s="67">
        <f t="shared" si="389"/>
        <v>0</v>
      </c>
      <c r="AB3442" t="s">
        <v>131</v>
      </c>
      <c r="AC3442" s="46">
        <v>2497</v>
      </c>
      <c r="AD3442" s="46">
        <v>34</v>
      </c>
      <c r="AE3442" s="46">
        <v>33.9</v>
      </c>
      <c r="AF3442" s="46">
        <v>114</v>
      </c>
      <c r="AH3442" s="70" t="str">
        <f t="shared" si="390"/>
        <v/>
      </c>
      <c r="AI3442" s="70" t="str">
        <f t="shared" si="391"/>
        <v/>
      </c>
      <c r="AJ3442" s="70" t="str">
        <f t="shared" si="392"/>
        <v>X</v>
      </c>
      <c r="AK3442" s="70" t="str" cm="1">
        <f t="array" ref="AK3442">_xlfn.IFS(AH3442&lt;&gt;"","1",AI3442&lt;&gt;"","2",AJ3442&lt;&gt;"","3")</f>
        <v>3</v>
      </c>
    </row>
    <row r="3443" spans="1:37" x14ac:dyDescent="0.25">
      <c r="A3443" t="s">
        <v>3430</v>
      </c>
      <c r="B3443" t="s">
        <v>507</v>
      </c>
      <c r="C3443" s="67" t="str">
        <f t="shared" si="387"/>
        <v>Chloe Blankenheim</v>
      </c>
      <c r="D3443" s="71" t="str" cm="1">
        <f t="array" ref="D3443">_xlfn.IFS(AK3443="1",CONCATENATE(C3443,"Regional"),AK3443="2",CONCATENATE(C3443,"Sectional"),AK3443="3",CONCATENATE(C3443,COUNTIF($C$1:C3443,C3443)))</f>
        <v>Chloe Blankenheim3</v>
      </c>
      <c r="E3443" s="66">
        <v>45169.583333333336</v>
      </c>
      <c r="F3443" t="s">
        <v>2469</v>
      </c>
      <c r="G3443" s="46">
        <v>12</v>
      </c>
      <c r="H3443" s="46">
        <v>45</v>
      </c>
      <c r="I3443" s="46">
        <v>1</v>
      </c>
      <c r="J3443" t="s">
        <v>2470</v>
      </c>
      <c r="K3443" t="s">
        <v>2471</v>
      </c>
      <c r="L3443" s="46">
        <v>2837</v>
      </c>
      <c r="M3443" s="46">
        <v>36</v>
      </c>
      <c r="N3443" s="46">
        <v>36.1</v>
      </c>
      <c r="O3443" s="46">
        <v>125</v>
      </c>
      <c r="P3443" s="46">
        <f t="shared" si="388"/>
        <v>1</v>
      </c>
      <c r="R3443" s="67" t="s">
        <v>3626</v>
      </c>
      <c r="S3443" s="67">
        <f>COUNTIF(Y$2:$Y$100,R3443)</f>
        <v>0</v>
      </c>
      <c r="V3443" s="67">
        <f t="shared" si="389"/>
        <v>0</v>
      </c>
      <c r="X3443"/>
      <c r="Y3443" s="67" t="str">
        <f t="shared" ref="Y3443:Y3474" si="394">CONCATENATE(W3443," ",X3443)</f>
        <v xml:space="preserve"> </v>
      </c>
      <c r="AB3443" t="s">
        <v>2471</v>
      </c>
      <c r="AC3443" s="46">
        <v>2837</v>
      </c>
      <c r="AD3443" s="46">
        <v>36</v>
      </c>
      <c r="AE3443" s="46">
        <v>36.1</v>
      </c>
      <c r="AF3443" s="46">
        <v>125</v>
      </c>
      <c r="AH3443" s="70" t="str">
        <f t="shared" si="390"/>
        <v/>
      </c>
      <c r="AI3443" s="70" t="str">
        <f t="shared" si="391"/>
        <v/>
      </c>
      <c r="AJ3443" s="70" t="str">
        <f t="shared" si="392"/>
        <v>X</v>
      </c>
      <c r="AK3443" s="70" t="str" cm="1">
        <f t="array" ref="AK3443">_xlfn.IFS(AH3443&lt;&gt;"","1",AI3443&lt;&gt;"","2",AJ3443&lt;&gt;"","3")</f>
        <v>3</v>
      </c>
    </row>
    <row r="3444" spans="1:37" x14ac:dyDescent="0.25">
      <c r="A3444" t="s">
        <v>1979</v>
      </c>
      <c r="B3444" t="s">
        <v>735</v>
      </c>
      <c r="C3444" s="67" t="str">
        <f t="shared" si="387"/>
        <v>Erin Mager</v>
      </c>
      <c r="D3444" s="71" t="str" cm="1">
        <f t="array" ref="D3444">_xlfn.IFS(AK3444="1",CONCATENATE(C3444,"Regional"),AK3444="2",CONCATENATE(C3444,"Sectional"),AK3444="3",CONCATENATE(C3444,COUNTIF($C$1:C3444,C3444)))</f>
        <v>Erin Mager3</v>
      </c>
      <c r="E3444" s="66">
        <v>45169.583333333336</v>
      </c>
      <c r="F3444" t="s">
        <v>2469</v>
      </c>
      <c r="G3444" s="46">
        <v>12</v>
      </c>
      <c r="H3444" s="46">
        <v>45</v>
      </c>
      <c r="I3444" s="46">
        <v>1</v>
      </c>
      <c r="J3444" t="s">
        <v>2470</v>
      </c>
      <c r="K3444" t="s">
        <v>2471</v>
      </c>
      <c r="L3444" s="46">
        <v>2837</v>
      </c>
      <c r="M3444" s="46">
        <v>36</v>
      </c>
      <c r="N3444" s="46">
        <v>36.1</v>
      </c>
      <c r="O3444" s="46">
        <v>125</v>
      </c>
      <c r="P3444" s="46">
        <f t="shared" si="388"/>
        <v>1</v>
      </c>
      <c r="R3444" s="67" t="s">
        <v>2995</v>
      </c>
      <c r="S3444" s="67">
        <f>COUNTIF(Y$2:$Y$100,R3444)</f>
        <v>0</v>
      </c>
      <c r="V3444" s="67">
        <f t="shared" si="389"/>
        <v>0</v>
      </c>
      <c r="X3444"/>
      <c r="Y3444" s="67" t="str">
        <f t="shared" si="394"/>
        <v xml:space="preserve"> </v>
      </c>
      <c r="AB3444" t="s">
        <v>2471</v>
      </c>
      <c r="AC3444" s="46">
        <v>2837</v>
      </c>
      <c r="AD3444" s="46">
        <v>36</v>
      </c>
      <c r="AE3444" s="46">
        <v>36.1</v>
      </c>
      <c r="AF3444" s="46">
        <v>125</v>
      </c>
      <c r="AH3444" s="70" t="str">
        <f t="shared" si="390"/>
        <v/>
      </c>
      <c r="AI3444" s="70" t="str">
        <f t="shared" si="391"/>
        <v/>
      </c>
      <c r="AJ3444" s="70" t="str">
        <f t="shared" si="392"/>
        <v>X</v>
      </c>
      <c r="AK3444" s="70" t="str" cm="1">
        <f t="array" ref="AK3444">_xlfn.IFS(AH3444&lt;&gt;"","1",AI3444&lt;&gt;"","2",AJ3444&lt;&gt;"","3")</f>
        <v>3</v>
      </c>
    </row>
    <row r="3445" spans="1:37" x14ac:dyDescent="0.25">
      <c r="A3445" t="s">
        <v>2052</v>
      </c>
      <c r="B3445" t="s">
        <v>2053</v>
      </c>
      <c r="C3445" s="67" t="str">
        <f t="shared" si="387"/>
        <v>Lindsey Zobel</v>
      </c>
      <c r="D3445" s="71" t="str" cm="1">
        <f t="array" ref="D3445">_xlfn.IFS(AK3445="1",CONCATENATE(C3445,"Regional"),AK3445="2",CONCATENATE(C3445,"Sectional"),AK3445="3",CONCATENATE(C3445,COUNTIF($C$1:C3445,C3445)))</f>
        <v>Lindsey Zobel2</v>
      </c>
      <c r="E3445" s="66">
        <v>45169.583333333336</v>
      </c>
      <c r="F3445" t="s">
        <v>2469</v>
      </c>
      <c r="G3445" s="46">
        <v>12</v>
      </c>
      <c r="H3445" s="46">
        <v>50</v>
      </c>
      <c r="I3445" s="46">
        <v>3</v>
      </c>
      <c r="J3445" t="s">
        <v>2470</v>
      </c>
      <c r="K3445" t="s">
        <v>2471</v>
      </c>
      <c r="L3445" s="46">
        <v>2837</v>
      </c>
      <c r="M3445" s="46">
        <v>36</v>
      </c>
      <c r="N3445" s="46">
        <v>36.1</v>
      </c>
      <c r="O3445" s="46">
        <v>125</v>
      </c>
      <c r="P3445" s="46">
        <f t="shared" si="388"/>
        <v>1</v>
      </c>
      <c r="R3445" s="67" t="s">
        <v>3073</v>
      </c>
      <c r="S3445" s="67">
        <f>COUNTIF(Y$2:$Y$100,R3445)</f>
        <v>0</v>
      </c>
      <c r="V3445" s="67">
        <f t="shared" si="389"/>
        <v>0</v>
      </c>
      <c r="X3445"/>
      <c r="Y3445" s="67" t="str">
        <f t="shared" si="394"/>
        <v xml:space="preserve"> </v>
      </c>
      <c r="AB3445" t="s">
        <v>2471</v>
      </c>
      <c r="AC3445" s="46">
        <v>2837</v>
      </c>
      <c r="AD3445" s="46">
        <v>36</v>
      </c>
      <c r="AE3445" s="46">
        <v>36.1</v>
      </c>
      <c r="AF3445" s="46">
        <v>125</v>
      </c>
      <c r="AH3445" s="70" t="str">
        <f t="shared" si="390"/>
        <v/>
      </c>
      <c r="AI3445" s="70" t="str">
        <f t="shared" si="391"/>
        <v/>
      </c>
      <c r="AJ3445" s="70" t="str">
        <f t="shared" si="392"/>
        <v>X</v>
      </c>
      <c r="AK3445" s="70" t="str" cm="1">
        <f t="array" ref="AK3445">_xlfn.IFS(AH3445&lt;&gt;"","1",AI3445&lt;&gt;"","2",AJ3445&lt;&gt;"","3")</f>
        <v>3</v>
      </c>
    </row>
    <row r="3446" spans="1:37" x14ac:dyDescent="0.25">
      <c r="A3446" t="s">
        <v>1974</v>
      </c>
      <c r="B3446" t="s">
        <v>1065</v>
      </c>
      <c r="C3446" s="67" t="str">
        <f t="shared" si="387"/>
        <v>Sofia Davis</v>
      </c>
      <c r="D3446" s="71" t="str" cm="1">
        <f t="array" ref="D3446">_xlfn.IFS(AK3446="1",CONCATENATE(C3446,"Regional"),AK3446="2",CONCATENATE(C3446,"Sectional"),AK3446="3",CONCATENATE(C3446,COUNTIF($C$1:C3446,C3446)))</f>
        <v>Sofia Davis2</v>
      </c>
      <c r="E3446" s="66">
        <v>45169.583333333336</v>
      </c>
      <c r="F3446" t="s">
        <v>2469</v>
      </c>
      <c r="G3446" s="46">
        <v>12</v>
      </c>
      <c r="H3446" s="46">
        <v>52</v>
      </c>
      <c r="I3446" s="46">
        <v>4</v>
      </c>
      <c r="J3446" t="s">
        <v>2470</v>
      </c>
      <c r="K3446" t="s">
        <v>2471</v>
      </c>
      <c r="L3446" s="46">
        <v>2837</v>
      </c>
      <c r="M3446" s="46">
        <v>36</v>
      </c>
      <c r="N3446" s="46">
        <v>36.1</v>
      </c>
      <c r="O3446" s="46">
        <v>125</v>
      </c>
      <c r="P3446" s="46">
        <f t="shared" si="388"/>
        <v>1</v>
      </c>
      <c r="R3446" s="67" t="s">
        <v>3074</v>
      </c>
      <c r="S3446" s="67">
        <f>COUNTIF(Y$2:$Y$100,R3446)</f>
        <v>0</v>
      </c>
      <c r="V3446" s="67">
        <f t="shared" si="389"/>
        <v>0</v>
      </c>
      <c r="X3446"/>
      <c r="Y3446" s="67" t="str">
        <f t="shared" si="394"/>
        <v xml:space="preserve"> </v>
      </c>
      <c r="AB3446" t="s">
        <v>2471</v>
      </c>
      <c r="AC3446" s="46">
        <v>2837</v>
      </c>
      <c r="AD3446" s="46">
        <v>36</v>
      </c>
      <c r="AE3446" s="46">
        <v>36.1</v>
      </c>
      <c r="AF3446" s="46">
        <v>125</v>
      </c>
      <c r="AH3446" s="70" t="str">
        <f t="shared" si="390"/>
        <v/>
      </c>
      <c r="AI3446" s="70" t="str">
        <f t="shared" si="391"/>
        <v/>
      </c>
      <c r="AJ3446" s="70" t="str">
        <f t="shared" si="392"/>
        <v>X</v>
      </c>
      <c r="AK3446" s="70" t="str" cm="1">
        <f t="array" ref="AK3446">_xlfn.IFS(AH3446&lt;&gt;"","1",AI3446&lt;&gt;"","2",AJ3446&lt;&gt;"","3")</f>
        <v>3</v>
      </c>
    </row>
    <row r="3447" spans="1:37" x14ac:dyDescent="0.25">
      <c r="A3447" t="s">
        <v>3440</v>
      </c>
      <c r="B3447" t="s">
        <v>628</v>
      </c>
      <c r="C3447" s="67" t="str">
        <f t="shared" si="387"/>
        <v>Angelina Tarantino</v>
      </c>
      <c r="D3447" s="71" t="str" cm="1">
        <f t="array" ref="D3447">_xlfn.IFS(AK3447="1",CONCATENATE(C3447,"Regional"),AK3447="2",CONCATENATE(C3447,"Sectional"),AK3447="3",CONCATENATE(C3447,COUNTIF($C$1:C3447,C3447)))</f>
        <v>Angelina Tarantino1</v>
      </c>
      <c r="E3447" s="66">
        <v>45169.583333333336</v>
      </c>
      <c r="F3447" t="s">
        <v>2469</v>
      </c>
      <c r="G3447" s="46">
        <v>12</v>
      </c>
      <c r="H3447" s="46">
        <v>53</v>
      </c>
      <c r="I3447" s="46">
        <v>5</v>
      </c>
      <c r="J3447" t="s">
        <v>2470</v>
      </c>
      <c r="K3447" t="s">
        <v>2471</v>
      </c>
      <c r="L3447" s="46">
        <v>2837</v>
      </c>
      <c r="M3447" s="46">
        <v>36</v>
      </c>
      <c r="N3447" s="46">
        <v>36.1</v>
      </c>
      <c r="O3447" s="46">
        <v>125</v>
      </c>
      <c r="P3447" s="46">
        <f t="shared" si="388"/>
        <v>1</v>
      </c>
      <c r="R3447" s="67" t="s">
        <v>3642</v>
      </c>
      <c r="S3447" s="67">
        <f>COUNTIF(Y$2:$Y$100,R3447)</f>
        <v>0</v>
      </c>
      <c r="V3447" s="67">
        <f t="shared" si="389"/>
        <v>0</v>
      </c>
      <c r="X3447"/>
      <c r="Y3447" s="67" t="str">
        <f t="shared" si="394"/>
        <v xml:space="preserve"> </v>
      </c>
      <c r="AB3447" t="s">
        <v>2471</v>
      </c>
      <c r="AC3447" s="46">
        <v>2837</v>
      </c>
      <c r="AD3447" s="46">
        <v>36</v>
      </c>
      <c r="AE3447" s="46">
        <v>36.1</v>
      </c>
      <c r="AF3447" s="46">
        <v>125</v>
      </c>
      <c r="AH3447" s="70" t="str">
        <f t="shared" si="390"/>
        <v/>
      </c>
      <c r="AI3447" s="70" t="str">
        <f t="shared" si="391"/>
        <v/>
      </c>
      <c r="AJ3447" s="70" t="str">
        <f t="shared" si="392"/>
        <v>X</v>
      </c>
      <c r="AK3447" s="70" t="str" cm="1">
        <f t="array" ref="AK3447">_xlfn.IFS(AH3447&lt;&gt;"","1",AI3447&lt;&gt;"","2",AJ3447&lt;&gt;"","3")</f>
        <v>3</v>
      </c>
    </row>
    <row r="3448" spans="1:37" x14ac:dyDescent="0.25">
      <c r="A3448" t="s">
        <v>333</v>
      </c>
      <c r="B3448" t="s">
        <v>503</v>
      </c>
      <c r="C3448" s="67" t="str">
        <f t="shared" si="387"/>
        <v>Audrey Peterson</v>
      </c>
      <c r="D3448" s="71" t="str" cm="1">
        <f t="array" ref="D3448">_xlfn.IFS(AK3448="1",CONCATENATE(C3448,"Regional"),AK3448="2",CONCATENATE(C3448,"Sectional"),AK3448="3",CONCATENATE(C3448,COUNTIF($C$1:C3448,C3448)))</f>
        <v>Audrey Peterson3</v>
      </c>
      <c r="E3448" s="66">
        <v>45169.583333333336</v>
      </c>
      <c r="F3448" t="s">
        <v>2469</v>
      </c>
      <c r="G3448" s="46">
        <v>12</v>
      </c>
      <c r="H3448" s="46">
        <v>54</v>
      </c>
      <c r="I3448" s="46">
        <v>6</v>
      </c>
      <c r="J3448" t="s">
        <v>2470</v>
      </c>
      <c r="K3448" t="s">
        <v>2471</v>
      </c>
      <c r="L3448" s="46">
        <v>2837</v>
      </c>
      <c r="M3448" s="46">
        <v>36</v>
      </c>
      <c r="N3448" s="46">
        <v>36.1</v>
      </c>
      <c r="O3448" s="46">
        <v>125</v>
      </c>
      <c r="P3448" s="46">
        <f t="shared" si="388"/>
        <v>1</v>
      </c>
      <c r="R3448" s="67" t="s">
        <v>2990</v>
      </c>
      <c r="S3448" s="67">
        <f>COUNTIF(Y$2:$Y$100,R3448)</f>
        <v>0</v>
      </c>
      <c r="V3448" s="67">
        <f t="shared" si="389"/>
        <v>0</v>
      </c>
      <c r="X3448"/>
      <c r="Y3448" s="67" t="str">
        <f t="shared" si="394"/>
        <v xml:space="preserve"> </v>
      </c>
      <c r="AB3448" t="s">
        <v>2471</v>
      </c>
      <c r="AC3448" s="46">
        <v>2837</v>
      </c>
      <c r="AD3448" s="46">
        <v>36</v>
      </c>
      <c r="AE3448" s="46">
        <v>36.1</v>
      </c>
      <c r="AF3448" s="46">
        <v>125</v>
      </c>
      <c r="AH3448" s="70" t="str">
        <f t="shared" si="390"/>
        <v/>
      </c>
      <c r="AI3448" s="70" t="str">
        <f t="shared" si="391"/>
        <v/>
      </c>
      <c r="AJ3448" s="70" t="str">
        <f t="shared" si="392"/>
        <v>X</v>
      </c>
      <c r="AK3448" s="70" t="str" cm="1">
        <f t="array" ref="AK3448">_xlfn.IFS(AH3448&lt;&gt;"","1",AI3448&lt;&gt;"","2",AJ3448&lt;&gt;"","3")</f>
        <v>3</v>
      </c>
    </row>
    <row r="3449" spans="1:37" x14ac:dyDescent="0.25">
      <c r="A3449" t="s">
        <v>3441</v>
      </c>
      <c r="B3449" t="s">
        <v>478</v>
      </c>
      <c r="C3449" s="67" t="str">
        <f t="shared" si="387"/>
        <v>Madeline Virnig</v>
      </c>
      <c r="D3449" s="71" t="str" cm="1">
        <f t="array" ref="D3449">_xlfn.IFS(AK3449="1",CONCATENATE(C3449,"Regional"),AK3449="2",CONCATENATE(C3449,"Sectional"),AK3449="3",CONCATENATE(C3449,COUNTIF($C$1:C3449,C3449)))</f>
        <v>Madeline Virnig1</v>
      </c>
      <c r="E3449" s="66">
        <v>45169.583333333336</v>
      </c>
      <c r="F3449" t="s">
        <v>2469</v>
      </c>
      <c r="G3449" s="46">
        <v>12</v>
      </c>
      <c r="H3449" s="46">
        <v>56</v>
      </c>
      <c r="I3449" s="46">
        <v>7</v>
      </c>
      <c r="J3449" t="s">
        <v>2470</v>
      </c>
      <c r="K3449" t="s">
        <v>2471</v>
      </c>
      <c r="L3449" s="46">
        <v>2837</v>
      </c>
      <c r="M3449" s="46">
        <v>36</v>
      </c>
      <c r="N3449" s="46">
        <v>36.1</v>
      </c>
      <c r="O3449" s="46">
        <v>125</v>
      </c>
      <c r="P3449" s="46">
        <f t="shared" si="388"/>
        <v>1</v>
      </c>
      <c r="R3449" s="67" t="s">
        <v>3643</v>
      </c>
      <c r="S3449" s="67">
        <f>COUNTIF(Y$2:$Y$100,R3449)</f>
        <v>0</v>
      </c>
      <c r="V3449" s="67">
        <f t="shared" si="389"/>
        <v>0</v>
      </c>
      <c r="X3449"/>
      <c r="Y3449" s="67" t="str">
        <f t="shared" si="394"/>
        <v xml:space="preserve"> </v>
      </c>
      <c r="AB3449" t="s">
        <v>2471</v>
      </c>
      <c r="AC3449" s="46">
        <v>2837</v>
      </c>
      <c r="AD3449" s="46">
        <v>36</v>
      </c>
      <c r="AE3449" s="46">
        <v>36.1</v>
      </c>
      <c r="AF3449" s="46">
        <v>125</v>
      </c>
      <c r="AH3449" s="70" t="str">
        <f t="shared" si="390"/>
        <v/>
      </c>
      <c r="AI3449" s="70" t="str">
        <f t="shared" si="391"/>
        <v/>
      </c>
      <c r="AJ3449" s="70" t="str">
        <f t="shared" si="392"/>
        <v>X</v>
      </c>
      <c r="AK3449" s="70" t="str" cm="1">
        <f t="array" ref="AK3449">_xlfn.IFS(AH3449&lt;&gt;"","1",AI3449&lt;&gt;"","2",AJ3449&lt;&gt;"","3")</f>
        <v>3</v>
      </c>
    </row>
    <row r="3450" spans="1:37" x14ac:dyDescent="0.25">
      <c r="A3450" t="s">
        <v>734</v>
      </c>
      <c r="B3450" t="s">
        <v>735</v>
      </c>
      <c r="C3450" s="67" t="str">
        <f t="shared" si="387"/>
        <v>Erin Tonnessen</v>
      </c>
      <c r="D3450" s="71" t="str" cm="1">
        <f t="array" ref="D3450">_xlfn.IFS(AK3450="1",CONCATENATE(C3450,"Regional"),AK3450="2",CONCATENATE(C3450,"Sectional"),AK3450="3",CONCATENATE(C3450,COUNTIF($C$1:C3450,C3450)))</f>
        <v>Erin Tonnessen2</v>
      </c>
      <c r="E3450" s="66">
        <v>45169.583333333336</v>
      </c>
      <c r="F3450" t="s">
        <v>2469</v>
      </c>
      <c r="G3450" s="46">
        <v>12</v>
      </c>
      <c r="H3450" s="46">
        <v>57</v>
      </c>
      <c r="I3450" s="46">
        <v>8</v>
      </c>
      <c r="J3450" t="s">
        <v>2470</v>
      </c>
      <c r="K3450" t="s">
        <v>2471</v>
      </c>
      <c r="L3450" s="46">
        <v>2837</v>
      </c>
      <c r="M3450" s="46">
        <v>36</v>
      </c>
      <c r="N3450" s="46">
        <v>36.1</v>
      </c>
      <c r="O3450" s="46">
        <v>125</v>
      </c>
      <c r="P3450" s="46">
        <f t="shared" si="388"/>
        <v>1</v>
      </c>
      <c r="R3450" s="67" t="s">
        <v>1327</v>
      </c>
      <c r="S3450" s="67">
        <f>COUNTIF(Y$2:$Y$100,R3450)</f>
        <v>0</v>
      </c>
      <c r="V3450" s="67">
        <f t="shared" si="389"/>
        <v>0</v>
      </c>
      <c r="X3450"/>
      <c r="Y3450" s="67" t="str">
        <f t="shared" si="394"/>
        <v xml:space="preserve"> </v>
      </c>
      <c r="AB3450" t="s">
        <v>2471</v>
      </c>
      <c r="AC3450" s="46">
        <v>2837</v>
      </c>
      <c r="AD3450" s="46">
        <v>36</v>
      </c>
      <c r="AE3450" s="46">
        <v>36.1</v>
      </c>
      <c r="AF3450" s="46">
        <v>125</v>
      </c>
      <c r="AH3450" s="70" t="str">
        <f t="shared" si="390"/>
        <v/>
      </c>
      <c r="AI3450" s="70" t="str">
        <f t="shared" si="391"/>
        <v/>
      </c>
      <c r="AJ3450" s="70" t="str">
        <f t="shared" si="392"/>
        <v>X</v>
      </c>
      <c r="AK3450" s="70" t="str" cm="1">
        <f t="array" ref="AK3450">_xlfn.IFS(AH3450&lt;&gt;"","1",AI3450&lt;&gt;"","2",AJ3450&lt;&gt;"","3")</f>
        <v>3</v>
      </c>
    </row>
    <row r="3451" spans="1:37" x14ac:dyDescent="0.25">
      <c r="A3451" t="s">
        <v>1974</v>
      </c>
      <c r="B3451" t="s">
        <v>311</v>
      </c>
      <c r="C3451" s="67" t="str">
        <f t="shared" si="387"/>
        <v>Julia Davis</v>
      </c>
      <c r="D3451" s="71" t="str" cm="1">
        <f t="array" ref="D3451">_xlfn.IFS(AK3451="1",CONCATENATE(C3451,"Regional"),AK3451="2",CONCATENATE(C3451,"Sectional"),AK3451="3",CONCATENATE(C3451,COUNTIF($C$1:C3451,C3451)))</f>
        <v>Julia Davis3</v>
      </c>
      <c r="E3451" s="66">
        <v>45169.583333333336</v>
      </c>
      <c r="F3451" t="s">
        <v>2469</v>
      </c>
      <c r="G3451" s="46">
        <v>12</v>
      </c>
      <c r="H3451" s="46">
        <v>59</v>
      </c>
      <c r="I3451" s="46">
        <v>9</v>
      </c>
      <c r="J3451" t="s">
        <v>2470</v>
      </c>
      <c r="K3451" t="s">
        <v>2471</v>
      </c>
      <c r="L3451" s="46">
        <v>2837</v>
      </c>
      <c r="M3451" s="46">
        <v>36</v>
      </c>
      <c r="N3451" s="46">
        <v>36.1</v>
      </c>
      <c r="O3451" s="46">
        <v>125</v>
      </c>
      <c r="P3451" s="46">
        <f t="shared" si="388"/>
        <v>1</v>
      </c>
      <c r="R3451" s="67" t="s">
        <v>2991</v>
      </c>
      <c r="S3451" s="67">
        <f>COUNTIF(Y$2:$Y$100,R3451)</f>
        <v>0</v>
      </c>
      <c r="V3451" s="67">
        <f t="shared" si="389"/>
        <v>0</v>
      </c>
      <c r="X3451"/>
      <c r="Y3451" s="67" t="str">
        <f t="shared" si="394"/>
        <v xml:space="preserve"> </v>
      </c>
      <c r="AB3451" t="s">
        <v>2471</v>
      </c>
      <c r="AC3451" s="46">
        <v>2837</v>
      </c>
      <c r="AD3451" s="46">
        <v>36</v>
      </c>
      <c r="AE3451" s="46">
        <v>36.1</v>
      </c>
      <c r="AF3451" s="46">
        <v>125</v>
      </c>
      <c r="AH3451" s="70" t="str">
        <f t="shared" si="390"/>
        <v/>
      </c>
      <c r="AI3451" s="70" t="str">
        <f t="shared" si="391"/>
        <v/>
      </c>
      <c r="AJ3451" s="70" t="str">
        <f t="shared" si="392"/>
        <v>X</v>
      </c>
      <c r="AK3451" s="70" t="str" cm="1">
        <f t="array" ref="AK3451">_xlfn.IFS(AH3451&lt;&gt;"","1",AI3451&lt;&gt;"","2",AJ3451&lt;&gt;"","3")</f>
        <v>3</v>
      </c>
    </row>
    <row r="3452" spans="1:37" x14ac:dyDescent="0.25">
      <c r="A3452" t="s">
        <v>1975</v>
      </c>
      <c r="B3452" t="s">
        <v>1648</v>
      </c>
      <c r="C3452" s="67" t="str">
        <f t="shared" si="387"/>
        <v>Lainey Sullivan</v>
      </c>
      <c r="D3452" s="71" t="str" cm="1">
        <f t="array" ref="D3452">_xlfn.IFS(AK3452="1",CONCATENATE(C3452,"Regional"),AK3452="2",CONCATENATE(C3452,"Sectional"),AK3452="3",CONCATENATE(C3452,COUNTIF($C$1:C3452,C3452)))</f>
        <v>Lainey Sullivan3</v>
      </c>
      <c r="E3452" s="66">
        <v>45169.583333333336</v>
      </c>
      <c r="F3452" t="s">
        <v>2469</v>
      </c>
      <c r="G3452" s="46">
        <v>12</v>
      </c>
      <c r="H3452" s="46">
        <v>60</v>
      </c>
      <c r="I3452" s="46">
        <v>10</v>
      </c>
      <c r="J3452" t="s">
        <v>2470</v>
      </c>
      <c r="K3452" t="s">
        <v>2471</v>
      </c>
      <c r="L3452" s="46">
        <v>2837</v>
      </c>
      <c r="M3452" s="46">
        <v>36</v>
      </c>
      <c r="N3452" s="46">
        <v>36.1</v>
      </c>
      <c r="O3452" s="46">
        <v>125</v>
      </c>
      <c r="P3452" s="46">
        <f t="shared" si="388"/>
        <v>1</v>
      </c>
      <c r="R3452" s="67" t="s">
        <v>2992</v>
      </c>
      <c r="S3452" s="67">
        <f>COUNTIF(Y$2:$Y$100,R3452)</f>
        <v>0</v>
      </c>
      <c r="V3452" s="67">
        <f t="shared" si="389"/>
        <v>0</v>
      </c>
      <c r="X3452"/>
      <c r="Y3452" s="67" t="str">
        <f t="shared" si="394"/>
        <v xml:space="preserve"> </v>
      </c>
      <c r="AB3452" t="s">
        <v>2471</v>
      </c>
      <c r="AC3452" s="46">
        <v>2837</v>
      </c>
      <c r="AD3452" s="46">
        <v>36</v>
      </c>
      <c r="AE3452" s="46">
        <v>36.1</v>
      </c>
      <c r="AF3452" s="46">
        <v>125</v>
      </c>
      <c r="AH3452" s="70" t="str">
        <f t="shared" si="390"/>
        <v/>
      </c>
      <c r="AI3452" s="70" t="str">
        <f t="shared" si="391"/>
        <v/>
      </c>
      <c r="AJ3452" s="70" t="str">
        <f t="shared" si="392"/>
        <v>X</v>
      </c>
      <c r="AK3452" s="70" t="str" cm="1">
        <f t="array" ref="AK3452">_xlfn.IFS(AH3452&lt;&gt;"","1",AI3452&lt;&gt;"","2",AJ3452&lt;&gt;"","3")</f>
        <v>3</v>
      </c>
    </row>
    <row r="3453" spans="1:37" x14ac:dyDescent="0.25">
      <c r="A3453" t="s">
        <v>351</v>
      </c>
      <c r="B3453" t="s">
        <v>530</v>
      </c>
      <c r="C3453" s="67" t="str">
        <f t="shared" si="387"/>
        <v>Kendra Schmidt</v>
      </c>
      <c r="D3453" s="71" t="str" cm="1">
        <f t="array" ref="D3453">_xlfn.IFS(AK3453="1",CONCATENATE(C3453,"Regional"),AK3453="2",CONCATENATE(C3453,"Sectional"),AK3453="3",CONCATENATE(C3453,COUNTIF($C$1:C3453,C3453)))</f>
        <v>Kendra Schmidt1</v>
      </c>
      <c r="E3453" s="66">
        <v>45169.583333333336</v>
      </c>
      <c r="F3453" t="s">
        <v>2469</v>
      </c>
      <c r="G3453" s="46">
        <v>12</v>
      </c>
      <c r="H3453" s="46">
        <v>61</v>
      </c>
      <c r="I3453" s="46">
        <v>11</v>
      </c>
      <c r="J3453" t="s">
        <v>2470</v>
      </c>
      <c r="K3453" t="s">
        <v>2471</v>
      </c>
      <c r="L3453" s="46">
        <v>2837</v>
      </c>
      <c r="M3453" s="46">
        <v>36</v>
      </c>
      <c r="N3453" s="46">
        <v>36.1</v>
      </c>
      <c r="O3453" s="46">
        <v>125</v>
      </c>
      <c r="P3453" s="46">
        <f t="shared" si="388"/>
        <v>1</v>
      </c>
      <c r="R3453" s="67" t="s">
        <v>3075</v>
      </c>
      <c r="S3453" s="67">
        <f>COUNTIF(Y$2:$Y$100,R3453)</f>
        <v>0</v>
      </c>
      <c r="V3453" s="67">
        <f t="shared" si="389"/>
        <v>0</v>
      </c>
      <c r="X3453"/>
      <c r="Y3453" s="67" t="str">
        <f t="shared" si="394"/>
        <v xml:space="preserve"> </v>
      </c>
      <c r="AB3453" t="s">
        <v>2471</v>
      </c>
      <c r="AC3453" s="46">
        <v>2837</v>
      </c>
      <c r="AD3453" s="46">
        <v>36</v>
      </c>
      <c r="AE3453" s="46">
        <v>36.1</v>
      </c>
      <c r="AF3453" s="46">
        <v>125</v>
      </c>
      <c r="AH3453" s="70" t="str">
        <f t="shared" si="390"/>
        <v/>
      </c>
      <c r="AI3453" s="70" t="str">
        <f t="shared" si="391"/>
        <v/>
      </c>
      <c r="AJ3453" s="70" t="str">
        <f t="shared" si="392"/>
        <v>X</v>
      </c>
      <c r="AK3453" s="70" t="str" cm="1">
        <f t="array" ref="AK3453">_xlfn.IFS(AH3453&lt;&gt;"","1",AI3453&lt;&gt;"","2",AJ3453&lt;&gt;"","3")</f>
        <v>3</v>
      </c>
    </row>
    <row r="3454" spans="1:37" x14ac:dyDescent="0.25">
      <c r="A3454" t="s">
        <v>276</v>
      </c>
      <c r="B3454" t="s">
        <v>682</v>
      </c>
      <c r="C3454" s="67" t="str">
        <f t="shared" si="387"/>
        <v>Aubrey Jones</v>
      </c>
      <c r="D3454" s="71" t="str" cm="1">
        <f t="array" ref="D3454">_xlfn.IFS(AK3454="1",CONCATENATE(C3454,"Regional"),AK3454="2",CONCATENATE(C3454,"Sectional"),AK3454="3",CONCATENATE(C3454,COUNTIF($C$1:C3454,C3454)))</f>
        <v>Aubrey Jones2</v>
      </c>
      <c r="E3454" s="66">
        <v>45169.583333333336</v>
      </c>
      <c r="F3454" t="s">
        <v>2469</v>
      </c>
      <c r="G3454" s="46">
        <v>12</v>
      </c>
      <c r="H3454" s="46">
        <v>64</v>
      </c>
      <c r="I3454" s="46">
        <v>12</v>
      </c>
      <c r="J3454" t="s">
        <v>2470</v>
      </c>
      <c r="K3454" t="s">
        <v>2471</v>
      </c>
      <c r="L3454" s="46">
        <v>2837</v>
      </c>
      <c r="M3454" s="46">
        <v>36</v>
      </c>
      <c r="N3454" s="46">
        <v>36.1</v>
      </c>
      <c r="O3454" s="46">
        <v>125</v>
      </c>
      <c r="P3454" s="46">
        <f t="shared" si="388"/>
        <v>1</v>
      </c>
      <c r="R3454" s="67" t="s">
        <v>3076</v>
      </c>
      <c r="S3454" s="67">
        <f>COUNTIF(Y$2:$Y$100,R3454)</f>
        <v>0</v>
      </c>
      <c r="V3454" s="67">
        <f t="shared" si="389"/>
        <v>0</v>
      </c>
      <c r="X3454"/>
      <c r="Y3454" s="67" t="str">
        <f t="shared" si="394"/>
        <v xml:space="preserve"> </v>
      </c>
      <c r="AB3454" t="s">
        <v>2471</v>
      </c>
      <c r="AC3454" s="46">
        <v>2837</v>
      </c>
      <c r="AD3454" s="46">
        <v>36</v>
      </c>
      <c r="AE3454" s="46">
        <v>36.1</v>
      </c>
      <c r="AF3454" s="46">
        <v>125</v>
      </c>
      <c r="AH3454" s="70" t="str">
        <f t="shared" si="390"/>
        <v/>
      </c>
      <c r="AI3454" s="70" t="str">
        <f t="shared" si="391"/>
        <v/>
      </c>
      <c r="AJ3454" s="70" t="str">
        <f t="shared" si="392"/>
        <v>X</v>
      </c>
      <c r="AK3454" s="70" t="str" cm="1">
        <f t="array" ref="AK3454">_xlfn.IFS(AH3454&lt;&gt;"","1",AI3454&lt;&gt;"","2",AJ3454&lt;&gt;"","3")</f>
        <v>3</v>
      </c>
    </row>
    <row r="3455" spans="1:37" x14ac:dyDescent="0.25">
      <c r="A3455" t="s">
        <v>718</v>
      </c>
      <c r="B3455" t="s">
        <v>368</v>
      </c>
      <c r="C3455" s="67" t="str">
        <f t="shared" si="387"/>
        <v>Lexi Manteufel</v>
      </c>
      <c r="D3455" s="71" t="str" cm="1">
        <f t="array" ref="D3455">_xlfn.IFS(AK3455="1",CONCATENATE(C3455,"Regional"),AK3455="2",CONCATENATE(C3455,"Sectional"),AK3455="3",CONCATENATE(C3455,COUNTIF($C$1:C3455,C3455)))</f>
        <v>Lexi Manteufel6</v>
      </c>
      <c r="E3455" s="66">
        <v>45169.604166666664</v>
      </c>
      <c r="F3455" t="s">
        <v>2377</v>
      </c>
      <c r="G3455" s="46">
        <v>10</v>
      </c>
      <c r="H3455" s="46">
        <v>37</v>
      </c>
      <c r="I3455" s="46">
        <v>1</v>
      </c>
      <c r="J3455" t="s">
        <v>139</v>
      </c>
      <c r="K3455" t="s">
        <v>90</v>
      </c>
      <c r="L3455" s="46">
        <v>2695</v>
      </c>
      <c r="M3455" s="46">
        <v>36</v>
      </c>
      <c r="N3455" s="46">
        <v>34.9</v>
      </c>
      <c r="O3455" s="46">
        <v>119</v>
      </c>
      <c r="P3455" s="46">
        <f t="shared" si="388"/>
        <v>1</v>
      </c>
      <c r="R3455" s="67" t="s">
        <v>1315</v>
      </c>
      <c r="S3455" s="67">
        <f>COUNTIF(Y$2:$Y$100,R3455)</f>
        <v>0</v>
      </c>
      <c r="V3455" s="67">
        <f t="shared" si="389"/>
        <v>0</v>
      </c>
      <c r="X3455"/>
      <c r="Y3455" s="67" t="str">
        <f t="shared" si="394"/>
        <v xml:space="preserve"> </v>
      </c>
      <c r="AB3455" t="s">
        <v>90</v>
      </c>
      <c r="AC3455" s="46">
        <v>2695</v>
      </c>
      <c r="AD3455" s="46">
        <v>36</v>
      </c>
      <c r="AE3455" s="46">
        <v>34.9</v>
      </c>
      <c r="AF3455" s="46">
        <v>119</v>
      </c>
      <c r="AH3455" s="70" t="str">
        <f t="shared" si="390"/>
        <v/>
      </c>
      <c r="AI3455" s="70" t="str">
        <f t="shared" si="391"/>
        <v/>
      </c>
      <c r="AJ3455" s="70" t="str">
        <f t="shared" si="392"/>
        <v>X</v>
      </c>
      <c r="AK3455" s="70" t="str" cm="1">
        <f t="array" ref="AK3455">_xlfn.IFS(AH3455&lt;&gt;"","1",AI3455&lt;&gt;"","2",AJ3455&lt;&gt;"","3")</f>
        <v>3</v>
      </c>
    </row>
    <row r="3456" spans="1:37" x14ac:dyDescent="0.25">
      <c r="A3456" t="s">
        <v>1866</v>
      </c>
      <c r="B3456" t="s">
        <v>1656</v>
      </c>
      <c r="C3456" s="67" t="str">
        <f t="shared" si="387"/>
        <v>Alana Keevers</v>
      </c>
      <c r="D3456" s="71" t="str" cm="1">
        <f t="array" ref="D3456">_xlfn.IFS(AK3456="1",CONCATENATE(C3456,"Regional"),AK3456="2",CONCATENATE(C3456,"Sectional"),AK3456="3",CONCATENATE(C3456,COUNTIF($C$1:C3456,C3456)))</f>
        <v>Alana Keevers6</v>
      </c>
      <c r="E3456" s="66">
        <v>45169.604166666664</v>
      </c>
      <c r="F3456" t="s">
        <v>2377</v>
      </c>
      <c r="G3456" s="46">
        <v>10</v>
      </c>
      <c r="H3456" s="46">
        <v>39</v>
      </c>
      <c r="I3456" s="46">
        <v>2</v>
      </c>
      <c r="J3456" t="s">
        <v>139</v>
      </c>
      <c r="K3456" t="s">
        <v>90</v>
      </c>
      <c r="L3456" s="46">
        <v>2695</v>
      </c>
      <c r="M3456" s="46">
        <v>36</v>
      </c>
      <c r="N3456" s="46">
        <v>34.9</v>
      </c>
      <c r="O3456" s="46">
        <v>119</v>
      </c>
      <c r="P3456" s="46">
        <f t="shared" si="388"/>
        <v>1</v>
      </c>
      <c r="R3456" s="67" t="s">
        <v>2878</v>
      </c>
      <c r="S3456" s="67">
        <f>COUNTIF(Y$2:$Y$100,R3456)</f>
        <v>0</v>
      </c>
      <c r="V3456" s="67">
        <f t="shared" si="389"/>
        <v>0</v>
      </c>
      <c r="X3456"/>
      <c r="Y3456" s="67" t="str">
        <f t="shared" si="394"/>
        <v xml:space="preserve"> </v>
      </c>
      <c r="AB3456" t="s">
        <v>90</v>
      </c>
      <c r="AC3456" s="46">
        <v>2695</v>
      </c>
      <c r="AD3456" s="46">
        <v>36</v>
      </c>
      <c r="AE3456" s="46">
        <v>34.9</v>
      </c>
      <c r="AF3456" s="46">
        <v>119</v>
      </c>
      <c r="AH3456" s="70" t="str">
        <f t="shared" si="390"/>
        <v/>
      </c>
      <c r="AI3456" s="70" t="str">
        <f t="shared" si="391"/>
        <v/>
      </c>
      <c r="AJ3456" s="70" t="str">
        <f t="shared" si="392"/>
        <v>X</v>
      </c>
      <c r="AK3456" s="70" t="str" cm="1">
        <f t="array" ref="AK3456">_xlfn.IFS(AH3456&lt;&gt;"","1",AI3456&lt;&gt;"","2",AJ3456&lt;&gt;"","3")</f>
        <v>3</v>
      </c>
    </row>
    <row r="3457" spans="1:37" x14ac:dyDescent="0.25">
      <c r="A3457" t="s">
        <v>608</v>
      </c>
      <c r="B3457" t="s">
        <v>507</v>
      </c>
      <c r="C3457" s="67" t="str">
        <f t="shared" si="387"/>
        <v>Chloe Chappell</v>
      </c>
      <c r="D3457" s="71" t="str" cm="1">
        <f t="array" ref="D3457">_xlfn.IFS(AK3457="1",CONCATENATE(C3457,"Regional"),AK3457="2",CONCATENATE(C3457,"Sectional"),AK3457="3",CONCATENATE(C3457,COUNTIF($C$1:C3457,C3457)))</f>
        <v>Chloe Chappell2</v>
      </c>
      <c r="E3457" s="66">
        <v>45169.604166666664</v>
      </c>
      <c r="F3457" t="s">
        <v>2377</v>
      </c>
      <c r="G3457" s="46">
        <v>10</v>
      </c>
      <c r="H3457" s="46">
        <v>39</v>
      </c>
      <c r="I3457" s="46">
        <v>2</v>
      </c>
      <c r="J3457" t="s">
        <v>139</v>
      </c>
      <c r="K3457" t="s">
        <v>90</v>
      </c>
      <c r="L3457" s="46">
        <v>2695</v>
      </c>
      <c r="M3457" s="46">
        <v>36</v>
      </c>
      <c r="N3457" s="46">
        <v>34.9</v>
      </c>
      <c r="O3457" s="46">
        <v>119</v>
      </c>
      <c r="P3457" s="46">
        <f t="shared" si="388"/>
        <v>1</v>
      </c>
      <c r="R3457" s="67" t="s">
        <v>1251</v>
      </c>
      <c r="S3457" s="67">
        <f>COUNTIF(Y$2:$Y$100,R3457)</f>
        <v>0</v>
      </c>
      <c r="V3457" s="67">
        <f t="shared" si="389"/>
        <v>0</v>
      </c>
      <c r="X3457"/>
      <c r="Y3457" s="67" t="str">
        <f t="shared" si="394"/>
        <v xml:space="preserve"> </v>
      </c>
      <c r="AB3457" t="s">
        <v>90</v>
      </c>
      <c r="AC3457" s="46">
        <v>2695</v>
      </c>
      <c r="AD3457" s="46">
        <v>36</v>
      </c>
      <c r="AE3457" s="46">
        <v>34.9</v>
      </c>
      <c r="AF3457" s="46">
        <v>119</v>
      </c>
      <c r="AH3457" s="70" t="str">
        <f t="shared" si="390"/>
        <v/>
      </c>
      <c r="AI3457" s="70" t="str">
        <f t="shared" si="391"/>
        <v/>
      </c>
      <c r="AJ3457" s="70" t="str">
        <f t="shared" si="392"/>
        <v>X</v>
      </c>
      <c r="AK3457" s="70" t="str" cm="1">
        <f t="array" ref="AK3457">_xlfn.IFS(AH3457&lt;&gt;"","1",AI3457&lt;&gt;"","2",AJ3457&lt;&gt;"","3")</f>
        <v>3</v>
      </c>
    </row>
    <row r="3458" spans="1:37" x14ac:dyDescent="0.25">
      <c r="A3458" t="s">
        <v>683</v>
      </c>
      <c r="B3458" t="s">
        <v>507</v>
      </c>
      <c r="C3458" s="67" t="str">
        <f t="shared" ref="C3458:C3521" si="395">CONCATENATE(B3458," ",A3458)</f>
        <v>Chloe Teale</v>
      </c>
      <c r="D3458" s="71" t="str" cm="1">
        <f t="array" ref="D3458">_xlfn.IFS(AK3458="1",CONCATENATE(C3458,"Regional"),AK3458="2",CONCATENATE(C3458,"Sectional"),AK3458="3",CONCATENATE(C3458,COUNTIF($C$1:C3458,C3458)))</f>
        <v>Chloe Teale3</v>
      </c>
      <c r="E3458" s="66">
        <v>45169.604166666664</v>
      </c>
      <c r="F3458" t="s">
        <v>2377</v>
      </c>
      <c r="G3458" s="46">
        <v>10</v>
      </c>
      <c r="H3458" s="46">
        <v>44</v>
      </c>
      <c r="I3458" s="46">
        <v>4</v>
      </c>
      <c r="J3458" t="s">
        <v>139</v>
      </c>
      <c r="K3458" t="s">
        <v>90</v>
      </c>
      <c r="L3458" s="46">
        <v>2695</v>
      </c>
      <c r="M3458" s="46">
        <v>36</v>
      </c>
      <c r="N3458" s="46">
        <v>34.9</v>
      </c>
      <c r="O3458" s="46">
        <v>119</v>
      </c>
      <c r="P3458" s="46">
        <f t="shared" ref="P3458:P3521" si="396">IF(L3458&gt;4000,2,1)</f>
        <v>1</v>
      </c>
      <c r="R3458" s="67" t="s">
        <v>2879</v>
      </c>
      <c r="S3458" s="67">
        <f>COUNTIF(Y$2:$Y$100,R3458)</f>
        <v>0</v>
      </c>
      <c r="V3458" s="67">
        <f t="shared" ref="V3458:V3521" si="397">COUNTIF(R3458:R6081,Y3458)</f>
        <v>0</v>
      </c>
      <c r="X3458"/>
      <c r="Y3458" s="67" t="str">
        <f t="shared" si="394"/>
        <v xml:space="preserve"> </v>
      </c>
      <c r="AB3458" t="s">
        <v>90</v>
      </c>
      <c r="AC3458" s="46">
        <v>2695</v>
      </c>
      <c r="AD3458" s="46">
        <v>36</v>
      </c>
      <c r="AE3458" s="46">
        <v>34.9</v>
      </c>
      <c r="AF3458" s="46">
        <v>119</v>
      </c>
      <c r="AH3458" s="70" t="str">
        <f t="shared" ref="AH3458:AH3521" si="398">IF(ISNUMBER(SEARCH("regional",$F3458)),$F3458,"")</f>
        <v/>
      </c>
      <c r="AI3458" s="70" t="str">
        <f t="shared" ref="AI3458:AI3521" si="399">IF(ISNUMBER(SEARCH("sectional",$F3458)),$F3458,"")</f>
        <v/>
      </c>
      <c r="AJ3458" s="70" t="str">
        <f t="shared" ref="AJ3458:AJ3521" si="400">IF(AND(AH3458="",AI3458=""),"X","")</f>
        <v>X</v>
      </c>
      <c r="AK3458" s="70" t="str" cm="1">
        <f t="array" ref="AK3458">_xlfn.IFS(AH3458&lt;&gt;"","1",AI3458&lt;&gt;"","2",AJ3458&lt;&gt;"","3")</f>
        <v>3</v>
      </c>
    </row>
    <row r="3459" spans="1:37" x14ac:dyDescent="0.25">
      <c r="A3459" t="s">
        <v>274</v>
      </c>
      <c r="B3459" t="s">
        <v>2703</v>
      </c>
      <c r="C3459" s="67" t="str">
        <f t="shared" si="395"/>
        <v>Shaelyn Jensen</v>
      </c>
      <c r="D3459" s="71" t="str" cm="1">
        <f t="array" ref="D3459">_xlfn.IFS(AK3459="1",CONCATENATE(C3459,"Regional"),AK3459="2",CONCATENATE(C3459,"Sectional"),AK3459="3",CONCATENATE(C3459,COUNTIF($C$1:C3459,C3459)))</f>
        <v>Shaelyn Jensen4</v>
      </c>
      <c r="E3459" s="66">
        <v>45169.604166666664</v>
      </c>
      <c r="F3459" t="s">
        <v>2377</v>
      </c>
      <c r="G3459" s="46">
        <v>10</v>
      </c>
      <c r="H3459" s="46">
        <v>50</v>
      </c>
      <c r="I3459" s="46">
        <v>5</v>
      </c>
      <c r="J3459" t="s">
        <v>139</v>
      </c>
      <c r="K3459" t="s">
        <v>90</v>
      </c>
      <c r="L3459" s="46">
        <v>2695</v>
      </c>
      <c r="M3459" s="46">
        <v>36</v>
      </c>
      <c r="N3459" s="46">
        <v>34.9</v>
      </c>
      <c r="O3459" s="46">
        <v>119</v>
      </c>
      <c r="P3459" s="46">
        <f t="shared" si="396"/>
        <v>1</v>
      </c>
      <c r="R3459" s="67" t="s">
        <v>2880</v>
      </c>
      <c r="S3459" s="67">
        <f>COUNTIF(Y$2:$Y$100,R3459)</f>
        <v>0</v>
      </c>
      <c r="V3459" s="67">
        <f t="shared" si="397"/>
        <v>0</v>
      </c>
      <c r="X3459"/>
      <c r="Y3459" s="67" t="str">
        <f t="shared" si="394"/>
        <v xml:space="preserve"> </v>
      </c>
      <c r="AB3459" t="s">
        <v>90</v>
      </c>
      <c r="AC3459" s="46">
        <v>2695</v>
      </c>
      <c r="AD3459" s="46">
        <v>36</v>
      </c>
      <c r="AE3459" s="46">
        <v>34.9</v>
      </c>
      <c r="AF3459" s="46">
        <v>119</v>
      </c>
      <c r="AH3459" s="70" t="str">
        <f t="shared" si="398"/>
        <v/>
      </c>
      <c r="AI3459" s="70" t="str">
        <f t="shared" si="399"/>
        <v/>
      </c>
      <c r="AJ3459" s="70" t="str">
        <f t="shared" si="400"/>
        <v>X</v>
      </c>
      <c r="AK3459" s="70" t="str" cm="1">
        <f t="array" ref="AK3459">_xlfn.IFS(AH3459&lt;&gt;"","1",AI3459&lt;&gt;"","2",AJ3459&lt;&gt;"","3")</f>
        <v>3</v>
      </c>
    </row>
    <row r="3460" spans="1:37" x14ac:dyDescent="0.25">
      <c r="A3460" t="s">
        <v>1867</v>
      </c>
      <c r="B3460" t="s">
        <v>353</v>
      </c>
      <c r="C3460" s="67" t="str">
        <f t="shared" si="395"/>
        <v>Olivia Sheahan</v>
      </c>
      <c r="D3460" s="71" t="str" cm="1">
        <f t="array" ref="D3460">_xlfn.IFS(AK3460="1",CONCATENATE(C3460,"Regional"),AK3460="2",CONCATENATE(C3460,"Sectional"),AK3460="3",CONCATENATE(C3460,COUNTIF($C$1:C3460,C3460)))</f>
        <v>Olivia Sheahan4</v>
      </c>
      <c r="E3460" s="66">
        <v>45169.604166666664</v>
      </c>
      <c r="F3460" t="s">
        <v>2377</v>
      </c>
      <c r="G3460" s="46">
        <v>10</v>
      </c>
      <c r="H3460" s="46">
        <v>50</v>
      </c>
      <c r="I3460" s="46">
        <v>5</v>
      </c>
      <c r="J3460" t="s">
        <v>139</v>
      </c>
      <c r="K3460" t="s">
        <v>90</v>
      </c>
      <c r="L3460" s="46">
        <v>2695</v>
      </c>
      <c r="M3460" s="46">
        <v>36</v>
      </c>
      <c r="N3460" s="46">
        <v>34.9</v>
      </c>
      <c r="O3460" s="46">
        <v>119</v>
      </c>
      <c r="P3460" s="46">
        <f t="shared" si="396"/>
        <v>1</v>
      </c>
      <c r="R3460" s="67" t="s">
        <v>2881</v>
      </c>
      <c r="S3460" s="67">
        <f>COUNTIF(Y$2:$Y$100,R3460)</f>
        <v>0</v>
      </c>
      <c r="V3460" s="67">
        <f t="shared" si="397"/>
        <v>0</v>
      </c>
      <c r="X3460"/>
      <c r="Y3460" s="67" t="str">
        <f t="shared" si="394"/>
        <v xml:space="preserve"> </v>
      </c>
      <c r="AB3460" t="s">
        <v>90</v>
      </c>
      <c r="AC3460" s="46">
        <v>2695</v>
      </c>
      <c r="AD3460" s="46">
        <v>36</v>
      </c>
      <c r="AE3460" s="46">
        <v>34.9</v>
      </c>
      <c r="AF3460" s="46">
        <v>119</v>
      </c>
      <c r="AH3460" s="70" t="str">
        <f t="shared" si="398"/>
        <v/>
      </c>
      <c r="AI3460" s="70" t="str">
        <f t="shared" si="399"/>
        <v/>
      </c>
      <c r="AJ3460" s="70" t="str">
        <f t="shared" si="400"/>
        <v>X</v>
      </c>
      <c r="AK3460" s="70" t="str" cm="1">
        <f t="array" ref="AK3460">_xlfn.IFS(AH3460&lt;&gt;"","1",AI3460&lt;&gt;"","2",AJ3460&lt;&gt;"","3")</f>
        <v>3</v>
      </c>
    </row>
    <row r="3461" spans="1:37" x14ac:dyDescent="0.25">
      <c r="A3461" t="s">
        <v>1709</v>
      </c>
      <c r="B3461" t="s">
        <v>458</v>
      </c>
      <c r="C3461" s="67" t="str">
        <f t="shared" si="395"/>
        <v>Lauren Einhaus</v>
      </c>
      <c r="D3461" s="71" t="str" cm="1">
        <f t="array" ref="D3461">_xlfn.IFS(AK3461="1",CONCATENATE(C3461,"Regional"),AK3461="2",CONCATENATE(C3461,"Sectional"),AK3461="3",CONCATENATE(C3461,COUNTIF($C$1:C3461,C3461)))</f>
        <v>Lauren Einhaus3</v>
      </c>
      <c r="E3461" s="66">
        <v>45169.604166666664</v>
      </c>
      <c r="F3461" t="s">
        <v>2377</v>
      </c>
      <c r="G3461" s="46">
        <v>10</v>
      </c>
      <c r="H3461" s="46">
        <v>52</v>
      </c>
      <c r="I3461" s="46">
        <v>7</v>
      </c>
      <c r="J3461" t="s">
        <v>139</v>
      </c>
      <c r="K3461" t="s">
        <v>90</v>
      </c>
      <c r="L3461" s="46">
        <v>2695</v>
      </c>
      <c r="M3461" s="46">
        <v>36</v>
      </c>
      <c r="N3461" s="46">
        <v>34.9</v>
      </c>
      <c r="O3461" s="46">
        <v>119</v>
      </c>
      <c r="P3461" s="46">
        <f t="shared" si="396"/>
        <v>1</v>
      </c>
      <c r="R3461" s="67" t="s">
        <v>3604</v>
      </c>
      <c r="S3461" s="67">
        <f>COUNTIF(Y$2:$Y$100,R3461)</f>
        <v>0</v>
      </c>
      <c r="V3461" s="67">
        <f t="shared" si="397"/>
        <v>0</v>
      </c>
      <c r="X3461"/>
      <c r="Y3461" s="67" t="str">
        <f t="shared" si="394"/>
        <v xml:space="preserve"> </v>
      </c>
      <c r="AB3461" t="s">
        <v>90</v>
      </c>
      <c r="AC3461" s="46">
        <v>2695</v>
      </c>
      <c r="AD3461" s="46">
        <v>36</v>
      </c>
      <c r="AE3461" s="46">
        <v>34.9</v>
      </c>
      <c r="AF3461" s="46">
        <v>119</v>
      </c>
      <c r="AH3461" s="70" t="str">
        <f t="shared" si="398"/>
        <v/>
      </c>
      <c r="AI3461" s="70" t="str">
        <f t="shared" si="399"/>
        <v/>
      </c>
      <c r="AJ3461" s="70" t="str">
        <f t="shared" si="400"/>
        <v>X</v>
      </c>
      <c r="AK3461" s="70" t="str" cm="1">
        <f t="array" ref="AK3461">_xlfn.IFS(AH3461&lt;&gt;"","1",AI3461&lt;&gt;"","2",AJ3461&lt;&gt;"","3")</f>
        <v>3</v>
      </c>
    </row>
    <row r="3462" spans="1:37" x14ac:dyDescent="0.25">
      <c r="A3462" t="s">
        <v>1868</v>
      </c>
      <c r="B3462" t="s">
        <v>682</v>
      </c>
      <c r="C3462" s="67" t="str">
        <f t="shared" si="395"/>
        <v>Aubrey Young</v>
      </c>
      <c r="D3462" s="71" t="str" cm="1">
        <f t="array" ref="D3462">_xlfn.IFS(AK3462="1",CONCATENATE(C3462,"Regional"),AK3462="2",CONCATENATE(C3462,"Sectional"),AK3462="3",CONCATENATE(C3462,COUNTIF($C$1:C3462,C3462)))</f>
        <v>Aubrey Young6</v>
      </c>
      <c r="E3462" s="66">
        <v>45169.604166666664</v>
      </c>
      <c r="F3462" t="s">
        <v>2377</v>
      </c>
      <c r="G3462" s="46">
        <v>10</v>
      </c>
      <c r="H3462" s="46">
        <v>55</v>
      </c>
      <c r="I3462" s="46">
        <v>8</v>
      </c>
      <c r="J3462" t="s">
        <v>139</v>
      </c>
      <c r="K3462" t="s">
        <v>90</v>
      </c>
      <c r="L3462" s="46">
        <v>2695</v>
      </c>
      <c r="M3462" s="46">
        <v>36</v>
      </c>
      <c r="N3462" s="46">
        <v>34.9</v>
      </c>
      <c r="O3462" s="46">
        <v>119</v>
      </c>
      <c r="P3462" s="46">
        <f t="shared" si="396"/>
        <v>1</v>
      </c>
      <c r="R3462" s="67" t="s">
        <v>2882</v>
      </c>
      <c r="S3462" s="67">
        <f>COUNTIF(Y$2:$Y$100,R3462)</f>
        <v>0</v>
      </c>
      <c r="V3462" s="67">
        <f t="shared" si="397"/>
        <v>0</v>
      </c>
      <c r="X3462"/>
      <c r="Y3462" s="67" t="str">
        <f t="shared" si="394"/>
        <v xml:space="preserve"> </v>
      </c>
      <c r="AB3462" t="s">
        <v>90</v>
      </c>
      <c r="AC3462" s="46">
        <v>2695</v>
      </c>
      <c r="AD3462" s="46">
        <v>36</v>
      </c>
      <c r="AE3462" s="46">
        <v>34.9</v>
      </c>
      <c r="AF3462" s="46">
        <v>119</v>
      </c>
      <c r="AH3462" s="70" t="str">
        <f t="shared" si="398"/>
        <v/>
      </c>
      <c r="AI3462" s="70" t="str">
        <f t="shared" si="399"/>
        <v/>
      </c>
      <c r="AJ3462" s="70" t="str">
        <f t="shared" si="400"/>
        <v>X</v>
      </c>
      <c r="AK3462" s="70" t="str" cm="1">
        <f t="array" ref="AK3462">_xlfn.IFS(AH3462&lt;&gt;"","1",AI3462&lt;&gt;"","2",AJ3462&lt;&gt;"","3")</f>
        <v>3</v>
      </c>
    </row>
    <row r="3463" spans="1:37" x14ac:dyDescent="0.25">
      <c r="A3463" t="s">
        <v>609</v>
      </c>
      <c r="B3463" t="s">
        <v>610</v>
      </c>
      <c r="C3463" s="67" t="str">
        <f t="shared" si="395"/>
        <v>Katy Teske</v>
      </c>
      <c r="D3463" s="71" t="str" cm="1">
        <f t="array" ref="D3463">_xlfn.IFS(AK3463="1",CONCATENATE(C3463,"Regional"),AK3463="2",CONCATENATE(C3463,"Sectional"),AK3463="3",CONCATENATE(C3463,COUNTIF($C$1:C3463,C3463)))</f>
        <v>Katy Teske3</v>
      </c>
      <c r="E3463" s="66">
        <v>45169.604166666664</v>
      </c>
      <c r="F3463" t="s">
        <v>2377</v>
      </c>
      <c r="G3463" s="46">
        <v>10</v>
      </c>
      <c r="H3463" s="46">
        <v>63</v>
      </c>
      <c r="I3463" s="46">
        <v>9</v>
      </c>
      <c r="J3463" t="s">
        <v>139</v>
      </c>
      <c r="K3463" t="s">
        <v>90</v>
      </c>
      <c r="L3463" s="46">
        <v>2695</v>
      </c>
      <c r="M3463" s="46">
        <v>36</v>
      </c>
      <c r="N3463" s="46">
        <v>34.9</v>
      </c>
      <c r="O3463" s="46">
        <v>119</v>
      </c>
      <c r="P3463" s="46">
        <f t="shared" si="396"/>
        <v>1</v>
      </c>
      <c r="R3463" s="67" t="s">
        <v>1252</v>
      </c>
      <c r="S3463" s="67">
        <f>COUNTIF(Y$2:$Y$100,R3463)</f>
        <v>0</v>
      </c>
      <c r="V3463" s="67">
        <f t="shared" si="397"/>
        <v>0</v>
      </c>
      <c r="X3463"/>
      <c r="Y3463" s="67" t="str">
        <f t="shared" si="394"/>
        <v xml:space="preserve"> </v>
      </c>
      <c r="AB3463" t="s">
        <v>90</v>
      </c>
      <c r="AC3463" s="46">
        <v>2695</v>
      </c>
      <c r="AD3463" s="46">
        <v>36</v>
      </c>
      <c r="AE3463" s="46">
        <v>34.9</v>
      </c>
      <c r="AF3463" s="46">
        <v>119</v>
      </c>
      <c r="AH3463" s="70" t="str">
        <f t="shared" si="398"/>
        <v/>
      </c>
      <c r="AI3463" s="70" t="str">
        <f t="shared" si="399"/>
        <v/>
      </c>
      <c r="AJ3463" s="70" t="str">
        <f t="shared" si="400"/>
        <v>X</v>
      </c>
      <c r="AK3463" s="70" t="str" cm="1">
        <f t="array" ref="AK3463">_xlfn.IFS(AH3463&lt;&gt;"","1",AI3463&lt;&gt;"","2",AJ3463&lt;&gt;"","3")</f>
        <v>3</v>
      </c>
    </row>
    <row r="3464" spans="1:37" x14ac:dyDescent="0.25">
      <c r="A3464" t="s">
        <v>1869</v>
      </c>
      <c r="B3464" t="s">
        <v>1870</v>
      </c>
      <c r="C3464" s="67" t="str">
        <f t="shared" si="395"/>
        <v>Makenna Cooney</v>
      </c>
      <c r="D3464" s="71" t="str" cm="1">
        <f t="array" ref="D3464">_xlfn.IFS(AK3464="1",CONCATENATE(C3464,"Regional"),AK3464="2",CONCATENATE(C3464,"Sectional"),AK3464="3",CONCATENATE(C3464,COUNTIF($C$1:C3464,C3464)))</f>
        <v>Makenna Cooney2</v>
      </c>
      <c r="E3464" s="66">
        <v>45169.604166666664</v>
      </c>
      <c r="F3464" t="s">
        <v>2377</v>
      </c>
      <c r="G3464" s="46">
        <v>10</v>
      </c>
      <c r="H3464" s="46">
        <v>64</v>
      </c>
      <c r="I3464" s="46">
        <v>10</v>
      </c>
      <c r="J3464" t="s">
        <v>139</v>
      </c>
      <c r="K3464" t="s">
        <v>90</v>
      </c>
      <c r="L3464" s="46">
        <v>2695</v>
      </c>
      <c r="M3464" s="46">
        <v>36</v>
      </c>
      <c r="N3464" s="46">
        <v>34.9</v>
      </c>
      <c r="O3464" s="46">
        <v>119</v>
      </c>
      <c r="P3464" s="46">
        <f t="shared" si="396"/>
        <v>1</v>
      </c>
      <c r="R3464" s="67" t="s">
        <v>2883</v>
      </c>
      <c r="S3464" s="67">
        <f>COUNTIF(Y$2:$Y$100,R3464)</f>
        <v>0</v>
      </c>
      <c r="V3464" s="67">
        <f t="shared" si="397"/>
        <v>0</v>
      </c>
      <c r="X3464"/>
      <c r="Y3464" s="67" t="str">
        <f t="shared" si="394"/>
        <v xml:space="preserve"> </v>
      </c>
      <c r="AB3464" t="s">
        <v>90</v>
      </c>
      <c r="AC3464" s="46">
        <v>2695</v>
      </c>
      <c r="AD3464" s="46">
        <v>36</v>
      </c>
      <c r="AE3464" s="46">
        <v>34.9</v>
      </c>
      <c r="AF3464" s="46">
        <v>119</v>
      </c>
      <c r="AH3464" s="70" t="str">
        <f t="shared" si="398"/>
        <v/>
      </c>
      <c r="AI3464" s="70" t="str">
        <f t="shared" si="399"/>
        <v/>
      </c>
      <c r="AJ3464" s="70" t="str">
        <f t="shared" si="400"/>
        <v>X</v>
      </c>
      <c r="AK3464" s="70" t="str" cm="1">
        <f t="array" ref="AK3464">_xlfn.IFS(AH3464&lt;&gt;"","1",AI3464&lt;&gt;"","2",AJ3464&lt;&gt;"","3")</f>
        <v>3</v>
      </c>
    </row>
    <row r="3465" spans="1:37" x14ac:dyDescent="0.25">
      <c r="A3465" t="s">
        <v>186</v>
      </c>
      <c r="B3465" t="s">
        <v>787</v>
      </c>
      <c r="C3465" s="67" t="str">
        <f t="shared" si="395"/>
        <v>Gabija Anderson</v>
      </c>
      <c r="D3465" s="71" t="str" cm="1">
        <f t="array" ref="D3465">_xlfn.IFS(AK3465="1",CONCATENATE(C3465,"Regional"),AK3465="2",CONCATENATE(C3465,"Sectional"),AK3465="3",CONCATENATE(C3465,COUNTIF($C$1:C3465,C3465)))</f>
        <v>Gabija Anderson3</v>
      </c>
      <c r="E3465" s="66">
        <v>45169.604166666664</v>
      </c>
      <c r="F3465" t="s">
        <v>1030</v>
      </c>
      <c r="G3465" s="46">
        <v>12</v>
      </c>
      <c r="H3465" s="46">
        <v>47</v>
      </c>
      <c r="I3465" s="46">
        <v>1</v>
      </c>
      <c r="J3465" t="s">
        <v>110</v>
      </c>
      <c r="K3465" t="s">
        <v>90</v>
      </c>
      <c r="L3465" s="46">
        <v>2643</v>
      </c>
      <c r="M3465" s="46">
        <v>36</v>
      </c>
      <c r="N3465" s="46">
        <v>35.200000000000003</v>
      </c>
      <c r="O3465" s="46">
        <v>122</v>
      </c>
      <c r="P3465" s="46">
        <f t="shared" si="396"/>
        <v>1</v>
      </c>
      <c r="R3465" s="67" t="s">
        <v>3486</v>
      </c>
      <c r="S3465" s="67">
        <f>COUNTIF(Y$2:$Y$100,R3465)</f>
        <v>0</v>
      </c>
      <c r="V3465" s="67">
        <f t="shared" si="397"/>
        <v>0</v>
      </c>
      <c r="X3465"/>
      <c r="Y3465" s="67" t="str">
        <f t="shared" si="394"/>
        <v xml:space="preserve"> </v>
      </c>
      <c r="AB3465" t="s">
        <v>90</v>
      </c>
      <c r="AC3465" s="46">
        <v>2643</v>
      </c>
      <c r="AD3465" s="46">
        <v>36</v>
      </c>
      <c r="AE3465" s="46">
        <v>35.200000000000003</v>
      </c>
      <c r="AF3465" s="46">
        <v>122</v>
      </c>
      <c r="AH3465" s="70" t="str">
        <f t="shared" si="398"/>
        <v/>
      </c>
      <c r="AI3465" s="70" t="str">
        <f t="shared" si="399"/>
        <v/>
      </c>
      <c r="AJ3465" s="70" t="str">
        <f t="shared" si="400"/>
        <v>X</v>
      </c>
      <c r="AK3465" s="70" t="str" cm="1">
        <f t="array" ref="AK3465">_xlfn.IFS(AH3465&lt;&gt;"","1",AI3465&lt;&gt;"","2",AJ3465&lt;&gt;"","3")</f>
        <v>3</v>
      </c>
    </row>
    <row r="3466" spans="1:37" x14ac:dyDescent="0.25">
      <c r="A3466" t="s">
        <v>857</v>
      </c>
      <c r="B3466" t="s">
        <v>599</v>
      </c>
      <c r="C3466" s="67" t="str">
        <f t="shared" si="395"/>
        <v>Grace Portale</v>
      </c>
      <c r="D3466" s="71" t="str" cm="1">
        <f t="array" ref="D3466">_xlfn.IFS(AK3466="1",CONCATENATE(C3466,"Regional"),AK3466="2",CONCATENATE(C3466,"Sectional"),AK3466="3",CONCATENATE(C3466,COUNTIF($C$1:C3466,C3466)))</f>
        <v>Grace Portale2</v>
      </c>
      <c r="E3466" s="66">
        <v>45169.604166666664</v>
      </c>
      <c r="F3466" t="s">
        <v>1030</v>
      </c>
      <c r="G3466" s="46">
        <v>12</v>
      </c>
      <c r="H3466" s="46">
        <v>50</v>
      </c>
      <c r="I3466" s="46">
        <v>2</v>
      </c>
      <c r="J3466" t="s">
        <v>110</v>
      </c>
      <c r="K3466" t="s">
        <v>90</v>
      </c>
      <c r="L3466" s="46">
        <v>2643</v>
      </c>
      <c r="M3466" s="46">
        <v>36</v>
      </c>
      <c r="N3466" s="46">
        <v>35.200000000000003</v>
      </c>
      <c r="O3466" s="46">
        <v>122</v>
      </c>
      <c r="P3466" s="46">
        <f t="shared" si="396"/>
        <v>1</v>
      </c>
      <c r="R3466" s="67" t="s">
        <v>1400</v>
      </c>
      <c r="S3466" s="67">
        <f>COUNTIF(Y$2:$Y$100,R3466)</f>
        <v>0</v>
      </c>
      <c r="V3466" s="67">
        <f t="shared" si="397"/>
        <v>0</v>
      </c>
      <c r="X3466"/>
      <c r="Y3466" s="67" t="str">
        <f t="shared" si="394"/>
        <v xml:space="preserve"> </v>
      </c>
      <c r="AB3466" t="s">
        <v>90</v>
      </c>
      <c r="AC3466" s="46">
        <v>2643</v>
      </c>
      <c r="AD3466" s="46">
        <v>36</v>
      </c>
      <c r="AE3466" s="46">
        <v>35.200000000000003</v>
      </c>
      <c r="AF3466" s="46">
        <v>122</v>
      </c>
      <c r="AH3466" s="70" t="str">
        <f t="shared" si="398"/>
        <v/>
      </c>
      <c r="AI3466" s="70" t="str">
        <f t="shared" si="399"/>
        <v/>
      </c>
      <c r="AJ3466" s="70" t="str">
        <f t="shared" si="400"/>
        <v>X</v>
      </c>
      <c r="AK3466" s="70" t="str" cm="1">
        <f t="array" ref="AK3466">_xlfn.IFS(AH3466&lt;&gt;"","1",AI3466&lt;&gt;"","2",AJ3466&lt;&gt;"","3")</f>
        <v>3</v>
      </c>
    </row>
    <row r="3467" spans="1:37" x14ac:dyDescent="0.25">
      <c r="A3467" t="s">
        <v>1664</v>
      </c>
      <c r="B3467" t="s">
        <v>407</v>
      </c>
      <c r="C3467" s="67" t="str">
        <f t="shared" si="395"/>
        <v>Delaney McCoy</v>
      </c>
      <c r="D3467" s="71" t="str" cm="1">
        <f t="array" ref="D3467">_xlfn.IFS(AK3467="1",CONCATENATE(C3467,"Regional"),AK3467="2",CONCATENATE(C3467,"Sectional"),AK3467="3",CONCATENATE(C3467,COUNTIF($C$1:C3467,C3467)))</f>
        <v>Delaney McCoy3</v>
      </c>
      <c r="E3467" s="66">
        <v>45169.604166666664</v>
      </c>
      <c r="F3467" t="s">
        <v>1030</v>
      </c>
      <c r="G3467" s="46">
        <v>12</v>
      </c>
      <c r="H3467" s="46">
        <v>55</v>
      </c>
      <c r="I3467" s="46">
        <v>3</v>
      </c>
      <c r="J3467" t="s">
        <v>110</v>
      </c>
      <c r="K3467" t="s">
        <v>90</v>
      </c>
      <c r="L3467" s="46">
        <v>2643</v>
      </c>
      <c r="M3467" s="46">
        <v>36</v>
      </c>
      <c r="N3467" s="46">
        <v>35.200000000000003</v>
      </c>
      <c r="O3467" s="46">
        <v>122</v>
      </c>
      <c r="P3467" s="46">
        <f t="shared" si="396"/>
        <v>1</v>
      </c>
      <c r="R3467" s="67" t="s">
        <v>3492</v>
      </c>
      <c r="S3467" s="67">
        <f>COUNTIF(Y$2:$Y$100,R3467)</f>
        <v>0</v>
      </c>
      <c r="V3467" s="67">
        <f t="shared" si="397"/>
        <v>0</v>
      </c>
      <c r="X3467"/>
      <c r="Y3467" s="67" t="str">
        <f t="shared" si="394"/>
        <v xml:space="preserve"> </v>
      </c>
      <c r="AB3467" t="s">
        <v>90</v>
      </c>
      <c r="AC3467" s="46">
        <v>2643</v>
      </c>
      <c r="AD3467" s="46">
        <v>36</v>
      </c>
      <c r="AE3467" s="46">
        <v>35.200000000000003</v>
      </c>
      <c r="AF3467" s="46">
        <v>122</v>
      </c>
      <c r="AH3467" s="70" t="str">
        <f t="shared" si="398"/>
        <v/>
      </c>
      <c r="AI3467" s="70" t="str">
        <f t="shared" si="399"/>
        <v/>
      </c>
      <c r="AJ3467" s="70" t="str">
        <f t="shared" si="400"/>
        <v>X</v>
      </c>
      <c r="AK3467" s="70" t="str" cm="1">
        <f t="array" ref="AK3467">_xlfn.IFS(AH3467&lt;&gt;"","1",AI3467&lt;&gt;"","2",AJ3467&lt;&gt;"","3")</f>
        <v>3</v>
      </c>
    </row>
    <row r="3468" spans="1:37" x14ac:dyDescent="0.25">
      <c r="A3468" t="s">
        <v>2054</v>
      </c>
      <c r="B3468" t="s">
        <v>2055</v>
      </c>
      <c r="C3468" s="67" t="str">
        <f t="shared" si="395"/>
        <v>Aleena LaRosh</v>
      </c>
      <c r="D3468" s="71" t="str" cm="1">
        <f t="array" ref="D3468">_xlfn.IFS(AK3468="1",CONCATENATE(C3468,"Regional"),AK3468="2",CONCATENATE(C3468,"Sectional"),AK3468="3",CONCATENATE(C3468,COUNTIF($C$1:C3468,C3468)))</f>
        <v>Aleena LaRosh2</v>
      </c>
      <c r="E3468" s="66">
        <v>45169.604166666664</v>
      </c>
      <c r="F3468" t="s">
        <v>1030</v>
      </c>
      <c r="G3468" s="46">
        <v>12</v>
      </c>
      <c r="H3468" s="46">
        <v>59</v>
      </c>
      <c r="I3468" s="46">
        <v>4</v>
      </c>
      <c r="J3468" t="s">
        <v>110</v>
      </c>
      <c r="K3468" t="s">
        <v>90</v>
      </c>
      <c r="L3468" s="46">
        <v>2643</v>
      </c>
      <c r="M3468" s="46">
        <v>36</v>
      </c>
      <c r="N3468" s="46">
        <v>35.200000000000003</v>
      </c>
      <c r="O3468" s="46">
        <v>122</v>
      </c>
      <c r="P3468" s="46">
        <f t="shared" si="396"/>
        <v>1</v>
      </c>
      <c r="R3468" s="67" t="s">
        <v>3077</v>
      </c>
      <c r="S3468" s="67">
        <f>COUNTIF(Y$2:$Y$100,R3468)</f>
        <v>0</v>
      </c>
      <c r="V3468" s="67">
        <f t="shared" si="397"/>
        <v>0</v>
      </c>
      <c r="X3468"/>
      <c r="Y3468" s="67" t="str">
        <f t="shared" si="394"/>
        <v xml:space="preserve"> </v>
      </c>
      <c r="AB3468" t="s">
        <v>90</v>
      </c>
      <c r="AC3468" s="46">
        <v>2643</v>
      </c>
      <c r="AD3468" s="46">
        <v>36</v>
      </c>
      <c r="AE3468" s="46">
        <v>35.200000000000003</v>
      </c>
      <c r="AF3468" s="46">
        <v>122</v>
      </c>
      <c r="AH3468" s="70" t="str">
        <f t="shared" si="398"/>
        <v/>
      </c>
      <c r="AI3468" s="70" t="str">
        <f t="shared" si="399"/>
        <v/>
      </c>
      <c r="AJ3468" s="70" t="str">
        <f t="shared" si="400"/>
        <v>X</v>
      </c>
      <c r="AK3468" s="70" t="str" cm="1">
        <f t="array" ref="AK3468">_xlfn.IFS(AH3468&lt;&gt;"","1",AI3468&lt;&gt;"","2",AJ3468&lt;&gt;"","3")</f>
        <v>3</v>
      </c>
    </row>
    <row r="3469" spans="1:37" x14ac:dyDescent="0.25">
      <c r="A3469" t="s">
        <v>358</v>
      </c>
      <c r="B3469" t="s">
        <v>875</v>
      </c>
      <c r="C3469" s="67" t="str">
        <f t="shared" si="395"/>
        <v>Layla Schultz</v>
      </c>
      <c r="D3469" s="71" t="str" cm="1">
        <f t="array" ref="D3469">_xlfn.IFS(AK3469="1",CONCATENATE(C3469,"Regional"),AK3469="2",CONCATENATE(C3469,"Sectional"),AK3469="3",CONCATENATE(C3469,COUNTIF($C$1:C3469,C3469)))</f>
        <v>Layla Schultz2</v>
      </c>
      <c r="E3469" s="66">
        <v>45169.604166666664</v>
      </c>
      <c r="F3469" t="s">
        <v>1030</v>
      </c>
      <c r="G3469" s="46">
        <v>12</v>
      </c>
      <c r="H3469" s="46">
        <v>61</v>
      </c>
      <c r="I3469" s="46">
        <v>5</v>
      </c>
      <c r="J3469" t="s">
        <v>110</v>
      </c>
      <c r="K3469" t="s">
        <v>90</v>
      </c>
      <c r="L3469" s="46">
        <v>2643</v>
      </c>
      <c r="M3469" s="46">
        <v>36</v>
      </c>
      <c r="N3469" s="46">
        <v>35.200000000000003</v>
      </c>
      <c r="O3469" s="46">
        <v>122</v>
      </c>
      <c r="P3469" s="46">
        <f t="shared" si="396"/>
        <v>1</v>
      </c>
      <c r="R3469" s="67" t="s">
        <v>1506</v>
      </c>
      <c r="S3469" s="67">
        <f>COUNTIF(Y$2:$Y$100,R3469)</f>
        <v>0</v>
      </c>
      <c r="V3469" s="67">
        <f t="shared" si="397"/>
        <v>0</v>
      </c>
      <c r="X3469"/>
      <c r="Y3469" s="67" t="str">
        <f t="shared" si="394"/>
        <v xml:space="preserve"> </v>
      </c>
      <c r="AB3469" t="s">
        <v>90</v>
      </c>
      <c r="AC3469" s="46">
        <v>2643</v>
      </c>
      <c r="AD3469" s="46">
        <v>36</v>
      </c>
      <c r="AE3469" s="46">
        <v>35.200000000000003</v>
      </c>
      <c r="AF3469" s="46">
        <v>122</v>
      </c>
      <c r="AH3469" s="70" t="str">
        <f t="shared" si="398"/>
        <v/>
      </c>
      <c r="AI3469" s="70" t="str">
        <f t="shared" si="399"/>
        <v/>
      </c>
      <c r="AJ3469" s="70" t="str">
        <f t="shared" si="400"/>
        <v>X</v>
      </c>
      <c r="AK3469" s="70" t="str" cm="1">
        <f t="array" ref="AK3469">_xlfn.IFS(AH3469&lt;&gt;"","1",AI3469&lt;&gt;"","2",AJ3469&lt;&gt;"","3")</f>
        <v>3</v>
      </c>
    </row>
    <row r="3470" spans="1:37" x14ac:dyDescent="0.25">
      <c r="A3470" t="s">
        <v>2194</v>
      </c>
      <c r="B3470" t="s">
        <v>907</v>
      </c>
      <c r="C3470" s="67" t="str">
        <f t="shared" si="395"/>
        <v>Hailey Beeler</v>
      </c>
      <c r="D3470" s="71" t="str" cm="1">
        <f t="array" ref="D3470">_xlfn.IFS(AK3470="1",CONCATENATE(C3470,"Regional"),AK3470="2",CONCATENATE(C3470,"Sectional"),AK3470="3",CONCATENATE(C3470,COUNTIF($C$1:C3470,C3470)))</f>
        <v>Hailey Beeler1</v>
      </c>
      <c r="E3470" s="66">
        <v>45169.604166666664</v>
      </c>
      <c r="F3470" t="s">
        <v>1030</v>
      </c>
      <c r="G3470" s="46">
        <v>12</v>
      </c>
      <c r="H3470" s="46">
        <v>69</v>
      </c>
      <c r="I3470" s="46">
        <v>6</v>
      </c>
      <c r="J3470" t="s">
        <v>110</v>
      </c>
      <c r="K3470" t="s">
        <v>90</v>
      </c>
      <c r="L3470" s="46">
        <v>2643</v>
      </c>
      <c r="M3470" s="46">
        <v>36</v>
      </c>
      <c r="N3470" s="46">
        <v>35.200000000000003</v>
      </c>
      <c r="O3470" s="46">
        <v>122</v>
      </c>
      <c r="P3470" s="46">
        <f t="shared" si="396"/>
        <v>1</v>
      </c>
      <c r="R3470" s="67" t="s">
        <v>3217</v>
      </c>
      <c r="S3470" s="67">
        <f>COUNTIF(Y$2:$Y$100,R3470)</f>
        <v>0</v>
      </c>
      <c r="V3470" s="67">
        <f t="shared" si="397"/>
        <v>0</v>
      </c>
      <c r="X3470"/>
      <c r="Y3470" s="67" t="str">
        <f t="shared" si="394"/>
        <v xml:space="preserve"> </v>
      </c>
      <c r="AB3470" t="s">
        <v>90</v>
      </c>
      <c r="AC3470" s="46">
        <v>2643</v>
      </c>
      <c r="AD3470" s="46">
        <v>36</v>
      </c>
      <c r="AE3470" s="46">
        <v>35.200000000000003</v>
      </c>
      <c r="AF3470" s="46">
        <v>122</v>
      </c>
      <c r="AH3470" s="70" t="str">
        <f t="shared" si="398"/>
        <v/>
      </c>
      <c r="AI3470" s="70" t="str">
        <f t="shared" si="399"/>
        <v/>
      </c>
      <c r="AJ3470" s="70" t="str">
        <f t="shared" si="400"/>
        <v>X</v>
      </c>
      <c r="AK3470" s="70" t="str" cm="1">
        <f t="array" ref="AK3470">_xlfn.IFS(AH3470&lt;&gt;"","1",AI3470&lt;&gt;"","2",AJ3470&lt;&gt;"","3")</f>
        <v>3</v>
      </c>
    </row>
    <row r="3471" spans="1:37" x14ac:dyDescent="0.25">
      <c r="A3471" t="s">
        <v>2056</v>
      </c>
      <c r="B3471" t="s">
        <v>2057</v>
      </c>
      <c r="C3471" s="67" t="str">
        <f t="shared" si="395"/>
        <v>Chloey Schwister</v>
      </c>
      <c r="D3471" s="71" t="str" cm="1">
        <f t="array" ref="D3471">_xlfn.IFS(AK3471="1",CONCATENATE(C3471,"Regional"),AK3471="2",CONCATENATE(C3471,"Sectional"),AK3471="3",CONCATENATE(C3471,COUNTIF($C$1:C3471,C3471)))</f>
        <v>Chloey Schwister2</v>
      </c>
      <c r="E3471" s="66">
        <v>45169.604166666664</v>
      </c>
      <c r="F3471" t="s">
        <v>1030</v>
      </c>
      <c r="G3471" s="46">
        <v>12</v>
      </c>
      <c r="H3471" s="46">
        <v>69</v>
      </c>
      <c r="I3471" s="46">
        <v>6</v>
      </c>
      <c r="J3471" t="s">
        <v>110</v>
      </c>
      <c r="K3471" t="s">
        <v>90</v>
      </c>
      <c r="L3471" s="46">
        <v>2643</v>
      </c>
      <c r="M3471" s="46">
        <v>36</v>
      </c>
      <c r="N3471" s="46">
        <v>35.200000000000003</v>
      </c>
      <c r="O3471" s="46">
        <v>122</v>
      </c>
      <c r="P3471" s="46">
        <f t="shared" si="396"/>
        <v>1</v>
      </c>
      <c r="R3471" s="67" t="s">
        <v>3078</v>
      </c>
      <c r="S3471" s="67">
        <f>COUNTIF(Y$2:$Y$100,R3471)</f>
        <v>0</v>
      </c>
      <c r="V3471" s="67">
        <f t="shared" si="397"/>
        <v>0</v>
      </c>
      <c r="X3471"/>
      <c r="Y3471" s="67" t="str">
        <f t="shared" si="394"/>
        <v xml:space="preserve"> </v>
      </c>
      <c r="AB3471" t="s">
        <v>90</v>
      </c>
      <c r="AC3471" s="46">
        <v>2643</v>
      </c>
      <c r="AD3471" s="46">
        <v>36</v>
      </c>
      <c r="AE3471" s="46">
        <v>35.200000000000003</v>
      </c>
      <c r="AF3471" s="46">
        <v>122</v>
      </c>
      <c r="AH3471" s="70" t="str">
        <f t="shared" si="398"/>
        <v/>
      </c>
      <c r="AI3471" s="70" t="str">
        <f t="shared" si="399"/>
        <v/>
      </c>
      <c r="AJ3471" s="70" t="str">
        <f t="shared" si="400"/>
        <v>X</v>
      </c>
      <c r="AK3471" s="70" t="str" cm="1">
        <f t="array" ref="AK3471">_xlfn.IFS(AH3471&lt;&gt;"","1",AI3471&lt;&gt;"","2",AJ3471&lt;&gt;"","3")</f>
        <v>3</v>
      </c>
    </row>
    <row r="3472" spans="1:37" x14ac:dyDescent="0.25">
      <c r="A3472" t="s">
        <v>2195</v>
      </c>
      <c r="B3472" t="s">
        <v>539</v>
      </c>
      <c r="C3472" s="67" t="str">
        <f t="shared" si="395"/>
        <v>Maggie Hartlund</v>
      </c>
      <c r="D3472" s="71" t="str" cm="1">
        <f t="array" ref="D3472">_xlfn.IFS(AK3472="1",CONCATENATE(C3472,"Regional"),AK3472="2",CONCATENATE(C3472,"Sectional"),AK3472="3",CONCATENATE(C3472,COUNTIF($C$1:C3472,C3472)))</f>
        <v>Maggie Hartlund1</v>
      </c>
      <c r="E3472" s="66">
        <v>45169.604166666664</v>
      </c>
      <c r="F3472" t="s">
        <v>1030</v>
      </c>
      <c r="G3472" s="46">
        <v>12</v>
      </c>
      <c r="H3472" s="46">
        <v>70</v>
      </c>
      <c r="I3472" s="46">
        <v>8</v>
      </c>
      <c r="J3472" t="s">
        <v>110</v>
      </c>
      <c r="K3472" t="s">
        <v>90</v>
      </c>
      <c r="L3472" s="46">
        <v>2643</v>
      </c>
      <c r="M3472" s="46">
        <v>36</v>
      </c>
      <c r="N3472" s="46">
        <v>35.200000000000003</v>
      </c>
      <c r="O3472" s="46">
        <v>122</v>
      </c>
      <c r="P3472" s="46">
        <f t="shared" si="396"/>
        <v>1</v>
      </c>
      <c r="R3472" s="67" t="s">
        <v>3218</v>
      </c>
      <c r="S3472" s="67">
        <f>COUNTIF(Y$2:$Y$100,R3472)</f>
        <v>0</v>
      </c>
      <c r="V3472" s="67">
        <f t="shared" si="397"/>
        <v>0</v>
      </c>
      <c r="X3472"/>
      <c r="Y3472" s="67" t="str">
        <f t="shared" si="394"/>
        <v xml:space="preserve"> </v>
      </c>
      <c r="AB3472" t="s">
        <v>90</v>
      </c>
      <c r="AC3472" s="46">
        <v>2643</v>
      </c>
      <c r="AD3472" s="46">
        <v>36</v>
      </c>
      <c r="AE3472" s="46">
        <v>35.200000000000003</v>
      </c>
      <c r="AF3472" s="46">
        <v>122</v>
      </c>
      <c r="AH3472" s="70" t="str">
        <f t="shared" si="398"/>
        <v/>
      </c>
      <c r="AI3472" s="70" t="str">
        <f t="shared" si="399"/>
        <v/>
      </c>
      <c r="AJ3472" s="70" t="str">
        <f t="shared" si="400"/>
        <v>X</v>
      </c>
      <c r="AK3472" s="70" t="str" cm="1">
        <f t="array" ref="AK3472">_xlfn.IFS(AH3472&lt;&gt;"","1",AI3472&lt;&gt;"","2",AJ3472&lt;&gt;"","3")</f>
        <v>3</v>
      </c>
    </row>
    <row r="3473" spans="1:37" x14ac:dyDescent="0.25">
      <c r="A3473" t="s">
        <v>2144</v>
      </c>
      <c r="B3473" t="s">
        <v>348</v>
      </c>
      <c r="C3473" s="67" t="str">
        <f t="shared" si="395"/>
        <v>Camryn Curtis</v>
      </c>
      <c r="D3473" s="71" t="str" cm="1">
        <f t="array" ref="D3473">_xlfn.IFS(AK3473="1",CONCATENATE(C3473,"Regional"),AK3473="2",CONCATENATE(C3473,"Sectional"),AK3473="3",CONCATENATE(C3473,COUNTIF($C$1:C3473,C3473)))</f>
        <v>Camryn Curtis1</v>
      </c>
      <c r="E3473" s="66">
        <v>45169.604166666664</v>
      </c>
      <c r="F3473" t="s">
        <v>1030</v>
      </c>
      <c r="G3473" s="46">
        <v>12</v>
      </c>
      <c r="H3473" s="46">
        <v>71</v>
      </c>
      <c r="I3473" s="46">
        <v>9</v>
      </c>
      <c r="J3473" t="s">
        <v>110</v>
      </c>
      <c r="K3473" t="s">
        <v>90</v>
      </c>
      <c r="L3473" s="46">
        <v>2643</v>
      </c>
      <c r="M3473" s="46">
        <v>36</v>
      </c>
      <c r="N3473" s="46">
        <v>35.200000000000003</v>
      </c>
      <c r="O3473" s="46">
        <v>122</v>
      </c>
      <c r="P3473" s="46">
        <f t="shared" si="396"/>
        <v>1</v>
      </c>
      <c r="R3473" s="67" t="s">
        <v>3170</v>
      </c>
      <c r="S3473" s="67">
        <f>COUNTIF(Y$2:$Y$100,R3473)</f>
        <v>0</v>
      </c>
      <c r="V3473" s="67">
        <f t="shared" si="397"/>
        <v>0</v>
      </c>
      <c r="X3473"/>
      <c r="Y3473" s="67" t="str">
        <f t="shared" si="394"/>
        <v xml:space="preserve"> </v>
      </c>
      <c r="AB3473" t="s">
        <v>90</v>
      </c>
      <c r="AC3473" s="46">
        <v>2643</v>
      </c>
      <c r="AD3473" s="46">
        <v>36</v>
      </c>
      <c r="AE3473" s="46">
        <v>35.200000000000003</v>
      </c>
      <c r="AF3473" s="46">
        <v>122</v>
      </c>
      <c r="AH3473" s="70" t="str">
        <f t="shared" si="398"/>
        <v/>
      </c>
      <c r="AI3473" s="70" t="str">
        <f t="shared" si="399"/>
        <v/>
      </c>
      <c r="AJ3473" s="70" t="str">
        <f t="shared" si="400"/>
        <v>X</v>
      </c>
      <c r="AK3473" s="70" t="str" cm="1">
        <f t="array" ref="AK3473">_xlfn.IFS(AH3473&lt;&gt;"","1",AI3473&lt;&gt;"","2",AJ3473&lt;&gt;"","3")</f>
        <v>3</v>
      </c>
    </row>
    <row r="3474" spans="1:37" x14ac:dyDescent="0.25">
      <c r="A3474" t="s">
        <v>2061</v>
      </c>
      <c r="B3474" t="s">
        <v>416</v>
      </c>
      <c r="C3474" s="67" t="str">
        <f t="shared" si="395"/>
        <v>Sarah Stippich</v>
      </c>
      <c r="D3474" s="71" t="str" cm="1">
        <f t="array" ref="D3474">_xlfn.IFS(AK3474="1",CONCATENATE(C3474,"Regional"),AK3474="2",CONCATENATE(C3474,"Sectional"),AK3474="3",CONCATENATE(C3474,COUNTIF($C$1:C3474,C3474)))</f>
        <v>Sarah Stippich2</v>
      </c>
      <c r="E3474" s="66">
        <v>45169.604166666664</v>
      </c>
      <c r="F3474" t="s">
        <v>1030</v>
      </c>
      <c r="G3474" s="46">
        <v>12</v>
      </c>
      <c r="H3474" s="46">
        <v>75</v>
      </c>
      <c r="I3474" s="46">
        <v>10</v>
      </c>
      <c r="J3474" t="s">
        <v>110</v>
      </c>
      <c r="K3474" t="s">
        <v>90</v>
      </c>
      <c r="L3474" s="46">
        <v>2643</v>
      </c>
      <c r="M3474" s="46">
        <v>36</v>
      </c>
      <c r="N3474" s="46">
        <v>35.200000000000003</v>
      </c>
      <c r="O3474" s="46">
        <v>122</v>
      </c>
      <c r="P3474" s="46">
        <f t="shared" si="396"/>
        <v>1</v>
      </c>
      <c r="R3474" s="67" t="s">
        <v>3085</v>
      </c>
      <c r="S3474" s="67">
        <f>COUNTIF(Y$2:$Y$100,R3474)</f>
        <v>0</v>
      </c>
      <c r="V3474" s="67">
        <f t="shared" si="397"/>
        <v>0</v>
      </c>
      <c r="X3474"/>
      <c r="Y3474" s="67" t="str">
        <f t="shared" si="394"/>
        <v xml:space="preserve"> </v>
      </c>
      <c r="AB3474" t="s">
        <v>90</v>
      </c>
      <c r="AC3474" s="46">
        <v>2643</v>
      </c>
      <c r="AD3474" s="46">
        <v>36</v>
      </c>
      <c r="AE3474" s="46">
        <v>35.200000000000003</v>
      </c>
      <c r="AF3474" s="46">
        <v>122</v>
      </c>
      <c r="AH3474" s="70" t="str">
        <f t="shared" si="398"/>
        <v/>
      </c>
      <c r="AI3474" s="70" t="str">
        <f t="shared" si="399"/>
        <v/>
      </c>
      <c r="AJ3474" s="70" t="str">
        <f t="shared" si="400"/>
        <v>X</v>
      </c>
      <c r="AK3474" s="70" t="str" cm="1">
        <f t="array" ref="AK3474">_xlfn.IFS(AH3474&lt;&gt;"","1",AI3474&lt;&gt;"","2",AJ3474&lt;&gt;"","3")</f>
        <v>3</v>
      </c>
    </row>
    <row r="3475" spans="1:37" x14ac:dyDescent="0.25">
      <c r="A3475" t="s">
        <v>2064</v>
      </c>
      <c r="B3475" t="s">
        <v>187</v>
      </c>
      <c r="C3475" s="67" t="str">
        <f t="shared" si="395"/>
        <v>Ava Damato</v>
      </c>
      <c r="D3475" s="71" t="str" cm="1">
        <f t="array" ref="D3475">_xlfn.IFS(AK3475="1",CONCATENATE(C3475,"Regional"),AK3475="2",CONCATENATE(C3475,"Sectional"),AK3475="3",CONCATENATE(C3475,COUNTIF($C$1:C3475,C3475)))</f>
        <v>Ava Damato2</v>
      </c>
      <c r="E3475" s="66">
        <v>45169.604166666664</v>
      </c>
      <c r="F3475" t="s">
        <v>1030</v>
      </c>
      <c r="G3475" s="46">
        <v>12</v>
      </c>
      <c r="H3475" s="46">
        <v>84</v>
      </c>
      <c r="I3475" s="46">
        <v>11</v>
      </c>
      <c r="J3475" t="s">
        <v>110</v>
      </c>
      <c r="K3475" t="s">
        <v>90</v>
      </c>
      <c r="L3475" s="46">
        <v>2643</v>
      </c>
      <c r="M3475" s="46">
        <v>36</v>
      </c>
      <c r="N3475" s="46">
        <v>35.200000000000003</v>
      </c>
      <c r="O3475" s="46">
        <v>122</v>
      </c>
      <c r="P3475" s="46">
        <f t="shared" si="396"/>
        <v>1</v>
      </c>
      <c r="R3475" s="67" t="s">
        <v>3087</v>
      </c>
      <c r="S3475" s="67">
        <f>COUNTIF(Y$2:$Y$100,R3475)</f>
        <v>0</v>
      </c>
      <c r="V3475" s="67">
        <f t="shared" si="397"/>
        <v>0</v>
      </c>
      <c r="X3475"/>
      <c r="Y3475" s="67" t="str">
        <f t="shared" ref="Y3475:Y3506" si="401">CONCATENATE(W3475," ",X3475)</f>
        <v xml:space="preserve"> </v>
      </c>
      <c r="AB3475" t="s">
        <v>90</v>
      </c>
      <c r="AC3475" s="46">
        <v>2643</v>
      </c>
      <c r="AD3475" s="46">
        <v>36</v>
      </c>
      <c r="AE3475" s="46">
        <v>35.200000000000003</v>
      </c>
      <c r="AF3475" s="46">
        <v>122</v>
      </c>
      <c r="AH3475" s="70" t="str">
        <f t="shared" si="398"/>
        <v/>
      </c>
      <c r="AI3475" s="70" t="str">
        <f t="shared" si="399"/>
        <v/>
      </c>
      <c r="AJ3475" s="70" t="str">
        <f t="shared" si="400"/>
        <v>X</v>
      </c>
      <c r="AK3475" s="70" t="str" cm="1">
        <f t="array" ref="AK3475">_xlfn.IFS(AH3475&lt;&gt;"","1",AI3475&lt;&gt;"","2",AJ3475&lt;&gt;"","3")</f>
        <v>3</v>
      </c>
    </row>
    <row r="3476" spans="1:37" x14ac:dyDescent="0.25">
      <c r="A3476" t="s">
        <v>3442</v>
      </c>
      <c r="B3476" t="s">
        <v>2720</v>
      </c>
      <c r="C3476" s="67" t="str">
        <f t="shared" si="395"/>
        <v>Emmerson Neumiller</v>
      </c>
      <c r="D3476" s="71" t="str" cm="1">
        <f t="array" ref="D3476">_xlfn.IFS(AK3476="1",CONCATENATE(C3476,"Regional"),AK3476="2",CONCATENATE(C3476,"Sectional"),AK3476="3",CONCATENATE(C3476,COUNTIF($C$1:C3476,C3476)))</f>
        <v>Emmerson Neumiller1</v>
      </c>
      <c r="E3476" s="66">
        <v>45169.604166666664</v>
      </c>
      <c r="F3476" t="s">
        <v>1030</v>
      </c>
      <c r="G3476" s="46">
        <v>12</v>
      </c>
      <c r="H3476" s="46">
        <v>90</v>
      </c>
      <c r="I3476" s="46">
        <v>12</v>
      </c>
      <c r="J3476" t="s">
        <v>110</v>
      </c>
      <c r="K3476" t="s">
        <v>90</v>
      </c>
      <c r="L3476" s="46">
        <v>2643</v>
      </c>
      <c r="M3476" s="46">
        <v>36</v>
      </c>
      <c r="N3476" s="46">
        <v>35.200000000000003</v>
      </c>
      <c r="O3476" s="46">
        <v>122</v>
      </c>
      <c r="P3476" s="46">
        <f t="shared" si="396"/>
        <v>1</v>
      </c>
      <c r="R3476" s="67" t="s">
        <v>3644</v>
      </c>
      <c r="S3476" s="67">
        <f>COUNTIF(Y$2:$Y$100,R3476)</f>
        <v>0</v>
      </c>
      <c r="V3476" s="67">
        <f t="shared" si="397"/>
        <v>0</v>
      </c>
      <c r="X3476"/>
      <c r="Y3476" s="67" t="str">
        <f t="shared" si="401"/>
        <v xml:space="preserve"> </v>
      </c>
      <c r="AB3476" t="s">
        <v>90</v>
      </c>
      <c r="AC3476" s="46">
        <v>2643</v>
      </c>
      <c r="AD3476" s="46">
        <v>36</v>
      </c>
      <c r="AE3476" s="46">
        <v>35.200000000000003</v>
      </c>
      <c r="AF3476" s="46">
        <v>122</v>
      </c>
      <c r="AH3476" s="70" t="str">
        <f t="shared" si="398"/>
        <v/>
      </c>
      <c r="AI3476" s="70" t="str">
        <f t="shared" si="399"/>
        <v/>
      </c>
      <c r="AJ3476" s="70" t="str">
        <f t="shared" si="400"/>
        <v>X</v>
      </c>
      <c r="AK3476" s="70" t="str" cm="1">
        <f t="array" ref="AK3476">_xlfn.IFS(AH3476&lt;&gt;"","1",AI3476&lt;&gt;"","2",AJ3476&lt;&gt;"","3")</f>
        <v>3</v>
      </c>
    </row>
    <row r="3477" spans="1:37" x14ac:dyDescent="0.25">
      <c r="A3477" t="s">
        <v>2231</v>
      </c>
      <c r="B3477" t="s">
        <v>458</v>
      </c>
      <c r="C3477" s="67" t="str">
        <f t="shared" si="395"/>
        <v>Lauren Enoch</v>
      </c>
      <c r="D3477" s="71" t="str" cm="1">
        <f t="array" ref="D3477">_xlfn.IFS(AK3477="1",CONCATENATE(C3477,"Regional"),AK3477="2",CONCATENATE(C3477,"Sectional"),AK3477="3",CONCATENATE(C3477,COUNTIF($C$1:C3477,C3477)))</f>
        <v>Lauren Enoch1</v>
      </c>
      <c r="E3477" s="66">
        <v>45169.604166666664</v>
      </c>
      <c r="F3477" t="s">
        <v>2586</v>
      </c>
      <c r="G3477" s="46">
        <v>14</v>
      </c>
      <c r="H3477" s="46">
        <v>45</v>
      </c>
      <c r="I3477" s="46">
        <v>1</v>
      </c>
      <c r="J3477" t="s">
        <v>2587</v>
      </c>
      <c r="K3477" t="s">
        <v>90</v>
      </c>
      <c r="L3477" s="46">
        <v>2578</v>
      </c>
      <c r="M3477" s="46">
        <v>35</v>
      </c>
      <c r="N3477" s="46">
        <v>34.700000000000003</v>
      </c>
      <c r="O3477" s="46">
        <v>113</v>
      </c>
      <c r="P3477" s="46">
        <f t="shared" si="396"/>
        <v>1</v>
      </c>
      <c r="R3477" s="67" t="s">
        <v>3253</v>
      </c>
      <c r="S3477" s="67">
        <f>COUNTIF(Y$2:$Y$100,R3477)</f>
        <v>0</v>
      </c>
      <c r="V3477" s="67">
        <f t="shared" si="397"/>
        <v>0</v>
      </c>
      <c r="X3477"/>
      <c r="Y3477" s="67" t="str">
        <f t="shared" si="401"/>
        <v xml:space="preserve"> </v>
      </c>
      <c r="AB3477" t="s">
        <v>90</v>
      </c>
      <c r="AC3477" s="46">
        <v>2578</v>
      </c>
      <c r="AD3477" s="46">
        <v>35</v>
      </c>
      <c r="AE3477" s="46">
        <v>34.700000000000003</v>
      </c>
      <c r="AF3477" s="46">
        <v>113</v>
      </c>
      <c r="AH3477" s="70" t="str">
        <f t="shared" si="398"/>
        <v/>
      </c>
      <c r="AI3477" s="70" t="str">
        <f t="shared" si="399"/>
        <v/>
      </c>
      <c r="AJ3477" s="70" t="str">
        <f t="shared" si="400"/>
        <v>X</v>
      </c>
      <c r="AK3477" s="70" t="str" cm="1">
        <f t="array" ref="AK3477">_xlfn.IFS(AH3477&lt;&gt;"","1",AI3477&lt;&gt;"","2",AJ3477&lt;&gt;"","3")</f>
        <v>3</v>
      </c>
    </row>
    <row r="3478" spans="1:37" x14ac:dyDescent="0.25">
      <c r="A3478" t="s">
        <v>767</v>
      </c>
      <c r="B3478" t="s">
        <v>768</v>
      </c>
      <c r="C3478" s="67" t="str">
        <f t="shared" si="395"/>
        <v>kayla dwyer</v>
      </c>
      <c r="D3478" s="71" t="str" cm="1">
        <f t="array" ref="D3478">_xlfn.IFS(AK3478="1",CONCATENATE(C3478,"Regional"),AK3478="2",CONCATENATE(C3478,"Sectional"),AK3478="3",CONCATENATE(C3478,COUNTIF($C$1:C3478,C3478)))</f>
        <v>kayla dwyer3</v>
      </c>
      <c r="E3478" s="66">
        <v>45169.604166666664</v>
      </c>
      <c r="F3478" t="s">
        <v>2586</v>
      </c>
      <c r="G3478" s="46">
        <v>14</v>
      </c>
      <c r="H3478" s="46">
        <v>47</v>
      </c>
      <c r="I3478" s="46">
        <v>2</v>
      </c>
      <c r="J3478" t="s">
        <v>2587</v>
      </c>
      <c r="K3478" t="s">
        <v>90</v>
      </c>
      <c r="L3478" s="46">
        <v>2578</v>
      </c>
      <c r="M3478" s="46">
        <v>35</v>
      </c>
      <c r="N3478" s="46">
        <v>34.700000000000003</v>
      </c>
      <c r="O3478" s="46">
        <v>113</v>
      </c>
      <c r="P3478" s="46">
        <f t="shared" si="396"/>
        <v>1</v>
      </c>
      <c r="R3478" s="67" t="s">
        <v>1352</v>
      </c>
      <c r="S3478" s="67">
        <f>COUNTIF(Y$2:$Y$100,R3478)</f>
        <v>0</v>
      </c>
      <c r="V3478" s="67">
        <f t="shared" si="397"/>
        <v>0</v>
      </c>
      <c r="X3478"/>
      <c r="Y3478" s="67" t="str">
        <f t="shared" si="401"/>
        <v xml:space="preserve"> </v>
      </c>
      <c r="AB3478" t="s">
        <v>90</v>
      </c>
      <c r="AC3478" s="46">
        <v>2578</v>
      </c>
      <c r="AD3478" s="46">
        <v>35</v>
      </c>
      <c r="AE3478" s="46">
        <v>34.700000000000003</v>
      </c>
      <c r="AF3478" s="46">
        <v>113</v>
      </c>
      <c r="AH3478" s="70" t="str">
        <f t="shared" si="398"/>
        <v/>
      </c>
      <c r="AI3478" s="70" t="str">
        <f t="shared" si="399"/>
        <v/>
      </c>
      <c r="AJ3478" s="70" t="str">
        <f t="shared" si="400"/>
        <v>X</v>
      </c>
      <c r="AK3478" s="70" t="str" cm="1">
        <f t="array" ref="AK3478">_xlfn.IFS(AH3478&lt;&gt;"","1",AI3478&lt;&gt;"","2",AJ3478&lt;&gt;"","3")</f>
        <v>3</v>
      </c>
    </row>
    <row r="3479" spans="1:37" x14ac:dyDescent="0.25">
      <c r="A3479" t="s">
        <v>2232</v>
      </c>
      <c r="B3479" t="s">
        <v>715</v>
      </c>
      <c r="C3479" s="67" t="str">
        <f t="shared" si="395"/>
        <v>Norah Jaworski</v>
      </c>
      <c r="D3479" s="71" t="str" cm="1">
        <f t="array" ref="D3479">_xlfn.IFS(AK3479="1",CONCATENATE(C3479,"Regional"),AK3479="2",CONCATENATE(C3479,"Sectional"),AK3479="3",CONCATENATE(C3479,COUNTIF($C$1:C3479,C3479)))</f>
        <v>Norah Jaworski1</v>
      </c>
      <c r="E3479" s="66">
        <v>45169.604166666664</v>
      </c>
      <c r="F3479" t="s">
        <v>2586</v>
      </c>
      <c r="G3479" s="46">
        <v>14</v>
      </c>
      <c r="H3479" s="46">
        <v>47</v>
      </c>
      <c r="I3479" s="46">
        <v>2</v>
      </c>
      <c r="J3479" t="s">
        <v>2587</v>
      </c>
      <c r="K3479" t="s">
        <v>90</v>
      </c>
      <c r="L3479" s="46">
        <v>2578</v>
      </c>
      <c r="M3479" s="46">
        <v>35</v>
      </c>
      <c r="N3479" s="46">
        <v>34.700000000000003</v>
      </c>
      <c r="O3479" s="46">
        <v>113</v>
      </c>
      <c r="P3479" s="46">
        <f t="shared" si="396"/>
        <v>1</v>
      </c>
      <c r="R3479" s="67" t="s">
        <v>3254</v>
      </c>
      <c r="S3479" s="67">
        <f>COUNTIF(Y$2:$Y$100,R3479)</f>
        <v>0</v>
      </c>
      <c r="V3479" s="67">
        <f t="shared" si="397"/>
        <v>0</v>
      </c>
      <c r="X3479"/>
      <c r="Y3479" s="67" t="str">
        <f t="shared" si="401"/>
        <v xml:space="preserve"> </v>
      </c>
      <c r="AB3479" t="s">
        <v>90</v>
      </c>
      <c r="AC3479" s="46">
        <v>2578</v>
      </c>
      <c r="AD3479" s="46">
        <v>35</v>
      </c>
      <c r="AE3479" s="46">
        <v>34.700000000000003</v>
      </c>
      <c r="AF3479" s="46">
        <v>113</v>
      </c>
      <c r="AH3479" s="70" t="str">
        <f t="shared" si="398"/>
        <v/>
      </c>
      <c r="AI3479" s="70" t="str">
        <f t="shared" si="399"/>
        <v/>
      </c>
      <c r="AJ3479" s="70" t="str">
        <f t="shared" si="400"/>
        <v>X</v>
      </c>
      <c r="AK3479" s="70" t="str" cm="1">
        <f t="array" ref="AK3479">_xlfn.IFS(AH3479&lt;&gt;"","1",AI3479&lt;&gt;"","2",AJ3479&lt;&gt;"","3")</f>
        <v>3</v>
      </c>
    </row>
    <row r="3480" spans="1:37" x14ac:dyDescent="0.25">
      <c r="A3480" t="s">
        <v>1610</v>
      </c>
      <c r="B3480" t="s">
        <v>2724</v>
      </c>
      <c r="C3480" s="67" t="str">
        <f t="shared" si="395"/>
        <v>Bridget Dwyer</v>
      </c>
      <c r="D3480" s="71" t="str" cm="1">
        <f t="array" ref="D3480">_xlfn.IFS(AK3480="1",CONCATENATE(C3480,"Regional"),AK3480="2",CONCATENATE(C3480,"Sectional"),AK3480="3",CONCATENATE(C3480,COUNTIF($C$1:C3480,C3480)))</f>
        <v>Bridget Dwyer1</v>
      </c>
      <c r="E3480" s="66">
        <v>45169.604166666664</v>
      </c>
      <c r="F3480" t="s">
        <v>2586</v>
      </c>
      <c r="G3480" s="46">
        <v>14</v>
      </c>
      <c r="H3480" s="46">
        <v>48</v>
      </c>
      <c r="I3480" s="46">
        <v>4</v>
      </c>
      <c r="J3480" t="s">
        <v>2587</v>
      </c>
      <c r="K3480" t="s">
        <v>90</v>
      </c>
      <c r="L3480" s="46">
        <v>2578</v>
      </c>
      <c r="M3480" s="46">
        <v>35</v>
      </c>
      <c r="N3480" s="46">
        <v>34.700000000000003</v>
      </c>
      <c r="O3480" s="46">
        <v>113</v>
      </c>
      <c r="P3480" s="46">
        <f t="shared" si="396"/>
        <v>1</v>
      </c>
      <c r="R3480" s="67" t="s">
        <v>3645</v>
      </c>
      <c r="S3480" s="67">
        <f>COUNTIF(Y$2:$Y$100,R3480)</f>
        <v>0</v>
      </c>
      <c r="V3480" s="67">
        <f t="shared" si="397"/>
        <v>0</v>
      </c>
      <c r="X3480"/>
      <c r="Y3480" s="67" t="str">
        <f t="shared" si="401"/>
        <v xml:space="preserve"> </v>
      </c>
      <c r="AB3480" t="s">
        <v>90</v>
      </c>
      <c r="AC3480" s="46">
        <v>2578</v>
      </c>
      <c r="AD3480" s="46">
        <v>35</v>
      </c>
      <c r="AE3480" s="46">
        <v>34.700000000000003</v>
      </c>
      <c r="AF3480" s="46">
        <v>113</v>
      </c>
      <c r="AH3480" s="70" t="str">
        <f t="shared" si="398"/>
        <v/>
      </c>
      <c r="AI3480" s="70" t="str">
        <f t="shared" si="399"/>
        <v/>
      </c>
      <c r="AJ3480" s="70" t="str">
        <f t="shared" si="400"/>
        <v>X</v>
      </c>
      <c r="AK3480" s="70" t="str" cm="1">
        <f t="array" ref="AK3480">_xlfn.IFS(AH3480&lt;&gt;"","1",AI3480&lt;&gt;"","2",AJ3480&lt;&gt;"","3")</f>
        <v>3</v>
      </c>
    </row>
    <row r="3481" spans="1:37" x14ac:dyDescent="0.25">
      <c r="A3481" t="s">
        <v>2233</v>
      </c>
      <c r="B3481" t="s">
        <v>313</v>
      </c>
      <c r="C3481" s="67" t="str">
        <f t="shared" si="395"/>
        <v>Avery Overholser</v>
      </c>
      <c r="D3481" s="71" t="str" cm="1">
        <f t="array" ref="D3481">_xlfn.IFS(AK3481="1",CONCATENATE(C3481,"Regional"),AK3481="2",CONCATENATE(C3481,"Sectional"),AK3481="3",CONCATENATE(C3481,COUNTIF($C$1:C3481,C3481)))</f>
        <v>Avery Overholser1</v>
      </c>
      <c r="E3481" s="66">
        <v>45169.604166666664</v>
      </c>
      <c r="F3481" t="s">
        <v>2586</v>
      </c>
      <c r="G3481" s="46">
        <v>14</v>
      </c>
      <c r="H3481" s="46">
        <v>50</v>
      </c>
      <c r="I3481" s="46">
        <v>5</v>
      </c>
      <c r="J3481" t="s">
        <v>2587</v>
      </c>
      <c r="K3481" t="s">
        <v>90</v>
      </c>
      <c r="L3481" s="46">
        <v>2578</v>
      </c>
      <c r="M3481" s="46">
        <v>35</v>
      </c>
      <c r="N3481" s="46">
        <v>34.700000000000003</v>
      </c>
      <c r="O3481" s="46">
        <v>113</v>
      </c>
      <c r="P3481" s="46">
        <f t="shared" si="396"/>
        <v>1</v>
      </c>
      <c r="R3481" s="67" t="s">
        <v>3255</v>
      </c>
      <c r="S3481" s="67">
        <f>COUNTIF(Y$2:$Y$100,R3481)</f>
        <v>0</v>
      </c>
      <c r="V3481" s="67">
        <f t="shared" si="397"/>
        <v>0</v>
      </c>
      <c r="X3481"/>
      <c r="Y3481" s="67" t="str">
        <f t="shared" si="401"/>
        <v xml:space="preserve"> </v>
      </c>
      <c r="AB3481" t="s">
        <v>90</v>
      </c>
      <c r="AC3481" s="46">
        <v>2578</v>
      </c>
      <c r="AD3481" s="46">
        <v>35</v>
      </c>
      <c r="AE3481" s="46">
        <v>34.700000000000003</v>
      </c>
      <c r="AF3481" s="46">
        <v>113</v>
      </c>
      <c r="AH3481" s="70" t="str">
        <f t="shared" si="398"/>
        <v/>
      </c>
      <c r="AI3481" s="70" t="str">
        <f t="shared" si="399"/>
        <v/>
      </c>
      <c r="AJ3481" s="70" t="str">
        <f t="shared" si="400"/>
        <v>X</v>
      </c>
      <c r="AK3481" s="70" t="str" cm="1">
        <f t="array" ref="AK3481">_xlfn.IFS(AH3481&lt;&gt;"","1",AI3481&lt;&gt;"","2",AJ3481&lt;&gt;"","3")</f>
        <v>3</v>
      </c>
    </row>
    <row r="3482" spans="1:37" x14ac:dyDescent="0.25">
      <c r="A3482" t="s">
        <v>2160</v>
      </c>
      <c r="B3482" t="s">
        <v>2161</v>
      </c>
      <c r="C3482" s="67" t="str">
        <f t="shared" si="395"/>
        <v>Mysha Sharief</v>
      </c>
      <c r="D3482" s="71" t="str" cm="1">
        <f t="array" ref="D3482">_xlfn.IFS(AK3482="1",CONCATENATE(C3482,"Regional"),AK3482="2",CONCATENATE(C3482,"Sectional"),AK3482="3",CONCATENATE(C3482,COUNTIF($C$1:C3482,C3482)))</f>
        <v>Mysha Sharief2</v>
      </c>
      <c r="E3482" s="66">
        <v>45169.604166666664</v>
      </c>
      <c r="F3482" t="s">
        <v>2586</v>
      </c>
      <c r="G3482" s="46">
        <v>14</v>
      </c>
      <c r="H3482" s="46">
        <v>51</v>
      </c>
      <c r="I3482" s="46">
        <v>6</v>
      </c>
      <c r="J3482" t="s">
        <v>2587</v>
      </c>
      <c r="K3482" t="s">
        <v>90</v>
      </c>
      <c r="L3482" s="46">
        <v>2578</v>
      </c>
      <c r="M3482" s="46">
        <v>35</v>
      </c>
      <c r="N3482" s="46">
        <v>34.700000000000003</v>
      </c>
      <c r="O3482" s="46">
        <v>113</v>
      </c>
      <c r="P3482" s="46">
        <f t="shared" si="396"/>
        <v>1</v>
      </c>
      <c r="R3482" s="67" t="s">
        <v>3185</v>
      </c>
      <c r="S3482" s="67">
        <f>COUNTIF(Y$2:$Y$100,R3482)</f>
        <v>0</v>
      </c>
      <c r="V3482" s="67">
        <f t="shared" si="397"/>
        <v>0</v>
      </c>
      <c r="X3482"/>
      <c r="Y3482" s="67" t="str">
        <f t="shared" si="401"/>
        <v xml:space="preserve"> </v>
      </c>
      <c r="AB3482" t="s">
        <v>90</v>
      </c>
      <c r="AC3482" s="46">
        <v>2578</v>
      </c>
      <c r="AD3482" s="46">
        <v>35</v>
      </c>
      <c r="AE3482" s="46">
        <v>34.700000000000003</v>
      </c>
      <c r="AF3482" s="46">
        <v>113</v>
      </c>
      <c r="AH3482" s="70" t="str">
        <f t="shared" si="398"/>
        <v/>
      </c>
      <c r="AI3482" s="70" t="str">
        <f t="shared" si="399"/>
        <v/>
      </c>
      <c r="AJ3482" s="70" t="str">
        <f t="shared" si="400"/>
        <v>X</v>
      </c>
      <c r="AK3482" s="70" t="str" cm="1">
        <f t="array" ref="AK3482">_xlfn.IFS(AH3482&lt;&gt;"","1",AI3482&lt;&gt;"","2",AJ3482&lt;&gt;"","3")</f>
        <v>3</v>
      </c>
    </row>
    <row r="3483" spans="1:37" x14ac:dyDescent="0.25">
      <c r="A3483" t="s">
        <v>2234</v>
      </c>
      <c r="B3483" t="s">
        <v>380</v>
      </c>
      <c r="C3483" s="67" t="str">
        <f t="shared" si="395"/>
        <v>Amelia Luebke</v>
      </c>
      <c r="D3483" s="71" t="str" cm="1">
        <f t="array" ref="D3483">_xlfn.IFS(AK3483="1",CONCATENATE(C3483,"Regional"),AK3483="2",CONCATENATE(C3483,"Sectional"),AK3483="3",CONCATENATE(C3483,COUNTIF($C$1:C3483,C3483)))</f>
        <v>Amelia Luebke1</v>
      </c>
      <c r="E3483" s="66">
        <v>45169.604166666664</v>
      </c>
      <c r="F3483" t="s">
        <v>2586</v>
      </c>
      <c r="G3483" s="46">
        <v>14</v>
      </c>
      <c r="H3483" s="46">
        <v>52</v>
      </c>
      <c r="I3483" s="46">
        <v>7</v>
      </c>
      <c r="J3483" t="s">
        <v>2587</v>
      </c>
      <c r="K3483" t="s">
        <v>90</v>
      </c>
      <c r="L3483" s="46">
        <v>2578</v>
      </c>
      <c r="M3483" s="46">
        <v>35</v>
      </c>
      <c r="N3483" s="46">
        <v>34.700000000000003</v>
      </c>
      <c r="O3483" s="46">
        <v>113</v>
      </c>
      <c r="P3483" s="46">
        <f t="shared" si="396"/>
        <v>1</v>
      </c>
      <c r="R3483" s="67" t="s">
        <v>3256</v>
      </c>
      <c r="S3483" s="67">
        <f>COUNTIF(Y$2:$Y$100,R3483)</f>
        <v>0</v>
      </c>
      <c r="V3483" s="67">
        <f t="shared" si="397"/>
        <v>0</v>
      </c>
      <c r="X3483"/>
      <c r="Y3483" s="67" t="str">
        <f t="shared" si="401"/>
        <v xml:space="preserve"> </v>
      </c>
      <c r="AB3483" t="s">
        <v>90</v>
      </c>
      <c r="AC3483" s="46">
        <v>2578</v>
      </c>
      <c r="AD3483" s="46">
        <v>35</v>
      </c>
      <c r="AE3483" s="46">
        <v>34.700000000000003</v>
      </c>
      <c r="AF3483" s="46">
        <v>113</v>
      </c>
      <c r="AH3483" s="70" t="str">
        <f t="shared" si="398"/>
        <v/>
      </c>
      <c r="AI3483" s="70" t="str">
        <f t="shared" si="399"/>
        <v/>
      </c>
      <c r="AJ3483" s="70" t="str">
        <f t="shared" si="400"/>
        <v>X</v>
      </c>
      <c r="AK3483" s="70" t="str" cm="1">
        <f t="array" ref="AK3483">_xlfn.IFS(AH3483&lt;&gt;"","1",AI3483&lt;&gt;"","2",AJ3483&lt;&gt;"","3")</f>
        <v>3</v>
      </c>
    </row>
    <row r="3484" spans="1:37" x14ac:dyDescent="0.25">
      <c r="A3484" t="s">
        <v>389</v>
      </c>
      <c r="B3484" t="s">
        <v>330</v>
      </c>
      <c r="C3484" s="67" t="str">
        <f t="shared" si="395"/>
        <v>Maya Zimmerman</v>
      </c>
      <c r="D3484" s="71" t="str" cm="1">
        <f t="array" ref="D3484">_xlfn.IFS(AK3484="1",CONCATENATE(C3484,"Regional"),AK3484="2",CONCATENATE(C3484,"Sectional"),AK3484="3",CONCATENATE(C3484,COUNTIF($C$1:C3484,C3484)))</f>
        <v>Maya Zimmerman1</v>
      </c>
      <c r="E3484" s="66">
        <v>45169.604166666664</v>
      </c>
      <c r="F3484" t="s">
        <v>2586</v>
      </c>
      <c r="G3484" s="46">
        <v>14</v>
      </c>
      <c r="H3484" s="46">
        <v>53</v>
      </c>
      <c r="I3484" s="46">
        <v>8</v>
      </c>
      <c r="J3484" t="s">
        <v>2587</v>
      </c>
      <c r="K3484" t="s">
        <v>90</v>
      </c>
      <c r="L3484" s="46">
        <v>2578</v>
      </c>
      <c r="M3484" s="46">
        <v>35</v>
      </c>
      <c r="N3484" s="46">
        <v>34.700000000000003</v>
      </c>
      <c r="O3484" s="46">
        <v>113</v>
      </c>
      <c r="P3484" s="46">
        <f t="shared" si="396"/>
        <v>1</v>
      </c>
      <c r="R3484" s="67" t="s">
        <v>3257</v>
      </c>
      <c r="S3484" s="67">
        <f>COUNTIF(Y$2:$Y$100,R3484)</f>
        <v>0</v>
      </c>
      <c r="V3484" s="67">
        <f t="shared" si="397"/>
        <v>0</v>
      </c>
      <c r="X3484"/>
      <c r="Y3484" s="67" t="str">
        <f t="shared" si="401"/>
        <v xml:space="preserve"> </v>
      </c>
      <c r="AB3484" t="s">
        <v>90</v>
      </c>
      <c r="AC3484" s="46">
        <v>2578</v>
      </c>
      <c r="AD3484" s="46">
        <v>35</v>
      </c>
      <c r="AE3484" s="46">
        <v>34.700000000000003</v>
      </c>
      <c r="AF3484" s="46">
        <v>113</v>
      </c>
      <c r="AH3484" s="70" t="str">
        <f t="shared" si="398"/>
        <v/>
      </c>
      <c r="AI3484" s="70" t="str">
        <f t="shared" si="399"/>
        <v/>
      </c>
      <c r="AJ3484" s="70" t="str">
        <f t="shared" si="400"/>
        <v>X</v>
      </c>
      <c r="AK3484" s="70" t="str" cm="1">
        <f t="array" ref="AK3484">_xlfn.IFS(AH3484&lt;&gt;"","1",AI3484&lt;&gt;"","2",AJ3484&lt;&gt;"","3")</f>
        <v>3</v>
      </c>
    </row>
    <row r="3485" spans="1:37" x14ac:dyDescent="0.25">
      <c r="A3485" t="s">
        <v>2234</v>
      </c>
      <c r="B3485" t="s">
        <v>452</v>
      </c>
      <c r="C3485" s="67" t="str">
        <f t="shared" si="395"/>
        <v>Sophia Luebke</v>
      </c>
      <c r="D3485" s="71" t="str" cm="1">
        <f t="array" ref="D3485">_xlfn.IFS(AK3485="1",CONCATENATE(C3485,"Regional"),AK3485="2",CONCATENATE(C3485,"Sectional"),AK3485="3",CONCATENATE(C3485,COUNTIF($C$1:C3485,C3485)))</f>
        <v>Sophia Luebke1</v>
      </c>
      <c r="E3485" s="66">
        <v>45169.604166666664</v>
      </c>
      <c r="F3485" t="s">
        <v>2586</v>
      </c>
      <c r="G3485" s="46">
        <v>14</v>
      </c>
      <c r="H3485" s="46">
        <v>53</v>
      </c>
      <c r="I3485" s="46">
        <v>8</v>
      </c>
      <c r="J3485" t="s">
        <v>2587</v>
      </c>
      <c r="K3485" t="s">
        <v>90</v>
      </c>
      <c r="L3485" s="46">
        <v>2578</v>
      </c>
      <c r="M3485" s="46">
        <v>35</v>
      </c>
      <c r="N3485" s="46">
        <v>34.700000000000003</v>
      </c>
      <c r="O3485" s="46">
        <v>113</v>
      </c>
      <c r="P3485" s="46">
        <f t="shared" si="396"/>
        <v>1</v>
      </c>
      <c r="R3485" s="67" t="s">
        <v>3258</v>
      </c>
      <c r="S3485" s="67">
        <f>COUNTIF(Y$2:$Y$100,R3485)</f>
        <v>0</v>
      </c>
      <c r="V3485" s="67">
        <f t="shared" si="397"/>
        <v>0</v>
      </c>
      <c r="X3485"/>
      <c r="Y3485" s="67" t="str">
        <f t="shared" si="401"/>
        <v xml:space="preserve"> </v>
      </c>
      <c r="AB3485" t="s">
        <v>90</v>
      </c>
      <c r="AC3485" s="46">
        <v>2578</v>
      </c>
      <c r="AD3485" s="46">
        <v>35</v>
      </c>
      <c r="AE3485" s="46">
        <v>34.700000000000003</v>
      </c>
      <c r="AF3485" s="46">
        <v>113</v>
      </c>
      <c r="AH3485" s="70" t="str">
        <f t="shared" si="398"/>
        <v/>
      </c>
      <c r="AI3485" s="70" t="str">
        <f t="shared" si="399"/>
        <v/>
      </c>
      <c r="AJ3485" s="70" t="str">
        <f t="shared" si="400"/>
        <v>X</v>
      </c>
      <c r="AK3485" s="70" t="str" cm="1">
        <f t="array" ref="AK3485">_xlfn.IFS(AH3485&lt;&gt;"","1",AI3485&lt;&gt;"","2",AJ3485&lt;&gt;"","3")</f>
        <v>3</v>
      </c>
    </row>
    <row r="3486" spans="1:37" x14ac:dyDescent="0.25">
      <c r="A3486" t="s">
        <v>2235</v>
      </c>
      <c r="B3486" t="s">
        <v>2236</v>
      </c>
      <c r="C3486" s="67" t="str">
        <f t="shared" si="395"/>
        <v>Tatum Sobotka</v>
      </c>
      <c r="D3486" s="71" t="str" cm="1">
        <f t="array" ref="D3486">_xlfn.IFS(AK3486="1",CONCATENATE(C3486,"Regional"),AK3486="2",CONCATENATE(C3486,"Sectional"),AK3486="3",CONCATENATE(C3486,COUNTIF($C$1:C3486,C3486)))</f>
        <v>Tatum Sobotka1</v>
      </c>
      <c r="E3486" s="66">
        <v>45169.604166666664</v>
      </c>
      <c r="F3486" t="s">
        <v>2586</v>
      </c>
      <c r="G3486" s="46">
        <v>14</v>
      </c>
      <c r="H3486" s="46">
        <v>53</v>
      </c>
      <c r="I3486" s="46">
        <v>8</v>
      </c>
      <c r="J3486" t="s">
        <v>2587</v>
      </c>
      <c r="K3486" t="s">
        <v>90</v>
      </c>
      <c r="L3486" s="46">
        <v>2578</v>
      </c>
      <c r="M3486" s="46">
        <v>35</v>
      </c>
      <c r="N3486" s="46">
        <v>34.700000000000003</v>
      </c>
      <c r="O3486" s="46">
        <v>113</v>
      </c>
      <c r="P3486" s="46">
        <f t="shared" si="396"/>
        <v>1</v>
      </c>
      <c r="R3486" s="67" t="s">
        <v>3259</v>
      </c>
      <c r="S3486" s="67">
        <f>COUNTIF(Y$2:$Y$100,R3486)</f>
        <v>0</v>
      </c>
      <c r="V3486" s="67">
        <f t="shared" si="397"/>
        <v>0</v>
      </c>
      <c r="X3486"/>
      <c r="Y3486" s="67" t="str">
        <f t="shared" si="401"/>
        <v xml:space="preserve"> </v>
      </c>
      <c r="AB3486" t="s">
        <v>90</v>
      </c>
      <c r="AC3486" s="46">
        <v>2578</v>
      </c>
      <c r="AD3486" s="46">
        <v>35</v>
      </c>
      <c r="AE3486" s="46">
        <v>34.700000000000003</v>
      </c>
      <c r="AF3486" s="46">
        <v>113</v>
      </c>
      <c r="AH3486" s="70" t="str">
        <f t="shared" si="398"/>
        <v/>
      </c>
      <c r="AI3486" s="70" t="str">
        <f t="shared" si="399"/>
        <v/>
      </c>
      <c r="AJ3486" s="70" t="str">
        <f t="shared" si="400"/>
        <v>X</v>
      </c>
      <c r="AK3486" s="70" t="str" cm="1">
        <f t="array" ref="AK3486">_xlfn.IFS(AH3486&lt;&gt;"","1",AI3486&lt;&gt;"","2",AJ3486&lt;&gt;"","3")</f>
        <v>3</v>
      </c>
    </row>
    <row r="3487" spans="1:37" x14ac:dyDescent="0.25">
      <c r="A3487" t="s">
        <v>2237</v>
      </c>
      <c r="B3487" t="s">
        <v>544</v>
      </c>
      <c r="C3487" s="67" t="str">
        <f t="shared" si="395"/>
        <v>Elise Warnock</v>
      </c>
      <c r="D3487" s="71" t="str" cm="1">
        <f t="array" ref="D3487">_xlfn.IFS(AK3487="1",CONCATENATE(C3487,"Regional"),AK3487="2",CONCATENATE(C3487,"Sectional"),AK3487="3",CONCATENATE(C3487,COUNTIF($C$1:C3487,C3487)))</f>
        <v>Elise Warnock1</v>
      </c>
      <c r="E3487" s="66">
        <v>45169.604166666664</v>
      </c>
      <c r="F3487" t="s">
        <v>2586</v>
      </c>
      <c r="G3487" s="46">
        <v>14</v>
      </c>
      <c r="H3487" s="46">
        <v>53</v>
      </c>
      <c r="I3487" s="46">
        <v>8</v>
      </c>
      <c r="J3487" t="s">
        <v>2587</v>
      </c>
      <c r="K3487" t="s">
        <v>90</v>
      </c>
      <c r="L3487" s="46">
        <v>2578</v>
      </c>
      <c r="M3487" s="46">
        <v>35</v>
      </c>
      <c r="N3487" s="46">
        <v>34.700000000000003</v>
      </c>
      <c r="O3487" s="46">
        <v>113</v>
      </c>
      <c r="P3487" s="46">
        <f t="shared" si="396"/>
        <v>1</v>
      </c>
      <c r="R3487" s="67" t="s">
        <v>3260</v>
      </c>
      <c r="S3487" s="67">
        <f>COUNTIF(Y$2:$Y$100,R3487)</f>
        <v>0</v>
      </c>
      <c r="V3487" s="67">
        <f t="shared" si="397"/>
        <v>0</v>
      </c>
      <c r="X3487"/>
      <c r="Y3487" s="67" t="str">
        <f t="shared" si="401"/>
        <v xml:space="preserve"> </v>
      </c>
      <c r="AB3487" t="s">
        <v>90</v>
      </c>
      <c r="AC3487" s="46">
        <v>2578</v>
      </c>
      <c r="AD3487" s="46">
        <v>35</v>
      </c>
      <c r="AE3487" s="46">
        <v>34.700000000000003</v>
      </c>
      <c r="AF3487" s="46">
        <v>113</v>
      </c>
      <c r="AH3487" s="70" t="str">
        <f t="shared" si="398"/>
        <v/>
      </c>
      <c r="AI3487" s="70" t="str">
        <f t="shared" si="399"/>
        <v/>
      </c>
      <c r="AJ3487" s="70" t="str">
        <f t="shared" si="400"/>
        <v>X</v>
      </c>
      <c r="AK3487" s="70" t="str" cm="1">
        <f t="array" ref="AK3487">_xlfn.IFS(AH3487&lt;&gt;"","1",AI3487&lt;&gt;"","2",AJ3487&lt;&gt;"","3")</f>
        <v>3</v>
      </c>
    </row>
    <row r="3488" spans="1:37" x14ac:dyDescent="0.25">
      <c r="A3488" t="s">
        <v>3443</v>
      </c>
      <c r="B3488" t="s">
        <v>2725</v>
      </c>
      <c r="C3488" s="67" t="str">
        <f t="shared" si="395"/>
        <v>Emlyn Schuster</v>
      </c>
      <c r="D3488" s="71" t="str" cm="1">
        <f t="array" ref="D3488">_xlfn.IFS(AK3488="1",CONCATENATE(C3488,"Regional"),AK3488="2",CONCATENATE(C3488,"Sectional"),AK3488="3",CONCATENATE(C3488,COUNTIF($C$1:C3488,C3488)))</f>
        <v>Emlyn Schuster1</v>
      </c>
      <c r="E3488" s="66">
        <v>45169.604166666664</v>
      </c>
      <c r="F3488" t="s">
        <v>2586</v>
      </c>
      <c r="G3488" s="46">
        <v>14</v>
      </c>
      <c r="H3488" s="46">
        <v>54</v>
      </c>
      <c r="I3488" s="46">
        <v>12</v>
      </c>
      <c r="J3488" t="s">
        <v>2587</v>
      </c>
      <c r="K3488" t="s">
        <v>90</v>
      </c>
      <c r="L3488" s="46">
        <v>2578</v>
      </c>
      <c r="M3488" s="46">
        <v>35</v>
      </c>
      <c r="N3488" s="46">
        <v>34.700000000000003</v>
      </c>
      <c r="O3488" s="46">
        <v>113</v>
      </c>
      <c r="P3488" s="46">
        <f t="shared" si="396"/>
        <v>1</v>
      </c>
      <c r="R3488" s="67" t="s">
        <v>3646</v>
      </c>
      <c r="S3488" s="67">
        <f>COUNTIF(Y$2:$Y$100,R3488)</f>
        <v>0</v>
      </c>
      <c r="V3488" s="67">
        <f t="shared" si="397"/>
        <v>0</v>
      </c>
      <c r="X3488"/>
      <c r="Y3488" s="67" t="str">
        <f t="shared" si="401"/>
        <v xml:space="preserve"> </v>
      </c>
      <c r="AB3488" t="s">
        <v>90</v>
      </c>
      <c r="AC3488" s="46">
        <v>2578</v>
      </c>
      <c r="AD3488" s="46">
        <v>35</v>
      </c>
      <c r="AE3488" s="46">
        <v>34.700000000000003</v>
      </c>
      <c r="AF3488" s="46">
        <v>113</v>
      </c>
      <c r="AH3488" s="70" t="str">
        <f t="shared" si="398"/>
        <v/>
      </c>
      <c r="AI3488" s="70" t="str">
        <f t="shared" si="399"/>
        <v/>
      </c>
      <c r="AJ3488" s="70" t="str">
        <f t="shared" si="400"/>
        <v>X</v>
      </c>
      <c r="AK3488" s="70" t="str" cm="1">
        <f t="array" ref="AK3488">_xlfn.IFS(AH3488&lt;&gt;"","1",AI3488&lt;&gt;"","2",AJ3488&lt;&gt;"","3")</f>
        <v>3</v>
      </c>
    </row>
    <row r="3489" spans="1:37" x14ac:dyDescent="0.25">
      <c r="A3489" t="s">
        <v>2163</v>
      </c>
      <c r="B3489" t="s">
        <v>428</v>
      </c>
      <c r="C3489" s="67" t="str">
        <f t="shared" si="395"/>
        <v>Annika Lechner</v>
      </c>
      <c r="D3489" s="71" t="str" cm="1">
        <f t="array" ref="D3489">_xlfn.IFS(AK3489="1",CONCATENATE(C3489,"Regional"),AK3489="2",CONCATENATE(C3489,"Sectional"),AK3489="3",CONCATENATE(C3489,COUNTIF($C$1:C3489,C3489)))</f>
        <v>Annika Lechner3</v>
      </c>
      <c r="E3489" s="66">
        <v>45169.604166666664</v>
      </c>
      <c r="F3489" t="s">
        <v>2586</v>
      </c>
      <c r="G3489" s="46">
        <v>14</v>
      </c>
      <c r="H3489" s="46">
        <v>55</v>
      </c>
      <c r="I3489" s="46">
        <v>13</v>
      </c>
      <c r="J3489" t="s">
        <v>2587</v>
      </c>
      <c r="K3489" t="s">
        <v>90</v>
      </c>
      <c r="L3489" s="46">
        <v>2578</v>
      </c>
      <c r="M3489" s="46">
        <v>35</v>
      </c>
      <c r="N3489" s="46">
        <v>34.700000000000003</v>
      </c>
      <c r="O3489" s="46">
        <v>113</v>
      </c>
      <c r="P3489" s="46">
        <f t="shared" si="396"/>
        <v>1</v>
      </c>
      <c r="R3489" s="67" t="s">
        <v>3187</v>
      </c>
      <c r="S3489" s="67">
        <f>COUNTIF(Y$2:$Y$100,R3489)</f>
        <v>0</v>
      </c>
      <c r="V3489" s="67">
        <f t="shared" si="397"/>
        <v>0</v>
      </c>
      <c r="X3489"/>
      <c r="Y3489" s="67" t="str">
        <f t="shared" si="401"/>
        <v xml:space="preserve"> </v>
      </c>
      <c r="AB3489" t="s">
        <v>90</v>
      </c>
      <c r="AC3489" s="46">
        <v>2578</v>
      </c>
      <c r="AD3489" s="46">
        <v>35</v>
      </c>
      <c r="AE3489" s="46">
        <v>34.700000000000003</v>
      </c>
      <c r="AF3489" s="46">
        <v>113</v>
      </c>
      <c r="AH3489" s="70" t="str">
        <f t="shared" si="398"/>
        <v/>
      </c>
      <c r="AI3489" s="70" t="str">
        <f t="shared" si="399"/>
        <v/>
      </c>
      <c r="AJ3489" s="70" t="str">
        <f t="shared" si="400"/>
        <v>X</v>
      </c>
      <c r="AK3489" s="70" t="str" cm="1">
        <f t="array" ref="AK3489">_xlfn.IFS(AH3489&lt;&gt;"","1",AI3489&lt;&gt;"","2",AJ3489&lt;&gt;"","3")</f>
        <v>3</v>
      </c>
    </row>
    <row r="3490" spans="1:37" x14ac:dyDescent="0.25">
      <c r="A3490" t="s">
        <v>2238</v>
      </c>
      <c r="B3490" t="s">
        <v>393</v>
      </c>
      <c r="C3490" s="67" t="str">
        <f t="shared" si="395"/>
        <v>Mia Wiebel</v>
      </c>
      <c r="D3490" s="71" t="str" cm="1">
        <f t="array" ref="D3490">_xlfn.IFS(AK3490="1",CONCATENATE(C3490,"Regional"),AK3490="2",CONCATENATE(C3490,"Sectional"),AK3490="3",CONCATENATE(C3490,COUNTIF($C$1:C3490,C3490)))</f>
        <v>Mia Wiebel1</v>
      </c>
      <c r="E3490" s="66">
        <v>45169.604166666664</v>
      </c>
      <c r="F3490" t="s">
        <v>2586</v>
      </c>
      <c r="G3490" s="46">
        <v>14</v>
      </c>
      <c r="H3490" s="46">
        <v>56</v>
      </c>
      <c r="I3490" s="46">
        <v>14</v>
      </c>
      <c r="J3490" t="s">
        <v>2587</v>
      </c>
      <c r="K3490" t="s">
        <v>90</v>
      </c>
      <c r="L3490" s="46">
        <v>2578</v>
      </c>
      <c r="M3490" s="46">
        <v>35</v>
      </c>
      <c r="N3490" s="46">
        <v>34.700000000000003</v>
      </c>
      <c r="O3490" s="46">
        <v>113</v>
      </c>
      <c r="P3490" s="46">
        <f t="shared" si="396"/>
        <v>1</v>
      </c>
      <c r="R3490" s="67" t="s">
        <v>3261</v>
      </c>
      <c r="S3490" s="67">
        <f>COUNTIF(Y$2:$Y$100,R3490)</f>
        <v>0</v>
      </c>
      <c r="V3490" s="67">
        <f t="shared" si="397"/>
        <v>0</v>
      </c>
      <c r="X3490"/>
      <c r="Y3490" s="67" t="str">
        <f t="shared" si="401"/>
        <v xml:space="preserve"> </v>
      </c>
      <c r="AB3490" t="s">
        <v>90</v>
      </c>
      <c r="AC3490" s="46">
        <v>2578</v>
      </c>
      <c r="AD3490" s="46">
        <v>35</v>
      </c>
      <c r="AE3490" s="46">
        <v>34.700000000000003</v>
      </c>
      <c r="AF3490" s="46">
        <v>113</v>
      </c>
      <c r="AH3490" s="70" t="str">
        <f t="shared" si="398"/>
        <v/>
      </c>
      <c r="AI3490" s="70" t="str">
        <f t="shared" si="399"/>
        <v/>
      </c>
      <c r="AJ3490" s="70" t="str">
        <f t="shared" si="400"/>
        <v>X</v>
      </c>
      <c r="AK3490" s="70" t="str" cm="1">
        <f t="array" ref="AK3490">_xlfn.IFS(AH3490&lt;&gt;"","1",AI3490&lt;&gt;"","2",AJ3490&lt;&gt;"","3")</f>
        <v>3</v>
      </c>
    </row>
    <row r="3491" spans="1:37" x14ac:dyDescent="0.25">
      <c r="A3491" t="s">
        <v>2247</v>
      </c>
      <c r="B3491" t="s">
        <v>492</v>
      </c>
      <c r="C3491" s="67" t="str">
        <f t="shared" si="395"/>
        <v>Anna Fryklund</v>
      </c>
      <c r="D3491" s="71" t="str" cm="1">
        <f t="array" ref="D3491">_xlfn.IFS(AK3491="1",CONCATENATE(C3491,"Regional"),AK3491="2",CONCATENATE(C3491,"Sectional"),AK3491="3",CONCATENATE(C3491,COUNTIF($C$1:C3491,C3491)))</f>
        <v>Anna Fryklund1</v>
      </c>
      <c r="E3491" s="66">
        <v>45169.604166666664</v>
      </c>
      <c r="F3491" t="s">
        <v>2600</v>
      </c>
      <c r="G3491" s="46">
        <v>24</v>
      </c>
      <c r="H3491" s="46">
        <v>51</v>
      </c>
      <c r="I3491" s="46">
        <v>1</v>
      </c>
      <c r="J3491" t="s">
        <v>2601</v>
      </c>
      <c r="K3491" t="s">
        <v>90</v>
      </c>
      <c r="L3491" s="46">
        <v>2638</v>
      </c>
      <c r="M3491" s="46">
        <v>36</v>
      </c>
      <c r="N3491" s="46">
        <v>32.799999999999997</v>
      </c>
      <c r="O3491" s="46">
        <v>111</v>
      </c>
      <c r="P3491" s="46">
        <f t="shared" si="396"/>
        <v>1</v>
      </c>
      <c r="R3491" s="67" t="s">
        <v>3271</v>
      </c>
      <c r="S3491" s="67">
        <f>COUNTIF(Y$2:$Y$100,R3491)</f>
        <v>0</v>
      </c>
      <c r="V3491" s="67">
        <f t="shared" si="397"/>
        <v>0</v>
      </c>
      <c r="X3491"/>
      <c r="Y3491" s="67" t="str">
        <f t="shared" si="401"/>
        <v xml:space="preserve"> </v>
      </c>
      <c r="AB3491" t="s">
        <v>90</v>
      </c>
      <c r="AC3491" s="46">
        <v>2638</v>
      </c>
      <c r="AD3491" s="46">
        <v>36</v>
      </c>
      <c r="AE3491" s="46">
        <v>32.799999999999997</v>
      </c>
      <c r="AF3491" s="46">
        <v>111</v>
      </c>
      <c r="AH3491" s="70" t="str">
        <f t="shared" si="398"/>
        <v/>
      </c>
      <c r="AI3491" s="70" t="str">
        <f t="shared" si="399"/>
        <v/>
      </c>
      <c r="AJ3491" s="70" t="str">
        <f t="shared" si="400"/>
        <v>X</v>
      </c>
      <c r="AK3491" s="70" t="str" cm="1">
        <f t="array" ref="AK3491">_xlfn.IFS(AH3491&lt;&gt;"","1",AI3491&lt;&gt;"","2",AJ3491&lt;&gt;"","3")</f>
        <v>3</v>
      </c>
    </row>
    <row r="3492" spans="1:37" x14ac:dyDescent="0.25">
      <c r="A3492" t="s">
        <v>1014</v>
      </c>
      <c r="B3492" t="s">
        <v>648</v>
      </c>
      <c r="C3492" s="67" t="str">
        <f t="shared" si="395"/>
        <v>Claire Forrester</v>
      </c>
      <c r="D3492" s="71" t="str" cm="1">
        <f t="array" ref="D3492">_xlfn.IFS(AK3492="1",CONCATENATE(C3492,"Regional"),AK3492="2",CONCATENATE(C3492,"Sectional"),AK3492="3",CONCATENATE(C3492,COUNTIF($C$1:C3492,C3492)))</f>
        <v>Claire Forrester1</v>
      </c>
      <c r="E3492" s="66">
        <v>45169.604166666664</v>
      </c>
      <c r="F3492" t="s">
        <v>2600</v>
      </c>
      <c r="G3492" s="46">
        <v>24</v>
      </c>
      <c r="H3492" s="46">
        <v>52</v>
      </c>
      <c r="I3492" s="46">
        <v>2</v>
      </c>
      <c r="J3492" t="s">
        <v>2601</v>
      </c>
      <c r="K3492" t="s">
        <v>90</v>
      </c>
      <c r="L3492" s="46">
        <v>2638</v>
      </c>
      <c r="M3492" s="46">
        <v>36</v>
      </c>
      <c r="N3492" s="46">
        <v>32.799999999999997</v>
      </c>
      <c r="O3492" s="46">
        <v>111</v>
      </c>
      <c r="P3492" s="46">
        <f t="shared" si="396"/>
        <v>1</v>
      </c>
      <c r="R3492" s="67" t="s">
        <v>1515</v>
      </c>
      <c r="S3492" s="67">
        <f>COUNTIF(Y$2:$Y$100,R3492)</f>
        <v>0</v>
      </c>
      <c r="V3492" s="67">
        <f t="shared" si="397"/>
        <v>0</v>
      </c>
      <c r="X3492"/>
      <c r="Y3492" s="67" t="str">
        <f t="shared" si="401"/>
        <v xml:space="preserve"> </v>
      </c>
      <c r="AB3492" t="s">
        <v>90</v>
      </c>
      <c r="AC3492" s="46">
        <v>2638</v>
      </c>
      <c r="AD3492" s="46">
        <v>36</v>
      </c>
      <c r="AE3492" s="46">
        <v>32.799999999999997</v>
      </c>
      <c r="AF3492" s="46">
        <v>111</v>
      </c>
      <c r="AH3492" s="70" t="str">
        <f t="shared" si="398"/>
        <v/>
      </c>
      <c r="AI3492" s="70" t="str">
        <f t="shared" si="399"/>
        <v/>
      </c>
      <c r="AJ3492" s="70" t="str">
        <f t="shared" si="400"/>
        <v>X</v>
      </c>
      <c r="AK3492" s="70" t="str" cm="1">
        <f t="array" ref="AK3492">_xlfn.IFS(AH3492&lt;&gt;"","1",AI3492&lt;&gt;"","2",AJ3492&lt;&gt;"","3")</f>
        <v>3</v>
      </c>
    </row>
    <row r="3493" spans="1:37" x14ac:dyDescent="0.25">
      <c r="A3493" s="84" t="s">
        <v>3472</v>
      </c>
      <c r="B3493" t="s">
        <v>1987</v>
      </c>
      <c r="C3493" s="67" t="str">
        <f t="shared" si="395"/>
        <v>Janelle O'Meara</v>
      </c>
      <c r="D3493" s="71" t="str" cm="1">
        <f t="array" ref="D3493">_xlfn.IFS(AK3493="1",CONCATENATE(C3493,"Regional"),AK3493="2",CONCATENATE(C3493,"Sectional"),AK3493="3",CONCATENATE(C3493,COUNTIF($C$1:C3493,C3493)))</f>
        <v>Janelle O'Meara2</v>
      </c>
      <c r="E3493" s="66">
        <v>45169.604166666664</v>
      </c>
      <c r="F3493" t="s">
        <v>2600</v>
      </c>
      <c r="G3493" s="46">
        <v>24</v>
      </c>
      <c r="H3493" s="46">
        <v>57</v>
      </c>
      <c r="I3493" s="46">
        <v>3</v>
      </c>
      <c r="J3493" t="s">
        <v>2601</v>
      </c>
      <c r="K3493" t="s">
        <v>90</v>
      </c>
      <c r="L3493" s="46">
        <v>2638</v>
      </c>
      <c r="M3493" s="46">
        <v>36</v>
      </c>
      <c r="N3493" s="46">
        <v>32.799999999999997</v>
      </c>
      <c r="O3493" s="46">
        <v>111</v>
      </c>
      <c r="P3493" s="46">
        <f t="shared" si="396"/>
        <v>1</v>
      </c>
      <c r="R3493" s="67" t="s">
        <v>3473</v>
      </c>
      <c r="S3493" s="67">
        <f>COUNTIF(Y$2:$Y$100,R3493)</f>
        <v>0</v>
      </c>
      <c r="V3493" s="67">
        <f t="shared" si="397"/>
        <v>0</v>
      </c>
      <c r="X3493"/>
      <c r="Y3493" s="67" t="str">
        <f t="shared" si="401"/>
        <v xml:space="preserve"> </v>
      </c>
      <c r="AB3493" t="s">
        <v>90</v>
      </c>
      <c r="AC3493" s="46">
        <v>2638</v>
      </c>
      <c r="AD3493" s="46">
        <v>36</v>
      </c>
      <c r="AE3493" s="46">
        <v>32.799999999999997</v>
      </c>
      <c r="AF3493" s="46">
        <v>111</v>
      </c>
      <c r="AH3493" s="70" t="str">
        <f t="shared" si="398"/>
        <v/>
      </c>
      <c r="AI3493" s="70" t="str">
        <f t="shared" si="399"/>
        <v/>
      </c>
      <c r="AJ3493" s="70" t="str">
        <f t="shared" si="400"/>
        <v>X</v>
      </c>
      <c r="AK3493" s="70" t="str" cm="1">
        <f t="array" ref="AK3493">_xlfn.IFS(AH3493&lt;&gt;"","1",AI3493&lt;&gt;"","2",AJ3493&lt;&gt;"","3")</f>
        <v>3</v>
      </c>
    </row>
    <row r="3494" spans="1:37" x14ac:dyDescent="0.25">
      <c r="A3494" t="s">
        <v>2248</v>
      </c>
      <c r="B3494" t="s">
        <v>478</v>
      </c>
      <c r="C3494" s="67" t="str">
        <f t="shared" si="395"/>
        <v>Madeline Volpe</v>
      </c>
      <c r="D3494" s="71" t="str" cm="1">
        <f t="array" ref="D3494">_xlfn.IFS(AK3494="1",CONCATENATE(C3494,"Regional"),AK3494="2",CONCATENATE(C3494,"Sectional"),AK3494="3",CONCATENATE(C3494,COUNTIF($C$1:C3494,C3494)))</f>
        <v>Madeline Volpe1</v>
      </c>
      <c r="E3494" s="66">
        <v>45169.604166666664</v>
      </c>
      <c r="F3494" t="s">
        <v>2600</v>
      </c>
      <c r="G3494" s="46">
        <v>24</v>
      </c>
      <c r="H3494" s="46">
        <v>58</v>
      </c>
      <c r="I3494" s="46">
        <v>4</v>
      </c>
      <c r="J3494" t="s">
        <v>2601</v>
      </c>
      <c r="K3494" t="s">
        <v>90</v>
      </c>
      <c r="L3494" s="46">
        <v>2638</v>
      </c>
      <c r="M3494" s="46">
        <v>36</v>
      </c>
      <c r="N3494" s="46">
        <v>32.799999999999997</v>
      </c>
      <c r="O3494" s="46">
        <v>111</v>
      </c>
      <c r="P3494" s="46">
        <f t="shared" si="396"/>
        <v>1</v>
      </c>
      <c r="R3494" s="67" t="s">
        <v>3272</v>
      </c>
      <c r="S3494" s="67">
        <f>COUNTIF(Y$2:$Y$100,R3494)</f>
        <v>0</v>
      </c>
      <c r="V3494" s="67">
        <f t="shared" si="397"/>
        <v>0</v>
      </c>
      <c r="X3494"/>
      <c r="Y3494" s="67" t="str">
        <f t="shared" si="401"/>
        <v xml:space="preserve"> </v>
      </c>
      <c r="AB3494" t="s">
        <v>90</v>
      </c>
      <c r="AC3494" s="46">
        <v>2638</v>
      </c>
      <c r="AD3494" s="46">
        <v>36</v>
      </c>
      <c r="AE3494" s="46">
        <v>32.799999999999997</v>
      </c>
      <c r="AF3494" s="46">
        <v>111</v>
      </c>
      <c r="AH3494" s="70" t="str">
        <f t="shared" si="398"/>
        <v/>
      </c>
      <c r="AI3494" s="70" t="str">
        <f t="shared" si="399"/>
        <v/>
      </c>
      <c r="AJ3494" s="70" t="str">
        <f t="shared" si="400"/>
        <v>X</v>
      </c>
      <c r="AK3494" s="70" t="str" cm="1">
        <f t="array" ref="AK3494">_xlfn.IFS(AH3494&lt;&gt;"","1",AI3494&lt;&gt;"","2",AJ3494&lt;&gt;"","3")</f>
        <v>3</v>
      </c>
    </row>
    <row r="3495" spans="1:37" x14ac:dyDescent="0.25">
      <c r="A3495" t="s">
        <v>1013</v>
      </c>
      <c r="B3495" t="s">
        <v>907</v>
      </c>
      <c r="C3495" s="67" t="str">
        <f t="shared" si="395"/>
        <v>Hailey Hesselman</v>
      </c>
      <c r="D3495" s="71" t="str" cm="1">
        <f t="array" ref="D3495">_xlfn.IFS(AK3495="1",CONCATENATE(C3495,"Regional"),AK3495="2",CONCATENATE(C3495,"Sectional"),AK3495="3",CONCATENATE(C3495,COUNTIF($C$1:C3495,C3495)))</f>
        <v>Hailey Hesselman1</v>
      </c>
      <c r="E3495" s="66">
        <v>45169.604166666664</v>
      </c>
      <c r="F3495" t="s">
        <v>2600</v>
      </c>
      <c r="G3495" s="46">
        <v>24</v>
      </c>
      <c r="H3495" s="46">
        <v>58</v>
      </c>
      <c r="I3495" s="46">
        <v>4</v>
      </c>
      <c r="J3495" t="s">
        <v>2601</v>
      </c>
      <c r="K3495" t="s">
        <v>90</v>
      </c>
      <c r="L3495" s="46">
        <v>2638</v>
      </c>
      <c r="M3495" s="46">
        <v>36</v>
      </c>
      <c r="N3495" s="46">
        <v>32.799999999999997</v>
      </c>
      <c r="O3495" s="46">
        <v>111</v>
      </c>
      <c r="P3495" s="46">
        <f t="shared" si="396"/>
        <v>1</v>
      </c>
      <c r="R3495" s="67" t="s">
        <v>1514</v>
      </c>
      <c r="S3495" s="67">
        <f>COUNTIF(Y$2:$Y$100,R3495)</f>
        <v>0</v>
      </c>
      <c r="V3495" s="67">
        <f t="shared" si="397"/>
        <v>0</v>
      </c>
      <c r="X3495"/>
      <c r="Y3495" s="67" t="str">
        <f t="shared" si="401"/>
        <v xml:space="preserve"> </v>
      </c>
      <c r="AB3495" t="s">
        <v>90</v>
      </c>
      <c r="AC3495" s="46">
        <v>2638</v>
      </c>
      <c r="AD3495" s="46">
        <v>36</v>
      </c>
      <c r="AE3495" s="46">
        <v>32.799999999999997</v>
      </c>
      <c r="AF3495" s="46">
        <v>111</v>
      </c>
      <c r="AH3495" s="70" t="str">
        <f t="shared" si="398"/>
        <v/>
      </c>
      <c r="AI3495" s="70" t="str">
        <f t="shared" si="399"/>
        <v/>
      </c>
      <c r="AJ3495" s="70" t="str">
        <f t="shared" si="400"/>
        <v>X</v>
      </c>
      <c r="AK3495" s="70" t="str" cm="1">
        <f t="array" ref="AK3495">_xlfn.IFS(AH3495&lt;&gt;"","1",AI3495&lt;&gt;"","2",AJ3495&lt;&gt;"","3")</f>
        <v>3</v>
      </c>
    </row>
    <row r="3496" spans="1:37" x14ac:dyDescent="0.25">
      <c r="A3496" t="s">
        <v>259</v>
      </c>
      <c r="B3496" t="s">
        <v>297</v>
      </c>
      <c r="C3496" s="67" t="str">
        <f t="shared" si="395"/>
        <v>Rowan Haensel</v>
      </c>
      <c r="D3496" s="71" t="str" cm="1">
        <f t="array" ref="D3496">_xlfn.IFS(AK3496="1",CONCATENATE(C3496,"Regional"),AK3496="2",CONCATENATE(C3496,"Sectional"),AK3496="3",CONCATENATE(C3496,COUNTIF($C$1:C3496,C3496)))</f>
        <v>Rowan Haensel2</v>
      </c>
      <c r="E3496" s="66">
        <v>45169.604166666664</v>
      </c>
      <c r="F3496" t="s">
        <v>2600</v>
      </c>
      <c r="G3496" s="46">
        <v>24</v>
      </c>
      <c r="H3496" s="46">
        <v>59</v>
      </c>
      <c r="I3496" s="46">
        <v>6</v>
      </c>
      <c r="J3496" t="s">
        <v>2601</v>
      </c>
      <c r="K3496" t="s">
        <v>90</v>
      </c>
      <c r="L3496" s="46">
        <v>2638</v>
      </c>
      <c r="M3496" s="46">
        <v>36</v>
      </c>
      <c r="N3496" s="46">
        <v>32.799999999999997</v>
      </c>
      <c r="O3496" s="46">
        <v>111</v>
      </c>
      <c r="P3496" s="46">
        <f t="shared" si="396"/>
        <v>1</v>
      </c>
      <c r="R3496" s="67" t="s">
        <v>3608</v>
      </c>
      <c r="S3496" s="67">
        <f>COUNTIF(Y$2:$Y$100,R3496)</f>
        <v>0</v>
      </c>
      <c r="V3496" s="67">
        <f t="shared" si="397"/>
        <v>0</v>
      </c>
      <c r="X3496"/>
      <c r="Y3496" s="67" t="str">
        <f t="shared" si="401"/>
        <v xml:space="preserve"> </v>
      </c>
      <c r="AB3496" t="s">
        <v>90</v>
      </c>
      <c r="AC3496" s="46">
        <v>2638</v>
      </c>
      <c r="AD3496" s="46">
        <v>36</v>
      </c>
      <c r="AE3496" s="46">
        <v>32.799999999999997</v>
      </c>
      <c r="AF3496" s="46">
        <v>111</v>
      </c>
      <c r="AH3496" s="70" t="str">
        <f t="shared" si="398"/>
        <v/>
      </c>
      <c r="AI3496" s="70" t="str">
        <f t="shared" si="399"/>
        <v/>
      </c>
      <c r="AJ3496" s="70" t="str">
        <f t="shared" si="400"/>
        <v>X</v>
      </c>
      <c r="AK3496" s="70" t="str" cm="1">
        <f t="array" ref="AK3496">_xlfn.IFS(AH3496&lt;&gt;"","1",AI3496&lt;&gt;"","2",AJ3496&lt;&gt;"","3")</f>
        <v>3</v>
      </c>
    </row>
    <row r="3497" spans="1:37" x14ac:dyDescent="0.25">
      <c r="A3497" t="s">
        <v>1963</v>
      </c>
      <c r="B3497" t="s">
        <v>1964</v>
      </c>
      <c r="C3497" s="67" t="str">
        <f t="shared" si="395"/>
        <v>Sara Doedens</v>
      </c>
      <c r="D3497" s="71" t="str" cm="1">
        <f t="array" ref="D3497">_xlfn.IFS(AK3497="1",CONCATENATE(C3497,"Regional"),AK3497="2",CONCATENATE(C3497,"Sectional"),AK3497="3",CONCATENATE(C3497,COUNTIF($C$1:C3497,C3497)))</f>
        <v>Sara Doedens2</v>
      </c>
      <c r="E3497" s="66">
        <v>45169.604166666664</v>
      </c>
      <c r="F3497" t="s">
        <v>2600</v>
      </c>
      <c r="G3497" s="46">
        <v>24</v>
      </c>
      <c r="H3497" s="46">
        <v>59</v>
      </c>
      <c r="I3497" s="46">
        <v>6</v>
      </c>
      <c r="J3497" t="s">
        <v>2601</v>
      </c>
      <c r="K3497" t="s">
        <v>90</v>
      </c>
      <c r="L3497" s="46">
        <v>2638</v>
      </c>
      <c r="M3497" s="46">
        <v>36</v>
      </c>
      <c r="N3497" s="46">
        <v>32.799999999999997</v>
      </c>
      <c r="O3497" s="46">
        <v>111</v>
      </c>
      <c r="P3497" s="46">
        <f t="shared" si="396"/>
        <v>1</v>
      </c>
      <c r="R3497" s="67" t="s">
        <v>2983</v>
      </c>
      <c r="S3497" s="67">
        <f>COUNTIF(Y$2:$Y$100,R3497)</f>
        <v>0</v>
      </c>
      <c r="V3497" s="67">
        <f t="shared" si="397"/>
        <v>0</v>
      </c>
      <c r="X3497"/>
      <c r="Y3497" s="67" t="str">
        <f t="shared" si="401"/>
        <v xml:space="preserve"> </v>
      </c>
      <c r="AB3497" t="s">
        <v>90</v>
      </c>
      <c r="AC3497" s="46">
        <v>2638</v>
      </c>
      <c r="AD3497" s="46">
        <v>36</v>
      </c>
      <c r="AE3497" s="46">
        <v>32.799999999999997</v>
      </c>
      <c r="AF3497" s="46">
        <v>111</v>
      </c>
      <c r="AH3497" s="70" t="str">
        <f t="shared" si="398"/>
        <v/>
      </c>
      <c r="AI3497" s="70" t="str">
        <f t="shared" si="399"/>
        <v/>
      </c>
      <c r="AJ3497" s="70" t="str">
        <f t="shared" si="400"/>
        <v>X</v>
      </c>
      <c r="AK3497" s="70" t="str" cm="1">
        <f t="array" ref="AK3497">_xlfn.IFS(AH3497&lt;&gt;"","1",AI3497&lt;&gt;"","2",AJ3497&lt;&gt;"","3")</f>
        <v>3</v>
      </c>
    </row>
    <row r="3498" spans="1:37" x14ac:dyDescent="0.25">
      <c r="A3498" t="s">
        <v>839</v>
      </c>
      <c r="B3498" t="s">
        <v>561</v>
      </c>
      <c r="C3498" s="67" t="str">
        <f t="shared" si="395"/>
        <v>Maddie Beier</v>
      </c>
      <c r="D3498" s="71" t="str" cm="1">
        <f t="array" ref="D3498">_xlfn.IFS(AK3498="1",CONCATENATE(C3498,"Regional"),AK3498="2",CONCATENATE(C3498,"Sectional"),AK3498="3",CONCATENATE(C3498,COUNTIF($C$1:C3498,C3498)))</f>
        <v>Maddie Beier1</v>
      </c>
      <c r="E3498" s="66">
        <v>45169.604166666664</v>
      </c>
      <c r="F3498" t="s">
        <v>2600</v>
      </c>
      <c r="G3498" s="46">
        <v>24</v>
      </c>
      <c r="H3498" s="46">
        <v>60</v>
      </c>
      <c r="I3498" s="46">
        <v>8</v>
      </c>
      <c r="J3498" t="s">
        <v>2601</v>
      </c>
      <c r="K3498" t="s">
        <v>90</v>
      </c>
      <c r="L3498" s="46">
        <v>2638</v>
      </c>
      <c r="M3498" s="46">
        <v>36</v>
      </c>
      <c r="N3498" s="46">
        <v>32.799999999999997</v>
      </c>
      <c r="O3498" s="46">
        <v>111</v>
      </c>
      <c r="P3498" s="46">
        <f t="shared" si="396"/>
        <v>1</v>
      </c>
      <c r="R3498" s="67" t="s">
        <v>1390</v>
      </c>
      <c r="S3498" s="67">
        <f>COUNTIF(Y$2:$Y$100,R3498)</f>
        <v>0</v>
      </c>
      <c r="V3498" s="67">
        <f t="shared" si="397"/>
        <v>0</v>
      </c>
      <c r="X3498"/>
      <c r="Y3498" s="67" t="str">
        <f t="shared" si="401"/>
        <v xml:space="preserve"> </v>
      </c>
      <c r="AB3498" t="s">
        <v>90</v>
      </c>
      <c r="AC3498" s="46">
        <v>2638</v>
      </c>
      <c r="AD3498" s="46">
        <v>36</v>
      </c>
      <c r="AE3498" s="46">
        <v>32.799999999999997</v>
      </c>
      <c r="AF3498" s="46">
        <v>111</v>
      </c>
      <c r="AH3498" s="70" t="str">
        <f t="shared" si="398"/>
        <v/>
      </c>
      <c r="AI3498" s="70" t="str">
        <f t="shared" si="399"/>
        <v/>
      </c>
      <c r="AJ3498" s="70" t="str">
        <f t="shared" si="400"/>
        <v>X</v>
      </c>
      <c r="AK3498" s="70" t="str" cm="1">
        <f t="array" ref="AK3498">_xlfn.IFS(AH3498&lt;&gt;"","1",AI3498&lt;&gt;"","2",AJ3498&lt;&gt;"","3")</f>
        <v>3</v>
      </c>
    </row>
    <row r="3499" spans="1:37" x14ac:dyDescent="0.25">
      <c r="A3499" t="s">
        <v>2249</v>
      </c>
      <c r="B3499" t="s">
        <v>209</v>
      </c>
      <c r="C3499" s="67" t="str">
        <f t="shared" si="395"/>
        <v>Kaitlyn Gugliotti</v>
      </c>
      <c r="D3499" s="71" t="str" cm="1">
        <f t="array" ref="D3499">_xlfn.IFS(AK3499="1",CONCATENATE(C3499,"Regional"),AK3499="2",CONCATENATE(C3499,"Sectional"),AK3499="3",CONCATENATE(C3499,COUNTIF($C$1:C3499,C3499)))</f>
        <v>Kaitlyn Gugliotti1</v>
      </c>
      <c r="E3499" s="66">
        <v>45169.604166666664</v>
      </c>
      <c r="F3499" t="s">
        <v>2600</v>
      </c>
      <c r="G3499" s="46">
        <v>24</v>
      </c>
      <c r="H3499" s="46">
        <v>60</v>
      </c>
      <c r="I3499" s="46">
        <v>8</v>
      </c>
      <c r="J3499" t="s">
        <v>2601</v>
      </c>
      <c r="K3499" t="s">
        <v>90</v>
      </c>
      <c r="L3499" s="46">
        <v>2638</v>
      </c>
      <c r="M3499" s="46">
        <v>36</v>
      </c>
      <c r="N3499" s="46">
        <v>32.799999999999997</v>
      </c>
      <c r="O3499" s="46">
        <v>111</v>
      </c>
      <c r="P3499" s="46">
        <f t="shared" si="396"/>
        <v>1</v>
      </c>
      <c r="R3499" s="67" t="s">
        <v>3273</v>
      </c>
      <c r="S3499" s="67">
        <f>COUNTIF(Y$2:$Y$100,R3499)</f>
        <v>0</v>
      </c>
      <c r="V3499" s="67">
        <f t="shared" si="397"/>
        <v>0</v>
      </c>
      <c r="X3499"/>
      <c r="Y3499" s="67" t="str">
        <f t="shared" si="401"/>
        <v xml:space="preserve"> </v>
      </c>
      <c r="AB3499" t="s">
        <v>90</v>
      </c>
      <c r="AC3499" s="46">
        <v>2638</v>
      </c>
      <c r="AD3499" s="46">
        <v>36</v>
      </c>
      <c r="AE3499" s="46">
        <v>32.799999999999997</v>
      </c>
      <c r="AF3499" s="46">
        <v>111</v>
      </c>
      <c r="AH3499" s="70" t="str">
        <f t="shared" si="398"/>
        <v/>
      </c>
      <c r="AI3499" s="70" t="str">
        <f t="shared" si="399"/>
        <v/>
      </c>
      <c r="AJ3499" s="70" t="str">
        <f t="shared" si="400"/>
        <v>X</v>
      </c>
      <c r="AK3499" s="70" t="str" cm="1">
        <f t="array" ref="AK3499">_xlfn.IFS(AH3499&lt;&gt;"","1",AI3499&lt;&gt;"","2",AJ3499&lt;&gt;"","3")</f>
        <v>3</v>
      </c>
    </row>
    <row r="3500" spans="1:37" x14ac:dyDescent="0.25">
      <c r="A3500" t="s">
        <v>1999</v>
      </c>
      <c r="B3500" t="s">
        <v>648</v>
      </c>
      <c r="C3500" s="67" t="str">
        <f t="shared" si="395"/>
        <v>Claire Scheuer</v>
      </c>
      <c r="D3500" s="71" t="str" cm="1">
        <f t="array" ref="D3500">_xlfn.IFS(AK3500="1",CONCATENATE(C3500,"Regional"),AK3500="2",CONCATENATE(C3500,"Sectional"),AK3500="3",CONCATENATE(C3500,COUNTIF($C$1:C3500,C3500)))</f>
        <v>Claire Scheuer2</v>
      </c>
      <c r="E3500" s="66">
        <v>45169.604166666664</v>
      </c>
      <c r="F3500" t="s">
        <v>2600</v>
      </c>
      <c r="G3500" s="46">
        <v>24</v>
      </c>
      <c r="H3500" s="46">
        <v>62</v>
      </c>
      <c r="I3500" s="46">
        <v>10</v>
      </c>
      <c r="J3500" t="s">
        <v>2601</v>
      </c>
      <c r="K3500" t="s">
        <v>90</v>
      </c>
      <c r="L3500" s="46">
        <v>2638</v>
      </c>
      <c r="M3500" s="46">
        <v>36</v>
      </c>
      <c r="N3500" s="46">
        <v>32.799999999999997</v>
      </c>
      <c r="O3500" s="46">
        <v>111</v>
      </c>
      <c r="P3500" s="46">
        <f t="shared" si="396"/>
        <v>1</v>
      </c>
      <c r="R3500" s="67" t="s">
        <v>3013</v>
      </c>
      <c r="S3500" s="67">
        <f>COUNTIF(Y$2:$Y$100,R3500)</f>
        <v>0</v>
      </c>
      <c r="V3500" s="67">
        <f t="shared" si="397"/>
        <v>0</v>
      </c>
      <c r="X3500"/>
      <c r="Y3500" s="67" t="str">
        <f t="shared" si="401"/>
        <v xml:space="preserve"> </v>
      </c>
      <c r="AB3500" t="s">
        <v>90</v>
      </c>
      <c r="AC3500" s="46">
        <v>2638</v>
      </c>
      <c r="AD3500" s="46">
        <v>36</v>
      </c>
      <c r="AE3500" s="46">
        <v>32.799999999999997</v>
      </c>
      <c r="AF3500" s="46">
        <v>111</v>
      </c>
      <c r="AH3500" s="70" t="str">
        <f t="shared" si="398"/>
        <v/>
      </c>
      <c r="AI3500" s="70" t="str">
        <f t="shared" si="399"/>
        <v/>
      </c>
      <c r="AJ3500" s="70" t="str">
        <f t="shared" si="400"/>
        <v>X</v>
      </c>
      <c r="AK3500" s="70" t="str" cm="1">
        <f t="array" ref="AK3500">_xlfn.IFS(AH3500&lt;&gt;"","1",AI3500&lt;&gt;"","2",AJ3500&lt;&gt;"","3")</f>
        <v>3</v>
      </c>
    </row>
    <row r="3501" spans="1:37" x14ac:dyDescent="0.25">
      <c r="A3501" t="s">
        <v>785</v>
      </c>
      <c r="B3501" t="s">
        <v>297</v>
      </c>
      <c r="C3501" s="67" t="str">
        <f t="shared" si="395"/>
        <v>Rowan Counsell</v>
      </c>
      <c r="D3501" s="71" t="str" cm="1">
        <f t="array" ref="D3501">_xlfn.IFS(AK3501="1",CONCATENATE(C3501,"Regional"),AK3501="2",CONCATENATE(C3501,"Sectional"),AK3501="3",CONCATENATE(C3501,COUNTIF($C$1:C3501,C3501)))</f>
        <v>Rowan Counsell1</v>
      </c>
      <c r="E3501" s="66">
        <v>45169.604166666664</v>
      </c>
      <c r="F3501" t="s">
        <v>2600</v>
      </c>
      <c r="G3501" s="46">
        <v>24</v>
      </c>
      <c r="H3501" s="46">
        <v>63</v>
      </c>
      <c r="I3501" s="46">
        <v>11</v>
      </c>
      <c r="J3501" t="s">
        <v>2601</v>
      </c>
      <c r="K3501" t="s">
        <v>90</v>
      </c>
      <c r="L3501" s="46">
        <v>2638</v>
      </c>
      <c r="M3501" s="46">
        <v>36</v>
      </c>
      <c r="N3501" s="46">
        <v>32.799999999999997</v>
      </c>
      <c r="O3501" s="46">
        <v>111</v>
      </c>
      <c r="P3501" s="46">
        <f t="shared" si="396"/>
        <v>1</v>
      </c>
      <c r="R3501" s="67" t="s">
        <v>3274</v>
      </c>
      <c r="S3501" s="67">
        <f>COUNTIF(Y$2:$Y$100,R3501)</f>
        <v>0</v>
      </c>
      <c r="V3501" s="67">
        <f t="shared" si="397"/>
        <v>0</v>
      </c>
      <c r="X3501"/>
      <c r="Y3501" s="67" t="str">
        <f t="shared" si="401"/>
        <v xml:space="preserve"> </v>
      </c>
      <c r="AB3501" t="s">
        <v>90</v>
      </c>
      <c r="AC3501" s="46">
        <v>2638</v>
      </c>
      <c r="AD3501" s="46">
        <v>36</v>
      </c>
      <c r="AE3501" s="46">
        <v>32.799999999999997</v>
      </c>
      <c r="AF3501" s="46">
        <v>111</v>
      </c>
      <c r="AH3501" s="70" t="str">
        <f t="shared" si="398"/>
        <v/>
      </c>
      <c r="AI3501" s="70" t="str">
        <f t="shared" si="399"/>
        <v/>
      </c>
      <c r="AJ3501" s="70" t="str">
        <f t="shared" si="400"/>
        <v>X</v>
      </c>
      <c r="AK3501" s="70" t="str" cm="1">
        <f t="array" ref="AK3501">_xlfn.IFS(AH3501&lt;&gt;"","1",AI3501&lt;&gt;"","2",AJ3501&lt;&gt;"","3")</f>
        <v>3</v>
      </c>
    </row>
    <row r="3502" spans="1:37" x14ac:dyDescent="0.25">
      <c r="A3502" t="s">
        <v>1829</v>
      </c>
      <c r="B3502" t="s">
        <v>280</v>
      </c>
      <c r="C3502" s="67" t="str">
        <f t="shared" si="395"/>
        <v>Kennedy Knapp</v>
      </c>
      <c r="D3502" s="71" t="str" cm="1">
        <f t="array" ref="D3502">_xlfn.IFS(AK3502="1",CONCATENATE(C3502,"Regional"),AK3502="2",CONCATENATE(C3502,"Sectional"),AK3502="3",CONCATENATE(C3502,COUNTIF($C$1:C3502,C3502)))</f>
        <v>Kennedy Knapp1</v>
      </c>
      <c r="E3502" s="66">
        <v>45169.604166666664</v>
      </c>
      <c r="F3502" t="s">
        <v>2600</v>
      </c>
      <c r="G3502" s="46">
        <v>24</v>
      </c>
      <c r="H3502" s="46">
        <v>63</v>
      </c>
      <c r="I3502" s="46">
        <v>11</v>
      </c>
      <c r="J3502" t="s">
        <v>2601</v>
      </c>
      <c r="K3502" t="s">
        <v>90</v>
      </c>
      <c r="L3502" s="46">
        <v>2638</v>
      </c>
      <c r="M3502" s="46">
        <v>36</v>
      </c>
      <c r="N3502" s="46">
        <v>32.799999999999997</v>
      </c>
      <c r="O3502" s="46">
        <v>111</v>
      </c>
      <c r="P3502" s="46">
        <f t="shared" si="396"/>
        <v>1</v>
      </c>
      <c r="R3502" s="67" t="s">
        <v>3275</v>
      </c>
      <c r="S3502" s="67">
        <f>COUNTIF(Y$2:$Y$100,R3502)</f>
        <v>0</v>
      </c>
      <c r="V3502" s="67">
        <f t="shared" si="397"/>
        <v>0</v>
      </c>
      <c r="X3502"/>
      <c r="Y3502" s="67" t="str">
        <f t="shared" si="401"/>
        <v xml:space="preserve"> </v>
      </c>
      <c r="AB3502" t="s">
        <v>90</v>
      </c>
      <c r="AC3502" s="46">
        <v>2638</v>
      </c>
      <c r="AD3502" s="46">
        <v>36</v>
      </c>
      <c r="AE3502" s="46">
        <v>32.799999999999997</v>
      </c>
      <c r="AF3502" s="46">
        <v>111</v>
      </c>
      <c r="AH3502" s="70" t="str">
        <f t="shared" si="398"/>
        <v/>
      </c>
      <c r="AI3502" s="70" t="str">
        <f t="shared" si="399"/>
        <v/>
      </c>
      <c r="AJ3502" s="70" t="str">
        <f t="shared" si="400"/>
        <v>X</v>
      </c>
      <c r="AK3502" s="70" t="str" cm="1">
        <f t="array" ref="AK3502">_xlfn.IFS(AH3502&lt;&gt;"","1",AI3502&lt;&gt;"","2",AJ3502&lt;&gt;"","3")</f>
        <v>3</v>
      </c>
    </row>
    <row r="3503" spans="1:37" x14ac:dyDescent="0.25">
      <c r="A3503" t="s">
        <v>1124</v>
      </c>
      <c r="B3503" t="s">
        <v>353</v>
      </c>
      <c r="C3503" s="67" t="str">
        <f t="shared" si="395"/>
        <v>Olivia Mendelsohn</v>
      </c>
      <c r="D3503" s="71" t="str" cm="1">
        <f t="array" ref="D3503">_xlfn.IFS(AK3503="1",CONCATENATE(C3503,"Regional"),AK3503="2",CONCATENATE(C3503,"Sectional"),AK3503="3",CONCATENATE(C3503,COUNTIF($C$1:C3503,C3503)))</f>
        <v>Olivia Mendelsohn2</v>
      </c>
      <c r="E3503" s="66">
        <v>45169.604166666664</v>
      </c>
      <c r="F3503" t="s">
        <v>2600</v>
      </c>
      <c r="G3503" s="46">
        <v>24</v>
      </c>
      <c r="H3503" s="46">
        <v>64</v>
      </c>
      <c r="I3503" s="46">
        <v>13</v>
      </c>
      <c r="J3503" t="s">
        <v>2601</v>
      </c>
      <c r="K3503" t="s">
        <v>90</v>
      </c>
      <c r="L3503" s="46">
        <v>2638</v>
      </c>
      <c r="M3503" s="46">
        <v>36</v>
      </c>
      <c r="N3503" s="46">
        <v>32.799999999999997</v>
      </c>
      <c r="O3503" s="46">
        <v>111</v>
      </c>
      <c r="P3503" s="46">
        <f t="shared" si="396"/>
        <v>1</v>
      </c>
      <c r="R3503" s="67" t="s">
        <v>1594</v>
      </c>
      <c r="S3503" s="67">
        <f>COUNTIF(Y$2:$Y$100,R3503)</f>
        <v>0</v>
      </c>
      <c r="V3503" s="67">
        <f t="shared" si="397"/>
        <v>0</v>
      </c>
      <c r="X3503"/>
      <c r="Y3503" s="67" t="str">
        <f t="shared" si="401"/>
        <v xml:space="preserve"> </v>
      </c>
      <c r="AB3503" t="s">
        <v>90</v>
      </c>
      <c r="AC3503" s="46">
        <v>2638</v>
      </c>
      <c r="AD3503" s="46">
        <v>36</v>
      </c>
      <c r="AE3503" s="46">
        <v>32.799999999999997</v>
      </c>
      <c r="AF3503" s="46">
        <v>111</v>
      </c>
      <c r="AH3503" s="70" t="str">
        <f t="shared" si="398"/>
        <v/>
      </c>
      <c r="AI3503" s="70" t="str">
        <f t="shared" si="399"/>
        <v/>
      </c>
      <c r="AJ3503" s="70" t="str">
        <f t="shared" si="400"/>
        <v>X</v>
      </c>
      <c r="AK3503" s="70" t="str" cm="1">
        <f t="array" ref="AK3503">_xlfn.IFS(AH3503&lt;&gt;"","1",AI3503&lt;&gt;"","2",AJ3503&lt;&gt;"","3")</f>
        <v>3</v>
      </c>
    </row>
    <row r="3504" spans="1:37" x14ac:dyDescent="0.25">
      <c r="A3504" t="s">
        <v>2250</v>
      </c>
      <c r="B3504" t="s">
        <v>306</v>
      </c>
      <c r="C3504" s="67" t="str">
        <f t="shared" si="395"/>
        <v>Allie Gierach</v>
      </c>
      <c r="D3504" s="71" t="str" cm="1">
        <f t="array" ref="D3504">_xlfn.IFS(AK3504="1",CONCATENATE(C3504,"Regional"),AK3504="2",CONCATENATE(C3504,"Sectional"),AK3504="3",CONCATENATE(C3504,COUNTIF($C$1:C3504,C3504)))</f>
        <v>Allie Gierach1</v>
      </c>
      <c r="E3504" s="66">
        <v>45169.604166666664</v>
      </c>
      <c r="F3504" t="s">
        <v>2600</v>
      </c>
      <c r="G3504" s="46">
        <v>24</v>
      </c>
      <c r="H3504" s="46">
        <v>67</v>
      </c>
      <c r="I3504" s="46">
        <v>14</v>
      </c>
      <c r="J3504" t="s">
        <v>2601</v>
      </c>
      <c r="K3504" t="s">
        <v>90</v>
      </c>
      <c r="L3504" s="46">
        <v>2638</v>
      </c>
      <c r="M3504" s="46">
        <v>36</v>
      </c>
      <c r="N3504" s="46">
        <v>32.799999999999997</v>
      </c>
      <c r="O3504" s="46">
        <v>111</v>
      </c>
      <c r="P3504" s="46">
        <f t="shared" si="396"/>
        <v>1</v>
      </c>
      <c r="R3504" s="67" t="s">
        <v>3276</v>
      </c>
      <c r="S3504" s="67">
        <f>COUNTIF(Y$2:$Y$100,R3504)</f>
        <v>0</v>
      </c>
      <c r="V3504" s="67">
        <f t="shared" si="397"/>
        <v>0</v>
      </c>
      <c r="X3504"/>
      <c r="Y3504" s="67" t="str">
        <f t="shared" si="401"/>
        <v xml:space="preserve"> </v>
      </c>
      <c r="AB3504" t="s">
        <v>90</v>
      </c>
      <c r="AC3504" s="46">
        <v>2638</v>
      </c>
      <c r="AD3504" s="46">
        <v>36</v>
      </c>
      <c r="AE3504" s="46">
        <v>32.799999999999997</v>
      </c>
      <c r="AF3504" s="46">
        <v>111</v>
      </c>
      <c r="AH3504" s="70" t="str">
        <f t="shared" si="398"/>
        <v/>
      </c>
      <c r="AI3504" s="70" t="str">
        <f t="shared" si="399"/>
        <v/>
      </c>
      <c r="AJ3504" s="70" t="str">
        <f t="shared" si="400"/>
        <v>X</v>
      </c>
      <c r="AK3504" s="70" t="str" cm="1">
        <f t="array" ref="AK3504">_xlfn.IFS(AH3504&lt;&gt;"","1",AI3504&lt;&gt;"","2",AJ3504&lt;&gt;"","3")</f>
        <v>3</v>
      </c>
    </row>
    <row r="3505" spans="1:37" x14ac:dyDescent="0.25">
      <c r="A3505" t="s">
        <v>1988</v>
      </c>
      <c r="B3505" t="s">
        <v>357</v>
      </c>
      <c r="C3505" s="67" t="str">
        <f t="shared" si="395"/>
        <v>Alyssa Connor</v>
      </c>
      <c r="D3505" s="71" t="str" cm="1">
        <f t="array" ref="D3505">_xlfn.IFS(AK3505="1",CONCATENATE(C3505,"Regional"),AK3505="2",CONCATENATE(C3505,"Sectional"),AK3505="3",CONCATENATE(C3505,COUNTIF($C$1:C3505,C3505)))</f>
        <v>Alyssa Connor2</v>
      </c>
      <c r="E3505" s="66">
        <v>45169.604166666664</v>
      </c>
      <c r="F3505" t="s">
        <v>2600</v>
      </c>
      <c r="G3505" s="46">
        <v>24</v>
      </c>
      <c r="H3505" s="46">
        <v>67</v>
      </c>
      <c r="I3505" s="46">
        <v>14</v>
      </c>
      <c r="J3505" t="s">
        <v>2601</v>
      </c>
      <c r="K3505" t="s">
        <v>90</v>
      </c>
      <c r="L3505" s="46">
        <v>2638</v>
      </c>
      <c r="M3505" s="46">
        <v>36</v>
      </c>
      <c r="N3505" s="46">
        <v>32.799999999999997</v>
      </c>
      <c r="O3505" s="46">
        <v>111</v>
      </c>
      <c r="P3505" s="46">
        <f t="shared" si="396"/>
        <v>1</v>
      </c>
      <c r="R3505" s="67" t="s">
        <v>3004</v>
      </c>
      <c r="S3505" s="67">
        <f>COUNTIF(Y$2:$Y$100,R3505)</f>
        <v>0</v>
      </c>
      <c r="V3505" s="67">
        <f t="shared" si="397"/>
        <v>0</v>
      </c>
      <c r="X3505"/>
      <c r="Y3505" s="67" t="str">
        <f t="shared" si="401"/>
        <v xml:space="preserve"> </v>
      </c>
      <c r="AB3505" t="s">
        <v>90</v>
      </c>
      <c r="AC3505" s="46">
        <v>2638</v>
      </c>
      <c r="AD3505" s="46">
        <v>36</v>
      </c>
      <c r="AE3505" s="46">
        <v>32.799999999999997</v>
      </c>
      <c r="AF3505" s="46">
        <v>111</v>
      </c>
      <c r="AH3505" s="70" t="str">
        <f t="shared" si="398"/>
        <v/>
      </c>
      <c r="AI3505" s="70" t="str">
        <f t="shared" si="399"/>
        <v/>
      </c>
      <c r="AJ3505" s="70" t="str">
        <f t="shared" si="400"/>
        <v>X</v>
      </c>
      <c r="AK3505" s="70" t="str" cm="1">
        <f t="array" ref="AK3505">_xlfn.IFS(AH3505&lt;&gt;"","1",AI3505&lt;&gt;"","2",AJ3505&lt;&gt;"","3")</f>
        <v>3</v>
      </c>
    </row>
    <row r="3506" spans="1:37" x14ac:dyDescent="0.25">
      <c r="A3506" t="s">
        <v>3444</v>
      </c>
      <c r="B3506" t="s">
        <v>380</v>
      </c>
      <c r="C3506" s="67" t="str">
        <f t="shared" si="395"/>
        <v>Amelia Hart</v>
      </c>
      <c r="D3506" s="71" t="str" cm="1">
        <f t="array" ref="D3506">_xlfn.IFS(AK3506="1",CONCATENATE(C3506,"Regional"),AK3506="2",CONCATENATE(C3506,"Sectional"),AK3506="3",CONCATENATE(C3506,COUNTIF($C$1:C3506,C3506)))</f>
        <v>Amelia Hart1</v>
      </c>
      <c r="E3506" s="66">
        <v>45169.604166666664</v>
      </c>
      <c r="F3506" t="s">
        <v>2600</v>
      </c>
      <c r="G3506" s="46">
        <v>24</v>
      </c>
      <c r="H3506" s="46">
        <v>70</v>
      </c>
      <c r="I3506" s="46">
        <v>16</v>
      </c>
      <c r="J3506" t="s">
        <v>2601</v>
      </c>
      <c r="K3506" t="s">
        <v>90</v>
      </c>
      <c r="L3506" s="46">
        <v>2638</v>
      </c>
      <c r="M3506" s="46">
        <v>36</v>
      </c>
      <c r="N3506" s="46">
        <v>32.799999999999997</v>
      </c>
      <c r="O3506" s="46">
        <v>111</v>
      </c>
      <c r="P3506" s="46">
        <f t="shared" si="396"/>
        <v>1</v>
      </c>
      <c r="R3506" s="67" t="s">
        <v>3647</v>
      </c>
      <c r="S3506" s="67">
        <f>COUNTIF(Y$2:$Y$100,R3506)</f>
        <v>0</v>
      </c>
      <c r="V3506" s="67">
        <f t="shared" si="397"/>
        <v>0</v>
      </c>
      <c r="X3506"/>
      <c r="Y3506" s="67" t="str">
        <f t="shared" si="401"/>
        <v xml:space="preserve"> </v>
      </c>
      <c r="AB3506" t="s">
        <v>90</v>
      </c>
      <c r="AC3506" s="46">
        <v>2638</v>
      </c>
      <c r="AD3506" s="46">
        <v>36</v>
      </c>
      <c r="AE3506" s="46">
        <v>32.799999999999997</v>
      </c>
      <c r="AF3506" s="46">
        <v>111</v>
      </c>
      <c r="AH3506" s="70" t="str">
        <f t="shared" si="398"/>
        <v/>
      </c>
      <c r="AI3506" s="70" t="str">
        <f t="shared" si="399"/>
        <v/>
      </c>
      <c r="AJ3506" s="70" t="str">
        <f t="shared" si="400"/>
        <v>X</v>
      </c>
      <c r="AK3506" s="70" t="str" cm="1">
        <f t="array" ref="AK3506">_xlfn.IFS(AH3506&lt;&gt;"","1",AI3506&lt;&gt;"","2",AJ3506&lt;&gt;"","3")</f>
        <v>3</v>
      </c>
    </row>
    <row r="3507" spans="1:37" x14ac:dyDescent="0.25">
      <c r="A3507" t="s">
        <v>1995</v>
      </c>
      <c r="B3507" t="s">
        <v>1996</v>
      </c>
      <c r="C3507" s="67" t="str">
        <f t="shared" si="395"/>
        <v>Julianna Franklin</v>
      </c>
      <c r="D3507" s="71" t="str" cm="1">
        <f t="array" ref="D3507">_xlfn.IFS(AK3507="1",CONCATENATE(C3507,"Regional"),AK3507="2",CONCATENATE(C3507,"Sectional"),AK3507="3",CONCATENATE(C3507,COUNTIF($C$1:C3507,C3507)))</f>
        <v>Julianna Franklin2</v>
      </c>
      <c r="E3507" s="66">
        <v>45169.604166666664</v>
      </c>
      <c r="F3507" t="s">
        <v>2600</v>
      </c>
      <c r="G3507" s="46">
        <v>24</v>
      </c>
      <c r="H3507" s="46">
        <v>71</v>
      </c>
      <c r="I3507" s="46">
        <v>17</v>
      </c>
      <c r="J3507" t="s">
        <v>2601</v>
      </c>
      <c r="K3507" t="s">
        <v>90</v>
      </c>
      <c r="L3507" s="46">
        <v>2638</v>
      </c>
      <c r="M3507" s="46">
        <v>36</v>
      </c>
      <c r="N3507" s="46">
        <v>32.799999999999997</v>
      </c>
      <c r="O3507" s="46">
        <v>111</v>
      </c>
      <c r="P3507" s="46">
        <f t="shared" si="396"/>
        <v>1</v>
      </c>
      <c r="R3507" s="67" t="s">
        <v>3011</v>
      </c>
      <c r="S3507" s="67">
        <f>COUNTIF(Y$2:$Y$100,R3507)</f>
        <v>0</v>
      </c>
      <c r="V3507" s="67">
        <f t="shared" si="397"/>
        <v>0</v>
      </c>
      <c r="X3507"/>
      <c r="Y3507" s="67" t="str">
        <f t="shared" ref="Y3507:Y3538" si="402">CONCATENATE(W3507," ",X3507)</f>
        <v xml:space="preserve"> </v>
      </c>
      <c r="AB3507" t="s">
        <v>90</v>
      </c>
      <c r="AC3507" s="46">
        <v>2638</v>
      </c>
      <c r="AD3507" s="46">
        <v>36</v>
      </c>
      <c r="AE3507" s="46">
        <v>32.799999999999997</v>
      </c>
      <c r="AF3507" s="46">
        <v>111</v>
      </c>
      <c r="AH3507" s="70" t="str">
        <f t="shared" si="398"/>
        <v/>
      </c>
      <c r="AI3507" s="70" t="str">
        <f t="shared" si="399"/>
        <v/>
      </c>
      <c r="AJ3507" s="70" t="str">
        <f t="shared" si="400"/>
        <v>X</v>
      </c>
      <c r="AK3507" s="70" t="str" cm="1">
        <f t="array" ref="AK3507">_xlfn.IFS(AH3507&lt;&gt;"","1",AI3507&lt;&gt;"","2",AJ3507&lt;&gt;"","3")</f>
        <v>3</v>
      </c>
    </row>
    <row r="3508" spans="1:37" x14ac:dyDescent="0.25">
      <c r="A3508" t="s">
        <v>2251</v>
      </c>
      <c r="B3508" t="s">
        <v>1770</v>
      </c>
      <c r="C3508" s="67" t="str">
        <f t="shared" si="395"/>
        <v>Sadie Tomczak</v>
      </c>
      <c r="D3508" s="71" t="str" cm="1">
        <f t="array" ref="D3508">_xlfn.IFS(AK3508="1",CONCATENATE(C3508,"Regional"),AK3508="2",CONCATENATE(C3508,"Sectional"),AK3508="3",CONCATENATE(C3508,COUNTIF($C$1:C3508,C3508)))</f>
        <v>Sadie Tomczak1</v>
      </c>
      <c r="E3508" s="66">
        <v>45169.604166666664</v>
      </c>
      <c r="F3508" t="s">
        <v>2600</v>
      </c>
      <c r="G3508" s="46">
        <v>24</v>
      </c>
      <c r="H3508" s="46">
        <v>71</v>
      </c>
      <c r="I3508" s="46">
        <v>17</v>
      </c>
      <c r="J3508" t="s">
        <v>2601</v>
      </c>
      <c r="K3508" t="s">
        <v>90</v>
      </c>
      <c r="L3508" s="46">
        <v>2638</v>
      </c>
      <c r="M3508" s="46">
        <v>36</v>
      </c>
      <c r="N3508" s="46">
        <v>32.799999999999997</v>
      </c>
      <c r="O3508" s="46">
        <v>111</v>
      </c>
      <c r="P3508" s="46">
        <f t="shared" si="396"/>
        <v>1</v>
      </c>
      <c r="R3508" s="67" t="s">
        <v>3277</v>
      </c>
      <c r="S3508" s="67">
        <f>COUNTIF(Y$2:$Y$100,R3508)</f>
        <v>0</v>
      </c>
      <c r="V3508" s="67">
        <f t="shared" si="397"/>
        <v>0</v>
      </c>
      <c r="X3508"/>
      <c r="Y3508" s="67" t="str">
        <f t="shared" si="402"/>
        <v xml:space="preserve"> </v>
      </c>
      <c r="AB3508" t="s">
        <v>90</v>
      </c>
      <c r="AC3508" s="46">
        <v>2638</v>
      </c>
      <c r="AD3508" s="46">
        <v>36</v>
      </c>
      <c r="AE3508" s="46">
        <v>32.799999999999997</v>
      </c>
      <c r="AF3508" s="46">
        <v>111</v>
      </c>
      <c r="AH3508" s="70" t="str">
        <f t="shared" si="398"/>
        <v/>
      </c>
      <c r="AI3508" s="70" t="str">
        <f t="shared" si="399"/>
        <v/>
      </c>
      <c r="AJ3508" s="70" t="str">
        <f t="shared" si="400"/>
        <v>X</v>
      </c>
      <c r="AK3508" s="70" t="str" cm="1">
        <f t="array" ref="AK3508">_xlfn.IFS(AH3508&lt;&gt;"","1",AI3508&lt;&gt;"","2",AJ3508&lt;&gt;"","3")</f>
        <v>3</v>
      </c>
    </row>
    <row r="3509" spans="1:37" x14ac:dyDescent="0.25">
      <c r="A3509" t="s">
        <v>2001</v>
      </c>
      <c r="B3509" t="s">
        <v>2002</v>
      </c>
      <c r="C3509" s="67" t="str">
        <f t="shared" si="395"/>
        <v>ali moore</v>
      </c>
      <c r="D3509" s="71" t="str" cm="1">
        <f t="array" ref="D3509">_xlfn.IFS(AK3509="1",CONCATENATE(C3509,"Regional"),AK3509="2",CONCATENATE(C3509,"Sectional"),AK3509="3",CONCATENATE(C3509,COUNTIF($C$1:C3509,C3509)))</f>
        <v>ali moore2</v>
      </c>
      <c r="E3509" s="66">
        <v>45169.604166666664</v>
      </c>
      <c r="F3509" t="s">
        <v>2600</v>
      </c>
      <c r="G3509" s="46">
        <v>24</v>
      </c>
      <c r="H3509" s="46">
        <v>80</v>
      </c>
      <c r="I3509" s="46">
        <v>19</v>
      </c>
      <c r="J3509" t="s">
        <v>2601</v>
      </c>
      <c r="K3509" t="s">
        <v>90</v>
      </c>
      <c r="L3509" s="46">
        <v>2638</v>
      </c>
      <c r="M3509" s="46">
        <v>36</v>
      </c>
      <c r="N3509" s="46">
        <v>32.799999999999997</v>
      </c>
      <c r="O3509" s="46">
        <v>111</v>
      </c>
      <c r="P3509" s="46">
        <f t="shared" si="396"/>
        <v>1</v>
      </c>
      <c r="R3509" s="67" t="s">
        <v>3016</v>
      </c>
      <c r="S3509" s="67">
        <f>COUNTIF(Y$2:$Y$100,R3509)</f>
        <v>0</v>
      </c>
      <c r="V3509" s="67">
        <f t="shared" si="397"/>
        <v>0</v>
      </c>
      <c r="X3509"/>
      <c r="Y3509" s="67" t="str">
        <f t="shared" si="402"/>
        <v xml:space="preserve"> </v>
      </c>
      <c r="AB3509" t="s">
        <v>90</v>
      </c>
      <c r="AC3509" s="46">
        <v>2638</v>
      </c>
      <c r="AD3509" s="46">
        <v>36</v>
      </c>
      <c r="AE3509" s="46">
        <v>32.799999999999997</v>
      </c>
      <c r="AF3509" s="46">
        <v>111</v>
      </c>
      <c r="AH3509" s="70" t="str">
        <f t="shared" si="398"/>
        <v/>
      </c>
      <c r="AI3509" s="70" t="str">
        <f t="shared" si="399"/>
        <v/>
      </c>
      <c r="AJ3509" s="70" t="str">
        <f t="shared" si="400"/>
        <v>X</v>
      </c>
      <c r="AK3509" s="70" t="str" cm="1">
        <f t="array" ref="AK3509">_xlfn.IFS(AH3509&lt;&gt;"","1",AI3509&lt;&gt;"","2",AJ3509&lt;&gt;"","3")</f>
        <v>3</v>
      </c>
    </row>
    <row r="3510" spans="1:37" x14ac:dyDescent="0.25">
      <c r="A3510" t="s">
        <v>2252</v>
      </c>
      <c r="B3510" t="s">
        <v>345</v>
      </c>
      <c r="C3510" s="67" t="str">
        <f t="shared" si="395"/>
        <v>Abigail Patoka</v>
      </c>
      <c r="D3510" s="71" t="str" cm="1">
        <f t="array" ref="D3510">_xlfn.IFS(AK3510="1",CONCATENATE(C3510,"Regional"),AK3510="2",CONCATENATE(C3510,"Sectional"),AK3510="3",CONCATENATE(C3510,COUNTIF($C$1:C3510,C3510)))</f>
        <v>Abigail Patoka1</v>
      </c>
      <c r="E3510" s="66">
        <v>45169.604166666664</v>
      </c>
      <c r="F3510" t="s">
        <v>2600</v>
      </c>
      <c r="G3510" s="46">
        <v>24</v>
      </c>
      <c r="H3510" s="46">
        <v>82</v>
      </c>
      <c r="I3510" s="46">
        <v>20</v>
      </c>
      <c r="J3510" t="s">
        <v>2601</v>
      </c>
      <c r="K3510" t="s">
        <v>90</v>
      </c>
      <c r="L3510" s="46">
        <v>2638</v>
      </c>
      <c r="M3510" s="46">
        <v>36</v>
      </c>
      <c r="N3510" s="46">
        <v>32.799999999999997</v>
      </c>
      <c r="O3510" s="46">
        <v>111</v>
      </c>
      <c r="P3510" s="46">
        <f t="shared" si="396"/>
        <v>1</v>
      </c>
      <c r="R3510" s="67" t="s">
        <v>3278</v>
      </c>
      <c r="S3510" s="67">
        <f>COUNTIF(Y$2:$Y$100,R3510)</f>
        <v>0</v>
      </c>
      <c r="V3510" s="67">
        <f t="shared" si="397"/>
        <v>0</v>
      </c>
      <c r="X3510"/>
      <c r="Y3510" s="67" t="str">
        <f t="shared" si="402"/>
        <v xml:space="preserve"> </v>
      </c>
      <c r="AB3510" t="s">
        <v>90</v>
      </c>
      <c r="AC3510" s="46">
        <v>2638</v>
      </c>
      <c r="AD3510" s="46">
        <v>36</v>
      </c>
      <c r="AE3510" s="46">
        <v>32.799999999999997</v>
      </c>
      <c r="AF3510" s="46">
        <v>111</v>
      </c>
      <c r="AH3510" s="70" t="str">
        <f t="shared" si="398"/>
        <v/>
      </c>
      <c r="AI3510" s="70" t="str">
        <f t="shared" si="399"/>
        <v/>
      </c>
      <c r="AJ3510" s="70" t="str">
        <f t="shared" si="400"/>
        <v>X</v>
      </c>
      <c r="AK3510" s="70" t="str" cm="1">
        <f t="array" ref="AK3510">_xlfn.IFS(AH3510&lt;&gt;"","1",AI3510&lt;&gt;"","2",AJ3510&lt;&gt;"","3")</f>
        <v>3</v>
      </c>
    </row>
    <row r="3511" spans="1:37" x14ac:dyDescent="0.25">
      <c r="A3511" t="s">
        <v>256</v>
      </c>
      <c r="B3511" t="s">
        <v>353</v>
      </c>
      <c r="C3511" s="67" t="str">
        <f t="shared" si="395"/>
        <v>Olivia Grothaus</v>
      </c>
      <c r="D3511" s="71" t="str" cm="1">
        <f t="array" ref="D3511">_xlfn.IFS(AK3511="1",CONCATENATE(C3511,"Regional"),AK3511="2",CONCATENATE(C3511,"Sectional"),AK3511="3",CONCATENATE(C3511,COUNTIF($C$1:C3511,C3511)))</f>
        <v>Olivia Grothaus6</v>
      </c>
      <c r="E3511" s="66">
        <v>45169.604166666664</v>
      </c>
      <c r="F3511" t="s">
        <v>2623</v>
      </c>
      <c r="G3511" s="46">
        <v>40</v>
      </c>
      <c r="H3511" s="46">
        <v>39</v>
      </c>
      <c r="I3511" s="46">
        <v>1</v>
      </c>
      <c r="J3511" t="s">
        <v>127</v>
      </c>
      <c r="K3511" t="s">
        <v>90</v>
      </c>
      <c r="L3511" s="46">
        <v>2560</v>
      </c>
      <c r="M3511" s="46">
        <v>35</v>
      </c>
      <c r="N3511" s="46">
        <v>34.5</v>
      </c>
      <c r="O3511" s="46">
        <v>114</v>
      </c>
      <c r="P3511" s="46">
        <f t="shared" si="396"/>
        <v>1</v>
      </c>
      <c r="R3511" s="67" t="s">
        <v>1200</v>
      </c>
      <c r="S3511" s="67">
        <f>COUNTIF(Y$2:$Y$100,R3511)</f>
        <v>0</v>
      </c>
      <c r="V3511" s="67">
        <f t="shared" si="397"/>
        <v>0</v>
      </c>
      <c r="X3511"/>
      <c r="Y3511" s="67" t="str">
        <f t="shared" si="402"/>
        <v xml:space="preserve"> </v>
      </c>
      <c r="AB3511" t="s">
        <v>90</v>
      </c>
      <c r="AC3511" s="46">
        <v>2560</v>
      </c>
      <c r="AD3511" s="46">
        <v>35</v>
      </c>
      <c r="AE3511" s="46">
        <v>34.5</v>
      </c>
      <c r="AF3511" s="46">
        <v>114</v>
      </c>
      <c r="AH3511" s="70" t="str">
        <f t="shared" si="398"/>
        <v/>
      </c>
      <c r="AI3511" s="70" t="str">
        <f t="shared" si="399"/>
        <v/>
      </c>
      <c r="AJ3511" s="70" t="str">
        <f t="shared" si="400"/>
        <v>X</v>
      </c>
      <c r="AK3511" s="70" t="str" cm="1">
        <f t="array" ref="AK3511">_xlfn.IFS(AH3511&lt;&gt;"","1",AI3511&lt;&gt;"","2",AJ3511&lt;&gt;"","3")</f>
        <v>3</v>
      </c>
    </row>
    <row r="3512" spans="1:37" x14ac:dyDescent="0.25">
      <c r="A3512" t="s">
        <v>519</v>
      </c>
      <c r="B3512" t="s">
        <v>520</v>
      </c>
      <c r="C3512" s="67" t="str">
        <f t="shared" si="395"/>
        <v>Mahlia McCane</v>
      </c>
      <c r="D3512" s="71" t="str" cm="1">
        <f t="array" ref="D3512">_xlfn.IFS(AK3512="1",CONCATENATE(C3512,"Regional"),AK3512="2",CONCATENATE(C3512,"Sectional"),AK3512="3",CONCATENATE(C3512,COUNTIF($C$1:C3512,C3512)))</f>
        <v>Mahlia McCane6</v>
      </c>
      <c r="E3512" s="66">
        <v>45169.604166666664</v>
      </c>
      <c r="F3512" t="s">
        <v>2623</v>
      </c>
      <c r="G3512" s="46">
        <v>40</v>
      </c>
      <c r="H3512" s="46">
        <v>40</v>
      </c>
      <c r="I3512" s="46">
        <v>2</v>
      </c>
      <c r="J3512" t="s">
        <v>127</v>
      </c>
      <c r="K3512" t="s">
        <v>90</v>
      </c>
      <c r="L3512" s="46">
        <v>2560</v>
      </c>
      <c r="M3512" s="46">
        <v>35</v>
      </c>
      <c r="N3512" s="46">
        <v>34.5</v>
      </c>
      <c r="O3512" s="46">
        <v>114</v>
      </c>
      <c r="P3512" s="46">
        <f t="shared" si="396"/>
        <v>1</v>
      </c>
      <c r="R3512" s="67" t="s">
        <v>1197</v>
      </c>
      <c r="S3512" s="67">
        <f>COUNTIF(Y$2:$Y$100,R3512)</f>
        <v>0</v>
      </c>
      <c r="V3512" s="67">
        <f t="shared" si="397"/>
        <v>0</v>
      </c>
      <c r="X3512"/>
      <c r="Y3512" s="67" t="str">
        <f t="shared" si="402"/>
        <v xml:space="preserve"> </v>
      </c>
      <c r="AB3512" t="s">
        <v>90</v>
      </c>
      <c r="AC3512" s="46">
        <v>2560</v>
      </c>
      <c r="AD3512" s="46">
        <v>35</v>
      </c>
      <c r="AE3512" s="46">
        <v>34.5</v>
      </c>
      <c r="AF3512" s="46">
        <v>114</v>
      </c>
      <c r="AH3512" s="70" t="str">
        <f t="shared" si="398"/>
        <v/>
      </c>
      <c r="AI3512" s="70" t="str">
        <f t="shared" si="399"/>
        <v/>
      </c>
      <c r="AJ3512" s="70" t="str">
        <f t="shared" si="400"/>
        <v>X</v>
      </c>
      <c r="AK3512" s="70" t="str" cm="1">
        <f t="array" ref="AK3512">_xlfn.IFS(AH3512&lt;&gt;"","1",AI3512&lt;&gt;"","2",AJ3512&lt;&gt;"","3")</f>
        <v>3</v>
      </c>
    </row>
    <row r="3513" spans="1:37" x14ac:dyDescent="0.25">
      <c r="A3513" t="s">
        <v>289</v>
      </c>
      <c r="B3513" t="s">
        <v>490</v>
      </c>
      <c r="C3513" s="67" t="str">
        <f t="shared" si="395"/>
        <v>Ellie Krueger</v>
      </c>
      <c r="D3513" s="71" t="str" cm="1">
        <f t="array" ref="D3513">_xlfn.IFS(AK3513="1",CONCATENATE(C3513,"Regional"),AK3513="2",CONCATENATE(C3513,"Sectional"),AK3513="3",CONCATENATE(C3513,COUNTIF($C$1:C3513,C3513)))</f>
        <v>Ellie Krueger6</v>
      </c>
      <c r="E3513" s="66">
        <v>45169.604166666664</v>
      </c>
      <c r="F3513" t="s">
        <v>2623</v>
      </c>
      <c r="G3513" s="46">
        <v>40</v>
      </c>
      <c r="H3513" s="46">
        <v>42</v>
      </c>
      <c r="I3513" s="46">
        <v>3</v>
      </c>
      <c r="J3513" t="s">
        <v>127</v>
      </c>
      <c r="K3513" t="s">
        <v>90</v>
      </c>
      <c r="L3513" s="46">
        <v>2560</v>
      </c>
      <c r="M3513" s="46">
        <v>35</v>
      </c>
      <c r="N3513" s="46">
        <v>34.5</v>
      </c>
      <c r="O3513" s="46">
        <v>114</v>
      </c>
      <c r="P3513" s="46">
        <f t="shared" si="396"/>
        <v>1</v>
      </c>
      <c r="R3513" s="67" t="s">
        <v>1204</v>
      </c>
      <c r="S3513" s="67">
        <f>COUNTIF(Y$2:$Y$100,R3513)</f>
        <v>0</v>
      </c>
      <c r="V3513" s="67">
        <f t="shared" si="397"/>
        <v>0</v>
      </c>
      <c r="X3513"/>
      <c r="Y3513" s="67" t="str">
        <f t="shared" si="402"/>
        <v xml:space="preserve"> </v>
      </c>
      <c r="AB3513" t="s">
        <v>90</v>
      </c>
      <c r="AC3513" s="46">
        <v>2560</v>
      </c>
      <c r="AD3513" s="46">
        <v>35</v>
      </c>
      <c r="AE3513" s="46">
        <v>34.5</v>
      </c>
      <c r="AF3513" s="46">
        <v>114</v>
      </c>
      <c r="AH3513" s="70" t="str">
        <f t="shared" si="398"/>
        <v/>
      </c>
      <c r="AI3513" s="70" t="str">
        <f t="shared" si="399"/>
        <v/>
      </c>
      <c r="AJ3513" s="70" t="str">
        <f t="shared" si="400"/>
        <v>X</v>
      </c>
      <c r="AK3513" s="70" t="str" cm="1">
        <f t="array" ref="AK3513">_xlfn.IFS(AH3513&lt;&gt;"","1",AI3513&lt;&gt;"","2",AJ3513&lt;&gt;"","3")</f>
        <v>3</v>
      </c>
    </row>
    <row r="3514" spans="1:37" x14ac:dyDescent="0.25">
      <c r="A3514" t="s">
        <v>710</v>
      </c>
      <c r="B3514" t="s">
        <v>711</v>
      </c>
      <c r="C3514" s="67" t="str">
        <f t="shared" si="395"/>
        <v>Teckla Wahlstrand</v>
      </c>
      <c r="D3514" s="71" t="str" cm="1">
        <f t="array" ref="D3514">_xlfn.IFS(AK3514="1",CONCATENATE(C3514,"Regional"),AK3514="2",CONCATENATE(C3514,"Sectional"),AK3514="3",CONCATENATE(C3514,COUNTIF($C$1:C3514,C3514)))</f>
        <v>Teckla Wahlstrand6</v>
      </c>
      <c r="E3514" s="66">
        <v>45169.604166666664</v>
      </c>
      <c r="F3514" t="s">
        <v>2623</v>
      </c>
      <c r="G3514" s="46">
        <v>40</v>
      </c>
      <c r="H3514" s="46">
        <v>44</v>
      </c>
      <c r="I3514" s="46">
        <v>4</v>
      </c>
      <c r="J3514" t="s">
        <v>127</v>
      </c>
      <c r="K3514" t="s">
        <v>90</v>
      </c>
      <c r="L3514" s="46">
        <v>2560</v>
      </c>
      <c r="M3514" s="46">
        <v>35</v>
      </c>
      <c r="N3514" s="46">
        <v>34.5</v>
      </c>
      <c r="O3514" s="46">
        <v>114</v>
      </c>
      <c r="P3514" s="46">
        <f t="shared" si="396"/>
        <v>1</v>
      </c>
      <c r="R3514" s="67" t="s">
        <v>1310</v>
      </c>
      <c r="S3514" s="67">
        <f>COUNTIF(Y$2:$Y$100,R3514)</f>
        <v>0</v>
      </c>
      <c r="V3514" s="67">
        <f t="shared" si="397"/>
        <v>0</v>
      </c>
      <c r="X3514"/>
      <c r="Y3514" s="67" t="str">
        <f t="shared" si="402"/>
        <v xml:space="preserve"> </v>
      </c>
      <c r="AB3514" t="s">
        <v>90</v>
      </c>
      <c r="AC3514" s="46">
        <v>2560</v>
      </c>
      <c r="AD3514" s="46">
        <v>35</v>
      </c>
      <c r="AE3514" s="46">
        <v>34.5</v>
      </c>
      <c r="AF3514" s="46">
        <v>114</v>
      </c>
      <c r="AH3514" s="70" t="str">
        <f t="shared" si="398"/>
        <v/>
      </c>
      <c r="AI3514" s="70" t="str">
        <f t="shared" si="399"/>
        <v/>
      </c>
      <c r="AJ3514" s="70" t="str">
        <f t="shared" si="400"/>
        <v>X</v>
      </c>
      <c r="AK3514" s="70" t="str" cm="1">
        <f t="array" ref="AK3514">_xlfn.IFS(AH3514&lt;&gt;"","1",AI3514&lt;&gt;"","2",AJ3514&lt;&gt;"","3")</f>
        <v>3</v>
      </c>
    </row>
    <row r="3515" spans="1:37" x14ac:dyDescent="0.25">
      <c r="A3515" t="s">
        <v>1755</v>
      </c>
      <c r="B3515" t="s">
        <v>1756</v>
      </c>
      <c r="C3515" s="67" t="str">
        <f t="shared" si="395"/>
        <v>Nathalie Rotsaert</v>
      </c>
      <c r="D3515" s="71" t="str" cm="1">
        <f t="array" ref="D3515">_xlfn.IFS(AK3515="1",CONCATENATE(C3515,"Regional"),AK3515="2",CONCATENATE(C3515,"Sectional"),AK3515="3",CONCATENATE(C3515,COUNTIF($C$1:C3515,C3515)))</f>
        <v>Nathalie Rotsaert4</v>
      </c>
      <c r="E3515" s="66">
        <v>45169.604166666664</v>
      </c>
      <c r="F3515" t="s">
        <v>2623</v>
      </c>
      <c r="G3515" s="46">
        <v>40</v>
      </c>
      <c r="H3515" s="46">
        <v>45</v>
      </c>
      <c r="I3515" s="46">
        <v>5</v>
      </c>
      <c r="J3515" t="s">
        <v>127</v>
      </c>
      <c r="K3515" t="s">
        <v>90</v>
      </c>
      <c r="L3515" s="46">
        <v>2560</v>
      </c>
      <c r="M3515" s="46">
        <v>35</v>
      </c>
      <c r="N3515" s="46">
        <v>34.5</v>
      </c>
      <c r="O3515" s="46">
        <v>114</v>
      </c>
      <c r="P3515" s="46">
        <f t="shared" si="396"/>
        <v>1</v>
      </c>
      <c r="R3515" s="67" t="s">
        <v>2762</v>
      </c>
      <c r="S3515" s="67">
        <f>COUNTIF(Y$2:$Y$100,R3515)</f>
        <v>0</v>
      </c>
      <c r="V3515" s="67">
        <f t="shared" si="397"/>
        <v>0</v>
      </c>
      <c r="X3515"/>
      <c r="Y3515" s="67" t="str">
        <f t="shared" si="402"/>
        <v xml:space="preserve"> </v>
      </c>
      <c r="AB3515" t="s">
        <v>90</v>
      </c>
      <c r="AC3515" s="46">
        <v>2560</v>
      </c>
      <c r="AD3515" s="46">
        <v>35</v>
      </c>
      <c r="AE3515" s="46">
        <v>34.5</v>
      </c>
      <c r="AF3515" s="46">
        <v>114</v>
      </c>
      <c r="AH3515" s="70" t="str">
        <f t="shared" si="398"/>
        <v/>
      </c>
      <c r="AI3515" s="70" t="str">
        <f t="shared" si="399"/>
        <v/>
      </c>
      <c r="AJ3515" s="70" t="str">
        <f t="shared" si="400"/>
        <v>X</v>
      </c>
      <c r="AK3515" s="70" t="str" cm="1">
        <f t="array" ref="AK3515">_xlfn.IFS(AH3515&lt;&gt;"","1",AI3515&lt;&gt;"","2",AJ3515&lt;&gt;"","3")</f>
        <v>3</v>
      </c>
    </row>
    <row r="3516" spans="1:37" x14ac:dyDescent="0.25">
      <c r="A3516" t="s">
        <v>1965</v>
      </c>
      <c r="B3516" t="s">
        <v>740</v>
      </c>
      <c r="C3516" s="67" t="str">
        <f t="shared" si="395"/>
        <v>Lydia Duffey</v>
      </c>
      <c r="D3516" s="71" t="str" cm="1">
        <f t="array" ref="D3516">_xlfn.IFS(AK3516="1",CONCATENATE(C3516,"Regional"),AK3516="2",CONCATENATE(C3516,"Sectional"),AK3516="3",CONCATENATE(C3516,COUNTIF($C$1:C3516,C3516)))</f>
        <v>Lydia Duffey3</v>
      </c>
      <c r="E3516" s="66">
        <v>45169.604166666664</v>
      </c>
      <c r="F3516" t="s">
        <v>2623</v>
      </c>
      <c r="G3516" s="46">
        <v>40</v>
      </c>
      <c r="H3516" s="46">
        <v>45</v>
      </c>
      <c r="I3516" s="46">
        <v>5</v>
      </c>
      <c r="J3516" t="s">
        <v>127</v>
      </c>
      <c r="K3516" t="s">
        <v>90</v>
      </c>
      <c r="L3516" s="46">
        <v>2560</v>
      </c>
      <c r="M3516" s="46">
        <v>35</v>
      </c>
      <c r="N3516" s="46">
        <v>34.5</v>
      </c>
      <c r="O3516" s="46">
        <v>114</v>
      </c>
      <c r="P3516" s="46">
        <f t="shared" si="396"/>
        <v>1</v>
      </c>
      <c r="R3516" s="67" t="s">
        <v>2984</v>
      </c>
      <c r="S3516" s="67">
        <f>COUNTIF(Y$2:$Y$100,R3516)</f>
        <v>0</v>
      </c>
      <c r="V3516" s="67">
        <f t="shared" si="397"/>
        <v>0</v>
      </c>
      <c r="X3516"/>
      <c r="Y3516" s="67" t="str">
        <f t="shared" si="402"/>
        <v xml:space="preserve"> </v>
      </c>
      <c r="AB3516" t="s">
        <v>90</v>
      </c>
      <c r="AC3516" s="46">
        <v>2560</v>
      </c>
      <c r="AD3516" s="46">
        <v>35</v>
      </c>
      <c r="AE3516" s="46">
        <v>34.5</v>
      </c>
      <c r="AF3516" s="46">
        <v>114</v>
      </c>
      <c r="AH3516" s="70" t="str">
        <f t="shared" si="398"/>
        <v/>
      </c>
      <c r="AI3516" s="70" t="str">
        <f t="shared" si="399"/>
        <v/>
      </c>
      <c r="AJ3516" s="70" t="str">
        <f t="shared" si="400"/>
        <v>X</v>
      </c>
      <c r="AK3516" s="70" t="str" cm="1">
        <f t="array" ref="AK3516">_xlfn.IFS(AH3516&lt;&gt;"","1",AI3516&lt;&gt;"","2",AJ3516&lt;&gt;"","3")</f>
        <v>3</v>
      </c>
    </row>
    <row r="3517" spans="1:37" x14ac:dyDescent="0.25">
      <c r="A3517" t="s">
        <v>534</v>
      </c>
      <c r="B3517" t="s">
        <v>653</v>
      </c>
      <c r="C3517" s="67" t="str">
        <f t="shared" si="395"/>
        <v>Addy Seaholm</v>
      </c>
      <c r="D3517" s="71" t="str" cm="1">
        <f t="array" ref="D3517">_xlfn.IFS(AK3517="1",CONCATENATE(C3517,"Regional"),AK3517="2",CONCATENATE(C3517,"Sectional"),AK3517="3",CONCATENATE(C3517,COUNTIF($C$1:C3517,C3517)))</f>
        <v>Addy Seaholm6</v>
      </c>
      <c r="E3517" s="66">
        <v>45169.604166666664</v>
      </c>
      <c r="F3517" t="s">
        <v>2623</v>
      </c>
      <c r="G3517" s="46">
        <v>40</v>
      </c>
      <c r="H3517" s="46">
        <v>45</v>
      </c>
      <c r="I3517" s="46">
        <v>5</v>
      </c>
      <c r="J3517" t="s">
        <v>127</v>
      </c>
      <c r="K3517" t="s">
        <v>90</v>
      </c>
      <c r="L3517" s="46">
        <v>2560</v>
      </c>
      <c r="M3517" s="46">
        <v>35</v>
      </c>
      <c r="N3517" s="46">
        <v>34.5</v>
      </c>
      <c r="O3517" s="46">
        <v>114</v>
      </c>
      <c r="P3517" s="46">
        <f t="shared" si="396"/>
        <v>1</v>
      </c>
      <c r="R3517" s="67" t="s">
        <v>2757</v>
      </c>
      <c r="S3517" s="67">
        <f>COUNTIF(Y$2:$Y$100,R3517)</f>
        <v>0</v>
      </c>
      <c r="V3517" s="67">
        <f t="shared" si="397"/>
        <v>0</v>
      </c>
      <c r="X3517"/>
      <c r="Y3517" s="67" t="str">
        <f t="shared" si="402"/>
        <v xml:space="preserve"> </v>
      </c>
      <c r="AB3517" t="s">
        <v>90</v>
      </c>
      <c r="AC3517" s="46">
        <v>2560</v>
      </c>
      <c r="AD3517" s="46">
        <v>35</v>
      </c>
      <c r="AE3517" s="46">
        <v>34.5</v>
      </c>
      <c r="AF3517" s="46">
        <v>114</v>
      </c>
      <c r="AH3517" s="70" t="str">
        <f t="shared" si="398"/>
        <v/>
      </c>
      <c r="AI3517" s="70" t="str">
        <f t="shared" si="399"/>
        <v/>
      </c>
      <c r="AJ3517" s="70" t="str">
        <f t="shared" si="400"/>
        <v>X</v>
      </c>
      <c r="AK3517" s="70" t="str" cm="1">
        <f t="array" ref="AK3517">_xlfn.IFS(AH3517&lt;&gt;"","1",AI3517&lt;&gt;"","2",AJ3517&lt;&gt;"","3")</f>
        <v>3</v>
      </c>
    </row>
    <row r="3518" spans="1:37" x14ac:dyDescent="0.25">
      <c r="A3518" t="s">
        <v>1753</v>
      </c>
      <c r="B3518" t="s">
        <v>1754</v>
      </c>
      <c r="C3518" s="67" t="str">
        <f t="shared" si="395"/>
        <v>Aili Lassi</v>
      </c>
      <c r="D3518" s="71" t="str" cm="1">
        <f t="array" ref="D3518">_xlfn.IFS(AK3518="1",CONCATENATE(C3518,"Regional"),AK3518="2",CONCATENATE(C3518,"Sectional"),AK3518="3",CONCATENATE(C3518,COUNTIF($C$1:C3518,C3518)))</f>
        <v>Aili Lassi6</v>
      </c>
      <c r="E3518" s="66">
        <v>45169.604166666664</v>
      </c>
      <c r="F3518" t="s">
        <v>2623</v>
      </c>
      <c r="G3518" s="46">
        <v>40</v>
      </c>
      <c r="H3518" s="46">
        <v>46</v>
      </c>
      <c r="I3518" s="46">
        <v>8</v>
      </c>
      <c r="J3518" t="s">
        <v>127</v>
      </c>
      <c r="K3518" t="s">
        <v>90</v>
      </c>
      <c r="L3518" s="46">
        <v>2560</v>
      </c>
      <c r="M3518" s="46">
        <v>35</v>
      </c>
      <c r="N3518" s="46">
        <v>34.5</v>
      </c>
      <c r="O3518" s="46">
        <v>114</v>
      </c>
      <c r="P3518" s="46">
        <f t="shared" si="396"/>
        <v>1</v>
      </c>
      <c r="R3518" s="67" t="s">
        <v>2761</v>
      </c>
      <c r="S3518" s="67">
        <f>COUNTIF(Y$2:$Y$100,R3518)</f>
        <v>0</v>
      </c>
      <c r="V3518" s="67">
        <f t="shared" si="397"/>
        <v>0</v>
      </c>
      <c r="X3518"/>
      <c r="Y3518" s="67" t="str">
        <f t="shared" si="402"/>
        <v xml:space="preserve"> </v>
      </c>
      <c r="AB3518" t="s">
        <v>90</v>
      </c>
      <c r="AC3518" s="46">
        <v>2560</v>
      </c>
      <c r="AD3518" s="46">
        <v>35</v>
      </c>
      <c r="AE3518" s="46">
        <v>34.5</v>
      </c>
      <c r="AF3518" s="46">
        <v>114</v>
      </c>
      <c r="AH3518" s="70" t="str">
        <f t="shared" si="398"/>
        <v/>
      </c>
      <c r="AI3518" s="70" t="str">
        <f t="shared" si="399"/>
        <v/>
      </c>
      <c r="AJ3518" s="70" t="str">
        <f t="shared" si="400"/>
        <v>X</v>
      </c>
      <c r="AK3518" s="70" t="str" cm="1">
        <f t="array" ref="AK3518">_xlfn.IFS(AH3518&lt;&gt;"","1",AI3518&lt;&gt;"","2",AJ3518&lt;&gt;"","3")</f>
        <v>3</v>
      </c>
    </row>
    <row r="3519" spans="1:37" x14ac:dyDescent="0.25">
      <c r="A3519" t="s">
        <v>292</v>
      </c>
      <c r="B3519" t="s">
        <v>535</v>
      </c>
      <c r="C3519" s="67" t="str">
        <f t="shared" si="395"/>
        <v>Rachel Kurth</v>
      </c>
      <c r="D3519" s="71" t="str" cm="1">
        <f t="array" ref="D3519">_xlfn.IFS(AK3519="1",CONCATENATE(C3519,"Regional"),AK3519="2",CONCATENATE(C3519,"Sectional"),AK3519="3",CONCATENATE(C3519,COUNTIF($C$1:C3519,C3519)))</f>
        <v>Rachel Kurth6</v>
      </c>
      <c r="E3519" s="66">
        <v>45169.604166666664</v>
      </c>
      <c r="F3519" t="s">
        <v>2623</v>
      </c>
      <c r="G3519" s="46">
        <v>40</v>
      </c>
      <c r="H3519" s="46">
        <v>46</v>
      </c>
      <c r="I3519" s="46">
        <v>8</v>
      </c>
      <c r="J3519" t="s">
        <v>127</v>
      </c>
      <c r="K3519" t="s">
        <v>90</v>
      </c>
      <c r="L3519" s="46">
        <v>2560</v>
      </c>
      <c r="M3519" s="46">
        <v>35</v>
      </c>
      <c r="N3519" s="46">
        <v>34.5</v>
      </c>
      <c r="O3519" s="46">
        <v>114</v>
      </c>
      <c r="P3519" s="46">
        <f t="shared" si="396"/>
        <v>1</v>
      </c>
      <c r="R3519" s="67" t="s">
        <v>1207</v>
      </c>
      <c r="S3519" s="67">
        <f>COUNTIF(Y$2:$Y$100,R3519)</f>
        <v>0</v>
      </c>
      <c r="V3519" s="67">
        <f t="shared" si="397"/>
        <v>0</v>
      </c>
      <c r="X3519"/>
      <c r="Y3519" s="67" t="str">
        <f t="shared" si="402"/>
        <v xml:space="preserve"> </v>
      </c>
      <c r="AB3519" t="s">
        <v>90</v>
      </c>
      <c r="AC3519" s="46">
        <v>2560</v>
      </c>
      <c r="AD3519" s="46">
        <v>35</v>
      </c>
      <c r="AE3519" s="46">
        <v>34.5</v>
      </c>
      <c r="AF3519" s="46">
        <v>114</v>
      </c>
      <c r="AH3519" s="70" t="str">
        <f t="shared" si="398"/>
        <v/>
      </c>
      <c r="AI3519" s="70" t="str">
        <f t="shared" si="399"/>
        <v/>
      </c>
      <c r="AJ3519" s="70" t="str">
        <f t="shared" si="400"/>
        <v>X</v>
      </c>
      <c r="AK3519" s="70" t="str" cm="1">
        <f t="array" ref="AK3519">_xlfn.IFS(AH3519&lt;&gt;"","1",AI3519&lt;&gt;"","2",AJ3519&lt;&gt;"","3")</f>
        <v>3</v>
      </c>
    </row>
    <row r="3520" spans="1:37" x14ac:dyDescent="0.25">
      <c r="A3520" t="s">
        <v>1752</v>
      </c>
      <c r="B3520" t="s">
        <v>907</v>
      </c>
      <c r="C3520" s="67" t="str">
        <f t="shared" si="395"/>
        <v>Hailey Goodman</v>
      </c>
      <c r="D3520" s="71" t="str" cm="1">
        <f t="array" ref="D3520">_xlfn.IFS(AK3520="1",CONCATENATE(C3520,"Regional"),AK3520="2",CONCATENATE(C3520,"Sectional"),AK3520="3",CONCATENATE(C3520,COUNTIF($C$1:C3520,C3520)))</f>
        <v>Hailey Goodman5</v>
      </c>
      <c r="E3520" s="66">
        <v>45169.604166666664</v>
      </c>
      <c r="F3520" t="s">
        <v>2623</v>
      </c>
      <c r="G3520" s="46">
        <v>40</v>
      </c>
      <c r="H3520" s="46">
        <v>46</v>
      </c>
      <c r="I3520" s="46">
        <v>8</v>
      </c>
      <c r="J3520" t="s">
        <v>127</v>
      </c>
      <c r="K3520" t="s">
        <v>90</v>
      </c>
      <c r="L3520" s="46">
        <v>2560</v>
      </c>
      <c r="M3520" s="46">
        <v>35</v>
      </c>
      <c r="N3520" s="46">
        <v>34.5</v>
      </c>
      <c r="O3520" s="46">
        <v>114</v>
      </c>
      <c r="P3520" s="46">
        <f t="shared" si="396"/>
        <v>1</v>
      </c>
      <c r="R3520" s="67" t="s">
        <v>2760</v>
      </c>
      <c r="S3520" s="67">
        <f>COUNTIF(Y$2:$Y$100,R3520)</f>
        <v>0</v>
      </c>
      <c r="V3520" s="67">
        <f t="shared" si="397"/>
        <v>0</v>
      </c>
      <c r="X3520"/>
      <c r="Y3520" s="67" t="str">
        <f t="shared" si="402"/>
        <v xml:space="preserve"> </v>
      </c>
      <c r="AB3520" t="s">
        <v>90</v>
      </c>
      <c r="AC3520" s="46">
        <v>2560</v>
      </c>
      <c r="AD3520" s="46">
        <v>35</v>
      </c>
      <c r="AE3520" s="46">
        <v>34.5</v>
      </c>
      <c r="AF3520" s="46">
        <v>114</v>
      </c>
      <c r="AH3520" s="70" t="str">
        <f t="shared" si="398"/>
        <v/>
      </c>
      <c r="AI3520" s="70" t="str">
        <f t="shared" si="399"/>
        <v/>
      </c>
      <c r="AJ3520" s="70" t="str">
        <f t="shared" si="400"/>
        <v>X</v>
      </c>
      <c r="AK3520" s="70" t="str" cm="1">
        <f t="array" ref="AK3520">_xlfn.IFS(AH3520&lt;&gt;"","1",AI3520&lt;&gt;"","2",AJ3520&lt;&gt;"","3")</f>
        <v>3</v>
      </c>
    </row>
    <row r="3521" spans="1:37" x14ac:dyDescent="0.25">
      <c r="A3521" t="s">
        <v>243</v>
      </c>
      <c r="B3521" t="s">
        <v>533</v>
      </c>
      <c r="C3521" s="67" t="str">
        <f t="shared" si="395"/>
        <v>Kaylee Erickson</v>
      </c>
      <c r="D3521" s="71" t="str" cm="1">
        <f t="array" ref="D3521">_xlfn.IFS(AK3521="1",CONCATENATE(C3521,"Regional"),AK3521="2",CONCATENATE(C3521,"Sectional"),AK3521="3",CONCATENATE(C3521,COUNTIF($C$1:C3521,C3521)))</f>
        <v>Kaylee Erickson6</v>
      </c>
      <c r="E3521" s="66">
        <v>45169.604166666664</v>
      </c>
      <c r="F3521" t="s">
        <v>2623</v>
      </c>
      <c r="G3521" s="46">
        <v>40</v>
      </c>
      <c r="H3521" s="46">
        <v>46</v>
      </c>
      <c r="I3521" s="46">
        <v>8</v>
      </c>
      <c r="J3521" t="s">
        <v>127</v>
      </c>
      <c r="K3521" t="s">
        <v>90</v>
      </c>
      <c r="L3521" s="46">
        <v>2560</v>
      </c>
      <c r="M3521" s="46">
        <v>35</v>
      </c>
      <c r="N3521" s="46">
        <v>34.5</v>
      </c>
      <c r="O3521" s="46">
        <v>114</v>
      </c>
      <c r="P3521" s="46">
        <f t="shared" si="396"/>
        <v>1</v>
      </c>
      <c r="R3521" s="67" t="s">
        <v>1206</v>
      </c>
      <c r="S3521" s="67">
        <f>COUNTIF(Y$2:$Y$100,R3521)</f>
        <v>0</v>
      </c>
      <c r="V3521" s="67">
        <f t="shared" si="397"/>
        <v>0</v>
      </c>
      <c r="X3521"/>
      <c r="Y3521" s="67" t="str">
        <f t="shared" si="402"/>
        <v xml:space="preserve"> </v>
      </c>
      <c r="AB3521" t="s">
        <v>90</v>
      </c>
      <c r="AC3521" s="46">
        <v>2560</v>
      </c>
      <c r="AD3521" s="46">
        <v>35</v>
      </c>
      <c r="AE3521" s="46">
        <v>34.5</v>
      </c>
      <c r="AF3521" s="46">
        <v>114</v>
      </c>
      <c r="AH3521" s="70" t="str">
        <f t="shared" si="398"/>
        <v/>
      </c>
      <c r="AI3521" s="70" t="str">
        <f t="shared" si="399"/>
        <v/>
      </c>
      <c r="AJ3521" s="70" t="str">
        <f t="shared" si="400"/>
        <v>X</v>
      </c>
      <c r="AK3521" s="70" t="str" cm="1">
        <f t="array" ref="AK3521">_xlfn.IFS(AH3521&lt;&gt;"","1",AI3521&lt;&gt;"","2",AJ3521&lt;&gt;"","3")</f>
        <v>3</v>
      </c>
    </row>
    <row r="3522" spans="1:37" x14ac:dyDescent="0.25">
      <c r="A3522" t="s">
        <v>525</v>
      </c>
      <c r="B3522" t="s">
        <v>362</v>
      </c>
      <c r="C3522" s="67" t="str">
        <f t="shared" ref="C3522:C3585" si="403">CONCATENATE(B3522," ",A3522)</f>
        <v>Emma Eastep</v>
      </c>
      <c r="D3522" s="71" t="str" cm="1">
        <f t="array" ref="D3522">_xlfn.IFS(AK3522="1",CONCATENATE(C3522,"Regional"),AK3522="2",CONCATENATE(C3522,"Sectional"),AK3522="3",CONCATENATE(C3522,COUNTIF($C$1:C3522,C3522)))</f>
        <v>Emma Eastep6</v>
      </c>
      <c r="E3522" s="66">
        <v>45169.604166666664</v>
      </c>
      <c r="F3522" t="s">
        <v>2623</v>
      </c>
      <c r="G3522" s="46">
        <v>40</v>
      </c>
      <c r="H3522" s="46">
        <v>46</v>
      </c>
      <c r="I3522" s="46">
        <v>8</v>
      </c>
      <c r="J3522" t="s">
        <v>127</v>
      </c>
      <c r="K3522" t="s">
        <v>90</v>
      </c>
      <c r="L3522" s="46">
        <v>2560</v>
      </c>
      <c r="M3522" s="46">
        <v>35</v>
      </c>
      <c r="N3522" s="46">
        <v>34.5</v>
      </c>
      <c r="O3522" s="46">
        <v>114</v>
      </c>
      <c r="P3522" s="46">
        <f t="shared" ref="P3522:P3585" si="404">IF(L3522&gt;4000,2,1)</f>
        <v>1</v>
      </c>
      <c r="R3522" s="67" t="s">
        <v>1201</v>
      </c>
      <c r="S3522" s="67">
        <f>COUNTIF(Y$2:$Y$100,R3522)</f>
        <v>0</v>
      </c>
      <c r="V3522" s="67">
        <f t="shared" ref="V3522:V3585" si="405">COUNTIF(R3522:R6145,Y3522)</f>
        <v>0</v>
      </c>
      <c r="X3522"/>
      <c r="Y3522" s="67" t="str">
        <f t="shared" si="402"/>
        <v xml:space="preserve"> </v>
      </c>
      <c r="AB3522" t="s">
        <v>90</v>
      </c>
      <c r="AC3522" s="46">
        <v>2560</v>
      </c>
      <c r="AD3522" s="46">
        <v>35</v>
      </c>
      <c r="AE3522" s="46">
        <v>34.5</v>
      </c>
      <c r="AF3522" s="46">
        <v>114</v>
      </c>
      <c r="AH3522" s="70" t="str">
        <f t="shared" ref="AH3522:AH3585" si="406">IF(ISNUMBER(SEARCH("regional",$F3522)),$F3522,"")</f>
        <v/>
      </c>
      <c r="AI3522" s="70" t="str">
        <f t="shared" ref="AI3522:AI3585" si="407">IF(ISNUMBER(SEARCH("sectional",$F3522)),$F3522,"")</f>
        <v/>
      </c>
      <c r="AJ3522" s="70" t="str">
        <f t="shared" ref="AJ3522:AJ3585" si="408">IF(AND(AH3522="",AI3522=""),"X","")</f>
        <v>X</v>
      </c>
      <c r="AK3522" s="70" t="str" cm="1">
        <f t="array" ref="AK3522">_xlfn.IFS(AH3522&lt;&gt;"","1",AI3522&lt;&gt;"","2",AJ3522&lt;&gt;"","3")</f>
        <v>3</v>
      </c>
    </row>
    <row r="3523" spans="1:37" x14ac:dyDescent="0.25">
      <c r="A3523" t="s">
        <v>521</v>
      </c>
      <c r="B3523" t="s">
        <v>416</v>
      </c>
      <c r="C3523" s="67" t="str">
        <f t="shared" si="403"/>
        <v>Sarah Chaffee</v>
      </c>
      <c r="D3523" s="71" t="str" cm="1">
        <f t="array" ref="D3523">_xlfn.IFS(AK3523="1",CONCATENATE(C3523,"Regional"),AK3523="2",CONCATENATE(C3523,"Sectional"),AK3523="3",CONCATENATE(C3523,COUNTIF($C$1:C3523,C3523)))</f>
        <v>Sarah Chaffee6</v>
      </c>
      <c r="E3523" s="66">
        <v>45169.604166666664</v>
      </c>
      <c r="F3523" t="s">
        <v>2623</v>
      </c>
      <c r="G3523" s="46">
        <v>40</v>
      </c>
      <c r="H3523" s="46">
        <v>46</v>
      </c>
      <c r="I3523" s="46">
        <v>8</v>
      </c>
      <c r="J3523" t="s">
        <v>127</v>
      </c>
      <c r="K3523" t="s">
        <v>90</v>
      </c>
      <c r="L3523" s="46">
        <v>2560</v>
      </c>
      <c r="M3523" s="46">
        <v>35</v>
      </c>
      <c r="N3523" s="46">
        <v>34.5</v>
      </c>
      <c r="O3523" s="46">
        <v>114</v>
      </c>
      <c r="P3523" s="46">
        <f t="shared" si="404"/>
        <v>1</v>
      </c>
      <c r="R3523" s="67" t="s">
        <v>1198</v>
      </c>
      <c r="S3523" s="67">
        <f>COUNTIF(Y$2:$Y$100,R3523)</f>
        <v>0</v>
      </c>
      <c r="V3523" s="67">
        <f t="shared" si="405"/>
        <v>0</v>
      </c>
      <c r="X3523"/>
      <c r="Y3523" s="67" t="str">
        <f t="shared" si="402"/>
        <v xml:space="preserve"> </v>
      </c>
      <c r="AB3523" t="s">
        <v>90</v>
      </c>
      <c r="AC3523" s="46">
        <v>2560</v>
      </c>
      <c r="AD3523" s="46">
        <v>35</v>
      </c>
      <c r="AE3523" s="46">
        <v>34.5</v>
      </c>
      <c r="AF3523" s="46">
        <v>114</v>
      </c>
      <c r="AH3523" s="70" t="str">
        <f t="shared" si="406"/>
        <v/>
      </c>
      <c r="AI3523" s="70" t="str">
        <f t="shared" si="407"/>
        <v/>
      </c>
      <c r="AJ3523" s="70" t="str">
        <f t="shared" si="408"/>
        <v>X</v>
      </c>
      <c r="AK3523" s="70" t="str" cm="1">
        <f t="array" ref="AK3523">_xlfn.IFS(AH3523&lt;&gt;"","1",AI3523&lt;&gt;"","2",AJ3523&lt;&gt;"","3")</f>
        <v>3</v>
      </c>
    </row>
    <row r="3524" spans="1:37" x14ac:dyDescent="0.25">
      <c r="A3524" t="s">
        <v>1751</v>
      </c>
      <c r="B3524" t="s">
        <v>253</v>
      </c>
      <c r="C3524" s="67" t="str">
        <f t="shared" si="403"/>
        <v>Lily Gies</v>
      </c>
      <c r="D3524" s="71" t="str" cm="1">
        <f t="array" ref="D3524">_xlfn.IFS(AK3524="1",CONCATENATE(C3524,"Regional"),AK3524="2",CONCATENATE(C3524,"Sectional"),AK3524="3",CONCATENATE(C3524,COUNTIF($C$1:C3524,C3524)))</f>
        <v>Lily Gies6</v>
      </c>
      <c r="E3524" s="66">
        <v>45169.604166666664</v>
      </c>
      <c r="F3524" t="s">
        <v>2623</v>
      </c>
      <c r="G3524" s="46">
        <v>40</v>
      </c>
      <c r="H3524" s="46">
        <v>47</v>
      </c>
      <c r="I3524" s="46">
        <v>14</v>
      </c>
      <c r="J3524" t="s">
        <v>127</v>
      </c>
      <c r="K3524" t="s">
        <v>90</v>
      </c>
      <c r="L3524" s="46">
        <v>2560</v>
      </c>
      <c r="M3524" s="46">
        <v>35</v>
      </c>
      <c r="N3524" s="46">
        <v>34.5</v>
      </c>
      <c r="O3524" s="46">
        <v>114</v>
      </c>
      <c r="P3524" s="46">
        <f t="shared" si="404"/>
        <v>1</v>
      </c>
      <c r="R3524" s="67" t="s">
        <v>2758</v>
      </c>
      <c r="S3524" s="67">
        <f>COUNTIF(Y$2:$Y$100,R3524)</f>
        <v>0</v>
      </c>
      <c r="V3524" s="67">
        <f t="shared" si="405"/>
        <v>0</v>
      </c>
      <c r="X3524"/>
      <c r="Y3524" s="67" t="str">
        <f t="shared" si="402"/>
        <v xml:space="preserve"> </v>
      </c>
      <c r="AB3524" t="s">
        <v>90</v>
      </c>
      <c r="AC3524" s="46">
        <v>2560</v>
      </c>
      <c r="AD3524" s="46">
        <v>35</v>
      </c>
      <c r="AE3524" s="46">
        <v>34.5</v>
      </c>
      <c r="AF3524" s="46">
        <v>114</v>
      </c>
      <c r="AH3524" s="70" t="str">
        <f t="shared" si="406"/>
        <v/>
      </c>
      <c r="AI3524" s="70" t="str">
        <f t="shared" si="407"/>
        <v/>
      </c>
      <c r="AJ3524" s="70" t="str">
        <f t="shared" si="408"/>
        <v>X</v>
      </c>
      <c r="AK3524" s="70" t="str" cm="1">
        <f t="array" ref="AK3524">_xlfn.IFS(AH3524&lt;&gt;"","1",AI3524&lt;&gt;"","2",AJ3524&lt;&gt;"","3")</f>
        <v>3</v>
      </c>
    </row>
    <row r="3525" spans="1:37" x14ac:dyDescent="0.25">
      <c r="A3525" t="s">
        <v>276</v>
      </c>
      <c r="B3525" t="s">
        <v>270</v>
      </c>
      <c r="C3525" s="67" t="str">
        <f t="shared" si="403"/>
        <v>Natalie Jones</v>
      </c>
      <c r="D3525" s="71" t="str" cm="1">
        <f t="array" ref="D3525">_xlfn.IFS(AK3525="1",CONCATENATE(C3525,"Regional"),AK3525="2",CONCATENATE(C3525,"Sectional"),AK3525="3",CONCATENATE(C3525,COUNTIF($C$1:C3525,C3525)))</f>
        <v>Natalie Jones6</v>
      </c>
      <c r="E3525" s="66">
        <v>45169.604166666664</v>
      </c>
      <c r="F3525" t="s">
        <v>2623</v>
      </c>
      <c r="G3525" s="46">
        <v>40</v>
      </c>
      <c r="H3525" s="46">
        <v>47</v>
      </c>
      <c r="I3525" s="46">
        <v>14</v>
      </c>
      <c r="J3525" t="s">
        <v>127</v>
      </c>
      <c r="K3525" t="s">
        <v>90</v>
      </c>
      <c r="L3525" s="46">
        <v>2560</v>
      </c>
      <c r="M3525" s="46">
        <v>35</v>
      </c>
      <c r="N3525" s="46">
        <v>34.5</v>
      </c>
      <c r="O3525" s="46">
        <v>114</v>
      </c>
      <c r="P3525" s="46">
        <f t="shared" si="404"/>
        <v>1</v>
      </c>
      <c r="R3525" s="67" t="s">
        <v>1205</v>
      </c>
      <c r="S3525" s="67">
        <f>COUNTIF(Y$2:$Y$100,R3525)</f>
        <v>0</v>
      </c>
      <c r="V3525" s="67">
        <f t="shared" si="405"/>
        <v>0</v>
      </c>
      <c r="X3525"/>
      <c r="Y3525" s="67" t="str">
        <f t="shared" si="402"/>
        <v xml:space="preserve"> </v>
      </c>
      <c r="AB3525" t="s">
        <v>90</v>
      </c>
      <c r="AC3525" s="46">
        <v>2560</v>
      </c>
      <c r="AD3525" s="46">
        <v>35</v>
      </c>
      <c r="AE3525" s="46">
        <v>34.5</v>
      </c>
      <c r="AF3525" s="46">
        <v>114</v>
      </c>
      <c r="AH3525" s="70" t="str">
        <f t="shared" si="406"/>
        <v/>
      </c>
      <c r="AI3525" s="70" t="str">
        <f t="shared" si="407"/>
        <v/>
      </c>
      <c r="AJ3525" s="70" t="str">
        <f t="shared" si="408"/>
        <v>X</v>
      </c>
      <c r="AK3525" s="70" t="str" cm="1">
        <f t="array" ref="AK3525">_xlfn.IFS(AH3525&lt;&gt;"","1",AI3525&lt;&gt;"","2",AJ3525&lt;&gt;"","3")</f>
        <v>3</v>
      </c>
    </row>
    <row r="3526" spans="1:37" x14ac:dyDescent="0.25">
      <c r="A3526" t="s">
        <v>3396</v>
      </c>
      <c r="B3526" t="s">
        <v>380</v>
      </c>
      <c r="C3526" s="67" t="str">
        <f t="shared" si="403"/>
        <v>Amelia Brinkman</v>
      </c>
      <c r="D3526" s="71" t="str" cm="1">
        <f t="array" ref="D3526">_xlfn.IFS(AK3526="1",CONCATENATE(C3526,"Regional"),AK3526="2",CONCATENATE(C3526,"Sectional"),AK3526="3",CONCATENATE(C3526,COUNTIF($C$1:C3526,C3526)))</f>
        <v>Amelia Brinkman5</v>
      </c>
      <c r="E3526" s="66">
        <v>45169.604166666664</v>
      </c>
      <c r="F3526" t="s">
        <v>2623</v>
      </c>
      <c r="G3526" s="46">
        <v>40</v>
      </c>
      <c r="H3526" s="46">
        <v>48</v>
      </c>
      <c r="I3526" s="46">
        <v>16</v>
      </c>
      <c r="J3526" t="s">
        <v>127</v>
      </c>
      <c r="K3526" t="s">
        <v>90</v>
      </c>
      <c r="L3526" s="46">
        <v>2560</v>
      </c>
      <c r="M3526" s="46">
        <v>35</v>
      </c>
      <c r="N3526" s="46">
        <v>34.5</v>
      </c>
      <c r="O3526" s="46">
        <v>114</v>
      </c>
      <c r="P3526" s="46">
        <f t="shared" si="404"/>
        <v>1</v>
      </c>
      <c r="R3526" s="67" t="s">
        <v>3525</v>
      </c>
      <c r="S3526" s="67">
        <f>COUNTIF(Y$2:$Y$100,R3526)</f>
        <v>0</v>
      </c>
      <c r="V3526" s="67">
        <f t="shared" si="405"/>
        <v>0</v>
      </c>
      <c r="X3526"/>
      <c r="Y3526" s="67" t="str">
        <f t="shared" si="402"/>
        <v xml:space="preserve"> </v>
      </c>
      <c r="AB3526" t="s">
        <v>90</v>
      </c>
      <c r="AC3526" s="46">
        <v>2560</v>
      </c>
      <c r="AD3526" s="46">
        <v>35</v>
      </c>
      <c r="AE3526" s="46">
        <v>34.5</v>
      </c>
      <c r="AF3526" s="46">
        <v>114</v>
      </c>
      <c r="AH3526" s="70" t="str">
        <f t="shared" si="406"/>
        <v/>
      </c>
      <c r="AI3526" s="70" t="str">
        <f t="shared" si="407"/>
        <v/>
      </c>
      <c r="AJ3526" s="70" t="str">
        <f t="shared" si="408"/>
        <v>X</v>
      </c>
      <c r="AK3526" s="70" t="str" cm="1">
        <f t="array" ref="AK3526">_xlfn.IFS(AH3526&lt;&gt;"","1",AI3526&lt;&gt;"","2",AJ3526&lt;&gt;"","3")</f>
        <v>3</v>
      </c>
    </row>
    <row r="3527" spans="1:37" x14ac:dyDescent="0.25">
      <c r="A3527" t="s">
        <v>2181</v>
      </c>
      <c r="B3527" t="s">
        <v>2182</v>
      </c>
      <c r="C3527" s="67" t="str">
        <f t="shared" si="403"/>
        <v>Rory Opatz</v>
      </c>
      <c r="D3527" s="71" t="str" cm="1">
        <f t="array" ref="D3527">_xlfn.IFS(AK3527="1",CONCATENATE(C3527,"Regional"),AK3527="2",CONCATENATE(C3527,"Sectional"),AK3527="3",CONCATENATE(C3527,COUNTIF($C$1:C3527,C3527)))</f>
        <v>Rory Opatz2</v>
      </c>
      <c r="E3527" s="66">
        <v>45169.604166666664</v>
      </c>
      <c r="F3527" t="s">
        <v>2623</v>
      </c>
      <c r="G3527" s="46">
        <v>40</v>
      </c>
      <c r="H3527" s="46">
        <v>48</v>
      </c>
      <c r="I3527" s="46">
        <v>16</v>
      </c>
      <c r="J3527" t="s">
        <v>127</v>
      </c>
      <c r="K3527" t="s">
        <v>90</v>
      </c>
      <c r="L3527" s="46">
        <v>2560</v>
      </c>
      <c r="M3527" s="46">
        <v>35</v>
      </c>
      <c r="N3527" s="46">
        <v>34.5</v>
      </c>
      <c r="O3527" s="46">
        <v>114</v>
      </c>
      <c r="P3527" s="46">
        <f t="shared" si="404"/>
        <v>1</v>
      </c>
      <c r="R3527" s="67" t="s">
        <v>3208</v>
      </c>
      <c r="S3527" s="67">
        <f>COUNTIF(Y$2:$Y$100,R3527)</f>
        <v>0</v>
      </c>
      <c r="V3527" s="67">
        <f t="shared" si="405"/>
        <v>0</v>
      </c>
      <c r="X3527"/>
      <c r="Y3527" s="67" t="str">
        <f t="shared" si="402"/>
        <v xml:space="preserve"> </v>
      </c>
      <c r="AB3527" t="s">
        <v>90</v>
      </c>
      <c r="AC3527" s="46">
        <v>2560</v>
      </c>
      <c r="AD3527" s="46">
        <v>35</v>
      </c>
      <c r="AE3527" s="46">
        <v>34.5</v>
      </c>
      <c r="AF3527" s="46">
        <v>114</v>
      </c>
      <c r="AH3527" s="70" t="str">
        <f t="shared" si="406"/>
        <v/>
      </c>
      <c r="AI3527" s="70" t="str">
        <f t="shared" si="407"/>
        <v/>
      </c>
      <c r="AJ3527" s="70" t="str">
        <f t="shared" si="408"/>
        <v>X</v>
      </c>
      <c r="AK3527" s="70" t="str" cm="1">
        <f t="array" ref="AK3527">_xlfn.IFS(AH3527&lt;&gt;"","1",AI3527&lt;&gt;"","2",AJ3527&lt;&gt;"","3")</f>
        <v>3</v>
      </c>
    </row>
    <row r="3528" spans="1:37" x14ac:dyDescent="0.25">
      <c r="A3528" t="s">
        <v>708</v>
      </c>
      <c r="B3528" t="s">
        <v>709</v>
      </c>
      <c r="C3528" s="67" t="str">
        <f t="shared" si="403"/>
        <v>McKenna Zignego</v>
      </c>
      <c r="D3528" s="71" t="str" cm="1">
        <f t="array" ref="D3528">_xlfn.IFS(AK3528="1",CONCATENATE(C3528,"Regional"),AK3528="2",CONCATENATE(C3528,"Sectional"),AK3528="3",CONCATENATE(C3528,COUNTIF($C$1:C3528,C3528)))</f>
        <v>McKenna Zignego6</v>
      </c>
      <c r="E3528" s="66">
        <v>45169.604166666664</v>
      </c>
      <c r="F3528" t="s">
        <v>2623</v>
      </c>
      <c r="G3528" s="46">
        <v>40</v>
      </c>
      <c r="H3528" s="46">
        <v>50</v>
      </c>
      <c r="I3528" s="46">
        <v>18</v>
      </c>
      <c r="J3528" t="s">
        <v>127</v>
      </c>
      <c r="K3528" t="s">
        <v>90</v>
      </c>
      <c r="L3528" s="46">
        <v>2560</v>
      </c>
      <c r="M3528" s="46">
        <v>35</v>
      </c>
      <c r="N3528" s="46">
        <v>34.5</v>
      </c>
      <c r="O3528" s="46">
        <v>114</v>
      </c>
      <c r="P3528" s="46">
        <f t="shared" si="404"/>
        <v>1</v>
      </c>
      <c r="R3528" s="67" t="s">
        <v>1309</v>
      </c>
      <c r="S3528" s="67">
        <f>COUNTIF(Y$2:$Y$100,R3528)</f>
        <v>0</v>
      </c>
      <c r="V3528" s="67">
        <f t="shared" si="405"/>
        <v>0</v>
      </c>
      <c r="X3528"/>
      <c r="Y3528" s="67" t="str">
        <f t="shared" si="402"/>
        <v xml:space="preserve"> </v>
      </c>
      <c r="AB3528" t="s">
        <v>90</v>
      </c>
      <c r="AC3528" s="46">
        <v>2560</v>
      </c>
      <c r="AD3528" s="46">
        <v>35</v>
      </c>
      <c r="AE3528" s="46">
        <v>34.5</v>
      </c>
      <c r="AF3528" s="46">
        <v>114</v>
      </c>
      <c r="AH3528" s="70" t="str">
        <f t="shared" si="406"/>
        <v/>
      </c>
      <c r="AI3528" s="70" t="str">
        <f t="shared" si="407"/>
        <v/>
      </c>
      <c r="AJ3528" s="70" t="str">
        <f t="shared" si="408"/>
        <v>X</v>
      </c>
      <c r="AK3528" s="70" t="str" cm="1">
        <f t="array" ref="AK3528">_xlfn.IFS(AH3528&lt;&gt;"","1",AI3528&lt;&gt;"","2",AJ3528&lt;&gt;"","3")</f>
        <v>3</v>
      </c>
    </row>
    <row r="3529" spans="1:37" x14ac:dyDescent="0.25">
      <c r="A3529" t="s">
        <v>1624</v>
      </c>
      <c r="B3529" t="s">
        <v>531</v>
      </c>
      <c r="C3529" s="67" t="str">
        <f t="shared" si="403"/>
        <v>Shea Zadra</v>
      </c>
      <c r="D3529" s="71" t="str" cm="1">
        <f t="array" ref="D3529">_xlfn.IFS(AK3529="1",CONCATENATE(C3529,"Regional"),AK3529="2",CONCATENATE(C3529,"Sectional"),AK3529="3",CONCATENATE(C3529,COUNTIF($C$1:C3529,C3529)))</f>
        <v>Shea Zadra6</v>
      </c>
      <c r="E3529" s="66">
        <v>45169.604166666664</v>
      </c>
      <c r="F3529" t="s">
        <v>2623</v>
      </c>
      <c r="G3529" s="46">
        <v>40</v>
      </c>
      <c r="H3529" s="46">
        <v>50</v>
      </c>
      <c r="I3529" s="46">
        <v>18</v>
      </c>
      <c r="J3529" t="s">
        <v>127</v>
      </c>
      <c r="K3529" t="s">
        <v>90</v>
      </c>
      <c r="L3529" s="46">
        <v>2560</v>
      </c>
      <c r="M3529" s="46">
        <v>35</v>
      </c>
      <c r="N3529" s="46">
        <v>34.5</v>
      </c>
      <c r="O3529" s="46">
        <v>114</v>
      </c>
      <c r="P3529" s="46">
        <f t="shared" si="404"/>
        <v>1</v>
      </c>
      <c r="R3529" s="67" t="s">
        <v>3526</v>
      </c>
      <c r="S3529" s="67">
        <f>COUNTIF(Y$2:$Y$100,R3529)</f>
        <v>0</v>
      </c>
      <c r="V3529" s="67">
        <f t="shared" si="405"/>
        <v>0</v>
      </c>
      <c r="X3529"/>
      <c r="Y3529" s="67" t="str">
        <f t="shared" si="402"/>
        <v xml:space="preserve"> </v>
      </c>
      <c r="AB3529" t="s">
        <v>90</v>
      </c>
      <c r="AC3529" s="46">
        <v>2560</v>
      </c>
      <c r="AD3529" s="46">
        <v>35</v>
      </c>
      <c r="AE3529" s="46">
        <v>34.5</v>
      </c>
      <c r="AF3529" s="46">
        <v>114</v>
      </c>
      <c r="AH3529" s="70" t="str">
        <f t="shared" si="406"/>
        <v/>
      </c>
      <c r="AI3529" s="70" t="str">
        <f t="shared" si="407"/>
        <v/>
      </c>
      <c r="AJ3529" s="70" t="str">
        <f t="shared" si="408"/>
        <v>X</v>
      </c>
      <c r="AK3529" s="70" t="str" cm="1">
        <f t="array" ref="AK3529">_xlfn.IFS(AH3529&lt;&gt;"","1",AI3529&lt;&gt;"","2",AJ3529&lt;&gt;"","3")</f>
        <v>3</v>
      </c>
    </row>
    <row r="3530" spans="1:37" x14ac:dyDescent="0.25">
      <c r="A3530" t="s">
        <v>263</v>
      </c>
      <c r="B3530" t="s">
        <v>523</v>
      </c>
      <c r="C3530" s="67" t="str">
        <f t="shared" si="403"/>
        <v>Nora Harris</v>
      </c>
      <c r="D3530" s="71" t="str" cm="1">
        <f t="array" ref="D3530">_xlfn.IFS(AK3530="1",CONCATENATE(C3530,"Regional"),AK3530="2",CONCATENATE(C3530,"Sectional"),AK3530="3",CONCATENATE(C3530,COUNTIF($C$1:C3530,C3530)))</f>
        <v>Nora Harris6</v>
      </c>
      <c r="E3530" s="66">
        <v>45169.604166666664</v>
      </c>
      <c r="F3530" t="s">
        <v>2623</v>
      </c>
      <c r="G3530" s="46">
        <v>40</v>
      </c>
      <c r="H3530" s="46">
        <v>50</v>
      </c>
      <c r="I3530" s="46">
        <v>18</v>
      </c>
      <c r="J3530" t="s">
        <v>127</v>
      </c>
      <c r="K3530" t="s">
        <v>90</v>
      </c>
      <c r="L3530" s="46">
        <v>2560</v>
      </c>
      <c r="M3530" s="46">
        <v>35</v>
      </c>
      <c r="N3530" s="46">
        <v>34.5</v>
      </c>
      <c r="O3530" s="46">
        <v>114</v>
      </c>
      <c r="P3530" s="46">
        <f t="shared" si="404"/>
        <v>1</v>
      </c>
      <c r="R3530" s="67" t="s">
        <v>1199</v>
      </c>
      <c r="S3530" s="67">
        <f>COUNTIF(Y$2:$Y$100,R3530)</f>
        <v>0</v>
      </c>
      <c r="V3530" s="67">
        <f t="shared" si="405"/>
        <v>0</v>
      </c>
      <c r="X3530"/>
      <c r="Y3530" s="67" t="str">
        <f t="shared" si="402"/>
        <v xml:space="preserve"> </v>
      </c>
      <c r="AB3530" t="s">
        <v>90</v>
      </c>
      <c r="AC3530" s="46">
        <v>2560</v>
      </c>
      <c r="AD3530" s="46">
        <v>35</v>
      </c>
      <c r="AE3530" s="46">
        <v>34.5</v>
      </c>
      <c r="AF3530" s="46">
        <v>114</v>
      </c>
      <c r="AH3530" s="70" t="str">
        <f t="shared" si="406"/>
        <v/>
      </c>
      <c r="AI3530" s="70" t="str">
        <f t="shared" si="407"/>
        <v/>
      </c>
      <c r="AJ3530" s="70" t="str">
        <f t="shared" si="408"/>
        <v>X</v>
      </c>
      <c r="AK3530" s="70" t="str" cm="1">
        <f t="array" ref="AK3530">_xlfn.IFS(AH3530&lt;&gt;"","1",AI3530&lt;&gt;"","2",AJ3530&lt;&gt;"","3")</f>
        <v>3</v>
      </c>
    </row>
    <row r="3531" spans="1:37" x14ac:dyDescent="0.25">
      <c r="A3531" t="s">
        <v>529</v>
      </c>
      <c r="B3531" t="s">
        <v>530</v>
      </c>
      <c r="C3531" s="67" t="str">
        <f t="shared" si="403"/>
        <v>Kendra Betley</v>
      </c>
      <c r="D3531" s="71" t="str" cm="1">
        <f t="array" ref="D3531">_xlfn.IFS(AK3531="1",CONCATENATE(C3531,"Regional"),AK3531="2",CONCATENATE(C3531,"Sectional"),AK3531="3",CONCATENATE(C3531,COUNTIF($C$1:C3531,C3531)))</f>
        <v>Kendra Betley5</v>
      </c>
      <c r="E3531" s="66">
        <v>45169.604166666664</v>
      </c>
      <c r="F3531" t="s">
        <v>2623</v>
      </c>
      <c r="G3531" s="46">
        <v>40</v>
      </c>
      <c r="H3531" s="46">
        <v>51</v>
      </c>
      <c r="I3531" s="46">
        <v>21</v>
      </c>
      <c r="J3531" t="s">
        <v>127</v>
      </c>
      <c r="K3531" t="s">
        <v>90</v>
      </c>
      <c r="L3531" s="46">
        <v>2560</v>
      </c>
      <c r="M3531" s="46">
        <v>35</v>
      </c>
      <c r="N3531" s="46">
        <v>34.5</v>
      </c>
      <c r="O3531" s="46">
        <v>114</v>
      </c>
      <c r="P3531" s="46">
        <f t="shared" si="404"/>
        <v>1</v>
      </c>
      <c r="R3531" s="67" t="s">
        <v>1203</v>
      </c>
      <c r="S3531" s="67">
        <f>COUNTIF(Y$2:$Y$100,R3531)</f>
        <v>0</v>
      </c>
      <c r="V3531" s="67">
        <f t="shared" si="405"/>
        <v>0</v>
      </c>
      <c r="X3531"/>
      <c r="Y3531" s="67" t="str">
        <f t="shared" si="402"/>
        <v xml:space="preserve"> </v>
      </c>
      <c r="AB3531" t="s">
        <v>90</v>
      </c>
      <c r="AC3531" s="46">
        <v>2560</v>
      </c>
      <c r="AD3531" s="46">
        <v>35</v>
      </c>
      <c r="AE3531" s="46">
        <v>34.5</v>
      </c>
      <c r="AF3531" s="46">
        <v>114</v>
      </c>
      <c r="AH3531" s="70" t="str">
        <f t="shared" si="406"/>
        <v/>
      </c>
      <c r="AI3531" s="70" t="str">
        <f t="shared" si="407"/>
        <v/>
      </c>
      <c r="AJ3531" s="70" t="str">
        <f t="shared" si="408"/>
        <v>X</v>
      </c>
      <c r="AK3531" s="70" t="str" cm="1">
        <f t="array" ref="AK3531">_xlfn.IFS(AH3531&lt;&gt;"","1",AI3531&lt;&gt;"","2",AJ3531&lt;&gt;"","3")</f>
        <v>3</v>
      </c>
    </row>
    <row r="3532" spans="1:37" x14ac:dyDescent="0.25">
      <c r="A3532" t="s">
        <v>387</v>
      </c>
      <c r="B3532" t="s">
        <v>539</v>
      </c>
      <c r="C3532" s="67" t="str">
        <f t="shared" si="403"/>
        <v>Maggie Winsand</v>
      </c>
      <c r="D3532" s="71" t="str" cm="1">
        <f t="array" ref="D3532">_xlfn.IFS(AK3532="1",CONCATENATE(C3532,"Regional"),AK3532="2",CONCATENATE(C3532,"Sectional"),AK3532="3",CONCATENATE(C3532,COUNTIF($C$1:C3532,C3532)))</f>
        <v>Maggie Winsand6</v>
      </c>
      <c r="E3532" s="66">
        <v>45169.604166666664</v>
      </c>
      <c r="F3532" t="s">
        <v>2623</v>
      </c>
      <c r="G3532" s="46">
        <v>40</v>
      </c>
      <c r="H3532" s="46">
        <v>51</v>
      </c>
      <c r="I3532" s="46">
        <v>21</v>
      </c>
      <c r="J3532" t="s">
        <v>127</v>
      </c>
      <c r="K3532" t="s">
        <v>90</v>
      </c>
      <c r="L3532" s="46">
        <v>2560</v>
      </c>
      <c r="M3532" s="46">
        <v>35</v>
      </c>
      <c r="N3532" s="46">
        <v>34.5</v>
      </c>
      <c r="O3532" s="46">
        <v>114</v>
      </c>
      <c r="P3532" s="46">
        <f t="shared" si="404"/>
        <v>1</v>
      </c>
      <c r="R3532" s="67" t="s">
        <v>1210</v>
      </c>
      <c r="S3532" s="67">
        <f>COUNTIF(Y$2:$Y$100,R3532)</f>
        <v>0</v>
      </c>
      <c r="V3532" s="67">
        <f t="shared" si="405"/>
        <v>0</v>
      </c>
      <c r="X3532"/>
      <c r="Y3532" s="67" t="str">
        <f t="shared" si="402"/>
        <v xml:space="preserve"> </v>
      </c>
      <c r="AB3532" t="s">
        <v>90</v>
      </c>
      <c r="AC3532" s="46">
        <v>2560</v>
      </c>
      <c r="AD3532" s="46">
        <v>35</v>
      </c>
      <c r="AE3532" s="46">
        <v>34.5</v>
      </c>
      <c r="AF3532" s="46">
        <v>114</v>
      </c>
      <c r="AH3532" s="70" t="str">
        <f t="shared" si="406"/>
        <v/>
      </c>
      <c r="AI3532" s="70" t="str">
        <f t="shared" si="407"/>
        <v/>
      </c>
      <c r="AJ3532" s="70" t="str">
        <f t="shared" si="408"/>
        <v>X</v>
      </c>
      <c r="AK3532" s="70" t="str" cm="1">
        <f t="array" ref="AK3532">_xlfn.IFS(AH3532&lt;&gt;"","1",AI3532&lt;&gt;"","2",AJ3532&lt;&gt;"","3")</f>
        <v>3</v>
      </c>
    </row>
    <row r="3533" spans="1:37" x14ac:dyDescent="0.25">
      <c r="A3533" t="s">
        <v>702</v>
      </c>
      <c r="B3533" t="s">
        <v>622</v>
      </c>
      <c r="C3533" s="67" t="str">
        <f t="shared" si="403"/>
        <v>Samantha Halle</v>
      </c>
      <c r="D3533" s="71" t="str" cm="1">
        <f t="array" ref="D3533">_xlfn.IFS(AK3533="1",CONCATENATE(C3533,"Regional"),AK3533="2",CONCATENATE(C3533,"Sectional"),AK3533="3",CONCATENATE(C3533,COUNTIF($C$1:C3533,C3533)))</f>
        <v>Samantha Halle6</v>
      </c>
      <c r="E3533" s="66">
        <v>45169.604166666664</v>
      </c>
      <c r="F3533" t="s">
        <v>2623</v>
      </c>
      <c r="G3533" s="46">
        <v>40</v>
      </c>
      <c r="H3533" s="46">
        <v>52</v>
      </c>
      <c r="I3533" s="46">
        <v>23</v>
      </c>
      <c r="J3533" t="s">
        <v>127</v>
      </c>
      <c r="K3533" t="s">
        <v>90</v>
      </c>
      <c r="L3533" s="46">
        <v>2560</v>
      </c>
      <c r="M3533" s="46">
        <v>35</v>
      </c>
      <c r="N3533" s="46">
        <v>34.5</v>
      </c>
      <c r="O3533" s="46">
        <v>114</v>
      </c>
      <c r="P3533" s="46">
        <f t="shared" si="404"/>
        <v>1</v>
      </c>
      <c r="R3533" s="67" t="s">
        <v>2759</v>
      </c>
      <c r="S3533" s="67">
        <f>COUNTIF(Y$2:$Y$100,R3533)</f>
        <v>0</v>
      </c>
      <c r="V3533" s="67">
        <f t="shared" si="405"/>
        <v>0</v>
      </c>
      <c r="X3533"/>
      <c r="Y3533" s="67" t="str">
        <f t="shared" si="402"/>
        <v xml:space="preserve"> </v>
      </c>
      <c r="AB3533" t="s">
        <v>90</v>
      </c>
      <c r="AC3533" s="46">
        <v>2560</v>
      </c>
      <c r="AD3533" s="46">
        <v>35</v>
      </c>
      <c r="AE3533" s="46">
        <v>34.5</v>
      </c>
      <c r="AF3533" s="46">
        <v>114</v>
      </c>
      <c r="AH3533" s="70" t="str">
        <f t="shared" si="406"/>
        <v/>
      </c>
      <c r="AI3533" s="70" t="str">
        <f t="shared" si="407"/>
        <v/>
      </c>
      <c r="AJ3533" s="70" t="str">
        <f t="shared" si="408"/>
        <v>X</v>
      </c>
      <c r="AK3533" s="70" t="str" cm="1">
        <f t="array" ref="AK3533">_xlfn.IFS(AH3533&lt;&gt;"","1",AI3533&lt;&gt;"","2",AJ3533&lt;&gt;"","3")</f>
        <v>3</v>
      </c>
    </row>
    <row r="3534" spans="1:37" x14ac:dyDescent="0.25">
      <c r="A3534" t="s">
        <v>527</v>
      </c>
      <c r="B3534" t="s">
        <v>528</v>
      </c>
      <c r="C3534" s="67" t="str">
        <f t="shared" si="403"/>
        <v>Kate Scharf</v>
      </c>
      <c r="D3534" s="71" t="str" cm="1">
        <f t="array" ref="D3534">_xlfn.IFS(AK3534="1",CONCATENATE(C3534,"Regional"),AK3534="2",CONCATENATE(C3534,"Sectional"),AK3534="3",CONCATENATE(C3534,COUNTIF($C$1:C3534,C3534)))</f>
        <v>Kate Scharf2</v>
      </c>
      <c r="E3534" s="66">
        <v>45169.604166666664</v>
      </c>
      <c r="F3534" t="s">
        <v>2623</v>
      </c>
      <c r="G3534" s="46">
        <v>40</v>
      </c>
      <c r="H3534" s="46">
        <v>52</v>
      </c>
      <c r="I3534" s="46">
        <v>23</v>
      </c>
      <c r="J3534" t="s">
        <v>127</v>
      </c>
      <c r="K3534" t="s">
        <v>90</v>
      </c>
      <c r="L3534" s="46">
        <v>2560</v>
      </c>
      <c r="M3534" s="46">
        <v>35</v>
      </c>
      <c r="N3534" s="46">
        <v>34.5</v>
      </c>
      <c r="O3534" s="46">
        <v>114</v>
      </c>
      <c r="P3534" s="46">
        <f t="shared" si="404"/>
        <v>1</v>
      </c>
      <c r="R3534" s="67" t="s">
        <v>1202</v>
      </c>
      <c r="S3534" s="67">
        <f>COUNTIF(Y$2:$Y$100,R3534)</f>
        <v>0</v>
      </c>
      <c r="V3534" s="67">
        <f t="shared" si="405"/>
        <v>0</v>
      </c>
      <c r="X3534"/>
      <c r="Y3534" s="67" t="str">
        <f t="shared" si="402"/>
        <v xml:space="preserve"> </v>
      </c>
      <c r="AB3534" t="s">
        <v>90</v>
      </c>
      <c r="AC3534" s="46">
        <v>2560</v>
      </c>
      <c r="AD3534" s="46">
        <v>35</v>
      </c>
      <c r="AE3534" s="46">
        <v>34.5</v>
      </c>
      <c r="AF3534" s="46">
        <v>114</v>
      </c>
      <c r="AH3534" s="70" t="str">
        <f t="shared" si="406"/>
        <v/>
      </c>
      <c r="AI3534" s="70" t="str">
        <f t="shared" si="407"/>
        <v/>
      </c>
      <c r="AJ3534" s="70" t="str">
        <f t="shared" si="408"/>
        <v>X</v>
      </c>
      <c r="AK3534" s="70" t="str" cm="1">
        <f t="array" ref="AK3534">_xlfn.IFS(AH3534&lt;&gt;"","1",AI3534&lt;&gt;"","2",AJ3534&lt;&gt;"","3")</f>
        <v>3</v>
      </c>
    </row>
    <row r="3535" spans="1:37" x14ac:dyDescent="0.25">
      <c r="A3535" t="s">
        <v>536</v>
      </c>
      <c r="B3535" t="s">
        <v>537</v>
      </c>
      <c r="C3535" s="67" t="str">
        <f t="shared" si="403"/>
        <v>Mariah Hull</v>
      </c>
      <c r="D3535" s="71" t="str" cm="1">
        <f t="array" ref="D3535">_xlfn.IFS(AK3535="1",CONCATENATE(C3535,"Regional"),AK3535="2",CONCATENATE(C3535,"Sectional"),AK3535="3",CONCATENATE(C3535,COUNTIF($C$1:C3535,C3535)))</f>
        <v>Mariah Hull6</v>
      </c>
      <c r="E3535" s="66">
        <v>45169.604166666664</v>
      </c>
      <c r="F3535" t="s">
        <v>2623</v>
      </c>
      <c r="G3535" s="46">
        <v>40</v>
      </c>
      <c r="H3535" s="46">
        <v>53</v>
      </c>
      <c r="I3535" s="46">
        <v>25</v>
      </c>
      <c r="J3535" t="s">
        <v>127</v>
      </c>
      <c r="K3535" t="s">
        <v>90</v>
      </c>
      <c r="L3535" s="46">
        <v>2560</v>
      </c>
      <c r="M3535" s="46">
        <v>35</v>
      </c>
      <c r="N3535" s="46">
        <v>34.5</v>
      </c>
      <c r="O3535" s="46">
        <v>114</v>
      </c>
      <c r="P3535" s="46">
        <f t="shared" si="404"/>
        <v>1</v>
      </c>
      <c r="R3535" s="67" t="s">
        <v>1208</v>
      </c>
      <c r="S3535" s="67">
        <f>COUNTIF(Y$2:$Y$100,R3535)</f>
        <v>0</v>
      </c>
      <c r="V3535" s="67">
        <f t="shared" si="405"/>
        <v>0</v>
      </c>
      <c r="X3535"/>
      <c r="Y3535" s="67" t="str">
        <f t="shared" si="402"/>
        <v xml:space="preserve"> </v>
      </c>
      <c r="AB3535" t="s">
        <v>90</v>
      </c>
      <c r="AC3535" s="46">
        <v>2560</v>
      </c>
      <c r="AD3535" s="46">
        <v>35</v>
      </c>
      <c r="AE3535" s="46">
        <v>34.5</v>
      </c>
      <c r="AF3535" s="46">
        <v>114</v>
      </c>
      <c r="AH3535" s="70" t="str">
        <f t="shared" si="406"/>
        <v/>
      </c>
      <c r="AI3535" s="70" t="str">
        <f t="shared" si="407"/>
        <v/>
      </c>
      <c r="AJ3535" s="70" t="str">
        <f t="shared" si="408"/>
        <v>X</v>
      </c>
      <c r="AK3535" s="70" t="str" cm="1">
        <f t="array" ref="AK3535">_xlfn.IFS(AH3535&lt;&gt;"","1",AI3535&lt;&gt;"","2",AJ3535&lt;&gt;"","3")</f>
        <v>3</v>
      </c>
    </row>
    <row r="3536" spans="1:37" x14ac:dyDescent="0.25">
      <c r="A3536" t="s">
        <v>541</v>
      </c>
      <c r="B3536" t="s">
        <v>190</v>
      </c>
      <c r="C3536" s="67" t="str">
        <f t="shared" si="403"/>
        <v>Mara Tuma</v>
      </c>
      <c r="D3536" s="71" t="str" cm="1">
        <f t="array" ref="D3536">_xlfn.IFS(AK3536="1",CONCATENATE(C3536,"Regional"),AK3536="2",CONCATENATE(C3536,"Sectional"),AK3536="3",CONCATENATE(C3536,COUNTIF($C$1:C3536,C3536)))</f>
        <v>Mara Tuma6</v>
      </c>
      <c r="E3536" s="66">
        <v>45169.604166666664</v>
      </c>
      <c r="F3536" t="s">
        <v>2623</v>
      </c>
      <c r="G3536" s="46">
        <v>40</v>
      </c>
      <c r="H3536" s="46">
        <v>54</v>
      </c>
      <c r="I3536" s="46">
        <v>26</v>
      </c>
      <c r="J3536" t="s">
        <v>127</v>
      </c>
      <c r="K3536" t="s">
        <v>90</v>
      </c>
      <c r="L3536" s="46">
        <v>2560</v>
      </c>
      <c r="M3536" s="46">
        <v>35</v>
      </c>
      <c r="N3536" s="46">
        <v>34.5</v>
      </c>
      <c r="O3536" s="46">
        <v>114</v>
      </c>
      <c r="P3536" s="46">
        <f t="shared" si="404"/>
        <v>1</v>
      </c>
      <c r="R3536" s="67" t="s">
        <v>1211</v>
      </c>
      <c r="S3536" s="67">
        <f>COUNTIF(Y$2:$Y$100,R3536)</f>
        <v>0</v>
      </c>
      <c r="V3536" s="67">
        <f t="shared" si="405"/>
        <v>0</v>
      </c>
      <c r="X3536"/>
      <c r="Y3536" s="67" t="str">
        <f t="shared" si="402"/>
        <v xml:space="preserve"> </v>
      </c>
      <c r="AB3536" t="s">
        <v>90</v>
      </c>
      <c r="AC3536" s="46">
        <v>2560</v>
      </c>
      <c r="AD3536" s="46">
        <v>35</v>
      </c>
      <c r="AE3536" s="46">
        <v>34.5</v>
      </c>
      <c r="AF3536" s="46">
        <v>114</v>
      </c>
      <c r="AH3536" s="70" t="str">
        <f t="shared" si="406"/>
        <v/>
      </c>
      <c r="AI3536" s="70" t="str">
        <f t="shared" si="407"/>
        <v/>
      </c>
      <c r="AJ3536" s="70" t="str">
        <f t="shared" si="408"/>
        <v>X</v>
      </c>
      <c r="AK3536" s="70" t="str" cm="1">
        <f t="array" ref="AK3536">_xlfn.IFS(AH3536&lt;&gt;"","1",AI3536&lt;&gt;"","2",AJ3536&lt;&gt;"","3")</f>
        <v>3</v>
      </c>
    </row>
    <row r="3537" spans="1:37" x14ac:dyDescent="0.25">
      <c r="A3537" t="s">
        <v>1623</v>
      </c>
      <c r="B3537" t="s">
        <v>918</v>
      </c>
      <c r="C3537" s="67" t="str">
        <f t="shared" si="403"/>
        <v>Sienna Steinmetz</v>
      </c>
      <c r="D3537" s="71" t="str" cm="1">
        <f t="array" ref="D3537">_xlfn.IFS(AK3537="1",CONCATENATE(C3537,"Regional"),AK3537="2",CONCATENATE(C3537,"Sectional"),AK3537="3",CONCATENATE(C3537,COUNTIF($C$1:C3537,C3537)))</f>
        <v>Sienna Steinmetz6</v>
      </c>
      <c r="E3537" s="66">
        <v>45169.604166666664</v>
      </c>
      <c r="F3537" t="s">
        <v>2623</v>
      </c>
      <c r="G3537" s="46">
        <v>40</v>
      </c>
      <c r="H3537" s="46">
        <v>56</v>
      </c>
      <c r="I3537" s="46">
        <v>27</v>
      </c>
      <c r="J3537" t="s">
        <v>127</v>
      </c>
      <c r="K3537" t="s">
        <v>90</v>
      </c>
      <c r="L3537" s="46">
        <v>2560</v>
      </c>
      <c r="M3537" s="46">
        <v>35</v>
      </c>
      <c r="N3537" s="46">
        <v>34.5</v>
      </c>
      <c r="O3537" s="46">
        <v>114</v>
      </c>
      <c r="P3537" s="46">
        <f t="shared" si="404"/>
        <v>1</v>
      </c>
      <c r="R3537" s="67" t="s">
        <v>3529</v>
      </c>
      <c r="S3537" s="67">
        <f>COUNTIF(Y$2:$Y$100,R3537)</f>
        <v>0</v>
      </c>
      <c r="V3537" s="67">
        <f t="shared" si="405"/>
        <v>0</v>
      </c>
      <c r="X3537"/>
      <c r="Y3537" s="67" t="str">
        <f t="shared" si="402"/>
        <v xml:space="preserve"> </v>
      </c>
      <c r="AB3537" t="s">
        <v>90</v>
      </c>
      <c r="AC3537" s="46">
        <v>2560</v>
      </c>
      <c r="AD3537" s="46">
        <v>35</v>
      </c>
      <c r="AE3537" s="46">
        <v>34.5</v>
      </c>
      <c r="AF3537" s="46">
        <v>114</v>
      </c>
      <c r="AH3537" s="70" t="str">
        <f t="shared" si="406"/>
        <v/>
      </c>
      <c r="AI3537" s="70" t="str">
        <f t="shared" si="407"/>
        <v/>
      </c>
      <c r="AJ3537" s="70" t="str">
        <f t="shared" si="408"/>
        <v>X</v>
      </c>
      <c r="AK3537" s="70" t="str" cm="1">
        <f t="array" ref="AK3537">_xlfn.IFS(AH3537&lt;&gt;"","1",AI3537&lt;&gt;"","2",AJ3537&lt;&gt;"","3")</f>
        <v>3</v>
      </c>
    </row>
    <row r="3538" spans="1:37" x14ac:dyDescent="0.25">
      <c r="A3538" t="s">
        <v>1757</v>
      </c>
      <c r="B3538" t="s">
        <v>524</v>
      </c>
      <c r="C3538" s="67" t="str">
        <f t="shared" si="403"/>
        <v>Isabelle Collicott</v>
      </c>
      <c r="D3538" s="71" t="str" cm="1">
        <f t="array" ref="D3538">_xlfn.IFS(AK3538="1",CONCATENATE(C3538,"Regional"),AK3538="2",CONCATENATE(C3538,"Sectional"),AK3538="3",CONCATENATE(C3538,COUNTIF($C$1:C3538,C3538)))</f>
        <v>Isabelle Collicott3</v>
      </c>
      <c r="E3538" s="66">
        <v>45169.604166666664</v>
      </c>
      <c r="F3538" t="s">
        <v>2623</v>
      </c>
      <c r="G3538" s="46">
        <v>40</v>
      </c>
      <c r="H3538" s="46">
        <v>56</v>
      </c>
      <c r="I3538" s="46">
        <v>27</v>
      </c>
      <c r="J3538" t="s">
        <v>127</v>
      </c>
      <c r="K3538" t="s">
        <v>90</v>
      </c>
      <c r="L3538" s="46">
        <v>2560</v>
      </c>
      <c r="M3538" s="46">
        <v>35</v>
      </c>
      <c r="N3538" s="46">
        <v>34.5</v>
      </c>
      <c r="O3538" s="46">
        <v>114</v>
      </c>
      <c r="P3538" s="46">
        <f t="shared" si="404"/>
        <v>1</v>
      </c>
      <c r="R3538" s="67" t="s">
        <v>2763</v>
      </c>
      <c r="S3538" s="67">
        <f>COUNTIF(Y$2:$Y$100,R3538)</f>
        <v>0</v>
      </c>
      <c r="V3538" s="67">
        <f t="shared" si="405"/>
        <v>0</v>
      </c>
      <c r="X3538"/>
      <c r="Y3538" s="67" t="str">
        <f t="shared" si="402"/>
        <v xml:space="preserve"> </v>
      </c>
      <c r="AB3538" t="s">
        <v>90</v>
      </c>
      <c r="AC3538" s="46">
        <v>2560</v>
      </c>
      <c r="AD3538" s="46">
        <v>35</v>
      </c>
      <c r="AE3538" s="46">
        <v>34.5</v>
      </c>
      <c r="AF3538" s="46">
        <v>114</v>
      </c>
      <c r="AH3538" s="70" t="str">
        <f t="shared" si="406"/>
        <v/>
      </c>
      <c r="AI3538" s="70" t="str">
        <f t="shared" si="407"/>
        <v/>
      </c>
      <c r="AJ3538" s="70" t="str">
        <f t="shared" si="408"/>
        <v>X</v>
      </c>
      <c r="AK3538" s="70" t="str" cm="1">
        <f t="array" ref="AK3538">_xlfn.IFS(AH3538&lt;&gt;"","1",AI3538&lt;&gt;"","2",AJ3538&lt;&gt;"","3")</f>
        <v>3</v>
      </c>
    </row>
    <row r="3539" spans="1:37" x14ac:dyDescent="0.25">
      <c r="A3539" t="s">
        <v>2261</v>
      </c>
      <c r="B3539" t="s">
        <v>2191</v>
      </c>
      <c r="C3539" s="67" t="str">
        <f t="shared" si="403"/>
        <v>Kylee Faupl</v>
      </c>
      <c r="D3539" s="71" t="str" cm="1">
        <f t="array" ref="D3539">_xlfn.IFS(AK3539="1",CONCATENATE(C3539,"Regional"),AK3539="2",CONCATENATE(C3539,"Sectional"),AK3539="3",CONCATENATE(C3539,COUNTIF($C$1:C3539,C3539)))</f>
        <v>Kylee Faupl3</v>
      </c>
      <c r="E3539" s="66">
        <v>45169.604166666664</v>
      </c>
      <c r="F3539" t="s">
        <v>2623</v>
      </c>
      <c r="G3539" s="46">
        <v>40</v>
      </c>
      <c r="H3539" s="46">
        <v>56</v>
      </c>
      <c r="I3539" s="46">
        <v>27</v>
      </c>
      <c r="J3539" t="s">
        <v>127</v>
      </c>
      <c r="K3539" t="s">
        <v>90</v>
      </c>
      <c r="L3539" s="46">
        <v>2560</v>
      </c>
      <c r="M3539" s="46">
        <v>35</v>
      </c>
      <c r="N3539" s="46">
        <v>34.5</v>
      </c>
      <c r="O3539" s="46">
        <v>114</v>
      </c>
      <c r="P3539" s="46">
        <f t="shared" si="404"/>
        <v>1</v>
      </c>
      <c r="R3539" s="67" t="s">
        <v>3284</v>
      </c>
      <c r="S3539" s="67">
        <f>COUNTIF(Y$2:$Y$100,R3539)</f>
        <v>0</v>
      </c>
      <c r="V3539" s="67">
        <f t="shared" si="405"/>
        <v>0</v>
      </c>
      <c r="X3539"/>
      <c r="Y3539" s="67" t="str">
        <f t="shared" ref="Y3539:Y3550" si="409">CONCATENATE(W3539," ",X3539)</f>
        <v xml:space="preserve"> </v>
      </c>
      <c r="AB3539" t="s">
        <v>90</v>
      </c>
      <c r="AC3539" s="46">
        <v>2560</v>
      </c>
      <c r="AD3539" s="46">
        <v>35</v>
      </c>
      <c r="AE3539" s="46">
        <v>34.5</v>
      </c>
      <c r="AF3539" s="46">
        <v>114</v>
      </c>
      <c r="AH3539" s="70" t="str">
        <f t="shared" si="406"/>
        <v/>
      </c>
      <c r="AI3539" s="70" t="str">
        <f t="shared" si="407"/>
        <v/>
      </c>
      <c r="AJ3539" s="70" t="str">
        <f t="shared" si="408"/>
        <v>X</v>
      </c>
      <c r="AK3539" s="70" t="str" cm="1">
        <f t="array" ref="AK3539">_xlfn.IFS(AH3539&lt;&gt;"","1",AI3539&lt;&gt;"","2",AJ3539&lt;&gt;"","3")</f>
        <v>3</v>
      </c>
    </row>
    <row r="3540" spans="1:37" x14ac:dyDescent="0.25">
      <c r="A3540" t="s">
        <v>1763</v>
      </c>
      <c r="B3540" t="s">
        <v>434</v>
      </c>
      <c r="C3540" s="67" t="str">
        <f t="shared" si="403"/>
        <v>Ella Petz</v>
      </c>
      <c r="D3540" s="71" t="str" cm="1">
        <f t="array" ref="D3540">_xlfn.IFS(AK3540="1",CONCATENATE(C3540,"Regional"),AK3540="2",CONCATENATE(C3540,"Sectional"),AK3540="3",CONCATENATE(C3540,COUNTIF($C$1:C3540,C3540)))</f>
        <v>Ella Petz2</v>
      </c>
      <c r="E3540" s="66">
        <v>45169.604166666664</v>
      </c>
      <c r="F3540" t="s">
        <v>2623</v>
      </c>
      <c r="G3540" s="46">
        <v>40</v>
      </c>
      <c r="H3540" s="46">
        <v>58</v>
      </c>
      <c r="I3540" s="46">
        <v>30</v>
      </c>
      <c r="J3540" t="s">
        <v>127</v>
      </c>
      <c r="K3540" t="s">
        <v>90</v>
      </c>
      <c r="L3540" s="46">
        <v>2560</v>
      </c>
      <c r="M3540" s="46">
        <v>35</v>
      </c>
      <c r="N3540" s="46">
        <v>34.5</v>
      </c>
      <c r="O3540" s="46">
        <v>114</v>
      </c>
      <c r="P3540" s="46">
        <f t="shared" si="404"/>
        <v>1</v>
      </c>
      <c r="R3540" s="67" t="s">
        <v>2769</v>
      </c>
      <c r="S3540" s="67">
        <f>COUNTIF(Y$2:$Y$100,R3540)</f>
        <v>0</v>
      </c>
      <c r="V3540" s="67">
        <f t="shared" si="405"/>
        <v>0</v>
      </c>
      <c r="X3540"/>
      <c r="Y3540" s="67" t="str">
        <f t="shared" si="409"/>
        <v xml:space="preserve"> </v>
      </c>
      <c r="AB3540" t="s">
        <v>90</v>
      </c>
      <c r="AC3540" s="46">
        <v>2560</v>
      </c>
      <c r="AD3540" s="46">
        <v>35</v>
      </c>
      <c r="AE3540" s="46">
        <v>34.5</v>
      </c>
      <c r="AF3540" s="46">
        <v>114</v>
      </c>
      <c r="AH3540" s="70" t="str">
        <f t="shared" si="406"/>
        <v/>
      </c>
      <c r="AI3540" s="70" t="str">
        <f t="shared" si="407"/>
        <v/>
      </c>
      <c r="AJ3540" s="70" t="str">
        <f t="shared" si="408"/>
        <v>X</v>
      </c>
      <c r="AK3540" s="70" t="str" cm="1">
        <f t="array" ref="AK3540">_xlfn.IFS(AH3540&lt;&gt;"","1",AI3540&lt;&gt;"","2",AJ3540&lt;&gt;"","3")</f>
        <v>3</v>
      </c>
    </row>
    <row r="3541" spans="1:37" x14ac:dyDescent="0.25">
      <c r="A3541" t="s">
        <v>712</v>
      </c>
      <c r="B3541" t="s">
        <v>713</v>
      </c>
      <c r="C3541" s="67" t="str">
        <f t="shared" si="403"/>
        <v>Hailee Lindow</v>
      </c>
      <c r="D3541" s="71" t="str" cm="1">
        <f t="array" ref="D3541">_xlfn.IFS(AK3541="1",CONCATENATE(C3541,"Regional"),AK3541="2",CONCATENATE(C3541,"Sectional"),AK3541="3",CONCATENATE(C3541,COUNTIF($C$1:C3541,C3541)))</f>
        <v>Hailee Lindow6</v>
      </c>
      <c r="E3541" s="66">
        <v>45169.604166666664</v>
      </c>
      <c r="F3541" t="s">
        <v>2623</v>
      </c>
      <c r="G3541" s="46">
        <v>40</v>
      </c>
      <c r="H3541" s="46">
        <v>58</v>
      </c>
      <c r="I3541" s="46">
        <v>30</v>
      </c>
      <c r="J3541" t="s">
        <v>127</v>
      </c>
      <c r="K3541" t="s">
        <v>90</v>
      </c>
      <c r="L3541" s="46">
        <v>2560</v>
      </c>
      <c r="M3541" s="46">
        <v>35</v>
      </c>
      <c r="N3541" s="46">
        <v>34.5</v>
      </c>
      <c r="O3541" s="46">
        <v>114</v>
      </c>
      <c r="P3541" s="46">
        <f t="shared" si="404"/>
        <v>1</v>
      </c>
      <c r="R3541" s="67" t="s">
        <v>1311</v>
      </c>
      <c r="S3541" s="67">
        <f>COUNTIF(Y$2:$Y$100,R3541)</f>
        <v>0</v>
      </c>
      <c r="V3541" s="67">
        <f t="shared" si="405"/>
        <v>0</v>
      </c>
      <c r="X3541"/>
      <c r="Y3541" s="67" t="str">
        <f t="shared" si="409"/>
        <v xml:space="preserve"> </v>
      </c>
      <c r="AB3541" t="s">
        <v>90</v>
      </c>
      <c r="AC3541" s="46">
        <v>2560</v>
      </c>
      <c r="AD3541" s="46">
        <v>35</v>
      </c>
      <c r="AE3541" s="46">
        <v>34.5</v>
      </c>
      <c r="AF3541" s="46">
        <v>114</v>
      </c>
      <c r="AH3541" s="70" t="str">
        <f t="shared" si="406"/>
        <v/>
      </c>
      <c r="AI3541" s="70" t="str">
        <f t="shared" si="407"/>
        <v/>
      </c>
      <c r="AJ3541" s="70" t="str">
        <f t="shared" si="408"/>
        <v>X</v>
      </c>
      <c r="AK3541" s="70" t="str" cm="1">
        <f t="array" ref="AK3541">_xlfn.IFS(AH3541&lt;&gt;"","1",AI3541&lt;&gt;"","2",AJ3541&lt;&gt;"","3")</f>
        <v>3</v>
      </c>
    </row>
    <row r="3542" spans="1:37" x14ac:dyDescent="0.25">
      <c r="A3542" t="s">
        <v>3397</v>
      </c>
      <c r="B3542" t="s">
        <v>2697</v>
      </c>
      <c r="C3542" s="67" t="str">
        <f t="shared" si="403"/>
        <v>Adrian Wojt</v>
      </c>
      <c r="D3542" s="71" t="str" cm="1">
        <f t="array" ref="D3542">_xlfn.IFS(AK3542="1",CONCATENATE(C3542,"Regional"),AK3542="2",CONCATENATE(C3542,"Sectional"),AK3542="3",CONCATENATE(C3542,COUNTIF($C$1:C3542,C3542)))</f>
        <v>Adrian Wojt4</v>
      </c>
      <c r="E3542" s="66">
        <v>45169.604166666664</v>
      </c>
      <c r="F3542" t="s">
        <v>2623</v>
      </c>
      <c r="G3542" s="46">
        <v>40</v>
      </c>
      <c r="H3542" s="46">
        <v>61</v>
      </c>
      <c r="I3542" s="46">
        <v>32</v>
      </c>
      <c r="J3542" t="s">
        <v>127</v>
      </c>
      <c r="K3542" t="s">
        <v>90</v>
      </c>
      <c r="L3542" s="46">
        <v>2560</v>
      </c>
      <c r="M3542" s="46">
        <v>35</v>
      </c>
      <c r="N3542" s="46">
        <v>34.5</v>
      </c>
      <c r="O3542" s="46">
        <v>114</v>
      </c>
      <c r="P3542" s="46">
        <f t="shared" si="404"/>
        <v>1</v>
      </c>
      <c r="R3542" s="67" t="s">
        <v>3528</v>
      </c>
      <c r="S3542" s="67">
        <f>COUNTIF(Y$2:$Y$100,R3542)</f>
        <v>0</v>
      </c>
      <c r="V3542" s="67">
        <f t="shared" si="405"/>
        <v>0</v>
      </c>
      <c r="X3542"/>
      <c r="Y3542" s="67" t="str">
        <f t="shared" si="409"/>
        <v xml:space="preserve"> </v>
      </c>
      <c r="AB3542" t="s">
        <v>90</v>
      </c>
      <c r="AC3542" s="46">
        <v>2560</v>
      </c>
      <c r="AD3542" s="46">
        <v>35</v>
      </c>
      <c r="AE3542" s="46">
        <v>34.5</v>
      </c>
      <c r="AF3542" s="46">
        <v>114</v>
      </c>
      <c r="AH3542" s="70" t="str">
        <f t="shared" si="406"/>
        <v/>
      </c>
      <c r="AI3542" s="70" t="str">
        <f t="shared" si="407"/>
        <v/>
      </c>
      <c r="AJ3542" s="70" t="str">
        <f t="shared" si="408"/>
        <v>X</v>
      </c>
      <c r="AK3542" s="70" t="str" cm="1">
        <f t="array" ref="AK3542">_xlfn.IFS(AH3542&lt;&gt;"","1",AI3542&lt;&gt;"","2",AJ3542&lt;&gt;"","3")</f>
        <v>3</v>
      </c>
    </row>
    <row r="3543" spans="1:37" x14ac:dyDescent="0.25">
      <c r="A3543" t="s">
        <v>1019</v>
      </c>
      <c r="B3543" t="s">
        <v>210</v>
      </c>
      <c r="C3543" s="67" t="str">
        <f t="shared" si="403"/>
        <v>Alexis Slemec</v>
      </c>
      <c r="D3543" s="71" t="str" cm="1">
        <f t="array" ref="D3543">_xlfn.IFS(AK3543="1",CONCATENATE(C3543,"Regional"),AK3543="2",CONCATENATE(C3543,"Sectional"),AK3543="3",CONCATENATE(C3543,COUNTIF($C$1:C3543,C3543)))</f>
        <v>Alexis Slemec6</v>
      </c>
      <c r="E3543" s="66">
        <v>45169.604166666664</v>
      </c>
      <c r="F3543" t="s">
        <v>2623</v>
      </c>
      <c r="G3543" s="46">
        <v>40</v>
      </c>
      <c r="H3543" s="46">
        <v>61</v>
      </c>
      <c r="I3543" s="46">
        <v>32</v>
      </c>
      <c r="J3543" t="s">
        <v>127</v>
      </c>
      <c r="K3543" t="s">
        <v>90</v>
      </c>
      <c r="L3543" s="46">
        <v>2560</v>
      </c>
      <c r="M3543" s="46">
        <v>35</v>
      </c>
      <c r="N3543" s="46">
        <v>34.5</v>
      </c>
      <c r="O3543" s="46">
        <v>114</v>
      </c>
      <c r="P3543" s="46">
        <f t="shared" si="404"/>
        <v>1</v>
      </c>
      <c r="R3543" s="67" t="s">
        <v>1518</v>
      </c>
      <c r="S3543" s="67">
        <f>COUNTIF(Y$2:$Y$100,R3543)</f>
        <v>0</v>
      </c>
      <c r="V3543" s="67">
        <f t="shared" si="405"/>
        <v>0</v>
      </c>
      <c r="X3543"/>
      <c r="Y3543" s="67" t="str">
        <f t="shared" si="409"/>
        <v xml:space="preserve"> </v>
      </c>
      <c r="AB3543" t="s">
        <v>90</v>
      </c>
      <c r="AC3543" s="46">
        <v>2560</v>
      </c>
      <c r="AD3543" s="46">
        <v>35</v>
      </c>
      <c r="AE3543" s="46">
        <v>34.5</v>
      </c>
      <c r="AF3543" s="46">
        <v>114</v>
      </c>
      <c r="AH3543" s="70" t="str">
        <f t="shared" si="406"/>
        <v/>
      </c>
      <c r="AI3543" s="70" t="str">
        <f t="shared" si="407"/>
        <v/>
      </c>
      <c r="AJ3543" s="70" t="str">
        <f t="shared" si="408"/>
        <v>X</v>
      </c>
      <c r="AK3543" s="70" t="str" cm="1">
        <f t="array" ref="AK3543">_xlfn.IFS(AH3543&lt;&gt;"","1",AI3543&lt;&gt;"","2",AJ3543&lt;&gt;"","3")</f>
        <v>3</v>
      </c>
    </row>
    <row r="3544" spans="1:37" x14ac:dyDescent="0.25">
      <c r="A3544" t="s">
        <v>714</v>
      </c>
      <c r="B3544" t="s">
        <v>428</v>
      </c>
      <c r="C3544" s="67" t="str">
        <f t="shared" si="403"/>
        <v>Annika Binczak</v>
      </c>
      <c r="D3544" s="71" t="str" cm="1">
        <f t="array" ref="D3544">_xlfn.IFS(AK3544="1",CONCATENATE(C3544,"Regional"),AK3544="2",CONCATENATE(C3544,"Sectional"),AK3544="3",CONCATENATE(C3544,COUNTIF($C$1:C3544,C3544)))</f>
        <v>Annika Binczak4</v>
      </c>
      <c r="E3544" s="66">
        <v>45169.604166666664</v>
      </c>
      <c r="F3544" t="s">
        <v>2623</v>
      </c>
      <c r="G3544" s="46">
        <v>40</v>
      </c>
      <c r="H3544" s="46">
        <v>62</v>
      </c>
      <c r="I3544" s="46">
        <v>34</v>
      </c>
      <c r="J3544" t="s">
        <v>127</v>
      </c>
      <c r="K3544" t="s">
        <v>90</v>
      </c>
      <c r="L3544" s="46">
        <v>2560</v>
      </c>
      <c r="M3544" s="46">
        <v>35</v>
      </c>
      <c r="N3544" s="46">
        <v>34.5</v>
      </c>
      <c r="O3544" s="46">
        <v>114</v>
      </c>
      <c r="P3544" s="46">
        <f t="shared" si="404"/>
        <v>1</v>
      </c>
      <c r="R3544" s="67" t="s">
        <v>1312</v>
      </c>
      <c r="S3544" s="67">
        <f>COUNTIF(Y$2:$Y$100,R3544)</f>
        <v>0</v>
      </c>
      <c r="V3544" s="67">
        <f t="shared" si="405"/>
        <v>0</v>
      </c>
      <c r="X3544"/>
      <c r="Y3544" s="67" t="str">
        <f t="shared" si="409"/>
        <v xml:space="preserve"> </v>
      </c>
      <c r="AB3544" t="s">
        <v>90</v>
      </c>
      <c r="AC3544" s="46">
        <v>2560</v>
      </c>
      <c r="AD3544" s="46">
        <v>35</v>
      </c>
      <c r="AE3544" s="46">
        <v>34.5</v>
      </c>
      <c r="AF3544" s="46">
        <v>114</v>
      </c>
      <c r="AH3544" s="70" t="str">
        <f t="shared" si="406"/>
        <v/>
      </c>
      <c r="AI3544" s="70" t="str">
        <f t="shared" si="407"/>
        <v/>
      </c>
      <c r="AJ3544" s="70" t="str">
        <f t="shared" si="408"/>
        <v>X</v>
      </c>
      <c r="AK3544" s="70" t="str" cm="1">
        <f t="array" ref="AK3544">_xlfn.IFS(AH3544&lt;&gt;"","1",AI3544&lt;&gt;"","2",AJ3544&lt;&gt;"","3")</f>
        <v>3</v>
      </c>
    </row>
    <row r="3545" spans="1:37" x14ac:dyDescent="0.25">
      <c r="A3545" t="s">
        <v>1771</v>
      </c>
      <c r="B3545" t="s">
        <v>1772</v>
      </c>
      <c r="C3545" s="67" t="str">
        <f t="shared" si="403"/>
        <v>Abbey Sutliff</v>
      </c>
      <c r="D3545" s="71" t="str" cm="1">
        <f t="array" ref="D3545">_xlfn.IFS(AK3545="1",CONCATENATE(C3545,"Regional"),AK3545="2",CONCATENATE(C3545,"Sectional"),AK3545="3",CONCATENATE(C3545,COUNTIF($C$1:C3545,C3545)))</f>
        <v>Abbey Sutliff3</v>
      </c>
      <c r="E3545" s="66">
        <v>45169.604166666664</v>
      </c>
      <c r="F3545" t="s">
        <v>2623</v>
      </c>
      <c r="G3545" s="46">
        <v>40</v>
      </c>
      <c r="H3545" s="46">
        <v>63</v>
      </c>
      <c r="I3545" s="46">
        <v>35</v>
      </c>
      <c r="J3545" t="s">
        <v>127</v>
      </c>
      <c r="K3545" t="s">
        <v>90</v>
      </c>
      <c r="L3545" s="46">
        <v>2560</v>
      </c>
      <c r="M3545" s="46">
        <v>35</v>
      </c>
      <c r="N3545" s="46">
        <v>34.5</v>
      </c>
      <c r="O3545" s="46">
        <v>114</v>
      </c>
      <c r="P3545" s="46">
        <f t="shared" si="404"/>
        <v>1</v>
      </c>
      <c r="R3545" s="67" t="s">
        <v>2775</v>
      </c>
      <c r="S3545" s="67">
        <f>COUNTIF(Y$2:$Y$100,R3545)</f>
        <v>0</v>
      </c>
      <c r="V3545" s="67">
        <f t="shared" si="405"/>
        <v>0</v>
      </c>
      <c r="X3545"/>
      <c r="Y3545" s="67" t="str">
        <f t="shared" si="409"/>
        <v xml:space="preserve"> </v>
      </c>
      <c r="AB3545" t="s">
        <v>90</v>
      </c>
      <c r="AC3545" s="46">
        <v>2560</v>
      </c>
      <c r="AD3545" s="46">
        <v>35</v>
      </c>
      <c r="AE3545" s="46">
        <v>34.5</v>
      </c>
      <c r="AF3545" s="46">
        <v>114</v>
      </c>
      <c r="AH3545" s="70" t="str">
        <f t="shared" si="406"/>
        <v/>
      </c>
      <c r="AI3545" s="70" t="str">
        <f t="shared" si="407"/>
        <v/>
      </c>
      <c r="AJ3545" s="70" t="str">
        <f t="shared" si="408"/>
        <v>X</v>
      </c>
      <c r="AK3545" s="70" t="str" cm="1">
        <f t="array" ref="AK3545">_xlfn.IFS(AH3545&lt;&gt;"","1",AI3545&lt;&gt;"","2",AJ3545&lt;&gt;"","3")</f>
        <v>3</v>
      </c>
    </row>
    <row r="3546" spans="1:37" x14ac:dyDescent="0.25">
      <c r="A3546" t="s">
        <v>1761</v>
      </c>
      <c r="B3546" t="s">
        <v>1762</v>
      </c>
      <c r="C3546" s="67" t="str">
        <f t="shared" si="403"/>
        <v>Miley Covey</v>
      </c>
      <c r="D3546" s="71" t="str" cm="1">
        <f t="array" ref="D3546">_xlfn.IFS(AK3546="1",CONCATENATE(C3546,"Regional"),AK3546="2",CONCATENATE(C3546,"Sectional"),AK3546="3",CONCATENATE(C3546,COUNTIF($C$1:C3546,C3546)))</f>
        <v>Miley Covey6</v>
      </c>
      <c r="E3546" s="66">
        <v>45169.604166666664</v>
      </c>
      <c r="F3546" t="s">
        <v>2623</v>
      </c>
      <c r="G3546" s="46">
        <v>40</v>
      </c>
      <c r="H3546" s="46">
        <v>64</v>
      </c>
      <c r="I3546" s="46">
        <v>36</v>
      </c>
      <c r="J3546" t="s">
        <v>127</v>
      </c>
      <c r="K3546" t="s">
        <v>90</v>
      </c>
      <c r="L3546" s="46">
        <v>2560</v>
      </c>
      <c r="M3546" s="46">
        <v>35</v>
      </c>
      <c r="N3546" s="46">
        <v>34.5</v>
      </c>
      <c r="O3546" s="46">
        <v>114</v>
      </c>
      <c r="P3546" s="46">
        <f t="shared" si="404"/>
        <v>1</v>
      </c>
      <c r="R3546" s="67" t="s">
        <v>2767</v>
      </c>
      <c r="S3546" s="67">
        <f>COUNTIF(Y$2:$Y$100,R3546)</f>
        <v>0</v>
      </c>
      <c r="V3546" s="67">
        <f t="shared" si="405"/>
        <v>0</v>
      </c>
      <c r="X3546"/>
      <c r="Y3546" s="67" t="str">
        <f t="shared" si="409"/>
        <v xml:space="preserve"> </v>
      </c>
      <c r="AB3546" t="s">
        <v>90</v>
      </c>
      <c r="AC3546" s="46">
        <v>2560</v>
      </c>
      <c r="AD3546" s="46">
        <v>35</v>
      </c>
      <c r="AE3546" s="46">
        <v>34.5</v>
      </c>
      <c r="AF3546" s="46">
        <v>114</v>
      </c>
      <c r="AH3546" s="70" t="str">
        <f t="shared" si="406"/>
        <v/>
      </c>
      <c r="AI3546" s="70" t="str">
        <f t="shared" si="407"/>
        <v/>
      </c>
      <c r="AJ3546" s="70" t="str">
        <f t="shared" si="408"/>
        <v>X</v>
      </c>
      <c r="AK3546" s="70" t="str" cm="1">
        <f t="array" ref="AK3546">_xlfn.IFS(AH3546&lt;&gt;"","1",AI3546&lt;&gt;"","2",AJ3546&lt;&gt;"","3")</f>
        <v>3</v>
      </c>
    </row>
    <row r="3547" spans="1:37" x14ac:dyDescent="0.25">
      <c r="A3547" t="s">
        <v>1759</v>
      </c>
      <c r="B3547" t="s">
        <v>876</v>
      </c>
      <c r="C3547" s="67" t="str">
        <f t="shared" si="403"/>
        <v>Jaelyn Spiess</v>
      </c>
      <c r="D3547" s="71" t="str" cm="1">
        <f t="array" ref="D3547">_xlfn.IFS(AK3547="1",CONCATENATE(C3547,"Regional"),AK3547="2",CONCATENATE(C3547,"Sectional"),AK3547="3",CONCATENATE(C3547,COUNTIF($C$1:C3547,C3547)))</f>
        <v>Jaelyn Spiess4</v>
      </c>
      <c r="E3547" s="66">
        <v>45169.604166666664</v>
      </c>
      <c r="F3547" t="s">
        <v>2623</v>
      </c>
      <c r="G3547" s="46">
        <v>40</v>
      </c>
      <c r="H3547" s="46">
        <v>64</v>
      </c>
      <c r="I3547" s="46">
        <v>36</v>
      </c>
      <c r="J3547" t="s">
        <v>127</v>
      </c>
      <c r="K3547" t="s">
        <v>90</v>
      </c>
      <c r="L3547" s="46">
        <v>2560</v>
      </c>
      <c r="M3547" s="46">
        <v>35</v>
      </c>
      <c r="N3547" s="46">
        <v>34.5</v>
      </c>
      <c r="O3547" s="46">
        <v>114</v>
      </c>
      <c r="P3547" s="46">
        <f t="shared" si="404"/>
        <v>1</v>
      </c>
      <c r="R3547" s="67" t="s">
        <v>2765</v>
      </c>
      <c r="S3547" s="67">
        <f>COUNTIF(Y$2:$Y$100,R3547)</f>
        <v>0</v>
      </c>
      <c r="V3547" s="67">
        <f t="shared" si="405"/>
        <v>0</v>
      </c>
      <c r="X3547"/>
      <c r="Y3547" s="67" t="str">
        <f t="shared" si="409"/>
        <v xml:space="preserve"> </v>
      </c>
      <c r="AB3547" t="s">
        <v>90</v>
      </c>
      <c r="AC3547" s="46">
        <v>2560</v>
      </c>
      <c r="AD3547" s="46">
        <v>35</v>
      </c>
      <c r="AE3547" s="46">
        <v>34.5</v>
      </c>
      <c r="AF3547" s="46">
        <v>114</v>
      </c>
      <c r="AH3547" s="70" t="str">
        <f t="shared" si="406"/>
        <v/>
      </c>
      <c r="AI3547" s="70" t="str">
        <f t="shared" si="407"/>
        <v/>
      </c>
      <c r="AJ3547" s="70" t="str">
        <f t="shared" si="408"/>
        <v>X</v>
      </c>
      <c r="AK3547" s="70" t="str" cm="1">
        <f t="array" ref="AK3547">_xlfn.IFS(AH3547&lt;&gt;"","1",AI3547&lt;&gt;"","2",AJ3547&lt;&gt;"","3")</f>
        <v>3</v>
      </c>
    </row>
    <row r="3548" spans="1:37" x14ac:dyDescent="0.25">
      <c r="A3548" t="s">
        <v>1968</v>
      </c>
      <c r="B3548" t="s">
        <v>1969</v>
      </c>
      <c r="C3548" s="67" t="str">
        <f t="shared" si="403"/>
        <v>Kya Hayden</v>
      </c>
      <c r="D3548" s="71" t="str" cm="1">
        <f t="array" ref="D3548">_xlfn.IFS(AK3548="1",CONCATENATE(C3548,"Regional"),AK3548="2",CONCATENATE(C3548,"Sectional"),AK3548="3",CONCATENATE(C3548,COUNTIF($C$1:C3548,C3548)))</f>
        <v>Kya Hayden4</v>
      </c>
      <c r="E3548" s="66">
        <v>45169.604166666664</v>
      </c>
      <c r="F3548" t="s">
        <v>2623</v>
      </c>
      <c r="G3548" s="46">
        <v>40</v>
      </c>
      <c r="H3548" s="46">
        <v>67</v>
      </c>
      <c r="I3548" s="46">
        <v>38</v>
      </c>
      <c r="J3548" t="s">
        <v>127</v>
      </c>
      <c r="K3548" t="s">
        <v>90</v>
      </c>
      <c r="L3548" s="46">
        <v>2560</v>
      </c>
      <c r="M3548" s="46">
        <v>35</v>
      </c>
      <c r="N3548" s="46">
        <v>34.5</v>
      </c>
      <c r="O3548" s="46">
        <v>114</v>
      </c>
      <c r="P3548" s="46">
        <f t="shared" si="404"/>
        <v>1</v>
      </c>
      <c r="R3548" s="67" t="s">
        <v>2986</v>
      </c>
      <c r="S3548" s="67">
        <f>COUNTIF(Y$2:$Y$100,R3548)</f>
        <v>0</v>
      </c>
      <c r="V3548" s="67">
        <f t="shared" si="405"/>
        <v>0</v>
      </c>
      <c r="X3548"/>
      <c r="Y3548" s="67" t="str">
        <f t="shared" si="409"/>
        <v xml:space="preserve"> </v>
      </c>
      <c r="AB3548" t="s">
        <v>90</v>
      </c>
      <c r="AC3548" s="46">
        <v>2560</v>
      </c>
      <c r="AD3548" s="46">
        <v>35</v>
      </c>
      <c r="AE3548" s="46">
        <v>34.5</v>
      </c>
      <c r="AF3548" s="46">
        <v>114</v>
      </c>
      <c r="AH3548" s="70" t="str">
        <f t="shared" si="406"/>
        <v/>
      </c>
      <c r="AI3548" s="70" t="str">
        <f t="shared" si="407"/>
        <v/>
      </c>
      <c r="AJ3548" s="70" t="str">
        <f t="shared" si="408"/>
        <v>X</v>
      </c>
      <c r="AK3548" s="70" t="str" cm="1">
        <f t="array" ref="AK3548">_xlfn.IFS(AH3548&lt;&gt;"","1",AI3548&lt;&gt;"","2",AJ3548&lt;&gt;"","3")</f>
        <v>3</v>
      </c>
    </row>
    <row r="3549" spans="1:37" x14ac:dyDescent="0.25">
      <c r="A3549" t="s">
        <v>3399</v>
      </c>
      <c r="B3549" t="s">
        <v>1765</v>
      </c>
      <c r="C3549" s="67" t="str">
        <f t="shared" si="403"/>
        <v>Saiwa Lema</v>
      </c>
      <c r="D3549" s="71" t="str" cm="1">
        <f t="array" ref="D3549">_xlfn.IFS(AK3549="1",CONCATENATE(C3549,"Regional"),AK3549="2",CONCATENATE(C3549,"Sectional"),AK3549="3",CONCATENATE(C3549,COUNTIF($C$1:C3549,C3549)))</f>
        <v>Saiwa Lema5</v>
      </c>
      <c r="E3549" s="66">
        <v>45169.604166666664</v>
      </c>
      <c r="F3549" t="s">
        <v>2623</v>
      </c>
      <c r="G3549" s="46">
        <v>40</v>
      </c>
      <c r="H3549" s="46">
        <v>78</v>
      </c>
      <c r="I3549" s="46">
        <v>39</v>
      </c>
      <c r="J3549" t="s">
        <v>127</v>
      </c>
      <c r="K3549" t="s">
        <v>90</v>
      </c>
      <c r="L3549" s="46">
        <v>2560</v>
      </c>
      <c r="M3549" s="46">
        <v>35</v>
      </c>
      <c r="N3549" s="46">
        <v>34.5</v>
      </c>
      <c r="O3549" s="46">
        <v>114</v>
      </c>
      <c r="P3549" s="46">
        <f t="shared" si="404"/>
        <v>1</v>
      </c>
      <c r="R3549" s="67" t="s">
        <v>3531</v>
      </c>
      <c r="S3549" s="67">
        <f>COUNTIF(Y$2:$Y$100,R3549)</f>
        <v>0</v>
      </c>
      <c r="V3549" s="67">
        <f t="shared" si="405"/>
        <v>0</v>
      </c>
      <c r="X3549"/>
      <c r="Y3549" s="67" t="str">
        <f t="shared" si="409"/>
        <v xml:space="preserve"> </v>
      </c>
      <c r="AB3549" t="s">
        <v>90</v>
      </c>
      <c r="AC3549" s="46">
        <v>2560</v>
      </c>
      <c r="AD3549" s="46">
        <v>35</v>
      </c>
      <c r="AE3549" s="46">
        <v>34.5</v>
      </c>
      <c r="AF3549" s="46">
        <v>114</v>
      </c>
      <c r="AH3549" s="70" t="str">
        <f t="shared" si="406"/>
        <v/>
      </c>
      <c r="AI3549" s="70" t="str">
        <f t="shared" si="407"/>
        <v/>
      </c>
      <c r="AJ3549" s="70" t="str">
        <f t="shared" si="408"/>
        <v>X</v>
      </c>
      <c r="AK3549" s="70" t="str" cm="1">
        <f t="array" ref="AK3549">_xlfn.IFS(AH3549&lt;&gt;"","1",AI3549&lt;&gt;"","2",AJ3549&lt;&gt;"","3")</f>
        <v>3</v>
      </c>
    </row>
    <row r="3550" spans="1:37" x14ac:dyDescent="0.25">
      <c r="A3550" t="s">
        <v>1766</v>
      </c>
      <c r="B3550" t="s">
        <v>1767</v>
      </c>
      <c r="C3550" s="67" t="str">
        <f t="shared" si="403"/>
        <v>Brenner Packwood</v>
      </c>
      <c r="D3550" s="71" t="str" cm="1">
        <f t="array" ref="D3550">_xlfn.IFS(AK3550="1",CONCATENATE(C3550,"Regional"),AK3550="2",CONCATENATE(C3550,"Sectional"),AK3550="3",CONCATENATE(C3550,COUNTIF($C$1:C3550,C3550)))</f>
        <v>Brenner Packwood6</v>
      </c>
      <c r="E3550" s="66">
        <v>45169.604166666664</v>
      </c>
      <c r="F3550" t="s">
        <v>2623</v>
      </c>
      <c r="G3550" s="46">
        <v>40</v>
      </c>
      <c r="H3550" s="46">
        <v>82</v>
      </c>
      <c r="I3550" s="46">
        <v>40</v>
      </c>
      <c r="J3550" t="s">
        <v>127</v>
      </c>
      <c r="K3550" t="s">
        <v>90</v>
      </c>
      <c r="L3550" s="46">
        <v>2560</v>
      </c>
      <c r="M3550" s="46">
        <v>35</v>
      </c>
      <c r="N3550" s="46">
        <v>34.5</v>
      </c>
      <c r="O3550" s="46">
        <v>114</v>
      </c>
      <c r="P3550" s="46">
        <f t="shared" si="404"/>
        <v>1</v>
      </c>
      <c r="R3550" s="67" t="s">
        <v>2772</v>
      </c>
      <c r="S3550" s="67">
        <f>COUNTIF(Y$2:$Y$100,R3550)</f>
        <v>0</v>
      </c>
      <c r="V3550" s="67">
        <f t="shared" si="405"/>
        <v>0</v>
      </c>
      <c r="X3550"/>
      <c r="Y3550" s="67" t="str">
        <f t="shared" si="409"/>
        <v xml:space="preserve"> </v>
      </c>
      <c r="AB3550" t="s">
        <v>90</v>
      </c>
      <c r="AC3550" s="46">
        <v>2560</v>
      </c>
      <c r="AD3550" s="46">
        <v>35</v>
      </c>
      <c r="AE3550" s="46">
        <v>34.5</v>
      </c>
      <c r="AF3550" s="46">
        <v>114</v>
      </c>
      <c r="AH3550" s="70" t="str">
        <f t="shared" si="406"/>
        <v/>
      </c>
      <c r="AI3550" s="70" t="str">
        <f t="shared" si="407"/>
        <v/>
      </c>
      <c r="AJ3550" s="70" t="str">
        <f t="shared" si="408"/>
        <v>X</v>
      </c>
      <c r="AK3550" s="70" t="str" cm="1">
        <f t="array" ref="AK3550">_xlfn.IFS(AH3550&lt;&gt;"","1",AI3550&lt;&gt;"","2",AJ3550&lt;&gt;"","3")</f>
        <v>3</v>
      </c>
    </row>
    <row r="3551" spans="1:37" x14ac:dyDescent="0.25">
      <c r="A3551" t="s">
        <v>286</v>
      </c>
      <c r="B3551" t="s">
        <v>816</v>
      </c>
      <c r="C3551" s="67" t="str">
        <f t="shared" si="403"/>
        <v>Kylie Walker</v>
      </c>
      <c r="D3551" s="71" t="str" cm="1">
        <f t="array" ref="D3551">_xlfn.IFS(AK3551="1",CONCATENATE(C3551,"Regional"),AK3551="2",CONCATENATE(C3551,"Sectional"),AK3551="3",CONCATENATE(C3551,COUNTIF($C$1:C3551,C3551)))</f>
        <v>Kylie Walker8</v>
      </c>
      <c r="E3551" s="66">
        <v>45169.604166666664</v>
      </c>
      <c r="F3551" t="s">
        <v>2678</v>
      </c>
      <c r="G3551" s="46">
        <v>10</v>
      </c>
      <c r="H3551" s="46">
        <v>36</v>
      </c>
      <c r="I3551" s="46">
        <v>1</v>
      </c>
      <c r="J3551" t="s">
        <v>606</v>
      </c>
      <c r="K3551" t="s">
        <v>90</v>
      </c>
      <c r="L3551" s="46">
        <v>2776</v>
      </c>
      <c r="M3551" s="46">
        <v>36</v>
      </c>
      <c r="N3551" s="46">
        <v>35.5</v>
      </c>
      <c r="O3551" s="46">
        <v>125</v>
      </c>
      <c r="P3551" s="46">
        <f t="shared" si="404"/>
        <v>1</v>
      </c>
      <c r="R3551" s="67" t="s">
        <v>3558</v>
      </c>
      <c r="S3551" s="67">
        <f>COUNTIF(Y$2:$Y$100,R3551)</f>
        <v>0</v>
      </c>
      <c r="V3551" s="67">
        <f t="shared" si="405"/>
        <v>0</v>
      </c>
      <c r="AB3551" t="s">
        <v>90</v>
      </c>
      <c r="AC3551" s="46">
        <v>2776</v>
      </c>
      <c r="AD3551" s="46">
        <v>36</v>
      </c>
      <c r="AE3551" s="46">
        <v>35.5</v>
      </c>
      <c r="AF3551" s="46">
        <v>125</v>
      </c>
      <c r="AH3551" s="70" t="str">
        <f t="shared" si="406"/>
        <v/>
      </c>
      <c r="AI3551" s="70" t="str">
        <f t="shared" si="407"/>
        <v/>
      </c>
      <c r="AJ3551" s="70" t="str">
        <f t="shared" si="408"/>
        <v>X</v>
      </c>
      <c r="AK3551" s="70" t="str" cm="1">
        <f t="array" ref="AK3551">_xlfn.IFS(AH3551&lt;&gt;"","1",AI3551&lt;&gt;"","2",AJ3551&lt;&gt;"","3")</f>
        <v>3</v>
      </c>
    </row>
    <row r="3552" spans="1:37" x14ac:dyDescent="0.25">
      <c r="A3552" t="s">
        <v>286</v>
      </c>
      <c r="B3552" t="s">
        <v>582</v>
      </c>
      <c r="C3552" s="67" t="str">
        <f t="shared" si="403"/>
        <v>Katelyn Walker</v>
      </c>
      <c r="D3552" s="71" t="str" cm="1">
        <f t="array" ref="D3552">_xlfn.IFS(AK3552="1",CONCATENATE(C3552,"Regional"),AK3552="2",CONCATENATE(C3552,"Sectional"),AK3552="3",CONCATENATE(C3552,COUNTIF($C$1:C3552,C3552)))</f>
        <v>Katelyn Walker8</v>
      </c>
      <c r="E3552" s="66">
        <v>45169.604166666664</v>
      </c>
      <c r="F3552" t="s">
        <v>2678</v>
      </c>
      <c r="G3552" s="46">
        <v>10</v>
      </c>
      <c r="H3552" s="46">
        <v>37</v>
      </c>
      <c r="I3552" s="46">
        <v>2</v>
      </c>
      <c r="J3552" t="s">
        <v>606</v>
      </c>
      <c r="K3552" t="s">
        <v>90</v>
      </c>
      <c r="L3552" s="46">
        <v>2776</v>
      </c>
      <c r="M3552" s="46">
        <v>36</v>
      </c>
      <c r="N3552" s="46">
        <v>35.5</v>
      </c>
      <c r="O3552" s="46">
        <v>125</v>
      </c>
      <c r="P3552" s="46">
        <f t="shared" si="404"/>
        <v>1</v>
      </c>
      <c r="R3552" s="67" t="s">
        <v>2734</v>
      </c>
      <c r="S3552" s="67">
        <f>COUNTIF(Y$2:$Y$100,R3552)</f>
        <v>0</v>
      </c>
      <c r="V3552" s="67">
        <f t="shared" si="405"/>
        <v>0</v>
      </c>
      <c r="AB3552" t="s">
        <v>90</v>
      </c>
      <c r="AC3552" s="46">
        <v>2776</v>
      </c>
      <c r="AD3552" s="46">
        <v>36</v>
      </c>
      <c r="AE3552" s="46">
        <v>35.5</v>
      </c>
      <c r="AF3552" s="46">
        <v>125</v>
      </c>
      <c r="AH3552" s="70" t="str">
        <f t="shared" si="406"/>
        <v/>
      </c>
      <c r="AI3552" s="70" t="str">
        <f t="shared" si="407"/>
        <v/>
      </c>
      <c r="AJ3552" s="70" t="str">
        <f t="shared" si="408"/>
        <v>X</v>
      </c>
      <c r="AK3552" s="70" t="str" cm="1">
        <f t="array" ref="AK3552">_xlfn.IFS(AH3552&lt;&gt;"","1",AI3552&lt;&gt;"","2",AJ3552&lt;&gt;"","3")</f>
        <v>3</v>
      </c>
    </row>
    <row r="3553" spans="1:37" x14ac:dyDescent="0.25">
      <c r="A3553" t="s">
        <v>88</v>
      </c>
      <c r="B3553" t="s">
        <v>507</v>
      </c>
      <c r="C3553" s="67" t="str">
        <f t="shared" si="403"/>
        <v>Chloe Brown</v>
      </c>
      <c r="D3553" s="71" t="str" cm="1">
        <f t="array" ref="D3553">_xlfn.IFS(AK3553="1",CONCATENATE(C3553,"Regional"),AK3553="2",CONCATENATE(C3553,"Sectional"),AK3553="3",CONCATENATE(C3553,COUNTIF($C$1:C3553,C3553)))</f>
        <v>Chloe Brown8</v>
      </c>
      <c r="E3553" s="66">
        <v>45169.604166666664</v>
      </c>
      <c r="F3553" t="s">
        <v>2678</v>
      </c>
      <c r="G3553" s="46">
        <v>10</v>
      </c>
      <c r="H3553" s="46">
        <v>39</v>
      </c>
      <c r="I3553" s="46">
        <v>3</v>
      </c>
      <c r="J3553" t="s">
        <v>606</v>
      </c>
      <c r="K3553" t="s">
        <v>90</v>
      </c>
      <c r="L3553" s="46">
        <v>2776</v>
      </c>
      <c r="M3553" s="46">
        <v>36</v>
      </c>
      <c r="N3553" s="46">
        <v>35.5</v>
      </c>
      <c r="O3553" s="46">
        <v>125</v>
      </c>
      <c r="P3553" s="46">
        <f t="shared" si="404"/>
        <v>1</v>
      </c>
      <c r="R3553" s="67" t="s">
        <v>1250</v>
      </c>
      <c r="S3553" s="67">
        <f>COUNTIF(Y$2:$Y$100,R3553)</f>
        <v>0</v>
      </c>
      <c r="V3553" s="67">
        <f t="shared" si="405"/>
        <v>0</v>
      </c>
      <c r="AB3553" t="s">
        <v>90</v>
      </c>
      <c r="AC3553" s="46">
        <v>2776</v>
      </c>
      <c r="AD3553" s="46">
        <v>36</v>
      </c>
      <c r="AE3553" s="46">
        <v>35.5</v>
      </c>
      <c r="AF3553" s="46">
        <v>125</v>
      </c>
      <c r="AH3553" s="70" t="str">
        <f t="shared" si="406"/>
        <v/>
      </c>
      <c r="AI3553" s="70" t="str">
        <f t="shared" si="407"/>
        <v/>
      </c>
      <c r="AJ3553" s="70" t="str">
        <f t="shared" si="408"/>
        <v>X</v>
      </c>
      <c r="AK3553" s="70" t="str" cm="1">
        <f t="array" ref="AK3553">_xlfn.IFS(AH3553&lt;&gt;"","1",AI3553&lt;&gt;"","2",AJ3553&lt;&gt;"","3")</f>
        <v>3</v>
      </c>
    </row>
    <row r="3554" spans="1:37" x14ac:dyDescent="0.25">
      <c r="A3554" t="s">
        <v>1739</v>
      </c>
      <c r="B3554" t="s">
        <v>1740</v>
      </c>
      <c r="C3554" s="67" t="str">
        <f t="shared" si="403"/>
        <v>Camille DeLost</v>
      </c>
      <c r="D3554" s="71" t="str" cm="1">
        <f t="array" ref="D3554">_xlfn.IFS(AK3554="1",CONCATENATE(C3554,"Regional"),AK3554="2",CONCATENATE(C3554,"Sectional"),AK3554="3",CONCATENATE(C3554,COUNTIF($C$1:C3554,C3554)))</f>
        <v>Camille DeLost8</v>
      </c>
      <c r="E3554" s="66">
        <v>45169.604166666664</v>
      </c>
      <c r="F3554" t="s">
        <v>2678</v>
      </c>
      <c r="G3554" s="46">
        <v>10</v>
      </c>
      <c r="H3554" s="46">
        <v>42</v>
      </c>
      <c r="I3554" s="46">
        <v>4</v>
      </c>
      <c r="J3554" t="s">
        <v>606</v>
      </c>
      <c r="K3554" t="s">
        <v>90</v>
      </c>
      <c r="L3554" s="46">
        <v>2776</v>
      </c>
      <c r="M3554" s="46">
        <v>36</v>
      </c>
      <c r="N3554" s="46">
        <v>35.5</v>
      </c>
      <c r="O3554" s="46">
        <v>125</v>
      </c>
      <c r="P3554" s="46">
        <f t="shared" si="404"/>
        <v>1</v>
      </c>
      <c r="R3554" s="67" t="s">
        <v>2736</v>
      </c>
      <c r="S3554" s="67">
        <f>COUNTIF(Y$2:$Y$100,R3554)</f>
        <v>0</v>
      </c>
      <c r="V3554" s="67">
        <f t="shared" si="405"/>
        <v>0</v>
      </c>
      <c r="AB3554" t="s">
        <v>90</v>
      </c>
      <c r="AC3554" s="46">
        <v>2776</v>
      </c>
      <c r="AD3554" s="46">
        <v>36</v>
      </c>
      <c r="AE3554" s="46">
        <v>35.5</v>
      </c>
      <c r="AF3554" s="46">
        <v>125</v>
      </c>
      <c r="AH3554" s="70" t="str">
        <f t="shared" si="406"/>
        <v/>
      </c>
      <c r="AI3554" s="70" t="str">
        <f t="shared" si="407"/>
        <v/>
      </c>
      <c r="AJ3554" s="70" t="str">
        <f t="shared" si="408"/>
        <v>X</v>
      </c>
      <c r="AK3554" s="70" t="str" cm="1">
        <f t="array" ref="AK3554">_xlfn.IFS(AH3554&lt;&gt;"","1",AI3554&lt;&gt;"","2",AJ3554&lt;&gt;"","3")</f>
        <v>3</v>
      </c>
    </row>
    <row r="3555" spans="1:37" x14ac:dyDescent="0.25">
      <c r="A3555" t="s">
        <v>607</v>
      </c>
      <c r="B3555" t="s">
        <v>443</v>
      </c>
      <c r="C3555" s="67" t="str">
        <f t="shared" si="403"/>
        <v>Emily Mallace</v>
      </c>
      <c r="D3555" s="71" t="str" cm="1">
        <f t="array" ref="D3555">_xlfn.IFS(AK3555="1",CONCATENATE(C3555,"Regional"),AK3555="2",CONCATENATE(C3555,"Sectional"),AK3555="3",CONCATENATE(C3555,COUNTIF($C$1:C3555,C3555)))</f>
        <v>Emily Mallace8</v>
      </c>
      <c r="E3555" s="66">
        <v>45169.604166666664</v>
      </c>
      <c r="F3555" t="s">
        <v>2678</v>
      </c>
      <c r="G3555" s="46">
        <v>10</v>
      </c>
      <c r="H3555" s="46">
        <v>45</v>
      </c>
      <c r="I3555" s="46">
        <v>5</v>
      </c>
      <c r="J3555" t="s">
        <v>606</v>
      </c>
      <c r="K3555" t="s">
        <v>90</v>
      </c>
      <c r="L3555" s="46">
        <v>2776</v>
      </c>
      <c r="M3555" s="46">
        <v>36</v>
      </c>
      <c r="N3555" s="46">
        <v>35.5</v>
      </c>
      <c r="O3555" s="46">
        <v>125</v>
      </c>
      <c r="P3555" s="46">
        <f t="shared" si="404"/>
        <v>1</v>
      </c>
      <c r="R3555" s="67" t="s">
        <v>2747</v>
      </c>
      <c r="S3555" s="67">
        <f>COUNTIF(Y$2:$Y$100,R3555)</f>
        <v>0</v>
      </c>
      <c r="V3555" s="67">
        <f t="shared" si="405"/>
        <v>0</v>
      </c>
      <c r="AB3555" t="s">
        <v>90</v>
      </c>
      <c r="AC3555" s="46">
        <v>2776</v>
      </c>
      <c r="AD3555" s="46">
        <v>36</v>
      </c>
      <c r="AE3555" s="46">
        <v>35.5</v>
      </c>
      <c r="AF3555" s="46">
        <v>125</v>
      </c>
      <c r="AH3555" s="70" t="str">
        <f t="shared" si="406"/>
        <v/>
      </c>
      <c r="AI3555" s="70" t="str">
        <f t="shared" si="407"/>
        <v/>
      </c>
      <c r="AJ3555" s="70" t="str">
        <f t="shared" si="408"/>
        <v>X</v>
      </c>
      <c r="AK3555" s="70" t="str" cm="1">
        <f t="array" ref="AK3555">_xlfn.IFS(AH3555&lt;&gt;"","1",AI3555&lt;&gt;"","2",AJ3555&lt;&gt;"","3")</f>
        <v>3</v>
      </c>
    </row>
    <row r="3556" spans="1:37" x14ac:dyDescent="0.25">
      <c r="A3556" t="s">
        <v>952</v>
      </c>
      <c r="B3556" t="s">
        <v>570</v>
      </c>
      <c r="C3556" s="67" t="str">
        <f t="shared" si="403"/>
        <v>Sydney Norgal</v>
      </c>
      <c r="D3556" s="71" t="str" cm="1">
        <f t="array" ref="D3556">_xlfn.IFS(AK3556="1",CONCATENATE(C3556,"Regional"),AK3556="2",CONCATENATE(C3556,"Sectional"),AK3556="3",CONCATENATE(C3556,COUNTIF($C$1:C3556,C3556)))</f>
        <v>Sydney Norgal1</v>
      </c>
      <c r="E3556" s="66">
        <v>45169.604166666664</v>
      </c>
      <c r="F3556" t="s">
        <v>2678</v>
      </c>
      <c r="G3556" s="46">
        <v>10</v>
      </c>
      <c r="H3556" s="46">
        <v>50</v>
      </c>
      <c r="I3556" s="46">
        <v>6</v>
      </c>
      <c r="J3556" t="s">
        <v>606</v>
      </c>
      <c r="K3556" t="s">
        <v>90</v>
      </c>
      <c r="L3556" s="46">
        <v>2776</v>
      </c>
      <c r="M3556" s="46">
        <v>36</v>
      </c>
      <c r="N3556" s="46">
        <v>35.5</v>
      </c>
      <c r="O3556" s="46">
        <v>125</v>
      </c>
      <c r="P3556" s="46">
        <f t="shared" si="404"/>
        <v>1</v>
      </c>
      <c r="R3556" s="67" t="s">
        <v>1469</v>
      </c>
      <c r="S3556" s="67">
        <f>COUNTIF(Y$2:$Y$100,R3556)</f>
        <v>0</v>
      </c>
      <c r="V3556" s="67">
        <f t="shared" si="405"/>
        <v>0</v>
      </c>
      <c r="AB3556" t="s">
        <v>90</v>
      </c>
      <c r="AC3556" s="46">
        <v>2776</v>
      </c>
      <c r="AD3556" s="46">
        <v>36</v>
      </c>
      <c r="AE3556" s="46">
        <v>35.5</v>
      </c>
      <c r="AF3556" s="46">
        <v>125</v>
      </c>
      <c r="AH3556" s="70" t="str">
        <f t="shared" si="406"/>
        <v/>
      </c>
      <c r="AI3556" s="70" t="str">
        <f t="shared" si="407"/>
        <v/>
      </c>
      <c r="AJ3556" s="70" t="str">
        <f t="shared" si="408"/>
        <v>X</v>
      </c>
      <c r="AK3556" s="70" t="str" cm="1">
        <f t="array" ref="AK3556">_xlfn.IFS(AH3556&lt;&gt;"","1",AI3556&lt;&gt;"","2",AJ3556&lt;&gt;"","3")</f>
        <v>3</v>
      </c>
    </row>
    <row r="3557" spans="1:37" x14ac:dyDescent="0.25">
      <c r="A3557" t="s">
        <v>954</v>
      </c>
      <c r="B3557" t="s">
        <v>599</v>
      </c>
      <c r="C3557" s="67" t="str">
        <f t="shared" si="403"/>
        <v>Grace Rupert</v>
      </c>
      <c r="D3557" s="71" t="str" cm="1">
        <f t="array" ref="D3557">_xlfn.IFS(AK3557="1",CONCATENATE(C3557,"Regional"),AK3557="2",CONCATENATE(C3557,"Sectional"),AK3557="3",CONCATENATE(C3557,COUNTIF($C$1:C3557,C3557)))</f>
        <v>Grace Rupert2</v>
      </c>
      <c r="E3557" s="66">
        <v>45169.604166666664</v>
      </c>
      <c r="F3557" t="s">
        <v>2678</v>
      </c>
      <c r="G3557" s="46">
        <v>10</v>
      </c>
      <c r="H3557" s="46">
        <v>50</v>
      </c>
      <c r="I3557" s="46">
        <v>6</v>
      </c>
      <c r="J3557" t="s">
        <v>606</v>
      </c>
      <c r="K3557" t="s">
        <v>90</v>
      </c>
      <c r="L3557" s="46">
        <v>2776</v>
      </c>
      <c r="M3557" s="46">
        <v>36</v>
      </c>
      <c r="N3557" s="46">
        <v>35.5</v>
      </c>
      <c r="O3557" s="46">
        <v>125</v>
      </c>
      <c r="P3557" s="46">
        <f t="shared" si="404"/>
        <v>1</v>
      </c>
      <c r="R3557" s="67" t="s">
        <v>1471</v>
      </c>
      <c r="S3557" s="67">
        <f>COUNTIF(Y$2:$Y$100,R3557)</f>
        <v>0</v>
      </c>
      <c r="V3557" s="67">
        <f t="shared" si="405"/>
        <v>0</v>
      </c>
      <c r="AB3557" t="s">
        <v>90</v>
      </c>
      <c r="AC3557" s="46">
        <v>2776</v>
      </c>
      <c r="AD3557" s="46">
        <v>36</v>
      </c>
      <c r="AE3557" s="46">
        <v>35.5</v>
      </c>
      <c r="AF3557" s="46">
        <v>125</v>
      </c>
      <c r="AH3557" s="70" t="str">
        <f t="shared" si="406"/>
        <v/>
      </c>
      <c r="AI3557" s="70" t="str">
        <f t="shared" si="407"/>
        <v/>
      </c>
      <c r="AJ3557" s="70" t="str">
        <f t="shared" si="408"/>
        <v>X</v>
      </c>
      <c r="AK3557" s="70" t="str" cm="1">
        <f t="array" ref="AK3557">_xlfn.IFS(AH3557&lt;&gt;"","1",AI3557&lt;&gt;"","2",AJ3557&lt;&gt;"","3")</f>
        <v>3</v>
      </c>
    </row>
    <row r="3558" spans="1:37" x14ac:dyDescent="0.25">
      <c r="A3558" t="s">
        <v>248</v>
      </c>
      <c r="B3558" t="s">
        <v>955</v>
      </c>
      <c r="C3558" s="67" t="str">
        <f t="shared" si="403"/>
        <v>Brianna Flock</v>
      </c>
      <c r="D3558" s="71" t="str" cm="1">
        <f t="array" ref="D3558">_xlfn.IFS(AK3558="1",CONCATENATE(C3558,"Regional"),AK3558="2",CONCATENATE(C3558,"Sectional"),AK3558="3",CONCATENATE(C3558,COUNTIF($C$1:C3558,C3558)))</f>
        <v>Brianna Flock3</v>
      </c>
      <c r="E3558" s="66">
        <v>45169.604166666664</v>
      </c>
      <c r="F3558" t="s">
        <v>2678</v>
      </c>
      <c r="G3558" s="46">
        <v>10</v>
      </c>
      <c r="H3558" s="46">
        <v>52</v>
      </c>
      <c r="I3558" s="46">
        <v>8</v>
      </c>
      <c r="J3558" t="s">
        <v>606</v>
      </c>
      <c r="K3558" t="s">
        <v>90</v>
      </c>
      <c r="L3558" s="46">
        <v>2776</v>
      </c>
      <c r="M3558" s="46">
        <v>36</v>
      </c>
      <c r="N3558" s="46">
        <v>35.5</v>
      </c>
      <c r="O3558" s="46">
        <v>125</v>
      </c>
      <c r="P3558" s="46">
        <f t="shared" si="404"/>
        <v>1</v>
      </c>
      <c r="R3558" s="67" t="s">
        <v>1472</v>
      </c>
      <c r="S3558" s="67">
        <f>COUNTIF(Y$2:$Y$100,R3558)</f>
        <v>0</v>
      </c>
      <c r="V3558" s="67">
        <f t="shared" si="405"/>
        <v>0</v>
      </c>
      <c r="AB3558" t="s">
        <v>90</v>
      </c>
      <c r="AC3558" s="46">
        <v>2776</v>
      </c>
      <c r="AD3558" s="46">
        <v>36</v>
      </c>
      <c r="AE3558" s="46">
        <v>35.5</v>
      </c>
      <c r="AF3558" s="46">
        <v>125</v>
      </c>
      <c r="AH3558" s="70" t="str">
        <f t="shared" si="406"/>
        <v/>
      </c>
      <c r="AI3558" s="70" t="str">
        <f t="shared" si="407"/>
        <v/>
      </c>
      <c r="AJ3558" s="70" t="str">
        <f t="shared" si="408"/>
        <v>X</v>
      </c>
      <c r="AK3558" s="70" t="str" cm="1">
        <f t="array" ref="AK3558">_xlfn.IFS(AH3558&lt;&gt;"","1",AI3558&lt;&gt;"","2",AJ3558&lt;&gt;"","3")</f>
        <v>3</v>
      </c>
    </row>
    <row r="3559" spans="1:37" x14ac:dyDescent="0.25">
      <c r="A3559" t="s">
        <v>2114</v>
      </c>
      <c r="B3559" t="s">
        <v>458</v>
      </c>
      <c r="C3559" s="67" t="str">
        <f t="shared" si="403"/>
        <v>Lauren Vant</v>
      </c>
      <c r="D3559" s="71" t="str" cm="1">
        <f t="array" ref="D3559">_xlfn.IFS(AK3559="1",CONCATENATE(C3559,"Regional"),AK3559="2",CONCATENATE(C3559,"Sectional"),AK3559="3",CONCATENATE(C3559,COUNTIF($C$1:C3559,C3559)))</f>
        <v>Lauren Vant2</v>
      </c>
      <c r="E3559" s="66">
        <v>45169.604166666664</v>
      </c>
      <c r="F3559" t="s">
        <v>2678</v>
      </c>
      <c r="G3559" s="46">
        <v>10</v>
      </c>
      <c r="H3559" s="46">
        <v>53</v>
      </c>
      <c r="I3559" s="46">
        <v>9</v>
      </c>
      <c r="J3559" t="s">
        <v>606</v>
      </c>
      <c r="K3559" t="s">
        <v>90</v>
      </c>
      <c r="L3559" s="46">
        <v>2776</v>
      </c>
      <c r="M3559" s="46">
        <v>36</v>
      </c>
      <c r="N3559" s="46">
        <v>35.5</v>
      </c>
      <c r="O3559" s="46">
        <v>125</v>
      </c>
      <c r="P3559" s="46">
        <f t="shared" si="404"/>
        <v>1</v>
      </c>
      <c r="R3559" s="67" t="s">
        <v>3140</v>
      </c>
      <c r="S3559" s="67">
        <f>COUNTIF(Y$2:$Y$100,R3559)</f>
        <v>0</v>
      </c>
      <c r="V3559" s="67">
        <f t="shared" si="405"/>
        <v>0</v>
      </c>
      <c r="AB3559" t="s">
        <v>90</v>
      </c>
      <c r="AC3559" s="46">
        <v>2776</v>
      </c>
      <c r="AD3559" s="46">
        <v>36</v>
      </c>
      <c r="AE3559" s="46">
        <v>35.5</v>
      </c>
      <c r="AF3559" s="46">
        <v>125</v>
      </c>
      <c r="AH3559" s="70" t="str">
        <f t="shared" si="406"/>
        <v/>
      </c>
      <c r="AI3559" s="70" t="str">
        <f t="shared" si="407"/>
        <v/>
      </c>
      <c r="AJ3559" s="70" t="str">
        <f t="shared" si="408"/>
        <v>X</v>
      </c>
      <c r="AK3559" s="70" t="str" cm="1">
        <f t="array" ref="AK3559">_xlfn.IFS(AH3559&lt;&gt;"","1",AI3559&lt;&gt;"","2",AJ3559&lt;&gt;"","3")</f>
        <v>3</v>
      </c>
    </row>
    <row r="3560" spans="1:37" x14ac:dyDescent="0.25">
      <c r="A3560" t="s">
        <v>294</v>
      </c>
      <c r="B3560" t="s">
        <v>953</v>
      </c>
      <c r="C3560" s="67" t="str">
        <f t="shared" si="403"/>
        <v>Myia Lang</v>
      </c>
      <c r="D3560" s="71" t="str" cm="1">
        <f t="array" ref="D3560">_xlfn.IFS(AK3560="1",CONCATENATE(C3560,"Regional"),AK3560="2",CONCATENATE(C3560,"Sectional"),AK3560="3",CONCATENATE(C3560,COUNTIF($C$1:C3560,C3560)))</f>
        <v>Myia Lang2</v>
      </c>
      <c r="E3560" s="66">
        <v>45169.604166666664</v>
      </c>
      <c r="F3560" t="s">
        <v>2678</v>
      </c>
      <c r="G3560" s="46">
        <v>10</v>
      </c>
      <c r="H3560" s="46">
        <v>61</v>
      </c>
      <c r="I3560" s="46">
        <v>10</v>
      </c>
      <c r="J3560" t="s">
        <v>606</v>
      </c>
      <c r="K3560" t="s">
        <v>90</v>
      </c>
      <c r="L3560" s="46">
        <v>2776</v>
      </c>
      <c r="M3560" s="46">
        <v>36</v>
      </c>
      <c r="N3560" s="46">
        <v>35.5</v>
      </c>
      <c r="O3560" s="46">
        <v>125</v>
      </c>
      <c r="P3560" s="46">
        <f t="shared" si="404"/>
        <v>1</v>
      </c>
      <c r="R3560" s="67" t="s">
        <v>1470</v>
      </c>
      <c r="S3560" s="67">
        <f>COUNTIF(Y$2:$Y$100,R3560)</f>
        <v>0</v>
      </c>
      <c r="V3560" s="67">
        <f t="shared" si="405"/>
        <v>0</v>
      </c>
      <c r="AB3560" t="s">
        <v>90</v>
      </c>
      <c r="AC3560" s="46">
        <v>2776</v>
      </c>
      <c r="AD3560" s="46">
        <v>36</v>
      </c>
      <c r="AE3560" s="46">
        <v>35.5</v>
      </c>
      <c r="AF3560" s="46">
        <v>125</v>
      </c>
      <c r="AH3560" s="70" t="str">
        <f t="shared" si="406"/>
        <v/>
      </c>
      <c r="AI3560" s="70" t="str">
        <f t="shared" si="407"/>
        <v/>
      </c>
      <c r="AJ3560" s="70" t="str">
        <f t="shared" si="408"/>
        <v>X</v>
      </c>
      <c r="AK3560" s="70" t="str" cm="1">
        <f t="array" ref="AK3560">_xlfn.IFS(AH3560&lt;&gt;"","1",AI3560&lt;&gt;"","2",AJ3560&lt;&gt;"","3")</f>
        <v>3</v>
      </c>
    </row>
    <row r="3561" spans="1:37" x14ac:dyDescent="0.25">
      <c r="A3561" t="s">
        <v>634</v>
      </c>
      <c r="B3561" t="s">
        <v>635</v>
      </c>
      <c r="C3561" s="67" t="str">
        <f t="shared" si="403"/>
        <v>Belle Kongshaug</v>
      </c>
      <c r="D3561" s="71" t="str" cm="1">
        <f t="array" ref="D3561">_xlfn.IFS(AK3561="1",CONCATENATE(C3561,"Regional"),AK3561="2",CONCATENATE(C3561,"Sectional"),AK3561="3",CONCATENATE(C3561,COUNTIF($C$1:C3561,C3561)))</f>
        <v>Belle Kongshaug4</v>
      </c>
      <c r="E3561" s="66">
        <v>45169.625</v>
      </c>
      <c r="F3561" t="s">
        <v>802</v>
      </c>
      <c r="G3561" s="46">
        <v>18</v>
      </c>
      <c r="H3561" s="46">
        <v>36</v>
      </c>
      <c r="I3561" s="46">
        <v>1</v>
      </c>
      <c r="J3561" t="s">
        <v>112</v>
      </c>
      <c r="K3561" t="s">
        <v>90</v>
      </c>
      <c r="L3561" s="46">
        <v>2326</v>
      </c>
      <c r="M3561" s="46">
        <v>35</v>
      </c>
      <c r="N3561" s="46">
        <v>34.1</v>
      </c>
      <c r="O3561" s="46">
        <v>114</v>
      </c>
      <c r="P3561" s="46">
        <f t="shared" si="404"/>
        <v>1</v>
      </c>
      <c r="R3561" s="67" t="s">
        <v>1265</v>
      </c>
      <c r="S3561" s="67">
        <f>COUNTIF(Y$2:$Y$100,R3561)</f>
        <v>0</v>
      </c>
      <c r="V3561" s="67">
        <f t="shared" si="405"/>
        <v>0</v>
      </c>
      <c r="X3561"/>
      <c r="Y3561" s="67" t="str">
        <f t="shared" ref="Y3561:Y3592" si="410">CONCATENATE(W3561," ",X3561)</f>
        <v xml:space="preserve"> </v>
      </c>
      <c r="AB3561" t="s">
        <v>90</v>
      </c>
      <c r="AC3561" s="46">
        <v>2326</v>
      </c>
      <c r="AD3561" s="46">
        <v>35</v>
      </c>
      <c r="AE3561" s="46">
        <v>34.1</v>
      </c>
      <c r="AF3561" s="46">
        <v>114</v>
      </c>
      <c r="AH3561" s="70" t="str">
        <f t="shared" si="406"/>
        <v/>
      </c>
      <c r="AI3561" s="70" t="str">
        <f t="shared" si="407"/>
        <v/>
      </c>
      <c r="AJ3561" s="70" t="str">
        <f t="shared" si="408"/>
        <v>X</v>
      </c>
      <c r="AK3561" s="70" t="str" cm="1">
        <f t="array" ref="AK3561">_xlfn.IFS(AH3561&lt;&gt;"","1",AI3561&lt;&gt;"","2",AJ3561&lt;&gt;"","3")</f>
        <v>3</v>
      </c>
    </row>
    <row r="3562" spans="1:37" x14ac:dyDescent="0.25">
      <c r="A3562" t="s">
        <v>208</v>
      </c>
      <c r="B3562" t="s">
        <v>209</v>
      </c>
      <c r="C3562" s="67" t="str">
        <f t="shared" si="403"/>
        <v>Kaitlyn Bohl</v>
      </c>
      <c r="D3562" s="71" t="str" cm="1">
        <f t="array" ref="D3562">_xlfn.IFS(AK3562="1",CONCATENATE(C3562,"Regional"),AK3562="2",CONCATENATE(C3562,"Sectional"),AK3562="3",CONCATENATE(C3562,COUNTIF($C$1:C3562,C3562)))</f>
        <v>Kaitlyn Bohl7</v>
      </c>
      <c r="E3562" s="66">
        <v>45169.625</v>
      </c>
      <c r="F3562" t="s">
        <v>802</v>
      </c>
      <c r="G3562" s="46">
        <v>18</v>
      </c>
      <c r="H3562" s="46">
        <v>39</v>
      </c>
      <c r="I3562" s="46">
        <v>2</v>
      </c>
      <c r="J3562" t="s">
        <v>112</v>
      </c>
      <c r="K3562" t="s">
        <v>90</v>
      </c>
      <c r="L3562" s="46">
        <v>2326</v>
      </c>
      <c r="M3562" s="46">
        <v>35</v>
      </c>
      <c r="N3562" s="46">
        <v>34.1</v>
      </c>
      <c r="O3562" s="46">
        <v>114</v>
      </c>
      <c r="P3562" s="46">
        <f t="shared" si="404"/>
        <v>1</v>
      </c>
      <c r="R3562" s="67" t="s">
        <v>2756</v>
      </c>
      <c r="S3562" s="67">
        <f>COUNTIF(Y$2:$Y$100,R3562)</f>
        <v>0</v>
      </c>
      <c r="V3562" s="67">
        <f t="shared" si="405"/>
        <v>0</v>
      </c>
      <c r="X3562"/>
      <c r="Y3562" s="67" t="str">
        <f t="shared" si="410"/>
        <v xml:space="preserve"> </v>
      </c>
      <c r="AB3562" t="s">
        <v>90</v>
      </c>
      <c r="AC3562" s="46">
        <v>2326</v>
      </c>
      <c r="AD3562" s="46">
        <v>35</v>
      </c>
      <c r="AE3562" s="46">
        <v>34.1</v>
      </c>
      <c r="AF3562" s="46">
        <v>114</v>
      </c>
      <c r="AH3562" s="70" t="str">
        <f t="shared" si="406"/>
        <v/>
      </c>
      <c r="AI3562" s="70" t="str">
        <f t="shared" si="407"/>
        <v/>
      </c>
      <c r="AJ3562" s="70" t="str">
        <f t="shared" si="408"/>
        <v>X</v>
      </c>
      <c r="AK3562" s="70" t="str" cm="1">
        <f t="array" ref="AK3562">_xlfn.IFS(AH3562&lt;&gt;"","1",AI3562&lt;&gt;"","2",AJ3562&lt;&gt;"","3")</f>
        <v>3</v>
      </c>
    </row>
    <row r="3563" spans="1:37" x14ac:dyDescent="0.25">
      <c r="A3563" t="s">
        <v>208</v>
      </c>
      <c r="B3563" t="s">
        <v>2008</v>
      </c>
      <c r="C3563" s="67" t="str">
        <f t="shared" si="403"/>
        <v>Aubrie Bohl</v>
      </c>
      <c r="D3563" s="71" t="str" cm="1">
        <f t="array" ref="D3563">_xlfn.IFS(AK3563="1",CONCATENATE(C3563,"Regional"),AK3563="2",CONCATENATE(C3563,"Sectional"),AK3563="3",CONCATENATE(C3563,COUNTIF($C$1:C3563,C3563)))</f>
        <v>Aubrie Bohl5</v>
      </c>
      <c r="E3563" s="66">
        <v>45169.625</v>
      </c>
      <c r="F3563" t="s">
        <v>802</v>
      </c>
      <c r="G3563" s="46">
        <v>18</v>
      </c>
      <c r="H3563" s="46">
        <v>45</v>
      </c>
      <c r="I3563" s="46">
        <v>3</v>
      </c>
      <c r="J3563" t="s">
        <v>112</v>
      </c>
      <c r="K3563" t="s">
        <v>90</v>
      </c>
      <c r="L3563" s="46">
        <v>2326</v>
      </c>
      <c r="M3563" s="46">
        <v>35</v>
      </c>
      <c r="N3563" s="46">
        <v>34.1</v>
      </c>
      <c r="O3563" s="46">
        <v>114</v>
      </c>
      <c r="P3563" s="46">
        <f t="shared" si="404"/>
        <v>1</v>
      </c>
      <c r="R3563" s="67" t="s">
        <v>3020</v>
      </c>
      <c r="S3563" s="67">
        <f>COUNTIF(Y$2:$Y$100,R3563)</f>
        <v>0</v>
      </c>
      <c r="V3563" s="67">
        <f t="shared" si="405"/>
        <v>0</v>
      </c>
      <c r="X3563"/>
      <c r="Y3563" s="67" t="str">
        <f t="shared" si="410"/>
        <v xml:space="preserve"> </v>
      </c>
      <c r="AB3563" t="s">
        <v>90</v>
      </c>
      <c r="AC3563" s="46">
        <v>2326</v>
      </c>
      <c r="AD3563" s="46">
        <v>35</v>
      </c>
      <c r="AE3563" s="46">
        <v>34.1</v>
      </c>
      <c r="AF3563" s="46">
        <v>114</v>
      </c>
      <c r="AH3563" s="70" t="str">
        <f t="shared" si="406"/>
        <v/>
      </c>
      <c r="AI3563" s="70" t="str">
        <f t="shared" si="407"/>
        <v/>
      </c>
      <c r="AJ3563" s="70" t="str">
        <f t="shared" si="408"/>
        <v>X</v>
      </c>
      <c r="AK3563" s="70" t="str" cm="1">
        <f t="array" ref="AK3563">_xlfn.IFS(AH3563&lt;&gt;"","1",AI3563&lt;&gt;"","2",AJ3563&lt;&gt;"","3")</f>
        <v>3</v>
      </c>
    </row>
    <row r="3564" spans="1:37" x14ac:dyDescent="0.25">
      <c r="A3564" t="s">
        <v>1101</v>
      </c>
      <c r="B3564" t="s">
        <v>1018</v>
      </c>
      <c r="C3564" s="67" t="str">
        <f t="shared" si="403"/>
        <v>Hailie Knudtson</v>
      </c>
      <c r="D3564" s="71" t="str" cm="1">
        <f t="array" ref="D3564">_xlfn.IFS(AK3564="1",CONCATENATE(C3564,"Regional"),AK3564="2",CONCATENATE(C3564,"Sectional"),AK3564="3",CONCATENATE(C3564,COUNTIF($C$1:C3564,C3564)))</f>
        <v>Hailie Knudtson6</v>
      </c>
      <c r="E3564" s="66">
        <v>45169.625</v>
      </c>
      <c r="F3564" t="s">
        <v>802</v>
      </c>
      <c r="G3564" s="46">
        <v>18</v>
      </c>
      <c r="H3564" s="46">
        <v>46</v>
      </c>
      <c r="I3564" s="46">
        <v>4</v>
      </c>
      <c r="J3564" t="s">
        <v>112</v>
      </c>
      <c r="K3564" t="s">
        <v>90</v>
      </c>
      <c r="L3564" s="46">
        <v>2326</v>
      </c>
      <c r="M3564" s="46">
        <v>35</v>
      </c>
      <c r="N3564" s="46">
        <v>34.1</v>
      </c>
      <c r="O3564" s="46">
        <v>114</v>
      </c>
      <c r="P3564" s="46">
        <f t="shared" si="404"/>
        <v>1</v>
      </c>
      <c r="R3564" s="67" t="s">
        <v>3570</v>
      </c>
      <c r="S3564" s="67">
        <f>COUNTIF(Y$2:$Y$100,R3564)</f>
        <v>0</v>
      </c>
      <c r="V3564" s="67">
        <f t="shared" si="405"/>
        <v>0</v>
      </c>
      <c r="X3564"/>
      <c r="Y3564" s="67" t="str">
        <f t="shared" si="410"/>
        <v xml:space="preserve"> </v>
      </c>
      <c r="AB3564" t="s">
        <v>90</v>
      </c>
      <c r="AC3564" s="46">
        <v>2326</v>
      </c>
      <c r="AD3564" s="46">
        <v>35</v>
      </c>
      <c r="AE3564" s="46">
        <v>34.1</v>
      </c>
      <c r="AF3564" s="46">
        <v>114</v>
      </c>
      <c r="AH3564" s="70" t="str">
        <f t="shared" si="406"/>
        <v/>
      </c>
      <c r="AI3564" s="70" t="str">
        <f t="shared" si="407"/>
        <v/>
      </c>
      <c r="AJ3564" s="70" t="str">
        <f t="shared" si="408"/>
        <v>X</v>
      </c>
      <c r="AK3564" s="70" t="str" cm="1">
        <f t="array" ref="AK3564">_xlfn.IFS(AH3564&lt;&gt;"","1",AI3564&lt;&gt;"","2",AJ3564&lt;&gt;"","3")</f>
        <v>3</v>
      </c>
    </row>
    <row r="3565" spans="1:37" x14ac:dyDescent="0.25">
      <c r="A3565" t="s">
        <v>657</v>
      </c>
      <c r="B3565" t="s">
        <v>430</v>
      </c>
      <c r="C3565" s="67" t="str">
        <f t="shared" si="403"/>
        <v>Gabi Amble</v>
      </c>
      <c r="D3565" s="71" t="str" cm="1">
        <f t="array" ref="D3565">_xlfn.IFS(AK3565="1",CONCATENATE(C3565,"Regional"),AK3565="2",CONCATENATE(C3565,"Sectional"),AK3565="3",CONCATENATE(C3565,COUNTIF($C$1:C3565,C3565)))</f>
        <v>Gabi Amble4</v>
      </c>
      <c r="E3565" s="66">
        <v>45169.625</v>
      </c>
      <c r="F3565" t="s">
        <v>802</v>
      </c>
      <c r="G3565" s="46">
        <v>18</v>
      </c>
      <c r="H3565" s="46">
        <v>48</v>
      </c>
      <c r="I3565" s="46">
        <v>5</v>
      </c>
      <c r="J3565" t="s">
        <v>112</v>
      </c>
      <c r="K3565" t="s">
        <v>90</v>
      </c>
      <c r="L3565" s="46">
        <v>2326</v>
      </c>
      <c r="M3565" s="46">
        <v>35</v>
      </c>
      <c r="N3565" s="46">
        <v>34.1</v>
      </c>
      <c r="O3565" s="46">
        <v>114</v>
      </c>
      <c r="P3565" s="46">
        <f t="shared" si="404"/>
        <v>1</v>
      </c>
      <c r="R3565" s="67" t="s">
        <v>1280</v>
      </c>
      <c r="S3565" s="67">
        <f>COUNTIF(Y$2:$Y$100,R3565)</f>
        <v>0</v>
      </c>
      <c r="V3565" s="67">
        <f t="shared" si="405"/>
        <v>0</v>
      </c>
      <c r="X3565"/>
      <c r="Y3565" s="67" t="str">
        <f t="shared" si="410"/>
        <v xml:space="preserve"> </v>
      </c>
      <c r="AB3565" t="s">
        <v>90</v>
      </c>
      <c r="AC3565" s="46">
        <v>2326</v>
      </c>
      <c r="AD3565" s="46">
        <v>35</v>
      </c>
      <c r="AE3565" s="46">
        <v>34.1</v>
      </c>
      <c r="AF3565" s="46">
        <v>114</v>
      </c>
      <c r="AH3565" s="70" t="str">
        <f t="shared" si="406"/>
        <v/>
      </c>
      <c r="AI3565" s="70" t="str">
        <f t="shared" si="407"/>
        <v/>
      </c>
      <c r="AJ3565" s="70" t="str">
        <f t="shared" si="408"/>
        <v>X</v>
      </c>
      <c r="AK3565" s="70" t="str" cm="1">
        <f t="array" ref="AK3565">_xlfn.IFS(AH3565&lt;&gt;"","1",AI3565&lt;&gt;"","2",AJ3565&lt;&gt;"","3")</f>
        <v>3</v>
      </c>
    </row>
    <row r="3566" spans="1:37" x14ac:dyDescent="0.25">
      <c r="A3566" t="s">
        <v>1629</v>
      </c>
      <c r="B3566" t="s">
        <v>1628</v>
      </c>
      <c r="C3566" s="67" t="str">
        <f t="shared" si="403"/>
        <v>Tymeka Eisberner</v>
      </c>
      <c r="D3566" s="71" t="str" cm="1">
        <f t="array" ref="D3566">_xlfn.IFS(AK3566="1",CONCATENATE(C3566,"Regional"),AK3566="2",CONCATENATE(C3566,"Sectional"),AK3566="3",CONCATENATE(C3566,COUNTIF($C$1:C3566,C3566)))</f>
        <v>Tymeka Eisberner5</v>
      </c>
      <c r="E3566" s="66">
        <v>45169.625</v>
      </c>
      <c r="F3566" t="s">
        <v>802</v>
      </c>
      <c r="G3566" s="46">
        <v>18</v>
      </c>
      <c r="H3566" s="46">
        <v>49</v>
      </c>
      <c r="I3566" s="46">
        <v>6</v>
      </c>
      <c r="J3566" t="s">
        <v>112</v>
      </c>
      <c r="K3566" t="s">
        <v>90</v>
      </c>
      <c r="L3566" s="46">
        <v>2326</v>
      </c>
      <c r="M3566" s="46">
        <v>35</v>
      </c>
      <c r="N3566" s="46">
        <v>34.1</v>
      </c>
      <c r="O3566" s="46">
        <v>114</v>
      </c>
      <c r="P3566" s="46">
        <f t="shared" si="404"/>
        <v>1</v>
      </c>
      <c r="R3566" s="67" t="s">
        <v>3619</v>
      </c>
      <c r="S3566" s="67">
        <f>COUNTIF(Y$2:$Y$100,R3566)</f>
        <v>0</v>
      </c>
      <c r="V3566" s="67">
        <f t="shared" si="405"/>
        <v>0</v>
      </c>
      <c r="X3566"/>
      <c r="Y3566" s="67" t="str">
        <f t="shared" si="410"/>
        <v xml:space="preserve"> </v>
      </c>
      <c r="AB3566" t="s">
        <v>90</v>
      </c>
      <c r="AC3566" s="46">
        <v>2326</v>
      </c>
      <c r="AD3566" s="46">
        <v>35</v>
      </c>
      <c r="AE3566" s="46">
        <v>34.1</v>
      </c>
      <c r="AF3566" s="46">
        <v>114</v>
      </c>
      <c r="AH3566" s="70" t="str">
        <f t="shared" si="406"/>
        <v/>
      </c>
      <c r="AI3566" s="70" t="str">
        <f t="shared" si="407"/>
        <v/>
      </c>
      <c r="AJ3566" s="70" t="str">
        <f t="shared" si="408"/>
        <v>X</v>
      </c>
      <c r="AK3566" s="70" t="str" cm="1">
        <f t="array" ref="AK3566">_xlfn.IFS(AH3566&lt;&gt;"","1",AI3566&lt;&gt;"","2",AJ3566&lt;&gt;"","3")</f>
        <v>3</v>
      </c>
    </row>
    <row r="3567" spans="1:37" x14ac:dyDescent="0.25">
      <c r="A3567" t="s">
        <v>652</v>
      </c>
      <c r="B3567" t="s">
        <v>1640</v>
      </c>
      <c r="C3567" s="67" t="str">
        <f t="shared" si="403"/>
        <v>Selena Clickner</v>
      </c>
      <c r="D3567" s="71" t="str" cm="1">
        <f t="array" ref="D3567">_xlfn.IFS(AK3567="1",CONCATENATE(C3567,"Regional"),AK3567="2",CONCATENATE(C3567,"Sectional"),AK3567="3",CONCATENATE(C3567,COUNTIF($C$1:C3567,C3567)))</f>
        <v>Selena Clickner3</v>
      </c>
      <c r="E3567" s="66">
        <v>45169.625</v>
      </c>
      <c r="F3567" t="s">
        <v>802</v>
      </c>
      <c r="G3567" s="46">
        <v>18</v>
      </c>
      <c r="H3567" s="46">
        <v>51</v>
      </c>
      <c r="I3567" s="46">
        <v>7</v>
      </c>
      <c r="J3567" t="s">
        <v>112</v>
      </c>
      <c r="K3567" t="s">
        <v>90</v>
      </c>
      <c r="L3567" s="46">
        <v>2326</v>
      </c>
      <c r="M3567" s="46">
        <v>35</v>
      </c>
      <c r="N3567" s="46">
        <v>34.1</v>
      </c>
      <c r="O3567" s="46">
        <v>114</v>
      </c>
      <c r="P3567" s="46">
        <f t="shared" si="404"/>
        <v>1</v>
      </c>
      <c r="R3567" s="67" t="s">
        <v>3033</v>
      </c>
      <c r="S3567" s="67">
        <f>COUNTIF(Y$2:$Y$100,R3567)</f>
        <v>0</v>
      </c>
      <c r="V3567" s="67">
        <f t="shared" si="405"/>
        <v>0</v>
      </c>
      <c r="X3567"/>
      <c r="Y3567" s="67" t="str">
        <f t="shared" si="410"/>
        <v xml:space="preserve"> </v>
      </c>
      <c r="AB3567" t="s">
        <v>90</v>
      </c>
      <c r="AC3567" s="46">
        <v>2326</v>
      </c>
      <c r="AD3567" s="46">
        <v>35</v>
      </c>
      <c r="AE3567" s="46">
        <v>34.1</v>
      </c>
      <c r="AF3567" s="46">
        <v>114</v>
      </c>
      <c r="AH3567" s="70" t="str">
        <f t="shared" si="406"/>
        <v/>
      </c>
      <c r="AI3567" s="70" t="str">
        <f t="shared" si="407"/>
        <v/>
      </c>
      <c r="AJ3567" s="70" t="str">
        <f t="shared" si="408"/>
        <v>X</v>
      </c>
      <c r="AK3567" s="70" t="str" cm="1">
        <f t="array" ref="AK3567">_xlfn.IFS(AH3567&lt;&gt;"","1",AI3567&lt;&gt;"","2",AJ3567&lt;&gt;"","3")</f>
        <v>3</v>
      </c>
    </row>
    <row r="3568" spans="1:37" x14ac:dyDescent="0.25">
      <c r="A3568" t="s">
        <v>1672</v>
      </c>
      <c r="B3568" t="s">
        <v>437</v>
      </c>
      <c r="C3568" s="67" t="str">
        <f t="shared" si="403"/>
        <v>Kelsey Kettner</v>
      </c>
      <c r="D3568" s="71" t="str" cm="1">
        <f t="array" ref="D3568">_xlfn.IFS(AK3568="1",CONCATENATE(C3568,"Regional"),AK3568="2",CONCATENATE(C3568,"Sectional"),AK3568="3",CONCATENATE(C3568,COUNTIF($C$1:C3568,C3568)))</f>
        <v>Kelsey Kettner6</v>
      </c>
      <c r="E3568" s="66">
        <v>45169.625</v>
      </c>
      <c r="F3568" t="s">
        <v>802</v>
      </c>
      <c r="G3568" s="46">
        <v>18</v>
      </c>
      <c r="H3568" s="46">
        <v>56</v>
      </c>
      <c r="I3568" s="46">
        <v>8</v>
      </c>
      <c r="J3568" t="s">
        <v>112</v>
      </c>
      <c r="K3568" t="s">
        <v>90</v>
      </c>
      <c r="L3568" s="46">
        <v>2326</v>
      </c>
      <c r="M3568" s="46">
        <v>35</v>
      </c>
      <c r="N3568" s="46">
        <v>34.1</v>
      </c>
      <c r="O3568" s="46">
        <v>114</v>
      </c>
      <c r="P3568" s="46">
        <f t="shared" si="404"/>
        <v>1</v>
      </c>
      <c r="R3568" s="67" t="s">
        <v>3527</v>
      </c>
      <c r="S3568" s="67">
        <f>COUNTIF(Y$2:$Y$100,R3568)</f>
        <v>0</v>
      </c>
      <c r="V3568" s="67">
        <f t="shared" si="405"/>
        <v>0</v>
      </c>
      <c r="X3568"/>
      <c r="Y3568" s="67" t="str">
        <f t="shared" si="410"/>
        <v xml:space="preserve"> </v>
      </c>
      <c r="AB3568" t="s">
        <v>90</v>
      </c>
      <c r="AC3568" s="46">
        <v>2326</v>
      </c>
      <c r="AD3568" s="46">
        <v>35</v>
      </c>
      <c r="AE3568" s="46">
        <v>34.1</v>
      </c>
      <c r="AF3568" s="46">
        <v>114</v>
      </c>
      <c r="AH3568" s="70" t="str">
        <f t="shared" si="406"/>
        <v/>
      </c>
      <c r="AI3568" s="70" t="str">
        <f t="shared" si="407"/>
        <v/>
      </c>
      <c r="AJ3568" s="70" t="str">
        <f t="shared" si="408"/>
        <v>X</v>
      </c>
      <c r="AK3568" s="70" t="str" cm="1">
        <f t="array" ref="AK3568">_xlfn.IFS(AH3568&lt;&gt;"","1",AI3568&lt;&gt;"","2",AJ3568&lt;&gt;"","3")</f>
        <v>3</v>
      </c>
    </row>
    <row r="3569" spans="1:37" x14ac:dyDescent="0.25">
      <c r="A3569" t="s">
        <v>321</v>
      </c>
      <c r="B3569" t="s">
        <v>1622</v>
      </c>
      <c r="C3569" s="67" t="str">
        <f t="shared" si="403"/>
        <v>Illa Nelson</v>
      </c>
      <c r="D3569" s="71" t="str" cm="1">
        <f t="array" ref="D3569">_xlfn.IFS(AK3569="1",CONCATENATE(C3569,"Regional"),AK3569="2",CONCATENATE(C3569,"Sectional"),AK3569="3",CONCATENATE(C3569,COUNTIF($C$1:C3569,C3569)))</f>
        <v>Illa Nelson6</v>
      </c>
      <c r="E3569" s="66">
        <v>45169.625</v>
      </c>
      <c r="F3569" t="s">
        <v>802</v>
      </c>
      <c r="G3569" s="46">
        <v>18</v>
      </c>
      <c r="H3569" s="46">
        <v>56</v>
      </c>
      <c r="I3569" s="46">
        <v>8</v>
      </c>
      <c r="J3569" t="s">
        <v>112</v>
      </c>
      <c r="K3569" t="s">
        <v>90</v>
      </c>
      <c r="L3569" s="46">
        <v>2326</v>
      </c>
      <c r="M3569" s="46">
        <v>35</v>
      </c>
      <c r="N3569" s="46">
        <v>34.1</v>
      </c>
      <c r="O3569" s="46">
        <v>114</v>
      </c>
      <c r="P3569" s="46">
        <f t="shared" si="404"/>
        <v>1</v>
      </c>
      <c r="R3569" s="67" t="s">
        <v>2768</v>
      </c>
      <c r="S3569" s="67">
        <f>COUNTIF(Y$2:$Y$100,R3569)</f>
        <v>0</v>
      </c>
      <c r="V3569" s="67">
        <f t="shared" si="405"/>
        <v>0</v>
      </c>
      <c r="X3569"/>
      <c r="Y3569" s="67" t="str">
        <f t="shared" si="410"/>
        <v xml:space="preserve"> </v>
      </c>
      <c r="AB3569" t="s">
        <v>90</v>
      </c>
      <c r="AC3569" s="46">
        <v>2326</v>
      </c>
      <c r="AD3569" s="46">
        <v>35</v>
      </c>
      <c r="AE3569" s="46">
        <v>34.1</v>
      </c>
      <c r="AF3569" s="46">
        <v>114</v>
      </c>
      <c r="AH3569" s="70" t="str">
        <f t="shared" si="406"/>
        <v/>
      </c>
      <c r="AI3569" s="70" t="str">
        <f t="shared" si="407"/>
        <v/>
      </c>
      <c r="AJ3569" s="70" t="str">
        <f t="shared" si="408"/>
        <v>X</v>
      </c>
      <c r="AK3569" s="70" t="str" cm="1">
        <f t="array" ref="AK3569">_xlfn.IFS(AH3569&lt;&gt;"","1",AI3569&lt;&gt;"","2",AJ3569&lt;&gt;"","3")</f>
        <v>3</v>
      </c>
    </row>
    <row r="3570" spans="1:37" x14ac:dyDescent="0.25">
      <c r="A3570" t="s">
        <v>557</v>
      </c>
      <c r="B3570" t="s">
        <v>558</v>
      </c>
      <c r="C3570" s="67" t="str">
        <f t="shared" si="403"/>
        <v>Melanie Andersen</v>
      </c>
      <c r="D3570" s="71" t="str" cm="1">
        <f t="array" ref="D3570">_xlfn.IFS(AK3570="1",CONCATENATE(C3570,"Regional"),AK3570="2",CONCATENATE(C3570,"Sectional"),AK3570="3",CONCATENATE(C3570,COUNTIF($C$1:C3570,C3570)))</f>
        <v>Melanie Andersen5</v>
      </c>
      <c r="E3570" s="66">
        <v>45169.625</v>
      </c>
      <c r="F3570" t="s">
        <v>802</v>
      </c>
      <c r="G3570" s="46">
        <v>18</v>
      </c>
      <c r="H3570" s="46">
        <v>57</v>
      </c>
      <c r="I3570" s="46">
        <v>10</v>
      </c>
      <c r="J3570" t="s">
        <v>112</v>
      </c>
      <c r="K3570" t="s">
        <v>90</v>
      </c>
      <c r="L3570" s="46">
        <v>2326</v>
      </c>
      <c r="M3570" s="46">
        <v>35</v>
      </c>
      <c r="N3570" s="46">
        <v>34.1</v>
      </c>
      <c r="O3570" s="46">
        <v>114</v>
      </c>
      <c r="P3570" s="46">
        <f t="shared" si="404"/>
        <v>1</v>
      </c>
      <c r="R3570" s="67" t="s">
        <v>1220</v>
      </c>
      <c r="S3570" s="67">
        <f>COUNTIF(Y$2:$Y$100,R3570)</f>
        <v>0</v>
      </c>
      <c r="V3570" s="67">
        <f t="shared" si="405"/>
        <v>0</v>
      </c>
      <c r="X3570"/>
      <c r="Y3570" s="67" t="str">
        <f t="shared" si="410"/>
        <v xml:space="preserve"> </v>
      </c>
      <c r="AB3570" t="s">
        <v>90</v>
      </c>
      <c r="AC3570" s="46">
        <v>2326</v>
      </c>
      <c r="AD3570" s="46">
        <v>35</v>
      </c>
      <c r="AE3570" s="46">
        <v>34.1</v>
      </c>
      <c r="AF3570" s="46">
        <v>114</v>
      </c>
      <c r="AH3570" s="70" t="str">
        <f t="shared" si="406"/>
        <v/>
      </c>
      <c r="AI3570" s="70" t="str">
        <f t="shared" si="407"/>
        <v/>
      </c>
      <c r="AJ3570" s="70" t="str">
        <f t="shared" si="408"/>
        <v>X</v>
      </c>
      <c r="AK3570" s="70" t="str" cm="1">
        <f t="array" ref="AK3570">_xlfn.IFS(AH3570&lt;&gt;"","1",AI3570&lt;&gt;"","2",AJ3570&lt;&gt;"","3")</f>
        <v>3</v>
      </c>
    </row>
    <row r="3571" spans="1:37" x14ac:dyDescent="0.25">
      <c r="A3571" t="s">
        <v>343</v>
      </c>
      <c r="B3571" t="s">
        <v>544</v>
      </c>
      <c r="C3571" s="67" t="str">
        <f t="shared" si="403"/>
        <v>Elise Rothbauer</v>
      </c>
      <c r="D3571" s="71" t="str" cm="1">
        <f t="array" ref="D3571">_xlfn.IFS(AK3571="1",CONCATENATE(C3571,"Regional"),AK3571="2",CONCATENATE(C3571,"Sectional"),AK3571="3",CONCATENATE(C3571,COUNTIF($C$1:C3571,C3571)))</f>
        <v>Elise Rothbauer5</v>
      </c>
      <c r="E3571" s="66">
        <v>45169.625</v>
      </c>
      <c r="F3571" t="s">
        <v>802</v>
      </c>
      <c r="G3571" s="46">
        <v>18</v>
      </c>
      <c r="H3571" s="46">
        <v>58</v>
      </c>
      <c r="I3571" s="46">
        <v>11</v>
      </c>
      <c r="J3571" t="s">
        <v>112</v>
      </c>
      <c r="K3571" t="s">
        <v>90</v>
      </c>
      <c r="L3571" s="46">
        <v>2326</v>
      </c>
      <c r="M3571" s="46">
        <v>35</v>
      </c>
      <c r="N3571" s="46">
        <v>34.1</v>
      </c>
      <c r="O3571" s="46">
        <v>114</v>
      </c>
      <c r="P3571" s="46">
        <f t="shared" si="404"/>
        <v>1</v>
      </c>
      <c r="R3571" s="67" t="s">
        <v>3622</v>
      </c>
      <c r="S3571" s="67">
        <f>COUNTIF(Y$2:$Y$100,R3571)</f>
        <v>0</v>
      </c>
      <c r="V3571" s="67">
        <f t="shared" si="405"/>
        <v>0</v>
      </c>
      <c r="X3571"/>
      <c r="Y3571" s="67" t="str">
        <f t="shared" si="410"/>
        <v xml:space="preserve"> </v>
      </c>
      <c r="AB3571" t="s">
        <v>90</v>
      </c>
      <c r="AC3571" s="46">
        <v>2326</v>
      </c>
      <c r="AD3571" s="46">
        <v>35</v>
      </c>
      <c r="AE3571" s="46">
        <v>34.1</v>
      </c>
      <c r="AF3571" s="46">
        <v>114</v>
      </c>
      <c r="AH3571" s="70" t="str">
        <f t="shared" si="406"/>
        <v/>
      </c>
      <c r="AI3571" s="70" t="str">
        <f t="shared" si="407"/>
        <v/>
      </c>
      <c r="AJ3571" s="70" t="str">
        <f t="shared" si="408"/>
        <v>X</v>
      </c>
      <c r="AK3571" s="70" t="str" cm="1">
        <f t="array" ref="AK3571">_xlfn.IFS(AH3571&lt;&gt;"","1",AI3571&lt;&gt;"","2",AJ3571&lt;&gt;"","3")</f>
        <v>3</v>
      </c>
    </row>
    <row r="3572" spans="1:37" x14ac:dyDescent="0.25">
      <c r="A3572" t="s">
        <v>800</v>
      </c>
      <c r="B3572" t="s">
        <v>524</v>
      </c>
      <c r="C3572" s="67" t="str">
        <f t="shared" si="403"/>
        <v>Isabelle Baier</v>
      </c>
      <c r="D3572" s="71" t="str" cm="1">
        <f t="array" ref="D3572">_xlfn.IFS(AK3572="1",CONCATENATE(C3572,"Regional"),AK3572="2",CONCATENATE(C3572,"Sectional"),AK3572="3",CONCATENATE(C3572,COUNTIF($C$1:C3572,C3572)))</f>
        <v>Isabelle Baier2</v>
      </c>
      <c r="E3572" s="66">
        <v>45169.625</v>
      </c>
      <c r="F3572" t="s">
        <v>802</v>
      </c>
      <c r="G3572" s="46">
        <v>18</v>
      </c>
      <c r="H3572" s="46">
        <v>59</v>
      </c>
      <c r="I3572" s="46">
        <v>12</v>
      </c>
      <c r="J3572" t="s">
        <v>112</v>
      </c>
      <c r="K3572" t="s">
        <v>90</v>
      </c>
      <c r="L3572" s="46">
        <v>2326</v>
      </c>
      <c r="M3572" s="46">
        <v>35</v>
      </c>
      <c r="N3572" s="46">
        <v>34.1</v>
      </c>
      <c r="O3572" s="46">
        <v>114</v>
      </c>
      <c r="P3572" s="46">
        <f t="shared" si="404"/>
        <v>1</v>
      </c>
      <c r="R3572" s="67" t="s">
        <v>3035</v>
      </c>
      <c r="S3572" s="67">
        <f>COUNTIF(Y$2:$Y$100,R3572)</f>
        <v>0</v>
      </c>
      <c r="V3572" s="67">
        <f t="shared" si="405"/>
        <v>0</v>
      </c>
      <c r="X3572"/>
      <c r="Y3572" s="67" t="str">
        <f t="shared" si="410"/>
        <v xml:space="preserve"> </v>
      </c>
      <c r="AB3572" t="s">
        <v>90</v>
      </c>
      <c r="AC3572" s="46">
        <v>2326</v>
      </c>
      <c r="AD3572" s="46">
        <v>35</v>
      </c>
      <c r="AE3572" s="46">
        <v>34.1</v>
      </c>
      <c r="AF3572" s="46">
        <v>114</v>
      </c>
      <c r="AH3572" s="70" t="str">
        <f t="shared" si="406"/>
        <v/>
      </c>
      <c r="AI3572" s="70" t="str">
        <f t="shared" si="407"/>
        <v/>
      </c>
      <c r="AJ3572" s="70" t="str">
        <f t="shared" si="408"/>
        <v>X</v>
      </c>
      <c r="AK3572" s="70" t="str" cm="1">
        <f t="array" ref="AK3572">_xlfn.IFS(AH3572&lt;&gt;"","1",AI3572&lt;&gt;"","2",AJ3572&lt;&gt;"","3")</f>
        <v>3</v>
      </c>
    </row>
    <row r="3573" spans="1:37" x14ac:dyDescent="0.25">
      <c r="A3573" t="s">
        <v>2021</v>
      </c>
      <c r="B3573" t="s">
        <v>2022</v>
      </c>
      <c r="C3573" s="67" t="str">
        <f t="shared" si="403"/>
        <v>Shaelee DeWitt</v>
      </c>
      <c r="D3573" s="71" t="str" cm="1">
        <f t="array" ref="D3573">_xlfn.IFS(AK3573="1",CONCATENATE(C3573,"Regional"),AK3573="2",CONCATENATE(C3573,"Sectional"),AK3573="3",CONCATENATE(C3573,COUNTIF($C$1:C3573,C3573)))</f>
        <v>Shaelee DeWitt3</v>
      </c>
      <c r="E3573" s="66">
        <v>45169.625</v>
      </c>
      <c r="F3573" t="s">
        <v>802</v>
      </c>
      <c r="G3573" s="46">
        <v>18</v>
      </c>
      <c r="H3573" s="46">
        <v>61</v>
      </c>
      <c r="I3573" s="46">
        <v>13</v>
      </c>
      <c r="J3573" t="s">
        <v>112</v>
      </c>
      <c r="K3573" t="s">
        <v>90</v>
      </c>
      <c r="L3573" s="46">
        <v>2326</v>
      </c>
      <c r="M3573" s="46">
        <v>35</v>
      </c>
      <c r="N3573" s="46">
        <v>34.1</v>
      </c>
      <c r="O3573" s="46">
        <v>114</v>
      </c>
      <c r="P3573" s="46">
        <f t="shared" si="404"/>
        <v>1</v>
      </c>
      <c r="R3573" s="67" t="s">
        <v>3038</v>
      </c>
      <c r="S3573" s="67">
        <f>COUNTIF(Y$2:$Y$100,R3573)</f>
        <v>0</v>
      </c>
      <c r="V3573" s="67">
        <f t="shared" si="405"/>
        <v>0</v>
      </c>
      <c r="X3573"/>
      <c r="Y3573" s="67" t="str">
        <f t="shared" si="410"/>
        <v xml:space="preserve"> </v>
      </c>
      <c r="AB3573" t="s">
        <v>90</v>
      </c>
      <c r="AC3573" s="46">
        <v>2326</v>
      </c>
      <c r="AD3573" s="46">
        <v>35</v>
      </c>
      <c r="AE3573" s="46">
        <v>34.1</v>
      </c>
      <c r="AF3573" s="46">
        <v>114</v>
      </c>
      <c r="AH3573" s="70" t="str">
        <f t="shared" si="406"/>
        <v/>
      </c>
      <c r="AI3573" s="70" t="str">
        <f t="shared" si="407"/>
        <v/>
      </c>
      <c r="AJ3573" s="70" t="str">
        <f t="shared" si="408"/>
        <v>X</v>
      </c>
      <c r="AK3573" s="70" t="str" cm="1">
        <f t="array" ref="AK3573">_xlfn.IFS(AH3573&lt;&gt;"","1",AI3573&lt;&gt;"","2",AJ3573&lt;&gt;"","3")</f>
        <v>3</v>
      </c>
    </row>
    <row r="3574" spans="1:37" x14ac:dyDescent="0.25">
      <c r="A3574" t="s">
        <v>1752</v>
      </c>
      <c r="B3574" t="s">
        <v>306</v>
      </c>
      <c r="C3574" s="67" t="str">
        <f t="shared" si="403"/>
        <v>Allie Goodman</v>
      </c>
      <c r="D3574" s="71" t="str" cm="1">
        <f t="array" ref="D3574">_xlfn.IFS(AK3574="1",CONCATENATE(C3574,"Regional"),AK3574="2",CONCATENATE(C3574,"Sectional"),AK3574="3",CONCATENATE(C3574,COUNTIF($C$1:C3574,C3574)))</f>
        <v>Allie Goodman3</v>
      </c>
      <c r="E3574" s="66">
        <v>45169.625</v>
      </c>
      <c r="F3574" t="s">
        <v>802</v>
      </c>
      <c r="G3574" s="46">
        <v>18</v>
      </c>
      <c r="H3574" s="46">
        <v>63</v>
      </c>
      <c r="I3574" s="46">
        <v>14</v>
      </c>
      <c r="J3574" t="s">
        <v>112</v>
      </c>
      <c r="K3574" t="s">
        <v>90</v>
      </c>
      <c r="L3574" s="46">
        <v>2326</v>
      </c>
      <c r="M3574" s="46">
        <v>35</v>
      </c>
      <c r="N3574" s="46">
        <v>34.1</v>
      </c>
      <c r="O3574" s="46">
        <v>114</v>
      </c>
      <c r="P3574" s="46">
        <f t="shared" si="404"/>
        <v>1</v>
      </c>
      <c r="R3574" s="67" t="s">
        <v>3034</v>
      </c>
      <c r="S3574" s="67">
        <f>COUNTIF(Y$2:$Y$100,R3574)</f>
        <v>0</v>
      </c>
      <c r="V3574" s="67">
        <f t="shared" si="405"/>
        <v>0</v>
      </c>
      <c r="X3574"/>
      <c r="Y3574" s="67" t="str">
        <f t="shared" si="410"/>
        <v xml:space="preserve"> </v>
      </c>
      <c r="AB3574" t="s">
        <v>90</v>
      </c>
      <c r="AC3574" s="46">
        <v>2326</v>
      </c>
      <c r="AD3574" s="46">
        <v>35</v>
      </c>
      <c r="AE3574" s="46">
        <v>34.1</v>
      </c>
      <c r="AF3574" s="46">
        <v>114</v>
      </c>
      <c r="AH3574" s="70" t="str">
        <f t="shared" si="406"/>
        <v/>
      </c>
      <c r="AI3574" s="70" t="str">
        <f t="shared" si="407"/>
        <v/>
      </c>
      <c r="AJ3574" s="70" t="str">
        <f t="shared" si="408"/>
        <v>X</v>
      </c>
      <c r="AK3574" s="70" t="str" cm="1">
        <f t="array" ref="AK3574">_xlfn.IFS(AH3574&lt;&gt;"","1",AI3574&lt;&gt;"","2",AJ3574&lt;&gt;"","3")</f>
        <v>3</v>
      </c>
    </row>
    <row r="3575" spans="1:37" x14ac:dyDescent="0.25">
      <c r="A3575" t="s">
        <v>1764</v>
      </c>
      <c r="B3575" t="s">
        <v>345</v>
      </c>
      <c r="C3575" s="67" t="str">
        <f t="shared" si="403"/>
        <v>Abigail Werner</v>
      </c>
      <c r="D3575" s="71" t="str" cm="1">
        <f t="array" ref="D3575">_xlfn.IFS(AK3575="1",CONCATENATE(C3575,"Regional"),AK3575="2",CONCATENATE(C3575,"Sectional"),AK3575="3",CONCATENATE(C3575,COUNTIF($C$1:C3575,C3575)))</f>
        <v>Abigail Werner2</v>
      </c>
      <c r="E3575" s="66">
        <v>45169.625</v>
      </c>
      <c r="F3575" t="s">
        <v>802</v>
      </c>
      <c r="G3575" s="46">
        <v>18</v>
      </c>
      <c r="H3575" s="46">
        <v>63</v>
      </c>
      <c r="I3575" s="46">
        <v>14</v>
      </c>
      <c r="J3575" t="s">
        <v>112</v>
      </c>
      <c r="K3575" t="s">
        <v>90</v>
      </c>
      <c r="L3575" s="46">
        <v>2326</v>
      </c>
      <c r="M3575" s="46">
        <v>35</v>
      </c>
      <c r="N3575" s="46">
        <v>34.1</v>
      </c>
      <c r="O3575" s="46">
        <v>114</v>
      </c>
      <c r="P3575" s="46">
        <f t="shared" si="404"/>
        <v>1</v>
      </c>
      <c r="R3575" s="67" t="s">
        <v>2771</v>
      </c>
      <c r="S3575" s="67">
        <f>COUNTIF(Y$2:$Y$100,R3575)</f>
        <v>0</v>
      </c>
      <c r="V3575" s="67">
        <f t="shared" si="405"/>
        <v>0</v>
      </c>
      <c r="X3575"/>
      <c r="Y3575" s="67" t="str">
        <f t="shared" si="410"/>
        <v xml:space="preserve"> </v>
      </c>
      <c r="AB3575" t="s">
        <v>90</v>
      </c>
      <c r="AC3575" s="46">
        <v>2326</v>
      </c>
      <c r="AD3575" s="46">
        <v>35</v>
      </c>
      <c r="AE3575" s="46">
        <v>34.1</v>
      </c>
      <c r="AF3575" s="46">
        <v>114</v>
      </c>
      <c r="AH3575" s="70" t="str">
        <f t="shared" si="406"/>
        <v/>
      </c>
      <c r="AI3575" s="70" t="str">
        <f t="shared" si="407"/>
        <v/>
      </c>
      <c r="AJ3575" s="70" t="str">
        <f t="shared" si="408"/>
        <v>X</v>
      </c>
      <c r="AK3575" s="70" t="str" cm="1">
        <f t="array" ref="AK3575">_xlfn.IFS(AH3575&lt;&gt;"","1",AI3575&lt;&gt;"","2",AJ3575&lt;&gt;"","3")</f>
        <v>3</v>
      </c>
    </row>
    <row r="3576" spans="1:37" x14ac:dyDescent="0.25">
      <c r="A3576" t="s">
        <v>2020</v>
      </c>
      <c r="B3576" t="s">
        <v>236</v>
      </c>
      <c r="C3576" s="67" t="str">
        <f t="shared" si="403"/>
        <v>Amber Lund</v>
      </c>
      <c r="D3576" s="71" t="str" cm="1">
        <f t="array" ref="D3576">_xlfn.IFS(AK3576="1",CONCATENATE(C3576,"Regional"),AK3576="2",CONCATENATE(C3576,"Sectional"),AK3576="3",CONCATENATE(C3576,COUNTIF($C$1:C3576,C3576)))</f>
        <v>Amber Lund2</v>
      </c>
      <c r="E3576" s="66">
        <v>45169.625</v>
      </c>
      <c r="F3576" t="s">
        <v>802</v>
      </c>
      <c r="G3576" s="46">
        <v>18</v>
      </c>
      <c r="H3576" s="46">
        <v>72</v>
      </c>
      <c r="I3576" s="46">
        <v>16</v>
      </c>
      <c r="J3576" t="s">
        <v>112</v>
      </c>
      <c r="K3576" t="s">
        <v>90</v>
      </c>
      <c r="L3576" s="46">
        <v>2326</v>
      </c>
      <c r="M3576" s="46">
        <v>35</v>
      </c>
      <c r="N3576" s="46">
        <v>34.1</v>
      </c>
      <c r="O3576" s="46">
        <v>114</v>
      </c>
      <c r="P3576" s="46">
        <f t="shared" si="404"/>
        <v>1</v>
      </c>
      <c r="R3576" s="67" t="s">
        <v>3036</v>
      </c>
      <c r="S3576" s="67">
        <f>COUNTIF(Y$2:$Y$100,R3576)</f>
        <v>0</v>
      </c>
      <c r="V3576" s="67">
        <f t="shared" si="405"/>
        <v>0</v>
      </c>
      <c r="X3576"/>
      <c r="Y3576" s="67" t="str">
        <f t="shared" si="410"/>
        <v xml:space="preserve"> </v>
      </c>
      <c r="AB3576" t="s">
        <v>90</v>
      </c>
      <c r="AC3576" s="46">
        <v>2326</v>
      </c>
      <c r="AD3576" s="46">
        <v>35</v>
      </c>
      <c r="AE3576" s="46">
        <v>34.1</v>
      </c>
      <c r="AF3576" s="46">
        <v>114</v>
      </c>
      <c r="AH3576" s="70" t="str">
        <f t="shared" si="406"/>
        <v/>
      </c>
      <c r="AI3576" s="70" t="str">
        <f t="shared" si="407"/>
        <v/>
      </c>
      <c r="AJ3576" s="70" t="str">
        <f t="shared" si="408"/>
        <v>X</v>
      </c>
      <c r="AK3576" s="70" t="str" cm="1">
        <f t="array" ref="AK3576">_xlfn.IFS(AH3576&lt;&gt;"","1",AI3576&lt;&gt;"","2",AJ3576&lt;&gt;"","3")</f>
        <v>3</v>
      </c>
    </row>
    <row r="3577" spans="1:37" x14ac:dyDescent="0.25">
      <c r="A3577" t="s">
        <v>2023</v>
      </c>
      <c r="B3577" t="s">
        <v>2024</v>
      </c>
      <c r="C3577" s="67" t="str">
        <f t="shared" si="403"/>
        <v>Hatti Cooke</v>
      </c>
      <c r="D3577" s="71" t="str" cm="1">
        <f t="array" ref="D3577">_xlfn.IFS(AK3577="1",CONCATENATE(C3577,"Regional"),AK3577="2",CONCATENATE(C3577,"Sectional"),AK3577="3",CONCATENATE(C3577,COUNTIF($C$1:C3577,C3577)))</f>
        <v>Hatti Cooke1</v>
      </c>
      <c r="E3577" s="66">
        <v>45169.625</v>
      </c>
      <c r="F3577" t="s">
        <v>802</v>
      </c>
      <c r="G3577" s="46">
        <v>18</v>
      </c>
      <c r="H3577" s="46">
        <v>73</v>
      </c>
      <c r="I3577" s="46">
        <v>17</v>
      </c>
      <c r="J3577" t="s">
        <v>112</v>
      </c>
      <c r="K3577" t="s">
        <v>90</v>
      </c>
      <c r="L3577" s="46">
        <v>2326</v>
      </c>
      <c r="M3577" s="46">
        <v>35</v>
      </c>
      <c r="N3577" s="46">
        <v>34.1</v>
      </c>
      <c r="O3577" s="46">
        <v>114</v>
      </c>
      <c r="P3577" s="46">
        <f t="shared" si="404"/>
        <v>1</v>
      </c>
      <c r="R3577" s="67" t="s">
        <v>3039</v>
      </c>
      <c r="S3577" s="67">
        <f>COUNTIF(Y$2:$Y$100,R3577)</f>
        <v>0</v>
      </c>
      <c r="V3577" s="67">
        <f t="shared" si="405"/>
        <v>0</v>
      </c>
      <c r="X3577"/>
      <c r="Y3577" s="67" t="str">
        <f t="shared" si="410"/>
        <v xml:space="preserve"> </v>
      </c>
      <c r="AB3577" t="s">
        <v>90</v>
      </c>
      <c r="AC3577" s="46">
        <v>2326</v>
      </c>
      <c r="AD3577" s="46">
        <v>35</v>
      </c>
      <c r="AE3577" s="46">
        <v>34.1</v>
      </c>
      <c r="AF3577" s="46">
        <v>114</v>
      </c>
      <c r="AH3577" s="70" t="str">
        <f t="shared" si="406"/>
        <v/>
      </c>
      <c r="AI3577" s="70" t="str">
        <f t="shared" si="407"/>
        <v/>
      </c>
      <c r="AJ3577" s="70" t="str">
        <f t="shared" si="408"/>
        <v>X</v>
      </c>
      <c r="AK3577" s="70" t="str" cm="1">
        <f t="array" ref="AK3577">_xlfn.IFS(AH3577&lt;&gt;"","1",AI3577&lt;&gt;"","2",AJ3577&lt;&gt;"","3")</f>
        <v>3</v>
      </c>
    </row>
    <row r="3578" spans="1:37" x14ac:dyDescent="0.25">
      <c r="A3578" t="s">
        <v>281</v>
      </c>
      <c r="B3578" t="s">
        <v>2027</v>
      </c>
      <c r="C3578" s="67" t="str">
        <f t="shared" si="403"/>
        <v>Laney King</v>
      </c>
      <c r="D3578" s="71" t="str" cm="1">
        <f t="array" ref="D3578">_xlfn.IFS(AK3578="1",CONCATENATE(C3578,"Regional"),AK3578="2",CONCATENATE(C3578,"Sectional"),AK3578="3",CONCATENATE(C3578,COUNTIF($C$1:C3578,C3578)))</f>
        <v>Laney King3</v>
      </c>
      <c r="E3578" s="66">
        <v>45169.625</v>
      </c>
      <c r="F3578" t="s">
        <v>802</v>
      </c>
      <c r="G3578" s="46">
        <v>18</v>
      </c>
      <c r="H3578" s="46">
        <v>79</v>
      </c>
      <c r="I3578" s="46">
        <v>18</v>
      </c>
      <c r="J3578" t="s">
        <v>112</v>
      </c>
      <c r="K3578" t="s">
        <v>90</v>
      </c>
      <c r="L3578" s="46">
        <v>2326</v>
      </c>
      <c r="M3578" s="46">
        <v>35</v>
      </c>
      <c r="N3578" s="46">
        <v>34.1</v>
      </c>
      <c r="O3578" s="46">
        <v>114</v>
      </c>
      <c r="P3578" s="46">
        <f t="shared" si="404"/>
        <v>1</v>
      </c>
      <c r="R3578" s="67" t="s">
        <v>3042</v>
      </c>
      <c r="S3578" s="67">
        <f>COUNTIF(Y$2:$Y$100,R3578)</f>
        <v>0</v>
      </c>
      <c r="V3578" s="67">
        <f t="shared" si="405"/>
        <v>0</v>
      </c>
      <c r="X3578"/>
      <c r="Y3578" s="67" t="str">
        <f t="shared" si="410"/>
        <v xml:space="preserve"> </v>
      </c>
      <c r="AB3578" t="s">
        <v>90</v>
      </c>
      <c r="AC3578" s="46">
        <v>2326</v>
      </c>
      <c r="AD3578" s="46">
        <v>35</v>
      </c>
      <c r="AE3578" s="46">
        <v>34.1</v>
      </c>
      <c r="AF3578" s="46">
        <v>114</v>
      </c>
      <c r="AH3578" s="70" t="str">
        <f t="shared" si="406"/>
        <v/>
      </c>
      <c r="AI3578" s="70" t="str">
        <f t="shared" si="407"/>
        <v/>
      </c>
      <c r="AJ3578" s="70" t="str">
        <f t="shared" si="408"/>
        <v>X</v>
      </c>
      <c r="AK3578" s="70" t="str" cm="1">
        <f t="array" ref="AK3578">_xlfn.IFS(AH3578&lt;&gt;"","1",AI3578&lt;&gt;"","2",AJ3578&lt;&gt;"","3")</f>
        <v>3</v>
      </c>
    </row>
    <row r="3579" spans="1:37" x14ac:dyDescent="0.25">
      <c r="A3579" t="s">
        <v>1909</v>
      </c>
      <c r="B3579" t="s">
        <v>313</v>
      </c>
      <c r="C3579" s="67" t="str">
        <f t="shared" si="403"/>
        <v>Avery Voeltz</v>
      </c>
      <c r="D3579" s="71" t="str" cm="1">
        <f t="array" ref="D3579">_xlfn.IFS(AK3579="1",CONCATENATE(C3579,"Regional"),AK3579="2",CONCATENATE(C3579,"Sectional"),AK3579="3",CONCATENATE(C3579,COUNTIF($C$1:C3579,C3579)))</f>
        <v>Avery Voeltz7</v>
      </c>
      <c r="E3579" s="66">
        <v>45169.625</v>
      </c>
      <c r="F3579" t="s">
        <v>2465</v>
      </c>
      <c r="G3579" s="46">
        <v>16</v>
      </c>
      <c r="H3579" s="46">
        <v>39</v>
      </c>
      <c r="I3579" s="46">
        <v>1</v>
      </c>
      <c r="J3579" t="s">
        <v>2400</v>
      </c>
      <c r="K3579" t="s">
        <v>90</v>
      </c>
      <c r="L3579" s="46">
        <v>2318</v>
      </c>
      <c r="M3579" s="46">
        <v>35</v>
      </c>
      <c r="N3579" s="46">
        <v>33.200000000000003</v>
      </c>
      <c r="O3579" s="46">
        <v>112</v>
      </c>
      <c r="P3579" s="46">
        <f t="shared" si="404"/>
        <v>1</v>
      </c>
      <c r="R3579" s="67" t="s">
        <v>2924</v>
      </c>
      <c r="S3579" s="67">
        <f>COUNTIF(Y$2:$Y$100,R3579)</f>
        <v>0</v>
      </c>
      <c r="V3579" s="67">
        <f t="shared" si="405"/>
        <v>0</v>
      </c>
      <c r="X3579"/>
      <c r="Y3579" s="67" t="str">
        <f t="shared" si="410"/>
        <v xml:space="preserve"> </v>
      </c>
      <c r="AB3579" t="s">
        <v>90</v>
      </c>
      <c r="AC3579" s="46">
        <v>2318</v>
      </c>
      <c r="AD3579" s="46">
        <v>35</v>
      </c>
      <c r="AE3579" s="46">
        <v>33.200000000000003</v>
      </c>
      <c r="AF3579" s="46">
        <v>112</v>
      </c>
      <c r="AH3579" s="70" t="str">
        <f t="shared" si="406"/>
        <v/>
      </c>
      <c r="AI3579" s="70" t="str">
        <f t="shared" si="407"/>
        <v/>
      </c>
      <c r="AJ3579" s="70" t="str">
        <f t="shared" si="408"/>
        <v>X</v>
      </c>
      <c r="AK3579" s="70" t="str" cm="1">
        <f t="array" ref="AK3579">_xlfn.IFS(AH3579&lt;&gt;"","1",AI3579&lt;&gt;"","2",AJ3579&lt;&gt;"","3")</f>
        <v>3</v>
      </c>
    </row>
    <row r="3580" spans="1:37" x14ac:dyDescent="0.25">
      <c r="A3580" t="s">
        <v>370</v>
      </c>
      <c r="B3580" t="s">
        <v>875</v>
      </c>
      <c r="C3580" s="67" t="str">
        <f t="shared" si="403"/>
        <v>Layla Thompson</v>
      </c>
      <c r="D3580" s="71" t="str" cm="1">
        <f t="array" ref="D3580">_xlfn.IFS(AK3580="1",CONCATENATE(C3580,"Regional"),AK3580="2",CONCATENATE(C3580,"Sectional"),AK3580="3",CONCATENATE(C3580,COUNTIF($C$1:C3580,C3580)))</f>
        <v>Layla Thompson5</v>
      </c>
      <c r="E3580" s="66">
        <v>45169.625</v>
      </c>
      <c r="F3580" t="s">
        <v>2465</v>
      </c>
      <c r="G3580" s="46">
        <v>16</v>
      </c>
      <c r="H3580" s="46">
        <v>44</v>
      </c>
      <c r="I3580" s="46">
        <v>2</v>
      </c>
      <c r="J3580" t="s">
        <v>2400</v>
      </c>
      <c r="K3580" t="s">
        <v>90</v>
      </c>
      <c r="L3580" s="46">
        <v>2318</v>
      </c>
      <c r="M3580" s="46">
        <v>35</v>
      </c>
      <c r="N3580" s="46">
        <v>33.200000000000003</v>
      </c>
      <c r="O3580" s="46">
        <v>112</v>
      </c>
      <c r="P3580" s="46">
        <f t="shared" si="404"/>
        <v>1</v>
      </c>
      <c r="R3580" s="67" t="s">
        <v>1549</v>
      </c>
      <c r="S3580" s="67">
        <f>COUNTIF(Y$2:$Y$100,R3580)</f>
        <v>0</v>
      </c>
      <c r="V3580" s="67">
        <f t="shared" si="405"/>
        <v>0</v>
      </c>
      <c r="X3580"/>
      <c r="Y3580" s="67" t="str">
        <f t="shared" si="410"/>
        <v xml:space="preserve"> </v>
      </c>
      <c r="AB3580" t="s">
        <v>90</v>
      </c>
      <c r="AC3580" s="46">
        <v>2318</v>
      </c>
      <c r="AD3580" s="46">
        <v>35</v>
      </c>
      <c r="AE3580" s="46">
        <v>33.200000000000003</v>
      </c>
      <c r="AF3580" s="46">
        <v>112</v>
      </c>
      <c r="AH3580" s="70" t="str">
        <f t="shared" si="406"/>
        <v/>
      </c>
      <c r="AI3580" s="70" t="str">
        <f t="shared" si="407"/>
        <v/>
      </c>
      <c r="AJ3580" s="70" t="str">
        <f t="shared" si="408"/>
        <v>X</v>
      </c>
      <c r="AK3580" s="70" t="str" cm="1">
        <f t="array" ref="AK3580">_xlfn.IFS(AH3580&lt;&gt;"","1",AI3580&lt;&gt;"","2",AJ3580&lt;&gt;"","3")</f>
        <v>3</v>
      </c>
    </row>
    <row r="3581" spans="1:37" x14ac:dyDescent="0.25">
      <c r="A3581" t="s">
        <v>370</v>
      </c>
      <c r="B3581" t="s">
        <v>187</v>
      </c>
      <c r="C3581" s="67" t="str">
        <f t="shared" si="403"/>
        <v>Ava Thompson</v>
      </c>
      <c r="D3581" s="71" t="str" cm="1">
        <f t="array" ref="D3581">_xlfn.IFS(AK3581="1",CONCATENATE(C3581,"Regional"),AK3581="2",CONCATENATE(C3581,"Sectional"),AK3581="3",CONCATENATE(C3581,COUNTIF($C$1:C3581,C3581)))</f>
        <v>Ava Thompson7</v>
      </c>
      <c r="E3581" s="66">
        <v>45169.625</v>
      </c>
      <c r="F3581" t="s">
        <v>2465</v>
      </c>
      <c r="G3581" s="46">
        <v>16</v>
      </c>
      <c r="H3581" s="46">
        <v>49</v>
      </c>
      <c r="I3581" s="46">
        <v>3</v>
      </c>
      <c r="J3581" t="s">
        <v>2400</v>
      </c>
      <c r="K3581" t="s">
        <v>90</v>
      </c>
      <c r="L3581" s="46">
        <v>2318</v>
      </c>
      <c r="M3581" s="46">
        <v>35</v>
      </c>
      <c r="N3581" s="46">
        <v>33.200000000000003</v>
      </c>
      <c r="O3581" s="46">
        <v>112</v>
      </c>
      <c r="P3581" s="46">
        <f t="shared" si="404"/>
        <v>1</v>
      </c>
      <c r="R3581" s="67" t="s">
        <v>1551</v>
      </c>
      <c r="S3581" s="67">
        <f>COUNTIF(Y$2:$Y$100,R3581)</f>
        <v>0</v>
      </c>
      <c r="V3581" s="67">
        <f t="shared" si="405"/>
        <v>0</v>
      </c>
      <c r="X3581"/>
      <c r="Y3581" s="67" t="str">
        <f t="shared" si="410"/>
        <v xml:space="preserve"> </v>
      </c>
      <c r="AB3581" t="s">
        <v>90</v>
      </c>
      <c r="AC3581" s="46">
        <v>2318</v>
      </c>
      <c r="AD3581" s="46">
        <v>35</v>
      </c>
      <c r="AE3581" s="46">
        <v>33.200000000000003</v>
      </c>
      <c r="AF3581" s="46">
        <v>112</v>
      </c>
      <c r="AH3581" s="70" t="str">
        <f t="shared" si="406"/>
        <v/>
      </c>
      <c r="AI3581" s="70" t="str">
        <f t="shared" si="407"/>
        <v/>
      </c>
      <c r="AJ3581" s="70" t="str">
        <f t="shared" si="408"/>
        <v>X</v>
      </c>
      <c r="AK3581" s="70" t="str" cm="1">
        <f t="array" ref="AK3581">_xlfn.IFS(AH3581&lt;&gt;"","1",AI3581&lt;&gt;"","2",AJ3581&lt;&gt;"","3")</f>
        <v>3</v>
      </c>
    </row>
    <row r="3582" spans="1:37" x14ac:dyDescent="0.25">
      <c r="A3582" t="s">
        <v>333</v>
      </c>
      <c r="B3582" t="s">
        <v>368</v>
      </c>
      <c r="C3582" s="67" t="str">
        <f t="shared" si="403"/>
        <v>Lexi Peterson</v>
      </c>
      <c r="D3582" s="71" t="str" cm="1">
        <f t="array" ref="D3582">_xlfn.IFS(AK3582="1",CONCATENATE(C3582,"Regional"),AK3582="2",CONCATENATE(C3582,"Sectional"),AK3582="3",CONCATENATE(C3582,COUNTIF($C$1:C3582,C3582)))</f>
        <v>Lexi Peterson6</v>
      </c>
      <c r="E3582" s="66">
        <v>45169.625</v>
      </c>
      <c r="F3582" t="s">
        <v>2465</v>
      </c>
      <c r="G3582" s="46">
        <v>16</v>
      </c>
      <c r="H3582" s="46">
        <v>53</v>
      </c>
      <c r="I3582" s="46">
        <v>4</v>
      </c>
      <c r="J3582" t="s">
        <v>2400</v>
      </c>
      <c r="K3582" t="s">
        <v>90</v>
      </c>
      <c r="L3582" s="46">
        <v>2318</v>
      </c>
      <c r="M3582" s="46">
        <v>35</v>
      </c>
      <c r="N3582" s="46">
        <v>33.200000000000003</v>
      </c>
      <c r="O3582" s="46">
        <v>112</v>
      </c>
      <c r="P3582" s="46">
        <f t="shared" si="404"/>
        <v>1</v>
      </c>
      <c r="R3582" s="67" t="s">
        <v>1563</v>
      </c>
      <c r="S3582" s="67">
        <f>COUNTIF(Y$2:$Y$100,R3582)</f>
        <v>0</v>
      </c>
      <c r="V3582" s="67">
        <f t="shared" si="405"/>
        <v>0</v>
      </c>
      <c r="X3582"/>
      <c r="Y3582" s="67" t="str">
        <f t="shared" si="410"/>
        <v xml:space="preserve"> </v>
      </c>
      <c r="AB3582" t="s">
        <v>90</v>
      </c>
      <c r="AC3582" s="46">
        <v>2318</v>
      </c>
      <c r="AD3582" s="46">
        <v>35</v>
      </c>
      <c r="AE3582" s="46">
        <v>33.200000000000003</v>
      </c>
      <c r="AF3582" s="46">
        <v>112</v>
      </c>
      <c r="AH3582" s="70" t="str">
        <f t="shared" si="406"/>
        <v/>
      </c>
      <c r="AI3582" s="70" t="str">
        <f t="shared" si="407"/>
        <v/>
      </c>
      <c r="AJ3582" s="70" t="str">
        <f t="shared" si="408"/>
        <v>X</v>
      </c>
      <c r="AK3582" s="70" t="str" cm="1">
        <f t="array" ref="AK3582">_xlfn.IFS(AH3582&lt;&gt;"","1",AI3582&lt;&gt;"","2",AJ3582&lt;&gt;"","3")</f>
        <v>3</v>
      </c>
    </row>
    <row r="3583" spans="1:37" x14ac:dyDescent="0.25">
      <c r="A3583" t="s">
        <v>1072</v>
      </c>
      <c r="B3583" t="s">
        <v>458</v>
      </c>
      <c r="C3583" s="67" t="str">
        <f t="shared" si="403"/>
        <v>Lauren Chido</v>
      </c>
      <c r="D3583" s="71" t="str" cm="1">
        <f t="array" ref="D3583">_xlfn.IFS(AK3583="1",CONCATENATE(C3583,"Regional"),AK3583="2",CONCATENATE(C3583,"Sectional"),AK3583="3",CONCATENATE(C3583,COUNTIF($C$1:C3583,C3583)))</f>
        <v>Lauren Chido5</v>
      </c>
      <c r="E3583" s="66">
        <v>45169.625</v>
      </c>
      <c r="F3583" t="s">
        <v>2465</v>
      </c>
      <c r="G3583" s="46">
        <v>16</v>
      </c>
      <c r="H3583" s="46">
        <v>54</v>
      </c>
      <c r="I3583" s="46">
        <v>5</v>
      </c>
      <c r="J3583" t="s">
        <v>2400</v>
      </c>
      <c r="K3583" t="s">
        <v>90</v>
      </c>
      <c r="L3583" s="46">
        <v>2318</v>
      </c>
      <c r="M3583" s="46">
        <v>35</v>
      </c>
      <c r="N3583" s="46">
        <v>33.200000000000003</v>
      </c>
      <c r="O3583" s="46">
        <v>112</v>
      </c>
      <c r="P3583" s="46">
        <f t="shared" si="404"/>
        <v>1</v>
      </c>
      <c r="R3583" s="67" t="s">
        <v>1557</v>
      </c>
      <c r="S3583" s="67">
        <f>COUNTIF(Y$2:$Y$100,R3583)</f>
        <v>0</v>
      </c>
      <c r="V3583" s="67">
        <f t="shared" si="405"/>
        <v>0</v>
      </c>
      <c r="X3583"/>
      <c r="Y3583" s="67" t="str">
        <f t="shared" si="410"/>
        <v xml:space="preserve"> </v>
      </c>
      <c r="AB3583" t="s">
        <v>90</v>
      </c>
      <c r="AC3583" s="46">
        <v>2318</v>
      </c>
      <c r="AD3583" s="46">
        <v>35</v>
      </c>
      <c r="AE3583" s="46">
        <v>33.200000000000003</v>
      </c>
      <c r="AF3583" s="46">
        <v>112</v>
      </c>
      <c r="AH3583" s="70" t="str">
        <f t="shared" si="406"/>
        <v/>
      </c>
      <c r="AI3583" s="70" t="str">
        <f t="shared" si="407"/>
        <v/>
      </c>
      <c r="AJ3583" s="70" t="str">
        <f t="shared" si="408"/>
        <v>X</v>
      </c>
      <c r="AK3583" s="70" t="str" cm="1">
        <f t="array" ref="AK3583">_xlfn.IFS(AH3583&lt;&gt;"","1",AI3583&lt;&gt;"","2",AJ3583&lt;&gt;"","3")</f>
        <v>3</v>
      </c>
    </row>
    <row r="3584" spans="1:37" x14ac:dyDescent="0.25">
      <c r="A3584" t="s">
        <v>1911</v>
      </c>
      <c r="B3584" t="s">
        <v>2708</v>
      </c>
      <c r="C3584" s="67" t="str">
        <f t="shared" si="403"/>
        <v>Cadence Robotti</v>
      </c>
      <c r="D3584" s="71" t="str" cm="1">
        <f t="array" ref="D3584">_xlfn.IFS(AK3584="1",CONCATENATE(C3584,"Regional"),AK3584="2",CONCATENATE(C3584,"Sectional"),AK3584="3",CONCATENATE(C3584,COUNTIF($C$1:C3584,C3584)))</f>
        <v>Cadence Robotti6</v>
      </c>
      <c r="E3584" s="66">
        <v>45169.625</v>
      </c>
      <c r="F3584" t="s">
        <v>2465</v>
      </c>
      <c r="G3584" s="46">
        <v>16</v>
      </c>
      <c r="H3584" s="46">
        <v>55</v>
      </c>
      <c r="I3584" s="46">
        <v>6</v>
      </c>
      <c r="J3584" t="s">
        <v>2400</v>
      </c>
      <c r="K3584" t="s">
        <v>90</v>
      </c>
      <c r="L3584" s="46">
        <v>2318</v>
      </c>
      <c r="M3584" s="46">
        <v>35</v>
      </c>
      <c r="N3584" s="46">
        <v>33.200000000000003</v>
      </c>
      <c r="O3584" s="46">
        <v>112</v>
      </c>
      <c r="P3584" s="46">
        <f t="shared" si="404"/>
        <v>1</v>
      </c>
      <c r="R3584" s="67" t="s">
        <v>2926</v>
      </c>
      <c r="S3584" s="67">
        <f>COUNTIF(Y$2:$Y$100,R3584)</f>
        <v>0</v>
      </c>
      <c r="V3584" s="67">
        <f t="shared" si="405"/>
        <v>0</v>
      </c>
      <c r="X3584"/>
      <c r="Y3584" s="67" t="str">
        <f t="shared" si="410"/>
        <v xml:space="preserve"> </v>
      </c>
      <c r="AB3584" t="s">
        <v>90</v>
      </c>
      <c r="AC3584" s="46">
        <v>2318</v>
      </c>
      <c r="AD3584" s="46">
        <v>35</v>
      </c>
      <c r="AE3584" s="46">
        <v>33.200000000000003</v>
      </c>
      <c r="AF3584" s="46">
        <v>112</v>
      </c>
      <c r="AH3584" s="70" t="str">
        <f t="shared" si="406"/>
        <v/>
      </c>
      <c r="AI3584" s="70" t="str">
        <f t="shared" si="407"/>
        <v/>
      </c>
      <c r="AJ3584" s="70" t="str">
        <f t="shared" si="408"/>
        <v>X</v>
      </c>
      <c r="AK3584" s="70" t="str" cm="1">
        <f t="array" ref="AK3584">_xlfn.IFS(AH3584&lt;&gt;"","1",AI3584&lt;&gt;"","2",AJ3584&lt;&gt;"","3")</f>
        <v>3</v>
      </c>
    </row>
    <row r="3585" spans="1:37" x14ac:dyDescent="0.25">
      <c r="A3585" t="s">
        <v>2030</v>
      </c>
      <c r="B3585" t="s">
        <v>1770</v>
      </c>
      <c r="C3585" s="67" t="str">
        <f t="shared" si="403"/>
        <v>Sadie Horton</v>
      </c>
      <c r="D3585" s="71" t="str" cm="1">
        <f t="array" ref="D3585">_xlfn.IFS(AK3585="1",CONCATENATE(C3585,"Regional"),AK3585="2",CONCATENATE(C3585,"Sectional"),AK3585="3",CONCATENATE(C3585,COUNTIF($C$1:C3585,C3585)))</f>
        <v>Sadie Horton4</v>
      </c>
      <c r="E3585" s="66">
        <v>45169.625</v>
      </c>
      <c r="F3585" t="s">
        <v>2465</v>
      </c>
      <c r="G3585" s="46">
        <v>16</v>
      </c>
      <c r="H3585" s="46">
        <v>55</v>
      </c>
      <c r="I3585" s="46">
        <v>6</v>
      </c>
      <c r="J3585" t="s">
        <v>2400</v>
      </c>
      <c r="K3585" t="s">
        <v>90</v>
      </c>
      <c r="L3585" s="46">
        <v>2318</v>
      </c>
      <c r="M3585" s="46">
        <v>35</v>
      </c>
      <c r="N3585" s="46">
        <v>33.200000000000003</v>
      </c>
      <c r="O3585" s="46">
        <v>112</v>
      </c>
      <c r="P3585" s="46">
        <f t="shared" si="404"/>
        <v>1</v>
      </c>
      <c r="R3585" s="67" t="s">
        <v>3045</v>
      </c>
      <c r="S3585" s="67">
        <f>COUNTIF(Y$2:$Y$100,R3585)</f>
        <v>0</v>
      </c>
      <c r="V3585" s="67">
        <f t="shared" si="405"/>
        <v>0</v>
      </c>
      <c r="X3585"/>
      <c r="Y3585" s="67" t="str">
        <f t="shared" si="410"/>
        <v xml:space="preserve"> </v>
      </c>
      <c r="AB3585" t="s">
        <v>90</v>
      </c>
      <c r="AC3585" s="46">
        <v>2318</v>
      </c>
      <c r="AD3585" s="46">
        <v>35</v>
      </c>
      <c r="AE3585" s="46">
        <v>33.200000000000003</v>
      </c>
      <c r="AF3585" s="46">
        <v>112</v>
      </c>
      <c r="AH3585" s="70" t="str">
        <f t="shared" si="406"/>
        <v/>
      </c>
      <c r="AI3585" s="70" t="str">
        <f t="shared" si="407"/>
        <v/>
      </c>
      <c r="AJ3585" s="70" t="str">
        <f t="shared" si="408"/>
        <v>X</v>
      </c>
      <c r="AK3585" s="70" t="str" cm="1">
        <f t="array" ref="AK3585">_xlfn.IFS(AH3585&lt;&gt;"","1",AI3585&lt;&gt;"","2",AJ3585&lt;&gt;"","3")</f>
        <v>3</v>
      </c>
    </row>
    <row r="3586" spans="1:37" x14ac:dyDescent="0.25">
      <c r="A3586" t="s">
        <v>1073</v>
      </c>
      <c r="B3586" t="s">
        <v>437</v>
      </c>
      <c r="C3586" s="67" t="str">
        <f t="shared" ref="C3586:C3649" si="411">CONCATENATE(B3586," ",A3586)</f>
        <v>Kelsey Reidy</v>
      </c>
      <c r="D3586" s="71" t="str" cm="1">
        <f t="array" ref="D3586">_xlfn.IFS(AK3586="1",CONCATENATE(C3586,"Regional"),AK3586="2",CONCATENATE(C3586,"Sectional"),AK3586="3",CONCATENATE(C3586,COUNTIF($C$1:C3586,C3586)))</f>
        <v>Kelsey Reidy5</v>
      </c>
      <c r="E3586" s="66">
        <v>45169.625</v>
      </c>
      <c r="F3586" t="s">
        <v>2465</v>
      </c>
      <c r="G3586" s="46">
        <v>16</v>
      </c>
      <c r="H3586" s="46">
        <v>56</v>
      </c>
      <c r="I3586" s="46">
        <v>8</v>
      </c>
      <c r="J3586" t="s">
        <v>2400</v>
      </c>
      <c r="K3586" t="s">
        <v>90</v>
      </c>
      <c r="L3586" s="46">
        <v>2318</v>
      </c>
      <c r="M3586" s="46">
        <v>35</v>
      </c>
      <c r="N3586" s="46">
        <v>33.200000000000003</v>
      </c>
      <c r="O3586" s="46">
        <v>112</v>
      </c>
      <c r="P3586" s="46">
        <f t="shared" ref="P3586:P3649" si="412">IF(L3586&gt;4000,2,1)</f>
        <v>1</v>
      </c>
      <c r="R3586" s="67" t="s">
        <v>1558</v>
      </c>
      <c r="S3586" s="67">
        <f>COUNTIF(Y$2:$Y$100,R3586)</f>
        <v>0</v>
      </c>
      <c r="V3586" s="67">
        <f t="shared" ref="V3586:V3649" si="413">COUNTIF(R3586:R6209,Y3586)</f>
        <v>0</v>
      </c>
      <c r="X3586"/>
      <c r="Y3586" s="67" t="str">
        <f t="shared" si="410"/>
        <v xml:space="preserve"> </v>
      </c>
      <c r="AB3586" t="s">
        <v>90</v>
      </c>
      <c r="AC3586" s="46">
        <v>2318</v>
      </c>
      <c r="AD3586" s="46">
        <v>35</v>
      </c>
      <c r="AE3586" s="46">
        <v>33.200000000000003</v>
      </c>
      <c r="AF3586" s="46">
        <v>112</v>
      </c>
      <c r="AH3586" s="70" t="str">
        <f t="shared" ref="AH3586:AH3649" si="414">IF(ISNUMBER(SEARCH("regional",$F3586)),$F3586,"")</f>
        <v/>
      </c>
      <c r="AI3586" s="70" t="str">
        <f t="shared" ref="AI3586:AI3649" si="415">IF(ISNUMBER(SEARCH("sectional",$F3586)),$F3586,"")</f>
        <v/>
      </c>
      <c r="AJ3586" s="70" t="str">
        <f t="shared" ref="AJ3586:AJ3649" si="416">IF(AND(AH3586="",AI3586=""),"X","")</f>
        <v>X</v>
      </c>
      <c r="AK3586" s="70" t="str" cm="1">
        <f t="array" ref="AK3586">_xlfn.IFS(AH3586&lt;&gt;"","1",AI3586&lt;&gt;"","2",AJ3586&lt;&gt;"","3")</f>
        <v>3</v>
      </c>
    </row>
    <row r="3587" spans="1:37" x14ac:dyDescent="0.25">
      <c r="A3587" t="s">
        <v>2036</v>
      </c>
      <c r="B3587" t="s">
        <v>848</v>
      </c>
      <c r="C3587" s="67" t="str">
        <f t="shared" si="411"/>
        <v>Isabella Neitzel</v>
      </c>
      <c r="D3587" s="71" t="str" cm="1">
        <f t="array" ref="D3587">_xlfn.IFS(AK3587="1",CONCATENATE(C3587,"Regional"),AK3587="2",CONCATENATE(C3587,"Sectional"),AK3587="3",CONCATENATE(C3587,COUNTIF($C$1:C3587,C3587)))</f>
        <v>Isabella Neitzel5</v>
      </c>
      <c r="E3587" s="66">
        <v>45169.625</v>
      </c>
      <c r="F3587" t="s">
        <v>2465</v>
      </c>
      <c r="G3587" s="46">
        <v>16</v>
      </c>
      <c r="H3587" s="46">
        <v>58</v>
      </c>
      <c r="I3587" s="46">
        <v>9</v>
      </c>
      <c r="J3587" t="s">
        <v>2400</v>
      </c>
      <c r="K3587" t="s">
        <v>90</v>
      </c>
      <c r="L3587" s="46">
        <v>2318</v>
      </c>
      <c r="M3587" s="46">
        <v>35</v>
      </c>
      <c r="N3587" s="46">
        <v>33.200000000000003</v>
      </c>
      <c r="O3587" s="46">
        <v>112</v>
      </c>
      <c r="P3587" s="46">
        <f t="shared" si="412"/>
        <v>1</v>
      </c>
      <c r="R3587" s="67" t="s">
        <v>3054</v>
      </c>
      <c r="S3587" s="67">
        <f>COUNTIF(Y$2:$Y$100,R3587)</f>
        <v>0</v>
      </c>
      <c r="V3587" s="67">
        <f t="shared" si="413"/>
        <v>0</v>
      </c>
      <c r="X3587"/>
      <c r="Y3587" s="67" t="str">
        <f t="shared" si="410"/>
        <v xml:space="preserve"> </v>
      </c>
      <c r="AB3587" t="s">
        <v>90</v>
      </c>
      <c r="AC3587" s="46">
        <v>2318</v>
      </c>
      <c r="AD3587" s="46">
        <v>35</v>
      </c>
      <c r="AE3587" s="46">
        <v>33.200000000000003</v>
      </c>
      <c r="AF3587" s="46">
        <v>112</v>
      </c>
      <c r="AH3587" s="70" t="str">
        <f t="shared" si="414"/>
        <v/>
      </c>
      <c r="AI3587" s="70" t="str">
        <f t="shared" si="415"/>
        <v/>
      </c>
      <c r="AJ3587" s="70" t="str">
        <f t="shared" si="416"/>
        <v>X</v>
      </c>
      <c r="AK3587" s="70" t="str" cm="1">
        <f t="array" ref="AK3587">_xlfn.IFS(AH3587&lt;&gt;"","1",AI3587&lt;&gt;"","2",AJ3587&lt;&gt;"","3")</f>
        <v>3</v>
      </c>
    </row>
    <row r="3588" spans="1:37" x14ac:dyDescent="0.25">
      <c r="A3588" t="s">
        <v>1782</v>
      </c>
      <c r="B3588" t="s">
        <v>2033</v>
      </c>
      <c r="C3588" s="67" t="str">
        <f t="shared" si="411"/>
        <v>MaKenzie Tahtinen</v>
      </c>
      <c r="D3588" s="71" t="str" cm="1">
        <f t="array" ref="D3588">_xlfn.IFS(AK3588="1",CONCATENATE(C3588,"Regional"),AK3588="2",CONCATENATE(C3588,"Sectional"),AK3588="3",CONCATENATE(C3588,COUNTIF($C$1:C3588,C3588)))</f>
        <v>MaKenzie Tahtinen6</v>
      </c>
      <c r="E3588" s="66">
        <v>45169.625</v>
      </c>
      <c r="F3588" t="s">
        <v>2465</v>
      </c>
      <c r="G3588" s="46">
        <v>16</v>
      </c>
      <c r="H3588" s="46">
        <v>58</v>
      </c>
      <c r="I3588" s="46">
        <v>9</v>
      </c>
      <c r="J3588" t="s">
        <v>2400</v>
      </c>
      <c r="K3588" t="s">
        <v>90</v>
      </c>
      <c r="L3588" s="46">
        <v>2318</v>
      </c>
      <c r="M3588" s="46">
        <v>35</v>
      </c>
      <c r="N3588" s="46">
        <v>33.200000000000003</v>
      </c>
      <c r="O3588" s="46">
        <v>112</v>
      </c>
      <c r="P3588" s="46">
        <f t="shared" si="412"/>
        <v>1</v>
      </c>
      <c r="R3588" s="67" t="s">
        <v>3050</v>
      </c>
      <c r="S3588" s="67">
        <f>COUNTIF(Y$2:$Y$100,R3588)</f>
        <v>0</v>
      </c>
      <c r="V3588" s="67">
        <f t="shared" si="413"/>
        <v>0</v>
      </c>
      <c r="X3588"/>
      <c r="Y3588" s="67" t="str">
        <f t="shared" si="410"/>
        <v xml:space="preserve"> </v>
      </c>
      <c r="AB3588" t="s">
        <v>90</v>
      </c>
      <c r="AC3588" s="46">
        <v>2318</v>
      </c>
      <c r="AD3588" s="46">
        <v>35</v>
      </c>
      <c r="AE3588" s="46">
        <v>33.200000000000003</v>
      </c>
      <c r="AF3588" s="46">
        <v>112</v>
      </c>
      <c r="AH3588" s="70" t="str">
        <f t="shared" si="414"/>
        <v/>
      </c>
      <c r="AI3588" s="70" t="str">
        <f t="shared" si="415"/>
        <v/>
      </c>
      <c r="AJ3588" s="70" t="str">
        <f t="shared" si="416"/>
        <v>X</v>
      </c>
      <c r="AK3588" s="70" t="str" cm="1">
        <f t="array" ref="AK3588">_xlfn.IFS(AH3588&lt;&gt;"","1",AI3588&lt;&gt;"","2",AJ3588&lt;&gt;"","3")</f>
        <v>3</v>
      </c>
    </row>
    <row r="3589" spans="1:37" x14ac:dyDescent="0.25">
      <c r="A3589" t="s">
        <v>3424</v>
      </c>
      <c r="B3589" t="s">
        <v>381</v>
      </c>
      <c r="C3589" s="67" t="str">
        <f t="shared" si="411"/>
        <v>Whitney Rohde</v>
      </c>
      <c r="D3589" s="71" t="str" cm="1">
        <f t="array" ref="D3589">_xlfn.IFS(AK3589="1",CONCATENATE(C3589,"Regional"),AK3589="2",CONCATENATE(C3589,"Sectional"),AK3589="3",CONCATENATE(C3589,COUNTIF($C$1:C3589,C3589)))</f>
        <v>Whitney Rohde5</v>
      </c>
      <c r="E3589" s="66">
        <v>45169.625</v>
      </c>
      <c r="F3589" t="s">
        <v>2465</v>
      </c>
      <c r="G3589" s="46">
        <v>16</v>
      </c>
      <c r="H3589" s="46">
        <v>58</v>
      </c>
      <c r="I3589" s="46">
        <v>9</v>
      </c>
      <c r="J3589" t="s">
        <v>2400</v>
      </c>
      <c r="K3589" t="s">
        <v>90</v>
      </c>
      <c r="L3589" s="46">
        <v>2318</v>
      </c>
      <c r="M3589" s="46">
        <v>35</v>
      </c>
      <c r="N3589" s="46">
        <v>33.200000000000003</v>
      </c>
      <c r="O3589" s="46">
        <v>112</v>
      </c>
      <c r="P3589" s="46">
        <f t="shared" si="412"/>
        <v>1</v>
      </c>
      <c r="R3589" s="67" t="s">
        <v>3612</v>
      </c>
      <c r="S3589" s="67">
        <f>COUNTIF(Y$2:$Y$100,R3589)</f>
        <v>0</v>
      </c>
      <c r="V3589" s="67">
        <f t="shared" si="413"/>
        <v>0</v>
      </c>
      <c r="X3589"/>
      <c r="Y3589" s="67" t="str">
        <f t="shared" si="410"/>
        <v xml:space="preserve"> </v>
      </c>
      <c r="AB3589" t="s">
        <v>90</v>
      </c>
      <c r="AC3589" s="46">
        <v>2318</v>
      </c>
      <c r="AD3589" s="46">
        <v>35</v>
      </c>
      <c r="AE3589" s="46">
        <v>33.200000000000003</v>
      </c>
      <c r="AF3589" s="46">
        <v>112</v>
      </c>
      <c r="AH3589" s="70" t="str">
        <f t="shared" si="414"/>
        <v/>
      </c>
      <c r="AI3589" s="70" t="str">
        <f t="shared" si="415"/>
        <v/>
      </c>
      <c r="AJ3589" s="70" t="str">
        <f t="shared" si="416"/>
        <v>X</v>
      </c>
      <c r="AK3589" s="70" t="str" cm="1">
        <f t="array" ref="AK3589">_xlfn.IFS(AH3589&lt;&gt;"","1",AI3589&lt;&gt;"","2",AJ3589&lt;&gt;"","3")</f>
        <v>3</v>
      </c>
    </row>
    <row r="3590" spans="1:37" x14ac:dyDescent="0.25">
      <c r="A3590" t="s">
        <v>1912</v>
      </c>
      <c r="B3590" t="s">
        <v>1913</v>
      </c>
      <c r="C3590" s="67" t="str">
        <f t="shared" si="411"/>
        <v>Serena Lu</v>
      </c>
      <c r="D3590" s="71" t="str" cm="1">
        <f t="array" ref="D3590">_xlfn.IFS(AK3590="1",CONCATENATE(C3590,"Regional"),AK3590="2",CONCATENATE(C3590,"Sectional"),AK3590="3",CONCATENATE(C3590,COUNTIF($C$1:C3590,C3590)))</f>
        <v>Serena Lu4</v>
      </c>
      <c r="E3590" s="66">
        <v>45169.625</v>
      </c>
      <c r="F3590" t="s">
        <v>2465</v>
      </c>
      <c r="G3590" s="46">
        <v>16</v>
      </c>
      <c r="H3590" s="46">
        <v>59</v>
      </c>
      <c r="I3590" s="46">
        <v>12</v>
      </c>
      <c r="J3590" t="s">
        <v>2400</v>
      </c>
      <c r="K3590" t="s">
        <v>90</v>
      </c>
      <c r="L3590" s="46">
        <v>2318</v>
      </c>
      <c r="M3590" s="46">
        <v>35</v>
      </c>
      <c r="N3590" s="46">
        <v>33.200000000000003</v>
      </c>
      <c r="O3590" s="46">
        <v>112</v>
      </c>
      <c r="P3590" s="46">
        <f t="shared" si="412"/>
        <v>1</v>
      </c>
      <c r="R3590" s="67" t="s">
        <v>2927</v>
      </c>
      <c r="S3590" s="67">
        <f>COUNTIF(Y$2:$Y$100,R3590)</f>
        <v>0</v>
      </c>
      <c r="V3590" s="67">
        <f t="shared" si="413"/>
        <v>0</v>
      </c>
      <c r="X3590"/>
      <c r="Y3590" s="67" t="str">
        <f t="shared" si="410"/>
        <v xml:space="preserve"> </v>
      </c>
      <c r="AB3590" t="s">
        <v>90</v>
      </c>
      <c r="AC3590" s="46">
        <v>2318</v>
      </c>
      <c r="AD3590" s="46">
        <v>35</v>
      </c>
      <c r="AE3590" s="46">
        <v>33.200000000000003</v>
      </c>
      <c r="AF3590" s="46">
        <v>112</v>
      </c>
      <c r="AH3590" s="70" t="str">
        <f t="shared" si="414"/>
        <v/>
      </c>
      <c r="AI3590" s="70" t="str">
        <f t="shared" si="415"/>
        <v/>
      </c>
      <c r="AJ3590" s="70" t="str">
        <f t="shared" si="416"/>
        <v>X</v>
      </c>
      <c r="AK3590" s="70" t="str" cm="1">
        <f t="array" ref="AK3590">_xlfn.IFS(AH3590&lt;&gt;"","1",AI3590&lt;&gt;"","2",AJ3590&lt;&gt;"","3")</f>
        <v>3</v>
      </c>
    </row>
    <row r="3591" spans="1:37" x14ac:dyDescent="0.25">
      <c r="A3591" t="s">
        <v>560</v>
      </c>
      <c r="B3591" t="s">
        <v>1077</v>
      </c>
      <c r="C3591" s="67" t="str">
        <f t="shared" si="411"/>
        <v>Brook Colburn</v>
      </c>
      <c r="D3591" s="71" t="str" cm="1">
        <f t="array" ref="D3591">_xlfn.IFS(AK3591="1",CONCATENATE(C3591,"Regional"),AK3591="2",CONCATENATE(C3591,"Sectional"),AK3591="3",CONCATENATE(C3591,COUNTIF($C$1:C3591,C3591)))</f>
        <v>Brook Colburn7</v>
      </c>
      <c r="E3591" s="66">
        <v>45169.625</v>
      </c>
      <c r="F3591" t="s">
        <v>2465</v>
      </c>
      <c r="G3591" s="46">
        <v>16</v>
      </c>
      <c r="H3591" s="46">
        <v>59</v>
      </c>
      <c r="I3591" s="46">
        <v>12</v>
      </c>
      <c r="J3591" t="s">
        <v>2400</v>
      </c>
      <c r="K3591" t="s">
        <v>90</v>
      </c>
      <c r="L3591" s="46">
        <v>2318</v>
      </c>
      <c r="M3591" s="46">
        <v>35</v>
      </c>
      <c r="N3591" s="46">
        <v>33.200000000000003</v>
      </c>
      <c r="O3591" s="46">
        <v>112</v>
      </c>
      <c r="P3591" s="46">
        <f t="shared" si="412"/>
        <v>1</v>
      </c>
      <c r="R3591" s="67" t="s">
        <v>1560</v>
      </c>
      <c r="S3591" s="67">
        <f>COUNTIF(Y$2:$Y$100,R3591)</f>
        <v>0</v>
      </c>
      <c r="V3591" s="67">
        <f t="shared" si="413"/>
        <v>0</v>
      </c>
      <c r="X3591"/>
      <c r="Y3591" s="67" t="str">
        <f t="shared" si="410"/>
        <v xml:space="preserve"> </v>
      </c>
      <c r="AB3591" t="s">
        <v>90</v>
      </c>
      <c r="AC3591" s="46">
        <v>2318</v>
      </c>
      <c r="AD3591" s="46">
        <v>35</v>
      </c>
      <c r="AE3591" s="46">
        <v>33.200000000000003</v>
      </c>
      <c r="AF3591" s="46">
        <v>112</v>
      </c>
      <c r="AH3591" s="70" t="str">
        <f t="shared" si="414"/>
        <v/>
      </c>
      <c r="AI3591" s="70" t="str">
        <f t="shared" si="415"/>
        <v/>
      </c>
      <c r="AJ3591" s="70" t="str">
        <f t="shared" si="416"/>
        <v>X</v>
      </c>
      <c r="AK3591" s="70" t="str" cm="1">
        <f t="array" ref="AK3591">_xlfn.IFS(AH3591&lt;&gt;"","1",AI3591&lt;&gt;"","2",AJ3591&lt;&gt;"","3")</f>
        <v>3</v>
      </c>
    </row>
    <row r="3592" spans="1:37" x14ac:dyDescent="0.25">
      <c r="A3592" t="s">
        <v>1914</v>
      </c>
      <c r="B3592" t="s">
        <v>1915</v>
      </c>
      <c r="C3592" s="67" t="str">
        <f t="shared" si="411"/>
        <v>Solei Kolthoff</v>
      </c>
      <c r="D3592" s="71" t="str" cm="1">
        <f t="array" ref="D3592">_xlfn.IFS(AK3592="1",CONCATENATE(C3592,"Regional"),AK3592="2",CONCATENATE(C3592,"Sectional"),AK3592="3",CONCATENATE(C3592,COUNTIF($C$1:C3592,C3592)))</f>
        <v>Solei Kolthoff4</v>
      </c>
      <c r="E3592" s="66">
        <v>45169.625</v>
      </c>
      <c r="F3592" t="s">
        <v>2465</v>
      </c>
      <c r="G3592" s="46">
        <v>16</v>
      </c>
      <c r="H3592" s="46">
        <v>61</v>
      </c>
      <c r="I3592" s="46">
        <v>14</v>
      </c>
      <c r="J3592" t="s">
        <v>2400</v>
      </c>
      <c r="K3592" t="s">
        <v>90</v>
      </c>
      <c r="L3592" s="46">
        <v>2318</v>
      </c>
      <c r="M3592" s="46">
        <v>35</v>
      </c>
      <c r="N3592" s="46">
        <v>33.200000000000003</v>
      </c>
      <c r="O3592" s="46">
        <v>112</v>
      </c>
      <c r="P3592" s="46">
        <f t="shared" si="412"/>
        <v>1</v>
      </c>
      <c r="R3592" s="67" t="s">
        <v>2928</v>
      </c>
      <c r="S3592" s="67">
        <f>COUNTIF(Y$2:$Y$100,R3592)</f>
        <v>0</v>
      </c>
      <c r="V3592" s="67">
        <f t="shared" si="413"/>
        <v>0</v>
      </c>
      <c r="X3592"/>
      <c r="Y3592" s="67" t="str">
        <f t="shared" si="410"/>
        <v xml:space="preserve"> </v>
      </c>
      <c r="AB3592" t="s">
        <v>90</v>
      </c>
      <c r="AC3592" s="46">
        <v>2318</v>
      </c>
      <c r="AD3592" s="46">
        <v>35</v>
      </c>
      <c r="AE3592" s="46">
        <v>33.200000000000003</v>
      </c>
      <c r="AF3592" s="46">
        <v>112</v>
      </c>
      <c r="AH3592" s="70" t="str">
        <f t="shared" si="414"/>
        <v/>
      </c>
      <c r="AI3592" s="70" t="str">
        <f t="shared" si="415"/>
        <v/>
      </c>
      <c r="AJ3592" s="70" t="str">
        <f t="shared" si="416"/>
        <v>X</v>
      </c>
      <c r="AK3592" s="70" t="str" cm="1">
        <f t="array" ref="AK3592">_xlfn.IFS(AH3592&lt;&gt;"","1",AI3592&lt;&gt;"","2",AJ3592&lt;&gt;"","3")</f>
        <v>3</v>
      </c>
    </row>
    <row r="3593" spans="1:37" x14ac:dyDescent="0.25">
      <c r="A3593" t="s">
        <v>1910</v>
      </c>
      <c r="B3593" t="s">
        <v>418</v>
      </c>
      <c r="C3593" s="67" t="str">
        <f t="shared" si="411"/>
        <v>Katie Busch</v>
      </c>
      <c r="D3593" s="71" t="str" cm="1">
        <f t="array" ref="D3593">_xlfn.IFS(AK3593="1",CONCATENATE(C3593,"Regional"),AK3593="2",CONCATENATE(C3593,"Sectional"),AK3593="3",CONCATENATE(C3593,COUNTIF($C$1:C3593,C3593)))</f>
        <v>Katie Busch5</v>
      </c>
      <c r="E3593" s="66">
        <v>45169.625</v>
      </c>
      <c r="F3593" t="s">
        <v>2465</v>
      </c>
      <c r="G3593" s="46">
        <v>16</v>
      </c>
      <c r="H3593" s="46">
        <v>62</v>
      </c>
      <c r="I3593" s="46">
        <v>15</v>
      </c>
      <c r="J3593" t="s">
        <v>2400</v>
      </c>
      <c r="K3593" t="s">
        <v>90</v>
      </c>
      <c r="L3593" s="46">
        <v>2318</v>
      </c>
      <c r="M3593" s="46">
        <v>35</v>
      </c>
      <c r="N3593" s="46">
        <v>33.200000000000003</v>
      </c>
      <c r="O3593" s="46">
        <v>112</v>
      </c>
      <c r="P3593" s="46">
        <f t="shared" si="412"/>
        <v>1</v>
      </c>
      <c r="R3593" s="67" t="s">
        <v>2925</v>
      </c>
      <c r="S3593" s="67">
        <f>COUNTIF(Y$2:$Y$100,R3593)</f>
        <v>0</v>
      </c>
      <c r="V3593" s="67">
        <f t="shared" si="413"/>
        <v>0</v>
      </c>
      <c r="X3593"/>
      <c r="Y3593" s="67" t="str">
        <f t="shared" ref="Y3593:Y3624" si="417">CONCATENATE(W3593," ",X3593)</f>
        <v xml:space="preserve"> </v>
      </c>
      <c r="AB3593" t="s">
        <v>90</v>
      </c>
      <c r="AC3593" s="46">
        <v>2318</v>
      </c>
      <c r="AD3593" s="46">
        <v>35</v>
      </c>
      <c r="AE3593" s="46">
        <v>33.200000000000003</v>
      </c>
      <c r="AF3593" s="46">
        <v>112</v>
      </c>
      <c r="AH3593" s="70" t="str">
        <f t="shared" si="414"/>
        <v/>
      </c>
      <c r="AI3593" s="70" t="str">
        <f t="shared" si="415"/>
        <v/>
      </c>
      <c r="AJ3593" s="70" t="str">
        <f t="shared" si="416"/>
        <v>X</v>
      </c>
      <c r="AK3593" s="70" t="str" cm="1">
        <f t="array" ref="AK3593">_xlfn.IFS(AH3593&lt;&gt;"","1",AI3593&lt;&gt;"","2",AJ3593&lt;&gt;"","3")</f>
        <v>3</v>
      </c>
    </row>
    <row r="3594" spans="1:37" x14ac:dyDescent="0.25">
      <c r="A3594" t="s">
        <v>1114</v>
      </c>
      <c r="B3594" t="s">
        <v>957</v>
      </c>
      <c r="C3594" s="67" t="str">
        <f t="shared" si="411"/>
        <v>Violet Small</v>
      </c>
      <c r="D3594" s="71" t="str" cm="1">
        <f t="array" ref="D3594">_xlfn.IFS(AK3594="1",CONCATENATE(C3594,"Regional"),AK3594="2",CONCATENATE(C3594,"Sectional"),AK3594="3",CONCATENATE(C3594,COUNTIF($C$1:C3594,C3594)))</f>
        <v>Violet Small1</v>
      </c>
      <c r="E3594" s="66">
        <v>45169.625</v>
      </c>
      <c r="F3594" t="s">
        <v>2465</v>
      </c>
      <c r="G3594" s="46">
        <v>16</v>
      </c>
      <c r="H3594" s="46">
        <v>73</v>
      </c>
      <c r="I3594" s="46">
        <v>16</v>
      </c>
      <c r="J3594" t="s">
        <v>2400</v>
      </c>
      <c r="K3594" t="s">
        <v>90</v>
      </c>
      <c r="L3594" s="46">
        <v>2318</v>
      </c>
      <c r="M3594" s="46">
        <v>35</v>
      </c>
      <c r="N3594" s="46">
        <v>33.200000000000003</v>
      </c>
      <c r="O3594" s="46">
        <v>112</v>
      </c>
      <c r="P3594" s="46">
        <f t="shared" si="412"/>
        <v>1</v>
      </c>
      <c r="R3594" s="67" t="s">
        <v>3056</v>
      </c>
      <c r="S3594" s="67">
        <f>COUNTIF(Y$2:$Y$100,R3594)</f>
        <v>0</v>
      </c>
      <c r="V3594" s="67">
        <f t="shared" si="413"/>
        <v>0</v>
      </c>
      <c r="X3594"/>
      <c r="Y3594" s="67" t="str">
        <f t="shared" si="417"/>
        <v xml:space="preserve"> </v>
      </c>
      <c r="AB3594" t="s">
        <v>90</v>
      </c>
      <c r="AC3594" s="46">
        <v>2318</v>
      </c>
      <c r="AD3594" s="46">
        <v>35</v>
      </c>
      <c r="AE3594" s="46">
        <v>33.200000000000003</v>
      </c>
      <c r="AF3594" s="46">
        <v>112</v>
      </c>
      <c r="AH3594" s="70" t="str">
        <f t="shared" si="414"/>
        <v/>
      </c>
      <c r="AI3594" s="70" t="str">
        <f t="shared" si="415"/>
        <v/>
      </c>
      <c r="AJ3594" s="70" t="str">
        <f t="shared" si="416"/>
        <v>X</v>
      </c>
      <c r="AK3594" s="70" t="str" cm="1">
        <f t="array" ref="AK3594">_xlfn.IFS(AH3594&lt;&gt;"","1",AI3594&lt;&gt;"","2",AJ3594&lt;&gt;"","3")</f>
        <v>3</v>
      </c>
    </row>
    <row r="3595" spans="1:37" x14ac:dyDescent="0.25">
      <c r="A3595" t="s">
        <v>961</v>
      </c>
      <c r="B3595" t="s">
        <v>962</v>
      </c>
      <c r="C3595" s="67" t="str">
        <f t="shared" si="411"/>
        <v>Karalyn Skinner</v>
      </c>
      <c r="D3595" s="71" t="str" cm="1">
        <f t="array" ref="D3595">_xlfn.IFS(AK3595="1",CONCATENATE(C3595,"Regional"),AK3595="2",CONCATENATE(C3595,"Sectional"),AK3595="3",CONCATENATE(C3595,COUNTIF($C$1:C3595,C3595)))</f>
        <v>Karalyn Skinner5</v>
      </c>
      <c r="E3595" s="66">
        <v>45169.625</v>
      </c>
      <c r="F3595" t="s">
        <v>2579</v>
      </c>
      <c r="G3595" s="46">
        <v>41</v>
      </c>
      <c r="H3595" s="46">
        <v>37</v>
      </c>
      <c r="I3595" s="46">
        <v>1</v>
      </c>
      <c r="J3595" t="s">
        <v>140</v>
      </c>
      <c r="K3595" t="s">
        <v>2580</v>
      </c>
      <c r="L3595" s="46">
        <v>2527</v>
      </c>
      <c r="M3595" s="46">
        <v>36</v>
      </c>
      <c r="N3595" s="46">
        <v>34.700000000000003</v>
      </c>
      <c r="O3595" s="46">
        <v>113</v>
      </c>
      <c r="P3595" s="46">
        <f t="shared" si="412"/>
        <v>1</v>
      </c>
      <c r="R3595" s="67" t="s">
        <v>1476</v>
      </c>
      <c r="S3595" s="67">
        <f>COUNTIF(Y$2:$Y$100,R3595)</f>
        <v>0</v>
      </c>
      <c r="V3595" s="67">
        <f t="shared" si="413"/>
        <v>0</v>
      </c>
      <c r="X3595"/>
      <c r="Y3595" s="67" t="str">
        <f t="shared" si="417"/>
        <v xml:space="preserve"> </v>
      </c>
      <c r="AB3595" t="s">
        <v>2580</v>
      </c>
      <c r="AC3595" s="46">
        <v>2527</v>
      </c>
      <c r="AD3595" s="46">
        <v>36</v>
      </c>
      <c r="AE3595" s="46">
        <v>34.700000000000003</v>
      </c>
      <c r="AF3595" s="46">
        <v>113</v>
      </c>
      <c r="AH3595" s="70" t="str">
        <f t="shared" si="414"/>
        <v/>
      </c>
      <c r="AI3595" s="70" t="str">
        <f t="shared" si="415"/>
        <v/>
      </c>
      <c r="AJ3595" s="70" t="str">
        <f t="shared" si="416"/>
        <v>X</v>
      </c>
      <c r="AK3595" s="70" t="str" cm="1">
        <f t="array" ref="AK3595">_xlfn.IFS(AH3595&lt;&gt;"","1",AI3595&lt;&gt;"","2",AJ3595&lt;&gt;"","3")</f>
        <v>3</v>
      </c>
    </row>
    <row r="3596" spans="1:37" x14ac:dyDescent="0.25">
      <c r="A3596" t="s">
        <v>636</v>
      </c>
      <c r="B3596" t="s">
        <v>187</v>
      </c>
      <c r="C3596" s="67" t="str">
        <f t="shared" si="411"/>
        <v>Ava Pesha</v>
      </c>
      <c r="D3596" s="71" t="str" cm="1">
        <f t="array" ref="D3596">_xlfn.IFS(AK3596="1",CONCATENATE(C3596,"Regional"),AK3596="2",CONCATENATE(C3596,"Sectional"),AK3596="3",CONCATENATE(C3596,COUNTIF($C$1:C3596,C3596)))</f>
        <v>Ava Pesha4</v>
      </c>
      <c r="E3596" s="66">
        <v>45169.625</v>
      </c>
      <c r="F3596" t="s">
        <v>2579</v>
      </c>
      <c r="G3596" s="46">
        <v>41</v>
      </c>
      <c r="H3596" s="46">
        <v>37</v>
      </c>
      <c r="I3596" s="46">
        <v>1</v>
      </c>
      <c r="J3596" t="s">
        <v>140</v>
      </c>
      <c r="K3596" t="s">
        <v>2580</v>
      </c>
      <c r="L3596" s="46">
        <v>2527</v>
      </c>
      <c r="M3596" s="46">
        <v>36</v>
      </c>
      <c r="N3596" s="46">
        <v>34.700000000000003</v>
      </c>
      <c r="O3596" s="46">
        <v>113</v>
      </c>
      <c r="P3596" s="46">
        <f t="shared" si="412"/>
        <v>1</v>
      </c>
      <c r="R3596" s="67" t="s">
        <v>1266</v>
      </c>
      <c r="S3596" s="67">
        <f>COUNTIF(Y$2:$Y$100,R3596)</f>
        <v>0</v>
      </c>
      <c r="V3596" s="67">
        <f t="shared" si="413"/>
        <v>0</v>
      </c>
      <c r="X3596"/>
      <c r="Y3596" s="67" t="str">
        <f t="shared" si="417"/>
        <v xml:space="preserve"> </v>
      </c>
      <c r="AB3596" t="s">
        <v>2580</v>
      </c>
      <c r="AC3596" s="46">
        <v>2527</v>
      </c>
      <c r="AD3596" s="46">
        <v>36</v>
      </c>
      <c r="AE3596" s="46">
        <v>34.700000000000003</v>
      </c>
      <c r="AF3596" s="46">
        <v>113</v>
      </c>
      <c r="AH3596" s="70" t="str">
        <f t="shared" si="414"/>
        <v/>
      </c>
      <c r="AI3596" s="70" t="str">
        <f t="shared" si="415"/>
        <v/>
      </c>
      <c r="AJ3596" s="70" t="str">
        <f t="shared" si="416"/>
        <v>X</v>
      </c>
      <c r="AK3596" s="70" t="str" cm="1">
        <f t="array" ref="AK3596">_xlfn.IFS(AH3596&lt;&gt;"","1",AI3596&lt;&gt;"","2",AJ3596&lt;&gt;"","3")</f>
        <v>3</v>
      </c>
    </row>
    <row r="3597" spans="1:37" x14ac:dyDescent="0.25">
      <c r="A3597" t="s">
        <v>642</v>
      </c>
      <c r="B3597" t="s">
        <v>459</v>
      </c>
      <c r="C3597" s="67" t="str">
        <f t="shared" si="411"/>
        <v>Addison Kofal</v>
      </c>
      <c r="D3597" s="71" t="str" cm="1">
        <f t="array" ref="D3597">_xlfn.IFS(AK3597="1",CONCATENATE(C3597,"Regional"),AK3597="2",CONCATENATE(C3597,"Sectional"),AK3597="3",CONCATENATE(C3597,COUNTIF($C$1:C3597,C3597)))</f>
        <v>Addison Kofal5</v>
      </c>
      <c r="E3597" s="66">
        <v>45169.625</v>
      </c>
      <c r="F3597" t="s">
        <v>2579</v>
      </c>
      <c r="G3597" s="46">
        <v>41</v>
      </c>
      <c r="H3597" s="46">
        <v>39</v>
      </c>
      <c r="I3597" s="46">
        <v>3</v>
      </c>
      <c r="J3597" t="s">
        <v>140</v>
      </c>
      <c r="K3597" t="s">
        <v>2580</v>
      </c>
      <c r="L3597" s="46">
        <v>2527</v>
      </c>
      <c r="M3597" s="46">
        <v>36</v>
      </c>
      <c r="N3597" s="46">
        <v>34.700000000000003</v>
      </c>
      <c r="O3597" s="46">
        <v>113</v>
      </c>
      <c r="P3597" s="46">
        <f t="shared" si="412"/>
        <v>1</v>
      </c>
      <c r="R3597" s="67" t="s">
        <v>1269</v>
      </c>
      <c r="S3597" s="67">
        <f>COUNTIF(Y$2:$Y$100,R3597)</f>
        <v>0</v>
      </c>
      <c r="V3597" s="67">
        <f t="shared" si="413"/>
        <v>0</v>
      </c>
      <c r="X3597"/>
      <c r="Y3597" s="67" t="str">
        <f t="shared" si="417"/>
        <v xml:space="preserve"> </v>
      </c>
      <c r="AB3597" t="s">
        <v>2580</v>
      </c>
      <c r="AC3597" s="46">
        <v>2527</v>
      </c>
      <c r="AD3597" s="46">
        <v>36</v>
      </c>
      <c r="AE3597" s="46">
        <v>34.700000000000003</v>
      </c>
      <c r="AF3597" s="46">
        <v>113</v>
      </c>
      <c r="AH3597" s="70" t="str">
        <f t="shared" si="414"/>
        <v/>
      </c>
      <c r="AI3597" s="70" t="str">
        <f t="shared" si="415"/>
        <v/>
      </c>
      <c r="AJ3597" s="70" t="str">
        <f t="shared" si="416"/>
        <v>X</v>
      </c>
      <c r="AK3597" s="70" t="str" cm="1">
        <f t="array" ref="AK3597">_xlfn.IFS(AH3597&lt;&gt;"","1",AI3597&lt;&gt;"","2",AJ3597&lt;&gt;"","3")</f>
        <v>3</v>
      </c>
    </row>
    <row r="3598" spans="1:37" x14ac:dyDescent="0.25">
      <c r="A3598" t="s">
        <v>651</v>
      </c>
      <c r="B3598" t="s">
        <v>647</v>
      </c>
      <c r="C3598" s="67" t="str">
        <f t="shared" si="411"/>
        <v>Lucy Mansell</v>
      </c>
      <c r="D3598" s="71" t="str" cm="1">
        <f t="array" ref="D3598">_xlfn.IFS(AK3598="1",CONCATENATE(C3598,"Regional"),AK3598="2",CONCATENATE(C3598,"Sectional"),AK3598="3",CONCATENATE(C3598,COUNTIF($C$1:C3598,C3598)))</f>
        <v>Lucy Mansell5</v>
      </c>
      <c r="E3598" s="66">
        <v>45169.625</v>
      </c>
      <c r="F3598" t="s">
        <v>2579</v>
      </c>
      <c r="G3598" s="46">
        <v>41</v>
      </c>
      <c r="H3598" s="46">
        <v>40</v>
      </c>
      <c r="I3598" s="46">
        <v>4</v>
      </c>
      <c r="J3598" t="s">
        <v>140</v>
      </c>
      <c r="K3598" t="s">
        <v>2580</v>
      </c>
      <c r="L3598" s="46">
        <v>2527</v>
      </c>
      <c r="M3598" s="46">
        <v>36</v>
      </c>
      <c r="N3598" s="46">
        <v>34.700000000000003</v>
      </c>
      <c r="O3598" s="46">
        <v>113</v>
      </c>
      <c r="P3598" s="46">
        <f t="shared" si="412"/>
        <v>1</v>
      </c>
      <c r="R3598" s="67" t="s">
        <v>1275</v>
      </c>
      <c r="S3598" s="67">
        <f>COUNTIF(Y$2:$Y$100,R3598)</f>
        <v>0</v>
      </c>
      <c r="V3598" s="67">
        <f t="shared" si="413"/>
        <v>0</v>
      </c>
      <c r="X3598"/>
      <c r="Y3598" s="67" t="str">
        <f t="shared" si="417"/>
        <v xml:space="preserve"> </v>
      </c>
      <c r="AB3598" t="s">
        <v>2580</v>
      </c>
      <c r="AC3598" s="46">
        <v>2527</v>
      </c>
      <c r="AD3598" s="46">
        <v>36</v>
      </c>
      <c r="AE3598" s="46">
        <v>34.700000000000003</v>
      </c>
      <c r="AF3598" s="46">
        <v>113</v>
      </c>
      <c r="AH3598" s="70" t="str">
        <f t="shared" si="414"/>
        <v/>
      </c>
      <c r="AI3598" s="70" t="str">
        <f t="shared" si="415"/>
        <v/>
      </c>
      <c r="AJ3598" s="70" t="str">
        <f t="shared" si="416"/>
        <v>X</v>
      </c>
      <c r="AK3598" s="70" t="str" cm="1">
        <f t="array" ref="AK3598">_xlfn.IFS(AH3598&lt;&gt;"","1",AI3598&lt;&gt;"","2",AJ3598&lt;&gt;"","3")</f>
        <v>3</v>
      </c>
    </row>
    <row r="3599" spans="1:37" x14ac:dyDescent="0.25">
      <c r="A3599" t="s">
        <v>2132</v>
      </c>
      <c r="B3599" t="s">
        <v>740</v>
      </c>
      <c r="C3599" s="67" t="str">
        <f t="shared" si="411"/>
        <v>Lydia Feran</v>
      </c>
      <c r="D3599" s="71" t="str" cm="1">
        <f t="array" ref="D3599">_xlfn.IFS(AK3599="1",CONCATENATE(C3599,"Regional"),AK3599="2",CONCATENATE(C3599,"Sectional"),AK3599="3",CONCATENATE(C3599,COUNTIF($C$1:C3599,C3599)))</f>
        <v>Lydia Feran5</v>
      </c>
      <c r="E3599" s="66">
        <v>45169.625</v>
      </c>
      <c r="F3599" t="s">
        <v>2579</v>
      </c>
      <c r="G3599" s="46">
        <v>41</v>
      </c>
      <c r="H3599" s="46">
        <v>41</v>
      </c>
      <c r="I3599" s="46">
        <v>5</v>
      </c>
      <c r="J3599" t="s">
        <v>140</v>
      </c>
      <c r="K3599" t="s">
        <v>2580</v>
      </c>
      <c r="L3599" s="46">
        <v>2527</v>
      </c>
      <c r="M3599" s="46">
        <v>36</v>
      </c>
      <c r="N3599" s="46">
        <v>34.700000000000003</v>
      </c>
      <c r="O3599" s="46">
        <v>113</v>
      </c>
      <c r="P3599" s="46">
        <f t="shared" si="412"/>
        <v>1</v>
      </c>
      <c r="R3599" s="67" t="s">
        <v>3159</v>
      </c>
      <c r="S3599" s="67">
        <f>COUNTIF(Y$2:$Y$100,R3599)</f>
        <v>0</v>
      </c>
      <c r="V3599" s="67">
        <f t="shared" si="413"/>
        <v>0</v>
      </c>
      <c r="X3599"/>
      <c r="Y3599" s="67" t="str">
        <f t="shared" si="417"/>
        <v xml:space="preserve"> </v>
      </c>
      <c r="AB3599" t="s">
        <v>2580</v>
      </c>
      <c r="AC3599" s="46">
        <v>2527</v>
      </c>
      <c r="AD3599" s="46">
        <v>36</v>
      </c>
      <c r="AE3599" s="46">
        <v>34.700000000000003</v>
      </c>
      <c r="AF3599" s="46">
        <v>113</v>
      </c>
      <c r="AH3599" s="70" t="str">
        <f t="shared" si="414"/>
        <v/>
      </c>
      <c r="AI3599" s="70" t="str">
        <f t="shared" si="415"/>
        <v/>
      </c>
      <c r="AJ3599" s="70" t="str">
        <f t="shared" si="416"/>
        <v>X</v>
      </c>
      <c r="AK3599" s="70" t="str" cm="1">
        <f t="array" ref="AK3599">_xlfn.IFS(AH3599&lt;&gt;"","1",AI3599&lt;&gt;"","2",AJ3599&lt;&gt;"","3")</f>
        <v>3</v>
      </c>
    </row>
    <row r="3600" spans="1:37" x14ac:dyDescent="0.25">
      <c r="A3600" t="s">
        <v>568</v>
      </c>
      <c r="B3600" t="s">
        <v>637</v>
      </c>
      <c r="C3600" s="67" t="str">
        <f t="shared" si="411"/>
        <v>Jeanne Rohl</v>
      </c>
      <c r="D3600" s="71" t="str" cm="1">
        <f t="array" ref="D3600">_xlfn.IFS(AK3600="1",CONCATENATE(C3600,"Regional"),AK3600="2",CONCATENATE(C3600,"Sectional"),AK3600="3",CONCATENATE(C3600,COUNTIF($C$1:C3600,C3600)))</f>
        <v>Jeanne Rohl8</v>
      </c>
      <c r="E3600" s="66">
        <v>45169.625</v>
      </c>
      <c r="F3600" t="s">
        <v>2579</v>
      </c>
      <c r="G3600" s="46">
        <v>41</v>
      </c>
      <c r="H3600" s="46">
        <v>42</v>
      </c>
      <c r="I3600" s="46">
        <v>6</v>
      </c>
      <c r="J3600" t="s">
        <v>140</v>
      </c>
      <c r="K3600" t="s">
        <v>2580</v>
      </c>
      <c r="L3600" s="46">
        <v>2527</v>
      </c>
      <c r="M3600" s="46">
        <v>36</v>
      </c>
      <c r="N3600" s="46">
        <v>34.700000000000003</v>
      </c>
      <c r="O3600" s="46">
        <v>113</v>
      </c>
      <c r="P3600" s="46">
        <f t="shared" si="412"/>
        <v>1</v>
      </c>
      <c r="R3600" s="67" t="s">
        <v>1267</v>
      </c>
      <c r="S3600" s="67">
        <f>COUNTIF(Y$2:$Y$100,R3600)</f>
        <v>0</v>
      </c>
      <c r="V3600" s="67">
        <f t="shared" si="413"/>
        <v>0</v>
      </c>
      <c r="X3600"/>
      <c r="Y3600" s="67" t="str">
        <f t="shared" si="417"/>
        <v xml:space="preserve"> </v>
      </c>
      <c r="AB3600" t="s">
        <v>2580</v>
      </c>
      <c r="AC3600" s="46">
        <v>2527</v>
      </c>
      <c r="AD3600" s="46">
        <v>36</v>
      </c>
      <c r="AE3600" s="46">
        <v>34.700000000000003</v>
      </c>
      <c r="AF3600" s="46">
        <v>113</v>
      </c>
      <c r="AH3600" s="70" t="str">
        <f t="shared" si="414"/>
        <v/>
      </c>
      <c r="AI3600" s="70" t="str">
        <f t="shared" si="415"/>
        <v/>
      </c>
      <c r="AJ3600" s="70" t="str">
        <f t="shared" si="416"/>
        <v>X</v>
      </c>
      <c r="AK3600" s="70" t="str" cm="1">
        <f t="array" ref="AK3600">_xlfn.IFS(AH3600&lt;&gt;"","1",AI3600&lt;&gt;"","2",AJ3600&lt;&gt;"","3")</f>
        <v>3</v>
      </c>
    </row>
    <row r="3601" spans="1:37" x14ac:dyDescent="0.25">
      <c r="A3601" t="s">
        <v>271</v>
      </c>
      <c r="B3601" t="s">
        <v>653</v>
      </c>
      <c r="C3601" s="67" t="str">
        <f t="shared" si="411"/>
        <v>Addy Huppert</v>
      </c>
      <c r="D3601" s="71" t="str" cm="1">
        <f t="array" ref="D3601">_xlfn.IFS(AK3601="1",CONCATENATE(C3601,"Regional"),AK3601="2",CONCATENATE(C3601,"Sectional"),AK3601="3",CONCATENATE(C3601,COUNTIF($C$1:C3601,C3601)))</f>
        <v>Addy Huppert4</v>
      </c>
      <c r="E3601" s="66">
        <v>45169.625</v>
      </c>
      <c r="F3601" t="s">
        <v>2579</v>
      </c>
      <c r="G3601" s="46">
        <v>41</v>
      </c>
      <c r="H3601" s="46">
        <v>42</v>
      </c>
      <c r="I3601" s="46">
        <v>6</v>
      </c>
      <c r="J3601" t="s">
        <v>140</v>
      </c>
      <c r="K3601" t="s">
        <v>2580</v>
      </c>
      <c r="L3601" s="46">
        <v>2527</v>
      </c>
      <c r="M3601" s="46">
        <v>36</v>
      </c>
      <c r="N3601" s="46">
        <v>34.700000000000003</v>
      </c>
      <c r="O3601" s="46">
        <v>113</v>
      </c>
      <c r="P3601" s="46">
        <f t="shared" si="412"/>
        <v>1</v>
      </c>
      <c r="R3601" s="67" t="s">
        <v>1276</v>
      </c>
      <c r="S3601" s="67">
        <f>COUNTIF(Y$2:$Y$100,R3601)</f>
        <v>0</v>
      </c>
      <c r="V3601" s="67">
        <f t="shared" si="413"/>
        <v>0</v>
      </c>
      <c r="X3601"/>
      <c r="Y3601" s="67" t="str">
        <f t="shared" si="417"/>
        <v xml:space="preserve"> </v>
      </c>
      <c r="AB3601" t="s">
        <v>2580</v>
      </c>
      <c r="AC3601" s="46">
        <v>2527</v>
      </c>
      <c r="AD3601" s="46">
        <v>36</v>
      </c>
      <c r="AE3601" s="46">
        <v>34.700000000000003</v>
      </c>
      <c r="AF3601" s="46">
        <v>113</v>
      </c>
      <c r="AH3601" s="70" t="str">
        <f t="shared" si="414"/>
        <v/>
      </c>
      <c r="AI3601" s="70" t="str">
        <f t="shared" si="415"/>
        <v/>
      </c>
      <c r="AJ3601" s="70" t="str">
        <f t="shared" si="416"/>
        <v>X</v>
      </c>
      <c r="AK3601" s="70" t="str" cm="1">
        <f t="array" ref="AK3601">_xlfn.IFS(AH3601&lt;&gt;"","1",AI3601&lt;&gt;"","2",AJ3601&lt;&gt;"","3")</f>
        <v>3</v>
      </c>
    </row>
    <row r="3602" spans="1:37" x14ac:dyDescent="0.25">
      <c r="A3602" t="s">
        <v>340</v>
      </c>
      <c r="B3602" t="s">
        <v>499</v>
      </c>
      <c r="C3602" s="67" t="str">
        <f t="shared" si="411"/>
        <v>Macy Reiter</v>
      </c>
      <c r="D3602" s="71" t="str" cm="1">
        <f t="array" ref="D3602">_xlfn.IFS(AK3602="1",CONCATENATE(C3602,"Regional"),AK3602="2",CONCATENATE(C3602,"Sectional"),AK3602="3",CONCATENATE(C3602,COUNTIF($C$1:C3602,C3602)))</f>
        <v>Macy Reiter8</v>
      </c>
      <c r="E3602" s="66">
        <v>45169.625</v>
      </c>
      <c r="F3602" t="s">
        <v>2579</v>
      </c>
      <c r="G3602" s="46">
        <v>41</v>
      </c>
      <c r="H3602" s="46">
        <v>43</v>
      </c>
      <c r="I3602" s="46">
        <v>8</v>
      </c>
      <c r="J3602" t="s">
        <v>140</v>
      </c>
      <c r="K3602" t="s">
        <v>2580</v>
      </c>
      <c r="L3602" s="46">
        <v>2527</v>
      </c>
      <c r="M3602" s="46">
        <v>36</v>
      </c>
      <c r="N3602" s="46">
        <v>34.700000000000003</v>
      </c>
      <c r="O3602" s="46">
        <v>113</v>
      </c>
      <c r="P3602" s="46">
        <f t="shared" si="412"/>
        <v>1</v>
      </c>
      <c r="R3602" s="67" t="s">
        <v>2908</v>
      </c>
      <c r="S3602" s="67">
        <f>COUNTIF(Y$2:$Y$100,R3602)</f>
        <v>0</v>
      </c>
      <c r="V3602" s="67">
        <f t="shared" si="413"/>
        <v>0</v>
      </c>
      <c r="X3602"/>
      <c r="Y3602" s="67" t="str">
        <f t="shared" si="417"/>
        <v xml:space="preserve"> </v>
      </c>
      <c r="AB3602" t="s">
        <v>2580</v>
      </c>
      <c r="AC3602" s="46">
        <v>2527</v>
      </c>
      <c r="AD3602" s="46">
        <v>36</v>
      </c>
      <c r="AE3602" s="46">
        <v>34.700000000000003</v>
      </c>
      <c r="AF3602" s="46">
        <v>113</v>
      </c>
      <c r="AH3602" s="70" t="str">
        <f t="shared" si="414"/>
        <v/>
      </c>
      <c r="AI3602" s="70" t="str">
        <f t="shared" si="415"/>
        <v/>
      </c>
      <c r="AJ3602" s="70" t="str">
        <f t="shared" si="416"/>
        <v>X</v>
      </c>
      <c r="AK3602" s="70" t="str" cm="1">
        <f t="array" ref="AK3602">_xlfn.IFS(AH3602&lt;&gt;"","1",AI3602&lt;&gt;"","2",AJ3602&lt;&gt;"","3")</f>
        <v>3</v>
      </c>
    </row>
    <row r="3603" spans="1:37" x14ac:dyDescent="0.25">
      <c r="A3603" t="s">
        <v>638</v>
      </c>
      <c r="B3603" t="s">
        <v>639</v>
      </c>
      <c r="C3603" s="67" t="str">
        <f t="shared" si="411"/>
        <v>Gabbi Matzek</v>
      </c>
      <c r="D3603" s="71" t="str" cm="1">
        <f t="array" ref="D3603">_xlfn.IFS(AK3603="1",CONCATENATE(C3603,"Regional"),AK3603="2",CONCATENATE(C3603,"Sectional"),AK3603="3",CONCATENATE(C3603,COUNTIF($C$1:C3603,C3603)))</f>
        <v>Gabbi Matzek8</v>
      </c>
      <c r="E3603" s="66">
        <v>45169.625</v>
      </c>
      <c r="F3603" t="s">
        <v>2579</v>
      </c>
      <c r="G3603" s="46">
        <v>41</v>
      </c>
      <c r="H3603" s="46">
        <v>45</v>
      </c>
      <c r="I3603" s="46">
        <v>9</v>
      </c>
      <c r="J3603" t="s">
        <v>140</v>
      </c>
      <c r="K3603" t="s">
        <v>2580</v>
      </c>
      <c r="L3603" s="46">
        <v>2527</v>
      </c>
      <c r="M3603" s="46">
        <v>36</v>
      </c>
      <c r="N3603" s="46">
        <v>34.700000000000003</v>
      </c>
      <c r="O3603" s="46">
        <v>113</v>
      </c>
      <c r="P3603" s="46">
        <f t="shared" si="412"/>
        <v>1</v>
      </c>
      <c r="R3603" s="67" t="s">
        <v>1268</v>
      </c>
      <c r="S3603" s="67">
        <f>COUNTIF(Y$2:$Y$100,R3603)</f>
        <v>0</v>
      </c>
      <c r="V3603" s="67">
        <f t="shared" si="413"/>
        <v>0</v>
      </c>
      <c r="X3603"/>
      <c r="Y3603" s="67" t="str">
        <f t="shared" si="417"/>
        <v xml:space="preserve"> </v>
      </c>
      <c r="AB3603" t="s">
        <v>2580</v>
      </c>
      <c r="AC3603" s="46">
        <v>2527</v>
      </c>
      <c r="AD3603" s="46">
        <v>36</v>
      </c>
      <c r="AE3603" s="46">
        <v>34.700000000000003</v>
      </c>
      <c r="AF3603" s="46">
        <v>113</v>
      </c>
      <c r="AH3603" s="70" t="str">
        <f t="shared" si="414"/>
        <v/>
      </c>
      <c r="AI3603" s="70" t="str">
        <f t="shared" si="415"/>
        <v/>
      </c>
      <c r="AJ3603" s="70" t="str">
        <f t="shared" si="416"/>
        <v>X</v>
      </c>
      <c r="AK3603" s="70" t="str" cm="1">
        <f t="array" ref="AK3603">_xlfn.IFS(AH3603&lt;&gt;"","1",AI3603&lt;&gt;"","2",AJ3603&lt;&gt;"","3")</f>
        <v>3</v>
      </c>
    </row>
    <row r="3604" spans="1:37" x14ac:dyDescent="0.25">
      <c r="A3604" t="s">
        <v>250</v>
      </c>
      <c r="B3604" t="s">
        <v>567</v>
      </c>
      <c r="C3604" s="67" t="str">
        <f t="shared" si="411"/>
        <v>Anika Fredericks</v>
      </c>
      <c r="D3604" s="71" t="str" cm="1">
        <f t="array" ref="D3604">_xlfn.IFS(AK3604="1",CONCATENATE(C3604,"Regional"),AK3604="2",CONCATENATE(C3604,"Sectional"),AK3604="3",CONCATENATE(C3604,COUNTIF($C$1:C3604,C3604)))</f>
        <v>Anika Fredericks7</v>
      </c>
      <c r="E3604" s="66">
        <v>45169.625</v>
      </c>
      <c r="F3604" t="s">
        <v>2579</v>
      </c>
      <c r="G3604" s="46">
        <v>41</v>
      </c>
      <c r="H3604" s="46">
        <v>45</v>
      </c>
      <c r="I3604" s="46">
        <v>9</v>
      </c>
      <c r="J3604" t="s">
        <v>140</v>
      </c>
      <c r="K3604" t="s">
        <v>2580</v>
      </c>
      <c r="L3604" s="46">
        <v>2527</v>
      </c>
      <c r="M3604" s="46">
        <v>36</v>
      </c>
      <c r="N3604" s="46">
        <v>34.700000000000003</v>
      </c>
      <c r="O3604" s="46">
        <v>113</v>
      </c>
      <c r="P3604" s="46">
        <f t="shared" si="412"/>
        <v>1</v>
      </c>
      <c r="R3604" s="67" t="s">
        <v>1225</v>
      </c>
      <c r="S3604" s="67">
        <f>COUNTIF(Y$2:$Y$100,R3604)</f>
        <v>0</v>
      </c>
      <c r="V3604" s="67">
        <f t="shared" si="413"/>
        <v>0</v>
      </c>
      <c r="X3604"/>
      <c r="Y3604" s="67" t="str">
        <f t="shared" si="417"/>
        <v xml:space="preserve"> </v>
      </c>
      <c r="AB3604" t="s">
        <v>2580</v>
      </c>
      <c r="AC3604" s="46">
        <v>2527</v>
      </c>
      <c r="AD3604" s="46">
        <v>36</v>
      </c>
      <c r="AE3604" s="46">
        <v>34.700000000000003</v>
      </c>
      <c r="AF3604" s="46">
        <v>113</v>
      </c>
      <c r="AH3604" s="70" t="str">
        <f t="shared" si="414"/>
        <v/>
      </c>
      <c r="AI3604" s="70" t="str">
        <f t="shared" si="415"/>
        <v/>
      </c>
      <c r="AJ3604" s="70" t="str">
        <f t="shared" si="416"/>
        <v>X</v>
      </c>
      <c r="AK3604" s="70" t="str" cm="1">
        <f t="array" ref="AK3604">_xlfn.IFS(AH3604&lt;&gt;"","1",AI3604&lt;&gt;"","2",AJ3604&lt;&gt;"","3")</f>
        <v>3</v>
      </c>
    </row>
    <row r="3605" spans="1:37" x14ac:dyDescent="0.25">
      <c r="A3605" t="s">
        <v>633</v>
      </c>
      <c r="B3605" t="s">
        <v>875</v>
      </c>
      <c r="C3605" s="67" t="str">
        <f t="shared" si="411"/>
        <v>Layla Salay</v>
      </c>
      <c r="D3605" s="71" t="str" cm="1">
        <f t="array" ref="D3605">_xlfn.IFS(AK3605="1",CONCATENATE(C3605,"Regional"),AK3605="2",CONCATENATE(C3605,"Sectional"),AK3605="3",CONCATENATE(C3605,COUNTIF($C$1:C3605,C3605)))</f>
        <v>Layla Salay8</v>
      </c>
      <c r="E3605" s="66">
        <v>45169.625</v>
      </c>
      <c r="F3605" t="s">
        <v>2579</v>
      </c>
      <c r="G3605" s="46">
        <v>41</v>
      </c>
      <c r="H3605" s="46">
        <v>45</v>
      </c>
      <c r="I3605" s="46">
        <v>9</v>
      </c>
      <c r="J3605" t="s">
        <v>140</v>
      </c>
      <c r="K3605" t="s">
        <v>2580</v>
      </c>
      <c r="L3605" s="46">
        <v>2527</v>
      </c>
      <c r="M3605" s="46">
        <v>36</v>
      </c>
      <c r="N3605" s="46">
        <v>34.700000000000003</v>
      </c>
      <c r="O3605" s="46">
        <v>113</v>
      </c>
      <c r="P3605" s="46">
        <f t="shared" si="412"/>
        <v>1</v>
      </c>
      <c r="R3605" s="67" t="s">
        <v>2907</v>
      </c>
      <c r="S3605" s="67">
        <f>COUNTIF(Y$2:$Y$100,R3605)</f>
        <v>0</v>
      </c>
      <c r="V3605" s="67">
        <f t="shared" si="413"/>
        <v>0</v>
      </c>
      <c r="X3605"/>
      <c r="Y3605" s="67" t="str">
        <f t="shared" si="417"/>
        <v xml:space="preserve"> </v>
      </c>
      <c r="AB3605" t="s">
        <v>2580</v>
      </c>
      <c r="AC3605" s="46">
        <v>2527</v>
      </c>
      <c r="AD3605" s="46">
        <v>36</v>
      </c>
      <c r="AE3605" s="46">
        <v>34.700000000000003</v>
      </c>
      <c r="AF3605" s="46">
        <v>113</v>
      </c>
      <c r="AH3605" s="70" t="str">
        <f t="shared" si="414"/>
        <v/>
      </c>
      <c r="AI3605" s="70" t="str">
        <f t="shared" si="415"/>
        <v/>
      </c>
      <c r="AJ3605" s="70" t="str">
        <f t="shared" si="416"/>
        <v>X</v>
      </c>
      <c r="AK3605" s="70" t="str" cm="1">
        <f t="array" ref="AK3605">_xlfn.IFS(AH3605&lt;&gt;"","1",AI3605&lt;&gt;"","2",AJ3605&lt;&gt;"","3")</f>
        <v>3</v>
      </c>
    </row>
    <row r="3606" spans="1:37" x14ac:dyDescent="0.25">
      <c r="A3606" t="s">
        <v>303</v>
      </c>
      <c r="B3606" t="s">
        <v>368</v>
      </c>
      <c r="C3606" s="67" t="str">
        <f t="shared" si="411"/>
        <v>Lexi Marks</v>
      </c>
      <c r="D3606" s="71" t="str" cm="1">
        <f t="array" ref="D3606">_xlfn.IFS(AK3606="1",CONCATENATE(C3606,"Regional"),AK3606="2",CONCATENATE(C3606,"Sectional"),AK3606="3",CONCATENATE(C3606,COUNTIF($C$1:C3606,C3606)))</f>
        <v>Lexi Marks4</v>
      </c>
      <c r="E3606" s="66">
        <v>45169.625</v>
      </c>
      <c r="F3606" t="s">
        <v>2579</v>
      </c>
      <c r="G3606" s="46">
        <v>41</v>
      </c>
      <c r="H3606" s="46">
        <v>46</v>
      </c>
      <c r="I3606" s="46">
        <v>12</v>
      </c>
      <c r="J3606" t="s">
        <v>140</v>
      </c>
      <c r="K3606" t="s">
        <v>2580</v>
      </c>
      <c r="L3606" s="46">
        <v>2527</v>
      </c>
      <c r="M3606" s="46">
        <v>36</v>
      </c>
      <c r="N3606" s="46">
        <v>34.700000000000003</v>
      </c>
      <c r="O3606" s="46">
        <v>113</v>
      </c>
      <c r="P3606" s="46">
        <f t="shared" si="412"/>
        <v>1</v>
      </c>
      <c r="R3606" s="67" t="s">
        <v>1277</v>
      </c>
      <c r="S3606" s="67">
        <f>COUNTIF(Y$2:$Y$100,R3606)</f>
        <v>0</v>
      </c>
      <c r="V3606" s="67">
        <f t="shared" si="413"/>
        <v>0</v>
      </c>
      <c r="X3606"/>
      <c r="Y3606" s="67" t="str">
        <f t="shared" si="417"/>
        <v xml:space="preserve"> </v>
      </c>
      <c r="AB3606" t="s">
        <v>2580</v>
      </c>
      <c r="AC3606" s="46">
        <v>2527</v>
      </c>
      <c r="AD3606" s="46">
        <v>36</v>
      </c>
      <c r="AE3606" s="46">
        <v>34.700000000000003</v>
      </c>
      <c r="AF3606" s="46">
        <v>113</v>
      </c>
      <c r="AH3606" s="70" t="str">
        <f t="shared" si="414"/>
        <v/>
      </c>
      <c r="AI3606" s="70" t="str">
        <f t="shared" si="415"/>
        <v/>
      </c>
      <c r="AJ3606" s="70" t="str">
        <f t="shared" si="416"/>
        <v>X</v>
      </c>
      <c r="AK3606" s="70" t="str" cm="1">
        <f t="array" ref="AK3606">_xlfn.IFS(AH3606&lt;&gt;"","1",AI3606&lt;&gt;"","2",AJ3606&lt;&gt;"","3")</f>
        <v>3</v>
      </c>
    </row>
    <row r="3607" spans="1:37" x14ac:dyDescent="0.25">
      <c r="A3607" t="s">
        <v>566</v>
      </c>
      <c r="B3607" t="s">
        <v>313</v>
      </c>
      <c r="C3607" s="67" t="str">
        <f t="shared" si="411"/>
        <v>Avery Hoff</v>
      </c>
      <c r="D3607" s="71" t="str" cm="1">
        <f t="array" ref="D3607">_xlfn.IFS(AK3607="1",CONCATENATE(C3607,"Regional"),AK3607="2",CONCATENATE(C3607,"Sectional"),AK3607="3",CONCATENATE(C3607,COUNTIF($C$1:C3607,C3607)))</f>
        <v>Avery Hoff4</v>
      </c>
      <c r="E3607" s="66">
        <v>45169.625</v>
      </c>
      <c r="F3607" t="s">
        <v>2579</v>
      </c>
      <c r="G3607" s="46">
        <v>41</v>
      </c>
      <c r="H3607" s="46">
        <v>47</v>
      </c>
      <c r="I3607" s="46">
        <v>13</v>
      </c>
      <c r="J3607" t="s">
        <v>140</v>
      </c>
      <c r="K3607" t="s">
        <v>2580</v>
      </c>
      <c r="L3607" s="46">
        <v>2527</v>
      </c>
      <c r="M3607" s="46">
        <v>36</v>
      </c>
      <c r="N3607" s="46">
        <v>34.700000000000003</v>
      </c>
      <c r="O3607" s="46">
        <v>113</v>
      </c>
      <c r="P3607" s="46">
        <f t="shared" si="412"/>
        <v>1</v>
      </c>
      <c r="R3607" s="67" t="s">
        <v>3165</v>
      </c>
      <c r="S3607" s="67">
        <f>COUNTIF(Y$2:$Y$100,R3607)</f>
        <v>0</v>
      </c>
      <c r="V3607" s="67">
        <f t="shared" si="413"/>
        <v>0</v>
      </c>
      <c r="X3607"/>
      <c r="Y3607" s="67" t="str">
        <f t="shared" si="417"/>
        <v xml:space="preserve"> </v>
      </c>
      <c r="AB3607" t="s">
        <v>2580</v>
      </c>
      <c r="AC3607" s="46">
        <v>2527</v>
      </c>
      <c r="AD3607" s="46">
        <v>36</v>
      </c>
      <c r="AE3607" s="46">
        <v>34.700000000000003</v>
      </c>
      <c r="AF3607" s="46">
        <v>113</v>
      </c>
      <c r="AH3607" s="70" t="str">
        <f t="shared" si="414"/>
        <v/>
      </c>
      <c r="AI3607" s="70" t="str">
        <f t="shared" si="415"/>
        <v/>
      </c>
      <c r="AJ3607" s="70" t="str">
        <f t="shared" si="416"/>
        <v>X</v>
      </c>
      <c r="AK3607" s="70" t="str" cm="1">
        <f t="array" ref="AK3607">_xlfn.IFS(AH3607&lt;&gt;"","1",AI3607&lt;&gt;"","2",AJ3607&lt;&gt;"","3")</f>
        <v>3</v>
      </c>
    </row>
    <row r="3608" spans="1:37" x14ac:dyDescent="0.25">
      <c r="A3608" t="s">
        <v>347</v>
      </c>
      <c r="B3608" t="s">
        <v>242</v>
      </c>
      <c r="C3608" s="67" t="str">
        <f t="shared" si="411"/>
        <v>Emery Sanders</v>
      </c>
      <c r="D3608" s="71" t="str" cm="1">
        <f t="array" ref="D3608">_xlfn.IFS(AK3608="1",CONCATENATE(C3608,"Regional"),AK3608="2",CONCATENATE(C3608,"Sectional"),AK3608="3",CONCATENATE(C3608,COUNTIF($C$1:C3608,C3608)))</f>
        <v>Emery Sanders5</v>
      </c>
      <c r="E3608" s="66">
        <v>45169.625</v>
      </c>
      <c r="F3608" t="s">
        <v>2579</v>
      </c>
      <c r="G3608" s="46">
        <v>41</v>
      </c>
      <c r="H3608" s="46">
        <v>48</v>
      </c>
      <c r="I3608" s="46">
        <v>14</v>
      </c>
      <c r="J3608" t="s">
        <v>140</v>
      </c>
      <c r="K3608" t="s">
        <v>2580</v>
      </c>
      <c r="L3608" s="46">
        <v>2527</v>
      </c>
      <c r="M3608" s="46">
        <v>36</v>
      </c>
      <c r="N3608" s="46">
        <v>34.700000000000003</v>
      </c>
      <c r="O3608" s="46">
        <v>113</v>
      </c>
      <c r="P3608" s="46">
        <f t="shared" si="412"/>
        <v>1</v>
      </c>
      <c r="R3608" s="67" t="s">
        <v>1270</v>
      </c>
      <c r="S3608" s="67">
        <f>COUNTIF(Y$2:$Y$100,R3608)</f>
        <v>0</v>
      </c>
      <c r="V3608" s="67">
        <f t="shared" si="413"/>
        <v>0</v>
      </c>
      <c r="X3608"/>
      <c r="Y3608" s="67" t="str">
        <f t="shared" si="417"/>
        <v xml:space="preserve"> </v>
      </c>
      <c r="AB3608" t="s">
        <v>2580</v>
      </c>
      <c r="AC3608" s="46">
        <v>2527</v>
      </c>
      <c r="AD3608" s="46">
        <v>36</v>
      </c>
      <c r="AE3608" s="46">
        <v>34.700000000000003</v>
      </c>
      <c r="AF3608" s="46">
        <v>113</v>
      </c>
      <c r="AH3608" s="70" t="str">
        <f t="shared" si="414"/>
        <v/>
      </c>
      <c r="AI3608" s="70" t="str">
        <f t="shared" si="415"/>
        <v/>
      </c>
      <c r="AJ3608" s="70" t="str">
        <f t="shared" si="416"/>
        <v>X</v>
      </c>
      <c r="AK3608" s="70" t="str" cm="1">
        <f t="array" ref="AK3608">_xlfn.IFS(AH3608&lt;&gt;"","1",AI3608&lt;&gt;"","2",AJ3608&lt;&gt;"","3")</f>
        <v>3</v>
      </c>
    </row>
    <row r="3609" spans="1:37" x14ac:dyDescent="0.25">
      <c r="A3609" t="s">
        <v>186</v>
      </c>
      <c r="B3609" t="s">
        <v>458</v>
      </c>
      <c r="C3609" s="67" t="str">
        <f t="shared" si="411"/>
        <v>Lauren Anderson</v>
      </c>
      <c r="D3609" s="71" t="str" cm="1">
        <f t="array" ref="D3609">_xlfn.IFS(AK3609="1",CONCATENATE(C3609,"Regional"),AK3609="2",CONCATENATE(C3609,"Sectional"),AK3609="3",CONCATENATE(C3609,COUNTIF($C$1:C3609,C3609)))</f>
        <v>Lauren Anderson4</v>
      </c>
      <c r="E3609" s="66">
        <v>45169.625</v>
      </c>
      <c r="F3609" t="s">
        <v>2579</v>
      </c>
      <c r="G3609" s="46">
        <v>41</v>
      </c>
      <c r="H3609" s="46">
        <v>48</v>
      </c>
      <c r="I3609" s="46">
        <v>14</v>
      </c>
      <c r="J3609" t="s">
        <v>140</v>
      </c>
      <c r="K3609" t="s">
        <v>2580</v>
      </c>
      <c r="L3609" s="46">
        <v>2527</v>
      </c>
      <c r="M3609" s="46">
        <v>36</v>
      </c>
      <c r="N3609" s="46">
        <v>34.700000000000003</v>
      </c>
      <c r="O3609" s="46">
        <v>113</v>
      </c>
      <c r="P3609" s="46">
        <f t="shared" si="412"/>
        <v>1</v>
      </c>
      <c r="R3609" s="67" t="s">
        <v>1478</v>
      </c>
      <c r="S3609" s="67">
        <f>COUNTIF(Y$2:$Y$100,R3609)</f>
        <v>0</v>
      </c>
      <c r="V3609" s="67">
        <f t="shared" si="413"/>
        <v>0</v>
      </c>
      <c r="X3609"/>
      <c r="Y3609" s="67" t="str">
        <f t="shared" si="417"/>
        <v xml:space="preserve"> </v>
      </c>
      <c r="AB3609" t="s">
        <v>2580</v>
      </c>
      <c r="AC3609" s="46">
        <v>2527</v>
      </c>
      <c r="AD3609" s="46">
        <v>36</v>
      </c>
      <c r="AE3609" s="46">
        <v>34.700000000000003</v>
      </c>
      <c r="AF3609" s="46">
        <v>113</v>
      </c>
      <c r="AH3609" s="70" t="str">
        <f t="shared" si="414"/>
        <v/>
      </c>
      <c r="AI3609" s="70" t="str">
        <f t="shared" si="415"/>
        <v/>
      </c>
      <c r="AJ3609" s="70" t="str">
        <f t="shared" si="416"/>
        <v>X</v>
      </c>
      <c r="AK3609" s="70" t="str" cm="1">
        <f t="array" ref="AK3609">_xlfn.IFS(AH3609&lt;&gt;"","1",AI3609&lt;&gt;"","2",AJ3609&lt;&gt;"","3")</f>
        <v>3</v>
      </c>
    </row>
    <row r="3610" spans="1:37" x14ac:dyDescent="0.25">
      <c r="A3610" t="s">
        <v>222</v>
      </c>
      <c r="B3610" t="s">
        <v>207</v>
      </c>
      <c r="C3610" s="67" t="str">
        <f t="shared" si="411"/>
        <v>Taylor Bush</v>
      </c>
      <c r="D3610" s="71" t="str" cm="1">
        <f t="array" ref="D3610">_xlfn.IFS(AK3610="1",CONCATENATE(C3610,"Regional"),AK3610="2",CONCATENATE(C3610,"Sectional"),AK3610="3",CONCATENATE(C3610,COUNTIF($C$1:C3610,C3610)))</f>
        <v>Taylor Bush4</v>
      </c>
      <c r="E3610" s="66">
        <v>45169.625</v>
      </c>
      <c r="F3610" t="s">
        <v>2579</v>
      </c>
      <c r="G3610" s="46">
        <v>41</v>
      </c>
      <c r="H3610" s="46">
        <v>49</v>
      </c>
      <c r="I3610" s="46">
        <v>16</v>
      </c>
      <c r="J3610" t="s">
        <v>140</v>
      </c>
      <c r="K3610" t="s">
        <v>2580</v>
      </c>
      <c r="L3610" s="46">
        <v>2527</v>
      </c>
      <c r="M3610" s="46">
        <v>36</v>
      </c>
      <c r="N3610" s="46">
        <v>34.700000000000003</v>
      </c>
      <c r="O3610" s="46">
        <v>113</v>
      </c>
      <c r="P3610" s="46">
        <f t="shared" si="412"/>
        <v>1</v>
      </c>
      <c r="R3610" s="67" t="s">
        <v>3610</v>
      </c>
      <c r="S3610" s="67">
        <f>COUNTIF(Y$2:$Y$100,R3610)</f>
        <v>0</v>
      </c>
      <c r="V3610" s="67">
        <f t="shared" si="413"/>
        <v>0</v>
      </c>
      <c r="X3610"/>
      <c r="Y3610" s="67" t="str">
        <f t="shared" si="417"/>
        <v xml:space="preserve"> </v>
      </c>
      <c r="AB3610" t="s">
        <v>2580</v>
      </c>
      <c r="AC3610" s="46">
        <v>2527</v>
      </c>
      <c r="AD3610" s="46">
        <v>36</v>
      </c>
      <c r="AE3610" s="46">
        <v>34.700000000000003</v>
      </c>
      <c r="AF3610" s="46">
        <v>113</v>
      </c>
      <c r="AH3610" s="70" t="str">
        <f t="shared" si="414"/>
        <v/>
      </c>
      <c r="AI3610" s="70" t="str">
        <f t="shared" si="415"/>
        <v/>
      </c>
      <c r="AJ3610" s="70" t="str">
        <f t="shared" si="416"/>
        <v>X</v>
      </c>
      <c r="AK3610" s="70" t="str" cm="1">
        <f t="array" ref="AK3610">_xlfn.IFS(AH3610&lt;&gt;"","1",AI3610&lt;&gt;"","2",AJ3610&lt;&gt;"","3")</f>
        <v>3</v>
      </c>
    </row>
    <row r="3611" spans="1:37" x14ac:dyDescent="0.25">
      <c r="A3611" t="s">
        <v>576</v>
      </c>
      <c r="B3611" t="s">
        <v>577</v>
      </c>
      <c r="C3611" s="67" t="str">
        <f t="shared" si="411"/>
        <v>Bernie Falbo</v>
      </c>
      <c r="D3611" s="71" t="str" cm="1">
        <f t="array" ref="D3611">_xlfn.IFS(AK3611="1",CONCATENATE(C3611,"Regional"),AK3611="2",CONCATENATE(C3611,"Sectional"),AK3611="3",CONCATENATE(C3611,COUNTIF($C$1:C3611,C3611)))</f>
        <v>Bernie Falbo2</v>
      </c>
      <c r="E3611" s="66">
        <v>45169.625</v>
      </c>
      <c r="F3611" t="s">
        <v>2579</v>
      </c>
      <c r="G3611" s="46">
        <v>41</v>
      </c>
      <c r="H3611" s="46">
        <v>50</v>
      </c>
      <c r="I3611" s="46">
        <v>17</v>
      </c>
      <c r="J3611" t="s">
        <v>140</v>
      </c>
      <c r="K3611" t="s">
        <v>2580</v>
      </c>
      <c r="L3611" s="46">
        <v>2527</v>
      </c>
      <c r="M3611" s="46">
        <v>36</v>
      </c>
      <c r="N3611" s="46">
        <v>34.700000000000003</v>
      </c>
      <c r="O3611" s="46">
        <v>113</v>
      </c>
      <c r="P3611" s="46">
        <f t="shared" si="412"/>
        <v>1</v>
      </c>
      <c r="R3611" s="67" t="s">
        <v>1230</v>
      </c>
      <c r="S3611" s="67">
        <f>COUNTIF(Y$2:$Y$100,R3611)</f>
        <v>0</v>
      </c>
      <c r="V3611" s="67">
        <f t="shared" si="413"/>
        <v>0</v>
      </c>
      <c r="X3611"/>
      <c r="Y3611" s="67" t="str">
        <f t="shared" si="417"/>
        <v xml:space="preserve"> </v>
      </c>
      <c r="AB3611" t="s">
        <v>2580</v>
      </c>
      <c r="AC3611" s="46">
        <v>2527</v>
      </c>
      <c r="AD3611" s="46">
        <v>36</v>
      </c>
      <c r="AE3611" s="46">
        <v>34.700000000000003</v>
      </c>
      <c r="AF3611" s="46">
        <v>113</v>
      </c>
      <c r="AH3611" s="70" t="str">
        <f t="shared" si="414"/>
        <v/>
      </c>
      <c r="AI3611" s="70" t="str">
        <f t="shared" si="415"/>
        <v/>
      </c>
      <c r="AJ3611" s="70" t="str">
        <f t="shared" si="416"/>
        <v>X</v>
      </c>
      <c r="AK3611" s="70" t="str" cm="1">
        <f t="array" ref="AK3611">_xlfn.IFS(AH3611&lt;&gt;"","1",AI3611&lt;&gt;"","2",AJ3611&lt;&gt;"","3")</f>
        <v>3</v>
      </c>
    </row>
    <row r="3612" spans="1:37" x14ac:dyDescent="0.25">
      <c r="A3612" t="s">
        <v>271</v>
      </c>
      <c r="B3612" t="s">
        <v>1641</v>
      </c>
      <c r="C3612" s="67" t="str">
        <f t="shared" si="411"/>
        <v>Aaliyah Huppert</v>
      </c>
      <c r="D3612" s="71" t="str" cm="1">
        <f t="array" ref="D3612">_xlfn.IFS(AK3612="1",CONCATENATE(C3612,"Regional"),AK3612="2",CONCATENATE(C3612,"Sectional"),AK3612="3",CONCATENATE(C3612,COUNTIF($C$1:C3612,C3612)))</f>
        <v>Aaliyah Huppert4</v>
      </c>
      <c r="E3612" s="66">
        <v>45169.625</v>
      </c>
      <c r="F3612" t="s">
        <v>2579</v>
      </c>
      <c r="G3612" s="46">
        <v>41</v>
      </c>
      <c r="H3612" s="46">
        <v>50</v>
      </c>
      <c r="I3612" s="46">
        <v>17</v>
      </c>
      <c r="J3612" t="s">
        <v>140</v>
      </c>
      <c r="K3612" t="s">
        <v>2580</v>
      </c>
      <c r="L3612" s="46">
        <v>2527</v>
      </c>
      <c r="M3612" s="46">
        <v>36</v>
      </c>
      <c r="N3612" s="46">
        <v>34.700000000000003</v>
      </c>
      <c r="O3612" s="46">
        <v>113</v>
      </c>
      <c r="P3612" s="46">
        <f t="shared" si="412"/>
        <v>1</v>
      </c>
      <c r="R3612" s="67" t="s">
        <v>3609</v>
      </c>
      <c r="S3612" s="67">
        <f>COUNTIF(Y$2:$Y$100,R3612)</f>
        <v>0</v>
      </c>
      <c r="V3612" s="67">
        <f t="shared" si="413"/>
        <v>0</v>
      </c>
      <c r="X3612"/>
      <c r="Y3612" s="67" t="str">
        <f t="shared" si="417"/>
        <v xml:space="preserve"> </v>
      </c>
      <c r="AB3612" t="s">
        <v>2580</v>
      </c>
      <c r="AC3612" s="46">
        <v>2527</v>
      </c>
      <c r="AD3612" s="46">
        <v>36</v>
      </c>
      <c r="AE3612" s="46">
        <v>34.700000000000003</v>
      </c>
      <c r="AF3612" s="46">
        <v>113</v>
      </c>
      <c r="AH3612" s="70" t="str">
        <f t="shared" si="414"/>
        <v/>
      </c>
      <c r="AI3612" s="70" t="str">
        <f t="shared" si="415"/>
        <v/>
      </c>
      <c r="AJ3612" s="70" t="str">
        <f t="shared" si="416"/>
        <v>X</v>
      </c>
      <c r="AK3612" s="70" t="str" cm="1">
        <f t="array" ref="AK3612">_xlfn.IFS(AH3612&lt;&gt;"","1",AI3612&lt;&gt;"","2",AJ3612&lt;&gt;"","3")</f>
        <v>3</v>
      </c>
    </row>
    <row r="3613" spans="1:37" x14ac:dyDescent="0.25">
      <c r="A3613" t="s">
        <v>293</v>
      </c>
      <c r="B3613" t="s">
        <v>581</v>
      </c>
      <c r="C3613" s="67" t="str">
        <f t="shared" si="411"/>
        <v>Marlee Lane</v>
      </c>
      <c r="D3613" s="71" t="str" cm="1">
        <f t="array" ref="D3613">_xlfn.IFS(AK3613="1",CONCATENATE(C3613,"Regional"),AK3613="2",CONCATENATE(C3613,"Sectional"),AK3613="3",CONCATENATE(C3613,COUNTIF($C$1:C3613,C3613)))</f>
        <v>Marlee Lane4</v>
      </c>
      <c r="E3613" s="66">
        <v>45169.625</v>
      </c>
      <c r="F3613" t="s">
        <v>2579</v>
      </c>
      <c r="G3613" s="46">
        <v>41</v>
      </c>
      <c r="H3613" s="46">
        <v>50</v>
      </c>
      <c r="I3613" s="46">
        <v>17</v>
      </c>
      <c r="J3613" t="s">
        <v>140</v>
      </c>
      <c r="K3613" t="s">
        <v>2580</v>
      </c>
      <c r="L3613" s="46">
        <v>2527</v>
      </c>
      <c r="M3613" s="46">
        <v>36</v>
      </c>
      <c r="N3613" s="46">
        <v>34.700000000000003</v>
      </c>
      <c r="O3613" s="46">
        <v>113</v>
      </c>
      <c r="P3613" s="46">
        <f t="shared" si="412"/>
        <v>1</v>
      </c>
      <c r="R3613" s="67" t="s">
        <v>1232</v>
      </c>
      <c r="S3613" s="67">
        <f>COUNTIF(Y$2:$Y$100,R3613)</f>
        <v>0</v>
      </c>
      <c r="V3613" s="67">
        <f t="shared" si="413"/>
        <v>0</v>
      </c>
      <c r="X3613"/>
      <c r="Y3613" s="67" t="str">
        <f t="shared" si="417"/>
        <v xml:space="preserve"> </v>
      </c>
      <c r="AB3613" t="s">
        <v>2580</v>
      </c>
      <c r="AC3613" s="46">
        <v>2527</v>
      </c>
      <c r="AD3613" s="46">
        <v>36</v>
      </c>
      <c r="AE3613" s="46">
        <v>34.700000000000003</v>
      </c>
      <c r="AF3613" s="46">
        <v>113</v>
      </c>
      <c r="AH3613" s="70" t="str">
        <f t="shared" si="414"/>
        <v/>
      </c>
      <c r="AI3613" s="70" t="str">
        <f t="shared" si="415"/>
        <v/>
      </c>
      <c r="AJ3613" s="70" t="str">
        <f t="shared" si="416"/>
        <v>X</v>
      </c>
      <c r="AK3613" s="70" t="str" cm="1">
        <f t="array" ref="AK3613">_xlfn.IFS(AH3613&lt;&gt;"","1",AI3613&lt;&gt;"","2",AJ3613&lt;&gt;"","3")</f>
        <v>3</v>
      </c>
    </row>
    <row r="3614" spans="1:37" x14ac:dyDescent="0.25">
      <c r="A3614" t="s">
        <v>963</v>
      </c>
      <c r="B3614" t="s">
        <v>964</v>
      </c>
      <c r="C3614" s="67" t="str">
        <f t="shared" si="411"/>
        <v>Mattie Albright</v>
      </c>
      <c r="D3614" s="71" t="str" cm="1">
        <f t="array" ref="D3614">_xlfn.IFS(AK3614="1",CONCATENATE(C3614,"Regional"),AK3614="2",CONCATENATE(C3614,"Sectional"),AK3614="3",CONCATENATE(C3614,COUNTIF($C$1:C3614,C3614)))</f>
        <v>Mattie Albright5</v>
      </c>
      <c r="E3614" s="66">
        <v>45169.625</v>
      </c>
      <c r="F3614" t="s">
        <v>2579</v>
      </c>
      <c r="G3614" s="46">
        <v>41</v>
      </c>
      <c r="H3614" s="46">
        <v>50</v>
      </c>
      <c r="I3614" s="46">
        <v>17</v>
      </c>
      <c r="J3614" t="s">
        <v>140</v>
      </c>
      <c r="K3614" t="s">
        <v>2580</v>
      </c>
      <c r="L3614" s="46">
        <v>2527</v>
      </c>
      <c r="M3614" s="46">
        <v>36</v>
      </c>
      <c r="N3614" s="46">
        <v>34.700000000000003</v>
      </c>
      <c r="O3614" s="46">
        <v>113</v>
      </c>
      <c r="P3614" s="46">
        <f t="shared" si="412"/>
        <v>1</v>
      </c>
      <c r="R3614" s="67" t="s">
        <v>1477</v>
      </c>
      <c r="S3614" s="67">
        <f>COUNTIF(Y$2:$Y$100,R3614)</f>
        <v>0</v>
      </c>
      <c r="V3614" s="67">
        <f t="shared" si="413"/>
        <v>0</v>
      </c>
      <c r="X3614"/>
      <c r="Y3614" s="67" t="str">
        <f t="shared" si="417"/>
        <v xml:space="preserve"> </v>
      </c>
      <c r="AB3614" t="s">
        <v>2580</v>
      </c>
      <c r="AC3614" s="46">
        <v>2527</v>
      </c>
      <c r="AD3614" s="46">
        <v>36</v>
      </c>
      <c r="AE3614" s="46">
        <v>34.700000000000003</v>
      </c>
      <c r="AF3614" s="46">
        <v>113</v>
      </c>
      <c r="AH3614" s="70" t="str">
        <f t="shared" si="414"/>
        <v/>
      </c>
      <c r="AI3614" s="70" t="str">
        <f t="shared" si="415"/>
        <v/>
      </c>
      <c r="AJ3614" s="70" t="str">
        <f t="shared" si="416"/>
        <v>X</v>
      </c>
      <c r="AK3614" s="70" t="str" cm="1">
        <f t="array" ref="AK3614">_xlfn.IFS(AH3614&lt;&gt;"","1",AI3614&lt;&gt;"","2",AJ3614&lt;&gt;"","3")</f>
        <v>3</v>
      </c>
    </row>
    <row r="3615" spans="1:37" x14ac:dyDescent="0.25">
      <c r="A3615" t="s">
        <v>351</v>
      </c>
      <c r="B3615" t="s">
        <v>434</v>
      </c>
      <c r="C3615" s="67" t="str">
        <f t="shared" si="411"/>
        <v>Ella Schmidt</v>
      </c>
      <c r="D3615" s="71" t="str" cm="1">
        <f t="array" ref="D3615">_xlfn.IFS(AK3615="1",CONCATENATE(C3615,"Regional"),AK3615="2",CONCATENATE(C3615,"Sectional"),AK3615="3",CONCATENATE(C3615,COUNTIF($C$1:C3615,C3615)))</f>
        <v>Ella Schmidt2</v>
      </c>
      <c r="E3615" s="66">
        <v>45169.625</v>
      </c>
      <c r="F3615" t="s">
        <v>2579</v>
      </c>
      <c r="G3615" s="46">
        <v>41</v>
      </c>
      <c r="H3615" s="46">
        <v>51</v>
      </c>
      <c r="I3615" s="46">
        <v>21</v>
      </c>
      <c r="J3615" t="s">
        <v>140</v>
      </c>
      <c r="K3615" t="s">
        <v>2580</v>
      </c>
      <c r="L3615" s="46">
        <v>2527</v>
      </c>
      <c r="M3615" s="46">
        <v>36</v>
      </c>
      <c r="N3615" s="46">
        <v>34.700000000000003</v>
      </c>
      <c r="O3615" s="46">
        <v>113</v>
      </c>
      <c r="P3615" s="46">
        <f t="shared" si="412"/>
        <v>1</v>
      </c>
      <c r="R3615" s="67" t="s">
        <v>1228</v>
      </c>
      <c r="S3615" s="67">
        <f>COUNTIF(Y$2:$Y$100,R3615)</f>
        <v>0</v>
      </c>
      <c r="V3615" s="67">
        <f t="shared" si="413"/>
        <v>0</v>
      </c>
      <c r="X3615"/>
      <c r="Y3615" s="67" t="str">
        <f t="shared" si="417"/>
        <v xml:space="preserve"> </v>
      </c>
      <c r="AB3615" t="s">
        <v>2580</v>
      </c>
      <c r="AC3615" s="46">
        <v>2527</v>
      </c>
      <c r="AD3615" s="46">
        <v>36</v>
      </c>
      <c r="AE3615" s="46">
        <v>34.700000000000003</v>
      </c>
      <c r="AF3615" s="46">
        <v>113</v>
      </c>
      <c r="AH3615" s="70" t="str">
        <f t="shared" si="414"/>
        <v/>
      </c>
      <c r="AI3615" s="70" t="str">
        <f t="shared" si="415"/>
        <v/>
      </c>
      <c r="AJ3615" s="70" t="str">
        <f t="shared" si="416"/>
        <v>X</v>
      </c>
      <c r="AK3615" s="70" t="str" cm="1">
        <f t="array" ref="AK3615">_xlfn.IFS(AH3615&lt;&gt;"","1",AI3615&lt;&gt;"","2",AJ3615&lt;&gt;"","3")</f>
        <v>3</v>
      </c>
    </row>
    <row r="3616" spans="1:37" x14ac:dyDescent="0.25">
      <c r="A3616" t="s">
        <v>584</v>
      </c>
      <c r="B3616" t="s">
        <v>523</v>
      </c>
      <c r="C3616" s="67" t="str">
        <f t="shared" si="411"/>
        <v>Nora Camlek</v>
      </c>
      <c r="D3616" s="71" t="str" cm="1">
        <f t="array" ref="D3616">_xlfn.IFS(AK3616="1",CONCATENATE(C3616,"Regional"),AK3616="2",CONCATENATE(C3616,"Sectional"),AK3616="3",CONCATENATE(C3616,COUNTIF($C$1:C3616,C3616)))</f>
        <v>Nora Camlek2</v>
      </c>
      <c r="E3616" s="66">
        <v>45169.625</v>
      </c>
      <c r="F3616" t="s">
        <v>2579</v>
      </c>
      <c r="G3616" s="46">
        <v>41</v>
      </c>
      <c r="H3616" s="46">
        <v>52</v>
      </c>
      <c r="I3616" s="46">
        <v>22</v>
      </c>
      <c r="J3616" t="s">
        <v>140</v>
      </c>
      <c r="K3616" t="s">
        <v>2580</v>
      </c>
      <c r="L3616" s="46">
        <v>2527</v>
      </c>
      <c r="M3616" s="46">
        <v>36</v>
      </c>
      <c r="N3616" s="46">
        <v>34.700000000000003</v>
      </c>
      <c r="O3616" s="46">
        <v>113</v>
      </c>
      <c r="P3616" s="46">
        <f t="shared" si="412"/>
        <v>1</v>
      </c>
      <c r="R3616" s="67" t="s">
        <v>1233</v>
      </c>
      <c r="S3616" s="67">
        <f>COUNTIF(Y$2:$Y$100,R3616)</f>
        <v>0</v>
      </c>
      <c r="V3616" s="67">
        <f t="shared" si="413"/>
        <v>0</v>
      </c>
      <c r="X3616"/>
      <c r="Y3616" s="67" t="str">
        <f t="shared" si="417"/>
        <v xml:space="preserve"> </v>
      </c>
      <c r="AB3616" t="s">
        <v>2580</v>
      </c>
      <c r="AC3616" s="46">
        <v>2527</v>
      </c>
      <c r="AD3616" s="46">
        <v>36</v>
      </c>
      <c r="AE3616" s="46">
        <v>34.700000000000003</v>
      </c>
      <c r="AF3616" s="46">
        <v>113</v>
      </c>
      <c r="AH3616" s="70" t="str">
        <f t="shared" si="414"/>
        <v/>
      </c>
      <c r="AI3616" s="70" t="str">
        <f t="shared" si="415"/>
        <v/>
      </c>
      <c r="AJ3616" s="70" t="str">
        <f t="shared" si="416"/>
        <v>X</v>
      </c>
      <c r="AK3616" s="70" t="str" cm="1">
        <f t="array" ref="AK3616">_xlfn.IFS(AH3616&lt;&gt;"","1",AI3616&lt;&gt;"","2",AJ3616&lt;&gt;"","3")</f>
        <v>3</v>
      </c>
    </row>
    <row r="3617" spans="1:37" x14ac:dyDescent="0.25">
      <c r="A3617" t="s">
        <v>649</v>
      </c>
      <c r="B3617" t="s">
        <v>650</v>
      </c>
      <c r="C3617" s="67" t="str">
        <f t="shared" si="411"/>
        <v>Izzy Sabelko</v>
      </c>
      <c r="D3617" s="71" t="str" cm="1">
        <f t="array" ref="D3617">_xlfn.IFS(AK3617="1",CONCATENATE(C3617,"Regional"),AK3617="2",CONCATENATE(C3617,"Sectional"),AK3617="3",CONCATENATE(C3617,COUNTIF($C$1:C3617,C3617)))</f>
        <v>Izzy Sabelko5</v>
      </c>
      <c r="E3617" s="66">
        <v>45169.625</v>
      </c>
      <c r="F3617" t="s">
        <v>2579</v>
      </c>
      <c r="G3617" s="46">
        <v>41</v>
      </c>
      <c r="H3617" s="46">
        <v>52</v>
      </c>
      <c r="I3617" s="46">
        <v>22</v>
      </c>
      <c r="J3617" t="s">
        <v>140</v>
      </c>
      <c r="K3617" t="s">
        <v>2580</v>
      </c>
      <c r="L3617" s="46">
        <v>2527</v>
      </c>
      <c r="M3617" s="46">
        <v>36</v>
      </c>
      <c r="N3617" s="46">
        <v>34.700000000000003</v>
      </c>
      <c r="O3617" s="46">
        <v>113</v>
      </c>
      <c r="P3617" s="46">
        <f t="shared" si="412"/>
        <v>1</v>
      </c>
      <c r="R3617" s="67" t="s">
        <v>1274</v>
      </c>
      <c r="S3617" s="67">
        <f>COUNTIF(Y$2:$Y$100,R3617)</f>
        <v>0</v>
      </c>
      <c r="V3617" s="67">
        <f t="shared" si="413"/>
        <v>0</v>
      </c>
      <c r="X3617"/>
      <c r="Y3617" s="67" t="str">
        <f t="shared" si="417"/>
        <v xml:space="preserve"> </v>
      </c>
      <c r="AB3617" t="s">
        <v>2580</v>
      </c>
      <c r="AC3617" s="46">
        <v>2527</v>
      </c>
      <c r="AD3617" s="46">
        <v>36</v>
      </c>
      <c r="AE3617" s="46">
        <v>34.700000000000003</v>
      </c>
      <c r="AF3617" s="46">
        <v>113</v>
      </c>
      <c r="AH3617" s="70" t="str">
        <f t="shared" si="414"/>
        <v/>
      </c>
      <c r="AI3617" s="70" t="str">
        <f t="shared" si="415"/>
        <v/>
      </c>
      <c r="AJ3617" s="70" t="str">
        <f t="shared" si="416"/>
        <v>X</v>
      </c>
      <c r="AK3617" s="70" t="str" cm="1">
        <f t="array" ref="AK3617">_xlfn.IFS(AH3617&lt;&gt;"","1",AI3617&lt;&gt;"","2",AJ3617&lt;&gt;"","3")</f>
        <v>3</v>
      </c>
    </row>
    <row r="3618" spans="1:37" x14ac:dyDescent="0.25">
      <c r="A3618" t="s">
        <v>1040</v>
      </c>
      <c r="B3618" t="s">
        <v>1041</v>
      </c>
      <c r="C3618" s="67" t="str">
        <f t="shared" si="411"/>
        <v>bre sympson</v>
      </c>
      <c r="D3618" s="71" t="str" cm="1">
        <f t="array" ref="D3618">_xlfn.IFS(AK3618="1",CONCATENATE(C3618,"Regional"),AK3618="2",CONCATENATE(C3618,"Sectional"),AK3618="3",CONCATENATE(C3618,COUNTIF($C$1:C3618,C3618)))</f>
        <v>bre sympson4</v>
      </c>
      <c r="E3618" s="66">
        <v>45169.625</v>
      </c>
      <c r="F3618" t="s">
        <v>2579</v>
      </c>
      <c r="G3618" s="46">
        <v>41</v>
      </c>
      <c r="H3618" s="46">
        <v>53</v>
      </c>
      <c r="I3618" s="46">
        <v>24</v>
      </c>
      <c r="J3618" t="s">
        <v>140</v>
      </c>
      <c r="K3618" t="s">
        <v>2580</v>
      </c>
      <c r="L3618" s="46">
        <v>2527</v>
      </c>
      <c r="M3618" s="46">
        <v>36</v>
      </c>
      <c r="N3618" s="46">
        <v>34.700000000000003</v>
      </c>
      <c r="O3618" s="46">
        <v>113</v>
      </c>
      <c r="P3618" s="46">
        <f t="shared" si="412"/>
        <v>1</v>
      </c>
      <c r="R3618" s="67" t="s">
        <v>1533</v>
      </c>
      <c r="S3618" s="67">
        <f>COUNTIF(Y$2:$Y$100,R3618)</f>
        <v>0</v>
      </c>
      <c r="V3618" s="67">
        <f t="shared" si="413"/>
        <v>0</v>
      </c>
      <c r="X3618"/>
      <c r="Y3618" s="67" t="str">
        <f t="shared" si="417"/>
        <v xml:space="preserve"> </v>
      </c>
      <c r="AB3618" t="s">
        <v>2580</v>
      </c>
      <c r="AC3618" s="46">
        <v>2527</v>
      </c>
      <c r="AD3618" s="46">
        <v>36</v>
      </c>
      <c r="AE3618" s="46">
        <v>34.700000000000003</v>
      </c>
      <c r="AF3618" s="46">
        <v>113</v>
      </c>
      <c r="AH3618" s="70" t="str">
        <f t="shared" si="414"/>
        <v/>
      </c>
      <c r="AI3618" s="70" t="str">
        <f t="shared" si="415"/>
        <v/>
      </c>
      <c r="AJ3618" s="70" t="str">
        <f t="shared" si="416"/>
        <v>X</v>
      </c>
      <c r="AK3618" s="70" t="str" cm="1">
        <f t="array" ref="AK3618">_xlfn.IFS(AH3618&lt;&gt;"","1",AI3618&lt;&gt;"","2",AJ3618&lt;&gt;"","3")</f>
        <v>3</v>
      </c>
    </row>
    <row r="3619" spans="1:37" x14ac:dyDescent="0.25">
      <c r="A3619" t="s">
        <v>654</v>
      </c>
      <c r="B3619" t="s">
        <v>655</v>
      </c>
      <c r="C3619" s="67" t="str">
        <f t="shared" si="411"/>
        <v>Natalee Bjornstad</v>
      </c>
      <c r="D3619" s="71" t="str" cm="1">
        <f t="array" ref="D3619">_xlfn.IFS(AK3619="1",CONCATENATE(C3619,"Regional"),AK3619="2",CONCATENATE(C3619,"Sectional"),AK3619="3",CONCATENATE(C3619,COUNTIF($C$1:C3619,C3619)))</f>
        <v>Natalee Bjornstad4</v>
      </c>
      <c r="E3619" s="66">
        <v>45169.625</v>
      </c>
      <c r="F3619" t="s">
        <v>2579</v>
      </c>
      <c r="G3619" s="46">
        <v>41</v>
      </c>
      <c r="H3619" s="46">
        <v>53</v>
      </c>
      <c r="I3619" s="46">
        <v>24</v>
      </c>
      <c r="J3619" t="s">
        <v>140</v>
      </c>
      <c r="K3619" t="s">
        <v>2580</v>
      </c>
      <c r="L3619" s="46">
        <v>2527</v>
      </c>
      <c r="M3619" s="46">
        <v>36</v>
      </c>
      <c r="N3619" s="46">
        <v>34.700000000000003</v>
      </c>
      <c r="O3619" s="46">
        <v>113</v>
      </c>
      <c r="P3619" s="46">
        <f t="shared" si="412"/>
        <v>1</v>
      </c>
      <c r="R3619" s="67" t="s">
        <v>1278</v>
      </c>
      <c r="S3619" s="67">
        <f>COUNTIF(Y$2:$Y$100,R3619)</f>
        <v>0</v>
      </c>
      <c r="V3619" s="67">
        <f t="shared" si="413"/>
        <v>0</v>
      </c>
      <c r="X3619"/>
      <c r="Y3619" s="67" t="str">
        <f t="shared" si="417"/>
        <v xml:space="preserve"> </v>
      </c>
      <c r="AB3619" t="s">
        <v>2580</v>
      </c>
      <c r="AC3619" s="46">
        <v>2527</v>
      </c>
      <c r="AD3619" s="46">
        <v>36</v>
      </c>
      <c r="AE3619" s="46">
        <v>34.700000000000003</v>
      </c>
      <c r="AF3619" s="46">
        <v>113</v>
      </c>
      <c r="AH3619" s="70" t="str">
        <f t="shared" si="414"/>
        <v/>
      </c>
      <c r="AI3619" s="70" t="str">
        <f t="shared" si="415"/>
        <v/>
      </c>
      <c r="AJ3619" s="70" t="str">
        <f t="shared" si="416"/>
        <v>X</v>
      </c>
      <c r="AK3619" s="70" t="str" cm="1">
        <f t="array" ref="AK3619">_xlfn.IFS(AH3619&lt;&gt;"","1",AI3619&lt;&gt;"","2",AJ3619&lt;&gt;"","3")</f>
        <v>3</v>
      </c>
    </row>
    <row r="3620" spans="1:37" x14ac:dyDescent="0.25">
      <c r="A3620" t="s">
        <v>643</v>
      </c>
      <c r="B3620" t="s">
        <v>644</v>
      </c>
      <c r="C3620" s="67" t="str">
        <f t="shared" si="411"/>
        <v>Breanna Popenhagen</v>
      </c>
      <c r="D3620" s="71" t="str" cm="1">
        <f t="array" ref="D3620">_xlfn.IFS(AK3620="1",CONCATENATE(C3620,"Regional"),AK3620="2",CONCATENATE(C3620,"Sectional"),AK3620="3",CONCATENATE(C3620,COUNTIF($C$1:C3620,C3620)))</f>
        <v>Breanna Popenhagen5</v>
      </c>
      <c r="E3620" s="66">
        <v>45169.625</v>
      </c>
      <c r="F3620" t="s">
        <v>2579</v>
      </c>
      <c r="G3620" s="46">
        <v>41</v>
      </c>
      <c r="H3620" s="46">
        <v>53</v>
      </c>
      <c r="I3620" s="46">
        <v>24</v>
      </c>
      <c r="J3620" t="s">
        <v>140</v>
      </c>
      <c r="K3620" t="s">
        <v>2580</v>
      </c>
      <c r="L3620" s="46">
        <v>2527</v>
      </c>
      <c r="M3620" s="46">
        <v>36</v>
      </c>
      <c r="N3620" s="46">
        <v>34.700000000000003</v>
      </c>
      <c r="O3620" s="46">
        <v>113</v>
      </c>
      <c r="P3620" s="46">
        <f t="shared" si="412"/>
        <v>1</v>
      </c>
      <c r="R3620" s="67" t="s">
        <v>1271</v>
      </c>
      <c r="S3620" s="67">
        <f>COUNTIF(Y$2:$Y$100,R3620)</f>
        <v>0</v>
      </c>
      <c r="V3620" s="67">
        <f t="shared" si="413"/>
        <v>0</v>
      </c>
      <c r="X3620"/>
      <c r="Y3620" s="67" t="str">
        <f t="shared" si="417"/>
        <v xml:space="preserve"> </v>
      </c>
      <c r="AB3620" t="s">
        <v>2580</v>
      </c>
      <c r="AC3620" s="46">
        <v>2527</v>
      </c>
      <c r="AD3620" s="46">
        <v>36</v>
      </c>
      <c r="AE3620" s="46">
        <v>34.700000000000003</v>
      </c>
      <c r="AF3620" s="46">
        <v>113</v>
      </c>
      <c r="AH3620" s="70" t="str">
        <f t="shared" si="414"/>
        <v/>
      </c>
      <c r="AI3620" s="70" t="str">
        <f t="shared" si="415"/>
        <v/>
      </c>
      <c r="AJ3620" s="70" t="str">
        <f t="shared" si="416"/>
        <v>X</v>
      </c>
      <c r="AK3620" s="70" t="str" cm="1">
        <f t="array" ref="AK3620">_xlfn.IFS(AH3620&lt;&gt;"","1",AI3620&lt;&gt;"","2",AJ3620&lt;&gt;"","3")</f>
        <v>3</v>
      </c>
    </row>
    <row r="3621" spans="1:37" x14ac:dyDescent="0.25">
      <c r="A3621" t="s">
        <v>2135</v>
      </c>
      <c r="B3621" t="s">
        <v>1087</v>
      </c>
      <c r="C3621" s="67" t="str">
        <f t="shared" si="411"/>
        <v>Gracie Brousil</v>
      </c>
      <c r="D3621" s="71" t="str" cm="1">
        <f t="array" ref="D3621">_xlfn.IFS(AK3621="1",CONCATENATE(C3621,"Regional"),AK3621="2",CONCATENATE(C3621,"Sectional"),AK3621="3",CONCATENATE(C3621,COUNTIF($C$1:C3621,C3621)))</f>
        <v>Gracie Brousil4</v>
      </c>
      <c r="E3621" s="66">
        <v>45169.625</v>
      </c>
      <c r="F3621" t="s">
        <v>2579</v>
      </c>
      <c r="G3621" s="46">
        <v>41</v>
      </c>
      <c r="H3621" s="46">
        <v>53</v>
      </c>
      <c r="I3621" s="46">
        <v>24</v>
      </c>
      <c r="J3621" t="s">
        <v>140</v>
      </c>
      <c r="K3621" t="s">
        <v>2580</v>
      </c>
      <c r="L3621" s="46">
        <v>2527</v>
      </c>
      <c r="M3621" s="46">
        <v>36</v>
      </c>
      <c r="N3621" s="46">
        <v>34.700000000000003</v>
      </c>
      <c r="O3621" s="46">
        <v>113</v>
      </c>
      <c r="P3621" s="46">
        <f t="shared" si="412"/>
        <v>1</v>
      </c>
      <c r="R3621" s="67" t="s">
        <v>3163</v>
      </c>
      <c r="S3621" s="67">
        <f>COUNTIF(Y$2:$Y$100,R3621)</f>
        <v>0</v>
      </c>
      <c r="V3621" s="67">
        <f t="shared" si="413"/>
        <v>0</v>
      </c>
      <c r="X3621"/>
      <c r="Y3621" s="67" t="str">
        <f t="shared" si="417"/>
        <v xml:space="preserve"> </v>
      </c>
      <c r="AB3621" t="s">
        <v>2580</v>
      </c>
      <c r="AC3621" s="46">
        <v>2527</v>
      </c>
      <c r="AD3621" s="46">
        <v>36</v>
      </c>
      <c r="AE3621" s="46">
        <v>34.700000000000003</v>
      </c>
      <c r="AF3621" s="46">
        <v>113</v>
      </c>
      <c r="AH3621" s="70" t="str">
        <f t="shared" si="414"/>
        <v/>
      </c>
      <c r="AI3621" s="70" t="str">
        <f t="shared" si="415"/>
        <v/>
      </c>
      <c r="AJ3621" s="70" t="str">
        <f t="shared" si="416"/>
        <v>X</v>
      </c>
      <c r="AK3621" s="70" t="str" cm="1">
        <f t="array" ref="AK3621">_xlfn.IFS(AH3621&lt;&gt;"","1",AI3621&lt;&gt;"","2",AJ3621&lt;&gt;"","3")</f>
        <v>3</v>
      </c>
    </row>
    <row r="3622" spans="1:37" x14ac:dyDescent="0.25">
      <c r="A3622" t="s">
        <v>658</v>
      </c>
      <c r="B3622" t="s">
        <v>315</v>
      </c>
      <c r="C3622" s="67" t="str">
        <f t="shared" si="411"/>
        <v>Morgan Gjovig</v>
      </c>
      <c r="D3622" s="71" t="str" cm="1">
        <f t="array" ref="D3622">_xlfn.IFS(AK3622="1",CONCATENATE(C3622,"Regional"),AK3622="2",CONCATENATE(C3622,"Sectional"),AK3622="3",CONCATENATE(C3622,COUNTIF($C$1:C3622,C3622)))</f>
        <v>Morgan Gjovig4</v>
      </c>
      <c r="E3622" s="66">
        <v>45169.625</v>
      </c>
      <c r="F3622" t="s">
        <v>2579</v>
      </c>
      <c r="G3622" s="46">
        <v>41</v>
      </c>
      <c r="H3622" s="46">
        <v>54</v>
      </c>
      <c r="I3622" s="46">
        <v>28</v>
      </c>
      <c r="J3622" t="s">
        <v>140</v>
      </c>
      <c r="K3622" t="s">
        <v>2580</v>
      </c>
      <c r="L3622" s="46">
        <v>2527</v>
      </c>
      <c r="M3622" s="46">
        <v>36</v>
      </c>
      <c r="N3622" s="46">
        <v>34.700000000000003</v>
      </c>
      <c r="O3622" s="46">
        <v>113</v>
      </c>
      <c r="P3622" s="46">
        <f t="shared" si="412"/>
        <v>1</v>
      </c>
      <c r="R3622" s="67" t="s">
        <v>1281</v>
      </c>
      <c r="S3622" s="67">
        <f>COUNTIF(Y$2:$Y$100,R3622)</f>
        <v>0</v>
      </c>
      <c r="V3622" s="67">
        <f t="shared" si="413"/>
        <v>0</v>
      </c>
      <c r="X3622"/>
      <c r="Y3622" s="67" t="str">
        <f t="shared" si="417"/>
        <v xml:space="preserve"> </v>
      </c>
      <c r="AB3622" t="s">
        <v>2580</v>
      </c>
      <c r="AC3622" s="46">
        <v>2527</v>
      </c>
      <c r="AD3622" s="46">
        <v>36</v>
      </c>
      <c r="AE3622" s="46">
        <v>34.700000000000003</v>
      </c>
      <c r="AF3622" s="46">
        <v>113</v>
      </c>
      <c r="AH3622" s="70" t="str">
        <f t="shared" si="414"/>
        <v/>
      </c>
      <c r="AI3622" s="70" t="str">
        <f t="shared" si="415"/>
        <v/>
      </c>
      <c r="AJ3622" s="70" t="str">
        <f t="shared" si="416"/>
        <v>X</v>
      </c>
      <c r="AK3622" s="70" t="str" cm="1">
        <f t="array" ref="AK3622">_xlfn.IFS(AH3622&lt;&gt;"","1",AI3622&lt;&gt;"","2",AJ3622&lt;&gt;"","3")</f>
        <v>3</v>
      </c>
    </row>
    <row r="3623" spans="1:37" x14ac:dyDescent="0.25">
      <c r="A3623" t="s">
        <v>1634</v>
      </c>
      <c r="B3623" t="s">
        <v>574</v>
      </c>
      <c r="C3623" s="67" t="str">
        <f t="shared" si="411"/>
        <v>Vivi Abbott</v>
      </c>
      <c r="D3623" s="71" t="str" cm="1">
        <f t="array" ref="D3623">_xlfn.IFS(AK3623="1",CONCATENATE(C3623,"Regional"),AK3623="2",CONCATENATE(C3623,"Sectional"),AK3623="3",CONCATENATE(C3623,COUNTIF($C$1:C3623,C3623)))</f>
        <v>Vivi Abbott4</v>
      </c>
      <c r="E3623" s="66">
        <v>45169.625</v>
      </c>
      <c r="F3623" t="s">
        <v>2579</v>
      </c>
      <c r="G3623" s="46">
        <v>41</v>
      </c>
      <c r="H3623" s="46">
        <v>55</v>
      </c>
      <c r="I3623" s="46">
        <v>29</v>
      </c>
      <c r="J3623" t="s">
        <v>140</v>
      </c>
      <c r="K3623" t="s">
        <v>2580</v>
      </c>
      <c r="L3623" s="46">
        <v>2527</v>
      </c>
      <c r="M3623" s="46">
        <v>36</v>
      </c>
      <c r="N3623" s="46">
        <v>34.700000000000003</v>
      </c>
      <c r="O3623" s="46">
        <v>113</v>
      </c>
      <c r="P3623" s="46">
        <f t="shared" si="412"/>
        <v>1</v>
      </c>
      <c r="R3623" s="67" t="s">
        <v>3611</v>
      </c>
      <c r="S3623" s="67">
        <f>COUNTIF(Y$2:$Y$100,R3623)</f>
        <v>0</v>
      </c>
      <c r="V3623" s="67">
        <f t="shared" si="413"/>
        <v>0</v>
      </c>
      <c r="X3623"/>
      <c r="Y3623" s="67" t="str">
        <f t="shared" si="417"/>
        <v xml:space="preserve"> </v>
      </c>
      <c r="AB3623" t="s">
        <v>2580</v>
      </c>
      <c r="AC3623" s="46">
        <v>2527</v>
      </c>
      <c r="AD3623" s="46">
        <v>36</v>
      </c>
      <c r="AE3623" s="46">
        <v>34.700000000000003</v>
      </c>
      <c r="AF3623" s="46">
        <v>113</v>
      </c>
      <c r="AH3623" s="70" t="str">
        <f t="shared" si="414"/>
        <v/>
      </c>
      <c r="AI3623" s="70" t="str">
        <f t="shared" si="415"/>
        <v/>
      </c>
      <c r="AJ3623" s="70" t="str">
        <f t="shared" si="416"/>
        <v>X</v>
      </c>
      <c r="AK3623" s="70" t="str" cm="1">
        <f t="array" ref="AK3623">_xlfn.IFS(AH3623&lt;&gt;"","1",AI3623&lt;&gt;"","2",AJ3623&lt;&gt;"","3")</f>
        <v>3</v>
      </c>
    </row>
    <row r="3624" spans="1:37" x14ac:dyDescent="0.25">
      <c r="A3624" t="s">
        <v>656</v>
      </c>
      <c r="B3624" t="s">
        <v>523</v>
      </c>
      <c r="C3624" s="67" t="str">
        <f t="shared" si="411"/>
        <v>Nora Feuerhelm</v>
      </c>
      <c r="D3624" s="71" t="str" cm="1">
        <f t="array" ref="D3624">_xlfn.IFS(AK3624="1",CONCATENATE(C3624,"Regional"),AK3624="2",CONCATENATE(C3624,"Sectional"),AK3624="3",CONCATENATE(C3624,COUNTIF($C$1:C3624,C3624)))</f>
        <v>Nora Feuerhelm4</v>
      </c>
      <c r="E3624" s="66">
        <v>45169.625</v>
      </c>
      <c r="F3624" t="s">
        <v>2579</v>
      </c>
      <c r="G3624" s="46">
        <v>41</v>
      </c>
      <c r="H3624" s="46">
        <v>55</v>
      </c>
      <c r="I3624" s="46">
        <v>29</v>
      </c>
      <c r="J3624" t="s">
        <v>140</v>
      </c>
      <c r="K3624" t="s">
        <v>2580</v>
      </c>
      <c r="L3624" s="46">
        <v>2527</v>
      </c>
      <c r="M3624" s="46">
        <v>36</v>
      </c>
      <c r="N3624" s="46">
        <v>34.700000000000003</v>
      </c>
      <c r="O3624" s="46">
        <v>113</v>
      </c>
      <c r="P3624" s="46">
        <f t="shared" si="412"/>
        <v>1</v>
      </c>
      <c r="R3624" s="67" t="s">
        <v>1279</v>
      </c>
      <c r="S3624" s="67">
        <f>COUNTIF(Y$2:$Y$100,R3624)</f>
        <v>0</v>
      </c>
      <c r="V3624" s="67">
        <f t="shared" si="413"/>
        <v>0</v>
      </c>
      <c r="X3624"/>
      <c r="Y3624" s="67" t="str">
        <f t="shared" si="417"/>
        <v xml:space="preserve"> </v>
      </c>
      <c r="AB3624" t="s">
        <v>2580</v>
      </c>
      <c r="AC3624" s="46">
        <v>2527</v>
      </c>
      <c r="AD3624" s="46">
        <v>36</v>
      </c>
      <c r="AE3624" s="46">
        <v>34.700000000000003</v>
      </c>
      <c r="AF3624" s="46">
        <v>113</v>
      </c>
      <c r="AH3624" s="70" t="str">
        <f t="shared" si="414"/>
        <v/>
      </c>
      <c r="AI3624" s="70" t="str">
        <f t="shared" si="415"/>
        <v/>
      </c>
      <c r="AJ3624" s="70" t="str">
        <f t="shared" si="416"/>
        <v>X</v>
      </c>
      <c r="AK3624" s="70" t="str" cm="1">
        <f t="array" ref="AK3624">_xlfn.IFS(AH3624&lt;&gt;"","1",AI3624&lt;&gt;"","2",AJ3624&lt;&gt;"","3")</f>
        <v>3</v>
      </c>
    </row>
    <row r="3625" spans="1:37" x14ac:dyDescent="0.25">
      <c r="A3625" t="s">
        <v>2133</v>
      </c>
      <c r="B3625" t="s">
        <v>362</v>
      </c>
      <c r="C3625" s="67" t="str">
        <f t="shared" si="411"/>
        <v>Emma Helgeson</v>
      </c>
      <c r="D3625" s="71" t="str" cm="1">
        <f t="array" ref="D3625">_xlfn.IFS(AK3625="1",CONCATENATE(C3625,"Regional"),AK3625="2",CONCATENATE(C3625,"Sectional"),AK3625="3",CONCATENATE(C3625,COUNTIF($C$1:C3625,C3625)))</f>
        <v>Emma Helgeson4</v>
      </c>
      <c r="E3625" s="66">
        <v>45169.625</v>
      </c>
      <c r="F3625" t="s">
        <v>2579</v>
      </c>
      <c r="G3625" s="46">
        <v>41</v>
      </c>
      <c r="H3625" s="46">
        <v>55</v>
      </c>
      <c r="I3625" s="46">
        <v>29</v>
      </c>
      <c r="J3625" t="s">
        <v>140</v>
      </c>
      <c r="K3625" t="s">
        <v>2580</v>
      </c>
      <c r="L3625" s="46">
        <v>2527</v>
      </c>
      <c r="M3625" s="46">
        <v>36</v>
      </c>
      <c r="N3625" s="46">
        <v>34.700000000000003</v>
      </c>
      <c r="O3625" s="46">
        <v>113</v>
      </c>
      <c r="P3625" s="46">
        <f t="shared" si="412"/>
        <v>1</v>
      </c>
      <c r="R3625" s="67" t="s">
        <v>3161</v>
      </c>
      <c r="S3625" s="67">
        <f>COUNTIF(Y$2:$Y$100,R3625)</f>
        <v>0</v>
      </c>
      <c r="V3625" s="67">
        <f t="shared" si="413"/>
        <v>0</v>
      </c>
      <c r="X3625"/>
      <c r="Y3625" s="67" t="str">
        <f t="shared" ref="Y3625:Y3635" si="418">CONCATENATE(W3625," ",X3625)</f>
        <v xml:space="preserve"> </v>
      </c>
      <c r="AB3625" t="s">
        <v>2580</v>
      </c>
      <c r="AC3625" s="46">
        <v>2527</v>
      </c>
      <c r="AD3625" s="46">
        <v>36</v>
      </c>
      <c r="AE3625" s="46">
        <v>34.700000000000003</v>
      </c>
      <c r="AF3625" s="46">
        <v>113</v>
      </c>
      <c r="AH3625" s="70" t="str">
        <f t="shared" si="414"/>
        <v/>
      </c>
      <c r="AI3625" s="70" t="str">
        <f t="shared" si="415"/>
        <v/>
      </c>
      <c r="AJ3625" s="70" t="str">
        <f t="shared" si="416"/>
        <v>X</v>
      </c>
      <c r="AK3625" s="70" t="str" cm="1">
        <f t="array" ref="AK3625">_xlfn.IFS(AH3625&lt;&gt;"","1",AI3625&lt;&gt;"","2",AJ3625&lt;&gt;"","3")</f>
        <v>3</v>
      </c>
    </row>
    <row r="3626" spans="1:37" x14ac:dyDescent="0.25">
      <c r="A3626" t="s">
        <v>2136</v>
      </c>
      <c r="B3626" t="s">
        <v>2137</v>
      </c>
      <c r="C3626" s="67" t="str">
        <f t="shared" si="411"/>
        <v>ashlee frank</v>
      </c>
      <c r="D3626" s="71" t="str" cm="1">
        <f t="array" ref="D3626">_xlfn.IFS(AK3626="1",CONCATENATE(C3626,"Regional"),AK3626="2",CONCATENATE(C3626,"Sectional"),AK3626="3",CONCATENATE(C3626,COUNTIF($C$1:C3626,C3626)))</f>
        <v>ashlee frank4</v>
      </c>
      <c r="E3626" s="66">
        <v>45169.625</v>
      </c>
      <c r="F3626" t="s">
        <v>2579</v>
      </c>
      <c r="G3626" s="46">
        <v>41</v>
      </c>
      <c r="H3626" s="46">
        <v>55</v>
      </c>
      <c r="I3626" s="46">
        <v>29</v>
      </c>
      <c r="J3626" t="s">
        <v>140</v>
      </c>
      <c r="K3626" t="s">
        <v>2580</v>
      </c>
      <c r="L3626" s="46">
        <v>2527</v>
      </c>
      <c r="M3626" s="46">
        <v>36</v>
      </c>
      <c r="N3626" s="46">
        <v>34.700000000000003</v>
      </c>
      <c r="O3626" s="46">
        <v>113</v>
      </c>
      <c r="P3626" s="46">
        <f t="shared" si="412"/>
        <v>1</v>
      </c>
      <c r="R3626" s="67" t="s">
        <v>3164</v>
      </c>
      <c r="S3626" s="67">
        <f>COUNTIF(Y$2:$Y$100,R3626)</f>
        <v>0</v>
      </c>
      <c r="V3626" s="67">
        <f t="shared" si="413"/>
        <v>0</v>
      </c>
      <c r="X3626"/>
      <c r="Y3626" s="67" t="str">
        <f t="shared" si="418"/>
        <v xml:space="preserve"> </v>
      </c>
      <c r="AB3626" t="s">
        <v>2580</v>
      </c>
      <c r="AC3626" s="46">
        <v>2527</v>
      </c>
      <c r="AD3626" s="46">
        <v>36</v>
      </c>
      <c r="AE3626" s="46">
        <v>34.700000000000003</v>
      </c>
      <c r="AF3626" s="46">
        <v>113</v>
      </c>
      <c r="AH3626" s="70" t="str">
        <f t="shared" si="414"/>
        <v/>
      </c>
      <c r="AI3626" s="70" t="str">
        <f t="shared" si="415"/>
        <v/>
      </c>
      <c r="AJ3626" s="70" t="str">
        <f t="shared" si="416"/>
        <v>X</v>
      </c>
      <c r="AK3626" s="70" t="str" cm="1">
        <f t="array" ref="AK3626">_xlfn.IFS(AH3626&lt;&gt;"","1",AI3626&lt;&gt;"","2",AJ3626&lt;&gt;"","3")</f>
        <v>3</v>
      </c>
    </row>
    <row r="3627" spans="1:37" x14ac:dyDescent="0.25">
      <c r="A3627" t="s">
        <v>191</v>
      </c>
      <c r="B3627" t="s">
        <v>575</v>
      </c>
      <c r="C3627" s="67" t="str">
        <f t="shared" si="411"/>
        <v>Greta Bakken</v>
      </c>
      <c r="D3627" s="71" t="str" cm="1">
        <f t="array" ref="D3627">_xlfn.IFS(AK3627="1",CONCATENATE(C3627,"Regional"),AK3627="2",CONCATENATE(C3627,"Sectional"),AK3627="3",CONCATENATE(C3627,COUNTIF($C$1:C3627,C3627)))</f>
        <v>Greta Bakken5</v>
      </c>
      <c r="E3627" s="66">
        <v>45169.625</v>
      </c>
      <c r="F3627" t="s">
        <v>2579</v>
      </c>
      <c r="G3627" s="46">
        <v>41</v>
      </c>
      <c r="H3627" s="46">
        <v>55</v>
      </c>
      <c r="I3627" s="46">
        <v>29</v>
      </c>
      <c r="J3627" t="s">
        <v>140</v>
      </c>
      <c r="K3627" t="s">
        <v>2580</v>
      </c>
      <c r="L3627" s="46">
        <v>2527</v>
      </c>
      <c r="M3627" s="46">
        <v>36</v>
      </c>
      <c r="N3627" s="46">
        <v>34.700000000000003</v>
      </c>
      <c r="O3627" s="46">
        <v>113</v>
      </c>
      <c r="P3627" s="46">
        <f t="shared" si="412"/>
        <v>1</v>
      </c>
      <c r="R3627" s="67" t="s">
        <v>1229</v>
      </c>
      <c r="S3627" s="67">
        <f>COUNTIF(Y$2:$Y$100,R3627)</f>
        <v>0</v>
      </c>
      <c r="V3627" s="67">
        <f t="shared" si="413"/>
        <v>0</v>
      </c>
      <c r="X3627"/>
      <c r="Y3627" s="67" t="str">
        <f t="shared" si="418"/>
        <v xml:space="preserve"> </v>
      </c>
      <c r="AB3627" t="s">
        <v>2580</v>
      </c>
      <c r="AC3627" s="46">
        <v>2527</v>
      </c>
      <c r="AD3627" s="46">
        <v>36</v>
      </c>
      <c r="AE3627" s="46">
        <v>34.700000000000003</v>
      </c>
      <c r="AF3627" s="46">
        <v>113</v>
      </c>
      <c r="AH3627" s="70" t="str">
        <f t="shared" si="414"/>
        <v/>
      </c>
      <c r="AI3627" s="70" t="str">
        <f t="shared" si="415"/>
        <v/>
      </c>
      <c r="AJ3627" s="70" t="str">
        <f t="shared" si="416"/>
        <v>X</v>
      </c>
      <c r="AK3627" s="70" t="str" cm="1">
        <f t="array" ref="AK3627">_xlfn.IFS(AH3627&lt;&gt;"","1",AI3627&lt;&gt;"","2",AJ3627&lt;&gt;"","3")</f>
        <v>3</v>
      </c>
    </row>
    <row r="3628" spans="1:37" x14ac:dyDescent="0.25">
      <c r="A3628" t="s">
        <v>310</v>
      </c>
      <c r="B3628" t="s">
        <v>280</v>
      </c>
      <c r="C3628" s="67" t="str">
        <f t="shared" si="411"/>
        <v>Kennedy Miller</v>
      </c>
      <c r="D3628" s="71" t="str" cm="1">
        <f t="array" ref="D3628">_xlfn.IFS(AK3628="1",CONCATENATE(C3628,"Regional"),AK3628="2",CONCATENATE(C3628,"Sectional"),AK3628="3",CONCATENATE(C3628,COUNTIF($C$1:C3628,C3628)))</f>
        <v>Kennedy Miller3</v>
      </c>
      <c r="E3628" s="66">
        <v>45169.625</v>
      </c>
      <c r="F3628" t="s">
        <v>2579</v>
      </c>
      <c r="G3628" s="46">
        <v>41</v>
      </c>
      <c r="H3628" s="46">
        <v>57</v>
      </c>
      <c r="I3628" s="46">
        <v>34</v>
      </c>
      <c r="J3628" t="s">
        <v>140</v>
      </c>
      <c r="K3628" t="s">
        <v>2580</v>
      </c>
      <c r="L3628" s="46">
        <v>2527</v>
      </c>
      <c r="M3628" s="46">
        <v>36</v>
      </c>
      <c r="N3628" s="46">
        <v>34.700000000000003</v>
      </c>
      <c r="O3628" s="46">
        <v>113</v>
      </c>
      <c r="P3628" s="46">
        <f t="shared" si="412"/>
        <v>1</v>
      </c>
      <c r="R3628" s="67" t="s">
        <v>3168</v>
      </c>
      <c r="S3628" s="67">
        <f>COUNTIF(Y$2:$Y$100,R3628)</f>
        <v>0</v>
      </c>
      <c r="V3628" s="67">
        <f t="shared" si="413"/>
        <v>0</v>
      </c>
      <c r="X3628"/>
      <c r="Y3628" s="67" t="str">
        <f t="shared" si="418"/>
        <v xml:space="preserve"> </v>
      </c>
      <c r="AB3628" t="s">
        <v>2580</v>
      </c>
      <c r="AC3628" s="46">
        <v>2527</v>
      </c>
      <c r="AD3628" s="46">
        <v>36</v>
      </c>
      <c r="AE3628" s="46">
        <v>34.700000000000003</v>
      </c>
      <c r="AF3628" s="46">
        <v>113</v>
      </c>
      <c r="AH3628" s="70" t="str">
        <f t="shared" si="414"/>
        <v/>
      </c>
      <c r="AI3628" s="70" t="str">
        <f t="shared" si="415"/>
        <v/>
      </c>
      <c r="AJ3628" s="70" t="str">
        <f t="shared" si="416"/>
        <v>X</v>
      </c>
      <c r="AK3628" s="70" t="str" cm="1">
        <f t="array" ref="AK3628">_xlfn.IFS(AH3628&lt;&gt;"","1",AI3628&lt;&gt;"","2",AJ3628&lt;&gt;"","3")</f>
        <v>3</v>
      </c>
    </row>
    <row r="3629" spans="1:37" x14ac:dyDescent="0.25">
      <c r="A3629" t="s">
        <v>2138</v>
      </c>
      <c r="B3629" t="s">
        <v>2139</v>
      </c>
      <c r="C3629" s="67" t="str">
        <f t="shared" si="411"/>
        <v>Nola Freeman</v>
      </c>
      <c r="D3629" s="71" t="str" cm="1">
        <f t="array" ref="D3629">_xlfn.IFS(AK3629="1",CONCATENATE(C3629,"Regional"),AK3629="2",CONCATENATE(C3629,"Sectional"),AK3629="3",CONCATENATE(C3629,COUNTIF($C$1:C3629,C3629)))</f>
        <v>Nola Freeman4</v>
      </c>
      <c r="E3629" s="66">
        <v>45169.625</v>
      </c>
      <c r="F3629" t="s">
        <v>2579</v>
      </c>
      <c r="G3629" s="46">
        <v>41</v>
      </c>
      <c r="H3629" s="46">
        <v>58</v>
      </c>
      <c r="I3629" s="46">
        <v>35</v>
      </c>
      <c r="J3629" t="s">
        <v>140</v>
      </c>
      <c r="K3629" t="s">
        <v>2580</v>
      </c>
      <c r="L3629" s="46">
        <v>2527</v>
      </c>
      <c r="M3629" s="46">
        <v>36</v>
      </c>
      <c r="N3629" s="46">
        <v>34.700000000000003</v>
      </c>
      <c r="O3629" s="46">
        <v>113</v>
      </c>
      <c r="P3629" s="46">
        <f t="shared" si="412"/>
        <v>1</v>
      </c>
      <c r="R3629" s="67" t="s">
        <v>3166</v>
      </c>
      <c r="S3629" s="67">
        <f>COUNTIF(Y$2:$Y$100,R3629)</f>
        <v>0</v>
      </c>
      <c r="V3629" s="67">
        <f t="shared" si="413"/>
        <v>0</v>
      </c>
      <c r="X3629"/>
      <c r="Y3629" s="67" t="str">
        <f t="shared" si="418"/>
        <v xml:space="preserve"> </v>
      </c>
      <c r="AB3629" t="s">
        <v>2580</v>
      </c>
      <c r="AC3629" s="46">
        <v>2527</v>
      </c>
      <c r="AD3629" s="46">
        <v>36</v>
      </c>
      <c r="AE3629" s="46">
        <v>34.700000000000003</v>
      </c>
      <c r="AF3629" s="46">
        <v>113</v>
      </c>
      <c r="AH3629" s="70" t="str">
        <f t="shared" si="414"/>
        <v/>
      </c>
      <c r="AI3629" s="70" t="str">
        <f t="shared" si="415"/>
        <v/>
      </c>
      <c r="AJ3629" s="70" t="str">
        <f t="shared" si="416"/>
        <v>X</v>
      </c>
      <c r="AK3629" s="70" t="str" cm="1">
        <f t="array" ref="AK3629">_xlfn.IFS(AH3629&lt;&gt;"","1",AI3629&lt;&gt;"","2",AJ3629&lt;&gt;"","3")</f>
        <v>3</v>
      </c>
    </row>
    <row r="3630" spans="1:37" x14ac:dyDescent="0.25">
      <c r="A3630" t="s">
        <v>244</v>
      </c>
      <c r="B3630" t="s">
        <v>650</v>
      </c>
      <c r="C3630" s="67" t="str">
        <f t="shared" si="411"/>
        <v>Izzy Jonas</v>
      </c>
      <c r="D3630" s="71" t="str" cm="1">
        <f t="array" ref="D3630">_xlfn.IFS(AK3630="1",CONCATENATE(C3630,"Regional"),AK3630="2",CONCATENATE(C3630,"Sectional"),AK3630="3",CONCATENATE(C3630,COUNTIF($C$1:C3630,C3630)))</f>
        <v>Izzy Jonas4</v>
      </c>
      <c r="E3630" s="66">
        <v>45169.625</v>
      </c>
      <c r="F3630" t="s">
        <v>2579</v>
      </c>
      <c r="G3630" s="46">
        <v>41</v>
      </c>
      <c r="H3630" s="46">
        <v>59</v>
      </c>
      <c r="I3630" s="46">
        <v>36</v>
      </c>
      <c r="J3630" t="s">
        <v>140</v>
      </c>
      <c r="K3630" t="s">
        <v>2580</v>
      </c>
      <c r="L3630" s="46">
        <v>2527</v>
      </c>
      <c r="M3630" s="46">
        <v>36</v>
      </c>
      <c r="N3630" s="46">
        <v>34.700000000000003</v>
      </c>
      <c r="O3630" s="46">
        <v>113</v>
      </c>
      <c r="P3630" s="46">
        <f t="shared" si="412"/>
        <v>1</v>
      </c>
      <c r="R3630" s="67" t="s">
        <v>1284</v>
      </c>
      <c r="S3630" s="67">
        <f>COUNTIF(Y$2:$Y$100,R3630)</f>
        <v>0</v>
      </c>
      <c r="V3630" s="67">
        <f t="shared" si="413"/>
        <v>0</v>
      </c>
      <c r="X3630"/>
      <c r="Y3630" s="67" t="str">
        <f t="shared" si="418"/>
        <v xml:space="preserve"> </v>
      </c>
      <c r="AB3630" t="s">
        <v>2580</v>
      </c>
      <c r="AC3630" s="46">
        <v>2527</v>
      </c>
      <c r="AD3630" s="46">
        <v>36</v>
      </c>
      <c r="AE3630" s="46">
        <v>34.700000000000003</v>
      </c>
      <c r="AF3630" s="46">
        <v>113</v>
      </c>
      <c r="AH3630" s="70" t="str">
        <f t="shared" si="414"/>
        <v/>
      </c>
      <c r="AI3630" s="70" t="str">
        <f t="shared" si="415"/>
        <v/>
      </c>
      <c r="AJ3630" s="70" t="str">
        <f t="shared" si="416"/>
        <v>X</v>
      </c>
      <c r="AK3630" s="70" t="str" cm="1">
        <f t="array" ref="AK3630">_xlfn.IFS(AH3630&lt;&gt;"","1",AI3630&lt;&gt;"","2",AJ3630&lt;&gt;"","3")</f>
        <v>3</v>
      </c>
    </row>
    <row r="3631" spans="1:37" x14ac:dyDescent="0.25">
      <c r="A3631" t="s">
        <v>2227</v>
      </c>
      <c r="B3631" t="s">
        <v>441</v>
      </c>
      <c r="C3631" s="67" t="str">
        <f t="shared" si="411"/>
        <v>Madison Rud</v>
      </c>
      <c r="D3631" s="71" t="str" cm="1">
        <f t="array" ref="D3631">_xlfn.IFS(AK3631="1",CONCATENATE(C3631,"Regional"),AK3631="2",CONCATENATE(C3631,"Sectional"),AK3631="3",CONCATENATE(C3631,COUNTIF($C$1:C3631,C3631)))</f>
        <v>Madison Rud1</v>
      </c>
      <c r="E3631" s="66">
        <v>45169.625</v>
      </c>
      <c r="F3631" t="s">
        <v>2579</v>
      </c>
      <c r="G3631" s="46">
        <v>41</v>
      </c>
      <c r="H3631" s="46">
        <v>60</v>
      </c>
      <c r="I3631" s="46">
        <v>37</v>
      </c>
      <c r="J3631" t="s">
        <v>140</v>
      </c>
      <c r="K3631" t="s">
        <v>2580</v>
      </c>
      <c r="L3631" s="46">
        <v>2527</v>
      </c>
      <c r="M3631" s="46">
        <v>36</v>
      </c>
      <c r="N3631" s="46">
        <v>34.700000000000003</v>
      </c>
      <c r="O3631" s="46">
        <v>113</v>
      </c>
      <c r="P3631" s="46">
        <f t="shared" si="412"/>
        <v>1</v>
      </c>
      <c r="R3631" s="67" t="s">
        <v>3249</v>
      </c>
      <c r="S3631" s="67">
        <f>COUNTIF(Y$2:$Y$100,R3631)</f>
        <v>0</v>
      </c>
      <c r="V3631" s="67">
        <f t="shared" si="413"/>
        <v>0</v>
      </c>
      <c r="X3631"/>
      <c r="Y3631" s="67" t="str">
        <f t="shared" si="418"/>
        <v xml:space="preserve"> </v>
      </c>
      <c r="AB3631" t="s">
        <v>2580</v>
      </c>
      <c r="AC3631" s="46">
        <v>2527</v>
      </c>
      <c r="AD3631" s="46">
        <v>36</v>
      </c>
      <c r="AE3631" s="46">
        <v>34.700000000000003</v>
      </c>
      <c r="AF3631" s="46">
        <v>113</v>
      </c>
      <c r="AH3631" s="70" t="str">
        <f t="shared" si="414"/>
        <v/>
      </c>
      <c r="AI3631" s="70" t="str">
        <f t="shared" si="415"/>
        <v/>
      </c>
      <c r="AJ3631" s="70" t="str">
        <f t="shared" si="416"/>
        <v>X</v>
      </c>
      <c r="AK3631" s="70" t="str" cm="1">
        <f t="array" ref="AK3631">_xlfn.IFS(AH3631&lt;&gt;"","1",AI3631&lt;&gt;"","2",AJ3631&lt;&gt;"","3")</f>
        <v>3</v>
      </c>
    </row>
    <row r="3632" spans="1:37" x14ac:dyDescent="0.25">
      <c r="A3632" t="s">
        <v>3445</v>
      </c>
      <c r="B3632" t="s">
        <v>452</v>
      </c>
      <c r="C3632" s="67" t="str">
        <f t="shared" si="411"/>
        <v>Sophia DeLong</v>
      </c>
      <c r="D3632" s="71" t="str" cm="1">
        <f t="array" ref="D3632">_xlfn.IFS(AK3632="1",CONCATENATE(C3632,"Regional"),AK3632="2",CONCATENATE(C3632,"Sectional"),AK3632="3",CONCATENATE(C3632,COUNTIF($C$1:C3632,C3632)))</f>
        <v>Sophia DeLong1</v>
      </c>
      <c r="E3632" s="66">
        <v>45169.625</v>
      </c>
      <c r="F3632" t="s">
        <v>2579</v>
      </c>
      <c r="G3632" s="46">
        <v>41</v>
      </c>
      <c r="H3632" s="46">
        <v>63</v>
      </c>
      <c r="I3632" s="46">
        <v>38</v>
      </c>
      <c r="J3632" t="s">
        <v>140</v>
      </c>
      <c r="K3632" t="s">
        <v>2580</v>
      </c>
      <c r="L3632" s="46">
        <v>2527</v>
      </c>
      <c r="M3632" s="46">
        <v>36</v>
      </c>
      <c r="N3632" s="46">
        <v>34.700000000000003</v>
      </c>
      <c r="O3632" s="46">
        <v>113</v>
      </c>
      <c r="P3632" s="46">
        <f t="shared" si="412"/>
        <v>1</v>
      </c>
      <c r="R3632" s="67" t="s">
        <v>3648</v>
      </c>
      <c r="S3632" s="67">
        <f>COUNTIF(Y$2:$Y$100,R3632)</f>
        <v>0</v>
      </c>
      <c r="V3632" s="67">
        <f t="shared" si="413"/>
        <v>0</v>
      </c>
      <c r="X3632"/>
      <c r="Y3632" s="67" t="str">
        <f t="shared" si="418"/>
        <v xml:space="preserve"> </v>
      </c>
      <c r="AB3632" t="s">
        <v>2580</v>
      </c>
      <c r="AC3632" s="46">
        <v>2527</v>
      </c>
      <c r="AD3632" s="46">
        <v>36</v>
      </c>
      <c r="AE3632" s="46">
        <v>34.700000000000003</v>
      </c>
      <c r="AF3632" s="46">
        <v>113</v>
      </c>
      <c r="AH3632" s="70" t="str">
        <f t="shared" si="414"/>
        <v/>
      </c>
      <c r="AI3632" s="70" t="str">
        <f t="shared" si="415"/>
        <v/>
      </c>
      <c r="AJ3632" s="70" t="str">
        <f t="shared" si="416"/>
        <v>X</v>
      </c>
      <c r="AK3632" s="70" t="str" cm="1">
        <f t="array" ref="AK3632">_xlfn.IFS(AH3632&lt;&gt;"","1",AI3632&lt;&gt;"","2",AJ3632&lt;&gt;"","3")</f>
        <v>3</v>
      </c>
    </row>
    <row r="3633" spans="1:37" x14ac:dyDescent="0.25">
      <c r="A3633" t="s">
        <v>2134</v>
      </c>
      <c r="B3633" t="s">
        <v>434</v>
      </c>
      <c r="C3633" s="67" t="str">
        <f t="shared" si="411"/>
        <v>Ella Omann</v>
      </c>
      <c r="D3633" s="71" t="str" cm="1">
        <f t="array" ref="D3633">_xlfn.IFS(AK3633="1",CONCATENATE(C3633,"Regional"),AK3633="2",CONCATENATE(C3633,"Sectional"),AK3633="3",CONCATENATE(C3633,COUNTIF($C$1:C3633,C3633)))</f>
        <v>Ella Omann4</v>
      </c>
      <c r="E3633" s="66">
        <v>45169.625</v>
      </c>
      <c r="F3633" t="s">
        <v>2579</v>
      </c>
      <c r="G3633" s="46">
        <v>41</v>
      </c>
      <c r="H3633" s="46">
        <v>63</v>
      </c>
      <c r="I3633" s="46">
        <v>38</v>
      </c>
      <c r="J3633" t="s">
        <v>140</v>
      </c>
      <c r="K3633" t="s">
        <v>2580</v>
      </c>
      <c r="L3633" s="46">
        <v>2527</v>
      </c>
      <c r="M3633" s="46">
        <v>36</v>
      </c>
      <c r="N3633" s="46">
        <v>34.700000000000003</v>
      </c>
      <c r="O3633" s="46">
        <v>113</v>
      </c>
      <c r="P3633" s="46">
        <f t="shared" si="412"/>
        <v>1</v>
      </c>
      <c r="R3633" s="67" t="s">
        <v>3162</v>
      </c>
      <c r="S3633" s="67">
        <f>COUNTIF(Y$2:$Y$100,R3633)</f>
        <v>0</v>
      </c>
      <c r="V3633" s="67">
        <f t="shared" si="413"/>
        <v>0</v>
      </c>
      <c r="X3633"/>
      <c r="Y3633" s="67" t="str">
        <f t="shared" si="418"/>
        <v xml:space="preserve"> </v>
      </c>
      <c r="AB3633" t="s">
        <v>2580</v>
      </c>
      <c r="AC3633" s="46">
        <v>2527</v>
      </c>
      <c r="AD3633" s="46">
        <v>36</v>
      </c>
      <c r="AE3633" s="46">
        <v>34.700000000000003</v>
      </c>
      <c r="AF3633" s="46">
        <v>113</v>
      </c>
      <c r="AH3633" s="70" t="str">
        <f t="shared" si="414"/>
        <v/>
      </c>
      <c r="AI3633" s="70" t="str">
        <f t="shared" si="415"/>
        <v/>
      </c>
      <c r="AJ3633" s="70" t="str">
        <f t="shared" si="416"/>
        <v>X</v>
      </c>
      <c r="AK3633" s="70" t="str" cm="1">
        <f t="array" ref="AK3633">_xlfn.IFS(AH3633&lt;&gt;"","1",AI3633&lt;&gt;"","2",AJ3633&lt;&gt;"","3")</f>
        <v>3</v>
      </c>
    </row>
    <row r="3634" spans="1:37" x14ac:dyDescent="0.25">
      <c r="A3634" t="s">
        <v>2228</v>
      </c>
      <c r="B3634" t="s">
        <v>2229</v>
      </c>
      <c r="C3634" s="67" t="str">
        <f t="shared" si="411"/>
        <v>Linnea Freer</v>
      </c>
      <c r="D3634" s="71" t="str" cm="1">
        <f t="array" ref="D3634">_xlfn.IFS(AK3634="1",CONCATENATE(C3634,"Regional"),AK3634="2",CONCATENATE(C3634,"Sectional"),AK3634="3",CONCATENATE(C3634,COUNTIF($C$1:C3634,C3634)))</f>
        <v>Linnea Freer1</v>
      </c>
      <c r="E3634" s="66">
        <v>45169.625</v>
      </c>
      <c r="F3634" t="s">
        <v>2579</v>
      </c>
      <c r="G3634" s="46">
        <v>41</v>
      </c>
      <c r="H3634" s="46">
        <v>64</v>
      </c>
      <c r="I3634" s="46">
        <v>40</v>
      </c>
      <c r="J3634" t="s">
        <v>140</v>
      </c>
      <c r="K3634" t="s">
        <v>2580</v>
      </c>
      <c r="L3634" s="46">
        <v>2527</v>
      </c>
      <c r="M3634" s="46">
        <v>36</v>
      </c>
      <c r="N3634" s="46">
        <v>34.700000000000003</v>
      </c>
      <c r="O3634" s="46">
        <v>113</v>
      </c>
      <c r="P3634" s="46">
        <f t="shared" si="412"/>
        <v>1</v>
      </c>
      <c r="R3634" s="67" t="s">
        <v>3250</v>
      </c>
      <c r="S3634" s="67">
        <f>COUNTIF(Y$2:$Y$100,R3634)</f>
        <v>0</v>
      </c>
      <c r="V3634" s="67">
        <f t="shared" si="413"/>
        <v>0</v>
      </c>
      <c r="X3634"/>
      <c r="Y3634" s="67" t="str">
        <f t="shared" si="418"/>
        <v xml:space="preserve"> </v>
      </c>
      <c r="AB3634" t="s">
        <v>2580</v>
      </c>
      <c r="AC3634" s="46">
        <v>2527</v>
      </c>
      <c r="AD3634" s="46">
        <v>36</v>
      </c>
      <c r="AE3634" s="46">
        <v>34.700000000000003</v>
      </c>
      <c r="AF3634" s="46">
        <v>113</v>
      </c>
      <c r="AH3634" s="70" t="str">
        <f t="shared" si="414"/>
        <v/>
      </c>
      <c r="AI3634" s="70" t="str">
        <f t="shared" si="415"/>
        <v/>
      </c>
      <c r="AJ3634" s="70" t="str">
        <f t="shared" si="416"/>
        <v>X</v>
      </c>
      <c r="AK3634" s="70" t="str" cm="1">
        <f t="array" ref="AK3634">_xlfn.IFS(AH3634&lt;&gt;"","1",AI3634&lt;&gt;"","2",AJ3634&lt;&gt;"","3")</f>
        <v>3</v>
      </c>
    </row>
    <row r="3635" spans="1:37" x14ac:dyDescent="0.25">
      <c r="A3635" t="s">
        <v>225</v>
      </c>
      <c r="B3635" t="s">
        <v>585</v>
      </c>
      <c r="C3635" s="67" t="str">
        <f t="shared" si="411"/>
        <v>Ayda Carufel</v>
      </c>
      <c r="D3635" s="71" t="str" cm="1">
        <f t="array" ref="D3635">_xlfn.IFS(AK3635="1",CONCATENATE(C3635,"Regional"),AK3635="2",CONCATENATE(C3635,"Sectional"),AK3635="3",CONCATENATE(C3635,COUNTIF($C$1:C3635,C3635)))</f>
        <v>Ayda Carufel4</v>
      </c>
      <c r="E3635" s="66">
        <v>45169.625</v>
      </c>
      <c r="F3635" t="s">
        <v>2579</v>
      </c>
      <c r="G3635" s="46">
        <v>41</v>
      </c>
      <c r="H3635" s="46">
        <v>67</v>
      </c>
      <c r="I3635" s="46">
        <v>41</v>
      </c>
      <c r="J3635" t="s">
        <v>140</v>
      </c>
      <c r="K3635" t="s">
        <v>2580</v>
      </c>
      <c r="L3635" s="46">
        <v>2527</v>
      </c>
      <c r="M3635" s="46">
        <v>36</v>
      </c>
      <c r="N3635" s="46">
        <v>34.700000000000003</v>
      </c>
      <c r="O3635" s="46">
        <v>113</v>
      </c>
      <c r="P3635" s="46">
        <f t="shared" si="412"/>
        <v>1</v>
      </c>
      <c r="R3635" s="67" t="s">
        <v>1234</v>
      </c>
      <c r="S3635" s="67">
        <f>COUNTIF(Y$2:$Y$100,R3635)</f>
        <v>0</v>
      </c>
      <c r="V3635" s="67">
        <f t="shared" si="413"/>
        <v>0</v>
      </c>
      <c r="X3635"/>
      <c r="Y3635" s="67" t="str">
        <f t="shared" si="418"/>
        <v xml:space="preserve"> </v>
      </c>
      <c r="AB3635" t="s">
        <v>2580</v>
      </c>
      <c r="AC3635" s="46">
        <v>2527</v>
      </c>
      <c r="AD3635" s="46">
        <v>36</v>
      </c>
      <c r="AE3635" s="46">
        <v>34.700000000000003</v>
      </c>
      <c r="AF3635" s="46">
        <v>113</v>
      </c>
      <c r="AH3635" s="70" t="str">
        <f t="shared" si="414"/>
        <v/>
      </c>
      <c r="AI3635" s="70" t="str">
        <f t="shared" si="415"/>
        <v/>
      </c>
      <c r="AJ3635" s="70" t="str">
        <f t="shared" si="416"/>
        <v>X</v>
      </c>
      <c r="AK3635" s="70" t="str" cm="1">
        <f t="array" ref="AK3635">_xlfn.IFS(AH3635&lt;&gt;"","1",AI3635&lt;&gt;"","2",AJ3635&lt;&gt;"","3")</f>
        <v>3</v>
      </c>
    </row>
    <row r="3636" spans="1:37" x14ac:dyDescent="0.25">
      <c r="A3636" t="s">
        <v>1631</v>
      </c>
      <c r="B3636" t="s">
        <v>530</v>
      </c>
      <c r="C3636" s="67" t="str">
        <f t="shared" si="411"/>
        <v>Kendra Ogilvie</v>
      </c>
      <c r="D3636" s="71" t="str" cm="1">
        <f t="array" ref="D3636">_xlfn.IFS(AK3636="1",CONCATENATE(C3636,"Regional"),AK3636="2",CONCATENATE(C3636,"Sectional"),AK3636="3",CONCATENATE(C3636,COUNTIF($C$1:C3636,C3636)))</f>
        <v>Kendra Ogilvie3</v>
      </c>
      <c r="E3636" s="66">
        <v>45169.625</v>
      </c>
      <c r="F3636" t="s">
        <v>2632</v>
      </c>
      <c r="G3636" s="46">
        <v>20</v>
      </c>
      <c r="H3636" s="46">
        <v>35</v>
      </c>
      <c r="I3636" s="46">
        <v>1</v>
      </c>
      <c r="J3636" t="s">
        <v>148</v>
      </c>
      <c r="K3636" t="s">
        <v>90</v>
      </c>
      <c r="L3636" s="46">
        <v>673</v>
      </c>
      <c r="M3636" s="46">
        <v>27</v>
      </c>
      <c r="N3636" s="46">
        <v>33.4</v>
      </c>
      <c r="O3636" s="46">
        <v>112</v>
      </c>
      <c r="P3636" s="46">
        <f t="shared" si="412"/>
        <v>1</v>
      </c>
      <c r="R3636" s="67" t="s">
        <v>3534</v>
      </c>
      <c r="S3636" s="67">
        <f>COUNTIF(Y$2:$Y$100,R3636)</f>
        <v>0</v>
      </c>
      <c r="V3636" s="67">
        <f t="shared" si="413"/>
        <v>0</v>
      </c>
      <c r="AB3636" t="s">
        <v>90</v>
      </c>
      <c r="AC3636" s="46">
        <v>673</v>
      </c>
      <c r="AD3636" s="46">
        <v>27</v>
      </c>
      <c r="AE3636" s="46">
        <v>33.4</v>
      </c>
      <c r="AF3636" s="46">
        <v>112</v>
      </c>
      <c r="AH3636" s="70" t="str">
        <f t="shared" si="414"/>
        <v/>
      </c>
      <c r="AI3636" s="70" t="str">
        <f t="shared" si="415"/>
        <v/>
      </c>
      <c r="AJ3636" s="70" t="str">
        <f t="shared" si="416"/>
        <v>X</v>
      </c>
      <c r="AK3636" s="70" t="str" cm="1">
        <f t="array" ref="AK3636">_xlfn.IFS(AH3636&lt;&gt;"","1",AI3636&lt;&gt;"","2",AJ3636&lt;&gt;"","3")</f>
        <v>3</v>
      </c>
    </row>
    <row r="3637" spans="1:37" x14ac:dyDescent="0.25">
      <c r="A3637" t="s">
        <v>565</v>
      </c>
      <c r="B3637" t="s">
        <v>187</v>
      </c>
      <c r="C3637" s="67" t="str">
        <f t="shared" si="411"/>
        <v>Ava Franco</v>
      </c>
      <c r="D3637" s="71" t="str" cm="1">
        <f t="array" ref="D3637">_xlfn.IFS(AK3637="1",CONCATENATE(C3637,"Regional"),AK3637="2",CONCATENATE(C3637,"Sectional"),AK3637="3",CONCATENATE(C3637,COUNTIF($C$1:C3637,C3637)))</f>
        <v>Ava Franco2</v>
      </c>
      <c r="E3637" s="66">
        <v>45169.625</v>
      </c>
      <c r="F3637" t="s">
        <v>2632</v>
      </c>
      <c r="G3637" s="46">
        <v>20</v>
      </c>
      <c r="H3637" s="46">
        <v>36</v>
      </c>
      <c r="I3637" s="46">
        <v>2</v>
      </c>
      <c r="J3637" t="s">
        <v>148</v>
      </c>
      <c r="K3637" t="s">
        <v>90</v>
      </c>
      <c r="L3637" s="46">
        <v>673</v>
      </c>
      <c r="M3637" s="46">
        <v>27</v>
      </c>
      <c r="N3637" s="46">
        <v>33.4</v>
      </c>
      <c r="O3637" s="46">
        <v>112</v>
      </c>
      <c r="P3637" s="46">
        <f t="shared" si="412"/>
        <v>1</v>
      </c>
      <c r="R3637" s="67" t="s">
        <v>1224</v>
      </c>
      <c r="S3637" s="67">
        <f>COUNTIF(Y$2:$Y$100,R3637)</f>
        <v>0</v>
      </c>
      <c r="V3637" s="67">
        <f t="shared" si="413"/>
        <v>0</v>
      </c>
      <c r="AB3637" t="s">
        <v>90</v>
      </c>
      <c r="AC3637" s="46">
        <v>673</v>
      </c>
      <c r="AD3637" s="46">
        <v>27</v>
      </c>
      <c r="AE3637" s="46">
        <v>33.4</v>
      </c>
      <c r="AF3637" s="46">
        <v>112</v>
      </c>
      <c r="AH3637" s="70" t="str">
        <f t="shared" si="414"/>
        <v/>
      </c>
      <c r="AI3637" s="70" t="str">
        <f t="shared" si="415"/>
        <v/>
      </c>
      <c r="AJ3637" s="70" t="str">
        <f t="shared" si="416"/>
        <v>X</v>
      </c>
      <c r="AK3637" s="70" t="str" cm="1">
        <f t="array" ref="AK3637">_xlfn.IFS(AH3637&lt;&gt;"","1",AI3637&lt;&gt;"","2",AJ3637&lt;&gt;"","3")</f>
        <v>3</v>
      </c>
    </row>
    <row r="3638" spans="1:37" x14ac:dyDescent="0.25">
      <c r="A3638" t="s">
        <v>2316</v>
      </c>
      <c r="B3638" t="s">
        <v>253</v>
      </c>
      <c r="C3638" s="67" t="str">
        <f t="shared" si="411"/>
        <v>Lily Vesperman</v>
      </c>
      <c r="D3638" s="71" t="str" cm="1">
        <f t="array" ref="D3638">_xlfn.IFS(AK3638="1",CONCATENATE(C3638,"Regional"),AK3638="2",CONCATENATE(C3638,"Sectional"),AK3638="3",CONCATENATE(C3638,COUNTIF($C$1:C3638,C3638)))</f>
        <v>Lily Vesperman3</v>
      </c>
      <c r="E3638" s="66">
        <v>45169.625</v>
      </c>
      <c r="F3638" t="s">
        <v>2632</v>
      </c>
      <c r="G3638" s="46">
        <v>20</v>
      </c>
      <c r="H3638" s="46">
        <v>38</v>
      </c>
      <c r="I3638" s="46">
        <v>3</v>
      </c>
      <c r="J3638" t="s">
        <v>148</v>
      </c>
      <c r="K3638" t="s">
        <v>90</v>
      </c>
      <c r="L3638" s="46">
        <v>673</v>
      </c>
      <c r="M3638" s="46">
        <v>27</v>
      </c>
      <c r="N3638" s="46">
        <v>33.4</v>
      </c>
      <c r="O3638" s="46">
        <v>112</v>
      </c>
      <c r="P3638" s="46">
        <f t="shared" si="412"/>
        <v>1</v>
      </c>
      <c r="R3638" s="67" t="s">
        <v>3341</v>
      </c>
      <c r="S3638" s="67">
        <f>COUNTIF(Y$2:$Y$100,R3638)</f>
        <v>0</v>
      </c>
      <c r="V3638" s="67">
        <f t="shared" si="413"/>
        <v>0</v>
      </c>
      <c r="AB3638" t="s">
        <v>90</v>
      </c>
      <c r="AC3638" s="46">
        <v>673</v>
      </c>
      <c r="AD3638" s="46">
        <v>27</v>
      </c>
      <c r="AE3638" s="46">
        <v>33.4</v>
      </c>
      <c r="AF3638" s="46">
        <v>112</v>
      </c>
      <c r="AH3638" s="70" t="str">
        <f t="shared" si="414"/>
        <v/>
      </c>
      <c r="AI3638" s="70" t="str">
        <f t="shared" si="415"/>
        <v/>
      </c>
      <c r="AJ3638" s="70" t="str">
        <f t="shared" si="416"/>
        <v>X</v>
      </c>
      <c r="AK3638" s="70" t="str" cm="1">
        <f t="array" ref="AK3638">_xlfn.IFS(AH3638&lt;&gt;"","1",AI3638&lt;&gt;"","2",AJ3638&lt;&gt;"","3")</f>
        <v>3</v>
      </c>
    </row>
    <row r="3639" spans="1:37" x14ac:dyDescent="0.25">
      <c r="A3639" t="s">
        <v>1631</v>
      </c>
      <c r="B3639" t="s">
        <v>580</v>
      </c>
      <c r="C3639" s="67" t="str">
        <f t="shared" si="411"/>
        <v>MaKenna Ogilvie</v>
      </c>
      <c r="D3639" s="71" t="str" cm="1">
        <f t="array" ref="D3639">_xlfn.IFS(AK3639="1",CONCATENATE(C3639,"Regional"),AK3639="2",CONCATENATE(C3639,"Sectional"),AK3639="3",CONCATENATE(C3639,COUNTIF($C$1:C3639,C3639)))</f>
        <v>MaKenna Ogilvie1</v>
      </c>
      <c r="E3639" s="66">
        <v>45169.625</v>
      </c>
      <c r="F3639" t="s">
        <v>2632</v>
      </c>
      <c r="G3639" s="46">
        <v>20</v>
      </c>
      <c r="H3639" s="46">
        <v>38</v>
      </c>
      <c r="I3639" s="46">
        <v>3</v>
      </c>
      <c r="J3639" t="s">
        <v>148</v>
      </c>
      <c r="K3639" t="s">
        <v>90</v>
      </c>
      <c r="L3639" s="46">
        <v>673</v>
      </c>
      <c r="M3639" s="46">
        <v>27</v>
      </c>
      <c r="N3639" s="46">
        <v>33.4</v>
      </c>
      <c r="O3639" s="46">
        <v>112</v>
      </c>
      <c r="P3639" s="46">
        <f t="shared" si="412"/>
        <v>1</v>
      </c>
      <c r="R3639" s="67" t="s">
        <v>3649</v>
      </c>
      <c r="S3639" s="67">
        <f>COUNTIF(Y$2:$Y$100,R3639)</f>
        <v>0</v>
      </c>
      <c r="V3639" s="67">
        <f t="shared" si="413"/>
        <v>0</v>
      </c>
      <c r="AB3639" t="s">
        <v>90</v>
      </c>
      <c r="AC3639" s="46">
        <v>673</v>
      </c>
      <c r="AD3639" s="46">
        <v>27</v>
      </c>
      <c r="AE3639" s="46">
        <v>33.4</v>
      </c>
      <c r="AF3639" s="46">
        <v>112</v>
      </c>
      <c r="AH3639" s="70" t="str">
        <f t="shared" si="414"/>
        <v/>
      </c>
      <c r="AI3639" s="70" t="str">
        <f t="shared" si="415"/>
        <v/>
      </c>
      <c r="AJ3639" s="70" t="str">
        <f t="shared" si="416"/>
        <v>X</v>
      </c>
      <c r="AK3639" s="70" t="str" cm="1">
        <f t="array" ref="AK3639">_xlfn.IFS(AH3639&lt;&gt;"","1",AI3639&lt;&gt;"","2",AJ3639&lt;&gt;"","3")</f>
        <v>3</v>
      </c>
    </row>
    <row r="3640" spans="1:37" x14ac:dyDescent="0.25">
      <c r="A3640" t="s">
        <v>1635</v>
      </c>
      <c r="B3640" t="s">
        <v>481</v>
      </c>
      <c r="C3640" s="67" t="str">
        <f t="shared" si="411"/>
        <v>Brooklyn Goehring</v>
      </c>
      <c r="D3640" s="71" t="str" cm="1">
        <f t="array" ref="D3640">_xlfn.IFS(AK3640="1",CONCATENATE(C3640,"Regional"),AK3640="2",CONCATENATE(C3640,"Sectional"),AK3640="3",CONCATENATE(C3640,COUNTIF($C$1:C3640,C3640)))</f>
        <v>Brooklyn Goehring1</v>
      </c>
      <c r="E3640" s="66">
        <v>45169.625</v>
      </c>
      <c r="F3640" t="s">
        <v>2632</v>
      </c>
      <c r="G3640" s="46">
        <v>20</v>
      </c>
      <c r="H3640" s="46">
        <v>40</v>
      </c>
      <c r="I3640" s="46">
        <v>5</v>
      </c>
      <c r="J3640" t="s">
        <v>148</v>
      </c>
      <c r="K3640" t="s">
        <v>90</v>
      </c>
      <c r="L3640" s="46">
        <v>673</v>
      </c>
      <c r="M3640" s="46">
        <v>27</v>
      </c>
      <c r="N3640" s="46">
        <v>33.4</v>
      </c>
      <c r="O3640" s="46">
        <v>112</v>
      </c>
      <c r="P3640" s="46">
        <f t="shared" si="412"/>
        <v>1</v>
      </c>
      <c r="R3640" s="67" t="s">
        <v>3650</v>
      </c>
      <c r="S3640" s="67">
        <f>COUNTIF(Y$2:$Y$100,R3640)</f>
        <v>0</v>
      </c>
      <c r="V3640" s="67">
        <f t="shared" si="413"/>
        <v>0</v>
      </c>
      <c r="AB3640" t="s">
        <v>90</v>
      </c>
      <c r="AC3640" s="46">
        <v>673</v>
      </c>
      <c r="AD3640" s="46">
        <v>27</v>
      </c>
      <c r="AE3640" s="46">
        <v>33.4</v>
      </c>
      <c r="AF3640" s="46">
        <v>112</v>
      </c>
      <c r="AH3640" s="70" t="str">
        <f t="shared" si="414"/>
        <v/>
      </c>
      <c r="AI3640" s="70" t="str">
        <f t="shared" si="415"/>
        <v/>
      </c>
      <c r="AJ3640" s="70" t="str">
        <f t="shared" si="416"/>
        <v>X</v>
      </c>
      <c r="AK3640" s="70" t="str" cm="1">
        <f t="array" ref="AK3640">_xlfn.IFS(AH3640&lt;&gt;"","1",AI3640&lt;&gt;"","2",AJ3640&lt;&gt;"","3")</f>
        <v>3</v>
      </c>
    </row>
    <row r="3641" spans="1:37" x14ac:dyDescent="0.25">
      <c r="A3641" t="s">
        <v>2277</v>
      </c>
      <c r="B3641" t="s">
        <v>459</v>
      </c>
      <c r="C3641" s="67" t="str">
        <f t="shared" si="411"/>
        <v>Addison Kellogg</v>
      </c>
      <c r="D3641" s="71" t="str" cm="1">
        <f t="array" ref="D3641">_xlfn.IFS(AK3641="1",CONCATENATE(C3641,"Regional"),AK3641="2",CONCATENATE(C3641,"Sectional"),AK3641="3",CONCATENATE(C3641,COUNTIF($C$1:C3641,C3641)))</f>
        <v>Addison Kellogg2</v>
      </c>
      <c r="E3641" s="66">
        <v>45169.625</v>
      </c>
      <c r="F3641" t="s">
        <v>2632</v>
      </c>
      <c r="G3641" s="46">
        <v>20</v>
      </c>
      <c r="H3641" s="46">
        <v>40</v>
      </c>
      <c r="I3641" s="46">
        <v>5</v>
      </c>
      <c r="J3641" t="s">
        <v>148</v>
      </c>
      <c r="K3641" t="s">
        <v>90</v>
      </c>
      <c r="L3641" s="46">
        <v>673</v>
      </c>
      <c r="M3641" s="46">
        <v>27</v>
      </c>
      <c r="N3641" s="46">
        <v>33.4</v>
      </c>
      <c r="O3641" s="46">
        <v>112</v>
      </c>
      <c r="P3641" s="46">
        <f t="shared" si="412"/>
        <v>1</v>
      </c>
      <c r="R3641" s="67" t="s">
        <v>3298</v>
      </c>
      <c r="S3641" s="67">
        <f>COUNTIF(Y$2:$Y$100,R3641)</f>
        <v>0</v>
      </c>
      <c r="V3641" s="67">
        <f t="shared" si="413"/>
        <v>0</v>
      </c>
      <c r="AB3641" t="s">
        <v>90</v>
      </c>
      <c r="AC3641" s="46">
        <v>673</v>
      </c>
      <c r="AD3641" s="46">
        <v>27</v>
      </c>
      <c r="AE3641" s="46">
        <v>33.4</v>
      </c>
      <c r="AF3641" s="46">
        <v>112</v>
      </c>
      <c r="AH3641" s="70" t="str">
        <f t="shared" si="414"/>
        <v/>
      </c>
      <c r="AI3641" s="70" t="str">
        <f t="shared" si="415"/>
        <v/>
      </c>
      <c r="AJ3641" s="70" t="str">
        <f t="shared" si="416"/>
        <v>X</v>
      </c>
      <c r="AK3641" s="70" t="str" cm="1">
        <f t="array" ref="AK3641">_xlfn.IFS(AH3641&lt;&gt;"","1",AI3641&lt;&gt;"","2",AJ3641&lt;&gt;"","3")</f>
        <v>3</v>
      </c>
    </row>
    <row r="3642" spans="1:37" x14ac:dyDescent="0.25">
      <c r="A3642" t="s">
        <v>275</v>
      </c>
      <c r="B3642" t="s">
        <v>675</v>
      </c>
      <c r="C3642" s="67" t="str">
        <f t="shared" si="411"/>
        <v>Ruby Johnson</v>
      </c>
      <c r="D3642" s="71" t="str" cm="1">
        <f t="array" ref="D3642">_xlfn.IFS(AK3642="1",CONCATENATE(C3642,"Regional"),AK3642="2",CONCATENATE(C3642,"Sectional"),AK3642="3",CONCATENATE(C3642,COUNTIF($C$1:C3642,C3642)))</f>
        <v>Ruby Johnson2</v>
      </c>
      <c r="E3642" s="66">
        <v>45169.625</v>
      </c>
      <c r="F3642" t="s">
        <v>2632</v>
      </c>
      <c r="G3642" s="46">
        <v>20</v>
      </c>
      <c r="H3642" s="46">
        <v>41</v>
      </c>
      <c r="I3642" s="46">
        <v>7</v>
      </c>
      <c r="J3642" t="s">
        <v>148</v>
      </c>
      <c r="K3642" t="s">
        <v>90</v>
      </c>
      <c r="L3642" s="46">
        <v>673</v>
      </c>
      <c r="M3642" s="46">
        <v>27</v>
      </c>
      <c r="N3642" s="46">
        <v>33.4</v>
      </c>
      <c r="O3642" s="46">
        <v>112</v>
      </c>
      <c r="P3642" s="46">
        <f t="shared" si="412"/>
        <v>1</v>
      </c>
      <c r="R3642" s="67" t="s">
        <v>3299</v>
      </c>
      <c r="S3642" s="67">
        <f>COUNTIF(Y$2:$Y$100,R3642)</f>
        <v>0</v>
      </c>
      <c r="V3642" s="67">
        <f t="shared" si="413"/>
        <v>0</v>
      </c>
      <c r="AB3642" t="s">
        <v>90</v>
      </c>
      <c r="AC3642" s="46">
        <v>673</v>
      </c>
      <c r="AD3642" s="46">
        <v>27</v>
      </c>
      <c r="AE3642" s="46">
        <v>33.4</v>
      </c>
      <c r="AF3642" s="46">
        <v>112</v>
      </c>
      <c r="AH3642" s="70" t="str">
        <f t="shared" si="414"/>
        <v/>
      </c>
      <c r="AI3642" s="70" t="str">
        <f t="shared" si="415"/>
        <v/>
      </c>
      <c r="AJ3642" s="70" t="str">
        <f t="shared" si="416"/>
        <v>X</v>
      </c>
      <c r="AK3642" s="70" t="str" cm="1">
        <f t="array" ref="AK3642">_xlfn.IFS(AH3642&lt;&gt;"","1",AI3642&lt;&gt;"","2",AJ3642&lt;&gt;"","3")</f>
        <v>3</v>
      </c>
    </row>
    <row r="3643" spans="1:37" x14ac:dyDescent="0.25">
      <c r="A3643" t="s">
        <v>569</v>
      </c>
      <c r="B3643" t="s">
        <v>422</v>
      </c>
      <c r="C3643" s="67" t="str">
        <f t="shared" si="411"/>
        <v>Caroline Foy</v>
      </c>
      <c r="D3643" s="71" t="str" cm="1">
        <f t="array" ref="D3643">_xlfn.IFS(AK3643="1",CONCATENATE(C3643,"Regional"),AK3643="2",CONCATENATE(C3643,"Sectional"),AK3643="3",CONCATENATE(C3643,COUNTIF($C$1:C3643,C3643)))</f>
        <v>Caroline Foy2</v>
      </c>
      <c r="E3643" s="66">
        <v>45169.625</v>
      </c>
      <c r="F3643" t="s">
        <v>2632</v>
      </c>
      <c r="G3643" s="46">
        <v>20</v>
      </c>
      <c r="H3643" s="46">
        <v>43</v>
      </c>
      <c r="I3643" s="46">
        <v>8</v>
      </c>
      <c r="J3643" t="s">
        <v>148</v>
      </c>
      <c r="K3643" t="s">
        <v>90</v>
      </c>
      <c r="L3643" s="46">
        <v>673</v>
      </c>
      <c r="M3643" s="46">
        <v>27</v>
      </c>
      <c r="N3643" s="46">
        <v>33.4</v>
      </c>
      <c r="O3643" s="46">
        <v>112</v>
      </c>
      <c r="P3643" s="46">
        <f t="shared" si="412"/>
        <v>1</v>
      </c>
      <c r="R3643" s="67" t="s">
        <v>1226</v>
      </c>
      <c r="S3643" s="67">
        <f>COUNTIF(Y$2:$Y$100,R3643)</f>
        <v>0</v>
      </c>
      <c r="V3643" s="67">
        <f t="shared" si="413"/>
        <v>0</v>
      </c>
      <c r="AB3643" t="s">
        <v>90</v>
      </c>
      <c r="AC3643" s="46">
        <v>673</v>
      </c>
      <c r="AD3643" s="46">
        <v>27</v>
      </c>
      <c r="AE3643" s="46">
        <v>33.4</v>
      </c>
      <c r="AF3643" s="46">
        <v>112</v>
      </c>
      <c r="AH3643" s="70" t="str">
        <f t="shared" si="414"/>
        <v/>
      </c>
      <c r="AI3643" s="70" t="str">
        <f t="shared" si="415"/>
        <v/>
      </c>
      <c r="AJ3643" s="70" t="str">
        <f t="shared" si="416"/>
        <v>X</v>
      </c>
      <c r="AK3643" s="70" t="str" cm="1">
        <f t="array" ref="AK3643">_xlfn.IFS(AH3643&lt;&gt;"","1",AI3643&lt;&gt;"","2",AJ3643&lt;&gt;"","3")</f>
        <v>3</v>
      </c>
    </row>
    <row r="3644" spans="1:37" x14ac:dyDescent="0.25">
      <c r="A3644" t="s">
        <v>2278</v>
      </c>
      <c r="B3644" t="s">
        <v>538</v>
      </c>
      <c r="C3644" s="67" t="str">
        <f t="shared" si="411"/>
        <v>Lilly Hillebrand</v>
      </c>
      <c r="D3644" s="71" t="str" cm="1">
        <f t="array" ref="D3644">_xlfn.IFS(AK3644="1",CONCATENATE(C3644,"Regional"),AK3644="2",CONCATENATE(C3644,"Sectional"),AK3644="3",CONCATENATE(C3644,COUNTIF($C$1:C3644,C3644)))</f>
        <v>Lilly Hillebrand1</v>
      </c>
      <c r="E3644" s="66">
        <v>45169.625</v>
      </c>
      <c r="F3644" t="s">
        <v>2632</v>
      </c>
      <c r="G3644" s="46">
        <v>20</v>
      </c>
      <c r="H3644" s="46">
        <v>49</v>
      </c>
      <c r="I3644" s="46">
        <v>9</v>
      </c>
      <c r="J3644" t="s">
        <v>148</v>
      </c>
      <c r="K3644" t="s">
        <v>90</v>
      </c>
      <c r="L3644" s="46">
        <v>673</v>
      </c>
      <c r="M3644" s="46">
        <v>27</v>
      </c>
      <c r="N3644" s="46">
        <v>33.4</v>
      </c>
      <c r="O3644" s="46">
        <v>112</v>
      </c>
      <c r="P3644" s="46">
        <f t="shared" si="412"/>
        <v>1</v>
      </c>
      <c r="R3644" s="67" t="s">
        <v>3300</v>
      </c>
      <c r="S3644" s="67">
        <f>COUNTIF(Y$2:$Y$100,R3644)</f>
        <v>0</v>
      </c>
      <c r="V3644" s="67">
        <f t="shared" si="413"/>
        <v>0</v>
      </c>
      <c r="AB3644" t="s">
        <v>90</v>
      </c>
      <c r="AC3644" s="46">
        <v>673</v>
      </c>
      <c r="AD3644" s="46">
        <v>27</v>
      </c>
      <c r="AE3644" s="46">
        <v>33.4</v>
      </c>
      <c r="AF3644" s="46">
        <v>112</v>
      </c>
      <c r="AH3644" s="70" t="str">
        <f t="shared" si="414"/>
        <v/>
      </c>
      <c r="AI3644" s="70" t="str">
        <f t="shared" si="415"/>
        <v/>
      </c>
      <c r="AJ3644" s="70" t="str">
        <f t="shared" si="416"/>
        <v>X</v>
      </c>
      <c r="AK3644" s="70" t="str" cm="1">
        <f t="array" ref="AK3644">_xlfn.IFS(AH3644&lt;&gt;"","1",AI3644&lt;&gt;"","2",AJ3644&lt;&gt;"","3")</f>
        <v>3</v>
      </c>
    </row>
    <row r="3645" spans="1:37" x14ac:dyDescent="0.25">
      <c r="A3645" t="s">
        <v>305</v>
      </c>
      <c r="B3645" t="s">
        <v>702</v>
      </c>
      <c r="C3645" s="67" t="str">
        <f t="shared" si="411"/>
        <v>Halle Martin</v>
      </c>
      <c r="D3645" s="71" t="str" cm="1">
        <f t="array" ref="D3645">_xlfn.IFS(AK3645="1",CONCATENATE(C3645,"Regional"),AK3645="2",CONCATENATE(C3645,"Sectional"),AK3645="3",CONCATENATE(C3645,COUNTIF($C$1:C3645,C3645)))</f>
        <v>Halle Martin1</v>
      </c>
      <c r="E3645" s="66">
        <v>45169.625</v>
      </c>
      <c r="F3645" t="s">
        <v>2632</v>
      </c>
      <c r="G3645" s="46">
        <v>20</v>
      </c>
      <c r="H3645" s="46">
        <v>50</v>
      </c>
      <c r="I3645" s="46">
        <v>10</v>
      </c>
      <c r="J3645" t="s">
        <v>148</v>
      </c>
      <c r="K3645" t="s">
        <v>90</v>
      </c>
      <c r="L3645" s="46">
        <v>673</v>
      </c>
      <c r="M3645" s="46">
        <v>27</v>
      </c>
      <c r="N3645" s="46">
        <v>33.4</v>
      </c>
      <c r="O3645" s="46">
        <v>112</v>
      </c>
      <c r="P3645" s="46">
        <f t="shared" si="412"/>
        <v>1</v>
      </c>
      <c r="R3645" s="67" t="s">
        <v>3301</v>
      </c>
      <c r="S3645" s="67">
        <f>COUNTIF(Y$2:$Y$100,R3645)</f>
        <v>0</v>
      </c>
      <c r="V3645" s="67">
        <f t="shared" si="413"/>
        <v>0</v>
      </c>
      <c r="AB3645" t="s">
        <v>90</v>
      </c>
      <c r="AC3645" s="46">
        <v>673</v>
      </c>
      <c r="AD3645" s="46">
        <v>27</v>
      </c>
      <c r="AE3645" s="46">
        <v>33.4</v>
      </c>
      <c r="AF3645" s="46">
        <v>112</v>
      </c>
      <c r="AH3645" s="70" t="str">
        <f t="shared" si="414"/>
        <v/>
      </c>
      <c r="AI3645" s="70" t="str">
        <f t="shared" si="415"/>
        <v/>
      </c>
      <c r="AJ3645" s="70" t="str">
        <f t="shared" si="416"/>
        <v>X</v>
      </c>
      <c r="AK3645" s="70" t="str" cm="1">
        <f t="array" ref="AK3645">_xlfn.IFS(AH3645&lt;&gt;"","1",AI3645&lt;&gt;"","2",AJ3645&lt;&gt;"","3")</f>
        <v>3</v>
      </c>
    </row>
    <row r="3646" spans="1:37" x14ac:dyDescent="0.25">
      <c r="A3646" t="s">
        <v>2279</v>
      </c>
      <c r="B3646" t="s">
        <v>459</v>
      </c>
      <c r="C3646" s="67" t="str">
        <f t="shared" si="411"/>
        <v>Addison Habeck</v>
      </c>
      <c r="D3646" s="71" t="str" cm="1">
        <f t="array" ref="D3646">_xlfn.IFS(AK3646="1",CONCATENATE(C3646,"Regional"),AK3646="2",CONCATENATE(C3646,"Sectional"),AK3646="3",CONCATENATE(C3646,COUNTIF($C$1:C3646,C3646)))</f>
        <v>Addison Habeck1</v>
      </c>
      <c r="E3646" s="66">
        <v>45169.625</v>
      </c>
      <c r="F3646" t="s">
        <v>2632</v>
      </c>
      <c r="G3646" s="46">
        <v>20</v>
      </c>
      <c r="H3646" s="46">
        <v>52</v>
      </c>
      <c r="I3646" s="46">
        <v>11</v>
      </c>
      <c r="J3646" t="s">
        <v>148</v>
      </c>
      <c r="K3646" t="s">
        <v>90</v>
      </c>
      <c r="L3646" s="46">
        <v>673</v>
      </c>
      <c r="M3646" s="46">
        <v>27</v>
      </c>
      <c r="N3646" s="46">
        <v>33.4</v>
      </c>
      <c r="O3646" s="46">
        <v>112</v>
      </c>
      <c r="P3646" s="46">
        <f t="shared" si="412"/>
        <v>1</v>
      </c>
      <c r="R3646" s="67" t="s">
        <v>3302</v>
      </c>
      <c r="S3646" s="67">
        <f>COUNTIF(Y$2:$Y$100,R3646)</f>
        <v>0</v>
      </c>
      <c r="V3646" s="67">
        <f t="shared" si="413"/>
        <v>0</v>
      </c>
      <c r="AB3646" t="s">
        <v>90</v>
      </c>
      <c r="AC3646" s="46">
        <v>673</v>
      </c>
      <c r="AD3646" s="46">
        <v>27</v>
      </c>
      <c r="AE3646" s="46">
        <v>33.4</v>
      </c>
      <c r="AF3646" s="46">
        <v>112</v>
      </c>
      <c r="AH3646" s="70" t="str">
        <f t="shared" si="414"/>
        <v/>
      </c>
      <c r="AI3646" s="70" t="str">
        <f t="shared" si="415"/>
        <v/>
      </c>
      <c r="AJ3646" s="70" t="str">
        <f t="shared" si="416"/>
        <v>X</v>
      </c>
      <c r="AK3646" s="70" t="str" cm="1">
        <f t="array" ref="AK3646">_xlfn.IFS(AH3646&lt;&gt;"","1",AI3646&lt;&gt;"","2",AJ3646&lt;&gt;"","3")</f>
        <v>3</v>
      </c>
    </row>
    <row r="3647" spans="1:37" x14ac:dyDescent="0.25">
      <c r="A3647" t="s">
        <v>3446</v>
      </c>
      <c r="B3647" t="s">
        <v>2727</v>
      </c>
      <c r="C3647" s="67" t="str">
        <f t="shared" si="411"/>
        <v>Emmalee Roos</v>
      </c>
      <c r="D3647" s="71" t="str" cm="1">
        <f t="array" ref="D3647">_xlfn.IFS(AK3647="1",CONCATENATE(C3647,"Regional"),AK3647="2",CONCATENATE(C3647,"Sectional"),AK3647="3",CONCATENATE(C3647,COUNTIF($C$1:C3647,C3647)))</f>
        <v>Emmalee Roos1</v>
      </c>
      <c r="E3647" s="66">
        <v>45169.625</v>
      </c>
      <c r="F3647" t="s">
        <v>2632</v>
      </c>
      <c r="G3647" s="46">
        <v>20</v>
      </c>
      <c r="H3647" s="46">
        <v>54</v>
      </c>
      <c r="I3647" s="46">
        <v>12</v>
      </c>
      <c r="J3647" t="s">
        <v>148</v>
      </c>
      <c r="K3647" t="s">
        <v>90</v>
      </c>
      <c r="L3647" s="46">
        <v>673</v>
      </c>
      <c r="M3647" s="46">
        <v>27</v>
      </c>
      <c r="N3647" s="46">
        <v>33.4</v>
      </c>
      <c r="O3647" s="46">
        <v>112</v>
      </c>
      <c r="P3647" s="46">
        <f t="shared" si="412"/>
        <v>1</v>
      </c>
      <c r="R3647" s="67" t="s">
        <v>3651</v>
      </c>
      <c r="S3647" s="67">
        <f>COUNTIF(Y$2:$Y$100,R3647)</f>
        <v>0</v>
      </c>
      <c r="V3647" s="67">
        <f t="shared" si="413"/>
        <v>0</v>
      </c>
      <c r="AB3647" t="s">
        <v>90</v>
      </c>
      <c r="AC3647" s="46">
        <v>673</v>
      </c>
      <c r="AD3647" s="46">
        <v>27</v>
      </c>
      <c r="AE3647" s="46">
        <v>33.4</v>
      </c>
      <c r="AF3647" s="46">
        <v>112</v>
      </c>
      <c r="AH3647" s="70" t="str">
        <f t="shared" si="414"/>
        <v/>
      </c>
      <c r="AI3647" s="70" t="str">
        <f t="shared" si="415"/>
        <v/>
      </c>
      <c r="AJ3647" s="70" t="str">
        <f t="shared" si="416"/>
        <v>X</v>
      </c>
      <c r="AK3647" s="70" t="str" cm="1">
        <f t="array" ref="AK3647">_xlfn.IFS(AH3647&lt;&gt;"","1",AI3647&lt;&gt;"","2",AJ3647&lt;&gt;"","3")</f>
        <v>3</v>
      </c>
    </row>
    <row r="3648" spans="1:37" x14ac:dyDescent="0.25">
      <c r="A3648" t="s">
        <v>2280</v>
      </c>
      <c r="B3648" t="s">
        <v>362</v>
      </c>
      <c r="C3648" s="67" t="str">
        <f t="shared" si="411"/>
        <v>Emma Bohlman</v>
      </c>
      <c r="D3648" s="71" t="str" cm="1">
        <f t="array" ref="D3648">_xlfn.IFS(AK3648="1",CONCATENATE(C3648,"Regional"),AK3648="2",CONCATENATE(C3648,"Sectional"),AK3648="3",CONCATENATE(C3648,COUNTIF($C$1:C3648,C3648)))</f>
        <v>Emma Bohlman1</v>
      </c>
      <c r="E3648" s="66">
        <v>45169.625</v>
      </c>
      <c r="F3648" t="s">
        <v>2632</v>
      </c>
      <c r="G3648" s="46">
        <v>20</v>
      </c>
      <c r="H3648" s="46">
        <v>54</v>
      </c>
      <c r="I3648" s="46">
        <v>12</v>
      </c>
      <c r="J3648" t="s">
        <v>148</v>
      </c>
      <c r="K3648" t="s">
        <v>90</v>
      </c>
      <c r="L3648" s="46">
        <v>673</v>
      </c>
      <c r="M3648" s="46">
        <v>27</v>
      </c>
      <c r="N3648" s="46">
        <v>33.4</v>
      </c>
      <c r="O3648" s="46">
        <v>112</v>
      </c>
      <c r="P3648" s="46">
        <f t="shared" si="412"/>
        <v>1</v>
      </c>
      <c r="R3648" s="67" t="s">
        <v>3303</v>
      </c>
      <c r="S3648" s="67">
        <f>COUNTIF(Y$2:$Y$100,R3648)</f>
        <v>0</v>
      </c>
      <c r="V3648" s="67">
        <f t="shared" si="413"/>
        <v>0</v>
      </c>
      <c r="AB3648" t="s">
        <v>90</v>
      </c>
      <c r="AC3648" s="46">
        <v>673</v>
      </c>
      <c r="AD3648" s="46">
        <v>27</v>
      </c>
      <c r="AE3648" s="46">
        <v>33.4</v>
      </c>
      <c r="AF3648" s="46">
        <v>112</v>
      </c>
      <c r="AH3648" s="70" t="str">
        <f t="shared" si="414"/>
        <v/>
      </c>
      <c r="AI3648" s="70" t="str">
        <f t="shared" si="415"/>
        <v/>
      </c>
      <c r="AJ3648" s="70" t="str">
        <f t="shared" si="416"/>
        <v>X</v>
      </c>
      <c r="AK3648" s="70" t="str" cm="1">
        <f t="array" ref="AK3648">_xlfn.IFS(AH3648&lt;&gt;"","1",AI3648&lt;&gt;"","2",AJ3648&lt;&gt;"","3")</f>
        <v>3</v>
      </c>
    </row>
    <row r="3649" spans="1:37" x14ac:dyDescent="0.25">
      <c r="A3649" t="s">
        <v>2281</v>
      </c>
      <c r="B3649" t="s">
        <v>540</v>
      </c>
      <c r="C3649" s="67" t="str">
        <f t="shared" si="411"/>
        <v>Liberty Coach</v>
      </c>
      <c r="D3649" s="71" t="str" cm="1">
        <f t="array" ref="D3649">_xlfn.IFS(AK3649="1",CONCATENATE(C3649,"Regional"),AK3649="2",CONCATENATE(C3649,"Sectional"),AK3649="3",CONCATENATE(C3649,COUNTIF($C$1:C3649,C3649)))</f>
        <v>Liberty Coach1</v>
      </c>
      <c r="E3649" s="66">
        <v>45169.625</v>
      </c>
      <c r="F3649" t="s">
        <v>2632</v>
      </c>
      <c r="G3649" s="46">
        <v>20</v>
      </c>
      <c r="H3649" s="46">
        <v>56</v>
      </c>
      <c r="I3649" s="46">
        <v>14</v>
      </c>
      <c r="J3649" t="s">
        <v>148</v>
      </c>
      <c r="K3649" t="s">
        <v>90</v>
      </c>
      <c r="L3649" s="46">
        <v>673</v>
      </c>
      <c r="M3649" s="46">
        <v>27</v>
      </c>
      <c r="N3649" s="46">
        <v>33.4</v>
      </c>
      <c r="O3649" s="46">
        <v>112</v>
      </c>
      <c r="P3649" s="46">
        <f t="shared" si="412"/>
        <v>1</v>
      </c>
      <c r="R3649" s="67" t="s">
        <v>3304</v>
      </c>
      <c r="S3649" s="67">
        <f>COUNTIF(Y$2:$Y$100,R3649)</f>
        <v>0</v>
      </c>
      <c r="V3649" s="67">
        <f t="shared" si="413"/>
        <v>0</v>
      </c>
      <c r="AB3649" t="s">
        <v>90</v>
      </c>
      <c r="AC3649" s="46">
        <v>673</v>
      </c>
      <c r="AD3649" s="46">
        <v>27</v>
      </c>
      <c r="AE3649" s="46">
        <v>33.4</v>
      </c>
      <c r="AF3649" s="46">
        <v>112</v>
      </c>
      <c r="AH3649" s="70" t="str">
        <f t="shared" si="414"/>
        <v/>
      </c>
      <c r="AI3649" s="70" t="str">
        <f t="shared" si="415"/>
        <v/>
      </c>
      <c r="AJ3649" s="70" t="str">
        <f t="shared" si="416"/>
        <v>X</v>
      </c>
      <c r="AK3649" s="70" t="str" cm="1">
        <f t="array" ref="AK3649">_xlfn.IFS(AH3649&lt;&gt;"","1",AI3649&lt;&gt;"","2",AJ3649&lt;&gt;"","3")</f>
        <v>3</v>
      </c>
    </row>
    <row r="3650" spans="1:37" x14ac:dyDescent="0.25">
      <c r="A3650" t="s">
        <v>224</v>
      </c>
      <c r="B3650" t="s">
        <v>2107</v>
      </c>
      <c r="C3650" s="67" t="str">
        <f t="shared" ref="C3650:C3713" si="419">CONCATENATE(B3650," ",A3650)</f>
        <v>Lyla Carlson</v>
      </c>
      <c r="D3650" s="71" t="str" cm="1">
        <f t="array" ref="D3650">_xlfn.IFS(AK3650="1",CONCATENATE(C3650,"Regional"),AK3650="2",CONCATENATE(C3650,"Sectional"),AK3650="3",CONCATENATE(C3650,COUNTIF($C$1:C3650,C3650)))</f>
        <v>Lyla Carlson1</v>
      </c>
      <c r="E3650" s="66">
        <v>45169.625</v>
      </c>
      <c r="F3650" t="s">
        <v>2632</v>
      </c>
      <c r="G3650" s="46">
        <v>20</v>
      </c>
      <c r="H3650" s="46">
        <v>57</v>
      </c>
      <c r="I3650" s="46">
        <v>15</v>
      </c>
      <c r="J3650" t="s">
        <v>148</v>
      </c>
      <c r="K3650" t="s">
        <v>90</v>
      </c>
      <c r="L3650" s="46">
        <v>673</v>
      </c>
      <c r="M3650" s="46">
        <v>27</v>
      </c>
      <c r="N3650" s="46">
        <v>33.4</v>
      </c>
      <c r="O3650" s="46">
        <v>112</v>
      </c>
      <c r="P3650" s="46">
        <f t="shared" ref="P3650:P3713" si="420">IF(L3650&gt;4000,2,1)</f>
        <v>1</v>
      </c>
      <c r="R3650" s="67" t="s">
        <v>3652</v>
      </c>
      <c r="S3650" s="67">
        <f>COUNTIF(Y$2:$Y$100,R3650)</f>
        <v>0</v>
      </c>
      <c r="V3650" s="67">
        <f t="shared" ref="V3650:V3713" si="421">COUNTIF(R3650:R6273,Y3650)</f>
        <v>0</v>
      </c>
      <c r="AB3650" t="s">
        <v>90</v>
      </c>
      <c r="AC3650" s="46">
        <v>673</v>
      </c>
      <c r="AD3650" s="46">
        <v>27</v>
      </c>
      <c r="AE3650" s="46">
        <v>33.4</v>
      </c>
      <c r="AF3650" s="46">
        <v>112</v>
      </c>
      <c r="AH3650" s="70" t="str">
        <f t="shared" ref="AH3650:AH3713" si="422">IF(ISNUMBER(SEARCH("regional",$F3650)),$F3650,"")</f>
        <v/>
      </c>
      <c r="AI3650" s="70" t="str">
        <f t="shared" ref="AI3650:AI3713" si="423">IF(ISNUMBER(SEARCH("sectional",$F3650)),$F3650,"")</f>
        <v/>
      </c>
      <c r="AJ3650" s="70" t="str">
        <f t="shared" ref="AJ3650:AJ3713" si="424">IF(AND(AH3650="",AI3650=""),"X","")</f>
        <v>X</v>
      </c>
      <c r="AK3650" s="70" t="str" cm="1">
        <f t="array" ref="AK3650">_xlfn.IFS(AH3650&lt;&gt;"","1",AI3650&lt;&gt;"","2",AJ3650&lt;&gt;"","3")</f>
        <v>3</v>
      </c>
    </row>
    <row r="3651" spans="1:37" x14ac:dyDescent="0.25">
      <c r="A3651" t="s">
        <v>243</v>
      </c>
      <c r="B3651" t="s">
        <v>2282</v>
      </c>
      <c r="C3651" s="67" t="str">
        <f t="shared" si="419"/>
        <v>Shannon Erickson</v>
      </c>
      <c r="D3651" s="71" t="str" cm="1">
        <f t="array" ref="D3651">_xlfn.IFS(AK3651="1",CONCATENATE(C3651,"Regional"),AK3651="2",CONCATENATE(C3651,"Sectional"),AK3651="3",CONCATENATE(C3651,COUNTIF($C$1:C3651,C3651)))</f>
        <v>Shannon Erickson1</v>
      </c>
      <c r="E3651" s="66">
        <v>45169.625</v>
      </c>
      <c r="F3651" t="s">
        <v>2632</v>
      </c>
      <c r="G3651" s="46">
        <v>20</v>
      </c>
      <c r="H3651" s="46">
        <v>57</v>
      </c>
      <c r="I3651" s="46">
        <v>15</v>
      </c>
      <c r="J3651" t="s">
        <v>148</v>
      </c>
      <c r="K3651" t="s">
        <v>90</v>
      </c>
      <c r="L3651" s="46">
        <v>673</v>
      </c>
      <c r="M3651" s="46">
        <v>27</v>
      </c>
      <c r="N3651" s="46">
        <v>33.4</v>
      </c>
      <c r="O3651" s="46">
        <v>112</v>
      </c>
      <c r="P3651" s="46">
        <f t="shared" si="420"/>
        <v>1</v>
      </c>
      <c r="R3651" s="67" t="s">
        <v>3305</v>
      </c>
      <c r="S3651" s="67">
        <f>COUNTIF(Y$2:$Y$100,R3651)</f>
        <v>0</v>
      </c>
      <c r="V3651" s="67">
        <f t="shared" si="421"/>
        <v>0</v>
      </c>
      <c r="AB3651" t="s">
        <v>90</v>
      </c>
      <c r="AC3651" s="46">
        <v>673</v>
      </c>
      <c r="AD3651" s="46">
        <v>27</v>
      </c>
      <c r="AE3651" s="46">
        <v>33.4</v>
      </c>
      <c r="AF3651" s="46">
        <v>112</v>
      </c>
      <c r="AH3651" s="70" t="str">
        <f t="shared" si="422"/>
        <v/>
      </c>
      <c r="AI3651" s="70" t="str">
        <f t="shared" si="423"/>
        <v/>
      </c>
      <c r="AJ3651" s="70" t="str">
        <f t="shared" si="424"/>
        <v>X</v>
      </c>
      <c r="AK3651" s="70" t="str" cm="1">
        <f t="array" ref="AK3651">_xlfn.IFS(AH3651&lt;&gt;"","1",AI3651&lt;&gt;"","2",AJ3651&lt;&gt;"","3")</f>
        <v>3</v>
      </c>
    </row>
    <row r="3652" spans="1:37" x14ac:dyDescent="0.25">
      <c r="A3652" t="s">
        <v>2283</v>
      </c>
      <c r="B3652" t="s">
        <v>2244</v>
      </c>
      <c r="C3652" s="67" t="str">
        <f t="shared" si="419"/>
        <v>lilly kupietz</v>
      </c>
      <c r="D3652" s="71" t="str" cm="1">
        <f t="array" ref="D3652">_xlfn.IFS(AK3652="1",CONCATENATE(C3652,"Regional"),AK3652="2",CONCATENATE(C3652,"Sectional"),AK3652="3",CONCATENATE(C3652,COUNTIF($C$1:C3652,C3652)))</f>
        <v>lilly kupietz1</v>
      </c>
      <c r="E3652" s="66">
        <v>45169.625</v>
      </c>
      <c r="F3652" t="s">
        <v>2632</v>
      </c>
      <c r="G3652" s="46">
        <v>20</v>
      </c>
      <c r="H3652" s="46">
        <v>58</v>
      </c>
      <c r="I3652" s="46">
        <v>17</v>
      </c>
      <c r="J3652" t="s">
        <v>148</v>
      </c>
      <c r="K3652" t="s">
        <v>90</v>
      </c>
      <c r="L3652" s="46">
        <v>673</v>
      </c>
      <c r="M3652" s="46">
        <v>27</v>
      </c>
      <c r="N3652" s="46">
        <v>33.4</v>
      </c>
      <c r="O3652" s="46">
        <v>112</v>
      </c>
      <c r="P3652" s="46">
        <f t="shared" si="420"/>
        <v>1</v>
      </c>
      <c r="R3652" s="67" t="s">
        <v>3306</v>
      </c>
      <c r="S3652" s="67">
        <f>COUNTIF(Y$2:$Y$100,R3652)</f>
        <v>0</v>
      </c>
      <c r="V3652" s="67">
        <f t="shared" si="421"/>
        <v>0</v>
      </c>
      <c r="AB3652" t="s">
        <v>90</v>
      </c>
      <c r="AC3652" s="46">
        <v>673</v>
      </c>
      <c r="AD3652" s="46">
        <v>27</v>
      </c>
      <c r="AE3652" s="46">
        <v>33.4</v>
      </c>
      <c r="AF3652" s="46">
        <v>112</v>
      </c>
      <c r="AH3652" s="70" t="str">
        <f t="shared" si="422"/>
        <v/>
      </c>
      <c r="AI3652" s="70" t="str">
        <f t="shared" si="423"/>
        <v/>
      </c>
      <c r="AJ3652" s="70" t="str">
        <f t="shared" si="424"/>
        <v>X</v>
      </c>
      <c r="AK3652" s="70" t="str" cm="1">
        <f t="array" ref="AK3652">_xlfn.IFS(AH3652&lt;&gt;"","1",AI3652&lt;&gt;"","2",AJ3652&lt;&gt;"","3")</f>
        <v>3</v>
      </c>
    </row>
    <row r="3653" spans="1:37" x14ac:dyDescent="0.25">
      <c r="A3653" t="s">
        <v>388</v>
      </c>
      <c r="B3653" t="s">
        <v>458</v>
      </c>
      <c r="C3653" s="67" t="str">
        <f t="shared" si="419"/>
        <v>Lauren Wood</v>
      </c>
      <c r="D3653" s="71" t="str" cm="1">
        <f t="array" ref="D3653">_xlfn.IFS(AK3653="1",CONCATENATE(C3653,"Regional"),AK3653="2",CONCATENATE(C3653,"Sectional"),AK3653="3",CONCATENATE(C3653,COUNTIF($C$1:C3653,C3653)))</f>
        <v>Lauren Wood1</v>
      </c>
      <c r="E3653" s="66">
        <v>45169.625</v>
      </c>
      <c r="F3653" t="s">
        <v>2632</v>
      </c>
      <c r="G3653" s="46">
        <v>20</v>
      </c>
      <c r="H3653" s="46">
        <v>62</v>
      </c>
      <c r="I3653" s="46">
        <v>18</v>
      </c>
      <c r="J3653" t="s">
        <v>148</v>
      </c>
      <c r="K3653" t="s">
        <v>90</v>
      </c>
      <c r="L3653" s="46">
        <v>673</v>
      </c>
      <c r="M3653" s="46">
        <v>27</v>
      </c>
      <c r="N3653" s="46">
        <v>33.4</v>
      </c>
      <c r="O3653" s="46">
        <v>112</v>
      </c>
      <c r="P3653" s="46">
        <f t="shared" si="420"/>
        <v>1</v>
      </c>
      <c r="R3653" s="67" t="s">
        <v>3653</v>
      </c>
      <c r="S3653" s="67">
        <f>COUNTIF(Y$2:$Y$100,R3653)</f>
        <v>0</v>
      </c>
      <c r="V3653" s="67">
        <f t="shared" si="421"/>
        <v>0</v>
      </c>
      <c r="AB3653" t="s">
        <v>90</v>
      </c>
      <c r="AC3653" s="46">
        <v>673</v>
      </c>
      <c r="AD3653" s="46">
        <v>27</v>
      </c>
      <c r="AE3653" s="46">
        <v>33.4</v>
      </c>
      <c r="AF3653" s="46">
        <v>112</v>
      </c>
      <c r="AH3653" s="70" t="str">
        <f t="shared" si="422"/>
        <v/>
      </c>
      <c r="AI3653" s="70" t="str">
        <f t="shared" si="423"/>
        <v/>
      </c>
      <c r="AJ3653" s="70" t="str">
        <f t="shared" si="424"/>
        <v>X</v>
      </c>
      <c r="AK3653" s="70" t="str" cm="1">
        <f t="array" ref="AK3653">_xlfn.IFS(AH3653&lt;&gt;"","1",AI3653&lt;&gt;"","2",AJ3653&lt;&gt;"","3")</f>
        <v>3</v>
      </c>
    </row>
    <row r="3654" spans="1:37" x14ac:dyDescent="0.25">
      <c r="A3654" t="s">
        <v>275</v>
      </c>
      <c r="B3654" t="s">
        <v>187</v>
      </c>
      <c r="C3654" s="67" t="str">
        <f t="shared" si="419"/>
        <v>Ava Johnson</v>
      </c>
      <c r="D3654" s="71" t="str" cm="1">
        <f t="array" ref="D3654">_xlfn.IFS(AK3654="1",CONCATENATE(C3654,"Regional"),AK3654="2",CONCATENATE(C3654,"Sectional"),AK3654="3",CONCATENATE(C3654,COUNTIF($C$1:C3654,C3654)))</f>
        <v>Ava Johnson1</v>
      </c>
      <c r="E3654" s="66">
        <v>45169.625</v>
      </c>
      <c r="F3654" t="s">
        <v>2632</v>
      </c>
      <c r="G3654" s="46">
        <v>20</v>
      </c>
      <c r="H3654" s="46">
        <v>66</v>
      </c>
      <c r="I3654" s="46">
        <v>19</v>
      </c>
      <c r="J3654" t="s">
        <v>148</v>
      </c>
      <c r="K3654" t="s">
        <v>90</v>
      </c>
      <c r="L3654" s="46">
        <v>673</v>
      </c>
      <c r="M3654" s="46">
        <v>27</v>
      </c>
      <c r="N3654" s="46">
        <v>33.4</v>
      </c>
      <c r="O3654" s="46">
        <v>112</v>
      </c>
      <c r="P3654" s="46">
        <f t="shared" si="420"/>
        <v>1</v>
      </c>
      <c r="R3654" s="67" t="s">
        <v>3307</v>
      </c>
      <c r="S3654" s="67">
        <f>COUNTIF(Y$2:$Y$100,R3654)</f>
        <v>0</v>
      </c>
      <c r="V3654" s="67">
        <f t="shared" si="421"/>
        <v>0</v>
      </c>
      <c r="AB3654" t="s">
        <v>90</v>
      </c>
      <c r="AC3654" s="46">
        <v>673</v>
      </c>
      <c r="AD3654" s="46">
        <v>27</v>
      </c>
      <c r="AE3654" s="46">
        <v>33.4</v>
      </c>
      <c r="AF3654" s="46">
        <v>112</v>
      </c>
      <c r="AH3654" s="70" t="str">
        <f t="shared" si="422"/>
        <v/>
      </c>
      <c r="AI3654" s="70" t="str">
        <f t="shared" si="423"/>
        <v/>
      </c>
      <c r="AJ3654" s="70" t="str">
        <f t="shared" si="424"/>
        <v>X</v>
      </c>
      <c r="AK3654" s="70" t="str" cm="1">
        <f t="array" ref="AK3654">_xlfn.IFS(AH3654&lt;&gt;"","1",AI3654&lt;&gt;"","2",AJ3654&lt;&gt;"","3")</f>
        <v>3</v>
      </c>
    </row>
    <row r="3655" spans="1:37" x14ac:dyDescent="0.25">
      <c r="A3655" t="s">
        <v>2284</v>
      </c>
      <c r="B3655" t="s">
        <v>362</v>
      </c>
      <c r="C3655" s="67" t="str">
        <f t="shared" si="419"/>
        <v>Emma Stancer</v>
      </c>
      <c r="D3655" s="71" t="str" cm="1">
        <f t="array" ref="D3655">_xlfn.IFS(AK3655="1",CONCATENATE(C3655,"Regional"),AK3655="2",CONCATENATE(C3655,"Sectional"),AK3655="3",CONCATENATE(C3655,COUNTIF($C$1:C3655,C3655)))</f>
        <v>Emma Stancer1</v>
      </c>
      <c r="E3655" s="66">
        <v>45169.625</v>
      </c>
      <c r="F3655" t="s">
        <v>2632</v>
      </c>
      <c r="G3655" s="46">
        <v>20</v>
      </c>
      <c r="H3655" s="46">
        <v>70</v>
      </c>
      <c r="I3655" s="46">
        <v>20</v>
      </c>
      <c r="J3655" t="s">
        <v>148</v>
      </c>
      <c r="K3655" t="s">
        <v>90</v>
      </c>
      <c r="L3655" s="46">
        <v>673</v>
      </c>
      <c r="M3655" s="46">
        <v>27</v>
      </c>
      <c r="N3655" s="46">
        <v>33.4</v>
      </c>
      <c r="O3655" s="46">
        <v>112</v>
      </c>
      <c r="P3655" s="46">
        <f t="shared" si="420"/>
        <v>1</v>
      </c>
      <c r="R3655" s="67" t="s">
        <v>3308</v>
      </c>
      <c r="S3655" s="67">
        <f>COUNTIF(Y$2:$Y$100,R3655)</f>
        <v>0</v>
      </c>
      <c r="V3655" s="67">
        <f t="shared" si="421"/>
        <v>0</v>
      </c>
      <c r="AB3655" t="s">
        <v>90</v>
      </c>
      <c r="AC3655" s="46">
        <v>673</v>
      </c>
      <c r="AD3655" s="46">
        <v>27</v>
      </c>
      <c r="AE3655" s="46">
        <v>33.4</v>
      </c>
      <c r="AF3655" s="46">
        <v>112</v>
      </c>
      <c r="AH3655" s="70" t="str">
        <f t="shared" si="422"/>
        <v/>
      </c>
      <c r="AI3655" s="70" t="str">
        <f t="shared" si="423"/>
        <v/>
      </c>
      <c r="AJ3655" s="70" t="str">
        <f t="shared" si="424"/>
        <v>X</v>
      </c>
      <c r="AK3655" s="70" t="str" cm="1">
        <f t="array" ref="AK3655">_xlfn.IFS(AH3655&lt;&gt;"","1",AI3655&lt;&gt;"","2",AJ3655&lt;&gt;"","3")</f>
        <v>3</v>
      </c>
    </row>
    <row r="3656" spans="1:37" x14ac:dyDescent="0.25">
      <c r="A3656" t="s">
        <v>887</v>
      </c>
      <c r="B3656" t="s">
        <v>888</v>
      </c>
      <c r="C3656" s="67" t="str">
        <f t="shared" si="419"/>
        <v>Ayla Trollop</v>
      </c>
      <c r="D3656" s="71" t="str" cm="1">
        <f t="array" ref="D3656">_xlfn.IFS(AK3656="1",CONCATENATE(C3656,"Regional"),AK3656="2",CONCATENATE(C3656,"Sectional"),AK3656="3",CONCATENATE(C3656,COUNTIF($C$1:C3656,C3656)))</f>
        <v>Ayla Trollop5</v>
      </c>
      <c r="E3656" s="66">
        <v>45170.333333333336</v>
      </c>
      <c r="F3656" t="s">
        <v>2557</v>
      </c>
      <c r="G3656" s="46">
        <v>25</v>
      </c>
      <c r="H3656" s="46">
        <v>41</v>
      </c>
      <c r="I3656" s="46">
        <v>1</v>
      </c>
      <c r="J3656" t="s">
        <v>1034</v>
      </c>
      <c r="K3656" t="s">
        <v>90</v>
      </c>
      <c r="L3656" s="46">
        <v>2686</v>
      </c>
      <c r="M3656" s="46">
        <v>35</v>
      </c>
      <c r="N3656" s="46">
        <v>32.5</v>
      </c>
      <c r="O3656" s="46">
        <v>109</v>
      </c>
      <c r="P3656" s="46">
        <f t="shared" si="420"/>
        <v>1</v>
      </c>
      <c r="R3656" s="67" t="s">
        <v>1433</v>
      </c>
      <c r="S3656" s="67">
        <f>COUNTIF(Y$2:$Y$100,R3656)</f>
        <v>0</v>
      </c>
      <c r="V3656" s="67">
        <f t="shared" si="421"/>
        <v>0</v>
      </c>
      <c r="X3656"/>
      <c r="Y3656" s="67" t="str">
        <f t="shared" ref="Y3656:Y3719" si="425">CONCATENATE(W3656," ",X3656)</f>
        <v xml:space="preserve"> </v>
      </c>
      <c r="AB3656" t="s">
        <v>90</v>
      </c>
      <c r="AC3656" s="46">
        <v>2686</v>
      </c>
      <c r="AD3656" s="46">
        <v>35</v>
      </c>
      <c r="AE3656" s="46">
        <v>32.5</v>
      </c>
      <c r="AF3656" s="46">
        <v>109</v>
      </c>
      <c r="AH3656" s="70" t="str">
        <f t="shared" si="422"/>
        <v/>
      </c>
      <c r="AI3656" s="70" t="str">
        <f t="shared" si="423"/>
        <v/>
      </c>
      <c r="AJ3656" s="70" t="str">
        <f t="shared" si="424"/>
        <v>X</v>
      </c>
      <c r="AK3656" s="70" t="str" cm="1">
        <f t="array" ref="AK3656">_xlfn.IFS(AH3656&lt;&gt;"","1",AI3656&lt;&gt;"","2",AJ3656&lt;&gt;"","3")</f>
        <v>3</v>
      </c>
    </row>
    <row r="3657" spans="1:37" x14ac:dyDescent="0.25">
      <c r="A3657" t="s">
        <v>350</v>
      </c>
      <c r="B3657" t="s">
        <v>886</v>
      </c>
      <c r="C3657" s="67" t="str">
        <f t="shared" si="419"/>
        <v>Talia Schlindwein</v>
      </c>
      <c r="D3657" s="71" t="str" cm="1">
        <f t="array" ref="D3657">_xlfn.IFS(AK3657="1",CONCATENATE(C3657,"Regional"),AK3657="2",CONCATENATE(C3657,"Sectional"),AK3657="3",CONCATENATE(C3657,COUNTIF($C$1:C3657,C3657)))</f>
        <v>Talia Schlindwein4</v>
      </c>
      <c r="E3657" s="66">
        <v>45170.333333333336</v>
      </c>
      <c r="F3657" t="s">
        <v>2557</v>
      </c>
      <c r="G3657" s="46">
        <v>25</v>
      </c>
      <c r="H3657" s="46">
        <v>44</v>
      </c>
      <c r="I3657" s="46">
        <v>2</v>
      </c>
      <c r="J3657" t="s">
        <v>1034</v>
      </c>
      <c r="K3657" t="s">
        <v>90</v>
      </c>
      <c r="L3657" s="46">
        <v>2686</v>
      </c>
      <c r="M3657" s="46">
        <v>35</v>
      </c>
      <c r="N3657" s="46">
        <v>32.5</v>
      </c>
      <c r="O3657" s="46">
        <v>109</v>
      </c>
      <c r="P3657" s="46">
        <f t="shared" si="420"/>
        <v>1</v>
      </c>
      <c r="R3657" s="67" t="s">
        <v>3532</v>
      </c>
      <c r="S3657" s="67">
        <f>COUNTIF(Y$2:$Y$100,R3657)</f>
        <v>0</v>
      </c>
      <c r="V3657" s="67">
        <f t="shared" si="421"/>
        <v>0</v>
      </c>
      <c r="X3657"/>
      <c r="Y3657" s="67" t="str">
        <f t="shared" si="425"/>
        <v xml:space="preserve"> </v>
      </c>
      <c r="AB3657" t="s">
        <v>90</v>
      </c>
      <c r="AC3657" s="46">
        <v>2686</v>
      </c>
      <c r="AD3657" s="46">
        <v>35</v>
      </c>
      <c r="AE3657" s="46">
        <v>32.5</v>
      </c>
      <c r="AF3657" s="46">
        <v>109</v>
      </c>
      <c r="AH3657" s="70" t="str">
        <f t="shared" si="422"/>
        <v/>
      </c>
      <c r="AI3657" s="70" t="str">
        <f t="shared" si="423"/>
        <v/>
      </c>
      <c r="AJ3657" s="70" t="str">
        <f t="shared" si="424"/>
        <v>X</v>
      </c>
      <c r="AK3657" s="70" t="str" cm="1">
        <f t="array" ref="AK3657">_xlfn.IFS(AH3657&lt;&gt;"","1",AI3657&lt;&gt;"","2",AJ3657&lt;&gt;"","3")</f>
        <v>3</v>
      </c>
    </row>
    <row r="3658" spans="1:37" x14ac:dyDescent="0.25">
      <c r="A3658" t="s">
        <v>925</v>
      </c>
      <c r="B3658" t="s">
        <v>926</v>
      </c>
      <c r="C3658" s="67" t="str">
        <f t="shared" si="419"/>
        <v>Brielle Lenz</v>
      </c>
      <c r="D3658" s="71" t="str" cm="1">
        <f t="array" ref="D3658">_xlfn.IFS(AK3658="1",CONCATENATE(C3658,"Regional"),AK3658="2",CONCATENATE(C3658,"Sectional"),AK3658="3",CONCATENATE(C3658,COUNTIF($C$1:C3658,C3658)))</f>
        <v>Brielle Lenz6</v>
      </c>
      <c r="E3658" s="66">
        <v>45170.333333333336</v>
      </c>
      <c r="F3658" t="s">
        <v>2557</v>
      </c>
      <c r="G3658" s="46">
        <v>25</v>
      </c>
      <c r="H3658" s="46">
        <v>44</v>
      </c>
      <c r="I3658" s="46">
        <v>2</v>
      </c>
      <c r="J3658" t="s">
        <v>1034</v>
      </c>
      <c r="K3658" t="s">
        <v>90</v>
      </c>
      <c r="L3658" s="46">
        <v>2686</v>
      </c>
      <c r="M3658" s="46">
        <v>35</v>
      </c>
      <c r="N3658" s="46">
        <v>32.5</v>
      </c>
      <c r="O3658" s="46">
        <v>109</v>
      </c>
      <c r="P3658" s="46">
        <f t="shared" si="420"/>
        <v>1</v>
      </c>
      <c r="R3658" s="67" t="s">
        <v>1455</v>
      </c>
      <c r="S3658" s="67">
        <f>COUNTIF(Y$2:$Y$100,R3658)</f>
        <v>0</v>
      </c>
      <c r="V3658" s="67">
        <f t="shared" si="421"/>
        <v>0</v>
      </c>
      <c r="X3658"/>
      <c r="Y3658" s="67" t="str">
        <f t="shared" si="425"/>
        <v xml:space="preserve"> </v>
      </c>
      <c r="AB3658" t="s">
        <v>90</v>
      </c>
      <c r="AC3658" s="46">
        <v>2686</v>
      </c>
      <c r="AD3658" s="46">
        <v>35</v>
      </c>
      <c r="AE3658" s="46">
        <v>32.5</v>
      </c>
      <c r="AF3658" s="46">
        <v>109</v>
      </c>
      <c r="AH3658" s="70" t="str">
        <f t="shared" si="422"/>
        <v/>
      </c>
      <c r="AI3658" s="70" t="str">
        <f t="shared" si="423"/>
        <v/>
      </c>
      <c r="AJ3658" s="70" t="str">
        <f t="shared" si="424"/>
        <v>X</v>
      </c>
      <c r="AK3658" s="70" t="str" cm="1">
        <f t="array" ref="AK3658">_xlfn.IFS(AH3658&lt;&gt;"","1",AI3658&lt;&gt;"","2",AJ3658&lt;&gt;"","3")</f>
        <v>3</v>
      </c>
    </row>
    <row r="3659" spans="1:37" x14ac:dyDescent="0.25">
      <c r="A3659" t="s">
        <v>2091</v>
      </c>
      <c r="B3659" t="s">
        <v>2715</v>
      </c>
      <c r="C3659" s="67" t="str">
        <f t="shared" si="419"/>
        <v>Lexxi Oertel</v>
      </c>
      <c r="D3659" s="71" t="str" cm="1">
        <f t="array" ref="D3659">_xlfn.IFS(AK3659="1",CONCATENATE(C3659,"Regional"),AK3659="2",CONCATENATE(C3659,"Sectional"),AK3659="3",CONCATENATE(C3659,COUNTIF($C$1:C3659,C3659)))</f>
        <v>Lexxi Oertel6</v>
      </c>
      <c r="E3659" s="66">
        <v>45170.333333333336</v>
      </c>
      <c r="F3659" t="s">
        <v>2557</v>
      </c>
      <c r="G3659" s="46">
        <v>25</v>
      </c>
      <c r="H3659" s="46">
        <v>46</v>
      </c>
      <c r="I3659" s="46">
        <v>4</v>
      </c>
      <c r="J3659" t="s">
        <v>1034</v>
      </c>
      <c r="K3659" t="s">
        <v>90</v>
      </c>
      <c r="L3659" s="46">
        <v>2686</v>
      </c>
      <c r="M3659" s="46">
        <v>35</v>
      </c>
      <c r="N3659" s="46">
        <v>32.5</v>
      </c>
      <c r="O3659" s="46">
        <v>109</v>
      </c>
      <c r="P3659" s="46">
        <f t="shared" si="420"/>
        <v>1</v>
      </c>
      <c r="R3659" s="67" t="s">
        <v>3115</v>
      </c>
      <c r="S3659" s="67">
        <f>COUNTIF(Y$2:$Y$100,R3659)</f>
        <v>0</v>
      </c>
      <c r="V3659" s="67">
        <f t="shared" si="421"/>
        <v>0</v>
      </c>
      <c r="X3659"/>
      <c r="Y3659" s="67" t="str">
        <f t="shared" si="425"/>
        <v xml:space="preserve"> </v>
      </c>
      <c r="AB3659" t="s">
        <v>90</v>
      </c>
      <c r="AC3659" s="46">
        <v>2686</v>
      </c>
      <c r="AD3659" s="46">
        <v>35</v>
      </c>
      <c r="AE3659" s="46">
        <v>32.5</v>
      </c>
      <c r="AF3659" s="46">
        <v>109</v>
      </c>
      <c r="AH3659" s="70" t="str">
        <f t="shared" si="422"/>
        <v/>
      </c>
      <c r="AI3659" s="70" t="str">
        <f t="shared" si="423"/>
        <v/>
      </c>
      <c r="AJ3659" s="70" t="str">
        <f t="shared" si="424"/>
        <v>X</v>
      </c>
      <c r="AK3659" s="70" t="str" cm="1">
        <f t="array" ref="AK3659">_xlfn.IFS(AH3659&lt;&gt;"","1",AI3659&lt;&gt;"","2",AJ3659&lt;&gt;"","3")</f>
        <v>3</v>
      </c>
    </row>
    <row r="3660" spans="1:37" x14ac:dyDescent="0.25">
      <c r="A3660" t="s">
        <v>1687</v>
      </c>
      <c r="B3660" t="s">
        <v>434</v>
      </c>
      <c r="C3660" s="67" t="str">
        <f t="shared" si="419"/>
        <v>Ella Lambrecht</v>
      </c>
      <c r="D3660" s="71" t="str" cm="1">
        <f t="array" ref="D3660">_xlfn.IFS(AK3660="1",CONCATENATE(C3660,"Regional"),AK3660="2",CONCATENATE(C3660,"Sectional"),AK3660="3",CONCATENATE(C3660,COUNTIF($C$1:C3660,C3660)))</f>
        <v>Ella Lambrecht5</v>
      </c>
      <c r="E3660" s="66">
        <v>45170.333333333336</v>
      </c>
      <c r="F3660" t="s">
        <v>2557</v>
      </c>
      <c r="G3660" s="46">
        <v>25</v>
      </c>
      <c r="H3660" s="46">
        <v>47</v>
      </c>
      <c r="I3660" s="46">
        <v>5</v>
      </c>
      <c r="J3660" t="s">
        <v>1034</v>
      </c>
      <c r="K3660" t="s">
        <v>90</v>
      </c>
      <c r="L3660" s="46">
        <v>2686</v>
      </c>
      <c r="M3660" s="46">
        <v>35</v>
      </c>
      <c r="N3660" s="46">
        <v>32.5</v>
      </c>
      <c r="O3660" s="46">
        <v>109</v>
      </c>
      <c r="P3660" s="46">
        <f t="shared" si="420"/>
        <v>1</v>
      </c>
      <c r="R3660" s="67" t="s">
        <v>3540</v>
      </c>
      <c r="S3660" s="67">
        <f>COUNTIF(Y$2:$Y$100,R3660)</f>
        <v>0</v>
      </c>
      <c r="V3660" s="67">
        <f t="shared" si="421"/>
        <v>0</v>
      </c>
      <c r="X3660"/>
      <c r="Y3660" s="67" t="str">
        <f t="shared" si="425"/>
        <v xml:space="preserve"> </v>
      </c>
      <c r="AB3660" t="s">
        <v>90</v>
      </c>
      <c r="AC3660" s="46">
        <v>2686</v>
      </c>
      <c r="AD3660" s="46">
        <v>35</v>
      </c>
      <c r="AE3660" s="46">
        <v>32.5</v>
      </c>
      <c r="AF3660" s="46">
        <v>109</v>
      </c>
      <c r="AH3660" s="70" t="str">
        <f t="shared" si="422"/>
        <v/>
      </c>
      <c r="AI3660" s="70" t="str">
        <f t="shared" si="423"/>
        <v/>
      </c>
      <c r="AJ3660" s="70" t="str">
        <f t="shared" si="424"/>
        <v>X</v>
      </c>
      <c r="AK3660" s="70" t="str" cm="1">
        <f t="array" ref="AK3660">_xlfn.IFS(AH3660&lt;&gt;"","1",AI3660&lt;&gt;"","2",AJ3660&lt;&gt;"","3")</f>
        <v>3</v>
      </c>
    </row>
    <row r="3661" spans="1:37" x14ac:dyDescent="0.25">
      <c r="A3661" t="s">
        <v>922</v>
      </c>
      <c r="B3661" t="s">
        <v>187</v>
      </c>
      <c r="C3661" s="67" t="str">
        <f t="shared" si="419"/>
        <v>Ava Frederiksen</v>
      </c>
      <c r="D3661" s="71" t="str" cm="1">
        <f t="array" ref="D3661">_xlfn.IFS(AK3661="1",CONCATENATE(C3661,"Regional"),AK3661="2",CONCATENATE(C3661,"Sectional"),AK3661="3",CONCATENATE(C3661,COUNTIF($C$1:C3661,C3661)))</f>
        <v>Ava Frederiksen5</v>
      </c>
      <c r="E3661" s="66">
        <v>45170.333333333336</v>
      </c>
      <c r="F3661" t="s">
        <v>2557</v>
      </c>
      <c r="G3661" s="46">
        <v>25</v>
      </c>
      <c r="H3661" s="46">
        <v>48</v>
      </c>
      <c r="I3661" s="46">
        <v>6</v>
      </c>
      <c r="J3661" t="s">
        <v>1034</v>
      </c>
      <c r="K3661" t="s">
        <v>90</v>
      </c>
      <c r="L3661" s="46">
        <v>2686</v>
      </c>
      <c r="M3661" s="46">
        <v>35</v>
      </c>
      <c r="N3661" s="46">
        <v>32.5</v>
      </c>
      <c r="O3661" s="46">
        <v>109</v>
      </c>
      <c r="P3661" s="46">
        <f t="shared" si="420"/>
        <v>1</v>
      </c>
      <c r="R3661" s="67" t="s">
        <v>1453</v>
      </c>
      <c r="S3661" s="67">
        <f>COUNTIF(Y$2:$Y$100,R3661)</f>
        <v>0</v>
      </c>
      <c r="V3661" s="67">
        <f t="shared" si="421"/>
        <v>0</v>
      </c>
      <c r="X3661"/>
      <c r="Y3661" s="67" t="str">
        <f t="shared" si="425"/>
        <v xml:space="preserve"> </v>
      </c>
      <c r="AB3661" t="s">
        <v>90</v>
      </c>
      <c r="AC3661" s="46">
        <v>2686</v>
      </c>
      <c r="AD3661" s="46">
        <v>35</v>
      </c>
      <c r="AE3661" s="46">
        <v>32.5</v>
      </c>
      <c r="AF3661" s="46">
        <v>109</v>
      </c>
      <c r="AH3661" s="70" t="str">
        <f t="shared" si="422"/>
        <v/>
      </c>
      <c r="AI3661" s="70" t="str">
        <f t="shared" si="423"/>
        <v/>
      </c>
      <c r="AJ3661" s="70" t="str">
        <f t="shared" si="424"/>
        <v>X</v>
      </c>
      <c r="AK3661" s="70" t="str" cm="1">
        <f t="array" ref="AK3661">_xlfn.IFS(AH3661&lt;&gt;"","1",AI3661&lt;&gt;"","2",AJ3661&lt;&gt;"","3")</f>
        <v>3</v>
      </c>
    </row>
    <row r="3662" spans="1:37" x14ac:dyDescent="0.25">
      <c r="A3662" t="s">
        <v>216</v>
      </c>
      <c r="B3662" t="s">
        <v>931</v>
      </c>
      <c r="C3662" s="67" t="str">
        <f t="shared" si="419"/>
        <v>Shylah Brogan</v>
      </c>
      <c r="D3662" s="71" t="str" cm="1">
        <f t="array" ref="D3662">_xlfn.IFS(AK3662="1",CONCATENATE(C3662,"Regional"),AK3662="2",CONCATENATE(C3662,"Sectional"),AK3662="3",CONCATENATE(C3662,COUNTIF($C$1:C3662,C3662)))</f>
        <v>Shylah Brogan6</v>
      </c>
      <c r="E3662" s="66">
        <v>45170.333333333336</v>
      </c>
      <c r="F3662" t="s">
        <v>2557</v>
      </c>
      <c r="G3662" s="46">
        <v>25</v>
      </c>
      <c r="H3662" s="46">
        <v>48</v>
      </c>
      <c r="I3662" s="46">
        <v>6</v>
      </c>
      <c r="J3662" t="s">
        <v>1034</v>
      </c>
      <c r="K3662" t="s">
        <v>90</v>
      </c>
      <c r="L3662" s="46">
        <v>2686</v>
      </c>
      <c r="M3662" s="46">
        <v>35</v>
      </c>
      <c r="N3662" s="46">
        <v>32.5</v>
      </c>
      <c r="O3662" s="46">
        <v>109</v>
      </c>
      <c r="P3662" s="46">
        <f t="shared" si="420"/>
        <v>1</v>
      </c>
      <c r="R3662" s="67" t="s">
        <v>1458</v>
      </c>
      <c r="S3662" s="67">
        <f>COUNTIF(Y$2:$Y$100,R3662)</f>
        <v>0</v>
      </c>
      <c r="V3662" s="67">
        <f t="shared" si="421"/>
        <v>0</v>
      </c>
      <c r="X3662"/>
      <c r="Y3662" s="67" t="str">
        <f t="shared" si="425"/>
        <v xml:space="preserve"> </v>
      </c>
      <c r="AB3662" t="s">
        <v>90</v>
      </c>
      <c r="AC3662" s="46">
        <v>2686</v>
      </c>
      <c r="AD3662" s="46">
        <v>35</v>
      </c>
      <c r="AE3662" s="46">
        <v>32.5</v>
      </c>
      <c r="AF3662" s="46">
        <v>109</v>
      </c>
      <c r="AH3662" s="70" t="str">
        <f t="shared" si="422"/>
        <v/>
      </c>
      <c r="AI3662" s="70" t="str">
        <f t="shared" si="423"/>
        <v/>
      </c>
      <c r="AJ3662" s="70" t="str">
        <f t="shared" si="424"/>
        <v>X</v>
      </c>
      <c r="AK3662" s="70" t="str" cm="1">
        <f t="array" ref="AK3662">_xlfn.IFS(AH3662&lt;&gt;"","1",AI3662&lt;&gt;"","2",AJ3662&lt;&gt;"","3")</f>
        <v>3</v>
      </c>
    </row>
    <row r="3663" spans="1:37" x14ac:dyDescent="0.25">
      <c r="A3663" t="s">
        <v>927</v>
      </c>
      <c r="B3663" t="s">
        <v>528</v>
      </c>
      <c r="C3663" s="67" t="str">
        <f t="shared" si="419"/>
        <v>Kate Ninneman</v>
      </c>
      <c r="D3663" s="71" t="str" cm="1">
        <f t="array" ref="D3663">_xlfn.IFS(AK3663="1",CONCATENATE(C3663,"Regional"),AK3663="2",CONCATENATE(C3663,"Sectional"),AK3663="3",CONCATENATE(C3663,COUNTIF($C$1:C3663,C3663)))</f>
        <v>Kate Ninneman4</v>
      </c>
      <c r="E3663" s="66">
        <v>45170.333333333336</v>
      </c>
      <c r="F3663" t="s">
        <v>2557</v>
      </c>
      <c r="G3663" s="46">
        <v>25</v>
      </c>
      <c r="H3663" s="46">
        <v>49</v>
      </c>
      <c r="I3663" s="46">
        <v>8</v>
      </c>
      <c r="J3663" t="s">
        <v>1034</v>
      </c>
      <c r="K3663" t="s">
        <v>90</v>
      </c>
      <c r="L3663" s="46">
        <v>2686</v>
      </c>
      <c r="M3663" s="46">
        <v>35</v>
      </c>
      <c r="N3663" s="46">
        <v>32.5</v>
      </c>
      <c r="O3663" s="46">
        <v>109</v>
      </c>
      <c r="P3663" s="46">
        <f t="shared" si="420"/>
        <v>1</v>
      </c>
      <c r="R3663" s="67" t="s">
        <v>3221</v>
      </c>
      <c r="S3663" s="67">
        <f>COUNTIF(Y$2:$Y$100,R3663)</f>
        <v>0</v>
      </c>
      <c r="V3663" s="67">
        <f t="shared" si="421"/>
        <v>0</v>
      </c>
      <c r="X3663"/>
      <c r="Y3663" s="67" t="str">
        <f t="shared" si="425"/>
        <v xml:space="preserve"> </v>
      </c>
      <c r="AB3663" t="s">
        <v>90</v>
      </c>
      <c r="AC3663" s="46">
        <v>2686</v>
      </c>
      <c r="AD3663" s="46">
        <v>35</v>
      </c>
      <c r="AE3663" s="46">
        <v>32.5</v>
      </c>
      <c r="AF3663" s="46">
        <v>109</v>
      </c>
      <c r="AH3663" s="70" t="str">
        <f t="shared" si="422"/>
        <v/>
      </c>
      <c r="AI3663" s="70" t="str">
        <f t="shared" si="423"/>
        <v/>
      </c>
      <c r="AJ3663" s="70" t="str">
        <f t="shared" si="424"/>
        <v>X</v>
      </c>
      <c r="AK3663" s="70" t="str" cm="1">
        <f t="array" ref="AK3663">_xlfn.IFS(AH3663&lt;&gt;"","1",AI3663&lt;&gt;"","2",AJ3663&lt;&gt;"","3")</f>
        <v>3</v>
      </c>
    </row>
    <row r="3664" spans="1:37" x14ac:dyDescent="0.25">
      <c r="A3664" t="s">
        <v>1686</v>
      </c>
      <c r="B3664" t="s">
        <v>434</v>
      </c>
      <c r="C3664" s="67" t="str">
        <f t="shared" si="419"/>
        <v>Ella Wendling</v>
      </c>
      <c r="D3664" s="71" t="str" cm="1">
        <f t="array" ref="D3664">_xlfn.IFS(AK3664="1",CONCATENATE(C3664,"Regional"),AK3664="2",CONCATENATE(C3664,"Sectional"),AK3664="3",CONCATENATE(C3664,COUNTIF($C$1:C3664,C3664)))</f>
        <v>Ella Wendling5</v>
      </c>
      <c r="E3664" s="66">
        <v>45170.333333333336</v>
      </c>
      <c r="F3664" t="s">
        <v>2557</v>
      </c>
      <c r="G3664" s="46">
        <v>25</v>
      </c>
      <c r="H3664" s="46">
        <v>50</v>
      </c>
      <c r="I3664" s="46">
        <v>9</v>
      </c>
      <c r="J3664" t="s">
        <v>1034</v>
      </c>
      <c r="K3664" t="s">
        <v>90</v>
      </c>
      <c r="L3664" s="46">
        <v>2686</v>
      </c>
      <c r="M3664" s="46">
        <v>35</v>
      </c>
      <c r="N3664" s="46">
        <v>32.5</v>
      </c>
      <c r="O3664" s="46">
        <v>109</v>
      </c>
      <c r="P3664" s="46">
        <f t="shared" si="420"/>
        <v>1</v>
      </c>
      <c r="R3664" s="67" t="s">
        <v>3538</v>
      </c>
      <c r="S3664" s="67">
        <f>COUNTIF(Y$2:$Y$100,R3664)</f>
        <v>0</v>
      </c>
      <c r="V3664" s="67">
        <f t="shared" si="421"/>
        <v>0</v>
      </c>
      <c r="X3664"/>
      <c r="Y3664" s="67" t="str">
        <f t="shared" si="425"/>
        <v xml:space="preserve"> </v>
      </c>
      <c r="AB3664" t="s">
        <v>90</v>
      </c>
      <c r="AC3664" s="46">
        <v>2686</v>
      </c>
      <c r="AD3664" s="46">
        <v>35</v>
      </c>
      <c r="AE3664" s="46">
        <v>32.5</v>
      </c>
      <c r="AF3664" s="46">
        <v>109</v>
      </c>
      <c r="AH3664" s="70" t="str">
        <f t="shared" si="422"/>
        <v/>
      </c>
      <c r="AI3664" s="70" t="str">
        <f t="shared" si="423"/>
        <v/>
      </c>
      <c r="AJ3664" s="70" t="str">
        <f t="shared" si="424"/>
        <v>X</v>
      </c>
      <c r="AK3664" s="70" t="str" cm="1">
        <f t="array" ref="AK3664">_xlfn.IFS(AH3664&lt;&gt;"","1",AI3664&lt;&gt;"","2",AJ3664&lt;&gt;"","3")</f>
        <v>3</v>
      </c>
    </row>
    <row r="3665" spans="1:37" x14ac:dyDescent="0.25">
      <c r="A3665" t="s">
        <v>923</v>
      </c>
      <c r="B3665" t="s">
        <v>924</v>
      </c>
      <c r="C3665" s="67" t="str">
        <f t="shared" si="419"/>
        <v>McKenzie Holm</v>
      </c>
      <c r="D3665" s="71" t="str" cm="1">
        <f t="array" ref="D3665">_xlfn.IFS(AK3665="1",CONCATENATE(C3665,"Regional"),AK3665="2",CONCATENATE(C3665,"Sectional"),AK3665="3",CONCATENATE(C3665,COUNTIF($C$1:C3665,C3665)))</f>
        <v>McKenzie Holm6</v>
      </c>
      <c r="E3665" s="66">
        <v>45170.333333333336</v>
      </c>
      <c r="F3665" t="s">
        <v>2557</v>
      </c>
      <c r="G3665" s="46">
        <v>25</v>
      </c>
      <c r="H3665" s="46">
        <v>50</v>
      </c>
      <c r="I3665" s="46">
        <v>9</v>
      </c>
      <c r="J3665" t="s">
        <v>1034</v>
      </c>
      <c r="K3665" t="s">
        <v>90</v>
      </c>
      <c r="L3665" s="46">
        <v>2686</v>
      </c>
      <c r="M3665" s="46">
        <v>35</v>
      </c>
      <c r="N3665" s="46">
        <v>32.5</v>
      </c>
      <c r="O3665" s="46">
        <v>109</v>
      </c>
      <c r="P3665" s="46">
        <f t="shared" si="420"/>
        <v>1</v>
      </c>
      <c r="R3665" s="67" t="s">
        <v>1454</v>
      </c>
      <c r="S3665" s="67">
        <f>COUNTIF(Y$2:$Y$100,R3665)</f>
        <v>0</v>
      </c>
      <c r="V3665" s="67">
        <f t="shared" si="421"/>
        <v>0</v>
      </c>
      <c r="X3665"/>
      <c r="Y3665" s="67" t="str">
        <f t="shared" si="425"/>
        <v xml:space="preserve"> </v>
      </c>
      <c r="AB3665" t="s">
        <v>90</v>
      </c>
      <c r="AC3665" s="46">
        <v>2686</v>
      </c>
      <c r="AD3665" s="46">
        <v>35</v>
      </c>
      <c r="AE3665" s="46">
        <v>32.5</v>
      </c>
      <c r="AF3665" s="46">
        <v>109</v>
      </c>
      <c r="AH3665" s="70" t="str">
        <f t="shared" si="422"/>
        <v/>
      </c>
      <c r="AI3665" s="70" t="str">
        <f t="shared" si="423"/>
        <v/>
      </c>
      <c r="AJ3665" s="70" t="str">
        <f t="shared" si="424"/>
        <v>X</v>
      </c>
      <c r="AK3665" s="70" t="str" cm="1">
        <f t="array" ref="AK3665">_xlfn.IFS(AH3665&lt;&gt;"","1",AI3665&lt;&gt;"","2",AJ3665&lt;&gt;"","3")</f>
        <v>3</v>
      </c>
    </row>
    <row r="3666" spans="1:37" x14ac:dyDescent="0.25">
      <c r="A3666" t="s">
        <v>935</v>
      </c>
      <c r="B3666" t="s">
        <v>473</v>
      </c>
      <c r="C3666" s="67" t="str">
        <f t="shared" si="419"/>
        <v>Gabby Neilitz</v>
      </c>
      <c r="D3666" s="71" t="str" cm="1">
        <f t="array" ref="D3666">_xlfn.IFS(AK3666="1",CONCATENATE(C3666,"Regional"),AK3666="2",CONCATENATE(C3666,"Sectional"),AK3666="3",CONCATENATE(C3666,COUNTIF($C$1:C3666,C3666)))</f>
        <v>Gabby Neilitz5</v>
      </c>
      <c r="E3666" s="66">
        <v>45170.333333333336</v>
      </c>
      <c r="F3666" t="s">
        <v>2557</v>
      </c>
      <c r="G3666" s="46">
        <v>25</v>
      </c>
      <c r="H3666" s="46">
        <v>52</v>
      </c>
      <c r="I3666" s="46">
        <v>11</v>
      </c>
      <c r="J3666" t="s">
        <v>1034</v>
      </c>
      <c r="K3666" t="s">
        <v>90</v>
      </c>
      <c r="L3666" s="46">
        <v>2686</v>
      </c>
      <c r="M3666" s="46">
        <v>35</v>
      </c>
      <c r="N3666" s="46">
        <v>32.5</v>
      </c>
      <c r="O3666" s="46">
        <v>109</v>
      </c>
      <c r="P3666" s="46">
        <f t="shared" si="420"/>
        <v>1</v>
      </c>
      <c r="R3666" s="67" t="s">
        <v>1460</v>
      </c>
      <c r="S3666" s="67">
        <f>COUNTIF(Y$2:$Y$100,R3666)</f>
        <v>0</v>
      </c>
      <c r="V3666" s="67">
        <f t="shared" si="421"/>
        <v>0</v>
      </c>
      <c r="X3666"/>
      <c r="Y3666" s="67" t="str">
        <f t="shared" si="425"/>
        <v xml:space="preserve"> </v>
      </c>
      <c r="AB3666" t="s">
        <v>90</v>
      </c>
      <c r="AC3666" s="46">
        <v>2686</v>
      </c>
      <c r="AD3666" s="46">
        <v>35</v>
      </c>
      <c r="AE3666" s="46">
        <v>32.5</v>
      </c>
      <c r="AF3666" s="46">
        <v>109</v>
      </c>
      <c r="AH3666" s="70" t="str">
        <f t="shared" si="422"/>
        <v/>
      </c>
      <c r="AI3666" s="70" t="str">
        <f t="shared" si="423"/>
        <v/>
      </c>
      <c r="AJ3666" s="70" t="str">
        <f t="shared" si="424"/>
        <v>X</v>
      </c>
      <c r="AK3666" s="70" t="str" cm="1">
        <f t="array" ref="AK3666">_xlfn.IFS(AH3666&lt;&gt;"","1",AI3666&lt;&gt;"","2",AJ3666&lt;&gt;"","3")</f>
        <v>3</v>
      </c>
    </row>
    <row r="3667" spans="1:37" x14ac:dyDescent="0.25">
      <c r="A3667" t="s">
        <v>364</v>
      </c>
      <c r="B3667" t="s">
        <v>543</v>
      </c>
      <c r="C3667" s="67" t="str">
        <f t="shared" si="419"/>
        <v>Brooke Strangfeld</v>
      </c>
      <c r="D3667" s="71" t="str" cm="1">
        <f t="array" ref="D3667">_xlfn.IFS(AK3667="1",CONCATENATE(C3667,"Regional"),AK3667="2",CONCATENATE(C3667,"Sectional"),AK3667="3",CONCATENATE(C3667,COUNTIF($C$1:C3667,C3667)))</f>
        <v>Brooke Strangfeld4</v>
      </c>
      <c r="E3667" s="66">
        <v>45170.333333333336</v>
      </c>
      <c r="F3667" t="s">
        <v>2557</v>
      </c>
      <c r="G3667" s="46">
        <v>25</v>
      </c>
      <c r="H3667" s="46">
        <v>52</v>
      </c>
      <c r="I3667" s="46">
        <v>11</v>
      </c>
      <c r="J3667" t="s">
        <v>1034</v>
      </c>
      <c r="K3667" t="s">
        <v>90</v>
      </c>
      <c r="L3667" s="46">
        <v>2686</v>
      </c>
      <c r="M3667" s="46">
        <v>35</v>
      </c>
      <c r="N3667" s="46">
        <v>32.5</v>
      </c>
      <c r="O3667" s="46">
        <v>109</v>
      </c>
      <c r="P3667" s="46">
        <f t="shared" si="420"/>
        <v>1</v>
      </c>
      <c r="R3667" s="67" t="s">
        <v>1531</v>
      </c>
      <c r="S3667" s="67">
        <f>COUNTIF(Y$2:$Y$100,R3667)</f>
        <v>0</v>
      </c>
      <c r="V3667" s="67">
        <f t="shared" si="421"/>
        <v>0</v>
      </c>
      <c r="X3667"/>
      <c r="Y3667" s="67" t="str">
        <f t="shared" si="425"/>
        <v xml:space="preserve"> </v>
      </c>
      <c r="AB3667" t="s">
        <v>90</v>
      </c>
      <c r="AC3667" s="46">
        <v>2686</v>
      </c>
      <c r="AD3667" s="46">
        <v>35</v>
      </c>
      <c r="AE3667" s="46">
        <v>32.5</v>
      </c>
      <c r="AF3667" s="46">
        <v>109</v>
      </c>
      <c r="AH3667" s="70" t="str">
        <f t="shared" si="422"/>
        <v/>
      </c>
      <c r="AI3667" s="70" t="str">
        <f t="shared" si="423"/>
        <v/>
      </c>
      <c r="AJ3667" s="70" t="str">
        <f t="shared" si="424"/>
        <v>X</v>
      </c>
      <c r="AK3667" s="70" t="str" cm="1">
        <f t="array" ref="AK3667">_xlfn.IFS(AH3667&lt;&gt;"","1",AI3667&lt;&gt;"","2",AJ3667&lt;&gt;"","3")</f>
        <v>3</v>
      </c>
    </row>
    <row r="3668" spans="1:37" x14ac:dyDescent="0.25">
      <c r="A3668" t="s">
        <v>246</v>
      </c>
      <c r="B3668" t="s">
        <v>187</v>
      </c>
      <c r="C3668" s="67" t="str">
        <f t="shared" si="419"/>
        <v>Ava Fetterer</v>
      </c>
      <c r="D3668" s="71" t="str" cm="1">
        <f t="array" ref="D3668">_xlfn.IFS(AK3668="1",CONCATENATE(C3668,"Regional"),AK3668="2",CONCATENATE(C3668,"Sectional"),AK3668="3",CONCATENATE(C3668,COUNTIF($C$1:C3668,C3668)))</f>
        <v>Ava Fetterer5</v>
      </c>
      <c r="E3668" s="66">
        <v>45170.333333333336</v>
      </c>
      <c r="F3668" t="s">
        <v>2557</v>
      </c>
      <c r="G3668" s="46">
        <v>25</v>
      </c>
      <c r="H3668" s="46">
        <v>53</v>
      </c>
      <c r="I3668" s="46">
        <v>13</v>
      </c>
      <c r="J3668" t="s">
        <v>1034</v>
      </c>
      <c r="K3668" t="s">
        <v>90</v>
      </c>
      <c r="L3668" s="46">
        <v>2686</v>
      </c>
      <c r="M3668" s="46">
        <v>35</v>
      </c>
      <c r="N3668" s="46">
        <v>32.5</v>
      </c>
      <c r="O3668" s="46">
        <v>109</v>
      </c>
      <c r="P3668" s="46">
        <f t="shared" si="420"/>
        <v>1</v>
      </c>
      <c r="R3668" s="67" t="s">
        <v>1530</v>
      </c>
      <c r="S3668" s="67">
        <f>COUNTIF(Y$2:$Y$100,R3668)</f>
        <v>0</v>
      </c>
      <c r="V3668" s="67">
        <f t="shared" si="421"/>
        <v>0</v>
      </c>
      <c r="X3668"/>
      <c r="Y3668" s="67" t="str">
        <f t="shared" si="425"/>
        <v xml:space="preserve"> </v>
      </c>
      <c r="AB3668" t="s">
        <v>90</v>
      </c>
      <c r="AC3668" s="46">
        <v>2686</v>
      </c>
      <c r="AD3668" s="46">
        <v>35</v>
      </c>
      <c r="AE3668" s="46">
        <v>32.5</v>
      </c>
      <c r="AF3668" s="46">
        <v>109</v>
      </c>
      <c r="AH3668" s="70" t="str">
        <f t="shared" si="422"/>
        <v/>
      </c>
      <c r="AI3668" s="70" t="str">
        <f t="shared" si="423"/>
        <v/>
      </c>
      <c r="AJ3668" s="70" t="str">
        <f t="shared" si="424"/>
        <v>X</v>
      </c>
      <c r="AK3668" s="70" t="str" cm="1">
        <f t="array" ref="AK3668">_xlfn.IFS(AH3668&lt;&gt;"","1",AI3668&lt;&gt;"","2",AJ3668&lt;&gt;"","3")</f>
        <v>3</v>
      </c>
    </row>
    <row r="3669" spans="1:37" x14ac:dyDescent="0.25">
      <c r="A3669" t="s">
        <v>928</v>
      </c>
      <c r="B3669" t="s">
        <v>929</v>
      </c>
      <c r="C3669" s="67" t="str">
        <f t="shared" si="419"/>
        <v>Lili Anaya</v>
      </c>
      <c r="D3669" s="71" t="str" cm="1">
        <f t="array" ref="D3669">_xlfn.IFS(AK3669="1",CONCATENATE(C3669,"Regional"),AK3669="2",CONCATENATE(C3669,"Sectional"),AK3669="3",CONCATENATE(C3669,COUNTIF($C$1:C3669,C3669)))</f>
        <v>Lili Anaya6</v>
      </c>
      <c r="E3669" s="66">
        <v>45170.333333333336</v>
      </c>
      <c r="F3669" t="s">
        <v>2557</v>
      </c>
      <c r="G3669" s="46">
        <v>25</v>
      </c>
      <c r="H3669" s="46">
        <v>56</v>
      </c>
      <c r="I3669" s="46">
        <v>14</v>
      </c>
      <c r="J3669" t="s">
        <v>1034</v>
      </c>
      <c r="K3669" t="s">
        <v>90</v>
      </c>
      <c r="L3669" s="46">
        <v>2686</v>
      </c>
      <c r="M3669" s="46">
        <v>35</v>
      </c>
      <c r="N3669" s="46">
        <v>32.5</v>
      </c>
      <c r="O3669" s="46">
        <v>109</v>
      </c>
      <c r="P3669" s="46">
        <f t="shared" si="420"/>
        <v>1</v>
      </c>
      <c r="R3669" s="67" t="s">
        <v>1456</v>
      </c>
      <c r="S3669" s="67">
        <f>COUNTIF(Y$2:$Y$100,R3669)</f>
        <v>0</v>
      </c>
      <c r="V3669" s="67">
        <f t="shared" si="421"/>
        <v>0</v>
      </c>
      <c r="X3669"/>
      <c r="Y3669" s="67" t="str">
        <f t="shared" si="425"/>
        <v xml:space="preserve"> </v>
      </c>
      <c r="AB3669" t="s">
        <v>90</v>
      </c>
      <c r="AC3669" s="46">
        <v>2686</v>
      </c>
      <c r="AD3669" s="46">
        <v>35</v>
      </c>
      <c r="AE3669" s="46">
        <v>32.5</v>
      </c>
      <c r="AF3669" s="46">
        <v>109</v>
      </c>
      <c r="AH3669" s="70" t="str">
        <f t="shared" si="422"/>
        <v/>
      </c>
      <c r="AI3669" s="70" t="str">
        <f t="shared" si="423"/>
        <v/>
      </c>
      <c r="AJ3669" s="70" t="str">
        <f t="shared" si="424"/>
        <v>X</v>
      </c>
      <c r="AK3669" s="70" t="str" cm="1">
        <f t="array" ref="AK3669">_xlfn.IFS(AH3669&lt;&gt;"","1",AI3669&lt;&gt;"","2",AJ3669&lt;&gt;"","3")</f>
        <v>3</v>
      </c>
    </row>
    <row r="3670" spans="1:37" x14ac:dyDescent="0.25">
      <c r="A3670" t="s">
        <v>444</v>
      </c>
      <c r="B3670" t="s">
        <v>270</v>
      </c>
      <c r="C3670" s="67" t="str">
        <f t="shared" si="419"/>
        <v>Natalie Doering</v>
      </c>
      <c r="D3670" s="71" t="str" cm="1">
        <f t="array" ref="D3670">_xlfn.IFS(AK3670="1",CONCATENATE(C3670,"Regional"),AK3670="2",CONCATENATE(C3670,"Sectional"),AK3670="3",CONCATENATE(C3670,COUNTIF($C$1:C3670,C3670)))</f>
        <v>Natalie Doering5</v>
      </c>
      <c r="E3670" s="66">
        <v>45170.333333333336</v>
      </c>
      <c r="F3670" t="s">
        <v>2557</v>
      </c>
      <c r="G3670" s="46">
        <v>25</v>
      </c>
      <c r="H3670" s="46">
        <v>56</v>
      </c>
      <c r="I3670" s="46">
        <v>14</v>
      </c>
      <c r="J3670" t="s">
        <v>1034</v>
      </c>
      <c r="K3670" t="s">
        <v>90</v>
      </c>
      <c r="L3670" s="46">
        <v>2686</v>
      </c>
      <c r="M3670" s="46">
        <v>35</v>
      </c>
      <c r="N3670" s="46">
        <v>32.5</v>
      </c>
      <c r="O3670" s="46">
        <v>109</v>
      </c>
      <c r="P3670" s="46">
        <f t="shared" si="420"/>
        <v>1</v>
      </c>
      <c r="R3670" s="67" t="s">
        <v>1526</v>
      </c>
      <c r="S3670" s="67">
        <f>COUNTIF(Y$2:$Y$100,R3670)</f>
        <v>0</v>
      </c>
      <c r="V3670" s="67">
        <f t="shared" si="421"/>
        <v>0</v>
      </c>
      <c r="X3670"/>
      <c r="Y3670" s="67" t="str">
        <f t="shared" si="425"/>
        <v xml:space="preserve"> </v>
      </c>
      <c r="AB3670" t="s">
        <v>90</v>
      </c>
      <c r="AC3670" s="46">
        <v>2686</v>
      </c>
      <c r="AD3670" s="46">
        <v>35</v>
      </c>
      <c r="AE3670" s="46">
        <v>32.5</v>
      </c>
      <c r="AF3670" s="46">
        <v>109</v>
      </c>
      <c r="AH3670" s="70" t="str">
        <f t="shared" si="422"/>
        <v/>
      </c>
      <c r="AI3670" s="70" t="str">
        <f t="shared" si="423"/>
        <v/>
      </c>
      <c r="AJ3670" s="70" t="str">
        <f t="shared" si="424"/>
        <v>X</v>
      </c>
      <c r="AK3670" s="70" t="str" cm="1">
        <f t="array" ref="AK3670">_xlfn.IFS(AH3670&lt;&gt;"","1",AI3670&lt;&gt;"","2",AJ3670&lt;&gt;"","3")</f>
        <v>3</v>
      </c>
    </row>
    <row r="3671" spans="1:37" x14ac:dyDescent="0.25">
      <c r="A3671" t="s">
        <v>933</v>
      </c>
      <c r="B3671" t="s">
        <v>181</v>
      </c>
      <c r="C3671" s="67" t="str">
        <f t="shared" si="419"/>
        <v>Skylar Millan</v>
      </c>
      <c r="D3671" s="71" t="str" cm="1">
        <f t="array" ref="D3671">_xlfn.IFS(AK3671="1",CONCATENATE(C3671,"Regional"),AK3671="2",CONCATENATE(C3671,"Sectional"),AK3671="3",CONCATENATE(C3671,COUNTIF($C$1:C3671,C3671)))</f>
        <v>Skylar Millan5</v>
      </c>
      <c r="E3671" s="66">
        <v>45170.333333333336</v>
      </c>
      <c r="F3671" t="s">
        <v>2557</v>
      </c>
      <c r="G3671" s="46">
        <v>25</v>
      </c>
      <c r="H3671" s="46">
        <v>56</v>
      </c>
      <c r="I3671" s="46">
        <v>14</v>
      </c>
      <c r="J3671" t="s">
        <v>1034</v>
      </c>
      <c r="K3671" t="s">
        <v>90</v>
      </c>
      <c r="L3671" s="46">
        <v>2686</v>
      </c>
      <c r="M3671" s="46">
        <v>35</v>
      </c>
      <c r="N3671" s="46">
        <v>32.5</v>
      </c>
      <c r="O3671" s="46">
        <v>109</v>
      </c>
      <c r="P3671" s="46">
        <f t="shared" si="420"/>
        <v>1</v>
      </c>
      <c r="R3671" s="67" t="s">
        <v>3116</v>
      </c>
      <c r="S3671" s="67">
        <f>COUNTIF(Y$2:$Y$100,R3671)</f>
        <v>0</v>
      </c>
      <c r="V3671" s="67">
        <f t="shared" si="421"/>
        <v>0</v>
      </c>
      <c r="X3671"/>
      <c r="Y3671" s="67" t="str">
        <f t="shared" si="425"/>
        <v xml:space="preserve"> </v>
      </c>
      <c r="AB3671" t="s">
        <v>90</v>
      </c>
      <c r="AC3671" s="46">
        <v>2686</v>
      </c>
      <c r="AD3671" s="46">
        <v>35</v>
      </c>
      <c r="AE3671" s="46">
        <v>32.5</v>
      </c>
      <c r="AF3671" s="46">
        <v>109</v>
      </c>
      <c r="AH3671" s="70" t="str">
        <f t="shared" si="422"/>
        <v/>
      </c>
      <c r="AI3671" s="70" t="str">
        <f t="shared" si="423"/>
        <v/>
      </c>
      <c r="AJ3671" s="70" t="str">
        <f t="shared" si="424"/>
        <v>X</v>
      </c>
      <c r="AK3671" s="70" t="str" cm="1">
        <f t="array" ref="AK3671">_xlfn.IFS(AH3671&lt;&gt;"","1",AI3671&lt;&gt;"","2",AJ3671&lt;&gt;"","3")</f>
        <v>3</v>
      </c>
    </row>
    <row r="3672" spans="1:37" x14ac:dyDescent="0.25">
      <c r="A3672" t="s">
        <v>1032</v>
      </c>
      <c r="B3672" t="s">
        <v>1033</v>
      </c>
      <c r="C3672" s="67" t="str">
        <f t="shared" si="419"/>
        <v>Faith Stremkowski</v>
      </c>
      <c r="D3672" s="71" t="str" cm="1">
        <f t="array" ref="D3672">_xlfn.IFS(AK3672="1",CONCATENATE(C3672,"Regional"),AK3672="2",CONCATENATE(C3672,"Sectional"),AK3672="3",CONCATENATE(C3672,COUNTIF($C$1:C3672,C3672)))</f>
        <v>Faith Stremkowski5</v>
      </c>
      <c r="E3672" s="66">
        <v>45170.333333333336</v>
      </c>
      <c r="F3672" t="s">
        <v>2557</v>
      </c>
      <c r="G3672" s="46">
        <v>25</v>
      </c>
      <c r="H3672" s="46">
        <v>57</v>
      </c>
      <c r="I3672" s="46">
        <v>17</v>
      </c>
      <c r="J3672" t="s">
        <v>1034</v>
      </c>
      <c r="K3672" t="s">
        <v>90</v>
      </c>
      <c r="L3672" s="46">
        <v>2686</v>
      </c>
      <c r="M3672" s="46">
        <v>35</v>
      </c>
      <c r="N3672" s="46">
        <v>32.5</v>
      </c>
      <c r="O3672" s="46">
        <v>109</v>
      </c>
      <c r="P3672" s="46">
        <f t="shared" si="420"/>
        <v>1</v>
      </c>
      <c r="R3672" s="67" t="s">
        <v>1527</v>
      </c>
      <c r="S3672" s="67">
        <f>COUNTIF(Y$2:$Y$100,R3672)</f>
        <v>0</v>
      </c>
      <c r="V3672" s="67">
        <f t="shared" si="421"/>
        <v>0</v>
      </c>
      <c r="X3672"/>
      <c r="Y3672" s="67" t="str">
        <f t="shared" si="425"/>
        <v xml:space="preserve"> </v>
      </c>
      <c r="AB3672" t="s">
        <v>90</v>
      </c>
      <c r="AC3672" s="46">
        <v>2686</v>
      </c>
      <c r="AD3672" s="46">
        <v>35</v>
      </c>
      <c r="AE3672" s="46">
        <v>32.5</v>
      </c>
      <c r="AF3672" s="46">
        <v>109</v>
      </c>
      <c r="AH3672" s="70" t="str">
        <f t="shared" si="422"/>
        <v/>
      </c>
      <c r="AI3672" s="70" t="str">
        <f t="shared" si="423"/>
        <v/>
      </c>
      <c r="AJ3672" s="70" t="str">
        <f t="shared" si="424"/>
        <v>X</v>
      </c>
      <c r="AK3672" s="70" t="str" cm="1">
        <f t="array" ref="AK3672">_xlfn.IFS(AH3672&lt;&gt;"","1",AI3672&lt;&gt;"","2",AJ3672&lt;&gt;"","3")</f>
        <v>3</v>
      </c>
    </row>
    <row r="3673" spans="1:37" x14ac:dyDescent="0.25">
      <c r="A3673" t="s">
        <v>284</v>
      </c>
      <c r="B3673" t="s">
        <v>421</v>
      </c>
      <c r="C3673" s="67" t="str">
        <f t="shared" si="419"/>
        <v>Elizabeth Koenig</v>
      </c>
      <c r="D3673" s="71" t="str" cm="1">
        <f t="array" ref="D3673">_xlfn.IFS(AK3673="1",CONCATENATE(C3673,"Regional"),AK3673="2",CONCATENATE(C3673,"Sectional"),AK3673="3",CONCATENATE(C3673,COUNTIF($C$1:C3673,C3673)))</f>
        <v>Elizabeth Koenig2</v>
      </c>
      <c r="E3673" s="66">
        <v>45170.333333333336</v>
      </c>
      <c r="F3673" t="s">
        <v>2557</v>
      </c>
      <c r="G3673" s="46">
        <v>25</v>
      </c>
      <c r="H3673" s="46">
        <v>58</v>
      </c>
      <c r="I3673" s="46">
        <v>18</v>
      </c>
      <c r="J3673" t="s">
        <v>1034</v>
      </c>
      <c r="K3673" t="s">
        <v>90</v>
      </c>
      <c r="L3673" s="46">
        <v>2686</v>
      </c>
      <c r="M3673" s="46">
        <v>35</v>
      </c>
      <c r="N3673" s="46">
        <v>32.5</v>
      </c>
      <c r="O3673" s="46">
        <v>109</v>
      </c>
      <c r="P3673" s="46">
        <f t="shared" si="420"/>
        <v>1</v>
      </c>
      <c r="R3673" s="67" t="s">
        <v>3633</v>
      </c>
      <c r="S3673" s="67">
        <f>COUNTIF(Y$2:$Y$100,R3673)</f>
        <v>0</v>
      </c>
      <c r="V3673" s="67">
        <f t="shared" si="421"/>
        <v>0</v>
      </c>
      <c r="X3673"/>
      <c r="Y3673" s="67" t="str">
        <f t="shared" si="425"/>
        <v xml:space="preserve"> </v>
      </c>
      <c r="AB3673" t="s">
        <v>90</v>
      </c>
      <c r="AC3673" s="46">
        <v>2686</v>
      </c>
      <c r="AD3673" s="46">
        <v>35</v>
      </c>
      <c r="AE3673" s="46">
        <v>32.5</v>
      </c>
      <c r="AF3673" s="46">
        <v>109</v>
      </c>
      <c r="AH3673" s="70" t="str">
        <f t="shared" si="422"/>
        <v/>
      </c>
      <c r="AI3673" s="70" t="str">
        <f t="shared" si="423"/>
        <v/>
      </c>
      <c r="AJ3673" s="70" t="str">
        <f t="shared" si="424"/>
        <v>X</v>
      </c>
      <c r="AK3673" s="70" t="str" cm="1">
        <f t="array" ref="AK3673">_xlfn.IFS(AH3673&lt;&gt;"","1",AI3673&lt;&gt;"","2",AJ3673&lt;&gt;"","3")</f>
        <v>3</v>
      </c>
    </row>
    <row r="3674" spans="1:37" x14ac:dyDescent="0.25">
      <c r="A3674" t="s">
        <v>930</v>
      </c>
      <c r="B3674" t="s">
        <v>772</v>
      </c>
      <c r="C3674" s="67" t="str">
        <f t="shared" si="419"/>
        <v>Alexa Cour</v>
      </c>
      <c r="D3674" s="71" t="str" cm="1">
        <f t="array" ref="D3674">_xlfn.IFS(AK3674="1",CONCATENATE(C3674,"Regional"),AK3674="2",CONCATENATE(C3674,"Sectional"),AK3674="3",CONCATENATE(C3674,COUNTIF($C$1:C3674,C3674)))</f>
        <v>Alexa Cour5</v>
      </c>
      <c r="E3674" s="66">
        <v>45170.333333333336</v>
      </c>
      <c r="F3674" t="s">
        <v>2557</v>
      </c>
      <c r="G3674" s="46">
        <v>25</v>
      </c>
      <c r="H3674" s="46">
        <v>58</v>
      </c>
      <c r="I3674" s="46">
        <v>18</v>
      </c>
      <c r="J3674" t="s">
        <v>1034</v>
      </c>
      <c r="K3674" t="s">
        <v>90</v>
      </c>
      <c r="L3674" s="46">
        <v>2686</v>
      </c>
      <c r="M3674" s="46">
        <v>35</v>
      </c>
      <c r="N3674" s="46">
        <v>32.5</v>
      </c>
      <c r="O3674" s="46">
        <v>109</v>
      </c>
      <c r="P3674" s="46">
        <f t="shared" si="420"/>
        <v>1</v>
      </c>
      <c r="R3674" s="67" t="s">
        <v>1457</v>
      </c>
      <c r="S3674" s="67">
        <f>COUNTIF(Y$2:$Y$100,R3674)</f>
        <v>0</v>
      </c>
      <c r="V3674" s="67">
        <f t="shared" si="421"/>
        <v>0</v>
      </c>
      <c r="X3674"/>
      <c r="Y3674" s="67" t="str">
        <f t="shared" si="425"/>
        <v xml:space="preserve"> </v>
      </c>
      <c r="AB3674" t="s">
        <v>90</v>
      </c>
      <c r="AC3674" s="46">
        <v>2686</v>
      </c>
      <c r="AD3674" s="46">
        <v>35</v>
      </c>
      <c r="AE3674" s="46">
        <v>32.5</v>
      </c>
      <c r="AF3674" s="46">
        <v>109</v>
      </c>
      <c r="AH3674" s="70" t="str">
        <f t="shared" si="422"/>
        <v/>
      </c>
      <c r="AI3674" s="70" t="str">
        <f t="shared" si="423"/>
        <v/>
      </c>
      <c r="AJ3674" s="70" t="str">
        <f t="shared" si="424"/>
        <v>X</v>
      </c>
      <c r="AK3674" s="70" t="str" cm="1">
        <f t="array" ref="AK3674">_xlfn.IFS(AH3674&lt;&gt;"","1",AI3674&lt;&gt;"","2",AJ3674&lt;&gt;"","3")</f>
        <v>3</v>
      </c>
    </row>
    <row r="3675" spans="1:37" x14ac:dyDescent="0.25">
      <c r="A3675" t="s">
        <v>889</v>
      </c>
      <c r="B3675" t="s">
        <v>452</v>
      </c>
      <c r="C3675" s="67" t="str">
        <f t="shared" si="419"/>
        <v>Sophia Wagman</v>
      </c>
      <c r="D3675" s="71" t="str" cm="1">
        <f t="array" ref="D3675">_xlfn.IFS(AK3675="1",CONCATENATE(C3675,"Regional"),AK3675="2",CONCATENATE(C3675,"Sectional"),AK3675="3",CONCATENATE(C3675,COUNTIF($C$1:C3675,C3675)))</f>
        <v>Sophia Wagman4</v>
      </c>
      <c r="E3675" s="66">
        <v>45170.333333333336</v>
      </c>
      <c r="F3675" t="s">
        <v>2557</v>
      </c>
      <c r="G3675" s="46">
        <v>25</v>
      </c>
      <c r="H3675" s="46">
        <v>59</v>
      </c>
      <c r="I3675" s="46">
        <v>20</v>
      </c>
      <c r="J3675" t="s">
        <v>1034</v>
      </c>
      <c r="K3675" t="s">
        <v>90</v>
      </c>
      <c r="L3675" s="46">
        <v>2686</v>
      </c>
      <c r="M3675" s="46">
        <v>35</v>
      </c>
      <c r="N3675" s="46">
        <v>32.5</v>
      </c>
      <c r="O3675" s="46">
        <v>109</v>
      </c>
      <c r="P3675" s="46">
        <f t="shared" si="420"/>
        <v>1</v>
      </c>
      <c r="R3675" s="67" t="s">
        <v>1528</v>
      </c>
      <c r="S3675" s="67">
        <f>COUNTIF(Y$2:$Y$100,R3675)</f>
        <v>0</v>
      </c>
      <c r="V3675" s="67">
        <f t="shared" si="421"/>
        <v>0</v>
      </c>
      <c r="X3675"/>
      <c r="Y3675" s="67" t="str">
        <f t="shared" si="425"/>
        <v xml:space="preserve"> </v>
      </c>
      <c r="AB3675" t="s">
        <v>90</v>
      </c>
      <c r="AC3675" s="46">
        <v>2686</v>
      </c>
      <c r="AD3675" s="46">
        <v>35</v>
      </c>
      <c r="AE3675" s="46">
        <v>32.5</v>
      </c>
      <c r="AF3675" s="46">
        <v>109</v>
      </c>
      <c r="AH3675" s="70" t="str">
        <f t="shared" si="422"/>
        <v/>
      </c>
      <c r="AI3675" s="70" t="str">
        <f t="shared" si="423"/>
        <v/>
      </c>
      <c r="AJ3675" s="70" t="str">
        <f t="shared" si="424"/>
        <v>X</v>
      </c>
      <c r="AK3675" s="70" t="str" cm="1">
        <f t="array" ref="AK3675">_xlfn.IFS(AH3675&lt;&gt;"","1",AI3675&lt;&gt;"","2",AJ3675&lt;&gt;"","3")</f>
        <v>3</v>
      </c>
    </row>
    <row r="3676" spans="1:37" x14ac:dyDescent="0.25">
      <c r="A3676" t="s">
        <v>2112</v>
      </c>
      <c r="B3676" t="s">
        <v>1078</v>
      </c>
      <c r="C3676" s="67" t="str">
        <f t="shared" si="419"/>
        <v>Vanessa Hatfield</v>
      </c>
      <c r="D3676" s="71" t="str" cm="1">
        <f t="array" ref="D3676">_xlfn.IFS(AK3676="1",CONCATENATE(C3676,"Regional"),AK3676="2",CONCATENATE(C3676,"Sectional"),AK3676="3",CONCATENATE(C3676,COUNTIF($C$1:C3676,C3676)))</f>
        <v>Vanessa Hatfield3</v>
      </c>
      <c r="E3676" s="66">
        <v>45170.333333333336</v>
      </c>
      <c r="F3676" t="s">
        <v>2557</v>
      </c>
      <c r="G3676" s="46">
        <v>25</v>
      </c>
      <c r="H3676" s="46">
        <v>61</v>
      </c>
      <c r="I3676" s="46">
        <v>21</v>
      </c>
      <c r="J3676" t="s">
        <v>1034</v>
      </c>
      <c r="K3676" t="s">
        <v>90</v>
      </c>
      <c r="L3676" s="46">
        <v>2686</v>
      </c>
      <c r="M3676" s="46">
        <v>35</v>
      </c>
      <c r="N3676" s="46">
        <v>32.5</v>
      </c>
      <c r="O3676" s="46">
        <v>109</v>
      </c>
      <c r="P3676" s="46">
        <f t="shared" si="420"/>
        <v>1</v>
      </c>
      <c r="R3676" s="67" t="s">
        <v>3137</v>
      </c>
      <c r="S3676" s="67">
        <f>COUNTIF(Y$2:$Y$100,R3676)</f>
        <v>0</v>
      </c>
      <c r="V3676" s="67">
        <f t="shared" si="421"/>
        <v>0</v>
      </c>
      <c r="X3676"/>
      <c r="Y3676" s="67" t="str">
        <f t="shared" si="425"/>
        <v xml:space="preserve"> </v>
      </c>
      <c r="AB3676" t="s">
        <v>90</v>
      </c>
      <c r="AC3676" s="46">
        <v>2686</v>
      </c>
      <c r="AD3676" s="46">
        <v>35</v>
      </c>
      <c r="AE3676" s="46">
        <v>32.5</v>
      </c>
      <c r="AF3676" s="46">
        <v>109</v>
      </c>
      <c r="AH3676" s="70" t="str">
        <f t="shared" si="422"/>
        <v/>
      </c>
      <c r="AI3676" s="70" t="str">
        <f t="shared" si="423"/>
        <v/>
      </c>
      <c r="AJ3676" s="70" t="str">
        <f t="shared" si="424"/>
        <v>X</v>
      </c>
      <c r="AK3676" s="70" t="str" cm="1">
        <f t="array" ref="AK3676">_xlfn.IFS(AH3676&lt;&gt;"","1",AI3676&lt;&gt;"","2",AJ3676&lt;&gt;"","3")</f>
        <v>3</v>
      </c>
    </row>
    <row r="3677" spans="1:37" x14ac:dyDescent="0.25">
      <c r="A3677" t="s">
        <v>2213</v>
      </c>
      <c r="B3677" t="s">
        <v>2721</v>
      </c>
      <c r="C3677" s="67" t="str">
        <f t="shared" si="419"/>
        <v>Madalyn Cisewski</v>
      </c>
      <c r="D3677" s="71" t="str" cm="1">
        <f t="array" ref="D3677">_xlfn.IFS(AK3677="1",CONCATENATE(C3677,"Regional"),AK3677="2",CONCATENATE(C3677,"Sectional"),AK3677="3",CONCATENATE(C3677,COUNTIF($C$1:C3677,C3677)))</f>
        <v>Madalyn Cisewski5</v>
      </c>
      <c r="E3677" s="66">
        <v>45170.333333333336</v>
      </c>
      <c r="F3677" t="s">
        <v>2557</v>
      </c>
      <c r="G3677" s="46">
        <v>25</v>
      </c>
      <c r="H3677" s="46">
        <v>64</v>
      </c>
      <c r="I3677" s="46">
        <v>22</v>
      </c>
      <c r="J3677" t="s">
        <v>1034</v>
      </c>
      <c r="K3677" t="s">
        <v>90</v>
      </c>
      <c r="L3677" s="46">
        <v>2686</v>
      </c>
      <c r="M3677" s="46">
        <v>35</v>
      </c>
      <c r="N3677" s="46">
        <v>32.5</v>
      </c>
      <c r="O3677" s="46">
        <v>109</v>
      </c>
      <c r="P3677" s="46">
        <f t="shared" si="420"/>
        <v>1</v>
      </c>
      <c r="R3677" s="67" t="s">
        <v>3542</v>
      </c>
      <c r="S3677" s="67">
        <f>COUNTIF(Y$2:$Y$100,R3677)</f>
        <v>0</v>
      </c>
      <c r="V3677" s="67">
        <f t="shared" si="421"/>
        <v>0</v>
      </c>
      <c r="X3677"/>
      <c r="Y3677" s="67" t="str">
        <f t="shared" si="425"/>
        <v xml:space="preserve"> </v>
      </c>
      <c r="AB3677" t="s">
        <v>90</v>
      </c>
      <c r="AC3677" s="46">
        <v>2686</v>
      </c>
      <c r="AD3677" s="46">
        <v>35</v>
      </c>
      <c r="AE3677" s="46">
        <v>32.5</v>
      </c>
      <c r="AF3677" s="46">
        <v>109</v>
      </c>
      <c r="AH3677" s="70" t="str">
        <f t="shared" si="422"/>
        <v/>
      </c>
      <c r="AI3677" s="70" t="str">
        <f t="shared" si="423"/>
        <v/>
      </c>
      <c r="AJ3677" s="70" t="str">
        <f t="shared" si="424"/>
        <v>X</v>
      </c>
      <c r="AK3677" s="70" t="str" cm="1">
        <f t="array" ref="AK3677">_xlfn.IFS(AH3677&lt;&gt;"","1",AI3677&lt;&gt;"","2",AJ3677&lt;&gt;"","3")</f>
        <v>3</v>
      </c>
    </row>
    <row r="3678" spans="1:37" x14ac:dyDescent="0.25">
      <c r="A3678" t="s">
        <v>2097</v>
      </c>
      <c r="B3678" t="s">
        <v>2098</v>
      </c>
      <c r="C3678" s="67" t="str">
        <f t="shared" si="419"/>
        <v>Harper Brandenburg</v>
      </c>
      <c r="D3678" s="71" t="str" cm="1">
        <f t="array" ref="D3678">_xlfn.IFS(AK3678="1",CONCATENATE(C3678,"Regional"),AK3678="2",CONCATENATE(C3678,"Sectional"),AK3678="3",CONCATENATE(C3678,COUNTIF($C$1:C3678,C3678)))</f>
        <v>Harper Brandenburg4</v>
      </c>
      <c r="E3678" s="66">
        <v>45170.333333333336</v>
      </c>
      <c r="F3678" t="s">
        <v>2557</v>
      </c>
      <c r="G3678" s="46">
        <v>25</v>
      </c>
      <c r="H3678" s="46">
        <v>66</v>
      </c>
      <c r="I3678" s="46">
        <v>23</v>
      </c>
      <c r="J3678" t="s">
        <v>1034</v>
      </c>
      <c r="K3678" t="s">
        <v>90</v>
      </c>
      <c r="L3678" s="46">
        <v>2686</v>
      </c>
      <c r="M3678" s="46">
        <v>35</v>
      </c>
      <c r="N3678" s="46">
        <v>32.5</v>
      </c>
      <c r="O3678" s="46">
        <v>109</v>
      </c>
      <c r="P3678" s="46">
        <f t="shared" si="420"/>
        <v>1</v>
      </c>
      <c r="R3678" s="67" t="s">
        <v>3123</v>
      </c>
      <c r="S3678" s="67">
        <f>COUNTIF(Y$2:$Y$100,R3678)</f>
        <v>0</v>
      </c>
      <c r="V3678" s="67">
        <f t="shared" si="421"/>
        <v>0</v>
      </c>
      <c r="X3678"/>
      <c r="Y3678" s="67" t="str">
        <f t="shared" si="425"/>
        <v xml:space="preserve"> </v>
      </c>
      <c r="AB3678" t="s">
        <v>90</v>
      </c>
      <c r="AC3678" s="46">
        <v>2686</v>
      </c>
      <c r="AD3678" s="46">
        <v>35</v>
      </c>
      <c r="AE3678" s="46">
        <v>32.5</v>
      </c>
      <c r="AF3678" s="46">
        <v>109</v>
      </c>
      <c r="AH3678" s="70" t="str">
        <f t="shared" si="422"/>
        <v/>
      </c>
      <c r="AI3678" s="70" t="str">
        <f t="shared" si="423"/>
        <v/>
      </c>
      <c r="AJ3678" s="70" t="str">
        <f t="shared" si="424"/>
        <v>X</v>
      </c>
      <c r="AK3678" s="70" t="str" cm="1">
        <f t="array" ref="AK3678">_xlfn.IFS(AH3678&lt;&gt;"","1",AI3678&lt;&gt;"","2",AJ3678&lt;&gt;"","3")</f>
        <v>3</v>
      </c>
    </row>
    <row r="3679" spans="1:37" x14ac:dyDescent="0.25">
      <c r="A3679" t="s">
        <v>1038</v>
      </c>
      <c r="B3679" t="s">
        <v>443</v>
      </c>
      <c r="C3679" s="67" t="str">
        <f t="shared" si="419"/>
        <v>Emily Weitz</v>
      </c>
      <c r="D3679" s="71" t="str" cm="1">
        <f t="array" ref="D3679">_xlfn.IFS(AK3679="1",CONCATENATE(C3679,"Regional"),AK3679="2",CONCATENATE(C3679,"Sectional"),AK3679="3",CONCATENATE(C3679,COUNTIF($C$1:C3679,C3679)))</f>
        <v>Emily Weitz2</v>
      </c>
      <c r="E3679" s="66">
        <v>45170.333333333336</v>
      </c>
      <c r="F3679" t="s">
        <v>2557</v>
      </c>
      <c r="G3679" s="46">
        <v>25</v>
      </c>
      <c r="H3679" s="46">
        <v>73</v>
      </c>
      <c r="I3679" s="46">
        <v>24</v>
      </c>
      <c r="J3679" t="s">
        <v>1034</v>
      </c>
      <c r="K3679" t="s">
        <v>90</v>
      </c>
      <c r="L3679" s="46">
        <v>2686</v>
      </c>
      <c r="M3679" s="46">
        <v>35</v>
      </c>
      <c r="N3679" s="46">
        <v>32.5</v>
      </c>
      <c r="O3679" s="46">
        <v>109</v>
      </c>
      <c r="P3679" s="46">
        <f t="shared" si="420"/>
        <v>1</v>
      </c>
      <c r="R3679" s="67" t="s">
        <v>1532</v>
      </c>
      <c r="S3679" s="67">
        <f>COUNTIF(Y$2:$Y$100,R3679)</f>
        <v>0</v>
      </c>
      <c r="V3679" s="67">
        <f t="shared" si="421"/>
        <v>0</v>
      </c>
      <c r="X3679"/>
      <c r="Y3679" s="67" t="str">
        <f t="shared" si="425"/>
        <v xml:space="preserve"> </v>
      </c>
      <c r="AB3679" t="s">
        <v>90</v>
      </c>
      <c r="AC3679" s="46">
        <v>2686</v>
      </c>
      <c r="AD3679" s="46">
        <v>35</v>
      </c>
      <c r="AE3679" s="46">
        <v>32.5</v>
      </c>
      <c r="AF3679" s="46">
        <v>109</v>
      </c>
      <c r="AH3679" s="70" t="str">
        <f t="shared" si="422"/>
        <v/>
      </c>
      <c r="AI3679" s="70" t="str">
        <f t="shared" si="423"/>
        <v/>
      </c>
      <c r="AJ3679" s="70" t="str">
        <f t="shared" si="424"/>
        <v>X</v>
      </c>
      <c r="AK3679" s="70" t="str" cm="1">
        <f t="array" ref="AK3679">_xlfn.IFS(AH3679&lt;&gt;"","1",AI3679&lt;&gt;"","2",AJ3679&lt;&gt;"","3")</f>
        <v>3</v>
      </c>
    </row>
    <row r="3680" spans="1:37" x14ac:dyDescent="0.25">
      <c r="A3680" t="s">
        <v>352</v>
      </c>
      <c r="B3680" t="s">
        <v>458</v>
      </c>
      <c r="C3680" s="67" t="str">
        <f t="shared" si="419"/>
        <v>Lauren Reed</v>
      </c>
      <c r="D3680" s="71" t="str" cm="1">
        <f t="array" ref="D3680">_xlfn.IFS(AK3680="1",CONCATENATE(C3680,"Regional"),AK3680="2",CONCATENATE(C3680,"Sectional"),AK3680="3",CONCATENATE(C3680,COUNTIF($C$1:C3680,C3680)))</f>
        <v>Lauren Reed7</v>
      </c>
      <c r="E3680" s="66">
        <v>45174.3125</v>
      </c>
      <c r="F3680" t="s">
        <v>2617</v>
      </c>
      <c r="G3680" s="46">
        <v>73</v>
      </c>
      <c r="H3680" s="46">
        <v>77</v>
      </c>
      <c r="I3680" s="46">
        <v>1</v>
      </c>
      <c r="J3680" t="s">
        <v>2618</v>
      </c>
      <c r="K3680" t="s">
        <v>43</v>
      </c>
      <c r="L3680" s="46">
        <v>5071</v>
      </c>
      <c r="M3680" s="46">
        <v>71</v>
      </c>
      <c r="N3680" s="46">
        <v>69.3</v>
      </c>
      <c r="O3680" s="46">
        <v>123</v>
      </c>
      <c r="P3680" s="46">
        <f t="shared" si="420"/>
        <v>2</v>
      </c>
      <c r="R3680" s="67" t="s">
        <v>1253</v>
      </c>
      <c r="S3680" s="67">
        <f>COUNTIF(Y$2:$Y$100,R3680)</f>
        <v>0</v>
      </c>
      <c r="V3680" s="67">
        <f t="shared" si="421"/>
        <v>0</v>
      </c>
      <c r="X3680"/>
      <c r="Y3680" s="67" t="str">
        <f t="shared" si="425"/>
        <v xml:space="preserve"> </v>
      </c>
      <c r="AB3680" t="s">
        <v>43</v>
      </c>
      <c r="AC3680" s="46">
        <v>5071</v>
      </c>
      <c r="AD3680" s="46">
        <v>71</v>
      </c>
      <c r="AE3680" s="46">
        <v>69.3</v>
      </c>
      <c r="AF3680" s="46">
        <v>123</v>
      </c>
      <c r="AH3680" s="70" t="str">
        <f t="shared" si="422"/>
        <v/>
      </c>
      <c r="AI3680" s="70" t="str">
        <f t="shared" si="423"/>
        <v/>
      </c>
      <c r="AJ3680" s="70" t="str">
        <f t="shared" si="424"/>
        <v>X</v>
      </c>
      <c r="AK3680" s="70" t="str" cm="1">
        <f t="array" ref="AK3680">_xlfn.IFS(AH3680&lt;&gt;"","1",AI3680&lt;&gt;"","2",AJ3680&lt;&gt;"","3")</f>
        <v>3</v>
      </c>
    </row>
    <row r="3681" spans="1:37" x14ac:dyDescent="0.25">
      <c r="A3681" t="s">
        <v>402</v>
      </c>
      <c r="B3681" t="s">
        <v>403</v>
      </c>
      <c r="C3681" s="67" t="str">
        <f t="shared" si="419"/>
        <v>Bethany Vidruk</v>
      </c>
      <c r="D3681" s="71" t="str" cm="1">
        <f t="array" ref="D3681">_xlfn.IFS(AK3681="1",CONCATENATE(C3681,"Regional"),AK3681="2",CONCATENATE(C3681,"Sectional"),AK3681="3",CONCATENATE(C3681,COUNTIF($C$1:C3681,C3681)))</f>
        <v>Bethany Vidruk5</v>
      </c>
      <c r="E3681" s="66">
        <v>45174.3125</v>
      </c>
      <c r="F3681" t="s">
        <v>2617</v>
      </c>
      <c r="G3681" s="46">
        <v>73</v>
      </c>
      <c r="H3681" s="46">
        <v>77</v>
      </c>
      <c r="I3681" s="46">
        <v>1</v>
      </c>
      <c r="J3681" t="s">
        <v>2618</v>
      </c>
      <c r="K3681" t="s">
        <v>43</v>
      </c>
      <c r="L3681" s="46">
        <v>5071</v>
      </c>
      <c r="M3681" s="46">
        <v>71</v>
      </c>
      <c r="N3681" s="46">
        <v>69.3</v>
      </c>
      <c r="O3681" s="46">
        <v>123</v>
      </c>
      <c r="P3681" s="46">
        <f t="shared" si="420"/>
        <v>2</v>
      </c>
      <c r="R3681" s="67" t="s">
        <v>1134</v>
      </c>
      <c r="S3681" s="67">
        <f>COUNTIF(Y$2:$Y$100,R3681)</f>
        <v>0</v>
      </c>
      <c r="V3681" s="67">
        <f t="shared" si="421"/>
        <v>0</v>
      </c>
      <c r="X3681"/>
      <c r="Y3681" s="67" t="str">
        <f t="shared" si="425"/>
        <v xml:space="preserve"> </v>
      </c>
      <c r="AB3681" t="s">
        <v>43</v>
      </c>
      <c r="AC3681" s="46">
        <v>5071</v>
      </c>
      <c r="AD3681" s="46">
        <v>71</v>
      </c>
      <c r="AE3681" s="46">
        <v>69.3</v>
      </c>
      <c r="AF3681" s="46">
        <v>123</v>
      </c>
      <c r="AH3681" s="70" t="str">
        <f t="shared" si="422"/>
        <v/>
      </c>
      <c r="AI3681" s="70" t="str">
        <f t="shared" si="423"/>
        <v/>
      </c>
      <c r="AJ3681" s="70" t="str">
        <f t="shared" si="424"/>
        <v>X</v>
      </c>
      <c r="AK3681" s="70" t="str" cm="1">
        <f t="array" ref="AK3681">_xlfn.IFS(AH3681&lt;&gt;"","1",AI3681&lt;&gt;"","2",AJ3681&lt;&gt;"","3")</f>
        <v>3</v>
      </c>
    </row>
    <row r="3682" spans="1:37" x14ac:dyDescent="0.25">
      <c r="A3682" t="s">
        <v>1795</v>
      </c>
      <c r="B3682" t="s">
        <v>1796</v>
      </c>
      <c r="C3682" s="67" t="str">
        <f t="shared" si="419"/>
        <v>Ezabell Yu</v>
      </c>
      <c r="D3682" s="71" t="str" cm="1">
        <f t="array" ref="D3682">_xlfn.IFS(AK3682="1",CONCATENATE(C3682,"Regional"),AK3682="2",CONCATENATE(C3682,"Sectional"),AK3682="3",CONCATENATE(C3682,COUNTIF($C$1:C3682,C3682)))</f>
        <v>Ezabell Yu6</v>
      </c>
      <c r="E3682" s="66">
        <v>45174.3125</v>
      </c>
      <c r="F3682" t="s">
        <v>2617</v>
      </c>
      <c r="G3682" s="46">
        <v>73</v>
      </c>
      <c r="H3682" s="46">
        <v>85</v>
      </c>
      <c r="I3682" s="46">
        <v>3</v>
      </c>
      <c r="J3682" t="s">
        <v>2618</v>
      </c>
      <c r="K3682" t="s">
        <v>43</v>
      </c>
      <c r="L3682" s="46">
        <v>5071</v>
      </c>
      <c r="M3682" s="46">
        <v>71</v>
      </c>
      <c r="N3682" s="46">
        <v>69.3</v>
      </c>
      <c r="O3682" s="46">
        <v>123</v>
      </c>
      <c r="P3682" s="46">
        <f t="shared" si="420"/>
        <v>2</v>
      </c>
      <c r="R3682" s="67" t="s">
        <v>2798</v>
      </c>
      <c r="S3682" s="67">
        <f>COUNTIF(Y$2:$Y$100,R3682)</f>
        <v>0</v>
      </c>
      <c r="V3682" s="67">
        <f t="shared" si="421"/>
        <v>0</v>
      </c>
      <c r="X3682"/>
      <c r="Y3682" s="67" t="str">
        <f t="shared" si="425"/>
        <v xml:space="preserve"> </v>
      </c>
      <c r="AB3682" t="s">
        <v>43</v>
      </c>
      <c r="AC3682" s="46">
        <v>5071</v>
      </c>
      <c r="AD3682" s="46">
        <v>71</v>
      </c>
      <c r="AE3682" s="46">
        <v>69.3</v>
      </c>
      <c r="AF3682" s="46">
        <v>123</v>
      </c>
      <c r="AH3682" s="70" t="str">
        <f t="shared" si="422"/>
        <v/>
      </c>
      <c r="AI3682" s="70" t="str">
        <f t="shared" si="423"/>
        <v/>
      </c>
      <c r="AJ3682" s="70" t="str">
        <f t="shared" si="424"/>
        <v>X</v>
      </c>
      <c r="AK3682" s="70" t="str" cm="1">
        <f t="array" ref="AK3682">_xlfn.IFS(AH3682&lt;&gt;"","1",AI3682&lt;&gt;"","2",AJ3682&lt;&gt;"","3")</f>
        <v>3</v>
      </c>
    </row>
    <row r="3683" spans="1:37" x14ac:dyDescent="0.25">
      <c r="A3683" t="s">
        <v>1618</v>
      </c>
      <c r="B3683" t="s">
        <v>1617</v>
      </c>
      <c r="C3683" s="67" t="str">
        <f t="shared" si="419"/>
        <v>Reagan Gebhart</v>
      </c>
      <c r="D3683" s="71" t="str" cm="1">
        <f t="array" ref="D3683">_xlfn.IFS(AK3683="1",CONCATENATE(C3683,"Regional"),AK3683="2",CONCATENATE(C3683,"Sectional"),AK3683="3",CONCATENATE(C3683,COUNTIF($C$1:C3683,C3683)))</f>
        <v>Reagan Gebhart5</v>
      </c>
      <c r="E3683" s="66">
        <v>45174.3125</v>
      </c>
      <c r="F3683" t="s">
        <v>2617</v>
      </c>
      <c r="G3683" s="46">
        <v>73</v>
      </c>
      <c r="H3683" s="46">
        <v>87</v>
      </c>
      <c r="I3683" s="46">
        <v>4</v>
      </c>
      <c r="J3683" t="s">
        <v>2618</v>
      </c>
      <c r="K3683" t="s">
        <v>43</v>
      </c>
      <c r="L3683" s="46">
        <v>5071</v>
      </c>
      <c r="M3683" s="46">
        <v>71</v>
      </c>
      <c r="N3683" s="46">
        <v>69.3</v>
      </c>
      <c r="O3683" s="46">
        <v>123</v>
      </c>
      <c r="P3683" s="46">
        <f t="shared" si="420"/>
        <v>2</v>
      </c>
      <c r="R3683" s="67" t="s">
        <v>3498</v>
      </c>
      <c r="S3683" s="67">
        <f>COUNTIF(Y$2:$Y$100,R3683)</f>
        <v>0</v>
      </c>
      <c r="V3683" s="67">
        <f t="shared" si="421"/>
        <v>0</v>
      </c>
      <c r="X3683"/>
      <c r="Y3683" s="67" t="str">
        <f t="shared" si="425"/>
        <v xml:space="preserve"> </v>
      </c>
      <c r="AB3683" t="s">
        <v>43</v>
      </c>
      <c r="AC3683" s="46">
        <v>5071</v>
      </c>
      <c r="AD3683" s="46">
        <v>71</v>
      </c>
      <c r="AE3683" s="46">
        <v>69.3</v>
      </c>
      <c r="AF3683" s="46">
        <v>123</v>
      </c>
      <c r="AH3683" s="70" t="str">
        <f t="shared" si="422"/>
        <v/>
      </c>
      <c r="AI3683" s="70" t="str">
        <f t="shared" si="423"/>
        <v/>
      </c>
      <c r="AJ3683" s="70" t="str">
        <f t="shared" si="424"/>
        <v>X</v>
      </c>
      <c r="AK3683" s="70" t="str" cm="1">
        <f t="array" ref="AK3683">_xlfn.IFS(AH3683&lt;&gt;"","1",AI3683&lt;&gt;"","2",AJ3683&lt;&gt;"","3")</f>
        <v>3</v>
      </c>
    </row>
    <row r="3684" spans="1:37" x14ac:dyDescent="0.25">
      <c r="A3684" t="s">
        <v>613</v>
      </c>
      <c r="B3684" t="s">
        <v>614</v>
      </c>
      <c r="C3684" s="67" t="str">
        <f t="shared" si="419"/>
        <v>Kaylyn McQueeney</v>
      </c>
      <c r="D3684" s="71" t="str" cm="1">
        <f t="array" ref="D3684">_xlfn.IFS(AK3684="1",CONCATENATE(C3684,"Regional"),AK3684="2",CONCATENATE(C3684,"Sectional"),AK3684="3",CONCATENATE(C3684,COUNTIF($C$1:C3684,C3684)))</f>
        <v>Kaylyn McQueeney6</v>
      </c>
      <c r="E3684" s="66">
        <v>45174.3125</v>
      </c>
      <c r="F3684" t="s">
        <v>2617</v>
      </c>
      <c r="G3684" s="46">
        <v>73</v>
      </c>
      <c r="H3684" s="46">
        <v>90</v>
      </c>
      <c r="I3684" s="46">
        <v>5</v>
      </c>
      <c r="J3684" t="s">
        <v>2618</v>
      </c>
      <c r="K3684" t="s">
        <v>43</v>
      </c>
      <c r="L3684" s="46">
        <v>5071</v>
      </c>
      <c r="M3684" s="46">
        <v>71</v>
      </c>
      <c r="N3684" s="46">
        <v>69.3</v>
      </c>
      <c r="O3684" s="46">
        <v>123</v>
      </c>
      <c r="P3684" s="46">
        <f t="shared" si="420"/>
        <v>2</v>
      </c>
      <c r="R3684" s="67" t="s">
        <v>1255</v>
      </c>
      <c r="S3684" s="67">
        <f>COUNTIF(Y$2:$Y$100,R3684)</f>
        <v>0</v>
      </c>
      <c r="V3684" s="67">
        <f t="shared" si="421"/>
        <v>0</v>
      </c>
      <c r="X3684"/>
      <c r="Y3684" s="67" t="str">
        <f t="shared" si="425"/>
        <v xml:space="preserve"> </v>
      </c>
      <c r="AB3684" t="s">
        <v>43</v>
      </c>
      <c r="AC3684" s="46">
        <v>5071</v>
      </c>
      <c r="AD3684" s="46">
        <v>71</v>
      </c>
      <c r="AE3684" s="46">
        <v>69.3</v>
      </c>
      <c r="AF3684" s="46">
        <v>123</v>
      </c>
      <c r="AH3684" s="70" t="str">
        <f t="shared" si="422"/>
        <v/>
      </c>
      <c r="AI3684" s="70" t="str">
        <f t="shared" si="423"/>
        <v/>
      </c>
      <c r="AJ3684" s="70" t="str">
        <f t="shared" si="424"/>
        <v>X</v>
      </c>
      <c r="AK3684" s="70" t="str" cm="1">
        <f t="array" ref="AK3684">_xlfn.IFS(AH3684&lt;&gt;"","1",AI3684&lt;&gt;"","2",AJ3684&lt;&gt;"","3")</f>
        <v>3</v>
      </c>
    </row>
    <row r="3685" spans="1:37" x14ac:dyDescent="0.25">
      <c r="A3685" t="s">
        <v>251</v>
      </c>
      <c r="B3685" t="s">
        <v>482</v>
      </c>
      <c r="C3685" s="67" t="str">
        <f t="shared" si="419"/>
        <v>Breezy Roman</v>
      </c>
      <c r="D3685" s="71" t="str" cm="1">
        <f t="array" ref="D3685">_xlfn.IFS(AK3685="1",CONCATENATE(C3685,"Regional"),AK3685="2",CONCATENATE(C3685,"Sectional"),AK3685="3",CONCATENATE(C3685,COUNTIF($C$1:C3685,C3685)))</f>
        <v>Breezy Roman5</v>
      </c>
      <c r="E3685" s="66">
        <v>45174.3125</v>
      </c>
      <c r="F3685" t="s">
        <v>2617</v>
      </c>
      <c r="G3685" s="46">
        <v>73</v>
      </c>
      <c r="H3685" s="46">
        <v>91</v>
      </c>
      <c r="I3685" s="46">
        <v>6</v>
      </c>
      <c r="J3685" t="s">
        <v>2618</v>
      </c>
      <c r="K3685" t="s">
        <v>43</v>
      </c>
      <c r="L3685" s="46">
        <v>5071</v>
      </c>
      <c r="M3685" s="46">
        <v>71</v>
      </c>
      <c r="N3685" s="46">
        <v>69.3</v>
      </c>
      <c r="O3685" s="46">
        <v>123</v>
      </c>
      <c r="P3685" s="46">
        <f t="shared" si="420"/>
        <v>2</v>
      </c>
      <c r="R3685" s="67" t="s">
        <v>1173</v>
      </c>
      <c r="S3685" s="67">
        <f>COUNTIF(Y$2:$Y$100,R3685)</f>
        <v>0</v>
      </c>
      <c r="V3685" s="67">
        <f t="shared" si="421"/>
        <v>0</v>
      </c>
      <c r="X3685"/>
      <c r="Y3685" s="67" t="str">
        <f t="shared" si="425"/>
        <v xml:space="preserve"> </v>
      </c>
      <c r="AB3685" t="s">
        <v>43</v>
      </c>
      <c r="AC3685" s="46">
        <v>5071</v>
      </c>
      <c r="AD3685" s="46">
        <v>71</v>
      </c>
      <c r="AE3685" s="46">
        <v>69.3</v>
      </c>
      <c r="AF3685" s="46">
        <v>123</v>
      </c>
      <c r="AH3685" s="70" t="str">
        <f t="shared" si="422"/>
        <v/>
      </c>
      <c r="AI3685" s="70" t="str">
        <f t="shared" si="423"/>
        <v/>
      </c>
      <c r="AJ3685" s="70" t="str">
        <f t="shared" si="424"/>
        <v>X</v>
      </c>
      <c r="AK3685" s="70" t="str" cm="1">
        <f t="array" ref="AK3685">_xlfn.IFS(AH3685&lt;&gt;"","1",AI3685&lt;&gt;"","2",AJ3685&lt;&gt;"","3")</f>
        <v>3</v>
      </c>
    </row>
    <row r="3686" spans="1:37" x14ac:dyDescent="0.25">
      <c r="A3686" t="s">
        <v>3474</v>
      </c>
      <c r="B3686" t="s">
        <v>272</v>
      </c>
      <c r="C3686" s="67" t="str">
        <f t="shared" si="419"/>
        <v>Reese O'Driscoll</v>
      </c>
      <c r="D3686" s="71" t="str" cm="1">
        <f t="array" ref="D3686">_xlfn.IFS(AK3686="1",CONCATENATE(C3686,"Regional"),AK3686="2",CONCATENATE(C3686,"Sectional"),AK3686="3",CONCATENATE(C3686,COUNTIF($C$1:C3686,C3686)))</f>
        <v>Reese O'Driscoll4</v>
      </c>
      <c r="E3686" s="66">
        <v>45174.3125</v>
      </c>
      <c r="F3686" t="s">
        <v>2617</v>
      </c>
      <c r="G3686" s="46">
        <v>73</v>
      </c>
      <c r="H3686" s="46">
        <v>92</v>
      </c>
      <c r="I3686" s="46">
        <v>7</v>
      </c>
      <c r="J3686" t="s">
        <v>2618</v>
      </c>
      <c r="K3686" t="s">
        <v>43</v>
      </c>
      <c r="L3686" s="46">
        <v>5071</v>
      </c>
      <c r="M3686" s="46">
        <v>71</v>
      </c>
      <c r="N3686" s="46">
        <v>69.3</v>
      </c>
      <c r="O3686" s="46">
        <v>123</v>
      </c>
      <c r="P3686" s="46">
        <f t="shared" si="420"/>
        <v>2</v>
      </c>
      <c r="R3686" s="67" t="s">
        <v>3475</v>
      </c>
      <c r="S3686" s="67">
        <f>COUNTIF(Y$2:$Y$100,R3686)</f>
        <v>0</v>
      </c>
      <c r="V3686" s="67">
        <f t="shared" si="421"/>
        <v>0</v>
      </c>
      <c r="X3686"/>
      <c r="Y3686" s="67" t="str">
        <f t="shared" si="425"/>
        <v xml:space="preserve"> </v>
      </c>
      <c r="AB3686" t="s">
        <v>43</v>
      </c>
      <c r="AC3686" s="46">
        <v>5071</v>
      </c>
      <c r="AD3686" s="46">
        <v>71</v>
      </c>
      <c r="AE3686" s="46">
        <v>69.3</v>
      </c>
      <c r="AF3686" s="46">
        <v>123</v>
      </c>
      <c r="AH3686" s="70" t="str">
        <f t="shared" si="422"/>
        <v/>
      </c>
      <c r="AI3686" s="70" t="str">
        <f t="shared" si="423"/>
        <v/>
      </c>
      <c r="AJ3686" s="70" t="str">
        <f t="shared" si="424"/>
        <v>X</v>
      </c>
      <c r="AK3686" s="70" t="str" cm="1">
        <f t="array" ref="AK3686">_xlfn.IFS(AH3686&lt;&gt;"","1",AI3686&lt;&gt;"","2",AJ3686&lt;&gt;"","3")</f>
        <v>3</v>
      </c>
    </row>
    <row r="3687" spans="1:37" x14ac:dyDescent="0.25">
      <c r="A3687" t="s">
        <v>612</v>
      </c>
      <c r="B3687" t="s">
        <v>496</v>
      </c>
      <c r="C3687" s="67" t="str">
        <f t="shared" si="419"/>
        <v>Josie Gennerman</v>
      </c>
      <c r="D3687" s="71" t="str" cm="1">
        <f t="array" ref="D3687">_xlfn.IFS(AK3687="1",CONCATENATE(C3687,"Regional"),AK3687="2",CONCATENATE(C3687,"Sectional"),AK3687="3",CONCATENATE(C3687,COUNTIF($C$1:C3687,C3687)))</f>
        <v>Josie Gennerman5</v>
      </c>
      <c r="E3687" s="66">
        <v>45174.3125</v>
      </c>
      <c r="F3687" t="s">
        <v>2617</v>
      </c>
      <c r="G3687" s="46">
        <v>73</v>
      </c>
      <c r="H3687" s="46">
        <v>92</v>
      </c>
      <c r="I3687" s="46">
        <v>7</v>
      </c>
      <c r="J3687" t="s">
        <v>2618</v>
      </c>
      <c r="K3687" t="s">
        <v>43</v>
      </c>
      <c r="L3687" s="46">
        <v>5071</v>
      </c>
      <c r="M3687" s="46">
        <v>71</v>
      </c>
      <c r="N3687" s="46">
        <v>69.3</v>
      </c>
      <c r="O3687" s="46">
        <v>123</v>
      </c>
      <c r="P3687" s="46">
        <f t="shared" si="420"/>
        <v>2</v>
      </c>
      <c r="R3687" s="67" t="s">
        <v>1254</v>
      </c>
      <c r="S3687" s="67">
        <f>COUNTIF(Y$2:$Y$100,R3687)</f>
        <v>0</v>
      </c>
      <c r="V3687" s="67">
        <f t="shared" si="421"/>
        <v>0</v>
      </c>
      <c r="X3687"/>
      <c r="Y3687" s="67" t="str">
        <f t="shared" si="425"/>
        <v xml:space="preserve"> </v>
      </c>
      <c r="AB3687" t="s">
        <v>43</v>
      </c>
      <c r="AC3687" s="46">
        <v>5071</v>
      </c>
      <c r="AD3687" s="46">
        <v>71</v>
      </c>
      <c r="AE3687" s="46">
        <v>69.3</v>
      </c>
      <c r="AF3687" s="46">
        <v>123</v>
      </c>
      <c r="AH3687" s="70" t="str">
        <f t="shared" si="422"/>
        <v/>
      </c>
      <c r="AI3687" s="70" t="str">
        <f t="shared" si="423"/>
        <v/>
      </c>
      <c r="AJ3687" s="70" t="str">
        <f t="shared" si="424"/>
        <v>X</v>
      </c>
      <c r="AK3687" s="70" t="str" cm="1">
        <f t="array" ref="AK3687">_xlfn.IFS(AH3687&lt;&gt;"","1",AI3687&lt;&gt;"","2",AJ3687&lt;&gt;"","3")</f>
        <v>3</v>
      </c>
    </row>
    <row r="3688" spans="1:37" x14ac:dyDescent="0.25">
      <c r="A3688" t="s">
        <v>611</v>
      </c>
      <c r="B3688" t="s">
        <v>458</v>
      </c>
      <c r="C3688" s="67" t="str">
        <f t="shared" si="419"/>
        <v>Lauren Wessels</v>
      </c>
      <c r="D3688" s="71" t="str" cm="1">
        <f t="array" ref="D3688">_xlfn.IFS(AK3688="1",CONCATENATE(C3688,"Regional"),AK3688="2",CONCATENATE(C3688,"Sectional"),AK3688="3",CONCATENATE(C3688,COUNTIF($C$1:C3688,C3688)))</f>
        <v>Lauren Wessels6</v>
      </c>
      <c r="E3688" s="66">
        <v>45174.3125</v>
      </c>
      <c r="F3688" t="s">
        <v>2617</v>
      </c>
      <c r="G3688" s="46">
        <v>73</v>
      </c>
      <c r="H3688" s="46">
        <v>94</v>
      </c>
      <c r="I3688" s="46">
        <v>9</v>
      </c>
      <c r="J3688" t="s">
        <v>2618</v>
      </c>
      <c r="K3688" t="s">
        <v>43</v>
      </c>
      <c r="L3688" s="46">
        <v>5071</v>
      </c>
      <c r="M3688" s="46">
        <v>71</v>
      </c>
      <c r="N3688" s="46">
        <v>69.3</v>
      </c>
      <c r="O3688" s="46">
        <v>123</v>
      </c>
      <c r="P3688" s="46">
        <f t="shared" si="420"/>
        <v>2</v>
      </c>
      <c r="R3688" s="67" t="s">
        <v>2884</v>
      </c>
      <c r="S3688" s="67">
        <f>COUNTIF(Y$2:$Y$100,R3688)</f>
        <v>0</v>
      </c>
      <c r="V3688" s="67">
        <f t="shared" si="421"/>
        <v>0</v>
      </c>
      <c r="X3688"/>
      <c r="Y3688" s="67" t="str">
        <f t="shared" si="425"/>
        <v xml:space="preserve"> </v>
      </c>
      <c r="AB3688" t="s">
        <v>43</v>
      </c>
      <c r="AC3688" s="46">
        <v>5071</v>
      </c>
      <c r="AD3688" s="46">
        <v>71</v>
      </c>
      <c r="AE3688" s="46">
        <v>69.3</v>
      </c>
      <c r="AF3688" s="46">
        <v>123</v>
      </c>
      <c r="AH3688" s="70" t="str">
        <f t="shared" si="422"/>
        <v/>
      </c>
      <c r="AI3688" s="70" t="str">
        <f t="shared" si="423"/>
        <v/>
      </c>
      <c r="AJ3688" s="70" t="str">
        <f t="shared" si="424"/>
        <v>X</v>
      </c>
      <c r="AK3688" s="70" t="str" cm="1">
        <f t="array" ref="AK3688">_xlfn.IFS(AH3688&lt;&gt;"","1",AI3688&lt;&gt;"","2",AJ3688&lt;&gt;"","3")</f>
        <v>3</v>
      </c>
    </row>
    <row r="3689" spans="1:37" x14ac:dyDescent="0.25">
      <c r="A3689" t="s">
        <v>1043</v>
      </c>
      <c r="B3689" t="s">
        <v>1044</v>
      </c>
      <c r="C3689" s="67" t="str">
        <f t="shared" si="419"/>
        <v>Adele Welling</v>
      </c>
      <c r="D3689" s="71" t="str" cm="1">
        <f t="array" ref="D3689">_xlfn.IFS(AK3689="1",CONCATENATE(C3689,"Regional"),AK3689="2",CONCATENATE(C3689,"Sectional"),AK3689="3",CONCATENATE(C3689,COUNTIF($C$1:C3689,C3689)))</f>
        <v>Adele Welling3</v>
      </c>
      <c r="E3689" s="66">
        <v>45174.3125</v>
      </c>
      <c r="F3689" t="s">
        <v>2617</v>
      </c>
      <c r="G3689" s="46">
        <v>73</v>
      </c>
      <c r="H3689" s="46">
        <v>96</v>
      </c>
      <c r="I3689" s="46">
        <v>10</v>
      </c>
      <c r="J3689" t="s">
        <v>2618</v>
      </c>
      <c r="K3689" t="s">
        <v>43</v>
      </c>
      <c r="L3689" s="46">
        <v>5071</v>
      </c>
      <c r="M3689" s="46">
        <v>71</v>
      </c>
      <c r="N3689" s="46">
        <v>69.3</v>
      </c>
      <c r="O3689" s="46">
        <v>123</v>
      </c>
      <c r="P3689" s="46">
        <f t="shared" si="420"/>
        <v>2</v>
      </c>
      <c r="R3689" s="67" t="s">
        <v>1535</v>
      </c>
      <c r="S3689" s="67">
        <f>COUNTIF(Y$2:$Y$100,R3689)</f>
        <v>0</v>
      </c>
      <c r="V3689" s="67">
        <f t="shared" si="421"/>
        <v>0</v>
      </c>
      <c r="X3689"/>
      <c r="Y3689" s="67" t="str">
        <f t="shared" si="425"/>
        <v xml:space="preserve"> </v>
      </c>
      <c r="AB3689" t="s">
        <v>43</v>
      </c>
      <c r="AC3689" s="46">
        <v>5071</v>
      </c>
      <c r="AD3689" s="46">
        <v>71</v>
      </c>
      <c r="AE3689" s="46">
        <v>69.3</v>
      </c>
      <c r="AF3689" s="46">
        <v>123</v>
      </c>
      <c r="AH3689" s="70" t="str">
        <f t="shared" si="422"/>
        <v/>
      </c>
      <c r="AI3689" s="70" t="str">
        <f t="shared" si="423"/>
        <v/>
      </c>
      <c r="AJ3689" s="70" t="str">
        <f t="shared" si="424"/>
        <v>X</v>
      </c>
      <c r="AK3689" s="70" t="str" cm="1">
        <f t="array" ref="AK3689">_xlfn.IFS(AH3689&lt;&gt;"","1",AI3689&lt;&gt;"","2",AJ3689&lt;&gt;"","3")</f>
        <v>3</v>
      </c>
    </row>
    <row r="3690" spans="1:37" x14ac:dyDescent="0.25">
      <c r="A3690" t="s">
        <v>3447</v>
      </c>
      <c r="B3690" t="s">
        <v>688</v>
      </c>
      <c r="C3690" s="67" t="str">
        <f t="shared" si="419"/>
        <v>Leah Romano</v>
      </c>
      <c r="D3690" s="71" t="str" cm="1">
        <f t="array" ref="D3690">_xlfn.IFS(AK3690="1",CONCATENATE(C3690,"Regional"),AK3690="2",CONCATENATE(C3690,"Sectional"),AK3690="3",CONCATENATE(C3690,COUNTIF($C$1:C3690,C3690)))</f>
        <v>Leah Romano1</v>
      </c>
      <c r="E3690" s="66">
        <v>45174.3125</v>
      </c>
      <c r="F3690" t="s">
        <v>2617</v>
      </c>
      <c r="G3690" s="46">
        <v>73</v>
      </c>
      <c r="H3690" s="46">
        <v>96</v>
      </c>
      <c r="I3690" s="46">
        <v>10</v>
      </c>
      <c r="J3690" t="s">
        <v>2618</v>
      </c>
      <c r="K3690" t="s">
        <v>43</v>
      </c>
      <c r="L3690" s="46">
        <v>5071</v>
      </c>
      <c r="M3690" s="46">
        <v>71</v>
      </c>
      <c r="N3690" s="46">
        <v>69.3</v>
      </c>
      <c r="O3690" s="46">
        <v>123</v>
      </c>
      <c r="P3690" s="46">
        <f t="shared" si="420"/>
        <v>2</v>
      </c>
      <c r="R3690" s="67" t="s">
        <v>3654</v>
      </c>
      <c r="S3690" s="67">
        <f>COUNTIF(Y$2:$Y$100,R3690)</f>
        <v>0</v>
      </c>
      <c r="V3690" s="67">
        <f t="shared" si="421"/>
        <v>0</v>
      </c>
      <c r="X3690"/>
      <c r="Y3690" s="67" t="str">
        <f t="shared" si="425"/>
        <v xml:space="preserve"> </v>
      </c>
      <c r="AB3690" t="s">
        <v>43</v>
      </c>
      <c r="AC3690" s="46">
        <v>5071</v>
      </c>
      <c r="AD3690" s="46">
        <v>71</v>
      </c>
      <c r="AE3690" s="46">
        <v>69.3</v>
      </c>
      <c r="AF3690" s="46">
        <v>123</v>
      </c>
      <c r="AH3690" s="70" t="str">
        <f t="shared" si="422"/>
        <v/>
      </c>
      <c r="AI3690" s="70" t="str">
        <f t="shared" si="423"/>
        <v/>
      </c>
      <c r="AJ3690" s="70" t="str">
        <f t="shared" si="424"/>
        <v>X</v>
      </c>
      <c r="AK3690" s="70" t="str" cm="1">
        <f t="array" ref="AK3690">_xlfn.IFS(AH3690&lt;&gt;"","1",AI3690&lt;&gt;"","2",AJ3690&lt;&gt;"","3")</f>
        <v>3</v>
      </c>
    </row>
    <row r="3691" spans="1:37" x14ac:dyDescent="0.25">
      <c r="A3691" t="s">
        <v>247</v>
      </c>
      <c r="B3691" t="s">
        <v>618</v>
      </c>
      <c r="C3691" s="67" t="str">
        <f t="shared" si="419"/>
        <v>Arabella Fisher</v>
      </c>
      <c r="D3691" s="71" t="str" cm="1">
        <f t="array" ref="D3691">_xlfn.IFS(AK3691="1",CONCATENATE(C3691,"Regional"),AK3691="2",CONCATENATE(C3691,"Sectional"),AK3691="3",CONCATENATE(C3691,COUNTIF($C$1:C3691,C3691)))</f>
        <v>Arabella Fisher7</v>
      </c>
      <c r="E3691" s="66">
        <v>45174.3125</v>
      </c>
      <c r="F3691" t="s">
        <v>2617</v>
      </c>
      <c r="G3691" s="46">
        <v>73</v>
      </c>
      <c r="H3691" s="46">
        <v>98</v>
      </c>
      <c r="I3691" s="46">
        <v>12</v>
      </c>
      <c r="J3691" t="s">
        <v>2618</v>
      </c>
      <c r="K3691" t="s">
        <v>43</v>
      </c>
      <c r="L3691" s="46">
        <v>5071</v>
      </c>
      <c r="M3691" s="46">
        <v>71</v>
      </c>
      <c r="N3691" s="46">
        <v>69.3</v>
      </c>
      <c r="O3691" s="46">
        <v>123</v>
      </c>
      <c r="P3691" s="46">
        <f t="shared" si="420"/>
        <v>2</v>
      </c>
      <c r="R3691" s="67" t="s">
        <v>1257</v>
      </c>
      <c r="S3691" s="67">
        <f>COUNTIF(Y$2:$Y$100,R3691)</f>
        <v>0</v>
      </c>
      <c r="V3691" s="67">
        <f t="shared" si="421"/>
        <v>0</v>
      </c>
      <c r="X3691"/>
      <c r="Y3691" s="67" t="str">
        <f t="shared" si="425"/>
        <v xml:space="preserve"> </v>
      </c>
      <c r="AB3691" t="s">
        <v>43</v>
      </c>
      <c r="AC3691" s="46">
        <v>5071</v>
      </c>
      <c r="AD3691" s="46">
        <v>71</v>
      </c>
      <c r="AE3691" s="46">
        <v>69.3</v>
      </c>
      <c r="AF3691" s="46">
        <v>123</v>
      </c>
      <c r="AH3691" s="70" t="str">
        <f t="shared" si="422"/>
        <v/>
      </c>
      <c r="AI3691" s="70" t="str">
        <f t="shared" si="423"/>
        <v/>
      </c>
      <c r="AJ3691" s="70" t="str">
        <f t="shared" si="424"/>
        <v>X</v>
      </c>
      <c r="AK3691" s="70" t="str" cm="1">
        <f t="array" ref="AK3691">_xlfn.IFS(AH3691&lt;&gt;"","1",AI3691&lt;&gt;"","2",AJ3691&lt;&gt;"","3")</f>
        <v>3</v>
      </c>
    </row>
    <row r="3692" spans="1:37" x14ac:dyDescent="0.25">
      <c r="A3692" t="s">
        <v>1937</v>
      </c>
      <c r="B3692" t="s">
        <v>1938</v>
      </c>
      <c r="C3692" s="67" t="str">
        <f t="shared" si="419"/>
        <v>Meredith Thomas</v>
      </c>
      <c r="D3692" s="71" t="str" cm="1">
        <f t="array" ref="D3692">_xlfn.IFS(AK3692="1",CONCATENATE(C3692,"Regional"),AK3692="2",CONCATENATE(C3692,"Sectional"),AK3692="3",CONCATENATE(C3692,COUNTIF($C$1:C3692,C3692)))</f>
        <v>Meredith Thomas6</v>
      </c>
      <c r="E3692" s="66">
        <v>45174.3125</v>
      </c>
      <c r="F3692" t="s">
        <v>2617</v>
      </c>
      <c r="G3692" s="46">
        <v>73</v>
      </c>
      <c r="H3692" s="46">
        <v>98</v>
      </c>
      <c r="I3692" s="46">
        <v>12</v>
      </c>
      <c r="J3692" t="s">
        <v>2618</v>
      </c>
      <c r="K3692" t="s">
        <v>43</v>
      </c>
      <c r="L3692" s="46">
        <v>5071</v>
      </c>
      <c r="M3692" s="46">
        <v>71</v>
      </c>
      <c r="N3692" s="46">
        <v>69.3</v>
      </c>
      <c r="O3692" s="46">
        <v>123</v>
      </c>
      <c r="P3692" s="46">
        <f t="shared" si="420"/>
        <v>2</v>
      </c>
      <c r="R3692" s="67" t="s">
        <v>2953</v>
      </c>
      <c r="S3692" s="67">
        <f>COUNTIF(Y$2:$Y$100,R3692)</f>
        <v>0</v>
      </c>
      <c r="V3692" s="67">
        <f t="shared" si="421"/>
        <v>0</v>
      </c>
      <c r="X3692"/>
      <c r="Y3692" s="67" t="str">
        <f t="shared" si="425"/>
        <v xml:space="preserve"> </v>
      </c>
      <c r="AB3692" t="s">
        <v>43</v>
      </c>
      <c r="AC3692" s="46">
        <v>5071</v>
      </c>
      <c r="AD3692" s="46">
        <v>71</v>
      </c>
      <c r="AE3692" s="46">
        <v>69.3</v>
      </c>
      <c r="AF3692" s="46">
        <v>123</v>
      </c>
      <c r="AH3692" s="70" t="str">
        <f t="shared" si="422"/>
        <v/>
      </c>
      <c r="AI3692" s="70" t="str">
        <f t="shared" si="423"/>
        <v/>
      </c>
      <c r="AJ3692" s="70" t="str">
        <f t="shared" si="424"/>
        <v>X</v>
      </c>
      <c r="AK3692" s="70" t="str" cm="1">
        <f t="array" ref="AK3692">_xlfn.IFS(AH3692&lt;&gt;"","1",AI3692&lt;&gt;"","2",AJ3692&lt;&gt;"","3")</f>
        <v>3</v>
      </c>
    </row>
    <row r="3693" spans="1:37" x14ac:dyDescent="0.25">
      <c r="A3693" t="s">
        <v>333</v>
      </c>
      <c r="B3693" t="s">
        <v>371</v>
      </c>
      <c r="C3693" s="67" t="str">
        <f t="shared" si="419"/>
        <v>Abby Peterson</v>
      </c>
      <c r="D3693" s="71" t="str" cm="1">
        <f t="array" ref="D3693">_xlfn.IFS(AK3693="1",CONCATENATE(C3693,"Regional"),AK3693="2",CONCATENATE(C3693,"Sectional"),AK3693="3",CONCATENATE(C3693,COUNTIF($C$1:C3693,C3693)))</f>
        <v>Abby Peterson6</v>
      </c>
      <c r="E3693" s="66">
        <v>45174.3125</v>
      </c>
      <c r="F3693" t="s">
        <v>2617</v>
      </c>
      <c r="G3693" s="46">
        <v>73</v>
      </c>
      <c r="H3693" s="46">
        <v>98</v>
      </c>
      <c r="I3693" s="46">
        <v>12</v>
      </c>
      <c r="J3693" t="s">
        <v>2618</v>
      </c>
      <c r="K3693" t="s">
        <v>43</v>
      </c>
      <c r="L3693" s="46">
        <v>5071</v>
      </c>
      <c r="M3693" s="46">
        <v>71</v>
      </c>
      <c r="N3693" s="46">
        <v>69.3</v>
      </c>
      <c r="O3693" s="46">
        <v>123</v>
      </c>
      <c r="P3693" s="46">
        <f t="shared" si="420"/>
        <v>2</v>
      </c>
      <c r="R3693" s="67" t="s">
        <v>3502</v>
      </c>
      <c r="S3693" s="67">
        <f>COUNTIF(Y$2:$Y$100,R3693)</f>
        <v>0</v>
      </c>
      <c r="V3693" s="67">
        <f t="shared" si="421"/>
        <v>0</v>
      </c>
      <c r="X3693"/>
      <c r="Y3693" s="67" t="str">
        <f t="shared" si="425"/>
        <v xml:space="preserve"> </v>
      </c>
      <c r="AB3693" t="s">
        <v>43</v>
      </c>
      <c r="AC3693" s="46">
        <v>5071</v>
      </c>
      <c r="AD3693" s="46">
        <v>71</v>
      </c>
      <c r="AE3693" s="46">
        <v>69.3</v>
      </c>
      <c r="AF3693" s="46">
        <v>123</v>
      </c>
      <c r="AH3693" s="70" t="str">
        <f t="shared" si="422"/>
        <v/>
      </c>
      <c r="AI3693" s="70" t="str">
        <f t="shared" si="423"/>
        <v/>
      </c>
      <c r="AJ3693" s="70" t="str">
        <f t="shared" si="424"/>
        <v>X</v>
      </c>
      <c r="AK3693" s="70" t="str" cm="1">
        <f t="array" ref="AK3693">_xlfn.IFS(AH3693&lt;&gt;"","1",AI3693&lt;&gt;"","2",AJ3693&lt;&gt;"","3")</f>
        <v>3</v>
      </c>
    </row>
    <row r="3694" spans="1:37" x14ac:dyDescent="0.25">
      <c r="A3694" t="s">
        <v>406</v>
      </c>
      <c r="B3694" t="s">
        <v>407</v>
      </c>
      <c r="C3694" s="67" t="str">
        <f t="shared" si="419"/>
        <v>Delaney Jaskula</v>
      </c>
      <c r="D3694" s="71" t="str" cm="1">
        <f t="array" ref="D3694">_xlfn.IFS(AK3694="1",CONCATENATE(C3694,"Regional"),AK3694="2",CONCATENATE(C3694,"Sectional"),AK3694="3",CONCATENATE(C3694,COUNTIF($C$1:C3694,C3694)))</f>
        <v>Delaney Jaskula5</v>
      </c>
      <c r="E3694" s="66">
        <v>45174.3125</v>
      </c>
      <c r="F3694" t="s">
        <v>2617</v>
      </c>
      <c r="G3694" s="46">
        <v>73</v>
      </c>
      <c r="H3694" s="46">
        <v>98</v>
      </c>
      <c r="I3694" s="46">
        <v>12</v>
      </c>
      <c r="J3694" t="s">
        <v>2618</v>
      </c>
      <c r="K3694" t="s">
        <v>43</v>
      </c>
      <c r="L3694" s="46">
        <v>5071</v>
      </c>
      <c r="M3694" s="46">
        <v>71</v>
      </c>
      <c r="N3694" s="46">
        <v>69.3</v>
      </c>
      <c r="O3694" s="46">
        <v>123</v>
      </c>
      <c r="P3694" s="46">
        <f t="shared" si="420"/>
        <v>2</v>
      </c>
      <c r="R3694" s="67" t="s">
        <v>1137</v>
      </c>
      <c r="S3694" s="67">
        <f>COUNTIF(Y$2:$Y$100,R3694)</f>
        <v>0</v>
      </c>
      <c r="V3694" s="67">
        <f t="shared" si="421"/>
        <v>0</v>
      </c>
      <c r="X3694"/>
      <c r="Y3694" s="67" t="str">
        <f t="shared" si="425"/>
        <v xml:space="preserve"> </v>
      </c>
      <c r="AB3694" t="s">
        <v>43</v>
      </c>
      <c r="AC3694" s="46">
        <v>5071</v>
      </c>
      <c r="AD3694" s="46">
        <v>71</v>
      </c>
      <c r="AE3694" s="46">
        <v>69.3</v>
      </c>
      <c r="AF3694" s="46">
        <v>123</v>
      </c>
      <c r="AH3694" s="70" t="str">
        <f t="shared" si="422"/>
        <v/>
      </c>
      <c r="AI3694" s="70" t="str">
        <f t="shared" si="423"/>
        <v/>
      </c>
      <c r="AJ3694" s="70" t="str">
        <f t="shared" si="424"/>
        <v>X</v>
      </c>
      <c r="AK3694" s="70" t="str" cm="1">
        <f t="array" ref="AK3694">_xlfn.IFS(AH3694&lt;&gt;"","1",AI3694&lt;&gt;"","2",AJ3694&lt;&gt;"","3")</f>
        <v>3</v>
      </c>
    </row>
    <row r="3695" spans="1:37" x14ac:dyDescent="0.25">
      <c r="A3695" t="s">
        <v>1837</v>
      </c>
      <c r="B3695" t="s">
        <v>1838</v>
      </c>
      <c r="C3695" s="67" t="str">
        <f t="shared" si="419"/>
        <v>Eva LaRowe</v>
      </c>
      <c r="D3695" s="71" t="str" cm="1">
        <f t="array" ref="D3695">_xlfn.IFS(AK3695="1",CONCATENATE(C3695,"Regional"),AK3695="2",CONCATENATE(C3695,"Sectional"),AK3695="3",CONCATENATE(C3695,COUNTIF($C$1:C3695,C3695)))</f>
        <v>Eva LaRowe6</v>
      </c>
      <c r="E3695" s="66">
        <v>45174.3125</v>
      </c>
      <c r="F3695" t="s">
        <v>2617</v>
      </c>
      <c r="G3695" s="46">
        <v>73</v>
      </c>
      <c r="H3695" s="46">
        <v>99</v>
      </c>
      <c r="I3695" s="46">
        <v>16</v>
      </c>
      <c r="J3695" t="s">
        <v>2618</v>
      </c>
      <c r="K3695" t="s">
        <v>43</v>
      </c>
      <c r="L3695" s="46">
        <v>5071</v>
      </c>
      <c r="M3695" s="46">
        <v>71</v>
      </c>
      <c r="N3695" s="46">
        <v>69.3</v>
      </c>
      <c r="O3695" s="46">
        <v>123</v>
      </c>
      <c r="P3695" s="46">
        <f t="shared" si="420"/>
        <v>2</v>
      </c>
      <c r="R3695" s="67" t="s">
        <v>2843</v>
      </c>
      <c r="S3695" s="67">
        <f>COUNTIF(Y$2:$Y$100,R3695)</f>
        <v>0</v>
      </c>
      <c r="V3695" s="67">
        <f t="shared" si="421"/>
        <v>0</v>
      </c>
      <c r="X3695"/>
      <c r="Y3695" s="67" t="str">
        <f t="shared" si="425"/>
        <v xml:space="preserve"> </v>
      </c>
      <c r="AB3695" t="s">
        <v>43</v>
      </c>
      <c r="AC3695" s="46">
        <v>5071</v>
      </c>
      <c r="AD3695" s="46">
        <v>71</v>
      </c>
      <c r="AE3695" s="46">
        <v>69.3</v>
      </c>
      <c r="AF3695" s="46">
        <v>123</v>
      </c>
      <c r="AH3695" s="70" t="str">
        <f t="shared" si="422"/>
        <v/>
      </c>
      <c r="AI3695" s="70" t="str">
        <f t="shared" si="423"/>
        <v/>
      </c>
      <c r="AJ3695" s="70" t="str">
        <f t="shared" si="424"/>
        <v>X</v>
      </c>
      <c r="AK3695" s="70" t="str" cm="1">
        <f t="array" ref="AK3695">_xlfn.IFS(AH3695&lt;&gt;"","1",AI3695&lt;&gt;"","2",AJ3695&lt;&gt;"","3")</f>
        <v>3</v>
      </c>
    </row>
    <row r="3696" spans="1:37" x14ac:dyDescent="0.25">
      <c r="A3696" t="s">
        <v>744</v>
      </c>
      <c r="B3696" t="s">
        <v>393</v>
      </c>
      <c r="C3696" s="67" t="str">
        <f t="shared" si="419"/>
        <v>Mia Reischel</v>
      </c>
      <c r="D3696" s="71" t="str" cm="1">
        <f t="array" ref="D3696">_xlfn.IFS(AK3696="1",CONCATENATE(C3696,"Regional"),AK3696="2",CONCATENATE(C3696,"Sectional"),AK3696="3",CONCATENATE(C3696,COUNTIF($C$1:C3696,C3696)))</f>
        <v>Mia Reischel6</v>
      </c>
      <c r="E3696" s="66">
        <v>45174.3125</v>
      </c>
      <c r="F3696" t="s">
        <v>2617</v>
      </c>
      <c r="G3696" s="46">
        <v>73</v>
      </c>
      <c r="H3696" s="46">
        <v>99</v>
      </c>
      <c r="I3696" s="46">
        <v>16</v>
      </c>
      <c r="J3696" t="s">
        <v>2618</v>
      </c>
      <c r="K3696" t="s">
        <v>43</v>
      </c>
      <c r="L3696" s="46">
        <v>5071</v>
      </c>
      <c r="M3696" s="46">
        <v>71</v>
      </c>
      <c r="N3696" s="46">
        <v>69.3</v>
      </c>
      <c r="O3696" s="46">
        <v>123</v>
      </c>
      <c r="P3696" s="46">
        <f t="shared" si="420"/>
        <v>2</v>
      </c>
      <c r="R3696" s="67" t="s">
        <v>1332</v>
      </c>
      <c r="S3696" s="67">
        <f>COUNTIF(Y$2:$Y$100,R3696)</f>
        <v>0</v>
      </c>
      <c r="V3696" s="67">
        <f t="shared" si="421"/>
        <v>0</v>
      </c>
      <c r="X3696"/>
      <c r="Y3696" s="67" t="str">
        <f t="shared" si="425"/>
        <v xml:space="preserve"> </v>
      </c>
      <c r="AB3696" t="s">
        <v>43</v>
      </c>
      <c r="AC3696" s="46">
        <v>5071</v>
      </c>
      <c r="AD3696" s="46">
        <v>71</v>
      </c>
      <c r="AE3696" s="46">
        <v>69.3</v>
      </c>
      <c r="AF3696" s="46">
        <v>123</v>
      </c>
      <c r="AH3696" s="70" t="str">
        <f t="shared" si="422"/>
        <v/>
      </c>
      <c r="AI3696" s="70" t="str">
        <f t="shared" si="423"/>
        <v/>
      </c>
      <c r="AJ3696" s="70" t="str">
        <f t="shared" si="424"/>
        <v>X</v>
      </c>
      <c r="AK3696" s="70" t="str" cm="1">
        <f t="array" ref="AK3696">_xlfn.IFS(AH3696&lt;&gt;"","1",AI3696&lt;&gt;"","2",AJ3696&lt;&gt;"","3")</f>
        <v>3</v>
      </c>
    </row>
    <row r="3697" spans="1:37" x14ac:dyDescent="0.25">
      <c r="A3697" t="s">
        <v>1836</v>
      </c>
      <c r="B3697" t="s">
        <v>496</v>
      </c>
      <c r="C3697" s="67" t="str">
        <f t="shared" si="419"/>
        <v>Josie Graham</v>
      </c>
      <c r="D3697" s="71" t="str" cm="1">
        <f t="array" ref="D3697">_xlfn.IFS(AK3697="1",CONCATENATE(C3697,"Regional"),AK3697="2",CONCATENATE(C3697,"Sectional"),AK3697="3",CONCATENATE(C3697,COUNTIF($C$1:C3697,C3697)))</f>
        <v>Josie Graham2</v>
      </c>
      <c r="E3697" s="66">
        <v>45174.3125</v>
      </c>
      <c r="F3697" t="s">
        <v>2617</v>
      </c>
      <c r="G3697" s="46">
        <v>73</v>
      </c>
      <c r="H3697" s="46">
        <v>99</v>
      </c>
      <c r="I3697" s="46">
        <v>16</v>
      </c>
      <c r="J3697" t="s">
        <v>2618</v>
      </c>
      <c r="K3697" t="s">
        <v>43</v>
      </c>
      <c r="L3697" s="46">
        <v>5071</v>
      </c>
      <c r="M3697" s="46">
        <v>71</v>
      </c>
      <c r="N3697" s="46">
        <v>69.3</v>
      </c>
      <c r="O3697" s="46">
        <v>123</v>
      </c>
      <c r="P3697" s="46">
        <f t="shared" si="420"/>
        <v>2</v>
      </c>
      <c r="R3697" s="67" t="s">
        <v>2840</v>
      </c>
      <c r="S3697" s="67">
        <f>COUNTIF(Y$2:$Y$100,R3697)</f>
        <v>0</v>
      </c>
      <c r="V3697" s="67">
        <f t="shared" si="421"/>
        <v>0</v>
      </c>
      <c r="X3697"/>
      <c r="Y3697" s="67" t="str">
        <f t="shared" si="425"/>
        <v xml:space="preserve"> </v>
      </c>
      <c r="AB3697" t="s">
        <v>43</v>
      </c>
      <c r="AC3697" s="46">
        <v>5071</v>
      </c>
      <c r="AD3697" s="46">
        <v>71</v>
      </c>
      <c r="AE3697" s="46">
        <v>69.3</v>
      </c>
      <c r="AF3697" s="46">
        <v>123</v>
      </c>
      <c r="AH3697" s="70" t="str">
        <f t="shared" si="422"/>
        <v/>
      </c>
      <c r="AI3697" s="70" t="str">
        <f t="shared" si="423"/>
        <v/>
      </c>
      <c r="AJ3697" s="70" t="str">
        <f t="shared" si="424"/>
        <v>X</v>
      </c>
      <c r="AK3697" s="70" t="str" cm="1">
        <f t="array" ref="AK3697">_xlfn.IFS(AH3697&lt;&gt;"","1",AI3697&lt;&gt;"","2",AJ3697&lt;&gt;"","3")</f>
        <v>3</v>
      </c>
    </row>
    <row r="3698" spans="1:37" x14ac:dyDescent="0.25">
      <c r="A3698" t="s">
        <v>759</v>
      </c>
      <c r="B3698" t="s">
        <v>523</v>
      </c>
      <c r="C3698" s="67" t="str">
        <f t="shared" si="419"/>
        <v>Nora MacKelly</v>
      </c>
      <c r="D3698" s="71" t="str" cm="1">
        <f t="array" ref="D3698">_xlfn.IFS(AK3698="1",CONCATENATE(C3698,"Regional"),AK3698="2",CONCATENATE(C3698,"Sectional"),AK3698="3",CONCATENATE(C3698,COUNTIF($C$1:C3698,C3698)))</f>
        <v>Nora MacKelly6</v>
      </c>
      <c r="E3698" s="66">
        <v>45174.3125</v>
      </c>
      <c r="F3698" t="s">
        <v>2617</v>
      </c>
      <c r="G3698" s="46">
        <v>73</v>
      </c>
      <c r="H3698" s="46">
        <v>100</v>
      </c>
      <c r="I3698" s="46">
        <v>19</v>
      </c>
      <c r="J3698" t="s">
        <v>2618</v>
      </c>
      <c r="K3698" t="s">
        <v>43</v>
      </c>
      <c r="L3698" s="46">
        <v>5071</v>
      </c>
      <c r="M3698" s="46">
        <v>71</v>
      </c>
      <c r="N3698" s="46">
        <v>69.3</v>
      </c>
      <c r="O3698" s="46">
        <v>123</v>
      </c>
      <c r="P3698" s="46">
        <f t="shared" si="420"/>
        <v>2</v>
      </c>
      <c r="R3698" s="67" t="s">
        <v>1345</v>
      </c>
      <c r="S3698" s="67">
        <f>COUNTIF(Y$2:$Y$100,R3698)</f>
        <v>0</v>
      </c>
      <c r="V3698" s="67">
        <f t="shared" si="421"/>
        <v>0</v>
      </c>
      <c r="X3698"/>
      <c r="Y3698" s="67" t="str">
        <f t="shared" si="425"/>
        <v xml:space="preserve"> </v>
      </c>
      <c r="AB3698" t="s">
        <v>43</v>
      </c>
      <c r="AC3698" s="46">
        <v>5071</v>
      </c>
      <c r="AD3698" s="46">
        <v>71</v>
      </c>
      <c r="AE3698" s="46">
        <v>69.3</v>
      </c>
      <c r="AF3698" s="46">
        <v>123</v>
      </c>
      <c r="AH3698" s="70" t="str">
        <f t="shared" si="422"/>
        <v/>
      </c>
      <c r="AI3698" s="70" t="str">
        <f t="shared" si="423"/>
        <v/>
      </c>
      <c r="AJ3698" s="70" t="str">
        <f t="shared" si="424"/>
        <v>X</v>
      </c>
      <c r="AK3698" s="70" t="str" cm="1">
        <f t="array" ref="AK3698">_xlfn.IFS(AH3698&lt;&gt;"","1",AI3698&lt;&gt;"","2",AJ3698&lt;&gt;"","3")</f>
        <v>3</v>
      </c>
    </row>
    <row r="3699" spans="1:37" x14ac:dyDescent="0.25">
      <c r="A3699" t="s">
        <v>1800</v>
      </c>
      <c r="B3699" t="s">
        <v>1801</v>
      </c>
      <c r="C3699" s="67" t="str">
        <f t="shared" si="419"/>
        <v>Holly Morehart</v>
      </c>
      <c r="D3699" s="71" t="str" cm="1">
        <f t="array" ref="D3699">_xlfn.IFS(AK3699="1",CONCATENATE(C3699,"Regional"),AK3699="2",CONCATENATE(C3699,"Sectional"),AK3699="3",CONCATENATE(C3699,COUNTIF($C$1:C3699,C3699)))</f>
        <v>Holly Morehart4</v>
      </c>
      <c r="E3699" s="66">
        <v>45174.3125</v>
      </c>
      <c r="F3699" t="s">
        <v>2617</v>
      </c>
      <c r="G3699" s="46">
        <v>73</v>
      </c>
      <c r="H3699" s="46">
        <v>101</v>
      </c>
      <c r="I3699" s="46">
        <v>20</v>
      </c>
      <c r="J3699" t="s">
        <v>2618</v>
      </c>
      <c r="K3699" t="s">
        <v>43</v>
      </c>
      <c r="L3699" s="46">
        <v>5071</v>
      </c>
      <c r="M3699" s="46">
        <v>71</v>
      </c>
      <c r="N3699" s="46">
        <v>69.3</v>
      </c>
      <c r="O3699" s="46">
        <v>123</v>
      </c>
      <c r="P3699" s="46">
        <f t="shared" si="420"/>
        <v>2</v>
      </c>
      <c r="R3699" s="67" t="s">
        <v>2804</v>
      </c>
      <c r="S3699" s="67">
        <f>COUNTIF(Y$2:$Y$100,R3699)</f>
        <v>0</v>
      </c>
      <c r="V3699" s="67">
        <f t="shared" si="421"/>
        <v>0</v>
      </c>
      <c r="X3699"/>
      <c r="Y3699" s="67" t="str">
        <f t="shared" si="425"/>
        <v xml:space="preserve"> </v>
      </c>
      <c r="AB3699" t="s">
        <v>43</v>
      </c>
      <c r="AC3699" s="46">
        <v>5071</v>
      </c>
      <c r="AD3699" s="46">
        <v>71</v>
      </c>
      <c r="AE3699" s="46">
        <v>69.3</v>
      </c>
      <c r="AF3699" s="46">
        <v>123</v>
      </c>
      <c r="AH3699" s="70" t="str">
        <f t="shared" si="422"/>
        <v/>
      </c>
      <c r="AI3699" s="70" t="str">
        <f t="shared" si="423"/>
        <v/>
      </c>
      <c r="AJ3699" s="70" t="str">
        <f t="shared" si="424"/>
        <v>X</v>
      </c>
      <c r="AK3699" s="70" t="str" cm="1">
        <f t="array" ref="AK3699">_xlfn.IFS(AH3699&lt;&gt;"","1",AI3699&lt;&gt;"","2",AJ3699&lt;&gt;"","3")</f>
        <v>3</v>
      </c>
    </row>
    <row r="3700" spans="1:37" x14ac:dyDescent="0.25">
      <c r="A3700" t="s">
        <v>615</v>
      </c>
      <c r="B3700" t="s">
        <v>616</v>
      </c>
      <c r="C3700" s="67" t="str">
        <f t="shared" si="419"/>
        <v>Caitlyn Rauch</v>
      </c>
      <c r="D3700" s="71" t="str" cm="1">
        <f t="array" ref="D3700">_xlfn.IFS(AK3700="1",CONCATENATE(C3700,"Regional"),AK3700="2",CONCATENATE(C3700,"Sectional"),AK3700="3",CONCATENATE(C3700,COUNTIF($C$1:C3700,C3700)))</f>
        <v>Caitlyn Rauch7</v>
      </c>
      <c r="E3700" s="66">
        <v>45174.3125</v>
      </c>
      <c r="F3700" t="s">
        <v>2617</v>
      </c>
      <c r="G3700" s="46">
        <v>73</v>
      </c>
      <c r="H3700" s="46">
        <v>101</v>
      </c>
      <c r="I3700" s="46">
        <v>20</v>
      </c>
      <c r="J3700" t="s">
        <v>2618</v>
      </c>
      <c r="K3700" t="s">
        <v>43</v>
      </c>
      <c r="L3700" s="46">
        <v>5071</v>
      </c>
      <c r="M3700" s="46">
        <v>71</v>
      </c>
      <c r="N3700" s="46">
        <v>69.3</v>
      </c>
      <c r="O3700" s="46">
        <v>123</v>
      </c>
      <c r="P3700" s="46">
        <f t="shared" si="420"/>
        <v>2</v>
      </c>
      <c r="R3700" s="67" t="s">
        <v>1256</v>
      </c>
      <c r="S3700" s="67">
        <f>COUNTIF(Y$2:$Y$100,R3700)</f>
        <v>0</v>
      </c>
      <c r="V3700" s="67">
        <f t="shared" si="421"/>
        <v>0</v>
      </c>
      <c r="X3700"/>
      <c r="Y3700" s="67" t="str">
        <f t="shared" si="425"/>
        <v xml:space="preserve"> </v>
      </c>
      <c r="AB3700" t="s">
        <v>43</v>
      </c>
      <c r="AC3700" s="46">
        <v>5071</v>
      </c>
      <c r="AD3700" s="46">
        <v>71</v>
      </c>
      <c r="AE3700" s="46">
        <v>69.3</v>
      </c>
      <c r="AF3700" s="46">
        <v>123</v>
      </c>
      <c r="AH3700" s="70" t="str">
        <f t="shared" si="422"/>
        <v/>
      </c>
      <c r="AI3700" s="70" t="str">
        <f t="shared" si="423"/>
        <v/>
      </c>
      <c r="AJ3700" s="70" t="str">
        <f t="shared" si="424"/>
        <v>X</v>
      </c>
      <c r="AK3700" s="70" t="str" cm="1">
        <f t="array" ref="AK3700">_xlfn.IFS(AH3700&lt;&gt;"","1",AI3700&lt;&gt;"","2",AJ3700&lt;&gt;"","3")</f>
        <v>3</v>
      </c>
    </row>
    <row r="3701" spans="1:37" x14ac:dyDescent="0.25">
      <c r="A3701" t="s">
        <v>617</v>
      </c>
      <c r="B3701" t="s">
        <v>353</v>
      </c>
      <c r="C3701" s="67" t="str">
        <f t="shared" si="419"/>
        <v>Olivia Rue</v>
      </c>
      <c r="D3701" s="71" t="str" cm="1">
        <f t="array" ref="D3701">_xlfn.IFS(AK3701="1",CONCATENATE(C3701,"Regional"),AK3701="2",CONCATENATE(C3701,"Sectional"),AK3701="3",CONCATENATE(C3701,COUNTIF($C$1:C3701,C3701)))</f>
        <v>Olivia Rue6</v>
      </c>
      <c r="E3701" s="66">
        <v>45174.3125</v>
      </c>
      <c r="F3701" t="s">
        <v>2617</v>
      </c>
      <c r="G3701" s="46">
        <v>73</v>
      </c>
      <c r="H3701" s="46">
        <v>101</v>
      </c>
      <c r="I3701" s="46">
        <v>20</v>
      </c>
      <c r="J3701" t="s">
        <v>2618</v>
      </c>
      <c r="K3701" t="s">
        <v>43</v>
      </c>
      <c r="L3701" s="46">
        <v>5071</v>
      </c>
      <c r="M3701" s="46">
        <v>71</v>
      </c>
      <c r="N3701" s="46">
        <v>69.3</v>
      </c>
      <c r="O3701" s="46">
        <v>123</v>
      </c>
      <c r="P3701" s="46">
        <f t="shared" si="420"/>
        <v>2</v>
      </c>
      <c r="R3701" s="67" t="s">
        <v>2841</v>
      </c>
      <c r="S3701" s="67">
        <f>COUNTIF(Y$2:$Y$100,R3701)</f>
        <v>0</v>
      </c>
      <c r="V3701" s="67">
        <f t="shared" si="421"/>
        <v>0</v>
      </c>
      <c r="X3701"/>
      <c r="Y3701" s="67" t="str">
        <f t="shared" si="425"/>
        <v xml:space="preserve"> </v>
      </c>
      <c r="AB3701" t="s">
        <v>43</v>
      </c>
      <c r="AC3701" s="46">
        <v>5071</v>
      </c>
      <c r="AD3701" s="46">
        <v>71</v>
      </c>
      <c r="AE3701" s="46">
        <v>69.3</v>
      </c>
      <c r="AF3701" s="46">
        <v>123</v>
      </c>
      <c r="AH3701" s="70" t="str">
        <f t="shared" si="422"/>
        <v/>
      </c>
      <c r="AI3701" s="70" t="str">
        <f t="shared" si="423"/>
        <v/>
      </c>
      <c r="AJ3701" s="70" t="str">
        <f t="shared" si="424"/>
        <v>X</v>
      </c>
      <c r="AK3701" s="70" t="str" cm="1">
        <f t="array" ref="AK3701">_xlfn.IFS(AH3701&lt;&gt;"","1",AI3701&lt;&gt;"","2",AJ3701&lt;&gt;"","3")</f>
        <v>3</v>
      </c>
    </row>
    <row r="3702" spans="1:37" x14ac:dyDescent="0.25">
      <c r="A3702" t="s">
        <v>2232</v>
      </c>
      <c r="B3702" t="s">
        <v>715</v>
      </c>
      <c r="C3702" s="67" t="str">
        <f t="shared" si="419"/>
        <v>Norah Jaworski</v>
      </c>
      <c r="D3702" s="71" t="str" cm="1">
        <f t="array" ref="D3702">_xlfn.IFS(AK3702="1",CONCATENATE(C3702,"Regional"),AK3702="2",CONCATENATE(C3702,"Sectional"),AK3702="3",CONCATENATE(C3702,COUNTIF($C$1:C3702,C3702)))</f>
        <v>Norah Jaworski2</v>
      </c>
      <c r="E3702" s="66">
        <v>45174.3125</v>
      </c>
      <c r="F3702" t="s">
        <v>2617</v>
      </c>
      <c r="G3702" s="46">
        <v>73</v>
      </c>
      <c r="H3702" s="46">
        <v>101</v>
      </c>
      <c r="I3702" s="46">
        <v>20</v>
      </c>
      <c r="J3702" t="s">
        <v>2618</v>
      </c>
      <c r="K3702" t="s">
        <v>43</v>
      </c>
      <c r="L3702" s="46">
        <v>5071</v>
      </c>
      <c r="M3702" s="46">
        <v>71</v>
      </c>
      <c r="N3702" s="46">
        <v>69.3</v>
      </c>
      <c r="O3702" s="46">
        <v>123</v>
      </c>
      <c r="P3702" s="46">
        <f t="shared" si="420"/>
        <v>2</v>
      </c>
      <c r="R3702" s="67" t="s">
        <v>3254</v>
      </c>
      <c r="S3702" s="67">
        <f>COUNTIF(Y$2:$Y$100,R3702)</f>
        <v>0</v>
      </c>
      <c r="V3702" s="67">
        <f t="shared" si="421"/>
        <v>0</v>
      </c>
      <c r="X3702"/>
      <c r="Y3702" s="67" t="str">
        <f t="shared" si="425"/>
        <v xml:space="preserve"> </v>
      </c>
      <c r="AB3702" t="s">
        <v>43</v>
      </c>
      <c r="AC3702" s="46">
        <v>5071</v>
      </c>
      <c r="AD3702" s="46">
        <v>71</v>
      </c>
      <c r="AE3702" s="46">
        <v>69.3</v>
      </c>
      <c r="AF3702" s="46">
        <v>123</v>
      </c>
      <c r="AH3702" s="70" t="str">
        <f t="shared" si="422"/>
        <v/>
      </c>
      <c r="AI3702" s="70" t="str">
        <f t="shared" si="423"/>
        <v/>
      </c>
      <c r="AJ3702" s="70" t="str">
        <f t="shared" si="424"/>
        <v>X</v>
      </c>
      <c r="AK3702" s="70" t="str" cm="1">
        <f t="array" ref="AK3702">_xlfn.IFS(AH3702&lt;&gt;"","1",AI3702&lt;&gt;"","2",AJ3702&lt;&gt;"","3")</f>
        <v>3</v>
      </c>
    </row>
    <row r="3703" spans="1:37" x14ac:dyDescent="0.25">
      <c r="A3703" t="s">
        <v>627</v>
      </c>
      <c r="B3703" t="s">
        <v>628</v>
      </c>
      <c r="C3703" s="67" t="str">
        <f t="shared" si="419"/>
        <v>Angelina Galarza</v>
      </c>
      <c r="D3703" s="71" t="str" cm="1">
        <f t="array" ref="D3703">_xlfn.IFS(AK3703="1",CONCATENATE(C3703,"Regional"),AK3703="2",CONCATENATE(C3703,"Sectional"),AK3703="3",CONCATENATE(C3703,COUNTIF($C$1:C3703,C3703)))</f>
        <v>Angelina Galarza5</v>
      </c>
      <c r="E3703" s="66">
        <v>45174.3125</v>
      </c>
      <c r="F3703" t="s">
        <v>2617</v>
      </c>
      <c r="G3703" s="46">
        <v>73</v>
      </c>
      <c r="H3703" s="46">
        <v>102</v>
      </c>
      <c r="I3703" s="46">
        <v>24</v>
      </c>
      <c r="J3703" t="s">
        <v>2618</v>
      </c>
      <c r="K3703" t="s">
        <v>43</v>
      </c>
      <c r="L3703" s="46">
        <v>5071</v>
      </c>
      <c r="M3703" s="46">
        <v>71</v>
      </c>
      <c r="N3703" s="46">
        <v>69.3</v>
      </c>
      <c r="O3703" s="46">
        <v>123</v>
      </c>
      <c r="P3703" s="46">
        <f t="shared" si="420"/>
        <v>2</v>
      </c>
      <c r="R3703" s="67" t="s">
        <v>1261</v>
      </c>
      <c r="S3703" s="67">
        <f>COUNTIF(Y$2:$Y$100,R3703)</f>
        <v>0</v>
      </c>
      <c r="V3703" s="67">
        <f t="shared" si="421"/>
        <v>0</v>
      </c>
      <c r="X3703"/>
      <c r="Y3703" s="67" t="str">
        <f t="shared" si="425"/>
        <v xml:space="preserve"> </v>
      </c>
      <c r="AB3703" t="s">
        <v>43</v>
      </c>
      <c r="AC3703" s="46">
        <v>5071</v>
      </c>
      <c r="AD3703" s="46">
        <v>71</v>
      </c>
      <c r="AE3703" s="46">
        <v>69.3</v>
      </c>
      <c r="AF3703" s="46">
        <v>123</v>
      </c>
      <c r="AH3703" s="70" t="str">
        <f t="shared" si="422"/>
        <v/>
      </c>
      <c r="AI3703" s="70" t="str">
        <f t="shared" si="423"/>
        <v/>
      </c>
      <c r="AJ3703" s="70" t="str">
        <f t="shared" si="424"/>
        <v>X</v>
      </c>
      <c r="AK3703" s="70" t="str" cm="1">
        <f t="array" ref="AK3703">_xlfn.IFS(AH3703&lt;&gt;"","1",AI3703&lt;&gt;"","2",AJ3703&lt;&gt;"","3")</f>
        <v>3</v>
      </c>
    </row>
    <row r="3704" spans="1:37" x14ac:dyDescent="0.25">
      <c r="A3704" t="s">
        <v>2009</v>
      </c>
      <c r="B3704" t="s">
        <v>434</v>
      </c>
      <c r="C3704" s="67" t="str">
        <f t="shared" si="419"/>
        <v>Ella Tower</v>
      </c>
      <c r="D3704" s="71" t="str" cm="1">
        <f t="array" ref="D3704">_xlfn.IFS(AK3704="1",CONCATENATE(C3704,"Regional"),AK3704="2",CONCATENATE(C3704,"Sectional"),AK3704="3",CONCATENATE(C3704,COUNTIF($C$1:C3704,C3704)))</f>
        <v>Ella Tower1</v>
      </c>
      <c r="E3704" s="66">
        <v>45174.3125</v>
      </c>
      <c r="F3704" t="s">
        <v>2617</v>
      </c>
      <c r="G3704" s="46">
        <v>73</v>
      </c>
      <c r="H3704" s="46">
        <v>103</v>
      </c>
      <c r="I3704" s="46">
        <v>25</v>
      </c>
      <c r="J3704" t="s">
        <v>2618</v>
      </c>
      <c r="K3704" t="s">
        <v>43</v>
      </c>
      <c r="L3704" s="46">
        <v>5071</v>
      </c>
      <c r="M3704" s="46">
        <v>71</v>
      </c>
      <c r="N3704" s="46">
        <v>69.3</v>
      </c>
      <c r="O3704" s="46">
        <v>123</v>
      </c>
      <c r="P3704" s="46">
        <f t="shared" si="420"/>
        <v>2</v>
      </c>
      <c r="R3704" s="67" t="s">
        <v>3022</v>
      </c>
      <c r="S3704" s="67">
        <f>COUNTIF(Y$2:$Y$100,R3704)</f>
        <v>0</v>
      </c>
      <c r="V3704" s="67">
        <f t="shared" si="421"/>
        <v>0</v>
      </c>
      <c r="X3704"/>
      <c r="Y3704" s="67" t="str">
        <f t="shared" si="425"/>
        <v xml:space="preserve"> </v>
      </c>
      <c r="AB3704" t="s">
        <v>43</v>
      </c>
      <c r="AC3704" s="46">
        <v>5071</v>
      </c>
      <c r="AD3704" s="46">
        <v>71</v>
      </c>
      <c r="AE3704" s="46">
        <v>69.3</v>
      </c>
      <c r="AF3704" s="46">
        <v>123</v>
      </c>
      <c r="AH3704" s="70" t="str">
        <f t="shared" si="422"/>
        <v/>
      </c>
      <c r="AI3704" s="70" t="str">
        <f t="shared" si="423"/>
        <v/>
      </c>
      <c r="AJ3704" s="70" t="str">
        <f t="shared" si="424"/>
        <v>X</v>
      </c>
      <c r="AK3704" s="70" t="str" cm="1">
        <f t="array" ref="AK3704">_xlfn.IFS(AH3704&lt;&gt;"","1",AI3704&lt;&gt;"","2",AJ3704&lt;&gt;"","3")</f>
        <v>3</v>
      </c>
    </row>
    <row r="3705" spans="1:37" x14ac:dyDescent="0.25">
      <c r="A3705" t="s">
        <v>1042</v>
      </c>
      <c r="B3705" t="s">
        <v>313</v>
      </c>
      <c r="C3705" s="67" t="str">
        <f t="shared" si="419"/>
        <v>Avery Ferguson</v>
      </c>
      <c r="D3705" s="71" t="str" cm="1">
        <f t="array" ref="D3705">_xlfn.IFS(AK3705="1",CONCATENATE(C3705,"Regional"),AK3705="2",CONCATENATE(C3705,"Sectional"),AK3705="3",CONCATENATE(C3705,COUNTIF($C$1:C3705,C3705)))</f>
        <v>Avery Ferguson5</v>
      </c>
      <c r="E3705" s="66">
        <v>45174.3125</v>
      </c>
      <c r="F3705" t="s">
        <v>2617</v>
      </c>
      <c r="G3705" s="46">
        <v>73</v>
      </c>
      <c r="H3705" s="46">
        <v>103</v>
      </c>
      <c r="I3705" s="46">
        <v>25</v>
      </c>
      <c r="J3705" t="s">
        <v>2618</v>
      </c>
      <c r="K3705" t="s">
        <v>43</v>
      </c>
      <c r="L3705" s="46">
        <v>5071</v>
      </c>
      <c r="M3705" s="46">
        <v>71</v>
      </c>
      <c r="N3705" s="46">
        <v>69.3</v>
      </c>
      <c r="O3705" s="46">
        <v>123</v>
      </c>
      <c r="P3705" s="46">
        <f t="shared" si="420"/>
        <v>2</v>
      </c>
      <c r="R3705" s="67" t="s">
        <v>1534</v>
      </c>
      <c r="S3705" s="67">
        <f>COUNTIF(Y$2:$Y$100,R3705)</f>
        <v>0</v>
      </c>
      <c r="V3705" s="67">
        <f t="shared" si="421"/>
        <v>0</v>
      </c>
      <c r="X3705"/>
      <c r="Y3705" s="67" t="str">
        <f t="shared" si="425"/>
        <v xml:space="preserve"> </v>
      </c>
      <c r="AB3705" t="s">
        <v>43</v>
      </c>
      <c r="AC3705" s="46">
        <v>5071</v>
      </c>
      <c r="AD3705" s="46">
        <v>71</v>
      </c>
      <c r="AE3705" s="46">
        <v>69.3</v>
      </c>
      <c r="AF3705" s="46">
        <v>123</v>
      </c>
      <c r="AH3705" s="70" t="str">
        <f t="shared" si="422"/>
        <v/>
      </c>
      <c r="AI3705" s="70" t="str">
        <f t="shared" si="423"/>
        <v/>
      </c>
      <c r="AJ3705" s="70" t="str">
        <f t="shared" si="424"/>
        <v>X</v>
      </c>
      <c r="AK3705" s="70" t="str" cm="1">
        <f t="array" ref="AK3705">_xlfn.IFS(AH3705&lt;&gt;"","1",AI3705&lt;&gt;"","2",AJ3705&lt;&gt;"","3")</f>
        <v>3</v>
      </c>
    </row>
    <row r="3706" spans="1:37" x14ac:dyDescent="0.25">
      <c r="A3706" t="s">
        <v>1039</v>
      </c>
      <c r="B3706" t="s">
        <v>1710</v>
      </c>
      <c r="C3706" s="67" t="str">
        <f t="shared" si="419"/>
        <v>Ingrid Isenberg</v>
      </c>
      <c r="D3706" s="71" t="str" cm="1">
        <f t="array" ref="D3706">_xlfn.IFS(AK3706="1",CONCATENATE(C3706,"Regional"),AK3706="2",CONCATENATE(C3706,"Sectional"),AK3706="3",CONCATENATE(C3706,COUNTIF($C$1:C3706,C3706)))</f>
        <v>Ingrid Isenberg6</v>
      </c>
      <c r="E3706" s="66">
        <v>45174.3125</v>
      </c>
      <c r="F3706" t="s">
        <v>2617</v>
      </c>
      <c r="G3706" s="46">
        <v>73</v>
      </c>
      <c r="H3706" s="46">
        <v>103</v>
      </c>
      <c r="I3706" s="46">
        <v>25</v>
      </c>
      <c r="J3706" t="s">
        <v>2618</v>
      </c>
      <c r="K3706" t="s">
        <v>43</v>
      </c>
      <c r="L3706" s="46">
        <v>5071</v>
      </c>
      <c r="M3706" s="46">
        <v>71</v>
      </c>
      <c r="N3706" s="46">
        <v>69.3</v>
      </c>
      <c r="O3706" s="46">
        <v>123</v>
      </c>
      <c r="P3706" s="46">
        <f t="shared" si="420"/>
        <v>2</v>
      </c>
      <c r="R3706" s="67" t="s">
        <v>2809</v>
      </c>
      <c r="S3706" s="67">
        <f>COUNTIF(Y$2:$Y$100,R3706)</f>
        <v>0</v>
      </c>
      <c r="V3706" s="67">
        <f t="shared" si="421"/>
        <v>0</v>
      </c>
      <c r="X3706"/>
      <c r="Y3706" s="67" t="str">
        <f t="shared" si="425"/>
        <v xml:space="preserve"> </v>
      </c>
      <c r="AB3706" t="s">
        <v>43</v>
      </c>
      <c r="AC3706" s="46">
        <v>5071</v>
      </c>
      <c r="AD3706" s="46">
        <v>71</v>
      </c>
      <c r="AE3706" s="46">
        <v>69.3</v>
      </c>
      <c r="AF3706" s="46">
        <v>123</v>
      </c>
      <c r="AH3706" s="70" t="str">
        <f t="shared" si="422"/>
        <v/>
      </c>
      <c r="AI3706" s="70" t="str">
        <f t="shared" si="423"/>
        <v/>
      </c>
      <c r="AJ3706" s="70" t="str">
        <f t="shared" si="424"/>
        <v>X</v>
      </c>
      <c r="AK3706" s="70" t="str" cm="1">
        <f t="array" ref="AK3706">_xlfn.IFS(AH3706&lt;&gt;"","1",AI3706&lt;&gt;"","2",AJ3706&lt;&gt;"","3")</f>
        <v>3</v>
      </c>
    </row>
    <row r="3707" spans="1:37" x14ac:dyDescent="0.25">
      <c r="A3707" t="s">
        <v>1875</v>
      </c>
      <c r="B3707" t="s">
        <v>835</v>
      </c>
      <c r="C3707" s="67" t="str">
        <f t="shared" si="419"/>
        <v>Cali Craig-Snell</v>
      </c>
      <c r="D3707" s="71" t="str" cm="1">
        <f t="array" ref="D3707">_xlfn.IFS(AK3707="1",CONCATENATE(C3707,"Regional"),AK3707="2",CONCATENATE(C3707,"Sectional"),AK3707="3",CONCATENATE(C3707,COUNTIF($C$1:C3707,C3707)))</f>
        <v>Cali Craig-Snell2</v>
      </c>
      <c r="E3707" s="66">
        <v>45174.3125</v>
      </c>
      <c r="F3707" t="s">
        <v>2617</v>
      </c>
      <c r="G3707" s="46">
        <v>73</v>
      </c>
      <c r="H3707" s="46">
        <v>104</v>
      </c>
      <c r="I3707" s="46">
        <v>28</v>
      </c>
      <c r="J3707" t="s">
        <v>2618</v>
      </c>
      <c r="K3707" t="s">
        <v>43</v>
      </c>
      <c r="L3707" s="46">
        <v>5071</v>
      </c>
      <c r="M3707" s="46">
        <v>71</v>
      </c>
      <c r="N3707" s="46">
        <v>69.3</v>
      </c>
      <c r="O3707" s="46">
        <v>123</v>
      </c>
      <c r="P3707" s="46">
        <f t="shared" si="420"/>
        <v>2</v>
      </c>
      <c r="R3707" s="67" t="s">
        <v>2891</v>
      </c>
      <c r="S3707" s="67">
        <f>COUNTIF(Y$2:$Y$100,R3707)</f>
        <v>0</v>
      </c>
      <c r="V3707" s="67">
        <f t="shared" si="421"/>
        <v>0</v>
      </c>
      <c r="X3707"/>
      <c r="Y3707" s="67" t="str">
        <f t="shared" si="425"/>
        <v xml:space="preserve"> </v>
      </c>
      <c r="AB3707" t="s">
        <v>43</v>
      </c>
      <c r="AC3707" s="46">
        <v>5071</v>
      </c>
      <c r="AD3707" s="46">
        <v>71</v>
      </c>
      <c r="AE3707" s="46">
        <v>69.3</v>
      </c>
      <c r="AF3707" s="46">
        <v>123</v>
      </c>
      <c r="AH3707" s="70" t="str">
        <f t="shared" si="422"/>
        <v/>
      </c>
      <c r="AI3707" s="70" t="str">
        <f t="shared" si="423"/>
        <v/>
      </c>
      <c r="AJ3707" s="70" t="str">
        <f t="shared" si="424"/>
        <v>X</v>
      </c>
      <c r="AK3707" s="70" t="str" cm="1">
        <f t="array" ref="AK3707">_xlfn.IFS(AH3707&lt;&gt;"","1",AI3707&lt;&gt;"","2",AJ3707&lt;&gt;"","3")</f>
        <v>3</v>
      </c>
    </row>
    <row r="3708" spans="1:37" x14ac:dyDescent="0.25">
      <c r="A3708" t="s">
        <v>515</v>
      </c>
      <c r="B3708" t="s">
        <v>516</v>
      </c>
      <c r="C3708" s="67" t="str">
        <f t="shared" si="419"/>
        <v>Bea Vaughan</v>
      </c>
      <c r="D3708" s="71" t="str" cm="1">
        <f t="array" ref="D3708">_xlfn.IFS(AK3708="1",CONCATENATE(C3708,"Regional"),AK3708="2",CONCATENATE(C3708,"Sectional"),AK3708="3",CONCATENATE(C3708,COUNTIF($C$1:C3708,C3708)))</f>
        <v>Bea Vaughan7</v>
      </c>
      <c r="E3708" s="66">
        <v>45174.3125</v>
      </c>
      <c r="F3708" t="s">
        <v>2617</v>
      </c>
      <c r="G3708" s="46">
        <v>73</v>
      </c>
      <c r="H3708" s="46">
        <v>104</v>
      </c>
      <c r="I3708" s="46">
        <v>28</v>
      </c>
      <c r="J3708" t="s">
        <v>2618</v>
      </c>
      <c r="K3708" t="s">
        <v>43</v>
      </c>
      <c r="L3708" s="46">
        <v>5071</v>
      </c>
      <c r="M3708" s="46">
        <v>71</v>
      </c>
      <c r="N3708" s="46">
        <v>69.3</v>
      </c>
      <c r="O3708" s="46">
        <v>123</v>
      </c>
      <c r="P3708" s="46">
        <f t="shared" si="420"/>
        <v>2</v>
      </c>
      <c r="R3708" s="67" t="s">
        <v>1195</v>
      </c>
      <c r="S3708" s="67">
        <f>COUNTIF(Y$2:$Y$100,R3708)</f>
        <v>0</v>
      </c>
      <c r="V3708" s="67">
        <f t="shared" si="421"/>
        <v>0</v>
      </c>
      <c r="X3708"/>
      <c r="Y3708" s="67" t="str">
        <f t="shared" si="425"/>
        <v xml:space="preserve"> </v>
      </c>
      <c r="AB3708" t="s">
        <v>43</v>
      </c>
      <c r="AC3708" s="46">
        <v>5071</v>
      </c>
      <c r="AD3708" s="46">
        <v>71</v>
      </c>
      <c r="AE3708" s="46">
        <v>69.3</v>
      </c>
      <c r="AF3708" s="46">
        <v>123</v>
      </c>
      <c r="AH3708" s="70" t="str">
        <f t="shared" si="422"/>
        <v/>
      </c>
      <c r="AI3708" s="70" t="str">
        <f t="shared" si="423"/>
        <v/>
      </c>
      <c r="AJ3708" s="70" t="str">
        <f t="shared" si="424"/>
        <v>X</v>
      </c>
      <c r="AK3708" s="70" t="str" cm="1">
        <f t="array" ref="AK3708">_xlfn.IFS(AH3708&lt;&gt;"","1",AI3708&lt;&gt;"","2",AJ3708&lt;&gt;"","3")</f>
        <v>3</v>
      </c>
    </row>
    <row r="3709" spans="1:37" x14ac:dyDescent="0.25">
      <c r="A3709" t="s">
        <v>3391</v>
      </c>
      <c r="B3709" t="s">
        <v>452</v>
      </c>
      <c r="C3709" s="67" t="str">
        <f t="shared" si="419"/>
        <v>Sophia Provenzano</v>
      </c>
      <c r="D3709" s="71" t="str" cm="1">
        <f t="array" ref="D3709">_xlfn.IFS(AK3709="1",CONCATENATE(C3709,"Regional"),AK3709="2",CONCATENATE(C3709,"Sectional"),AK3709="3",CONCATENATE(C3709,COUNTIF($C$1:C3709,C3709)))</f>
        <v>Sophia Provenzano6</v>
      </c>
      <c r="E3709" s="66">
        <v>45174.3125</v>
      </c>
      <c r="F3709" t="s">
        <v>2617</v>
      </c>
      <c r="G3709" s="46">
        <v>73</v>
      </c>
      <c r="H3709" s="46">
        <v>105</v>
      </c>
      <c r="I3709" s="46">
        <v>30</v>
      </c>
      <c r="J3709" t="s">
        <v>2618</v>
      </c>
      <c r="K3709" t="s">
        <v>43</v>
      </c>
      <c r="L3709" s="46">
        <v>5071</v>
      </c>
      <c r="M3709" s="46">
        <v>71</v>
      </c>
      <c r="N3709" s="46">
        <v>69.3</v>
      </c>
      <c r="O3709" s="46">
        <v>123</v>
      </c>
      <c r="P3709" s="46">
        <f t="shared" si="420"/>
        <v>2</v>
      </c>
      <c r="R3709" s="67" t="s">
        <v>3505</v>
      </c>
      <c r="S3709" s="67">
        <f>COUNTIF(Y$2:$Y$100,R3709)</f>
        <v>0</v>
      </c>
      <c r="V3709" s="67">
        <f t="shared" si="421"/>
        <v>0</v>
      </c>
      <c r="X3709"/>
      <c r="Y3709" s="67" t="str">
        <f t="shared" si="425"/>
        <v xml:space="preserve"> </v>
      </c>
      <c r="AB3709" t="s">
        <v>43</v>
      </c>
      <c r="AC3709" s="46">
        <v>5071</v>
      </c>
      <c r="AD3709" s="46">
        <v>71</v>
      </c>
      <c r="AE3709" s="46">
        <v>69.3</v>
      </c>
      <c r="AF3709" s="46">
        <v>123</v>
      </c>
      <c r="AH3709" s="70" t="str">
        <f t="shared" si="422"/>
        <v/>
      </c>
      <c r="AI3709" s="70" t="str">
        <f t="shared" si="423"/>
        <v/>
      </c>
      <c r="AJ3709" s="70" t="str">
        <f t="shared" si="424"/>
        <v>X</v>
      </c>
      <c r="AK3709" s="70" t="str" cm="1">
        <f t="array" ref="AK3709">_xlfn.IFS(AH3709&lt;&gt;"","1",AI3709&lt;&gt;"","2",AJ3709&lt;&gt;"","3")</f>
        <v>3</v>
      </c>
    </row>
    <row r="3710" spans="1:37" x14ac:dyDescent="0.25">
      <c r="A3710" t="s">
        <v>513</v>
      </c>
      <c r="B3710" t="s">
        <v>367</v>
      </c>
      <c r="C3710" s="67" t="str">
        <f t="shared" si="419"/>
        <v>Tessa Schmocker</v>
      </c>
      <c r="D3710" s="71" t="str" cm="1">
        <f t="array" ref="D3710">_xlfn.IFS(AK3710="1",CONCATENATE(C3710,"Regional"),AK3710="2",CONCATENATE(C3710,"Sectional"),AK3710="3",CONCATENATE(C3710,COUNTIF($C$1:C3710,C3710)))</f>
        <v>Tessa Schmocker5</v>
      </c>
      <c r="E3710" s="66">
        <v>45174.3125</v>
      </c>
      <c r="F3710" t="s">
        <v>2617</v>
      </c>
      <c r="G3710" s="46">
        <v>73</v>
      </c>
      <c r="H3710" s="46">
        <v>105</v>
      </c>
      <c r="I3710" s="46">
        <v>30</v>
      </c>
      <c r="J3710" t="s">
        <v>2618</v>
      </c>
      <c r="K3710" t="s">
        <v>43</v>
      </c>
      <c r="L3710" s="46">
        <v>5071</v>
      </c>
      <c r="M3710" s="46">
        <v>71</v>
      </c>
      <c r="N3710" s="46">
        <v>69.3</v>
      </c>
      <c r="O3710" s="46">
        <v>123</v>
      </c>
      <c r="P3710" s="46">
        <f t="shared" si="420"/>
        <v>2</v>
      </c>
      <c r="R3710" s="67" t="s">
        <v>1194</v>
      </c>
      <c r="S3710" s="67">
        <f>COUNTIF(Y$2:$Y$100,R3710)</f>
        <v>0</v>
      </c>
      <c r="V3710" s="67">
        <f t="shared" si="421"/>
        <v>0</v>
      </c>
      <c r="X3710"/>
      <c r="Y3710" s="67" t="str">
        <f t="shared" si="425"/>
        <v xml:space="preserve"> </v>
      </c>
      <c r="AB3710" t="s">
        <v>43</v>
      </c>
      <c r="AC3710" s="46">
        <v>5071</v>
      </c>
      <c r="AD3710" s="46">
        <v>71</v>
      </c>
      <c r="AE3710" s="46">
        <v>69.3</v>
      </c>
      <c r="AF3710" s="46">
        <v>123</v>
      </c>
      <c r="AH3710" s="70" t="str">
        <f t="shared" si="422"/>
        <v/>
      </c>
      <c r="AI3710" s="70" t="str">
        <f t="shared" si="423"/>
        <v/>
      </c>
      <c r="AJ3710" s="70" t="str">
        <f t="shared" si="424"/>
        <v>X</v>
      </c>
      <c r="AK3710" s="70" t="str" cm="1">
        <f t="array" ref="AK3710">_xlfn.IFS(AH3710&lt;&gt;"","1",AI3710&lt;&gt;"","2",AJ3710&lt;&gt;"","3")</f>
        <v>3</v>
      </c>
    </row>
    <row r="3711" spans="1:37" x14ac:dyDescent="0.25">
      <c r="A3711" t="s">
        <v>993</v>
      </c>
      <c r="B3711" t="s">
        <v>994</v>
      </c>
      <c r="C3711" s="67" t="str">
        <f t="shared" si="419"/>
        <v>Calli Dahlgren</v>
      </c>
      <c r="D3711" s="71" t="str" cm="1">
        <f t="array" ref="D3711">_xlfn.IFS(AK3711="1",CONCATENATE(C3711,"Regional"),AK3711="2",CONCATENATE(C3711,"Sectional"),AK3711="3",CONCATENATE(C3711,COUNTIF($C$1:C3711,C3711)))</f>
        <v>Calli Dahlgren5</v>
      </c>
      <c r="E3711" s="66">
        <v>45174.3125</v>
      </c>
      <c r="F3711" t="s">
        <v>2617</v>
      </c>
      <c r="G3711" s="46">
        <v>73</v>
      </c>
      <c r="H3711" s="46">
        <v>106</v>
      </c>
      <c r="I3711" s="46">
        <v>32</v>
      </c>
      <c r="J3711" t="s">
        <v>2618</v>
      </c>
      <c r="K3711" t="s">
        <v>43</v>
      </c>
      <c r="L3711" s="46">
        <v>5071</v>
      </c>
      <c r="M3711" s="46">
        <v>71</v>
      </c>
      <c r="N3711" s="46">
        <v>69.3</v>
      </c>
      <c r="O3711" s="46">
        <v>123</v>
      </c>
      <c r="P3711" s="46">
        <f t="shared" si="420"/>
        <v>2</v>
      </c>
      <c r="R3711" s="67" t="s">
        <v>1497</v>
      </c>
      <c r="S3711" s="67">
        <f>COUNTIF(Y$2:$Y$100,R3711)</f>
        <v>0</v>
      </c>
      <c r="V3711" s="67">
        <f t="shared" si="421"/>
        <v>0</v>
      </c>
      <c r="X3711"/>
      <c r="Y3711" s="67" t="str">
        <f t="shared" si="425"/>
        <v xml:space="preserve"> </v>
      </c>
      <c r="AB3711" t="s">
        <v>43</v>
      </c>
      <c r="AC3711" s="46">
        <v>5071</v>
      </c>
      <c r="AD3711" s="46">
        <v>71</v>
      </c>
      <c r="AE3711" s="46">
        <v>69.3</v>
      </c>
      <c r="AF3711" s="46">
        <v>123</v>
      </c>
      <c r="AH3711" s="70" t="str">
        <f t="shared" si="422"/>
        <v/>
      </c>
      <c r="AI3711" s="70" t="str">
        <f t="shared" si="423"/>
        <v/>
      </c>
      <c r="AJ3711" s="70" t="str">
        <f t="shared" si="424"/>
        <v>X</v>
      </c>
      <c r="AK3711" s="70" t="str" cm="1">
        <f t="array" ref="AK3711">_xlfn.IFS(AH3711&lt;&gt;"","1",AI3711&lt;&gt;"","2",AJ3711&lt;&gt;"","3")</f>
        <v>3</v>
      </c>
    </row>
    <row r="3712" spans="1:37" x14ac:dyDescent="0.25">
      <c r="A3712" t="s">
        <v>619</v>
      </c>
      <c r="B3712" t="s">
        <v>510</v>
      </c>
      <c r="C3712" s="67" t="str">
        <f t="shared" si="419"/>
        <v>Laura Nowotny</v>
      </c>
      <c r="D3712" s="71" t="str" cm="1">
        <f t="array" ref="D3712">_xlfn.IFS(AK3712="1",CONCATENATE(C3712,"Regional"),AK3712="2",CONCATENATE(C3712,"Sectional"),AK3712="3",CONCATENATE(C3712,COUNTIF($C$1:C3712,C3712)))</f>
        <v>Laura Nowotny7</v>
      </c>
      <c r="E3712" s="66">
        <v>45174.3125</v>
      </c>
      <c r="F3712" t="s">
        <v>2617</v>
      </c>
      <c r="G3712" s="46">
        <v>73</v>
      </c>
      <c r="H3712" s="46">
        <v>107</v>
      </c>
      <c r="I3712" s="46">
        <v>33</v>
      </c>
      <c r="J3712" t="s">
        <v>2618</v>
      </c>
      <c r="K3712" t="s">
        <v>43</v>
      </c>
      <c r="L3712" s="46">
        <v>5071</v>
      </c>
      <c r="M3712" s="46">
        <v>71</v>
      </c>
      <c r="N3712" s="46">
        <v>69.3</v>
      </c>
      <c r="O3712" s="46">
        <v>123</v>
      </c>
      <c r="P3712" s="46">
        <f t="shared" si="420"/>
        <v>2</v>
      </c>
      <c r="R3712" s="67" t="s">
        <v>1258</v>
      </c>
      <c r="S3712" s="67">
        <f>COUNTIF(Y$2:$Y$100,R3712)</f>
        <v>0</v>
      </c>
      <c r="V3712" s="67">
        <f t="shared" si="421"/>
        <v>0</v>
      </c>
      <c r="X3712"/>
      <c r="Y3712" s="67" t="str">
        <f t="shared" si="425"/>
        <v xml:space="preserve"> </v>
      </c>
      <c r="AB3712" t="s">
        <v>43</v>
      </c>
      <c r="AC3712" s="46">
        <v>5071</v>
      </c>
      <c r="AD3712" s="46">
        <v>71</v>
      </c>
      <c r="AE3712" s="46">
        <v>69.3</v>
      </c>
      <c r="AF3712" s="46">
        <v>123</v>
      </c>
      <c r="AH3712" s="70" t="str">
        <f t="shared" si="422"/>
        <v/>
      </c>
      <c r="AI3712" s="70" t="str">
        <f t="shared" si="423"/>
        <v/>
      </c>
      <c r="AJ3712" s="70" t="str">
        <f t="shared" si="424"/>
        <v>X</v>
      </c>
      <c r="AK3712" s="70" t="str" cm="1">
        <f t="array" ref="AK3712">_xlfn.IFS(AH3712&lt;&gt;"","1",AI3712&lt;&gt;"","2",AJ3712&lt;&gt;"","3")</f>
        <v>3</v>
      </c>
    </row>
    <row r="3713" spans="1:37" x14ac:dyDescent="0.25">
      <c r="A3713" t="s">
        <v>3387</v>
      </c>
      <c r="B3713" t="s">
        <v>322</v>
      </c>
      <c r="C3713" s="67" t="str">
        <f t="shared" si="419"/>
        <v>Stella Sommers</v>
      </c>
      <c r="D3713" s="71" t="str" cm="1">
        <f t="array" ref="D3713">_xlfn.IFS(AK3713="1",CONCATENATE(C3713,"Regional"),AK3713="2",CONCATENATE(C3713,"Sectional"),AK3713="3",CONCATENATE(C3713,COUNTIF($C$1:C3713,C3713)))</f>
        <v>Stella Sommers7</v>
      </c>
      <c r="E3713" s="66">
        <v>45174.3125</v>
      </c>
      <c r="F3713" t="s">
        <v>2617</v>
      </c>
      <c r="G3713" s="46">
        <v>73</v>
      </c>
      <c r="H3713" s="46">
        <v>107</v>
      </c>
      <c r="I3713" s="46">
        <v>33</v>
      </c>
      <c r="J3713" t="s">
        <v>2618</v>
      </c>
      <c r="K3713" t="s">
        <v>43</v>
      </c>
      <c r="L3713" s="46">
        <v>5071</v>
      </c>
      <c r="M3713" s="46">
        <v>71</v>
      </c>
      <c r="N3713" s="46">
        <v>69.3</v>
      </c>
      <c r="O3713" s="46">
        <v>123</v>
      </c>
      <c r="P3713" s="46">
        <f t="shared" si="420"/>
        <v>2</v>
      </c>
      <c r="R3713" s="67" t="s">
        <v>3499</v>
      </c>
      <c r="S3713" s="67">
        <f>COUNTIF(Y$2:$Y$100,R3713)</f>
        <v>0</v>
      </c>
      <c r="V3713" s="67">
        <f t="shared" si="421"/>
        <v>0</v>
      </c>
      <c r="X3713"/>
      <c r="Y3713" s="67" t="str">
        <f t="shared" si="425"/>
        <v xml:space="preserve"> </v>
      </c>
      <c r="AB3713" t="s">
        <v>43</v>
      </c>
      <c r="AC3713" s="46">
        <v>5071</v>
      </c>
      <c r="AD3713" s="46">
        <v>71</v>
      </c>
      <c r="AE3713" s="46">
        <v>69.3</v>
      </c>
      <c r="AF3713" s="46">
        <v>123</v>
      </c>
      <c r="AH3713" s="70" t="str">
        <f t="shared" si="422"/>
        <v/>
      </c>
      <c r="AI3713" s="70" t="str">
        <f t="shared" si="423"/>
        <v/>
      </c>
      <c r="AJ3713" s="70" t="str">
        <f t="shared" si="424"/>
        <v>X</v>
      </c>
      <c r="AK3713" s="70" t="str" cm="1">
        <f t="array" ref="AK3713">_xlfn.IFS(AH3713&lt;&gt;"","1",AI3713&lt;&gt;"","2",AJ3713&lt;&gt;"","3")</f>
        <v>3</v>
      </c>
    </row>
    <row r="3714" spans="1:37" x14ac:dyDescent="0.25">
      <c r="A3714" t="s">
        <v>970</v>
      </c>
      <c r="B3714" t="s">
        <v>947</v>
      </c>
      <c r="C3714" s="67" t="str">
        <f t="shared" ref="C3714:C3777" si="426">CONCATENATE(B3714," ",A3714)</f>
        <v>Ally Saloun</v>
      </c>
      <c r="D3714" s="71" t="str" cm="1">
        <f t="array" ref="D3714">_xlfn.IFS(AK3714="1",CONCATENATE(C3714,"Regional"),AK3714="2",CONCATENATE(C3714,"Sectional"),AK3714="3",CONCATENATE(C3714,COUNTIF($C$1:C3714,C3714)))</f>
        <v>Ally Saloun1</v>
      </c>
      <c r="E3714" s="66">
        <v>45174.3125</v>
      </c>
      <c r="F3714" t="s">
        <v>2617</v>
      </c>
      <c r="G3714" s="46">
        <v>73</v>
      </c>
      <c r="H3714" s="46">
        <v>107</v>
      </c>
      <c r="I3714" s="46">
        <v>33</v>
      </c>
      <c r="J3714" t="s">
        <v>2618</v>
      </c>
      <c r="K3714" t="s">
        <v>43</v>
      </c>
      <c r="L3714" s="46">
        <v>5071</v>
      </c>
      <c r="M3714" s="46">
        <v>71</v>
      </c>
      <c r="N3714" s="46">
        <v>69.3</v>
      </c>
      <c r="O3714" s="46">
        <v>123</v>
      </c>
      <c r="P3714" s="46">
        <f t="shared" ref="P3714:P3777" si="427">IF(L3714&gt;4000,2,1)</f>
        <v>2</v>
      </c>
      <c r="R3714" s="67" t="s">
        <v>1484</v>
      </c>
      <c r="S3714" s="67">
        <f>COUNTIF(Y$2:$Y$100,R3714)</f>
        <v>0</v>
      </c>
      <c r="V3714" s="67">
        <f t="shared" ref="V3714:V3777" si="428">COUNTIF(R3714:R6337,Y3714)</f>
        <v>0</v>
      </c>
      <c r="X3714"/>
      <c r="Y3714" s="67" t="str">
        <f t="shared" si="425"/>
        <v xml:space="preserve"> </v>
      </c>
      <c r="AB3714" t="s">
        <v>43</v>
      </c>
      <c r="AC3714" s="46">
        <v>5071</v>
      </c>
      <c r="AD3714" s="46">
        <v>71</v>
      </c>
      <c r="AE3714" s="46">
        <v>69.3</v>
      </c>
      <c r="AF3714" s="46">
        <v>123</v>
      </c>
      <c r="AH3714" s="70" t="str">
        <f t="shared" ref="AH3714:AH3777" si="429">IF(ISNUMBER(SEARCH("regional",$F3714)),$F3714,"")</f>
        <v/>
      </c>
      <c r="AI3714" s="70" t="str">
        <f t="shared" ref="AI3714:AI3777" si="430">IF(ISNUMBER(SEARCH("sectional",$F3714)),$F3714,"")</f>
        <v/>
      </c>
      <c r="AJ3714" s="70" t="str">
        <f t="shared" ref="AJ3714:AJ3777" si="431">IF(AND(AH3714="",AI3714=""),"X","")</f>
        <v>X</v>
      </c>
      <c r="AK3714" s="70" t="str" cm="1">
        <f t="array" ref="AK3714">_xlfn.IFS(AH3714&lt;&gt;"","1",AI3714&lt;&gt;"","2",AJ3714&lt;&gt;"","3")</f>
        <v>3</v>
      </c>
    </row>
    <row r="3715" spans="1:37" x14ac:dyDescent="0.25">
      <c r="A3715" t="s">
        <v>316</v>
      </c>
      <c r="B3715" t="s">
        <v>257</v>
      </c>
      <c r="C3715" s="67" t="str">
        <f t="shared" si="426"/>
        <v>Teagan Morrison</v>
      </c>
      <c r="D3715" s="71" t="str" cm="1">
        <f t="array" ref="D3715">_xlfn.IFS(AK3715="1",CONCATENATE(C3715,"Regional"),AK3715="2",CONCATENATE(C3715,"Sectional"),AK3715="3",CONCATENATE(C3715,COUNTIF($C$1:C3715,C3715)))</f>
        <v>Teagan Morrison5</v>
      </c>
      <c r="E3715" s="66">
        <v>45174.3125</v>
      </c>
      <c r="F3715" t="s">
        <v>2617</v>
      </c>
      <c r="G3715" s="46">
        <v>73</v>
      </c>
      <c r="H3715" s="46">
        <v>108</v>
      </c>
      <c r="I3715" s="46">
        <v>36</v>
      </c>
      <c r="J3715" t="s">
        <v>2618</v>
      </c>
      <c r="K3715" t="s">
        <v>43</v>
      </c>
      <c r="L3715" s="46">
        <v>5071</v>
      </c>
      <c r="M3715" s="46">
        <v>71</v>
      </c>
      <c r="N3715" s="46">
        <v>69.3</v>
      </c>
      <c r="O3715" s="46">
        <v>123</v>
      </c>
      <c r="P3715" s="46">
        <f t="shared" si="427"/>
        <v>2</v>
      </c>
      <c r="R3715" s="67" t="s">
        <v>1322</v>
      </c>
      <c r="S3715" s="67">
        <f>COUNTIF(Y$2:$Y$100,R3715)</f>
        <v>0</v>
      </c>
      <c r="V3715" s="67">
        <f t="shared" si="428"/>
        <v>0</v>
      </c>
      <c r="X3715"/>
      <c r="Y3715" s="67" t="str">
        <f t="shared" si="425"/>
        <v xml:space="preserve"> </v>
      </c>
      <c r="AB3715" t="s">
        <v>43</v>
      </c>
      <c r="AC3715" s="46">
        <v>5071</v>
      </c>
      <c r="AD3715" s="46">
        <v>71</v>
      </c>
      <c r="AE3715" s="46">
        <v>69.3</v>
      </c>
      <c r="AF3715" s="46">
        <v>123</v>
      </c>
      <c r="AH3715" s="70" t="str">
        <f t="shared" si="429"/>
        <v/>
      </c>
      <c r="AI3715" s="70" t="str">
        <f t="shared" si="430"/>
        <v/>
      </c>
      <c r="AJ3715" s="70" t="str">
        <f t="shared" si="431"/>
        <v>X</v>
      </c>
      <c r="AK3715" s="70" t="str" cm="1">
        <f t="array" ref="AK3715">_xlfn.IFS(AH3715&lt;&gt;"","1",AI3715&lt;&gt;"","2",AJ3715&lt;&gt;"","3")</f>
        <v>3</v>
      </c>
    </row>
    <row r="3716" spans="1:37" x14ac:dyDescent="0.25">
      <c r="A3716" t="s">
        <v>1636</v>
      </c>
      <c r="B3716" t="s">
        <v>362</v>
      </c>
      <c r="C3716" s="67" t="str">
        <f t="shared" si="426"/>
        <v>Emma Royston</v>
      </c>
      <c r="D3716" s="71" t="str" cm="1">
        <f t="array" ref="D3716">_xlfn.IFS(AK3716="1",CONCATENATE(C3716,"Regional"),AK3716="2",CONCATENATE(C3716,"Sectional"),AK3716="3",CONCATENATE(C3716,COUNTIF($C$1:C3716,C3716)))</f>
        <v>Emma Royston1</v>
      </c>
      <c r="E3716" s="66">
        <v>45174.3125</v>
      </c>
      <c r="F3716" t="s">
        <v>2617</v>
      </c>
      <c r="G3716" s="46">
        <v>73</v>
      </c>
      <c r="H3716" s="46">
        <v>108</v>
      </c>
      <c r="I3716" s="46">
        <v>36</v>
      </c>
      <c r="J3716" t="s">
        <v>2618</v>
      </c>
      <c r="K3716" t="s">
        <v>43</v>
      </c>
      <c r="L3716" s="46">
        <v>5071</v>
      </c>
      <c r="M3716" s="46">
        <v>71</v>
      </c>
      <c r="N3716" s="46">
        <v>69.3</v>
      </c>
      <c r="O3716" s="46">
        <v>123</v>
      </c>
      <c r="P3716" s="46">
        <f t="shared" si="427"/>
        <v>2</v>
      </c>
      <c r="R3716" s="67" t="s">
        <v>3655</v>
      </c>
      <c r="S3716" s="67">
        <f>COUNTIF(Y$2:$Y$100,R3716)</f>
        <v>0</v>
      </c>
      <c r="V3716" s="67">
        <f t="shared" si="428"/>
        <v>0</v>
      </c>
      <c r="X3716"/>
      <c r="Y3716" s="67" t="str">
        <f t="shared" si="425"/>
        <v xml:space="preserve"> </v>
      </c>
      <c r="AB3716" t="s">
        <v>43</v>
      </c>
      <c r="AC3716" s="46">
        <v>5071</v>
      </c>
      <c r="AD3716" s="46">
        <v>71</v>
      </c>
      <c r="AE3716" s="46">
        <v>69.3</v>
      </c>
      <c r="AF3716" s="46">
        <v>123</v>
      </c>
      <c r="AH3716" s="70" t="str">
        <f t="shared" si="429"/>
        <v/>
      </c>
      <c r="AI3716" s="70" t="str">
        <f t="shared" si="430"/>
        <v/>
      </c>
      <c r="AJ3716" s="70" t="str">
        <f t="shared" si="431"/>
        <v>X</v>
      </c>
      <c r="AK3716" s="70" t="str" cm="1">
        <f t="array" ref="AK3716">_xlfn.IFS(AH3716&lt;&gt;"","1",AI3716&lt;&gt;"","2",AJ3716&lt;&gt;"","3")</f>
        <v>3</v>
      </c>
    </row>
    <row r="3717" spans="1:37" x14ac:dyDescent="0.25">
      <c r="A3717" t="s">
        <v>1813</v>
      </c>
      <c r="B3717" t="s">
        <v>1814</v>
      </c>
      <c r="C3717" s="67" t="str">
        <f t="shared" si="426"/>
        <v>Freyja Swanson</v>
      </c>
      <c r="D3717" s="71" t="str" cm="1">
        <f t="array" ref="D3717">_xlfn.IFS(AK3717="1",CONCATENATE(C3717,"Regional"),AK3717="2",CONCATENATE(C3717,"Sectional"),AK3717="3",CONCATENATE(C3717,COUNTIF($C$1:C3717,C3717)))</f>
        <v>Freyja Swanson1</v>
      </c>
      <c r="E3717" s="66">
        <v>45174.3125</v>
      </c>
      <c r="F3717" t="s">
        <v>2617</v>
      </c>
      <c r="G3717" s="46">
        <v>73</v>
      </c>
      <c r="H3717" s="46">
        <v>109</v>
      </c>
      <c r="I3717" s="46">
        <v>38</v>
      </c>
      <c r="J3717" t="s">
        <v>2618</v>
      </c>
      <c r="K3717" t="s">
        <v>43</v>
      </c>
      <c r="L3717" s="46">
        <v>5071</v>
      </c>
      <c r="M3717" s="46">
        <v>71</v>
      </c>
      <c r="N3717" s="46">
        <v>69.3</v>
      </c>
      <c r="O3717" s="46">
        <v>123</v>
      </c>
      <c r="P3717" s="46">
        <f t="shared" si="427"/>
        <v>2</v>
      </c>
      <c r="R3717" s="67" t="s">
        <v>2815</v>
      </c>
      <c r="S3717" s="67">
        <f>COUNTIF(Y$2:$Y$100,R3717)</f>
        <v>0</v>
      </c>
      <c r="V3717" s="67">
        <f t="shared" si="428"/>
        <v>0</v>
      </c>
      <c r="X3717"/>
      <c r="Y3717" s="67" t="str">
        <f t="shared" si="425"/>
        <v xml:space="preserve"> </v>
      </c>
      <c r="AB3717" t="s">
        <v>43</v>
      </c>
      <c r="AC3717" s="46">
        <v>5071</v>
      </c>
      <c r="AD3717" s="46">
        <v>71</v>
      </c>
      <c r="AE3717" s="46">
        <v>69.3</v>
      </c>
      <c r="AF3717" s="46">
        <v>123</v>
      </c>
      <c r="AH3717" s="70" t="str">
        <f t="shared" si="429"/>
        <v/>
      </c>
      <c r="AI3717" s="70" t="str">
        <f t="shared" si="430"/>
        <v/>
      </c>
      <c r="AJ3717" s="70" t="str">
        <f t="shared" si="431"/>
        <v>X</v>
      </c>
      <c r="AK3717" s="70" t="str" cm="1">
        <f t="array" ref="AK3717">_xlfn.IFS(AH3717&lt;&gt;"","1",AI3717&lt;&gt;"","2",AJ3717&lt;&gt;"","3")</f>
        <v>3</v>
      </c>
    </row>
    <row r="3718" spans="1:37" x14ac:dyDescent="0.25">
      <c r="A3718" t="s">
        <v>917</v>
      </c>
      <c r="B3718" t="s">
        <v>539</v>
      </c>
      <c r="C3718" s="67" t="str">
        <f t="shared" si="426"/>
        <v>Maggie Pal</v>
      </c>
      <c r="D3718" s="71" t="str" cm="1">
        <f t="array" ref="D3718">_xlfn.IFS(AK3718="1",CONCATENATE(C3718,"Regional"),AK3718="2",CONCATENATE(C3718,"Sectional"),AK3718="3",CONCATENATE(C3718,COUNTIF($C$1:C3718,C3718)))</f>
        <v>Maggie Pal4</v>
      </c>
      <c r="E3718" s="66">
        <v>45174.3125</v>
      </c>
      <c r="F3718" t="s">
        <v>2617</v>
      </c>
      <c r="G3718" s="46">
        <v>73</v>
      </c>
      <c r="H3718" s="46">
        <v>110</v>
      </c>
      <c r="I3718" s="46">
        <v>39</v>
      </c>
      <c r="J3718" t="s">
        <v>2618</v>
      </c>
      <c r="K3718" t="s">
        <v>43</v>
      </c>
      <c r="L3718" s="46">
        <v>5071</v>
      </c>
      <c r="M3718" s="46">
        <v>71</v>
      </c>
      <c r="N3718" s="46">
        <v>69.3</v>
      </c>
      <c r="O3718" s="46">
        <v>123</v>
      </c>
      <c r="P3718" s="46">
        <f t="shared" si="427"/>
        <v>2</v>
      </c>
      <c r="R3718" s="67" t="s">
        <v>1450</v>
      </c>
      <c r="S3718" s="67">
        <f>COUNTIF(Y$2:$Y$100,R3718)</f>
        <v>0</v>
      </c>
      <c r="V3718" s="67">
        <f t="shared" si="428"/>
        <v>0</v>
      </c>
      <c r="X3718"/>
      <c r="Y3718" s="67" t="str">
        <f t="shared" si="425"/>
        <v xml:space="preserve"> </v>
      </c>
      <c r="AB3718" t="s">
        <v>43</v>
      </c>
      <c r="AC3718" s="46">
        <v>5071</v>
      </c>
      <c r="AD3718" s="46">
        <v>71</v>
      </c>
      <c r="AE3718" s="46">
        <v>69.3</v>
      </c>
      <c r="AF3718" s="46">
        <v>123</v>
      </c>
      <c r="AH3718" s="70" t="str">
        <f t="shared" si="429"/>
        <v/>
      </c>
      <c r="AI3718" s="70" t="str">
        <f t="shared" si="430"/>
        <v/>
      </c>
      <c r="AJ3718" s="70" t="str">
        <f t="shared" si="431"/>
        <v>X</v>
      </c>
      <c r="AK3718" s="70" t="str" cm="1">
        <f t="array" ref="AK3718">_xlfn.IFS(AH3718&lt;&gt;"","1",AI3718&lt;&gt;"","2",AJ3718&lt;&gt;"","3")</f>
        <v>3</v>
      </c>
    </row>
    <row r="3719" spans="1:37" x14ac:dyDescent="0.25">
      <c r="A3719" t="s">
        <v>2263</v>
      </c>
      <c r="B3719" t="s">
        <v>2182</v>
      </c>
      <c r="C3719" s="67" t="str">
        <f t="shared" si="426"/>
        <v>Rory Steffens</v>
      </c>
      <c r="D3719" s="71" t="str" cm="1">
        <f t="array" ref="D3719">_xlfn.IFS(AK3719="1",CONCATENATE(C3719,"Regional"),AK3719="2",CONCATENATE(C3719,"Sectional"),AK3719="3",CONCATENATE(C3719,COUNTIF($C$1:C3719,C3719)))</f>
        <v>Rory Steffens1</v>
      </c>
      <c r="E3719" s="66">
        <v>45174.3125</v>
      </c>
      <c r="F3719" t="s">
        <v>2617</v>
      </c>
      <c r="G3719" s="46">
        <v>73</v>
      </c>
      <c r="H3719" s="46">
        <v>110</v>
      </c>
      <c r="I3719" s="46">
        <v>39</v>
      </c>
      <c r="J3719" t="s">
        <v>2618</v>
      </c>
      <c r="K3719" t="s">
        <v>43</v>
      </c>
      <c r="L3719" s="46">
        <v>5071</v>
      </c>
      <c r="M3719" s="46">
        <v>71</v>
      </c>
      <c r="N3719" s="46">
        <v>69.3</v>
      </c>
      <c r="O3719" s="46">
        <v>123</v>
      </c>
      <c r="P3719" s="46">
        <f t="shared" si="427"/>
        <v>2</v>
      </c>
      <c r="R3719" s="67" t="s">
        <v>3288</v>
      </c>
      <c r="S3719" s="67">
        <f>COUNTIF(Y$2:$Y$100,R3719)</f>
        <v>0</v>
      </c>
      <c r="V3719" s="67">
        <f t="shared" si="428"/>
        <v>0</v>
      </c>
      <c r="X3719"/>
      <c r="Y3719" s="67" t="str">
        <f t="shared" si="425"/>
        <v xml:space="preserve"> </v>
      </c>
      <c r="AB3719" t="s">
        <v>43</v>
      </c>
      <c r="AC3719" s="46">
        <v>5071</v>
      </c>
      <c r="AD3719" s="46">
        <v>71</v>
      </c>
      <c r="AE3719" s="46">
        <v>69.3</v>
      </c>
      <c r="AF3719" s="46">
        <v>123</v>
      </c>
      <c r="AH3719" s="70" t="str">
        <f t="shared" si="429"/>
        <v/>
      </c>
      <c r="AI3719" s="70" t="str">
        <f t="shared" si="430"/>
        <v/>
      </c>
      <c r="AJ3719" s="70" t="str">
        <f t="shared" si="431"/>
        <v>X</v>
      </c>
      <c r="AK3719" s="70" t="str" cm="1">
        <f t="array" ref="AK3719">_xlfn.IFS(AH3719&lt;&gt;"","1",AI3719&lt;&gt;"","2",AJ3719&lt;&gt;"","3")</f>
        <v>3</v>
      </c>
    </row>
    <row r="3720" spans="1:37" x14ac:dyDescent="0.25">
      <c r="A3720" t="s">
        <v>851</v>
      </c>
      <c r="B3720" t="s">
        <v>561</v>
      </c>
      <c r="C3720" s="67" t="str">
        <f t="shared" si="426"/>
        <v>Maddie Inman</v>
      </c>
      <c r="D3720" s="71" t="str" cm="1">
        <f t="array" ref="D3720">_xlfn.IFS(AK3720="1",CONCATENATE(C3720,"Regional"),AK3720="2",CONCATENATE(C3720,"Sectional"),AK3720="3",CONCATENATE(C3720,COUNTIF($C$1:C3720,C3720)))</f>
        <v>Maddie Inman4</v>
      </c>
      <c r="E3720" s="66">
        <v>45174.3125</v>
      </c>
      <c r="F3720" t="s">
        <v>2617</v>
      </c>
      <c r="G3720" s="46">
        <v>73</v>
      </c>
      <c r="H3720" s="46">
        <v>111</v>
      </c>
      <c r="I3720" s="46">
        <v>41</v>
      </c>
      <c r="J3720" t="s">
        <v>2618</v>
      </c>
      <c r="K3720" t="s">
        <v>43</v>
      </c>
      <c r="L3720" s="46">
        <v>5071</v>
      </c>
      <c r="M3720" s="46">
        <v>71</v>
      </c>
      <c r="N3720" s="46">
        <v>69.3</v>
      </c>
      <c r="O3720" s="46">
        <v>123</v>
      </c>
      <c r="P3720" s="46">
        <f t="shared" si="427"/>
        <v>2</v>
      </c>
      <c r="R3720" s="67" t="s">
        <v>1396</v>
      </c>
      <c r="S3720" s="67">
        <f>COUNTIF(Y$2:$Y$100,R3720)</f>
        <v>0</v>
      </c>
      <c r="V3720" s="67">
        <f t="shared" si="428"/>
        <v>0</v>
      </c>
      <c r="X3720"/>
      <c r="Y3720" s="67" t="str">
        <f t="shared" ref="Y3720:Y3783" si="432">CONCATENATE(W3720," ",X3720)</f>
        <v xml:space="preserve"> </v>
      </c>
      <c r="AB3720" t="s">
        <v>43</v>
      </c>
      <c r="AC3720" s="46">
        <v>5071</v>
      </c>
      <c r="AD3720" s="46">
        <v>71</v>
      </c>
      <c r="AE3720" s="46">
        <v>69.3</v>
      </c>
      <c r="AF3720" s="46">
        <v>123</v>
      </c>
      <c r="AH3720" s="70" t="str">
        <f t="shared" si="429"/>
        <v/>
      </c>
      <c r="AI3720" s="70" t="str">
        <f t="shared" si="430"/>
        <v/>
      </c>
      <c r="AJ3720" s="70" t="str">
        <f t="shared" si="431"/>
        <v>X</v>
      </c>
      <c r="AK3720" s="70" t="str" cm="1">
        <f t="array" ref="AK3720">_xlfn.IFS(AH3720&lt;&gt;"","1",AI3720&lt;&gt;"","2",AJ3720&lt;&gt;"","3")</f>
        <v>3</v>
      </c>
    </row>
    <row r="3721" spans="1:37" x14ac:dyDescent="0.25">
      <c r="A3721" t="s">
        <v>1896</v>
      </c>
      <c r="B3721" t="s">
        <v>473</v>
      </c>
      <c r="C3721" s="67" t="str">
        <f t="shared" si="426"/>
        <v>Gabby Dayton</v>
      </c>
      <c r="D3721" s="71" t="str" cm="1">
        <f t="array" ref="D3721">_xlfn.IFS(AK3721="1",CONCATENATE(C3721,"Regional"),AK3721="2",CONCATENATE(C3721,"Sectional"),AK3721="3",CONCATENATE(C3721,COUNTIF($C$1:C3721,C3721)))</f>
        <v>Gabby Dayton1</v>
      </c>
      <c r="E3721" s="66">
        <v>45174.3125</v>
      </c>
      <c r="F3721" t="s">
        <v>2617</v>
      </c>
      <c r="G3721" s="46">
        <v>73</v>
      </c>
      <c r="H3721" s="46">
        <v>111</v>
      </c>
      <c r="I3721" s="46">
        <v>41</v>
      </c>
      <c r="J3721" t="s">
        <v>2618</v>
      </c>
      <c r="K3721" t="s">
        <v>43</v>
      </c>
      <c r="L3721" s="46">
        <v>5071</v>
      </c>
      <c r="M3721" s="46">
        <v>71</v>
      </c>
      <c r="N3721" s="46">
        <v>69.3</v>
      </c>
      <c r="O3721" s="46">
        <v>123</v>
      </c>
      <c r="P3721" s="46">
        <f t="shared" si="427"/>
        <v>2</v>
      </c>
      <c r="R3721" s="67" t="s">
        <v>2905</v>
      </c>
      <c r="S3721" s="67">
        <f>COUNTIF(Y$2:$Y$100,R3721)</f>
        <v>0</v>
      </c>
      <c r="V3721" s="67">
        <f t="shared" si="428"/>
        <v>0</v>
      </c>
      <c r="X3721"/>
      <c r="Y3721" s="67" t="str">
        <f t="shared" si="432"/>
        <v xml:space="preserve"> </v>
      </c>
      <c r="AB3721" t="s">
        <v>43</v>
      </c>
      <c r="AC3721" s="46">
        <v>5071</v>
      </c>
      <c r="AD3721" s="46">
        <v>71</v>
      </c>
      <c r="AE3721" s="46">
        <v>69.3</v>
      </c>
      <c r="AF3721" s="46">
        <v>123</v>
      </c>
      <c r="AH3721" s="70" t="str">
        <f t="shared" si="429"/>
        <v/>
      </c>
      <c r="AI3721" s="70" t="str">
        <f t="shared" si="430"/>
        <v/>
      </c>
      <c r="AJ3721" s="70" t="str">
        <f t="shared" si="431"/>
        <v>X</v>
      </c>
      <c r="AK3721" s="70" t="str" cm="1">
        <f t="array" ref="AK3721">_xlfn.IFS(AH3721&lt;&gt;"","1",AI3721&lt;&gt;"","2",AJ3721&lt;&gt;"","3")</f>
        <v>3</v>
      </c>
    </row>
    <row r="3722" spans="1:37" x14ac:dyDescent="0.25">
      <c r="A3722" t="s">
        <v>1008</v>
      </c>
      <c r="B3722" t="s">
        <v>313</v>
      </c>
      <c r="C3722" s="67" t="str">
        <f t="shared" si="426"/>
        <v>Avery Stoneberg</v>
      </c>
      <c r="D3722" s="71" t="str" cm="1">
        <f t="array" ref="D3722">_xlfn.IFS(AK3722="1",CONCATENATE(C3722,"Regional"),AK3722="2",CONCATENATE(C3722,"Sectional"),AK3722="3",CONCATENATE(C3722,COUNTIF($C$1:C3722,C3722)))</f>
        <v>Avery Stoneberg1</v>
      </c>
      <c r="E3722" s="66">
        <v>45174.3125</v>
      </c>
      <c r="F3722" t="s">
        <v>2617</v>
      </c>
      <c r="G3722" s="46">
        <v>73</v>
      </c>
      <c r="H3722" s="46">
        <v>111</v>
      </c>
      <c r="I3722" s="46">
        <v>41</v>
      </c>
      <c r="J3722" t="s">
        <v>2618</v>
      </c>
      <c r="K3722" t="s">
        <v>43</v>
      </c>
      <c r="L3722" s="46">
        <v>5071</v>
      </c>
      <c r="M3722" s="46">
        <v>71</v>
      </c>
      <c r="N3722" s="46">
        <v>69.3</v>
      </c>
      <c r="O3722" s="46">
        <v>123</v>
      </c>
      <c r="P3722" s="46">
        <f t="shared" si="427"/>
        <v>2</v>
      </c>
      <c r="R3722" s="67" t="s">
        <v>1511</v>
      </c>
      <c r="S3722" s="67">
        <f>COUNTIF(Y$2:$Y$100,R3722)</f>
        <v>0</v>
      </c>
      <c r="V3722" s="67">
        <f t="shared" si="428"/>
        <v>0</v>
      </c>
      <c r="X3722"/>
      <c r="Y3722" s="67" t="str">
        <f t="shared" si="432"/>
        <v xml:space="preserve"> </v>
      </c>
      <c r="AB3722" t="s">
        <v>43</v>
      </c>
      <c r="AC3722" s="46">
        <v>5071</v>
      </c>
      <c r="AD3722" s="46">
        <v>71</v>
      </c>
      <c r="AE3722" s="46">
        <v>69.3</v>
      </c>
      <c r="AF3722" s="46">
        <v>123</v>
      </c>
      <c r="AH3722" s="70" t="str">
        <f t="shared" si="429"/>
        <v/>
      </c>
      <c r="AI3722" s="70" t="str">
        <f t="shared" si="430"/>
        <v/>
      </c>
      <c r="AJ3722" s="70" t="str">
        <f t="shared" si="431"/>
        <v>X</v>
      </c>
      <c r="AK3722" s="70" t="str" cm="1">
        <f t="array" ref="AK3722">_xlfn.IFS(AH3722&lt;&gt;"","1",AI3722&lt;&gt;"","2",AJ3722&lt;&gt;"","3")</f>
        <v>3</v>
      </c>
    </row>
    <row r="3723" spans="1:37" x14ac:dyDescent="0.25">
      <c r="A3723" t="s">
        <v>862</v>
      </c>
      <c r="B3723" t="s">
        <v>564</v>
      </c>
      <c r="C3723" s="67" t="str">
        <f t="shared" si="426"/>
        <v>Evelyn Millard</v>
      </c>
      <c r="D3723" s="71" t="str" cm="1">
        <f t="array" ref="D3723">_xlfn.IFS(AK3723="1",CONCATENATE(C3723,"Regional"),AK3723="2",CONCATENATE(C3723,"Sectional"),AK3723="3",CONCATENATE(C3723,COUNTIF($C$1:C3723,C3723)))</f>
        <v>Evelyn Millard4</v>
      </c>
      <c r="E3723" s="66">
        <v>45174.3125</v>
      </c>
      <c r="F3723" t="s">
        <v>2617</v>
      </c>
      <c r="G3723" s="46">
        <v>73</v>
      </c>
      <c r="H3723" s="46">
        <v>112</v>
      </c>
      <c r="I3723" s="46">
        <v>44</v>
      </c>
      <c r="J3723" t="s">
        <v>2618</v>
      </c>
      <c r="K3723" t="s">
        <v>43</v>
      </c>
      <c r="L3723" s="46">
        <v>5071</v>
      </c>
      <c r="M3723" s="46">
        <v>71</v>
      </c>
      <c r="N3723" s="46">
        <v>69.3</v>
      </c>
      <c r="O3723" s="46">
        <v>123</v>
      </c>
      <c r="P3723" s="46">
        <f t="shared" si="427"/>
        <v>2</v>
      </c>
      <c r="R3723" s="67" t="s">
        <v>1404</v>
      </c>
      <c r="S3723" s="67">
        <f>COUNTIF(Y$2:$Y$100,R3723)</f>
        <v>0</v>
      </c>
      <c r="V3723" s="67">
        <f t="shared" si="428"/>
        <v>0</v>
      </c>
      <c r="X3723"/>
      <c r="Y3723" s="67" t="str">
        <f t="shared" si="432"/>
        <v xml:space="preserve"> </v>
      </c>
      <c r="AB3723" t="s">
        <v>43</v>
      </c>
      <c r="AC3723" s="46">
        <v>5071</v>
      </c>
      <c r="AD3723" s="46">
        <v>71</v>
      </c>
      <c r="AE3723" s="46">
        <v>69.3</v>
      </c>
      <c r="AF3723" s="46">
        <v>123</v>
      </c>
      <c r="AH3723" s="70" t="str">
        <f t="shared" si="429"/>
        <v/>
      </c>
      <c r="AI3723" s="70" t="str">
        <f t="shared" si="430"/>
        <v/>
      </c>
      <c r="AJ3723" s="70" t="str">
        <f t="shared" si="431"/>
        <v>X</v>
      </c>
      <c r="AK3723" s="70" t="str" cm="1">
        <f t="array" ref="AK3723">_xlfn.IFS(AH3723&lt;&gt;"","1",AI3723&lt;&gt;"","2",AJ3723&lt;&gt;"","3")</f>
        <v>3</v>
      </c>
    </row>
    <row r="3724" spans="1:37" x14ac:dyDescent="0.25">
      <c r="A3724" t="s">
        <v>385</v>
      </c>
      <c r="B3724" t="s">
        <v>995</v>
      </c>
      <c r="C3724" s="67" t="str">
        <f t="shared" si="426"/>
        <v>Annabelle Wilson</v>
      </c>
      <c r="D3724" s="71" t="str" cm="1">
        <f t="array" ref="D3724">_xlfn.IFS(AK3724="1",CONCATENATE(C3724,"Regional"),AK3724="2",CONCATENATE(C3724,"Sectional"),AK3724="3",CONCATENATE(C3724,COUNTIF($C$1:C3724,C3724)))</f>
        <v>Annabelle Wilson1</v>
      </c>
      <c r="E3724" s="66">
        <v>45174.3125</v>
      </c>
      <c r="F3724" t="s">
        <v>2617</v>
      </c>
      <c r="G3724" s="46">
        <v>73</v>
      </c>
      <c r="H3724" s="46">
        <v>112</v>
      </c>
      <c r="I3724" s="46">
        <v>44</v>
      </c>
      <c r="J3724" t="s">
        <v>2618</v>
      </c>
      <c r="K3724" t="s">
        <v>43</v>
      </c>
      <c r="L3724" s="46">
        <v>5071</v>
      </c>
      <c r="M3724" s="46">
        <v>71</v>
      </c>
      <c r="N3724" s="46">
        <v>69.3</v>
      </c>
      <c r="O3724" s="46">
        <v>123</v>
      </c>
      <c r="P3724" s="46">
        <f t="shared" si="427"/>
        <v>2</v>
      </c>
      <c r="R3724" s="67" t="s">
        <v>1499</v>
      </c>
      <c r="S3724" s="67">
        <f>COUNTIF(Y$2:$Y$100,R3724)</f>
        <v>0</v>
      </c>
      <c r="V3724" s="67">
        <f t="shared" si="428"/>
        <v>0</v>
      </c>
      <c r="X3724"/>
      <c r="Y3724" s="67" t="str">
        <f t="shared" si="432"/>
        <v xml:space="preserve"> </v>
      </c>
      <c r="AB3724" t="s">
        <v>43</v>
      </c>
      <c r="AC3724" s="46">
        <v>5071</v>
      </c>
      <c r="AD3724" s="46">
        <v>71</v>
      </c>
      <c r="AE3724" s="46">
        <v>69.3</v>
      </c>
      <c r="AF3724" s="46">
        <v>123</v>
      </c>
      <c r="AH3724" s="70" t="str">
        <f t="shared" si="429"/>
        <v/>
      </c>
      <c r="AI3724" s="70" t="str">
        <f t="shared" si="430"/>
        <v/>
      </c>
      <c r="AJ3724" s="70" t="str">
        <f t="shared" si="431"/>
        <v>X</v>
      </c>
      <c r="AK3724" s="70" t="str" cm="1">
        <f t="array" ref="AK3724">_xlfn.IFS(AH3724&lt;&gt;"","1",AI3724&lt;&gt;"","2",AJ3724&lt;&gt;"","3")</f>
        <v>3</v>
      </c>
    </row>
    <row r="3725" spans="1:37" x14ac:dyDescent="0.25">
      <c r="A3725" t="s">
        <v>2234</v>
      </c>
      <c r="B3725" t="s">
        <v>380</v>
      </c>
      <c r="C3725" s="67" t="str">
        <f t="shared" si="426"/>
        <v>Amelia Luebke</v>
      </c>
      <c r="D3725" s="71" t="str" cm="1">
        <f t="array" ref="D3725">_xlfn.IFS(AK3725="1",CONCATENATE(C3725,"Regional"),AK3725="2",CONCATENATE(C3725,"Sectional"),AK3725="3",CONCATENATE(C3725,COUNTIF($C$1:C3725,C3725)))</f>
        <v>Amelia Luebke2</v>
      </c>
      <c r="E3725" s="66">
        <v>45174.3125</v>
      </c>
      <c r="F3725" t="s">
        <v>2617</v>
      </c>
      <c r="G3725" s="46">
        <v>73</v>
      </c>
      <c r="H3725" s="46">
        <v>112</v>
      </c>
      <c r="I3725" s="46">
        <v>44</v>
      </c>
      <c r="J3725" t="s">
        <v>2618</v>
      </c>
      <c r="K3725" t="s">
        <v>43</v>
      </c>
      <c r="L3725" s="46">
        <v>5071</v>
      </c>
      <c r="M3725" s="46">
        <v>71</v>
      </c>
      <c r="N3725" s="46">
        <v>69.3</v>
      </c>
      <c r="O3725" s="46">
        <v>123</v>
      </c>
      <c r="P3725" s="46">
        <f t="shared" si="427"/>
        <v>2</v>
      </c>
      <c r="R3725" s="67" t="s">
        <v>3256</v>
      </c>
      <c r="S3725" s="67">
        <f>COUNTIF(Y$2:$Y$100,R3725)</f>
        <v>0</v>
      </c>
      <c r="V3725" s="67">
        <f t="shared" si="428"/>
        <v>0</v>
      </c>
      <c r="X3725"/>
      <c r="Y3725" s="67" t="str">
        <f t="shared" si="432"/>
        <v xml:space="preserve"> </v>
      </c>
      <c r="AB3725" t="s">
        <v>43</v>
      </c>
      <c r="AC3725" s="46">
        <v>5071</v>
      </c>
      <c r="AD3725" s="46">
        <v>71</v>
      </c>
      <c r="AE3725" s="46">
        <v>69.3</v>
      </c>
      <c r="AF3725" s="46">
        <v>123</v>
      </c>
      <c r="AH3725" s="70" t="str">
        <f t="shared" si="429"/>
        <v/>
      </c>
      <c r="AI3725" s="70" t="str">
        <f t="shared" si="430"/>
        <v/>
      </c>
      <c r="AJ3725" s="70" t="str">
        <f t="shared" si="431"/>
        <v>X</v>
      </c>
      <c r="AK3725" s="70" t="str" cm="1">
        <f t="array" ref="AK3725">_xlfn.IFS(AH3725&lt;&gt;"","1",AI3725&lt;&gt;"","2",AJ3725&lt;&gt;"","3")</f>
        <v>3</v>
      </c>
    </row>
    <row r="3726" spans="1:37" x14ac:dyDescent="0.25">
      <c r="A3726" t="s">
        <v>309</v>
      </c>
      <c r="B3726" t="s">
        <v>773</v>
      </c>
      <c r="C3726" s="67" t="str">
        <f t="shared" si="426"/>
        <v>Ashley Meyer</v>
      </c>
      <c r="D3726" s="71" t="str" cm="1">
        <f t="array" ref="D3726">_xlfn.IFS(AK3726="1",CONCATENATE(C3726,"Regional"),AK3726="2",CONCATENATE(C3726,"Sectional"),AK3726="3",CONCATENATE(C3726,COUNTIF($C$1:C3726,C3726)))</f>
        <v>Ashley Meyer4</v>
      </c>
      <c r="E3726" s="66">
        <v>45174.3125</v>
      </c>
      <c r="F3726" t="s">
        <v>2617</v>
      </c>
      <c r="G3726" s="46">
        <v>73</v>
      </c>
      <c r="H3726" s="46">
        <v>112</v>
      </c>
      <c r="I3726" s="46">
        <v>44</v>
      </c>
      <c r="J3726" t="s">
        <v>2618</v>
      </c>
      <c r="K3726" t="s">
        <v>43</v>
      </c>
      <c r="L3726" s="46">
        <v>5071</v>
      </c>
      <c r="M3726" s="46">
        <v>71</v>
      </c>
      <c r="N3726" s="46">
        <v>69.3</v>
      </c>
      <c r="O3726" s="46">
        <v>123</v>
      </c>
      <c r="P3726" s="46">
        <f t="shared" si="427"/>
        <v>2</v>
      </c>
      <c r="R3726" s="67" t="s">
        <v>2851</v>
      </c>
      <c r="S3726" s="67">
        <f>COUNTIF(Y$2:$Y$100,R3726)</f>
        <v>0</v>
      </c>
      <c r="V3726" s="67">
        <f t="shared" si="428"/>
        <v>0</v>
      </c>
      <c r="X3726"/>
      <c r="Y3726" s="67" t="str">
        <f t="shared" si="432"/>
        <v xml:space="preserve"> </v>
      </c>
      <c r="AB3726" t="s">
        <v>43</v>
      </c>
      <c r="AC3726" s="46">
        <v>5071</v>
      </c>
      <c r="AD3726" s="46">
        <v>71</v>
      </c>
      <c r="AE3726" s="46">
        <v>69.3</v>
      </c>
      <c r="AF3726" s="46">
        <v>123</v>
      </c>
      <c r="AH3726" s="70" t="str">
        <f t="shared" si="429"/>
        <v/>
      </c>
      <c r="AI3726" s="70" t="str">
        <f t="shared" si="430"/>
        <v/>
      </c>
      <c r="AJ3726" s="70" t="str">
        <f t="shared" si="431"/>
        <v>X</v>
      </c>
      <c r="AK3726" s="70" t="str" cm="1">
        <f t="array" ref="AK3726">_xlfn.IFS(AH3726&lt;&gt;"","1",AI3726&lt;&gt;"","2",AJ3726&lt;&gt;"","3")</f>
        <v>3</v>
      </c>
    </row>
    <row r="3727" spans="1:37" x14ac:dyDescent="0.25">
      <c r="A3727" t="s">
        <v>2264</v>
      </c>
      <c r="B3727" t="s">
        <v>2265</v>
      </c>
      <c r="C3727" s="67" t="str">
        <f t="shared" si="426"/>
        <v>Kaleia Knothe</v>
      </c>
      <c r="D3727" s="71" t="str" cm="1">
        <f t="array" ref="D3727">_xlfn.IFS(AK3727="1",CONCATENATE(C3727,"Regional"),AK3727="2",CONCATENATE(C3727,"Sectional"),AK3727="3",CONCATENATE(C3727,COUNTIF($C$1:C3727,C3727)))</f>
        <v>Kaleia Knothe1</v>
      </c>
      <c r="E3727" s="66">
        <v>45174.3125</v>
      </c>
      <c r="F3727" t="s">
        <v>2617</v>
      </c>
      <c r="G3727" s="46">
        <v>73</v>
      </c>
      <c r="H3727" s="46">
        <v>112</v>
      </c>
      <c r="I3727" s="46">
        <v>44</v>
      </c>
      <c r="J3727" t="s">
        <v>2618</v>
      </c>
      <c r="K3727" t="s">
        <v>43</v>
      </c>
      <c r="L3727" s="46">
        <v>5071</v>
      </c>
      <c r="M3727" s="46">
        <v>71</v>
      </c>
      <c r="N3727" s="46">
        <v>69.3</v>
      </c>
      <c r="O3727" s="46">
        <v>123</v>
      </c>
      <c r="P3727" s="46">
        <f t="shared" si="427"/>
        <v>2</v>
      </c>
      <c r="R3727" s="67" t="s">
        <v>3289</v>
      </c>
      <c r="S3727" s="67">
        <f>COUNTIF(Y$2:$Y$100,R3727)</f>
        <v>0</v>
      </c>
      <c r="V3727" s="67">
        <f t="shared" si="428"/>
        <v>0</v>
      </c>
      <c r="X3727"/>
      <c r="Y3727" s="67" t="str">
        <f t="shared" si="432"/>
        <v xml:space="preserve"> </v>
      </c>
      <c r="AB3727" t="s">
        <v>43</v>
      </c>
      <c r="AC3727" s="46">
        <v>5071</v>
      </c>
      <c r="AD3727" s="46">
        <v>71</v>
      </c>
      <c r="AE3727" s="46">
        <v>69.3</v>
      </c>
      <c r="AF3727" s="46">
        <v>123</v>
      </c>
      <c r="AH3727" s="70" t="str">
        <f t="shared" si="429"/>
        <v/>
      </c>
      <c r="AI3727" s="70" t="str">
        <f t="shared" si="430"/>
        <v/>
      </c>
      <c r="AJ3727" s="70" t="str">
        <f t="shared" si="431"/>
        <v>X</v>
      </c>
      <c r="AK3727" s="70" t="str" cm="1">
        <f t="array" ref="AK3727">_xlfn.IFS(AH3727&lt;&gt;"","1",AI3727&lt;&gt;"","2",AJ3727&lt;&gt;"","3")</f>
        <v>3</v>
      </c>
    </row>
    <row r="3728" spans="1:37" x14ac:dyDescent="0.25">
      <c r="A3728" t="s">
        <v>379</v>
      </c>
      <c r="B3728" t="s">
        <v>307</v>
      </c>
      <c r="C3728" s="67" t="str">
        <f t="shared" si="426"/>
        <v>May Wendelberger</v>
      </c>
      <c r="D3728" s="71" t="str" cm="1">
        <f t="array" ref="D3728">_xlfn.IFS(AK3728="1",CONCATENATE(C3728,"Regional"),AK3728="2",CONCATENATE(C3728,"Sectional"),AK3728="3",CONCATENATE(C3728,COUNTIF($C$1:C3728,C3728)))</f>
        <v>May Wendelberger1</v>
      </c>
      <c r="E3728" s="66">
        <v>45174.3125</v>
      </c>
      <c r="F3728" t="s">
        <v>2617</v>
      </c>
      <c r="G3728" s="46">
        <v>73</v>
      </c>
      <c r="H3728" s="46">
        <v>112</v>
      </c>
      <c r="I3728" s="46">
        <v>44</v>
      </c>
      <c r="J3728" t="s">
        <v>2618</v>
      </c>
      <c r="K3728" t="s">
        <v>43</v>
      </c>
      <c r="L3728" s="46">
        <v>5071</v>
      </c>
      <c r="M3728" s="46">
        <v>71</v>
      </c>
      <c r="N3728" s="46">
        <v>69.3</v>
      </c>
      <c r="O3728" s="46">
        <v>123</v>
      </c>
      <c r="P3728" s="46">
        <f t="shared" si="427"/>
        <v>2</v>
      </c>
      <c r="R3728" s="67" t="s">
        <v>1498</v>
      </c>
      <c r="S3728" s="67">
        <f>COUNTIF(Y$2:$Y$100,R3728)</f>
        <v>0</v>
      </c>
      <c r="V3728" s="67">
        <f t="shared" si="428"/>
        <v>0</v>
      </c>
      <c r="X3728"/>
      <c r="Y3728" s="67" t="str">
        <f t="shared" si="432"/>
        <v xml:space="preserve"> </v>
      </c>
      <c r="AB3728" t="s">
        <v>43</v>
      </c>
      <c r="AC3728" s="46">
        <v>5071</v>
      </c>
      <c r="AD3728" s="46">
        <v>71</v>
      </c>
      <c r="AE3728" s="46">
        <v>69.3</v>
      </c>
      <c r="AF3728" s="46">
        <v>123</v>
      </c>
      <c r="AH3728" s="70" t="str">
        <f t="shared" si="429"/>
        <v/>
      </c>
      <c r="AI3728" s="70" t="str">
        <f t="shared" si="430"/>
        <v/>
      </c>
      <c r="AJ3728" s="70" t="str">
        <f t="shared" si="431"/>
        <v>X</v>
      </c>
      <c r="AK3728" s="70" t="str" cm="1">
        <f t="array" ref="AK3728">_xlfn.IFS(AH3728&lt;&gt;"","1",AI3728&lt;&gt;"","2",AJ3728&lt;&gt;"","3")</f>
        <v>3</v>
      </c>
    </row>
    <row r="3729" spans="1:37" x14ac:dyDescent="0.25">
      <c r="A3729" t="s">
        <v>1119</v>
      </c>
      <c r="B3729" t="s">
        <v>187</v>
      </c>
      <c r="C3729" s="67" t="str">
        <f t="shared" si="426"/>
        <v>Ava Rohloff</v>
      </c>
      <c r="D3729" s="71" t="str" cm="1">
        <f t="array" ref="D3729">_xlfn.IFS(AK3729="1",CONCATENATE(C3729,"Regional"),AK3729="2",CONCATENATE(C3729,"Sectional"),AK3729="3",CONCATENATE(C3729,COUNTIF($C$1:C3729,C3729)))</f>
        <v>Ava Rohloff3</v>
      </c>
      <c r="E3729" s="66">
        <v>45174.3125</v>
      </c>
      <c r="F3729" t="s">
        <v>2617</v>
      </c>
      <c r="G3729" s="46">
        <v>73</v>
      </c>
      <c r="H3729" s="46">
        <v>112</v>
      </c>
      <c r="I3729" s="46">
        <v>44</v>
      </c>
      <c r="J3729" t="s">
        <v>2618</v>
      </c>
      <c r="K3729" t="s">
        <v>43</v>
      </c>
      <c r="L3729" s="46">
        <v>5071</v>
      </c>
      <c r="M3729" s="46">
        <v>71</v>
      </c>
      <c r="N3729" s="46">
        <v>69.3</v>
      </c>
      <c r="O3729" s="46">
        <v>123</v>
      </c>
      <c r="P3729" s="46">
        <f t="shared" si="427"/>
        <v>2</v>
      </c>
      <c r="R3729" s="67" t="s">
        <v>1587</v>
      </c>
      <c r="S3729" s="67">
        <f>COUNTIF(Y$2:$Y$100,R3729)</f>
        <v>0</v>
      </c>
      <c r="V3729" s="67">
        <f t="shared" si="428"/>
        <v>0</v>
      </c>
      <c r="X3729"/>
      <c r="Y3729" s="67" t="str">
        <f t="shared" si="432"/>
        <v xml:space="preserve"> </v>
      </c>
      <c r="AB3729" t="s">
        <v>43</v>
      </c>
      <c r="AC3729" s="46">
        <v>5071</v>
      </c>
      <c r="AD3729" s="46">
        <v>71</v>
      </c>
      <c r="AE3729" s="46">
        <v>69.3</v>
      </c>
      <c r="AF3729" s="46">
        <v>123</v>
      </c>
      <c r="AH3729" s="70" t="str">
        <f t="shared" si="429"/>
        <v/>
      </c>
      <c r="AI3729" s="70" t="str">
        <f t="shared" si="430"/>
        <v/>
      </c>
      <c r="AJ3729" s="70" t="str">
        <f t="shared" si="431"/>
        <v>X</v>
      </c>
      <c r="AK3729" s="70" t="str" cm="1">
        <f t="array" ref="AK3729">_xlfn.IFS(AH3729&lt;&gt;"","1",AI3729&lt;&gt;"","2",AJ3729&lt;&gt;"","3")</f>
        <v>3</v>
      </c>
    </row>
    <row r="3730" spans="1:37" x14ac:dyDescent="0.25">
      <c r="A3730" t="s">
        <v>3392</v>
      </c>
      <c r="B3730" t="s">
        <v>717</v>
      </c>
      <c r="C3730" s="67" t="str">
        <f t="shared" si="426"/>
        <v>Kayla Hirschfeld</v>
      </c>
      <c r="D3730" s="71" t="str" cm="1">
        <f t="array" ref="D3730">_xlfn.IFS(AK3730="1",CONCATENATE(C3730,"Regional"),AK3730="2",CONCATENATE(C3730,"Sectional"),AK3730="3",CONCATENATE(C3730,COUNTIF($C$1:C3730,C3730)))</f>
        <v>Kayla Hirschfeld5</v>
      </c>
      <c r="E3730" s="66">
        <v>45174.3125</v>
      </c>
      <c r="F3730" t="s">
        <v>2617</v>
      </c>
      <c r="G3730" s="46">
        <v>73</v>
      </c>
      <c r="H3730" s="46">
        <v>113</v>
      </c>
      <c r="I3730" s="46">
        <v>51</v>
      </c>
      <c r="J3730" t="s">
        <v>2618</v>
      </c>
      <c r="K3730" t="s">
        <v>43</v>
      </c>
      <c r="L3730" s="46">
        <v>5071</v>
      </c>
      <c r="M3730" s="46">
        <v>71</v>
      </c>
      <c r="N3730" s="46">
        <v>69.3</v>
      </c>
      <c r="O3730" s="46">
        <v>123</v>
      </c>
      <c r="P3730" s="46">
        <f t="shared" si="427"/>
        <v>2</v>
      </c>
      <c r="R3730" s="67" t="s">
        <v>3506</v>
      </c>
      <c r="S3730" s="67">
        <f>COUNTIF(Y$2:$Y$100,R3730)</f>
        <v>0</v>
      </c>
      <c r="V3730" s="67">
        <f t="shared" si="428"/>
        <v>0</v>
      </c>
      <c r="X3730"/>
      <c r="Y3730" s="67" t="str">
        <f t="shared" si="432"/>
        <v xml:space="preserve"> </v>
      </c>
      <c r="AB3730" t="s">
        <v>43</v>
      </c>
      <c r="AC3730" s="46">
        <v>5071</v>
      </c>
      <c r="AD3730" s="46">
        <v>71</v>
      </c>
      <c r="AE3730" s="46">
        <v>69.3</v>
      </c>
      <c r="AF3730" s="46">
        <v>123</v>
      </c>
      <c r="AH3730" s="70" t="str">
        <f t="shared" si="429"/>
        <v/>
      </c>
      <c r="AI3730" s="70" t="str">
        <f t="shared" si="430"/>
        <v/>
      </c>
      <c r="AJ3730" s="70" t="str">
        <f t="shared" si="431"/>
        <v>X</v>
      </c>
      <c r="AK3730" s="70" t="str" cm="1">
        <f t="array" ref="AK3730">_xlfn.IFS(AH3730&lt;&gt;"","1",AI3730&lt;&gt;"","2",AJ3730&lt;&gt;"","3")</f>
        <v>3</v>
      </c>
    </row>
    <row r="3731" spans="1:37" x14ac:dyDescent="0.25">
      <c r="A3731" t="s">
        <v>916</v>
      </c>
      <c r="B3731" t="s">
        <v>499</v>
      </c>
      <c r="C3731" s="67" t="str">
        <f t="shared" si="426"/>
        <v>Macy Monte</v>
      </c>
      <c r="D3731" s="71" t="str" cm="1">
        <f t="array" ref="D3731">_xlfn.IFS(AK3731="1",CONCATENATE(C3731,"Regional"),AK3731="2",CONCATENATE(C3731,"Sectional"),AK3731="3",CONCATENATE(C3731,COUNTIF($C$1:C3731,C3731)))</f>
        <v>Macy Monte4</v>
      </c>
      <c r="E3731" s="66">
        <v>45174.3125</v>
      </c>
      <c r="F3731" t="s">
        <v>2617</v>
      </c>
      <c r="G3731" s="46">
        <v>73</v>
      </c>
      <c r="H3731" s="46">
        <v>113</v>
      </c>
      <c r="I3731" s="46">
        <v>51</v>
      </c>
      <c r="J3731" t="s">
        <v>2618</v>
      </c>
      <c r="K3731" t="s">
        <v>43</v>
      </c>
      <c r="L3731" s="46">
        <v>5071</v>
      </c>
      <c r="M3731" s="46">
        <v>71</v>
      </c>
      <c r="N3731" s="46">
        <v>69.3</v>
      </c>
      <c r="O3731" s="46">
        <v>123</v>
      </c>
      <c r="P3731" s="46">
        <f t="shared" si="427"/>
        <v>2</v>
      </c>
      <c r="R3731" s="67" t="s">
        <v>2854</v>
      </c>
      <c r="S3731" s="67">
        <f>COUNTIF(Y$2:$Y$100,R3731)</f>
        <v>0</v>
      </c>
      <c r="V3731" s="67">
        <f t="shared" si="428"/>
        <v>0</v>
      </c>
      <c r="X3731"/>
      <c r="Y3731" s="67" t="str">
        <f t="shared" si="432"/>
        <v xml:space="preserve"> </v>
      </c>
      <c r="AB3731" t="s">
        <v>43</v>
      </c>
      <c r="AC3731" s="46">
        <v>5071</v>
      </c>
      <c r="AD3731" s="46">
        <v>71</v>
      </c>
      <c r="AE3731" s="46">
        <v>69.3</v>
      </c>
      <c r="AF3731" s="46">
        <v>123</v>
      </c>
      <c r="AH3731" s="70" t="str">
        <f t="shared" si="429"/>
        <v/>
      </c>
      <c r="AI3731" s="70" t="str">
        <f t="shared" si="430"/>
        <v/>
      </c>
      <c r="AJ3731" s="70" t="str">
        <f t="shared" si="431"/>
        <v>X</v>
      </c>
      <c r="AK3731" s="70" t="str" cm="1">
        <f t="array" ref="AK3731">_xlfn.IFS(AH3731&lt;&gt;"","1",AI3731&lt;&gt;"","2",AJ3731&lt;&gt;"","3")</f>
        <v>3</v>
      </c>
    </row>
    <row r="3732" spans="1:37" x14ac:dyDescent="0.25">
      <c r="A3732" t="s">
        <v>325</v>
      </c>
      <c r="B3732" t="s">
        <v>353</v>
      </c>
      <c r="C3732" s="67" t="str">
        <f t="shared" si="426"/>
        <v>Olivia Norton</v>
      </c>
      <c r="D3732" s="71" t="str" cm="1">
        <f t="array" ref="D3732">_xlfn.IFS(AK3732="1",CONCATENATE(C3732,"Regional"),AK3732="2",CONCATENATE(C3732,"Sectional"),AK3732="3",CONCATENATE(C3732,COUNTIF($C$1:C3732,C3732)))</f>
        <v>Olivia Norton5</v>
      </c>
      <c r="E3732" s="66">
        <v>45174.3125</v>
      </c>
      <c r="F3732" t="s">
        <v>2617</v>
      </c>
      <c r="G3732" s="46">
        <v>73</v>
      </c>
      <c r="H3732" s="46">
        <v>114</v>
      </c>
      <c r="I3732" s="46">
        <v>53</v>
      </c>
      <c r="J3732" t="s">
        <v>2618</v>
      </c>
      <c r="K3732" t="s">
        <v>43</v>
      </c>
      <c r="L3732" s="46">
        <v>5071</v>
      </c>
      <c r="M3732" s="46">
        <v>71</v>
      </c>
      <c r="N3732" s="46">
        <v>69.3</v>
      </c>
      <c r="O3732" s="46">
        <v>123</v>
      </c>
      <c r="P3732" s="46">
        <f t="shared" si="427"/>
        <v>2</v>
      </c>
      <c r="R3732" s="67" t="s">
        <v>2850</v>
      </c>
      <c r="S3732" s="67">
        <f>COUNTIF(Y$2:$Y$100,R3732)</f>
        <v>0</v>
      </c>
      <c r="V3732" s="67">
        <f t="shared" si="428"/>
        <v>0</v>
      </c>
      <c r="X3732"/>
      <c r="Y3732" s="67" t="str">
        <f t="shared" si="432"/>
        <v xml:space="preserve"> </v>
      </c>
      <c r="AB3732" t="s">
        <v>43</v>
      </c>
      <c r="AC3732" s="46">
        <v>5071</v>
      </c>
      <c r="AD3732" s="46">
        <v>71</v>
      </c>
      <c r="AE3732" s="46">
        <v>69.3</v>
      </c>
      <c r="AF3732" s="46">
        <v>123</v>
      </c>
      <c r="AH3732" s="70" t="str">
        <f t="shared" si="429"/>
        <v/>
      </c>
      <c r="AI3732" s="70" t="str">
        <f t="shared" si="430"/>
        <v/>
      </c>
      <c r="AJ3732" s="70" t="str">
        <f t="shared" si="431"/>
        <v>X</v>
      </c>
      <c r="AK3732" s="70" t="str" cm="1">
        <f t="array" ref="AK3732">_xlfn.IFS(AH3732&lt;&gt;"","1",AI3732&lt;&gt;"","2",AJ3732&lt;&gt;"","3")</f>
        <v>3</v>
      </c>
    </row>
    <row r="3733" spans="1:37" x14ac:dyDescent="0.25">
      <c r="A3733" t="s">
        <v>1815</v>
      </c>
      <c r="B3733" t="s">
        <v>414</v>
      </c>
      <c r="C3733" s="67" t="str">
        <f t="shared" si="426"/>
        <v>Megan Bouplon</v>
      </c>
      <c r="D3733" s="71" t="str" cm="1">
        <f t="array" ref="D3733">_xlfn.IFS(AK3733="1",CONCATENATE(C3733,"Regional"),AK3733="2",CONCATENATE(C3733,"Sectional"),AK3733="3",CONCATENATE(C3733,COUNTIF($C$1:C3733,C3733)))</f>
        <v>Megan Bouplon7</v>
      </c>
      <c r="E3733" s="66">
        <v>45174.3125</v>
      </c>
      <c r="F3733" t="s">
        <v>2617</v>
      </c>
      <c r="G3733" s="46">
        <v>73</v>
      </c>
      <c r="H3733" s="46">
        <v>116</v>
      </c>
      <c r="I3733" s="46">
        <v>54</v>
      </c>
      <c r="J3733" t="s">
        <v>2618</v>
      </c>
      <c r="K3733" t="s">
        <v>43</v>
      </c>
      <c r="L3733" s="46">
        <v>5071</v>
      </c>
      <c r="M3733" s="46">
        <v>71</v>
      </c>
      <c r="N3733" s="46">
        <v>69.3</v>
      </c>
      <c r="O3733" s="46">
        <v>123</v>
      </c>
      <c r="P3733" s="46">
        <f t="shared" si="427"/>
        <v>2</v>
      </c>
      <c r="R3733" s="67" t="s">
        <v>2816</v>
      </c>
      <c r="S3733" s="67">
        <f>COUNTIF(Y$2:$Y$100,R3733)</f>
        <v>0</v>
      </c>
      <c r="V3733" s="67">
        <f t="shared" si="428"/>
        <v>0</v>
      </c>
      <c r="X3733"/>
      <c r="Y3733" s="67" t="str">
        <f t="shared" si="432"/>
        <v xml:space="preserve"> </v>
      </c>
      <c r="AB3733" t="s">
        <v>43</v>
      </c>
      <c r="AC3733" s="46">
        <v>5071</v>
      </c>
      <c r="AD3733" s="46">
        <v>71</v>
      </c>
      <c r="AE3733" s="46">
        <v>69.3</v>
      </c>
      <c r="AF3733" s="46">
        <v>123</v>
      </c>
      <c r="AH3733" s="70" t="str">
        <f t="shared" si="429"/>
        <v/>
      </c>
      <c r="AI3733" s="70" t="str">
        <f t="shared" si="430"/>
        <v/>
      </c>
      <c r="AJ3733" s="70" t="str">
        <f t="shared" si="431"/>
        <v>X</v>
      </c>
      <c r="AK3733" s="70" t="str" cm="1">
        <f t="array" ref="AK3733">_xlfn.IFS(AH3733&lt;&gt;"","1",AI3733&lt;&gt;"","2",AJ3733&lt;&gt;"","3")</f>
        <v>3</v>
      </c>
    </row>
    <row r="3734" spans="1:37" x14ac:dyDescent="0.25">
      <c r="A3734" t="s">
        <v>1068</v>
      </c>
      <c r="B3734" t="s">
        <v>473</v>
      </c>
      <c r="C3734" s="67" t="str">
        <f t="shared" si="426"/>
        <v>Gabby Schmid</v>
      </c>
      <c r="D3734" s="71" t="str" cm="1">
        <f t="array" ref="D3734">_xlfn.IFS(AK3734="1",CONCATENATE(C3734,"Regional"),AK3734="2",CONCATENATE(C3734,"Sectional"),AK3734="3",CONCATENATE(C3734,COUNTIF($C$1:C3734,C3734)))</f>
        <v>Gabby Schmid5</v>
      </c>
      <c r="E3734" s="66">
        <v>45174.3125</v>
      </c>
      <c r="F3734" t="s">
        <v>2617</v>
      </c>
      <c r="G3734" s="46">
        <v>73</v>
      </c>
      <c r="H3734" s="46">
        <v>116</v>
      </c>
      <c r="I3734" s="46">
        <v>54</v>
      </c>
      <c r="J3734" t="s">
        <v>2618</v>
      </c>
      <c r="K3734" t="s">
        <v>43</v>
      </c>
      <c r="L3734" s="46">
        <v>5071</v>
      </c>
      <c r="M3734" s="46">
        <v>71</v>
      </c>
      <c r="N3734" s="46">
        <v>69.3</v>
      </c>
      <c r="O3734" s="46">
        <v>123</v>
      </c>
      <c r="P3734" s="46">
        <f t="shared" si="427"/>
        <v>2</v>
      </c>
      <c r="R3734" s="67" t="s">
        <v>2784</v>
      </c>
      <c r="S3734" s="67">
        <f>COUNTIF(Y$2:$Y$100,R3734)</f>
        <v>0</v>
      </c>
      <c r="V3734" s="67">
        <f t="shared" si="428"/>
        <v>0</v>
      </c>
      <c r="X3734"/>
      <c r="Y3734" s="67" t="str">
        <f t="shared" si="432"/>
        <v xml:space="preserve"> </v>
      </c>
      <c r="AB3734" t="s">
        <v>43</v>
      </c>
      <c r="AC3734" s="46">
        <v>5071</v>
      </c>
      <c r="AD3734" s="46">
        <v>71</v>
      </c>
      <c r="AE3734" s="46">
        <v>69.3</v>
      </c>
      <c r="AF3734" s="46">
        <v>123</v>
      </c>
      <c r="AH3734" s="70" t="str">
        <f t="shared" si="429"/>
        <v/>
      </c>
      <c r="AI3734" s="70" t="str">
        <f t="shared" si="430"/>
        <v/>
      </c>
      <c r="AJ3734" s="70" t="str">
        <f t="shared" si="431"/>
        <v>X</v>
      </c>
      <c r="AK3734" s="70" t="str" cm="1">
        <f t="array" ref="AK3734">_xlfn.IFS(AH3734&lt;&gt;"","1",AI3734&lt;&gt;"","2",AJ3734&lt;&gt;"","3")</f>
        <v>3</v>
      </c>
    </row>
    <row r="3735" spans="1:37" x14ac:dyDescent="0.25">
      <c r="A3735" t="s">
        <v>2234</v>
      </c>
      <c r="B3735" t="s">
        <v>452</v>
      </c>
      <c r="C3735" s="67" t="str">
        <f t="shared" si="426"/>
        <v>Sophia Luebke</v>
      </c>
      <c r="D3735" s="71" t="str" cm="1">
        <f t="array" ref="D3735">_xlfn.IFS(AK3735="1",CONCATENATE(C3735,"Regional"),AK3735="2",CONCATENATE(C3735,"Sectional"),AK3735="3",CONCATENATE(C3735,COUNTIF($C$1:C3735,C3735)))</f>
        <v>Sophia Luebke2</v>
      </c>
      <c r="E3735" s="66">
        <v>45174.3125</v>
      </c>
      <c r="F3735" t="s">
        <v>2617</v>
      </c>
      <c r="G3735" s="46">
        <v>73</v>
      </c>
      <c r="H3735" s="46">
        <v>116</v>
      </c>
      <c r="I3735" s="46">
        <v>54</v>
      </c>
      <c r="J3735" t="s">
        <v>2618</v>
      </c>
      <c r="K3735" t="s">
        <v>43</v>
      </c>
      <c r="L3735" s="46">
        <v>5071</v>
      </c>
      <c r="M3735" s="46">
        <v>71</v>
      </c>
      <c r="N3735" s="46">
        <v>69.3</v>
      </c>
      <c r="O3735" s="46">
        <v>123</v>
      </c>
      <c r="P3735" s="46">
        <f t="shared" si="427"/>
        <v>2</v>
      </c>
      <c r="R3735" s="67" t="s">
        <v>3258</v>
      </c>
      <c r="S3735" s="67">
        <f>COUNTIF(Y$2:$Y$100,R3735)</f>
        <v>0</v>
      </c>
      <c r="V3735" s="67">
        <f t="shared" si="428"/>
        <v>0</v>
      </c>
      <c r="X3735"/>
      <c r="Y3735" s="67" t="str">
        <f t="shared" si="432"/>
        <v xml:space="preserve"> </v>
      </c>
      <c r="AB3735" t="s">
        <v>43</v>
      </c>
      <c r="AC3735" s="46">
        <v>5071</v>
      </c>
      <c r="AD3735" s="46">
        <v>71</v>
      </c>
      <c r="AE3735" s="46">
        <v>69.3</v>
      </c>
      <c r="AF3735" s="46">
        <v>123</v>
      </c>
      <c r="AH3735" s="70" t="str">
        <f t="shared" si="429"/>
        <v/>
      </c>
      <c r="AI3735" s="70" t="str">
        <f t="shared" si="430"/>
        <v/>
      </c>
      <c r="AJ3735" s="70" t="str">
        <f t="shared" si="431"/>
        <v>X</v>
      </c>
      <c r="AK3735" s="70" t="str" cm="1">
        <f t="array" ref="AK3735">_xlfn.IFS(AH3735&lt;&gt;"","1",AI3735&lt;&gt;"","2",AJ3735&lt;&gt;"","3")</f>
        <v>3</v>
      </c>
    </row>
    <row r="3736" spans="1:37" x14ac:dyDescent="0.25">
      <c r="A3736" t="s">
        <v>2266</v>
      </c>
      <c r="B3736" t="s">
        <v>2267</v>
      </c>
      <c r="C3736" s="67" t="str">
        <f t="shared" si="426"/>
        <v>Finnley Kleckner</v>
      </c>
      <c r="D3736" s="71" t="str" cm="1">
        <f t="array" ref="D3736">_xlfn.IFS(AK3736="1",CONCATENATE(C3736,"Regional"),AK3736="2",CONCATENATE(C3736,"Sectional"),AK3736="3",CONCATENATE(C3736,COUNTIF($C$1:C3736,C3736)))</f>
        <v>Finnley Kleckner1</v>
      </c>
      <c r="E3736" s="66">
        <v>45174.3125</v>
      </c>
      <c r="F3736" t="s">
        <v>2617</v>
      </c>
      <c r="G3736" s="46">
        <v>73</v>
      </c>
      <c r="H3736" s="46">
        <v>116</v>
      </c>
      <c r="I3736" s="46">
        <v>54</v>
      </c>
      <c r="J3736" t="s">
        <v>2618</v>
      </c>
      <c r="K3736" t="s">
        <v>43</v>
      </c>
      <c r="L3736" s="46">
        <v>5071</v>
      </c>
      <c r="M3736" s="46">
        <v>71</v>
      </c>
      <c r="N3736" s="46">
        <v>69.3</v>
      </c>
      <c r="O3736" s="46">
        <v>123</v>
      </c>
      <c r="P3736" s="46">
        <f t="shared" si="427"/>
        <v>2</v>
      </c>
      <c r="R3736" s="67" t="s">
        <v>3290</v>
      </c>
      <c r="S3736" s="67">
        <f>COUNTIF(Y$2:$Y$100,R3736)</f>
        <v>0</v>
      </c>
      <c r="V3736" s="67">
        <f t="shared" si="428"/>
        <v>0</v>
      </c>
      <c r="X3736"/>
      <c r="Y3736" s="67" t="str">
        <f t="shared" si="432"/>
        <v xml:space="preserve"> </v>
      </c>
      <c r="AB3736" t="s">
        <v>43</v>
      </c>
      <c r="AC3736" s="46">
        <v>5071</v>
      </c>
      <c r="AD3736" s="46">
        <v>71</v>
      </c>
      <c r="AE3736" s="46">
        <v>69.3</v>
      </c>
      <c r="AF3736" s="46">
        <v>123</v>
      </c>
      <c r="AH3736" s="70" t="str">
        <f t="shared" si="429"/>
        <v/>
      </c>
      <c r="AI3736" s="70" t="str">
        <f t="shared" si="430"/>
        <v/>
      </c>
      <c r="AJ3736" s="70" t="str">
        <f t="shared" si="431"/>
        <v>X</v>
      </c>
      <c r="AK3736" s="70" t="str" cm="1">
        <f t="array" ref="AK3736">_xlfn.IFS(AH3736&lt;&gt;"","1",AI3736&lt;&gt;"","2",AJ3736&lt;&gt;"","3")</f>
        <v>3</v>
      </c>
    </row>
    <row r="3737" spans="1:37" x14ac:dyDescent="0.25">
      <c r="A3737" t="s">
        <v>1808</v>
      </c>
      <c r="B3737" t="s">
        <v>1809</v>
      </c>
      <c r="C3737" s="67" t="str">
        <f t="shared" si="426"/>
        <v>Kaydence Everts</v>
      </c>
      <c r="D3737" s="71" t="str" cm="1">
        <f t="array" ref="D3737">_xlfn.IFS(AK3737="1",CONCATENATE(C3737,"Regional"),AK3737="2",CONCATENATE(C3737,"Sectional"),AK3737="3",CONCATENATE(C3737,COUNTIF($C$1:C3737,C3737)))</f>
        <v>Kaydence Everts3</v>
      </c>
      <c r="E3737" s="66">
        <v>45174.3125</v>
      </c>
      <c r="F3737" t="s">
        <v>2617</v>
      </c>
      <c r="G3737" s="46">
        <v>73</v>
      </c>
      <c r="H3737" s="46">
        <v>116</v>
      </c>
      <c r="I3737" s="46">
        <v>54</v>
      </c>
      <c r="J3737" t="s">
        <v>2618</v>
      </c>
      <c r="K3737" t="s">
        <v>43</v>
      </c>
      <c r="L3737" s="46">
        <v>5071</v>
      </c>
      <c r="M3737" s="46">
        <v>71</v>
      </c>
      <c r="N3737" s="46">
        <v>69.3</v>
      </c>
      <c r="O3737" s="46">
        <v>123</v>
      </c>
      <c r="P3737" s="46">
        <f t="shared" si="427"/>
        <v>2</v>
      </c>
      <c r="R3737" s="67" t="s">
        <v>2811</v>
      </c>
      <c r="S3737" s="67">
        <f>COUNTIF(Y$2:$Y$100,R3737)</f>
        <v>0</v>
      </c>
      <c r="V3737" s="67">
        <f t="shared" si="428"/>
        <v>0</v>
      </c>
      <c r="X3737"/>
      <c r="Y3737" s="67" t="str">
        <f t="shared" si="432"/>
        <v xml:space="preserve"> </v>
      </c>
      <c r="AB3737" t="s">
        <v>43</v>
      </c>
      <c r="AC3737" s="46">
        <v>5071</v>
      </c>
      <c r="AD3737" s="46">
        <v>71</v>
      </c>
      <c r="AE3737" s="46">
        <v>69.3</v>
      </c>
      <c r="AF3737" s="46">
        <v>123</v>
      </c>
      <c r="AH3737" s="70" t="str">
        <f t="shared" si="429"/>
        <v/>
      </c>
      <c r="AI3737" s="70" t="str">
        <f t="shared" si="430"/>
        <v/>
      </c>
      <c r="AJ3737" s="70" t="str">
        <f t="shared" si="431"/>
        <v>X</v>
      </c>
      <c r="AK3737" s="70" t="str" cm="1">
        <f t="array" ref="AK3737">_xlfn.IFS(AH3737&lt;&gt;"","1",AI3737&lt;&gt;"","2",AJ3737&lt;&gt;"","3")</f>
        <v>3</v>
      </c>
    </row>
    <row r="3738" spans="1:37" x14ac:dyDescent="0.25">
      <c r="A3738" t="s">
        <v>1894</v>
      </c>
      <c r="B3738" t="s">
        <v>484</v>
      </c>
      <c r="C3738" s="67" t="str">
        <f t="shared" si="426"/>
        <v>Abbie Marvin</v>
      </c>
      <c r="D3738" s="71" t="str" cm="1">
        <f t="array" ref="D3738">_xlfn.IFS(AK3738="1",CONCATENATE(C3738,"Regional"),AK3738="2",CONCATENATE(C3738,"Sectional"),AK3738="3",CONCATENATE(C3738,COUNTIF($C$1:C3738,C3738)))</f>
        <v>Abbie Marvin1</v>
      </c>
      <c r="E3738" s="66">
        <v>45174.3125</v>
      </c>
      <c r="F3738" t="s">
        <v>2617</v>
      </c>
      <c r="G3738" s="46">
        <v>73</v>
      </c>
      <c r="H3738" s="46">
        <v>118</v>
      </c>
      <c r="I3738" s="46">
        <v>59</v>
      </c>
      <c r="J3738" t="s">
        <v>2618</v>
      </c>
      <c r="K3738" t="s">
        <v>43</v>
      </c>
      <c r="L3738" s="46">
        <v>5071</v>
      </c>
      <c r="M3738" s="46">
        <v>71</v>
      </c>
      <c r="N3738" s="46">
        <v>69.3</v>
      </c>
      <c r="O3738" s="46">
        <v>123</v>
      </c>
      <c r="P3738" s="46">
        <f t="shared" si="427"/>
        <v>2</v>
      </c>
      <c r="R3738" s="67" t="s">
        <v>2903</v>
      </c>
      <c r="S3738" s="67">
        <f>COUNTIF(Y$2:$Y$100,R3738)</f>
        <v>0</v>
      </c>
      <c r="V3738" s="67">
        <f t="shared" si="428"/>
        <v>0</v>
      </c>
      <c r="X3738"/>
      <c r="Y3738" s="67" t="str">
        <f t="shared" si="432"/>
        <v xml:space="preserve"> </v>
      </c>
      <c r="AB3738" t="s">
        <v>43</v>
      </c>
      <c r="AC3738" s="46">
        <v>5071</v>
      </c>
      <c r="AD3738" s="46">
        <v>71</v>
      </c>
      <c r="AE3738" s="46">
        <v>69.3</v>
      </c>
      <c r="AF3738" s="46">
        <v>123</v>
      </c>
      <c r="AH3738" s="70" t="str">
        <f t="shared" si="429"/>
        <v/>
      </c>
      <c r="AI3738" s="70" t="str">
        <f t="shared" si="430"/>
        <v/>
      </c>
      <c r="AJ3738" s="70" t="str">
        <f t="shared" si="431"/>
        <v>X</v>
      </c>
      <c r="AK3738" s="70" t="str" cm="1">
        <f t="array" ref="AK3738">_xlfn.IFS(AH3738&lt;&gt;"","1",AI3738&lt;&gt;"","2",AJ3738&lt;&gt;"","3")</f>
        <v>3</v>
      </c>
    </row>
    <row r="3739" spans="1:37" x14ac:dyDescent="0.25">
      <c r="A3739" t="s">
        <v>624</v>
      </c>
      <c r="B3739" t="s">
        <v>1638</v>
      </c>
      <c r="C3739" s="67" t="str">
        <f t="shared" si="426"/>
        <v>Kennady Groll</v>
      </c>
      <c r="D3739" s="71" t="str" cm="1">
        <f t="array" ref="D3739">_xlfn.IFS(AK3739="1",CONCATENATE(C3739,"Regional"),AK3739="2",CONCATENATE(C3739,"Sectional"),AK3739="3",CONCATENATE(C3739,COUNTIF($C$1:C3739,C3739)))</f>
        <v>Kennady Groll6</v>
      </c>
      <c r="E3739" s="66">
        <v>45174.3125</v>
      </c>
      <c r="F3739" t="s">
        <v>2617</v>
      </c>
      <c r="G3739" s="46">
        <v>73</v>
      </c>
      <c r="H3739" s="46">
        <v>118</v>
      </c>
      <c r="I3739" s="46">
        <v>59</v>
      </c>
      <c r="J3739" t="s">
        <v>2618</v>
      </c>
      <c r="K3739" t="s">
        <v>43</v>
      </c>
      <c r="L3739" s="46">
        <v>5071</v>
      </c>
      <c r="M3739" s="46">
        <v>71</v>
      </c>
      <c r="N3739" s="46">
        <v>69.3</v>
      </c>
      <c r="O3739" s="46">
        <v>123</v>
      </c>
      <c r="P3739" s="46">
        <f t="shared" si="427"/>
        <v>2</v>
      </c>
      <c r="R3739" s="67" t="s">
        <v>2886</v>
      </c>
      <c r="S3739" s="67">
        <f>COUNTIF(Y$2:$Y$100,R3739)</f>
        <v>0</v>
      </c>
      <c r="V3739" s="67">
        <f t="shared" si="428"/>
        <v>0</v>
      </c>
      <c r="X3739"/>
      <c r="Y3739" s="67" t="str">
        <f t="shared" si="432"/>
        <v xml:space="preserve"> </v>
      </c>
      <c r="AB3739" t="s">
        <v>43</v>
      </c>
      <c r="AC3739" s="46">
        <v>5071</v>
      </c>
      <c r="AD3739" s="46">
        <v>71</v>
      </c>
      <c r="AE3739" s="46">
        <v>69.3</v>
      </c>
      <c r="AF3739" s="46">
        <v>123</v>
      </c>
      <c r="AH3739" s="70" t="str">
        <f t="shared" si="429"/>
        <v/>
      </c>
      <c r="AI3739" s="70" t="str">
        <f t="shared" si="430"/>
        <v/>
      </c>
      <c r="AJ3739" s="70" t="str">
        <f t="shared" si="431"/>
        <v>X</v>
      </c>
      <c r="AK3739" s="70" t="str" cm="1">
        <f t="array" ref="AK3739">_xlfn.IFS(AH3739&lt;&gt;"","1",AI3739&lt;&gt;"","2",AJ3739&lt;&gt;"","3")</f>
        <v>3</v>
      </c>
    </row>
    <row r="3740" spans="1:37" x14ac:dyDescent="0.25">
      <c r="A3740" t="s">
        <v>267</v>
      </c>
      <c r="B3740" t="s">
        <v>535</v>
      </c>
      <c r="C3740" s="67" t="str">
        <f t="shared" si="426"/>
        <v>Rachel Hendrickson</v>
      </c>
      <c r="D3740" s="71" t="str" cm="1">
        <f t="array" ref="D3740">_xlfn.IFS(AK3740="1",CONCATENATE(C3740,"Regional"),AK3740="2",CONCATENATE(C3740,"Sectional"),AK3740="3",CONCATENATE(C3740,COUNTIF($C$1:C3740,C3740)))</f>
        <v>Rachel Hendrickson4</v>
      </c>
      <c r="E3740" s="66">
        <v>45174.3125</v>
      </c>
      <c r="F3740" t="s">
        <v>2617</v>
      </c>
      <c r="G3740" s="46">
        <v>73</v>
      </c>
      <c r="H3740" s="46">
        <v>118</v>
      </c>
      <c r="I3740" s="46">
        <v>59</v>
      </c>
      <c r="J3740" t="s">
        <v>2618</v>
      </c>
      <c r="K3740" t="s">
        <v>43</v>
      </c>
      <c r="L3740" s="46">
        <v>5071</v>
      </c>
      <c r="M3740" s="46">
        <v>71</v>
      </c>
      <c r="N3740" s="46">
        <v>69.3</v>
      </c>
      <c r="O3740" s="46">
        <v>123</v>
      </c>
      <c r="P3740" s="46">
        <f t="shared" si="427"/>
        <v>2</v>
      </c>
      <c r="R3740" s="67" t="s">
        <v>3084</v>
      </c>
      <c r="S3740" s="67">
        <f>COUNTIF(Y$2:$Y$100,R3740)</f>
        <v>0</v>
      </c>
      <c r="V3740" s="67">
        <f t="shared" si="428"/>
        <v>0</v>
      </c>
      <c r="X3740"/>
      <c r="Y3740" s="67" t="str">
        <f t="shared" si="432"/>
        <v xml:space="preserve"> </v>
      </c>
      <c r="AB3740" t="s">
        <v>43</v>
      </c>
      <c r="AC3740" s="46">
        <v>5071</v>
      </c>
      <c r="AD3740" s="46">
        <v>71</v>
      </c>
      <c r="AE3740" s="46">
        <v>69.3</v>
      </c>
      <c r="AF3740" s="46">
        <v>123</v>
      </c>
      <c r="AH3740" s="70" t="str">
        <f t="shared" si="429"/>
        <v/>
      </c>
      <c r="AI3740" s="70" t="str">
        <f t="shared" si="430"/>
        <v/>
      </c>
      <c r="AJ3740" s="70" t="str">
        <f t="shared" si="431"/>
        <v>X</v>
      </c>
      <c r="AK3740" s="70" t="str" cm="1">
        <f t="array" ref="AK3740">_xlfn.IFS(AH3740&lt;&gt;"","1",AI3740&lt;&gt;"","2",AJ3740&lt;&gt;"","3")</f>
        <v>3</v>
      </c>
    </row>
    <row r="3741" spans="1:37" x14ac:dyDescent="0.25">
      <c r="A3741" t="s">
        <v>3402</v>
      </c>
      <c r="B3741" t="s">
        <v>187</v>
      </c>
      <c r="C3741" s="67" t="str">
        <f t="shared" si="426"/>
        <v>Ava Jablonski</v>
      </c>
      <c r="D3741" s="71" t="str" cm="1">
        <f t="array" ref="D3741">_xlfn.IFS(AK3741="1",CONCATENATE(C3741,"Regional"),AK3741="2",CONCATENATE(C3741,"Sectional"),AK3741="3",CONCATENATE(C3741,COUNTIF($C$1:C3741,C3741)))</f>
        <v>Ava Jablonski4</v>
      </c>
      <c r="E3741" s="66">
        <v>45174.3125</v>
      </c>
      <c r="F3741" t="s">
        <v>2617</v>
      </c>
      <c r="G3741" s="46">
        <v>73</v>
      </c>
      <c r="H3741" s="46">
        <v>118</v>
      </c>
      <c r="I3741" s="46">
        <v>59</v>
      </c>
      <c r="J3741" t="s">
        <v>2618</v>
      </c>
      <c r="K3741" t="s">
        <v>43</v>
      </c>
      <c r="L3741" s="46">
        <v>5071</v>
      </c>
      <c r="M3741" s="46">
        <v>71</v>
      </c>
      <c r="N3741" s="46">
        <v>69.3</v>
      </c>
      <c r="O3741" s="46">
        <v>123</v>
      </c>
      <c r="P3741" s="46">
        <f t="shared" si="427"/>
        <v>2</v>
      </c>
      <c r="R3741" s="67" t="s">
        <v>3543</v>
      </c>
      <c r="S3741" s="67">
        <f>COUNTIF(Y$2:$Y$100,R3741)</f>
        <v>0</v>
      </c>
      <c r="V3741" s="67">
        <f t="shared" si="428"/>
        <v>0</v>
      </c>
      <c r="X3741"/>
      <c r="Y3741" s="67" t="str">
        <f t="shared" si="432"/>
        <v xml:space="preserve"> </v>
      </c>
      <c r="AB3741" t="s">
        <v>43</v>
      </c>
      <c r="AC3741" s="46">
        <v>5071</v>
      </c>
      <c r="AD3741" s="46">
        <v>71</v>
      </c>
      <c r="AE3741" s="46">
        <v>69.3</v>
      </c>
      <c r="AF3741" s="46">
        <v>123</v>
      </c>
      <c r="AH3741" s="70" t="str">
        <f t="shared" si="429"/>
        <v/>
      </c>
      <c r="AI3741" s="70" t="str">
        <f t="shared" si="430"/>
        <v/>
      </c>
      <c r="AJ3741" s="70" t="str">
        <f t="shared" si="431"/>
        <v>X</v>
      </c>
      <c r="AK3741" s="70" t="str" cm="1">
        <f t="array" ref="AK3741">_xlfn.IFS(AH3741&lt;&gt;"","1",AI3741&lt;&gt;"","2",AJ3741&lt;&gt;"","3")</f>
        <v>3</v>
      </c>
    </row>
    <row r="3742" spans="1:37" x14ac:dyDescent="0.25">
      <c r="A3742" t="s">
        <v>626</v>
      </c>
      <c r="B3742" t="s">
        <v>1639</v>
      </c>
      <c r="C3742" s="67" t="str">
        <f t="shared" si="426"/>
        <v>Alison Busler</v>
      </c>
      <c r="D3742" s="71" t="str" cm="1">
        <f t="array" ref="D3742">_xlfn.IFS(AK3742="1",CONCATENATE(C3742,"Regional"),AK3742="2",CONCATENATE(C3742,"Sectional"),AK3742="3",CONCATENATE(C3742,COUNTIF($C$1:C3742,C3742)))</f>
        <v>Alison Busler6</v>
      </c>
      <c r="E3742" s="66">
        <v>45174.3125</v>
      </c>
      <c r="F3742" t="s">
        <v>2617</v>
      </c>
      <c r="G3742" s="46">
        <v>73</v>
      </c>
      <c r="H3742" s="46">
        <v>118</v>
      </c>
      <c r="I3742" s="46">
        <v>59</v>
      </c>
      <c r="J3742" t="s">
        <v>2618</v>
      </c>
      <c r="K3742" t="s">
        <v>43</v>
      </c>
      <c r="L3742" s="46">
        <v>5071</v>
      </c>
      <c r="M3742" s="46">
        <v>71</v>
      </c>
      <c r="N3742" s="46">
        <v>69.3</v>
      </c>
      <c r="O3742" s="46">
        <v>123</v>
      </c>
      <c r="P3742" s="46">
        <f t="shared" si="427"/>
        <v>2</v>
      </c>
      <c r="R3742" s="67" t="s">
        <v>2887</v>
      </c>
      <c r="S3742" s="67">
        <f>COUNTIF(Y$2:$Y$100,R3742)</f>
        <v>0</v>
      </c>
      <c r="V3742" s="67">
        <f t="shared" si="428"/>
        <v>0</v>
      </c>
      <c r="X3742"/>
      <c r="Y3742" s="67" t="str">
        <f t="shared" si="432"/>
        <v xml:space="preserve"> </v>
      </c>
      <c r="AB3742" t="s">
        <v>43</v>
      </c>
      <c r="AC3742" s="46">
        <v>5071</v>
      </c>
      <c r="AD3742" s="46">
        <v>71</v>
      </c>
      <c r="AE3742" s="46">
        <v>69.3</v>
      </c>
      <c r="AF3742" s="46">
        <v>123</v>
      </c>
      <c r="AH3742" s="70" t="str">
        <f t="shared" si="429"/>
        <v/>
      </c>
      <c r="AI3742" s="70" t="str">
        <f t="shared" si="430"/>
        <v/>
      </c>
      <c r="AJ3742" s="70" t="str">
        <f t="shared" si="431"/>
        <v>X</v>
      </c>
      <c r="AK3742" s="70" t="str" cm="1">
        <f t="array" ref="AK3742">_xlfn.IFS(AH3742&lt;&gt;"","1",AI3742&lt;&gt;"","2",AJ3742&lt;&gt;"","3")</f>
        <v>3</v>
      </c>
    </row>
    <row r="3743" spans="1:37" x14ac:dyDescent="0.25">
      <c r="A3743" t="s">
        <v>310</v>
      </c>
      <c r="B3743" t="s">
        <v>2169</v>
      </c>
      <c r="C3743" s="67" t="str">
        <f t="shared" si="426"/>
        <v>Arielle Miller</v>
      </c>
      <c r="D3743" s="71" t="str" cm="1">
        <f t="array" ref="D3743">_xlfn.IFS(AK3743="1",CONCATENATE(C3743,"Regional"),AK3743="2",CONCATENATE(C3743,"Sectional"),AK3743="3",CONCATENATE(C3743,COUNTIF($C$1:C3743,C3743)))</f>
        <v>Arielle Miller1</v>
      </c>
      <c r="E3743" s="66">
        <v>45174.3125</v>
      </c>
      <c r="F3743" t="s">
        <v>2617</v>
      </c>
      <c r="G3743" s="46">
        <v>73</v>
      </c>
      <c r="H3743" s="46">
        <v>119</v>
      </c>
      <c r="I3743" s="46">
        <v>64</v>
      </c>
      <c r="J3743" t="s">
        <v>2618</v>
      </c>
      <c r="K3743" t="s">
        <v>43</v>
      </c>
      <c r="L3743" s="46">
        <v>5071</v>
      </c>
      <c r="M3743" s="46">
        <v>71</v>
      </c>
      <c r="N3743" s="46">
        <v>69.3</v>
      </c>
      <c r="O3743" s="46">
        <v>123</v>
      </c>
      <c r="P3743" s="46">
        <f t="shared" si="427"/>
        <v>2</v>
      </c>
      <c r="R3743" s="67" t="s">
        <v>3196</v>
      </c>
      <c r="S3743" s="67">
        <f>COUNTIF(Y$2:$Y$100,R3743)</f>
        <v>0</v>
      </c>
      <c r="V3743" s="67">
        <f t="shared" si="428"/>
        <v>0</v>
      </c>
      <c r="X3743"/>
      <c r="Y3743" s="67" t="str">
        <f t="shared" si="432"/>
        <v xml:space="preserve"> </v>
      </c>
      <c r="AB3743" t="s">
        <v>43</v>
      </c>
      <c r="AC3743" s="46">
        <v>5071</v>
      </c>
      <c r="AD3743" s="46">
        <v>71</v>
      </c>
      <c r="AE3743" s="46">
        <v>69.3</v>
      </c>
      <c r="AF3743" s="46">
        <v>123</v>
      </c>
      <c r="AH3743" s="70" t="str">
        <f t="shared" si="429"/>
        <v/>
      </c>
      <c r="AI3743" s="70" t="str">
        <f t="shared" si="430"/>
        <v/>
      </c>
      <c r="AJ3743" s="70" t="str">
        <f t="shared" si="431"/>
        <v>X</v>
      </c>
      <c r="AK3743" s="70" t="str" cm="1">
        <f t="array" ref="AK3743">_xlfn.IFS(AH3743&lt;&gt;"","1",AI3743&lt;&gt;"","2",AJ3743&lt;&gt;"","3")</f>
        <v>3</v>
      </c>
    </row>
    <row r="3744" spans="1:37" x14ac:dyDescent="0.25">
      <c r="A3744" t="s">
        <v>378</v>
      </c>
      <c r="B3744" t="s">
        <v>876</v>
      </c>
      <c r="C3744" s="67" t="str">
        <f t="shared" si="426"/>
        <v>Jaelyn Welch</v>
      </c>
      <c r="D3744" s="71" t="str" cm="1">
        <f t="array" ref="D3744">_xlfn.IFS(AK3744="1",CONCATENATE(C3744,"Regional"),AK3744="2",CONCATENATE(C3744,"Sectional"),AK3744="3",CONCATENATE(C3744,COUNTIF($C$1:C3744,C3744)))</f>
        <v>Jaelyn Welch4</v>
      </c>
      <c r="E3744" s="66">
        <v>45174.3125</v>
      </c>
      <c r="F3744" t="s">
        <v>2617</v>
      </c>
      <c r="G3744" s="46">
        <v>73</v>
      </c>
      <c r="H3744" s="46">
        <v>119</v>
      </c>
      <c r="I3744" s="46">
        <v>64</v>
      </c>
      <c r="J3744" t="s">
        <v>2618</v>
      </c>
      <c r="K3744" t="s">
        <v>43</v>
      </c>
      <c r="L3744" s="46">
        <v>5071</v>
      </c>
      <c r="M3744" s="46">
        <v>71</v>
      </c>
      <c r="N3744" s="46">
        <v>69.3</v>
      </c>
      <c r="O3744" s="46">
        <v>123</v>
      </c>
      <c r="P3744" s="46">
        <f t="shared" si="427"/>
        <v>2</v>
      </c>
      <c r="R3744" s="67" t="s">
        <v>2848</v>
      </c>
      <c r="S3744" s="67">
        <f>COUNTIF(Y$2:$Y$100,R3744)</f>
        <v>0</v>
      </c>
      <c r="V3744" s="67">
        <f t="shared" si="428"/>
        <v>0</v>
      </c>
      <c r="X3744"/>
      <c r="Y3744" s="67" t="str">
        <f t="shared" si="432"/>
        <v xml:space="preserve"> </v>
      </c>
      <c r="AB3744" t="s">
        <v>43</v>
      </c>
      <c r="AC3744" s="46">
        <v>5071</v>
      </c>
      <c r="AD3744" s="46">
        <v>71</v>
      </c>
      <c r="AE3744" s="46">
        <v>69.3</v>
      </c>
      <c r="AF3744" s="46">
        <v>123</v>
      </c>
      <c r="AH3744" s="70" t="str">
        <f t="shared" si="429"/>
        <v/>
      </c>
      <c r="AI3744" s="70" t="str">
        <f t="shared" si="430"/>
        <v/>
      </c>
      <c r="AJ3744" s="70" t="str">
        <f t="shared" si="431"/>
        <v>X</v>
      </c>
      <c r="AK3744" s="70" t="str" cm="1">
        <f t="array" ref="AK3744">_xlfn.IFS(AH3744&lt;&gt;"","1",AI3744&lt;&gt;"","2",AJ3744&lt;&gt;"","3")</f>
        <v>3</v>
      </c>
    </row>
    <row r="3745" spans="1:37" x14ac:dyDescent="0.25">
      <c r="A3745" t="s">
        <v>1895</v>
      </c>
      <c r="B3745" t="s">
        <v>2707</v>
      </c>
      <c r="C3745" s="67" t="str">
        <f t="shared" si="426"/>
        <v>Rhiannon Tool</v>
      </c>
      <c r="D3745" s="71" t="str" cm="1">
        <f t="array" ref="D3745">_xlfn.IFS(AK3745="1",CONCATENATE(C3745,"Regional"),AK3745="2",CONCATENATE(C3745,"Sectional"),AK3745="3",CONCATENATE(C3745,COUNTIF($C$1:C3745,C3745)))</f>
        <v>Rhiannon Tool1</v>
      </c>
      <c r="E3745" s="66">
        <v>45174.3125</v>
      </c>
      <c r="F3745" t="s">
        <v>2617</v>
      </c>
      <c r="G3745" s="46">
        <v>73</v>
      </c>
      <c r="H3745" s="46">
        <v>121</v>
      </c>
      <c r="I3745" s="46">
        <v>66</v>
      </c>
      <c r="J3745" t="s">
        <v>2618</v>
      </c>
      <c r="K3745" t="s">
        <v>43</v>
      </c>
      <c r="L3745" s="46">
        <v>5071</v>
      </c>
      <c r="M3745" s="46">
        <v>71</v>
      </c>
      <c r="N3745" s="46">
        <v>69.3</v>
      </c>
      <c r="O3745" s="46">
        <v>123</v>
      </c>
      <c r="P3745" s="46">
        <f t="shared" si="427"/>
        <v>2</v>
      </c>
      <c r="R3745" s="67" t="s">
        <v>2904</v>
      </c>
      <c r="S3745" s="67">
        <f>COUNTIF(Y$2:$Y$100,R3745)</f>
        <v>0</v>
      </c>
      <c r="V3745" s="67">
        <f t="shared" si="428"/>
        <v>0</v>
      </c>
      <c r="X3745"/>
      <c r="Y3745" s="67" t="str">
        <f t="shared" si="432"/>
        <v xml:space="preserve"> </v>
      </c>
      <c r="AB3745" t="s">
        <v>43</v>
      </c>
      <c r="AC3745" s="46">
        <v>5071</v>
      </c>
      <c r="AD3745" s="46">
        <v>71</v>
      </c>
      <c r="AE3745" s="46">
        <v>69.3</v>
      </c>
      <c r="AF3745" s="46">
        <v>123</v>
      </c>
      <c r="AH3745" s="70" t="str">
        <f t="shared" si="429"/>
        <v/>
      </c>
      <c r="AI3745" s="70" t="str">
        <f t="shared" si="430"/>
        <v/>
      </c>
      <c r="AJ3745" s="70" t="str">
        <f t="shared" si="431"/>
        <v>X</v>
      </c>
      <c r="AK3745" s="70" t="str" cm="1">
        <f t="array" ref="AK3745">_xlfn.IFS(AH3745&lt;&gt;"","1",AI3745&lt;&gt;"","2",AJ3745&lt;&gt;"","3")</f>
        <v>3</v>
      </c>
    </row>
    <row r="3746" spans="1:37" x14ac:dyDescent="0.25">
      <c r="A3746" t="s">
        <v>1776</v>
      </c>
      <c r="B3746" t="s">
        <v>1777</v>
      </c>
      <c r="C3746" s="67" t="str">
        <f t="shared" si="426"/>
        <v>Jayda Wellnitz</v>
      </c>
      <c r="D3746" s="71" t="str" cm="1">
        <f t="array" ref="D3746">_xlfn.IFS(AK3746="1",CONCATENATE(C3746,"Regional"),AK3746="2",CONCATENATE(C3746,"Sectional"),AK3746="3",CONCATENATE(C3746,COUNTIF($C$1:C3746,C3746)))</f>
        <v>Jayda Wellnitz4</v>
      </c>
      <c r="E3746" s="66">
        <v>45174.3125</v>
      </c>
      <c r="F3746" t="s">
        <v>2617</v>
      </c>
      <c r="G3746" s="46">
        <v>73</v>
      </c>
      <c r="H3746" s="46">
        <v>121</v>
      </c>
      <c r="I3746" s="46">
        <v>66</v>
      </c>
      <c r="J3746" t="s">
        <v>2618</v>
      </c>
      <c r="K3746" t="s">
        <v>43</v>
      </c>
      <c r="L3746" s="46">
        <v>5071</v>
      </c>
      <c r="M3746" s="46">
        <v>71</v>
      </c>
      <c r="N3746" s="46">
        <v>69.3</v>
      </c>
      <c r="O3746" s="46">
        <v>123</v>
      </c>
      <c r="P3746" s="46">
        <f t="shared" si="427"/>
        <v>2</v>
      </c>
      <c r="R3746" s="67" t="s">
        <v>2782</v>
      </c>
      <c r="S3746" s="67">
        <f>COUNTIF(Y$2:$Y$100,R3746)</f>
        <v>0</v>
      </c>
      <c r="V3746" s="67">
        <f t="shared" si="428"/>
        <v>0</v>
      </c>
      <c r="X3746"/>
      <c r="Y3746" s="67" t="str">
        <f t="shared" si="432"/>
        <v xml:space="preserve"> </v>
      </c>
      <c r="AB3746" t="s">
        <v>43</v>
      </c>
      <c r="AC3746" s="46">
        <v>5071</v>
      </c>
      <c r="AD3746" s="46">
        <v>71</v>
      </c>
      <c r="AE3746" s="46">
        <v>69.3</v>
      </c>
      <c r="AF3746" s="46">
        <v>123</v>
      </c>
      <c r="AH3746" s="70" t="str">
        <f t="shared" si="429"/>
        <v/>
      </c>
      <c r="AI3746" s="70" t="str">
        <f t="shared" si="430"/>
        <v/>
      </c>
      <c r="AJ3746" s="70" t="str">
        <f t="shared" si="431"/>
        <v>X</v>
      </c>
      <c r="AK3746" s="70" t="str" cm="1">
        <f t="array" ref="AK3746">_xlfn.IFS(AH3746&lt;&gt;"","1",AI3746&lt;&gt;"","2",AJ3746&lt;&gt;"","3")</f>
        <v>3</v>
      </c>
    </row>
    <row r="3747" spans="1:37" x14ac:dyDescent="0.25">
      <c r="A3747" t="s">
        <v>2268</v>
      </c>
      <c r="B3747" t="s">
        <v>443</v>
      </c>
      <c r="C3747" s="67" t="str">
        <f t="shared" si="426"/>
        <v>Emily Marion</v>
      </c>
      <c r="D3747" s="71" t="str" cm="1">
        <f t="array" ref="D3747">_xlfn.IFS(AK3747="1",CONCATENATE(C3747,"Regional"),AK3747="2",CONCATENATE(C3747,"Sectional"),AK3747="3",CONCATENATE(C3747,COUNTIF($C$1:C3747,C3747)))</f>
        <v>Emily Marion3</v>
      </c>
      <c r="E3747" s="66">
        <v>45174.3125</v>
      </c>
      <c r="F3747" t="s">
        <v>2617</v>
      </c>
      <c r="G3747" s="46">
        <v>73</v>
      </c>
      <c r="H3747" s="46">
        <v>121</v>
      </c>
      <c r="I3747" s="46">
        <v>66</v>
      </c>
      <c r="J3747" t="s">
        <v>2618</v>
      </c>
      <c r="K3747" t="s">
        <v>43</v>
      </c>
      <c r="L3747" s="46">
        <v>5071</v>
      </c>
      <c r="M3747" s="46">
        <v>71</v>
      </c>
      <c r="N3747" s="46">
        <v>69.3</v>
      </c>
      <c r="O3747" s="46">
        <v>123</v>
      </c>
      <c r="P3747" s="46">
        <f t="shared" si="427"/>
        <v>2</v>
      </c>
      <c r="R3747" s="67" t="s">
        <v>3291</v>
      </c>
      <c r="S3747" s="67">
        <f>COUNTIF(Y$2:$Y$100,R3747)</f>
        <v>0</v>
      </c>
      <c r="V3747" s="67">
        <f t="shared" si="428"/>
        <v>0</v>
      </c>
      <c r="X3747"/>
      <c r="Y3747" s="67" t="str">
        <f t="shared" si="432"/>
        <v xml:space="preserve"> </v>
      </c>
      <c r="AB3747" t="s">
        <v>43</v>
      </c>
      <c r="AC3747" s="46">
        <v>5071</v>
      </c>
      <c r="AD3747" s="46">
        <v>71</v>
      </c>
      <c r="AE3747" s="46">
        <v>69.3</v>
      </c>
      <c r="AF3747" s="46">
        <v>123</v>
      </c>
      <c r="AH3747" s="70" t="str">
        <f t="shared" si="429"/>
        <v/>
      </c>
      <c r="AI3747" s="70" t="str">
        <f t="shared" si="430"/>
        <v/>
      </c>
      <c r="AJ3747" s="70" t="str">
        <f t="shared" si="431"/>
        <v>X</v>
      </c>
      <c r="AK3747" s="70" t="str" cm="1">
        <f t="array" ref="AK3747">_xlfn.IFS(AH3747&lt;&gt;"","1",AI3747&lt;&gt;"","2",AJ3747&lt;&gt;"","3")</f>
        <v>3</v>
      </c>
    </row>
    <row r="3748" spans="1:37" x14ac:dyDescent="0.25">
      <c r="A3748" t="s">
        <v>2269</v>
      </c>
      <c r="B3748" t="s">
        <v>1017</v>
      </c>
      <c r="C3748" s="67" t="str">
        <f t="shared" si="426"/>
        <v>Noelle Anthon</v>
      </c>
      <c r="D3748" s="71" t="str" cm="1">
        <f t="array" ref="D3748">_xlfn.IFS(AK3748="1",CONCATENATE(C3748,"Regional"),AK3748="2",CONCATENATE(C3748,"Sectional"),AK3748="3",CONCATENATE(C3748,COUNTIF($C$1:C3748,C3748)))</f>
        <v>Noelle Anthon1</v>
      </c>
      <c r="E3748" s="66">
        <v>45174.3125</v>
      </c>
      <c r="F3748" t="s">
        <v>2617</v>
      </c>
      <c r="G3748" s="46">
        <v>73</v>
      </c>
      <c r="H3748" s="46">
        <v>121</v>
      </c>
      <c r="I3748" s="46">
        <v>66</v>
      </c>
      <c r="J3748" t="s">
        <v>2618</v>
      </c>
      <c r="K3748" t="s">
        <v>43</v>
      </c>
      <c r="L3748" s="46">
        <v>5071</v>
      </c>
      <c r="M3748" s="46">
        <v>71</v>
      </c>
      <c r="N3748" s="46">
        <v>69.3</v>
      </c>
      <c r="O3748" s="46">
        <v>123</v>
      </c>
      <c r="P3748" s="46">
        <f t="shared" si="427"/>
        <v>2</v>
      </c>
      <c r="R3748" s="67" t="s">
        <v>3292</v>
      </c>
      <c r="S3748" s="67">
        <f>COUNTIF(Y$2:$Y$100,R3748)</f>
        <v>0</v>
      </c>
      <c r="V3748" s="67">
        <f t="shared" si="428"/>
        <v>0</v>
      </c>
      <c r="X3748"/>
      <c r="Y3748" s="67" t="str">
        <f t="shared" si="432"/>
        <v xml:space="preserve"> </v>
      </c>
      <c r="AB3748" t="s">
        <v>43</v>
      </c>
      <c r="AC3748" s="46">
        <v>5071</v>
      </c>
      <c r="AD3748" s="46">
        <v>71</v>
      </c>
      <c r="AE3748" s="46">
        <v>69.3</v>
      </c>
      <c r="AF3748" s="46">
        <v>123</v>
      </c>
      <c r="AH3748" s="70" t="str">
        <f t="shared" si="429"/>
        <v/>
      </c>
      <c r="AI3748" s="70" t="str">
        <f t="shared" si="430"/>
        <v/>
      </c>
      <c r="AJ3748" s="70" t="str">
        <f t="shared" si="431"/>
        <v>X</v>
      </c>
      <c r="AK3748" s="70" t="str" cm="1">
        <f t="array" ref="AK3748">_xlfn.IFS(AH3748&lt;&gt;"","1",AI3748&lt;&gt;"","2",AJ3748&lt;&gt;"","3")</f>
        <v>3</v>
      </c>
    </row>
    <row r="3749" spans="1:37" x14ac:dyDescent="0.25">
      <c r="A3749" t="s">
        <v>3448</v>
      </c>
      <c r="B3749" t="s">
        <v>253</v>
      </c>
      <c r="C3749" s="67" t="str">
        <f t="shared" si="426"/>
        <v>Lily Rognrud</v>
      </c>
      <c r="D3749" s="71" t="str" cm="1">
        <f t="array" ref="D3749">_xlfn.IFS(AK3749="1",CONCATENATE(C3749,"Regional"),AK3749="2",CONCATENATE(C3749,"Sectional"),AK3749="3",CONCATENATE(C3749,COUNTIF($C$1:C3749,C3749)))</f>
        <v>Lily Rognrud1</v>
      </c>
      <c r="E3749" s="66">
        <v>45174.3125</v>
      </c>
      <c r="F3749" t="s">
        <v>2617</v>
      </c>
      <c r="G3749" s="46">
        <v>73</v>
      </c>
      <c r="H3749" s="46">
        <v>123</v>
      </c>
      <c r="I3749" s="46">
        <v>70</v>
      </c>
      <c r="J3749" t="s">
        <v>2618</v>
      </c>
      <c r="K3749" t="s">
        <v>43</v>
      </c>
      <c r="L3749" s="46">
        <v>5071</v>
      </c>
      <c r="M3749" s="46">
        <v>71</v>
      </c>
      <c r="N3749" s="46">
        <v>69.3</v>
      </c>
      <c r="O3749" s="46">
        <v>123</v>
      </c>
      <c r="P3749" s="46">
        <f t="shared" si="427"/>
        <v>2</v>
      </c>
      <c r="R3749" s="67" t="s">
        <v>3656</v>
      </c>
      <c r="S3749" s="67">
        <f>COUNTIF(Y$2:$Y$100,R3749)</f>
        <v>0</v>
      </c>
      <c r="V3749" s="67">
        <f t="shared" si="428"/>
        <v>0</v>
      </c>
      <c r="X3749"/>
      <c r="Y3749" s="67" t="str">
        <f t="shared" si="432"/>
        <v xml:space="preserve"> </v>
      </c>
      <c r="AB3749" t="s">
        <v>43</v>
      </c>
      <c r="AC3749" s="46">
        <v>5071</v>
      </c>
      <c r="AD3749" s="46">
        <v>71</v>
      </c>
      <c r="AE3749" s="46">
        <v>69.3</v>
      </c>
      <c r="AF3749" s="46">
        <v>123</v>
      </c>
      <c r="AH3749" s="70" t="str">
        <f t="shared" si="429"/>
        <v/>
      </c>
      <c r="AI3749" s="70" t="str">
        <f t="shared" si="430"/>
        <v/>
      </c>
      <c r="AJ3749" s="70" t="str">
        <f t="shared" si="431"/>
        <v>X</v>
      </c>
      <c r="AK3749" s="70" t="str" cm="1">
        <f t="array" ref="AK3749">_xlfn.IFS(AH3749&lt;&gt;"","1",AI3749&lt;&gt;"","2",AJ3749&lt;&gt;"","3")</f>
        <v>3</v>
      </c>
    </row>
    <row r="3750" spans="1:37" x14ac:dyDescent="0.25">
      <c r="A3750" t="s">
        <v>1847</v>
      </c>
      <c r="B3750" t="s">
        <v>1848</v>
      </c>
      <c r="C3750" s="67" t="str">
        <f t="shared" si="426"/>
        <v>Kira Jennings</v>
      </c>
      <c r="D3750" s="71" t="str" cm="1">
        <f t="array" ref="D3750">_xlfn.IFS(AK3750="1",CONCATENATE(C3750,"Regional"),AK3750="2",CONCATENATE(C3750,"Sectional"),AK3750="3",CONCATENATE(C3750,COUNTIF($C$1:C3750,C3750)))</f>
        <v>Kira Jennings5</v>
      </c>
      <c r="E3750" s="66">
        <v>45174.3125</v>
      </c>
      <c r="F3750" t="s">
        <v>2617</v>
      </c>
      <c r="G3750" s="46">
        <v>73</v>
      </c>
      <c r="H3750" s="46">
        <v>123</v>
      </c>
      <c r="I3750" s="46">
        <v>70</v>
      </c>
      <c r="J3750" t="s">
        <v>2618</v>
      </c>
      <c r="K3750" t="s">
        <v>43</v>
      </c>
      <c r="L3750" s="46">
        <v>5071</v>
      </c>
      <c r="M3750" s="46">
        <v>71</v>
      </c>
      <c r="N3750" s="46">
        <v>69.3</v>
      </c>
      <c r="O3750" s="46">
        <v>123</v>
      </c>
      <c r="P3750" s="46">
        <f t="shared" si="427"/>
        <v>2</v>
      </c>
      <c r="R3750" s="67" t="s">
        <v>2855</v>
      </c>
      <c r="S3750" s="67">
        <f>COUNTIF(Y$2:$Y$100,R3750)</f>
        <v>0</v>
      </c>
      <c r="V3750" s="67">
        <f t="shared" si="428"/>
        <v>0</v>
      </c>
      <c r="X3750"/>
      <c r="Y3750" s="67" t="str">
        <f t="shared" si="432"/>
        <v xml:space="preserve"> </v>
      </c>
      <c r="AB3750" t="s">
        <v>43</v>
      </c>
      <c r="AC3750" s="46">
        <v>5071</v>
      </c>
      <c r="AD3750" s="46">
        <v>71</v>
      </c>
      <c r="AE3750" s="46">
        <v>69.3</v>
      </c>
      <c r="AF3750" s="46">
        <v>123</v>
      </c>
      <c r="AH3750" s="70" t="str">
        <f t="shared" si="429"/>
        <v/>
      </c>
      <c r="AI3750" s="70" t="str">
        <f t="shared" si="430"/>
        <v/>
      </c>
      <c r="AJ3750" s="70" t="str">
        <f t="shared" si="431"/>
        <v>X</v>
      </c>
      <c r="AK3750" s="70" t="str" cm="1">
        <f t="array" ref="AK3750">_xlfn.IFS(AH3750&lt;&gt;"","1",AI3750&lt;&gt;"","2",AJ3750&lt;&gt;"","3")</f>
        <v>3</v>
      </c>
    </row>
    <row r="3751" spans="1:37" x14ac:dyDescent="0.25">
      <c r="A3751" t="s">
        <v>837</v>
      </c>
      <c r="B3751" t="s">
        <v>443</v>
      </c>
      <c r="C3751" s="67" t="str">
        <f t="shared" si="426"/>
        <v>Emily Bardenwerper</v>
      </c>
      <c r="D3751" s="71" t="str" cm="1">
        <f t="array" ref="D3751">_xlfn.IFS(AK3751="1",CONCATENATE(C3751,"Regional"),AK3751="2",CONCATENATE(C3751,"Sectional"),AK3751="3",CONCATENATE(C3751,COUNTIF($C$1:C3751,C3751)))</f>
        <v>Emily Bardenwerper5</v>
      </c>
      <c r="E3751" s="66">
        <v>45174.3125</v>
      </c>
      <c r="F3751" t="s">
        <v>2617</v>
      </c>
      <c r="G3751" s="46">
        <v>73</v>
      </c>
      <c r="H3751" s="46">
        <v>124</v>
      </c>
      <c r="I3751" s="46">
        <v>72</v>
      </c>
      <c r="J3751" t="s">
        <v>2618</v>
      </c>
      <c r="K3751" t="s">
        <v>43</v>
      </c>
      <c r="L3751" s="46">
        <v>5071</v>
      </c>
      <c r="M3751" s="46">
        <v>71</v>
      </c>
      <c r="N3751" s="46">
        <v>69.3</v>
      </c>
      <c r="O3751" s="46">
        <v>123</v>
      </c>
      <c r="P3751" s="46">
        <f t="shared" si="427"/>
        <v>2</v>
      </c>
      <c r="R3751" s="67" t="s">
        <v>1388</v>
      </c>
      <c r="S3751" s="67">
        <f>COUNTIF(Y$2:$Y$100,R3751)</f>
        <v>0</v>
      </c>
      <c r="V3751" s="67">
        <f t="shared" si="428"/>
        <v>0</v>
      </c>
      <c r="X3751"/>
      <c r="Y3751" s="67" t="str">
        <f t="shared" si="432"/>
        <v xml:space="preserve"> </v>
      </c>
      <c r="AB3751" t="s">
        <v>43</v>
      </c>
      <c r="AC3751" s="46">
        <v>5071</v>
      </c>
      <c r="AD3751" s="46">
        <v>71</v>
      </c>
      <c r="AE3751" s="46">
        <v>69.3</v>
      </c>
      <c r="AF3751" s="46">
        <v>123</v>
      </c>
      <c r="AH3751" s="70" t="str">
        <f t="shared" si="429"/>
        <v/>
      </c>
      <c r="AI3751" s="70" t="str">
        <f t="shared" si="430"/>
        <v/>
      </c>
      <c r="AJ3751" s="70" t="str">
        <f t="shared" si="431"/>
        <v>X</v>
      </c>
      <c r="AK3751" s="70" t="str" cm="1">
        <f t="array" ref="AK3751">_xlfn.IFS(AH3751&lt;&gt;"","1",AI3751&lt;&gt;"","2",AJ3751&lt;&gt;"","3")</f>
        <v>3</v>
      </c>
    </row>
    <row r="3752" spans="1:37" x14ac:dyDescent="0.25">
      <c r="A3752" t="s">
        <v>961</v>
      </c>
      <c r="B3752" t="s">
        <v>962</v>
      </c>
      <c r="C3752" s="67" t="str">
        <f t="shared" si="426"/>
        <v>Karalyn Skinner</v>
      </c>
      <c r="D3752" s="71" t="str" cm="1">
        <f t="array" ref="D3752">_xlfn.IFS(AK3752="1",CONCATENATE(C3752,"Regional"),AK3752="2",CONCATENATE(C3752,"Sectional"),AK3752="3",CONCATENATE(C3752,COUNTIF($C$1:C3752,C3752)))</f>
        <v>Karalyn Skinner6</v>
      </c>
      <c r="E3752" s="66">
        <v>45174.333333333336</v>
      </c>
      <c r="F3752" t="s">
        <v>1054</v>
      </c>
      <c r="G3752" s="46">
        <v>69</v>
      </c>
      <c r="H3752" s="46">
        <v>73</v>
      </c>
      <c r="I3752" s="46">
        <v>1</v>
      </c>
      <c r="J3752" t="s">
        <v>114</v>
      </c>
      <c r="K3752" t="s">
        <v>90</v>
      </c>
      <c r="L3752" s="46">
        <v>4759</v>
      </c>
      <c r="M3752" s="46">
        <v>71</v>
      </c>
      <c r="N3752" s="46">
        <v>68</v>
      </c>
      <c r="O3752" s="46">
        <v>110</v>
      </c>
      <c r="P3752" s="46">
        <f t="shared" si="427"/>
        <v>2</v>
      </c>
      <c r="R3752" s="67" t="s">
        <v>1476</v>
      </c>
      <c r="S3752" s="67">
        <f>COUNTIF(Y$2:$Y$100,R3752)</f>
        <v>0</v>
      </c>
      <c r="V3752" s="67">
        <f t="shared" si="428"/>
        <v>0</v>
      </c>
      <c r="X3752"/>
      <c r="Y3752" s="67" t="str">
        <f t="shared" si="432"/>
        <v xml:space="preserve"> </v>
      </c>
      <c r="AB3752" t="s">
        <v>90</v>
      </c>
      <c r="AC3752" s="46">
        <v>4759</v>
      </c>
      <c r="AD3752" s="46">
        <v>71</v>
      </c>
      <c r="AE3752" s="46">
        <v>68</v>
      </c>
      <c r="AF3752" s="46">
        <v>110</v>
      </c>
      <c r="AH3752" s="70" t="str">
        <f t="shared" si="429"/>
        <v/>
      </c>
      <c r="AI3752" s="70" t="str">
        <f t="shared" si="430"/>
        <v/>
      </c>
      <c r="AJ3752" s="70" t="str">
        <f t="shared" si="431"/>
        <v>X</v>
      </c>
      <c r="AK3752" s="70" t="str" cm="1">
        <f t="array" ref="AK3752">_xlfn.IFS(AH3752&lt;&gt;"","1",AI3752&lt;&gt;"","2",AJ3752&lt;&gt;"","3")</f>
        <v>3</v>
      </c>
    </row>
    <row r="3753" spans="1:37" x14ac:dyDescent="0.25">
      <c r="A3753" t="s">
        <v>642</v>
      </c>
      <c r="B3753" t="s">
        <v>459</v>
      </c>
      <c r="C3753" s="67" t="str">
        <f t="shared" si="426"/>
        <v>Addison Kofal</v>
      </c>
      <c r="D3753" s="71" t="str" cm="1">
        <f t="array" ref="D3753">_xlfn.IFS(AK3753="1",CONCATENATE(C3753,"Regional"),AK3753="2",CONCATENATE(C3753,"Sectional"),AK3753="3",CONCATENATE(C3753,COUNTIF($C$1:C3753,C3753)))</f>
        <v>Addison Kofal6</v>
      </c>
      <c r="E3753" s="66">
        <v>45174.333333333336</v>
      </c>
      <c r="F3753" t="s">
        <v>1054</v>
      </c>
      <c r="G3753" s="46">
        <v>69</v>
      </c>
      <c r="H3753" s="46">
        <v>85</v>
      </c>
      <c r="I3753" s="46">
        <v>2</v>
      </c>
      <c r="J3753" t="s">
        <v>114</v>
      </c>
      <c r="K3753" t="s">
        <v>90</v>
      </c>
      <c r="L3753" s="46">
        <v>4759</v>
      </c>
      <c r="M3753" s="46">
        <v>71</v>
      </c>
      <c r="N3753" s="46">
        <v>68</v>
      </c>
      <c r="O3753" s="46">
        <v>110</v>
      </c>
      <c r="P3753" s="46">
        <f t="shared" si="427"/>
        <v>2</v>
      </c>
      <c r="R3753" s="67" t="s">
        <v>1269</v>
      </c>
      <c r="S3753" s="67">
        <f>COUNTIF(Y$2:$Y$100,R3753)</f>
        <v>0</v>
      </c>
      <c r="V3753" s="67">
        <f t="shared" si="428"/>
        <v>0</v>
      </c>
      <c r="X3753"/>
      <c r="Y3753" s="67" t="str">
        <f t="shared" si="432"/>
        <v xml:space="preserve"> </v>
      </c>
      <c r="AB3753" t="s">
        <v>90</v>
      </c>
      <c r="AC3753" s="46">
        <v>4759</v>
      </c>
      <c r="AD3753" s="46">
        <v>71</v>
      </c>
      <c r="AE3753" s="46">
        <v>68</v>
      </c>
      <c r="AF3753" s="46">
        <v>110</v>
      </c>
      <c r="AH3753" s="70" t="str">
        <f t="shared" si="429"/>
        <v/>
      </c>
      <c r="AI3753" s="70" t="str">
        <f t="shared" si="430"/>
        <v/>
      </c>
      <c r="AJ3753" s="70" t="str">
        <f t="shared" si="431"/>
        <v>X</v>
      </c>
      <c r="AK3753" s="70" t="str" cm="1">
        <f t="array" ref="AK3753">_xlfn.IFS(AH3753&lt;&gt;"","1",AI3753&lt;&gt;"","2",AJ3753&lt;&gt;"","3")</f>
        <v>3</v>
      </c>
    </row>
    <row r="3754" spans="1:37" x14ac:dyDescent="0.25">
      <c r="A3754" t="s">
        <v>208</v>
      </c>
      <c r="B3754" t="s">
        <v>209</v>
      </c>
      <c r="C3754" s="67" t="str">
        <f t="shared" si="426"/>
        <v>Kaitlyn Bohl</v>
      </c>
      <c r="D3754" s="71" t="str" cm="1">
        <f t="array" ref="D3754">_xlfn.IFS(AK3754="1",CONCATENATE(C3754,"Regional"),AK3754="2",CONCATENATE(C3754,"Sectional"),AK3754="3",CONCATENATE(C3754,COUNTIF($C$1:C3754,C3754)))</f>
        <v>Kaitlyn Bohl8</v>
      </c>
      <c r="E3754" s="66">
        <v>45174.333333333336</v>
      </c>
      <c r="F3754" t="s">
        <v>1054</v>
      </c>
      <c r="G3754" s="46">
        <v>69</v>
      </c>
      <c r="H3754" s="46">
        <v>85</v>
      </c>
      <c r="I3754" s="46">
        <v>2</v>
      </c>
      <c r="J3754" t="s">
        <v>114</v>
      </c>
      <c r="K3754" t="s">
        <v>90</v>
      </c>
      <c r="L3754" s="46">
        <v>4759</v>
      </c>
      <c r="M3754" s="46">
        <v>71</v>
      </c>
      <c r="N3754" s="46">
        <v>68</v>
      </c>
      <c r="O3754" s="46">
        <v>110</v>
      </c>
      <c r="P3754" s="46">
        <f t="shared" si="427"/>
        <v>2</v>
      </c>
      <c r="R3754" s="67" t="s">
        <v>2756</v>
      </c>
      <c r="S3754" s="67">
        <f>COUNTIF(Y$2:$Y$100,R3754)</f>
        <v>0</v>
      </c>
      <c r="V3754" s="67">
        <f t="shared" si="428"/>
        <v>0</v>
      </c>
      <c r="X3754"/>
      <c r="Y3754" s="67" t="str">
        <f t="shared" si="432"/>
        <v xml:space="preserve"> </v>
      </c>
      <c r="AB3754" t="s">
        <v>90</v>
      </c>
      <c r="AC3754" s="46">
        <v>4759</v>
      </c>
      <c r="AD3754" s="46">
        <v>71</v>
      </c>
      <c r="AE3754" s="46">
        <v>68</v>
      </c>
      <c r="AF3754" s="46">
        <v>110</v>
      </c>
      <c r="AH3754" s="70" t="str">
        <f t="shared" si="429"/>
        <v/>
      </c>
      <c r="AI3754" s="70" t="str">
        <f t="shared" si="430"/>
        <v/>
      </c>
      <c r="AJ3754" s="70" t="str">
        <f t="shared" si="431"/>
        <v>X</v>
      </c>
      <c r="AK3754" s="70" t="str" cm="1">
        <f t="array" ref="AK3754">_xlfn.IFS(AH3754&lt;&gt;"","1",AI3754&lt;&gt;"","2",AJ3754&lt;&gt;"","3")</f>
        <v>3</v>
      </c>
    </row>
    <row r="3755" spans="1:37" x14ac:dyDescent="0.25">
      <c r="A3755" t="s">
        <v>634</v>
      </c>
      <c r="B3755" t="s">
        <v>635</v>
      </c>
      <c r="C3755" s="67" t="str">
        <f t="shared" si="426"/>
        <v>Belle Kongshaug</v>
      </c>
      <c r="D3755" s="71" t="str" cm="1">
        <f t="array" ref="D3755">_xlfn.IFS(AK3755="1",CONCATENATE(C3755,"Regional"),AK3755="2",CONCATENATE(C3755,"Sectional"),AK3755="3",CONCATENATE(C3755,COUNTIF($C$1:C3755,C3755)))</f>
        <v>Belle Kongshaug5</v>
      </c>
      <c r="E3755" s="66">
        <v>45174.333333333336</v>
      </c>
      <c r="F3755" t="s">
        <v>1054</v>
      </c>
      <c r="G3755" s="46">
        <v>69</v>
      </c>
      <c r="H3755" s="46">
        <v>85</v>
      </c>
      <c r="I3755" s="46">
        <v>2</v>
      </c>
      <c r="J3755" t="s">
        <v>114</v>
      </c>
      <c r="K3755" t="s">
        <v>90</v>
      </c>
      <c r="L3755" s="46">
        <v>4759</v>
      </c>
      <c r="M3755" s="46">
        <v>71</v>
      </c>
      <c r="N3755" s="46">
        <v>68</v>
      </c>
      <c r="O3755" s="46">
        <v>110</v>
      </c>
      <c r="P3755" s="46">
        <f t="shared" si="427"/>
        <v>2</v>
      </c>
      <c r="R3755" s="67" t="s">
        <v>1265</v>
      </c>
      <c r="S3755" s="67">
        <f>COUNTIF(Y$2:$Y$100,R3755)</f>
        <v>0</v>
      </c>
      <c r="V3755" s="67">
        <f t="shared" si="428"/>
        <v>0</v>
      </c>
      <c r="X3755"/>
      <c r="Y3755" s="67" t="str">
        <f t="shared" si="432"/>
        <v xml:space="preserve"> </v>
      </c>
      <c r="AB3755" t="s">
        <v>90</v>
      </c>
      <c r="AC3755" s="46">
        <v>4759</v>
      </c>
      <c r="AD3755" s="46">
        <v>71</v>
      </c>
      <c r="AE3755" s="46">
        <v>68</v>
      </c>
      <c r="AF3755" s="46">
        <v>110</v>
      </c>
      <c r="AH3755" s="70" t="str">
        <f t="shared" si="429"/>
        <v/>
      </c>
      <c r="AI3755" s="70" t="str">
        <f t="shared" si="430"/>
        <v/>
      </c>
      <c r="AJ3755" s="70" t="str">
        <f t="shared" si="431"/>
        <v>X</v>
      </c>
      <c r="AK3755" s="70" t="str" cm="1">
        <f t="array" ref="AK3755">_xlfn.IFS(AH3755&lt;&gt;"","1",AI3755&lt;&gt;"","2",AJ3755&lt;&gt;"","3")</f>
        <v>3</v>
      </c>
    </row>
    <row r="3756" spans="1:37" x14ac:dyDescent="0.25">
      <c r="A3756" t="s">
        <v>186</v>
      </c>
      <c r="B3756" t="s">
        <v>458</v>
      </c>
      <c r="C3756" s="67" t="str">
        <f t="shared" si="426"/>
        <v>Lauren Anderson</v>
      </c>
      <c r="D3756" s="71" t="str" cm="1">
        <f t="array" ref="D3756">_xlfn.IFS(AK3756="1",CONCATENATE(C3756,"Regional"),AK3756="2",CONCATENATE(C3756,"Sectional"),AK3756="3",CONCATENATE(C3756,COUNTIF($C$1:C3756,C3756)))</f>
        <v>Lauren Anderson5</v>
      </c>
      <c r="E3756" s="66">
        <v>45174.333333333336</v>
      </c>
      <c r="F3756" t="s">
        <v>1054</v>
      </c>
      <c r="G3756" s="46">
        <v>69</v>
      </c>
      <c r="H3756" s="46">
        <v>88</v>
      </c>
      <c r="I3756" s="46">
        <v>5</v>
      </c>
      <c r="J3756" t="s">
        <v>114</v>
      </c>
      <c r="K3756" t="s">
        <v>90</v>
      </c>
      <c r="L3756" s="46">
        <v>4759</v>
      </c>
      <c r="M3756" s="46">
        <v>71</v>
      </c>
      <c r="N3756" s="46">
        <v>68</v>
      </c>
      <c r="O3756" s="46">
        <v>110</v>
      </c>
      <c r="P3756" s="46">
        <f t="shared" si="427"/>
        <v>2</v>
      </c>
      <c r="R3756" s="67" t="s">
        <v>1478</v>
      </c>
      <c r="S3756" s="67">
        <f>COUNTIF(Y$2:$Y$100,R3756)</f>
        <v>0</v>
      </c>
      <c r="V3756" s="67">
        <f t="shared" si="428"/>
        <v>0</v>
      </c>
      <c r="X3756"/>
      <c r="Y3756" s="67" t="str">
        <f t="shared" si="432"/>
        <v xml:space="preserve"> </v>
      </c>
      <c r="AB3756" t="s">
        <v>90</v>
      </c>
      <c r="AC3756" s="46">
        <v>4759</v>
      </c>
      <c r="AD3756" s="46">
        <v>71</v>
      </c>
      <c r="AE3756" s="46">
        <v>68</v>
      </c>
      <c r="AF3756" s="46">
        <v>110</v>
      </c>
      <c r="AH3756" s="70" t="str">
        <f t="shared" si="429"/>
        <v/>
      </c>
      <c r="AI3756" s="70" t="str">
        <f t="shared" si="430"/>
        <v/>
      </c>
      <c r="AJ3756" s="70" t="str">
        <f t="shared" si="431"/>
        <v>X</v>
      </c>
      <c r="AK3756" s="70" t="str" cm="1">
        <f t="array" ref="AK3756">_xlfn.IFS(AH3756&lt;&gt;"","1",AI3756&lt;&gt;"","2",AJ3756&lt;&gt;"","3")</f>
        <v>3</v>
      </c>
    </row>
    <row r="3757" spans="1:37" x14ac:dyDescent="0.25">
      <c r="A3757" t="s">
        <v>221</v>
      </c>
      <c r="B3757" t="s">
        <v>553</v>
      </c>
      <c r="C3757" s="67" t="str">
        <f t="shared" si="426"/>
        <v>Zowie Hunter</v>
      </c>
      <c r="D3757" s="71" t="str" cm="1">
        <f t="array" ref="D3757">_xlfn.IFS(AK3757="1",CONCATENATE(C3757,"Regional"),AK3757="2",CONCATENATE(C3757,"Sectional"),AK3757="3",CONCATENATE(C3757,COUNTIF($C$1:C3757,C3757)))</f>
        <v>Zowie Hunter6</v>
      </c>
      <c r="E3757" s="66">
        <v>45174.333333333336</v>
      </c>
      <c r="F3757" t="s">
        <v>1054</v>
      </c>
      <c r="G3757" s="46">
        <v>69</v>
      </c>
      <c r="H3757" s="46">
        <v>90</v>
      </c>
      <c r="I3757" s="46">
        <v>6</v>
      </c>
      <c r="J3757" t="s">
        <v>114</v>
      </c>
      <c r="K3757" t="s">
        <v>90</v>
      </c>
      <c r="L3757" s="46">
        <v>4759</v>
      </c>
      <c r="M3757" s="46">
        <v>71</v>
      </c>
      <c r="N3757" s="46">
        <v>68</v>
      </c>
      <c r="O3757" s="46">
        <v>110</v>
      </c>
      <c r="P3757" s="46">
        <f t="shared" si="427"/>
        <v>2</v>
      </c>
      <c r="R3757" s="67" t="s">
        <v>1216</v>
      </c>
      <c r="S3757" s="67">
        <f>COUNTIF(Y$2:$Y$100,R3757)</f>
        <v>0</v>
      </c>
      <c r="V3757" s="67">
        <f t="shared" si="428"/>
        <v>0</v>
      </c>
      <c r="X3757"/>
      <c r="Y3757" s="67" t="str">
        <f t="shared" si="432"/>
        <v xml:space="preserve"> </v>
      </c>
      <c r="AB3757" t="s">
        <v>90</v>
      </c>
      <c r="AC3757" s="46">
        <v>4759</v>
      </c>
      <c r="AD3757" s="46">
        <v>71</v>
      </c>
      <c r="AE3757" s="46">
        <v>68</v>
      </c>
      <c r="AF3757" s="46">
        <v>110</v>
      </c>
      <c r="AH3757" s="70" t="str">
        <f t="shared" si="429"/>
        <v/>
      </c>
      <c r="AI3757" s="70" t="str">
        <f t="shared" si="430"/>
        <v/>
      </c>
      <c r="AJ3757" s="70" t="str">
        <f t="shared" si="431"/>
        <v>X</v>
      </c>
      <c r="AK3757" s="70" t="str" cm="1">
        <f t="array" ref="AK3757">_xlfn.IFS(AH3757&lt;&gt;"","1",AI3757&lt;&gt;"","2",AJ3757&lt;&gt;"","3")</f>
        <v>3</v>
      </c>
    </row>
    <row r="3758" spans="1:37" x14ac:dyDescent="0.25">
      <c r="A3758" t="s">
        <v>710</v>
      </c>
      <c r="B3758" t="s">
        <v>711</v>
      </c>
      <c r="C3758" s="67" t="str">
        <f t="shared" si="426"/>
        <v>Teckla Wahlstrand</v>
      </c>
      <c r="D3758" s="71" t="str" cm="1">
        <f t="array" ref="D3758">_xlfn.IFS(AK3758="1",CONCATENATE(C3758,"Regional"),AK3758="2",CONCATENATE(C3758,"Sectional"),AK3758="3",CONCATENATE(C3758,COUNTIF($C$1:C3758,C3758)))</f>
        <v>Teckla Wahlstrand7</v>
      </c>
      <c r="E3758" s="66">
        <v>45174.333333333336</v>
      </c>
      <c r="F3758" t="s">
        <v>1054</v>
      </c>
      <c r="G3758" s="46">
        <v>69</v>
      </c>
      <c r="H3758" s="46">
        <v>93</v>
      </c>
      <c r="I3758" s="46">
        <v>7</v>
      </c>
      <c r="J3758" t="s">
        <v>114</v>
      </c>
      <c r="K3758" t="s">
        <v>90</v>
      </c>
      <c r="L3758" s="46">
        <v>4759</v>
      </c>
      <c r="M3758" s="46">
        <v>71</v>
      </c>
      <c r="N3758" s="46">
        <v>68</v>
      </c>
      <c r="O3758" s="46">
        <v>110</v>
      </c>
      <c r="P3758" s="46">
        <f t="shared" si="427"/>
        <v>2</v>
      </c>
      <c r="R3758" s="67" t="s">
        <v>1310</v>
      </c>
      <c r="S3758" s="67">
        <f>COUNTIF(Y$2:$Y$100,R3758)</f>
        <v>0</v>
      </c>
      <c r="V3758" s="67">
        <f t="shared" si="428"/>
        <v>0</v>
      </c>
      <c r="X3758"/>
      <c r="Y3758" s="67" t="str">
        <f t="shared" si="432"/>
        <v xml:space="preserve"> </v>
      </c>
      <c r="AB3758" t="s">
        <v>90</v>
      </c>
      <c r="AC3758" s="46">
        <v>4759</v>
      </c>
      <c r="AD3758" s="46">
        <v>71</v>
      </c>
      <c r="AE3758" s="46">
        <v>68</v>
      </c>
      <c r="AF3758" s="46">
        <v>110</v>
      </c>
      <c r="AH3758" s="70" t="str">
        <f t="shared" si="429"/>
        <v/>
      </c>
      <c r="AI3758" s="70" t="str">
        <f t="shared" si="430"/>
        <v/>
      </c>
      <c r="AJ3758" s="70" t="str">
        <f t="shared" si="431"/>
        <v>X</v>
      </c>
      <c r="AK3758" s="70" t="str" cm="1">
        <f t="array" ref="AK3758">_xlfn.IFS(AH3758&lt;&gt;"","1",AI3758&lt;&gt;"","2",AJ3758&lt;&gt;"","3")</f>
        <v>3</v>
      </c>
    </row>
    <row r="3759" spans="1:37" x14ac:dyDescent="0.25">
      <c r="A3759" t="s">
        <v>303</v>
      </c>
      <c r="B3759" t="s">
        <v>368</v>
      </c>
      <c r="C3759" s="67" t="str">
        <f t="shared" si="426"/>
        <v>Lexi Marks</v>
      </c>
      <c r="D3759" s="71" t="str" cm="1">
        <f t="array" ref="D3759">_xlfn.IFS(AK3759="1",CONCATENATE(C3759,"Regional"),AK3759="2",CONCATENATE(C3759,"Sectional"),AK3759="3",CONCATENATE(C3759,COUNTIF($C$1:C3759,C3759)))</f>
        <v>Lexi Marks5</v>
      </c>
      <c r="E3759" s="66">
        <v>45174.333333333336</v>
      </c>
      <c r="F3759" t="s">
        <v>1054</v>
      </c>
      <c r="G3759" s="46">
        <v>69</v>
      </c>
      <c r="H3759" s="46">
        <v>94</v>
      </c>
      <c r="I3759" s="46">
        <v>8</v>
      </c>
      <c r="J3759" t="s">
        <v>114</v>
      </c>
      <c r="K3759" t="s">
        <v>90</v>
      </c>
      <c r="L3759" s="46">
        <v>4759</v>
      </c>
      <c r="M3759" s="46">
        <v>71</v>
      </c>
      <c r="N3759" s="46">
        <v>68</v>
      </c>
      <c r="O3759" s="46">
        <v>110</v>
      </c>
      <c r="P3759" s="46">
        <f t="shared" si="427"/>
        <v>2</v>
      </c>
      <c r="R3759" s="67" t="s">
        <v>1277</v>
      </c>
      <c r="S3759" s="67">
        <f>COUNTIF(Y$2:$Y$100,R3759)</f>
        <v>0</v>
      </c>
      <c r="V3759" s="67">
        <f t="shared" si="428"/>
        <v>0</v>
      </c>
      <c r="X3759"/>
      <c r="Y3759" s="67" t="str">
        <f t="shared" si="432"/>
        <v xml:space="preserve"> </v>
      </c>
      <c r="AB3759" t="s">
        <v>90</v>
      </c>
      <c r="AC3759" s="46">
        <v>4759</v>
      </c>
      <c r="AD3759" s="46">
        <v>71</v>
      </c>
      <c r="AE3759" s="46">
        <v>68</v>
      </c>
      <c r="AF3759" s="46">
        <v>110</v>
      </c>
      <c r="AH3759" s="70" t="str">
        <f t="shared" si="429"/>
        <v/>
      </c>
      <c r="AI3759" s="70" t="str">
        <f t="shared" si="430"/>
        <v/>
      </c>
      <c r="AJ3759" s="70" t="str">
        <f t="shared" si="431"/>
        <v>X</v>
      </c>
      <c r="AK3759" s="70" t="str" cm="1">
        <f t="array" ref="AK3759">_xlfn.IFS(AH3759&lt;&gt;"","1",AI3759&lt;&gt;"","2",AJ3759&lt;&gt;"","3")</f>
        <v>3</v>
      </c>
    </row>
    <row r="3760" spans="1:37" x14ac:dyDescent="0.25">
      <c r="A3760" t="s">
        <v>320</v>
      </c>
      <c r="B3760" t="s">
        <v>210</v>
      </c>
      <c r="C3760" s="67" t="str">
        <f t="shared" si="426"/>
        <v>Alexis Murphy</v>
      </c>
      <c r="D3760" s="71" t="str" cm="1">
        <f t="array" ref="D3760">_xlfn.IFS(AK3760="1",CONCATENATE(C3760,"Regional"),AK3760="2",CONCATENATE(C3760,"Sectional"),AK3760="3",CONCATENATE(C3760,COUNTIF($C$1:C3760,C3760)))</f>
        <v>Alexis Murphy5</v>
      </c>
      <c r="E3760" s="66">
        <v>45174.333333333336</v>
      </c>
      <c r="F3760" t="s">
        <v>1054</v>
      </c>
      <c r="G3760" s="46">
        <v>69</v>
      </c>
      <c r="H3760" s="46">
        <v>95</v>
      </c>
      <c r="I3760" s="46">
        <v>9</v>
      </c>
      <c r="J3760" t="s">
        <v>114</v>
      </c>
      <c r="K3760" t="s">
        <v>90</v>
      </c>
      <c r="L3760" s="46">
        <v>4759</v>
      </c>
      <c r="M3760" s="46">
        <v>71</v>
      </c>
      <c r="N3760" s="46">
        <v>68</v>
      </c>
      <c r="O3760" s="46">
        <v>110</v>
      </c>
      <c r="P3760" s="46">
        <f t="shared" si="427"/>
        <v>2</v>
      </c>
      <c r="R3760" s="67" t="s">
        <v>1219</v>
      </c>
      <c r="S3760" s="67">
        <f>COUNTIF(Y$2:$Y$100,R3760)</f>
        <v>0</v>
      </c>
      <c r="V3760" s="67">
        <f t="shared" si="428"/>
        <v>0</v>
      </c>
      <c r="X3760"/>
      <c r="Y3760" s="67" t="str">
        <f t="shared" si="432"/>
        <v xml:space="preserve"> </v>
      </c>
      <c r="AB3760" t="s">
        <v>90</v>
      </c>
      <c r="AC3760" s="46">
        <v>4759</v>
      </c>
      <c r="AD3760" s="46">
        <v>71</v>
      </c>
      <c r="AE3760" s="46">
        <v>68</v>
      </c>
      <c r="AF3760" s="46">
        <v>110</v>
      </c>
      <c r="AH3760" s="70" t="str">
        <f t="shared" si="429"/>
        <v/>
      </c>
      <c r="AI3760" s="70" t="str">
        <f t="shared" si="430"/>
        <v/>
      </c>
      <c r="AJ3760" s="70" t="str">
        <f t="shared" si="431"/>
        <v>X</v>
      </c>
      <c r="AK3760" s="70" t="str" cm="1">
        <f t="array" ref="AK3760">_xlfn.IFS(AH3760&lt;&gt;"","1",AI3760&lt;&gt;"","2",AJ3760&lt;&gt;"","3")</f>
        <v>3</v>
      </c>
    </row>
    <row r="3761" spans="1:37" x14ac:dyDescent="0.25">
      <c r="A3761" t="s">
        <v>649</v>
      </c>
      <c r="B3761" t="s">
        <v>650</v>
      </c>
      <c r="C3761" s="67" t="str">
        <f t="shared" si="426"/>
        <v>Izzy Sabelko</v>
      </c>
      <c r="D3761" s="71" t="str" cm="1">
        <f t="array" ref="D3761">_xlfn.IFS(AK3761="1",CONCATENATE(C3761,"Regional"),AK3761="2",CONCATENATE(C3761,"Sectional"),AK3761="3",CONCATENATE(C3761,COUNTIF($C$1:C3761,C3761)))</f>
        <v>Izzy Sabelko6</v>
      </c>
      <c r="E3761" s="66">
        <v>45174.333333333336</v>
      </c>
      <c r="F3761" t="s">
        <v>1054</v>
      </c>
      <c r="G3761" s="46">
        <v>69</v>
      </c>
      <c r="H3761" s="46">
        <v>97</v>
      </c>
      <c r="I3761" s="46">
        <v>10</v>
      </c>
      <c r="J3761" t="s">
        <v>114</v>
      </c>
      <c r="K3761" t="s">
        <v>90</v>
      </c>
      <c r="L3761" s="46">
        <v>4759</v>
      </c>
      <c r="M3761" s="46">
        <v>71</v>
      </c>
      <c r="N3761" s="46">
        <v>68</v>
      </c>
      <c r="O3761" s="46">
        <v>110</v>
      </c>
      <c r="P3761" s="46">
        <f t="shared" si="427"/>
        <v>2</v>
      </c>
      <c r="R3761" s="67" t="s">
        <v>1274</v>
      </c>
      <c r="S3761" s="67">
        <f>COUNTIF(Y$2:$Y$100,R3761)</f>
        <v>0</v>
      </c>
      <c r="V3761" s="67">
        <f t="shared" si="428"/>
        <v>0</v>
      </c>
      <c r="X3761"/>
      <c r="Y3761" s="67" t="str">
        <f t="shared" si="432"/>
        <v xml:space="preserve"> </v>
      </c>
      <c r="AB3761" t="s">
        <v>90</v>
      </c>
      <c r="AC3761" s="46">
        <v>4759</v>
      </c>
      <c r="AD3761" s="46">
        <v>71</v>
      </c>
      <c r="AE3761" s="46">
        <v>68</v>
      </c>
      <c r="AF3761" s="46">
        <v>110</v>
      </c>
      <c r="AH3761" s="70" t="str">
        <f t="shared" si="429"/>
        <v/>
      </c>
      <c r="AI3761" s="70" t="str">
        <f t="shared" si="430"/>
        <v/>
      </c>
      <c r="AJ3761" s="70" t="str">
        <f t="shared" si="431"/>
        <v>X</v>
      </c>
      <c r="AK3761" s="70" t="str" cm="1">
        <f t="array" ref="AK3761">_xlfn.IFS(AH3761&lt;&gt;"","1",AI3761&lt;&gt;"","2",AJ3761&lt;&gt;"","3")</f>
        <v>3</v>
      </c>
    </row>
    <row r="3762" spans="1:37" x14ac:dyDescent="0.25">
      <c r="A3762" t="s">
        <v>1630</v>
      </c>
      <c r="B3762" t="s">
        <v>414</v>
      </c>
      <c r="C3762" s="67" t="str">
        <f t="shared" si="426"/>
        <v>Megan Windsor</v>
      </c>
      <c r="D3762" s="71" t="str" cm="1">
        <f t="array" ref="D3762">_xlfn.IFS(AK3762="1",CONCATENATE(C3762,"Regional"),AK3762="2",CONCATENATE(C3762,"Sectional"),AK3762="3",CONCATENATE(C3762,COUNTIF($C$1:C3762,C3762)))</f>
        <v>Megan Windsor3</v>
      </c>
      <c r="E3762" s="66">
        <v>45174.333333333336</v>
      </c>
      <c r="F3762" t="s">
        <v>1054</v>
      </c>
      <c r="G3762" s="46">
        <v>69</v>
      </c>
      <c r="H3762" s="46">
        <v>98</v>
      </c>
      <c r="I3762" s="46">
        <v>11</v>
      </c>
      <c r="J3762" t="s">
        <v>114</v>
      </c>
      <c r="K3762" t="s">
        <v>90</v>
      </c>
      <c r="L3762" s="46">
        <v>4759</v>
      </c>
      <c r="M3762" s="46">
        <v>71</v>
      </c>
      <c r="N3762" s="46">
        <v>68</v>
      </c>
      <c r="O3762" s="46">
        <v>110</v>
      </c>
      <c r="P3762" s="46">
        <f t="shared" si="427"/>
        <v>2</v>
      </c>
      <c r="R3762" s="67" t="s">
        <v>3569</v>
      </c>
      <c r="S3762" s="67">
        <f>COUNTIF(Y$2:$Y$100,R3762)</f>
        <v>0</v>
      </c>
      <c r="V3762" s="67">
        <f t="shared" si="428"/>
        <v>0</v>
      </c>
      <c r="X3762"/>
      <c r="Y3762" s="67" t="str">
        <f t="shared" si="432"/>
        <v xml:space="preserve"> </v>
      </c>
      <c r="AB3762" t="s">
        <v>90</v>
      </c>
      <c r="AC3762" s="46">
        <v>4759</v>
      </c>
      <c r="AD3762" s="46">
        <v>71</v>
      </c>
      <c r="AE3762" s="46">
        <v>68</v>
      </c>
      <c r="AF3762" s="46">
        <v>110</v>
      </c>
      <c r="AH3762" s="70" t="str">
        <f t="shared" si="429"/>
        <v/>
      </c>
      <c r="AI3762" s="70" t="str">
        <f t="shared" si="430"/>
        <v/>
      </c>
      <c r="AJ3762" s="70" t="str">
        <f t="shared" si="431"/>
        <v>X</v>
      </c>
      <c r="AK3762" s="70" t="str" cm="1">
        <f t="array" ref="AK3762">_xlfn.IFS(AH3762&lt;&gt;"","1",AI3762&lt;&gt;"","2",AJ3762&lt;&gt;"","3")</f>
        <v>3</v>
      </c>
    </row>
    <row r="3763" spans="1:37" x14ac:dyDescent="0.25">
      <c r="A3763" t="s">
        <v>347</v>
      </c>
      <c r="B3763" t="s">
        <v>242</v>
      </c>
      <c r="C3763" s="67" t="str">
        <f t="shared" si="426"/>
        <v>Emery Sanders</v>
      </c>
      <c r="D3763" s="71" t="str" cm="1">
        <f t="array" ref="D3763">_xlfn.IFS(AK3763="1",CONCATENATE(C3763,"Regional"),AK3763="2",CONCATENATE(C3763,"Sectional"),AK3763="3",CONCATENATE(C3763,COUNTIF($C$1:C3763,C3763)))</f>
        <v>Emery Sanders6</v>
      </c>
      <c r="E3763" s="66">
        <v>45174.333333333336</v>
      </c>
      <c r="F3763" t="s">
        <v>1054</v>
      </c>
      <c r="G3763" s="46">
        <v>69</v>
      </c>
      <c r="H3763" s="46">
        <v>98</v>
      </c>
      <c r="I3763" s="46">
        <v>11</v>
      </c>
      <c r="J3763" t="s">
        <v>114</v>
      </c>
      <c r="K3763" t="s">
        <v>90</v>
      </c>
      <c r="L3763" s="46">
        <v>4759</v>
      </c>
      <c r="M3763" s="46">
        <v>71</v>
      </c>
      <c r="N3763" s="46">
        <v>68</v>
      </c>
      <c r="O3763" s="46">
        <v>110</v>
      </c>
      <c r="P3763" s="46">
        <f t="shared" si="427"/>
        <v>2</v>
      </c>
      <c r="R3763" s="67" t="s">
        <v>1270</v>
      </c>
      <c r="S3763" s="67">
        <f>COUNTIF(Y$2:$Y$100,R3763)</f>
        <v>0</v>
      </c>
      <c r="V3763" s="67">
        <f t="shared" si="428"/>
        <v>0</v>
      </c>
      <c r="X3763"/>
      <c r="Y3763" s="67" t="str">
        <f t="shared" si="432"/>
        <v xml:space="preserve"> </v>
      </c>
      <c r="AB3763" t="s">
        <v>90</v>
      </c>
      <c r="AC3763" s="46">
        <v>4759</v>
      </c>
      <c r="AD3763" s="46">
        <v>71</v>
      </c>
      <c r="AE3763" s="46">
        <v>68</v>
      </c>
      <c r="AF3763" s="46">
        <v>110</v>
      </c>
      <c r="AH3763" s="70" t="str">
        <f t="shared" si="429"/>
        <v/>
      </c>
      <c r="AI3763" s="70" t="str">
        <f t="shared" si="430"/>
        <v/>
      </c>
      <c r="AJ3763" s="70" t="str">
        <f t="shared" si="431"/>
        <v>X</v>
      </c>
      <c r="AK3763" s="70" t="str" cm="1">
        <f t="array" ref="AK3763">_xlfn.IFS(AH3763&lt;&gt;"","1",AI3763&lt;&gt;"","2",AJ3763&lt;&gt;"","3")</f>
        <v>3</v>
      </c>
    </row>
    <row r="3764" spans="1:37" x14ac:dyDescent="0.25">
      <c r="A3764" t="s">
        <v>271</v>
      </c>
      <c r="B3764" t="s">
        <v>1641</v>
      </c>
      <c r="C3764" s="67" t="str">
        <f t="shared" si="426"/>
        <v>Aaliyah Huppert</v>
      </c>
      <c r="D3764" s="71" t="str" cm="1">
        <f t="array" ref="D3764">_xlfn.IFS(AK3764="1",CONCATENATE(C3764,"Regional"),AK3764="2",CONCATENATE(C3764,"Sectional"),AK3764="3",CONCATENATE(C3764,COUNTIF($C$1:C3764,C3764)))</f>
        <v>Aaliyah Huppert5</v>
      </c>
      <c r="E3764" s="66">
        <v>45174.333333333336</v>
      </c>
      <c r="F3764" t="s">
        <v>1054</v>
      </c>
      <c r="G3764" s="46">
        <v>69</v>
      </c>
      <c r="H3764" s="46">
        <v>99</v>
      </c>
      <c r="I3764" s="46">
        <v>13</v>
      </c>
      <c r="J3764" t="s">
        <v>114</v>
      </c>
      <c r="K3764" t="s">
        <v>90</v>
      </c>
      <c r="L3764" s="46">
        <v>4759</v>
      </c>
      <c r="M3764" s="46">
        <v>71</v>
      </c>
      <c r="N3764" s="46">
        <v>68</v>
      </c>
      <c r="O3764" s="46">
        <v>110</v>
      </c>
      <c r="P3764" s="46">
        <f t="shared" si="427"/>
        <v>2</v>
      </c>
      <c r="R3764" s="67" t="s">
        <v>3609</v>
      </c>
      <c r="S3764" s="67">
        <f>COUNTIF(Y$2:$Y$100,R3764)</f>
        <v>0</v>
      </c>
      <c r="V3764" s="67">
        <f t="shared" si="428"/>
        <v>0</v>
      </c>
      <c r="X3764"/>
      <c r="Y3764" s="67" t="str">
        <f t="shared" si="432"/>
        <v xml:space="preserve"> </v>
      </c>
      <c r="AB3764" t="s">
        <v>90</v>
      </c>
      <c r="AC3764" s="46">
        <v>4759</v>
      </c>
      <c r="AD3764" s="46">
        <v>71</v>
      </c>
      <c r="AE3764" s="46">
        <v>68</v>
      </c>
      <c r="AF3764" s="46">
        <v>110</v>
      </c>
      <c r="AH3764" s="70" t="str">
        <f t="shared" si="429"/>
        <v/>
      </c>
      <c r="AI3764" s="70" t="str">
        <f t="shared" si="430"/>
        <v/>
      </c>
      <c r="AJ3764" s="70" t="str">
        <f t="shared" si="431"/>
        <v>X</v>
      </c>
      <c r="AK3764" s="70" t="str" cm="1">
        <f t="array" ref="AK3764">_xlfn.IFS(AH3764&lt;&gt;"","1",AI3764&lt;&gt;"","2",AJ3764&lt;&gt;"","3")</f>
        <v>3</v>
      </c>
    </row>
    <row r="3765" spans="1:37" x14ac:dyDescent="0.25">
      <c r="A3765" t="s">
        <v>292</v>
      </c>
      <c r="B3765" t="s">
        <v>535</v>
      </c>
      <c r="C3765" s="67" t="str">
        <f t="shared" si="426"/>
        <v>Rachel Kurth</v>
      </c>
      <c r="D3765" s="71" t="str" cm="1">
        <f t="array" ref="D3765">_xlfn.IFS(AK3765="1",CONCATENATE(C3765,"Regional"),AK3765="2",CONCATENATE(C3765,"Sectional"),AK3765="3",CONCATENATE(C3765,COUNTIF($C$1:C3765,C3765)))</f>
        <v>Rachel Kurth7</v>
      </c>
      <c r="E3765" s="66">
        <v>45174.333333333336</v>
      </c>
      <c r="F3765" t="s">
        <v>1054</v>
      </c>
      <c r="G3765" s="46">
        <v>69</v>
      </c>
      <c r="H3765" s="46">
        <v>99</v>
      </c>
      <c r="I3765" s="46">
        <v>13</v>
      </c>
      <c r="J3765" t="s">
        <v>114</v>
      </c>
      <c r="K3765" t="s">
        <v>90</v>
      </c>
      <c r="L3765" s="46">
        <v>4759</v>
      </c>
      <c r="M3765" s="46">
        <v>71</v>
      </c>
      <c r="N3765" s="46">
        <v>68</v>
      </c>
      <c r="O3765" s="46">
        <v>110</v>
      </c>
      <c r="P3765" s="46">
        <f t="shared" si="427"/>
        <v>2</v>
      </c>
      <c r="R3765" s="67" t="s">
        <v>1207</v>
      </c>
      <c r="S3765" s="67">
        <f>COUNTIF(Y$2:$Y$100,R3765)</f>
        <v>0</v>
      </c>
      <c r="V3765" s="67">
        <f t="shared" si="428"/>
        <v>0</v>
      </c>
      <c r="X3765"/>
      <c r="Y3765" s="67" t="str">
        <f t="shared" si="432"/>
        <v xml:space="preserve"> </v>
      </c>
      <c r="AB3765" t="s">
        <v>90</v>
      </c>
      <c r="AC3765" s="46">
        <v>4759</v>
      </c>
      <c r="AD3765" s="46">
        <v>71</v>
      </c>
      <c r="AE3765" s="46">
        <v>68</v>
      </c>
      <c r="AF3765" s="46">
        <v>110</v>
      </c>
      <c r="AH3765" s="70" t="str">
        <f t="shared" si="429"/>
        <v/>
      </c>
      <c r="AI3765" s="70" t="str">
        <f t="shared" si="430"/>
        <v/>
      </c>
      <c r="AJ3765" s="70" t="str">
        <f t="shared" si="431"/>
        <v>X</v>
      </c>
      <c r="AK3765" s="70" t="str" cm="1">
        <f t="array" ref="AK3765">_xlfn.IFS(AH3765&lt;&gt;"","1",AI3765&lt;&gt;"","2",AJ3765&lt;&gt;"","3")</f>
        <v>3</v>
      </c>
    </row>
    <row r="3766" spans="1:37" x14ac:dyDescent="0.25">
      <c r="A3766" t="s">
        <v>657</v>
      </c>
      <c r="B3766" t="s">
        <v>430</v>
      </c>
      <c r="C3766" s="67" t="str">
        <f t="shared" si="426"/>
        <v>Gabi Amble</v>
      </c>
      <c r="D3766" s="71" t="str" cm="1">
        <f t="array" ref="D3766">_xlfn.IFS(AK3766="1",CONCATENATE(C3766,"Regional"),AK3766="2",CONCATENATE(C3766,"Sectional"),AK3766="3",CONCATENATE(C3766,COUNTIF($C$1:C3766,C3766)))</f>
        <v>Gabi Amble5</v>
      </c>
      <c r="E3766" s="66">
        <v>45174.333333333336</v>
      </c>
      <c r="F3766" t="s">
        <v>1054</v>
      </c>
      <c r="G3766" s="46">
        <v>69</v>
      </c>
      <c r="H3766" s="46">
        <v>100</v>
      </c>
      <c r="I3766" s="46">
        <v>15</v>
      </c>
      <c r="J3766" t="s">
        <v>114</v>
      </c>
      <c r="K3766" t="s">
        <v>90</v>
      </c>
      <c r="L3766" s="46">
        <v>4759</v>
      </c>
      <c r="M3766" s="46">
        <v>71</v>
      </c>
      <c r="N3766" s="46">
        <v>68</v>
      </c>
      <c r="O3766" s="46">
        <v>110</v>
      </c>
      <c r="P3766" s="46">
        <f t="shared" si="427"/>
        <v>2</v>
      </c>
      <c r="R3766" s="67" t="s">
        <v>1280</v>
      </c>
      <c r="S3766" s="67">
        <f>COUNTIF(Y$2:$Y$100,R3766)</f>
        <v>0</v>
      </c>
      <c r="V3766" s="67">
        <f t="shared" si="428"/>
        <v>0</v>
      </c>
      <c r="X3766"/>
      <c r="Y3766" s="67" t="str">
        <f t="shared" si="432"/>
        <v xml:space="preserve"> </v>
      </c>
      <c r="AB3766" t="s">
        <v>90</v>
      </c>
      <c r="AC3766" s="46">
        <v>4759</v>
      </c>
      <c r="AD3766" s="46">
        <v>71</v>
      </c>
      <c r="AE3766" s="46">
        <v>68</v>
      </c>
      <c r="AF3766" s="46">
        <v>110</v>
      </c>
      <c r="AH3766" s="70" t="str">
        <f t="shared" si="429"/>
        <v/>
      </c>
      <c r="AI3766" s="70" t="str">
        <f t="shared" si="430"/>
        <v/>
      </c>
      <c r="AJ3766" s="70" t="str">
        <f t="shared" si="431"/>
        <v>X</v>
      </c>
      <c r="AK3766" s="70" t="str" cm="1">
        <f t="array" ref="AK3766">_xlfn.IFS(AH3766&lt;&gt;"","1",AI3766&lt;&gt;"","2",AJ3766&lt;&gt;"","3")</f>
        <v>3</v>
      </c>
    </row>
    <row r="3767" spans="1:37" x14ac:dyDescent="0.25">
      <c r="A3767" t="s">
        <v>208</v>
      </c>
      <c r="B3767" t="s">
        <v>2008</v>
      </c>
      <c r="C3767" s="67" t="str">
        <f t="shared" si="426"/>
        <v>Aubrie Bohl</v>
      </c>
      <c r="D3767" s="71" t="str" cm="1">
        <f t="array" ref="D3767">_xlfn.IFS(AK3767="1",CONCATENATE(C3767,"Regional"),AK3767="2",CONCATENATE(C3767,"Sectional"),AK3767="3",CONCATENATE(C3767,COUNTIF($C$1:C3767,C3767)))</f>
        <v>Aubrie Bohl6</v>
      </c>
      <c r="E3767" s="66">
        <v>45174.333333333336</v>
      </c>
      <c r="F3767" t="s">
        <v>1054</v>
      </c>
      <c r="G3767" s="46">
        <v>69</v>
      </c>
      <c r="H3767" s="46">
        <v>100</v>
      </c>
      <c r="I3767" s="46">
        <v>15</v>
      </c>
      <c r="J3767" t="s">
        <v>114</v>
      </c>
      <c r="K3767" t="s">
        <v>90</v>
      </c>
      <c r="L3767" s="46">
        <v>4759</v>
      </c>
      <c r="M3767" s="46">
        <v>71</v>
      </c>
      <c r="N3767" s="46">
        <v>68</v>
      </c>
      <c r="O3767" s="46">
        <v>110</v>
      </c>
      <c r="P3767" s="46">
        <f t="shared" si="427"/>
        <v>2</v>
      </c>
      <c r="R3767" s="67" t="s">
        <v>3020</v>
      </c>
      <c r="S3767" s="67">
        <f>COUNTIF(Y$2:$Y$100,R3767)</f>
        <v>0</v>
      </c>
      <c r="V3767" s="67">
        <f t="shared" si="428"/>
        <v>0</v>
      </c>
      <c r="X3767"/>
      <c r="Y3767" s="67" t="str">
        <f t="shared" si="432"/>
        <v xml:space="preserve"> </v>
      </c>
      <c r="AB3767" t="s">
        <v>90</v>
      </c>
      <c r="AC3767" s="46">
        <v>4759</v>
      </c>
      <c r="AD3767" s="46">
        <v>71</v>
      </c>
      <c r="AE3767" s="46">
        <v>68</v>
      </c>
      <c r="AF3767" s="46">
        <v>110</v>
      </c>
      <c r="AH3767" s="70" t="str">
        <f t="shared" si="429"/>
        <v/>
      </c>
      <c r="AI3767" s="70" t="str">
        <f t="shared" si="430"/>
        <v/>
      </c>
      <c r="AJ3767" s="70" t="str">
        <f t="shared" si="431"/>
        <v>X</v>
      </c>
      <c r="AK3767" s="70" t="str" cm="1">
        <f t="array" ref="AK3767">_xlfn.IFS(AH3767&lt;&gt;"","1",AI3767&lt;&gt;"","2",AJ3767&lt;&gt;"","3")</f>
        <v>3</v>
      </c>
    </row>
    <row r="3768" spans="1:37" x14ac:dyDescent="0.25">
      <c r="A3768" t="s">
        <v>652</v>
      </c>
      <c r="B3768" t="s">
        <v>1640</v>
      </c>
      <c r="C3768" s="67" t="str">
        <f t="shared" si="426"/>
        <v>Selena Clickner</v>
      </c>
      <c r="D3768" s="71" t="str" cm="1">
        <f t="array" ref="D3768">_xlfn.IFS(AK3768="1",CONCATENATE(C3768,"Regional"),AK3768="2",CONCATENATE(C3768,"Sectional"),AK3768="3",CONCATENATE(C3768,COUNTIF($C$1:C3768,C3768)))</f>
        <v>Selena Clickner4</v>
      </c>
      <c r="E3768" s="66">
        <v>45174.333333333336</v>
      </c>
      <c r="F3768" t="s">
        <v>1054</v>
      </c>
      <c r="G3768" s="46">
        <v>69</v>
      </c>
      <c r="H3768" s="46">
        <v>101</v>
      </c>
      <c r="I3768" s="46">
        <v>17</v>
      </c>
      <c r="J3768" t="s">
        <v>114</v>
      </c>
      <c r="K3768" t="s">
        <v>90</v>
      </c>
      <c r="L3768" s="46">
        <v>4759</v>
      </c>
      <c r="M3768" s="46">
        <v>71</v>
      </c>
      <c r="N3768" s="46">
        <v>68</v>
      </c>
      <c r="O3768" s="46">
        <v>110</v>
      </c>
      <c r="P3768" s="46">
        <f t="shared" si="427"/>
        <v>2</v>
      </c>
      <c r="R3768" s="67" t="s">
        <v>3033</v>
      </c>
      <c r="S3768" s="67">
        <f>COUNTIF(Y$2:$Y$100,R3768)</f>
        <v>0</v>
      </c>
      <c r="V3768" s="67">
        <f t="shared" si="428"/>
        <v>0</v>
      </c>
      <c r="X3768"/>
      <c r="Y3768" s="67" t="str">
        <f t="shared" si="432"/>
        <v xml:space="preserve"> </v>
      </c>
      <c r="AB3768" t="s">
        <v>90</v>
      </c>
      <c r="AC3768" s="46">
        <v>4759</v>
      </c>
      <c r="AD3768" s="46">
        <v>71</v>
      </c>
      <c r="AE3768" s="46">
        <v>68</v>
      </c>
      <c r="AF3768" s="46">
        <v>110</v>
      </c>
      <c r="AH3768" s="70" t="str">
        <f t="shared" si="429"/>
        <v/>
      </c>
      <c r="AI3768" s="70" t="str">
        <f t="shared" si="430"/>
        <v/>
      </c>
      <c r="AJ3768" s="70" t="str">
        <f t="shared" si="431"/>
        <v>X</v>
      </c>
      <c r="AK3768" s="70" t="str" cm="1">
        <f t="array" ref="AK3768">_xlfn.IFS(AH3768&lt;&gt;"","1",AI3768&lt;&gt;"","2",AJ3768&lt;&gt;"","3")</f>
        <v>3</v>
      </c>
    </row>
    <row r="3769" spans="1:37" x14ac:dyDescent="0.25">
      <c r="A3769" t="s">
        <v>643</v>
      </c>
      <c r="B3769" t="s">
        <v>644</v>
      </c>
      <c r="C3769" s="67" t="str">
        <f t="shared" si="426"/>
        <v>Breanna Popenhagen</v>
      </c>
      <c r="D3769" s="71" t="str" cm="1">
        <f t="array" ref="D3769">_xlfn.IFS(AK3769="1",CONCATENATE(C3769,"Regional"),AK3769="2",CONCATENATE(C3769,"Sectional"),AK3769="3",CONCATENATE(C3769,COUNTIF($C$1:C3769,C3769)))</f>
        <v>Breanna Popenhagen6</v>
      </c>
      <c r="E3769" s="66">
        <v>45174.333333333336</v>
      </c>
      <c r="F3769" t="s">
        <v>1054</v>
      </c>
      <c r="G3769" s="46">
        <v>69</v>
      </c>
      <c r="H3769" s="46">
        <v>101</v>
      </c>
      <c r="I3769" s="46">
        <v>17</v>
      </c>
      <c r="J3769" t="s">
        <v>114</v>
      </c>
      <c r="K3769" t="s">
        <v>90</v>
      </c>
      <c r="L3769" s="46">
        <v>4759</v>
      </c>
      <c r="M3769" s="46">
        <v>71</v>
      </c>
      <c r="N3769" s="46">
        <v>68</v>
      </c>
      <c r="O3769" s="46">
        <v>110</v>
      </c>
      <c r="P3769" s="46">
        <f t="shared" si="427"/>
        <v>2</v>
      </c>
      <c r="R3769" s="67" t="s">
        <v>1271</v>
      </c>
      <c r="S3769" s="67">
        <f>COUNTIF(Y$2:$Y$100,R3769)</f>
        <v>0</v>
      </c>
      <c r="V3769" s="67">
        <f t="shared" si="428"/>
        <v>0</v>
      </c>
      <c r="X3769"/>
      <c r="Y3769" s="67" t="str">
        <f t="shared" si="432"/>
        <v xml:space="preserve"> </v>
      </c>
      <c r="AB3769" t="s">
        <v>90</v>
      </c>
      <c r="AC3769" s="46">
        <v>4759</v>
      </c>
      <c r="AD3769" s="46">
        <v>71</v>
      </c>
      <c r="AE3769" s="46">
        <v>68</v>
      </c>
      <c r="AF3769" s="46">
        <v>110</v>
      </c>
      <c r="AH3769" s="70" t="str">
        <f t="shared" si="429"/>
        <v/>
      </c>
      <c r="AI3769" s="70" t="str">
        <f t="shared" si="430"/>
        <v/>
      </c>
      <c r="AJ3769" s="70" t="str">
        <f t="shared" si="431"/>
        <v>X</v>
      </c>
      <c r="AK3769" s="70" t="str" cm="1">
        <f t="array" ref="AK3769">_xlfn.IFS(AH3769&lt;&gt;"","1",AI3769&lt;&gt;"","2",AJ3769&lt;&gt;"","3")</f>
        <v>3</v>
      </c>
    </row>
    <row r="3770" spans="1:37" x14ac:dyDescent="0.25">
      <c r="A3770" t="s">
        <v>1066</v>
      </c>
      <c r="B3770" t="s">
        <v>362</v>
      </c>
      <c r="C3770" s="67" t="str">
        <f t="shared" si="426"/>
        <v>Emma Haselhuhn</v>
      </c>
      <c r="D3770" s="71" t="str" cm="1">
        <f t="array" ref="D3770">_xlfn.IFS(AK3770="1",CONCATENATE(C3770,"Regional"),AK3770="2",CONCATENATE(C3770,"Sectional"),AK3770="3",CONCATENATE(C3770,COUNTIF($C$1:C3770,C3770)))</f>
        <v>Emma Haselhuhn6</v>
      </c>
      <c r="E3770" s="66">
        <v>45174.333333333336</v>
      </c>
      <c r="F3770" t="s">
        <v>1054</v>
      </c>
      <c r="G3770" s="46">
        <v>69</v>
      </c>
      <c r="H3770" s="46">
        <v>101</v>
      </c>
      <c r="I3770" s="46">
        <v>17</v>
      </c>
      <c r="J3770" t="s">
        <v>114</v>
      </c>
      <c r="K3770" t="s">
        <v>90</v>
      </c>
      <c r="L3770" s="46">
        <v>4759</v>
      </c>
      <c r="M3770" s="46">
        <v>71</v>
      </c>
      <c r="N3770" s="46">
        <v>68</v>
      </c>
      <c r="O3770" s="46">
        <v>110</v>
      </c>
      <c r="P3770" s="46">
        <f t="shared" si="427"/>
        <v>2</v>
      </c>
      <c r="R3770" s="67" t="s">
        <v>1550</v>
      </c>
      <c r="S3770" s="67">
        <f>COUNTIF(Y$2:$Y$100,R3770)</f>
        <v>0</v>
      </c>
      <c r="V3770" s="67">
        <f t="shared" si="428"/>
        <v>0</v>
      </c>
      <c r="X3770"/>
      <c r="Y3770" s="67" t="str">
        <f t="shared" si="432"/>
        <v xml:space="preserve"> </v>
      </c>
      <c r="AB3770" t="s">
        <v>90</v>
      </c>
      <c r="AC3770" s="46">
        <v>4759</v>
      </c>
      <c r="AD3770" s="46">
        <v>71</v>
      </c>
      <c r="AE3770" s="46">
        <v>68</v>
      </c>
      <c r="AF3770" s="46">
        <v>110</v>
      </c>
      <c r="AH3770" s="70" t="str">
        <f t="shared" si="429"/>
        <v/>
      </c>
      <c r="AI3770" s="70" t="str">
        <f t="shared" si="430"/>
        <v/>
      </c>
      <c r="AJ3770" s="70" t="str">
        <f t="shared" si="431"/>
        <v>X</v>
      </c>
      <c r="AK3770" s="70" t="str" cm="1">
        <f t="array" ref="AK3770">_xlfn.IFS(AH3770&lt;&gt;"","1",AI3770&lt;&gt;"","2",AJ3770&lt;&gt;"","3")</f>
        <v>3</v>
      </c>
    </row>
    <row r="3771" spans="1:37" x14ac:dyDescent="0.25">
      <c r="A3771" t="s">
        <v>963</v>
      </c>
      <c r="B3771" t="s">
        <v>964</v>
      </c>
      <c r="C3771" s="67" t="str">
        <f t="shared" si="426"/>
        <v>Mattie Albright</v>
      </c>
      <c r="D3771" s="71" t="str" cm="1">
        <f t="array" ref="D3771">_xlfn.IFS(AK3771="1",CONCATENATE(C3771,"Regional"),AK3771="2",CONCATENATE(C3771,"Sectional"),AK3771="3",CONCATENATE(C3771,COUNTIF($C$1:C3771,C3771)))</f>
        <v>Mattie Albright6</v>
      </c>
      <c r="E3771" s="66">
        <v>45174.333333333336</v>
      </c>
      <c r="F3771" t="s">
        <v>1054</v>
      </c>
      <c r="G3771" s="46">
        <v>69</v>
      </c>
      <c r="H3771" s="46">
        <v>101</v>
      </c>
      <c r="I3771" s="46">
        <v>17</v>
      </c>
      <c r="J3771" t="s">
        <v>114</v>
      </c>
      <c r="K3771" t="s">
        <v>90</v>
      </c>
      <c r="L3771" s="46">
        <v>4759</v>
      </c>
      <c r="M3771" s="46">
        <v>71</v>
      </c>
      <c r="N3771" s="46">
        <v>68</v>
      </c>
      <c r="O3771" s="46">
        <v>110</v>
      </c>
      <c r="P3771" s="46">
        <f t="shared" si="427"/>
        <v>2</v>
      </c>
      <c r="R3771" s="67" t="s">
        <v>1477</v>
      </c>
      <c r="S3771" s="67">
        <f>COUNTIF(Y$2:$Y$100,R3771)</f>
        <v>0</v>
      </c>
      <c r="V3771" s="67">
        <f t="shared" si="428"/>
        <v>0</v>
      </c>
      <c r="X3771"/>
      <c r="Y3771" s="67" t="str">
        <f t="shared" si="432"/>
        <v xml:space="preserve"> </v>
      </c>
      <c r="AB3771" t="s">
        <v>90</v>
      </c>
      <c r="AC3771" s="46">
        <v>4759</v>
      </c>
      <c r="AD3771" s="46">
        <v>71</v>
      </c>
      <c r="AE3771" s="46">
        <v>68</v>
      </c>
      <c r="AF3771" s="46">
        <v>110</v>
      </c>
      <c r="AH3771" s="70" t="str">
        <f t="shared" si="429"/>
        <v/>
      </c>
      <c r="AI3771" s="70" t="str">
        <f t="shared" si="430"/>
        <v/>
      </c>
      <c r="AJ3771" s="70" t="str">
        <f t="shared" si="431"/>
        <v>X</v>
      </c>
      <c r="AK3771" s="70" t="str" cm="1">
        <f t="array" ref="AK3771">_xlfn.IFS(AH3771&lt;&gt;"","1",AI3771&lt;&gt;"","2",AJ3771&lt;&gt;"","3")</f>
        <v>3</v>
      </c>
    </row>
    <row r="3772" spans="1:37" x14ac:dyDescent="0.25">
      <c r="A3772" t="s">
        <v>651</v>
      </c>
      <c r="B3772" t="s">
        <v>647</v>
      </c>
      <c r="C3772" s="67" t="str">
        <f t="shared" si="426"/>
        <v>Lucy Mansell</v>
      </c>
      <c r="D3772" s="71" t="str" cm="1">
        <f t="array" ref="D3772">_xlfn.IFS(AK3772="1",CONCATENATE(C3772,"Regional"),AK3772="2",CONCATENATE(C3772,"Sectional"),AK3772="3",CONCATENATE(C3772,COUNTIF($C$1:C3772,C3772)))</f>
        <v>Lucy Mansell6</v>
      </c>
      <c r="E3772" s="66">
        <v>45174.333333333336</v>
      </c>
      <c r="F3772" t="s">
        <v>1054</v>
      </c>
      <c r="G3772" s="46">
        <v>69</v>
      </c>
      <c r="H3772" s="46">
        <v>102</v>
      </c>
      <c r="I3772" s="46">
        <v>21</v>
      </c>
      <c r="J3772" t="s">
        <v>114</v>
      </c>
      <c r="K3772" t="s">
        <v>90</v>
      </c>
      <c r="L3772" s="46">
        <v>4759</v>
      </c>
      <c r="M3772" s="46">
        <v>71</v>
      </c>
      <c r="N3772" s="46">
        <v>68</v>
      </c>
      <c r="O3772" s="46">
        <v>110</v>
      </c>
      <c r="P3772" s="46">
        <f t="shared" si="427"/>
        <v>2</v>
      </c>
      <c r="R3772" s="67" t="s">
        <v>1275</v>
      </c>
      <c r="S3772" s="67">
        <f>COUNTIF(Y$2:$Y$100,R3772)</f>
        <v>0</v>
      </c>
      <c r="V3772" s="67">
        <f t="shared" si="428"/>
        <v>0</v>
      </c>
      <c r="X3772"/>
      <c r="Y3772" s="67" t="str">
        <f t="shared" si="432"/>
        <v xml:space="preserve"> </v>
      </c>
      <c r="AB3772" t="s">
        <v>90</v>
      </c>
      <c r="AC3772" s="46">
        <v>4759</v>
      </c>
      <c r="AD3772" s="46">
        <v>71</v>
      </c>
      <c r="AE3772" s="46">
        <v>68</v>
      </c>
      <c r="AF3772" s="46">
        <v>110</v>
      </c>
      <c r="AH3772" s="70" t="str">
        <f t="shared" si="429"/>
        <v/>
      </c>
      <c r="AI3772" s="70" t="str">
        <f t="shared" si="430"/>
        <v/>
      </c>
      <c r="AJ3772" s="70" t="str">
        <f t="shared" si="431"/>
        <v>X</v>
      </c>
      <c r="AK3772" s="70" t="str" cm="1">
        <f t="array" ref="AK3772">_xlfn.IFS(AH3772&lt;&gt;"","1",AI3772&lt;&gt;"","2",AJ3772&lt;&gt;"","3")</f>
        <v>3</v>
      </c>
    </row>
    <row r="3773" spans="1:37" x14ac:dyDescent="0.25">
      <c r="A3773" t="s">
        <v>3404</v>
      </c>
      <c r="B3773" t="s">
        <v>1074</v>
      </c>
      <c r="C3773" s="67" t="str">
        <f t="shared" si="426"/>
        <v>Wren Candler</v>
      </c>
      <c r="D3773" s="71" t="str" cm="1">
        <f t="array" ref="D3773">_xlfn.IFS(AK3773="1",CONCATENATE(C3773,"Regional"),AK3773="2",CONCATENATE(C3773,"Sectional"),AK3773="3",CONCATENATE(C3773,COUNTIF($C$1:C3773,C3773)))</f>
        <v>Wren Candler6</v>
      </c>
      <c r="E3773" s="66">
        <v>45174.333333333336</v>
      </c>
      <c r="F3773" t="s">
        <v>1054</v>
      </c>
      <c r="G3773" s="46">
        <v>69</v>
      </c>
      <c r="H3773" s="46">
        <v>102</v>
      </c>
      <c r="I3773" s="46">
        <v>21</v>
      </c>
      <c r="J3773" t="s">
        <v>114</v>
      </c>
      <c r="K3773" t="s">
        <v>90</v>
      </c>
      <c r="L3773" s="46">
        <v>4759</v>
      </c>
      <c r="M3773" s="46">
        <v>71</v>
      </c>
      <c r="N3773" s="46">
        <v>68</v>
      </c>
      <c r="O3773" s="46">
        <v>110</v>
      </c>
      <c r="P3773" s="46">
        <f t="shared" si="427"/>
        <v>2</v>
      </c>
      <c r="R3773" s="67" t="s">
        <v>3546</v>
      </c>
      <c r="S3773" s="67">
        <f>COUNTIF(Y$2:$Y$100,R3773)</f>
        <v>0</v>
      </c>
      <c r="V3773" s="67">
        <f t="shared" si="428"/>
        <v>0</v>
      </c>
      <c r="X3773"/>
      <c r="Y3773" s="67" t="str">
        <f t="shared" si="432"/>
        <v xml:space="preserve"> </v>
      </c>
      <c r="AB3773" t="s">
        <v>90</v>
      </c>
      <c r="AC3773" s="46">
        <v>4759</v>
      </c>
      <c r="AD3773" s="46">
        <v>71</v>
      </c>
      <c r="AE3773" s="46">
        <v>68</v>
      </c>
      <c r="AF3773" s="46">
        <v>110</v>
      </c>
      <c r="AH3773" s="70" t="str">
        <f t="shared" si="429"/>
        <v/>
      </c>
      <c r="AI3773" s="70" t="str">
        <f t="shared" si="430"/>
        <v/>
      </c>
      <c r="AJ3773" s="70" t="str">
        <f t="shared" si="431"/>
        <v>X</v>
      </c>
      <c r="AK3773" s="70" t="str" cm="1">
        <f t="array" ref="AK3773">_xlfn.IFS(AH3773&lt;&gt;"","1",AI3773&lt;&gt;"","2",AJ3773&lt;&gt;"","3")</f>
        <v>3</v>
      </c>
    </row>
    <row r="3774" spans="1:37" x14ac:dyDescent="0.25">
      <c r="A3774" t="s">
        <v>578</v>
      </c>
      <c r="B3774" t="s">
        <v>579</v>
      </c>
      <c r="C3774" s="67" t="str">
        <f t="shared" si="426"/>
        <v>Mariska Remington</v>
      </c>
      <c r="D3774" s="71" t="str" cm="1">
        <f t="array" ref="D3774">_xlfn.IFS(AK3774="1",CONCATENATE(C3774,"Regional"),AK3774="2",CONCATENATE(C3774,"Sectional"),AK3774="3",CONCATENATE(C3774,COUNTIF($C$1:C3774,C3774)))</f>
        <v>Mariska Remington4</v>
      </c>
      <c r="E3774" s="66">
        <v>45174.333333333336</v>
      </c>
      <c r="F3774" t="s">
        <v>1054</v>
      </c>
      <c r="G3774" s="46">
        <v>69</v>
      </c>
      <c r="H3774" s="46">
        <v>103</v>
      </c>
      <c r="I3774" s="46">
        <v>23</v>
      </c>
      <c r="J3774" t="s">
        <v>114</v>
      </c>
      <c r="K3774" t="s">
        <v>90</v>
      </c>
      <c r="L3774" s="46">
        <v>4759</v>
      </c>
      <c r="M3774" s="46">
        <v>71</v>
      </c>
      <c r="N3774" s="46">
        <v>68</v>
      </c>
      <c r="O3774" s="46">
        <v>110</v>
      </c>
      <c r="P3774" s="46">
        <f t="shared" si="427"/>
        <v>2</v>
      </c>
      <c r="R3774" s="67" t="s">
        <v>1231</v>
      </c>
      <c r="S3774" s="67">
        <f>COUNTIF(Y$2:$Y$100,R3774)</f>
        <v>0</v>
      </c>
      <c r="V3774" s="67">
        <f t="shared" si="428"/>
        <v>0</v>
      </c>
      <c r="X3774"/>
      <c r="Y3774" s="67" t="str">
        <f t="shared" si="432"/>
        <v xml:space="preserve"> </v>
      </c>
      <c r="AB3774" t="s">
        <v>90</v>
      </c>
      <c r="AC3774" s="46">
        <v>4759</v>
      </c>
      <c r="AD3774" s="46">
        <v>71</v>
      </c>
      <c r="AE3774" s="46">
        <v>68</v>
      </c>
      <c r="AF3774" s="46">
        <v>110</v>
      </c>
      <c r="AH3774" s="70" t="str">
        <f t="shared" si="429"/>
        <v/>
      </c>
      <c r="AI3774" s="70" t="str">
        <f t="shared" si="430"/>
        <v/>
      </c>
      <c r="AJ3774" s="70" t="str">
        <f t="shared" si="431"/>
        <v>X</v>
      </c>
      <c r="AK3774" s="70" t="str" cm="1">
        <f t="array" ref="AK3774">_xlfn.IFS(AH3774&lt;&gt;"","1",AI3774&lt;&gt;"","2",AJ3774&lt;&gt;"","3")</f>
        <v>3</v>
      </c>
    </row>
    <row r="3775" spans="1:37" x14ac:dyDescent="0.25">
      <c r="A3775" t="s">
        <v>276</v>
      </c>
      <c r="B3775" t="s">
        <v>270</v>
      </c>
      <c r="C3775" s="67" t="str">
        <f t="shared" si="426"/>
        <v>Natalie Jones</v>
      </c>
      <c r="D3775" s="71" t="str" cm="1">
        <f t="array" ref="D3775">_xlfn.IFS(AK3775="1",CONCATENATE(C3775,"Regional"),AK3775="2",CONCATENATE(C3775,"Sectional"),AK3775="3",CONCATENATE(C3775,COUNTIF($C$1:C3775,C3775)))</f>
        <v>Natalie Jones7</v>
      </c>
      <c r="E3775" s="66">
        <v>45174.333333333336</v>
      </c>
      <c r="F3775" t="s">
        <v>1054</v>
      </c>
      <c r="G3775" s="46">
        <v>69</v>
      </c>
      <c r="H3775" s="46">
        <v>103</v>
      </c>
      <c r="I3775" s="46">
        <v>23</v>
      </c>
      <c r="J3775" t="s">
        <v>114</v>
      </c>
      <c r="K3775" t="s">
        <v>90</v>
      </c>
      <c r="L3775" s="46">
        <v>4759</v>
      </c>
      <c r="M3775" s="46">
        <v>71</v>
      </c>
      <c r="N3775" s="46">
        <v>68</v>
      </c>
      <c r="O3775" s="46">
        <v>110</v>
      </c>
      <c r="P3775" s="46">
        <f t="shared" si="427"/>
        <v>2</v>
      </c>
      <c r="R3775" s="67" t="s">
        <v>1205</v>
      </c>
      <c r="S3775" s="67">
        <f>COUNTIF(Y$2:$Y$100,R3775)</f>
        <v>0</v>
      </c>
      <c r="V3775" s="67">
        <f t="shared" si="428"/>
        <v>0</v>
      </c>
      <c r="X3775"/>
      <c r="Y3775" s="67" t="str">
        <f t="shared" si="432"/>
        <v xml:space="preserve"> </v>
      </c>
      <c r="AB3775" t="s">
        <v>90</v>
      </c>
      <c r="AC3775" s="46">
        <v>4759</v>
      </c>
      <c r="AD3775" s="46">
        <v>71</v>
      </c>
      <c r="AE3775" s="46">
        <v>68</v>
      </c>
      <c r="AF3775" s="46">
        <v>110</v>
      </c>
      <c r="AH3775" s="70" t="str">
        <f t="shared" si="429"/>
        <v/>
      </c>
      <c r="AI3775" s="70" t="str">
        <f t="shared" si="430"/>
        <v/>
      </c>
      <c r="AJ3775" s="70" t="str">
        <f t="shared" si="431"/>
        <v>X</v>
      </c>
      <c r="AK3775" s="70" t="str" cm="1">
        <f t="array" ref="AK3775">_xlfn.IFS(AH3775&lt;&gt;"","1",AI3775&lt;&gt;"","2",AJ3775&lt;&gt;"","3")</f>
        <v>3</v>
      </c>
    </row>
    <row r="3776" spans="1:37" x14ac:dyDescent="0.25">
      <c r="A3776" t="s">
        <v>1101</v>
      </c>
      <c r="B3776" t="s">
        <v>1018</v>
      </c>
      <c r="C3776" s="67" t="str">
        <f t="shared" si="426"/>
        <v>Hailie Knudtson</v>
      </c>
      <c r="D3776" s="71" t="str" cm="1">
        <f t="array" ref="D3776">_xlfn.IFS(AK3776="1",CONCATENATE(C3776,"Regional"),AK3776="2",CONCATENATE(C3776,"Sectional"),AK3776="3",CONCATENATE(C3776,COUNTIF($C$1:C3776,C3776)))</f>
        <v>Hailie Knudtson7</v>
      </c>
      <c r="E3776" s="66">
        <v>45174.333333333336</v>
      </c>
      <c r="F3776" t="s">
        <v>1054</v>
      </c>
      <c r="G3776" s="46">
        <v>69</v>
      </c>
      <c r="H3776" s="46">
        <v>104</v>
      </c>
      <c r="I3776" s="46">
        <v>25</v>
      </c>
      <c r="J3776" t="s">
        <v>114</v>
      </c>
      <c r="K3776" t="s">
        <v>90</v>
      </c>
      <c r="L3776" s="46">
        <v>4759</v>
      </c>
      <c r="M3776" s="46">
        <v>71</v>
      </c>
      <c r="N3776" s="46">
        <v>68</v>
      </c>
      <c r="O3776" s="46">
        <v>110</v>
      </c>
      <c r="P3776" s="46">
        <f t="shared" si="427"/>
        <v>2</v>
      </c>
      <c r="R3776" s="67" t="s">
        <v>3570</v>
      </c>
      <c r="S3776" s="67">
        <f>COUNTIF(Y$2:$Y$100,R3776)</f>
        <v>0</v>
      </c>
      <c r="V3776" s="67">
        <f t="shared" si="428"/>
        <v>0</v>
      </c>
      <c r="X3776"/>
      <c r="Y3776" s="67" t="str">
        <f t="shared" si="432"/>
        <v xml:space="preserve"> </v>
      </c>
      <c r="AB3776" t="s">
        <v>90</v>
      </c>
      <c r="AC3776" s="46">
        <v>4759</v>
      </c>
      <c r="AD3776" s="46">
        <v>71</v>
      </c>
      <c r="AE3776" s="46">
        <v>68</v>
      </c>
      <c r="AF3776" s="46">
        <v>110</v>
      </c>
      <c r="AH3776" s="70" t="str">
        <f t="shared" si="429"/>
        <v/>
      </c>
      <c r="AI3776" s="70" t="str">
        <f t="shared" si="430"/>
        <v/>
      </c>
      <c r="AJ3776" s="70" t="str">
        <f t="shared" si="431"/>
        <v>X</v>
      </c>
      <c r="AK3776" s="70" t="str" cm="1">
        <f t="array" ref="AK3776">_xlfn.IFS(AH3776&lt;&gt;"","1",AI3776&lt;&gt;"","2",AJ3776&lt;&gt;"","3")</f>
        <v>3</v>
      </c>
    </row>
    <row r="3777" spans="1:37" x14ac:dyDescent="0.25">
      <c r="A3777" t="s">
        <v>271</v>
      </c>
      <c r="B3777" t="s">
        <v>653</v>
      </c>
      <c r="C3777" s="67" t="str">
        <f t="shared" si="426"/>
        <v>Addy Huppert</v>
      </c>
      <c r="D3777" s="71" t="str" cm="1">
        <f t="array" ref="D3777">_xlfn.IFS(AK3777="1",CONCATENATE(C3777,"Regional"),AK3777="2",CONCATENATE(C3777,"Sectional"),AK3777="3",CONCATENATE(C3777,COUNTIF($C$1:C3777,C3777)))</f>
        <v>Addy Huppert5</v>
      </c>
      <c r="E3777" s="66">
        <v>45174.333333333336</v>
      </c>
      <c r="F3777" t="s">
        <v>1054</v>
      </c>
      <c r="G3777" s="46">
        <v>69</v>
      </c>
      <c r="H3777" s="46">
        <v>105</v>
      </c>
      <c r="I3777" s="46">
        <v>26</v>
      </c>
      <c r="J3777" t="s">
        <v>114</v>
      </c>
      <c r="K3777" t="s">
        <v>90</v>
      </c>
      <c r="L3777" s="46">
        <v>4759</v>
      </c>
      <c r="M3777" s="46">
        <v>71</v>
      </c>
      <c r="N3777" s="46">
        <v>68</v>
      </c>
      <c r="O3777" s="46">
        <v>110</v>
      </c>
      <c r="P3777" s="46">
        <f t="shared" si="427"/>
        <v>2</v>
      </c>
      <c r="R3777" s="67" t="s">
        <v>1276</v>
      </c>
      <c r="S3777" s="67">
        <f>COUNTIF(Y$2:$Y$100,R3777)</f>
        <v>0</v>
      </c>
      <c r="V3777" s="67">
        <f t="shared" si="428"/>
        <v>0</v>
      </c>
      <c r="X3777"/>
      <c r="Y3777" s="67" t="str">
        <f t="shared" si="432"/>
        <v xml:space="preserve"> </v>
      </c>
      <c r="AB3777" t="s">
        <v>90</v>
      </c>
      <c r="AC3777" s="46">
        <v>4759</v>
      </c>
      <c r="AD3777" s="46">
        <v>71</v>
      </c>
      <c r="AE3777" s="46">
        <v>68</v>
      </c>
      <c r="AF3777" s="46">
        <v>110</v>
      </c>
      <c r="AH3777" s="70" t="str">
        <f t="shared" si="429"/>
        <v/>
      </c>
      <c r="AI3777" s="70" t="str">
        <f t="shared" si="430"/>
        <v/>
      </c>
      <c r="AJ3777" s="70" t="str">
        <f t="shared" si="431"/>
        <v>X</v>
      </c>
      <c r="AK3777" s="70" t="str" cm="1">
        <f t="array" ref="AK3777">_xlfn.IFS(AH3777&lt;&gt;"","1",AI3777&lt;&gt;"","2",AJ3777&lt;&gt;"","3")</f>
        <v>3</v>
      </c>
    </row>
    <row r="3778" spans="1:37" x14ac:dyDescent="0.25">
      <c r="A3778" t="s">
        <v>817</v>
      </c>
      <c r="B3778" t="s">
        <v>492</v>
      </c>
      <c r="C3778" s="67" t="str">
        <f t="shared" ref="C3778:C3841" si="433">CONCATENATE(B3778," ",A3778)</f>
        <v>Anna Motszko</v>
      </c>
      <c r="D3778" s="71" t="str" cm="1">
        <f t="array" ref="D3778">_xlfn.IFS(AK3778="1",CONCATENATE(C3778,"Regional"),AK3778="2",CONCATENATE(C3778,"Sectional"),AK3778="3",CONCATENATE(C3778,COUNTIF($C$1:C3778,C3778)))</f>
        <v>Anna Motszko5</v>
      </c>
      <c r="E3778" s="66">
        <v>45174.333333333336</v>
      </c>
      <c r="F3778" t="s">
        <v>1054</v>
      </c>
      <c r="G3778" s="46">
        <v>69</v>
      </c>
      <c r="H3778" s="46">
        <v>105</v>
      </c>
      <c r="I3778" s="46">
        <v>26</v>
      </c>
      <c r="J3778" t="s">
        <v>114</v>
      </c>
      <c r="K3778" t="s">
        <v>90</v>
      </c>
      <c r="L3778" s="46">
        <v>4759</v>
      </c>
      <c r="M3778" s="46">
        <v>71</v>
      </c>
      <c r="N3778" s="46">
        <v>68</v>
      </c>
      <c r="O3778" s="46">
        <v>110</v>
      </c>
      <c r="P3778" s="46">
        <f t="shared" ref="P3778:P3841" si="434">IF(L3778&gt;4000,2,1)</f>
        <v>2</v>
      </c>
      <c r="R3778" s="67" t="s">
        <v>1379</v>
      </c>
      <c r="S3778" s="67">
        <f>COUNTIF(Y$2:$Y$100,R3778)</f>
        <v>0</v>
      </c>
      <c r="V3778" s="67">
        <f t="shared" ref="V3778:V3841" si="435">COUNTIF(R3778:R6401,Y3778)</f>
        <v>0</v>
      </c>
      <c r="X3778"/>
      <c r="Y3778" s="67" t="str">
        <f t="shared" si="432"/>
        <v xml:space="preserve"> </v>
      </c>
      <c r="AB3778" t="s">
        <v>90</v>
      </c>
      <c r="AC3778" s="46">
        <v>4759</v>
      </c>
      <c r="AD3778" s="46">
        <v>71</v>
      </c>
      <c r="AE3778" s="46">
        <v>68</v>
      </c>
      <c r="AF3778" s="46">
        <v>110</v>
      </c>
      <c r="AH3778" s="70" t="str">
        <f t="shared" ref="AH3778:AH3841" si="436">IF(ISNUMBER(SEARCH("regional",$F3778)),$F3778,"")</f>
        <v/>
      </c>
      <c r="AI3778" s="70" t="str">
        <f t="shared" ref="AI3778:AI3841" si="437">IF(ISNUMBER(SEARCH("sectional",$F3778)),$F3778,"")</f>
        <v/>
      </c>
      <c r="AJ3778" s="70" t="str">
        <f t="shared" ref="AJ3778:AJ3841" si="438">IF(AND(AH3778="",AI3778=""),"X","")</f>
        <v>X</v>
      </c>
      <c r="AK3778" s="70" t="str" cm="1">
        <f t="array" ref="AK3778">_xlfn.IFS(AH3778&lt;&gt;"","1",AI3778&lt;&gt;"","2",AJ3778&lt;&gt;"","3")</f>
        <v>3</v>
      </c>
    </row>
    <row r="3779" spans="1:37" x14ac:dyDescent="0.25">
      <c r="A3779" t="s">
        <v>656</v>
      </c>
      <c r="B3779" t="s">
        <v>523</v>
      </c>
      <c r="C3779" s="67" t="str">
        <f t="shared" si="433"/>
        <v>Nora Feuerhelm</v>
      </c>
      <c r="D3779" s="71" t="str" cm="1">
        <f t="array" ref="D3779">_xlfn.IFS(AK3779="1",CONCATENATE(C3779,"Regional"),AK3779="2",CONCATENATE(C3779,"Sectional"),AK3779="3",CONCATENATE(C3779,COUNTIF($C$1:C3779,C3779)))</f>
        <v>Nora Feuerhelm5</v>
      </c>
      <c r="E3779" s="66">
        <v>45174.333333333336</v>
      </c>
      <c r="F3779" t="s">
        <v>1054</v>
      </c>
      <c r="G3779" s="46">
        <v>69</v>
      </c>
      <c r="H3779" s="46">
        <v>106</v>
      </c>
      <c r="I3779" s="46">
        <v>28</v>
      </c>
      <c r="J3779" t="s">
        <v>114</v>
      </c>
      <c r="K3779" t="s">
        <v>90</v>
      </c>
      <c r="L3779" s="46">
        <v>4759</v>
      </c>
      <c r="M3779" s="46">
        <v>71</v>
      </c>
      <c r="N3779" s="46">
        <v>68</v>
      </c>
      <c r="O3779" s="46">
        <v>110</v>
      </c>
      <c r="P3779" s="46">
        <f t="shared" si="434"/>
        <v>2</v>
      </c>
      <c r="R3779" s="67" t="s">
        <v>1279</v>
      </c>
      <c r="S3779" s="67">
        <f>COUNTIF(Y$2:$Y$100,R3779)</f>
        <v>0</v>
      </c>
      <c r="V3779" s="67">
        <f t="shared" si="435"/>
        <v>0</v>
      </c>
      <c r="X3779"/>
      <c r="Y3779" s="67" t="str">
        <f t="shared" si="432"/>
        <v xml:space="preserve"> </v>
      </c>
      <c r="AB3779" t="s">
        <v>90</v>
      </c>
      <c r="AC3779" s="46">
        <v>4759</v>
      </c>
      <c r="AD3779" s="46">
        <v>71</v>
      </c>
      <c r="AE3779" s="46">
        <v>68</v>
      </c>
      <c r="AF3779" s="46">
        <v>110</v>
      </c>
      <c r="AH3779" s="70" t="str">
        <f t="shared" si="436"/>
        <v/>
      </c>
      <c r="AI3779" s="70" t="str">
        <f t="shared" si="437"/>
        <v/>
      </c>
      <c r="AJ3779" s="70" t="str">
        <f t="shared" si="438"/>
        <v>X</v>
      </c>
      <c r="AK3779" s="70" t="str" cm="1">
        <f t="array" ref="AK3779">_xlfn.IFS(AH3779&lt;&gt;"","1",AI3779&lt;&gt;"","2",AJ3779&lt;&gt;"","3")</f>
        <v>3</v>
      </c>
    </row>
    <row r="3780" spans="1:37" x14ac:dyDescent="0.25">
      <c r="A3780" t="s">
        <v>2133</v>
      </c>
      <c r="B3780" t="s">
        <v>362</v>
      </c>
      <c r="C3780" s="67" t="str">
        <f t="shared" si="433"/>
        <v>Emma Helgeson</v>
      </c>
      <c r="D3780" s="71" t="str" cm="1">
        <f t="array" ref="D3780">_xlfn.IFS(AK3780="1",CONCATENATE(C3780,"Regional"),AK3780="2",CONCATENATE(C3780,"Sectional"),AK3780="3",CONCATENATE(C3780,COUNTIF($C$1:C3780,C3780)))</f>
        <v>Emma Helgeson5</v>
      </c>
      <c r="E3780" s="66">
        <v>45174.333333333336</v>
      </c>
      <c r="F3780" t="s">
        <v>1054</v>
      </c>
      <c r="G3780" s="46">
        <v>69</v>
      </c>
      <c r="H3780" s="46">
        <v>107</v>
      </c>
      <c r="I3780" s="46">
        <v>29</v>
      </c>
      <c r="J3780" t="s">
        <v>114</v>
      </c>
      <c r="K3780" t="s">
        <v>90</v>
      </c>
      <c r="L3780" s="46">
        <v>4759</v>
      </c>
      <c r="M3780" s="46">
        <v>71</v>
      </c>
      <c r="N3780" s="46">
        <v>68</v>
      </c>
      <c r="O3780" s="46">
        <v>110</v>
      </c>
      <c r="P3780" s="46">
        <f t="shared" si="434"/>
        <v>2</v>
      </c>
      <c r="R3780" s="67" t="s">
        <v>3161</v>
      </c>
      <c r="S3780" s="67">
        <f>COUNTIF(Y$2:$Y$100,R3780)</f>
        <v>0</v>
      </c>
      <c r="V3780" s="67">
        <f t="shared" si="435"/>
        <v>0</v>
      </c>
      <c r="X3780"/>
      <c r="Y3780" s="67" t="str">
        <f t="shared" si="432"/>
        <v xml:space="preserve"> </v>
      </c>
      <c r="AB3780" t="s">
        <v>90</v>
      </c>
      <c r="AC3780" s="46">
        <v>4759</v>
      </c>
      <c r="AD3780" s="46">
        <v>71</v>
      </c>
      <c r="AE3780" s="46">
        <v>68</v>
      </c>
      <c r="AF3780" s="46">
        <v>110</v>
      </c>
      <c r="AH3780" s="70" t="str">
        <f t="shared" si="436"/>
        <v/>
      </c>
      <c r="AI3780" s="70" t="str">
        <f t="shared" si="437"/>
        <v/>
      </c>
      <c r="AJ3780" s="70" t="str">
        <f t="shared" si="438"/>
        <v>X</v>
      </c>
      <c r="AK3780" s="70" t="str" cm="1">
        <f t="array" ref="AK3780">_xlfn.IFS(AH3780&lt;&gt;"","1",AI3780&lt;&gt;"","2",AJ3780&lt;&gt;"","3")</f>
        <v>3</v>
      </c>
    </row>
    <row r="3781" spans="1:37" x14ac:dyDescent="0.25">
      <c r="A3781" t="s">
        <v>1629</v>
      </c>
      <c r="B3781" t="s">
        <v>1628</v>
      </c>
      <c r="C3781" s="67" t="str">
        <f t="shared" si="433"/>
        <v>Tymeka Eisberner</v>
      </c>
      <c r="D3781" s="71" t="str" cm="1">
        <f t="array" ref="D3781">_xlfn.IFS(AK3781="1",CONCATENATE(C3781,"Regional"),AK3781="2",CONCATENATE(C3781,"Sectional"),AK3781="3",CONCATENATE(C3781,COUNTIF($C$1:C3781,C3781)))</f>
        <v>Tymeka Eisberner6</v>
      </c>
      <c r="E3781" s="66">
        <v>45174.333333333336</v>
      </c>
      <c r="F3781" t="s">
        <v>1054</v>
      </c>
      <c r="G3781" s="46">
        <v>69</v>
      </c>
      <c r="H3781" s="46">
        <v>107</v>
      </c>
      <c r="I3781" s="46">
        <v>29</v>
      </c>
      <c r="J3781" t="s">
        <v>114</v>
      </c>
      <c r="K3781" t="s">
        <v>90</v>
      </c>
      <c r="L3781" s="46">
        <v>4759</v>
      </c>
      <c r="M3781" s="46">
        <v>71</v>
      </c>
      <c r="N3781" s="46">
        <v>68</v>
      </c>
      <c r="O3781" s="46">
        <v>110</v>
      </c>
      <c r="P3781" s="46">
        <f t="shared" si="434"/>
        <v>2</v>
      </c>
      <c r="R3781" s="67" t="s">
        <v>3619</v>
      </c>
      <c r="S3781" s="67">
        <f>COUNTIF(Y$2:$Y$100,R3781)</f>
        <v>0</v>
      </c>
      <c r="V3781" s="67">
        <f t="shared" si="435"/>
        <v>0</v>
      </c>
      <c r="X3781"/>
      <c r="Y3781" s="67" t="str">
        <f t="shared" si="432"/>
        <v xml:space="preserve"> </v>
      </c>
      <c r="AB3781" t="s">
        <v>90</v>
      </c>
      <c r="AC3781" s="46">
        <v>4759</v>
      </c>
      <c r="AD3781" s="46">
        <v>71</v>
      </c>
      <c r="AE3781" s="46">
        <v>68</v>
      </c>
      <c r="AF3781" s="46">
        <v>110</v>
      </c>
      <c r="AH3781" s="70" t="str">
        <f t="shared" si="436"/>
        <v/>
      </c>
      <c r="AI3781" s="70" t="str">
        <f t="shared" si="437"/>
        <v/>
      </c>
      <c r="AJ3781" s="70" t="str">
        <f t="shared" si="438"/>
        <v>X</v>
      </c>
      <c r="AK3781" s="70" t="str" cm="1">
        <f t="array" ref="AK3781">_xlfn.IFS(AH3781&lt;&gt;"","1",AI3781&lt;&gt;"","2",AJ3781&lt;&gt;"","3")</f>
        <v>3</v>
      </c>
    </row>
    <row r="3782" spans="1:37" x14ac:dyDescent="0.25">
      <c r="A3782" t="s">
        <v>351</v>
      </c>
      <c r="B3782" t="s">
        <v>599</v>
      </c>
      <c r="C3782" s="67" t="str">
        <f t="shared" si="433"/>
        <v>Grace Schmidt</v>
      </c>
      <c r="D3782" s="71" t="str" cm="1">
        <f t="array" ref="D3782">_xlfn.IFS(AK3782="1",CONCATENATE(C3782,"Regional"),AK3782="2",CONCATENATE(C3782,"Sectional"),AK3782="3",CONCATENATE(C3782,COUNTIF($C$1:C3782,C3782)))</f>
        <v>Grace Schmidt9</v>
      </c>
      <c r="E3782" s="66">
        <v>45174.333333333336</v>
      </c>
      <c r="F3782" t="s">
        <v>1054</v>
      </c>
      <c r="G3782" s="46">
        <v>69</v>
      </c>
      <c r="H3782" s="46">
        <v>107</v>
      </c>
      <c r="I3782" s="46">
        <v>29</v>
      </c>
      <c r="J3782" t="s">
        <v>114</v>
      </c>
      <c r="K3782" t="s">
        <v>90</v>
      </c>
      <c r="L3782" s="46">
        <v>4759</v>
      </c>
      <c r="M3782" s="46">
        <v>71</v>
      </c>
      <c r="N3782" s="46">
        <v>68</v>
      </c>
      <c r="O3782" s="46">
        <v>110</v>
      </c>
      <c r="P3782" s="46">
        <f t="shared" si="434"/>
        <v>2</v>
      </c>
      <c r="R3782" s="67" t="s">
        <v>3051</v>
      </c>
      <c r="S3782" s="67">
        <f>COUNTIF(Y$2:$Y$100,R3782)</f>
        <v>0</v>
      </c>
      <c r="V3782" s="67">
        <f t="shared" si="435"/>
        <v>0</v>
      </c>
      <c r="X3782"/>
      <c r="Y3782" s="67" t="str">
        <f t="shared" si="432"/>
        <v xml:space="preserve"> </v>
      </c>
      <c r="AB3782" t="s">
        <v>90</v>
      </c>
      <c r="AC3782" s="46">
        <v>4759</v>
      </c>
      <c r="AD3782" s="46">
        <v>71</v>
      </c>
      <c r="AE3782" s="46">
        <v>68</v>
      </c>
      <c r="AF3782" s="46">
        <v>110</v>
      </c>
      <c r="AH3782" s="70" t="str">
        <f t="shared" si="436"/>
        <v/>
      </c>
      <c r="AI3782" s="70" t="str">
        <f t="shared" si="437"/>
        <v/>
      </c>
      <c r="AJ3782" s="70" t="str">
        <f t="shared" si="438"/>
        <v>X</v>
      </c>
      <c r="AK3782" s="70" t="str" cm="1">
        <f t="array" ref="AK3782">_xlfn.IFS(AH3782&lt;&gt;"","1",AI3782&lt;&gt;"","2",AJ3782&lt;&gt;"","3")</f>
        <v>3</v>
      </c>
    </row>
    <row r="3783" spans="1:37" x14ac:dyDescent="0.25">
      <c r="A3783" t="s">
        <v>654</v>
      </c>
      <c r="B3783" t="s">
        <v>655</v>
      </c>
      <c r="C3783" s="67" t="str">
        <f t="shared" si="433"/>
        <v>Natalee Bjornstad</v>
      </c>
      <c r="D3783" s="71" t="str" cm="1">
        <f t="array" ref="D3783">_xlfn.IFS(AK3783="1",CONCATENATE(C3783,"Regional"),AK3783="2",CONCATENATE(C3783,"Sectional"),AK3783="3",CONCATENATE(C3783,COUNTIF($C$1:C3783,C3783)))</f>
        <v>Natalee Bjornstad5</v>
      </c>
      <c r="E3783" s="66">
        <v>45174.333333333336</v>
      </c>
      <c r="F3783" t="s">
        <v>1054</v>
      </c>
      <c r="G3783" s="46">
        <v>69</v>
      </c>
      <c r="H3783" s="46">
        <v>108</v>
      </c>
      <c r="I3783" s="46">
        <v>32</v>
      </c>
      <c r="J3783" t="s">
        <v>114</v>
      </c>
      <c r="K3783" t="s">
        <v>90</v>
      </c>
      <c r="L3783" s="46">
        <v>4759</v>
      </c>
      <c r="M3783" s="46">
        <v>71</v>
      </c>
      <c r="N3783" s="46">
        <v>68</v>
      </c>
      <c r="O3783" s="46">
        <v>110</v>
      </c>
      <c r="P3783" s="46">
        <f t="shared" si="434"/>
        <v>2</v>
      </c>
      <c r="R3783" s="67" t="s">
        <v>1278</v>
      </c>
      <c r="S3783" s="67">
        <f>COUNTIF(Y$2:$Y$100,R3783)</f>
        <v>0</v>
      </c>
      <c r="V3783" s="67">
        <f t="shared" si="435"/>
        <v>0</v>
      </c>
      <c r="X3783"/>
      <c r="Y3783" s="67" t="str">
        <f t="shared" si="432"/>
        <v xml:space="preserve"> </v>
      </c>
      <c r="AB3783" t="s">
        <v>90</v>
      </c>
      <c r="AC3783" s="46">
        <v>4759</v>
      </c>
      <c r="AD3783" s="46">
        <v>71</v>
      </c>
      <c r="AE3783" s="46">
        <v>68</v>
      </c>
      <c r="AF3783" s="46">
        <v>110</v>
      </c>
      <c r="AH3783" s="70" t="str">
        <f t="shared" si="436"/>
        <v/>
      </c>
      <c r="AI3783" s="70" t="str">
        <f t="shared" si="437"/>
        <v/>
      </c>
      <c r="AJ3783" s="70" t="str">
        <f t="shared" si="438"/>
        <v>X</v>
      </c>
      <c r="AK3783" s="70" t="str" cm="1">
        <f t="array" ref="AK3783">_xlfn.IFS(AH3783&lt;&gt;"","1",AI3783&lt;&gt;"","2",AJ3783&lt;&gt;"","3")</f>
        <v>3</v>
      </c>
    </row>
    <row r="3784" spans="1:37" x14ac:dyDescent="0.25">
      <c r="A3784" t="s">
        <v>658</v>
      </c>
      <c r="B3784" t="s">
        <v>315</v>
      </c>
      <c r="C3784" s="67" t="str">
        <f t="shared" si="433"/>
        <v>Morgan Gjovig</v>
      </c>
      <c r="D3784" s="71" t="str" cm="1">
        <f t="array" ref="D3784">_xlfn.IFS(AK3784="1",CONCATENATE(C3784,"Regional"),AK3784="2",CONCATENATE(C3784,"Sectional"),AK3784="3",CONCATENATE(C3784,COUNTIF($C$1:C3784,C3784)))</f>
        <v>Morgan Gjovig5</v>
      </c>
      <c r="E3784" s="66">
        <v>45174.333333333336</v>
      </c>
      <c r="F3784" t="s">
        <v>1054</v>
      </c>
      <c r="G3784" s="46">
        <v>69</v>
      </c>
      <c r="H3784" s="46">
        <v>109</v>
      </c>
      <c r="I3784" s="46">
        <v>33</v>
      </c>
      <c r="J3784" t="s">
        <v>114</v>
      </c>
      <c r="K3784" t="s">
        <v>90</v>
      </c>
      <c r="L3784" s="46">
        <v>4759</v>
      </c>
      <c r="M3784" s="46">
        <v>71</v>
      </c>
      <c r="N3784" s="46">
        <v>68</v>
      </c>
      <c r="O3784" s="46">
        <v>110</v>
      </c>
      <c r="P3784" s="46">
        <f t="shared" si="434"/>
        <v>2</v>
      </c>
      <c r="R3784" s="67" t="s">
        <v>1281</v>
      </c>
      <c r="S3784" s="67">
        <f>COUNTIF(Y$2:$Y$100,R3784)</f>
        <v>0</v>
      </c>
      <c r="V3784" s="67">
        <f t="shared" si="435"/>
        <v>0</v>
      </c>
      <c r="X3784"/>
      <c r="Y3784" s="67" t="str">
        <f t="shared" ref="Y3784:Y3847" si="439">CONCATENATE(W3784," ",X3784)</f>
        <v xml:space="preserve"> </v>
      </c>
      <c r="AB3784" t="s">
        <v>90</v>
      </c>
      <c r="AC3784" s="46">
        <v>4759</v>
      </c>
      <c r="AD3784" s="46">
        <v>71</v>
      </c>
      <c r="AE3784" s="46">
        <v>68</v>
      </c>
      <c r="AF3784" s="46">
        <v>110</v>
      </c>
      <c r="AH3784" s="70" t="str">
        <f t="shared" si="436"/>
        <v/>
      </c>
      <c r="AI3784" s="70" t="str">
        <f t="shared" si="437"/>
        <v/>
      </c>
      <c r="AJ3784" s="70" t="str">
        <f t="shared" si="438"/>
        <v>X</v>
      </c>
      <c r="AK3784" s="70" t="str" cm="1">
        <f t="array" ref="AK3784">_xlfn.IFS(AH3784&lt;&gt;"","1",AI3784&lt;&gt;"","2",AJ3784&lt;&gt;"","3")</f>
        <v>3</v>
      </c>
    </row>
    <row r="3785" spans="1:37" x14ac:dyDescent="0.25">
      <c r="A3785" t="s">
        <v>2135</v>
      </c>
      <c r="B3785" t="s">
        <v>1087</v>
      </c>
      <c r="C3785" s="67" t="str">
        <f t="shared" si="433"/>
        <v>Gracie Brousil</v>
      </c>
      <c r="D3785" s="71" t="str" cm="1">
        <f t="array" ref="D3785">_xlfn.IFS(AK3785="1",CONCATENATE(C3785,"Regional"),AK3785="2",CONCATENATE(C3785,"Sectional"),AK3785="3",CONCATENATE(C3785,COUNTIF($C$1:C3785,C3785)))</f>
        <v>Gracie Brousil5</v>
      </c>
      <c r="E3785" s="66">
        <v>45174.333333333336</v>
      </c>
      <c r="F3785" t="s">
        <v>1054</v>
      </c>
      <c r="G3785" s="46">
        <v>69</v>
      </c>
      <c r="H3785" s="46">
        <v>110</v>
      </c>
      <c r="I3785" s="46">
        <v>34</v>
      </c>
      <c r="J3785" t="s">
        <v>114</v>
      </c>
      <c r="K3785" t="s">
        <v>90</v>
      </c>
      <c r="L3785" s="46">
        <v>4759</v>
      </c>
      <c r="M3785" s="46">
        <v>71</v>
      </c>
      <c r="N3785" s="46">
        <v>68</v>
      </c>
      <c r="O3785" s="46">
        <v>110</v>
      </c>
      <c r="P3785" s="46">
        <f t="shared" si="434"/>
        <v>2</v>
      </c>
      <c r="R3785" s="67" t="s">
        <v>3163</v>
      </c>
      <c r="S3785" s="67">
        <f>COUNTIF(Y$2:$Y$100,R3785)</f>
        <v>0</v>
      </c>
      <c r="V3785" s="67">
        <f t="shared" si="435"/>
        <v>0</v>
      </c>
      <c r="X3785"/>
      <c r="Y3785" s="67" t="str">
        <f t="shared" si="439"/>
        <v xml:space="preserve"> </v>
      </c>
      <c r="AB3785" t="s">
        <v>90</v>
      </c>
      <c r="AC3785" s="46">
        <v>4759</v>
      </c>
      <c r="AD3785" s="46">
        <v>71</v>
      </c>
      <c r="AE3785" s="46">
        <v>68</v>
      </c>
      <c r="AF3785" s="46">
        <v>110</v>
      </c>
      <c r="AH3785" s="70" t="str">
        <f t="shared" si="436"/>
        <v/>
      </c>
      <c r="AI3785" s="70" t="str">
        <f t="shared" si="437"/>
        <v/>
      </c>
      <c r="AJ3785" s="70" t="str">
        <f t="shared" si="438"/>
        <v>X</v>
      </c>
      <c r="AK3785" s="70" t="str" cm="1">
        <f t="array" ref="AK3785">_xlfn.IFS(AH3785&lt;&gt;"","1",AI3785&lt;&gt;"","2",AJ3785&lt;&gt;"","3")</f>
        <v>3</v>
      </c>
    </row>
    <row r="3786" spans="1:37" x14ac:dyDescent="0.25">
      <c r="A3786" t="s">
        <v>1070</v>
      </c>
      <c r="B3786" t="s">
        <v>764</v>
      </c>
      <c r="C3786" s="67" t="str">
        <f t="shared" si="433"/>
        <v>Anneke Hoegen</v>
      </c>
      <c r="D3786" s="71" t="str" cm="1">
        <f t="array" ref="D3786">_xlfn.IFS(AK3786="1",CONCATENATE(C3786,"Regional"),AK3786="2",CONCATENATE(C3786,"Sectional"),AK3786="3",CONCATENATE(C3786,COUNTIF($C$1:C3786,C3786)))</f>
        <v>Anneke Hoegen8</v>
      </c>
      <c r="E3786" s="66">
        <v>45174.333333333336</v>
      </c>
      <c r="F3786" t="s">
        <v>1054</v>
      </c>
      <c r="G3786" s="46">
        <v>69</v>
      </c>
      <c r="H3786" s="46">
        <v>111</v>
      </c>
      <c r="I3786" s="46">
        <v>35</v>
      </c>
      <c r="J3786" t="s">
        <v>114</v>
      </c>
      <c r="K3786" t="s">
        <v>90</v>
      </c>
      <c r="L3786" s="46">
        <v>4759</v>
      </c>
      <c r="M3786" s="46">
        <v>71</v>
      </c>
      <c r="N3786" s="46">
        <v>68</v>
      </c>
      <c r="O3786" s="46">
        <v>110</v>
      </c>
      <c r="P3786" s="46">
        <f t="shared" si="434"/>
        <v>2</v>
      </c>
      <c r="R3786" s="67" t="s">
        <v>1555</v>
      </c>
      <c r="S3786" s="67">
        <f>COUNTIF(Y$2:$Y$100,R3786)</f>
        <v>0</v>
      </c>
      <c r="V3786" s="67">
        <f t="shared" si="435"/>
        <v>0</v>
      </c>
      <c r="X3786"/>
      <c r="Y3786" s="67" t="str">
        <f t="shared" si="439"/>
        <v xml:space="preserve"> </v>
      </c>
      <c r="AB3786" t="s">
        <v>90</v>
      </c>
      <c r="AC3786" s="46">
        <v>4759</v>
      </c>
      <c r="AD3786" s="46">
        <v>71</v>
      </c>
      <c r="AE3786" s="46">
        <v>68</v>
      </c>
      <c r="AF3786" s="46">
        <v>110</v>
      </c>
      <c r="AH3786" s="70" t="str">
        <f t="shared" si="436"/>
        <v/>
      </c>
      <c r="AI3786" s="70" t="str">
        <f t="shared" si="437"/>
        <v/>
      </c>
      <c r="AJ3786" s="70" t="str">
        <f t="shared" si="438"/>
        <v>X</v>
      </c>
      <c r="AK3786" s="70" t="str" cm="1">
        <f t="array" ref="AK3786">_xlfn.IFS(AH3786&lt;&gt;"","1",AI3786&lt;&gt;"","2",AJ3786&lt;&gt;"","3")</f>
        <v>3</v>
      </c>
    </row>
    <row r="3787" spans="1:37" x14ac:dyDescent="0.25">
      <c r="A3787" t="s">
        <v>237</v>
      </c>
      <c r="B3787" t="s">
        <v>1617</v>
      </c>
      <c r="C3787" s="67" t="str">
        <f t="shared" si="433"/>
        <v>Reagan Eberhardt</v>
      </c>
      <c r="D3787" s="71" t="str" cm="1">
        <f t="array" ref="D3787">_xlfn.IFS(AK3787="1",CONCATENATE(C3787,"Regional"),AK3787="2",CONCATENATE(C3787,"Sectional"),AK3787="3",CONCATENATE(C3787,COUNTIF($C$1:C3787,C3787)))</f>
        <v>Reagan Eberhardt9</v>
      </c>
      <c r="E3787" s="66">
        <v>45174.333333333336</v>
      </c>
      <c r="F3787" t="s">
        <v>1054</v>
      </c>
      <c r="G3787" s="46">
        <v>69</v>
      </c>
      <c r="H3787" s="46">
        <v>112</v>
      </c>
      <c r="I3787" s="46">
        <v>36</v>
      </c>
      <c r="J3787" t="s">
        <v>114</v>
      </c>
      <c r="K3787" t="s">
        <v>90</v>
      </c>
      <c r="L3787" s="46">
        <v>4759</v>
      </c>
      <c r="M3787" s="46">
        <v>71</v>
      </c>
      <c r="N3787" s="46">
        <v>68</v>
      </c>
      <c r="O3787" s="46">
        <v>110</v>
      </c>
      <c r="P3787" s="46">
        <f t="shared" si="434"/>
        <v>2</v>
      </c>
      <c r="R3787" s="67" t="s">
        <v>3048</v>
      </c>
      <c r="S3787" s="67">
        <f>COUNTIF(Y$2:$Y$100,R3787)</f>
        <v>0</v>
      </c>
      <c r="V3787" s="67">
        <f t="shared" si="435"/>
        <v>0</v>
      </c>
      <c r="X3787"/>
      <c r="Y3787" s="67" t="str">
        <f t="shared" si="439"/>
        <v xml:space="preserve"> </v>
      </c>
      <c r="AB3787" t="s">
        <v>90</v>
      </c>
      <c r="AC3787" s="46">
        <v>4759</v>
      </c>
      <c r="AD3787" s="46">
        <v>71</v>
      </c>
      <c r="AE3787" s="46">
        <v>68</v>
      </c>
      <c r="AF3787" s="46">
        <v>110</v>
      </c>
      <c r="AH3787" s="70" t="str">
        <f t="shared" si="436"/>
        <v/>
      </c>
      <c r="AI3787" s="70" t="str">
        <f t="shared" si="437"/>
        <v/>
      </c>
      <c r="AJ3787" s="70" t="str">
        <f t="shared" si="438"/>
        <v>X</v>
      </c>
      <c r="AK3787" s="70" t="str" cm="1">
        <f t="array" ref="AK3787">_xlfn.IFS(AH3787&lt;&gt;"","1",AI3787&lt;&gt;"","2",AJ3787&lt;&gt;"","3")</f>
        <v>3</v>
      </c>
    </row>
    <row r="3788" spans="1:37" x14ac:dyDescent="0.25">
      <c r="A3788" t="s">
        <v>358</v>
      </c>
      <c r="B3788" t="s">
        <v>2176</v>
      </c>
      <c r="C3788" s="67" t="str">
        <f t="shared" si="433"/>
        <v>Breleigh Schultz</v>
      </c>
      <c r="D3788" s="71" t="str" cm="1">
        <f t="array" ref="D3788">_xlfn.IFS(AK3788="1",CONCATENATE(C3788,"Regional"),AK3788="2",CONCATENATE(C3788,"Sectional"),AK3788="3",CONCATENATE(C3788,COUNTIF($C$1:C3788,C3788)))</f>
        <v>Breleigh Schultz1</v>
      </c>
      <c r="E3788" s="66">
        <v>45174.333333333336</v>
      </c>
      <c r="F3788" t="s">
        <v>1054</v>
      </c>
      <c r="G3788" s="46">
        <v>69</v>
      </c>
      <c r="H3788" s="46">
        <v>112</v>
      </c>
      <c r="I3788" s="46">
        <v>36</v>
      </c>
      <c r="J3788" t="s">
        <v>114</v>
      </c>
      <c r="K3788" t="s">
        <v>90</v>
      </c>
      <c r="L3788" s="46">
        <v>4759</v>
      </c>
      <c r="M3788" s="46">
        <v>71</v>
      </c>
      <c r="N3788" s="46">
        <v>68</v>
      </c>
      <c r="O3788" s="46">
        <v>110</v>
      </c>
      <c r="P3788" s="46">
        <f t="shared" si="434"/>
        <v>2</v>
      </c>
      <c r="R3788" s="67" t="s">
        <v>3203</v>
      </c>
      <c r="S3788" s="67">
        <f>COUNTIF(Y$2:$Y$100,R3788)</f>
        <v>0</v>
      </c>
      <c r="V3788" s="67">
        <f t="shared" si="435"/>
        <v>0</v>
      </c>
      <c r="X3788"/>
      <c r="Y3788" s="67" t="str">
        <f t="shared" si="439"/>
        <v xml:space="preserve"> </v>
      </c>
      <c r="AB3788" t="s">
        <v>90</v>
      </c>
      <c r="AC3788" s="46">
        <v>4759</v>
      </c>
      <c r="AD3788" s="46">
        <v>71</v>
      </c>
      <c r="AE3788" s="46">
        <v>68</v>
      </c>
      <c r="AF3788" s="46">
        <v>110</v>
      </c>
      <c r="AH3788" s="70" t="str">
        <f t="shared" si="436"/>
        <v/>
      </c>
      <c r="AI3788" s="70" t="str">
        <f t="shared" si="437"/>
        <v/>
      </c>
      <c r="AJ3788" s="70" t="str">
        <f t="shared" si="438"/>
        <v>X</v>
      </c>
      <c r="AK3788" s="70" t="str" cm="1">
        <f t="array" ref="AK3788">_xlfn.IFS(AH3788&lt;&gt;"","1",AI3788&lt;&gt;"","2",AJ3788&lt;&gt;"","3")</f>
        <v>3</v>
      </c>
    </row>
    <row r="3789" spans="1:37" x14ac:dyDescent="0.25">
      <c r="A3789" t="s">
        <v>388</v>
      </c>
      <c r="B3789" t="s">
        <v>533</v>
      </c>
      <c r="C3789" s="67" t="str">
        <f t="shared" si="433"/>
        <v>Kaylee Wood</v>
      </c>
      <c r="D3789" s="71" t="str" cm="1">
        <f t="array" ref="D3789">_xlfn.IFS(AK3789="1",CONCATENATE(C3789,"Regional"),AK3789="2",CONCATENATE(C3789,"Sectional"),AK3789="3",CONCATENATE(C3789,COUNTIF($C$1:C3789,C3789)))</f>
        <v>Kaylee Wood6</v>
      </c>
      <c r="E3789" s="66">
        <v>45174.333333333336</v>
      </c>
      <c r="F3789" t="s">
        <v>1054</v>
      </c>
      <c r="G3789" s="46">
        <v>69</v>
      </c>
      <c r="H3789" s="46">
        <v>113</v>
      </c>
      <c r="I3789" s="46">
        <v>38</v>
      </c>
      <c r="J3789" t="s">
        <v>114</v>
      </c>
      <c r="K3789" t="s">
        <v>90</v>
      </c>
      <c r="L3789" s="46">
        <v>4759</v>
      </c>
      <c r="M3789" s="46">
        <v>71</v>
      </c>
      <c r="N3789" s="46">
        <v>68</v>
      </c>
      <c r="O3789" s="46">
        <v>110</v>
      </c>
      <c r="P3789" s="46">
        <f t="shared" si="434"/>
        <v>2</v>
      </c>
      <c r="R3789" s="67" t="s">
        <v>2862</v>
      </c>
      <c r="S3789" s="67">
        <f>COUNTIF(Y$2:$Y$100,R3789)</f>
        <v>0</v>
      </c>
      <c r="V3789" s="67">
        <f t="shared" si="435"/>
        <v>0</v>
      </c>
      <c r="X3789"/>
      <c r="Y3789" s="67" t="str">
        <f t="shared" si="439"/>
        <v xml:space="preserve"> </v>
      </c>
      <c r="AB3789" t="s">
        <v>90</v>
      </c>
      <c r="AC3789" s="46">
        <v>4759</v>
      </c>
      <c r="AD3789" s="46">
        <v>71</v>
      </c>
      <c r="AE3789" s="46">
        <v>68</v>
      </c>
      <c r="AF3789" s="46">
        <v>110</v>
      </c>
      <c r="AH3789" s="70" t="str">
        <f t="shared" si="436"/>
        <v/>
      </c>
      <c r="AI3789" s="70" t="str">
        <f t="shared" si="437"/>
        <v/>
      </c>
      <c r="AJ3789" s="70" t="str">
        <f t="shared" si="438"/>
        <v>X</v>
      </c>
      <c r="AK3789" s="70" t="str" cm="1">
        <f t="array" ref="AK3789">_xlfn.IFS(AH3789&lt;&gt;"","1",AI3789&lt;&gt;"","2",AJ3789&lt;&gt;"","3")</f>
        <v>3</v>
      </c>
    </row>
    <row r="3790" spans="1:37" x14ac:dyDescent="0.25">
      <c r="A3790" t="s">
        <v>1672</v>
      </c>
      <c r="B3790" t="s">
        <v>437</v>
      </c>
      <c r="C3790" s="67" t="str">
        <f t="shared" si="433"/>
        <v>Kelsey Kettner</v>
      </c>
      <c r="D3790" s="71" t="str" cm="1">
        <f t="array" ref="D3790">_xlfn.IFS(AK3790="1",CONCATENATE(C3790,"Regional"),AK3790="2",CONCATENATE(C3790,"Sectional"),AK3790="3",CONCATENATE(C3790,COUNTIF($C$1:C3790,C3790)))</f>
        <v>Kelsey Kettner7</v>
      </c>
      <c r="E3790" s="66">
        <v>45174.333333333336</v>
      </c>
      <c r="F3790" t="s">
        <v>1054</v>
      </c>
      <c r="G3790" s="46">
        <v>69</v>
      </c>
      <c r="H3790" s="46">
        <v>114</v>
      </c>
      <c r="I3790" s="46">
        <v>39</v>
      </c>
      <c r="J3790" t="s">
        <v>114</v>
      </c>
      <c r="K3790" t="s">
        <v>90</v>
      </c>
      <c r="L3790" s="46">
        <v>4759</v>
      </c>
      <c r="M3790" s="46">
        <v>71</v>
      </c>
      <c r="N3790" s="46">
        <v>68</v>
      </c>
      <c r="O3790" s="46">
        <v>110</v>
      </c>
      <c r="P3790" s="46">
        <f t="shared" si="434"/>
        <v>2</v>
      </c>
      <c r="R3790" s="67" t="s">
        <v>3527</v>
      </c>
      <c r="S3790" s="67">
        <f>COUNTIF(Y$2:$Y$100,R3790)</f>
        <v>0</v>
      </c>
      <c r="V3790" s="67">
        <f t="shared" si="435"/>
        <v>0</v>
      </c>
      <c r="X3790"/>
      <c r="Y3790" s="67" t="str">
        <f t="shared" si="439"/>
        <v xml:space="preserve"> </v>
      </c>
      <c r="AB3790" t="s">
        <v>90</v>
      </c>
      <c r="AC3790" s="46">
        <v>4759</v>
      </c>
      <c r="AD3790" s="46">
        <v>71</v>
      </c>
      <c r="AE3790" s="46">
        <v>68</v>
      </c>
      <c r="AF3790" s="46">
        <v>110</v>
      </c>
      <c r="AH3790" s="70" t="str">
        <f t="shared" si="436"/>
        <v/>
      </c>
      <c r="AI3790" s="70" t="str">
        <f t="shared" si="437"/>
        <v/>
      </c>
      <c r="AJ3790" s="70" t="str">
        <f t="shared" si="438"/>
        <v>X</v>
      </c>
      <c r="AK3790" s="70" t="str" cm="1">
        <f t="array" ref="AK3790">_xlfn.IFS(AH3790&lt;&gt;"","1",AI3790&lt;&gt;"","2",AJ3790&lt;&gt;"","3")</f>
        <v>3</v>
      </c>
    </row>
    <row r="3791" spans="1:37" x14ac:dyDescent="0.25">
      <c r="A3791" t="s">
        <v>191</v>
      </c>
      <c r="B3791" t="s">
        <v>575</v>
      </c>
      <c r="C3791" s="67" t="str">
        <f t="shared" si="433"/>
        <v>Greta Bakken</v>
      </c>
      <c r="D3791" s="71" t="str" cm="1">
        <f t="array" ref="D3791">_xlfn.IFS(AK3791="1",CONCATENATE(C3791,"Regional"),AK3791="2",CONCATENATE(C3791,"Sectional"),AK3791="3",CONCATENATE(C3791,COUNTIF($C$1:C3791,C3791)))</f>
        <v>Greta Bakken6</v>
      </c>
      <c r="E3791" s="66">
        <v>45174.333333333336</v>
      </c>
      <c r="F3791" t="s">
        <v>1054</v>
      </c>
      <c r="G3791" s="46">
        <v>69</v>
      </c>
      <c r="H3791" s="46">
        <v>114</v>
      </c>
      <c r="I3791" s="46">
        <v>39</v>
      </c>
      <c r="J3791" t="s">
        <v>114</v>
      </c>
      <c r="K3791" t="s">
        <v>90</v>
      </c>
      <c r="L3791" s="46">
        <v>4759</v>
      </c>
      <c r="M3791" s="46">
        <v>71</v>
      </c>
      <c r="N3791" s="46">
        <v>68</v>
      </c>
      <c r="O3791" s="46">
        <v>110</v>
      </c>
      <c r="P3791" s="46">
        <f t="shared" si="434"/>
        <v>2</v>
      </c>
      <c r="R3791" s="67" t="s">
        <v>1229</v>
      </c>
      <c r="S3791" s="67">
        <f>COUNTIF(Y$2:$Y$100,R3791)</f>
        <v>0</v>
      </c>
      <c r="V3791" s="67">
        <f t="shared" si="435"/>
        <v>0</v>
      </c>
      <c r="X3791"/>
      <c r="Y3791" s="67" t="str">
        <f t="shared" si="439"/>
        <v xml:space="preserve"> </v>
      </c>
      <c r="AB3791" t="s">
        <v>90</v>
      </c>
      <c r="AC3791" s="46">
        <v>4759</v>
      </c>
      <c r="AD3791" s="46">
        <v>71</v>
      </c>
      <c r="AE3791" s="46">
        <v>68</v>
      </c>
      <c r="AF3791" s="46">
        <v>110</v>
      </c>
      <c r="AH3791" s="70" t="str">
        <f t="shared" si="436"/>
        <v/>
      </c>
      <c r="AI3791" s="70" t="str">
        <f t="shared" si="437"/>
        <v/>
      </c>
      <c r="AJ3791" s="70" t="str">
        <f t="shared" si="438"/>
        <v>X</v>
      </c>
      <c r="AK3791" s="70" t="str" cm="1">
        <f t="array" ref="AK3791">_xlfn.IFS(AH3791&lt;&gt;"","1",AI3791&lt;&gt;"","2",AJ3791&lt;&gt;"","3")</f>
        <v>3</v>
      </c>
    </row>
    <row r="3792" spans="1:37" x14ac:dyDescent="0.25">
      <c r="A3792" t="s">
        <v>244</v>
      </c>
      <c r="B3792" t="s">
        <v>650</v>
      </c>
      <c r="C3792" s="67" t="str">
        <f t="shared" si="433"/>
        <v>Izzy Jonas</v>
      </c>
      <c r="D3792" s="71" t="str" cm="1">
        <f t="array" ref="D3792">_xlfn.IFS(AK3792="1",CONCATENATE(C3792,"Regional"),AK3792="2",CONCATENATE(C3792,"Sectional"),AK3792="3",CONCATENATE(C3792,COUNTIF($C$1:C3792,C3792)))</f>
        <v>Izzy Jonas5</v>
      </c>
      <c r="E3792" s="66">
        <v>45174.333333333336</v>
      </c>
      <c r="F3792" t="s">
        <v>1054</v>
      </c>
      <c r="G3792" s="46">
        <v>69</v>
      </c>
      <c r="H3792" s="46">
        <v>114</v>
      </c>
      <c r="I3792" s="46">
        <v>39</v>
      </c>
      <c r="J3792" t="s">
        <v>114</v>
      </c>
      <c r="K3792" t="s">
        <v>90</v>
      </c>
      <c r="L3792" s="46">
        <v>4759</v>
      </c>
      <c r="M3792" s="46">
        <v>71</v>
      </c>
      <c r="N3792" s="46">
        <v>68</v>
      </c>
      <c r="O3792" s="46">
        <v>110</v>
      </c>
      <c r="P3792" s="46">
        <f t="shared" si="434"/>
        <v>2</v>
      </c>
      <c r="R3792" s="67" t="s">
        <v>1284</v>
      </c>
      <c r="S3792" s="67">
        <f>COUNTIF(Y$2:$Y$100,R3792)</f>
        <v>0</v>
      </c>
      <c r="V3792" s="67">
        <f t="shared" si="435"/>
        <v>0</v>
      </c>
      <c r="X3792"/>
      <c r="Y3792" s="67" t="str">
        <f t="shared" si="439"/>
        <v xml:space="preserve"> </v>
      </c>
      <c r="AB3792" t="s">
        <v>90</v>
      </c>
      <c r="AC3792" s="46">
        <v>4759</v>
      </c>
      <c r="AD3792" s="46">
        <v>71</v>
      </c>
      <c r="AE3792" s="46">
        <v>68</v>
      </c>
      <c r="AF3792" s="46">
        <v>110</v>
      </c>
      <c r="AH3792" s="70" t="str">
        <f t="shared" si="436"/>
        <v/>
      </c>
      <c r="AI3792" s="70" t="str">
        <f t="shared" si="437"/>
        <v/>
      </c>
      <c r="AJ3792" s="70" t="str">
        <f t="shared" si="438"/>
        <v>X</v>
      </c>
      <c r="AK3792" s="70" t="str" cm="1">
        <f t="array" ref="AK3792">_xlfn.IFS(AH3792&lt;&gt;"","1",AI3792&lt;&gt;"","2",AJ3792&lt;&gt;"","3")</f>
        <v>3</v>
      </c>
    </row>
    <row r="3793" spans="1:37" x14ac:dyDescent="0.25">
      <c r="A3793" t="s">
        <v>2224</v>
      </c>
      <c r="B3793" t="s">
        <v>2225</v>
      </c>
      <c r="C3793" s="67" t="str">
        <f t="shared" si="433"/>
        <v>maranda herum</v>
      </c>
      <c r="D3793" s="71" t="str" cm="1">
        <f t="array" ref="D3793">_xlfn.IFS(AK3793="1",CONCATENATE(C3793,"Regional"),AK3793="2",CONCATENATE(C3793,"Sectional"),AK3793="3",CONCATENATE(C3793,COUNTIF($C$1:C3793,C3793)))</f>
        <v>maranda herum4</v>
      </c>
      <c r="E3793" s="66">
        <v>45174.333333333336</v>
      </c>
      <c r="F3793" t="s">
        <v>1054</v>
      </c>
      <c r="G3793" s="46">
        <v>69</v>
      </c>
      <c r="H3793" s="46">
        <v>115</v>
      </c>
      <c r="I3793" s="46">
        <v>42</v>
      </c>
      <c r="J3793" t="s">
        <v>114</v>
      </c>
      <c r="K3793" t="s">
        <v>90</v>
      </c>
      <c r="L3793" s="46">
        <v>4759</v>
      </c>
      <c r="M3793" s="46">
        <v>71</v>
      </c>
      <c r="N3793" s="46">
        <v>68</v>
      </c>
      <c r="O3793" s="46">
        <v>110</v>
      </c>
      <c r="P3793" s="46">
        <f t="shared" si="434"/>
        <v>2</v>
      </c>
      <c r="R3793" s="67" t="s">
        <v>3247</v>
      </c>
      <c r="S3793" s="67">
        <f>COUNTIF(Y$2:$Y$100,R3793)</f>
        <v>0</v>
      </c>
      <c r="V3793" s="67">
        <f t="shared" si="435"/>
        <v>0</v>
      </c>
      <c r="X3793"/>
      <c r="Y3793" s="67" t="str">
        <f t="shared" si="439"/>
        <v xml:space="preserve"> </v>
      </c>
      <c r="AB3793" t="s">
        <v>90</v>
      </c>
      <c r="AC3793" s="46">
        <v>4759</v>
      </c>
      <c r="AD3793" s="46">
        <v>71</v>
      </c>
      <c r="AE3793" s="46">
        <v>68</v>
      </c>
      <c r="AF3793" s="46">
        <v>110</v>
      </c>
      <c r="AH3793" s="70" t="str">
        <f t="shared" si="436"/>
        <v/>
      </c>
      <c r="AI3793" s="70" t="str">
        <f t="shared" si="437"/>
        <v/>
      </c>
      <c r="AJ3793" s="70" t="str">
        <f t="shared" si="438"/>
        <v>X</v>
      </c>
      <c r="AK3793" s="70" t="str" cm="1">
        <f t="array" ref="AK3793">_xlfn.IFS(AH3793&lt;&gt;"","1",AI3793&lt;&gt;"","2",AJ3793&lt;&gt;"","3")</f>
        <v>3</v>
      </c>
    </row>
    <row r="3794" spans="1:37" x14ac:dyDescent="0.25">
      <c r="A3794" t="s">
        <v>3449</v>
      </c>
      <c r="B3794" t="s">
        <v>458</v>
      </c>
      <c r="C3794" s="67" t="str">
        <f t="shared" si="433"/>
        <v>Lauren Stillman</v>
      </c>
      <c r="D3794" s="71" t="str" cm="1">
        <f t="array" ref="D3794">_xlfn.IFS(AK3794="1",CONCATENATE(C3794,"Regional"),AK3794="2",CONCATENATE(C3794,"Sectional"),AK3794="3",CONCATENATE(C3794,COUNTIF($C$1:C3794,C3794)))</f>
        <v>Lauren Stillman1</v>
      </c>
      <c r="E3794" s="66">
        <v>45174.333333333336</v>
      </c>
      <c r="F3794" t="s">
        <v>1054</v>
      </c>
      <c r="G3794" s="46">
        <v>69</v>
      </c>
      <c r="H3794" s="46">
        <v>115</v>
      </c>
      <c r="I3794" s="46">
        <v>42</v>
      </c>
      <c r="J3794" t="s">
        <v>114</v>
      </c>
      <c r="K3794" t="s">
        <v>90</v>
      </c>
      <c r="L3794" s="46">
        <v>4759</v>
      </c>
      <c r="M3794" s="46">
        <v>71</v>
      </c>
      <c r="N3794" s="46">
        <v>68</v>
      </c>
      <c r="O3794" s="46">
        <v>110</v>
      </c>
      <c r="P3794" s="46">
        <f t="shared" si="434"/>
        <v>2</v>
      </c>
      <c r="R3794" s="67" t="s">
        <v>3657</v>
      </c>
      <c r="S3794" s="67">
        <f>COUNTIF(Y$2:$Y$100,R3794)</f>
        <v>0</v>
      </c>
      <c r="V3794" s="67">
        <f t="shared" si="435"/>
        <v>0</v>
      </c>
      <c r="X3794"/>
      <c r="Y3794" s="67" t="str">
        <f t="shared" si="439"/>
        <v xml:space="preserve"> </v>
      </c>
      <c r="AB3794" t="s">
        <v>90</v>
      </c>
      <c r="AC3794" s="46">
        <v>4759</v>
      </c>
      <c r="AD3794" s="46">
        <v>71</v>
      </c>
      <c r="AE3794" s="46">
        <v>68</v>
      </c>
      <c r="AF3794" s="46">
        <v>110</v>
      </c>
      <c r="AH3794" s="70" t="str">
        <f t="shared" si="436"/>
        <v/>
      </c>
      <c r="AI3794" s="70" t="str">
        <f t="shared" si="437"/>
        <v/>
      </c>
      <c r="AJ3794" s="70" t="str">
        <f t="shared" si="438"/>
        <v>X</v>
      </c>
      <c r="AK3794" s="70" t="str" cm="1">
        <f t="array" ref="AK3794">_xlfn.IFS(AH3794&lt;&gt;"","1",AI3794&lt;&gt;"","2",AJ3794&lt;&gt;"","3")</f>
        <v>3</v>
      </c>
    </row>
    <row r="3795" spans="1:37" x14ac:dyDescent="0.25">
      <c r="A3795" t="s">
        <v>1752</v>
      </c>
      <c r="B3795" t="s">
        <v>306</v>
      </c>
      <c r="C3795" s="67" t="str">
        <f t="shared" si="433"/>
        <v>Allie Goodman</v>
      </c>
      <c r="D3795" s="71" t="str" cm="1">
        <f t="array" ref="D3795">_xlfn.IFS(AK3795="1",CONCATENATE(C3795,"Regional"),AK3795="2",CONCATENATE(C3795,"Sectional"),AK3795="3",CONCATENATE(C3795,COUNTIF($C$1:C3795,C3795)))</f>
        <v>Allie Goodman4</v>
      </c>
      <c r="E3795" s="66">
        <v>45174.333333333336</v>
      </c>
      <c r="F3795" t="s">
        <v>1054</v>
      </c>
      <c r="G3795" s="46">
        <v>69</v>
      </c>
      <c r="H3795" s="46">
        <v>116</v>
      </c>
      <c r="I3795" s="46">
        <v>44</v>
      </c>
      <c r="J3795" t="s">
        <v>114</v>
      </c>
      <c r="K3795" t="s">
        <v>90</v>
      </c>
      <c r="L3795" s="46">
        <v>4759</v>
      </c>
      <c r="M3795" s="46">
        <v>71</v>
      </c>
      <c r="N3795" s="46">
        <v>68</v>
      </c>
      <c r="O3795" s="46">
        <v>110</v>
      </c>
      <c r="P3795" s="46">
        <f t="shared" si="434"/>
        <v>2</v>
      </c>
      <c r="R3795" s="67" t="s">
        <v>3034</v>
      </c>
      <c r="S3795" s="67">
        <f>COUNTIF(Y$2:$Y$100,R3795)</f>
        <v>0</v>
      </c>
      <c r="V3795" s="67">
        <f t="shared" si="435"/>
        <v>0</v>
      </c>
      <c r="X3795"/>
      <c r="Y3795" s="67" t="str">
        <f t="shared" si="439"/>
        <v xml:space="preserve"> </v>
      </c>
      <c r="AB3795" t="s">
        <v>90</v>
      </c>
      <c r="AC3795" s="46">
        <v>4759</v>
      </c>
      <c r="AD3795" s="46">
        <v>71</v>
      </c>
      <c r="AE3795" s="46">
        <v>68</v>
      </c>
      <c r="AF3795" s="46">
        <v>110</v>
      </c>
      <c r="AH3795" s="70" t="str">
        <f t="shared" si="436"/>
        <v/>
      </c>
      <c r="AI3795" s="70" t="str">
        <f t="shared" si="437"/>
        <v/>
      </c>
      <c r="AJ3795" s="70" t="str">
        <f t="shared" si="438"/>
        <v>X</v>
      </c>
      <c r="AK3795" s="70" t="str" cm="1">
        <f t="array" ref="AK3795">_xlfn.IFS(AH3795&lt;&gt;"","1",AI3795&lt;&gt;"","2",AJ3795&lt;&gt;"","3")</f>
        <v>3</v>
      </c>
    </row>
    <row r="3796" spans="1:37" x14ac:dyDescent="0.25">
      <c r="A3796" t="s">
        <v>1069</v>
      </c>
      <c r="B3796" t="s">
        <v>330</v>
      </c>
      <c r="C3796" s="67" t="str">
        <f t="shared" si="433"/>
        <v>Maya Siddiqui</v>
      </c>
      <c r="D3796" s="71" t="str" cm="1">
        <f t="array" ref="D3796">_xlfn.IFS(AK3796="1",CONCATENATE(C3796,"Regional"),AK3796="2",CONCATENATE(C3796,"Sectional"),AK3796="3",CONCATENATE(C3796,COUNTIF($C$1:C3796,C3796)))</f>
        <v>Maya Siddiqui9</v>
      </c>
      <c r="E3796" s="66">
        <v>45174.333333333336</v>
      </c>
      <c r="F3796" t="s">
        <v>1054</v>
      </c>
      <c r="G3796" s="46">
        <v>69</v>
      </c>
      <c r="H3796" s="46">
        <v>117</v>
      </c>
      <c r="I3796" s="46">
        <v>45</v>
      </c>
      <c r="J3796" t="s">
        <v>114</v>
      </c>
      <c r="K3796" t="s">
        <v>90</v>
      </c>
      <c r="L3796" s="46">
        <v>4759</v>
      </c>
      <c r="M3796" s="46">
        <v>71</v>
      </c>
      <c r="N3796" s="46">
        <v>68</v>
      </c>
      <c r="O3796" s="46">
        <v>110</v>
      </c>
      <c r="P3796" s="46">
        <f t="shared" si="434"/>
        <v>2</v>
      </c>
      <c r="R3796" s="67" t="s">
        <v>1554</v>
      </c>
      <c r="S3796" s="67">
        <f>COUNTIF(Y$2:$Y$100,R3796)</f>
        <v>0</v>
      </c>
      <c r="V3796" s="67">
        <f t="shared" si="435"/>
        <v>0</v>
      </c>
      <c r="X3796"/>
      <c r="Y3796" s="67" t="str">
        <f t="shared" si="439"/>
        <v xml:space="preserve"> </v>
      </c>
      <c r="AB3796" t="s">
        <v>90</v>
      </c>
      <c r="AC3796" s="46">
        <v>4759</v>
      </c>
      <c r="AD3796" s="46">
        <v>71</v>
      </c>
      <c r="AE3796" s="46">
        <v>68</v>
      </c>
      <c r="AF3796" s="46">
        <v>110</v>
      </c>
      <c r="AH3796" s="70" t="str">
        <f t="shared" si="436"/>
        <v/>
      </c>
      <c r="AI3796" s="70" t="str">
        <f t="shared" si="437"/>
        <v/>
      </c>
      <c r="AJ3796" s="70" t="str">
        <f t="shared" si="438"/>
        <v>X</v>
      </c>
      <c r="AK3796" s="70" t="str" cm="1">
        <f t="array" ref="AK3796">_xlfn.IFS(AH3796&lt;&gt;"","1",AI3796&lt;&gt;"","2",AJ3796&lt;&gt;"","3")</f>
        <v>3</v>
      </c>
    </row>
    <row r="3797" spans="1:37" x14ac:dyDescent="0.25">
      <c r="A3797" t="s">
        <v>2028</v>
      </c>
      <c r="B3797" t="s">
        <v>2029</v>
      </c>
      <c r="C3797" s="67" t="str">
        <f t="shared" si="433"/>
        <v>Kynnley Durch</v>
      </c>
      <c r="D3797" s="71" t="str" cm="1">
        <f t="array" ref="D3797">_xlfn.IFS(AK3797="1",CONCATENATE(C3797,"Regional"),AK3797="2",CONCATENATE(C3797,"Sectional"),AK3797="3",CONCATENATE(C3797,COUNTIF($C$1:C3797,C3797)))</f>
        <v>Kynnley Durch2</v>
      </c>
      <c r="E3797" s="66">
        <v>45174.333333333336</v>
      </c>
      <c r="F3797" t="s">
        <v>1054</v>
      </c>
      <c r="G3797" s="46">
        <v>69</v>
      </c>
      <c r="H3797" s="46">
        <v>118</v>
      </c>
      <c r="I3797" s="46">
        <v>46</v>
      </c>
      <c r="J3797" t="s">
        <v>114</v>
      </c>
      <c r="K3797" t="s">
        <v>90</v>
      </c>
      <c r="L3797" s="46">
        <v>4759</v>
      </c>
      <c r="M3797" s="46">
        <v>71</v>
      </c>
      <c r="N3797" s="46">
        <v>68</v>
      </c>
      <c r="O3797" s="46">
        <v>110</v>
      </c>
      <c r="P3797" s="46">
        <f t="shared" si="434"/>
        <v>2</v>
      </c>
      <c r="R3797" s="67" t="s">
        <v>3044</v>
      </c>
      <c r="S3797" s="67">
        <f>COUNTIF(Y$2:$Y$100,R3797)</f>
        <v>0</v>
      </c>
      <c r="V3797" s="67">
        <f t="shared" si="435"/>
        <v>0</v>
      </c>
      <c r="X3797"/>
      <c r="Y3797" s="67" t="str">
        <f t="shared" si="439"/>
        <v xml:space="preserve"> </v>
      </c>
      <c r="AB3797" t="s">
        <v>90</v>
      </c>
      <c r="AC3797" s="46">
        <v>4759</v>
      </c>
      <c r="AD3797" s="46">
        <v>71</v>
      </c>
      <c r="AE3797" s="46">
        <v>68</v>
      </c>
      <c r="AF3797" s="46">
        <v>110</v>
      </c>
      <c r="AH3797" s="70" t="str">
        <f t="shared" si="436"/>
        <v/>
      </c>
      <c r="AI3797" s="70" t="str">
        <f t="shared" si="437"/>
        <v/>
      </c>
      <c r="AJ3797" s="70" t="str">
        <f t="shared" si="438"/>
        <v>X</v>
      </c>
      <c r="AK3797" s="70" t="str" cm="1">
        <f t="array" ref="AK3797">_xlfn.IFS(AH3797&lt;&gt;"","1",AI3797&lt;&gt;"","2",AJ3797&lt;&gt;"","3")</f>
        <v>3</v>
      </c>
    </row>
    <row r="3798" spans="1:37" x14ac:dyDescent="0.25">
      <c r="A3798" t="s">
        <v>374</v>
      </c>
      <c r="B3798" t="s">
        <v>648</v>
      </c>
      <c r="C3798" s="67" t="str">
        <f t="shared" si="433"/>
        <v>Claire Wagner</v>
      </c>
      <c r="D3798" s="71" t="str" cm="1">
        <f t="array" ref="D3798">_xlfn.IFS(AK3798="1",CONCATENATE(C3798,"Regional"),AK3798="2",CONCATENATE(C3798,"Sectional"),AK3798="3",CONCATENATE(C3798,COUNTIF($C$1:C3798,C3798)))</f>
        <v>Claire Wagner5</v>
      </c>
      <c r="E3798" s="66">
        <v>45174.333333333336</v>
      </c>
      <c r="F3798" t="s">
        <v>1054</v>
      </c>
      <c r="G3798" s="46">
        <v>69</v>
      </c>
      <c r="H3798" s="46">
        <v>119</v>
      </c>
      <c r="I3798" s="46">
        <v>47</v>
      </c>
      <c r="J3798" t="s">
        <v>114</v>
      </c>
      <c r="K3798" t="s">
        <v>90</v>
      </c>
      <c r="L3798" s="46">
        <v>4759</v>
      </c>
      <c r="M3798" s="46">
        <v>71</v>
      </c>
      <c r="N3798" s="46">
        <v>68</v>
      </c>
      <c r="O3798" s="46">
        <v>110</v>
      </c>
      <c r="P3798" s="46">
        <f t="shared" si="434"/>
        <v>2</v>
      </c>
      <c r="R3798" s="67" t="s">
        <v>2865</v>
      </c>
      <c r="S3798" s="67">
        <f>COUNTIF(Y$2:$Y$100,R3798)</f>
        <v>0</v>
      </c>
      <c r="V3798" s="67">
        <f t="shared" si="435"/>
        <v>0</v>
      </c>
      <c r="X3798"/>
      <c r="Y3798" s="67" t="str">
        <f t="shared" si="439"/>
        <v xml:space="preserve"> </v>
      </c>
      <c r="AB3798" t="s">
        <v>90</v>
      </c>
      <c r="AC3798" s="46">
        <v>4759</v>
      </c>
      <c r="AD3798" s="46">
        <v>71</v>
      </c>
      <c r="AE3798" s="46">
        <v>68</v>
      </c>
      <c r="AF3798" s="46">
        <v>110</v>
      </c>
      <c r="AH3798" s="70" t="str">
        <f t="shared" si="436"/>
        <v/>
      </c>
      <c r="AI3798" s="70" t="str">
        <f t="shared" si="437"/>
        <v/>
      </c>
      <c r="AJ3798" s="70" t="str">
        <f t="shared" si="438"/>
        <v>X</v>
      </c>
      <c r="AK3798" s="70" t="str" cm="1">
        <f t="array" ref="AK3798">_xlfn.IFS(AH3798&lt;&gt;"","1",AI3798&lt;&gt;"","2",AJ3798&lt;&gt;"","3")</f>
        <v>3</v>
      </c>
    </row>
    <row r="3799" spans="1:37" x14ac:dyDescent="0.25">
      <c r="A3799" t="s">
        <v>354</v>
      </c>
      <c r="B3799" t="s">
        <v>814</v>
      </c>
      <c r="C3799" s="67" t="str">
        <f t="shared" si="433"/>
        <v>Jada Schmitt</v>
      </c>
      <c r="D3799" s="71" t="str" cm="1">
        <f t="array" ref="D3799">_xlfn.IFS(AK3799="1",CONCATENATE(C3799,"Regional"),AK3799="2",CONCATENATE(C3799,"Sectional"),AK3799="3",CONCATENATE(C3799,COUNTIF($C$1:C3799,C3799)))</f>
        <v>Jada Schmitt5</v>
      </c>
      <c r="E3799" s="66">
        <v>45174.333333333336</v>
      </c>
      <c r="F3799" t="s">
        <v>1054</v>
      </c>
      <c r="G3799" s="46">
        <v>69</v>
      </c>
      <c r="H3799" s="46">
        <v>119</v>
      </c>
      <c r="I3799" s="46">
        <v>47</v>
      </c>
      <c r="J3799" t="s">
        <v>114</v>
      </c>
      <c r="K3799" t="s">
        <v>90</v>
      </c>
      <c r="L3799" s="46">
        <v>4759</v>
      </c>
      <c r="M3799" s="46">
        <v>71</v>
      </c>
      <c r="N3799" s="46">
        <v>68</v>
      </c>
      <c r="O3799" s="46">
        <v>110</v>
      </c>
      <c r="P3799" s="46">
        <f t="shared" si="434"/>
        <v>2</v>
      </c>
      <c r="R3799" s="67" t="s">
        <v>3541</v>
      </c>
      <c r="S3799" s="67">
        <f>COUNTIF(Y$2:$Y$100,R3799)</f>
        <v>0</v>
      </c>
      <c r="V3799" s="67">
        <f t="shared" si="435"/>
        <v>0</v>
      </c>
      <c r="X3799"/>
      <c r="Y3799" s="67" t="str">
        <f t="shared" si="439"/>
        <v xml:space="preserve"> </v>
      </c>
      <c r="AB3799" t="s">
        <v>90</v>
      </c>
      <c r="AC3799" s="46">
        <v>4759</v>
      </c>
      <c r="AD3799" s="46">
        <v>71</v>
      </c>
      <c r="AE3799" s="46">
        <v>68</v>
      </c>
      <c r="AF3799" s="46">
        <v>110</v>
      </c>
      <c r="AH3799" s="70" t="str">
        <f t="shared" si="436"/>
        <v/>
      </c>
      <c r="AI3799" s="70" t="str">
        <f t="shared" si="437"/>
        <v/>
      </c>
      <c r="AJ3799" s="70" t="str">
        <f t="shared" si="438"/>
        <v>X</v>
      </c>
      <c r="AK3799" s="70" t="str" cm="1">
        <f t="array" ref="AK3799">_xlfn.IFS(AH3799&lt;&gt;"","1",AI3799&lt;&gt;"","2",AJ3799&lt;&gt;"","3")</f>
        <v>3</v>
      </c>
    </row>
    <row r="3800" spans="1:37" x14ac:dyDescent="0.25">
      <c r="A3800" t="s">
        <v>2134</v>
      </c>
      <c r="B3800" t="s">
        <v>434</v>
      </c>
      <c r="C3800" s="67" t="str">
        <f t="shared" si="433"/>
        <v>Ella Omann</v>
      </c>
      <c r="D3800" s="71" t="str" cm="1">
        <f t="array" ref="D3800">_xlfn.IFS(AK3800="1",CONCATENATE(C3800,"Regional"),AK3800="2",CONCATENATE(C3800,"Sectional"),AK3800="3",CONCATENATE(C3800,COUNTIF($C$1:C3800,C3800)))</f>
        <v>Ella Omann5</v>
      </c>
      <c r="E3800" s="66">
        <v>45174.333333333336</v>
      </c>
      <c r="F3800" t="s">
        <v>1054</v>
      </c>
      <c r="G3800" s="46">
        <v>69</v>
      </c>
      <c r="H3800" s="46">
        <v>120</v>
      </c>
      <c r="I3800" s="46">
        <v>49</v>
      </c>
      <c r="J3800" t="s">
        <v>114</v>
      </c>
      <c r="K3800" t="s">
        <v>90</v>
      </c>
      <c r="L3800" s="46">
        <v>4759</v>
      </c>
      <c r="M3800" s="46">
        <v>71</v>
      </c>
      <c r="N3800" s="46">
        <v>68</v>
      </c>
      <c r="O3800" s="46">
        <v>110</v>
      </c>
      <c r="P3800" s="46">
        <f t="shared" si="434"/>
        <v>2</v>
      </c>
      <c r="R3800" s="67" t="s">
        <v>3162</v>
      </c>
      <c r="S3800" s="67">
        <f>COUNTIF(Y$2:$Y$100,R3800)</f>
        <v>0</v>
      </c>
      <c r="V3800" s="67">
        <f t="shared" si="435"/>
        <v>0</v>
      </c>
      <c r="X3800"/>
      <c r="Y3800" s="67" t="str">
        <f t="shared" si="439"/>
        <v xml:space="preserve"> </v>
      </c>
      <c r="AB3800" t="s">
        <v>90</v>
      </c>
      <c r="AC3800" s="46">
        <v>4759</v>
      </c>
      <c r="AD3800" s="46">
        <v>71</v>
      </c>
      <c r="AE3800" s="46">
        <v>68</v>
      </c>
      <c r="AF3800" s="46">
        <v>110</v>
      </c>
      <c r="AH3800" s="70" t="str">
        <f t="shared" si="436"/>
        <v/>
      </c>
      <c r="AI3800" s="70" t="str">
        <f t="shared" si="437"/>
        <v/>
      </c>
      <c r="AJ3800" s="70" t="str">
        <f t="shared" si="438"/>
        <v>X</v>
      </c>
      <c r="AK3800" s="70" t="str" cm="1">
        <f t="array" ref="AK3800">_xlfn.IFS(AH3800&lt;&gt;"","1",AI3800&lt;&gt;"","2",AJ3800&lt;&gt;"","3")</f>
        <v>3</v>
      </c>
    </row>
    <row r="3801" spans="1:37" x14ac:dyDescent="0.25">
      <c r="A3801" t="s">
        <v>2136</v>
      </c>
      <c r="B3801" t="s">
        <v>2137</v>
      </c>
      <c r="C3801" s="67" t="str">
        <f t="shared" si="433"/>
        <v>ashlee frank</v>
      </c>
      <c r="D3801" s="71" t="str" cm="1">
        <f t="array" ref="D3801">_xlfn.IFS(AK3801="1",CONCATENATE(C3801,"Regional"),AK3801="2",CONCATENATE(C3801,"Sectional"),AK3801="3",CONCATENATE(C3801,COUNTIF($C$1:C3801,C3801)))</f>
        <v>ashlee frank5</v>
      </c>
      <c r="E3801" s="66">
        <v>45174.333333333336</v>
      </c>
      <c r="F3801" t="s">
        <v>1054</v>
      </c>
      <c r="G3801" s="46">
        <v>69</v>
      </c>
      <c r="H3801" s="46">
        <v>121</v>
      </c>
      <c r="I3801" s="46">
        <v>50</v>
      </c>
      <c r="J3801" t="s">
        <v>114</v>
      </c>
      <c r="K3801" t="s">
        <v>90</v>
      </c>
      <c r="L3801" s="46">
        <v>4759</v>
      </c>
      <c r="M3801" s="46">
        <v>71</v>
      </c>
      <c r="N3801" s="46">
        <v>68</v>
      </c>
      <c r="O3801" s="46">
        <v>110</v>
      </c>
      <c r="P3801" s="46">
        <f t="shared" si="434"/>
        <v>2</v>
      </c>
      <c r="R3801" s="67" t="s">
        <v>3164</v>
      </c>
      <c r="S3801" s="67">
        <f>COUNTIF(Y$2:$Y$100,R3801)</f>
        <v>0</v>
      </c>
      <c r="V3801" s="67">
        <f t="shared" si="435"/>
        <v>0</v>
      </c>
      <c r="X3801"/>
      <c r="Y3801" s="67" t="str">
        <f t="shared" si="439"/>
        <v xml:space="preserve"> </v>
      </c>
      <c r="AB3801" t="s">
        <v>90</v>
      </c>
      <c r="AC3801" s="46">
        <v>4759</v>
      </c>
      <c r="AD3801" s="46">
        <v>71</v>
      </c>
      <c r="AE3801" s="46">
        <v>68</v>
      </c>
      <c r="AF3801" s="46">
        <v>110</v>
      </c>
      <c r="AH3801" s="70" t="str">
        <f t="shared" si="436"/>
        <v/>
      </c>
      <c r="AI3801" s="70" t="str">
        <f t="shared" si="437"/>
        <v/>
      </c>
      <c r="AJ3801" s="70" t="str">
        <f t="shared" si="438"/>
        <v>X</v>
      </c>
      <c r="AK3801" s="70" t="str" cm="1">
        <f t="array" ref="AK3801">_xlfn.IFS(AH3801&lt;&gt;"","1",AI3801&lt;&gt;"","2",AJ3801&lt;&gt;"","3")</f>
        <v>3</v>
      </c>
    </row>
    <row r="3802" spans="1:37" x14ac:dyDescent="0.25">
      <c r="A3802" t="s">
        <v>2140</v>
      </c>
      <c r="B3802" t="s">
        <v>502</v>
      </c>
      <c r="C3802" s="67" t="str">
        <f t="shared" si="433"/>
        <v>Kelly Moritz</v>
      </c>
      <c r="D3802" s="71" t="str" cm="1">
        <f t="array" ref="D3802">_xlfn.IFS(AK3802="1",CONCATENATE(C3802,"Regional"),AK3802="2",CONCATENATE(C3802,"Sectional"),AK3802="3",CONCATENATE(C3802,COUNTIF($C$1:C3802,C3802)))</f>
        <v>Kelly Moritz4</v>
      </c>
      <c r="E3802" s="66">
        <v>45174.333333333336</v>
      </c>
      <c r="F3802" t="s">
        <v>1054</v>
      </c>
      <c r="G3802" s="46">
        <v>69</v>
      </c>
      <c r="H3802" s="46">
        <v>121</v>
      </c>
      <c r="I3802" s="46">
        <v>50</v>
      </c>
      <c r="J3802" t="s">
        <v>114</v>
      </c>
      <c r="K3802" t="s">
        <v>90</v>
      </c>
      <c r="L3802" s="46">
        <v>4759</v>
      </c>
      <c r="M3802" s="46">
        <v>71</v>
      </c>
      <c r="N3802" s="46">
        <v>68</v>
      </c>
      <c r="O3802" s="46">
        <v>110</v>
      </c>
      <c r="P3802" s="46">
        <f t="shared" si="434"/>
        <v>2</v>
      </c>
      <c r="R3802" s="67" t="s">
        <v>3167</v>
      </c>
      <c r="S3802" s="67">
        <f>COUNTIF(Y$2:$Y$100,R3802)</f>
        <v>0</v>
      </c>
      <c r="V3802" s="67">
        <f t="shared" si="435"/>
        <v>0</v>
      </c>
      <c r="X3802"/>
      <c r="Y3802" s="67" t="str">
        <f t="shared" si="439"/>
        <v xml:space="preserve"> </v>
      </c>
      <c r="AB3802" t="s">
        <v>90</v>
      </c>
      <c r="AC3802" s="46">
        <v>4759</v>
      </c>
      <c r="AD3802" s="46">
        <v>71</v>
      </c>
      <c r="AE3802" s="46">
        <v>68</v>
      </c>
      <c r="AF3802" s="46">
        <v>110</v>
      </c>
      <c r="AH3802" s="70" t="str">
        <f t="shared" si="436"/>
        <v/>
      </c>
      <c r="AI3802" s="70" t="str">
        <f t="shared" si="437"/>
        <v/>
      </c>
      <c r="AJ3802" s="70" t="str">
        <f t="shared" si="438"/>
        <v>X</v>
      </c>
      <c r="AK3802" s="70" t="str" cm="1">
        <f t="array" ref="AK3802">_xlfn.IFS(AH3802&lt;&gt;"","1",AI3802&lt;&gt;"","2",AJ3802&lt;&gt;"","3")</f>
        <v>3</v>
      </c>
    </row>
    <row r="3803" spans="1:37" x14ac:dyDescent="0.25">
      <c r="A3803" t="s">
        <v>557</v>
      </c>
      <c r="B3803" t="s">
        <v>558</v>
      </c>
      <c r="C3803" s="67" t="str">
        <f t="shared" si="433"/>
        <v>Melanie Andersen</v>
      </c>
      <c r="D3803" s="71" t="str" cm="1">
        <f t="array" ref="D3803">_xlfn.IFS(AK3803="1",CONCATENATE(C3803,"Regional"),AK3803="2",CONCATENATE(C3803,"Sectional"),AK3803="3",CONCATENATE(C3803,COUNTIF($C$1:C3803,C3803)))</f>
        <v>Melanie Andersen6</v>
      </c>
      <c r="E3803" s="66">
        <v>45174.333333333336</v>
      </c>
      <c r="F3803" t="s">
        <v>1054</v>
      </c>
      <c r="G3803" s="46">
        <v>69</v>
      </c>
      <c r="H3803" s="46">
        <v>121</v>
      </c>
      <c r="I3803" s="46">
        <v>50</v>
      </c>
      <c r="J3803" t="s">
        <v>114</v>
      </c>
      <c r="K3803" t="s">
        <v>90</v>
      </c>
      <c r="L3803" s="46">
        <v>4759</v>
      </c>
      <c r="M3803" s="46">
        <v>71</v>
      </c>
      <c r="N3803" s="46">
        <v>68</v>
      </c>
      <c r="O3803" s="46">
        <v>110</v>
      </c>
      <c r="P3803" s="46">
        <f t="shared" si="434"/>
        <v>2</v>
      </c>
      <c r="R3803" s="67" t="s">
        <v>1220</v>
      </c>
      <c r="S3803" s="67">
        <f>COUNTIF(Y$2:$Y$100,R3803)</f>
        <v>0</v>
      </c>
      <c r="V3803" s="67">
        <f t="shared" si="435"/>
        <v>0</v>
      </c>
      <c r="X3803"/>
      <c r="Y3803" s="67" t="str">
        <f t="shared" si="439"/>
        <v xml:space="preserve"> </v>
      </c>
      <c r="AB3803" t="s">
        <v>90</v>
      </c>
      <c r="AC3803" s="46">
        <v>4759</v>
      </c>
      <c r="AD3803" s="46">
        <v>71</v>
      </c>
      <c r="AE3803" s="46">
        <v>68</v>
      </c>
      <c r="AF3803" s="46">
        <v>110</v>
      </c>
      <c r="AH3803" s="70" t="str">
        <f t="shared" si="436"/>
        <v/>
      </c>
      <c r="AI3803" s="70" t="str">
        <f t="shared" si="437"/>
        <v/>
      </c>
      <c r="AJ3803" s="70" t="str">
        <f t="shared" si="438"/>
        <v>X</v>
      </c>
      <c r="AK3803" s="70" t="str" cm="1">
        <f t="array" ref="AK3803">_xlfn.IFS(AH3803&lt;&gt;"","1",AI3803&lt;&gt;"","2",AJ3803&lt;&gt;"","3")</f>
        <v>3</v>
      </c>
    </row>
    <row r="3804" spans="1:37" x14ac:dyDescent="0.25">
      <c r="A3804" t="s">
        <v>204</v>
      </c>
      <c r="B3804" t="s">
        <v>1090</v>
      </c>
      <c r="C3804" s="67" t="str">
        <f t="shared" si="433"/>
        <v>Alissa Cameron</v>
      </c>
      <c r="D3804" s="71" t="str" cm="1">
        <f t="array" ref="D3804">_xlfn.IFS(AK3804="1",CONCATENATE(C3804,"Regional"),AK3804="2",CONCATENATE(C3804,"Sectional"),AK3804="3",CONCATENATE(C3804,COUNTIF($C$1:C3804,C3804)))</f>
        <v>Alissa Cameron5</v>
      </c>
      <c r="E3804" s="66">
        <v>45174.333333333336</v>
      </c>
      <c r="F3804" t="s">
        <v>1054</v>
      </c>
      <c r="G3804" s="46">
        <v>69</v>
      </c>
      <c r="H3804" s="46">
        <v>123</v>
      </c>
      <c r="I3804" s="46">
        <v>53</v>
      </c>
      <c r="J3804" t="s">
        <v>114</v>
      </c>
      <c r="K3804" t="s">
        <v>90</v>
      </c>
      <c r="L3804" s="46">
        <v>4759</v>
      </c>
      <c r="M3804" s="46">
        <v>71</v>
      </c>
      <c r="N3804" s="46">
        <v>68</v>
      </c>
      <c r="O3804" s="46">
        <v>110</v>
      </c>
      <c r="P3804" s="46">
        <f t="shared" si="434"/>
        <v>2</v>
      </c>
      <c r="R3804" s="67" t="s">
        <v>1567</v>
      </c>
      <c r="S3804" s="67">
        <f>COUNTIF(Y$2:$Y$100,R3804)</f>
        <v>0</v>
      </c>
      <c r="V3804" s="67">
        <f t="shared" si="435"/>
        <v>0</v>
      </c>
      <c r="X3804"/>
      <c r="Y3804" s="67" t="str">
        <f t="shared" si="439"/>
        <v xml:space="preserve"> </v>
      </c>
      <c r="AB3804" t="s">
        <v>90</v>
      </c>
      <c r="AC3804" s="46">
        <v>4759</v>
      </c>
      <c r="AD3804" s="46">
        <v>71</v>
      </c>
      <c r="AE3804" s="46">
        <v>68</v>
      </c>
      <c r="AF3804" s="46">
        <v>110</v>
      </c>
      <c r="AH3804" s="70" t="str">
        <f t="shared" si="436"/>
        <v/>
      </c>
      <c r="AI3804" s="70" t="str">
        <f t="shared" si="437"/>
        <v/>
      </c>
      <c r="AJ3804" s="70" t="str">
        <f t="shared" si="438"/>
        <v>X</v>
      </c>
      <c r="AK3804" s="70" t="str" cm="1">
        <f t="array" ref="AK3804">_xlfn.IFS(AH3804&lt;&gt;"","1",AI3804&lt;&gt;"","2",AJ3804&lt;&gt;"","3")</f>
        <v>3</v>
      </c>
    </row>
    <row r="3805" spans="1:37" x14ac:dyDescent="0.25">
      <c r="A3805" t="s">
        <v>321</v>
      </c>
      <c r="B3805" t="s">
        <v>1622</v>
      </c>
      <c r="C3805" s="67" t="str">
        <f t="shared" si="433"/>
        <v>Illa Nelson</v>
      </c>
      <c r="D3805" s="71" t="str" cm="1">
        <f t="array" ref="D3805">_xlfn.IFS(AK3805="1",CONCATENATE(C3805,"Regional"),AK3805="2",CONCATENATE(C3805,"Sectional"),AK3805="3",CONCATENATE(C3805,COUNTIF($C$1:C3805,C3805)))</f>
        <v>Illa Nelson7</v>
      </c>
      <c r="E3805" s="66">
        <v>45174.333333333336</v>
      </c>
      <c r="F3805" t="s">
        <v>1054</v>
      </c>
      <c r="G3805" s="46">
        <v>69</v>
      </c>
      <c r="H3805" s="46">
        <v>123</v>
      </c>
      <c r="I3805" s="46">
        <v>53</v>
      </c>
      <c r="J3805" t="s">
        <v>114</v>
      </c>
      <c r="K3805" t="s">
        <v>90</v>
      </c>
      <c r="L3805" s="46">
        <v>4759</v>
      </c>
      <c r="M3805" s="46">
        <v>71</v>
      </c>
      <c r="N3805" s="46">
        <v>68</v>
      </c>
      <c r="O3805" s="46">
        <v>110</v>
      </c>
      <c r="P3805" s="46">
        <f t="shared" si="434"/>
        <v>2</v>
      </c>
      <c r="R3805" s="67" t="s">
        <v>2768</v>
      </c>
      <c r="S3805" s="67">
        <f>COUNTIF(Y$2:$Y$100,R3805)</f>
        <v>0</v>
      </c>
      <c r="V3805" s="67">
        <f t="shared" si="435"/>
        <v>0</v>
      </c>
      <c r="X3805"/>
      <c r="Y3805" s="67" t="str">
        <f t="shared" si="439"/>
        <v xml:space="preserve"> </v>
      </c>
      <c r="AB3805" t="s">
        <v>90</v>
      </c>
      <c r="AC3805" s="46">
        <v>4759</v>
      </c>
      <c r="AD3805" s="46">
        <v>71</v>
      </c>
      <c r="AE3805" s="46">
        <v>68</v>
      </c>
      <c r="AF3805" s="46">
        <v>110</v>
      </c>
      <c r="AH3805" s="70" t="str">
        <f t="shared" si="436"/>
        <v/>
      </c>
      <c r="AI3805" s="70" t="str">
        <f t="shared" si="437"/>
        <v/>
      </c>
      <c r="AJ3805" s="70" t="str">
        <f t="shared" si="438"/>
        <v>X</v>
      </c>
      <c r="AK3805" s="70" t="str" cm="1">
        <f t="array" ref="AK3805">_xlfn.IFS(AH3805&lt;&gt;"","1",AI3805&lt;&gt;"","2",AJ3805&lt;&gt;"","3")</f>
        <v>3</v>
      </c>
    </row>
    <row r="3806" spans="1:37" x14ac:dyDescent="0.25">
      <c r="A3806" t="s">
        <v>563</v>
      </c>
      <c r="B3806" t="s">
        <v>507</v>
      </c>
      <c r="C3806" s="67" t="str">
        <f t="shared" si="433"/>
        <v>Chloe Applin</v>
      </c>
      <c r="D3806" s="71" t="str" cm="1">
        <f t="array" ref="D3806">_xlfn.IFS(AK3806="1",CONCATENATE(C3806,"Regional"),AK3806="2",CONCATENATE(C3806,"Sectional"),AK3806="3",CONCATENATE(C3806,COUNTIF($C$1:C3806,C3806)))</f>
        <v>Chloe Applin5</v>
      </c>
      <c r="E3806" s="66">
        <v>45174.333333333336</v>
      </c>
      <c r="F3806" t="s">
        <v>1054</v>
      </c>
      <c r="G3806" s="46">
        <v>69</v>
      </c>
      <c r="H3806" s="46">
        <v>124</v>
      </c>
      <c r="I3806" s="46">
        <v>55</v>
      </c>
      <c r="J3806" t="s">
        <v>114</v>
      </c>
      <c r="K3806" t="s">
        <v>90</v>
      </c>
      <c r="L3806" s="46">
        <v>4759</v>
      </c>
      <c r="M3806" s="46">
        <v>71</v>
      </c>
      <c r="N3806" s="46">
        <v>68</v>
      </c>
      <c r="O3806" s="46">
        <v>110</v>
      </c>
      <c r="P3806" s="46">
        <f t="shared" si="434"/>
        <v>2</v>
      </c>
      <c r="R3806" s="67" t="s">
        <v>1223</v>
      </c>
      <c r="S3806" s="67">
        <f>COUNTIF(Y$2:$Y$100,R3806)</f>
        <v>0</v>
      </c>
      <c r="V3806" s="67">
        <f t="shared" si="435"/>
        <v>0</v>
      </c>
      <c r="X3806"/>
      <c r="Y3806" s="67" t="str">
        <f t="shared" si="439"/>
        <v xml:space="preserve"> </v>
      </c>
      <c r="AB3806" t="s">
        <v>90</v>
      </c>
      <c r="AC3806" s="46">
        <v>4759</v>
      </c>
      <c r="AD3806" s="46">
        <v>71</v>
      </c>
      <c r="AE3806" s="46">
        <v>68</v>
      </c>
      <c r="AF3806" s="46">
        <v>110</v>
      </c>
      <c r="AH3806" s="70" t="str">
        <f t="shared" si="436"/>
        <v/>
      </c>
      <c r="AI3806" s="70" t="str">
        <f t="shared" si="437"/>
        <v/>
      </c>
      <c r="AJ3806" s="70" t="str">
        <f t="shared" si="438"/>
        <v>X</v>
      </c>
      <c r="AK3806" s="70" t="str" cm="1">
        <f t="array" ref="AK3806">_xlfn.IFS(AH3806&lt;&gt;"","1",AI3806&lt;&gt;"","2",AJ3806&lt;&gt;"","3")</f>
        <v>3</v>
      </c>
    </row>
    <row r="3807" spans="1:37" x14ac:dyDescent="0.25">
      <c r="A3807" t="s">
        <v>800</v>
      </c>
      <c r="B3807" t="s">
        <v>1671</v>
      </c>
      <c r="C3807" s="67" t="str">
        <f t="shared" si="433"/>
        <v>Anne Baier</v>
      </c>
      <c r="D3807" s="71" t="str" cm="1">
        <f t="array" ref="D3807">_xlfn.IFS(AK3807="1",CONCATENATE(C3807,"Regional"),AK3807="2",CONCATENATE(C3807,"Sectional"),AK3807="3",CONCATENATE(C3807,COUNTIF($C$1:C3807,C3807)))</f>
        <v>Anne Baier2</v>
      </c>
      <c r="E3807" s="66">
        <v>45174.333333333336</v>
      </c>
      <c r="F3807" t="s">
        <v>1054</v>
      </c>
      <c r="G3807" s="46">
        <v>69</v>
      </c>
      <c r="H3807" s="46">
        <v>124</v>
      </c>
      <c r="I3807" s="46">
        <v>55</v>
      </c>
      <c r="J3807" t="s">
        <v>114</v>
      </c>
      <c r="K3807" t="s">
        <v>90</v>
      </c>
      <c r="L3807" s="46">
        <v>4759</v>
      </c>
      <c r="M3807" s="46">
        <v>71</v>
      </c>
      <c r="N3807" s="46">
        <v>68</v>
      </c>
      <c r="O3807" s="46">
        <v>110</v>
      </c>
      <c r="P3807" s="46">
        <f t="shared" si="434"/>
        <v>2</v>
      </c>
      <c r="R3807" s="67" t="s">
        <v>2770</v>
      </c>
      <c r="S3807" s="67">
        <f>COUNTIF(Y$2:$Y$100,R3807)</f>
        <v>0</v>
      </c>
      <c r="V3807" s="67">
        <f t="shared" si="435"/>
        <v>0</v>
      </c>
      <c r="X3807"/>
      <c r="Y3807" s="67" t="str">
        <f t="shared" si="439"/>
        <v xml:space="preserve"> </v>
      </c>
      <c r="AB3807" t="s">
        <v>90</v>
      </c>
      <c r="AC3807" s="46">
        <v>4759</v>
      </c>
      <c r="AD3807" s="46">
        <v>71</v>
      </c>
      <c r="AE3807" s="46">
        <v>68</v>
      </c>
      <c r="AF3807" s="46">
        <v>110</v>
      </c>
      <c r="AH3807" s="70" t="str">
        <f t="shared" si="436"/>
        <v/>
      </c>
      <c r="AI3807" s="70" t="str">
        <f t="shared" si="437"/>
        <v/>
      </c>
      <c r="AJ3807" s="70" t="str">
        <f t="shared" si="438"/>
        <v>X</v>
      </c>
      <c r="AK3807" s="70" t="str" cm="1">
        <f t="array" ref="AK3807">_xlfn.IFS(AH3807&lt;&gt;"","1",AI3807&lt;&gt;"","2",AJ3807&lt;&gt;"","3")</f>
        <v>3</v>
      </c>
    </row>
    <row r="3808" spans="1:37" x14ac:dyDescent="0.25">
      <c r="A3808" t="s">
        <v>1088</v>
      </c>
      <c r="B3808" t="s">
        <v>2004</v>
      </c>
      <c r="C3808" s="67" t="str">
        <f t="shared" si="433"/>
        <v>Dagmar Beckel</v>
      </c>
      <c r="D3808" s="71" t="str" cm="1">
        <f t="array" ref="D3808">_xlfn.IFS(AK3808="1",CONCATENATE(C3808,"Regional"),AK3808="2",CONCATENATE(C3808,"Sectional"),AK3808="3",CONCATENATE(C3808,COUNTIF($C$1:C3808,C3808)))</f>
        <v>Dagmar Beckel5</v>
      </c>
      <c r="E3808" s="66">
        <v>45174.333333333336</v>
      </c>
      <c r="F3808" t="s">
        <v>1054</v>
      </c>
      <c r="G3808" s="46">
        <v>69</v>
      </c>
      <c r="H3808" s="46">
        <v>126</v>
      </c>
      <c r="I3808" s="46">
        <v>57</v>
      </c>
      <c r="J3808" t="s">
        <v>114</v>
      </c>
      <c r="K3808" t="s">
        <v>90</v>
      </c>
      <c r="L3808" s="46">
        <v>4759</v>
      </c>
      <c r="M3808" s="46">
        <v>71</v>
      </c>
      <c r="N3808" s="46">
        <v>68</v>
      </c>
      <c r="O3808" s="46">
        <v>110</v>
      </c>
      <c r="P3808" s="46">
        <f t="shared" si="434"/>
        <v>2</v>
      </c>
      <c r="R3808" s="67" t="s">
        <v>3018</v>
      </c>
      <c r="S3808" s="67">
        <f>COUNTIF(Y$2:$Y$100,R3808)</f>
        <v>0</v>
      </c>
      <c r="V3808" s="67">
        <f t="shared" si="435"/>
        <v>0</v>
      </c>
      <c r="X3808"/>
      <c r="Y3808" s="67" t="str">
        <f t="shared" si="439"/>
        <v xml:space="preserve"> </v>
      </c>
      <c r="AB3808" t="s">
        <v>90</v>
      </c>
      <c r="AC3808" s="46">
        <v>4759</v>
      </c>
      <c r="AD3808" s="46">
        <v>71</v>
      </c>
      <c r="AE3808" s="46">
        <v>68</v>
      </c>
      <c r="AF3808" s="46">
        <v>110</v>
      </c>
      <c r="AH3808" s="70" t="str">
        <f t="shared" si="436"/>
        <v/>
      </c>
      <c r="AI3808" s="70" t="str">
        <f t="shared" si="437"/>
        <v/>
      </c>
      <c r="AJ3808" s="70" t="str">
        <f t="shared" si="438"/>
        <v>X</v>
      </c>
      <c r="AK3808" s="70" t="str" cm="1">
        <f t="array" ref="AK3808">_xlfn.IFS(AH3808&lt;&gt;"","1",AI3808&lt;&gt;"","2",AJ3808&lt;&gt;"","3")</f>
        <v>3</v>
      </c>
    </row>
    <row r="3809" spans="1:37" x14ac:dyDescent="0.25">
      <c r="A3809" t="s">
        <v>1855</v>
      </c>
      <c r="B3809" t="s">
        <v>600</v>
      </c>
      <c r="C3809" s="67" t="str">
        <f t="shared" si="433"/>
        <v>Lillian Harvieux</v>
      </c>
      <c r="D3809" s="71" t="str" cm="1">
        <f t="array" ref="D3809">_xlfn.IFS(AK3809="1",CONCATENATE(C3809,"Regional"),AK3809="2",CONCATENATE(C3809,"Sectional"),AK3809="3",CONCATENATE(C3809,COUNTIF($C$1:C3809,C3809)))</f>
        <v>Lillian Harvieux1</v>
      </c>
      <c r="E3809" s="66">
        <v>45174.333333333336</v>
      </c>
      <c r="F3809" t="s">
        <v>1054</v>
      </c>
      <c r="G3809" s="46">
        <v>69</v>
      </c>
      <c r="H3809" s="46">
        <v>126</v>
      </c>
      <c r="I3809" s="46">
        <v>57</v>
      </c>
      <c r="J3809" t="s">
        <v>114</v>
      </c>
      <c r="K3809" t="s">
        <v>90</v>
      </c>
      <c r="L3809" s="46">
        <v>4759</v>
      </c>
      <c r="M3809" s="46">
        <v>71</v>
      </c>
      <c r="N3809" s="46">
        <v>68</v>
      </c>
      <c r="O3809" s="46">
        <v>110</v>
      </c>
      <c r="P3809" s="46">
        <f t="shared" si="434"/>
        <v>2</v>
      </c>
      <c r="R3809" s="67" t="s">
        <v>2866</v>
      </c>
      <c r="S3809" s="67">
        <f>COUNTIF(Y$2:$Y$100,R3809)</f>
        <v>0</v>
      </c>
      <c r="V3809" s="67">
        <f t="shared" si="435"/>
        <v>0</v>
      </c>
      <c r="X3809"/>
      <c r="Y3809" s="67" t="str">
        <f t="shared" si="439"/>
        <v xml:space="preserve"> </v>
      </c>
      <c r="AB3809" t="s">
        <v>90</v>
      </c>
      <c r="AC3809" s="46">
        <v>4759</v>
      </c>
      <c r="AD3809" s="46">
        <v>71</v>
      </c>
      <c r="AE3809" s="46">
        <v>68</v>
      </c>
      <c r="AF3809" s="46">
        <v>110</v>
      </c>
      <c r="AH3809" s="70" t="str">
        <f t="shared" si="436"/>
        <v/>
      </c>
      <c r="AI3809" s="70" t="str">
        <f t="shared" si="437"/>
        <v/>
      </c>
      <c r="AJ3809" s="70" t="str">
        <f t="shared" si="438"/>
        <v>X</v>
      </c>
      <c r="AK3809" s="70" t="str" cm="1">
        <f t="array" ref="AK3809">_xlfn.IFS(AH3809&lt;&gt;"","1",AI3809&lt;&gt;"","2",AJ3809&lt;&gt;"","3")</f>
        <v>3</v>
      </c>
    </row>
    <row r="3810" spans="1:37" x14ac:dyDescent="0.25">
      <c r="A3810" t="s">
        <v>663</v>
      </c>
      <c r="B3810" t="s">
        <v>421</v>
      </c>
      <c r="C3810" s="67" t="str">
        <f t="shared" si="433"/>
        <v>Elizabeth Wisemiller</v>
      </c>
      <c r="D3810" s="71" t="str" cm="1">
        <f t="array" ref="D3810">_xlfn.IFS(AK3810="1",CONCATENATE(C3810,"Regional"),AK3810="2",CONCATENATE(C3810,"Sectional"),AK3810="3",CONCATENATE(C3810,COUNTIF($C$1:C3810,C3810)))</f>
        <v>Elizabeth Wisemiller2</v>
      </c>
      <c r="E3810" s="66">
        <v>45174.333333333336</v>
      </c>
      <c r="F3810" t="s">
        <v>1054</v>
      </c>
      <c r="G3810" s="46">
        <v>69</v>
      </c>
      <c r="H3810" s="46">
        <v>128</v>
      </c>
      <c r="I3810" s="46">
        <v>59</v>
      </c>
      <c r="J3810" t="s">
        <v>114</v>
      </c>
      <c r="K3810" t="s">
        <v>90</v>
      </c>
      <c r="L3810" s="46">
        <v>4759</v>
      </c>
      <c r="M3810" s="46">
        <v>71</v>
      </c>
      <c r="N3810" s="46">
        <v>68</v>
      </c>
      <c r="O3810" s="46">
        <v>110</v>
      </c>
      <c r="P3810" s="46">
        <f t="shared" si="434"/>
        <v>2</v>
      </c>
      <c r="R3810" s="67" t="s">
        <v>3043</v>
      </c>
      <c r="S3810" s="67">
        <f>COUNTIF(Y$2:$Y$100,R3810)</f>
        <v>0</v>
      </c>
      <c r="V3810" s="67">
        <f t="shared" si="435"/>
        <v>0</v>
      </c>
      <c r="X3810"/>
      <c r="Y3810" s="67" t="str">
        <f t="shared" si="439"/>
        <v xml:space="preserve"> </v>
      </c>
      <c r="AB3810" t="s">
        <v>90</v>
      </c>
      <c r="AC3810" s="46">
        <v>4759</v>
      </c>
      <c r="AD3810" s="46">
        <v>71</v>
      </c>
      <c r="AE3810" s="46">
        <v>68</v>
      </c>
      <c r="AF3810" s="46">
        <v>110</v>
      </c>
      <c r="AH3810" s="70" t="str">
        <f t="shared" si="436"/>
        <v/>
      </c>
      <c r="AI3810" s="70" t="str">
        <f t="shared" si="437"/>
        <v/>
      </c>
      <c r="AJ3810" s="70" t="str">
        <f t="shared" si="438"/>
        <v>X</v>
      </c>
      <c r="AK3810" s="70" t="str" cm="1">
        <f t="array" ref="AK3810">_xlfn.IFS(AH3810&lt;&gt;"","1",AI3810&lt;&gt;"","2",AJ3810&lt;&gt;"","3")</f>
        <v>3</v>
      </c>
    </row>
    <row r="3811" spans="1:37" x14ac:dyDescent="0.25">
      <c r="A3811" t="s">
        <v>2021</v>
      </c>
      <c r="B3811" t="s">
        <v>2022</v>
      </c>
      <c r="C3811" s="67" t="str">
        <f t="shared" si="433"/>
        <v>Shaelee DeWitt</v>
      </c>
      <c r="D3811" s="71" t="str" cm="1">
        <f t="array" ref="D3811">_xlfn.IFS(AK3811="1",CONCATENATE(C3811,"Regional"),AK3811="2",CONCATENATE(C3811,"Sectional"),AK3811="3",CONCATENATE(C3811,COUNTIF($C$1:C3811,C3811)))</f>
        <v>Shaelee DeWitt4</v>
      </c>
      <c r="E3811" s="66">
        <v>45174.333333333336</v>
      </c>
      <c r="F3811" t="s">
        <v>1054</v>
      </c>
      <c r="G3811" s="46">
        <v>69</v>
      </c>
      <c r="H3811" s="46">
        <v>129</v>
      </c>
      <c r="I3811" s="46">
        <v>60</v>
      </c>
      <c r="J3811" t="s">
        <v>114</v>
      </c>
      <c r="K3811" t="s">
        <v>90</v>
      </c>
      <c r="L3811" s="46">
        <v>4759</v>
      </c>
      <c r="M3811" s="46">
        <v>71</v>
      </c>
      <c r="N3811" s="46">
        <v>68</v>
      </c>
      <c r="O3811" s="46">
        <v>110</v>
      </c>
      <c r="P3811" s="46">
        <f t="shared" si="434"/>
        <v>2</v>
      </c>
      <c r="R3811" s="67" t="s">
        <v>3038</v>
      </c>
      <c r="S3811" s="67">
        <f>COUNTIF(Y$2:$Y$100,R3811)</f>
        <v>0</v>
      </c>
      <c r="V3811" s="67">
        <f t="shared" si="435"/>
        <v>0</v>
      </c>
      <c r="X3811"/>
      <c r="Y3811" s="67" t="str">
        <f t="shared" si="439"/>
        <v xml:space="preserve"> </v>
      </c>
      <c r="AB3811" t="s">
        <v>90</v>
      </c>
      <c r="AC3811" s="46">
        <v>4759</v>
      </c>
      <c r="AD3811" s="46">
        <v>71</v>
      </c>
      <c r="AE3811" s="46">
        <v>68</v>
      </c>
      <c r="AF3811" s="46">
        <v>110</v>
      </c>
      <c r="AH3811" s="70" t="str">
        <f t="shared" si="436"/>
        <v/>
      </c>
      <c r="AI3811" s="70" t="str">
        <f t="shared" si="437"/>
        <v/>
      </c>
      <c r="AJ3811" s="70" t="str">
        <f t="shared" si="438"/>
        <v>X</v>
      </c>
      <c r="AK3811" s="70" t="str" cm="1">
        <f t="array" ref="AK3811">_xlfn.IFS(AH3811&lt;&gt;"","1",AI3811&lt;&gt;"","2",AJ3811&lt;&gt;"","3")</f>
        <v>3</v>
      </c>
    </row>
    <row r="3812" spans="1:37" x14ac:dyDescent="0.25">
      <c r="A3812" t="s">
        <v>1856</v>
      </c>
      <c r="B3812" t="s">
        <v>1857</v>
      </c>
      <c r="C3812" s="67" t="str">
        <f t="shared" si="433"/>
        <v>Andrea Cogswell</v>
      </c>
      <c r="D3812" s="71" t="str" cm="1">
        <f t="array" ref="D3812">_xlfn.IFS(AK3812="1",CONCATENATE(C3812,"Regional"),AK3812="2",CONCATENATE(C3812,"Sectional"),AK3812="3",CONCATENATE(C3812,COUNTIF($C$1:C3812,C3812)))</f>
        <v>Andrea Cogswell4</v>
      </c>
      <c r="E3812" s="66">
        <v>45174.333333333336</v>
      </c>
      <c r="F3812" t="s">
        <v>1054</v>
      </c>
      <c r="G3812" s="46">
        <v>69</v>
      </c>
      <c r="H3812" s="46">
        <v>135</v>
      </c>
      <c r="I3812" s="46">
        <v>61</v>
      </c>
      <c r="J3812" t="s">
        <v>114</v>
      </c>
      <c r="K3812" t="s">
        <v>90</v>
      </c>
      <c r="L3812" s="46">
        <v>4759</v>
      </c>
      <c r="M3812" s="46">
        <v>71</v>
      </c>
      <c r="N3812" s="46">
        <v>68</v>
      </c>
      <c r="O3812" s="46">
        <v>110</v>
      </c>
      <c r="P3812" s="46">
        <f t="shared" si="434"/>
        <v>2</v>
      </c>
      <c r="R3812" s="67" t="s">
        <v>2867</v>
      </c>
      <c r="S3812" s="67">
        <f>COUNTIF(Y$2:$Y$100,R3812)</f>
        <v>0</v>
      </c>
      <c r="V3812" s="67">
        <f t="shared" si="435"/>
        <v>0</v>
      </c>
      <c r="X3812"/>
      <c r="Y3812" s="67" t="str">
        <f t="shared" si="439"/>
        <v xml:space="preserve"> </v>
      </c>
      <c r="AB3812" t="s">
        <v>90</v>
      </c>
      <c r="AC3812" s="46">
        <v>4759</v>
      </c>
      <c r="AD3812" s="46">
        <v>71</v>
      </c>
      <c r="AE3812" s="46">
        <v>68</v>
      </c>
      <c r="AF3812" s="46">
        <v>110</v>
      </c>
      <c r="AH3812" s="70" t="str">
        <f t="shared" si="436"/>
        <v/>
      </c>
      <c r="AI3812" s="70" t="str">
        <f t="shared" si="437"/>
        <v/>
      </c>
      <c r="AJ3812" s="70" t="str">
        <f t="shared" si="438"/>
        <v>X</v>
      </c>
      <c r="AK3812" s="70" t="str" cm="1">
        <f t="array" ref="AK3812">_xlfn.IFS(AH3812&lt;&gt;"","1",AI3812&lt;&gt;"","2",AJ3812&lt;&gt;"","3")</f>
        <v>3</v>
      </c>
    </row>
    <row r="3813" spans="1:37" x14ac:dyDescent="0.25">
      <c r="A3813" t="s">
        <v>2138</v>
      </c>
      <c r="B3813" t="s">
        <v>2139</v>
      </c>
      <c r="C3813" s="67" t="str">
        <f t="shared" si="433"/>
        <v>Nola Freeman</v>
      </c>
      <c r="D3813" s="71" t="str" cm="1">
        <f t="array" ref="D3813">_xlfn.IFS(AK3813="1",CONCATENATE(C3813,"Regional"),AK3813="2",CONCATENATE(C3813,"Sectional"),AK3813="3",CONCATENATE(C3813,COUNTIF($C$1:C3813,C3813)))</f>
        <v>Nola Freeman5</v>
      </c>
      <c r="E3813" s="66">
        <v>45174.333333333336</v>
      </c>
      <c r="F3813" t="s">
        <v>1054</v>
      </c>
      <c r="G3813" s="46">
        <v>69</v>
      </c>
      <c r="H3813" s="46">
        <v>135</v>
      </c>
      <c r="I3813" s="46">
        <v>61</v>
      </c>
      <c r="J3813" t="s">
        <v>114</v>
      </c>
      <c r="K3813" t="s">
        <v>90</v>
      </c>
      <c r="L3813" s="46">
        <v>4759</v>
      </c>
      <c r="M3813" s="46">
        <v>71</v>
      </c>
      <c r="N3813" s="46">
        <v>68</v>
      </c>
      <c r="O3813" s="46">
        <v>110</v>
      </c>
      <c r="P3813" s="46">
        <f t="shared" si="434"/>
        <v>2</v>
      </c>
      <c r="R3813" s="67" t="s">
        <v>3166</v>
      </c>
      <c r="S3813" s="67">
        <f>COUNTIF(Y$2:$Y$100,R3813)</f>
        <v>0</v>
      </c>
      <c r="V3813" s="67">
        <f t="shared" si="435"/>
        <v>0</v>
      </c>
      <c r="X3813"/>
      <c r="Y3813" s="67" t="str">
        <f t="shared" si="439"/>
        <v xml:space="preserve"> </v>
      </c>
      <c r="AB3813" t="s">
        <v>90</v>
      </c>
      <c r="AC3813" s="46">
        <v>4759</v>
      </c>
      <c r="AD3813" s="46">
        <v>71</v>
      </c>
      <c r="AE3813" s="46">
        <v>68</v>
      </c>
      <c r="AF3813" s="46">
        <v>110</v>
      </c>
      <c r="AH3813" s="70" t="str">
        <f t="shared" si="436"/>
        <v/>
      </c>
      <c r="AI3813" s="70" t="str">
        <f t="shared" si="437"/>
        <v/>
      </c>
      <c r="AJ3813" s="70" t="str">
        <f t="shared" si="438"/>
        <v>X</v>
      </c>
      <c r="AK3813" s="70" t="str" cm="1">
        <f t="array" ref="AK3813">_xlfn.IFS(AH3813&lt;&gt;"","1",AI3813&lt;&gt;"","2",AJ3813&lt;&gt;"","3")</f>
        <v>3</v>
      </c>
    </row>
    <row r="3814" spans="1:37" x14ac:dyDescent="0.25">
      <c r="A3814" t="s">
        <v>2020</v>
      </c>
      <c r="B3814" t="s">
        <v>236</v>
      </c>
      <c r="C3814" s="67" t="str">
        <f t="shared" si="433"/>
        <v>Amber Lund</v>
      </c>
      <c r="D3814" s="71" t="str" cm="1">
        <f t="array" ref="D3814">_xlfn.IFS(AK3814="1",CONCATENATE(C3814,"Regional"),AK3814="2",CONCATENATE(C3814,"Sectional"),AK3814="3",CONCATENATE(C3814,COUNTIF($C$1:C3814,C3814)))</f>
        <v>Amber Lund3</v>
      </c>
      <c r="E3814" s="66">
        <v>45174.333333333336</v>
      </c>
      <c r="F3814" t="s">
        <v>1054</v>
      </c>
      <c r="G3814" s="46">
        <v>69</v>
      </c>
      <c r="H3814" s="46">
        <v>140</v>
      </c>
      <c r="I3814" s="46">
        <v>63</v>
      </c>
      <c r="J3814" t="s">
        <v>114</v>
      </c>
      <c r="K3814" t="s">
        <v>90</v>
      </c>
      <c r="L3814" s="46">
        <v>4759</v>
      </c>
      <c r="M3814" s="46">
        <v>71</v>
      </c>
      <c r="N3814" s="46">
        <v>68</v>
      </c>
      <c r="O3814" s="46">
        <v>110</v>
      </c>
      <c r="P3814" s="46">
        <f t="shared" si="434"/>
        <v>2</v>
      </c>
      <c r="R3814" s="67" t="s">
        <v>3036</v>
      </c>
      <c r="S3814" s="67">
        <f>COUNTIF(Y$2:$Y$100,R3814)</f>
        <v>0</v>
      </c>
      <c r="V3814" s="67">
        <f t="shared" si="435"/>
        <v>0</v>
      </c>
      <c r="X3814"/>
      <c r="Y3814" s="67" t="str">
        <f t="shared" si="439"/>
        <v xml:space="preserve"> </v>
      </c>
      <c r="AB3814" t="s">
        <v>90</v>
      </c>
      <c r="AC3814" s="46">
        <v>4759</v>
      </c>
      <c r="AD3814" s="46">
        <v>71</v>
      </c>
      <c r="AE3814" s="46">
        <v>68</v>
      </c>
      <c r="AF3814" s="46">
        <v>110</v>
      </c>
      <c r="AH3814" s="70" t="str">
        <f t="shared" si="436"/>
        <v/>
      </c>
      <c r="AI3814" s="70" t="str">
        <f t="shared" si="437"/>
        <v/>
      </c>
      <c r="AJ3814" s="70" t="str">
        <f t="shared" si="438"/>
        <v>X</v>
      </c>
      <c r="AK3814" s="70" t="str" cm="1">
        <f t="array" ref="AK3814">_xlfn.IFS(AH3814&lt;&gt;"","1",AI3814&lt;&gt;"","2",AJ3814&lt;&gt;"","3")</f>
        <v>3</v>
      </c>
    </row>
    <row r="3815" spans="1:37" x14ac:dyDescent="0.25">
      <c r="A3815" t="s">
        <v>2025</v>
      </c>
      <c r="B3815" t="s">
        <v>507</v>
      </c>
      <c r="C3815" s="67" t="str">
        <f t="shared" si="433"/>
        <v>Chloe Isenberger</v>
      </c>
      <c r="D3815" s="71" t="str" cm="1">
        <f t="array" ref="D3815">_xlfn.IFS(AK3815="1",CONCATENATE(C3815,"Regional"),AK3815="2",CONCATENATE(C3815,"Sectional"),AK3815="3",CONCATENATE(C3815,COUNTIF($C$1:C3815,C3815)))</f>
        <v>Chloe Isenberger1</v>
      </c>
      <c r="E3815" s="66">
        <v>45174.333333333336</v>
      </c>
      <c r="F3815" t="s">
        <v>1054</v>
      </c>
      <c r="G3815" s="46">
        <v>69</v>
      </c>
      <c r="H3815" s="46">
        <v>147</v>
      </c>
      <c r="I3815" s="46">
        <v>64</v>
      </c>
      <c r="J3815" t="s">
        <v>114</v>
      </c>
      <c r="K3815" t="s">
        <v>90</v>
      </c>
      <c r="L3815" s="46">
        <v>4759</v>
      </c>
      <c r="M3815" s="46">
        <v>71</v>
      </c>
      <c r="N3815" s="46">
        <v>68</v>
      </c>
      <c r="O3815" s="46">
        <v>110</v>
      </c>
      <c r="P3815" s="46">
        <f t="shared" si="434"/>
        <v>2</v>
      </c>
      <c r="R3815" s="67" t="s">
        <v>3040</v>
      </c>
      <c r="S3815" s="67">
        <f>COUNTIF(Y$2:$Y$100,R3815)</f>
        <v>0</v>
      </c>
      <c r="V3815" s="67">
        <f t="shared" si="435"/>
        <v>0</v>
      </c>
      <c r="X3815"/>
      <c r="Y3815" s="67" t="str">
        <f t="shared" si="439"/>
        <v xml:space="preserve"> </v>
      </c>
      <c r="AB3815" t="s">
        <v>90</v>
      </c>
      <c r="AC3815" s="46">
        <v>4759</v>
      </c>
      <c r="AD3815" s="46">
        <v>71</v>
      </c>
      <c r="AE3815" s="46">
        <v>68</v>
      </c>
      <c r="AF3815" s="46">
        <v>110</v>
      </c>
      <c r="AH3815" s="70" t="str">
        <f t="shared" si="436"/>
        <v/>
      </c>
      <c r="AI3815" s="70" t="str">
        <f t="shared" si="437"/>
        <v/>
      </c>
      <c r="AJ3815" s="70" t="str">
        <f t="shared" si="438"/>
        <v>X</v>
      </c>
      <c r="AK3815" s="70" t="str" cm="1">
        <f t="array" ref="AK3815">_xlfn.IFS(AH3815&lt;&gt;"","1",AI3815&lt;&gt;"","2",AJ3815&lt;&gt;"","3")</f>
        <v>3</v>
      </c>
    </row>
    <row r="3816" spans="1:37" x14ac:dyDescent="0.25">
      <c r="A3816" t="s">
        <v>1767</v>
      </c>
      <c r="B3816" t="s">
        <v>443</v>
      </c>
      <c r="C3816" s="67" t="str">
        <f t="shared" si="433"/>
        <v>Emily Brenner</v>
      </c>
      <c r="D3816" s="71" t="str" cm="1">
        <f t="array" ref="D3816">_xlfn.IFS(AK3816="1",CONCATENATE(C3816,"Regional"),AK3816="2",CONCATENATE(C3816,"Sectional"),AK3816="3",CONCATENATE(C3816,COUNTIF($C$1:C3816,C3816)))</f>
        <v>Emily Brenner1</v>
      </c>
      <c r="E3816" s="66">
        <v>45174.333333333336</v>
      </c>
      <c r="F3816" t="s">
        <v>1054</v>
      </c>
      <c r="G3816" s="46">
        <v>69</v>
      </c>
      <c r="H3816" s="46">
        <v>151</v>
      </c>
      <c r="I3816" s="46">
        <v>65</v>
      </c>
      <c r="J3816" t="s">
        <v>114</v>
      </c>
      <c r="K3816" t="s">
        <v>90</v>
      </c>
      <c r="L3816" s="46">
        <v>4759</v>
      </c>
      <c r="M3816" s="46">
        <v>71</v>
      </c>
      <c r="N3816" s="46">
        <v>68</v>
      </c>
      <c r="O3816" s="46">
        <v>110</v>
      </c>
      <c r="P3816" s="46">
        <f t="shared" si="434"/>
        <v>2</v>
      </c>
      <c r="R3816" s="67" t="s">
        <v>3037</v>
      </c>
      <c r="S3816" s="67">
        <f>COUNTIF(Y$2:$Y$100,R3816)</f>
        <v>0</v>
      </c>
      <c r="V3816" s="67">
        <f t="shared" si="435"/>
        <v>0</v>
      </c>
      <c r="X3816"/>
      <c r="Y3816" s="67" t="str">
        <f t="shared" si="439"/>
        <v xml:space="preserve"> </v>
      </c>
      <c r="AB3816" t="s">
        <v>90</v>
      </c>
      <c r="AC3816" s="46">
        <v>4759</v>
      </c>
      <c r="AD3816" s="46">
        <v>71</v>
      </c>
      <c r="AE3816" s="46">
        <v>68</v>
      </c>
      <c r="AF3816" s="46">
        <v>110</v>
      </c>
      <c r="AH3816" s="70" t="str">
        <f t="shared" si="436"/>
        <v/>
      </c>
      <c r="AI3816" s="70" t="str">
        <f t="shared" si="437"/>
        <v/>
      </c>
      <c r="AJ3816" s="70" t="str">
        <f t="shared" si="438"/>
        <v>X</v>
      </c>
      <c r="AK3816" s="70" t="str" cm="1">
        <f t="array" ref="AK3816">_xlfn.IFS(AH3816&lt;&gt;"","1",AI3816&lt;&gt;"","2",AJ3816&lt;&gt;"","3")</f>
        <v>3</v>
      </c>
    </row>
    <row r="3817" spans="1:37" x14ac:dyDescent="0.25">
      <c r="A3817" t="s">
        <v>262</v>
      </c>
      <c r="B3817" t="s">
        <v>490</v>
      </c>
      <c r="C3817" s="67" t="str">
        <f t="shared" si="433"/>
        <v>Ellie Hanson</v>
      </c>
      <c r="D3817" s="71" t="str" cm="1">
        <f t="array" ref="D3817">_xlfn.IFS(AK3817="1",CONCATENATE(C3817,"Regional"),AK3817="2",CONCATENATE(C3817,"Sectional"),AK3817="3",CONCATENATE(C3817,COUNTIF($C$1:C3817,C3817)))</f>
        <v>Ellie Hanson5</v>
      </c>
      <c r="E3817" s="66">
        <v>45174.333333333336</v>
      </c>
      <c r="F3817" t="s">
        <v>1054</v>
      </c>
      <c r="G3817" s="46">
        <v>69</v>
      </c>
      <c r="H3817" s="46">
        <v>153</v>
      </c>
      <c r="I3817" s="46">
        <v>66</v>
      </c>
      <c r="J3817" t="s">
        <v>114</v>
      </c>
      <c r="K3817" t="s">
        <v>90</v>
      </c>
      <c r="L3817" s="46">
        <v>4759</v>
      </c>
      <c r="M3817" s="46">
        <v>71</v>
      </c>
      <c r="N3817" s="46">
        <v>68</v>
      </c>
      <c r="O3817" s="46">
        <v>110</v>
      </c>
      <c r="P3817" s="46">
        <f t="shared" si="434"/>
        <v>2</v>
      </c>
      <c r="R3817" s="67" t="s">
        <v>3547</v>
      </c>
      <c r="S3817" s="67">
        <f>COUNTIF(Y$2:$Y$100,R3817)</f>
        <v>0</v>
      </c>
      <c r="V3817" s="67">
        <f t="shared" si="435"/>
        <v>0</v>
      </c>
      <c r="X3817"/>
      <c r="Y3817" s="67" t="str">
        <f t="shared" si="439"/>
        <v xml:space="preserve"> </v>
      </c>
      <c r="AB3817" t="s">
        <v>90</v>
      </c>
      <c r="AC3817" s="46">
        <v>4759</v>
      </c>
      <c r="AD3817" s="46">
        <v>71</v>
      </c>
      <c r="AE3817" s="46">
        <v>68</v>
      </c>
      <c r="AF3817" s="46">
        <v>110</v>
      </c>
      <c r="AH3817" s="70" t="str">
        <f t="shared" si="436"/>
        <v/>
      </c>
      <c r="AI3817" s="70" t="str">
        <f t="shared" si="437"/>
        <v/>
      </c>
      <c r="AJ3817" s="70" t="str">
        <f t="shared" si="438"/>
        <v>X</v>
      </c>
      <c r="AK3817" s="70" t="str" cm="1">
        <f t="array" ref="AK3817">_xlfn.IFS(AH3817&lt;&gt;"","1",AI3817&lt;&gt;"","2",AJ3817&lt;&gt;"","3")</f>
        <v>3</v>
      </c>
    </row>
    <row r="3818" spans="1:37" x14ac:dyDescent="0.25">
      <c r="A3818" t="s">
        <v>2023</v>
      </c>
      <c r="B3818" t="s">
        <v>2024</v>
      </c>
      <c r="C3818" s="67" t="str">
        <f t="shared" si="433"/>
        <v>Hatti Cooke</v>
      </c>
      <c r="D3818" s="71" t="str" cm="1">
        <f t="array" ref="D3818">_xlfn.IFS(AK3818="1",CONCATENATE(C3818,"Regional"),AK3818="2",CONCATENATE(C3818,"Sectional"),AK3818="3",CONCATENATE(C3818,COUNTIF($C$1:C3818,C3818)))</f>
        <v>Hatti Cooke2</v>
      </c>
      <c r="E3818" s="66">
        <v>45174.333333333336</v>
      </c>
      <c r="F3818" t="s">
        <v>1054</v>
      </c>
      <c r="G3818" s="46">
        <v>69</v>
      </c>
      <c r="H3818" s="46">
        <v>155</v>
      </c>
      <c r="I3818" s="46">
        <v>67</v>
      </c>
      <c r="J3818" t="s">
        <v>114</v>
      </c>
      <c r="K3818" t="s">
        <v>90</v>
      </c>
      <c r="L3818" s="46">
        <v>4759</v>
      </c>
      <c r="M3818" s="46">
        <v>71</v>
      </c>
      <c r="N3818" s="46">
        <v>68</v>
      </c>
      <c r="O3818" s="46">
        <v>110</v>
      </c>
      <c r="P3818" s="46">
        <f t="shared" si="434"/>
        <v>2</v>
      </c>
      <c r="R3818" s="67" t="s">
        <v>3039</v>
      </c>
      <c r="S3818" s="67">
        <f>COUNTIF(Y$2:$Y$100,R3818)</f>
        <v>0</v>
      </c>
      <c r="V3818" s="67">
        <f t="shared" si="435"/>
        <v>0</v>
      </c>
      <c r="X3818"/>
      <c r="Y3818" s="67" t="str">
        <f t="shared" si="439"/>
        <v xml:space="preserve"> </v>
      </c>
      <c r="AB3818" t="s">
        <v>90</v>
      </c>
      <c r="AC3818" s="46">
        <v>4759</v>
      </c>
      <c r="AD3818" s="46">
        <v>71</v>
      </c>
      <c r="AE3818" s="46">
        <v>68</v>
      </c>
      <c r="AF3818" s="46">
        <v>110</v>
      </c>
      <c r="AH3818" s="70" t="str">
        <f t="shared" si="436"/>
        <v/>
      </c>
      <c r="AI3818" s="70" t="str">
        <f t="shared" si="437"/>
        <v/>
      </c>
      <c r="AJ3818" s="70" t="str">
        <f t="shared" si="438"/>
        <v>X</v>
      </c>
      <c r="AK3818" s="70" t="str" cm="1">
        <f t="array" ref="AK3818">_xlfn.IFS(AH3818&lt;&gt;"","1",AI3818&lt;&gt;"","2",AJ3818&lt;&gt;"","3")</f>
        <v>3</v>
      </c>
    </row>
    <row r="3819" spans="1:37" x14ac:dyDescent="0.25">
      <c r="A3819" t="s">
        <v>281</v>
      </c>
      <c r="B3819" t="s">
        <v>2027</v>
      </c>
      <c r="C3819" s="67" t="str">
        <f t="shared" si="433"/>
        <v>Laney King</v>
      </c>
      <c r="D3819" s="71" t="str" cm="1">
        <f t="array" ref="D3819">_xlfn.IFS(AK3819="1",CONCATENATE(C3819,"Regional"),AK3819="2",CONCATENATE(C3819,"Sectional"),AK3819="3",CONCATENATE(C3819,COUNTIF($C$1:C3819,C3819)))</f>
        <v>Laney King4</v>
      </c>
      <c r="E3819" s="66">
        <v>45174.333333333336</v>
      </c>
      <c r="F3819" t="s">
        <v>1054</v>
      </c>
      <c r="G3819" s="46">
        <v>69</v>
      </c>
      <c r="H3819" s="46">
        <v>164</v>
      </c>
      <c r="I3819" s="46">
        <v>68</v>
      </c>
      <c r="J3819" t="s">
        <v>114</v>
      </c>
      <c r="K3819" t="s">
        <v>90</v>
      </c>
      <c r="L3819" s="46">
        <v>4759</v>
      </c>
      <c r="M3819" s="46">
        <v>71</v>
      </c>
      <c r="N3819" s="46">
        <v>68</v>
      </c>
      <c r="O3819" s="46">
        <v>110</v>
      </c>
      <c r="P3819" s="46">
        <f t="shared" si="434"/>
        <v>2</v>
      </c>
      <c r="R3819" s="67" t="s">
        <v>3042</v>
      </c>
      <c r="S3819" s="67">
        <f>COUNTIF(Y$2:$Y$100,R3819)</f>
        <v>0</v>
      </c>
      <c r="V3819" s="67">
        <f t="shared" si="435"/>
        <v>0</v>
      </c>
      <c r="X3819"/>
      <c r="Y3819" s="67" t="str">
        <f t="shared" si="439"/>
        <v xml:space="preserve"> </v>
      </c>
      <c r="AB3819" t="s">
        <v>90</v>
      </c>
      <c r="AC3819" s="46">
        <v>4759</v>
      </c>
      <c r="AD3819" s="46">
        <v>71</v>
      </c>
      <c r="AE3819" s="46">
        <v>68</v>
      </c>
      <c r="AF3819" s="46">
        <v>110</v>
      </c>
      <c r="AH3819" s="70" t="str">
        <f t="shared" si="436"/>
        <v/>
      </c>
      <c r="AI3819" s="70" t="str">
        <f t="shared" si="437"/>
        <v/>
      </c>
      <c r="AJ3819" s="70" t="str">
        <f t="shared" si="438"/>
        <v>X</v>
      </c>
      <c r="AK3819" s="70" t="str" cm="1">
        <f t="array" ref="AK3819">_xlfn.IFS(AH3819&lt;&gt;"","1",AI3819&lt;&gt;"","2",AJ3819&lt;&gt;"","3")</f>
        <v>3</v>
      </c>
    </row>
    <row r="3820" spans="1:37" x14ac:dyDescent="0.25">
      <c r="A3820" t="s">
        <v>2026</v>
      </c>
      <c r="B3820" t="s">
        <v>260</v>
      </c>
      <c r="C3820" s="67" t="str">
        <f t="shared" si="433"/>
        <v>Piper Gilles</v>
      </c>
      <c r="D3820" s="71" t="str" cm="1">
        <f t="array" ref="D3820">_xlfn.IFS(AK3820="1",CONCATENATE(C3820,"Regional"),AK3820="2",CONCATENATE(C3820,"Sectional"),AK3820="3",CONCATENATE(C3820,COUNTIF($C$1:C3820,C3820)))</f>
        <v>Piper Gilles1</v>
      </c>
      <c r="E3820" s="66">
        <v>45174.333333333336</v>
      </c>
      <c r="F3820" t="s">
        <v>1054</v>
      </c>
      <c r="G3820" s="46">
        <v>69</v>
      </c>
      <c r="H3820" s="46">
        <v>168</v>
      </c>
      <c r="I3820" s="46">
        <v>69</v>
      </c>
      <c r="J3820" t="s">
        <v>114</v>
      </c>
      <c r="K3820" t="s">
        <v>90</v>
      </c>
      <c r="L3820" s="46">
        <v>4759</v>
      </c>
      <c r="M3820" s="46">
        <v>71</v>
      </c>
      <c r="N3820" s="46">
        <v>68</v>
      </c>
      <c r="O3820" s="46">
        <v>110</v>
      </c>
      <c r="P3820" s="46">
        <f t="shared" si="434"/>
        <v>2</v>
      </c>
      <c r="R3820" s="67" t="s">
        <v>3041</v>
      </c>
      <c r="S3820" s="67">
        <f>COUNTIF(Y$2:$Y$100,R3820)</f>
        <v>0</v>
      </c>
      <c r="V3820" s="67">
        <f t="shared" si="435"/>
        <v>0</v>
      </c>
      <c r="X3820"/>
      <c r="Y3820" s="67" t="str">
        <f t="shared" si="439"/>
        <v xml:space="preserve"> </v>
      </c>
      <c r="AB3820" t="s">
        <v>90</v>
      </c>
      <c r="AC3820" s="46">
        <v>4759</v>
      </c>
      <c r="AD3820" s="46">
        <v>71</v>
      </c>
      <c r="AE3820" s="46">
        <v>68</v>
      </c>
      <c r="AF3820" s="46">
        <v>110</v>
      </c>
      <c r="AH3820" s="70" t="str">
        <f t="shared" si="436"/>
        <v/>
      </c>
      <c r="AI3820" s="70" t="str">
        <f t="shared" si="437"/>
        <v/>
      </c>
      <c r="AJ3820" s="70" t="str">
        <f t="shared" si="438"/>
        <v>X</v>
      </c>
      <c r="AK3820" s="70" t="str" cm="1">
        <f t="array" ref="AK3820">_xlfn.IFS(AH3820&lt;&gt;"","1",AI3820&lt;&gt;"","2",AJ3820&lt;&gt;"","3")</f>
        <v>3</v>
      </c>
    </row>
    <row r="3821" spans="1:37" x14ac:dyDescent="0.25">
      <c r="A3821" t="s">
        <v>475</v>
      </c>
      <c r="B3821" t="s">
        <v>187</v>
      </c>
      <c r="C3821" s="67" t="str">
        <f t="shared" si="433"/>
        <v>Ava Roesch</v>
      </c>
      <c r="D3821" s="71" t="str" cm="1">
        <f t="array" ref="D3821">_xlfn.IFS(AK3821="1",CONCATENATE(C3821,"Regional"),AK3821="2",CONCATENATE(C3821,"Sectional"),AK3821="3",CONCATENATE(C3821,COUNTIF($C$1:C3821,C3821)))</f>
        <v>Ava Roesch7</v>
      </c>
      <c r="E3821" s="66">
        <v>45174.354166666664</v>
      </c>
      <c r="F3821" t="s">
        <v>680</v>
      </c>
      <c r="G3821" s="46">
        <v>105</v>
      </c>
      <c r="H3821" s="46">
        <v>73</v>
      </c>
      <c r="I3821" s="46">
        <v>1</v>
      </c>
      <c r="J3821" t="s">
        <v>130</v>
      </c>
      <c r="K3821" t="s">
        <v>90</v>
      </c>
      <c r="L3821" s="46">
        <v>5065</v>
      </c>
      <c r="M3821" s="46">
        <v>72</v>
      </c>
      <c r="N3821" s="46">
        <v>70.400000000000006</v>
      </c>
      <c r="O3821" s="46">
        <v>118</v>
      </c>
      <c r="P3821" s="46">
        <f t="shared" si="434"/>
        <v>2</v>
      </c>
      <c r="R3821" s="67" t="s">
        <v>1168</v>
      </c>
      <c r="S3821" s="67">
        <f>COUNTIF(Y$2:$Y$100,R3821)</f>
        <v>0</v>
      </c>
      <c r="V3821" s="67">
        <f t="shared" si="435"/>
        <v>0</v>
      </c>
      <c r="X3821"/>
      <c r="Y3821" s="67" t="str">
        <f t="shared" si="439"/>
        <v xml:space="preserve"> </v>
      </c>
      <c r="AB3821" t="s">
        <v>90</v>
      </c>
      <c r="AC3821" s="46">
        <v>5065</v>
      </c>
      <c r="AD3821" s="46">
        <v>72</v>
      </c>
      <c r="AE3821" s="46">
        <v>70.400000000000006</v>
      </c>
      <c r="AF3821" s="46">
        <v>118</v>
      </c>
      <c r="AH3821" s="70" t="str">
        <f t="shared" si="436"/>
        <v/>
      </c>
      <c r="AI3821" s="70" t="str">
        <f t="shared" si="437"/>
        <v/>
      </c>
      <c r="AJ3821" s="70" t="str">
        <f t="shared" si="438"/>
        <v>X</v>
      </c>
      <c r="AK3821" s="70" t="str" cm="1">
        <f t="array" ref="AK3821">_xlfn.IFS(AH3821&lt;&gt;"","1",AI3821&lt;&gt;"","2",AJ3821&lt;&gt;"","3")</f>
        <v>3</v>
      </c>
    </row>
    <row r="3822" spans="1:37" x14ac:dyDescent="0.25">
      <c r="A3822" t="s">
        <v>590</v>
      </c>
      <c r="B3822" t="s">
        <v>591</v>
      </c>
      <c r="C3822" s="67" t="str">
        <f t="shared" si="433"/>
        <v>Daniella Honkamp</v>
      </c>
      <c r="D3822" s="71" t="str" cm="1">
        <f t="array" ref="D3822">_xlfn.IFS(AK3822="1",CONCATENATE(C3822,"Regional"),AK3822="2",CONCATENATE(C3822,"Sectional"),AK3822="3",CONCATENATE(C3822,COUNTIF($C$1:C3822,C3822)))</f>
        <v>Daniella Honkamp7</v>
      </c>
      <c r="E3822" s="66">
        <v>45174.354166666664</v>
      </c>
      <c r="F3822" t="s">
        <v>680</v>
      </c>
      <c r="G3822" s="46">
        <v>105</v>
      </c>
      <c r="H3822" s="46">
        <v>78</v>
      </c>
      <c r="I3822" s="46">
        <v>2</v>
      </c>
      <c r="J3822" t="s">
        <v>130</v>
      </c>
      <c r="K3822" t="s">
        <v>90</v>
      </c>
      <c r="L3822" s="46">
        <v>5065</v>
      </c>
      <c r="M3822" s="46">
        <v>72</v>
      </c>
      <c r="N3822" s="46">
        <v>70.400000000000006</v>
      </c>
      <c r="O3822" s="46">
        <v>118</v>
      </c>
      <c r="P3822" s="46">
        <f t="shared" si="434"/>
        <v>2</v>
      </c>
      <c r="R3822" s="67" t="s">
        <v>1238</v>
      </c>
      <c r="S3822" s="67">
        <f>COUNTIF(Y$2:$Y$100,R3822)</f>
        <v>0</v>
      </c>
      <c r="V3822" s="67">
        <f t="shared" si="435"/>
        <v>0</v>
      </c>
      <c r="X3822"/>
      <c r="Y3822" s="67" t="str">
        <f t="shared" si="439"/>
        <v xml:space="preserve"> </v>
      </c>
      <c r="AB3822" t="s">
        <v>90</v>
      </c>
      <c r="AC3822" s="46">
        <v>5065</v>
      </c>
      <c r="AD3822" s="46">
        <v>72</v>
      </c>
      <c r="AE3822" s="46">
        <v>70.400000000000006</v>
      </c>
      <c r="AF3822" s="46">
        <v>118</v>
      </c>
      <c r="AH3822" s="70" t="str">
        <f t="shared" si="436"/>
        <v/>
      </c>
      <c r="AI3822" s="70" t="str">
        <f t="shared" si="437"/>
        <v/>
      </c>
      <c r="AJ3822" s="70" t="str">
        <f t="shared" si="438"/>
        <v>X</v>
      </c>
      <c r="AK3822" s="70" t="str" cm="1">
        <f t="array" ref="AK3822">_xlfn.IFS(AH3822&lt;&gt;"","1",AI3822&lt;&gt;"","2",AJ3822&lt;&gt;"","3")</f>
        <v>3</v>
      </c>
    </row>
    <row r="3823" spans="1:37" x14ac:dyDescent="0.25">
      <c r="A3823" t="s">
        <v>1683</v>
      </c>
      <c r="B3823" t="s">
        <v>709</v>
      </c>
      <c r="C3823" s="67" t="str">
        <f t="shared" si="433"/>
        <v>McKenna Lowe</v>
      </c>
      <c r="D3823" s="71" t="str" cm="1">
        <f t="array" ref="D3823">_xlfn.IFS(AK3823="1",CONCATENATE(C3823,"Regional"),AK3823="2",CONCATENATE(C3823,"Sectional"),AK3823="3",CONCATENATE(C3823,COUNTIF($C$1:C3823,C3823)))</f>
        <v>McKenna Lowe1</v>
      </c>
      <c r="E3823" s="66">
        <v>45174.354166666664</v>
      </c>
      <c r="F3823" t="s">
        <v>680</v>
      </c>
      <c r="G3823" s="46">
        <v>105</v>
      </c>
      <c r="H3823" s="46">
        <v>83</v>
      </c>
      <c r="I3823" s="46">
        <v>3</v>
      </c>
      <c r="J3823" t="s">
        <v>130</v>
      </c>
      <c r="K3823" t="s">
        <v>90</v>
      </c>
      <c r="L3823" s="46">
        <v>5065</v>
      </c>
      <c r="M3823" s="46">
        <v>72</v>
      </c>
      <c r="N3823" s="46">
        <v>70.400000000000006</v>
      </c>
      <c r="O3823" s="46">
        <v>118</v>
      </c>
      <c r="P3823" s="46">
        <f t="shared" si="434"/>
        <v>2</v>
      </c>
      <c r="R3823" s="67" t="s">
        <v>3658</v>
      </c>
      <c r="S3823" s="67">
        <f>COUNTIF(Y$2:$Y$100,R3823)</f>
        <v>0</v>
      </c>
      <c r="V3823" s="67">
        <f t="shared" si="435"/>
        <v>0</v>
      </c>
      <c r="X3823"/>
      <c r="Y3823" s="67" t="str">
        <f t="shared" si="439"/>
        <v xml:space="preserve"> </v>
      </c>
      <c r="AB3823" t="s">
        <v>90</v>
      </c>
      <c r="AC3823" s="46">
        <v>5065</v>
      </c>
      <c r="AD3823" s="46">
        <v>72</v>
      </c>
      <c r="AE3823" s="46">
        <v>70.400000000000006</v>
      </c>
      <c r="AF3823" s="46">
        <v>118</v>
      </c>
      <c r="AH3823" s="70" t="str">
        <f t="shared" si="436"/>
        <v/>
      </c>
      <c r="AI3823" s="70" t="str">
        <f t="shared" si="437"/>
        <v/>
      </c>
      <c r="AJ3823" s="70" t="str">
        <f t="shared" si="438"/>
        <v>X</v>
      </c>
      <c r="AK3823" s="70" t="str" cm="1">
        <f t="array" ref="AK3823">_xlfn.IFS(AH3823&lt;&gt;"","1",AI3823&lt;&gt;"","2",AJ3823&lt;&gt;"","3")</f>
        <v>3</v>
      </c>
    </row>
    <row r="3824" spans="1:37" x14ac:dyDescent="0.25">
      <c r="A3824" t="s">
        <v>202</v>
      </c>
      <c r="B3824" t="s">
        <v>715</v>
      </c>
      <c r="C3824" s="67" t="str">
        <f t="shared" si="433"/>
        <v>Norah Berken</v>
      </c>
      <c r="D3824" s="71" t="str" cm="1">
        <f t="array" ref="D3824">_xlfn.IFS(AK3824="1",CONCATENATE(C3824,"Regional"),AK3824="2",CONCATENATE(C3824,"Sectional"),AK3824="3",CONCATENATE(C3824,COUNTIF($C$1:C3824,C3824)))</f>
        <v>Norah Berken2</v>
      </c>
      <c r="E3824" s="66">
        <v>45174.354166666664</v>
      </c>
      <c r="F3824" t="s">
        <v>680</v>
      </c>
      <c r="G3824" s="46">
        <v>105</v>
      </c>
      <c r="H3824" s="46">
        <v>83</v>
      </c>
      <c r="I3824" s="46">
        <v>3</v>
      </c>
      <c r="J3824" t="s">
        <v>130</v>
      </c>
      <c r="K3824" t="s">
        <v>90</v>
      </c>
      <c r="L3824" s="46">
        <v>5065</v>
      </c>
      <c r="M3824" s="46">
        <v>72</v>
      </c>
      <c r="N3824" s="46">
        <v>70.400000000000006</v>
      </c>
      <c r="O3824" s="46">
        <v>118</v>
      </c>
      <c r="P3824" s="46">
        <f t="shared" si="434"/>
        <v>2</v>
      </c>
      <c r="R3824" s="67" t="s">
        <v>1419</v>
      </c>
      <c r="S3824" s="67">
        <f>COUNTIF(Y$2:$Y$100,R3824)</f>
        <v>0</v>
      </c>
      <c r="V3824" s="67">
        <f t="shared" si="435"/>
        <v>0</v>
      </c>
      <c r="X3824"/>
      <c r="Y3824" s="67" t="str">
        <f t="shared" si="439"/>
        <v xml:space="preserve"> </v>
      </c>
      <c r="AB3824" t="s">
        <v>90</v>
      </c>
      <c r="AC3824" s="46">
        <v>5065</v>
      </c>
      <c r="AD3824" s="46">
        <v>72</v>
      </c>
      <c r="AE3824" s="46">
        <v>70.400000000000006</v>
      </c>
      <c r="AF3824" s="46">
        <v>118</v>
      </c>
      <c r="AH3824" s="70" t="str">
        <f t="shared" si="436"/>
        <v/>
      </c>
      <c r="AI3824" s="70" t="str">
        <f t="shared" si="437"/>
        <v/>
      </c>
      <c r="AJ3824" s="70" t="str">
        <f t="shared" si="438"/>
        <v>X</v>
      </c>
      <c r="AK3824" s="70" t="str" cm="1">
        <f t="array" ref="AK3824">_xlfn.IFS(AH3824&lt;&gt;"","1",AI3824&lt;&gt;"","2",AJ3824&lt;&gt;"","3")</f>
        <v>3</v>
      </c>
    </row>
    <row r="3825" spans="1:37" x14ac:dyDescent="0.25">
      <c r="A3825" t="s">
        <v>326</v>
      </c>
      <c r="B3825" t="s">
        <v>682</v>
      </c>
      <c r="C3825" s="67" t="str">
        <f t="shared" si="433"/>
        <v>Aubrey Oitzinger</v>
      </c>
      <c r="D3825" s="71" t="str" cm="1">
        <f t="array" ref="D3825">_xlfn.IFS(AK3825="1",CONCATENATE(C3825,"Regional"),AK3825="2",CONCATENATE(C3825,"Sectional"),AK3825="3",CONCATENATE(C3825,COUNTIF($C$1:C3825,C3825)))</f>
        <v>Aubrey Oitzinger1</v>
      </c>
      <c r="E3825" s="66">
        <v>45174.354166666664</v>
      </c>
      <c r="F3825" t="s">
        <v>680</v>
      </c>
      <c r="G3825" s="46">
        <v>105</v>
      </c>
      <c r="H3825" s="46">
        <v>84</v>
      </c>
      <c r="I3825" s="46">
        <v>5</v>
      </c>
      <c r="J3825" t="s">
        <v>130</v>
      </c>
      <c r="K3825" t="s">
        <v>90</v>
      </c>
      <c r="L3825" s="46">
        <v>5065</v>
      </c>
      <c r="M3825" s="46">
        <v>72</v>
      </c>
      <c r="N3825" s="46">
        <v>70.400000000000006</v>
      </c>
      <c r="O3825" s="46">
        <v>118</v>
      </c>
      <c r="P3825" s="46">
        <f t="shared" si="434"/>
        <v>2</v>
      </c>
      <c r="R3825" s="67" t="s">
        <v>3659</v>
      </c>
      <c r="S3825" s="67">
        <f>COUNTIF(Y$2:$Y$100,R3825)</f>
        <v>0</v>
      </c>
      <c r="V3825" s="67">
        <f t="shared" si="435"/>
        <v>0</v>
      </c>
      <c r="X3825"/>
      <c r="Y3825" s="67" t="str">
        <f t="shared" si="439"/>
        <v xml:space="preserve"> </v>
      </c>
      <c r="AB3825" t="s">
        <v>90</v>
      </c>
      <c r="AC3825" s="46">
        <v>5065</v>
      </c>
      <c r="AD3825" s="46">
        <v>72</v>
      </c>
      <c r="AE3825" s="46">
        <v>70.400000000000006</v>
      </c>
      <c r="AF3825" s="46">
        <v>118</v>
      </c>
      <c r="AH3825" s="70" t="str">
        <f t="shared" si="436"/>
        <v/>
      </c>
      <c r="AI3825" s="70" t="str">
        <f t="shared" si="437"/>
        <v/>
      </c>
      <c r="AJ3825" s="70" t="str">
        <f t="shared" si="438"/>
        <v>X</v>
      </c>
      <c r="AK3825" s="70" t="str" cm="1">
        <f t="array" ref="AK3825">_xlfn.IFS(AH3825&lt;&gt;"","1",AI3825&lt;&gt;"","2",AJ3825&lt;&gt;"","3")</f>
        <v>3</v>
      </c>
    </row>
    <row r="3826" spans="1:37" x14ac:dyDescent="0.25">
      <c r="A3826" t="s">
        <v>1934</v>
      </c>
      <c r="B3826" t="s">
        <v>1935</v>
      </c>
      <c r="C3826" s="67" t="str">
        <f t="shared" si="433"/>
        <v>Rita Kuepper</v>
      </c>
      <c r="D3826" s="71" t="str" cm="1">
        <f t="array" ref="D3826">_xlfn.IFS(AK3826="1",CONCATENATE(C3826,"Regional"),AK3826="2",CONCATENATE(C3826,"Sectional"),AK3826="3",CONCATENATE(C3826,COUNTIF($C$1:C3826,C3826)))</f>
        <v>Rita Kuepper9</v>
      </c>
      <c r="E3826" s="66">
        <v>45174.354166666664</v>
      </c>
      <c r="F3826" t="s">
        <v>680</v>
      </c>
      <c r="G3826" s="46">
        <v>105</v>
      </c>
      <c r="H3826" s="46">
        <v>86</v>
      </c>
      <c r="I3826" s="46">
        <v>6</v>
      </c>
      <c r="J3826" t="s">
        <v>130</v>
      </c>
      <c r="K3826" t="s">
        <v>90</v>
      </c>
      <c r="L3826" s="46">
        <v>5065</v>
      </c>
      <c r="M3826" s="46">
        <v>72</v>
      </c>
      <c r="N3826" s="46">
        <v>70.400000000000006</v>
      </c>
      <c r="O3826" s="46">
        <v>118</v>
      </c>
      <c r="P3826" s="46">
        <f t="shared" si="434"/>
        <v>2</v>
      </c>
      <c r="R3826" s="67" t="s">
        <v>2951</v>
      </c>
      <c r="S3826" s="67">
        <f>COUNTIF(Y$2:$Y$100,R3826)</f>
        <v>0</v>
      </c>
      <c r="V3826" s="67">
        <f t="shared" si="435"/>
        <v>0</v>
      </c>
      <c r="X3826"/>
      <c r="Y3826" s="67" t="str">
        <f t="shared" si="439"/>
        <v xml:space="preserve"> </v>
      </c>
      <c r="AB3826" t="s">
        <v>90</v>
      </c>
      <c r="AC3826" s="46">
        <v>5065</v>
      </c>
      <c r="AD3826" s="46">
        <v>72</v>
      </c>
      <c r="AE3826" s="46">
        <v>70.400000000000006</v>
      </c>
      <c r="AF3826" s="46">
        <v>118</v>
      </c>
      <c r="AH3826" s="70" t="str">
        <f t="shared" si="436"/>
        <v/>
      </c>
      <c r="AI3826" s="70" t="str">
        <f t="shared" si="437"/>
        <v/>
      </c>
      <c r="AJ3826" s="70" t="str">
        <f t="shared" si="438"/>
        <v>X</v>
      </c>
      <c r="AK3826" s="70" t="str" cm="1">
        <f t="array" ref="AK3826">_xlfn.IFS(AH3826&lt;&gt;"","1",AI3826&lt;&gt;"","2",AJ3826&lt;&gt;"","3")</f>
        <v>3</v>
      </c>
    </row>
    <row r="3827" spans="1:37" x14ac:dyDescent="0.25">
      <c r="A3827" t="s">
        <v>289</v>
      </c>
      <c r="B3827" t="s">
        <v>528</v>
      </c>
      <c r="C3827" s="67" t="str">
        <f t="shared" si="433"/>
        <v>Kate Krueger</v>
      </c>
      <c r="D3827" s="71" t="str" cm="1">
        <f t="array" ref="D3827">_xlfn.IFS(AK3827="1",CONCATENATE(C3827,"Regional"),AK3827="2",CONCATENATE(C3827,"Sectional"),AK3827="3",CONCATENATE(C3827,COUNTIF($C$1:C3827,C3827)))</f>
        <v>Kate Krueger7</v>
      </c>
      <c r="E3827" s="66">
        <v>45174.354166666664</v>
      </c>
      <c r="F3827" t="s">
        <v>680</v>
      </c>
      <c r="G3827" s="46">
        <v>105</v>
      </c>
      <c r="H3827" s="46">
        <v>86</v>
      </c>
      <c r="I3827" s="46">
        <v>6</v>
      </c>
      <c r="J3827" t="s">
        <v>130</v>
      </c>
      <c r="K3827" t="s">
        <v>90</v>
      </c>
      <c r="L3827" s="46">
        <v>5065</v>
      </c>
      <c r="M3827" s="46">
        <v>72</v>
      </c>
      <c r="N3827" s="46">
        <v>70.400000000000006</v>
      </c>
      <c r="O3827" s="46">
        <v>118</v>
      </c>
      <c r="P3827" s="46">
        <f t="shared" si="434"/>
        <v>2</v>
      </c>
      <c r="R3827" s="67" t="s">
        <v>2737</v>
      </c>
      <c r="S3827" s="67">
        <f>COUNTIF(Y$2:$Y$100,R3827)</f>
        <v>0</v>
      </c>
      <c r="V3827" s="67">
        <f t="shared" si="435"/>
        <v>0</v>
      </c>
      <c r="X3827"/>
      <c r="Y3827" s="67" t="str">
        <f t="shared" si="439"/>
        <v xml:space="preserve"> </v>
      </c>
      <c r="AB3827" t="s">
        <v>90</v>
      </c>
      <c r="AC3827" s="46">
        <v>5065</v>
      </c>
      <c r="AD3827" s="46">
        <v>72</v>
      </c>
      <c r="AE3827" s="46">
        <v>70.400000000000006</v>
      </c>
      <c r="AF3827" s="46">
        <v>118</v>
      </c>
      <c r="AH3827" s="70" t="str">
        <f t="shared" si="436"/>
        <v/>
      </c>
      <c r="AI3827" s="70" t="str">
        <f t="shared" si="437"/>
        <v/>
      </c>
      <c r="AJ3827" s="70" t="str">
        <f t="shared" si="438"/>
        <v>X</v>
      </c>
      <c r="AK3827" s="70" t="str" cm="1">
        <f t="array" ref="AK3827">_xlfn.IFS(AH3827&lt;&gt;"","1",AI3827&lt;&gt;"","2",AJ3827&lt;&gt;"","3")</f>
        <v>3</v>
      </c>
    </row>
    <row r="3828" spans="1:37" x14ac:dyDescent="0.25">
      <c r="A3828" t="s">
        <v>323</v>
      </c>
      <c r="B3828" t="s">
        <v>647</v>
      </c>
      <c r="C3828" s="67" t="str">
        <f t="shared" si="433"/>
        <v>Lucy Nielsen</v>
      </c>
      <c r="D3828" s="71" t="str" cm="1">
        <f t="array" ref="D3828">_xlfn.IFS(AK3828="1",CONCATENATE(C3828,"Regional"),AK3828="2",CONCATENATE(C3828,"Sectional"),AK3828="3",CONCATENATE(C3828,COUNTIF($C$1:C3828,C3828)))</f>
        <v>Lucy Nielsen1</v>
      </c>
      <c r="E3828" s="66">
        <v>45174.354166666664</v>
      </c>
      <c r="F3828" t="s">
        <v>680</v>
      </c>
      <c r="G3828" s="46">
        <v>105</v>
      </c>
      <c r="H3828" s="46">
        <v>86</v>
      </c>
      <c r="I3828" s="46">
        <v>6</v>
      </c>
      <c r="J3828" t="s">
        <v>130</v>
      </c>
      <c r="K3828" t="s">
        <v>90</v>
      </c>
      <c r="L3828" s="46">
        <v>5065</v>
      </c>
      <c r="M3828" s="46">
        <v>72</v>
      </c>
      <c r="N3828" s="46">
        <v>70.400000000000006</v>
      </c>
      <c r="O3828" s="46">
        <v>118</v>
      </c>
      <c r="P3828" s="46">
        <f t="shared" si="434"/>
        <v>2</v>
      </c>
      <c r="R3828" s="67" t="s">
        <v>1297</v>
      </c>
      <c r="S3828" s="67">
        <f>COUNTIF(Y$2:$Y$100,R3828)</f>
        <v>0</v>
      </c>
      <c r="V3828" s="67">
        <f t="shared" si="435"/>
        <v>0</v>
      </c>
      <c r="X3828"/>
      <c r="Y3828" s="67" t="str">
        <f t="shared" si="439"/>
        <v xml:space="preserve"> </v>
      </c>
      <c r="AB3828" t="s">
        <v>90</v>
      </c>
      <c r="AC3828" s="46">
        <v>5065</v>
      </c>
      <c r="AD3828" s="46">
        <v>72</v>
      </c>
      <c r="AE3828" s="46">
        <v>70.400000000000006</v>
      </c>
      <c r="AF3828" s="46">
        <v>118</v>
      </c>
      <c r="AH3828" s="70" t="str">
        <f t="shared" si="436"/>
        <v/>
      </c>
      <c r="AI3828" s="70" t="str">
        <f t="shared" si="437"/>
        <v/>
      </c>
      <c r="AJ3828" s="70" t="str">
        <f t="shared" si="438"/>
        <v>X</v>
      </c>
      <c r="AK3828" s="70" t="str" cm="1">
        <f t="array" ref="AK3828">_xlfn.IFS(AH3828&lt;&gt;"","1",AI3828&lt;&gt;"","2",AJ3828&lt;&gt;"","3")</f>
        <v>3</v>
      </c>
    </row>
    <row r="3829" spans="1:37" x14ac:dyDescent="0.25">
      <c r="A3829" t="s">
        <v>877</v>
      </c>
      <c r="B3829" t="s">
        <v>201</v>
      </c>
      <c r="C3829" s="67" t="str">
        <f t="shared" si="433"/>
        <v>Charlie Clinefelter</v>
      </c>
      <c r="D3829" s="71" t="str" cm="1">
        <f t="array" ref="D3829">_xlfn.IFS(AK3829="1",CONCATENATE(C3829,"Regional"),AK3829="2",CONCATENATE(C3829,"Sectional"),AK3829="3",CONCATENATE(C3829,COUNTIF($C$1:C3829,C3829)))</f>
        <v>Charlie Clinefelter1</v>
      </c>
      <c r="E3829" s="66">
        <v>45174.354166666664</v>
      </c>
      <c r="F3829" t="s">
        <v>680</v>
      </c>
      <c r="G3829" s="46">
        <v>105</v>
      </c>
      <c r="H3829" s="46">
        <v>88</v>
      </c>
      <c r="I3829" s="46">
        <v>9</v>
      </c>
      <c r="J3829" t="s">
        <v>130</v>
      </c>
      <c r="K3829" t="s">
        <v>90</v>
      </c>
      <c r="L3829" s="46">
        <v>5065</v>
      </c>
      <c r="M3829" s="46">
        <v>72</v>
      </c>
      <c r="N3829" s="46">
        <v>70.400000000000006</v>
      </c>
      <c r="O3829" s="46">
        <v>118</v>
      </c>
      <c r="P3829" s="46">
        <f t="shared" si="434"/>
        <v>2</v>
      </c>
      <c r="R3829" s="67" t="s">
        <v>1422</v>
      </c>
      <c r="S3829" s="67">
        <f>COUNTIF(Y$2:$Y$100,R3829)</f>
        <v>0</v>
      </c>
      <c r="V3829" s="67">
        <f t="shared" si="435"/>
        <v>0</v>
      </c>
      <c r="X3829"/>
      <c r="Y3829" s="67" t="str">
        <f t="shared" si="439"/>
        <v xml:space="preserve"> </v>
      </c>
      <c r="AB3829" t="s">
        <v>90</v>
      </c>
      <c r="AC3829" s="46">
        <v>5065</v>
      </c>
      <c r="AD3829" s="46">
        <v>72</v>
      </c>
      <c r="AE3829" s="46">
        <v>70.400000000000006</v>
      </c>
      <c r="AF3829" s="46">
        <v>118</v>
      </c>
      <c r="AH3829" s="70" t="str">
        <f t="shared" si="436"/>
        <v/>
      </c>
      <c r="AI3829" s="70" t="str">
        <f t="shared" si="437"/>
        <v/>
      </c>
      <c r="AJ3829" s="70" t="str">
        <f t="shared" si="438"/>
        <v>X</v>
      </c>
      <c r="AK3829" s="70" t="str" cm="1">
        <f t="array" ref="AK3829">_xlfn.IFS(AH3829&lt;&gt;"","1",AI3829&lt;&gt;"","2",AJ3829&lt;&gt;"","3")</f>
        <v>3</v>
      </c>
    </row>
    <row r="3830" spans="1:37" x14ac:dyDescent="0.25">
      <c r="A3830" t="s">
        <v>3406</v>
      </c>
      <c r="B3830" t="s">
        <v>362</v>
      </c>
      <c r="C3830" s="67" t="str">
        <f t="shared" si="433"/>
        <v>Emma Cunningham</v>
      </c>
      <c r="D3830" s="71" t="str" cm="1">
        <f t="array" ref="D3830">_xlfn.IFS(AK3830="1",CONCATENATE(C3830,"Regional"),AK3830="2",CONCATENATE(C3830,"Sectional"),AK3830="3",CONCATENATE(C3830,COUNTIF($C$1:C3830,C3830)))</f>
        <v>Emma Cunningham7</v>
      </c>
      <c r="E3830" s="66">
        <v>45174.354166666664</v>
      </c>
      <c r="F3830" t="s">
        <v>680</v>
      </c>
      <c r="G3830" s="46">
        <v>105</v>
      </c>
      <c r="H3830" s="46">
        <v>88</v>
      </c>
      <c r="I3830" s="46">
        <v>9</v>
      </c>
      <c r="J3830" t="s">
        <v>130</v>
      </c>
      <c r="K3830" t="s">
        <v>90</v>
      </c>
      <c r="L3830" s="46">
        <v>5065</v>
      </c>
      <c r="M3830" s="46">
        <v>72</v>
      </c>
      <c r="N3830" s="46">
        <v>70.400000000000006</v>
      </c>
      <c r="O3830" s="46">
        <v>118</v>
      </c>
      <c r="P3830" s="46">
        <f t="shared" si="434"/>
        <v>2</v>
      </c>
      <c r="R3830" s="67" t="s">
        <v>3549</v>
      </c>
      <c r="S3830" s="67">
        <f>COUNTIF(Y$2:$Y$100,R3830)</f>
        <v>0</v>
      </c>
      <c r="V3830" s="67">
        <f t="shared" si="435"/>
        <v>0</v>
      </c>
      <c r="X3830"/>
      <c r="Y3830" s="67" t="str">
        <f t="shared" si="439"/>
        <v xml:space="preserve"> </v>
      </c>
      <c r="AB3830" t="s">
        <v>90</v>
      </c>
      <c r="AC3830" s="46">
        <v>5065</v>
      </c>
      <c r="AD3830" s="46">
        <v>72</v>
      </c>
      <c r="AE3830" s="46">
        <v>70.400000000000006</v>
      </c>
      <c r="AF3830" s="46">
        <v>118</v>
      </c>
      <c r="AH3830" s="70" t="str">
        <f t="shared" si="436"/>
        <v/>
      </c>
      <c r="AI3830" s="70" t="str">
        <f t="shared" si="437"/>
        <v/>
      </c>
      <c r="AJ3830" s="70" t="str">
        <f t="shared" si="438"/>
        <v>X</v>
      </c>
      <c r="AK3830" s="70" t="str" cm="1">
        <f t="array" ref="AK3830">_xlfn.IFS(AH3830&lt;&gt;"","1",AI3830&lt;&gt;"","2",AJ3830&lt;&gt;"","3")</f>
        <v>3</v>
      </c>
    </row>
    <row r="3831" spans="1:37" x14ac:dyDescent="0.25">
      <c r="A3831" t="s">
        <v>898</v>
      </c>
      <c r="B3831" t="s">
        <v>459</v>
      </c>
      <c r="C3831" s="67" t="str">
        <f t="shared" si="433"/>
        <v>Addison Landy</v>
      </c>
      <c r="D3831" s="71" t="str" cm="1">
        <f t="array" ref="D3831">_xlfn.IFS(AK3831="1",CONCATENATE(C3831,"Regional"),AK3831="2",CONCATENATE(C3831,"Sectional"),AK3831="3",CONCATENATE(C3831,COUNTIF($C$1:C3831,C3831)))</f>
        <v>Addison Landy6</v>
      </c>
      <c r="E3831" s="66">
        <v>45174.354166666664</v>
      </c>
      <c r="F3831" t="s">
        <v>680</v>
      </c>
      <c r="G3831" s="46">
        <v>105</v>
      </c>
      <c r="H3831" s="46">
        <v>88</v>
      </c>
      <c r="I3831" s="46">
        <v>9</v>
      </c>
      <c r="J3831" t="s">
        <v>130</v>
      </c>
      <c r="K3831" t="s">
        <v>90</v>
      </c>
      <c r="L3831" s="46">
        <v>5065</v>
      </c>
      <c r="M3831" s="46">
        <v>72</v>
      </c>
      <c r="N3831" s="46">
        <v>70.400000000000006</v>
      </c>
      <c r="O3831" s="46">
        <v>118</v>
      </c>
      <c r="P3831" s="46">
        <f t="shared" si="434"/>
        <v>2</v>
      </c>
      <c r="R3831" s="67" t="s">
        <v>1438</v>
      </c>
      <c r="S3831" s="67">
        <f>COUNTIF(Y$2:$Y$100,R3831)</f>
        <v>0</v>
      </c>
      <c r="V3831" s="67">
        <f t="shared" si="435"/>
        <v>0</v>
      </c>
      <c r="X3831"/>
      <c r="Y3831" s="67" t="str">
        <f t="shared" si="439"/>
        <v xml:space="preserve"> </v>
      </c>
      <c r="AB3831" t="s">
        <v>90</v>
      </c>
      <c r="AC3831" s="46">
        <v>5065</v>
      </c>
      <c r="AD3831" s="46">
        <v>72</v>
      </c>
      <c r="AE3831" s="46">
        <v>70.400000000000006</v>
      </c>
      <c r="AF3831" s="46">
        <v>118</v>
      </c>
      <c r="AH3831" s="70" t="str">
        <f t="shared" si="436"/>
        <v/>
      </c>
      <c r="AI3831" s="70" t="str">
        <f t="shared" si="437"/>
        <v/>
      </c>
      <c r="AJ3831" s="70" t="str">
        <f t="shared" si="438"/>
        <v>X</v>
      </c>
      <c r="AK3831" s="70" t="str" cm="1">
        <f t="array" ref="AK3831">_xlfn.IFS(AH3831&lt;&gt;"","1",AI3831&lt;&gt;"","2",AJ3831&lt;&gt;"","3")</f>
        <v>3</v>
      </c>
    </row>
    <row r="3832" spans="1:37" x14ac:dyDescent="0.25">
      <c r="A3832" t="s">
        <v>464</v>
      </c>
      <c r="B3832" t="s">
        <v>452</v>
      </c>
      <c r="C3832" s="67" t="str">
        <f t="shared" si="433"/>
        <v>Sophia Baek</v>
      </c>
      <c r="D3832" s="71" t="str" cm="1">
        <f t="array" ref="D3832">_xlfn.IFS(AK3832="1",CONCATENATE(C3832,"Regional"),AK3832="2",CONCATENATE(C3832,"Sectional"),AK3832="3",CONCATENATE(C3832,COUNTIF($C$1:C3832,C3832)))</f>
        <v>Sophia Baek6</v>
      </c>
      <c r="E3832" s="66">
        <v>45174.354166666664</v>
      </c>
      <c r="F3832" t="s">
        <v>680</v>
      </c>
      <c r="G3832" s="46">
        <v>105</v>
      </c>
      <c r="H3832" s="46">
        <v>88</v>
      </c>
      <c r="I3832" s="46">
        <v>9</v>
      </c>
      <c r="J3832" t="s">
        <v>130</v>
      </c>
      <c r="K3832" t="s">
        <v>90</v>
      </c>
      <c r="L3832" s="46">
        <v>5065</v>
      </c>
      <c r="M3832" s="46">
        <v>72</v>
      </c>
      <c r="N3832" s="46">
        <v>70.400000000000006</v>
      </c>
      <c r="O3832" s="46">
        <v>118</v>
      </c>
      <c r="P3832" s="46">
        <f t="shared" si="434"/>
        <v>2</v>
      </c>
      <c r="R3832" s="67" t="s">
        <v>1163</v>
      </c>
      <c r="S3832" s="67">
        <f>COUNTIF(Y$2:$Y$100,R3832)</f>
        <v>0</v>
      </c>
      <c r="V3832" s="67">
        <f t="shared" si="435"/>
        <v>0</v>
      </c>
      <c r="X3832"/>
      <c r="Y3832" s="67" t="str">
        <f t="shared" si="439"/>
        <v xml:space="preserve"> </v>
      </c>
      <c r="AB3832" t="s">
        <v>90</v>
      </c>
      <c r="AC3832" s="46">
        <v>5065</v>
      </c>
      <c r="AD3832" s="46">
        <v>72</v>
      </c>
      <c r="AE3832" s="46">
        <v>70.400000000000006</v>
      </c>
      <c r="AF3832" s="46">
        <v>118</v>
      </c>
      <c r="AH3832" s="70" t="str">
        <f t="shared" si="436"/>
        <v/>
      </c>
      <c r="AI3832" s="70" t="str">
        <f t="shared" si="437"/>
        <v/>
      </c>
      <c r="AJ3832" s="70" t="str">
        <f t="shared" si="438"/>
        <v>X</v>
      </c>
      <c r="AK3832" s="70" t="str" cm="1">
        <f t="array" ref="AK3832">_xlfn.IFS(AH3832&lt;&gt;"","1",AI3832&lt;&gt;"","2",AJ3832&lt;&gt;"","3")</f>
        <v>3</v>
      </c>
    </row>
    <row r="3833" spans="1:37" x14ac:dyDescent="0.25">
      <c r="A3833" t="s">
        <v>869</v>
      </c>
      <c r="B3833" t="s">
        <v>870</v>
      </c>
      <c r="C3833" s="67" t="str">
        <f t="shared" si="433"/>
        <v>Vivien Ninham</v>
      </c>
      <c r="D3833" s="71" t="str" cm="1">
        <f t="array" ref="D3833">_xlfn.IFS(AK3833="1",CONCATENATE(C3833,"Regional"),AK3833="2",CONCATENATE(C3833,"Sectional"),AK3833="3",CONCATENATE(C3833,COUNTIF($C$1:C3833,C3833)))</f>
        <v>Vivien Ninham5</v>
      </c>
      <c r="E3833" s="66">
        <v>45174.354166666664</v>
      </c>
      <c r="F3833" t="s">
        <v>680</v>
      </c>
      <c r="G3833" s="46">
        <v>105</v>
      </c>
      <c r="H3833" s="46">
        <v>88</v>
      </c>
      <c r="I3833" s="46">
        <v>9</v>
      </c>
      <c r="J3833" t="s">
        <v>130</v>
      </c>
      <c r="K3833" t="s">
        <v>90</v>
      </c>
      <c r="L3833" s="46">
        <v>5065</v>
      </c>
      <c r="M3833" s="46">
        <v>72</v>
      </c>
      <c r="N3833" s="46">
        <v>70.400000000000006</v>
      </c>
      <c r="O3833" s="46">
        <v>118</v>
      </c>
      <c r="P3833" s="46">
        <f t="shared" si="434"/>
        <v>2</v>
      </c>
      <c r="R3833" s="67" t="s">
        <v>1413</v>
      </c>
      <c r="S3833" s="67">
        <f>COUNTIF(Y$2:$Y$100,R3833)</f>
        <v>0</v>
      </c>
      <c r="V3833" s="67">
        <f t="shared" si="435"/>
        <v>0</v>
      </c>
      <c r="X3833"/>
      <c r="Y3833" s="67" t="str">
        <f t="shared" si="439"/>
        <v xml:space="preserve"> </v>
      </c>
      <c r="AB3833" t="s">
        <v>90</v>
      </c>
      <c r="AC3833" s="46">
        <v>5065</v>
      </c>
      <c r="AD3833" s="46">
        <v>72</v>
      </c>
      <c r="AE3833" s="46">
        <v>70.400000000000006</v>
      </c>
      <c r="AF3833" s="46">
        <v>118</v>
      </c>
      <c r="AH3833" s="70" t="str">
        <f t="shared" si="436"/>
        <v/>
      </c>
      <c r="AI3833" s="70" t="str">
        <f t="shared" si="437"/>
        <v/>
      </c>
      <c r="AJ3833" s="70" t="str">
        <f t="shared" si="438"/>
        <v>X</v>
      </c>
      <c r="AK3833" s="70" t="str" cm="1">
        <f t="array" ref="AK3833">_xlfn.IFS(AH3833&lt;&gt;"","1",AI3833&lt;&gt;"","2",AJ3833&lt;&gt;"","3")</f>
        <v>3</v>
      </c>
    </row>
    <row r="3834" spans="1:37" x14ac:dyDescent="0.25">
      <c r="A3834" t="s">
        <v>834</v>
      </c>
      <c r="B3834" t="s">
        <v>872</v>
      </c>
      <c r="C3834" s="67" t="str">
        <f t="shared" si="433"/>
        <v>Mallory Buntin</v>
      </c>
      <c r="D3834" s="71" t="str" cm="1">
        <f t="array" ref="D3834">_xlfn.IFS(AK3834="1",CONCATENATE(C3834,"Regional"),AK3834="2",CONCATENATE(C3834,"Sectional"),AK3834="3",CONCATENATE(C3834,COUNTIF($C$1:C3834,C3834)))</f>
        <v>Mallory Buntin2</v>
      </c>
      <c r="E3834" s="66">
        <v>45174.354166666664</v>
      </c>
      <c r="F3834" t="s">
        <v>680</v>
      </c>
      <c r="G3834" s="46">
        <v>105</v>
      </c>
      <c r="H3834" s="46">
        <v>89</v>
      </c>
      <c r="I3834" s="46">
        <v>14</v>
      </c>
      <c r="J3834" t="s">
        <v>130</v>
      </c>
      <c r="K3834" t="s">
        <v>90</v>
      </c>
      <c r="L3834" s="46">
        <v>5065</v>
      </c>
      <c r="M3834" s="46">
        <v>72</v>
      </c>
      <c r="N3834" s="46">
        <v>70.400000000000006</v>
      </c>
      <c r="O3834" s="46">
        <v>118</v>
      </c>
      <c r="P3834" s="46">
        <f t="shared" si="434"/>
        <v>2</v>
      </c>
      <c r="R3834" s="67" t="s">
        <v>1417</v>
      </c>
      <c r="S3834" s="67">
        <f>COUNTIF(Y$2:$Y$100,R3834)</f>
        <v>0</v>
      </c>
      <c r="V3834" s="67">
        <f t="shared" si="435"/>
        <v>0</v>
      </c>
      <c r="X3834"/>
      <c r="Y3834" s="67" t="str">
        <f t="shared" si="439"/>
        <v xml:space="preserve"> </v>
      </c>
      <c r="AB3834" t="s">
        <v>90</v>
      </c>
      <c r="AC3834" s="46">
        <v>5065</v>
      </c>
      <c r="AD3834" s="46">
        <v>72</v>
      </c>
      <c r="AE3834" s="46">
        <v>70.400000000000006</v>
      </c>
      <c r="AF3834" s="46">
        <v>118</v>
      </c>
      <c r="AH3834" s="70" t="str">
        <f t="shared" si="436"/>
        <v/>
      </c>
      <c r="AI3834" s="70" t="str">
        <f t="shared" si="437"/>
        <v/>
      </c>
      <c r="AJ3834" s="70" t="str">
        <f t="shared" si="438"/>
        <v>X</v>
      </c>
      <c r="AK3834" s="70" t="str" cm="1">
        <f t="array" ref="AK3834">_xlfn.IFS(AH3834&lt;&gt;"","1",AI3834&lt;&gt;"","2",AJ3834&lt;&gt;"","3")</f>
        <v>3</v>
      </c>
    </row>
    <row r="3835" spans="1:37" x14ac:dyDescent="0.25">
      <c r="A3835" t="s">
        <v>388</v>
      </c>
      <c r="B3835" t="s">
        <v>217</v>
      </c>
      <c r="C3835" s="67" t="str">
        <f t="shared" si="433"/>
        <v>Riley Wood</v>
      </c>
      <c r="D3835" s="71" t="str" cm="1">
        <f t="array" ref="D3835">_xlfn.IFS(AK3835="1",CONCATENATE(C3835,"Regional"),AK3835="2",CONCATENATE(C3835,"Sectional"),AK3835="3",CONCATENATE(C3835,COUNTIF($C$1:C3835,C3835)))</f>
        <v>Riley Wood7</v>
      </c>
      <c r="E3835" s="66">
        <v>45174.354166666664</v>
      </c>
      <c r="F3835" t="s">
        <v>680</v>
      </c>
      <c r="G3835" s="46">
        <v>105</v>
      </c>
      <c r="H3835" s="46">
        <v>89</v>
      </c>
      <c r="I3835" s="46">
        <v>14</v>
      </c>
      <c r="J3835" t="s">
        <v>130</v>
      </c>
      <c r="K3835" t="s">
        <v>90</v>
      </c>
      <c r="L3835" s="46">
        <v>5065</v>
      </c>
      <c r="M3835" s="46">
        <v>72</v>
      </c>
      <c r="N3835" s="46">
        <v>70.400000000000006</v>
      </c>
      <c r="O3835" s="46">
        <v>118</v>
      </c>
      <c r="P3835" s="46">
        <f t="shared" si="434"/>
        <v>2</v>
      </c>
      <c r="R3835" s="67" t="s">
        <v>1292</v>
      </c>
      <c r="S3835" s="67">
        <f>COUNTIF(Y$2:$Y$100,R3835)</f>
        <v>0</v>
      </c>
      <c r="V3835" s="67">
        <f t="shared" si="435"/>
        <v>0</v>
      </c>
      <c r="X3835"/>
      <c r="Y3835" s="67" t="str">
        <f t="shared" si="439"/>
        <v xml:space="preserve"> </v>
      </c>
      <c r="AB3835" t="s">
        <v>90</v>
      </c>
      <c r="AC3835" s="46">
        <v>5065</v>
      </c>
      <c r="AD3835" s="46">
        <v>72</v>
      </c>
      <c r="AE3835" s="46">
        <v>70.400000000000006</v>
      </c>
      <c r="AF3835" s="46">
        <v>118</v>
      </c>
      <c r="AH3835" s="70" t="str">
        <f t="shared" si="436"/>
        <v/>
      </c>
      <c r="AI3835" s="70" t="str">
        <f t="shared" si="437"/>
        <v/>
      </c>
      <c r="AJ3835" s="70" t="str">
        <f t="shared" si="438"/>
        <v>X</v>
      </c>
      <c r="AK3835" s="70" t="str" cm="1">
        <f t="array" ref="AK3835">_xlfn.IFS(AH3835&lt;&gt;"","1",AI3835&lt;&gt;"","2",AJ3835&lt;&gt;"","3")</f>
        <v>3</v>
      </c>
    </row>
    <row r="3836" spans="1:37" x14ac:dyDescent="0.25">
      <c r="A3836" t="s">
        <v>690</v>
      </c>
      <c r="B3836" t="s">
        <v>691</v>
      </c>
      <c r="C3836" s="67" t="str">
        <f t="shared" si="433"/>
        <v>Maci McNichols</v>
      </c>
      <c r="D3836" s="71" t="str" cm="1">
        <f t="array" ref="D3836">_xlfn.IFS(AK3836="1",CONCATENATE(C3836,"Regional"),AK3836="2",CONCATENATE(C3836,"Sectional"),AK3836="3",CONCATENATE(C3836,COUNTIF($C$1:C3836,C3836)))</f>
        <v>Maci McNichols2</v>
      </c>
      <c r="E3836" s="66">
        <v>45174.354166666664</v>
      </c>
      <c r="F3836" t="s">
        <v>680</v>
      </c>
      <c r="G3836" s="46">
        <v>105</v>
      </c>
      <c r="H3836" s="46">
        <v>89</v>
      </c>
      <c r="I3836" s="46">
        <v>14</v>
      </c>
      <c r="J3836" t="s">
        <v>130</v>
      </c>
      <c r="K3836" t="s">
        <v>90</v>
      </c>
      <c r="L3836" s="46">
        <v>5065</v>
      </c>
      <c r="M3836" s="46">
        <v>72</v>
      </c>
      <c r="N3836" s="46">
        <v>70.400000000000006</v>
      </c>
      <c r="O3836" s="46">
        <v>118</v>
      </c>
      <c r="P3836" s="46">
        <f t="shared" si="434"/>
        <v>2</v>
      </c>
      <c r="R3836" s="67" t="s">
        <v>1296</v>
      </c>
      <c r="S3836" s="67">
        <f>COUNTIF(Y$2:$Y$100,R3836)</f>
        <v>0</v>
      </c>
      <c r="V3836" s="67">
        <f t="shared" si="435"/>
        <v>0</v>
      </c>
      <c r="X3836"/>
      <c r="Y3836" s="67" t="str">
        <f t="shared" si="439"/>
        <v xml:space="preserve"> </v>
      </c>
      <c r="AB3836" t="s">
        <v>90</v>
      </c>
      <c r="AC3836" s="46">
        <v>5065</v>
      </c>
      <c r="AD3836" s="46">
        <v>72</v>
      </c>
      <c r="AE3836" s="46">
        <v>70.400000000000006</v>
      </c>
      <c r="AF3836" s="46">
        <v>118</v>
      </c>
      <c r="AH3836" s="70" t="str">
        <f t="shared" si="436"/>
        <v/>
      </c>
      <c r="AI3836" s="70" t="str">
        <f t="shared" si="437"/>
        <v/>
      </c>
      <c r="AJ3836" s="70" t="str">
        <f t="shared" si="438"/>
        <v>X</v>
      </c>
      <c r="AK3836" s="70" t="str" cm="1">
        <f t="array" ref="AK3836">_xlfn.IFS(AH3836&lt;&gt;"","1",AI3836&lt;&gt;"","2",AJ3836&lt;&gt;"","3")</f>
        <v>3</v>
      </c>
    </row>
    <row r="3837" spans="1:37" x14ac:dyDescent="0.25">
      <c r="A3837" t="s">
        <v>696</v>
      </c>
      <c r="B3837" t="s">
        <v>328</v>
      </c>
      <c r="C3837" s="67" t="str">
        <f t="shared" si="433"/>
        <v>Emerson Fitzgerald</v>
      </c>
      <c r="D3837" s="71" t="str" cm="1">
        <f t="array" ref="D3837">_xlfn.IFS(AK3837="1",CONCATENATE(C3837,"Regional"),AK3837="2",CONCATENATE(C3837,"Sectional"),AK3837="3",CONCATENATE(C3837,COUNTIF($C$1:C3837,C3837)))</f>
        <v>Emerson Fitzgerald8</v>
      </c>
      <c r="E3837" s="66">
        <v>45174.354166666664</v>
      </c>
      <c r="F3837" t="s">
        <v>680</v>
      </c>
      <c r="G3837" s="46">
        <v>105</v>
      </c>
      <c r="H3837" s="46">
        <v>89</v>
      </c>
      <c r="I3837" s="46">
        <v>14</v>
      </c>
      <c r="J3837" t="s">
        <v>130</v>
      </c>
      <c r="K3837" t="s">
        <v>90</v>
      </c>
      <c r="L3837" s="46">
        <v>5065</v>
      </c>
      <c r="M3837" s="46">
        <v>72</v>
      </c>
      <c r="N3837" s="46">
        <v>70.400000000000006</v>
      </c>
      <c r="O3837" s="46">
        <v>118</v>
      </c>
      <c r="P3837" s="46">
        <f t="shared" si="434"/>
        <v>2</v>
      </c>
      <c r="R3837" s="67" t="s">
        <v>1301</v>
      </c>
      <c r="S3837" s="67">
        <f>COUNTIF(Y$2:$Y$100,R3837)</f>
        <v>0</v>
      </c>
      <c r="V3837" s="67">
        <f t="shared" si="435"/>
        <v>0</v>
      </c>
      <c r="X3837"/>
      <c r="Y3837" s="67" t="str">
        <f t="shared" si="439"/>
        <v xml:space="preserve"> </v>
      </c>
      <c r="AB3837" t="s">
        <v>90</v>
      </c>
      <c r="AC3837" s="46">
        <v>5065</v>
      </c>
      <c r="AD3837" s="46">
        <v>72</v>
      </c>
      <c r="AE3837" s="46">
        <v>70.400000000000006</v>
      </c>
      <c r="AF3837" s="46">
        <v>118</v>
      </c>
      <c r="AH3837" s="70" t="str">
        <f t="shared" si="436"/>
        <v/>
      </c>
      <c r="AI3837" s="70" t="str">
        <f t="shared" si="437"/>
        <v/>
      </c>
      <c r="AJ3837" s="70" t="str">
        <f t="shared" si="438"/>
        <v>X</v>
      </c>
      <c r="AK3837" s="70" t="str" cm="1">
        <f t="array" ref="AK3837">_xlfn.IFS(AH3837&lt;&gt;"","1",AI3837&lt;&gt;"","2",AJ3837&lt;&gt;"","3")</f>
        <v>3</v>
      </c>
    </row>
    <row r="3838" spans="1:37" x14ac:dyDescent="0.25">
      <c r="A3838" t="s">
        <v>689</v>
      </c>
      <c r="B3838" t="s">
        <v>452</v>
      </c>
      <c r="C3838" s="67" t="str">
        <f t="shared" si="433"/>
        <v>Sophia Otto</v>
      </c>
      <c r="D3838" s="71" t="str" cm="1">
        <f t="array" ref="D3838">_xlfn.IFS(AK3838="1",CONCATENATE(C3838,"Regional"),AK3838="2",CONCATENATE(C3838,"Sectional"),AK3838="3",CONCATENATE(C3838,COUNTIF($C$1:C3838,C3838)))</f>
        <v>Sophia Otto9</v>
      </c>
      <c r="E3838" s="66">
        <v>45174.354166666664</v>
      </c>
      <c r="F3838" t="s">
        <v>680</v>
      </c>
      <c r="G3838" s="46">
        <v>105</v>
      </c>
      <c r="H3838" s="46">
        <v>90</v>
      </c>
      <c r="I3838" s="46">
        <v>18</v>
      </c>
      <c r="J3838" t="s">
        <v>130</v>
      </c>
      <c r="K3838" t="s">
        <v>90</v>
      </c>
      <c r="L3838" s="46">
        <v>5065</v>
      </c>
      <c r="M3838" s="46">
        <v>72</v>
      </c>
      <c r="N3838" s="46">
        <v>70.400000000000006</v>
      </c>
      <c r="O3838" s="46">
        <v>118</v>
      </c>
      <c r="P3838" s="46">
        <f t="shared" si="434"/>
        <v>2</v>
      </c>
      <c r="R3838" s="67" t="s">
        <v>1340</v>
      </c>
      <c r="S3838" s="67">
        <f>COUNTIF(Y$2:$Y$100,R3838)</f>
        <v>0</v>
      </c>
      <c r="V3838" s="67">
        <f t="shared" si="435"/>
        <v>0</v>
      </c>
      <c r="X3838"/>
      <c r="Y3838" s="67" t="str">
        <f t="shared" si="439"/>
        <v xml:space="preserve"> </v>
      </c>
      <c r="AB3838" t="s">
        <v>90</v>
      </c>
      <c r="AC3838" s="46">
        <v>5065</v>
      </c>
      <c r="AD3838" s="46">
        <v>72</v>
      </c>
      <c r="AE3838" s="46">
        <v>70.400000000000006</v>
      </c>
      <c r="AF3838" s="46">
        <v>118</v>
      </c>
      <c r="AH3838" s="70" t="str">
        <f t="shared" si="436"/>
        <v/>
      </c>
      <c r="AI3838" s="70" t="str">
        <f t="shared" si="437"/>
        <v/>
      </c>
      <c r="AJ3838" s="70" t="str">
        <f t="shared" si="438"/>
        <v>X</v>
      </c>
      <c r="AK3838" s="70" t="str" cm="1">
        <f t="array" ref="AK3838">_xlfn.IFS(AH3838&lt;&gt;"","1",AI3838&lt;&gt;"","2",AJ3838&lt;&gt;"","3")</f>
        <v>3</v>
      </c>
    </row>
    <row r="3839" spans="1:37" x14ac:dyDescent="0.25">
      <c r="A3839" t="s">
        <v>751</v>
      </c>
      <c r="B3839" t="s">
        <v>752</v>
      </c>
      <c r="C3839" s="67" t="str">
        <f t="shared" si="433"/>
        <v>Kaya Monzingo</v>
      </c>
      <c r="D3839" s="71" t="str" cm="1">
        <f t="array" ref="D3839">_xlfn.IFS(AK3839="1",CONCATENATE(C3839,"Regional"),AK3839="2",CONCATENATE(C3839,"Sectional"),AK3839="3",CONCATENATE(C3839,COUNTIF($C$1:C3839,C3839)))</f>
        <v>Kaya Monzingo9</v>
      </c>
      <c r="E3839" s="66">
        <v>45174.354166666664</v>
      </c>
      <c r="F3839" t="s">
        <v>680</v>
      </c>
      <c r="G3839" s="46">
        <v>105</v>
      </c>
      <c r="H3839" s="46">
        <v>90</v>
      </c>
      <c r="I3839" s="46">
        <v>18</v>
      </c>
      <c r="J3839" t="s">
        <v>130</v>
      </c>
      <c r="K3839" t="s">
        <v>90</v>
      </c>
      <c r="L3839" s="46">
        <v>5065</v>
      </c>
      <c r="M3839" s="46">
        <v>72</v>
      </c>
      <c r="N3839" s="46">
        <v>70.400000000000006</v>
      </c>
      <c r="O3839" s="46">
        <v>118</v>
      </c>
      <c r="P3839" s="46">
        <f t="shared" si="434"/>
        <v>2</v>
      </c>
      <c r="R3839" s="67" t="s">
        <v>1339</v>
      </c>
      <c r="S3839" s="67">
        <f>COUNTIF(Y$2:$Y$100,R3839)</f>
        <v>0</v>
      </c>
      <c r="V3839" s="67">
        <f t="shared" si="435"/>
        <v>0</v>
      </c>
      <c r="X3839"/>
      <c r="Y3839" s="67" t="str">
        <f t="shared" si="439"/>
        <v xml:space="preserve"> </v>
      </c>
      <c r="AB3839" t="s">
        <v>90</v>
      </c>
      <c r="AC3839" s="46">
        <v>5065</v>
      </c>
      <c r="AD3839" s="46">
        <v>72</v>
      </c>
      <c r="AE3839" s="46">
        <v>70.400000000000006</v>
      </c>
      <c r="AF3839" s="46">
        <v>118</v>
      </c>
      <c r="AH3839" s="70" t="str">
        <f t="shared" si="436"/>
        <v/>
      </c>
      <c r="AI3839" s="70" t="str">
        <f t="shared" si="437"/>
        <v/>
      </c>
      <c r="AJ3839" s="70" t="str">
        <f t="shared" si="438"/>
        <v>X</v>
      </c>
      <c r="AK3839" s="70" t="str" cm="1">
        <f t="array" ref="AK3839">_xlfn.IFS(AH3839&lt;&gt;"","1",AI3839&lt;&gt;"","2",AJ3839&lt;&gt;"","3")</f>
        <v>3</v>
      </c>
    </row>
    <row r="3840" spans="1:37" x14ac:dyDescent="0.25">
      <c r="A3840" t="s">
        <v>1799</v>
      </c>
      <c r="B3840" t="s">
        <v>891</v>
      </c>
      <c r="C3840" s="67" t="str">
        <f t="shared" si="433"/>
        <v>Brynn Sikich</v>
      </c>
      <c r="D3840" s="71" t="str" cm="1">
        <f t="array" ref="D3840">_xlfn.IFS(AK3840="1",CONCATENATE(C3840,"Regional"),AK3840="2",CONCATENATE(C3840,"Sectional"),AK3840="3",CONCATENATE(C3840,COUNTIF($C$1:C3840,C3840)))</f>
        <v>Brynn Sikich4</v>
      </c>
      <c r="E3840" s="66">
        <v>45174.354166666664</v>
      </c>
      <c r="F3840" t="s">
        <v>680</v>
      </c>
      <c r="G3840" s="46">
        <v>105</v>
      </c>
      <c r="H3840" s="46">
        <v>92</v>
      </c>
      <c r="I3840" s="46">
        <v>20</v>
      </c>
      <c r="J3840" t="s">
        <v>130</v>
      </c>
      <c r="K3840" t="s">
        <v>90</v>
      </c>
      <c r="L3840" s="46">
        <v>5065</v>
      </c>
      <c r="M3840" s="46">
        <v>72</v>
      </c>
      <c r="N3840" s="46">
        <v>70.400000000000006</v>
      </c>
      <c r="O3840" s="46">
        <v>118</v>
      </c>
      <c r="P3840" s="46">
        <f t="shared" si="434"/>
        <v>2</v>
      </c>
      <c r="R3840" s="67" t="s">
        <v>2803</v>
      </c>
      <c r="S3840" s="67">
        <f>COUNTIF(Y$2:$Y$100,R3840)</f>
        <v>0</v>
      </c>
      <c r="V3840" s="67">
        <f t="shared" si="435"/>
        <v>0</v>
      </c>
      <c r="X3840"/>
      <c r="Y3840" s="67" t="str">
        <f t="shared" si="439"/>
        <v xml:space="preserve"> </v>
      </c>
      <c r="AB3840" t="s">
        <v>90</v>
      </c>
      <c r="AC3840" s="46">
        <v>5065</v>
      </c>
      <c r="AD3840" s="46">
        <v>72</v>
      </c>
      <c r="AE3840" s="46">
        <v>70.400000000000006</v>
      </c>
      <c r="AF3840" s="46">
        <v>118</v>
      </c>
      <c r="AH3840" s="70" t="str">
        <f t="shared" si="436"/>
        <v/>
      </c>
      <c r="AI3840" s="70" t="str">
        <f t="shared" si="437"/>
        <v/>
      </c>
      <c r="AJ3840" s="70" t="str">
        <f t="shared" si="438"/>
        <v>X</v>
      </c>
      <c r="AK3840" s="70" t="str" cm="1">
        <f t="array" ref="AK3840">_xlfn.IFS(AH3840&lt;&gt;"","1",AI3840&lt;&gt;"","2",AJ3840&lt;&gt;"","3")</f>
        <v>3</v>
      </c>
    </row>
    <row r="3841" spans="1:37" x14ac:dyDescent="0.25">
      <c r="A3841" t="s">
        <v>1652</v>
      </c>
      <c r="B3841" t="s">
        <v>443</v>
      </c>
      <c r="C3841" s="67" t="str">
        <f t="shared" si="433"/>
        <v>Emily Blankenburg</v>
      </c>
      <c r="D3841" s="71" t="str" cm="1">
        <f t="array" ref="D3841">_xlfn.IFS(AK3841="1",CONCATENATE(C3841,"Regional"),AK3841="2",CONCATENATE(C3841,"Sectional"),AK3841="3",CONCATENATE(C3841,COUNTIF($C$1:C3841,C3841)))</f>
        <v>Emily Blankenburg9</v>
      </c>
      <c r="E3841" s="66">
        <v>45174.354166666664</v>
      </c>
      <c r="F3841" t="s">
        <v>680</v>
      </c>
      <c r="G3841" s="46">
        <v>105</v>
      </c>
      <c r="H3841" s="46">
        <v>92</v>
      </c>
      <c r="I3841" s="46">
        <v>20</v>
      </c>
      <c r="J3841" t="s">
        <v>130</v>
      </c>
      <c r="K3841" t="s">
        <v>90</v>
      </c>
      <c r="L3841" s="46">
        <v>5065</v>
      </c>
      <c r="M3841" s="46">
        <v>72</v>
      </c>
      <c r="N3841" s="46">
        <v>70.400000000000006</v>
      </c>
      <c r="O3841" s="46">
        <v>118</v>
      </c>
      <c r="P3841" s="46">
        <f t="shared" si="434"/>
        <v>2</v>
      </c>
      <c r="R3841" s="67" t="s">
        <v>3484</v>
      </c>
      <c r="S3841" s="67">
        <f>COUNTIF(Y$2:$Y$100,R3841)</f>
        <v>0</v>
      </c>
      <c r="V3841" s="67">
        <f t="shared" si="435"/>
        <v>0</v>
      </c>
      <c r="X3841"/>
      <c r="Y3841" s="67" t="str">
        <f t="shared" si="439"/>
        <v xml:space="preserve"> </v>
      </c>
      <c r="AB3841" t="s">
        <v>90</v>
      </c>
      <c r="AC3841" s="46">
        <v>5065</v>
      </c>
      <c r="AD3841" s="46">
        <v>72</v>
      </c>
      <c r="AE3841" s="46">
        <v>70.400000000000006</v>
      </c>
      <c r="AF3841" s="46">
        <v>118</v>
      </c>
      <c r="AH3841" s="70" t="str">
        <f t="shared" si="436"/>
        <v/>
      </c>
      <c r="AI3841" s="70" t="str">
        <f t="shared" si="437"/>
        <v/>
      </c>
      <c r="AJ3841" s="70" t="str">
        <f t="shared" si="438"/>
        <v>X</v>
      </c>
      <c r="AK3841" s="70" t="str" cm="1">
        <f t="array" ref="AK3841">_xlfn.IFS(AH3841&lt;&gt;"","1",AI3841&lt;&gt;"","2",AJ3841&lt;&gt;"","3")</f>
        <v>3</v>
      </c>
    </row>
    <row r="3842" spans="1:37" x14ac:dyDescent="0.25">
      <c r="A3842" t="s">
        <v>315</v>
      </c>
      <c r="B3842" t="s">
        <v>353</v>
      </c>
      <c r="C3842" s="67" t="str">
        <f t="shared" ref="C3842:C3905" si="440">CONCATENATE(B3842," ",A3842)</f>
        <v>Olivia Morgan</v>
      </c>
      <c r="D3842" s="71" t="str" cm="1">
        <f t="array" ref="D3842">_xlfn.IFS(AK3842="1",CONCATENATE(C3842,"Regional"),AK3842="2",CONCATENATE(C3842,"Sectional"),AK3842="3",CONCATENATE(C3842,COUNTIF($C$1:C3842,C3842)))</f>
        <v>Olivia Morgan9</v>
      </c>
      <c r="E3842" s="66">
        <v>45174.354166666664</v>
      </c>
      <c r="F3842" t="s">
        <v>680</v>
      </c>
      <c r="G3842" s="46">
        <v>105</v>
      </c>
      <c r="H3842" s="46">
        <v>92</v>
      </c>
      <c r="I3842" s="46">
        <v>20</v>
      </c>
      <c r="J3842" t="s">
        <v>130</v>
      </c>
      <c r="K3842" t="s">
        <v>90</v>
      </c>
      <c r="L3842" s="46">
        <v>5065</v>
      </c>
      <c r="M3842" s="46">
        <v>72</v>
      </c>
      <c r="N3842" s="46">
        <v>70.400000000000006</v>
      </c>
      <c r="O3842" s="46">
        <v>118</v>
      </c>
      <c r="P3842" s="46">
        <f t="shared" ref="P3842:P3905" si="441">IF(L3842&gt;4000,2,1)</f>
        <v>2</v>
      </c>
      <c r="R3842" s="67" t="s">
        <v>1338</v>
      </c>
      <c r="S3842" s="67">
        <f>COUNTIF(Y$2:$Y$100,R3842)</f>
        <v>0</v>
      </c>
      <c r="V3842" s="67">
        <f t="shared" ref="V3842:V3905" si="442">COUNTIF(R3842:R6465,Y3842)</f>
        <v>0</v>
      </c>
      <c r="X3842"/>
      <c r="Y3842" s="67" t="str">
        <f t="shared" si="439"/>
        <v xml:space="preserve"> </v>
      </c>
      <c r="AB3842" t="s">
        <v>90</v>
      </c>
      <c r="AC3842" s="46">
        <v>5065</v>
      </c>
      <c r="AD3842" s="46">
        <v>72</v>
      </c>
      <c r="AE3842" s="46">
        <v>70.400000000000006</v>
      </c>
      <c r="AF3842" s="46">
        <v>118</v>
      </c>
      <c r="AH3842" s="70" t="str">
        <f t="shared" ref="AH3842:AH3905" si="443">IF(ISNUMBER(SEARCH("regional",$F3842)),$F3842,"")</f>
        <v/>
      </c>
      <c r="AI3842" s="70" t="str">
        <f t="shared" ref="AI3842:AI3905" si="444">IF(ISNUMBER(SEARCH("sectional",$F3842)),$F3842,"")</f>
        <v/>
      </c>
      <c r="AJ3842" s="70" t="str">
        <f t="shared" ref="AJ3842:AJ3905" si="445">IF(AND(AH3842="",AI3842=""),"X","")</f>
        <v>X</v>
      </c>
      <c r="AK3842" s="70" t="str" cm="1">
        <f t="array" ref="AK3842">_xlfn.IFS(AH3842&lt;&gt;"","1",AI3842&lt;&gt;"","2",AJ3842&lt;&gt;"","3")</f>
        <v>3</v>
      </c>
    </row>
    <row r="3843" spans="1:37" x14ac:dyDescent="0.25">
      <c r="A3843" t="s">
        <v>1817</v>
      </c>
      <c r="B3843" t="s">
        <v>362</v>
      </c>
      <c r="C3843" s="67" t="str">
        <f t="shared" si="440"/>
        <v>Emma Hudson</v>
      </c>
      <c r="D3843" s="71" t="str" cm="1">
        <f t="array" ref="D3843">_xlfn.IFS(AK3843="1",CONCATENATE(C3843,"Regional"),AK3843="2",CONCATENATE(C3843,"Sectional"),AK3843="3",CONCATENATE(C3843,COUNTIF($C$1:C3843,C3843)))</f>
        <v>Emma Hudson6</v>
      </c>
      <c r="E3843" s="66">
        <v>45174.354166666664</v>
      </c>
      <c r="F3843" t="s">
        <v>680</v>
      </c>
      <c r="G3843" s="46">
        <v>105</v>
      </c>
      <c r="H3843" s="46">
        <v>93</v>
      </c>
      <c r="I3843" s="46">
        <v>23</v>
      </c>
      <c r="J3843" t="s">
        <v>130</v>
      </c>
      <c r="K3843" t="s">
        <v>90</v>
      </c>
      <c r="L3843" s="46">
        <v>5065</v>
      </c>
      <c r="M3843" s="46">
        <v>72</v>
      </c>
      <c r="N3843" s="46">
        <v>70.400000000000006</v>
      </c>
      <c r="O3843" s="46">
        <v>118</v>
      </c>
      <c r="P3843" s="46">
        <f t="shared" si="441"/>
        <v>2</v>
      </c>
      <c r="R3843" s="67" t="s">
        <v>2818</v>
      </c>
      <c r="S3843" s="67">
        <f>COUNTIF(Y$2:$Y$100,R3843)</f>
        <v>0</v>
      </c>
      <c r="V3843" s="67">
        <f t="shared" si="442"/>
        <v>0</v>
      </c>
      <c r="X3843"/>
      <c r="Y3843" s="67" t="str">
        <f t="shared" si="439"/>
        <v xml:space="preserve"> </v>
      </c>
      <c r="AB3843" t="s">
        <v>90</v>
      </c>
      <c r="AC3843" s="46">
        <v>5065</v>
      </c>
      <c r="AD3843" s="46">
        <v>72</v>
      </c>
      <c r="AE3843" s="46">
        <v>70.400000000000006</v>
      </c>
      <c r="AF3843" s="46">
        <v>118</v>
      </c>
      <c r="AH3843" s="70" t="str">
        <f t="shared" si="443"/>
        <v/>
      </c>
      <c r="AI3843" s="70" t="str">
        <f t="shared" si="444"/>
        <v/>
      </c>
      <c r="AJ3843" s="70" t="str">
        <f t="shared" si="445"/>
        <v>X</v>
      </c>
      <c r="AK3843" s="70" t="str" cm="1">
        <f t="array" ref="AK3843">_xlfn.IFS(AH3843&lt;&gt;"","1",AI3843&lt;&gt;"","2",AJ3843&lt;&gt;"","3")</f>
        <v>3</v>
      </c>
    </row>
    <row r="3844" spans="1:37" x14ac:dyDescent="0.25">
      <c r="A3844" t="s">
        <v>685</v>
      </c>
      <c r="B3844" t="s">
        <v>270</v>
      </c>
      <c r="C3844" s="67" t="str">
        <f t="shared" si="440"/>
        <v>Natalie Quella</v>
      </c>
      <c r="D3844" s="71" t="str" cm="1">
        <f t="array" ref="D3844">_xlfn.IFS(AK3844="1",CONCATENATE(C3844,"Regional"),AK3844="2",CONCATENATE(C3844,"Sectional"),AK3844="3",CONCATENATE(C3844,COUNTIF($C$1:C3844,C3844)))</f>
        <v>Natalie Quella1</v>
      </c>
      <c r="E3844" s="66">
        <v>45174.354166666664</v>
      </c>
      <c r="F3844" t="s">
        <v>680</v>
      </c>
      <c r="G3844" s="46">
        <v>105</v>
      </c>
      <c r="H3844" s="46">
        <v>94</v>
      </c>
      <c r="I3844" s="46">
        <v>24</v>
      </c>
      <c r="J3844" t="s">
        <v>130</v>
      </c>
      <c r="K3844" t="s">
        <v>90</v>
      </c>
      <c r="L3844" s="46">
        <v>5065</v>
      </c>
      <c r="M3844" s="46">
        <v>72</v>
      </c>
      <c r="N3844" s="46">
        <v>70.400000000000006</v>
      </c>
      <c r="O3844" s="46">
        <v>118</v>
      </c>
      <c r="P3844" s="46">
        <f t="shared" si="441"/>
        <v>2</v>
      </c>
      <c r="R3844" s="67" t="s">
        <v>1293</v>
      </c>
      <c r="S3844" s="67">
        <f>COUNTIF(Y$2:$Y$100,R3844)</f>
        <v>0</v>
      </c>
      <c r="V3844" s="67">
        <f t="shared" si="442"/>
        <v>0</v>
      </c>
      <c r="X3844"/>
      <c r="Y3844" s="67" t="str">
        <f t="shared" si="439"/>
        <v xml:space="preserve"> </v>
      </c>
      <c r="AB3844" t="s">
        <v>90</v>
      </c>
      <c r="AC3844" s="46">
        <v>5065</v>
      </c>
      <c r="AD3844" s="46">
        <v>72</v>
      </c>
      <c r="AE3844" s="46">
        <v>70.400000000000006</v>
      </c>
      <c r="AF3844" s="46">
        <v>118</v>
      </c>
      <c r="AH3844" s="70" t="str">
        <f t="shared" si="443"/>
        <v/>
      </c>
      <c r="AI3844" s="70" t="str">
        <f t="shared" si="444"/>
        <v/>
      </c>
      <c r="AJ3844" s="70" t="str">
        <f t="shared" si="445"/>
        <v>X</v>
      </c>
      <c r="AK3844" s="70" t="str" cm="1">
        <f t="array" ref="AK3844">_xlfn.IFS(AH3844&lt;&gt;"","1",AI3844&lt;&gt;"","2",AJ3844&lt;&gt;"","3")</f>
        <v>3</v>
      </c>
    </row>
    <row r="3845" spans="1:37" x14ac:dyDescent="0.25">
      <c r="A3845" t="s">
        <v>1653</v>
      </c>
      <c r="B3845" t="s">
        <v>393</v>
      </c>
      <c r="C3845" s="67" t="str">
        <f t="shared" si="440"/>
        <v>Mia Tsuchihashi</v>
      </c>
      <c r="D3845" s="71" t="str" cm="1">
        <f t="array" ref="D3845">_xlfn.IFS(AK3845="1",CONCATENATE(C3845,"Regional"),AK3845="2",CONCATENATE(C3845,"Sectional"),AK3845="3",CONCATENATE(C3845,COUNTIF($C$1:C3845,C3845)))</f>
        <v>Mia Tsuchihashi9</v>
      </c>
      <c r="E3845" s="66">
        <v>45174.354166666664</v>
      </c>
      <c r="F3845" t="s">
        <v>680</v>
      </c>
      <c r="G3845" s="46">
        <v>105</v>
      </c>
      <c r="H3845" s="46">
        <v>94</v>
      </c>
      <c r="I3845" s="46">
        <v>24</v>
      </c>
      <c r="J3845" t="s">
        <v>130</v>
      </c>
      <c r="K3845" t="s">
        <v>90</v>
      </c>
      <c r="L3845" s="46">
        <v>5065</v>
      </c>
      <c r="M3845" s="46">
        <v>72</v>
      </c>
      <c r="N3845" s="46">
        <v>70.400000000000006</v>
      </c>
      <c r="O3845" s="46">
        <v>118</v>
      </c>
      <c r="P3845" s="46">
        <f t="shared" si="441"/>
        <v>2</v>
      </c>
      <c r="R3845" s="67" t="s">
        <v>3480</v>
      </c>
      <c r="S3845" s="67">
        <f>COUNTIF(Y$2:$Y$100,R3845)</f>
        <v>0</v>
      </c>
      <c r="V3845" s="67">
        <f t="shared" si="442"/>
        <v>0</v>
      </c>
      <c r="X3845"/>
      <c r="Y3845" s="67" t="str">
        <f t="shared" si="439"/>
        <v xml:space="preserve"> </v>
      </c>
      <c r="AB3845" t="s">
        <v>90</v>
      </c>
      <c r="AC3845" s="46">
        <v>5065</v>
      </c>
      <c r="AD3845" s="46">
        <v>72</v>
      </c>
      <c r="AE3845" s="46">
        <v>70.400000000000006</v>
      </c>
      <c r="AF3845" s="46">
        <v>118</v>
      </c>
      <c r="AH3845" s="70" t="str">
        <f t="shared" si="443"/>
        <v/>
      </c>
      <c r="AI3845" s="70" t="str">
        <f t="shared" si="444"/>
        <v/>
      </c>
      <c r="AJ3845" s="70" t="str">
        <f t="shared" si="445"/>
        <v>X</v>
      </c>
      <c r="AK3845" s="70" t="str" cm="1">
        <f t="array" ref="AK3845">_xlfn.IFS(AH3845&lt;&gt;"","1",AI3845&lt;&gt;"","2",AJ3845&lt;&gt;"","3")</f>
        <v>3</v>
      </c>
    </row>
    <row r="3846" spans="1:37" x14ac:dyDescent="0.25">
      <c r="A3846" t="s">
        <v>264</v>
      </c>
      <c r="B3846" t="s">
        <v>473</v>
      </c>
      <c r="C3846" s="67" t="str">
        <f t="shared" si="440"/>
        <v>Gabby Hauser</v>
      </c>
      <c r="D3846" s="71" t="str" cm="1">
        <f t="array" ref="D3846">_xlfn.IFS(AK3846="1",CONCATENATE(C3846,"Regional"),AK3846="2",CONCATENATE(C3846,"Sectional"),AK3846="3",CONCATENATE(C3846,COUNTIF($C$1:C3846,C3846)))</f>
        <v>Gabby Hauser5</v>
      </c>
      <c r="E3846" s="66">
        <v>45174.354166666664</v>
      </c>
      <c r="F3846" t="s">
        <v>680</v>
      </c>
      <c r="G3846" s="46">
        <v>105</v>
      </c>
      <c r="H3846" s="46">
        <v>94</v>
      </c>
      <c r="I3846" s="46">
        <v>24</v>
      </c>
      <c r="J3846" t="s">
        <v>130</v>
      </c>
      <c r="K3846" t="s">
        <v>90</v>
      </c>
      <c r="L3846" s="46">
        <v>5065</v>
      </c>
      <c r="M3846" s="46">
        <v>72</v>
      </c>
      <c r="N3846" s="46">
        <v>70.400000000000006</v>
      </c>
      <c r="O3846" s="46">
        <v>118</v>
      </c>
      <c r="P3846" s="46">
        <f t="shared" si="441"/>
        <v>2</v>
      </c>
      <c r="R3846" s="67" t="s">
        <v>1303</v>
      </c>
      <c r="S3846" s="67">
        <f>COUNTIF(Y$2:$Y$100,R3846)</f>
        <v>0</v>
      </c>
      <c r="V3846" s="67">
        <f t="shared" si="442"/>
        <v>0</v>
      </c>
      <c r="X3846"/>
      <c r="Y3846" s="67" t="str">
        <f t="shared" si="439"/>
        <v xml:space="preserve"> </v>
      </c>
      <c r="AB3846" t="s">
        <v>90</v>
      </c>
      <c r="AC3846" s="46">
        <v>5065</v>
      </c>
      <c r="AD3846" s="46">
        <v>72</v>
      </c>
      <c r="AE3846" s="46">
        <v>70.400000000000006</v>
      </c>
      <c r="AF3846" s="46">
        <v>118</v>
      </c>
      <c r="AH3846" s="70" t="str">
        <f t="shared" si="443"/>
        <v/>
      </c>
      <c r="AI3846" s="70" t="str">
        <f t="shared" si="444"/>
        <v/>
      </c>
      <c r="AJ3846" s="70" t="str">
        <f t="shared" si="445"/>
        <v>X</v>
      </c>
      <c r="AK3846" s="70" t="str" cm="1">
        <f t="array" ref="AK3846">_xlfn.IFS(AH3846&lt;&gt;"","1",AI3846&lt;&gt;"","2",AJ3846&lt;&gt;"","3")</f>
        <v>3</v>
      </c>
    </row>
    <row r="3847" spans="1:37" x14ac:dyDescent="0.25">
      <c r="A3847" t="s">
        <v>192</v>
      </c>
      <c r="B3847" t="s">
        <v>764</v>
      </c>
      <c r="C3847" s="67" t="str">
        <f t="shared" si="440"/>
        <v>Anneke Barnett</v>
      </c>
      <c r="D3847" s="71" t="str" cm="1">
        <f t="array" ref="D3847">_xlfn.IFS(AK3847="1",CONCATENATE(C3847,"Regional"),AK3847="2",CONCATENATE(C3847,"Sectional"),AK3847="3",CONCATENATE(C3847,COUNTIF($C$1:C3847,C3847)))</f>
        <v>Anneke Barnett7</v>
      </c>
      <c r="E3847" s="66">
        <v>45174.354166666664</v>
      </c>
      <c r="F3847" t="s">
        <v>680</v>
      </c>
      <c r="G3847" s="46">
        <v>105</v>
      </c>
      <c r="H3847" s="46">
        <v>95</v>
      </c>
      <c r="I3847" s="46">
        <v>27</v>
      </c>
      <c r="J3847" t="s">
        <v>130</v>
      </c>
      <c r="K3847" t="s">
        <v>90</v>
      </c>
      <c r="L3847" s="46">
        <v>5065</v>
      </c>
      <c r="M3847" s="46">
        <v>72</v>
      </c>
      <c r="N3847" s="46">
        <v>70.400000000000006</v>
      </c>
      <c r="O3847" s="46">
        <v>118</v>
      </c>
      <c r="P3847" s="46">
        <f t="shared" si="441"/>
        <v>2</v>
      </c>
      <c r="R3847" s="67" t="s">
        <v>1348</v>
      </c>
      <c r="S3847" s="67">
        <f>COUNTIF(Y$2:$Y$100,R3847)</f>
        <v>0</v>
      </c>
      <c r="V3847" s="67">
        <f t="shared" si="442"/>
        <v>0</v>
      </c>
      <c r="X3847"/>
      <c r="Y3847" s="67" t="str">
        <f t="shared" si="439"/>
        <v xml:space="preserve"> </v>
      </c>
      <c r="AB3847" t="s">
        <v>90</v>
      </c>
      <c r="AC3847" s="46">
        <v>5065</v>
      </c>
      <c r="AD3847" s="46">
        <v>72</v>
      </c>
      <c r="AE3847" s="46">
        <v>70.400000000000006</v>
      </c>
      <c r="AF3847" s="46">
        <v>118</v>
      </c>
      <c r="AH3847" s="70" t="str">
        <f t="shared" si="443"/>
        <v/>
      </c>
      <c r="AI3847" s="70" t="str">
        <f t="shared" si="444"/>
        <v/>
      </c>
      <c r="AJ3847" s="70" t="str">
        <f t="shared" si="445"/>
        <v>X</v>
      </c>
      <c r="AK3847" s="70" t="str" cm="1">
        <f t="array" ref="AK3847">_xlfn.IFS(AH3847&lt;&gt;"","1",AI3847&lt;&gt;"","2",AJ3847&lt;&gt;"","3")</f>
        <v>3</v>
      </c>
    </row>
    <row r="3848" spans="1:37" x14ac:dyDescent="0.25">
      <c r="A3848" t="s">
        <v>1649</v>
      </c>
      <c r="B3848" t="s">
        <v>1613</v>
      </c>
      <c r="C3848" s="67" t="str">
        <f t="shared" si="440"/>
        <v>Arianna Lietzow</v>
      </c>
      <c r="D3848" s="71" t="str" cm="1">
        <f t="array" ref="D3848">_xlfn.IFS(AK3848="1",CONCATENATE(C3848,"Regional"),AK3848="2",CONCATENATE(C3848,"Sectional"),AK3848="3",CONCATENATE(C3848,COUNTIF($C$1:C3848,C3848)))</f>
        <v>Arianna Lietzow6</v>
      </c>
      <c r="E3848" s="66">
        <v>45174.354166666664</v>
      </c>
      <c r="F3848" t="s">
        <v>680</v>
      </c>
      <c r="G3848" s="46">
        <v>105</v>
      </c>
      <c r="H3848" s="46">
        <v>95</v>
      </c>
      <c r="I3848" s="46">
        <v>27</v>
      </c>
      <c r="J3848" t="s">
        <v>130</v>
      </c>
      <c r="K3848" t="s">
        <v>90</v>
      </c>
      <c r="L3848" s="46">
        <v>5065</v>
      </c>
      <c r="M3848" s="46">
        <v>72</v>
      </c>
      <c r="N3848" s="46">
        <v>70.400000000000006</v>
      </c>
      <c r="O3848" s="46">
        <v>118</v>
      </c>
      <c r="P3848" s="46">
        <f t="shared" si="441"/>
        <v>2</v>
      </c>
      <c r="R3848" s="67" t="s">
        <v>3552</v>
      </c>
      <c r="S3848" s="67">
        <f>COUNTIF(Y$2:$Y$100,R3848)</f>
        <v>0</v>
      </c>
      <c r="V3848" s="67">
        <f t="shared" si="442"/>
        <v>0</v>
      </c>
      <c r="X3848"/>
      <c r="Y3848" s="67" t="str">
        <f t="shared" ref="Y3848:Y3911" si="446">CONCATENATE(W3848," ",X3848)</f>
        <v xml:space="preserve"> </v>
      </c>
      <c r="AB3848" t="s">
        <v>90</v>
      </c>
      <c r="AC3848" s="46">
        <v>5065</v>
      </c>
      <c r="AD3848" s="46">
        <v>72</v>
      </c>
      <c r="AE3848" s="46">
        <v>70.400000000000006</v>
      </c>
      <c r="AF3848" s="46">
        <v>118</v>
      </c>
      <c r="AH3848" s="70" t="str">
        <f t="shared" si="443"/>
        <v/>
      </c>
      <c r="AI3848" s="70" t="str">
        <f t="shared" si="444"/>
        <v/>
      </c>
      <c r="AJ3848" s="70" t="str">
        <f t="shared" si="445"/>
        <v>X</v>
      </c>
      <c r="AK3848" s="70" t="str" cm="1">
        <f t="array" ref="AK3848">_xlfn.IFS(AH3848&lt;&gt;"","1",AI3848&lt;&gt;"","2",AJ3848&lt;&gt;"","3")</f>
        <v>3</v>
      </c>
    </row>
    <row r="3849" spans="1:37" x14ac:dyDescent="0.25">
      <c r="A3849" t="s">
        <v>1612</v>
      </c>
      <c r="B3849" t="s">
        <v>401</v>
      </c>
      <c r="C3849" s="67" t="str">
        <f t="shared" si="440"/>
        <v>Hannah Strachota</v>
      </c>
      <c r="D3849" s="71" t="str" cm="1">
        <f t="array" ref="D3849">_xlfn.IFS(AK3849="1",CONCATENATE(C3849,"Regional"),AK3849="2",CONCATENATE(C3849,"Sectional"),AK3849="3",CONCATENATE(C3849,COUNTIF($C$1:C3849,C3849)))</f>
        <v>Hannah Strachota7</v>
      </c>
      <c r="E3849" s="66">
        <v>45174.354166666664</v>
      </c>
      <c r="F3849" t="s">
        <v>680</v>
      </c>
      <c r="G3849" s="46">
        <v>105</v>
      </c>
      <c r="H3849" s="46">
        <v>95</v>
      </c>
      <c r="I3849" s="46">
        <v>27</v>
      </c>
      <c r="J3849" t="s">
        <v>130</v>
      </c>
      <c r="K3849" t="s">
        <v>90</v>
      </c>
      <c r="L3849" s="46">
        <v>5065</v>
      </c>
      <c r="M3849" s="46">
        <v>72</v>
      </c>
      <c r="N3849" s="46">
        <v>70.400000000000006</v>
      </c>
      <c r="O3849" s="46">
        <v>118</v>
      </c>
      <c r="P3849" s="46">
        <f t="shared" si="441"/>
        <v>2</v>
      </c>
      <c r="R3849" s="67" t="s">
        <v>3479</v>
      </c>
      <c r="S3849" s="67">
        <f>COUNTIF(Y$2:$Y$100,R3849)</f>
        <v>0</v>
      </c>
      <c r="V3849" s="67">
        <f t="shared" si="442"/>
        <v>0</v>
      </c>
      <c r="X3849"/>
      <c r="Y3849" s="67" t="str">
        <f t="shared" si="446"/>
        <v xml:space="preserve"> </v>
      </c>
      <c r="AB3849" t="s">
        <v>90</v>
      </c>
      <c r="AC3849" s="46">
        <v>5065</v>
      </c>
      <c r="AD3849" s="46">
        <v>72</v>
      </c>
      <c r="AE3849" s="46">
        <v>70.400000000000006</v>
      </c>
      <c r="AF3849" s="46">
        <v>118</v>
      </c>
      <c r="AH3849" s="70" t="str">
        <f t="shared" si="443"/>
        <v/>
      </c>
      <c r="AI3849" s="70" t="str">
        <f t="shared" si="444"/>
        <v/>
      </c>
      <c r="AJ3849" s="70" t="str">
        <f t="shared" si="445"/>
        <v>X</v>
      </c>
      <c r="AK3849" s="70" t="str" cm="1">
        <f t="array" ref="AK3849">_xlfn.IFS(AH3849&lt;&gt;"","1",AI3849&lt;&gt;"","2",AJ3849&lt;&gt;"","3")</f>
        <v>3</v>
      </c>
    </row>
    <row r="3850" spans="1:37" x14ac:dyDescent="0.25">
      <c r="A3850" t="s">
        <v>694</v>
      </c>
      <c r="B3850" t="s">
        <v>695</v>
      </c>
      <c r="C3850" s="67" t="str">
        <f t="shared" si="440"/>
        <v>Audra Kasper</v>
      </c>
      <c r="D3850" s="71" t="str" cm="1">
        <f t="array" ref="D3850">_xlfn.IFS(AK3850="1",CONCATENATE(C3850,"Regional"),AK3850="2",CONCATENATE(C3850,"Sectional"),AK3850="3",CONCATENATE(C3850,COUNTIF($C$1:C3850,C3850)))</f>
        <v>Audra Kasper6</v>
      </c>
      <c r="E3850" s="66">
        <v>45174.354166666664</v>
      </c>
      <c r="F3850" t="s">
        <v>680</v>
      </c>
      <c r="G3850" s="46">
        <v>105</v>
      </c>
      <c r="H3850" s="46">
        <v>95</v>
      </c>
      <c r="I3850" s="46">
        <v>27</v>
      </c>
      <c r="J3850" t="s">
        <v>130</v>
      </c>
      <c r="K3850" t="s">
        <v>90</v>
      </c>
      <c r="L3850" s="46">
        <v>5065</v>
      </c>
      <c r="M3850" s="46">
        <v>72</v>
      </c>
      <c r="N3850" s="46">
        <v>70.400000000000006</v>
      </c>
      <c r="O3850" s="46">
        <v>118</v>
      </c>
      <c r="P3850" s="46">
        <f t="shared" si="441"/>
        <v>2</v>
      </c>
      <c r="R3850" s="67" t="s">
        <v>1300</v>
      </c>
      <c r="S3850" s="67">
        <f>COUNTIF(Y$2:$Y$100,R3850)</f>
        <v>0</v>
      </c>
      <c r="V3850" s="67">
        <f t="shared" si="442"/>
        <v>0</v>
      </c>
      <c r="X3850"/>
      <c r="Y3850" s="67" t="str">
        <f t="shared" si="446"/>
        <v xml:space="preserve"> </v>
      </c>
      <c r="AB3850" t="s">
        <v>90</v>
      </c>
      <c r="AC3850" s="46">
        <v>5065</v>
      </c>
      <c r="AD3850" s="46">
        <v>72</v>
      </c>
      <c r="AE3850" s="46">
        <v>70.400000000000006</v>
      </c>
      <c r="AF3850" s="46">
        <v>118</v>
      </c>
      <c r="AH3850" s="70" t="str">
        <f t="shared" si="443"/>
        <v/>
      </c>
      <c r="AI3850" s="70" t="str">
        <f t="shared" si="444"/>
        <v/>
      </c>
      <c r="AJ3850" s="70" t="str">
        <f t="shared" si="445"/>
        <v>X</v>
      </c>
      <c r="AK3850" s="70" t="str" cm="1">
        <f t="array" ref="AK3850">_xlfn.IFS(AH3850&lt;&gt;"","1",AI3850&lt;&gt;"","2",AJ3850&lt;&gt;"","3")</f>
        <v>3</v>
      </c>
    </row>
    <row r="3851" spans="1:37" x14ac:dyDescent="0.25">
      <c r="A3851" t="s">
        <v>356</v>
      </c>
      <c r="B3851" t="s">
        <v>599</v>
      </c>
      <c r="C3851" s="67" t="str">
        <f t="shared" si="440"/>
        <v>Grace Schuh</v>
      </c>
      <c r="D3851" s="71" t="str" cm="1">
        <f t="array" ref="D3851">_xlfn.IFS(AK3851="1",CONCATENATE(C3851,"Regional"),AK3851="2",CONCATENATE(C3851,"Sectional"),AK3851="3",CONCATENATE(C3851,COUNTIF($C$1:C3851,C3851)))</f>
        <v>Grace Schuh8</v>
      </c>
      <c r="E3851" s="66">
        <v>45174.354166666664</v>
      </c>
      <c r="F3851" t="s">
        <v>680</v>
      </c>
      <c r="G3851" s="46">
        <v>105</v>
      </c>
      <c r="H3851" s="46">
        <v>95</v>
      </c>
      <c r="I3851" s="46">
        <v>27</v>
      </c>
      <c r="J3851" t="s">
        <v>130</v>
      </c>
      <c r="K3851" t="s">
        <v>90</v>
      </c>
      <c r="L3851" s="46">
        <v>5065</v>
      </c>
      <c r="M3851" s="46">
        <v>72</v>
      </c>
      <c r="N3851" s="46">
        <v>70.400000000000006</v>
      </c>
      <c r="O3851" s="46">
        <v>118</v>
      </c>
      <c r="P3851" s="46">
        <f t="shared" si="441"/>
        <v>2</v>
      </c>
      <c r="R3851" s="67" t="s">
        <v>2741</v>
      </c>
      <c r="S3851" s="67">
        <f>COUNTIF(Y$2:$Y$100,R3851)</f>
        <v>0</v>
      </c>
      <c r="V3851" s="67">
        <f t="shared" si="442"/>
        <v>0</v>
      </c>
      <c r="X3851"/>
      <c r="Y3851" s="67" t="str">
        <f t="shared" si="446"/>
        <v xml:space="preserve"> </v>
      </c>
      <c r="AB3851" t="s">
        <v>90</v>
      </c>
      <c r="AC3851" s="46">
        <v>5065</v>
      </c>
      <c r="AD3851" s="46">
        <v>72</v>
      </c>
      <c r="AE3851" s="46">
        <v>70.400000000000006</v>
      </c>
      <c r="AF3851" s="46">
        <v>118</v>
      </c>
      <c r="AH3851" s="70" t="str">
        <f t="shared" si="443"/>
        <v/>
      </c>
      <c r="AI3851" s="70" t="str">
        <f t="shared" si="444"/>
        <v/>
      </c>
      <c r="AJ3851" s="70" t="str">
        <f t="shared" si="445"/>
        <v>X</v>
      </c>
      <c r="AK3851" s="70" t="str" cm="1">
        <f t="array" ref="AK3851">_xlfn.IFS(AH3851&lt;&gt;"","1",AI3851&lt;&gt;"","2",AJ3851&lt;&gt;"","3")</f>
        <v>3</v>
      </c>
    </row>
    <row r="3852" spans="1:37" x14ac:dyDescent="0.25">
      <c r="A3852" t="s">
        <v>466</v>
      </c>
      <c r="B3852" t="s">
        <v>434</v>
      </c>
      <c r="C3852" s="67" t="str">
        <f t="shared" si="440"/>
        <v>Ella Gelb</v>
      </c>
      <c r="D3852" s="71" t="str" cm="1">
        <f t="array" ref="D3852">_xlfn.IFS(AK3852="1",CONCATENATE(C3852,"Regional"),AK3852="2",CONCATENATE(C3852,"Sectional"),AK3852="3",CONCATENATE(C3852,COUNTIF($C$1:C3852,C3852)))</f>
        <v>Ella Gelb8</v>
      </c>
      <c r="E3852" s="66">
        <v>45174.354166666664</v>
      </c>
      <c r="F3852" t="s">
        <v>680</v>
      </c>
      <c r="G3852" s="46">
        <v>105</v>
      </c>
      <c r="H3852" s="46">
        <v>96</v>
      </c>
      <c r="I3852" s="46">
        <v>32</v>
      </c>
      <c r="J3852" t="s">
        <v>130</v>
      </c>
      <c r="K3852" t="s">
        <v>90</v>
      </c>
      <c r="L3852" s="46">
        <v>5065</v>
      </c>
      <c r="M3852" s="46">
        <v>72</v>
      </c>
      <c r="N3852" s="46">
        <v>70.400000000000006</v>
      </c>
      <c r="O3852" s="46">
        <v>118</v>
      </c>
      <c r="P3852" s="46">
        <f t="shared" si="441"/>
        <v>2</v>
      </c>
      <c r="R3852" s="67" t="s">
        <v>1164</v>
      </c>
      <c r="S3852" s="67">
        <f>COUNTIF(Y$2:$Y$100,R3852)</f>
        <v>0</v>
      </c>
      <c r="V3852" s="67">
        <f t="shared" si="442"/>
        <v>0</v>
      </c>
      <c r="X3852"/>
      <c r="Y3852" s="67" t="str">
        <f t="shared" si="446"/>
        <v xml:space="preserve"> </v>
      </c>
      <c r="AB3852" t="s">
        <v>90</v>
      </c>
      <c r="AC3852" s="46">
        <v>5065</v>
      </c>
      <c r="AD3852" s="46">
        <v>72</v>
      </c>
      <c r="AE3852" s="46">
        <v>70.400000000000006</v>
      </c>
      <c r="AF3852" s="46">
        <v>118</v>
      </c>
      <c r="AH3852" s="70" t="str">
        <f t="shared" si="443"/>
        <v/>
      </c>
      <c r="AI3852" s="70" t="str">
        <f t="shared" si="444"/>
        <v/>
      </c>
      <c r="AJ3852" s="70" t="str">
        <f t="shared" si="445"/>
        <v>X</v>
      </c>
      <c r="AK3852" s="70" t="str" cm="1">
        <f t="array" ref="AK3852">_xlfn.IFS(AH3852&lt;&gt;"","1",AI3852&lt;&gt;"","2",AJ3852&lt;&gt;"","3")</f>
        <v>3</v>
      </c>
    </row>
    <row r="3853" spans="1:37" x14ac:dyDescent="0.25">
      <c r="A3853" t="s">
        <v>732</v>
      </c>
      <c r="B3853" t="s">
        <v>733</v>
      </c>
      <c r="C3853" s="67" t="str">
        <f t="shared" si="440"/>
        <v>Martina Hudaj</v>
      </c>
      <c r="D3853" s="71" t="str" cm="1">
        <f t="array" ref="D3853">_xlfn.IFS(AK3853="1",CONCATENATE(C3853,"Regional"),AK3853="2",CONCATENATE(C3853,"Sectional"),AK3853="3",CONCATENATE(C3853,COUNTIF($C$1:C3853,C3853)))</f>
        <v>Martina Hudaj6</v>
      </c>
      <c r="E3853" s="66">
        <v>45174.354166666664</v>
      </c>
      <c r="F3853" t="s">
        <v>680</v>
      </c>
      <c r="G3853" s="46">
        <v>105</v>
      </c>
      <c r="H3853" s="46">
        <v>97</v>
      </c>
      <c r="I3853" s="46">
        <v>33</v>
      </c>
      <c r="J3853" t="s">
        <v>130</v>
      </c>
      <c r="K3853" t="s">
        <v>90</v>
      </c>
      <c r="L3853" s="46">
        <v>5065</v>
      </c>
      <c r="M3853" s="46">
        <v>72</v>
      </c>
      <c r="N3853" s="46">
        <v>70.400000000000006</v>
      </c>
      <c r="O3853" s="46">
        <v>118</v>
      </c>
      <c r="P3853" s="46">
        <f t="shared" si="441"/>
        <v>2</v>
      </c>
      <c r="R3853" s="67" t="s">
        <v>1326</v>
      </c>
      <c r="S3853" s="67">
        <f>COUNTIF(Y$2:$Y$100,R3853)</f>
        <v>0</v>
      </c>
      <c r="V3853" s="67">
        <f t="shared" si="442"/>
        <v>0</v>
      </c>
      <c r="X3853"/>
      <c r="Y3853" s="67" t="str">
        <f t="shared" si="446"/>
        <v xml:space="preserve"> </v>
      </c>
      <c r="AB3853" t="s">
        <v>90</v>
      </c>
      <c r="AC3853" s="46">
        <v>5065</v>
      </c>
      <c r="AD3853" s="46">
        <v>72</v>
      </c>
      <c r="AE3853" s="46">
        <v>70.400000000000006</v>
      </c>
      <c r="AF3853" s="46">
        <v>118</v>
      </c>
      <c r="AH3853" s="70" t="str">
        <f t="shared" si="443"/>
        <v/>
      </c>
      <c r="AI3853" s="70" t="str">
        <f t="shared" si="444"/>
        <v/>
      </c>
      <c r="AJ3853" s="70" t="str">
        <f t="shared" si="445"/>
        <v>X</v>
      </c>
      <c r="AK3853" s="70" t="str" cm="1">
        <f t="array" ref="AK3853">_xlfn.IFS(AH3853&lt;&gt;"","1",AI3853&lt;&gt;"","2",AJ3853&lt;&gt;"","3")</f>
        <v>3</v>
      </c>
    </row>
    <row r="3854" spans="1:37" x14ac:dyDescent="0.25">
      <c r="A3854" t="s">
        <v>686</v>
      </c>
      <c r="B3854" t="s">
        <v>458</v>
      </c>
      <c r="C3854" s="67" t="str">
        <f t="shared" si="440"/>
        <v>Lauren Grass</v>
      </c>
      <c r="D3854" s="71" t="str" cm="1">
        <f t="array" ref="D3854">_xlfn.IFS(AK3854="1",CONCATENATE(C3854,"Regional"),AK3854="2",CONCATENATE(C3854,"Sectional"),AK3854="3",CONCATENATE(C3854,COUNTIF($C$1:C3854,C3854)))</f>
        <v>Lauren Grass1</v>
      </c>
      <c r="E3854" s="66">
        <v>45174.354166666664</v>
      </c>
      <c r="F3854" t="s">
        <v>680</v>
      </c>
      <c r="G3854" s="46">
        <v>105</v>
      </c>
      <c r="H3854" s="46">
        <v>97</v>
      </c>
      <c r="I3854" s="46">
        <v>33</v>
      </c>
      <c r="J3854" t="s">
        <v>130</v>
      </c>
      <c r="K3854" t="s">
        <v>90</v>
      </c>
      <c r="L3854" s="46">
        <v>5065</v>
      </c>
      <c r="M3854" s="46">
        <v>72</v>
      </c>
      <c r="N3854" s="46">
        <v>70.400000000000006</v>
      </c>
      <c r="O3854" s="46">
        <v>118</v>
      </c>
      <c r="P3854" s="46">
        <f t="shared" si="441"/>
        <v>2</v>
      </c>
      <c r="R3854" s="67" t="s">
        <v>1294</v>
      </c>
      <c r="S3854" s="67">
        <f>COUNTIF(Y$2:$Y$100,R3854)</f>
        <v>0</v>
      </c>
      <c r="V3854" s="67">
        <f t="shared" si="442"/>
        <v>0</v>
      </c>
      <c r="X3854"/>
      <c r="Y3854" s="67" t="str">
        <f t="shared" si="446"/>
        <v xml:space="preserve"> </v>
      </c>
      <c r="AB3854" t="s">
        <v>90</v>
      </c>
      <c r="AC3854" s="46">
        <v>5065</v>
      </c>
      <c r="AD3854" s="46">
        <v>72</v>
      </c>
      <c r="AE3854" s="46">
        <v>70.400000000000006</v>
      </c>
      <c r="AF3854" s="46">
        <v>118</v>
      </c>
      <c r="AH3854" s="70" t="str">
        <f t="shared" si="443"/>
        <v/>
      </c>
      <c r="AI3854" s="70" t="str">
        <f t="shared" si="444"/>
        <v/>
      </c>
      <c r="AJ3854" s="70" t="str">
        <f t="shared" si="445"/>
        <v>X</v>
      </c>
      <c r="AK3854" s="70" t="str" cm="1">
        <f t="array" ref="AK3854">_xlfn.IFS(AH3854&lt;&gt;"","1",AI3854&lt;&gt;"","2",AJ3854&lt;&gt;"","3")</f>
        <v>3</v>
      </c>
    </row>
    <row r="3855" spans="1:37" x14ac:dyDescent="0.25">
      <c r="A3855" t="s">
        <v>466</v>
      </c>
      <c r="B3855" t="s">
        <v>414</v>
      </c>
      <c r="C3855" s="67" t="str">
        <f t="shared" si="440"/>
        <v>Megan Gelb</v>
      </c>
      <c r="D3855" s="71" t="str" cm="1">
        <f t="array" ref="D3855">_xlfn.IFS(AK3855="1",CONCATENATE(C3855,"Regional"),AK3855="2",CONCATENATE(C3855,"Sectional"),AK3855="3",CONCATENATE(C3855,COUNTIF($C$1:C3855,C3855)))</f>
        <v>Megan Gelb8</v>
      </c>
      <c r="E3855" s="66">
        <v>45174.354166666664</v>
      </c>
      <c r="F3855" t="s">
        <v>680</v>
      </c>
      <c r="G3855" s="46">
        <v>105</v>
      </c>
      <c r="H3855" s="46">
        <v>97</v>
      </c>
      <c r="I3855" s="46">
        <v>33</v>
      </c>
      <c r="J3855" t="s">
        <v>130</v>
      </c>
      <c r="K3855" t="s">
        <v>90</v>
      </c>
      <c r="L3855" s="46">
        <v>5065</v>
      </c>
      <c r="M3855" s="46">
        <v>72</v>
      </c>
      <c r="N3855" s="46">
        <v>70.400000000000006</v>
      </c>
      <c r="O3855" s="46">
        <v>118</v>
      </c>
      <c r="P3855" s="46">
        <f t="shared" si="441"/>
        <v>2</v>
      </c>
      <c r="R3855" s="67" t="s">
        <v>2743</v>
      </c>
      <c r="S3855" s="67">
        <f>COUNTIF(Y$2:$Y$100,R3855)</f>
        <v>0</v>
      </c>
      <c r="V3855" s="67">
        <f t="shared" si="442"/>
        <v>0</v>
      </c>
      <c r="X3855"/>
      <c r="Y3855" s="67" t="str">
        <f t="shared" si="446"/>
        <v xml:space="preserve"> </v>
      </c>
      <c r="AB3855" t="s">
        <v>90</v>
      </c>
      <c r="AC3855" s="46">
        <v>5065</v>
      </c>
      <c r="AD3855" s="46">
        <v>72</v>
      </c>
      <c r="AE3855" s="46">
        <v>70.400000000000006</v>
      </c>
      <c r="AF3855" s="46">
        <v>118</v>
      </c>
      <c r="AH3855" s="70" t="str">
        <f t="shared" si="443"/>
        <v/>
      </c>
      <c r="AI3855" s="70" t="str">
        <f t="shared" si="444"/>
        <v/>
      </c>
      <c r="AJ3855" s="70" t="str">
        <f t="shared" si="445"/>
        <v>X</v>
      </c>
      <c r="AK3855" s="70" t="str" cm="1">
        <f t="array" ref="AK3855">_xlfn.IFS(AH3855&lt;&gt;"","1",AI3855&lt;&gt;"","2",AJ3855&lt;&gt;"","3")</f>
        <v>3</v>
      </c>
    </row>
    <row r="3856" spans="1:37" x14ac:dyDescent="0.25">
      <c r="A3856" t="s">
        <v>730</v>
      </c>
      <c r="B3856" t="s">
        <v>731</v>
      </c>
      <c r="C3856" s="67" t="str">
        <f t="shared" si="440"/>
        <v>Keira McAlister</v>
      </c>
      <c r="D3856" s="71" t="str" cm="1">
        <f t="array" ref="D3856">_xlfn.IFS(AK3856="1",CONCATENATE(C3856,"Regional"),AK3856="2",CONCATENATE(C3856,"Sectional"),AK3856="3",CONCATENATE(C3856,COUNTIF($C$1:C3856,C3856)))</f>
        <v>Keira McAlister7</v>
      </c>
      <c r="E3856" s="66">
        <v>45174.354166666664</v>
      </c>
      <c r="F3856" t="s">
        <v>680</v>
      </c>
      <c r="G3856" s="46">
        <v>105</v>
      </c>
      <c r="H3856" s="46">
        <v>98</v>
      </c>
      <c r="I3856" s="46">
        <v>36</v>
      </c>
      <c r="J3856" t="s">
        <v>130</v>
      </c>
      <c r="K3856" t="s">
        <v>90</v>
      </c>
      <c r="L3856" s="46">
        <v>5065</v>
      </c>
      <c r="M3856" s="46">
        <v>72</v>
      </c>
      <c r="N3856" s="46">
        <v>70.400000000000006</v>
      </c>
      <c r="O3856" s="46">
        <v>118</v>
      </c>
      <c r="P3856" s="46">
        <f t="shared" si="441"/>
        <v>2</v>
      </c>
      <c r="R3856" s="67" t="s">
        <v>1325</v>
      </c>
      <c r="S3856" s="67">
        <f>COUNTIF(Y$2:$Y$100,R3856)</f>
        <v>0</v>
      </c>
      <c r="V3856" s="67">
        <f t="shared" si="442"/>
        <v>0</v>
      </c>
      <c r="X3856"/>
      <c r="Y3856" s="67" t="str">
        <f t="shared" si="446"/>
        <v xml:space="preserve"> </v>
      </c>
      <c r="AB3856" t="s">
        <v>90</v>
      </c>
      <c r="AC3856" s="46">
        <v>5065</v>
      </c>
      <c r="AD3856" s="46">
        <v>72</v>
      </c>
      <c r="AE3856" s="46">
        <v>70.400000000000006</v>
      </c>
      <c r="AF3856" s="46">
        <v>118</v>
      </c>
      <c r="AH3856" s="70" t="str">
        <f t="shared" si="443"/>
        <v/>
      </c>
      <c r="AI3856" s="70" t="str">
        <f t="shared" si="444"/>
        <v/>
      </c>
      <c r="AJ3856" s="70" t="str">
        <f t="shared" si="445"/>
        <v>X</v>
      </c>
      <c r="AK3856" s="70" t="str" cm="1">
        <f t="array" ref="AK3856">_xlfn.IFS(AH3856&lt;&gt;"","1",AI3856&lt;&gt;"","2",AJ3856&lt;&gt;"","3")</f>
        <v>3</v>
      </c>
    </row>
    <row r="3857" spans="1:37" x14ac:dyDescent="0.25">
      <c r="A3857" t="s">
        <v>705</v>
      </c>
      <c r="B3857" t="s">
        <v>1648</v>
      </c>
      <c r="C3857" s="67" t="str">
        <f t="shared" si="440"/>
        <v>Lainey Prunty</v>
      </c>
      <c r="D3857" s="71" t="str" cm="1">
        <f t="array" ref="D3857">_xlfn.IFS(AK3857="1",CONCATENATE(C3857,"Regional"),AK3857="2",CONCATENATE(C3857,"Sectional"),AK3857="3",CONCATENATE(C3857,COUNTIF($C$1:C3857,C3857)))</f>
        <v>Lainey Prunty6</v>
      </c>
      <c r="E3857" s="66">
        <v>45174.354166666664</v>
      </c>
      <c r="F3857" t="s">
        <v>680</v>
      </c>
      <c r="G3857" s="46">
        <v>105</v>
      </c>
      <c r="H3857" s="46">
        <v>98</v>
      </c>
      <c r="I3857" s="46">
        <v>36</v>
      </c>
      <c r="J3857" t="s">
        <v>130</v>
      </c>
      <c r="K3857" t="s">
        <v>90</v>
      </c>
      <c r="L3857" s="46">
        <v>5065</v>
      </c>
      <c r="M3857" s="46">
        <v>72</v>
      </c>
      <c r="N3857" s="46">
        <v>70.400000000000006</v>
      </c>
      <c r="O3857" s="46">
        <v>118</v>
      </c>
      <c r="P3857" s="46">
        <f t="shared" si="441"/>
        <v>2</v>
      </c>
      <c r="R3857" s="67" t="s">
        <v>2825</v>
      </c>
      <c r="S3857" s="67">
        <f>COUNTIF(Y$2:$Y$100,R3857)</f>
        <v>0</v>
      </c>
      <c r="V3857" s="67">
        <f t="shared" si="442"/>
        <v>0</v>
      </c>
      <c r="X3857"/>
      <c r="Y3857" s="67" t="str">
        <f t="shared" si="446"/>
        <v xml:space="preserve"> </v>
      </c>
      <c r="AB3857" t="s">
        <v>90</v>
      </c>
      <c r="AC3857" s="46">
        <v>5065</v>
      </c>
      <c r="AD3857" s="46">
        <v>72</v>
      </c>
      <c r="AE3857" s="46">
        <v>70.400000000000006</v>
      </c>
      <c r="AF3857" s="46">
        <v>118</v>
      </c>
      <c r="AH3857" s="70" t="str">
        <f t="shared" si="443"/>
        <v/>
      </c>
      <c r="AI3857" s="70" t="str">
        <f t="shared" si="444"/>
        <v/>
      </c>
      <c r="AJ3857" s="70" t="str">
        <f t="shared" si="445"/>
        <v>X</v>
      </c>
      <c r="AK3857" s="70" t="str" cm="1">
        <f t="array" ref="AK3857">_xlfn.IFS(AH3857&lt;&gt;"","1",AI3857&lt;&gt;"","2",AJ3857&lt;&gt;"","3")</f>
        <v>3</v>
      </c>
    </row>
    <row r="3858" spans="1:37" x14ac:dyDescent="0.25">
      <c r="A3858" t="s">
        <v>1957</v>
      </c>
      <c r="B3858" t="s">
        <v>1840</v>
      </c>
      <c r="C3858" s="67" t="str">
        <f t="shared" si="440"/>
        <v>Anabelle Hodges</v>
      </c>
      <c r="D3858" s="71" t="str" cm="1">
        <f t="array" ref="D3858">_xlfn.IFS(AK3858="1",CONCATENATE(C3858,"Regional"),AK3858="2",CONCATENATE(C3858,"Sectional"),AK3858="3",CONCATENATE(C3858,COUNTIF($C$1:C3858,C3858)))</f>
        <v>Anabelle Hodges1</v>
      </c>
      <c r="E3858" s="66">
        <v>45174.354166666664</v>
      </c>
      <c r="F3858" t="s">
        <v>680</v>
      </c>
      <c r="G3858" s="46">
        <v>105</v>
      </c>
      <c r="H3858" s="46">
        <v>99</v>
      </c>
      <c r="I3858" s="46">
        <v>38</v>
      </c>
      <c r="J3858" t="s">
        <v>130</v>
      </c>
      <c r="K3858" t="s">
        <v>90</v>
      </c>
      <c r="L3858" s="46">
        <v>5065</v>
      </c>
      <c r="M3858" s="46">
        <v>72</v>
      </c>
      <c r="N3858" s="46">
        <v>70.400000000000006</v>
      </c>
      <c r="O3858" s="46">
        <v>118</v>
      </c>
      <c r="P3858" s="46">
        <f t="shared" si="441"/>
        <v>2</v>
      </c>
      <c r="R3858" s="67" t="s">
        <v>2974</v>
      </c>
      <c r="S3858" s="67">
        <f>COUNTIF(Y$2:$Y$100,R3858)</f>
        <v>0</v>
      </c>
      <c r="V3858" s="67">
        <f t="shared" si="442"/>
        <v>0</v>
      </c>
      <c r="X3858"/>
      <c r="Y3858" s="67" t="str">
        <f t="shared" si="446"/>
        <v xml:space="preserve"> </v>
      </c>
      <c r="AB3858" t="s">
        <v>90</v>
      </c>
      <c r="AC3858" s="46">
        <v>5065</v>
      </c>
      <c r="AD3858" s="46">
        <v>72</v>
      </c>
      <c r="AE3858" s="46">
        <v>70.400000000000006</v>
      </c>
      <c r="AF3858" s="46">
        <v>118</v>
      </c>
      <c r="AH3858" s="70" t="str">
        <f t="shared" si="443"/>
        <v/>
      </c>
      <c r="AI3858" s="70" t="str">
        <f t="shared" si="444"/>
        <v/>
      </c>
      <c r="AJ3858" s="70" t="str">
        <f t="shared" si="445"/>
        <v>X</v>
      </c>
      <c r="AK3858" s="70" t="str" cm="1">
        <f t="array" ref="AK3858">_xlfn.IFS(AH3858&lt;&gt;"","1",AI3858&lt;&gt;"","2",AJ3858&lt;&gt;"","3")</f>
        <v>3</v>
      </c>
    </row>
    <row r="3859" spans="1:37" x14ac:dyDescent="0.25">
      <c r="A3859" t="s">
        <v>1958</v>
      </c>
      <c r="B3859" t="s">
        <v>428</v>
      </c>
      <c r="C3859" s="67" t="str">
        <f t="shared" si="440"/>
        <v>Annika Searles</v>
      </c>
      <c r="D3859" s="71" t="str" cm="1">
        <f t="array" ref="D3859">_xlfn.IFS(AK3859="1",CONCATENATE(C3859,"Regional"),AK3859="2",CONCATENATE(C3859,"Sectional"),AK3859="3",CONCATENATE(C3859,COUNTIF($C$1:C3859,C3859)))</f>
        <v>Annika Searles1</v>
      </c>
      <c r="E3859" s="66">
        <v>45174.354166666664</v>
      </c>
      <c r="F3859" t="s">
        <v>680</v>
      </c>
      <c r="G3859" s="46">
        <v>105</v>
      </c>
      <c r="H3859" s="46">
        <v>99</v>
      </c>
      <c r="I3859" s="46">
        <v>38</v>
      </c>
      <c r="J3859" t="s">
        <v>130</v>
      </c>
      <c r="K3859" t="s">
        <v>90</v>
      </c>
      <c r="L3859" s="46">
        <v>5065</v>
      </c>
      <c r="M3859" s="46">
        <v>72</v>
      </c>
      <c r="N3859" s="46">
        <v>70.400000000000006</v>
      </c>
      <c r="O3859" s="46">
        <v>118</v>
      </c>
      <c r="P3859" s="46">
        <f t="shared" si="441"/>
        <v>2</v>
      </c>
      <c r="R3859" s="67" t="s">
        <v>2975</v>
      </c>
      <c r="S3859" s="67">
        <f>COUNTIF(Y$2:$Y$100,R3859)</f>
        <v>0</v>
      </c>
      <c r="V3859" s="67">
        <f t="shared" si="442"/>
        <v>0</v>
      </c>
      <c r="X3859"/>
      <c r="Y3859" s="67" t="str">
        <f t="shared" si="446"/>
        <v xml:space="preserve"> </v>
      </c>
      <c r="AB3859" t="s">
        <v>90</v>
      </c>
      <c r="AC3859" s="46">
        <v>5065</v>
      </c>
      <c r="AD3859" s="46">
        <v>72</v>
      </c>
      <c r="AE3859" s="46">
        <v>70.400000000000006</v>
      </c>
      <c r="AF3859" s="46">
        <v>118</v>
      </c>
      <c r="AH3859" s="70" t="str">
        <f t="shared" si="443"/>
        <v/>
      </c>
      <c r="AI3859" s="70" t="str">
        <f t="shared" si="444"/>
        <v/>
      </c>
      <c r="AJ3859" s="70" t="str">
        <f t="shared" si="445"/>
        <v>X</v>
      </c>
      <c r="AK3859" s="70" t="str" cm="1">
        <f t="array" ref="AK3859">_xlfn.IFS(AH3859&lt;&gt;"","1",AI3859&lt;&gt;"","2",AJ3859&lt;&gt;"","3")</f>
        <v>3</v>
      </c>
    </row>
    <row r="3860" spans="1:37" x14ac:dyDescent="0.25">
      <c r="A3860" t="s">
        <v>670</v>
      </c>
      <c r="B3860" t="s">
        <v>647</v>
      </c>
      <c r="C3860" s="67" t="str">
        <f t="shared" si="440"/>
        <v>Lucy Kim</v>
      </c>
      <c r="D3860" s="71" t="str" cm="1">
        <f t="array" ref="D3860">_xlfn.IFS(AK3860="1",CONCATENATE(C3860,"Regional"),AK3860="2",CONCATENATE(C3860,"Sectional"),AK3860="3",CONCATENATE(C3860,COUNTIF($C$1:C3860,C3860)))</f>
        <v>Lucy Kim6</v>
      </c>
      <c r="E3860" s="66">
        <v>45174.354166666664</v>
      </c>
      <c r="F3860" t="s">
        <v>680</v>
      </c>
      <c r="G3860" s="46">
        <v>105</v>
      </c>
      <c r="H3860" s="46">
        <v>100</v>
      </c>
      <c r="I3860" s="46">
        <v>40</v>
      </c>
      <c r="J3860" t="s">
        <v>130</v>
      </c>
      <c r="K3860" t="s">
        <v>90</v>
      </c>
      <c r="L3860" s="46">
        <v>5065</v>
      </c>
      <c r="M3860" s="46">
        <v>72</v>
      </c>
      <c r="N3860" s="46">
        <v>70.400000000000006</v>
      </c>
      <c r="O3860" s="46">
        <v>118</v>
      </c>
      <c r="P3860" s="46">
        <f t="shared" si="441"/>
        <v>2</v>
      </c>
      <c r="R3860" s="67" t="s">
        <v>2822</v>
      </c>
      <c r="S3860" s="67">
        <f>COUNTIF(Y$2:$Y$100,R3860)</f>
        <v>0</v>
      </c>
      <c r="V3860" s="67">
        <f t="shared" si="442"/>
        <v>0</v>
      </c>
      <c r="X3860"/>
      <c r="Y3860" s="67" t="str">
        <f t="shared" si="446"/>
        <v xml:space="preserve"> </v>
      </c>
      <c r="AB3860" t="s">
        <v>90</v>
      </c>
      <c r="AC3860" s="46">
        <v>5065</v>
      </c>
      <c r="AD3860" s="46">
        <v>72</v>
      </c>
      <c r="AE3860" s="46">
        <v>70.400000000000006</v>
      </c>
      <c r="AF3860" s="46">
        <v>118</v>
      </c>
      <c r="AH3860" s="70" t="str">
        <f t="shared" si="443"/>
        <v/>
      </c>
      <c r="AI3860" s="70" t="str">
        <f t="shared" si="444"/>
        <v/>
      </c>
      <c r="AJ3860" s="70" t="str">
        <f t="shared" si="445"/>
        <v>X</v>
      </c>
      <c r="AK3860" s="70" t="str" cm="1">
        <f t="array" ref="AK3860">_xlfn.IFS(AH3860&lt;&gt;"","1",AI3860&lt;&gt;"","2",AJ3860&lt;&gt;"","3")</f>
        <v>3</v>
      </c>
    </row>
    <row r="3861" spans="1:37" x14ac:dyDescent="0.25">
      <c r="A3861" t="s">
        <v>798</v>
      </c>
      <c r="B3861" t="s">
        <v>765</v>
      </c>
      <c r="C3861" s="67" t="str">
        <f t="shared" si="440"/>
        <v>Clare Sperka</v>
      </c>
      <c r="D3861" s="71" t="str" cm="1">
        <f t="array" ref="D3861">_xlfn.IFS(AK3861="1",CONCATENATE(C3861,"Regional"),AK3861="2",CONCATENATE(C3861,"Sectional"),AK3861="3",CONCATENATE(C3861,COUNTIF($C$1:C3861,C3861)))</f>
        <v>Clare Sperka6</v>
      </c>
      <c r="E3861" s="66">
        <v>45174.354166666664</v>
      </c>
      <c r="F3861" t="s">
        <v>680</v>
      </c>
      <c r="G3861" s="46">
        <v>105</v>
      </c>
      <c r="H3861" s="46">
        <v>101</v>
      </c>
      <c r="I3861" s="46">
        <v>41</v>
      </c>
      <c r="J3861" t="s">
        <v>130</v>
      </c>
      <c r="K3861" t="s">
        <v>90</v>
      </c>
      <c r="L3861" s="46">
        <v>5065</v>
      </c>
      <c r="M3861" s="46">
        <v>72</v>
      </c>
      <c r="N3861" s="46">
        <v>70.400000000000006</v>
      </c>
      <c r="O3861" s="46">
        <v>118</v>
      </c>
      <c r="P3861" s="46">
        <f t="shared" si="441"/>
        <v>2</v>
      </c>
      <c r="R3861" s="67" t="s">
        <v>1376</v>
      </c>
      <c r="S3861" s="67">
        <f>COUNTIF(Y$2:$Y$100,R3861)</f>
        <v>0</v>
      </c>
      <c r="V3861" s="67">
        <f t="shared" si="442"/>
        <v>0</v>
      </c>
      <c r="X3861"/>
      <c r="Y3861" s="67" t="str">
        <f t="shared" si="446"/>
        <v xml:space="preserve"> </v>
      </c>
      <c r="AB3861" t="s">
        <v>90</v>
      </c>
      <c r="AC3861" s="46">
        <v>5065</v>
      </c>
      <c r="AD3861" s="46">
        <v>72</v>
      </c>
      <c r="AE3861" s="46">
        <v>70.400000000000006</v>
      </c>
      <c r="AF3861" s="46">
        <v>118</v>
      </c>
      <c r="AH3861" s="70" t="str">
        <f t="shared" si="443"/>
        <v/>
      </c>
      <c r="AI3861" s="70" t="str">
        <f t="shared" si="444"/>
        <v/>
      </c>
      <c r="AJ3861" s="70" t="str">
        <f t="shared" si="445"/>
        <v>X</v>
      </c>
      <c r="AK3861" s="70" t="str" cm="1">
        <f t="array" ref="AK3861">_xlfn.IFS(AH3861&lt;&gt;"","1",AI3861&lt;&gt;"","2",AJ3861&lt;&gt;"","3")</f>
        <v>3</v>
      </c>
    </row>
    <row r="3862" spans="1:37" x14ac:dyDescent="0.25">
      <c r="A3862" t="s">
        <v>701</v>
      </c>
      <c r="B3862" t="s">
        <v>362</v>
      </c>
      <c r="C3862" s="67" t="str">
        <f t="shared" si="440"/>
        <v>Emma Bruckman</v>
      </c>
      <c r="D3862" s="71" t="str" cm="1">
        <f t="array" ref="D3862">_xlfn.IFS(AK3862="1",CONCATENATE(C3862,"Regional"),AK3862="2",CONCATENATE(C3862,"Sectional"),AK3862="3",CONCATENATE(C3862,COUNTIF($C$1:C3862,C3862)))</f>
        <v>Emma Bruckman6</v>
      </c>
      <c r="E3862" s="66">
        <v>45174.354166666664</v>
      </c>
      <c r="F3862" t="s">
        <v>680</v>
      </c>
      <c r="G3862" s="46">
        <v>105</v>
      </c>
      <c r="H3862" s="46">
        <v>101</v>
      </c>
      <c r="I3862" s="46">
        <v>41</v>
      </c>
      <c r="J3862" t="s">
        <v>130</v>
      </c>
      <c r="K3862" t="s">
        <v>90</v>
      </c>
      <c r="L3862" s="46">
        <v>5065</v>
      </c>
      <c r="M3862" s="46">
        <v>72</v>
      </c>
      <c r="N3862" s="46">
        <v>70.400000000000006</v>
      </c>
      <c r="O3862" s="46">
        <v>118</v>
      </c>
      <c r="P3862" s="46">
        <f t="shared" si="441"/>
        <v>2</v>
      </c>
      <c r="R3862" s="67" t="s">
        <v>1305</v>
      </c>
      <c r="S3862" s="67">
        <f>COUNTIF(Y$2:$Y$100,R3862)</f>
        <v>0</v>
      </c>
      <c r="V3862" s="67">
        <f t="shared" si="442"/>
        <v>0</v>
      </c>
      <c r="X3862"/>
      <c r="Y3862" s="67" t="str">
        <f t="shared" si="446"/>
        <v xml:space="preserve"> </v>
      </c>
      <c r="AB3862" t="s">
        <v>90</v>
      </c>
      <c r="AC3862" s="46">
        <v>5065</v>
      </c>
      <c r="AD3862" s="46">
        <v>72</v>
      </c>
      <c r="AE3862" s="46">
        <v>70.400000000000006</v>
      </c>
      <c r="AF3862" s="46">
        <v>118</v>
      </c>
      <c r="AH3862" s="70" t="str">
        <f t="shared" si="443"/>
        <v/>
      </c>
      <c r="AI3862" s="70" t="str">
        <f t="shared" si="444"/>
        <v/>
      </c>
      <c r="AJ3862" s="70" t="str">
        <f t="shared" si="445"/>
        <v>X</v>
      </c>
      <c r="AK3862" s="70" t="str" cm="1">
        <f t="array" ref="AK3862">_xlfn.IFS(AH3862&lt;&gt;"","1",AI3862&lt;&gt;"","2",AJ3862&lt;&gt;"","3")</f>
        <v>3</v>
      </c>
    </row>
    <row r="3863" spans="1:37" x14ac:dyDescent="0.25">
      <c r="A3863" t="s">
        <v>1092</v>
      </c>
      <c r="B3863" t="s">
        <v>599</v>
      </c>
      <c r="C3863" s="67" t="str">
        <f t="shared" si="440"/>
        <v>Grace Schomin</v>
      </c>
      <c r="D3863" s="71" t="str" cm="1">
        <f t="array" ref="D3863">_xlfn.IFS(AK3863="1",CONCATENATE(C3863,"Regional"),AK3863="2",CONCATENATE(C3863,"Sectional"),AK3863="3",CONCATENATE(C3863,COUNTIF($C$1:C3863,C3863)))</f>
        <v>Grace Schomin3</v>
      </c>
      <c r="E3863" s="66">
        <v>45174.354166666664</v>
      </c>
      <c r="F3863" t="s">
        <v>680</v>
      </c>
      <c r="G3863" s="46">
        <v>105</v>
      </c>
      <c r="H3863" s="46">
        <v>101</v>
      </c>
      <c r="I3863" s="46">
        <v>41</v>
      </c>
      <c r="J3863" t="s">
        <v>130</v>
      </c>
      <c r="K3863" t="s">
        <v>90</v>
      </c>
      <c r="L3863" s="46">
        <v>5065</v>
      </c>
      <c r="M3863" s="46">
        <v>72</v>
      </c>
      <c r="N3863" s="46">
        <v>70.400000000000006</v>
      </c>
      <c r="O3863" s="46">
        <v>118</v>
      </c>
      <c r="P3863" s="46">
        <f t="shared" si="441"/>
        <v>2</v>
      </c>
      <c r="R3863" s="67" t="s">
        <v>1570</v>
      </c>
      <c r="S3863" s="67">
        <f>COUNTIF(Y$2:$Y$100,R3863)</f>
        <v>0</v>
      </c>
      <c r="V3863" s="67">
        <f t="shared" si="442"/>
        <v>0</v>
      </c>
      <c r="X3863"/>
      <c r="Y3863" s="67" t="str">
        <f t="shared" si="446"/>
        <v xml:space="preserve"> </v>
      </c>
      <c r="AB3863" t="s">
        <v>90</v>
      </c>
      <c r="AC3863" s="46">
        <v>5065</v>
      </c>
      <c r="AD3863" s="46">
        <v>72</v>
      </c>
      <c r="AE3863" s="46">
        <v>70.400000000000006</v>
      </c>
      <c r="AF3863" s="46">
        <v>118</v>
      </c>
      <c r="AH3863" s="70" t="str">
        <f t="shared" si="443"/>
        <v/>
      </c>
      <c r="AI3863" s="70" t="str">
        <f t="shared" si="444"/>
        <v/>
      </c>
      <c r="AJ3863" s="70" t="str">
        <f t="shared" si="445"/>
        <v>X</v>
      </c>
      <c r="AK3863" s="70" t="str" cm="1">
        <f t="array" ref="AK3863">_xlfn.IFS(AH3863&lt;&gt;"","1",AI3863&lt;&gt;"","2",AJ3863&lt;&gt;"","3")</f>
        <v>3</v>
      </c>
    </row>
    <row r="3864" spans="1:37" x14ac:dyDescent="0.25">
      <c r="A3864" t="s">
        <v>310</v>
      </c>
      <c r="B3864" t="s">
        <v>699</v>
      </c>
      <c r="C3864" s="67" t="str">
        <f t="shared" si="440"/>
        <v>Emmaline Miller</v>
      </c>
      <c r="D3864" s="71" t="str" cm="1">
        <f t="array" ref="D3864">_xlfn.IFS(AK3864="1",CONCATENATE(C3864,"Regional"),AK3864="2",CONCATENATE(C3864,"Sectional"),AK3864="3",CONCATENATE(C3864,COUNTIF($C$1:C3864,C3864)))</f>
        <v>Emmaline Miller8</v>
      </c>
      <c r="E3864" s="66">
        <v>45174.354166666664</v>
      </c>
      <c r="F3864" t="s">
        <v>680</v>
      </c>
      <c r="G3864" s="46">
        <v>105</v>
      </c>
      <c r="H3864" s="46">
        <v>101</v>
      </c>
      <c r="I3864" s="46">
        <v>41</v>
      </c>
      <c r="J3864" t="s">
        <v>130</v>
      </c>
      <c r="K3864" t="s">
        <v>90</v>
      </c>
      <c r="L3864" s="46">
        <v>5065</v>
      </c>
      <c r="M3864" s="46">
        <v>72</v>
      </c>
      <c r="N3864" s="46">
        <v>70.400000000000006</v>
      </c>
      <c r="O3864" s="46">
        <v>118</v>
      </c>
      <c r="P3864" s="46">
        <f t="shared" si="441"/>
        <v>2</v>
      </c>
      <c r="R3864" s="67" t="s">
        <v>1302</v>
      </c>
      <c r="S3864" s="67">
        <f>COUNTIF(Y$2:$Y$100,R3864)</f>
        <v>0</v>
      </c>
      <c r="V3864" s="67">
        <f t="shared" si="442"/>
        <v>0</v>
      </c>
      <c r="X3864"/>
      <c r="Y3864" s="67" t="str">
        <f t="shared" si="446"/>
        <v xml:space="preserve"> </v>
      </c>
      <c r="AB3864" t="s">
        <v>90</v>
      </c>
      <c r="AC3864" s="46">
        <v>5065</v>
      </c>
      <c r="AD3864" s="46">
        <v>72</v>
      </c>
      <c r="AE3864" s="46">
        <v>70.400000000000006</v>
      </c>
      <c r="AF3864" s="46">
        <v>118</v>
      </c>
      <c r="AH3864" s="70" t="str">
        <f t="shared" si="443"/>
        <v/>
      </c>
      <c r="AI3864" s="70" t="str">
        <f t="shared" si="444"/>
        <v/>
      </c>
      <c r="AJ3864" s="70" t="str">
        <f t="shared" si="445"/>
        <v>X</v>
      </c>
      <c r="AK3864" s="70" t="str" cm="1">
        <f t="array" ref="AK3864">_xlfn.IFS(AH3864&lt;&gt;"","1",AI3864&lt;&gt;"","2",AJ3864&lt;&gt;"","3")</f>
        <v>3</v>
      </c>
    </row>
    <row r="3865" spans="1:37" x14ac:dyDescent="0.25">
      <c r="A3865" t="s">
        <v>289</v>
      </c>
      <c r="B3865" t="s">
        <v>600</v>
      </c>
      <c r="C3865" s="67" t="str">
        <f t="shared" si="440"/>
        <v>Lillian Krueger</v>
      </c>
      <c r="D3865" s="71" t="str" cm="1">
        <f t="array" ref="D3865">_xlfn.IFS(AK3865="1",CONCATENATE(C3865,"Regional"),AK3865="2",CONCATENATE(C3865,"Sectional"),AK3865="3",CONCATENATE(C3865,COUNTIF($C$1:C3865,C3865)))</f>
        <v>Lillian Krueger3</v>
      </c>
      <c r="E3865" s="66">
        <v>45174.354166666664</v>
      </c>
      <c r="F3865" t="s">
        <v>680</v>
      </c>
      <c r="G3865" s="46">
        <v>105</v>
      </c>
      <c r="H3865" s="46">
        <v>102</v>
      </c>
      <c r="I3865" s="46">
        <v>45</v>
      </c>
      <c r="J3865" t="s">
        <v>130</v>
      </c>
      <c r="K3865" t="s">
        <v>90</v>
      </c>
      <c r="L3865" s="46">
        <v>5065</v>
      </c>
      <c r="M3865" s="46">
        <v>72</v>
      </c>
      <c r="N3865" s="46">
        <v>70.400000000000006</v>
      </c>
      <c r="O3865" s="46">
        <v>118</v>
      </c>
      <c r="P3865" s="46">
        <f t="shared" si="441"/>
        <v>2</v>
      </c>
      <c r="R3865" s="67" t="s">
        <v>1306</v>
      </c>
      <c r="S3865" s="67">
        <f>COUNTIF(Y$2:$Y$100,R3865)</f>
        <v>0</v>
      </c>
      <c r="V3865" s="67">
        <f t="shared" si="442"/>
        <v>0</v>
      </c>
      <c r="X3865"/>
      <c r="Y3865" s="67" t="str">
        <f t="shared" si="446"/>
        <v xml:space="preserve"> </v>
      </c>
      <c r="AB3865" t="s">
        <v>90</v>
      </c>
      <c r="AC3865" s="46">
        <v>5065</v>
      </c>
      <c r="AD3865" s="46">
        <v>72</v>
      </c>
      <c r="AE3865" s="46">
        <v>70.400000000000006</v>
      </c>
      <c r="AF3865" s="46">
        <v>118</v>
      </c>
      <c r="AH3865" s="70" t="str">
        <f t="shared" si="443"/>
        <v/>
      </c>
      <c r="AI3865" s="70" t="str">
        <f t="shared" si="444"/>
        <v/>
      </c>
      <c r="AJ3865" s="70" t="str">
        <f t="shared" si="445"/>
        <v>X</v>
      </c>
      <c r="AK3865" s="70" t="str" cm="1">
        <f t="array" ref="AK3865">_xlfn.IFS(AH3865&lt;&gt;"","1",AI3865&lt;&gt;"","2",AJ3865&lt;&gt;"","3")</f>
        <v>3</v>
      </c>
    </row>
    <row r="3866" spans="1:37" x14ac:dyDescent="0.25">
      <c r="A3866" t="s">
        <v>1610</v>
      </c>
      <c r="B3866" t="s">
        <v>407</v>
      </c>
      <c r="C3866" s="67" t="str">
        <f t="shared" si="440"/>
        <v>Delaney Dwyer</v>
      </c>
      <c r="D3866" s="71" t="str" cm="1">
        <f t="array" ref="D3866">_xlfn.IFS(AK3866="1",CONCATENATE(C3866,"Regional"),AK3866="2",CONCATENATE(C3866,"Sectional"),AK3866="3",CONCATENATE(C3866,COUNTIF($C$1:C3866,C3866)))</f>
        <v>Delaney Dwyer3</v>
      </c>
      <c r="E3866" s="66">
        <v>45174.354166666664</v>
      </c>
      <c r="F3866" t="s">
        <v>680</v>
      </c>
      <c r="G3866" s="46">
        <v>105</v>
      </c>
      <c r="H3866" s="46">
        <v>102</v>
      </c>
      <c r="I3866" s="46">
        <v>45</v>
      </c>
      <c r="J3866" t="s">
        <v>130</v>
      </c>
      <c r="K3866" t="s">
        <v>90</v>
      </c>
      <c r="L3866" s="46">
        <v>5065</v>
      </c>
      <c r="M3866" s="46">
        <v>72</v>
      </c>
      <c r="N3866" s="46">
        <v>70.400000000000006</v>
      </c>
      <c r="O3866" s="46">
        <v>118</v>
      </c>
      <c r="P3866" s="46">
        <f t="shared" si="441"/>
        <v>2</v>
      </c>
      <c r="R3866" s="67" t="s">
        <v>3551</v>
      </c>
      <c r="S3866" s="67">
        <f>COUNTIF(Y$2:$Y$100,R3866)</f>
        <v>0</v>
      </c>
      <c r="V3866" s="67">
        <f t="shared" si="442"/>
        <v>0</v>
      </c>
      <c r="X3866"/>
      <c r="Y3866" s="67" t="str">
        <f t="shared" si="446"/>
        <v xml:space="preserve"> </v>
      </c>
      <c r="AB3866" t="s">
        <v>90</v>
      </c>
      <c r="AC3866" s="46">
        <v>5065</v>
      </c>
      <c r="AD3866" s="46">
        <v>72</v>
      </c>
      <c r="AE3866" s="46">
        <v>70.400000000000006</v>
      </c>
      <c r="AF3866" s="46">
        <v>118</v>
      </c>
      <c r="AH3866" s="70" t="str">
        <f t="shared" si="443"/>
        <v/>
      </c>
      <c r="AI3866" s="70" t="str">
        <f t="shared" si="444"/>
        <v/>
      </c>
      <c r="AJ3866" s="70" t="str">
        <f t="shared" si="445"/>
        <v>X</v>
      </c>
      <c r="AK3866" s="70" t="str" cm="1">
        <f t="array" ref="AK3866">_xlfn.IFS(AH3866&lt;&gt;"","1",AI3866&lt;&gt;"","2",AJ3866&lt;&gt;"","3")</f>
        <v>3</v>
      </c>
    </row>
    <row r="3867" spans="1:37" x14ac:dyDescent="0.25">
      <c r="A3867" t="s">
        <v>1823</v>
      </c>
      <c r="B3867" t="s">
        <v>353</v>
      </c>
      <c r="C3867" s="67" t="str">
        <f t="shared" si="440"/>
        <v>Olivia Kernen</v>
      </c>
      <c r="D3867" s="71" t="str" cm="1">
        <f t="array" ref="D3867">_xlfn.IFS(AK3867="1",CONCATENATE(C3867,"Regional"),AK3867="2",CONCATENATE(C3867,"Sectional"),AK3867="3",CONCATENATE(C3867,COUNTIF($C$1:C3867,C3867)))</f>
        <v>Olivia Kernen2</v>
      </c>
      <c r="E3867" s="66">
        <v>45174.354166666664</v>
      </c>
      <c r="F3867" t="s">
        <v>680</v>
      </c>
      <c r="G3867" s="46">
        <v>105</v>
      </c>
      <c r="H3867" s="46">
        <v>102</v>
      </c>
      <c r="I3867" s="46">
        <v>45</v>
      </c>
      <c r="J3867" t="s">
        <v>130</v>
      </c>
      <c r="K3867" t="s">
        <v>90</v>
      </c>
      <c r="L3867" s="46">
        <v>5065</v>
      </c>
      <c r="M3867" s="46">
        <v>72</v>
      </c>
      <c r="N3867" s="46">
        <v>70.400000000000006</v>
      </c>
      <c r="O3867" s="46">
        <v>118</v>
      </c>
      <c r="P3867" s="46">
        <f t="shared" si="441"/>
        <v>2</v>
      </c>
      <c r="R3867" s="67" t="s">
        <v>2824</v>
      </c>
      <c r="S3867" s="67">
        <f>COUNTIF(Y$2:$Y$100,R3867)</f>
        <v>0</v>
      </c>
      <c r="V3867" s="67">
        <f t="shared" si="442"/>
        <v>0</v>
      </c>
      <c r="X3867"/>
      <c r="Y3867" s="67" t="str">
        <f t="shared" si="446"/>
        <v xml:space="preserve"> </v>
      </c>
      <c r="AB3867" t="s">
        <v>90</v>
      </c>
      <c r="AC3867" s="46">
        <v>5065</v>
      </c>
      <c r="AD3867" s="46">
        <v>72</v>
      </c>
      <c r="AE3867" s="46">
        <v>70.400000000000006</v>
      </c>
      <c r="AF3867" s="46">
        <v>118</v>
      </c>
      <c r="AH3867" s="70" t="str">
        <f t="shared" si="443"/>
        <v/>
      </c>
      <c r="AI3867" s="70" t="str">
        <f t="shared" si="444"/>
        <v/>
      </c>
      <c r="AJ3867" s="70" t="str">
        <f t="shared" si="445"/>
        <v>X</v>
      </c>
      <c r="AK3867" s="70" t="str" cm="1">
        <f t="array" ref="AK3867">_xlfn.IFS(AH3867&lt;&gt;"","1",AI3867&lt;&gt;"","2",AJ3867&lt;&gt;"","3")</f>
        <v>3</v>
      </c>
    </row>
    <row r="3868" spans="1:37" x14ac:dyDescent="0.25">
      <c r="A3868" t="s">
        <v>486</v>
      </c>
      <c r="B3868" t="s">
        <v>487</v>
      </c>
      <c r="C3868" s="67" t="str">
        <f t="shared" si="440"/>
        <v>Mary Attwooll</v>
      </c>
      <c r="D3868" s="71" t="str" cm="1">
        <f t="array" ref="D3868">_xlfn.IFS(AK3868="1",CONCATENATE(C3868,"Regional"),AK3868="2",CONCATENATE(C3868,"Sectional"),AK3868="3",CONCATENATE(C3868,COUNTIF($C$1:C3868,C3868)))</f>
        <v>Mary Attwooll7</v>
      </c>
      <c r="E3868" s="66">
        <v>45174.354166666664</v>
      </c>
      <c r="F3868" t="s">
        <v>680</v>
      </c>
      <c r="G3868" s="46">
        <v>105</v>
      </c>
      <c r="H3868" s="46">
        <v>102</v>
      </c>
      <c r="I3868" s="46">
        <v>45</v>
      </c>
      <c r="J3868" t="s">
        <v>130</v>
      </c>
      <c r="K3868" t="s">
        <v>90</v>
      </c>
      <c r="L3868" s="46">
        <v>5065</v>
      </c>
      <c r="M3868" s="46">
        <v>72</v>
      </c>
      <c r="N3868" s="46">
        <v>70.400000000000006</v>
      </c>
      <c r="O3868" s="46">
        <v>118</v>
      </c>
      <c r="P3868" s="46">
        <f t="shared" si="441"/>
        <v>2</v>
      </c>
      <c r="R3868" s="67" t="s">
        <v>1177</v>
      </c>
      <c r="S3868" s="67">
        <f>COUNTIF(Y$2:$Y$100,R3868)</f>
        <v>0</v>
      </c>
      <c r="V3868" s="67">
        <f t="shared" si="442"/>
        <v>0</v>
      </c>
      <c r="X3868"/>
      <c r="Y3868" s="67" t="str">
        <f t="shared" si="446"/>
        <v xml:space="preserve"> </v>
      </c>
      <c r="AB3868" t="s">
        <v>90</v>
      </c>
      <c r="AC3868" s="46">
        <v>5065</v>
      </c>
      <c r="AD3868" s="46">
        <v>72</v>
      </c>
      <c r="AE3868" s="46">
        <v>70.400000000000006</v>
      </c>
      <c r="AF3868" s="46">
        <v>118</v>
      </c>
      <c r="AH3868" s="70" t="str">
        <f t="shared" si="443"/>
        <v/>
      </c>
      <c r="AI3868" s="70" t="str">
        <f t="shared" si="444"/>
        <v/>
      </c>
      <c r="AJ3868" s="70" t="str">
        <f t="shared" si="445"/>
        <v>X</v>
      </c>
      <c r="AK3868" s="70" t="str" cm="1">
        <f t="array" ref="AK3868">_xlfn.IFS(AH3868&lt;&gt;"","1",AI3868&lt;&gt;"","2",AJ3868&lt;&gt;"","3")</f>
        <v>3</v>
      </c>
    </row>
    <row r="3869" spans="1:37" x14ac:dyDescent="0.25">
      <c r="A3869" t="s">
        <v>231</v>
      </c>
      <c r="B3869" t="s">
        <v>434</v>
      </c>
      <c r="C3869" s="67" t="str">
        <f t="shared" si="440"/>
        <v>Ella Cross</v>
      </c>
      <c r="D3869" s="71" t="str" cm="1">
        <f t="array" ref="D3869">_xlfn.IFS(AK3869="1",CONCATENATE(C3869,"Regional"),AK3869="2",CONCATENATE(C3869,"Sectional"),AK3869="3",CONCATENATE(C3869,COUNTIF($C$1:C3869,C3869)))</f>
        <v>Ella Cross7</v>
      </c>
      <c r="E3869" s="66">
        <v>45174.354166666664</v>
      </c>
      <c r="F3869" t="s">
        <v>680</v>
      </c>
      <c r="G3869" s="46">
        <v>105</v>
      </c>
      <c r="H3869" s="46">
        <v>102</v>
      </c>
      <c r="I3869" s="46">
        <v>45</v>
      </c>
      <c r="J3869" t="s">
        <v>130</v>
      </c>
      <c r="K3869" t="s">
        <v>90</v>
      </c>
      <c r="L3869" s="46">
        <v>5065</v>
      </c>
      <c r="M3869" s="46">
        <v>72</v>
      </c>
      <c r="N3869" s="46">
        <v>70.400000000000006</v>
      </c>
      <c r="O3869" s="46">
        <v>118</v>
      </c>
      <c r="P3869" s="46">
        <f t="shared" si="441"/>
        <v>2</v>
      </c>
      <c r="R3869" s="67" t="s">
        <v>1178</v>
      </c>
      <c r="S3869" s="67">
        <f>COUNTIF(Y$2:$Y$100,R3869)</f>
        <v>0</v>
      </c>
      <c r="V3869" s="67">
        <f t="shared" si="442"/>
        <v>0</v>
      </c>
      <c r="X3869"/>
      <c r="Y3869" s="67" t="str">
        <f t="shared" si="446"/>
        <v xml:space="preserve"> </v>
      </c>
      <c r="AB3869" t="s">
        <v>90</v>
      </c>
      <c r="AC3869" s="46">
        <v>5065</v>
      </c>
      <c r="AD3869" s="46">
        <v>72</v>
      </c>
      <c r="AE3869" s="46">
        <v>70.400000000000006</v>
      </c>
      <c r="AF3869" s="46">
        <v>118</v>
      </c>
      <c r="AH3869" s="70" t="str">
        <f t="shared" si="443"/>
        <v/>
      </c>
      <c r="AI3869" s="70" t="str">
        <f t="shared" si="444"/>
        <v/>
      </c>
      <c r="AJ3869" s="70" t="str">
        <f t="shared" si="445"/>
        <v>X</v>
      </c>
      <c r="AK3869" s="70" t="str" cm="1">
        <f t="array" ref="AK3869">_xlfn.IFS(AH3869&lt;&gt;"","1",AI3869&lt;&gt;"","2",AJ3869&lt;&gt;"","3")</f>
        <v>3</v>
      </c>
    </row>
    <row r="3870" spans="1:37" x14ac:dyDescent="0.25">
      <c r="A3870" t="s">
        <v>1931</v>
      </c>
      <c r="B3870" t="s">
        <v>184</v>
      </c>
      <c r="C3870" s="67" t="str">
        <f t="shared" si="440"/>
        <v>Allison Klee</v>
      </c>
      <c r="D3870" s="71" t="str" cm="1">
        <f t="array" ref="D3870">_xlfn.IFS(AK3870="1",CONCATENATE(C3870,"Regional"),AK3870="2",CONCATENATE(C3870,"Sectional"),AK3870="3",CONCATENATE(C3870,COUNTIF($C$1:C3870,C3870)))</f>
        <v>Allison Klee8</v>
      </c>
      <c r="E3870" s="66">
        <v>45174.354166666664</v>
      </c>
      <c r="F3870" t="s">
        <v>680</v>
      </c>
      <c r="G3870" s="46">
        <v>105</v>
      </c>
      <c r="H3870" s="46">
        <v>102</v>
      </c>
      <c r="I3870" s="46">
        <v>45</v>
      </c>
      <c r="J3870" t="s">
        <v>130</v>
      </c>
      <c r="K3870" t="s">
        <v>90</v>
      </c>
      <c r="L3870" s="46">
        <v>5065</v>
      </c>
      <c r="M3870" s="46">
        <v>72</v>
      </c>
      <c r="N3870" s="46">
        <v>70.400000000000006</v>
      </c>
      <c r="O3870" s="46">
        <v>118</v>
      </c>
      <c r="P3870" s="46">
        <f t="shared" si="441"/>
        <v>2</v>
      </c>
      <c r="R3870" s="67" t="s">
        <v>2946</v>
      </c>
      <c r="S3870" s="67">
        <f>COUNTIF(Y$2:$Y$100,R3870)</f>
        <v>0</v>
      </c>
      <c r="V3870" s="67">
        <f t="shared" si="442"/>
        <v>0</v>
      </c>
      <c r="X3870"/>
      <c r="Y3870" s="67" t="str">
        <f t="shared" si="446"/>
        <v xml:space="preserve"> </v>
      </c>
      <c r="AB3870" t="s">
        <v>90</v>
      </c>
      <c r="AC3870" s="46">
        <v>5065</v>
      </c>
      <c r="AD3870" s="46">
        <v>72</v>
      </c>
      <c r="AE3870" s="46">
        <v>70.400000000000006</v>
      </c>
      <c r="AF3870" s="46">
        <v>118</v>
      </c>
      <c r="AH3870" s="70" t="str">
        <f t="shared" si="443"/>
        <v/>
      </c>
      <c r="AI3870" s="70" t="str">
        <f t="shared" si="444"/>
        <v/>
      </c>
      <c r="AJ3870" s="70" t="str">
        <f t="shared" si="445"/>
        <v>X</v>
      </c>
      <c r="AK3870" s="70" t="str" cm="1">
        <f t="array" ref="AK3870">_xlfn.IFS(AH3870&lt;&gt;"","1",AI3870&lt;&gt;"","2",AJ3870&lt;&gt;"","3")</f>
        <v>3</v>
      </c>
    </row>
    <row r="3871" spans="1:37" x14ac:dyDescent="0.25">
      <c r="A3871" t="s">
        <v>899</v>
      </c>
      <c r="B3871" t="s">
        <v>900</v>
      </c>
      <c r="C3871" s="67" t="str">
        <f t="shared" si="440"/>
        <v>Sydnie Clemons</v>
      </c>
      <c r="D3871" s="71" t="str" cm="1">
        <f t="array" ref="D3871">_xlfn.IFS(AK3871="1",CONCATENATE(C3871,"Regional"),AK3871="2",CONCATENATE(C3871,"Sectional"),AK3871="3",CONCATENATE(C3871,COUNTIF($C$1:C3871,C3871)))</f>
        <v>Sydnie Clemons5</v>
      </c>
      <c r="E3871" s="66">
        <v>45174.354166666664</v>
      </c>
      <c r="F3871" t="s">
        <v>680</v>
      </c>
      <c r="G3871" s="46">
        <v>105</v>
      </c>
      <c r="H3871" s="46">
        <v>102</v>
      </c>
      <c r="I3871" s="46">
        <v>45</v>
      </c>
      <c r="J3871" t="s">
        <v>130</v>
      </c>
      <c r="K3871" t="s">
        <v>90</v>
      </c>
      <c r="L3871" s="46">
        <v>5065</v>
      </c>
      <c r="M3871" s="46">
        <v>72</v>
      </c>
      <c r="N3871" s="46">
        <v>70.400000000000006</v>
      </c>
      <c r="O3871" s="46">
        <v>118</v>
      </c>
      <c r="P3871" s="46">
        <f t="shared" si="441"/>
        <v>2</v>
      </c>
      <c r="R3871" s="67" t="s">
        <v>1439</v>
      </c>
      <c r="S3871" s="67">
        <f>COUNTIF(Y$2:$Y$100,R3871)</f>
        <v>0</v>
      </c>
      <c r="V3871" s="67">
        <f t="shared" si="442"/>
        <v>0</v>
      </c>
      <c r="X3871"/>
      <c r="Y3871" s="67" t="str">
        <f t="shared" si="446"/>
        <v xml:space="preserve"> </v>
      </c>
      <c r="AB3871" t="s">
        <v>90</v>
      </c>
      <c r="AC3871" s="46">
        <v>5065</v>
      </c>
      <c r="AD3871" s="46">
        <v>72</v>
      </c>
      <c r="AE3871" s="46">
        <v>70.400000000000006</v>
      </c>
      <c r="AF3871" s="46">
        <v>118</v>
      </c>
      <c r="AH3871" s="70" t="str">
        <f t="shared" si="443"/>
        <v/>
      </c>
      <c r="AI3871" s="70" t="str">
        <f t="shared" si="444"/>
        <v/>
      </c>
      <c r="AJ3871" s="70" t="str">
        <f t="shared" si="445"/>
        <v>X</v>
      </c>
      <c r="AK3871" s="70" t="str" cm="1">
        <f t="array" ref="AK3871">_xlfn.IFS(AH3871&lt;&gt;"","1",AI3871&lt;&gt;"","2",AJ3871&lt;&gt;"","3")</f>
        <v>3</v>
      </c>
    </row>
    <row r="3872" spans="1:37" x14ac:dyDescent="0.25">
      <c r="A3872" t="s">
        <v>318</v>
      </c>
      <c r="B3872" t="s">
        <v>434</v>
      </c>
      <c r="C3872" s="67" t="str">
        <f t="shared" si="440"/>
        <v>Ella Gibson</v>
      </c>
      <c r="D3872" s="71" t="str" cm="1">
        <f t="array" ref="D3872">_xlfn.IFS(AK3872="1",CONCATENATE(C3872,"Regional"),AK3872="2",CONCATENATE(C3872,"Sectional"),AK3872="3",CONCATENATE(C3872,COUNTIF($C$1:C3872,C3872)))</f>
        <v>Ella Gibson7</v>
      </c>
      <c r="E3872" s="66">
        <v>45174.354166666664</v>
      </c>
      <c r="F3872" t="s">
        <v>680</v>
      </c>
      <c r="G3872" s="46">
        <v>105</v>
      </c>
      <c r="H3872" s="46">
        <v>103</v>
      </c>
      <c r="I3872" s="46">
        <v>52</v>
      </c>
      <c r="J3872" t="s">
        <v>130</v>
      </c>
      <c r="K3872" t="s">
        <v>90</v>
      </c>
      <c r="L3872" s="46">
        <v>5065</v>
      </c>
      <c r="M3872" s="46">
        <v>72</v>
      </c>
      <c r="N3872" s="46">
        <v>70.400000000000006</v>
      </c>
      <c r="O3872" s="46">
        <v>118</v>
      </c>
      <c r="P3872" s="46">
        <f t="shared" si="441"/>
        <v>2</v>
      </c>
      <c r="R3872" s="67" t="s">
        <v>1333</v>
      </c>
      <c r="S3872" s="67">
        <f>COUNTIF(Y$2:$Y$100,R3872)</f>
        <v>0</v>
      </c>
      <c r="V3872" s="67">
        <f t="shared" si="442"/>
        <v>0</v>
      </c>
      <c r="X3872"/>
      <c r="Y3872" s="67" t="str">
        <f t="shared" si="446"/>
        <v xml:space="preserve"> </v>
      </c>
      <c r="AB3872" t="s">
        <v>90</v>
      </c>
      <c r="AC3872" s="46">
        <v>5065</v>
      </c>
      <c r="AD3872" s="46">
        <v>72</v>
      </c>
      <c r="AE3872" s="46">
        <v>70.400000000000006</v>
      </c>
      <c r="AF3872" s="46">
        <v>118</v>
      </c>
      <c r="AH3872" s="70" t="str">
        <f t="shared" si="443"/>
        <v/>
      </c>
      <c r="AI3872" s="70" t="str">
        <f t="shared" si="444"/>
        <v/>
      </c>
      <c r="AJ3872" s="70" t="str">
        <f t="shared" si="445"/>
        <v>X</v>
      </c>
      <c r="AK3872" s="70" t="str" cm="1">
        <f t="array" ref="AK3872">_xlfn.IFS(AH3872&lt;&gt;"","1",AI3872&lt;&gt;"","2",AJ3872&lt;&gt;"","3")</f>
        <v>3</v>
      </c>
    </row>
    <row r="3873" spans="1:37" x14ac:dyDescent="0.25">
      <c r="A3873" t="s">
        <v>595</v>
      </c>
      <c r="B3873" t="s">
        <v>313</v>
      </c>
      <c r="C3873" s="67" t="str">
        <f t="shared" si="440"/>
        <v>Avery Buchholz</v>
      </c>
      <c r="D3873" s="71" t="str" cm="1">
        <f t="array" ref="D3873">_xlfn.IFS(AK3873="1",CONCATENATE(C3873,"Regional"),AK3873="2",CONCATENATE(C3873,"Sectional"),AK3873="3",CONCATENATE(C3873,COUNTIF($C$1:C3873,C3873)))</f>
        <v>Avery Buchholz7</v>
      </c>
      <c r="E3873" s="66">
        <v>45174.354166666664</v>
      </c>
      <c r="F3873" t="s">
        <v>680</v>
      </c>
      <c r="G3873" s="46">
        <v>105</v>
      </c>
      <c r="H3873" s="46">
        <v>103</v>
      </c>
      <c r="I3873" s="46">
        <v>52</v>
      </c>
      <c r="J3873" t="s">
        <v>130</v>
      </c>
      <c r="K3873" t="s">
        <v>90</v>
      </c>
      <c r="L3873" s="46">
        <v>5065</v>
      </c>
      <c r="M3873" s="46">
        <v>72</v>
      </c>
      <c r="N3873" s="46">
        <v>70.400000000000006</v>
      </c>
      <c r="O3873" s="46">
        <v>118</v>
      </c>
      <c r="P3873" s="46">
        <f t="shared" si="441"/>
        <v>2</v>
      </c>
      <c r="R3873" s="67" t="s">
        <v>1241</v>
      </c>
      <c r="S3873" s="67">
        <f>COUNTIF(Y$2:$Y$100,R3873)</f>
        <v>0</v>
      </c>
      <c r="V3873" s="67">
        <f t="shared" si="442"/>
        <v>0</v>
      </c>
      <c r="X3873"/>
      <c r="Y3873" s="67" t="str">
        <f t="shared" si="446"/>
        <v xml:space="preserve"> </v>
      </c>
      <c r="AB3873" t="s">
        <v>90</v>
      </c>
      <c r="AC3873" s="46">
        <v>5065</v>
      </c>
      <c r="AD3873" s="46">
        <v>72</v>
      </c>
      <c r="AE3873" s="46">
        <v>70.400000000000006</v>
      </c>
      <c r="AF3873" s="46">
        <v>118</v>
      </c>
      <c r="AH3873" s="70" t="str">
        <f t="shared" si="443"/>
        <v/>
      </c>
      <c r="AI3873" s="70" t="str">
        <f t="shared" si="444"/>
        <v/>
      </c>
      <c r="AJ3873" s="70" t="str">
        <f t="shared" si="445"/>
        <v>X</v>
      </c>
      <c r="AK3873" s="70" t="str" cm="1">
        <f t="array" ref="AK3873">_xlfn.IFS(AH3873&lt;&gt;"","1",AI3873&lt;&gt;"","2",AJ3873&lt;&gt;"","3")</f>
        <v>3</v>
      </c>
    </row>
    <row r="3874" spans="1:37" x14ac:dyDescent="0.25">
      <c r="A3874" t="s">
        <v>385</v>
      </c>
      <c r="B3874" t="s">
        <v>401</v>
      </c>
      <c r="C3874" s="67" t="str">
        <f t="shared" si="440"/>
        <v>Hannah Wilson</v>
      </c>
      <c r="D3874" s="71" t="str" cm="1">
        <f t="array" ref="D3874">_xlfn.IFS(AK3874="1",CONCATENATE(C3874,"Regional"),AK3874="2",CONCATENATE(C3874,"Sectional"),AK3874="3",CONCATENATE(C3874,COUNTIF($C$1:C3874,C3874)))</f>
        <v>Hannah Wilson1</v>
      </c>
      <c r="E3874" s="66">
        <v>45174.354166666664</v>
      </c>
      <c r="F3874" t="s">
        <v>680</v>
      </c>
      <c r="G3874" s="46">
        <v>105</v>
      </c>
      <c r="H3874" s="46">
        <v>104</v>
      </c>
      <c r="I3874" s="46">
        <v>54</v>
      </c>
      <c r="J3874" t="s">
        <v>130</v>
      </c>
      <c r="K3874" t="s">
        <v>90</v>
      </c>
      <c r="L3874" s="46">
        <v>5065</v>
      </c>
      <c r="M3874" s="46">
        <v>72</v>
      </c>
      <c r="N3874" s="46">
        <v>70.400000000000006</v>
      </c>
      <c r="O3874" s="46">
        <v>118</v>
      </c>
      <c r="P3874" s="46">
        <f t="shared" si="441"/>
        <v>2</v>
      </c>
      <c r="R3874" s="67" t="s">
        <v>2976</v>
      </c>
      <c r="S3874" s="67">
        <f>COUNTIF(Y$2:$Y$100,R3874)</f>
        <v>0</v>
      </c>
      <c r="V3874" s="67">
        <f t="shared" si="442"/>
        <v>0</v>
      </c>
      <c r="X3874"/>
      <c r="Y3874" s="67" t="str">
        <f t="shared" si="446"/>
        <v xml:space="preserve"> </v>
      </c>
      <c r="AB3874" t="s">
        <v>90</v>
      </c>
      <c r="AC3874" s="46">
        <v>5065</v>
      </c>
      <c r="AD3874" s="46">
        <v>72</v>
      </c>
      <c r="AE3874" s="46">
        <v>70.400000000000006</v>
      </c>
      <c r="AF3874" s="46">
        <v>118</v>
      </c>
      <c r="AH3874" s="70" t="str">
        <f t="shared" si="443"/>
        <v/>
      </c>
      <c r="AI3874" s="70" t="str">
        <f t="shared" si="444"/>
        <v/>
      </c>
      <c r="AJ3874" s="70" t="str">
        <f t="shared" si="445"/>
        <v>X</v>
      </c>
      <c r="AK3874" s="70" t="str" cm="1">
        <f t="array" ref="AK3874">_xlfn.IFS(AH3874&lt;&gt;"","1",AI3874&lt;&gt;"","2",AJ3874&lt;&gt;"","3")</f>
        <v>3</v>
      </c>
    </row>
    <row r="3875" spans="1:37" x14ac:dyDescent="0.25">
      <c r="A3875" t="s">
        <v>512</v>
      </c>
      <c r="B3875" t="s">
        <v>311</v>
      </c>
      <c r="C3875" s="67" t="str">
        <f t="shared" si="440"/>
        <v>Julia Dufek</v>
      </c>
      <c r="D3875" s="71" t="str" cm="1">
        <f t="array" ref="D3875">_xlfn.IFS(AK3875="1",CONCATENATE(C3875,"Regional"),AK3875="2",CONCATENATE(C3875,"Sectional"),AK3875="3",CONCATENATE(C3875,COUNTIF($C$1:C3875,C3875)))</f>
        <v>Julia Dufek7</v>
      </c>
      <c r="E3875" s="66">
        <v>45174.354166666664</v>
      </c>
      <c r="F3875" t="s">
        <v>680</v>
      </c>
      <c r="G3875" s="46">
        <v>105</v>
      </c>
      <c r="H3875" s="46">
        <v>104</v>
      </c>
      <c r="I3875" s="46">
        <v>54</v>
      </c>
      <c r="J3875" t="s">
        <v>130</v>
      </c>
      <c r="K3875" t="s">
        <v>90</v>
      </c>
      <c r="L3875" s="46">
        <v>5065</v>
      </c>
      <c r="M3875" s="46">
        <v>72</v>
      </c>
      <c r="N3875" s="46">
        <v>70.400000000000006</v>
      </c>
      <c r="O3875" s="46">
        <v>118</v>
      </c>
      <c r="P3875" s="46">
        <f t="shared" si="441"/>
        <v>2</v>
      </c>
      <c r="R3875" s="67" t="s">
        <v>1505</v>
      </c>
      <c r="S3875" s="67">
        <f>COUNTIF(Y$2:$Y$100,R3875)</f>
        <v>0</v>
      </c>
      <c r="V3875" s="67">
        <f t="shared" si="442"/>
        <v>0</v>
      </c>
      <c r="X3875"/>
      <c r="Y3875" s="67" t="str">
        <f t="shared" si="446"/>
        <v xml:space="preserve"> </v>
      </c>
      <c r="AB3875" t="s">
        <v>90</v>
      </c>
      <c r="AC3875" s="46">
        <v>5065</v>
      </c>
      <c r="AD3875" s="46">
        <v>72</v>
      </c>
      <c r="AE3875" s="46">
        <v>70.400000000000006</v>
      </c>
      <c r="AF3875" s="46">
        <v>118</v>
      </c>
      <c r="AH3875" s="70" t="str">
        <f t="shared" si="443"/>
        <v/>
      </c>
      <c r="AI3875" s="70" t="str">
        <f t="shared" si="444"/>
        <v/>
      </c>
      <c r="AJ3875" s="70" t="str">
        <f t="shared" si="445"/>
        <v>X</v>
      </c>
      <c r="AK3875" s="70" t="str" cm="1">
        <f t="array" ref="AK3875">_xlfn.IFS(AH3875&lt;&gt;"","1",AI3875&lt;&gt;"","2",AJ3875&lt;&gt;"","3")</f>
        <v>3</v>
      </c>
    </row>
    <row r="3876" spans="1:37" x14ac:dyDescent="0.25">
      <c r="A3876" t="s">
        <v>871</v>
      </c>
      <c r="B3876" t="s">
        <v>434</v>
      </c>
      <c r="C3876" s="67" t="str">
        <f t="shared" si="440"/>
        <v>Ella Ficarri</v>
      </c>
      <c r="D3876" s="71" t="str" cm="1">
        <f t="array" ref="D3876">_xlfn.IFS(AK3876="1",CONCATENATE(C3876,"Regional"),AK3876="2",CONCATENATE(C3876,"Sectional"),AK3876="3",CONCATENATE(C3876,COUNTIF($C$1:C3876,C3876)))</f>
        <v>Ella Ficarri5</v>
      </c>
      <c r="E3876" s="66">
        <v>45174.354166666664</v>
      </c>
      <c r="F3876" t="s">
        <v>680</v>
      </c>
      <c r="G3876" s="46">
        <v>105</v>
      </c>
      <c r="H3876" s="46">
        <v>104</v>
      </c>
      <c r="I3876" s="46">
        <v>54</v>
      </c>
      <c r="J3876" t="s">
        <v>130</v>
      </c>
      <c r="K3876" t="s">
        <v>90</v>
      </c>
      <c r="L3876" s="46">
        <v>5065</v>
      </c>
      <c r="M3876" s="46">
        <v>72</v>
      </c>
      <c r="N3876" s="46">
        <v>70.400000000000006</v>
      </c>
      <c r="O3876" s="46">
        <v>118</v>
      </c>
      <c r="P3876" s="46">
        <f t="shared" si="441"/>
        <v>2</v>
      </c>
      <c r="R3876" s="67" t="s">
        <v>1414</v>
      </c>
      <c r="S3876" s="67">
        <f>COUNTIF(Y$2:$Y$100,R3876)</f>
        <v>0</v>
      </c>
      <c r="V3876" s="67">
        <f t="shared" si="442"/>
        <v>0</v>
      </c>
      <c r="X3876"/>
      <c r="Y3876" s="67" t="str">
        <f t="shared" si="446"/>
        <v xml:space="preserve"> </v>
      </c>
      <c r="AB3876" t="s">
        <v>90</v>
      </c>
      <c r="AC3876" s="46">
        <v>5065</v>
      </c>
      <c r="AD3876" s="46">
        <v>72</v>
      </c>
      <c r="AE3876" s="46">
        <v>70.400000000000006</v>
      </c>
      <c r="AF3876" s="46">
        <v>118</v>
      </c>
      <c r="AH3876" s="70" t="str">
        <f t="shared" si="443"/>
        <v/>
      </c>
      <c r="AI3876" s="70" t="str">
        <f t="shared" si="444"/>
        <v/>
      </c>
      <c r="AJ3876" s="70" t="str">
        <f t="shared" si="445"/>
        <v>X</v>
      </c>
      <c r="AK3876" s="70" t="str" cm="1">
        <f t="array" ref="AK3876">_xlfn.IFS(AH3876&lt;&gt;"","1",AI3876&lt;&gt;"","2",AJ3876&lt;&gt;"","3")</f>
        <v>3</v>
      </c>
    </row>
    <row r="3877" spans="1:37" x14ac:dyDescent="0.25">
      <c r="A3877" t="s">
        <v>495</v>
      </c>
      <c r="B3877" t="s">
        <v>496</v>
      </c>
      <c r="C3877" s="67" t="str">
        <f t="shared" si="440"/>
        <v>Josie Thomsen</v>
      </c>
      <c r="D3877" s="71" t="str" cm="1">
        <f t="array" ref="D3877">_xlfn.IFS(AK3877="1",CONCATENATE(C3877,"Regional"),AK3877="2",CONCATENATE(C3877,"Sectional"),AK3877="3",CONCATENATE(C3877,COUNTIF($C$1:C3877,C3877)))</f>
        <v>Josie Thomsen6</v>
      </c>
      <c r="E3877" s="66">
        <v>45174.354166666664</v>
      </c>
      <c r="F3877" t="s">
        <v>680</v>
      </c>
      <c r="G3877" s="46">
        <v>105</v>
      </c>
      <c r="H3877" s="46">
        <v>105</v>
      </c>
      <c r="I3877" s="46">
        <v>57</v>
      </c>
      <c r="J3877" t="s">
        <v>130</v>
      </c>
      <c r="K3877" t="s">
        <v>90</v>
      </c>
      <c r="L3877" s="46">
        <v>5065</v>
      </c>
      <c r="M3877" s="46">
        <v>72</v>
      </c>
      <c r="N3877" s="46">
        <v>70.400000000000006</v>
      </c>
      <c r="O3877" s="46">
        <v>118</v>
      </c>
      <c r="P3877" s="46">
        <f t="shared" si="441"/>
        <v>2</v>
      </c>
      <c r="R3877" s="67" t="s">
        <v>1183</v>
      </c>
      <c r="S3877" s="67">
        <f>COUNTIF(Y$2:$Y$100,R3877)</f>
        <v>0</v>
      </c>
      <c r="V3877" s="67">
        <f t="shared" si="442"/>
        <v>0</v>
      </c>
      <c r="X3877"/>
      <c r="Y3877" s="67" t="str">
        <f t="shared" si="446"/>
        <v xml:space="preserve"> </v>
      </c>
      <c r="AB3877" t="s">
        <v>90</v>
      </c>
      <c r="AC3877" s="46">
        <v>5065</v>
      </c>
      <c r="AD3877" s="46">
        <v>72</v>
      </c>
      <c r="AE3877" s="46">
        <v>70.400000000000006</v>
      </c>
      <c r="AF3877" s="46">
        <v>118</v>
      </c>
      <c r="AH3877" s="70" t="str">
        <f t="shared" si="443"/>
        <v/>
      </c>
      <c r="AI3877" s="70" t="str">
        <f t="shared" si="444"/>
        <v/>
      </c>
      <c r="AJ3877" s="70" t="str">
        <f t="shared" si="445"/>
        <v>X</v>
      </c>
      <c r="AK3877" s="70" t="str" cm="1">
        <f t="array" ref="AK3877">_xlfn.IFS(AH3877&lt;&gt;"","1",AI3877&lt;&gt;"","2",AJ3877&lt;&gt;"","3")</f>
        <v>3</v>
      </c>
    </row>
    <row r="3878" spans="1:37" x14ac:dyDescent="0.25">
      <c r="A3878" t="s">
        <v>727</v>
      </c>
      <c r="B3878" t="s">
        <v>728</v>
      </c>
      <c r="C3878" s="67" t="str">
        <f t="shared" si="440"/>
        <v>Diana Schallock</v>
      </c>
      <c r="D3878" s="71" t="str" cm="1">
        <f t="array" ref="D3878">_xlfn.IFS(AK3878="1",CONCATENATE(C3878,"Regional"),AK3878="2",CONCATENATE(C3878,"Sectional"),AK3878="3",CONCATENATE(C3878,COUNTIF($C$1:C3878,C3878)))</f>
        <v>Diana Schallock9</v>
      </c>
      <c r="E3878" s="66">
        <v>45174.354166666664</v>
      </c>
      <c r="F3878" t="s">
        <v>680</v>
      </c>
      <c r="G3878" s="46">
        <v>105</v>
      </c>
      <c r="H3878" s="46">
        <v>105</v>
      </c>
      <c r="I3878" s="46">
        <v>57</v>
      </c>
      <c r="J3878" t="s">
        <v>130</v>
      </c>
      <c r="K3878" t="s">
        <v>90</v>
      </c>
      <c r="L3878" s="46">
        <v>5065</v>
      </c>
      <c r="M3878" s="46">
        <v>72</v>
      </c>
      <c r="N3878" s="46">
        <v>70.400000000000006</v>
      </c>
      <c r="O3878" s="46">
        <v>118</v>
      </c>
      <c r="P3878" s="46">
        <f t="shared" si="441"/>
        <v>2</v>
      </c>
      <c r="R3878" s="67" t="s">
        <v>1323</v>
      </c>
      <c r="S3878" s="67">
        <f>COUNTIF(Y$2:$Y$100,R3878)</f>
        <v>0</v>
      </c>
      <c r="V3878" s="67">
        <f t="shared" si="442"/>
        <v>0</v>
      </c>
      <c r="X3878"/>
      <c r="Y3878" s="67" t="str">
        <f t="shared" si="446"/>
        <v xml:space="preserve"> </v>
      </c>
      <c r="AB3878" t="s">
        <v>90</v>
      </c>
      <c r="AC3878" s="46">
        <v>5065</v>
      </c>
      <c r="AD3878" s="46">
        <v>72</v>
      </c>
      <c r="AE3878" s="46">
        <v>70.400000000000006</v>
      </c>
      <c r="AF3878" s="46">
        <v>118</v>
      </c>
      <c r="AH3878" s="70" t="str">
        <f t="shared" si="443"/>
        <v/>
      </c>
      <c r="AI3878" s="70" t="str">
        <f t="shared" si="444"/>
        <v/>
      </c>
      <c r="AJ3878" s="70" t="str">
        <f t="shared" si="445"/>
        <v>X</v>
      </c>
      <c r="AK3878" s="70" t="str" cm="1">
        <f t="array" ref="AK3878">_xlfn.IFS(AH3878&lt;&gt;"","1",AI3878&lt;&gt;"","2",AJ3878&lt;&gt;"","3")</f>
        <v>3</v>
      </c>
    </row>
    <row r="3879" spans="1:37" x14ac:dyDescent="0.25">
      <c r="A3879" t="s">
        <v>738</v>
      </c>
      <c r="B3879" t="s">
        <v>739</v>
      </c>
      <c r="C3879" s="67" t="str">
        <f t="shared" si="440"/>
        <v>Amiah Brakob</v>
      </c>
      <c r="D3879" s="71" t="str" cm="1">
        <f t="array" ref="D3879">_xlfn.IFS(AK3879="1",CONCATENATE(C3879,"Regional"),AK3879="2",CONCATENATE(C3879,"Sectional"),AK3879="3",CONCATENATE(C3879,COUNTIF($C$1:C3879,C3879)))</f>
        <v>Amiah Brakob9</v>
      </c>
      <c r="E3879" s="66">
        <v>45174.354166666664</v>
      </c>
      <c r="F3879" t="s">
        <v>680</v>
      </c>
      <c r="G3879" s="46">
        <v>105</v>
      </c>
      <c r="H3879" s="46">
        <v>105</v>
      </c>
      <c r="I3879" s="46">
        <v>57</v>
      </c>
      <c r="J3879" t="s">
        <v>130</v>
      </c>
      <c r="K3879" t="s">
        <v>90</v>
      </c>
      <c r="L3879" s="46">
        <v>5065</v>
      </c>
      <c r="M3879" s="46">
        <v>72</v>
      </c>
      <c r="N3879" s="46">
        <v>70.400000000000006</v>
      </c>
      <c r="O3879" s="46">
        <v>118</v>
      </c>
      <c r="P3879" s="46">
        <f t="shared" si="441"/>
        <v>2</v>
      </c>
      <c r="R3879" s="67" t="s">
        <v>1329</v>
      </c>
      <c r="S3879" s="67">
        <f>COUNTIF(Y$2:$Y$100,R3879)</f>
        <v>0</v>
      </c>
      <c r="V3879" s="67">
        <f t="shared" si="442"/>
        <v>0</v>
      </c>
      <c r="X3879"/>
      <c r="Y3879" s="67" t="str">
        <f t="shared" si="446"/>
        <v xml:space="preserve"> </v>
      </c>
      <c r="AB3879" t="s">
        <v>90</v>
      </c>
      <c r="AC3879" s="46">
        <v>5065</v>
      </c>
      <c r="AD3879" s="46">
        <v>72</v>
      </c>
      <c r="AE3879" s="46">
        <v>70.400000000000006</v>
      </c>
      <c r="AF3879" s="46">
        <v>118</v>
      </c>
      <c r="AH3879" s="70" t="str">
        <f t="shared" si="443"/>
        <v/>
      </c>
      <c r="AI3879" s="70" t="str">
        <f t="shared" si="444"/>
        <v/>
      </c>
      <c r="AJ3879" s="70" t="str">
        <f t="shared" si="445"/>
        <v>X</v>
      </c>
      <c r="AK3879" s="70" t="str" cm="1">
        <f t="array" ref="AK3879">_xlfn.IFS(AH3879&lt;&gt;"","1",AI3879&lt;&gt;"","2",AJ3879&lt;&gt;"","3")</f>
        <v>3</v>
      </c>
    </row>
    <row r="3880" spans="1:37" x14ac:dyDescent="0.25">
      <c r="A3880" t="s">
        <v>704</v>
      </c>
      <c r="B3880" t="s">
        <v>1647</v>
      </c>
      <c r="C3880" s="67" t="str">
        <f t="shared" si="440"/>
        <v>Afina Budrecki</v>
      </c>
      <c r="D3880" s="71" t="str" cm="1">
        <f t="array" ref="D3880">_xlfn.IFS(AK3880="1",CONCATENATE(C3880,"Regional"),AK3880="2",CONCATENATE(C3880,"Sectional"),AK3880="3",CONCATENATE(C3880,COUNTIF($C$1:C3880,C3880)))</f>
        <v>Afina Budrecki3</v>
      </c>
      <c r="E3880" s="66">
        <v>45174.354166666664</v>
      </c>
      <c r="F3880" t="s">
        <v>680</v>
      </c>
      <c r="G3880" s="46">
        <v>105</v>
      </c>
      <c r="H3880" s="46">
        <v>106</v>
      </c>
      <c r="I3880" s="46">
        <v>60</v>
      </c>
      <c r="J3880" t="s">
        <v>130</v>
      </c>
      <c r="K3880" t="s">
        <v>90</v>
      </c>
      <c r="L3880" s="46">
        <v>5065</v>
      </c>
      <c r="M3880" s="46">
        <v>72</v>
      </c>
      <c r="N3880" s="46">
        <v>70.400000000000006</v>
      </c>
      <c r="O3880" s="46">
        <v>118</v>
      </c>
      <c r="P3880" s="46">
        <f t="shared" si="441"/>
        <v>2</v>
      </c>
      <c r="R3880" s="67" t="s">
        <v>3483</v>
      </c>
      <c r="S3880" s="67">
        <f>COUNTIF(Y$2:$Y$100,R3880)</f>
        <v>0</v>
      </c>
      <c r="V3880" s="67">
        <f t="shared" si="442"/>
        <v>0</v>
      </c>
      <c r="X3880"/>
      <c r="Y3880" s="67" t="str">
        <f t="shared" si="446"/>
        <v xml:space="preserve"> </v>
      </c>
      <c r="AB3880" t="s">
        <v>90</v>
      </c>
      <c r="AC3880" s="46">
        <v>5065</v>
      </c>
      <c r="AD3880" s="46">
        <v>72</v>
      </c>
      <c r="AE3880" s="46">
        <v>70.400000000000006</v>
      </c>
      <c r="AF3880" s="46">
        <v>118</v>
      </c>
      <c r="AH3880" s="70" t="str">
        <f t="shared" si="443"/>
        <v/>
      </c>
      <c r="AI3880" s="70" t="str">
        <f t="shared" si="444"/>
        <v/>
      </c>
      <c r="AJ3880" s="70" t="str">
        <f t="shared" si="445"/>
        <v>X</v>
      </c>
      <c r="AK3880" s="70" t="str" cm="1">
        <f t="array" ref="AK3880">_xlfn.IFS(AH3880&lt;&gt;"","1",AI3880&lt;&gt;"","2",AJ3880&lt;&gt;"","3")</f>
        <v>3</v>
      </c>
    </row>
    <row r="3881" spans="1:37" x14ac:dyDescent="0.25">
      <c r="A3881" t="s">
        <v>373</v>
      </c>
      <c r="B3881" t="s">
        <v>371</v>
      </c>
      <c r="C3881" s="67" t="str">
        <f t="shared" si="440"/>
        <v>Abby Waara</v>
      </c>
      <c r="D3881" s="71" t="str" cm="1">
        <f t="array" ref="D3881">_xlfn.IFS(AK3881="1",CONCATENATE(C3881,"Regional"),AK3881="2",CONCATENATE(C3881,"Sectional"),AK3881="3",CONCATENATE(C3881,COUNTIF($C$1:C3881,C3881)))</f>
        <v>Abby Waara5</v>
      </c>
      <c r="E3881" s="66">
        <v>45174.354166666664</v>
      </c>
      <c r="F3881" t="s">
        <v>680</v>
      </c>
      <c r="G3881" s="46">
        <v>105</v>
      </c>
      <c r="H3881" s="46">
        <v>106</v>
      </c>
      <c r="I3881" s="46">
        <v>60</v>
      </c>
      <c r="J3881" t="s">
        <v>130</v>
      </c>
      <c r="K3881" t="s">
        <v>90</v>
      </c>
      <c r="L3881" s="46">
        <v>5065</v>
      </c>
      <c r="M3881" s="46">
        <v>72</v>
      </c>
      <c r="N3881" s="46">
        <v>70.400000000000006</v>
      </c>
      <c r="O3881" s="46">
        <v>118</v>
      </c>
      <c r="P3881" s="46">
        <f t="shared" si="441"/>
        <v>2</v>
      </c>
      <c r="R3881" s="67" t="s">
        <v>2954</v>
      </c>
      <c r="S3881" s="67">
        <f>COUNTIF(Y$2:$Y$100,R3881)</f>
        <v>0</v>
      </c>
      <c r="V3881" s="67">
        <f t="shared" si="442"/>
        <v>0</v>
      </c>
      <c r="X3881"/>
      <c r="Y3881" s="67" t="str">
        <f t="shared" si="446"/>
        <v xml:space="preserve"> </v>
      </c>
      <c r="AB3881" t="s">
        <v>90</v>
      </c>
      <c r="AC3881" s="46">
        <v>5065</v>
      </c>
      <c r="AD3881" s="46">
        <v>72</v>
      </c>
      <c r="AE3881" s="46">
        <v>70.400000000000006</v>
      </c>
      <c r="AF3881" s="46">
        <v>118</v>
      </c>
      <c r="AH3881" s="70" t="str">
        <f t="shared" si="443"/>
        <v/>
      </c>
      <c r="AI3881" s="70" t="str">
        <f t="shared" si="444"/>
        <v/>
      </c>
      <c r="AJ3881" s="70" t="str">
        <f t="shared" si="445"/>
        <v>X</v>
      </c>
      <c r="AK3881" s="70" t="str" cm="1">
        <f t="array" ref="AK3881">_xlfn.IFS(AH3881&lt;&gt;"","1",AI3881&lt;&gt;"","2",AJ3881&lt;&gt;"","3")</f>
        <v>3</v>
      </c>
    </row>
    <row r="3882" spans="1:37" x14ac:dyDescent="0.25">
      <c r="A3882" t="s">
        <v>687</v>
      </c>
      <c r="B3882" t="s">
        <v>688</v>
      </c>
      <c r="C3882" s="67" t="str">
        <f t="shared" si="440"/>
        <v>Leah Heraly</v>
      </c>
      <c r="D3882" s="71" t="str" cm="1">
        <f t="array" ref="D3882">_xlfn.IFS(AK3882="1",CONCATENATE(C3882,"Regional"),AK3882="2",CONCATENATE(C3882,"Sectional"),AK3882="3",CONCATENATE(C3882,COUNTIF($C$1:C3882,C3882)))</f>
        <v>Leah Heraly2</v>
      </c>
      <c r="E3882" s="66">
        <v>45174.354166666664</v>
      </c>
      <c r="F3882" t="s">
        <v>680</v>
      </c>
      <c r="G3882" s="46">
        <v>105</v>
      </c>
      <c r="H3882" s="46">
        <v>106</v>
      </c>
      <c r="I3882" s="46">
        <v>60</v>
      </c>
      <c r="J3882" t="s">
        <v>130</v>
      </c>
      <c r="K3882" t="s">
        <v>90</v>
      </c>
      <c r="L3882" s="46">
        <v>5065</v>
      </c>
      <c r="M3882" s="46">
        <v>72</v>
      </c>
      <c r="N3882" s="46">
        <v>70.400000000000006</v>
      </c>
      <c r="O3882" s="46">
        <v>118</v>
      </c>
      <c r="P3882" s="46">
        <f t="shared" si="441"/>
        <v>2</v>
      </c>
      <c r="R3882" s="67" t="s">
        <v>1295</v>
      </c>
      <c r="S3882" s="67">
        <f>COUNTIF(Y$2:$Y$100,R3882)</f>
        <v>0</v>
      </c>
      <c r="V3882" s="67">
        <f t="shared" si="442"/>
        <v>0</v>
      </c>
      <c r="X3882"/>
      <c r="Y3882" s="67" t="str">
        <f t="shared" si="446"/>
        <v xml:space="preserve"> </v>
      </c>
      <c r="AB3882" t="s">
        <v>90</v>
      </c>
      <c r="AC3882" s="46">
        <v>5065</v>
      </c>
      <c r="AD3882" s="46">
        <v>72</v>
      </c>
      <c r="AE3882" s="46">
        <v>70.400000000000006</v>
      </c>
      <c r="AF3882" s="46">
        <v>118</v>
      </c>
      <c r="AH3882" s="70" t="str">
        <f t="shared" si="443"/>
        <v/>
      </c>
      <c r="AI3882" s="70" t="str">
        <f t="shared" si="444"/>
        <v/>
      </c>
      <c r="AJ3882" s="70" t="str">
        <f t="shared" si="445"/>
        <v>X</v>
      </c>
      <c r="AK3882" s="70" t="str" cm="1">
        <f t="array" ref="AK3882">_xlfn.IFS(AH3882&lt;&gt;"","1",AI3882&lt;&gt;"","2",AJ3882&lt;&gt;"","3")</f>
        <v>3</v>
      </c>
    </row>
    <row r="3883" spans="1:37" x14ac:dyDescent="0.25">
      <c r="A3883" t="s">
        <v>706</v>
      </c>
      <c r="B3883" t="s">
        <v>452</v>
      </c>
      <c r="C3883" s="67" t="str">
        <f t="shared" si="440"/>
        <v>Sophia Zabel</v>
      </c>
      <c r="D3883" s="71" t="str" cm="1">
        <f t="array" ref="D3883">_xlfn.IFS(AK3883="1",CONCATENATE(C3883,"Regional"),AK3883="2",CONCATENATE(C3883,"Sectional"),AK3883="3",CONCATENATE(C3883,COUNTIF($C$1:C3883,C3883)))</f>
        <v>Sophia Zabel6</v>
      </c>
      <c r="E3883" s="66">
        <v>45174.354166666664</v>
      </c>
      <c r="F3883" t="s">
        <v>680</v>
      </c>
      <c r="G3883" s="46">
        <v>105</v>
      </c>
      <c r="H3883" s="46">
        <v>106</v>
      </c>
      <c r="I3883" s="46">
        <v>60</v>
      </c>
      <c r="J3883" t="s">
        <v>130</v>
      </c>
      <c r="K3883" t="s">
        <v>90</v>
      </c>
      <c r="L3883" s="46">
        <v>5065</v>
      </c>
      <c r="M3883" s="46">
        <v>72</v>
      </c>
      <c r="N3883" s="46">
        <v>70.400000000000006</v>
      </c>
      <c r="O3883" s="46">
        <v>118</v>
      </c>
      <c r="P3883" s="46">
        <f t="shared" si="441"/>
        <v>2</v>
      </c>
      <c r="R3883" s="67" t="s">
        <v>1307</v>
      </c>
      <c r="S3883" s="67">
        <f>COUNTIF(Y$2:$Y$100,R3883)</f>
        <v>0</v>
      </c>
      <c r="V3883" s="67">
        <f t="shared" si="442"/>
        <v>0</v>
      </c>
      <c r="X3883"/>
      <c r="Y3883" s="67" t="str">
        <f t="shared" si="446"/>
        <v xml:space="preserve"> </v>
      </c>
      <c r="AB3883" t="s">
        <v>90</v>
      </c>
      <c r="AC3883" s="46">
        <v>5065</v>
      </c>
      <c r="AD3883" s="46">
        <v>72</v>
      </c>
      <c r="AE3883" s="46">
        <v>70.400000000000006</v>
      </c>
      <c r="AF3883" s="46">
        <v>118</v>
      </c>
      <c r="AH3883" s="70" t="str">
        <f t="shared" si="443"/>
        <v/>
      </c>
      <c r="AI3883" s="70" t="str">
        <f t="shared" si="444"/>
        <v/>
      </c>
      <c r="AJ3883" s="70" t="str">
        <f t="shared" si="445"/>
        <v>X</v>
      </c>
      <c r="AK3883" s="70" t="str" cm="1">
        <f t="array" ref="AK3883">_xlfn.IFS(AH3883&lt;&gt;"","1",AI3883&lt;&gt;"","2",AJ3883&lt;&gt;"","3")</f>
        <v>3</v>
      </c>
    </row>
    <row r="3884" spans="1:37" x14ac:dyDescent="0.25">
      <c r="A3884" t="s">
        <v>1811</v>
      </c>
      <c r="B3884" t="s">
        <v>528</v>
      </c>
      <c r="C3884" s="67" t="str">
        <f t="shared" si="440"/>
        <v>Kate Wixom</v>
      </c>
      <c r="D3884" s="71" t="str" cm="1">
        <f t="array" ref="D3884">_xlfn.IFS(AK3884="1",CONCATENATE(C3884,"Regional"),AK3884="2",CONCATENATE(C3884,"Sectional"),AK3884="3",CONCATENATE(C3884,COUNTIF($C$1:C3884,C3884)))</f>
        <v>Kate Wixom3</v>
      </c>
      <c r="E3884" s="66">
        <v>45174.354166666664</v>
      </c>
      <c r="F3884" t="s">
        <v>680</v>
      </c>
      <c r="G3884" s="46">
        <v>105</v>
      </c>
      <c r="H3884" s="46">
        <v>107</v>
      </c>
      <c r="I3884" s="46">
        <v>64</v>
      </c>
      <c r="J3884" t="s">
        <v>130</v>
      </c>
      <c r="K3884" t="s">
        <v>90</v>
      </c>
      <c r="L3884" s="46">
        <v>5065</v>
      </c>
      <c r="M3884" s="46">
        <v>72</v>
      </c>
      <c r="N3884" s="46">
        <v>70.400000000000006</v>
      </c>
      <c r="O3884" s="46">
        <v>118</v>
      </c>
      <c r="P3884" s="46">
        <f t="shared" si="441"/>
        <v>2</v>
      </c>
      <c r="R3884" s="67" t="s">
        <v>2813</v>
      </c>
      <c r="S3884" s="67">
        <f>COUNTIF(Y$2:$Y$100,R3884)</f>
        <v>0</v>
      </c>
      <c r="V3884" s="67">
        <f t="shared" si="442"/>
        <v>0</v>
      </c>
      <c r="X3884"/>
      <c r="Y3884" s="67" t="str">
        <f t="shared" si="446"/>
        <v xml:space="preserve"> </v>
      </c>
      <c r="AB3884" t="s">
        <v>90</v>
      </c>
      <c r="AC3884" s="46">
        <v>5065</v>
      </c>
      <c r="AD3884" s="46">
        <v>72</v>
      </c>
      <c r="AE3884" s="46">
        <v>70.400000000000006</v>
      </c>
      <c r="AF3884" s="46">
        <v>118</v>
      </c>
      <c r="AH3884" s="70" t="str">
        <f t="shared" si="443"/>
        <v/>
      </c>
      <c r="AI3884" s="70" t="str">
        <f t="shared" si="444"/>
        <v/>
      </c>
      <c r="AJ3884" s="70" t="str">
        <f t="shared" si="445"/>
        <v>X</v>
      </c>
      <c r="AK3884" s="70" t="str" cm="1">
        <f t="array" ref="AK3884">_xlfn.IFS(AH3884&lt;&gt;"","1",AI3884&lt;&gt;"","2",AJ3884&lt;&gt;"","3")</f>
        <v>3</v>
      </c>
    </row>
    <row r="3885" spans="1:37" x14ac:dyDescent="0.25">
      <c r="A3885" t="s">
        <v>766</v>
      </c>
      <c r="B3885" t="s">
        <v>313</v>
      </c>
      <c r="C3885" s="67" t="str">
        <f t="shared" si="440"/>
        <v>Avery Sallmann</v>
      </c>
      <c r="D3885" s="71" t="str" cm="1">
        <f t="array" ref="D3885">_xlfn.IFS(AK3885="1",CONCATENATE(C3885,"Regional"),AK3885="2",CONCATENATE(C3885,"Sectional"),AK3885="3",CONCATENATE(C3885,COUNTIF($C$1:C3885,C3885)))</f>
        <v>Avery Sallmann6</v>
      </c>
      <c r="E3885" s="66">
        <v>45174.354166666664</v>
      </c>
      <c r="F3885" t="s">
        <v>680</v>
      </c>
      <c r="G3885" s="46">
        <v>105</v>
      </c>
      <c r="H3885" s="46">
        <v>107</v>
      </c>
      <c r="I3885" s="46">
        <v>64</v>
      </c>
      <c r="J3885" t="s">
        <v>130</v>
      </c>
      <c r="K3885" t="s">
        <v>90</v>
      </c>
      <c r="L3885" s="46">
        <v>5065</v>
      </c>
      <c r="M3885" s="46">
        <v>72</v>
      </c>
      <c r="N3885" s="46">
        <v>70.400000000000006</v>
      </c>
      <c r="O3885" s="46">
        <v>118</v>
      </c>
      <c r="P3885" s="46">
        <f t="shared" si="441"/>
        <v>2</v>
      </c>
      <c r="R3885" s="67" t="s">
        <v>1351</v>
      </c>
      <c r="S3885" s="67">
        <f>COUNTIF(Y$2:$Y$100,R3885)</f>
        <v>0</v>
      </c>
      <c r="V3885" s="67">
        <f t="shared" si="442"/>
        <v>0</v>
      </c>
      <c r="X3885"/>
      <c r="Y3885" s="67" t="str">
        <f t="shared" si="446"/>
        <v xml:space="preserve"> </v>
      </c>
      <c r="AB3885" t="s">
        <v>90</v>
      </c>
      <c r="AC3885" s="46">
        <v>5065</v>
      </c>
      <c r="AD3885" s="46">
        <v>72</v>
      </c>
      <c r="AE3885" s="46">
        <v>70.400000000000006</v>
      </c>
      <c r="AF3885" s="46">
        <v>118</v>
      </c>
      <c r="AH3885" s="70" t="str">
        <f t="shared" si="443"/>
        <v/>
      </c>
      <c r="AI3885" s="70" t="str">
        <f t="shared" si="444"/>
        <v/>
      </c>
      <c r="AJ3885" s="70" t="str">
        <f t="shared" si="445"/>
        <v>X</v>
      </c>
      <c r="AK3885" s="70" t="str" cm="1">
        <f t="array" ref="AK3885">_xlfn.IFS(AH3885&lt;&gt;"","1",AI3885&lt;&gt;"","2",AJ3885&lt;&gt;"","3")</f>
        <v>3</v>
      </c>
    </row>
    <row r="3886" spans="1:37" x14ac:dyDescent="0.25">
      <c r="A3886" t="s">
        <v>373</v>
      </c>
      <c r="B3886" t="s">
        <v>184</v>
      </c>
      <c r="C3886" s="67" t="str">
        <f t="shared" si="440"/>
        <v>Allison Waara</v>
      </c>
      <c r="D3886" s="71" t="str" cm="1">
        <f t="array" ref="D3886">_xlfn.IFS(AK3886="1",CONCATENATE(C3886,"Regional"),AK3886="2",CONCATENATE(C3886,"Sectional"),AK3886="3",CONCATENATE(C3886,COUNTIF($C$1:C3886,C3886)))</f>
        <v>Allison Waara7</v>
      </c>
      <c r="E3886" s="66">
        <v>45174.354166666664</v>
      </c>
      <c r="F3886" t="s">
        <v>680</v>
      </c>
      <c r="G3886" s="46">
        <v>105</v>
      </c>
      <c r="H3886" s="46">
        <v>108</v>
      </c>
      <c r="I3886" s="46">
        <v>66</v>
      </c>
      <c r="J3886" t="s">
        <v>130</v>
      </c>
      <c r="K3886" t="s">
        <v>90</v>
      </c>
      <c r="L3886" s="46">
        <v>5065</v>
      </c>
      <c r="M3886" s="46">
        <v>72</v>
      </c>
      <c r="N3886" s="46">
        <v>70.400000000000006</v>
      </c>
      <c r="O3886" s="46">
        <v>118</v>
      </c>
      <c r="P3886" s="46">
        <f t="shared" si="441"/>
        <v>2</v>
      </c>
      <c r="R3886" s="67" t="s">
        <v>2944</v>
      </c>
      <c r="S3886" s="67">
        <f>COUNTIF(Y$2:$Y$100,R3886)</f>
        <v>0</v>
      </c>
      <c r="V3886" s="67">
        <f t="shared" si="442"/>
        <v>0</v>
      </c>
      <c r="X3886"/>
      <c r="Y3886" s="67" t="str">
        <f t="shared" si="446"/>
        <v xml:space="preserve"> </v>
      </c>
      <c r="AB3886" t="s">
        <v>90</v>
      </c>
      <c r="AC3886" s="46">
        <v>5065</v>
      </c>
      <c r="AD3886" s="46">
        <v>72</v>
      </c>
      <c r="AE3886" s="46">
        <v>70.400000000000006</v>
      </c>
      <c r="AF3886" s="46">
        <v>118</v>
      </c>
      <c r="AH3886" s="70" t="str">
        <f t="shared" si="443"/>
        <v/>
      </c>
      <c r="AI3886" s="70" t="str">
        <f t="shared" si="444"/>
        <v/>
      </c>
      <c r="AJ3886" s="70" t="str">
        <f t="shared" si="445"/>
        <v>X</v>
      </c>
      <c r="AK3886" s="70" t="str" cm="1">
        <f t="array" ref="AK3886">_xlfn.IFS(AH3886&lt;&gt;"","1",AI3886&lt;&gt;"","2",AJ3886&lt;&gt;"","3")</f>
        <v>3</v>
      </c>
    </row>
    <row r="3887" spans="1:37" x14ac:dyDescent="0.25">
      <c r="A3887" t="s">
        <v>1718</v>
      </c>
      <c r="B3887" t="s">
        <v>484</v>
      </c>
      <c r="C3887" s="67" t="str">
        <f t="shared" si="440"/>
        <v>Abbie Buelow</v>
      </c>
      <c r="D3887" s="71" t="str" cm="1">
        <f t="array" ref="D3887">_xlfn.IFS(AK3887="1",CONCATENATE(C3887,"Regional"),AK3887="2",CONCATENATE(C3887,"Sectional"),AK3887="3",CONCATENATE(C3887,COUNTIF($C$1:C3887,C3887)))</f>
        <v>Abbie Buelow1</v>
      </c>
      <c r="E3887" s="66">
        <v>45174.354166666664</v>
      </c>
      <c r="F3887" t="s">
        <v>680</v>
      </c>
      <c r="G3887" s="46">
        <v>105</v>
      </c>
      <c r="H3887" s="46">
        <v>108</v>
      </c>
      <c r="I3887" s="46">
        <v>66</v>
      </c>
      <c r="J3887" t="s">
        <v>130</v>
      </c>
      <c r="K3887" t="s">
        <v>90</v>
      </c>
      <c r="L3887" s="46">
        <v>5065</v>
      </c>
      <c r="M3887" s="46">
        <v>72</v>
      </c>
      <c r="N3887" s="46">
        <v>70.400000000000006</v>
      </c>
      <c r="O3887" s="46">
        <v>118</v>
      </c>
      <c r="P3887" s="46">
        <f t="shared" si="441"/>
        <v>2</v>
      </c>
      <c r="R3887" s="67" t="s">
        <v>3660</v>
      </c>
      <c r="S3887" s="67">
        <f>COUNTIF(Y$2:$Y$100,R3887)</f>
        <v>0</v>
      </c>
      <c r="V3887" s="67">
        <f t="shared" si="442"/>
        <v>0</v>
      </c>
      <c r="X3887"/>
      <c r="Y3887" s="67" t="str">
        <f t="shared" si="446"/>
        <v xml:space="preserve"> </v>
      </c>
      <c r="AB3887" t="s">
        <v>90</v>
      </c>
      <c r="AC3887" s="46">
        <v>5065</v>
      </c>
      <c r="AD3887" s="46">
        <v>72</v>
      </c>
      <c r="AE3887" s="46">
        <v>70.400000000000006</v>
      </c>
      <c r="AF3887" s="46">
        <v>118</v>
      </c>
      <c r="AH3887" s="70" t="str">
        <f t="shared" si="443"/>
        <v/>
      </c>
      <c r="AI3887" s="70" t="str">
        <f t="shared" si="444"/>
        <v/>
      </c>
      <c r="AJ3887" s="70" t="str">
        <f t="shared" si="445"/>
        <v>X</v>
      </c>
      <c r="AK3887" s="70" t="str" cm="1">
        <f t="array" ref="AK3887">_xlfn.IFS(AH3887&lt;&gt;"","1",AI3887&lt;&gt;"","2",AJ3887&lt;&gt;"","3")</f>
        <v>3</v>
      </c>
    </row>
    <row r="3888" spans="1:37" x14ac:dyDescent="0.25">
      <c r="A3888" t="s">
        <v>2291</v>
      </c>
      <c r="B3888" t="s">
        <v>511</v>
      </c>
      <c r="C3888" s="67" t="str">
        <f t="shared" si="440"/>
        <v>Eleanor VanHandel</v>
      </c>
      <c r="D3888" s="71" t="str" cm="1">
        <f t="array" ref="D3888">_xlfn.IFS(AK3888="1",CONCATENATE(C3888,"Regional"),AK3888="2",CONCATENATE(C3888,"Sectional"),AK3888="3",CONCATENATE(C3888,COUNTIF($C$1:C3888,C3888)))</f>
        <v>Eleanor VanHandel2</v>
      </c>
      <c r="E3888" s="66">
        <v>45174.354166666664</v>
      </c>
      <c r="F3888" t="s">
        <v>680</v>
      </c>
      <c r="G3888" s="46">
        <v>105</v>
      </c>
      <c r="H3888" s="46">
        <v>108</v>
      </c>
      <c r="I3888" s="46">
        <v>66</v>
      </c>
      <c r="J3888" t="s">
        <v>130</v>
      </c>
      <c r="K3888" t="s">
        <v>90</v>
      </c>
      <c r="L3888" s="46">
        <v>5065</v>
      </c>
      <c r="M3888" s="46">
        <v>72</v>
      </c>
      <c r="N3888" s="46">
        <v>70.400000000000006</v>
      </c>
      <c r="O3888" s="46">
        <v>118</v>
      </c>
      <c r="P3888" s="46">
        <f t="shared" si="441"/>
        <v>2</v>
      </c>
      <c r="R3888" s="67" t="s">
        <v>3560</v>
      </c>
      <c r="S3888" s="67">
        <f>COUNTIF(Y$2:$Y$100,R3888)</f>
        <v>0</v>
      </c>
      <c r="V3888" s="67">
        <f t="shared" si="442"/>
        <v>0</v>
      </c>
      <c r="X3888"/>
      <c r="Y3888" s="67" t="str">
        <f t="shared" si="446"/>
        <v xml:space="preserve"> </v>
      </c>
      <c r="AB3888" t="s">
        <v>90</v>
      </c>
      <c r="AC3888" s="46">
        <v>5065</v>
      </c>
      <c r="AD3888" s="46">
        <v>72</v>
      </c>
      <c r="AE3888" s="46">
        <v>70.400000000000006</v>
      </c>
      <c r="AF3888" s="46">
        <v>118</v>
      </c>
      <c r="AH3888" s="70" t="str">
        <f t="shared" si="443"/>
        <v/>
      </c>
      <c r="AI3888" s="70" t="str">
        <f t="shared" si="444"/>
        <v/>
      </c>
      <c r="AJ3888" s="70" t="str">
        <f t="shared" si="445"/>
        <v>X</v>
      </c>
      <c r="AK3888" s="70" t="str" cm="1">
        <f t="array" ref="AK3888">_xlfn.IFS(AH3888&lt;&gt;"","1",AI3888&lt;&gt;"","2",AJ3888&lt;&gt;"","3")</f>
        <v>3</v>
      </c>
    </row>
    <row r="3889" spans="1:37" x14ac:dyDescent="0.25">
      <c r="A3889" t="s">
        <v>1109</v>
      </c>
      <c r="B3889" t="s">
        <v>401</v>
      </c>
      <c r="C3889" s="67" t="str">
        <f t="shared" si="440"/>
        <v>Hannah Fergus</v>
      </c>
      <c r="D3889" s="71" t="str" cm="1">
        <f t="array" ref="D3889">_xlfn.IFS(AK3889="1",CONCATENATE(C3889,"Regional"),AK3889="2",CONCATENATE(C3889,"Sectional"),AK3889="3",CONCATENATE(C3889,COUNTIF($C$1:C3889,C3889)))</f>
        <v>Hannah Fergus7</v>
      </c>
      <c r="E3889" s="66">
        <v>45174.354166666664</v>
      </c>
      <c r="F3889" t="s">
        <v>680</v>
      </c>
      <c r="G3889" s="46">
        <v>105</v>
      </c>
      <c r="H3889" s="46">
        <v>108</v>
      </c>
      <c r="I3889" s="46">
        <v>66</v>
      </c>
      <c r="J3889" t="s">
        <v>130</v>
      </c>
      <c r="K3889" t="s">
        <v>90</v>
      </c>
      <c r="L3889" s="46">
        <v>5065</v>
      </c>
      <c r="M3889" s="46">
        <v>72</v>
      </c>
      <c r="N3889" s="46">
        <v>70.400000000000006</v>
      </c>
      <c r="O3889" s="46">
        <v>118</v>
      </c>
      <c r="P3889" s="46">
        <f t="shared" si="441"/>
        <v>2</v>
      </c>
      <c r="R3889" s="67" t="s">
        <v>1582</v>
      </c>
      <c r="S3889" s="67">
        <f>COUNTIF(Y$2:$Y$100,R3889)</f>
        <v>0</v>
      </c>
      <c r="V3889" s="67">
        <f t="shared" si="442"/>
        <v>0</v>
      </c>
      <c r="X3889"/>
      <c r="Y3889" s="67" t="str">
        <f t="shared" si="446"/>
        <v xml:space="preserve"> </v>
      </c>
      <c r="AB3889" t="s">
        <v>90</v>
      </c>
      <c r="AC3889" s="46">
        <v>5065</v>
      </c>
      <c r="AD3889" s="46">
        <v>72</v>
      </c>
      <c r="AE3889" s="46">
        <v>70.400000000000006</v>
      </c>
      <c r="AF3889" s="46">
        <v>118</v>
      </c>
      <c r="AH3889" s="70" t="str">
        <f t="shared" si="443"/>
        <v/>
      </c>
      <c r="AI3889" s="70" t="str">
        <f t="shared" si="444"/>
        <v/>
      </c>
      <c r="AJ3889" s="70" t="str">
        <f t="shared" si="445"/>
        <v>X</v>
      </c>
      <c r="AK3889" s="70" t="str" cm="1">
        <f t="array" ref="AK3889">_xlfn.IFS(AH3889&lt;&gt;"","1",AI3889&lt;&gt;"","2",AJ3889&lt;&gt;"","3")</f>
        <v>3</v>
      </c>
    </row>
    <row r="3890" spans="1:37" x14ac:dyDescent="0.25">
      <c r="A3890" t="s">
        <v>707</v>
      </c>
      <c r="B3890" t="s">
        <v>434</v>
      </c>
      <c r="C3890" s="67" t="str">
        <f t="shared" si="440"/>
        <v>Ella Senger</v>
      </c>
      <c r="D3890" s="71" t="str" cm="1">
        <f t="array" ref="D3890">_xlfn.IFS(AK3890="1",CONCATENATE(C3890,"Regional"),AK3890="2",CONCATENATE(C3890,"Sectional"),AK3890="3",CONCATENATE(C3890,COUNTIF($C$1:C3890,C3890)))</f>
        <v>Ella Senger6</v>
      </c>
      <c r="E3890" s="66">
        <v>45174.354166666664</v>
      </c>
      <c r="F3890" t="s">
        <v>680</v>
      </c>
      <c r="G3890" s="46">
        <v>105</v>
      </c>
      <c r="H3890" s="46">
        <v>108</v>
      </c>
      <c r="I3890" s="46">
        <v>66</v>
      </c>
      <c r="J3890" t="s">
        <v>130</v>
      </c>
      <c r="K3890" t="s">
        <v>90</v>
      </c>
      <c r="L3890" s="46">
        <v>5065</v>
      </c>
      <c r="M3890" s="46">
        <v>72</v>
      </c>
      <c r="N3890" s="46">
        <v>70.400000000000006</v>
      </c>
      <c r="O3890" s="46">
        <v>118</v>
      </c>
      <c r="P3890" s="46">
        <f t="shared" si="441"/>
        <v>2</v>
      </c>
      <c r="R3890" s="67" t="s">
        <v>1308</v>
      </c>
      <c r="S3890" s="67">
        <f>COUNTIF(Y$2:$Y$100,R3890)</f>
        <v>0</v>
      </c>
      <c r="V3890" s="67">
        <f t="shared" si="442"/>
        <v>0</v>
      </c>
      <c r="X3890"/>
      <c r="Y3890" s="67" t="str">
        <f t="shared" si="446"/>
        <v xml:space="preserve"> </v>
      </c>
      <c r="AB3890" t="s">
        <v>90</v>
      </c>
      <c r="AC3890" s="46">
        <v>5065</v>
      </c>
      <c r="AD3890" s="46">
        <v>72</v>
      </c>
      <c r="AE3890" s="46">
        <v>70.400000000000006</v>
      </c>
      <c r="AF3890" s="46">
        <v>118</v>
      </c>
      <c r="AH3890" s="70" t="str">
        <f t="shared" si="443"/>
        <v/>
      </c>
      <c r="AI3890" s="70" t="str">
        <f t="shared" si="444"/>
        <v/>
      </c>
      <c r="AJ3890" s="70" t="str">
        <f t="shared" si="445"/>
        <v>X</v>
      </c>
      <c r="AK3890" s="70" t="str" cm="1">
        <f t="array" ref="AK3890">_xlfn.IFS(AH3890&lt;&gt;"","1",AI3890&lt;&gt;"","2",AJ3890&lt;&gt;"","3")</f>
        <v>3</v>
      </c>
    </row>
    <row r="3891" spans="1:37" x14ac:dyDescent="0.25">
      <c r="A3891" t="s">
        <v>324</v>
      </c>
      <c r="B3891" t="s">
        <v>479</v>
      </c>
      <c r="C3891" s="67" t="str">
        <f t="shared" si="440"/>
        <v>Maeve Niemiec</v>
      </c>
      <c r="D3891" s="71" t="str" cm="1">
        <f t="array" ref="D3891">_xlfn.IFS(AK3891="1",CONCATENATE(C3891,"Regional"),AK3891="2",CONCATENATE(C3891,"Sectional"),AK3891="3",CONCATENATE(C3891,COUNTIF($C$1:C3891,C3891)))</f>
        <v>Maeve Niemiec6</v>
      </c>
      <c r="E3891" s="66">
        <v>45174.354166666664</v>
      </c>
      <c r="F3891" t="s">
        <v>680</v>
      </c>
      <c r="G3891" s="46">
        <v>105</v>
      </c>
      <c r="H3891" s="46">
        <v>109</v>
      </c>
      <c r="I3891" s="46">
        <v>71</v>
      </c>
      <c r="J3891" t="s">
        <v>130</v>
      </c>
      <c r="K3891" t="s">
        <v>90</v>
      </c>
      <c r="L3891" s="46">
        <v>5065</v>
      </c>
      <c r="M3891" s="46">
        <v>72</v>
      </c>
      <c r="N3891" s="46">
        <v>70.400000000000006</v>
      </c>
      <c r="O3891" s="46">
        <v>118</v>
      </c>
      <c r="P3891" s="46">
        <f t="shared" si="441"/>
        <v>2</v>
      </c>
      <c r="R3891" s="67" t="s">
        <v>1171</v>
      </c>
      <c r="S3891" s="67">
        <f>COUNTIF(Y$2:$Y$100,R3891)</f>
        <v>0</v>
      </c>
      <c r="V3891" s="67">
        <f t="shared" si="442"/>
        <v>0</v>
      </c>
      <c r="X3891"/>
      <c r="Y3891" s="67" t="str">
        <f t="shared" si="446"/>
        <v xml:space="preserve"> </v>
      </c>
      <c r="AB3891" t="s">
        <v>90</v>
      </c>
      <c r="AC3891" s="46">
        <v>5065</v>
      </c>
      <c r="AD3891" s="46">
        <v>72</v>
      </c>
      <c r="AE3891" s="46">
        <v>70.400000000000006</v>
      </c>
      <c r="AF3891" s="46">
        <v>118</v>
      </c>
      <c r="AH3891" s="70" t="str">
        <f t="shared" si="443"/>
        <v/>
      </c>
      <c r="AI3891" s="70" t="str">
        <f t="shared" si="444"/>
        <v/>
      </c>
      <c r="AJ3891" s="70" t="str">
        <f t="shared" si="445"/>
        <v>X</v>
      </c>
      <c r="AK3891" s="70" t="str" cm="1">
        <f t="array" ref="AK3891">_xlfn.IFS(AH3891&lt;&gt;"","1",AI3891&lt;&gt;"","2",AJ3891&lt;&gt;"","3")</f>
        <v>3</v>
      </c>
    </row>
    <row r="3892" spans="1:37" x14ac:dyDescent="0.25">
      <c r="A3892" t="s">
        <v>1092</v>
      </c>
      <c r="B3892" t="s">
        <v>677</v>
      </c>
      <c r="C3892" s="67" t="str">
        <f t="shared" si="440"/>
        <v>Clara Schomin</v>
      </c>
      <c r="D3892" s="71" t="str" cm="1">
        <f t="array" ref="D3892">_xlfn.IFS(AK3892="1",CONCATENATE(C3892,"Regional"),AK3892="2",CONCATENATE(C3892,"Sectional"),AK3892="3",CONCATENATE(C3892,COUNTIF($C$1:C3892,C3892)))</f>
        <v>Clara Schomin2</v>
      </c>
      <c r="E3892" s="66">
        <v>45174.354166666664</v>
      </c>
      <c r="F3892" t="s">
        <v>680</v>
      </c>
      <c r="G3892" s="46">
        <v>105</v>
      </c>
      <c r="H3892" s="46">
        <v>109</v>
      </c>
      <c r="I3892" s="46">
        <v>71</v>
      </c>
      <c r="J3892" t="s">
        <v>130</v>
      </c>
      <c r="K3892" t="s">
        <v>90</v>
      </c>
      <c r="L3892" s="46">
        <v>5065</v>
      </c>
      <c r="M3892" s="46">
        <v>72</v>
      </c>
      <c r="N3892" s="46">
        <v>70.400000000000006</v>
      </c>
      <c r="O3892" s="46">
        <v>118</v>
      </c>
      <c r="P3892" s="46">
        <f t="shared" si="441"/>
        <v>2</v>
      </c>
      <c r="R3892" s="67" t="s">
        <v>2948</v>
      </c>
      <c r="S3892" s="67">
        <f>COUNTIF(Y$2:$Y$100,R3892)</f>
        <v>0</v>
      </c>
      <c r="V3892" s="67">
        <f t="shared" si="442"/>
        <v>0</v>
      </c>
      <c r="X3892"/>
      <c r="Y3892" s="67" t="str">
        <f t="shared" si="446"/>
        <v xml:space="preserve"> </v>
      </c>
      <c r="AB3892" t="s">
        <v>90</v>
      </c>
      <c r="AC3892" s="46">
        <v>5065</v>
      </c>
      <c r="AD3892" s="46">
        <v>72</v>
      </c>
      <c r="AE3892" s="46">
        <v>70.400000000000006</v>
      </c>
      <c r="AF3892" s="46">
        <v>118</v>
      </c>
      <c r="AH3892" s="70" t="str">
        <f t="shared" si="443"/>
        <v/>
      </c>
      <c r="AI3892" s="70" t="str">
        <f t="shared" si="444"/>
        <v/>
      </c>
      <c r="AJ3892" s="70" t="str">
        <f t="shared" si="445"/>
        <v>X</v>
      </c>
      <c r="AK3892" s="70" t="str" cm="1">
        <f t="array" ref="AK3892">_xlfn.IFS(AH3892&lt;&gt;"","1",AI3892&lt;&gt;"","2",AJ3892&lt;&gt;"","3")</f>
        <v>3</v>
      </c>
    </row>
    <row r="3893" spans="1:37" x14ac:dyDescent="0.25">
      <c r="A3893" t="s">
        <v>1750</v>
      </c>
      <c r="B3893" t="s">
        <v>535</v>
      </c>
      <c r="C3893" s="67" t="str">
        <f t="shared" si="440"/>
        <v>Rachel Morris</v>
      </c>
      <c r="D3893" s="71" t="str" cm="1">
        <f t="array" ref="D3893">_xlfn.IFS(AK3893="1",CONCATENATE(C3893,"Regional"),AK3893="2",CONCATENATE(C3893,"Sectional"),AK3893="3",CONCATENATE(C3893,COUNTIF($C$1:C3893,C3893)))</f>
        <v>Rachel Morris5</v>
      </c>
      <c r="E3893" s="66">
        <v>45174.354166666664</v>
      </c>
      <c r="F3893" t="s">
        <v>680</v>
      </c>
      <c r="G3893" s="46">
        <v>105</v>
      </c>
      <c r="H3893" s="46">
        <v>109</v>
      </c>
      <c r="I3893" s="46">
        <v>71</v>
      </c>
      <c r="J3893" t="s">
        <v>130</v>
      </c>
      <c r="K3893" t="s">
        <v>90</v>
      </c>
      <c r="L3893" s="46">
        <v>5065</v>
      </c>
      <c r="M3893" s="46">
        <v>72</v>
      </c>
      <c r="N3893" s="46">
        <v>70.400000000000006</v>
      </c>
      <c r="O3893" s="46">
        <v>118</v>
      </c>
      <c r="P3893" s="46">
        <f t="shared" si="441"/>
        <v>2</v>
      </c>
      <c r="R3893" s="67" t="s">
        <v>2755</v>
      </c>
      <c r="S3893" s="67">
        <f>COUNTIF(Y$2:$Y$100,R3893)</f>
        <v>0</v>
      </c>
      <c r="V3893" s="67">
        <f t="shared" si="442"/>
        <v>0</v>
      </c>
      <c r="X3893"/>
      <c r="Y3893" s="67" t="str">
        <f t="shared" si="446"/>
        <v xml:space="preserve"> </v>
      </c>
      <c r="AB3893" t="s">
        <v>90</v>
      </c>
      <c r="AC3893" s="46">
        <v>5065</v>
      </c>
      <c r="AD3893" s="46">
        <v>72</v>
      </c>
      <c r="AE3893" s="46">
        <v>70.400000000000006</v>
      </c>
      <c r="AF3893" s="46">
        <v>118</v>
      </c>
      <c r="AH3893" s="70" t="str">
        <f t="shared" si="443"/>
        <v/>
      </c>
      <c r="AI3893" s="70" t="str">
        <f t="shared" si="444"/>
        <v/>
      </c>
      <c r="AJ3893" s="70" t="str">
        <f t="shared" si="445"/>
        <v>X</v>
      </c>
      <c r="AK3893" s="70" t="str" cm="1">
        <f t="array" ref="AK3893">_xlfn.IFS(AH3893&lt;&gt;"","1",AI3893&lt;&gt;"","2",AJ3893&lt;&gt;"","3")</f>
        <v>3</v>
      </c>
    </row>
    <row r="3894" spans="1:37" x14ac:dyDescent="0.25">
      <c r="A3894" t="s">
        <v>1651</v>
      </c>
      <c r="B3894" t="s">
        <v>524</v>
      </c>
      <c r="C3894" s="67" t="str">
        <f t="shared" si="440"/>
        <v>Isabelle Doughty</v>
      </c>
      <c r="D3894" s="71" t="str" cm="1">
        <f t="array" ref="D3894">_xlfn.IFS(AK3894="1",CONCATENATE(C3894,"Regional"),AK3894="2",CONCATENATE(C3894,"Sectional"),AK3894="3",CONCATENATE(C3894,COUNTIF($C$1:C3894,C3894)))</f>
        <v>Isabelle Doughty9</v>
      </c>
      <c r="E3894" s="66">
        <v>45174.354166666664</v>
      </c>
      <c r="F3894" t="s">
        <v>680</v>
      </c>
      <c r="G3894" s="46">
        <v>105</v>
      </c>
      <c r="H3894" s="46">
        <v>109</v>
      </c>
      <c r="I3894" s="46">
        <v>71</v>
      </c>
      <c r="J3894" t="s">
        <v>130</v>
      </c>
      <c r="K3894" t="s">
        <v>90</v>
      </c>
      <c r="L3894" s="46">
        <v>5065</v>
      </c>
      <c r="M3894" s="46">
        <v>72</v>
      </c>
      <c r="N3894" s="46">
        <v>70.400000000000006</v>
      </c>
      <c r="O3894" s="46">
        <v>118</v>
      </c>
      <c r="P3894" s="46">
        <f t="shared" si="441"/>
        <v>2</v>
      </c>
      <c r="R3894" s="67" t="s">
        <v>3487</v>
      </c>
      <c r="S3894" s="67">
        <f>COUNTIF(Y$2:$Y$100,R3894)</f>
        <v>0</v>
      </c>
      <c r="V3894" s="67">
        <f t="shared" si="442"/>
        <v>0</v>
      </c>
      <c r="X3894"/>
      <c r="Y3894" s="67" t="str">
        <f t="shared" si="446"/>
        <v xml:space="preserve"> </v>
      </c>
      <c r="AB3894" t="s">
        <v>90</v>
      </c>
      <c r="AC3894" s="46">
        <v>5065</v>
      </c>
      <c r="AD3894" s="46">
        <v>72</v>
      </c>
      <c r="AE3894" s="46">
        <v>70.400000000000006</v>
      </c>
      <c r="AF3894" s="46">
        <v>118</v>
      </c>
      <c r="AH3894" s="70" t="str">
        <f t="shared" si="443"/>
        <v/>
      </c>
      <c r="AI3894" s="70" t="str">
        <f t="shared" si="444"/>
        <v/>
      </c>
      <c r="AJ3894" s="70" t="str">
        <f t="shared" si="445"/>
        <v>X</v>
      </c>
      <c r="AK3894" s="70" t="str" cm="1">
        <f t="array" ref="AK3894">_xlfn.IFS(AH3894&lt;&gt;"","1",AI3894&lt;&gt;"","2",AJ3894&lt;&gt;"","3")</f>
        <v>3</v>
      </c>
    </row>
    <row r="3895" spans="1:37" x14ac:dyDescent="0.25">
      <c r="A3895" t="s">
        <v>505</v>
      </c>
      <c r="B3895" t="s">
        <v>362</v>
      </c>
      <c r="C3895" s="67" t="str">
        <f t="shared" si="440"/>
        <v>Emma Pulvermacher</v>
      </c>
      <c r="D3895" s="71" t="str" cm="1">
        <f t="array" ref="D3895">_xlfn.IFS(AK3895="1",CONCATENATE(C3895,"Regional"),AK3895="2",CONCATENATE(C3895,"Sectional"),AK3895="3",CONCATENATE(C3895,COUNTIF($C$1:C3895,C3895)))</f>
        <v>Emma Pulvermacher6</v>
      </c>
      <c r="E3895" s="66">
        <v>45174.354166666664</v>
      </c>
      <c r="F3895" t="s">
        <v>680</v>
      </c>
      <c r="G3895" s="46">
        <v>105</v>
      </c>
      <c r="H3895" s="46">
        <v>110</v>
      </c>
      <c r="I3895" s="46">
        <v>75</v>
      </c>
      <c r="J3895" t="s">
        <v>130</v>
      </c>
      <c r="K3895" t="s">
        <v>90</v>
      </c>
      <c r="L3895" s="46">
        <v>5065</v>
      </c>
      <c r="M3895" s="46">
        <v>72</v>
      </c>
      <c r="N3895" s="46">
        <v>70.400000000000006</v>
      </c>
      <c r="O3895" s="46">
        <v>118</v>
      </c>
      <c r="P3895" s="46">
        <f t="shared" si="441"/>
        <v>2</v>
      </c>
      <c r="R3895" s="67" t="s">
        <v>1189</v>
      </c>
      <c r="S3895" s="67">
        <f>COUNTIF(Y$2:$Y$100,R3895)</f>
        <v>0</v>
      </c>
      <c r="V3895" s="67">
        <f t="shared" si="442"/>
        <v>0</v>
      </c>
      <c r="X3895"/>
      <c r="Y3895" s="67" t="str">
        <f t="shared" si="446"/>
        <v xml:space="preserve"> </v>
      </c>
      <c r="AB3895" t="s">
        <v>90</v>
      </c>
      <c r="AC3895" s="46">
        <v>5065</v>
      </c>
      <c r="AD3895" s="46">
        <v>72</v>
      </c>
      <c r="AE3895" s="46">
        <v>70.400000000000006</v>
      </c>
      <c r="AF3895" s="46">
        <v>118</v>
      </c>
      <c r="AH3895" s="70" t="str">
        <f t="shared" si="443"/>
        <v/>
      </c>
      <c r="AI3895" s="70" t="str">
        <f t="shared" si="444"/>
        <v/>
      </c>
      <c r="AJ3895" s="70" t="str">
        <f t="shared" si="445"/>
        <v>X</v>
      </c>
      <c r="AK3895" s="70" t="str" cm="1">
        <f t="array" ref="AK3895">_xlfn.IFS(AH3895&lt;&gt;"","1",AI3895&lt;&gt;"","2",AJ3895&lt;&gt;"","3")</f>
        <v>3</v>
      </c>
    </row>
    <row r="3896" spans="1:37" x14ac:dyDescent="0.25">
      <c r="A3896" t="s">
        <v>352</v>
      </c>
      <c r="B3896" t="s">
        <v>561</v>
      </c>
      <c r="C3896" s="67" t="str">
        <f t="shared" si="440"/>
        <v>Maddie Reed</v>
      </c>
      <c r="D3896" s="71" t="str" cm="1">
        <f t="array" ref="D3896">_xlfn.IFS(AK3896="1",CONCATENATE(C3896,"Regional"),AK3896="2",CONCATENATE(C3896,"Sectional"),AK3896="3",CONCATENATE(C3896,COUNTIF($C$1:C3896,C3896)))</f>
        <v>Maddie Reed5</v>
      </c>
      <c r="E3896" s="66">
        <v>45174.354166666664</v>
      </c>
      <c r="F3896" t="s">
        <v>680</v>
      </c>
      <c r="G3896" s="46">
        <v>105</v>
      </c>
      <c r="H3896" s="46">
        <v>110</v>
      </c>
      <c r="I3896" s="46">
        <v>75</v>
      </c>
      <c r="J3896" t="s">
        <v>130</v>
      </c>
      <c r="K3896" t="s">
        <v>90</v>
      </c>
      <c r="L3896" s="46">
        <v>5065</v>
      </c>
      <c r="M3896" s="46">
        <v>72</v>
      </c>
      <c r="N3896" s="46">
        <v>70.400000000000006</v>
      </c>
      <c r="O3896" s="46">
        <v>118</v>
      </c>
      <c r="P3896" s="46">
        <f t="shared" si="441"/>
        <v>2</v>
      </c>
      <c r="R3896" s="67" t="s">
        <v>1381</v>
      </c>
      <c r="S3896" s="67">
        <f>COUNTIF(Y$2:$Y$100,R3896)</f>
        <v>0</v>
      </c>
      <c r="V3896" s="67">
        <f t="shared" si="442"/>
        <v>0</v>
      </c>
      <c r="X3896"/>
      <c r="Y3896" s="67" t="str">
        <f t="shared" si="446"/>
        <v xml:space="preserve"> </v>
      </c>
      <c r="AB3896" t="s">
        <v>90</v>
      </c>
      <c r="AC3896" s="46">
        <v>5065</v>
      </c>
      <c r="AD3896" s="46">
        <v>72</v>
      </c>
      <c r="AE3896" s="46">
        <v>70.400000000000006</v>
      </c>
      <c r="AF3896" s="46">
        <v>118</v>
      </c>
      <c r="AH3896" s="70" t="str">
        <f t="shared" si="443"/>
        <v/>
      </c>
      <c r="AI3896" s="70" t="str">
        <f t="shared" si="444"/>
        <v/>
      </c>
      <c r="AJ3896" s="70" t="str">
        <f t="shared" si="445"/>
        <v>X</v>
      </c>
      <c r="AK3896" s="70" t="str" cm="1">
        <f t="array" ref="AK3896">_xlfn.IFS(AH3896&lt;&gt;"","1",AI3896&lt;&gt;"","2",AJ3896&lt;&gt;"","3")</f>
        <v>3</v>
      </c>
    </row>
    <row r="3897" spans="1:37" x14ac:dyDescent="0.25">
      <c r="A3897" t="s">
        <v>186</v>
      </c>
      <c r="B3897" t="s">
        <v>187</v>
      </c>
      <c r="C3897" s="67" t="str">
        <f t="shared" si="440"/>
        <v>Ava Anderson</v>
      </c>
      <c r="D3897" s="71" t="str" cm="1">
        <f t="array" ref="D3897">_xlfn.IFS(AK3897="1",CONCATENATE(C3897,"Regional"),AK3897="2",CONCATENATE(C3897,"Sectional"),AK3897="3",CONCATENATE(C3897,COUNTIF($C$1:C3897,C3897)))</f>
        <v>Ava Anderson3</v>
      </c>
      <c r="E3897" s="66">
        <v>45174.354166666664</v>
      </c>
      <c r="F3897" t="s">
        <v>680</v>
      </c>
      <c r="G3897" s="46">
        <v>105</v>
      </c>
      <c r="H3897" s="46">
        <v>111</v>
      </c>
      <c r="I3897" s="46">
        <v>77</v>
      </c>
      <c r="J3897" t="s">
        <v>130</v>
      </c>
      <c r="K3897" t="s">
        <v>90</v>
      </c>
      <c r="L3897" s="46">
        <v>5065</v>
      </c>
      <c r="M3897" s="46">
        <v>72</v>
      </c>
      <c r="N3897" s="46">
        <v>70.400000000000006</v>
      </c>
      <c r="O3897" s="46">
        <v>118</v>
      </c>
      <c r="P3897" s="46">
        <f t="shared" si="441"/>
        <v>2</v>
      </c>
      <c r="R3897" s="67" t="s">
        <v>3494</v>
      </c>
      <c r="S3897" s="67">
        <f>COUNTIF(Y$2:$Y$100,R3897)</f>
        <v>0</v>
      </c>
      <c r="V3897" s="67">
        <f t="shared" si="442"/>
        <v>0</v>
      </c>
      <c r="X3897"/>
      <c r="Y3897" s="67" t="str">
        <f t="shared" si="446"/>
        <v xml:space="preserve"> </v>
      </c>
      <c r="AB3897" t="s">
        <v>90</v>
      </c>
      <c r="AC3897" s="46">
        <v>5065</v>
      </c>
      <c r="AD3897" s="46">
        <v>72</v>
      </c>
      <c r="AE3897" s="46">
        <v>70.400000000000006</v>
      </c>
      <c r="AF3897" s="46">
        <v>118</v>
      </c>
      <c r="AH3897" s="70" t="str">
        <f t="shared" si="443"/>
        <v/>
      </c>
      <c r="AI3897" s="70" t="str">
        <f t="shared" si="444"/>
        <v/>
      </c>
      <c r="AJ3897" s="70" t="str">
        <f t="shared" si="445"/>
        <v>X</v>
      </c>
      <c r="AK3897" s="70" t="str" cm="1">
        <f t="array" ref="AK3897">_xlfn.IFS(AH3897&lt;&gt;"","1",AI3897&lt;&gt;"","2",AJ3897&lt;&gt;"","3")</f>
        <v>3</v>
      </c>
    </row>
    <row r="3898" spans="1:37" x14ac:dyDescent="0.25">
      <c r="A3898" t="s">
        <v>254</v>
      </c>
      <c r="B3898" t="s">
        <v>187</v>
      </c>
      <c r="C3898" s="67" t="str">
        <f t="shared" si="440"/>
        <v>Ava Gerend</v>
      </c>
      <c r="D3898" s="71" t="str" cm="1">
        <f t="array" ref="D3898">_xlfn.IFS(AK3898="1",CONCATENATE(C3898,"Regional"),AK3898="2",CONCATENATE(C3898,"Sectional"),AK3898="3",CONCATENATE(C3898,COUNTIF($C$1:C3898,C3898)))</f>
        <v>Ava Gerend6</v>
      </c>
      <c r="E3898" s="66">
        <v>45174.354166666664</v>
      </c>
      <c r="F3898" t="s">
        <v>680</v>
      </c>
      <c r="G3898" s="46">
        <v>105</v>
      </c>
      <c r="H3898" s="46">
        <v>111</v>
      </c>
      <c r="I3898" s="46">
        <v>77</v>
      </c>
      <c r="J3898" t="s">
        <v>130</v>
      </c>
      <c r="K3898" t="s">
        <v>90</v>
      </c>
      <c r="L3898" s="46">
        <v>5065</v>
      </c>
      <c r="M3898" s="46">
        <v>72</v>
      </c>
      <c r="N3898" s="46">
        <v>70.400000000000006</v>
      </c>
      <c r="O3898" s="46">
        <v>118</v>
      </c>
      <c r="P3898" s="46">
        <f t="shared" si="441"/>
        <v>2</v>
      </c>
      <c r="R3898" s="67" t="s">
        <v>1416</v>
      </c>
      <c r="S3898" s="67">
        <f>COUNTIF(Y$2:$Y$100,R3898)</f>
        <v>0</v>
      </c>
      <c r="V3898" s="67">
        <f t="shared" si="442"/>
        <v>0</v>
      </c>
      <c r="X3898"/>
      <c r="Y3898" s="67" t="str">
        <f t="shared" si="446"/>
        <v xml:space="preserve"> </v>
      </c>
      <c r="AB3898" t="s">
        <v>90</v>
      </c>
      <c r="AC3898" s="46">
        <v>5065</v>
      </c>
      <c r="AD3898" s="46">
        <v>72</v>
      </c>
      <c r="AE3898" s="46">
        <v>70.400000000000006</v>
      </c>
      <c r="AF3898" s="46">
        <v>118</v>
      </c>
      <c r="AH3898" s="70" t="str">
        <f t="shared" si="443"/>
        <v/>
      </c>
      <c r="AI3898" s="70" t="str">
        <f t="shared" si="444"/>
        <v/>
      </c>
      <c r="AJ3898" s="70" t="str">
        <f t="shared" si="445"/>
        <v>X</v>
      </c>
      <c r="AK3898" s="70" t="str" cm="1">
        <f t="array" ref="AK3898">_xlfn.IFS(AH3898&lt;&gt;"","1",AI3898&lt;&gt;"","2",AJ3898&lt;&gt;"","3")</f>
        <v>3</v>
      </c>
    </row>
    <row r="3899" spans="1:37" x14ac:dyDescent="0.25">
      <c r="A3899" t="s">
        <v>327</v>
      </c>
      <c r="B3899" t="s">
        <v>599</v>
      </c>
      <c r="C3899" s="67" t="str">
        <f t="shared" si="440"/>
        <v>Grace Olson</v>
      </c>
      <c r="D3899" s="71" t="str" cm="1">
        <f t="array" ref="D3899">_xlfn.IFS(AK3899="1",CONCATENATE(C3899,"Regional"),AK3899="2",CONCATENATE(C3899,"Sectional"),AK3899="3",CONCATENATE(C3899,COUNTIF($C$1:C3899,C3899)))</f>
        <v>Grace Olson4</v>
      </c>
      <c r="E3899" s="66">
        <v>45174.354166666664</v>
      </c>
      <c r="F3899" t="s">
        <v>680</v>
      </c>
      <c r="G3899" s="46">
        <v>105</v>
      </c>
      <c r="H3899" s="46">
        <v>112</v>
      </c>
      <c r="I3899" s="46">
        <v>79</v>
      </c>
      <c r="J3899" t="s">
        <v>130</v>
      </c>
      <c r="K3899" t="s">
        <v>90</v>
      </c>
      <c r="L3899" s="46">
        <v>5065</v>
      </c>
      <c r="M3899" s="46">
        <v>72</v>
      </c>
      <c r="N3899" s="46">
        <v>70.400000000000006</v>
      </c>
      <c r="O3899" s="46">
        <v>118</v>
      </c>
      <c r="P3899" s="46">
        <f t="shared" si="441"/>
        <v>2</v>
      </c>
      <c r="R3899" s="67" t="s">
        <v>2977</v>
      </c>
      <c r="S3899" s="67">
        <f>COUNTIF(Y$2:$Y$100,R3899)</f>
        <v>0</v>
      </c>
      <c r="V3899" s="67">
        <f t="shared" si="442"/>
        <v>0</v>
      </c>
      <c r="X3899"/>
      <c r="Y3899" s="67" t="str">
        <f t="shared" si="446"/>
        <v xml:space="preserve"> </v>
      </c>
      <c r="AB3899" t="s">
        <v>90</v>
      </c>
      <c r="AC3899" s="46">
        <v>5065</v>
      </c>
      <c r="AD3899" s="46">
        <v>72</v>
      </c>
      <c r="AE3899" s="46">
        <v>70.400000000000006</v>
      </c>
      <c r="AF3899" s="46">
        <v>118</v>
      </c>
      <c r="AH3899" s="70" t="str">
        <f t="shared" si="443"/>
        <v/>
      </c>
      <c r="AI3899" s="70" t="str">
        <f t="shared" si="444"/>
        <v/>
      </c>
      <c r="AJ3899" s="70" t="str">
        <f t="shared" si="445"/>
        <v>X</v>
      </c>
      <c r="AK3899" s="70" t="str" cm="1">
        <f t="array" ref="AK3899">_xlfn.IFS(AH3899&lt;&gt;"","1",AI3899&lt;&gt;"","2",AJ3899&lt;&gt;"","3")</f>
        <v>3</v>
      </c>
    </row>
    <row r="3900" spans="1:37" x14ac:dyDescent="0.25">
      <c r="A3900" t="s">
        <v>231</v>
      </c>
      <c r="B3900" t="s">
        <v>272</v>
      </c>
      <c r="C3900" s="67" t="str">
        <f t="shared" si="440"/>
        <v>Reese Cross</v>
      </c>
      <c r="D3900" s="71" t="str" cm="1">
        <f t="array" ref="D3900">_xlfn.IFS(AK3900="1",CONCATENATE(C3900,"Regional"),AK3900="2",CONCATENATE(C3900,"Sectional"),AK3900="3",CONCATENATE(C3900,COUNTIF($C$1:C3900,C3900)))</f>
        <v>Reese Cross5</v>
      </c>
      <c r="E3900" s="66">
        <v>45174.354166666664</v>
      </c>
      <c r="F3900" t="s">
        <v>680</v>
      </c>
      <c r="G3900" s="46">
        <v>105</v>
      </c>
      <c r="H3900" s="46">
        <v>112</v>
      </c>
      <c r="I3900" s="46">
        <v>79</v>
      </c>
      <c r="J3900" t="s">
        <v>130</v>
      </c>
      <c r="K3900" t="s">
        <v>90</v>
      </c>
      <c r="L3900" s="46">
        <v>5065</v>
      </c>
      <c r="M3900" s="46">
        <v>72</v>
      </c>
      <c r="N3900" s="46">
        <v>70.400000000000006</v>
      </c>
      <c r="O3900" s="46">
        <v>118</v>
      </c>
      <c r="P3900" s="46">
        <f t="shared" si="441"/>
        <v>2</v>
      </c>
      <c r="R3900" s="67" t="s">
        <v>1180</v>
      </c>
      <c r="S3900" s="67">
        <f>COUNTIF(Y$2:$Y$100,R3900)</f>
        <v>0</v>
      </c>
      <c r="V3900" s="67">
        <f t="shared" si="442"/>
        <v>0</v>
      </c>
      <c r="X3900"/>
      <c r="Y3900" s="67" t="str">
        <f t="shared" si="446"/>
        <v xml:space="preserve"> </v>
      </c>
      <c r="AB3900" t="s">
        <v>90</v>
      </c>
      <c r="AC3900" s="46">
        <v>5065</v>
      </c>
      <c r="AD3900" s="46">
        <v>72</v>
      </c>
      <c r="AE3900" s="46">
        <v>70.400000000000006</v>
      </c>
      <c r="AF3900" s="46">
        <v>118</v>
      </c>
      <c r="AH3900" s="70" t="str">
        <f t="shared" si="443"/>
        <v/>
      </c>
      <c r="AI3900" s="70" t="str">
        <f t="shared" si="444"/>
        <v/>
      </c>
      <c r="AJ3900" s="70" t="str">
        <f t="shared" si="445"/>
        <v>X</v>
      </c>
      <c r="AK3900" s="70" t="str" cm="1">
        <f t="array" ref="AK3900">_xlfn.IFS(AH3900&lt;&gt;"","1",AI3900&lt;&gt;"","2",AJ3900&lt;&gt;"","3")</f>
        <v>3</v>
      </c>
    </row>
    <row r="3901" spans="1:37" x14ac:dyDescent="0.25">
      <c r="A3901" t="s">
        <v>1006</v>
      </c>
      <c r="B3901" t="s">
        <v>648</v>
      </c>
      <c r="C3901" s="67" t="str">
        <f t="shared" si="440"/>
        <v>Claire Heinen</v>
      </c>
      <c r="D3901" s="71" t="str" cm="1">
        <f t="array" ref="D3901">_xlfn.IFS(AK3901="1",CONCATENATE(C3901,"Regional"),AK3901="2",CONCATENATE(C3901,"Sectional"),AK3901="3",CONCATENATE(C3901,COUNTIF($C$1:C3901,C3901)))</f>
        <v>Claire Heinen6</v>
      </c>
      <c r="E3901" s="66">
        <v>45174.354166666664</v>
      </c>
      <c r="F3901" t="s">
        <v>680</v>
      </c>
      <c r="G3901" s="46">
        <v>105</v>
      </c>
      <c r="H3901" s="46">
        <v>113</v>
      </c>
      <c r="I3901" s="46">
        <v>81</v>
      </c>
      <c r="J3901" t="s">
        <v>130</v>
      </c>
      <c r="K3901" t="s">
        <v>90</v>
      </c>
      <c r="L3901" s="46">
        <v>5065</v>
      </c>
      <c r="M3901" s="46">
        <v>72</v>
      </c>
      <c r="N3901" s="46">
        <v>70.400000000000006</v>
      </c>
      <c r="O3901" s="46">
        <v>118</v>
      </c>
      <c r="P3901" s="46">
        <f t="shared" si="441"/>
        <v>2</v>
      </c>
      <c r="R3901" s="67" t="s">
        <v>1509</v>
      </c>
      <c r="S3901" s="67">
        <f>COUNTIF(Y$2:$Y$100,R3901)</f>
        <v>0</v>
      </c>
      <c r="V3901" s="67">
        <f t="shared" si="442"/>
        <v>0</v>
      </c>
      <c r="X3901"/>
      <c r="Y3901" s="67" t="str">
        <f t="shared" si="446"/>
        <v xml:space="preserve"> </v>
      </c>
      <c r="AB3901" t="s">
        <v>90</v>
      </c>
      <c r="AC3901" s="46">
        <v>5065</v>
      </c>
      <c r="AD3901" s="46">
        <v>72</v>
      </c>
      <c r="AE3901" s="46">
        <v>70.400000000000006</v>
      </c>
      <c r="AF3901" s="46">
        <v>118</v>
      </c>
      <c r="AH3901" s="70" t="str">
        <f t="shared" si="443"/>
        <v/>
      </c>
      <c r="AI3901" s="70" t="str">
        <f t="shared" si="444"/>
        <v/>
      </c>
      <c r="AJ3901" s="70" t="str">
        <f t="shared" si="445"/>
        <v>X</v>
      </c>
      <c r="AK3901" s="70" t="str" cm="1">
        <f t="array" ref="AK3901">_xlfn.IFS(AH3901&lt;&gt;"","1",AI3901&lt;&gt;"","2",AJ3901&lt;&gt;"","3")</f>
        <v>3</v>
      </c>
    </row>
    <row r="3902" spans="1:37" x14ac:dyDescent="0.25">
      <c r="A3902" t="s">
        <v>785</v>
      </c>
      <c r="B3902" t="s">
        <v>218</v>
      </c>
      <c r="C3902" s="67" t="str">
        <f t="shared" si="440"/>
        <v>Finley Counsell</v>
      </c>
      <c r="D3902" s="71" t="str" cm="1">
        <f t="array" ref="D3902">_xlfn.IFS(AK3902="1",CONCATENATE(C3902,"Regional"),AK3902="2",CONCATENATE(C3902,"Sectional"),AK3902="3",CONCATENATE(C3902,COUNTIF($C$1:C3902,C3902)))</f>
        <v>Finley Counsell6</v>
      </c>
      <c r="E3902" s="66">
        <v>45174.354166666664</v>
      </c>
      <c r="F3902" t="s">
        <v>680</v>
      </c>
      <c r="G3902" s="46">
        <v>105</v>
      </c>
      <c r="H3902" s="46">
        <v>113</v>
      </c>
      <c r="I3902" s="46">
        <v>81</v>
      </c>
      <c r="J3902" t="s">
        <v>130</v>
      </c>
      <c r="K3902" t="s">
        <v>90</v>
      </c>
      <c r="L3902" s="46">
        <v>5065</v>
      </c>
      <c r="M3902" s="46">
        <v>72</v>
      </c>
      <c r="N3902" s="46">
        <v>70.400000000000006</v>
      </c>
      <c r="O3902" s="46">
        <v>118</v>
      </c>
      <c r="P3902" s="46">
        <f t="shared" si="441"/>
        <v>2</v>
      </c>
      <c r="R3902" s="67" t="s">
        <v>1366</v>
      </c>
      <c r="S3902" s="67">
        <f>COUNTIF(Y$2:$Y$100,R3902)</f>
        <v>0</v>
      </c>
      <c r="V3902" s="67">
        <f t="shared" si="442"/>
        <v>0</v>
      </c>
      <c r="X3902"/>
      <c r="Y3902" s="67" t="str">
        <f t="shared" si="446"/>
        <v xml:space="preserve"> </v>
      </c>
      <c r="AB3902" t="s">
        <v>90</v>
      </c>
      <c r="AC3902" s="46">
        <v>5065</v>
      </c>
      <c r="AD3902" s="46">
        <v>72</v>
      </c>
      <c r="AE3902" s="46">
        <v>70.400000000000006</v>
      </c>
      <c r="AF3902" s="46">
        <v>118</v>
      </c>
      <c r="AH3902" s="70" t="str">
        <f t="shared" si="443"/>
        <v/>
      </c>
      <c r="AI3902" s="70" t="str">
        <f t="shared" si="444"/>
        <v/>
      </c>
      <c r="AJ3902" s="70" t="str">
        <f t="shared" si="445"/>
        <v>X</v>
      </c>
      <c r="AK3902" s="70" t="str" cm="1">
        <f t="array" ref="AK3902">_xlfn.IFS(AH3902&lt;&gt;"","1",AI3902&lt;&gt;"","2",AJ3902&lt;&gt;"","3")</f>
        <v>3</v>
      </c>
    </row>
    <row r="3903" spans="1:37" x14ac:dyDescent="0.25">
      <c r="A3903" t="s">
        <v>282</v>
      </c>
      <c r="B3903" t="s">
        <v>490</v>
      </c>
      <c r="C3903" s="67" t="str">
        <f t="shared" si="440"/>
        <v>Ellie Klein</v>
      </c>
      <c r="D3903" s="71" t="str" cm="1">
        <f t="array" ref="D3903">_xlfn.IFS(AK3903="1",CONCATENATE(C3903,"Regional"),AK3903="2",CONCATENATE(C3903,"Sectional"),AK3903="3",CONCATENATE(C3903,COUNTIF($C$1:C3903,C3903)))</f>
        <v>Ellie Klein5</v>
      </c>
      <c r="E3903" s="66">
        <v>45174.354166666664</v>
      </c>
      <c r="F3903" t="s">
        <v>680</v>
      </c>
      <c r="G3903" s="46">
        <v>105</v>
      </c>
      <c r="H3903" s="46">
        <v>113</v>
      </c>
      <c r="I3903" s="46">
        <v>81</v>
      </c>
      <c r="J3903" t="s">
        <v>130</v>
      </c>
      <c r="K3903" t="s">
        <v>90</v>
      </c>
      <c r="L3903" s="46">
        <v>5065</v>
      </c>
      <c r="M3903" s="46">
        <v>72</v>
      </c>
      <c r="N3903" s="46">
        <v>70.400000000000006</v>
      </c>
      <c r="O3903" s="46">
        <v>118</v>
      </c>
      <c r="P3903" s="46">
        <f t="shared" si="441"/>
        <v>2</v>
      </c>
      <c r="R3903" s="67" t="s">
        <v>1192</v>
      </c>
      <c r="S3903" s="67">
        <f>COUNTIF(Y$2:$Y$100,R3903)</f>
        <v>0</v>
      </c>
      <c r="V3903" s="67">
        <f t="shared" si="442"/>
        <v>0</v>
      </c>
      <c r="X3903"/>
      <c r="Y3903" s="67" t="str">
        <f t="shared" si="446"/>
        <v xml:space="preserve"> </v>
      </c>
      <c r="AB3903" t="s">
        <v>90</v>
      </c>
      <c r="AC3903" s="46">
        <v>5065</v>
      </c>
      <c r="AD3903" s="46">
        <v>72</v>
      </c>
      <c r="AE3903" s="46">
        <v>70.400000000000006</v>
      </c>
      <c r="AF3903" s="46">
        <v>118</v>
      </c>
      <c r="AH3903" s="70" t="str">
        <f t="shared" si="443"/>
        <v/>
      </c>
      <c r="AI3903" s="70" t="str">
        <f t="shared" si="444"/>
        <v/>
      </c>
      <c r="AJ3903" s="70" t="str">
        <f t="shared" si="445"/>
        <v>X</v>
      </c>
      <c r="AK3903" s="70" t="str" cm="1">
        <f t="array" ref="AK3903">_xlfn.IFS(AH3903&lt;&gt;"","1",AI3903&lt;&gt;"","2",AJ3903&lt;&gt;"","3")</f>
        <v>3</v>
      </c>
    </row>
    <row r="3904" spans="1:37" x14ac:dyDescent="0.25">
      <c r="A3904" t="s">
        <v>741</v>
      </c>
      <c r="B3904" t="s">
        <v>742</v>
      </c>
      <c r="C3904" s="67" t="str">
        <f t="shared" si="440"/>
        <v>Jasmine Xu</v>
      </c>
      <c r="D3904" s="71" t="str" cm="1">
        <f t="array" ref="D3904">_xlfn.IFS(AK3904="1",CONCATENATE(C3904,"Regional"),AK3904="2",CONCATENATE(C3904,"Sectional"),AK3904="3",CONCATENATE(C3904,COUNTIF($C$1:C3904,C3904)))</f>
        <v>Jasmine Xu8</v>
      </c>
      <c r="E3904" s="66">
        <v>45174.354166666664</v>
      </c>
      <c r="F3904" t="s">
        <v>680</v>
      </c>
      <c r="G3904" s="46">
        <v>105</v>
      </c>
      <c r="H3904" s="46">
        <v>113</v>
      </c>
      <c r="I3904" s="46">
        <v>81</v>
      </c>
      <c r="J3904" t="s">
        <v>130</v>
      </c>
      <c r="K3904" t="s">
        <v>90</v>
      </c>
      <c r="L3904" s="46">
        <v>5065</v>
      </c>
      <c r="M3904" s="46">
        <v>72</v>
      </c>
      <c r="N3904" s="46">
        <v>70.400000000000006</v>
      </c>
      <c r="O3904" s="46">
        <v>118</v>
      </c>
      <c r="P3904" s="46">
        <f t="shared" si="441"/>
        <v>2</v>
      </c>
      <c r="R3904" s="67" t="s">
        <v>1330</v>
      </c>
      <c r="S3904" s="67">
        <f>COUNTIF(Y$2:$Y$100,R3904)</f>
        <v>0</v>
      </c>
      <c r="V3904" s="67">
        <f t="shared" si="442"/>
        <v>0</v>
      </c>
      <c r="X3904"/>
      <c r="Y3904" s="67" t="str">
        <f t="shared" si="446"/>
        <v xml:space="preserve"> </v>
      </c>
      <c r="AB3904" t="s">
        <v>90</v>
      </c>
      <c r="AC3904" s="46">
        <v>5065</v>
      </c>
      <c r="AD3904" s="46">
        <v>72</v>
      </c>
      <c r="AE3904" s="46">
        <v>70.400000000000006</v>
      </c>
      <c r="AF3904" s="46">
        <v>118</v>
      </c>
      <c r="AH3904" s="70" t="str">
        <f t="shared" si="443"/>
        <v/>
      </c>
      <c r="AI3904" s="70" t="str">
        <f t="shared" si="444"/>
        <v/>
      </c>
      <c r="AJ3904" s="70" t="str">
        <f t="shared" si="445"/>
        <v>X</v>
      </c>
      <c r="AK3904" s="70" t="str" cm="1">
        <f t="array" ref="AK3904">_xlfn.IFS(AH3904&lt;&gt;"","1",AI3904&lt;&gt;"","2",AJ3904&lt;&gt;"","3")</f>
        <v>3</v>
      </c>
    </row>
    <row r="3905" spans="1:37" x14ac:dyDescent="0.25">
      <c r="A3905" t="s">
        <v>1822</v>
      </c>
      <c r="B3905" t="s">
        <v>907</v>
      </c>
      <c r="C3905" s="67" t="str">
        <f t="shared" si="440"/>
        <v>Hailey Cummings</v>
      </c>
      <c r="D3905" s="71" t="str" cm="1">
        <f t="array" ref="D3905">_xlfn.IFS(AK3905="1",CONCATENATE(C3905,"Regional"),AK3905="2",CONCATENATE(C3905,"Sectional"),AK3905="3",CONCATENATE(C3905,COUNTIF($C$1:C3905,C3905)))</f>
        <v>Hailey Cummings2</v>
      </c>
      <c r="E3905" s="66">
        <v>45174.354166666664</v>
      </c>
      <c r="F3905" t="s">
        <v>680</v>
      </c>
      <c r="G3905" s="46">
        <v>105</v>
      </c>
      <c r="H3905" s="46">
        <v>114</v>
      </c>
      <c r="I3905" s="46">
        <v>85</v>
      </c>
      <c r="J3905" t="s">
        <v>130</v>
      </c>
      <c r="K3905" t="s">
        <v>90</v>
      </c>
      <c r="L3905" s="46">
        <v>5065</v>
      </c>
      <c r="M3905" s="46">
        <v>72</v>
      </c>
      <c r="N3905" s="46">
        <v>70.400000000000006</v>
      </c>
      <c r="O3905" s="46">
        <v>118</v>
      </c>
      <c r="P3905" s="46">
        <f t="shared" si="441"/>
        <v>2</v>
      </c>
      <c r="R3905" s="67" t="s">
        <v>2823</v>
      </c>
      <c r="S3905" s="67">
        <f>COUNTIF(Y$2:$Y$100,R3905)</f>
        <v>0</v>
      </c>
      <c r="V3905" s="67">
        <f t="shared" si="442"/>
        <v>0</v>
      </c>
      <c r="X3905"/>
      <c r="Y3905" s="67" t="str">
        <f t="shared" si="446"/>
        <v xml:space="preserve"> </v>
      </c>
      <c r="AB3905" t="s">
        <v>90</v>
      </c>
      <c r="AC3905" s="46">
        <v>5065</v>
      </c>
      <c r="AD3905" s="46">
        <v>72</v>
      </c>
      <c r="AE3905" s="46">
        <v>70.400000000000006</v>
      </c>
      <c r="AF3905" s="46">
        <v>118</v>
      </c>
      <c r="AH3905" s="70" t="str">
        <f t="shared" si="443"/>
        <v/>
      </c>
      <c r="AI3905" s="70" t="str">
        <f t="shared" si="444"/>
        <v/>
      </c>
      <c r="AJ3905" s="70" t="str">
        <f t="shared" si="445"/>
        <v>X</v>
      </c>
      <c r="AK3905" s="70" t="str" cm="1">
        <f t="array" ref="AK3905">_xlfn.IFS(AH3905&lt;&gt;"","1",AI3905&lt;&gt;"","2",AJ3905&lt;&gt;"","3")</f>
        <v>3</v>
      </c>
    </row>
    <row r="3906" spans="1:37" x14ac:dyDescent="0.25">
      <c r="A3906" t="s">
        <v>3416</v>
      </c>
      <c r="B3906" t="s">
        <v>1023</v>
      </c>
      <c r="C3906" s="67" t="str">
        <f t="shared" ref="C3906:C3969" si="447">CONCATENATE(B3906," ",A3906)</f>
        <v>Danika Holewinski</v>
      </c>
      <c r="D3906" s="71" t="str" cm="1">
        <f t="array" ref="D3906">_xlfn.IFS(AK3906="1",CONCATENATE(C3906,"Regional"),AK3906="2",CONCATENATE(C3906,"Sectional"),AK3906="3",CONCATENATE(C3906,COUNTIF($C$1:C3906,C3906)))</f>
        <v>Danika Holewinski5</v>
      </c>
      <c r="E3906" s="66">
        <v>45174.354166666664</v>
      </c>
      <c r="F3906" t="s">
        <v>680</v>
      </c>
      <c r="G3906" s="46">
        <v>105</v>
      </c>
      <c r="H3906" s="46">
        <v>114</v>
      </c>
      <c r="I3906" s="46">
        <v>85</v>
      </c>
      <c r="J3906" t="s">
        <v>130</v>
      </c>
      <c r="K3906" t="s">
        <v>90</v>
      </c>
      <c r="L3906" s="46">
        <v>5065</v>
      </c>
      <c r="M3906" s="46">
        <v>72</v>
      </c>
      <c r="N3906" s="46">
        <v>70.400000000000006</v>
      </c>
      <c r="O3906" s="46">
        <v>118</v>
      </c>
      <c r="P3906" s="46">
        <f t="shared" ref="P3906:P3969" si="448">IF(L3906&gt;4000,2,1)</f>
        <v>2</v>
      </c>
      <c r="R3906" s="67" t="s">
        <v>3584</v>
      </c>
      <c r="S3906" s="67">
        <f>COUNTIF(Y$2:$Y$100,R3906)</f>
        <v>0</v>
      </c>
      <c r="V3906" s="67">
        <f t="shared" ref="V3906:V3969" si="449">COUNTIF(R3906:R6529,Y3906)</f>
        <v>0</v>
      </c>
      <c r="X3906"/>
      <c r="Y3906" s="67" t="str">
        <f t="shared" si="446"/>
        <v xml:space="preserve"> </v>
      </c>
      <c r="AB3906" t="s">
        <v>90</v>
      </c>
      <c r="AC3906" s="46">
        <v>5065</v>
      </c>
      <c r="AD3906" s="46">
        <v>72</v>
      </c>
      <c r="AE3906" s="46">
        <v>70.400000000000006</v>
      </c>
      <c r="AF3906" s="46">
        <v>118</v>
      </c>
      <c r="AH3906" s="70" t="str">
        <f t="shared" ref="AH3906:AH3969" si="450">IF(ISNUMBER(SEARCH("regional",$F3906)),$F3906,"")</f>
        <v/>
      </c>
      <c r="AI3906" s="70" t="str">
        <f t="shared" ref="AI3906:AI3969" si="451">IF(ISNUMBER(SEARCH("sectional",$F3906)),$F3906,"")</f>
        <v/>
      </c>
      <c r="AJ3906" s="70" t="str">
        <f t="shared" ref="AJ3906:AJ3969" si="452">IF(AND(AH3906="",AI3906=""),"X","")</f>
        <v>X</v>
      </c>
      <c r="AK3906" s="70" t="str" cm="1">
        <f t="array" ref="AK3906">_xlfn.IFS(AH3906&lt;&gt;"","1",AI3906&lt;&gt;"","2",AJ3906&lt;&gt;"","3")</f>
        <v>3</v>
      </c>
    </row>
    <row r="3907" spans="1:37" x14ac:dyDescent="0.25">
      <c r="A3907" t="s">
        <v>339</v>
      </c>
      <c r="B3907" t="s">
        <v>353</v>
      </c>
      <c r="C3907" s="67" t="str">
        <f t="shared" si="447"/>
        <v>Olivia Ross</v>
      </c>
      <c r="D3907" s="71" t="str" cm="1">
        <f t="array" ref="D3907">_xlfn.IFS(AK3907="1",CONCATENATE(C3907,"Regional"),AK3907="2",CONCATENATE(C3907,"Sectional"),AK3907="3",CONCATENATE(C3907,COUNTIF($C$1:C3907,C3907)))</f>
        <v>Olivia Ross7</v>
      </c>
      <c r="E3907" s="66">
        <v>45174.354166666664</v>
      </c>
      <c r="F3907" t="s">
        <v>680</v>
      </c>
      <c r="G3907" s="46">
        <v>105</v>
      </c>
      <c r="H3907" s="46">
        <v>114</v>
      </c>
      <c r="I3907" s="46">
        <v>85</v>
      </c>
      <c r="J3907" t="s">
        <v>130</v>
      </c>
      <c r="K3907" t="s">
        <v>90</v>
      </c>
      <c r="L3907" s="46">
        <v>5065</v>
      </c>
      <c r="M3907" s="46">
        <v>72</v>
      </c>
      <c r="N3907" s="46">
        <v>70.400000000000006</v>
      </c>
      <c r="O3907" s="46">
        <v>118</v>
      </c>
      <c r="P3907" s="46">
        <f t="shared" si="448"/>
        <v>2</v>
      </c>
      <c r="R3907" s="67" t="s">
        <v>1568</v>
      </c>
      <c r="S3907" s="67">
        <f>COUNTIF(Y$2:$Y$100,R3907)</f>
        <v>0</v>
      </c>
      <c r="V3907" s="67">
        <f t="shared" si="449"/>
        <v>0</v>
      </c>
      <c r="X3907"/>
      <c r="Y3907" s="67" t="str">
        <f t="shared" si="446"/>
        <v xml:space="preserve"> </v>
      </c>
      <c r="AB3907" t="s">
        <v>90</v>
      </c>
      <c r="AC3907" s="46">
        <v>5065</v>
      </c>
      <c r="AD3907" s="46">
        <v>72</v>
      </c>
      <c r="AE3907" s="46">
        <v>70.400000000000006</v>
      </c>
      <c r="AF3907" s="46">
        <v>118</v>
      </c>
      <c r="AH3907" s="70" t="str">
        <f t="shared" si="450"/>
        <v/>
      </c>
      <c r="AI3907" s="70" t="str">
        <f t="shared" si="451"/>
        <v/>
      </c>
      <c r="AJ3907" s="70" t="str">
        <f t="shared" si="452"/>
        <v>X</v>
      </c>
      <c r="AK3907" s="70" t="str" cm="1">
        <f t="array" ref="AK3907">_xlfn.IFS(AH3907&lt;&gt;"","1",AI3907&lt;&gt;"","2",AJ3907&lt;&gt;"","3")</f>
        <v>3</v>
      </c>
    </row>
    <row r="3908" spans="1:37" x14ac:dyDescent="0.25">
      <c r="A3908" t="s">
        <v>3393</v>
      </c>
      <c r="B3908" t="s">
        <v>538</v>
      </c>
      <c r="C3908" s="67" t="str">
        <f t="shared" si="447"/>
        <v>Lilly Qualley</v>
      </c>
      <c r="D3908" s="71" t="str" cm="1">
        <f t="array" ref="D3908">_xlfn.IFS(AK3908="1",CONCATENATE(C3908,"Regional"),AK3908="2",CONCATENATE(C3908,"Sectional"),AK3908="3",CONCATENATE(C3908,COUNTIF($C$1:C3908,C3908)))</f>
        <v>Lilly Qualley5</v>
      </c>
      <c r="E3908" s="66">
        <v>45174.354166666664</v>
      </c>
      <c r="F3908" t="s">
        <v>680</v>
      </c>
      <c r="G3908" s="46">
        <v>105</v>
      </c>
      <c r="H3908" s="46">
        <v>116</v>
      </c>
      <c r="I3908" s="46">
        <v>88</v>
      </c>
      <c r="J3908" t="s">
        <v>130</v>
      </c>
      <c r="K3908" t="s">
        <v>90</v>
      </c>
      <c r="L3908" s="46">
        <v>5065</v>
      </c>
      <c r="M3908" s="46">
        <v>72</v>
      </c>
      <c r="N3908" s="46">
        <v>70.400000000000006</v>
      </c>
      <c r="O3908" s="46">
        <v>118</v>
      </c>
      <c r="P3908" s="46">
        <f t="shared" si="448"/>
        <v>2</v>
      </c>
      <c r="R3908" s="67" t="s">
        <v>3508</v>
      </c>
      <c r="S3908" s="67">
        <f>COUNTIF(Y$2:$Y$100,R3908)</f>
        <v>0</v>
      </c>
      <c r="V3908" s="67">
        <f t="shared" si="449"/>
        <v>0</v>
      </c>
      <c r="X3908"/>
      <c r="Y3908" s="67" t="str">
        <f t="shared" si="446"/>
        <v xml:space="preserve"> </v>
      </c>
      <c r="AB3908" t="s">
        <v>90</v>
      </c>
      <c r="AC3908" s="46">
        <v>5065</v>
      </c>
      <c r="AD3908" s="46">
        <v>72</v>
      </c>
      <c r="AE3908" s="46">
        <v>70.400000000000006</v>
      </c>
      <c r="AF3908" s="46">
        <v>118</v>
      </c>
      <c r="AH3908" s="70" t="str">
        <f t="shared" si="450"/>
        <v/>
      </c>
      <c r="AI3908" s="70" t="str">
        <f t="shared" si="451"/>
        <v/>
      </c>
      <c r="AJ3908" s="70" t="str">
        <f t="shared" si="452"/>
        <v>X</v>
      </c>
      <c r="AK3908" s="70" t="str" cm="1">
        <f t="array" ref="AK3908">_xlfn.IFS(AH3908&lt;&gt;"","1",AI3908&lt;&gt;"","2",AJ3908&lt;&gt;"","3")</f>
        <v>3</v>
      </c>
    </row>
    <row r="3909" spans="1:37" x14ac:dyDescent="0.25">
      <c r="A3909" t="s">
        <v>1660</v>
      </c>
      <c r="B3909" t="s">
        <v>458</v>
      </c>
      <c r="C3909" s="67" t="str">
        <f t="shared" si="447"/>
        <v>Lauren Akers</v>
      </c>
      <c r="D3909" s="71" t="str" cm="1">
        <f t="array" ref="D3909">_xlfn.IFS(AK3909="1",CONCATENATE(C3909,"Regional"),AK3909="2",CONCATENATE(C3909,"Sectional"),AK3909="3",CONCATENATE(C3909,COUNTIF($C$1:C3909,C3909)))</f>
        <v>Lauren Akers5</v>
      </c>
      <c r="E3909" s="66">
        <v>45174.354166666664</v>
      </c>
      <c r="F3909" t="s">
        <v>680</v>
      </c>
      <c r="G3909" s="46">
        <v>105</v>
      </c>
      <c r="H3909" s="46">
        <v>116</v>
      </c>
      <c r="I3909" s="46">
        <v>88</v>
      </c>
      <c r="J3909" t="s">
        <v>130</v>
      </c>
      <c r="K3909" t="s">
        <v>90</v>
      </c>
      <c r="L3909" s="46">
        <v>5065</v>
      </c>
      <c r="M3909" s="46">
        <v>72</v>
      </c>
      <c r="N3909" s="46">
        <v>70.400000000000006</v>
      </c>
      <c r="O3909" s="46">
        <v>118</v>
      </c>
      <c r="P3909" s="46">
        <f t="shared" si="448"/>
        <v>2</v>
      </c>
      <c r="R3909" s="67" t="s">
        <v>3488</v>
      </c>
      <c r="S3909" s="67">
        <f>COUNTIF(Y$2:$Y$100,R3909)</f>
        <v>0</v>
      </c>
      <c r="V3909" s="67">
        <f t="shared" si="449"/>
        <v>0</v>
      </c>
      <c r="X3909"/>
      <c r="Y3909" s="67" t="str">
        <f t="shared" si="446"/>
        <v xml:space="preserve"> </v>
      </c>
      <c r="AB3909" t="s">
        <v>90</v>
      </c>
      <c r="AC3909" s="46">
        <v>5065</v>
      </c>
      <c r="AD3909" s="46">
        <v>72</v>
      </c>
      <c r="AE3909" s="46">
        <v>70.400000000000006</v>
      </c>
      <c r="AF3909" s="46">
        <v>118</v>
      </c>
      <c r="AH3909" s="70" t="str">
        <f t="shared" si="450"/>
        <v/>
      </c>
      <c r="AI3909" s="70" t="str">
        <f t="shared" si="451"/>
        <v/>
      </c>
      <c r="AJ3909" s="70" t="str">
        <f t="shared" si="452"/>
        <v>X</v>
      </c>
      <c r="AK3909" s="70" t="str" cm="1">
        <f t="array" ref="AK3909">_xlfn.IFS(AH3909&lt;&gt;"","1",AI3909&lt;&gt;"","2",AJ3909&lt;&gt;"","3")</f>
        <v>3</v>
      </c>
    </row>
    <row r="3910" spans="1:37" x14ac:dyDescent="0.25">
      <c r="A3910" t="s">
        <v>1824</v>
      </c>
      <c r="B3910" t="s">
        <v>253</v>
      </c>
      <c r="C3910" s="67" t="str">
        <f t="shared" si="447"/>
        <v>Lily Wiitanen</v>
      </c>
      <c r="D3910" s="71" t="str" cm="1">
        <f t="array" ref="D3910">_xlfn.IFS(AK3910="1",CONCATENATE(C3910,"Regional"),AK3910="2",CONCATENATE(C3910,"Sectional"),AK3910="3",CONCATENATE(C3910,COUNTIF($C$1:C3910,C3910)))</f>
        <v>Lily Wiitanen6</v>
      </c>
      <c r="E3910" s="66">
        <v>45174.354166666664</v>
      </c>
      <c r="F3910" t="s">
        <v>680</v>
      </c>
      <c r="G3910" s="46">
        <v>105</v>
      </c>
      <c r="H3910" s="46">
        <v>117</v>
      </c>
      <c r="I3910" s="46">
        <v>90</v>
      </c>
      <c r="J3910" t="s">
        <v>130</v>
      </c>
      <c r="K3910" t="s">
        <v>90</v>
      </c>
      <c r="L3910" s="46">
        <v>5065</v>
      </c>
      <c r="M3910" s="46">
        <v>72</v>
      </c>
      <c r="N3910" s="46">
        <v>70.400000000000006</v>
      </c>
      <c r="O3910" s="46">
        <v>118</v>
      </c>
      <c r="P3910" s="46">
        <f t="shared" si="448"/>
        <v>2</v>
      </c>
      <c r="R3910" s="67" t="s">
        <v>2827</v>
      </c>
      <c r="S3910" s="67">
        <f>COUNTIF(Y$2:$Y$100,R3910)</f>
        <v>0</v>
      </c>
      <c r="V3910" s="67">
        <f t="shared" si="449"/>
        <v>0</v>
      </c>
      <c r="X3910"/>
      <c r="Y3910" s="67" t="str">
        <f t="shared" si="446"/>
        <v xml:space="preserve"> </v>
      </c>
      <c r="AB3910" t="s">
        <v>90</v>
      </c>
      <c r="AC3910" s="46">
        <v>5065</v>
      </c>
      <c r="AD3910" s="46">
        <v>72</v>
      </c>
      <c r="AE3910" s="46">
        <v>70.400000000000006</v>
      </c>
      <c r="AF3910" s="46">
        <v>118</v>
      </c>
      <c r="AH3910" s="70" t="str">
        <f t="shared" si="450"/>
        <v/>
      </c>
      <c r="AI3910" s="70" t="str">
        <f t="shared" si="451"/>
        <v/>
      </c>
      <c r="AJ3910" s="70" t="str">
        <f t="shared" si="452"/>
        <v>X</v>
      </c>
      <c r="AK3910" s="70" t="str" cm="1">
        <f t="array" ref="AK3910">_xlfn.IFS(AH3910&lt;&gt;"","1",AI3910&lt;&gt;"","2",AJ3910&lt;&gt;"","3")</f>
        <v>3</v>
      </c>
    </row>
    <row r="3911" spans="1:37" x14ac:dyDescent="0.25">
      <c r="A3911" t="s">
        <v>901</v>
      </c>
      <c r="B3911" t="s">
        <v>902</v>
      </c>
      <c r="C3911" s="67" t="str">
        <f t="shared" si="447"/>
        <v>Maddee Bell</v>
      </c>
      <c r="D3911" s="71" t="str" cm="1">
        <f t="array" ref="D3911">_xlfn.IFS(AK3911="1",CONCATENATE(C3911,"Regional"),AK3911="2",CONCATENATE(C3911,"Sectional"),AK3911="3",CONCATENATE(C3911,COUNTIF($C$1:C3911,C3911)))</f>
        <v>Maddee Bell5</v>
      </c>
      <c r="E3911" s="66">
        <v>45174.354166666664</v>
      </c>
      <c r="F3911" t="s">
        <v>680</v>
      </c>
      <c r="G3911" s="46">
        <v>105</v>
      </c>
      <c r="H3911" s="46">
        <v>117</v>
      </c>
      <c r="I3911" s="46">
        <v>90</v>
      </c>
      <c r="J3911" t="s">
        <v>130</v>
      </c>
      <c r="K3911" t="s">
        <v>90</v>
      </c>
      <c r="L3911" s="46">
        <v>5065</v>
      </c>
      <c r="M3911" s="46">
        <v>72</v>
      </c>
      <c r="N3911" s="46">
        <v>70.400000000000006</v>
      </c>
      <c r="O3911" s="46">
        <v>118</v>
      </c>
      <c r="P3911" s="46">
        <f t="shared" si="448"/>
        <v>2</v>
      </c>
      <c r="R3911" s="67" t="s">
        <v>1440</v>
      </c>
      <c r="S3911" s="67">
        <f>COUNTIF(Y$2:$Y$100,R3911)</f>
        <v>0</v>
      </c>
      <c r="V3911" s="67">
        <f t="shared" si="449"/>
        <v>0</v>
      </c>
      <c r="X3911"/>
      <c r="Y3911" s="67" t="str">
        <f t="shared" si="446"/>
        <v xml:space="preserve"> </v>
      </c>
      <c r="AB3911" t="s">
        <v>90</v>
      </c>
      <c r="AC3911" s="46">
        <v>5065</v>
      </c>
      <c r="AD3911" s="46">
        <v>72</v>
      </c>
      <c r="AE3911" s="46">
        <v>70.400000000000006</v>
      </c>
      <c r="AF3911" s="46">
        <v>118</v>
      </c>
      <c r="AH3911" s="70" t="str">
        <f t="shared" si="450"/>
        <v/>
      </c>
      <c r="AI3911" s="70" t="str">
        <f t="shared" si="451"/>
        <v/>
      </c>
      <c r="AJ3911" s="70" t="str">
        <f t="shared" si="452"/>
        <v>X</v>
      </c>
      <c r="AK3911" s="70" t="str" cm="1">
        <f t="array" ref="AK3911">_xlfn.IFS(AH3911&lt;&gt;"","1",AI3911&lt;&gt;"","2",AJ3911&lt;&gt;"","3")</f>
        <v>3</v>
      </c>
    </row>
    <row r="3912" spans="1:37" x14ac:dyDescent="0.25">
      <c r="A3912" t="s">
        <v>1950</v>
      </c>
      <c r="B3912" t="s">
        <v>458</v>
      </c>
      <c r="C3912" s="67" t="str">
        <f t="shared" si="447"/>
        <v>Lauren Niewolny</v>
      </c>
      <c r="D3912" s="71" t="str" cm="1">
        <f t="array" ref="D3912">_xlfn.IFS(AK3912="1",CONCATENATE(C3912,"Regional"),AK3912="2",CONCATENATE(C3912,"Sectional"),AK3912="3",CONCATENATE(C3912,COUNTIF($C$1:C3912,C3912)))</f>
        <v>Lauren Niewolny2</v>
      </c>
      <c r="E3912" s="66">
        <v>45174.354166666664</v>
      </c>
      <c r="F3912" t="s">
        <v>680</v>
      </c>
      <c r="G3912" s="46">
        <v>105</v>
      </c>
      <c r="H3912" s="46">
        <v>117</v>
      </c>
      <c r="I3912" s="46">
        <v>90</v>
      </c>
      <c r="J3912" t="s">
        <v>130</v>
      </c>
      <c r="K3912" t="s">
        <v>90</v>
      </c>
      <c r="L3912" s="46">
        <v>5065</v>
      </c>
      <c r="M3912" s="46">
        <v>72</v>
      </c>
      <c r="N3912" s="46">
        <v>70.400000000000006</v>
      </c>
      <c r="O3912" s="46">
        <v>118</v>
      </c>
      <c r="P3912" s="46">
        <f t="shared" si="448"/>
        <v>2</v>
      </c>
      <c r="R3912" s="67" t="s">
        <v>2967</v>
      </c>
      <c r="S3912" s="67">
        <f>COUNTIF(Y$2:$Y$100,R3912)</f>
        <v>0</v>
      </c>
      <c r="V3912" s="67">
        <f t="shared" si="449"/>
        <v>0</v>
      </c>
      <c r="X3912"/>
      <c r="Y3912" s="67" t="str">
        <f t="shared" ref="Y3912:Y3925" si="453">CONCATENATE(W3912," ",X3912)</f>
        <v xml:space="preserve"> </v>
      </c>
      <c r="AB3912" t="s">
        <v>90</v>
      </c>
      <c r="AC3912" s="46">
        <v>5065</v>
      </c>
      <c r="AD3912" s="46">
        <v>72</v>
      </c>
      <c r="AE3912" s="46">
        <v>70.400000000000006</v>
      </c>
      <c r="AF3912" s="46">
        <v>118</v>
      </c>
      <c r="AH3912" s="70" t="str">
        <f t="shared" si="450"/>
        <v/>
      </c>
      <c r="AI3912" s="70" t="str">
        <f t="shared" si="451"/>
        <v/>
      </c>
      <c r="AJ3912" s="70" t="str">
        <f t="shared" si="452"/>
        <v>X</v>
      </c>
      <c r="AK3912" s="70" t="str" cm="1">
        <f t="array" ref="AK3912">_xlfn.IFS(AH3912&lt;&gt;"","1",AI3912&lt;&gt;"","2",AJ3912&lt;&gt;"","3")</f>
        <v>3</v>
      </c>
    </row>
    <row r="3913" spans="1:37" x14ac:dyDescent="0.25">
      <c r="A3913" t="s">
        <v>1959</v>
      </c>
      <c r="B3913" t="s">
        <v>458</v>
      </c>
      <c r="C3913" s="67" t="str">
        <f t="shared" si="447"/>
        <v>Lauren Aaholm</v>
      </c>
      <c r="D3913" s="71" t="str" cm="1">
        <f t="array" ref="D3913">_xlfn.IFS(AK3913="1",CONCATENATE(C3913,"Regional"),AK3913="2",CONCATENATE(C3913,"Sectional"),AK3913="3",CONCATENATE(C3913,COUNTIF($C$1:C3913,C3913)))</f>
        <v>Lauren Aaholm1</v>
      </c>
      <c r="E3913" s="66">
        <v>45174.354166666664</v>
      </c>
      <c r="F3913" t="s">
        <v>680</v>
      </c>
      <c r="G3913" s="46">
        <v>105</v>
      </c>
      <c r="H3913" s="46">
        <v>119</v>
      </c>
      <c r="I3913" s="46">
        <v>93</v>
      </c>
      <c r="J3913" t="s">
        <v>130</v>
      </c>
      <c r="K3913" t="s">
        <v>90</v>
      </c>
      <c r="L3913" s="46">
        <v>5065</v>
      </c>
      <c r="M3913" s="46">
        <v>72</v>
      </c>
      <c r="N3913" s="46">
        <v>70.400000000000006</v>
      </c>
      <c r="O3913" s="46">
        <v>118</v>
      </c>
      <c r="P3913" s="46">
        <f t="shared" si="448"/>
        <v>2</v>
      </c>
      <c r="R3913" s="67" t="s">
        <v>2978</v>
      </c>
      <c r="S3913" s="67">
        <f>COUNTIF(Y$2:$Y$100,R3913)</f>
        <v>0</v>
      </c>
      <c r="V3913" s="67">
        <f t="shared" si="449"/>
        <v>0</v>
      </c>
      <c r="X3913"/>
      <c r="Y3913" s="67" t="str">
        <f t="shared" si="453"/>
        <v xml:space="preserve"> </v>
      </c>
      <c r="AB3913" t="s">
        <v>90</v>
      </c>
      <c r="AC3913" s="46">
        <v>5065</v>
      </c>
      <c r="AD3913" s="46">
        <v>72</v>
      </c>
      <c r="AE3913" s="46">
        <v>70.400000000000006</v>
      </c>
      <c r="AF3913" s="46">
        <v>118</v>
      </c>
      <c r="AH3913" s="70" t="str">
        <f t="shared" si="450"/>
        <v/>
      </c>
      <c r="AI3913" s="70" t="str">
        <f t="shared" si="451"/>
        <v/>
      </c>
      <c r="AJ3913" s="70" t="str">
        <f t="shared" si="452"/>
        <v>X</v>
      </c>
      <c r="AK3913" s="70" t="str" cm="1">
        <f t="array" ref="AK3913">_xlfn.IFS(AH3913&lt;&gt;"","1",AI3913&lt;&gt;"","2",AJ3913&lt;&gt;"","3")</f>
        <v>3</v>
      </c>
    </row>
    <row r="3914" spans="1:37" x14ac:dyDescent="0.25">
      <c r="A3914" t="s">
        <v>1028</v>
      </c>
      <c r="B3914" t="s">
        <v>478</v>
      </c>
      <c r="C3914" s="67" t="str">
        <f t="shared" si="447"/>
        <v>Madeline Ewald</v>
      </c>
      <c r="D3914" s="71" t="str" cm="1">
        <f t="array" ref="D3914">_xlfn.IFS(AK3914="1",CONCATENATE(C3914,"Regional"),AK3914="2",CONCATENATE(C3914,"Sectional"),AK3914="3",CONCATENATE(C3914,COUNTIF($C$1:C3914,C3914)))</f>
        <v>Madeline Ewald2</v>
      </c>
      <c r="E3914" s="66">
        <v>45174.354166666664</v>
      </c>
      <c r="F3914" t="s">
        <v>680</v>
      </c>
      <c r="G3914" s="46">
        <v>105</v>
      </c>
      <c r="H3914" s="46">
        <v>119</v>
      </c>
      <c r="I3914" s="46">
        <v>93</v>
      </c>
      <c r="J3914" t="s">
        <v>130</v>
      </c>
      <c r="K3914" t="s">
        <v>90</v>
      </c>
      <c r="L3914" s="46">
        <v>5065</v>
      </c>
      <c r="M3914" s="46">
        <v>72</v>
      </c>
      <c r="N3914" s="46">
        <v>70.400000000000006</v>
      </c>
      <c r="O3914" s="46">
        <v>118</v>
      </c>
      <c r="P3914" s="46">
        <f t="shared" si="448"/>
        <v>2</v>
      </c>
      <c r="R3914" s="67" t="s">
        <v>1524</v>
      </c>
      <c r="S3914" s="67">
        <f>COUNTIF(Y$2:$Y$100,R3914)</f>
        <v>0</v>
      </c>
      <c r="V3914" s="67">
        <f t="shared" si="449"/>
        <v>0</v>
      </c>
      <c r="X3914"/>
      <c r="Y3914" s="67" t="str">
        <f t="shared" si="453"/>
        <v xml:space="preserve"> </v>
      </c>
      <c r="AB3914" t="s">
        <v>90</v>
      </c>
      <c r="AC3914" s="46">
        <v>5065</v>
      </c>
      <c r="AD3914" s="46">
        <v>72</v>
      </c>
      <c r="AE3914" s="46">
        <v>70.400000000000006</v>
      </c>
      <c r="AF3914" s="46">
        <v>118</v>
      </c>
      <c r="AH3914" s="70" t="str">
        <f t="shared" si="450"/>
        <v/>
      </c>
      <c r="AI3914" s="70" t="str">
        <f t="shared" si="451"/>
        <v/>
      </c>
      <c r="AJ3914" s="70" t="str">
        <f t="shared" si="452"/>
        <v>X</v>
      </c>
      <c r="AK3914" s="70" t="str" cm="1">
        <f t="array" ref="AK3914">_xlfn.IFS(AH3914&lt;&gt;"","1",AI3914&lt;&gt;"","2",AJ3914&lt;&gt;"","3")</f>
        <v>3</v>
      </c>
    </row>
    <row r="3915" spans="1:37" x14ac:dyDescent="0.25">
      <c r="A3915" t="s">
        <v>1614</v>
      </c>
      <c r="B3915" t="s">
        <v>297</v>
      </c>
      <c r="C3915" s="67" t="str">
        <f t="shared" si="447"/>
        <v>Rowan Dunn</v>
      </c>
      <c r="D3915" s="71" t="str" cm="1">
        <f t="array" ref="D3915">_xlfn.IFS(AK3915="1",CONCATENATE(C3915,"Regional"),AK3915="2",CONCATENATE(C3915,"Sectional"),AK3915="3",CONCATENATE(C3915,COUNTIF($C$1:C3915,C3915)))</f>
        <v>Rowan Dunn5</v>
      </c>
      <c r="E3915" s="66">
        <v>45174.354166666664</v>
      </c>
      <c r="F3915" t="s">
        <v>680</v>
      </c>
      <c r="G3915" s="46">
        <v>105</v>
      </c>
      <c r="H3915" s="46">
        <v>120</v>
      </c>
      <c r="I3915" s="46">
        <v>95</v>
      </c>
      <c r="J3915" t="s">
        <v>130</v>
      </c>
      <c r="K3915" t="s">
        <v>90</v>
      </c>
      <c r="L3915" s="46">
        <v>5065</v>
      </c>
      <c r="M3915" s="46">
        <v>72</v>
      </c>
      <c r="N3915" s="46">
        <v>70.400000000000006</v>
      </c>
      <c r="O3915" s="46">
        <v>118</v>
      </c>
      <c r="P3915" s="46">
        <f t="shared" si="448"/>
        <v>2</v>
      </c>
      <c r="R3915" s="67" t="s">
        <v>3575</v>
      </c>
      <c r="S3915" s="67">
        <f>COUNTIF(Y$2:$Y$100,R3915)</f>
        <v>0</v>
      </c>
      <c r="V3915" s="67">
        <f t="shared" si="449"/>
        <v>0</v>
      </c>
      <c r="X3915"/>
      <c r="Y3915" s="67" t="str">
        <f t="shared" si="453"/>
        <v xml:space="preserve"> </v>
      </c>
      <c r="AB3915" t="s">
        <v>90</v>
      </c>
      <c r="AC3915" s="46">
        <v>5065</v>
      </c>
      <c r="AD3915" s="46">
        <v>72</v>
      </c>
      <c r="AE3915" s="46">
        <v>70.400000000000006</v>
      </c>
      <c r="AF3915" s="46">
        <v>118</v>
      </c>
      <c r="AH3915" s="70" t="str">
        <f t="shared" si="450"/>
        <v/>
      </c>
      <c r="AI3915" s="70" t="str">
        <f t="shared" si="451"/>
        <v/>
      </c>
      <c r="AJ3915" s="70" t="str">
        <f t="shared" si="452"/>
        <v>X</v>
      </c>
      <c r="AK3915" s="70" t="str" cm="1">
        <f t="array" ref="AK3915">_xlfn.IFS(AH3915&lt;&gt;"","1",AI3915&lt;&gt;"","2",AJ3915&lt;&gt;"","3")</f>
        <v>3</v>
      </c>
    </row>
    <row r="3916" spans="1:37" x14ac:dyDescent="0.25">
      <c r="A3916" t="s">
        <v>1960</v>
      </c>
      <c r="B3916" t="s">
        <v>1079</v>
      </c>
      <c r="C3916" s="67" t="str">
        <f t="shared" si="447"/>
        <v>Ali Livingston</v>
      </c>
      <c r="D3916" s="71" t="str" cm="1">
        <f t="array" ref="D3916">_xlfn.IFS(AK3916="1",CONCATENATE(C3916,"Regional"),AK3916="2",CONCATENATE(C3916,"Sectional"),AK3916="3",CONCATENATE(C3916,COUNTIF($C$1:C3916,C3916)))</f>
        <v>Ali Livingston1</v>
      </c>
      <c r="E3916" s="66">
        <v>45174.354166666664</v>
      </c>
      <c r="F3916" t="s">
        <v>680</v>
      </c>
      <c r="G3916" s="46">
        <v>105</v>
      </c>
      <c r="H3916" s="46">
        <v>120</v>
      </c>
      <c r="I3916" s="46">
        <v>95</v>
      </c>
      <c r="J3916" t="s">
        <v>130</v>
      </c>
      <c r="K3916" t="s">
        <v>90</v>
      </c>
      <c r="L3916" s="46">
        <v>5065</v>
      </c>
      <c r="M3916" s="46">
        <v>72</v>
      </c>
      <c r="N3916" s="46">
        <v>70.400000000000006</v>
      </c>
      <c r="O3916" s="46">
        <v>118</v>
      </c>
      <c r="P3916" s="46">
        <f t="shared" si="448"/>
        <v>2</v>
      </c>
      <c r="R3916" s="67" t="s">
        <v>2979</v>
      </c>
      <c r="S3916" s="67">
        <f>COUNTIF(Y$2:$Y$100,R3916)</f>
        <v>0</v>
      </c>
      <c r="V3916" s="67">
        <f t="shared" si="449"/>
        <v>0</v>
      </c>
      <c r="X3916"/>
      <c r="Y3916" s="67" t="str">
        <f t="shared" si="453"/>
        <v xml:space="preserve"> </v>
      </c>
      <c r="AB3916" t="s">
        <v>90</v>
      </c>
      <c r="AC3916" s="46">
        <v>5065</v>
      </c>
      <c r="AD3916" s="46">
        <v>72</v>
      </c>
      <c r="AE3916" s="46">
        <v>70.400000000000006</v>
      </c>
      <c r="AF3916" s="46">
        <v>118</v>
      </c>
      <c r="AH3916" s="70" t="str">
        <f t="shared" si="450"/>
        <v/>
      </c>
      <c r="AI3916" s="70" t="str">
        <f t="shared" si="451"/>
        <v/>
      </c>
      <c r="AJ3916" s="70" t="str">
        <f t="shared" si="452"/>
        <v>X</v>
      </c>
      <c r="AK3916" s="70" t="str" cm="1">
        <f t="array" ref="AK3916">_xlfn.IFS(AH3916&lt;&gt;"","1",AI3916&lt;&gt;"","2",AJ3916&lt;&gt;"","3")</f>
        <v>3</v>
      </c>
    </row>
    <row r="3917" spans="1:37" x14ac:dyDescent="0.25">
      <c r="A3917" t="s">
        <v>383</v>
      </c>
      <c r="B3917" t="s">
        <v>567</v>
      </c>
      <c r="C3917" s="67" t="str">
        <f t="shared" si="447"/>
        <v>Anika Wilke</v>
      </c>
      <c r="D3917" s="71" t="str" cm="1">
        <f t="array" ref="D3917">_xlfn.IFS(AK3917="1",CONCATENATE(C3917,"Regional"),AK3917="2",CONCATENATE(C3917,"Sectional"),AK3917="3",CONCATENATE(C3917,COUNTIF($C$1:C3917,C3917)))</f>
        <v>Anika Wilke7</v>
      </c>
      <c r="E3917" s="66">
        <v>45174.354166666664</v>
      </c>
      <c r="F3917" t="s">
        <v>680</v>
      </c>
      <c r="G3917" s="46">
        <v>105</v>
      </c>
      <c r="H3917" s="46">
        <v>121</v>
      </c>
      <c r="I3917" s="46">
        <v>97</v>
      </c>
      <c r="J3917" t="s">
        <v>130</v>
      </c>
      <c r="K3917" t="s">
        <v>90</v>
      </c>
      <c r="L3917" s="46">
        <v>5065</v>
      </c>
      <c r="M3917" s="46">
        <v>72</v>
      </c>
      <c r="N3917" s="46">
        <v>70.400000000000006</v>
      </c>
      <c r="O3917" s="46">
        <v>118</v>
      </c>
      <c r="P3917" s="46">
        <f t="shared" si="448"/>
        <v>2</v>
      </c>
      <c r="R3917" s="67" t="s">
        <v>1415</v>
      </c>
      <c r="S3917" s="67">
        <f>COUNTIF(Y$2:$Y$100,R3917)</f>
        <v>0</v>
      </c>
      <c r="V3917" s="67">
        <f t="shared" si="449"/>
        <v>0</v>
      </c>
      <c r="X3917"/>
      <c r="Y3917" s="67" t="str">
        <f t="shared" si="453"/>
        <v xml:space="preserve"> </v>
      </c>
      <c r="AB3917" t="s">
        <v>90</v>
      </c>
      <c r="AC3917" s="46">
        <v>5065</v>
      </c>
      <c r="AD3917" s="46">
        <v>72</v>
      </c>
      <c r="AE3917" s="46">
        <v>70.400000000000006</v>
      </c>
      <c r="AF3917" s="46">
        <v>118</v>
      </c>
      <c r="AH3917" s="70" t="str">
        <f t="shared" si="450"/>
        <v/>
      </c>
      <c r="AI3917" s="70" t="str">
        <f t="shared" si="451"/>
        <v/>
      </c>
      <c r="AJ3917" s="70" t="str">
        <f t="shared" si="452"/>
        <v>X</v>
      </c>
      <c r="AK3917" s="70" t="str" cm="1">
        <f t="array" ref="AK3917">_xlfn.IFS(AH3917&lt;&gt;"","1",AI3917&lt;&gt;"","2",AJ3917&lt;&gt;"","3")</f>
        <v>3</v>
      </c>
    </row>
    <row r="3918" spans="1:37" x14ac:dyDescent="0.25">
      <c r="A3918" t="s">
        <v>502</v>
      </c>
      <c r="B3918" t="s">
        <v>220</v>
      </c>
      <c r="C3918" s="67" t="str">
        <f t="shared" si="447"/>
        <v>Maria Kelly</v>
      </c>
      <c r="D3918" s="71" t="str" cm="1">
        <f t="array" ref="D3918">_xlfn.IFS(AK3918="1",CONCATENATE(C3918,"Regional"),AK3918="2",CONCATENATE(C3918,"Sectional"),AK3918="3",CONCATENATE(C3918,COUNTIF($C$1:C3918,C3918)))</f>
        <v>Maria Kelly8</v>
      </c>
      <c r="E3918" s="66">
        <v>45174.354166666664</v>
      </c>
      <c r="F3918" t="s">
        <v>680</v>
      </c>
      <c r="G3918" s="46">
        <v>105</v>
      </c>
      <c r="H3918" s="46">
        <v>122</v>
      </c>
      <c r="I3918" s="46">
        <v>98</v>
      </c>
      <c r="J3918" t="s">
        <v>130</v>
      </c>
      <c r="K3918" t="s">
        <v>90</v>
      </c>
      <c r="L3918" s="46">
        <v>5065</v>
      </c>
      <c r="M3918" s="46">
        <v>72</v>
      </c>
      <c r="N3918" s="46">
        <v>70.400000000000006</v>
      </c>
      <c r="O3918" s="46">
        <v>118</v>
      </c>
      <c r="P3918" s="46">
        <f t="shared" si="448"/>
        <v>2</v>
      </c>
      <c r="R3918" s="67" t="s">
        <v>2806</v>
      </c>
      <c r="S3918" s="67">
        <f>COUNTIF(Y$2:$Y$100,R3918)</f>
        <v>0</v>
      </c>
      <c r="V3918" s="67">
        <f t="shared" si="449"/>
        <v>0</v>
      </c>
      <c r="X3918"/>
      <c r="Y3918" s="67" t="str">
        <f t="shared" si="453"/>
        <v xml:space="preserve"> </v>
      </c>
      <c r="AB3918" t="s">
        <v>90</v>
      </c>
      <c r="AC3918" s="46">
        <v>5065</v>
      </c>
      <c r="AD3918" s="46">
        <v>72</v>
      </c>
      <c r="AE3918" s="46">
        <v>70.400000000000006</v>
      </c>
      <c r="AF3918" s="46">
        <v>118</v>
      </c>
      <c r="AH3918" s="70" t="str">
        <f t="shared" si="450"/>
        <v/>
      </c>
      <c r="AI3918" s="70" t="str">
        <f t="shared" si="451"/>
        <v/>
      </c>
      <c r="AJ3918" s="70" t="str">
        <f t="shared" si="452"/>
        <v>X</v>
      </c>
      <c r="AK3918" s="70" t="str" cm="1">
        <f t="array" ref="AK3918">_xlfn.IFS(AH3918&lt;&gt;"","1",AI3918&lt;&gt;"","2",AJ3918&lt;&gt;"","3")</f>
        <v>3</v>
      </c>
    </row>
    <row r="3919" spans="1:37" x14ac:dyDescent="0.25">
      <c r="A3919" t="s">
        <v>1961</v>
      </c>
      <c r="B3919" t="s">
        <v>201</v>
      </c>
      <c r="C3919" s="67" t="str">
        <f t="shared" si="447"/>
        <v>Charlie Lasecki</v>
      </c>
      <c r="D3919" s="71" t="str" cm="1">
        <f t="array" ref="D3919">_xlfn.IFS(AK3919="1",CONCATENATE(C3919,"Regional"),AK3919="2",CONCATENATE(C3919,"Sectional"),AK3919="3",CONCATENATE(C3919,COUNTIF($C$1:C3919,C3919)))</f>
        <v>Charlie Lasecki3</v>
      </c>
      <c r="E3919" s="66">
        <v>45174.354166666664</v>
      </c>
      <c r="F3919" t="s">
        <v>680</v>
      </c>
      <c r="G3919" s="46">
        <v>105</v>
      </c>
      <c r="H3919" s="46">
        <v>123</v>
      </c>
      <c r="I3919" s="46">
        <v>99</v>
      </c>
      <c r="J3919" t="s">
        <v>130</v>
      </c>
      <c r="K3919" t="s">
        <v>90</v>
      </c>
      <c r="L3919" s="46">
        <v>5065</v>
      </c>
      <c r="M3919" s="46">
        <v>72</v>
      </c>
      <c r="N3919" s="46">
        <v>70.400000000000006</v>
      </c>
      <c r="O3919" s="46">
        <v>118</v>
      </c>
      <c r="P3919" s="46">
        <f t="shared" si="448"/>
        <v>2</v>
      </c>
      <c r="R3919" s="67" t="s">
        <v>2980</v>
      </c>
      <c r="S3919" s="67">
        <f>COUNTIF(Y$2:$Y$100,R3919)</f>
        <v>0</v>
      </c>
      <c r="V3919" s="67">
        <f t="shared" si="449"/>
        <v>0</v>
      </c>
      <c r="X3919"/>
      <c r="Y3919" s="67" t="str">
        <f t="shared" si="453"/>
        <v xml:space="preserve"> </v>
      </c>
      <c r="AB3919" t="s">
        <v>90</v>
      </c>
      <c r="AC3919" s="46">
        <v>5065</v>
      </c>
      <c r="AD3919" s="46">
        <v>72</v>
      </c>
      <c r="AE3919" s="46">
        <v>70.400000000000006</v>
      </c>
      <c r="AF3919" s="46">
        <v>118</v>
      </c>
      <c r="AH3919" s="70" t="str">
        <f t="shared" si="450"/>
        <v/>
      </c>
      <c r="AI3919" s="70" t="str">
        <f t="shared" si="451"/>
        <v/>
      </c>
      <c r="AJ3919" s="70" t="str">
        <f t="shared" si="452"/>
        <v>X</v>
      </c>
      <c r="AK3919" s="70" t="str" cm="1">
        <f t="array" ref="AK3919">_xlfn.IFS(AH3919&lt;&gt;"","1",AI3919&lt;&gt;"","2",AJ3919&lt;&gt;"","3")</f>
        <v>3</v>
      </c>
    </row>
    <row r="3920" spans="1:37" x14ac:dyDescent="0.25">
      <c r="A3920" t="s">
        <v>1121</v>
      </c>
      <c r="B3920" t="s">
        <v>828</v>
      </c>
      <c r="C3920" s="67" t="str">
        <f t="shared" si="447"/>
        <v>Bella Bianchini</v>
      </c>
      <c r="D3920" s="71" t="str" cm="1">
        <f t="array" ref="D3920">_xlfn.IFS(AK3920="1",CONCATENATE(C3920,"Regional"),AK3920="2",CONCATENATE(C3920,"Sectional"),AK3920="3",CONCATENATE(C3920,COUNTIF($C$1:C3920,C3920)))</f>
        <v>Bella Bianchini7</v>
      </c>
      <c r="E3920" s="66">
        <v>45174.354166666664</v>
      </c>
      <c r="F3920" t="s">
        <v>680</v>
      </c>
      <c r="G3920" s="46">
        <v>105</v>
      </c>
      <c r="H3920" s="46">
        <v>124</v>
      </c>
      <c r="I3920" s="46">
        <v>100</v>
      </c>
      <c r="J3920" t="s">
        <v>130</v>
      </c>
      <c r="K3920" t="s">
        <v>90</v>
      </c>
      <c r="L3920" s="46">
        <v>5065</v>
      </c>
      <c r="M3920" s="46">
        <v>72</v>
      </c>
      <c r="N3920" s="46">
        <v>70.400000000000006</v>
      </c>
      <c r="O3920" s="46">
        <v>118</v>
      </c>
      <c r="P3920" s="46">
        <f t="shared" si="448"/>
        <v>2</v>
      </c>
      <c r="R3920" s="67" t="s">
        <v>1589</v>
      </c>
      <c r="S3920" s="67">
        <f>COUNTIF(Y$2:$Y$100,R3920)</f>
        <v>0</v>
      </c>
      <c r="V3920" s="67">
        <f t="shared" si="449"/>
        <v>0</v>
      </c>
      <c r="X3920"/>
      <c r="Y3920" s="67" t="str">
        <f t="shared" si="453"/>
        <v xml:space="preserve"> </v>
      </c>
      <c r="AB3920" t="s">
        <v>90</v>
      </c>
      <c r="AC3920" s="46">
        <v>5065</v>
      </c>
      <c r="AD3920" s="46">
        <v>72</v>
      </c>
      <c r="AE3920" s="46">
        <v>70.400000000000006</v>
      </c>
      <c r="AF3920" s="46">
        <v>118</v>
      </c>
      <c r="AH3920" s="70" t="str">
        <f t="shared" si="450"/>
        <v/>
      </c>
      <c r="AI3920" s="70" t="str">
        <f t="shared" si="451"/>
        <v/>
      </c>
      <c r="AJ3920" s="70" t="str">
        <f t="shared" si="452"/>
        <v>X</v>
      </c>
      <c r="AK3920" s="70" t="str" cm="1">
        <f t="array" ref="AK3920">_xlfn.IFS(AH3920&lt;&gt;"","1",AI3920&lt;&gt;"","2",AJ3920&lt;&gt;"","3")</f>
        <v>3</v>
      </c>
    </row>
    <row r="3921" spans="1:37" x14ac:dyDescent="0.25">
      <c r="A3921" t="s">
        <v>842</v>
      </c>
      <c r="B3921" t="s">
        <v>1676</v>
      </c>
      <c r="C3921" s="67" t="str">
        <f t="shared" si="447"/>
        <v>Gretchen Greischar</v>
      </c>
      <c r="D3921" s="71" t="str" cm="1">
        <f t="array" ref="D3921">_xlfn.IFS(AK3921="1",CONCATENATE(C3921,"Regional"),AK3921="2",CONCATENATE(C3921,"Sectional"),AK3921="3",CONCATENATE(C3921,COUNTIF($C$1:C3921,C3921)))</f>
        <v>Gretchen Greischar6</v>
      </c>
      <c r="E3921" s="66">
        <v>45174.354166666664</v>
      </c>
      <c r="F3921" t="s">
        <v>680</v>
      </c>
      <c r="G3921" s="46">
        <v>105</v>
      </c>
      <c r="H3921" s="46">
        <v>124</v>
      </c>
      <c r="I3921" s="46">
        <v>100</v>
      </c>
      <c r="J3921" t="s">
        <v>130</v>
      </c>
      <c r="K3921" t="s">
        <v>90</v>
      </c>
      <c r="L3921" s="46">
        <v>5065</v>
      </c>
      <c r="M3921" s="46">
        <v>72</v>
      </c>
      <c r="N3921" s="46">
        <v>70.400000000000006</v>
      </c>
      <c r="O3921" s="46">
        <v>118</v>
      </c>
      <c r="P3921" s="46">
        <f t="shared" si="448"/>
        <v>2</v>
      </c>
      <c r="R3921" s="67" t="s">
        <v>2981</v>
      </c>
      <c r="S3921" s="67">
        <f>COUNTIF(Y$2:$Y$100,R3921)</f>
        <v>0</v>
      </c>
      <c r="V3921" s="67">
        <f t="shared" si="449"/>
        <v>0</v>
      </c>
      <c r="X3921"/>
      <c r="Y3921" s="67" t="str">
        <f t="shared" si="453"/>
        <v xml:space="preserve"> </v>
      </c>
      <c r="AB3921" t="s">
        <v>90</v>
      </c>
      <c r="AC3921" s="46">
        <v>5065</v>
      </c>
      <c r="AD3921" s="46">
        <v>72</v>
      </c>
      <c r="AE3921" s="46">
        <v>70.400000000000006</v>
      </c>
      <c r="AF3921" s="46">
        <v>118</v>
      </c>
      <c r="AH3921" s="70" t="str">
        <f t="shared" si="450"/>
        <v/>
      </c>
      <c r="AI3921" s="70" t="str">
        <f t="shared" si="451"/>
        <v/>
      </c>
      <c r="AJ3921" s="70" t="str">
        <f t="shared" si="452"/>
        <v>X</v>
      </c>
      <c r="AK3921" s="70" t="str" cm="1">
        <f t="array" ref="AK3921">_xlfn.IFS(AH3921&lt;&gt;"","1",AI3921&lt;&gt;"","2",AJ3921&lt;&gt;"","3")</f>
        <v>3</v>
      </c>
    </row>
    <row r="3922" spans="1:37" x14ac:dyDescent="0.25">
      <c r="A3922" t="s">
        <v>1962</v>
      </c>
      <c r="B3922" t="s">
        <v>830</v>
      </c>
      <c r="C3922" s="67" t="str">
        <f t="shared" si="447"/>
        <v>paige clausen</v>
      </c>
      <c r="D3922" s="71" t="str" cm="1">
        <f t="array" ref="D3922">_xlfn.IFS(AK3922="1",CONCATENATE(C3922,"Regional"),AK3922="2",CONCATENATE(C3922,"Sectional"),AK3922="3",CONCATENATE(C3922,COUNTIF($C$1:C3922,C3922)))</f>
        <v>paige clausen1</v>
      </c>
      <c r="E3922" s="66">
        <v>45174.354166666664</v>
      </c>
      <c r="F3922" t="s">
        <v>680</v>
      </c>
      <c r="G3922" s="46">
        <v>105</v>
      </c>
      <c r="H3922" s="46">
        <v>126</v>
      </c>
      <c r="I3922" s="46">
        <v>102</v>
      </c>
      <c r="J3922" t="s">
        <v>130</v>
      </c>
      <c r="K3922" t="s">
        <v>90</v>
      </c>
      <c r="L3922" s="46">
        <v>5065</v>
      </c>
      <c r="M3922" s="46">
        <v>72</v>
      </c>
      <c r="N3922" s="46">
        <v>70.400000000000006</v>
      </c>
      <c r="O3922" s="46">
        <v>118</v>
      </c>
      <c r="P3922" s="46">
        <f t="shared" si="448"/>
        <v>2</v>
      </c>
      <c r="R3922" s="67" t="s">
        <v>2982</v>
      </c>
      <c r="S3922" s="67">
        <f>COUNTIF(Y$2:$Y$100,R3922)</f>
        <v>0</v>
      </c>
      <c r="V3922" s="67">
        <f t="shared" si="449"/>
        <v>0</v>
      </c>
      <c r="X3922"/>
      <c r="Y3922" s="67" t="str">
        <f t="shared" si="453"/>
        <v xml:space="preserve"> </v>
      </c>
      <c r="AB3922" t="s">
        <v>90</v>
      </c>
      <c r="AC3922" s="46">
        <v>5065</v>
      </c>
      <c r="AD3922" s="46">
        <v>72</v>
      </c>
      <c r="AE3922" s="46">
        <v>70.400000000000006</v>
      </c>
      <c r="AF3922" s="46">
        <v>118</v>
      </c>
      <c r="AH3922" s="70" t="str">
        <f t="shared" si="450"/>
        <v/>
      </c>
      <c r="AI3922" s="70" t="str">
        <f t="shared" si="451"/>
        <v/>
      </c>
      <c r="AJ3922" s="70" t="str">
        <f t="shared" si="452"/>
        <v>X</v>
      </c>
      <c r="AK3922" s="70" t="str" cm="1">
        <f t="array" ref="AK3922">_xlfn.IFS(AH3922&lt;&gt;"","1",AI3922&lt;&gt;"","2",AJ3922&lt;&gt;"","3")</f>
        <v>3</v>
      </c>
    </row>
    <row r="3923" spans="1:37" x14ac:dyDescent="0.25">
      <c r="A3923" t="s">
        <v>914</v>
      </c>
      <c r="B3923" t="s">
        <v>717</v>
      </c>
      <c r="C3923" s="67" t="str">
        <f t="shared" si="447"/>
        <v>Kayla Bruder</v>
      </c>
      <c r="D3923" s="71" t="str" cm="1">
        <f t="array" ref="D3923">_xlfn.IFS(AK3923="1",CONCATENATE(C3923,"Regional"),AK3923="2",CONCATENATE(C3923,"Sectional"),AK3923="3",CONCATENATE(C3923,COUNTIF($C$1:C3923,C3923)))</f>
        <v>Kayla Bruder6</v>
      </c>
      <c r="E3923" s="66">
        <v>45174.354166666664</v>
      </c>
      <c r="F3923" t="s">
        <v>680</v>
      </c>
      <c r="G3923" s="46">
        <v>105</v>
      </c>
      <c r="H3923" s="46">
        <v>132</v>
      </c>
      <c r="I3923" s="46">
        <v>103</v>
      </c>
      <c r="J3923" t="s">
        <v>130</v>
      </c>
      <c r="K3923" t="s">
        <v>90</v>
      </c>
      <c r="L3923" s="46">
        <v>5065</v>
      </c>
      <c r="M3923" s="46">
        <v>72</v>
      </c>
      <c r="N3923" s="46">
        <v>70.400000000000006</v>
      </c>
      <c r="O3923" s="46">
        <v>118</v>
      </c>
      <c r="P3923" s="46">
        <f t="shared" si="448"/>
        <v>2</v>
      </c>
      <c r="R3923" s="67" t="s">
        <v>1449</v>
      </c>
      <c r="S3923" s="67">
        <f>COUNTIF(Y$2:$Y$100,R3923)</f>
        <v>0</v>
      </c>
      <c r="V3923" s="67">
        <f t="shared" si="449"/>
        <v>0</v>
      </c>
      <c r="X3923"/>
      <c r="Y3923" s="67" t="str">
        <f t="shared" si="453"/>
        <v xml:space="preserve"> </v>
      </c>
      <c r="AB3923" t="s">
        <v>90</v>
      </c>
      <c r="AC3923" s="46">
        <v>5065</v>
      </c>
      <c r="AD3923" s="46">
        <v>72</v>
      </c>
      <c r="AE3923" s="46">
        <v>70.400000000000006</v>
      </c>
      <c r="AF3923" s="46">
        <v>118</v>
      </c>
      <c r="AH3923" s="70" t="str">
        <f t="shared" si="450"/>
        <v/>
      </c>
      <c r="AI3923" s="70" t="str">
        <f t="shared" si="451"/>
        <v/>
      </c>
      <c r="AJ3923" s="70" t="str">
        <f t="shared" si="452"/>
        <v>X</v>
      </c>
      <c r="AK3923" s="70" t="str" cm="1">
        <f t="array" ref="AK3923">_xlfn.IFS(AH3923&lt;&gt;"","1",AI3923&lt;&gt;"","2",AJ3923&lt;&gt;"","3")</f>
        <v>3</v>
      </c>
    </row>
    <row r="3924" spans="1:37" x14ac:dyDescent="0.25">
      <c r="A3924" t="s">
        <v>3450</v>
      </c>
      <c r="B3924" t="s">
        <v>492</v>
      </c>
      <c r="C3924" s="67" t="str">
        <f t="shared" si="447"/>
        <v>Anna Demarco</v>
      </c>
      <c r="D3924" s="71" t="str" cm="1">
        <f t="array" ref="D3924">_xlfn.IFS(AK3924="1",CONCATENATE(C3924,"Regional"),AK3924="2",CONCATENATE(C3924,"Sectional"),AK3924="3",CONCATENATE(C3924,COUNTIF($C$1:C3924,C3924)))</f>
        <v>Anna Demarco1</v>
      </c>
      <c r="E3924" s="66">
        <v>45174.354166666664</v>
      </c>
      <c r="F3924" t="s">
        <v>680</v>
      </c>
      <c r="G3924" s="46">
        <v>105</v>
      </c>
      <c r="H3924" s="46">
        <v>135</v>
      </c>
      <c r="I3924" s="46">
        <v>104</v>
      </c>
      <c r="J3924" t="s">
        <v>130</v>
      </c>
      <c r="K3924" t="s">
        <v>90</v>
      </c>
      <c r="L3924" s="46">
        <v>5065</v>
      </c>
      <c r="M3924" s="46">
        <v>72</v>
      </c>
      <c r="N3924" s="46">
        <v>70.400000000000006</v>
      </c>
      <c r="O3924" s="46">
        <v>118</v>
      </c>
      <c r="P3924" s="46">
        <f t="shared" si="448"/>
        <v>2</v>
      </c>
      <c r="R3924" s="67" t="s">
        <v>3661</v>
      </c>
      <c r="S3924" s="67">
        <f>COUNTIF(Y$2:$Y$100,R3924)</f>
        <v>0</v>
      </c>
      <c r="V3924" s="67">
        <f t="shared" si="449"/>
        <v>0</v>
      </c>
      <c r="X3924"/>
      <c r="Y3924" s="67" t="str">
        <f t="shared" si="453"/>
        <v xml:space="preserve"> </v>
      </c>
      <c r="AB3924" t="s">
        <v>90</v>
      </c>
      <c r="AC3924" s="46">
        <v>5065</v>
      </c>
      <c r="AD3924" s="46">
        <v>72</v>
      </c>
      <c r="AE3924" s="46">
        <v>70.400000000000006</v>
      </c>
      <c r="AF3924" s="46">
        <v>118</v>
      </c>
      <c r="AH3924" s="70" t="str">
        <f t="shared" si="450"/>
        <v/>
      </c>
      <c r="AI3924" s="70" t="str">
        <f t="shared" si="451"/>
        <v/>
      </c>
      <c r="AJ3924" s="70" t="str">
        <f t="shared" si="452"/>
        <v>X</v>
      </c>
      <c r="AK3924" s="70" t="str" cm="1">
        <f t="array" ref="AK3924">_xlfn.IFS(AH3924&lt;&gt;"","1",AI3924&lt;&gt;"","2",AJ3924&lt;&gt;"","3")</f>
        <v>3</v>
      </c>
    </row>
    <row r="3925" spans="1:37" x14ac:dyDescent="0.25">
      <c r="A3925" t="s">
        <v>1963</v>
      </c>
      <c r="B3925" t="s">
        <v>1964</v>
      </c>
      <c r="C3925" s="67" t="str">
        <f t="shared" si="447"/>
        <v>Sara Doedens</v>
      </c>
      <c r="D3925" s="71" t="str" cm="1">
        <f t="array" ref="D3925">_xlfn.IFS(AK3925="1",CONCATENATE(C3925,"Regional"),AK3925="2",CONCATENATE(C3925,"Sectional"),AK3925="3",CONCATENATE(C3925,COUNTIF($C$1:C3925,C3925)))</f>
        <v>Sara Doedens3</v>
      </c>
      <c r="E3925" s="66">
        <v>45174.354166666664</v>
      </c>
      <c r="F3925" t="s">
        <v>680</v>
      </c>
      <c r="G3925" s="46">
        <v>105</v>
      </c>
      <c r="H3925" s="46">
        <v>141</v>
      </c>
      <c r="I3925" s="46">
        <v>105</v>
      </c>
      <c r="J3925" t="s">
        <v>130</v>
      </c>
      <c r="K3925" t="s">
        <v>90</v>
      </c>
      <c r="L3925" s="46">
        <v>5065</v>
      </c>
      <c r="M3925" s="46">
        <v>72</v>
      </c>
      <c r="N3925" s="46">
        <v>70.400000000000006</v>
      </c>
      <c r="O3925" s="46">
        <v>118</v>
      </c>
      <c r="P3925" s="46">
        <f t="shared" si="448"/>
        <v>2</v>
      </c>
      <c r="R3925" s="67" t="s">
        <v>2983</v>
      </c>
      <c r="S3925" s="67">
        <f>COUNTIF(Y$2:$Y$100,R3925)</f>
        <v>0</v>
      </c>
      <c r="V3925" s="67">
        <f t="shared" si="449"/>
        <v>0</v>
      </c>
      <c r="X3925"/>
      <c r="Y3925" s="67" t="str">
        <f t="shared" si="453"/>
        <v xml:space="preserve"> </v>
      </c>
      <c r="AB3925" t="s">
        <v>90</v>
      </c>
      <c r="AC3925" s="46">
        <v>5065</v>
      </c>
      <c r="AD3925" s="46">
        <v>72</v>
      </c>
      <c r="AE3925" s="46">
        <v>70.400000000000006</v>
      </c>
      <c r="AF3925" s="46">
        <v>118</v>
      </c>
      <c r="AH3925" s="70" t="str">
        <f t="shared" si="450"/>
        <v/>
      </c>
      <c r="AI3925" s="70" t="str">
        <f t="shared" si="451"/>
        <v/>
      </c>
      <c r="AJ3925" s="70" t="str">
        <f t="shared" si="452"/>
        <v>X</v>
      </c>
      <c r="AK3925" s="70" t="str" cm="1">
        <f t="array" ref="AK3925">_xlfn.IFS(AH3925&lt;&gt;"","1",AI3925&lt;&gt;"","2",AJ3925&lt;&gt;"","3")</f>
        <v>3</v>
      </c>
    </row>
    <row r="3926" spans="1:37" x14ac:dyDescent="0.25">
      <c r="A3926" t="s">
        <v>716</v>
      </c>
      <c r="B3926" t="s">
        <v>199</v>
      </c>
      <c r="C3926" s="67" t="str">
        <f t="shared" si="447"/>
        <v>Payton Haugen</v>
      </c>
      <c r="D3926" s="71" t="str" cm="1">
        <f t="array" ref="D3926">_xlfn.IFS(AK3926="1",CONCATENATE(C3926,"Regional"),AK3926="2",CONCATENATE(C3926,"Sectional"),AK3926="3",CONCATENATE(C3926,COUNTIF($C$1:C3926,C3926)))</f>
        <v>Payton Haugen6</v>
      </c>
      <c r="E3926" s="66">
        <v>45174.479166666664</v>
      </c>
      <c r="F3926" t="s">
        <v>2657</v>
      </c>
      <c r="G3926" s="46">
        <v>60</v>
      </c>
      <c r="H3926" s="46">
        <v>71</v>
      </c>
      <c r="I3926" s="46">
        <v>1</v>
      </c>
      <c r="J3926" t="s">
        <v>770</v>
      </c>
      <c r="K3926" t="s">
        <v>90</v>
      </c>
      <c r="L3926" s="46">
        <v>5216</v>
      </c>
      <c r="M3926" s="46">
        <v>72</v>
      </c>
      <c r="N3926" s="46">
        <v>69.5</v>
      </c>
      <c r="O3926" s="46">
        <v>124</v>
      </c>
      <c r="P3926" s="46">
        <f t="shared" si="448"/>
        <v>2</v>
      </c>
      <c r="R3926" s="67" t="s">
        <v>1405</v>
      </c>
      <c r="S3926" s="67">
        <f>COUNTIF(Y$2:$Y$100,R3926)</f>
        <v>0</v>
      </c>
      <c r="V3926" s="67">
        <f t="shared" si="449"/>
        <v>0</v>
      </c>
      <c r="AB3926" t="s">
        <v>90</v>
      </c>
      <c r="AC3926" s="46">
        <v>5216</v>
      </c>
      <c r="AD3926" s="46">
        <v>72</v>
      </c>
      <c r="AE3926" s="46">
        <v>69.5</v>
      </c>
      <c r="AF3926" s="46">
        <v>124</v>
      </c>
      <c r="AH3926" s="70" t="str">
        <f t="shared" si="450"/>
        <v/>
      </c>
      <c r="AI3926" s="70" t="str">
        <f t="shared" si="451"/>
        <v/>
      </c>
      <c r="AJ3926" s="70" t="str">
        <f t="shared" si="452"/>
        <v>X</v>
      </c>
      <c r="AK3926" s="70" t="str" cm="1">
        <f t="array" ref="AK3926">_xlfn.IFS(AH3926&lt;&gt;"","1",AI3926&lt;&gt;"","2",AJ3926&lt;&gt;"","3")</f>
        <v>3</v>
      </c>
    </row>
    <row r="3927" spans="1:37" x14ac:dyDescent="0.25">
      <c r="A3927" t="s">
        <v>448</v>
      </c>
      <c r="B3927" t="s">
        <v>449</v>
      </c>
      <c r="C3927" s="67" t="str">
        <f t="shared" si="447"/>
        <v>Vivian Cressman</v>
      </c>
      <c r="D3927" s="71" t="str" cm="1">
        <f t="array" ref="D3927">_xlfn.IFS(AK3927="1",CONCATENATE(C3927,"Regional"),AK3927="2",CONCATENATE(C3927,"Sectional"),AK3927="3",CONCATENATE(C3927,COUNTIF($C$1:C3927,C3927)))</f>
        <v>Vivian Cressman7</v>
      </c>
      <c r="E3927" s="66">
        <v>45174.479166666664</v>
      </c>
      <c r="F3927" t="s">
        <v>2657</v>
      </c>
      <c r="G3927" s="46">
        <v>60</v>
      </c>
      <c r="H3927" s="46">
        <v>73</v>
      </c>
      <c r="I3927" s="46">
        <v>2</v>
      </c>
      <c r="J3927" t="s">
        <v>770</v>
      </c>
      <c r="K3927" t="s">
        <v>90</v>
      </c>
      <c r="L3927" s="46">
        <v>5216</v>
      </c>
      <c r="M3927" s="46">
        <v>72</v>
      </c>
      <c r="N3927" s="46">
        <v>69.5</v>
      </c>
      <c r="O3927" s="46">
        <v>124</v>
      </c>
      <c r="P3927" s="46">
        <f t="shared" si="448"/>
        <v>2</v>
      </c>
      <c r="R3927" s="67" t="s">
        <v>1157</v>
      </c>
      <c r="S3927" s="67">
        <f>COUNTIF(Y$2:$Y$100,R3927)</f>
        <v>0</v>
      </c>
      <c r="V3927" s="67">
        <f t="shared" si="449"/>
        <v>0</v>
      </c>
      <c r="AB3927" t="s">
        <v>90</v>
      </c>
      <c r="AC3927" s="46">
        <v>5216</v>
      </c>
      <c r="AD3927" s="46">
        <v>72</v>
      </c>
      <c r="AE3927" s="46">
        <v>69.5</v>
      </c>
      <c r="AF3927" s="46">
        <v>124</v>
      </c>
      <c r="AH3927" s="70" t="str">
        <f t="shared" si="450"/>
        <v/>
      </c>
      <c r="AI3927" s="70" t="str">
        <f t="shared" si="451"/>
        <v/>
      </c>
      <c r="AJ3927" s="70" t="str">
        <f t="shared" si="452"/>
        <v>X</v>
      </c>
      <c r="AK3927" s="70" t="str" cm="1">
        <f t="array" ref="AK3927">_xlfn.IFS(AH3927&lt;&gt;"","1",AI3927&lt;&gt;"","2",AJ3927&lt;&gt;"","3")</f>
        <v>3</v>
      </c>
    </row>
    <row r="3928" spans="1:37" x14ac:dyDescent="0.25">
      <c r="A3928" t="s">
        <v>454</v>
      </c>
      <c r="B3928" t="s">
        <v>198</v>
      </c>
      <c r="C3928" s="67" t="str">
        <f t="shared" si="447"/>
        <v>Jordan Shipshock</v>
      </c>
      <c r="D3928" s="71" t="str" cm="1">
        <f t="array" ref="D3928">_xlfn.IFS(AK3928="1",CONCATENATE(C3928,"Regional"),AK3928="2",CONCATENATE(C3928,"Sectional"),AK3928="3",CONCATENATE(C3928,COUNTIF($C$1:C3928,C3928)))</f>
        <v>Jordan Shipshock5</v>
      </c>
      <c r="E3928" s="66">
        <v>45174.479166666664</v>
      </c>
      <c r="F3928" t="s">
        <v>2657</v>
      </c>
      <c r="G3928" s="46">
        <v>60</v>
      </c>
      <c r="H3928" s="46">
        <v>74</v>
      </c>
      <c r="I3928" s="46">
        <v>3</v>
      </c>
      <c r="J3928" t="s">
        <v>770</v>
      </c>
      <c r="K3928" t="s">
        <v>90</v>
      </c>
      <c r="L3928" s="46">
        <v>5216</v>
      </c>
      <c r="M3928" s="46">
        <v>72</v>
      </c>
      <c r="N3928" s="46">
        <v>69.5</v>
      </c>
      <c r="O3928" s="46">
        <v>124</v>
      </c>
      <c r="P3928" s="46">
        <f t="shared" si="448"/>
        <v>2</v>
      </c>
      <c r="R3928" s="67" t="s">
        <v>1159</v>
      </c>
      <c r="S3928" s="67">
        <f>COUNTIF(Y$2:$Y$100,R3928)</f>
        <v>0</v>
      </c>
      <c r="V3928" s="67">
        <f t="shared" si="449"/>
        <v>0</v>
      </c>
      <c r="AB3928" t="s">
        <v>90</v>
      </c>
      <c r="AC3928" s="46">
        <v>5216</v>
      </c>
      <c r="AD3928" s="46">
        <v>72</v>
      </c>
      <c r="AE3928" s="46">
        <v>69.5</v>
      </c>
      <c r="AF3928" s="46">
        <v>124</v>
      </c>
      <c r="AH3928" s="70" t="str">
        <f t="shared" si="450"/>
        <v/>
      </c>
      <c r="AI3928" s="70" t="str">
        <f t="shared" si="451"/>
        <v/>
      </c>
      <c r="AJ3928" s="70" t="str">
        <f t="shared" si="452"/>
        <v>X</v>
      </c>
      <c r="AK3928" s="70" t="str" cm="1">
        <f t="array" ref="AK3928">_xlfn.IFS(AH3928&lt;&gt;"","1",AI3928&lt;&gt;"","2",AJ3928&lt;&gt;"","3")</f>
        <v>3</v>
      </c>
    </row>
    <row r="3929" spans="1:37" x14ac:dyDescent="0.25">
      <c r="A3929" t="s">
        <v>286</v>
      </c>
      <c r="B3929" t="s">
        <v>582</v>
      </c>
      <c r="C3929" s="67" t="str">
        <f t="shared" si="447"/>
        <v>Katelyn Walker</v>
      </c>
      <c r="D3929" s="71" t="str" cm="1">
        <f t="array" ref="D3929">_xlfn.IFS(AK3929="1",CONCATENATE(C3929,"Regional"),AK3929="2",CONCATENATE(C3929,"Sectional"),AK3929="3",CONCATENATE(C3929,COUNTIF($C$1:C3929,C3929)))</f>
        <v>Katelyn Walker9</v>
      </c>
      <c r="E3929" s="66">
        <v>45174.479166666664</v>
      </c>
      <c r="F3929" t="s">
        <v>2657</v>
      </c>
      <c r="G3929" s="46">
        <v>60</v>
      </c>
      <c r="H3929" s="46">
        <v>74</v>
      </c>
      <c r="I3929" s="46">
        <v>3</v>
      </c>
      <c r="J3929" t="s">
        <v>770</v>
      </c>
      <c r="K3929" t="s">
        <v>90</v>
      </c>
      <c r="L3929" s="46">
        <v>5216</v>
      </c>
      <c r="M3929" s="46">
        <v>72</v>
      </c>
      <c r="N3929" s="46">
        <v>69.5</v>
      </c>
      <c r="O3929" s="46">
        <v>124</v>
      </c>
      <c r="P3929" s="46">
        <f t="shared" si="448"/>
        <v>2</v>
      </c>
      <c r="R3929" s="67" t="s">
        <v>2734</v>
      </c>
      <c r="S3929" s="67">
        <f>COUNTIF(Y$2:$Y$100,R3929)</f>
        <v>0</v>
      </c>
      <c r="V3929" s="67">
        <f t="shared" si="449"/>
        <v>0</v>
      </c>
      <c r="AB3929" t="s">
        <v>90</v>
      </c>
      <c r="AC3929" s="46">
        <v>5216</v>
      </c>
      <c r="AD3929" s="46">
        <v>72</v>
      </c>
      <c r="AE3929" s="46">
        <v>69.5</v>
      </c>
      <c r="AF3929" s="46">
        <v>124</v>
      </c>
      <c r="AH3929" s="70" t="str">
        <f t="shared" si="450"/>
        <v/>
      </c>
      <c r="AI3929" s="70" t="str">
        <f t="shared" si="451"/>
        <v/>
      </c>
      <c r="AJ3929" s="70" t="str">
        <f t="shared" si="452"/>
        <v>X</v>
      </c>
      <c r="AK3929" s="70" t="str" cm="1">
        <f t="array" ref="AK3929">_xlfn.IFS(AH3929&lt;&gt;"","1",AI3929&lt;&gt;"","2",AJ3929&lt;&gt;"","3")</f>
        <v>3</v>
      </c>
    </row>
    <row r="3930" spans="1:37" x14ac:dyDescent="0.25">
      <c r="A3930" t="s">
        <v>450</v>
      </c>
      <c r="B3930" t="s">
        <v>451</v>
      </c>
      <c r="C3930" s="67" t="str">
        <f t="shared" si="447"/>
        <v>Izzi Stricker</v>
      </c>
      <c r="D3930" s="71" t="str" cm="1">
        <f t="array" ref="D3930">_xlfn.IFS(AK3930="1",CONCATENATE(C3930,"Regional"),AK3930="2",CONCATENATE(C3930,"Sectional"),AK3930="3",CONCATENATE(C3930,COUNTIF($C$1:C3930,C3930)))</f>
        <v>Izzi Stricker5</v>
      </c>
      <c r="E3930" s="66">
        <v>45174.479166666664</v>
      </c>
      <c r="F3930" t="s">
        <v>2657</v>
      </c>
      <c r="G3930" s="46">
        <v>60</v>
      </c>
      <c r="H3930" s="46">
        <v>76</v>
      </c>
      <c r="I3930" s="46">
        <v>5</v>
      </c>
      <c r="J3930" t="s">
        <v>770</v>
      </c>
      <c r="K3930" t="s">
        <v>90</v>
      </c>
      <c r="L3930" s="46">
        <v>5216</v>
      </c>
      <c r="M3930" s="46">
        <v>72</v>
      </c>
      <c r="N3930" s="46">
        <v>69.5</v>
      </c>
      <c r="O3930" s="46">
        <v>124</v>
      </c>
      <c r="P3930" s="46">
        <f t="shared" si="448"/>
        <v>2</v>
      </c>
      <c r="R3930" s="67" t="s">
        <v>1158</v>
      </c>
      <c r="S3930" s="67">
        <f>COUNTIF(Y$2:$Y$100,R3930)</f>
        <v>0</v>
      </c>
      <c r="V3930" s="67">
        <f t="shared" si="449"/>
        <v>0</v>
      </c>
      <c r="AB3930" t="s">
        <v>90</v>
      </c>
      <c r="AC3930" s="46">
        <v>5216</v>
      </c>
      <c r="AD3930" s="46">
        <v>72</v>
      </c>
      <c r="AE3930" s="46">
        <v>69.5</v>
      </c>
      <c r="AF3930" s="46">
        <v>124</v>
      </c>
      <c r="AH3930" s="70" t="str">
        <f t="shared" si="450"/>
        <v/>
      </c>
      <c r="AI3930" s="70" t="str">
        <f t="shared" si="451"/>
        <v/>
      </c>
      <c r="AJ3930" s="70" t="str">
        <f t="shared" si="452"/>
        <v>X</v>
      </c>
      <c r="AK3930" s="70" t="str" cm="1">
        <f t="array" ref="AK3930">_xlfn.IFS(AH3930&lt;&gt;"","1",AI3930&lt;&gt;"","2",AJ3930&lt;&gt;"","3")</f>
        <v>3</v>
      </c>
    </row>
    <row r="3931" spans="1:37" x14ac:dyDescent="0.25">
      <c r="A3931" t="s">
        <v>286</v>
      </c>
      <c r="B3931" t="s">
        <v>816</v>
      </c>
      <c r="C3931" s="67" t="str">
        <f t="shared" si="447"/>
        <v>Kylie Walker</v>
      </c>
      <c r="D3931" s="71" t="str" cm="1">
        <f t="array" ref="D3931">_xlfn.IFS(AK3931="1",CONCATENATE(C3931,"Regional"),AK3931="2",CONCATENATE(C3931,"Sectional"),AK3931="3",CONCATENATE(C3931,COUNTIF($C$1:C3931,C3931)))</f>
        <v>Kylie Walker9</v>
      </c>
      <c r="E3931" s="66">
        <v>45174.479166666664</v>
      </c>
      <c r="F3931" t="s">
        <v>2657</v>
      </c>
      <c r="G3931" s="46">
        <v>60</v>
      </c>
      <c r="H3931" s="46">
        <v>76</v>
      </c>
      <c r="I3931" s="46">
        <v>5</v>
      </c>
      <c r="J3931" t="s">
        <v>770</v>
      </c>
      <c r="K3931" t="s">
        <v>90</v>
      </c>
      <c r="L3931" s="46">
        <v>5216</v>
      </c>
      <c r="M3931" s="46">
        <v>72</v>
      </c>
      <c r="N3931" s="46">
        <v>69.5</v>
      </c>
      <c r="O3931" s="46">
        <v>124</v>
      </c>
      <c r="P3931" s="46">
        <f t="shared" si="448"/>
        <v>2</v>
      </c>
      <c r="R3931" s="67" t="s">
        <v>3558</v>
      </c>
      <c r="S3931" s="67">
        <f>COUNTIF(Y$2:$Y$100,R3931)</f>
        <v>0</v>
      </c>
      <c r="V3931" s="67">
        <f t="shared" si="449"/>
        <v>0</v>
      </c>
      <c r="AB3931" t="s">
        <v>90</v>
      </c>
      <c r="AC3931" s="46">
        <v>5216</v>
      </c>
      <c r="AD3931" s="46">
        <v>72</v>
      </c>
      <c r="AE3931" s="46">
        <v>69.5</v>
      </c>
      <c r="AF3931" s="46">
        <v>124</v>
      </c>
      <c r="AH3931" s="70" t="str">
        <f t="shared" si="450"/>
        <v/>
      </c>
      <c r="AI3931" s="70" t="str">
        <f t="shared" si="451"/>
        <v/>
      </c>
      <c r="AJ3931" s="70" t="str">
        <f t="shared" si="452"/>
        <v>X</v>
      </c>
      <c r="AK3931" s="70" t="str" cm="1">
        <f t="array" ref="AK3931">_xlfn.IFS(AH3931&lt;&gt;"","1",AI3931&lt;&gt;"","2",AJ3931&lt;&gt;"","3")</f>
        <v>3</v>
      </c>
    </row>
    <row r="3932" spans="1:37" x14ac:dyDescent="0.25">
      <c r="A3932" t="s">
        <v>716</v>
      </c>
      <c r="B3932" t="s">
        <v>441</v>
      </c>
      <c r="C3932" s="67" t="str">
        <f t="shared" si="447"/>
        <v>Madison Haugen</v>
      </c>
      <c r="D3932" s="71" t="str" cm="1">
        <f t="array" ref="D3932">_xlfn.IFS(AK3932="1",CONCATENATE(C3932,"Regional"),AK3932="2",CONCATENATE(C3932,"Sectional"),AK3932="3",CONCATENATE(C3932,COUNTIF($C$1:C3932,C3932)))</f>
        <v>Madison Haugen6</v>
      </c>
      <c r="E3932" s="66">
        <v>45174.479166666664</v>
      </c>
      <c r="F3932" t="s">
        <v>2657</v>
      </c>
      <c r="G3932" s="46">
        <v>60</v>
      </c>
      <c r="H3932" s="46">
        <v>76</v>
      </c>
      <c r="I3932" s="46">
        <v>5</v>
      </c>
      <c r="J3932" t="s">
        <v>770</v>
      </c>
      <c r="K3932" t="s">
        <v>90</v>
      </c>
      <c r="L3932" s="46">
        <v>5216</v>
      </c>
      <c r="M3932" s="46">
        <v>72</v>
      </c>
      <c r="N3932" s="46">
        <v>69.5</v>
      </c>
      <c r="O3932" s="46">
        <v>124</v>
      </c>
      <c r="P3932" s="46">
        <f t="shared" si="448"/>
        <v>2</v>
      </c>
      <c r="R3932" s="67" t="s">
        <v>1314</v>
      </c>
      <c r="S3932" s="67">
        <f>COUNTIF(Y$2:$Y$100,R3932)</f>
        <v>0</v>
      </c>
      <c r="V3932" s="67">
        <f t="shared" si="449"/>
        <v>0</v>
      </c>
      <c r="AB3932" t="s">
        <v>90</v>
      </c>
      <c r="AC3932" s="46">
        <v>5216</v>
      </c>
      <c r="AD3932" s="46">
        <v>72</v>
      </c>
      <c r="AE3932" s="46">
        <v>69.5</v>
      </c>
      <c r="AF3932" s="46">
        <v>124</v>
      </c>
      <c r="AH3932" s="70" t="str">
        <f t="shared" si="450"/>
        <v/>
      </c>
      <c r="AI3932" s="70" t="str">
        <f t="shared" si="451"/>
        <v/>
      </c>
      <c r="AJ3932" s="70" t="str">
        <f t="shared" si="452"/>
        <v>X</v>
      </c>
      <c r="AK3932" s="70" t="str" cm="1">
        <f t="array" ref="AK3932">_xlfn.IFS(AH3932&lt;&gt;"","1",AI3932&lt;&gt;"","2",AJ3932&lt;&gt;"","3")</f>
        <v>3</v>
      </c>
    </row>
    <row r="3933" spans="1:37" x14ac:dyDescent="0.25">
      <c r="A3933" t="s">
        <v>771</v>
      </c>
      <c r="B3933" t="s">
        <v>187</v>
      </c>
      <c r="C3933" s="67" t="str">
        <f t="shared" si="447"/>
        <v>Ava Beranek</v>
      </c>
      <c r="D3933" s="71" t="str" cm="1">
        <f t="array" ref="D3933">_xlfn.IFS(AK3933="1",CONCATENATE(C3933,"Regional"),AK3933="2",CONCATENATE(C3933,"Sectional"),AK3933="3",CONCATENATE(C3933,COUNTIF($C$1:C3933,C3933)))</f>
        <v>Ava Beranek7</v>
      </c>
      <c r="E3933" s="66">
        <v>45174.479166666664</v>
      </c>
      <c r="F3933" t="s">
        <v>2657</v>
      </c>
      <c r="G3933" s="46">
        <v>60</v>
      </c>
      <c r="H3933" s="46">
        <v>77</v>
      </c>
      <c r="I3933" s="46">
        <v>8</v>
      </c>
      <c r="J3933" t="s">
        <v>770</v>
      </c>
      <c r="K3933" t="s">
        <v>90</v>
      </c>
      <c r="L3933" s="46">
        <v>5216</v>
      </c>
      <c r="M3933" s="46">
        <v>72</v>
      </c>
      <c r="N3933" s="46">
        <v>69.5</v>
      </c>
      <c r="O3933" s="46">
        <v>124</v>
      </c>
      <c r="P3933" s="46">
        <f t="shared" si="448"/>
        <v>2</v>
      </c>
      <c r="R3933" s="67" t="s">
        <v>1354</v>
      </c>
      <c r="S3933" s="67">
        <f>COUNTIF(Y$2:$Y$100,R3933)</f>
        <v>0</v>
      </c>
      <c r="V3933" s="67">
        <f t="shared" si="449"/>
        <v>0</v>
      </c>
      <c r="AB3933" t="s">
        <v>90</v>
      </c>
      <c r="AC3933" s="46">
        <v>5216</v>
      </c>
      <c r="AD3933" s="46">
        <v>72</v>
      </c>
      <c r="AE3933" s="46">
        <v>69.5</v>
      </c>
      <c r="AF3933" s="46">
        <v>124</v>
      </c>
      <c r="AH3933" s="70" t="str">
        <f t="shared" si="450"/>
        <v/>
      </c>
      <c r="AI3933" s="70" t="str">
        <f t="shared" si="451"/>
        <v/>
      </c>
      <c r="AJ3933" s="70" t="str">
        <f t="shared" si="452"/>
        <v>X</v>
      </c>
      <c r="AK3933" s="70" t="str" cm="1">
        <f t="array" ref="AK3933">_xlfn.IFS(AH3933&lt;&gt;"","1",AI3933&lt;&gt;"","2",AJ3933&lt;&gt;"","3")</f>
        <v>3</v>
      </c>
    </row>
    <row r="3934" spans="1:37" x14ac:dyDescent="0.25">
      <c r="A3934" t="s">
        <v>351</v>
      </c>
      <c r="B3934" t="s">
        <v>199</v>
      </c>
      <c r="C3934" s="67" t="str">
        <f t="shared" si="447"/>
        <v>Payton Schmidt</v>
      </c>
      <c r="D3934" s="71" t="str" cm="1">
        <f t="array" ref="D3934">_xlfn.IFS(AK3934="1",CONCATENATE(C3934,"Regional"),AK3934="2",CONCATENATE(C3934,"Sectional"),AK3934="3",CONCATENATE(C3934,COUNTIF($C$1:C3934,C3934)))</f>
        <v>Payton Schmidt5</v>
      </c>
      <c r="E3934" s="66">
        <v>45174.479166666664</v>
      </c>
      <c r="F3934" t="s">
        <v>2657</v>
      </c>
      <c r="G3934" s="46">
        <v>60</v>
      </c>
      <c r="H3934" s="46">
        <v>79</v>
      </c>
      <c r="I3934" s="46">
        <v>9</v>
      </c>
      <c r="J3934" t="s">
        <v>770</v>
      </c>
      <c r="K3934" t="s">
        <v>90</v>
      </c>
      <c r="L3934" s="46">
        <v>5216</v>
      </c>
      <c r="M3934" s="46">
        <v>72</v>
      </c>
      <c r="N3934" s="46">
        <v>69.5</v>
      </c>
      <c r="O3934" s="46">
        <v>124</v>
      </c>
      <c r="P3934" s="46">
        <f t="shared" si="448"/>
        <v>2</v>
      </c>
      <c r="R3934" s="67" t="s">
        <v>1237</v>
      </c>
      <c r="S3934" s="67">
        <f>COUNTIF(Y$2:$Y$100,R3934)</f>
        <v>0</v>
      </c>
      <c r="V3934" s="67">
        <f t="shared" si="449"/>
        <v>0</v>
      </c>
      <c r="AB3934" t="s">
        <v>90</v>
      </c>
      <c r="AC3934" s="46">
        <v>5216</v>
      </c>
      <c r="AD3934" s="46">
        <v>72</v>
      </c>
      <c r="AE3934" s="46">
        <v>69.5</v>
      </c>
      <c r="AF3934" s="46">
        <v>124</v>
      </c>
      <c r="AH3934" s="70" t="str">
        <f t="shared" si="450"/>
        <v/>
      </c>
      <c r="AI3934" s="70" t="str">
        <f t="shared" si="451"/>
        <v/>
      </c>
      <c r="AJ3934" s="70" t="str">
        <f t="shared" si="452"/>
        <v>X</v>
      </c>
      <c r="AK3934" s="70" t="str" cm="1">
        <f t="array" ref="AK3934">_xlfn.IFS(AH3934&lt;&gt;"","1",AI3934&lt;&gt;"","2",AJ3934&lt;&gt;"","3")</f>
        <v>3</v>
      </c>
    </row>
    <row r="3935" spans="1:37" x14ac:dyDescent="0.25">
      <c r="A3935" t="s">
        <v>340</v>
      </c>
      <c r="B3935" t="s">
        <v>499</v>
      </c>
      <c r="C3935" s="67" t="str">
        <f t="shared" si="447"/>
        <v>Macy Reiter</v>
      </c>
      <c r="D3935" s="71" t="str" cm="1">
        <f t="array" ref="D3935">_xlfn.IFS(AK3935="1",CONCATENATE(C3935,"Regional"),AK3935="2",CONCATENATE(C3935,"Sectional"),AK3935="3",CONCATENATE(C3935,COUNTIF($C$1:C3935,C3935)))</f>
        <v>Macy Reiter9</v>
      </c>
      <c r="E3935" s="66">
        <v>45174.479166666664</v>
      </c>
      <c r="F3935" t="s">
        <v>2657</v>
      </c>
      <c r="G3935" s="46">
        <v>60</v>
      </c>
      <c r="H3935" s="46">
        <v>79</v>
      </c>
      <c r="I3935" s="46">
        <v>9</v>
      </c>
      <c r="J3935" t="s">
        <v>770</v>
      </c>
      <c r="K3935" t="s">
        <v>90</v>
      </c>
      <c r="L3935" s="46">
        <v>5216</v>
      </c>
      <c r="M3935" s="46">
        <v>72</v>
      </c>
      <c r="N3935" s="46">
        <v>69.5</v>
      </c>
      <c r="O3935" s="46">
        <v>124</v>
      </c>
      <c r="P3935" s="46">
        <f t="shared" si="448"/>
        <v>2</v>
      </c>
      <c r="R3935" s="67" t="s">
        <v>2908</v>
      </c>
      <c r="S3935" s="67">
        <f>COUNTIF(Y$2:$Y$100,R3935)</f>
        <v>0</v>
      </c>
      <c r="V3935" s="67">
        <f t="shared" si="449"/>
        <v>0</v>
      </c>
      <c r="AB3935" t="s">
        <v>90</v>
      </c>
      <c r="AC3935" s="46">
        <v>5216</v>
      </c>
      <c r="AD3935" s="46">
        <v>72</v>
      </c>
      <c r="AE3935" s="46">
        <v>69.5</v>
      </c>
      <c r="AF3935" s="46">
        <v>124</v>
      </c>
      <c r="AH3935" s="70" t="str">
        <f t="shared" si="450"/>
        <v/>
      </c>
      <c r="AI3935" s="70" t="str">
        <f t="shared" si="451"/>
        <v/>
      </c>
      <c r="AJ3935" s="70" t="str">
        <f t="shared" si="452"/>
        <v>X</v>
      </c>
      <c r="AK3935" s="70" t="str" cm="1">
        <f t="array" ref="AK3935">_xlfn.IFS(AH3935&lt;&gt;"","1",AI3935&lt;&gt;"","2",AJ3935&lt;&gt;"","3")</f>
        <v>3</v>
      </c>
    </row>
    <row r="3936" spans="1:37" x14ac:dyDescent="0.25">
      <c r="A3936" t="s">
        <v>456</v>
      </c>
      <c r="B3936" t="s">
        <v>457</v>
      </c>
      <c r="C3936" s="67" t="str">
        <f t="shared" si="447"/>
        <v>Ellen Close</v>
      </c>
      <c r="D3936" s="71" t="str" cm="1">
        <f t="array" ref="D3936">_xlfn.IFS(AK3936="1",CONCATENATE(C3936,"Regional"),AK3936="2",CONCATENATE(C3936,"Sectional"),AK3936="3",CONCATENATE(C3936,COUNTIF($C$1:C3936,C3936)))</f>
        <v>Ellen Close7</v>
      </c>
      <c r="E3936" s="66">
        <v>45174.479166666664</v>
      </c>
      <c r="F3936" t="s">
        <v>2657</v>
      </c>
      <c r="G3936" s="46">
        <v>60</v>
      </c>
      <c r="H3936" s="46">
        <v>80</v>
      </c>
      <c r="I3936" s="46">
        <v>11</v>
      </c>
      <c r="J3936" t="s">
        <v>770</v>
      </c>
      <c r="K3936" t="s">
        <v>90</v>
      </c>
      <c r="L3936" s="46">
        <v>5216</v>
      </c>
      <c r="M3936" s="46">
        <v>72</v>
      </c>
      <c r="N3936" s="46">
        <v>69.5</v>
      </c>
      <c r="O3936" s="46">
        <v>124</v>
      </c>
      <c r="P3936" s="46">
        <f t="shared" si="448"/>
        <v>2</v>
      </c>
      <c r="R3936" s="67" t="s">
        <v>1160</v>
      </c>
      <c r="S3936" s="67">
        <f>COUNTIF(Y$2:$Y$100,R3936)</f>
        <v>0</v>
      </c>
      <c r="V3936" s="67">
        <f t="shared" si="449"/>
        <v>0</v>
      </c>
      <c r="AB3936" t="s">
        <v>90</v>
      </c>
      <c r="AC3936" s="46">
        <v>5216</v>
      </c>
      <c r="AD3936" s="46">
        <v>72</v>
      </c>
      <c r="AE3936" s="46">
        <v>69.5</v>
      </c>
      <c r="AF3936" s="46">
        <v>124</v>
      </c>
      <c r="AH3936" s="70" t="str">
        <f t="shared" si="450"/>
        <v/>
      </c>
      <c r="AI3936" s="70" t="str">
        <f t="shared" si="451"/>
        <v/>
      </c>
      <c r="AJ3936" s="70" t="str">
        <f t="shared" si="452"/>
        <v>X</v>
      </c>
      <c r="AK3936" s="70" t="str" cm="1">
        <f t="array" ref="AK3936">_xlfn.IFS(AH3936&lt;&gt;"","1",AI3936&lt;&gt;"","2",AJ3936&lt;&gt;"","3")</f>
        <v>3</v>
      </c>
    </row>
    <row r="3937" spans="1:37" x14ac:dyDescent="0.25">
      <c r="A3937" t="s">
        <v>299</v>
      </c>
      <c r="B3937" t="s">
        <v>458</v>
      </c>
      <c r="C3937" s="67" t="str">
        <f t="shared" si="447"/>
        <v>Lauren Lupinek</v>
      </c>
      <c r="D3937" s="71" t="str" cm="1">
        <f t="array" ref="D3937">_xlfn.IFS(AK3937="1",CONCATENATE(C3937,"Regional"),AK3937="2",CONCATENATE(C3937,"Sectional"),AK3937="3",CONCATENATE(C3937,COUNTIF($C$1:C3937,C3937)))</f>
        <v>Lauren Lupinek7</v>
      </c>
      <c r="E3937" s="66">
        <v>45174.479166666664</v>
      </c>
      <c r="F3937" t="s">
        <v>2657</v>
      </c>
      <c r="G3937" s="46">
        <v>60</v>
      </c>
      <c r="H3937" s="46">
        <v>81</v>
      </c>
      <c r="I3937" s="46">
        <v>12</v>
      </c>
      <c r="J3937" t="s">
        <v>770</v>
      </c>
      <c r="K3937" t="s">
        <v>90</v>
      </c>
      <c r="L3937" s="46">
        <v>5216</v>
      </c>
      <c r="M3937" s="46">
        <v>72</v>
      </c>
      <c r="N3937" s="46">
        <v>69.5</v>
      </c>
      <c r="O3937" s="46">
        <v>124</v>
      </c>
      <c r="P3937" s="46">
        <f t="shared" si="448"/>
        <v>2</v>
      </c>
      <c r="R3937" s="67" t="s">
        <v>1313</v>
      </c>
      <c r="S3937" s="67">
        <f>COUNTIF(Y$2:$Y$100,R3937)</f>
        <v>0</v>
      </c>
      <c r="V3937" s="67">
        <f t="shared" si="449"/>
        <v>0</v>
      </c>
      <c r="AB3937" t="s">
        <v>90</v>
      </c>
      <c r="AC3937" s="46">
        <v>5216</v>
      </c>
      <c r="AD3937" s="46">
        <v>72</v>
      </c>
      <c r="AE3937" s="46">
        <v>69.5</v>
      </c>
      <c r="AF3937" s="46">
        <v>124</v>
      </c>
      <c r="AH3937" s="70" t="str">
        <f t="shared" si="450"/>
        <v/>
      </c>
      <c r="AI3937" s="70" t="str">
        <f t="shared" si="451"/>
        <v/>
      </c>
      <c r="AJ3937" s="70" t="str">
        <f t="shared" si="452"/>
        <v>X</v>
      </c>
      <c r="AK3937" s="70" t="str" cm="1">
        <f t="array" ref="AK3937">_xlfn.IFS(AH3937&lt;&gt;"","1",AI3937&lt;&gt;"","2",AJ3937&lt;&gt;"","3")</f>
        <v>3</v>
      </c>
    </row>
    <row r="3938" spans="1:37" x14ac:dyDescent="0.25">
      <c r="A3938" t="s">
        <v>638</v>
      </c>
      <c r="B3938" t="s">
        <v>639</v>
      </c>
      <c r="C3938" s="67" t="str">
        <f t="shared" si="447"/>
        <v>Gabbi Matzek</v>
      </c>
      <c r="D3938" s="71" t="str" cm="1">
        <f t="array" ref="D3938">_xlfn.IFS(AK3938="1",CONCATENATE(C3938,"Regional"),AK3938="2",CONCATENATE(C3938,"Sectional"),AK3938="3",CONCATENATE(C3938,COUNTIF($C$1:C3938,C3938)))</f>
        <v>Gabbi Matzek9</v>
      </c>
      <c r="E3938" s="66">
        <v>45174.479166666664</v>
      </c>
      <c r="F3938" t="s">
        <v>2657</v>
      </c>
      <c r="G3938" s="46">
        <v>60</v>
      </c>
      <c r="H3938" s="46">
        <v>81</v>
      </c>
      <c r="I3938" s="46">
        <v>12</v>
      </c>
      <c r="J3938" t="s">
        <v>770</v>
      </c>
      <c r="K3938" t="s">
        <v>90</v>
      </c>
      <c r="L3938" s="46">
        <v>5216</v>
      </c>
      <c r="M3938" s="46">
        <v>72</v>
      </c>
      <c r="N3938" s="46">
        <v>69.5</v>
      </c>
      <c r="O3938" s="46">
        <v>124</v>
      </c>
      <c r="P3938" s="46">
        <f t="shared" si="448"/>
        <v>2</v>
      </c>
      <c r="R3938" s="67" t="s">
        <v>1268</v>
      </c>
      <c r="S3938" s="67">
        <f>COUNTIF(Y$2:$Y$100,R3938)</f>
        <v>0</v>
      </c>
      <c r="V3938" s="67">
        <f t="shared" si="449"/>
        <v>0</v>
      </c>
      <c r="AB3938" t="s">
        <v>90</v>
      </c>
      <c r="AC3938" s="46">
        <v>5216</v>
      </c>
      <c r="AD3938" s="46">
        <v>72</v>
      </c>
      <c r="AE3938" s="46">
        <v>69.5</v>
      </c>
      <c r="AF3938" s="46">
        <v>124</v>
      </c>
      <c r="AH3938" s="70" t="str">
        <f t="shared" si="450"/>
        <v/>
      </c>
      <c r="AI3938" s="70" t="str">
        <f t="shared" si="451"/>
        <v/>
      </c>
      <c r="AJ3938" s="70" t="str">
        <f t="shared" si="452"/>
        <v>X</v>
      </c>
      <c r="AK3938" s="70" t="str" cm="1">
        <f t="array" ref="AK3938">_xlfn.IFS(AH3938&lt;&gt;"","1",AI3938&lt;&gt;"","2",AJ3938&lt;&gt;"","3")</f>
        <v>3</v>
      </c>
    </row>
    <row r="3939" spans="1:37" x14ac:dyDescent="0.25">
      <c r="A3939" t="s">
        <v>594</v>
      </c>
      <c r="B3939" t="s">
        <v>507</v>
      </c>
      <c r="C3939" s="67" t="str">
        <f t="shared" si="447"/>
        <v>Chloe Strunk</v>
      </c>
      <c r="D3939" s="71" t="str" cm="1">
        <f t="array" ref="D3939">_xlfn.IFS(AK3939="1",CONCATENATE(C3939,"Regional"),AK3939="2",CONCATENATE(C3939,"Sectional"),AK3939="3",CONCATENATE(C3939,COUNTIF($C$1:C3939,C3939)))</f>
        <v>Chloe Strunk8</v>
      </c>
      <c r="E3939" s="66">
        <v>45174.479166666664</v>
      </c>
      <c r="F3939" t="s">
        <v>2657</v>
      </c>
      <c r="G3939" s="46">
        <v>60</v>
      </c>
      <c r="H3939" s="46">
        <v>82</v>
      </c>
      <c r="I3939" s="46">
        <v>14</v>
      </c>
      <c r="J3939" t="s">
        <v>770</v>
      </c>
      <c r="K3939" t="s">
        <v>90</v>
      </c>
      <c r="L3939" s="46">
        <v>5216</v>
      </c>
      <c r="M3939" s="46">
        <v>72</v>
      </c>
      <c r="N3939" s="46">
        <v>69.5</v>
      </c>
      <c r="O3939" s="46">
        <v>124</v>
      </c>
      <c r="P3939" s="46">
        <f t="shared" si="448"/>
        <v>2</v>
      </c>
      <c r="R3939" s="67" t="s">
        <v>1240</v>
      </c>
      <c r="S3939" s="67">
        <f>COUNTIF(Y$2:$Y$100,R3939)</f>
        <v>0</v>
      </c>
      <c r="V3939" s="67">
        <f t="shared" si="449"/>
        <v>0</v>
      </c>
      <c r="AB3939" t="s">
        <v>90</v>
      </c>
      <c r="AC3939" s="46">
        <v>5216</v>
      </c>
      <c r="AD3939" s="46">
        <v>72</v>
      </c>
      <c r="AE3939" s="46">
        <v>69.5</v>
      </c>
      <c r="AF3939" s="46">
        <v>124</v>
      </c>
      <c r="AH3939" s="70" t="str">
        <f t="shared" si="450"/>
        <v/>
      </c>
      <c r="AI3939" s="70" t="str">
        <f t="shared" si="451"/>
        <v/>
      </c>
      <c r="AJ3939" s="70" t="str">
        <f t="shared" si="452"/>
        <v>X</v>
      </c>
      <c r="AK3939" s="70" t="str" cm="1">
        <f t="array" ref="AK3939">_xlfn.IFS(AH3939&lt;&gt;"","1",AI3939&lt;&gt;"","2",AJ3939&lt;&gt;"","3")</f>
        <v>3</v>
      </c>
    </row>
    <row r="3940" spans="1:37" x14ac:dyDescent="0.25">
      <c r="A3940" t="s">
        <v>261</v>
      </c>
      <c r="B3940" t="s">
        <v>1606</v>
      </c>
      <c r="C3940" s="67" t="str">
        <f t="shared" si="447"/>
        <v>Delainey Halverson</v>
      </c>
      <c r="D3940" s="71" t="str" cm="1">
        <f t="array" ref="D3940">_xlfn.IFS(AK3940="1",CONCATENATE(C3940,"Regional"),AK3940="2",CONCATENATE(C3940,"Sectional"),AK3940="3",CONCATENATE(C3940,COUNTIF($C$1:C3940,C3940)))</f>
        <v>Delainey Halverson6</v>
      </c>
      <c r="E3940" s="66">
        <v>45174.479166666664</v>
      </c>
      <c r="F3940" t="s">
        <v>2657</v>
      </c>
      <c r="G3940" s="46">
        <v>60</v>
      </c>
      <c r="H3940" s="46">
        <v>84</v>
      </c>
      <c r="I3940" s="46">
        <v>15</v>
      </c>
      <c r="J3940" t="s">
        <v>770</v>
      </c>
      <c r="K3940" t="s">
        <v>90</v>
      </c>
      <c r="L3940" s="46">
        <v>5216</v>
      </c>
      <c r="M3940" s="46">
        <v>72</v>
      </c>
      <c r="N3940" s="46">
        <v>69.5</v>
      </c>
      <c r="O3940" s="46">
        <v>124</v>
      </c>
      <c r="P3940" s="46">
        <f t="shared" si="448"/>
        <v>2</v>
      </c>
      <c r="R3940" s="67" t="s">
        <v>3559</v>
      </c>
      <c r="S3940" s="67">
        <f>COUNTIF(Y$2:$Y$100,R3940)</f>
        <v>0</v>
      </c>
      <c r="V3940" s="67">
        <f t="shared" si="449"/>
        <v>0</v>
      </c>
      <c r="AB3940" t="s">
        <v>90</v>
      </c>
      <c r="AC3940" s="46">
        <v>5216</v>
      </c>
      <c r="AD3940" s="46">
        <v>72</v>
      </c>
      <c r="AE3940" s="46">
        <v>69.5</v>
      </c>
      <c r="AF3940" s="46">
        <v>124</v>
      </c>
      <c r="AH3940" s="70" t="str">
        <f t="shared" si="450"/>
        <v/>
      </c>
      <c r="AI3940" s="70" t="str">
        <f t="shared" si="451"/>
        <v/>
      </c>
      <c r="AJ3940" s="70" t="str">
        <f t="shared" si="452"/>
        <v>X</v>
      </c>
      <c r="AK3940" s="70" t="str" cm="1">
        <f t="array" ref="AK3940">_xlfn.IFS(AH3940&lt;&gt;"","1",AI3940&lt;&gt;"","2",AJ3940&lt;&gt;"","3")</f>
        <v>3</v>
      </c>
    </row>
    <row r="3941" spans="1:37" x14ac:dyDescent="0.25">
      <c r="A3941" t="s">
        <v>586</v>
      </c>
      <c r="B3941" t="s">
        <v>587</v>
      </c>
      <c r="C3941" s="67" t="str">
        <f t="shared" si="447"/>
        <v>Adalyn Johnston</v>
      </c>
      <c r="D3941" s="71" t="str" cm="1">
        <f t="array" ref="D3941">_xlfn.IFS(AK3941="1",CONCATENATE(C3941,"Regional"),AK3941="2",CONCATENATE(C3941,"Sectional"),AK3941="3",CONCATENATE(C3941,COUNTIF($C$1:C3941,C3941)))</f>
        <v>Adalyn Johnston7</v>
      </c>
      <c r="E3941" s="66">
        <v>45174.479166666664</v>
      </c>
      <c r="F3941" t="s">
        <v>2657</v>
      </c>
      <c r="G3941" s="46">
        <v>60</v>
      </c>
      <c r="H3941" s="46">
        <v>85</v>
      </c>
      <c r="I3941" s="46">
        <v>16</v>
      </c>
      <c r="J3941" t="s">
        <v>770</v>
      </c>
      <c r="K3941" t="s">
        <v>90</v>
      </c>
      <c r="L3941" s="46">
        <v>5216</v>
      </c>
      <c r="M3941" s="46">
        <v>72</v>
      </c>
      <c r="N3941" s="46">
        <v>69.5</v>
      </c>
      <c r="O3941" s="46">
        <v>124</v>
      </c>
      <c r="P3941" s="46">
        <f t="shared" si="448"/>
        <v>2</v>
      </c>
      <c r="R3941" s="67" t="s">
        <v>1235</v>
      </c>
      <c r="S3941" s="67">
        <f>COUNTIF(Y$2:$Y$100,R3941)</f>
        <v>0</v>
      </c>
      <c r="V3941" s="67">
        <f t="shared" si="449"/>
        <v>0</v>
      </c>
      <c r="AB3941" t="s">
        <v>90</v>
      </c>
      <c r="AC3941" s="46">
        <v>5216</v>
      </c>
      <c r="AD3941" s="46">
        <v>72</v>
      </c>
      <c r="AE3941" s="46">
        <v>69.5</v>
      </c>
      <c r="AF3941" s="46">
        <v>124</v>
      </c>
      <c r="AH3941" s="70" t="str">
        <f t="shared" si="450"/>
        <v/>
      </c>
      <c r="AI3941" s="70" t="str">
        <f t="shared" si="451"/>
        <v/>
      </c>
      <c r="AJ3941" s="70" t="str">
        <f t="shared" si="452"/>
        <v>X</v>
      </c>
      <c r="AK3941" s="70" t="str" cm="1">
        <f t="array" ref="AK3941">_xlfn.IFS(AH3941&lt;&gt;"","1",AI3941&lt;&gt;"","2",AJ3941&lt;&gt;"","3")</f>
        <v>3</v>
      </c>
    </row>
    <row r="3942" spans="1:37" x14ac:dyDescent="0.25">
      <c r="A3942" t="s">
        <v>346</v>
      </c>
      <c r="B3942" t="s">
        <v>459</v>
      </c>
      <c r="C3942" s="67" t="str">
        <f t="shared" si="447"/>
        <v>Addison Sabel</v>
      </c>
      <c r="D3942" s="71" t="str" cm="1">
        <f t="array" ref="D3942">_xlfn.IFS(AK3942="1",CONCATENATE(C3942,"Regional"),AK3942="2",CONCATENATE(C3942,"Sectional"),AK3942="3",CONCATENATE(C3942,COUNTIF($C$1:C3942,C3942)))</f>
        <v>Addison Sabel6</v>
      </c>
      <c r="E3942" s="66">
        <v>45174.479166666664</v>
      </c>
      <c r="F3942" t="s">
        <v>2657</v>
      </c>
      <c r="G3942" s="46">
        <v>60</v>
      </c>
      <c r="H3942" s="46">
        <v>85</v>
      </c>
      <c r="I3942" s="46">
        <v>16</v>
      </c>
      <c r="J3942" t="s">
        <v>770</v>
      </c>
      <c r="K3942" t="s">
        <v>90</v>
      </c>
      <c r="L3942" s="46">
        <v>5216</v>
      </c>
      <c r="M3942" s="46">
        <v>72</v>
      </c>
      <c r="N3942" s="46">
        <v>69.5</v>
      </c>
      <c r="O3942" s="46">
        <v>124</v>
      </c>
      <c r="P3942" s="46">
        <f t="shared" si="448"/>
        <v>2</v>
      </c>
      <c r="R3942" s="67" t="s">
        <v>3562</v>
      </c>
      <c r="S3942" s="67">
        <f>COUNTIF(Y$2:$Y$100,R3942)</f>
        <v>0</v>
      </c>
      <c r="V3942" s="67">
        <f t="shared" si="449"/>
        <v>0</v>
      </c>
      <c r="AB3942" t="s">
        <v>90</v>
      </c>
      <c r="AC3942" s="46">
        <v>5216</v>
      </c>
      <c r="AD3942" s="46">
        <v>72</v>
      </c>
      <c r="AE3942" s="46">
        <v>69.5</v>
      </c>
      <c r="AF3942" s="46">
        <v>124</v>
      </c>
      <c r="AH3942" s="70" t="str">
        <f t="shared" si="450"/>
        <v/>
      </c>
      <c r="AI3942" s="70" t="str">
        <f t="shared" si="451"/>
        <v/>
      </c>
      <c r="AJ3942" s="70" t="str">
        <f t="shared" si="452"/>
        <v>X</v>
      </c>
      <c r="AK3942" s="70" t="str" cm="1">
        <f t="array" ref="AK3942">_xlfn.IFS(AH3942&lt;&gt;"","1",AI3942&lt;&gt;"","2",AJ3942&lt;&gt;"","3")</f>
        <v>3</v>
      </c>
    </row>
    <row r="3943" spans="1:37" x14ac:dyDescent="0.25">
      <c r="A3943" t="s">
        <v>352</v>
      </c>
      <c r="B3943" t="s">
        <v>772</v>
      </c>
      <c r="C3943" s="67" t="str">
        <f t="shared" si="447"/>
        <v>Alexa Reed</v>
      </c>
      <c r="D3943" s="71" t="str" cm="1">
        <f t="array" ref="D3943">_xlfn.IFS(AK3943="1",CONCATENATE(C3943,"Regional"),AK3943="2",CONCATENATE(C3943,"Sectional"),AK3943="3",CONCATENATE(C3943,COUNTIF($C$1:C3943,C3943)))</f>
        <v>Alexa Reed7</v>
      </c>
      <c r="E3943" s="66">
        <v>45174.479166666664</v>
      </c>
      <c r="F3943" t="s">
        <v>2657</v>
      </c>
      <c r="G3943" s="46">
        <v>60</v>
      </c>
      <c r="H3943" s="46">
        <v>85</v>
      </c>
      <c r="I3943" s="46">
        <v>16</v>
      </c>
      <c r="J3943" t="s">
        <v>770</v>
      </c>
      <c r="K3943" t="s">
        <v>90</v>
      </c>
      <c r="L3943" s="46">
        <v>5216</v>
      </c>
      <c r="M3943" s="46">
        <v>72</v>
      </c>
      <c r="N3943" s="46">
        <v>69.5</v>
      </c>
      <c r="O3943" s="46">
        <v>124</v>
      </c>
      <c r="P3943" s="46">
        <f t="shared" si="448"/>
        <v>2</v>
      </c>
      <c r="R3943" s="67" t="s">
        <v>1355</v>
      </c>
      <c r="S3943" s="67">
        <f>COUNTIF(Y$2:$Y$100,R3943)</f>
        <v>0</v>
      </c>
      <c r="V3943" s="67">
        <f t="shared" si="449"/>
        <v>0</v>
      </c>
      <c r="AB3943" t="s">
        <v>90</v>
      </c>
      <c r="AC3943" s="46">
        <v>5216</v>
      </c>
      <c r="AD3943" s="46">
        <v>72</v>
      </c>
      <c r="AE3943" s="46">
        <v>69.5</v>
      </c>
      <c r="AF3943" s="46">
        <v>124</v>
      </c>
      <c r="AH3943" s="70" t="str">
        <f t="shared" si="450"/>
        <v/>
      </c>
      <c r="AI3943" s="70" t="str">
        <f t="shared" si="451"/>
        <v/>
      </c>
      <c r="AJ3943" s="70" t="str">
        <f t="shared" si="452"/>
        <v>X</v>
      </c>
      <c r="AK3943" s="70" t="str" cm="1">
        <f t="array" ref="AK3943">_xlfn.IFS(AH3943&lt;&gt;"","1",AI3943&lt;&gt;"","2",AJ3943&lt;&gt;"","3")</f>
        <v>3</v>
      </c>
    </row>
    <row r="3944" spans="1:37" x14ac:dyDescent="0.25">
      <c r="A3944" t="s">
        <v>1741</v>
      </c>
      <c r="B3944" t="s">
        <v>471</v>
      </c>
      <c r="C3944" s="67" t="str">
        <f t="shared" si="447"/>
        <v>Madelyn Gicius</v>
      </c>
      <c r="D3944" s="71" t="str" cm="1">
        <f t="array" ref="D3944">_xlfn.IFS(AK3944="1",CONCATENATE(C3944,"Regional"),AK3944="2",CONCATENATE(C3944,"Sectional"),AK3944="3",CONCATENATE(C3944,COUNTIF($C$1:C3944,C3944)))</f>
        <v>Madelyn Gicius8</v>
      </c>
      <c r="E3944" s="66">
        <v>45174.479166666664</v>
      </c>
      <c r="F3944" t="s">
        <v>2657</v>
      </c>
      <c r="G3944" s="46">
        <v>60</v>
      </c>
      <c r="H3944" s="46">
        <v>85</v>
      </c>
      <c r="I3944" s="46">
        <v>16</v>
      </c>
      <c r="J3944" t="s">
        <v>770</v>
      </c>
      <c r="K3944" t="s">
        <v>90</v>
      </c>
      <c r="L3944" s="46">
        <v>5216</v>
      </c>
      <c r="M3944" s="46">
        <v>72</v>
      </c>
      <c r="N3944" s="46">
        <v>69.5</v>
      </c>
      <c r="O3944" s="46">
        <v>124</v>
      </c>
      <c r="P3944" s="46">
        <f t="shared" si="448"/>
        <v>2</v>
      </c>
      <c r="R3944" s="67" t="s">
        <v>2738</v>
      </c>
      <c r="S3944" s="67">
        <f>COUNTIF(Y$2:$Y$100,R3944)</f>
        <v>0</v>
      </c>
      <c r="V3944" s="67">
        <f t="shared" si="449"/>
        <v>0</v>
      </c>
      <c r="AB3944" t="s">
        <v>90</v>
      </c>
      <c r="AC3944" s="46">
        <v>5216</v>
      </c>
      <c r="AD3944" s="46">
        <v>72</v>
      </c>
      <c r="AE3944" s="46">
        <v>69.5</v>
      </c>
      <c r="AF3944" s="46">
        <v>124</v>
      </c>
      <c r="AH3944" s="70" t="str">
        <f t="shared" si="450"/>
        <v/>
      </c>
      <c r="AI3944" s="70" t="str">
        <f t="shared" si="451"/>
        <v/>
      </c>
      <c r="AJ3944" s="70" t="str">
        <f t="shared" si="452"/>
        <v>X</v>
      </c>
      <c r="AK3944" s="70" t="str" cm="1">
        <f t="array" ref="AK3944">_xlfn.IFS(AH3944&lt;&gt;"","1",AI3944&lt;&gt;"","2",AJ3944&lt;&gt;"","3")</f>
        <v>3</v>
      </c>
    </row>
    <row r="3945" spans="1:37" x14ac:dyDescent="0.25">
      <c r="A3945" t="s">
        <v>462</v>
      </c>
      <c r="B3945" t="s">
        <v>182</v>
      </c>
      <c r="C3945" s="67" t="str">
        <f t="shared" si="447"/>
        <v>Drew Hoffer</v>
      </c>
      <c r="D3945" s="71" t="str" cm="1">
        <f t="array" ref="D3945">_xlfn.IFS(AK3945="1",CONCATENATE(C3945,"Regional"),AK3945="2",CONCATENATE(C3945,"Sectional"),AK3945="3",CONCATENATE(C3945,COUNTIF($C$1:C3945,C3945)))</f>
        <v>Drew Hoffer5</v>
      </c>
      <c r="E3945" s="66">
        <v>45174.479166666664</v>
      </c>
      <c r="F3945" t="s">
        <v>2657</v>
      </c>
      <c r="G3945" s="46">
        <v>60</v>
      </c>
      <c r="H3945" s="46">
        <v>85</v>
      </c>
      <c r="I3945" s="46">
        <v>16</v>
      </c>
      <c r="J3945" t="s">
        <v>770</v>
      </c>
      <c r="K3945" t="s">
        <v>90</v>
      </c>
      <c r="L3945" s="46">
        <v>5216</v>
      </c>
      <c r="M3945" s="46">
        <v>72</v>
      </c>
      <c r="N3945" s="46">
        <v>69.5</v>
      </c>
      <c r="O3945" s="46">
        <v>124</v>
      </c>
      <c r="P3945" s="46">
        <f t="shared" si="448"/>
        <v>2</v>
      </c>
      <c r="R3945" s="67" t="s">
        <v>1162</v>
      </c>
      <c r="S3945" s="67">
        <f>COUNTIF(Y$2:$Y$100,R3945)</f>
        <v>0</v>
      </c>
      <c r="V3945" s="67">
        <f t="shared" si="449"/>
        <v>0</v>
      </c>
      <c r="AB3945" t="s">
        <v>90</v>
      </c>
      <c r="AC3945" s="46">
        <v>5216</v>
      </c>
      <c r="AD3945" s="46">
        <v>72</v>
      </c>
      <c r="AE3945" s="46">
        <v>69.5</v>
      </c>
      <c r="AF3945" s="46">
        <v>124</v>
      </c>
      <c r="AH3945" s="70" t="str">
        <f t="shared" si="450"/>
        <v/>
      </c>
      <c r="AI3945" s="70" t="str">
        <f t="shared" si="451"/>
        <v/>
      </c>
      <c r="AJ3945" s="70" t="str">
        <f t="shared" si="452"/>
        <v>X</v>
      </c>
      <c r="AK3945" s="70" t="str" cm="1">
        <f t="array" ref="AK3945">_xlfn.IFS(AH3945&lt;&gt;"","1",AI3945&lt;&gt;"","2",AJ3945&lt;&gt;"","3")</f>
        <v>3</v>
      </c>
    </row>
    <row r="3946" spans="1:37" x14ac:dyDescent="0.25">
      <c r="A3946" t="s">
        <v>294</v>
      </c>
      <c r="B3946" t="s">
        <v>726</v>
      </c>
      <c r="C3946" s="67" t="str">
        <f t="shared" si="447"/>
        <v>Nina Lang</v>
      </c>
      <c r="D3946" s="71" t="str" cm="1">
        <f t="array" ref="D3946">_xlfn.IFS(AK3946="1",CONCATENATE(C3946,"Regional"),AK3946="2",CONCATENATE(C3946,"Sectional"),AK3946="3",CONCATENATE(C3946,COUNTIF($C$1:C3946,C3946)))</f>
        <v>Nina Lang7</v>
      </c>
      <c r="E3946" s="66">
        <v>45174.479166666664</v>
      </c>
      <c r="F3946" t="s">
        <v>2657</v>
      </c>
      <c r="G3946" s="46">
        <v>60</v>
      </c>
      <c r="H3946" s="46">
        <v>86</v>
      </c>
      <c r="I3946" s="46">
        <v>21</v>
      </c>
      <c r="J3946" t="s">
        <v>770</v>
      </c>
      <c r="K3946" t="s">
        <v>90</v>
      </c>
      <c r="L3946" s="46">
        <v>5216</v>
      </c>
      <c r="M3946" s="46">
        <v>72</v>
      </c>
      <c r="N3946" s="46">
        <v>69.5</v>
      </c>
      <c r="O3946" s="46">
        <v>124</v>
      </c>
      <c r="P3946" s="46">
        <f t="shared" si="448"/>
        <v>2</v>
      </c>
      <c r="R3946" s="67" t="s">
        <v>1321</v>
      </c>
      <c r="S3946" s="67">
        <f>COUNTIF(Y$2:$Y$100,R3946)</f>
        <v>0</v>
      </c>
      <c r="V3946" s="67">
        <f t="shared" si="449"/>
        <v>0</v>
      </c>
      <c r="AB3946" t="s">
        <v>90</v>
      </c>
      <c r="AC3946" s="46">
        <v>5216</v>
      </c>
      <c r="AD3946" s="46">
        <v>72</v>
      </c>
      <c r="AE3946" s="46">
        <v>69.5</v>
      </c>
      <c r="AF3946" s="46">
        <v>124</v>
      </c>
      <c r="AH3946" s="70" t="str">
        <f t="shared" si="450"/>
        <v/>
      </c>
      <c r="AI3946" s="70" t="str">
        <f t="shared" si="451"/>
        <v/>
      </c>
      <c r="AJ3946" s="70" t="str">
        <f t="shared" si="452"/>
        <v>X</v>
      </c>
      <c r="AK3946" s="70" t="str" cm="1">
        <f t="array" ref="AK3946">_xlfn.IFS(AH3946&lt;&gt;"","1",AI3946&lt;&gt;"","2",AJ3946&lt;&gt;"","3")</f>
        <v>3</v>
      </c>
    </row>
    <row r="3947" spans="1:37" x14ac:dyDescent="0.25">
      <c r="A3947" t="s">
        <v>219</v>
      </c>
      <c r="B3947" t="s">
        <v>725</v>
      </c>
      <c r="C3947" s="67" t="str">
        <f t="shared" si="447"/>
        <v>Lia Maxwell</v>
      </c>
      <c r="D3947" s="71" t="str" cm="1">
        <f t="array" ref="D3947">_xlfn.IFS(AK3947="1",CONCATENATE(C3947,"Regional"),AK3947="2",CONCATENATE(C3947,"Sectional"),AK3947="3",CONCATENATE(C3947,COUNTIF($C$1:C3947,C3947)))</f>
        <v>Lia Maxwell7</v>
      </c>
      <c r="E3947" s="66">
        <v>45174.479166666664</v>
      </c>
      <c r="F3947" t="s">
        <v>2657</v>
      </c>
      <c r="G3947" s="46">
        <v>60</v>
      </c>
      <c r="H3947" s="46">
        <v>86</v>
      </c>
      <c r="I3947" s="46">
        <v>21</v>
      </c>
      <c r="J3947" t="s">
        <v>770</v>
      </c>
      <c r="K3947" t="s">
        <v>90</v>
      </c>
      <c r="L3947" s="46">
        <v>5216</v>
      </c>
      <c r="M3947" s="46">
        <v>72</v>
      </c>
      <c r="N3947" s="46">
        <v>69.5</v>
      </c>
      <c r="O3947" s="46">
        <v>124</v>
      </c>
      <c r="P3947" s="46">
        <f t="shared" si="448"/>
        <v>2</v>
      </c>
      <c r="R3947" s="67" t="s">
        <v>1319</v>
      </c>
      <c r="S3947" s="67">
        <f>COUNTIF(Y$2:$Y$100,R3947)</f>
        <v>0</v>
      </c>
      <c r="V3947" s="67">
        <f t="shared" si="449"/>
        <v>0</v>
      </c>
      <c r="AB3947" t="s">
        <v>90</v>
      </c>
      <c r="AC3947" s="46">
        <v>5216</v>
      </c>
      <c r="AD3947" s="46">
        <v>72</v>
      </c>
      <c r="AE3947" s="46">
        <v>69.5</v>
      </c>
      <c r="AF3947" s="46">
        <v>124</v>
      </c>
      <c r="AH3947" s="70" t="str">
        <f t="shared" si="450"/>
        <v/>
      </c>
      <c r="AI3947" s="70" t="str">
        <f t="shared" si="451"/>
        <v/>
      </c>
      <c r="AJ3947" s="70" t="str">
        <f t="shared" si="452"/>
        <v>X</v>
      </c>
      <c r="AK3947" s="70" t="str" cm="1">
        <f t="array" ref="AK3947">_xlfn.IFS(AH3947&lt;&gt;"","1",AI3947&lt;&gt;"","2",AJ3947&lt;&gt;"","3")</f>
        <v>3</v>
      </c>
    </row>
    <row r="3948" spans="1:37" x14ac:dyDescent="0.25">
      <c r="A3948" t="s">
        <v>633</v>
      </c>
      <c r="B3948" t="s">
        <v>875</v>
      </c>
      <c r="C3948" s="67" t="str">
        <f t="shared" si="447"/>
        <v>Layla Salay</v>
      </c>
      <c r="D3948" s="71" t="str" cm="1">
        <f t="array" ref="D3948">_xlfn.IFS(AK3948="1",CONCATENATE(C3948,"Regional"),AK3948="2",CONCATENATE(C3948,"Sectional"),AK3948="3",CONCATENATE(C3948,COUNTIF($C$1:C3948,C3948)))</f>
        <v>Layla Salay9</v>
      </c>
      <c r="E3948" s="66">
        <v>45174.479166666664</v>
      </c>
      <c r="F3948" t="s">
        <v>2657</v>
      </c>
      <c r="G3948" s="46">
        <v>60</v>
      </c>
      <c r="H3948" s="46">
        <v>86</v>
      </c>
      <c r="I3948" s="46">
        <v>21</v>
      </c>
      <c r="J3948" t="s">
        <v>770</v>
      </c>
      <c r="K3948" t="s">
        <v>90</v>
      </c>
      <c r="L3948" s="46">
        <v>5216</v>
      </c>
      <c r="M3948" s="46">
        <v>72</v>
      </c>
      <c r="N3948" s="46">
        <v>69.5</v>
      </c>
      <c r="O3948" s="46">
        <v>124</v>
      </c>
      <c r="P3948" s="46">
        <f t="shared" si="448"/>
        <v>2</v>
      </c>
      <c r="R3948" s="67" t="s">
        <v>2907</v>
      </c>
      <c r="S3948" s="67">
        <f>COUNTIF(Y$2:$Y$100,R3948)</f>
        <v>0</v>
      </c>
      <c r="V3948" s="67">
        <f t="shared" si="449"/>
        <v>0</v>
      </c>
      <c r="AB3948" t="s">
        <v>90</v>
      </c>
      <c r="AC3948" s="46">
        <v>5216</v>
      </c>
      <c r="AD3948" s="46">
        <v>72</v>
      </c>
      <c r="AE3948" s="46">
        <v>69.5</v>
      </c>
      <c r="AF3948" s="46">
        <v>124</v>
      </c>
      <c r="AH3948" s="70" t="str">
        <f t="shared" si="450"/>
        <v/>
      </c>
      <c r="AI3948" s="70" t="str">
        <f t="shared" si="451"/>
        <v/>
      </c>
      <c r="AJ3948" s="70" t="str">
        <f t="shared" si="452"/>
        <v>X</v>
      </c>
      <c r="AK3948" s="70" t="str" cm="1">
        <f t="array" ref="AK3948">_xlfn.IFS(AH3948&lt;&gt;"","1",AI3948&lt;&gt;"","2",AJ3948&lt;&gt;"","3")</f>
        <v>3</v>
      </c>
    </row>
    <row r="3949" spans="1:37" x14ac:dyDescent="0.25">
      <c r="A3949" t="s">
        <v>1739</v>
      </c>
      <c r="B3949" t="s">
        <v>1740</v>
      </c>
      <c r="C3949" s="67" t="str">
        <f t="shared" si="447"/>
        <v>Camille DeLost</v>
      </c>
      <c r="D3949" s="71" t="str" cm="1">
        <f t="array" ref="D3949">_xlfn.IFS(AK3949="1",CONCATENATE(C3949,"Regional"),AK3949="2",CONCATENATE(C3949,"Sectional"),AK3949="3",CONCATENATE(C3949,COUNTIF($C$1:C3949,C3949)))</f>
        <v>Camille DeLost9</v>
      </c>
      <c r="E3949" s="66">
        <v>45174.479166666664</v>
      </c>
      <c r="F3949" t="s">
        <v>2657</v>
      </c>
      <c r="G3949" s="46">
        <v>60</v>
      </c>
      <c r="H3949" s="46">
        <v>87</v>
      </c>
      <c r="I3949" s="46">
        <v>24</v>
      </c>
      <c r="J3949" t="s">
        <v>770</v>
      </c>
      <c r="K3949" t="s">
        <v>90</v>
      </c>
      <c r="L3949" s="46">
        <v>5216</v>
      </c>
      <c r="M3949" s="46">
        <v>72</v>
      </c>
      <c r="N3949" s="46">
        <v>69.5</v>
      </c>
      <c r="O3949" s="46">
        <v>124</v>
      </c>
      <c r="P3949" s="46">
        <f t="shared" si="448"/>
        <v>2</v>
      </c>
      <c r="R3949" s="67" t="s">
        <v>2736</v>
      </c>
      <c r="S3949" s="67">
        <f>COUNTIF(Y$2:$Y$100,R3949)</f>
        <v>0</v>
      </c>
      <c r="V3949" s="67">
        <f t="shared" si="449"/>
        <v>0</v>
      </c>
      <c r="AB3949" t="s">
        <v>90</v>
      </c>
      <c r="AC3949" s="46">
        <v>5216</v>
      </c>
      <c r="AD3949" s="46">
        <v>72</v>
      </c>
      <c r="AE3949" s="46">
        <v>69.5</v>
      </c>
      <c r="AF3949" s="46">
        <v>124</v>
      </c>
      <c r="AH3949" s="70" t="str">
        <f t="shared" si="450"/>
        <v/>
      </c>
      <c r="AI3949" s="70" t="str">
        <f t="shared" si="451"/>
        <v/>
      </c>
      <c r="AJ3949" s="70" t="str">
        <f t="shared" si="452"/>
        <v>X</v>
      </c>
      <c r="AK3949" s="70" t="str" cm="1">
        <f t="array" ref="AK3949">_xlfn.IFS(AH3949&lt;&gt;"","1",AI3949&lt;&gt;"","2",AJ3949&lt;&gt;"","3")</f>
        <v>3</v>
      </c>
    </row>
    <row r="3950" spans="1:37" x14ac:dyDescent="0.25">
      <c r="A3950" t="s">
        <v>460</v>
      </c>
      <c r="B3950" t="s">
        <v>461</v>
      </c>
      <c r="C3950" s="67" t="str">
        <f t="shared" si="447"/>
        <v>Breanne Delisle</v>
      </c>
      <c r="D3950" s="71" t="str" cm="1">
        <f t="array" ref="D3950">_xlfn.IFS(AK3950="1",CONCATENATE(C3950,"Regional"),AK3950="2",CONCATENATE(C3950,"Sectional"),AK3950="3",CONCATENATE(C3950,COUNTIF($C$1:C3950,C3950)))</f>
        <v>Breanne Delisle5</v>
      </c>
      <c r="E3950" s="66">
        <v>45174.479166666664</v>
      </c>
      <c r="F3950" t="s">
        <v>2657</v>
      </c>
      <c r="G3950" s="46">
        <v>60</v>
      </c>
      <c r="H3950" s="46">
        <v>87</v>
      </c>
      <c r="I3950" s="46">
        <v>24</v>
      </c>
      <c r="J3950" t="s">
        <v>770</v>
      </c>
      <c r="K3950" t="s">
        <v>90</v>
      </c>
      <c r="L3950" s="46">
        <v>5216</v>
      </c>
      <c r="M3950" s="46">
        <v>72</v>
      </c>
      <c r="N3950" s="46">
        <v>69.5</v>
      </c>
      <c r="O3950" s="46">
        <v>124</v>
      </c>
      <c r="P3950" s="46">
        <f t="shared" si="448"/>
        <v>2</v>
      </c>
      <c r="R3950" s="67" t="s">
        <v>1161</v>
      </c>
      <c r="S3950" s="67">
        <f>COUNTIF(Y$2:$Y$100,R3950)</f>
        <v>0</v>
      </c>
      <c r="V3950" s="67">
        <f t="shared" si="449"/>
        <v>0</v>
      </c>
      <c r="AB3950" t="s">
        <v>90</v>
      </c>
      <c r="AC3950" s="46">
        <v>5216</v>
      </c>
      <c r="AD3950" s="46">
        <v>72</v>
      </c>
      <c r="AE3950" s="46">
        <v>69.5</v>
      </c>
      <c r="AF3950" s="46">
        <v>124</v>
      </c>
      <c r="AH3950" s="70" t="str">
        <f t="shared" si="450"/>
        <v/>
      </c>
      <c r="AI3950" s="70" t="str">
        <f t="shared" si="451"/>
        <v/>
      </c>
      <c r="AJ3950" s="70" t="str">
        <f t="shared" si="452"/>
        <v>X</v>
      </c>
      <c r="AK3950" s="70" t="str" cm="1">
        <f t="array" ref="AK3950">_xlfn.IFS(AH3950&lt;&gt;"","1",AI3950&lt;&gt;"","2",AJ3950&lt;&gt;"","3")</f>
        <v>3</v>
      </c>
    </row>
    <row r="3951" spans="1:37" x14ac:dyDescent="0.25">
      <c r="A3951" t="s">
        <v>601</v>
      </c>
      <c r="B3951" t="s">
        <v>199</v>
      </c>
      <c r="C3951" s="67" t="str">
        <f t="shared" si="447"/>
        <v>Payton Dudra</v>
      </c>
      <c r="D3951" s="71" t="str" cm="1">
        <f t="array" ref="D3951">_xlfn.IFS(AK3951="1",CONCATENATE(C3951,"Regional"),AK3951="2",CONCATENATE(C3951,"Sectional"),AK3951="3",CONCATENATE(C3951,COUNTIF($C$1:C3951,C3951)))</f>
        <v>Payton Dudra8</v>
      </c>
      <c r="E3951" s="66">
        <v>45174.479166666664</v>
      </c>
      <c r="F3951" t="s">
        <v>2657</v>
      </c>
      <c r="G3951" s="46">
        <v>60</v>
      </c>
      <c r="H3951" s="46">
        <v>87</v>
      </c>
      <c r="I3951" s="46">
        <v>24</v>
      </c>
      <c r="J3951" t="s">
        <v>770</v>
      </c>
      <c r="K3951" t="s">
        <v>90</v>
      </c>
      <c r="L3951" s="46">
        <v>5216</v>
      </c>
      <c r="M3951" s="46">
        <v>72</v>
      </c>
      <c r="N3951" s="46">
        <v>69.5</v>
      </c>
      <c r="O3951" s="46">
        <v>124</v>
      </c>
      <c r="P3951" s="46">
        <f t="shared" si="448"/>
        <v>2</v>
      </c>
      <c r="R3951" s="67" t="s">
        <v>1245</v>
      </c>
      <c r="S3951" s="67">
        <f>COUNTIF(Y$2:$Y$100,R3951)</f>
        <v>0</v>
      </c>
      <c r="V3951" s="67">
        <f t="shared" si="449"/>
        <v>0</v>
      </c>
      <c r="AB3951" t="s">
        <v>90</v>
      </c>
      <c r="AC3951" s="46">
        <v>5216</v>
      </c>
      <c r="AD3951" s="46">
        <v>72</v>
      </c>
      <c r="AE3951" s="46">
        <v>69.5</v>
      </c>
      <c r="AF3951" s="46">
        <v>124</v>
      </c>
      <c r="AH3951" s="70" t="str">
        <f t="shared" si="450"/>
        <v/>
      </c>
      <c r="AI3951" s="70" t="str">
        <f t="shared" si="451"/>
        <v/>
      </c>
      <c r="AJ3951" s="70" t="str">
        <f t="shared" si="452"/>
        <v>X</v>
      </c>
      <c r="AK3951" s="70" t="str" cm="1">
        <f t="array" ref="AK3951">_xlfn.IFS(AH3951&lt;&gt;"","1",AI3951&lt;&gt;"","2",AJ3951&lt;&gt;"","3")</f>
        <v>3</v>
      </c>
    </row>
    <row r="3952" spans="1:37" x14ac:dyDescent="0.25">
      <c r="A3952" t="s">
        <v>592</v>
      </c>
      <c r="B3952" t="s">
        <v>428</v>
      </c>
      <c r="C3952" s="67" t="str">
        <f t="shared" si="447"/>
        <v>Annika Bilau</v>
      </c>
      <c r="D3952" s="71" t="str" cm="1">
        <f t="array" ref="D3952">_xlfn.IFS(AK3952="1",CONCATENATE(C3952,"Regional"),AK3952="2",CONCATENATE(C3952,"Sectional"),AK3952="3",CONCATENATE(C3952,COUNTIF($C$1:C3952,C3952)))</f>
        <v>Annika Bilau5</v>
      </c>
      <c r="E3952" s="66">
        <v>45174.479166666664</v>
      </c>
      <c r="F3952" t="s">
        <v>2657</v>
      </c>
      <c r="G3952" s="46">
        <v>60</v>
      </c>
      <c r="H3952" s="46">
        <v>89</v>
      </c>
      <c r="I3952" s="46">
        <v>27</v>
      </c>
      <c r="J3952" t="s">
        <v>770</v>
      </c>
      <c r="K3952" t="s">
        <v>90</v>
      </c>
      <c r="L3952" s="46">
        <v>5216</v>
      </c>
      <c r="M3952" s="46">
        <v>72</v>
      </c>
      <c r="N3952" s="46">
        <v>69.5</v>
      </c>
      <c r="O3952" s="46">
        <v>124</v>
      </c>
      <c r="P3952" s="46">
        <f t="shared" si="448"/>
        <v>2</v>
      </c>
      <c r="R3952" s="67" t="s">
        <v>1239</v>
      </c>
      <c r="S3952" s="67">
        <f>COUNTIF(Y$2:$Y$100,R3952)</f>
        <v>0</v>
      </c>
      <c r="V3952" s="67">
        <f t="shared" si="449"/>
        <v>0</v>
      </c>
      <c r="AB3952" t="s">
        <v>90</v>
      </c>
      <c r="AC3952" s="46">
        <v>5216</v>
      </c>
      <c r="AD3952" s="46">
        <v>72</v>
      </c>
      <c r="AE3952" s="46">
        <v>69.5</v>
      </c>
      <c r="AF3952" s="46">
        <v>124</v>
      </c>
      <c r="AH3952" s="70" t="str">
        <f t="shared" si="450"/>
        <v/>
      </c>
      <c r="AI3952" s="70" t="str">
        <f t="shared" si="451"/>
        <v/>
      </c>
      <c r="AJ3952" s="70" t="str">
        <f t="shared" si="452"/>
        <v>X</v>
      </c>
      <c r="AK3952" s="70" t="str" cm="1">
        <f t="array" ref="AK3952">_xlfn.IFS(AH3952&lt;&gt;"","1",AI3952&lt;&gt;"","2",AJ3952&lt;&gt;"","3")</f>
        <v>3</v>
      </c>
    </row>
    <row r="3953" spans="1:37" x14ac:dyDescent="0.25">
      <c r="A3953" t="s">
        <v>463</v>
      </c>
      <c r="B3953" t="s">
        <v>1607</v>
      </c>
      <c r="C3953" s="67" t="str">
        <f t="shared" si="447"/>
        <v>Georgia Volley</v>
      </c>
      <c r="D3953" s="71" t="str" cm="1">
        <f t="array" ref="D3953">_xlfn.IFS(AK3953="1",CONCATENATE(C3953,"Regional"),AK3953="2",CONCATENATE(C3953,"Sectional"),AK3953="3",CONCATENATE(C3953,COUNTIF($C$1:C3953,C3953)))</f>
        <v>Georgia Volley5</v>
      </c>
      <c r="E3953" s="66">
        <v>45174.479166666664</v>
      </c>
      <c r="F3953" t="s">
        <v>2657</v>
      </c>
      <c r="G3953" s="46">
        <v>60</v>
      </c>
      <c r="H3953" s="46">
        <v>89</v>
      </c>
      <c r="I3953" s="46">
        <v>27</v>
      </c>
      <c r="J3953" t="s">
        <v>770</v>
      </c>
      <c r="K3953" t="s">
        <v>90</v>
      </c>
      <c r="L3953" s="46">
        <v>5216</v>
      </c>
      <c r="M3953" s="46">
        <v>72</v>
      </c>
      <c r="N3953" s="46">
        <v>69.5</v>
      </c>
      <c r="O3953" s="46">
        <v>124</v>
      </c>
      <c r="P3953" s="46">
        <f t="shared" si="448"/>
        <v>2</v>
      </c>
      <c r="R3953" s="67" t="s">
        <v>2739</v>
      </c>
      <c r="S3953" s="67">
        <f>COUNTIF(Y$2:$Y$100,R3953)</f>
        <v>0</v>
      </c>
      <c r="V3953" s="67">
        <f t="shared" si="449"/>
        <v>0</v>
      </c>
      <c r="AB3953" t="s">
        <v>90</v>
      </c>
      <c r="AC3953" s="46">
        <v>5216</v>
      </c>
      <c r="AD3953" s="46">
        <v>72</v>
      </c>
      <c r="AE3953" s="46">
        <v>69.5</v>
      </c>
      <c r="AF3953" s="46">
        <v>124</v>
      </c>
      <c r="AH3953" s="70" t="str">
        <f t="shared" si="450"/>
        <v/>
      </c>
      <c r="AI3953" s="70" t="str">
        <f t="shared" si="451"/>
        <v/>
      </c>
      <c r="AJ3953" s="70" t="str">
        <f t="shared" si="452"/>
        <v>X</v>
      </c>
      <c r="AK3953" s="70" t="str" cm="1">
        <f t="array" ref="AK3953">_xlfn.IFS(AH3953&lt;&gt;"","1",AI3953&lt;&gt;"","2",AJ3953&lt;&gt;"","3")</f>
        <v>3</v>
      </c>
    </row>
    <row r="3954" spans="1:37" x14ac:dyDescent="0.25">
      <c r="A3954" t="s">
        <v>1866</v>
      </c>
      <c r="B3954" t="s">
        <v>1656</v>
      </c>
      <c r="C3954" s="67" t="str">
        <f t="shared" si="447"/>
        <v>Alana Keevers</v>
      </c>
      <c r="D3954" s="71" t="str" cm="1">
        <f t="array" ref="D3954">_xlfn.IFS(AK3954="1",CONCATENATE(C3954,"Regional"),AK3954="2",CONCATENATE(C3954,"Sectional"),AK3954="3",CONCATENATE(C3954,COUNTIF($C$1:C3954,C3954)))</f>
        <v>Alana Keevers7</v>
      </c>
      <c r="E3954" s="66">
        <v>45174.479166666664</v>
      </c>
      <c r="F3954" t="s">
        <v>2657</v>
      </c>
      <c r="G3954" s="46">
        <v>60</v>
      </c>
      <c r="H3954" s="46">
        <v>89</v>
      </c>
      <c r="I3954" s="46">
        <v>27</v>
      </c>
      <c r="J3954" t="s">
        <v>770</v>
      </c>
      <c r="K3954" t="s">
        <v>90</v>
      </c>
      <c r="L3954" s="46">
        <v>5216</v>
      </c>
      <c r="M3954" s="46">
        <v>72</v>
      </c>
      <c r="N3954" s="46">
        <v>69.5</v>
      </c>
      <c r="O3954" s="46">
        <v>124</v>
      </c>
      <c r="P3954" s="46">
        <f t="shared" si="448"/>
        <v>2</v>
      </c>
      <c r="R3954" s="67" t="s">
        <v>2878</v>
      </c>
      <c r="S3954" s="67">
        <f>COUNTIF(Y$2:$Y$100,R3954)</f>
        <v>0</v>
      </c>
      <c r="V3954" s="67">
        <f t="shared" si="449"/>
        <v>0</v>
      </c>
      <c r="AB3954" t="s">
        <v>90</v>
      </c>
      <c r="AC3954" s="46">
        <v>5216</v>
      </c>
      <c r="AD3954" s="46">
        <v>72</v>
      </c>
      <c r="AE3954" s="46">
        <v>69.5</v>
      </c>
      <c r="AF3954" s="46">
        <v>124</v>
      </c>
      <c r="AH3954" s="70" t="str">
        <f t="shared" si="450"/>
        <v/>
      </c>
      <c r="AI3954" s="70" t="str">
        <f t="shared" si="451"/>
        <v/>
      </c>
      <c r="AJ3954" s="70" t="str">
        <f t="shared" si="452"/>
        <v>X</v>
      </c>
      <c r="AK3954" s="70" t="str" cm="1">
        <f t="array" ref="AK3954">_xlfn.IFS(AH3954&lt;&gt;"","1",AI3954&lt;&gt;"","2",AJ3954&lt;&gt;"","3")</f>
        <v>3</v>
      </c>
    </row>
    <row r="3955" spans="1:37" x14ac:dyDescent="0.25">
      <c r="A3955" t="s">
        <v>377</v>
      </c>
      <c r="B3955" t="s">
        <v>570</v>
      </c>
      <c r="C3955" s="67" t="str">
        <f t="shared" si="447"/>
        <v>Sydney Weiss</v>
      </c>
      <c r="D3955" s="71" t="str" cm="1">
        <f t="array" ref="D3955">_xlfn.IFS(AK3955="1",CONCATENATE(C3955,"Regional"),AK3955="2",CONCATENATE(C3955,"Sectional"),AK3955="3",CONCATENATE(C3955,COUNTIF($C$1:C3955,C3955)))</f>
        <v>Sydney Weiss7</v>
      </c>
      <c r="E3955" s="66">
        <v>45174.479166666664</v>
      </c>
      <c r="F3955" t="s">
        <v>2657</v>
      </c>
      <c r="G3955" s="46">
        <v>60</v>
      </c>
      <c r="H3955" s="46">
        <v>89</v>
      </c>
      <c r="I3955" s="46">
        <v>27</v>
      </c>
      <c r="J3955" t="s">
        <v>770</v>
      </c>
      <c r="K3955" t="s">
        <v>90</v>
      </c>
      <c r="L3955" s="46">
        <v>5216</v>
      </c>
      <c r="M3955" s="46">
        <v>72</v>
      </c>
      <c r="N3955" s="46">
        <v>69.5</v>
      </c>
      <c r="O3955" s="46">
        <v>124</v>
      </c>
      <c r="P3955" s="46">
        <f t="shared" si="448"/>
        <v>2</v>
      </c>
      <c r="R3955" s="67" t="s">
        <v>2742</v>
      </c>
      <c r="S3955" s="67">
        <f>COUNTIF(Y$2:$Y$100,R3955)</f>
        <v>0</v>
      </c>
      <c r="V3955" s="67">
        <f t="shared" si="449"/>
        <v>0</v>
      </c>
      <c r="AB3955" t="s">
        <v>90</v>
      </c>
      <c r="AC3955" s="46">
        <v>5216</v>
      </c>
      <c r="AD3955" s="46">
        <v>72</v>
      </c>
      <c r="AE3955" s="46">
        <v>69.5</v>
      </c>
      <c r="AF3955" s="46">
        <v>124</v>
      </c>
      <c r="AH3955" s="70" t="str">
        <f t="shared" si="450"/>
        <v/>
      </c>
      <c r="AI3955" s="70" t="str">
        <f t="shared" si="451"/>
        <v/>
      </c>
      <c r="AJ3955" s="70" t="str">
        <f t="shared" si="452"/>
        <v>X</v>
      </c>
      <c r="AK3955" s="70" t="str" cm="1">
        <f t="array" ref="AK3955">_xlfn.IFS(AH3955&lt;&gt;"","1",AI3955&lt;&gt;"","2",AJ3955&lt;&gt;"","3")</f>
        <v>3</v>
      </c>
    </row>
    <row r="3956" spans="1:37" x14ac:dyDescent="0.25">
      <c r="A3956" t="s">
        <v>88</v>
      </c>
      <c r="B3956" t="s">
        <v>507</v>
      </c>
      <c r="C3956" s="67" t="str">
        <f t="shared" si="447"/>
        <v>Chloe Brown</v>
      </c>
      <c r="D3956" s="71" t="str" cm="1">
        <f t="array" ref="D3956">_xlfn.IFS(AK3956="1",CONCATENATE(C3956,"Regional"),AK3956="2",CONCATENATE(C3956,"Sectional"),AK3956="3",CONCATENATE(C3956,COUNTIF($C$1:C3956,C3956)))</f>
        <v>Chloe Brown9</v>
      </c>
      <c r="E3956" s="66">
        <v>45174.479166666664</v>
      </c>
      <c r="F3956" t="s">
        <v>2657</v>
      </c>
      <c r="G3956" s="46">
        <v>60</v>
      </c>
      <c r="H3956" s="46">
        <v>90</v>
      </c>
      <c r="I3956" s="46">
        <v>31</v>
      </c>
      <c r="J3956" t="s">
        <v>770</v>
      </c>
      <c r="K3956" t="s">
        <v>90</v>
      </c>
      <c r="L3956" s="46">
        <v>5216</v>
      </c>
      <c r="M3956" s="46">
        <v>72</v>
      </c>
      <c r="N3956" s="46">
        <v>69.5</v>
      </c>
      <c r="O3956" s="46">
        <v>124</v>
      </c>
      <c r="P3956" s="46">
        <f t="shared" si="448"/>
        <v>2</v>
      </c>
      <c r="R3956" s="67" t="s">
        <v>1250</v>
      </c>
      <c r="S3956" s="67">
        <f>COUNTIF(Y$2:$Y$100,R3956)</f>
        <v>0</v>
      </c>
      <c r="V3956" s="67">
        <f t="shared" si="449"/>
        <v>0</v>
      </c>
      <c r="AB3956" t="s">
        <v>90</v>
      </c>
      <c r="AC3956" s="46">
        <v>5216</v>
      </c>
      <c r="AD3956" s="46">
        <v>72</v>
      </c>
      <c r="AE3956" s="46">
        <v>69.5</v>
      </c>
      <c r="AF3956" s="46">
        <v>124</v>
      </c>
      <c r="AH3956" s="70" t="str">
        <f t="shared" si="450"/>
        <v/>
      </c>
      <c r="AI3956" s="70" t="str">
        <f t="shared" si="451"/>
        <v/>
      </c>
      <c r="AJ3956" s="70" t="str">
        <f t="shared" si="452"/>
        <v>X</v>
      </c>
      <c r="AK3956" s="70" t="str" cm="1">
        <f t="array" ref="AK3956">_xlfn.IFS(AH3956&lt;&gt;"","1",AI3956&lt;&gt;"","2",AJ3956&lt;&gt;"","3")</f>
        <v>3</v>
      </c>
    </row>
    <row r="3957" spans="1:37" x14ac:dyDescent="0.25">
      <c r="A3957" t="s">
        <v>382</v>
      </c>
      <c r="B3957" t="s">
        <v>532</v>
      </c>
      <c r="C3957" s="67" t="str">
        <f t="shared" si="447"/>
        <v>Maddy Wilcox</v>
      </c>
      <c r="D3957" s="71" t="str" cm="1">
        <f t="array" ref="D3957">_xlfn.IFS(AK3957="1",CONCATENATE(C3957,"Regional"),AK3957="2",CONCATENATE(C3957,"Sectional"),AK3957="3",CONCATENATE(C3957,COUNTIF($C$1:C3957,C3957)))</f>
        <v>Maddy Wilcox7</v>
      </c>
      <c r="E3957" s="66">
        <v>45174.479166666664</v>
      </c>
      <c r="F3957" t="s">
        <v>2657</v>
      </c>
      <c r="G3957" s="46">
        <v>60</v>
      </c>
      <c r="H3957" s="46">
        <v>90</v>
      </c>
      <c r="I3957" s="46">
        <v>31</v>
      </c>
      <c r="J3957" t="s">
        <v>770</v>
      </c>
      <c r="K3957" t="s">
        <v>90</v>
      </c>
      <c r="L3957" s="46">
        <v>5216</v>
      </c>
      <c r="M3957" s="46">
        <v>72</v>
      </c>
      <c r="N3957" s="46">
        <v>69.5</v>
      </c>
      <c r="O3957" s="46">
        <v>124</v>
      </c>
      <c r="P3957" s="46">
        <f t="shared" si="448"/>
        <v>2</v>
      </c>
      <c r="R3957" s="67" t="s">
        <v>3383</v>
      </c>
      <c r="S3957" s="67">
        <f>COUNTIF(Y$2:$Y$100,R3957)</f>
        <v>0</v>
      </c>
      <c r="V3957" s="67">
        <f t="shared" si="449"/>
        <v>0</v>
      </c>
      <c r="AB3957" t="s">
        <v>90</v>
      </c>
      <c r="AC3957" s="46">
        <v>5216</v>
      </c>
      <c r="AD3957" s="46">
        <v>72</v>
      </c>
      <c r="AE3957" s="46">
        <v>69.5</v>
      </c>
      <c r="AF3957" s="46">
        <v>124</v>
      </c>
      <c r="AH3957" s="70" t="str">
        <f t="shared" si="450"/>
        <v/>
      </c>
      <c r="AI3957" s="70" t="str">
        <f t="shared" si="451"/>
        <v/>
      </c>
      <c r="AJ3957" s="70" t="str">
        <f t="shared" si="452"/>
        <v>X</v>
      </c>
      <c r="AK3957" s="70" t="str" cm="1">
        <f t="array" ref="AK3957">_xlfn.IFS(AH3957&lt;&gt;"","1",AI3957&lt;&gt;"","2",AJ3957&lt;&gt;"","3")</f>
        <v>3</v>
      </c>
    </row>
    <row r="3958" spans="1:37" x14ac:dyDescent="0.25">
      <c r="A3958" t="s">
        <v>720</v>
      </c>
      <c r="B3958" t="s">
        <v>499</v>
      </c>
      <c r="C3958" s="67" t="str">
        <f t="shared" si="447"/>
        <v>Macy Clegg</v>
      </c>
      <c r="D3958" s="71" t="str" cm="1">
        <f t="array" ref="D3958">_xlfn.IFS(AK3958="1",CONCATENATE(C3958,"Regional"),AK3958="2",CONCATENATE(C3958,"Sectional"),AK3958="3",CONCATENATE(C3958,COUNTIF($C$1:C3958,C3958)))</f>
        <v>Macy Clegg7</v>
      </c>
      <c r="E3958" s="66">
        <v>45174.479166666664</v>
      </c>
      <c r="F3958" t="s">
        <v>2657</v>
      </c>
      <c r="G3958" s="46">
        <v>60</v>
      </c>
      <c r="H3958" s="46">
        <v>90</v>
      </c>
      <c r="I3958" s="46">
        <v>31</v>
      </c>
      <c r="J3958" t="s">
        <v>770</v>
      </c>
      <c r="K3958" t="s">
        <v>90</v>
      </c>
      <c r="L3958" s="46">
        <v>5216</v>
      </c>
      <c r="M3958" s="46">
        <v>72</v>
      </c>
      <c r="N3958" s="46">
        <v>69.5</v>
      </c>
      <c r="O3958" s="46">
        <v>124</v>
      </c>
      <c r="P3958" s="46">
        <f t="shared" si="448"/>
        <v>2</v>
      </c>
      <c r="R3958" s="67" t="s">
        <v>1320</v>
      </c>
      <c r="S3958" s="67">
        <f>COUNTIF(Y$2:$Y$100,R3958)</f>
        <v>0</v>
      </c>
      <c r="V3958" s="67">
        <f t="shared" si="449"/>
        <v>0</v>
      </c>
      <c r="AB3958" t="s">
        <v>90</v>
      </c>
      <c r="AC3958" s="46">
        <v>5216</v>
      </c>
      <c r="AD3958" s="46">
        <v>72</v>
      </c>
      <c r="AE3958" s="46">
        <v>69.5</v>
      </c>
      <c r="AF3958" s="46">
        <v>124</v>
      </c>
      <c r="AH3958" s="70" t="str">
        <f t="shared" si="450"/>
        <v/>
      </c>
      <c r="AI3958" s="70" t="str">
        <f t="shared" si="451"/>
        <v/>
      </c>
      <c r="AJ3958" s="70" t="str">
        <f t="shared" si="452"/>
        <v>X</v>
      </c>
      <c r="AK3958" s="70" t="str" cm="1">
        <f t="array" ref="AK3958">_xlfn.IFS(AH3958&lt;&gt;"","1",AI3958&lt;&gt;"","2",AJ3958&lt;&gt;"","3")</f>
        <v>3</v>
      </c>
    </row>
    <row r="3959" spans="1:37" x14ac:dyDescent="0.25">
      <c r="A3959" t="s">
        <v>718</v>
      </c>
      <c r="B3959" t="s">
        <v>368</v>
      </c>
      <c r="C3959" s="67" t="str">
        <f t="shared" si="447"/>
        <v>Lexi Manteufel</v>
      </c>
      <c r="D3959" s="71" t="str" cm="1">
        <f t="array" ref="D3959">_xlfn.IFS(AK3959="1",CONCATENATE(C3959,"Regional"),AK3959="2",CONCATENATE(C3959,"Sectional"),AK3959="3",CONCATENATE(C3959,COUNTIF($C$1:C3959,C3959)))</f>
        <v>Lexi Manteufel7</v>
      </c>
      <c r="E3959" s="66">
        <v>45174.479166666664</v>
      </c>
      <c r="F3959" t="s">
        <v>2657</v>
      </c>
      <c r="G3959" s="46">
        <v>60</v>
      </c>
      <c r="H3959" s="46">
        <v>90</v>
      </c>
      <c r="I3959" s="46">
        <v>31</v>
      </c>
      <c r="J3959" t="s">
        <v>770</v>
      </c>
      <c r="K3959" t="s">
        <v>90</v>
      </c>
      <c r="L3959" s="46">
        <v>5216</v>
      </c>
      <c r="M3959" s="46">
        <v>72</v>
      </c>
      <c r="N3959" s="46">
        <v>69.5</v>
      </c>
      <c r="O3959" s="46">
        <v>124</v>
      </c>
      <c r="P3959" s="46">
        <f t="shared" si="448"/>
        <v>2</v>
      </c>
      <c r="R3959" s="67" t="s">
        <v>1315</v>
      </c>
      <c r="S3959" s="67">
        <f>COUNTIF(Y$2:$Y$100,R3959)</f>
        <v>0</v>
      </c>
      <c r="V3959" s="67">
        <f t="shared" si="449"/>
        <v>0</v>
      </c>
      <c r="AB3959" t="s">
        <v>90</v>
      </c>
      <c r="AC3959" s="46">
        <v>5216</v>
      </c>
      <c r="AD3959" s="46">
        <v>72</v>
      </c>
      <c r="AE3959" s="46">
        <v>69.5</v>
      </c>
      <c r="AF3959" s="46">
        <v>124</v>
      </c>
      <c r="AH3959" s="70" t="str">
        <f t="shared" si="450"/>
        <v/>
      </c>
      <c r="AI3959" s="70" t="str">
        <f t="shared" si="451"/>
        <v/>
      </c>
      <c r="AJ3959" s="70" t="str">
        <f t="shared" si="452"/>
        <v>X</v>
      </c>
      <c r="AK3959" s="70" t="str" cm="1">
        <f t="array" ref="AK3959">_xlfn.IFS(AH3959&lt;&gt;"","1",AI3959&lt;&gt;"","2",AJ3959&lt;&gt;"","3")</f>
        <v>3</v>
      </c>
    </row>
    <row r="3960" spans="1:37" x14ac:dyDescent="0.25">
      <c r="A3960" t="s">
        <v>250</v>
      </c>
      <c r="B3960" t="s">
        <v>567</v>
      </c>
      <c r="C3960" s="67" t="str">
        <f t="shared" si="447"/>
        <v>Anika Fredericks</v>
      </c>
      <c r="D3960" s="71" t="str" cm="1">
        <f t="array" ref="D3960">_xlfn.IFS(AK3960="1",CONCATENATE(C3960,"Regional"),AK3960="2",CONCATENATE(C3960,"Sectional"),AK3960="3",CONCATENATE(C3960,COUNTIF($C$1:C3960,C3960)))</f>
        <v>Anika Fredericks8</v>
      </c>
      <c r="E3960" s="66">
        <v>45174.479166666664</v>
      </c>
      <c r="F3960" t="s">
        <v>2657</v>
      </c>
      <c r="G3960" s="46">
        <v>60</v>
      </c>
      <c r="H3960" s="46">
        <v>91</v>
      </c>
      <c r="I3960" s="46">
        <v>35</v>
      </c>
      <c r="J3960" t="s">
        <v>770</v>
      </c>
      <c r="K3960" t="s">
        <v>90</v>
      </c>
      <c r="L3960" s="46">
        <v>5216</v>
      </c>
      <c r="M3960" s="46">
        <v>72</v>
      </c>
      <c r="N3960" s="46">
        <v>69.5</v>
      </c>
      <c r="O3960" s="46">
        <v>124</v>
      </c>
      <c r="P3960" s="46">
        <f t="shared" si="448"/>
        <v>2</v>
      </c>
      <c r="R3960" s="67" t="s">
        <v>1225</v>
      </c>
      <c r="S3960" s="67">
        <f>COUNTIF(Y$2:$Y$100,R3960)</f>
        <v>0</v>
      </c>
      <c r="V3960" s="67">
        <f t="shared" si="449"/>
        <v>0</v>
      </c>
      <c r="AB3960" t="s">
        <v>90</v>
      </c>
      <c r="AC3960" s="46">
        <v>5216</v>
      </c>
      <c r="AD3960" s="46">
        <v>72</v>
      </c>
      <c r="AE3960" s="46">
        <v>69.5</v>
      </c>
      <c r="AF3960" s="46">
        <v>124</v>
      </c>
      <c r="AH3960" s="70" t="str">
        <f t="shared" si="450"/>
        <v/>
      </c>
      <c r="AI3960" s="70" t="str">
        <f t="shared" si="451"/>
        <v/>
      </c>
      <c r="AJ3960" s="70" t="str">
        <f t="shared" si="452"/>
        <v>X</v>
      </c>
      <c r="AK3960" s="70" t="str" cm="1">
        <f t="array" ref="AK3960">_xlfn.IFS(AH3960&lt;&gt;"","1",AI3960&lt;&gt;"","2",AJ3960&lt;&gt;"","3")</f>
        <v>3</v>
      </c>
    </row>
    <row r="3961" spans="1:37" x14ac:dyDescent="0.25">
      <c r="A3961" t="s">
        <v>746</v>
      </c>
      <c r="B3961" t="s">
        <v>682</v>
      </c>
      <c r="C3961" s="67" t="str">
        <f t="shared" si="447"/>
        <v>Aubrey Westerman</v>
      </c>
      <c r="D3961" s="71" t="str" cm="1">
        <f t="array" ref="D3961">_xlfn.IFS(AK3961="1",CONCATENATE(C3961,"Regional"),AK3961="2",CONCATENATE(C3961,"Sectional"),AK3961="3",CONCATENATE(C3961,COUNTIF($C$1:C3961,C3961)))</f>
        <v>Aubrey Westerman7</v>
      </c>
      <c r="E3961" s="66">
        <v>45174.479166666664</v>
      </c>
      <c r="F3961" t="s">
        <v>2657</v>
      </c>
      <c r="G3961" s="46">
        <v>60</v>
      </c>
      <c r="H3961" s="46">
        <v>91</v>
      </c>
      <c r="I3961" s="46">
        <v>35</v>
      </c>
      <c r="J3961" t="s">
        <v>770</v>
      </c>
      <c r="K3961" t="s">
        <v>90</v>
      </c>
      <c r="L3961" s="46">
        <v>5216</v>
      </c>
      <c r="M3961" s="46">
        <v>72</v>
      </c>
      <c r="N3961" s="46">
        <v>69.5</v>
      </c>
      <c r="O3961" s="46">
        <v>124</v>
      </c>
      <c r="P3961" s="46">
        <f t="shared" si="448"/>
        <v>2</v>
      </c>
      <c r="R3961" s="67" t="s">
        <v>3478</v>
      </c>
      <c r="S3961" s="67">
        <f>COUNTIF(Y$2:$Y$100,R3961)</f>
        <v>0</v>
      </c>
      <c r="V3961" s="67">
        <f t="shared" si="449"/>
        <v>0</v>
      </c>
      <c r="AB3961" t="s">
        <v>90</v>
      </c>
      <c r="AC3961" s="46">
        <v>5216</v>
      </c>
      <c r="AD3961" s="46">
        <v>72</v>
      </c>
      <c r="AE3961" s="46">
        <v>69.5</v>
      </c>
      <c r="AF3961" s="46">
        <v>124</v>
      </c>
      <c r="AH3961" s="70" t="str">
        <f t="shared" si="450"/>
        <v/>
      </c>
      <c r="AI3961" s="70" t="str">
        <f t="shared" si="451"/>
        <v/>
      </c>
      <c r="AJ3961" s="70" t="str">
        <f t="shared" si="452"/>
        <v>X</v>
      </c>
      <c r="AK3961" s="70" t="str" cm="1">
        <f t="array" ref="AK3961">_xlfn.IFS(AH3961&lt;&gt;"","1",AI3961&lt;&gt;"","2",AJ3961&lt;&gt;"","3")</f>
        <v>3</v>
      </c>
    </row>
    <row r="3962" spans="1:37" x14ac:dyDescent="0.25">
      <c r="A3962" t="s">
        <v>568</v>
      </c>
      <c r="B3962" t="s">
        <v>637</v>
      </c>
      <c r="C3962" s="67" t="str">
        <f t="shared" si="447"/>
        <v>Jeanne Rohl</v>
      </c>
      <c r="D3962" s="71" t="str" cm="1">
        <f t="array" ref="D3962">_xlfn.IFS(AK3962="1",CONCATENATE(C3962,"Regional"),AK3962="2",CONCATENATE(C3962,"Sectional"),AK3962="3",CONCATENATE(C3962,COUNTIF($C$1:C3962,C3962)))</f>
        <v>Jeanne Rohl9</v>
      </c>
      <c r="E3962" s="66">
        <v>45174.479166666664</v>
      </c>
      <c r="F3962" t="s">
        <v>2657</v>
      </c>
      <c r="G3962" s="46">
        <v>60</v>
      </c>
      <c r="H3962" s="46">
        <v>92</v>
      </c>
      <c r="I3962" s="46">
        <v>37</v>
      </c>
      <c r="J3962" t="s">
        <v>770</v>
      </c>
      <c r="K3962" t="s">
        <v>90</v>
      </c>
      <c r="L3962" s="46">
        <v>5216</v>
      </c>
      <c r="M3962" s="46">
        <v>72</v>
      </c>
      <c r="N3962" s="46">
        <v>69.5</v>
      </c>
      <c r="O3962" s="46">
        <v>124</v>
      </c>
      <c r="P3962" s="46">
        <f t="shared" si="448"/>
        <v>2</v>
      </c>
      <c r="R3962" s="67" t="s">
        <v>1267</v>
      </c>
      <c r="S3962" s="67">
        <f>COUNTIF(Y$2:$Y$100,R3962)</f>
        <v>0</v>
      </c>
      <c r="V3962" s="67">
        <f t="shared" si="449"/>
        <v>0</v>
      </c>
      <c r="AB3962" t="s">
        <v>90</v>
      </c>
      <c r="AC3962" s="46">
        <v>5216</v>
      </c>
      <c r="AD3962" s="46">
        <v>72</v>
      </c>
      <c r="AE3962" s="46">
        <v>69.5</v>
      </c>
      <c r="AF3962" s="46">
        <v>124</v>
      </c>
      <c r="AH3962" s="70" t="str">
        <f t="shared" si="450"/>
        <v/>
      </c>
      <c r="AI3962" s="70" t="str">
        <f t="shared" si="451"/>
        <v/>
      </c>
      <c r="AJ3962" s="70" t="str">
        <f t="shared" si="452"/>
        <v>X</v>
      </c>
      <c r="AK3962" s="70" t="str" cm="1">
        <f t="array" ref="AK3962">_xlfn.IFS(AH3962&lt;&gt;"","1",AI3962&lt;&gt;"","2",AJ3962&lt;&gt;"","3")</f>
        <v>3</v>
      </c>
    </row>
    <row r="3963" spans="1:37" x14ac:dyDescent="0.25">
      <c r="A3963" t="s">
        <v>321</v>
      </c>
      <c r="B3963" t="s">
        <v>1002</v>
      </c>
      <c r="C3963" s="67" t="str">
        <f t="shared" si="447"/>
        <v>Landry Nelson</v>
      </c>
      <c r="D3963" s="71" t="str" cm="1">
        <f t="array" ref="D3963">_xlfn.IFS(AK3963="1",CONCATENATE(C3963,"Regional"),AK3963="2",CONCATENATE(C3963,"Sectional"),AK3963="3",CONCATENATE(C3963,COUNTIF($C$1:C3963,C3963)))</f>
        <v>Landry Nelson4</v>
      </c>
      <c r="E3963" s="66">
        <v>45174.479166666664</v>
      </c>
      <c r="F3963" t="s">
        <v>2657</v>
      </c>
      <c r="G3963" s="46">
        <v>60</v>
      </c>
      <c r="H3963" s="46">
        <v>92</v>
      </c>
      <c r="I3963" s="46">
        <v>37</v>
      </c>
      <c r="J3963" t="s">
        <v>770</v>
      </c>
      <c r="K3963" t="s">
        <v>90</v>
      </c>
      <c r="L3963" s="46">
        <v>5216</v>
      </c>
      <c r="M3963" s="46">
        <v>72</v>
      </c>
      <c r="N3963" s="46">
        <v>69.5</v>
      </c>
      <c r="O3963" s="46">
        <v>124</v>
      </c>
      <c r="P3963" s="46">
        <f t="shared" si="448"/>
        <v>2</v>
      </c>
      <c r="R3963" s="67" t="s">
        <v>1504</v>
      </c>
      <c r="S3963" s="67">
        <f>COUNTIF(Y$2:$Y$100,R3963)</f>
        <v>0</v>
      </c>
      <c r="V3963" s="67">
        <f t="shared" si="449"/>
        <v>0</v>
      </c>
      <c r="AB3963" t="s">
        <v>90</v>
      </c>
      <c r="AC3963" s="46">
        <v>5216</v>
      </c>
      <c r="AD3963" s="46">
        <v>72</v>
      </c>
      <c r="AE3963" s="46">
        <v>69.5</v>
      </c>
      <c r="AF3963" s="46">
        <v>124</v>
      </c>
      <c r="AH3963" s="70" t="str">
        <f t="shared" si="450"/>
        <v/>
      </c>
      <c r="AI3963" s="70" t="str">
        <f t="shared" si="451"/>
        <v/>
      </c>
      <c r="AJ3963" s="70" t="str">
        <f t="shared" si="452"/>
        <v>X</v>
      </c>
      <c r="AK3963" s="70" t="str" cm="1">
        <f t="array" ref="AK3963">_xlfn.IFS(AH3963&lt;&gt;"","1",AI3963&lt;&gt;"","2",AJ3963&lt;&gt;"","3")</f>
        <v>3</v>
      </c>
    </row>
    <row r="3964" spans="1:37" x14ac:dyDescent="0.25">
      <c r="A3964" t="s">
        <v>998</v>
      </c>
      <c r="B3964" t="s">
        <v>362</v>
      </c>
      <c r="C3964" s="67" t="str">
        <f t="shared" si="447"/>
        <v>Emma Holzmacher</v>
      </c>
      <c r="D3964" s="71" t="str" cm="1">
        <f t="array" ref="D3964">_xlfn.IFS(AK3964="1",CONCATENATE(C3964,"Regional"),AK3964="2",CONCATENATE(C3964,"Sectional"),AK3964="3",CONCATENATE(C3964,COUNTIF($C$1:C3964,C3964)))</f>
        <v>Emma Holzmacher7</v>
      </c>
      <c r="E3964" s="66">
        <v>45174.479166666664</v>
      </c>
      <c r="F3964" t="s">
        <v>2657</v>
      </c>
      <c r="G3964" s="46">
        <v>60</v>
      </c>
      <c r="H3964" s="46">
        <v>94</v>
      </c>
      <c r="I3964" s="46">
        <v>39</v>
      </c>
      <c r="J3964" t="s">
        <v>770</v>
      </c>
      <c r="K3964" t="s">
        <v>90</v>
      </c>
      <c r="L3964" s="46">
        <v>5216</v>
      </c>
      <c r="M3964" s="46">
        <v>72</v>
      </c>
      <c r="N3964" s="46">
        <v>69.5</v>
      </c>
      <c r="O3964" s="46">
        <v>124</v>
      </c>
      <c r="P3964" s="46">
        <f t="shared" si="448"/>
        <v>2</v>
      </c>
      <c r="R3964" s="67" t="s">
        <v>1501</v>
      </c>
      <c r="S3964" s="67">
        <f>COUNTIF(Y$2:$Y$100,R3964)</f>
        <v>0</v>
      </c>
      <c r="V3964" s="67">
        <f t="shared" si="449"/>
        <v>0</v>
      </c>
      <c r="AB3964" t="s">
        <v>90</v>
      </c>
      <c r="AC3964" s="46">
        <v>5216</v>
      </c>
      <c r="AD3964" s="46">
        <v>72</v>
      </c>
      <c r="AE3964" s="46">
        <v>69.5</v>
      </c>
      <c r="AF3964" s="46">
        <v>124</v>
      </c>
      <c r="AH3964" s="70" t="str">
        <f t="shared" si="450"/>
        <v/>
      </c>
      <c r="AI3964" s="70" t="str">
        <f t="shared" si="451"/>
        <v/>
      </c>
      <c r="AJ3964" s="70" t="str">
        <f t="shared" si="452"/>
        <v>X</v>
      </c>
      <c r="AK3964" s="70" t="str" cm="1">
        <f t="array" ref="AK3964">_xlfn.IFS(AH3964&lt;&gt;"","1",AI3964&lt;&gt;"","2",AJ3964&lt;&gt;"","3")</f>
        <v>3</v>
      </c>
    </row>
    <row r="3965" spans="1:37" x14ac:dyDescent="0.25">
      <c r="A3965" t="s">
        <v>485</v>
      </c>
      <c r="B3965" t="s">
        <v>428</v>
      </c>
      <c r="C3965" s="67" t="str">
        <f t="shared" si="447"/>
        <v>Annika Jafferis</v>
      </c>
      <c r="D3965" s="71" t="str" cm="1">
        <f t="array" ref="D3965">_xlfn.IFS(AK3965="1",CONCATENATE(C3965,"Regional"),AK3965="2",CONCATENATE(C3965,"Sectional"),AK3965="3",CONCATENATE(C3965,COUNTIF($C$1:C3965,C3965)))</f>
        <v>Annika Jafferis7</v>
      </c>
      <c r="E3965" s="66">
        <v>45174.479166666664</v>
      </c>
      <c r="F3965" t="s">
        <v>2657</v>
      </c>
      <c r="G3965" s="46">
        <v>60</v>
      </c>
      <c r="H3965" s="46">
        <v>95</v>
      </c>
      <c r="I3965" s="46">
        <v>40</v>
      </c>
      <c r="J3965" t="s">
        <v>770</v>
      </c>
      <c r="K3965" t="s">
        <v>90</v>
      </c>
      <c r="L3965" s="46">
        <v>5216</v>
      </c>
      <c r="M3965" s="46">
        <v>72</v>
      </c>
      <c r="N3965" s="46">
        <v>69.5</v>
      </c>
      <c r="O3965" s="46">
        <v>124</v>
      </c>
      <c r="P3965" s="46">
        <f t="shared" si="448"/>
        <v>2</v>
      </c>
      <c r="R3965" s="67" t="s">
        <v>1176</v>
      </c>
      <c r="S3965" s="67">
        <f>COUNTIF(Y$2:$Y$100,R3965)</f>
        <v>0</v>
      </c>
      <c r="V3965" s="67">
        <f t="shared" si="449"/>
        <v>0</v>
      </c>
      <c r="AB3965" t="s">
        <v>90</v>
      </c>
      <c r="AC3965" s="46">
        <v>5216</v>
      </c>
      <c r="AD3965" s="46">
        <v>72</v>
      </c>
      <c r="AE3965" s="46">
        <v>69.5</v>
      </c>
      <c r="AF3965" s="46">
        <v>124</v>
      </c>
      <c r="AH3965" s="70" t="str">
        <f t="shared" si="450"/>
        <v/>
      </c>
      <c r="AI3965" s="70" t="str">
        <f t="shared" si="451"/>
        <v/>
      </c>
      <c r="AJ3965" s="70" t="str">
        <f t="shared" si="452"/>
        <v>X</v>
      </c>
      <c r="AK3965" s="70" t="str" cm="1">
        <f t="array" ref="AK3965">_xlfn.IFS(AH3965&lt;&gt;"","1",AI3965&lt;&gt;"","2",AJ3965&lt;&gt;"","3")</f>
        <v>3</v>
      </c>
    </row>
    <row r="3966" spans="1:37" x14ac:dyDescent="0.25">
      <c r="A3966" t="s">
        <v>483</v>
      </c>
      <c r="B3966" t="s">
        <v>458</v>
      </c>
      <c r="C3966" s="67" t="str">
        <f t="shared" si="447"/>
        <v>Lauren Coombs</v>
      </c>
      <c r="D3966" s="71" t="str" cm="1">
        <f t="array" ref="D3966">_xlfn.IFS(AK3966="1",CONCATENATE(C3966,"Regional"),AK3966="2",CONCATENATE(C3966,"Sectional"),AK3966="3",CONCATENATE(C3966,COUNTIF($C$1:C3966,C3966)))</f>
        <v>Lauren Coombs6</v>
      </c>
      <c r="E3966" s="66">
        <v>45174.479166666664</v>
      </c>
      <c r="F3966" t="s">
        <v>2657</v>
      </c>
      <c r="G3966" s="46">
        <v>60</v>
      </c>
      <c r="H3966" s="46">
        <v>96</v>
      </c>
      <c r="I3966" s="46">
        <v>41</v>
      </c>
      <c r="J3966" t="s">
        <v>770</v>
      </c>
      <c r="K3966" t="s">
        <v>90</v>
      </c>
      <c r="L3966" s="46">
        <v>5216</v>
      </c>
      <c r="M3966" s="46">
        <v>72</v>
      </c>
      <c r="N3966" s="46">
        <v>69.5</v>
      </c>
      <c r="O3966" s="46">
        <v>124</v>
      </c>
      <c r="P3966" s="46">
        <f t="shared" si="448"/>
        <v>2</v>
      </c>
      <c r="R3966" s="67" t="s">
        <v>1174</v>
      </c>
      <c r="S3966" s="67">
        <f>COUNTIF(Y$2:$Y$100,R3966)</f>
        <v>0</v>
      </c>
      <c r="V3966" s="67">
        <f t="shared" si="449"/>
        <v>0</v>
      </c>
      <c r="AB3966" t="s">
        <v>90</v>
      </c>
      <c r="AC3966" s="46">
        <v>5216</v>
      </c>
      <c r="AD3966" s="46">
        <v>72</v>
      </c>
      <c r="AE3966" s="46">
        <v>69.5</v>
      </c>
      <c r="AF3966" s="46">
        <v>124</v>
      </c>
      <c r="AH3966" s="70" t="str">
        <f t="shared" si="450"/>
        <v/>
      </c>
      <c r="AI3966" s="70" t="str">
        <f t="shared" si="451"/>
        <v/>
      </c>
      <c r="AJ3966" s="70" t="str">
        <f t="shared" si="452"/>
        <v>X</v>
      </c>
      <c r="AK3966" s="70" t="str" cm="1">
        <f t="array" ref="AK3966">_xlfn.IFS(AH3966&lt;&gt;"","1",AI3966&lt;&gt;"","2",AJ3966&lt;&gt;"","3")</f>
        <v>3</v>
      </c>
    </row>
    <row r="3967" spans="1:37" x14ac:dyDescent="0.25">
      <c r="A3967" t="s">
        <v>335</v>
      </c>
      <c r="B3967" t="s">
        <v>1613</v>
      </c>
      <c r="C3967" s="67" t="str">
        <f t="shared" si="447"/>
        <v>Arianna Price</v>
      </c>
      <c r="D3967" s="71" t="str" cm="1">
        <f t="array" ref="D3967">_xlfn.IFS(AK3967="1",CONCATENATE(C3967,"Regional"),AK3967="2",CONCATENATE(C3967,"Sectional"),AK3967="3",CONCATENATE(C3967,COUNTIF($C$1:C3967,C3967)))</f>
        <v>Arianna Price6</v>
      </c>
      <c r="E3967" s="66">
        <v>45174.479166666664</v>
      </c>
      <c r="F3967" t="s">
        <v>2657</v>
      </c>
      <c r="G3967" s="46">
        <v>60</v>
      </c>
      <c r="H3967" s="46">
        <v>96</v>
      </c>
      <c r="I3967" s="46">
        <v>41</v>
      </c>
      <c r="J3967" t="s">
        <v>770</v>
      </c>
      <c r="K3967" t="s">
        <v>90</v>
      </c>
      <c r="L3967" s="46">
        <v>5216</v>
      </c>
      <c r="M3967" s="46">
        <v>72</v>
      </c>
      <c r="N3967" s="46">
        <v>69.5</v>
      </c>
      <c r="O3967" s="46">
        <v>124</v>
      </c>
      <c r="P3967" s="46">
        <f t="shared" si="448"/>
        <v>2</v>
      </c>
      <c r="R3967" s="67" t="s">
        <v>3561</v>
      </c>
      <c r="S3967" s="67">
        <f>COUNTIF(Y$2:$Y$100,R3967)</f>
        <v>0</v>
      </c>
      <c r="V3967" s="67">
        <f t="shared" si="449"/>
        <v>0</v>
      </c>
      <c r="AB3967" t="s">
        <v>90</v>
      </c>
      <c r="AC3967" s="46">
        <v>5216</v>
      </c>
      <c r="AD3967" s="46">
        <v>72</v>
      </c>
      <c r="AE3967" s="46">
        <v>69.5</v>
      </c>
      <c r="AF3967" s="46">
        <v>124</v>
      </c>
      <c r="AH3967" s="70" t="str">
        <f t="shared" si="450"/>
        <v/>
      </c>
      <c r="AI3967" s="70" t="str">
        <f t="shared" si="451"/>
        <v/>
      </c>
      <c r="AJ3967" s="70" t="str">
        <f t="shared" si="452"/>
        <v>X</v>
      </c>
      <c r="AK3967" s="70" t="str" cm="1">
        <f t="array" ref="AK3967">_xlfn.IFS(AH3967&lt;&gt;"","1",AI3967&lt;&gt;"","2",AJ3967&lt;&gt;"","3")</f>
        <v>3</v>
      </c>
    </row>
    <row r="3968" spans="1:37" x14ac:dyDescent="0.25">
      <c r="A3968" t="s">
        <v>607</v>
      </c>
      <c r="B3968" t="s">
        <v>443</v>
      </c>
      <c r="C3968" s="67" t="str">
        <f t="shared" si="447"/>
        <v>Emily Mallace</v>
      </c>
      <c r="D3968" s="71" t="str" cm="1">
        <f t="array" ref="D3968">_xlfn.IFS(AK3968="1",CONCATENATE(C3968,"Regional"),AK3968="2",CONCATENATE(C3968,"Sectional"),AK3968="3",CONCATENATE(C3968,COUNTIF($C$1:C3968,C3968)))</f>
        <v>Emily Mallace9</v>
      </c>
      <c r="E3968" s="66">
        <v>45174.479166666664</v>
      </c>
      <c r="F3968" t="s">
        <v>2657</v>
      </c>
      <c r="G3968" s="46">
        <v>60</v>
      </c>
      <c r="H3968" s="46">
        <v>96</v>
      </c>
      <c r="I3968" s="46">
        <v>41</v>
      </c>
      <c r="J3968" t="s">
        <v>770</v>
      </c>
      <c r="K3968" t="s">
        <v>90</v>
      </c>
      <c r="L3968" s="46">
        <v>5216</v>
      </c>
      <c r="M3968" s="46">
        <v>72</v>
      </c>
      <c r="N3968" s="46">
        <v>69.5</v>
      </c>
      <c r="O3968" s="46">
        <v>124</v>
      </c>
      <c r="P3968" s="46">
        <f t="shared" si="448"/>
        <v>2</v>
      </c>
      <c r="R3968" s="67" t="s">
        <v>2747</v>
      </c>
      <c r="S3968" s="67">
        <f>COUNTIF(Y$2:$Y$100,R3968)</f>
        <v>0</v>
      </c>
      <c r="V3968" s="67">
        <f t="shared" si="449"/>
        <v>0</v>
      </c>
      <c r="AB3968" t="s">
        <v>90</v>
      </c>
      <c r="AC3968" s="46">
        <v>5216</v>
      </c>
      <c r="AD3968" s="46">
        <v>72</v>
      </c>
      <c r="AE3968" s="46">
        <v>69.5</v>
      </c>
      <c r="AF3968" s="46">
        <v>124</v>
      </c>
      <c r="AH3968" s="70" t="str">
        <f t="shared" si="450"/>
        <v/>
      </c>
      <c r="AI3968" s="70" t="str">
        <f t="shared" si="451"/>
        <v/>
      </c>
      <c r="AJ3968" s="70" t="str">
        <f t="shared" si="452"/>
        <v>X</v>
      </c>
      <c r="AK3968" s="70" t="str" cm="1">
        <f t="array" ref="AK3968">_xlfn.IFS(AH3968&lt;&gt;"","1",AI3968&lt;&gt;"","2",AJ3968&lt;&gt;"","3")</f>
        <v>3</v>
      </c>
    </row>
    <row r="3969" spans="1:37" x14ac:dyDescent="0.25">
      <c r="A3969" t="s">
        <v>3410</v>
      </c>
      <c r="B3969" t="s">
        <v>422</v>
      </c>
      <c r="C3969" s="67" t="str">
        <f t="shared" si="447"/>
        <v>Caroline Cutrano</v>
      </c>
      <c r="D3969" s="71" t="str" cm="1">
        <f t="array" ref="D3969">_xlfn.IFS(AK3969="1",CONCATENATE(C3969,"Regional"),AK3969="2",CONCATENATE(C3969,"Sectional"),AK3969="3",CONCATENATE(C3969,COUNTIF($C$1:C3969,C3969)))</f>
        <v>Caroline Cutrano5</v>
      </c>
      <c r="E3969" s="66">
        <v>45174.479166666664</v>
      </c>
      <c r="F3969" t="s">
        <v>2657</v>
      </c>
      <c r="G3969" s="46">
        <v>60</v>
      </c>
      <c r="H3969" s="46">
        <v>97</v>
      </c>
      <c r="I3969" s="46">
        <v>44</v>
      </c>
      <c r="J3969" t="s">
        <v>770</v>
      </c>
      <c r="K3969" t="s">
        <v>90</v>
      </c>
      <c r="L3969" s="46">
        <v>5216</v>
      </c>
      <c r="M3969" s="46">
        <v>72</v>
      </c>
      <c r="N3969" s="46">
        <v>69.5</v>
      </c>
      <c r="O3969" s="46">
        <v>124</v>
      </c>
      <c r="P3969" s="46">
        <f t="shared" si="448"/>
        <v>2</v>
      </c>
      <c r="R3969" s="67" t="s">
        <v>3563</v>
      </c>
      <c r="S3969" s="67">
        <f>COUNTIF(Y$2:$Y$100,R3969)</f>
        <v>0</v>
      </c>
      <c r="V3969" s="67">
        <f t="shared" si="449"/>
        <v>0</v>
      </c>
      <c r="AB3969" t="s">
        <v>90</v>
      </c>
      <c r="AC3969" s="46">
        <v>5216</v>
      </c>
      <c r="AD3969" s="46">
        <v>72</v>
      </c>
      <c r="AE3969" s="46">
        <v>69.5</v>
      </c>
      <c r="AF3969" s="46">
        <v>124</v>
      </c>
      <c r="AH3969" s="70" t="str">
        <f t="shared" si="450"/>
        <v/>
      </c>
      <c r="AI3969" s="70" t="str">
        <f t="shared" si="451"/>
        <v/>
      </c>
      <c r="AJ3969" s="70" t="str">
        <f t="shared" si="452"/>
        <v>X</v>
      </c>
      <c r="AK3969" s="70" t="str" cm="1">
        <f t="array" ref="AK3969">_xlfn.IFS(AH3969&lt;&gt;"","1",AI3969&lt;&gt;"","2",AJ3969&lt;&gt;"","3")</f>
        <v>3</v>
      </c>
    </row>
    <row r="3970" spans="1:37" x14ac:dyDescent="0.25">
      <c r="A3970" t="s">
        <v>378</v>
      </c>
      <c r="B3970" t="s">
        <v>484</v>
      </c>
      <c r="C3970" s="67" t="str">
        <f t="shared" ref="C3970:C4033" si="454">CONCATENATE(B3970," ",A3970)</f>
        <v>Abbie Welch</v>
      </c>
      <c r="D3970" s="71" t="str" cm="1">
        <f t="array" ref="D3970">_xlfn.IFS(AK3970="1",CONCATENATE(C3970,"Regional"),AK3970="2",CONCATENATE(C3970,"Sectional"),AK3970="3",CONCATENATE(C3970,COUNTIF($C$1:C3970,C3970)))</f>
        <v>Abbie Welch6</v>
      </c>
      <c r="E3970" s="66">
        <v>45174.479166666664</v>
      </c>
      <c r="F3970" t="s">
        <v>2657</v>
      </c>
      <c r="G3970" s="46">
        <v>60</v>
      </c>
      <c r="H3970" s="46">
        <v>98</v>
      </c>
      <c r="I3970" s="46">
        <v>45</v>
      </c>
      <c r="J3970" t="s">
        <v>770</v>
      </c>
      <c r="K3970" t="s">
        <v>90</v>
      </c>
      <c r="L3970" s="46">
        <v>5216</v>
      </c>
      <c r="M3970" s="46">
        <v>72</v>
      </c>
      <c r="N3970" s="46">
        <v>69.5</v>
      </c>
      <c r="O3970" s="46">
        <v>124</v>
      </c>
      <c r="P3970" s="46">
        <f t="shared" ref="P3970:P4033" si="455">IF(L3970&gt;4000,2,1)</f>
        <v>2</v>
      </c>
      <c r="R3970" s="67" t="s">
        <v>1175</v>
      </c>
      <c r="S3970" s="67">
        <f>COUNTIF(Y$2:$Y$100,R3970)</f>
        <v>0</v>
      </c>
      <c r="V3970" s="67">
        <f t="shared" ref="V3970:V4033" si="456">COUNTIF(R3970:R6593,Y3970)</f>
        <v>0</v>
      </c>
      <c r="AB3970" t="s">
        <v>90</v>
      </c>
      <c r="AC3970" s="46">
        <v>5216</v>
      </c>
      <c r="AD3970" s="46">
        <v>72</v>
      </c>
      <c r="AE3970" s="46">
        <v>69.5</v>
      </c>
      <c r="AF3970" s="46">
        <v>124</v>
      </c>
      <c r="AH3970" s="70" t="str">
        <f t="shared" ref="AH3970:AH4033" si="457">IF(ISNUMBER(SEARCH("regional",$F3970)),$F3970,"")</f>
        <v/>
      </c>
      <c r="AI3970" s="70" t="str">
        <f t="shared" ref="AI3970:AI4033" si="458">IF(ISNUMBER(SEARCH("sectional",$F3970)),$F3970,"")</f>
        <v/>
      </c>
      <c r="AJ3970" s="70" t="str">
        <f t="shared" ref="AJ3970:AJ4033" si="459">IF(AND(AH3970="",AI3970=""),"X","")</f>
        <v>X</v>
      </c>
      <c r="AK3970" s="70" t="str" cm="1">
        <f t="array" ref="AK3970">_xlfn.IFS(AH3970&lt;&gt;"","1",AI3970&lt;&gt;"","2",AJ3970&lt;&gt;"","3")</f>
        <v>3</v>
      </c>
    </row>
    <row r="3971" spans="1:37" x14ac:dyDescent="0.25">
      <c r="A3971" t="s">
        <v>472</v>
      </c>
      <c r="B3971" t="s">
        <v>330</v>
      </c>
      <c r="C3971" s="67" t="str">
        <f t="shared" si="454"/>
        <v>Maya Ziegler</v>
      </c>
      <c r="D3971" s="71" t="str" cm="1">
        <f t="array" ref="D3971">_xlfn.IFS(AK3971="1",CONCATENATE(C3971,"Regional"),AK3971="2",CONCATENATE(C3971,"Sectional"),AK3971="3",CONCATENATE(C3971,COUNTIF($C$1:C3971,C3971)))</f>
        <v>Maya Ziegler5</v>
      </c>
      <c r="E3971" s="66">
        <v>45174.479166666664</v>
      </c>
      <c r="F3971" t="s">
        <v>2657</v>
      </c>
      <c r="G3971" s="46">
        <v>60</v>
      </c>
      <c r="H3971" s="46">
        <v>99</v>
      </c>
      <c r="I3971" s="46">
        <v>46</v>
      </c>
      <c r="J3971" t="s">
        <v>770</v>
      </c>
      <c r="K3971" t="s">
        <v>90</v>
      </c>
      <c r="L3971" s="46">
        <v>5216</v>
      </c>
      <c r="M3971" s="46">
        <v>72</v>
      </c>
      <c r="N3971" s="46">
        <v>69.5</v>
      </c>
      <c r="O3971" s="46">
        <v>124</v>
      </c>
      <c r="P3971" s="46">
        <f t="shared" si="455"/>
        <v>2</v>
      </c>
      <c r="R3971" s="67" t="s">
        <v>1169</v>
      </c>
      <c r="S3971" s="67">
        <f>COUNTIF(Y$2:$Y$100,R3971)</f>
        <v>0</v>
      </c>
      <c r="V3971" s="67">
        <f t="shared" si="456"/>
        <v>0</v>
      </c>
      <c r="AB3971" t="s">
        <v>90</v>
      </c>
      <c r="AC3971" s="46">
        <v>5216</v>
      </c>
      <c r="AD3971" s="46">
        <v>72</v>
      </c>
      <c r="AE3971" s="46">
        <v>69.5</v>
      </c>
      <c r="AF3971" s="46">
        <v>124</v>
      </c>
      <c r="AH3971" s="70" t="str">
        <f t="shared" si="457"/>
        <v/>
      </c>
      <c r="AI3971" s="70" t="str">
        <f t="shared" si="458"/>
        <v/>
      </c>
      <c r="AJ3971" s="70" t="str">
        <f t="shared" si="459"/>
        <v>X</v>
      </c>
      <c r="AK3971" s="70" t="str" cm="1">
        <f t="array" ref="AK3971">_xlfn.IFS(AH3971&lt;&gt;"","1",AI3971&lt;&gt;"","2",AJ3971&lt;&gt;"","3")</f>
        <v>3</v>
      </c>
    </row>
    <row r="3972" spans="1:37" x14ac:dyDescent="0.25">
      <c r="A3972" t="s">
        <v>1663</v>
      </c>
      <c r="B3972" t="s">
        <v>1662</v>
      </c>
      <c r="C3972" s="67" t="str">
        <f t="shared" si="454"/>
        <v>Laci Griswold</v>
      </c>
      <c r="D3972" s="71" t="str" cm="1">
        <f t="array" ref="D3972">_xlfn.IFS(AK3972="1",CONCATENATE(C3972,"Regional"),AK3972="2",CONCATENATE(C3972,"Sectional"),AK3972="3",CONCATENATE(C3972,COUNTIF($C$1:C3972,C3972)))</f>
        <v>Laci Griswold7</v>
      </c>
      <c r="E3972" s="66">
        <v>45174.479166666664</v>
      </c>
      <c r="F3972" t="s">
        <v>2657</v>
      </c>
      <c r="G3972" s="46">
        <v>60</v>
      </c>
      <c r="H3972" s="46">
        <v>100</v>
      </c>
      <c r="I3972" s="46">
        <v>47</v>
      </c>
      <c r="J3972" t="s">
        <v>770</v>
      </c>
      <c r="K3972" t="s">
        <v>90</v>
      </c>
      <c r="L3972" s="46">
        <v>5216</v>
      </c>
      <c r="M3972" s="46">
        <v>72</v>
      </c>
      <c r="N3972" s="46">
        <v>69.5</v>
      </c>
      <c r="O3972" s="46">
        <v>124</v>
      </c>
      <c r="P3972" s="46">
        <f t="shared" si="455"/>
        <v>2</v>
      </c>
      <c r="R3972" s="67" t="s">
        <v>3490</v>
      </c>
      <c r="S3972" s="67">
        <f>COUNTIF(Y$2:$Y$100,R3972)</f>
        <v>0</v>
      </c>
      <c r="V3972" s="67">
        <f t="shared" si="456"/>
        <v>0</v>
      </c>
      <c r="AB3972" t="s">
        <v>90</v>
      </c>
      <c r="AC3972" s="46">
        <v>5216</v>
      </c>
      <c r="AD3972" s="46">
        <v>72</v>
      </c>
      <c r="AE3972" s="46">
        <v>69.5</v>
      </c>
      <c r="AF3972" s="46">
        <v>124</v>
      </c>
      <c r="AH3972" s="70" t="str">
        <f t="shared" si="457"/>
        <v/>
      </c>
      <c r="AI3972" s="70" t="str">
        <f t="shared" si="458"/>
        <v/>
      </c>
      <c r="AJ3972" s="70" t="str">
        <f t="shared" si="459"/>
        <v>X</v>
      </c>
      <c r="AK3972" s="70" t="str" cm="1">
        <f t="array" ref="AK3972">_xlfn.IFS(AH3972&lt;&gt;"","1",AI3972&lt;&gt;"","2",AJ3972&lt;&gt;"","3")</f>
        <v>3</v>
      </c>
    </row>
    <row r="3973" spans="1:37" x14ac:dyDescent="0.25">
      <c r="A3973" t="s">
        <v>598</v>
      </c>
      <c r="B3973" t="s">
        <v>599</v>
      </c>
      <c r="C3973" s="67" t="str">
        <f t="shared" si="454"/>
        <v>Grace Behm</v>
      </c>
      <c r="D3973" s="71" t="str" cm="1">
        <f t="array" ref="D3973">_xlfn.IFS(AK3973="1",CONCATENATE(C3973,"Regional"),AK3973="2",CONCATENATE(C3973,"Sectional"),AK3973="3",CONCATENATE(C3973,COUNTIF($C$1:C3973,C3973)))</f>
        <v>Grace Behm5</v>
      </c>
      <c r="E3973" s="66">
        <v>45174.479166666664</v>
      </c>
      <c r="F3973" t="s">
        <v>2657</v>
      </c>
      <c r="G3973" s="46">
        <v>60</v>
      </c>
      <c r="H3973" s="46">
        <v>100</v>
      </c>
      <c r="I3973" s="46">
        <v>47</v>
      </c>
      <c r="J3973" t="s">
        <v>770</v>
      </c>
      <c r="K3973" t="s">
        <v>90</v>
      </c>
      <c r="L3973" s="46">
        <v>5216</v>
      </c>
      <c r="M3973" s="46">
        <v>72</v>
      </c>
      <c r="N3973" s="46">
        <v>69.5</v>
      </c>
      <c r="O3973" s="46">
        <v>124</v>
      </c>
      <c r="P3973" s="46">
        <f t="shared" si="455"/>
        <v>2</v>
      </c>
      <c r="R3973" s="67" t="s">
        <v>1244</v>
      </c>
      <c r="S3973" s="67">
        <f>COUNTIF(Y$2:$Y$100,R3973)</f>
        <v>0</v>
      </c>
      <c r="V3973" s="67">
        <f t="shared" si="456"/>
        <v>0</v>
      </c>
      <c r="AB3973" t="s">
        <v>90</v>
      </c>
      <c r="AC3973" s="46">
        <v>5216</v>
      </c>
      <c r="AD3973" s="46">
        <v>72</v>
      </c>
      <c r="AE3973" s="46">
        <v>69.5</v>
      </c>
      <c r="AF3973" s="46">
        <v>124</v>
      </c>
      <c r="AH3973" s="70" t="str">
        <f t="shared" si="457"/>
        <v/>
      </c>
      <c r="AI3973" s="70" t="str">
        <f t="shared" si="458"/>
        <v/>
      </c>
      <c r="AJ3973" s="70" t="str">
        <f t="shared" si="459"/>
        <v>X</v>
      </c>
      <c r="AK3973" s="70" t="str" cm="1">
        <f t="array" ref="AK3973">_xlfn.IFS(AH3973&lt;&gt;"","1",AI3973&lt;&gt;"","2",AJ3973&lt;&gt;"","3")</f>
        <v>3</v>
      </c>
    </row>
    <row r="3974" spans="1:37" x14ac:dyDescent="0.25">
      <c r="A3974" t="s">
        <v>1117</v>
      </c>
      <c r="B3974" t="s">
        <v>1118</v>
      </c>
      <c r="C3974" s="67" t="str">
        <f t="shared" si="454"/>
        <v>Madie Graves</v>
      </c>
      <c r="D3974" s="71" t="str" cm="1">
        <f t="array" ref="D3974">_xlfn.IFS(AK3974="1",CONCATENATE(C3974,"Regional"),AK3974="2",CONCATENATE(C3974,"Sectional"),AK3974="3",CONCATENATE(C3974,COUNTIF($C$1:C3974,C3974)))</f>
        <v>Madie Graves4</v>
      </c>
      <c r="E3974" s="66">
        <v>45174.479166666664</v>
      </c>
      <c r="F3974" t="s">
        <v>2657</v>
      </c>
      <c r="G3974" s="46">
        <v>60</v>
      </c>
      <c r="H3974" s="46">
        <v>102</v>
      </c>
      <c r="I3974" s="46">
        <v>49</v>
      </c>
      <c r="J3974" t="s">
        <v>770</v>
      </c>
      <c r="K3974" t="s">
        <v>90</v>
      </c>
      <c r="L3974" s="46">
        <v>5216</v>
      </c>
      <c r="M3974" s="46">
        <v>72</v>
      </c>
      <c r="N3974" s="46">
        <v>69.5</v>
      </c>
      <c r="O3974" s="46">
        <v>124</v>
      </c>
      <c r="P3974" s="46">
        <f t="shared" si="455"/>
        <v>2</v>
      </c>
      <c r="R3974" s="67" t="s">
        <v>1586</v>
      </c>
      <c r="S3974" s="67">
        <f>COUNTIF(Y$2:$Y$100,R3974)</f>
        <v>0</v>
      </c>
      <c r="V3974" s="67">
        <f t="shared" si="456"/>
        <v>0</v>
      </c>
      <c r="AB3974" t="s">
        <v>90</v>
      </c>
      <c r="AC3974" s="46">
        <v>5216</v>
      </c>
      <c r="AD3974" s="46">
        <v>72</v>
      </c>
      <c r="AE3974" s="46">
        <v>69.5</v>
      </c>
      <c r="AF3974" s="46">
        <v>124</v>
      </c>
      <c r="AH3974" s="70" t="str">
        <f t="shared" si="457"/>
        <v/>
      </c>
      <c r="AI3974" s="70" t="str">
        <f t="shared" si="458"/>
        <v/>
      </c>
      <c r="AJ3974" s="70" t="str">
        <f t="shared" si="459"/>
        <v>X</v>
      </c>
      <c r="AK3974" s="70" t="str" cm="1">
        <f t="array" ref="AK3974">_xlfn.IFS(AH3974&lt;&gt;"","1",AI3974&lt;&gt;"","2",AJ3974&lt;&gt;"","3")</f>
        <v>3</v>
      </c>
    </row>
    <row r="3975" spans="1:37" x14ac:dyDescent="0.25">
      <c r="A3975" t="s">
        <v>1742</v>
      </c>
      <c r="B3975" t="s">
        <v>840</v>
      </c>
      <c r="C3975" s="67" t="str">
        <f t="shared" si="454"/>
        <v>Charlotte Swenson</v>
      </c>
      <c r="D3975" s="71" t="str" cm="1">
        <f t="array" ref="D3975">_xlfn.IFS(AK3975="1",CONCATENATE(C3975,"Regional"),AK3975="2",CONCATENATE(C3975,"Sectional"),AK3975="3",CONCATENATE(C3975,COUNTIF($C$1:C3975,C3975)))</f>
        <v>Charlotte Swenson6</v>
      </c>
      <c r="E3975" s="66">
        <v>45174.479166666664</v>
      </c>
      <c r="F3975" t="s">
        <v>2657</v>
      </c>
      <c r="G3975" s="46">
        <v>60</v>
      </c>
      <c r="H3975" s="46">
        <v>103</v>
      </c>
      <c r="I3975" s="46">
        <v>50</v>
      </c>
      <c r="J3975" t="s">
        <v>770</v>
      </c>
      <c r="K3975" t="s">
        <v>90</v>
      </c>
      <c r="L3975" s="46">
        <v>5216</v>
      </c>
      <c r="M3975" s="46">
        <v>72</v>
      </c>
      <c r="N3975" s="46">
        <v>69.5</v>
      </c>
      <c r="O3975" s="46">
        <v>124</v>
      </c>
      <c r="P3975" s="46">
        <f t="shared" si="455"/>
        <v>2</v>
      </c>
      <c r="R3975" s="67" t="s">
        <v>2745</v>
      </c>
      <c r="S3975" s="67">
        <f>COUNTIF(Y$2:$Y$100,R3975)</f>
        <v>0</v>
      </c>
      <c r="V3975" s="67">
        <f t="shared" si="456"/>
        <v>0</v>
      </c>
      <c r="AB3975" t="s">
        <v>90</v>
      </c>
      <c r="AC3975" s="46">
        <v>5216</v>
      </c>
      <c r="AD3975" s="46">
        <v>72</v>
      </c>
      <c r="AE3975" s="46">
        <v>69.5</v>
      </c>
      <c r="AF3975" s="46">
        <v>124</v>
      </c>
      <c r="AH3975" s="70" t="str">
        <f t="shared" si="457"/>
        <v/>
      </c>
      <c r="AI3975" s="70" t="str">
        <f t="shared" si="458"/>
        <v/>
      </c>
      <c r="AJ3975" s="70" t="str">
        <f t="shared" si="459"/>
        <v>X</v>
      </c>
      <c r="AK3975" s="70" t="str" cm="1">
        <f t="array" ref="AK3975">_xlfn.IFS(AH3975&lt;&gt;"","1",AI3975&lt;&gt;"","2",AJ3975&lt;&gt;"","3")</f>
        <v>3</v>
      </c>
    </row>
    <row r="3976" spans="1:37" x14ac:dyDescent="0.25">
      <c r="A3976" t="s">
        <v>1668</v>
      </c>
      <c r="B3976" t="s">
        <v>328</v>
      </c>
      <c r="C3976" s="67" t="str">
        <f t="shared" si="454"/>
        <v>Emerson Ihde</v>
      </c>
      <c r="D3976" s="71" t="str" cm="1">
        <f t="array" ref="D3976">_xlfn.IFS(AK3976="1",CONCATENATE(C3976,"Regional"),AK3976="2",CONCATENATE(C3976,"Sectional"),AK3976="3",CONCATENATE(C3976,COUNTIF($C$1:C3976,C3976)))</f>
        <v>Emerson Ihde7</v>
      </c>
      <c r="E3976" s="66">
        <v>45174.479166666664</v>
      </c>
      <c r="F3976" t="s">
        <v>2657</v>
      </c>
      <c r="G3976" s="46">
        <v>60</v>
      </c>
      <c r="H3976" s="46">
        <v>103</v>
      </c>
      <c r="I3976" s="46">
        <v>50</v>
      </c>
      <c r="J3976" t="s">
        <v>770</v>
      </c>
      <c r="K3976" t="s">
        <v>90</v>
      </c>
      <c r="L3976" s="46">
        <v>5216</v>
      </c>
      <c r="M3976" s="46">
        <v>72</v>
      </c>
      <c r="N3976" s="46">
        <v>69.5</v>
      </c>
      <c r="O3976" s="46">
        <v>124</v>
      </c>
      <c r="P3976" s="46">
        <f t="shared" si="455"/>
        <v>2</v>
      </c>
      <c r="R3976" s="67" t="s">
        <v>3489</v>
      </c>
      <c r="S3976" s="67">
        <f>COUNTIF(Y$2:$Y$100,R3976)</f>
        <v>0</v>
      </c>
      <c r="V3976" s="67">
        <f t="shared" si="456"/>
        <v>0</v>
      </c>
      <c r="AB3976" t="s">
        <v>90</v>
      </c>
      <c r="AC3976" s="46">
        <v>5216</v>
      </c>
      <c r="AD3976" s="46">
        <v>72</v>
      </c>
      <c r="AE3976" s="46">
        <v>69.5</v>
      </c>
      <c r="AF3976" s="46">
        <v>124</v>
      </c>
      <c r="AH3976" s="70" t="str">
        <f t="shared" si="457"/>
        <v/>
      </c>
      <c r="AI3976" s="70" t="str">
        <f t="shared" si="458"/>
        <v/>
      </c>
      <c r="AJ3976" s="70" t="str">
        <f t="shared" si="459"/>
        <v>X</v>
      </c>
      <c r="AK3976" s="70" t="str" cm="1">
        <f t="array" ref="AK3976">_xlfn.IFS(AH3976&lt;&gt;"","1",AI3976&lt;&gt;"","2",AJ3976&lt;&gt;"","3")</f>
        <v>3</v>
      </c>
    </row>
    <row r="3977" spans="1:37" x14ac:dyDescent="0.25">
      <c r="A3977" t="s">
        <v>748</v>
      </c>
      <c r="B3977" t="s">
        <v>538</v>
      </c>
      <c r="C3977" s="67" t="str">
        <f t="shared" si="454"/>
        <v>Lilly DeRosa</v>
      </c>
      <c r="D3977" s="71" t="str" cm="1">
        <f t="array" ref="D3977">_xlfn.IFS(AK3977="1",CONCATENATE(C3977,"Regional"),AK3977="2",CONCATENATE(C3977,"Sectional"),AK3977="3",CONCATENATE(C3977,COUNTIF($C$1:C3977,C3977)))</f>
        <v>Lilly DeRosa4</v>
      </c>
      <c r="E3977" s="66">
        <v>45174.479166666664</v>
      </c>
      <c r="F3977" t="s">
        <v>2657</v>
      </c>
      <c r="G3977" s="46">
        <v>60</v>
      </c>
      <c r="H3977" s="46">
        <v>103</v>
      </c>
      <c r="I3977" s="46">
        <v>50</v>
      </c>
      <c r="J3977" t="s">
        <v>770</v>
      </c>
      <c r="K3977" t="s">
        <v>90</v>
      </c>
      <c r="L3977" s="46">
        <v>5216</v>
      </c>
      <c r="M3977" s="46">
        <v>72</v>
      </c>
      <c r="N3977" s="46">
        <v>69.5</v>
      </c>
      <c r="O3977" s="46">
        <v>124</v>
      </c>
      <c r="P3977" s="46">
        <f t="shared" si="455"/>
        <v>2</v>
      </c>
      <c r="R3977" s="67" t="s">
        <v>1336</v>
      </c>
      <c r="S3977" s="67">
        <f>COUNTIF(Y$2:$Y$100,R3977)</f>
        <v>0</v>
      </c>
      <c r="V3977" s="67">
        <f t="shared" si="456"/>
        <v>0</v>
      </c>
      <c r="AB3977" t="s">
        <v>90</v>
      </c>
      <c r="AC3977" s="46">
        <v>5216</v>
      </c>
      <c r="AD3977" s="46">
        <v>72</v>
      </c>
      <c r="AE3977" s="46">
        <v>69.5</v>
      </c>
      <c r="AF3977" s="46">
        <v>124</v>
      </c>
      <c r="AH3977" s="70" t="str">
        <f t="shared" si="457"/>
        <v/>
      </c>
      <c r="AI3977" s="70" t="str">
        <f t="shared" si="458"/>
        <v/>
      </c>
      <c r="AJ3977" s="70" t="str">
        <f t="shared" si="459"/>
        <v>X</v>
      </c>
      <c r="AK3977" s="70" t="str" cm="1">
        <f t="array" ref="AK3977">_xlfn.IFS(AH3977&lt;&gt;"","1",AI3977&lt;&gt;"","2",AJ3977&lt;&gt;"","3")</f>
        <v>3</v>
      </c>
    </row>
    <row r="3978" spans="1:37" x14ac:dyDescent="0.25">
      <c r="A3978" t="s">
        <v>997</v>
      </c>
      <c r="B3978" t="s">
        <v>773</v>
      </c>
      <c r="C3978" s="67" t="str">
        <f t="shared" si="454"/>
        <v>Ashley Gilroy</v>
      </c>
      <c r="D3978" s="71" t="str" cm="1">
        <f t="array" ref="D3978">_xlfn.IFS(AK3978="1",CONCATENATE(C3978,"Regional"),AK3978="2",CONCATENATE(C3978,"Sectional"),AK3978="3",CONCATENATE(C3978,COUNTIF($C$1:C3978,C3978)))</f>
        <v>Ashley Gilroy5</v>
      </c>
      <c r="E3978" s="66">
        <v>45174.479166666664</v>
      </c>
      <c r="F3978" t="s">
        <v>2657</v>
      </c>
      <c r="G3978" s="46">
        <v>60</v>
      </c>
      <c r="H3978" s="46">
        <v>104</v>
      </c>
      <c r="I3978" s="46">
        <v>53</v>
      </c>
      <c r="J3978" t="s">
        <v>770</v>
      </c>
      <c r="K3978" t="s">
        <v>90</v>
      </c>
      <c r="L3978" s="46">
        <v>5216</v>
      </c>
      <c r="M3978" s="46">
        <v>72</v>
      </c>
      <c r="N3978" s="46">
        <v>69.5</v>
      </c>
      <c r="O3978" s="46">
        <v>124</v>
      </c>
      <c r="P3978" s="46">
        <f t="shared" si="455"/>
        <v>2</v>
      </c>
      <c r="R3978" s="67" t="s">
        <v>1500</v>
      </c>
      <c r="S3978" s="67">
        <f>COUNTIF(Y$2:$Y$100,R3978)</f>
        <v>0</v>
      </c>
      <c r="V3978" s="67">
        <f t="shared" si="456"/>
        <v>0</v>
      </c>
      <c r="AB3978" t="s">
        <v>90</v>
      </c>
      <c r="AC3978" s="46">
        <v>5216</v>
      </c>
      <c r="AD3978" s="46">
        <v>72</v>
      </c>
      <c r="AE3978" s="46">
        <v>69.5</v>
      </c>
      <c r="AF3978" s="46">
        <v>124</v>
      </c>
      <c r="AH3978" s="70" t="str">
        <f t="shared" si="457"/>
        <v/>
      </c>
      <c r="AI3978" s="70" t="str">
        <f t="shared" si="458"/>
        <v/>
      </c>
      <c r="AJ3978" s="70" t="str">
        <f t="shared" si="459"/>
        <v>X</v>
      </c>
      <c r="AK3978" s="70" t="str" cm="1">
        <f t="array" ref="AK3978">_xlfn.IFS(AH3978&lt;&gt;"","1",AI3978&lt;&gt;"","2",AJ3978&lt;&gt;"","3")</f>
        <v>3</v>
      </c>
    </row>
    <row r="3979" spans="1:37" x14ac:dyDescent="0.25">
      <c r="A3979" t="s">
        <v>278</v>
      </c>
      <c r="B3979" t="s">
        <v>220</v>
      </c>
      <c r="C3979" s="67" t="str">
        <f t="shared" si="454"/>
        <v>Maria Jorgensen</v>
      </c>
      <c r="D3979" s="71" t="str" cm="1">
        <f t="array" ref="D3979">_xlfn.IFS(AK3979="1",CONCATENATE(C3979,"Regional"),AK3979="2",CONCATENATE(C3979,"Sectional"),AK3979="3",CONCATENATE(C3979,COUNTIF($C$1:C3979,C3979)))</f>
        <v>Maria Jorgensen7</v>
      </c>
      <c r="E3979" s="66">
        <v>45174.479166666664</v>
      </c>
      <c r="F3979" t="s">
        <v>2657</v>
      </c>
      <c r="G3979" s="46">
        <v>60</v>
      </c>
      <c r="H3979" s="46">
        <v>106</v>
      </c>
      <c r="I3979" s="46">
        <v>54</v>
      </c>
      <c r="J3979" t="s">
        <v>770</v>
      </c>
      <c r="K3979" t="s">
        <v>90</v>
      </c>
      <c r="L3979" s="46">
        <v>5216</v>
      </c>
      <c r="M3979" s="46">
        <v>72</v>
      </c>
      <c r="N3979" s="46">
        <v>69.5</v>
      </c>
      <c r="O3979" s="46">
        <v>124</v>
      </c>
      <c r="P3979" s="46">
        <f t="shared" si="455"/>
        <v>2</v>
      </c>
      <c r="R3979" s="67" t="s">
        <v>1363</v>
      </c>
      <c r="S3979" s="67">
        <f>COUNTIF(Y$2:$Y$100,R3979)</f>
        <v>0</v>
      </c>
      <c r="V3979" s="67">
        <f t="shared" si="456"/>
        <v>0</v>
      </c>
      <c r="AB3979" t="s">
        <v>90</v>
      </c>
      <c r="AC3979" s="46">
        <v>5216</v>
      </c>
      <c r="AD3979" s="46">
        <v>72</v>
      </c>
      <c r="AE3979" s="46">
        <v>69.5</v>
      </c>
      <c r="AF3979" s="46">
        <v>124</v>
      </c>
      <c r="AH3979" s="70" t="str">
        <f t="shared" si="457"/>
        <v/>
      </c>
      <c r="AI3979" s="70" t="str">
        <f t="shared" si="458"/>
        <v/>
      </c>
      <c r="AJ3979" s="70" t="str">
        <f t="shared" si="459"/>
        <v>X</v>
      </c>
      <c r="AK3979" s="70" t="str" cm="1">
        <f t="array" ref="AK3979">_xlfn.IFS(AH3979&lt;&gt;"","1",AI3979&lt;&gt;"","2",AJ3979&lt;&gt;"","3")</f>
        <v>3</v>
      </c>
    </row>
    <row r="3980" spans="1:37" x14ac:dyDescent="0.25">
      <c r="A3980" t="s">
        <v>1743</v>
      </c>
      <c r="B3980" t="s">
        <v>421</v>
      </c>
      <c r="C3980" s="67" t="str">
        <f t="shared" si="454"/>
        <v>Elizabeth Zuniga-Meyer</v>
      </c>
      <c r="D3980" s="71" t="str" cm="1">
        <f t="array" ref="D3980">_xlfn.IFS(AK3980="1",CONCATENATE(C3980,"Regional"),AK3980="2",CONCATENATE(C3980,"Sectional"),AK3980="3",CONCATENATE(C3980,COUNTIF($C$1:C3980,C3980)))</f>
        <v>Elizabeth Zuniga-Meyer7</v>
      </c>
      <c r="E3980" s="66">
        <v>45174.479166666664</v>
      </c>
      <c r="F3980" t="s">
        <v>2657</v>
      </c>
      <c r="G3980" s="46">
        <v>60</v>
      </c>
      <c r="H3980" s="46">
        <v>107</v>
      </c>
      <c r="I3980" s="46">
        <v>55</v>
      </c>
      <c r="J3980" t="s">
        <v>770</v>
      </c>
      <c r="K3980" t="s">
        <v>90</v>
      </c>
      <c r="L3980" s="46">
        <v>5216</v>
      </c>
      <c r="M3980" s="46">
        <v>72</v>
      </c>
      <c r="N3980" s="46">
        <v>69.5</v>
      </c>
      <c r="O3980" s="46">
        <v>124</v>
      </c>
      <c r="P3980" s="46">
        <f t="shared" si="455"/>
        <v>2</v>
      </c>
      <c r="R3980" s="67" t="s">
        <v>2746</v>
      </c>
      <c r="S3980" s="67">
        <f>COUNTIF(Y$2:$Y$100,R3980)</f>
        <v>0</v>
      </c>
      <c r="V3980" s="67">
        <f t="shared" si="456"/>
        <v>0</v>
      </c>
      <c r="AB3980" t="s">
        <v>90</v>
      </c>
      <c r="AC3980" s="46">
        <v>5216</v>
      </c>
      <c r="AD3980" s="46">
        <v>72</v>
      </c>
      <c r="AE3980" s="46">
        <v>69.5</v>
      </c>
      <c r="AF3980" s="46">
        <v>124</v>
      </c>
      <c r="AH3980" s="70" t="str">
        <f t="shared" si="457"/>
        <v/>
      </c>
      <c r="AI3980" s="70" t="str">
        <f t="shared" si="458"/>
        <v/>
      </c>
      <c r="AJ3980" s="70" t="str">
        <f t="shared" si="459"/>
        <v>X</v>
      </c>
      <c r="AK3980" s="70" t="str" cm="1">
        <f t="array" ref="AK3980">_xlfn.IFS(AH3980&lt;&gt;"","1",AI3980&lt;&gt;"","2",AJ3980&lt;&gt;"","3")</f>
        <v>3</v>
      </c>
    </row>
    <row r="3981" spans="1:37" x14ac:dyDescent="0.25">
      <c r="A3981" t="s">
        <v>1797</v>
      </c>
      <c r="B3981" t="s">
        <v>459</v>
      </c>
      <c r="C3981" s="67" t="str">
        <f t="shared" si="454"/>
        <v>Addison Schnarr</v>
      </c>
      <c r="D3981" s="71" t="str" cm="1">
        <f t="array" ref="D3981">_xlfn.IFS(AK3981="1",CONCATENATE(C3981,"Regional"),AK3981="2",CONCATENATE(C3981,"Sectional"),AK3981="3",CONCATENATE(C3981,COUNTIF($C$1:C3981,C3981)))</f>
        <v>Addison Schnarr1</v>
      </c>
      <c r="E3981" s="66">
        <v>45174.479166666664</v>
      </c>
      <c r="F3981" t="s">
        <v>2657</v>
      </c>
      <c r="G3981" s="46">
        <v>60</v>
      </c>
      <c r="H3981" s="46">
        <v>108</v>
      </c>
      <c r="I3981" s="46">
        <v>56</v>
      </c>
      <c r="J3981" t="s">
        <v>770</v>
      </c>
      <c r="K3981" t="s">
        <v>90</v>
      </c>
      <c r="L3981" s="46">
        <v>5216</v>
      </c>
      <c r="M3981" s="46">
        <v>72</v>
      </c>
      <c r="N3981" s="46">
        <v>69.5</v>
      </c>
      <c r="O3981" s="46">
        <v>124</v>
      </c>
      <c r="P3981" s="46">
        <f t="shared" si="455"/>
        <v>2</v>
      </c>
      <c r="R3981" s="67" t="s">
        <v>2800</v>
      </c>
      <c r="S3981" s="67">
        <f>COUNTIF(Y$2:$Y$100,R3981)</f>
        <v>0</v>
      </c>
      <c r="V3981" s="67">
        <f t="shared" si="456"/>
        <v>0</v>
      </c>
      <c r="AB3981" t="s">
        <v>90</v>
      </c>
      <c r="AC3981" s="46">
        <v>5216</v>
      </c>
      <c r="AD3981" s="46">
        <v>72</v>
      </c>
      <c r="AE3981" s="46">
        <v>69.5</v>
      </c>
      <c r="AF3981" s="46">
        <v>124</v>
      </c>
      <c r="AH3981" s="70" t="str">
        <f t="shared" si="457"/>
        <v/>
      </c>
      <c r="AI3981" s="70" t="str">
        <f t="shared" si="458"/>
        <v/>
      </c>
      <c r="AJ3981" s="70" t="str">
        <f t="shared" si="459"/>
        <v>X</v>
      </c>
      <c r="AK3981" s="70" t="str" cm="1">
        <f t="array" ref="AK3981">_xlfn.IFS(AH3981&lt;&gt;"","1",AI3981&lt;&gt;"","2",AJ3981&lt;&gt;"","3")</f>
        <v>3</v>
      </c>
    </row>
    <row r="3982" spans="1:37" x14ac:dyDescent="0.25">
      <c r="A3982" t="s">
        <v>845</v>
      </c>
      <c r="B3982" t="s">
        <v>232</v>
      </c>
      <c r="C3982" s="67" t="str">
        <f t="shared" si="454"/>
        <v>Claudia Maze</v>
      </c>
      <c r="D3982" s="71" t="str" cm="1">
        <f t="array" ref="D3982">_xlfn.IFS(AK3982="1",CONCATENATE(C3982,"Regional"),AK3982="2",CONCATENATE(C3982,"Sectional"),AK3982="3",CONCATENATE(C3982,COUNTIF($C$1:C3982,C3982)))</f>
        <v>Claudia Maze4</v>
      </c>
      <c r="E3982" s="66">
        <v>45174.479166666664</v>
      </c>
      <c r="F3982" t="s">
        <v>2657</v>
      </c>
      <c r="G3982" s="46">
        <v>60</v>
      </c>
      <c r="H3982" s="46">
        <v>108</v>
      </c>
      <c r="I3982" s="46">
        <v>56</v>
      </c>
      <c r="J3982" t="s">
        <v>770</v>
      </c>
      <c r="K3982" t="s">
        <v>90</v>
      </c>
      <c r="L3982" s="46">
        <v>5216</v>
      </c>
      <c r="M3982" s="46">
        <v>72</v>
      </c>
      <c r="N3982" s="46">
        <v>69.5</v>
      </c>
      <c r="O3982" s="46">
        <v>124</v>
      </c>
      <c r="P3982" s="46">
        <f t="shared" si="455"/>
        <v>2</v>
      </c>
      <c r="R3982" s="67" t="s">
        <v>2778</v>
      </c>
      <c r="S3982" s="67">
        <f>COUNTIF(Y$2:$Y$100,R3982)</f>
        <v>0</v>
      </c>
      <c r="V3982" s="67">
        <f t="shared" si="456"/>
        <v>0</v>
      </c>
      <c r="AB3982" t="s">
        <v>90</v>
      </c>
      <c r="AC3982" s="46">
        <v>5216</v>
      </c>
      <c r="AD3982" s="46">
        <v>72</v>
      </c>
      <c r="AE3982" s="46">
        <v>69.5</v>
      </c>
      <c r="AF3982" s="46">
        <v>124</v>
      </c>
      <c r="AH3982" s="70" t="str">
        <f t="shared" si="457"/>
        <v/>
      </c>
      <c r="AI3982" s="70" t="str">
        <f t="shared" si="458"/>
        <v/>
      </c>
      <c r="AJ3982" s="70" t="str">
        <f t="shared" si="459"/>
        <v>X</v>
      </c>
      <c r="AK3982" s="70" t="str" cm="1">
        <f t="array" ref="AK3982">_xlfn.IFS(AH3982&lt;&gt;"","1",AI3982&lt;&gt;"","2",AJ3982&lt;&gt;"","3")</f>
        <v>3</v>
      </c>
    </row>
    <row r="3983" spans="1:37" x14ac:dyDescent="0.25">
      <c r="A3983" t="s">
        <v>491</v>
      </c>
      <c r="B3983" t="s">
        <v>418</v>
      </c>
      <c r="C3983" s="67" t="str">
        <f t="shared" si="454"/>
        <v>Katie Heun</v>
      </c>
      <c r="D3983" s="71" t="str" cm="1">
        <f t="array" ref="D3983">_xlfn.IFS(AK3983="1",CONCATENATE(C3983,"Regional"),AK3983="2",CONCATENATE(C3983,"Sectional"),AK3983="3",CONCATENATE(C3983,COUNTIF($C$1:C3983,C3983)))</f>
        <v>Katie Heun6</v>
      </c>
      <c r="E3983" s="66">
        <v>45174.479166666664</v>
      </c>
      <c r="F3983" t="s">
        <v>2657</v>
      </c>
      <c r="G3983" s="46">
        <v>60</v>
      </c>
      <c r="H3983" s="46">
        <v>109</v>
      </c>
      <c r="I3983" s="46">
        <v>58</v>
      </c>
      <c r="J3983" t="s">
        <v>770</v>
      </c>
      <c r="K3983" t="s">
        <v>90</v>
      </c>
      <c r="L3983" s="46">
        <v>5216</v>
      </c>
      <c r="M3983" s="46">
        <v>72</v>
      </c>
      <c r="N3983" s="46">
        <v>69.5</v>
      </c>
      <c r="O3983" s="46">
        <v>124</v>
      </c>
      <c r="P3983" s="46">
        <f t="shared" si="455"/>
        <v>2</v>
      </c>
      <c r="R3983" s="67" t="s">
        <v>1181</v>
      </c>
      <c r="S3983" s="67">
        <f>COUNTIF(Y$2:$Y$100,R3983)</f>
        <v>0</v>
      </c>
      <c r="V3983" s="67">
        <f t="shared" si="456"/>
        <v>0</v>
      </c>
      <c r="AB3983" t="s">
        <v>90</v>
      </c>
      <c r="AC3983" s="46">
        <v>5216</v>
      </c>
      <c r="AD3983" s="46">
        <v>72</v>
      </c>
      <c r="AE3983" s="46">
        <v>69.5</v>
      </c>
      <c r="AF3983" s="46">
        <v>124</v>
      </c>
      <c r="AH3983" s="70" t="str">
        <f t="shared" si="457"/>
        <v/>
      </c>
      <c r="AI3983" s="70" t="str">
        <f t="shared" si="458"/>
        <v/>
      </c>
      <c r="AJ3983" s="70" t="str">
        <f t="shared" si="459"/>
        <v>X</v>
      </c>
      <c r="AK3983" s="70" t="str" cm="1">
        <f t="array" ref="AK3983">_xlfn.IFS(AH3983&lt;&gt;"","1",AI3983&lt;&gt;"","2",AJ3983&lt;&gt;"","3")</f>
        <v>3</v>
      </c>
    </row>
    <row r="3984" spans="1:37" x14ac:dyDescent="0.25">
      <c r="A3984" t="s">
        <v>517</v>
      </c>
      <c r="B3984" t="s">
        <v>518</v>
      </c>
      <c r="C3984" s="67" t="str">
        <f t="shared" si="454"/>
        <v>Isla Rechlicz</v>
      </c>
      <c r="D3984" s="71" t="str" cm="1">
        <f t="array" ref="D3984">_xlfn.IFS(AK3984="1",CONCATENATE(C3984,"Regional"),AK3984="2",CONCATENATE(C3984,"Sectional"),AK3984="3",CONCATENATE(C3984,COUNTIF($C$1:C3984,C3984)))</f>
        <v>Isla Rechlicz5</v>
      </c>
      <c r="E3984" s="66">
        <v>45174.479166666664</v>
      </c>
      <c r="F3984" t="s">
        <v>2657</v>
      </c>
      <c r="G3984" s="46">
        <v>60</v>
      </c>
      <c r="H3984" s="46">
        <v>110</v>
      </c>
      <c r="I3984" s="46">
        <v>59</v>
      </c>
      <c r="J3984" t="s">
        <v>770</v>
      </c>
      <c r="K3984" t="s">
        <v>90</v>
      </c>
      <c r="L3984" s="46">
        <v>5216</v>
      </c>
      <c r="M3984" s="46">
        <v>72</v>
      </c>
      <c r="N3984" s="46">
        <v>69.5</v>
      </c>
      <c r="O3984" s="46">
        <v>124</v>
      </c>
      <c r="P3984" s="46">
        <f t="shared" si="455"/>
        <v>2</v>
      </c>
      <c r="R3984" s="67" t="s">
        <v>1196</v>
      </c>
      <c r="S3984" s="67">
        <f>COUNTIF(Y$2:$Y$100,R3984)</f>
        <v>0</v>
      </c>
      <c r="V3984" s="67">
        <f t="shared" si="456"/>
        <v>0</v>
      </c>
      <c r="AB3984" t="s">
        <v>90</v>
      </c>
      <c r="AC3984" s="46">
        <v>5216</v>
      </c>
      <c r="AD3984" s="46">
        <v>72</v>
      </c>
      <c r="AE3984" s="46">
        <v>69.5</v>
      </c>
      <c r="AF3984" s="46">
        <v>124</v>
      </c>
      <c r="AH3984" s="70" t="str">
        <f t="shared" si="457"/>
        <v/>
      </c>
      <c r="AI3984" s="70" t="str">
        <f t="shared" si="458"/>
        <v/>
      </c>
      <c r="AJ3984" s="70" t="str">
        <f t="shared" si="459"/>
        <v>X</v>
      </c>
      <c r="AK3984" s="70" t="str" cm="1">
        <f t="array" ref="AK3984">_xlfn.IFS(AH3984&lt;&gt;"","1",AI3984&lt;&gt;"","2",AJ3984&lt;&gt;"","3")</f>
        <v>3</v>
      </c>
    </row>
    <row r="3985" spans="1:37" x14ac:dyDescent="0.25">
      <c r="A3985" t="s">
        <v>1022</v>
      </c>
      <c r="B3985" t="s">
        <v>187</v>
      </c>
      <c r="C3985" s="67" t="str">
        <f t="shared" si="454"/>
        <v>Ava Skoug</v>
      </c>
      <c r="D3985" s="71" t="str" cm="1">
        <f t="array" ref="D3985">_xlfn.IFS(AK3985="1",CONCATENATE(C3985,"Regional"),AK3985="2",CONCATENATE(C3985,"Sectional"),AK3985="3",CONCATENATE(C3985,COUNTIF($C$1:C3985,C3985)))</f>
        <v>Ava Skoug5</v>
      </c>
      <c r="E3985" s="66">
        <v>45174.479166666664</v>
      </c>
      <c r="F3985" t="s">
        <v>2657</v>
      </c>
      <c r="G3985" s="46">
        <v>60</v>
      </c>
      <c r="H3985" s="46">
        <v>115</v>
      </c>
      <c r="I3985" s="46">
        <v>60</v>
      </c>
      <c r="J3985" t="s">
        <v>770</v>
      </c>
      <c r="K3985" t="s">
        <v>90</v>
      </c>
      <c r="L3985" s="46">
        <v>5216</v>
      </c>
      <c r="M3985" s="46">
        <v>72</v>
      </c>
      <c r="N3985" s="46">
        <v>69.5</v>
      </c>
      <c r="O3985" s="46">
        <v>124</v>
      </c>
      <c r="P3985" s="46">
        <f t="shared" si="455"/>
        <v>2</v>
      </c>
      <c r="R3985" s="67" t="s">
        <v>1520</v>
      </c>
      <c r="S3985" s="67">
        <f>COUNTIF(Y$2:$Y$100,R3985)</f>
        <v>0</v>
      </c>
      <c r="V3985" s="67">
        <f t="shared" si="456"/>
        <v>0</v>
      </c>
      <c r="AB3985" t="s">
        <v>90</v>
      </c>
      <c r="AC3985" s="46">
        <v>5216</v>
      </c>
      <c r="AD3985" s="46">
        <v>72</v>
      </c>
      <c r="AE3985" s="46">
        <v>69.5</v>
      </c>
      <c r="AF3985" s="46">
        <v>124</v>
      </c>
      <c r="AH3985" s="70" t="str">
        <f t="shared" si="457"/>
        <v/>
      </c>
      <c r="AI3985" s="70" t="str">
        <f t="shared" si="458"/>
        <v/>
      </c>
      <c r="AJ3985" s="70" t="str">
        <f t="shared" si="459"/>
        <v>X</v>
      </c>
      <c r="AK3985" s="70" t="str" cm="1">
        <f t="array" ref="AK3985">_xlfn.IFS(AH3985&lt;&gt;"","1",AI3985&lt;&gt;"","2",AJ3985&lt;&gt;"","3")</f>
        <v>3</v>
      </c>
    </row>
    <row r="3986" spans="1:37" x14ac:dyDescent="0.25">
      <c r="A3986" t="s">
        <v>948</v>
      </c>
      <c r="B3986" t="s">
        <v>949</v>
      </c>
      <c r="C3986" s="67" t="str">
        <f t="shared" si="454"/>
        <v>Krista Longden</v>
      </c>
      <c r="D3986" s="71" t="str" cm="1">
        <f t="array" ref="D3986">_xlfn.IFS(AK3986="1",CONCATENATE(C3986,"Regional"),AK3986="2",CONCATENATE(C3986,"Sectional"),AK3986="3",CONCATENATE(C3986,COUNTIF($C$1:C3986,C3986)))</f>
        <v>Krista Longden6</v>
      </c>
      <c r="E3986" s="66">
        <v>45174.541666666664</v>
      </c>
      <c r="F3986" t="s">
        <v>2691</v>
      </c>
      <c r="G3986" s="46">
        <v>21</v>
      </c>
      <c r="H3986" s="46">
        <v>42</v>
      </c>
      <c r="I3986" s="46">
        <v>1</v>
      </c>
      <c r="J3986" t="s">
        <v>135</v>
      </c>
      <c r="K3986" t="s">
        <v>90</v>
      </c>
      <c r="L3986" s="46">
        <v>2941</v>
      </c>
      <c r="M3986" s="46">
        <v>36</v>
      </c>
      <c r="N3986" s="46">
        <v>36.4</v>
      </c>
      <c r="O3986" s="46">
        <v>125</v>
      </c>
      <c r="P3986" s="46">
        <f t="shared" si="455"/>
        <v>1</v>
      </c>
      <c r="R3986" s="67" t="s">
        <v>1466</v>
      </c>
      <c r="S3986" s="67">
        <f>COUNTIF(Y$2:$Y$100,R3986)</f>
        <v>0</v>
      </c>
      <c r="V3986" s="67">
        <f t="shared" si="456"/>
        <v>0</v>
      </c>
      <c r="AB3986" t="s">
        <v>90</v>
      </c>
      <c r="AC3986" s="46">
        <v>2941</v>
      </c>
      <c r="AD3986" s="46">
        <v>36</v>
      </c>
      <c r="AE3986" s="46">
        <v>36.4</v>
      </c>
      <c r="AF3986" s="46">
        <v>125</v>
      </c>
      <c r="AH3986" s="70" t="str">
        <f t="shared" si="457"/>
        <v/>
      </c>
      <c r="AI3986" s="70" t="str">
        <f t="shared" si="458"/>
        <v/>
      </c>
      <c r="AJ3986" s="70" t="str">
        <f t="shared" si="459"/>
        <v>X</v>
      </c>
      <c r="AK3986" s="70" t="str" cm="1">
        <f t="array" ref="AK3986">_xlfn.IFS(AH3986&lt;&gt;"","1",AI3986&lt;&gt;"","2",AJ3986&lt;&gt;"","3")</f>
        <v>3</v>
      </c>
    </row>
    <row r="3987" spans="1:37" x14ac:dyDescent="0.25">
      <c r="A3987" t="s">
        <v>294</v>
      </c>
      <c r="B3987" t="s">
        <v>528</v>
      </c>
      <c r="C3987" s="67" t="str">
        <f t="shared" si="454"/>
        <v>Kate Lang</v>
      </c>
      <c r="D3987" s="71" t="str" cm="1">
        <f t="array" ref="D3987">_xlfn.IFS(AK3987="1",CONCATENATE(C3987,"Regional"),AK3987="2",CONCATENATE(C3987,"Sectional"),AK3987="3",CONCATENATE(C3987,COUNTIF($C$1:C3987,C3987)))</f>
        <v>Kate Lang6</v>
      </c>
      <c r="E3987" s="66">
        <v>45174.541666666664</v>
      </c>
      <c r="F3987" t="s">
        <v>2691</v>
      </c>
      <c r="G3987" s="46">
        <v>21</v>
      </c>
      <c r="H3987" s="46">
        <v>45</v>
      </c>
      <c r="I3987" s="46">
        <v>2</v>
      </c>
      <c r="J3987" t="s">
        <v>135</v>
      </c>
      <c r="K3987" t="s">
        <v>90</v>
      </c>
      <c r="L3987" s="46">
        <v>2941</v>
      </c>
      <c r="M3987" s="46">
        <v>36</v>
      </c>
      <c r="N3987" s="46">
        <v>36.4</v>
      </c>
      <c r="O3987" s="46">
        <v>125</v>
      </c>
      <c r="P3987" s="46">
        <f t="shared" si="455"/>
        <v>1</v>
      </c>
      <c r="R3987" s="67" t="s">
        <v>3128</v>
      </c>
      <c r="S3987" s="67">
        <f>COUNTIF(Y$2:$Y$100,R3987)</f>
        <v>0</v>
      </c>
      <c r="V3987" s="67">
        <f t="shared" si="456"/>
        <v>0</v>
      </c>
      <c r="AB3987" t="s">
        <v>90</v>
      </c>
      <c r="AC3987" s="46">
        <v>2941</v>
      </c>
      <c r="AD3987" s="46">
        <v>36</v>
      </c>
      <c r="AE3987" s="46">
        <v>36.4</v>
      </c>
      <c r="AF3987" s="46">
        <v>125</v>
      </c>
      <c r="AH3987" s="70" t="str">
        <f t="shared" si="457"/>
        <v/>
      </c>
      <c r="AI3987" s="70" t="str">
        <f t="shared" si="458"/>
        <v/>
      </c>
      <c r="AJ3987" s="70" t="str">
        <f t="shared" si="459"/>
        <v>X</v>
      </c>
      <c r="AK3987" s="70" t="str" cm="1">
        <f t="array" ref="AK3987">_xlfn.IFS(AH3987&lt;&gt;"","1",AI3987&lt;&gt;"","2",AJ3987&lt;&gt;"","3")</f>
        <v>3</v>
      </c>
    </row>
    <row r="3988" spans="1:37" x14ac:dyDescent="0.25">
      <c r="A3988" t="s">
        <v>1129</v>
      </c>
      <c r="B3988" t="s">
        <v>528</v>
      </c>
      <c r="C3988" s="67" t="str">
        <f t="shared" si="454"/>
        <v>Kate Forton</v>
      </c>
      <c r="D3988" s="71" t="str" cm="1">
        <f t="array" ref="D3988">_xlfn.IFS(AK3988="1",CONCATENATE(C3988,"Regional"),AK3988="2",CONCATENATE(C3988,"Sectional"),AK3988="3",CONCATENATE(C3988,COUNTIF($C$1:C3988,C3988)))</f>
        <v>Kate Forton5</v>
      </c>
      <c r="E3988" s="66">
        <v>45174.541666666664</v>
      </c>
      <c r="F3988" t="s">
        <v>2691</v>
      </c>
      <c r="G3988" s="46">
        <v>21</v>
      </c>
      <c r="H3988" s="46">
        <v>45</v>
      </c>
      <c r="I3988" s="46">
        <v>2</v>
      </c>
      <c r="J3988" t="s">
        <v>135</v>
      </c>
      <c r="K3988" t="s">
        <v>90</v>
      </c>
      <c r="L3988" s="46">
        <v>2941</v>
      </c>
      <c r="M3988" s="46">
        <v>36</v>
      </c>
      <c r="N3988" s="46">
        <v>36.4</v>
      </c>
      <c r="O3988" s="46">
        <v>125</v>
      </c>
      <c r="P3988" s="46">
        <f t="shared" si="455"/>
        <v>1</v>
      </c>
      <c r="R3988" s="67" t="s">
        <v>1600</v>
      </c>
      <c r="S3988" s="67">
        <f>COUNTIF(Y$2:$Y$100,R3988)</f>
        <v>0</v>
      </c>
      <c r="V3988" s="67">
        <f t="shared" si="456"/>
        <v>0</v>
      </c>
      <c r="AB3988" t="s">
        <v>90</v>
      </c>
      <c r="AC3988" s="46">
        <v>2941</v>
      </c>
      <c r="AD3988" s="46">
        <v>36</v>
      </c>
      <c r="AE3988" s="46">
        <v>36.4</v>
      </c>
      <c r="AF3988" s="46">
        <v>125</v>
      </c>
      <c r="AH3988" s="70" t="str">
        <f t="shared" si="457"/>
        <v/>
      </c>
      <c r="AI3988" s="70" t="str">
        <f t="shared" si="458"/>
        <v/>
      </c>
      <c r="AJ3988" s="70" t="str">
        <f t="shared" si="459"/>
        <v>X</v>
      </c>
      <c r="AK3988" s="70" t="str" cm="1">
        <f t="array" ref="AK3988">_xlfn.IFS(AH3988&lt;&gt;"","1",AI3988&lt;&gt;"","2",AJ3988&lt;&gt;"","3")</f>
        <v>3</v>
      </c>
    </row>
    <row r="3989" spans="1:37" x14ac:dyDescent="0.25">
      <c r="A3989" t="s">
        <v>2115</v>
      </c>
      <c r="B3989" t="s">
        <v>371</v>
      </c>
      <c r="C3989" s="67" t="str">
        <f t="shared" si="454"/>
        <v>Abby Hajewski</v>
      </c>
      <c r="D3989" s="71" t="str" cm="1">
        <f t="array" ref="D3989">_xlfn.IFS(AK3989="1",CONCATENATE(C3989,"Regional"),AK3989="2",CONCATENATE(C3989,"Sectional"),AK3989="3",CONCATENATE(C3989,COUNTIF($C$1:C3989,C3989)))</f>
        <v>Abby Hajewski4</v>
      </c>
      <c r="E3989" s="66">
        <v>45174.541666666664</v>
      </c>
      <c r="F3989" t="s">
        <v>2691</v>
      </c>
      <c r="G3989" s="46">
        <v>21</v>
      </c>
      <c r="H3989" s="46">
        <v>47</v>
      </c>
      <c r="I3989" s="46">
        <v>4</v>
      </c>
      <c r="J3989" t="s">
        <v>135</v>
      </c>
      <c r="K3989" t="s">
        <v>90</v>
      </c>
      <c r="L3989" s="46">
        <v>2941</v>
      </c>
      <c r="M3989" s="46">
        <v>36</v>
      </c>
      <c r="N3989" s="46">
        <v>36.4</v>
      </c>
      <c r="O3989" s="46">
        <v>125</v>
      </c>
      <c r="P3989" s="46">
        <f t="shared" si="455"/>
        <v>1</v>
      </c>
      <c r="R3989" s="67" t="s">
        <v>3141</v>
      </c>
      <c r="S3989" s="67">
        <f>COUNTIF(Y$2:$Y$100,R3989)</f>
        <v>0</v>
      </c>
      <c r="V3989" s="67">
        <f t="shared" si="456"/>
        <v>0</v>
      </c>
      <c r="AB3989" t="s">
        <v>90</v>
      </c>
      <c r="AC3989" s="46">
        <v>2941</v>
      </c>
      <c r="AD3989" s="46">
        <v>36</v>
      </c>
      <c r="AE3989" s="46">
        <v>36.4</v>
      </c>
      <c r="AF3989" s="46">
        <v>125</v>
      </c>
      <c r="AH3989" s="70" t="str">
        <f t="shared" si="457"/>
        <v/>
      </c>
      <c r="AI3989" s="70" t="str">
        <f t="shared" si="458"/>
        <v/>
      </c>
      <c r="AJ3989" s="70" t="str">
        <f t="shared" si="459"/>
        <v>X</v>
      </c>
      <c r="AK3989" s="70" t="str" cm="1">
        <f t="array" ref="AK3989">_xlfn.IFS(AH3989&lt;&gt;"","1",AI3989&lt;&gt;"","2",AJ3989&lt;&gt;"","3")</f>
        <v>3</v>
      </c>
    </row>
    <row r="3990" spans="1:37" x14ac:dyDescent="0.25">
      <c r="A3990" t="s">
        <v>951</v>
      </c>
      <c r="B3990" t="s">
        <v>539</v>
      </c>
      <c r="C3990" s="67" t="str">
        <f t="shared" si="454"/>
        <v>Maggie Blank</v>
      </c>
      <c r="D3990" s="71" t="str" cm="1">
        <f t="array" ref="D3990">_xlfn.IFS(AK3990="1",CONCATENATE(C3990,"Regional"),AK3990="2",CONCATENATE(C3990,"Sectional"),AK3990="3",CONCATENATE(C3990,COUNTIF($C$1:C3990,C3990)))</f>
        <v>Maggie Blank4</v>
      </c>
      <c r="E3990" s="66">
        <v>45174.541666666664</v>
      </c>
      <c r="F3990" t="s">
        <v>2691</v>
      </c>
      <c r="G3990" s="46">
        <v>21</v>
      </c>
      <c r="H3990" s="46">
        <v>48</v>
      </c>
      <c r="I3990" s="46">
        <v>5</v>
      </c>
      <c r="J3990" t="s">
        <v>135</v>
      </c>
      <c r="K3990" t="s">
        <v>90</v>
      </c>
      <c r="L3990" s="46">
        <v>2941</v>
      </c>
      <c r="M3990" s="46">
        <v>36</v>
      </c>
      <c r="N3990" s="46">
        <v>36.4</v>
      </c>
      <c r="O3990" s="46">
        <v>125</v>
      </c>
      <c r="P3990" s="46">
        <f t="shared" si="455"/>
        <v>1</v>
      </c>
      <c r="R3990" s="67" t="s">
        <v>1468</v>
      </c>
      <c r="S3990" s="67">
        <f>COUNTIF(Y$2:$Y$100,R3990)</f>
        <v>0</v>
      </c>
      <c r="V3990" s="67">
        <f t="shared" si="456"/>
        <v>0</v>
      </c>
      <c r="AB3990" t="s">
        <v>90</v>
      </c>
      <c r="AC3990" s="46">
        <v>2941</v>
      </c>
      <c r="AD3990" s="46">
        <v>36</v>
      </c>
      <c r="AE3990" s="46">
        <v>36.4</v>
      </c>
      <c r="AF3990" s="46">
        <v>125</v>
      </c>
      <c r="AH3990" s="70" t="str">
        <f t="shared" si="457"/>
        <v/>
      </c>
      <c r="AI3990" s="70" t="str">
        <f t="shared" si="458"/>
        <v/>
      </c>
      <c r="AJ3990" s="70" t="str">
        <f t="shared" si="459"/>
        <v>X</v>
      </c>
      <c r="AK3990" s="70" t="str" cm="1">
        <f t="array" ref="AK3990">_xlfn.IFS(AH3990&lt;&gt;"","1",AI3990&lt;&gt;"","2",AJ3990&lt;&gt;"","3")</f>
        <v>3</v>
      </c>
    </row>
    <row r="3991" spans="1:37" x14ac:dyDescent="0.25">
      <c r="A3991" t="s">
        <v>958</v>
      </c>
      <c r="B3991" t="s">
        <v>959</v>
      </c>
      <c r="C3991" s="67" t="str">
        <f t="shared" si="454"/>
        <v>Macey St. Lawrence</v>
      </c>
      <c r="D3991" s="71" t="str" cm="1">
        <f t="array" ref="D3991">_xlfn.IFS(AK3991="1",CONCATENATE(C3991,"Regional"),AK3991="2",CONCATENATE(C3991,"Sectional"),AK3991="3",CONCATENATE(C3991,COUNTIF($C$1:C3991,C3991)))</f>
        <v>Macey St. Lawrence5</v>
      </c>
      <c r="E3991" s="66">
        <v>45174.541666666664</v>
      </c>
      <c r="F3991" t="s">
        <v>2691</v>
      </c>
      <c r="G3991" s="46">
        <v>21</v>
      </c>
      <c r="H3991" s="46">
        <v>51</v>
      </c>
      <c r="I3991" s="46">
        <v>6</v>
      </c>
      <c r="J3991" t="s">
        <v>135</v>
      </c>
      <c r="K3991" t="s">
        <v>90</v>
      </c>
      <c r="L3991" s="46">
        <v>2941</v>
      </c>
      <c r="M3991" s="46">
        <v>36</v>
      </c>
      <c r="N3991" s="46">
        <v>36.4</v>
      </c>
      <c r="O3991" s="46">
        <v>125</v>
      </c>
      <c r="P3991" s="46">
        <f t="shared" si="455"/>
        <v>1</v>
      </c>
      <c r="R3991" s="67" t="s">
        <v>1474</v>
      </c>
      <c r="S3991" s="67">
        <f>COUNTIF(Y$2:$Y$100,R3991)</f>
        <v>0</v>
      </c>
      <c r="V3991" s="67">
        <f t="shared" si="456"/>
        <v>0</v>
      </c>
      <c r="AB3991" t="s">
        <v>90</v>
      </c>
      <c r="AC3991" s="46">
        <v>2941</v>
      </c>
      <c r="AD3991" s="46">
        <v>36</v>
      </c>
      <c r="AE3991" s="46">
        <v>36.4</v>
      </c>
      <c r="AF3991" s="46">
        <v>125</v>
      </c>
      <c r="AH3991" s="70" t="str">
        <f t="shared" si="457"/>
        <v/>
      </c>
      <c r="AI3991" s="70" t="str">
        <f t="shared" si="458"/>
        <v/>
      </c>
      <c r="AJ3991" s="70" t="str">
        <f t="shared" si="459"/>
        <v>X</v>
      </c>
      <c r="AK3991" s="70" t="str" cm="1">
        <f t="array" ref="AK3991">_xlfn.IFS(AH3991&lt;&gt;"","1",AI3991&lt;&gt;"","2",AJ3991&lt;&gt;"","3")</f>
        <v>3</v>
      </c>
    </row>
    <row r="3992" spans="1:37" x14ac:dyDescent="0.25">
      <c r="A3992" t="s">
        <v>950</v>
      </c>
      <c r="B3992" t="s">
        <v>628</v>
      </c>
      <c r="C3992" s="67" t="str">
        <f t="shared" si="454"/>
        <v>Angelina Dorshak</v>
      </c>
      <c r="D3992" s="71" t="str" cm="1">
        <f t="array" ref="D3992">_xlfn.IFS(AK3992="1",CONCATENATE(C3992,"Regional"),AK3992="2",CONCATENATE(C3992,"Sectional"),AK3992="3",CONCATENATE(C3992,COUNTIF($C$1:C3992,C3992)))</f>
        <v>Angelina Dorshak6</v>
      </c>
      <c r="E3992" s="66">
        <v>45174.541666666664</v>
      </c>
      <c r="F3992" t="s">
        <v>2691</v>
      </c>
      <c r="G3992" s="46">
        <v>21</v>
      </c>
      <c r="H3992" s="46">
        <v>51</v>
      </c>
      <c r="I3992" s="46">
        <v>6</v>
      </c>
      <c r="J3992" t="s">
        <v>135</v>
      </c>
      <c r="K3992" t="s">
        <v>90</v>
      </c>
      <c r="L3992" s="46">
        <v>2941</v>
      </c>
      <c r="M3992" s="46">
        <v>36</v>
      </c>
      <c r="N3992" s="46">
        <v>36.4</v>
      </c>
      <c r="O3992" s="46">
        <v>125</v>
      </c>
      <c r="P3992" s="46">
        <f t="shared" si="455"/>
        <v>1</v>
      </c>
      <c r="R3992" s="67" t="s">
        <v>1467</v>
      </c>
      <c r="S3992" s="67">
        <f>COUNTIF(Y$2:$Y$100,R3992)</f>
        <v>0</v>
      </c>
      <c r="V3992" s="67">
        <f t="shared" si="456"/>
        <v>0</v>
      </c>
      <c r="AB3992" t="s">
        <v>90</v>
      </c>
      <c r="AC3992" s="46">
        <v>2941</v>
      </c>
      <c r="AD3992" s="46">
        <v>36</v>
      </c>
      <c r="AE3992" s="46">
        <v>36.4</v>
      </c>
      <c r="AF3992" s="46">
        <v>125</v>
      </c>
      <c r="AH3992" s="70" t="str">
        <f t="shared" si="457"/>
        <v/>
      </c>
      <c r="AI3992" s="70" t="str">
        <f t="shared" si="458"/>
        <v/>
      </c>
      <c r="AJ3992" s="70" t="str">
        <f t="shared" si="459"/>
        <v>X</v>
      </c>
      <c r="AK3992" s="70" t="str" cm="1">
        <f t="array" ref="AK3992">_xlfn.IFS(AH3992&lt;&gt;"","1",AI3992&lt;&gt;"","2",AJ3992&lt;&gt;"","3")</f>
        <v>3</v>
      </c>
    </row>
    <row r="3993" spans="1:37" x14ac:dyDescent="0.25">
      <c r="A3993" t="s">
        <v>2102</v>
      </c>
      <c r="B3993" t="s">
        <v>2103</v>
      </c>
      <c r="C3993" s="67" t="str">
        <f t="shared" si="454"/>
        <v>Vanhi Chava</v>
      </c>
      <c r="D3993" s="71" t="str" cm="1">
        <f t="array" ref="D3993">_xlfn.IFS(AK3993="1",CONCATENATE(C3993,"Regional"),AK3993="2",CONCATENATE(C3993,"Sectional"),AK3993="3",CONCATENATE(C3993,COUNTIF($C$1:C3993,C3993)))</f>
        <v>Vanhi Chava6</v>
      </c>
      <c r="E3993" s="66">
        <v>45174.541666666664</v>
      </c>
      <c r="F3993" t="s">
        <v>2691</v>
      </c>
      <c r="G3993" s="46">
        <v>21</v>
      </c>
      <c r="H3993" s="46">
        <v>53</v>
      </c>
      <c r="I3993" s="46">
        <v>8</v>
      </c>
      <c r="J3993" t="s">
        <v>135</v>
      </c>
      <c r="K3993" t="s">
        <v>90</v>
      </c>
      <c r="L3993" s="46">
        <v>2941</v>
      </c>
      <c r="M3993" s="46">
        <v>36</v>
      </c>
      <c r="N3993" s="46">
        <v>36.4</v>
      </c>
      <c r="O3993" s="46">
        <v>125</v>
      </c>
      <c r="P3993" s="46">
        <f t="shared" si="455"/>
        <v>1</v>
      </c>
      <c r="R3993" s="67" t="s">
        <v>3127</v>
      </c>
      <c r="S3993" s="67">
        <f>COUNTIF(Y$2:$Y$100,R3993)</f>
        <v>0</v>
      </c>
      <c r="V3993" s="67">
        <f t="shared" si="456"/>
        <v>0</v>
      </c>
      <c r="AB3993" t="s">
        <v>90</v>
      </c>
      <c r="AC3993" s="46">
        <v>2941</v>
      </c>
      <c r="AD3993" s="46">
        <v>36</v>
      </c>
      <c r="AE3993" s="46">
        <v>36.4</v>
      </c>
      <c r="AF3993" s="46">
        <v>125</v>
      </c>
      <c r="AH3993" s="70" t="str">
        <f t="shared" si="457"/>
        <v/>
      </c>
      <c r="AI3993" s="70" t="str">
        <f t="shared" si="458"/>
        <v/>
      </c>
      <c r="AJ3993" s="70" t="str">
        <f t="shared" si="459"/>
        <v>X</v>
      </c>
      <c r="AK3993" s="70" t="str" cm="1">
        <f t="array" ref="AK3993">_xlfn.IFS(AH3993&lt;&gt;"","1",AI3993&lt;&gt;"","2",AJ3993&lt;&gt;"","3")</f>
        <v>3</v>
      </c>
    </row>
    <row r="3994" spans="1:37" x14ac:dyDescent="0.25">
      <c r="A3994" t="s">
        <v>1120</v>
      </c>
      <c r="B3994" t="s">
        <v>408</v>
      </c>
      <c r="C3994" s="67" t="str">
        <f t="shared" si="454"/>
        <v>Mya Kulwicki</v>
      </c>
      <c r="D3994" s="71" t="str" cm="1">
        <f t="array" ref="D3994">_xlfn.IFS(AK3994="1",CONCATENATE(C3994,"Regional"),AK3994="2",CONCATENATE(C3994,"Sectional"),AK3994="3",CONCATENATE(C3994,COUNTIF($C$1:C3994,C3994)))</f>
        <v>Mya Kulwicki6</v>
      </c>
      <c r="E3994" s="66">
        <v>45174.541666666664</v>
      </c>
      <c r="F3994" t="s">
        <v>2691</v>
      </c>
      <c r="G3994" s="46">
        <v>21</v>
      </c>
      <c r="H3994" s="46">
        <v>53</v>
      </c>
      <c r="I3994" s="46">
        <v>8</v>
      </c>
      <c r="J3994" t="s">
        <v>135</v>
      </c>
      <c r="K3994" t="s">
        <v>90</v>
      </c>
      <c r="L3994" s="46">
        <v>2941</v>
      </c>
      <c r="M3994" s="46">
        <v>36</v>
      </c>
      <c r="N3994" s="46">
        <v>36.4</v>
      </c>
      <c r="O3994" s="46">
        <v>125</v>
      </c>
      <c r="P3994" s="46">
        <f t="shared" si="455"/>
        <v>1</v>
      </c>
      <c r="R3994" s="67" t="s">
        <v>1588</v>
      </c>
      <c r="S3994" s="67">
        <f>COUNTIF(Y$2:$Y$100,R3994)</f>
        <v>0</v>
      </c>
      <c r="V3994" s="67">
        <f t="shared" si="456"/>
        <v>0</v>
      </c>
      <c r="AB3994" t="s">
        <v>90</v>
      </c>
      <c r="AC3994" s="46">
        <v>2941</v>
      </c>
      <c r="AD3994" s="46">
        <v>36</v>
      </c>
      <c r="AE3994" s="46">
        <v>36.4</v>
      </c>
      <c r="AF3994" s="46">
        <v>125</v>
      </c>
      <c r="AH3994" s="70" t="str">
        <f t="shared" si="457"/>
        <v/>
      </c>
      <c r="AI3994" s="70" t="str">
        <f t="shared" si="458"/>
        <v/>
      </c>
      <c r="AJ3994" s="70" t="str">
        <f t="shared" si="459"/>
        <v>X</v>
      </c>
      <c r="AK3994" s="70" t="str" cm="1">
        <f t="array" ref="AK3994">_xlfn.IFS(AH3994&lt;&gt;"","1",AI3994&lt;&gt;"","2",AJ3994&lt;&gt;"","3")</f>
        <v>3</v>
      </c>
    </row>
    <row r="3995" spans="1:37" x14ac:dyDescent="0.25">
      <c r="A3995" t="s">
        <v>1723</v>
      </c>
      <c r="B3995" t="s">
        <v>277</v>
      </c>
      <c r="C3995" s="67" t="str">
        <f t="shared" si="454"/>
        <v>Peyton Yoder</v>
      </c>
      <c r="D3995" s="71" t="str" cm="1">
        <f t="array" ref="D3995">_xlfn.IFS(AK3995="1",CONCATENATE(C3995,"Regional"),AK3995="2",CONCATENATE(C3995,"Sectional"),AK3995="3",CONCATENATE(C3995,COUNTIF($C$1:C3995,C3995)))</f>
        <v>Peyton Yoder5</v>
      </c>
      <c r="E3995" s="66">
        <v>45174.541666666664</v>
      </c>
      <c r="F3995" t="s">
        <v>2691</v>
      </c>
      <c r="G3995" s="46">
        <v>21</v>
      </c>
      <c r="H3995" s="46">
        <v>54</v>
      </c>
      <c r="I3995" s="46">
        <v>10</v>
      </c>
      <c r="J3995" t="s">
        <v>135</v>
      </c>
      <c r="K3995" t="s">
        <v>90</v>
      </c>
      <c r="L3995" s="46">
        <v>2941</v>
      </c>
      <c r="M3995" s="46">
        <v>36</v>
      </c>
      <c r="N3995" s="46">
        <v>36.4</v>
      </c>
      <c r="O3995" s="46">
        <v>125</v>
      </c>
      <c r="P3995" s="46">
        <f t="shared" si="455"/>
        <v>1</v>
      </c>
      <c r="R3995" s="67" t="s">
        <v>3586</v>
      </c>
      <c r="S3995" s="67">
        <f>COUNTIF(Y$2:$Y$100,R3995)</f>
        <v>0</v>
      </c>
      <c r="V3995" s="67">
        <f t="shared" si="456"/>
        <v>0</v>
      </c>
      <c r="AB3995" t="s">
        <v>90</v>
      </c>
      <c r="AC3995" s="46">
        <v>2941</v>
      </c>
      <c r="AD3995" s="46">
        <v>36</v>
      </c>
      <c r="AE3995" s="46">
        <v>36.4</v>
      </c>
      <c r="AF3995" s="46">
        <v>125</v>
      </c>
      <c r="AH3995" s="70" t="str">
        <f t="shared" si="457"/>
        <v/>
      </c>
      <c r="AI3995" s="70" t="str">
        <f t="shared" si="458"/>
        <v/>
      </c>
      <c r="AJ3995" s="70" t="str">
        <f t="shared" si="459"/>
        <v>X</v>
      </c>
      <c r="AK3995" s="70" t="str" cm="1">
        <f t="array" ref="AK3995">_xlfn.IFS(AH3995&lt;&gt;"","1",AI3995&lt;&gt;"","2",AJ3995&lt;&gt;"","3")</f>
        <v>3</v>
      </c>
    </row>
    <row r="3996" spans="1:37" x14ac:dyDescent="0.25">
      <c r="A3996" t="s">
        <v>1116</v>
      </c>
      <c r="B3996" t="s">
        <v>185</v>
      </c>
      <c r="C3996" s="67" t="str">
        <f t="shared" si="454"/>
        <v>Caden Reger</v>
      </c>
      <c r="D3996" s="71" t="str" cm="1">
        <f t="array" ref="D3996">_xlfn.IFS(AK3996="1",CONCATENATE(C3996,"Regional"),AK3996="2",CONCATENATE(C3996,"Sectional"),AK3996="3",CONCATENATE(C3996,COUNTIF($C$1:C3996,C3996)))</f>
        <v>Caden Reger5</v>
      </c>
      <c r="E3996" s="66">
        <v>45174.541666666664</v>
      </c>
      <c r="F3996" t="s">
        <v>2691</v>
      </c>
      <c r="G3996" s="46">
        <v>21</v>
      </c>
      <c r="H3996" s="46">
        <v>54</v>
      </c>
      <c r="I3996" s="46">
        <v>10</v>
      </c>
      <c r="J3996" t="s">
        <v>135</v>
      </c>
      <c r="K3996" t="s">
        <v>90</v>
      </c>
      <c r="L3996" s="46">
        <v>2941</v>
      </c>
      <c r="M3996" s="46">
        <v>36</v>
      </c>
      <c r="N3996" s="46">
        <v>36.4</v>
      </c>
      <c r="O3996" s="46">
        <v>125</v>
      </c>
      <c r="P3996" s="46">
        <f t="shared" si="455"/>
        <v>1</v>
      </c>
      <c r="R3996" s="67" t="s">
        <v>1597</v>
      </c>
      <c r="S3996" s="67">
        <f>COUNTIF(Y$2:$Y$100,R3996)</f>
        <v>0</v>
      </c>
      <c r="V3996" s="67">
        <f t="shared" si="456"/>
        <v>0</v>
      </c>
      <c r="AB3996" t="s">
        <v>90</v>
      </c>
      <c r="AC3996" s="46">
        <v>2941</v>
      </c>
      <c r="AD3996" s="46">
        <v>36</v>
      </c>
      <c r="AE3996" s="46">
        <v>36.4</v>
      </c>
      <c r="AF3996" s="46">
        <v>125</v>
      </c>
      <c r="AH3996" s="70" t="str">
        <f t="shared" si="457"/>
        <v/>
      </c>
      <c r="AI3996" s="70" t="str">
        <f t="shared" si="458"/>
        <v/>
      </c>
      <c r="AJ3996" s="70" t="str">
        <f t="shared" si="459"/>
        <v>X</v>
      </c>
      <c r="AK3996" s="70" t="str" cm="1">
        <f t="array" ref="AK3996">_xlfn.IFS(AH3996&lt;&gt;"","1",AI3996&lt;&gt;"","2",AJ3996&lt;&gt;"","3")</f>
        <v>3</v>
      </c>
    </row>
    <row r="3997" spans="1:37" x14ac:dyDescent="0.25">
      <c r="A3997" t="s">
        <v>1694</v>
      </c>
      <c r="B3997" t="s">
        <v>911</v>
      </c>
      <c r="C3997" s="67" t="str">
        <f t="shared" si="454"/>
        <v>Kiley Clarquist</v>
      </c>
      <c r="D3997" s="71" t="str" cm="1">
        <f t="array" ref="D3997">_xlfn.IFS(AK3997="1",CONCATENATE(C3997,"Regional"),AK3997="2",CONCATENATE(C3997,"Sectional"),AK3997="3",CONCATENATE(C3997,COUNTIF($C$1:C3997,C3997)))</f>
        <v>Kiley Clarquist6</v>
      </c>
      <c r="E3997" s="66">
        <v>45174.541666666664</v>
      </c>
      <c r="F3997" t="s">
        <v>2691</v>
      </c>
      <c r="G3997" s="46">
        <v>21</v>
      </c>
      <c r="H3997" s="46">
        <v>55</v>
      </c>
      <c r="I3997" s="46">
        <v>12</v>
      </c>
      <c r="J3997" t="s">
        <v>135</v>
      </c>
      <c r="K3997" t="s">
        <v>90</v>
      </c>
      <c r="L3997" s="46">
        <v>2941</v>
      </c>
      <c r="M3997" s="46">
        <v>36</v>
      </c>
      <c r="N3997" s="46">
        <v>36.4</v>
      </c>
      <c r="O3997" s="46">
        <v>125</v>
      </c>
      <c r="P3997" s="46">
        <f t="shared" si="455"/>
        <v>1</v>
      </c>
      <c r="R3997" s="67" t="s">
        <v>3587</v>
      </c>
      <c r="S3997" s="67">
        <f>COUNTIF(Y$2:$Y$100,R3997)</f>
        <v>0</v>
      </c>
      <c r="V3997" s="67">
        <f t="shared" si="456"/>
        <v>0</v>
      </c>
      <c r="AB3997" t="s">
        <v>90</v>
      </c>
      <c r="AC3997" s="46">
        <v>2941</v>
      </c>
      <c r="AD3997" s="46">
        <v>36</v>
      </c>
      <c r="AE3997" s="46">
        <v>36.4</v>
      </c>
      <c r="AF3997" s="46">
        <v>125</v>
      </c>
      <c r="AH3997" s="70" t="str">
        <f t="shared" si="457"/>
        <v/>
      </c>
      <c r="AI3997" s="70" t="str">
        <f t="shared" si="458"/>
        <v/>
      </c>
      <c r="AJ3997" s="70" t="str">
        <f t="shared" si="459"/>
        <v>X</v>
      </c>
      <c r="AK3997" s="70" t="str" cm="1">
        <f t="array" ref="AK3997">_xlfn.IFS(AH3997&lt;&gt;"","1",AI3997&lt;&gt;"","2",AJ3997&lt;&gt;"","3")</f>
        <v>3</v>
      </c>
    </row>
    <row r="3998" spans="1:37" x14ac:dyDescent="0.25">
      <c r="A3998" t="s">
        <v>1722</v>
      </c>
      <c r="B3998" t="s">
        <v>362</v>
      </c>
      <c r="C3998" s="67" t="str">
        <f t="shared" si="454"/>
        <v>Emma Campeau</v>
      </c>
      <c r="D3998" s="71" t="str" cm="1">
        <f t="array" ref="D3998">_xlfn.IFS(AK3998="1",CONCATENATE(C3998,"Regional"),AK3998="2",CONCATENATE(C3998,"Sectional"),AK3998="3",CONCATENATE(C3998,COUNTIF($C$1:C3998,C3998)))</f>
        <v>Emma Campeau5</v>
      </c>
      <c r="E3998" s="66">
        <v>45174.541666666664</v>
      </c>
      <c r="F3998" t="s">
        <v>2691</v>
      </c>
      <c r="G3998" s="46">
        <v>21</v>
      </c>
      <c r="H3998" s="46">
        <v>56</v>
      </c>
      <c r="I3998" s="46">
        <v>13</v>
      </c>
      <c r="J3998" t="s">
        <v>135</v>
      </c>
      <c r="K3998" t="s">
        <v>90</v>
      </c>
      <c r="L3998" s="46">
        <v>2941</v>
      </c>
      <c r="M3998" s="46">
        <v>36</v>
      </c>
      <c r="N3998" s="46">
        <v>36.4</v>
      </c>
      <c r="O3998" s="46">
        <v>125</v>
      </c>
      <c r="P3998" s="46">
        <f t="shared" si="455"/>
        <v>1</v>
      </c>
      <c r="R3998" s="67" t="s">
        <v>3588</v>
      </c>
      <c r="S3998" s="67">
        <f>COUNTIF(Y$2:$Y$100,R3998)</f>
        <v>0</v>
      </c>
      <c r="V3998" s="67">
        <f t="shared" si="456"/>
        <v>0</v>
      </c>
      <c r="AB3998" t="s">
        <v>90</v>
      </c>
      <c r="AC3998" s="46">
        <v>2941</v>
      </c>
      <c r="AD3998" s="46">
        <v>36</v>
      </c>
      <c r="AE3998" s="46">
        <v>36.4</v>
      </c>
      <c r="AF3998" s="46">
        <v>125</v>
      </c>
      <c r="AH3998" s="70" t="str">
        <f t="shared" si="457"/>
        <v/>
      </c>
      <c r="AI3998" s="70" t="str">
        <f t="shared" si="458"/>
        <v/>
      </c>
      <c r="AJ3998" s="70" t="str">
        <f t="shared" si="459"/>
        <v>X</v>
      </c>
      <c r="AK3998" s="70" t="str" cm="1">
        <f t="array" ref="AK3998">_xlfn.IFS(AH3998&lt;&gt;"","1",AI3998&lt;&gt;"","2",AJ3998&lt;&gt;"","3")</f>
        <v>3</v>
      </c>
    </row>
    <row r="3999" spans="1:37" x14ac:dyDescent="0.25">
      <c r="A3999" t="s">
        <v>3437</v>
      </c>
      <c r="B3999" t="s">
        <v>2357</v>
      </c>
      <c r="C3999" s="67" t="str">
        <f t="shared" si="454"/>
        <v>Cailyn StJohn</v>
      </c>
      <c r="D3999" s="71" t="str" cm="1">
        <f t="array" ref="D3999">_xlfn.IFS(AK3999="1",CONCATENATE(C3999,"Regional"),AK3999="2",CONCATENATE(C3999,"Sectional"),AK3999="3",CONCATENATE(C3999,COUNTIF($C$1:C3999,C3999)))</f>
        <v>Cailyn StJohn3</v>
      </c>
      <c r="E3999" s="66">
        <v>45174.541666666664</v>
      </c>
      <c r="F3999" t="s">
        <v>2691</v>
      </c>
      <c r="G3999" s="46">
        <v>21</v>
      </c>
      <c r="H3999" s="46">
        <v>57</v>
      </c>
      <c r="I3999" s="46">
        <v>14</v>
      </c>
      <c r="J3999" t="s">
        <v>135</v>
      </c>
      <c r="K3999" t="s">
        <v>90</v>
      </c>
      <c r="L3999" s="46">
        <v>2941</v>
      </c>
      <c r="M3999" s="46">
        <v>36</v>
      </c>
      <c r="N3999" s="46">
        <v>36.4</v>
      </c>
      <c r="O3999" s="46">
        <v>125</v>
      </c>
      <c r="P3999" s="46">
        <f t="shared" si="455"/>
        <v>1</v>
      </c>
      <c r="R3999" s="67" t="s">
        <v>3637</v>
      </c>
      <c r="S3999" s="67">
        <f>COUNTIF(Y$2:$Y$100,R3999)</f>
        <v>0</v>
      </c>
      <c r="V3999" s="67">
        <f t="shared" si="456"/>
        <v>0</v>
      </c>
      <c r="AB3999" t="s">
        <v>90</v>
      </c>
      <c r="AC3999" s="46">
        <v>2941</v>
      </c>
      <c r="AD3999" s="46">
        <v>36</v>
      </c>
      <c r="AE3999" s="46">
        <v>36.4</v>
      </c>
      <c r="AF3999" s="46">
        <v>125</v>
      </c>
      <c r="AH3999" s="70" t="str">
        <f t="shared" si="457"/>
        <v/>
      </c>
      <c r="AI3999" s="70" t="str">
        <f t="shared" si="458"/>
        <v/>
      </c>
      <c r="AJ3999" s="70" t="str">
        <f t="shared" si="459"/>
        <v>X</v>
      </c>
      <c r="AK3999" s="70" t="str" cm="1">
        <f t="array" ref="AK3999">_xlfn.IFS(AH3999&lt;&gt;"","1",AI3999&lt;&gt;"","2",AJ3999&lt;&gt;"","3")</f>
        <v>3</v>
      </c>
    </row>
    <row r="4000" spans="1:37" x14ac:dyDescent="0.25">
      <c r="A4000" t="s">
        <v>960</v>
      </c>
      <c r="B4000" t="s">
        <v>449</v>
      </c>
      <c r="C4000" s="67" t="str">
        <f t="shared" si="454"/>
        <v>Vivian Huang</v>
      </c>
      <c r="D4000" s="71" t="str" cm="1">
        <f t="array" ref="D4000">_xlfn.IFS(AK4000="1",CONCATENATE(C4000,"Regional"),AK4000="2",CONCATENATE(C4000,"Sectional"),AK4000="3",CONCATENATE(C4000,COUNTIF($C$1:C4000,C4000)))</f>
        <v>Vivian Huang5</v>
      </c>
      <c r="E4000" s="66">
        <v>45174.541666666664</v>
      </c>
      <c r="F4000" t="s">
        <v>2691</v>
      </c>
      <c r="G4000" s="46">
        <v>21</v>
      </c>
      <c r="H4000" s="46">
        <v>57</v>
      </c>
      <c r="I4000" s="46">
        <v>14</v>
      </c>
      <c r="J4000" t="s">
        <v>135</v>
      </c>
      <c r="K4000" t="s">
        <v>90</v>
      </c>
      <c r="L4000" s="46">
        <v>2941</v>
      </c>
      <c r="M4000" s="46">
        <v>36</v>
      </c>
      <c r="N4000" s="46">
        <v>36.4</v>
      </c>
      <c r="O4000" s="46">
        <v>125</v>
      </c>
      <c r="P4000" s="46">
        <f t="shared" si="455"/>
        <v>1</v>
      </c>
      <c r="R4000" s="67" t="s">
        <v>1475</v>
      </c>
      <c r="S4000" s="67">
        <f>COUNTIF(Y$2:$Y$100,R4000)</f>
        <v>0</v>
      </c>
      <c r="V4000" s="67">
        <f t="shared" si="456"/>
        <v>0</v>
      </c>
      <c r="AB4000" t="s">
        <v>90</v>
      </c>
      <c r="AC4000" s="46">
        <v>2941</v>
      </c>
      <c r="AD4000" s="46">
        <v>36</v>
      </c>
      <c r="AE4000" s="46">
        <v>36.4</v>
      </c>
      <c r="AF4000" s="46">
        <v>125</v>
      </c>
      <c r="AH4000" s="70" t="str">
        <f t="shared" si="457"/>
        <v/>
      </c>
      <c r="AI4000" s="70" t="str">
        <f t="shared" si="458"/>
        <v/>
      </c>
      <c r="AJ4000" s="70" t="str">
        <f t="shared" si="459"/>
        <v>X</v>
      </c>
      <c r="AK4000" s="70" t="str" cm="1">
        <f t="array" ref="AK4000">_xlfn.IFS(AH4000&lt;&gt;"","1",AI4000&lt;&gt;"","2",AJ4000&lt;&gt;"","3")</f>
        <v>3</v>
      </c>
    </row>
    <row r="4001" spans="1:37" x14ac:dyDescent="0.25">
      <c r="A4001" t="s">
        <v>186</v>
      </c>
      <c r="B4001" t="s">
        <v>542</v>
      </c>
      <c r="C4001" s="67" t="str">
        <f t="shared" si="454"/>
        <v>Jenna Anderson</v>
      </c>
      <c r="D4001" s="71" t="str" cm="1">
        <f t="array" ref="D4001">_xlfn.IFS(AK4001="1",CONCATENATE(C4001,"Regional"),AK4001="2",CONCATENATE(C4001,"Sectional"),AK4001="3",CONCATENATE(C4001,COUNTIF($C$1:C4001,C4001)))</f>
        <v>Jenna Anderson6</v>
      </c>
      <c r="E4001" s="66">
        <v>45174.541666666664</v>
      </c>
      <c r="F4001" t="s">
        <v>2691</v>
      </c>
      <c r="G4001" s="46">
        <v>21</v>
      </c>
      <c r="H4001" s="46">
        <v>57</v>
      </c>
      <c r="I4001" s="46">
        <v>14</v>
      </c>
      <c r="J4001" t="s">
        <v>135</v>
      </c>
      <c r="K4001" t="s">
        <v>90</v>
      </c>
      <c r="L4001" s="46">
        <v>2941</v>
      </c>
      <c r="M4001" s="46">
        <v>36</v>
      </c>
      <c r="N4001" s="46">
        <v>36.4</v>
      </c>
      <c r="O4001" s="46">
        <v>125</v>
      </c>
      <c r="P4001" s="46">
        <f t="shared" si="455"/>
        <v>1</v>
      </c>
      <c r="R4001" s="67" t="s">
        <v>3142</v>
      </c>
      <c r="S4001" s="67">
        <f>COUNTIF(Y$2:$Y$100,R4001)</f>
        <v>0</v>
      </c>
      <c r="V4001" s="67">
        <f t="shared" si="456"/>
        <v>0</v>
      </c>
      <c r="AB4001" t="s">
        <v>90</v>
      </c>
      <c r="AC4001" s="46">
        <v>2941</v>
      </c>
      <c r="AD4001" s="46">
        <v>36</v>
      </c>
      <c r="AE4001" s="46">
        <v>36.4</v>
      </c>
      <c r="AF4001" s="46">
        <v>125</v>
      </c>
      <c r="AH4001" s="70" t="str">
        <f t="shared" si="457"/>
        <v/>
      </c>
      <c r="AI4001" s="70" t="str">
        <f t="shared" si="458"/>
        <v/>
      </c>
      <c r="AJ4001" s="70" t="str">
        <f t="shared" si="459"/>
        <v>X</v>
      </c>
      <c r="AK4001" s="70" t="str" cm="1">
        <f t="array" ref="AK4001">_xlfn.IFS(AH4001&lt;&gt;"","1",AI4001&lt;&gt;"","2",AJ4001&lt;&gt;"","3")</f>
        <v>3</v>
      </c>
    </row>
    <row r="4002" spans="1:37" x14ac:dyDescent="0.25">
      <c r="A4002" t="s">
        <v>2101</v>
      </c>
      <c r="B4002" t="s">
        <v>492</v>
      </c>
      <c r="C4002" s="67" t="str">
        <f t="shared" si="454"/>
        <v>Anna Marrero</v>
      </c>
      <c r="D4002" s="71" t="str" cm="1">
        <f t="array" ref="D4002">_xlfn.IFS(AK4002="1",CONCATENATE(C4002,"Regional"),AK4002="2",CONCATENATE(C4002,"Sectional"),AK4002="3",CONCATENATE(C4002,COUNTIF($C$1:C4002,C4002)))</f>
        <v>Anna Marrero5</v>
      </c>
      <c r="E4002" s="66">
        <v>45174.541666666664</v>
      </c>
      <c r="F4002" t="s">
        <v>2691</v>
      </c>
      <c r="G4002" s="46">
        <v>21</v>
      </c>
      <c r="H4002" s="46">
        <v>58</v>
      </c>
      <c r="I4002" s="46">
        <v>17</v>
      </c>
      <c r="J4002" t="s">
        <v>135</v>
      </c>
      <c r="K4002" t="s">
        <v>90</v>
      </c>
      <c r="L4002" s="46">
        <v>2941</v>
      </c>
      <c r="M4002" s="46">
        <v>36</v>
      </c>
      <c r="N4002" s="46">
        <v>36.4</v>
      </c>
      <c r="O4002" s="46">
        <v>125</v>
      </c>
      <c r="P4002" s="46">
        <f t="shared" si="455"/>
        <v>1</v>
      </c>
      <c r="R4002" s="67" t="s">
        <v>3126</v>
      </c>
      <c r="S4002" s="67">
        <f>COUNTIF(Y$2:$Y$100,R4002)</f>
        <v>0</v>
      </c>
      <c r="V4002" s="67">
        <f t="shared" si="456"/>
        <v>0</v>
      </c>
      <c r="AB4002" t="s">
        <v>90</v>
      </c>
      <c r="AC4002" s="46">
        <v>2941</v>
      </c>
      <c r="AD4002" s="46">
        <v>36</v>
      </c>
      <c r="AE4002" s="46">
        <v>36.4</v>
      </c>
      <c r="AF4002" s="46">
        <v>125</v>
      </c>
      <c r="AH4002" s="70" t="str">
        <f t="shared" si="457"/>
        <v/>
      </c>
      <c r="AI4002" s="70" t="str">
        <f t="shared" si="458"/>
        <v/>
      </c>
      <c r="AJ4002" s="70" t="str">
        <f t="shared" si="459"/>
        <v>X</v>
      </c>
      <c r="AK4002" s="70" t="str" cm="1">
        <f t="array" ref="AK4002">_xlfn.IFS(AH4002&lt;&gt;"","1",AI4002&lt;&gt;"","2",AJ4002&lt;&gt;"","3")</f>
        <v>3</v>
      </c>
    </row>
    <row r="4003" spans="1:37" x14ac:dyDescent="0.25">
      <c r="A4003" t="s">
        <v>1728</v>
      </c>
      <c r="B4003" t="s">
        <v>969</v>
      </c>
      <c r="C4003" s="67" t="str">
        <f t="shared" si="454"/>
        <v>Maia Lindvall</v>
      </c>
      <c r="D4003" s="71" t="str" cm="1">
        <f t="array" ref="D4003">_xlfn.IFS(AK4003="1",CONCATENATE(C4003,"Regional"),AK4003="2",CONCATENATE(C4003,"Sectional"),AK4003="3",CONCATENATE(C4003,COUNTIF($C$1:C4003,C4003)))</f>
        <v>Maia Lindvall4</v>
      </c>
      <c r="E4003" s="66">
        <v>45174.541666666664</v>
      </c>
      <c r="F4003" t="s">
        <v>2691</v>
      </c>
      <c r="G4003" s="46">
        <v>21</v>
      </c>
      <c r="H4003" s="46">
        <v>58</v>
      </c>
      <c r="I4003" s="46">
        <v>17</v>
      </c>
      <c r="J4003" t="s">
        <v>135</v>
      </c>
      <c r="K4003" t="s">
        <v>90</v>
      </c>
      <c r="L4003" s="46">
        <v>2941</v>
      </c>
      <c r="M4003" s="46">
        <v>36</v>
      </c>
      <c r="N4003" s="46">
        <v>36.4</v>
      </c>
      <c r="O4003" s="46">
        <v>125</v>
      </c>
      <c r="P4003" s="46">
        <f t="shared" si="455"/>
        <v>1</v>
      </c>
      <c r="R4003" s="67" t="s">
        <v>3589</v>
      </c>
      <c r="S4003" s="67">
        <f>COUNTIF(Y$2:$Y$100,R4003)</f>
        <v>0</v>
      </c>
      <c r="V4003" s="67">
        <f t="shared" si="456"/>
        <v>0</v>
      </c>
      <c r="AB4003" t="s">
        <v>90</v>
      </c>
      <c r="AC4003" s="46">
        <v>2941</v>
      </c>
      <c r="AD4003" s="46">
        <v>36</v>
      </c>
      <c r="AE4003" s="46">
        <v>36.4</v>
      </c>
      <c r="AF4003" s="46">
        <v>125</v>
      </c>
      <c r="AH4003" s="70" t="str">
        <f t="shared" si="457"/>
        <v/>
      </c>
      <c r="AI4003" s="70" t="str">
        <f t="shared" si="458"/>
        <v/>
      </c>
      <c r="AJ4003" s="70" t="str">
        <f t="shared" si="459"/>
        <v>X</v>
      </c>
      <c r="AK4003" s="70" t="str" cm="1">
        <f t="array" ref="AK4003">_xlfn.IFS(AH4003&lt;&gt;"","1",AI4003&lt;&gt;"","2",AJ4003&lt;&gt;"","3")</f>
        <v>3</v>
      </c>
    </row>
    <row r="4004" spans="1:37" x14ac:dyDescent="0.25">
      <c r="A4004" t="s">
        <v>1726</v>
      </c>
      <c r="B4004" t="s">
        <v>816</v>
      </c>
      <c r="C4004" s="67" t="str">
        <f t="shared" si="454"/>
        <v>Kylie Kidder</v>
      </c>
      <c r="D4004" s="71" t="str" cm="1">
        <f t="array" ref="D4004">_xlfn.IFS(AK4004="1",CONCATENATE(C4004,"Regional"),AK4004="2",CONCATENATE(C4004,"Sectional"),AK4004="3",CONCATENATE(C4004,COUNTIF($C$1:C4004,C4004)))</f>
        <v>Kylie Kidder2</v>
      </c>
      <c r="E4004" s="66">
        <v>45174.541666666664</v>
      </c>
      <c r="F4004" t="s">
        <v>2691</v>
      </c>
      <c r="G4004" s="46">
        <v>21</v>
      </c>
      <c r="H4004" s="46">
        <v>69</v>
      </c>
      <c r="I4004" s="46">
        <v>19</v>
      </c>
      <c r="J4004" t="s">
        <v>135</v>
      </c>
      <c r="K4004" t="s">
        <v>90</v>
      </c>
      <c r="L4004" s="46">
        <v>2941</v>
      </c>
      <c r="M4004" s="46">
        <v>36</v>
      </c>
      <c r="N4004" s="46">
        <v>36.4</v>
      </c>
      <c r="O4004" s="46">
        <v>125</v>
      </c>
      <c r="P4004" s="46">
        <f t="shared" si="455"/>
        <v>1</v>
      </c>
      <c r="R4004" s="67" t="s">
        <v>3638</v>
      </c>
      <c r="S4004" s="67">
        <f>COUNTIF(Y$2:$Y$100,R4004)</f>
        <v>0</v>
      </c>
      <c r="V4004" s="67">
        <f t="shared" si="456"/>
        <v>0</v>
      </c>
      <c r="AB4004" t="s">
        <v>90</v>
      </c>
      <c r="AC4004" s="46">
        <v>2941</v>
      </c>
      <c r="AD4004" s="46">
        <v>36</v>
      </c>
      <c r="AE4004" s="46">
        <v>36.4</v>
      </c>
      <c r="AF4004" s="46">
        <v>125</v>
      </c>
      <c r="AH4004" s="70" t="str">
        <f t="shared" si="457"/>
        <v/>
      </c>
      <c r="AI4004" s="70" t="str">
        <f t="shared" si="458"/>
        <v/>
      </c>
      <c r="AJ4004" s="70" t="str">
        <f t="shared" si="459"/>
        <v>X</v>
      </c>
      <c r="AK4004" s="70" t="str" cm="1">
        <f t="array" ref="AK4004">_xlfn.IFS(AH4004&lt;&gt;"","1",AI4004&lt;&gt;"","2",AJ4004&lt;&gt;"","3")</f>
        <v>3</v>
      </c>
    </row>
    <row r="4005" spans="1:37" x14ac:dyDescent="0.25">
      <c r="A4005" t="s">
        <v>1116</v>
      </c>
      <c r="B4005" t="s">
        <v>514</v>
      </c>
      <c r="C4005" s="67" t="str">
        <f t="shared" si="454"/>
        <v>Hadley Reger</v>
      </c>
      <c r="D4005" s="71" t="str" cm="1">
        <f t="array" ref="D4005">_xlfn.IFS(AK4005="1",CONCATENATE(C4005,"Regional"),AK4005="2",CONCATENATE(C4005,"Sectional"),AK4005="3",CONCATENATE(C4005,COUNTIF($C$1:C4005,C4005)))</f>
        <v>Hadley Reger3</v>
      </c>
      <c r="E4005" s="66">
        <v>45174.541666666664</v>
      </c>
      <c r="F4005" t="s">
        <v>2691</v>
      </c>
      <c r="G4005" s="46">
        <v>21</v>
      </c>
      <c r="H4005" s="46">
        <v>71</v>
      </c>
      <c r="I4005" s="46">
        <v>20</v>
      </c>
      <c r="J4005" t="s">
        <v>135</v>
      </c>
      <c r="K4005" t="s">
        <v>90</v>
      </c>
      <c r="L4005" s="46">
        <v>2941</v>
      </c>
      <c r="M4005" s="46">
        <v>36</v>
      </c>
      <c r="N4005" s="46">
        <v>36.4</v>
      </c>
      <c r="O4005" s="46">
        <v>125</v>
      </c>
      <c r="P4005" s="46">
        <f t="shared" si="455"/>
        <v>1</v>
      </c>
      <c r="R4005" s="67" t="s">
        <v>1599</v>
      </c>
      <c r="S4005" s="67">
        <f>COUNTIF(Y$2:$Y$100,R4005)</f>
        <v>0</v>
      </c>
      <c r="V4005" s="67">
        <f t="shared" si="456"/>
        <v>0</v>
      </c>
      <c r="AB4005" t="s">
        <v>90</v>
      </c>
      <c r="AC4005" s="46">
        <v>2941</v>
      </c>
      <c r="AD4005" s="46">
        <v>36</v>
      </c>
      <c r="AE4005" s="46">
        <v>36.4</v>
      </c>
      <c r="AF4005" s="46">
        <v>125</v>
      </c>
      <c r="AH4005" s="70" t="str">
        <f t="shared" si="457"/>
        <v/>
      </c>
      <c r="AI4005" s="70" t="str">
        <f t="shared" si="458"/>
        <v/>
      </c>
      <c r="AJ4005" s="70" t="str">
        <f t="shared" si="459"/>
        <v>X</v>
      </c>
      <c r="AK4005" s="70" t="str" cm="1">
        <f t="array" ref="AK4005">_xlfn.IFS(AH4005&lt;&gt;"","1",AI4005&lt;&gt;"","2",AJ4005&lt;&gt;"","3")</f>
        <v>3</v>
      </c>
    </row>
    <row r="4006" spans="1:37" x14ac:dyDescent="0.25">
      <c r="A4006" t="s">
        <v>1813</v>
      </c>
      <c r="B4006" t="s">
        <v>434</v>
      </c>
      <c r="C4006" s="67" t="str">
        <f t="shared" si="454"/>
        <v>Ella Swanson</v>
      </c>
      <c r="D4006" s="71" t="str" cm="1">
        <f t="array" ref="D4006">_xlfn.IFS(AK4006="1",CONCATENATE(C4006,"Regional"),AK4006="2",CONCATENATE(C4006,"Sectional"),AK4006="3",CONCATENATE(C4006,COUNTIF($C$1:C4006,C4006)))</f>
        <v>Ella Swanson1</v>
      </c>
      <c r="E4006" s="66">
        <v>45174.583333333336</v>
      </c>
      <c r="F4006" t="s">
        <v>2695</v>
      </c>
      <c r="G4006" s="46">
        <v>10</v>
      </c>
      <c r="H4006" s="46">
        <v>49</v>
      </c>
      <c r="I4006" s="46">
        <v>1</v>
      </c>
      <c r="J4006" t="s">
        <v>977</v>
      </c>
      <c r="K4006" t="s">
        <v>90</v>
      </c>
      <c r="L4006" s="46">
        <v>2806</v>
      </c>
      <c r="M4006" s="46">
        <v>36</v>
      </c>
      <c r="N4006" s="46">
        <v>36.299999999999997</v>
      </c>
      <c r="O4006" s="46">
        <v>124</v>
      </c>
      <c r="P4006" s="46">
        <f t="shared" si="455"/>
        <v>1</v>
      </c>
      <c r="R4006" s="67" t="s">
        <v>3662</v>
      </c>
      <c r="S4006" s="67">
        <f>COUNTIF(Y$2:$Y$100,R4006)</f>
        <v>0</v>
      </c>
      <c r="V4006" s="67">
        <f t="shared" si="456"/>
        <v>0</v>
      </c>
      <c r="AB4006" t="s">
        <v>90</v>
      </c>
      <c r="AC4006" s="46">
        <v>2806</v>
      </c>
      <c r="AD4006" s="46">
        <v>36</v>
      </c>
      <c r="AE4006" s="46">
        <v>36.299999999999997</v>
      </c>
      <c r="AF4006" s="46">
        <v>124</v>
      </c>
      <c r="AH4006" s="70" t="str">
        <f t="shared" si="457"/>
        <v/>
      </c>
      <c r="AI4006" s="70" t="str">
        <f t="shared" si="458"/>
        <v/>
      </c>
      <c r="AJ4006" s="70" t="str">
        <f t="shared" si="459"/>
        <v>X</v>
      </c>
      <c r="AK4006" s="70" t="str" cm="1">
        <f t="array" ref="AK4006">_xlfn.IFS(AH4006&lt;&gt;"","1",AI4006&lt;&gt;"","2",AJ4006&lt;&gt;"","3")</f>
        <v>3</v>
      </c>
    </row>
    <row r="4007" spans="1:37" x14ac:dyDescent="0.25">
      <c r="A4007" t="s">
        <v>2074</v>
      </c>
      <c r="B4007" t="s">
        <v>2075</v>
      </c>
      <c r="C4007" s="67" t="str">
        <f t="shared" si="454"/>
        <v>Bowie Bredael</v>
      </c>
      <c r="D4007" s="71" t="str" cm="1">
        <f t="array" ref="D4007">_xlfn.IFS(AK4007="1",CONCATENATE(C4007,"Regional"),AK4007="2",CONCATENATE(C4007,"Sectional"),AK4007="3",CONCATENATE(C4007,COUNTIF($C$1:C4007,C4007)))</f>
        <v>Bowie Bredael3</v>
      </c>
      <c r="E4007" s="66">
        <v>45174.583333333336</v>
      </c>
      <c r="F4007" t="s">
        <v>2695</v>
      </c>
      <c r="G4007" s="46">
        <v>10</v>
      </c>
      <c r="H4007" s="46">
        <v>52</v>
      </c>
      <c r="I4007" s="46">
        <v>2</v>
      </c>
      <c r="J4007" t="s">
        <v>977</v>
      </c>
      <c r="K4007" t="s">
        <v>90</v>
      </c>
      <c r="L4007" s="46">
        <v>2806</v>
      </c>
      <c r="M4007" s="46">
        <v>36</v>
      </c>
      <c r="N4007" s="46">
        <v>36.299999999999997</v>
      </c>
      <c r="O4007" s="46">
        <v>124</v>
      </c>
      <c r="P4007" s="46">
        <f t="shared" si="455"/>
        <v>1</v>
      </c>
      <c r="R4007" s="67" t="s">
        <v>3098</v>
      </c>
      <c r="S4007" s="67">
        <f>COUNTIF(Y$2:$Y$100,R4007)</f>
        <v>0</v>
      </c>
      <c r="V4007" s="67">
        <f t="shared" si="456"/>
        <v>0</v>
      </c>
      <c r="AB4007" t="s">
        <v>90</v>
      </c>
      <c r="AC4007" s="46">
        <v>2806</v>
      </c>
      <c r="AD4007" s="46">
        <v>36</v>
      </c>
      <c r="AE4007" s="46">
        <v>36.299999999999997</v>
      </c>
      <c r="AF4007" s="46">
        <v>124</v>
      </c>
      <c r="AH4007" s="70" t="str">
        <f t="shared" si="457"/>
        <v/>
      </c>
      <c r="AI4007" s="70" t="str">
        <f t="shared" si="458"/>
        <v/>
      </c>
      <c r="AJ4007" s="70" t="str">
        <f t="shared" si="459"/>
        <v>X</v>
      </c>
      <c r="AK4007" s="70" t="str" cm="1">
        <f t="array" ref="AK4007">_xlfn.IFS(AH4007&lt;&gt;"","1",AI4007&lt;&gt;"","2",AJ4007&lt;&gt;"","3")</f>
        <v>3</v>
      </c>
    </row>
    <row r="4008" spans="1:37" x14ac:dyDescent="0.25">
      <c r="A4008" t="s">
        <v>2155</v>
      </c>
      <c r="B4008" t="s">
        <v>773</v>
      </c>
      <c r="C4008" s="67" t="str">
        <f t="shared" si="454"/>
        <v>Ashley Fameree</v>
      </c>
      <c r="D4008" s="71" t="str" cm="1">
        <f t="array" ref="D4008">_xlfn.IFS(AK4008="1",CONCATENATE(C4008,"Regional"),AK4008="2",CONCATENATE(C4008,"Sectional"),AK4008="3",CONCATENATE(C4008,COUNTIF($C$1:C4008,C4008)))</f>
        <v>Ashley Fameree2</v>
      </c>
      <c r="E4008" s="66">
        <v>45174.583333333336</v>
      </c>
      <c r="F4008" t="s">
        <v>2695</v>
      </c>
      <c r="G4008" s="46">
        <v>10</v>
      </c>
      <c r="H4008" s="46">
        <v>53</v>
      </c>
      <c r="I4008" s="46">
        <v>3</v>
      </c>
      <c r="J4008" t="s">
        <v>977</v>
      </c>
      <c r="K4008" t="s">
        <v>90</v>
      </c>
      <c r="L4008" s="46">
        <v>2806</v>
      </c>
      <c r="M4008" s="46">
        <v>36</v>
      </c>
      <c r="N4008" s="46">
        <v>36.299999999999997</v>
      </c>
      <c r="O4008" s="46">
        <v>124</v>
      </c>
      <c r="P4008" s="46">
        <f t="shared" si="455"/>
        <v>1</v>
      </c>
      <c r="R4008" s="67" t="s">
        <v>3179</v>
      </c>
      <c r="S4008" s="67">
        <f>COUNTIF(Y$2:$Y$100,R4008)</f>
        <v>0</v>
      </c>
      <c r="V4008" s="67">
        <f t="shared" si="456"/>
        <v>0</v>
      </c>
      <c r="AB4008" t="s">
        <v>90</v>
      </c>
      <c r="AC4008" s="46">
        <v>2806</v>
      </c>
      <c r="AD4008" s="46">
        <v>36</v>
      </c>
      <c r="AE4008" s="46">
        <v>36.299999999999997</v>
      </c>
      <c r="AF4008" s="46">
        <v>124</v>
      </c>
      <c r="AH4008" s="70" t="str">
        <f t="shared" si="457"/>
        <v/>
      </c>
      <c r="AI4008" s="70" t="str">
        <f t="shared" si="458"/>
        <v/>
      </c>
      <c r="AJ4008" s="70" t="str">
        <f t="shared" si="459"/>
        <v>X</v>
      </c>
      <c r="AK4008" s="70" t="str" cm="1">
        <f t="array" ref="AK4008">_xlfn.IFS(AH4008&lt;&gt;"","1",AI4008&lt;&gt;"","2",AJ4008&lt;&gt;"","3")</f>
        <v>3</v>
      </c>
    </row>
    <row r="4009" spans="1:37" x14ac:dyDescent="0.25">
      <c r="A4009" t="s">
        <v>2081</v>
      </c>
      <c r="B4009" t="s">
        <v>315</v>
      </c>
      <c r="C4009" s="67" t="str">
        <f t="shared" si="454"/>
        <v>Morgan DeJardin</v>
      </c>
      <c r="D4009" s="71" t="str" cm="1">
        <f t="array" ref="D4009">_xlfn.IFS(AK4009="1",CONCATENATE(C4009,"Regional"),AK4009="2",CONCATENATE(C4009,"Sectional"),AK4009="3",CONCATENATE(C4009,COUNTIF($C$1:C4009,C4009)))</f>
        <v>Morgan DeJardin3</v>
      </c>
      <c r="E4009" s="66">
        <v>45174.583333333336</v>
      </c>
      <c r="F4009" t="s">
        <v>2695</v>
      </c>
      <c r="G4009" s="46">
        <v>10</v>
      </c>
      <c r="H4009" s="46">
        <v>57</v>
      </c>
      <c r="I4009" s="46">
        <v>4</v>
      </c>
      <c r="J4009" t="s">
        <v>977</v>
      </c>
      <c r="K4009" t="s">
        <v>90</v>
      </c>
      <c r="L4009" s="46">
        <v>2806</v>
      </c>
      <c r="M4009" s="46">
        <v>36</v>
      </c>
      <c r="N4009" s="46">
        <v>36.299999999999997</v>
      </c>
      <c r="O4009" s="46">
        <v>124</v>
      </c>
      <c r="P4009" s="46">
        <f t="shared" si="455"/>
        <v>1</v>
      </c>
      <c r="R4009" s="67" t="s">
        <v>3103</v>
      </c>
      <c r="S4009" s="67">
        <f>COUNTIF(Y$2:$Y$100,R4009)</f>
        <v>0</v>
      </c>
      <c r="V4009" s="67">
        <f t="shared" si="456"/>
        <v>0</v>
      </c>
      <c r="AB4009" t="s">
        <v>90</v>
      </c>
      <c r="AC4009" s="46">
        <v>2806</v>
      </c>
      <c r="AD4009" s="46">
        <v>36</v>
      </c>
      <c r="AE4009" s="46">
        <v>36.299999999999997</v>
      </c>
      <c r="AF4009" s="46">
        <v>124</v>
      </c>
      <c r="AH4009" s="70" t="str">
        <f t="shared" si="457"/>
        <v/>
      </c>
      <c r="AI4009" s="70" t="str">
        <f t="shared" si="458"/>
        <v/>
      </c>
      <c r="AJ4009" s="70" t="str">
        <f t="shared" si="459"/>
        <v>X</v>
      </c>
      <c r="AK4009" s="70" t="str" cm="1">
        <f t="array" ref="AK4009">_xlfn.IFS(AH4009&lt;&gt;"","1",AI4009&lt;&gt;"","2",AJ4009&lt;&gt;"","3")</f>
        <v>3</v>
      </c>
    </row>
    <row r="4010" spans="1:37" x14ac:dyDescent="0.25">
      <c r="A4010" t="s">
        <v>1107</v>
      </c>
      <c r="B4010" t="s">
        <v>336</v>
      </c>
      <c r="C4010" s="67" t="str">
        <f t="shared" si="454"/>
        <v>Victoria Watzka</v>
      </c>
      <c r="D4010" s="71" t="str" cm="1">
        <f t="array" ref="D4010">_xlfn.IFS(AK4010="1",CONCATENATE(C4010,"Regional"),AK4010="2",CONCATENATE(C4010,"Sectional"),AK4010="3",CONCATENATE(C4010,COUNTIF($C$1:C4010,C4010)))</f>
        <v>Victoria Watzka1</v>
      </c>
      <c r="E4010" s="66">
        <v>45174.583333333336</v>
      </c>
      <c r="F4010" t="s">
        <v>2695</v>
      </c>
      <c r="G4010" s="46">
        <v>10</v>
      </c>
      <c r="H4010" s="46">
        <v>60</v>
      </c>
      <c r="I4010" s="46">
        <v>5</v>
      </c>
      <c r="J4010" t="s">
        <v>977</v>
      </c>
      <c r="K4010" t="s">
        <v>90</v>
      </c>
      <c r="L4010" s="46">
        <v>2806</v>
      </c>
      <c r="M4010" s="46">
        <v>36</v>
      </c>
      <c r="N4010" s="46">
        <v>36.299999999999997</v>
      </c>
      <c r="O4010" s="46">
        <v>124</v>
      </c>
      <c r="P4010" s="46">
        <f t="shared" si="455"/>
        <v>1</v>
      </c>
      <c r="R4010" s="67" t="s">
        <v>3071</v>
      </c>
      <c r="S4010" s="67">
        <f>COUNTIF(Y$2:$Y$100,R4010)</f>
        <v>0</v>
      </c>
      <c r="V4010" s="67">
        <f t="shared" si="456"/>
        <v>0</v>
      </c>
      <c r="AB4010" t="s">
        <v>90</v>
      </c>
      <c r="AC4010" s="46">
        <v>2806</v>
      </c>
      <c r="AD4010" s="46">
        <v>36</v>
      </c>
      <c r="AE4010" s="46">
        <v>36.299999999999997</v>
      </c>
      <c r="AF4010" s="46">
        <v>124</v>
      </c>
      <c r="AH4010" s="70" t="str">
        <f t="shared" si="457"/>
        <v/>
      </c>
      <c r="AI4010" s="70" t="str">
        <f t="shared" si="458"/>
        <v/>
      </c>
      <c r="AJ4010" s="70" t="str">
        <f t="shared" si="459"/>
        <v>X</v>
      </c>
      <c r="AK4010" s="70" t="str" cm="1">
        <f t="array" ref="AK4010">_xlfn.IFS(AH4010&lt;&gt;"","1",AI4010&lt;&gt;"","2",AJ4010&lt;&gt;"","3")</f>
        <v>3</v>
      </c>
    </row>
    <row r="4011" spans="1:37" x14ac:dyDescent="0.25">
      <c r="A4011" t="s">
        <v>2082</v>
      </c>
      <c r="B4011" t="s">
        <v>418</v>
      </c>
      <c r="C4011" s="67" t="str">
        <f t="shared" si="454"/>
        <v>Katie Ledvina</v>
      </c>
      <c r="D4011" s="71" t="str" cm="1">
        <f t="array" ref="D4011">_xlfn.IFS(AK4011="1",CONCATENATE(C4011,"Regional"),AK4011="2",CONCATENATE(C4011,"Sectional"),AK4011="3",CONCATENATE(C4011,COUNTIF($C$1:C4011,C4011)))</f>
        <v>Katie Ledvina3</v>
      </c>
      <c r="E4011" s="66">
        <v>45174.583333333336</v>
      </c>
      <c r="F4011" t="s">
        <v>2695</v>
      </c>
      <c r="G4011" s="46">
        <v>10</v>
      </c>
      <c r="H4011" s="46">
        <v>60</v>
      </c>
      <c r="I4011" s="46">
        <v>5</v>
      </c>
      <c r="J4011" t="s">
        <v>977</v>
      </c>
      <c r="K4011" t="s">
        <v>90</v>
      </c>
      <c r="L4011" s="46">
        <v>2806</v>
      </c>
      <c r="M4011" s="46">
        <v>36</v>
      </c>
      <c r="N4011" s="46">
        <v>36.299999999999997</v>
      </c>
      <c r="O4011" s="46">
        <v>124</v>
      </c>
      <c r="P4011" s="46">
        <f t="shared" si="455"/>
        <v>1</v>
      </c>
      <c r="R4011" s="67" t="s">
        <v>3104</v>
      </c>
      <c r="S4011" s="67">
        <f>COUNTIF(Y$2:$Y$100,R4011)</f>
        <v>0</v>
      </c>
      <c r="V4011" s="67">
        <f t="shared" si="456"/>
        <v>0</v>
      </c>
      <c r="AB4011" t="s">
        <v>90</v>
      </c>
      <c r="AC4011" s="46">
        <v>2806</v>
      </c>
      <c r="AD4011" s="46">
        <v>36</v>
      </c>
      <c r="AE4011" s="46">
        <v>36.299999999999997</v>
      </c>
      <c r="AF4011" s="46">
        <v>124</v>
      </c>
      <c r="AH4011" s="70" t="str">
        <f t="shared" si="457"/>
        <v/>
      </c>
      <c r="AI4011" s="70" t="str">
        <f t="shared" si="458"/>
        <v/>
      </c>
      <c r="AJ4011" s="70" t="str">
        <f t="shared" si="459"/>
        <v>X</v>
      </c>
      <c r="AK4011" s="70" t="str" cm="1">
        <f t="array" ref="AK4011">_xlfn.IFS(AH4011&lt;&gt;"","1",AI4011&lt;&gt;"","2",AJ4011&lt;&gt;"","3")</f>
        <v>3</v>
      </c>
    </row>
    <row r="4012" spans="1:37" x14ac:dyDescent="0.25">
      <c r="A4012" t="s">
        <v>2080</v>
      </c>
      <c r="B4012" t="s">
        <v>272</v>
      </c>
      <c r="C4012" s="67" t="str">
        <f t="shared" si="454"/>
        <v>Reese Bandow</v>
      </c>
      <c r="D4012" s="71" t="str" cm="1">
        <f t="array" ref="D4012">_xlfn.IFS(AK4012="1",CONCATENATE(C4012,"Regional"),AK4012="2",CONCATENATE(C4012,"Sectional"),AK4012="3",CONCATENATE(C4012,COUNTIF($C$1:C4012,C4012)))</f>
        <v>Reese Bandow3</v>
      </c>
      <c r="E4012" s="66">
        <v>45174.583333333336</v>
      </c>
      <c r="F4012" t="s">
        <v>2695</v>
      </c>
      <c r="G4012" s="46">
        <v>10</v>
      </c>
      <c r="H4012" s="46">
        <v>69</v>
      </c>
      <c r="I4012" s="46">
        <v>7</v>
      </c>
      <c r="J4012" t="s">
        <v>977</v>
      </c>
      <c r="K4012" t="s">
        <v>90</v>
      </c>
      <c r="L4012" s="46">
        <v>2806</v>
      </c>
      <c r="M4012" s="46">
        <v>36</v>
      </c>
      <c r="N4012" s="46">
        <v>36.299999999999997</v>
      </c>
      <c r="O4012" s="46">
        <v>124</v>
      </c>
      <c r="P4012" s="46">
        <f t="shared" si="455"/>
        <v>1</v>
      </c>
      <c r="R4012" s="67" t="s">
        <v>3102</v>
      </c>
      <c r="S4012" s="67">
        <f>COUNTIF(Y$2:$Y$100,R4012)</f>
        <v>0</v>
      </c>
      <c r="V4012" s="67">
        <f t="shared" si="456"/>
        <v>0</v>
      </c>
      <c r="AB4012" t="s">
        <v>90</v>
      </c>
      <c r="AC4012" s="46">
        <v>2806</v>
      </c>
      <c r="AD4012" s="46">
        <v>36</v>
      </c>
      <c r="AE4012" s="46">
        <v>36.299999999999997</v>
      </c>
      <c r="AF4012" s="46">
        <v>124</v>
      </c>
      <c r="AH4012" s="70" t="str">
        <f t="shared" si="457"/>
        <v/>
      </c>
      <c r="AI4012" s="70" t="str">
        <f t="shared" si="458"/>
        <v/>
      </c>
      <c r="AJ4012" s="70" t="str">
        <f t="shared" si="459"/>
        <v>X</v>
      </c>
      <c r="AK4012" s="70" t="str" cm="1">
        <f t="array" ref="AK4012">_xlfn.IFS(AH4012&lt;&gt;"","1",AI4012&lt;&gt;"","2",AJ4012&lt;&gt;"","3")</f>
        <v>3</v>
      </c>
    </row>
    <row r="4013" spans="1:37" x14ac:dyDescent="0.25">
      <c r="A4013" t="s">
        <v>2039</v>
      </c>
      <c r="B4013" t="s">
        <v>2147</v>
      </c>
      <c r="C4013" s="67" t="str">
        <f t="shared" si="454"/>
        <v>Lahela Carter</v>
      </c>
      <c r="D4013" s="71" t="str" cm="1">
        <f t="array" ref="D4013">_xlfn.IFS(AK4013="1",CONCATENATE(C4013,"Regional"),AK4013="2",CONCATENATE(C4013,"Sectional"),AK4013="3",CONCATENATE(C4013,COUNTIF($C$1:C4013,C4013)))</f>
        <v>Lahela Carter1</v>
      </c>
      <c r="E4013" s="66">
        <v>45174.583333333336</v>
      </c>
      <c r="F4013" t="s">
        <v>2695</v>
      </c>
      <c r="G4013" s="46">
        <v>10</v>
      </c>
      <c r="H4013" s="46">
        <v>70</v>
      </c>
      <c r="I4013" s="46">
        <v>8</v>
      </c>
      <c r="J4013" t="s">
        <v>977</v>
      </c>
      <c r="K4013" t="s">
        <v>90</v>
      </c>
      <c r="L4013" s="46">
        <v>2806</v>
      </c>
      <c r="M4013" s="46">
        <v>36</v>
      </c>
      <c r="N4013" s="46">
        <v>36.299999999999997</v>
      </c>
      <c r="O4013" s="46">
        <v>124</v>
      </c>
      <c r="P4013" s="46">
        <f t="shared" si="455"/>
        <v>1</v>
      </c>
      <c r="R4013" s="67" t="s">
        <v>3173</v>
      </c>
      <c r="S4013" s="67">
        <f>COUNTIF(Y$2:$Y$100,R4013)</f>
        <v>0</v>
      </c>
      <c r="V4013" s="67">
        <f t="shared" si="456"/>
        <v>0</v>
      </c>
      <c r="AB4013" t="s">
        <v>90</v>
      </c>
      <c r="AC4013" s="46">
        <v>2806</v>
      </c>
      <c r="AD4013" s="46">
        <v>36</v>
      </c>
      <c r="AE4013" s="46">
        <v>36.299999999999997</v>
      </c>
      <c r="AF4013" s="46">
        <v>124</v>
      </c>
      <c r="AH4013" s="70" t="str">
        <f t="shared" si="457"/>
        <v/>
      </c>
      <c r="AI4013" s="70" t="str">
        <f t="shared" si="458"/>
        <v/>
      </c>
      <c r="AJ4013" s="70" t="str">
        <f t="shared" si="459"/>
        <v>X</v>
      </c>
      <c r="AK4013" s="70" t="str" cm="1">
        <f t="array" ref="AK4013">_xlfn.IFS(AH4013&lt;&gt;"","1",AI4013&lt;&gt;"","2",AJ4013&lt;&gt;"","3")</f>
        <v>3</v>
      </c>
    </row>
    <row r="4014" spans="1:37" x14ac:dyDescent="0.25">
      <c r="A4014" t="s">
        <v>2145</v>
      </c>
      <c r="B4014" t="s">
        <v>555</v>
      </c>
      <c r="C4014" s="67" t="str">
        <f t="shared" si="454"/>
        <v>Molly Ruebl</v>
      </c>
      <c r="D4014" s="71" t="str" cm="1">
        <f t="array" ref="D4014">_xlfn.IFS(AK4014="1",CONCATENATE(C4014,"Regional"),AK4014="2",CONCATENATE(C4014,"Sectional"),AK4014="3",CONCATENATE(C4014,COUNTIF($C$1:C4014,C4014)))</f>
        <v>Molly Ruebl1</v>
      </c>
      <c r="E4014" s="66">
        <v>45174.583333333336</v>
      </c>
      <c r="F4014" t="s">
        <v>2695</v>
      </c>
      <c r="G4014" s="46">
        <v>10</v>
      </c>
      <c r="H4014" s="46">
        <v>70</v>
      </c>
      <c r="I4014" s="46">
        <v>8</v>
      </c>
      <c r="J4014" t="s">
        <v>977</v>
      </c>
      <c r="K4014" t="s">
        <v>90</v>
      </c>
      <c r="L4014" s="46">
        <v>2806</v>
      </c>
      <c r="M4014" s="46">
        <v>36</v>
      </c>
      <c r="N4014" s="46">
        <v>36.299999999999997</v>
      </c>
      <c r="O4014" s="46">
        <v>124</v>
      </c>
      <c r="P4014" s="46">
        <f t="shared" si="455"/>
        <v>1</v>
      </c>
      <c r="R4014" s="67" t="s">
        <v>3171</v>
      </c>
      <c r="S4014" s="67">
        <f>COUNTIF(Y$2:$Y$100,R4014)</f>
        <v>0</v>
      </c>
      <c r="V4014" s="67">
        <f t="shared" si="456"/>
        <v>0</v>
      </c>
      <c r="AB4014" t="s">
        <v>90</v>
      </c>
      <c r="AC4014" s="46">
        <v>2806</v>
      </c>
      <c r="AD4014" s="46">
        <v>36</v>
      </c>
      <c r="AE4014" s="46">
        <v>36.299999999999997</v>
      </c>
      <c r="AF4014" s="46">
        <v>124</v>
      </c>
      <c r="AH4014" s="70" t="str">
        <f t="shared" si="457"/>
        <v/>
      </c>
      <c r="AI4014" s="70" t="str">
        <f t="shared" si="458"/>
        <v/>
      </c>
      <c r="AJ4014" s="70" t="str">
        <f t="shared" si="459"/>
        <v>X</v>
      </c>
      <c r="AK4014" s="70" t="str" cm="1">
        <f t="array" ref="AK4014">_xlfn.IFS(AH4014&lt;&gt;"","1",AI4014&lt;&gt;"","2",AJ4014&lt;&gt;"","3")</f>
        <v>3</v>
      </c>
    </row>
    <row r="4015" spans="1:37" x14ac:dyDescent="0.25">
      <c r="A4015" t="s">
        <v>333</v>
      </c>
      <c r="B4015" t="s">
        <v>401</v>
      </c>
      <c r="C4015" s="67" t="str">
        <f t="shared" si="454"/>
        <v>Hannah Peterson</v>
      </c>
      <c r="D4015" s="71" t="str" cm="1">
        <f t="array" ref="D4015">_xlfn.IFS(AK4015="1",CONCATENATE(C4015,"Regional"),AK4015="2",CONCATENATE(C4015,"Sectional"),AK4015="3",CONCATENATE(C4015,COUNTIF($C$1:C4015,C4015)))</f>
        <v>Hannah Peterson1</v>
      </c>
      <c r="E4015" s="66">
        <v>45174.583333333336</v>
      </c>
      <c r="F4015" t="s">
        <v>2695</v>
      </c>
      <c r="G4015" s="46">
        <v>10</v>
      </c>
      <c r="H4015" s="46">
        <v>88</v>
      </c>
      <c r="I4015" s="46">
        <v>10</v>
      </c>
      <c r="J4015" t="s">
        <v>977</v>
      </c>
      <c r="K4015" t="s">
        <v>90</v>
      </c>
      <c r="L4015" s="46">
        <v>2806</v>
      </c>
      <c r="M4015" s="46">
        <v>36</v>
      </c>
      <c r="N4015" s="46">
        <v>36.299999999999997</v>
      </c>
      <c r="O4015" s="46">
        <v>124</v>
      </c>
      <c r="P4015" s="46">
        <f t="shared" si="455"/>
        <v>1</v>
      </c>
      <c r="R4015" s="67" t="s">
        <v>3663</v>
      </c>
      <c r="S4015" s="67">
        <f>COUNTIF(Y$2:$Y$100,R4015)</f>
        <v>0</v>
      </c>
      <c r="V4015" s="67">
        <f t="shared" si="456"/>
        <v>0</v>
      </c>
      <c r="AB4015" t="s">
        <v>90</v>
      </c>
      <c r="AC4015" s="46">
        <v>2806</v>
      </c>
      <c r="AD4015" s="46">
        <v>36</v>
      </c>
      <c r="AE4015" s="46">
        <v>36.299999999999997</v>
      </c>
      <c r="AF4015" s="46">
        <v>124</v>
      </c>
      <c r="AH4015" s="70" t="str">
        <f t="shared" si="457"/>
        <v/>
      </c>
      <c r="AI4015" s="70" t="str">
        <f t="shared" si="458"/>
        <v/>
      </c>
      <c r="AJ4015" s="70" t="str">
        <f t="shared" si="459"/>
        <v>X</v>
      </c>
      <c r="AK4015" s="70" t="str" cm="1">
        <f t="array" ref="AK4015">_xlfn.IFS(AH4015&lt;&gt;"","1",AI4015&lt;&gt;"","2",AJ4015&lt;&gt;"","3")</f>
        <v>3</v>
      </c>
    </row>
    <row r="4016" spans="1:37" x14ac:dyDescent="0.25">
      <c r="A4016" t="s">
        <v>708</v>
      </c>
      <c r="B4016" t="s">
        <v>709</v>
      </c>
      <c r="C4016" s="67" t="str">
        <f t="shared" si="454"/>
        <v>McKenna Zignego</v>
      </c>
      <c r="D4016" s="71" t="str" cm="1">
        <f t="array" ref="D4016">_xlfn.IFS(AK4016="1",CONCATENATE(C4016,"Regional"),AK4016="2",CONCATENATE(C4016,"Sectional"),AK4016="3",CONCATENATE(C4016,COUNTIF($C$1:C4016,C4016)))</f>
        <v>McKenna Zignego7</v>
      </c>
      <c r="E4016" s="66">
        <v>45174.614583333336</v>
      </c>
      <c r="F4016" t="s">
        <v>2440</v>
      </c>
      <c r="G4016" s="46">
        <v>40</v>
      </c>
      <c r="H4016" s="46">
        <v>40</v>
      </c>
      <c r="I4016" s="46">
        <v>1</v>
      </c>
      <c r="J4016" t="s">
        <v>152</v>
      </c>
      <c r="K4016" t="s">
        <v>90</v>
      </c>
      <c r="L4016" s="46">
        <v>2379</v>
      </c>
      <c r="M4016" s="46">
        <v>36</v>
      </c>
      <c r="N4016" s="46">
        <v>34.299999999999997</v>
      </c>
      <c r="O4016" s="46">
        <v>109</v>
      </c>
      <c r="P4016" s="46">
        <f t="shared" si="455"/>
        <v>1</v>
      </c>
      <c r="R4016" s="67" t="s">
        <v>1309</v>
      </c>
      <c r="S4016" s="67">
        <f>COUNTIF(Y$2:$Y$100,R4016)</f>
        <v>0</v>
      </c>
      <c r="V4016" s="67">
        <f t="shared" si="456"/>
        <v>0</v>
      </c>
      <c r="X4016"/>
      <c r="Y4016" s="67" t="str">
        <f t="shared" ref="Y4016:Y4047" si="460">CONCATENATE(W4016," ",X4016)</f>
        <v xml:space="preserve"> </v>
      </c>
      <c r="AB4016" t="s">
        <v>90</v>
      </c>
      <c r="AC4016" s="46">
        <v>2379</v>
      </c>
      <c r="AD4016" s="46">
        <v>36</v>
      </c>
      <c r="AE4016" s="46">
        <v>34.299999999999997</v>
      </c>
      <c r="AF4016" s="46">
        <v>109</v>
      </c>
      <c r="AH4016" s="70" t="str">
        <f t="shared" si="457"/>
        <v/>
      </c>
      <c r="AI4016" s="70" t="str">
        <f t="shared" si="458"/>
        <v/>
      </c>
      <c r="AJ4016" s="70" t="str">
        <f t="shared" si="459"/>
        <v>X</v>
      </c>
      <c r="AK4016" s="70" t="str" cm="1">
        <f t="array" ref="AK4016">_xlfn.IFS(AH4016&lt;&gt;"","1",AI4016&lt;&gt;"","2",AJ4016&lt;&gt;"","3")</f>
        <v>3</v>
      </c>
    </row>
    <row r="4017" spans="1:37" x14ac:dyDescent="0.25">
      <c r="A4017" t="s">
        <v>534</v>
      </c>
      <c r="B4017" t="s">
        <v>653</v>
      </c>
      <c r="C4017" s="67" t="str">
        <f t="shared" si="454"/>
        <v>Addy Seaholm</v>
      </c>
      <c r="D4017" s="71" t="str" cm="1">
        <f t="array" ref="D4017">_xlfn.IFS(AK4017="1",CONCATENATE(C4017,"Regional"),AK4017="2",CONCATENATE(C4017,"Sectional"),AK4017="3",CONCATENATE(C4017,COUNTIF($C$1:C4017,C4017)))</f>
        <v>Addy Seaholm7</v>
      </c>
      <c r="E4017" s="66">
        <v>45174.614583333336</v>
      </c>
      <c r="F4017" t="s">
        <v>2440</v>
      </c>
      <c r="G4017" s="46">
        <v>40</v>
      </c>
      <c r="H4017" s="46">
        <v>42</v>
      </c>
      <c r="I4017" s="46">
        <v>2</v>
      </c>
      <c r="J4017" t="s">
        <v>152</v>
      </c>
      <c r="K4017" t="s">
        <v>90</v>
      </c>
      <c r="L4017" s="46">
        <v>2379</v>
      </c>
      <c r="M4017" s="46">
        <v>36</v>
      </c>
      <c r="N4017" s="46">
        <v>34.299999999999997</v>
      </c>
      <c r="O4017" s="46">
        <v>109</v>
      </c>
      <c r="P4017" s="46">
        <f t="shared" si="455"/>
        <v>1</v>
      </c>
      <c r="R4017" s="67" t="s">
        <v>2757</v>
      </c>
      <c r="S4017" s="67">
        <f>COUNTIF(Y$2:$Y$100,R4017)</f>
        <v>0</v>
      </c>
      <c r="V4017" s="67">
        <f t="shared" si="456"/>
        <v>0</v>
      </c>
      <c r="X4017"/>
      <c r="Y4017" s="67" t="str">
        <f t="shared" si="460"/>
        <v xml:space="preserve"> </v>
      </c>
      <c r="AB4017" t="s">
        <v>90</v>
      </c>
      <c r="AC4017" s="46">
        <v>2379</v>
      </c>
      <c r="AD4017" s="46">
        <v>36</v>
      </c>
      <c r="AE4017" s="46">
        <v>34.299999999999997</v>
      </c>
      <c r="AF4017" s="46">
        <v>109</v>
      </c>
      <c r="AH4017" s="70" t="str">
        <f t="shared" si="457"/>
        <v/>
      </c>
      <c r="AI4017" s="70" t="str">
        <f t="shared" si="458"/>
        <v/>
      </c>
      <c r="AJ4017" s="70" t="str">
        <f t="shared" si="459"/>
        <v>X</v>
      </c>
      <c r="AK4017" s="70" t="str" cm="1">
        <f t="array" ref="AK4017">_xlfn.IFS(AH4017&lt;&gt;"","1",AI4017&lt;&gt;"","2",AJ4017&lt;&gt;"","3")</f>
        <v>3</v>
      </c>
    </row>
    <row r="4018" spans="1:37" x14ac:dyDescent="0.25">
      <c r="A4018" t="s">
        <v>521</v>
      </c>
      <c r="B4018" t="s">
        <v>416</v>
      </c>
      <c r="C4018" s="67" t="str">
        <f t="shared" si="454"/>
        <v>Sarah Chaffee</v>
      </c>
      <c r="D4018" s="71" t="str" cm="1">
        <f t="array" ref="D4018">_xlfn.IFS(AK4018="1",CONCATENATE(C4018,"Regional"),AK4018="2",CONCATENATE(C4018,"Sectional"),AK4018="3",CONCATENATE(C4018,COUNTIF($C$1:C4018,C4018)))</f>
        <v>Sarah Chaffee7</v>
      </c>
      <c r="E4018" s="66">
        <v>45174.614583333336</v>
      </c>
      <c r="F4018" t="s">
        <v>2440</v>
      </c>
      <c r="G4018" s="46">
        <v>40</v>
      </c>
      <c r="H4018" s="46">
        <v>43</v>
      </c>
      <c r="I4018" s="46">
        <v>3</v>
      </c>
      <c r="J4018" t="s">
        <v>152</v>
      </c>
      <c r="K4018" t="s">
        <v>90</v>
      </c>
      <c r="L4018" s="46">
        <v>2379</v>
      </c>
      <c r="M4018" s="46">
        <v>36</v>
      </c>
      <c r="N4018" s="46">
        <v>34.299999999999997</v>
      </c>
      <c r="O4018" s="46">
        <v>109</v>
      </c>
      <c r="P4018" s="46">
        <f t="shared" si="455"/>
        <v>1</v>
      </c>
      <c r="R4018" s="67" t="s">
        <v>1198</v>
      </c>
      <c r="S4018" s="67">
        <f>COUNTIF(Y$2:$Y$100,R4018)</f>
        <v>0</v>
      </c>
      <c r="V4018" s="67">
        <f t="shared" si="456"/>
        <v>0</v>
      </c>
      <c r="X4018"/>
      <c r="Y4018" s="67" t="str">
        <f t="shared" si="460"/>
        <v xml:space="preserve"> </v>
      </c>
      <c r="AB4018" t="s">
        <v>90</v>
      </c>
      <c r="AC4018" s="46">
        <v>2379</v>
      </c>
      <c r="AD4018" s="46">
        <v>36</v>
      </c>
      <c r="AE4018" s="46">
        <v>34.299999999999997</v>
      </c>
      <c r="AF4018" s="46">
        <v>109</v>
      </c>
      <c r="AH4018" s="70" t="str">
        <f t="shared" si="457"/>
        <v/>
      </c>
      <c r="AI4018" s="70" t="str">
        <f t="shared" si="458"/>
        <v/>
      </c>
      <c r="AJ4018" s="70" t="str">
        <f t="shared" si="459"/>
        <v>X</v>
      </c>
      <c r="AK4018" s="70" t="str" cm="1">
        <f t="array" ref="AK4018">_xlfn.IFS(AH4018&lt;&gt;"","1",AI4018&lt;&gt;"","2",AJ4018&lt;&gt;"","3")</f>
        <v>3</v>
      </c>
    </row>
    <row r="4019" spans="1:37" x14ac:dyDescent="0.25">
      <c r="A4019" t="s">
        <v>256</v>
      </c>
      <c r="B4019" t="s">
        <v>353</v>
      </c>
      <c r="C4019" s="67" t="str">
        <f t="shared" si="454"/>
        <v>Olivia Grothaus</v>
      </c>
      <c r="D4019" s="71" t="str" cm="1">
        <f t="array" ref="D4019">_xlfn.IFS(AK4019="1",CONCATENATE(C4019,"Regional"),AK4019="2",CONCATENATE(C4019,"Sectional"),AK4019="3",CONCATENATE(C4019,COUNTIF($C$1:C4019,C4019)))</f>
        <v>Olivia Grothaus7</v>
      </c>
      <c r="E4019" s="66">
        <v>45174.614583333336</v>
      </c>
      <c r="F4019" t="s">
        <v>2440</v>
      </c>
      <c r="G4019" s="46">
        <v>40</v>
      </c>
      <c r="H4019" s="46">
        <v>43</v>
      </c>
      <c r="I4019" s="46">
        <v>3</v>
      </c>
      <c r="J4019" t="s">
        <v>152</v>
      </c>
      <c r="K4019" t="s">
        <v>90</v>
      </c>
      <c r="L4019" s="46">
        <v>2379</v>
      </c>
      <c r="M4019" s="46">
        <v>36</v>
      </c>
      <c r="N4019" s="46">
        <v>34.299999999999997</v>
      </c>
      <c r="O4019" s="46">
        <v>109</v>
      </c>
      <c r="P4019" s="46">
        <f t="shared" si="455"/>
        <v>1</v>
      </c>
      <c r="R4019" s="67" t="s">
        <v>1200</v>
      </c>
      <c r="S4019" s="67">
        <f>COUNTIF(Y$2:$Y$100,R4019)</f>
        <v>0</v>
      </c>
      <c r="V4019" s="67">
        <f t="shared" si="456"/>
        <v>0</v>
      </c>
      <c r="X4019"/>
      <c r="Y4019" s="67" t="str">
        <f t="shared" si="460"/>
        <v xml:space="preserve"> </v>
      </c>
      <c r="AB4019" t="s">
        <v>90</v>
      </c>
      <c r="AC4019" s="46">
        <v>2379</v>
      </c>
      <c r="AD4019" s="46">
        <v>36</v>
      </c>
      <c r="AE4019" s="46">
        <v>34.299999999999997</v>
      </c>
      <c r="AF4019" s="46">
        <v>109</v>
      </c>
      <c r="AH4019" s="70" t="str">
        <f t="shared" si="457"/>
        <v/>
      </c>
      <c r="AI4019" s="70" t="str">
        <f t="shared" si="458"/>
        <v/>
      </c>
      <c r="AJ4019" s="70" t="str">
        <f t="shared" si="459"/>
        <v>X</v>
      </c>
      <c r="AK4019" s="70" t="str" cm="1">
        <f t="array" ref="AK4019">_xlfn.IFS(AH4019&lt;&gt;"","1",AI4019&lt;&gt;"","2",AJ4019&lt;&gt;"","3")</f>
        <v>3</v>
      </c>
    </row>
    <row r="4020" spans="1:37" x14ac:dyDescent="0.25">
      <c r="A4020" t="s">
        <v>243</v>
      </c>
      <c r="B4020" t="s">
        <v>533</v>
      </c>
      <c r="C4020" s="67" t="str">
        <f t="shared" si="454"/>
        <v>Kaylee Erickson</v>
      </c>
      <c r="D4020" s="71" t="str" cm="1">
        <f t="array" ref="D4020">_xlfn.IFS(AK4020="1",CONCATENATE(C4020,"Regional"),AK4020="2",CONCATENATE(C4020,"Sectional"),AK4020="3",CONCATENATE(C4020,COUNTIF($C$1:C4020,C4020)))</f>
        <v>Kaylee Erickson7</v>
      </c>
      <c r="E4020" s="66">
        <v>45174.614583333336</v>
      </c>
      <c r="F4020" t="s">
        <v>2440</v>
      </c>
      <c r="G4020" s="46">
        <v>40</v>
      </c>
      <c r="H4020" s="46">
        <v>44</v>
      </c>
      <c r="I4020" s="46">
        <v>5</v>
      </c>
      <c r="J4020" t="s">
        <v>152</v>
      </c>
      <c r="K4020" t="s">
        <v>90</v>
      </c>
      <c r="L4020" s="46">
        <v>2379</v>
      </c>
      <c r="M4020" s="46">
        <v>36</v>
      </c>
      <c r="N4020" s="46">
        <v>34.299999999999997</v>
      </c>
      <c r="O4020" s="46">
        <v>109</v>
      </c>
      <c r="P4020" s="46">
        <f t="shared" si="455"/>
        <v>1</v>
      </c>
      <c r="R4020" s="67" t="s">
        <v>1206</v>
      </c>
      <c r="S4020" s="67">
        <f>COUNTIF(Y$2:$Y$100,R4020)</f>
        <v>0</v>
      </c>
      <c r="V4020" s="67">
        <f t="shared" si="456"/>
        <v>0</v>
      </c>
      <c r="X4020"/>
      <c r="Y4020" s="67" t="str">
        <f t="shared" si="460"/>
        <v xml:space="preserve"> </v>
      </c>
      <c r="AB4020" t="s">
        <v>90</v>
      </c>
      <c r="AC4020" s="46">
        <v>2379</v>
      </c>
      <c r="AD4020" s="46">
        <v>36</v>
      </c>
      <c r="AE4020" s="46">
        <v>34.299999999999997</v>
      </c>
      <c r="AF4020" s="46">
        <v>109</v>
      </c>
      <c r="AH4020" s="70" t="str">
        <f t="shared" si="457"/>
        <v/>
      </c>
      <c r="AI4020" s="70" t="str">
        <f t="shared" si="458"/>
        <v/>
      </c>
      <c r="AJ4020" s="70" t="str">
        <f t="shared" si="459"/>
        <v>X</v>
      </c>
      <c r="AK4020" s="70" t="str" cm="1">
        <f t="array" ref="AK4020">_xlfn.IFS(AH4020&lt;&gt;"","1",AI4020&lt;&gt;"","2",AJ4020&lt;&gt;"","3")</f>
        <v>3</v>
      </c>
    </row>
    <row r="4021" spans="1:37" x14ac:dyDescent="0.25">
      <c r="A4021" t="s">
        <v>519</v>
      </c>
      <c r="B4021" t="s">
        <v>520</v>
      </c>
      <c r="C4021" s="67" t="str">
        <f t="shared" si="454"/>
        <v>Mahlia McCane</v>
      </c>
      <c r="D4021" s="71" t="str" cm="1">
        <f t="array" ref="D4021">_xlfn.IFS(AK4021="1",CONCATENATE(C4021,"Regional"),AK4021="2",CONCATENATE(C4021,"Sectional"),AK4021="3",CONCATENATE(C4021,COUNTIF($C$1:C4021,C4021)))</f>
        <v>Mahlia McCane7</v>
      </c>
      <c r="E4021" s="66">
        <v>45174.614583333336</v>
      </c>
      <c r="F4021" t="s">
        <v>2440</v>
      </c>
      <c r="G4021" s="46">
        <v>40</v>
      </c>
      <c r="H4021" s="46">
        <v>45</v>
      </c>
      <c r="I4021" s="46">
        <v>6</v>
      </c>
      <c r="J4021" t="s">
        <v>152</v>
      </c>
      <c r="K4021" t="s">
        <v>90</v>
      </c>
      <c r="L4021" s="46">
        <v>2379</v>
      </c>
      <c r="M4021" s="46">
        <v>36</v>
      </c>
      <c r="N4021" s="46">
        <v>34.299999999999997</v>
      </c>
      <c r="O4021" s="46">
        <v>109</v>
      </c>
      <c r="P4021" s="46">
        <f t="shared" si="455"/>
        <v>1</v>
      </c>
      <c r="R4021" s="67" t="s">
        <v>1197</v>
      </c>
      <c r="S4021" s="67">
        <f>COUNTIF(Y$2:$Y$100,R4021)</f>
        <v>0</v>
      </c>
      <c r="V4021" s="67">
        <f t="shared" si="456"/>
        <v>0</v>
      </c>
      <c r="X4021"/>
      <c r="Y4021" s="67" t="str">
        <f t="shared" si="460"/>
        <v xml:space="preserve"> </v>
      </c>
      <c r="AB4021" t="s">
        <v>90</v>
      </c>
      <c r="AC4021" s="46">
        <v>2379</v>
      </c>
      <c r="AD4021" s="46">
        <v>36</v>
      </c>
      <c r="AE4021" s="46">
        <v>34.299999999999997</v>
      </c>
      <c r="AF4021" s="46">
        <v>109</v>
      </c>
      <c r="AH4021" s="70" t="str">
        <f t="shared" si="457"/>
        <v/>
      </c>
      <c r="AI4021" s="70" t="str">
        <f t="shared" si="458"/>
        <v/>
      </c>
      <c r="AJ4021" s="70" t="str">
        <f t="shared" si="459"/>
        <v>X</v>
      </c>
      <c r="AK4021" s="70" t="str" cm="1">
        <f t="array" ref="AK4021">_xlfn.IFS(AH4021&lt;&gt;"","1",AI4021&lt;&gt;"","2",AJ4021&lt;&gt;"","3")</f>
        <v>3</v>
      </c>
    </row>
    <row r="4022" spans="1:37" x14ac:dyDescent="0.25">
      <c r="A4022" t="s">
        <v>710</v>
      </c>
      <c r="B4022" t="s">
        <v>711</v>
      </c>
      <c r="C4022" s="67" t="str">
        <f t="shared" si="454"/>
        <v>Teckla Wahlstrand</v>
      </c>
      <c r="D4022" s="71" t="str" cm="1">
        <f t="array" ref="D4022">_xlfn.IFS(AK4022="1",CONCATENATE(C4022,"Regional"),AK4022="2",CONCATENATE(C4022,"Sectional"),AK4022="3",CONCATENATE(C4022,COUNTIF($C$1:C4022,C4022)))</f>
        <v>Teckla Wahlstrand8</v>
      </c>
      <c r="E4022" s="66">
        <v>45174.614583333336</v>
      </c>
      <c r="F4022" t="s">
        <v>2440</v>
      </c>
      <c r="G4022" s="46">
        <v>40</v>
      </c>
      <c r="H4022" s="46">
        <v>45</v>
      </c>
      <c r="I4022" s="46">
        <v>6</v>
      </c>
      <c r="J4022" t="s">
        <v>152</v>
      </c>
      <c r="K4022" t="s">
        <v>90</v>
      </c>
      <c r="L4022" s="46">
        <v>2379</v>
      </c>
      <c r="M4022" s="46">
        <v>36</v>
      </c>
      <c r="N4022" s="46">
        <v>34.299999999999997</v>
      </c>
      <c r="O4022" s="46">
        <v>109</v>
      </c>
      <c r="P4022" s="46">
        <f t="shared" si="455"/>
        <v>1</v>
      </c>
      <c r="R4022" s="67" t="s">
        <v>1310</v>
      </c>
      <c r="S4022" s="67">
        <f>COUNTIF(Y$2:$Y$100,R4022)</f>
        <v>0</v>
      </c>
      <c r="V4022" s="67">
        <f t="shared" si="456"/>
        <v>0</v>
      </c>
      <c r="X4022"/>
      <c r="Y4022" s="67" t="str">
        <f t="shared" si="460"/>
        <v xml:space="preserve"> </v>
      </c>
      <c r="AB4022" t="s">
        <v>90</v>
      </c>
      <c r="AC4022" s="46">
        <v>2379</v>
      </c>
      <c r="AD4022" s="46">
        <v>36</v>
      </c>
      <c r="AE4022" s="46">
        <v>34.299999999999997</v>
      </c>
      <c r="AF4022" s="46">
        <v>109</v>
      </c>
      <c r="AH4022" s="70" t="str">
        <f t="shared" si="457"/>
        <v/>
      </c>
      <c r="AI4022" s="70" t="str">
        <f t="shared" si="458"/>
        <v/>
      </c>
      <c r="AJ4022" s="70" t="str">
        <f t="shared" si="459"/>
        <v>X</v>
      </c>
      <c r="AK4022" s="70" t="str" cm="1">
        <f t="array" ref="AK4022">_xlfn.IFS(AH4022&lt;&gt;"","1",AI4022&lt;&gt;"","2",AJ4022&lt;&gt;"","3")</f>
        <v>3</v>
      </c>
    </row>
    <row r="4023" spans="1:37" x14ac:dyDescent="0.25">
      <c r="A4023" t="s">
        <v>1751</v>
      </c>
      <c r="B4023" t="s">
        <v>253</v>
      </c>
      <c r="C4023" s="67" t="str">
        <f t="shared" si="454"/>
        <v>Lily Gies</v>
      </c>
      <c r="D4023" s="71" t="str" cm="1">
        <f t="array" ref="D4023">_xlfn.IFS(AK4023="1",CONCATENATE(C4023,"Regional"),AK4023="2",CONCATENATE(C4023,"Sectional"),AK4023="3",CONCATENATE(C4023,COUNTIF($C$1:C4023,C4023)))</f>
        <v>Lily Gies7</v>
      </c>
      <c r="E4023" s="66">
        <v>45174.614583333336</v>
      </c>
      <c r="F4023" t="s">
        <v>2440</v>
      </c>
      <c r="G4023" s="46">
        <v>40</v>
      </c>
      <c r="H4023" s="46">
        <v>48</v>
      </c>
      <c r="I4023" s="46">
        <v>8</v>
      </c>
      <c r="J4023" t="s">
        <v>152</v>
      </c>
      <c r="K4023" t="s">
        <v>90</v>
      </c>
      <c r="L4023" s="46">
        <v>2379</v>
      </c>
      <c r="M4023" s="46">
        <v>36</v>
      </c>
      <c r="N4023" s="46">
        <v>34.299999999999997</v>
      </c>
      <c r="O4023" s="46">
        <v>109</v>
      </c>
      <c r="P4023" s="46">
        <f t="shared" si="455"/>
        <v>1</v>
      </c>
      <c r="R4023" s="67" t="s">
        <v>2758</v>
      </c>
      <c r="S4023" s="67">
        <f>COUNTIF(Y$2:$Y$100,R4023)</f>
        <v>0</v>
      </c>
      <c r="V4023" s="67">
        <f t="shared" si="456"/>
        <v>0</v>
      </c>
      <c r="X4023"/>
      <c r="Y4023" s="67" t="str">
        <f t="shared" si="460"/>
        <v xml:space="preserve"> </v>
      </c>
      <c r="AB4023" t="s">
        <v>90</v>
      </c>
      <c r="AC4023" s="46">
        <v>2379</v>
      </c>
      <c r="AD4023" s="46">
        <v>36</v>
      </c>
      <c r="AE4023" s="46">
        <v>34.299999999999997</v>
      </c>
      <c r="AF4023" s="46">
        <v>109</v>
      </c>
      <c r="AH4023" s="70" t="str">
        <f t="shared" si="457"/>
        <v/>
      </c>
      <c r="AI4023" s="70" t="str">
        <f t="shared" si="458"/>
        <v/>
      </c>
      <c r="AJ4023" s="70" t="str">
        <f t="shared" si="459"/>
        <v>X</v>
      </c>
      <c r="AK4023" s="70" t="str" cm="1">
        <f t="array" ref="AK4023">_xlfn.IFS(AH4023&lt;&gt;"","1",AI4023&lt;&gt;"","2",AJ4023&lt;&gt;"","3")</f>
        <v>3</v>
      </c>
    </row>
    <row r="4024" spans="1:37" x14ac:dyDescent="0.25">
      <c r="A4024" t="s">
        <v>525</v>
      </c>
      <c r="B4024" t="s">
        <v>362</v>
      </c>
      <c r="C4024" s="67" t="str">
        <f t="shared" si="454"/>
        <v>Emma Eastep</v>
      </c>
      <c r="D4024" s="71" t="str" cm="1">
        <f t="array" ref="D4024">_xlfn.IFS(AK4024="1",CONCATENATE(C4024,"Regional"),AK4024="2",CONCATENATE(C4024,"Sectional"),AK4024="3",CONCATENATE(C4024,COUNTIF($C$1:C4024,C4024)))</f>
        <v>Emma Eastep7</v>
      </c>
      <c r="E4024" s="66">
        <v>45174.614583333336</v>
      </c>
      <c r="F4024" t="s">
        <v>2440</v>
      </c>
      <c r="G4024" s="46">
        <v>40</v>
      </c>
      <c r="H4024" s="46">
        <v>48</v>
      </c>
      <c r="I4024" s="46">
        <v>8</v>
      </c>
      <c r="J4024" t="s">
        <v>152</v>
      </c>
      <c r="K4024" t="s">
        <v>90</v>
      </c>
      <c r="L4024" s="46">
        <v>2379</v>
      </c>
      <c r="M4024" s="46">
        <v>36</v>
      </c>
      <c r="N4024" s="46">
        <v>34.299999999999997</v>
      </c>
      <c r="O4024" s="46">
        <v>109</v>
      </c>
      <c r="P4024" s="46">
        <f t="shared" si="455"/>
        <v>1</v>
      </c>
      <c r="R4024" s="67" t="s">
        <v>1201</v>
      </c>
      <c r="S4024" s="67">
        <f>COUNTIF(Y$2:$Y$100,R4024)</f>
        <v>0</v>
      </c>
      <c r="V4024" s="67">
        <f t="shared" si="456"/>
        <v>0</v>
      </c>
      <c r="X4024"/>
      <c r="Y4024" s="67" t="str">
        <f t="shared" si="460"/>
        <v xml:space="preserve"> </v>
      </c>
      <c r="AB4024" t="s">
        <v>90</v>
      </c>
      <c r="AC4024" s="46">
        <v>2379</v>
      </c>
      <c r="AD4024" s="46">
        <v>36</v>
      </c>
      <c r="AE4024" s="46">
        <v>34.299999999999997</v>
      </c>
      <c r="AF4024" s="46">
        <v>109</v>
      </c>
      <c r="AH4024" s="70" t="str">
        <f t="shared" si="457"/>
        <v/>
      </c>
      <c r="AI4024" s="70" t="str">
        <f t="shared" si="458"/>
        <v/>
      </c>
      <c r="AJ4024" s="70" t="str">
        <f t="shared" si="459"/>
        <v>X</v>
      </c>
      <c r="AK4024" s="70" t="str" cm="1">
        <f t="array" ref="AK4024">_xlfn.IFS(AH4024&lt;&gt;"","1",AI4024&lt;&gt;"","2",AJ4024&lt;&gt;"","3")</f>
        <v>3</v>
      </c>
    </row>
    <row r="4025" spans="1:37" x14ac:dyDescent="0.25">
      <c r="A4025" t="s">
        <v>1753</v>
      </c>
      <c r="B4025" t="s">
        <v>1754</v>
      </c>
      <c r="C4025" s="67" t="str">
        <f t="shared" si="454"/>
        <v>Aili Lassi</v>
      </c>
      <c r="D4025" s="71" t="str" cm="1">
        <f t="array" ref="D4025">_xlfn.IFS(AK4025="1",CONCATENATE(C4025,"Regional"),AK4025="2",CONCATENATE(C4025,"Sectional"),AK4025="3",CONCATENATE(C4025,COUNTIF($C$1:C4025,C4025)))</f>
        <v>Aili Lassi7</v>
      </c>
      <c r="E4025" s="66">
        <v>45174.614583333336</v>
      </c>
      <c r="F4025" t="s">
        <v>2440</v>
      </c>
      <c r="G4025" s="46">
        <v>40</v>
      </c>
      <c r="H4025" s="46">
        <v>49</v>
      </c>
      <c r="I4025" s="46">
        <v>10</v>
      </c>
      <c r="J4025" t="s">
        <v>152</v>
      </c>
      <c r="K4025" t="s">
        <v>90</v>
      </c>
      <c r="L4025" s="46">
        <v>2379</v>
      </c>
      <c r="M4025" s="46">
        <v>36</v>
      </c>
      <c r="N4025" s="46">
        <v>34.299999999999997</v>
      </c>
      <c r="O4025" s="46">
        <v>109</v>
      </c>
      <c r="P4025" s="46">
        <f t="shared" si="455"/>
        <v>1</v>
      </c>
      <c r="R4025" s="67" t="s">
        <v>2761</v>
      </c>
      <c r="S4025" s="67">
        <f>COUNTIF(Y$2:$Y$100,R4025)</f>
        <v>0</v>
      </c>
      <c r="V4025" s="67">
        <f t="shared" si="456"/>
        <v>0</v>
      </c>
      <c r="X4025"/>
      <c r="Y4025" s="67" t="str">
        <f t="shared" si="460"/>
        <v xml:space="preserve"> </v>
      </c>
      <c r="AB4025" t="s">
        <v>90</v>
      </c>
      <c r="AC4025" s="46">
        <v>2379</v>
      </c>
      <c r="AD4025" s="46">
        <v>36</v>
      </c>
      <c r="AE4025" s="46">
        <v>34.299999999999997</v>
      </c>
      <c r="AF4025" s="46">
        <v>109</v>
      </c>
      <c r="AH4025" s="70" t="str">
        <f t="shared" si="457"/>
        <v/>
      </c>
      <c r="AI4025" s="70" t="str">
        <f t="shared" si="458"/>
        <v/>
      </c>
      <c r="AJ4025" s="70" t="str">
        <f t="shared" si="459"/>
        <v>X</v>
      </c>
      <c r="AK4025" s="70" t="str" cm="1">
        <f t="array" ref="AK4025">_xlfn.IFS(AH4025&lt;&gt;"","1",AI4025&lt;&gt;"","2",AJ4025&lt;&gt;"","3")</f>
        <v>3</v>
      </c>
    </row>
    <row r="4026" spans="1:37" x14ac:dyDescent="0.25">
      <c r="A4026" t="s">
        <v>1624</v>
      </c>
      <c r="B4026" t="s">
        <v>531</v>
      </c>
      <c r="C4026" s="67" t="str">
        <f t="shared" si="454"/>
        <v>Shea Zadra</v>
      </c>
      <c r="D4026" s="71" t="str" cm="1">
        <f t="array" ref="D4026">_xlfn.IFS(AK4026="1",CONCATENATE(C4026,"Regional"),AK4026="2",CONCATENATE(C4026,"Sectional"),AK4026="3",CONCATENATE(C4026,COUNTIF($C$1:C4026,C4026)))</f>
        <v>Shea Zadra7</v>
      </c>
      <c r="E4026" s="66">
        <v>45174.614583333336</v>
      </c>
      <c r="F4026" t="s">
        <v>2440</v>
      </c>
      <c r="G4026" s="46">
        <v>40</v>
      </c>
      <c r="H4026" s="46">
        <v>50</v>
      </c>
      <c r="I4026" s="46">
        <v>11</v>
      </c>
      <c r="J4026" t="s">
        <v>152</v>
      </c>
      <c r="K4026" t="s">
        <v>90</v>
      </c>
      <c r="L4026" s="46">
        <v>2379</v>
      </c>
      <c r="M4026" s="46">
        <v>36</v>
      </c>
      <c r="N4026" s="46">
        <v>34.299999999999997</v>
      </c>
      <c r="O4026" s="46">
        <v>109</v>
      </c>
      <c r="P4026" s="46">
        <f t="shared" si="455"/>
        <v>1</v>
      </c>
      <c r="R4026" s="67" t="s">
        <v>3526</v>
      </c>
      <c r="S4026" s="67">
        <f>COUNTIF(Y$2:$Y$100,R4026)</f>
        <v>0</v>
      </c>
      <c r="V4026" s="67">
        <f t="shared" si="456"/>
        <v>0</v>
      </c>
      <c r="X4026"/>
      <c r="Y4026" s="67" t="str">
        <f t="shared" si="460"/>
        <v xml:space="preserve"> </v>
      </c>
      <c r="AB4026" t="s">
        <v>90</v>
      </c>
      <c r="AC4026" s="46">
        <v>2379</v>
      </c>
      <c r="AD4026" s="46">
        <v>36</v>
      </c>
      <c r="AE4026" s="46">
        <v>34.299999999999997</v>
      </c>
      <c r="AF4026" s="46">
        <v>109</v>
      </c>
      <c r="AH4026" s="70" t="str">
        <f t="shared" si="457"/>
        <v/>
      </c>
      <c r="AI4026" s="70" t="str">
        <f t="shared" si="458"/>
        <v/>
      </c>
      <c r="AJ4026" s="70" t="str">
        <f t="shared" si="459"/>
        <v>X</v>
      </c>
      <c r="AK4026" s="70" t="str" cm="1">
        <f t="array" ref="AK4026">_xlfn.IFS(AH4026&lt;&gt;"","1",AI4026&lt;&gt;"","2",AJ4026&lt;&gt;"","3")</f>
        <v>3</v>
      </c>
    </row>
    <row r="4027" spans="1:37" x14ac:dyDescent="0.25">
      <c r="A4027" t="s">
        <v>529</v>
      </c>
      <c r="B4027" t="s">
        <v>530</v>
      </c>
      <c r="C4027" s="67" t="str">
        <f t="shared" si="454"/>
        <v>Kendra Betley</v>
      </c>
      <c r="D4027" s="71" t="str" cm="1">
        <f t="array" ref="D4027">_xlfn.IFS(AK4027="1",CONCATENATE(C4027,"Regional"),AK4027="2",CONCATENATE(C4027,"Sectional"),AK4027="3",CONCATENATE(C4027,COUNTIF($C$1:C4027,C4027)))</f>
        <v>Kendra Betley6</v>
      </c>
      <c r="E4027" s="66">
        <v>45174.614583333336</v>
      </c>
      <c r="F4027" t="s">
        <v>2440</v>
      </c>
      <c r="G4027" s="46">
        <v>40</v>
      </c>
      <c r="H4027" s="46">
        <v>51</v>
      </c>
      <c r="I4027" s="46">
        <v>12</v>
      </c>
      <c r="J4027" t="s">
        <v>152</v>
      </c>
      <c r="K4027" t="s">
        <v>90</v>
      </c>
      <c r="L4027" s="46">
        <v>2379</v>
      </c>
      <c r="M4027" s="46">
        <v>36</v>
      </c>
      <c r="N4027" s="46">
        <v>34.299999999999997</v>
      </c>
      <c r="O4027" s="46">
        <v>109</v>
      </c>
      <c r="P4027" s="46">
        <f t="shared" si="455"/>
        <v>1</v>
      </c>
      <c r="R4027" s="67" t="s">
        <v>1203</v>
      </c>
      <c r="S4027" s="67">
        <f>COUNTIF(Y$2:$Y$100,R4027)</f>
        <v>0</v>
      </c>
      <c r="V4027" s="67">
        <f t="shared" si="456"/>
        <v>0</v>
      </c>
      <c r="X4027"/>
      <c r="Y4027" s="67" t="str">
        <f t="shared" si="460"/>
        <v xml:space="preserve"> </v>
      </c>
      <c r="AB4027" t="s">
        <v>90</v>
      </c>
      <c r="AC4027" s="46">
        <v>2379</v>
      </c>
      <c r="AD4027" s="46">
        <v>36</v>
      </c>
      <c r="AE4027" s="46">
        <v>34.299999999999997</v>
      </c>
      <c r="AF4027" s="46">
        <v>109</v>
      </c>
      <c r="AH4027" s="70" t="str">
        <f t="shared" si="457"/>
        <v/>
      </c>
      <c r="AI4027" s="70" t="str">
        <f t="shared" si="458"/>
        <v/>
      </c>
      <c r="AJ4027" s="70" t="str">
        <f t="shared" si="459"/>
        <v>X</v>
      </c>
      <c r="AK4027" s="70" t="str" cm="1">
        <f t="array" ref="AK4027">_xlfn.IFS(AH4027&lt;&gt;"","1",AI4027&lt;&gt;"","2",AJ4027&lt;&gt;"","3")</f>
        <v>3</v>
      </c>
    </row>
    <row r="4028" spans="1:37" x14ac:dyDescent="0.25">
      <c r="A4028" t="s">
        <v>289</v>
      </c>
      <c r="B4028" t="s">
        <v>490</v>
      </c>
      <c r="C4028" s="67" t="str">
        <f t="shared" si="454"/>
        <v>Ellie Krueger</v>
      </c>
      <c r="D4028" s="71" t="str" cm="1">
        <f t="array" ref="D4028">_xlfn.IFS(AK4028="1",CONCATENATE(C4028,"Regional"),AK4028="2",CONCATENATE(C4028,"Sectional"),AK4028="3",CONCATENATE(C4028,COUNTIF($C$1:C4028,C4028)))</f>
        <v>Ellie Krueger7</v>
      </c>
      <c r="E4028" s="66">
        <v>45174.614583333336</v>
      </c>
      <c r="F4028" t="s">
        <v>2440</v>
      </c>
      <c r="G4028" s="46">
        <v>40</v>
      </c>
      <c r="H4028" s="46">
        <v>51</v>
      </c>
      <c r="I4028" s="46">
        <v>12</v>
      </c>
      <c r="J4028" t="s">
        <v>152</v>
      </c>
      <c r="K4028" t="s">
        <v>90</v>
      </c>
      <c r="L4028" s="46">
        <v>2379</v>
      </c>
      <c r="M4028" s="46">
        <v>36</v>
      </c>
      <c r="N4028" s="46">
        <v>34.299999999999997</v>
      </c>
      <c r="O4028" s="46">
        <v>109</v>
      </c>
      <c r="P4028" s="46">
        <f t="shared" si="455"/>
        <v>1</v>
      </c>
      <c r="R4028" s="67" t="s">
        <v>1204</v>
      </c>
      <c r="S4028" s="67">
        <f>COUNTIF(Y$2:$Y$100,R4028)</f>
        <v>0</v>
      </c>
      <c r="V4028" s="67">
        <f t="shared" si="456"/>
        <v>0</v>
      </c>
      <c r="X4028"/>
      <c r="Y4028" s="67" t="str">
        <f t="shared" si="460"/>
        <v xml:space="preserve"> </v>
      </c>
      <c r="AB4028" t="s">
        <v>90</v>
      </c>
      <c r="AC4028" s="46">
        <v>2379</v>
      </c>
      <c r="AD4028" s="46">
        <v>36</v>
      </c>
      <c r="AE4028" s="46">
        <v>34.299999999999997</v>
      </c>
      <c r="AF4028" s="46">
        <v>109</v>
      </c>
      <c r="AH4028" s="70" t="str">
        <f t="shared" si="457"/>
        <v/>
      </c>
      <c r="AI4028" s="70" t="str">
        <f t="shared" si="458"/>
        <v/>
      </c>
      <c r="AJ4028" s="70" t="str">
        <f t="shared" si="459"/>
        <v>X</v>
      </c>
      <c r="AK4028" s="70" t="str" cm="1">
        <f t="array" ref="AK4028">_xlfn.IFS(AH4028&lt;&gt;"","1",AI4028&lt;&gt;"","2",AJ4028&lt;&gt;"","3")</f>
        <v>3</v>
      </c>
    </row>
    <row r="4029" spans="1:37" x14ac:dyDescent="0.25">
      <c r="A4029" t="s">
        <v>1752</v>
      </c>
      <c r="B4029" t="s">
        <v>907</v>
      </c>
      <c r="C4029" s="67" t="str">
        <f t="shared" si="454"/>
        <v>Hailey Goodman</v>
      </c>
      <c r="D4029" s="71" t="str" cm="1">
        <f t="array" ref="D4029">_xlfn.IFS(AK4029="1",CONCATENATE(C4029,"Regional"),AK4029="2",CONCATENATE(C4029,"Sectional"),AK4029="3",CONCATENATE(C4029,COUNTIF($C$1:C4029,C4029)))</f>
        <v>Hailey Goodman6</v>
      </c>
      <c r="E4029" s="66">
        <v>45174.614583333336</v>
      </c>
      <c r="F4029" t="s">
        <v>2440</v>
      </c>
      <c r="G4029" s="46">
        <v>40</v>
      </c>
      <c r="H4029" s="46">
        <v>52</v>
      </c>
      <c r="I4029" s="46">
        <v>14</v>
      </c>
      <c r="J4029" t="s">
        <v>152</v>
      </c>
      <c r="K4029" t="s">
        <v>90</v>
      </c>
      <c r="L4029" s="46">
        <v>2379</v>
      </c>
      <c r="M4029" s="46">
        <v>36</v>
      </c>
      <c r="N4029" s="46">
        <v>34.299999999999997</v>
      </c>
      <c r="O4029" s="46">
        <v>109</v>
      </c>
      <c r="P4029" s="46">
        <f t="shared" si="455"/>
        <v>1</v>
      </c>
      <c r="R4029" s="67" t="s">
        <v>2760</v>
      </c>
      <c r="S4029" s="67">
        <f>COUNTIF(Y$2:$Y$100,R4029)</f>
        <v>0</v>
      </c>
      <c r="V4029" s="67">
        <f t="shared" si="456"/>
        <v>0</v>
      </c>
      <c r="X4029"/>
      <c r="Y4029" s="67" t="str">
        <f t="shared" si="460"/>
        <v xml:space="preserve"> </v>
      </c>
      <c r="AB4029" t="s">
        <v>90</v>
      </c>
      <c r="AC4029" s="46">
        <v>2379</v>
      </c>
      <c r="AD4029" s="46">
        <v>36</v>
      </c>
      <c r="AE4029" s="46">
        <v>34.299999999999997</v>
      </c>
      <c r="AF4029" s="46">
        <v>109</v>
      </c>
      <c r="AH4029" s="70" t="str">
        <f t="shared" si="457"/>
        <v/>
      </c>
      <c r="AI4029" s="70" t="str">
        <f t="shared" si="458"/>
        <v/>
      </c>
      <c r="AJ4029" s="70" t="str">
        <f t="shared" si="459"/>
        <v>X</v>
      </c>
      <c r="AK4029" s="70" t="str" cm="1">
        <f t="array" ref="AK4029">_xlfn.IFS(AH4029&lt;&gt;"","1",AI4029&lt;&gt;"","2",AJ4029&lt;&gt;"","3")</f>
        <v>3</v>
      </c>
    </row>
    <row r="4030" spans="1:37" x14ac:dyDescent="0.25">
      <c r="A4030" t="s">
        <v>276</v>
      </c>
      <c r="B4030" t="s">
        <v>270</v>
      </c>
      <c r="C4030" s="67" t="str">
        <f t="shared" si="454"/>
        <v>Natalie Jones</v>
      </c>
      <c r="D4030" s="71" t="str" cm="1">
        <f t="array" ref="D4030">_xlfn.IFS(AK4030="1",CONCATENATE(C4030,"Regional"),AK4030="2",CONCATENATE(C4030,"Sectional"),AK4030="3",CONCATENATE(C4030,COUNTIF($C$1:C4030,C4030)))</f>
        <v>Natalie Jones8</v>
      </c>
      <c r="E4030" s="66">
        <v>45174.614583333336</v>
      </c>
      <c r="F4030" t="s">
        <v>2440</v>
      </c>
      <c r="G4030" s="46">
        <v>40</v>
      </c>
      <c r="H4030" s="46">
        <v>52</v>
      </c>
      <c r="I4030" s="46">
        <v>14</v>
      </c>
      <c r="J4030" t="s">
        <v>152</v>
      </c>
      <c r="K4030" t="s">
        <v>90</v>
      </c>
      <c r="L4030" s="46">
        <v>2379</v>
      </c>
      <c r="M4030" s="46">
        <v>36</v>
      </c>
      <c r="N4030" s="46">
        <v>34.299999999999997</v>
      </c>
      <c r="O4030" s="46">
        <v>109</v>
      </c>
      <c r="P4030" s="46">
        <f t="shared" si="455"/>
        <v>1</v>
      </c>
      <c r="R4030" s="67" t="s">
        <v>1205</v>
      </c>
      <c r="S4030" s="67">
        <f>COUNTIF(Y$2:$Y$100,R4030)</f>
        <v>0</v>
      </c>
      <c r="V4030" s="67">
        <f t="shared" si="456"/>
        <v>0</v>
      </c>
      <c r="X4030"/>
      <c r="Y4030" s="67" t="str">
        <f t="shared" si="460"/>
        <v xml:space="preserve"> </v>
      </c>
      <c r="AB4030" t="s">
        <v>90</v>
      </c>
      <c r="AC4030" s="46">
        <v>2379</v>
      </c>
      <c r="AD4030" s="46">
        <v>36</v>
      </c>
      <c r="AE4030" s="46">
        <v>34.299999999999997</v>
      </c>
      <c r="AF4030" s="46">
        <v>109</v>
      </c>
      <c r="AH4030" s="70" t="str">
        <f t="shared" si="457"/>
        <v/>
      </c>
      <c r="AI4030" s="70" t="str">
        <f t="shared" si="458"/>
        <v/>
      </c>
      <c r="AJ4030" s="70" t="str">
        <f t="shared" si="459"/>
        <v>X</v>
      </c>
      <c r="AK4030" s="70" t="str" cm="1">
        <f t="array" ref="AK4030">_xlfn.IFS(AH4030&lt;&gt;"","1",AI4030&lt;&gt;"","2",AJ4030&lt;&gt;"","3")</f>
        <v>3</v>
      </c>
    </row>
    <row r="4031" spans="1:37" x14ac:dyDescent="0.25">
      <c r="A4031" t="s">
        <v>1965</v>
      </c>
      <c r="B4031" t="s">
        <v>740</v>
      </c>
      <c r="C4031" s="67" t="str">
        <f t="shared" si="454"/>
        <v>Lydia Duffey</v>
      </c>
      <c r="D4031" s="71" t="str" cm="1">
        <f t="array" ref="D4031">_xlfn.IFS(AK4031="1",CONCATENATE(C4031,"Regional"),AK4031="2",CONCATENATE(C4031,"Sectional"),AK4031="3",CONCATENATE(C4031,COUNTIF($C$1:C4031,C4031)))</f>
        <v>Lydia Duffey4</v>
      </c>
      <c r="E4031" s="66">
        <v>45174.614583333336</v>
      </c>
      <c r="F4031" t="s">
        <v>2440</v>
      </c>
      <c r="G4031" s="46">
        <v>40</v>
      </c>
      <c r="H4031" s="46">
        <v>52</v>
      </c>
      <c r="I4031" s="46">
        <v>14</v>
      </c>
      <c r="J4031" t="s">
        <v>152</v>
      </c>
      <c r="K4031" t="s">
        <v>90</v>
      </c>
      <c r="L4031" s="46">
        <v>2379</v>
      </c>
      <c r="M4031" s="46">
        <v>36</v>
      </c>
      <c r="N4031" s="46">
        <v>34.299999999999997</v>
      </c>
      <c r="O4031" s="46">
        <v>109</v>
      </c>
      <c r="P4031" s="46">
        <f t="shared" si="455"/>
        <v>1</v>
      </c>
      <c r="R4031" s="67" t="s">
        <v>2984</v>
      </c>
      <c r="S4031" s="67">
        <f>COUNTIF(Y$2:$Y$100,R4031)</f>
        <v>0</v>
      </c>
      <c r="V4031" s="67">
        <f t="shared" si="456"/>
        <v>0</v>
      </c>
      <c r="X4031"/>
      <c r="Y4031" s="67" t="str">
        <f t="shared" si="460"/>
        <v xml:space="preserve"> </v>
      </c>
      <c r="AB4031" t="s">
        <v>90</v>
      </c>
      <c r="AC4031" s="46">
        <v>2379</v>
      </c>
      <c r="AD4031" s="46">
        <v>36</v>
      </c>
      <c r="AE4031" s="46">
        <v>34.299999999999997</v>
      </c>
      <c r="AF4031" s="46">
        <v>109</v>
      </c>
      <c r="AH4031" s="70" t="str">
        <f t="shared" si="457"/>
        <v/>
      </c>
      <c r="AI4031" s="70" t="str">
        <f t="shared" si="458"/>
        <v/>
      </c>
      <c r="AJ4031" s="70" t="str">
        <f t="shared" si="459"/>
        <v>X</v>
      </c>
      <c r="AK4031" s="70" t="str" cm="1">
        <f t="array" ref="AK4031">_xlfn.IFS(AH4031&lt;&gt;"","1",AI4031&lt;&gt;"","2",AJ4031&lt;&gt;"","3")</f>
        <v>3</v>
      </c>
    </row>
    <row r="4032" spans="1:37" x14ac:dyDescent="0.25">
      <c r="A4032" t="s">
        <v>3396</v>
      </c>
      <c r="B4032" t="s">
        <v>380</v>
      </c>
      <c r="C4032" s="67" t="str">
        <f t="shared" si="454"/>
        <v>Amelia Brinkman</v>
      </c>
      <c r="D4032" s="71" t="str" cm="1">
        <f t="array" ref="D4032">_xlfn.IFS(AK4032="1",CONCATENATE(C4032,"Regional"),AK4032="2",CONCATENATE(C4032,"Sectional"),AK4032="3",CONCATENATE(C4032,COUNTIF($C$1:C4032,C4032)))</f>
        <v>Amelia Brinkman6</v>
      </c>
      <c r="E4032" s="66">
        <v>45174.614583333336</v>
      </c>
      <c r="F4032" t="s">
        <v>2440</v>
      </c>
      <c r="G4032" s="46">
        <v>40</v>
      </c>
      <c r="H4032" s="46">
        <v>52</v>
      </c>
      <c r="I4032" s="46">
        <v>14</v>
      </c>
      <c r="J4032" t="s">
        <v>152</v>
      </c>
      <c r="K4032" t="s">
        <v>90</v>
      </c>
      <c r="L4032" s="46">
        <v>2379</v>
      </c>
      <c r="M4032" s="46">
        <v>36</v>
      </c>
      <c r="N4032" s="46">
        <v>34.299999999999997</v>
      </c>
      <c r="O4032" s="46">
        <v>109</v>
      </c>
      <c r="P4032" s="46">
        <f t="shared" si="455"/>
        <v>1</v>
      </c>
      <c r="R4032" s="67" t="s">
        <v>3525</v>
      </c>
      <c r="S4032" s="67">
        <f>COUNTIF(Y$2:$Y$100,R4032)</f>
        <v>0</v>
      </c>
      <c r="V4032" s="67">
        <f t="shared" si="456"/>
        <v>0</v>
      </c>
      <c r="X4032"/>
      <c r="Y4032" s="67" t="str">
        <f t="shared" si="460"/>
        <v xml:space="preserve"> </v>
      </c>
      <c r="AB4032" t="s">
        <v>90</v>
      </c>
      <c r="AC4032" s="46">
        <v>2379</v>
      </c>
      <c r="AD4032" s="46">
        <v>36</v>
      </c>
      <c r="AE4032" s="46">
        <v>34.299999999999997</v>
      </c>
      <c r="AF4032" s="46">
        <v>109</v>
      </c>
      <c r="AH4032" s="70" t="str">
        <f t="shared" si="457"/>
        <v/>
      </c>
      <c r="AI4032" s="70" t="str">
        <f t="shared" si="458"/>
        <v/>
      </c>
      <c r="AJ4032" s="70" t="str">
        <f t="shared" si="459"/>
        <v>X</v>
      </c>
      <c r="AK4032" s="70" t="str" cm="1">
        <f t="array" ref="AK4032">_xlfn.IFS(AH4032&lt;&gt;"","1",AI4032&lt;&gt;"","2",AJ4032&lt;&gt;"","3")</f>
        <v>3</v>
      </c>
    </row>
    <row r="4033" spans="1:37" x14ac:dyDescent="0.25">
      <c r="A4033" t="s">
        <v>292</v>
      </c>
      <c r="B4033" t="s">
        <v>535</v>
      </c>
      <c r="C4033" s="67" t="str">
        <f t="shared" si="454"/>
        <v>Rachel Kurth</v>
      </c>
      <c r="D4033" s="71" t="str" cm="1">
        <f t="array" ref="D4033">_xlfn.IFS(AK4033="1",CONCATENATE(C4033,"Regional"),AK4033="2",CONCATENATE(C4033,"Sectional"),AK4033="3",CONCATENATE(C4033,COUNTIF($C$1:C4033,C4033)))</f>
        <v>Rachel Kurth8</v>
      </c>
      <c r="E4033" s="66">
        <v>45174.614583333336</v>
      </c>
      <c r="F4033" t="s">
        <v>2440</v>
      </c>
      <c r="G4033" s="46">
        <v>40</v>
      </c>
      <c r="H4033" s="46">
        <v>53</v>
      </c>
      <c r="I4033" s="46">
        <v>18</v>
      </c>
      <c r="J4033" t="s">
        <v>152</v>
      </c>
      <c r="K4033" t="s">
        <v>90</v>
      </c>
      <c r="L4033" s="46">
        <v>2379</v>
      </c>
      <c r="M4033" s="46">
        <v>36</v>
      </c>
      <c r="N4033" s="46">
        <v>34.299999999999997</v>
      </c>
      <c r="O4033" s="46">
        <v>109</v>
      </c>
      <c r="P4033" s="46">
        <f t="shared" si="455"/>
        <v>1</v>
      </c>
      <c r="R4033" s="67" t="s">
        <v>1207</v>
      </c>
      <c r="S4033" s="67">
        <f>COUNTIF(Y$2:$Y$100,R4033)</f>
        <v>0</v>
      </c>
      <c r="V4033" s="67">
        <f t="shared" si="456"/>
        <v>0</v>
      </c>
      <c r="X4033"/>
      <c r="Y4033" s="67" t="str">
        <f t="shared" si="460"/>
        <v xml:space="preserve"> </v>
      </c>
      <c r="AB4033" t="s">
        <v>90</v>
      </c>
      <c r="AC4033" s="46">
        <v>2379</v>
      </c>
      <c r="AD4033" s="46">
        <v>36</v>
      </c>
      <c r="AE4033" s="46">
        <v>34.299999999999997</v>
      </c>
      <c r="AF4033" s="46">
        <v>109</v>
      </c>
      <c r="AH4033" s="70" t="str">
        <f t="shared" si="457"/>
        <v/>
      </c>
      <c r="AI4033" s="70" t="str">
        <f t="shared" si="458"/>
        <v/>
      </c>
      <c r="AJ4033" s="70" t="str">
        <f t="shared" si="459"/>
        <v>X</v>
      </c>
      <c r="AK4033" s="70" t="str" cm="1">
        <f t="array" ref="AK4033">_xlfn.IFS(AH4033&lt;&gt;"","1",AI4033&lt;&gt;"","2",AJ4033&lt;&gt;"","3")</f>
        <v>3</v>
      </c>
    </row>
    <row r="4034" spans="1:37" x14ac:dyDescent="0.25">
      <c r="A4034" t="s">
        <v>1763</v>
      </c>
      <c r="B4034" t="s">
        <v>434</v>
      </c>
      <c r="C4034" s="67" t="str">
        <f t="shared" ref="C4034:C4097" si="461">CONCATENATE(B4034," ",A4034)</f>
        <v>Ella Petz</v>
      </c>
      <c r="D4034" s="71" t="str" cm="1">
        <f t="array" ref="D4034">_xlfn.IFS(AK4034="1",CONCATENATE(C4034,"Regional"),AK4034="2",CONCATENATE(C4034,"Sectional"),AK4034="3",CONCATENATE(C4034,COUNTIF($C$1:C4034,C4034)))</f>
        <v>Ella Petz3</v>
      </c>
      <c r="E4034" s="66">
        <v>45174.614583333336</v>
      </c>
      <c r="F4034" t="s">
        <v>2440</v>
      </c>
      <c r="G4034" s="46">
        <v>40</v>
      </c>
      <c r="H4034" s="46">
        <v>53</v>
      </c>
      <c r="I4034" s="46">
        <v>18</v>
      </c>
      <c r="J4034" t="s">
        <v>152</v>
      </c>
      <c r="K4034" t="s">
        <v>90</v>
      </c>
      <c r="L4034" s="46">
        <v>2379</v>
      </c>
      <c r="M4034" s="46">
        <v>36</v>
      </c>
      <c r="N4034" s="46">
        <v>34.299999999999997</v>
      </c>
      <c r="O4034" s="46">
        <v>109</v>
      </c>
      <c r="P4034" s="46">
        <f t="shared" ref="P4034:P4097" si="462">IF(L4034&gt;4000,2,1)</f>
        <v>1</v>
      </c>
      <c r="R4034" s="67" t="s">
        <v>2769</v>
      </c>
      <c r="S4034" s="67">
        <f>COUNTIF(Y$2:$Y$100,R4034)</f>
        <v>0</v>
      </c>
      <c r="V4034" s="67">
        <f t="shared" ref="V4034:V4097" si="463">COUNTIF(R4034:R6657,Y4034)</f>
        <v>0</v>
      </c>
      <c r="X4034"/>
      <c r="Y4034" s="67" t="str">
        <f t="shared" si="460"/>
        <v xml:space="preserve"> </v>
      </c>
      <c r="AB4034" t="s">
        <v>90</v>
      </c>
      <c r="AC4034" s="46">
        <v>2379</v>
      </c>
      <c r="AD4034" s="46">
        <v>36</v>
      </c>
      <c r="AE4034" s="46">
        <v>34.299999999999997</v>
      </c>
      <c r="AF4034" s="46">
        <v>109</v>
      </c>
      <c r="AH4034" s="70" t="str">
        <f t="shared" ref="AH4034:AH4097" si="464">IF(ISNUMBER(SEARCH("regional",$F4034)),$F4034,"")</f>
        <v/>
      </c>
      <c r="AI4034" s="70" t="str">
        <f t="shared" ref="AI4034:AI4097" si="465">IF(ISNUMBER(SEARCH("sectional",$F4034)),$F4034,"")</f>
        <v/>
      </c>
      <c r="AJ4034" s="70" t="str">
        <f t="shared" ref="AJ4034:AJ4097" si="466">IF(AND(AH4034="",AI4034=""),"X","")</f>
        <v>X</v>
      </c>
      <c r="AK4034" s="70" t="str" cm="1">
        <f t="array" ref="AK4034">_xlfn.IFS(AH4034&lt;&gt;"","1",AI4034&lt;&gt;"","2",AJ4034&lt;&gt;"","3")</f>
        <v>3</v>
      </c>
    </row>
    <row r="4035" spans="1:37" x14ac:dyDescent="0.25">
      <c r="A4035" t="s">
        <v>536</v>
      </c>
      <c r="B4035" t="s">
        <v>537</v>
      </c>
      <c r="C4035" s="67" t="str">
        <f t="shared" si="461"/>
        <v>Mariah Hull</v>
      </c>
      <c r="D4035" s="71" t="str" cm="1">
        <f t="array" ref="D4035">_xlfn.IFS(AK4035="1",CONCATENATE(C4035,"Regional"),AK4035="2",CONCATENATE(C4035,"Sectional"),AK4035="3",CONCATENATE(C4035,COUNTIF($C$1:C4035,C4035)))</f>
        <v>Mariah Hull7</v>
      </c>
      <c r="E4035" s="66">
        <v>45174.614583333336</v>
      </c>
      <c r="F4035" t="s">
        <v>2440</v>
      </c>
      <c r="G4035" s="46">
        <v>40</v>
      </c>
      <c r="H4035" s="46">
        <v>53</v>
      </c>
      <c r="I4035" s="46">
        <v>18</v>
      </c>
      <c r="J4035" t="s">
        <v>152</v>
      </c>
      <c r="K4035" t="s">
        <v>90</v>
      </c>
      <c r="L4035" s="46">
        <v>2379</v>
      </c>
      <c r="M4035" s="46">
        <v>36</v>
      </c>
      <c r="N4035" s="46">
        <v>34.299999999999997</v>
      </c>
      <c r="O4035" s="46">
        <v>109</v>
      </c>
      <c r="P4035" s="46">
        <f t="shared" si="462"/>
        <v>1</v>
      </c>
      <c r="R4035" s="67" t="s">
        <v>1208</v>
      </c>
      <c r="S4035" s="67">
        <f>COUNTIF(Y$2:$Y$100,R4035)</f>
        <v>0</v>
      </c>
      <c r="V4035" s="67">
        <f t="shared" si="463"/>
        <v>0</v>
      </c>
      <c r="X4035"/>
      <c r="Y4035" s="67" t="str">
        <f t="shared" si="460"/>
        <v xml:space="preserve"> </v>
      </c>
      <c r="AB4035" t="s">
        <v>90</v>
      </c>
      <c r="AC4035" s="46">
        <v>2379</v>
      </c>
      <c r="AD4035" s="46">
        <v>36</v>
      </c>
      <c r="AE4035" s="46">
        <v>34.299999999999997</v>
      </c>
      <c r="AF4035" s="46">
        <v>109</v>
      </c>
      <c r="AH4035" s="70" t="str">
        <f t="shared" si="464"/>
        <v/>
      </c>
      <c r="AI4035" s="70" t="str">
        <f t="shared" si="465"/>
        <v/>
      </c>
      <c r="AJ4035" s="70" t="str">
        <f t="shared" si="466"/>
        <v>X</v>
      </c>
      <c r="AK4035" s="70" t="str" cm="1">
        <f t="array" ref="AK4035">_xlfn.IFS(AH4035&lt;&gt;"","1",AI4035&lt;&gt;"","2",AJ4035&lt;&gt;"","3")</f>
        <v>3</v>
      </c>
    </row>
    <row r="4036" spans="1:37" x14ac:dyDescent="0.25">
      <c r="A4036" t="s">
        <v>1757</v>
      </c>
      <c r="B4036" t="s">
        <v>524</v>
      </c>
      <c r="C4036" s="67" t="str">
        <f t="shared" si="461"/>
        <v>Isabelle Collicott</v>
      </c>
      <c r="D4036" s="71" t="str" cm="1">
        <f t="array" ref="D4036">_xlfn.IFS(AK4036="1",CONCATENATE(C4036,"Regional"),AK4036="2",CONCATENATE(C4036,"Sectional"),AK4036="3",CONCATENATE(C4036,COUNTIF($C$1:C4036,C4036)))</f>
        <v>Isabelle Collicott4</v>
      </c>
      <c r="E4036" s="66">
        <v>45174.614583333336</v>
      </c>
      <c r="F4036" t="s">
        <v>2440</v>
      </c>
      <c r="G4036" s="46">
        <v>40</v>
      </c>
      <c r="H4036" s="46">
        <v>53</v>
      </c>
      <c r="I4036" s="46">
        <v>18</v>
      </c>
      <c r="J4036" t="s">
        <v>152</v>
      </c>
      <c r="K4036" t="s">
        <v>90</v>
      </c>
      <c r="L4036" s="46">
        <v>2379</v>
      </c>
      <c r="M4036" s="46">
        <v>36</v>
      </c>
      <c r="N4036" s="46">
        <v>34.299999999999997</v>
      </c>
      <c r="O4036" s="46">
        <v>109</v>
      </c>
      <c r="P4036" s="46">
        <f t="shared" si="462"/>
        <v>1</v>
      </c>
      <c r="R4036" s="67" t="s">
        <v>2763</v>
      </c>
      <c r="S4036" s="67">
        <f>COUNTIF(Y$2:$Y$100,R4036)</f>
        <v>0</v>
      </c>
      <c r="V4036" s="67">
        <f t="shared" si="463"/>
        <v>0</v>
      </c>
      <c r="X4036"/>
      <c r="Y4036" s="67" t="str">
        <f t="shared" si="460"/>
        <v xml:space="preserve"> </v>
      </c>
      <c r="AB4036" t="s">
        <v>90</v>
      </c>
      <c r="AC4036" s="46">
        <v>2379</v>
      </c>
      <c r="AD4036" s="46">
        <v>36</v>
      </c>
      <c r="AE4036" s="46">
        <v>34.299999999999997</v>
      </c>
      <c r="AF4036" s="46">
        <v>109</v>
      </c>
      <c r="AH4036" s="70" t="str">
        <f t="shared" si="464"/>
        <v/>
      </c>
      <c r="AI4036" s="70" t="str">
        <f t="shared" si="465"/>
        <v/>
      </c>
      <c r="AJ4036" s="70" t="str">
        <f t="shared" si="466"/>
        <v>X</v>
      </c>
      <c r="AK4036" s="70" t="str" cm="1">
        <f t="array" ref="AK4036">_xlfn.IFS(AH4036&lt;&gt;"","1",AI4036&lt;&gt;"","2",AJ4036&lt;&gt;"","3")</f>
        <v>3</v>
      </c>
    </row>
    <row r="4037" spans="1:37" x14ac:dyDescent="0.25">
      <c r="A4037" t="s">
        <v>702</v>
      </c>
      <c r="B4037" t="s">
        <v>622</v>
      </c>
      <c r="C4037" s="67" t="str">
        <f t="shared" si="461"/>
        <v>Samantha Halle</v>
      </c>
      <c r="D4037" s="71" t="str" cm="1">
        <f t="array" ref="D4037">_xlfn.IFS(AK4037="1",CONCATENATE(C4037,"Regional"),AK4037="2",CONCATENATE(C4037,"Sectional"),AK4037="3",CONCATENATE(C4037,COUNTIF($C$1:C4037,C4037)))</f>
        <v>Samantha Halle7</v>
      </c>
      <c r="E4037" s="66">
        <v>45174.614583333336</v>
      </c>
      <c r="F4037" t="s">
        <v>2440</v>
      </c>
      <c r="G4037" s="46">
        <v>40</v>
      </c>
      <c r="H4037" s="46">
        <v>53</v>
      </c>
      <c r="I4037" s="46">
        <v>18</v>
      </c>
      <c r="J4037" t="s">
        <v>152</v>
      </c>
      <c r="K4037" t="s">
        <v>90</v>
      </c>
      <c r="L4037" s="46">
        <v>2379</v>
      </c>
      <c r="M4037" s="46">
        <v>36</v>
      </c>
      <c r="N4037" s="46">
        <v>34.299999999999997</v>
      </c>
      <c r="O4037" s="46">
        <v>109</v>
      </c>
      <c r="P4037" s="46">
        <f t="shared" si="462"/>
        <v>1</v>
      </c>
      <c r="R4037" s="67" t="s">
        <v>2759</v>
      </c>
      <c r="S4037" s="67">
        <f>COUNTIF(Y$2:$Y$100,R4037)</f>
        <v>0</v>
      </c>
      <c r="V4037" s="67">
        <f t="shared" si="463"/>
        <v>0</v>
      </c>
      <c r="X4037"/>
      <c r="Y4037" s="67" t="str">
        <f t="shared" si="460"/>
        <v xml:space="preserve"> </v>
      </c>
      <c r="AB4037" t="s">
        <v>90</v>
      </c>
      <c r="AC4037" s="46">
        <v>2379</v>
      </c>
      <c r="AD4037" s="46">
        <v>36</v>
      </c>
      <c r="AE4037" s="46">
        <v>34.299999999999997</v>
      </c>
      <c r="AF4037" s="46">
        <v>109</v>
      </c>
      <c r="AH4037" s="70" t="str">
        <f t="shared" si="464"/>
        <v/>
      </c>
      <c r="AI4037" s="70" t="str">
        <f t="shared" si="465"/>
        <v/>
      </c>
      <c r="AJ4037" s="70" t="str">
        <f t="shared" si="466"/>
        <v>X</v>
      </c>
      <c r="AK4037" s="70" t="str" cm="1">
        <f t="array" ref="AK4037">_xlfn.IFS(AH4037&lt;&gt;"","1",AI4037&lt;&gt;"","2",AJ4037&lt;&gt;"","3")</f>
        <v>3</v>
      </c>
    </row>
    <row r="4038" spans="1:37" x14ac:dyDescent="0.25">
      <c r="A4038" t="s">
        <v>1623</v>
      </c>
      <c r="B4038" t="s">
        <v>918</v>
      </c>
      <c r="C4038" s="67" t="str">
        <f t="shared" si="461"/>
        <v>Sienna Steinmetz</v>
      </c>
      <c r="D4038" s="71" t="str" cm="1">
        <f t="array" ref="D4038">_xlfn.IFS(AK4038="1",CONCATENATE(C4038,"Regional"),AK4038="2",CONCATENATE(C4038,"Sectional"),AK4038="3",CONCATENATE(C4038,COUNTIF($C$1:C4038,C4038)))</f>
        <v>Sienna Steinmetz7</v>
      </c>
      <c r="E4038" s="66">
        <v>45174.614583333336</v>
      </c>
      <c r="F4038" t="s">
        <v>2440</v>
      </c>
      <c r="G4038" s="46">
        <v>40</v>
      </c>
      <c r="H4038" s="46">
        <v>53</v>
      </c>
      <c r="I4038" s="46">
        <v>18</v>
      </c>
      <c r="J4038" t="s">
        <v>152</v>
      </c>
      <c r="K4038" t="s">
        <v>90</v>
      </c>
      <c r="L4038" s="46">
        <v>2379</v>
      </c>
      <c r="M4038" s="46">
        <v>36</v>
      </c>
      <c r="N4038" s="46">
        <v>34.299999999999997</v>
      </c>
      <c r="O4038" s="46">
        <v>109</v>
      </c>
      <c r="P4038" s="46">
        <f t="shared" si="462"/>
        <v>1</v>
      </c>
      <c r="R4038" s="67" t="s">
        <v>3529</v>
      </c>
      <c r="S4038" s="67">
        <f>COUNTIF(Y$2:$Y$100,R4038)</f>
        <v>0</v>
      </c>
      <c r="V4038" s="67">
        <f t="shared" si="463"/>
        <v>0</v>
      </c>
      <c r="X4038"/>
      <c r="Y4038" s="67" t="str">
        <f t="shared" si="460"/>
        <v xml:space="preserve"> </v>
      </c>
      <c r="AB4038" t="s">
        <v>90</v>
      </c>
      <c r="AC4038" s="46">
        <v>2379</v>
      </c>
      <c r="AD4038" s="46">
        <v>36</v>
      </c>
      <c r="AE4038" s="46">
        <v>34.299999999999997</v>
      </c>
      <c r="AF4038" s="46">
        <v>109</v>
      </c>
      <c r="AH4038" s="70" t="str">
        <f t="shared" si="464"/>
        <v/>
      </c>
      <c r="AI4038" s="70" t="str">
        <f t="shared" si="465"/>
        <v/>
      </c>
      <c r="AJ4038" s="70" t="str">
        <f t="shared" si="466"/>
        <v>X</v>
      </c>
      <c r="AK4038" s="70" t="str" cm="1">
        <f t="array" ref="AK4038">_xlfn.IFS(AH4038&lt;&gt;"","1",AI4038&lt;&gt;"","2",AJ4038&lt;&gt;"","3")</f>
        <v>3</v>
      </c>
    </row>
    <row r="4039" spans="1:37" x14ac:dyDescent="0.25">
      <c r="A4039" t="s">
        <v>1755</v>
      </c>
      <c r="B4039" t="s">
        <v>1756</v>
      </c>
      <c r="C4039" s="67" t="str">
        <f t="shared" si="461"/>
        <v>Nathalie Rotsaert</v>
      </c>
      <c r="D4039" s="71" t="str" cm="1">
        <f t="array" ref="D4039">_xlfn.IFS(AK4039="1",CONCATENATE(C4039,"Regional"),AK4039="2",CONCATENATE(C4039,"Sectional"),AK4039="3",CONCATENATE(C4039,COUNTIF($C$1:C4039,C4039)))</f>
        <v>Nathalie Rotsaert5</v>
      </c>
      <c r="E4039" s="66">
        <v>45174.614583333336</v>
      </c>
      <c r="F4039" t="s">
        <v>2440</v>
      </c>
      <c r="G4039" s="46">
        <v>40</v>
      </c>
      <c r="H4039" s="46">
        <v>54</v>
      </c>
      <c r="I4039" s="46">
        <v>24</v>
      </c>
      <c r="J4039" t="s">
        <v>152</v>
      </c>
      <c r="K4039" t="s">
        <v>90</v>
      </c>
      <c r="L4039" s="46">
        <v>2379</v>
      </c>
      <c r="M4039" s="46">
        <v>36</v>
      </c>
      <c r="N4039" s="46">
        <v>34.299999999999997</v>
      </c>
      <c r="O4039" s="46">
        <v>109</v>
      </c>
      <c r="P4039" s="46">
        <f t="shared" si="462"/>
        <v>1</v>
      </c>
      <c r="R4039" s="67" t="s">
        <v>2762</v>
      </c>
      <c r="S4039" s="67">
        <f>COUNTIF(Y$2:$Y$100,R4039)</f>
        <v>0</v>
      </c>
      <c r="V4039" s="67">
        <f t="shared" si="463"/>
        <v>0</v>
      </c>
      <c r="X4039"/>
      <c r="Y4039" s="67" t="str">
        <f t="shared" si="460"/>
        <v xml:space="preserve"> </v>
      </c>
      <c r="AB4039" t="s">
        <v>90</v>
      </c>
      <c r="AC4039" s="46">
        <v>2379</v>
      </c>
      <c r="AD4039" s="46">
        <v>36</v>
      </c>
      <c r="AE4039" s="46">
        <v>34.299999999999997</v>
      </c>
      <c r="AF4039" s="46">
        <v>109</v>
      </c>
      <c r="AH4039" s="70" t="str">
        <f t="shared" si="464"/>
        <v/>
      </c>
      <c r="AI4039" s="70" t="str">
        <f t="shared" si="465"/>
        <v/>
      </c>
      <c r="AJ4039" s="70" t="str">
        <f t="shared" si="466"/>
        <v>X</v>
      </c>
      <c r="AK4039" s="70" t="str" cm="1">
        <f t="array" ref="AK4039">_xlfn.IFS(AH4039&lt;&gt;"","1",AI4039&lt;&gt;"","2",AJ4039&lt;&gt;"","3")</f>
        <v>3</v>
      </c>
    </row>
    <row r="4040" spans="1:37" x14ac:dyDescent="0.25">
      <c r="A4040" t="s">
        <v>1768</v>
      </c>
      <c r="B4040" t="s">
        <v>524</v>
      </c>
      <c r="C4040" s="67" t="str">
        <f t="shared" si="461"/>
        <v>Isabelle Davenport</v>
      </c>
      <c r="D4040" s="71" t="str" cm="1">
        <f t="array" ref="D4040">_xlfn.IFS(AK4040="1",CONCATENATE(C4040,"Regional"),AK4040="2",CONCATENATE(C4040,"Sectional"),AK4040="3",CONCATENATE(C4040,COUNTIF($C$1:C4040,C4040)))</f>
        <v>Isabelle Davenport1</v>
      </c>
      <c r="E4040" s="66">
        <v>45174.614583333336</v>
      </c>
      <c r="F4040" t="s">
        <v>2440</v>
      </c>
      <c r="G4040" s="46">
        <v>40</v>
      </c>
      <c r="H4040" s="46">
        <v>57</v>
      </c>
      <c r="I4040" s="46">
        <v>25</v>
      </c>
      <c r="J4040" t="s">
        <v>152</v>
      </c>
      <c r="K4040" t="s">
        <v>90</v>
      </c>
      <c r="L4040" s="46">
        <v>2379</v>
      </c>
      <c r="M4040" s="46">
        <v>36</v>
      </c>
      <c r="N4040" s="46">
        <v>34.299999999999997</v>
      </c>
      <c r="O4040" s="46">
        <v>109</v>
      </c>
      <c r="P4040" s="46">
        <f t="shared" si="462"/>
        <v>1</v>
      </c>
      <c r="R4040" s="67" t="s">
        <v>2773</v>
      </c>
      <c r="S4040" s="67">
        <f>COUNTIF(Y$2:$Y$100,R4040)</f>
        <v>0</v>
      </c>
      <c r="V4040" s="67">
        <f t="shared" si="463"/>
        <v>0</v>
      </c>
      <c r="X4040"/>
      <c r="Y4040" s="67" t="str">
        <f t="shared" si="460"/>
        <v xml:space="preserve"> </v>
      </c>
      <c r="AB4040" t="s">
        <v>90</v>
      </c>
      <c r="AC4040" s="46">
        <v>2379</v>
      </c>
      <c r="AD4040" s="46">
        <v>36</v>
      </c>
      <c r="AE4040" s="46">
        <v>34.299999999999997</v>
      </c>
      <c r="AF4040" s="46">
        <v>109</v>
      </c>
      <c r="AH4040" s="70" t="str">
        <f t="shared" si="464"/>
        <v/>
      </c>
      <c r="AI4040" s="70" t="str">
        <f t="shared" si="465"/>
        <v/>
      </c>
      <c r="AJ4040" s="70" t="str">
        <f t="shared" si="466"/>
        <v>X</v>
      </c>
      <c r="AK4040" s="70" t="str" cm="1">
        <f t="array" ref="AK4040">_xlfn.IFS(AH4040&lt;&gt;"","1",AI4040&lt;&gt;"","2",AJ4040&lt;&gt;"","3")</f>
        <v>3</v>
      </c>
    </row>
    <row r="4041" spans="1:37" x14ac:dyDescent="0.25">
      <c r="A4041" t="s">
        <v>527</v>
      </c>
      <c r="B4041" t="s">
        <v>528</v>
      </c>
      <c r="C4041" s="67" t="str">
        <f t="shared" si="461"/>
        <v>Kate Scharf</v>
      </c>
      <c r="D4041" s="71" t="str" cm="1">
        <f t="array" ref="D4041">_xlfn.IFS(AK4041="1",CONCATENATE(C4041,"Regional"),AK4041="2",CONCATENATE(C4041,"Sectional"),AK4041="3",CONCATENATE(C4041,COUNTIF($C$1:C4041,C4041)))</f>
        <v>Kate Scharf3</v>
      </c>
      <c r="E4041" s="66">
        <v>45174.614583333336</v>
      </c>
      <c r="F4041" t="s">
        <v>2440</v>
      </c>
      <c r="G4041" s="46">
        <v>40</v>
      </c>
      <c r="H4041" s="46">
        <v>57</v>
      </c>
      <c r="I4041" s="46">
        <v>25</v>
      </c>
      <c r="J4041" t="s">
        <v>152</v>
      </c>
      <c r="K4041" t="s">
        <v>90</v>
      </c>
      <c r="L4041" s="46">
        <v>2379</v>
      </c>
      <c r="M4041" s="46">
        <v>36</v>
      </c>
      <c r="N4041" s="46">
        <v>34.299999999999997</v>
      </c>
      <c r="O4041" s="46">
        <v>109</v>
      </c>
      <c r="P4041" s="46">
        <f t="shared" si="462"/>
        <v>1</v>
      </c>
      <c r="R4041" s="67" t="s">
        <v>1202</v>
      </c>
      <c r="S4041" s="67">
        <f>COUNTIF(Y$2:$Y$100,R4041)</f>
        <v>0</v>
      </c>
      <c r="V4041" s="67">
        <f t="shared" si="463"/>
        <v>0</v>
      </c>
      <c r="X4041"/>
      <c r="Y4041" s="67" t="str">
        <f t="shared" si="460"/>
        <v xml:space="preserve"> </v>
      </c>
      <c r="AB4041" t="s">
        <v>90</v>
      </c>
      <c r="AC4041" s="46">
        <v>2379</v>
      </c>
      <c r="AD4041" s="46">
        <v>36</v>
      </c>
      <c r="AE4041" s="46">
        <v>34.299999999999997</v>
      </c>
      <c r="AF4041" s="46">
        <v>109</v>
      </c>
      <c r="AH4041" s="70" t="str">
        <f t="shared" si="464"/>
        <v/>
      </c>
      <c r="AI4041" s="70" t="str">
        <f t="shared" si="465"/>
        <v/>
      </c>
      <c r="AJ4041" s="70" t="str">
        <f t="shared" si="466"/>
        <v>X</v>
      </c>
      <c r="AK4041" s="70" t="str" cm="1">
        <f t="array" ref="AK4041">_xlfn.IFS(AH4041&lt;&gt;"","1",AI4041&lt;&gt;"","2",AJ4041&lt;&gt;"","3")</f>
        <v>3</v>
      </c>
    </row>
    <row r="4042" spans="1:37" x14ac:dyDescent="0.25">
      <c r="A4042" t="s">
        <v>1759</v>
      </c>
      <c r="B4042" t="s">
        <v>876</v>
      </c>
      <c r="C4042" s="67" t="str">
        <f t="shared" si="461"/>
        <v>Jaelyn Spiess</v>
      </c>
      <c r="D4042" s="71" t="str" cm="1">
        <f t="array" ref="D4042">_xlfn.IFS(AK4042="1",CONCATENATE(C4042,"Regional"),AK4042="2",CONCATENATE(C4042,"Sectional"),AK4042="3",CONCATENATE(C4042,COUNTIF($C$1:C4042,C4042)))</f>
        <v>Jaelyn Spiess5</v>
      </c>
      <c r="E4042" s="66">
        <v>45174.614583333336</v>
      </c>
      <c r="F4042" t="s">
        <v>2440</v>
      </c>
      <c r="G4042" s="46">
        <v>40</v>
      </c>
      <c r="H4042" s="46">
        <v>58</v>
      </c>
      <c r="I4042" s="46">
        <v>27</v>
      </c>
      <c r="J4042" t="s">
        <v>152</v>
      </c>
      <c r="K4042" t="s">
        <v>90</v>
      </c>
      <c r="L4042" s="46">
        <v>2379</v>
      </c>
      <c r="M4042" s="46">
        <v>36</v>
      </c>
      <c r="N4042" s="46">
        <v>34.299999999999997</v>
      </c>
      <c r="O4042" s="46">
        <v>109</v>
      </c>
      <c r="P4042" s="46">
        <f t="shared" si="462"/>
        <v>1</v>
      </c>
      <c r="R4042" s="67" t="s">
        <v>2765</v>
      </c>
      <c r="S4042" s="67">
        <f>COUNTIF(Y$2:$Y$100,R4042)</f>
        <v>0</v>
      </c>
      <c r="V4042" s="67">
        <f t="shared" si="463"/>
        <v>0</v>
      </c>
      <c r="X4042"/>
      <c r="Y4042" s="67" t="str">
        <f t="shared" si="460"/>
        <v xml:space="preserve"> </v>
      </c>
      <c r="AB4042" t="s">
        <v>90</v>
      </c>
      <c r="AC4042" s="46">
        <v>2379</v>
      </c>
      <c r="AD4042" s="46">
        <v>36</v>
      </c>
      <c r="AE4042" s="46">
        <v>34.299999999999997</v>
      </c>
      <c r="AF4042" s="46">
        <v>109</v>
      </c>
      <c r="AH4042" s="70" t="str">
        <f t="shared" si="464"/>
        <v/>
      </c>
      <c r="AI4042" s="70" t="str">
        <f t="shared" si="465"/>
        <v/>
      </c>
      <c r="AJ4042" s="70" t="str">
        <f t="shared" si="466"/>
        <v>X</v>
      </c>
      <c r="AK4042" s="70" t="str" cm="1">
        <f t="array" ref="AK4042">_xlfn.IFS(AH4042&lt;&gt;"","1",AI4042&lt;&gt;"","2",AJ4042&lt;&gt;"","3")</f>
        <v>3</v>
      </c>
    </row>
    <row r="4043" spans="1:37" x14ac:dyDescent="0.25">
      <c r="A4043" t="s">
        <v>387</v>
      </c>
      <c r="B4043" t="s">
        <v>539</v>
      </c>
      <c r="C4043" s="67" t="str">
        <f t="shared" si="461"/>
        <v>Maggie Winsand</v>
      </c>
      <c r="D4043" s="71" t="str" cm="1">
        <f t="array" ref="D4043">_xlfn.IFS(AK4043="1",CONCATENATE(C4043,"Regional"),AK4043="2",CONCATENATE(C4043,"Sectional"),AK4043="3",CONCATENATE(C4043,COUNTIF($C$1:C4043,C4043)))</f>
        <v>Maggie Winsand7</v>
      </c>
      <c r="E4043" s="66">
        <v>45174.614583333336</v>
      </c>
      <c r="F4043" t="s">
        <v>2440</v>
      </c>
      <c r="G4043" s="46">
        <v>40</v>
      </c>
      <c r="H4043" s="46">
        <v>59</v>
      </c>
      <c r="I4043" s="46">
        <v>28</v>
      </c>
      <c r="J4043" t="s">
        <v>152</v>
      </c>
      <c r="K4043" t="s">
        <v>90</v>
      </c>
      <c r="L4043" s="46">
        <v>2379</v>
      </c>
      <c r="M4043" s="46">
        <v>36</v>
      </c>
      <c r="N4043" s="46">
        <v>34.299999999999997</v>
      </c>
      <c r="O4043" s="46">
        <v>109</v>
      </c>
      <c r="P4043" s="46">
        <f t="shared" si="462"/>
        <v>1</v>
      </c>
      <c r="R4043" s="67" t="s">
        <v>1210</v>
      </c>
      <c r="S4043" s="67">
        <f>COUNTIF(Y$2:$Y$100,R4043)</f>
        <v>0</v>
      </c>
      <c r="V4043" s="67">
        <f t="shared" si="463"/>
        <v>0</v>
      </c>
      <c r="X4043"/>
      <c r="Y4043" s="67" t="str">
        <f t="shared" si="460"/>
        <v xml:space="preserve"> </v>
      </c>
      <c r="AB4043" t="s">
        <v>90</v>
      </c>
      <c r="AC4043" s="46">
        <v>2379</v>
      </c>
      <c r="AD4043" s="46">
        <v>36</v>
      </c>
      <c r="AE4043" s="46">
        <v>34.299999999999997</v>
      </c>
      <c r="AF4043" s="46">
        <v>109</v>
      </c>
      <c r="AH4043" s="70" t="str">
        <f t="shared" si="464"/>
        <v/>
      </c>
      <c r="AI4043" s="70" t="str">
        <f t="shared" si="465"/>
        <v/>
      </c>
      <c r="AJ4043" s="70" t="str">
        <f t="shared" si="466"/>
        <v>X</v>
      </c>
      <c r="AK4043" s="70" t="str" cm="1">
        <f t="array" ref="AK4043">_xlfn.IFS(AH4043&lt;&gt;"","1",AI4043&lt;&gt;"","2",AJ4043&lt;&gt;"","3")</f>
        <v>3</v>
      </c>
    </row>
    <row r="4044" spans="1:37" x14ac:dyDescent="0.25">
      <c r="A4044" t="s">
        <v>1761</v>
      </c>
      <c r="B4044" t="s">
        <v>1762</v>
      </c>
      <c r="C4044" s="67" t="str">
        <f t="shared" si="461"/>
        <v>Miley Covey</v>
      </c>
      <c r="D4044" s="71" t="str" cm="1">
        <f t="array" ref="D4044">_xlfn.IFS(AK4044="1",CONCATENATE(C4044,"Regional"),AK4044="2",CONCATENATE(C4044,"Sectional"),AK4044="3",CONCATENATE(C4044,COUNTIF($C$1:C4044,C4044)))</f>
        <v>Miley Covey7</v>
      </c>
      <c r="E4044" s="66">
        <v>45174.614583333336</v>
      </c>
      <c r="F4044" t="s">
        <v>2440</v>
      </c>
      <c r="G4044" s="46">
        <v>40</v>
      </c>
      <c r="H4044" s="46">
        <v>59</v>
      </c>
      <c r="I4044" s="46">
        <v>28</v>
      </c>
      <c r="J4044" t="s">
        <v>152</v>
      </c>
      <c r="K4044" t="s">
        <v>90</v>
      </c>
      <c r="L4044" s="46">
        <v>2379</v>
      </c>
      <c r="M4044" s="46">
        <v>36</v>
      </c>
      <c r="N4044" s="46">
        <v>34.299999999999997</v>
      </c>
      <c r="O4044" s="46">
        <v>109</v>
      </c>
      <c r="P4044" s="46">
        <f t="shared" si="462"/>
        <v>1</v>
      </c>
      <c r="R4044" s="67" t="s">
        <v>2767</v>
      </c>
      <c r="S4044" s="67">
        <f>COUNTIF(Y$2:$Y$100,R4044)</f>
        <v>0</v>
      </c>
      <c r="V4044" s="67">
        <f t="shared" si="463"/>
        <v>0</v>
      </c>
      <c r="X4044"/>
      <c r="Y4044" s="67" t="str">
        <f t="shared" si="460"/>
        <v xml:space="preserve"> </v>
      </c>
      <c r="AB4044" t="s">
        <v>90</v>
      </c>
      <c r="AC4044" s="46">
        <v>2379</v>
      </c>
      <c r="AD4044" s="46">
        <v>36</v>
      </c>
      <c r="AE4044" s="46">
        <v>34.299999999999997</v>
      </c>
      <c r="AF4044" s="46">
        <v>109</v>
      </c>
      <c r="AH4044" s="70" t="str">
        <f t="shared" si="464"/>
        <v/>
      </c>
      <c r="AI4044" s="70" t="str">
        <f t="shared" si="465"/>
        <v/>
      </c>
      <c r="AJ4044" s="70" t="str">
        <f t="shared" si="466"/>
        <v>X</v>
      </c>
      <c r="AK4044" s="70" t="str" cm="1">
        <f t="array" ref="AK4044">_xlfn.IFS(AH4044&lt;&gt;"","1",AI4044&lt;&gt;"","2",AJ4044&lt;&gt;"","3")</f>
        <v>3</v>
      </c>
    </row>
    <row r="4045" spans="1:37" x14ac:dyDescent="0.25">
      <c r="A4045" t="s">
        <v>200</v>
      </c>
      <c r="B4045" t="s">
        <v>1017</v>
      </c>
      <c r="C4045" s="67" t="str">
        <f t="shared" si="461"/>
        <v>Noelle Bennett</v>
      </c>
      <c r="D4045" s="71" t="str" cm="1">
        <f t="array" ref="D4045">_xlfn.IFS(AK4045="1",CONCATENATE(C4045,"Regional"),AK4045="2",CONCATENATE(C4045,"Sectional"),AK4045="3",CONCATENATE(C4045,COUNTIF($C$1:C4045,C4045)))</f>
        <v>Noelle Bennett5</v>
      </c>
      <c r="E4045" s="66">
        <v>45174.614583333336</v>
      </c>
      <c r="F4045" t="s">
        <v>2440</v>
      </c>
      <c r="G4045" s="46">
        <v>40</v>
      </c>
      <c r="H4045" s="46">
        <v>60</v>
      </c>
      <c r="I4045" s="46">
        <v>30</v>
      </c>
      <c r="J4045" t="s">
        <v>152</v>
      </c>
      <c r="K4045" t="s">
        <v>90</v>
      </c>
      <c r="L4045" s="46">
        <v>2379</v>
      </c>
      <c r="M4045" s="46">
        <v>36</v>
      </c>
      <c r="N4045" s="46">
        <v>34.299999999999997</v>
      </c>
      <c r="O4045" s="46">
        <v>109</v>
      </c>
      <c r="P4045" s="46">
        <f t="shared" si="462"/>
        <v>1</v>
      </c>
      <c r="R4045" s="67" t="s">
        <v>1517</v>
      </c>
      <c r="S4045" s="67">
        <f>COUNTIF(Y$2:$Y$100,R4045)</f>
        <v>0</v>
      </c>
      <c r="V4045" s="67">
        <f t="shared" si="463"/>
        <v>0</v>
      </c>
      <c r="X4045"/>
      <c r="Y4045" s="67" t="str">
        <f t="shared" si="460"/>
        <v xml:space="preserve"> </v>
      </c>
      <c r="AB4045" t="s">
        <v>90</v>
      </c>
      <c r="AC4045" s="46">
        <v>2379</v>
      </c>
      <c r="AD4045" s="46">
        <v>36</v>
      </c>
      <c r="AE4045" s="46">
        <v>34.299999999999997</v>
      </c>
      <c r="AF4045" s="46">
        <v>109</v>
      </c>
      <c r="AH4045" s="70" t="str">
        <f t="shared" si="464"/>
        <v/>
      </c>
      <c r="AI4045" s="70" t="str">
        <f t="shared" si="465"/>
        <v/>
      </c>
      <c r="AJ4045" s="70" t="str">
        <f t="shared" si="466"/>
        <v>X</v>
      </c>
      <c r="AK4045" s="70" t="str" cm="1">
        <f t="array" ref="AK4045">_xlfn.IFS(AH4045&lt;&gt;"","1",AI4045&lt;&gt;"","2",AJ4045&lt;&gt;"","3")</f>
        <v>3</v>
      </c>
    </row>
    <row r="4046" spans="1:37" x14ac:dyDescent="0.25">
      <c r="A4046" t="s">
        <v>541</v>
      </c>
      <c r="B4046" t="s">
        <v>190</v>
      </c>
      <c r="C4046" s="67" t="str">
        <f t="shared" si="461"/>
        <v>Mara Tuma</v>
      </c>
      <c r="D4046" s="71" t="str" cm="1">
        <f t="array" ref="D4046">_xlfn.IFS(AK4046="1",CONCATENATE(C4046,"Regional"),AK4046="2",CONCATENATE(C4046,"Sectional"),AK4046="3",CONCATENATE(C4046,COUNTIF($C$1:C4046,C4046)))</f>
        <v>Mara Tuma7</v>
      </c>
      <c r="E4046" s="66">
        <v>45174.614583333336</v>
      </c>
      <c r="F4046" t="s">
        <v>2440</v>
      </c>
      <c r="G4046" s="46">
        <v>40</v>
      </c>
      <c r="H4046" s="46">
        <v>60</v>
      </c>
      <c r="I4046" s="46">
        <v>30</v>
      </c>
      <c r="J4046" t="s">
        <v>152</v>
      </c>
      <c r="K4046" t="s">
        <v>90</v>
      </c>
      <c r="L4046" s="46">
        <v>2379</v>
      </c>
      <c r="M4046" s="46">
        <v>36</v>
      </c>
      <c r="N4046" s="46">
        <v>34.299999999999997</v>
      </c>
      <c r="O4046" s="46">
        <v>109</v>
      </c>
      <c r="P4046" s="46">
        <f t="shared" si="462"/>
        <v>1</v>
      </c>
      <c r="R4046" s="67" t="s">
        <v>1211</v>
      </c>
      <c r="S4046" s="67">
        <f>COUNTIF(Y$2:$Y$100,R4046)</f>
        <v>0</v>
      </c>
      <c r="V4046" s="67">
        <f t="shared" si="463"/>
        <v>0</v>
      </c>
      <c r="X4046"/>
      <c r="Y4046" s="67" t="str">
        <f t="shared" si="460"/>
        <v xml:space="preserve"> </v>
      </c>
      <c r="AB4046" t="s">
        <v>90</v>
      </c>
      <c r="AC4046" s="46">
        <v>2379</v>
      </c>
      <c r="AD4046" s="46">
        <v>36</v>
      </c>
      <c r="AE4046" s="46">
        <v>34.299999999999997</v>
      </c>
      <c r="AF4046" s="46">
        <v>109</v>
      </c>
      <c r="AH4046" s="70" t="str">
        <f t="shared" si="464"/>
        <v/>
      </c>
      <c r="AI4046" s="70" t="str">
        <f t="shared" si="465"/>
        <v/>
      </c>
      <c r="AJ4046" s="70" t="str">
        <f t="shared" si="466"/>
        <v>X</v>
      </c>
      <c r="AK4046" s="70" t="str" cm="1">
        <f t="array" ref="AK4046">_xlfn.IFS(AH4046&lt;&gt;"","1",AI4046&lt;&gt;"","2",AJ4046&lt;&gt;"","3")</f>
        <v>3</v>
      </c>
    </row>
    <row r="4047" spans="1:37" x14ac:dyDescent="0.25">
      <c r="A4047" t="s">
        <v>263</v>
      </c>
      <c r="B4047" t="s">
        <v>523</v>
      </c>
      <c r="C4047" s="67" t="str">
        <f t="shared" si="461"/>
        <v>Nora Harris</v>
      </c>
      <c r="D4047" s="71" t="str" cm="1">
        <f t="array" ref="D4047">_xlfn.IFS(AK4047="1",CONCATENATE(C4047,"Regional"),AK4047="2",CONCATENATE(C4047,"Sectional"),AK4047="3",CONCATENATE(C4047,COUNTIF($C$1:C4047,C4047)))</f>
        <v>Nora Harris7</v>
      </c>
      <c r="E4047" s="66">
        <v>45174.614583333336</v>
      </c>
      <c r="F4047" t="s">
        <v>2440</v>
      </c>
      <c r="G4047" s="46">
        <v>40</v>
      </c>
      <c r="H4047" s="46">
        <v>62</v>
      </c>
      <c r="I4047" s="46">
        <v>32</v>
      </c>
      <c r="J4047" t="s">
        <v>152</v>
      </c>
      <c r="K4047" t="s">
        <v>90</v>
      </c>
      <c r="L4047" s="46">
        <v>2379</v>
      </c>
      <c r="M4047" s="46">
        <v>36</v>
      </c>
      <c r="N4047" s="46">
        <v>34.299999999999997</v>
      </c>
      <c r="O4047" s="46">
        <v>109</v>
      </c>
      <c r="P4047" s="46">
        <f t="shared" si="462"/>
        <v>1</v>
      </c>
      <c r="R4047" s="67" t="s">
        <v>1199</v>
      </c>
      <c r="S4047" s="67">
        <f>COUNTIF(Y$2:$Y$100,R4047)</f>
        <v>0</v>
      </c>
      <c r="V4047" s="67">
        <f t="shared" si="463"/>
        <v>0</v>
      </c>
      <c r="X4047"/>
      <c r="Y4047" s="67" t="str">
        <f t="shared" si="460"/>
        <v xml:space="preserve"> </v>
      </c>
      <c r="AB4047" t="s">
        <v>90</v>
      </c>
      <c r="AC4047" s="46">
        <v>2379</v>
      </c>
      <c r="AD4047" s="46">
        <v>36</v>
      </c>
      <c r="AE4047" s="46">
        <v>34.299999999999997</v>
      </c>
      <c r="AF4047" s="46">
        <v>109</v>
      </c>
      <c r="AH4047" s="70" t="str">
        <f t="shared" si="464"/>
        <v/>
      </c>
      <c r="AI4047" s="70" t="str">
        <f t="shared" si="465"/>
        <v/>
      </c>
      <c r="AJ4047" s="70" t="str">
        <f t="shared" si="466"/>
        <v>X</v>
      </c>
      <c r="AK4047" s="70" t="str" cm="1">
        <f t="array" ref="AK4047">_xlfn.IFS(AH4047&lt;&gt;"","1",AI4047&lt;&gt;"","2",AJ4047&lt;&gt;"","3")</f>
        <v>3</v>
      </c>
    </row>
    <row r="4048" spans="1:37" x14ac:dyDescent="0.25">
      <c r="A4048" t="s">
        <v>1771</v>
      </c>
      <c r="B4048" t="s">
        <v>1772</v>
      </c>
      <c r="C4048" s="67" t="str">
        <f t="shared" si="461"/>
        <v>Abbey Sutliff</v>
      </c>
      <c r="D4048" s="71" t="str" cm="1">
        <f t="array" ref="D4048">_xlfn.IFS(AK4048="1",CONCATENATE(C4048,"Regional"),AK4048="2",CONCATENATE(C4048,"Sectional"),AK4048="3",CONCATENATE(C4048,COUNTIF($C$1:C4048,C4048)))</f>
        <v>Abbey Sutliff4</v>
      </c>
      <c r="E4048" s="66">
        <v>45174.614583333336</v>
      </c>
      <c r="F4048" t="s">
        <v>2440</v>
      </c>
      <c r="G4048" s="46">
        <v>40</v>
      </c>
      <c r="H4048" s="46">
        <v>63</v>
      </c>
      <c r="I4048" s="46">
        <v>33</v>
      </c>
      <c r="J4048" t="s">
        <v>152</v>
      </c>
      <c r="K4048" t="s">
        <v>90</v>
      </c>
      <c r="L4048" s="46">
        <v>2379</v>
      </c>
      <c r="M4048" s="46">
        <v>36</v>
      </c>
      <c r="N4048" s="46">
        <v>34.299999999999997</v>
      </c>
      <c r="O4048" s="46">
        <v>109</v>
      </c>
      <c r="P4048" s="46">
        <f t="shared" si="462"/>
        <v>1</v>
      </c>
      <c r="R4048" s="67" t="s">
        <v>2775</v>
      </c>
      <c r="S4048" s="67">
        <f>COUNTIF(Y$2:$Y$100,R4048)</f>
        <v>0</v>
      </c>
      <c r="V4048" s="67">
        <f t="shared" si="463"/>
        <v>0</v>
      </c>
      <c r="X4048"/>
      <c r="Y4048" s="67" t="str">
        <f t="shared" ref="Y4048:Y4079" si="467">CONCATENATE(W4048," ",X4048)</f>
        <v xml:space="preserve"> </v>
      </c>
      <c r="AB4048" t="s">
        <v>90</v>
      </c>
      <c r="AC4048" s="46">
        <v>2379</v>
      </c>
      <c r="AD4048" s="46">
        <v>36</v>
      </c>
      <c r="AE4048" s="46">
        <v>34.299999999999997</v>
      </c>
      <c r="AF4048" s="46">
        <v>109</v>
      </c>
      <c r="AH4048" s="70" t="str">
        <f t="shared" si="464"/>
        <v/>
      </c>
      <c r="AI4048" s="70" t="str">
        <f t="shared" si="465"/>
        <v/>
      </c>
      <c r="AJ4048" s="70" t="str">
        <f t="shared" si="466"/>
        <v>X</v>
      </c>
      <c r="AK4048" s="70" t="str" cm="1">
        <f t="array" ref="AK4048">_xlfn.IFS(AH4048&lt;&gt;"","1",AI4048&lt;&gt;"","2",AJ4048&lt;&gt;"","3")</f>
        <v>3</v>
      </c>
    </row>
    <row r="4049" spans="1:37" x14ac:dyDescent="0.25">
      <c r="A4049" t="s">
        <v>1760</v>
      </c>
      <c r="B4049" t="s">
        <v>1773</v>
      </c>
      <c r="C4049" s="67" t="str">
        <f t="shared" si="461"/>
        <v>Elayna Heim</v>
      </c>
      <c r="D4049" s="71" t="str" cm="1">
        <f t="array" ref="D4049">_xlfn.IFS(AK4049="1",CONCATENATE(C4049,"Regional"),AK4049="2",CONCATENATE(C4049,"Sectional"),AK4049="3",CONCATENATE(C4049,COUNTIF($C$1:C4049,C4049)))</f>
        <v>Elayna Heim4</v>
      </c>
      <c r="E4049" s="66">
        <v>45174.614583333336</v>
      </c>
      <c r="F4049" t="s">
        <v>2440</v>
      </c>
      <c r="G4049" s="46">
        <v>40</v>
      </c>
      <c r="H4049" s="46">
        <v>63</v>
      </c>
      <c r="I4049" s="46">
        <v>33</v>
      </c>
      <c r="J4049" t="s">
        <v>152</v>
      </c>
      <c r="K4049" t="s">
        <v>90</v>
      </c>
      <c r="L4049" s="46">
        <v>2379</v>
      </c>
      <c r="M4049" s="46">
        <v>36</v>
      </c>
      <c r="N4049" s="46">
        <v>34.299999999999997</v>
      </c>
      <c r="O4049" s="46">
        <v>109</v>
      </c>
      <c r="P4049" s="46">
        <f t="shared" si="462"/>
        <v>1</v>
      </c>
      <c r="R4049" s="67" t="s">
        <v>2766</v>
      </c>
      <c r="S4049" s="67">
        <f>COUNTIF(Y$2:$Y$100,R4049)</f>
        <v>0</v>
      </c>
      <c r="V4049" s="67">
        <f t="shared" si="463"/>
        <v>0</v>
      </c>
      <c r="X4049"/>
      <c r="Y4049" s="67" t="str">
        <f t="shared" si="467"/>
        <v xml:space="preserve"> </v>
      </c>
      <c r="AB4049" t="s">
        <v>90</v>
      </c>
      <c r="AC4049" s="46">
        <v>2379</v>
      </c>
      <c r="AD4049" s="46">
        <v>36</v>
      </c>
      <c r="AE4049" s="46">
        <v>34.299999999999997</v>
      </c>
      <c r="AF4049" s="46">
        <v>109</v>
      </c>
      <c r="AH4049" s="70" t="str">
        <f t="shared" si="464"/>
        <v/>
      </c>
      <c r="AI4049" s="70" t="str">
        <f t="shared" si="465"/>
        <v/>
      </c>
      <c r="AJ4049" s="70" t="str">
        <f t="shared" si="466"/>
        <v>X</v>
      </c>
      <c r="AK4049" s="70" t="str" cm="1">
        <f t="array" ref="AK4049">_xlfn.IFS(AH4049&lt;&gt;"","1",AI4049&lt;&gt;"","2",AJ4049&lt;&gt;"","3")</f>
        <v>3</v>
      </c>
    </row>
    <row r="4050" spans="1:37" x14ac:dyDescent="0.25">
      <c r="A4050" t="s">
        <v>714</v>
      </c>
      <c r="B4050" t="s">
        <v>428</v>
      </c>
      <c r="C4050" s="67" t="str">
        <f t="shared" si="461"/>
        <v>Annika Binczak</v>
      </c>
      <c r="D4050" s="71" t="str" cm="1">
        <f t="array" ref="D4050">_xlfn.IFS(AK4050="1",CONCATENATE(C4050,"Regional"),AK4050="2",CONCATENATE(C4050,"Sectional"),AK4050="3",CONCATENATE(C4050,COUNTIF($C$1:C4050,C4050)))</f>
        <v>Annika Binczak5</v>
      </c>
      <c r="E4050" s="66">
        <v>45174.614583333336</v>
      </c>
      <c r="F4050" t="s">
        <v>2440</v>
      </c>
      <c r="G4050" s="46">
        <v>40</v>
      </c>
      <c r="H4050" s="46">
        <v>63</v>
      </c>
      <c r="I4050" s="46">
        <v>33</v>
      </c>
      <c r="J4050" t="s">
        <v>152</v>
      </c>
      <c r="K4050" t="s">
        <v>90</v>
      </c>
      <c r="L4050" s="46">
        <v>2379</v>
      </c>
      <c r="M4050" s="46">
        <v>36</v>
      </c>
      <c r="N4050" s="46">
        <v>34.299999999999997</v>
      </c>
      <c r="O4050" s="46">
        <v>109</v>
      </c>
      <c r="P4050" s="46">
        <f t="shared" si="462"/>
        <v>1</v>
      </c>
      <c r="R4050" s="67" t="s">
        <v>1312</v>
      </c>
      <c r="S4050" s="67">
        <f>COUNTIF(Y$2:$Y$100,R4050)</f>
        <v>0</v>
      </c>
      <c r="V4050" s="67">
        <f t="shared" si="463"/>
        <v>0</v>
      </c>
      <c r="X4050"/>
      <c r="Y4050" s="67" t="str">
        <f t="shared" si="467"/>
        <v xml:space="preserve"> </v>
      </c>
      <c r="AB4050" t="s">
        <v>90</v>
      </c>
      <c r="AC4050" s="46">
        <v>2379</v>
      </c>
      <c r="AD4050" s="46">
        <v>36</v>
      </c>
      <c r="AE4050" s="46">
        <v>34.299999999999997</v>
      </c>
      <c r="AF4050" s="46">
        <v>109</v>
      </c>
      <c r="AH4050" s="70" t="str">
        <f t="shared" si="464"/>
        <v/>
      </c>
      <c r="AI4050" s="70" t="str">
        <f t="shared" si="465"/>
        <v/>
      </c>
      <c r="AJ4050" s="70" t="str">
        <f t="shared" si="466"/>
        <v>X</v>
      </c>
      <c r="AK4050" s="70" t="str" cm="1">
        <f t="array" ref="AK4050">_xlfn.IFS(AH4050&lt;&gt;"","1",AI4050&lt;&gt;"","2",AJ4050&lt;&gt;"","3")</f>
        <v>3</v>
      </c>
    </row>
    <row r="4051" spans="1:37" x14ac:dyDescent="0.25">
      <c r="A4051" t="s">
        <v>1970</v>
      </c>
      <c r="B4051" t="s">
        <v>270</v>
      </c>
      <c r="C4051" s="67" t="str">
        <f t="shared" si="461"/>
        <v>Natalie Hutton</v>
      </c>
      <c r="D4051" s="71" t="str" cm="1">
        <f t="array" ref="D4051">_xlfn.IFS(AK4051="1",CONCATENATE(C4051,"Regional"),AK4051="2",CONCATENATE(C4051,"Sectional"),AK4051="3",CONCATENATE(C4051,COUNTIF($C$1:C4051,C4051)))</f>
        <v>Natalie Hutton4</v>
      </c>
      <c r="E4051" s="66">
        <v>45174.614583333336</v>
      </c>
      <c r="F4051" t="s">
        <v>2440</v>
      </c>
      <c r="G4051" s="46">
        <v>40</v>
      </c>
      <c r="H4051" s="46">
        <v>64</v>
      </c>
      <c r="I4051" s="46">
        <v>36</v>
      </c>
      <c r="J4051" t="s">
        <v>152</v>
      </c>
      <c r="K4051" t="s">
        <v>90</v>
      </c>
      <c r="L4051" s="46">
        <v>2379</v>
      </c>
      <c r="M4051" s="46">
        <v>36</v>
      </c>
      <c r="N4051" s="46">
        <v>34.299999999999997</v>
      </c>
      <c r="O4051" s="46">
        <v>109</v>
      </c>
      <c r="P4051" s="46">
        <f t="shared" si="462"/>
        <v>1</v>
      </c>
      <c r="R4051" s="67" t="s">
        <v>2987</v>
      </c>
      <c r="S4051" s="67">
        <f>COUNTIF(Y$2:$Y$100,R4051)</f>
        <v>0</v>
      </c>
      <c r="V4051" s="67">
        <f t="shared" si="463"/>
        <v>0</v>
      </c>
      <c r="X4051"/>
      <c r="Y4051" s="67" t="str">
        <f t="shared" si="467"/>
        <v xml:space="preserve"> </v>
      </c>
      <c r="AB4051" t="s">
        <v>90</v>
      </c>
      <c r="AC4051" s="46">
        <v>2379</v>
      </c>
      <c r="AD4051" s="46">
        <v>36</v>
      </c>
      <c r="AE4051" s="46">
        <v>34.299999999999997</v>
      </c>
      <c r="AF4051" s="46">
        <v>109</v>
      </c>
      <c r="AH4051" s="70" t="str">
        <f t="shared" si="464"/>
        <v/>
      </c>
      <c r="AI4051" s="70" t="str">
        <f t="shared" si="465"/>
        <v/>
      </c>
      <c r="AJ4051" s="70" t="str">
        <f t="shared" si="466"/>
        <v>X</v>
      </c>
      <c r="AK4051" s="70" t="str" cm="1">
        <f t="array" ref="AK4051">_xlfn.IFS(AH4051&lt;&gt;"","1",AI4051&lt;&gt;"","2",AJ4051&lt;&gt;"","3")</f>
        <v>3</v>
      </c>
    </row>
    <row r="4052" spans="1:37" x14ac:dyDescent="0.25">
      <c r="A4052" t="s">
        <v>1019</v>
      </c>
      <c r="B4052" t="s">
        <v>210</v>
      </c>
      <c r="C4052" s="67" t="str">
        <f t="shared" si="461"/>
        <v>Alexis Slemec</v>
      </c>
      <c r="D4052" s="71" t="str" cm="1">
        <f t="array" ref="D4052">_xlfn.IFS(AK4052="1",CONCATENATE(C4052,"Regional"),AK4052="2",CONCATENATE(C4052,"Sectional"),AK4052="3",CONCATENATE(C4052,COUNTIF($C$1:C4052,C4052)))</f>
        <v>Alexis Slemec7</v>
      </c>
      <c r="E4052" s="66">
        <v>45174.614583333336</v>
      </c>
      <c r="F4052" t="s">
        <v>2440</v>
      </c>
      <c r="G4052" s="46">
        <v>40</v>
      </c>
      <c r="H4052" s="46">
        <v>64</v>
      </c>
      <c r="I4052" s="46">
        <v>36</v>
      </c>
      <c r="J4052" t="s">
        <v>152</v>
      </c>
      <c r="K4052" t="s">
        <v>90</v>
      </c>
      <c r="L4052" s="46">
        <v>2379</v>
      </c>
      <c r="M4052" s="46">
        <v>36</v>
      </c>
      <c r="N4052" s="46">
        <v>34.299999999999997</v>
      </c>
      <c r="O4052" s="46">
        <v>109</v>
      </c>
      <c r="P4052" s="46">
        <f t="shared" si="462"/>
        <v>1</v>
      </c>
      <c r="R4052" s="67" t="s">
        <v>1518</v>
      </c>
      <c r="S4052" s="67">
        <f>COUNTIF(Y$2:$Y$100,R4052)</f>
        <v>0</v>
      </c>
      <c r="V4052" s="67">
        <f t="shared" si="463"/>
        <v>0</v>
      </c>
      <c r="X4052"/>
      <c r="Y4052" s="67" t="str">
        <f t="shared" si="467"/>
        <v xml:space="preserve"> </v>
      </c>
      <c r="AB4052" t="s">
        <v>90</v>
      </c>
      <c r="AC4052" s="46">
        <v>2379</v>
      </c>
      <c r="AD4052" s="46">
        <v>36</v>
      </c>
      <c r="AE4052" s="46">
        <v>34.299999999999997</v>
      </c>
      <c r="AF4052" s="46">
        <v>109</v>
      </c>
      <c r="AH4052" s="70" t="str">
        <f t="shared" si="464"/>
        <v/>
      </c>
      <c r="AI4052" s="70" t="str">
        <f t="shared" si="465"/>
        <v/>
      </c>
      <c r="AJ4052" s="70" t="str">
        <f t="shared" si="466"/>
        <v>X</v>
      </c>
      <c r="AK4052" s="70" t="str" cm="1">
        <f t="array" ref="AK4052">_xlfn.IFS(AH4052&lt;&gt;"","1",AI4052&lt;&gt;"","2",AJ4052&lt;&gt;"","3")</f>
        <v>3</v>
      </c>
    </row>
    <row r="4053" spans="1:37" x14ac:dyDescent="0.25">
      <c r="A4053" t="s">
        <v>712</v>
      </c>
      <c r="B4053" t="s">
        <v>713</v>
      </c>
      <c r="C4053" s="67" t="str">
        <f t="shared" si="461"/>
        <v>Hailee Lindow</v>
      </c>
      <c r="D4053" s="71" t="str" cm="1">
        <f t="array" ref="D4053">_xlfn.IFS(AK4053="1",CONCATENATE(C4053,"Regional"),AK4053="2",CONCATENATE(C4053,"Sectional"),AK4053="3",CONCATENATE(C4053,COUNTIF($C$1:C4053,C4053)))</f>
        <v>Hailee Lindow7</v>
      </c>
      <c r="E4053" s="66">
        <v>45174.614583333336</v>
      </c>
      <c r="F4053" t="s">
        <v>2440</v>
      </c>
      <c r="G4053" s="46">
        <v>40</v>
      </c>
      <c r="H4053" s="46">
        <v>67</v>
      </c>
      <c r="I4053" s="46">
        <v>38</v>
      </c>
      <c r="J4053" t="s">
        <v>152</v>
      </c>
      <c r="K4053" t="s">
        <v>90</v>
      </c>
      <c r="L4053" s="46">
        <v>2379</v>
      </c>
      <c r="M4053" s="46">
        <v>36</v>
      </c>
      <c r="N4053" s="46">
        <v>34.299999999999997</v>
      </c>
      <c r="O4053" s="46">
        <v>109</v>
      </c>
      <c r="P4053" s="46">
        <f t="shared" si="462"/>
        <v>1</v>
      </c>
      <c r="R4053" s="67" t="s">
        <v>1311</v>
      </c>
      <c r="S4053" s="67">
        <f>COUNTIF(Y$2:$Y$100,R4053)</f>
        <v>0</v>
      </c>
      <c r="V4053" s="67">
        <f t="shared" si="463"/>
        <v>0</v>
      </c>
      <c r="X4053"/>
      <c r="Y4053" s="67" t="str">
        <f t="shared" si="467"/>
        <v xml:space="preserve"> </v>
      </c>
      <c r="AB4053" t="s">
        <v>90</v>
      </c>
      <c r="AC4053" s="46">
        <v>2379</v>
      </c>
      <c r="AD4053" s="46">
        <v>36</v>
      </c>
      <c r="AE4053" s="46">
        <v>34.299999999999997</v>
      </c>
      <c r="AF4053" s="46">
        <v>109</v>
      </c>
      <c r="AH4053" s="70" t="str">
        <f t="shared" si="464"/>
        <v/>
      </c>
      <c r="AI4053" s="70" t="str">
        <f t="shared" si="465"/>
        <v/>
      </c>
      <c r="AJ4053" s="70" t="str">
        <f t="shared" si="466"/>
        <v>X</v>
      </c>
      <c r="AK4053" s="70" t="str" cm="1">
        <f t="array" ref="AK4053">_xlfn.IFS(AH4053&lt;&gt;"","1",AI4053&lt;&gt;"","2",AJ4053&lt;&gt;"","3")</f>
        <v>3</v>
      </c>
    </row>
    <row r="4054" spans="1:37" x14ac:dyDescent="0.25">
      <c r="A4054" t="s">
        <v>3399</v>
      </c>
      <c r="B4054" t="s">
        <v>1765</v>
      </c>
      <c r="C4054" s="67" t="str">
        <f t="shared" si="461"/>
        <v>Saiwa Lema</v>
      </c>
      <c r="D4054" s="71" t="str" cm="1">
        <f t="array" ref="D4054">_xlfn.IFS(AK4054="1",CONCATENATE(C4054,"Regional"),AK4054="2",CONCATENATE(C4054,"Sectional"),AK4054="3",CONCATENATE(C4054,COUNTIF($C$1:C4054,C4054)))</f>
        <v>Saiwa Lema6</v>
      </c>
      <c r="E4054" s="66">
        <v>45174.614583333336</v>
      </c>
      <c r="F4054" t="s">
        <v>2440</v>
      </c>
      <c r="G4054" s="46">
        <v>40</v>
      </c>
      <c r="H4054" s="46">
        <v>80</v>
      </c>
      <c r="I4054" s="46">
        <v>39</v>
      </c>
      <c r="J4054" t="s">
        <v>152</v>
      </c>
      <c r="K4054" t="s">
        <v>90</v>
      </c>
      <c r="L4054" s="46">
        <v>2379</v>
      </c>
      <c r="M4054" s="46">
        <v>36</v>
      </c>
      <c r="N4054" s="46">
        <v>34.299999999999997</v>
      </c>
      <c r="O4054" s="46">
        <v>109</v>
      </c>
      <c r="P4054" s="46">
        <f t="shared" si="462"/>
        <v>1</v>
      </c>
      <c r="R4054" s="67" t="s">
        <v>3531</v>
      </c>
      <c r="S4054" s="67">
        <f>COUNTIF(Y$2:$Y$100,R4054)</f>
        <v>0</v>
      </c>
      <c r="V4054" s="67">
        <f t="shared" si="463"/>
        <v>0</v>
      </c>
      <c r="X4054"/>
      <c r="Y4054" s="67" t="str">
        <f t="shared" si="467"/>
        <v xml:space="preserve"> </v>
      </c>
      <c r="AB4054" t="s">
        <v>90</v>
      </c>
      <c r="AC4054" s="46">
        <v>2379</v>
      </c>
      <c r="AD4054" s="46">
        <v>36</v>
      </c>
      <c r="AE4054" s="46">
        <v>34.299999999999997</v>
      </c>
      <c r="AF4054" s="46">
        <v>109</v>
      </c>
      <c r="AH4054" s="70" t="str">
        <f t="shared" si="464"/>
        <v/>
      </c>
      <c r="AI4054" s="70" t="str">
        <f t="shared" si="465"/>
        <v/>
      </c>
      <c r="AJ4054" s="70" t="str">
        <f t="shared" si="466"/>
        <v>X</v>
      </c>
      <c r="AK4054" s="70" t="str" cm="1">
        <f t="array" ref="AK4054">_xlfn.IFS(AH4054&lt;&gt;"","1",AI4054&lt;&gt;"","2",AJ4054&lt;&gt;"","3")</f>
        <v>3</v>
      </c>
    </row>
    <row r="4055" spans="1:37" x14ac:dyDescent="0.25">
      <c r="A4055" t="s">
        <v>1766</v>
      </c>
      <c r="B4055" t="s">
        <v>1767</v>
      </c>
      <c r="C4055" s="67" t="str">
        <f t="shared" si="461"/>
        <v>Brenner Packwood</v>
      </c>
      <c r="D4055" s="71" t="str" cm="1">
        <f t="array" ref="D4055">_xlfn.IFS(AK4055="1",CONCATENATE(C4055,"Regional"),AK4055="2",CONCATENATE(C4055,"Sectional"),AK4055="3",CONCATENATE(C4055,COUNTIF($C$1:C4055,C4055)))</f>
        <v>Brenner Packwood7</v>
      </c>
      <c r="E4055" s="66">
        <v>45174.614583333336</v>
      </c>
      <c r="F4055" t="s">
        <v>2440</v>
      </c>
      <c r="G4055" s="46">
        <v>40</v>
      </c>
      <c r="H4055" s="46">
        <v>81</v>
      </c>
      <c r="I4055" s="46">
        <v>40</v>
      </c>
      <c r="J4055" t="s">
        <v>152</v>
      </c>
      <c r="K4055" t="s">
        <v>90</v>
      </c>
      <c r="L4055" s="46">
        <v>2379</v>
      </c>
      <c r="M4055" s="46">
        <v>36</v>
      </c>
      <c r="N4055" s="46">
        <v>34.299999999999997</v>
      </c>
      <c r="O4055" s="46">
        <v>109</v>
      </c>
      <c r="P4055" s="46">
        <f t="shared" si="462"/>
        <v>1</v>
      </c>
      <c r="R4055" s="67" t="s">
        <v>2772</v>
      </c>
      <c r="S4055" s="67">
        <f>COUNTIF(Y$2:$Y$100,R4055)</f>
        <v>0</v>
      </c>
      <c r="V4055" s="67">
        <f t="shared" si="463"/>
        <v>0</v>
      </c>
      <c r="X4055"/>
      <c r="Y4055" s="67" t="str">
        <f t="shared" si="467"/>
        <v xml:space="preserve"> </v>
      </c>
      <c r="AB4055" t="s">
        <v>90</v>
      </c>
      <c r="AC4055" s="46">
        <v>2379</v>
      </c>
      <c r="AD4055" s="46">
        <v>36</v>
      </c>
      <c r="AE4055" s="46">
        <v>34.299999999999997</v>
      </c>
      <c r="AF4055" s="46">
        <v>109</v>
      </c>
      <c r="AH4055" s="70" t="str">
        <f t="shared" si="464"/>
        <v/>
      </c>
      <c r="AI4055" s="70" t="str">
        <f t="shared" si="465"/>
        <v/>
      </c>
      <c r="AJ4055" s="70" t="str">
        <f t="shared" si="466"/>
        <v>X</v>
      </c>
      <c r="AK4055" s="70" t="str" cm="1">
        <f t="array" ref="AK4055">_xlfn.IFS(AH4055&lt;&gt;"","1",AI4055&lt;&gt;"","2",AJ4055&lt;&gt;"","3")</f>
        <v>3</v>
      </c>
    </row>
    <row r="4056" spans="1:37" x14ac:dyDescent="0.25">
      <c r="A4056" t="s">
        <v>634</v>
      </c>
      <c r="B4056" t="s">
        <v>635</v>
      </c>
      <c r="C4056" s="67" t="str">
        <f t="shared" si="461"/>
        <v>Belle Kongshaug</v>
      </c>
      <c r="D4056" s="71" t="str" cm="1">
        <f t="array" ref="D4056">_xlfn.IFS(AK4056="1",CONCATENATE(C4056,"Regional"),AK4056="2",CONCATENATE(C4056,"Sectional"),AK4056="3",CONCATENATE(C4056,COUNTIF($C$1:C4056,C4056)))</f>
        <v>Belle Kongshaug6</v>
      </c>
      <c r="E4056" s="66">
        <v>45174.625</v>
      </c>
      <c r="F4056" t="s">
        <v>803</v>
      </c>
      <c r="G4056" s="46">
        <v>21</v>
      </c>
      <c r="H4056" s="46">
        <v>40</v>
      </c>
      <c r="I4056" s="46">
        <v>1</v>
      </c>
      <c r="J4056" t="s">
        <v>114</v>
      </c>
      <c r="K4056" t="s">
        <v>90</v>
      </c>
      <c r="L4056" s="46">
        <v>2212</v>
      </c>
      <c r="M4056" s="46">
        <v>34</v>
      </c>
      <c r="N4056" s="46">
        <v>33.4</v>
      </c>
      <c r="O4056" s="46">
        <v>108</v>
      </c>
      <c r="P4056" s="46">
        <f t="shared" si="462"/>
        <v>1</v>
      </c>
      <c r="R4056" s="67" t="s">
        <v>1265</v>
      </c>
      <c r="S4056" s="67">
        <f>COUNTIF(Y$2:$Y$100,R4056)</f>
        <v>0</v>
      </c>
      <c r="V4056" s="67">
        <f t="shared" si="463"/>
        <v>0</v>
      </c>
      <c r="X4056"/>
      <c r="Y4056" s="67" t="str">
        <f t="shared" si="467"/>
        <v xml:space="preserve"> </v>
      </c>
      <c r="AB4056" t="s">
        <v>90</v>
      </c>
      <c r="AC4056" s="46">
        <v>2212</v>
      </c>
      <c r="AD4056" s="46">
        <v>34</v>
      </c>
      <c r="AE4056" s="46">
        <v>33.4</v>
      </c>
      <c r="AF4056" s="46">
        <v>108</v>
      </c>
      <c r="AH4056" s="70" t="str">
        <f t="shared" si="464"/>
        <v/>
      </c>
      <c r="AI4056" s="70" t="str">
        <f t="shared" si="465"/>
        <v/>
      </c>
      <c r="AJ4056" s="70" t="str">
        <f t="shared" si="466"/>
        <v>X</v>
      </c>
      <c r="AK4056" s="70" t="str" cm="1">
        <f t="array" ref="AK4056">_xlfn.IFS(AH4056&lt;&gt;"","1",AI4056&lt;&gt;"","2",AJ4056&lt;&gt;"","3")</f>
        <v>3</v>
      </c>
    </row>
    <row r="4057" spans="1:37" x14ac:dyDescent="0.25">
      <c r="A4057" t="s">
        <v>208</v>
      </c>
      <c r="B4057" t="s">
        <v>209</v>
      </c>
      <c r="C4057" s="67" t="str">
        <f t="shared" si="461"/>
        <v>Kaitlyn Bohl</v>
      </c>
      <c r="D4057" s="71" t="str" cm="1">
        <f t="array" ref="D4057">_xlfn.IFS(AK4057="1",CONCATENATE(C4057,"Regional"),AK4057="2",CONCATENATE(C4057,"Sectional"),AK4057="3",CONCATENATE(C4057,COUNTIF($C$1:C4057,C4057)))</f>
        <v>Kaitlyn Bohl9</v>
      </c>
      <c r="E4057" s="66">
        <v>45174.625</v>
      </c>
      <c r="F4057" t="s">
        <v>803</v>
      </c>
      <c r="G4057" s="46">
        <v>21</v>
      </c>
      <c r="H4057" s="46">
        <v>44</v>
      </c>
      <c r="I4057" s="46">
        <v>2</v>
      </c>
      <c r="J4057" t="s">
        <v>114</v>
      </c>
      <c r="K4057" t="s">
        <v>90</v>
      </c>
      <c r="L4057" s="46">
        <v>2212</v>
      </c>
      <c r="M4057" s="46">
        <v>34</v>
      </c>
      <c r="N4057" s="46">
        <v>33.4</v>
      </c>
      <c r="O4057" s="46">
        <v>108</v>
      </c>
      <c r="P4057" s="46">
        <f t="shared" si="462"/>
        <v>1</v>
      </c>
      <c r="R4057" s="67" t="s">
        <v>2756</v>
      </c>
      <c r="S4057" s="67">
        <f>COUNTIF(Y$2:$Y$100,R4057)</f>
        <v>0</v>
      </c>
      <c r="V4057" s="67">
        <f t="shared" si="463"/>
        <v>0</v>
      </c>
      <c r="X4057"/>
      <c r="Y4057" s="67" t="str">
        <f t="shared" si="467"/>
        <v xml:space="preserve"> </v>
      </c>
      <c r="AB4057" t="s">
        <v>90</v>
      </c>
      <c r="AC4057" s="46">
        <v>2212</v>
      </c>
      <c r="AD4057" s="46">
        <v>34</v>
      </c>
      <c r="AE4057" s="46">
        <v>33.4</v>
      </c>
      <c r="AF4057" s="46">
        <v>108</v>
      </c>
      <c r="AH4057" s="70" t="str">
        <f t="shared" si="464"/>
        <v/>
      </c>
      <c r="AI4057" s="70" t="str">
        <f t="shared" si="465"/>
        <v/>
      </c>
      <c r="AJ4057" s="70" t="str">
        <f t="shared" si="466"/>
        <v>X</v>
      </c>
      <c r="AK4057" s="70" t="str" cm="1">
        <f t="array" ref="AK4057">_xlfn.IFS(AH4057&lt;&gt;"","1",AI4057&lt;&gt;"","2",AJ4057&lt;&gt;"","3")</f>
        <v>3</v>
      </c>
    </row>
    <row r="4058" spans="1:37" x14ac:dyDescent="0.25">
      <c r="A4058" t="s">
        <v>657</v>
      </c>
      <c r="B4058" t="s">
        <v>430</v>
      </c>
      <c r="C4058" s="67" t="str">
        <f t="shared" si="461"/>
        <v>Gabi Amble</v>
      </c>
      <c r="D4058" s="71" t="str" cm="1">
        <f t="array" ref="D4058">_xlfn.IFS(AK4058="1",CONCATENATE(C4058,"Regional"),AK4058="2",CONCATENATE(C4058,"Sectional"),AK4058="3",CONCATENATE(C4058,COUNTIF($C$1:C4058,C4058)))</f>
        <v>Gabi Amble6</v>
      </c>
      <c r="E4058" s="66">
        <v>45174.625</v>
      </c>
      <c r="F4058" t="s">
        <v>803</v>
      </c>
      <c r="G4058" s="46">
        <v>21</v>
      </c>
      <c r="H4058" s="46">
        <v>49</v>
      </c>
      <c r="I4058" s="46">
        <v>3</v>
      </c>
      <c r="J4058" t="s">
        <v>114</v>
      </c>
      <c r="K4058" t="s">
        <v>90</v>
      </c>
      <c r="L4058" s="46">
        <v>2212</v>
      </c>
      <c r="M4058" s="46">
        <v>34</v>
      </c>
      <c r="N4058" s="46">
        <v>33.4</v>
      </c>
      <c r="O4058" s="46">
        <v>108</v>
      </c>
      <c r="P4058" s="46">
        <f t="shared" si="462"/>
        <v>1</v>
      </c>
      <c r="R4058" s="67" t="s">
        <v>1280</v>
      </c>
      <c r="S4058" s="67">
        <f>COUNTIF(Y$2:$Y$100,R4058)</f>
        <v>0</v>
      </c>
      <c r="V4058" s="67">
        <f t="shared" si="463"/>
        <v>0</v>
      </c>
      <c r="X4058"/>
      <c r="Y4058" s="67" t="str">
        <f t="shared" si="467"/>
        <v xml:space="preserve"> </v>
      </c>
      <c r="AB4058" t="s">
        <v>90</v>
      </c>
      <c r="AC4058" s="46">
        <v>2212</v>
      </c>
      <c r="AD4058" s="46">
        <v>34</v>
      </c>
      <c r="AE4058" s="46">
        <v>33.4</v>
      </c>
      <c r="AF4058" s="46">
        <v>108</v>
      </c>
      <c r="AH4058" s="70" t="str">
        <f t="shared" si="464"/>
        <v/>
      </c>
      <c r="AI4058" s="70" t="str">
        <f t="shared" si="465"/>
        <v/>
      </c>
      <c r="AJ4058" s="70" t="str">
        <f t="shared" si="466"/>
        <v>X</v>
      </c>
      <c r="AK4058" s="70" t="str" cm="1">
        <f t="array" ref="AK4058">_xlfn.IFS(AH4058&lt;&gt;"","1",AI4058&lt;&gt;"","2",AJ4058&lt;&gt;"","3")</f>
        <v>3</v>
      </c>
    </row>
    <row r="4059" spans="1:37" x14ac:dyDescent="0.25">
      <c r="A4059" t="s">
        <v>208</v>
      </c>
      <c r="B4059" t="s">
        <v>2008</v>
      </c>
      <c r="C4059" s="67" t="str">
        <f t="shared" si="461"/>
        <v>Aubrie Bohl</v>
      </c>
      <c r="D4059" s="71" t="str" cm="1">
        <f t="array" ref="D4059">_xlfn.IFS(AK4059="1",CONCATENATE(C4059,"Regional"),AK4059="2",CONCATENATE(C4059,"Sectional"),AK4059="3",CONCATENATE(C4059,COUNTIF($C$1:C4059,C4059)))</f>
        <v>Aubrie Bohl7</v>
      </c>
      <c r="E4059" s="66">
        <v>45174.625</v>
      </c>
      <c r="F4059" t="s">
        <v>803</v>
      </c>
      <c r="G4059" s="46">
        <v>21</v>
      </c>
      <c r="H4059" s="46">
        <v>51</v>
      </c>
      <c r="I4059" s="46">
        <v>4</v>
      </c>
      <c r="J4059" t="s">
        <v>114</v>
      </c>
      <c r="K4059" t="s">
        <v>90</v>
      </c>
      <c r="L4059" s="46">
        <v>2212</v>
      </c>
      <c r="M4059" s="46">
        <v>34</v>
      </c>
      <c r="N4059" s="46">
        <v>33.4</v>
      </c>
      <c r="O4059" s="46">
        <v>108</v>
      </c>
      <c r="P4059" s="46">
        <f t="shared" si="462"/>
        <v>1</v>
      </c>
      <c r="R4059" s="67" t="s">
        <v>3020</v>
      </c>
      <c r="S4059" s="67">
        <f>COUNTIF(Y$2:$Y$100,R4059)</f>
        <v>0</v>
      </c>
      <c r="V4059" s="67">
        <f t="shared" si="463"/>
        <v>0</v>
      </c>
      <c r="X4059"/>
      <c r="Y4059" s="67" t="str">
        <f t="shared" si="467"/>
        <v xml:space="preserve"> </v>
      </c>
      <c r="AB4059" t="s">
        <v>90</v>
      </c>
      <c r="AC4059" s="46">
        <v>2212</v>
      </c>
      <c r="AD4059" s="46">
        <v>34</v>
      </c>
      <c r="AE4059" s="46">
        <v>33.4</v>
      </c>
      <c r="AF4059" s="46">
        <v>108</v>
      </c>
      <c r="AH4059" s="70" t="str">
        <f t="shared" si="464"/>
        <v/>
      </c>
      <c r="AI4059" s="70" t="str">
        <f t="shared" si="465"/>
        <v/>
      </c>
      <c r="AJ4059" s="70" t="str">
        <f t="shared" si="466"/>
        <v>X</v>
      </c>
      <c r="AK4059" s="70" t="str" cm="1">
        <f t="array" ref="AK4059">_xlfn.IFS(AH4059&lt;&gt;"","1",AI4059&lt;&gt;"","2",AJ4059&lt;&gt;"","3")</f>
        <v>3</v>
      </c>
    </row>
    <row r="4060" spans="1:37" x14ac:dyDescent="0.25">
      <c r="A4060" t="s">
        <v>652</v>
      </c>
      <c r="B4060" t="s">
        <v>1640</v>
      </c>
      <c r="C4060" s="67" t="str">
        <f t="shared" si="461"/>
        <v>Selena Clickner</v>
      </c>
      <c r="D4060" s="71" t="str" cm="1">
        <f t="array" ref="D4060">_xlfn.IFS(AK4060="1",CONCATENATE(C4060,"Regional"),AK4060="2",CONCATENATE(C4060,"Sectional"),AK4060="3",CONCATENATE(C4060,COUNTIF($C$1:C4060,C4060)))</f>
        <v>Selena Clickner5</v>
      </c>
      <c r="E4060" s="66">
        <v>45174.625</v>
      </c>
      <c r="F4060" t="s">
        <v>803</v>
      </c>
      <c r="G4060" s="46">
        <v>21</v>
      </c>
      <c r="H4060" s="46">
        <v>51</v>
      </c>
      <c r="I4060" s="46">
        <v>4</v>
      </c>
      <c r="J4060" t="s">
        <v>114</v>
      </c>
      <c r="K4060" t="s">
        <v>90</v>
      </c>
      <c r="L4060" s="46">
        <v>2212</v>
      </c>
      <c r="M4060" s="46">
        <v>34</v>
      </c>
      <c r="N4060" s="46">
        <v>33.4</v>
      </c>
      <c r="O4060" s="46">
        <v>108</v>
      </c>
      <c r="P4060" s="46">
        <f t="shared" si="462"/>
        <v>1</v>
      </c>
      <c r="R4060" s="67" t="s">
        <v>3033</v>
      </c>
      <c r="S4060" s="67">
        <f>COUNTIF(Y$2:$Y$100,R4060)</f>
        <v>0</v>
      </c>
      <c r="V4060" s="67">
        <f t="shared" si="463"/>
        <v>0</v>
      </c>
      <c r="X4060"/>
      <c r="Y4060" s="67" t="str">
        <f t="shared" si="467"/>
        <v xml:space="preserve"> </v>
      </c>
      <c r="AB4060" t="s">
        <v>90</v>
      </c>
      <c r="AC4060" s="46">
        <v>2212</v>
      </c>
      <c r="AD4060" s="46">
        <v>34</v>
      </c>
      <c r="AE4060" s="46">
        <v>33.4</v>
      </c>
      <c r="AF4060" s="46">
        <v>108</v>
      </c>
      <c r="AH4060" s="70" t="str">
        <f t="shared" si="464"/>
        <v/>
      </c>
      <c r="AI4060" s="70" t="str">
        <f t="shared" si="465"/>
        <v/>
      </c>
      <c r="AJ4060" s="70" t="str">
        <f t="shared" si="466"/>
        <v>X</v>
      </c>
      <c r="AK4060" s="70" t="str" cm="1">
        <f t="array" ref="AK4060">_xlfn.IFS(AH4060&lt;&gt;"","1",AI4060&lt;&gt;"","2",AJ4060&lt;&gt;"","3")</f>
        <v>3</v>
      </c>
    </row>
    <row r="4061" spans="1:37" x14ac:dyDescent="0.25">
      <c r="A4061" t="s">
        <v>1101</v>
      </c>
      <c r="B4061" t="s">
        <v>1018</v>
      </c>
      <c r="C4061" s="67" t="str">
        <f t="shared" si="461"/>
        <v>Hailie Knudtson</v>
      </c>
      <c r="D4061" s="71" t="str" cm="1">
        <f t="array" ref="D4061">_xlfn.IFS(AK4061="1",CONCATENATE(C4061,"Regional"),AK4061="2",CONCATENATE(C4061,"Sectional"),AK4061="3",CONCATENATE(C4061,COUNTIF($C$1:C4061,C4061)))</f>
        <v>Hailie Knudtson8</v>
      </c>
      <c r="E4061" s="66">
        <v>45174.625</v>
      </c>
      <c r="F4061" t="s">
        <v>803</v>
      </c>
      <c r="G4061" s="46">
        <v>21</v>
      </c>
      <c r="H4061" s="46">
        <v>55</v>
      </c>
      <c r="I4061" s="46">
        <v>6</v>
      </c>
      <c r="J4061" t="s">
        <v>114</v>
      </c>
      <c r="K4061" t="s">
        <v>90</v>
      </c>
      <c r="L4061" s="46">
        <v>2212</v>
      </c>
      <c r="M4061" s="46">
        <v>34</v>
      </c>
      <c r="N4061" s="46">
        <v>33.4</v>
      </c>
      <c r="O4061" s="46">
        <v>108</v>
      </c>
      <c r="P4061" s="46">
        <f t="shared" si="462"/>
        <v>1</v>
      </c>
      <c r="R4061" s="67" t="s">
        <v>3570</v>
      </c>
      <c r="S4061" s="67">
        <f>COUNTIF(Y$2:$Y$100,R4061)</f>
        <v>0</v>
      </c>
      <c r="V4061" s="67">
        <f t="shared" si="463"/>
        <v>0</v>
      </c>
      <c r="X4061"/>
      <c r="Y4061" s="67" t="str">
        <f t="shared" si="467"/>
        <v xml:space="preserve"> </v>
      </c>
      <c r="AB4061" t="s">
        <v>90</v>
      </c>
      <c r="AC4061" s="46">
        <v>2212</v>
      </c>
      <c r="AD4061" s="46">
        <v>34</v>
      </c>
      <c r="AE4061" s="46">
        <v>33.4</v>
      </c>
      <c r="AF4061" s="46">
        <v>108</v>
      </c>
      <c r="AH4061" s="70" t="str">
        <f t="shared" si="464"/>
        <v/>
      </c>
      <c r="AI4061" s="70" t="str">
        <f t="shared" si="465"/>
        <v/>
      </c>
      <c r="AJ4061" s="70" t="str">
        <f t="shared" si="466"/>
        <v>X</v>
      </c>
      <c r="AK4061" s="70" t="str" cm="1">
        <f t="array" ref="AK4061">_xlfn.IFS(AH4061&lt;&gt;"","1",AI4061&lt;&gt;"","2",AJ4061&lt;&gt;"","3")</f>
        <v>3</v>
      </c>
    </row>
    <row r="4062" spans="1:37" x14ac:dyDescent="0.25">
      <c r="A4062" t="s">
        <v>1629</v>
      </c>
      <c r="B4062" t="s">
        <v>1628</v>
      </c>
      <c r="C4062" s="67" t="str">
        <f t="shared" si="461"/>
        <v>Tymeka Eisberner</v>
      </c>
      <c r="D4062" s="71" t="str" cm="1">
        <f t="array" ref="D4062">_xlfn.IFS(AK4062="1",CONCATENATE(C4062,"Regional"),AK4062="2",CONCATENATE(C4062,"Sectional"),AK4062="3",CONCATENATE(C4062,COUNTIF($C$1:C4062,C4062)))</f>
        <v>Tymeka Eisberner7</v>
      </c>
      <c r="E4062" s="66">
        <v>45174.625</v>
      </c>
      <c r="F4062" t="s">
        <v>803</v>
      </c>
      <c r="G4062" s="46">
        <v>21</v>
      </c>
      <c r="H4062" s="46">
        <v>55</v>
      </c>
      <c r="I4062" s="46">
        <v>6</v>
      </c>
      <c r="J4062" t="s">
        <v>114</v>
      </c>
      <c r="K4062" t="s">
        <v>90</v>
      </c>
      <c r="L4062" s="46">
        <v>2212</v>
      </c>
      <c r="M4062" s="46">
        <v>34</v>
      </c>
      <c r="N4062" s="46">
        <v>33.4</v>
      </c>
      <c r="O4062" s="46">
        <v>108</v>
      </c>
      <c r="P4062" s="46">
        <f t="shared" si="462"/>
        <v>1</v>
      </c>
      <c r="R4062" s="67" t="s">
        <v>3619</v>
      </c>
      <c r="S4062" s="67">
        <f>COUNTIF(Y$2:$Y$100,R4062)</f>
        <v>0</v>
      </c>
      <c r="V4062" s="67">
        <f t="shared" si="463"/>
        <v>0</v>
      </c>
      <c r="X4062"/>
      <c r="Y4062" s="67" t="str">
        <f t="shared" si="467"/>
        <v xml:space="preserve"> </v>
      </c>
      <c r="AB4062" t="s">
        <v>90</v>
      </c>
      <c r="AC4062" s="46">
        <v>2212</v>
      </c>
      <c r="AD4062" s="46">
        <v>34</v>
      </c>
      <c r="AE4062" s="46">
        <v>33.4</v>
      </c>
      <c r="AF4062" s="46">
        <v>108</v>
      </c>
      <c r="AH4062" s="70" t="str">
        <f t="shared" si="464"/>
        <v/>
      </c>
      <c r="AI4062" s="70" t="str">
        <f t="shared" si="465"/>
        <v/>
      </c>
      <c r="AJ4062" s="70" t="str">
        <f t="shared" si="466"/>
        <v>X</v>
      </c>
      <c r="AK4062" s="70" t="str" cm="1">
        <f t="array" ref="AK4062">_xlfn.IFS(AH4062&lt;&gt;"","1",AI4062&lt;&gt;"","2",AJ4062&lt;&gt;"","3")</f>
        <v>3</v>
      </c>
    </row>
    <row r="4063" spans="1:37" x14ac:dyDescent="0.25">
      <c r="A4063" t="s">
        <v>1672</v>
      </c>
      <c r="B4063" t="s">
        <v>437</v>
      </c>
      <c r="C4063" s="67" t="str">
        <f t="shared" si="461"/>
        <v>Kelsey Kettner</v>
      </c>
      <c r="D4063" s="71" t="str" cm="1">
        <f t="array" ref="D4063">_xlfn.IFS(AK4063="1",CONCATENATE(C4063,"Regional"),AK4063="2",CONCATENATE(C4063,"Sectional"),AK4063="3",CONCATENATE(C4063,COUNTIF($C$1:C4063,C4063)))</f>
        <v>Kelsey Kettner8</v>
      </c>
      <c r="E4063" s="66">
        <v>45174.625</v>
      </c>
      <c r="F4063" t="s">
        <v>803</v>
      </c>
      <c r="G4063" s="46">
        <v>21</v>
      </c>
      <c r="H4063" s="46">
        <v>57</v>
      </c>
      <c r="I4063" s="46">
        <v>8</v>
      </c>
      <c r="J4063" t="s">
        <v>114</v>
      </c>
      <c r="K4063" t="s">
        <v>90</v>
      </c>
      <c r="L4063" s="46">
        <v>2212</v>
      </c>
      <c r="M4063" s="46">
        <v>34</v>
      </c>
      <c r="N4063" s="46">
        <v>33.4</v>
      </c>
      <c r="O4063" s="46">
        <v>108</v>
      </c>
      <c r="P4063" s="46">
        <f t="shared" si="462"/>
        <v>1</v>
      </c>
      <c r="R4063" s="67" t="s">
        <v>3527</v>
      </c>
      <c r="S4063" s="67">
        <f>COUNTIF(Y$2:$Y$100,R4063)</f>
        <v>0</v>
      </c>
      <c r="V4063" s="67">
        <f t="shared" si="463"/>
        <v>0</v>
      </c>
      <c r="X4063"/>
      <c r="Y4063" s="67" t="str">
        <f t="shared" si="467"/>
        <v xml:space="preserve"> </v>
      </c>
      <c r="AB4063" t="s">
        <v>90</v>
      </c>
      <c r="AC4063" s="46">
        <v>2212</v>
      </c>
      <c r="AD4063" s="46">
        <v>34</v>
      </c>
      <c r="AE4063" s="46">
        <v>33.4</v>
      </c>
      <c r="AF4063" s="46">
        <v>108</v>
      </c>
      <c r="AH4063" s="70" t="str">
        <f t="shared" si="464"/>
        <v/>
      </c>
      <c r="AI4063" s="70" t="str">
        <f t="shared" si="465"/>
        <v/>
      </c>
      <c r="AJ4063" s="70" t="str">
        <f t="shared" si="466"/>
        <v>X</v>
      </c>
      <c r="AK4063" s="70" t="str" cm="1">
        <f t="array" ref="AK4063">_xlfn.IFS(AH4063&lt;&gt;"","1",AI4063&lt;&gt;"","2",AJ4063&lt;&gt;"","3")</f>
        <v>3</v>
      </c>
    </row>
    <row r="4064" spans="1:37" x14ac:dyDescent="0.25">
      <c r="A4064" t="s">
        <v>2028</v>
      </c>
      <c r="B4064" t="s">
        <v>2029</v>
      </c>
      <c r="C4064" s="67" t="str">
        <f t="shared" si="461"/>
        <v>Kynnley Durch</v>
      </c>
      <c r="D4064" s="71" t="str" cm="1">
        <f t="array" ref="D4064">_xlfn.IFS(AK4064="1",CONCATENATE(C4064,"Regional"),AK4064="2",CONCATENATE(C4064,"Sectional"),AK4064="3",CONCATENATE(C4064,COUNTIF($C$1:C4064,C4064)))</f>
        <v>Kynnley Durch3</v>
      </c>
      <c r="E4064" s="66">
        <v>45174.625</v>
      </c>
      <c r="F4064" t="s">
        <v>803</v>
      </c>
      <c r="G4064" s="46">
        <v>21</v>
      </c>
      <c r="H4064" s="46">
        <v>59</v>
      </c>
      <c r="I4064" s="46">
        <v>9</v>
      </c>
      <c r="J4064" t="s">
        <v>114</v>
      </c>
      <c r="K4064" t="s">
        <v>90</v>
      </c>
      <c r="L4064" s="46">
        <v>2212</v>
      </c>
      <c r="M4064" s="46">
        <v>34</v>
      </c>
      <c r="N4064" s="46">
        <v>33.4</v>
      </c>
      <c r="O4064" s="46">
        <v>108</v>
      </c>
      <c r="P4064" s="46">
        <f t="shared" si="462"/>
        <v>1</v>
      </c>
      <c r="R4064" s="67" t="s">
        <v>3044</v>
      </c>
      <c r="S4064" s="67">
        <f>COUNTIF(Y$2:$Y$100,R4064)</f>
        <v>0</v>
      </c>
      <c r="V4064" s="67">
        <f t="shared" si="463"/>
        <v>0</v>
      </c>
      <c r="X4064"/>
      <c r="Y4064" s="67" t="str">
        <f t="shared" si="467"/>
        <v xml:space="preserve"> </v>
      </c>
      <c r="AB4064" t="s">
        <v>90</v>
      </c>
      <c r="AC4064" s="46">
        <v>2212</v>
      </c>
      <c r="AD4064" s="46">
        <v>34</v>
      </c>
      <c r="AE4064" s="46">
        <v>33.4</v>
      </c>
      <c r="AF4064" s="46">
        <v>108</v>
      </c>
      <c r="AH4064" s="70" t="str">
        <f t="shared" si="464"/>
        <v/>
      </c>
      <c r="AI4064" s="70" t="str">
        <f t="shared" si="465"/>
        <v/>
      </c>
      <c r="AJ4064" s="70" t="str">
        <f t="shared" si="466"/>
        <v>X</v>
      </c>
      <c r="AK4064" s="70" t="str" cm="1">
        <f t="array" ref="AK4064">_xlfn.IFS(AH4064&lt;&gt;"","1",AI4064&lt;&gt;"","2",AJ4064&lt;&gt;"","3")</f>
        <v>3</v>
      </c>
    </row>
    <row r="4065" spans="1:37" x14ac:dyDescent="0.25">
      <c r="A4065" t="s">
        <v>800</v>
      </c>
      <c r="B4065" t="s">
        <v>1671</v>
      </c>
      <c r="C4065" s="67" t="str">
        <f t="shared" si="461"/>
        <v>Anne Baier</v>
      </c>
      <c r="D4065" s="71" t="str" cm="1">
        <f t="array" ref="D4065">_xlfn.IFS(AK4065="1",CONCATENATE(C4065,"Regional"),AK4065="2",CONCATENATE(C4065,"Sectional"),AK4065="3",CONCATENATE(C4065,COUNTIF($C$1:C4065,C4065)))</f>
        <v>Anne Baier3</v>
      </c>
      <c r="E4065" s="66">
        <v>45174.625</v>
      </c>
      <c r="F4065" t="s">
        <v>803</v>
      </c>
      <c r="G4065" s="46">
        <v>21</v>
      </c>
      <c r="H4065" s="46">
        <v>59</v>
      </c>
      <c r="I4065" s="46">
        <v>9</v>
      </c>
      <c r="J4065" t="s">
        <v>114</v>
      </c>
      <c r="K4065" t="s">
        <v>90</v>
      </c>
      <c r="L4065" s="46">
        <v>2212</v>
      </c>
      <c r="M4065" s="46">
        <v>34</v>
      </c>
      <c r="N4065" s="46">
        <v>33.4</v>
      </c>
      <c r="O4065" s="46">
        <v>108</v>
      </c>
      <c r="P4065" s="46">
        <f t="shared" si="462"/>
        <v>1</v>
      </c>
      <c r="R4065" s="67" t="s">
        <v>2770</v>
      </c>
      <c r="S4065" s="67">
        <f>COUNTIF(Y$2:$Y$100,R4065)</f>
        <v>0</v>
      </c>
      <c r="V4065" s="67">
        <f t="shared" si="463"/>
        <v>0</v>
      </c>
      <c r="X4065"/>
      <c r="Y4065" s="67" t="str">
        <f t="shared" si="467"/>
        <v xml:space="preserve"> </v>
      </c>
      <c r="AB4065" t="s">
        <v>90</v>
      </c>
      <c r="AC4065" s="46">
        <v>2212</v>
      </c>
      <c r="AD4065" s="46">
        <v>34</v>
      </c>
      <c r="AE4065" s="46">
        <v>33.4</v>
      </c>
      <c r="AF4065" s="46">
        <v>108</v>
      </c>
      <c r="AH4065" s="70" t="str">
        <f t="shared" si="464"/>
        <v/>
      </c>
      <c r="AI4065" s="70" t="str">
        <f t="shared" si="465"/>
        <v/>
      </c>
      <c r="AJ4065" s="70" t="str">
        <f t="shared" si="466"/>
        <v>X</v>
      </c>
      <c r="AK4065" s="70" t="str" cm="1">
        <f t="array" ref="AK4065">_xlfn.IFS(AH4065&lt;&gt;"","1",AI4065&lt;&gt;"","2",AJ4065&lt;&gt;"","3")</f>
        <v>3</v>
      </c>
    </row>
    <row r="4066" spans="1:37" x14ac:dyDescent="0.25">
      <c r="A4066" t="s">
        <v>321</v>
      </c>
      <c r="B4066" t="s">
        <v>1622</v>
      </c>
      <c r="C4066" s="67" t="str">
        <f t="shared" si="461"/>
        <v>Illa Nelson</v>
      </c>
      <c r="D4066" s="71" t="str" cm="1">
        <f t="array" ref="D4066">_xlfn.IFS(AK4066="1",CONCATENATE(C4066,"Regional"),AK4066="2",CONCATENATE(C4066,"Sectional"),AK4066="3",CONCATENATE(C4066,COUNTIF($C$1:C4066,C4066)))</f>
        <v>Illa Nelson8</v>
      </c>
      <c r="E4066" s="66">
        <v>45174.625</v>
      </c>
      <c r="F4066" t="s">
        <v>803</v>
      </c>
      <c r="G4066" s="46">
        <v>21</v>
      </c>
      <c r="H4066" s="46">
        <v>60</v>
      </c>
      <c r="I4066" s="46">
        <v>11</v>
      </c>
      <c r="J4066" t="s">
        <v>114</v>
      </c>
      <c r="K4066" t="s">
        <v>90</v>
      </c>
      <c r="L4066" s="46">
        <v>2212</v>
      </c>
      <c r="M4066" s="46">
        <v>34</v>
      </c>
      <c r="N4066" s="46">
        <v>33.4</v>
      </c>
      <c r="O4066" s="46">
        <v>108</v>
      </c>
      <c r="P4066" s="46">
        <f t="shared" si="462"/>
        <v>1</v>
      </c>
      <c r="R4066" s="67" t="s">
        <v>2768</v>
      </c>
      <c r="S4066" s="67">
        <f>COUNTIF(Y$2:$Y$100,R4066)</f>
        <v>0</v>
      </c>
      <c r="V4066" s="67">
        <f t="shared" si="463"/>
        <v>0</v>
      </c>
      <c r="X4066"/>
      <c r="Y4066" s="67" t="str">
        <f t="shared" si="467"/>
        <v xml:space="preserve"> </v>
      </c>
      <c r="AB4066" t="s">
        <v>90</v>
      </c>
      <c r="AC4066" s="46">
        <v>2212</v>
      </c>
      <c r="AD4066" s="46">
        <v>34</v>
      </c>
      <c r="AE4066" s="46">
        <v>33.4</v>
      </c>
      <c r="AF4066" s="46">
        <v>108</v>
      </c>
      <c r="AH4066" s="70" t="str">
        <f t="shared" si="464"/>
        <v/>
      </c>
      <c r="AI4066" s="70" t="str">
        <f t="shared" si="465"/>
        <v/>
      </c>
      <c r="AJ4066" s="70" t="str">
        <f t="shared" si="466"/>
        <v>X</v>
      </c>
      <c r="AK4066" s="70" t="str" cm="1">
        <f t="array" ref="AK4066">_xlfn.IFS(AH4066&lt;&gt;"","1",AI4066&lt;&gt;"","2",AJ4066&lt;&gt;"","3")</f>
        <v>3</v>
      </c>
    </row>
    <row r="4067" spans="1:37" x14ac:dyDescent="0.25">
      <c r="A4067" t="s">
        <v>557</v>
      </c>
      <c r="B4067" t="s">
        <v>558</v>
      </c>
      <c r="C4067" s="67" t="str">
        <f t="shared" si="461"/>
        <v>Melanie Andersen</v>
      </c>
      <c r="D4067" s="71" t="str" cm="1">
        <f t="array" ref="D4067">_xlfn.IFS(AK4067="1",CONCATENATE(C4067,"Regional"),AK4067="2",CONCATENATE(C4067,"Sectional"),AK4067="3",CONCATENATE(C4067,COUNTIF($C$1:C4067,C4067)))</f>
        <v>Melanie Andersen7</v>
      </c>
      <c r="E4067" s="66">
        <v>45174.625</v>
      </c>
      <c r="F4067" t="s">
        <v>803</v>
      </c>
      <c r="G4067" s="46">
        <v>21</v>
      </c>
      <c r="H4067" s="46">
        <v>60</v>
      </c>
      <c r="I4067" s="46">
        <v>11</v>
      </c>
      <c r="J4067" t="s">
        <v>114</v>
      </c>
      <c r="K4067" t="s">
        <v>90</v>
      </c>
      <c r="L4067" s="46">
        <v>2212</v>
      </c>
      <c r="M4067" s="46">
        <v>34</v>
      </c>
      <c r="N4067" s="46">
        <v>33.4</v>
      </c>
      <c r="O4067" s="46">
        <v>108</v>
      </c>
      <c r="P4067" s="46">
        <f t="shared" si="462"/>
        <v>1</v>
      </c>
      <c r="R4067" s="67" t="s">
        <v>1220</v>
      </c>
      <c r="S4067" s="67">
        <f>COUNTIF(Y$2:$Y$100,R4067)</f>
        <v>0</v>
      </c>
      <c r="V4067" s="67">
        <f t="shared" si="463"/>
        <v>0</v>
      </c>
      <c r="X4067"/>
      <c r="Y4067" s="67" t="str">
        <f t="shared" si="467"/>
        <v xml:space="preserve"> </v>
      </c>
      <c r="AB4067" t="s">
        <v>90</v>
      </c>
      <c r="AC4067" s="46">
        <v>2212</v>
      </c>
      <c r="AD4067" s="46">
        <v>34</v>
      </c>
      <c r="AE4067" s="46">
        <v>33.4</v>
      </c>
      <c r="AF4067" s="46">
        <v>108</v>
      </c>
      <c r="AH4067" s="70" t="str">
        <f t="shared" si="464"/>
        <v/>
      </c>
      <c r="AI4067" s="70" t="str">
        <f t="shared" si="465"/>
        <v/>
      </c>
      <c r="AJ4067" s="70" t="str">
        <f t="shared" si="466"/>
        <v>X</v>
      </c>
      <c r="AK4067" s="70" t="str" cm="1">
        <f t="array" ref="AK4067">_xlfn.IFS(AH4067&lt;&gt;"","1",AI4067&lt;&gt;"","2",AJ4067&lt;&gt;"","3")</f>
        <v>3</v>
      </c>
    </row>
    <row r="4068" spans="1:37" x14ac:dyDescent="0.25">
      <c r="A4068" t="s">
        <v>1752</v>
      </c>
      <c r="B4068" t="s">
        <v>306</v>
      </c>
      <c r="C4068" s="67" t="str">
        <f t="shared" si="461"/>
        <v>Allie Goodman</v>
      </c>
      <c r="D4068" s="71" t="str" cm="1">
        <f t="array" ref="D4068">_xlfn.IFS(AK4068="1",CONCATENATE(C4068,"Regional"),AK4068="2",CONCATENATE(C4068,"Sectional"),AK4068="3",CONCATENATE(C4068,COUNTIF($C$1:C4068,C4068)))</f>
        <v>Allie Goodman5</v>
      </c>
      <c r="E4068" s="66">
        <v>45174.625</v>
      </c>
      <c r="F4068" t="s">
        <v>803</v>
      </c>
      <c r="G4068" s="46">
        <v>21</v>
      </c>
      <c r="H4068" s="46">
        <v>61</v>
      </c>
      <c r="I4068" s="46">
        <v>13</v>
      </c>
      <c r="J4068" t="s">
        <v>114</v>
      </c>
      <c r="K4068" t="s">
        <v>90</v>
      </c>
      <c r="L4068" s="46">
        <v>2212</v>
      </c>
      <c r="M4068" s="46">
        <v>34</v>
      </c>
      <c r="N4068" s="46">
        <v>33.4</v>
      </c>
      <c r="O4068" s="46">
        <v>108</v>
      </c>
      <c r="P4068" s="46">
        <f t="shared" si="462"/>
        <v>1</v>
      </c>
      <c r="R4068" s="67" t="s">
        <v>3034</v>
      </c>
      <c r="S4068" s="67">
        <f>COUNTIF(Y$2:$Y$100,R4068)</f>
        <v>0</v>
      </c>
      <c r="V4068" s="67">
        <f t="shared" si="463"/>
        <v>0</v>
      </c>
      <c r="X4068"/>
      <c r="Y4068" s="67" t="str">
        <f t="shared" si="467"/>
        <v xml:space="preserve"> </v>
      </c>
      <c r="AB4068" t="s">
        <v>90</v>
      </c>
      <c r="AC4068" s="46">
        <v>2212</v>
      </c>
      <c r="AD4068" s="46">
        <v>34</v>
      </c>
      <c r="AE4068" s="46">
        <v>33.4</v>
      </c>
      <c r="AF4068" s="46">
        <v>108</v>
      </c>
      <c r="AH4068" s="70" t="str">
        <f t="shared" si="464"/>
        <v/>
      </c>
      <c r="AI4068" s="70" t="str">
        <f t="shared" si="465"/>
        <v/>
      </c>
      <c r="AJ4068" s="70" t="str">
        <f t="shared" si="466"/>
        <v>X</v>
      </c>
      <c r="AK4068" s="70" t="str" cm="1">
        <f t="array" ref="AK4068">_xlfn.IFS(AH4068&lt;&gt;"","1",AI4068&lt;&gt;"","2",AJ4068&lt;&gt;"","3")</f>
        <v>3</v>
      </c>
    </row>
    <row r="4069" spans="1:37" x14ac:dyDescent="0.25">
      <c r="A4069" t="s">
        <v>663</v>
      </c>
      <c r="B4069" t="s">
        <v>421</v>
      </c>
      <c r="C4069" s="67" t="str">
        <f t="shared" si="461"/>
        <v>Elizabeth Wisemiller</v>
      </c>
      <c r="D4069" s="71" t="str" cm="1">
        <f t="array" ref="D4069">_xlfn.IFS(AK4069="1",CONCATENATE(C4069,"Regional"),AK4069="2",CONCATENATE(C4069,"Sectional"),AK4069="3",CONCATENATE(C4069,COUNTIF($C$1:C4069,C4069)))</f>
        <v>Elizabeth Wisemiller3</v>
      </c>
      <c r="E4069" s="66">
        <v>45174.625</v>
      </c>
      <c r="F4069" t="s">
        <v>803</v>
      </c>
      <c r="G4069" s="46">
        <v>21</v>
      </c>
      <c r="H4069" s="46">
        <v>62</v>
      </c>
      <c r="I4069" s="46">
        <v>14</v>
      </c>
      <c r="J4069" t="s">
        <v>114</v>
      </c>
      <c r="K4069" t="s">
        <v>90</v>
      </c>
      <c r="L4069" s="46">
        <v>2212</v>
      </c>
      <c r="M4069" s="46">
        <v>34</v>
      </c>
      <c r="N4069" s="46">
        <v>33.4</v>
      </c>
      <c r="O4069" s="46">
        <v>108</v>
      </c>
      <c r="P4069" s="46">
        <f t="shared" si="462"/>
        <v>1</v>
      </c>
      <c r="R4069" s="67" t="s">
        <v>3043</v>
      </c>
      <c r="S4069" s="67">
        <f>COUNTIF(Y$2:$Y$100,R4069)</f>
        <v>0</v>
      </c>
      <c r="V4069" s="67">
        <f t="shared" si="463"/>
        <v>0</v>
      </c>
      <c r="X4069"/>
      <c r="Y4069" s="67" t="str">
        <f t="shared" si="467"/>
        <v xml:space="preserve"> </v>
      </c>
      <c r="AB4069" t="s">
        <v>90</v>
      </c>
      <c r="AC4069" s="46">
        <v>2212</v>
      </c>
      <c r="AD4069" s="46">
        <v>34</v>
      </c>
      <c r="AE4069" s="46">
        <v>33.4</v>
      </c>
      <c r="AF4069" s="46">
        <v>108</v>
      </c>
      <c r="AH4069" s="70" t="str">
        <f t="shared" si="464"/>
        <v/>
      </c>
      <c r="AI4069" s="70" t="str">
        <f t="shared" si="465"/>
        <v/>
      </c>
      <c r="AJ4069" s="70" t="str">
        <f t="shared" si="466"/>
        <v>X</v>
      </c>
      <c r="AK4069" s="70" t="str" cm="1">
        <f t="array" ref="AK4069">_xlfn.IFS(AH4069&lt;&gt;"","1",AI4069&lt;&gt;"","2",AJ4069&lt;&gt;"","3")</f>
        <v>3</v>
      </c>
    </row>
    <row r="4070" spans="1:37" x14ac:dyDescent="0.25">
      <c r="A4070" t="s">
        <v>2021</v>
      </c>
      <c r="B4070" t="s">
        <v>2022</v>
      </c>
      <c r="C4070" s="67" t="str">
        <f t="shared" si="461"/>
        <v>Shaelee DeWitt</v>
      </c>
      <c r="D4070" s="71" t="str" cm="1">
        <f t="array" ref="D4070">_xlfn.IFS(AK4070="1",CONCATENATE(C4070,"Regional"),AK4070="2",CONCATENATE(C4070,"Sectional"),AK4070="3",CONCATENATE(C4070,COUNTIF($C$1:C4070,C4070)))</f>
        <v>Shaelee DeWitt5</v>
      </c>
      <c r="E4070" s="66">
        <v>45174.625</v>
      </c>
      <c r="F4070" t="s">
        <v>803</v>
      </c>
      <c r="G4070" s="46">
        <v>21</v>
      </c>
      <c r="H4070" s="46">
        <v>64</v>
      </c>
      <c r="I4070" s="46">
        <v>15</v>
      </c>
      <c r="J4070" t="s">
        <v>114</v>
      </c>
      <c r="K4070" t="s">
        <v>90</v>
      </c>
      <c r="L4070" s="46">
        <v>2212</v>
      </c>
      <c r="M4070" s="46">
        <v>34</v>
      </c>
      <c r="N4070" s="46">
        <v>33.4</v>
      </c>
      <c r="O4070" s="46">
        <v>108</v>
      </c>
      <c r="P4070" s="46">
        <f t="shared" si="462"/>
        <v>1</v>
      </c>
      <c r="R4070" s="67" t="s">
        <v>3038</v>
      </c>
      <c r="S4070" s="67">
        <f>COUNTIF(Y$2:$Y$100,R4070)</f>
        <v>0</v>
      </c>
      <c r="V4070" s="67">
        <f t="shared" si="463"/>
        <v>0</v>
      </c>
      <c r="X4070"/>
      <c r="Y4070" s="67" t="str">
        <f t="shared" si="467"/>
        <v xml:space="preserve"> </v>
      </c>
      <c r="AB4070" t="s">
        <v>90</v>
      </c>
      <c r="AC4070" s="46">
        <v>2212</v>
      </c>
      <c r="AD4070" s="46">
        <v>34</v>
      </c>
      <c r="AE4070" s="46">
        <v>33.4</v>
      </c>
      <c r="AF4070" s="46">
        <v>108</v>
      </c>
      <c r="AH4070" s="70" t="str">
        <f t="shared" si="464"/>
        <v/>
      </c>
      <c r="AI4070" s="70" t="str">
        <f t="shared" si="465"/>
        <v/>
      </c>
      <c r="AJ4070" s="70" t="str">
        <f t="shared" si="466"/>
        <v>X</v>
      </c>
      <c r="AK4070" s="70" t="str" cm="1">
        <f t="array" ref="AK4070">_xlfn.IFS(AH4070&lt;&gt;"","1",AI4070&lt;&gt;"","2",AJ4070&lt;&gt;"","3")</f>
        <v>3</v>
      </c>
    </row>
    <row r="4071" spans="1:37" x14ac:dyDescent="0.25">
      <c r="A4071" t="s">
        <v>2025</v>
      </c>
      <c r="B4071" t="s">
        <v>507</v>
      </c>
      <c r="C4071" s="67" t="str">
        <f t="shared" si="461"/>
        <v>Chloe Isenberger</v>
      </c>
      <c r="D4071" s="71" t="str" cm="1">
        <f t="array" ref="D4071">_xlfn.IFS(AK4071="1",CONCATENATE(C4071,"Regional"),AK4071="2",CONCATENATE(C4071,"Sectional"),AK4071="3",CONCATENATE(C4071,COUNTIF($C$1:C4071,C4071)))</f>
        <v>Chloe Isenberger2</v>
      </c>
      <c r="E4071" s="66">
        <v>45174.625</v>
      </c>
      <c r="F4071" t="s">
        <v>803</v>
      </c>
      <c r="G4071" s="46">
        <v>21</v>
      </c>
      <c r="H4071" s="46">
        <v>70</v>
      </c>
      <c r="I4071" s="46">
        <v>16</v>
      </c>
      <c r="J4071" t="s">
        <v>114</v>
      </c>
      <c r="K4071" t="s">
        <v>90</v>
      </c>
      <c r="L4071" s="46">
        <v>2212</v>
      </c>
      <c r="M4071" s="46">
        <v>34</v>
      </c>
      <c r="N4071" s="46">
        <v>33.4</v>
      </c>
      <c r="O4071" s="46">
        <v>108</v>
      </c>
      <c r="P4071" s="46">
        <f t="shared" si="462"/>
        <v>1</v>
      </c>
      <c r="R4071" s="67" t="s">
        <v>3040</v>
      </c>
      <c r="S4071" s="67">
        <f>COUNTIF(Y$2:$Y$100,R4071)</f>
        <v>0</v>
      </c>
      <c r="V4071" s="67">
        <f t="shared" si="463"/>
        <v>0</v>
      </c>
      <c r="X4071"/>
      <c r="Y4071" s="67" t="str">
        <f t="shared" si="467"/>
        <v xml:space="preserve"> </v>
      </c>
      <c r="AB4071" t="s">
        <v>90</v>
      </c>
      <c r="AC4071" s="46">
        <v>2212</v>
      </c>
      <c r="AD4071" s="46">
        <v>34</v>
      </c>
      <c r="AE4071" s="46">
        <v>33.4</v>
      </c>
      <c r="AF4071" s="46">
        <v>108</v>
      </c>
      <c r="AH4071" s="70" t="str">
        <f t="shared" si="464"/>
        <v/>
      </c>
      <c r="AI4071" s="70" t="str">
        <f t="shared" si="465"/>
        <v/>
      </c>
      <c r="AJ4071" s="70" t="str">
        <f t="shared" si="466"/>
        <v>X</v>
      </c>
      <c r="AK4071" s="70" t="str" cm="1">
        <f t="array" ref="AK4071">_xlfn.IFS(AH4071&lt;&gt;"","1",AI4071&lt;&gt;"","2",AJ4071&lt;&gt;"","3")</f>
        <v>3</v>
      </c>
    </row>
    <row r="4072" spans="1:37" x14ac:dyDescent="0.25">
      <c r="A4072" t="s">
        <v>2020</v>
      </c>
      <c r="B4072" t="s">
        <v>236</v>
      </c>
      <c r="C4072" s="67" t="str">
        <f t="shared" si="461"/>
        <v>Amber Lund</v>
      </c>
      <c r="D4072" s="71" t="str" cm="1">
        <f t="array" ref="D4072">_xlfn.IFS(AK4072="1",CONCATENATE(C4072,"Regional"),AK4072="2",CONCATENATE(C4072,"Sectional"),AK4072="3",CONCATENATE(C4072,COUNTIF($C$1:C4072,C4072)))</f>
        <v>Amber Lund4</v>
      </c>
      <c r="E4072" s="66">
        <v>45174.625</v>
      </c>
      <c r="F4072" t="s">
        <v>803</v>
      </c>
      <c r="G4072" s="46">
        <v>21</v>
      </c>
      <c r="H4072" s="46">
        <v>76</v>
      </c>
      <c r="I4072" s="46">
        <v>17</v>
      </c>
      <c r="J4072" t="s">
        <v>114</v>
      </c>
      <c r="K4072" t="s">
        <v>90</v>
      </c>
      <c r="L4072" s="46">
        <v>2212</v>
      </c>
      <c r="M4072" s="46">
        <v>34</v>
      </c>
      <c r="N4072" s="46">
        <v>33.4</v>
      </c>
      <c r="O4072" s="46">
        <v>108</v>
      </c>
      <c r="P4072" s="46">
        <f t="shared" si="462"/>
        <v>1</v>
      </c>
      <c r="R4072" s="67" t="s">
        <v>3036</v>
      </c>
      <c r="S4072" s="67">
        <f>COUNTIF(Y$2:$Y$100,R4072)</f>
        <v>0</v>
      </c>
      <c r="V4072" s="67">
        <f t="shared" si="463"/>
        <v>0</v>
      </c>
      <c r="X4072"/>
      <c r="Y4072" s="67" t="str">
        <f t="shared" si="467"/>
        <v xml:space="preserve"> </v>
      </c>
      <c r="AB4072" t="s">
        <v>90</v>
      </c>
      <c r="AC4072" s="46">
        <v>2212</v>
      </c>
      <c r="AD4072" s="46">
        <v>34</v>
      </c>
      <c r="AE4072" s="46">
        <v>33.4</v>
      </c>
      <c r="AF4072" s="46">
        <v>108</v>
      </c>
      <c r="AH4072" s="70" t="str">
        <f t="shared" si="464"/>
        <v/>
      </c>
      <c r="AI4072" s="70" t="str">
        <f t="shared" si="465"/>
        <v/>
      </c>
      <c r="AJ4072" s="70" t="str">
        <f t="shared" si="466"/>
        <v>X</v>
      </c>
      <c r="AK4072" s="70" t="str" cm="1">
        <f t="array" ref="AK4072">_xlfn.IFS(AH4072&lt;&gt;"","1",AI4072&lt;&gt;"","2",AJ4072&lt;&gt;"","3")</f>
        <v>3</v>
      </c>
    </row>
    <row r="4073" spans="1:37" x14ac:dyDescent="0.25">
      <c r="A4073" t="s">
        <v>1767</v>
      </c>
      <c r="B4073" t="s">
        <v>443</v>
      </c>
      <c r="C4073" s="67" t="str">
        <f t="shared" si="461"/>
        <v>Emily Brenner</v>
      </c>
      <c r="D4073" s="71" t="str" cm="1">
        <f t="array" ref="D4073">_xlfn.IFS(AK4073="1",CONCATENATE(C4073,"Regional"),AK4073="2",CONCATENATE(C4073,"Sectional"),AK4073="3",CONCATENATE(C4073,COUNTIF($C$1:C4073,C4073)))</f>
        <v>Emily Brenner2</v>
      </c>
      <c r="E4073" s="66">
        <v>45174.625</v>
      </c>
      <c r="F4073" t="s">
        <v>803</v>
      </c>
      <c r="G4073" s="46">
        <v>21</v>
      </c>
      <c r="H4073" s="46">
        <v>77</v>
      </c>
      <c r="I4073" s="46">
        <v>18</v>
      </c>
      <c r="J4073" t="s">
        <v>114</v>
      </c>
      <c r="K4073" t="s">
        <v>90</v>
      </c>
      <c r="L4073" s="46">
        <v>2212</v>
      </c>
      <c r="M4073" s="46">
        <v>34</v>
      </c>
      <c r="N4073" s="46">
        <v>33.4</v>
      </c>
      <c r="O4073" s="46">
        <v>108</v>
      </c>
      <c r="P4073" s="46">
        <f t="shared" si="462"/>
        <v>1</v>
      </c>
      <c r="R4073" s="67" t="s">
        <v>3037</v>
      </c>
      <c r="S4073" s="67">
        <f>COUNTIF(Y$2:$Y$100,R4073)</f>
        <v>0</v>
      </c>
      <c r="V4073" s="67">
        <f t="shared" si="463"/>
        <v>0</v>
      </c>
      <c r="X4073"/>
      <c r="Y4073" s="67" t="str">
        <f t="shared" si="467"/>
        <v xml:space="preserve"> </v>
      </c>
      <c r="AB4073" t="s">
        <v>90</v>
      </c>
      <c r="AC4073" s="46">
        <v>2212</v>
      </c>
      <c r="AD4073" s="46">
        <v>34</v>
      </c>
      <c r="AE4073" s="46">
        <v>33.4</v>
      </c>
      <c r="AF4073" s="46">
        <v>108</v>
      </c>
      <c r="AH4073" s="70" t="str">
        <f t="shared" si="464"/>
        <v/>
      </c>
      <c r="AI4073" s="70" t="str">
        <f t="shared" si="465"/>
        <v/>
      </c>
      <c r="AJ4073" s="70" t="str">
        <f t="shared" si="466"/>
        <v>X</v>
      </c>
      <c r="AK4073" s="70" t="str" cm="1">
        <f t="array" ref="AK4073">_xlfn.IFS(AH4073&lt;&gt;"","1",AI4073&lt;&gt;"","2",AJ4073&lt;&gt;"","3")</f>
        <v>3</v>
      </c>
    </row>
    <row r="4074" spans="1:37" x14ac:dyDescent="0.25">
      <c r="A4074" t="s">
        <v>281</v>
      </c>
      <c r="B4074" t="s">
        <v>2027</v>
      </c>
      <c r="C4074" s="67" t="str">
        <f t="shared" si="461"/>
        <v>Laney King</v>
      </c>
      <c r="D4074" s="71" t="str" cm="1">
        <f t="array" ref="D4074">_xlfn.IFS(AK4074="1",CONCATENATE(C4074,"Regional"),AK4074="2",CONCATENATE(C4074,"Sectional"),AK4074="3",CONCATENATE(C4074,COUNTIF($C$1:C4074,C4074)))</f>
        <v>Laney King5</v>
      </c>
      <c r="E4074" s="66">
        <v>45174.625</v>
      </c>
      <c r="F4074" t="s">
        <v>803</v>
      </c>
      <c r="G4074" s="46">
        <v>21</v>
      </c>
      <c r="H4074" s="46">
        <v>81</v>
      </c>
      <c r="I4074" s="46">
        <v>19</v>
      </c>
      <c r="J4074" t="s">
        <v>114</v>
      </c>
      <c r="K4074" t="s">
        <v>90</v>
      </c>
      <c r="L4074" s="46">
        <v>2212</v>
      </c>
      <c r="M4074" s="46">
        <v>34</v>
      </c>
      <c r="N4074" s="46">
        <v>33.4</v>
      </c>
      <c r="O4074" s="46">
        <v>108</v>
      </c>
      <c r="P4074" s="46">
        <f t="shared" si="462"/>
        <v>1</v>
      </c>
      <c r="R4074" s="67" t="s">
        <v>3042</v>
      </c>
      <c r="S4074" s="67">
        <f>COUNTIF(Y$2:$Y$100,R4074)</f>
        <v>0</v>
      </c>
      <c r="V4074" s="67">
        <f t="shared" si="463"/>
        <v>0</v>
      </c>
      <c r="X4074"/>
      <c r="Y4074" s="67" t="str">
        <f t="shared" si="467"/>
        <v xml:space="preserve"> </v>
      </c>
      <c r="AB4074" t="s">
        <v>90</v>
      </c>
      <c r="AC4074" s="46">
        <v>2212</v>
      </c>
      <c r="AD4074" s="46">
        <v>34</v>
      </c>
      <c r="AE4074" s="46">
        <v>33.4</v>
      </c>
      <c r="AF4074" s="46">
        <v>108</v>
      </c>
      <c r="AH4074" s="70" t="str">
        <f t="shared" si="464"/>
        <v/>
      </c>
      <c r="AI4074" s="70" t="str">
        <f t="shared" si="465"/>
        <v/>
      </c>
      <c r="AJ4074" s="70" t="str">
        <f t="shared" si="466"/>
        <v>X</v>
      </c>
      <c r="AK4074" s="70" t="str" cm="1">
        <f t="array" ref="AK4074">_xlfn.IFS(AH4074&lt;&gt;"","1",AI4074&lt;&gt;"","2",AJ4074&lt;&gt;"","3")</f>
        <v>3</v>
      </c>
    </row>
    <row r="4075" spans="1:37" x14ac:dyDescent="0.25">
      <c r="A4075" t="s">
        <v>2023</v>
      </c>
      <c r="B4075" t="s">
        <v>2024</v>
      </c>
      <c r="C4075" s="67" t="str">
        <f t="shared" si="461"/>
        <v>Hatti Cooke</v>
      </c>
      <c r="D4075" s="71" t="str" cm="1">
        <f t="array" ref="D4075">_xlfn.IFS(AK4075="1",CONCATENATE(C4075,"Regional"),AK4075="2",CONCATENATE(C4075,"Sectional"),AK4075="3",CONCATENATE(C4075,COUNTIF($C$1:C4075,C4075)))</f>
        <v>Hatti Cooke3</v>
      </c>
      <c r="E4075" s="66">
        <v>45174.625</v>
      </c>
      <c r="F4075" t="s">
        <v>803</v>
      </c>
      <c r="G4075" s="46">
        <v>21</v>
      </c>
      <c r="H4075" s="46">
        <v>82</v>
      </c>
      <c r="I4075" s="46">
        <v>20</v>
      </c>
      <c r="J4075" t="s">
        <v>114</v>
      </c>
      <c r="K4075" t="s">
        <v>90</v>
      </c>
      <c r="L4075" s="46">
        <v>2212</v>
      </c>
      <c r="M4075" s="46">
        <v>34</v>
      </c>
      <c r="N4075" s="46">
        <v>33.4</v>
      </c>
      <c r="O4075" s="46">
        <v>108</v>
      </c>
      <c r="P4075" s="46">
        <f t="shared" si="462"/>
        <v>1</v>
      </c>
      <c r="R4075" s="67" t="s">
        <v>3039</v>
      </c>
      <c r="S4075" s="67">
        <f>COUNTIF(Y$2:$Y$100,R4075)</f>
        <v>0</v>
      </c>
      <c r="V4075" s="67">
        <f t="shared" si="463"/>
        <v>0</v>
      </c>
      <c r="X4075"/>
      <c r="Y4075" s="67" t="str">
        <f t="shared" si="467"/>
        <v xml:space="preserve"> </v>
      </c>
      <c r="AB4075" t="s">
        <v>90</v>
      </c>
      <c r="AC4075" s="46">
        <v>2212</v>
      </c>
      <c r="AD4075" s="46">
        <v>34</v>
      </c>
      <c r="AE4075" s="46">
        <v>33.4</v>
      </c>
      <c r="AF4075" s="46">
        <v>108</v>
      </c>
      <c r="AH4075" s="70" t="str">
        <f t="shared" si="464"/>
        <v/>
      </c>
      <c r="AI4075" s="70" t="str">
        <f t="shared" si="465"/>
        <v/>
      </c>
      <c r="AJ4075" s="70" t="str">
        <f t="shared" si="466"/>
        <v>X</v>
      </c>
      <c r="AK4075" s="70" t="str" cm="1">
        <f t="array" ref="AK4075">_xlfn.IFS(AH4075&lt;&gt;"","1",AI4075&lt;&gt;"","2",AJ4075&lt;&gt;"","3")</f>
        <v>3</v>
      </c>
    </row>
    <row r="4076" spans="1:37" x14ac:dyDescent="0.25">
      <c r="A4076" t="s">
        <v>2026</v>
      </c>
      <c r="B4076" t="s">
        <v>260</v>
      </c>
      <c r="C4076" s="67" t="str">
        <f t="shared" si="461"/>
        <v>Piper Gilles</v>
      </c>
      <c r="D4076" s="71" t="str" cm="1">
        <f t="array" ref="D4076">_xlfn.IFS(AK4076="1",CONCATENATE(C4076,"Regional"),AK4076="2",CONCATENATE(C4076,"Sectional"),AK4076="3",CONCATENATE(C4076,COUNTIF($C$1:C4076,C4076)))</f>
        <v>Piper Gilles2</v>
      </c>
      <c r="E4076" s="66">
        <v>45174.625</v>
      </c>
      <c r="F4076" t="s">
        <v>803</v>
      </c>
      <c r="G4076" s="46">
        <v>21</v>
      </c>
      <c r="H4076" s="46">
        <v>86</v>
      </c>
      <c r="I4076" s="46">
        <v>21</v>
      </c>
      <c r="J4076" t="s">
        <v>114</v>
      </c>
      <c r="K4076" t="s">
        <v>90</v>
      </c>
      <c r="L4076" s="46">
        <v>2212</v>
      </c>
      <c r="M4076" s="46">
        <v>34</v>
      </c>
      <c r="N4076" s="46">
        <v>33.4</v>
      </c>
      <c r="O4076" s="46">
        <v>108</v>
      </c>
      <c r="P4076" s="46">
        <f t="shared" si="462"/>
        <v>1</v>
      </c>
      <c r="R4076" s="67" t="s">
        <v>3041</v>
      </c>
      <c r="S4076" s="67">
        <f>COUNTIF(Y$2:$Y$100,R4076)</f>
        <v>0</v>
      </c>
      <c r="V4076" s="67">
        <f t="shared" si="463"/>
        <v>0</v>
      </c>
      <c r="X4076"/>
      <c r="Y4076" s="67" t="str">
        <f t="shared" si="467"/>
        <v xml:space="preserve"> </v>
      </c>
      <c r="AB4076" t="s">
        <v>90</v>
      </c>
      <c r="AC4076" s="46">
        <v>2212</v>
      </c>
      <c r="AD4076" s="46">
        <v>34</v>
      </c>
      <c r="AE4076" s="46">
        <v>33.4</v>
      </c>
      <c r="AF4076" s="46">
        <v>108</v>
      </c>
      <c r="AH4076" s="70" t="str">
        <f t="shared" si="464"/>
        <v/>
      </c>
      <c r="AI4076" s="70" t="str">
        <f t="shared" si="465"/>
        <v/>
      </c>
      <c r="AJ4076" s="70" t="str">
        <f t="shared" si="466"/>
        <v>X</v>
      </c>
      <c r="AK4076" s="70" t="str" cm="1">
        <f t="array" ref="AK4076">_xlfn.IFS(AH4076&lt;&gt;"","1",AI4076&lt;&gt;"","2",AJ4076&lt;&gt;"","3")</f>
        <v>3</v>
      </c>
    </row>
    <row r="4077" spans="1:37" x14ac:dyDescent="0.25">
      <c r="A4077" t="s">
        <v>327</v>
      </c>
      <c r="B4077" t="s">
        <v>198</v>
      </c>
      <c r="C4077" s="67" t="str">
        <f t="shared" si="461"/>
        <v>Jordan Olson</v>
      </c>
      <c r="D4077" s="71" t="str" cm="1">
        <f t="array" ref="D4077">_xlfn.IFS(AK4077="1",CONCATENATE(C4077,"Regional"),AK4077="2",CONCATENATE(C4077,"Sectional"),AK4077="3",CONCATENATE(C4077,COUNTIF($C$1:C4077,C4077)))</f>
        <v>Jordan Olson9</v>
      </c>
      <c r="E4077" s="66">
        <v>45174.625</v>
      </c>
      <c r="F4077" t="s">
        <v>2550</v>
      </c>
      <c r="G4077" s="46">
        <v>9</v>
      </c>
      <c r="H4077" s="46">
        <v>43</v>
      </c>
      <c r="I4077" s="46">
        <v>1</v>
      </c>
      <c r="J4077" t="s">
        <v>2397</v>
      </c>
      <c r="K4077" t="s">
        <v>90</v>
      </c>
      <c r="L4077" s="46">
        <v>2388</v>
      </c>
      <c r="M4077" s="46">
        <v>35</v>
      </c>
      <c r="N4077" s="46">
        <v>34.4</v>
      </c>
      <c r="O4077" s="46">
        <v>118</v>
      </c>
      <c r="P4077" s="46">
        <f t="shared" si="462"/>
        <v>1</v>
      </c>
      <c r="R4077" s="67" t="s">
        <v>1547</v>
      </c>
      <c r="S4077" s="67">
        <f>COUNTIF(Y$2:$Y$100,R4077)</f>
        <v>0</v>
      </c>
      <c r="V4077" s="67">
        <f t="shared" si="463"/>
        <v>0</v>
      </c>
      <c r="X4077"/>
      <c r="Y4077" s="67" t="str">
        <f t="shared" si="467"/>
        <v xml:space="preserve"> </v>
      </c>
      <c r="AB4077" t="s">
        <v>90</v>
      </c>
      <c r="AC4077" s="46">
        <v>2388</v>
      </c>
      <c r="AD4077" s="46">
        <v>35</v>
      </c>
      <c r="AE4077" s="46">
        <v>34.4</v>
      </c>
      <c r="AF4077" s="46">
        <v>118</v>
      </c>
      <c r="AH4077" s="70" t="str">
        <f t="shared" si="464"/>
        <v/>
      </c>
      <c r="AI4077" s="70" t="str">
        <f t="shared" si="465"/>
        <v/>
      </c>
      <c r="AJ4077" s="70" t="str">
        <f t="shared" si="466"/>
        <v>X</v>
      </c>
      <c r="AK4077" s="70" t="str" cm="1">
        <f t="array" ref="AK4077">_xlfn.IFS(AH4077&lt;&gt;"","1",AI4077&lt;&gt;"","2",AJ4077&lt;&gt;"","3")</f>
        <v>3</v>
      </c>
    </row>
    <row r="4078" spans="1:37" x14ac:dyDescent="0.25">
      <c r="A4078" t="s">
        <v>1063</v>
      </c>
      <c r="B4078" t="s">
        <v>277</v>
      </c>
      <c r="C4078" s="67" t="str">
        <f t="shared" si="461"/>
        <v>Peyton Zipperer</v>
      </c>
      <c r="D4078" s="71" t="str" cm="1">
        <f t="array" ref="D4078">_xlfn.IFS(AK4078="1",CONCATENATE(C4078,"Regional"),AK4078="2",CONCATENATE(C4078,"Sectional"),AK4078="3",CONCATENATE(C4078,COUNTIF($C$1:C4078,C4078)))</f>
        <v>Peyton Zipperer9</v>
      </c>
      <c r="E4078" s="66">
        <v>45174.625</v>
      </c>
      <c r="F4078" t="s">
        <v>2550</v>
      </c>
      <c r="G4078" s="46">
        <v>9</v>
      </c>
      <c r="H4078" s="46">
        <v>45</v>
      </c>
      <c r="I4078" s="46">
        <v>2</v>
      </c>
      <c r="J4078" t="s">
        <v>2397</v>
      </c>
      <c r="K4078" t="s">
        <v>90</v>
      </c>
      <c r="L4078" s="46">
        <v>2388</v>
      </c>
      <c r="M4078" s="46">
        <v>35</v>
      </c>
      <c r="N4078" s="46">
        <v>34.4</v>
      </c>
      <c r="O4078" s="46">
        <v>118</v>
      </c>
      <c r="P4078" s="46">
        <f t="shared" si="462"/>
        <v>1</v>
      </c>
      <c r="R4078" s="67" t="s">
        <v>1546</v>
      </c>
      <c r="S4078" s="67">
        <f>COUNTIF(Y$2:$Y$100,R4078)</f>
        <v>0</v>
      </c>
      <c r="V4078" s="67">
        <f t="shared" si="463"/>
        <v>0</v>
      </c>
      <c r="X4078"/>
      <c r="Y4078" s="67" t="str">
        <f t="shared" si="467"/>
        <v xml:space="preserve"> </v>
      </c>
      <c r="AB4078" t="s">
        <v>90</v>
      </c>
      <c r="AC4078" s="46">
        <v>2388</v>
      </c>
      <c r="AD4078" s="46">
        <v>35</v>
      </c>
      <c r="AE4078" s="46">
        <v>34.4</v>
      </c>
      <c r="AF4078" s="46">
        <v>118</v>
      </c>
      <c r="AH4078" s="70" t="str">
        <f t="shared" si="464"/>
        <v/>
      </c>
      <c r="AI4078" s="70" t="str">
        <f t="shared" si="465"/>
        <v/>
      </c>
      <c r="AJ4078" s="70" t="str">
        <f t="shared" si="466"/>
        <v>X</v>
      </c>
      <c r="AK4078" s="70" t="str" cm="1">
        <f t="array" ref="AK4078">_xlfn.IFS(AH4078&lt;&gt;"","1",AI4078&lt;&gt;"","2",AJ4078&lt;&gt;"","3")</f>
        <v>3</v>
      </c>
    </row>
    <row r="4079" spans="1:37" x14ac:dyDescent="0.25">
      <c r="A4079" t="s">
        <v>1068</v>
      </c>
      <c r="B4079" t="s">
        <v>443</v>
      </c>
      <c r="C4079" s="67" t="str">
        <f t="shared" si="461"/>
        <v>Emily Schmid</v>
      </c>
      <c r="D4079" s="71" t="str" cm="1">
        <f t="array" ref="D4079">_xlfn.IFS(AK4079="1",CONCATENATE(C4079,"Regional"),AK4079="2",CONCATENATE(C4079,"Sectional"),AK4079="3",CONCATENATE(C4079,COUNTIF($C$1:C4079,C4079)))</f>
        <v>Emily Schmid9</v>
      </c>
      <c r="E4079" s="66">
        <v>45174.625</v>
      </c>
      <c r="F4079" t="s">
        <v>2550</v>
      </c>
      <c r="G4079" s="46">
        <v>9</v>
      </c>
      <c r="H4079" s="46">
        <v>48</v>
      </c>
      <c r="I4079" s="46">
        <v>3</v>
      </c>
      <c r="J4079" t="s">
        <v>2397</v>
      </c>
      <c r="K4079" t="s">
        <v>90</v>
      </c>
      <c r="L4079" s="46">
        <v>2388</v>
      </c>
      <c r="M4079" s="46">
        <v>35</v>
      </c>
      <c r="N4079" s="46">
        <v>34.4</v>
      </c>
      <c r="O4079" s="46">
        <v>118</v>
      </c>
      <c r="P4079" s="46">
        <f t="shared" si="462"/>
        <v>1</v>
      </c>
      <c r="R4079" s="67" t="s">
        <v>1553</v>
      </c>
      <c r="S4079" s="67">
        <f>COUNTIF(Y$2:$Y$100,R4079)</f>
        <v>0</v>
      </c>
      <c r="V4079" s="67">
        <f t="shared" si="463"/>
        <v>0</v>
      </c>
      <c r="X4079"/>
      <c r="Y4079" s="67" t="str">
        <f t="shared" si="467"/>
        <v xml:space="preserve"> </v>
      </c>
      <c r="AB4079" t="s">
        <v>90</v>
      </c>
      <c r="AC4079" s="46">
        <v>2388</v>
      </c>
      <c r="AD4079" s="46">
        <v>35</v>
      </c>
      <c r="AE4079" s="46">
        <v>34.4</v>
      </c>
      <c r="AF4079" s="46">
        <v>118</v>
      </c>
      <c r="AH4079" s="70" t="str">
        <f t="shared" si="464"/>
        <v/>
      </c>
      <c r="AI4079" s="70" t="str">
        <f t="shared" si="465"/>
        <v/>
      </c>
      <c r="AJ4079" s="70" t="str">
        <f t="shared" si="466"/>
        <v>X</v>
      </c>
      <c r="AK4079" s="70" t="str" cm="1">
        <f t="array" ref="AK4079">_xlfn.IFS(AH4079&lt;&gt;"","1",AI4079&lt;&gt;"","2",AJ4079&lt;&gt;"","3")</f>
        <v>3</v>
      </c>
    </row>
    <row r="4080" spans="1:37" x14ac:dyDescent="0.25">
      <c r="A4080" t="s">
        <v>1904</v>
      </c>
      <c r="B4080" t="s">
        <v>1772</v>
      </c>
      <c r="C4080" s="67" t="str">
        <f t="shared" si="461"/>
        <v>Abbey Blechinger</v>
      </c>
      <c r="D4080" s="71" t="str" cm="1">
        <f t="array" ref="D4080">_xlfn.IFS(AK4080="1",CONCATENATE(C4080,"Regional"),AK4080="2",CONCATENATE(C4080,"Sectional"),AK4080="3",CONCATENATE(C4080,COUNTIF($C$1:C4080,C4080)))</f>
        <v>Abbey Blechinger9</v>
      </c>
      <c r="E4080" s="66">
        <v>45174.625</v>
      </c>
      <c r="F4080" t="s">
        <v>2550</v>
      </c>
      <c r="G4080" s="46">
        <v>9</v>
      </c>
      <c r="H4080" s="46">
        <v>49</v>
      </c>
      <c r="I4080" s="46">
        <v>4</v>
      </c>
      <c r="J4080" t="s">
        <v>2397</v>
      </c>
      <c r="K4080" t="s">
        <v>90</v>
      </c>
      <c r="L4080" s="46">
        <v>2388</v>
      </c>
      <c r="M4080" s="46">
        <v>35</v>
      </c>
      <c r="N4080" s="46">
        <v>34.4</v>
      </c>
      <c r="O4080" s="46">
        <v>118</v>
      </c>
      <c r="P4080" s="46">
        <f t="shared" si="462"/>
        <v>1</v>
      </c>
      <c r="R4080" s="67" t="s">
        <v>2918</v>
      </c>
      <c r="S4080" s="67">
        <f>COUNTIF(Y$2:$Y$100,R4080)</f>
        <v>0</v>
      </c>
      <c r="V4080" s="67">
        <f t="shared" si="463"/>
        <v>0</v>
      </c>
      <c r="X4080"/>
      <c r="Y4080" s="67" t="str">
        <f t="shared" ref="Y4080:Y4085" si="468">CONCATENATE(W4080," ",X4080)</f>
        <v xml:space="preserve"> </v>
      </c>
      <c r="AB4080" t="s">
        <v>90</v>
      </c>
      <c r="AC4080" s="46">
        <v>2388</v>
      </c>
      <c r="AD4080" s="46">
        <v>35</v>
      </c>
      <c r="AE4080" s="46">
        <v>34.4</v>
      </c>
      <c r="AF4080" s="46">
        <v>118</v>
      </c>
      <c r="AH4080" s="70" t="str">
        <f t="shared" si="464"/>
        <v/>
      </c>
      <c r="AI4080" s="70" t="str">
        <f t="shared" si="465"/>
        <v/>
      </c>
      <c r="AJ4080" s="70" t="str">
        <f t="shared" si="466"/>
        <v>X</v>
      </c>
      <c r="AK4080" s="70" t="str" cm="1">
        <f t="array" ref="AK4080">_xlfn.IFS(AH4080&lt;&gt;"","1",AI4080&lt;&gt;"","2",AJ4080&lt;&gt;"","3")</f>
        <v>3</v>
      </c>
    </row>
    <row r="4081" spans="1:37" x14ac:dyDescent="0.25">
      <c r="A4081" t="s">
        <v>2037</v>
      </c>
      <c r="B4081" t="s">
        <v>1721</v>
      </c>
      <c r="C4081" s="67" t="str">
        <f t="shared" si="461"/>
        <v>Miranda Strusz</v>
      </c>
      <c r="D4081" s="71" t="str" cm="1">
        <f t="array" ref="D4081">_xlfn.IFS(AK4081="1",CONCATENATE(C4081,"Regional"),AK4081="2",CONCATENATE(C4081,"Sectional"),AK4081="3",CONCATENATE(C4081,COUNTIF($C$1:C4081,C4081)))</f>
        <v>Miranda Strusz2</v>
      </c>
      <c r="E4081" s="66">
        <v>45174.625</v>
      </c>
      <c r="F4081" t="s">
        <v>2550</v>
      </c>
      <c r="G4081" s="46">
        <v>9</v>
      </c>
      <c r="H4081" s="46">
        <v>50</v>
      </c>
      <c r="I4081" s="46">
        <v>5</v>
      </c>
      <c r="J4081" t="s">
        <v>2397</v>
      </c>
      <c r="K4081" t="s">
        <v>90</v>
      </c>
      <c r="L4081" s="46">
        <v>2388</v>
      </c>
      <c r="M4081" s="46">
        <v>35</v>
      </c>
      <c r="N4081" s="46">
        <v>34.4</v>
      </c>
      <c r="O4081" s="46">
        <v>118</v>
      </c>
      <c r="P4081" s="46">
        <f t="shared" si="462"/>
        <v>1</v>
      </c>
      <c r="R4081" s="67" t="s">
        <v>3055</v>
      </c>
      <c r="S4081" s="67">
        <f>COUNTIF(Y$2:$Y$100,R4081)</f>
        <v>0</v>
      </c>
      <c r="V4081" s="67">
        <f t="shared" si="463"/>
        <v>0</v>
      </c>
      <c r="X4081"/>
      <c r="Y4081" s="67" t="str">
        <f t="shared" si="468"/>
        <v xml:space="preserve"> </v>
      </c>
      <c r="AB4081" t="s">
        <v>90</v>
      </c>
      <c r="AC4081" s="46">
        <v>2388</v>
      </c>
      <c r="AD4081" s="46">
        <v>35</v>
      </c>
      <c r="AE4081" s="46">
        <v>34.4</v>
      </c>
      <c r="AF4081" s="46">
        <v>118</v>
      </c>
      <c r="AH4081" s="70" t="str">
        <f t="shared" si="464"/>
        <v/>
      </c>
      <c r="AI4081" s="70" t="str">
        <f t="shared" si="465"/>
        <v/>
      </c>
      <c r="AJ4081" s="70" t="str">
        <f t="shared" si="466"/>
        <v>X</v>
      </c>
      <c r="AK4081" s="70" t="str" cm="1">
        <f t="array" ref="AK4081">_xlfn.IFS(AH4081&lt;&gt;"","1",AI4081&lt;&gt;"","2",AJ4081&lt;&gt;"","3")</f>
        <v>3</v>
      </c>
    </row>
    <row r="4082" spans="1:37" x14ac:dyDescent="0.25">
      <c r="A4082" t="s">
        <v>1903</v>
      </c>
      <c r="B4082" t="s">
        <v>684</v>
      </c>
      <c r="C4082" s="67" t="str">
        <f t="shared" si="461"/>
        <v>Savannah Richter</v>
      </c>
      <c r="D4082" s="71" t="str" cm="1">
        <f t="array" ref="D4082">_xlfn.IFS(AK4082="1",CONCATENATE(C4082,"Regional"),AK4082="2",CONCATENATE(C4082,"Sectional"),AK4082="3",CONCATENATE(C4082,COUNTIF($C$1:C4082,C4082)))</f>
        <v>Savannah Richter7</v>
      </c>
      <c r="E4082" s="66">
        <v>45174.625</v>
      </c>
      <c r="F4082" t="s">
        <v>2550</v>
      </c>
      <c r="G4082" s="46">
        <v>9</v>
      </c>
      <c r="H4082" s="46">
        <v>52</v>
      </c>
      <c r="I4082" s="46">
        <v>6</v>
      </c>
      <c r="J4082" t="s">
        <v>2397</v>
      </c>
      <c r="K4082" t="s">
        <v>90</v>
      </c>
      <c r="L4082" s="46">
        <v>2388</v>
      </c>
      <c r="M4082" s="46">
        <v>35</v>
      </c>
      <c r="N4082" s="46">
        <v>34.4</v>
      </c>
      <c r="O4082" s="46">
        <v>118</v>
      </c>
      <c r="P4082" s="46">
        <f t="shared" si="462"/>
        <v>1</v>
      </c>
      <c r="R4082" s="67" t="s">
        <v>2917</v>
      </c>
      <c r="S4082" s="67">
        <f>COUNTIF(Y$2:$Y$100,R4082)</f>
        <v>0</v>
      </c>
      <c r="V4082" s="67">
        <f t="shared" si="463"/>
        <v>0</v>
      </c>
      <c r="X4082"/>
      <c r="Y4082" s="67" t="str">
        <f t="shared" si="468"/>
        <v xml:space="preserve"> </v>
      </c>
      <c r="AB4082" t="s">
        <v>90</v>
      </c>
      <c r="AC4082" s="46">
        <v>2388</v>
      </c>
      <c r="AD4082" s="46">
        <v>35</v>
      </c>
      <c r="AE4082" s="46">
        <v>34.4</v>
      </c>
      <c r="AF4082" s="46">
        <v>118</v>
      </c>
      <c r="AH4082" s="70" t="str">
        <f t="shared" si="464"/>
        <v/>
      </c>
      <c r="AI4082" s="70" t="str">
        <f t="shared" si="465"/>
        <v/>
      </c>
      <c r="AJ4082" s="70" t="str">
        <f t="shared" si="466"/>
        <v>X</v>
      </c>
      <c r="AK4082" s="70" t="str" cm="1">
        <f t="array" ref="AK4082">_xlfn.IFS(AH4082&lt;&gt;"","1",AI4082&lt;&gt;"","2",AJ4082&lt;&gt;"","3")</f>
        <v>3</v>
      </c>
    </row>
    <row r="4083" spans="1:37" x14ac:dyDescent="0.25">
      <c r="A4083" t="s">
        <v>1905</v>
      </c>
      <c r="B4083" t="s">
        <v>427</v>
      </c>
      <c r="C4083" s="67" t="str">
        <f t="shared" si="461"/>
        <v>Jadyn Thaemert</v>
      </c>
      <c r="D4083" s="71" t="str" cm="1">
        <f t="array" ref="D4083">_xlfn.IFS(AK4083="1",CONCATENATE(C4083,"Regional"),AK4083="2",CONCATENATE(C4083,"Sectional"),AK4083="3",CONCATENATE(C4083,COUNTIF($C$1:C4083,C4083)))</f>
        <v>Jadyn Thaemert6</v>
      </c>
      <c r="E4083" s="66">
        <v>45174.625</v>
      </c>
      <c r="F4083" t="s">
        <v>2550</v>
      </c>
      <c r="G4083" s="46">
        <v>9</v>
      </c>
      <c r="H4083" s="46">
        <v>52</v>
      </c>
      <c r="I4083" s="46">
        <v>6</v>
      </c>
      <c r="J4083" t="s">
        <v>2397</v>
      </c>
      <c r="K4083" t="s">
        <v>90</v>
      </c>
      <c r="L4083" s="46">
        <v>2388</v>
      </c>
      <c r="M4083" s="46">
        <v>35</v>
      </c>
      <c r="N4083" s="46">
        <v>34.4</v>
      </c>
      <c r="O4083" s="46">
        <v>118</v>
      </c>
      <c r="P4083" s="46">
        <f t="shared" si="462"/>
        <v>1</v>
      </c>
      <c r="R4083" s="67" t="s">
        <v>2919</v>
      </c>
      <c r="S4083" s="67">
        <f>COUNTIF(Y$2:$Y$100,R4083)</f>
        <v>0</v>
      </c>
      <c r="V4083" s="67">
        <f t="shared" si="463"/>
        <v>0</v>
      </c>
      <c r="X4083"/>
      <c r="Y4083" s="67" t="str">
        <f t="shared" si="468"/>
        <v xml:space="preserve"> </v>
      </c>
      <c r="AB4083" t="s">
        <v>90</v>
      </c>
      <c r="AC4083" s="46">
        <v>2388</v>
      </c>
      <c r="AD4083" s="46">
        <v>35</v>
      </c>
      <c r="AE4083" s="46">
        <v>34.4</v>
      </c>
      <c r="AF4083" s="46">
        <v>118</v>
      </c>
      <c r="AH4083" s="70" t="str">
        <f t="shared" si="464"/>
        <v/>
      </c>
      <c r="AI4083" s="70" t="str">
        <f t="shared" si="465"/>
        <v/>
      </c>
      <c r="AJ4083" s="70" t="str">
        <f t="shared" si="466"/>
        <v>X</v>
      </c>
      <c r="AK4083" s="70" t="str" cm="1">
        <f t="array" ref="AK4083">_xlfn.IFS(AH4083&lt;&gt;"","1",AI4083&lt;&gt;"","2",AJ4083&lt;&gt;"","3")</f>
        <v>3</v>
      </c>
    </row>
    <row r="4084" spans="1:37" x14ac:dyDescent="0.25">
      <c r="A4084" t="s">
        <v>1075</v>
      </c>
      <c r="B4084" t="s">
        <v>1076</v>
      </c>
      <c r="C4084" s="67" t="str">
        <f t="shared" si="461"/>
        <v>Katrina Stanger</v>
      </c>
      <c r="D4084" s="71" t="str" cm="1">
        <f t="array" ref="D4084">_xlfn.IFS(AK4084="1",CONCATENATE(C4084,"Regional"),AK4084="2",CONCATENATE(C4084,"Sectional"),AK4084="3",CONCATENATE(C4084,COUNTIF($C$1:C4084,C4084)))</f>
        <v>Katrina Stanger7</v>
      </c>
      <c r="E4084" s="66">
        <v>45174.625</v>
      </c>
      <c r="F4084" t="s">
        <v>2550</v>
      </c>
      <c r="G4084" s="46">
        <v>9</v>
      </c>
      <c r="H4084" s="46">
        <v>52</v>
      </c>
      <c r="I4084" s="46">
        <v>6</v>
      </c>
      <c r="J4084" t="s">
        <v>2397</v>
      </c>
      <c r="K4084" t="s">
        <v>90</v>
      </c>
      <c r="L4084" s="46">
        <v>2388</v>
      </c>
      <c r="M4084" s="46">
        <v>35</v>
      </c>
      <c r="N4084" s="46">
        <v>34.4</v>
      </c>
      <c r="O4084" s="46">
        <v>118</v>
      </c>
      <c r="P4084" s="46">
        <f t="shared" si="462"/>
        <v>1</v>
      </c>
      <c r="R4084" s="67" t="s">
        <v>1559</v>
      </c>
      <c r="S4084" s="67">
        <f>COUNTIF(Y$2:$Y$100,R4084)</f>
        <v>0</v>
      </c>
      <c r="V4084" s="67">
        <f t="shared" si="463"/>
        <v>0</v>
      </c>
      <c r="X4084"/>
      <c r="Y4084" s="67" t="str">
        <f t="shared" si="468"/>
        <v xml:space="preserve"> </v>
      </c>
      <c r="AB4084" t="s">
        <v>90</v>
      </c>
      <c r="AC4084" s="46">
        <v>2388</v>
      </c>
      <c r="AD4084" s="46">
        <v>35</v>
      </c>
      <c r="AE4084" s="46">
        <v>34.4</v>
      </c>
      <c r="AF4084" s="46">
        <v>118</v>
      </c>
      <c r="AH4084" s="70" t="str">
        <f t="shared" si="464"/>
        <v/>
      </c>
      <c r="AI4084" s="70" t="str">
        <f t="shared" si="465"/>
        <v/>
      </c>
      <c r="AJ4084" s="70" t="str">
        <f t="shared" si="466"/>
        <v>X</v>
      </c>
      <c r="AK4084" s="70" t="str" cm="1">
        <f t="array" ref="AK4084">_xlfn.IFS(AH4084&lt;&gt;"","1",AI4084&lt;&gt;"","2",AJ4084&lt;&gt;"","3")</f>
        <v>3</v>
      </c>
    </row>
    <row r="4085" spans="1:37" x14ac:dyDescent="0.25">
      <c r="A4085" t="s">
        <v>2006</v>
      </c>
      <c r="B4085" t="s">
        <v>2007</v>
      </c>
      <c r="C4085" s="67" t="str">
        <f t="shared" si="461"/>
        <v>Breann Hillman</v>
      </c>
      <c r="D4085" s="71" t="str" cm="1">
        <f t="array" ref="D4085">_xlfn.IFS(AK4085="1",CONCATENATE(C4085,"Regional"),AK4085="2",CONCATENATE(C4085,"Sectional"),AK4085="3",CONCATENATE(C4085,COUNTIF($C$1:C4085,C4085)))</f>
        <v>Breann Hillman4</v>
      </c>
      <c r="E4085" s="66">
        <v>45174.625</v>
      </c>
      <c r="F4085" t="s">
        <v>2550</v>
      </c>
      <c r="G4085" s="46">
        <v>9</v>
      </c>
      <c r="H4085" s="46">
        <v>63</v>
      </c>
      <c r="I4085" s="46">
        <v>9</v>
      </c>
      <c r="J4085" t="s">
        <v>2397</v>
      </c>
      <c r="K4085" t="s">
        <v>90</v>
      </c>
      <c r="L4085" s="46">
        <v>2388</v>
      </c>
      <c r="M4085" s="46">
        <v>35</v>
      </c>
      <c r="N4085" s="46">
        <v>34.4</v>
      </c>
      <c r="O4085" s="46">
        <v>118</v>
      </c>
      <c r="P4085" s="46">
        <f t="shared" si="462"/>
        <v>1</v>
      </c>
      <c r="R4085" s="67" t="s">
        <v>3019</v>
      </c>
      <c r="S4085" s="67">
        <f>COUNTIF(Y$2:$Y$100,R4085)</f>
        <v>0</v>
      </c>
      <c r="V4085" s="67">
        <f t="shared" si="463"/>
        <v>0</v>
      </c>
      <c r="X4085"/>
      <c r="Y4085" s="67" t="str">
        <f t="shared" si="468"/>
        <v xml:space="preserve"> </v>
      </c>
      <c r="AB4085" t="s">
        <v>90</v>
      </c>
      <c r="AC4085" s="46">
        <v>2388</v>
      </c>
      <c r="AD4085" s="46">
        <v>35</v>
      </c>
      <c r="AE4085" s="46">
        <v>34.4</v>
      </c>
      <c r="AF4085" s="46">
        <v>118</v>
      </c>
      <c r="AH4085" s="70" t="str">
        <f t="shared" si="464"/>
        <v/>
      </c>
      <c r="AI4085" s="70" t="str">
        <f t="shared" si="465"/>
        <v/>
      </c>
      <c r="AJ4085" s="70" t="str">
        <f t="shared" si="466"/>
        <v>X</v>
      </c>
      <c r="AK4085" s="70" t="str" cm="1">
        <f t="array" ref="AK4085">_xlfn.IFS(AH4085&lt;&gt;"","1",AI4085&lt;&gt;"","2",AJ4085&lt;&gt;"","3")</f>
        <v>3</v>
      </c>
    </row>
    <row r="4086" spans="1:37" x14ac:dyDescent="0.25">
      <c r="A4086" t="s">
        <v>1067</v>
      </c>
      <c r="B4086" t="s">
        <v>1906</v>
      </c>
      <c r="C4086" s="67" t="str">
        <f t="shared" si="461"/>
        <v>Kenzie Fleck</v>
      </c>
      <c r="D4086" s="71" t="str" cm="1">
        <f t="array" ref="D4086">_xlfn.IFS(AK4086="1",CONCATENATE(C4086,"Regional"),AK4086="2",CONCATENATE(C4086,"Sectional"),AK4086="3",CONCATENATE(C4086,COUNTIF($C$1:C4086,C4086)))</f>
        <v>Kenzie Fleck3</v>
      </c>
      <c r="E4086" s="66">
        <v>45174.625</v>
      </c>
      <c r="F4086" t="s">
        <v>2629</v>
      </c>
      <c r="G4086" s="46">
        <v>10</v>
      </c>
      <c r="H4086" s="46">
        <v>46</v>
      </c>
      <c r="I4086" s="46">
        <v>1</v>
      </c>
      <c r="J4086" t="s">
        <v>2549</v>
      </c>
      <c r="K4086" t="s">
        <v>131</v>
      </c>
      <c r="L4086" s="46">
        <v>2528</v>
      </c>
      <c r="M4086" s="46">
        <v>35</v>
      </c>
      <c r="N4086" s="46">
        <v>34.6</v>
      </c>
      <c r="O4086" s="46">
        <v>126</v>
      </c>
      <c r="P4086" s="46">
        <f t="shared" si="462"/>
        <v>1</v>
      </c>
      <c r="R4086" s="67" t="s">
        <v>2921</v>
      </c>
      <c r="S4086" s="67">
        <f>COUNTIF(Y$2:$Y$100,R4086)</f>
        <v>0</v>
      </c>
      <c r="V4086" s="67">
        <f t="shared" si="463"/>
        <v>0</v>
      </c>
      <c r="AB4086" t="s">
        <v>131</v>
      </c>
      <c r="AC4086" s="46">
        <v>2528</v>
      </c>
      <c r="AD4086" s="46">
        <v>35</v>
      </c>
      <c r="AE4086" s="46">
        <v>34.6</v>
      </c>
      <c r="AF4086" s="46">
        <v>126</v>
      </c>
      <c r="AH4086" s="70" t="str">
        <f t="shared" si="464"/>
        <v/>
      </c>
      <c r="AI4086" s="70" t="str">
        <f t="shared" si="465"/>
        <v/>
      </c>
      <c r="AJ4086" s="70" t="str">
        <f t="shared" si="466"/>
        <v>X</v>
      </c>
      <c r="AK4086" s="70" t="str" cm="1">
        <f t="array" ref="AK4086">_xlfn.IFS(AH4086&lt;&gt;"","1",AI4086&lt;&gt;"","2",AJ4086&lt;&gt;"","3")</f>
        <v>3</v>
      </c>
    </row>
    <row r="4087" spans="1:37" x14ac:dyDescent="0.25">
      <c r="A4087" t="s">
        <v>1073</v>
      </c>
      <c r="B4087" t="s">
        <v>437</v>
      </c>
      <c r="C4087" s="67" t="str">
        <f t="shared" si="461"/>
        <v>Kelsey Reidy</v>
      </c>
      <c r="D4087" s="71" t="str" cm="1">
        <f t="array" ref="D4087">_xlfn.IFS(AK4087="1",CONCATENATE(C4087,"Regional"),AK4087="2",CONCATENATE(C4087,"Sectional"),AK4087="3",CONCATENATE(C4087,COUNTIF($C$1:C4087,C4087)))</f>
        <v>Kelsey Reidy6</v>
      </c>
      <c r="E4087" s="66">
        <v>45174.625</v>
      </c>
      <c r="F4087" t="s">
        <v>2629</v>
      </c>
      <c r="G4087" s="46">
        <v>10</v>
      </c>
      <c r="H4087" s="46">
        <v>55</v>
      </c>
      <c r="I4087" s="46">
        <v>2</v>
      </c>
      <c r="J4087" t="s">
        <v>2549</v>
      </c>
      <c r="K4087" t="s">
        <v>131</v>
      </c>
      <c r="L4087" s="46">
        <v>2528</v>
      </c>
      <c r="M4087" s="46">
        <v>35</v>
      </c>
      <c r="N4087" s="46">
        <v>34.6</v>
      </c>
      <c r="O4087" s="46">
        <v>126</v>
      </c>
      <c r="P4087" s="46">
        <f t="shared" si="462"/>
        <v>1</v>
      </c>
      <c r="R4087" s="67" t="s">
        <v>1558</v>
      </c>
      <c r="S4087" s="67">
        <f>COUNTIF(Y$2:$Y$100,R4087)</f>
        <v>0</v>
      </c>
      <c r="V4087" s="67">
        <f t="shared" si="463"/>
        <v>0</v>
      </c>
      <c r="AB4087" t="s">
        <v>131</v>
      </c>
      <c r="AC4087" s="46">
        <v>2528</v>
      </c>
      <c r="AD4087" s="46">
        <v>35</v>
      </c>
      <c r="AE4087" s="46">
        <v>34.6</v>
      </c>
      <c r="AF4087" s="46">
        <v>126</v>
      </c>
      <c r="AH4087" s="70" t="str">
        <f t="shared" si="464"/>
        <v/>
      </c>
      <c r="AI4087" s="70" t="str">
        <f t="shared" si="465"/>
        <v/>
      </c>
      <c r="AJ4087" s="70" t="str">
        <f t="shared" si="466"/>
        <v>X</v>
      </c>
      <c r="AK4087" s="70" t="str" cm="1">
        <f t="array" ref="AK4087">_xlfn.IFS(AH4087&lt;&gt;"","1",AI4087&lt;&gt;"","2",AJ4087&lt;&gt;"","3")</f>
        <v>3</v>
      </c>
    </row>
    <row r="4088" spans="1:37" x14ac:dyDescent="0.25">
      <c r="A4088" t="s">
        <v>560</v>
      </c>
      <c r="B4088" t="s">
        <v>1077</v>
      </c>
      <c r="C4088" s="67" t="str">
        <f t="shared" si="461"/>
        <v>Brook Colburn</v>
      </c>
      <c r="D4088" s="71" t="str" cm="1">
        <f t="array" ref="D4088">_xlfn.IFS(AK4088="1",CONCATENATE(C4088,"Regional"),AK4088="2",CONCATENATE(C4088,"Sectional"),AK4088="3",CONCATENATE(C4088,COUNTIF($C$1:C4088,C4088)))</f>
        <v>Brook Colburn8</v>
      </c>
      <c r="E4088" s="66">
        <v>45174.625</v>
      </c>
      <c r="F4088" t="s">
        <v>2629</v>
      </c>
      <c r="G4088" s="46">
        <v>10</v>
      </c>
      <c r="H4088" s="46">
        <v>58</v>
      </c>
      <c r="I4088" s="46">
        <v>3</v>
      </c>
      <c r="J4088" t="s">
        <v>2549</v>
      </c>
      <c r="K4088" t="s">
        <v>131</v>
      </c>
      <c r="L4088" s="46">
        <v>2528</v>
      </c>
      <c r="M4088" s="46">
        <v>35</v>
      </c>
      <c r="N4088" s="46">
        <v>34.6</v>
      </c>
      <c r="O4088" s="46">
        <v>126</v>
      </c>
      <c r="P4088" s="46">
        <f t="shared" si="462"/>
        <v>1</v>
      </c>
      <c r="R4088" s="67" t="s">
        <v>1560</v>
      </c>
      <c r="S4088" s="67">
        <f>COUNTIF(Y$2:$Y$100,R4088)</f>
        <v>0</v>
      </c>
      <c r="V4088" s="67">
        <f t="shared" si="463"/>
        <v>0</v>
      </c>
      <c r="AB4088" t="s">
        <v>131</v>
      </c>
      <c r="AC4088" s="46">
        <v>2528</v>
      </c>
      <c r="AD4088" s="46">
        <v>35</v>
      </c>
      <c r="AE4088" s="46">
        <v>34.6</v>
      </c>
      <c r="AF4088" s="46">
        <v>126</v>
      </c>
      <c r="AH4088" s="70" t="str">
        <f t="shared" si="464"/>
        <v/>
      </c>
      <c r="AI4088" s="70" t="str">
        <f t="shared" si="465"/>
        <v/>
      </c>
      <c r="AJ4088" s="70" t="str">
        <f t="shared" si="466"/>
        <v>X</v>
      </c>
      <c r="AK4088" s="70" t="str" cm="1">
        <f t="array" ref="AK4088">_xlfn.IFS(AH4088&lt;&gt;"","1",AI4088&lt;&gt;"","2",AJ4088&lt;&gt;"","3")</f>
        <v>3</v>
      </c>
    </row>
    <row r="4089" spans="1:37" x14ac:dyDescent="0.25">
      <c r="A4089" t="s">
        <v>333</v>
      </c>
      <c r="B4089" t="s">
        <v>368</v>
      </c>
      <c r="C4089" s="67" t="str">
        <f t="shared" si="461"/>
        <v>Lexi Peterson</v>
      </c>
      <c r="D4089" s="71" t="str" cm="1">
        <f t="array" ref="D4089">_xlfn.IFS(AK4089="1",CONCATENATE(C4089,"Regional"),AK4089="2",CONCATENATE(C4089,"Sectional"),AK4089="3",CONCATENATE(C4089,COUNTIF($C$1:C4089,C4089)))</f>
        <v>Lexi Peterson7</v>
      </c>
      <c r="E4089" s="66">
        <v>45174.625</v>
      </c>
      <c r="F4089" t="s">
        <v>2629</v>
      </c>
      <c r="G4089" s="46">
        <v>10</v>
      </c>
      <c r="H4089" s="46">
        <v>58</v>
      </c>
      <c r="I4089" s="46">
        <v>3</v>
      </c>
      <c r="J4089" t="s">
        <v>2549</v>
      </c>
      <c r="K4089" t="s">
        <v>131</v>
      </c>
      <c r="L4089" s="46">
        <v>2528</v>
      </c>
      <c r="M4089" s="46">
        <v>35</v>
      </c>
      <c r="N4089" s="46">
        <v>34.6</v>
      </c>
      <c r="O4089" s="46">
        <v>126</v>
      </c>
      <c r="P4089" s="46">
        <f t="shared" si="462"/>
        <v>1</v>
      </c>
      <c r="R4089" s="67" t="s">
        <v>1563</v>
      </c>
      <c r="S4089" s="67">
        <f>COUNTIF(Y$2:$Y$100,R4089)</f>
        <v>0</v>
      </c>
      <c r="V4089" s="67">
        <f t="shared" si="463"/>
        <v>0</v>
      </c>
      <c r="AB4089" t="s">
        <v>131</v>
      </c>
      <c r="AC4089" s="46">
        <v>2528</v>
      </c>
      <c r="AD4089" s="46">
        <v>35</v>
      </c>
      <c r="AE4089" s="46">
        <v>34.6</v>
      </c>
      <c r="AF4089" s="46">
        <v>126</v>
      </c>
      <c r="AH4089" s="70" t="str">
        <f t="shared" si="464"/>
        <v/>
      </c>
      <c r="AI4089" s="70" t="str">
        <f t="shared" si="465"/>
        <v/>
      </c>
      <c r="AJ4089" s="70" t="str">
        <f t="shared" si="466"/>
        <v>X</v>
      </c>
      <c r="AK4089" s="70" t="str" cm="1">
        <f t="array" ref="AK4089">_xlfn.IFS(AH4089&lt;&gt;"","1",AI4089&lt;&gt;"","2",AJ4089&lt;&gt;"","3")</f>
        <v>3</v>
      </c>
    </row>
    <row r="4090" spans="1:37" x14ac:dyDescent="0.25">
      <c r="A4090" t="s">
        <v>1071</v>
      </c>
      <c r="B4090" t="s">
        <v>496</v>
      </c>
      <c r="C4090" s="67" t="str">
        <f t="shared" si="461"/>
        <v>Josie Sawicki</v>
      </c>
      <c r="D4090" s="71" t="str" cm="1">
        <f t="array" ref="D4090">_xlfn.IFS(AK4090="1",CONCATENATE(C4090,"Regional"),AK4090="2",CONCATENATE(C4090,"Sectional"),AK4090="3",CONCATENATE(C4090,COUNTIF($C$1:C4090,C4090)))</f>
        <v>Josie Sawicki3</v>
      </c>
      <c r="E4090" s="66">
        <v>45174.625</v>
      </c>
      <c r="F4090" t="s">
        <v>2629</v>
      </c>
      <c r="G4090" s="46">
        <v>10</v>
      </c>
      <c r="H4090" s="46">
        <v>58</v>
      </c>
      <c r="I4090" s="46">
        <v>3</v>
      </c>
      <c r="J4090" t="s">
        <v>2549</v>
      </c>
      <c r="K4090" t="s">
        <v>131</v>
      </c>
      <c r="L4090" s="46">
        <v>2528</v>
      </c>
      <c r="M4090" s="46">
        <v>35</v>
      </c>
      <c r="N4090" s="46">
        <v>34.6</v>
      </c>
      <c r="O4090" s="46">
        <v>126</v>
      </c>
      <c r="P4090" s="46">
        <f t="shared" si="462"/>
        <v>1</v>
      </c>
      <c r="R4090" s="67" t="s">
        <v>1556</v>
      </c>
      <c r="S4090" s="67">
        <f>COUNTIF(Y$2:$Y$100,R4090)</f>
        <v>0</v>
      </c>
      <c r="V4090" s="67">
        <f t="shared" si="463"/>
        <v>0</v>
      </c>
      <c r="AB4090" t="s">
        <v>131</v>
      </c>
      <c r="AC4090" s="46">
        <v>2528</v>
      </c>
      <c r="AD4090" s="46">
        <v>35</v>
      </c>
      <c r="AE4090" s="46">
        <v>34.6</v>
      </c>
      <c r="AF4090" s="46">
        <v>126</v>
      </c>
      <c r="AH4090" s="70" t="str">
        <f t="shared" si="464"/>
        <v/>
      </c>
      <c r="AI4090" s="70" t="str">
        <f t="shared" si="465"/>
        <v/>
      </c>
      <c r="AJ4090" s="70" t="str">
        <f t="shared" si="466"/>
        <v>X</v>
      </c>
      <c r="AK4090" s="70" t="str" cm="1">
        <f t="array" ref="AK4090">_xlfn.IFS(AH4090&lt;&gt;"","1",AI4090&lt;&gt;"","2",AJ4090&lt;&gt;"","3")</f>
        <v>3</v>
      </c>
    </row>
    <row r="4091" spans="1:37" x14ac:dyDescent="0.25">
      <c r="A4091" t="s">
        <v>2030</v>
      </c>
      <c r="B4091" t="s">
        <v>1770</v>
      </c>
      <c r="C4091" s="67" t="str">
        <f t="shared" si="461"/>
        <v>Sadie Horton</v>
      </c>
      <c r="D4091" s="71" t="str" cm="1">
        <f t="array" ref="D4091">_xlfn.IFS(AK4091="1",CONCATENATE(C4091,"Regional"),AK4091="2",CONCATENATE(C4091,"Sectional"),AK4091="3",CONCATENATE(C4091,COUNTIF($C$1:C4091,C4091)))</f>
        <v>Sadie Horton5</v>
      </c>
      <c r="E4091" s="66">
        <v>45174.625</v>
      </c>
      <c r="F4091" t="s">
        <v>2629</v>
      </c>
      <c r="G4091" s="46">
        <v>10</v>
      </c>
      <c r="H4091" s="46">
        <v>61</v>
      </c>
      <c r="I4091" s="46">
        <v>6</v>
      </c>
      <c r="J4091" t="s">
        <v>2549</v>
      </c>
      <c r="K4091" t="s">
        <v>131</v>
      </c>
      <c r="L4091" s="46">
        <v>2528</v>
      </c>
      <c r="M4091" s="46">
        <v>35</v>
      </c>
      <c r="N4091" s="46">
        <v>34.6</v>
      </c>
      <c r="O4091" s="46">
        <v>126</v>
      </c>
      <c r="P4091" s="46">
        <f t="shared" si="462"/>
        <v>1</v>
      </c>
      <c r="R4091" s="67" t="s">
        <v>3045</v>
      </c>
      <c r="S4091" s="67">
        <f>COUNTIF(Y$2:$Y$100,R4091)</f>
        <v>0</v>
      </c>
      <c r="V4091" s="67">
        <f t="shared" si="463"/>
        <v>0</v>
      </c>
      <c r="AB4091" t="s">
        <v>131</v>
      </c>
      <c r="AC4091" s="46">
        <v>2528</v>
      </c>
      <c r="AD4091" s="46">
        <v>35</v>
      </c>
      <c r="AE4091" s="46">
        <v>34.6</v>
      </c>
      <c r="AF4091" s="46">
        <v>126</v>
      </c>
      <c r="AH4091" s="70" t="str">
        <f t="shared" si="464"/>
        <v/>
      </c>
      <c r="AI4091" s="70" t="str">
        <f t="shared" si="465"/>
        <v/>
      </c>
      <c r="AJ4091" s="70" t="str">
        <f t="shared" si="466"/>
        <v>X</v>
      </c>
      <c r="AK4091" s="70" t="str" cm="1">
        <f t="array" ref="AK4091">_xlfn.IFS(AH4091&lt;&gt;"","1",AI4091&lt;&gt;"","2",AJ4091&lt;&gt;"","3")</f>
        <v>3</v>
      </c>
    </row>
    <row r="4092" spans="1:37" x14ac:dyDescent="0.25">
      <c r="A4092" t="s">
        <v>1015</v>
      </c>
      <c r="B4092" t="s">
        <v>548</v>
      </c>
      <c r="C4092" s="67" t="str">
        <f t="shared" si="461"/>
        <v>Alexandra Lehman</v>
      </c>
      <c r="D4092" s="71" t="str" cm="1">
        <f t="array" ref="D4092">_xlfn.IFS(AK4092="1",CONCATENATE(C4092,"Regional"),AK4092="2",CONCATENATE(C4092,"Sectional"),AK4092="3",CONCATENATE(C4092,COUNTIF($C$1:C4092,C4092)))</f>
        <v>Alexandra Lehman3</v>
      </c>
      <c r="E4092" s="66">
        <v>45174.625</v>
      </c>
      <c r="F4092" t="s">
        <v>2629</v>
      </c>
      <c r="G4092" s="46">
        <v>10</v>
      </c>
      <c r="H4092" s="46">
        <v>64</v>
      </c>
      <c r="I4092" s="46">
        <v>7</v>
      </c>
      <c r="J4092" t="s">
        <v>2549</v>
      </c>
      <c r="K4092" t="s">
        <v>131</v>
      </c>
      <c r="L4092" s="46">
        <v>2528</v>
      </c>
      <c r="M4092" s="46">
        <v>35</v>
      </c>
      <c r="N4092" s="46">
        <v>34.6</v>
      </c>
      <c r="O4092" s="46">
        <v>126</v>
      </c>
      <c r="P4092" s="46">
        <f t="shared" si="462"/>
        <v>1</v>
      </c>
      <c r="R4092" s="67" t="s">
        <v>2920</v>
      </c>
      <c r="S4092" s="67">
        <f>COUNTIF(Y$2:$Y$100,R4092)</f>
        <v>0</v>
      </c>
      <c r="V4092" s="67">
        <f t="shared" si="463"/>
        <v>0</v>
      </c>
      <c r="AB4092" t="s">
        <v>131</v>
      </c>
      <c r="AC4092" s="46">
        <v>2528</v>
      </c>
      <c r="AD4092" s="46">
        <v>35</v>
      </c>
      <c r="AE4092" s="46">
        <v>34.6</v>
      </c>
      <c r="AF4092" s="46">
        <v>126</v>
      </c>
      <c r="AH4092" s="70" t="str">
        <f t="shared" si="464"/>
        <v/>
      </c>
      <c r="AI4092" s="70" t="str">
        <f t="shared" si="465"/>
        <v/>
      </c>
      <c r="AJ4092" s="70" t="str">
        <f t="shared" si="466"/>
        <v>X</v>
      </c>
      <c r="AK4092" s="70" t="str" cm="1">
        <f t="array" ref="AK4092">_xlfn.IFS(AH4092&lt;&gt;"","1",AI4092&lt;&gt;"","2",AJ4092&lt;&gt;"","3")</f>
        <v>3</v>
      </c>
    </row>
    <row r="4093" spans="1:37" x14ac:dyDescent="0.25">
      <c r="A4093" t="s">
        <v>1782</v>
      </c>
      <c r="B4093" t="s">
        <v>2033</v>
      </c>
      <c r="C4093" s="67" t="str">
        <f t="shared" si="461"/>
        <v>MaKenzie Tahtinen</v>
      </c>
      <c r="D4093" s="71" t="str" cm="1">
        <f t="array" ref="D4093">_xlfn.IFS(AK4093="1",CONCATENATE(C4093,"Regional"),AK4093="2",CONCATENATE(C4093,"Sectional"),AK4093="3",CONCATENATE(C4093,COUNTIF($C$1:C4093,C4093)))</f>
        <v>MaKenzie Tahtinen7</v>
      </c>
      <c r="E4093" s="66">
        <v>45174.625</v>
      </c>
      <c r="F4093" t="s">
        <v>2629</v>
      </c>
      <c r="G4093" s="46">
        <v>10</v>
      </c>
      <c r="H4093" s="46">
        <v>66</v>
      </c>
      <c r="I4093" s="46">
        <v>8</v>
      </c>
      <c r="J4093" t="s">
        <v>2549</v>
      </c>
      <c r="K4093" t="s">
        <v>131</v>
      </c>
      <c r="L4093" s="46">
        <v>2528</v>
      </c>
      <c r="M4093" s="46">
        <v>35</v>
      </c>
      <c r="N4093" s="46">
        <v>34.6</v>
      </c>
      <c r="O4093" s="46">
        <v>126</v>
      </c>
      <c r="P4093" s="46">
        <f t="shared" si="462"/>
        <v>1</v>
      </c>
      <c r="R4093" s="67" t="s">
        <v>3050</v>
      </c>
      <c r="S4093" s="67">
        <f>COUNTIF(Y$2:$Y$100,R4093)</f>
        <v>0</v>
      </c>
      <c r="V4093" s="67">
        <f t="shared" si="463"/>
        <v>0</v>
      </c>
      <c r="AB4093" t="s">
        <v>131</v>
      </c>
      <c r="AC4093" s="46">
        <v>2528</v>
      </c>
      <c r="AD4093" s="46">
        <v>35</v>
      </c>
      <c r="AE4093" s="46">
        <v>34.6</v>
      </c>
      <c r="AF4093" s="46">
        <v>126</v>
      </c>
      <c r="AH4093" s="70" t="str">
        <f t="shared" si="464"/>
        <v/>
      </c>
      <c r="AI4093" s="70" t="str">
        <f t="shared" si="465"/>
        <v/>
      </c>
      <c r="AJ4093" s="70" t="str">
        <f t="shared" si="466"/>
        <v>X</v>
      </c>
      <c r="AK4093" s="70" t="str" cm="1">
        <f t="array" ref="AK4093">_xlfn.IFS(AH4093&lt;&gt;"","1",AI4093&lt;&gt;"","2",AJ4093&lt;&gt;"","3")</f>
        <v>3</v>
      </c>
    </row>
    <row r="4094" spans="1:37" x14ac:dyDescent="0.25">
      <c r="A4094" t="s">
        <v>1908</v>
      </c>
      <c r="B4094" t="s">
        <v>538</v>
      </c>
      <c r="C4094" s="67" t="str">
        <f t="shared" si="461"/>
        <v>Lilly Root</v>
      </c>
      <c r="D4094" s="71" t="str" cm="1">
        <f t="array" ref="D4094">_xlfn.IFS(AK4094="1",CONCATENATE(C4094,"Regional"),AK4094="2",CONCATENATE(C4094,"Sectional"),AK4094="3",CONCATENATE(C4094,COUNTIF($C$1:C4094,C4094)))</f>
        <v>Lilly Root2</v>
      </c>
      <c r="E4094" s="66">
        <v>45174.625</v>
      </c>
      <c r="F4094" t="s">
        <v>2629</v>
      </c>
      <c r="G4094" s="46">
        <v>10</v>
      </c>
      <c r="H4094" s="46">
        <v>70</v>
      </c>
      <c r="I4094" s="46">
        <v>9</v>
      </c>
      <c r="J4094" t="s">
        <v>2549</v>
      </c>
      <c r="K4094" t="s">
        <v>131</v>
      </c>
      <c r="L4094" s="46">
        <v>2528</v>
      </c>
      <c r="M4094" s="46">
        <v>35</v>
      </c>
      <c r="N4094" s="46">
        <v>34.6</v>
      </c>
      <c r="O4094" s="46">
        <v>126</v>
      </c>
      <c r="P4094" s="46">
        <f t="shared" si="462"/>
        <v>1</v>
      </c>
      <c r="R4094" s="67" t="s">
        <v>2923</v>
      </c>
      <c r="S4094" s="67">
        <f>COUNTIF(Y$2:$Y$100,R4094)</f>
        <v>0</v>
      </c>
      <c r="V4094" s="67">
        <f t="shared" si="463"/>
        <v>0</v>
      </c>
      <c r="AB4094" t="s">
        <v>131</v>
      </c>
      <c r="AC4094" s="46">
        <v>2528</v>
      </c>
      <c r="AD4094" s="46">
        <v>35</v>
      </c>
      <c r="AE4094" s="46">
        <v>34.6</v>
      </c>
      <c r="AF4094" s="46">
        <v>126</v>
      </c>
      <c r="AH4094" s="70" t="str">
        <f t="shared" si="464"/>
        <v/>
      </c>
      <c r="AI4094" s="70" t="str">
        <f t="shared" si="465"/>
        <v/>
      </c>
      <c r="AJ4094" s="70" t="str">
        <f t="shared" si="466"/>
        <v>X</v>
      </c>
      <c r="AK4094" s="70" t="str" cm="1">
        <f t="array" ref="AK4094">_xlfn.IFS(AH4094&lt;&gt;"","1",AI4094&lt;&gt;"","2",AJ4094&lt;&gt;"","3")</f>
        <v>3</v>
      </c>
    </row>
    <row r="4095" spans="1:37" x14ac:dyDescent="0.25">
      <c r="A4095" t="s">
        <v>1907</v>
      </c>
      <c r="B4095" t="s">
        <v>277</v>
      </c>
      <c r="C4095" s="67" t="str">
        <f t="shared" si="461"/>
        <v>Peyton Park</v>
      </c>
      <c r="D4095" s="71" t="str" cm="1">
        <f t="array" ref="D4095">_xlfn.IFS(AK4095="1",CONCATENATE(C4095,"Regional"),AK4095="2",CONCATENATE(C4095,"Sectional"),AK4095="3",CONCATENATE(C4095,COUNTIF($C$1:C4095,C4095)))</f>
        <v>Peyton Park1</v>
      </c>
      <c r="E4095" s="66">
        <v>45174.625</v>
      </c>
      <c r="F4095" t="s">
        <v>2629</v>
      </c>
      <c r="G4095" s="46">
        <v>10</v>
      </c>
      <c r="H4095" s="46">
        <v>73</v>
      </c>
      <c r="I4095" s="46">
        <v>10</v>
      </c>
      <c r="J4095" t="s">
        <v>2549</v>
      </c>
      <c r="K4095" t="s">
        <v>131</v>
      </c>
      <c r="L4095" s="46">
        <v>2528</v>
      </c>
      <c r="M4095" s="46">
        <v>35</v>
      </c>
      <c r="N4095" s="46">
        <v>34.6</v>
      </c>
      <c r="O4095" s="46">
        <v>126</v>
      </c>
      <c r="P4095" s="46">
        <f t="shared" si="462"/>
        <v>1</v>
      </c>
      <c r="R4095" s="67" t="s">
        <v>2922</v>
      </c>
      <c r="S4095" s="67">
        <f>COUNTIF(Y$2:$Y$100,R4095)</f>
        <v>0</v>
      </c>
      <c r="V4095" s="67">
        <f t="shared" si="463"/>
        <v>0</v>
      </c>
      <c r="AB4095" t="s">
        <v>131</v>
      </c>
      <c r="AC4095" s="46">
        <v>2528</v>
      </c>
      <c r="AD4095" s="46">
        <v>35</v>
      </c>
      <c r="AE4095" s="46">
        <v>34.6</v>
      </c>
      <c r="AF4095" s="46">
        <v>126</v>
      </c>
      <c r="AH4095" s="70" t="str">
        <f t="shared" si="464"/>
        <v/>
      </c>
      <c r="AI4095" s="70" t="str">
        <f t="shared" si="465"/>
        <v/>
      </c>
      <c r="AJ4095" s="70" t="str">
        <f t="shared" si="466"/>
        <v>X</v>
      </c>
      <c r="AK4095" s="70" t="str" cm="1">
        <f t="array" ref="AK4095">_xlfn.IFS(AH4095&lt;&gt;"","1",AI4095&lt;&gt;"","2",AJ4095&lt;&gt;"","3")</f>
        <v>3</v>
      </c>
    </row>
    <row r="4096" spans="1:37" x14ac:dyDescent="0.25">
      <c r="A4096" t="s">
        <v>329</v>
      </c>
      <c r="B4096" t="s">
        <v>545</v>
      </c>
      <c r="C4096" s="67" t="str">
        <f t="shared" si="461"/>
        <v>Jayeanna Palm</v>
      </c>
      <c r="D4096" s="71" t="str" cm="1">
        <f t="array" ref="D4096">_xlfn.IFS(AK4096="1",CONCATENATE(C4096,"Regional"),AK4096="2",CONCATENATE(C4096,"Sectional"),AK4096="3",CONCATENATE(C4096,COUNTIF($C$1:C4096,C4096)))</f>
        <v>Jayeanna Palm8</v>
      </c>
      <c r="E4096" s="66">
        <v>45175.4375</v>
      </c>
      <c r="F4096" t="s">
        <v>2595</v>
      </c>
      <c r="G4096" s="46">
        <v>30</v>
      </c>
      <c r="H4096" s="46">
        <v>42</v>
      </c>
      <c r="I4096" s="46">
        <v>1</v>
      </c>
      <c r="J4096" t="s">
        <v>174</v>
      </c>
      <c r="K4096" t="s">
        <v>90</v>
      </c>
      <c r="L4096" s="46">
        <v>2679</v>
      </c>
      <c r="M4096" s="46">
        <v>36</v>
      </c>
      <c r="N4096" s="46">
        <v>35.9</v>
      </c>
      <c r="O4096" s="46">
        <v>124</v>
      </c>
      <c r="P4096" s="46">
        <f t="shared" si="462"/>
        <v>1</v>
      </c>
      <c r="R4096" s="67" t="s">
        <v>1212</v>
      </c>
      <c r="S4096" s="67">
        <f>COUNTIF(Y$2:$Y$100,R4096)</f>
        <v>0</v>
      </c>
      <c r="V4096" s="67">
        <f t="shared" si="463"/>
        <v>0</v>
      </c>
      <c r="X4096"/>
      <c r="Y4096" s="67" t="str">
        <f t="shared" ref="Y4096:Y4127" si="469">CONCATENATE(W4096," ",X4096)</f>
        <v xml:space="preserve"> </v>
      </c>
      <c r="AB4096" t="s">
        <v>90</v>
      </c>
      <c r="AC4096" s="46">
        <v>2679</v>
      </c>
      <c r="AD4096" s="46">
        <v>36</v>
      </c>
      <c r="AE4096" s="46">
        <v>35.9</v>
      </c>
      <c r="AF4096" s="46">
        <v>124</v>
      </c>
      <c r="AH4096" s="70" t="str">
        <f t="shared" si="464"/>
        <v/>
      </c>
      <c r="AI4096" s="70" t="str">
        <f t="shared" si="465"/>
        <v/>
      </c>
      <c r="AJ4096" s="70" t="str">
        <f t="shared" si="466"/>
        <v>X</v>
      </c>
      <c r="AK4096" s="70" t="str" cm="1">
        <f t="array" ref="AK4096">_xlfn.IFS(AH4096&lt;&gt;"","1",AI4096&lt;&gt;"","2",AJ4096&lt;&gt;"","3")</f>
        <v>3</v>
      </c>
    </row>
    <row r="4097" spans="1:37" x14ac:dyDescent="0.25">
      <c r="A4097" t="s">
        <v>1626</v>
      </c>
      <c r="B4097" t="s">
        <v>499</v>
      </c>
      <c r="C4097" s="67" t="str">
        <f t="shared" si="461"/>
        <v>Macy Keim</v>
      </c>
      <c r="D4097" s="71" t="str" cm="1">
        <f t="array" ref="D4097">_xlfn.IFS(AK4097="1",CONCATENATE(C4097,"Regional"),AK4097="2",CONCATENATE(C4097,"Sectional"),AK4097="3",CONCATENATE(C4097,COUNTIF($C$1:C4097,C4097)))</f>
        <v>Macy Keim8</v>
      </c>
      <c r="E4097" s="66">
        <v>45175.4375</v>
      </c>
      <c r="F4097" t="s">
        <v>2595</v>
      </c>
      <c r="G4097" s="46">
        <v>30</v>
      </c>
      <c r="H4097" s="46">
        <v>42</v>
      </c>
      <c r="I4097" s="46">
        <v>1</v>
      </c>
      <c r="J4097" t="s">
        <v>174</v>
      </c>
      <c r="K4097" t="s">
        <v>90</v>
      </c>
      <c r="L4097" s="46">
        <v>2679</v>
      </c>
      <c r="M4097" s="46">
        <v>36</v>
      </c>
      <c r="N4097" s="46">
        <v>35.9</v>
      </c>
      <c r="O4097" s="46">
        <v>124</v>
      </c>
      <c r="P4097" s="46">
        <f t="shared" si="462"/>
        <v>1</v>
      </c>
      <c r="R4097" s="67" t="s">
        <v>3516</v>
      </c>
      <c r="S4097" s="67">
        <f>COUNTIF(Y$2:$Y$100,R4097)</f>
        <v>0</v>
      </c>
      <c r="V4097" s="67">
        <f t="shared" si="463"/>
        <v>0</v>
      </c>
      <c r="X4097"/>
      <c r="Y4097" s="67" t="str">
        <f t="shared" si="469"/>
        <v xml:space="preserve"> </v>
      </c>
      <c r="AB4097" t="s">
        <v>90</v>
      </c>
      <c r="AC4097" s="46">
        <v>2679</v>
      </c>
      <c r="AD4097" s="46">
        <v>36</v>
      </c>
      <c r="AE4097" s="46">
        <v>35.9</v>
      </c>
      <c r="AF4097" s="46">
        <v>124</v>
      </c>
      <c r="AH4097" s="70" t="str">
        <f t="shared" si="464"/>
        <v/>
      </c>
      <c r="AI4097" s="70" t="str">
        <f t="shared" si="465"/>
        <v/>
      </c>
      <c r="AJ4097" s="70" t="str">
        <f t="shared" si="466"/>
        <v>X</v>
      </c>
      <c r="AK4097" s="70" t="str" cm="1">
        <f t="array" ref="AK4097">_xlfn.IFS(AH4097&lt;&gt;"","1",AI4097&lt;&gt;"","2",AJ4097&lt;&gt;"","3")</f>
        <v>3</v>
      </c>
    </row>
    <row r="4098" spans="1:37" x14ac:dyDescent="0.25">
      <c r="A4098" t="s">
        <v>549</v>
      </c>
      <c r="B4098" t="s">
        <v>550</v>
      </c>
      <c r="C4098" s="67" t="str">
        <f t="shared" ref="C4098:C4161" si="470">CONCATENATE(B4098," ",A4098)</f>
        <v>Karma Hasselberger</v>
      </c>
      <c r="D4098" s="71" t="str" cm="1">
        <f t="array" ref="D4098">_xlfn.IFS(AK4098="1",CONCATENATE(C4098,"Regional"),AK4098="2",CONCATENATE(C4098,"Sectional"),AK4098="3",CONCATENATE(C4098,COUNTIF($C$1:C4098,C4098)))</f>
        <v>Karma Hasselberger8</v>
      </c>
      <c r="E4098" s="66">
        <v>45175.4375</v>
      </c>
      <c r="F4098" t="s">
        <v>2595</v>
      </c>
      <c r="G4098" s="46">
        <v>30</v>
      </c>
      <c r="H4098" s="46">
        <v>44</v>
      </c>
      <c r="I4098" s="46">
        <v>3</v>
      </c>
      <c r="J4098" t="s">
        <v>174</v>
      </c>
      <c r="K4098" t="s">
        <v>90</v>
      </c>
      <c r="L4098" s="46">
        <v>2679</v>
      </c>
      <c r="M4098" s="46">
        <v>36</v>
      </c>
      <c r="N4098" s="46">
        <v>35.9</v>
      </c>
      <c r="O4098" s="46">
        <v>124</v>
      </c>
      <c r="P4098" s="46">
        <f t="shared" ref="P4098:P4161" si="471">IF(L4098&gt;4000,2,1)</f>
        <v>1</v>
      </c>
      <c r="R4098" s="67" t="s">
        <v>1214</v>
      </c>
      <c r="S4098" s="67">
        <f>COUNTIF(Y$2:$Y$100,R4098)</f>
        <v>0</v>
      </c>
      <c r="V4098" s="67">
        <f t="shared" ref="V4098:V4161" si="472">COUNTIF(R4098:R6721,Y4098)</f>
        <v>0</v>
      </c>
      <c r="X4098"/>
      <c r="Y4098" s="67" t="str">
        <f t="shared" si="469"/>
        <v xml:space="preserve"> </v>
      </c>
      <c r="AB4098" t="s">
        <v>90</v>
      </c>
      <c r="AC4098" s="46">
        <v>2679</v>
      </c>
      <c r="AD4098" s="46">
        <v>36</v>
      </c>
      <c r="AE4098" s="46">
        <v>35.9</v>
      </c>
      <c r="AF4098" s="46">
        <v>124</v>
      </c>
      <c r="AH4098" s="70" t="str">
        <f t="shared" ref="AH4098:AH4161" si="473">IF(ISNUMBER(SEARCH("regional",$F4098)),$F4098,"")</f>
        <v/>
      </c>
      <c r="AI4098" s="70" t="str">
        <f t="shared" ref="AI4098:AI4161" si="474">IF(ISNUMBER(SEARCH("sectional",$F4098)),$F4098,"")</f>
        <v/>
      </c>
      <c r="AJ4098" s="70" t="str">
        <f t="shared" ref="AJ4098:AJ4161" si="475">IF(AND(AH4098="",AI4098=""),"X","")</f>
        <v>X</v>
      </c>
      <c r="AK4098" s="70" t="str" cm="1">
        <f t="array" ref="AK4098">_xlfn.IFS(AH4098&lt;&gt;"","1",AI4098&lt;&gt;"","2",AJ4098&lt;&gt;"","3")</f>
        <v>3</v>
      </c>
    </row>
    <row r="4099" spans="1:37" x14ac:dyDescent="0.25">
      <c r="A4099" t="s">
        <v>1627</v>
      </c>
      <c r="B4099" t="s">
        <v>554</v>
      </c>
      <c r="C4099" s="67" t="str">
        <f t="shared" si="470"/>
        <v>Trinity Horstman</v>
      </c>
      <c r="D4099" s="71" t="str" cm="1">
        <f t="array" ref="D4099">_xlfn.IFS(AK4099="1",CONCATENATE(C4099,"Regional"),AK4099="2",CONCATENATE(C4099,"Sectional"),AK4099="3",CONCATENATE(C4099,COUNTIF($C$1:C4099,C4099)))</f>
        <v>Trinity Horstman7</v>
      </c>
      <c r="E4099" s="66">
        <v>45175.4375</v>
      </c>
      <c r="F4099" t="s">
        <v>2595</v>
      </c>
      <c r="G4099" s="46">
        <v>30</v>
      </c>
      <c r="H4099" s="46">
        <v>45</v>
      </c>
      <c r="I4099" s="46">
        <v>4</v>
      </c>
      <c r="J4099" t="s">
        <v>174</v>
      </c>
      <c r="K4099" t="s">
        <v>90</v>
      </c>
      <c r="L4099" s="46">
        <v>2679</v>
      </c>
      <c r="M4099" s="46">
        <v>36</v>
      </c>
      <c r="N4099" s="46">
        <v>35.9</v>
      </c>
      <c r="O4099" s="46">
        <v>124</v>
      </c>
      <c r="P4099" s="46">
        <f t="shared" si="471"/>
        <v>1</v>
      </c>
      <c r="R4099" s="67" t="s">
        <v>3535</v>
      </c>
      <c r="S4099" s="67">
        <f>COUNTIF(Y$2:$Y$100,R4099)</f>
        <v>0</v>
      </c>
      <c r="V4099" s="67">
        <f t="shared" si="472"/>
        <v>0</v>
      </c>
      <c r="X4099"/>
      <c r="Y4099" s="67" t="str">
        <f t="shared" si="469"/>
        <v xml:space="preserve"> </v>
      </c>
      <c r="AB4099" t="s">
        <v>90</v>
      </c>
      <c r="AC4099" s="46">
        <v>2679</v>
      </c>
      <c r="AD4099" s="46">
        <v>36</v>
      </c>
      <c r="AE4099" s="46">
        <v>35.9</v>
      </c>
      <c r="AF4099" s="46">
        <v>124</v>
      </c>
      <c r="AH4099" s="70" t="str">
        <f t="shared" si="473"/>
        <v/>
      </c>
      <c r="AI4099" s="70" t="str">
        <f t="shared" si="474"/>
        <v/>
      </c>
      <c r="AJ4099" s="70" t="str">
        <f t="shared" si="475"/>
        <v>X</v>
      </c>
      <c r="AK4099" s="70" t="str" cm="1">
        <f t="array" ref="AK4099">_xlfn.IFS(AH4099&lt;&gt;"","1",AI4099&lt;&gt;"","2",AJ4099&lt;&gt;"","3")</f>
        <v>3</v>
      </c>
    </row>
    <row r="4100" spans="1:37" x14ac:dyDescent="0.25">
      <c r="A4100" t="s">
        <v>3400</v>
      </c>
      <c r="B4100" t="s">
        <v>2708</v>
      </c>
      <c r="C4100" s="67" t="str">
        <f t="shared" si="470"/>
        <v>Cadence Scholze</v>
      </c>
      <c r="D4100" s="71" t="str" cm="1">
        <f t="array" ref="D4100">_xlfn.IFS(AK4100="1",CONCATENATE(C4100,"Regional"),AK4100="2",CONCATENATE(C4100,"Sectional"),AK4100="3",CONCATENATE(C4100,COUNTIF($C$1:C4100,C4100)))</f>
        <v>Cadence Scholze8</v>
      </c>
      <c r="E4100" s="66">
        <v>45175.4375</v>
      </c>
      <c r="F4100" t="s">
        <v>2595</v>
      </c>
      <c r="G4100" s="46">
        <v>30</v>
      </c>
      <c r="H4100" s="46">
        <v>46</v>
      </c>
      <c r="I4100" s="46">
        <v>5</v>
      </c>
      <c r="J4100" t="s">
        <v>174</v>
      </c>
      <c r="K4100" t="s">
        <v>90</v>
      </c>
      <c r="L4100" s="46">
        <v>2679</v>
      </c>
      <c r="M4100" s="46">
        <v>36</v>
      </c>
      <c r="N4100" s="46">
        <v>35.9</v>
      </c>
      <c r="O4100" s="46">
        <v>124</v>
      </c>
      <c r="P4100" s="46">
        <f t="shared" si="471"/>
        <v>1</v>
      </c>
      <c r="R4100" s="67" t="s">
        <v>3536</v>
      </c>
      <c r="S4100" s="67">
        <f>COUNTIF(Y$2:$Y$100,R4100)</f>
        <v>0</v>
      </c>
      <c r="V4100" s="67">
        <f t="shared" si="472"/>
        <v>0</v>
      </c>
      <c r="X4100"/>
      <c r="Y4100" s="67" t="str">
        <f t="shared" si="469"/>
        <v xml:space="preserve"> </v>
      </c>
      <c r="AB4100" t="s">
        <v>90</v>
      </c>
      <c r="AC4100" s="46">
        <v>2679</v>
      </c>
      <c r="AD4100" s="46">
        <v>36</v>
      </c>
      <c r="AE4100" s="46">
        <v>35.9</v>
      </c>
      <c r="AF4100" s="46">
        <v>124</v>
      </c>
      <c r="AH4100" s="70" t="str">
        <f t="shared" si="473"/>
        <v/>
      </c>
      <c r="AI4100" s="70" t="str">
        <f t="shared" si="474"/>
        <v/>
      </c>
      <c r="AJ4100" s="70" t="str">
        <f t="shared" si="475"/>
        <v>X</v>
      </c>
      <c r="AK4100" s="70" t="str" cm="1">
        <f t="array" ref="AK4100">_xlfn.IFS(AH4100&lt;&gt;"","1",AI4100&lt;&gt;"","2",AJ4100&lt;&gt;"","3")</f>
        <v>3</v>
      </c>
    </row>
    <row r="4101" spans="1:37" x14ac:dyDescent="0.25">
      <c r="A4101" t="s">
        <v>1016</v>
      </c>
      <c r="B4101" t="s">
        <v>492</v>
      </c>
      <c r="C4101" s="67" t="str">
        <f t="shared" si="470"/>
        <v>Anna Strasser</v>
      </c>
      <c r="D4101" s="71" t="str" cm="1">
        <f t="array" ref="D4101">_xlfn.IFS(AK4101="1",CONCATENATE(C4101,"Regional"),AK4101="2",CONCATENATE(C4101,"Sectional"),AK4101="3",CONCATENATE(C4101,COUNTIF($C$1:C4101,C4101)))</f>
        <v>Anna Strasser4</v>
      </c>
      <c r="E4101" s="66">
        <v>45175.4375</v>
      </c>
      <c r="F4101" t="s">
        <v>2595</v>
      </c>
      <c r="G4101" s="46">
        <v>30</v>
      </c>
      <c r="H4101" s="46">
        <v>46</v>
      </c>
      <c r="I4101" s="46">
        <v>5</v>
      </c>
      <c r="J4101" t="s">
        <v>174</v>
      </c>
      <c r="K4101" t="s">
        <v>90</v>
      </c>
      <c r="L4101" s="46">
        <v>2679</v>
      </c>
      <c r="M4101" s="46">
        <v>36</v>
      </c>
      <c r="N4101" s="46">
        <v>35.9</v>
      </c>
      <c r="O4101" s="46">
        <v>124</v>
      </c>
      <c r="P4101" s="46">
        <f t="shared" si="471"/>
        <v>1</v>
      </c>
      <c r="R4101" s="67" t="s">
        <v>1516</v>
      </c>
      <c r="S4101" s="67">
        <f>COUNTIF(Y$2:$Y$100,R4101)</f>
        <v>0</v>
      </c>
      <c r="V4101" s="67">
        <f t="shared" si="472"/>
        <v>0</v>
      </c>
      <c r="X4101"/>
      <c r="Y4101" s="67" t="str">
        <f t="shared" si="469"/>
        <v xml:space="preserve"> </v>
      </c>
      <c r="AB4101" t="s">
        <v>90</v>
      </c>
      <c r="AC4101" s="46">
        <v>2679</v>
      </c>
      <c r="AD4101" s="46">
        <v>36</v>
      </c>
      <c r="AE4101" s="46">
        <v>35.9</v>
      </c>
      <c r="AF4101" s="46">
        <v>124</v>
      </c>
      <c r="AH4101" s="70" t="str">
        <f t="shared" si="473"/>
        <v/>
      </c>
      <c r="AI4101" s="70" t="str">
        <f t="shared" si="474"/>
        <v/>
      </c>
      <c r="AJ4101" s="70" t="str">
        <f t="shared" si="475"/>
        <v>X</v>
      </c>
      <c r="AK4101" s="70" t="str" cm="1">
        <f t="array" ref="AK4101">_xlfn.IFS(AH4101&lt;&gt;"","1",AI4101&lt;&gt;"","2",AJ4101&lt;&gt;"","3")</f>
        <v>3</v>
      </c>
    </row>
    <row r="4102" spans="1:37" x14ac:dyDescent="0.25">
      <c r="A4102" t="s">
        <v>1692</v>
      </c>
      <c r="B4102" t="s">
        <v>535</v>
      </c>
      <c r="C4102" s="67" t="str">
        <f t="shared" si="470"/>
        <v>Rachel Ewers</v>
      </c>
      <c r="D4102" s="71" t="str" cm="1">
        <f t="array" ref="D4102">_xlfn.IFS(AK4102="1",CONCATENATE(C4102,"Regional"),AK4102="2",CONCATENATE(C4102,"Sectional"),AK4102="3",CONCATENATE(C4102,COUNTIF($C$1:C4102,C4102)))</f>
        <v>Rachel Ewers8</v>
      </c>
      <c r="E4102" s="66">
        <v>45175.4375</v>
      </c>
      <c r="F4102" t="s">
        <v>2595</v>
      </c>
      <c r="G4102" s="46">
        <v>30</v>
      </c>
      <c r="H4102" s="46">
        <v>47</v>
      </c>
      <c r="I4102" s="46">
        <v>7</v>
      </c>
      <c r="J4102" t="s">
        <v>174</v>
      </c>
      <c r="K4102" t="s">
        <v>90</v>
      </c>
      <c r="L4102" s="46">
        <v>2679</v>
      </c>
      <c r="M4102" s="46">
        <v>36</v>
      </c>
      <c r="N4102" s="46">
        <v>35.9</v>
      </c>
      <c r="O4102" s="46">
        <v>124</v>
      </c>
      <c r="P4102" s="46">
        <f t="shared" si="471"/>
        <v>1</v>
      </c>
      <c r="R4102" s="67" t="s">
        <v>2950</v>
      </c>
      <c r="S4102" s="67">
        <f>COUNTIF(Y$2:$Y$100,R4102)</f>
        <v>0</v>
      </c>
      <c r="V4102" s="67">
        <f t="shared" si="472"/>
        <v>0</v>
      </c>
      <c r="X4102"/>
      <c r="Y4102" s="67" t="str">
        <f t="shared" si="469"/>
        <v xml:space="preserve"> </v>
      </c>
      <c r="AB4102" t="s">
        <v>90</v>
      </c>
      <c r="AC4102" s="46">
        <v>2679</v>
      </c>
      <c r="AD4102" s="46">
        <v>36</v>
      </c>
      <c r="AE4102" s="46">
        <v>35.9</v>
      </c>
      <c r="AF4102" s="46">
        <v>124</v>
      </c>
      <c r="AH4102" s="70" t="str">
        <f t="shared" si="473"/>
        <v/>
      </c>
      <c r="AI4102" s="70" t="str">
        <f t="shared" si="474"/>
        <v/>
      </c>
      <c r="AJ4102" s="70" t="str">
        <f t="shared" si="475"/>
        <v>X</v>
      </c>
      <c r="AK4102" s="70" t="str" cm="1">
        <f t="array" ref="AK4102">_xlfn.IFS(AH4102&lt;&gt;"","1",AI4102&lt;&gt;"","2",AJ4102&lt;&gt;"","3")</f>
        <v>3</v>
      </c>
    </row>
    <row r="4103" spans="1:37" x14ac:dyDescent="0.25">
      <c r="A4103" t="s">
        <v>551</v>
      </c>
      <c r="B4103" t="s">
        <v>552</v>
      </c>
      <c r="C4103" s="67" t="str">
        <f t="shared" si="470"/>
        <v>Tennysen Makepeace</v>
      </c>
      <c r="D4103" s="71" t="str" cm="1">
        <f t="array" ref="D4103">_xlfn.IFS(AK4103="1",CONCATENATE(C4103,"Regional"),AK4103="2",CONCATENATE(C4103,"Sectional"),AK4103="3",CONCATENATE(C4103,COUNTIF($C$1:C4103,C4103)))</f>
        <v>Tennysen Makepeace7</v>
      </c>
      <c r="E4103" s="66">
        <v>45175.4375</v>
      </c>
      <c r="F4103" t="s">
        <v>2595</v>
      </c>
      <c r="G4103" s="46">
        <v>30</v>
      </c>
      <c r="H4103" s="46">
        <v>47</v>
      </c>
      <c r="I4103" s="46">
        <v>7</v>
      </c>
      <c r="J4103" t="s">
        <v>174</v>
      </c>
      <c r="K4103" t="s">
        <v>90</v>
      </c>
      <c r="L4103" s="46">
        <v>2679</v>
      </c>
      <c r="M4103" s="46">
        <v>36</v>
      </c>
      <c r="N4103" s="46">
        <v>35.9</v>
      </c>
      <c r="O4103" s="46">
        <v>124</v>
      </c>
      <c r="P4103" s="46">
        <f t="shared" si="471"/>
        <v>1</v>
      </c>
      <c r="R4103" s="67" t="s">
        <v>1215</v>
      </c>
      <c r="S4103" s="67">
        <f>COUNTIF(Y$2:$Y$100,R4103)</f>
        <v>0</v>
      </c>
      <c r="V4103" s="67">
        <f t="shared" si="472"/>
        <v>0</v>
      </c>
      <c r="X4103"/>
      <c r="Y4103" s="67" t="str">
        <f t="shared" si="469"/>
        <v xml:space="preserve"> </v>
      </c>
      <c r="AB4103" t="s">
        <v>90</v>
      </c>
      <c r="AC4103" s="46">
        <v>2679</v>
      </c>
      <c r="AD4103" s="46">
        <v>36</v>
      </c>
      <c r="AE4103" s="46">
        <v>35.9</v>
      </c>
      <c r="AF4103" s="46">
        <v>124</v>
      </c>
      <c r="AH4103" s="70" t="str">
        <f t="shared" si="473"/>
        <v/>
      </c>
      <c r="AI4103" s="70" t="str">
        <f t="shared" si="474"/>
        <v/>
      </c>
      <c r="AJ4103" s="70" t="str">
        <f t="shared" si="475"/>
        <v>X</v>
      </c>
      <c r="AK4103" s="70" t="str" cm="1">
        <f t="array" ref="AK4103">_xlfn.IFS(AH4103&lt;&gt;"","1",AI4103&lt;&gt;"","2",AJ4103&lt;&gt;"","3")</f>
        <v>3</v>
      </c>
    </row>
    <row r="4104" spans="1:37" x14ac:dyDescent="0.25">
      <c r="A4104" t="s">
        <v>234</v>
      </c>
      <c r="B4104" t="s">
        <v>362</v>
      </c>
      <c r="C4104" s="67" t="str">
        <f t="shared" si="470"/>
        <v>Emma Dobbins</v>
      </c>
      <c r="D4104" s="71" t="str" cm="1">
        <f t="array" ref="D4104">_xlfn.IFS(AK4104="1",CONCATENATE(C4104,"Regional"),AK4104="2",CONCATENATE(C4104,"Sectional"),AK4104="3",CONCATENATE(C4104,COUNTIF($C$1:C4104,C4104)))</f>
        <v>Emma Dobbins7</v>
      </c>
      <c r="E4104" s="66">
        <v>45175.4375</v>
      </c>
      <c r="F4104" t="s">
        <v>2595</v>
      </c>
      <c r="G4104" s="46">
        <v>30</v>
      </c>
      <c r="H4104" s="46">
        <v>47</v>
      </c>
      <c r="I4104" s="46">
        <v>7</v>
      </c>
      <c r="J4104" t="s">
        <v>174</v>
      </c>
      <c r="K4104" t="s">
        <v>90</v>
      </c>
      <c r="L4104" s="46">
        <v>2679</v>
      </c>
      <c r="M4104" s="46">
        <v>36</v>
      </c>
      <c r="N4104" s="46">
        <v>35.9</v>
      </c>
      <c r="O4104" s="46">
        <v>124</v>
      </c>
      <c r="P4104" s="46">
        <f t="shared" si="471"/>
        <v>1</v>
      </c>
      <c r="R4104" s="67" t="s">
        <v>1538</v>
      </c>
      <c r="S4104" s="67">
        <f>COUNTIF(Y$2:$Y$100,R4104)</f>
        <v>0</v>
      </c>
      <c r="V4104" s="67">
        <f t="shared" si="472"/>
        <v>0</v>
      </c>
      <c r="X4104"/>
      <c r="Y4104" s="67" t="str">
        <f t="shared" si="469"/>
        <v xml:space="preserve"> </v>
      </c>
      <c r="AB4104" t="s">
        <v>90</v>
      </c>
      <c r="AC4104" s="46">
        <v>2679</v>
      </c>
      <c r="AD4104" s="46">
        <v>36</v>
      </c>
      <c r="AE4104" s="46">
        <v>35.9</v>
      </c>
      <c r="AF4104" s="46">
        <v>124</v>
      </c>
      <c r="AH4104" s="70" t="str">
        <f t="shared" si="473"/>
        <v/>
      </c>
      <c r="AI4104" s="70" t="str">
        <f t="shared" si="474"/>
        <v/>
      </c>
      <c r="AJ4104" s="70" t="str">
        <f t="shared" si="475"/>
        <v>X</v>
      </c>
      <c r="AK4104" s="70" t="str" cm="1">
        <f t="array" ref="AK4104">_xlfn.IFS(AH4104&lt;&gt;"","1",AI4104&lt;&gt;"","2",AJ4104&lt;&gt;"","3")</f>
        <v>3</v>
      </c>
    </row>
    <row r="4105" spans="1:37" x14ac:dyDescent="0.25">
      <c r="A4105" t="s">
        <v>1930</v>
      </c>
      <c r="B4105" t="s">
        <v>348</v>
      </c>
      <c r="C4105" s="67" t="str">
        <f t="shared" si="470"/>
        <v>Camryn Eirschele</v>
      </c>
      <c r="D4105" s="71" t="str" cm="1">
        <f t="array" ref="D4105">_xlfn.IFS(AK4105="1",CONCATENATE(C4105,"Regional"),AK4105="2",CONCATENATE(C4105,"Sectional"),AK4105="3",CONCATENATE(C4105,COUNTIF($C$1:C4105,C4105)))</f>
        <v>Camryn Eirschele8</v>
      </c>
      <c r="E4105" s="66">
        <v>45175.4375</v>
      </c>
      <c r="F4105" t="s">
        <v>2595</v>
      </c>
      <c r="G4105" s="46">
        <v>30</v>
      </c>
      <c r="H4105" s="46">
        <v>48</v>
      </c>
      <c r="I4105" s="46">
        <v>10</v>
      </c>
      <c r="J4105" t="s">
        <v>174</v>
      </c>
      <c r="K4105" t="s">
        <v>90</v>
      </c>
      <c r="L4105" s="46">
        <v>2679</v>
      </c>
      <c r="M4105" s="46">
        <v>36</v>
      </c>
      <c r="N4105" s="46">
        <v>35.9</v>
      </c>
      <c r="O4105" s="46">
        <v>124</v>
      </c>
      <c r="P4105" s="46">
        <f t="shared" si="471"/>
        <v>1</v>
      </c>
      <c r="R4105" s="67" t="s">
        <v>2945</v>
      </c>
      <c r="S4105" s="67">
        <f>COUNTIF(Y$2:$Y$100,R4105)</f>
        <v>0</v>
      </c>
      <c r="V4105" s="67">
        <f t="shared" si="472"/>
        <v>0</v>
      </c>
      <c r="X4105"/>
      <c r="Y4105" s="67" t="str">
        <f t="shared" si="469"/>
        <v xml:space="preserve"> </v>
      </c>
      <c r="AB4105" t="s">
        <v>90</v>
      </c>
      <c r="AC4105" s="46">
        <v>2679</v>
      </c>
      <c r="AD4105" s="46">
        <v>36</v>
      </c>
      <c r="AE4105" s="46">
        <v>35.9</v>
      </c>
      <c r="AF4105" s="46">
        <v>124</v>
      </c>
      <c r="AH4105" s="70" t="str">
        <f t="shared" si="473"/>
        <v/>
      </c>
      <c r="AI4105" s="70" t="str">
        <f t="shared" si="474"/>
        <v/>
      </c>
      <c r="AJ4105" s="70" t="str">
        <f t="shared" si="475"/>
        <v>X</v>
      </c>
      <c r="AK4105" s="70" t="str" cm="1">
        <f t="array" ref="AK4105">_xlfn.IFS(AH4105&lt;&gt;"","1",AI4105&lt;&gt;"","2",AJ4105&lt;&gt;"","3")</f>
        <v>3</v>
      </c>
    </row>
    <row r="4106" spans="1:37" x14ac:dyDescent="0.25">
      <c r="A4106" t="s">
        <v>1932</v>
      </c>
      <c r="B4106" t="s">
        <v>2711</v>
      </c>
      <c r="C4106" s="67" t="str">
        <f t="shared" si="470"/>
        <v>Rylee Fritz</v>
      </c>
      <c r="D4106" s="71" t="str" cm="1">
        <f t="array" ref="D4106">_xlfn.IFS(AK4106="1",CONCATENATE(C4106,"Regional"),AK4106="2",CONCATENATE(C4106,"Sectional"),AK4106="3",CONCATENATE(C4106,COUNTIF($C$1:C4106,C4106)))</f>
        <v>Rylee Fritz8</v>
      </c>
      <c r="E4106" s="66">
        <v>45175.4375</v>
      </c>
      <c r="F4106" t="s">
        <v>2595</v>
      </c>
      <c r="G4106" s="46">
        <v>30</v>
      </c>
      <c r="H4106" s="46">
        <v>49</v>
      </c>
      <c r="I4106" s="46">
        <v>11</v>
      </c>
      <c r="J4106" t="s">
        <v>174</v>
      </c>
      <c r="K4106" t="s">
        <v>90</v>
      </c>
      <c r="L4106" s="46">
        <v>2679</v>
      </c>
      <c r="M4106" s="46">
        <v>36</v>
      </c>
      <c r="N4106" s="46">
        <v>35.9</v>
      </c>
      <c r="O4106" s="46">
        <v>124</v>
      </c>
      <c r="P4106" s="46">
        <f t="shared" si="471"/>
        <v>1</v>
      </c>
      <c r="R4106" s="67" t="s">
        <v>2947</v>
      </c>
      <c r="S4106" s="67">
        <f>COUNTIF(Y$2:$Y$100,R4106)</f>
        <v>0</v>
      </c>
      <c r="V4106" s="67">
        <f t="shared" si="472"/>
        <v>0</v>
      </c>
      <c r="X4106"/>
      <c r="Y4106" s="67" t="str">
        <f t="shared" si="469"/>
        <v xml:space="preserve"> </v>
      </c>
      <c r="AB4106" t="s">
        <v>90</v>
      </c>
      <c r="AC4106" s="46">
        <v>2679</v>
      </c>
      <c r="AD4106" s="46">
        <v>36</v>
      </c>
      <c r="AE4106" s="46">
        <v>35.9</v>
      </c>
      <c r="AF4106" s="46">
        <v>124</v>
      </c>
      <c r="AH4106" s="70" t="str">
        <f t="shared" si="473"/>
        <v/>
      </c>
      <c r="AI4106" s="70" t="str">
        <f t="shared" si="474"/>
        <v/>
      </c>
      <c r="AJ4106" s="70" t="str">
        <f t="shared" si="475"/>
        <v>X</v>
      </c>
      <c r="AK4106" s="70" t="str" cm="1">
        <f t="array" ref="AK4106">_xlfn.IFS(AH4106&lt;&gt;"","1",AI4106&lt;&gt;"","2",AJ4106&lt;&gt;"","3")</f>
        <v>3</v>
      </c>
    </row>
    <row r="4107" spans="1:37" x14ac:dyDescent="0.25">
      <c r="A4107" t="s">
        <v>1716</v>
      </c>
      <c r="B4107" t="s">
        <v>1094</v>
      </c>
      <c r="C4107" s="67" t="str">
        <f t="shared" si="470"/>
        <v>Rickie Tillotson</v>
      </c>
      <c r="D4107" s="71" t="str" cm="1">
        <f t="array" ref="D4107">_xlfn.IFS(AK4107="1",CONCATENATE(C4107,"Regional"),AK4107="2",CONCATENATE(C4107,"Sectional"),AK4107="3",CONCATENATE(C4107,COUNTIF($C$1:C4107,C4107)))</f>
        <v>Rickie Tillotson3</v>
      </c>
      <c r="E4107" s="66">
        <v>45175.4375</v>
      </c>
      <c r="F4107" t="s">
        <v>2595</v>
      </c>
      <c r="G4107" s="46">
        <v>30</v>
      </c>
      <c r="H4107" s="46">
        <v>50</v>
      </c>
      <c r="I4107" s="46">
        <v>12</v>
      </c>
      <c r="J4107" t="s">
        <v>174</v>
      </c>
      <c r="K4107" t="s">
        <v>90</v>
      </c>
      <c r="L4107" s="46">
        <v>2679</v>
      </c>
      <c r="M4107" s="46">
        <v>36</v>
      </c>
      <c r="N4107" s="46">
        <v>35.9</v>
      </c>
      <c r="O4107" s="46">
        <v>124</v>
      </c>
      <c r="P4107" s="46">
        <f t="shared" si="471"/>
        <v>1</v>
      </c>
      <c r="R4107" s="67" t="s">
        <v>3520</v>
      </c>
      <c r="S4107" s="67">
        <f>COUNTIF(Y$2:$Y$100,R4107)</f>
        <v>0</v>
      </c>
      <c r="V4107" s="67">
        <f t="shared" si="472"/>
        <v>0</v>
      </c>
      <c r="X4107"/>
      <c r="Y4107" s="67" t="str">
        <f t="shared" si="469"/>
        <v xml:space="preserve"> </v>
      </c>
      <c r="AB4107" t="s">
        <v>90</v>
      </c>
      <c r="AC4107" s="46">
        <v>2679</v>
      </c>
      <c r="AD4107" s="46">
        <v>36</v>
      </c>
      <c r="AE4107" s="46">
        <v>35.9</v>
      </c>
      <c r="AF4107" s="46">
        <v>124</v>
      </c>
      <c r="AH4107" s="70" t="str">
        <f t="shared" si="473"/>
        <v/>
      </c>
      <c r="AI4107" s="70" t="str">
        <f t="shared" si="474"/>
        <v/>
      </c>
      <c r="AJ4107" s="70" t="str">
        <f t="shared" si="475"/>
        <v>X</v>
      </c>
      <c r="AK4107" s="70" t="str" cm="1">
        <f t="array" ref="AK4107">_xlfn.IFS(AH4107&lt;&gt;"","1",AI4107&lt;&gt;"","2",AJ4107&lt;&gt;"","3")</f>
        <v>3</v>
      </c>
    </row>
    <row r="4108" spans="1:37" x14ac:dyDescent="0.25">
      <c r="A4108" t="s">
        <v>556</v>
      </c>
      <c r="B4108" t="s">
        <v>226</v>
      </c>
      <c r="C4108" s="67" t="str">
        <f t="shared" si="470"/>
        <v>Siena Folkers</v>
      </c>
      <c r="D4108" s="71" t="str" cm="1">
        <f t="array" ref="D4108">_xlfn.IFS(AK4108="1",CONCATENATE(C4108,"Regional"),AK4108="2",CONCATENATE(C4108,"Sectional"),AK4108="3",CONCATENATE(C4108,COUNTIF($C$1:C4108,C4108)))</f>
        <v>Siena Folkers6</v>
      </c>
      <c r="E4108" s="66">
        <v>45175.4375</v>
      </c>
      <c r="F4108" t="s">
        <v>2595</v>
      </c>
      <c r="G4108" s="46">
        <v>30</v>
      </c>
      <c r="H4108" s="46">
        <v>51</v>
      </c>
      <c r="I4108" s="46">
        <v>13</v>
      </c>
      <c r="J4108" t="s">
        <v>174</v>
      </c>
      <c r="K4108" t="s">
        <v>90</v>
      </c>
      <c r="L4108" s="46">
        <v>2679</v>
      </c>
      <c r="M4108" s="46">
        <v>36</v>
      </c>
      <c r="N4108" s="46">
        <v>35.9</v>
      </c>
      <c r="O4108" s="46">
        <v>124</v>
      </c>
      <c r="P4108" s="46">
        <f t="shared" si="471"/>
        <v>1</v>
      </c>
      <c r="R4108" s="67" t="s">
        <v>1218</v>
      </c>
      <c r="S4108" s="67">
        <f>COUNTIF(Y$2:$Y$100,R4108)</f>
        <v>0</v>
      </c>
      <c r="V4108" s="67">
        <f t="shared" si="472"/>
        <v>0</v>
      </c>
      <c r="X4108"/>
      <c r="Y4108" s="67" t="str">
        <f t="shared" si="469"/>
        <v xml:space="preserve"> </v>
      </c>
      <c r="AB4108" t="s">
        <v>90</v>
      </c>
      <c r="AC4108" s="46">
        <v>2679</v>
      </c>
      <c r="AD4108" s="46">
        <v>36</v>
      </c>
      <c r="AE4108" s="46">
        <v>35.9</v>
      </c>
      <c r="AF4108" s="46">
        <v>124</v>
      </c>
      <c r="AH4108" s="70" t="str">
        <f t="shared" si="473"/>
        <v/>
      </c>
      <c r="AI4108" s="70" t="str">
        <f t="shared" si="474"/>
        <v/>
      </c>
      <c r="AJ4108" s="70" t="str">
        <f t="shared" si="475"/>
        <v>X</v>
      </c>
      <c r="AK4108" s="70" t="str" cm="1">
        <f t="array" ref="AK4108">_xlfn.IFS(AH4108&lt;&gt;"","1",AI4108&lt;&gt;"","2",AJ4108&lt;&gt;"","3")</f>
        <v>3</v>
      </c>
    </row>
    <row r="4109" spans="1:37" x14ac:dyDescent="0.25">
      <c r="A4109" t="s">
        <v>2090</v>
      </c>
      <c r="B4109" t="s">
        <v>311</v>
      </c>
      <c r="C4109" s="67" t="str">
        <f t="shared" si="470"/>
        <v>Julia McBride</v>
      </c>
      <c r="D4109" s="71" t="str" cm="1">
        <f t="array" ref="D4109">_xlfn.IFS(AK4109="1",CONCATENATE(C4109,"Regional"),AK4109="2",CONCATENATE(C4109,"Sectional"),AK4109="3",CONCATENATE(C4109,COUNTIF($C$1:C4109,C4109)))</f>
        <v>Julia McBride7</v>
      </c>
      <c r="E4109" s="66">
        <v>45175.4375</v>
      </c>
      <c r="F4109" t="s">
        <v>2595</v>
      </c>
      <c r="G4109" s="46">
        <v>30</v>
      </c>
      <c r="H4109" s="46">
        <v>51</v>
      </c>
      <c r="I4109" s="46">
        <v>13</v>
      </c>
      <c r="J4109" t="s">
        <v>174</v>
      </c>
      <c r="K4109" t="s">
        <v>90</v>
      </c>
      <c r="L4109" s="46">
        <v>2679</v>
      </c>
      <c r="M4109" s="46">
        <v>36</v>
      </c>
      <c r="N4109" s="46">
        <v>35.9</v>
      </c>
      <c r="O4109" s="46">
        <v>124</v>
      </c>
      <c r="P4109" s="46">
        <f t="shared" si="471"/>
        <v>1</v>
      </c>
      <c r="R4109" s="67" t="s">
        <v>3113</v>
      </c>
      <c r="S4109" s="67">
        <f>COUNTIF(Y$2:$Y$100,R4109)</f>
        <v>0</v>
      </c>
      <c r="V4109" s="67">
        <f t="shared" si="472"/>
        <v>0</v>
      </c>
      <c r="X4109"/>
      <c r="Y4109" s="67" t="str">
        <f t="shared" si="469"/>
        <v xml:space="preserve"> </v>
      </c>
      <c r="AB4109" t="s">
        <v>90</v>
      </c>
      <c r="AC4109" s="46">
        <v>2679</v>
      </c>
      <c r="AD4109" s="46">
        <v>36</v>
      </c>
      <c r="AE4109" s="46">
        <v>35.9</v>
      </c>
      <c r="AF4109" s="46">
        <v>124</v>
      </c>
      <c r="AH4109" s="70" t="str">
        <f t="shared" si="473"/>
        <v/>
      </c>
      <c r="AI4109" s="70" t="str">
        <f t="shared" si="474"/>
        <v/>
      </c>
      <c r="AJ4109" s="70" t="str">
        <f t="shared" si="475"/>
        <v>X</v>
      </c>
      <c r="AK4109" s="70" t="str" cm="1">
        <f t="array" ref="AK4109">_xlfn.IFS(AH4109&lt;&gt;"","1",AI4109&lt;&gt;"","2",AJ4109&lt;&gt;"","3")</f>
        <v>3</v>
      </c>
    </row>
    <row r="4110" spans="1:37" x14ac:dyDescent="0.25">
      <c r="A4110" t="s">
        <v>932</v>
      </c>
      <c r="B4110" t="s">
        <v>570</v>
      </c>
      <c r="C4110" s="67" t="str">
        <f t="shared" si="470"/>
        <v>Sydney Kranig</v>
      </c>
      <c r="D4110" s="71" t="str" cm="1">
        <f t="array" ref="D4110">_xlfn.IFS(AK4110="1",CONCATENATE(C4110,"Regional"),AK4110="2",CONCATENATE(C4110,"Sectional"),AK4110="3",CONCATENATE(C4110,COUNTIF($C$1:C4110,C4110)))</f>
        <v>Sydney Kranig7</v>
      </c>
      <c r="E4110" s="66">
        <v>45175.4375</v>
      </c>
      <c r="F4110" t="s">
        <v>2595</v>
      </c>
      <c r="G4110" s="46">
        <v>30</v>
      </c>
      <c r="H4110" s="46">
        <v>51</v>
      </c>
      <c r="I4110" s="46">
        <v>13</v>
      </c>
      <c r="J4110" t="s">
        <v>174</v>
      </c>
      <c r="K4110" t="s">
        <v>90</v>
      </c>
      <c r="L4110" s="46">
        <v>2679</v>
      </c>
      <c r="M4110" s="46">
        <v>36</v>
      </c>
      <c r="N4110" s="46">
        <v>35.9</v>
      </c>
      <c r="O4110" s="46">
        <v>124</v>
      </c>
      <c r="P4110" s="46">
        <f t="shared" si="471"/>
        <v>1</v>
      </c>
      <c r="R4110" s="67" t="s">
        <v>3114</v>
      </c>
      <c r="S4110" s="67">
        <f>COUNTIF(Y$2:$Y$100,R4110)</f>
        <v>0</v>
      </c>
      <c r="V4110" s="67">
        <f t="shared" si="472"/>
        <v>0</v>
      </c>
      <c r="X4110"/>
      <c r="Y4110" s="67" t="str">
        <f t="shared" si="469"/>
        <v xml:space="preserve"> </v>
      </c>
      <c r="AB4110" t="s">
        <v>90</v>
      </c>
      <c r="AC4110" s="46">
        <v>2679</v>
      </c>
      <c r="AD4110" s="46">
        <v>36</v>
      </c>
      <c r="AE4110" s="46">
        <v>35.9</v>
      </c>
      <c r="AF4110" s="46">
        <v>124</v>
      </c>
      <c r="AH4110" s="70" t="str">
        <f t="shared" si="473"/>
        <v/>
      </c>
      <c r="AI4110" s="70" t="str">
        <f t="shared" si="474"/>
        <v/>
      </c>
      <c r="AJ4110" s="70" t="str">
        <f t="shared" si="475"/>
        <v>X</v>
      </c>
      <c r="AK4110" s="70" t="str" cm="1">
        <f t="array" ref="AK4110">_xlfn.IFS(AH4110&lt;&gt;"","1",AI4110&lt;&gt;"","2",AJ4110&lt;&gt;"","3")</f>
        <v>3</v>
      </c>
    </row>
    <row r="4111" spans="1:37" x14ac:dyDescent="0.25">
      <c r="A4111" t="s">
        <v>2243</v>
      </c>
      <c r="B4111" t="s">
        <v>1968</v>
      </c>
      <c r="C4111" s="67" t="str">
        <f t="shared" si="470"/>
        <v>Hayden Zehren</v>
      </c>
      <c r="D4111" s="71" t="str" cm="1">
        <f t="array" ref="D4111">_xlfn.IFS(AK4111="1",CONCATENATE(C4111,"Regional"),AK4111="2",CONCATENATE(C4111,"Sectional"),AK4111="3",CONCATENATE(C4111,COUNTIF($C$1:C4111,C4111)))</f>
        <v>Hayden Zehren5</v>
      </c>
      <c r="E4111" s="66">
        <v>45175.4375</v>
      </c>
      <c r="F4111" t="s">
        <v>2595</v>
      </c>
      <c r="G4111" s="46">
        <v>30</v>
      </c>
      <c r="H4111" s="46">
        <v>52</v>
      </c>
      <c r="I4111" s="46">
        <v>16</v>
      </c>
      <c r="J4111" t="s">
        <v>174</v>
      </c>
      <c r="K4111" t="s">
        <v>90</v>
      </c>
      <c r="L4111" s="46">
        <v>2679</v>
      </c>
      <c r="M4111" s="46">
        <v>36</v>
      </c>
      <c r="N4111" s="46">
        <v>35.9</v>
      </c>
      <c r="O4111" s="46">
        <v>124</v>
      </c>
      <c r="P4111" s="46">
        <f t="shared" si="471"/>
        <v>1</v>
      </c>
      <c r="R4111" s="67" t="s">
        <v>3267</v>
      </c>
      <c r="S4111" s="67">
        <f>COUNTIF(Y$2:$Y$100,R4111)</f>
        <v>0</v>
      </c>
      <c r="V4111" s="67">
        <f t="shared" si="472"/>
        <v>0</v>
      </c>
      <c r="X4111"/>
      <c r="Y4111" s="67" t="str">
        <f t="shared" si="469"/>
        <v xml:space="preserve"> </v>
      </c>
      <c r="AB4111" t="s">
        <v>90</v>
      </c>
      <c r="AC4111" s="46">
        <v>2679</v>
      </c>
      <c r="AD4111" s="46">
        <v>36</v>
      </c>
      <c r="AE4111" s="46">
        <v>35.9</v>
      </c>
      <c r="AF4111" s="46">
        <v>124</v>
      </c>
      <c r="AH4111" s="70" t="str">
        <f t="shared" si="473"/>
        <v/>
      </c>
      <c r="AI4111" s="70" t="str">
        <f t="shared" si="474"/>
        <v/>
      </c>
      <c r="AJ4111" s="70" t="str">
        <f t="shared" si="475"/>
        <v>X</v>
      </c>
      <c r="AK4111" s="70" t="str" cm="1">
        <f t="array" ref="AK4111">_xlfn.IFS(AH4111&lt;&gt;"","1",AI4111&lt;&gt;"","2",AJ4111&lt;&gt;"","3")</f>
        <v>3</v>
      </c>
    </row>
    <row r="4112" spans="1:37" x14ac:dyDescent="0.25">
      <c r="A4112" t="s">
        <v>1102</v>
      </c>
      <c r="B4112" t="s">
        <v>1103</v>
      </c>
      <c r="C4112" s="67" t="str">
        <f t="shared" si="470"/>
        <v>aliza koput</v>
      </c>
      <c r="D4112" s="71" t="str" cm="1">
        <f t="array" ref="D4112">_xlfn.IFS(AK4112="1",CONCATENATE(C4112,"Regional"),AK4112="2",CONCATENATE(C4112,"Sectional"),AK4112="3",CONCATENATE(C4112,COUNTIF($C$1:C4112,C4112)))</f>
        <v>aliza koput5</v>
      </c>
      <c r="E4112" s="66">
        <v>45175.4375</v>
      </c>
      <c r="F4112" t="s">
        <v>2595</v>
      </c>
      <c r="G4112" s="46">
        <v>30</v>
      </c>
      <c r="H4112" s="46">
        <v>53</v>
      </c>
      <c r="I4112" s="46">
        <v>17</v>
      </c>
      <c r="J4112" t="s">
        <v>174</v>
      </c>
      <c r="K4112" t="s">
        <v>90</v>
      </c>
      <c r="L4112" s="46">
        <v>2679</v>
      </c>
      <c r="M4112" s="46">
        <v>36</v>
      </c>
      <c r="N4112" s="46">
        <v>35.9</v>
      </c>
      <c r="O4112" s="46">
        <v>124</v>
      </c>
      <c r="P4112" s="46">
        <f t="shared" si="471"/>
        <v>1</v>
      </c>
      <c r="R4112" s="67" t="s">
        <v>1577</v>
      </c>
      <c r="S4112" s="67">
        <f>COUNTIF(Y$2:$Y$100,R4112)</f>
        <v>0</v>
      </c>
      <c r="V4112" s="67">
        <f t="shared" si="472"/>
        <v>0</v>
      </c>
      <c r="X4112"/>
      <c r="Y4112" s="67" t="str">
        <f t="shared" si="469"/>
        <v xml:space="preserve"> </v>
      </c>
      <c r="AB4112" t="s">
        <v>90</v>
      </c>
      <c r="AC4112" s="46">
        <v>2679</v>
      </c>
      <c r="AD4112" s="46">
        <v>36</v>
      </c>
      <c r="AE4112" s="46">
        <v>35.9</v>
      </c>
      <c r="AF4112" s="46">
        <v>124</v>
      </c>
      <c r="AH4112" s="70" t="str">
        <f t="shared" si="473"/>
        <v/>
      </c>
      <c r="AI4112" s="70" t="str">
        <f t="shared" si="474"/>
        <v/>
      </c>
      <c r="AJ4112" s="70" t="str">
        <f t="shared" si="475"/>
        <v>X</v>
      </c>
      <c r="AK4112" s="70" t="str" cm="1">
        <f t="array" ref="AK4112">_xlfn.IFS(AH4112&lt;&gt;"","1",AI4112&lt;&gt;"","2",AJ4112&lt;&gt;"","3")</f>
        <v>3</v>
      </c>
    </row>
    <row r="4113" spans="1:37" x14ac:dyDescent="0.25">
      <c r="A4113" t="s">
        <v>2109</v>
      </c>
      <c r="B4113" t="s">
        <v>2110</v>
      </c>
      <c r="C4113" s="67" t="str">
        <f t="shared" si="470"/>
        <v>Becka Mohr</v>
      </c>
      <c r="D4113" s="71" t="str" cm="1">
        <f t="array" ref="D4113">_xlfn.IFS(AK4113="1",CONCATENATE(C4113,"Regional"),AK4113="2",CONCATENATE(C4113,"Sectional"),AK4113="3",CONCATENATE(C4113,COUNTIF($C$1:C4113,C4113)))</f>
        <v>Becka Mohr7</v>
      </c>
      <c r="E4113" s="66">
        <v>45175.4375</v>
      </c>
      <c r="F4113" t="s">
        <v>2595</v>
      </c>
      <c r="G4113" s="46">
        <v>30</v>
      </c>
      <c r="H4113" s="46">
        <v>53</v>
      </c>
      <c r="I4113" s="46">
        <v>17</v>
      </c>
      <c r="J4113" t="s">
        <v>174</v>
      </c>
      <c r="K4113" t="s">
        <v>90</v>
      </c>
      <c r="L4113" s="46">
        <v>2679</v>
      </c>
      <c r="M4113" s="46">
        <v>36</v>
      </c>
      <c r="N4113" s="46">
        <v>35.9</v>
      </c>
      <c r="O4113" s="46">
        <v>124</v>
      </c>
      <c r="P4113" s="46">
        <f t="shared" si="471"/>
        <v>1</v>
      </c>
      <c r="R4113" s="67" t="s">
        <v>3134</v>
      </c>
      <c r="S4113" s="67">
        <f>COUNTIF(Y$2:$Y$100,R4113)</f>
        <v>0</v>
      </c>
      <c r="V4113" s="67">
        <f t="shared" si="472"/>
        <v>0</v>
      </c>
      <c r="X4113"/>
      <c r="Y4113" s="67" t="str">
        <f t="shared" si="469"/>
        <v xml:space="preserve"> </v>
      </c>
      <c r="AB4113" t="s">
        <v>90</v>
      </c>
      <c r="AC4113" s="46">
        <v>2679</v>
      </c>
      <c r="AD4113" s="46">
        <v>36</v>
      </c>
      <c r="AE4113" s="46">
        <v>35.9</v>
      </c>
      <c r="AF4113" s="46">
        <v>124</v>
      </c>
      <c r="AH4113" s="70" t="str">
        <f t="shared" si="473"/>
        <v/>
      </c>
      <c r="AI4113" s="70" t="str">
        <f t="shared" si="474"/>
        <v/>
      </c>
      <c r="AJ4113" s="70" t="str">
        <f t="shared" si="475"/>
        <v>X</v>
      </c>
      <c r="AK4113" s="70" t="str" cm="1">
        <f t="array" ref="AK4113">_xlfn.IFS(AH4113&lt;&gt;"","1",AI4113&lt;&gt;"","2",AJ4113&lt;&gt;"","3")</f>
        <v>3</v>
      </c>
    </row>
    <row r="4114" spans="1:37" x14ac:dyDescent="0.25">
      <c r="A4114" t="s">
        <v>321</v>
      </c>
      <c r="B4114" t="s">
        <v>257</v>
      </c>
      <c r="C4114" s="67" t="str">
        <f t="shared" si="470"/>
        <v>Teagan Nelson</v>
      </c>
      <c r="D4114" s="71" t="str" cm="1">
        <f t="array" ref="D4114">_xlfn.IFS(AK4114="1",CONCATENATE(C4114,"Regional"),AK4114="2",CONCATENATE(C4114,"Sectional"),AK4114="3",CONCATENATE(C4114,COUNTIF($C$1:C4114,C4114)))</f>
        <v>Teagan Nelson7</v>
      </c>
      <c r="E4114" s="66">
        <v>45175.4375</v>
      </c>
      <c r="F4114" t="s">
        <v>2595</v>
      </c>
      <c r="G4114" s="46">
        <v>30</v>
      </c>
      <c r="H4114" s="46">
        <v>53</v>
      </c>
      <c r="I4114" s="46">
        <v>17</v>
      </c>
      <c r="J4114" t="s">
        <v>174</v>
      </c>
      <c r="K4114" t="s">
        <v>90</v>
      </c>
      <c r="L4114" s="46">
        <v>2679</v>
      </c>
      <c r="M4114" s="46">
        <v>36</v>
      </c>
      <c r="N4114" s="46">
        <v>35.9</v>
      </c>
      <c r="O4114" s="46">
        <v>124</v>
      </c>
      <c r="P4114" s="46">
        <f t="shared" si="471"/>
        <v>1</v>
      </c>
      <c r="R4114" s="67" t="s">
        <v>3266</v>
      </c>
      <c r="S4114" s="67">
        <f>COUNTIF(Y$2:$Y$100,R4114)</f>
        <v>0</v>
      </c>
      <c r="V4114" s="67">
        <f t="shared" si="472"/>
        <v>0</v>
      </c>
      <c r="X4114"/>
      <c r="Y4114" s="67" t="str">
        <f t="shared" si="469"/>
        <v xml:space="preserve"> </v>
      </c>
      <c r="AB4114" t="s">
        <v>90</v>
      </c>
      <c r="AC4114" s="46">
        <v>2679</v>
      </c>
      <c r="AD4114" s="46">
        <v>36</v>
      </c>
      <c r="AE4114" s="46">
        <v>35.9</v>
      </c>
      <c r="AF4114" s="46">
        <v>124</v>
      </c>
      <c r="AH4114" s="70" t="str">
        <f t="shared" si="473"/>
        <v/>
      </c>
      <c r="AI4114" s="70" t="str">
        <f t="shared" si="474"/>
        <v/>
      </c>
      <c r="AJ4114" s="70" t="str">
        <f t="shared" si="475"/>
        <v>X</v>
      </c>
      <c r="AK4114" s="70" t="str" cm="1">
        <f t="array" ref="AK4114">_xlfn.IFS(AH4114&lt;&gt;"","1",AI4114&lt;&gt;"","2",AJ4114&lt;&gt;"","3")</f>
        <v>3</v>
      </c>
    </row>
    <row r="4115" spans="1:37" x14ac:dyDescent="0.25">
      <c r="A4115" t="s">
        <v>366</v>
      </c>
      <c r="B4115" t="s">
        <v>555</v>
      </c>
      <c r="C4115" s="67" t="str">
        <f t="shared" si="470"/>
        <v>Molly Swift</v>
      </c>
      <c r="D4115" s="71" t="str" cm="1">
        <f t="array" ref="D4115">_xlfn.IFS(AK4115="1",CONCATENATE(C4115,"Regional"),AK4115="2",CONCATENATE(C4115,"Sectional"),AK4115="3",CONCATENATE(C4115,COUNTIF($C$1:C4115,C4115)))</f>
        <v>Molly Swift4</v>
      </c>
      <c r="E4115" s="66">
        <v>45175.4375</v>
      </c>
      <c r="F4115" t="s">
        <v>2595</v>
      </c>
      <c r="G4115" s="46">
        <v>30</v>
      </c>
      <c r="H4115" s="46">
        <v>54</v>
      </c>
      <c r="I4115" s="46">
        <v>20</v>
      </c>
      <c r="J4115" t="s">
        <v>174</v>
      </c>
      <c r="K4115" t="s">
        <v>90</v>
      </c>
      <c r="L4115" s="46">
        <v>2679</v>
      </c>
      <c r="M4115" s="46">
        <v>36</v>
      </c>
      <c r="N4115" s="46">
        <v>35.9</v>
      </c>
      <c r="O4115" s="46">
        <v>124</v>
      </c>
      <c r="P4115" s="46">
        <f t="shared" si="471"/>
        <v>1</v>
      </c>
      <c r="R4115" s="67" t="s">
        <v>1217</v>
      </c>
      <c r="S4115" s="67">
        <f>COUNTIF(Y$2:$Y$100,R4115)</f>
        <v>0</v>
      </c>
      <c r="V4115" s="67">
        <f t="shared" si="472"/>
        <v>0</v>
      </c>
      <c r="X4115"/>
      <c r="Y4115" s="67" t="str">
        <f t="shared" si="469"/>
        <v xml:space="preserve"> </v>
      </c>
      <c r="AB4115" t="s">
        <v>90</v>
      </c>
      <c r="AC4115" s="46">
        <v>2679</v>
      </c>
      <c r="AD4115" s="46">
        <v>36</v>
      </c>
      <c r="AE4115" s="46">
        <v>35.9</v>
      </c>
      <c r="AF4115" s="46">
        <v>124</v>
      </c>
      <c r="AH4115" s="70" t="str">
        <f t="shared" si="473"/>
        <v/>
      </c>
      <c r="AI4115" s="70" t="str">
        <f t="shared" si="474"/>
        <v/>
      </c>
      <c r="AJ4115" s="70" t="str">
        <f t="shared" si="475"/>
        <v>X</v>
      </c>
      <c r="AK4115" s="70" t="str" cm="1">
        <f t="array" ref="AK4115">_xlfn.IFS(AH4115&lt;&gt;"","1",AI4115&lt;&gt;"","2",AJ4115&lt;&gt;"","3")</f>
        <v>3</v>
      </c>
    </row>
    <row r="4116" spans="1:37" x14ac:dyDescent="0.25">
      <c r="A4116" t="s">
        <v>1729</v>
      </c>
      <c r="B4116" t="s">
        <v>353</v>
      </c>
      <c r="C4116" s="67" t="str">
        <f t="shared" si="470"/>
        <v>Olivia Konrardy-Buchal</v>
      </c>
      <c r="D4116" s="71" t="str" cm="1">
        <f t="array" ref="D4116">_xlfn.IFS(AK4116="1",CONCATENATE(C4116,"Regional"),AK4116="2",CONCATENATE(C4116,"Sectional"),AK4116="3",CONCATENATE(C4116,COUNTIF($C$1:C4116,C4116)))</f>
        <v>Olivia Konrardy-Buchal8</v>
      </c>
      <c r="E4116" s="66">
        <v>45175.4375</v>
      </c>
      <c r="F4116" t="s">
        <v>2595</v>
      </c>
      <c r="G4116" s="46">
        <v>30</v>
      </c>
      <c r="H4116" s="46">
        <v>55</v>
      </c>
      <c r="I4116" s="46">
        <v>21</v>
      </c>
      <c r="J4116" t="s">
        <v>174</v>
      </c>
      <c r="K4116" t="s">
        <v>90</v>
      </c>
      <c r="L4116" s="46">
        <v>2679</v>
      </c>
      <c r="M4116" s="46">
        <v>36</v>
      </c>
      <c r="N4116" s="46">
        <v>35.9</v>
      </c>
      <c r="O4116" s="46">
        <v>124</v>
      </c>
      <c r="P4116" s="46">
        <f t="shared" si="471"/>
        <v>1</v>
      </c>
      <c r="R4116" s="67" t="s">
        <v>3518</v>
      </c>
      <c r="S4116" s="67">
        <f>COUNTIF(Y$2:$Y$100,R4116)</f>
        <v>0</v>
      </c>
      <c r="V4116" s="67">
        <f t="shared" si="472"/>
        <v>0</v>
      </c>
      <c r="X4116"/>
      <c r="Y4116" s="67" t="str">
        <f t="shared" si="469"/>
        <v xml:space="preserve"> </v>
      </c>
      <c r="AB4116" t="s">
        <v>90</v>
      </c>
      <c r="AC4116" s="46">
        <v>2679</v>
      </c>
      <c r="AD4116" s="46">
        <v>36</v>
      </c>
      <c r="AE4116" s="46">
        <v>35.9</v>
      </c>
      <c r="AF4116" s="46">
        <v>124</v>
      </c>
      <c r="AH4116" s="70" t="str">
        <f t="shared" si="473"/>
        <v/>
      </c>
      <c r="AI4116" s="70" t="str">
        <f t="shared" si="474"/>
        <v/>
      </c>
      <c r="AJ4116" s="70" t="str">
        <f t="shared" si="475"/>
        <v>X</v>
      </c>
      <c r="AK4116" s="70" t="str" cm="1">
        <f t="array" ref="AK4116">_xlfn.IFS(AH4116&lt;&gt;"","1",AI4116&lt;&gt;"","2",AJ4116&lt;&gt;"","3")</f>
        <v>3</v>
      </c>
    </row>
    <row r="4117" spans="1:37" x14ac:dyDescent="0.25">
      <c r="A4117" t="s">
        <v>2058</v>
      </c>
      <c r="B4117" t="s">
        <v>647</v>
      </c>
      <c r="C4117" s="67" t="str">
        <f t="shared" si="470"/>
        <v>Lucy Reyerson</v>
      </c>
      <c r="D4117" s="71" t="str" cm="1">
        <f t="array" ref="D4117">_xlfn.IFS(AK4117="1",CONCATENATE(C4117,"Regional"),AK4117="2",CONCATENATE(C4117,"Sectional"),AK4117="3",CONCATENATE(C4117,COUNTIF($C$1:C4117,C4117)))</f>
        <v>Lucy Reyerson7</v>
      </c>
      <c r="E4117" s="66">
        <v>45175.4375</v>
      </c>
      <c r="F4117" t="s">
        <v>2595</v>
      </c>
      <c r="G4117" s="46">
        <v>30</v>
      </c>
      <c r="H4117" s="46">
        <v>58</v>
      </c>
      <c r="I4117" s="46">
        <v>22</v>
      </c>
      <c r="J4117" t="s">
        <v>174</v>
      </c>
      <c r="K4117" t="s">
        <v>90</v>
      </c>
      <c r="L4117" s="46">
        <v>2679</v>
      </c>
      <c r="M4117" s="46">
        <v>36</v>
      </c>
      <c r="N4117" s="46">
        <v>35.9</v>
      </c>
      <c r="O4117" s="46">
        <v>124</v>
      </c>
      <c r="P4117" s="46">
        <f t="shared" si="471"/>
        <v>1</v>
      </c>
      <c r="R4117" s="67" t="s">
        <v>3080</v>
      </c>
      <c r="S4117" s="67">
        <f>COUNTIF(Y$2:$Y$100,R4117)</f>
        <v>0</v>
      </c>
      <c r="V4117" s="67">
        <f t="shared" si="472"/>
        <v>0</v>
      </c>
      <c r="X4117"/>
      <c r="Y4117" s="67" t="str">
        <f t="shared" si="469"/>
        <v xml:space="preserve"> </v>
      </c>
      <c r="AB4117" t="s">
        <v>90</v>
      </c>
      <c r="AC4117" s="46">
        <v>2679</v>
      </c>
      <c r="AD4117" s="46">
        <v>36</v>
      </c>
      <c r="AE4117" s="46">
        <v>35.9</v>
      </c>
      <c r="AF4117" s="46">
        <v>124</v>
      </c>
      <c r="AH4117" s="70" t="str">
        <f t="shared" si="473"/>
        <v/>
      </c>
      <c r="AI4117" s="70" t="str">
        <f t="shared" si="474"/>
        <v/>
      </c>
      <c r="AJ4117" s="70" t="str">
        <f t="shared" si="475"/>
        <v>X</v>
      </c>
      <c r="AK4117" s="70" t="str" cm="1">
        <f t="array" ref="AK4117">_xlfn.IFS(AH4117&lt;&gt;"","1",AI4117&lt;&gt;"","2",AJ4117&lt;&gt;"","3")</f>
        <v>3</v>
      </c>
    </row>
    <row r="4118" spans="1:37" x14ac:dyDescent="0.25">
      <c r="A4118" t="s">
        <v>1693</v>
      </c>
      <c r="B4118" t="s">
        <v>314</v>
      </c>
      <c r="C4118" s="67" t="str">
        <f t="shared" si="470"/>
        <v>Corin Milne</v>
      </c>
      <c r="D4118" s="71" t="str" cm="1">
        <f t="array" ref="D4118">_xlfn.IFS(AK4118="1",CONCATENATE(C4118,"Regional"),AK4118="2",CONCATENATE(C4118,"Sectional"),AK4118="3",CONCATENATE(C4118,COUNTIF($C$1:C4118,C4118)))</f>
        <v>Corin Milne5</v>
      </c>
      <c r="E4118" s="66">
        <v>45175.4375</v>
      </c>
      <c r="F4118" t="s">
        <v>2595</v>
      </c>
      <c r="G4118" s="46">
        <v>30</v>
      </c>
      <c r="H4118" s="46">
        <v>59</v>
      </c>
      <c r="I4118" s="46">
        <v>23</v>
      </c>
      <c r="J4118" t="s">
        <v>174</v>
      </c>
      <c r="K4118" t="s">
        <v>90</v>
      </c>
      <c r="L4118" s="46">
        <v>2679</v>
      </c>
      <c r="M4118" s="46">
        <v>36</v>
      </c>
      <c r="N4118" s="46">
        <v>35.9</v>
      </c>
      <c r="O4118" s="46">
        <v>124</v>
      </c>
      <c r="P4118" s="46">
        <f t="shared" si="471"/>
        <v>1</v>
      </c>
      <c r="R4118" s="67" t="s">
        <v>3521</v>
      </c>
      <c r="S4118" s="67">
        <f>COUNTIF(Y$2:$Y$100,R4118)</f>
        <v>0</v>
      </c>
      <c r="V4118" s="67">
        <f t="shared" si="472"/>
        <v>0</v>
      </c>
      <c r="X4118"/>
      <c r="Y4118" s="67" t="str">
        <f t="shared" si="469"/>
        <v xml:space="preserve"> </v>
      </c>
      <c r="AB4118" t="s">
        <v>90</v>
      </c>
      <c r="AC4118" s="46">
        <v>2679</v>
      </c>
      <c r="AD4118" s="46">
        <v>36</v>
      </c>
      <c r="AE4118" s="46">
        <v>35.9</v>
      </c>
      <c r="AF4118" s="46">
        <v>124</v>
      </c>
      <c r="AH4118" s="70" t="str">
        <f t="shared" si="473"/>
        <v/>
      </c>
      <c r="AI4118" s="70" t="str">
        <f t="shared" si="474"/>
        <v/>
      </c>
      <c r="AJ4118" s="70" t="str">
        <f t="shared" si="475"/>
        <v>X</v>
      </c>
      <c r="AK4118" s="70" t="str" cm="1">
        <f t="array" ref="AK4118">_xlfn.IFS(AH4118&lt;&gt;"","1",AI4118&lt;&gt;"","2",AJ4118&lt;&gt;"","3")</f>
        <v>3</v>
      </c>
    </row>
    <row r="4119" spans="1:37" x14ac:dyDescent="0.25">
      <c r="A4119" t="s">
        <v>374</v>
      </c>
      <c r="B4119" t="s">
        <v>934</v>
      </c>
      <c r="C4119" s="67" t="str">
        <f t="shared" si="470"/>
        <v>Elena Wagner</v>
      </c>
      <c r="D4119" s="71" t="str" cm="1">
        <f t="array" ref="D4119">_xlfn.IFS(AK4119="1",CONCATENATE(C4119,"Regional"),AK4119="2",CONCATENATE(C4119,"Sectional"),AK4119="3",CONCATENATE(C4119,COUNTIF($C$1:C4119,C4119)))</f>
        <v>Elena Wagner8</v>
      </c>
      <c r="E4119" s="66">
        <v>45175.4375</v>
      </c>
      <c r="F4119" t="s">
        <v>2595</v>
      </c>
      <c r="G4119" s="46">
        <v>30</v>
      </c>
      <c r="H4119" s="46">
        <v>60</v>
      </c>
      <c r="I4119" s="46">
        <v>24</v>
      </c>
      <c r="J4119" t="s">
        <v>174</v>
      </c>
      <c r="K4119" t="s">
        <v>90</v>
      </c>
      <c r="L4119" s="46">
        <v>2679</v>
      </c>
      <c r="M4119" s="46">
        <v>36</v>
      </c>
      <c r="N4119" s="46">
        <v>35.9</v>
      </c>
      <c r="O4119" s="46">
        <v>124</v>
      </c>
      <c r="P4119" s="46">
        <f t="shared" si="471"/>
        <v>1</v>
      </c>
      <c r="R4119" s="67" t="s">
        <v>1459</v>
      </c>
      <c r="S4119" s="67">
        <f>COUNTIF(Y$2:$Y$100,R4119)</f>
        <v>0</v>
      </c>
      <c r="V4119" s="67">
        <f t="shared" si="472"/>
        <v>0</v>
      </c>
      <c r="X4119"/>
      <c r="Y4119" s="67" t="str">
        <f t="shared" si="469"/>
        <v xml:space="preserve"> </v>
      </c>
      <c r="AB4119" t="s">
        <v>90</v>
      </c>
      <c r="AC4119" s="46">
        <v>2679</v>
      </c>
      <c r="AD4119" s="46">
        <v>36</v>
      </c>
      <c r="AE4119" s="46">
        <v>35.9</v>
      </c>
      <c r="AF4119" s="46">
        <v>124</v>
      </c>
      <c r="AH4119" s="70" t="str">
        <f t="shared" si="473"/>
        <v/>
      </c>
      <c r="AI4119" s="70" t="str">
        <f t="shared" si="474"/>
        <v/>
      </c>
      <c r="AJ4119" s="70" t="str">
        <f t="shared" si="475"/>
        <v>X</v>
      </c>
      <c r="AK4119" s="70" t="str" cm="1">
        <f t="array" ref="AK4119">_xlfn.IFS(AH4119&lt;&gt;"","1",AI4119&lt;&gt;"","2",AJ4119&lt;&gt;"","3")</f>
        <v>3</v>
      </c>
    </row>
    <row r="4120" spans="1:37" x14ac:dyDescent="0.25">
      <c r="A4120" t="s">
        <v>2128</v>
      </c>
      <c r="B4120" t="s">
        <v>2129</v>
      </c>
      <c r="C4120" s="67" t="str">
        <f t="shared" si="470"/>
        <v>Gabriella Stratman</v>
      </c>
      <c r="D4120" s="71" t="str" cm="1">
        <f t="array" ref="D4120">_xlfn.IFS(AK4120="1",CONCATENATE(C4120,"Regional"),AK4120="2",CONCATENATE(C4120,"Sectional"),AK4120="3",CONCATENATE(C4120,COUNTIF($C$1:C4120,C4120)))</f>
        <v>Gabriella Stratman6</v>
      </c>
      <c r="E4120" s="66">
        <v>45175.4375</v>
      </c>
      <c r="F4120" t="s">
        <v>2595</v>
      </c>
      <c r="G4120" s="46">
        <v>30</v>
      </c>
      <c r="H4120" s="46">
        <v>61</v>
      </c>
      <c r="I4120" s="46">
        <v>25</v>
      </c>
      <c r="J4120" t="s">
        <v>174</v>
      </c>
      <c r="K4120" t="s">
        <v>90</v>
      </c>
      <c r="L4120" s="46">
        <v>2679</v>
      </c>
      <c r="M4120" s="46">
        <v>36</v>
      </c>
      <c r="N4120" s="46">
        <v>35.9</v>
      </c>
      <c r="O4120" s="46">
        <v>124</v>
      </c>
      <c r="P4120" s="46">
        <f t="shared" si="471"/>
        <v>1</v>
      </c>
      <c r="R4120" s="67" t="s">
        <v>3155</v>
      </c>
      <c r="S4120" s="67">
        <f>COUNTIF(Y$2:$Y$100,R4120)</f>
        <v>0</v>
      </c>
      <c r="V4120" s="67">
        <f t="shared" si="472"/>
        <v>0</v>
      </c>
      <c r="X4120"/>
      <c r="Y4120" s="67" t="str">
        <f t="shared" si="469"/>
        <v xml:space="preserve"> </v>
      </c>
      <c r="AB4120" t="s">
        <v>90</v>
      </c>
      <c r="AC4120" s="46">
        <v>2679</v>
      </c>
      <c r="AD4120" s="46">
        <v>36</v>
      </c>
      <c r="AE4120" s="46">
        <v>35.9</v>
      </c>
      <c r="AF4120" s="46">
        <v>124</v>
      </c>
      <c r="AH4120" s="70" t="str">
        <f t="shared" si="473"/>
        <v/>
      </c>
      <c r="AI4120" s="70" t="str">
        <f t="shared" si="474"/>
        <v/>
      </c>
      <c r="AJ4120" s="70" t="str">
        <f t="shared" si="475"/>
        <v>X</v>
      </c>
      <c r="AK4120" s="70" t="str" cm="1">
        <f t="array" ref="AK4120">_xlfn.IFS(AH4120&lt;&gt;"","1",AI4120&lt;&gt;"","2",AJ4120&lt;&gt;"","3")</f>
        <v>3</v>
      </c>
    </row>
    <row r="4121" spans="1:37" x14ac:dyDescent="0.25">
      <c r="A4121" t="s">
        <v>358</v>
      </c>
      <c r="B4121" t="s">
        <v>2726</v>
      </c>
      <c r="C4121" s="67" t="str">
        <f t="shared" si="470"/>
        <v>KayleeJean Schultz</v>
      </c>
      <c r="D4121" s="71" t="str" cm="1">
        <f t="array" ref="D4121">_xlfn.IFS(AK4121="1",CONCATENATE(C4121,"Regional"),AK4121="2",CONCATENATE(C4121,"Sectional"),AK4121="3",CONCATENATE(C4121,COUNTIF($C$1:C4121,C4121)))</f>
        <v>KayleeJean Schultz1</v>
      </c>
      <c r="E4121" s="66">
        <v>45175.4375</v>
      </c>
      <c r="F4121" t="s">
        <v>2595</v>
      </c>
      <c r="G4121" s="46">
        <v>30</v>
      </c>
      <c r="H4121" s="46">
        <v>62</v>
      </c>
      <c r="I4121" s="46">
        <v>26</v>
      </c>
      <c r="J4121" t="s">
        <v>174</v>
      </c>
      <c r="K4121" t="s">
        <v>90</v>
      </c>
      <c r="L4121" s="46">
        <v>2679</v>
      </c>
      <c r="M4121" s="46">
        <v>36</v>
      </c>
      <c r="N4121" s="46">
        <v>35.9</v>
      </c>
      <c r="O4121" s="46">
        <v>124</v>
      </c>
      <c r="P4121" s="46">
        <f t="shared" si="471"/>
        <v>1</v>
      </c>
      <c r="R4121" s="67" t="s">
        <v>3270</v>
      </c>
      <c r="S4121" s="67">
        <f>COUNTIF(Y$2:$Y$100,R4121)</f>
        <v>0</v>
      </c>
      <c r="V4121" s="67">
        <f t="shared" si="472"/>
        <v>0</v>
      </c>
      <c r="X4121"/>
      <c r="Y4121" s="67" t="str">
        <f t="shared" si="469"/>
        <v xml:space="preserve"> </v>
      </c>
      <c r="AB4121" t="s">
        <v>90</v>
      </c>
      <c r="AC4121" s="46">
        <v>2679</v>
      </c>
      <c r="AD4121" s="46">
        <v>36</v>
      </c>
      <c r="AE4121" s="46">
        <v>35.9</v>
      </c>
      <c r="AF4121" s="46">
        <v>124</v>
      </c>
      <c r="AH4121" s="70" t="str">
        <f t="shared" si="473"/>
        <v/>
      </c>
      <c r="AI4121" s="70" t="str">
        <f t="shared" si="474"/>
        <v/>
      </c>
      <c r="AJ4121" s="70" t="str">
        <f t="shared" si="475"/>
        <v>X</v>
      </c>
      <c r="AK4121" s="70" t="str" cm="1">
        <f t="array" ref="AK4121">_xlfn.IFS(AH4121&lt;&gt;"","1",AI4121&lt;&gt;"","2",AJ4121&lt;&gt;"","3")</f>
        <v>3</v>
      </c>
    </row>
    <row r="4122" spans="1:37" x14ac:dyDescent="0.25">
      <c r="A4122" t="s">
        <v>3401</v>
      </c>
      <c r="B4122" t="s">
        <v>270</v>
      </c>
      <c r="C4122" s="67" t="str">
        <f t="shared" si="470"/>
        <v>Natalie Tevis</v>
      </c>
      <c r="D4122" s="71" t="str" cm="1">
        <f t="array" ref="D4122">_xlfn.IFS(AK4122="1",CONCATENATE(C4122,"Regional"),AK4122="2",CONCATENATE(C4122,"Sectional"),AK4122="3",CONCATENATE(C4122,COUNTIF($C$1:C4122,C4122)))</f>
        <v>Natalie Tevis7</v>
      </c>
      <c r="E4122" s="66">
        <v>45175.4375</v>
      </c>
      <c r="F4122" t="s">
        <v>2595</v>
      </c>
      <c r="G4122" s="46">
        <v>30</v>
      </c>
      <c r="H4122" s="46">
        <v>62</v>
      </c>
      <c r="I4122" s="46">
        <v>26</v>
      </c>
      <c r="J4122" t="s">
        <v>174</v>
      </c>
      <c r="K4122" t="s">
        <v>90</v>
      </c>
      <c r="L4122" s="46">
        <v>2679</v>
      </c>
      <c r="M4122" s="46">
        <v>36</v>
      </c>
      <c r="N4122" s="46">
        <v>35.9</v>
      </c>
      <c r="O4122" s="46">
        <v>124</v>
      </c>
      <c r="P4122" s="46">
        <f t="shared" si="471"/>
        <v>1</v>
      </c>
      <c r="R4122" s="67" t="s">
        <v>3539</v>
      </c>
      <c r="S4122" s="67">
        <f>COUNTIF(Y$2:$Y$100,R4122)</f>
        <v>0</v>
      </c>
      <c r="V4122" s="67">
        <f t="shared" si="472"/>
        <v>0</v>
      </c>
      <c r="X4122"/>
      <c r="Y4122" s="67" t="str">
        <f t="shared" si="469"/>
        <v xml:space="preserve"> </v>
      </c>
      <c r="AB4122" t="s">
        <v>90</v>
      </c>
      <c r="AC4122" s="46">
        <v>2679</v>
      </c>
      <c r="AD4122" s="46">
        <v>36</v>
      </c>
      <c r="AE4122" s="46">
        <v>35.9</v>
      </c>
      <c r="AF4122" s="46">
        <v>124</v>
      </c>
      <c r="AH4122" s="70" t="str">
        <f t="shared" si="473"/>
        <v/>
      </c>
      <c r="AI4122" s="70" t="str">
        <f t="shared" si="474"/>
        <v/>
      </c>
      <c r="AJ4122" s="70" t="str">
        <f t="shared" si="475"/>
        <v>X</v>
      </c>
      <c r="AK4122" s="70" t="str" cm="1">
        <f t="array" ref="AK4122">_xlfn.IFS(AH4122&lt;&gt;"","1",AI4122&lt;&gt;"","2",AJ4122&lt;&gt;"","3")</f>
        <v>3</v>
      </c>
    </row>
    <row r="4123" spans="1:37" x14ac:dyDescent="0.25">
      <c r="A4123" t="s">
        <v>2111</v>
      </c>
      <c r="B4123" t="s">
        <v>1669</v>
      </c>
      <c r="C4123" s="67" t="str">
        <f t="shared" si="470"/>
        <v>Makayla Blount</v>
      </c>
      <c r="D4123" s="71" t="str" cm="1">
        <f t="array" ref="D4123">_xlfn.IFS(AK4123="1",CONCATENATE(C4123,"Regional"),AK4123="2",CONCATENATE(C4123,"Sectional"),AK4123="3",CONCATENATE(C4123,COUNTIF($C$1:C4123,C4123)))</f>
        <v>Makayla Blount3</v>
      </c>
      <c r="E4123" s="66">
        <v>45175.4375</v>
      </c>
      <c r="F4123" t="s">
        <v>2595</v>
      </c>
      <c r="G4123" s="46">
        <v>30</v>
      </c>
      <c r="H4123" s="46">
        <v>62</v>
      </c>
      <c r="I4123" s="46">
        <v>26</v>
      </c>
      <c r="J4123" t="s">
        <v>174</v>
      </c>
      <c r="K4123" t="s">
        <v>90</v>
      </c>
      <c r="L4123" s="46">
        <v>2679</v>
      </c>
      <c r="M4123" s="46">
        <v>36</v>
      </c>
      <c r="N4123" s="46">
        <v>35.9</v>
      </c>
      <c r="O4123" s="46">
        <v>124</v>
      </c>
      <c r="P4123" s="46">
        <f t="shared" si="471"/>
        <v>1</v>
      </c>
      <c r="R4123" s="67" t="s">
        <v>3135</v>
      </c>
      <c r="S4123" s="67">
        <f>COUNTIF(Y$2:$Y$100,R4123)</f>
        <v>0</v>
      </c>
      <c r="V4123" s="67">
        <f t="shared" si="472"/>
        <v>0</v>
      </c>
      <c r="X4123"/>
      <c r="Y4123" s="67" t="str">
        <f t="shared" si="469"/>
        <v xml:space="preserve"> </v>
      </c>
      <c r="AB4123" t="s">
        <v>90</v>
      </c>
      <c r="AC4123" s="46">
        <v>2679</v>
      </c>
      <c r="AD4123" s="46">
        <v>36</v>
      </c>
      <c r="AE4123" s="46">
        <v>35.9</v>
      </c>
      <c r="AF4123" s="46">
        <v>124</v>
      </c>
      <c r="AH4123" s="70" t="str">
        <f t="shared" si="473"/>
        <v/>
      </c>
      <c r="AI4123" s="70" t="str">
        <f t="shared" si="474"/>
        <v/>
      </c>
      <c r="AJ4123" s="70" t="str">
        <f t="shared" si="475"/>
        <v>X</v>
      </c>
      <c r="AK4123" s="70" t="str" cm="1">
        <f t="array" ref="AK4123">_xlfn.IFS(AH4123&lt;&gt;"","1",AI4123&lt;&gt;"","2",AJ4123&lt;&gt;"","3")</f>
        <v>3</v>
      </c>
    </row>
    <row r="4124" spans="1:37" x14ac:dyDescent="0.25">
      <c r="A4124" t="s">
        <v>243</v>
      </c>
      <c r="B4124" t="s">
        <v>697</v>
      </c>
      <c r="C4124" s="67" t="str">
        <f t="shared" si="470"/>
        <v>Elle Erickson</v>
      </c>
      <c r="D4124" s="71" t="str" cm="1">
        <f t="array" ref="D4124">_xlfn.IFS(AK4124="1",CONCATENATE(C4124,"Regional"),AK4124="2",CONCATENATE(C4124,"Sectional"),AK4124="3",CONCATENATE(C4124,COUNTIF($C$1:C4124,C4124)))</f>
        <v>Elle Erickson4</v>
      </c>
      <c r="E4124" s="66">
        <v>45175.4375</v>
      </c>
      <c r="F4124" t="s">
        <v>2595</v>
      </c>
      <c r="G4124" s="46">
        <v>30</v>
      </c>
      <c r="H4124" s="46">
        <v>75</v>
      </c>
      <c r="I4124" s="46">
        <v>29</v>
      </c>
      <c r="J4124" t="s">
        <v>174</v>
      </c>
      <c r="K4124" t="s">
        <v>90</v>
      </c>
      <c r="L4124" s="46">
        <v>2679</v>
      </c>
      <c r="M4124" s="46">
        <v>36</v>
      </c>
      <c r="N4124" s="46">
        <v>35.9</v>
      </c>
      <c r="O4124" s="46">
        <v>124</v>
      </c>
      <c r="P4124" s="46">
        <f t="shared" si="471"/>
        <v>1</v>
      </c>
      <c r="R4124" s="67" t="s">
        <v>3519</v>
      </c>
      <c r="S4124" s="67">
        <f>COUNTIF(Y$2:$Y$100,R4124)</f>
        <v>0</v>
      </c>
      <c r="V4124" s="67">
        <f t="shared" si="472"/>
        <v>0</v>
      </c>
      <c r="X4124"/>
      <c r="Y4124" s="67" t="str">
        <f t="shared" si="469"/>
        <v xml:space="preserve"> </v>
      </c>
      <c r="AB4124" t="s">
        <v>90</v>
      </c>
      <c r="AC4124" s="46">
        <v>2679</v>
      </c>
      <c r="AD4124" s="46">
        <v>36</v>
      </c>
      <c r="AE4124" s="46">
        <v>35.9</v>
      </c>
      <c r="AF4124" s="46">
        <v>124</v>
      </c>
      <c r="AH4124" s="70" t="str">
        <f t="shared" si="473"/>
        <v/>
      </c>
      <c r="AI4124" s="70" t="str">
        <f t="shared" si="474"/>
        <v/>
      </c>
      <c r="AJ4124" s="70" t="str">
        <f t="shared" si="475"/>
        <v>X</v>
      </c>
      <c r="AK4124" s="70" t="str" cm="1">
        <f t="array" ref="AK4124">_xlfn.IFS(AH4124&lt;&gt;"","1",AI4124&lt;&gt;"","2",AJ4124&lt;&gt;"","3")</f>
        <v>3</v>
      </c>
    </row>
    <row r="4125" spans="1:37" x14ac:dyDescent="0.25">
      <c r="A4125" t="s">
        <v>273</v>
      </c>
      <c r="B4125" t="s">
        <v>773</v>
      </c>
      <c r="C4125" s="67" t="str">
        <f t="shared" si="470"/>
        <v>Ashley Jaeger</v>
      </c>
      <c r="D4125" s="71" t="str" cm="1">
        <f t="array" ref="D4125">_xlfn.IFS(AK4125="1",CONCATENATE(C4125,"Regional"),AK4125="2",CONCATENATE(C4125,"Sectional"),AK4125="3",CONCATENATE(C4125,COUNTIF($C$1:C4125,C4125)))</f>
        <v>Ashley Jaeger4</v>
      </c>
      <c r="E4125" s="66">
        <v>45175.4375</v>
      </c>
      <c r="F4125" t="s">
        <v>2595</v>
      </c>
      <c r="G4125" s="46">
        <v>30</v>
      </c>
      <c r="H4125" s="46">
        <v>78</v>
      </c>
      <c r="I4125" s="46">
        <v>30</v>
      </c>
      <c r="J4125" t="s">
        <v>174</v>
      </c>
      <c r="K4125" t="s">
        <v>90</v>
      </c>
      <c r="L4125" s="46">
        <v>2679</v>
      </c>
      <c r="M4125" s="46">
        <v>36</v>
      </c>
      <c r="N4125" s="46">
        <v>35.9</v>
      </c>
      <c r="O4125" s="46">
        <v>124</v>
      </c>
      <c r="P4125" s="46">
        <f t="shared" si="471"/>
        <v>1</v>
      </c>
      <c r="R4125" s="67" t="s">
        <v>3239</v>
      </c>
      <c r="S4125" s="67">
        <f>COUNTIF(Y$2:$Y$100,R4125)</f>
        <v>0</v>
      </c>
      <c r="V4125" s="67">
        <f t="shared" si="472"/>
        <v>0</v>
      </c>
      <c r="X4125"/>
      <c r="Y4125" s="67" t="str">
        <f t="shared" si="469"/>
        <v xml:space="preserve"> </v>
      </c>
      <c r="AB4125" t="s">
        <v>90</v>
      </c>
      <c r="AC4125" s="46">
        <v>2679</v>
      </c>
      <c r="AD4125" s="46">
        <v>36</v>
      </c>
      <c r="AE4125" s="46">
        <v>35.9</v>
      </c>
      <c r="AF4125" s="46">
        <v>124</v>
      </c>
      <c r="AH4125" s="70" t="str">
        <f t="shared" si="473"/>
        <v/>
      </c>
      <c r="AI4125" s="70" t="str">
        <f t="shared" si="474"/>
        <v/>
      </c>
      <c r="AJ4125" s="70" t="str">
        <f t="shared" si="475"/>
        <v>X</v>
      </c>
      <c r="AK4125" s="70" t="str" cm="1">
        <f t="array" ref="AK4125">_xlfn.IFS(AH4125&lt;&gt;"","1",AI4125&lt;&gt;"","2",AJ4125&lt;&gt;"","3")</f>
        <v>3</v>
      </c>
    </row>
    <row r="4126" spans="1:37" x14ac:dyDescent="0.25">
      <c r="A4126" t="s">
        <v>549</v>
      </c>
      <c r="B4126" t="s">
        <v>550</v>
      </c>
      <c r="C4126" s="67" t="str">
        <f t="shared" si="470"/>
        <v>Karma Hasselberger</v>
      </c>
      <c r="D4126" s="71" t="str" cm="1">
        <f t="array" ref="D4126">_xlfn.IFS(AK4126="1",CONCATENATE(C4126,"Regional"),AK4126="2",CONCATENATE(C4126,"Sectional"),AK4126="3",CONCATENATE(C4126,COUNTIF($C$1:C4126,C4126)))</f>
        <v>Karma Hasselberger9</v>
      </c>
      <c r="E4126" s="66">
        <v>45175.4375</v>
      </c>
      <c r="F4126" t="s">
        <v>2596</v>
      </c>
      <c r="G4126" s="46">
        <v>30</v>
      </c>
      <c r="H4126" s="46">
        <v>44</v>
      </c>
      <c r="I4126" s="46">
        <v>1</v>
      </c>
      <c r="J4126" t="s">
        <v>174</v>
      </c>
      <c r="K4126" t="s">
        <v>90</v>
      </c>
      <c r="L4126" s="46">
        <v>2528</v>
      </c>
      <c r="M4126" s="46">
        <v>35</v>
      </c>
      <c r="N4126" s="46">
        <v>35.200000000000003</v>
      </c>
      <c r="O4126" s="46">
        <v>121</v>
      </c>
      <c r="P4126" s="46">
        <f t="shared" si="471"/>
        <v>1</v>
      </c>
      <c r="R4126" s="67" t="s">
        <v>1214</v>
      </c>
      <c r="S4126" s="67">
        <f>COUNTIF(Y$2:$Y$100,R4126)</f>
        <v>0</v>
      </c>
      <c r="V4126" s="67">
        <f t="shared" si="472"/>
        <v>0</v>
      </c>
      <c r="X4126"/>
      <c r="Y4126" s="67" t="str">
        <f t="shared" si="469"/>
        <v xml:space="preserve"> </v>
      </c>
      <c r="AB4126" t="s">
        <v>90</v>
      </c>
      <c r="AC4126" s="46">
        <v>2528</v>
      </c>
      <c r="AD4126" s="46">
        <v>35</v>
      </c>
      <c r="AE4126" s="46">
        <v>35.200000000000003</v>
      </c>
      <c r="AF4126" s="46">
        <v>121</v>
      </c>
      <c r="AH4126" s="70" t="str">
        <f t="shared" si="473"/>
        <v/>
      </c>
      <c r="AI4126" s="70" t="str">
        <f t="shared" si="474"/>
        <v/>
      </c>
      <c r="AJ4126" s="70" t="str">
        <f t="shared" si="475"/>
        <v>X</v>
      </c>
      <c r="AK4126" s="70" t="str" cm="1">
        <f t="array" ref="AK4126">_xlfn.IFS(AH4126&lt;&gt;"","1",AI4126&lt;&gt;"","2",AJ4126&lt;&gt;"","3")</f>
        <v>3</v>
      </c>
    </row>
    <row r="4127" spans="1:37" x14ac:dyDescent="0.25">
      <c r="A4127" t="s">
        <v>1627</v>
      </c>
      <c r="B4127" t="s">
        <v>554</v>
      </c>
      <c r="C4127" s="67" t="str">
        <f t="shared" si="470"/>
        <v>Trinity Horstman</v>
      </c>
      <c r="D4127" s="71" t="str" cm="1">
        <f t="array" ref="D4127">_xlfn.IFS(AK4127="1",CONCATENATE(C4127,"Regional"),AK4127="2",CONCATENATE(C4127,"Sectional"),AK4127="3",CONCATENATE(C4127,COUNTIF($C$1:C4127,C4127)))</f>
        <v>Trinity Horstman8</v>
      </c>
      <c r="E4127" s="66">
        <v>45175.4375</v>
      </c>
      <c r="F4127" t="s">
        <v>2596</v>
      </c>
      <c r="G4127" s="46">
        <v>30</v>
      </c>
      <c r="H4127" s="46">
        <v>45</v>
      </c>
      <c r="I4127" s="46">
        <v>2</v>
      </c>
      <c r="J4127" t="s">
        <v>174</v>
      </c>
      <c r="K4127" t="s">
        <v>90</v>
      </c>
      <c r="L4127" s="46">
        <v>2528</v>
      </c>
      <c r="M4127" s="46">
        <v>35</v>
      </c>
      <c r="N4127" s="46">
        <v>35.200000000000003</v>
      </c>
      <c r="O4127" s="46">
        <v>121</v>
      </c>
      <c r="P4127" s="46">
        <f t="shared" si="471"/>
        <v>1</v>
      </c>
      <c r="R4127" s="67" t="s">
        <v>3535</v>
      </c>
      <c r="S4127" s="67">
        <f>COUNTIF(Y$2:$Y$100,R4127)</f>
        <v>0</v>
      </c>
      <c r="V4127" s="67">
        <f t="shared" si="472"/>
        <v>0</v>
      </c>
      <c r="X4127"/>
      <c r="Y4127" s="67" t="str">
        <f t="shared" si="469"/>
        <v xml:space="preserve"> </v>
      </c>
      <c r="AB4127" t="s">
        <v>90</v>
      </c>
      <c r="AC4127" s="46">
        <v>2528</v>
      </c>
      <c r="AD4127" s="46">
        <v>35</v>
      </c>
      <c r="AE4127" s="46">
        <v>35.200000000000003</v>
      </c>
      <c r="AF4127" s="46">
        <v>121</v>
      </c>
      <c r="AH4127" s="70" t="str">
        <f t="shared" si="473"/>
        <v/>
      </c>
      <c r="AI4127" s="70" t="str">
        <f t="shared" si="474"/>
        <v/>
      </c>
      <c r="AJ4127" s="70" t="str">
        <f t="shared" si="475"/>
        <v>X</v>
      </c>
      <c r="AK4127" s="70" t="str" cm="1">
        <f t="array" ref="AK4127">_xlfn.IFS(AH4127&lt;&gt;"","1",AI4127&lt;&gt;"","2",AJ4127&lt;&gt;"","3")</f>
        <v>3</v>
      </c>
    </row>
    <row r="4128" spans="1:37" x14ac:dyDescent="0.25">
      <c r="A4128" t="s">
        <v>329</v>
      </c>
      <c r="B4128" t="s">
        <v>545</v>
      </c>
      <c r="C4128" s="67" t="str">
        <f t="shared" si="470"/>
        <v>Jayeanna Palm</v>
      </c>
      <c r="D4128" s="71" t="str" cm="1">
        <f t="array" ref="D4128">_xlfn.IFS(AK4128="1",CONCATENATE(C4128,"Regional"),AK4128="2",CONCATENATE(C4128,"Sectional"),AK4128="3",CONCATENATE(C4128,COUNTIF($C$1:C4128,C4128)))</f>
        <v>Jayeanna Palm9</v>
      </c>
      <c r="E4128" s="66">
        <v>45175.4375</v>
      </c>
      <c r="F4128" t="s">
        <v>2596</v>
      </c>
      <c r="G4128" s="46">
        <v>30</v>
      </c>
      <c r="H4128" s="46">
        <v>46</v>
      </c>
      <c r="I4128" s="46">
        <v>3</v>
      </c>
      <c r="J4128" t="s">
        <v>174</v>
      </c>
      <c r="K4128" t="s">
        <v>90</v>
      </c>
      <c r="L4128" s="46">
        <v>2528</v>
      </c>
      <c r="M4128" s="46">
        <v>35</v>
      </c>
      <c r="N4128" s="46">
        <v>35.200000000000003</v>
      </c>
      <c r="O4128" s="46">
        <v>121</v>
      </c>
      <c r="P4128" s="46">
        <f t="shared" si="471"/>
        <v>1</v>
      </c>
      <c r="R4128" s="67" t="s">
        <v>1212</v>
      </c>
      <c r="S4128" s="67">
        <f>COUNTIF(Y$2:$Y$100,R4128)</f>
        <v>0</v>
      </c>
      <c r="V4128" s="67">
        <f t="shared" si="472"/>
        <v>0</v>
      </c>
      <c r="X4128"/>
      <c r="Y4128" s="67" t="str">
        <f t="shared" ref="Y4128:Y4155" si="476">CONCATENATE(W4128," ",X4128)</f>
        <v xml:space="preserve"> </v>
      </c>
      <c r="AB4128" t="s">
        <v>90</v>
      </c>
      <c r="AC4128" s="46">
        <v>2528</v>
      </c>
      <c r="AD4128" s="46">
        <v>35</v>
      </c>
      <c r="AE4128" s="46">
        <v>35.200000000000003</v>
      </c>
      <c r="AF4128" s="46">
        <v>121</v>
      </c>
      <c r="AH4128" s="70" t="str">
        <f t="shared" si="473"/>
        <v/>
      </c>
      <c r="AI4128" s="70" t="str">
        <f t="shared" si="474"/>
        <v/>
      </c>
      <c r="AJ4128" s="70" t="str">
        <f t="shared" si="475"/>
        <v>X</v>
      </c>
      <c r="AK4128" s="70" t="str" cm="1">
        <f t="array" ref="AK4128">_xlfn.IFS(AH4128&lt;&gt;"","1",AI4128&lt;&gt;"","2",AJ4128&lt;&gt;"","3")</f>
        <v>3</v>
      </c>
    </row>
    <row r="4129" spans="1:37" x14ac:dyDescent="0.25">
      <c r="A4129" t="s">
        <v>551</v>
      </c>
      <c r="B4129" t="s">
        <v>552</v>
      </c>
      <c r="C4129" s="67" t="str">
        <f t="shared" si="470"/>
        <v>Tennysen Makepeace</v>
      </c>
      <c r="D4129" s="71" t="str" cm="1">
        <f t="array" ref="D4129">_xlfn.IFS(AK4129="1",CONCATENATE(C4129,"Regional"),AK4129="2",CONCATENATE(C4129,"Sectional"),AK4129="3",CONCATENATE(C4129,COUNTIF($C$1:C4129,C4129)))</f>
        <v>Tennysen Makepeace8</v>
      </c>
      <c r="E4129" s="66">
        <v>45175.4375</v>
      </c>
      <c r="F4129" t="s">
        <v>2596</v>
      </c>
      <c r="G4129" s="46">
        <v>30</v>
      </c>
      <c r="H4129" s="46">
        <v>46</v>
      </c>
      <c r="I4129" s="46">
        <v>3</v>
      </c>
      <c r="J4129" t="s">
        <v>174</v>
      </c>
      <c r="K4129" t="s">
        <v>90</v>
      </c>
      <c r="L4129" s="46">
        <v>2528</v>
      </c>
      <c r="M4129" s="46">
        <v>35</v>
      </c>
      <c r="N4129" s="46">
        <v>35.200000000000003</v>
      </c>
      <c r="O4129" s="46">
        <v>121</v>
      </c>
      <c r="P4129" s="46">
        <f t="shared" si="471"/>
        <v>1</v>
      </c>
      <c r="R4129" s="67" t="s">
        <v>1215</v>
      </c>
      <c r="S4129" s="67">
        <f>COUNTIF(Y$2:$Y$100,R4129)</f>
        <v>0</v>
      </c>
      <c r="V4129" s="67">
        <f t="shared" si="472"/>
        <v>0</v>
      </c>
      <c r="X4129"/>
      <c r="Y4129" s="67" t="str">
        <f t="shared" si="476"/>
        <v xml:space="preserve"> </v>
      </c>
      <c r="AB4129" t="s">
        <v>90</v>
      </c>
      <c r="AC4129" s="46">
        <v>2528</v>
      </c>
      <c r="AD4129" s="46">
        <v>35</v>
      </c>
      <c r="AE4129" s="46">
        <v>35.200000000000003</v>
      </c>
      <c r="AF4129" s="46">
        <v>121</v>
      </c>
      <c r="AH4129" s="70" t="str">
        <f t="shared" si="473"/>
        <v/>
      </c>
      <c r="AI4129" s="70" t="str">
        <f t="shared" si="474"/>
        <v/>
      </c>
      <c r="AJ4129" s="70" t="str">
        <f t="shared" si="475"/>
        <v>X</v>
      </c>
      <c r="AK4129" s="70" t="str" cm="1">
        <f t="array" ref="AK4129">_xlfn.IFS(AH4129&lt;&gt;"","1",AI4129&lt;&gt;"","2",AJ4129&lt;&gt;"","3")</f>
        <v>3</v>
      </c>
    </row>
    <row r="4130" spans="1:37" x14ac:dyDescent="0.25">
      <c r="A4130" t="s">
        <v>1729</v>
      </c>
      <c r="B4130" t="s">
        <v>353</v>
      </c>
      <c r="C4130" s="67" t="str">
        <f t="shared" si="470"/>
        <v>Olivia Konrardy-Buchal</v>
      </c>
      <c r="D4130" s="71" t="str" cm="1">
        <f t="array" ref="D4130">_xlfn.IFS(AK4130="1",CONCATENATE(C4130,"Regional"),AK4130="2",CONCATENATE(C4130,"Sectional"),AK4130="3",CONCATENATE(C4130,COUNTIF($C$1:C4130,C4130)))</f>
        <v>Olivia Konrardy-Buchal9</v>
      </c>
      <c r="E4130" s="66">
        <v>45175.4375</v>
      </c>
      <c r="F4130" t="s">
        <v>2596</v>
      </c>
      <c r="G4130" s="46">
        <v>30</v>
      </c>
      <c r="H4130" s="46">
        <v>46</v>
      </c>
      <c r="I4130" s="46">
        <v>3</v>
      </c>
      <c r="J4130" t="s">
        <v>174</v>
      </c>
      <c r="K4130" t="s">
        <v>90</v>
      </c>
      <c r="L4130" s="46">
        <v>2528</v>
      </c>
      <c r="M4130" s="46">
        <v>35</v>
      </c>
      <c r="N4130" s="46">
        <v>35.200000000000003</v>
      </c>
      <c r="O4130" s="46">
        <v>121</v>
      </c>
      <c r="P4130" s="46">
        <f t="shared" si="471"/>
        <v>1</v>
      </c>
      <c r="R4130" s="67" t="s">
        <v>3518</v>
      </c>
      <c r="S4130" s="67">
        <f>COUNTIF(Y$2:$Y$100,R4130)</f>
        <v>0</v>
      </c>
      <c r="V4130" s="67">
        <f t="shared" si="472"/>
        <v>0</v>
      </c>
      <c r="X4130"/>
      <c r="Y4130" s="67" t="str">
        <f t="shared" si="476"/>
        <v xml:space="preserve"> </v>
      </c>
      <c r="AB4130" t="s">
        <v>90</v>
      </c>
      <c r="AC4130" s="46">
        <v>2528</v>
      </c>
      <c r="AD4130" s="46">
        <v>35</v>
      </c>
      <c r="AE4130" s="46">
        <v>35.200000000000003</v>
      </c>
      <c r="AF4130" s="46">
        <v>121</v>
      </c>
      <c r="AH4130" s="70" t="str">
        <f t="shared" si="473"/>
        <v/>
      </c>
      <c r="AI4130" s="70" t="str">
        <f t="shared" si="474"/>
        <v/>
      </c>
      <c r="AJ4130" s="70" t="str">
        <f t="shared" si="475"/>
        <v>X</v>
      </c>
      <c r="AK4130" s="70" t="str" cm="1">
        <f t="array" ref="AK4130">_xlfn.IFS(AH4130&lt;&gt;"","1",AI4130&lt;&gt;"","2",AJ4130&lt;&gt;"","3")</f>
        <v>3</v>
      </c>
    </row>
    <row r="4131" spans="1:37" x14ac:dyDescent="0.25">
      <c r="A4131" t="s">
        <v>1626</v>
      </c>
      <c r="B4131" t="s">
        <v>499</v>
      </c>
      <c r="C4131" s="67" t="str">
        <f t="shared" si="470"/>
        <v>Macy Keim</v>
      </c>
      <c r="D4131" s="71" t="str" cm="1">
        <f t="array" ref="D4131">_xlfn.IFS(AK4131="1",CONCATENATE(C4131,"Regional"),AK4131="2",CONCATENATE(C4131,"Sectional"),AK4131="3",CONCATENATE(C4131,COUNTIF($C$1:C4131,C4131)))</f>
        <v>Macy Keim9</v>
      </c>
      <c r="E4131" s="66">
        <v>45175.4375</v>
      </c>
      <c r="F4131" t="s">
        <v>2596</v>
      </c>
      <c r="G4131" s="46">
        <v>30</v>
      </c>
      <c r="H4131" s="46">
        <v>47</v>
      </c>
      <c r="I4131" s="46">
        <v>6</v>
      </c>
      <c r="J4131" t="s">
        <v>174</v>
      </c>
      <c r="K4131" t="s">
        <v>90</v>
      </c>
      <c r="L4131" s="46">
        <v>2528</v>
      </c>
      <c r="M4131" s="46">
        <v>35</v>
      </c>
      <c r="N4131" s="46">
        <v>35.200000000000003</v>
      </c>
      <c r="O4131" s="46">
        <v>121</v>
      </c>
      <c r="P4131" s="46">
        <f t="shared" si="471"/>
        <v>1</v>
      </c>
      <c r="R4131" s="67" t="s">
        <v>3516</v>
      </c>
      <c r="S4131" s="67">
        <f>COUNTIF(Y$2:$Y$100,R4131)</f>
        <v>0</v>
      </c>
      <c r="V4131" s="67">
        <f t="shared" si="472"/>
        <v>0</v>
      </c>
      <c r="X4131"/>
      <c r="Y4131" s="67" t="str">
        <f t="shared" si="476"/>
        <v xml:space="preserve"> </v>
      </c>
      <c r="AB4131" t="s">
        <v>90</v>
      </c>
      <c r="AC4131" s="46">
        <v>2528</v>
      </c>
      <c r="AD4131" s="46">
        <v>35</v>
      </c>
      <c r="AE4131" s="46">
        <v>35.200000000000003</v>
      </c>
      <c r="AF4131" s="46">
        <v>121</v>
      </c>
      <c r="AH4131" s="70" t="str">
        <f t="shared" si="473"/>
        <v/>
      </c>
      <c r="AI4131" s="70" t="str">
        <f t="shared" si="474"/>
        <v/>
      </c>
      <c r="AJ4131" s="70" t="str">
        <f t="shared" si="475"/>
        <v>X</v>
      </c>
      <c r="AK4131" s="70" t="str" cm="1">
        <f t="array" ref="AK4131">_xlfn.IFS(AH4131&lt;&gt;"","1",AI4131&lt;&gt;"","2",AJ4131&lt;&gt;"","3")</f>
        <v>3</v>
      </c>
    </row>
    <row r="4132" spans="1:37" x14ac:dyDescent="0.25">
      <c r="A4132" t="s">
        <v>234</v>
      </c>
      <c r="B4132" t="s">
        <v>362</v>
      </c>
      <c r="C4132" s="67" t="str">
        <f t="shared" si="470"/>
        <v>Emma Dobbins</v>
      </c>
      <c r="D4132" s="71" t="str" cm="1">
        <f t="array" ref="D4132">_xlfn.IFS(AK4132="1",CONCATENATE(C4132,"Regional"),AK4132="2",CONCATENATE(C4132,"Sectional"),AK4132="3",CONCATENATE(C4132,COUNTIF($C$1:C4132,C4132)))</f>
        <v>Emma Dobbins8</v>
      </c>
      <c r="E4132" s="66">
        <v>45175.4375</v>
      </c>
      <c r="F4132" t="s">
        <v>2596</v>
      </c>
      <c r="G4132" s="46">
        <v>30</v>
      </c>
      <c r="H4132" s="46">
        <v>47</v>
      </c>
      <c r="I4132" s="46">
        <v>6</v>
      </c>
      <c r="J4132" t="s">
        <v>174</v>
      </c>
      <c r="K4132" t="s">
        <v>90</v>
      </c>
      <c r="L4132" s="46">
        <v>2528</v>
      </c>
      <c r="M4132" s="46">
        <v>35</v>
      </c>
      <c r="N4132" s="46">
        <v>35.200000000000003</v>
      </c>
      <c r="O4132" s="46">
        <v>121</v>
      </c>
      <c r="P4132" s="46">
        <f t="shared" si="471"/>
        <v>1</v>
      </c>
      <c r="R4132" s="67" t="s">
        <v>1538</v>
      </c>
      <c r="S4132" s="67">
        <f>COUNTIF(Y$2:$Y$100,R4132)</f>
        <v>0</v>
      </c>
      <c r="V4132" s="67">
        <f t="shared" si="472"/>
        <v>0</v>
      </c>
      <c r="X4132"/>
      <c r="Y4132" s="67" t="str">
        <f t="shared" si="476"/>
        <v xml:space="preserve"> </v>
      </c>
      <c r="AB4132" t="s">
        <v>90</v>
      </c>
      <c r="AC4132" s="46">
        <v>2528</v>
      </c>
      <c r="AD4132" s="46">
        <v>35</v>
      </c>
      <c r="AE4132" s="46">
        <v>35.200000000000003</v>
      </c>
      <c r="AF4132" s="46">
        <v>121</v>
      </c>
      <c r="AH4132" s="70" t="str">
        <f t="shared" si="473"/>
        <v/>
      </c>
      <c r="AI4132" s="70" t="str">
        <f t="shared" si="474"/>
        <v/>
      </c>
      <c r="AJ4132" s="70" t="str">
        <f t="shared" si="475"/>
        <v>X</v>
      </c>
      <c r="AK4132" s="70" t="str" cm="1">
        <f t="array" ref="AK4132">_xlfn.IFS(AH4132&lt;&gt;"","1",AI4132&lt;&gt;"","2",AJ4132&lt;&gt;"","3")</f>
        <v>3</v>
      </c>
    </row>
    <row r="4133" spans="1:37" x14ac:dyDescent="0.25">
      <c r="A4133" t="s">
        <v>1016</v>
      </c>
      <c r="B4133" t="s">
        <v>492</v>
      </c>
      <c r="C4133" s="67" t="str">
        <f t="shared" si="470"/>
        <v>Anna Strasser</v>
      </c>
      <c r="D4133" s="71" t="str" cm="1">
        <f t="array" ref="D4133">_xlfn.IFS(AK4133="1",CONCATENATE(C4133,"Regional"),AK4133="2",CONCATENATE(C4133,"Sectional"),AK4133="3",CONCATENATE(C4133,COUNTIF($C$1:C4133,C4133)))</f>
        <v>Anna Strasser5</v>
      </c>
      <c r="E4133" s="66">
        <v>45175.4375</v>
      </c>
      <c r="F4133" t="s">
        <v>2596</v>
      </c>
      <c r="G4133" s="46">
        <v>30</v>
      </c>
      <c r="H4133" s="46">
        <v>48</v>
      </c>
      <c r="I4133" s="46">
        <v>8</v>
      </c>
      <c r="J4133" t="s">
        <v>174</v>
      </c>
      <c r="K4133" t="s">
        <v>90</v>
      </c>
      <c r="L4133" s="46">
        <v>2528</v>
      </c>
      <c r="M4133" s="46">
        <v>35</v>
      </c>
      <c r="N4133" s="46">
        <v>35.200000000000003</v>
      </c>
      <c r="O4133" s="46">
        <v>121</v>
      </c>
      <c r="P4133" s="46">
        <f t="shared" si="471"/>
        <v>1</v>
      </c>
      <c r="R4133" s="67" t="s">
        <v>1516</v>
      </c>
      <c r="S4133" s="67">
        <f>COUNTIF(Y$2:$Y$100,R4133)</f>
        <v>0</v>
      </c>
      <c r="V4133" s="67">
        <f t="shared" si="472"/>
        <v>0</v>
      </c>
      <c r="X4133"/>
      <c r="Y4133" s="67" t="str">
        <f t="shared" si="476"/>
        <v xml:space="preserve"> </v>
      </c>
      <c r="AB4133" t="s">
        <v>90</v>
      </c>
      <c r="AC4133" s="46">
        <v>2528</v>
      </c>
      <c r="AD4133" s="46">
        <v>35</v>
      </c>
      <c r="AE4133" s="46">
        <v>35.200000000000003</v>
      </c>
      <c r="AF4133" s="46">
        <v>121</v>
      </c>
      <c r="AH4133" s="70" t="str">
        <f t="shared" si="473"/>
        <v/>
      </c>
      <c r="AI4133" s="70" t="str">
        <f t="shared" si="474"/>
        <v/>
      </c>
      <c r="AJ4133" s="70" t="str">
        <f t="shared" si="475"/>
        <v>X</v>
      </c>
      <c r="AK4133" s="70" t="str" cm="1">
        <f t="array" ref="AK4133">_xlfn.IFS(AH4133&lt;&gt;"","1",AI4133&lt;&gt;"","2",AJ4133&lt;&gt;"","3")</f>
        <v>3</v>
      </c>
    </row>
    <row r="4134" spans="1:37" x14ac:dyDescent="0.25">
      <c r="A4134" t="s">
        <v>1102</v>
      </c>
      <c r="B4134" t="s">
        <v>1103</v>
      </c>
      <c r="C4134" s="67" t="str">
        <f t="shared" si="470"/>
        <v>aliza koput</v>
      </c>
      <c r="D4134" s="71" t="str" cm="1">
        <f t="array" ref="D4134">_xlfn.IFS(AK4134="1",CONCATENATE(C4134,"Regional"),AK4134="2",CONCATENATE(C4134,"Sectional"),AK4134="3",CONCATENATE(C4134,COUNTIF($C$1:C4134,C4134)))</f>
        <v>aliza koput6</v>
      </c>
      <c r="E4134" s="66">
        <v>45175.4375</v>
      </c>
      <c r="F4134" t="s">
        <v>2596</v>
      </c>
      <c r="G4134" s="46">
        <v>30</v>
      </c>
      <c r="H4134" s="46">
        <v>48</v>
      </c>
      <c r="I4134" s="46">
        <v>8</v>
      </c>
      <c r="J4134" t="s">
        <v>174</v>
      </c>
      <c r="K4134" t="s">
        <v>90</v>
      </c>
      <c r="L4134" s="46">
        <v>2528</v>
      </c>
      <c r="M4134" s="46">
        <v>35</v>
      </c>
      <c r="N4134" s="46">
        <v>35.200000000000003</v>
      </c>
      <c r="O4134" s="46">
        <v>121</v>
      </c>
      <c r="P4134" s="46">
        <f t="shared" si="471"/>
        <v>1</v>
      </c>
      <c r="R4134" s="67" t="s">
        <v>1577</v>
      </c>
      <c r="S4134" s="67">
        <f>COUNTIF(Y$2:$Y$100,R4134)</f>
        <v>0</v>
      </c>
      <c r="V4134" s="67">
        <f t="shared" si="472"/>
        <v>0</v>
      </c>
      <c r="X4134"/>
      <c r="Y4134" s="67" t="str">
        <f t="shared" si="476"/>
        <v xml:space="preserve"> </v>
      </c>
      <c r="AB4134" t="s">
        <v>90</v>
      </c>
      <c r="AC4134" s="46">
        <v>2528</v>
      </c>
      <c r="AD4134" s="46">
        <v>35</v>
      </c>
      <c r="AE4134" s="46">
        <v>35.200000000000003</v>
      </c>
      <c r="AF4134" s="46">
        <v>121</v>
      </c>
      <c r="AH4134" s="70" t="str">
        <f t="shared" si="473"/>
        <v/>
      </c>
      <c r="AI4134" s="70" t="str">
        <f t="shared" si="474"/>
        <v/>
      </c>
      <c r="AJ4134" s="70" t="str">
        <f t="shared" si="475"/>
        <v>X</v>
      </c>
      <c r="AK4134" s="70" t="str" cm="1">
        <f t="array" ref="AK4134">_xlfn.IFS(AH4134&lt;&gt;"","1",AI4134&lt;&gt;"","2",AJ4134&lt;&gt;"","3")</f>
        <v>3</v>
      </c>
    </row>
    <row r="4135" spans="1:37" x14ac:dyDescent="0.25">
      <c r="A4135" t="s">
        <v>556</v>
      </c>
      <c r="B4135" t="s">
        <v>226</v>
      </c>
      <c r="C4135" s="67" t="str">
        <f t="shared" si="470"/>
        <v>Siena Folkers</v>
      </c>
      <c r="D4135" s="71" t="str" cm="1">
        <f t="array" ref="D4135">_xlfn.IFS(AK4135="1",CONCATENATE(C4135,"Regional"),AK4135="2",CONCATENATE(C4135,"Sectional"),AK4135="3",CONCATENATE(C4135,COUNTIF($C$1:C4135,C4135)))</f>
        <v>Siena Folkers7</v>
      </c>
      <c r="E4135" s="66">
        <v>45175.4375</v>
      </c>
      <c r="F4135" t="s">
        <v>2596</v>
      </c>
      <c r="G4135" s="46">
        <v>30</v>
      </c>
      <c r="H4135" s="46">
        <v>49</v>
      </c>
      <c r="I4135" s="46">
        <v>10</v>
      </c>
      <c r="J4135" t="s">
        <v>174</v>
      </c>
      <c r="K4135" t="s">
        <v>90</v>
      </c>
      <c r="L4135" s="46">
        <v>2528</v>
      </c>
      <c r="M4135" s="46">
        <v>35</v>
      </c>
      <c r="N4135" s="46">
        <v>35.200000000000003</v>
      </c>
      <c r="O4135" s="46">
        <v>121</v>
      </c>
      <c r="P4135" s="46">
        <f t="shared" si="471"/>
        <v>1</v>
      </c>
      <c r="R4135" s="67" t="s">
        <v>1218</v>
      </c>
      <c r="S4135" s="67">
        <f>COUNTIF(Y$2:$Y$100,R4135)</f>
        <v>0</v>
      </c>
      <c r="V4135" s="67">
        <f t="shared" si="472"/>
        <v>0</v>
      </c>
      <c r="X4135"/>
      <c r="Y4135" s="67" t="str">
        <f t="shared" si="476"/>
        <v xml:space="preserve"> </v>
      </c>
      <c r="AB4135" t="s">
        <v>90</v>
      </c>
      <c r="AC4135" s="46">
        <v>2528</v>
      </c>
      <c r="AD4135" s="46">
        <v>35</v>
      </c>
      <c r="AE4135" s="46">
        <v>35.200000000000003</v>
      </c>
      <c r="AF4135" s="46">
        <v>121</v>
      </c>
      <c r="AH4135" s="70" t="str">
        <f t="shared" si="473"/>
        <v/>
      </c>
      <c r="AI4135" s="70" t="str">
        <f t="shared" si="474"/>
        <v/>
      </c>
      <c r="AJ4135" s="70" t="str">
        <f t="shared" si="475"/>
        <v>X</v>
      </c>
      <c r="AK4135" s="70" t="str" cm="1">
        <f t="array" ref="AK4135">_xlfn.IFS(AH4135&lt;&gt;"","1",AI4135&lt;&gt;"","2",AJ4135&lt;&gt;"","3")</f>
        <v>3</v>
      </c>
    </row>
    <row r="4136" spans="1:37" x14ac:dyDescent="0.25">
      <c r="A4136" t="s">
        <v>1930</v>
      </c>
      <c r="B4136" t="s">
        <v>348</v>
      </c>
      <c r="C4136" s="67" t="str">
        <f t="shared" si="470"/>
        <v>Camryn Eirschele</v>
      </c>
      <c r="D4136" s="71" t="str" cm="1">
        <f t="array" ref="D4136">_xlfn.IFS(AK4136="1",CONCATENATE(C4136,"Regional"),AK4136="2",CONCATENATE(C4136,"Sectional"),AK4136="3",CONCATENATE(C4136,COUNTIF($C$1:C4136,C4136)))</f>
        <v>Camryn Eirschele9</v>
      </c>
      <c r="E4136" s="66">
        <v>45175.4375</v>
      </c>
      <c r="F4136" t="s">
        <v>2596</v>
      </c>
      <c r="G4136" s="46">
        <v>30</v>
      </c>
      <c r="H4136" s="46">
        <v>50</v>
      </c>
      <c r="I4136" s="46">
        <v>11</v>
      </c>
      <c r="J4136" t="s">
        <v>174</v>
      </c>
      <c r="K4136" t="s">
        <v>90</v>
      </c>
      <c r="L4136" s="46">
        <v>2528</v>
      </c>
      <c r="M4136" s="46">
        <v>35</v>
      </c>
      <c r="N4136" s="46">
        <v>35.200000000000003</v>
      </c>
      <c r="O4136" s="46">
        <v>121</v>
      </c>
      <c r="P4136" s="46">
        <f t="shared" si="471"/>
        <v>1</v>
      </c>
      <c r="R4136" s="67" t="s">
        <v>2945</v>
      </c>
      <c r="S4136" s="67">
        <f>COUNTIF(Y$2:$Y$100,R4136)</f>
        <v>0</v>
      </c>
      <c r="V4136" s="67">
        <f t="shared" si="472"/>
        <v>0</v>
      </c>
      <c r="X4136"/>
      <c r="Y4136" s="67" t="str">
        <f t="shared" si="476"/>
        <v xml:space="preserve"> </v>
      </c>
      <c r="AB4136" t="s">
        <v>90</v>
      </c>
      <c r="AC4136" s="46">
        <v>2528</v>
      </c>
      <c r="AD4136" s="46">
        <v>35</v>
      </c>
      <c r="AE4136" s="46">
        <v>35.200000000000003</v>
      </c>
      <c r="AF4136" s="46">
        <v>121</v>
      </c>
      <c r="AH4136" s="70" t="str">
        <f t="shared" si="473"/>
        <v/>
      </c>
      <c r="AI4136" s="70" t="str">
        <f t="shared" si="474"/>
        <v/>
      </c>
      <c r="AJ4136" s="70" t="str">
        <f t="shared" si="475"/>
        <v>X</v>
      </c>
      <c r="AK4136" s="70" t="str" cm="1">
        <f t="array" ref="AK4136">_xlfn.IFS(AH4136&lt;&gt;"","1",AI4136&lt;&gt;"","2",AJ4136&lt;&gt;"","3")</f>
        <v>3</v>
      </c>
    </row>
    <row r="4137" spans="1:37" x14ac:dyDescent="0.25">
      <c r="A4137" t="s">
        <v>1692</v>
      </c>
      <c r="B4137" t="s">
        <v>535</v>
      </c>
      <c r="C4137" s="67" t="str">
        <f t="shared" si="470"/>
        <v>Rachel Ewers</v>
      </c>
      <c r="D4137" s="71" t="str" cm="1">
        <f t="array" ref="D4137">_xlfn.IFS(AK4137="1",CONCATENATE(C4137,"Regional"),AK4137="2",CONCATENATE(C4137,"Sectional"),AK4137="3",CONCATENATE(C4137,COUNTIF($C$1:C4137,C4137)))</f>
        <v>Rachel Ewers9</v>
      </c>
      <c r="E4137" s="66">
        <v>45175.4375</v>
      </c>
      <c r="F4137" t="s">
        <v>2596</v>
      </c>
      <c r="G4137" s="46">
        <v>30</v>
      </c>
      <c r="H4137" s="46">
        <v>51</v>
      </c>
      <c r="I4137" s="46">
        <v>12</v>
      </c>
      <c r="J4137" t="s">
        <v>174</v>
      </c>
      <c r="K4137" t="s">
        <v>90</v>
      </c>
      <c r="L4137" s="46">
        <v>2528</v>
      </c>
      <c r="M4137" s="46">
        <v>35</v>
      </c>
      <c r="N4137" s="46">
        <v>35.200000000000003</v>
      </c>
      <c r="O4137" s="46">
        <v>121</v>
      </c>
      <c r="P4137" s="46">
        <f t="shared" si="471"/>
        <v>1</v>
      </c>
      <c r="R4137" s="67" t="s">
        <v>2950</v>
      </c>
      <c r="S4137" s="67">
        <f>COUNTIF(Y$2:$Y$100,R4137)</f>
        <v>0</v>
      </c>
      <c r="V4137" s="67">
        <f t="shared" si="472"/>
        <v>0</v>
      </c>
      <c r="X4137"/>
      <c r="Y4137" s="67" t="str">
        <f t="shared" si="476"/>
        <v xml:space="preserve"> </v>
      </c>
      <c r="AB4137" t="s">
        <v>90</v>
      </c>
      <c r="AC4137" s="46">
        <v>2528</v>
      </c>
      <c r="AD4137" s="46">
        <v>35</v>
      </c>
      <c r="AE4137" s="46">
        <v>35.200000000000003</v>
      </c>
      <c r="AF4137" s="46">
        <v>121</v>
      </c>
      <c r="AH4137" s="70" t="str">
        <f t="shared" si="473"/>
        <v/>
      </c>
      <c r="AI4137" s="70" t="str">
        <f t="shared" si="474"/>
        <v/>
      </c>
      <c r="AJ4137" s="70" t="str">
        <f t="shared" si="475"/>
        <v>X</v>
      </c>
      <c r="AK4137" s="70" t="str" cm="1">
        <f t="array" ref="AK4137">_xlfn.IFS(AH4137&lt;&gt;"","1",AI4137&lt;&gt;"","2",AJ4137&lt;&gt;"","3")</f>
        <v>3</v>
      </c>
    </row>
    <row r="4138" spans="1:37" x14ac:dyDescent="0.25">
      <c r="A4138" t="s">
        <v>366</v>
      </c>
      <c r="B4138" t="s">
        <v>555</v>
      </c>
      <c r="C4138" s="67" t="str">
        <f t="shared" si="470"/>
        <v>Molly Swift</v>
      </c>
      <c r="D4138" s="71" t="str" cm="1">
        <f t="array" ref="D4138">_xlfn.IFS(AK4138="1",CONCATENATE(C4138,"Regional"),AK4138="2",CONCATENATE(C4138,"Sectional"),AK4138="3",CONCATENATE(C4138,COUNTIF($C$1:C4138,C4138)))</f>
        <v>Molly Swift5</v>
      </c>
      <c r="E4138" s="66">
        <v>45175.4375</v>
      </c>
      <c r="F4138" t="s">
        <v>2596</v>
      </c>
      <c r="G4138" s="46">
        <v>30</v>
      </c>
      <c r="H4138" s="46">
        <v>51</v>
      </c>
      <c r="I4138" s="46">
        <v>12</v>
      </c>
      <c r="J4138" t="s">
        <v>174</v>
      </c>
      <c r="K4138" t="s">
        <v>90</v>
      </c>
      <c r="L4138" s="46">
        <v>2528</v>
      </c>
      <c r="M4138" s="46">
        <v>35</v>
      </c>
      <c r="N4138" s="46">
        <v>35.200000000000003</v>
      </c>
      <c r="O4138" s="46">
        <v>121</v>
      </c>
      <c r="P4138" s="46">
        <f t="shared" si="471"/>
        <v>1</v>
      </c>
      <c r="R4138" s="67" t="s">
        <v>1217</v>
      </c>
      <c r="S4138" s="67">
        <f>COUNTIF(Y$2:$Y$100,R4138)</f>
        <v>0</v>
      </c>
      <c r="V4138" s="67">
        <f t="shared" si="472"/>
        <v>0</v>
      </c>
      <c r="X4138"/>
      <c r="Y4138" s="67" t="str">
        <f t="shared" si="476"/>
        <v xml:space="preserve"> </v>
      </c>
      <c r="AB4138" t="s">
        <v>90</v>
      </c>
      <c r="AC4138" s="46">
        <v>2528</v>
      </c>
      <c r="AD4138" s="46">
        <v>35</v>
      </c>
      <c r="AE4138" s="46">
        <v>35.200000000000003</v>
      </c>
      <c r="AF4138" s="46">
        <v>121</v>
      </c>
      <c r="AH4138" s="70" t="str">
        <f t="shared" si="473"/>
        <v/>
      </c>
      <c r="AI4138" s="70" t="str">
        <f t="shared" si="474"/>
        <v/>
      </c>
      <c r="AJ4138" s="70" t="str">
        <f t="shared" si="475"/>
        <v>X</v>
      </c>
      <c r="AK4138" s="70" t="str" cm="1">
        <f t="array" ref="AK4138">_xlfn.IFS(AH4138&lt;&gt;"","1",AI4138&lt;&gt;"","2",AJ4138&lt;&gt;"","3")</f>
        <v>3</v>
      </c>
    </row>
    <row r="4139" spans="1:37" x14ac:dyDescent="0.25">
      <c r="A4139" t="s">
        <v>2109</v>
      </c>
      <c r="B4139" t="s">
        <v>2110</v>
      </c>
      <c r="C4139" s="67" t="str">
        <f t="shared" si="470"/>
        <v>Becka Mohr</v>
      </c>
      <c r="D4139" s="71" t="str" cm="1">
        <f t="array" ref="D4139">_xlfn.IFS(AK4139="1",CONCATENATE(C4139,"Regional"),AK4139="2",CONCATENATE(C4139,"Sectional"),AK4139="3",CONCATENATE(C4139,COUNTIF($C$1:C4139,C4139)))</f>
        <v>Becka Mohr8</v>
      </c>
      <c r="E4139" s="66">
        <v>45175.4375</v>
      </c>
      <c r="F4139" t="s">
        <v>2596</v>
      </c>
      <c r="G4139" s="46">
        <v>30</v>
      </c>
      <c r="H4139" s="46">
        <v>51</v>
      </c>
      <c r="I4139" s="46">
        <v>12</v>
      </c>
      <c r="J4139" t="s">
        <v>174</v>
      </c>
      <c r="K4139" t="s">
        <v>90</v>
      </c>
      <c r="L4139" s="46">
        <v>2528</v>
      </c>
      <c r="M4139" s="46">
        <v>35</v>
      </c>
      <c r="N4139" s="46">
        <v>35.200000000000003</v>
      </c>
      <c r="O4139" s="46">
        <v>121</v>
      </c>
      <c r="P4139" s="46">
        <f t="shared" si="471"/>
        <v>1</v>
      </c>
      <c r="R4139" s="67" t="s">
        <v>3134</v>
      </c>
      <c r="S4139" s="67">
        <f>COUNTIF(Y$2:$Y$100,R4139)</f>
        <v>0</v>
      </c>
      <c r="V4139" s="67">
        <f t="shared" si="472"/>
        <v>0</v>
      </c>
      <c r="X4139"/>
      <c r="Y4139" s="67" t="str">
        <f t="shared" si="476"/>
        <v xml:space="preserve"> </v>
      </c>
      <c r="AB4139" t="s">
        <v>90</v>
      </c>
      <c r="AC4139" s="46">
        <v>2528</v>
      </c>
      <c r="AD4139" s="46">
        <v>35</v>
      </c>
      <c r="AE4139" s="46">
        <v>35.200000000000003</v>
      </c>
      <c r="AF4139" s="46">
        <v>121</v>
      </c>
      <c r="AH4139" s="70" t="str">
        <f t="shared" si="473"/>
        <v/>
      </c>
      <c r="AI4139" s="70" t="str">
        <f t="shared" si="474"/>
        <v/>
      </c>
      <c r="AJ4139" s="70" t="str">
        <f t="shared" si="475"/>
        <v>X</v>
      </c>
      <c r="AK4139" s="70" t="str" cm="1">
        <f t="array" ref="AK4139">_xlfn.IFS(AH4139&lt;&gt;"","1",AI4139&lt;&gt;"","2",AJ4139&lt;&gt;"","3")</f>
        <v>3</v>
      </c>
    </row>
    <row r="4140" spans="1:37" x14ac:dyDescent="0.25">
      <c r="A4140" t="s">
        <v>1932</v>
      </c>
      <c r="B4140" t="s">
        <v>2711</v>
      </c>
      <c r="C4140" s="67" t="str">
        <f t="shared" si="470"/>
        <v>Rylee Fritz</v>
      </c>
      <c r="D4140" s="71" t="str" cm="1">
        <f t="array" ref="D4140">_xlfn.IFS(AK4140="1",CONCATENATE(C4140,"Regional"),AK4140="2",CONCATENATE(C4140,"Sectional"),AK4140="3",CONCATENATE(C4140,COUNTIF($C$1:C4140,C4140)))</f>
        <v>Rylee Fritz9</v>
      </c>
      <c r="E4140" s="66">
        <v>45175.4375</v>
      </c>
      <c r="F4140" t="s">
        <v>2596</v>
      </c>
      <c r="G4140" s="46">
        <v>30</v>
      </c>
      <c r="H4140" s="46">
        <v>53</v>
      </c>
      <c r="I4140" s="46">
        <v>15</v>
      </c>
      <c r="J4140" t="s">
        <v>174</v>
      </c>
      <c r="K4140" t="s">
        <v>90</v>
      </c>
      <c r="L4140" s="46">
        <v>2528</v>
      </c>
      <c r="M4140" s="46">
        <v>35</v>
      </c>
      <c r="N4140" s="46">
        <v>35.200000000000003</v>
      </c>
      <c r="O4140" s="46">
        <v>121</v>
      </c>
      <c r="P4140" s="46">
        <f t="shared" si="471"/>
        <v>1</v>
      </c>
      <c r="R4140" s="67" t="s">
        <v>2947</v>
      </c>
      <c r="S4140" s="67">
        <f>COUNTIF(Y$2:$Y$100,R4140)</f>
        <v>0</v>
      </c>
      <c r="V4140" s="67">
        <f t="shared" si="472"/>
        <v>0</v>
      </c>
      <c r="X4140"/>
      <c r="Y4140" s="67" t="str">
        <f t="shared" si="476"/>
        <v xml:space="preserve"> </v>
      </c>
      <c r="AB4140" t="s">
        <v>90</v>
      </c>
      <c r="AC4140" s="46">
        <v>2528</v>
      </c>
      <c r="AD4140" s="46">
        <v>35</v>
      </c>
      <c r="AE4140" s="46">
        <v>35.200000000000003</v>
      </c>
      <c r="AF4140" s="46">
        <v>121</v>
      </c>
      <c r="AH4140" s="70" t="str">
        <f t="shared" si="473"/>
        <v/>
      </c>
      <c r="AI4140" s="70" t="str">
        <f t="shared" si="474"/>
        <v/>
      </c>
      <c r="AJ4140" s="70" t="str">
        <f t="shared" si="475"/>
        <v>X</v>
      </c>
      <c r="AK4140" s="70" t="str" cm="1">
        <f t="array" ref="AK4140">_xlfn.IFS(AH4140&lt;&gt;"","1",AI4140&lt;&gt;"","2",AJ4140&lt;&gt;"","3")</f>
        <v>3</v>
      </c>
    </row>
    <row r="4141" spans="1:37" x14ac:dyDescent="0.25">
      <c r="A4141" t="s">
        <v>3400</v>
      </c>
      <c r="B4141" t="s">
        <v>2708</v>
      </c>
      <c r="C4141" s="67" t="str">
        <f t="shared" si="470"/>
        <v>Cadence Scholze</v>
      </c>
      <c r="D4141" s="71" t="str" cm="1">
        <f t="array" ref="D4141">_xlfn.IFS(AK4141="1",CONCATENATE(C4141,"Regional"),AK4141="2",CONCATENATE(C4141,"Sectional"),AK4141="3",CONCATENATE(C4141,COUNTIF($C$1:C4141,C4141)))</f>
        <v>Cadence Scholze9</v>
      </c>
      <c r="E4141" s="66">
        <v>45175.4375</v>
      </c>
      <c r="F4141" t="s">
        <v>2596</v>
      </c>
      <c r="G4141" s="46">
        <v>30</v>
      </c>
      <c r="H4141" s="46">
        <v>54</v>
      </c>
      <c r="I4141" s="46">
        <v>16</v>
      </c>
      <c r="J4141" t="s">
        <v>174</v>
      </c>
      <c r="K4141" t="s">
        <v>90</v>
      </c>
      <c r="L4141" s="46">
        <v>2528</v>
      </c>
      <c r="M4141" s="46">
        <v>35</v>
      </c>
      <c r="N4141" s="46">
        <v>35.200000000000003</v>
      </c>
      <c r="O4141" s="46">
        <v>121</v>
      </c>
      <c r="P4141" s="46">
        <f t="shared" si="471"/>
        <v>1</v>
      </c>
      <c r="R4141" s="67" t="s">
        <v>3536</v>
      </c>
      <c r="S4141" s="67">
        <f>COUNTIF(Y$2:$Y$100,R4141)</f>
        <v>0</v>
      </c>
      <c r="V4141" s="67">
        <f t="shared" si="472"/>
        <v>0</v>
      </c>
      <c r="X4141"/>
      <c r="Y4141" s="67" t="str">
        <f t="shared" si="476"/>
        <v xml:space="preserve"> </v>
      </c>
      <c r="AB4141" t="s">
        <v>90</v>
      </c>
      <c r="AC4141" s="46">
        <v>2528</v>
      </c>
      <c r="AD4141" s="46">
        <v>35</v>
      </c>
      <c r="AE4141" s="46">
        <v>35.200000000000003</v>
      </c>
      <c r="AF4141" s="46">
        <v>121</v>
      </c>
      <c r="AH4141" s="70" t="str">
        <f t="shared" si="473"/>
        <v/>
      </c>
      <c r="AI4141" s="70" t="str">
        <f t="shared" si="474"/>
        <v/>
      </c>
      <c r="AJ4141" s="70" t="str">
        <f t="shared" si="475"/>
        <v>X</v>
      </c>
      <c r="AK4141" s="70" t="str" cm="1">
        <f t="array" ref="AK4141">_xlfn.IFS(AH4141&lt;&gt;"","1",AI4141&lt;&gt;"","2",AJ4141&lt;&gt;"","3")</f>
        <v>3</v>
      </c>
    </row>
    <row r="4142" spans="1:37" x14ac:dyDescent="0.25">
      <c r="A4142" t="s">
        <v>1716</v>
      </c>
      <c r="B4142" t="s">
        <v>1094</v>
      </c>
      <c r="C4142" s="67" t="str">
        <f t="shared" si="470"/>
        <v>Rickie Tillotson</v>
      </c>
      <c r="D4142" s="71" t="str" cm="1">
        <f t="array" ref="D4142">_xlfn.IFS(AK4142="1",CONCATENATE(C4142,"Regional"),AK4142="2",CONCATENATE(C4142,"Sectional"),AK4142="3",CONCATENATE(C4142,COUNTIF($C$1:C4142,C4142)))</f>
        <v>Rickie Tillotson4</v>
      </c>
      <c r="E4142" s="66">
        <v>45175.4375</v>
      </c>
      <c r="F4142" t="s">
        <v>2596</v>
      </c>
      <c r="G4142" s="46">
        <v>30</v>
      </c>
      <c r="H4142" s="46">
        <v>56</v>
      </c>
      <c r="I4142" s="46">
        <v>17</v>
      </c>
      <c r="J4142" t="s">
        <v>174</v>
      </c>
      <c r="K4142" t="s">
        <v>90</v>
      </c>
      <c r="L4142" s="46">
        <v>2528</v>
      </c>
      <c r="M4142" s="46">
        <v>35</v>
      </c>
      <c r="N4142" s="46">
        <v>35.200000000000003</v>
      </c>
      <c r="O4142" s="46">
        <v>121</v>
      </c>
      <c r="P4142" s="46">
        <f t="shared" si="471"/>
        <v>1</v>
      </c>
      <c r="R4142" s="67" t="s">
        <v>3520</v>
      </c>
      <c r="S4142" s="67">
        <f>COUNTIF(Y$2:$Y$100,R4142)</f>
        <v>0</v>
      </c>
      <c r="V4142" s="67">
        <f t="shared" si="472"/>
        <v>0</v>
      </c>
      <c r="X4142"/>
      <c r="Y4142" s="67" t="str">
        <f t="shared" si="476"/>
        <v xml:space="preserve"> </v>
      </c>
      <c r="AB4142" t="s">
        <v>90</v>
      </c>
      <c r="AC4142" s="46">
        <v>2528</v>
      </c>
      <c r="AD4142" s="46">
        <v>35</v>
      </c>
      <c r="AE4142" s="46">
        <v>35.200000000000003</v>
      </c>
      <c r="AF4142" s="46">
        <v>121</v>
      </c>
      <c r="AH4142" s="70" t="str">
        <f t="shared" si="473"/>
        <v/>
      </c>
      <c r="AI4142" s="70" t="str">
        <f t="shared" si="474"/>
        <v/>
      </c>
      <c r="AJ4142" s="70" t="str">
        <f t="shared" si="475"/>
        <v>X</v>
      </c>
      <c r="AK4142" s="70" t="str" cm="1">
        <f t="array" ref="AK4142">_xlfn.IFS(AH4142&lt;&gt;"","1",AI4142&lt;&gt;"","2",AJ4142&lt;&gt;"","3")</f>
        <v>3</v>
      </c>
    </row>
    <row r="4143" spans="1:37" x14ac:dyDescent="0.25">
      <c r="A4143" t="s">
        <v>932</v>
      </c>
      <c r="B4143" t="s">
        <v>570</v>
      </c>
      <c r="C4143" s="67" t="str">
        <f t="shared" si="470"/>
        <v>Sydney Kranig</v>
      </c>
      <c r="D4143" s="71" t="str" cm="1">
        <f t="array" ref="D4143">_xlfn.IFS(AK4143="1",CONCATENATE(C4143,"Regional"),AK4143="2",CONCATENATE(C4143,"Sectional"),AK4143="3",CONCATENATE(C4143,COUNTIF($C$1:C4143,C4143)))</f>
        <v>Sydney Kranig8</v>
      </c>
      <c r="E4143" s="66">
        <v>45175.4375</v>
      </c>
      <c r="F4143" t="s">
        <v>2596</v>
      </c>
      <c r="G4143" s="46">
        <v>30</v>
      </c>
      <c r="H4143" s="46">
        <v>57</v>
      </c>
      <c r="I4143" s="46">
        <v>18</v>
      </c>
      <c r="J4143" t="s">
        <v>174</v>
      </c>
      <c r="K4143" t="s">
        <v>90</v>
      </c>
      <c r="L4143" s="46">
        <v>2528</v>
      </c>
      <c r="M4143" s="46">
        <v>35</v>
      </c>
      <c r="N4143" s="46">
        <v>35.200000000000003</v>
      </c>
      <c r="O4143" s="46">
        <v>121</v>
      </c>
      <c r="P4143" s="46">
        <f t="shared" si="471"/>
        <v>1</v>
      </c>
      <c r="R4143" s="67" t="s">
        <v>3114</v>
      </c>
      <c r="S4143" s="67">
        <f>COUNTIF(Y$2:$Y$100,R4143)</f>
        <v>0</v>
      </c>
      <c r="V4143" s="67">
        <f t="shared" si="472"/>
        <v>0</v>
      </c>
      <c r="X4143"/>
      <c r="Y4143" s="67" t="str">
        <f t="shared" si="476"/>
        <v xml:space="preserve"> </v>
      </c>
      <c r="AB4143" t="s">
        <v>90</v>
      </c>
      <c r="AC4143" s="46">
        <v>2528</v>
      </c>
      <c r="AD4143" s="46">
        <v>35</v>
      </c>
      <c r="AE4143" s="46">
        <v>35.200000000000003</v>
      </c>
      <c r="AF4143" s="46">
        <v>121</v>
      </c>
      <c r="AH4143" s="70" t="str">
        <f t="shared" si="473"/>
        <v/>
      </c>
      <c r="AI4143" s="70" t="str">
        <f t="shared" si="474"/>
        <v/>
      </c>
      <c r="AJ4143" s="70" t="str">
        <f t="shared" si="475"/>
        <v>X</v>
      </c>
      <c r="AK4143" s="70" t="str" cm="1">
        <f t="array" ref="AK4143">_xlfn.IFS(AH4143&lt;&gt;"","1",AI4143&lt;&gt;"","2",AJ4143&lt;&gt;"","3")</f>
        <v>3</v>
      </c>
    </row>
    <row r="4144" spans="1:37" x14ac:dyDescent="0.25">
      <c r="A4144" t="s">
        <v>3401</v>
      </c>
      <c r="B4144" t="s">
        <v>270</v>
      </c>
      <c r="C4144" s="67" t="str">
        <f t="shared" si="470"/>
        <v>Natalie Tevis</v>
      </c>
      <c r="D4144" s="71" t="str" cm="1">
        <f t="array" ref="D4144">_xlfn.IFS(AK4144="1",CONCATENATE(C4144,"Regional"),AK4144="2",CONCATENATE(C4144,"Sectional"),AK4144="3",CONCATENATE(C4144,COUNTIF($C$1:C4144,C4144)))</f>
        <v>Natalie Tevis8</v>
      </c>
      <c r="E4144" s="66">
        <v>45175.4375</v>
      </c>
      <c r="F4144" t="s">
        <v>2596</v>
      </c>
      <c r="G4144" s="46">
        <v>30</v>
      </c>
      <c r="H4144" s="46">
        <v>58</v>
      </c>
      <c r="I4144" s="46">
        <v>19</v>
      </c>
      <c r="J4144" t="s">
        <v>174</v>
      </c>
      <c r="K4144" t="s">
        <v>90</v>
      </c>
      <c r="L4144" s="46">
        <v>2528</v>
      </c>
      <c r="M4144" s="46">
        <v>35</v>
      </c>
      <c r="N4144" s="46">
        <v>35.200000000000003</v>
      </c>
      <c r="O4144" s="46">
        <v>121</v>
      </c>
      <c r="P4144" s="46">
        <f t="shared" si="471"/>
        <v>1</v>
      </c>
      <c r="R4144" s="67" t="s">
        <v>3539</v>
      </c>
      <c r="S4144" s="67">
        <f>COUNTIF(Y$2:$Y$100,R4144)</f>
        <v>0</v>
      </c>
      <c r="V4144" s="67">
        <f t="shared" si="472"/>
        <v>0</v>
      </c>
      <c r="X4144"/>
      <c r="Y4144" s="67" t="str">
        <f t="shared" si="476"/>
        <v xml:space="preserve"> </v>
      </c>
      <c r="AB4144" t="s">
        <v>90</v>
      </c>
      <c r="AC4144" s="46">
        <v>2528</v>
      </c>
      <c r="AD4144" s="46">
        <v>35</v>
      </c>
      <c r="AE4144" s="46">
        <v>35.200000000000003</v>
      </c>
      <c r="AF4144" s="46">
        <v>121</v>
      </c>
      <c r="AH4144" s="70" t="str">
        <f t="shared" si="473"/>
        <v/>
      </c>
      <c r="AI4144" s="70" t="str">
        <f t="shared" si="474"/>
        <v/>
      </c>
      <c r="AJ4144" s="70" t="str">
        <f t="shared" si="475"/>
        <v>X</v>
      </c>
      <c r="AK4144" s="70" t="str" cm="1">
        <f t="array" ref="AK4144">_xlfn.IFS(AH4144&lt;&gt;"","1",AI4144&lt;&gt;"","2",AJ4144&lt;&gt;"","3")</f>
        <v>3</v>
      </c>
    </row>
    <row r="4145" spans="1:37" x14ac:dyDescent="0.25">
      <c r="A4145" t="s">
        <v>321</v>
      </c>
      <c r="B4145" t="s">
        <v>257</v>
      </c>
      <c r="C4145" s="67" t="str">
        <f t="shared" si="470"/>
        <v>Teagan Nelson</v>
      </c>
      <c r="D4145" s="71" t="str" cm="1">
        <f t="array" ref="D4145">_xlfn.IFS(AK4145="1",CONCATENATE(C4145,"Regional"),AK4145="2",CONCATENATE(C4145,"Sectional"),AK4145="3",CONCATENATE(C4145,COUNTIF($C$1:C4145,C4145)))</f>
        <v>Teagan Nelson8</v>
      </c>
      <c r="E4145" s="66">
        <v>45175.4375</v>
      </c>
      <c r="F4145" t="s">
        <v>2596</v>
      </c>
      <c r="G4145" s="46">
        <v>30</v>
      </c>
      <c r="H4145" s="46">
        <v>58</v>
      </c>
      <c r="I4145" s="46">
        <v>19</v>
      </c>
      <c r="J4145" t="s">
        <v>174</v>
      </c>
      <c r="K4145" t="s">
        <v>90</v>
      </c>
      <c r="L4145" s="46">
        <v>2528</v>
      </c>
      <c r="M4145" s="46">
        <v>35</v>
      </c>
      <c r="N4145" s="46">
        <v>35.200000000000003</v>
      </c>
      <c r="O4145" s="46">
        <v>121</v>
      </c>
      <c r="P4145" s="46">
        <f t="shared" si="471"/>
        <v>1</v>
      </c>
      <c r="R4145" s="67" t="s">
        <v>3266</v>
      </c>
      <c r="S4145" s="67">
        <f>COUNTIF(Y$2:$Y$100,R4145)</f>
        <v>0</v>
      </c>
      <c r="V4145" s="67">
        <f t="shared" si="472"/>
        <v>0</v>
      </c>
      <c r="X4145"/>
      <c r="Y4145" s="67" t="str">
        <f t="shared" si="476"/>
        <v xml:space="preserve"> </v>
      </c>
      <c r="AB4145" t="s">
        <v>90</v>
      </c>
      <c r="AC4145" s="46">
        <v>2528</v>
      </c>
      <c r="AD4145" s="46">
        <v>35</v>
      </c>
      <c r="AE4145" s="46">
        <v>35.200000000000003</v>
      </c>
      <c r="AF4145" s="46">
        <v>121</v>
      </c>
      <c r="AH4145" s="70" t="str">
        <f t="shared" si="473"/>
        <v/>
      </c>
      <c r="AI4145" s="70" t="str">
        <f t="shared" si="474"/>
        <v/>
      </c>
      <c r="AJ4145" s="70" t="str">
        <f t="shared" si="475"/>
        <v>X</v>
      </c>
      <c r="AK4145" s="70" t="str" cm="1">
        <f t="array" ref="AK4145">_xlfn.IFS(AH4145&lt;&gt;"","1",AI4145&lt;&gt;"","2",AJ4145&lt;&gt;"","3")</f>
        <v>3</v>
      </c>
    </row>
    <row r="4146" spans="1:37" x14ac:dyDescent="0.25">
      <c r="A4146" t="s">
        <v>2090</v>
      </c>
      <c r="B4146" t="s">
        <v>311</v>
      </c>
      <c r="C4146" s="67" t="str">
        <f t="shared" si="470"/>
        <v>Julia McBride</v>
      </c>
      <c r="D4146" s="71" t="str" cm="1">
        <f t="array" ref="D4146">_xlfn.IFS(AK4146="1",CONCATENATE(C4146,"Regional"),AK4146="2",CONCATENATE(C4146,"Sectional"),AK4146="3",CONCATENATE(C4146,COUNTIF($C$1:C4146,C4146)))</f>
        <v>Julia McBride8</v>
      </c>
      <c r="E4146" s="66">
        <v>45175.4375</v>
      </c>
      <c r="F4146" t="s">
        <v>2596</v>
      </c>
      <c r="G4146" s="46">
        <v>30</v>
      </c>
      <c r="H4146" s="46">
        <v>58</v>
      </c>
      <c r="I4146" s="46">
        <v>19</v>
      </c>
      <c r="J4146" t="s">
        <v>174</v>
      </c>
      <c r="K4146" t="s">
        <v>90</v>
      </c>
      <c r="L4146" s="46">
        <v>2528</v>
      </c>
      <c r="M4146" s="46">
        <v>35</v>
      </c>
      <c r="N4146" s="46">
        <v>35.200000000000003</v>
      </c>
      <c r="O4146" s="46">
        <v>121</v>
      </c>
      <c r="P4146" s="46">
        <f t="shared" si="471"/>
        <v>1</v>
      </c>
      <c r="R4146" s="67" t="s">
        <v>3113</v>
      </c>
      <c r="S4146" s="67">
        <f>COUNTIF(Y$2:$Y$100,R4146)</f>
        <v>0</v>
      </c>
      <c r="V4146" s="67">
        <f t="shared" si="472"/>
        <v>0</v>
      </c>
      <c r="X4146"/>
      <c r="Y4146" s="67" t="str">
        <f t="shared" si="476"/>
        <v xml:space="preserve"> </v>
      </c>
      <c r="AB4146" t="s">
        <v>90</v>
      </c>
      <c r="AC4146" s="46">
        <v>2528</v>
      </c>
      <c r="AD4146" s="46">
        <v>35</v>
      </c>
      <c r="AE4146" s="46">
        <v>35.200000000000003</v>
      </c>
      <c r="AF4146" s="46">
        <v>121</v>
      </c>
      <c r="AH4146" s="70" t="str">
        <f t="shared" si="473"/>
        <v/>
      </c>
      <c r="AI4146" s="70" t="str">
        <f t="shared" si="474"/>
        <v/>
      </c>
      <c r="AJ4146" s="70" t="str">
        <f t="shared" si="475"/>
        <v>X</v>
      </c>
      <c r="AK4146" s="70" t="str" cm="1">
        <f t="array" ref="AK4146">_xlfn.IFS(AH4146&lt;&gt;"","1",AI4146&lt;&gt;"","2",AJ4146&lt;&gt;"","3")</f>
        <v>3</v>
      </c>
    </row>
    <row r="4147" spans="1:37" x14ac:dyDescent="0.25">
      <c r="A4147" t="s">
        <v>2243</v>
      </c>
      <c r="B4147" t="s">
        <v>1968</v>
      </c>
      <c r="C4147" s="67" t="str">
        <f t="shared" si="470"/>
        <v>Hayden Zehren</v>
      </c>
      <c r="D4147" s="71" t="str" cm="1">
        <f t="array" ref="D4147">_xlfn.IFS(AK4147="1",CONCATENATE(C4147,"Regional"),AK4147="2",CONCATENATE(C4147,"Sectional"),AK4147="3",CONCATENATE(C4147,COUNTIF($C$1:C4147,C4147)))</f>
        <v>Hayden Zehren6</v>
      </c>
      <c r="E4147" s="66">
        <v>45175.4375</v>
      </c>
      <c r="F4147" t="s">
        <v>2596</v>
      </c>
      <c r="G4147" s="46">
        <v>30</v>
      </c>
      <c r="H4147" s="46">
        <v>59</v>
      </c>
      <c r="I4147" s="46">
        <v>22</v>
      </c>
      <c r="J4147" t="s">
        <v>174</v>
      </c>
      <c r="K4147" t="s">
        <v>90</v>
      </c>
      <c r="L4147" s="46">
        <v>2528</v>
      </c>
      <c r="M4147" s="46">
        <v>35</v>
      </c>
      <c r="N4147" s="46">
        <v>35.200000000000003</v>
      </c>
      <c r="O4147" s="46">
        <v>121</v>
      </c>
      <c r="P4147" s="46">
        <f t="shared" si="471"/>
        <v>1</v>
      </c>
      <c r="R4147" s="67" t="s">
        <v>3267</v>
      </c>
      <c r="S4147" s="67">
        <f>COUNTIF(Y$2:$Y$100,R4147)</f>
        <v>0</v>
      </c>
      <c r="V4147" s="67">
        <f t="shared" si="472"/>
        <v>0</v>
      </c>
      <c r="X4147"/>
      <c r="Y4147" s="67" t="str">
        <f t="shared" si="476"/>
        <v xml:space="preserve"> </v>
      </c>
      <c r="AB4147" t="s">
        <v>90</v>
      </c>
      <c r="AC4147" s="46">
        <v>2528</v>
      </c>
      <c r="AD4147" s="46">
        <v>35</v>
      </c>
      <c r="AE4147" s="46">
        <v>35.200000000000003</v>
      </c>
      <c r="AF4147" s="46">
        <v>121</v>
      </c>
      <c r="AH4147" s="70" t="str">
        <f t="shared" si="473"/>
        <v/>
      </c>
      <c r="AI4147" s="70" t="str">
        <f t="shared" si="474"/>
        <v/>
      </c>
      <c r="AJ4147" s="70" t="str">
        <f t="shared" si="475"/>
        <v>X</v>
      </c>
      <c r="AK4147" s="70" t="str" cm="1">
        <f t="array" ref="AK4147">_xlfn.IFS(AH4147&lt;&gt;"","1",AI4147&lt;&gt;"","2",AJ4147&lt;&gt;"","3")</f>
        <v>3</v>
      </c>
    </row>
    <row r="4148" spans="1:37" x14ac:dyDescent="0.25">
      <c r="A4148" t="s">
        <v>2128</v>
      </c>
      <c r="B4148" t="s">
        <v>2129</v>
      </c>
      <c r="C4148" s="67" t="str">
        <f t="shared" si="470"/>
        <v>Gabriella Stratman</v>
      </c>
      <c r="D4148" s="71" t="str" cm="1">
        <f t="array" ref="D4148">_xlfn.IFS(AK4148="1",CONCATENATE(C4148,"Regional"),AK4148="2",CONCATENATE(C4148,"Sectional"),AK4148="3",CONCATENATE(C4148,COUNTIF($C$1:C4148,C4148)))</f>
        <v>Gabriella Stratman7</v>
      </c>
      <c r="E4148" s="66">
        <v>45175.4375</v>
      </c>
      <c r="F4148" t="s">
        <v>2596</v>
      </c>
      <c r="G4148" s="46">
        <v>30</v>
      </c>
      <c r="H4148" s="46">
        <v>61</v>
      </c>
      <c r="I4148" s="46">
        <v>23</v>
      </c>
      <c r="J4148" t="s">
        <v>174</v>
      </c>
      <c r="K4148" t="s">
        <v>90</v>
      </c>
      <c r="L4148" s="46">
        <v>2528</v>
      </c>
      <c r="M4148" s="46">
        <v>35</v>
      </c>
      <c r="N4148" s="46">
        <v>35.200000000000003</v>
      </c>
      <c r="O4148" s="46">
        <v>121</v>
      </c>
      <c r="P4148" s="46">
        <f t="shared" si="471"/>
        <v>1</v>
      </c>
      <c r="R4148" s="67" t="s">
        <v>3155</v>
      </c>
      <c r="S4148" s="67">
        <f>COUNTIF(Y$2:$Y$100,R4148)</f>
        <v>0</v>
      </c>
      <c r="V4148" s="67">
        <f t="shared" si="472"/>
        <v>0</v>
      </c>
      <c r="X4148"/>
      <c r="Y4148" s="67" t="str">
        <f t="shared" si="476"/>
        <v xml:space="preserve"> </v>
      </c>
      <c r="AB4148" t="s">
        <v>90</v>
      </c>
      <c r="AC4148" s="46">
        <v>2528</v>
      </c>
      <c r="AD4148" s="46">
        <v>35</v>
      </c>
      <c r="AE4148" s="46">
        <v>35.200000000000003</v>
      </c>
      <c r="AF4148" s="46">
        <v>121</v>
      </c>
      <c r="AH4148" s="70" t="str">
        <f t="shared" si="473"/>
        <v/>
      </c>
      <c r="AI4148" s="70" t="str">
        <f t="shared" si="474"/>
        <v/>
      </c>
      <c r="AJ4148" s="70" t="str">
        <f t="shared" si="475"/>
        <v>X</v>
      </c>
      <c r="AK4148" s="70" t="str" cm="1">
        <f t="array" ref="AK4148">_xlfn.IFS(AH4148&lt;&gt;"","1",AI4148&lt;&gt;"","2",AJ4148&lt;&gt;"","3")</f>
        <v>3</v>
      </c>
    </row>
    <row r="4149" spans="1:37" x14ac:dyDescent="0.25">
      <c r="A4149" t="s">
        <v>2111</v>
      </c>
      <c r="B4149" t="s">
        <v>1669</v>
      </c>
      <c r="C4149" s="67" t="str">
        <f t="shared" si="470"/>
        <v>Makayla Blount</v>
      </c>
      <c r="D4149" s="71" t="str" cm="1">
        <f t="array" ref="D4149">_xlfn.IFS(AK4149="1",CONCATENATE(C4149,"Regional"),AK4149="2",CONCATENATE(C4149,"Sectional"),AK4149="3",CONCATENATE(C4149,COUNTIF($C$1:C4149,C4149)))</f>
        <v>Makayla Blount4</v>
      </c>
      <c r="E4149" s="66">
        <v>45175.4375</v>
      </c>
      <c r="F4149" t="s">
        <v>2596</v>
      </c>
      <c r="G4149" s="46">
        <v>30</v>
      </c>
      <c r="H4149" s="46">
        <v>62</v>
      </c>
      <c r="I4149" s="46">
        <v>24</v>
      </c>
      <c r="J4149" t="s">
        <v>174</v>
      </c>
      <c r="K4149" t="s">
        <v>90</v>
      </c>
      <c r="L4149" s="46">
        <v>2528</v>
      </c>
      <c r="M4149" s="46">
        <v>35</v>
      </c>
      <c r="N4149" s="46">
        <v>35.200000000000003</v>
      </c>
      <c r="O4149" s="46">
        <v>121</v>
      </c>
      <c r="P4149" s="46">
        <f t="shared" si="471"/>
        <v>1</v>
      </c>
      <c r="R4149" s="67" t="s">
        <v>3135</v>
      </c>
      <c r="S4149" s="67">
        <f>COUNTIF(Y$2:$Y$100,R4149)</f>
        <v>0</v>
      </c>
      <c r="V4149" s="67">
        <f t="shared" si="472"/>
        <v>0</v>
      </c>
      <c r="X4149"/>
      <c r="Y4149" s="67" t="str">
        <f t="shared" si="476"/>
        <v xml:space="preserve"> </v>
      </c>
      <c r="AB4149" t="s">
        <v>90</v>
      </c>
      <c r="AC4149" s="46">
        <v>2528</v>
      </c>
      <c r="AD4149" s="46">
        <v>35</v>
      </c>
      <c r="AE4149" s="46">
        <v>35.200000000000003</v>
      </c>
      <c r="AF4149" s="46">
        <v>121</v>
      </c>
      <c r="AH4149" s="70" t="str">
        <f t="shared" si="473"/>
        <v/>
      </c>
      <c r="AI4149" s="70" t="str">
        <f t="shared" si="474"/>
        <v/>
      </c>
      <c r="AJ4149" s="70" t="str">
        <f t="shared" si="475"/>
        <v>X</v>
      </c>
      <c r="AK4149" s="70" t="str" cm="1">
        <f t="array" ref="AK4149">_xlfn.IFS(AH4149&lt;&gt;"","1",AI4149&lt;&gt;"","2",AJ4149&lt;&gt;"","3")</f>
        <v>3</v>
      </c>
    </row>
    <row r="4150" spans="1:37" x14ac:dyDescent="0.25">
      <c r="A4150" t="s">
        <v>2058</v>
      </c>
      <c r="B4150" t="s">
        <v>647</v>
      </c>
      <c r="C4150" s="67" t="str">
        <f t="shared" si="470"/>
        <v>Lucy Reyerson</v>
      </c>
      <c r="D4150" s="71" t="str" cm="1">
        <f t="array" ref="D4150">_xlfn.IFS(AK4150="1",CONCATENATE(C4150,"Regional"),AK4150="2",CONCATENATE(C4150,"Sectional"),AK4150="3",CONCATENATE(C4150,COUNTIF($C$1:C4150,C4150)))</f>
        <v>Lucy Reyerson8</v>
      </c>
      <c r="E4150" s="66">
        <v>45175.4375</v>
      </c>
      <c r="F4150" t="s">
        <v>2596</v>
      </c>
      <c r="G4150" s="46">
        <v>30</v>
      </c>
      <c r="H4150" s="46">
        <v>63</v>
      </c>
      <c r="I4150" s="46">
        <v>25</v>
      </c>
      <c r="J4150" t="s">
        <v>174</v>
      </c>
      <c r="K4150" t="s">
        <v>90</v>
      </c>
      <c r="L4150" s="46">
        <v>2528</v>
      </c>
      <c r="M4150" s="46">
        <v>35</v>
      </c>
      <c r="N4150" s="46">
        <v>35.200000000000003</v>
      </c>
      <c r="O4150" s="46">
        <v>121</v>
      </c>
      <c r="P4150" s="46">
        <f t="shared" si="471"/>
        <v>1</v>
      </c>
      <c r="R4150" s="67" t="s">
        <v>3080</v>
      </c>
      <c r="S4150" s="67">
        <f>COUNTIF(Y$2:$Y$100,R4150)</f>
        <v>0</v>
      </c>
      <c r="V4150" s="67">
        <f t="shared" si="472"/>
        <v>0</v>
      </c>
      <c r="X4150"/>
      <c r="Y4150" s="67" t="str">
        <f t="shared" si="476"/>
        <v xml:space="preserve"> </v>
      </c>
      <c r="AB4150" t="s">
        <v>90</v>
      </c>
      <c r="AC4150" s="46">
        <v>2528</v>
      </c>
      <c r="AD4150" s="46">
        <v>35</v>
      </c>
      <c r="AE4150" s="46">
        <v>35.200000000000003</v>
      </c>
      <c r="AF4150" s="46">
        <v>121</v>
      </c>
      <c r="AH4150" s="70" t="str">
        <f t="shared" si="473"/>
        <v/>
      </c>
      <c r="AI4150" s="70" t="str">
        <f t="shared" si="474"/>
        <v/>
      </c>
      <c r="AJ4150" s="70" t="str">
        <f t="shared" si="475"/>
        <v>X</v>
      </c>
      <c r="AK4150" s="70" t="str" cm="1">
        <f t="array" ref="AK4150">_xlfn.IFS(AH4150&lt;&gt;"","1",AI4150&lt;&gt;"","2",AJ4150&lt;&gt;"","3")</f>
        <v>3</v>
      </c>
    </row>
    <row r="4151" spans="1:37" x14ac:dyDescent="0.25">
      <c r="A4151" t="s">
        <v>243</v>
      </c>
      <c r="B4151" t="s">
        <v>697</v>
      </c>
      <c r="C4151" s="67" t="str">
        <f t="shared" si="470"/>
        <v>Elle Erickson</v>
      </c>
      <c r="D4151" s="71" t="str" cm="1">
        <f t="array" ref="D4151">_xlfn.IFS(AK4151="1",CONCATENATE(C4151,"Regional"),AK4151="2",CONCATENATE(C4151,"Sectional"),AK4151="3",CONCATENATE(C4151,COUNTIF($C$1:C4151,C4151)))</f>
        <v>Elle Erickson5</v>
      </c>
      <c r="E4151" s="66">
        <v>45175.4375</v>
      </c>
      <c r="F4151" t="s">
        <v>2596</v>
      </c>
      <c r="G4151" s="46">
        <v>30</v>
      </c>
      <c r="H4151" s="46">
        <v>63</v>
      </c>
      <c r="I4151" s="46">
        <v>25</v>
      </c>
      <c r="J4151" t="s">
        <v>174</v>
      </c>
      <c r="K4151" t="s">
        <v>90</v>
      </c>
      <c r="L4151" s="46">
        <v>2528</v>
      </c>
      <c r="M4151" s="46">
        <v>35</v>
      </c>
      <c r="N4151" s="46">
        <v>35.200000000000003</v>
      </c>
      <c r="O4151" s="46">
        <v>121</v>
      </c>
      <c r="P4151" s="46">
        <f t="shared" si="471"/>
        <v>1</v>
      </c>
      <c r="R4151" s="67" t="s">
        <v>3519</v>
      </c>
      <c r="S4151" s="67">
        <f>COUNTIF(Y$2:$Y$100,R4151)</f>
        <v>0</v>
      </c>
      <c r="V4151" s="67">
        <f t="shared" si="472"/>
        <v>0</v>
      </c>
      <c r="X4151"/>
      <c r="Y4151" s="67" t="str">
        <f t="shared" si="476"/>
        <v xml:space="preserve"> </v>
      </c>
      <c r="AB4151" t="s">
        <v>90</v>
      </c>
      <c r="AC4151" s="46">
        <v>2528</v>
      </c>
      <c r="AD4151" s="46">
        <v>35</v>
      </c>
      <c r="AE4151" s="46">
        <v>35.200000000000003</v>
      </c>
      <c r="AF4151" s="46">
        <v>121</v>
      </c>
      <c r="AH4151" s="70" t="str">
        <f t="shared" si="473"/>
        <v/>
      </c>
      <c r="AI4151" s="70" t="str">
        <f t="shared" si="474"/>
        <v/>
      </c>
      <c r="AJ4151" s="70" t="str">
        <f t="shared" si="475"/>
        <v>X</v>
      </c>
      <c r="AK4151" s="70" t="str" cm="1">
        <f t="array" ref="AK4151">_xlfn.IFS(AH4151&lt;&gt;"","1",AI4151&lt;&gt;"","2",AJ4151&lt;&gt;"","3")</f>
        <v>3</v>
      </c>
    </row>
    <row r="4152" spans="1:37" x14ac:dyDescent="0.25">
      <c r="A4152" t="s">
        <v>1693</v>
      </c>
      <c r="B4152" t="s">
        <v>314</v>
      </c>
      <c r="C4152" s="67" t="str">
        <f t="shared" si="470"/>
        <v>Corin Milne</v>
      </c>
      <c r="D4152" s="71" t="str" cm="1">
        <f t="array" ref="D4152">_xlfn.IFS(AK4152="1",CONCATENATE(C4152,"Regional"),AK4152="2",CONCATENATE(C4152,"Sectional"),AK4152="3",CONCATENATE(C4152,COUNTIF($C$1:C4152,C4152)))</f>
        <v>Corin Milne6</v>
      </c>
      <c r="E4152" s="66">
        <v>45175.4375</v>
      </c>
      <c r="F4152" t="s">
        <v>2596</v>
      </c>
      <c r="G4152" s="46">
        <v>30</v>
      </c>
      <c r="H4152" s="46">
        <v>64</v>
      </c>
      <c r="I4152" s="46">
        <v>27</v>
      </c>
      <c r="J4152" t="s">
        <v>174</v>
      </c>
      <c r="K4152" t="s">
        <v>90</v>
      </c>
      <c r="L4152" s="46">
        <v>2528</v>
      </c>
      <c r="M4152" s="46">
        <v>35</v>
      </c>
      <c r="N4152" s="46">
        <v>35.200000000000003</v>
      </c>
      <c r="O4152" s="46">
        <v>121</v>
      </c>
      <c r="P4152" s="46">
        <f t="shared" si="471"/>
        <v>1</v>
      </c>
      <c r="R4152" s="67" t="s">
        <v>3521</v>
      </c>
      <c r="S4152" s="67">
        <f>COUNTIF(Y$2:$Y$100,R4152)</f>
        <v>0</v>
      </c>
      <c r="V4152" s="67">
        <f t="shared" si="472"/>
        <v>0</v>
      </c>
      <c r="X4152"/>
      <c r="Y4152" s="67" t="str">
        <f t="shared" si="476"/>
        <v xml:space="preserve"> </v>
      </c>
      <c r="AB4152" t="s">
        <v>90</v>
      </c>
      <c r="AC4152" s="46">
        <v>2528</v>
      </c>
      <c r="AD4152" s="46">
        <v>35</v>
      </c>
      <c r="AE4152" s="46">
        <v>35.200000000000003</v>
      </c>
      <c r="AF4152" s="46">
        <v>121</v>
      </c>
      <c r="AH4152" s="70" t="str">
        <f t="shared" si="473"/>
        <v/>
      </c>
      <c r="AI4152" s="70" t="str">
        <f t="shared" si="474"/>
        <v/>
      </c>
      <c r="AJ4152" s="70" t="str">
        <f t="shared" si="475"/>
        <v>X</v>
      </c>
      <c r="AK4152" s="70" t="str" cm="1">
        <f t="array" ref="AK4152">_xlfn.IFS(AH4152&lt;&gt;"","1",AI4152&lt;&gt;"","2",AJ4152&lt;&gt;"","3")</f>
        <v>3</v>
      </c>
    </row>
    <row r="4153" spans="1:37" x14ac:dyDescent="0.25">
      <c r="A4153" t="s">
        <v>374</v>
      </c>
      <c r="B4153" t="s">
        <v>934</v>
      </c>
      <c r="C4153" s="67" t="str">
        <f t="shared" si="470"/>
        <v>Elena Wagner</v>
      </c>
      <c r="D4153" s="71" t="str" cm="1">
        <f t="array" ref="D4153">_xlfn.IFS(AK4153="1",CONCATENATE(C4153,"Regional"),AK4153="2",CONCATENATE(C4153,"Sectional"),AK4153="3",CONCATENATE(C4153,COUNTIF($C$1:C4153,C4153)))</f>
        <v>Elena Wagner9</v>
      </c>
      <c r="E4153" s="66">
        <v>45175.4375</v>
      </c>
      <c r="F4153" t="s">
        <v>2596</v>
      </c>
      <c r="G4153" s="46">
        <v>30</v>
      </c>
      <c r="H4153" s="46">
        <v>70</v>
      </c>
      <c r="I4153" s="46">
        <v>28</v>
      </c>
      <c r="J4153" t="s">
        <v>174</v>
      </c>
      <c r="K4153" t="s">
        <v>90</v>
      </c>
      <c r="L4153" s="46">
        <v>2528</v>
      </c>
      <c r="M4153" s="46">
        <v>35</v>
      </c>
      <c r="N4153" s="46">
        <v>35.200000000000003</v>
      </c>
      <c r="O4153" s="46">
        <v>121</v>
      </c>
      <c r="P4153" s="46">
        <f t="shared" si="471"/>
        <v>1</v>
      </c>
      <c r="R4153" s="67" t="s">
        <v>1459</v>
      </c>
      <c r="S4153" s="67">
        <f>COUNTIF(Y$2:$Y$100,R4153)</f>
        <v>0</v>
      </c>
      <c r="V4153" s="67">
        <f t="shared" si="472"/>
        <v>0</v>
      </c>
      <c r="X4153"/>
      <c r="Y4153" s="67" t="str">
        <f t="shared" si="476"/>
        <v xml:space="preserve"> </v>
      </c>
      <c r="AB4153" t="s">
        <v>90</v>
      </c>
      <c r="AC4153" s="46">
        <v>2528</v>
      </c>
      <c r="AD4153" s="46">
        <v>35</v>
      </c>
      <c r="AE4153" s="46">
        <v>35.200000000000003</v>
      </c>
      <c r="AF4153" s="46">
        <v>121</v>
      </c>
      <c r="AH4153" s="70" t="str">
        <f t="shared" si="473"/>
        <v/>
      </c>
      <c r="AI4153" s="70" t="str">
        <f t="shared" si="474"/>
        <v/>
      </c>
      <c r="AJ4153" s="70" t="str">
        <f t="shared" si="475"/>
        <v>X</v>
      </c>
      <c r="AK4153" s="70" t="str" cm="1">
        <f t="array" ref="AK4153">_xlfn.IFS(AH4153&lt;&gt;"","1",AI4153&lt;&gt;"","2",AJ4153&lt;&gt;"","3")</f>
        <v>3</v>
      </c>
    </row>
    <row r="4154" spans="1:37" x14ac:dyDescent="0.25">
      <c r="A4154" t="s">
        <v>273</v>
      </c>
      <c r="B4154" t="s">
        <v>773</v>
      </c>
      <c r="C4154" s="67" t="str">
        <f t="shared" si="470"/>
        <v>Ashley Jaeger</v>
      </c>
      <c r="D4154" s="71" t="str" cm="1">
        <f t="array" ref="D4154">_xlfn.IFS(AK4154="1",CONCATENATE(C4154,"Regional"),AK4154="2",CONCATENATE(C4154,"Sectional"),AK4154="3",CONCATENATE(C4154,COUNTIF($C$1:C4154,C4154)))</f>
        <v>Ashley Jaeger5</v>
      </c>
      <c r="E4154" s="66">
        <v>45175.4375</v>
      </c>
      <c r="F4154" t="s">
        <v>2596</v>
      </c>
      <c r="G4154" s="46">
        <v>30</v>
      </c>
      <c r="H4154" s="46">
        <v>80</v>
      </c>
      <c r="I4154" s="46">
        <v>29</v>
      </c>
      <c r="J4154" t="s">
        <v>174</v>
      </c>
      <c r="K4154" t="s">
        <v>90</v>
      </c>
      <c r="L4154" s="46">
        <v>2528</v>
      </c>
      <c r="M4154" s="46">
        <v>35</v>
      </c>
      <c r="N4154" s="46">
        <v>35.200000000000003</v>
      </c>
      <c r="O4154" s="46">
        <v>121</v>
      </c>
      <c r="P4154" s="46">
        <f t="shared" si="471"/>
        <v>1</v>
      </c>
      <c r="R4154" s="67" t="s">
        <v>3239</v>
      </c>
      <c r="S4154" s="67">
        <f>COUNTIF(Y$2:$Y$100,R4154)</f>
        <v>0</v>
      </c>
      <c r="V4154" s="67">
        <f t="shared" si="472"/>
        <v>0</v>
      </c>
      <c r="X4154"/>
      <c r="Y4154" s="67" t="str">
        <f t="shared" si="476"/>
        <v xml:space="preserve"> </v>
      </c>
      <c r="AB4154" t="s">
        <v>90</v>
      </c>
      <c r="AC4154" s="46">
        <v>2528</v>
      </c>
      <c r="AD4154" s="46">
        <v>35</v>
      </c>
      <c r="AE4154" s="46">
        <v>35.200000000000003</v>
      </c>
      <c r="AF4154" s="46">
        <v>121</v>
      </c>
      <c r="AH4154" s="70" t="str">
        <f t="shared" si="473"/>
        <v/>
      </c>
      <c r="AI4154" s="70" t="str">
        <f t="shared" si="474"/>
        <v/>
      </c>
      <c r="AJ4154" s="70" t="str">
        <f t="shared" si="475"/>
        <v>X</v>
      </c>
      <c r="AK4154" s="70" t="str" cm="1">
        <f t="array" ref="AK4154">_xlfn.IFS(AH4154&lt;&gt;"","1",AI4154&lt;&gt;"","2",AJ4154&lt;&gt;"","3")</f>
        <v>3</v>
      </c>
    </row>
    <row r="4155" spans="1:37" x14ac:dyDescent="0.25">
      <c r="A4155" t="s">
        <v>358</v>
      </c>
      <c r="B4155" t="s">
        <v>2726</v>
      </c>
      <c r="C4155" s="67" t="str">
        <f t="shared" si="470"/>
        <v>KayleeJean Schultz</v>
      </c>
      <c r="D4155" s="71" t="str" cm="1">
        <f t="array" ref="D4155">_xlfn.IFS(AK4155="1",CONCATENATE(C4155,"Regional"),AK4155="2",CONCATENATE(C4155,"Sectional"),AK4155="3",CONCATENATE(C4155,COUNTIF($C$1:C4155,C4155)))</f>
        <v>KayleeJean Schultz2</v>
      </c>
      <c r="E4155" s="66">
        <v>45175.4375</v>
      </c>
      <c r="F4155" t="s">
        <v>2596</v>
      </c>
      <c r="G4155" s="46">
        <v>30</v>
      </c>
      <c r="H4155" s="46">
        <v>89</v>
      </c>
      <c r="I4155" s="46">
        <v>30</v>
      </c>
      <c r="J4155" t="s">
        <v>174</v>
      </c>
      <c r="K4155" t="s">
        <v>90</v>
      </c>
      <c r="L4155" s="46">
        <v>2528</v>
      </c>
      <c r="M4155" s="46">
        <v>35</v>
      </c>
      <c r="N4155" s="46">
        <v>35.200000000000003</v>
      </c>
      <c r="O4155" s="46">
        <v>121</v>
      </c>
      <c r="P4155" s="46">
        <f t="shared" si="471"/>
        <v>1</v>
      </c>
      <c r="R4155" s="67" t="s">
        <v>3270</v>
      </c>
      <c r="S4155" s="67">
        <f>COUNTIF(Y$2:$Y$100,R4155)</f>
        <v>0</v>
      </c>
      <c r="V4155" s="67">
        <f t="shared" si="472"/>
        <v>0</v>
      </c>
      <c r="X4155"/>
      <c r="Y4155" s="67" t="str">
        <f t="shared" si="476"/>
        <v xml:space="preserve"> </v>
      </c>
      <c r="AB4155" t="s">
        <v>90</v>
      </c>
      <c r="AC4155" s="46">
        <v>2528</v>
      </c>
      <c r="AD4155" s="46">
        <v>35</v>
      </c>
      <c r="AE4155" s="46">
        <v>35.200000000000003</v>
      </c>
      <c r="AF4155" s="46">
        <v>121</v>
      </c>
      <c r="AH4155" s="70" t="str">
        <f t="shared" si="473"/>
        <v/>
      </c>
      <c r="AI4155" s="70" t="str">
        <f t="shared" si="474"/>
        <v/>
      </c>
      <c r="AJ4155" s="70" t="str">
        <f t="shared" si="475"/>
        <v>X</v>
      </c>
      <c r="AK4155" s="70" t="str" cm="1">
        <f t="array" ref="AK4155">_xlfn.IFS(AH4155&lt;&gt;"","1",AI4155&lt;&gt;"","2",AJ4155&lt;&gt;"","3")</f>
        <v>3</v>
      </c>
    </row>
    <row r="4156" spans="1:37" x14ac:dyDescent="0.25">
      <c r="A4156" t="s">
        <v>448</v>
      </c>
      <c r="B4156" t="s">
        <v>449</v>
      </c>
      <c r="C4156" s="67" t="str">
        <f t="shared" si="470"/>
        <v>Vivian Cressman</v>
      </c>
      <c r="D4156" s="71" t="str" cm="1">
        <f t="array" ref="D4156">_xlfn.IFS(AK4156="1",CONCATENATE(C4156,"Regional"),AK4156="2",CONCATENATE(C4156,"Sectional"),AK4156="3",CONCATENATE(C4156,COUNTIF($C$1:C4156,C4156)))</f>
        <v>Vivian Cressman8</v>
      </c>
      <c r="E4156" s="66">
        <v>45175.520833333336</v>
      </c>
      <c r="F4156" t="s">
        <v>2660</v>
      </c>
      <c r="G4156" s="46">
        <v>15</v>
      </c>
      <c r="H4156" s="46">
        <v>69</v>
      </c>
      <c r="I4156" s="46">
        <v>1</v>
      </c>
      <c r="J4156" t="s">
        <v>679</v>
      </c>
      <c r="K4156" t="s">
        <v>447</v>
      </c>
      <c r="L4156" s="46">
        <v>4853</v>
      </c>
      <c r="M4156" s="46">
        <v>70</v>
      </c>
      <c r="N4156" s="46">
        <v>69.099999999999994</v>
      </c>
      <c r="O4156" s="46">
        <v>117</v>
      </c>
      <c r="P4156" s="46">
        <f t="shared" si="471"/>
        <v>2</v>
      </c>
      <c r="R4156" s="67" t="s">
        <v>1157</v>
      </c>
      <c r="S4156" s="67">
        <f>COUNTIF(Y$2:$Y$100,R4156)</f>
        <v>0</v>
      </c>
      <c r="V4156" s="67">
        <f t="shared" si="472"/>
        <v>0</v>
      </c>
      <c r="AB4156" t="s">
        <v>447</v>
      </c>
      <c r="AC4156" s="46">
        <v>4853</v>
      </c>
      <c r="AD4156" s="46">
        <v>70</v>
      </c>
      <c r="AE4156" s="46">
        <v>69.099999999999994</v>
      </c>
      <c r="AF4156" s="46">
        <v>117</v>
      </c>
      <c r="AH4156" s="70" t="str">
        <f t="shared" si="473"/>
        <v/>
      </c>
      <c r="AI4156" s="70" t="str">
        <f t="shared" si="474"/>
        <v/>
      </c>
      <c r="AJ4156" s="70" t="str">
        <f t="shared" si="475"/>
        <v>X</v>
      </c>
      <c r="AK4156" s="70" t="str" cm="1">
        <f t="array" ref="AK4156">_xlfn.IFS(AH4156&lt;&gt;"","1",AI4156&lt;&gt;"","2",AJ4156&lt;&gt;"","3")</f>
        <v>3</v>
      </c>
    </row>
    <row r="4157" spans="1:37" x14ac:dyDescent="0.25">
      <c r="A4157" t="s">
        <v>382</v>
      </c>
      <c r="B4157" t="s">
        <v>532</v>
      </c>
      <c r="C4157" s="67" t="str">
        <f t="shared" si="470"/>
        <v>Maddy Wilcox</v>
      </c>
      <c r="D4157" s="71" t="str" cm="1">
        <f t="array" ref="D4157">_xlfn.IFS(AK4157="1",CONCATENATE(C4157,"Regional"),AK4157="2",CONCATENATE(C4157,"Sectional"),AK4157="3",CONCATENATE(C4157,COUNTIF($C$1:C4157,C4157)))</f>
        <v>Maddy Wilcox8</v>
      </c>
      <c r="E4157" s="66">
        <v>45175.520833333336</v>
      </c>
      <c r="F4157" t="s">
        <v>2660</v>
      </c>
      <c r="G4157" s="46">
        <v>15</v>
      </c>
      <c r="H4157" s="46">
        <v>80</v>
      </c>
      <c r="I4157" s="46">
        <v>2</v>
      </c>
      <c r="J4157" t="s">
        <v>679</v>
      </c>
      <c r="K4157" t="s">
        <v>447</v>
      </c>
      <c r="L4157" s="46">
        <v>4853</v>
      </c>
      <c r="M4157" s="46">
        <v>70</v>
      </c>
      <c r="N4157" s="46">
        <v>69.099999999999994</v>
      </c>
      <c r="O4157" s="46">
        <v>117</v>
      </c>
      <c r="P4157" s="46">
        <f t="shared" si="471"/>
        <v>2</v>
      </c>
      <c r="R4157" s="67" t="s">
        <v>3383</v>
      </c>
      <c r="S4157" s="67">
        <f>COUNTIF(Y$2:$Y$100,R4157)</f>
        <v>0</v>
      </c>
      <c r="V4157" s="67">
        <f t="shared" si="472"/>
        <v>0</v>
      </c>
      <c r="AB4157" t="s">
        <v>447</v>
      </c>
      <c r="AC4157" s="46">
        <v>4853</v>
      </c>
      <c r="AD4157" s="46">
        <v>70</v>
      </c>
      <c r="AE4157" s="46">
        <v>69.099999999999994</v>
      </c>
      <c r="AF4157" s="46">
        <v>117</v>
      </c>
      <c r="AH4157" s="70" t="str">
        <f t="shared" si="473"/>
        <v/>
      </c>
      <c r="AI4157" s="70" t="str">
        <f t="shared" si="474"/>
        <v/>
      </c>
      <c r="AJ4157" s="70" t="str">
        <f t="shared" si="475"/>
        <v>X</v>
      </c>
      <c r="AK4157" s="70" t="str" cm="1">
        <f t="array" ref="AK4157">_xlfn.IFS(AH4157&lt;&gt;"","1",AI4157&lt;&gt;"","2",AJ4157&lt;&gt;"","3")</f>
        <v>3</v>
      </c>
    </row>
    <row r="4158" spans="1:37" x14ac:dyDescent="0.25">
      <c r="A4158" t="s">
        <v>485</v>
      </c>
      <c r="B4158" t="s">
        <v>428</v>
      </c>
      <c r="C4158" s="67" t="str">
        <f t="shared" si="470"/>
        <v>Annika Jafferis</v>
      </c>
      <c r="D4158" s="71" t="str" cm="1">
        <f t="array" ref="D4158">_xlfn.IFS(AK4158="1",CONCATENATE(C4158,"Regional"),AK4158="2",CONCATENATE(C4158,"Sectional"),AK4158="3",CONCATENATE(C4158,COUNTIF($C$1:C4158,C4158)))</f>
        <v>Annika Jafferis8</v>
      </c>
      <c r="E4158" s="66">
        <v>45175.520833333336</v>
      </c>
      <c r="F4158" t="s">
        <v>2660</v>
      </c>
      <c r="G4158" s="46">
        <v>15</v>
      </c>
      <c r="H4158" s="46">
        <v>85</v>
      </c>
      <c r="I4158" s="46">
        <v>3</v>
      </c>
      <c r="J4158" t="s">
        <v>679</v>
      </c>
      <c r="K4158" t="s">
        <v>447</v>
      </c>
      <c r="L4158" s="46">
        <v>4853</v>
      </c>
      <c r="M4158" s="46">
        <v>70</v>
      </c>
      <c r="N4158" s="46">
        <v>69.099999999999994</v>
      </c>
      <c r="O4158" s="46">
        <v>117</v>
      </c>
      <c r="P4158" s="46">
        <f t="shared" si="471"/>
        <v>2</v>
      </c>
      <c r="R4158" s="67" t="s">
        <v>1176</v>
      </c>
      <c r="S4158" s="67">
        <f>COUNTIF(Y$2:$Y$100,R4158)</f>
        <v>0</v>
      </c>
      <c r="V4158" s="67">
        <f t="shared" si="472"/>
        <v>0</v>
      </c>
      <c r="AB4158" t="s">
        <v>447</v>
      </c>
      <c r="AC4158" s="46">
        <v>4853</v>
      </c>
      <c r="AD4158" s="46">
        <v>70</v>
      </c>
      <c r="AE4158" s="46">
        <v>69.099999999999994</v>
      </c>
      <c r="AF4158" s="46">
        <v>117</v>
      </c>
      <c r="AH4158" s="70" t="str">
        <f t="shared" si="473"/>
        <v/>
      </c>
      <c r="AI4158" s="70" t="str">
        <f t="shared" si="474"/>
        <v/>
      </c>
      <c r="AJ4158" s="70" t="str">
        <f t="shared" si="475"/>
        <v>X</v>
      </c>
      <c r="AK4158" s="70" t="str" cm="1">
        <f t="array" ref="AK4158">_xlfn.IFS(AH4158&lt;&gt;"","1",AI4158&lt;&gt;"","2",AJ4158&lt;&gt;"","3")</f>
        <v>3</v>
      </c>
    </row>
    <row r="4159" spans="1:37" x14ac:dyDescent="0.25">
      <c r="A4159" t="s">
        <v>456</v>
      </c>
      <c r="B4159" t="s">
        <v>457</v>
      </c>
      <c r="C4159" s="67" t="str">
        <f t="shared" si="470"/>
        <v>Ellen Close</v>
      </c>
      <c r="D4159" s="71" t="str" cm="1">
        <f t="array" ref="D4159">_xlfn.IFS(AK4159="1",CONCATENATE(C4159,"Regional"),AK4159="2",CONCATENATE(C4159,"Sectional"),AK4159="3",CONCATENATE(C4159,COUNTIF($C$1:C4159,C4159)))</f>
        <v>Ellen Close8</v>
      </c>
      <c r="E4159" s="66">
        <v>45175.520833333336</v>
      </c>
      <c r="F4159" t="s">
        <v>2660</v>
      </c>
      <c r="G4159" s="46">
        <v>15</v>
      </c>
      <c r="H4159" s="46">
        <v>88</v>
      </c>
      <c r="I4159" s="46">
        <v>4</v>
      </c>
      <c r="J4159" t="s">
        <v>679</v>
      </c>
      <c r="K4159" t="s">
        <v>447</v>
      </c>
      <c r="L4159" s="46">
        <v>4853</v>
      </c>
      <c r="M4159" s="46">
        <v>70</v>
      </c>
      <c r="N4159" s="46">
        <v>69.099999999999994</v>
      </c>
      <c r="O4159" s="46">
        <v>117</v>
      </c>
      <c r="P4159" s="46">
        <f t="shared" si="471"/>
        <v>2</v>
      </c>
      <c r="R4159" s="67" t="s">
        <v>1160</v>
      </c>
      <c r="S4159" s="67">
        <f>COUNTIF(Y$2:$Y$100,R4159)</f>
        <v>0</v>
      </c>
      <c r="V4159" s="67">
        <f t="shared" si="472"/>
        <v>0</v>
      </c>
      <c r="AB4159" t="s">
        <v>447</v>
      </c>
      <c r="AC4159" s="46">
        <v>4853</v>
      </c>
      <c r="AD4159" s="46">
        <v>70</v>
      </c>
      <c r="AE4159" s="46">
        <v>69.099999999999994</v>
      </c>
      <c r="AF4159" s="46">
        <v>117</v>
      </c>
      <c r="AH4159" s="70" t="str">
        <f t="shared" si="473"/>
        <v/>
      </c>
      <c r="AI4159" s="70" t="str">
        <f t="shared" si="474"/>
        <v/>
      </c>
      <c r="AJ4159" s="70" t="str">
        <f t="shared" si="475"/>
        <v>X</v>
      </c>
      <c r="AK4159" s="70" t="str" cm="1">
        <f t="array" ref="AK4159">_xlfn.IFS(AH4159&lt;&gt;"","1",AI4159&lt;&gt;"","2",AJ4159&lt;&gt;"","3")</f>
        <v>3</v>
      </c>
    </row>
    <row r="4160" spans="1:37" x14ac:dyDescent="0.25">
      <c r="A4160" t="s">
        <v>377</v>
      </c>
      <c r="B4160" t="s">
        <v>570</v>
      </c>
      <c r="C4160" s="67" t="str">
        <f t="shared" si="470"/>
        <v>Sydney Weiss</v>
      </c>
      <c r="D4160" s="71" t="str" cm="1">
        <f t="array" ref="D4160">_xlfn.IFS(AK4160="1",CONCATENATE(C4160,"Regional"),AK4160="2",CONCATENATE(C4160,"Sectional"),AK4160="3",CONCATENATE(C4160,COUNTIF($C$1:C4160,C4160)))</f>
        <v>Sydney Weiss8</v>
      </c>
      <c r="E4160" s="66">
        <v>45175.520833333336</v>
      </c>
      <c r="F4160" t="s">
        <v>2660</v>
      </c>
      <c r="G4160" s="46">
        <v>15</v>
      </c>
      <c r="H4160" s="46">
        <v>91</v>
      </c>
      <c r="I4160" s="46">
        <v>5</v>
      </c>
      <c r="J4160" t="s">
        <v>679</v>
      </c>
      <c r="K4160" t="s">
        <v>447</v>
      </c>
      <c r="L4160" s="46">
        <v>4853</v>
      </c>
      <c r="M4160" s="46">
        <v>70</v>
      </c>
      <c r="N4160" s="46">
        <v>69.099999999999994</v>
      </c>
      <c r="O4160" s="46">
        <v>117</v>
      </c>
      <c r="P4160" s="46">
        <f t="shared" si="471"/>
        <v>2</v>
      </c>
      <c r="R4160" s="67" t="s">
        <v>2742</v>
      </c>
      <c r="S4160" s="67">
        <f>COUNTIF(Y$2:$Y$100,R4160)</f>
        <v>0</v>
      </c>
      <c r="V4160" s="67">
        <f t="shared" si="472"/>
        <v>0</v>
      </c>
      <c r="AB4160" t="s">
        <v>447</v>
      </c>
      <c r="AC4160" s="46">
        <v>4853</v>
      </c>
      <c r="AD4160" s="46">
        <v>70</v>
      </c>
      <c r="AE4160" s="46">
        <v>69.099999999999994</v>
      </c>
      <c r="AF4160" s="46">
        <v>117</v>
      </c>
      <c r="AH4160" s="70" t="str">
        <f t="shared" si="473"/>
        <v/>
      </c>
      <c r="AI4160" s="70" t="str">
        <f t="shared" si="474"/>
        <v/>
      </c>
      <c r="AJ4160" s="70" t="str">
        <f t="shared" si="475"/>
        <v>X</v>
      </c>
      <c r="AK4160" s="70" t="str" cm="1">
        <f t="array" ref="AK4160">_xlfn.IFS(AH4160&lt;&gt;"","1",AI4160&lt;&gt;"","2",AJ4160&lt;&gt;"","3")</f>
        <v>3</v>
      </c>
    </row>
    <row r="4161" spans="1:37" x14ac:dyDescent="0.25">
      <c r="A4161" t="s">
        <v>262</v>
      </c>
      <c r="B4161" t="s">
        <v>210</v>
      </c>
      <c r="C4161" s="67" t="str">
        <f t="shared" si="470"/>
        <v>Alexis Hanson</v>
      </c>
      <c r="D4161" s="71" t="str" cm="1">
        <f t="array" ref="D4161">_xlfn.IFS(AK4161="1",CONCATENATE(C4161,"Regional"),AK4161="2",CONCATENATE(C4161,"Sectional"),AK4161="3",CONCATENATE(C4161,COUNTIF($C$1:C4161,C4161)))</f>
        <v>Alexis Hanson3</v>
      </c>
      <c r="E4161" s="66">
        <v>45175.520833333336</v>
      </c>
      <c r="F4161" t="s">
        <v>2660</v>
      </c>
      <c r="G4161" s="46">
        <v>15</v>
      </c>
      <c r="H4161" s="46">
        <v>94</v>
      </c>
      <c r="I4161" s="46">
        <v>6</v>
      </c>
      <c r="J4161" t="s">
        <v>679</v>
      </c>
      <c r="K4161" t="s">
        <v>447</v>
      </c>
      <c r="L4161" s="46">
        <v>4853</v>
      </c>
      <c r="M4161" s="46">
        <v>70</v>
      </c>
      <c r="N4161" s="46">
        <v>69.099999999999994</v>
      </c>
      <c r="O4161" s="46">
        <v>117</v>
      </c>
      <c r="P4161" s="46">
        <f t="shared" si="471"/>
        <v>2</v>
      </c>
      <c r="R4161" s="67" t="s">
        <v>1193</v>
      </c>
      <c r="S4161" s="67">
        <f>COUNTIF(Y$2:$Y$100,R4161)</f>
        <v>0</v>
      </c>
      <c r="V4161" s="67">
        <f t="shared" si="472"/>
        <v>0</v>
      </c>
      <c r="AB4161" t="s">
        <v>447</v>
      </c>
      <c r="AC4161" s="46">
        <v>4853</v>
      </c>
      <c r="AD4161" s="46">
        <v>70</v>
      </c>
      <c r="AE4161" s="46">
        <v>69.099999999999994</v>
      </c>
      <c r="AF4161" s="46">
        <v>117</v>
      </c>
      <c r="AH4161" s="70" t="str">
        <f t="shared" si="473"/>
        <v/>
      </c>
      <c r="AI4161" s="70" t="str">
        <f t="shared" si="474"/>
        <v/>
      </c>
      <c r="AJ4161" s="70" t="str">
        <f t="shared" si="475"/>
        <v>X</v>
      </c>
      <c r="AK4161" s="70" t="str" cm="1">
        <f t="array" ref="AK4161">_xlfn.IFS(AH4161&lt;&gt;"","1",AI4161&lt;&gt;"","2",AJ4161&lt;&gt;"","3")</f>
        <v>3</v>
      </c>
    </row>
    <row r="4162" spans="1:37" x14ac:dyDescent="0.25">
      <c r="A4162" t="s">
        <v>1837</v>
      </c>
      <c r="B4162" t="s">
        <v>1838</v>
      </c>
      <c r="C4162" s="67" t="str">
        <f t="shared" ref="C4162:C4225" si="477">CONCATENATE(B4162," ",A4162)</f>
        <v>Eva LaRowe</v>
      </c>
      <c r="D4162" s="71" t="str" cm="1">
        <f t="array" ref="D4162">_xlfn.IFS(AK4162="1",CONCATENATE(C4162,"Regional"),AK4162="2",CONCATENATE(C4162,"Sectional"),AK4162="3",CONCATENATE(C4162,COUNTIF($C$1:C4162,C4162)))</f>
        <v>Eva LaRowe7</v>
      </c>
      <c r="E4162" s="66">
        <v>45175.520833333336</v>
      </c>
      <c r="F4162" t="s">
        <v>2660</v>
      </c>
      <c r="G4162" s="46">
        <v>15</v>
      </c>
      <c r="H4162" s="46">
        <v>99</v>
      </c>
      <c r="I4162" s="46">
        <v>7</v>
      </c>
      <c r="J4162" t="s">
        <v>679</v>
      </c>
      <c r="K4162" t="s">
        <v>447</v>
      </c>
      <c r="L4162" s="46">
        <v>4853</v>
      </c>
      <c r="M4162" s="46">
        <v>70</v>
      </c>
      <c r="N4162" s="46">
        <v>69.099999999999994</v>
      </c>
      <c r="O4162" s="46">
        <v>117</v>
      </c>
      <c r="P4162" s="46">
        <f t="shared" ref="P4162:P4225" si="478">IF(L4162&gt;4000,2,1)</f>
        <v>2</v>
      </c>
      <c r="R4162" s="67" t="s">
        <v>2843</v>
      </c>
      <c r="S4162" s="67">
        <f>COUNTIF(Y$2:$Y$100,R4162)</f>
        <v>0</v>
      </c>
      <c r="V4162" s="67">
        <f t="shared" ref="V4162:V4225" si="479">COUNTIF(R4162:R6785,Y4162)</f>
        <v>0</v>
      </c>
      <c r="AB4162" t="s">
        <v>447</v>
      </c>
      <c r="AC4162" s="46">
        <v>4853</v>
      </c>
      <c r="AD4162" s="46">
        <v>70</v>
      </c>
      <c r="AE4162" s="46">
        <v>69.099999999999994</v>
      </c>
      <c r="AF4162" s="46">
        <v>117</v>
      </c>
      <c r="AH4162" s="70" t="str">
        <f t="shared" ref="AH4162:AH4225" si="480">IF(ISNUMBER(SEARCH("regional",$F4162)),$F4162,"")</f>
        <v/>
      </c>
      <c r="AI4162" s="70" t="str">
        <f t="shared" ref="AI4162:AI4225" si="481">IF(ISNUMBER(SEARCH("sectional",$F4162)),$F4162,"")</f>
        <v/>
      </c>
      <c r="AJ4162" s="70" t="str">
        <f t="shared" ref="AJ4162:AJ4225" si="482">IF(AND(AH4162="",AI4162=""),"X","")</f>
        <v>X</v>
      </c>
      <c r="AK4162" s="70" t="str" cm="1">
        <f t="array" ref="AK4162">_xlfn.IFS(AH4162&lt;&gt;"","1",AI4162&lt;&gt;"","2",AJ4162&lt;&gt;"","3")</f>
        <v>3</v>
      </c>
    </row>
    <row r="4163" spans="1:37" x14ac:dyDescent="0.25">
      <c r="A4163" t="s">
        <v>320</v>
      </c>
      <c r="B4163" t="s">
        <v>499</v>
      </c>
      <c r="C4163" s="67" t="str">
        <f t="shared" si="477"/>
        <v>Macy Murphy</v>
      </c>
      <c r="D4163" s="71" t="str" cm="1">
        <f t="array" ref="D4163">_xlfn.IFS(AK4163="1",CONCATENATE(C4163,"Regional"),AK4163="2",CONCATENATE(C4163,"Sectional"),AK4163="3",CONCATENATE(C4163,COUNTIF($C$1:C4163,C4163)))</f>
        <v>Macy Murphy3</v>
      </c>
      <c r="E4163" s="66">
        <v>45175.520833333336</v>
      </c>
      <c r="F4163" t="s">
        <v>2660</v>
      </c>
      <c r="G4163" s="46">
        <v>15</v>
      </c>
      <c r="H4163" s="46">
        <v>99</v>
      </c>
      <c r="I4163" s="46">
        <v>7</v>
      </c>
      <c r="J4163" t="s">
        <v>679</v>
      </c>
      <c r="K4163" t="s">
        <v>447</v>
      </c>
      <c r="L4163" s="46">
        <v>4853</v>
      </c>
      <c r="M4163" s="46">
        <v>70</v>
      </c>
      <c r="N4163" s="46">
        <v>69.099999999999994</v>
      </c>
      <c r="O4163" s="46">
        <v>117</v>
      </c>
      <c r="P4163" s="46">
        <f t="shared" si="478"/>
        <v>2</v>
      </c>
      <c r="R4163" s="67" t="s">
        <v>2802</v>
      </c>
      <c r="S4163" s="67">
        <f>COUNTIF(Y$2:$Y$100,R4163)</f>
        <v>0</v>
      </c>
      <c r="V4163" s="67">
        <f t="shared" si="479"/>
        <v>0</v>
      </c>
      <c r="AB4163" t="s">
        <v>447</v>
      </c>
      <c r="AC4163" s="46">
        <v>4853</v>
      </c>
      <c r="AD4163" s="46">
        <v>70</v>
      </c>
      <c r="AE4163" s="46">
        <v>69.099999999999994</v>
      </c>
      <c r="AF4163" s="46">
        <v>117</v>
      </c>
      <c r="AH4163" s="70" t="str">
        <f t="shared" si="480"/>
        <v/>
      </c>
      <c r="AI4163" s="70" t="str">
        <f t="shared" si="481"/>
        <v/>
      </c>
      <c r="AJ4163" s="70" t="str">
        <f t="shared" si="482"/>
        <v>X</v>
      </c>
      <c r="AK4163" s="70" t="str" cm="1">
        <f t="array" ref="AK4163">_xlfn.IFS(AH4163&lt;&gt;"","1",AI4163&lt;&gt;"","2",AJ4163&lt;&gt;"","3")</f>
        <v>3</v>
      </c>
    </row>
    <row r="4164" spans="1:37" x14ac:dyDescent="0.25">
      <c r="A4164" t="s">
        <v>531</v>
      </c>
      <c r="B4164" t="s">
        <v>434</v>
      </c>
      <c r="C4164" s="67" t="str">
        <f t="shared" si="477"/>
        <v>Ella Shea</v>
      </c>
      <c r="D4164" s="71" t="str" cm="1">
        <f t="array" ref="D4164">_xlfn.IFS(AK4164="1",CONCATENATE(C4164,"Regional"),AK4164="2",CONCATENATE(C4164,"Sectional"),AK4164="3",CONCATENATE(C4164,COUNTIF($C$1:C4164,C4164)))</f>
        <v>Ella Shea3</v>
      </c>
      <c r="E4164" s="66">
        <v>45175.520833333336</v>
      </c>
      <c r="F4164" t="s">
        <v>2660</v>
      </c>
      <c r="G4164" s="46">
        <v>15</v>
      </c>
      <c r="H4164" s="46">
        <v>104</v>
      </c>
      <c r="I4164" s="46">
        <v>9</v>
      </c>
      <c r="J4164" t="s">
        <v>679</v>
      </c>
      <c r="K4164" t="s">
        <v>447</v>
      </c>
      <c r="L4164" s="46">
        <v>4853</v>
      </c>
      <c r="M4164" s="46">
        <v>70</v>
      </c>
      <c r="N4164" s="46">
        <v>69.099999999999994</v>
      </c>
      <c r="O4164" s="46">
        <v>117</v>
      </c>
      <c r="P4164" s="46">
        <f t="shared" si="478"/>
        <v>2</v>
      </c>
      <c r="R4164" s="67" t="s">
        <v>1286</v>
      </c>
      <c r="S4164" s="67">
        <f>COUNTIF(Y$2:$Y$100,R4164)</f>
        <v>0</v>
      </c>
      <c r="V4164" s="67">
        <f t="shared" si="479"/>
        <v>0</v>
      </c>
      <c r="AB4164" t="s">
        <v>447</v>
      </c>
      <c r="AC4164" s="46">
        <v>4853</v>
      </c>
      <c r="AD4164" s="46">
        <v>70</v>
      </c>
      <c r="AE4164" s="46">
        <v>69.099999999999994</v>
      </c>
      <c r="AF4164" s="46">
        <v>117</v>
      </c>
      <c r="AH4164" s="70" t="str">
        <f t="shared" si="480"/>
        <v/>
      </c>
      <c r="AI4164" s="70" t="str">
        <f t="shared" si="481"/>
        <v/>
      </c>
      <c r="AJ4164" s="70" t="str">
        <f t="shared" si="482"/>
        <v>X</v>
      </c>
      <c r="AK4164" s="70" t="str" cm="1">
        <f t="array" ref="AK4164">_xlfn.IFS(AH4164&lt;&gt;"","1",AI4164&lt;&gt;"","2",AJ4164&lt;&gt;"","3")</f>
        <v>3</v>
      </c>
    </row>
    <row r="4165" spans="1:37" x14ac:dyDescent="0.25">
      <c r="A4165" t="s">
        <v>378</v>
      </c>
      <c r="B4165" t="s">
        <v>876</v>
      </c>
      <c r="C4165" s="67" t="str">
        <f t="shared" si="477"/>
        <v>Jaelyn Welch</v>
      </c>
      <c r="D4165" s="71" t="str" cm="1">
        <f t="array" ref="D4165">_xlfn.IFS(AK4165="1",CONCATENATE(C4165,"Regional"),AK4165="2",CONCATENATE(C4165,"Sectional"),AK4165="3",CONCATENATE(C4165,COUNTIF($C$1:C4165,C4165)))</f>
        <v>Jaelyn Welch5</v>
      </c>
      <c r="E4165" s="66">
        <v>45175.520833333336</v>
      </c>
      <c r="F4165" t="s">
        <v>2660</v>
      </c>
      <c r="G4165" s="46">
        <v>15</v>
      </c>
      <c r="H4165" s="46">
        <v>107</v>
      </c>
      <c r="I4165" s="46">
        <v>10</v>
      </c>
      <c r="J4165" t="s">
        <v>679</v>
      </c>
      <c r="K4165" t="s">
        <v>447</v>
      </c>
      <c r="L4165" s="46">
        <v>4853</v>
      </c>
      <c r="M4165" s="46">
        <v>70</v>
      </c>
      <c r="N4165" s="46">
        <v>69.099999999999994</v>
      </c>
      <c r="O4165" s="46">
        <v>117</v>
      </c>
      <c r="P4165" s="46">
        <f t="shared" si="478"/>
        <v>2</v>
      </c>
      <c r="R4165" s="67" t="s">
        <v>2848</v>
      </c>
      <c r="S4165" s="67">
        <f>COUNTIF(Y$2:$Y$100,R4165)</f>
        <v>0</v>
      </c>
      <c r="V4165" s="67">
        <f t="shared" si="479"/>
        <v>0</v>
      </c>
      <c r="AB4165" t="s">
        <v>447</v>
      </c>
      <c r="AC4165" s="46">
        <v>4853</v>
      </c>
      <c r="AD4165" s="46">
        <v>70</v>
      </c>
      <c r="AE4165" s="46">
        <v>69.099999999999994</v>
      </c>
      <c r="AF4165" s="46">
        <v>117</v>
      </c>
      <c r="AH4165" s="70" t="str">
        <f t="shared" si="480"/>
        <v/>
      </c>
      <c r="AI4165" s="70" t="str">
        <f t="shared" si="481"/>
        <v/>
      </c>
      <c r="AJ4165" s="70" t="str">
        <f t="shared" si="482"/>
        <v>X</v>
      </c>
      <c r="AK4165" s="70" t="str" cm="1">
        <f t="array" ref="AK4165">_xlfn.IFS(AH4165&lt;&gt;"","1",AI4165&lt;&gt;"","2",AJ4165&lt;&gt;"","3")</f>
        <v>3</v>
      </c>
    </row>
    <row r="4166" spans="1:37" x14ac:dyDescent="0.25">
      <c r="A4166" t="s">
        <v>196</v>
      </c>
      <c r="B4166" t="s">
        <v>459</v>
      </c>
      <c r="C4166" s="67" t="str">
        <f t="shared" si="477"/>
        <v>Addison Simon</v>
      </c>
      <c r="D4166" s="71" t="str" cm="1">
        <f t="array" ref="D4166">_xlfn.IFS(AK4166="1",CONCATENATE(C4166,"Regional"),AK4166="2",CONCATENATE(C4166,"Sectional"),AK4166="3",CONCATENATE(C4166,COUNTIF($C$1:C4166,C4166)))</f>
        <v>Addison Simon1</v>
      </c>
      <c r="E4166" s="66">
        <v>45175.520833333336</v>
      </c>
      <c r="F4166" t="s">
        <v>2660</v>
      </c>
      <c r="G4166" s="46">
        <v>15</v>
      </c>
      <c r="H4166" s="46">
        <v>108</v>
      </c>
      <c r="I4166" s="46">
        <v>11</v>
      </c>
      <c r="J4166" t="s">
        <v>679</v>
      </c>
      <c r="K4166" t="s">
        <v>447</v>
      </c>
      <c r="L4166" s="46">
        <v>4853</v>
      </c>
      <c r="M4166" s="46">
        <v>70</v>
      </c>
      <c r="N4166" s="46">
        <v>69.099999999999994</v>
      </c>
      <c r="O4166" s="46">
        <v>117</v>
      </c>
      <c r="P4166" s="46">
        <f t="shared" si="478"/>
        <v>2</v>
      </c>
      <c r="R4166" s="67" t="s">
        <v>3353</v>
      </c>
      <c r="S4166" s="67">
        <f>COUNTIF(Y$2:$Y$100,R4166)</f>
        <v>0</v>
      </c>
      <c r="V4166" s="67">
        <f t="shared" si="479"/>
        <v>0</v>
      </c>
      <c r="AB4166" t="s">
        <v>447</v>
      </c>
      <c r="AC4166" s="46">
        <v>4853</v>
      </c>
      <c r="AD4166" s="46">
        <v>70</v>
      </c>
      <c r="AE4166" s="46">
        <v>69.099999999999994</v>
      </c>
      <c r="AF4166" s="46">
        <v>117</v>
      </c>
      <c r="AH4166" s="70" t="str">
        <f t="shared" si="480"/>
        <v/>
      </c>
      <c r="AI4166" s="70" t="str">
        <f t="shared" si="481"/>
        <v/>
      </c>
      <c r="AJ4166" s="70" t="str">
        <f t="shared" si="482"/>
        <v>X</v>
      </c>
      <c r="AK4166" s="70" t="str" cm="1">
        <f t="array" ref="AK4166">_xlfn.IFS(AH4166&lt;&gt;"","1",AI4166&lt;&gt;"","2",AJ4166&lt;&gt;"","3")</f>
        <v>3</v>
      </c>
    </row>
    <row r="4167" spans="1:37" x14ac:dyDescent="0.25">
      <c r="A4167" t="s">
        <v>940</v>
      </c>
      <c r="B4167" t="s">
        <v>2731</v>
      </c>
      <c r="C4167" s="67" t="str">
        <f t="shared" si="477"/>
        <v>Itziar Torres</v>
      </c>
      <c r="D4167" s="71" t="str" cm="1">
        <f t="array" ref="D4167">_xlfn.IFS(AK4167="1",CONCATENATE(C4167,"Regional"),AK4167="2",CONCATENATE(C4167,"Sectional"),AK4167="3",CONCATENATE(C4167,COUNTIF($C$1:C4167,C4167)))</f>
        <v>Itziar Torres1</v>
      </c>
      <c r="E4167" s="66">
        <v>45175.520833333336</v>
      </c>
      <c r="F4167" t="s">
        <v>2660</v>
      </c>
      <c r="G4167" s="46">
        <v>15</v>
      </c>
      <c r="H4167" s="46">
        <v>109</v>
      </c>
      <c r="I4167" s="46">
        <v>12</v>
      </c>
      <c r="J4167" t="s">
        <v>679</v>
      </c>
      <c r="K4167" t="s">
        <v>447</v>
      </c>
      <c r="L4167" s="46">
        <v>4853</v>
      </c>
      <c r="M4167" s="46">
        <v>70</v>
      </c>
      <c r="N4167" s="46">
        <v>69.099999999999994</v>
      </c>
      <c r="O4167" s="46">
        <v>117</v>
      </c>
      <c r="P4167" s="46">
        <f t="shared" si="478"/>
        <v>2</v>
      </c>
      <c r="R4167" s="67" t="s">
        <v>3664</v>
      </c>
      <c r="S4167" s="67">
        <f>COUNTIF(Y$2:$Y$100,R4167)</f>
        <v>0</v>
      </c>
      <c r="V4167" s="67">
        <f t="shared" si="479"/>
        <v>0</v>
      </c>
      <c r="AB4167" t="s">
        <v>447</v>
      </c>
      <c r="AC4167" s="46">
        <v>4853</v>
      </c>
      <c r="AD4167" s="46">
        <v>70</v>
      </c>
      <c r="AE4167" s="46">
        <v>69.099999999999994</v>
      </c>
      <c r="AF4167" s="46">
        <v>117</v>
      </c>
      <c r="AH4167" s="70" t="str">
        <f t="shared" si="480"/>
        <v/>
      </c>
      <c r="AI4167" s="70" t="str">
        <f t="shared" si="481"/>
        <v/>
      </c>
      <c r="AJ4167" s="70" t="str">
        <f t="shared" si="482"/>
        <v>X</v>
      </c>
      <c r="AK4167" s="70" t="str" cm="1">
        <f t="array" ref="AK4167">_xlfn.IFS(AH4167&lt;&gt;"","1",AI4167&lt;&gt;"","2",AJ4167&lt;&gt;"","3")</f>
        <v>3</v>
      </c>
    </row>
    <row r="4168" spans="1:37" x14ac:dyDescent="0.25">
      <c r="A4168" t="s">
        <v>325</v>
      </c>
      <c r="B4168" t="s">
        <v>353</v>
      </c>
      <c r="C4168" s="67" t="str">
        <f t="shared" si="477"/>
        <v>Olivia Norton</v>
      </c>
      <c r="D4168" s="71" t="str" cm="1">
        <f t="array" ref="D4168">_xlfn.IFS(AK4168="1",CONCATENATE(C4168,"Regional"),AK4168="2",CONCATENATE(C4168,"Sectional"),AK4168="3",CONCATENATE(C4168,COUNTIF($C$1:C4168,C4168)))</f>
        <v>Olivia Norton6</v>
      </c>
      <c r="E4168" s="66">
        <v>45175.520833333336</v>
      </c>
      <c r="F4168" t="s">
        <v>2660</v>
      </c>
      <c r="G4168" s="46">
        <v>15</v>
      </c>
      <c r="H4168" s="46">
        <v>110</v>
      </c>
      <c r="I4168" s="46">
        <v>13</v>
      </c>
      <c r="J4168" t="s">
        <v>679</v>
      </c>
      <c r="K4168" t="s">
        <v>447</v>
      </c>
      <c r="L4168" s="46">
        <v>4853</v>
      </c>
      <c r="M4168" s="46">
        <v>70</v>
      </c>
      <c r="N4168" s="46">
        <v>69.099999999999994</v>
      </c>
      <c r="O4168" s="46">
        <v>117</v>
      </c>
      <c r="P4168" s="46">
        <f t="shared" si="478"/>
        <v>2</v>
      </c>
      <c r="R4168" s="67" t="s">
        <v>2850</v>
      </c>
      <c r="S4168" s="67">
        <f>COUNTIF(Y$2:$Y$100,R4168)</f>
        <v>0</v>
      </c>
      <c r="V4168" s="67">
        <f t="shared" si="479"/>
        <v>0</v>
      </c>
      <c r="AB4168" t="s">
        <v>447</v>
      </c>
      <c r="AC4168" s="46">
        <v>4853</v>
      </c>
      <c r="AD4168" s="46">
        <v>70</v>
      </c>
      <c r="AE4168" s="46">
        <v>69.099999999999994</v>
      </c>
      <c r="AF4168" s="46">
        <v>117</v>
      </c>
      <c r="AH4168" s="70" t="str">
        <f t="shared" si="480"/>
        <v/>
      </c>
      <c r="AI4168" s="70" t="str">
        <f t="shared" si="481"/>
        <v/>
      </c>
      <c r="AJ4168" s="70" t="str">
        <f t="shared" si="482"/>
        <v>X</v>
      </c>
      <c r="AK4168" s="70" t="str" cm="1">
        <f t="array" ref="AK4168">_xlfn.IFS(AH4168&lt;&gt;"","1",AI4168&lt;&gt;"","2",AJ4168&lt;&gt;"","3")</f>
        <v>3</v>
      </c>
    </row>
    <row r="4169" spans="1:37" x14ac:dyDescent="0.25">
      <c r="A4169" t="s">
        <v>3391</v>
      </c>
      <c r="B4169" t="s">
        <v>452</v>
      </c>
      <c r="C4169" s="67" t="str">
        <f t="shared" si="477"/>
        <v>Sophia Provenzano</v>
      </c>
      <c r="D4169" s="71" t="str" cm="1">
        <f t="array" ref="D4169">_xlfn.IFS(AK4169="1",CONCATENATE(C4169,"Regional"),AK4169="2",CONCATENATE(C4169,"Sectional"),AK4169="3",CONCATENATE(C4169,COUNTIF($C$1:C4169,C4169)))</f>
        <v>Sophia Provenzano7</v>
      </c>
      <c r="E4169" s="66">
        <v>45175.520833333336</v>
      </c>
      <c r="F4169" t="s">
        <v>2660</v>
      </c>
      <c r="G4169" s="46">
        <v>15</v>
      </c>
      <c r="H4169" s="46">
        <v>118</v>
      </c>
      <c r="I4169" s="46">
        <v>14</v>
      </c>
      <c r="J4169" t="s">
        <v>679</v>
      </c>
      <c r="K4169" t="s">
        <v>447</v>
      </c>
      <c r="L4169" s="46">
        <v>4853</v>
      </c>
      <c r="M4169" s="46">
        <v>70</v>
      </c>
      <c r="N4169" s="46">
        <v>69.099999999999994</v>
      </c>
      <c r="O4169" s="46">
        <v>117</v>
      </c>
      <c r="P4169" s="46">
        <f t="shared" si="478"/>
        <v>2</v>
      </c>
      <c r="R4169" s="67" t="s">
        <v>3505</v>
      </c>
      <c r="S4169" s="67">
        <f>COUNTIF(Y$2:$Y$100,R4169)</f>
        <v>0</v>
      </c>
      <c r="V4169" s="67">
        <f t="shared" si="479"/>
        <v>0</v>
      </c>
      <c r="AB4169" t="s">
        <v>447</v>
      </c>
      <c r="AC4169" s="46">
        <v>4853</v>
      </c>
      <c r="AD4169" s="46">
        <v>70</v>
      </c>
      <c r="AE4169" s="46">
        <v>69.099999999999994</v>
      </c>
      <c r="AF4169" s="46">
        <v>117</v>
      </c>
      <c r="AH4169" s="70" t="str">
        <f t="shared" si="480"/>
        <v/>
      </c>
      <c r="AI4169" s="70" t="str">
        <f t="shared" si="481"/>
        <v/>
      </c>
      <c r="AJ4169" s="70" t="str">
        <f t="shared" si="482"/>
        <v>X</v>
      </c>
      <c r="AK4169" s="70" t="str" cm="1">
        <f t="array" ref="AK4169">_xlfn.IFS(AH4169&lt;&gt;"","1",AI4169&lt;&gt;"","2",AJ4169&lt;&gt;"","3")</f>
        <v>3</v>
      </c>
    </row>
    <row r="4170" spans="1:37" x14ac:dyDescent="0.25">
      <c r="A4170" t="s">
        <v>1847</v>
      </c>
      <c r="B4170" t="s">
        <v>1848</v>
      </c>
      <c r="C4170" s="67" t="str">
        <f t="shared" si="477"/>
        <v>Kira Jennings</v>
      </c>
      <c r="D4170" s="71" t="str" cm="1">
        <f t="array" ref="D4170">_xlfn.IFS(AK4170="1",CONCATENATE(C4170,"Regional"),AK4170="2",CONCATENATE(C4170,"Sectional"),AK4170="3",CONCATENATE(C4170,COUNTIF($C$1:C4170,C4170)))</f>
        <v>Kira Jennings6</v>
      </c>
      <c r="E4170" s="66">
        <v>45175.520833333336</v>
      </c>
      <c r="F4170" t="s">
        <v>2660</v>
      </c>
      <c r="G4170" s="46">
        <v>15</v>
      </c>
      <c r="H4170" s="46">
        <v>125</v>
      </c>
      <c r="I4170" s="46">
        <v>15</v>
      </c>
      <c r="J4170" t="s">
        <v>679</v>
      </c>
      <c r="K4170" t="s">
        <v>447</v>
      </c>
      <c r="L4170" s="46">
        <v>4853</v>
      </c>
      <c r="M4170" s="46">
        <v>70</v>
      </c>
      <c r="N4170" s="46">
        <v>69.099999999999994</v>
      </c>
      <c r="O4170" s="46">
        <v>117</v>
      </c>
      <c r="P4170" s="46">
        <f t="shared" si="478"/>
        <v>2</v>
      </c>
      <c r="R4170" s="67" t="s">
        <v>2855</v>
      </c>
      <c r="S4170" s="67">
        <f>COUNTIF(Y$2:$Y$100,R4170)</f>
        <v>0</v>
      </c>
      <c r="V4170" s="67">
        <f t="shared" si="479"/>
        <v>0</v>
      </c>
      <c r="AB4170" t="s">
        <v>447</v>
      </c>
      <c r="AC4170" s="46">
        <v>4853</v>
      </c>
      <c r="AD4170" s="46">
        <v>70</v>
      </c>
      <c r="AE4170" s="46">
        <v>69.099999999999994</v>
      </c>
      <c r="AF4170" s="46">
        <v>117</v>
      </c>
      <c r="AH4170" s="70" t="str">
        <f t="shared" si="480"/>
        <v/>
      </c>
      <c r="AI4170" s="70" t="str">
        <f t="shared" si="481"/>
        <v/>
      </c>
      <c r="AJ4170" s="70" t="str">
        <f t="shared" si="482"/>
        <v>X</v>
      </c>
      <c r="AK4170" s="70" t="str" cm="1">
        <f t="array" ref="AK4170">_xlfn.IFS(AH4170&lt;&gt;"","1",AI4170&lt;&gt;"","2",AJ4170&lt;&gt;"","3")</f>
        <v>3</v>
      </c>
    </row>
    <row r="4171" spans="1:37" x14ac:dyDescent="0.25">
      <c r="A4171" t="s">
        <v>351</v>
      </c>
      <c r="B4171" t="s">
        <v>199</v>
      </c>
      <c r="C4171" s="67" t="str">
        <f t="shared" si="477"/>
        <v>Payton Schmidt</v>
      </c>
      <c r="D4171" s="71" t="str" cm="1">
        <f t="array" ref="D4171">_xlfn.IFS(AK4171="1",CONCATENATE(C4171,"Regional"),AK4171="2",CONCATENATE(C4171,"Sectional"),AK4171="3",CONCATENATE(C4171,COUNTIF($C$1:C4171,C4171)))</f>
        <v>Payton Schmidt6</v>
      </c>
      <c r="E4171" s="66">
        <v>45175.604166666664</v>
      </c>
      <c r="F4171" t="s">
        <v>2366</v>
      </c>
      <c r="G4171" s="46">
        <v>40</v>
      </c>
      <c r="H4171" s="46">
        <v>36</v>
      </c>
      <c r="I4171" s="46">
        <v>1</v>
      </c>
      <c r="J4171" t="s">
        <v>2367</v>
      </c>
      <c r="K4171" t="s">
        <v>83</v>
      </c>
      <c r="L4171" s="46">
        <v>2438</v>
      </c>
      <c r="M4171" s="46">
        <v>35</v>
      </c>
      <c r="N4171" s="46">
        <v>34</v>
      </c>
      <c r="O4171" s="46">
        <v>117</v>
      </c>
      <c r="P4171" s="46">
        <f t="shared" si="478"/>
        <v>1</v>
      </c>
      <c r="R4171" s="67" t="s">
        <v>1237</v>
      </c>
      <c r="S4171" s="67">
        <f>COUNTIF(Y$2:$Y$100,R4171)</f>
        <v>0</v>
      </c>
      <c r="V4171" s="67">
        <f t="shared" si="479"/>
        <v>0</v>
      </c>
      <c r="X4171"/>
      <c r="Y4171" s="67" t="str">
        <f t="shared" ref="Y4171:Y4202" si="483">CONCATENATE(W4171," ",X4171)</f>
        <v xml:space="preserve"> </v>
      </c>
      <c r="AB4171" t="s">
        <v>83</v>
      </c>
      <c r="AC4171" s="46">
        <v>2438</v>
      </c>
      <c r="AD4171" s="46">
        <v>35</v>
      </c>
      <c r="AE4171" s="46">
        <v>34</v>
      </c>
      <c r="AF4171" s="46">
        <v>117</v>
      </c>
      <c r="AH4171" s="70" t="str">
        <f t="shared" si="480"/>
        <v/>
      </c>
      <c r="AI4171" s="70" t="str">
        <f t="shared" si="481"/>
        <v/>
      </c>
      <c r="AJ4171" s="70" t="str">
        <f t="shared" si="482"/>
        <v>X</v>
      </c>
      <c r="AK4171" s="70" t="str" cm="1">
        <f t="array" ref="AK4171">_xlfn.IFS(AH4171&lt;&gt;"","1",AI4171&lt;&gt;"","2",AJ4171&lt;&gt;"","3")</f>
        <v>3</v>
      </c>
    </row>
    <row r="4172" spans="1:37" x14ac:dyDescent="0.25">
      <c r="A4172" t="s">
        <v>592</v>
      </c>
      <c r="B4172" t="s">
        <v>428</v>
      </c>
      <c r="C4172" s="67" t="str">
        <f t="shared" si="477"/>
        <v>Annika Bilau</v>
      </c>
      <c r="D4172" s="71" t="str" cm="1">
        <f t="array" ref="D4172">_xlfn.IFS(AK4172="1",CONCATENATE(C4172,"Regional"),AK4172="2",CONCATENATE(C4172,"Sectional"),AK4172="3",CONCATENATE(C4172,COUNTIF($C$1:C4172,C4172)))</f>
        <v>Annika Bilau6</v>
      </c>
      <c r="E4172" s="66">
        <v>45175.604166666664</v>
      </c>
      <c r="F4172" t="s">
        <v>2366</v>
      </c>
      <c r="G4172" s="46">
        <v>40</v>
      </c>
      <c r="H4172" s="46">
        <v>39</v>
      </c>
      <c r="I4172" s="46">
        <v>2</v>
      </c>
      <c r="J4172" t="s">
        <v>2367</v>
      </c>
      <c r="K4172" t="s">
        <v>83</v>
      </c>
      <c r="L4172" s="46">
        <v>2438</v>
      </c>
      <c r="M4172" s="46">
        <v>35</v>
      </c>
      <c r="N4172" s="46">
        <v>34</v>
      </c>
      <c r="O4172" s="46">
        <v>117</v>
      </c>
      <c r="P4172" s="46">
        <f t="shared" si="478"/>
        <v>1</v>
      </c>
      <c r="R4172" s="67" t="s">
        <v>1239</v>
      </c>
      <c r="S4172" s="67">
        <f>COUNTIF(Y$2:$Y$100,R4172)</f>
        <v>0</v>
      </c>
      <c r="V4172" s="67">
        <f t="shared" si="479"/>
        <v>0</v>
      </c>
      <c r="X4172"/>
      <c r="Y4172" s="67" t="str">
        <f t="shared" si="483"/>
        <v xml:space="preserve"> </v>
      </c>
      <c r="AB4172" t="s">
        <v>83</v>
      </c>
      <c r="AC4172" s="46">
        <v>2438</v>
      </c>
      <c r="AD4172" s="46">
        <v>35</v>
      </c>
      <c r="AE4172" s="46">
        <v>34</v>
      </c>
      <c r="AF4172" s="46">
        <v>117</v>
      </c>
      <c r="AH4172" s="70" t="str">
        <f t="shared" si="480"/>
        <v/>
      </c>
      <c r="AI4172" s="70" t="str">
        <f t="shared" si="481"/>
        <v/>
      </c>
      <c r="AJ4172" s="70" t="str">
        <f t="shared" si="482"/>
        <v>X</v>
      </c>
      <c r="AK4172" s="70" t="str" cm="1">
        <f t="array" ref="AK4172">_xlfn.IFS(AH4172&lt;&gt;"","1",AI4172&lt;&gt;"","2",AJ4172&lt;&gt;"","3")</f>
        <v>3</v>
      </c>
    </row>
    <row r="4173" spans="1:37" x14ac:dyDescent="0.25">
      <c r="A4173" t="s">
        <v>3447</v>
      </c>
      <c r="B4173" t="s">
        <v>688</v>
      </c>
      <c r="C4173" s="67" t="str">
        <f t="shared" si="477"/>
        <v>Leah Romano</v>
      </c>
      <c r="D4173" s="71" t="str" cm="1">
        <f t="array" ref="D4173">_xlfn.IFS(AK4173="1",CONCATENATE(C4173,"Regional"),AK4173="2",CONCATENATE(C4173,"Sectional"),AK4173="3",CONCATENATE(C4173,COUNTIF($C$1:C4173,C4173)))</f>
        <v>Leah Romano2</v>
      </c>
      <c r="E4173" s="66">
        <v>45175.604166666664</v>
      </c>
      <c r="F4173" t="s">
        <v>2366</v>
      </c>
      <c r="G4173" s="46">
        <v>40</v>
      </c>
      <c r="H4173" s="46">
        <v>42</v>
      </c>
      <c r="I4173" s="46">
        <v>3</v>
      </c>
      <c r="J4173" t="s">
        <v>2367</v>
      </c>
      <c r="K4173" t="s">
        <v>83</v>
      </c>
      <c r="L4173" s="46">
        <v>2438</v>
      </c>
      <c r="M4173" s="46">
        <v>35</v>
      </c>
      <c r="N4173" s="46">
        <v>34</v>
      </c>
      <c r="O4173" s="46">
        <v>117</v>
      </c>
      <c r="P4173" s="46">
        <f t="shared" si="478"/>
        <v>1</v>
      </c>
      <c r="R4173" s="67" t="s">
        <v>3654</v>
      </c>
      <c r="S4173" s="67">
        <f>COUNTIF(Y$2:$Y$100,R4173)</f>
        <v>0</v>
      </c>
      <c r="V4173" s="67">
        <f t="shared" si="479"/>
        <v>0</v>
      </c>
      <c r="X4173"/>
      <c r="Y4173" s="67" t="str">
        <f t="shared" si="483"/>
        <v xml:space="preserve"> </v>
      </c>
      <c r="AB4173" t="s">
        <v>83</v>
      </c>
      <c r="AC4173" s="46">
        <v>2438</v>
      </c>
      <c r="AD4173" s="46">
        <v>35</v>
      </c>
      <c r="AE4173" s="46">
        <v>34</v>
      </c>
      <c r="AF4173" s="46">
        <v>117</v>
      </c>
      <c r="AH4173" s="70" t="str">
        <f t="shared" si="480"/>
        <v/>
      </c>
      <c r="AI4173" s="70" t="str">
        <f t="shared" si="481"/>
        <v/>
      </c>
      <c r="AJ4173" s="70" t="str">
        <f t="shared" si="482"/>
        <v>X</v>
      </c>
      <c r="AK4173" s="70" t="str" cm="1">
        <f t="array" ref="AK4173">_xlfn.IFS(AH4173&lt;&gt;"","1",AI4173&lt;&gt;"","2",AJ4173&lt;&gt;"","3")</f>
        <v>3</v>
      </c>
    </row>
    <row r="4174" spans="1:37" x14ac:dyDescent="0.25">
      <c r="A4174" t="s">
        <v>251</v>
      </c>
      <c r="B4174" t="s">
        <v>482</v>
      </c>
      <c r="C4174" s="67" t="str">
        <f t="shared" si="477"/>
        <v>Breezy Roman</v>
      </c>
      <c r="D4174" s="71" t="str" cm="1">
        <f t="array" ref="D4174">_xlfn.IFS(AK4174="1",CONCATENATE(C4174,"Regional"),AK4174="2",CONCATENATE(C4174,"Sectional"),AK4174="3",CONCATENATE(C4174,COUNTIF($C$1:C4174,C4174)))</f>
        <v>Breezy Roman6</v>
      </c>
      <c r="E4174" s="66">
        <v>45175.604166666664</v>
      </c>
      <c r="F4174" t="s">
        <v>2366</v>
      </c>
      <c r="G4174" s="46">
        <v>40</v>
      </c>
      <c r="H4174" s="46">
        <v>43</v>
      </c>
      <c r="I4174" s="46">
        <v>4</v>
      </c>
      <c r="J4174" t="s">
        <v>2367</v>
      </c>
      <c r="K4174" t="s">
        <v>83</v>
      </c>
      <c r="L4174" s="46">
        <v>2438</v>
      </c>
      <c r="M4174" s="46">
        <v>35</v>
      </c>
      <c r="N4174" s="46">
        <v>34</v>
      </c>
      <c r="O4174" s="46">
        <v>117</v>
      </c>
      <c r="P4174" s="46">
        <f t="shared" si="478"/>
        <v>1</v>
      </c>
      <c r="R4174" s="67" t="s">
        <v>1173</v>
      </c>
      <c r="S4174" s="67">
        <f>COUNTIF(Y$2:$Y$100,R4174)</f>
        <v>0</v>
      </c>
      <c r="V4174" s="67">
        <f t="shared" si="479"/>
        <v>0</v>
      </c>
      <c r="X4174"/>
      <c r="Y4174" s="67" t="str">
        <f t="shared" si="483"/>
        <v xml:space="preserve"> </v>
      </c>
      <c r="AB4174" t="s">
        <v>83</v>
      </c>
      <c r="AC4174" s="46">
        <v>2438</v>
      </c>
      <c r="AD4174" s="46">
        <v>35</v>
      </c>
      <c r="AE4174" s="46">
        <v>34</v>
      </c>
      <c r="AF4174" s="46">
        <v>117</v>
      </c>
      <c r="AH4174" s="70" t="str">
        <f t="shared" si="480"/>
        <v/>
      </c>
      <c r="AI4174" s="70" t="str">
        <f t="shared" si="481"/>
        <v/>
      </c>
      <c r="AJ4174" s="70" t="str">
        <f t="shared" si="482"/>
        <v>X</v>
      </c>
      <c r="AK4174" s="70" t="str" cm="1">
        <f t="array" ref="AK4174">_xlfn.IFS(AH4174&lt;&gt;"","1",AI4174&lt;&gt;"","2",AJ4174&lt;&gt;"","3")</f>
        <v>3</v>
      </c>
    </row>
    <row r="4175" spans="1:37" x14ac:dyDescent="0.25">
      <c r="A4175" t="s">
        <v>370</v>
      </c>
      <c r="B4175" t="s">
        <v>1115</v>
      </c>
      <c r="C4175" s="67" t="str">
        <f t="shared" si="477"/>
        <v>Jill Thompson</v>
      </c>
      <c r="D4175" s="71" t="str" cm="1">
        <f t="array" ref="D4175">_xlfn.IFS(AK4175="1",CONCATENATE(C4175,"Regional"),AK4175="2",CONCATENATE(C4175,"Sectional"),AK4175="3",CONCATENATE(C4175,COUNTIF($C$1:C4175,C4175)))</f>
        <v>Jill Thompson3</v>
      </c>
      <c r="E4175" s="66">
        <v>45175.604166666664</v>
      </c>
      <c r="F4175" t="s">
        <v>2366</v>
      </c>
      <c r="G4175" s="46">
        <v>40</v>
      </c>
      <c r="H4175" s="46">
        <v>43</v>
      </c>
      <c r="I4175" s="46">
        <v>4</v>
      </c>
      <c r="J4175" t="s">
        <v>2367</v>
      </c>
      <c r="K4175" t="s">
        <v>83</v>
      </c>
      <c r="L4175" s="46">
        <v>2438</v>
      </c>
      <c r="M4175" s="46">
        <v>35</v>
      </c>
      <c r="N4175" s="46">
        <v>34</v>
      </c>
      <c r="O4175" s="46">
        <v>117</v>
      </c>
      <c r="P4175" s="46">
        <f t="shared" si="478"/>
        <v>1</v>
      </c>
      <c r="R4175" s="67" t="s">
        <v>2777</v>
      </c>
      <c r="S4175" s="67">
        <f>COUNTIF(Y$2:$Y$100,R4175)</f>
        <v>0</v>
      </c>
      <c r="V4175" s="67">
        <f t="shared" si="479"/>
        <v>0</v>
      </c>
      <c r="X4175"/>
      <c r="Y4175" s="67" t="str">
        <f t="shared" si="483"/>
        <v xml:space="preserve"> </v>
      </c>
      <c r="AB4175" t="s">
        <v>83</v>
      </c>
      <c r="AC4175" s="46">
        <v>2438</v>
      </c>
      <c r="AD4175" s="46">
        <v>35</v>
      </c>
      <c r="AE4175" s="46">
        <v>34</v>
      </c>
      <c r="AF4175" s="46">
        <v>117</v>
      </c>
      <c r="AH4175" s="70" t="str">
        <f t="shared" si="480"/>
        <v/>
      </c>
      <c r="AI4175" s="70" t="str">
        <f t="shared" si="481"/>
        <v/>
      </c>
      <c r="AJ4175" s="70" t="str">
        <f t="shared" si="482"/>
        <v>X</v>
      </c>
      <c r="AK4175" s="70" t="str" cm="1">
        <f t="array" ref="AK4175">_xlfn.IFS(AH4175&lt;&gt;"","1",AI4175&lt;&gt;"","2",AJ4175&lt;&gt;"","3")</f>
        <v>3</v>
      </c>
    </row>
    <row r="4176" spans="1:37" x14ac:dyDescent="0.25">
      <c r="A4176" t="s">
        <v>845</v>
      </c>
      <c r="B4176" t="s">
        <v>232</v>
      </c>
      <c r="C4176" s="67" t="str">
        <f t="shared" si="477"/>
        <v>Claudia Maze</v>
      </c>
      <c r="D4176" s="71" t="str" cm="1">
        <f t="array" ref="D4176">_xlfn.IFS(AK4176="1",CONCATENATE(C4176,"Regional"),AK4176="2",CONCATENATE(C4176,"Sectional"),AK4176="3",CONCATENATE(C4176,COUNTIF($C$1:C4176,C4176)))</f>
        <v>Claudia Maze5</v>
      </c>
      <c r="E4176" s="66">
        <v>45175.604166666664</v>
      </c>
      <c r="F4176" t="s">
        <v>2366</v>
      </c>
      <c r="G4176" s="46">
        <v>40</v>
      </c>
      <c r="H4176" s="46">
        <v>45</v>
      </c>
      <c r="I4176" s="46">
        <v>6</v>
      </c>
      <c r="J4176" t="s">
        <v>2367</v>
      </c>
      <c r="K4176" t="s">
        <v>83</v>
      </c>
      <c r="L4176" s="46">
        <v>2438</v>
      </c>
      <c r="M4176" s="46">
        <v>35</v>
      </c>
      <c r="N4176" s="46">
        <v>34</v>
      </c>
      <c r="O4176" s="46">
        <v>117</v>
      </c>
      <c r="P4176" s="46">
        <f t="shared" si="478"/>
        <v>1</v>
      </c>
      <c r="R4176" s="67" t="s">
        <v>2778</v>
      </c>
      <c r="S4176" s="67">
        <f>COUNTIF(Y$2:$Y$100,R4176)</f>
        <v>0</v>
      </c>
      <c r="V4176" s="67">
        <f t="shared" si="479"/>
        <v>0</v>
      </c>
      <c r="X4176"/>
      <c r="Y4176" s="67" t="str">
        <f t="shared" si="483"/>
        <v xml:space="preserve"> </v>
      </c>
      <c r="AB4176" t="s">
        <v>83</v>
      </c>
      <c r="AC4176" s="46">
        <v>2438</v>
      </c>
      <c r="AD4176" s="46">
        <v>35</v>
      </c>
      <c r="AE4176" s="46">
        <v>34</v>
      </c>
      <c r="AF4176" s="46">
        <v>117</v>
      </c>
      <c r="AH4176" s="70" t="str">
        <f t="shared" si="480"/>
        <v/>
      </c>
      <c r="AI4176" s="70" t="str">
        <f t="shared" si="481"/>
        <v/>
      </c>
      <c r="AJ4176" s="70" t="str">
        <f t="shared" si="482"/>
        <v>X</v>
      </c>
      <c r="AK4176" s="70" t="str" cm="1">
        <f t="array" ref="AK4176">_xlfn.IFS(AH4176&lt;&gt;"","1",AI4176&lt;&gt;"","2",AJ4176&lt;&gt;"","3")</f>
        <v>3</v>
      </c>
    </row>
    <row r="4177" spans="1:37" x14ac:dyDescent="0.25">
      <c r="A4177" t="s">
        <v>513</v>
      </c>
      <c r="B4177" t="s">
        <v>367</v>
      </c>
      <c r="C4177" s="67" t="str">
        <f t="shared" si="477"/>
        <v>Tessa Schmocker</v>
      </c>
      <c r="D4177" s="71" t="str" cm="1">
        <f t="array" ref="D4177">_xlfn.IFS(AK4177="1",CONCATENATE(C4177,"Regional"),AK4177="2",CONCATENATE(C4177,"Sectional"),AK4177="3",CONCATENATE(C4177,COUNTIF($C$1:C4177,C4177)))</f>
        <v>Tessa Schmocker6</v>
      </c>
      <c r="E4177" s="66">
        <v>45175.604166666664</v>
      </c>
      <c r="F4177" t="s">
        <v>2366</v>
      </c>
      <c r="G4177" s="46">
        <v>40</v>
      </c>
      <c r="H4177" s="46">
        <v>47</v>
      </c>
      <c r="I4177" s="46">
        <v>7</v>
      </c>
      <c r="J4177" t="s">
        <v>2367</v>
      </c>
      <c r="K4177" t="s">
        <v>83</v>
      </c>
      <c r="L4177" s="46">
        <v>2438</v>
      </c>
      <c r="M4177" s="46">
        <v>35</v>
      </c>
      <c r="N4177" s="46">
        <v>34</v>
      </c>
      <c r="O4177" s="46">
        <v>117</v>
      </c>
      <c r="P4177" s="46">
        <f t="shared" si="478"/>
        <v>1</v>
      </c>
      <c r="R4177" s="67" t="s">
        <v>1194</v>
      </c>
      <c r="S4177" s="67">
        <f>COUNTIF(Y$2:$Y$100,R4177)</f>
        <v>0</v>
      </c>
      <c r="V4177" s="67">
        <f t="shared" si="479"/>
        <v>0</v>
      </c>
      <c r="X4177"/>
      <c r="Y4177" s="67" t="str">
        <f t="shared" si="483"/>
        <v xml:space="preserve"> </v>
      </c>
      <c r="AB4177" t="s">
        <v>83</v>
      </c>
      <c r="AC4177" s="46">
        <v>2438</v>
      </c>
      <c r="AD4177" s="46">
        <v>35</v>
      </c>
      <c r="AE4177" s="46">
        <v>34</v>
      </c>
      <c r="AF4177" s="46">
        <v>117</v>
      </c>
      <c r="AH4177" s="70" t="str">
        <f t="shared" si="480"/>
        <v/>
      </c>
      <c r="AI4177" s="70" t="str">
        <f t="shared" si="481"/>
        <v/>
      </c>
      <c r="AJ4177" s="70" t="str">
        <f t="shared" si="482"/>
        <v>X</v>
      </c>
      <c r="AK4177" s="70" t="str" cm="1">
        <f t="array" ref="AK4177">_xlfn.IFS(AH4177&lt;&gt;"","1",AI4177&lt;&gt;"","2",AJ4177&lt;&gt;"","3")</f>
        <v>3</v>
      </c>
    </row>
    <row r="4178" spans="1:37" x14ac:dyDescent="0.25">
      <c r="A4178" t="s">
        <v>1774</v>
      </c>
      <c r="B4178" t="s">
        <v>232</v>
      </c>
      <c r="C4178" s="67" t="str">
        <f t="shared" si="477"/>
        <v>Claudia Jenny</v>
      </c>
      <c r="D4178" s="71" t="str" cm="1">
        <f t="array" ref="D4178">_xlfn.IFS(AK4178="1",CONCATENATE(C4178,"Regional"),AK4178="2",CONCATENATE(C4178,"Sectional"),AK4178="3",CONCATENATE(C4178,COUNTIF($C$1:C4178,C4178)))</f>
        <v>Claudia Jenny5</v>
      </c>
      <c r="E4178" s="66">
        <v>45175.604166666664</v>
      </c>
      <c r="F4178" t="s">
        <v>2366</v>
      </c>
      <c r="G4178" s="46">
        <v>40</v>
      </c>
      <c r="H4178" s="46">
        <v>47</v>
      </c>
      <c r="I4178" s="46">
        <v>7</v>
      </c>
      <c r="J4178" t="s">
        <v>2367</v>
      </c>
      <c r="K4178" t="s">
        <v>83</v>
      </c>
      <c r="L4178" s="46">
        <v>2438</v>
      </c>
      <c r="M4178" s="46">
        <v>35</v>
      </c>
      <c r="N4178" s="46">
        <v>34</v>
      </c>
      <c r="O4178" s="46">
        <v>117</v>
      </c>
      <c r="P4178" s="46">
        <f t="shared" si="478"/>
        <v>1</v>
      </c>
      <c r="R4178" s="67" t="s">
        <v>2779</v>
      </c>
      <c r="S4178" s="67">
        <f>COUNTIF(Y$2:$Y$100,R4178)</f>
        <v>0</v>
      </c>
      <c r="V4178" s="67">
        <f t="shared" si="479"/>
        <v>0</v>
      </c>
      <c r="X4178"/>
      <c r="Y4178" s="67" t="str">
        <f t="shared" si="483"/>
        <v xml:space="preserve"> </v>
      </c>
      <c r="AB4178" t="s">
        <v>83</v>
      </c>
      <c r="AC4178" s="46">
        <v>2438</v>
      </c>
      <c r="AD4178" s="46">
        <v>35</v>
      </c>
      <c r="AE4178" s="46">
        <v>34</v>
      </c>
      <c r="AF4178" s="46">
        <v>117</v>
      </c>
      <c r="AH4178" s="70" t="str">
        <f t="shared" si="480"/>
        <v/>
      </c>
      <c r="AI4178" s="70" t="str">
        <f t="shared" si="481"/>
        <v/>
      </c>
      <c r="AJ4178" s="70" t="str">
        <f t="shared" si="482"/>
        <v>X</v>
      </c>
      <c r="AK4178" s="70" t="str" cm="1">
        <f t="array" ref="AK4178">_xlfn.IFS(AH4178&lt;&gt;"","1",AI4178&lt;&gt;"","2",AJ4178&lt;&gt;"","3")</f>
        <v>3</v>
      </c>
    </row>
    <row r="4179" spans="1:37" x14ac:dyDescent="0.25">
      <c r="A4179" t="s">
        <v>1618</v>
      </c>
      <c r="B4179" t="s">
        <v>1617</v>
      </c>
      <c r="C4179" s="67" t="str">
        <f t="shared" si="477"/>
        <v>Reagan Gebhart</v>
      </c>
      <c r="D4179" s="71" t="str" cm="1">
        <f t="array" ref="D4179">_xlfn.IFS(AK4179="1",CONCATENATE(C4179,"Regional"),AK4179="2",CONCATENATE(C4179,"Sectional"),AK4179="3",CONCATENATE(C4179,COUNTIF($C$1:C4179,C4179)))</f>
        <v>Reagan Gebhart6</v>
      </c>
      <c r="E4179" s="66">
        <v>45175.604166666664</v>
      </c>
      <c r="F4179" t="s">
        <v>2366</v>
      </c>
      <c r="G4179" s="46">
        <v>40</v>
      </c>
      <c r="H4179" s="46">
        <v>48</v>
      </c>
      <c r="I4179" s="46">
        <v>9</v>
      </c>
      <c r="J4179" t="s">
        <v>2367</v>
      </c>
      <c r="K4179" t="s">
        <v>83</v>
      </c>
      <c r="L4179" s="46">
        <v>2438</v>
      </c>
      <c r="M4179" s="46">
        <v>35</v>
      </c>
      <c r="N4179" s="46">
        <v>34</v>
      </c>
      <c r="O4179" s="46">
        <v>117</v>
      </c>
      <c r="P4179" s="46">
        <f t="shared" si="478"/>
        <v>1</v>
      </c>
      <c r="R4179" s="67" t="s">
        <v>3498</v>
      </c>
      <c r="S4179" s="67">
        <f>COUNTIF(Y$2:$Y$100,R4179)</f>
        <v>0</v>
      </c>
      <c r="V4179" s="67">
        <f t="shared" si="479"/>
        <v>0</v>
      </c>
      <c r="X4179"/>
      <c r="Y4179" s="67" t="str">
        <f t="shared" si="483"/>
        <v xml:space="preserve"> </v>
      </c>
      <c r="AB4179" t="s">
        <v>83</v>
      </c>
      <c r="AC4179" s="46">
        <v>2438</v>
      </c>
      <c r="AD4179" s="46">
        <v>35</v>
      </c>
      <c r="AE4179" s="46">
        <v>34</v>
      </c>
      <c r="AF4179" s="46">
        <v>117</v>
      </c>
      <c r="AH4179" s="70" t="str">
        <f t="shared" si="480"/>
        <v/>
      </c>
      <c r="AI4179" s="70" t="str">
        <f t="shared" si="481"/>
        <v/>
      </c>
      <c r="AJ4179" s="70" t="str">
        <f t="shared" si="482"/>
        <v>X</v>
      </c>
      <c r="AK4179" s="70" t="str" cm="1">
        <f t="array" ref="AK4179">_xlfn.IFS(AH4179&lt;&gt;"","1",AI4179&lt;&gt;"","2",AJ4179&lt;&gt;"","3")</f>
        <v>3</v>
      </c>
    </row>
    <row r="4180" spans="1:37" x14ac:dyDescent="0.25">
      <c r="A4180" t="s">
        <v>88</v>
      </c>
      <c r="B4180" t="s">
        <v>1678</v>
      </c>
      <c r="C4180" s="67" t="str">
        <f t="shared" si="477"/>
        <v>Katherine Brown</v>
      </c>
      <c r="D4180" s="71" t="str" cm="1">
        <f t="array" ref="D4180">_xlfn.IFS(AK4180="1",CONCATENATE(C4180,"Regional"),AK4180="2",CONCATENATE(C4180,"Sectional"),AK4180="3",CONCATENATE(C4180,COUNTIF($C$1:C4180,C4180)))</f>
        <v>Katherine Brown4</v>
      </c>
      <c r="E4180" s="66">
        <v>45175.604166666664</v>
      </c>
      <c r="F4180" t="s">
        <v>2366</v>
      </c>
      <c r="G4180" s="46">
        <v>40</v>
      </c>
      <c r="H4180" s="46">
        <v>48</v>
      </c>
      <c r="I4180" s="46">
        <v>9</v>
      </c>
      <c r="J4180" t="s">
        <v>2367</v>
      </c>
      <c r="K4180" t="s">
        <v>83</v>
      </c>
      <c r="L4180" s="46">
        <v>2438</v>
      </c>
      <c r="M4180" s="46">
        <v>35</v>
      </c>
      <c r="N4180" s="46">
        <v>34</v>
      </c>
      <c r="O4180" s="46">
        <v>117</v>
      </c>
      <c r="P4180" s="46">
        <f t="shared" si="478"/>
        <v>1</v>
      </c>
      <c r="R4180" s="67" t="s">
        <v>2780</v>
      </c>
      <c r="S4180" s="67">
        <f>COUNTIF(Y$2:$Y$100,R4180)</f>
        <v>0</v>
      </c>
      <c r="V4180" s="67">
        <f t="shared" si="479"/>
        <v>0</v>
      </c>
      <c r="X4180"/>
      <c r="Y4180" s="67" t="str">
        <f t="shared" si="483"/>
        <v xml:space="preserve"> </v>
      </c>
      <c r="AB4180" t="s">
        <v>83</v>
      </c>
      <c r="AC4180" s="46">
        <v>2438</v>
      </c>
      <c r="AD4180" s="46">
        <v>35</v>
      </c>
      <c r="AE4180" s="46">
        <v>34</v>
      </c>
      <c r="AF4180" s="46">
        <v>117</v>
      </c>
      <c r="AH4180" s="70" t="str">
        <f t="shared" si="480"/>
        <v/>
      </c>
      <c r="AI4180" s="70" t="str">
        <f t="shared" si="481"/>
        <v/>
      </c>
      <c r="AJ4180" s="70" t="str">
        <f t="shared" si="482"/>
        <v>X</v>
      </c>
      <c r="AK4180" s="70" t="str" cm="1">
        <f t="array" ref="AK4180">_xlfn.IFS(AH4180&lt;&gt;"","1",AI4180&lt;&gt;"","2",AJ4180&lt;&gt;"","3")</f>
        <v>3</v>
      </c>
    </row>
    <row r="4181" spans="1:37" x14ac:dyDescent="0.25">
      <c r="A4181" t="s">
        <v>230</v>
      </c>
      <c r="B4181" t="s">
        <v>844</v>
      </c>
      <c r="C4181" s="67" t="str">
        <f t="shared" si="477"/>
        <v>Rylie Cook</v>
      </c>
      <c r="D4181" s="71" t="str" cm="1">
        <f t="array" ref="D4181">_xlfn.IFS(AK4181="1",CONCATENATE(C4181,"Regional"),AK4181="2",CONCATENATE(C4181,"Sectional"),AK4181="3",CONCATENATE(C4181,COUNTIF($C$1:C4181,C4181)))</f>
        <v>Rylie Cook4</v>
      </c>
      <c r="E4181" s="66">
        <v>45175.604166666664</v>
      </c>
      <c r="F4181" t="s">
        <v>2366</v>
      </c>
      <c r="G4181" s="46">
        <v>40</v>
      </c>
      <c r="H4181" s="46">
        <v>49</v>
      </c>
      <c r="I4181" s="46">
        <v>11</v>
      </c>
      <c r="J4181" t="s">
        <v>2367</v>
      </c>
      <c r="K4181" t="s">
        <v>83</v>
      </c>
      <c r="L4181" s="46">
        <v>2438</v>
      </c>
      <c r="M4181" s="46">
        <v>35</v>
      </c>
      <c r="N4181" s="46">
        <v>34</v>
      </c>
      <c r="O4181" s="46">
        <v>117</v>
      </c>
      <c r="P4181" s="46">
        <f t="shared" si="478"/>
        <v>1</v>
      </c>
      <c r="R4181" s="67" t="s">
        <v>1392</v>
      </c>
      <c r="S4181" s="67">
        <f>COUNTIF(Y$2:$Y$100,R4181)</f>
        <v>0</v>
      </c>
      <c r="V4181" s="67">
        <f t="shared" si="479"/>
        <v>0</v>
      </c>
      <c r="X4181"/>
      <c r="Y4181" s="67" t="str">
        <f t="shared" si="483"/>
        <v xml:space="preserve"> </v>
      </c>
      <c r="AB4181" t="s">
        <v>83</v>
      </c>
      <c r="AC4181" s="46">
        <v>2438</v>
      </c>
      <c r="AD4181" s="46">
        <v>35</v>
      </c>
      <c r="AE4181" s="46">
        <v>34</v>
      </c>
      <c r="AF4181" s="46">
        <v>117</v>
      </c>
      <c r="AH4181" s="70" t="str">
        <f t="shared" si="480"/>
        <v/>
      </c>
      <c r="AI4181" s="70" t="str">
        <f t="shared" si="481"/>
        <v/>
      </c>
      <c r="AJ4181" s="70" t="str">
        <f t="shared" si="482"/>
        <v>X</v>
      </c>
      <c r="AK4181" s="70" t="str" cm="1">
        <f t="array" ref="AK4181">_xlfn.IFS(AH4181&lt;&gt;"","1",AI4181&lt;&gt;"","2",AJ4181&lt;&gt;"","3")</f>
        <v>3</v>
      </c>
    </row>
    <row r="4182" spans="1:37" x14ac:dyDescent="0.25">
      <c r="A4182" t="s">
        <v>598</v>
      </c>
      <c r="B4182" t="s">
        <v>599</v>
      </c>
      <c r="C4182" s="67" t="str">
        <f t="shared" si="477"/>
        <v>Grace Behm</v>
      </c>
      <c r="D4182" s="71" t="str" cm="1">
        <f t="array" ref="D4182">_xlfn.IFS(AK4182="1",CONCATENATE(C4182,"Regional"),AK4182="2",CONCATENATE(C4182,"Sectional"),AK4182="3",CONCATENATE(C4182,COUNTIF($C$1:C4182,C4182)))</f>
        <v>Grace Behm6</v>
      </c>
      <c r="E4182" s="66">
        <v>45175.604166666664</v>
      </c>
      <c r="F4182" t="s">
        <v>2366</v>
      </c>
      <c r="G4182" s="46">
        <v>40</v>
      </c>
      <c r="H4182" s="46">
        <v>49</v>
      </c>
      <c r="I4182" s="46">
        <v>11</v>
      </c>
      <c r="J4182" t="s">
        <v>2367</v>
      </c>
      <c r="K4182" t="s">
        <v>83</v>
      </c>
      <c r="L4182" s="46">
        <v>2438</v>
      </c>
      <c r="M4182" s="46">
        <v>35</v>
      </c>
      <c r="N4182" s="46">
        <v>34</v>
      </c>
      <c r="O4182" s="46">
        <v>117</v>
      </c>
      <c r="P4182" s="46">
        <f t="shared" si="478"/>
        <v>1</v>
      </c>
      <c r="R4182" s="67" t="s">
        <v>1244</v>
      </c>
      <c r="S4182" s="67">
        <f>COUNTIF(Y$2:$Y$100,R4182)</f>
        <v>0</v>
      </c>
      <c r="V4182" s="67">
        <f t="shared" si="479"/>
        <v>0</v>
      </c>
      <c r="X4182"/>
      <c r="Y4182" s="67" t="str">
        <f t="shared" si="483"/>
        <v xml:space="preserve"> </v>
      </c>
      <c r="AB4182" t="s">
        <v>83</v>
      </c>
      <c r="AC4182" s="46">
        <v>2438</v>
      </c>
      <c r="AD4182" s="46">
        <v>35</v>
      </c>
      <c r="AE4182" s="46">
        <v>34</v>
      </c>
      <c r="AF4182" s="46">
        <v>117</v>
      </c>
      <c r="AH4182" s="70" t="str">
        <f t="shared" si="480"/>
        <v/>
      </c>
      <c r="AI4182" s="70" t="str">
        <f t="shared" si="481"/>
        <v/>
      </c>
      <c r="AJ4182" s="70" t="str">
        <f t="shared" si="482"/>
        <v>X</v>
      </c>
      <c r="AK4182" s="70" t="str" cm="1">
        <f t="array" ref="AK4182">_xlfn.IFS(AH4182&lt;&gt;"","1",AI4182&lt;&gt;"","2",AJ4182&lt;&gt;"","3")</f>
        <v>3</v>
      </c>
    </row>
    <row r="4183" spans="1:37" x14ac:dyDescent="0.25">
      <c r="A4183" t="s">
        <v>843</v>
      </c>
      <c r="B4183" t="s">
        <v>434</v>
      </c>
      <c r="C4183" s="67" t="str">
        <f t="shared" si="477"/>
        <v>Ella Pernitzke</v>
      </c>
      <c r="D4183" s="71" t="str" cm="1">
        <f t="array" ref="D4183">_xlfn.IFS(AK4183="1",CONCATENATE(C4183,"Regional"),AK4183="2",CONCATENATE(C4183,"Sectional"),AK4183="3",CONCATENATE(C4183,COUNTIF($C$1:C4183,C4183)))</f>
        <v>Ella Pernitzke5</v>
      </c>
      <c r="E4183" s="66">
        <v>45175.604166666664</v>
      </c>
      <c r="F4183" t="s">
        <v>2366</v>
      </c>
      <c r="G4183" s="46">
        <v>40</v>
      </c>
      <c r="H4183" s="46">
        <v>49</v>
      </c>
      <c r="I4183" s="46">
        <v>11</v>
      </c>
      <c r="J4183" t="s">
        <v>2367</v>
      </c>
      <c r="K4183" t="s">
        <v>83</v>
      </c>
      <c r="L4183" s="46">
        <v>2438</v>
      </c>
      <c r="M4183" s="46">
        <v>35</v>
      </c>
      <c r="N4183" s="46">
        <v>34</v>
      </c>
      <c r="O4183" s="46">
        <v>117</v>
      </c>
      <c r="P4183" s="46">
        <f t="shared" si="478"/>
        <v>1</v>
      </c>
      <c r="R4183" s="67" t="s">
        <v>1391</v>
      </c>
      <c r="S4183" s="67">
        <f>COUNTIF(Y$2:$Y$100,R4183)</f>
        <v>0</v>
      </c>
      <c r="V4183" s="67">
        <f t="shared" si="479"/>
        <v>0</v>
      </c>
      <c r="X4183"/>
      <c r="Y4183" s="67" t="str">
        <f t="shared" si="483"/>
        <v xml:space="preserve"> </v>
      </c>
      <c r="AB4183" t="s">
        <v>83</v>
      </c>
      <c r="AC4183" s="46">
        <v>2438</v>
      </c>
      <c r="AD4183" s="46">
        <v>35</v>
      </c>
      <c r="AE4183" s="46">
        <v>34</v>
      </c>
      <c r="AF4183" s="46">
        <v>117</v>
      </c>
      <c r="AH4183" s="70" t="str">
        <f t="shared" si="480"/>
        <v/>
      </c>
      <c r="AI4183" s="70" t="str">
        <f t="shared" si="481"/>
        <v/>
      </c>
      <c r="AJ4183" s="70" t="str">
        <f t="shared" si="482"/>
        <v>X</v>
      </c>
      <c r="AK4183" s="70" t="str" cm="1">
        <f t="array" ref="AK4183">_xlfn.IFS(AH4183&lt;&gt;"","1",AI4183&lt;&gt;"","2",AJ4183&lt;&gt;"","3")</f>
        <v>3</v>
      </c>
    </row>
    <row r="4184" spans="1:37" x14ac:dyDescent="0.25">
      <c r="A4184" t="s">
        <v>858</v>
      </c>
      <c r="B4184" t="s">
        <v>859</v>
      </c>
      <c r="C4184" s="67" t="str">
        <f t="shared" si="477"/>
        <v>Izze Halbesma</v>
      </c>
      <c r="D4184" s="71" t="str" cm="1">
        <f t="array" ref="D4184">_xlfn.IFS(AK4184="1",CONCATENATE(C4184,"Regional"),AK4184="2",CONCATENATE(C4184,"Sectional"),AK4184="3",CONCATENATE(C4184,COUNTIF($C$1:C4184,C4184)))</f>
        <v>Izze Halbesma4</v>
      </c>
      <c r="E4184" s="66">
        <v>45175.604166666664</v>
      </c>
      <c r="F4184" t="s">
        <v>2366</v>
      </c>
      <c r="G4184" s="46">
        <v>40</v>
      </c>
      <c r="H4184" s="46">
        <v>49</v>
      </c>
      <c r="I4184" s="46">
        <v>11</v>
      </c>
      <c r="J4184" t="s">
        <v>2367</v>
      </c>
      <c r="K4184" t="s">
        <v>83</v>
      </c>
      <c r="L4184" s="46">
        <v>2438</v>
      </c>
      <c r="M4184" s="46">
        <v>35</v>
      </c>
      <c r="N4184" s="46">
        <v>34</v>
      </c>
      <c r="O4184" s="46">
        <v>117</v>
      </c>
      <c r="P4184" s="46">
        <f t="shared" si="478"/>
        <v>1</v>
      </c>
      <c r="R4184" s="67" t="s">
        <v>1401</v>
      </c>
      <c r="S4184" s="67">
        <f>COUNTIF(Y$2:$Y$100,R4184)</f>
        <v>0</v>
      </c>
      <c r="V4184" s="67">
        <f t="shared" si="479"/>
        <v>0</v>
      </c>
      <c r="X4184"/>
      <c r="Y4184" s="67" t="str">
        <f t="shared" si="483"/>
        <v xml:space="preserve"> </v>
      </c>
      <c r="AB4184" t="s">
        <v>83</v>
      </c>
      <c r="AC4184" s="46">
        <v>2438</v>
      </c>
      <c r="AD4184" s="46">
        <v>35</v>
      </c>
      <c r="AE4184" s="46">
        <v>34</v>
      </c>
      <c r="AF4184" s="46">
        <v>117</v>
      </c>
      <c r="AH4184" s="70" t="str">
        <f t="shared" si="480"/>
        <v/>
      </c>
      <c r="AI4184" s="70" t="str">
        <f t="shared" si="481"/>
        <v/>
      </c>
      <c r="AJ4184" s="70" t="str">
        <f t="shared" si="482"/>
        <v>X</v>
      </c>
      <c r="AK4184" s="70" t="str" cm="1">
        <f t="array" ref="AK4184">_xlfn.IFS(AH4184&lt;&gt;"","1",AI4184&lt;&gt;"","2",AJ4184&lt;&gt;"","3")</f>
        <v>3</v>
      </c>
    </row>
    <row r="4185" spans="1:37" x14ac:dyDescent="0.25">
      <c r="A4185" t="s">
        <v>849</v>
      </c>
      <c r="B4185" t="s">
        <v>850</v>
      </c>
      <c r="C4185" s="67" t="str">
        <f t="shared" si="477"/>
        <v>Gianna Dedick</v>
      </c>
      <c r="D4185" s="71" t="str" cm="1">
        <f t="array" ref="D4185">_xlfn.IFS(AK4185="1",CONCATENATE(C4185,"Regional"),AK4185="2",CONCATENATE(C4185,"Sectional"),AK4185="3",CONCATENATE(C4185,COUNTIF($C$1:C4185,C4185)))</f>
        <v>Gianna Dedick5</v>
      </c>
      <c r="E4185" s="66">
        <v>45175.604166666664</v>
      </c>
      <c r="F4185" t="s">
        <v>2366</v>
      </c>
      <c r="G4185" s="46">
        <v>40</v>
      </c>
      <c r="H4185" s="46">
        <v>50</v>
      </c>
      <c r="I4185" s="46">
        <v>15</v>
      </c>
      <c r="J4185" t="s">
        <v>2367</v>
      </c>
      <c r="K4185" t="s">
        <v>83</v>
      </c>
      <c r="L4185" s="46">
        <v>2438</v>
      </c>
      <c r="M4185" s="46">
        <v>35</v>
      </c>
      <c r="N4185" s="46">
        <v>34</v>
      </c>
      <c r="O4185" s="46">
        <v>117</v>
      </c>
      <c r="P4185" s="46">
        <f t="shared" si="478"/>
        <v>1</v>
      </c>
      <c r="R4185" s="67" t="s">
        <v>1395</v>
      </c>
      <c r="S4185" s="67">
        <f>COUNTIF(Y$2:$Y$100,R4185)</f>
        <v>0</v>
      </c>
      <c r="V4185" s="67">
        <f t="shared" si="479"/>
        <v>0</v>
      </c>
      <c r="X4185"/>
      <c r="Y4185" s="67" t="str">
        <f t="shared" si="483"/>
        <v xml:space="preserve"> </v>
      </c>
      <c r="AB4185" t="s">
        <v>83</v>
      </c>
      <c r="AC4185" s="46">
        <v>2438</v>
      </c>
      <c r="AD4185" s="46">
        <v>35</v>
      </c>
      <c r="AE4185" s="46">
        <v>34</v>
      </c>
      <c r="AF4185" s="46">
        <v>117</v>
      </c>
      <c r="AH4185" s="70" t="str">
        <f t="shared" si="480"/>
        <v/>
      </c>
      <c r="AI4185" s="70" t="str">
        <f t="shared" si="481"/>
        <v/>
      </c>
      <c r="AJ4185" s="70" t="str">
        <f t="shared" si="482"/>
        <v>X</v>
      </c>
      <c r="AK4185" s="70" t="str" cm="1">
        <f t="array" ref="AK4185">_xlfn.IFS(AH4185&lt;&gt;"","1",AI4185&lt;&gt;"","2",AJ4185&lt;&gt;"","3")</f>
        <v>3</v>
      </c>
    </row>
    <row r="4186" spans="1:37" x14ac:dyDescent="0.25">
      <c r="A4186" t="s">
        <v>3411</v>
      </c>
      <c r="B4186" t="s">
        <v>2698</v>
      </c>
      <c r="C4186" s="67" t="str">
        <f t="shared" si="477"/>
        <v>Portia Segerstrom</v>
      </c>
      <c r="D4186" s="71" t="str" cm="1">
        <f t="array" ref="D4186">_xlfn.IFS(AK4186="1",CONCATENATE(C4186,"Regional"),AK4186="2",CONCATENATE(C4186,"Sectional"),AK4186="3",CONCATENATE(C4186,COUNTIF($C$1:C4186,C4186)))</f>
        <v>Portia Segerstrom4</v>
      </c>
      <c r="E4186" s="66">
        <v>45175.604166666664</v>
      </c>
      <c r="F4186" t="s">
        <v>2366</v>
      </c>
      <c r="G4186" s="46">
        <v>40</v>
      </c>
      <c r="H4186" s="46">
        <v>51</v>
      </c>
      <c r="I4186" s="46">
        <v>16</v>
      </c>
      <c r="J4186" t="s">
        <v>2367</v>
      </c>
      <c r="K4186" t="s">
        <v>83</v>
      </c>
      <c r="L4186" s="46">
        <v>2438</v>
      </c>
      <c r="M4186" s="46">
        <v>35</v>
      </c>
      <c r="N4186" s="46">
        <v>34</v>
      </c>
      <c r="O4186" s="46">
        <v>117</v>
      </c>
      <c r="P4186" s="46">
        <f t="shared" si="478"/>
        <v>1</v>
      </c>
      <c r="R4186" s="67" t="s">
        <v>3567</v>
      </c>
      <c r="S4186" s="67">
        <f>COUNTIF(Y$2:$Y$100,R4186)</f>
        <v>0</v>
      </c>
      <c r="V4186" s="67">
        <f t="shared" si="479"/>
        <v>0</v>
      </c>
      <c r="X4186"/>
      <c r="Y4186" s="67" t="str">
        <f t="shared" si="483"/>
        <v xml:space="preserve"> </v>
      </c>
      <c r="AB4186" t="s">
        <v>83</v>
      </c>
      <c r="AC4186" s="46">
        <v>2438</v>
      </c>
      <c r="AD4186" s="46">
        <v>35</v>
      </c>
      <c r="AE4186" s="46">
        <v>34</v>
      </c>
      <c r="AF4186" s="46">
        <v>117</v>
      </c>
      <c r="AH4186" s="70" t="str">
        <f t="shared" si="480"/>
        <v/>
      </c>
      <c r="AI4186" s="70" t="str">
        <f t="shared" si="481"/>
        <v/>
      </c>
      <c r="AJ4186" s="70" t="str">
        <f t="shared" si="482"/>
        <v>X</v>
      </c>
      <c r="AK4186" s="70" t="str" cm="1">
        <f t="array" ref="AK4186">_xlfn.IFS(AH4186&lt;&gt;"","1",AI4186&lt;&gt;"","2",AJ4186&lt;&gt;"","3")</f>
        <v>3</v>
      </c>
    </row>
    <row r="4187" spans="1:37" x14ac:dyDescent="0.25">
      <c r="A4187" t="s">
        <v>289</v>
      </c>
      <c r="B4187" t="s">
        <v>852</v>
      </c>
      <c r="C4187" s="67" t="str">
        <f t="shared" si="477"/>
        <v>Zoe Krueger</v>
      </c>
      <c r="D4187" s="71" t="str" cm="1">
        <f t="array" ref="D4187">_xlfn.IFS(AK4187="1",CONCATENATE(C4187,"Regional"),AK4187="2",CONCATENATE(C4187,"Sectional"),AK4187="3",CONCATENATE(C4187,COUNTIF($C$1:C4187,C4187)))</f>
        <v>Zoe Krueger4</v>
      </c>
      <c r="E4187" s="66">
        <v>45175.604166666664</v>
      </c>
      <c r="F4187" t="s">
        <v>2366</v>
      </c>
      <c r="G4187" s="46">
        <v>40</v>
      </c>
      <c r="H4187" s="46">
        <v>52</v>
      </c>
      <c r="I4187" s="46">
        <v>17</v>
      </c>
      <c r="J4187" t="s">
        <v>2367</v>
      </c>
      <c r="K4187" t="s">
        <v>83</v>
      </c>
      <c r="L4187" s="46">
        <v>2438</v>
      </c>
      <c r="M4187" s="46">
        <v>35</v>
      </c>
      <c r="N4187" s="46">
        <v>34</v>
      </c>
      <c r="O4187" s="46">
        <v>117</v>
      </c>
      <c r="P4187" s="46">
        <f t="shared" si="478"/>
        <v>1</v>
      </c>
      <c r="R4187" s="67" t="s">
        <v>1397</v>
      </c>
      <c r="S4187" s="67">
        <f>COUNTIF(Y$2:$Y$100,R4187)</f>
        <v>0</v>
      </c>
      <c r="V4187" s="67">
        <f t="shared" si="479"/>
        <v>0</v>
      </c>
      <c r="X4187"/>
      <c r="Y4187" s="67" t="str">
        <f t="shared" si="483"/>
        <v xml:space="preserve"> </v>
      </c>
      <c r="AB4187" t="s">
        <v>83</v>
      </c>
      <c r="AC4187" s="46">
        <v>2438</v>
      </c>
      <c r="AD4187" s="46">
        <v>35</v>
      </c>
      <c r="AE4187" s="46">
        <v>34</v>
      </c>
      <c r="AF4187" s="46">
        <v>117</v>
      </c>
      <c r="AH4187" s="70" t="str">
        <f t="shared" si="480"/>
        <v/>
      </c>
      <c r="AI4187" s="70" t="str">
        <f t="shared" si="481"/>
        <v/>
      </c>
      <c r="AJ4187" s="70" t="str">
        <f t="shared" si="482"/>
        <v>X</v>
      </c>
      <c r="AK4187" s="70" t="str" cm="1">
        <f t="array" ref="AK4187">_xlfn.IFS(AH4187&lt;&gt;"","1",AI4187&lt;&gt;"","2",AJ4187&lt;&gt;"","3")</f>
        <v>3</v>
      </c>
    </row>
    <row r="4188" spans="1:37" x14ac:dyDescent="0.25">
      <c r="A4188" t="s">
        <v>1775</v>
      </c>
      <c r="B4188" t="s">
        <v>362</v>
      </c>
      <c r="C4188" s="67" t="str">
        <f t="shared" si="477"/>
        <v>Emma Staack</v>
      </c>
      <c r="D4188" s="71" t="str" cm="1">
        <f t="array" ref="D4188">_xlfn.IFS(AK4188="1",CONCATENATE(C4188,"Regional"),AK4188="2",CONCATENATE(C4188,"Sectional"),AK4188="3",CONCATENATE(C4188,COUNTIF($C$1:C4188,C4188)))</f>
        <v>Emma Staack3</v>
      </c>
      <c r="E4188" s="66">
        <v>45175.604166666664</v>
      </c>
      <c r="F4188" t="s">
        <v>2366</v>
      </c>
      <c r="G4188" s="46">
        <v>40</v>
      </c>
      <c r="H4188" s="46">
        <v>54</v>
      </c>
      <c r="I4188" s="46">
        <v>18</v>
      </c>
      <c r="J4188" t="s">
        <v>2367</v>
      </c>
      <c r="K4188" t="s">
        <v>83</v>
      </c>
      <c r="L4188" s="46">
        <v>2438</v>
      </c>
      <c r="M4188" s="46">
        <v>35</v>
      </c>
      <c r="N4188" s="46">
        <v>34</v>
      </c>
      <c r="O4188" s="46">
        <v>117</v>
      </c>
      <c r="P4188" s="46">
        <f t="shared" si="478"/>
        <v>1</v>
      </c>
      <c r="R4188" s="67" t="s">
        <v>2781</v>
      </c>
      <c r="S4188" s="67">
        <f>COUNTIF(Y$2:$Y$100,R4188)</f>
        <v>0</v>
      </c>
      <c r="V4188" s="67">
        <f t="shared" si="479"/>
        <v>0</v>
      </c>
      <c r="X4188"/>
      <c r="Y4188" s="67" t="str">
        <f t="shared" si="483"/>
        <v xml:space="preserve"> </v>
      </c>
      <c r="AB4188" t="s">
        <v>83</v>
      </c>
      <c r="AC4188" s="46">
        <v>2438</v>
      </c>
      <c r="AD4188" s="46">
        <v>35</v>
      </c>
      <c r="AE4188" s="46">
        <v>34</v>
      </c>
      <c r="AF4188" s="46">
        <v>117</v>
      </c>
      <c r="AH4188" s="70" t="str">
        <f t="shared" si="480"/>
        <v/>
      </c>
      <c r="AI4188" s="70" t="str">
        <f t="shared" si="481"/>
        <v/>
      </c>
      <c r="AJ4188" s="70" t="str">
        <f t="shared" si="482"/>
        <v>X</v>
      </c>
      <c r="AK4188" s="70" t="str" cm="1">
        <f t="array" ref="AK4188">_xlfn.IFS(AH4188&lt;&gt;"","1",AI4188&lt;&gt;"","2",AJ4188&lt;&gt;"","3")</f>
        <v>3</v>
      </c>
    </row>
    <row r="4189" spans="1:37" x14ac:dyDescent="0.25">
      <c r="A4189" t="s">
        <v>1776</v>
      </c>
      <c r="B4189" t="s">
        <v>1777</v>
      </c>
      <c r="C4189" s="67" t="str">
        <f t="shared" si="477"/>
        <v>Jayda Wellnitz</v>
      </c>
      <c r="D4189" s="71" t="str" cm="1">
        <f t="array" ref="D4189">_xlfn.IFS(AK4189="1",CONCATENATE(C4189,"Regional"),AK4189="2",CONCATENATE(C4189,"Sectional"),AK4189="3",CONCATENATE(C4189,COUNTIF($C$1:C4189,C4189)))</f>
        <v>Jayda Wellnitz5</v>
      </c>
      <c r="E4189" s="66">
        <v>45175.604166666664</v>
      </c>
      <c r="F4189" t="s">
        <v>2366</v>
      </c>
      <c r="G4189" s="46">
        <v>40</v>
      </c>
      <c r="H4189" s="46">
        <v>55</v>
      </c>
      <c r="I4189" s="46">
        <v>19</v>
      </c>
      <c r="J4189" t="s">
        <v>2367</v>
      </c>
      <c r="K4189" t="s">
        <v>83</v>
      </c>
      <c r="L4189" s="46">
        <v>2438</v>
      </c>
      <c r="M4189" s="46">
        <v>35</v>
      </c>
      <c r="N4189" s="46">
        <v>34</v>
      </c>
      <c r="O4189" s="46">
        <v>117</v>
      </c>
      <c r="P4189" s="46">
        <f t="shared" si="478"/>
        <v>1</v>
      </c>
      <c r="R4189" s="67" t="s">
        <v>2782</v>
      </c>
      <c r="S4189" s="67">
        <f>COUNTIF(Y$2:$Y$100,R4189)</f>
        <v>0</v>
      </c>
      <c r="V4189" s="67">
        <f t="shared" si="479"/>
        <v>0</v>
      </c>
      <c r="X4189"/>
      <c r="Y4189" s="67" t="str">
        <f t="shared" si="483"/>
        <v xml:space="preserve"> </v>
      </c>
      <c r="AB4189" t="s">
        <v>83</v>
      </c>
      <c r="AC4189" s="46">
        <v>2438</v>
      </c>
      <c r="AD4189" s="46">
        <v>35</v>
      </c>
      <c r="AE4189" s="46">
        <v>34</v>
      </c>
      <c r="AF4189" s="46">
        <v>117</v>
      </c>
      <c r="AH4189" s="70" t="str">
        <f t="shared" si="480"/>
        <v/>
      </c>
      <c r="AI4189" s="70" t="str">
        <f t="shared" si="481"/>
        <v/>
      </c>
      <c r="AJ4189" s="70" t="str">
        <f t="shared" si="482"/>
        <v>X</v>
      </c>
      <c r="AK4189" s="70" t="str" cm="1">
        <f t="array" ref="AK4189">_xlfn.IFS(AH4189&lt;&gt;"","1",AI4189&lt;&gt;"","2",AJ4189&lt;&gt;"","3")</f>
        <v>3</v>
      </c>
    </row>
    <row r="4190" spans="1:37" x14ac:dyDescent="0.25">
      <c r="A4190" t="s">
        <v>1778</v>
      </c>
      <c r="B4190" t="s">
        <v>1779</v>
      </c>
      <c r="C4190" s="67" t="str">
        <f t="shared" si="477"/>
        <v>Bethini Mosher</v>
      </c>
      <c r="D4190" s="71" t="str" cm="1">
        <f t="array" ref="D4190">_xlfn.IFS(AK4190="1",CONCATENATE(C4190,"Regional"),AK4190="2",CONCATENATE(C4190,"Sectional"),AK4190="3",CONCATENATE(C4190,COUNTIF($C$1:C4190,C4190)))</f>
        <v>Bethini Mosher5</v>
      </c>
      <c r="E4190" s="66">
        <v>45175.604166666664</v>
      </c>
      <c r="F4190" t="s">
        <v>2366</v>
      </c>
      <c r="G4190" s="46">
        <v>40</v>
      </c>
      <c r="H4190" s="46">
        <v>55</v>
      </c>
      <c r="I4190" s="46">
        <v>19</v>
      </c>
      <c r="J4190" t="s">
        <v>2367</v>
      </c>
      <c r="K4190" t="s">
        <v>83</v>
      </c>
      <c r="L4190" s="46">
        <v>2438</v>
      </c>
      <c r="M4190" s="46">
        <v>35</v>
      </c>
      <c r="N4190" s="46">
        <v>34</v>
      </c>
      <c r="O4190" s="46">
        <v>117</v>
      </c>
      <c r="P4190" s="46">
        <f t="shared" si="478"/>
        <v>1</v>
      </c>
      <c r="R4190" s="67" t="s">
        <v>2783</v>
      </c>
      <c r="S4190" s="67">
        <f>COUNTIF(Y$2:$Y$100,R4190)</f>
        <v>0</v>
      </c>
      <c r="V4190" s="67">
        <f t="shared" si="479"/>
        <v>0</v>
      </c>
      <c r="X4190"/>
      <c r="Y4190" s="67" t="str">
        <f t="shared" si="483"/>
        <v xml:space="preserve"> </v>
      </c>
      <c r="AB4190" t="s">
        <v>83</v>
      </c>
      <c r="AC4190" s="46">
        <v>2438</v>
      </c>
      <c r="AD4190" s="46">
        <v>35</v>
      </c>
      <c r="AE4190" s="46">
        <v>34</v>
      </c>
      <c r="AF4190" s="46">
        <v>117</v>
      </c>
      <c r="AH4190" s="70" t="str">
        <f t="shared" si="480"/>
        <v/>
      </c>
      <c r="AI4190" s="70" t="str">
        <f t="shared" si="481"/>
        <v/>
      </c>
      <c r="AJ4190" s="70" t="str">
        <f t="shared" si="482"/>
        <v>X</v>
      </c>
      <c r="AK4190" s="70" t="str" cm="1">
        <f t="array" ref="AK4190">_xlfn.IFS(AH4190&lt;&gt;"","1",AI4190&lt;&gt;"","2",AJ4190&lt;&gt;"","3")</f>
        <v>3</v>
      </c>
    </row>
    <row r="4191" spans="1:37" x14ac:dyDescent="0.25">
      <c r="A4191" t="s">
        <v>3412</v>
      </c>
      <c r="B4191" t="s">
        <v>528</v>
      </c>
      <c r="C4191" s="67" t="str">
        <f t="shared" si="477"/>
        <v>Kate Sendelbach</v>
      </c>
      <c r="D4191" s="71" t="str" cm="1">
        <f t="array" ref="D4191">_xlfn.IFS(AK4191="1",CONCATENATE(C4191,"Regional"),AK4191="2",CONCATENATE(C4191,"Sectional"),AK4191="3",CONCATENATE(C4191,COUNTIF($C$1:C4191,C4191)))</f>
        <v>Kate Sendelbach3</v>
      </c>
      <c r="E4191" s="66">
        <v>45175.604166666664</v>
      </c>
      <c r="F4191" t="s">
        <v>2366</v>
      </c>
      <c r="G4191" s="46">
        <v>40</v>
      </c>
      <c r="H4191" s="46">
        <v>56</v>
      </c>
      <c r="I4191" s="46">
        <v>21</v>
      </c>
      <c r="J4191" t="s">
        <v>2367</v>
      </c>
      <c r="K4191" t="s">
        <v>83</v>
      </c>
      <c r="L4191" s="46">
        <v>2438</v>
      </c>
      <c r="M4191" s="46">
        <v>35</v>
      </c>
      <c r="N4191" s="46">
        <v>34</v>
      </c>
      <c r="O4191" s="46">
        <v>117</v>
      </c>
      <c r="P4191" s="46">
        <f t="shared" si="478"/>
        <v>1</v>
      </c>
      <c r="R4191" s="67" t="s">
        <v>3568</v>
      </c>
      <c r="S4191" s="67">
        <f>COUNTIF(Y$2:$Y$100,R4191)</f>
        <v>0</v>
      </c>
      <c r="V4191" s="67">
        <f t="shared" si="479"/>
        <v>0</v>
      </c>
      <c r="X4191"/>
      <c r="Y4191" s="67" t="str">
        <f t="shared" si="483"/>
        <v xml:space="preserve"> </v>
      </c>
      <c r="AB4191" t="s">
        <v>83</v>
      </c>
      <c r="AC4191" s="46">
        <v>2438</v>
      </c>
      <c r="AD4191" s="46">
        <v>35</v>
      </c>
      <c r="AE4191" s="46">
        <v>34</v>
      </c>
      <c r="AF4191" s="46">
        <v>117</v>
      </c>
      <c r="AH4191" s="70" t="str">
        <f t="shared" si="480"/>
        <v/>
      </c>
      <c r="AI4191" s="70" t="str">
        <f t="shared" si="481"/>
        <v/>
      </c>
      <c r="AJ4191" s="70" t="str">
        <f t="shared" si="482"/>
        <v>X</v>
      </c>
      <c r="AK4191" s="70" t="str" cm="1">
        <f t="array" ref="AK4191">_xlfn.IFS(AH4191&lt;&gt;"","1",AI4191&lt;&gt;"","2",AJ4191&lt;&gt;"","3")</f>
        <v>3</v>
      </c>
    </row>
    <row r="4192" spans="1:37" x14ac:dyDescent="0.25">
      <c r="A4192" t="s">
        <v>1068</v>
      </c>
      <c r="B4192" t="s">
        <v>473</v>
      </c>
      <c r="C4192" s="67" t="str">
        <f t="shared" si="477"/>
        <v>Gabby Schmid</v>
      </c>
      <c r="D4192" s="71" t="str" cm="1">
        <f t="array" ref="D4192">_xlfn.IFS(AK4192="1",CONCATENATE(C4192,"Regional"),AK4192="2",CONCATENATE(C4192,"Sectional"),AK4192="3",CONCATENATE(C4192,COUNTIF($C$1:C4192,C4192)))</f>
        <v>Gabby Schmid6</v>
      </c>
      <c r="E4192" s="66">
        <v>45175.604166666664</v>
      </c>
      <c r="F4192" t="s">
        <v>2366</v>
      </c>
      <c r="G4192" s="46">
        <v>40</v>
      </c>
      <c r="H4192" s="46">
        <v>56</v>
      </c>
      <c r="I4192" s="46">
        <v>21</v>
      </c>
      <c r="J4192" t="s">
        <v>2367</v>
      </c>
      <c r="K4192" t="s">
        <v>83</v>
      </c>
      <c r="L4192" s="46">
        <v>2438</v>
      </c>
      <c r="M4192" s="46">
        <v>35</v>
      </c>
      <c r="N4192" s="46">
        <v>34</v>
      </c>
      <c r="O4192" s="46">
        <v>117</v>
      </c>
      <c r="P4192" s="46">
        <f t="shared" si="478"/>
        <v>1</v>
      </c>
      <c r="R4192" s="67" t="s">
        <v>2784</v>
      </c>
      <c r="S4192" s="67">
        <f>COUNTIF(Y$2:$Y$100,R4192)</f>
        <v>0</v>
      </c>
      <c r="V4192" s="67">
        <f t="shared" si="479"/>
        <v>0</v>
      </c>
      <c r="X4192"/>
      <c r="Y4192" s="67" t="str">
        <f t="shared" si="483"/>
        <v xml:space="preserve"> </v>
      </c>
      <c r="AB4192" t="s">
        <v>83</v>
      </c>
      <c r="AC4192" s="46">
        <v>2438</v>
      </c>
      <c r="AD4192" s="46">
        <v>35</v>
      </c>
      <c r="AE4192" s="46">
        <v>34</v>
      </c>
      <c r="AF4192" s="46">
        <v>117</v>
      </c>
      <c r="AH4192" s="70" t="str">
        <f t="shared" si="480"/>
        <v/>
      </c>
      <c r="AI4192" s="70" t="str">
        <f t="shared" si="481"/>
        <v/>
      </c>
      <c r="AJ4192" s="70" t="str">
        <f t="shared" si="482"/>
        <v>X</v>
      </c>
      <c r="AK4192" s="70" t="str" cm="1">
        <f t="array" ref="AK4192">_xlfn.IFS(AH4192&lt;&gt;"","1",AI4192&lt;&gt;"","2",AJ4192&lt;&gt;"","3")</f>
        <v>3</v>
      </c>
    </row>
    <row r="4193" spans="1:37" x14ac:dyDescent="0.25">
      <c r="A4193" t="s">
        <v>1780</v>
      </c>
      <c r="B4193" t="s">
        <v>715</v>
      </c>
      <c r="C4193" s="67" t="str">
        <f t="shared" si="477"/>
        <v>Norah Kluck</v>
      </c>
      <c r="D4193" s="71" t="str" cm="1">
        <f t="array" ref="D4193">_xlfn.IFS(AK4193="1",CONCATENATE(C4193,"Regional"),AK4193="2",CONCATENATE(C4193,"Sectional"),AK4193="3",CONCATENATE(C4193,COUNTIF($C$1:C4193,C4193)))</f>
        <v>Norah Kluck4</v>
      </c>
      <c r="E4193" s="66">
        <v>45175.604166666664</v>
      </c>
      <c r="F4193" t="s">
        <v>2366</v>
      </c>
      <c r="G4193" s="46">
        <v>40</v>
      </c>
      <c r="H4193" s="46">
        <v>57</v>
      </c>
      <c r="I4193" s="46">
        <v>23</v>
      </c>
      <c r="J4193" t="s">
        <v>2367</v>
      </c>
      <c r="K4193" t="s">
        <v>83</v>
      </c>
      <c r="L4193" s="46">
        <v>2438</v>
      </c>
      <c r="M4193" s="46">
        <v>35</v>
      </c>
      <c r="N4193" s="46">
        <v>34</v>
      </c>
      <c r="O4193" s="46">
        <v>117</v>
      </c>
      <c r="P4193" s="46">
        <f t="shared" si="478"/>
        <v>1</v>
      </c>
      <c r="R4193" s="67" t="s">
        <v>2785</v>
      </c>
      <c r="S4193" s="67">
        <f>COUNTIF(Y$2:$Y$100,R4193)</f>
        <v>0</v>
      </c>
      <c r="V4193" s="67">
        <f t="shared" si="479"/>
        <v>0</v>
      </c>
      <c r="X4193"/>
      <c r="Y4193" s="67" t="str">
        <f t="shared" si="483"/>
        <v xml:space="preserve"> </v>
      </c>
      <c r="AB4193" t="s">
        <v>83</v>
      </c>
      <c r="AC4193" s="46">
        <v>2438</v>
      </c>
      <c r="AD4193" s="46">
        <v>35</v>
      </c>
      <c r="AE4193" s="46">
        <v>34</v>
      </c>
      <c r="AF4193" s="46">
        <v>117</v>
      </c>
      <c r="AH4193" s="70" t="str">
        <f t="shared" si="480"/>
        <v/>
      </c>
      <c r="AI4193" s="70" t="str">
        <f t="shared" si="481"/>
        <v/>
      </c>
      <c r="AJ4193" s="70" t="str">
        <f t="shared" si="482"/>
        <v>X</v>
      </c>
      <c r="AK4193" s="70" t="str" cm="1">
        <f t="array" ref="AK4193">_xlfn.IFS(AH4193&lt;&gt;"","1",AI4193&lt;&gt;"","2",AJ4193&lt;&gt;"","3")</f>
        <v>3</v>
      </c>
    </row>
    <row r="4194" spans="1:37" x14ac:dyDescent="0.25">
      <c r="A4194" t="s">
        <v>370</v>
      </c>
      <c r="B4194" t="s">
        <v>593</v>
      </c>
      <c r="C4194" s="67" t="str">
        <f t="shared" si="477"/>
        <v>Bryn Thompson</v>
      </c>
      <c r="D4194" s="71" t="str" cm="1">
        <f t="array" ref="D4194">_xlfn.IFS(AK4194="1",CONCATENATE(C4194,"Regional"),AK4194="2",CONCATENATE(C4194,"Sectional"),AK4194="3",CONCATENATE(C4194,COUNTIF($C$1:C4194,C4194)))</f>
        <v>Bryn Thompson3</v>
      </c>
      <c r="E4194" s="66">
        <v>45175.604166666664</v>
      </c>
      <c r="F4194" t="s">
        <v>2366</v>
      </c>
      <c r="G4194" s="46">
        <v>40</v>
      </c>
      <c r="H4194" s="46">
        <v>57</v>
      </c>
      <c r="I4194" s="46">
        <v>23</v>
      </c>
      <c r="J4194" t="s">
        <v>2367</v>
      </c>
      <c r="K4194" t="s">
        <v>83</v>
      </c>
      <c r="L4194" s="46">
        <v>2438</v>
      </c>
      <c r="M4194" s="46">
        <v>35</v>
      </c>
      <c r="N4194" s="46">
        <v>34</v>
      </c>
      <c r="O4194" s="46">
        <v>117</v>
      </c>
      <c r="P4194" s="46">
        <f t="shared" si="478"/>
        <v>1</v>
      </c>
      <c r="R4194" s="67" t="s">
        <v>2786</v>
      </c>
      <c r="S4194" s="67">
        <f>COUNTIF(Y$2:$Y$100,R4194)</f>
        <v>0</v>
      </c>
      <c r="V4194" s="67">
        <f t="shared" si="479"/>
        <v>0</v>
      </c>
      <c r="X4194"/>
      <c r="Y4194" s="67" t="str">
        <f t="shared" si="483"/>
        <v xml:space="preserve"> </v>
      </c>
      <c r="AB4194" t="s">
        <v>83</v>
      </c>
      <c r="AC4194" s="46">
        <v>2438</v>
      </c>
      <c r="AD4194" s="46">
        <v>35</v>
      </c>
      <c r="AE4194" s="46">
        <v>34</v>
      </c>
      <c r="AF4194" s="46">
        <v>117</v>
      </c>
      <c r="AH4194" s="70" t="str">
        <f t="shared" si="480"/>
        <v/>
      </c>
      <c r="AI4194" s="70" t="str">
        <f t="shared" si="481"/>
        <v/>
      </c>
      <c r="AJ4194" s="70" t="str">
        <f t="shared" si="482"/>
        <v>X</v>
      </c>
      <c r="AK4194" s="70" t="str" cm="1">
        <f t="array" ref="AK4194">_xlfn.IFS(AH4194&lt;&gt;"","1",AI4194&lt;&gt;"","2",AJ4194&lt;&gt;"","3")</f>
        <v>3</v>
      </c>
    </row>
    <row r="4195" spans="1:37" x14ac:dyDescent="0.25">
      <c r="A4195" t="s">
        <v>1781</v>
      </c>
      <c r="B4195" t="s">
        <v>1029</v>
      </c>
      <c r="C4195" s="67" t="str">
        <f t="shared" si="477"/>
        <v>Callie Suick</v>
      </c>
      <c r="D4195" s="71" t="str" cm="1">
        <f t="array" ref="D4195">_xlfn.IFS(AK4195="1",CONCATENATE(C4195,"Regional"),AK4195="2",CONCATENATE(C4195,"Sectional"),AK4195="3",CONCATENATE(C4195,COUNTIF($C$1:C4195,C4195)))</f>
        <v>Callie Suick2</v>
      </c>
      <c r="E4195" s="66">
        <v>45175.604166666664</v>
      </c>
      <c r="F4195" t="s">
        <v>2366</v>
      </c>
      <c r="G4195" s="46">
        <v>40</v>
      </c>
      <c r="H4195" s="46">
        <v>58</v>
      </c>
      <c r="I4195" s="46">
        <v>25</v>
      </c>
      <c r="J4195" t="s">
        <v>2367</v>
      </c>
      <c r="K4195" t="s">
        <v>83</v>
      </c>
      <c r="L4195" s="46">
        <v>2438</v>
      </c>
      <c r="M4195" s="46">
        <v>35</v>
      </c>
      <c r="N4195" s="46">
        <v>34</v>
      </c>
      <c r="O4195" s="46">
        <v>117</v>
      </c>
      <c r="P4195" s="46">
        <f t="shared" si="478"/>
        <v>1</v>
      </c>
      <c r="R4195" s="67" t="s">
        <v>2787</v>
      </c>
      <c r="S4195" s="67">
        <f>COUNTIF(Y$2:$Y$100,R4195)</f>
        <v>0</v>
      </c>
      <c r="V4195" s="67">
        <f t="shared" si="479"/>
        <v>0</v>
      </c>
      <c r="X4195"/>
      <c r="Y4195" s="67" t="str">
        <f t="shared" si="483"/>
        <v xml:space="preserve"> </v>
      </c>
      <c r="AB4195" t="s">
        <v>83</v>
      </c>
      <c r="AC4195" s="46">
        <v>2438</v>
      </c>
      <c r="AD4195" s="46">
        <v>35</v>
      </c>
      <c r="AE4195" s="46">
        <v>34</v>
      </c>
      <c r="AF4195" s="46">
        <v>117</v>
      </c>
      <c r="AH4195" s="70" t="str">
        <f t="shared" si="480"/>
        <v/>
      </c>
      <c r="AI4195" s="70" t="str">
        <f t="shared" si="481"/>
        <v/>
      </c>
      <c r="AJ4195" s="70" t="str">
        <f t="shared" si="482"/>
        <v>X</v>
      </c>
      <c r="AK4195" s="70" t="str" cm="1">
        <f t="array" ref="AK4195">_xlfn.IFS(AH4195&lt;&gt;"","1",AI4195&lt;&gt;"","2",AJ4195&lt;&gt;"","3")</f>
        <v>3</v>
      </c>
    </row>
    <row r="4196" spans="1:37" x14ac:dyDescent="0.25">
      <c r="A4196" t="s">
        <v>1782</v>
      </c>
      <c r="B4196" t="s">
        <v>345</v>
      </c>
      <c r="C4196" s="67" t="str">
        <f t="shared" si="477"/>
        <v>Abigail Tahtinen</v>
      </c>
      <c r="D4196" s="71" t="str" cm="1">
        <f t="array" ref="D4196">_xlfn.IFS(AK4196="1",CONCATENATE(C4196,"Regional"),AK4196="2",CONCATENATE(C4196,"Sectional"),AK4196="3",CONCATENATE(C4196,COUNTIF($C$1:C4196,C4196)))</f>
        <v>Abigail Tahtinen3</v>
      </c>
      <c r="E4196" s="66">
        <v>45175.604166666664</v>
      </c>
      <c r="F4196" t="s">
        <v>2366</v>
      </c>
      <c r="G4196" s="46">
        <v>40</v>
      </c>
      <c r="H4196" s="46">
        <v>58</v>
      </c>
      <c r="I4196" s="46">
        <v>25</v>
      </c>
      <c r="J4196" t="s">
        <v>2367</v>
      </c>
      <c r="K4196" t="s">
        <v>83</v>
      </c>
      <c r="L4196" s="46">
        <v>2438</v>
      </c>
      <c r="M4196" s="46">
        <v>35</v>
      </c>
      <c r="N4196" s="46">
        <v>34</v>
      </c>
      <c r="O4196" s="46">
        <v>117</v>
      </c>
      <c r="P4196" s="46">
        <f t="shared" si="478"/>
        <v>1</v>
      </c>
      <c r="R4196" s="67" t="s">
        <v>2788</v>
      </c>
      <c r="S4196" s="67">
        <f>COUNTIF(Y$2:$Y$100,R4196)</f>
        <v>0</v>
      </c>
      <c r="V4196" s="67">
        <f t="shared" si="479"/>
        <v>0</v>
      </c>
      <c r="X4196"/>
      <c r="Y4196" s="67" t="str">
        <f t="shared" si="483"/>
        <v xml:space="preserve"> </v>
      </c>
      <c r="AB4196" t="s">
        <v>83</v>
      </c>
      <c r="AC4196" s="46">
        <v>2438</v>
      </c>
      <c r="AD4196" s="46">
        <v>35</v>
      </c>
      <c r="AE4196" s="46">
        <v>34</v>
      </c>
      <c r="AF4196" s="46">
        <v>117</v>
      </c>
      <c r="AH4196" s="70" t="str">
        <f t="shared" si="480"/>
        <v/>
      </c>
      <c r="AI4196" s="70" t="str">
        <f t="shared" si="481"/>
        <v/>
      </c>
      <c r="AJ4196" s="70" t="str">
        <f t="shared" si="482"/>
        <v>X</v>
      </c>
      <c r="AK4196" s="70" t="str" cm="1">
        <f t="array" ref="AK4196">_xlfn.IFS(AH4196&lt;&gt;"","1",AI4196&lt;&gt;"","2",AJ4196&lt;&gt;"","3")</f>
        <v>3</v>
      </c>
    </row>
    <row r="4197" spans="1:37" x14ac:dyDescent="0.25">
      <c r="A4197" t="s">
        <v>1783</v>
      </c>
      <c r="B4197" t="s">
        <v>907</v>
      </c>
      <c r="C4197" s="67" t="str">
        <f t="shared" si="477"/>
        <v>Hailey Manske</v>
      </c>
      <c r="D4197" s="71" t="str" cm="1">
        <f t="array" ref="D4197">_xlfn.IFS(AK4197="1",CONCATENATE(C4197,"Regional"),AK4197="2",CONCATENATE(C4197,"Sectional"),AK4197="3",CONCATENATE(C4197,COUNTIF($C$1:C4197,C4197)))</f>
        <v>Hailey Manske5</v>
      </c>
      <c r="E4197" s="66">
        <v>45175.604166666664</v>
      </c>
      <c r="F4197" t="s">
        <v>2366</v>
      </c>
      <c r="G4197" s="46">
        <v>40</v>
      </c>
      <c r="H4197" s="46">
        <v>59</v>
      </c>
      <c r="I4197" s="46">
        <v>27</v>
      </c>
      <c r="J4197" t="s">
        <v>2367</v>
      </c>
      <c r="K4197" t="s">
        <v>83</v>
      </c>
      <c r="L4197" s="46">
        <v>2438</v>
      </c>
      <c r="M4197" s="46">
        <v>35</v>
      </c>
      <c r="N4197" s="46">
        <v>34</v>
      </c>
      <c r="O4197" s="46">
        <v>117</v>
      </c>
      <c r="P4197" s="46">
        <f t="shared" si="478"/>
        <v>1</v>
      </c>
      <c r="R4197" s="67" t="s">
        <v>2789</v>
      </c>
      <c r="S4197" s="67">
        <f>COUNTIF(Y$2:$Y$100,R4197)</f>
        <v>0</v>
      </c>
      <c r="V4197" s="67">
        <f t="shared" si="479"/>
        <v>0</v>
      </c>
      <c r="X4197"/>
      <c r="Y4197" s="67" t="str">
        <f t="shared" si="483"/>
        <v xml:space="preserve"> </v>
      </c>
      <c r="AB4197" t="s">
        <v>83</v>
      </c>
      <c r="AC4197" s="46">
        <v>2438</v>
      </c>
      <c r="AD4197" s="46">
        <v>35</v>
      </c>
      <c r="AE4197" s="46">
        <v>34</v>
      </c>
      <c r="AF4197" s="46">
        <v>117</v>
      </c>
      <c r="AH4197" s="70" t="str">
        <f t="shared" si="480"/>
        <v/>
      </c>
      <c r="AI4197" s="70" t="str">
        <f t="shared" si="481"/>
        <v/>
      </c>
      <c r="AJ4197" s="70" t="str">
        <f t="shared" si="482"/>
        <v>X</v>
      </c>
      <c r="AK4197" s="70" t="str" cm="1">
        <f t="array" ref="AK4197">_xlfn.IFS(AH4197&lt;&gt;"","1",AI4197&lt;&gt;"","2",AJ4197&lt;&gt;"","3")</f>
        <v>3</v>
      </c>
    </row>
    <row r="4198" spans="1:37" x14ac:dyDescent="0.25">
      <c r="A4198" t="s">
        <v>3392</v>
      </c>
      <c r="B4198" t="s">
        <v>717</v>
      </c>
      <c r="C4198" s="67" t="str">
        <f t="shared" si="477"/>
        <v>Kayla Hirschfeld</v>
      </c>
      <c r="D4198" s="71" t="str" cm="1">
        <f t="array" ref="D4198">_xlfn.IFS(AK4198="1",CONCATENATE(C4198,"Regional"),AK4198="2",CONCATENATE(C4198,"Sectional"),AK4198="3",CONCATENATE(C4198,COUNTIF($C$1:C4198,C4198)))</f>
        <v>Kayla Hirschfeld6</v>
      </c>
      <c r="E4198" s="66">
        <v>45175.604166666664</v>
      </c>
      <c r="F4198" t="s">
        <v>2366</v>
      </c>
      <c r="G4198" s="46">
        <v>40</v>
      </c>
      <c r="H4198" s="46">
        <v>59</v>
      </c>
      <c r="I4198" s="46">
        <v>27</v>
      </c>
      <c r="J4198" t="s">
        <v>2367</v>
      </c>
      <c r="K4198" t="s">
        <v>83</v>
      </c>
      <c r="L4198" s="46">
        <v>2438</v>
      </c>
      <c r="M4198" s="46">
        <v>35</v>
      </c>
      <c r="N4198" s="46">
        <v>34</v>
      </c>
      <c r="O4198" s="46">
        <v>117</v>
      </c>
      <c r="P4198" s="46">
        <f t="shared" si="478"/>
        <v>1</v>
      </c>
      <c r="R4198" s="67" t="s">
        <v>3506</v>
      </c>
      <c r="S4198" s="67">
        <f>COUNTIF(Y$2:$Y$100,R4198)</f>
        <v>0</v>
      </c>
      <c r="V4198" s="67">
        <f t="shared" si="479"/>
        <v>0</v>
      </c>
      <c r="X4198"/>
      <c r="Y4198" s="67" t="str">
        <f t="shared" si="483"/>
        <v xml:space="preserve"> </v>
      </c>
      <c r="AB4198" t="s">
        <v>83</v>
      </c>
      <c r="AC4198" s="46">
        <v>2438</v>
      </c>
      <c r="AD4198" s="46">
        <v>35</v>
      </c>
      <c r="AE4198" s="46">
        <v>34</v>
      </c>
      <c r="AF4198" s="46">
        <v>117</v>
      </c>
      <c r="AH4198" s="70" t="str">
        <f t="shared" si="480"/>
        <v/>
      </c>
      <c r="AI4198" s="70" t="str">
        <f t="shared" si="481"/>
        <v/>
      </c>
      <c r="AJ4198" s="70" t="str">
        <f t="shared" si="482"/>
        <v>X</v>
      </c>
      <c r="AK4198" s="70" t="str" cm="1">
        <f t="array" ref="AK4198">_xlfn.IFS(AH4198&lt;&gt;"","1",AI4198&lt;&gt;"","2",AJ4198&lt;&gt;"","3")</f>
        <v>3</v>
      </c>
    </row>
    <row r="4199" spans="1:37" x14ac:dyDescent="0.25">
      <c r="A4199" t="s">
        <v>862</v>
      </c>
      <c r="B4199" t="s">
        <v>564</v>
      </c>
      <c r="C4199" s="67" t="str">
        <f t="shared" si="477"/>
        <v>Evelyn Millard</v>
      </c>
      <c r="D4199" s="71" t="str" cm="1">
        <f t="array" ref="D4199">_xlfn.IFS(AK4199="1",CONCATENATE(C4199,"Regional"),AK4199="2",CONCATENATE(C4199,"Sectional"),AK4199="3",CONCATENATE(C4199,COUNTIF($C$1:C4199,C4199)))</f>
        <v>Evelyn Millard5</v>
      </c>
      <c r="E4199" s="66">
        <v>45175.604166666664</v>
      </c>
      <c r="F4199" t="s">
        <v>2366</v>
      </c>
      <c r="G4199" s="46">
        <v>40</v>
      </c>
      <c r="H4199" s="46">
        <v>59</v>
      </c>
      <c r="I4199" s="46">
        <v>27</v>
      </c>
      <c r="J4199" t="s">
        <v>2367</v>
      </c>
      <c r="K4199" t="s">
        <v>83</v>
      </c>
      <c r="L4199" s="46">
        <v>2438</v>
      </c>
      <c r="M4199" s="46">
        <v>35</v>
      </c>
      <c r="N4199" s="46">
        <v>34</v>
      </c>
      <c r="O4199" s="46">
        <v>117</v>
      </c>
      <c r="P4199" s="46">
        <f t="shared" si="478"/>
        <v>1</v>
      </c>
      <c r="R4199" s="67" t="s">
        <v>1404</v>
      </c>
      <c r="S4199" s="67">
        <f>COUNTIF(Y$2:$Y$100,R4199)</f>
        <v>0</v>
      </c>
      <c r="V4199" s="67">
        <f t="shared" si="479"/>
        <v>0</v>
      </c>
      <c r="X4199"/>
      <c r="Y4199" s="67" t="str">
        <f t="shared" si="483"/>
        <v xml:space="preserve"> </v>
      </c>
      <c r="AB4199" t="s">
        <v>83</v>
      </c>
      <c r="AC4199" s="46">
        <v>2438</v>
      </c>
      <c r="AD4199" s="46">
        <v>35</v>
      </c>
      <c r="AE4199" s="46">
        <v>34</v>
      </c>
      <c r="AF4199" s="46">
        <v>117</v>
      </c>
      <c r="AH4199" s="70" t="str">
        <f t="shared" si="480"/>
        <v/>
      </c>
      <c r="AI4199" s="70" t="str">
        <f t="shared" si="481"/>
        <v/>
      </c>
      <c r="AJ4199" s="70" t="str">
        <f t="shared" si="482"/>
        <v>X</v>
      </c>
      <c r="AK4199" s="70" t="str" cm="1">
        <f t="array" ref="AK4199">_xlfn.IFS(AH4199&lt;&gt;"","1",AI4199&lt;&gt;"","2",AJ4199&lt;&gt;"","3")</f>
        <v>3</v>
      </c>
    </row>
    <row r="4200" spans="1:37" x14ac:dyDescent="0.25">
      <c r="A4200" t="s">
        <v>851</v>
      </c>
      <c r="B4200" t="s">
        <v>561</v>
      </c>
      <c r="C4200" s="67" t="str">
        <f t="shared" si="477"/>
        <v>Maddie Inman</v>
      </c>
      <c r="D4200" s="71" t="str" cm="1">
        <f t="array" ref="D4200">_xlfn.IFS(AK4200="1",CONCATENATE(C4200,"Regional"),AK4200="2",CONCATENATE(C4200,"Sectional"),AK4200="3",CONCATENATE(C4200,COUNTIF($C$1:C4200,C4200)))</f>
        <v>Maddie Inman5</v>
      </c>
      <c r="E4200" s="66">
        <v>45175.604166666664</v>
      </c>
      <c r="F4200" t="s">
        <v>2366</v>
      </c>
      <c r="G4200" s="46">
        <v>40</v>
      </c>
      <c r="H4200" s="46">
        <v>60</v>
      </c>
      <c r="I4200" s="46">
        <v>30</v>
      </c>
      <c r="J4200" t="s">
        <v>2367</v>
      </c>
      <c r="K4200" t="s">
        <v>83</v>
      </c>
      <c r="L4200" s="46">
        <v>2438</v>
      </c>
      <c r="M4200" s="46">
        <v>35</v>
      </c>
      <c r="N4200" s="46">
        <v>34</v>
      </c>
      <c r="O4200" s="46">
        <v>117</v>
      </c>
      <c r="P4200" s="46">
        <f t="shared" si="478"/>
        <v>1</v>
      </c>
      <c r="R4200" s="67" t="s">
        <v>1396</v>
      </c>
      <c r="S4200" s="67">
        <f>COUNTIF(Y$2:$Y$100,R4200)</f>
        <v>0</v>
      </c>
      <c r="V4200" s="67">
        <f t="shared" si="479"/>
        <v>0</v>
      </c>
      <c r="X4200"/>
      <c r="Y4200" s="67" t="str">
        <f t="shared" si="483"/>
        <v xml:space="preserve"> </v>
      </c>
      <c r="AB4200" t="s">
        <v>83</v>
      </c>
      <c r="AC4200" s="46">
        <v>2438</v>
      </c>
      <c r="AD4200" s="46">
        <v>35</v>
      </c>
      <c r="AE4200" s="46">
        <v>34</v>
      </c>
      <c r="AF4200" s="46">
        <v>117</v>
      </c>
      <c r="AH4200" s="70" t="str">
        <f t="shared" si="480"/>
        <v/>
      </c>
      <c r="AI4200" s="70" t="str">
        <f t="shared" si="481"/>
        <v/>
      </c>
      <c r="AJ4200" s="70" t="str">
        <f t="shared" si="482"/>
        <v>X</v>
      </c>
      <c r="AK4200" s="70" t="str" cm="1">
        <f t="array" ref="AK4200">_xlfn.IFS(AH4200&lt;&gt;"","1",AI4200&lt;&gt;"","2",AJ4200&lt;&gt;"","3")</f>
        <v>3</v>
      </c>
    </row>
    <row r="4201" spans="1:37" x14ac:dyDescent="0.25">
      <c r="A4201" t="s">
        <v>1784</v>
      </c>
      <c r="B4201" t="s">
        <v>380</v>
      </c>
      <c r="C4201" s="67" t="str">
        <f t="shared" si="477"/>
        <v>Amelia Leigh</v>
      </c>
      <c r="D4201" s="71" t="str" cm="1">
        <f t="array" ref="D4201">_xlfn.IFS(AK4201="1",CONCATENATE(C4201,"Regional"),AK4201="2",CONCATENATE(C4201,"Sectional"),AK4201="3",CONCATENATE(C4201,COUNTIF($C$1:C4201,C4201)))</f>
        <v>Amelia Leigh3</v>
      </c>
      <c r="E4201" s="66">
        <v>45175.604166666664</v>
      </c>
      <c r="F4201" t="s">
        <v>2366</v>
      </c>
      <c r="G4201" s="46">
        <v>40</v>
      </c>
      <c r="H4201" s="46">
        <v>60</v>
      </c>
      <c r="I4201" s="46">
        <v>30</v>
      </c>
      <c r="J4201" t="s">
        <v>2367</v>
      </c>
      <c r="K4201" t="s">
        <v>83</v>
      </c>
      <c r="L4201" s="46">
        <v>2438</v>
      </c>
      <c r="M4201" s="46">
        <v>35</v>
      </c>
      <c r="N4201" s="46">
        <v>34</v>
      </c>
      <c r="O4201" s="46">
        <v>117</v>
      </c>
      <c r="P4201" s="46">
        <f t="shared" si="478"/>
        <v>1</v>
      </c>
      <c r="R4201" s="67" t="s">
        <v>2790</v>
      </c>
      <c r="S4201" s="67">
        <f>COUNTIF(Y$2:$Y$100,R4201)</f>
        <v>0</v>
      </c>
      <c r="V4201" s="67">
        <f t="shared" si="479"/>
        <v>0</v>
      </c>
      <c r="X4201"/>
      <c r="Y4201" s="67" t="str">
        <f t="shared" si="483"/>
        <v xml:space="preserve"> </v>
      </c>
      <c r="AB4201" t="s">
        <v>83</v>
      </c>
      <c r="AC4201" s="46">
        <v>2438</v>
      </c>
      <c r="AD4201" s="46">
        <v>35</v>
      </c>
      <c r="AE4201" s="46">
        <v>34</v>
      </c>
      <c r="AF4201" s="46">
        <v>117</v>
      </c>
      <c r="AH4201" s="70" t="str">
        <f t="shared" si="480"/>
        <v/>
      </c>
      <c r="AI4201" s="70" t="str">
        <f t="shared" si="481"/>
        <v/>
      </c>
      <c r="AJ4201" s="70" t="str">
        <f t="shared" si="482"/>
        <v>X</v>
      </c>
      <c r="AK4201" s="70" t="str" cm="1">
        <f t="array" ref="AK4201">_xlfn.IFS(AH4201&lt;&gt;"","1",AI4201&lt;&gt;"","2",AJ4201&lt;&gt;"","3")</f>
        <v>3</v>
      </c>
    </row>
    <row r="4202" spans="1:37" x14ac:dyDescent="0.25">
      <c r="A4202" t="s">
        <v>1677</v>
      </c>
      <c r="B4202" t="s">
        <v>218</v>
      </c>
      <c r="C4202" s="67" t="str">
        <f t="shared" si="477"/>
        <v>Finley Baumberger</v>
      </c>
      <c r="D4202" s="71" t="str" cm="1">
        <f t="array" ref="D4202">_xlfn.IFS(AK4202="1",CONCATENATE(C4202,"Regional"),AK4202="2",CONCATENATE(C4202,"Sectional"),AK4202="3",CONCATENATE(C4202,COUNTIF($C$1:C4202,C4202)))</f>
        <v>Finley Baumberger3</v>
      </c>
      <c r="E4202" s="66">
        <v>45175.604166666664</v>
      </c>
      <c r="F4202" t="s">
        <v>2366</v>
      </c>
      <c r="G4202" s="46">
        <v>40</v>
      </c>
      <c r="H4202" s="46">
        <v>61</v>
      </c>
      <c r="I4202" s="46">
        <v>32</v>
      </c>
      <c r="J4202" t="s">
        <v>2367</v>
      </c>
      <c r="K4202" t="s">
        <v>83</v>
      </c>
      <c r="L4202" s="46">
        <v>2438</v>
      </c>
      <c r="M4202" s="46">
        <v>35</v>
      </c>
      <c r="N4202" s="46">
        <v>34</v>
      </c>
      <c r="O4202" s="46">
        <v>117</v>
      </c>
      <c r="P4202" s="46">
        <f t="shared" si="478"/>
        <v>1</v>
      </c>
      <c r="R4202" s="67" t="s">
        <v>3566</v>
      </c>
      <c r="S4202" s="67">
        <f>COUNTIF(Y$2:$Y$100,R4202)</f>
        <v>0</v>
      </c>
      <c r="V4202" s="67">
        <f t="shared" si="479"/>
        <v>0</v>
      </c>
      <c r="X4202"/>
      <c r="Y4202" s="67" t="str">
        <f t="shared" si="483"/>
        <v xml:space="preserve"> </v>
      </c>
      <c r="AB4202" t="s">
        <v>83</v>
      </c>
      <c r="AC4202" s="46">
        <v>2438</v>
      </c>
      <c r="AD4202" s="46">
        <v>35</v>
      </c>
      <c r="AE4202" s="46">
        <v>34</v>
      </c>
      <c r="AF4202" s="46">
        <v>117</v>
      </c>
      <c r="AH4202" s="70" t="str">
        <f t="shared" si="480"/>
        <v/>
      </c>
      <c r="AI4202" s="70" t="str">
        <f t="shared" si="481"/>
        <v/>
      </c>
      <c r="AJ4202" s="70" t="str">
        <f t="shared" si="482"/>
        <v>X</v>
      </c>
      <c r="AK4202" s="70" t="str" cm="1">
        <f t="array" ref="AK4202">_xlfn.IFS(AH4202&lt;&gt;"","1",AI4202&lt;&gt;"","2",AJ4202&lt;&gt;"","3")</f>
        <v>3</v>
      </c>
    </row>
    <row r="4203" spans="1:37" x14ac:dyDescent="0.25">
      <c r="A4203" t="s">
        <v>358</v>
      </c>
      <c r="B4203" t="s">
        <v>1785</v>
      </c>
      <c r="C4203" s="67" t="str">
        <f t="shared" si="477"/>
        <v>Alyce Schultz</v>
      </c>
      <c r="D4203" s="71" t="str" cm="1">
        <f t="array" ref="D4203">_xlfn.IFS(AK4203="1",CONCATENATE(C4203,"Regional"),AK4203="2",CONCATENATE(C4203,"Sectional"),AK4203="3",CONCATENATE(C4203,COUNTIF($C$1:C4203,C4203)))</f>
        <v>Alyce Schultz2</v>
      </c>
      <c r="E4203" s="66">
        <v>45175.604166666664</v>
      </c>
      <c r="F4203" t="s">
        <v>2366</v>
      </c>
      <c r="G4203" s="46">
        <v>40</v>
      </c>
      <c r="H4203" s="46">
        <v>62</v>
      </c>
      <c r="I4203" s="46">
        <v>33</v>
      </c>
      <c r="J4203" t="s">
        <v>2367</v>
      </c>
      <c r="K4203" t="s">
        <v>83</v>
      </c>
      <c r="L4203" s="46">
        <v>2438</v>
      </c>
      <c r="M4203" s="46">
        <v>35</v>
      </c>
      <c r="N4203" s="46">
        <v>34</v>
      </c>
      <c r="O4203" s="46">
        <v>117</v>
      </c>
      <c r="P4203" s="46">
        <f t="shared" si="478"/>
        <v>1</v>
      </c>
      <c r="R4203" s="67" t="s">
        <v>2791</v>
      </c>
      <c r="S4203" s="67">
        <f>COUNTIF(Y$2:$Y$100,R4203)</f>
        <v>0</v>
      </c>
      <c r="V4203" s="67">
        <f t="shared" si="479"/>
        <v>0</v>
      </c>
      <c r="X4203"/>
      <c r="Y4203" s="67" t="str">
        <f t="shared" ref="Y4203:Y4232" si="484">CONCATENATE(W4203," ",X4203)</f>
        <v xml:space="preserve"> </v>
      </c>
      <c r="AB4203" t="s">
        <v>83</v>
      </c>
      <c r="AC4203" s="46">
        <v>2438</v>
      </c>
      <c r="AD4203" s="46">
        <v>35</v>
      </c>
      <c r="AE4203" s="46">
        <v>34</v>
      </c>
      <c r="AF4203" s="46">
        <v>117</v>
      </c>
      <c r="AH4203" s="70" t="str">
        <f t="shared" si="480"/>
        <v/>
      </c>
      <c r="AI4203" s="70" t="str">
        <f t="shared" si="481"/>
        <v/>
      </c>
      <c r="AJ4203" s="70" t="str">
        <f t="shared" si="482"/>
        <v>X</v>
      </c>
      <c r="AK4203" s="70" t="str" cm="1">
        <f t="array" ref="AK4203">_xlfn.IFS(AH4203&lt;&gt;"","1",AI4203&lt;&gt;"","2",AJ4203&lt;&gt;"","3")</f>
        <v>3</v>
      </c>
    </row>
    <row r="4204" spans="1:37" x14ac:dyDescent="0.25">
      <c r="A4204" t="s">
        <v>853</v>
      </c>
      <c r="B4204" t="s">
        <v>362</v>
      </c>
      <c r="C4204" s="67" t="str">
        <f t="shared" si="477"/>
        <v>Emma Boggess</v>
      </c>
      <c r="D4204" s="71" t="str" cm="1">
        <f t="array" ref="D4204">_xlfn.IFS(AK4204="1",CONCATENATE(C4204,"Regional"),AK4204="2",CONCATENATE(C4204,"Sectional"),AK4204="3",CONCATENATE(C4204,COUNTIF($C$1:C4204,C4204)))</f>
        <v>Emma Boggess4</v>
      </c>
      <c r="E4204" s="66">
        <v>45175.604166666664</v>
      </c>
      <c r="F4204" t="s">
        <v>2366</v>
      </c>
      <c r="G4204" s="46">
        <v>40</v>
      </c>
      <c r="H4204" s="46">
        <v>62</v>
      </c>
      <c r="I4204" s="46">
        <v>33</v>
      </c>
      <c r="J4204" t="s">
        <v>2367</v>
      </c>
      <c r="K4204" t="s">
        <v>83</v>
      </c>
      <c r="L4204" s="46">
        <v>2438</v>
      </c>
      <c r="M4204" s="46">
        <v>35</v>
      </c>
      <c r="N4204" s="46">
        <v>34</v>
      </c>
      <c r="O4204" s="46">
        <v>117</v>
      </c>
      <c r="P4204" s="46">
        <f t="shared" si="478"/>
        <v>1</v>
      </c>
      <c r="R4204" s="67" t="s">
        <v>1398</v>
      </c>
      <c r="S4204" s="67">
        <f>COUNTIF(Y$2:$Y$100,R4204)</f>
        <v>0</v>
      </c>
      <c r="V4204" s="67">
        <f t="shared" si="479"/>
        <v>0</v>
      </c>
      <c r="X4204"/>
      <c r="Y4204" s="67" t="str">
        <f t="shared" si="484"/>
        <v xml:space="preserve"> </v>
      </c>
      <c r="AB4204" t="s">
        <v>83</v>
      </c>
      <c r="AC4204" s="46">
        <v>2438</v>
      </c>
      <c r="AD4204" s="46">
        <v>35</v>
      </c>
      <c r="AE4204" s="46">
        <v>34</v>
      </c>
      <c r="AF4204" s="46">
        <v>117</v>
      </c>
      <c r="AH4204" s="70" t="str">
        <f t="shared" si="480"/>
        <v/>
      </c>
      <c r="AI4204" s="70" t="str">
        <f t="shared" si="481"/>
        <v/>
      </c>
      <c r="AJ4204" s="70" t="str">
        <f t="shared" si="482"/>
        <v>X</v>
      </c>
      <c r="AK4204" s="70" t="str" cm="1">
        <f t="array" ref="AK4204">_xlfn.IFS(AH4204&lt;&gt;"","1",AI4204&lt;&gt;"","2",AJ4204&lt;&gt;"","3")</f>
        <v>3</v>
      </c>
    </row>
    <row r="4205" spans="1:37" x14ac:dyDescent="0.25">
      <c r="A4205" t="s">
        <v>351</v>
      </c>
      <c r="B4205" t="s">
        <v>622</v>
      </c>
      <c r="C4205" s="67" t="str">
        <f t="shared" si="477"/>
        <v>Samantha Schmidt</v>
      </c>
      <c r="D4205" s="71" t="str" cm="1">
        <f t="array" ref="D4205">_xlfn.IFS(AK4205="1",CONCATENATE(C4205,"Regional"),AK4205="2",CONCATENATE(C4205,"Sectional"),AK4205="3",CONCATENATE(C4205,COUNTIF($C$1:C4205,C4205)))</f>
        <v>Samantha Schmidt1</v>
      </c>
      <c r="E4205" s="66">
        <v>45175.604166666664</v>
      </c>
      <c r="F4205" t="s">
        <v>2366</v>
      </c>
      <c r="G4205" s="46">
        <v>40</v>
      </c>
      <c r="H4205" s="46">
        <v>65</v>
      </c>
      <c r="I4205" s="46">
        <v>35</v>
      </c>
      <c r="J4205" t="s">
        <v>2367</v>
      </c>
      <c r="K4205" t="s">
        <v>83</v>
      </c>
      <c r="L4205" s="46">
        <v>2438</v>
      </c>
      <c r="M4205" s="46">
        <v>35</v>
      </c>
      <c r="N4205" s="46">
        <v>34</v>
      </c>
      <c r="O4205" s="46">
        <v>117</v>
      </c>
      <c r="P4205" s="46">
        <f t="shared" si="478"/>
        <v>1</v>
      </c>
      <c r="R4205" s="67" t="s">
        <v>3665</v>
      </c>
      <c r="S4205" s="67">
        <f>COUNTIF(Y$2:$Y$100,R4205)</f>
        <v>0</v>
      </c>
      <c r="V4205" s="67">
        <f t="shared" si="479"/>
        <v>0</v>
      </c>
      <c r="X4205"/>
      <c r="Y4205" s="67" t="str">
        <f t="shared" si="484"/>
        <v xml:space="preserve"> </v>
      </c>
      <c r="AB4205" t="s">
        <v>83</v>
      </c>
      <c r="AC4205" s="46">
        <v>2438</v>
      </c>
      <c r="AD4205" s="46">
        <v>35</v>
      </c>
      <c r="AE4205" s="46">
        <v>34</v>
      </c>
      <c r="AF4205" s="46">
        <v>117</v>
      </c>
      <c r="AH4205" s="70" t="str">
        <f t="shared" si="480"/>
        <v/>
      </c>
      <c r="AI4205" s="70" t="str">
        <f t="shared" si="481"/>
        <v/>
      </c>
      <c r="AJ4205" s="70" t="str">
        <f t="shared" si="482"/>
        <v>X</v>
      </c>
      <c r="AK4205" s="70" t="str" cm="1">
        <f t="array" ref="AK4205">_xlfn.IFS(AH4205&lt;&gt;"","1",AI4205&lt;&gt;"","2",AJ4205&lt;&gt;"","3")</f>
        <v>3</v>
      </c>
    </row>
    <row r="4206" spans="1:37" x14ac:dyDescent="0.25">
      <c r="A4206" t="s">
        <v>1786</v>
      </c>
      <c r="B4206" t="s">
        <v>1787</v>
      </c>
      <c r="C4206" s="67" t="str">
        <f t="shared" si="477"/>
        <v>Madilynn Ottman</v>
      </c>
      <c r="D4206" s="71" t="str" cm="1">
        <f t="array" ref="D4206">_xlfn.IFS(AK4206="1",CONCATENATE(C4206,"Regional"),AK4206="2",CONCATENATE(C4206,"Sectional"),AK4206="3",CONCATENATE(C4206,COUNTIF($C$1:C4206,C4206)))</f>
        <v>Madilynn Ottman3</v>
      </c>
      <c r="E4206" s="66">
        <v>45175.604166666664</v>
      </c>
      <c r="F4206" t="s">
        <v>2366</v>
      </c>
      <c r="G4206" s="46">
        <v>40</v>
      </c>
      <c r="H4206" s="46">
        <v>67</v>
      </c>
      <c r="I4206" s="46">
        <v>36</v>
      </c>
      <c r="J4206" t="s">
        <v>2367</v>
      </c>
      <c r="K4206" t="s">
        <v>83</v>
      </c>
      <c r="L4206" s="46">
        <v>2438</v>
      </c>
      <c r="M4206" s="46">
        <v>35</v>
      </c>
      <c r="N4206" s="46">
        <v>34</v>
      </c>
      <c r="O4206" s="46">
        <v>117</v>
      </c>
      <c r="P4206" s="46">
        <f t="shared" si="478"/>
        <v>1</v>
      </c>
      <c r="R4206" s="67" t="s">
        <v>2792</v>
      </c>
      <c r="S4206" s="67">
        <f>COUNTIF(Y$2:$Y$100,R4206)</f>
        <v>0</v>
      </c>
      <c r="V4206" s="67">
        <f t="shared" si="479"/>
        <v>0</v>
      </c>
      <c r="X4206"/>
      <c r="Y4206" s="67" t="str">
        <f t="shared" si="484"/>
        <v xml:space="preserve"> </v>
      </c>
      <c r="AB4206" t="s">
        <v>83</v>
      </c>
      <c r="AC4206" s="46">
        <v>2438</v>
      </c>
      <c r="AD4206" s="46">
        <v>35</v>
      </c>
      <c r="AE4206" s="46">
        <v>34</v>
      </c>
      <c r="AF4206" s="46">
        <v>117</v>
      </c>
      <c r="AH4206" s="70" t="str">
        <f t="shared" si="480"/>
        <v/>
      </c>
      <c r="AI4206" s="70" t="str">
        <f t="shared" si="481"/>
        <v/>
      </c>
      <c r="AJ4206" s="70" t="str">
        <f t="shared" si="482"/>
        <v>X</v>
      </c>
      <c r="AK4206" s="70" t="str" cm="1">
        <f t="array" ref="AK4206">_xlfn.IFS(AH4206&lt;&gt;"","1",AI4206&lt;&gt;"","2",AJ4206&lt;&gt;"","3")</f>
        <v>3</v>
      </c>
    </row>
    <row r="4207" spans="1:37" x14ac:dyDescent="0.25">
      <c r="A4207" t="s">
        <v>1788</v>
      </c>
      <c r="B4207" t="s">
        <v>1789</v>
      </c>
      <c r="C4207" s="67" t="str">
        <f t="shared" si="477"/>
        <v>Calla Nogalski</v>
      </c>
      <c r="D4207" s="71" t="str" cm="1">
        <f t="array" ref="D4207">_xlfn.IFS(AK4207="1",CONCATENATE(C4207,"Regional"),AK4207="2",CONCATENATE(C4207,"Sectional"),AK4207="3",CONCATENATE(C4207,COUNTIF($C$1:C4207,C4207)))</f>
        <v>Calla Nogalski4</v>
      </c>
      <c r="E4207" s="66">
        <v>45175.604166666664</v>
      </c>
      <c r="F4207" t="s">
        <v>2366</v>
      </c>
      <c r="G4207" s="46">
        <v>40</v>
      </c>
      <c r="H4207" s="46">
        <v>68</v>
      </c>
      <c r="I4207" s="46">
        <v>37</v>
      </c>
      <c r="J4207" t="s">
        <v>2367</v>
      </c>
      <c r="K4207" t="s">
        <v>83</v>
      </c>
      <c r="L4207" s="46">
        <v>2438</v>
      </c>
      <c r="M4207" s="46">
        <v>35</v>
      </c>
      <c r="N4207" s="46">
        <v>34</v>
      </c>
      <c r="O4207" s="46">
        <v>117</v>
      </c>
      <c r="P4207" s="46">
        <f t="shared" si="478"/>
        <v>1</v>
      </c>
      <c r="R4207" s="67" t="s">
        <v>2793</v>
      </c>
      <c r="S4207" s="67">
        <f>COUNTIF(Y$2:$Y$100,R4207)</f>
        <v>0</v>
      </c>
      <c r="V4207" s="67">
        <f t="shared" si="479"/>
        <v>0</v>
      </c>
      <c r="X4207"/>
      <c r="Y4207" s="67" t="str">
        <f t="shared" si="484"/>
        <v xml:space="preserve"> </v>
      </c>
      <c r="AB4207" t="s">
        <v>83</v>
      </c>
      <c r="AC4207" s="46">
        <v>2438</v>
      </c>
      <c r="AD4207" s="46">
        <v>35</v>
      </c>
      <c r="AE4207" s="46">
        <v>34</v>
      </c>
      <c r="AF4207" s="46">
        <v>117</v>
      </c>
      <c r="AH4207" s="70" t="str">
        <f t="shared" si="480"/>
        <v/>
      </c>
      <c r="AI4207" s="70" t="str">
        <f t="shared" si="481"/>
        <v/>
      </c>
      <c r="AJ4207" s="70" t="str">
        <f t="shared" si="482"/>
        <v>X</v>
      </c>
      <c r="AK4207" s="70" t="str" cm="1">
        <f t="array" ref="AK4207">_xlfn.IFS(AH4207&lt;&gt;"","1",AI4207&lt;&gt;"","2",AJ4207&lt;&gt;"","3")</f>
        <v>3</v>
      </c>
    </row>
    <row r="4208" spans="1:37" x14ac:dyDescent="0.25">
      <c r="A4208" t="s">
        <v>1790</v>
      </c>
      <c r="B4208" t="s">
        <v>1791</v>
      </c>
      <c r="C4208" s="67" t="str">
        <f t="shared" si="477"/>
        <v>Lillyana Watters</v>
      </c>
      <c r="D4208" s="71" t="str" cm="1">
        <f t="array" ref="D4208">_xlfn.IFS(AK4208="1",CONCATENATE(C4208,"Regional"),AK4208="2",CONCATENATE(C4208,"Sectional"),AK4208="3",CONCATENATE(C4208,COUNTIF($C$1:C4208,C4208)))</f>
        <v>Lillyana Watters4</v>
      </c>
      <c r="E4208" s="66">
        <v>45175.604166666664</v>
      </c>
      <c r="F4208" t="s">
        <v>2366</v>
      </c>
      <c r="G4208" s="46">
        <v>40</v>
      </c>
      <c r="H4208" s="46">
        <v>69</v>
      </c>
      <c r="I4208" s="46">
        <v>38</v>
      </c>
      <c r="J4208" t="s">
        <v>2367</v>
      </c>
      <c r="K4208" t="s">
        <v>83</v>
      </c>
      <c r="L4208" s="46">
        <v>2438</v>
      </c>
      <c r="M4208" s="46">
        <v>35</v>
      </c>
      <c r="N4208" s="46">
        <v>34</v>
      </c>
      <c r="O4208" s="46">
        <v>117</v>
      </c>
      <c r="P4208" s="46">
        <f t="shared" si="478"/>
        <v>1</v>
      </c>
      <c r="R4208" s="67" t="s">
        <v>2794</v>
      </c>
      <c r="S4208" s="67">
        <f>COUNTIF(Y$2:$Y$100,R4208)</f>
        <v>0</v>
      </c>
      <c r="V4208" s="67">
        <f t="shared" si="479"/>
        <v>0</v>
      </c>
      <c r="X4208"/>
      <c r="Y4208" s="67" t="str">
        <f t="shared" si="484"/>
        <v xml:space="preserve"> </v>
      </c>
      <c r="AB4208" t="s">
        <v>83</v>
      </c>
      <c r="AC4208" s="46">
        <v>2438</v>
      </c>
      <c r="AD4208" s="46">
        <v>35</v>
      </c>
      <c r="AE4208" s="46">
        <v>34</v>
      </c>
      <c r="AF4208" s="46">
        <v>117</v>
      </c>
      <c r="AH4208" s="70" t="str">
        <f t="shared" si="480"/>
        <v/>
      </c>
      <c r="AI4208" s="70" t="str">
        <f t="shared" si="481"/>
        <v/>
      </c>
      <c r="AJ4208" s="70" t="str">
        <f t="shared" si="482"/>
        <v>X</v>
      </c>
      <c r="AK4208" s="70" t="str" cm="1">
        <f t="array" ref="AK4208">_xlfn.IFS(AH4208&lt;&gt;"","1",AI4208&lt;&gt;"","2",AJ4208&lt;&gt;"","3")</f>
        <v>3</v>
      </c>
    </row>
    <row r="4209" spans="1:37" x14ac:dyDescent="0.25">
      <c r="A4209" t="s">
        <v>310</v>
      </c>
      <c r="B4209" t="s">
        <v>1792</v>
      </c>
      <c r="C4209" s="67" t="str">
        <f t="shared" si="477"/>
        <v>Violette Miller</v>
      </c>
      <c r="D4209" s="71" t="str" cm="1">
        <f t="array" ref="D4209">_xlfn.IFS(AK4209="1",CONCATENATE(C4209,"Regional"),AK4209="2",CONCATENATE(C4209,"Sectional"),AK4209="3",CONCATENATE(C4209,COUNTIF($C$1:C4209,C4209)))</f>
        <v>Violette Miller3</v>
      </c>
      <c r="E4209" s="66">
        <v>45175.604166666664</v>
      </c>
      <c r="F4209" t="s">
        <v>2366</v>
      </c>
      <c r="G4209" s="46">
        <v>40</v>
      </c>
      <c r="H4209" s="46">
        <v>71</v>
      </c>
      <c r="I4209" s="46">
        <v>39</v>
      </c>
      <c r="J4209" t="s">
        <v>2367</v>
      </c>
      <c r="K4209" t="s">
        <v>83</v>
      </c>
      <c r="L4209" s="46">
        <v>2438</v>
      </c>
      <c r="M4209" s="46">
        <v>35</v>
      </c>
      <c r="N4209" s="46">
        <v>34</v>
      </c>
      <c r="O4209" s="46">
        <v>117</v>
      </c>
      <c r="P4209" s="46">
        <f t="shared" si="478"/>
        <v>1</v>
      </c>
      <c r="R4209" s="67" t="s">
        <v>2795</v>
      </c>
      <c r="S4209" s="67">
        <f>COUNTIF(Y$2:$Y$100,R4209)</f>
        <v>0</v>
      </c>
      <c r="V4209" s="67">
        <f t="shared" si="479"/>
        <v>0</v>
      </c>
      <c r="X4209"/>
      <c r="Y4209" s="67" t="str">
        <f t="shared" si="484"/>
        <v xml:space="preserve"> </v>
      </c>
      <c r="AB4209" t="s">
        <v>83</v>
      </c>
      <c r="AC4209" s="46">
        <v>2438</v>
      </c>
      <c r="AD4209" s="46">
        <v>35</v>
      </c>
      <c r="AE4209" s="46">
        <v>34</v>
      </c>
      <c r="AF4209" s="46">
        <v>117</v>
      </c>
      <c r="AH4209" s="70" t="str">
        <f t="shared" si="480"/>
        <v/>
      </c>
      <c r="AI4209" s="70" t="str">
        <f t="shared" si="481"/>
        <v/>
      </c>
      <c r="AJ4209" s="70" t="str">
        <f t="shared" si="482"/>
        <v>X</v>
      </c>
      <c r="AK4209" s="70" t="str" cm="1">
        <f t="array" ref="AK4209">_xlfn.IFS(AH4209&lt;&gt;"","1",AI4209&lt;&gt;"","2",AJ4209&lt;&gt;"","3")</f>
        <v>3</v>
      </c>
    </row>
    <row r="4210" spans="1:37" x14ac:dyDescent="0.25">
      <c r="A4210" t="s">
        <v>847</v>
      </c>
      <c r="B4210" t="s">
        <v>848</v>
      </c>
      <c r="C4210" s="67" t="str">
        <f t="shared" si="477"/>
        <v>Isabella Crossen</v>
      </c>
      <c r="D4210" s="71" t="str" cm="1">
        <f t="array" ref="D4210">_xlfn.IFS(AK4210="1",CONCATENATE(C4210,"Regional"),AK4210="2",CONCATENATE(C4210,"Sectional"),AK4210="3",CONCATENATE(C4210,COUNTIF($C$1:C4210,C4210)))</f>
        <v>Isabella Crossen2</v>
      </c>
      <c r="E4210" s="66">
        <v>45175.604166666664</v>
      </c>
      <c r="F4210" t="s">
        <v>2366</v>
      </c>
      <c r="G4210" s="46">
        <v>40</v>
      </c>
      <c r="H4210" s="46">
        <v>81</v>
      </c>
      <c r="I4210" s="46">
        <v>40</v>
      </c>
      <c r="J4210" t="s">
        <v>2367</v>
      </c>
      <c r="K4210" t="s">
        <v>83</v>
      </c>
      <c r="L4210" s="46">
        <v>2438</v>
      </c>
      <c r="M4210" s="46">
        <v>35</v>
      </c>
      <c r="N4210" s="46">
        <v>34</v>
      </c>
      <c r="O4210" s="46">
        <v>117</v>
      </c>
      <c r="P4210" s="46">
        <f t="shared" si="478"/>
        <v>1</v>
      </c>
      <c r="R4210" s="67" t="s">
        <v>1394</v>
      </c>
      <c r="S4210" s="67">
        <f>COUNTIF(Y$2:$Y$100,R4210)</f>
        <v>0</v>
      </c>
      <c r="V4210" s="67">
        <f t="shared" si="479"/>
        <v>0</v>
      </c>
      <c r="X4210"/>
      <c r="Y4210" s="67" t="str">
        <f t="shared" si="484"/>
        <v xml:space="preserve"> </v>
      </c>
      <c r="AB4210" t="s">
        <v>83</v>
      </c>
      <c r="AC4210" s="46">
        <v>2438</v>
      </c>
      <c r="AD4210" s="46">
        <v>35</v>
      </c>
      <c r="AE4210" s="46">
        <v>34</v>
      </c>
      <c r="AF4210" s="46">
        <v>117</v>
      </c>
      <c r="AH4210" s="70" t="str">
        <f t="shared" si="480"/>
        <v/>
      </c>
      <c r="AI4210" s="70" t="str">
        <f t="shared" si="481"/>
        <v/>
      </c>
      <c r="AJ4210" s="70" t="str">
        <f t="shared" si="482"/>
        <v>X</v>
      </c>
      <c r="AK4210" s="70" t="str" cm="1">
        <f t="array" ref="AK4210">_xlfn.IFS(AH4210&lt;&gt;"","1",AI4210&lt;&gt;"","2",AJ4210&lt;&gt;"","3")</f>
        <v>3</v>
      </c>
    </row>
    <row r="4211" spans="1:37" x14ac:dyDescent="0.25">
      <c r="A4211" t="s">
        <v>846</v>
      </c>
      <c r="B4211" t="s">
        <v>393</v>
      </c>
      <c r="C4211" s="67" t="str">
        <f t="shared" si="477"/>
        <v>Mia Burchette</v>
      </c>
      <c r="D4211" s="71" t="str" cm="1">
        <f t="array" ref="D4211">_xlfn.IFS(AK4211="1",CONCATENATE(C4211,"Regional"),AK4211="2",CONCATENATE(C4211,"Sectional"),AK4211="3",CONCATENATE(C4211,COUNTIF($C$1:C4211,C4211)))</f>
        <v>Mia Burchette4</v>
      </c>
      <c r="E4211" s="66">
        <v>45175.604166666664</v>
      </c>
      <c r="F4211" t="s">
        <v>2392</v>
      </c>
      <c r="G4211" s="46">
        <v>10</v>
      </c>
      <c r="H4211" s="46">
        <v>42</v>
      </c>
      <c r="I4211" s="46">
        <v>1</v>
      </c>
      <c r="J4211" t="s">
        <v>2393</v>
      </c>
      <c r="K4211" t="s">
        <v>131</v>
      </c>
      <c r="L4211" s="46">
        <v>2769</v>
      </c>
      <c r="M4211" s="46">
        <v>36</v>
      </c>
      <c r="N4211" s="46">
        <v>35.5</v>
      </c>
      <c r="O4211" s="46">
        <v>119</v>
      </c>
      <c r="P4211" s="46">
        <f t="shared" si="478"/>
        <v>1</v>
      </c>
      <c r="R4211" s="67" t="s">
        <v>1393</v>
      </c>
      <c r="S4211" s="67">
        <f>COUNTIF(Y$2:$Y$100,R4211)</f>
        <v>0</v>
      </c>
      <c r="V4211" s="67">
        <f t="shared" si="479"/>
        <v>0</v>
      </c>
      <c r="X4211"/>
      <c r="Y4211" s="67" t="str">
        <f t="shared" si="484"/>
        <v xml:space="preserve"> </v>
      </c>
      <c r="AB4211" t="s">
        <v>131</v>
      </c>
      <c r="AC4211" s="46">
        <v>2769</v>
      </c>
      <c r="AD4211" s="46">
        <v>36</v>
      </c>
      <c r="AE4211" s="46">
        <v>35.5</v>
      </c>
      <c r="AF4211" s="46">
        <v>119</v>
      </c>
      <c r="AH4211" s="70" t="str">
        <f t="shared" si="480"/>
        <v/>
      </c>
      <c r="AI4211" s="70" t="str">
        <f t="shared" si="481"/>
        <v/>
      </c>
      <c r="AJ4211" s="70" t="str">
        <f t="shared" si="482"/>
        <v>X</v>
      </c>
      <c r="AK4211" s="70" t="str" cm="1">
        <f t="array" ref="AK4211">_xlfn.IFS(AH4211&lt;&gt;"","1",AI4211&lt;&gt;"","2",AJ4211&lt;&gt;"","3")</f>
        <v>3</v>
      </c>
    </row>
    <row r="4212" spans="1:37" x14ac:dyDescent="0.25">
      <c r="A4212" t="s">
        <v>920</v>
      </c>
      <c r="B4212" t="s">
        <v>414</v>
      </c>
      <c r="C4212" s="67" t="str">
        <f t="shared" si="477"/>
        <v>Megan Gruber</v>
      </c>
      <c r="D4212" s="71" t="str" cm="1">
        <f t="array" ref="D4212">_xlfn.IFS(AK4212="1",CONCATENATE(C4212,"Regional"),AK4212="2",CONCATENATE(C4212,"Sectional"),AK4212="3",CONCATENATE(C4212,COUNTIF($C$1:C4212,C4212)))</f>
        <v>Megan Gruber3</v>
      </c>
      <c r="E4212" s="66">
        <v>45175.604166666664</v>
      </c>
      <c r="F4212" t="s">
        <v>2392</v>
      </c>
      <c r="G4212" s="46">
        <v>10</v>
      </c>
      <c r="H4212" s="46">
        <v>48</v>
      </c>
      <c r="I4212" s="46">
        <v>2</v>
      </c>
      <c r="J4212" t="s">
        <v>2393</v>
      </c>
      <c r="K4212" t="s">
        <v>131</v>
      </c>
      <c r="L4212" s="46">
        <v>2769</v>
      </c>
      <c r="M4212" s="46">
        <v>36</v>
      </c>
      <c r="N4212" s="46">
        <v>35.5</v>
      </c>
      <c r="O4212" s="46">
        <v>119</v>
      </c>
      <c r="P4212" s="46">
        <f t="shared" si="478"/>
        <v>1</v>
      </c>
      <c r="R4212" s="67" t="s">
        <v>1451</v>
      </c>
      <c r="S4212" s="67">
        <f>COUNTIF(Y$2:$Y$100,R4212)</f>
        <v>0</v>
      </c>
      <c r="V4212" s="67">
        <f t="shared" si="479"/>
        <v>0</v>
      </c>
      <c r="X4212"/>
      <c r="Y4212" s="67" t="str">
        <f t="shared" si="484"/>
        <v xml:space="preserve"> </v>
      </c>
      <c r="AB4212" t="s">
        <v>131</v>
      </c>
      <c r="AC4212" s="46">
        <v>2769</v>
      </c>
      <c r="AD4212" s="46">
        <v>36</v>
      </c>
      <c r="AE4212" s="46">
        <v>35.5</v>
      </c>
      <c r="AF4212" s="46">
        <v>119</v>
      </c>
      <c r="AH4212" s="70" t="str">
        <f t="shared" si="480"/>
        <v/>
      </c>
      <c r="AI4212" s="70" t="str">
        <f t="shared" si="481"/>
        <v/>
      </c>
      <c r="AJ4212" s="70" t="str">
        <f t="shared" si="482"/>
        <v>X</v>
      </c>
      <c r="AK4212" s="70" t="str" cm="1">
        <f t="array" ref="AK4212">_xlfn.IFS(AH4212&lt;&gt;"","1",AI4212&lt;&gt;"","2",AJ4212&lt;&gt;"","3")</f>
        <v>3</v>
      </c>
    </row>
    <row r="4213" spans="1:37" x14ac:dyDescent="0.25">
      <c r="A4213" t="s">
        <v>1884</v>
      </c>
      <c r="B4213" t="s">
        <v>1885</v>
      </c>
      <c r="C4213" s="67" t="str">
        <f t="shared" si="477"/>
        <v>Kyran Merrell</v>
      </c>
      <c r="D4213" s="71" t="str" cm="1">
        <f t="array" ref="D4213">_xlfn.IFS(AK4213="1",CONCATENATE(C4213,"Regional"),AK4213="2",CONCATENATE(C4213,"Sectional"),AK4213="3",CONCATENATE(C4213,COUNTIF($C$1:C4213,C4213)))</f>
        <v>Kyran Merrell3</v>
      </c>
      <c r="E4213" s="66">
        <v>45175.604166666664</v>
      </c>
      <c r="F4213" t="s">
        <v>2392</v>
      </c>
      <c r="G4213" s="46">
        <v>10</v>
      </c>
      <c r="H4213" s="46">
        <v>53</v>
      </c>
      <c r="I4213" s="46">
        <v>3</v>
      </c>
      <c r="J4213" t="s">
        <v>2393</v>
      </c>
      <c r="K4213" t="s">
        <v>131</v>
      </c>
      <c r="L4213" s="46">
        <v>2769</v>
      </c>
      <c r="M4213" s="46">
        <v>36</v>
      </c>
      <c r="N4213" s="46">
        <v>35.5</v>
      </c>
      <c r="O4213" s="46">
        <v>119</v>
      </c>
      <c r="P4213" s="46">
        <f t="shared" si="478"/>
        <v>1</v>
      </c>
      <c r="R4213" s="67" t="s">
        <v>2897</v>
      </c>
      <c r="S4213" s="67">
        <f>COUNTIF(Y$2:$Y$100,R4213)</f>
        <v>0</v>
      </c>
      <c r="V4213" s="67">
        <f t="shared" si="479"/>
        <v>0</v>
      </c>
      <c r="X4213"/>
      <c r="Y4213" s="67" t="str">
        <f t="shared" si="484"/>
        <v xml:space="preserve"> </v>
      </c>
      <c r="AB4213" t="s">
        <v>131</v>
      </c>
      <c r="AC4213" s="46">
        <v>2769</v>
      </c>
      <c r="AD4213" s="46">
        <v>36</v>
      </c>
      <c r="AE4213" s="46">
        <v>35.5</v>
      </c>
      <c r="AF4213" s="46">
        <v>119</v>
      </c>
      <c r="AH4213" s="70" t="str">
        <f t="shared" si="480"/>
        <v/>
      </c>
      <c r="AI4213" s="70" t="str">
        <f t="shared" si="481"/>
        <v/>
      </c>
      <c r="AJ4213" s="70" t="str">
        <f t="shared" si="482"/>
        <v>X</v>
      </c>
      <c r="AK4213" s="70" t="str" cm="1">
        <f t="array" ref="AK4213">_xlfn.IFS(AH4213&lt;&gt;"","1",AI4213&lt;&gt;"","2",AJ4213&lt;&gt;"","3")</f>
        <v>3</v>
      </c>
    </row>
    <row r="4214" spans="1:37" x14ac:dyDescent="0.25">
      <c r="A4214" t="s">
        <v>919</v>
      </c>
      <c r="B4214" t="s">
        <v>921</v>
      </c>
      <c r="C4214" s="67" t="str">
        <f t="shared" si="477"/>
        <v>Frankie Jurvelin</v>
      </c>
      <c r="D4214" s="71" t="str" cm="1">
        <f t="array" ref="D4214">_xlfn.IFS(AK4214="1",CONCATENATE(C4214,"Regional"),AK4214="2",CONCATENATE(C4214,"Sectional"),AK4214="3",CONCATENATE(C4214,COUNTIF($C$1:C4214,C4214)))</f>
        <v>Frankie Jurvelin4</v>
      </c>
      <c r="E4214" s="66">
        <v>45175.604166666664</v>
      </c>
      <c r="F4214" t="s">
        <v>2392</v>
      </c>
      <c r="G4214" s="46">
        <v>10</v>
      </c>
      <c r="H4214" s="46">
        <v>62</v>
      </c>
      <c r="I4214" s="46">
        <v>4</v>
      </c>
      <c r="J4214" t="s">
        <v>2393</v>
      </c>
      <c r="K4214" t="s">
        <v>131</v>
      </c>
      <c r="L4214" s="46">
        <v>2769</v>
      </c>
      <c r="M4214" s="46">
        <v>36</v>
      </c>
      <c r="N4214" s="46">
        <v>35.5</v>
      </c>
      <c r="O4214" s="46">
        <v>119</v>
      </c>
      <c r="P4214" s="46">
        <f t="shared" si="478"/>
        <v>1</v>
      </c>
      <c r="R4214" s="67" t="s">
        <v>1452</v>
      </c>
      <c r="S4214" s="67">
        <f>COUNTIF(Y$2:$Y$100,R4214)</f>
        <v>0</v>
      </c>
      <c r="V4214" s="67">
        <f t="shared" si="479"/>
        <v>0</v>
      </c>
      <c r="X4214"/>
      <c r="Y4214" s="67" t="str">
        <f t="shared" si="484"/>
        <v xml:space="preserve"> </v>
      </c>
      <c r="AB4214" t="s">
        <v>131</v>
      </c>
      <c r="AC4214" s="46">
        <v>2769</v>
      </c>
      <c r="AD4214" s="46">
        <v>36</v>
      </c>
      <c r="AE4214" s="46">
        <v>35.5</v>
      </c>
      <c r="AF4214" s="46">
        <v>119</v>
      </c>
      <c r="AH4214" s="70" t="str">
        <f t="shared" si="480"/>
        <v/>
      </c>
      <c r="AI4214" s="70" t="str">
        <f t="shared" si="481"/>
        <v/>
      </c>
      <c r="AJ4214" s="70" t="str">
        <f t="shared" si="482"/>
        <v>X</v>
      </c>
      <c r="AK4214" s="70" t="str" cm="1">
        <f t="array" ref="AK4214">_xlfn.IFS(AH4214&lt;&gt;"","1",AI4214&lt;&gt;"","2",AJ4214&lt;&gt;"","3")</f>
        <v>3</v>
      </c>
    </row>
    <row r="4215" spans="1:37" x14ac:dyDescent="0.25">
      <c r="A4215" t="s">
        <v>1892</v>
      </c>
      <c r="B4215" t="s">
        <v>530</v>
      </c>
      <c r="C4215" s="67" t="str">
        <f t="shared" si="477"/>
        <v>Kendra Hardin</v>
      </c>
      <c r="D4215" s="71" t="str" cm="1">
        <f t="array" ref="D4215">_xlfn.IFS(AK4215="1",CONCATENATE(C4215,"Regional"),AK4215="2",CONCATENATE(C4215,"Sectional"),AK4215="3",CONCATENATE(C4215,COUNTIF($C$1:C4215,C4215)))</f>
        <v>Kendra Hardin3</v>
      </c>
      <c r="E4215" s="66">
        <v>45175.604166666664</v>
      </c>
      <c r="F4215" t="s">
        <v>2392</v>
      </c>
      <c r="G4215" s="46">
        <v>10</v>
      </c>
      <c r="H4215" s="46">
        <v>62</v>
      </c>
      <c r="I4215" s="46">
        <v>4</v>
      </c>
      <c r="J4215" t="s">
        <v>2393</v>
      </c>
      <c r="K4215" t="s">
        <v>131</v>
      </c>
      <c r="L4215" s="46">
        <v>2769</v>
      </c>
      <c r="M4215" s="46">
        <v>36</v>
      </c>
      <c r="N4215" s="46">
        <v>35.5</v>
      </c>
      <c r="O4215" s="46">
        <v>119</v>
      </c>
      <c r="P4215" s="46">
        <f t="shared" si="478"/>
        <v>1</v>
      </c>
      <c r="R4215" s="67" t="s">
        <v>2901</v>
      </c>
      <c r="S4215" s="67">
        <f>COUNTIF(Y$2:$Y$100,R4215)</f>
        <v>0</v>
      </c>
      <c r="V4215" s="67">
        <f t="shared" si="479"/>
        <v>0</v>
      </c>
      <c r="X4215"/>
      <c r="Y4215" s="67" t="str">
        <f t="shared" si="484"/>
        <v xml:space="preserve"> </v>
      </c>
      <c r="AB4215" t="s">
        <v>131</v>
      </c>
      <c r="AC4215" s="46">
        <v>2769</v>
      </c>
      <c r="AD4215" s="46">
        <v>36</v>
      </c>
      <c r="AE4215" s="46">
        <v>35.5</v>
      </c>
      <c r="AF4215" s="46">
        <v>119</v>
      </c>
      <c r="AH4215" s="70" t="str">
        <f t="shared" si="480"/>
        <v/>
      </c>
      <c r="AI4215" s="70" t="str">
        <f t="shared" si="481"/>
        <v/>
      </c>
      <c r="AJ4215" s="70" t="str">
        <f t="shared" si="482"/>
        <v>X</v>
      </c>
      <c r="AK4215" s="70" t="str" cm="1">
        <f t="array" ref="AK4215">_xlfn.IFS(AH4215&lt;&gt;"","1",AI4215&lt;&gt;"","2",AJ4215&lt;&gt;"","3")</f>
        <v>3</v>
      </c>
    </row>
    <row r="4216" spans="1:37" x14ac:dyDescent="0.25">
      <c r="A4216" t="s">
        <v>1691</v>
      </c>
      <c r="B4216" t="s">
        <v>907</v>
      </c>
      <c r="C4216" s="67" t="str">
        <f t="shared" si="477"/>
        <v>Hailey Huebsch</v>
      </c>
      <c r="D4216" s="71" t="str" cm="1">
        <f t="array" ref="D4216">_xlfn.IFS(AK4216="1",CONCATENATE(C4216,"Regional"),AK4216="2",CONCATENATE(C4216,"Sectional"),AK4216="3",CONCATENATE(C4216,COUNTIF($C$1:C4216,C4216)))</f>
        <v>Hailey Huebsch4</v>
      </c>
      <c r="E4216" s="66">
        <v>45175.604166666664</v>
      </c>
      <c r="F4216" t="s">
        <v>2392</v>
      </c>
      <c r="G4216" s="46">
        <v>10</v>
      </c>
      <c r="H4216" s="46">
        <v>63</v>
      </c>
      <c r="I4216" s="46">
        <v>6</v>
      </c>
      <c r="J4216" t="s">
        <v>2393</v>
      </c>
      <c r="K4216" t="s">
        <v>131</v>
      </c>
      <c r="L4216" s="46">
        <v>2769</v>
      </c>
      <c r="M4216" s="46">
        <v>36</v>
      </c>
      <c r="N4216" s="46">
        <v>35.5</v>
      </c>
      <c r="O4216" s="46">
        <v>119</v>
      </c>
      <c r="P4216" s="46">
        <f t="shared" si="478"/>
        <v>1</v>
      </c>
      <c r="R4216" s="67" t="s">
        <v>3507</v>
      </c>
      <c r="S4216" s="67">
        <f>COUNTIF(Y$2:$Y$100,R4216)</f>
        <v>0</v>
      </c>
      <c r="V4216" s="67">
        <f t="shared" si="479"/>
        <v>0</v>
      </c>
      <c r="X4216"/>
      <c r="Y4216" s="67" t="str">
        <f t="shared" si="484"/>
        <v xml:space="preserve"> </v>
      </c>
      <c r="AB4216" t="s">
        <v>131</v>
      </c>
      <c r="AC4216" s="46">
        <v>2769</v>
      </c>
      <c r="AD4216" s="46">
        <v>36</v>
      </c>
      <c r="AE4216" s="46">
        <v>35.5</v>
      </c>
      <c r="AF4216" s="46">
        <v>119</v>
      </c>
      <c r="AH4216" s="70" t="str">
        <f t="shared" si="480"/>
        <v/>
      </c>
      <c r="AI4216" s="70" t="str">
        <f t="shared" si="481"/>
        <v/>
      </c>
      <c r="AJ4216" s="70" t="str">
        <f t="shared" si="482"/>
        <v>X</v>
      </c>
      <c r="AK4216" s="70" t="str" cm="1">
        <f t="array" ref="AK4216">_xlfn.IFS(AH4216&lt;&gt;"","1",AI4216&lt;&gt;"","2",AJ4216&lt;&gt;"","3")</f>
        <v>3</v>
      </c>
    </row>
    <row r="4217" spans="1:37" x14ac:dyDescent="0.25">
      <c r="A4217" t="s">
        <v>1890</v>
      </c>
      <c r="B4217" t="s">
        <v>1891</v>
      </c>
      <c r="C4217" s="67" t="str">
        <f t="shared" si="477"/>
        <v>Tails Griffin</v>
      </c>
      <c r="D4217" s="71" t="str" cm="1">
        <f t="array" ref="D4217">_xlfn.IFS(AK4217="1",CONCATENATE(C4217,"Regional"),AK4217="2",CONCATENATE(C4217,"Sectional"),AK4217="3",CONCATENATE(C4217,COUNTIF($C$1:C4217,C4217)))</f>
        <v>Tails Griffin2</v>
      </c>
      <c r="E4217" s="66">
        <v>45175.604166666664</v>
      </c>
      <c r="F4217" t="s">
        <v>2392</v>
      </c>
      <c r="G4217" s="46">
        <v>10</v>
      </c>
      <c r="H4217" s="46">
        <v>63</v>
      </c>
      <c r="I4217" s="46">
        <v>6</v>
      </c>
      <c r="J4217" t="s">
        <v>2393</v>
      </c>
      <c r="K4217" t="s">
        <v>131</v>
      </c>
      <c r="L4217" s="46">
        <v>2769</v>
      </c>
      <c r="M4217" s="46">
        <v>36</v>
      </c>
      <c r="N4217" s="46">
        <v>35.5</v>
      </c>
      <c r="O4217" s="46">
        <v>119</v>
      </c>
      <c r="P4217" s="46">
        <f t="shared" si="478"/>
        <v>1</v>
      </c>
      <c r="R4217" s="67" t="s">
        <v>2900</v>
      </c>
      <c r="S4217" s="67">
        <f>COUNTIF(Y$2:$Y$100,R4217)</f>
        <v>0</v>
      </c>
      <c r="V4217" s="67">
        <f t="shared" si="479"/>
        <v>0</v>
      </c>
      <c r="X4217"/>
      <c r="Y4217" s="67" t="str">
        <f t="shared" si="484"/>
        <v xml:space="preserve"> </v>
      </c>
      <c r="AB4217" t="s">
        <v>131</v>
      </c>
      <c r="AC4217" s="46">
        <v>2769</v>
      </c>
      <c r="AD4217" s="46">
        <v>36</v>
      </c>
      <c r="AE4217" s="46">
        <v>35.5</v>
      </c>
      <c r="AF4217" s="46">
        <v>119</v>
      </c>
      <c r="AH4217" s="70" t="str">
        <f t="shared" si="480"/>
        <v/>
      </c>
      <c r="AI4217" s="70" t="str">
        <f t="shared" si="481"/>
        <v/>
      </c>
      <c r="AJ4217" s="70" t="str">
        <f t="shared" si="482"/>
        <v>X</v>
      </c>
      <c r="AK4217" s="70" t="str" cm="1">
        <f t="array" ref="AK4217">_xlfn.IFS(AH4217&lt;&gt;"","1",AI4217&lt;&gt;"","2",AJ4217&lt;&gt;"","3")</f>
        <v>3</v>
      </c>
    </row>
    <row r="4218" spans="1:37" x14ac:dyDescent="0.25">
      <c r="A4218" t="s">
        <v>327</v>
      </c>
      <c r="B4218" t="s">
        <v>757</v>
      </c>
      <c r="C4218" s="67" t="str">
        <f t="shared" si="477"/>
        <v>Sophie Olson</v>
      </c>
      <c r="D4218" s="71" t="str" cm="1">
        <f t="array" ref="D4218">_xlfn.IFS(AK4218="1",CONCATENATE(C4218,"Regional"),AK4218="2",CONCATENATE(C4218,"Sectional"),AK4218="3",CONCATENATE(C4218,COUNTIF($C$1:C4218,C4218)))</f>
        <v>Sophie Olson1</v>
      </c>
      <c r="E4218" s="66">
        <v>45175.604166666664</v>
      </c>
      <c r="F4218" t="s">
        <v>2392</v>
      </c>
      <c r="G4218" s="46">
        <v>10</v>
      </c>
      <c r="H4218" s="46">
        <v>75</v>
      </c>
      <c r="I4218" s="46">
        <v>8</v>
      </c>
      <c r="J4218" t="s">
        <v>2393</v>
      </c>
      <c r="K4218" t="s">
        <v>131</v>
      </c>
      <c r="L4218" s="46">
        <v>2769</v>
      </c>
      <c r="M4218" s="46">
        <v>36</v>
      </c>
      <c r="N4218" s="46">
        <v>35.5</v>
      </c>
      <c r="O4218" s="46">
        <v>119</v>
      </c>
      <c r="P4218" s="46">
        <f t="shared" si="478"/>
        <v>1</v>
      </c>
      <c r="R4218" s="67" t="s">
        <v>3666</v>
      </c>
      <c r="S4218" s="67">
        <f>COUNTIF(Y$2:$Y$100,R4218)</f>
        <v>0</v>
      </c>
      <c r="V4218" s="67">
        <f t="shared" si="479"/>
        <v>0</v>
      </c>
      <c r="X4218"/>
      <c r="Y4218" s="67" t="str">
        <f t="shared" si="484"/>
        <v xml:space="preserve"> </v>
      </c>
      <c r="AB4218" t="s">
        <v>131</v>
      </c>
      <c r="AC4218" s="46">
        <v>2769</v>
      </c>
      <c r="AD4218" s="46">
        <v>36</v>
      </c>
      <c r="AE4218" s="46">
        <v>35.5</v>
      </c>
      <c r="AF4218" s="46">
        <v>119</v>
      </c>
      <c r="AH4218" s="70" t="str">
        <f t="shared" si="480"/>
        <v/>
      </c>
      <c r="AI4218" s="70" t="str">
        <f t="shared" si="481"/>
        <v/>
      </c>
      <c r="AJ4218" s="70" t="str">
        <f t="shared" si="482"/>
        <v>X</v>
      </c>
      <c r="AK4218" s="70" t="str" cm="1">
        <f t="array" ref="AK4218">_xlfn.IFS(AH4218&lt;&gt;"","1",AI4218&lt;&gt;"","2",AJ4218&lt;&gt;"","3")</f>
        <v>3</v>
      </c>
    </row>
    <row r="4219" spans="1:37" x14ac:dyDescent="0.25">
      <c r="A4219" t="s">
        <v>509</v>
      </c>
      <c r="B4219" t="s">
        <v>1893</v>
      </c>
      <c r="C4219" s="67" t="str">
        <f t="shared" si="477"/>
        <v>Aubree Berg</v>
      </c>
      <c r="D4219" s="71" t="str" cm="1">
        <f t="array" ref="D4219">_xlfn.IFS(AK4219="1",CONCATENATE(C4219,"Regional"),AK4219="2",CONCATENATE(C4219,"Sectional"),AK4219="3",CONCATENATE(C4219,COUNTIF($C$1:C4219,C4219)))</f>
        <v>Aubree Berg2</v>
      </c>
      <c r="E4219" s="66">
        <v>45175.604166666664</v>
      </c>
      <c r="F4219" t="s">
        <v>2392</v>
      </c>
      <c r="G4219" s="46">
        <v>10</v>
      </c>
      <c r="H4219" s="46">
        <v>78</v>
      </c>
      <c r="I4219" s="46">
        <v>9</v>
      </c>
      <c r="J4219" t="s">
        <v>2393</v>
      </c>
      <c r="K4219" t="s">
        <v>131</v>
      </c>
      <c r="L4219" s="46">
        <v>2769</v>
      </c>
      <c r="M4219" s="46">
        <v>36</v>
      </c>
      <c r="N4219" s="46">
        <v>35.5</v>
      </c>
      <c r="O4219" s="46">
        <v>119</v>
      </c>
      <c r="P4219" s="46">
        <f t="shared" si="478"/>
        <v>1</v>
      </c>
      <c r="R4219" s="67" t="s">
        <v>2902</v>
      </c>
      <c r="S4219" s="67">
        <f>COUNTIF(Y$2:$Y$100,R4219)</f>
        <v>0</v>
      </c>
      <c r="V4219" s="67">
        <f t="shared" si="479"/>
        <v>0</v>
      </c>
      <c r="X4219"/>
      <c r="Y4219" s="67" t="str">
        <f t="shared" si="484"/>
        <v xml:space="preserve"> </v>
      </c>
      <c r="AB4219" t="s">
        <v>131</v>
      </c>
      <c r="AC4219" s="46">
        <v>2769</v>
      </c>
      <c r="AD4219" s="46">
        <v>36</v>
      </c>
      <c r="AE4219" s="46">
        <v>35.5</v>
      </c>
      <c r="AF4219" s="46">
        <v>119</v>
      </c>
      <c r="AH4219" s="70" t="str">
        <f t="shared" si="480"/>
        <v/>
      </c>
      <c r="AI4219" s="70" t="str">
        <f t="shared" si="481"/>
        <v/>
      </c>
      <c r="AJ4219" s="70" t="str">
        <f t="shared" si="482"/>
        <v>X</v>
      </c>
      <c r="AK4219" s="70" t="str" cm="1">
        <f t="array" ref="AK4219">_xlfn.IFS(AH4219&lt;&gt;"","1",AI4219&lt;&gt;"","2",AJ4219&lt;&gt;"","3")</f>
        <v>3</v>
      </c>
    </row>
    <row r="4220" spans="1:37" x14ac:dyDescent="0.25">
      <c r="A4220" t="s">
        <v>1897</v>
      </c>
      <c r="B4220" t="s">
        <v>362</v>
      </c>
      <c r="C4220" s="67" t="str">
        <f t="shared" si="477"/>
        <v>Emma Moran</v>
      </c>
      <c r="D4220" s="71" t="str" cm="1">
        <f t="array" ref="D4220">_xlfn.IFS(AK4220="1",CONCATENATE(C4220,"Regional"),AK4220="2",CONCATENATE(C4220,"Sectional"),AK4220="3",CONCATENATE(C4220,COUNTIF($C$1:C4220,C4220)))</f>
        <v>Emma Moran4</v>
      </c>
      <c r="E4220" s="66">
        <v>45175.604166666664</v>
      </c>
      <c r="F4220" t="s">
        <v>2392</v>
      </c>
      <c r="G4220" s="46">
        <v>10</v>
      </c>
      <c r="H4220" s="46">
        <v>80</v>
      </c>
      <c r="I4220" s="46">
        <v>10</v>
      </c>
      <c r="J4220" t="s">
        <v>2393</v>
      </c>
      <c r="K4220" t="s">
        <v>131</v>
      </c>
      <c r="L4220" s="46">
        <v>2769</v>
      </c>
      <c r="M4220" s="46">
        <v>36</v>
      </c>
      <c r="N4220" s="46">
        <v>35.5</v>
      </c>
      <c r="O4220" s="46">
        <v>119</v>
      </c>
      <c r="P4220" s="46">
        <f t="shared" si="478"/>
        <v>1</v>
      </c>
      <c r="R4220" s="67" t="s">
        <v>2906</v>
      </c>
      <c r="S4220" s="67">
        <f>COUNTIF(Y$2:$Y$100,R4220)</f>
        <v>0</v>
      </c>
      <c r="V4220" s="67">
        <f t="shared" si="479"/>
        <v>0</v>
      </c>
      <c r="X4220"/>
      <c r="Y4220" s="67" t="str">
        <f t="shared" si="484"/>
        <v xml:space="preserve"> </v>
      </c>
      <c r="AB4220" t="s">
        <v>131</v>
      </c>
      <c r="AC4220" s="46">
        <v>2769</v>
      </c>
      <c r="AD4220" s="46">
        <v>36</v>
      </c>
      <c r="AE4220" s="46">
        <v>35.5</v>
      </c>
      <c r="AF4220" s="46">
        <v>119</v>
      </c>
      <c r="AH4220" s="70" t="str">
        <f t="shared" si="480"/>
        <v/>
      </c>
      <c r="AI4220" s="70" t="str">
        <f t="shared" si="481"/>
        <v/>
      </c>
      <c r="AJ4220" s="70" t="str">
        <f t="shared" si="482"/>
        <v>X</v>
      </c>
      <c r="AK4220" s="70" t="str" cm="1">
        <f t="array" ref="AK4220">_xlfn.IFS(AH4220&lt;&gt;"","1",AI4220&lt;&gt;"","2",AJ4220&lt;&gt;"","3")</f>
        <v>3</v>
      </c>
    </row>
    <row r="4221" spans="1:37" x14ac:dyDescent="0.25">
      <c r="A4221" t="s">
        <v>1747</v>
      </c>
      <c r="B4221" t="s">
        <v>872</v>
      </c>
      <c r="C4221" s="67" t="str">
        <f t="shared" si="477"/>
        <v>Mallory Graziano</v>
      </c>
      <c r="D4221" s="71" t="str" cm="1">
        <f t="array" ref="D4221">_xlfn.IFS(AK4221="1",CONCATENATE(C4221,"Regional"),AK4221="2",CONCATENATE(C4221,"Sectional"),AK4221="3",CONCATENATE(C4221,COUNTIF($C$1:C4221,C4221)))</f>
        <v>Mallory Graziano3</v>
      </c>
      <c r="E4221" s="66">
        <v>45175.604166666664</v>
      </c>
      <c r="F4221" t="s">
        <v>2428</v>
      </c>
      <c r="G4221" s="46">
        <v>12</v>
      </c>
      <c r="H4221" s="46">
        <v>46</v>
      </c>
      <c r="I4221" s="46">
        <v>1</v>
      </c>
      <c r="J4221" t="s">
        <v>2427</v>
      </c>
      <c r="K4221" t="s">
        <v>2429</v>
      </c>
      <c r="L4221" s="46">
        <v>2846</v>
      </c>
      <c r="M4221" s="46">
        <v>36</v>
      </c>
      <c r="N4221" s="46">
        <v>35.9</v>
      </c>
      <c r="O4221" s="46">
        <v>120</v>
      </c>
      <c r="P4221" s="46">
        <f t="shared" si="478"/>
        <v>1</v>
      </c>
      <c r="R4221" s="67" t="s">
        <v>2752</v>
      </c>
      <c r="S4221" s="67">
        <f>COUNTIF(Y$2:$Y$100,R4221)</f>
        <v>0</v>
      </c>
      <c r="V4221" s="67">
        <f t="shared" si="479"/>
        <v>0</v>
      </c>
      <c r="X4221"/>
      <c r="Y4221" s="67" t="str">
        <f t="shared" si="484"/>
        <v xml:space="preserve"> </v>
      </c>
      <c r="AB4221" t="s">
        <v>2429</v>
      </c>
      <c r="AC4221" s="46">
        <v>2846</v>
      </c>
      <c r="AD4221" s="46">
        <v>36</v>
      </c>
      <c r="AE4221" s="46">
        <v>35.9</v>
      </c>
      <c r="AF4221" s="46">
        <v>120</v>
      </c>
      <c r="AH4221" s="70" t="str">
        <f t="shared" si="480"/>
        <v/>
      </c>
      <c r="AI4221" s="70" t="str">
        <f t="shared" si="481"/>
        <v/>
      </c>
      <c r="AJ4221" s="70" t="str">
        <f t="shared" si="482"/>
        <v>X</v>
      </c>
      <c r="AK4221" s="70" t="str" cm="1">
        <f t="array" ref="AK4221">_xlfn.IFS(AH4221&lt;&gt;"","1",AI4221&lt;&gt;"","2",AJ4221&lt;&gt;"","3")</f>
        <v>3</v>
      </c>
    </row>
    <row r="4222" spans="1:37" x14ac:dyDescent="0.25">
      <c r="A4222" t="s">
        <v>1007</v>
      </c>
      <c r="B4222" t="s">
        <v>528</v>
      </c>
      <c r="C4222" s="67" t="str">
        <f t="shared" si="477"/>
        <v>Kate Mahalko</v>
      </c>
      <c r="D4222" s="71" t="str" cm="1">
        <f t="array" ref="D4222">_xlfn.IFS(AK4222="1",CONCATENATE(C4222,"Regional"),AK4222="2",CONCATENATE(C4222,"Sectional"),AK4222="3",CONCATENATE(C4222,COUNTIF($C$1:C4222,C4222)))</f>
        <v>Kate Mahalko2</v>
      </c>
      <c r="E4222" s="66">
        <v>45175.604166666664</v>
      </c>
      <c r="F4222" t="s">
        <v>2428</v>
      </c>
      <c r="G4222" s="46">
        <v>12</v>
      </c>
      <c r="H4222" s="46">
        <v>50</v>
      </c>
      <c r="I4222" s="46">
        <v>2</v>
      </c>
      <c r="J4222" t="s">
        <v>2427</v>
      </c>
      <c r="K4222" t="s">
        <v>2429</v>
      </c>
      <c r="L4222" s="46">
        <v>2846</v>
      </c>
      <c r="M4222" s="46">
        <v>36</v>
      </c>
      <c r="N4222" s="46">
        <v>35.9</v>
      </c>
      <c r="O4222" s="46">
        <v>120</v>
      </c>
      <c r="P4222" s="46">
        <f t="shared" si="478"/>
        <v>1</v>
      </c>
      <c r="R4222" s="67" t="s">
        <v>1510</v>
      </c>
      <c r="S4222" s="67">
        <f>COUNTIF(Y$2:$Y$100,R4222)</f>
        <v>0</v>
      </c>
      <c r="V4222" s="67">
        <f t="shared" si="479"/>
        <v>0</v>
      </c>
      <c r="X4222"/>
      <c r="Y4222" s="67" t="str">
        <f t="shared" si="484"/>
        <v xml:space="preserve"> </v>
      </c>
      <c r="AB4222" t="s">
        <v>2429</v>
      </c>
      <c r="AC4222" s="46">
        <v>2846</v>
      </c>
      <c r="AD4222" s="46">
        <v>36</v>
      </c>
      <c r="AE4222" s="46">
        <v>35.9</v>
      </c>
      <c r="AF4222" s="46">
        <v>120</v>
      </c>
      <c r="AH4222" s="70" t="str">
        <f t="shared" si="480"/>
        <v/>
      </c>
      <c r="AI4222" s="70" t="str">
        <f t="shared" si="481"/>
        <v/>
      </c>
      <c r="AJ4222" s="70" t="str">
        <f t="shared" si="482"/>
        <v>X</v>
      </c>
      <c r="AK4222" s="70" t="str" cm="1">
        <f t="array" ref="AK4222">_xlfn.IFS(AH4222&lt;&gt;"","1",AI4222&lt;&gt;"","2",AJ4222&lt;&gt;"","3")</f>
        <v>3</v>
      </c>
    </row>
    <row r="4223" spans="1:37" x14ac:dyDescent="0.25">
      <c r="A4223" t="s">
        <v>3432</v>
      </c>
      <c r="B4223" t="s">
        <v>1973</v>
      </c>
      <c r="C4223" s="67" t="str">
        <f t="shared" si="477"/>
        <v>Talulah Pearson</v>
      </c>
      <c r="D4223" s="71" t="str" cm="1">
        <f t="array" ref="D4223">_xlfn.IFS(AK4223="1",CONCATENATE(C4223,"Regional"),AK4223="2",CONCATENATE(C4223,"Sectional"),AK4223="3",CONCATENATE(C4223,COUNTIF($C$1:C4223,C4223)))</f>
        <v>Talulah Pearson2</v>
      </c>
      <c r="E4223" s="66">
        <v>45175.604166666664</v>
      </c>
      <c r="F4223" t="s">
        <v>2428</v>
      </c>
      <c r="G4223" s="46">
        <v>12</v>
      </c>
      <c r="H4223" s="46">
        <v>50</v>
      </c>
      <c r="I4223" s="46">
        <v>2</v>
      </c>
      <c r="J4223" t="s">
        <v>2427</v>
      </c>
      <c r="K4223" t="s">
        <v>2429</v>
      </c>
      <c r="L4223" s="46">
        <v>2846</v>
      </c>
      <c r="M4223" s="46">
        <v>36</v>
      </c>
      <c r="N4223" s="46">
        <v>35.9</v>
      </c>
      <c r="O4223" s="46">
        <v>120</v>
      </c>
      <c r="P4223" s="46">
        <f t="shared" si="478"/>
        <v>1</v>
      </c>
      <c r="R4223" s="67" t="s">
        <v>3628</v>
      </c>
      <c r="S4223" s="67">
        <f>COUNTIF(Y$2:$Y$100,R4223)</f>
        <v>0</v>
      </c>
      <c r="V4223" s="67">
        <f t="shared" si="479"/>
        <v>0</v>
      </c>
      <c r="X4223"/>
      <c r="Y4223" s="67" t="str">
        <f t="shared" si="484"/>
        <v xml:space="preserve"> </v>
      </c>
      <c r="AB4223" t="s">
        <v>2429</v>
      </c>
      <c r="AC4223" s="46">
        <v>2846</v>
      </c>
      <c r="AD4223" s="46">
        <v>36</v>
      </c>
      <c r="AE4223" s="46">
        <v>35.9</v>
      </c>
      <c r="AF4223" s="46">
        <v>120</v>
      </c>
      <c r="AH4223" s="70" t="str">
        <f t="shared" si="480"/>
        <v/>
      </c>
      <c r="AI4223" s="70" t="str">
        <f t="shared" si="481"/>
        <v/>
      </c>
      <c r="AJ4223" s="70" t="str">
        <f t="shared" si="482"/>
        <v>X</v>
      </c>
      <c r="AK4223" s="70" t="str" cm="1">
        <f t="array" ref="AK4223">_xlfn.IFS(AH4223&lt;&gt;"","1",AI4223&lt;&gt;"","2",AJ4223&lt;&gt;"","3")</f>
        <v>3</v>
      </c>
    </row>
    <row r="4224" spans="1:37" x14ac:dyDescent="0.25">
      <c r="A4224" t="s">
        <v>433</v>
      </c>
      <c r="B4224" t="s">
        <v>421</v>
      </c>
      <c r="C4224" s="67" t="str">
        <f t="shared" si="477"/>
        <v>Elizabeth Lacey</v>
      </c>
      <c r="D4224" s="71" t="str" cm="1">
        <f t="array" ref="D4224">_xlfn.IFS(AK4224="1",CONCATENATE(C4224,"Regional"),AK4224="2",CONCATENATE(C4224,"Sectional"),AK4224="3",CONCATENATE(C4224,COUNTIF($C$1:C4224,C4224)))</f>
        <v>Elizabeth Lacey2</v>
      </c>
      <c r="E4224" s="66">
        <v>45175.604166666664</v>
      </c>
      <c r="F4224" t="s">
        <v>2428</v>
      </c>
      <c r="G4224" s="46">
        <v>12</v>
      </c>
      <c r="H4224" s="46">
        <v>50</v>
      </c>
      <c r="I4224" s="46">
        <v>2</v>
      </c>
      <c r="J4224" t="s">
        <v>2427</v>
      </c>
      <c r="K4224" t="s">
        <v>2429</v>
      </c>
      <c r="L4224" s="46">
        <v>2846</v>
      </c>
      <c r="M4224" s="46">
        <v>36</v>
      </c>
      <c r="N4224" s="46">
        <v>35.9</v>
      </c>
      <c r="O4224" s="46">
        <v>120</v>
      </c>
      <c r="P4224" s="46">
        <f t="shared" si="478"/>
        <v>1</v>
      </c>
      <c r="R4224" s="67" t="s">
        <v>2988</v>
      </c>
      <c r="S4224" s="67">
        <f>COUNTIF(Y$2:$Y$100,R4224)</f>
        <v>0</v>
      </c>
      <c r="V4224" s="67">
        <f t="shared" si="479"/>
        <v>0</v>
      </c>
      <c r="X4224"/>
      <c r="Y4224" s="67" t="str">
        <f t="shared" si="484"/>
        <v xml:space="preserve"> </v>
      </c>
      <c r="AB4224" t="s">
        <v>2429</v>
      </c>
      <c r="AC4224" s="46">
        <v>2846</v>
      </c>
      <c r="AD4224" s="46">
        <v>36</v>
      </c>
      <c r="AE4224" s="46">
        <v>35.9</v>
      </c>
      <c r="AF4224" s="46">
        <v>120</v>
      </c>
      <c r="AH4224" s="70" t="str">
        <f t="shared" si="480"/>
        <v/>
      </c>
      <c r="AI4224" s="70" t="str">
        <f t="shared" si="481"/>
        <v/>
      </c>
      <c r="AJ4224" s="70" t="str">
        <f t="shared" si="482"/>
        <v>X</v>
      </c>
      <c r="AK4224" s="70" t="str" cm="1">
        <f t="array" ref="AK4224">_xlfn.IFS(AH4224&lt;&gt;"","1",AI4224&lt;&gt;"","2",AJ4224&lt;&gt;"","3")</f>
        <v>3</v>
      </c>
    </row>
    <row r="4225" spans="1:37" x14ac:dyDescent="0.25">
      <c r="A4225" t="s">
        <v>274</v>
      </c>
      <c r="B4225" t="s">
        <v>449</v>
      </c>
      <c r="C4225" s="67" t="str">
        <f t="shared" si="477"/>
        <v>Vivian Jensen</v>
      </c>
      <c r="D4225" s="71" t="str" cm="1">
        <f t="array" ref="D4225">_xlfn.IFS(AK4225="1",CONCATENATE(C4225,"Regional"),AK4225="2",CONCATENATE(C4225,"Sectional"),AK4225="3",CONCATENATE(C4225,COUNTIF($C$1:C4225,C4225)))</f>
        <v>Vivian Jensen5</v>
      </c>
      <c r="E4225" s="66">
        <v>45175.604166666664</v>
      </c>
      <c r="F4225" t="s">
        <v>2428</v>
      </c>
      <c r="G4225" s="46">
        <v>12</v>
      </c>
      <c r="H4225" s="46">
        <v>50</v>
      </c>
      <c r="I4225" s="46">
        <v>2</v>
      </c>
      <c r="J4225" t="s">
        <v>2427</v>
      </c>
      <c r="K4225" t="s">
        <v>2429</v>
      </c>
      <c r="L4225" s="46">
        <v>2846</v>
      </c>
      <c r="M4225" s="46">
        <v>36</v>
      </c>
      <c r="N4225" s="46">
        <v>35.9</v>
      </c>
      <c r="O4225" s="46">
        <v>120</v>
      </c>
      <c r="P4225" s="46">
        <f t="shared" si="478"/>
        <v>1</v>
      </c>
      <c r="R4225" s="67" t="s">
        <v>2962</v>
      </c>
      <c r="S4225" s="67">
        <f>COUNTIF(Y$2:$Y$100,R4225)</f>
        <v>0</v>
      </c>
      <c r="V4225" s="67">
        <f t="shared" si="479"/>
        <v>0</v>
      </c>
      <c r="X4225"/>
      <c r="Y4225" s="67" t="str">
        <f t="shared" si="484"/>
        <v xml:space="preserve"> </v>
      </c>
      <c r="AB4225" t="s">
        <v>2429</v>
      </c>
      <c r="AC4225" s="46">
        <v>2846</v>
      </c>
      <c r="AD4225" s="46">
        <v>36</v>
      </c>
      <c r="AE4225" s="46">
        <v>35.9</v>
      </c>
      <c r="AF4225" s="46">
        <v>120</v>
      </c>
      <c r="AH4225" s="70" t="str">
        <f t="shared" si="480"/>
        <v/>
      </c>
      <c r="AI4225" s="70" t="str">
        <f t="shared" si="481"/>
        <v/>
      </c>
      <c r="AJ4225" s="70" t="str">
        <f t="shared" si="482"/>
        <v>X</v>
      </c>
      <c r="AK4225" s="70" t="str" cm="1">
        <f t="array" ref="AK4225">_xlfn.IFS(AH4225&lt;&gt;"","1",AI4225&lt;&gt;"","2",AJ4225&lt;&gt;"","3")</f>
        <v>3</v>
      </c>
    </row>
    <row r="4226" spans="1:37" x14ac:dyDescent="0.25">
      <c r="A4226" t="s">
        <v>759</v>
      </c>
      <c r="B4226" t="s">
        <v>523</v>
      </c>
      <c r="C4226" s="67" t="str">
        <f t="shared" ref="C4226:C4289" si="485">CONCATENATE(B4226," ",A4226)</f>
        <v>Nora MacKelly</v>
      </c>
      <c r="D4226" s="71" t="str" cm="1">
        <f t="array" ref="D4226">_xlfn.IFS(AK4226="1",CONCATENATE(C4226,"Regional"),AK4226="2",CONCATENATE(C4226,"Sectional"),AK4226="3",CONCATENATE(C4226,COUNTIF($C$1:C4226,C4226)))</f>
        <v>Nora MacKelly7</v>
      </c>
      <c r="E4226" s="66">
        <v>45175.604166666664</v>
      </c>
      <c r="F4226" t="s">
        <v>2428</v>
      </c>
      <c r="G4226" s="46">
        <v>12</v>
      </c>
      <c r="H4226" s="46">
        <v>50</v>
      </c>
      <c r="I4226" s="46">
        <v>2</v>
      </c>
      <c r="J4226" t="s">
        <v>2427</v>
      </c>
      <c r="K4226" t="s">
        <v>2429</v>
      </c>
      <c r="L4226" s="46">
        <v>2846</v>
      </c>
      <c r="M4226" s="46">
        <v>36</v>
      </c>
      <c r="N4226" s="46">
        <v>35.9</v>
      </c>
      <c r="O4226" s="46">
        <v>120</v>
      </c>
      <c r="P4226" s="46">
        <f t="shared" ref="P4226:P4289" si="486">IF(L4226&gt;4000,2,1)</f>
        <v>1</v>
      </c>
      <c r="R4226" s="67" t="s">
        <v>1345</v>
      </c>
      <c r="S4226" s="67">
        <f>COUNTIF(Y$2:$Y$100,R4226)</f>
        <v>0</v>
      </c>
      <c r="V4226" s="67">
        <f t="shared" ref="V4226:V4289" si="487">COUNTIF(R4226:R6849,Y4226)</f>
        <v>0</v>
      </c>
      <c r="X4226"/>
      <c r="Y4226" s="67" t="str">
        <f t="shared" si="484"/>
        <v xml:space="preserve"> </v>
      </c>
      <c r="AB4226" t="s">
        <v>2429</v>
      </c>
      <c r="AC4226" s="46">
        <v>2846</v>
      </c>
      <c r="AD4226" s="46">
        <v>36</v>
      </c>
      <c r="AE4226" s="46">
        <v>35.9</v>
      </c>
      <c r="AF4226" s="46">
        <v>120</v>
      </c>
      <c r="AH4226" s="70" t="str">
        <f t="shared" ref="AH4226:AH4289" si="488">IF(ISNUMBER(SEARCH("regional",$F4226)),$F4226,"")</f>
        <v/>
      </c>
      <c r="AI4226" s="70" t="str">
        <f t="shared" ref="AI4226:AI4289" si="489">IF(ISNUMBER(SEARCH("sectional",$F4226)),$F4226,"")</f>
        <v/>
      </c>
      <c r="AJ4226" s="70" t="str">
        <f t="shared" ref="AJ4226:AJ4289" si="490">IF(AND(AH4226="",AI4226=""),"X","")</f>
        <v>X</v>
      </c>
      <c r="AK4226" s="70" t="str" cm="1">
        <f t="array" ref="AK4226">_xlfn.IFS(AH4226&lt;&gt;"","1",AI4226&lt;&gt;"","2",AJ4226&lt;&gt;"","3")</f>
        <v>3</v>
      </c>
    </row>
    <row r="4227" spans="1:37" x14ac:dyDescent="0.25">
      <c r="A4227" t="s">
        <v>1937</v>
      </c>
      <c r="B4227" t="s">
        <v>1938</v>
      </c>
      <c r="C4227" s="67" t="str">
        <f t="shared" si="485"/>
        <v>Meredith Thomas</v>
      </c>
      <c r="D4227" s="71" t="str" cm="1">
        <f t="array" ref="D4227">_xlfn.IFS(AK4227="1",CONCATENATE(C4227,"Regional"),AK4227="2",CONCATENATE(C4227,"Sectional"),AK4227="3",CONCATENATE(C4227,COUNTIF($C$1:C4227,C4227)))</f>
        <v>Meredith Thomas7</v>
      </c>
      <c r="E4227" s="66">
        <v>45175.604166666664</v>
      </c>
      <c r="F4227" t="s">
        <v>2428</v>
      </c>
      <c r="G4227" s="46">
        <v>12</v>
      </c>
      <c r="H4227" s="46">
        <v>50</v>
      </c>
      <c r="I4227" s="46">
        <v>2</v>
      </c>
      <c r="J4227" t="s">
        <v>2427</v>
      </c>
      <c r="K4227" t="s">
        <v>2429</v>
      </c>
      <c r="L4227" s="46">
        <v>2846</v>
      </c>
      <c r="M4227" s="46">
        <v>36</v>
      </c>
      <c r="N4227" s="46">
        <v>35.9</v>
      </c>
      <c r="O4227" s="46">
        <v>120</v>
      </c>
      <c r="P4227" s="46">
        <f t="shared" si="486"/>
        <v>1</v>
      </c>
      <c r="R4227" s="67" t="s">
        <v>2953</v>
      </c>
      <c r="S4227" s="67">
        <f>COUNTIF(Y$2:$Y$100,R4227)</f>
        <v>0</v>
      </c>
      <c r="V4227" s="67">
        <f t="shared" si="487"/>
        <v>0</v>
      </c>
      <c r="X4227"/>
      <c r="Y4227" s="67" t="str">
        <f t="shared" si="484"/>
        <v xml:space="preserve"> </v>
      </c>
      <c r="AB4227" t="s">
        <v>2429</v>
      </c>
      <c r="AC4227" s="46">
        <v>2846</v>
      </c>
      <c r="AD4227" s="46">
        <v>36</v>
      </c>
      <c r="AE4227" s="46">
        <v>35.9</v>
      </c>
      <c r="AF4227" s="46">
        <v>120</v>
      </c>
      <c r="AH4227" s="70" t="str">
        <f t="shared" si="488"/>
        <v/>
      </c>
      <c r="AI4227" s="70" t="str">
        <f t="shared" si="489"/>
        <v/>
      </c>
      <c r="AJ4227" s="70" t="str">
        <f t="shared" si="490"/>
        <v>X</v>
      </c>
      <c r="AK4227" s="70" t="str" cm="1">
        <f t="array" ref="AK4227">_xlfn.IFS(AH4227&lt;&gt;"","1",AI4227&lt;&gt;"","2",AJ4227&lt;&gt;"","3")</f>
        <v>3</v>
      </c>
    </row>
    <row r="4228" spans="1:37" x14ac:dyDescent="0.25">
      <c r="A4228" t="s">
        <v>3451</v>
      </c>
      <c r="B4228" t="s">
        <v>2712</v>
      </c>
      <c r="C4228" s="67" t="str">
        <f t="shared" si="485"/>
        <v>Karishma Dhingra</v>
      </c>
      <c r="D4228" s="71" t="str" cm="1">
        <f t="array" ref="D4228">_xlfn.IFS(AK4228="1",CONCATENATE(C4228,"Regional"),AK4228="2",CONCATENATE(C4228,"Sectional"),AK4228="3",CONCATENATE(C4228,COUNTIF($C$1:C4228,C4228)))</f>
        <v>Karishma Dhingra1</v>
      </c>
      <c r="E4228" s="66">
        <v>45175.604166666664</v>
      </c>
      <c r="F4228" t="s">
        <v>2428</v>
      </c>
      <c r="G4228" s="46">
        <v>12</v>
      </c>
      <c r="H4228" s="46">
        <v>51</v>
      </c>
      <c r="I4228" s="46">
        <v>8</v>
      </c>
      <c r="J4228" t="s">
        <v>2427</v>
      </c>
      <c r="K4228" t="s">
        <v>2429</v>
      </c>
      <c r="L4228" s="46">
        <v>2846</v>
      </c>
      <c r="M4228" s="46">
        <v>36</v>
      </c>
      <c r="N4228" s="46">
        <v>35.9</v>
      </c>
      <c r="O4228" s="46">
        <v>120</v>
      </c>
      <c r="P4228" s="46">
        <f t="shared" si="486"/>
        <v>1</v>
      </c>
      <c r="R4228" s="67" t="s">
        <v>3667</v>
      </c>
      <c r="S4228" s="67">
        <f>COUNTIF(Y$2:$Y$100,R4228)</f>
        <v>0</v>
      </c>
      <c r="V4228" s="67">
        <f t="shared" si="487"/>
        <v>0</v>
      </c>
      <c r="X4228"/>
      <c r="Y4228" s="67" t="str">
        <f t="shared" si="484"/>
        <v xml:space="preserve"> </v>
      </c>
      <c r="AB4228" t="s">
        <v>2429</v>
      </c>
      <c r="AC4228" s="46">
        <v>2846</v>
      </c>
      <c r="AD4228" s="46">
        <v>36</v>
      </c>
      <c r="AE4228" s="46">
        <v>35.9</v>
      </c>
      <c r="AF4228" s="46">
        <v>120</v>
      </c>
      <c r="AH4228" s="70" t="str">
        <f t="shared" si="488"/>
        <v/>
      </c>
      <c r="AI4228" s="70" t="str">
        <f t="shared" si="489"/>
        <v/>
      </c>
      <c r="AJ4228" s="70" t="str">
        <f t="shared" si="490"/>
        <v>X</v>
      </c>
      <c r="AK4228" s="70" t="str" cm="1">
        <f t="array" ref="AK4228">_xlfn.IFS(AH4228&lt;&gt;"","1",AI4228&lt;&gt;"","2",AJ4228&lt;&gt;"","3")</f>
        <v>3</v>
      </c>
    </row>
    <row r="4229" spans="1:37" x14ac:dyDescent="0.25">
      <c r="A4229" t="s">
        <v>993</v>
      </c>
      <c r="B4229" t="s">
        <v>994</v>
      </c>
      <c r="C4229" s="67" t="str">
        <f t="shared" si="485"/>
        <v>Calli Dahlgren</v>
      </c>
      <c r="D4229" s="71" t="str" cm="1">
        <f t="array" ref="D4229">_xlfn.IFS(AK4229="1",CONCATENATE(C4229,"Regional"),AK4229="2",CONCATENATE(C4229,"Sectional"),AK4229="3",CONCATENATE(C4229,COUNTIF($C$1:C4229,C4229)))</f>
        <v>Calli Dahlgren6</v>
      </c>
      <c r="E4229" s="66">
        <v>45175.604166666664</v>
      </c>
      <c r="F4229" t="s">
        <v>2428</v>
      </c>
      <c r="G4229" s="46">
        <v>12</v>
      </c>
      <c r="H4229" s="46">
        <v>52</v>
      </c>
      <c r="I4229" s="46">
        <v>9</v>
      </c>
      <c r="J4229" t="s">
        <v>2427</v>
      </c>
      <c r="K4229" t="s">
        <v>2429</v>
      </c>
      <c r="L4229" s="46">
        <v>2846</v>
      </c>
      <c r="M4229" s="46">
        <v>36</v>
      </c>
      <c r="N4229" s="46">
        <v>35.9</v>
      </c>
      <c r="O4229" s="46">
        <v>120</v>
      </c>
      <c r="P4229" s="46">
        <f t="shared" si="486"/>
        <v>1</v>
      </c>
      <c r="R4229" s="67" t="s">
        <v>1497</v>
      </c>
      <c r="S4229" s="67">
        <f>COUNTIF(Y$2:$Y$100,R4229)</f>
        <v>0</v>
      </c>
      <c r="V4229" s="67">
        <f t="shared" si="487"/>
        <v>0</v>
      </c>
      <c r="X4229"/>
      <c r="Y4229" s="67" t="str">
        <f t="shared" si="484"/>
        <v xml:space="preserve"> </v>
      </c>
      <c r="AB4229" t="s">
        <v>2429</v>
      </c>
      <c r="AC4229" s="46">
        <v>2846</v>
      </c>
      <c r="AD4229" s="46">
        <v>36</v>
      </c>
      <c r="AE4229" s="46">
        <v>35.9</v>
      </c>
      <c r="AF4229" s="46">
        <v>120</v>
      </c>
      <c r="AH4229" s="70" t="str">
        <f t="shared" si="488"/>
        <v/>
      </c>
      <c r="AI4229" s="70" t="str">
        <f t="shared" si="489"/>
        <v/>
      </c>
      <c r="AJ4229" s="70" t="str">
        <f t="shared" si="490"/>
        <v>X</v>
      </c>
      <c r="AK4229" s="70" t="str" cm="1">
        <f t="array" ref="AK4229">_xlfn.IFS(AH4229&lt;&gt;"","1",AI4229&lt;&gt;"","2",AJ4229&lt;&gt;"","3")</f>
        <v>3</v>
      </c>
    </row>
    <row r="4230" spans="1:37" x14ac:dyDescent="0.25">
      <c r="A4230" t="s">
        <v>1972</v>
      </c>
      <c r="B4230" t="s">
        <v>715</v>
      </c>
      <c r="C4230" s="67" t="str">
        <f t="shared" si="485"/>
        <v>Norah Hill</v>
      </c>
      <c r="D4230" s="71" t="str" cm="1">
        <f t="array" ref="D4230">_xlfn.IFS(AK4230="1",CONCATENATE(C4230,"Regional"),AK4230="2",CONCATENATE(C4230,"Sectional"),AK4230="3",CONCATENATE(C4230,COUNTIF($C$1:C4230,C4230)))</f>
        <v>Norah Hill2</v>
      </c>
      <c r="E4230" s="66">
        <v>45175.604166666664</v>
      </c>
      <c r="F4230" t="s">
        <v>2428</v>
      </c>
      <c r="G4230" s="46">
        <v>12</v>
      </c>
      <c r="H4230" s="46">
        <v>53</v>
      </c>
      <c r="I4230" s="46">
        <v>10</v>
      </c>
      <c r="J4230" t="s">
        <v>2427</v>
      </c>
      <c r="K4230" t="s">
        <v>2429</v>
      </c>
      <c r="L4230" s="46">
        <v>2846</v>
      </c>
      <c r="M4230" s="46">
        <v>36</v>
      </c>
      <c r="N4230" s="46">
        <v>35.9</v>
      </c>
      <c r="O4230" s="46">
        <v>120</v>
      </c>
      <c r="P4230" s="46">
        <f t="shared" si="486"/>
        <v>1</v>
      </c>
      <c r="R4230" s="67" t="s">
        <v>2989</v>
      </c>
      <c r="S4230" s="67">
        <f>COUNTIF(Y$2:$Y$100,R4230)</f>
        <v>0</v>
      </c>
      <c r="V4230" s="67">
        <f t="shared" si="487"/>
        <v>0</v>
      </c>
      <c r="X4230"/>
      <c r="Y4230" s="67" t="str">
        <f t="shared" si="484"/>
        <v xml:space="preserve"> </v>
      </c>
      <c r="AB4230" t="s">
        <v>2429</v>
      </c>
      <c r="AC4230" s="46">
        <v>2846</v>
      </c>
      <c r="AD4230" s="46">
        <v>36</v>
      </c>
      <c r="AE4230" s="46">
        <v>35.9</v>
      </c>
      <c r="AF4230" s="46">
        <v>120</v>
      </c>
      <c r="AH4230" s="70" t="str">
        <f t="shared" si="488"/>
        <v/>
      </c>
      <c r="AI4230" s="70" t="str">
        <f t="shared" si="489"/>
        <v/>
      </c>
      <c r="AJ4230" s="70" t="str">
        <f t="shared" si="490"/>
        <v>X</v>
      </c>
      <c r="AK4230" s="70" t="str" cm="1">
        <f t="array" ref="AK4230">_xlfn.IFS(AH4230&lt;&gt;"","1",AI4230&lt;&gt;"","2",AJ4230&lt;&gt;"","3")</f>
        <v>3</v>
      </c>
    </row>
    <row r="4231" spans="1:37" x14ac:dyDescent="0.25">
      <c r="A4231" t="s">
        <v>3408</v>
      </c>
      <c r="B4231" t="s">
        <v>816</v>
      </c>
      <c r="C4231" s="67" t="str">
        <f t="shared" si="485"/>
        <v>Kylie MacIntosh</v>
      </c>
      <c r="D4231" s="71" t="str" cm="1">
        <f t="array" ref="D4231">_xlfn.IFS(AK4231="1",CONCATENATE(C4231,"Regional"),AK4231="2",CONCATENATE(C4231,"Sectional"),AK4231="3",CONCATENATE(C4231,COUNTIF($C$1:C4231,C4231)))</f>
        <v>Kylie MacIntosh2</v>
      </c>
      <c r="E4231" s="66">
        <v>45175.604166666664</v>
      </c>
      <c r="F4231" t="s">
        <v>2428</v>
      </c>
      <c r="G4231" s="46">
        <v>12</v>
      </c>
      <c r="H4231" s="46">
        <v>53</v>
      </c>
      <c r="I4231" s="46">
        <v>10</v>
      </c>
      <c r="J4231" t="s">
        <v>2427</v>
      </c>
      <c r="K4231" t="s">
        <v>2429</v>
      </c>
      <c r="L4231" s="46">
        <v>2846</v>
      </c>
      <c r="M4231" s="46">
        <v>36</v>
      </c>
      <c r="N4231" s="46">
        <v>35.9</v>
      </c>
      <c r="O4231" s="46">
        <v>120</v>
      </c>
      <c r="P4231" s="46">
        <f t="shared" si="486"/>
        <v>1</v>
      </c>
      <c r="R4231" s="67" t="s">
        <v>3556</v>
      </c>
      <c r="S4231" s="67">
        <f>COUNTIF(Y$2:$Y$100,R4231)</f>
        <v>0</v>
      </c>
      <c r="V4231" s="67">
        <f t="shared" si="487"/>
        <v>0</v>
      </c>
      <c r="X4231"/>
      <c r="Y4231" s="67" t="str">
        <f t="shared" si="484"/>
        <v xml:space="preserve"> </v>
      </c>
      <c r="AB4231" t="s">
        <v>2429</v>
      </c>
      <c r="AC4231" s="46">
        <v>2846</v>
      </c>
      <c r="AD4231" s="46">
        <v>36</v>
      </c>
      <c r="AE4231" s="46">
        <v>35.9</v>
      </c>
      <c r="AF4231" s="46">
        <v>120</v>
      </c>
      <c r="AH4231" s="70" t="str">
        <f t="shared" si="488"/>
        <v/>
      </c>
      <c r="AI4231" s="70" t="str">
        <f t="shared" si="489"/>
        <v/>
      </c>
      <c r="AJ4231" s="70" t="str">
        <f t="shared" si="490"/>
        <v>X</v>
      </c>
      <c r="AK4231" s="70" t="str" cm="1">
        <f t="array" ref="AK4231">_xlfn.IFS(AH4231&lt;&gt;"","1",AI4231&lt;&gt;"","2",AJ4231&lt;&gt;"","3")</f>
        <v>3</v>
      </c>
    </row>
    <row r="4232" spans="1:37" x14ac:dyDescent="0.25">
      <c r="A4232" t="s">
        <v>379</v>
      </c>
      <c r="B4232" t="s">
        <v>307</v>
      </c>
      <c r="C4232" s="67" t="str">
        <f t="shared" si="485"/>
        <v>May Wendelberger</v>
      </c>
      <c r="D4232" s="71" t="str" cm="1">
        <f t="array" ref="D4232">_xlfn.IFS(AK4232="1",CONCATENATE(C4232,"Regional"),AK4232="2",CONCATENATE(C4232,"Sectional"),AK4232="3",CONCATENATE(C4232,COUNTIF($C$1:C4232,C4232)))</f>
        <v>May Wendelberger2</v>
      </c>
      <c r="E4232" s="66">
        <v>45175.604166666664</v>
      </c>
      <c r="F4232" t="s">
        <v>2428</v>
      </c>
      <c r="G4232" s="46">
        <v>12</v>
      </c>
      <c r="H4232" s="46">
        <v>55</v>
      </c>
      <c r="I4232" s="46">
        <v>12</v>
      </c>
      <c r="J4232" t="s">
        <v>2427</v>
      </c>
      <c r="K4232" t="s">
        <v>2429</v>
      </c>
      <c r="L4232" s="46">
        <v>2846</v>
      </c>
      <c r="M4232" s="46">
        <v>36</v>
      </c>
      <c r="N4232" s="46">
        <v>35.9</v>
      </c>
      <c r="O4232" s="46">
        <v>120</v>
      </c>
      <c r="P4232" s="46">
        <f t="shared" si="486"/>
        <v>1</v>
      </c>
      <c r="R4232" s="67" t="s">
        <v>1498</v>
      </c>
      <c r="S4232" s="67">
        <f>COUNTIF(Y$2:$Y$100,R4232)</f>
        <v>0</v>
      </c>
      <c r="V4232" s="67">
        <f t="shared" si="487"/>
        <v>0</v>
      </c>
      <c r="X4232"/>
      <c r="Y4232" s="67" t="str">
        <f t="shared" si="484"/>
        <v xml:space="preserve"> </v>
      </c>
      <c r="AB4232" t="s">
        <v>2429</v>
      </c>
      <c r="AC4232" s="46">
        <v>2846</v>
      </c>
      <c r="AD4232" s="46">
        <v>36</v>
      </c>
      <c r="AE4232" s="46">
        <v>35.9</v>
      </c>
      <c r="AF4232" s="46">
        <v>120</v>
      </c>
      <c r="AH4232" s="70" t="str">
        <f t="shared" si="488"/>
        <v/>
      </c>
      <c r="AI4232" s="70" t="str">
        <f t="shared" si="489"/>
        <v/>
      </c>
      <c r="AJ4232" s="70" t="str">
        <f t="shared" si="490"/>
        <v>X</v>
      </c>
      <c r="AK4232" s="70" t="str" cm="1">
        <f t="array" ref="AK4232">_xlfn.IFS(AH4232&lt;&gt;"","1",AI4232&lt;&gt;"","2",AJ4232&lt;&gt;"","3")</f>
        <v>3</v>
      </c>
    </row>
    <row r="4233" spans="1:37" x14ac:dyDescent="0.25">
      <c r="A4233" t="s">
        <v>1650</v>
      </c>
      <c r="B4233" t="s">
        <v>769</v>
      </c>
      <c r="C4233" s="67" t="str">
        <f t="shared" si="485"/>
        <v>Nadia Maciejewski</v>
      </c>
      <c r="D4233" s="71" t="str" cm="1">
        <f t="array" ref="D4233">_xlfn.IFS(AK4233="1",CONCATENATE(C4233,"Regional"),AK4233="2",CONCATENATE(C4233,"Sectional"),AK4233="3",CONCATENATE(C4233,COUNTIF($C$1:C4233,C4233)))</f>
        <v>Nadia Maciejewski6</v>
      </c>
      <c r="E4233" s="66">
        <v>45175.604166666664</v>
      </c>
      <c r="F4233" t="s">
        <v>2663</v>
      </c>
      <c r="G4233" s="46">
        <v>12</v>
      </c>
      <c r="H4233" s="46">
        <v>43</v>
      </c>
      <c r="I4233" s="46">
        <v>1</v>
      </c>
      <c r="J4233" t="s">
        <v>110</v>
      </c>
      <c r="K4233" t="s">
        <v>90</v>
      </c>
      <c r="L4233" s="46">
        <v>2643</v>
      </c>
      <c r="M4233" s="46">
        <v>36</v>
      </c>
      <c r="N4233" s="46">
        <v>35.200000000000003</v>
      </c>
      <c r="O4233" s="46">
        <v>122</v>
      </c>
      <c r="P4233" s="46">
        <f t="shared" si="486"/>
        <v>1</v>
      </c>
      <c r="R4233" s="67" t="s">
        <v>3497</v>
      </c>
      <c r="S4233" s="67">
        <f>COUNTIF(Y$2:$Y$100,R4233)</f>
        <v>0</v>
      </c>
      <c r="V4233" s="67">
        <f t="shared" si="487"/>
        <v>0</v>
      </c>
      <c r="AB4233" t="s">
        <v>90</v>
      </c>
      <c r="AC4233" s="46">
        <v>2643</v>
      </c>
      <c r="AD4233" s="46">
        <v>36</v>
      </c>
      <c r="AE4233" s="46">
        <v>35.200000000000003</v>
      </c>
      <c r="AF4233" s="46">
        <v>122</v>
      </c>
      <c r="AH4233" s="70" t="str">
        <f t="shared" si="488"/>
        <v/>
      </c>
      <c r="AI4233" s="70" t="str">
        <f t="shared" si="489"/>
        <v/>
      </c>
      <c r="AJ4233" s="70" t="str">
        <f t="shared" si="490"/>
        <v>X</v>
      </c>
      <c r="AK4233" s="70" t="str" cm="1">
        <f t="array" ref="AK4233">_xlfn.IFS(AH4233&lt;&gt;"","1",AI4233&lt;&gt;"","2",AJ4233&lt;&gt;"","3")</f>
        <v>3</v>
      </c>
    </row>
    <row r="4234" spans="1:37" x14ac:dyDescent="0.25">
      <c r="A4234" t="s">
        <v>3407</v>
      </c>
      <c r="B4234" t="s">
        <v>773</v>
      </c>
      <c r="C4234" s="67" t="str">
        <f t="shared" si="485"/>
        <v>Ashley Greenhill</v>
      </c>
      <c r="D4234" s="71" t="str" cm="1">
        <f t="array" ref="D4234">_xlfn.IFS(AK4234="1",CONCATENATE(C4234,"Regional"),AK4234="2",CONCATENATE(C4234,"Sectional"),AK4234="3",CONCATENATE(C4234,COUNTIF($C$1:C4234,C4234)))</f>
        <v>Ashley Greenhill7</v>
      </c>
      <c r="E4234" s="66">
        <v>45175.604166666664</v>
      </c>
      <c r="F4234" t="s">
        <v>2663</v>
      </c>
      <c r="G4234" s="46">
        <v>12</v>
      </c>
      <c r="H4234" s="46">
        <v>46</v>
      </c>
      <c r="I4234" s="46">
        <v>2</v>
      </c>
      <c r="J4234" t="s">
        <v>110</v>
      </c>
      <c r="K4234" t="s">
        <v>90</v>
      </c>
      <c r="L4234" s="46">
        <v>2643</v>
      </c>
      <c r="M4234" s="46">
        <v>36</v>
      </c>
      <c r="N4234" s="46">
        <v>35.200000000000003</v>
      </c>
      <c r="O4234" s="46">
        <v>122</v>
      </c>
      <c r="P4234" s="46">
        <f t="shared" si="486"/>
        <v>1</v>
      </c>
      <c r="R4234" s="67" t="s">
        <v>3550</v>
      </c>
      <c r="S4234" s="67">
        <f>COUNTIF(Y$2:$Y$100,R4234)</f>
        <v>0</v>
      </c>
      <c r="V4234" s="67">
        <f t="shared" si="487"/>
        <v>0</v>
      </c>
      <c r="AB4234" t="s">
        <v>90</v>
      </c>
      <c r="AC4234" s="46">
        <v>2643</v>
      </c>
      <c r="AD4234" s="46">
        <v>36</v>
      </c>
      <c r="AE4234" s="46">
        <v>35.200000000000003</v>
      </c>
      <c r="AF4234" s="46">
        <v>122</v>
      </c>
      <c r="AH4234" s="70" t="str">
        <f t="shared" si="488"/>
        <v/>
      </c>
      <c r="AI4234" s="70" t="str">
        <f t="shared" si="489"/>
        <v/>
      </c>
      <c r="AJ4234" s="70" t="str">
        <f t="shared" si="490"/>
        <v>X</v>
      </c>
      <c r="AK4234" s="70" t="str" cm="1">
        <f t="array" ref="AK4234">_xlfn.IFS(AH4234&lt;&gt;"","1",AI4234&lt;&gt;"","2",AJ4234&lt;&gt;"","3")</f>
        <v>3</v>
      </c>
    </row>
    <row r="4235" spans="1:37" x14ac:dyDescent="0.25">
      <c r="A4235" t="s">
        <v>223</v>
      </c>
      <c r="B4235" t="s">
        <v>1675</v>
      </c>
      <c r="C4235" s="67" t="str">
        <f t="shared" si="485"/>
        <v>Maura Callahan</v>
      </c>
      <c r="D4235" s="71" t="str" cm="1">
        <f t="array" ref="D4235">_xlfn.IFS(AK4235="1",CONCATENATE(C4235,"Regional"),AK4235="2",CONCATENATE(C4235,"Sectional"),AK4235="3",CONCATENATE(C4235,COUNTIF($C$1:C4235,C4235)))</f>
        <v>Maura Callahan2</v>
      </c>
      <c r="E4235" s="66">
        <v>45175.604166666664</v>
      </c>
      <c r="F4235" t="s">
        <v>2663</v>
      </c>
      <c r="G4235" s="46">
        <v>12</v>
      </c>
      <c r="H4235" s="46">
        <v>49</v>
      </c>
      <c r="I4235" s="46">
        <v>3</v>
      </c>
      <c r="J4235" t="s">
        <v>110</v>
      </c>
      <c r="K4235" t="s">
        <v>90</v>
      </c>
      <c r="L4235" s="46">
        <v>2643</v>
      </c>
      <c r="M4235" s="46">
        <v>36</v>
      </c>
      <c r="N4235" s="46">
        <v>35.200000000000003</v>
      </c>
      <c r="O4235" s="46">
        <v>122</v>
      </c>
      <c r="P4235" s="46">
        <f t="shared" si="486"/>
        <v>1</v>
      </c>
      <c r="R4235" s="67" t="s">
        <v>3286</v>
      </c>
      <c r="S4235" s="67">
        <f>COUNTIF(Y$2:$Y$100,R4235)</f>
        <v>0</v>
      </c>
      <c r="V4235" s="67">
        <f t="shared" si="487"/>
        <v>0</v>
      </c>
      <c r="AB4235" t="s">
        <v>90</v>
      </c>
      <c r="AC4235" s="46">
        <v>2643</v>
      </c>
      <c r="AD4235" s="46">
        <v>36</v>
      </c>
      <c r="AE4235" s="46">
        <v>35.200000000000003</v>
      </c>
      <c r="AF4235" s="46">
        <v>122</v>
      </c>
      <c r="AH4235" s="70" t="str">
        <f t="shared" si="488"/>
        <v/>
      </c>
      <c r="AI4235" s="70" t="str">
        <f t="shared" si="489"/>
        <v/>
      </c>
      <c r="AJ4235" s="70" t="str">
        <f t="shared" si="490"/>
        <v>X</v>
      </c>
      <c r="AK4235" s="70" t="str" cm="1">
        <f t="array" ref="AK4235">_xlfn.IFS(AH4235&lt;&gt;"","1",AI4235&lt;&gt;"","2",AJ4235&lt;&gt;"","3")</f>
        <v>3</v>
      </c>
    </row>
    <row r="4236" spans="1:37" x14ac:dyDescent="0.25">
      <c r="A4236" t="s">
        <v>992</v>
      </c>
      <c r="B4236" t="s">
        <v>582</v>
      </c>
      <c r="C4236" s="67" t="str">
        <f t="shared" si="485"/>
        <v>Katelyn Hupfer</v>
      </c>
      <c r="D4236" s="71" t="str" cm="1">
        <f t="array" ref="D4236">_xlfn.IFS(AK4236="1",CONCATENATE(C4236,"Regional"),AK4236="2",CONCATENATE(C4236,"Sectional"),AK4236="3",CONCATENATE(C4236,COUNTIF($C$1:C4236,C4236)))</f>
        <v>Katelyn Hupfer5</v>
      </c>
      <c r="E4236" s="66">
        <v>45175.604166666664</v>
      </c>
      <c r="F4236" t="s">
        <v>2663</v>
      </c>
      <c r="G4236" s="46">
        <v>12</v>
      </c>
      <c r="H4236" s="46">
        <v>50</v>
      </c>
      <c r="I4236" s="46">
        <v>4</v>
      </c>
      <c r="J4236" t="s">
        <v>110</v>
      </c>
      <c r="K4236" t="s">
        <v>90</v>
      </c>
      <c r="L4236" s="46">
        <v>2643</v>
      </c>
      <c r="M4236" s="46">
        <v>36</v>
      </c>
      <c r="N4236" s="46">
        <v>35.200000000000003</v>
      </c>
      <c r="O4236" s="46">
        <v>122</v>
      </c>
      <c r="P4236" s="46">
        <f t="shared" si="486"/>
        <v>1</v>
      </c>
      <c r="R4236" s="67" t="s">
        <v>1496</v>
      </c>
      <c r="S4236" s="67">
        <f>COUNTIF(Y$2:$Y$100,R4236)</f>
        <v>0</v>
      </c>
      <c r="V4236" s="67">
        <f t="shared" si="487"/>
        <v>0</v>
      </c>
      <c r="AB4236" t="s">
        <v>90</v>
      </c>
      <c r="AC4236" s="46">
        <v>2643</v>
      </c>
      <c r="AD4236" s="46">
        <v>36</v>
      </c>
      <c r="AE4236" s="46">
        <v>35.200000000000003</v>
      </c>
      <c r="AF4236" s="46">
        <v>122</v>
      </c>
      <c r="AH4236" s="70" t="str">
        <f t="shared" si="488"/>
        <v/>
      </c>
      <c r="AI4236" s="70" t="str">
        <f t="shared" si="489"/>
        <v/>
      </c>
      <c r="AJ4236" s="70" t="str">
        <f t="shared" si="490"/>
        <v>X</v>
      </c>
      <c r="AK4236" s="70" t="str" cm="1">
        <f t="array" ref="AK4236">_xlfn.IFS(AH4236&lt;&gt;"","1",AI4236&lt;&gt;"","2",AJ4236&lt;&gt;"","3")</f>
        <v>3</v>
      </c>
    </row>
    <row r="4237" spans="1:37" x14ac:dyDescent="0.25">
      <c r="A4237" t="s">
        <v>838</v>
      </c>
      <c r="B4237" t="s">
        <v>371</v>
      </c>
      <c r="C4237" s="67" t="str">
        <f t="shared" si="485"/>
        <v>Abby Weiterman</v>
      </c>
      <c r="D4237" s="71" t="str" cm="1">
        <f t="array" ref="D4237">_xlfn.IFS(AK4237="1",CONCATENATE(C4237,"Regional"),AK4237="2",CONCATENATE(C4237,"Sectional"),AK4237="3",CONCATENATE(C4237,COUNTIF($C$1:C4237,C4237)))</f>
        <v>Abby Weiterman6</v>
      </c>
      <c r="E4237" s="66">
        <v>45175.604166666664</v>
      </c>
      <c r="F4237" t="s">
        <v>2663</v>
      </c>
      <c r="G4237" s="46">
        <v>12</v>
      </c>
      <c r="H4237" s="46">
        <v>50</v>
      </c>
      <c r="I4237" s="46">
        <v>4</v>
      </c>
      <c r="J4237" t="s">
        <v>110</v>
      </c>
      <c r="K4237" t="s">
        <v>90</v>
      </c>
      <c r="L4237" s="46">
        <v>2643</v>
      </c>
      <c r="M4237" s="46">
        <v>36</v>
      </c>
      <c r="N4237" s="46">
        <v>35.200000000000003</v>
      </c>
      <c r="O4237" s="46">
        <v>122</v>
      </c>
      <c r="P4237" s="46">
        <f t="shared" si="486"/>
        <v>1</v>
      </c>
      <c r="R4237" s="67" t="s">
        <v>1389</v>
      </c>
      <c r="S4237" s="67">
        <f>COUNTIF(Y$2:$Y$100,R4237)</f>
        <v>0</v>
      </c>
      <c r="V4237" s="67">
        <f t="shared" si="487"/>
        <v>0</v>
      </c>
      <c r="AB4237" t="s">
        <v>90</v>
      </c>
      <c r="AC4237" s="46">
        <v>2643</v>
      </c>
      <c r="AD4237" s="46">
        <v>36</v>
      </c>
      <c r="AE4237" s="46">
        <v>35.200000000000003</v>
      </c>
      <c r="AF4237" s="46">
        <v>122</v>
      </c>
      <c r="AH4237" s="70" t="str">
        <f t="shared" si="488"/>
        <v/>
      </c>
      <c r="AI4237" s="70" t="str">
        <f t="shared" si="489"/>
        <v/>
      </c>
      <c r="AJ4237" s="70" t="str">
        <f t="shared" si="490"/>
        <v>X</v>
      </c>
      <c r="AK4237" s="70" t="str" cm="1">
        <f t="array" ref="AK4237">_xlfn.IFS(AH4237&lt;&gt;"","1",AI4237&lt;&gt;"","2",AJ4237&lt;&gt;"","3")</f>
        <v>3</v>
      </c>
    </row>
    <row r="4238" spans="1:37" x14ac:dyDescent="0.25">
      <c r="A4238" t="s">
        <v>1690</v>
      </c>
      <c r="B4238" t="s">
        <v>187</v>
      </c>
      <c r="C4238" s="67" t="str">
        <f t="shared" si="485"/>
        <v>Ava Fahrenholz</v>
      </c>
      <c r="D4238" s="71" t="str" cm="1">
        <f t="array" ref="D4238">_xlfn.IFS(AK4238="1",CONCATENATE(C4238,"Regional"),AK4238="2",CONCATENATE(C4238,"Sectional"),AK4238="3",CONCATENATE(C4238,COUNTIF($C$1:C4238,C4238)))</f>
        <v>Ava Fahrenholz7</v>
      </c>
      <c r="E4238" s="66">
        <v>45175.604166666664</v>
      </c>
      <c r="F4238" t="s">
        <v>2663</v>
      </c>
      <c r="G4238" s="46">
        <v>12</v>
      </c>
      <c r="H4238" s="46">
        <v>50</v>
      </c>
      <c r="I4238" s="46">
        <v>4</v>
      </c>
      <c r="J4238" t="s">
        <v>110</v>
      </c>
      <c r="K4238" t="s">
        <v>90</v>
      </c>
      <c r="L4238" s="46">
        <v>2643</v>
      </c>
      <c r="M4238" s="46">
        <v>36</v>
      </c>
      <c r="N4238" s="46">
        <v>35.200000000000003</v>
      </c>
      <c r="O4238" s="46">
        <v>122</v>
      </c>
      <c r="P4238" s="46">
        <f t="shared" si="486"/>
        <v>1</v>
      </c>
      <c r="R4238" s="67" t="s">
        <v>3555</v>
      </c>
      <c r="S4238" s="67">
        <f>COUNTIF(Y$2:$Y$100,R4238)</f>
        <v>0</v>
      </c>
      <c r="V4238" s="67">
        <f t="shared" si="487"/>
        <v>0</v>
      </c>
      <c r="AB4238" t="s">
        <v>90</v>
      </c>
      <c r="AC4238" s="46">
        <v>2643</v>
      </c>
      <c r="AD4238" s="46">
        <v>36</v>
      </c>
      <c r="AE4238" s="46">
        <v>35.200000000000003</v>
      </c>
      <c r="AF4238" s="46">
        <v>122</v>
      </c>
      <c r="AH4238" s="70" t="str">
        <f t="shared" si="488"/>
        <v/>
      </c>
      <c r="AI4238" s="70" t="str">
        <f t="shared" si="489"/>
        <v/>
      </c>
      <c r="AJ4238" s="70" t="str">
        <f t="shared" si="490"/>
        <v>X</v>
      </c>
      <c r="AK4238" s="70" t="str" cm="1">
        <f t="array" ref="AK4238">_xlfn.IFS(AH4238&lt;&gt;"","1",AI4238&lt;&gt;"","2",AJ4238&lt;&gt;"","3")</f>
        <v>3</v>
      </c>
    </row>
    <row r="4239" spans="1:37" x14ac:dyDescent="0.25">
      <c r="A4239" t="s">
        <v>374</v>
      </c>
      <c r="B4239" t="s">
        <v>729</v>
      </c>
      <c r="C4239" s="67" t="str">
        <f t="shared" si="485"/>
        <v>Maslin Wagner</v>
      </c>
      <c r="D4239" s="71" t="str" cm="1">
        <f t="array" ref="D4239">_xlfn.IFS(AK4239="1",CONCATENATE(C4239,"Regional"),AK4239="2",CONCATENATE(C4239,"Sectional"),AK4239="3",CONCATENATE(C4239,COUNTIF($C$1:C4239,C4239)))</f>
        <v>Maslin Wagner7</v>
      </c>
      <c r="E4239" s="66">
        <v>45175.604166666664</v>
      </c>
      <c r="F4239" t="s">
        <v>2663</v>
      </c>
      <c r="G4239" s="46">
        <v>12</v>
      </c>
      <c r="H4239" s="46">
        <v>51</v>
      </c>
      <c r="I4239" s="46">
        <v>7</v>
      </c>
      <c r="J4239" t="s">
        <v>110</v>
      </c>
      <c r="K4239" t="s">
        <v>90</v>
      </c>
      <c r="L4239" s="46">
        <v>2643</v>
      </c>
      <c r="M4239" s="46">
        <v>36</v>
      </c>
      <c r="N4239" s="46">
        <v>35.200000000000003</v>
      </c>
      <c r="O4239" s="46">
        <v>122</v>
      </c>
      <c r="P4239" s="46">
        <f t="shared" si="486"/>
        <v>1</v>
      </c>
      <c r="R4239" s="67" t="s">
        <v>1324</v>
      </c>
      <c r="S4239" s="67">
        <f>COUNTIF(Y$2:$Y$100,R4239)</f>
        <v>0</v>
      </c>
      <c r="V4239" s="67">
        <f t="shared" si="487"/>
        <v>0</v>
      </c>
      <c r="AB4239" t="s">
        <v>90</v>
      </c>
      <c r="AC4239" s="46">
        <v>2643</v>
      </c>
      <c r="AD4239" s="46">
        <v>36</v>
      </c>
      <c r="AE4239" s="46">
        <v>35.200000000000003</v>
      </c>
      <c r="AF4239" s="46">
        <v>122</v>
      </c>
      <c r="AH4239" s="70" t="str">
        <f t="shared" si="488"/>
        <v/>
      </c>
      <c r="AI4239" s="70" t="str">
        <f t="shared" si="489"/>
        <v/>
      </c>
      <c r="AJ4239" s="70" t="str">
        <f t="shared" si="490"/>
        <v>X</v>
      </c>
      <c r="AK4239" s="70" t="str" cm="1">
        <f t="array" ref="AK4239">_xlfn.IFS(AH4239&lt;&gt;"","1",AI4239&lt;&gt;"","2",AJ4239&lt;&gt;"","3")</f>
        <v>3</v>
      </c>
    </row>
    <row r="4240" spans="1:37" x14ac:dyDescent="0.25">
      <c r="A4240" t="s">
        <v>213</v>
      </c>
      <c r="B4240" t="s">
        <v>181</v>
      </c>
      <c r="C4240" s="67" t="str">
        <f t="shared" si="485"/>
        <v>Skylar Brandt</v>
      </c>
      <c r="D4240" s="71" t="str" cm="1">
        <f t="array" ref="D4240">_xlfn.IFS(AK4240="1",CONCATENATE(C4240,"Regional"),AK4240="2",CONCATENATE(C4240,"Sectional"),AK4240="3",CONCATENATE(C4240,COUNTIF($C$1:C4240,C4240)))</f>
        <v>Skylar Brandt3</v>
      </c>
      <c r="E4240" s="66">
        <v>45175.604166666664</v>
      </c>
      <c r="F4240" t="s">
        <v>2663</v>
      </c>
      <c r="G4240" s="46">
        <v>12</v>
      </c>
      <c r="H4240" s="46">
        <v>52</v>
      </c>
      <c r="I4240" s="46">
        <v>8</v>
      </c>
      <c r="J4240" t="s">
        <v>110</v>
      </c>
      <c r="K4240" t="s">
        <v>90</v>
      </c>
      <c r="L4240" s="46">
        <v>2643</v>
      </c>
      <c r="M4240" s="46">
        <v>36</v>
      </c>
      <c r="N4240" s="46">
        <v>35.200000000000003</v>
      </c>
      <c r="O4240" s="46">
        <v>122</v>
      </c>
      <c r="P4240" s="46">
        <f t="shared" si="486"/>
        <v>1</v>
      </c>
      <c r="R4240" s="67" t="s">
        <v>3607</v>
      </c>
      <c r="S4240" s="67">
        <f>COUNTIF(Y$2:$Y$100,R4240)</f>
        <v>0</v>
      </c>
      <c r="V4240" s="67">
        <f t="shared" si="487"/>
        <v>0</v>
      </c>
      <c r="AB4240" t="s">
        <v>90</v>
      </c>
      <c r="AC4240" s="46">
        <v>2643</v>
      </c>
      <c r="AD4240" s="46">
        <v>36</v>
      </c>
      <c r="AE4240" s="46">
        <v>35.200000000000003</v>
      </c>
      <c r="AF4240" s="46">
        <v>122</v>
      </c>
      <c r="AH4240" s="70" t="str">
        <f t="shared" si="488"/>
        <v/>
      </c>
      <c r="AI4240" s="70" t="str">
        <f t="shared" si="489"/>
        <v/>
      </c>
      <c r="AJ4240" s="70" t="str">
        <f t="shared" si="490"/>
        <v>X</v>
      </c>
      <c r="AK4240" s="70" t="str" cm="1">
        <f t="array" ref="AK4240">_xlfn.IFS(AH4240&lt;&gt;"","1",AI4240&lt;&gt;"","2",AJ4240&lt;&gt;"","3")</f>
        <v>3</v>
      </c>
    </row>
    <row r="4241" spans="1:37" x14ac:dyDescent="0.25">
      <c r="A4241" t="s">
        <v>2160</v>
      </c>
      <c r="B4241" t="s">
        <v>2161</v>
      </c>
      <c r="C4241" s="67" t="str">
        <f t="shared" si="485"/>
        <v>Mysha Sharief</v>
      </c>
      <c r="D4241" s="71" t="str" cm="1">
        <f t="array" ref="D4241">_xlfn.IFS(AK4241="1",CONCATENATE(C4241,"Regional"),AK4241="2",CONCATENATE(C4241,"Sectional"),AK4241="3",CONCATENATE(C4241,COUNTIF($C$1:C4241,C4241)))</f>
        <v>Mysha Sharief3</v>
      </c>
      <c r="E4241" s="66">
        <v>45175.604166666664</v>
      </c>
      <c r="F4241" t="s">
        <v>2663</v>
      </c>
      <c r="G4241" s="46">
        <v>12</v>
      </c>
      <c r="H4241" s="46">
        <v>53</v>
      </c>
      <c r="I4241" s="46">
        <v>9</v>
      </c>
      <c r="J4241" t="s">
        <v>110</v>
      </c>
      <c r="K4241" t="s">
        <v>90</v>
      </c>
      <c r="L4241" s="46">
        <v>2643</v>
      </c>
      <c r="M4241" s="46">
        <v>36</v>
      </c>
      <c r="N4241" s="46">
        <v>35.200000000000003</v>
      </c>
      <c r="O4241" s="46">
        <v>122</v>
      </c>
      <c r="P4241" s="46">
        <f t="shared" si="486"/>
        <v>1</v>
      </c>
      <c r="R4241" s="67" t="s">
        <v>3185</v>
      </c>
      <c r="S4241" s="67">
        <f>COUNTIF(Y$2:$Y$100,R4241)</f>
        <v>0</v>
      </c>
      <c r="V4241" s="67">
        <f t="shared" si="487"/>
        <v>0</v>
      </c>
      <c r="AB4241" t="s">
        <v>90</v>
      </c>
      <c r="AC4241" s="46">
        <v>2643</v>
      </c>
      <c r="AD4241" s="46">
        <v>36</v>
      </c>
      <c r="AE4241" s="46">
        <v>35.200000000000003</v>
      </c>
      <c r="AF4241" s="46">
        <v>122</v>
      </c>
      <c r="AH4241" s="70" t="str">
        <f t="shared" si="488"/>
        <v/>
      </c>
      <c r="AI4241" s="70" t="str">
        <f t="shared" si="489"/>
        <v/>
      </c>
      <c r="AJ4241" s="70" t="str">
        <f t="shared" si="490"/>
        <v>X</v>
      </c>
      <c r="AK4241" s="70" t="str" cm="1">
        <f t="array" ref="AK4241">_xlfn.IFS(AH4241&lt;&gt;"","1",AI4241&lt;&gt;"","2",AJ4241&lt;&gt;"","3")</f>
        <v>3</v>
      </c>
    </row>
    <row r="4242" spans="1:37" x14ac:dyDescent="0.25">
      <c r="A4242" t="s">
        <v>3452</v>
      </c>
      <c r="B4242" t="s">
        <v>434</v>
      </c>
      <c r="C4242" s="67" t="str">
        <f t="shared" si="485"/>
        <v>Ella Backus</v>
      </c>
      <c r="D4242" s="71" t="str" cm="1">
        <f t="array" ref="D4242">_xlfn.IFS(AK4242="1",CONCATENATE(C4242,"Regional"),AK4242="2",CONCATENATE(C4242,"Sectional"),AK4242="3",CONCATENATE(C4242,COUNTIF($C$1:C4242,C4242)))</f>
        <v>Ella Backus1</v>
      </c>
      <c r="E4242" s="66">
        <v>45175.604166666664</v>
      </c>
      <c r="F4242" t="s">
        <v>2663</v>
      </c>
      <c r="G4242" s="46">
        <v>12</v>
      </c>
      <c r="H4242" s="46">
        <v>53</v>
      </c>
      <c r="I4242" s="46">
        <v>9</v>
      </c>
      <c r="J4242" t="s">
        <v>110</v>
      </c>
      <c r="K4242" t="s">
        <v>90</v>
      </c>
      <c r="L4242" s="46">
        <v>2643</v>
      </c>
      <c r="M4242" s="46">
        <v>36</v>
      </c>
      <c r="N4242" s="46">
        <v>35.200000000000003</v>
      </c>
      <c r="O4242" s="46">
        <v>122</v>
      </c>
      <c r="P4242" s="46">
        <f t="shared" si="486"/>
        <v>1</v>
      </c>
      <c r="R4242" s="67" t="s">
        <v>3668</v>
      </c>
      <c r="S4242" s="67">
        <f>COUNTIF(Y$2:$Y$100,R4242)</f>
        <v>0</v>
      </c>
      <c r="V4242" s="67">
        <f t="shared" si="487"/>
        <v>0</v>
      </c>
      <c r="AB4242" t="s">
        <v>90</v>
      </c>
      <c r="AC4242" s="46">
        <v>2643</v>
      </c>
      <c r="AD4242" s="46">
        <v>36</v>
      </c>
      <c r="AE4242" s="46">
        <v>35.200000000000003</v>
      </c>
      <c r="AF4242" s="46">
        <v>122</v>
      </c>
      <c r="AH4242" s="70" t="str">
        <f t="shared" si="488"/>
        <v/>
      </c>
      <c r="AI4242" s="70" t="str">
        <f t="shared" si="489"/>
        <v/>
      </c>
      <c r="AJ4242" s="70" t="str">
        <f t="shared" si="490"/>
        <v>X</v>
      </c>
      <c r="AK4242" s="70" t="str" cm="1">
        <f t="array" ref="AK4242">_xlfn.IFS(AH4242&lt;&gt;"","1",AI4242&lt;&gt;"","2",AJ4242&lt;&gt;"","3")</f>
        <v>3</v>
      </c>
    </row>
    <row r="4243" spans="1:37" x14ac:dyDescent="0.25">
      <c r="A4243" t="s">
        <v>767</v>
      </c>
      <c r="B4243" t="s">
        <v>768</v>
      </c>
      <c r="C4243" s="67" t="str">
        <f t="shared" si="485"/>
        <v>kayla dwyer</v>
      </c>
      <c r="D4243" s="71" t="str" cm="1">
        <f t="array" ref="D4243">_xlfn.IFS(AK4243="1",CONCATENATE(C4243,"Regional"),AK4243="2",CONCATENATE(C4243,"Sectional"),AK4243="3",CONCATENATE(C4243,COUNTIF($C$1:C4243,C4243)))</f>
        <v>kayla dwyer4</v>
      </c>
      <c r="E4243" s="66">
        <v>45175.604166666664</v>
      </c>
      <c r="F4243" t="s">
        <v>2663</v>
      </c>
      <c r="G4243" s="46">
        <v>12</v>
      </c>
      <c r="H4243" s="46">
        <v>58</v>
      </c>
      <c r="I4243" s="46">
        <v>11</v>
      </c>
      <c r="J4243" t="s">
        <v>110</v>
      </c>
      <c r="K4243" t="s">
        <v>90</v>
      </c>
      <c r="L4243" s="46">
        <v>2643</v>
      </c>
      <c r="M4243" s="46">
        <v>36</v>
      </c>
      <c r="N4243" s="46">
        <v>35.200000000000003</v>
      </c>
      <c r="O4243" s="46">
        <v>122</v>
      </c>
      <c r="P4243" s="46">
        <f t="shared" si="486"/>
        <v>1</v>
      </c>
      <c r="R4243" s="67" t="s">
        <v>1352</v>
      </c>
      <c r="S4243" s="67">
        <f>COUNTIF(Y$2:$Y$100,R4243)</f>
        <v>0</v>
      </c>
      <c r="V4243" s="67">
        <f t="shared" si="487"/>
        <v>0</v>
      </c>
      <c r="AB4243" t="s">
        <v>90</v>
      </c>
      <c r="AC4243" s="46">
        <v>2643</v>
      </c>
      <c r="AD4243" s="46">
        <v>36</v>
      </c>
      <c r="AE4243" s="46">
        <v>35.200000000000003</v>
      </c>
      <c r="AF4243" s="46">
        <v>122</v>
      </c>
      <c r="AH4243" s="70" t="str">
        <f t="shared" si="488"/>
        <v/>
      </c>
      <c r="AI4243" s="70" t="str">
        <f t="shared" si="489"/>
        <v/>
      </c>
      <c r="AJ4243" s="70" t="str">
        <f t="shared" si="490"/>
        <v>X</v>
      </c>
      <c r="AK4243" s="70" t="str" cm="1">
        <f t="array" ref="AK4243">_xlfn.IFS(AH4243&lt;&gt;"","1",AI4243&lt;&gt;"","2",AJ4243&lt;&gt;"","3")</f>
        <v>3</v>
      </c>
    </row>
    <row r="4244" spans="1:37" x14ac:dyDescent="0.25">
      <c r="A4244" t="s">
        <v>2231</v>
      </c>
      <c r="B4244" t="s">
        <v>458</v>
      </c>
      <c r="C4244" s="67" t="str">
        <f t="shared" si="485"/>
        <v>Lauren Enoch</v>
      </c>
      <c r="D4244" s="71" t="str" cm="1">
        <f t="array" ref="D4244">_xlfn.IFS(AK4244="1",CONCATENATE(C4244,"Regional"),AK4244="2",CONCATENATE(C4244,"Sectional"),AK4244="3",CONCATENATE(C4244,COUNTIF($C$1:C4244,C4244)))</f>
        <v>Lauren Enoch2</v>
      </c>
      <c r="E4244" s="66">
        <v>45175.604166666664</v>
      </c>
      <c r="F4244" t="s">
        <v>2663</v>
      </c>
      <c r="G4244" s="46">
        <v>12</v>
      </c>
      <c r="H4244" s="46">
        <v>60</v>
      </c>
      <c r="I4244" s="46">
        <v>12</v>
      </c>
      <c r="J4244" t="s">
        <v>110</v>
      </c>
      <c r="K4244" t="s">
        <v>90</v>
      </c>
      <c r="L4244" s="46">
        <v>2643</v>
      </c>
      <c r="M4244" s="46">
        <v>36</v>
      </c>
      <c r="N4244" s="46">
        <v>35.200000000000003</v>
      </c>
      <c r="O4244" s="46">
        <v>122</v>
      </c>
      <c r="P4244" s="46">
        <f t="shared" si="486"/>
        <v>1</v>
      </c>
      <c r="R4244" s="67" t="s">
        <v>3253</v>
      </c>
      <c r="S4244" s="67">
        <f>COUNTIF(Y$2:$Y$100,R4244)</f>
        <v>0</v>
      </c>
      <c r="V4244" s="67">
        <f t="shared" si="487"/>
        <v>0</v>
      </c>
      <c r="AB4244" t="s">
        <v>90</v>
      </c>
      <c r="AC4244" s="46">
        <v>2643</v>
      </c>
      <c r="AD4244" s="46">
        <v>36</v>
      </c>
      <c r="AE4244" s="46">
        <v>35.200000000000003</v>
      </c>
      <c r="AF4244" s="46">
        <v>122</v>
      </c>
      <c r="AH4244" s="70" t="str">
        <f t="shared" si="488"/>
        <v/>
      </c>
      <c r="AI4244" s="70" t="str">
        <f t="shared" si="489"/>
        <v/>
      </c>
      <c r="AJ4244" s="70" t="str">
        <f t="shared" si="490"/>
        <v>X</v>
      </c>
      <c r="AK4244" s="70" t="str" cm="1">
        <f t="array" ref="AK4244">_xlfn.IFS(AH4244&lt;&gt;"","1",AI4244&lt;&gt;"","2",AJ4244&lt;&gt;"","3")</f>
        <v>3</v>
      </c>
    </row>
    <row r="4245" spans="1:37" x14ac:dyDescent="0.25">
      <c r="A4245" t="s">
        <v>286</v>
      </c>
      <c r="B4245" t="s">
        <v>816</v>
      </c>
      <c r="C4245" s="67" t="str">
        <f t="shared" si="485"/>
        <v>Kylie Walker</v>
      </c>
      <c r="D4245" s="71" t="str" cm="1">
        <f t="array" ref="D4245">_xlfn.IFS(AK4245="1",CONCATENATE(C4245,"Regional"),AK4245="2",CONCATENATE(C4245,"Sectional"),AK4245="3",CONCATENATE(C4245,COUNTIF($C$1:C4245,C4245)))</f>
        <v>Kylie Walker10</v>
      </c>
      <c r="E4245" s="66">
        <v>45175.604166666664</v>
      </c>
      <c r="F4245" t="s">
        <v>2675</v>
      </c>
      <c r="G4245" s="46">
        <v>10</v>
      </c>
      <c r="H4245" s="46">
        <v>34</v>
      </c>
      <c r="I4245" s="46">
        <v>1</v>
      </c>
      <c r="J4245" t="s">
        <v>138</v>
      </c>
      <c r="K4245" t="s">
        <v>90</v>
      </c>
      <c r="L4245" s="46">
        <v>2725</v>
      </c>
      <c r="M4245" s="46">
        <v>36</v>
      </c>
      <c r="N4245" s="46">
        <v>35.5</v>
      </c>
      <c r="O4245" s="46">
        <v>123</v>
      </c>
      <c r="P4245" s="46">
        <f t="shared" si="486"/>
        <v>1</v>
      </c>
      <c r="R4245" s="67" t="s">
        <v>3558</v>
      </c>
      <c r="S4245" s="67">
        <f>COUNTIF(Y$2:$Y$100,R4245)</f>
        <v>0</v>
      </c>
      <c r="V4245" s="67">
        <f t="shared" si="487"/>
        <v>0</v>
      </c>
      <c r="AB4245" t="s">
        <v>90</v>
      </c>
      <c r="AC4245" s="46">
        <v>2725</v>
      </c>
      <c r="AD4245" s="46">
        <v>36</v>
      </c>
      <c r="AE4245" s="46">
        <v>35.5</v>
      </c>
      <c r="AF4245" s="46">
        <v>123</v>
      </c>
      <c r="AH4245" s="70" t="str">
        <f t="shared" si="488"/>
        <v/>
      </c>
      <c r="AI4245" s="70" t="str">
        <f t="shared" si="489"/>
        <v/>
      </c>
      <c r="AJ4245" s="70" t="str">
        <f t="shared" si="490"/>
        <v>X</v>
      </c>
      <c r="AK4245" s="70" t="str" cm="1">
        <f t="array" ref="AK4245">_xlfn.IFS(AH4245&lt;&gt;"","1",AI4245&lt;&gt;"","2",AJ4245&lt;&gt;"","3")</f>
        <v>3</v>
      </c>
    </row>
    <row r="4246" spans="1:37" x14ac:dyDescent="0.25">
      <c r="A4246" t="s">
        <v>718</v>
      </c>
      <c r="B4246" t="s">
        <v>368</v>
      </c>
      <c r="C4246" s="67" t="str">
        <f t="shared" si="485"/>
        <v>Lexi Manteufel</v>
      </c>
      <c r="D4246" s="71" t="str" cm="1">
        <f t="array" ref="D4246">_xlfn.IFS(AK4246="1",CONCATENATE(C4246,"Regional"),AK4246="2",CONCATENATE(C4246,"Sectional"),AK4246="3",CONCATENATE(C4246,COUNTIF($C$1:C4246,C4246)))</f>
        <v>Lexi Manteufel8</v>
      </c>
      <c r="E4246" s="66">
        <v>45175.604166666664</v>
      </c>
      <c r="F4246" t="s">
        <v>2675</v>
      </c>
      <c r="G4246" s="46">
        <v>10</v>
      </c>
      <c r="H4246" s="46">
        <v>40</v>
      </c>
      <c r="I4246" s="46">
        <v>2</v>
      </c>
      <c r="J4246" t="s">
        <v>138</v>
      </c>
      <c r="K4246" t="s">
        <v>90</v>
      </c>
      <c r="L4246" s="46">
        <v>2725</v>
      </c>
      <c r="M4246" s="46">
        <v>36</v>
      </c>
      <c r="N4246" s="46">
        <v>35.5</v>
      </c>
      <c r="O4246" s="46">
        <v>123</v>
      </c>
      <c r="P4246" s="46">
        <f t="shared" si="486"/>
        <v>1</v>
      </c>
      <c r="R4246" s="67" t="s">
        <v>1315</v>
      </c>
      <c r="S4246" s="67">
        <f>COUNTIF(Y$2:$Y$100,R4246)</f>
        <v>0</v>
      </c>
      <c r="V4246" s="67">
        <f t="shared" si="487"/>
        <v>0</v>
      </c>
      <c r="AB4246" t="s">
        <v>90</v>
      </c>
      <c r="AC4246" s="46">
        <v>2725</v>
      </c>
      <c r="AD4246" s="46">
        <v>36</v>
      </c>
      <c r="AE4246" s="46">
        <v>35.5</v>
      </c>
      <c r="AF4246" s="46">
        <v>123</v>
      </c>
      <c r="AH4246" s="70" t="str">
        <f t="shared" si="488"/>
        <v/>
      </c>
      <c r="AI4246" s="70" t="str">
        <f t="shared" si="489"/>
        <v/>
      </c>
      <c r="AJ4246" s="70" t="str">
        <f t="shared" si="490"/>
        <v>X</v>
      </c>
      <c r="AK4246" s="70" t="str" cm="1">
        <f t="array" ref="AK4246">_xlfn.IFS(AH4246&lt;&gt;"","1",AI4246&lt;&gt;"","2",AJ4246&lt;&gt;"","3")</f>
        <v>3</v>
      </c>
    </row>
    <row r="4247" spans="1:37" x14ac:dyDescent="0.25">
      <c r="A4247" t="s">
        <v>1739</v>
      </c>
      <c r="B4247" t="s">
        <v>1740</v>
      </c>
      <c r="C4247" s="67" t="str">
        <f t="shared" si="485"/>
        <v>Camille DeLost</v>
      </c>
      <c r="D4247" s="71" t="str" cm="1">
        <f t="array" ref="D4247">_xlfn.IFS(AK4247="1",CONCATENATE(C4247,"Regional"),AK4247="2",CONCATENATE(C4247,"Sectional"),AK4247="3",CONCATENATE(C4247,COUNTIF($C$1:C4247,C4247)))</f>
        <v>Camille DeLost10</v>
      </c>
      <c r="E4247" s="66">
        <v>45175.604166666664</v>
      </c>
      <c r="F4247" t="s">
        <v>2675</v>
      </c>
      <c r="G4247" s="46">
        <v>10</v>
      </c>
      <c r="H4247" s="46">
        <v>41</v>
      </c>
      <c r="I4247" s="46">
        <v>3</v>
      </c>
      <c r="J4247" t="s">
        <v>138</v>
      </c>
      <c r="K4247" t="s">
        <v>90</v>
      </c>
      <c r="L4247" s="46">
        <v>2725</v>
      </c>
      <c r="M4247" s="46">
        <v>36</v>
      </c>
      <c r="N4247" s="46">
        <v>35.5</v>
      </c>
      <c r="O4247" s="46">
        <v>123</v>
      </c>
      <c r="P4247" s="46">
        <f t="shared" si="486"/>
        <v>1</v>
      </c>
      <c r="R4247" s="67" t="s">
        <v>2736</v>
      </c>
      <c r="S4247" s="67">
        <f>COUNTIF(Y$2:$Y$100,R4247)</f>
        <v>0</v>
      </c>
      <c r="V4247" s="67">
        <f t="shared" si="487"/>
        <v>0</v>
      </c>
      <c r="AB4247" t="s">
        <v>90</v>
      </c>
      <c r="AC4247" s="46">
        <v>2725</v>
      </c>
      <c r="AD4247" s="46">
        <v>36</v>
      </c>
      <c r="AE4247" s="46">
        <v>35.5</v>
      </c>
      <c r="AF4247" s="46">
        <v>123</v>
      </c>
      <c r="AH4247" s="70" t="str">
        <f t="shared" si="488"/>
        <v/>
      </c>
      <c r="AI4247" s="70" t="str">
        <f t="shared" si="489"/>
        <v/>
      </c>
      <c r="AJ4247" s="70" t="str">
        <f t="shared" si="490"/>
        <v>X</v>
      </c>
      <c r="AK4247" s="70" t="str" cm="1">
        <f t="array" ref="AK4247">_xlfn.IFS(AH4247&lt;&gt;"","1",AI4247&lt;&gt;"","2",AJ4247&lt;&gt;"","3")</f>
        <v>3</v>
      </c>
    </row>
    <row r="4248" spans="1:37" x14ac:dyDescent="0.25">
      <c r="A4248" t="s">
        <v>88</v>
      </c>
      <c r="B4248" t="s">
        <v>507</v>
      </c>
      <c r="C4248" s="67" t="str">
        <f t="shared" si="485"/>
        <v>Chloe Brown</v>
      </c>
      <c r="D4248" s="71" t="str" cm="1">
        <f t="array" ref="D4248">_xlfn.IFS(AK4248="1",CONCATENATE(C4248,"Regional"),AK4248="2",CONCATENATE(C4248,"Sectional"),AK4248="3",CONCATENATE(C4248,COUNTIF($C$1:C4248,C4248)))</f>
        <v>Chloe Brown10</v>
      </c>
      <c r="E4248" s="66">
        <v>45175.604166666664</v>
      </c>
      <c r="F4248" t="s">
        <v>2675</v>
      </c>
      <c r="G4248" s="46">
        <v>10</v>
      </c>
      <c r="H4248" s="46">
        <v>43</v>
      </c>
      <c r="I4248" s="46">
        <v>4</v>
      </c>
      <c r="J4248" t="s">
        <v>138</v>
      </c>
      <c r="K4248" t="s">
        <v>90</v>
      </c>
      <c r="L4248" s="46">
        <v>2725</v>
      </c>
      <c r="M4248" s="46">
        <v>36</v>
      </c>
      <c r="N4248" s="46">
        <v>35.5</v>
      </c>
      <c r="O4248" s="46">
        <v>123</v>
      </c>
      <c r="P4248" s="46">
        <f t="shared" si="486"/>
        <v>1</v>
      </c>
      <c r="R4248" s="67" t="s">
        <v>1250</v>
      </c>
      <c r="S4248" s="67">
        <f>COUNTIF(Y$2:$Y$100,R4248)</f>
        <v>0</v>
      </c>
      <c r="V4248" s="67">
        <f t="shared" si="487"/>
        <v>0</v>
      </c>
      <c r="AB4248" t="s">
        <v>90</v>
      </c>
      <c r="AC4248" s="46">
        <v>2725</v>
      </c>
      <c r="AD4248" s="46">
        <v>36</v>
      </c>
      <c r="AE4248" s="46">
        <v>35.5</v>
      </c>
      <c r="AF4248" s="46">
        <v>123</v>
      </c>
      <c r="AH4248" s="70" t="str">
        <f t="shared" si="488"/>
        <v/>
      </c>
      <c r="AI4248" s="70" t="str">
        <f t="shared" si="489"/>
        <v/>
      </c>
      <c r="AJ4248" s="70" t="str">
        <f t="shared" si="490"/>
        <v>X</v>
      </c>
      <c r="AK4248" s="70" t="str" cm="1">
        <f t="array" ref="AK4248">_xlfn.IFS(AH4248&lt;&gt;"","1",AI4248&lt;&gt;"","2",AJ4248&lt;&gt;"","3")</f>
        <v>3</v>
      </c>
    </row>
    <row r="4249" spans="1:37" x14ac:dyDescent="0.25">
      <c r="A4249" t="s">
        <v>286</v>
      </c>
      <c r="B4249" t="s">
        <v>582</v>
      </c>
      <c r="C4249" s="67" t="str">
        <f t="shared" si="485"/>
        <v>Katelyn Walker</v>
      </c>
      <c r="D4249" s="71" t="str" cm="1">
        <f t="array" ref="D4249">_xlfn.IFS(AK4249="1",CONCATENATE(C4249,"Regional"),AK4249="2",CONCATENATE(C4249,"Sectional"),AK4249="3",CONCATENATE(C4249,COUNTIF($C$1:C4249,C4249)))</f>
        <v>Katelyn Walker10</v>
      </c>
      <c r="E4249" s="66">
        <v>45175.604166666664</v>
      </c>
      <c r="F4249" t="s">
        <v>2675</v>
      </c>
      <c r="G4249" s="46">
        <v>10</v>
      </c>
      <c r="H4249" s="46">
        <v>44</v>
      </c>
      <c r="I4249" s="46">
        <v>5</v>
      </c>
      <c r="J4249" t="s">
        <v>138</v>
      </c>
      <c r="K4249" t="s">
        <v>90</v>
      </c>
      <c r="L4249" s="46">
        <v>2725</v>
      </c>
      <c r="M4249" s="46">
        <v>36</v>
      </c>
      <c r="N4249" s="46">
        <v>35.5</v>
      </c>
      <c r="O4249" s="46">
        <v>123</v>
      </c>
      <c r="P4249" s="46">
        <f t="shared" si="486"/>
        <v>1</v>
      </c>
      <c r="R4249" s="67" t="s">
        <v>2734</v>
      </c>
      <c r="S4249" s="67">
        <f>COUNTIF(Y$2:$Y$100,R4249)</f>
        <v>0</v>
      </c>
      <c r="V4249" s="67">
        <f t="shared" si="487"/>
        <v>0</v>
      </c>
      <c r="AB4249" t="s">
        <v>90</v>
      </c>
      <c r="AC4249" s="46">
        <v>2725</v>
      </c>
      <c r="AD4249" s="46">
        <v>36</v>
      </c>
      <c r="AE4249" s="46">
        <v>35.5</v>
      </c>
      <c r="AF4249" s="46">
        <v>123</v>
      </c>
      <c r="AH4249" s="70" t="str">
        <f t="shared" si="488"/>
        <v/>
      </c>
      <c r="AI4249" s="70" t="str">
        <f t="shared" si="489"/>
        <v/>
      </c>
      <c r="AJ4249" s="70" t="str">
        <f t="shared" si="490"/>
        <v>X</v>
      </c>
      <c r="AK4249" s="70" t="str" cm="1">
        <f t="array" ref="AK4249">_xlfn.IFS(AH4249&lt;&gt;"","1",AI4249&lt;&gt;"","2",AJ4249&lt;&gt;"","3")</f>
        <v>3</v>
      </c>
    </row>
    <row r="4250" spans="1:37" x14ac:dyDescent="0.25">
      <c r="A4250" t="s">
        <v>607</v>
      </c>
      <c r="B4250" t="s">
        <v>443</v>
      </c>
      <c r="C4250" s="67" t="str">
        <f t="shared" si="485"/>
        <v>Emily Mallace</v>
      </c>
      <c r="D4250" s="71" t="str" cm="1">
        <f t="array" ref="D4250">_xlfn.IFS(AK4250="1",CONCATENATE(C4250,"Regional"),AK4250="2",CONCATENATE(C4250,"Sectional"),AK4250="3",CONCATENATE(C4250,COUNTIF($C$1:C4250,C4250)))</f>
        <v>Emily Mallace10</v>
      </c>
      <c r="E4250" s="66">
        <v>45175.604166666664</v>
      </c>
      <c r="F4250" t="s">
        <v>2675</v>
      </c>
      <c r="G4250" s="46">
        <v>10</v>
      </c>
      <c r="H4250" s="46">
        <v>48</v>
      </c>
      <c r="I4250" s="46">
        <v>6</v>
      </c>
      <c r="J4250" t="s">
        <v>138</v>
      </c>
      <c r="K4250" t="s">
        <v>90</v>
      </c>
      <c r="L4250" s="46">
        <v>2725</v>
      </c>
      <c r="M4250" s="46">
        <v>36</v>
      </c>
      <c r="N4250" s="46">
        <v>35.5</v>
      </c>
      <c r="O4250" s="46">
        <v>123</v>
      </c>
      <c r="P4250" s="46">
        <f t="shared" si="486"/>
        <v>1</v>
      </c>
      <c r="R4250" s="67" t="s">
        <v>2747</v>
      </c>
      <c r="S4250" s="67">
        <f>COUNTIF(Y$2:$Y$100,R4250)</f>
        <v>0</v>
      </c>
      <c r="V4250" s="67">
        <f t="shared" si="487"/>
        <v>0</v>
      </c>
      <c r="AB4250" t="s">
        <v>90</v>
      </c>
      <c r="AC4250" s="46">
        <v>2725</v>
      </c>
      <c r="AD4250" s="46">
        <v>36</v>
      </c>
      <c r="AE4250" s="46">
        <v>35.5</v>
      </c>
      <c r="AF4250" s="46">
        <v>123</v>
      </c>
      <c r="AH4250" s="70" t="str">
        <f t="shared" si="488"/>
        <v/>
      </c>
      <c r="AI4250" s="70" t="str">
        <f t="shared" si="489"/>
        <v/>
      </c>
      <c r="AJ4250" s="70" t="str">
        <f t="shared" si="490"/>
        <v>X</v>
      </c>
      <c r="AK4250" s="70" t="str" cm="1">
        <f t="array" ref="AK4250">_xlfn.IFS(AH4250&lt;&gt;"","1",AI4250&lt;&gt;"","2",AJ4250&lt;&gt;"","3")</f>
        <v>3</v>
      </c>
    </row>
    <row r="4251" spans="1:37" x14ac:dyDescent="0.25">
      <c r="A4251" t="s">
        <v>1867</v>
      </c>
      <c r="B4251" t="s">
        <v>353</v>
      </c>
      <c r="C4251" s="67" t="str">
        <f t="shared" si="485"/>
        <v>Olivia Sheahan</v>
      </c>
      <c r="D4251" s="71" t="str" cm="1">
        <f t="array" ref="D4251">_xlfn.IFS(AK4251="1",CONCATENATE(C4251,"Regional"),AK4251="2",CONCATENATE(C4251,"Sectional"),AK4251="3",CONCATENATE(C4251,COUNTIF($C$1:C4251,C4251)))</f>
        <v>Olivia Sheahan5</v>
      </c>
      <c r="E4251" s="66">
        <v>45175.604166666664</v>
      </c>
      <c r="F4251" t="s">
        <v>2675</v>
      </c>
      <c r="G4251" s="46">
        <v>10</v>
      </c>
      <c r="H4251" s="46">
        <v>52</v>
      </c>
      <c r="I4251" s="46">
        <v>7</v>
      </c>
      <c r="J4251" t="s">
        <v>138</v>
      </c>
      <c r="K4251" t="s">
        <v>90</v>
      </c>
      <c r="L4251" s="46">
        <v>2725</v>
      </c>
      <c r="M4251" s="46">
        <v>36</v>
      </c>
      <c r="N4251" s="46">
        <v>35.5</v>
      </c>
      <c r="O4251" s="46">
        <v>123</v>
      </c>
      <c r="P4251" s="46">
        <f t="shared" si="486"/>
        <v>1</v>
      </c>
      <c r="R4251" s="67" t="s">
        <v>2881</v>
      </c>
      <c r="S4251" s="67">
        <f>COUNTIF(Y$2:$Y$100,R4251)</f>
        <v>0</v>
      </c>
      <c r="V4251" s="67">
        <f t="shared" si="487"/>
        <v>0</v>
      </c>
      <c r="AB4251" t="s">
        <v>90</v>
      </c>
      <c r="AC4251" s="46">
        <v>2725</v>
      </c>
      <c r="AD4251" s="46">
        <v>36</v>
      </c>
      <c r="AE4251" s="46">
        <v>35.5</v>
      </c>
      <c r="AF4251" s="46">
        <v>123</v>
      </c>
      <c r="AH4251" s="70" t="str">
        <f t="shared" si="488"/>
        <v/>
      </c>
      <c r="AI4251" s="70" t="str">
        <f t="shared" si="489"/>
        <v/>
      </c>
      <c r="AJ4251" s="70" t="str">
        <f t="shared" si="490"/>
        <v>X</v>
      </c>
      <c r="AK4251" s="70" t="str" cm="1">
        <f t="array" ref="AK4251">_xlfn.IFS(AH4251&lt;&gt;"","1",AI4251&lt;&gt;"","2",AJ4251&lt;&gt;"","3")</f>
        <v>3</v>
      </c>
    </row>
    <row r="4252" spans="1:37" x14ac:dyDescent="0.25">
      <c r="A4252" t="s">
        <v>274</v>
      </c>
      <c r="B4252" t="s">
        <v>2703</v>
      </c>
      <c r="C4252" s="67" t="str">
        <f t="shared" si="485"/>
        <v>Shaelyn Jensen</v>
      </c>
      <c r="D4252" s="71" t="str" cm="1">
        <f t="array" ref="D4252">_xlfn.IFS(AK4252="1",CONCATENATE(C4252,"Regional"),AK4252="2",CONCATENATE(C4252,"Sectional"),AK4252="3",CONCATENATE(C4252,COUNTIF($C$1:C4252,C4252)))</f>
        <v>Shaelyn Jensen5</v>
      </c>
      <c r="E4252" s="66">
        <v>45175.604166666664</v>
      </c>
      <c r="F4252" t="s">
        <v>2675</v>
      </c>
      <c r="G4252" s="46">
        <v>10</v>
      </c>
      <c r="H4252" s="46">
        <v>54</v>
      </c>
      <c r="I4252" s="46">
        <v>8</v>
      </c>
      <c r="J4252" t="s">
        <v>138</v>
      </c>
      <c r="K4252" t="s">
        <v>90</v>
      </c>
      <c r="L4252" s="46">
        <v>2725</v>
      </c>
      <c r="M4252" s="46">
        <v>36</v>
      </c>
      <c r="N4252" s="46">
        <v>35.5</v>
      </c>
      <c r="O4252" s="46">
        <v>123</v>
      </c>
      <c r="P4252" s="46">
        <f t="shared" si="486"/>
        <v>1</v>
      </c>
      <c r="R4252" s="67" t="s">
        <v>2880</v>
      </c>
      <c r="S4252" s="67">
        <f>COUNTIF(Y$2:$Y$100,R4252)</f>
        <v>0</v>
      </c>
      <c r="V4252" s="67">
        <f t="shared" si="487"/>
        <v>0</v>
      </c>
      <c r="AB4252" t="s">
        <v>90</v>
      </c>
      <c r="AC4252" s="46">
        <v>2725</v>
      </c>
      <c r="AD4252" s="46">
        <v>36</v>
      </c>
      <c r="AE4252" s="46">
        <v>35.5</v>
      </c>
      <c r="AF4252" s="46">
        <v>123</v>
      </c>
      <c r="AH4252" s="70" t="str">
        <f t="shared" si="488"/>
        <v/>
      </c>
      <c r="AI4252" s="70" t="str">
        <f t="shared" si="489"/>
        <v/>
      </c>
      <c r="AJ4252" s="70" t="str">
        <f t="shared" si="490"/>
        <v>X</v>
      </c>
      <c r="AK4252" s="70" t="str" cm="1">
        <f t="array" ref="AK4252">_xlfn.IFS(AH4252&lt;&gt;"","1",AI4252&lt;&gt;"","2",AJ4252&lt;&gt;"","3")</f>
        <v>3</v>
      </c>
    </row>
    <row r="4253" spans="1:37" x14ac:dyDescent="0.25">
      <c r="A4253" t="s">
        <v>1868</v>
      </c>
      <c r="B4253" t="s">
        <v>682</v>
      </c>
      <c r="C4253" s="67" t="str">
        <f t="shared" si="485"/>
        <v>Aubrey Young</v>
      </c>
      <c r="D4253" s="71" t="str" cm="1">
        <f t="array" ref="D4253">_xlfn.IFS(AK4253="1",CONCATENATE(C4253,"Regional"),AK4253="2",CONCATENATE(C4253,"Sectional"),AK4253="3",CONCATENATE(C4253,COUNTIF($C$1:C4253,C4253)))</f>
        <v>Aubrey Young7</v>
      </c>
      <c r="E4253" s="66">
        <v>45175.604166666664</v>
      </c>
      <c r="F4253" t="s">
        <v>2675</v>
      </c>
      <c r="G4253" s="46">
        <v>10</v>
      </c>
      <c r="H4253" s="46">
        <v>54</v>
      </c>
      <c r="I4253" s="46">
        <v>8</v>
      </c>
      <c r="J4253" t="s">
        <v>138</v>
      </c>
      <c r="K4253" t="s">
        <v>90</v>
      </c>
      <c r="L4253" s="46">
        <v>2725</v>
      </c>
      <c r="M4253" s="46">
        <v>36</v>
      </c>
      <c r="N4253" s="46">
        <v>35.5</v>
      </c>
      <c r="O4253" s="46">
        <v>123</v>
      </c>
      <c r="P4253" s="46">
        <f t="shared" si="486"/>
        <v>1</v>
      </c>
      <c r="R4253" s="67" t="s">
        <v>2882</v>
      </c>
      <c r="S4253" s="67">
        <f>COUNTIF(Y$2:$Y$100,R4253)</f>
        <v>0</v>
      </c>
      <c r="V4253" s="67">
        <f t="shared" si="487"/>
        <v>0</v>
      </c>
      <c r="AB4253" t="s">
        <v>90</v>
      </c>
      <c r="AC4253" s="46">
        <v>2725</v>
      </c>
      <c r="AD4253" s="46">
        <v>36</v>
      </c>
      <c r="AE4253" s="46">
        <v>35.5</v>
      </c>
      <c r="AF4253" s="46">
        <v>123</v>
      </c>
      <c r="AH4253" s="70" t="str">
        <f t="shared" si="488"/>
        <v/>
      </c>
      <c r="AI4253" s="70" t="str">
        <f t="shared" si="489"/>
        <v/>
      </c>
      <c r="AJ4253" s="70" t="str">
        <f t="shared" si="490"/>
        <v>X</v>
      </c>
      <c r="AK4253" s="70" t="str" cm="1">
        <f t="array" ref="AK4253">_xlfn.IFS(AH4253&lt;&gt;"","1",AI4253&lt;&gt;"","2",AJ4253&lt;&gt;"","3")</f>
        <v>3</v>
      </c>
    </row>
    <row r="4254" spans="1:37" x14ac:dyDescent="0.25">
      <c r="A4254" t="s">
        <v>1866</v>
      </c>
      <c r="B4254" t="s">
        <v>1656</v>
      </c>
      <c r="C4254" s="67" t="str">
        <f t="shared" si="485"/>
        <v>Alana Keevers</v>
      </c>
      <c r="D4254" s="71" t="str" cm="1">
        <f t="array" ref="D4254">_xlfn.IFS(AK4254="1",CONCATENATE(C4254,"Regional"),AK4254="2",CONCATENATE(C4254,"Sectional"),AK4254="3",CONCATENATE(C4254,COUNTIF($C$1:C4254,C4254)))</f>
        <v>Alana Keevers8</v>
      </c>
      <c r="E4254" s="66">
        <v>45175.604166666664</v>
      </c>
      <c r="F4254" t="s">
        <v>2675</v>
      </c>
      <c r="G4254" s="46">
        <v>10</v>
      </c>
      <c r="H4254" s="46">
        <v>55</v>
      </c>
      <c r="I4254" s="46">
        <v>10</v>
      </c>
      <c r="J4254" t="s">
        <v>138</v>
      </c>
      <c r="K4254" t="s">
        <v>90</v>
      </c>
      <c r="L4254" s="46">
        <v>2725</v>
      </c>
      <c r="M4254" s="46">
        <v>36</v>
      </c>
      <c r="N4254" s="46">
        <v>35.5</v>
      </c>
      <c r="O4254" s="46">
        <v>123</v>
      </c>
      <c r="P4254" s="46">
        <f t="shared" si="486"/>
        <v>1</v>
      </c>
      <c r="R4254" s="67" t="s">
        <v>2878</v>
      </c>
      <c r="S4254" s="67">
        <f>COUNTIF(Y$2:$Y$100,R4254)</f>
        <v>0</v>
      </c>
      <c r="V4254" s="67">
        <f t="shared" si="487"/>
        <v>0</v>
      </c>
      <c r="AB4254" t="s">
        <v>90</v>
      </c>
      <c r="AC4254" s="46">
        <v>2725</v>
      </c>
      <c r="AD4254" s="46">
        <v>36</v>
      </c>
      <c r="AE4254" s="46">
        <v>35.5</v>
      </c>
      <c r="AF4254" s="46">
        <v>123</v>
      </c>
      <c r="AH4254" s="70" t="str">
        <f t="shared" si="488"/>
        <v/>
      </c>
      <c r="AI4254" s="70" t="str">
        <f t="shared" si="489"/>
        <v/>
      </c>
      <c r="AJ4254" s="70" t="str">
        <f t="shared" si="490"/>
        <v>X</v>
      </c>
      <c r="AK4254" s="70" t="str" cm="1">
        <f t="array" ref="AK4254">_xlfn.IFS(AH4254&lt;&gt;"","1",AI4254&lt;&gt;"","2",AJ4254&lt;&gt;"","3")</f>
        <v>3</v>
      </c>
    </row>
    <row r="4255" spans="1:37" x14ac:dyDescent="0.25">
      <c r="A4255" t="s">
        <v>370</v>
      </c>
      <c r="B4255" t="s">
        <v>187</v>
      </c>
      <c r="C4255" s="67" t="str">
        <f t="shared" si="485"/>
        <v>Ava Thompson</v>
      </c>
      <c r="D4255" s="71" t="str" cm="1">
        <f t="array" ref="D4255">_xlfn.IFS(AK4255="1",CONCATENATE(C4255,"Regional"),AK4255="2",CONCATENATE(C4255,"Sectional"),AK4255="3",CONCATENATE(C4255,COUNTIF($C$1:C4255,C4255)))</f>
        <v>Ava Thompson8</v>
      </c>
      <c r="E4255" s="66">
        <v>45175.621527777781</v>
      </c>
      <c r="F4255" t="s">
        <v>2640</v>
      </c>
      <c r="G4255" s="46">
        <v>10</v>
      </c>
      <c r="H4255" s="46">
        <v>46</v>
      </c>
      <c r="I4255" s="46">
        <v>1</v>
      </c>
      <c r="J4255" t="s">
        <v>144</v>
      </c>
      <c r="K4255" t="s">
        <v>90</v>
      </c>
      <c r="L4255" s="46">
        <v>2435</v>
      </c>
      <c r="M4255" s="46">
        <v>36</v>
      </c>
      <c r="N4255" s="46">
        <v>31.8</v>
      </c>
      <c r="O4255" s="46">
        <v>102</v>
      </c>
      <c r="P4255" s="46">
        <f t="shared" si="486"/>
        <v>1</v>
      </c>
      <c r="R4255" s="67" t="s">
        <v>1551</v>
      </c>
      <c r="S4255" s="67">
        <f>COUNTIF(Y$2:$Y$100,R4255)</f>
        <v>0</v>
      </c>
      <c r="V4255" s="67">
        <f t="shared" si="487"/>
        <v>0</v>
      </c>
      <c r="AB4255" t="s">
        <v>90</v>
      </c>
      <c r="AC4255" s="46">
        <v>2435</v>
      </c>
      <c r="AD4255" s="46">
        <v>36</v>
      </c>
      <c r="AE4255" s="46">
        <v>31.8</v>
      </c>
      <c r="AF4255" s="46">
        <v>102</v>
      </c>
      <c r="AH4255" s="70" t="str">
        <f t="shared" si="488"/>
        <v/>
      </c>
      <c r="AI4255" s="70" t="str">
        <f t="shared" si="489"/>
        <v/>
      </c>
      <c r="AJ4255" s="70" t="str">
        <f t="shared" si="490"/>
        <v>X</v>
      </c>
      <c r="AK4255" s="70" t="str" cm="1">
        <f t="array" ref="AK4255">_xlfn.IFS(AH4255&lt;&gt;"","1",AI4255&lt;&gt;"","2",AJ4255&lt;&gt;"","3")</f>
        <v>3</v>
      </c>
    </row>
    <row r="4256" spans="1:37" x14ac:dyDescent="0.25">
      <c r="A4256" t="s">
        <v>1067</v>
      </c>
      <c r="B4256" t="s">
        <v>1906</v>
      </c>
      <c r="C4256" s="67" t="str">
        <f t="shared" si="485"/>
        <v>Kenzie Fleck</v>
      </c>
      <c r="D4256" s="71" t="str" cm="1">
        <f t="array" ref="D4256">_xlfn.IFS(AK4256="1",CONCATENATE(C4256,"Regional"),AK4256="2",CONCATENATE(C4256,"Sectional"),AK4256="3",CONCATENATE(C4256,COUNTIF($C$1:C4256,C4256)))</f>
        <v>Kenzie Fleck4</v>
      </c>
      <c r="E4256" s="66">
        <v>45175.621527777781</v>
      </c>
      <c r="F4256" t="s">
        <v>2640</v>
      </c>
      <c r="G4256" s="46">
        <v>10</v>
      </c>
      <c r="H4256" s="46">
        <v>48</v>
      </c>
      <c r="I4256" s="46">
        <v>2</v>
      </c>
      <c r="J4256" t="s">
        <v>144</v>
      </c>
      <c r="K4256" t="s">
        <v>90</v>
      </c>
      <c r="L4256" s="46">
        <v>2435</v>
      </c>
      <c r="M4256" s="46">
        <v>36</v>
      </c>
      <c r="N4256" s="46">
        <v>31.8</v>
      </c>
      <c r="O4256" s="46">
        <v>102</v>
      </c>
      <c r="P4256" s="46">
        <f t="shared" si="486"/>
        <v>1</v>
      </c>
      <c r="R4256" s="67" t="s">
        <v>2921</v>
      </c>
      <c r="S4256" s="67">
        <f>COUNTIF(Y$2:$Y$100,R4256)</f>
        <v>0</v>
      </c>
      <c r="V4256" s="67">
        <f t="shared" si="487"/>
        <v>0</v>
      </c>
      <c r="AB4256" t="s">
        <v>90</v>
      </c>
      <c r="AC4256" s="46">
        <v>2435</v>
      </c>
      <c r="AD4256" s="46">
        <v>36</v>
      </c>
      <c r="AE4256" s="46">
        <v>31.8</v>
      </c>
      <c r="AF4256" s="46">
        <v>102</v>
      </c>
      <c r="AH4256" s="70" t="str">
        <f t="shared" si="488"/>
        <v/>
      </c>
      <c r="AI4256" s="70" t="str">
        <f t="shared" si="489"/>
        <v/>
      </c>
      <c r="AJ4256" s="70" t="str">
        <f t="shared" si="490"/>
        <v>X</v>
      </c>
      <c r="AK4256" s="70" t="str" cm="1">
        <f t="array" ref="AK4256">_xlfn.IFS(AH4256&lt;&gt;"","1",AI4256&lt;&gt;"","2",AJ4256&lt;&gt;"","3")</f>
        <v>3</v>
      </c>
    </row>
    <row r="4257" spans="1:37" x14ac:dyDescent="0.25">
      <c r="A4257" t="s">
        <v>1072</v>
      </c>
      <c r="B4257" t="s">
        <v>458</v>
      </c>
      <c r="C4257" s="67" t="str">
        <f t="shared" si="485"/>
        <v>Lauren Chido</v>
      </c>
      <c r="D4257" s="71" t="str" cm="1">
        <f t="array" ref="D4257">_xlfn.IFS(AK4257="1",CONCATENATE(C4257,"Regional"),AK4257="2",CONCATENATE(C4257,"Sectional"),AK4257="3",CONCATENATE(C4257,COUNTIF($C$1:C4257,C4257)))</f>
        <v>Lauren Chido6</v>
      </c>
      <c r="E4257" s="66">
        <v>45175.621527777781</v>
      </c>
      <c r="F4257" t="s">
        <v>2640</v>
      </c>
      <c r="G4257" s="46">
        <v>10</v>
      </c>
      <c r="H4257" s="46">
        <v>49</v>
      </c>
      <c r="I4257" s="46">
        <v>3</v>
      </c>
      <c r="J4257" t="s">
        <v>144</v>
      </c>
      <c r="K4257" t="s">
        <v>90</v>
      </c>
      <c r="L4257" s="46">
        <v>2435</v>
      </c>
      <c r="M4257" s="46">
        <v>36</v>
      </c>
      <c r="N4257" s="46">
        <v>31.8</v>
      </c>
      <c r="O4257" s="46">
        <v>102</v>
      </c>
      <c r="P4257" s="46">
        <f t="shared" si="486"/>
        <v>1</v>
      </c>
      <c r="R4257" s="67" t="s">
        <v>1557</v>
      </c>
      <c r="S4257" s="67">
        <f>COUNTIF(Y$2:$Y$100,R4257)</f>
        <v>0</v>
      </c>
      <c r="V4257" s="67">
        <f t="shared" si="487"/>
        <v>0</v>
      </c>
      <c r="AB4257" t="s">
        <v>90</v>
      </c>
      <c r="AC4257" s="46">
        <v>2435</v>
      </c>
      <c r="AD4257" s="46">
        <v>36</v>
      </c>
      <c r="AE4257" s="46">
        <v>31.8</v>
      </c>
      <c r="AF4257" s="46">
        <v>102</v>
      </c>
      <c r="AH4257" s="70" t="str">
        <f t="shared" si="488"/>
        <v/>
      </c>
      <c r="AI4257" s="70" t="str">
        <f t="shared" si="489"/>
        <v/>
      </c>
      <c r="AJ4257" s="70" t="str">
        <f t="shared" si="490"/>
        <v>X</v>
      </c>
      <c r="AK4257" s="70" t="str" cm="1">
        <f t="array" ref="AK4257">_xlfn.IFS(AH4257&lt;&gt;"","1",AI4257&lt;&gt;"","2",AJ4257&lt;&gt;"","3")</f>
        <v>3</v>
      </c>
    </row>
    <row r="4258" spans="1:37" x14ac:dyDescent="0.25">
      <c r="A4258" t="s">
        <v>370</v>
      </c>
      <c r="B4258" t="s">
        <v>875</v>
      </c>
      <c r="C4258" s="67" t="str">
        <f t="shared" si="485"/>
        <v>Layla Thompson</v>
      </c>
      <c r="D4258" s="71" t="str" cm="1">
        <f t="array" ref="D4258">_xlfn.IFS(AK4258="1",CONCATENATE(C4258,"Regional"),AK4258="2",CONCATENATE(C4258,"Sectional"),AK4258="3",CONCATENATE(C4258,COUNTIF($C$1:C4258,C4258)))</f>
        <v>Layla Thompson6</v>
      </c>
      <c r="E4258" s="66">
        <v>45175.621527777781</v>
      </c>
      <c r="F4258" t="s">
        <v>2640</v>
      </c>
      <c r="G4258" s="46">
        <v>10</v>
      </c>
      <c r="H4258" s="46">
        <v>51</v>
      </c>
      <c r="I4258" s="46">
        <v>4</v>
      </c>
      <c r="J4258" t="s">
        <v>144</v>
      </c>
      <c r="K4258" t="s">
        <v>90</v>
      </c>
      <c r="L4258" s="46">
        <v>2435</v>
      </c>
      <c r="M4258" s="46">
        <v>36</v>
      </c>
      <c r="N4258" s="46">
        <v>31.8</v>
      </c>
      <c r="O4258" s="46">
        <v>102</v>
      </c>
      <c r="P4258" s="46">
        <f t="shared" si="486"/>
        <v>1</v>
      </c>
      <c r="R4258" s="67" t="s">
        <v>1549</v>
      </c>
      <c r="S4258" s="67">
        <f>COUNTIF(Y$2:$Y$100,R4258)</f>
        <v>0</v>
      </c>
      <c r="V4258" s="67">
        <f t="shared" si="487"/>
        <v>0</v>
      </c>
      <c r="AB4258" t="s">
        <v>90</v>
      </c>
      <c r="AC4258" s="46">
        <v>2435</v>
      </c>
      <c r="AD4258" s="46">
        <v>36</v>
      </c>
      <c r="AE4258" s="46">
        <v>31.8</v>
      </c>
      <c r="AF4258" s="46">
        <v>102</v>
      </c>
      <c r="AH4258" s="70" t="str">
        <f t="shared" si="488"/>
        <v/>
      </c>
      <c r="AI4258" s="70" t="str">
        <f t="shared" si="489"/>
        <v/>
      </c>
      <c r="AJ4258" s="70" t="str">
        <f t="shared" si="490"/>
        <v>X</v>
      </c>
      <c r="AK4258" s="70" t="str" cm="1">
        <f t="array" ref="AK4258">_xlfn.IFS(AH4258&lt;&gt;"","1",AI4258&lt;&gt;"","2",AJ4258&lt;&gt;"","3")</f>
        <v>3</v>
      </c>
    </row>
    <row r="4259" spans="1:37" x14ac:dyDescent="0.25">
      <c r="A4259" t="s">
        <v>1909</v>
      </c>
      <c r="B4259" t="s">
        <v>313</v>
      </c>
      <c r="C4259" s="67" t="str">
        <f t="shared" si="485"/>
        <v>Avery Voeltz</v>
      </c>
      <c r="D4259" s="71" t="str" cm="1">
        <f t="array" ref="D4259">_xlfn.IFS(AK4259="1",CONCATENATE(C4259,"Regional"),AK4259="2",CONCATENATE(C4259,"Sectional"),AK4259="3",CONCATENATE(C4259,COUNTIF($C$1:C4259,C4259)))</f>
        <v>Avery Voeltz8</v>
      </c>
      <c r="E4259" s="66">
        <v>45175.621527777781</v>
      </c>
      <c r="F4259" t="s">
        <v>2640</v>
      </c>
      <c r="G4259" s="46">
        <v>10</v>
      </c>
      <c r="H4259" s="46">
        <v>52</v>
      </c>
      <c r="I4259" s="46">
        <v>5</v>
      </c>
      <c r="J4259" t="s">
        <v>144</v>
      </c>
      <c r="K4259" t="s">
        <v>90</v>
      </c>
      <c r="L4259" s="46">
        <v>2435</v>
      </c>
      <c r="M4259" s="46">
        <v>36</v>
      </c>
      <c r="N4259" s="46">
        <v>31.8</v>
      </c>
      <c r="O4259" s="46">
        <v>102</v>
      </c>
      <c r="P4259" s="46">
        <f t="shared" si="486"/>
        <v>1</v>
      </c>
      <c r="R4259" s="67" t="s">
        <v>2924</v>
      </c>
      <c r="S4259" s="67">
        <f>COUNTIF(Y$2:$Y$100,R4259)</f>
        <v>0</v>
      </c>
      <c r="V4259" s="67">
        <f t="shared" si="487"/>
        <v>0</v>
      </c>
      <c r="AB4259" t="s">
        <v>90</v>
      </c>
      <c r="AC4259" s="46">
        <v>2435</v>
      </c>
      <c r="AD4259" s="46">
        <v>36</v>
      </c>
      <c r="AE4259" s="46">
        <v>31.8</v>
      </c>
      <c r="AF4259" s="46">
        <v>102</v>
      </c>
      <c r="AH4259" s="70" t="str">
        <f t="shared" si="488"/>
        <v/>
      </c>
      <c r="AI4259" s="70" t="str">
        <f t="shared" si="489"/>
        <v/>
      </c>
      <c r="AJ4259" s="70" t="str">
        <f t="shared" si="490"/>
        <v>X</v>
      </c>
      <c r="AK4259" s="70" t="str" cm="1">
        <f t="array" ref="AK4259">_xlfn.IFS(AH4259&lt;&gt;"","1",AI4259&lt;&gt;"","2",AJ4259&lt;&gt;"","3")</f>
        <v>3</v>
      </c>
    </row>
    <row r="4260" spans="1:37" x14ac:dyDescent="0.25">
      <c r="A4260" t="s">
        <v>1015</v>
      </c>
      <c r="B4260" t="s">
        <v>548</v>
      </c>
      <c r="C4260" s="67" t="str">
        <f t="shared" si="485"/>
        <v>Alexandra Lehman</v>
      </c>
      <c r="D4260" s="71" t="str" cm="1">
        <f t="array" ref="D4260">_xlfn.IFS(AK4260="1",CONCATENATE(C4260,"Regional"),AK4260="2",CONCATENATE(C4260,"Sectional"),AK4260="3",CONCATENATE(C4260,COUNTIF($C$1:C4260,C4260)))</f>
        <v>Alexandra Lehman4</v>
      </c>
      <c r="E4260" s="66">
        <v>45175.621527777781</v>
      </c>
      <c r="F4260" t="s">
        <v>2640</v>
      </c>
      <c r="G4260" s="46">
        <v>10</v>
      </c>
      <c r="H4260" s="46">
        <v>52</v>
      </c>
      <c r="I4260" s="46">
        <v>5</v>
      </c>
      <c r="J4260" t="s">
        <v>144</v>
      </c>
      <c r="K4260" t="s">
        <v>90</v>
      </c>
      <c r="L4260" s="46">
        <v>2435</v>
      </c>
      <c r="M4260" s="46">
        <v>36</v>
      </c>
      <c r="N4260" s="46">
        <v>31.8</v>
      </c>
      <c r="O4260" s="46">
        <v>102</v>
      </c>
      <c r="P4260" s="46">
        <f t="shared" si="486"/>
        <v>1</v>
      </c>
      <c r="R4260" s="67" t="s">
        <v>2920</v>
      </c>
      <c r="S4260" s="67">
        <f>COUNTIF(Y$2:$Y$100,R4260)</f>
        <v>0</v>
      </c>
      <c r="V4260" s="67">
        <f t="shared" si="487"/>
        <v>0</v>
      </c>
      <c r="AB4260" t="s">
        <v>90</v>
      </c>
      <c r="AC4260" s="46">
        <v>2435</v>
      </c>
      <c r="AD4260" s="46">
        <v>36</v>
      </c>
      <c r="AE4260" s="46">
        <v>31.8</v>
      </c>
      <c r="AF4260" s="46">
        <v>102</v>
      </c>
      <c r="AH4260" s="70" t="str">
        <f t="shared" si="488"/>
        <v/>
      </c>
      <c r="AI4260" s="70" t="str">
        <f t="shared" si="489"/>
        <v/>
      </c>
      <c r="AJ4260" s="70" t="str">
        <f t="shared" si="490"/>
        <v>X</v>
      </c>
      <c r="AK4260" s="70" t="str" cm="1">
        <f t="array" ref="AK4260">_xlfn.IFS(AH4260&lt;&gt;"","1",AI4260&lt;&gt;"","2",AJ4260&lt;&gt;"","3")</f>
        <v>3</v>
      </c>
    </row>
    <row r="4261" spans="1:37" x14ac:dyDescent="0.25">
      <c r="A4261" t="s">
        <v>1911</v>
      </c>
      <c r="B4261" t="s">
        <v>2708</v>
      </c>
      <c r="C4261" s="67" t="str">
        <f t="shared" si="485"/>
        <v>Cadence Robotti</v>
      </c>
      <c r="D4261" s="71" t="str" cm="1">
        <f t="array" ref="D4261">_xlfn.IFS(AK4261="1",CONCATENATE(C4261,"Regional"),AK4261="2",CONCATENATE(C4261,"Sectional"),AK4261="3",CONCATENATE(C4261,COUNTIF($C$1:C4261,C4261)))</f>
        <v>Cadence Robotti7</v>
      </c>
      <c r="E4261" s="66">
        <v>45175.621527777781</v>
      </c>
      <c r="F4261" t="s">
        <v>2640</v>
      </c>
      <c r="G4261" s="46">
        <v>10</v>
      </c>
      <c r="H4261" s="46">
        <v>62</v>
      </c>
      <c r="I4261" s="46">
        <v>7</v>
      </c>
      <c r="J4261" t="s">
        <v>144</v>
      </c>
      <c r="K4261" t="s">
        <v>90</v>
      </c>
      <c r="L4261" s="46">
        <v>2435</v>
      </c>
      <c r="M4261" s="46">
        <v>36</v>
      </c>
      <c r="N4261" s="46">
        <v>31.8</v>
      </c>
      <c r="O4261" s="46">
        <v>102</v>
      </c>
      <c r="P4261" s="46">
        <f t="shared" si="486"/>
        <v>1</v>
      </c>
      <c r="R4261" s="67" t="s">
        <v>2926</v>
      </c>
      <c r="S4261" s="67">
        <f>COUNTIF(Y$2:$Y$100,R4261)</f>
        <v>0</v>
      </c>
      <c r="V4261" s="67">
        <f t="shared" si="487"/>
        <v>0</v>
      </c>
      <c r="AB4261" t="s">
        <v>90</v>
      </c>
      <c r="AC4261" s="46">
        <v>2435</v>
      </c>
      <c r="AD4261" s="46">
        <v>36</v>
      </c>
      <c r="AE4261" s="46">
        <v>31.8</v>
      </c>
      <c r="AF4261" s="46">
        <v>102</v>
      </c>
      <c r="AH4261" s="70" t="str">
        <f t="shared" si="488"/>
        <v/>
      </c>
      <c r="AI4261" s="70" t="str">
        <f t="shared" si="489"/>
        <v/>
      </c>
      <c r="AJ4261" s="70" t="str">
        <f t="shared" si="490"/>
        <v>X</v>
      </c>
      <c r="AK4261" s="70" t="str" cm="1">
        <f t="array" ref="AK4261">_xlfn.IFS(AH4261&lt;&gt;"","1",AI4261&lt;&gt;"","2",AJ4261&lt;&gt;"","3")</f>
        <v>3</v>
      </c>
    </row>
    <row r="4262" spans="1:37" x14ac:dyDescent="0.25">
      <c r="A4262" t="s">
        <v>1907</v>
      </c>
      <c r="B4262" t="s">
        <v>277</v>
      </c>
      <c r="C4262" s="67" t="str">
        <f t="shared" si="485"/>
        <v>Peyton Park</v>
      </c>
      <c r="D4262" s="71" t="str" cm="1">
        <f t="array" ref="D4262">_xlfn.IFS(AK4262="1",CONCATENATE(C4262,"Regional"),AK4262="2",CONCATENATE(C4262,"Sectional"),AK4262="3",CONCATENATE(C4262,COUNTIF($C$1:C4262,C4262)))</f>
        <v>Peyton Park2</v>
      </c>
      <c r="E4262" s="66">
        <v>45175.621527777781</v>
      </c>
      <c r="F4262" t="s">
        <v>2640</v>
      </c>
      <c r="G4262" s="46">
        <v>10</v>
      </c>
      <c r="H4262" s="46">
        <v>63</v>
      </c>
      <c r="I4262" s="46">
        <v>8</v>
      </c>
      <c r="J4262" t="s">
        <v>144</v>
      </c>
      <c r="K4262" t="s">
        <v>90</v>
      </c>
      <c r="L4262" s="46">
        <v>2435</v>
      </c>
      <c r="M4262" s="46">
        <v>36</v>
      </c>
      <c r="N4262" s="46">
        <v>31.8</v>
      </c>
      <c r="O4262" s="46">
        <v>102</v>
      </c>
      <c r="P4262" s="46">
        <f t="shared" si="486"/>
        <v>1</v>
      </c>
      <c r="R4262" s="67" t="s">
        <v>2922</v>
      </c>
      <c r="S4262" s="67">
        <f>COUNTIF(Y$2:$Y$100,R4262)</f>
        <v>0</v>
      </c>
      <c r="V4262" s="67">
        <f t="shared" si="487"/>
        <v>0</v>
      </c>
      <c r="AB4262" t="s">
        <v>90</v>
      </c>
      <c r="AC4262" s="46">
        <v>2435</v>
      </c>
      <c r="AD4262" s="46">
        <v>36</v>
      </c>
      <c r="AE4262" s="46">
        <v>31.8</v>
      </c>
      <c r="AF4262" s="46">
        <v>102</v>
      </c>
      <c r="AH4262" s="70" t="str">
        <f t="shared" si="488"/>
        <v/>
      </c>
      <c r="AI4262" s="70" t="str">
        <f t="shared" si="489"/>
        <v/>
      </c>
      <c r="AJ4262" s="70" t="str">
        <f t="shared" si="490"/>
        <v>X</v>
      </c>
      <c r="AK4262" s="70" t="str" cm="1">
        <f t="array" ref="AK4262">_xlfn.IFS(AH4262&lt;&gt;"","1",AI4262&lt;&gt;"","2",AJ4262&lt;&gt;"","3")</f>
        <v>3</v>
      </c>
    </row>
    <row r="4263" spans="1:37" x14ac:dyDescent="0.25">
      <c r="A4263" t="s">
        <v>1071</v>
      </c>
      <c r="B4263" t="s">
        <v>496</v>
      </c>
      <c r="C4263" s="67" t="str">
        <f t="shared" si="485"/>
        <v>Josie Sawicki</v>
      </c>
      <c r="D4263" s="71" t="str" cm="1">
        <f t="array" ref="D4263">_xlfn.IFS(AK4263="1",CONCATENATE(C4263,"Regional"),AK4263="2",CONCATENATE(C4263,"Sectional"),AK4263="3",CONCATENATE(C4263,COUNTIF($C$1:C4263,C4263)))</f>
        <v>Josie Sawicki4</v>
      </c>
      <c r="E4263" s="66">
        <v>45175.621527777781</v>
      </c>
      <c r="F4263" t="s">
        <v>2640</v>
      </c>
      <c r="G4263" s="46">
        <v>10</v>
      </c>
      <c r="H4263" s="46">
        <v>67</v>
      </c>
      <c r="I4263" s="46">
        <v>9</v>
      </c>
      <c r="J4263" t="s">
        <v>144</v>
      </c>
      <c r="K4263" t="s">
        <v>90</v>
      </c>
      <c r="L4263" s="46">
        <v>2435</v>
      </c>
      <c r="M4263" s="46">
        <v>36</v>
      </c>
      <c r="N4263" s="46">
        <v>31.8</v>
      </c>
      <c r="O4263" s="46">
        <v>102</v>
      </c>
      <c r="P4263" s="46">
        <f t="shared" si="486"/>
        <v>1</v>
      </c>
      <c r="R4263" s="67" t="s">
        <v>1556</v>
      </c>
      <c r="S4263" s="67">
        <f>COUNTIF(Y$2:$Y$100,R4263)</f>
        <v>0</v>
      </c>
      <c r="V4263" s="67">
        <f t="shared" si="487"/>
        <v>0</v>
      </c>
      <c r="AB4263" t="s">
        <v>90</v>
      </c>
      <c r="AC4263" s="46">
        <v>2435</v>
      </c>
      <c r="AD4263" s="46">
        <v>36</v>
      </c>
      <c r="AE4263" s="46">
        <v>31.8</v>
      </c>
      <c r="AF4263" s="46">
        <v>102</v>
      </c>
      <c r="AH4263" s="70" t="str">
        <f t="shared" si="488"/>
        <v/>
      </c>
      <c r="AI4263" s="70" t="str">
        <f t="shared" si="489"/>
        <v/>
      </c>
      <c r="AJ4263" s="70" t="str">
        <f t="shared" si="490"/>
        <v>X</v>
      </c>
      <c r="AK4263" s="70" t="str" cm="1">
        <f t="array" ref="AK4263">_xlfn.IFS(AH4263&lt;&gt;"","1",AI4263&lt;&gt;"","2",AJ4263&lt;&gt;"","3")</f>
        <v>3</v>
      </c>
    </row>
    <row r="4264" spans="1:37" x14ac:dyDescent="0.25">
      <c r="A4264" t="s">
        <v>1908</v>
      </c>
      <c r="B4264" t="s">
        <v>538</v>
      </c>
      <c r="C4264" s="67" t="str">
        <f t="shared" si="485"/>
        <v>Lilly Root</v>
      </c>
      <c r="D4264" s="71" t="str" cm="1">
        <f t="array" ref="D4264">_xlfn.IFS(AK4264="1",CONCATENATE(C4264,"Regional"),AK4264="2",CONCATENATE(C4264,"Sectional"),AK4264="3",CONCATENATE(C4264,COUNTIF($C$1:C4264,C4264)))</f>
        <v>Lilly Root3</v>
      </c>
      <c r="E4264" s="66">
        <v>45175.621527777781</v>
      </c>
      <c r="F4264" t="s">
        <v>2640</v>
      </c>
      <c r="G4264" s="46">
        <v>10</v>
      </c>
      <c r="H4264" s="46">
        <v>68</v>
      </c>
      <c r="I4264" s="46">
        <v>10</v>
      </c>
      <c r="J4264" t="s">
        <v>144</v>
      </c>
      <c r="K4264" t="s">
        <v>90</v>
      </c>
      <c r="L4264" s="46">
        <v>2435</v>
      </c>
      <c r="M4264" s="46">
        <v>36</v>
      </c>
      <c r="N4264" s="46">
        <v>31.8</v>
      </c>
      <c r="O4264" s="46">
        <v>102</v>
      </c>
      <c r="P4264" s="46">
        <f t="shared" si="486"/>
        <v>1</v>
      </c>
      <c r="R4264" s="67" t="s">
        <v>2923</v>
      </c>
      <c r="S4264" s="67">
        <f>COUNTIF(Y$2:$Y$100,R4264)</f>
        <v>0</v>
      </c>
      <c r="V4264" s="67">
        <f t="shared" si="487"/>
        <v>0</v>
      </c>
      <c r="AB4264" t="s">
        <v>90</v>
      </c>
      <c r="AC4264" s="46">
        <v>2435</v>
      </c>
      <c r="AD4264" s="46">
        <v>36</v>
      </c>
      <c r="AE4264" s="46">
        <v>31.8</v>
      </c>
      <c r="AF4264" s="46">
        <v>102</v>
      </c>
      <c r="AH4264" s="70" t="str">
        <f t="shared" si="488"/>
        <v/>
      </c>
      <c r="AI4264" s="70" t="str">
        <f t="shared" si="489"/>
        <v/>
      </c>
      <c r="AJ4264" s="70" t="str">
        <f t="shared" si="490"/>
        <v>X</v>
      </c>
      <c r="AK4264" s="70" t="str" cm="1">
        <f t="array" ref="AK4264">_xlfn.IFS(AH4264&lt;&gt;"","1",AI4264&lt;&gt;"","2",AJ4264&lt;&gt;"","3")</f>
        <v>3</v>
      </c>
    </row>
    <row r="4265" spans="1:37" x14ac:dyDescent="0.25">
      <c r="A4265" t="s">
        <v>299</v>
      </c>
      <c r="B4265" t="s">
        <v>458</v>
      </c>
      <c r="C4265" s="67" t="str">
        <f t="shared" si="485"/>
        <v>Lauren Lupinek</v>
      </c>
      <c r="D4265" s="71" t="str" cm="1">
        <f t="array" ref="D4265">_xlfn.IFS(AK4265="1",CONCATENATE(C4265,"Regional"),AK4265="2",CONCATENATE(C4265,"Sectional"),AK4265="3",CONCATENATE(C4265,COUNTIF($C$1:C4265,C4265)))</f>
        <v>Lauren Lupinek8</v>
      </c>
      <c r="E4265" s="66">
        <v>45175.625</v>
      </c>
      <c r="F4265" t="s">
        <v>797</v>
      </c>
      <c r="G4265" s="46">
        <v>41</v>
      </c>
      <c r="H4265" s="46">
        <v>36</v>
      </c>
      <c r="I4265" s="46">
        <v>1</v>
      </c>
      <c r="J4265" t="s">
        <v>150</v>
      </c>
      <c r="K4265" t="s">
        <v>90</v>
      </c>
      <c r="L4265" s="46">
        <v>2545</v>
      </c>
      <c r="M4265" s="46">
        <v>36</v>
      </c>
      <c r="N4265" s="46">
        <v>35.1</v>
      </c>
      <c r="O4265" s="46">
        <v>125</v>
      </c>
      <c r="P4265" s="46">
        <f t="shared" si="486"/>
        <v>1</v>
      </c>
      <c r="R4265" s="67" t="s">
        <v>1313</v>
      </c>
      <c r="S4265" s="67">
        <f>COUNTIF(Y$2:$Y$100,R4265)</f>
        <v>0</v>
      </c>
      <c r="V4265" s="67">
        <f t="shared" si="487"/>
        <v>0</v>
      </c>
      <c r="X4265"/>
      <c r="Y4265" s="67" t="str">
        <f t="shared" ref="Y4265:Y4296" si="491">CONCATENATE(W4265," ",X4265)</f>
        <v xml:space="preserve"> </v>
      </c>
      <c r="AB4265" t="s">
        <v>90</v>
      </c>
      <c r="AC4265" s="46">
        <v>2545</v>
      </c>
      <c r="AD4265" s="46">
        <v>36</v>
      </c>
      <c r="AE4265" s="46">
        <v>35.1</v>
      </c>
      <c r="AF4265" s="46">
        <v>125</v>
      </c>
      <c r="AH4265" s="70" t="str">
        <f t="shared" si="488"/>
        <v/>
      </c>
      <c r="AI4265" s="70" t="str">
        <f t="shared" si="489"/>
        <v/>
      </c>
      <c r="AJ4265" s="70" t="str">
        <f t="shared" si="490"/>
        <v>X</v>
      </c>
      <c r="AK4265" s="70" t="str" cm="1">
        <f t="array" ref="AK4265">_xlfn.IFS(AH4265&lt;&gt;"","1",AI4265&lt;&gt;"","2",AJ4265&lt;&gt;"","3")</f>
        <v>3</v>
      </c>
    </row>
    <row r="4266" spans="1:37" x14ac:dyDescent="0.25">
      <c r="A4266" t="s">
        <v>730</v>
      </c>
      <c r="B4266" t="s">
        <v>731</v>
      </c>
      <c r="C4266" s="67" t="str">
        <f t="shared" si="485"/>
        <v>Keira McAlister</v>
      </c>
      <c r="D4266" s="71" t="str" cm="1">
        <f t="array" ref="D4266">_xlfn.IFS(AK4266="1",CONCATENATE(C4266,"Regional"),AK4266="2",CONCATENATE(C4266,"Sectional"),AK4266="3",CONCATENATE(C4266,COUNTIF($C$1:C4266,C4266)))</f>
        <v>Keira McAlister8</v>
      </c>
      <c r="E4266" s="66">
        <v>45175.625</v>
      </c>
      <c r="F4266" t="s">
        <v>797</v>
      </c>
      <c r="G4266" s="46">
        <v>41</v>
      </c>
      <c r="H4266" s="46">
        <v>41</v>
      </c>
      <c r="I4266" s="46">
        <v>2</v>
      </c>
      <c r="J4266" t="s">
        <v>150</v>
      </c>
      <c r="K4266" t="s">
        <v>90</v>
      </c>
      <c r="L4266" s="46">
        <v>2545</v>
      </c>
      <c r="M4266" s="46">
        <v>36</v>
      </c>
      <c r="N4266" s="46">
        <v>35.1</v>
      </c>
      <c r="O4266" s="46">
        <v>125</v>
      </c>
      <c r="P4266" s="46">
        <f t="shared" si="486"/>
        <v>1</v>
      </c>
      <c r="R4266" s="67" t="s">
        <v>1325</v>
      </c>
      <c r="S4266" s="67">
        <f>COUNTIF(Y$2:$Y$100,R4266)</f>
        <v>0</v>
      </c>
      <c r="V4266" s="67">
        <f t="shared" si="487"/>
        <v>0</v>
      </c>
      <c r="X4266"/>
      <c r="Y4266" s="67" t="str">
        <f t="shared" si="491"/>
        <v xml:space="preserve"> </v>
      </c>
      <c r="AB4266" t="s">
        <v>90</v>
      </c>
      <c r="AC4266" s="46">
        <v>2545</v>
      </c>
      <c r="AD4266" s="46">
        <v>36</v>
      </c>
      <c r="AE4266" s="46">
        <v>35.1</v>
      </c>
      <c r="AF4266" s="46">
        <v>125</v>
      </c>
      <c r="AH4266" s="70" t="str">
        <f t="shared" si="488"/>
        <v/>
      </c>
      <c r="AI4266" s="70" t="str">
        <f t="shared" si="489"/>
        <v/>
      </c>
      <c r="AJ4266" s="70" t="str">
        <f t="shared" si="490"/>
        <v>X</v>
      </c>
      <c r="AK4266" s="70" t="str" cm="1">
        <f t="array" ref="AK4266">_xlfn.IFS(AH4266&lt;&gt;"","1",AI4266&lt;&gt;"","2",AJ4266&lt;&gt;"","3")</f>
        <v>3</v>
      </c>
    </row>
    <row r="4267" spans="1:37" x14ac:dyDescent="0.25">
      <c r="A4267" t="s">
        <v>294</v>
      </c>
      <c r="B4267" t="s">
        <v>726</v>
      </c>
      <c r="C4267" s="67" t="str">
        <f t="shared" si="485"/>
        <v>Nina Lang</v>
      </c>
      <c r="D4267" s="71" t="str" cm="1">
        <f t="array" ref="D4267">_xlfn.IFS(AK4267="1",CONCATENATE(C4267,"Regional"),AK4267="2",CONCATENATE(C4267,"Sectional"),AK4267="3",CONCATENATE(C4267,COUNTIF($C$1:C4267,C4267)))</f>
        <v>Nina Lang8</v>
      </c>
      <c r="E4267" s="66">
        <v>45175.625</v>
      </c>
      <c r="F4267" t="s">
        <v>797</v>
      </c>
      <c r="G4267" s="46">
        <v>41</v>
      </c>
      <c r="H4267" s="46">
        <v>43</v>
      </c>
      <c r="I4267" s="46">
        <v>3</v>
      </c>
      <c r="J4267" t="s">
        <v>150</v>
      </c>
      <c r="K4267" t="s">
        <v>90</v>
      </c>
      <c r="L4267" s="46">
        <v>2545</v>
      </c>
      <c r="M4267" s="46">
        <v>36</v>
      </c>
      <c r="N4267" s="46">
        <v>35.1</v>
      </c>
      <c r="O4267" s="46">
        <v>125</v>
      </c>
      <c r="P4267" s="46">
        <f t="shared" si="486"/>
        <v>1</v>
      </c>
      <c r="R4267" s="67" t="s">
        <v>1321</v>
      </c>
      <c r="S4267" s="67">
        <f>COUNTIF(Y$2:$Y$100,R4267)</f>
        <v>0</v>
      </c>
      <c r="V4267" s="67">
        <f t="shared" si="487"/>
        <v>0</v>
      </c>
      <c r="X4267"/>
      <c r="Y4267" s="67" t="str">
        <f t="shared" si="491"/>
        <v xml:space="preserve"> </v>
      </c>
      <c r="AB4267" t="s">
        <v>90</v>
      </c>
      <c r="AC4267" s="46">
        <v>2545</v>
      </c>
      <c r="AD4267" s="46">
        <v>36</v>
      </c>
      <c r="AE4267" s="46">
        <v>35.1</v>
      </c>
      <c r="AF4267" s="46">
        <v>125</v>
      </c>
      <c r="AH4267" s="70" t="str">
        <f t="shared" si="488"/>
        <v/>
      </c>
      <c r="AI4267" s="70" t="str">
        <f t="shared" si="489"/>
        <v/>
      </c>
      <c r="AJ4267" s="70" t="str">
        <f t="shared" si="490"/>
        <v>X</v>
      </c>
      <c r="AK4267" s="70" t="str" cm="1">
        <f t="array" ref="AK4267">_xlfn.IFS(AH4267&lt;&gt;"","1",AI4267&lt;&gt;"","2",AJ4267&lt;&gt;"","3")</f>
        <v>3</v>
      </c>
    </row>
    <row r="4268" spans="1:37" x14ac:dyDescent="0.25">
      <c r="A4268" t="s">
        <v>1704</v>
      </c>
      <c r="B4268" t="s">
        <v>353</v>
      </c>
      <c r="C4268" s="67" t="str">
        <f t="shared" si="485"/>
        <v>Olivia Orzechowski</v>
      </c>
      <c r="D4268" s="71" t="str" cm="1">
        <f t="array" ref="D4268">_xlfn.IFS(AK4268="1",CONCATENATE(C4268,"Regional"),AK4268="2",CONCATENATE(C4268,"Sectional"),AK4268="3",CONCATENATE(C4268,COUNTIF($C$1:C4268,C4268)))</f>
        <v>Olivia Orzechowski6</v>
      </c>
      <c r="E4268" s="66">
        <v>45175.625</v>
      </c>
      <c r="F4268" t="s">
        <v>797</v>
      </c>
      <c r="G4268" s="46">
        <v>41</v>
      </c>
      <c r="H4268" s="46">
        <v>44</v>
      </c>
      <c r="I4268" s="46">
        <v>4</v>
      </c>
      <c r="J4268" t="s">
        <v>150</v>
      </c>
      <c r="K4268" t="s">
        <v>90</v>
      </c>
      <c r="L4268" s="46">
        <v>2545</v>
      </c>
      <c r="M4268" s="46">
        <v>36</v>
      </c>
      <c r="N4268" s="46">
        <v>35.1</v>
      </c>
      <c r="O4268" s="46">
        <v>125</v>
      </c>
      <c r="P4268" s="46">
        <f t="shared" si="486"/>
        <v>1</v>
      </c>
      <c r="R4268" s="67" t="s">
        <v>3481</v>
      </c>
      <c r="S4268" s="67">
        <f>COUNTIF(Y$2:$Y$100,R4268)</f>
        <v>0</v>
      </c>
      <c r="V4268" s="67">
        <f t="shared" si="487"/>
        <v>0</v>
      </c>
      <c r="X4268"/>
      <c r="Y4268" s="67" t="str">
        <f t="shared" si="491"/>
        <v xml:space="preserve"> </v>
      </c>
      <c r="AB4268" t="s">
        <v>90</v>
      </c>
      <c r="AC4268" s="46">
        <v>2545</v>
      </c>
      <c r="AD4268" s="46">
        <v>36</v>
      </c>
      <c r="AE4268" s="46">
        <v>35.1</v>
      </c>
      <c r="AF4268" s="46">
        <v>125</v>
      </c>
      <c r="AH4268" s="70" t="str">
        <f t="shared" si="488"/>
        <v/>
      </c>
      <c r="AI4268" s="70" t="str">
        <f t="shared" si="489"/>
        <v/>
      </c>
      <c r="AJ4268" s="70" t="str">
        <f t="shared" si="490"/>
        <v>X</v>
      </c>
      <c r="AK4268" s="70" t="str" cm="1">
        <f t="array" ref="AK4268">_xlfn.IFS(AH4268&lt;&gt;"","1",AI4268&lt;&gt;"","2",AJ4268&lt;&gt;"","3")</f>
        <v>3</v>
      </c>
    </row>
    <row r="4269" spans="1:37" x14ac:dyDescent="0.25">
      <c r="A4269" t="s">
        <v>1663</v>
      </c>
      <c r="B4269" t="s">
        <v>1662</v>
      </c>
      <c r="C4269" s="67" t="str">
        <f t="shared" si="485"/>
        <v>Laci Griswold</v>
      </c>
      <c r="D4269" s="71" t="str" cm="1">
        <f t="array" ref="D4269">_xlfn.IFS(AK4269="1",CONCATENATE(C4269,"Regional"),AK4269="2",CONCATENATE(C4269,"Sectional"),AK4269="3",CONCATENATE(C4269,COUNTIF($C$1:C4269,C4269)))</f>
        <v>Laci Griswold8</v>
      </c>
      <c r="E4269" s="66">
        <v>45175.625</v>
      </c>
      <c r="F4269" t="s">
        <v>797</v>
      </c>
      <c r="G4269" s="46">
        <v>41</v>
      </c>
      <c r="H4269" s="46">
        <v>45</v>
      </c>
      <c r="I4269" s="46">
        <v>5</v>
      </c>
      <c r="J4269" t="s">
        <v>150</v>
      </c>
      <c r="K4269" t="s">
        <v>90</v>
      </c>
      <c r="L4269" s="46">
        <v>2545</v>
      </c>
      <c r="M4269" s="46">
        <v>36</v>
      </c>
      <c r="N4269" s="46">
        <v>35.1</v>
      </c>
      <c r="O4269" s="46">
        <v>125</v>
      </c>
      <c r="P4269" s="46">
        <f t="shared" si="486"/>
        <v>1</v>
      </c>
      <c r="R4269" s="67" t="s">
        <v>3490</v>
      </c>
      <c r="S4269" s="67">
        <f>COUNTIF(Y$2:$Y$100,R4269)</f>
        <v>0</v>
      </c>
      <c r="V4269" s="67">
        <f t="shared" si="487"/>
        <v>0</v>
      </c>
      <c r="X4269"/>
      <c r="Y4269" s="67" t="str">
        <f t="shared" si="491"/>
        <v xml:space="preserve"> </v>
      </c>
      <c r="AB4269" t="s">
        <v>90</v>
      </c>
      <c r="AC4269" s="46">
        <v>2545</v>
      </c>
      <c r="AD4269" s="46">
        <v>36</v>
      </c>
      <c r="AE4269" s="46">
        <v>35.1</v>
      </c>
      <c r="AF4269" s="46">
        <v>125</v>
      </c>
      <c r="AH4269" s="70" t="str">
        <f t="shared" si="488"/>
        <v/>
      </c>
      <c r="AI4269" s="70" t="str">
        <f t="shared" si="489"/>
        <v/>
      </c>
      <c r="AJ4269" s="70" t="str">
        <f t="shared" si="490"/>
        <v>X</v>
      </c>
      <c r="AK4269" s="70" t="str" cm="1">
        <f t="array" ref="AK4269">_xlfn.IFS(AH4269&lt;&gt;"","1",AI4269&lt;&gt;"","2",AJ4269&lt;&gt;"","3")</f>
        <v>3</v>
      </c>
    </row>
    <row r="4270" spans="1:37" x14ac:dyDescent="0.25">
      <c r="A4270" t="s">
        <v>192</v>
      </c>
      <c r="B4270" t="s">
        <v>764</v>
      </c>
      <c r="C4270" s="67" t="str">
        <f t="shared" si="485"/>
        <v>Anneke Barnett</v>
      </c>
      <c r="D4270" s="71" t="str" cm="1">
        <f t="array" ref="D4270">_xlfn.IFS(AK4270="1",CONCATENATE(C4270,"Regional"),AK4270="2",CONCATENATE(C4270,"Sectional"),AK4270="3",CONCATENATE(C4270,COUNTIF($C$1:C4270,C4270)))</f>
        <v>Anneke Barnett8</v>
      </c>
      <c r="E4270" s="66">
        <v>45175.625</v>
      </c>
      <c r="F4270" t="s">
        <v>797</v>
      </c>
      <c r="G4270" s="46">
        <v>41</v>
      </c>
      <c r="H4270" s="46">
        <v>45</v>
      </c>
      <c r="I4270" s="46">
        <v>5</v>
      </c>
      <c r="J4270" t="s">
        <v>150</v>
      </c>
      <c r="K4270" t="s">
        <v>90</v>
      </c>
      <c r="L4270" s="46">
        <v>2545</v>
      </c>
      <c r="M4270" s="46">
        <v>36</v>
      </c>
      <c r="N4270" s="46">
        <v>35.1</v>
      </c>
      <c r="O4270" s="46">
        <v>125</v>
      </c>
      <c r="P4270" s="46">
        <f t="shared" si="486"/>
        <v>1</v>
      </c>
      <c r="R4270" s="67" t="s">
        <v>1348</v>
      </c>
      <c r="S4270" s="67">
        <f>COUNTIF(Y$2:$Y$100,R4270)</f>
        <v>0</v>
      </c>
      <c r="V4270" s="67">
        <f t="shared" si="487"/>
        <v>0</v>
      </c>
      <c r="X4270"/>
      <c r="Y4270" s="67" t="str">
        <f t="shared" si="491"/>
        <v xml:space="preserve"> </v>
      </c>
      <c r="AB4270" t="s">
        <v>90</v>
      </c>
      <c r="AC4270" s="46">
        <v>2545</v>
      </c>
      <c r="AD4270" s="46">
        <v>36</v>
      </c>
      <c r="AE4270" s="46">
        <v>35.1</v>
      </c>
      <c r="AF4270" s="46">
        <v>125</v>
      </c>
      <c r="AH4270" s="70" t="str">
        <f t="shared" si="488"/>
        <v/>
      </c>
      <c r="AI4270" s="70" t="str">
        <f t="shared" si="489"/>
        <v/>
      </c>
      <c r="AJ4270" s="70" t="str">
        <f t="shared" si="490"/>
        <v>X</v>
      </c>
      <c r="AK4270" s="70" t="str" cm="1">
        <f t="array" ref="AK4270">_xlfn.IFS(AH4270&lt;&gt;"","1",AI4270&lt;&gt;"","2",AJ4270&lt;&gt;"","3")</f>
        <v>3</v>
      </c>
    </row>
    <row r="4271" spans="1:37" x14ac:dyDescent="0.25">
      <c r="A4271" t="s">
        <v>722</v>
      </c>
      <c r="B4271" t="s">
        <v>421</v>
      </c>
      <c r="C4271" s="67" t="str">
        <f t="shared" si="485"/>
        <v>Elizabeth Vanderhei</v>
      </c>
      <c r="D4271" s="71" t="str" cm="1">
        <f t="array" ref="D4271">_xlfn.IFS(AK4271="1",CONCATENATE(C4271,"Regional"),AK4271="2",CONCATENATE(C4271,"Sectional"),AK4271="3",CONCATENATE(C4271,COUNTIF($C$1:C4271,C4271)))</f>
        <v>Elizabeth Vanderhei6</v>
      </c>
      <c r="E4271" s="66">
        <v>45175.625</v>
      </c>
      <c r="F4271" t="s">
        <v>797</v>
      </c>
      <c r="G4271" s="46">
        <v>41</v>
      </c>
      <c r="H4271" s="46">
        <v>46</v>
      </c>
      <c r="I4271" s="46">
        <v>7</v>
      </c>
      <c r="J4271" t="s">
        <v>150</v>
      </c>
      <c r="K4271" t="s">
        <v>90</v>
      </c>
      <c r="L4271" s="46">
        <v>2545</v>
      </c>
      <c r="M4271" s="46">
        <v>36</v>
      </c>
      <c r="N4271" s="46">
        <v>35.1</v>
      </c>
      <c r="O4271" s="46">
        <v>125</v>
      </c>
      <c r="P4271" s="46">
        <f t="shared" si="486"/>
        <v>1</v>
      </c>
      <c r="R4271" s="67" t="s">
        <v>1317</v>
      </c>
      <c r="S4271" s="67">
        <f>COUNTIF(Y$2:$Y$100,R4271)</f>
        <v>0</v>
      </c>
      <c r="V4271" s="67">
        <f t="shared" si="487"/>
        <v>0</v>
      </c>
      <c r="X4271"/>
      <c r="Y4271" s="67" t="str">
        <f t="shared" si="491"/>
        <v xml:space="preserve"> </v>
      </c>
      <c r="AB4271" t="s">
        <v>90</v>
      </c>
      <c r="AC4271" s="46">
        <v>2545</v>
      </c>
      <c r="AD4271" s="46">
        <v>36</v>
      </c>
      <c r="AE4271" s="46">
        <v>35.1</v>
      </c>
      <c r="AF4271" s="46">
        <v>125</v>
      </c>
      <c r="AH4271" s="70" t="str">
        <f t="shared" si="488"/>
        <v/>
      </c>
      <c r="AI4271" s="70" t="str">
        <f t="shared" si="489"/>
        <v/>
      </c>
      <c r="AJ4271" s="70" t="str">
        <f t="shared" si="490"/>
        <v>X</v>
      </c>
      <c r="AK4271" s="70" t="str" cm="1">
        <f t="array" ref="AK4271">_xlfn.IFS(AH4271&lt;&gt;"","1",AI4271&lt;&gt;"","2",AJ4271&lt;&gt;"","3")</f>
        <v>3</v>
      </c>
    </row>
    <row r="4272" spans="1:37" x14ac:dyDescent="0.25">
      <c r="A4272" t="s">
        <v>743</v>
      </c>
      <c r="B4272" t="s">
        <v>434</v>
      </c>
      <c r="C4272" s="67" t="str">
        <f t="shared" si="485"/>
        <v>Ella Chitwood</v>
      </c>
      <c r="D4272" s="71" t="str" cm="1">
        <f t="array" ref="D4272">_xlfn.IFS(AK4272="1",CONCATENATE(C4272,"Regional"),AK4272="2",CONCATENATE(C4272,"Sectional"),AK4272="3",CONCATENATE(C4272,COUNTIF($C$1:C4272,C4272)))</f>
        <v>Ella Chitwood6</v>
      </c>
      <c r="E4272" s="66">
        <v>45175.625</v>
      </c>
      <c r="F4272" t="s">
        <v>797</v>
      </c>
      <c r="G4272" s="46">
        <v>41</v>
      </c>
      <c r="H4272" s="46">
        <v>46</v>
      </c>
      <c r="I4272" s="46">
        <v>7</v>
      </c>
      <c r="J4272" t="s">
        <v>150</v>
      </c>
      <c r="K4272" t="s">
        <v>90</v>
      </c>
      <c r="L4272" s="46">
        <v>2545</v>
      </c>
      <c r="M4272" s="46">
        <v>36</v>
      </c>
      <c r="N4272" s="46">
        <v>35.1</v>
      </c>
      <c r="O4272" s="46">
        <v>125</v>
      </c>
      <c r="P4272" s="46">
        <f t="shared" si="486"/>
        <v>1</v>
      </c>
      <c r="R4272" s="67" t="s">
        <v>1331</v>
      </c>
      <c r="S4272" s="67">
        <f>COUNTIF(Y$2:$Y$100,R4272)</f>
        <v>0</v>
      </c>
      <c r="V4272" s="67">
        <f t="shared" si="487"/>
        <v>0</v>
      </c>
      <c r="X4272"/>
      <c r="Y4272" s="67" t="str">
        <f t="shared" si="491"/>
        <v xml:space="preserve"> </v>
      </c>
      <c r="AB4272" t="s">
        <v>90</v>
      </c>
      <c r="AC4272" s="46">
        <v>2545</v>
      </c>
      <c r="AD4272" s="46">
        <v>36</v>
      </c>
      <c r="AE4272" s="46">
        <v>35.1</v>
      </c>
      <c r="AF4272" s="46">
        <v>125</v>
      </c>
      <c r="AH4272" s="70" t="str">
        <f t="shared" si="488"/>
        <v/>
      </c>
      <c r="AI4272" s="70" t="str">
        <f t="shared" si="489"/>
        <v/>
      </c>
      <c r="AJ4272" s="70" t="str">
        <f t="shared" si="490"/>
        <v>X</v>
      </c>
      <c r="AK4272" s="70" t="str" cm="1">
        <f t="array" ref="AK4272">_xlfn.IFS(AH4272&lt;&gt;"","1",AI4272&lt;&gt;"","2",AJ4272&lt;&gt;"","3")</f>
        <v>3</v>
      </c>
    </row>
    <row r="4273" spans="1:37" x14ac:dyDescent="0.25">
      <c r="A4273" t="s">
        <v>352</v>
      </c>
      <c r="B4273" t="s">
        <v>772</v>
      </c>
      <c r="C4273" s="67" t="str">
        <f t="shared" si="485"/>
        <v>Alexa Reed</v>
      </c>
      <c r="D4273" s="71" t="str" cm="1">
        <f t="array" ref="D4273">_xlfn.IFS(AK4273="1",CONCATENATE(C4273,"Regional"),AK4273="2",CONCATENATE(C4273,"Sectional"),AK4273="3",CONCATENATE(C4273,COUNTIF($C$1:C4273,C4273)))</f>
        <v>Alexa Reed8</v>
      </c>
      <c r="E4273" s="66">
        <v>45175.625</v>
      </c>
      <c r="F4273" t="s">
        <v>797</v>
      </c>
      <c r="G4273" s="46">
        <v>41</v>
      </c>
      <c r="H4273" s="46">
        <v>46</v>
      </c>
      <c r="I4273" s="46">
        <v>7</v>
      </c>
      <c r="J4273" t="s">
        <v>150</v>
      </c>
      <c r="K4273" t="s">
        <v>90</v>
      </c>
      <c r="L4273" s="46">
        <v>2545</v>
      </c>
      <c r="M4273" s="46">
        <v>36</v>
      </c>
      <c r="N4273" s="46">
        <v>35.1</v>
      </c>
      <c r="O4273" s="46">
        <v>125</v>
      </c>
      <c r="P4273" s="46">
        <f t="shared" si="486"/>
        <v>1</v>
      </c>
      <c r="R4273" s="67" t="s">
        <v>1355</v>
      </c>
      <c r="S4273" s="67">
        <f>COUNTIF(Y$2:$Y$100,R4273)</f>
        <v>0</v>
      </c>
      <c r="V4273" s="67">
        <f t="shared" si="487"/>
        <v>0</v>
      </c>
      <c r="X4273"/>
      <c r="Y4273" s="67" t="str">
        <f t="shared" si="491"/>
        <v xml:space="preserve"> </v>
      </c>
      <c r="AB4273" t="s">
        <v>90</v>
      </c>
      <c r="AC4273" s="46">
        <v>2545</v>
      </c>
      <c r="AD4273" s="46">
        <v>36</v>
      </c>
      <c r="AE4273" s="46">
        <v>35.1</v>
      </c>
      <c r="AF4273" s="46">
        <v>125</v>
      </c>
      <c r="AH4273" s="70" t="str">
        <f t="shared" si="488"/>
        <v/>
      </c>
      <c r="AI4273" s="70" t="str">
        <f t="shared" si="489"/>
        <v/>
      </c>
      <c r="AJ4273" s="70" t="str">
        <f t="shared" si="490"/>
        <v>X</v>
      </c>
      <c r="AK4273" s="70" t="str" cm="1">
        <f t="array" ref="AK4273">_xlfn.IFS(AH4273&lt;&gt;"","1",AI4273&lt;&gt;"","2",AJ4273&lt;&gt;"","3")</f>
        <v>3</v>
      </c>
    </row>
    <row r="4274" spans="1:37" x14ac:dyDescent="0.25">
      <c r="A4274" t="s">
        <v>1649</v>
      </c>
      <c r="B4274" t="s">
        <v>1613</v>
      </c>
      <c r="C4274" s="67" t="str">
        <f t="shared" si="485"/>
        <v>Arianna Lietzow</v>
      </c>
      <c r="D4274" s="71" t="str" cm="1">
        <f t="array" ref="D4274">_xlfn.IFS(AK4274="1",CONCATENATE(C4274,"Regional"),AK4274="2",CONCATENATE(C4274,"Sectional"),AK4274="3",CONCATENATE(C4274,COUNTIF($C$1:C4274,C4274)))</f>
        <v>Arianna Lietzow7</v>
      </c>
      <c r="E4274" s="66">
        <v>45175.625</v>
      </c>
      <c r="F4274" t="s">
        <v>797</v>
      </c>
      <c r="G4274" s="46">
        <v>41</v>
      </c>
      <c r="H4274" s="46">
        <v>47</v>
      </c>
      <c r="I4274" s="46">
        <v>10</v>
      </c>
      <c r="J4274" t="s">
        <v>150</v>
      </c>
      <c r="K4274" t="s">
        <v>90</v>
      </c>
      <c r="L4274" s="46">
        <v>2545</v>
      </c>
      <c r="M4274" s="46">
        <v>36</v>
      </c>
      <c r="N4274" s="46">
        <v>35.1</v>
      </c>
      <c r="O4274" s="46">
        <v>125</v>
      </c>
      <c r="P4274" s="46">
        <f t="shared" si="486"/>
        <v>1</v>
      </c>
      <c r="R4274" s="67" t="s">
        <v>3552</v>
      </c>
      <c r="S4274" s="67">
        <f>COUNTIF(Y$2:$Y$100,R4274)</f>
        <v>0</v>
      </c>
      <c r="V4274" s="67">
        <f t="shared" si="487"/>
        <v>0</v>
      </c>
      <c r="X4274"/>
      <c r="Y4274" s="67" t="str">
        <f t="shared" si="491"/>
        <v xml:space="preserve"> </v>
      </c>
      <c r="AB4274" t="s">
        <v>90</v>
      </c>
      <c r="AC4274" s="46">
        <v>2545</v>
      </c>
      <c r="AD4274" s="46">
        <v>36</v>
      </c>
      <c r="AE4274" s="46">
        <v>35.1</v>
      </c>
      <c r="AF4274" s="46">
        <v>125</v>
      </c>
      <c r="AH4274" s="70" t="str">
        <f t="shared" si="488"/>
        <v/>
      </c>
      <c r="AI4274" s="70" t="str">
        <f t="shared" si="489"/>
        <v/>
      </c>
      <c r="AJ4274" s="70" t="str">
        <f t="shared" si="490"/>
        <v>X</v>
      </c>
      <c r="AK4274" s="70" t="str" cm="1">
        <f t="array" ref="AK4274">_xlfn.IFS(AH4274&lt;&gt;"","1",AI4274&lt;&gt;"","2",AJ4274&lt;&gt;"","3")</f>
        <v>3</v>
      </c>
    </row>
    <row r="4275" spans="1:37" x14ac:dyDescent="0.25">
      <c r="A4275" t="s">
        <v>790</v>
      </c>
      <c r="B4275" t="s">
        <v>791</v>
      </c>
      <c r="C4275" s="67" t="str">
        <f t="shared" si="485"/>
        <v>Sammy Selke</v>
      </c>
      <c r="D4275" s="71" t="str" cm="1">
        <f t="array" ref="D4275">_xlfn.IFS(AK4275="1",CONCATENATE(C4275,"Regional"),AK4275="2",CONCATENATE(C4275,"Sectional"),AK4275="3",CONCATENATE(C4275,COUNTIF($C$1:C4275,C4275)))</f>
        <v>Sammy Selke6</v>
      </c>
      <c r="E4275" s="66">
        <v>45175.625</v>
      </c>
      <c r="F4275" t="s">
        <v>797</v>
      </c>
      <c r="G4275" s="46">
        <v>41</v>
      </c>
      <c r="H4275" s="46">
        <v>47</v>
      </c>
      <c r="I4275" s="46">
        <v>10</v>
      </c>
      <c r="J4275" t="s">
        <v>150</v>
      </c>
      <c r="K4275" t="s">
        <v>90</v>
      </c>
      <c r="L4275" s="46">
        <v>2545</v>
      </c>
      <c r="M4275" s="46">
        <v>36</v>
      </c>
      <c r="N4275" s="46">
        <v>35.1</v>
      </c>
      <c r="O4275" s="46">
        <v>125</v>
      </c>
      <c r="P4275" s="46">
        <f t="shared" si="486"/>
        <v>1</v>
      </c>
      <c r="R4275" s="67" t="s">
        <v>1371</v>
      </c>
      <c r="S4275" s="67">
        <f>COUNTIF(Y$2:$Y$100,R4275)</f>
        <v>0</v>
      </c>
      <c r="V4275" s="67">
        <f t="shared" si="487"/>
        <v>0</v>
      </c>
      <c r="X4275"/>
      <c r="Y4275" s="67" t="str">
        <f t="shared" si="491"/>
        <v xml:space="preserve"> </v>
      </c>
      <c r="AB4275" t="s">
        <v>90</v>
      </c>
      <c r="AC4275" s="46">
        <v>2545</v>
      </c>
      <c r="AD4275" s="46">
        <v>36</v>
      </c>
      <c r="AE4275" s="46">
        <v>35.1</v>
      </c>
      <c r="AF4275" s="46">
        <v>125</v>
      </c>
      <c r="AH4275" s="70" t="str">
        <f t="shared" si="488"/>
        <v/>
      </c>
      <c r="AI4275" s="70" t="str">
        <f t="shared" si="489"/>
        <v/>
      </c>
      <c r="AJ4275" s="70" t="str">
        <f t="shared" si="490"/>
        <v>X</v>
      </c>
      <c r="AK4275" s="70" t="str" cm="1">
        <f t="array" ref="AK4275">_xlfn.IFS(AH4275&lt;&gt;"","1",AI4275&lt;&gt;"","2",AJ4275&lt;&gt;"","3")</f>
        <v>3</v>
      </c>
    </row>
    <row r="4276" spans="1:37" x14ac:dyDescent="0.25">
      <c r="A4276" t="s">
        <v>352</v>
      </c>
      <c r="B4276" t="s">
        <v>561</v>
      </c>
      <c r="C4276" s="67" t="str">
        <f t="shared" si="485"/>
        <v>Maddie Reed</v>
      </c>
      <c r="D4276" s="71" t="str" cm="1">
        <f t="array" ref="D4276">_xlfn.IFS(AK4276="1",CONCATENATE(C4276,"Regional"),AK4276="2",CONCATENATE(C4276,"Sectional"),AK4276="3",CONCATENATE(C4276,COUNTIF($C$1:C4276,C4276)))</f>
        <v>Maddie Reed6</v>
      </c>
      <c r="E4276" s="66">
        <v>45175.625</v>
      </c>
      <c r="F4276" t="s">
        <v>797</v>
      </c>
      <c r="G4276" s="46">
        <v>41</v>
      </c>
      <c r="H4276" s="46">
        <v>48</v>
      </c>
      <c r="I4276" s="46">
        <v>12</v>
      </c>
      <c r="J4276" t="s">
        <v>150</v>
      </c>
      <c r="K4276" t="s">
        <v>90</v>
      </c>
      <c r="L4276" s="46">
        <v>2545</v>
      </c>
      <c r="M4276" s="46">
        <v>36</v>
      </c>
      <c r="N4276" s="46">
        <v>35.1</v>
      </c>
      <c r="O4276" s="46">
        <v>125</v>
      </c>
      <c r="P4276" s="46">
        <f t="shared" si="486"/>
        <v>1</v>
      </c>
      <c r="R4276" s="67" t="s">
        <v>1381</v>
      </c>
      <c r="S4276" s="67">
        <f>COUNTIF(Y$2:$Y$100,R4276)</f>
        <v>0</v>
      </c>
      <c r="V4276" s="67">
        <f t="shared" si="487"/>
        <v>0</v>
      </c>
      <c r="X4276"/>
      <c r="Y4276" s="67" t="str">
        <f t="shared" si="491"/>
        <v xml:space="preserve"> </v>
      </c>
      <c r="AB4276" t="s">
        <v>90</v>
      </c>
      <c r="AC4276" s="46">
        <v>2545</v>
      </c>
      <c r="AD4276" s="46">
        <v>36</v>
      </c>
      <c r="AE4276" s="46">
        <v>35.1</v>
      </c>
      <c r="AF4276" s="46">
        <v>125</v>
      </c>
      <c r="AH4276" s="70" t="str">
        <f t="shared" si="488"/>
        <v/>
      </c>
      <c r="AI4276" s="70" t="str">
        <f t="shared" si="489"/>
        <v/>
      </c>
      <c r="AJ4276" s="70" t="str">
        <f t="shared" si="490"/>
        <v>X</v>
      </c>
      <c r="AK4276" s="70" t="str" cm="1">
        <f t="array" ref="AK4276">_xlfn.IFS(AH4276&lt;&gt;"","1",AI4276&lt;&gt;"","2",AJ4276&lt;&gt;"","3")</f>
        <v>3</v>
      </c>
    </row>
    <row r="4277" spans="1:37" x14ac:dyDescent="0.25">
      <c r="A4277" t="s">
        <v>219</v>
      </c>
      <c r="B4277" t="s">
        <v>725</v>
      </c>
      <c r="C4277" s="67" t="str">
        <f t="shared" si="485"/>
        <v>Lia Maxwell</v>
      </c>
      <c r="D4277" s="71" t="str" cm="1">
        <f t="array" ref="D4277">_xlfn.IFS(AK4277="1",CONCATENATE(C4277,"Regional"),AK4277="2",CONCATENATE(C4277,"Sectional"),AK4277="3",CONCATENATE(C4277,COUNTIF($C$1:C4277,C4277)))</f>
        <v>Lia Maxwell8</v>
      </c>
      <c r="E4277" s="66">
        <v>45175.625</v>
      </c>
      <c r="F4277" t="s">
        <v>797</v>
      </c>
      <c r="G4277" s="46">
        <v>41</v>
      </c>
      <c r="H4277" s="46">
        <v>48</v>
      </c>
      <c r="I4277" s="46">
        <v>12</v>
      </c>
      <c r="J4277" t="s">
        <v>150</v>
      </c>
      <c r="K4277" t="s">
        <v>90</v>
      </c>
      <c r="L4277" s="46">
        <v>2545</v>
      </c>
      <c r="M4277" s="46">
        <v>36</v>
      </c>
      <c r="N4277" s="46">
        <v>35.1</v>
      </c>
      <c r="O4277" s="46">
        <v>125</v>
      </c>
      <c r="P4277" s="46">
        <f t="shared" si="486"/>
        <v>1</v>
      </c>
      <c r="R4277" s="67" t="s">
        <v>1319</v>
      </c>
      <c r="S4277" s="67">
        <f>COUNTIF(Y$2:$Y$100,R4277)</f>
        <v>0</v>
      </c>
      <c r="V4277" s="67">
        <f t="shared" si="487"/>
        <v>0</v>
      </c>
      <c r="X4277"/>
      <c r="Y4277" s="67" t="str">
        <f t="shared" si="491"/>
        <v xml:space="preserve"> </v>
      </c>
      <c r="AB4277" t="s">
        <v>90</v>
      </c>
      <c r="AC4277" s="46">
        <v>2545</v>
      </c>
      <c r="AD4277" s="46">
        <v>36</v>
      </c>
      <c r="AE4277" s="46">
        <v>35.1</v>
      </c>
      <c r="AF4277" s="46">
        <v>125</v>
      </c>
      <c r="AH4277" s="70" t="str">
        <f t="shared" si="488"/>
        <v/>
      </c>
      <c r="AI4277" s="70" t="str">
        <f t="shared" si="489"/>
        <v/>
      </c>
      <c r="AJ4277" s="70" t="str">
        <f t="shared" si="490"/>
        <v>X</v>
      </c>
      <c r="AK4277" s="70" t="str" cm="1">
        <f t="array" ref="AK4277">_xlfn.IFS(AH4277&lt;&gt;"","1",AI4277&lt;&gt;"","2",AJ4277&lt;&gt;"","3")</f>
        <v>3</v>
      </c>
    </row>
    <row r="4278" spans="1:37" x14ac:dyDescent="0.25">
      <c r="A4278" t="s">
        <v>821</v>
      </c>
      <c r="B4278" t="s">
        <v>822</v>
      </c>
      <c r="C4278" s="67" t="str">
        <f t="shared" si="485"/>
        <v>Viviana Hruby</v>
      </c>
      <c r="D4278" s="71" t="str" cm="1">
        <f t="array" ref="D4278">_xlfn.IFS(AK4278="1",CONCATENATE(C4278,"Regional"),AK4278="2",CONCATENATE(C4278,"Sectional"),AK4278="3",CONCATENATE(C4278,COUNTIF($C$1:C4278,C4278)))</f>
        <v>Viviana Hruby7</v>
      </c>
      <c r="E4278" s="66">
        <v>45175.625</v>
      </c>
      <c r="F4278" t="s">
        <v>797</v>
      </c>
      <c r="G4278" s="46">
        <v>41</v>
      </c>
      <c r="H4278" s="46">
        <v>49</v>
      </c>
      <c r="I4278" s="46">
        <v>14</v>
      </c>
      <c r="J4278" t="s">
        <v>150</v>
      </c>
      <c r="K4278" t="s">
        <v>90</v>
      </c>
      <c r="L4278" s="46">
        <v>2545</v>
      </c>
      <c r="M4278" s="46">
        <v>36</v>
      </c>
      <c r="N4278" s="46">
        <v>35.1</v>
      </c>
      <c r="O4278" s="46">
        <v>125</v>
      </c>
      <c r="P4278" s="46">
        <f t="shared" si="486"/>
        <v>1</v>
      </c>
      <c r="R4278" s="67" t="s">
        <v>1380</v>
      </c>
      <c r="S4278" s="67">
        <f>COUNTIF(Y$2:$Y$100,R4278)</f>
        <v>0</v>
      </c>
      <c r="V4278" s="67">
        <f t="shared" si="487"/>
        <v>0</v>
      </c>
      <c r="X4278"/>
      <c r="Y4278" s="67" t="str">
        <f t="shared" si="491"/>
        <v xml:space="preserve"> </v>
      </c>
      <c r="AB4278" t="s">
        <v>90</v>
      </c>
      <c r="AC4278" s="46">
        <v>2545</v>
      </c>
      <c r="AD4278" s="46">
        <v>36</v>
      </c>
      <c r="AE4278" s="46">
        <v>35.1</v>
      </c>
      <c r="AF4278" s="46">
        <v>125</v>
      </c>
      <c r="AH4278" s="70" t="str">
        <f t="shared" si="488"/>
        <v/>
      </c>
      <c r="AI4278" s="70" t="str">
        <f t="shared" si="489"/>
        <v/>
      </c>
      <c r="AJ4278" s="70" t="str">
        <f t="shared" si="490"/>
        <v>X</v>
      </c>
      <c r="AK4278" s="70" t="str" cm="1">
        <f t="array" ref="AK4278">_xlfn.IFS(AH4278&lt;&gt;"","1",AI4278&lt;&gt;"","2",AJ4278&lt;&gt;"","3")</f>
        <v>3</v>
      </c>
    </row>
    <row r="4279" spans="1:37" x14ac:dyDescent="0.25">
      <c r="A4279" t="s">
        <v>746</v>
      </c>
      <c r="B4279" t="s">
        <v>682</v>
      </c>
      <c r="C4279" s="67" t="str">
        <f t="shared" si="485"/>
        <v>Aubrey Westerman</v>
      </c>
      <c r="D4279" s="71" t="str" cm="1">
        <f t="array" ref="D4279">_xlfn.IFS(AK4279="1",CONCATENATE(C4279,"Regional"),AK4279="2",CONCATENATE(C4279,"Sectional"),AK4279="3",CONCATENATE(C4279,COUNTIF($C$1:C4279,C4279)))</f>
        <v>Aubrey Westerman8</v>
      </c>
      <c r="E4279" s="66">
        <v>45175.625</v>
      </c>
      <c r="F4279" t="s">
        <v>797</v>
      </c>
      <c r="G4279" s="46">
        <v>41</v>
      </c>
      <c r="H4279" s="46">
        <v>49</v>
      </c>
      <c r="I4279" s="46">
        <v>14</v>
      </c>
      <c r="J4279" t="s">
        <v>150</v>
      </c>
      <c r="K4279" t="s">
        <v>90</v>
      </c>
      <c r="L4279" s="46">
        <v>2545</v>
      </c>
      <c r="M4279" s="46">
        <v>36</v>
      </c>
      <c r="N4279" s="46">
        <v>35.1</v>
      </c>
      <c r="O4279" s="46">
        <v>125</v>
      </c>
      <c r="P4279" s="46">
        <f t="shared" si="486"/>
        <v>1</v>
      </c>
      <c r="R4279" s="67" t="s">
        <v>3478</v>
      </c>
      <c r="S4279" s="67">
        <f>COUNTIF(Y$2:$Y$100,R4279)</f>
        <v>0</v>
      </c>
      <c r="V4279" s="67">
        <f t="shared" si="487"/>
        <v>0</v>
      </c>
      <c r="X4279"/>
      <c r="Y4279" s="67" t="str">
        <f t="shared" si="491"/>
        <v xml:space="preserve"> </v>
      </c>
      <c r="AB4279" t="s">
        <v>90</v>
      </c>
      <c r="AC4279" s="46">
        <v>2545</v>
      </c>
      <c r="AD4279" s="46">
        <v>36</v>
      </c>
      <c r="AE4279" s="46">
        <v>35.1</v>
      </c>
      <c r="AF4279" s="46">
        <v>125</v>
      </c>
      <c r="AH4279" s="70" t="str">
        <f t="shared" si="488"/>
        <v/>
      </c>
      <c r="AI4279" s="70" t="str">
        <f t="shared" si="489"/>
        <v/>
      </c>
      <c r="AJ4279" s="70" t="str">
        <f t="shared" si="490"/>
        <v>X</v>
      </c>
      <c r="AK4279" s="70" t="str" cm="1">
        <f t="array" ref="AK4279">_xlfn.IFS(AH4279&lt;&gt;"","1",AI4279&lt;&gt;"","2",AJ4279&lt;&gt;"","3")</f>
        <v>3</v>
      </c>
    </row>
    <row r="4280" spans="1:37" x14ac:dyDescent="0.25">
      <c r="A4280" t="s">
        <v>792</v>
      </c>
      <c r="B4280" t="s">
        <v>543</v>
      </c>
      <c r="C4280" s="67" t="str">
        <f t="shared" si="485"/>
        <v>Brooke Binder</v>
      </c>
      <c r="D4280" s="71" t="str" cm="1">
        <f t="array" ref="D4280">_xlfn.IFS(AK4280="1",CONCATENATE(C4280,"Regional"),AK4280="2",CONCATENATE(C4280,"Sectional"),AK4280="3",CONCATENATE(C4280,COUNTIF($C$1:C4280,C4280)))</f>
        <v>Brooke Binder6</v>
      </c>
      <c r="E4280" s="66">
        <v>45175.625</v>
      </c>
      <c r="F4280" t="s">
        <v>797</v>
      </c>
      <c r="G4280" s="46">
        <v>41</v>
      </c>
      <c r="H4280" s="46">
        <v>49</v>
      </c>
      <c r="I4280" s="46">
        <v>14</v>
      </c>
      <c r="J4280" t="s">
        <v>150</v>
      </c>
      <c r="K4280" t="s">
        <v>90</v>
      </c>
      <c r="L4280" s="46">
        <v>2545</v>
      </c>
      <c r="M4280" s="46">
        <v>36</v>
      </c>
      <c r="N4280" s="46">
        <v>35.1</v>
      </c>
      <c r="O4280" s="46">
        <v>125</v>
      </c>
      <c r="P4280" s="46">
        <f t="shared" si="486"/>
        <v>1</v>
      </c>
      <c r="R4280" s="67" t="s">
        <v>1372</v>
      </c>
      <c r="S4280" s="67">
        <f>COUNTIF(Y$2:$Y$100,R4280)</f>
        <v>0</v>
      </c>
      <c r="V4280" s="67">
        <f t="shared" si="487"/>
        <v>0</v>
      </c>
      <c r="X4280"/>
      <c r="Y4280" s="67" t="str">
        <f t="shared" si="491"/>
        <v xml:space="preserve"> </v>
      </c>
      <c r="AB4280" t="s">
        <v>90</v>
      </c>
      <c r="AC4280" s="46">
        <v>2545</v>
      </c>
      <c r="AD4280" s="46">
        <v>36</v>
      </c>
      <c r="AE4280" s="46">
        <v>35.1</v>
      </c>
      <c r="AF4280" s="46">
        <v>125</v>
      </c>
      <c r="AH4280" s="70" t="str">
        <f t="shared" si="488"/>
        <v/>
      </c>
      <c r="AI4280" s="70" t="str">
        <f t="shared" si="489"/>
        <v/>
      </c>
      <c r="AJ4280" s="70" t="str">
        <f t="shared" si="490"/>
        <v>X</v>
      </c>
      <c r="AK4280" s="70" t="str" cm="1">
        <f t="array" ref="AK4280">_xlfn.IFS(AH4280&lt;&gt;"","1",AI4280&lt;&gt;"","2",AJ4280&lt;&gt;"","3")</f>
        <v>3</v>
      </c>
    </row>
    <row r="4281" spans="1:37" x14ac:dyDescent="0.25">
      <c r="A4281" t="s">
        <v>285</v>
      </c>
      <c r="B4281" t="s">
        <v>365</v>
      </c>
      <c r="C4281" s="67" t="str">
        <f t="shared" si="485"/>
        <v>Hallie Koltz</v>
      </c>
      <c r="D4281" s="71" t="str" cm="1">
        <f t="array" ref="D4281">_xlfn.IFS(AK4281="1",CONCATENATE(C4281,"Regional"),AK4281="2",CONCATENATE(C4281,"Sectional"),AK4281="3",CONCATENATE(C4281,COUNTIF($C$1:C4281,C4281)))</f>
        <v>Hallie Koltz4</v>
      </c>
      <c r="E4281" s="66">
        <v>45175.625</v>
      </c>
      <c r="F4281" t="s">
        <v>797</v>
      </c>
      <c r="G4281" s="46">
        <v>41</v>
      </c>
      <c r="H4281" s="46">
        <v>49</v>
      </c>
      <c r="I4281" s="46">
        <v>14</v>
      </c>
      <c r="J4281" t="s">
        <v>150</v>
      </c>
      <c r="K4281" t="s">
        <v>90</v>
      </c>
      <c r="L4281" s="46">
        <v>2545</v>
      </c>
      <c r="M4281" s="46">
        <v>36</v>
      </c>
      <c r="N4281" s="46">
        <v>35.1</v>
      </c>
      <c r="O4281" s="46">
        <v>125</v>
      </c>
      <c r="P4281" s="46">
        <f t="shared" si="486"/>
        <v>1</v>
      </c>
      <c r="R4281" s="67" t="s">
        <v>1359</v>
      </c>
      <c r="S4281" s="67">
        <f>COUNTIF(Y$2:$Y$100,R4281)</f>
        <v>0</v>
      </c>
      <c r="V4281" s="67">
        <f t="shared" si="487"/>
        <v>0</v>
      </c>
      <c r="X4281"/>
      <c r="Y4281" s="67" t="str">
        <f t="shared" si="491"/>
        <v xml:space="preserve"> </v>
      </c>
      <c r="AB4281" t="s">
        <v>90</v>
      </c>
      <c r="AC4281" s="46">
        <v>2545</v>
      </c>
      <c r="AD4281" s="46">
        <v>36</v>
      </c>
      <c r="AE4281" s="46">
        <v>35.1</v>
      </c>
      <c r="AF4281" s="46">
        <v>125</v>
      </c>
      <c r="AH4281" s="70" t="str">
        <f t="shared" si="488"/>
        <v/>
      </c>
      <c r="AI4281" s="70" t="str">
        <f t="shared" si="489"/>
        <v/>
      </c>
      <c r="AJ4281" s="70" t="str">
        <f t="shared" si="490"/>
        <v>X</v>
      </c>
      <c r="AK4281" s="70" t="str" cm="1">
        <f t="array" ref="AK4281">_xlfn.IFS(AH4281&lt;&gt;"","1",AI4281&lt;&gt;"","2",AJ4281&lt;&gt;"","3")</f>
        <v>3</v>
      </c>
    </row>
    <row r="4282" spans="1:37" x14ac:dyDescent="0.25">
      <c r="A4282" t="s">
        <v>1668</v>
      </c>
      <c r="B4282" t="s">
        <v>328</v>
      </c>
      <c r="C4282" s="67" t="str">
        <f t="shared" si="485"/>
        <v>Emerson Ihde</v>
      </c>
      <c r="D4282" s="71" t="str" cm="1">
        <f t="array" ref="D4282">_xlfn.IFS(AK4282="1",CONCATENATE(C4282,"Regional"),AK4282="2",CONCATENATE(C4282,"Sectional"),AK4282="3",CONCATENATE(C4282,COUNTIF($C$1:C4282,C4282)))</f>
        <v>Emerson Ihde8</v>
      </c>
      <c r="E4282" s="66">
        <v>45175.625</v>
      </c>
      <c r="F4282" t="s">
        <v>797</v>
      </c>
      <c r="G4282" s="46">
        <v>41</v>
      </c>
      <c r="H4282" s="46">
        <v>49</v>
      </c>
      <c r="I4282" s="46">
        <v>14</v>
      </c>
      <c r="J4282" t="s">
        <v>150</v>
      </c>
      <c r="K4282" t="s">
        <v>90</v>
      </c>
      <c r="L4282" s="46">
        <v>2545</v>
      </c>
      <c r="M4282" s="46">
        <v>36</v>
      </c>
      <c r="N4282" s="46">
        <v>35.1</v>
      </c>
      <c r="O4282" s="46">
        <v>125</v>
      </c>
      <c r="P4282" s="46">
        <f t="shared" si="486"/>
        <v>1</v>
      </c>
      <c r="R4282" s="67" t="s">
        <v>3489</v>
      </c>
      <c r="S4282" s="67">
        <f>COUNTIF(Y$2:$Y$100,R4282)</f>
        <v>0</v>
      </c>
      <c r="V4282" s="67">
        <f t="shared" si="487"/>
        <v>0</v>
      </c>
      <c r="X4282"/>
      <c r="Y4282" s="67" t="str">
        <f t="shared" si="491"/>
        <v xml:space="preserve"> </v>
      </c>
      <c r="AB4282" t="s">
        <v>90</v>
      </c>
      <c r="AC4282" s="46">
        <v>2545</v>
      </c>
      <c r="AD4282" s="46">
        <v>36</v>
      </c>
      <c r="AE4282" s="46">
        <v>35.1</v>
      </c>
      <c r="AF4282" s="46">
        <v>125</v>
      </c>
      <c r="AH4282" s="70" t="str">
        <f t="shared" si="488"/>
        <v/>
      </c>
      <c r="AI4282" s="70" t="str">
        <f t="shared" si="489"/>
        <v/>
      </c>
      <c r="AJ4282" s="70" t="str">
        <f t="shared" si="490"/>
        <v>X</v>
      </c>
      <c r="AK4282" s="70" t="str" cm="1">
        <f t="array" ref="AK4282">_xlfn.IFS(AH4282&lt;&gt;"","1",AI4282&lt;&gt;"","2",AJ4282&lt;&gt;"","3")</f>
        <v>3</v>
      </c>
    </row>
    <row r="4283" spans="1:37" x14ac:dyDescent="0.25">
      <c r="A4283" t="s">
        <v>235</v>
      </c>
      <c r="B4283" t="s">
        <v>641</v>
      </c>
      <c r="C4283" s="67" t="str">
        <f t="shared" si="485"/>
        <v>Kayley Donohue</v>
      </c>
      <c r="D4283" s="71" t="str" cm="1">
        <f t="array" ref="D4283">_xlfn.IFS(AK4283="1",CONCATENATE(C4283,"Regional"),AK4283="2",CONCATENATE(C4283,"Sectional"),AK4283="3",CONCATENATE(C4283,COUNTIF($C$1:C4283,C4283)))</f>
        <v>Kayley Donohue4</v>
      </c>
      <c r="E4283" s="66">
        <v>45175.625</v>
      </c>
      <c r="F4283" t="s">
        <v>797</v>
      </c>
      <c r="G4283" s="46">
        <v>41</v>
      </c>
      <c r="H4283" s="46">
        <v>50</v>
      </c>
      <c r="I4283" s="46">
        <v>19</v>
      </c>
      <c r="J4283" t="s">
        <v>150</v>
      </c>
      <c r="K4283" t="s">
        <v>90</v>
      </c>
      <c r="L4283" s="46">
        <v>2545</v>
      </c>
      <c r="M4283" s="46">
        <v>36</v>
      </c>
      <c r="N4283" s="46">
        <v>35.1</v>
      </c>
      <c r="O4283" s="46">
        <v>125</v>
      </c>
      <c r="P4283" s="46">
        <f t="shared" si="486"/>
        <v>1</v>
      </c>
      <c r="R4283" s="67" t="s">
        <v>2998</v>
      </c>
      <c r="S4283" s="67">
        <f>COUNTIF(Y$2:$Y$100,R4283)</f>
        <v>0</v>
      </c>
      <c r="V4283" s="67">
        <f t="shared" si="487"/>
        <v>0</v>
      </c>
      <c r="X4283"/>
      <c r="Y4283" s="67" t="str">
        <f t="shared" si="491"/>
        <v xml:space="preserve"> </v>
      </c>
      <c r="AB4283" t="s">
        <v>90</v>
      </c>
      <c r="AC4283" s="46">
        <v>2545</v>
      </c>
      <c r="AD4283" s="46">
        <v>36</v>
      </c>
      <c r="AE4283" s="46">
        <v>35.1</v>
      </c>
      <c r="AF4283" s="46">
        <v>125</v>
      </c>
      <c r="AH4283" s="70" t="str">
        <f t="shared" si="488"/>
        <v/>
      </c>
      <c r="AI4283" s="70" t="str">
        <f t="shared" si="489"/>
        <v/>
      </c>
      <c r="AJ4283" s="70" t="str">
        <f t="shared" si="490"/>
        <v>X</v>
      </c>
      <c r="AK4283" s="70" t="str" cm="1">
        <f t="array" ref="AK4283">_xlfn.IFS(AH4283&lt;&gt;"","1",AI4283&lt;&gt;"","2",AJ4283&lt;&gt;"","3")</f>
        <v>3</v>
      </c>
    </row>
    <row r="4284" spans="1:37" x14ac:dyDescent="0.25">
      <c r="A4284" t="s">
        <v>278</v>
      </c>
      <c r="B4284" t="s">
        <v>220</v>
      </c>
      <c r="C4284" s="67" t="str">
        <f t="shared" si="485"/>
        <v>Maria Jorgensen</v>
      </c>
      <c r="D4284" s="71" t="str" cm="1">
        <f t="array" ref="D4284">_xlfn.IFS(AK4284="1",CONCATENATE(C4284,"Regional"),AK4284="2",CONCATENATE(C4284,"Sectional"),AK4284="3",CONCATENATE(C4284,COUNTIF($C$1:C4284,C4284)))</f>
        <v>Maria Jorgensen8</v>
      </c>
      <c r="E4284" s="66">
        <v>45175.625</v>
      </c>
      <c r="F4284" t="s">
        <v>797</v>
      </c>
      <c r="G4284" s="46">
        <v>41</v>
      </c>
      <c r="H4284" s="46">
        <v>50</v>
      </c>
      <c r="I4284" s="46">
        <v>19</v>
      </c>
      <c r="J4284" t="s">
        <v>150</v>
      </c>
      <c r="K4284" t="s">
        <v>90</v>
      </c>
      <c r="L4284" s="46">
        <v>2545</v>
      </c>
      <c r="M4284" s="46">
        <v>36</v>
      </c>
      <c r="N4284" s="46">
        <v>35.1</v>
      </c>
      <c r="O4284" s="46">
        <v>125</v>
      </c>
      <c r="P4284" s="46">
        <f t="shared" si="486"/>
        <v>1</v>
      </c>
      <c r="R4284" s="67" t="s">
        <v>1363</v>
      </c>
      <c r="S4284" s="67">
        <f>COUNTIF(Y$2:$Y$100,R4284)</f>
        <v>0</v>
      </c>
      <c r="V4284" s="67">
        <f t="shared" si="487"/>
        <v>0</v>
      </c>
      <c r="X4284"/>
      <c r="Y4284" s="67" t="str">
        <f t="shared" si="491"/>
        <v xml:space="preserve"> </v>
      </c>
      <c r="AB4284" t="s">
        <v>90</v>
      </c>
      <c r="AC4284" s="46">
        <v>2545</v>
      </c>
      <c r="AD4284" s="46">
        <v>36</v>
      </c>
      <c r="AE4284" s="46">
        <v>35.1</v>
      </c>
      <c r="AF4284" s="46">
        <v>125</v>
      </c>
      <c r="AH4284" s="70" t="str">
        <f t="shared" si="488"/>
        <v/>
      </c>
      <c r="AI4284" s="70" t="str">
        <f t="shared" si="489"/>
        <v/>
      </c>
      <c r="AJ4284" s="70" t="str">
        <f t="shared" si="490"/>
        <v>X</v>
      </c>
      <c r="AK4284" s="70" t="str" cm="1">
        <f t="array" ref="AK4284">_xlfn.IFS(AH4284&lt;&gt;"","1",AI4284&lt;&gt;"","2",AJ4284&lt;&gt;"","3")</f>
        <v>3</v>
      </c>
    </row>
    <row r="4285" spans="1:37" x14ac:dyDescent="0.25">
      <c r="A4285" t="s">
        <v>1661</v>
      </c>
      <c r="B4285" t="s">
        <v>570</v>
      </c>
      <c r="C4285" s="67" t="str">
        <f t="shared" si="485"/>
        <v>Sydney Koetterhagen</v>
      </c>
      <c r="D4285" s="71" t="str" cm="1">
        <f t="array" ref="D4285">_xlfn.IFS(AK4285="1",CONCATENATE(C4285,"Regional"),AK4285="2",CONCATENATE(C4285,"Sectional"),AK4285="3",CONCATENATE(C4285,COUNTIF($C$1:C4285,C4285)))</f>
        <v>Sydney Koetterhagen4</v>
      </c>
      <c r="E4285" s="66">
        <v>45175.625</v>
      </c>
      <c r="F4285" t="s">
        <v>797</v>
      </c>
      <c r="G4285" s="46">
        <v>41</v>
      </c>
      <c r="H4285" s="46">
        <v>50</v>
      </c>
      <c r="I4285" s="46">
        <v>19</v>
      </c>
      <c r="J4285" t="s">
        <v>150</v>
      </c>
      <c r="K4285" t="s">
        <v>90</v>
      </c>
      <c r="L4285" s="46">
        <v>2545</v>
      </c>
      <c r="M4285" s="46">
        <v>36</v>
      </c>
      <c r="N4285" s="46">
        <v>35.1</v>
      </c>
      <c r="O4285" s="46">
        <v>125</v>
      </c>
      <c r="P4285" s="46">
        <f t="shared" si="486"/>
        <v>1</v>
      </c>
      <c r="R4285" s="67" t="s">
        <v>3616</v>
      </c>
      <c r="S4285" s="67">
        <f>COUNTIF(Y$2:$Y$100,R4285)</f>
        <v>0</v>
      </c>
      <c r="V4285" s="67">
        <f t="shared" si="487"/>
        <v>0</v>
      </c>
      <c r="X4285"/>
      <c r="Y4285" s="67" t="str">
        <f t="shared" si="491"/>
        <v xml:space="preserve"> </v>
      </c>
      <c r="AB4285" t="s">
        <v>90</v>
      </c>
      <c r="AC4285" s="46">
        <v>2545</v>
      </c>
      <c r="AD4285" s="46">
        <v>36</v>
      </c>
      <c r="AE4285" s="46">
        <v>35.1</v>
      </c>
      <c r="AF4285" s="46">
        <v>125</v>
      </c>
      <c r="AH4285" s="70" t="str">
        <f t="shared" si="488"/>
        <v/>
      </c>
      <c r="AI4285" s="70" t="str">
        <f t="shared" si="489"/>
        <v/>
      </c>
      <c r="AJ4285" s="70" t="str">
        <f t="shared" si="490"/>
        <v>X</v>
      </c>
      <c r="AK4285" s="70" t="str" cm="1">
        <f t="array" ref="AK4285">_xlfn.IFS(AH4285&lt;&gt;"","1",AI4285&lt;&gt;"","2",AJ4285&lt;&gt;"","3")</f>
        <v>3</v>
      </c>
    </row>
    <row r="4286" spans="1:37" x14ac:dyDescent="0.25">
      <c r="A4286" t="s">
        <v>1004</v>
      </c>
      <c r="B4286" t="s">
        <v>1005</v>
      </c>
      <c r="C4286" s="67" t="str">
        <f t="shared" si="485"/>
        <v>Lana Lampsa</v>
      </c>
      <c r="D4286" s="71" t="str" cm="1">
        <f t="array" ref="D4286">_xlfn.IFS(AK4286="1",CONCATENATE(C4286,"Regional"),AK4286="2",CONCATENATE(C4286,"Sectional"),AK4286="3",CONCATENATE(C4286,COUNTIF($C$1:C4286,C4286)))</f>
        <v>Lana Lampsa3</v>
      </c>
      <c r="E4286" s="66">
        <v>45175.625</v>
      </c>
      <c r="F4286" t="s">
        <v>797</v>
      </c>
      <c r="G4286" s="46">
        <v>41</v>
      </c>
      <c r="H4286" s="46">
        <v>51</v>
      </c>
      <c r="I4286" s="46">
        <v>22</v>
      </c>
      <c r="J4286" t="s">
        <v>150</v>
      </c>
      <c r="K4286" t="s">
        <v>90</v>
      </c>
      <c r="L4286" s="46">
        <v>2545</v>
      </c>
      <c r="M4286" s="46">
        <v>36</v>
      </c>
      <c r="N4286" s="46">
        <v>35.1</v>
      </c>
      <c r="O4286" s="46">
        <v>125</v>
      </c>
      <c r="P4286" s="46">
        <f t="shared" si="486"/>
        <v>1</v>
      </c>
      <c r="R4286" s="67" t="s">
        <v>1508</v>
      </c>
      <c r="S4286" s="67">
        <f>COUNTIF(Y$2:$Y$100,R4286)</f>
        <v>0</v>
      </c>
      <c r="V4286" s="67">
        <f t="shared" si="487"/>
        <v>0</v>
      </c>
      <c r="X4286"/>
      <c r="Y4286" s="67" t="str">
        <f t="shared" si="491"/>
        <v xml:space="preserve"> </v>
      </c>
      <c r="AB4286" t="s">
        <v>90</v>
      </c>
      <c r="AC4286" s="46">
        <v>2545</v>
      </c>
      <c r="AD4286" s="46">
        <v>36</v>
      </c>
      <c r="AE4286" s="46">
        <v>35.1</v>
      </c>
      <c r="AF4286" s="46">
        <v>125</v>
      </c>
      <c r="AH4286" s="70" t="str">
        <f t="shared" si="488"/>
        <v/>
      </c>
      <c r="AI4286" s="70" t="str">
        <f t="shared" si="489"/>
        <v/>
      </c>
      <c r="AJ4286" s="70" t="str">
        <f t="shared" si="490"/>
        <v>X</v>
      </c>
      <c r="AK4286" s="70" t="str" cm="1">
        <f t="array" ref="AK4286">_xlfn.IFS(AH4286&lt;&gt;"","1",AI4286&lt;&gt;"","2",AJ4286&lt;&gt;"","3")</f>
        <v>3</v>
      </c>
    </row>
    <row r="4287" spans="1:37" x14ac:dyDescent="0.25">
      <c r="A4287" t="s">
        <v>360</v>
      </c>
      <c r="B4287" t="s">
        <v>765</v>
      </c>
      <c r="C4287" s="67" t="str">
        <f t="shared" si="485"/>
        <v>Clare Smith</v>
      </c>
      <c r="D4287" s="71" t="str" cm="1">
        <f t="array" ref="D4287">_xlfn.IFS(AK4287="1",CONCATENATE(C4287,"Regional"),AK4287="2",CONCATENATE(C4287,"Sectional"),AK4287="3",CONCATENATE(C4287,COUNTIF($C$1:C4287,C4287)))</f>
        <v>Clare Smith6</v>
      </c>
      <c r="E4287" s="66">
        <v>45175.625</v>
      </c>
      <c r="F4287" t="s">
        <v>797</v>
      </c>
      <c r="G4287" s="46">
        <v>41</v>
      </c>
      <c r="H4287" s="46">
        <v>51</v>
      </c>
      <c r="I4287" s="46">
        <v>22</v>
      </c>
      <c r="J4287" t="s">
        <v>150</v>
      </c>
      <c r="K4287" t="s">
        <v>90</v>
      </c>
      <c r="L4287" s="46">
        <v>2545</v>
      </c>
      <c r="M4287" s="46">
        <v>36</v>
      </c>
      <c r="N4287" s="46">
        <v>35.1</v>
      </c>
      <c r="O4287" s="46">
        <v>125</v>
      </c>
      <c r="P4287" s="46">
        <f t="shared" si="486"/>
        <v>1</v>
      </c>
      <c r="R4287" s="67" t="s">
        <v>1349</v>
      </c>
      <c r="S4287" s="67">
        <f>COUNTIF(Y$2:$Y$100,R4287)</f>
        <v>0</v>
      </c>
      <c r="V4287" s="67">
        <f t="shared" si="487"/>
        <v>0</v>
      </c>
      <c r="X4287"/>
      <c r="Y4287" s="67" t="str">
        <f t="shared" si="491"/>
        <v xml:space="preserve"> </v>
      </c>
      <c r="AB4287" t="s">
        <v>90</v>
      </c>
      <c r="AC4287" s="46">
        <v>2545</v>
      </c>
      <c r="AD4287" s="46">
        <v>36</v>
      </c>
      <c r="AE4287" s="46">
        <v>35.1</v>
      </c>
      <c r="AF4287" s="46">
        <v>125</v>
      </c>
      <c r="AH4287" s="70" t="str">
        <f t="shared" si="488"/>
        <v/>
      </c>
      <c r="AI4287" s="70" t="str">
        <f t="shared" si="489"/>
        <v/>
      </c>
      <c r="AJ4287" s="70" t="str">
        <f t="shared" si="490"/>
        <v>X</v>
      </c>
      <c r="AK4287" s="70" t="str" cm="1">
        <f t="array" ref="AK4287">_xlfn.IFS(AH4287&lt;&gt;"","1",AI4287&lt;&gt;"","2",AJ4287&lt;&gt;"","3")</f>
        <v>3</v>
      </c>
    </row>
    <row r="4288" spans="1:37" x14ac:dyDescent="0.25">
      <c r="A4288" t="s">
        <v>318</v>
      </c>
      <c r="B4288" t="s">
        <v>434</v>
      </c>
      <c r="C4288" s="67" t="str">
        <f t="shared" si="485"/>
        <v>Ella Gibson</v>
      </c>
      <c r="D4288" s="71" t="str" cm="1">
        <f t="array" ref="D4288">_xlfn.IFS(AK4288="1",CONCATENATE(C4288,"Regional"),AK4288="2",CONCATENATE(C4288,"Sectional"),AK4288="3",CONCATENATE(C4288,COUNTIF($C$1:C4288,C4288)))</f>
        <v>Ella Gibson8</v>
      </c>
      <c r="E4288" s="66">
        <v>45175.625</v>
      </c>
      <c r="F4288" t="s">
        <v>797</v>
      </c>
      <c r="G4288" s="46">
        <v>41</v>
      </c>
      <c r="H4288" s="46">
        <v>51</v>
      </c>
      <c r="I4288" s="46">
        <v>22</v>
      </c>
      <c r="J4288" t="s">
        <v>150</v>
      </c>
      <c r="K4288" t="s">
        <v>90</v>
      </c>
      <c r="L4288" s="46">
        <v>2545</v>
      </c>
      <c r="M4288" s="46">
        <v>36</v>
      </c>
      <c r="N4288" s="46">
        <v>35.1</v>
      </c>
      <c r="O4288" s="46">
        <v>125</v>
      </c>
      <c r="P4288" s="46">
        <f t="shared" si="486"/>
        <v>1</v>
      </c>
      <c r="R4288" s="67" t="s">
        <v>1333</v>
      </c>
      <c r="S4288" s="67">
        <f>COUNTIF(Y$2:$Y$100,R4288)</f>
        <v>0</v>
      </c>
      <c r="V4288" s="67">
        <f t="shared" si="487"/>
        <v>0</v>
      </c>
      <c r="X4288"/>
      <c r="Y4288" s="67" t="str">
        <f t="shared" si="491"/>
        <v xml:space="preserve"> </v>
      </c>
      <c r="AB4288" t="s">
        <v>90</v>
      </c>
      <c r="AC4288" s="46">
        <v>2545</v>
      </c>
      <c r="AD4288" s="46">
        <v>36</v>
      </c>
      <c r="AE4288" s="46">
        <v>35.1</v>
      </c>
      <c r="AF4288" s="46">
        <v>125</v>
      </c>
      <c r="AH4288" s="70" t="str">
        <f t="shared" si="488"/>
        <v/>
      </c>
      <c r="AI4288" s="70" t="str">
        <f t="shared" si="489"/>
        <v/>
      </c>
      <c r="AJ4288" s="70" t="str">
        <f t="shared" si="490"/>
        <v>X</v>
      </c>
      <c r="AK4288" s="70" t="str" cm="1">
        <f t="array" ref="AK4288">_xlfn.IFS(AH4288&lt;&gt;"","1",AI4288&lt;&gt;"","2",AJ4288&lt;&gt;"","3")</f>
        <v>3</v>
      </c>
    </row>
    <row r="4289" spans="1:37" x14ac:dyDescent="0.25">
      <c r="A4289" t="s">
        <v>3385</v>
      </c>
      <c r="B4289" t="s">
        <v>362</v>
      </c>
      <c r="C4289" s="67" t="str">
        <f t="shared" si="485"/>
        <v>Emma Bichler</v>
      </c>
      <c r="D4289" s="71" t="str" cm="1">
        <f t="array" ref="D4289">_xlfn.IFS(AK4289="1",CONCATENATE(C4289,"Regional"),AK4289="2",CONCATENATE(C4289,"Sectional"),AK4289="3",CONCATENATE(C4289,COUNTIF($C$1:C4289,C4289)))</f>
        <v>Emma Bichler7</v>
      </c>
      <c r="E4289" s="66">
        <v>45175.625</v>
      </c>
      <c r="F4289" t="s">
        <v>797</v>
      </c>
      <c r="G4289" s="46">
        <v>41</v>
      </c>
      <c r="H4289" s="46">
        <v>51</v>
      </c>
      <c r="I4289" s="46">
        <v>22</v>
      </c>
      <c r="J4289" t="s">
        <v>150</v>
      </c>
      <c r="K4289" t="s">
        <v>90</v>
      </c>
      <c r="L4289" s="46">
        <v>2545</v>
      </c>
      <c r="M4289" s="46">
        <v>36</v>
      </c>
      <c r="N4289" s="46">
        <v>35.1</v>
      </c>
      <c r="O4289" s="46">
        <v>125</v>
      </c>
      <c r="P4289" s="46">
        <f t="shared" si="486"/>
        <v>1</v>
      </c>
      <c r="R4289" s="67" t="s">
        <v>3485</v>
      </c>
      <c r="S4289" s="67">
        <f>COUNTIF(Y$2:$Y$100,R4289)</f>
        <v>0</v>
      </c>
      <c r="V4289" s="67">
        <f t="shared" si="487"/>
        <v>0</v>
      </c>
      <c r="X4289"/>
      <c r="Y4289" s="67" t="str">
        <f t="shared" si="491"/>
        <v xml:space="preserve"> </v>
      </c>
      <c r="AB4289" t="s">
        <v>90</v>
      </c>
      <c r="AC4289" s="46">
        <v>2545</v>
      </c>
      <c r="AD4289" s="46">
        <v>36</v>
      </c>
      <c r="AE4289" s="46">
        <v>35.1</v>
      </c>
      <c r="AF4289" s="46">
        <v>125</v>
      </c>
      <c r="AH4289" s="70" t="str">
        <f t="shared" si="488"/>
        <v/>
      </c>
      <c r="AI4289" s="70" t="str">
        <f t="shared" si="489"/>
        <v/>
      </c>
      <c r="AJ4289" s="70" t="str">
        <f t="shared" si="490"/>
        <v>X</v>
      </c>
      <c r="AK4289" s="70" t="str" cm="1">
        <f t="array" ref="AK4289">_xlfn.IFS(AH4289&lt;&gt;"","1",AI4289&lt;&gt;"","2",AJ4289&lt;&gt;"","3")</f>
        <v>3</v>
      </c>
    </row>
    <row r="4290" spans="1:37" x14ac:dyDescent="0.25">
      <c r="A4290" t="s">
        <v>3474</v>
      </c>
      <c r="B4290" t="s">
        <v>272</v>
      </c>
      <c r="C4290" s="67" t="str">
        <f t="shared" ref="C4290:C4353" si="492">CONCATENATE(B4290," ",A4290)</f>
        <v>Reese O'Driscoll</v>
      </c>
      <c r="D4290" s="71" t="str" cm="1">
        <f t="array" ref="D4290">_xlfn.IFS(AK4290="1",CONCATENATE(C4290,"Regional"),AK4290="2",CONCATENATE(C4290,"Sectional"),AK4290="3",CONCATENATE(C4290,COUNTIF($C$1:C4290,C4290)))</f>
        <v>Reese O'Driscoll5</v>
      </c>
      <c r="E4290" s="66">
        <v>45175.625</v>
      </c>
      <c r="F4290" t="s">
        <v>797</v>
      </c>
      <c r="G4290" s="46">
        <v>41</v>
      </c>
      <c r="H4290" s="46">
        <v>52</v>
      </c>
      <c r="I4290" s="46">
        <v>26</v>
      </c>
      <c r="J4290" t="s">
        <v>150</v>
      </c>
      <c r="K4290" t="s">
        <v>90</v>
      </c>
      <c r="L4290" s="46">
        <v>2545</v>
      </c>
      <c r="M4290" s="46">
        <v>36</v>
      </c>
      <c r="N4290" s="46">
        <v>35.1</v>
      </c>
      <c r="O4290" s="46">
        <v>125</v>
      </c>
      <c r="P4290" s="46">
        <f t="shared" ref="P4290:P4353" si="493">IF(L4290&gt;4000,2,1)</f>
        <v>1</v>
      </c>
      <c r="R4290" s="67" t="s">
        <v>3475</v>
      </c>
      <c r="S4290" s="67">
        <f>COUNTIF(Y$2:$Y$100,R4290)</f>
        <v>0</v>
      </c>
      <c r="V4290" s="67">
        <f t="shared" ref="V4290:V4353" si="494">COUNTIF(R4290:R6913,Y4290)</f>
        <v>0</v>
      </c>
      <c r="X4290"/>
      <c r="Y4290" s="67" t="str">
        <f t="shared" si="491"/>
        <v xml:space="preserve"> </v>
      </c>
      <c r="AB4290" t="s">
        <v>90</v>
      </c>
      <c r="AC4290" s="46">
        <v>2545</v>
      </c>
      <c r="AD4290" s="46">
        <v>36</v>
      </c>
      <c r="AE4290" s="46">
        <v>35.1</v>
      </c>
      <c r="AF4290" s="46">
        <v>125</v>
      </c>
      <c r="AH4290" s="70" t="str">
        <f t="shared" ref="AH4290:AH4353" si="495">IF(ISNUMBER(SEARCH("regional",$F4290)),$F4290,"")</f>
        <v/>
      </c>
      <c r="AI4290" s="70" t="str">
        <f t="shared" ref="AI4290:AI4353" si="496">IF(ISNUMBER(SEARCH("sectional",$F4290)),$F4290,"")</f>
        <v/>
      </c>
      <c r="AJ4290" s="70" t="str">
        <f t="shared" ref="AJ4290:AJ4353" si="497">IF(AND(AH4290="",AI4290=""),"X","")</f>
        <v>X</v>
      </c>
      <c r="AK4290" s="70" t="str" cm="1">
        <f t="array" ref="AK4290">_xlfn.IFS(AH4290&lt;&gt;"","1",AI4290&lt;&gt;"","2",AJ4290&lt;&gt;"","3")</f>
        <v>3</v>
      </c>
    </row>
    <row r="4291" spans="1:37" x14ac:dyDescent="0.25">
      <c r="A4291" t="s">
        <v>794</v>
      </c>
      <c r="B4291" t="s">
        <v>781</v>
      </c>
      <c r="C4291" s="67" t="str">
        <f t="shared" si="492"/>
        <v>Maureen Schlifske</v>
      </c>
      <c r="D4291" s="71" t="str" cm="1">
        <f t="array" ref="D4291">_xlfn.IFS(AK4291="1",CONCATENATE(C4291,"Regional"),AK4291="2",CONCATENATE(C4291,"Sectional"),AK4291="3",CONCATENATE(C4291,COUNTIF($C$1:C4291,C4291)))</f>
        <v>Maureen Schlifske4</v>
      </c>
      <c r="E4291" s="66">
        <v>45175.625</v>
      </c>
      <c r="F4291" t="s">
        <v>797</v>
      </c>
      <c r="G4291" s="46">
        <v>41</v>
      </c>
      <c r="H4291" s="46">
        <v>52</v>
      </c>
      <c r="I4291" s="46">
        <v>26</v>
      </c>
      <c r="J4291" t="s">
        <v>150</v>
      </c>
      <c r="K4291" t="s">
        <v>90</v>
      </c>
      <c r="L4291" s="46">
        <v>2545</v>
      </c>
      <c r="M4291" s="46">
        <v>36</v>
      </c>
      <c r="N4291" s="46">
        <v>35.1</v>
      </c>
      <c r="O4291" s="46">
        <v>125</v>
      </c>
      <c r="P4291" s="46">
        <f t="shared" si="493"/>
        <v>1</v>
      </c>
      <c r="R4291" s="67" t="s">
        <v>3617</v>
      </c>
      <c r="S4291" s="67">
        <f>COUNTIF(Y$2:$Y$100,R4291)</f>
        <v>0</v>
      </c>
      <c r="V4291" s="67">
        <f t="shared" si="494"/>
        <v>0</v>
      </c>
      <c r="X4291"/>
      <c r="Y4291" s="67" t="str">
        <f t="shared" si="491"/>
        <v xml:space="preserve"> </v>
      </c>
      <c r="AB4291" t="s">
        <v>90</v>
      </c>
      <c r="AC4291" s="46">
        <v>2545</v>
      </c>
      <c r="AD4291" s="46">
        <v>36</v>
      </c>
      <c r="AE4291" s="46">
        <v>35.1</v>
      </c>
      <c r="AF4291" s="46">
        <v>125</v>
      </c>
      <c r="AH4291" s="70" t="str">
        <f t="shared" si="495"/>
        <v/>
      </c>
      <c r="AI4291" s="70" t="str">
        <f t="shared" si="496"/>
        <v/>
      </c>
      <c r="AJ4291" s="70" t="str">
        <f t="shared" si="497"/>
        <v>X</v>
      </c>
      <c r="AK4291" s="70" t="str" cm="1">
        <f t="array" ref="AK4291">_xlfn.IFS(AH4291&lt;&gt;"","1",AI4291&lt;&gt;"","2",AJ4291&lt;&gt;"","3")</f>
        <v>3</v>
      </c>
    </row>
    <row r="4292" spans="1:37" x14ac:dyDescent="0.25">
      <c r="A4292" t="s">
        <v>732</v>
      </c>
      <c r="B4292" t="s">
        <v>733</v>
      </c>
      <c r="C4292" s="67" t="str">
        <f t="shared" si="492"/>
        <v>Martina Hudaj</v>
      </c>
      <c r="D4292" s="71" t="str" cm="1">
        <f t="array" ref="D4292">_xlfn.IFS(AK4292="1",CONCATENATE(C4292,"Regional"),AK4292="2",CONCATENATE(C4292,"Sectional"),AK4292="3",CONCATENATE(C4292,COUNTIF($C$1:C4292,C4292)))</f>
        <v>Martina Hudaj7</v>
      </c>
      <c r="E4292" s="66">
        <v>45175.625</v>
      </c>
      <c r="F4292" t="s">
        <v>797</v>
      </c>
      <c r="G4292" s="46">
        <v>41</v>
      </c>
      <c r="H4292" s="46">
        <v>52</v>
      </c>
      <c r="I4292" s="46">
        <v>26</v>
      </c>
      <c r="J4292" t="s">
        <v>150</v>
      </c>
      <c r="K4292" t="s">
        <v>90</v>
      </c>
      <c r="L4292" s="46">
        <v>2545</v>
      </c>
      <c r="M4292" s="46">
        <v>36</v>
      </c>
      <c r="N4292" s="46">
        <v>35.1</v>
      </c>
      <c r="O4292" s="46">
        <v>125</v>
      </c>
      <c r="P4292" s="46">
        <f t="shared" si="493"/>
        <v>1</v>
      </c>
      <c r="R4292" s="67" t="s">
        <v>1326</v>
      </c>
      <c r="S4292" s="67">
        <f>COUNTIF(Y$2:$Y$100,R4292)</f>
        <v>0</v>
      </c>
      <c r="V4292" s="67">
        <f t="shared" si="494"/>
        <v>0</v>
      </c>
      <c r="X4292"/>
      <c r="Y4292" s="67" t="str">
        <f t="shared" si="491"/>
        <v xml:space="preserve"> </v>
      </c>
      <c r="AB4292" t="s">
        <v>90</v>
      </c>
      <c r="AC4292" s="46">
        <v>2545</v>
      </c>
      <c r="AD4292" s="46">
        <v>36</v>
      </c>
      <c r="AE4292" s="46">
        <v>35.1</v>
      </c>
      <c r="AF4292" s="46">
        <v>125</v>
      </c>
      <c r="AH4292" s="70" t="str">
        <f t="shared" si="495"/>
        <v/>
      </c>
      <c r="AI4292" s="70" t="str">
        <f t="shared" si="496"/>
        <v/>
      </c>
      <c r="AJ4292" s="70" t="str">
        <f t="shared" si="497"/>
        <v>X</v>
      </c>
      <c r="AK4292" s="70" t="str" cm="1">
        <f t="array" ref="AK4292">_xlfn.IFS(AH4292&lt;&gt;"","1",AI4292&lt;&gt;"","2",AJ4292&lt;&gt;"","3")</f>
        <v>3</v>
      </c>
    </row>
    <row r="4293" spans="1:37" x14ac:dyDescent="0.25">
      <c r="A4293" t="s">
        <v>363</v>
      </c>
      <c r="B4293" t="s">
        <v>504</v>
      </c>
      <c r="C4293" s="67" t="str">
        <f t="shared" si="492"/>
        <v>Courtney Stapleton</v>
      </c>
      <c r="D4293" s="71" t="str" cm="1">
        <f t="array" ref="D4293">_xlfn.IFS(AK4293="1",CONCATENATE(C4293,"Regional"),AK4293="2",CONCATENATE(C4293,"Sectional"),AK4293="3",CONCATENATE(C4293,COUNTIF($C$1:C4293,C4293)))</f>
        <v>Courtney Stapleton3</v>
      </c>
      <c r="E4293" s="66">
        <v>45175.625</v>
      </c>
      <c r="F4293" t="s">
        <v>797</v>
      </c>
      <c r="G4293" s="46">
        <v>41</v>
      </c>
      <c r="H4293" s="46">
        <v>52</v>
      </c>
      <c r="I4293" s="46">
        <v>26</v>
      </c>
      <c r="J4293" t="s">
        <v>150</v>
      </c>
      <c r="K4293" t="s">
        <v>90</v>
      </c>
      <c r="L4293" s="46">
        <v>2545</v>
      </c>
      <c r="M4293" s="46">
        <v>36</v>
      </c>
      <c r="N4293" s="46">
        <v>35.1</v>
      </c>
      <c r="O4293" s="46">
        <v>125</v>
      </c>
      <c r="P4293" s="46">
        <f t="shared" si="493"/>
        <v>1</v>
      </c>
      <c r="R4293" s="67" t="s">
        <v>3021</v>
      </c>
      <c r="S4293" s="67">
        <f>COUNTIF(Y$2:$Y$100,R4293)</f>
        <v>0</v>
      </c>
      <c r="V4293" s="67">
        <f t="shared" si="494"/>
        <v>0</v>
      </c>
      <c r="X4293"/>
      <c r="Y4293" s="67" t="str">
        <f t="shared" si="491"/>
        <v xml:space="preserve"> </v>
      </c>
      <c r="AB4293" t="s">
        <v>90</v>
      </c>
      <c r="AC4293" s="46">
        <v>2545</v>
      </c>
      <c r="AD4293" s="46">
        <v>36</v>
      </c>
      <c r="AE4293" s="46">
        <v>35.1</v>
      </c>
      <c r="AF4293" s="46">
        <v>125</v>
      </c>
      <c r="AH4293" s="70" t="str">
        <f t="shared" si="495"/>
        <v/>
      </c>
      <c r="AI4293" s="70" t="str">
        <f t="shared" si="496"/>
        <v/>
      </c>
      <c r="AJ4293" s="70" t="str">
        <f t="shared" si="497"/>
        <v>X</v>
      </c>
      <c r="AK4293" s="70" t="str" cm="1">
        <f t="array" ref="AK4293">_xlfn.IFS(AH4293&lt;&gt;"","1",AI4293&lt;&gt;"","2",AJ4293&lt;&gt;"","3")</f>
        <v>3</v>
      </c>
    </row>
    <row r="4294" spans="1:37" x14ac:dyDescent="0.25">
      <c r="A4294" t="s">
        <v>2011</v>
      </c>
      <c r="B4294" t="s">
        <v>187</v>
      </c>
      <c r="C4294" s="67" t="str">
        <f t="shared" si="492"/>
        <v>Ava Mauhar</v>
      </c>
      <c r="D4294" s="71" t="str" cm="1">
        <f t="array" ref="D4294">_xlfn.IFS(AK4294="1",CONCATENATE(C4294,"Regional"),AK4294="2",CONCATENATE(C4294,"Sectional"),AK4294="3",CONCATENATE(C4294,COUNTIF($C$1:C4294,C4294)))</f>
        <v>Ava Mauhar2</v>
      </c>
      <c r="E4294" s="66">
        <v>45175.625</v>
      </c>
      <c r="F4294" t="s">
        <v>797</v>
      </c>
      <c r="G4294" s="46">
        <v>41</v>
      </c>
      <c r="H4294" s="46">
        <v>53</v>
      </c>
      <c r="I4294" s="46">
        <v>30</v>
      </c>
      <c r="J4294" t="s">
        <v>150</v>
      </c>
      <c r="K4294" t="s">
        <v>90</v>
      </c>
      <c r="L4294" s="46">
        <v>2545</v>
      </c>
      <c r="M4294" s="46">
        <v>36</v>
      </c>
      <c r="N4294" s="46">
        <v>35.1</v>
      </c>
      <c r="O4294" s="46">
        <v>125</v>
      </c>
      <c r="P4294" s="46">
        <f t="shared" si="493"/>
        <v>1</v>
      </c>
      <c r="R4294" s="67" t="s">
        <v>3024</v>
      </c>
      <c r="S4294" s="67">
        <f>COUNTIF(Y$2:$Y$100,R4294)</f>
        <v>0</v>
      </c>
      <c r="V4294" s="67">
        <f t="shared" si="494"/>
        <v>0</v>
      </c>
      <c r="X4294"/>
      <c r="Y4294" s="67" t="str">
        <f t="shared" si="491"/>
        <v xml:space="preserve"> </v>
      </c>
      <c r="AB4294" t="s">
        <v>90</v>
      </c>
      <c r="AC4294" s="46">
        <v>2545</v>
      </c>
      <c r="AD4294" s="46">
        <v>36</v>
      </c>
      <c r="AE4294" s="46">
        <v>35.1</v>
      </c>
      <c r="AF4294" s="46">
        <v>125</v>
      </c>
      <c r="AH4294" s="70" t="str">
        <f t="shared" si="495"/>
        <v/>
      </c>
      <c r="AI4294" s="70" t="str">
        <f t="shared" si="496"/>
        <v/>
      </c>
      <c r="AJ4294" s="70" t="str">
        <f t="shared" si="497"/>
        <v>X</v>
      </c>
      <c r="AK4294" s="70" t="str" cm="1">
        <f t="array" ref="AK4294">_xlfn.IFS(AH4294&lt;&gt;"","1",AI4294&lt;&gt;"","2",AJ4294&lt;&gt;"","3")</f>
        <v>3</v>
      </c>
    </row>
    <row r="4295" spans="1:37" x14ac:dyDescent="0.25">
      <c r="A4295" t="s">
        <v>997</v>
      </c>
      <c r="B4295" t="s">
        <v>773</v>
      </c>
      <c r="C4295" s="67" t="str">
        <f t="shared" si="492"/>
        <v>Ashley Gilroy</v>
      </c>
      <c r="D4295" s="71" t="str" cm="1">
        <f t="array" ref="D4295">_xlfn.IFS(AK4295="1",CONCATENATE(C4295,"Regional"),AK4295="2",CONCATENATE(C4295,"Sectional"),AK4295="3",CONCATENATE(C4295,COUNTIF($C$1:C4295,C4295)))</f>
        <v>Ashley Gilroy6</v>
      </c>
      <c r="E4295" s="66">
        <v>45175.625</v>
      </c>
      <c r="F4295" t="s">
        <v>797</v>
      </c>
      <c r="G4295" s="46">
        <v>41</v>
      </c>
      <c r="H4295" s="46">
        <v>53</v>
      </c>
      <c r="I4295" s="46">
        <v>30</v>
      </c>
      <c r="J4295" t="s">
        <v>150</v>
      </c>
      <c r="K4295" t="s">
        <v>90</v>
      </c>
      <c r="L4295" s="46">
        <v>2545</v>
      </c>
      <c r="M4295" s="46">
        <v>36</v>
      </c>
      <c r="N4295" s="46">
        <v>35.1</v>
      </c>
      <c r="O4295" s="46">
        <v>125</v>
      </c>
      <c r="P4295" s="46">
        <f t="shared" si="493"/>
        <v>1</v>
      </c>
      <c r="R4295" s="67" t="s">
        <v>1500</v>
      </c>
      <c r="S4295" s="67">
        <f>COUNTIF(Y$2:$Y$100,R4295)</f>
        <v>0</v>
      </c>
      <c r="V4295" s="67">
        <f t="shared" si="494"/>
        <v>0</v>
      </c>
      <c r="X4295"/>
      <c r="Y4295" s="67" t="str">
        <f t="shared" si="491"/>
        <v xml:space="preserve"> </v>
      </c>
      <c r="AB4295" t="s">
        <v>90</v>
      </c>
      <c r="AC4295" s="46">
        <v>2545</v>
      </c>
      <c r="AD4295" s="46">
        <v>36</v>
      </c>
      <c r="AE4295" s="46">
        <v>35.1</v>
      </c>
      <c r="AF4295" s="46">
        <v>125</v>
      </c>
      <c r="AH4295" s="70" t="str">
        <f t="shared" si="495"/>
        <v/>
      </c>
      <c r="AI4295" s="70" t="str">
        <f t="shared" si="496"/>
        <v/>
      </c>
      <c r="AJ4295" s="70" t="str">
        <f t="shared" si="497"/>
        <v>X</v>
      </c>
      <c r="AK4295" s="70" t="str" cm="1">
        <f t="array" ref="AK4295">_xlfn.IFS(AH4295&lt;&gt;"","1",AI4295&lt;&gt;"","2",AJ4295&lt;&gt;"","3")</f>
        <v>3</v>
      </c>
    </row>
    <row r="4296" spans="1:37" x14ac:dyDescent="0.25">
      <c r="A4296" t="s">
        <v>774</v>
      </c>
      <c r="B4296" t="s">
        <v>443</v>
      </c>
      <c r="C4296" s="67" t="str">
        <f t="shared" si="492"/>
        <v>Emily Gomez</v>
      </c>
      <c r="D4296" s="71" t="str" cm="1">
        <f t="array" ref="D4296">_xlfn.IFS(AK4296="1",CONCATENATE(C4296,"Regional"),AK4296="2",CONCATENATE(C4296,"Sectional"),AK4296="3",CONCATENATE(C4296,COUNTIF($C$1:C4296,C4296)))</f>
        <v>Emily Gomez3</v>
      </c>
      <c r="E4296" s="66">
        <v>45175.625</v>
      </c>
      <c r="F4296" t="s">
        <v>797</v>
      </c>
      <c r="G4296" s="46">
        <v>41</v>
      </c>
      <c r="H4296" s="46">
        <v>53</v>
      </c>
      <c r="I4296" s="46">
        <v>30</v>
      </c>
      <c r="J4296" t="s">
        <v>150</v>
      </c>
      <c r="K4296" t="s">
        <v>90</v>
      </c>
      <c r="L4296" s="46">
        <v>2545</v>
      </c>
      <c r="M4296" s="46">
        <v>36</v>
      </c>
      <c r="N4296" s="46">
        <v>35.1</v>
      </c>
      <c r="O4296" s="46">
        <v>125</v>
      </c>
      <c r="P4296" s="46">
        <f t="shared" si="493"/>
        <v>1</v>
      </c>
      <c r="R4296" s="67" t="s">
        <v>1356</v>
      </c>
      <c r="S4296" s="67">
        <f>COUNTIF(Y$2:$Y$100,R4296)</f>
        <v>0</v>
      </c>
      <c r="V4296" s="67">
        <f t="shared" si="494"/>
        <v>0</v>
      </c>
      <c r="X4296"/>
      <c r="Y4296" s="67" t="str">
        <f t="shared" si="491"/>
        <v xml:space="preserve"> </v>
      </c>
      <c r="AB4296" t="s">
        <v>90</v>
      </c>
      <c r="AC4296" s="46">
        <v>2545</v>
      </c>
      <c r="AD4296" s="46">
        <v>36</v>
      </c>
      <c r="AE4296" s="46">
        <v>35.1</v>
      </c>
      <c r="AF4296" s="46">
        <v>125</v>
      </c>
      <c r="AH4296" s="70" t="str">
        <f t="shared" si="495"/>
        <v/>
      </c>
      <c r="AI4296" s="70" t="str">
        <f t="shared" si="496"/>
        <v/>
      </c>
      <c r="AJ4296" s="70" t="str">
        <f t="shared" si="497"/>
        <v>X</v>
      </c>
      <c r="AK4296" s="70" t="str" cm="1">
        <f t="array" ref="AK4296">_xlfn.IFS(AH4296&lt;&gt;"","1",AI4296&lt;&gt;"","2",AJ4296&lt;&gt;"","3")</f>
        <v>3</v>
      </c>
    </row>
    <row r="4297" spans="1:37" x14ac:dyDescent="0.25">
      <c r="A4297" t="s">
        <v>798</v>
      </c>
      <c r="B4297" t="s">
        <v>765</v>
      </c>
      <c r="C4297" s="67" t="str">
        <f t="shared" si="492"/>
        <v>Clare Sperka</v>
      </c>
      <c r="D4297" s="71" t="str" cm="1">
        <f t="array" ref="D4297">_xlfn.IFS(AK4297="1",CONCATENATE(C4297,"Regional"),AK4297="2",CONCATENATE(C4297,"Sectional"),AK4297="3",CONCATENATE(C4297,COUNTIF($C$1:C4297,C4297)))</f>
        <v>Clare Sperka7</v>
      </c>
      <c r="E4297" s="66">
        <v>45175.625</v>
      </c>
      <c r="F4297" t="s">
        <v>797</v>
      </c>
      <c r="G4297" s="46">
        <v>41</v>
      </c>
      <c r="H4297" s="46">
        <v>53</v>
      </c>
      <c r="I4297" s="46">
        <v>30</v>
      </c>
      <c r="J4297" t="s">
        <v>150</v>
      </c>
      <c r="K4297" t="s">
        <v>90</v>
      </c>
      <c r="L4297" s="46">
        <v>2545</v>
      </c>
      <c r="M4297" s="46">
        <v>36</v>
      </c>
      <c r="N4297" s="46">
        <v>35.1</v>
      </c>
      <c r="O4297" s="46">
        <v>125</v>
      </c>
      <c r="P4297" s="46">
        <f t="shared" si="493"/>
        <v>1</v>
      </c>
      <c r="R4297" s="67" t="s">
        <v>1376</v>
      </c>
      <c r="S4297" s="67">
        <f>COUNTIF(Y$2:$Y$100,R4297)</f>
        <v>0</v>
      </c>
      <c r="V4297" s="67">
        <f t="shared" si="494"/>
        <v>0</v>
      </c>
      <c r="X4297"/>
      <c r="Y4297" s="67" t="str">
        <f t="shared" ref="Y4297:Y4328" si="498">CONCATENATE(W4297," ",X4297)</f>
        <v xml:space="preserve"> </v>
      </c>
      <c r="AB4297" t="s">
        <v>90</v>
      </c>
      <c r="AC4297" s="46">
        <v>2545</v>
      </c>
      <c r="AD4297" s="46">
        <v>36</v>
      </c>
      <c r="AE4297" s="46">
        <v>35.1</v>
      </c>
      <c r="AF4297" s="46">
        <v>125</v>
      </c>
      <c r="AH4297" s="70" t="str">
        <f t="shared" si="495"/>
        <v/>
      </c>
      <c r="AI4297" s="70" t="str">
        <f t="shared" si="496"/>
        <v/>
      </c>
      <c r="AJ4297" s="70" t="str">
        <f t="shared" si="497"/>
        <v>X</v>
      </c>
      <c r="AK4297" s="70" t="str" cm="1">
        <f t="array" ref="AK4297">_xlfn.IFS(AH4297&lt;&gt;"","1",AI4297&lt;&gt;"","2",AJ4297&lt;&gt;"","3")</f>
        <v>3</v>
      </c>
    </row>
    <row r="4298" spans="1:37" x14ac:dyDescent="0.25">
      <c r="A4298" t="s">
        <v>766</v>
      </c>
      <c r="B4298" t="s">
        <v>313</v>
      </c>
      <c r="C4298" s="67" t="str">
        <f t="shared" si="492"/>
        <v>Avery Sallmann</v>
      </c>
      <c r="D4298" s="71" t="str" cm="1">
        <f t="array" ref="D4298">_xlfn.IFS(AK4298="1",CONCATENATE(C4298,"Regional"),AK4298="2",CONCATENATE(C4298,"Sectional"),AK4298="3",CONCATENATE(C4298,COUNTIF($C$1:C4298,C4298)))</f>
        <v>Avery Sallmann7</v>
      </c>
      <c r="E4298" s="66">
        <v>45175.625</v>
      </c>
      <c r="F4298" t="s">
        <v>797</v>
      </c>
      <c r="G4298" s="46">
        <v>41</v>
      </c>
      <c r="H4298" s="46">
        <v>54</v>
      </c>
      <c r="I4298" s="46">
        <v>34</v>
      </c>
      <c r="J4298" t="s">
        <v>150</v>
      </c>
      <c r="K4298" t="s">
        <v>90</v>
      </c>
      <c r="L4298" s="46">
        <v>2545</v>
      </c>
      <c r="M4298" s="46">
        <v>36</v>
      </c>
      <c r="N4298" s="46">
        <v>35.1</v>
      </c>
      <c r="O4298" s="46">
        <v>125</v>
      </c>
      <c r="P4298" s="46">
        <f t="shared" si="493"/>
        <v>1</v>
      </c>
      <c r="R4298" s="67" t="s">
        <v>1351</v>
      </c>
      <c r="S4298" s="67">
        <f>COUNTIF(Y$2:$Y$100,R4298)</f>
        <v>0</v>
      </c>
      <c r="V4298" s="67">
        <f t="shared" si="494"/>
        <v>0</v>
      </c>
      <c r="X4298"/>
      <c r="Y4298" s="67" t="str">
        <f t="shared" si="498"/>
        <v xml:space="preserve"> </v>
      </c>
      <c r="AB4298" t="s">
        <v>90</v>
      </c>
      <c r="AC4298" s="46">
        <v>2545</v>
      </c>
      <c r="AD4298" s="46">
        <v>36</v>
      </c>
      <c r="AE4298" s="46">
        <v>35.1</v>
      </c>
      <c r="AF4298" s="46">
        <v>125</v>
      </c>
      <c r="AH4298" s="70" t="str">
        <f t="shared" si="495"/>
        <v/>
      </c>
      <c r="AI4298" s="70" t="str">
        <f t="shared" si="496"/>
        <v/>
      </c>
      <c r="AJ4298" s="70" t="str">
        <f t="shared" si="497"/>
        <v>X</v>
      </c>
      <c r="AK4298" s="70" t="str" cm="1">
        <f t="array" ref="AK4298">_xlfn.IFS(AH4298&lt;&gt;"","1",AI4298&lt;&gt;"","2",AJ4298&lt;&gt;"","3")</f>
        <v>3</v>
      </c>
    </row>
    <row r="4299" spans="1:37" x14ac:dyDescent="0.25">
      <c r="A4299" t="s">
        <v>321</v>
      </c>
      <c r="B4299" t="s">
        <v>1002</v>
      </c>
      <c r="C4299" s="67" t="str">
        <f t="shared" si="492"/>
        <v>Landry Nelson</v>
      </c>
      <c r="D4299" s="71" t="str" cm="1">
        <f t="array" ref="D4299">_xlfn.IFS(AK4299="1",CONCATENATE(C4299,"Regional"),AK4299="2",CONCATENATE(C4299,"Sectional"),AK4299="3",CONCATENATE(C4299,COUNTIF($C$1:C4299,C4299)))</f>
        <v>Landry Nelson5</v>
      </c>
      <c r="E4299" s="66">
        <v>45175.625</v>
      </c>
      <c r="F4299" t="s">
        <v>797</v>
      </c>
      <c r="G4299" s="46">
        <v>41</v>
      </c>
      <c r="H4299" s="46">
        <v>54</v>
      </c>
      <c r="I4299" s="46">
        <v>34</v>
      </c>
      <c r="J4299" t="s">
        <v>150</v>
      </c>
      <c r="K4299" t="s">
        <v>90</v>
      </c>
      <c r="L4299" s="46">
        <v>2545</v>
      </c>
      <c r="M4299" s="46">
        <v>36</v>
      </c>
      <c r="N4299" s="46">
        <v>35.1</v>
      </c>
      <c r="O4299" s="46">
        <v>125</v>
      </c>
      <c r="P4299" s="46">
        <f t="shared" si="493"/>
        <v>1</v>
      </c>
      <c r="R4299" s="67" t="s">
        <v>1504</v>
      </c>
      <c r="S4299" s="67">
        <f>COUNTIF(Y$2:$Y$100,R4299)</f>
        <v>0</v>
      </c>
      <c r="V4299" s="67">
        <f t="shared" si="494"/>
        <v>0</v>
      </c>
      <c r="X4299"/>
      <c r="Y4299" s="67" t="str">
        <f t="shared" si="498"/>
        <v xml:space="preserve"> </v>
      </c>
      <c r="AB4299" t="s">
        <v>90</v>
      </c>
      <c r="AC4299" s="46">
        <v>2545</v>
      </c>
      <c r="AD4299" s="46">
        <v>36</v>
      </c>
      <c r="AE4299" s="46">
        <v>35.1</v>
      </c>
      <c r="AF4299" s="46">
        <v>125</v>
      </c>
      <c r="AH4299" s="70" t="str">
        <f t="shared" si="495"/>
        <v/>
      </c>
      <c r="AI4299" s="70" t="str">
        <f t="shared" si="496"/>
        <v/>
      </c>
      <c r="AJ4299" s="70" t="str">
        <f t="shared" si="497"/>
        <v>X</v>
      </c>
      <c r="AK4299" s="70" t="str" cm="1">
        <f t="array" ref="AK4299">_xlfn.IFS(AH4299&lt;&gt;"","1",AI4299&lt;&gt;"","2",AJ4299&lt;&gt;"","3")</f>
        <v>3</v>
      </c>
    </row>
    <row r="4300" spans="1:37" x14ac:dyDescent="0.25">
      <c r="A4300" t="s">
        <v>794</v>
      </c>
      <c r="B4300" t="s">
        <v>795</v>
      </c>
      <c r="C4300" s="67" t="str">
        <f t="shared" si="492"/>
        <v>MaryGrace Schlifske</v>
      </c>
      <c r="D4300" s="71" t="str" cm="1">
        <f t="array" ref="D4300">_xlfn.IFS(AK4300="1",CONCATENATE(C4300,"Regional"),AK4300="2",CONCATENATE(C4300,"Sectional"),AK4300="3",CONCATENATE(C4300,COUNTIF($C$1:C4300,C4300)))</f>
        <v>MaryGrace Schlifske4</v>
      </c>
      <c r="E4300" s="66">
        <v>45175.625</v>
      </c>
      <c r="F4300" t="s">
        <v>797</v>
      </c>
      <c r="G4300" s="46">
        <v>41</v>
      </c>
      <c r="H4300" s="46">
        <v>55</v>
      </c>
      <c r="I4300" s="46">
        <v>36</v>
      </c>
      <c r="J4300" t="s">
        <v>150</v>
      </c>
      <c r="K4300" t="s">
        <v>90</v>
      </c>
      <c r="L4300" s="46">
        <v>2545</v>
      </c>
      <c r="M4300" s="46">
        <v>36</v>
      </c>
      <c r="N4300" s="46">
        <v>35.1</v>
      </c>
      <c r="O4300" s="46">
        <v>125</v>
      </c>
      <c r="P4300" s="46">
        <f t="shared" si="493"/>
        <v>1</v>
      </c>
      <c r="R4300" s="67" t="s">
        <v>1374</v>
      </c>
      <c r="S4300" s="67">
        <f>COUNTIF(Y$2:$Y$100,R4300)</f>
        <v>0</v>
      </c>
      <c r="V4300" s="67">
        <f t="shared" si="494"/>
        <v>0</v>
      </c>
      <c r="X4300"/>
      <c r="Y4300" s="67" t="str">
        <f t="shared" si="498"/>
        <v xml:space="preserve"> </v>
      </c>
      <c r="AB4300" t="s">
        <v>90</v>
      </c>
      <c r="AC4300" s="46">
        <v>2545</v>
      </c>
      <c r="AD4300" s="46">
        <v>36</v>
      </c>
      <c r="AE4300" s="46">
        <v>35.1</v>
      </c>
      <c r="AF4300" s="46">
        <v>125</v>
      </c>
      <c r="AH4300" s="70" t="str">
        <f t="shared" si="495"/>
        <v/>
      </c>
      <c r="AI4300" s="70" t="str">
        <f t="shared" si="496"/>
        <v/>
      </c>
      <c r="AJ4300" s="70" t="str">
        <f t="shared" si="497"/>
        <v>X</v>
      </c>
      <c r="AK4300" s="70" t="str" cm="1">
        <f t="array" ref="AK4300">_xlfn.IFS(AH4300&lt;&gt;"","1",AI4300&lt;&gt;"","2",AJ4300&lt;&gt;"","3")</f>
        <v>3</v>
      </c>
    </row>
    <row r="4301" spans="1:37" x14ac:dyDescent="0.25">
      <c r="A4301" t="s">
        <v>1936</v>
      </c>
      <c r="B4301" t="s">
        <v>648</v>
      </c>
      <c r="C4301" s="67" t="str">
        <f t="shared" si="492"/>
        <v>Claire Girten</v>
      </c>
      <c r="D4301" s="71" t="str" cm="1">
        <f t="array" ref="D4301">_xlfn.IFS(AK4301="1",CONCATENATE(C4301,"Regional"),AK4301="2",CONCATENATE(C4301,"Sectional"),AK4301="3",CONCATENATE(C4301,COUNTIF($C$1:C4301,C4301)))</f>
        <v>Claire Girten7</v>
      </c>
      <c r="E4301" s="66">
        <v>45175.625</v>
      </c>
      <c r="F4301" t="s">
        <v>797</v>
      </c>
      <c r="G4301" s="46">
        <v>41</v>
      </c>
      <c r="H4301" s="46">
        <v>56</v>
      </c>
      <c r="I4301" s="46">
        <v>37</v>
      </c>
      <c r="J4301" t="s">
        <v>150</v>
      </c>
      <c r="K4301" t="s">
        <v>90</v>
      </c>
      <c r="L4301" s="46">
        <v>2545</v>
      </c>
      <c r="M4301" s="46">
        <v>36</v>
      </c>
      <c r="N4301" s="46">
        <v>35.1</v>
      </c>
      <c r="O4301" s="46">
        <v>125</v>
      </c>
      <c r="P4301" s="46">
        <f t="shared" si="493"/>
        <v>1</v>
      </c>
      <c r="R4301" s="67" t="s">
        <v>2952</v>
      </c>
      <c r="S4301" s="67">
        <f>COUNTIF(Y$2:$Y$100,R4301)</f>
        <v>0</v>
      </c>
      <c r="V4301" s="67">
        <f t="shared" si="494"/>
        <v>0</v>
      </c>
      <c r="X4301"/>
      <c r="Y4301" s="67" t="str">
        <f t="shared" si="498"/>
        <v xml:space="preserve"> </v>
      </c>
      <c r="AB4301" t="s">
        <v>90</v>
      </c>
      <c r="AC4301" s="46">
        <v>2545</v>
      </c>
      <c r="AD4301" s="46">
        <v>36</v>
      </c>
      <c r="AE4301" s="46">
        <v>35.1</v>
      </c>
      <c r="AF4301" s="46">
        <v>125</v>
      </c>
      <c r="AH4301" s="70" t="str">
        <f t="shared" si="495"/>
        <v/>
      </c>
      <c r="AI4301" s="70" t="str">
        <f t="shared" si="496"/>
        <v/>
      </c>
      <c r="AJ4301" s="70" t="str">
        <f t="shared" si="497"/>
        <v>X</v>
      </c>
      <c r="AK4301" s="70" t="str" cm="1">
        <f t="array" ref="AK4301">_xlfn.IFS(AH4301&lt;&gt;"","1",AI4301&lt;&gt;"","2",AJ4301&lt;&gt;"","3")</f>
        <v>3</v>
      </c>
    </row>
    <row r="4302" spans="1:37" x14ac:dyDescent="0.25">
      <c r="A4302" t="s">
        <v>1940</v>
      </c>
      <c r="B4302" t="s">
        <v>401</v>
      </c>
      <c r="C4302" s="67" t="str">
        <f t="shared" si="492"/>
        <v>Hannah Okel</v>
      </c>
      <c r="D4302" s="71" t="str" cm="1">
        <f t="array" ref="D4302">_xlfn.IFS(AK4302="1",CONCATENATE(C4302,"Regional"),AK4302="2",CONCATENATE(C4302,"Sectional"),AK4302="3",CONCATENATE(C4302,COUNTIF($C$1:C4302,C4302)))</f>
        <v>Hannah Okel7</v>
      </c>
      <c r="E4302" s="66">
        <v>45175.625</v>
      </c>
      <c r="F4302" t="s">
        <v>797</v>
      </c>
      <c r="G4302" s="46">
        <v>41</v>
      </c>
      <c r="H4302" s="46">
        <v>59</v>
      </c>
      <c r="I4302" s="46">
        <v>38</v>
      </c>
      <c r="J4302" t="s">
        <v>150</v>
      </c>
      <c r="K4302" t="s">
        <v>90</v>
      </c>
      <c r="L4302" s="46">
        <v>2545</v>
      </c>
      <c r="M4302" s="46">
        <v>36</v>
      </c>
      <c r="N4302" s="46">
        <v>35.1</v>
      </c>
      <c r="O4302" s="46">
        <v>125</v>
      </c>
      <c r="P4302" s="46">
        <f t="shared" si="493"/>
        <v>1</v>
      </c>
      <c r="R4302" s="67" t="s">
        <v>2957</v>
      </c>
      <c r="S4302" s="67">
        <f>COUNTIF(Y$2:$Y$100,R4302)</f>
        <v>0</v>
      </c>
      <c r="V4302" s="67">
        <f t="shared" si="494"/>
        <v>0</v>
      </c>
      <c r="X4302"/>
      <c r="Y4302" s="67" t="str">
        <f t="shared" si="498"/>
        <v xml:space="preserve"> </v>
      </c>
      <c r="AB4302" t="s">
        <v>90</v>
      </c>
      <c r="AC4302" s="46">
        <v>2545</v>
      </c>
      <c r="AD4302" s="46">
        <v>36</v>
      </c>
      <c r="AE4302" s="46">
        <v>35.1</v>
      </c>
      <c r="AF4302" s="46">
        <v>125</v>
      </c>
      <c r="AH4302" s="70" t="str">
        <f t="shared" si="495"/>
        <v/>
      </c>
      <c r="AI4302" s="70" t="str">
        <f t="shared" si="496"/>
        <v/>
      </c>
      <c r="AJ4302" s="70" t="str">
        <f t="shared" si="497"/>
        <v>X</v>
      </c>
      <c r="AK4302" s="70" t="str" cm="1">
        <f t="array" ref="AK4302">_xlfn.IFS(AH4302&lt;&gt;"","1",AI4302&lt;&gt;"","2",AJ4302&lt;&gt;"","3")</f>
        <v>3</v>
      </c>
    </row>
    <row r="4303" spans="1:37" x14ac:dyDescent="0.25">
      <c r="A4303" t="s">
        <v>229</v>
      </c>
      <c r="B4303" t="s">
        <v>2010</v>
      </c>
      <c r="C4303" s="67" t="str">
        <f t="shared" si="492"/>
        <v>Ciara Clark</v>
      </c>
      <c r="D4303" s="71" t="str" cm="1">
        <f t="array" ref="D4303">_xlfn.IFS(AK4303="1",CONCATENATE(C4303,"Regional"),AK4303="2",CONCATENATE(C4303,"Sectional"),AK4303="3",CONCATENATE(C4303,COUNTIF($C$1:C4303,C4303)))</f>
        <v>Ciara Clark5</v>
      </c>
      <c r="E4303" s="66">
        <v>45175.625</v>
      </c>
      <c r="F4303" t="s">
        <v>797</v>
      </c>
      <c r="G4303" s="46">
        <v>41</v>
      </c>
      <c r="H4303" s="46">
        <v>60</v>
      </c>
      <c r="I4303" s="46">
        <v>39</v>
      </c>
      <c r="J4303" t="s">
        <v>150</v>
      </c>
      <c r="K4303" t="s">
        <v>90</v>
      </c>
      <c r="L4303" s="46">
        <v>2545</v>
      </c>
      <c r="M4303" s="46">
        <v>36</v>
      </c>
      <c r="N4303" s="46">
        <v>35.1</v>
      </c>
      <c r="O4303" s="46">
        <v>125</v>
      </c>
      <c r="P4303" s="46">
        <f t="shared" si="493"/>
        <v>1</v>
      </c>
      <c r="R4303" s="67" t="s">
        <v>3023</v>
      </c>
      <c r="S4303" s="67">
        <f>COUNTIF(Y$2:$Y$100,R4303)</f>
        <v>0</v>
      </c>
      <c r="V4303" s="67">
        <f t="shared" si="494"/>
        <v>0</v>
      </c>
      <c r="X4303"/>
      <c r="Y4303" s="67" t="str">
        <f t="shared" si="498"/>
        <v xml:space="preserve"> </v>
      </c>
      <c r="AB4303" t="s">
        <v>90</v>
      </c>
      <c r="AC4303" s="46">
        <v>2545</v>
      </c>
      <c r="AD4303" s="46">
        <v>36</v>
      </c>
      <c r="AE4303" s="46">
        <v>35.1</v>
      </c>
      <c r="AF4303" s="46">
        <v>125</v>
      </c>
      <c r="AH4303" s="70" t="str">
        <f t="shared" si="495"/>
        <v/>
      </c>
      <c r="AI4303" s="70" t="str">
        <f t="shared" si="496"/>
        <v/>
      </c>
      <c r="AJ4303" s="70" t="str">
        <f t="shared" si="497"/>
        <v>X</v>
      </c>
      <c r="AK4303" s="70" t="str" cm="1">
        <f t="array" ref="AK4303">_xlfn.IFS(AH4303&lt;&gt;"","1",AI4303&lt;&gt;"","2",AJ4303&lt;&gt;"","3")</f>
        <v>3</v>
      </c>
    </row>
    <row r="4304" spans="1:37" x14ac:dyDescent="0.25">
      <c r="A4304" t="s">
        <v>779</v>
      </c>
      <c r="B4304" t="s">
        <v>780</v>
      </c>
      <c r="C4304" s="67" t="str">
        <f t="shared" si="492"/>
        <v>Marylin Lowden</v>
      </c>
      <c r="D4304" s="71" t="str" cm="1">
        <f t="array" ref="D4304">_xlfn.IFS(AK4304="1",CONCATENATE(C4304,"Regional"),AK4304="2",CONCATENATE(C4304,"Sectional"),AK4304="3",CONCATENATE(C4304,COUNTIF($C$1:C4304,C4304)))</f>
        <v>Marylin Lowden2</v>
      </c>
      <c r="E4304" s="66">
        <v>45175.625</v>
      </c>
      <c r="F4304" t="s">
        <v>797</v>
      </c>
      <c r="G4304" s="46">
        <v>41</v>
      </c>
      <c r="H4304" s="46">
        <v>61</v>
      </c>
      <c r="I4304" s="46">
        <v>40</v>
      </c>
      <c r="J4304" t="s">
        <v>150</v>
      </c>
      <c r="K4304" t="s">
        <v>90</v>
      </c>
      <c r="L4304" s="46">
        <v>2545</v>
      </c>
      <c r="M4304" s="46">
        <v>36</v>
      </c>
      <c r="N4304" s="46">
        <v>35.1</v>
      </c>
      <c r="O4304" s="46">
        <v>125</v>
      </c>
      <c r="P4304" s="46">
        <f t="shared" si="493"/>
        <v>1</v>
      </c>
      <c r="R4304" s="67" t="s">
        <v>1360</v>
      </c>
      <c r="S4304" s="67">
        <f>COUNTIF(Y$2:$Y$100,R4304)</f>
        <v>0</v>
      </c>
      <c r="V4304" s="67">
        <f t="shared" si="494"/>
        <v>0</v>
      </c>
      <c r="X4304"/>
      <c r="Y4304" s="67" t="str">
        <f t="shared" si="498"/>
        <v xml:space="preserve"> </v>
      </c>
      <c r="AB4304" t="s">
        <v>90</v>
      </c>
      <c r="AC4304" s="46">
        <v>2545</v>
      </c>
      <c r="AD4304" s="46">
        <v>36</v>
      </c>
      <c r="AE4304" s="46">
        <v>35.1</v>
      </c>
      <c r="AF4304" s="46">
        <v>125</v>
      </c>
      <c r="AH4304" s="70" t="str">
        <f t="shared" si="495"/>
        <v/>
      </c>
      <c r="AI4304" s="70" t="str">
        <f t="shared" si="496"/>
        <v/>
      </c>
      <c r="AJ4304" s="70" t="str">
        <f t="shared" si="497"/>
        <v>X</v>
      </c>
      <c r="AK4304" s="70" t="str" cm="1">
        <f t="array" ref="AK4304">_xlfn.IFS(AH4304&lt;&gt;"","1",AI4304&lt;&gt;"","2",AJ4304&lt;&gt;"","3")</f>
        <v>3</v>
      </c>
    </row>
    <row r="4305" spans="1:37" x14ac:dyDescent="0.25">
      <c r="A4305" t="s">
        <v>275</v>
      </c>
      <c r="B4305" t="s">
        <v>441</v>
      </c>
      <c r="C4305" s="67" t="str">
        <f t="shared" si="492"/>
        <v>Madison Johnson</v>
      </c>
      <c r="D4305" s="71" t="str" cm="1">
        <f t="array" ref="D4305">_xlfn.IFS(AK4305="1",CONCATENATE(C4305,"Regional"),AK4305="2",CONCATENATE(C4305,"Sectional"),AK4305="3",CONCATENATE(C4305,COUNTIF($C$1:C4305,C4305)))</f>
        <v>Madison Johnson5</v>
      </c>
      <c r="E4305" s="66">
        <v>45175.625</v>
      </c>
      <c r="F4305" t="s">
        <v>797</v>
      </c>
      <c r="G4305" s="46">
        <v>41</v>
      </c>
      <c r="H4305" s="46">
        <v>66</v>
      </c>
      <c r="I4305" s="46">
        <v>41</v>
      </c>
      <c r="J4305" t="s">
        <v>150</v>
      </c>
      <c r="K4305" t="s">
        <v>90</v>
      </c>
      <c r="L4305" s="46">
        <v>2545</v>
      </c>
      <c r="M4305" s="46">
        <v>36</v>
      </c>
      <c r="N4305" s="46">
        <v>35.1</v>
      </c>
      <c r="O4305" s="46">
        <v>125</v>
      </c>
      <c r="P4305" s="46">
        <f t="shared" si="493"/>
        <v>1</v>
      </c>
      <c r="R4305" s="67" t="s">
        <v>2956</v>
      </c>
      <c r="S4305" s="67">
        <f>COUNTIF(Y$2:$Y$100,R4305)</f>
        <v>0</v>
      </c>
      <c r="V4305" s="67">
        <f t="shared" si="494"/>
        <v>0</v>
      </c>
      <c r="X4305"/>
      <c r="Y4305" s="67" t="str">
        <f t="shared" si="498"/>
        <v xml:space="preserve"> </v>
      </c>
      <c r="AB4305" t="s">
        <v>90</v>
      </c>
      <c r="AC4305" s="46">
        <v>2545</v>
      </c>
      <c r="AD4305" s="46">
        <v>36</v>
      </c>
      <c r="AE4305" s="46">
        <v>35.1</v>
      </c>
      <c r="AF4305" s="46">
        <v>125</v>
      </c>
      <c r="AH4305" s="70" t="str">
        <f t="shared" si="495"/>
        <v/>
      </c>
      <c r="AI4305" s="70" t="str">
        <f t="shared" si="496"/>
        <v/>
      </c>
      <c r="AJ4305" s="70" t="str">
        <f t="shared" si="497"/>
        <v>X</v>
      </c>
      <c r="AK4305" s="70" t="str" cm="1">
        <f t="array" ref="AK4305">_xlfn.IFS(AH4305&lt;&gt;"","1",AI4305&lt;&gt;"","2",AJ4305&lt;&gt;"","3")</f>
        <v>3</v>
      </c>
    </row>
    <row r="4306" spans="1:37" x14ac:dyDescent="0.25">
      <c r="A4306" t="s">
        <v>758</v>
      </c>
      <c r="B4306" t="s">
        <v>653</v>
      </c>
      <c r="C4306" s="67" t="str">
        <f t="shared" si="492"/>
        <v>Addy Greenspan</v>
      </c>
      <c r="D4306" s="71" t="str" cm="1">
        <f t="array" ref="D4306">_xlfn.IFS(AK4306="1",CONCATENATE(C4306,"Regional"),AK4306="2",CONCATENATE(C4306,"Sectional"),AK4306="3",CONCATENATE(C4306,COUNTIF($C$1:C4306,C4306)))</f>
        <v>Addy Greenspan3</v>
      </c>
      <c r="E4306" s="66">
        <v>45175.666666666664</v>
      </c>
      <c r="F4306" t="s">
        <v>797</v>
      </c>
      <c r="G4306" s="46">
        <v>41</v>
      </c>
      <c r="H4306" s="46">
        <v>68</v>
      </c>
      <c r="I4306" s="46">
        <v>42</v>
      </c>
      <c r="J4306" t="s">
        <v>150</v>
      </c>
      <c r="K4306" t="s">
        <v>90</v>
      </c>
      <c r="L4306" s="46">
        <v>2545</v>
      </c>
      <c r="M4306" s="46">
        <v>36</v>
      </c>
      <c r="N4306" s="46">
        <v>35.1</v>
      </c>
      <c r="O4306" s="46">
        <v>125</v>
      </c>
      <c r="P4306" s="46">
        <f t="shared" si="493"/>
        <v>1</v>
      </c>
      <c r="R4306" s="67" t="s">
        <v>1344</v>
      </c>
      <c r="S4306" s="67">
        <f>COUNTIF(Y$2:$Y$100,R4306)</f>
        <v>0</v>
      </c>
      <c r="V4306" s="67">
        <f t="shared" si="494"/>
        <v>0</v>
      </c>
      <c r="X4306"/>
      <c r="Y4306" s="67" t="str">
        <f t="shared" si="498"/>
        <v xml:space="preserve"> </v>
      </c>
      <c r="AH4306" s="70" t="str">
        <f t="shared" si="495"/>
        <v/>
      </c>
      <c r="AI4306" s="70" t="str">
        <f t="shared" si="496"/>
        <v/>
      </c>
      <c r="AJ4306" s="70" t="str">
        <f t="shared" si="497"/>
        <v>X</v>
      </c>
      <c r="AK4306" s="70" t="str" cm="1">
        <f t="array" ref="AK4306">_xlfn.IFS(AH4306&lt;&gt;"","1",AI4306&lt;&gt;"","2",AJ4306&lt;&gt;"","3")</f>
        <v>3</v>
      </c>
    </row>
    <row r="4307" spans="1:37" x14ac:dyDescent="0.25">
      <c r="A4307" t="s">
        <v>521</v>
      </c>
      <c r="B4307" t="s">
        <v>416</v>
      </c>
      <c r="C4307" s="67" t="str">
        <f t="shared" si="492"/>
        <v>Sarah Chaffee</v>
      </c>
      <c r="D4307" s="71" t="str" cm="1">
        <f t="array" ref="D4307">_xlfn.IFS(AK4307="1",CONCATENATE(C4307,"Regional"),AK4307="2",CONCATENATE(C4307,"Sectional"),AK4307="3",CONCATENATE(C4307,COUNTIF($C$1:C4307,C4307)))</f>
        <v>Sarah Chaffee8</v>
      </c>
      <c r="E4307" s="66">
        <v>45176.333333333336</v>
      </c>
      <c r="F4307" t="s">
        <v>81</v>
      </c>
      <c r="G4307" s="46">
        <v>35</v>
      </c>
      <c r="H4307" s="46">
        <v>80</v>
      </c>
      <c r="I4307" s="46">
        <v>1</v>
      </c>
      <c r="J4307" t="s">
        <v>2545</v>
      </c>
      <c r="K4307" t="s">
        <v>90</v>
      </c>
      <c r="L4307" s="46">
        <v>5055</v>
      </c>
      <c r="M4307" s="46">
        <v>72</v>
      </c>
      <c r="N4307" s="46">
        <v>68.8</v>
      </c>
      <c r="O4307" s="46">
        <v>114</v>
      </c>
      <c r="P4307" s="46">
        <f t="shared" si="493"/>
        <v>2</v>
      </c>
      <c r="R4307" s="67" t="s">
        <v>1198</v>
      </c>
      <c r="S4307" s="67">
        <f>COUNTIF(Y$2:$Y$100,R4307)</f>
        <v>0</v>
      </c>
      <c r="V4307" s="67">
        <f t="shared" si="494"/>
        <v>0</v>
      </c>
      <c r="X4307"/>
      <c r="Y4307" s="67" t="str">
        <f t="shared" si="498"/>
        <v xml:space="preserve"> </v>
      </c>
      <c r="AB4307" t="s">
        <v>90</v>
      </c>
      <c r="AC4307" s="46">
        <v>5055</v>
      </c>
      <c r="AD4307" s="46">
        <v>72</v>
      </c>
      <c r="AE4307" s="46">
        <v>68.8</v>
      </c>
      <c r="AF4307" s="46">
        <v>114</v>
      </c>
      <c r="AH4307" s="70" t="str">
        <f t="shared" si="495"/>
        <v/>
      </c>
      <c r="AI4307" s="70" t="str">
        <f t="shared" si="496"/>
        <v/>
      </c>
      <c r="AJ4307" s="70" t="str">
        <f t="shared" si="497"/>
        <v>X</v>
      </c>
      <c r="AK4307" s="70" t="str" cm="1">
        <f t="array" ref="AK4307">_xlfn.IFS(AH4307&lt;&gt;"","1",AI4307&lt;&gt;"","2",AJ4307&lt;&gt;"","3")</f>
        <v>3</v>
      </c>
    </row>
    <row r="4308" spans="1:37" x14ac:dyDescent="0.25">
      <c r="A4308" t="s">
        <v>708</v>
      </c>
      <c r="B4308" t="s">
        <v>709</v>
      </c>
      <c r="C4308" s="67" t="str">
        <f t="shared" si="492"/>
        <v>McKenna Zignego</v>
      </c>
      <c r="D4308" s="71" t="str" cm="1">
        <f t="array" ref="D4308">_xlfn.IFS(AK4308="1",CONCATENATE(C4308,"Regional"),AK4308="2",CONCATENATE(C4308,"Sectional"),AK4308="3",CONCATENATE(C4308,COUNTIF($C$1:C4308,C4308)))</f>
        <v>McKenna Zignego8</v>
      </c>
      <c r="E4308" s="66">
        <v>45176.333333333336</v>
      </c>
      <c r="F4308" t="s">
        <v>81</v>
      </c>
      <c r="G4308" s="46">
        <v>35</v>
      </c>
      <c r="H4308" s="46">
        <v>82</v>
      </c>
      <c r="I4308" s="46">
        <v>2</v>
      </c>
      <c r="J4308" t="s">
        <v>2545</v>
      </c>
      <c r="K4308" t="s">
        <v>90</v>
      </c>
      <c r="L4308" s="46">
        <v>5055</v>
      </c>
      <c r="M4308" s="46">
        <v>72</v>
      </c>
      <c r="N4308" s="46">
        <v>68.8</v>
      </c>
      <c r="O4308" s="46">
        <v>114</v>
      </c>
      <c r="P4308" s="46">
        <f t="shared" si="493"/>
        <v>2</v>
      </c>
      <c r="R4308" s="67" t="s">
        <v>1309</v>
      </c>
      <c r="S4308" s="67">
        <f>COUNTIF(Y$2:$Y$100,R4308)</f>
        <v>0</v>
      </c>
      <c r="V4308" s="67">
        <f t="shared" si="494"/>
        <v>0</v>
      </c>
      <c r="X4308"/>
      <c r="Y4308" s="67" t="str">
        <f t="shared" si="498"/>
        <v xml:space="preserve"> </v>
      </c>
      <c r="AB4308" t="s">
        <v>90</v>
      </c>
      <c r="AC4308" s="46">
        <v>5055</v>
      </c>
      <c r="AD4308" s="46">
        <v>72</v>
      </c>
      <c r="AE4308" s="46">
        <v>68.8</v>
      </c>
      <c r="AF4308" s="46">
        <v>114</v>
      </c>
      <c r="AH4308" s="70" t="str">
        <f t="shared" si="495"/>
        <v/>
      </c>
      <c r="AI4308" s="70" t="str">
        <f t="shared" si="496"/>
        <v/>
      </c>
      <c r="AJ4308" s="70" t="str">
        <f t="shared" si="497"/>
        <v>X</v>
      </c>
      <c r="AK4308" s="70" t="str" cm="1">
        <f t="array" ref="AK4308">_xlfn.IFS(AH4308&lt;&gt;"","1",AI4308&lt;&gt;"","2",AJ4308&lt;&gt;"","3")</f>
        <v>3</v>
      </c>
    </row>
    <row r="4309" spans="1:37" x14ac:dyDescent="0.25">
      <c r="A4309" t="s">
        <v>256</v>
      </c>
      <c r="B4309" t="s">
        <v>353</v>
      </c>
      <c r="C4309" s="67" t="str">
        <f t="shared" si="492"/>
        <v>Olivia Grothaus</v>
      </c>
      <c r="D4309" s="71" t="str" cm="1">
        <f t="array" ref="D4309">_xlfn.IFS(AK4309="1",CONCATENATE(C4309,"Regional"),AK4309="2",CONCATENATE(C4309,"Sectional"),AK4309="3",CONCATENATE(C4309,COUNTIF($C$1:C4309,C4309)))</f>
        <v>Olivia Grothaus8</v>
      </c>
      <c r="E4309" s="66">
        <v>45176.333333333336</v>
      </c>
      <c r="F4309" t="s">
        <v>81</v>
      </c>
      <c r="G4309" s="46">
        <v>35</v>
      </c>
      <c r="H4309" s="46">
        <v>82</v>
      </c>
      <c r="I4309" s="46">
        <v>2</v>
      </c>
      <c r="J4309" t="s">
        <v>2545</v>
      </c>
      <c r="K4309" t="s">
        <v>90</v>
      </c>
      <c r="L4309" s="46">
        <v>5055</v>
      </c>
      <c r="M4309" s="46">
        <v>72</v>
      </c>
      <c r="N4309" s="46">
        <v>68.8</v>
      </c>
      <c r="O4309" s="46">
        <v>114</v>
      </c>
      <c r="P4309" s="46">
        <f t="shared" si="493"/>
        <v>2</v>
      </c>
      <c r="R4309" s="67" t="s">
        <v>1200</v>
      </c>
      <c r="S4309" s="67">
        <f>COUNTIF(Y$2:$Y$100,R4309)</f>
        <v>0</v>
      </c>
      <c r="V4309" s="67">
        <f t="shared" si="494"/>
        <v>0</v>
      </c>
      <c r="X4309"/>
      <c r="Y4309" s="67" t="str">
        <f t="shared" si="498"/>
        <v xml:space="preserve"> </v>
      </c>
      <c r="AB4309" t="s">
        <v>90</v>
      </c>
      <c r="AC4309" s="46">
        <v>5055</v>
      </c>
      <c r="AD4309" s="46">
        <v>72</v>
      </c>
      <c r="AE4309" s="46">
        <v>68.8</v>
      </c>
      <c r="AF4309" s="46">
        <v>114</v>
      </c>
      <c r="AH4309" s="70" t="str">
        <f t="shared" si="495"/>
        <v/>
      </c>
      <c r="AI4309" s="70" t="str">
        <f t="shared" si="496"/>
        <v/>
      </c>
      <c r="AJ4309" s="70" t="str">
        <f t="shared" si="497"/>
        <v>X</v>
      </c>
      <c r="AK4309" s="70" t="str" cm="1">
        <f t="array" ref="AK4309">_xlfn.IFS(AH4309&lt;&gt;"","1",AI4309&lt;&gt;"","2",AJ4309&lt;&gt;"","3")</f>
        <v>3</v>
      </c>
    </row>
    <row r="4310" spans="1:37" x14ac:dyDescent="0.25">
      <c r="A4310" t="s">
        <v>710</v>
      </c>
      <c r="B4310" t="s">
        <v>711</v>
      </c>
      <c r="C4310" s="67" t="str">
        <f t="shared" si="492"/>
        <v>Teckla Wahlstrand</v>
      </c>
      <c r="D4310" s="71" t="str" cm="1">
        <f t="array" ref="D4310">_xlfn.IFS(AK4310="1",CONCATENATE(C4310,"Regional"),AK4310="2",CONCATENATE(C4310,"Sectional"),AK4310="3",CONCATENATE(C4310,COUNTIF($C$1:C4310,C4310)))</f>
        <v>Teckla Wahlstrand9</v>
      </c>
      <c r="E4310" s="66">
        <v>45176.333333333336</v>
      </c>
      <c r="F4310" t="s">
        <v>81</v>
      </c>
      <c r="G4310" s="46">
        <v>35</v>
      </c>
      <c r="H4310" s="46">
        <v>88</v>
      </c>
      <c r="I4310" s="46">
        <v>4</v>
      </c>
      <c r="J4310" t="s">
        <v>2545</v>
      </c>
      <c r="K4310" t="s">
        <v>90</v>
      </c>
      <c r="L4310" s="46">
        <v>5055</v>
      </c>
      <c r="M4310" s="46">
        <v>72</v>
      </c>
      <c r="N4310" s="46">
        <v>68.8</v>
      </c>
      <c r="O4310" s="46">
        <v>114</v>
      </c>
      <c r="P4310" s="46">
        <f t="shared" si="493"/>
        <v>2</v>
      </c>
      <c r="R4310" s="67" t="s">
        <v>1310</v>
      </c>
      <c r="S4310" s="67">
        <f>COUNTIF(Y$2:$Y$100,R4310)</f>
        <v>0</v>
      </c>
      <c r="V4310" s="67">
        <f t="shared" si="494"/>
        <v>0</v>
      </c>
      <c r="X4310"/>
      <c r="Y4310" s="67" t="str">
        <f t="shared" si="498"/>
        <v xml:space="preserve"> </v>
      </c>
      <c r="AB4310" t="s">
        <v>90</v>
      </c>
      <c r="AC4310" s="46">
        <v>5055</v>
      </c>
      <c r="AD4310" s="46">
        <v>72</v>
      </c>
      <c r="AE4310" s="46">
        <v>68.8</v>
      </c>
      <c r="AF4310" s="46">
        <v>114</v>
      </c>
      <c r="AH4310" s="70" t="str">
        <f t="shared" si="495"/>
        <v/>
      </c>
      <c r="AI4310" s="70" t="str">
        <f t="shared" si="496"/>
        <v/>
      </c>
      <c r="AJ4310" s="70" t="str">
        <f t="shared" si="497"/>
        <v>X</v>
      </c>
      <c r="AK4310" s="70" t="str" cm="1">
        <f t="array" ref="AK4310">_xlfn.IFS(AH4310&lt;&gt;"","1",AI4310&lt;&gt;"","2",AJ4310&lt;&gt;"","3")</f>
        <v>3</v>
      </c>
    </row>
    <row r="4311" spans="1:37" x14ac:dyDescent="0.25">
      <c r="A4311" t="s">
        <v>519</v>
      </c>
      <c r="B4311" t="s">
        <v>520</v>
      </c>
      <c r="C4311" s="67" t="str">
        <f t="shared" si="492"/>
        <v>Mahlia McCane</v>
      </c>
      <c r="D4311" s="71" t="str" cm="1">
        <f t="array" ref="D4311">_xlfn.IFS(AK4311="1",CONCATENATE(C4311,"Regional"),AK4311="2",CONCATENATE(C4311,"Sectional"),AK4311="3",CONCATENATE(C4311,COUNTIF($C$1:C4311,C4311)))</f>
        <v>Mahlia McCane8</v>
      </c>
      <c r="E4311" s="66">
        <v>45176.333333333336</v>
      </c>
      <c r="F4311" t="s">
        <v>81</v>
      </c>
      <c r="G4311" s="46">
        <v>35</v>
      </c>
      <c r="H4311" s="46">
        <v>88</v>
      </c>
      <c r="I4311" s="46">
        <v>4</v>
      </c>
      <c r="J4311" t="s">
        <v>2545</v>
      </c>
      <c r="K4311" t="s">
        <v>90</v>
      </c>
      <c r="L4311" s="46">
        <v>5055</v>
      </c>
      <c r="M4311" s="46">
        <v>72</v>
      </c>
      <c r="N4311" s="46">
        <v>68.8</v>
      </c>
      <c r="O4311" s="46">
        <v>114</v>
      </c>
      <c r="P4311" s="46">
        <f t="shared" si="493"/>
        <v>2</v>
      </c>
      <c r="R4311" s="67" t="s">
        <v>1197</v>
      </c>
      <c r="S4311" s="67">
        <f>COUNTIF(Y$2:$Y$100,R4311)</f>
        <v>0</v>
      </c>
      <c r="V4311" s="67">
        <f t="shared" si="494"/>
        <v>0</v>
      </c>
      <c r="X4311"/>
      <c r="Y4311" s="67" t="str">
        <f t="shared" si="498"/>
        <v xml:space="preserve"> </v>
      </c>
      <c r="AB4311" t="s">
        <v>90</v>
      </c>
      <c r="AC4311" s="46">
        <v>5055</v>
      </c>
      <c r="AD4311" s="46">
        <v>72</v>
      </c>
      <c r="AE4311" s="46">
        <v>68.8</v>
      </c>
      <c r="AF4311" s="46">
        <v>114</v>
      </c>
      <c r="AH4311" s="70" t="str">
        <f t="shared" si="495"/>
        <v/>
      </c>
      <c r="AI4311" s="70" t="str">
        <f t="shared" si="496"/>
        <v/>
      </c>
      <c r="AJ4311" s="70" t="str">
        <f t="shared" si="497"/>
        <v>X</v>
      </c>
      <c r="AK4311" s="70" t="str" cm="1">
        <f t="array" ref="AK4311">_xlfn.IFS(AH4311&lt;&gt;"","1",AI4311&lt;&gt;"","2",AJ4311&lt;&gt;"","3")</f>
        <v>3</v>
      </c>
    </row>
    <row r="4312" spans="1:37" x14ac:dyDescent="0.25">
      <c r="A4312" t="s">
        <v>1751</v>
      </c>
      <c r="B4312" t="s">
        <v>253</v>
      </c>
      <c r="C4312" s="67" t="str">
        <f t="shared" si="492"/>
        <v>Lily Gies</v>
      </c>
      <c r="D4312" s="71" t="str" cm="1">
        <f t="array" ref="D4312">_xlfn.IFS(AK4312="1",CONCATENATE(C4312,"Regional"),AK4312="2",CONCATENATE(C4312,"Sectional"),AK4312="3",CONCATENATE(C4312,COUNTIF($C$1:C4312,C4312)))</f>
        <v>Lily Gies8</v>
      </c>
      <c r="E4312" s="66">
        <v>45176.333333333336</v>
      </c>
      <c r="F4312" t="s">
        <v>81</v>
      </c>
      <c r="G4312" s="46">
        <v>35</v>
      </c>
      <c r="H4312" s="46">
        <v>91</v>
      </c>
      <c r="I4312" s="46">
        <v>6</v>
      </c>
      <c r="J4312" t="s">
        <v>2545</v>
      </c>
      <c r="K4312" t="s">
        <v>90</v>
      </c>
      <c r="L4312" s="46">
        <v>5055</v>
      </c>
      <c r="M4312" s="46">
        <v>72</v>
      </c>
      <c r="N4312" s="46">
        <v>68.8</v>
      </c>
      <c r="O4312" s="46">
        <v>114</v>
      </c>
      <c r="P4312" s="46">
        <f t="shared" si="493"/>
        <v>2</v>
      </c>
      <c r="R4312" s="67" t="s">
        <v>2758</v>
      </c>
      <c r="S4312" s="67">
        <f>COUNTIF(Y$2:$Y$100,R4312)</f>
        <v>0</v>
      </c>
      <c r="V4312" s="67">
        <f t="shared" si="494"/>
        <v>0</v>
      </c>
      <c r="X4312"/>
      <c r="Y4312" s="67" t="str">
        <f t="shared" si="498"/>
        <v xml:space="preserve"> </v>
      </c>
      <c r="AB4312" t="s">
        <v>90</v>
      </c>
      <c r="AC4312" s="46">
        <v>5055</v>
      </c>
      <c r="AD4312" s="46">
        <v>72</v>
      </c>
      <c r="AE4312" s="46">
        <v>68.8</v>
      </c>
      <c r="AF4312" s="46">
        <v>114</v>
      </c>
      <c r="AH4312" s="70" t="str">
        <f t="shared" si="495"/>
        <v/>
      </c>
      <c r="AI4312" s="70" t="str">
        <f t="shared" si="496"/>
        <v/>
      </c>
      <c r="AJ4312" s="70" t="str">
        <f t="shared" si="497"/>
        <v>X</v>
      </c>
      <c r="AK4312" s="70" t="str" cm="1">
        <f t="array" ref="AK4312">_xlfn.IFS(AH4312&lt;&gt;"","1",AI4312&lt;&gt;"","2",AJ4312&lt;&gt;"","3")</f>
        <v>3</v>
      </c>
    </row>
    <row r="4313" spans="1:37" x14ac:dyDescent="0.25">
      <c r="A4313" t="s">
        <v>534</v>
      </c>
      <c r="B4313" t="s">
        <v>653</v>
      </c>
      <c r="C4313" s="67" t="str">
        <f t="shared" si="492"/>
        <v>Addy Seaholm</v>
      </c>
      <c r="D4313" s="71" t="str" cm="1">
        <f t="array" ref="D4313">_xlfn.IFS(AK4313="1",CONCATENATE(C4313,"Regional"),AK4313="2",CONCATENATE(C4313,"Sectional"),AK4313="3",CONCATENATE(C4313,COUNTIF($C$1:C4313,C4313)))</f>
        <v>Addy Seaholm8</v>
      </c>
      <c r="E4313" s="66">
        <v>45176.333333333336</v>
      </c>
      <c r="F4313" t="s">
        <v>81</v>
      </c>
      <c r="G4313" s="46">
        <v>35</v>
      </c>
      <c r="H4313" s="46">
        <v>91</v>
      </c>
      <c r="I4313" s="46">
        <v>6</v>
      </c>
      <c r="J4313" t="s">
        <v>2545</v>
      </c>
      <c r="K4313" t="s">
        <v>90</v>
      </c>
      <c r="L4313" s="46">
        <v>5055</v>
      </c>
      <c r="M4313" s="46">
        <v>72</v>
      </c>
      <c r="N4313" s="46">
        <v>68.8</v>
      </c>
      <c r="O4313" s="46">
        <v>114</v>
      </c>
      <c r="P4313" s="46">
        <f t="shared" si="493"/>
        <v>2</v>
      </c>
      <c r="R4313" s="67" t="s">
        <v>2757</v>
      </c>
      <c r="S4313" s="67">
        <f>COUNTIF(Y$2:$Y$100,R4313)</f>
        <v>0</v>
      </c>
      <c r="V4313" s="67">
        <f t="shared" si="494"/>
        <v>0</v>
      </c>
      <c r="X4313"/>
      <c r="Y4313" s="67" t="str">
        <f t="shared" si="498"/>
        <v xml:space="preserve"> </v>
      </c>
      <c r="AB4313" t="s">
        <v>90</v>
      </c>
      <c r="AC4313" s="46">
        <v>5055</v>
      </c>
      <c r="AD4313" s="46">
        <v>72</v>
      </c>
      <c r="AE4313" s="46">
        <v>68.8</v>
      </c>
      <c r="AF4313" s="46">
        <v>114</v>
      </c>
      <c r="AH4313" s="70" t="str">
        <f t="shared" si="495"/>
        <v/>
      </c>
      <c r="AI4313" s="70" t="str">
        <f t="shared" si="496"/>
        <v/>
      </c>
      <c r="AJ4313" s="70" t="str">
        <f t="shared" si="497"/>
        <v>X</v>
      </c>
      <c r="AK4313" s="70" t="str" cm="1">
        <f t="array" ref="AK4313">_xlfn.IFS(AH4313&lt;&gt;"","1",AI4313&lt;&gt;"","2",AJ4313&lt;&gt;"","3")</f>
        <v>3</v>
      </c>
    </row>
    <row r="4314" spans="1:37" x14ac:dyDescent="0.25">
      <c r="A4314" t="s">
        <v>1753</v>
      </c>
      <c r="B4314" t="s">
        <v>1754</v>
      </c>
      <c r="C4314" s="67" t="str">
        <f t="shared" si="492"/>
        <v>Aili Lassi</v>
      </c>
      <c r="D4314" s="71" t="str" cm="1">
        <f t="array" ref="D4314">_xlfn.IFS(AK4314="1",CONCATENATE(C4314,"Regional"),AK4314="2",CONCATENATE(C4314,"Sectional"),AK4314="3",CONCATENATE(C4314,COUNTIF($C$1:C4314,C4314)))</f>
        <v>Aili Lassi8</v>
      </c>
      <c r="E4314" s="66">
        <v>45176.333333333336</v>
      </c>
      <c r="F4314" t="s">
        <v>81</v>
      </c>
      <c r="G4314" s="46">
        <v>35</v>
      </c>
      <c r="H4314" s="46">
        <v>91</v>
      </c>
      <c r="I4314" s="46">
        <v>6</v>
      </c>
      <c r="J4314" t="s">
        <v>2545</v>
      </c>
      <c r="K4314" t="s">
        <v>90</v>
      </c>
      <c r="L4314" s="46">
        <v>5055</v>
      </c>
      <c r="M4314" s="46">
        <v>72</v>
      </c>
      <c r="N4314" s="46">
        <v>68.8</v>
      </c>
      <c r="O4314" s="46">
        <v>114</v>
      </c>
      <c r="P4314" s="46">
        <f t="shared" si="493"/>
        <v>2</v>
      </c>
      <c r="R4314" s="67" t="s">
        <v>2761</v>
      </c>
      <c r="S4314" s="67">
        <f>COUNTIF(Y$2:$Y$100,R4314)</f>
        <v>0</v>
      </c>
      <c r="V4314" s="67">
        <f t="shared" si="494"/>
        <v>0</v>
      </c>
      <c r="X4314"/>
      <c r="Y4314" s="67" t="str">
        <f t="shared" si="498"/>
        <v xml:space="preserve"> </v>
      </c>
      <c r="AB4314" t="s">
        <v>90</v>
      </c>
      <c r="AC4314" s="46">
        <v>5055</v>
      </c>
      <c r="AD4314" s="46">
        <v>72</v>
      </c>
      <c r="AE4314" s="46">
        <v>68.8</v>
      </c>
      <c r="AF4314" s="46">
        <v>114</v>
      </c>
      <c r="AH4314" s="70" t="str">
        <f t="shared" si="495"/>
        <v/>
      </c>
      <c r="AI4314" s="70" t="str">
        <f t="shared" si="496"/>
        <v/>
      </c>
      <c r="AJ4314" s="70" t="str">
        <f t="shared" si="497"/>
        <v>X</v>
      </c>
      <c r="AK4314" s="70" t="str" cm="1">
        <f t="array" ref="AK4314">_xlfn.IFS(AH4314&lt;&gt;"","1",AI4314&lt;&gt;"","2",AJ4314&lt;&gt;"","3")</f>
        <v>3</v>
      </c>
    </row>
    <row r="4315" spans="1:37" x14ac:dyDescent="0.25">
      <c r="A4315" t="s">
        <v>243</v>
      </c>
      <c r="B4315" t="s">
        <v>533</v>
      </c>
      <c r="C4315" s="67" t="str">
        <f t="shared" si="492"/>
        <v>Kaylee Erickson</v>
      </c>
      <c r="D4315" s="71" t="str" cm="1">
        <f t="array" ref="D4315">_xlfn.IFS(AK4315="1",CONCATENATE(C4315,"Regional"),AK4315="2",CONCATENATE(C4315,"Sectional"),AK4315="3",CONCATENATE(C4315,COUNTIF($C$1:C4315,C4315)))</f>
        <v>Kaylee Erickson8</v>
      </c>
      <c r="E4315" s="66">
        <v>45176.333333333336</v>
      </c>
      <c r="F4315" t="s">
        <v>81</v>
      </c>
      <c r="G4315" s="46">
        <v>35</v>
      </c>
      <c r="H4315" s="46">
        <v>92</v>
      </c>
      <c r="I4315" s="46">
        <v>9</v>
      </c>
      <c r="J4315" t="s">
        <v>2545</v>
      </c>
      <c r="K4315" t="s">
        <v>90</v>
      </c>
      <c r="L4315" s="46">
        <v>5055</v>
      </c>
      <c r="M4315" s="46">
        <v>72</v>
      </c>
      <c r="N4315" s="46">
        <v>68.8</v>
      </c>
      <c r="O4315" s="46">
        <v>114</v>
      </c>
      <c r="P4315" s="46">
        <f t="shared" si="493"/>
        <v>2</v>
      </c>
      <c r="R4315" s="67" t="s">
        <v>1206</v>
      </c>
      <c r="S4315" s="67">
        <f>COUNTIF(Y$2:$Y$100,R4315)</f>
        <v>0</v>
      </c>
      <c r="V4315" s="67">
        <f t="shared" si="494"/>
        <v>0</v>
      </c>
      <c r="X4315"/>
      <c r="Y4315" s="67" t="str">
        <f t="shared" si="498"/>
        <v xml:space="preserve"> </v>
      </c>
      <c r="AB4315" t="s">
        <v>90</v>
      </c>
      <c r="AC4315" s="46">
        <v>5055</v>
      </c>
      <c r="AD4315" s="46">
        <v>72</v>
      </c>
      <c r="AE4315" s="46">
        <v>68.8</v>
      </c>
      <c r="AF4315" s="46">
        <v>114</v>
      </c>
      <c r="AH4315" s="70" t="str">
        <f t="shared" si="495"/>
        <v/>
      </c>
      <c r="AI4315" s="70" t="str">
        <f t="shared" si="496"/>
        <v/>
      </c>
      <c r="AJ4315" s="70" t="str">
        <f t="shared" si="497"/>
        <v>X</v>
      </c>
      <c r="AK4315" s="70" t="str" cm="1">
        <f t="array" ref="AK4315">_xlfn.IFS(AH4315&lt;&gt;"","1",AI4315&lt;&gt;"","2",AJ4315&lt;&gt;"","3")</f>
        <v>3</v>
      </c>
    </row>
    <row r="4316" spans="1:37" x14ac:dyDescent="0.25">
      <c r="A4316" t="s">
        <v>289</v>
      </c>
      <c r="B4316" t="s">
        <v>490</v>
      </c>
      <c r="C4316" s="67" t="str">
        <f t="shared" si="492"/>
        <v>Ellie Krueger</v>
      </c>
      <c r="D4316" s="71" t="str" cm="1">
        <f t="array" ref="D4316">_xlfn.IFS(AK4316="1",CONCATENATE(C4316,"Regional"),AK4316="2",CONCATENATE(C4316,"Sectional"),AK4316="3",CONCATENATE(C4316,COUNTIF($C$1:C4316,C4316)))</f>
        <v>Ellie Krueger8</v>
      </c>
      <c r="E4316" s="66">
        <v>45176.333333333336</v>
      </c>
      <c r="F4316" t="s">
        <v>81</v>
      </c>
      <c r="G4316" s="46">
        <v>35</v>
      </c>
      <c r="H4316" s="46">
        <v>93</v>
      </c>
      <c r="I4316" s="46">
        <v>10</v>
      </c>
      <c r="J4316" t="s">
        <v>2545</v>
      </c>
      <c r="K4316" t="s">
        <v>90</v>
      </c>
      <c r="L4316" s="46">
        <v>5055</v>
      </c>
      <c r="M4316" s="46">
        <v>72</v>
      </c>
      <c r="N4316" s="46">
        <v>68.8</v>
      </c>
      <c r="O4316" s="46">
        <v>114</v>
      </c>
      <c r="P4316" s="46">
        <f t="shared" si="493"/>
        <v>2</v>
      </c>
      <c r="R4316" s="67" t="s">
        <v>1204</v>
      </c>
      <c r="S4316" s="67">
        <f>COUNTIF(Y$2:$Y$100,R4316)</f>
        <v>0</v>
      </c>
      <c r="V4316" s="67">
        <f t="shared" si="494"/>
        <v>0</v>
      </c>
      <c r="X4316"/>
      <c r="Y4316" s="67" t="str">
        <f t="shared" si="498"/>
        <v xml:space="preserve"> </v>
      </c>
      <c r="AB4316" t="s">
        <v>90</v>
      </c>
      <c r="AC4316" s="46">
        <v>5055</v>
      </c>
      <c r="AD4316" s="46">
        <v>72</v>
      </c>
      <c r="AE4316" s="46">
        <v>68.8</v>
      </c>
      <c r="AF4316" s="46">
        <v>114</v>
      </c>
      <c r="AH4316" s="70" t="str">
        <f t="shared" si="495"/>
        <v/>
      </c>
      <c r="AI4316" s="70" t="str">
        <f t="shared" si="496"/>
        <v/>
      </c>
      <c r="AJ4316" s="70" t="str">
        <f t="shared" si="497"/>
        <v>X</v>
      </c>
      <c r="AK4316" s="70" t="str" cm="1">
        <f t="array" ref="AK4316">_xlfn.IFS(AH4316&lt;&gt;"","1",AI4316&lt;&gt;"","2",AJ4316&lt;&gt;"","3")</f>
        <v>3</v>
      </c>
    </row>
    <row r="4317" spans="1:37" x14ac:dyDescent="0.25">
      <c r="A4317" t="s">
        <v>276</v>
      </c>
      <c r="B4317" t="s">
        <v>270</v>
      </c>
      <c r="C4317" s="67" t="str">
        <f t="shared" si="492"/>
        <v>Natalie Jones</v>
      </c>
      <c r="D4317" s="71" t="str" cm="1">
        <f t="array" ref="D4317">_xlfn.IFS(AK4317="1",CONCATENATE(C4317,"Regional"),AK4317="2",CONCATENATE(C4317,"Sectional"),AK4317="3",CONCATENATE(C4317,COUNTIF($C$1:C4317,C4317)))</f>
        <v>Natalie Jones9</v>
      </c>
      <c r="E4317" s="66">
        <v>45176.333333333336</v>
      </c>
      <c r="F4317" t="s">
        <v>81</v>
      </c>
      <c r="G4317" s="46">
        <v>35</v>
      </c>
      <c r="H4317" s="46">
        <v>93</v>
      </c>
      <c r="I4317" s="46">
        <v>10</v>
      </c>
      <c r="J4317" t="s">
        <v>2545</v>
      </c>
      <c r="K4317" t="s">
        <v>90</v>
      </c>
      <c r="L4317" s="46">
        <v>5055</v>
      </c>
      <c r="M4317" s="46">
        <v>72</v>
      </c>
      <c r="N4317" s="46">
        <v>68.8</v>
      </c>
      <c r="O4317" s="46">
        <v>114</v>
      </c>
      <c r="P4317" s="46">
        <f t="shared" si="493"/>
        <v>2</v>
      </c>
      <c r="R4317" s="67" t="s">
        <v>1205</v>
      </c>
      <c r="S4317" s="67">
        <f>COUNTIF(Y$2:$Y$100,R4317)</f>
        <v>0</v>
      </c>
      <c r="V4317" s="67">
        <f t="shared" si="494"/>
        <v>0</v>
      </c>
      <c r="X4317"/>
      <c r="Y4317" s="67" t="str">
        <f t="shared" si="498"/>
        <v xml:space="preserve"> </v>
      </c>
      <c r="AB4317" t="s">
        <v>90</v>
      </c>
      <c r="AC4317" s="46">
        <v>5055</v>
      </c>
      <c r="AD4317" s="46">
        <v>72</v>
      </c>
      <c r="AE4317" s="46">
        <v>68.8</v>
      </c>
      <c r="AF4317" s="46">
        <v>114</v>
      </c>
      <c r="AH4317" s="70" t="str">
        <f t="shared" si="495"/>
        <v/>
      </c>
      <c r="AI4317" s="70" t="str">
        <f t="shared" si="496"/>
        <v/>
      </c>
      <c r="AJ4317" s="70" t="str">
        <f t="shared" si="497"/>
        <v>X</v>
      </c>
      <c r="AK4317" s="70" t="str" cm="1">
        <f t="array" ref="AK4317">_xlfn.IFS(AH4317&lt;&gt;"","1",AI4317&lt;&gt;"","2",AJ4317&lt;&gt;"","3")</f>
        <v>3</v>
      </c>
    </row>
    <row r="4318" spans="1:37" x14ac:dyDescent="0.25">
      <c r="A4318" t="s">
        <v>529</v>
      </c>
      <c r="B4318" t="s">
        <v>530</v>
      </c>
      <c r="C4318" s="67" t="str">
        <f t="shared" si="492"/>
        <v>Kendra Betley</v>
      </c>
      <c r="D4318" s="71" t="str" cm="1">
        <f t="array" ref="D4318">_xlfn.IFS(AK4318="1",CONCATENATE(C4318,"Regional"),AK4318="2",CONCATENATE(C4318,"Sectional"),AK4318="3",CONCATENATE(C4318,COUNTIF($C$1:C4318,C4318)))</f>
        <v>Kendra Betley7</v>
      </c>
      <c r="E4318" s="66">
        <v>45176.333333333336</v>
      </c>
      <c r="F4318" t="s">
        <v>81</v>
      </c>
      <c r="G4318" s="46">
        <v>35</v>
      </c>
      <c r="H4318" s="46">
        <v>94</v>
      </c>
      <c r="I4318" s="46">
        <v>12</v>
      </c>
      <c r="J4318" t="s">
        <v>2545</v>
      </c>
      <c r="K4318" t="s">
        <v>90</v>
      </c>
      <c r="L4318" s="46">
        <v>5055</v>
      </c>
      <c r="M4318" s="46">
        <v>72</v>
      </c>
      <c r="N4318" s="46">
        <v>68.8</v>
      </c>
      <c r="O4318" s="46">
        <v>114</v>
      </c>
      <c r="P4318" s="46">
        <f t="shared" si="493"/>
        <v>2</v>
      </c>
      <c r="R4318" s="67" t="s">
        <v>1203</v>
      </c>
      <c r="S4318" s="67">
        <f>COUNTIF(Y$2:$Y$100,R4318)</f>
        <v>0</v>
      </c>
      <c r="V4318" s="67">
        <f t="shared" si="494"/>
        <v>0</v>
      </c>
      <c r="X4318"/>
      <c r="Y4318" s="67" t="str">
        <f t="shared" si="498"/>
        <v xml:space="preserve"> </v>
      </c>
      <c r="AB4318" t="s">
        <v>90</v>
      </c>
      <c r="AC4318" s="46">
        <v>5055</v>
      </c>
      <c r="AD4318" s="46">
        <v>72</v>
      </c>
      <c r="AE4318" s="46">
        <v>68.8</v>
      </c>
      <c r="AF4318" s="46">
        <v>114</v>
      </c>
      <c r="AH4318" s="70" t="str">
        <f t="shared" si="495"/>
        <v/>
      </c>
      <c r="AI4318" s="70" t="str">
        <f t="shared" si="496"/>
        <v/>
      </c>
      <c r="AJ4318" s="70" t="str">
        <f t="shared" si="497"/>
        <v>X</v>
      </c>
      <c r="AK4318" s="70" t="str" cm="1">
        <f t="array" ref="AK4318">_xlfn.IFS(AH4318&lt;&gt;"","1",AI4318&lt;&gt;"","2",AJ4318&lt;&gt;"","3")</f>
        <v>3</v>
      </c>
    </row>
    <row r="4319" spans="1:37" x14ac:dyDescent="0.25">
      <c r="A4319" t="s">
        <v>1755</v>
      </c>
      <c r="B4319" t="s">
        <v>1756</v>
      </c>
      <c r="C4319" s="67" t="str">
        <f t="shared" si="492"/>
        <v>Nathalie Rotsaert</v>
      </c>
      <c r="D4319" s="71" t="str" cm="1">
        <f t="array" ref="D4319">_xlfn.IFS(AK4319="1",CONCATENATE(C4319,"Regional"),AK4319="2",CONCATENATE(C4319,"Sectional"),AK4319="3",CONCATENATE(C4319,COUNTIF($C$1:C4319,C4319)))</f>
        <v>Nathalie Rotsaert6</v>
      </c>
      <c r="E4319" s="66">
        <v>45176.333333333336</v>
      </c>
      <c r="F4319" t="s">
        <v>81</v>
      </c>
      <c r="G4319" s="46">
        <v>35</v>
      </c>
      <c r="H4319" s="46">
        <v>96</v>
      </c>
      <c r="I4319" s="46">
        <v>13</v>
      </c>
      <c r="J4319" t="s">
        <v>2545</v>
      </c>
      <c r="K4319" t="s">
        <v>90</v>
      </c>
      <c r="L4319" s="46">
        <v>5055</v>
      </c>
      <c r="M4319" s="46">
        <v>72</v>
      </c>
      <c r="N4319" s="46">
        <v>68.8</v>
      </c>
      <c r="O4319" s="46">
        <v>114</v>
      </c>
      <c r="P4319" s="46">
        <f t="shared" si="493"/>
        <v>2</v>
      </c>
      <c r="R4319" s="67" t="s">
        <v>2762</v>
      </c>
      <c r="S4319" s="67">
        <f>COUNTIF(Y$2:$Y$100,R4319)</f>
        <v>0</v>
      </c>
      <c r="V4319" s="67">
        <f t="shared" si="494"/>
        <v>0</v>
      </c>
      <c r="X4319"/>
      <c r="Y4319" s="67" t="str">
        <f t="shared" si="498"/>
        <v xml:space="preserve"> </v>
      </c>
      <c r="AB4319" t="s">
        <v>90</v>
      </c>
      <c r="AC4319" s="46">
        <v>5055</v>
      </c>
      <c r="AD4319" s="46">
        <v>72</v>
      </c>
      <c r="AE4319" s="46">
        <v>68.8</v>
      </c>
      <c r="AF4319" s="46">
        <v>114</v>
      </c>
      <c r="AH4319" s="70" t="str">
        <f t="shared" si="495"/>
        <v/>
      </c>
      <c r="AI4319" s="70" t="str">
        <f t="shared" si="496"/>
        <v/>
      </c>
      <c r="AJ4319" s="70" t="str">
        <f t="shared" si="497"/>
        <v>X</v>
      </c>
      <c r="AK4319" s="70" t="str" cm="1">
        <f t="array" ref="AK4319">_xlfn.IFS(AH4319&lt;&gt;"","1",AI4319&lt;&gt;"","2",AJ4319&lt;&gt;"","3")</f>
        <v>3</v>
      </c>
    </row>
    <row r="4320" spans="1:37" x14ac:dyDescent="0.25">
      <c r="A4320" t="s">
        <v>2177</v>
      </c>
      <c r="B4320" t="s">
        <v>422</v>
      </c>
      <c r="C4320" s="67" t="str">
        <f t="shared" si="492"/>
        <v>Caroline Klementz</v>
      </c>
      <c r="D4320" s="71" t="str" cm="1">
        <f t="array" ref="D4320">_xlfn.IFS(AK4320="1",CONCATENATE(C4320,"Regional"),AK4320="2",CONCATENATE(C4320,"Sectional"),AK4320="3",CONCATENATE(C4320,COUNTIF($C$1:C4320,C4320)))</f>
        <v>Caroline Klementz1</v>
      </c>
      <c r="E4320" s="66">
        <v>45176.333333333336</v>
      </c>
      <c r="F4320" t="s">
        <v>81</v>
      </c>
      <c r="G4320" s="46">
        <v>35</v>
      </c>
      <c r="H4320" s="46">
        <v>97</v>
      </c>
      <c r="I4320" s="46">
        <v>14</v>
      </c>
      <c r="J4320" t="s">
        <v>2545</v>
      </c>
      <c r="K4320" t="s">
        <v>90</v>
      </c>
      <c r="L4320" s="46">
        <v>5055</v>
      </c>
      <c r="M4320" s="46">
        <v>72</v>
      </c>
      <c r="N4320" s="46">
        <v>68.8</v>
      </c>
      <c r="O4320" s="46">
        <v>114</v>
      </c>
      <c r="P4320" s="46">
        <f t="shared" si="493"/>
        <v>2</v>
      </c>
      <c r="R4320" s="67" t="s">
        <v>3204</v>
      </c>
      <c r="S4320" s="67">
        <f>COUNTIF(Y$2:$Y$100,R4320)</f>
        <v>0</v>
      </c>
      <c r="V4320" s="67">
        <f t="shared" si="494"/>
        <v>0</v>
      </c>
      <c r="X4320"/>
      <c r="Y4320" s="67" t="str">
        <f t="shared" si="498"/>
        <v xml:space="preserve"> </v>
      </c>
      <c r="AB4320" t="s">
        <v>90</v>
      </c>
      <c r="AC4320" s="46">
        <v>5055</v>
      </c>
      <c r="AD4320" s="46">
        <v>72</v>
      </c>
      <c r="AE4320" s="46">
        <v>68.8</v>
      </c>
      <c r="AF4320" s="46">
        <v>114</v>
      </c>
      <c r="AH4320" s="70" t="str">
        <f t="shared" si="495"/>
        <v/>
      </c>
      <c r="AI4320" s="70" t="str">
        <f t="shared" si="496"/>
        <v/>
      </c>
      <c r="AJ4320" s="70" t="str">
        <f t="shared" si="497"/>
        <v>X</v>
      </c>
      <c r="AK4320" s="70" t="str" cm="1">
        <f t="array" ref="AK4320">_xlfn.IFS(AH4320&lt;&gt;"","1",AI4320&lt;&gt;"","2",AJ4320&lt;&gt;"","3")</f>
        <v>3</v>
      </c>
    </row>
    <row r="4321" spans="1:37" x14ac:dyDescent="0.25">
      <c r="A4321" t="s">
        <v>1965</v>
      </c>
      <c r="B4321" t="s">
        <v>740</v>
      </c>
      <c r="C4321" s="67" t="str">
        <f t="shared" si="492"/>
        <v>Lydia Duffey</v>
      </c>
      <c r="D4321" s="71" t="str" cm="1">
        <f t="array" ref="D4321">_xlfn.IFS(AK4321="1",CONCATENATE(C4321,"Regional"),AK4321="2",CONCATENATE(C4321,"Sectional"),AK4321="3",CONCATENATE(C4321,COUNTIF($C$1:C4321,C4321)))</f>
        <v>Lydia Duffey5</v>
      </c>
      <c r="E4321" s="66">
        <v>45176.333333333336</v>
      </c>
      <c r="F4321" t="s">
        <v>81</v>
      </c>
      <c r="G4321" s="46">
        <v>35</v>
      </c>
      <c r="H4321" s="46">
        <v>98</v>
      </c>
      <c r="I4321" s="46">
        <v>15</v>
      </c>
      <c r="J4321" t="s">
        <v>2545</v>
      </c>
      <c r="K4321" t="s">
        <v>90</v>
      </c>
      <c r="L4321" s="46">
        <v>5055</v>
      </c>
      <c r="M4321" s="46">
        <v>72</v>
      </c>
      <c r="N4321" s="46">
        <v>68.8</v>
      </c>
      <c r="O4321" s="46">
        <v>114</v>
      </c>
      <c r="P4321" s="46">
        <f t="shared" si="493"/>
        <v>2</v>
      </c>
      <c r="R4321" s="67" t="s">
        <v>2984</v>
      </c>
      <c r="S4321" s="67">
        <f>COUNTIF(Y$2:$Y$100,R4321)</f>
        <v>0</v>
      </c>
      <c r="V4321" s="67">
        <f t="shared" si="494"/>
        <v>0</v>
      </c>
      <c r="X4321"/>
      <c r="Y4321" s="67" t="str">
        <f t="shared" si="498"/>
        <v xml:space="preserve"> </v>
      </c>
      <c r="AB4321" t="s">
        <v>90</v>
      </c>
      <c r="AC4321" s="46">
        <v>5055</v>
      </c>
      <c r="AD4321" s="46">
        <v>72</v>
      </c>
      <c r="AE4321" s="46">
        <v>68.8</v>
      </c>
      <c r="AF4321" s="46">
        <v>114</v>
      </c>
      <c r="AH4321" s="70" t="str">
        <f t="shared" si="495"/>
        <v/>
      </c>
      <c r="AI4321" s="70" t="str">
        <f t="shared" si="496"/>
        <v/>
      </c>
      <c r="AJ4321" s="70" t="str">
        <f t="shared" si="497"/>
        <v>X</v>
      </c>
      <c r="AK4321" s="70" t="str" cm="1">
        <f t="array" ref="AK4321">_xlfn.IFS(AH4321&lt;&gt;"","1",AI4321&lt;&gt;"","2",AJ4321&lt;&gt;"","3")</f>
        <v>3</v>
      </c>
    </row>
    <row r="4322" spans="1:37" x14ac:dyDescent="0.25">
      <c r="A4322" t="s">
        <v>1752</v>
      </c>
      <c r="B4322" t="s">
        <v>907</v>
      </c>
      <c r="C4322" s="67" t="str">
        <f t="shared" si="492"/>
        <v>Hailey Goodman</v>
      </c>
      <c r="D4322" s="71" t="str" cm="1">
        <f t="array" ref="D4322">_xlfn.IFS(AK4322="1",CONCATENATE(C4322,"Regional"),AK4322="2",CONCATENATE(C4322,"Sectional"),AK4322="3",CONCATENATE(C4322,COUNTIF($C$1:C4322,C4322)))</f>
        <v>Hailey Goodman7</v>
      </c>
      <c r="E4322" s="66">
        <v>45176.333333333336</v>
      </c>
      <c r="F4322" t="s">
        <v>81</v>
      </c>
      <c r="G4322" s="46">
        <v>35</v>
      </c>
      <c r="H4322" s="46">
        <v>98</v>
      </c>
      <c r="I4322" s="46">
        <v>15</v>
      </c>
      <c r="J4322" t="s">
        <v>2545</v>
      </c>
      <c r="K4322" t="s">
        <v>90</v>
      </c>
      <c r="L4322" s="46">
        <v>5055</v>
      </c>
      <c r="M4322" s="46">
        <v>72</v>
      </c>
      <c r="N4322" s="46">
        <v>68.8</v>
      </c>
      <c r="O4322" s="46">
        <v>114</v>
      </c>
      <c r="P4322" s="46">
        <f t="shared" si="493"/>
        <v>2</v>
      </c>
      <c r="R4322" s="67" t="s">
        <v>2760</v>
      </c>
      <c r="S4322" s="67">
        <f>COUNTIF(Y$2:$Y$100,R4322)</f>
        <v>0</v>
      </c>
      <c r="V4322" s="67">
        <f t="shared" si="494"/>
        <v>0</v>
      </c>
      <c r="X4322"/>
      <c r="Y4322" s="67" t="str">
        <f t="shared" si="498"/>
        <v xml:space="preserve"> </v>
      </c>
      <c r="AB4322" t="s">
        <v>90</v>
      </c>
      <c r="AC4322" s="46">
        <v>5055</v>
      </c>
      <c r="AD4322" s="46">
        <v>72</v>
      </c>
      <c r="AE4322" s="46">
        <v>68.8</v>
      </c>
      <c r="AF4322" s="46">
        <v>114</v>
      </c>
      <c r="AH4322" s="70" t="str">
        <f t="shared" si="495"/>
        <v/>
      </c>
      <c r="AI4322" s="70" t="str">
        <f t="shared" si="496"/>
        <v/>
      </c>
      <c r="AJ4322" s="70" t="str">
        <f t="shared" si="497"/>
        <v>X</v>
      </c>
      <c r="AK4322" s="70" t="str" cm="1">
        <f t="array" ref="AK4322">_xlfn.IFS(AH4322&lt;&gt;"","1",AI4322&lt;&gt;"","2",AJ4322&lt;&gt;"","3")</f>
        <v>3</v>
      </c>
    </row>
    <row r="4323" spans="1:37" x14ac:dyDescent="0.25">
      <c r="A4323" t="s">
        <v>1758</v>
      </c>
      <c r="B4323" t="s">
        <v>459</v>
      </c>
      <c r="C4323" s="67" t="str">
        <f t="shared" si="492"/>
        <v>Addison Steep</v>
      </c>
      <c r="D4323" s="71" t="str" cm="1">
        <f t="array" ref="D4323">_xlfn.IFS(AK4323="1",CONCATENATE(C4323,"Regional"),AK4323="2",CONCATENATE(C4323,"Sectional"),AK4323="3",CONCATENATE(C4323,COUNTIF($C$1:C4323,C4323)))</f>
        <v>Addison Steep4</v>
      </c>
      <c r="E4323" s="66">
        <v>45176.333333333336</v>
      </c>
      <c r="F4323" t="s">
        <v>81</v>
      </c>
      <c r="G4323" s="46">
        <v>35</v>
      </c>
      <c r="H4323" s="46">
        <v>98</v>
      </c>
      <c r="I4323" s="46">
        <v>15</v>
      </c>
      <c r="J4323" t="s">
        <v>2545</v>
      </c>
      <c r="K4323" t="s">
        <v>90</v>
      </c>
      <c r="L4323" s="46">
        <v>5055</v>
      </c>
      <c r="M4323" s="46">
        <v>72</v>
      </c>
      <c r="N4323" s="46">
        <v>68.8</v>
      </c>
      <c r="O4323" s="46">
        <v>114</v>
      </c>
      <c r="P4323" s="46">
        <f t="shared" si="493"/>
        <v>2</v>
      </c>
      <c r="R4323" s="67" t="s">
        <v>2764</v>
      </c>
      <c r="S4323" s="67">
        <f>COUNTIF(Y$2:$Y$100,R4323)</f>
        <v>0</v>
      </c>
      <c r="V4323" s="67">
        <f t="shared" si="494"/>
        <v>0</v>
      </c>
      <c r="X4323"/>
      <c r="Y4323" s="67" t="str">
        <f t="shared" si="498"/>
        <v xml:space="preserve"> </v>
      </c>
      <c r="AB4323" t="s">
        <v>90</v>
      </c>
      <c r="AC4323" s="46">
        <v>5055</v>
      </c>
      <c r="AD4323" s="46">
        <v>72</v>
      </c>
      <c r="AE4323" s="46">
        <v>68.8</v>
      </c>
      <c r="AF4323" s="46">
        <v>114</v>
      </c>
      <c r="AH4323" s="70" t="str">
        <f t="shared" si="495"/>
        <v/>
      </c>
      <c r="AI4323" s="70" t="str">
        <f t="shared" si="496"/>
        <v/>
      </c>
      <c r="AJ4323" s="70" t="str">
        <f t="shared" si="497"/>
        <v>X</v>
      </c>
      <c r="AK4323" s="70" t="str" cm="1">
        <f t="array" ref="AK4323">_xlfn.IFS(AH4323&lt;&gt;"","1",AI4323&lt;&gt;"","2",AJ4323&lt;&gt;"","3")</f>
        <v>3</v>
      </c>
    </row>
    <row r="4324" spans="1:37" x14ac:dyDescent="0.25">
      <c r="A4324" t="s">
        <v>1623</v>
      </c>
      <c r="B4324" t="s">
        <v>918</v>
      </c>
      <c r="C4324" s="67" t="str">
        <f t="shared" si="492"/>
        <v>Sienna Steinmetz</v>
      </c>
      <c r="D4324" s="71" t="str" cm="1">
        <f t="array" ref="D4324">_xlfn.IFS(AK4324="1",CONCATENATE(C4324,"Regional"),AK4324="2",CONCATENATE(C4324,"Sectional"),AK4324="3",CONCATENATE(C4324,COUNTIF($C$1:C4324,C4324)))</f>
        <v>Sienna Steinmetz8</v>
      </c>
      <c r="E4324" s="66">
        <v>45176.333333333336</v>
      </c>
      <c r="F4324" t="s">
        <v>81</v>
      </c>
      <c r="G4324" s="46">
        <v>35</v>
      </c>
      <c r="H4324" s="46">
        <v>100</v>
      </c>
      <c r="I4324" s="46">
        <v>18</v>
      </c>
      <c r="J4324" t="s">
        <v>2545</v>
      </c>
      <c r="K4324" t="s">
        <v>90</v>
      </c>
      <c r="L4324" s="46">
        <v>5055</v>
      </c>
      <c r="M4324" s="46">
        <v>72</v>
      </c>
      <c r="N4324" s="46">
        <v>68.8</v>
      </c>
      <c r="O4324" s="46">
        <v>114</v>
      </c>
      <c r="P4324" s="46">
        <f t="shared" si="493"/>
        <v>2</v>
      </c>
      <c r="R4324" s="67" t="s">
        <v>3529</v>
      </c>
      <c r="S4324" s="67">
        <f>COUNTIF(Y$2:$Y$100,R4324)</f>
        <v>0</v>
      </c>
      <c r="V4324" s="67">
        <f t="shared" si="494"/>
        <v>0</v>
      </c>
      <c r="X4324"/>
      <c r="Y4324" s="67" t="str">
        <f t="shared" si="498"/>
        <v xml:space="preserve"> </v>
      </c>
      <c r="AB4324" t="s">
        <v>90</v>
      </c>
      <c r="AC4324" s="46">
        <v>5055</v>
      </c>
      <c r="AD4324" s="46">
        <v>72</v>
      </c>
      <c r="AE4324" s="46">
        <v>68.8</v>
      </c>
      <c r="AF4324" s="46">
        <v>114</v>
      </c>
      <c r="AH4324" s="70" t="str">
        <f t="shared" si="495"/>
        <v/>
      </c>
      <c r="AI4324" s="70" t="str">
        <f t="shared" si="496"/>
        <v/>
      </c>
      <c r="AJ4324" s="70" t="str">
        <f t="shared" si="497"/>
        <v>X</v>
      </c>
      <c r="AK4324" s="70" t="str" cm="1">
        <f t="array" ref="AK4324">_xlfn.IFS(AH4324&lt;&gt;"","1",AI4324&lt;&gt;"","2",AJ4324&lt;&gt;"","3")</f>
        <v>3</v>
      </c>
    </row>
    <row r="4325" spans="1:37" x14ac:dyDescent="0.25">
      <c r="A4325" t="s">
        <v>1763</v>
      </c>
      <c r="B4325" t="s">
        <v>434</v>
      </c>
      <c r="C4325" s="67" t="str">
        <f t="shared" si="492"/>
        <v>Ella Petz</v>
      </c>
      <c r="D4325" s="71" t="str" cm="1">
        <f t="array" ref="D4325">_xlfn.IFS(AK4325="1",CONCATENATE(C4325,"Regional"),AK4325="2",CONCATENATE(C4325,"Sectional"),AK4325="3",CONCATENATE(C4325,COUNTIF($C$1:C4325,C4325)))</f>
        <v>Ella Petz4</v>
      </c>
      <c r="E4325" s="66">
        <v>45176.333333333336</v>
      </c>
      <c r="F4325" t="s">
        <v>81</v>
      </c>
      <c r="G4325" s="46">
        <v>35</v>
      </c>
      <c r="H4325" s="46">
        <v>101</v>
      </c>
      <c r="I4325" s="46">
        <v>19</v>
      </c>
      <c r="J4325" t="s">
        <v>2545</v>
      </c>
      <c r="K4325" t="s">
        <v>90</v>
      </c>
      <c r="L4325" s="46">
        <v>5055</v>
      </c>
      <c r="M4325" s="46">
        <v>72</v>
      </c>
      <c r="N4325" s="46">
        <v>68.8</v>
      </c>
      <c r="O4325" s="46">
        <v>114</v>
      </c>
      <c r="P4325" s="46">
        <f t="shared" si="493"/>
        <v>2</v>
      </c>
      <c r="R4325" s="67" t="s">
        <v>2769</v>
      </c>
      <c r="S4325" s="67">
        <f>COUNTIF(Y$2:$Y$100,R4325)</f>
        <v>0</v>
      </c>
      <c r="V4325" s="67">
        <f t="shared" si="494"/>
        <v>0</v>
      </c>
      <c r="X4325"/>
      <c r="Y4325" s="67" t="str">
        <f t="shared" si="498"/>
        <v xml:space="preserve"> </v>
      </c>
      <c r="AB4325" t="s">
        <v>90</v>
      </c>
      <c r="AC4325" s="46">
        <v>5055</v>
      </c>
      <c r="AD4325" s="46">
        <v>72</v>
      </c>
      <c r="AE4325" s="46">
        <v>68.8</v>
      </c>
      <c r="AF4325" s="46">
        <v>114</v>
      </c>
      <c r="AH4325" s="70" t="str">
        <f t="shared" si="495"/>
        <v/>
      </c>
      <c r="AI4325" s="70" t="str">
        <f t="shared" si="496"/>
        <v/>
      </c>
      <c r="AJ4325" s="70" t="str">
        <f t="shared" si="497"/>
        <v>X</v>
      </c>
      <c r="AK4325" s="70" t="str" cm="1">
        <f t="array" ref="AK4325">_xlfn.IFS(AH4325&lt;&gt;"","1",AI4325&lt;&gt;"","2",AJ4325&lt;&gt;"","3")</f>
        <v>3</v>
      </c>
    </row>
    <row r="4326" spans="1:37" x14ac:dyDescent="0.25">
      <c r="A4326" t="s">
        <v>2178</v>
      </c>
      <c r="B4326" t="s">
        <v>939</v>
      </c>
      <c r="C4326" s="67" t="str">
        <f t="shared" si="492"/>
        <v>Julie Lemanski</v>
      </c>
      <c r="D4326" s="71" t="str" cm="1">
        <f t="array" ref="D4326">_xlfn.IFS(AK4326="1",CONCATENATE(C4326,"Regional"),AK4326="2",CONCATENATE(C4326,"Sectional"),AK4326="3",CONCATENATE(C4326,COUNTIF($C$1:C4326,C4326)))</f>
        <v>Julie Lemanski1</v>
      </c>
      <c r="E4326" s="66">
        <v>45176.333333333336</v>
      </c>
      <c r="F4326" t="s">
        <v>81</v>
      </c>
      <c r="G4326" s="46">
        <v>35</v>
      </c>
      <c r="H4326" s="46">
        <v>103</v>
      </c>
      <c r="I4326" s="46">
        <v>20</v>
      </c>
      <c r="J4326" t="s">
        <v>2545</v>
      </c>
      <c r="K4326" t="s">
        <v>90</v>
      </c>
      <c r="L4326" s="46">
        <v>5055</v>
      </c>
      <c r="M4326" s="46">
        <v>72</v>
      </c>
      <c r="N4326" s="46">
        <v>68.8</v>
      </c>
      <c r="O4326" s="46">
        <v>114</v>
      </c>
      <c r="P4326" s="46">
        <f t="shared" si="493"/>
        <v>2</v>
      </c>
      <c r="R4326" s="67" t="s">
        <v>3205</v>
      </c>
      <c r="S4326" s="67">
        <f>COUNTIF(Y$2:$Y$100,R4326)</f>
        <v>0</v>
      </c>
      <c r="V4326" s="67">
        <f t="shared" si="494"/>
        <v>0</v>
      </c>
      <c r="X4326"/>
      <c r="Y4326" s="67" t="str">
        <f t="shared" si="498"/>
        <v xml:space="preserve"> </v>
      </c>
      <c r="AB4326" t="s">
        <v>90</v>
      </c>
      <c r="AC4326" s="46">
        <v>5055</v>
      </c>
      <c r="AD4326" s="46">
        <v>72</v>
      </c>
      <c r="AE4326" s="46">
        <v>68.8</v>
      </c>
      <c r="AF4326" s="46">
        <v>114</v>
      </c>
      <c r="AH4326" s="70" t="str">
        <f t="shared" si="495"/>
        <v/>
      </c>
      <c r="AI4326" s="70" t="str">
        <f t="shared" si="496"/>
        <v/>
      </c>
      <c r="AJ4326" s="70" t="str">
        <f t="shared" si="497"/>
        <v>X</v>
      </c>
      <c r="AK4326" s="70" t="str" cm="1">
        <f t="array" ref="AK4326">_xlfn.IFS(AH4326&lt;&gt;"","1",AI4326&lt;&gt;"","2",AJ4326&lt;&gt;"","3")</f>
        <v>3</v>
      </c>
    </row>
    <row r="4327" spans="1:37" x14ac:dyDescent="0.25">
      <c r="A4327" t="s">
        <v>200</v>
      </c>
      <c r="B4327" t="s">
        <v>1017</v>
      </c>
      <c r="C4327" s="67" t="str">
        <f t="shared" si="492"/>
        <v>Noelle Bennett</v>
      </c>
      <c r="D4327" s="71" t="str" cm="1">
        <f t="array" ref="D4327">_xlfn.IFS(AK4327="1",CONCATENATE(C4327,"Regional"),AK4327="2",CONCATENATE(C4327,"Sectional"),AK4327="3",CONCATENATE(C4327,COUNTIF($C$1:C4327,C4327)))</f>
        <v>Noelle Bennett6</v>
      </c>
      <c r="E4327" s="66">
        <v>45176.333333333336</v>
      </c>
      <c r="F4327" t="s">
        <v>81</v>
      </c>
      <c r="G4327" s="46">
        <v>35</v>
      </c>
      <c r="H4327" s="46">
        <v>104</v>
      </c>
      <c r="I4327" s="46">
        <v>21</v>
      </c>
      <c r="J4327" t="s">
        <v>2545</v>
      </c>
      <c r="K4327" t="s">
        <v>90</v>
      </c>
      <c r="L4327" s="46">
        <v>5055</v>
      </c>
      <c r="M4327" s="46">
        <v>72</v>
      </c>
      <c r="N4327" s="46">
        <v>68.8</v>
      </c>
      <c r="O4327" s="46">
        <v>114</v>
      </c>
      <c r="P4327" s="46">
        <f t="shared" si="493"/>
        <v>2</v>
      </c>
      <c r="R4327" s="67" t="s">
        <v>1517</v>
      </c>
      <c r="S4327" s="67">
        <f>COUNTIF(Y$2:$Y$100,R4327)</f>
        <v>0</v>
      </c>
      <c r="V4327" s="67">
        <f t="shared" si="494"/>
        <v>0</v>
      </c>
      <c r="X4327"/>
      <c r="Y4327" s="67" t="str">
        <f t="shared" si="498"/>
        <v xml:space="preserve"> </v>
      </c>
      <c r="AB4327" t="s">
        <v>90</v>
      </c>
      <c r="AC4327" s="46">
        <v>5055</v>
      </c>
      <c r="AD4327" s="46">
        <v>72</v>
      </c>
      <c r="AE4327" s="46">
        <v>68.8</v>
      </c>
      <c r="AF4327" s="46">
        <v>114</v>
      </c>
      <c r="AH4327" s="70" t="str">
        <f t="shared" si="495"/>
        <v/>
      </c>
      <c r="AI4327" s="70" t="str">
        <f t="shared" si="496"/>
        <v/>
      </c>
      <c r="AJ4327" s="70" t="str">
        <f t="shared" si="497"/>
        <v>X</v>
      </c>
      <c r="AK4327" s="70" t="str" cm="1">
        <f t="array" ref="AK4327">_xlfn.IFS(AH4327&lt;&gt;"","1",AI4327&lt;&gt;"","2",AJ4327&lt;&gt;"","3")</f>
        <v>3</v>
      </c>
    </row>
    <row r="4328" spans="1:37" x14ac:dyDescent="0.25">
      <c r="A4328" t="s">
        <v>2179</v>
      </c>
      <c r="B4328" t="s">
        <v>465</v>
      </c>
      <c r="C4328" s="67" t="str">
        <f t="shared" si="492"/>
        <v>kate biljan</v>
      </c>
      <c r="D4328" s="71" t="str" cm="1">
        <f t="array" ref="D4328">_xlfn.IFS(AK4328="1",CONCATENATE(C4328,"Regional"),AK4328="2",CONCATENATE(C4328,"Sectional"),AK4328="3",CONCATENATE(C4328,COUNTIF($C$1:C4328,C4328)))</f>
        <v>kate biljan1</v>
      </c>
      <c r="E4328" s="66">
        <v>45176.333333333336</v>
      </c>
      <c r="F4328" t="s">
        <v>81</v>
      </c>
      <c r="G4328" s="46">
        <v>35</v>
      </c>
      <c r="H4328" s="46">
        <v>109</v>
      </c>
      <c r="I4328" s="46">
        <v>22</v>
      </c>
      <c r="J4328" t="s">
        <v>2545</v>
      </c>
      <c r="K4328" t="s">
        <v>90</v>
      </c>
      <c r="L4328" s="46">
        <v>5055</v>
      </c>
      <c r="M4328" s="46">
        <v>72</v>
      </c>
      <c r="N4328" s="46">
        <v>68.8</v>
      </c>
      <c r="O4328" s="46">
        <v>114</v>
      </c>
      <c r="P4328" s="46">
        <f t="shared" si="493"/>
        <v>2</v>
      </c>
      <c r="R4328" s="67" t="s">
        <v>3206</v>
      </c>
      <c r="S4328" s="67">
        <f>COUNTIF(Y$2:$Y$100,R4328)</f>
        <v>0</v>
      </c>
      <c r="V4328" s="67">
        <f t="shared" si="494"/>
        <v>0</v>
      </c>
      <c r="X4328"/>
      <c r="Y4328" s="67" t="str">
        <f t="shared" si="498"/>
        <v xml:space="preserve"> </v>
      </c>
      <c r="AB4328" t="s">
        <v>90</v>
      </c>
      <c r="AC4328" s="46">
        <v>5055</v>
      </c>
      <c r="AD4328" s="46">
        <v>72</v>
      </c>
      <c r="AE4328" s="46">
        <v>68.8</v>
      </c>
      <c r="AF4328" s="46">
        <v>114</v>
      </c>
      <c r="AH4328" s="70" t="str">
        <f t="shared" si="495"/>
        <v/>
      </c>
      <c r="AI4328" s="70" t="str">
        <f t="shared" si="496"/>
        <v/>
      </c>
      <c r="AJ4328" s="70" t="str">
        <f t="shared" si="497"/>
        <v>X</v>
      </c>
      <c r="AK4328" s="70" t="str" cm="1">
        <f t="array" ref="AK4328">_xlfn.IFS(AH4328&lt;&gt;"","1",AI4328&lt;&gt;"","2",AJ4328&lt;&gt;"","3")</f>
        <v>3</v>
      </c>
    </row>
    <row r="4329" spans="1:37" x14ac:dyDescent="0.25">
      <c r="A4329" t="s">
        <v>2180</v>
      </c>
      <c r="B4329" t="s">
        <v>368</v>
      </c>
      <c r="C4329" s="67" t="str">
        <f t="shared" si="492"/>
        <v>Lexi Hirsch</v>
      </c>
      <c r="D4329" s="71" t="str" cm="1">
        <f t="array" ref="D4329">_xlfn.IFS(AK4329="1",CONCATENATE(C4329,"Regional"),AK4329="2",CONCATENATE(C4329,"Sectional"),AK4329="3",CONCATENATE(C4329,COUNTIF($C$1:C4329,C4329)))</f>
        <v>Lexi Hirsch1</v>
      </c>
      <c r="E4329" s="66">
        <v>45176.333333333336</v>
      </c>
      <c r="F4329" t="s">
        <v>81</v>
      </c>
      <c r="G4329" s="46">
        <v>35</v>
      </c>
      <c r="H4329" s="46">
        <v>109</v>
      </c>
      <c r="I4329" s="46">
        <v>22</v>
      </c>
      <c r="J4329" t="s">
        <v>2545</v>
      </c>
      <c r="K4329" t="s">
        <v>90</v>
      </c>
      <c r="L4329" s="46">
        <v>5055</v>
      </c>
      <c r="M4329" s="46">
        <v>72</v>
      </c>
      <c r="N4329" s="46">
        <v>68.8</v>
      </c>
      <c r="O4329" s="46">
        <v>114</v>
      </c>
      <c r="P4329" s="46">
        <f t="shared" si="493"/>
        <v>2</v>
      </c>
      <c r="R4329" s="67" t="s">
        <v>3207</v>
      </c>
      <c r="S4329" s="67">
        <f>COUNTIF(Y$2:$Y$100,R4329)</f>
        <v>0</v>
      </c>
      <c r="V4329" s="67">
        <f t="shared" si="494"/>
        <v>0</v>
      </c>
      <c r="X4329"/>
      <c r="Y4329" s="67" t="str">
        <f t="shared" ref="Y4329:Y4360" si="499">CONCATENATE(W4329," ",X4329)</f>
        <v xml:space="preserve"> </v>
      </c>
      <c r="AB4329" t="s">
        <v>90</v>
      </c>
      <c r="AC4329" s="46">
        <v>5055</v>
      </c>
      <c r="AD4329" s="46">
        <v>72</v>
      </c>
      <c r="AE4329" s="46">
        <v>68.8</v>
      </c>
      <c r="AF4329" s="46">
        <v>114</v>
      </c>
      <c r="AH4329" s="70" t="str">
        <f t="shared" si="495"/>
        <v/>
      </c>
      <c r="AI4329" s="70" t="str">
        <f t="shared" si="496"/>
        <v/>
      </c>
      <c r="AJ4329" s="70" t="str">
        <f t="shared" si="497"/>
        <v>X</v>
      </c>
      <c r="AK4329" s="70" t="str" cm="1">
        <f t="array" ref="AK4329">_xlfn.IFS(AH4329&lt;&gt;"","1",AI4329&lt;&gt;"","2",AJ4329&lt;&gt;"","3")</f>
        <v>3</v>
      </c>
    </row>
    <row r="4330" spans="1:37" x14ac:dyDescent="0.25">
      <c r="A4330" t="s">
        <v>1019</v>
      </c>
      <c r="B4330" t="s">
        <v>210</v>
      </c>
      <c r="C4330" s="67" t="str">
        <f t="shared" si="492"/>
        <v>Alexis Slemec</v>
      </c>
      <c r="D4330" s="71" t="str" cm="1">
        <f t="array" ref="D4330">_xlfn.IFS(AK4330="1",CONCATENATE(C4330,"Regional"),AK4330="2",CONCATENATE(C4330,"Sectional"),AK4330="3",CONCATENATE(C4330,COUNTIF($C$1:C4330,C4330)))</f>
        <v>Alexis Slemec8</v>
      </c>
      <c r="E4330" s="66">
        <v>45176.333333333336</v>
      </c>
      <c r="F4330" t="s">
        <v>81</v>
      </c>
      <c r="G4330" s="46">
        <v>35</v>
      </c>
      <c r="H4330" s="46">
        <v>110</v>
      </c>
      <c r="I4330" s="46">
        <v>24</v>
      </c>
      <c r="J4330" t="s">
        <v>2545</v>
      </c>
      <c r="K4330" t="s">
        <v>90</v>
      </c>
      <c r="L4330" s="46">
        <v>5055</v>
      </c>
      <c r="M4330" s="46">
        <v>72</v>
      </c>
      <c r="N4330" s="46">
        <v>68.8</v>
      </c>
      <c r="O4330" s="46">
        <v>114</v>
      </c>
      <c r="P4330" s="46">
        <f t="shared" si="493"/>
        <v>2</v>
      </c>
      <c r="R4330" s="67" t="s">
        <v>1518</v>
      </c>
      <c r="S4330" s="67">
        <f>COUNTIF(Y$2:$Y$100,R4330)</f>
        <v>0</v>
      </c>
      <c r="V4330" s="67">
        <f t="shared" si="494"/>
        <v>0</v>
      </c>
      <c r="X4330"/>
      <c r="Y4330" s="67" t="str">
        <f t="shared" si="499"/>
        <v xml:space="preserve"> </v>
      </c>
      <c r="AB4330" t="s">
        <v>90</v>
      </c>
      <c r="AC4330" s="46">
        <v>5055</v>
      </c>
      <c r="AD4330" s="46">
        <v>72</v>
      </c>
      <c r="AE4330" s="46">
        <v>68.8</v>
      </c>
      <c r="AF4330" s="46">
        <v>114</v>
      </c>
      <c r="AH4330" s="70" t="str">
        <f t="shared" si="495"/>
        <v/>
      </c>
      <c r="AI4330" s="70" t="str">
        <f t="shared" si="496"/>
        <v/>
      </c>
      <c r="AJ4330" s="70" t="str">
        <f t="shared" si="497"/>
        <v>X</v>
      </c>
      <c r="AK4330" s="70" t="str" cm="1">
        <f t="array" ref="AK4330">_xlfn.IFS(AH4330&lt;&gt;"","1",AI4330&lt;&gt;"","2",AJ4330&lt;&gt;"","3")</f>
        <v>3</v>
      </c>
    </row>
    <row r="4331" spans="1:37" x14ac:dyDescent="0.25">
      <c r="A4331" t="s">
        <v>2181</v>
      </c>
      <c r="B4331" t="s">
        <v>2182</v>
      </c>
      <c r="C4331" s="67" t="str">
        <f t="shared" si="492"/>
        <v>Rory Opatz</v>
      </c>
      <c r="D4331" s="71" t="str" cm="1">
        <f t="array" ref="D4331">_xlfn.IFS(AK4331="1",CONCATENATE(C4331,"Regional"),AK4331="2",CONCATENATE(C4331,"Sectional"),AK4331="3",CONCATENATE(C4331,COUNTIF($C$1:C4331,C4331)))</f>
        <v>Rory Opatz3</v>
      </c>
      <c r="E4331" s="66">
        <v>45176.333333333336</v>
      </c>
      <c r="F4331" t="s">
        <v>81</v>
      </c>
      <c r="G4331" s="46">
        <v>35</v>
      </c>
      <c r="H4331" s="46">
        <v>111</v>
      </c>
      <c r="I4331" s="46">
        <v>25</v>
      </c>
      <c r="J4331" t="s">
        <v>2545</v>
      </c>
      <c r="K4331" t="s">
        <v>90</v>
      </c>
      <c r="L4331" s="46">
        <v>5055</v>
      </c>
      <c r="M4331" s="46">
        <v>72</v>
      </c>
      <c r="N4331" s="46">
        <v>68.8</v>
      </c>
      <c r="O4331" s="46">
        <v>114</v>
      </c>
      <c r="P4331" s="46">
        <f t="shared" si="493"/>
        <v>2</v>
      </c>
      <c r="R4331" s="67" t="s">
        <v>3208</v>
      </c>
      <c r="S4331" s="67">
        <f>COUNTIF(Y$2:$Y$100,R4331)</f>
        <v>0</v>
      </c>
      <c r="V4331" s="67">
        <f t="shared" si="494"/>
        <v>0</v>
      </c>
      <c r="X4331"/>
      <c r="Y4331" s="67" t="str">
        <f t="shared" si="499"/>
        <v xml:space="preserve"> </v>
      </c>
      <c r="AB4331" t="s">
        <v>90</v>
      </c>
      <c r="AC4331" s="46">
        <v>5055</v>
      </c>
      <c r="AD4331" s="46">
        <v>72</v>
      </c>
      <c r="AE4331" s="46">
        <v>68.8</v>
      </c>
      <c r="AF4331" s="46">
        <v>114</v>
      </c>
      <c r="AH4331" s="70" t="str">
        <f t="shared" si="495"/>
        <v/>
      </c>
      <c r="AI4331" s="70" t="str">
        <f t="shared" si="496"/>
        <v/>
      </c>
      <c r="AJ4331" s="70" t="str">
        <f t="shared" si="497"/>
        <v>X</v>
      </c>
      <c r="AK4331" s="70" t="str" cm="1">
        <f t="array" ref="AK4331">_xlfn.IFS(AH4331&lt;&gt;"","1",AI4331&lt;&gt;"","2",AJ4331&lt;&gt;"","3")</f>
        <v>3</v>
      </c>
    </row>
    <row r="4332" spans="1:37" x14ac:dyDescent="0.25">
      <c r="A4332" t="s">
        <v>387</v>
      </c>
      <c r="B4332" t="s">
        <v>539</v>
      </c>
      <c r="C4332" s="67" t="str">
        <f t="shared" si="492"/>
        <v>Maggie Winsand</v>
      </c>
      <c r="D4332" s="71" t="str" cm="1">
        <f t="array" ref="D4332">_xlfn.IFS(AK4332="1",CONCATENATE(C4332,"Regional"),AK4332="2",CONCATENATE(C4332,"Sectional"),AK4332="3",CONCATENATE(C4332,COUNTIF($C$1:C4332,C4332)))</f>
        <v>Maggie Winsand8</v>
      </c>
      <c r="E4332" s="66">
        <v>45176.333333333336</v>
      </c>
      <c r="F4332" t="s">
        <v>81</v>
      </c>
      <c r="G4332" s="46">
        <v>35</v>
      </c>
      <c r="H4332" s="46">
        <v>117</v>
      </c>
      <c r="I4332" s="46">
        <v>26</v>
      </c>
      <c r="J4332" t="s">
        <v>2545</v>
      </c>
      <c r="K4332" t="s">
        <v>90</v>
      </c>
      <c r="L4332" s="46">
        <v>5055</v>
      </c>
      <c r="M4332" s="46">
        <v>72</v>
      </c>
      <c r="N4332" s="46">
        <v>68.8</v>
      </c>
      <c r="O4332" s="46">
        <v>114</v>
      </c>
      <c r="P4332" s="46">
        <f t="shared" si="493"/>
        <v>2</v>
      </c>
      <c r="R4332" s="67" t="s">
        <v>1210</v>
      </c>
      <c r="S4332" s="67">
        <f>COUNTIF(Y$2:$Y$100,R4332)</f>
        <v>0</v>
      </c>
      <c r="V4332" s="67">
        <f t="shared" si="494"/>
        <v>0</v>
      </c>
      <c r="X4332"/>
      <c r="Y4332" s="67" t="str">
        <f t="shared" si="499"/>
        <v xml:space="preserve"> </v>
      </c>
      <c r="AB4332" t="s">
        <v>90</v>
      </c>
      <c r="AC4332" s="46">
        <v>5055</v>
      </c>
      <c r="AD4332" s="46">
        <v>72</v>
      </c>
      <c r="AE4332" s="46">
        <v>68.8</v>
      </c>
      <c r="AF4332" s="46">
        <v>114</v>
      </c>
      <c r="AH4332" s="70" t="str">
        <f t="shared" si="495"/>
        <v/>
      </c>
      <c r="AI4332" s="70" t="str">
        <f t="shared" si="496"/>
        <v/>
      </c>
      <c r="AJ4332" s="70" t="str">
        <f t="shared" si="497"/>
        <v>X</v>
      </c>
      <c r="AK4332" s="70" t="str" cm="1">
        <f t="array" ref="AK4332">_xlfn.IFS(AH4332&lt;&gt;"","1",AI4332&lt;&gt;"","2",AJ4332&lt;&gt;"","3")</f>
        <v>3</v>
      </c>
    </row>
    <row r="4333" spans="1:37" x14ac:dyDescent="0.25">
      <c r="A4333" t="s">
        <v>541</v>
      </c>
      <c r="B4333" t="s">
        <v>190</v>
      </c>
      <c r="C4333" s="67" t="str">
        <f t="shared" si="492"/>
        <v>Mara Tuma</v>
      </c>
      <c r="D4333" s="71" t="str" cm="1">
        <f t="array" ref="D4333">_xlfn.IFS(AK4333="1",CONCATENATE(C4333,"Regional"),AK4333="2",CONCATENATE(C4333,"Sectional"),AK4333="3",CONCATENATE(C4333,COUNTIF($C$1:C4333,C4333)))</f>
        <v>Mara Tuma8</v>
      </c>
      <c r="E4333" s="66">
        <v>45176.333333333336</v>
      </c>
      <c r="F4333" t="s">
        <v>81</v>
      </c>
      <c r="G4333" s="46">
        <v>35</v>
      </c>
      <c r="H4333" s="46">
        <v>117</v>
      </c>
      <c r="I4333" s="46">
        <v>26</v>
      </c>
      <c r="J4333" t="s">
        <v>2545</v>
      </c>
      <c r="K4333" t="s">
        <v>90</v>
      </c>
      <c r="L4333" s="46">
        <v>5055</v>
      </c>
      <c r="M4333" s="46">
        <v>72</v>
      </c>
      <c r="N4333" s="46">
        <v>68.8</v>
      </c>
      <c r="O4333" s="46">
        <v>114</v>
      </c>
      <c r="P4333" s="46">
        <f t="shared" si="493"/>
        <v>2</v>
      </c>
      <c r="R4333" s="67" t="s">
        <v>1211</v>
      </c>
      <c r="S4333" s="67">
        <f>COUNTIF(Y$2:$Y$100,R4333)</f>
        <v>0</v>
      </c>
      <c r="V4333" s="67">
        <f t="shared" si="494"/>
        <v>0</v>
      </c>
      <c r="X4333"/>
      <c r="Y4333" s="67" t="str">
        <f t="shared" si="499"/>
        <v xml:space="preserve"> </v>
      </c>
      <c r="AB4333" t="s">
        <v>90</v>
      </c>
      <c r="AC4333" s="46">
        <v>5055</v>
      </c>
      <c r="AD4333" s="46">
        <v>72</v>
      </c>
      <c r="AE4333" s="46">
        <v>68.8</v>
      </c>
      <c r="AF4333" s="46">
        <v>114</v>
      </c>
      <c r="AH4333" s="70" t="str">
        <f t="shared" si="495"/>
        <v/>
      </c>
      <c r="AI4333" s="70" t="str">
        <f t="shared" si="496"/>
        <v/>
      </c>
      <c r="AJ4333" s="70" t="str">
        <f t="shared" si="497"/>
        <v>X</v>
      </c>
      <c r="AK4333" s="70" t="str" cm="1">
        <f t="array" ref="AK4333">_xlfn.IFS(AH4333&lt;&gt;"","1",AI4333&lt;&gt;"","2",AJ4333&lt;&gt;"","3")</f>
        <v>3</v>
      </c>
    </row>
    <row r="4334" spans="1:37" x14ac:dyDescent="0.25">
      <c r="A4334" t="s">
        <v>1757</v>
      </c>
      <c r="B4334" t="s">
        <v>524</v>
      </c>
      <c r="C4334" s="67" t="str">
        <f t="shared" si="492"/>
        <v>Isabelle Collicott</v>
      </c>
      <c r="D4334" s="71" t="str" cm="1">
        <f t="array" ref="D4334">_xlfn.IFS(AK4334="1",CONCATENATE(C4334,"Regional"),AK4334="2",CONCATENATE(C4334,"Sectional"),AK4334="3",CONCATENATE(C4334,COUNTIF($C$1:C4334,C4334)))</f>
        <v>Isabelle Collicott5</v>
      </c>
      <c r="E4334" s="66">
        <v>45176.333333333336</v>
      </c>
      <c r="F4334" t="s">
        <v>81</v>
      </c>
      <c r="G4334" s="46">
        <v>35</v>
      </c>
      <c r="H4334" s="46">
        <v>117</v>
      </c>
      <c r="I4334" s="46">
        <v>26</v>
      </c>
      <c r="J4334" t="s">
        <v>2545</v>
      </c>
      <c r="K4334" t="s">
        <v>90</v>
      </c>
      <c r="L4334" s="46">
        <v>5055</v>
      </c>
      <c r="M4334" s="46">
        <v>72</v>
      </c>
      <c r="N4334" s="46">
        <v>68.8</v>
      </c>
      <c r="O4334" s="46">
        <v>114</v>
      </c>
      <c r="P4334" s="46">
        <f t="shared" si="493"/>
        <v>2</v>
      </c>
      <c r="R4334" s="67" t="s">
        <v>2763</v>
      </c>
      <c r="S4334" s="67">
        <f>COUNTIF(Y$2:$Y$100,R4334)</f>
        <v>0</v>
      </c>
      <c r="V4334" s="67">
        <f t="shared" si="494"/>
        <v>0</v>
      </c>
      <c r="X4334"/>
      <c r="Y4334" s="67" t="str">
        <f t="shared" si="499"/>
        <v xml:space="preserve"> </v>
      </c>
      <c r="AB4334" t="s">
        <v>90</v>
      </c>
      <c r="AC4334" s="46">
        <v>5055</v>
      </c>
      <c r="AD4334" s="46">
        <v>72</v>
      </c>
      <c r="AE4334" s="46">
        <v>68.8</v>
      </c>
      <c r="AF4334" s="46">
        <v>114</v>
      </c>
      <c r="AH4334" s="70" t="str">
        <f t="shared" si="495"/>
        <v/>
      </c>
      <c r="AI4334" s="70" t="str">
        <f t="shared" si="496"/>
        <v/>
      </c>
      <c r="AJ4334" s="70" t="str">
        <f t="shared" si="497"/>
        <v>X</v>
      </c>
      <c r="AK4334" s="70" t="str" cm="1">
        <f t="array" ref="AK4334">_xlfn.IFS(AH4334&lt;&gt;"","1",AI4334&lt;&gt;"","2",AJ4334&lt;&gt;"","3")</f>
        <v>3</v>
      </c>
    </row>
    <row r="4335" spans="1:37" x14ac:dyDescent="0.25">
      <c r="A4335" t="s">
        <v>2183</v>
      </c>
      <c r="B4335" t="s">
        <v>492</v>
      </c>
      <c r="C4335" s="67" t="str">
        <f t="shared" si="492"/>
        <v>Anna Breault</v>
      </c>
      <c r="D4335" s="71" t="str" cm="1">
        <f t="array" ref="D4335">_xlfn.IFS(AK4335="1",CONCATENATE(C4335,"Regional"),AK4335="2",CONCATENATE(C4335,"Sectional"),AK4335="3",CONCATENATE(C4335,COUNTIF($C$1:C4335,C4335)))</f>
        <v>Anna Breault1</v>
      </c>
      <c r="E4335" s="66">
        <v>45176.333333333336</v>
      </c>
      <c r="F4335" t="s">
        <v>81</v>
      </c>
      <c r="G4335" s="46">
        <v>35</v>
      </c>
      <c r="H4335" s="46">
        <v>117</v>
      </c>
      <c r="I4335" s="46">
        <v>26</v>
      </c>
      <c r="J4335" t="s">
        <v>2545</v>
      </c>
      <c r="K4335" t="s">
        <v>90</v>
      </c>
      <c r="L4335" s="46">
        <v>5055</v>
      </c>
      <c r="M4335" s="46">
        <v>72</v>
      </c>
      <c r="N4335" s="46">
        <v>68.8</v>
      </c>
      <c r="O4335" s="46">
        <v>114</v>
      </c>
      <c r="P4335" s="46">
        <f t="shared" si="493"/>
        <v>2</v>
      </c>
      <c r="R4335" s="67" t="s">
        <v>3209</v>
      </c>
      <c r="S4335" s="67">
        <f>COUNTIF(Y$2:$Y$100,R4335)</f>
        <v>0</v>
      </c>
      <c r="V4335" s="67">
        <f t="shared" si="494"/>
        <v>0</v>
      </c>
      <c r="X4335"/>
      <c r="Y4335" s="67" t="str">
        <f t="shared" si="499"/>
        <v xml:space="preserve"> </v>
      </c>
      <c r="AB4335" t="s">
        <v>90</v>
      </c>
      <c r="AC4335" s="46">
        <v>5055</v>
      </c>
      <c r="AD4335" s="46">
        <v>72</v>
      </c>
      <c r="AE4335" s="46">
        <v>68.8</v>
      </c>
      <c r="AF4335" s="46">
        <v>114</v>
      </c>
      <c r="AH4335" s="70" t="str">
        <f t="shared" si="495"/>
        <v/>
      </c>
      <c r="AI4335" s="70" t="str">
        <f t="shared" si="496"/>
        <v/>
      </c>
      <c r="AJ4335" s="70" t="str">
        <f t="shared" si="497"/>
        <v>X</v>
      </c>
      <c r="AK4335" s="70" t="str" cm="1">
        <f t="array" ref="AK4335">_xlfn.IFS(AH4335&lt;&gt;"","1",AI4335&lt;&gt;"","2",AJ4335&lt;&gt;"","3")</f>
        <v>3</v>
      </c>
    </row>
    <row r="4336" spans="1:37" x14ac:dyDescent="0.25">
      <c r="A4336" t="s">
        <v>1966</v>
      </c>
      <c r="B4336" t="s">
        <v>1967</v>
      </c>
      <c r="C4336" s="67" t="str">
        <f t="shared" si="492"/>
        <v>Cierra House</v>
      </c>
      <c r="D4336" s="71" t="str" cm="1">
        <f t="array" ref="D4336">_xlfn.IFS(AK4336="1",CONCATENATE(C4336,"Regional"),AK4336="2",CONCATENATE(C4336,"Sectional"),AK4336="3",CONCATENATE(C4336,COUNTIF($C$1:C4336,C4336)))</f>
        <v>Cierra House2</v>
      </c>
      <c r="E4336" s="66">
        <v>45176.333333333336</v>
      </c>
      <c r="F4336" t="s">
        <v>81</v>
      </c>
      <c r="G4336" s="46">
        <v>35</v>
      </c>
      <c r="H4336" s="46">
        <v>121</v>
      </c>
      <c r="I4336" s="46">
        <v>30</v>
      </c>
      <c r="J4336" t="s">
        <v>2545</v>
      </c>
      <c r="K4336" t="s">
        <v>90</v>
      </c>
      <c r="L4336" s="46">
        <v>5055</v>
      </c>
      <c r="M4336" s="46">
        <v>72</v>
      </c>
      <c r="N4336" s="46">
        <v>68.8</v>
      </c>
      <c r="O4336" s="46">
        <v>114</v>
      </c>
      <c r="P4336" s="46">
        <f t="shared" si="493"/>
        <v>2</v>
      </c>
      <c r="R4336" s="67" t="s">
        <v>2985</v>
      </c>
      <c r="S4336" s="67">
        <f>COUNTIF(Y$2:$Y$100,R4336)</f>
        <v>0</v>
      </c>
      <c r="V4336" s="67">
        <f t="shared" si="494"/>
        <v>0</v>
      </c>
      <c r="X4336"/>
      <c r="Y4336" s="67" t="str">
        <f t="shared" si="499"/>
        <v xml:space="preserve"> </v>
      </c>
      <c r="AB4336" t="s">
        <v>90</v>
      </c>
      <c r="AC4336" s="46">
        <v>5055</v>
      </c>
      <c r="AD4336" s="46">
        <v>72</v>
      </c>
      <c r="AE4336" s="46">
        <v>68.8</v>
      </c>
      <c r="AF4336" s="46">
        <v>114</v>
      </c>
      <c r="AH4336" s="70" t="str">
        <f t="shared" si="495"/>
        <v/>
      </c>
      <c r="AI4336" s="70" t="str">
        <f t="shared" si="496"/>
        <v/>
      </c>
      <c r="AJ4336" s="70" t="str">
        <f t="shared" si="497"/>
        <v>X</v>
      </c>
      <c r="AK4336" s="70" t="str" cm="1">
        <f t="array" ref="AK4336">_xlfn.IFS(AH4336&lt;&gt;"","1",AI4336&lt;&gt;"","2",AJ4336&lt;&gt;"","3")</f>
        <v>3</v>
      </c>
    </row>
    <row r="4337" spans="1:37" x14ac:dyDescent="0.25">
      <c r="A4337" t="s">
        <v>2184</v>
      </c>
      <c r="B4337" t="s">
        <v>408</v>
      </c>
      <c r="C4337" s="67" t="str">
        <f t="shared" si="492"/>
        <v>Mya Post</v>
      </c>
      <c r="D4337" s="71" t="str" cm="1">
        <f t="array" ref="D4337">_xlfn.IFS(AK4337="1",CONCATENATE(C4337,"Regional"),AK4337="2",CONCATENATE(C4337,"Sectional"),AK4337="3",CONCATENATE(C4337,COUNTIF($C$1:C4337,C4337)))</f>
        <v>Mya Post1</v>
      </c>
      <c r="E4337" s="66">
        <v>45176.333333333336</v>
      </c>
      <c r="F4337" t="s">
        <v>81</v>
      </c>
      <c r="G4337" s="46">
        <v>35</v>
      </c>
      <c r="H4337" s="46">
        <v>121</v>
      </c>
      <c r="I4337" s="46">
        <v>30</v>
      </c>
      <c r="J4337" t="s">
        <v>2545</v>
      </c>
      <c r="K4337" t="s">
        <v>90</v>
      </c>
      <c r="L4337" s="46">
        <v>5055</v>
      </c>
      <c r="M4337" s="46">
        <v>72</v>
      </c>
      <c r="N4337" s="46">
        <v>68.8</v>
      </c>
      <c r="O4337" s="46">
        <v>114</v>
      </c>
      <c r="P4337" s="46">
        <f t="shared" si="493"/>
        <v>2</v>
      </c>
      <c r="R4337" s="67" t="s">
        <v>3210</v>
      </c>
      <c r="S4337" s="67">
        <f>COUNTIF(Y$2:$Y$100,R4337)</f>
        <v>0</v>
      </c>
      <c r="V4337" s="67">
        <f t="shared" si="494"/>
        <v>0</v>
      </c>
      <c r="X4337"/>
      <c r="Y4337" s="67" t="str">
        <f t="shared" si="499"/>
        <v xml:space="preserve"> </v>
      </c>
      <c r="AB4337" t="s">
        <v>90</v>
      </c>
      <c r="AC4337" s="46">
        <v>5055</v>
      </c>
      <c r="AD4337" s="46">
        <v>72</v>
      </c>
      <c r="AE4337" s="46">
        <v>68.8</v>
      </c>
      <c r="AF4337" s="46">
        <v>114</v>
      </c>
      <c r="AH4337" s="70" t="str">
        <f t="shared" si="495"/>
        <v/>
      </c>
      <c r="AI4337" s="70" t="str">
        <f t="shared" si="496"/>
        <v/>
      </c>
      <c r="AJ4337" s="70" t="str">
        <f t="shared" si="497"/>
        <v>X</v>
      </c>
      <c r="AK4337" s="70" t="str" cm="1">
        <f t="array" ref="AK4337">_xlfn.IFS(AH4337&lt;&gt;"","1",AI4337&lt;&gt;"","2",AJ4337&lt;&gt;"","3")</f>
        <v>3</v>
      </c>
    </row>
    <row r="4338" spans="1:37" x14ac:dyDescent="0.25">
      <c r="A4338" t="s">
        <v>714</v>
      </c>
      <c r="B4338" t="s">
        <v>428</v>
      </c>
      <c r="C4338" s="67" t="str">
        <f t="shared" si="492"/>
        <v>Annika Binczak</v>
      </c>
      <c r="D4338" s="71" t="str" cm="1">
        <f t="array" ref="D4338">_xlfn.IFS(AK4338="1",CONCATENATE(C4338,"Regional"),AK4338="2",CONCATENATE(C4338,"Sectional"),AK4338="3",CONCATENATE(C4338,COUNTIF($C$1:C4338,C4338)))</f>
        <v>Annika Binczak6</v>
      </c>
      <c r="E4338" s="66">
        <v>45176.333333333336</v>
      </c>
      <c r="F4338" t="s">
        <v>81</v>
      </c>
      <c r="G4338" s="46">
        <v>35</v>
      </c>
      <c r="H4338" s="46">
        <v>123</v>
      </c>
      <c r="I4338" s="46">
        <v>32</v>
      </c>
      <c r="J4338" t="s">
        <v>2545</v>
      </c>
      <c r="K4338" t="s">
        <v>90</v>
      </c>
      <c r="L4338" s="46">
        <v>5055</v>
      </c>
      <c r="M4338" s="46">
        <v>72</v>
      </c>
      <c r="N4338" s="46">
        <v>68.8</v>
      </c>
      <c r="O4338" s="46">
        <v>114</v>
      </c>
      <c r="P4338" s="46">
        <f t="shared" si="493"/>
        <v>2</v>
      </c>
      <c r="R4338" s="67" t="s">
        <v>1312</v>
      </c>
      <c r="S4338" s="67">
        <f>COUNTIF(Y$2:$Y$100,R4338)</f>
        <v>0</v>
      </c>
      <c r="V4338" s="67">
        <f t="shared" si="494"/>
        <v>0</v>
      </c>
      <c r="X4338"/>
      <c r="Y4338" s="67" t="str">
        <f t="shared" si="499"/>
        <v xml:space="preserve"> </v>
      </c>
      <c r="AB4338" t="s">
        <v>90</v>
      </c>
      <c r="AC4338" s="46">
        <v>5055</v>
      </c>
      <c r="AD4338" s="46">
        <v>72</v>
      </c>
      <c r="AE4338" s="46">
        <v>68.8</v>
      </c>
      <c r="AF4338" s="46">
        <v>114</v>
      </c>
      <c r="AH4338" s="70" t="str">
        <f t="shared" si="495"/>
        <v/>
      </c>
      <c r="AI4338" s="70" t="str">
        <f t="shared" si="496"/>
        <v/>
      </c>
      <c r="AJ4338" s="70" t="str">
        <f t="shared" si="497"/>
        <v>X</v>
      </c>
      <c r="AK4338" s="70" t="str" cm="1">
        <f t="array" ref="AK4338">_xlfn.IFS(AH4338&lt;&gt;"","1",AI4338&lt;&gt;"","2",AJ4338&lt;&gt;"","3")</f>
        <v>3</v>
      </c>
    </row>
    <row r="4339" spans="1:37" x14ac:dyDescent="0.25">
      <c r="A4339" t="s">
        <v>292</v>
      </c>
      <c r="B4339" t="s">
        <v>535</v>
      </c>
      <c r="C4339" s="67" t="str">
        <f t="shared" si="492"/>
        <v>Rachel Kurth</v>
      </c>
      <c r="D4339" s="71" t="str" cm="1">
        <f t="array" ref="D4339">_xlfn.IFS(AK4339="1",CONCATENATE(C4339,"Regional"),AK4339="2",CONCATENATE(C4339,"Sectional"),AK4339="3",CONCATENATE(C4339,COUNTIF($C$1:C4339,C4339)))</f>
        <v>Rachel Kurth9</v>
      </c>
      <c r="E4339" s="66">
        <v>45176.333333333336</v>
      </c>
      <c r="F4339" t="s">
        <v>81</v>
      </c>
      <c r="G4339" s="46">
        <v>35</v>
      </c>
      <c r="H4339" s="46">
        <v>124</v>
      </c>
      <c r="I4339" s="46">
        <v>33</v>
      </c>
      <c r="J4339" t="s">
        <v>2545</v>
      </c>
      <c r="K4339" t="s">
        <v>90</v>
      </c>
      <c r="L4339" s="46">
        <v>5055</v>
      </c>
      <c r="M4339" s="46">
        <v>72</v>
      </c>
      <c r="N4339" s="46">
        <v>68.8</v>
      </c>
      <c r="O4339" s="46">
        <v>114</v>
      </c>
      <c r="P4339" s="46">
        <f t="shared" si="493"/>
        <v>2</v>
      </c>
      <c r="R4339" s="67" t="s">
        <v>1207</v>
      </c>
      <c r="S4339" s="67">
        <f>COUNTIF(Y$2:$Y$100,R4339)</f>
        <v>0</v>
      </c>
      <c r="V4339" s="67">
        <f t="shared" si="494"/>
        <v>0</v>
      </c>
      <c r="X4339"/>
      <c r="Y4339" s="67" t="str">
        <f t="shared" si="499"/>
        <v xml:space="preserve"> </v>
      </c>
      <c r="AB4339" t="s">
        <v>90</v>
      </c>
      <c r="AC4339" s="46">
        <v>5055</v>
      </c>
      <c r="AD4339" s="46">
        <v>72</v>
      </c>
      <c r="AE4339" s="46">
        <v>68.8</v>
      </c>
      <c r="AF4339" s="46">
        <v>114</v>
      </c>
      <c r="AH4339" s="70" t="str">
        <f t="shared" si="495"/>
        <v/>
      </c>
      <c r="AI4339" s="70" t="str">
        <f t="shared" si="496"/>
        <v/>
      </c>
      <c r="AJ4339" s="70" t="str">
        <f t="shared" si="497"/>
        <v>X</v>
      </c>
      <c r="AK4339" s="70" t="str" cm="1">
        <f t="array" ref="AK4339">_xlfn.IFS(AH4339&lt;&gt;"","1",AI4339&lt;&gt;"","2",AJ4339&lt;&gt;"","3")</f>
        <v>3</v>
      </c>
    </row>
    <row r="4340" spans="1:37" x14ac:dyDescent="0.25">
      <c r="A4340" t="s">
        <v>1810</v>
      </c>
      <c r="B4340" t="s">
        <v>2719</v>
      </c>
      <c r="C4340" s="67" t="str">
        <f t="shared" si="492"/>
        <v>Cassandra Schaefer</v>
      </c>
      <c r="D4340" s="71" t="str" cm="1">
        <f t="array" ref="D4340">_xlfn.IFS(AK4340="1",CONCATENATE(C4340,"Regional"),AK4340="2",CONCATENATE(C4340,"Sectional"),AK4340="3",CONCATENATE(C4340,COUNTIF($C$1:C4340,C4340)))</f>
        <v>Cassandra Schaefer2</v>
      </c>
      <c r="E4340" s="66">
        <v>45176.333333333336</v>
      </c>
      <c r="F4340" t="s">
        <v>81</v>
      </c>
      <c r="G4340" s="46">
        <v>35</v>
      </c>
      <c r="H4340" s="46">
        <v>127</v>
      </c>
      <c r="I4340" s="46">
        <v>34</v>
      </c>
      <c r="J4340" t="s">
        <v>2545</v>
      </c>
      <c r="K4340" t="s">
        <v>90</v>
      </c>
      <c r="L4340" s="46">
        <v>5055</v>
      </c>
      <c r="M4340" s="46">
        <v>72</v>
      </c>
      <c r="N4340" s="46">
        <v>68.8</v>
      </c>
      <c r="O4340" s="46">
        <v>114</v>
      </c>
      <c r="P4340" s="46">
        <f t="shared" si="493"/>
        <v>2</v>
      </c>
      <c r="R4340" s="67" t="s">
        <v>3579</v>
      </c>
      <c r="S4340" s="67">
        <f>COUNTIF(Y$2:$Y$100,R4340)</f>
        <v>0</v>
      </c>
      <c r="V4340" s="67">
        <f t="shared" si="494"/>
        <v>0</v>
      </c>
      <c r="X4340"/>
      <c r="Y4340" s="67" t="str">
        <f t="shared" si="499"/>
        <v xml:space="preserve"> </v>
      </c>
      <c r="AB4340" t="s">
        <v>90</v>
      </c>
      <c r="AC4340" s="46">
        <v>5055</v>
      </c>
      <c r="AD4340" s="46">
        <v>72</v>
      </c>
      <c r="AE4340" s="46">
        <v>68.8</v>
      </c>
      <c r="AF4340" s="46">
        <v>114</v>
      </c>
      <c r="AH4340" s="70" t="str">
        <f t="shared" si="495"/>
        <v/>
      </c>
      <c r="AI4340" s="70" t="str">
        <f t="shared" si="496"/>
        <v/>
      </c>
      <c r="AJ4340" s="70" t="str">
        <f t="shared" si="497"/>
        <v>X</v>
      </c>
      <c r="AK4340" s="70" t="str" cm="1">
        <f t="array" ref="AK4340">_xlfn.IFS(AH4340&lt;&gt;"","1",AI4340&lt;&gt;"","2",AJ4340&lt;&gt;"","3")</f>
        <v>3</v>
      </c>
    </row>
    <row r="4341" spans="1:37" x14ac:dyDescent="0.25">
      <c r="A4341" t="s">
        <v>317</v>
      </c>
      <c r="B4341" t="s">
        <v>2185</v>
      </c>
      <c r="C4341" s="67" t="str">
        <f t="shared" si="492"/>
        <v>Emilia Mueller</v>
      </c>
      <c r="D4341" s="71" t="str" cm="1">
        <f t="array" ref="D4341">_xlfn.IFS(AK4341="1",CONCATENATE(C4341,"Regional"),AK4341="2",CONCATENATE(C4341,"Sectional"),AK4341="3",CONCATENATE(C4341,COUNTIF($C$1:C4341,C4341)))</f>
        <v>Emilia Mueller1</v>
      </c>
      <c r="E4341" s="66">
        <v>45176.333333333336</v>
      </c>
      <c r="F4341" t="s">
        <v>81</v>
      </c>
      <c r="G4341" s="46">
        <v>35</v>
      </c>
      <c r="H4341" s="46">
        <v>129</v>
      </c>
      <c r="I4341" s="46">
        <v>35</v>
      </c>
      <c r="J4341" t="s">
        <v>2545</v>
      </c>
      <c r="K4341" t="s">
        <v>90</v>
      </c>
      <c r="L4341" s="46">
        <v>5055</v>
      </c>
      <c r="M4341" s="46">
        <v>72</v>
      </c>
      <c r="N4341" s="46">
        <v>68.8</v>
      </c>
      <c r="O4341" s="46">
        <v>114</v>
      </c>
      <c r="P4341" s="46">
        <f t="shared" si="493"/>
        <v>2</v>
      </c>
      <c r="R4341" s="67" t="s">
        <v>3211</v>
      </c>
      <c r="S4341" s="67">
        <f>COUNTIF(Y$2:$Y$100,R4341)</f>
        <v>0</v>
      </c>
      <c r="V4341" s="67">
        <f t="shared" si="494"/>
        <v>0</v>
      </c>
      <c r="X4341"/>
      <c r="Y4341" s="67" t="str">
        <f t="shared" si="499"/>
        <v xml:space="preserve"> </v>
      </c>
      <c r="AB4341" t="s">
        <v>90</v>
      </c>
      <c r="AC4341" s="46">
        <v>5055</v>
      </c>
      <c r="AD4341" s="46">
        <v>72</v>
      </c>
      <c r="AE4341" s="46">
        <v>68.8</v>
      </c>
      <c r="AF4341" s="46">
        <v>114</v>
      </c>
      <c r="AH4341" s="70" t="str">
        <f t="shared" si="495"/>
        <v/>
      </c>
      <c r="AI4341" s="70" t="str">
        <f t="shared" si="496"/>
        <v/>
      </c>
      <c r="AJ4341" s="70" t="str">
        <f t="shared" si="497"/>
        <v>X</v>
      </c>
      <c r="AK4341" s="70" t="str" cm="1">
        <f t="array" ref="AK4341">_xlfn.IFS(AH4341&lt;&gt;"","1",AI4341&lt;&gt;"","2",AJ4341&lt;&gt;"","3")</f>
        <v>3</v>
      </c>
    </row>
    <row r="4342" spans="1:37" x14ac:dyDescent="0.25">
      <c r="A4342" t="s">
        <v>370</v>
      </c>
      <c r="B4342" t="s">
        <v>875</v>
      </c>
      <c r="C4342" s="67" t="str">
        <f t="shared" si="492"/>
        <v>Layla Thompson</v>
      </c>
      <c r="D4342" s="71" t="str" cm="1">
        <f t="array" ref="D4342">_xlfn.IFS(AK4342="1",CONCATENATE(C4342,"Regional"),AK4342="2",CONCATENATE(C4342,"Sectional"),AK4342="3",CONCATENATE(C4342,COUNTIF($C$1:C4342,C4342)))</f>
        <v>Layla Thompson7</v>
      </c>
      <c r="E4342" s="66">
        <v>45176.333333333336</v>
      </c>
      <c r="F4342" t="s">
        <v>1055</v>
      </c>
      <c r="G4342" s="46">
        <v>47</v>
      </c>
      <c r="H4342" s="46">
        <v>87</v>
      </c>
      <c r="I4342" s="46">
        <v>1</v>
      </c>
      <c r="J4342" t="s">
        <v>1056</v>
      </c>
      <c r="K4342" t="s">
        <v>90</v>
      </c>
      <c r="L4342" s="46">
        <v>5229</v>
      </c>
      <c r="M4342" s="46">
        <v>72</v>
      </c>
      <c r="N4342" s="46">
        <v>69.7</v>
      </c>
      <c r="O4342" s="46">
        <v>112</v>
      </c>
      <c r="P4342" s="46">
        <f t="shared" si="493"/>
        <v>2</v>
      </c>
      <c r="R4342" s="67" t="s">
        <v>1549</v>
      </c>
      <c r="S4342" s="67">
        <f>COUNTIF(Y$2:$Y$100,R4342)</f>
        <v>0</v>
      </c>
      <c r="V4342" s="67">
        <f t="shared" si="494"/>
        <v>0</v>
      </c>
      <c r="X4342"/>
      <c r="Y4342" s="67" t="str">
        <f t="shared" si="499"/>
        <v xml:space="preserve"> </v>
      </c>
      <c r="AB4342" t="s">
        <v>90</v>
      </c>
      <c r="AC4342" s="46">
        <v>5229</v>
      </c>
      <c r="AD4342" s="46">
        <v>72</v>
      </c>
      <c r="AE4342" s="46">
        <v>69.7</v>
      </c>
      <c r="AF4342" s="46">
        <v>112</v>
      </c>
      <c r="AH4342" s="70" t="str">
        <f t="shared" si="495"/>
        <v/>
      </c>
      <c r="AI4342" s="70" t="str">
        <f t="shared" si="496"/>
        <v/>
      </c>
      <c r="AJ4342" s="70" t="str">
        <f t="shared" si="497"/>
        <v>X</v>
      </c>
      <c r="AK4342" s="70" t="str" cm="1">
        <f t="array" ref="AK4342">_xlfn.IFS(AH4342&lt;&gt;"","1",AI4342&lt;&gt;"","2",AJ4342&lt;&gt;"","3")</f>
        <v>3</v>
      </c>
    </row>
    <row r="4343" spans="1:37" x14ac:dyDescent="0.25">
      <c r="A4343" t="s">
        <v>1059</v>
      </c>
      <c r="B4343" t="s">
        <v>1062</v>
      </c>
      <c r="C4343" s="67" t="str">
        <f t="shared" si="492"/>
        <v>Alyson Reier</v>
      </c>
      <c r="D4343" s="71" t="str" cm="1">
        <f t="array" ref="D4343">_xlfn.IFS(AK4343="1",CONCATENATE(C4343,"Regional"),AK4343="2",CONCATENATE(C4343,"Sectional"),AK4343="3",CONCATENATE(C4343,COUNTIF($C$1:C4343,C4343)))</f>
        <v>Alyson Reier8</v>
      </c>
      <c r="E4343" s="66">
        <v>45176.333333333336</v>
      </c>
      <c r="F4343" t="s">
        <v>1055</v>
      </c>
      <c r="G4343" s="46">
        <v>47</v>
      </c>
      <c r="H4343" s="46">
        <v>88</v>
      </c>
      <c r="I4343" s="46">
        <v>2</v>
      </c>
      <c r="J4343" t="s">
        <v>1056</v>
      </c>
      <c r="K4343" t="s">
        <v>90</v>
      </c>
      <c r="L4343" s="46">
        <v>5229</v>
      </c>
      <c r="M4343" s="46">
        <v>72</v>
      </c>
      <c r="N4343" s="46">
        <v>69.7</v>
      </c>
      <c r="O4343" s="46">
        <v>112</v>
      </c>
      <c r="P4343" s="46">
        <f t="shared" si="493"/>
        <v>2</v>
      </c>
      <c r="R4343" s="67" t="s">
        <v>1545</v>
      </c>
      <c r="S4343" s="67">
        <f>COUNTIF(Y$2:$Y$100,R4343)</f>
        <v>0</v>
      </c>
      <c r="V4343" s="67">
        <f t="shared" si="494"/>
        <v>0</v>
      </c>
      <c r="X4343"/>
      <c r="Y4343" s="67" t="str">
        <f t="shared" si="499"/>
        <v xml:space="preserve"> </v>
      </c>
      <c r="AB4343" t="s">
        <v>90</v>
      </c>
      <c r="AC4343" s="46">
        <v>5229</v>
      </c>
      <c r="AD4343" s="46">
        <v>72</v>
      </c>
      <c r="AE4343" s="46">
        <v>69.7</v>
      </c>
      <c r="AF4343" s="46">
        <v>112</v>
      </c>
      <c r="AH4343" s="70" t="str">
        <f t="shared" si="495"/>
        <v/>
      </c>
      <c r="AI4343" s="70" t="str">
        <f t="shared" si="496"/>
        <v/>
      </c>
      <c r="AJ4343" s="70" t="str">
        <f t="shared" si="497"/>
        <v>X</v>
      </c>
      <c r="AK4343" s="70" t="str" cm="1">
        <f t="array" ref="AK4343">_xlfn.IFS(AH4343&lt;&gt;"","1",AI4343&lt;&gt;"","2",AJ4343&lt;&gt;"","3")</f>
        <v>3</v>
      </c>
    </row>
    <row r="4344" spans="1:37" x14ac:dyDescent="0.25">
      <c r="A4344" t="s">
        <v>1057</v>
      </c>
      <c r="B4344" t="s">
        <v>1058</v>
      </c>
      <c r="C4344" s="67" t="str">
        <f t="shared" si="492"/>
        <v>Tara Eckes</v>
      </c>
      <c r="D4344" s="71" t="str" cm="1">
        <f t="array" ref="D4344">_xlfn.IFS(AK4344="1",CONCATENATE(C4344,"Regional"),AK4344="2",CONCATENATE(C4344,"Sectional"),AK4344="3",CONCATENATE(C4344,COUNTIF($C$1:C4344,C4344)))</f>
        <v>Tara Eckes8</v>
      </c>
      <c r="E4344" s="66">
        <v>45176.333333333336</v>
      </c>
      <c r="F4344" t="s">
        <v>1055</v>
      </c>
      <c r="G4344" s="46">
        <v>47</v>
      </c>
      <c r="H4344" s="46">
        <v>89</v>
      </c>
      <c r="I4344" s="46">
        <v>3</v>
      </c>
      <c r="J4344" t="s">
        <v>1056</v>
      </c>
      <c r="K4344" t="s">
        <v>90</v>
      </c>
      <c r="L4344" s="46">
        <v>5229</v>
      </c>
      <c r="M4344" s="46">
        <v>72</v>
      </c>
      <c r="N4344" s="46">
        <v>69.7</v>
      </c>
      <c r="O4344" s="46">
        <v>112</v>
      </c>
      <c r="P4344" s="46">
        <f t="shared" si="493"/>
        <v>2</v>
      </c>
      <c r="R4344" s="67" t="s">
        <v>1542</v>
      </c>
      <c r="S4344" s="67">
        <f>COUNTIF(Y$2:$Y$100,R4344)</f>
        <v>0</v>
      </c>
      <c r="V4344" s="67">
        <f t="shared" si="494"/>
        <v>0</v>
      </c>
      <c r="X4344"/>
      <c r="Y4344" s="67" t="str">
        <f t="shared" si="499"/>
        <v xml:space="preserve"> </v>
      </c>
      <c r="AB4344" t="s">
        <v>90</v>
      </c>
      <c r="AC4344" s="46">
        <v>5229</v>
      </c>
      <c r="AD4344" s="46">
        <v>72</v>
      </c>
      <c r="AE4344" s="46">
        <v>69.7</v>
      </c>
      <c r="AF4344" s="46">
        <v>112</v>
      </c>
      <c r="AH4344" s="70" t="str">
        <f t="shared" si="495"/>
        <v/>
      </c>
      <c r="AI4344" s="70" t="str">
        <f t="shared" si="496"/>
        <v/>
      </c>
      <c r="AJ4344" s="70" t="str">
        <f t="shared" si="497"/>
        <v>X</v>
      </c>
      <c r="AK4344" s="70" t="str" cm="1">
        <f t="array" ref="AK4344">_xlfn.IFS(AH4344&lt;&gt;"","1",AI4344&lt;&gt;"","2",AJ4344&lt;&gt;"","3")</f>
        <v>3</v>
      </c>
    </row>
    <row r="4345" spans="1:37" x14ac:dyDescent="0.25">
      <c r="A4345" t="s">
        <v>1060</v>
      </c>
      <c r="B4345" t="s">
        <v>1061</v>
      </c>
      <c r="C4345" s="67" t="str">
        <f t="shared" si="492"/>
        <v>Michelle Wallin</v>
      </c>
      <c r="D4345" s="71" t="str" cm="1">
        <f t="array" ref="D4345">_xlfn.IFS(AK4345="1",CONCATENATE(C4345,"Regional"),AK4345="2",CONCATENATE(C4345,"Sectional"),AK4345="3",CONCATENATE(C4345,COUNTIF($C$1:C4345,C4345)))</f>
        <v>Michelle Wallin4</v>
      </c>
      <c r="E4345" s="66">
        <v>45176.333333333336</v>
      </c>
      <c r="F4345" t="s">
        <v>1055</v>
      </c>
      <c r="G4345" s="46">
        <v>47</v>
      </c>
      <c r="H4345" s="46">
        <v>93</v>
      </c>
      <c r="I4345" s="46">
        <v>4</v>
      </c>
      <c r="J4345" t="s">
        <v>1056</v>
      </c>
      <c r="K4345" t="s">
        <v>90</v>
      </c>
      <c r="L4345" s="46">
        <v>5229</v>
      </c>
      <c r="M4345" s="46">
        <v>72</v>
      </c>
      <c r="N4345" s="46">
        <v>69.7</v>
      </c>
      <c r="O4345" s="46">
        <v>112</v>
      </c>
      <c r="P4345" s="46">
        <f t="shared" si="493"/>
        <v>2</v>
      </c>
      <c r="R4345" s="67" t="s">
        <v>1544</v>
      </c>
      <c r="S4345" s="67">
        <f>COUNTIF(Y$2:$Y$100,R4345)</f>
        <v>0</v>
      </c>
      <c r="V4345" s="67">
        <f t="shared" si="494"/>
        <v>0</v>
      </c>
      <c r="X4345"/>
      <c r="Y4345" s="67" t="str">
        <f t="shared" si="499"/>
        <v xml:space="preserve"> </v>
      </c>
      <c r="AB4345" t="s">
        <v>90</v>
      </c>
      <c r="AC4345" s="46">
        <v>5229</v>
      </c>
      <c r="AD4345" s="46">
        <v>72</v>
      </c>
      <c r="AE4345" s="46">
        <v>69.7</v>
      </c>
      <c r="AF4345" s="46">
        <v>112</v>
      </c>
      <c r="AH4345" s="70" t="str">
        <f t="shared" si="495"/>
        <v/>
      </c>
      <c r="AI4345" s="70" t="str">
        <f t="shared" si="496"/>
        <v/>
      </c>
      <c r="AJ4345" s="70" t="str">
        <f t="shared" si="497"/>
        <v>X</v>
      </c>
      <c r="AK4345" s="70" t="str" cm="1">
        <f t="array" ref="AK4345">_xlfn.IFS(AH4345&lt;&gt;"","1",AI4345&lt;&gt;"","2",AJ4345&lt;&gt;"","3")</f>
        <v>3</v>
      </c>
    </row>
    <row r="4346" spans="1:37" x14ac:dyDescent="0.25">
      <c r="A4346" t="s">
        <v>351</v>
      </c>
      <c r="B4346" t="s">
        <v>599</v>
      </c>
      <c r="C4346" s="67" t="str">
        <f t="shared" si="492"/>
        <v>Grace Schmidt</v>
      </c>
      <c r="D4346" s="71" t="str" cm="1">
        <f t="array" ref="D4346">_xlfn.IFS(AK4346="1",CONCATENATE(C4346,"Regional"),AK4346="2",CONCATENATE(C4346,"Sectional"),AK4346="3",CONCATENATE(C4346,COUNTIF($C$1:C4346,C4346)))</f>
        <v>Grace Schmidt10</v>
      </c>
      <c r="E4346" s="66">
        <v>45176.333333333336</v>
      </c>
      <c r="F4346" t="s">
        <v>1055</v>
      </c>
      <c r="G4346" s="46">
        <v>47</v>
      </c>
      <c r="H4346" s="46">
        <v>96</v>
      </c>
      <c r="I4346" s="46">
        <v>5</v>
      </c>
      <c r="J4346" t="s">
        <v>1056</v>
      </c>
      <c r="K4346" t="s">
        <v>90</v>
      </c>
      <c r="L4346" s="46">
        <v>5229</v>
      </c>
      <c r="M4346" s="46">
        <v>72</v>
      </c>
      <c r="N4346" s="46">
        <v>69.7</v>
      </c>
      <c r="O4346" s="46">
        <v>112</v>
      </c>
      <c r="P4346" s="46">
        <f t="shared" si="493"/>
        <v>2</v>
      </c>
      <c r="R4346" s="67" t="s">
        <v>3051</v>
      </c>
      <c r="S4346" s="67">
        <f>COUNTIF(Y$2:$Y$100,R4346)</f>
        <v>0</v>
      </c>
      <c r="V4346" s="67">
        <f t="shared" si="494"/>
        <v>0</v>
      </c>
      <c r="X4346"/>
      <c r="Y4346" s="67" t="str">
        <f t="shared" si="499"/>
        <v xml:space="preserve"> </v>
      </c>
      <c r="AB4346" t="s">
        <v>90</v>
      </c>
      <c r="AC4346" s="46">
        <v>5229</v>
      </c>
      <c r="AD4346" s="46">
        <v>72</v>
      </c>
      <c r="AE4346" s="46">
        <v>69.7</v>
      </c>
      <c r="AF4346" s="46">
        <v>112</v>
      </c>
      <c r="AH4346" s="70" t="str">
        <f t="shared" si="495"/>
        <v/>
      </c>
      <c r="AI4346" s="70" t="str">
        <f t="shared" si="496"/>
        <v/>
      </c>
      <c r="AJ4346" s="70" t="str">
        <f t="shared" si="497"/>
        <v>X</v>
      </c>
      <c r="AK4346" s="70" t="str" cm="1">
        <f t="array" ref="AK4346">_xlfn.IFS(AH4346&lt;&gt;"","1",AI4346&lt;&gt;"","2",AJ4346&lt;&gt;"","3")</f>
        <v>3</v>
      </c>
    </row>
    <row r="4347" spans="1:37" x14ac:dyDescent="0.25">
      <c r="A4347" t="s">
        <v>892</v>
      </c>
      <c r="B4347" t="s">
        <v>893</v>
      </c>
      <c r="C4347" s="67" t="str">
        <f t="shared" si="492"/>
        <v>rainah morland</v>
      </c>
      <c r="D4347" s="71" t="str" cm="1">
        <f t="array" ref="D4347">_xlfn.IFS(AK4347="1",CONCATENATE(C4347,"Regional"),AK4347="2",CONCATENATE(C4347,"Sectional"),AK4347="3",CONCATENATE(C4347,COUNTIF($C$1:C4347,C4347)))</f>
        <v>rainah morland5</v>
      </c>
      <c r="E4347" s="66">
        <v>45176.333333333336</v>
      </c>
      <c r="F4347" t="s">
        <v>1055</v>
      </c>
      <c r="G4347" s="46">
        <v>47</v>
      </c>
      <c r="H4347" s="46">
        <v>96</v>
      </c>
      <c r="I4347" s="46">
        <v>5</v>
      </c>
      <c r="J4347" t="s">
        <v>1056</v>
      </c>
      <c r="K4347" t="s">
        <v>90</v>
      </c>
      <c r="L4347" s="46">
        <v>5229</v>
      </c>
      <c r="M4347" s="46">
        <v>72</v>
      </c>
      <c r="N4347" s="46">
        <v>69.7</v>
      </c>
      <c r="O4347" s="46">
        <v>112</v>
      </c>
      <c r="P4347" s="46">
        <f t="shared" si="493"/>
        <v>2</v>
      </c>
      <c r="R4347" s="67" t="s">
        <v>1435</v>
      </c>
      <c r="S4347" s="67">
        <f>COUNTIF(Y$2:$Y$100,R4347)</f>
        <v>0</v>
      </c>
      <c r="V4347" s="67">
        <f t="shared" si="494"/>
        <v>0</v>
      </c>
      <c r="X4347"/>
      <c r="Y4347" s="67" t="str">
        <f t="shared" si="499"/>
        <v xml:space="preserve"> </v>
      </c>
      <c r="AB4347" t="s">
        <v>90</v>
      </c>
      <c r="AC4347" s="46">
        <v>5229</v>
      </c>
      <c r="AD4347" s="46">
        <v>72</v>
      </c>
      <c r="AE4347" s="46">
        <v>69.7</v>
      </c>
      <c r="AF4347" s="46">
        <v>112</v>
      </c>
      <c r="AH4347" s="70" t="str">
        <f t="shared" si="495"/>
        <v/>
      </c>
      <c r="AI4347" s="70" t="str">
        <f t="shared" si="496"/>
        <v/>
      </c>
      <c r="AJ4347" s="70" t="str">
        <f t="shared" si="497"/>
        <v>X</v>
      </c>
      <c r="AK4347" s="70" t="str" cm="1">
        <f t="array" ref="AK4347">_xlfn.IFS(AH4347&lt;&gt;"","1",AI4347&lt;&gt;"","2",AJ4347&lt;&gt;"","3")</f>
        <v>3</v>
      </c>
    </row>
    <row r="4348" spans="1:37" x14ac:dyDescent="0.25">
      <c r="A4348" t="s">
        <v>1063</v>
      </c>
      <c r="B4348" t="s">
        <v>277</v>
      </c>
      <c r="C4348" s="67" t="str">
        <f t="shared" si="492"/>
        <v>Peyton Zipperer</v>
      </c>
      <c r="D4348" s="71" t="str" cm="1">
        <f t="array" ref="D4348">_xlfn.IFS(AK4348="1",CONCATENATE(C4348,"Regional"),AK4348="2",CONCATENATE(C4348,"Sectional"),AK4348="3",CONCATENATE(C4348,COUNTIF($C$1:C4348,C4348)))</f>
        <v>Peyton Zipperer10</v>
      </c>
      <c r="E4348" s="66">
        <v>45176.333333333336</v>
      </c>
      <c r="F4348" t="s">
        <v>1055</v>
      </c>
      <c r="G4348" s="46">
        <v>47</v>
      </c>
      <c r="H4348" s="46">
        <v>97</v>
      </c>
      <c r="I4348" s="46">
        <v>7</v>
      </c>
      <c r="J4348" t="s">
        <v>1056</v>
      </c>
      <c r="K4348" t="s">
        <v>90</v>
      </c>
      <c r="L4348" s="46">
        <v>5229</v>
      </c>
      <c r="M4348" s="46">
        <v>72</v>
      </c>
      <c r="N4348" s="46">
        <v>69.7</v>
      </c>
      <c r="O4348" s="46">
        <v>112</v>
      </c>
      <c r="P4348" s="46">
        <f t="shared" si="493"/>
        <v>2</v>
      </c>
      <c r="R4348" s="67" t="s">
        <v>1546</v>
      </c>
      <c r="S4348" s="67">
        <f>COUNTIF(Y$2:$Y$100,R4348)</f>
        <v>0</v>
      </c>
      <c r="V4348" s="67">
        <f t="shared" si="494"/>
        <v>0</v>
      </c>
      <c r="X4348"/>
      <c r="Y4348" s="67" t="str">
        <f t="shared" si="499"/>
        <v xml:space="preserve"> </v>
      </c>
      <c r="AB4348" t="s">
        <v>90</v>
      </c>
      <c r="AC4348" s="46">
        <v>5229</v>
      </c>
      <c r="AD4348" s="46">
        <v>72</v>
      </c>
      <c r="AE4348" s="46">
        <v>69.7</v>
      </c>
      <c r="AF4348" s="46">
        <v>112</v>
      </c>
      <c r="AH4348" s="70" t="str">
        <f t="shared" si="495"/>
        <v/>
      </c>
      <c r="AI4348" s="70" t="str">
        <f t="shared" si="496"/>
        <v/>
      </c>
      <c r="AJ4348" s="70" t="str">
        <f t="shared" si="497"/>
        <v>X</v>
      </c>
      <c r="AK4348" s="70" t="str" cm="1">
        <f t="array" ref="AK4348">_xlfn.IFS(AH4348&lt;&gt;"","1",AI4348&lt;&gt;"","2",AJ4348&lt;&gt;"","3")</f>
        <v>3</v>
      </c>
    </row>
    <row r="4349" spans="1:37" x14ac:dyDescent="0.25">
      <c r="A4349" t="s">
        <v>370</v>
      </c>
      <c r="B4349" t="s">
        <v>187</v>
      </c>
      <c r="C4349" s="67" t="str">
        <f t="shared" si="492"/>
        <v>Ava Thompson</v>
      </c>
      <c r="D4349" s="71" t="str" cm="1">
        <f t="array" ref="D4349">_xlfn.IFS(AK4349="1",CONCATENATE(C4349,"Regional"),AK4349="2",CONCATENATE(C4349,"Sectional"),AK4349="3",CONCATENATE(C4349,COUNTIF($C$1:C4349,C4349)))</f>
        <v>Ava Thompson9</v>
      </c>
      <c r="E4349" s="66">
        <v>45176.333333333336</v>
      </c>
      <c r="F4349" t="s">
        <v>1055</v>
      </c>
      <c r="G4349" s="46">
        <v>47</v>
      </c>
      <c r="H4349" s="46">
        <v>99</v>
      </c>
      <c r="I4349" s="46">
        <v>8</v>
      </c>
      <c r="J4349" t="s">
        <v>1056</v>
      </c>
      <c r="K4349" t="s">
        <v>90</v>
      </c>
      <c r="L4349" s="46">
        <v>5229</v>
      </c>
      <c r="M4349" s="46">
        <v>72</v>
      </c>
      <c r="N4349" s="46">
        <v>69.7</v>
      </c>
      <c r="O4349" s="46">
        <v>112</v>
      </c>
      <c r="P4349" s="46">
        <f t="shared" si="493"/>
        <v>2</v>
      </c>
      <c r="R4349" s="67" t="s">
        <v>1551</v>
      </c>
      <c r="S4349" s="67">
        <f>COUNTIF(Y$2:$Y$100,R4349)</f>
        <v>0</v>
      </c>
      <c r="V4349" s="67">
        <f t="shared" si="494"/>
        <v>0</v>
      </c>
      <c r="X4349"/>
      <c r="Y4349" s="67" t="str">
        <f t="shared" si="499"/>
        <v xml:space="preserve"> </v>
      </c>
      <c r="AB4349" t="s">
        <v>90</v>
      </c>
      <c r="AC4349" s="46">
        <v>5229</v>
      </c>
      <c r="AD4349" s="46">
        <v>72</v>
      </c>
      <c r="AE4349" s="46">
        <v>69.7</v>
      </c>
      <c r="AF4349" s="46">
        <v>112</v>
      </c>
      <c r="AH4349" s="70" t="str">
        <f t="shared" si="495"/>
        <v/>
      </c>
      <c r="AI4349" s="70" t="str">
        <f t="shared" si="496"/>
        <v/>
      </c>
      <c r="AJ4349" s="70" t="str">
        <f t="shared" si="497"/>
        <v>X</v>
      </c>
      <c r="AK4349" s="70" t="str" cm="1">
        <f t="array" ref="AK4349">_xlfn.IFS(AH4349&lt;&gt;"","1",AI4349&lt;&gt;"","2",AJ4349&lt;&gt;"","3")</f>
        <v>3</v>
      </c>
    </row>
    <row r="4350" spans="1:37" x14ac:dyDescent="0.25">
      <c r="A4350" t="s">
        <v>1909</v>
      </c>
      <c r="B4350" t="s">
        <v>313</v>
      </c>
      <c r="C4350" s="67" t="str">
        <f t="shared" si="492"/>
        <v>Avery Voeltz</v>
      </c>
      <c r="D4350" s="71" t="str" cm="1">
        <f t="array" ref="D4350">_xlfn.IFS(AK4350="1",CONCATENATE(C4350,"Regional"),AK4350="2",CONCATENATE(C4350,"Sectional"),AK4350="3",CONCATENATE(C4350,COUNTIF($C$1:C4350,C4350)))</f>
        <v>Avery Voeltz9</v>
      </c>
      <c r="E4350" s="66">
        <v>45176.333333333336</v>
      </c>
      <c r="F4350" t="s">
        <v>1055</v>
      </c>
      <c r="G4350" s="46">
        <v>47</v>
      </c>
      <c r="H4350" s="46">
        <v>100</v>
      </c>
      <c r="I4350" s="46">
        <v>9</v>
      </c>
      <c r="J4350" t="s">
        <v>1056</v>
      </c>
      <c r="K4350" t="s">
        <v>90</v>
      </c>
      <c r="L4350" s="46">
        <v>5229</v>
      </c>
      <c r="M4350" s="46">
        <v>72</v>
      </c>
      <c r="N4350" s="46">
        <v>69.7</v>
      </c>
      <c r="O4350" s="46">
        <v>112</v>
      </c>
      <c r="P4350" s="46">
        <f t="shared" si="493"/>
        <v>2</v>
      </c>
      <c r="R4350" s="67" t="s">
        <v>2924</v>
      </c>
      <c r="S4350" s="67">
        <f>COUNTIF(Y$2:$Y$100,R4350)</f>
        <v>0</v>
      </c>
      <c r="V4350" s="67">
        <f t="shared" si="494"/>
        <v>0</v>
      </c>
      <c r="X4350"/>
      <c r="Y4350" s="67" t="str">
        <f t="shared" si="499"/>
        <v xml:space="preserve"> </v>
      </c>
      <c r="AB4350" t="s">
        <v>90</v>
      </c>
      <c r="AC4350" s="46">
        <v>5229</v>
      </c>
      <c r="AD4350" s="46">
        <v>72</v>
      </c>
      <c r="AE4350" s="46">
        <v>69.7</v>
      </c>
      <c r="AF4350" s="46">
        <v>112</v>
      </c>
      <c r="AH4350" s="70" t="str">
        <f t="shared" si="495"/>
        <v/>
      </c>
      <c r="AI4350" s="70" t="str">
        <f t="shared" si="496"/>
        <v/>
      </c>
      <c r="AJ4350" s="70" t="str">
        <f t="shared" si="497"/>
        <v>X</v>
      </c>
      <c r="AK4350" s="70" t="str" cm="1">
        <f t="array" ref="AK4350">_xlfn.IFS(AH4350&lt;&gt;"","1",AI4350&lt;&gt;"","2",AJ4350&lt;&gt;"","3")</f>
        <v>3</v>
      </c>
    </row>
    <row r="4351" spans="1:37" x14ac:dyDescent="0.25">
      <c r="A4351" t="s">
        <v>895</v>
      </c>
      <c r="B4351" t="s">
        <v>622</v>
      </c>
      <c r="C4351" s="67" t="str">
        <f t="shared" si="492"/>
        <v>Samantha Mosack</v>
      </c>
      <c r="D4351" s="71" t="str" cm="1">
        <f t="array" ref="D4351">_xlfn.IFS(AK4351="1",CONCATENATE(C4351,"Regional"),AK4351="2",CONCATENATE(C4351,"Sectional"),AK4351="3",CONCATENATE(C4351,COUNTIF($C$1:C4351,C4351)))</f>
        <v>Samantha Mosack3</v>
      </c>
      <c r="E4351" s="66">
        <v>45176.333333333336</v>
      </c>
      <c r="F4351" t="s">
        <v>1055</v>
      </c>
      <c r="G4351" s="46">
        <v>47</v>
      </c>
      <c r="H4351" s="46">
        <v>102</v>
      </c>
      <c r="I4351" s="46">
        <v>10</v>
      </c>
      <c r="J4351" t="s">
        <v>1056</v>
      </c>
      <c r="K4351" t="s">
        <v>90</v>
      </c>
      <c r="L4351" s="46">
        <v>5229</v>
      </c>
      <c r="M4351" s="46">
        <v>72</v>
      </c>
      <c r="N4351" s="46">
        <v>69.7</v>
      </c>
      <c r="O4351" s="46">
        <v>112</v>
      </c>
      <c r="P4351" s="46">
        <f t="shared" si="493"/>
        <v>2</v>
      </c>
      <c r="R4351" s="67" t="s">
        <v>1436</v>
      </c>
      <c r="S4351" s="67">
        <f>COUNTIF(Y$2:$Y$100,R4351)</f>
        <v>0</v>
      </c>
      <c r="V4351" s="67">
        <f t="shared" si="494"/>
        <v>0</v>
      </c>
      <c r="X4351"/>
      <c r="Y4351" s="67" t="str">
        <f t="shared" si="499"/>
        <v xml:space="preserve"> </v>
      </c>
      <c r="AB4351" t="s">
        <v>90</v>
      </c>
      <c r="AC4351" s="46">
        <v>5229</v>
      </c>
      <c r="AD4351" s="46">
        <v>72</v>
      </c>
      <c r="AE4351" s="46">
        <v>69.7</v>
      </c>
      <c r="AF4351" s="46">
        <v>112</v>
      </c>
      <c r="AH4351" s="70" t="str">
        <f t="shared" si="495"/>
        <v/>
      </c>
      <c r="AI4351" s="70" t="str">
        <f t="shared" si="496"/>
        <v/>
      </c>
      <c r="AJ4351" s="70" t="str">
        <f t="shared" si="497"/>
        <v>X</v>
      </c>
      <c r="AK4351" s="70" t="str" cm="1">
        <f t="array" ref="AK4351">_xlfn.IFS(AH4351&lt;&gt;"","1",AI4351&lt;&gt;"","2",AJ4351&lt;&gt;"","3")</f>
        <v>3</v>
      </c>
    </row>
    <row r="4352" spans="1:37" x14ac:dyDescent="0.25">
      <c r="A4352" t="s">
        <v>1068</v>
      </c>
      <c r="B4352" t="s">
        <v>443</v>
      </c>
      <c r="C4352" s="67" t="str">
        <f t="shared" si="492"/>
        <v>Emily Schmid</v>
      </c>
      <c r="D4352" s="71" t="str" cm="1">
        <f t="array" ref="D4352">_xlfn.IFS(AK4352="1",CONCATENATE(C4352,"Regional"),AK4352="2",CONCATENATE(C4352,"Sectional"),AK4352="3",CONCATENATE(C4352,COUNTIF($C$1:C4352,C4352)))</f>
        <v>Emily Schmid10</v>
      </c>
      <c r="E4352" s="66">
        <v>45176.333333333336</v>
      </c>
      <c r="F4352" t="s">
        <v>1055</v>
      </c>
      <c r="G4352" s="46">
        <v>47</v>
      </c>
      <c r="H4352" s="46">
        <v>102</v>
      </c>
      <c r="I4352" s="46">
        <v>10</v>
      </c>
      <c r="J4352" t="s">
        <v>1056</v>
      </c>
      <c r="K4352" t="s">
        <v>90</v>
      </c>
      <c r="L4352" s="46">
        <v>5229</v>
      </c>
      <c r="M4352" s="46">
        <v>72</v>
      </c>
      <c r="N4352" s="46">
        <v>69.7</v>
      </c>
      <c r="O4352" s="46">
        <v>112</v>
      </c>
      <c r="P4352" s="46">
        <f t="shared" si="493"/>
        <v>2</v>
      </c>
      <c r="R4352" s="67" t="s">
        <v>1553</v>
      </c>
      <c r="S4352" s="67">
        <f>COUNTIF(Y$2:$Y$100,R4352)</f>
        <v>0</v>
      </c>
      <c r="V4352" s="67">
        <f t="shared" si="494"/>
        <v>0</v>
      </c>
      <c r="X4352"/>
      <c r="Y4352" s="67" t="str">
        <f t="shared" si="499"/>
        <v xml:space="preserve"> </v>
      </c>
      <c r="AB4352" t="s">
        <v>90</v>
      </c>
      <c r="AC4352" s="46">
        <v>5229</v>
      </c>
      <c r="AD4352" s="46">
        <v>72</v>
      </c>
      <c r="AE4352" s="46">
        <v>69.7</v>
      </c>
      <c r="AF4352" s="46">
        <v>112</v>
      </c>
      <c r="AH4352" s="70" t="str">
        <f t="shared" si="495"/>
        <v/>
      </c>
      <c r="AI4352" s="70" t="str">
        <f t="shared" si="496"/>
        <v/>
      </c>
      <c r="AJ4352" s="70" t="str">
        <f t="shared" si="497"/>
        <v>X</v>
      </c>
      <c r="AK4352" s="70" t="str" cm="1">
        <f t="array" ref="AK4352">_xlfn.IFS(AH4352&lt;&gt;"","1",AI4352&lt;&gt;"","2",AJ4352&lt;&gt;"","3")</f>
        <v>3</v>
      </c>
    </row>
    <row r="4353" spans="1:37" x14ac:dyDescent="0.25">
      <c r="A4353" t="s">
        <v>3404</v>
      </c>
      <c r="B4353" t="s">
        <v>1074</v>
      </c>
      <c r="C4353" s="67" t="str">
        <f t="shared" si="492"/>
        <v>Wren Candler</v>
      </c>
      <c r="D4353" s="71" t="str" cm="1">
        <f t="array" ref="D4353">_xlfn.IFS(AK4353="1",CONCATENATE(C4353,"Regional"),AK4353="2",CONCATENATE(C4353,"Sectional"),AK4353="3",CONCATENATE(C4353,COUNTIF($C$1:C4353,C4353)))</f>
        <v>Wren Candler7</v>
      </c>
      <c r="E4353" s="66">
        <v>45176.333333333336</v>
      </c>
      <c r="F4353" t="s">
        <v>1055</v>
      </c>
      <c r="G4353" s="46">
        <v>47</v>
      </c>
      <c r="H4353" s="46">
        <v>105</v>
      </c>
      <c r="I4353" s="46">
        <v>12</v>
      </c>
      <c r="J4353" t="s">
        <v>1056</v>
      </c>
      <c r="K4353" t="s">
        <v>90</v>
      </c>
      <c r="L4353" s="46">
        <v>5229</v>
      </c>
      <c r="M4353" s="46">
        <v>72</v>
      </c>
      <c r="N4353" s="46">
        <v>69.7</v>
      </c>
      <c r="O4353" s="46">
        <v>112</v>
      </c>
      <c r="P4353" s="46">
        <f t="shared" si="493"/>
        <v>2</v>
      </c>
      <c r="R4353" s="67" t="s">
        <v>3546</v>
      </c>
      <c r="S4353" s="67">
        <f>COUNTIF(Y$2:$Y$100,R4353)</f>
        <v>0</v>
      </c>
      <c r="V4353" s="67">
        <f t="shared" si="494"/>
        <v>0</v>
      </c>
      <c r="X4353"/>
      <c r="Y4353" s="67" t="str">
        <f t="shared" si="499"/>
        <v xml:space="preserve"> </v>
      </c>
      <c r="AB4353" t="s">
        <v>90</v>
      </c>
      <c r="AC4353" s="46">
        <v>5229</v>
      </c>
      <c r="AD4353" s="46">
        <v>72</v>
      </c>
      <c r="AE4353" s="46">
        <v>69.7</v>
      </c>
      <c r="AF4353" s="46">
        <v>112</v>
      </c>
      <c r="AH4353" s="70" t="str">
        <f t="shared" si="495"/>
        <v/>
      </c>
      <c r="AI4353" s="70" t="str">
        <f t="shared" si="496"/>
        <v/>
      </c>
      <c r="AJ4353" s="70" t="str">
        <f t="shared" si="497"/>
        <v>X</v>
      </c>
      <c r="AK4353" s="70" t="str" cm="1">
        <f t="array" ref="AK4353">_xlfn.IFS(AH4353&lt;&gt;"","1",AI4353&lt;&gt;"","2",AJ4353&lt;&gt;"","3")</f>
        <v>3</v>
      </c>
    </row>
    <row r="4354" spans="1:37" x14ac:dyDescent="0.25">
      <c r="A4354" t="s">
        <v>327</v>
      </c>
      <c r="B4354" t="s">
        <v>198</v>
      </c>
      <c r="C4354" s="67" t="str">
        <f t="shared" ref="C4354:C4417" si="500">CONCATENATE(B4354," ",A4354)</f>
        <v>Jordan Olson</v>
      </c>
      <c r="D4354" s="71" t="str" cm="1">
        <f t="array" ref="D4354">_xlfn.IFS(AK4354="1",CONCATENATE(C4354,"Regional"),AK4354="2",CONCATENATE(C4354,"Sectional"),AK4354="3",CONCATENATE(C4354,COUNTIF($C$1:C4354,C4354)))</f>
        <v>Jordan Olson10</v>
      </c>
      <c r="E4354" s="66">
        <v>45176.333333333336</v>
      </c>
      <c r="F4354" t="s">
        <v>1055</v>
      </c>
      <c r="G4354" s="46">
        <v>47</v>
      </c>
      <c r="H4354" s="46">
        <v>106</v>
      </c>
      <c r="I4354" s="46">
        <v>13</v>
      </c>
      <c r="J4354" t="s">
        <v>1056</v>
      </c>
      <c r="K4354" t="s">
        <v>90</v>
      </c>
      <c r="L4354" s="46">
        <v>5229</v>
      </c>
      <c r="M4354" s="46">
        <v>72</v>
      </c>
      <c r="N4354" s="46">
        <v>69.7</v>
      </c>
      <c r="O4354" s="46">
        <v>112</v>
      </c>
      <c r="P4354" s="46">
        <f t="shared" ref="P4354:P4417" si="501">IF(L4354&gt;4000,2,1)</f>
        <v>2</v>
      </c>
      <c r="R4354" s="67" t="s">
        <v>1547</v>
      </c>
      <c r="S4354" s="67">
        <f>COUNTIF(Y$2:$Y$100,R4354)</f>
        <v>0</v>
      </c>
      <c r="V4354" s="67">
        <f t="shared" ref="V4354:V4417" si="502">COUNTIF(R4354:R6977,Y4354)</f>
        <v>0</v>
      </c>
      <c r="X4354"/>
      <c r="Y4354" s="67" t="str">
        <f t="shared" si="499"/>
        <v xml:space="preserve"> </v>
      </c>
      <c r="AB4354" t="s">
        <v>90</v>
      </c>
      <c r="AC4354" s="46">
        <v>5229</v>
      </c>
      <c r="AD4354" s="46">
        <v>72</v>
      </c>
      <c r="AE4354" s="46">
        <v>69.7</v>
      </c>
      <c r="AF4354" s="46">
        <v>112</v>
      </c>
      <c r="AH4354" s="70" t="str">
        <f t="shared" ref="AH4354:AH4417" si="503">IF(ISNUMBER(SEARCH("regional",$F4354)),$F4354,"")</f>
        <v/>
      </c>
      <c r="AI4354" s="70" t="str">
        <f t="shared" ref="AI4354:AI4417" si="504">IF(ISNUMBER(SEARCH("sectional",$F4354)),$F4354,"")</f>
        <v/>
      </c>
      <c r="AJ4354" s="70" t="str">
        <f t="shared" ref="AJ4354:AJ4417" si="505">IF(AND(AH4354="",AI4354=""),"X","")</f>
        <v>X</v>
      </c>
      <c r="AK4354" s="70" t="str" cm="1">
        <f t="array" ref="AK4354">_xlfn.IFS(AH4354&lt;&gt;"","1",AI4354&lt;&gt;"","2",AJ4354&lt;&gt;"","3")</f>
        <v>3</v>
      </c>
    </row>
    <row r="4355" spans="1:37" x14ac:dyDescent="0.25">
      <c r="A4355" t="s">
        <v>894</v>
      </c>
      <c r="B4355" t="s">
        <v>1689</v>
      </c>
      <c r="C4355" s="67" t="str">
        <f t="shared" si="500"/>
        <v>Makaela Reinke</v>
      </c>
      <c r="D4355" s="71" t="str" cm="1">
        <f t="array" ref="D4355">_xlfn.IFS(AK4355="1",CONCATENATE(C4355,"Regional"),AK4355="2",CONCATENATE(C4355,"Sectional"),AK4355="3",CONCATENATE(C4355,COUNTIF($C$1:C4355,C4355)))</f>
        <v>Makaela Reinke4</v>
      </c>
      <c r="E4355" s="66">
        <v>45176.333333333336</v>
      </c>
      <c r="F4355" t="s">
        <v>1055</v>
      </c>
      <c r="G4355" s="46">
        <v>47</v>
      </c>
      <c r="H4355" s="46">
        <v>107</v>
      </c>
      <c r="I4355" s="46">
        <v>14</v>
      </c>
      <c r="J4355" t="s">
        <v>1056</v>
      </c>
      <c r="K4355" t="s">
        <v>90</v>
      </c>
      <c r="L4355" s="46">
        <v>5229</v>
      </c>
      <c r="M4355" s="46">
        <v>72</v>
      </c>
      <c r="N4355" s="46">
        <v>69.7</v>
      </c>
      <c r="O4355" s="46">
        <v>112</v>
      </c>
      <c r="P4355" s="46">
        <f t="shared" si="501"/>
        <v>2</v>
      </c>
      <c r="R4355" s="67" t="s">
        <v>3047</v>
      </c>
      <c r="S4355" s="67">
        <f>COUNTIF(Y$2:$Y$100,R4355)</f>
        <v>0</v>
      </c>
      <c r="V4355" s="67">
        <f t="shared" si="502"/>
        <v>0</v>
      </c>
      <c r="X4355"/>
      <c r="Y4355" s="67" t="str">
        <f t="shared" si="499"/>
        <v xml:space="preserve"> </v>
      </c>
      <c r="AB4355" t="s">
        <v>90</v>
      </c>
      <c r="AC4355" s="46">
        <v>5229</v>
      </c>
      <c r="AD4355" s="46">
        <v>72</v>
      </c>
      <c r="AE4355" s="46">
        <v>69.7</v>
      </c>
      <c r="AF4355" s="46">
        <v>112</v>
      </c>
      <c r="AH4355" s="70" t="str">
        <f t="shared" si="503"/>
        <v/>
      </c>
      <c r="AI4355" s="70" t="str">
        <f t="shared" si="504"/>
        <v/>
      </c>
      <c r="AJ4355" s="70" t="str">
        <f t="shared" si="505"/>
        <v>X</v>
      </c>
      <c r="AK4355" s="70" t="str" cm="1">
        <f t="array" ref="AK4355">_xlfn.IFS(AH4355&lt;&gt;"","1",AI4355&lt;&gt;"","2",AJ4355&lt;&gt;"","3")</f>
        <v>3</v>
      </c>
    </row>
    <row r="4356" spans="1:37" x14ac:dyDescent="0.25">
      <c r="A4356" t="s">
        <v>1072</v>
      </c>
      <c r="B4356" t="s">
        <v>458</v>
      </c>
      <c r="C4356" s="67" t="str">
        <f t="shared" si="500"/>
        <v>Lauren Chido</v>
      </c>
      <c r="D4356" s="71" t="str" cm="1">
        <f t="array" ref="D4356">_xlfn.IFS(AK4356="1",CONCATENATE(C4356,"Regional"),AK4356="2",CONCATENATE(C4356,"Sectional"),AK4356="3",CONCATENATE(C4356,COUNTIF($C$1:C4356,C4356)))</f>
        <v>Lauren Chido7</v>
      </c>
      <c r="E4356" s="66">
        <v>45176.333333333336</v>
      </c>
      <c r="F4356" t="s">
        <v>1055</v>
      </c>
      <c r="G4356" s="46">
        <v>47</v>
      </c>
      <c r="H4356" s="46">
        <v>107</v>
      </c>
      <c r="I4356" s="46">
        <v>14</v>
      </c>
      <c r="J4356" t="s">
        <v>1056</v>
      </c>
      <c r="K4356" t="s">
        <v>90</v>
      </c>
      <c r="L4356" s="46">
        <v>5229</v>
      </c>
      <c r="M4356" s="46">
        <v>72</v>
      </c>
      <c r="N4356" s="46">
        <v>69.7</v>
      </c>
      <c r="O4356" s="46">
        <v>112</v>
      </c>
      <c r="P4356" s="46">
        <f t="shared" si="501"/>
        <v>2</v>
      </c>
      <c r="R4356" s="67" t="s">
        <v>1557</v>
      </c>
      <c r="S4356" s="67">
        <f>COUNTIF(Y$2:$Y$100,R4356)</f>
        <v>0</v>
      </c>
      <c r="V4356" s="67">
        <f t="shared" si="502"/>
        <v>0</v>
      </c>
      <c r="X4356"/>
      <c r="Y4356" s="67" t="str">
        <f t="shared" si="499"/>
        <v xml:space="preserve"> </v>
      </c>
      <c r="AB4356" t="s">
        <v>90</v>
      </c>
      <c r="AC4356" s="46">
        <v>5229</v>
      </c>
      <c r="AD4356" s="46">
        <v>72</v>
      </c>
      <c r="AE4356" s="46">
        <v>69.7</v>
      </c>
      <c r="AF4356" s="46">
        <v>112</v>
      </c>
      <c r="AH4356" s="70" t="str">
        <f t="shared" si="503"/>
        <v/>
      </c>
      <c r="AI4356" s="70" t="str">
        <f t="shared" si="504"/>
        <v/>
      </c>
      <c r="AJ4356" s="70" t="str">
        <f t="shared" si="505"/>
        <v>X</v>
      </c>
      <c r="AK4356" s="70" t="str" cm="1">
        <f t="array" ref="AK4356">_xlfn.IFS(AH4356&lt;&gt;"","1",AI4356&lt;&gt;"","2",AJ4356&lt;&gt;"","3")</f>
        <v>3</v>
      </c>
    </row>
    <row r="4357" spans="1:37" x14ac:dyDescent="0.25">
      <c r="A4357" t="s">
        <v>1075</v>
      </c>
      <c r="B4357" t="s">
        <v>1076</v>
      </c>
      <c r="C4357" s="67" t="str">
        <f t="shared" si="500"/>
        <v>Katrina Stanger</v>
      </c>
      <c r="D4357" s="71" t="str" cm="1">
        <f t="array" ref="D4357">_xlfn.IFS(AK4357="1",CONCATENATE(C4357,"Regional"),AK4357="2",CONCATENATE(C4357,"Sectional"),AK4357="3",CONCATENATE(C4357,COUNTIF($C$1:C4357,C4357)))</f>
        <v>Katrina Stanger8</v>
      </c>
      <c r="E4357" s="66">
        <v>45176.333333333336</v>
      </c>
      <c r="F4357" t="s">
        <v>1055</v>
      </c>
      <c r="G4357" s="46">
        <v>47</v>
      </c>
      <c r="H4357" s="46">
        <v>110</v>
      </c>
      <c r="I4357" s="46">
        <v>16</v>
      </c>
      <c r="J4357" t="s">
        <v>1056</v>
      </c>
      <c r="K4357" t="s">
        <v>90</v>
      </c>
      <c r="L4357" s="46">
        <v>5229</v>
      </c>
      <c r="M4357" s="46">
        <v>72</v>
      </c>
      <c r="N4357" s="46">
        <v>69.7</v>
      </c>
      <c r="O4357" s="46">
        <v>112</v>
      </c>
      <c r="P4357" s="46">
        <f t="shared" si="501"/>
        <v>2</v>
      </c>
      <c r="R4357" s="67" t="s">
        <v>1559</v>
      </c>
      <c r="S4357" s="67">
        <f>COUNTIF(Y$2:$Y$100,R4357)</f>
        <v>0</v>
      </c>
      <c r="V4357" s="67">
        <f t="shared" si="502"/>
        <v>0</v>
      </c>
      <c r="X4357"/>
      <c r="Y4357" s="67" t="str">
        <f t="shared" si="499"/>
        <v xml:space="preserve"> </v>
      </c>
      <c r="AB4357" t="s">
        <v>90</v>
      </c>
      <c r="AC4357" s="46">
        <v>5229</v>
      </c>
      <c r="AD4357" s="46">
        <v>72</v>
      </c>
      <c r="AE4357" s="46">
        <v>69.7</v>
      </c>
      <c r="AF4357" s="46">
        <v>112</v>
      </c>
      <c r="AH4357" s="70" t="str">
        <f t="shared" si="503"/>
        <v/>
      </c>
      <c r="AI4357" s="70" t="str">
        <f t="shared" si="504"/>
        <v/>
      </c>
      <c r="AJ4357" s="70" t="str">
        <f t="shared" si="505"/>
        <v>X</v>
      </c>
      <c r="AK4357" s="70" t="str" cm="1">
        <f t="array" ref="AK4357">_xlfn.IFS(AH4357&lt;&gt;"","1",AI4357&lt;&gt;"","2",AJ4357&lt;&gt;"","3")</f>
        <v>3</v>
      </c>
    </row>
    <row r="4358" spans="1:37" x14ac:dyDescent="0.25">
      <c r="A4358" t="s">
        <v>1073</v>
      </c>
      <c r="B4358" t="s">
        <v>437</v>
      </c>
      <c r="C4358" s="67" t="str">
        <f t="shared" si="500"/>
        <v>Kelsey Reidy</v>
      </c>
      <c r="D4358" s="71" t="str" cm="1">
        <f t="array" ref="D4358">_xlfn.IFS(AK4358="1",CONCATENATE(C4358,"Regional"),AK4358="2",CONCATENATE(C4358,"Sectional"),AK4358="3",CONCATENATE(C4358,COUNTIF($C$1:C4358,C4358)))</f>
        <v>Kelsey Reidy7</v>
      </c>
      <c r="E4358" s="66">
        <v>45176.333333333336</v>
      </c>
      <c r="F4358" t="s">
        <v>1055</v>
      </c>
      <c r="G4358" s="46">
        <v>47</v>
      </c>
      <c r="H4358" s="46">
        <v>111</v>
      </c>
      <c r="I4358" s="46">
        <v>17</v>
      </c>
      <c r="J4358" t="s">
        <v>1056</v>
      </c>
      <c r="K4358" t="s">
        <v>90</v>
      </c>
      <c r="L4358" s="46">
        <v>5229</v>
      </c>
      <c r="M4358" s="46">
        <v>72</v>
      </c>
      <c r="N4358" s="46">
        <v>69.7</v>
      </c>
      <c r="O4358" s="46">
        <v>112</v>
      </c>
      <c r="P4358" s="46">
        <f t="shared" si="501"/>
        <v>2</v>
      </c>
      <c r="R4358" s="67" t="s">
        <v>1558</v>
      </c>
      <c r="S4358" s="67">
        <f>COUNTIF(Y$2:$Y$100,R4358)</f>
        <v>0</v>
      </c>
      <c r="V4358" s="67">
        <f t="shared" si="502"/>
        <v>0</v>
      </c>
      <c r="X4358"/>
      <c r="Y4358" s="67" t="str">
        <f t="shared" si="499"/>
        <v xml:space="preserve"> </v>
      </c>
      <c r="AB4358" t="s">
        <v>90</v>
      </c>
      <c r="AC4358" s="46">
        <v>5229</v>
      </c>
      <c r="AD4358" s="46">
        <v>72</v>
      </c>
      <c r="AE4358" s="46">
        <v>69.7</v>
      </c>
      <c r="AF4358" s="46">
        <v>112</v>
      </c>
      <c r="AH4358" s="70" t="str">
        <f t="shared" si="503"/>
        <v/>
      </c>
      <c r="AI4358" s="70" t="str">
        <f t="shared" si="504"/>
        <v/>
      </c>
      <c r="AJ4358" s="70" t="str">
        <f t="shared" si="505"/>
        <v>X</v>
      </c>
      <c r="AK4358" s="70" t="str" cm="1">
        <f t="array" ref="AK4358">_xlfn.IFS(AH4358&lt;&gt;"","1",AI4358&lt;&gt;"","2",AJ4358&lt;&gt;"","3")</f>
        <v>3</v>
      </c>
    </row>
    <row r="4359" spans="1:37" x14ac:dyDescent="0.25">
      <c r="A4359" t="s">
        <v>646</v>
      </c>
      <c r="B4359" t="s">
        <v>647</v>
      </c>
      <c r="C4359" s="67" t="str">
        <f t="shared" si="500"/>
        <v>Lucy Dahlberg</v>
      </c>
      <c r="D4359" s="71" t="str" cm="1">
        <f t="array" ref="D4359">_xlfn.IFS(AK4359="1",CONCATENATE(C4359,"Regional"),AK4359="2",CONCATENATE(C4359,"Sectional"),AK4359="3",CONCATENATE(C4359,COUNTIF($C$1:C4359,C4359)))</f>
        <v>Lucy Dahlberg2</v>
      </c>
      <c r="E4359" s="66">
        <v>45176.333333333336</v>
      </c>
      <c r="F4359" t="s">
        <v>1055</v>
      </c>
      <c r="G4359" s="46">
        <v>47</v>
      </c>
      <c r="H4359" s="46">
        <v>111</v>
      </c>
      <c r="I4359" s="46">
        <v>17</v>
      </c>
      <c r="J4359" t="s">
        <v>1056</v>
      </c>
      <c r="K4359" t="s">
        <v>90</v>
      </c>
      <c r="L4359" s="46">
        <v>5229</v>
      </c>
      <c r="M4359" s="46">
        <v>72</v>
      </c>
      <c r="N4359" s="46">
        <v>69.7</v>
      </c>
      <c r="O4359" s="46">
        <v>112</v>
      </c>
      <c r="P4359" s="46">
        <f t="shared" si="501"/>
        <v>2</v>
      </c>
      <c r="R4359" s="67" t="s">
        <v>1273</v>
      </c>
      <c r="S4359" s="67">
        <f>COUNTIF(Y$2:$Y$100,R4359)</f>
        <v>0</v>
      </c>
      <c r="V4359" s="67">
        <f t="shared" si="502"/>
        <v>0</v>
      </c>
      <c r="X4359"/>
      <c r="Y4359" s="67" t="str">
        <f t="shared" si="499"/>
        <v xml:space="preserve"> </v>
      </c>
      <c r="AB4359" t="s">
        <v>90</v>
      </c>
      <c r="AC4359" s="46">
        <v>5229</v>
      </c>
      <c r="AD4359" s="46">
        <v>72</v>
      </c>
      <c r="AE4359" s="46">
        <v>69.7</v>
      </c>
      <c r="AF4359" s="46">
        <v>112</v>
      </c>
      <c r="AH4359" s="70" t="str">
        <f t="shared" si="503"/>
        <v/>
      </c>
      <c r="AI4359" s="70" t="str">
        <f t="shared" si="504"/>
        <v/>
      </c>
      <c r="AJ4359" s="70" t="str">
        <f t="shared" si="505"/>
        <v>X</v>
      </c>
      <c r="AK4359" s="70" t="str" cm="1">
        <f t="array" ref="AK4359">_xlfn.IFS(AH4359&lt;&gt;"","1",AI4359&lt;&gt;"","2",AJ4359&lt;&gt;"","3")</f>
        <v>3</v>
      </c>
    </row>
    <row r="4360" spans="1:37" x14ac:dyDescent="0.25">
      <c r="A4360" t="s">
        <v>1069</v>
      </c>
      <c r="B4360" t="s">
        <v>330</v>
      </c>
      <c r="C4360" s="67" t="str">
        <f t="shared" si="500"/>
        <v>Maya Siddiqui</v>
      </c>
      <c r="D4360" s="71" t="str" cm="1">
        <f t="array" ref="D4360">_xlfn.IFS(AK4360="1",CONCATENATE(C4360,"Regional"),AK4360="2",CONCATENATE(C4360,"Sectional"),AK4360="3",CONCATENATE(C4360,COUNTIF($C$1:C4360,C4360)))</f>
        <v>Maya Siddiqui10</v>
      </c>
      <c r="E4360" s="66">
        <v>45176.333333333336</v>
      </c>
      <c r="F4360" t="s">
        <v>1055</v>
      </c>
      <c r="G4360" s="46">
        <v>47</v>
      </c>
      <c r="H4360" s="46">
        <v>112</v>
      </c>
      <c r="I4360" s="46">
        <v>19</v>
      </c>
      <c r="J4360" t="s">
        <v>1056</v>
      </c>
      <c r="K4360" t="s">
        <v>90</v>
      </c>
      <c r="L4360" s="46">
        <v>5229</v>
      </c>
      <c r="M4360" s="46">
        <v>72</v>
      </c>
      <c r="N4360" s="46">
        <v>69.7</v>
      </c>
      <c r="O4360" s="46">
        <v>112</v>
      </c>
      <c r="P4360" s="46">
        <f t="shared" si="501"/>
        <v>2</v>
      </c>
      <c r="R4360" s="67" t="s">
        <v>1554</v>
      </c>
      <c r="S4360" s="67">
        <f>COUNTIF(Y$2:$Y$100,R4360)</f>
        <v>0</v>
      </c>
      <c r="V4360" s="67">
        <f t="shared" si="502"/>
        <v>0</v>
      </c>
      <c r="X4360"/>
      <c r="Y4360" s="67" t="str">
        <f t="shared" si="499"/>
        <v xml:space="preserve"> </v>
      </c>
      <c r="AB4360" t="s">
        <v>90</v>
      </c>
      <c r="AC4360" s="46">
        <v>5229</v>
      </c>
      <c r="AD4360" s="46">
        <v>72</v>
      </c>
      <c r="AE4360" s="46">
        <v>69.7</v>
      </c>
      <c r="AF4360" s="46">
        <v>112</v>
      </c>
      <c r="AH4360" s="70" t="str">
        <f t="shared" si="503"/>
        <v/>
      </c>
      <c r="AI4360" s="70" t="str">
        <f t="shared" si="504"/>
        <v/>
      </c>
      <c r="AJ4360" s="70" t="str">
        <f t="shared" si="505"/>
        <v>X</v>
      </c>
      <c r="AK4360" s="70" t="str" cm="1">
        <f t="array" ref="AK4360">_xlfn.IFS(AH4360&lt;&gt;"","1",AI4360&lt;&gt;"","2",AJ4360&lt;&gt;"","3")</f>
        <v>3</v>
      </c>
    </row>
    <row r="4361" spans="1:37" x14ac:dyDescent="0.25">
      <c r="A4361" t="s">
        <v>319</v>
      </c>
      <c r="B4361" t="s">
        <v>204</v>
      </c>
      <c r="C4361" s="67" t="str">
        <f t="shared" si="500"/>
        <v>Cameron Mullikin</v>
      </c>
      <c r="D4361" s="71" t="str" cm="1">
        <f t="array" ref="D4361">_xlfn.IFS(AK4361="1",CONCATENATE(C4361,"Regional"),AK4361="2",CONCATENATE(C4361,"Sectional"),AK4361="3",CONCATENATE(C4361,COUNTIF($C$1:C4361,C4361)))</f>
        <v>Cameron Mullikin5</v>
      </c>
      <c r="E4361" s="66">
        <v>45176.333333333336</v>
      </c>
      <c r="F4361" t="s">
        <v>1055</v>
      </c>
      <c r="G4361" s="46">
        <v>47</v>
      </c>
      <c r="H4361" s="46">
        <v>112</v>
      </c>
      <c r="I4361" s="46">
        <v>19</v>
      </c>
      <c r="J4361" t="s">
        <v>1056</v>
      </c>
      <c r="K4361" t="s">
        <v>90</v>
      </c>
      <c r="L4361" s="46">
        <v>5229</v>
      </c>
      <c r="M4361" s="46">
        <v>72</v>
      </c>
      <c r="N4361" s="46">
        <v>69.7</v>
      </c>
      <c r="O4361" s="46">
        <v>112</v>
      </c>
      <c r="P4361" s="46">
        <f t="shared" si="501"/>
        <v>2</v>
      </c>
      <c r="R4361" s="67" t="s">
        <v>2912</v>
      </c>
      <c r="S4361" s="67">
        <f>COUNTIF(Y$2:$Y$100,R4361)</f>
        <v>0</v>
      </c>
      <c r="V4361" s="67">
        <f t="shared" si="502"/>
        <v>0</v>
      </c>
      <c r="X4361"/>
      <c r="Y4361" s="67" t="str">
        <f t="shared" ref="Y4361:Y4392" si="506">CONCATENATE(W4361," ",X4361)</f>
        <v xml:space="preserve"> </v>
      </c>
      <c r="AB4361" t="s">
        <v>90</v>
      </c>
      <c r="AC4361" s="46">
        <v>5229</v>
      </c>
      <c r="AD4361" s="46">
        <v>72</v>
      </c>
      <c r="AE4361" s="46">
        <v>69.7</v>
      </c>
      <c r="AF4361" s="46">
        <v>112</v>
      </c>
      <c r="AH4361" s="70" t="str">
        <f t="shared" si="503"/>
        <v/>
      </c>
      <c r="AI4361" s="70" t="str">
        <f t="shared" si="504"/>
        <v/>
      </c>
      <c r="AJ4361" s="70" t="str">
        <f t="shared" si="505"/>
        <v>X</v>
      </c>
      <c r="AK4361" s="70" t="str" cm="1">
        <f t="array" ref="AK4361">_xlfn.IFS(AH4361&lt;&gt;"","1",AI4361&lt;&gt;"","2",AJ4361&lt;&gt;"","3")</f>
        <v>3</v>
      </c>
    </row>
    <row r="4362" spans="1:37" x14ac:dyDescent="0.25">
      <c r="A4362" t="s">
        <v>333</v>
      </c>
      <c r="B4362" t="s">
        <v>368</v>
      </c>
      <c r="C4362" s="67" t="str">
        <f t="shared" si="500"/>
        <v>Lexi Peterson</v>
      </c>
      <c r="D4362" s="71" t="str" cm="1">
        <f t="array" ref="D4362">_xlfn.IFS(AK4362="1",CONCATENATE(C4362,"Regional"),AK4362="2",CONCATENATE(C4362,"Sectional"),AK4362="3",CONCATENATE(C4362,COUNTIF($C$1:C4362,C4362)))</f>
        <v>Lexi Peterson8</v>
      </c>
      <c r="E4362" s="66">
        <v>45176.333333333336</v>
      </c>
      <c r="F4362" t="s">
        <v>1055</v>
      </c>
      <c r="G4362" s="46">
        <v>47</v>
      </c>
      <c r="H4362" s="46">
        <v>112</v>
      </c>
      <c r="I4362" s="46">
        <v>19</v>
      </c>
      <c r="J4362" t="s">
        <v>1056</v>
      </c>
      <c r="K4362" t="s">
        <v>90</v>
      </c>
      <c r="L4362" s="46">
        <v>5229</v>
      </c>
      <c r="M4362" s="46">
        <v>72</v>
      </c>
      <c r="N4362" s="46">
        <v>69.7</v>
      </c>
      <c r="O4362" s="46">
        <v>112</v>
      </c>
      <c r="P4362" s="46">
        <f t="shared" si="501"/>
        <v>2</v>
      </c>
      <c r="R4362" s="67" t="s">
        <v>1563</v>
      </c>
      <c r="S4362" s="67">
        <f>COUNTIF(Y$2:$Y$100,R4362)</f>
        <v>0</v>
      </c>
      <c r="V4362" s="67">
        <f t="shared" si="502"/>
        <v>0</v>
      </c>
      <c r="X4362"/>
      <c r="Y4362" s="67" t="str">
        <f t="shared" si="506"/>
        <v xml:space="preserve"> </v>
      </c>
      <c r="AB4362" t="s">
        <v>90</v>
      </c>
      <c r="AC4362" s="46">
        <v>5229</v>
      </c>
      <c r="AD4362" s="46">
        <v>72</v>
      </c>
      <c r="AE4362" s="46">
        <v>69.7</v>
      </c>
      <c r="AF4362" s="46">
        <v>112</v>
      </c>
      <c r="AH4362" s="70" t="str">
        <f t="shared" si="503"/>
        <v/>
      </c>
      <c r="AI4362" s="70" t="str">
        <f t="shared" si="504"/>
        <v/>
      </c>
      <c r="AJ4362" s="70" t="str">
        <f t="shared" si="505"/>
        <v>X</v>
      </c>
      <c r="AK4362" s="70" t="str" cm="1">
        <f t="array" ref="AK4362">_xlfn.IFS(AH4362&lt;&gt;"","1",AI4362&lt;&gt;"","2",AJ4362&lt;&gt;"","3")</f>
        <v>3</v>
      </c>
    </row>
    <row r="4363" spans="1:37" x14ac:dyDescent="0.25">
      <c r="A4363" t="s">
        <v>1084</v>
      </c>
      <c r="B4363" t="s">
        <v>1085</v>
      </c>
      <c r="C4363" s="67" t="str">
        <f t="shared" si="500"/>
        <v>Liv Predergast</v>
      </c>
      <c r="D4363" s="71" t="str" cm="1">
        <f t="array" ref="D4363">_xlfn.IFS(AK4363="1",CONCATENATE(C4363,"Regional"),AK4363="2",CONCATENATE(C4363,"Sectional"),AK4363="3",CONCATENATE(C4363,COUNTIF($C$1:C4363,C4363)))</f>
        <v>Liv Predergast2</v>
      </c>
      <c r="E4363" s="66">
        <v>45176.333333333336</v>
      </c>
      <c r="F4363" t="s">
        <v>1055</v>
      </c>
      <c r="G4363" s="46">
        <v>47</v>
      </c>
      <c r="H4363" s="46">
        <v>113</v>
      </c>
      <c r="I4363" s="46">
        <v>22</v>
      </c>
      <c r="J4363" t="s">
        <v>1056</v>
      </c>
      <c r="K4363" t="s">
        <v>90</v>
      </c>
      <c r="L4363" s="46">
        <v>5229</v>
      </c>
      <c r="M4363" s="46">
        <v>72</v>
      </c>
      <c r="N4363" s="46">
        <v>69.7</v>
      </c>
      <c r="O4363" s="46">
        <v>112</v>
      </c>
      <c r="P4363" s="46">
        <f t="shared" si="501"/>
        <v>2</v>
      </c>
      <c r="R4363" s="67" t="s">
        <v>1565</v>
      </c>
      <c r="S4363" s="67">
        <f>COUNTIF(Y$2:$Y$100,R4363)</f>
        <v>0</v>
      </c>
      <c r="V4363" s="67">
        <f t="shared" si="502"/>
        <v>0</v>
      </c>
      <c r="X4363"/>
      <c r="Y4363" s="67" t="str">
        <f t="shared" si="506"/>
        <v xml:space="preserve"> </v>
      </c>
      <c r="AB4363" t="s">
        <v>90</v>
      </c>
      <c r="AC4363" s="46">
        <v>5229</v>
      </c>
      <c r="AD4363" s="46">
        <v>72</v>
      </c>
      <c r="AE4363" s="46">
        <v>69.7</v>
      </c>
      <c r="AF4363" s="46">
        <v>112</v>
      </c>
      <c r="AH4363" s="70" t="str">
        <f t="shared" si="503"/>
        <v/>
      </c>
      <c r="AI4363" s="70" t="str">
        <f t="shared" si="504"/>
        <v/>
      </c>
      <c r="AJ4363" s="70" t="str">
        <f t="shared" si="505"/>
        <v>X</v>
      </c>
      <c r="AK4363" s="70" t="str" cm="1">
        <f t="array" ref="AK4363">_xlfn.IFS(AH4363&lt;&gt;"","1",AI4363&lt;&gt;"","2",AJ4363&lt;&gt;"","3")</f>
        <v>3</v>
      </c>
    </row>
    <row r="4364" spans="1:37" x14ac:dyDescent="0.25">
      <c r="A4364" t="s">
        <v>2142</v>
      </c>
      <c r="B4364" t="s">
        <v>345</v>
      </c>
      <c r="C4364" s="67" t="str">
        <f t="shared" si="500"/>
        <v>Abigail Kammeyer</v>
      </c>
      <c r="D4364" s="71" t="str" cm="1">
        <f t="array" ref="D4364">_xlfn.IFS(AK4364="1",CONCATENATE(C4364,"Regional"),AK4364="2",CONCATENATE(C4364,"Sectional"),AK4364="3",CONCATENATE(C4364,COUNTIF($C$1:C4364,C4364)))</f>
        <v>Abigail Kammeyer1</v>
      </c>
      <c r="E4364" s="66">
        <v>45176.333333333336</v>
      </c>
      <c r="F4364" t="s">
        <v>1055</v>
      </c>
      <c r="G4364" s="46">
        <v>47</v>
      </c>
      <c r="H4364" s="46">
        <v>114</v>
      </c>
      <c r="I4364" s="46">
        <v>23</v>
      </c>
      <c r="J4364" t="s">
        <v>1056</v>
      </c>
      <c r="K4364" t="s">
        <v>90</v>
      </c>
      <c r="L4364" s="46">
        <v>5229</v>
      </c>
      <c r="M4364" s="46">
        <v>72</v>
      </c>
      <c r="N4364" s="46">
        <v>69.7</v>
      </c>
      <c r="O4364" s="46">
        <v>112</v>
      </c>
      <c r="P4364" s="46">
        <f t="shared" si="501"/>
        <v>2</v>
      </c>
      <c r="R4364" s="67" t="s">
        <v>3669</v>
      </c>
      <c r="S4364" s="67">
        <f>COUNTIF(Y$2:$Y$100,R4364)</f>
        <v>0</v>
      </c>
      <c r="V4364" s="67">
        <f t="shared" si="502"/>
        <v>0</v>
      </c>
      <c r="X4364"/>
      <c r="Y4364" s="67" t="str">
        <f t="shared" si="506"/>
        <v xml:space="preserve"> </v>
      </c>
      <c r="AB4364" t="s">
        <v>90</v>
      </c>
      <c r="AC4364" s="46">
        <v>5229</v>
      </c>
      <c r="AD4364" s="46">
        <v>72</v>
      </c>
      <c r="AE4364" s="46">
        <v>69.7</v>
      </c>
      <c r="AF4364" s="46">
        <v>112</v>
      </c>
      <c r="AH4364" s="70" t="str">
        <f t="shared" si="503"/>
        <v/>
      </c>
      <c r="AI4364" s="70" t="str">
        <f t="shared" si="504"/>
        <v/>
      </c>
      <c r="AJ4364" s="70" t="str">
        <f t="shared" si="505"/>
        <v>X</v>
      </c>
      <c r="AK4364" s="70" t="str" cm="1">
        <f t="array" ref="AK4364">_xlfn.IFS(AH4364&lt;&gt;"","1",AI4364&lt;&gt;"","2",AJ4364&lt;&gt;"","3")</f>
        <v>3</v>
      </c>
    </row>
    <row r="4365" spans="1:37" x14ac:dyDescent="0.25">
      <c r="A4365" t="s">
        <v>1904</v>
      </c>
      <c r="B4365" t="s">
        <v>1772</v>
      </c>
      <c r="C4365" s="67" t="str">
        <f t="shared" si="500"/>
        <v>Abbey Blechinger</v>
      </c>
      <c r="D4365" s="71" t="str" cm="1">
        <f t="array" ref="D4365">_xlfn.IFS(AK4365="1",CONCATENATE(C4365,"Regional"),AK4365="2",CONCATENATE(C4365,"Sectional"),AK4365="3",CONCATENATE(C4365,COUNTIF($C$1:C4365,C4365)))</f>
        <v>Abbey Blechinger10</v>
      </c>
      <c r="E4365" s="66">
        <v>45176.333333333336</v>
      </c>
      <c r="F4365" t="s">
        <v>1055</v>
      </c>
      <c r="G4365" s="46">
        <v>47</v>
      </c>
      <c r="H4365" s="46">
        <v>115</v>
      </c>
      <c r="I4365" s="46">
        <v>24</v>
      </c>
      <c r="J4365" t="s">
        <v>1056</v>
      </c>
      <c r="K4365" t="s">
        <v>90</v>
      </c>
      <c r="L4365" s="46">
        <v>5229</v>
      </c>
      <c r="M4365" s="46">
        <v>72</v>
      </c>
      <c r="N4365" s="46">
        <v>69.7</v>
      </c>
      <c r="O4365" s="46">
        <v>112</v>
      </c>
      <c r="P4365" s="46">
        <f t="shared" si="501"/>
        <v>2</v>
      </c>
      <c r="R4365" s="67" t="s">
        <v>2918</v>
      </c>
      <c r="S4365" s="67">
        <f>COUNTIF(Y$2:$Y$100,R4365)</f>
        <v>0</v>
      </c>
      <c r="V4365" s="67">
        <f t="shared" si="502"/>
        <v>0</v>
      </c>
      <c r="X4365"/>
      <c r="Y4365" s="67" t="str">
        <f t="shared" si="506"/>
        <v xml:space="preserve"> </v>
      </c>
      <c r="AB4365" t="s">
        <v>90</v>
      </c>
      <c r="AC4365" s="46">
        <v>5229</v>
      </c>
      <c r="AD4365" s="46">
        <v>72</v>
      </c>
      <c r="AE4365" s="46">
        <v>69.7</v>
      </c>
      <c r="AF4365" s="46">
        <v>112</v>
      </c>
      <c r="AH4365" s="70" t="str">
        <f t="shared" si="503"/>
        <v/>
      </c>
      <c r="AI4365" s="70" t="str">
        <f t="shared" si="504"/>
        <v/>
      </c>
      <c r="AJ4365" s="70" t="str">
        <f t="shared" si="505"/>
        <v>X</v>
      </c>
      <c r="AK4365" s="70" t="str" cm="1">
        <f t="array" ref="AK4365">_xlfn.IFS(AH4365&lt;&gt;"","1",AI4365&lt;&gt;"","2",AJ4365&lt;&gt;"","3")</f>
        <v>3</v>
      </c>
    </row>
    <row r="4366" spans="1:37" x14ac:dyDescent="0.25">
      <c r="A4366" t="s">
        <v>1899</v>
      </c>
      <c r="B4366" t="s">
        <v>1900</v>
      </c>
      <c r="C4366" s="67" t="str">
        <f t="shared" si="500"/>
        <v>Rylin Vruwink</v>
      </c>
      <c r="D4366" s="71" t="str" cm="1">
        <f t="array" ref="D4366">_xlfn.IFS(AK4366="1",CONCATENATE(C4366,"Regional"),AK4366="2",CONCATENATE(C4366,"Sectional"),AK4366="3",CONCATENATE(C4366,COUNTIF($C$1:C4366,C4366)))</f>
        <v>Rylin Vruwink6</v>
      </c>
      <c r="E4366" s="66">
        <v>45176.333333333336</v>
      </c>
      <c r="F4366" t="s">
        <v>1055</v>
      </c>
      <c r="G4366" s="46">
        <v>47</v>
      </c>
      <c r="H4366" s="46">
        <v>115</v>
      </c>
      <c r="I4366" s="46">
        <v>24</v>
      </c>
      <c r="J4366" t="s">
        <v>1056</v>
      </c>
      <c r="K4366" t="s">
        <v>90</v>
      </c>
      <c r="L4366" s="46">
        <v>5229</v>
      </c>
      <c r="M4366" s="46">
        <v>72</v>
      </c>
      <c r="N4366" s="46">
        <v>69.7</v>
      </c>
      <c r="O4366" s="46">
        <v>112</v>
      </c>
      <c r="P4366" s="46">
        <f t="shared" si="501"/>
        <v>2</v>
      </c>
      <c r="R4366" s="67" t="s">
        <v>2910</v>
      </c>
      <c r="S4366" s="67">
        <f>COUNTIF(Y$2:$Y$100,R4366)</f>
        <v>0</v>
      </c>
      <c r="V4366" s="67">
        <f t="shared" si="502"/>
        <v>0</v>
      </c>
      <c r="X4366"/>
      <c r="Y4366" s="67" t="str">
        <f t="shared" si="506"/>
        <v xml:space="preserve"> </v>
      </c>
      <c r="AB4366" t="s">
        <v>90</v>
      </c>
      <c r="AC4366" s="46">
        <v>5229</v>
      </c>
      <c r="AD4366" s="46">
        <v>72</v>
      </c>
      <c r="AE4366" s="46">
        <v>69.7</v>
      </c>
      <c r="AF4366" s="46">
        <v>112</v>
      </c>
      <c r="AH4366" s="70" t="str">
        <f t="shared" si="503"/>
        <v/>
      </c>
      <c r="AI4366" s="70" t="str">
        <f t="shared" si="504"/>
        <v/>
      </c>
      <c r="AJ4366" s="70" t="str">
        <f t="shared" si="505"/>
        <v>X</v>
      </c>
      <c r="AK4366" s="70" t="str" cm="1">
        <f t="array" ref="AK4366">_xlfn.IFS(AH4366&lt;&gt;"","1",AI4366&lt;&gt;"","2",AJ4366&lt;&gt;"","3")</f>
        <v>3</v>
      </c>
    </row>
    <row r="4367" spans="1:37" x14ac:dyDescent="0.25">
      <c r="A4367" t="s">
        <v>237</v>
      </c>
      <c r="B4367" t="s">
        <v>1617</v>
      </c>
      <c r="C4367" s="67" t="str">
        <f t="shared" si="500"/>
        <v>Reagan Eberhardt</v>
      </c>
      <c r="D4367" s="71" t="str" cm="1">
        <f t="array" ref="D4367">_xlfn.IFS(AK4367="1",CONCATENATE(C4367,"Regional"),AK4367="2",CONCATENATE(C4367,"Sectional"),AK4367="3",CONCATENATE(C4367,COUNTIF($C$1:C4367,C4367)))</f>
        <v>Reagan Eberhardt10</v>
      </c>
      <c r="E4367" s="66">
        <v>45176.333333333336</v>
      </c>
      <c r="F4367" t="s">
        <v>1055</v>
      </c>
      <c r="G4367" s="46">
        <v>47</v>
      </c>
      <c r="H4367" s="46">
        <v>115</v>
      </c>
      <c r="I4367" s="46">
        <v>24</v>
      </c>
      <c r="J4367" t="s">
        <v>1056</v>
      </c>
      <c r="K4367" t="s">
        <v>90</v>
      </c>
      <c r="L4367" s="46">
        <v>5229</v>
      </c>
      <c r="M4367" s="46">
        <v>72</v>
      </c>
      <c r="N4367" s="46">
        <v>69.7</v>
      </c>
      <c r="O4367" s="46">
        <v>112</v>
      </c>
      <c r="P4367" s="46">
        <f t="shared" si="501"/>
        <v>2</v>
      </c>
      <c r="R4367" s="67" t="s">
        <v>3048</v>
      </c>
      <c r="S4367" s="67">
        <f>COUNTIF(Y$2:$Y$100,R4367)</f>
        <v>0</v>
      </c>
      <c r="V4367" s="67">
        <f t="shared" si="502"/>
        <v>0</v>
      </c>
      <c r="X4367"/>
      <c r="Y4367" s="67" t="str">
        <f t="shared" si="506"/>
        <v xml:space="preserve"> </v>
      </c>
      <c r="AB4367" t="s">
        <v>90</v>
      </c>
      <c r="AC4367" s="46">
        <v>5229</v>
      </c>
      <c r="AD4367" s="46">
        <v>72</v>
      </c>
      <c r="AE4367" s="46">
        <v>69.7</v>
      </c>
      <c r="AF4367" s="46">
        <v>112</v>
      </c>
      <c r="AH4367" s="70" t="str">
        <f t="shared" si="503"/>
        <v/>
      </c>
      <c r="AI4367" s="70" t="str">
        <f t="shared" si="504"/>
        <v/>
      </c>
      <c r="AJ4367" s="70" t="str">
        <f t="shared" si="505"/>
        <v>X</v>
      </c>
      <c r="AK4367" s="70" t="str" cm="1">
        <f t="array" ref="AK4367">_xlfn.IFS(AH4367&lt;&gt;"","1",AI4367&lt;&gt;"","2",AJ4367&lt;&gt;"","3")</f>
        <v>3</v>
      </c>
    </row>
    <row r="4368" spans="1:37" x14ac:dyDescent="0.25">
      <c r="A4368" t="s">
        <v>229</v>
      </c>
      <c r="B4368" t="s">
        <v>210</v>
      </c>
      <c r="C4368" s="67" t="str">
        <f t="shared" si="500"/>
        <v>Alexis Clark</v>
      </c>
      <c r="D4368" s="71" t="str" cm="1">
        <f t="array" ref="D4368">_xlfn.IFS(AK4368="1",CONCATENATE(C4368,"Regional"),AK4368="2",CONCATENATE(C4368,"Sectional"),AK4368="3",CONCATENATE(C4368,COUNTIF($C$1:C4368,C4368)))</f>
        <v>Alexis Clark5</v>
      </c>
      <c r="E4368" s="66">
        <v>45176.333333333336</v>
      </c>
      <c r="F4368" t="s">
        <v>1055</v>
      </c>
      <c r="G4368" s="46">
        <v>47</v>
      </c>
      <c r="H4368" s="46">
        <v>117</v>
      </c>
      <c r="I4368" s="46">
        <v>27</v>
      </c>
      <c r="J4368" t="s">
        <v>1056</v>
      </c>
      <c r="K4368" t="s">
        <v>90</v>
      </c>
      <c r="L4368" s="46">
        <v>5229</v>
      </c>
      <c r="M4368" s="46">
        <v>72</v>
      </c>
      <c r="N4368" s="46">
        <v>69.7</v>
      </c>
      <c r="O4368" s="46">
        <v>112</v>
      </c>
      <c r="P4368" s="46">
        <f t="shared" si="501"/>
        <v>2</v>
      </c>
      <c r="R4368" s="67" t="s">
        <v>1552</v>
      </c>
      <c r="S4368" s="67">
        <f>COUNTIF(Y$2:$Y$100,R4368)</f>
        <v>0</v>
      </c>
      <c r="V4368" s="67">
        <f t="shared" si="502"/>
        <v>0</v>
      </c>
      <c r="X4368"/>
      <c r="Y4368" s="67" t="str">
        <f t="shared" si="506"/>
        <v xml:space="preserve"> </v>
      </c>
      <c r="AB4368" t="s">
        <v>90</v>
      </c>
      <c r="AC4368" s="46">
        <v>5229</v>
      </c>
      <c r="AD4368" s="46">
        <v>72</v>
      </c>
      <c r="AE4368" s="46">
        <v>69.7</v>
      </c>
      <c r="AF4368" s="46">
        <v>112</v>
      </c>
      <c r="AH4368" s="70" t="str">
        <f t="shared" si="503"/>
        <v/>
      </c>
      <c r="AI4368" s="70" t="str">
        <f t="shared" si="504"/>
        <v/>
      </c>
      <c r="AJ4368" s="70" t="str">
        <f t="shared" si="505"/>
        <v>X</v>
      </c>
      <c r="AK4368" s="70" t="str" cm="1">
        <f t="array" ref="AK4368">_xlfn.IFS(AH4368&lt;&gt;"","1",AI4368&lt;&gt;"","2",AJ4368&lt;&gt;"","3")</f>
        <v>3</v>
      </c>
    </row>
    <row r="4369" spans="1:37" x14ac:dyDescent="0.25">
      <c r="A4369" t="s">
        <v>1082</v>
      </c>
      <c r="B4369" t="s">
        <v>1898</v>
      </c>
      <c r="C4369" s="67" t="str">
        <f t="shared" si="500"/>
        <v>Micahlee Skjerly</v>
      </c>
      <c r="D4369" s="71" t="str" cm="1">
        <f t="array" ref="D4369">_xlfn.IFS(AK4369="1",CONCATENATE(C4369,"Regional"),AK4369="2",CONCATENATE(C4369,"Sectional"),AK4369="3",CONCATENATE(C4369,COUNTIF($C$1:C4369,C4369)))</f>
        <v>Micahlee Skjerly7</v>
      </c>
      <c r="E4369" s="66">
        <v>45176.333333333336</v>
      </c>
      <c r="F4369" t="s">
        <v>1055</v>
      </c>
      <c r="G4369" s="46">
        <v>47</v>
      </c>
      <c r="H4369" s="46">
        <v>117</v>
      </c>
      <c r="I4369" s="46">
        <v>27</v>
      </c>
      <c r="J4369" t="s">
        <v>1056</v>
      </c>
      <c r="K4369" t="s">
        <v>90</v>
      </c>
      <c r="L4369" s="46">
        <v>5229</v>
      </c>
      <c r="M4369" s="46">
        <v>72</v>
      </c>
      <c r="N4369" s="46">
        <v>69.7</v>
      </c>
      <c r="O4369" s="46">
        <v>112</v>
      </c>
      <c r="P4369" s="46">
        <f t="shared" si="501"/>
        <v>2</v>
      </c>
      <c r="R4369" s="67" t="s">
        <v>2909</v>
      </c>
      <c r="S4369" s="67">
        <f>COUNTIF(Y$2:$Y$100,R4369)</f>
        <v>0</v>
      </c>
      <c r="V4369" s="67">
        <f t="shared" si="502"/>
        <v>0</v>
      </c>
      <c r="X4369"/>
      <c r="Y4369" s="67" t="str">
        <f t="shared" si="506"/>
        <v xml:space="preserve"> </v>
      </c>
      <c r="AB4369" t="s">
        <v>90</v>
      </c>
      <c r="AC4369" s="46">
        <v>5229</v>
      </c>
      <c r="AD4369" s="46">
        <v>72</v>
      </c>
      <c r="AE4369" s="46">
        <v>69.7</v>
      </c>
      <c r="AF4369" s="46">
        <v>112</v>
      </c>
      <c r="AH4369" s="70" t="str">
        <f t="shared" si="503"/>
        <v/>
      </c>
      <c r="AI4369" s="70" t="str">
        <f t="shared" si="504"/>
        <v/>
      </c>
      <c r="AJ4369" s="70" t="str">
        <f t="shared" si="505"/>
        <v>X</v>
      </c>
      <c r="AK4369" s="70" t="str" cm="1">
        <f t="array" ref="AK4369">_xlfn.IFS(AH4369&lt;&gt;"","1",AI4369&lt;&gt;"","2",AJ4369&lt;&gt;"","3")</f>
        <v>3</v>
      </c>
    </row>
    <row r="4370" spans="1:37" x14ac:dyDescent="0.25">
      <c r="A4370" t="s">
        <v>370</v>
      </c>
      <c r="B4370" t="s">
        <v>362</v>
      </c>
      <c r="C4370" s="67" t="str">
        <f t="shared" si="500"/>
        <v>Emma Thompson</v>
      </c>
      <c r="D4370" s="71" t="str" cm="1">
        <f t="array" ref="D4370">_xlfn.IFS(AK4370="1",CONCATENATE(C4370,"Regional"),AK4370="2",CONCATENATE(C4370,"Sectional"),AK4370="3",CONCATENATE(C4370,COUNTIF($C$1:C4370,C4370)))</f>
        <v>Emma Thompson7</v>
      </c>
      <c r="E4370" s="66">
        <v>45176.333333333336</v>
      </c>
      <c r="F4370" t="s">
        <v>1055</v>
      </c>
      <c r="G4370" s="46">
        <v>47</v>
      </c>
      <c r="H4370" s="46">
        <v>118</v>
      </c>
      <c r="I4370" s="46">
        <v>29</v>
      </c>
      <c r="J4370" t="s">
        <v>1056</v>
      </c>
      <c r="K4370" t="s">
        <v>90</v>
      </c>
      <c r="L4370" s="46">
        <v>5229</v>
      </c>
      <c r="M4370" s="46">
        <v>72</v>
      </c>
      <c r="N4370" s="46">
        <v>69.7</v>
      </c>
      <c r="O4370" s="46">
        <v>112</v>
      </c>
      <c r="P4370" s="46">
        <f t="shared" si="501"/>
        <v>2</v>
      </c>
      <c r="R4370" s="67" t="s">
        <v>2911</v>
      </c>
      <c r="S4370" s="67">
        <f>COUNTIF(Y$2:$Y$100,R4370)</f>
        <v>0</v>
      </c>
      <c r="V4370" s="67">
        <f t="shared" si="502"/>
        <v>0</v>
      </c>
      <c r="X4370"/>
      <c r="Y4370" s="67" t="str">
        <f t="shared" si="506"/>
        <v xml:space="preserve"> </v>
      </c>
      <c r="AB4370" t="s">
        <v>90</v>
      </c>
      <c r="AC4370" s="46">
        <v>5229</v>
      </c>
      <c r="AD4370" s="46">
        <v>72</v>
      </c>
      <c r="AE4370" s="46">
        <v>69.7</v>
      </c>
      <c r="AF4370" s="46">
        <v>112</v>
      </c>
      <c r="AH4370" s="70" t="str">
        <f t="shared" si="503"/>
        <v/>
      </c>
      <c r="AI4370" s="70" t="str">
        <f t="shared" si="504"/>
        <v/>
      </c>
      <c r="AJ4370" s="70" t="str">
        <f t="shared" si="505"/>
        <v>X</v>
      </c>
      <c r="AK4370" s="70" t="str" cm="1">
        <f t="array" ref="AK4370">_xlfn.IFS(AH4370&lt;&gt;"","1",AI4370&lt;&gt;"","2",AJ4370&lt;&gt;"","3")</f>
        <v>3</v>
      </c>
    </row>
    <row r="4371" spans="1:37" x14ac:dyDescent="0.25">
      <c r="A4371" t="s">
        <v>1975</v>
      </c>
      <c r="B4371" t="s">
        <v>2032</v>
      </c>
      <c r="C4371" s="67" t="str">
        <f t="shared" si="500"/>
        <v>Lexie Sullivan</v>
      </c>
      <c r="D4371" s="71" t="str" cm="1">
        <f t="array" ref="D4371">_xlfn.IFS(AK4371="1",CONCATENATE(C4371,"Regional"),AK4371="2",CONCATENATE(C4371,"Sectional"),AK4371="3",CONCATENATE(C4371,COUNTIF($C$1:C4371,C4371)))</f>
        <v>Lexie Sullivan7</v>
      </c>
      <c r="E4371" s="66">
        <v>45176.333333333336</v>
      </c>
      <c r="F4371" t="s">
        <v>1055</v>
      </c>
      <c r="G4371" s="46">
        <v>47</v>
      </c>
      <c r="H4371" s="46">
        <v>118</v>
      </c>
      <c r="I4371" s="46">
        <v>29</v>
      </c>
      <c r="J4371" t="s">
        <v>1056</v>
      </c>
      <c r="K4371" t="s">
        <v>90</v>
      </c>
      <c r="L4371" s="46">
        <v>5229</v>
      </c>
      <c r="M4371" s="46">
        <v>72</v>
      </c>
      <c r="N4371" s="46">
        <v>69.7</v>
      </c>
      <c r="O4371" s="46">
        <v>112</v>
      </c>
      <c r="P4371" s="46">
        <f t="shared" si="501"/>
        <v>2</v>
      </c>
      <c r="R4371" s="67" t="s">
        <v>3049</v>
      </c>
      <c r="S4371" s="67">
        <f>COUNTIF(Y$2:$Y$100,R4371)</f>
        <v>0</v>
      </c>
      <c r="V4371" s="67">
        <f t="shared" si="502"/>
        <v>0</v>
      </c>
      <c r="X4371"/>
      <c r="Y4371" s="67" t="str">
        <f t="shared" si="506"/>
        <v xml:space="preserve"> </v>
      </c>
      <c r="AB4371" t="s">
        <v>90</v>
      </c>
      <c r="AC4371" s="46">
        <v>5229</v>
      </c>
      <c r="AD4371" s="46">
        <v>72</v>
      </c>
      <c r="AE4371" s="46">
        <v>69.7</v>
      </c>
      <c r="AF4371" s="46">
        <v>112</v>
      </c>
      <c r="AH4371" s="70" t="str">
        <f t="shared" si="503"/>
        <v/>
      </c>
      <c r="AI4371" s="70" t="str">
        <f t="shared" si="504"/>
        <v/>
      </c>
      <c r="AJ4371" s="70" t="str">
        <f t="shared" si="505"/>
        <v>X</v>
      </c>
      <c r="AK4371" s="70" t="str" cm="1">
        <f t="array" ref="AK4371">_xlfn.IFS(AH4371&lt;&gt;"","1",AI4371&lt;&gt;"","2",AJ4371&lt;&gt;"","3")</f>
        <v>3</v>
      </c>
    </row>
    <row r="4372" spans="1:37" x14ac:dyDescent="0.25">
      <c r="A4372" t="s">
        <v>560</v>
      </c>
      <c r="B4372" t="s">
        <v>1077</v>
      </c>
      <c r="C4372" s="67" t="str">
        <f t="shared" si="500"/>
        <v>Brook Colburn</v>
      </c>
      <c r="D4372" s="71" t="str" cm="1">
        <f t="array" ref="D4372">_xlfn.IFS(AK4372="1",CONCATENATE(C4372,"Regional"),AK4372="2",CONCATENATE(C4372,"Sectional"),AK4372="3",CONCATENATE(C4372,COUNTIF($C$1:C4372,C4372)))</f>
        <v>Brook Colburn9</v>
      </c>
      <c r="E4372" s="66">
        <v>45176.333333333336</v>
      </c>
      <c r="F4372" t="s">
        <v>1055</v>
      </c>
      <c r="G4372" s="46">
        <v>47</v>
      </c>
      <c r="H4372" s="46">
        <v>119</v>
      </c>
      <c r="I4372" s="46">
        <v>31</v>
      </c>
      <c r="J4372" t="s">
        <v>1056</v>
      </c>
      <c r="K4372" t="s">
        <v>90</v>
      </c>
      <c r="L4372" s="46">
        <v>5229</v>
      </c>
      <c r="M4372" s="46">
        <v>72</v>
      </c>
      <c r="N4372" s="46">
        <v>69.7</v>
      </c>
      <c r="O4372" s="46">
        <v>112</v>
      </c>
      <c r="P4372" s="46">
        <f t="shared" si="501"/>
        <v>2</v>
      </c>
      <c r="R4372" s="67" t="s">
        <v>1560</v>
      </c>
      <c r="S4372" s="67">
        <f>COUNTIF(Y$2:$Y$100,R4372)</f>
        <v>0</v>
      </c>
      <c r="V4372" s="67">
        <f t="shared" si="502"/>
        <v>0</v>
      </c>
      <c r="X4372"/>
      <c r="Y4372" s="67" t="str">
        <f t="shared" si="506"/>
        <v xml:space="preserve"> </v>
      </c>
      <c r="AB4372" t="s">
        <v>90</v>
      </c>
      <c r="AC4372" s="46">
        <v>5229</v>
      </c>
      <c r="AD4372" s="46">
        <v>72</v>
      </c>
      <c r="AE4372" s="46">
        <v>69.7</v>
      </c>
      <c r="AF4372" s="46">
        <v>112</v>
      </c>
      <c r="AH4372" s="70" t="str">
        <f t="shared" si="503"/>
        <v/>
      </c>
      <c r="AI4372" s="70" t="str">
        <f t="shared" si="504"/>
        <v/>
      </c>
      <c r="AJ4372" s="70" t="str">
        <f t="shared" si="505"/>
        <v>X</v>
      </c>
      <c r="AK4372" s="70" t="str" cm="1">
        <f t="array" ref="AK4372">_xlfn.IFS(AH4372&lt;&gt;"","1",AI4372&lt;&gt;"","2",AJ4372&lt;&gt;"","3")</f>
        <v>3</v>
      </c>
    </row>
    <row r="4373" spans="1:37" x14ac:dyDescent="0.25">
      <c r="A4373" t="s">
        <v>2030</v>
      </c>
      <c r="B4373" t="s">
        <v>1770</v>
      </c>
      <c r="C4373" s="67" t="str">
        <f t="shared" si="500"/>
        <v>Sadie Horton</v>
      </c>
      <c r="D4373" s="71" t="str" cm="1">
        <f t="array" ref="D4373">_xlfn.IFS(AK4373="1",CONCATENATE(C4373,"Regional"),AK4373="2",CONCATENATE(C4373,"Sectional"),AK4373="3",CONCATENATE(C4373,COUNTIF($C$1:C4373,C4373)))</f>
        <v>Sadie Horton6</v>
      </c>
      <c r="E4373" s="66">
        <v>45176.333333333336</v>
      </c>
      <c r="F4373" t="s">
        <v>1055</v>
      </c>
      <c r="G4373" s="46">
        <v>47</v>
      </c>
      <c r="H4373" s="46">
        <v>119</v>
      </c>
      <c r="I4373" s="46">
        <v>31</v>
      </c>
      <c r="J4373" t="s">
        <v>1056</v>
      </c>
      <c r="K4373" t="s">
        <v>90</v>
      </c>
      <c r="L4373" s="46">
        <v>5229</v>
      </c>
      <c r="M4373" s="46">
        <v>72</v>
      </c>
      <c r="N4373" s="46">
        <v>69.7</v>
      </c>
      <c r="O4373" s="46">
        <v>112</v>
      </c>
      <c r="P4373" s="46">
        <f t="shared" si="501"/>
        <v>2</v>
      </c>
      <c r="R4373" s="67" t="s">
        <v>3045</v>
      </c>
      <c r="S4373" s="67">
        <f>COUNTIF(Y$2:$Y$100,R4373)</f>
        <v>0</v>
      </c>
      <c r="V4373" s="67">
        <f t="shared" si="502"/>
        <v>0</v>
      </c>
      <c r="X4373"/>
      <c r="Y4373" s="67" t="str">
        <f t="shared" si="506"/>
        <v xml:space="preserve"> </v>
      </c>
      <c r="AB4373" t="s">
        <v>90</v>
      </c>
      <c r="AC4373" s="46">
        <v>5229</v>
      </c>
      <c r="AD4373" s="46">
        <v>72</v>
      </c>
      <c r="AE4373" s="46">
        <v>69.7</v>
      </c>
      <c r="AF4373" s="46">
        <v>112</v>
      </c>
      <c r="AH4373" s="70" t="str">
        <f t="shared" si="503"/>
        <v/>
      </c>
      <c r="AI4373" s="70" t="str">
        <f t="shared" si="504"/>
        <v/>
      </c>
      <c r="AJ4373" s="70" t="str">
        <f t="shared" si="505"/>
        <v>X</v>
      </c>
      <c r="AK4373" s="70" t="str" cm="1">
        <f t="array" ref="AK4373">_xlfn.IFS(AH4373&lt;&gt;"","1",AI4373&lt;&gt;"","2",AJ4373&lt;&gt;"","3")</f>
        <v>3</v>
      </c>
    </row>
    <row r="4374" spans="1:37" x14ac:dyDescent="0.25">
      <c r="A4374" t="s">
        <v>1903</v>
      </c>
      <c r="B4374" t="s">
        <v>684</v>
      </c>
      <c r="C4374" s="67" t="str">
        <f t="shared" si="500"/>
        <v>Savannah Richter</v>
      </c>
      <c r="D4374" s="71" t="str" cm="1">
        <f t="array" ref="D4374">_xlfn.IFS(AK4374="1",CONCATENATE(C4374,"Regional"),AK4374="2",CONCATENATE(C4374,"Sectional"),AK4374="3",CONCATENATE(C4374,COUNTIF($C$1:C4374,C4374)))</f>
        <v>Savannah Richter8</v>
      </c>
      <c r="E4374" s="66">
        <v>45176.333333333336</v>
      </c>
      <c r="F4374" t="s">
        <v>1055</v>
      </c>
      <c r="G4374" s="46">
        <v>47</v>
      </c>
      <c r="H4374" s="46">
        <v>119</v>
      </c>
      <c r="I4374" s="46">
        <v>31</v>
      </c>
      <c r="J4374" t="s">
        <v>1056</v>
      </c>
      <c r="K4374" t="s">
        <v>90</v>
      </c>
      <c r="L4374" s="46">
        <v>5229</v>
      </c>
      <c r="M4374" s="46">
        <v>72</v>
      </c>
      <c r="N4374" s="46">
        <v>69.7</v>
      </c>
      <c r="O4374" s="46">
        <v>112</v>
      </c>
      <c r="P4374" s="46">
        <f t="shared" si="501"/>
        <v>2</v>
      </c>
      <c r="R4374" s="67" t="s">
        <v>2917</v>
      </c>
      <c r="S4374" s="67">
        <f>COUNTIF(Y$2:$Y$100,R4374)</f>
        <v>0</v>
      </c>
      <c r="V4374" s="67">
        <f t="shared" si="502"/>
        <v>0</v>
      </c>
      <c r="X4374"/>
      <c r="Y4374" s="67" t="str">
        <f t="shared" si="506"/>
        <v xml:space="preserve"> </v>
      </c>
      <c r="AB4374" t="s">
        <v>90</v>
      </c>
      <c r="AC4374" s="46">
        <v>5229</v>
      </c>
      <c r="AD4374" s="46">
        <v>72</v>
      </c>
      <c r="AE4374" s="46">
        <v>69.7</v>
      </c>
      <c r="AF4374" s="46">
        <v>112</v>
      </c>
      <c r="AH4374" s="70" t="str">
        <f t="shared" si="503"/>
        <v/>
      </c>
      <c r="AI4374" s="70" t="str">
        <f t="shared" si="504"/>
        <v/>
      </c>
      <c r="AJ4374" s="70" t="str">
        <f t="shared" si="505"/>
        <v>X</v>
      </c>
      <c r="AK4374" s="70" t="str" cm="1">
        <f t="array" ref="AK4374">_xlfn.IFS(AH4374&lt;&gt;"","1",AI4374&lt;&gt;"","2",AJ4374&lt;&gt;"","3")</f>
        <v>3</v>
      </c>
    </row>
    <row r="4375" spans="1:37" x14ac:dyDescent="0.25">
      <c r="A4375" t="s">
        <v>1080</v>
      </c>
      <c r="B4375" t="s">
        <v>1081</v>
      </c>
      <c r="C4375" s="67" t="str">
        <f t="shared" si="500"/>
        <v>Amaya Henderson</v>
      </c>
      <c r="D4375" s="71" t="str" cm="1">
        <f t="array" ref="D4375">_xlfn.IFS(AK4375="1",CONCATENATE(C4375,"Regional"),AK4375="2",CONCATENATE(C4375,"Sectional"),AK4375="3",CONCATENATE(C4375,COUNTIF($C$1:C4375,C4375)))</f>
        <v>Amaya Henderson1</v>
      </c>
      <c r="E4375" s="66">
        <v>45176.333333333336</v>
      </c>
      <c r="F4375" t="s">
        <v>1055</v>
      </c>
      <c r="G4375" s="46">
        <v>47</v>
      </c>
      <c r="H4375" s="46">
        <v>124</v>
      </c>
      <c r="I4375" s="46">
        <v>34</v>
      </c>
      <c r="J4375" t="s">
        <v>1056</v>
      </c>
      <c r="K4375" t="s">
        <v>90</v>
      </c>
      <c r="L4375" s="46">
        <v>5229</v>
      </c>
      <c r="M4375" s="46">
        <v>72</v>
      </c>
      <c r="N4375" s="46">
        <v>69.7</v>
      </c>
      <c r="O4375" s="46">
        <v>112</v>
      </c>
      <c r="P4375" s="46">
        <f t="shared" si="501"/>
        <v>2</v>
      </c>
      <c r="R4375" s="67" t="s">
        <v>1562</v>
      </c>
      <c r="S4375" s="67">
        <f>COUNTIF(Y$2:$Y$100,R4375)</f>
        <v>0</v>
      </c>
      <c r="V4375" s="67">
        <f t="shared" si="502"/>
        <v>0</v>
      </c>
      <c r="X4375"/>
      <c r="Y4375" s="67" t="str">
        <f t="shared" si="506"/>
        <v xml:space="preserve"> </v>
      </c>
      <c r="AB4375" t="s">
        <v>90</v>
      </c>
      <c r="AC4375" s="46">
        <v>5229</v>
      </c>
      <c r="AD4375" s="46">
        <v>72</v>
      </c>
      <c r="AE4375" s="46">
        <v>69.7</v>
      </c>
      <c r="AF4375" s="46">
        <v>112</v>
      </c>
      <c r="AH4375" s="70" t="str">
        <f t="shared" si="503"/>
        <v/>
      </c>
      <c r="AI4375" s="70" t="str">
        <f t="shared" si="504"/>
        <v/>
      </c>
      <c r="AJ4375" s="70" t="str">
        <f t="shared" si="505"/>
        <v>X</v>
      </c>
      <c r="AK4375" s="70" t="str" cm="1">
        <f t="array" ref="AK4375">_xlfn.IFS(AH4375&lt;&gt;"","1",AI4375&lt;&gt;"","2",AJ4375&lt;&gt;"","3")</f>
        <v>3</v>
      </c>
    </row>
    <row r="4376" spans="1:37" x14ac:dyDescent="0.25">
      <c r="A4376" t="s">
        <v>894</v>
      </c>
      <c r="B4376" t="s">
        <v>777</v>
      </c>
      <c r="C4376" s="67" t="str">
        <f t="shared" si="500"/>
        <v>Macie Reinke</v>
      </c>
      <c r="D4376" s="71" t="str" cm="1">
        <f t="array" ref="D4376">_xlfn.IFS(AK4376="1",CONCATENATE(C4376,"Regional"),AK4376="2",CONCATENATE(C4376,"Sectional"),AK4376="3",CONCATENATE(C4376,COUNTIF($C$1:C4376,C4376)))</f>
        <v>Macie Reinke7</v>
      </c>
      <c r="E4376" s="66">
        <v>45176.333333333336</v>
      </c>
      <c r="F4376" t="s">
        <v>1055</v>
      </c>
      <c r="G4376" s="46">
        <v>47</v>
      </c>
      <c r="H4376" s="46">
        <v>125</v>
      </c>
      <c r="I4376" s="46">
        <v>35</v>
      </c>
      <c r="J4376" t="s">
        <v>1056</v>
      </c>
      <c r="K4376" t="s">
        <v>90</v>
      </c>
      <c r="L4376" s="46">
        <v>5229</v>
      </c>
      <c r="M4376" s="46">
        <v>72</v>
      </c>
      <c r="N4376" s="46">
        <v>69.7</v>
      </c>
      <c r="O4376" s="46">
        <v>112</v>
      </c>
      <c r="P4376" s="46">
        <f t="shared" si="501"/>
        <v>2</v>
      </c>
      <c r="R4376" s="67" t="s">
        <v>2915</v>
      </c>
      <c r="S4376" s="67">
        <f>COUNTIF(Y$2:$Y$100,R4376)</f>
        <v>0</v>
      </c>
      <c r="V4376" s="67">
        <f t="shared" si="502"/>
        <v>0</v>
      </c>
      <c r="X4376"/>
      <c r="Y4376" s="67" t="str">
        <f t="shared" si="506"/>
        <v xml:space="preserve"> </v>
      </c>
      <c r="AB4376" t="s">
        <v>90</v>
      </c>
      <c r="AC4376" s="46">
        <v>5229</v>
      </c>
      <c r="AD4376" s="46">
        <v>72</v>
      </c>
      <c r="AE4376" s="46">
        <v>69.7</v>
      </c>
      <c r="AF4376" s="46">
        <v>112</v>
      </c>
      <c r="AH4376" s="70" t="str">
        <f t="shared" si="503"/>
        <v/>
      </c>
      <c r="AI4376" s="70" t="str">
        <f t="shared" si="504"/>
        <v/>
      </c>
      <c r="AJ4376" s="70" t="str">
        <f t="shared" si="505"/>
        <v>X</v>
      </c>
      <c r="AK4376" s="70" t="str" cm="1">
        <f t="array" ref="AK4376">_xlfn.IFS(AH4376&lt;&gt;"","1",AI4376&lt;&gt;"","2",AJ4376&lt;&gt;"","3")</f>
        <v>3</v>
      </c>
    </row>
    <row r="4377" spans="1:37" x14ac:dyDescent="0.25">
      <c r="A4377" t="s">
        <v>262</v>
      </c>
      <c r="B4377" t="s">
        <v>490</v>
      </c>
      <c r="C4377" s="67" t="str">
        <f t="shared" si="500"/>
        <v>Ellie Hanson</v>
      </c>
      <c r="D4377" s="71" t="str" cm="1">
        <f t="array" ref="D4377">_xlfn.IFS(AK4377="1",CONCATENATE(C4377,"Regional"),AK4377="2",CONCATENATE(C4377,"Sectional"),AK4377="3",CONCATENATE(C4377,COUNTIF($C$1:C4377,C4377)))</f>
        <v>Ellie Hanson6</v>
      </c>
      <c r="E4377" s="66">
        <v>45176.333333333336</v>
      </c>
      <c r="F4377" t="s">
        <v>1055</v>
      </c>
      <c r="G4377" s="46">
        <v>47</v>
      </c>
      <c r="H4377" s="46">
        <v>126</v>
      </c>
      <c r="I4377" s="46">
        <v>36</v>
      </c>
      <c r="J4377" t="s">
        <v>1056</v>
      </c>
      <c r="K4377" t="s">
        <v>90</v>
      </c>
      <c r="L4377" s="46">
        <v>5229</v>
      </c>
      <c r="M4377" s="46">
        <v>72</v>
      </c>
      <c r="N4377" s="46">
        <v>69.7</v>
      </c>
      <c r="O4377" s="46">
        <v>112</v>
      </c>
      <c r="P4377" s="46">
        <f t="shared" si="501"/>
        <v>2</v>
      </c>
      <c r="R4377" s="67" t="s">
        <v>3547</v>
      </c>
      <c r="S4377" s="67">
        <f>COUNTIF(Y$2:$Y$100,R4377)</f>
        <v>0</v>
      </c>
      <c r="V4377" s="67">
        <f t="shared" si="502"/>
        <v>0</v>
      </c>
      <c r="X4377"/>
      <c r="Y4377" s="67" t="str">
        <f t="shared" si="506"/>
        <v xml:space="preserve"> </v>
      </c>
      <c r="AB4377" t="s">
        <v>90</v>
      </c>
      <c r="AC4377" s="46">
        <v>5229</v>
      </c>
      <c r="AD4377" s="46">
        <v>72</v>
      </c>
      <c r="AE4377" s="46">
        <v>69.7</v>
      </c>
      <c r="AF4377" s="46">
        <v>112</v>
      </c>
      <c r="AH4377" s="70" t="str">
        <f t="shared" si="503"/>
        <v/>
      </c>
      <c r="AI4377" s="70" t="str">
        <f t="shared" si="504"/>
        <v/>
      </c>
      <c r="AJ4377" s="70" t="str">
        <f t="shared" si="505"/>
        <v>X</v>
      </c>
      <c r="AK4377" s="70" t="str" cm="1">
        <f t="array" ref="AK4377">_xlfn.IFS(AH4377&lt;&gt;"","1",AI4377&lt;&gt;"","2",AJ4377&lt;&gt;"","3")</f>
        <v>3</v>
      </c>
    </row>
    <row r="4378" spans="1:37" x14ac:dyDescent="0.25">
      <c r="A4378" t="s">
        <v>2036</v>
      </c>
      <c r="B4378" t="s">
        <v>848</v>
      </c>
      <c r="C4378" s="67" t="str">
        <f t="shared" si="500"/>
        <v>Isabella Neitzel</v>
      </c>
      <c r="D4378" s="71" t="str" cm="1">
        <f t="array" ref="D4378">_xlfn.IFS(AK4378="1",CONCATENATE(C4378,"Regional"),AK4378="2",CONCATENATE(C4378,"Sectional"),AK4378="3",CONCATENATE(C4378,COUNTIF($C$1:C4378,C4378)))</f>
        <v>Isabella Neitzel6</v>
      </c>
      <c r="E4378" s="66">
        <v>45176.333333333336</v>
      </c>
      <c r="F4378" t="s">
        <v>1055</v>
      </c>
      <c r="G4378" s="46">
        <v>47</v>
      </c>
      <c r="H4378" s="46">
        <v>129</v>
      </c>
      <c r="I4378" s="46">
        <v>37</v>
      </c>
      <c r="J4378" t="s">
        <v>1056</v>
      </c>
      <c r="K4378" t="s">
        <v>90</v>
      </c>
      <c r="L4378" s="46">
        <v>5229</v>
      </c>
      <c r="M4378" s="46">
        <v>72</v>
      </c>
      <c r="N4378" s="46">
        <v>69.7</v>
      </c>
      <c r="O4378" s="46">
        <v>112</v>
      </c>
      <c r="P4378" s="46">
        <f t="shared" si="501"/>
        <v>2</v>
      </c>
      <c r="R4378" s="67" t="s">
        <v>3054</v>
      </c>
      <c r="S4378" s="67">
        <f>COUNTIF(Y$2:$Y$100,R4378)</f>
        <v>0</v>
      </c>
      <c r="V4378" s="67">
        <f t="shared" si="502"/>
        <v>0</v>
      </c>
      <c r="X4378"/>
      <c r="Y4378" s="67" t="str">
        <f t="shared" si="506"/>
        <v xml:space="preserve"> </v>
      </c>
      <c r="AB4378" t="s">
        <v>90</v>
      </c>
      <c r="AC4378" s="46">
        <v>5229</v>
      </c>
      <c r="AD4378" s="46">
        <v>72</v>
      </c>
      <c r="AE4378" s="46">
        <v>69.7</v>
      </c>
      <c r="AF4378" s="46">
        <v>112</v>
      </c>
      <c r="AH4378" s="70" t="str">
        <f t="shared" si="503"/>
        <v/>
      </c>
      <c r="AI4378" s="70" t="str">
        <f t="shared" si="504"/>
        <v/>
      </c>
      <c r="AJ4378" s="70" t="str">
        <f t="shared" si="505"/>
        <v>X</v>
      </c>
      <c r="AK4378" s="70" t="str" cm="1">
        <f t="array" ref="AK4378">_xlfn.IFS(AH4378&lt;&gt;"","1",AI4378&lt;&gt;"","2",AJ4378&lt;&gt;"","3")</f>
        <v>3</v>
      </c>
    </row>
    <row r="4379" spans="1:37" x14ac:dyDescent="0.25">
      <c r="A4379" t="s">
        <v>204</v>
      </c>
      <c r="B4379" t="s">
        <v>1090</v>
      </c>
      <c r="C4379" s="67" t="str">
        <f t="shared" si="500"/>
        <v>Alissa Cameron</v>
      </c>
      <c r="D4379" s="71" t="str" cm="1">
        <f t="array" ref="D4379">_xlfn.IFS(AK4379="1",CONCATENATE(C4379,"Regional"),AK4379="2",CONCATENATE(C4379,"Sectional"),AK4379="3",CONCATENATE(C4379,COUNTIF($C$1:C4379,C4379)))</f>
        <v>Alissa Cameron6</v>
      </c>
      <c r="E4379" s="66">
        <v>45176.333333333336</v>
      </c>
      <c r="F4379" t="s">
        <v>1055</v>
      </c>
      <c r="G4379" s="46">
        <v>47</v>
      </c>
      <c r="H4379" s="46">
        <v>129</v>
      </c>
      <c r="I4379" s="46">
        <v>37</v>
      </c>
      <c r="J4379" t="s">
        <v>1056</v>
      </c>
      <c r="K4379" t="s">
        <v>90</v>
      </c>
      <c r="L4379" s="46">
        <v>5229</v>
      </c>
      <c r="M4379" s="46">
        <v>72</v>
      </c>
      <c r="N4379" s="46">
        <v>69.7</v>
      </c>
      <c r="O4379" s="46">
        <v>112</v>
      </c>
      <c r="P4379" s="46">
        <f t="shared" si="501"/>
        <v>2</v>
      </c>
      <c r="R4379" s="67" t="s">
        <v>1567</v>
      </c>
      <c r="S4379" s="67">
        <f>COUNTIF(Y$2:$Y$100,R4379)</f>
        <v>0</v>
      </c>
      <c r="V4379" s="67">
        <f t="shared" si="502"/>
        <v>0</v>
      </c>
      <c r="X4379"/>
      <c r="Y4379" s="67" t="str">
        <f t="shared" si="506"/>
        <v xml:space="preserve"> </v>
      </c>
      <c r="AB4379" t="s">
        <v>90</v>
      </c>
      <c r="AC4379" s="46">
        <v>5229</v>
      </c>
      <c r="AD4379" s="46">
        <v>72</v>
      </c>
      <c r="AE4379" s="46">
        <v>69.7</v>
      </c>
      <c r="AF4379" s="46">
        <v>112</v>
      </c>
      <c r="AH4379" s="70" t="str">
        <f t="shared" si="503"/>
        <v/>
      </c>
      <c r="AI4379" s="70" t="str">
        <f t="shared" si="504"/>
        <v/>
      </c>
      <c r="AJ4379" s="70" t="str">
        <f t="shared" si="505"/>
        <v>X</v>
      </c>
      <c r="AK4379" s="70" t="str" cm="1">
        <f t="array" ref="AK4379">_xlfn.IFS(AH4379&lt;&gt;"","1",AI4379&lt;&gt;"","2",AJ4379&lt;&gt;"","3")</f>
        <v>3</v>
      </c>
    </row>
    <row r="4380" spans="1:37" x14ac:dyDescent="0.25">
      <c r="A4380" t="s">
        <v>2142</v>
      </c>
      <c r="B4380" t="s">
        <v>2143</v>
      </c>
      <c r="C4380" s="67" t="str">
        <f t="shared" si="500"/>
        <v>Eleanora Kammeyer</v>
      </c>
      <c r="D4380" s="71" t="str" cm="1">
        <f t="array" ref="D4380">_xlfn.IFS(AK4380="1",CONCATENATE(C4380,"Regional"),AK4380="2",CONCATENATE(C4380,"Sectional"),AK4380="3",CONCATENATE(C4380,COUNTIF($C$1:C4380,C4380)))</f>
        <v>Eleanora Kammeyer1</v>
      </c>
      <c r="E4380" s="66">
        <v>45176.333333333336</v>
      </c>
      <c r="F4380" t="s">
        <v>1055</v>
      </c>
      <c r="G4380" s="46">
        <v>47</v>
      </c>
      <c r="H4380" s="46">
        <v>135</v>
      </c>
      <c r="I4380" s="46">
        <v>39</v>
      </c>
      <c r="J4380" t="s">
        <v>1056</v>
      </c>
      <c r="K4380" t="s">
        <v>90</v>
      </c>
      <c r="L4380" s="46">
        <v>5229</v>
      </c>
      <c r="M4380" s="46">
        <v>72</v>
      </c>
      <c r="N4380" s="46">
        <v>69.7</v>
      </c>
      <c r="O4380" s="46">
        <v>112</v>
      </c>
      <c r="P4380" s="46">
        <f t="shared" si="501"/>
        <v>2</v>
      </c>
      <c r="R4380" s="67" t="s">
        <v>3169</v>
      </c>
      <c r="S4380" s="67">
        <f>COUNTIF(Y$2:$Y$100,R4380)</f>
        <v>0</v>
      </c>
      <c r="V4380" s="67">
        <f t="shared" si="502"/>
        <v>0</v>
      </c>
      <c r="X4380"/>
      <c r="Y4380" s="67" t="str">
        <f t="shared" si="506"/>
        <v xml:space="preserve"> </v>
      </c>
      <c r="AB4380" t="s">
        <v>90</v>
      </c>
      <c r="AC4380" s="46">
        <v>5229</v>
      </c>
      <c r="AD4380" s="46">
        <v>72</v>
      </c>
      <c r="AE4380" s="46">
        <v>69.7</v>
      </c>
      <c r="AF4380" s="46">
        <v>112</v>
      </c>
      <c r="AH4380" s="70" t="str">
        <f t="shared" si="503"/>
        <v/>
      </c>
      <c r="AI4380" s="70" t="str">
        <f t="shared" si="504"/>
        <v/>
      </c>
      <c r="AJ4380" s="70" t="str">
        <f t="shared" si="505"/>
        <v>X</v>
      </c>
      <c r="AK4380" s="70" t="str" cm="1">
        <f t="array" ref="AK4380">_xlfn.IFS(AH4380&lt;&gt;"","1",AI4380&lt;&gt;"","2",AJ4380&lt;&gt;"","3")</f>
        <v>3</v>
      </c>
    </row>
    <row r="4381" spans="1:37" x14ac:dyDescent="0.25">
      <c r="A4381" t="s">
        <v>2034</v>
      </c>
      <c r="B4381" t="s">
        <v>2713</v>
      </c>
      <c r="C4381" s="67" t="str">
        <f t="shared" si="500"/>
        <v>Francesca Germano</v>
      </c>
      <c r="D4381" s="71" t="str" cm="1">
        <f t="array" ref="D4381">_xlfn.IFS(AK4381="1",CONCATENATE(C4381,"Regional"),AK4381="2",CONCATENATE(C4381,"Sectional"),AK4381="3",CONCATENATE(C4381,COUNTIF($C$1:C4381,C4381)))</f>
        <v>Francesca Germano5</v>
      </c>
      <c r="E4381" s="66">
        <v>45176.333333333336</v>
      </c>
      <c r="F4381" t="s">
        <v>1055</v>
      </c>
      <c r="G4381" s="46">
        <v>47</v>
      </c>
      <c r="H4381" s="46">
        <v>138</v>
      </c>
      <c r="I4381" s="46">
        <v>40</v>
      </c>
      <c r="J4381" t="s">
        <v>1056</v>
      </c>
      <c r="K4381" t="s">
        <v>90</v>
      </c>
      <c r="L4381" s="46">
        <v>5229</v>
      </c>
      <c r="M4381" s="46">
        <v>72</v>
      </c>
      <c r="N4381" s="46">
        <v>69.7</v>
      </c>
      <c r="O4381" s="46">
        <v>112</v>
      </c>
      <c r="P4381" s="46">
        <f t="shared" si="501"/>
        <v>2</v>
      </c>
      <c r="R4381" s="67" t="s">
        <v>3052</v>
      </c>
      <c r="S4381" s="67">
        <f>COUNTIF(Y$2:$Y$100,R4381)</f>
        <v>0</v>
      </c>
      <c r="V4381" s="67">
        <f t="shared" si="502"/>
        <v>0</v>
      </c>
      <c r="X4381"/>
      <c r="Y4381" s="67" t="str">
        <f t="shared" si="506"/>
        <v xml:space="preserve"> </v>
      </c>
      <c r="AB4381" t="s">
        <v>90</v>
      </c>
      <c r="AC4381" s="46">
        <v>5229</v>
      </c>
      <c r="AD4381" s="46">
        <v>72</v>
      </c>
      <c r="AE4381" s="46">
        <v>69.7</v>
      </c>
      <c r="AF4381" s="46">
        <v>112</v>
      </c>
      <c r="AH4381" s="70" t="str">
        <f t="shared" si="503"/>
        <v/>
      </c>
      <c r="AI4381" s="70" t="str">
        <f t="shared" si="504"/>
        <v/>
      </c>
      <c r="AJ4381" s="70" t="str">
        <f t="shared" si="505"/>
        <v>X</v>
      </c>
      <c r="AK4381" s="70" t="str" cm="1">
        <f t="array" ref="AK4381">_xlfn.IFS(AH4381&lt;&gt;"","1",AI4381&lt;&gt;"","2",AJ4381&lt;&gt;"","3")</f>
        <v>3</v>
      </c>
    </row>
    <row r="4382" spans="1:37" x14ac:dyDescent="0.25">
      <c r="A4382" t="s">
        <v>1901</v>
      </c>
      <c r="B4382" t="s">
        <v>539</v>
      </c>
      <c r="C4382" s="67" t="str">
        <f t="shared" si="500"/>
        <v>Maggie Cole</v>
      </c>
      <c r="D4382" s="71" t="str" cm="1">
        <f t="array" ref="D4382">_xlfn.IFS(AK4382="1",CONCATENATE(C4382,"Regional"),AK4382="2",CONCATENATE(C4382,"Sectional"),AK4382="3",CONCATENATE(C4382,COUNTIF($C$1:C4382,C4382)))</f>
        <v>Maggie Cole5</v>
      </c>
      <c r="E4382" s="66">
        <v>45176.333333333336</v>
      </c>
      <c r="F4382" t="s">
        <v>1055</v>
      </c>
      <c r="G4382" s="46">
        <v>47</v>
      </c>
      <c r="H4382" s="46">
        <v>139</v>
      </c>
      <c r="I4382" s="46">
        <v>41</v>
      </c>
      <c r="J4382" t="s">
        <v>1056</v>
      </c>
      <c r="K4382" t="s">
        <v>90</v>
      </c>
      <c r="L4382" s="46">
        <v>5229</v>
      </c>
      <c r="M4382" s="46">
        <v>72</v>
      </c>
      <c r="N4382" s="46">
        <v>69.7</v>
      </c>
      <c r="O4382" s="46">
        <v>112</v>
      </c>
      <c r="P4382" s="46">
        <f t="shared" si="501"/>
        <v>2</v>
      </c>
      <c r="R4382" s="67" t="s">
        <v>2913</v>
      </c>
      <c r="S4382" s="67">
        <f>COUNTIF(Y$2:$Y$100,R4382)</f>
        <v>0</v>
      </c>
      <c r="V4382" s="67">
        <f t="shared" si="502"/>
        <v>0</v>
      </c>
      <c r="X4382"/>
      <c r="Y4382" s="67" t="str">
        <f t="shared" si="506"/>
        <v xml:space="preserve"> </v>
      </c>
      <c r="AB4382" t="s">
        <v>90</v>
      </c>
      <c r="AC4382" s="46">
        <v>5229</v>
      </c>
      <c r="AD4382" s="46">
        <v>72</v>
      </c>
      <c r="AE4382" s="46">
        <v>69.7</v>
      </c>
      <c r="AF4382" s="46">
        <v>112</v>
      </c>
      <c r="AH4382" s="70" t="str">
        <f t="shared" si="503"/>
        <v/>
      </c>
      <c r="AI4382" s="70" t="str">
        <f t="shared" si="504"/>
        <v/>
      </c>
      <c r="AJ4382" s="70" t="str">
        <f t="shared" si="505"/>
        <v>X</v>
      </c>
      <c r="AK4382" s="70" t="str" cm="1">
        <f t="array" ref="AK4382">_xlfn.IFS(AH4382&lt;&gt;"","1",AI4382&lt;&gt;"","2",AJ4382&lt;&gt;"","3")</f>
        <v>3</v>
      </c>
    </row>
    <row r="4383" spans="1:37" x14ac:dyDescent="0.25">
      <c r="A4383" t="s">
        <v>1911</v>
      </c>
      <c r="B4383" t="s">
        <v>2708</v>
      </c>
      <c r="C4383" s="67" t="str">
        <f t="shared" si="500"/>
        <v>Cadence Robotti</v>
      </c>
      <c r="D4383" s="71" t="str" cm="1">
        <f t="array" ref="D4383">_xlfn.IFS(AK4383="1",CONCATENATE(C4383,"Regional"),AK4383="2",CONCATENATE(C4383,"Sectional"),AK4383="3",CONCATENATE(C4383,COUNTIF($C$1:C4383,C4383)))</f>
        <v>Cadence Robotti8</v>
      </c>
      <c r="E4383" s="66">
        <v>45176.333333333336</v>
      </c>
      <c r="F4383" t="s">
        <v>1055</v>
      </c>
      <c r="G4383" s="46">
        <v>47</v>
      </c>
      <c r="H4383" s="46">
        <v>139</v>
      </c>
      <c r="I4383" s="46">
        <v>41</v>
      </c>
      <c r="J4383" t="s">
        <v>1056</v>
      </c>
      <c r="K4383" t="s">
        <v>90</v>
      </c>
      <c r="L4383" s="46">
        <v>5229</v>
      </c>
      <c r="M4383" s="46">
        <v>72</v>
      </c>
      <c r="N4383" s="46">
        <v>69.7</v>
      </c>
      <c r="O4383" s="46">
        <v>112</v>
      </c>
      <c r="P4383" s="46">
        <f t="shared" si="501"/>
        <v>2</v>
      </c>
      <c r="R4383" s="67" t="s">
        <v>2926</v>
      </c>
      <c r="S4383" s="67">
        <f>COUNTIF(Y$2:$Y$100,R4383)</f>
        <v>0</v>
      </c>
      <c r="V4383" s="67">
        <f t="shared" si="502"/>
        <v>0</v>
      </c>
      <c r="X4383"/>
      <c r="Y4383" s="67" t="str">
        <f t="shared" si="506"/>
        <v xml:space="preserve"> </v>
      </c>
      <c r="AB4383" t="s">
        <v>90</v>
      </c>
      <c r="AC4383" s="46">
        <v>5229</v>
      </c>
      <c r="AD4383" s="46">
        <v>72</v>
      </c>
      <c r="AE4383" s="46">
        <v>69.7</v>
      </c>
      <c r="AF4383" s="46">
        <v>112</v>
      </c>
      <c r="AH4383" s="70" t="str">
        <f t="shared" si="503"/>
        <v/>
      </c>
      <c r="AI4383" s="70" t="str">
        <f t="shared" si="504"/>
        <v/>
      </c>
      <c r="AJ4383" s="70" t="str">
        <f t="shared" si="505"/>
        <v>X</v>
      </c>
      <c r="AK4383" s="70" t="str" cm="1">
        <f t="array" ref="AK4383">_xlfn.IFS(AH4383&lt;&gt;"","1",AI4383&lt;&gt;"","2",AJ4383&lt;&gt;"","3")</f>
        <v>3</v>
      </c>
    </row>
    <row r="4384" spans="1:37" x14ac:dyDescent="0.25">
      <c r="A4384" t="s">
        <v>2259</v>
      </c>
      <c r="B4384" t="s">
        <v>648</v>
      </c>
      <c r="C4384" s="67" t="str">
        <f t="shared" si="500"/>
        <v>Claire Farnham</v>
      </c>
      <c r="D4384" s="71" t="str" cm="1">
        <f t="array" ref="D4384">_xlfn.IFS(AK4384="1",CONCATENATE(C4384,"Regional"),AK4384="2",CONCATENATE(C4384,"Sectional"),AK4384="3",CONCATENATE(C4384,COUNTIF($C$1:C4384,C4384)))</f>
        <v>Claire Farnham1</v>
      </c>
      <c r="E4384" s="66">
        <v>45176.333333333336</v>
      </c>
      <c r="F4384" t="s">
        <v>1055</v>
      </c>
      <c r="G4384" s="46">
        <v>47</v>
      </c>
      <c r="H4384" s="46">
        <v>140</v>
      </c>
      <c r="I4384" s="46">
        <v>43</v>
      </c>
      <c r="J4384" t="s">
        <v>1056</v>
      </c>
      <c r="K4384" t="s">
        <v>90</v>
      </c>
      <c r="L4384" s="46">
        <v>5229</v>
      </c>
      <c r="M4384" s="46">
        <v>72</v>
      </c>
      <c r="N4384" s="46">
        <v>69.7</v>
      </c>
      <c r="O4384" s="46">
        <v>112</v>
      </c>
      <c r="P4384" s="46">
        <f t="shared" si="501"/>
        <v>2</v>
      </c>
      <c r="R4384" s="67" t="s">
        <v>3282</v>
      </c>
      <c r="S4384" s="67">
        <f>COUNTIF(Y$2:$Y$100,R4384)</f>
        <v>0</v>
      </c>
      <c r="V4384" s="67">
        <f t="shared" si="502"/>
        <v>0</v>
      </c>
      <c r="X4384"/>
      <c r="Y4384" s="67" t="str">
        <f t="shared" si="506"/>
        <v xml:space="preserve"> </v>
      </c>
      <c r="AB4384" t="s">
        <v>90</v>
      </c>
      <c r="AC4384" s="46">
        <v>5229</v>
      </c>
      <c r="AD4384" s="46">
        <v>72</v>
      </c>
      <c r="AE4384" s="46">
        <v>69.7</v>
      </c>
      <c r="AF4384" s="46">
        <v>112</v>
      </c>
      <c r="AH4384" s="70" t="str">
        <f t="shared" si="503"/>
        <v/>
      </c>
      <c r="AI4384" s="70" t="str">
        <f t="shared" si="504"/>
        <v/>
      </c>
      <c r="AJ4384" s="70" t="str">
        <f t="shared" si="505"/>
        <v>X</v>
      </c>
      <c r="AK4384" s="70" t="str" cm="1">
        <f t="array" ref="AK4384">_xlfn.IFS(AH4384&lt;&gt;"","1",AI4384&lt;&gt;"","2",AJ4384&lt;&gt;"","3")</f>
        <v>3</v>
      </c>
    </row>
    <row r="4385" spans="1:37" x14ac:dyDescent="0.25">
      <c r="A4385" t="s">
        <v>1088</v>
      </c>
      <c r="B4385" t="s">
        <v>2004</v>
      </c>
      <c r="C4385" s="67" t="str">
        <f t="shared" si="500"/>
        <v>Dagmar Beckel</v>
      </c>
      <c r="D4385" s="71" t="str" cm="1">
        <f t="array" ref="D4385">_xlfn.IFS(AK4385="1",CONCATENATE(C4385,"Regional"),AK4385="2",CONCATENATE(C4385,"Sectional"),AK4385="3",CONCATENATE(C4385,COUNTIF($C$1:C4385,C4385)))</f>
        <v>Dagmar Beckel6</v>
      </c>
      <c r="E4385" s="66">
        <v>45176.333333333336</v>
      </c>
      <c r="F4385" t="s">
        <v>1055</v>
      </c>
      <c r="G4385" s="46">
        <v>47</v>
      </c>
      <c r="H4385" s="46">
        <v>144</v>
      </c>
      <c r="I4385" s="46">
        <v>44</v>
      </c>
      <c r="J4385" t="s">
        <v>1056</v>
      </c>
      <c r="K4385" t="s">
        <v>90</v>
      </c>
      <c r="L4385" s="46">
        <v>5229</v>
      </c>
      <c r="M4385" s="46">
        <v>72</v>
      </c>
      <c r="N4385" s="46">
        <v>69.7</v>
      </c>
      <c r="O4385" s="46">
        <v>112</v>
      </c>
      <c r="P4385" s="46">
        <f t="shared" si="501"/>
        <v>2</v>
      </c>
      <c r="R4385" s="67" t="s">
        <v>3018</v>
      </c>
      <c r="S4385" s="67">
        <f>COUNTIF(Y$2:$Y$100,R4385)</f>
        <v>0</v>
      </c>
      <c r="V4385" s="67">
        <f t="shared" si="502"/>
        <v>0</v>
      </c>
      <c r="X4385"/>
      <c r="Y4385" s="67" t="str">
        <f t="shared" si="506"/>
        <v xml:space="preserve"> </v>
      </c>
      <c r="AB4385" t="s">
        <v>90</v>
      </c>
      <c r="AC4385" s="46">
        <v>5229</v>
      </c>
      <c r="AD4385" s="46">
        <v>72</v>
      </c>
      <c r="AE4385" s="46">
        <v>69.7</v>
      </c>
      <c r="AF4385" s="46">
        <v>112</v>
      </c>
      <c r="AH4385" s="70" t="str">
        <f t="shared" si="503"/>
        <v/>
      </c>
      <c r="AI4385" s="70" t="str">
        <f t="shared" si="504"/>
        <v/>
      </c>
      <c r="AJ4385" s="70" t="str">
        <f t="shared" si="505"/>
        <v>X</v>
      </c>
      <c r="AK4385" s="70" t="str" cm="1">
        <f t="array" ref="AK4385">_xlfn.IFS(AH4385&lt;&gt;"","1",AI4385&lt;&gt;"","2",AJ4385&lt;&gt;"","3")</f>
        <v>3</v>
      </c>
    </row>
    <row r="4386" spans="1:37" x14ac:dyDescent="0.25">
      <c r="A4386" t="s">
        <v>1712</v>
      </c>
      <c r="B4386" t="s">
        <v>260</v>
      </c>
      <c r="C4386" s="67" t="str">
        <f t="shared" si="500"/>
        <v>Piper Hicks</v>
      </c>
      <c r="D4386" s="71" t="str" cm="1">
        <f t="array" ref="D4386">_xlfn.IFS(AK4386="1",CONCATENATE(C4386,"Regional"),AK4386="2",CONCATENATE(C4386,"Sectional"),AK4386="3",CONCATENATE(C4386,COUNTIF($C$1:C4386,C4386)))</f>
        <v>Piper Hicks2</v>
      </c>
      <c r="E4386" s="66">
        <v>45176.333333333336</v>
      </c>
      <c r="F4386" t="s">
        <v>1055</v>
      </c>
      <c r="G4386" s="46">
        <v>47</v>
      </c>
      <c r="H4386" s="46">
        <v>148</v>
      </c>
      <c r="I4386" s="46">
        <v>45</v>
      </c>
      <c r="J4386" t="s">
        <v>1056</v>
      </c>
      <c r="K4386" t="s">
        <v>90</v>
      </c>
      <c r="L4386" s="46">
        <v>5229</v>
      </c>
      <c r="M4386" s="46">
        <v>72</v>
      </c>
      <c r="N4386" s="46">
        <v>69.7</v>
      </c>
      <c r="O4386" s="46">
        <v>112</v>
      </c>
      <c r="P4386" s="46">
        <f t="shared" si="501"/>
        <v>2</v>
      </c>
      <c r="R4386" s="67" t="s">
        <v>3631</v>
      </c>
      <c r="S4386" s="67">
        <f>COUNTIF(Y$2:$Y$100,R4386)</f>
        <v>0</v>
      </c>
      <c r="V4386" s="67">
        <f t="shared" si="502"/>
        <v>0</v>
      </c>
      <c r="X4386"/>
      <c r="Y4386" s="67" t="str">
        <f t="shared" si="506"/>
        <v xml:space="preserve"> </v>
      </c>
      <c r="AB4386" t="s">
        <v>90</v>
      </c>
      <c r="AC4386" s="46">
        <v>5229</v>
      </c>
      <c r="AD4386" s="46">
        <v>72</v>
      </c>
      <c r="AE4386" s="46">
        <v>69.7</v>
      </c>
      <c r="AF4386" s="46">
        <v>112</v>
      </c>
      <c r="AH4386" s="70" t="str">
        <f t="shared" si="503"/>
        <v/>
      </c>
      <c r="AI4386" s="70" t="str">
        <f t="shared" si="504"/>
        <v/>
      </c>
      <c r="AJ4386" s="70" t="str">
        <f t="shared" si="505"/>
        <v>X</v>
      </c>
      <c r="AK4386" s="70" t="str" cm="1">
        <f t="array" ref="AK4386">_xlfn.IFS(AH4386&lt;&gt;"","1",AI4386&lt;&gt;"","2",AJ4386&lt;&gt;"","3")</f>
        <v>3</v>
      </c>
    </row>
    <row r="4387" spans="1:37" x14ac:dyDescent="0.25">
      <c r="A4387" t="s">
        <v>2006</v>
      </c>
      <c r="B4387" t="s">
        <v>2007</v>
      </c>
      <c r="C4387" s="67" t="str">
        <f t="shared" si="500"/>
        <v>Breann Hillman</v>
      </c>
      <c r="D4387" s="71" t="str" cm="1">
        <f t="array" ref="D4387">_xlfn.IFS(AK4387="1",CONCATENATE(C4387,"Regional"),AK4387="2",CONCATENATE(C4387,"Sectional"),AK4387="3",CONCATENATE(C4387,COUNTIF($C$1:C4387,C4387)))</f>
        <v>Breann Hillman5</v>
      </c>
      <c r="E4387" s="66">
        <v>45176.333333333336</v>
      </c>
      <c r="F4387" t="s">
        <v>1055</v>
      </c>
      <c r="G4387" s="46">
        <v>47</v>
      </c>
      <c r="H4387" s="46">
        <v>157</v>
      </c>
      <c r="I4387" s="46">
        <v>46</v>
      </c>
      <c r="J4387" t="s">
        <v>1056</v>
      </c>
      <c r="K4387" t="s">
        <v>90</v>
      </c>
      <c r="L4387" s="46">
        <v>5229</v>
      </c>
      <c r="M4387" s="46">
        <v>72</v>
      </c>
      <c r="N4387" s="46">
        <v>69.7</v>
      </c>
      <c r="O4387" s="46">
        <v>112</v>
      </c>
      <c r="P4387" s="46">
        <f t="shared" si="501"/>
        <v>2</v>
      </c>
      <c r="R4387" s="67" t="s">
        <v>3019</v>
      </c>
      <c r="S4387" s="67">
        <f>COUNTIF(Y$2:$Y$100,R4387)</f>
        <v>0</v>
      </c>
      <c r="V4387" s="67">
        <f t="shared" si="502"/>
        <v>0</v>
      </c>
      <c r="X4387"/>
      <c r="Y4387" s="67" t="str">
        <f t="shared" si="506"/>
        <v xml:space="preserve"> </v>
      </c>
      <c r="AB4387" t="s">
        <v>90</v>
      </c>
      <c r="AC4387" s="46">
        <v>5229</v>
      </c>
      <c r="AD4387" s="46">
        <v>72</v>
      </c>
      <c r="AE4387" s="46">
        <v>69.7</v>
      </c>
      <c r="AF4387" s="46">
        <v>112</v>
      </c>
      <c r="AH4387" s="70" t="str">
        <f t="shared" si="503"/>
        <v/>
      </c>
      <c r="AI4387" s="70" t="str">
        <f t="shared" si="504"/>
        <v/>
      </c>
      <c r="AJ4387" s="70" t="str">
        <f t="shared" si="505"/>
        <v>X</v>
      </c>
      <c r="AK4387" s="70" t="str" cm="1">
        <f t="array" ref="AK4387">_xlfn.IFS(AH4387&lt;&gt;"","1",AI4387&lt;&gt;"","2",AJ4387&lt;&gt;"","3")</f>
        <v>3</v>
      </c>
    </row>
    <row r="4388" spans="1:37" x14ac:dyDescent="0.25">
      <c r="A4388" t="s">
        <v>3405</v>
      </c>
      <c r="B4388" t="s">
        <v>2005</v>
      </c>
      <c r="C4388" s="67" t="str">
        <f t="shared" si="500"/>
        <v>Kiara Nedland</v>
      </c>
      <c r="D4388" s="71" t="str" cm="1">
        <f t="array" ref="D4388">_xlfn.IFS(AK4388="1",CONCATENATE(C4388,"Regional"),AK4388="2",CONCATENATE(C4388,"Sectional"),AK4388="3",CONCATENATE(C4388,COUNTIF($C$1:C4388,C4388)))</f>
        <v>Kiara Nedland4</v>
      </c>
      <c r="E4388" s="66">
        <v>45176.333333333336</v>
      </c>
      <c r="F4388" t="s">
        <v>1055</v>
      </c>
      <c r="G4388" s="46">
        <v>47</v>
      </c>
      <c r="H4388" s="46">
        <v>161</v>
      </c>
      <c r="I4388" s="46">
        <v>47</v>
      </c>
      <c r="J4388" t="s">
        <v>1056</v>
      </c>
      <c r="K4388" t="s">
        <v>90</v>
      </c>
      <c r="L4388" s="46">
        <v>5229</v>
      </c>
      <c r="M4388" s="46">
        <v>72</v>
      </c>
      <c r="N4388" s="46">
        <v>69.7</v>
      </c>
      <c r="O4388" s="46">
        <v>112</v>
      </c>
      <c r="P4388" s="46">
        <f t="shared" si="501"/>
        <v>2</v>
      </c>
      <c r="R4388" s="67" t="s">
        <v>3548</v>
      </c>
      <c r="S4388" s="67">
        <f>COUNTIF(Y$2:$Y$100,R4388)</f>
        <v>0</v>
      </c>
      <c r="V4388" s="67">
        <f t="shared" si="502"/>
        <v>0</v>
      </c>
      <c r="X4388"/>
      <c r="Y4388" s="67" t="str">
        <f t="shared" si="506"/>
        <v xml:space="preserve"> </v>
      </c>
      <c r="AB4388" t="s">
        <v>90</v>
      </c>
      <c r="AC4388" s="46">
        <v>5229</v>
      </c>
      <c r="AD4388" s="46">
        <v>72</v>
      </c>
      <c r="AE4388" s="46">
        <v>69.7</v>
      </c>
      <c r="AF4388" s="46">
        <v>112</v>
      </c>
      <c r="AH4388" s="70" t="str">
        <f t="shared" si="503"/>
        <v/>
      </c>
      <c r="AI4388" s="70" t="str">
        <f t="shared" si="504"/>
        <v/>
      </c>
      <c r="AJ4388" s="70" t="str">
        <f t="shared" si="505"/>
        <v>X</v>
      </c>
      <c r="AK4388" s="70" t="str" cm="1">
        <f t="array" ref="AK4388">_xlfn.IFS(AH4388&lt;&gt;"","1",AI4388&lt;&gt;"","2",AJ4388&lt;&gt;"","3")</f>
        <v>3</v>
      </c>
    </row>
    <row r="4389" spans="1:37" x14ac:dyDescent="0.25">
      <c r="A4389" t="s">
        <v>589</v>
      </c>
      <c r="B4389" t="s">
        <v>416</v>
      </c>
      <c r="C4389" s="67" t="str">
        <f t="shared" si="500"/>
        <v>Sarah Ramsden</v>
      </c>
      <c r="D4389" s="71" t="str" cm="1">
        <f t="array" ref="D4389">_xlfn.IFS(AK4389="1",CONCATENATE(C4389,"Regional"),AK4389="2",CONCATENATE(C4389,"Sectional"),AK4389="3",CONCATENATE(C4389,COUNTIF($C$1:C4389,C4389)))</f>
        <v>Sarah Ramsden5</v>
      </c>
      <c r="E4389" s="66">
        <v>45176.5</v>
      </c>
      <c r="F4389" t="s">
        <v>2430</v>
      </c>
      <c r="G4389" s="46">
        <v>6</v>
      </c>
      <c r="H4389" s="46">
        <v>36</v>
      </c>
      <c r="I4389" s="46">
        <v>1</v>
      </c>
      <c r="J4389" t="s">
        <v>136</v>
      </c>
      <c r="K4389" t="s">
        <v>90</v>
      </c>
      <c r="L4389" s="46">
        <v>2904</v>
      </c>
      <c r="M4389" s="46">
        <v>37</v>
      </c>
      <c r="N4389" s="46">
        <v>36.4</v>
      </c>
      <c r="O4389" s="46">
        <v>123</v>
      </c>
      <c r="P4389" s="46">
        <f t="shared" si="501"/>
        <v>1</v>
      </c>
      <c r="R4389" s="67" t="s">
        <v>1236</v>
      </c>
      <c r="S4389" s="67">
        <f>COUNTIF(Y$2:$Y$100,R4389)</f>
        <v>0</v>
      </c>
      <c r="V4389" s="67">
        <f t="shared" si="502"/>
        <v>0</v>
      </c>
      <c r="X4389"/>
      <c r="Y4389" s="67" t="str">
        <f t="shared" si="506"/>
        <v xml:space="preserve"> </v>
      </c>
      <c r="AB4389" t="s">
        <v>90</v>
      </c>
      <c r="AC4389" s="46">
        <v>2904</v>
      </c>
      <c r="AD4389" s="46">
        <v>37</v>
      </c>
      <c r="AE4389" s="46">
        <v>36.4</v>
      </c>
      <c r="AF4389" s="46">
        <v>123</v>
      </c>
      <c r="AH4389" s="70" t="str">
        <f t="shared" si="503"/>
        <v/>
      </c>
      <c r="AI4389" s="70" t="str">
        <f t="shared" si="504"/>
        <v/>
      </c>
      <c r="AJ4389" s="70" t="str">
        <f t="shared" si="505"/>
        <v>X</v>
      </c>
      <c r="AK4389" s="70" t="str" cm="1">
        <f t="array" ref="AK4389">_xlfn.IFS(AH4389&lt;&gt;"","1",AI4389&lt;&gt;"","2",AJ4389&lt;&gt;"","3")</f>
        <v>3</v>
      </c>
    </row>
    <row r="4390" spans="1:37" x14ac:dyDescent="0.25">
      <c r="A4390" t="s">
        <v>778</v>
      </c>
      <c r="B4390" t="s">
        <v>717</v>
      </c>
      <c r="C4390" s="67" t="str">
        <f t="shared" si="500"/>
        <v>Kayla Warner</v>
      </c>
      <c r="D4390" s="71" t="str" cm="1">
        <f t="array" ref="D4390">_xlfn.IFS(AK4390="1",CONCATENATE(C4390,"Regional"),AK4390="2",CONCATENATE(C4390,"Sectional"),AK4390="3",CONCATENATE(C4390,COUNTIF($C$1:C4390,C4390)))</f>
        <v>Kayla Warner3</v>
      </c>
      <c r="E4390" s="66">
        <v>45176.5</v>
      </c>
      <c r="F4390" t="s">
        <v>2430</v>
      </c>
      <c r="G4390" s="46">
        <v>6</v>
      </c>
      <c r="H4390" s="46">
        <v>46</v>
      </c>
      <c r="I4390" s="46">
        <v>2</v>
      </c>
      <c r="J4390" t="s">
        <v>136</v>
      </c>
      <c r="K4390" t="s">
        <v>90</v>
      </c>
      <c r="L4390" s="46">
        <v>2904</v>
      </c>
      <c r="M4390" s="46">
        <v>37</v>
      </c>
      <c r="N4390" s="46">
        <v>36.4</v>
      </c>
      <c r="O4390" s="46">
        <v>123</v>
      </c>
      <c r="P4390" s="46">
        <f t="shared" si="501"/>
        <v>1</v>
      </c>
      <c r="R4390" s="67" t="s">
        <v>1358</v>
      </c>
      <c r="S4390" s="67">
        <f>COUNTIF(Y$2:$Y$100,R4390)</f>
        <v>0</v>
      </c>
      <c r="V4390" s="67">
        <f t="shared" si="502"/>
        <v>0</v>
      </c>
      <c r="X4390"/>
      <c r="Y4390" s="67" t="str">
        <f t="shared" si="506"/>
        <v xml:space="preserve"> </v>
      </c>
      <c r="AB4390" t="s">
        <v>90</v>
      </c>
      <c r="AC4390" s="46">
        <v>2904</v>
      </c>
      <c r="AD4390" s="46">
        <v>37</v>
      </c>
      <c r="AE4390" s="46">
        <v>36.4</v>
      </c>
      <c r="AF4390" s="46">
        <v>123</v>
      </c>
      <c r="AH4390" s="70" t="str">
        <f t="shared" si="503"/>
        <v/>
      </c>
      <c r="AI4390" s="70" t="str">
        <f t="shared" si="504"/>
        <v/>
      </c>
      <c r="AJ4390" s="70" t="str">
        <f t="shared" si="505"/>
        <v>X</v>
      </c>
      <c r="AK4390" s="70" t="str" cm="1">
        <f t="array" ref="AK4390">_xlfn.IFS(AH4390&lt;&gt;"","1",AI4390&lt;&gt;"","2",AJ4390&lt;&gt;"","3")</f>
        <v>3</v>
      </c>
    </row>
    <row r="4391" spans="1:37" x14ac:dyDescent="0.25">
      <c r="A4391" t="s">
        <v>1657</v>
      </c>
      <c r="B4391" t="s">
        <v>777</v>
      </c>
      <c r="C4391" s="67" t="str">
        <f t="shared" si="500"/>
        <v>Macie Plitzuweit</v>
      </c>
      <c r="D4391" s="71" t="str" cm="1">
        <f t="array" ref="D4391">_xlfn.IFS(AK4391="1",CONCATENATE(C4391,"Regional"),AK4391="2",CONCATENATE(C4391,"Sectional"),AK4391="3",CONCATENATE(C4391,COUNTIF($C$1:C4391,C4391)))</f>
        <v>Macie Plitzuweit3</v>
      </c>
      <c r="E4391" s="66">
        <v>45176.5</v>
      </c>
      <c r="F4391" t="s">
        <v>2430</v>
      </c>
      <c r="G4391" s="46">
        <v>6</v>
      </c>
      <c r="H4391" s="46">
        <v>48</v>
      </c>
      <c r="I4391" s="46">
        <v>3</v>
      </c>
      <c r="J4391" t="s">
        <v>136</v>
      </c>
      <c r="K4391" t="s">
        <v>90</v>
      </c>
      <c r="L4391" s="46">
        <v>2904</v>
      </c>
      <c r="M4391" s="46">
        <v>37</v>
      </c>
      <c r="N4391" s="46">
        <v>36.4</v>
      </c>
      <c r="O4391" s="46">
        <v>123</v>
      </c>
      <c r="P4391" s="46">
        <f t="shared" si="501"/>
        <v>1</v>
      </c>
      <c r="R4391" s="67" t="s">
        <v>3601</v>
      </c>
      <c r="S4391" s="67">
        <f>COUNTIF(Y$2:$Y$100,R4391)</f>
        <v>0</v>
      </c>
      <c r="V4391" s="67">
        <f t="shared" si="502"/>
        <v>0</v>
      </c>
      <c r="X4391"/>
      <c r="Y4391" s="67" t="str">
        <f t="shared" si="506"/>
        <v xml:space="preserve"> </v>
      </c>
      <c r="AB4391" t="s">
        <v>90</v>
      </c>
      <c r="AC4391" s="46">
        <v>2904</v>
      </c>
      <c r="AD4391" s="46">
        <v>37</v>
      </c>
      <c r="AE4391" s="46">
        <v>36.4</v>
      </c>
      <c r="AF4391" s="46">
        <v>123</v>
      </c>
      <c r="AH4391" s="70" t="str">
        <f t="shared" si="503"/>
        <v/>
      </c>
      <c r="AI4391" s="70" t="str">
        <f t="shared" si="504"/>
        <v/>
      </c>
      <c r="AJ4391" s="70" t="str">
        <f t="shared" si="505"/>
        <v>X</v>
      </c>
      <c r="AK4391" s="70" t="str" cm="1">
        <f t="array" ref="AK4391">_xlfn.IFS(AH4391&lt;&gt;"","1",AI4391&lt;&gt;"","2",AJ4391&lt;&gt;"","3")</f>
        <v>3</v>
      </c>
    </row>
    <row r="4392" spans="1:37" x14ac:dyDescent="0.25">
      <c r="A4392" t="s">
        <v>775</v>
      </c>
      <c r="B4392" t="s">
        <v>776</v>
      </c>
      <c r="C4392" s="67" t="str">
        <f t="shared" si="500"/>
        <v>Kendall Kafar</v>
      </c>
      <c r="D4392" s="71" t="str" cm="1">
        <f t="array" ref="D4392">_xlfn.IFS(AK4392="1",CONCATENATE(C4392,"Regional"),AK4392="2",CONCATENATE(C4392,"Sectional"),AK4392="3",CONCATENATE(C4392,COUNTIF($C$1:C4392,C4392)))</f>
        <v>Kendall Kafar3</v>
      </c>
      <c r="E4392" s="66">
        <v>45176.5</v>
      </c>
      <c r="F4392" t="s">
        <v>2430</v>
      </c>
      <c r="G4392" s="46">
        <v>6</v>
      </c>
      <c r="H4392" s="46">
        <v>51</v>
      </c>
      <c r="I4392" s="46">
        <v>4</v>
      </c>
      <c r="J4392" t="s">
        <v>136</v>
      </c>
      <c r="K4392" t="s">
        <v>90</v>
      </c>
      <c r="L4392" s="46">
        <v>2904</v>
      </c>
      <c r="M4392" s="46">
        <v>37</v>
      </c>
      <c r="N4392" s="46">
        <v>36.4</v>
      </c>
      <c r="O4392" s="46">
        <v>123</v>
      </c>
      <c r="P4392" s="46">
        <f t="shared" si="501"/>
        <v>1</v>
      </c>
      <c r="R4392" s="67" t="s">
        <v>1357</v>
      </c>
      <c r="S4392" s="67">
        <f>COUNTIF(Y$2:$Y$100,R4392)</f>
        <v>0</v>
      </c>
      <c r="V4392" s="67">
        <f t="shared" si="502"/>
        <v>0</v>
      </c>
      <c r="X4392"/>
      <c r="Y4392" s="67" t="str">
        <f t="shared" si="506"/>
        <v xml:space="preserve"> </v>
      </c>
      <c r="AB4392" t="s">
        <v>90</v>
      </c>
      <c r="AC4392" s="46">
        <v>2904</v>
      </c>
      <c r="AD4392" s="46">
        <v>37</v>
      </c>
      <c r="AE4392" s="46">
        <v>36.4</v>
      </c>
      <c r="AF4392" s="46">
        <v>123</v>
      </c>
      <c r="AH4392" s="70" t="str">
        <f t="shared" si="503"/>
        <v/>
      </c>
      <c r="AI4392" s="70" t="str">
        <f t="shared" si="504"/>
        <v/>
      </c>
      <c r="AJ4392" s="70" t="str">
        <f t="shared" si="505"/>
        <v>X</v>
      </c>
      <c r="AK4392" s="70" t="str" cm="1">
        <f t="array" ref="AK4392">_xlfn.IFS(AH4392&lt;&gt;"","1",AI4392&lt;&gt;"","2",AJ4392&lt;&gt;"","3")</f>
        <v>3</v>
      </c>
    </row>
    <row r="4393" spans="1:37" x14ac:dyDescent="0.25">
      <c r="A4393" t="s">
        <v>1659</v>
      </c>
      <c r="B4393" t="s">
        <v>441</v>
      </c>
      <c r="C4393" s="67" t="str">
        <f t="shared" si="500"/>
        <v>Madison Kretschmer</v>
      </c>
      <c r="D4393" s="71" t="str" cm="1">
        <f t="array" ref="D4393">_xlfn.IFS(AK4393="1",CONCATENATE(C4393,"Regional"),AK4393="2",CONCATENATE(C4393,"Sectional"),AK4393="3",CONCATENATE(C4393,COUNTIF($C$1:C4393,C4393)))</f>
        <v>Madison Kretschmer3</v>
      </c>
      <c r="E4393" s="66">
        <v>45176.5</v>
      </c>
      <c r="F4393" t="s">
        <v>2430</v>
      </c>
      <c r="G4393" s="46">
        <v>6</v>
      </c>
      <c r="H4393" s="46">
        <v>61</v>
      </c>
      <c r="I4393" s="46">
        <v>5</v>
      </c>
      <c r="J4393" t="s">
        <v>136</v>
      </c>
      <c r="K4393" t="s">
        <v>90</v>
      </c>
      <c r="L4393" s="46">
        <v>2904</v>
      </c>
      <c r="M4393" s="46">
        <v>37</v>
      </c>
      <c r="N4393" s="46">
        <v>36.4</v>
      </c>
      <c r="O4393" s="46">
        <v>123</v>
      </c>
      <c r="P4393" s="46">
        <f t="shared" si="501"/>
        <v>1</v>
      </c>
      <c r="R4393" s="67" t="s">
        <v>3606</v>
      </c>
      <c r="S4393" s="67">
        <f>COUNTIF(Y$2:$Y$100,R4393)</f>
        <v>0</v>
      </c>
      <c r="V4393" s="67">
        <f t="shared" si="502"/>
        <v>0</v>
      </c>
      <c r="X4393"/>
      <c r="Y4393" s="67" t="str">
        <f t="shared" ref="Y4393:Y4420" si="507">CONCATENATE(W4393," ",X4393)</f>
        <v xml:space="preserve"> </v>
      </c>
      <c r="AB4393" t="s">
        <v>90</v>
      </c>
      <c r="AC4393" s="46">
        <v>2904</v>
      </c>
      <c r="AD4393" s="46">
        <v>37</v>
      </c>
      <c r="AE4393" s="46">
        <v>36.4</v>
      </c>
      <c r="AF4393" s="46">
        <v>123</v>
      </c>
      <c r="AH4393" s="70" t="str">
        <f t="shared" si="503"/>
        <v/>
      </c>
      <c r="AI4393" s="70" t="str">
        <f t="shared" si="504"/>
        <v/>
      </c>
      <c r="AJ4393" s="70" t="str">
        <f t="shared" si="505"/>
        <v>X</v>
      </c>
      <c r="AK4393" s="70" t="str" cm="1">
        <f t="array" ref="AK4393">_xlfn.IFS(AH4393&lt;&gt;"","1",AI4393&lt;&gt;"","2",AJ4393&lt;&gt;"","3")</f>
        <v>3</v>
      </c>
    </row>
    <row r="4394" spans="1:37" x14ac:dyDescent="0.25">
      <c r="A4394" t="s">
        <v>1658</v>
      </c>
      <c r="B4394" t="s">
        <v>452</v>
      </c>
      <c r="C4394" s="67" t="str">
        <f t="shared" si="500"/>
        <v>Sophia Dutcher</v>
      </c>
      <c r="D4394" s="71" t="str" cm="1">
        <f t="array" ref="D4394">_xlfn.IFS(AK4394="1",CONCATENATE(C4394,"Regional"),AK4394="2",CONCATENATE(C4394,"Sectional"),AK4394="3",CONCATENATE(C4394,COUNTIF($C$1:C4394,C4394)))</f>
        <v>Sophia Dutcher3</v>
      </c>
      <c r="E4394" s="66">
        <v>45176.5</v>
      </c>
      <c r="F4394" t="s">
        <v>2430</v>
      </c>
      <c r="G4394" s="46">
        <v>6</v>
      </c>
      <c r="H4394" s="46">
        <v>63</v>
      </c>
      <c r="I4394" s="46">
        <v>6</v>
      </c>
      <c r="J4394" t="s">
        <v>136</v>
      </c>
      <c r="K4394" t="s">
        <v>90</v>
      </c>
      <c r="L4394" s="46">
        <v>2904</v>
      </c>
      <c r="M4394" s="46">
        <v>37</v>
      </c>
      <c r="N4394" s="46">
        <v>36.4</v>
      </c>
      <c r="O4394" s="46">
        <v>123</v>
      </c>
      <c r="P4394" s="46">
        <f t="shared" si="501"/>
        <v>1</v>
      </c>
      <c r="R4394" s="67" t="s">
        <v>3602</v>
      </c>
      <c r="S4394" s="67">
        <f>COUNTIF(Y$2:$Y$100,R4394)</f>
        <v>0</v>
      </c>
      <c r="V4394" s="67">
        <f t="shared" si="502"/>
        <v>0</v>
      </c>
      <c r="X4394"/>
      <c r="Y4394" s="67" t="str">
        <f t="shared" si="507"/>
        <v xml:space="preserve"> </v>
      </c>
      <c r="AB4394" t="s">
        <v>90</v>
      </c>
      <c r="AC4394" s="46">
        <v>2904</v>
      </c>
      <c r="AD4394" s="46">
        <v>37</v>
      </c>
      <c r="AE4394" s="46">
        <v>36.4</v>
      </c>
      <c r="AF4394" s="46">
        <v>123</v>
      </c>
      <c r="AH4394" s="70" t="str">
        <f t="shared" si="503"/>
        <v/>
      </c>
      <c r="AI4394" s="70" t="str">
        <f t="shared" si="504"/>
        <v/>
      </c>
      <c r="AJ4394" s="70" t="str">
        <f t="shared" si="505"/>
        <v>X</v>
      </c>
      <c r="AK4394" s="70" t="str" cm="1">
        <f t="array" ref="AK4394">_xlfn.IFS(AH4394&lt;&gt;"","1",AI4394&lt;&gt;"","2",AJ4394&lt;&gt;"","3")</f>
        <v>3</v>
      </c>
    </row>
    <row r="4395" spans="1:37" x14ac:dyDescent="0.25">
      <c r="A4395" t="s">
        <v>462</v>
      </c>
      <c r="B4395" t="s">
        <v>182</v>
      </c>
      <c r="C4395" s="67" t="str">
        <f t="shared" si="500"/>
        <v>Drew Hoffer</v>
      </c>
      <c r="D4395" s="71" t="str" cm="1">
        <f t="array" ref="D4395">_xlfn.IFS(AK4395="1",CONCATENATE(C4395,"Regional"),AK4395="2",CONCATENATE(C4395,"Sectional"),AK4395="3",CONCATENATE(C4395,COUNTIF($C$1:C4395,C4395)))</f>
        <v>Drew Hoffer6</v>
      </c>
      <c r="E4395" s="66">
        <v>45176.513888888891</v>
      </c>
      <c r="F4395" t="s">
        <v>2388</v>
      </c>
      <c r="G4395" s="46">
        <v>15</v>
      </c>
      <c r="H4395" s="46">
        <v>34</v>
      </c>
      <c r="I4395" s="46">
        <v>1</v>
      </c>
      <c r="J4395" t="s">
        <v>165</v>
      </c>
      <c r="K4395" t="s">
        <v>90</v>
      </c>
      <c r="L4395" s="46">
        <v>2456</v>
      </c>
      <c r="M4395" s="46">
        <v>35</v>
      </c>
      <c r="N4395" s="46">
        <v>34.1</v>
      </c>
      <c r="O4395" s="46">
        <v>114</v>
      </c>
      <c r="P4395" s="46">
        <f t="shared" si="501"/>
        <v>1</v>
      </c>
      <c r="R4395" s="67" t="s">
        <v>1162</v>
      </c>
      <c r="S4395" s="67">
        <f>COUNTIF(Y$2:$Y$100,R4395)</f>
        <v>0</v>
      </c>
      <c r="V4395" s="67">
        <f t="shared" si="502"/>
        <v>0</v>
      </c>
      <c r="X4395"/>
      <c r="Y4395" s="67" t="str">
        <f t="shared" si="507"/>
        <v xml:space="preserve"> </v>
      </c>
      <c r="AB4395" t="s">
        <v>90</v>
      </c>
      <c r="AC4395" s="46">
        <v>2456</v>
      </c>
      <c r="AD4395" s="46">
        <v>35</v>
      </c>
      <c r="AE4395" s="46">
        <v>34.1</v>
      </c>
      <c r="AF4395" s="46">
        <v>114</v>
      </c>
      <c r="AH4395" s="70" t="str">
        <f t="shared" si="503"/>
        <v/>
      </c>
      <c r="AI4395" s="70" t="str">
        <f t="shared" si="504"/>
        <v/>
      </c>
      <c r="AJ4395" s="70" t="str">
        <f t="shared" si="505"/>
        <v>X</v>
      </c>
      <c r="AK4395" s="70" t="str" cm="1">
        <f t="array" ref="AK4395">_xlfn.IFS(AH4395&lt;&gt;"","1",AI4395&lt;&gt;"","2",AJ4395&lt;&gt;"","3")</f>
        <v>3</v>
      </c>
    </row>
    <row r="4396" spans="1:37" x14ac:dyDescent="0.25">
      <c r="A4396" t="s">
        <v>261</v>
      </c>
      <c r="B4396" t="s">
        <v>1606</v>
      </c>
      <c r="C4396" s="67" t="str">
        <f t="shared" si="500"/>
        <v>Delainey Halverson</v>
      </c>
      <c r="D4396" s="71" t="str" cm="1">
        <f t="array" ref="D4396">_xlfn.IFS(AK4396="1",CONCATENATE(C4396,"Regional"),AK4396="2",CONCATENATE(C4396,"Sectional"),AK4396="3",CONCATENATE(C4396,COUNTIF($C$1:C4396,C4396)))</f>
        <v>Delainey Halverson7</v>
      </c>
      <c r="E4396" s="66">
        <v>45176.513888888891</v>
      </c>
      <c r="F4396" t="s">
        <v>2388</v>
      </c>
      <c r="G4396" s="46">
        <v>15</v>
      </c>
      <c r="H4396" s="46">
        <v>40</v>
      </c>
      <c r="I4396" s="46">
        <v>2</v>
      </c>
      <c r="J4396" t="s">
        <v>165</v>
      </c>
      <c r="K4396" t="s">
        <v>90</v>
      </c>
      <c r="L4396" s="46">
        <v>2456</v>
      </c>
      <c r="M4396" s="46">
        <v>35</v>
      </c>
      <c r="N4396" s="46">
        <v>34.1</v>
      </c>
      <c r="O4396" s="46">
        <v>114</v>
      </c>
      <c r="P4396" s="46">
        <f t="shared" si="501"/>
        <v>1</v>
      </c>
      <c r="R4396" s="67" t="s">
        <v>3559</v>
      </c>
      <c r="S4396" s="67">
        <f>COUNTIF(Y$2:$Y$100,R4396)</f>
        <v>0</v>
      </c>
      <c r="V4396" s="67">
        <f t="shared" si="502"/>
        <v>0</v>
      </c>
      <c r="X4396"/>
      <c r="Y4396" s="67" t="str">
        <f t="shared" si="507"/>
        <v xml:space="preserve"> </v>
      </c>
      <c r="AB4396" t="s">
        <v>90</v>
      </c>
      <c r="AC4396" s="46">
        <v>2456</v>
      </c>
      <c r="AD4396" s="46">
        <v>35</v>
      </c>
      <c r="AE4396" s="46">
        <v>34.1</v>
      </c>
      <c r="AF4396" s="46">
        <v>114</v>
      </c>
      <c r="AH4396" s="70" t="str">
        <f t="shared" si="503"/>
        <v/>
      </c>
      <c r="AI4396" s="70" t="str">
        <f t="shared" si="504"/>
        <v/>
      </c>
      <c r="AJ4396" s="70" t="str">
        <f t="shared" si="505"/>
        <v>X</v>
      </c>
      <c r="AK4396" s="70" t="str" cm="1">
        <f t="array" ref="AK4396">_xlfn.IFS(AH4396&lt;&gt;"","1",AI4396&lt;&gt;"","2",AJ4396&lt;&gt;"","3")</f>
        <v>3</v>
      </c>
    </row>
    <row r="4397" spans="1:37" x14ac:dyDescent="0.25">
      <c r="A4397" t="s">
        <v>615</v>
      </c>
      <c r="B4397" t="s">
        <v>616</v>
      </c>
      <c r="C4397" s="67" t="str">
        <f t="shared" si="500"/>
        <v>Caitlyn Rauch</v>
      </c>
      <c r="D4397" s="71" t="str" cm="1">
        <f t="array" ref="D4397">_xlfn.IFS(AK4397="1",CONCATENATE(C4397,"Regional"),AK4397="2",CONCATENATE(C4397,"Sectional"),AK4397="3",CONCATENATE(C4397,COUNTIF($C$1:C4397,C4397)))</f>
        <v>Caitlyn Rauch8</v>
      </c>
      <c r="E4397" s="66">
        <v>45176.513888888891</v>
      </c>
      <c r="F4397" t="s">
        <v>2388</v>
      </c>
      <c r="G4397" s="46">
        <v>15</v>
      </c>
      <c r="H4397" s="46">
        <v>42</v>
      </c>
      <c r="I4397" s="46">
        <v>3</v>
      </c>
      <c r="J4397" t="s">
        <v>165</v>
      </c>
      <c r="K4397" t="s">
        <v>90</v>
      </c>
      <c r="L4397" s="46">
        <v>2456</v>
      </c>
      <c r="M4397" s="46">
        <v>35</v>
      </c>
      <c r="N4397" s="46">
        <v>34.1</v>
      </c>
      <c r="O4397" s="46">
        <v>114</v>
      </c>
      <c r="P4397" s="46">
        <f t="shared" si="501"/>
        <v>1</v>
      </c>
      <c r="R4397" s="67" t="s">
        <v>1256</v>
      </c>
      <c r="S4397" s="67">
        <f>COUNTIF(Y$2:$Y$100,R4397)</f>
        <v>0</v>
      </c>
      <c r="V4397" s="67">
        <f t="shared" si="502"/>
        <v>0</v>
      </c>
      <c r="X4397"/>
      <c r="Y4397" s="67" t="str">
        <f t="shared" si="507"/>
        <v xml:space="preserve"> </v>
      </c>
      <c r="AB4397" t="s">
        <v>90</v>
      </c>
      <c r="AC4397" s="46">
        <v>2456</v>
      </c>
      <c r="AD4397" s="46">
        <v>35</v>
      </c>
      <c r="AE4397" s="46">
        <v>34.1</v>
      </c>
      <c r="AF4397" s="46">
        <v>114</v>
      </c>
      <c r="AH4397" s="70" t="str">
        <f t="shared" si="503"/>
        <v/>
      </c>
      <c r="AI4397" s="70" t="str">
        <f t="shared" si="504"/>
        <v/>
      </c>
      <c r="AJ4397" s="70" t="str">
        <f t="shared" si="505"/>
        <v>X</v>
      </c>
      <c r="AK4397" s="70" t="str" cm="1">
        <f t="array" ref="AK4397">_xlfn.IFS(AH4397&lt;&gt;"","1",AI4397&lt;&gt;"","2",AJ4397&lt;&gt;"","3")</f>
        <v>3</v>
      </c>
    </row>
    <row r="4398" spans="1:37" x14ac:dyDescent="0.25">
      <c r="A4398" t="s">
        <v>352</v>
      </c>
      <c r="B4398" t="s">
        <v>458</v>
      </c>
      <c r="C4398" s="67" t="str">
        <f t="shared" si="500"/>
        <v>Lauren Reed</v>
      </c>
      <c r="D4398" s="71" t="str" cm="1">
        <f t="array" ref="D4398">_xlfn.IFS(AK4398="1",CONCATENATE(C4398,"Regional"),AK4398="2",CONCATENATE(C4398,"Sectional"),AK4398="3",CONCATENATE(C4398,COUNTIF($C$1:C4398,C4398)))</f>
        <v>Lauren Reed8</v>
      </c>
      <c r="E4398" s="66">
        <v>45176.513888888891</v>
      </c>
      <c r="F4398" t="s">
        <v>2388</v>
      </c>
      <c r="G4398" s="46">
        <v>15</v>
      </c>
      <c r="H4398" s="46">
        <v>42</v>
      </c>
      <c r="I4398" s="46">
        <v>3</v>
      </c>
      <c r="J4398" t="s">
        <v>165</v>
      </c>
      <c r="K4398" t="s">
        <v>90</v>
      </c>
      <c r="L4398" s="46">
        <v>2456</v>
      </c>
      <c r="M4398" s="46">
        <v>35</v>
      </c>
      <c r="N4398" s="46">
        <v>34.1</v>
      </c>
      <c r="O4398" s="46">
        <v>114</v>
      </c>
      <c r="P4398" s="46">
        <f t="shared" si="501"/>
        <v>1</v>
      </c>
      <c r="R4398" s="67" t="s">
        <v>1253</v>
      </c>
      <c r="S4398" s="67">
        <f>COUNTIF(Y$2:$Y$100,R4398)</f>
        <v>0</v>
      </c>
      <c r="V4398" s="67">
        <f t="shared" si="502"/>
        <v>0</v>
      </c>
      <c r="X4398"/>
      <c r="Y4398" s="67" t="str">
        <f t="shared" si="507"/>
        <v xml:space="preserve"> </v>
      </c>
      <c r="AB4398" t="s">
        <v>90</v>
      </c>
      <c r="AC4398" s="46">
        <v>2456</v>
      </c>
      <c r="AD4398" s="46">
        <v>35</v>
      </c>
      <c r="AE4398" s="46">
        <v>34.1</v>
      </c>
      <c r="AF4398" s="46">
        <v>114</v>
      </c>
      <c r="AH4398" s="70" t="str">
        <f t="shared" si="503"/>
        <v/>
      </c>
      <c r="AI4398" s="70" t="str">
        <f t="shared" si="504"/>
        <v/>
      </c>
      <c r="AJ4398" s="70" t="str">
        <f t="shared" si="505"/>
        <v>X</v>
      </c>
      <c r="AK4398" s="70" t="str" cm="1">
        <f t="array" ref="AK4398">_xlfn.IFS(AH4398&lt;&gt;"","1",AI4398&lt;&gt;"","2",AJ4398&lt;&gt;"","3")</f>
        <v>3</v>
      </c>
    </row>
    <row r="4399" spans="1:37" x14ac:dyDescent="0.25">
      <c r="A4399" t="s">
        <v>346</v>
      </c>
      <c r="B4399" t="s">
        <v>459</v>
      </c>
      <c r="C4399" s="67" t="str">
        <f t="shared" si="500"/>
        <v>Addison Sabel</v>
      </c>
      <c r="D4399" s="71" t="str" cm="1">
        <f t="array" ref="D4399">_xlfn.IFS(AK4399="1",CONCATENATE(C4399,"Regional"),AK4399="2",CONCATENATE(C4399,"Sectional"),AK4399="3",CONCATENATE(C4399,COUNTIF($C$1:C4399,C4399)))</f>
        <v>Addison Sabel7</v>
      </c>
      <c r="E4399" s="66">
        <v>45176.513888888891</v>
      </c>
      <c r="F4399" t="s">
        <v>2388</v>
      </c>
      <c r="G4399" s="46">
        <v>15</v>
      </c>
      <c r="H4399" s="46">
        <v>45</v>
      </c>
      <c r="I4399" s="46">
        <v>5</v>
      </c>
      <c r="J4399" t="s">
        <v>165</v>
      </c>
      <c r="K4399" t="s">
        <v>90</v>
      </c>
      <c r="L4399" s="46">
        <v>2456</v>
      </c>
      <c r="M4399" s="46">
        <v>35</v>
      </c>
      <c r="N4399" s="46">
        <v>34.1</v>
      </c>
      <c r="O4399" s="46">
        <v>114</v>
      </c>
      <c r="P4399" s="46">
        <f t="shared" si="501"/>
        <v>1</v>
      </c>
      <c r="R4399" s="67" t="s">
        <v>3562</v>
      </c>
      <c r="S4399" s="67">
        <f>COUNTIF(Y$2:$Y$100,R4399)</f>
        <v>0</v>
      </c>
      <c r="V4399" s="67">
        <f t="shared" si="502"/>
        <v>0</v>
      </c>
      <c r="X4399"/>
      <c r="Y4399" s="67" t="str">
        <f t="shared" si="507"/>
        <v xml:space="preserve"> </v>
      </c>
      <c r="AB4399" t="s">
        <v>90</v>
      </c>
      <c r="AC4399" s="46">
        <v>2456</v>
      </c>
      <c r="AD4399" s="46">
        <v>35</v>
      </c>
      <c r="AE4399" s="46">
        <v>34.1</v>
      </c>
      <c r="AF4399" s="46">
        <v>114</v>
      </c>
      <c r="AH4399" s="70" t="str">
        <f t="shared" si="503"/>
        <v/>
      </c>
      <c r="AI4399" s="70" t="str">
        <f t="shared" si="504"/>
        <v/>
      </c>
      <c r="AJ4399" s="70" t="str">
        <f t="shared" si="505"/>
        <v>X</v>
      </c>
      <c r="AK4399" s="70" t="str" cm="1">
        <f t="array" ref="AK4399">_xlfn.IFS(AH4399&lt;&gt;"","1",AI4399&lt;&gt;"","2",AJ4399&lt;&gt;"","3")</f>
        <v>3</v>
      </c>
    </row>
    <row r="4400" spans="1:37" x14ac:dyDescent="0.25">
      <c r="A4400" t="s">
        <v>612</v>
      </c>
      <c r="B4400" t="s">
        <v>496</v>
      </c>
      <c r="C4400" s="67" t="str">
        <f t="shared" si="500"/>
        <v>Josie Gennerman</v>
      </c>
      <c r="D4400" s="71" t="str" cm="1">
        <f t="array" ref="D4400">_xlfn.IFS(AK4400="1",CONCATENATE(C4400,"Regional"),AK4400="2",CONCATENATE(C4400,"Sectional"),AK4400="3",CONCATENATE(C4400,COUNTIF($C$1:C4400,C4400)))</f>
        <v>Josie Gennerman6</v>
      </c>
      <c r="E4400" s="66">
        <v>45176.513888888891</v>
      </c>
      <c r="F4400" t="s">
        <v>2388</v>
      </c>
      <c r="G4400" s="46">
        <v>15</v>
      </c>
      <c r="H4400" s="46">
        <v>48</v>
      </c>
      <c r="I4400" s="46">
        <v>6</v>
      </c>
      <c r="J4400" t="s">
        <v>165</v>
      </c>
      <c r="K4400" t="s">
        <v>90</v>
      </c>
      <c r="L4400" s="46">
        <v>2456</v>
      </c>
      <c r="M4400" s="46">
        <v>35</v>
      </c>
      <c r="N4400" s="46">
        <v>34.1</v>
      </c>
      <c r="O4400" s="46">
        <v>114</v>
      </c>
      <c r="P4400" s="46">
        <f t="shared" si="501"/>
        <v>1</v>
      </c>
      <c r="R4400" s="67" t="s">
        <v>1254</v>
      </c>
      <c r="S4400" s="67">
        <f>COUNTIF(Y$2:$Y$100,R4400)</f>
        <v>0</v>
      </c>
      <c r="V4400" s="67">
        <f t="shared" si="502"/>
        <v>0</v>
      </c>
      <c r="X4400"/>
      <c r="Y4400" s="67" t="str">
        <f t="shared" si="507"/>
        <v xml:space="preserve"> </v>
      </c>
      <c r="AB4400" t="s">
        <v>90</v>
      </c>
      <c r="AC4400" s="46">
        <v>2456</v>
      </c>
      <c r="AD4400" s="46">
        <v>35</v>
      </c>
      <c r="AE4400" s="46">
        <v>34.1</v>
      </c>
      <c r="AF4400" s="46">
        <v>114</v>
      </c>
      <c r="AH4400" s="70" t="str">
        <f t="shared" si="503"/>
        <v/>
      </c>
      <c r="AI4400" s="70" t="str">
        <f t="shared" si="504"/>
        <v/>
      </c>
      <c r="AJ4400" s="70" t="str">
        <f t="shared" si="505"/>
        <v>X</v>
      </c>
      <c r="AK4400" s="70" t="str" cm="1">
        <f t="array" ref="AK4400">_xlfn.IFS(AH4400&lt;&gt;"","1",AI4400&lt;&gt;"","2",AJ4400&lt;&gt;"","3")</f>
        <v>3</v>
      </c>
    </row>
    <row r="4401" spans="1:37" x14ac:dyDescent="0.25">
      <c r="A4401" t="s">
        <v>517</v>
      </c>
      <c r="B4401" t="s">
        <v>518</v>
      </c>
      <c r="C4401" s="67" t="str">
        <f t="shared" si="500"/>
        <v>Isla Rechlicz</v>
      </c>
      <c r="D4401" s="71" t="str" cm="1">
        <f t="array" ref="D4401">_xlfn.IFS(AK4401="1",CONCATENATE(C4401,"Regional"),AK4401="2",CONCATENATE(C4401,"Sectional"),AK4401="3",CONCATENATE(C4401,COUNTIF($C$1:C4401,C4401)))</f>
        <v>Isla Rechlicz6</v>
      </c>
      <c r="E4401" s="66">
        <v>45176.513888888891</v>
      </c>
      <c r="F4401" t="s">
        <v>2388</v>
      </c>
      <c r="G4401" s="46">
        <v>15</v>
      </c>
      <c r="H4401" s="46">
        <v>50</v>
      </c>
      <c r="I4401" s="46">
        <v>7</v>
      </c>
      <c r="J4401" t="s">
        <v>165</v>
      </c>
      <c r="K4401" t="s">
        <v>90</v>
      </c>
      <c r="L4401" s="46">
        <v>2456</v>
      </c>
      <c r="M4401" s="46">
        <v>35</v>
      </c>
      <c r="N4401" s="46">
        <v>34.1</v>
      </c>
      <c r="O4401" s="46">
        <v>114</v>
      </c>
      <c r="P4401" s="46">
        <f t="shared" si="501"/>
        <v>1</v>
      </c>
      <c r="R4401" s="67" t="s">
        <v>1196</v>
      </c>
      <c r="S4401" s="67">
        <f>COUNTIF(Y$2:$Y$100,R4401)</f>
        <v>0</v>
      </c>
      <c r="V4401" s="67">
        <f t="shared" si="502"/>
        <v>0</v>
      </c>
      <c r="X4401"/>
      <c r="Y4401" s="67" t="str">
        <f t="shared" si="507"/>
        <v xml:space="preserve"> </v>
      </c>
      <c r="AB4401" t="s">
        <v>90</v>
      </c>
      <c r="AC4401" s="46">
        <v>2456</v>
      </c>
      <c r="AD4401" s="46">
        <v>35</v>
      </c>
      <c r="AE4401" s="46">
        <v>34.1</v>
      </c>
      <c r="AF4401" s="46">
        <v>114</v>
      </c>
      <c r="AH4401" s="70" t="str">
        <f t="shared" si="503"/>
        <v/>
      </c>
      <c r="AI4401" s="70" t="str">
        <f t="shared" si="504"/>
        <v/>
      </c>
      <c r="AJ4401" s="70" t="str">
        <f t="shared" si="505"/>
        <v>X</v>
      </c>
      <c r="AK4401" s="70" t="str" cm="1">
        <f t="array" ref="AK4401">_xlfn.IFS(AH4401&lt;&gt;"","1",AI4401&lt;&gt;"","2",AJ4401&lt;&gt;"","3")</f>
        <v>3</v>
      </c>
    </row>
    <row r="4402" spans="1:37" x14ac:dyDescent="0.25">
      <c r="A4402" t="s">
        <v>613</v>
      </c>
      <c r="B4402" t="s">
        <v>614</v>
      </c>
      <c r="C4402" s="67" t="str">
        <f t="shared" si="500"/>
        <v>Kaylyn McQueeney</v>
      </c>
      <c r="D4402" s="71" t="str" cm="1">
        <f t="array" ref="D4402">_xlfn.IFS(AK4402="1",CONCATENATE(C4402,"Regional"),AK4402="2",CONCATENATE(C4402,"Sectional"),AK4402="3",CONCATENATE(C4402,COUNTIF($C$1:C4402,C4402)))</f>
        <v>Kaylyn McQueeney7</v>
      </c>
      <c r="E4402" s="66">
        <v>45176.513888888891</v>
      </c>
      <c r="F4402" t="s">
        <v>2388</v>
      </c>
      <c r="G4402" s="46">
        <v>15</v>
      </c>
      <c r="H4402" s="46">
        <v>50</v>
      </c>
      <c r="I4402" s="46">
        <v>7</v>
      </c>
      <c r="J4402" t="s">
        <v>165</v>
      </c>
      <c r="K4402" t="s">
        <v>90</v>
      </c>
      <c r="L4402" s="46">
        <v>2456</v>
      </c>
      <c r="M4402" s="46">
        <v>35</v>
      </c>
      <c r="N4402" s="46">
        <v>34.1</v>
      </c>
      <c r="O4402" s="46">
        <v>114</v>
      </c>
      <c r="P4402" s="46">
        <f t="shared" si="501"/>
        <v>1</v>
      </c>
      <c r="R4402" s="67" t="s">
        <v>1255</v>
      </c>
      <c r="S4402" s="67">
        <f>COUNTIF(Y$2:$Y$100,R4402)</f>
        <v>0</v>
      </c>
      <c r="V4402" s="67">
        <f t="shared" si="502"/>
        <v>0</v>
      </c>
      <c r="X4402"/>
      <c r="Y4402" s="67" t="str">
        <f t="shared" si="507"/>
        <v xml:space="preserve"> </v>
      </c>
      <c r="AB4402" t="s">
        <v>90</v>
      </c>
      <c r="AC4402" s="46">
        <v>2456</v>
      </c>
      <c r="AD4402" s="46">
        <v>35</v>
      </c>
      <c r="AE4402" s="46">
        <v>34.1</v>
      </c>
      <c r="AF4402" s="46">
        <v>114</v>
      </c>
      <c r="AH4402" s="70" t="str">
        <f t="shared" si="503"/>
        <v/>
      </c>
      <c r="AI4402" s="70" t="str">
        <f t="shared" si="504"/>
        <v/>
      </c>
      <c r="AJ4402" s="70" t="str">
        <f t="shared" si="505"/>
        <v>X</v>
      </c>
      <c r="AK4402" s="70" t="str" cm="1">
        <f t="array" ref="AK4402">_xlfn.IFS(AH4402&lt;&gt;"","1",AI4402&lt;&gt;"","2",AJ4402&lt;&gt;"","3")</f>
        <v>3</v>
      </c>
    </row>
    <row r="4403" spans="1:37" x14ac:dyDescent="0.25">
      <c r="A4403" t="s">
        <v>1742</v>
      </c>
      <c r="B4403" t="s">
        <v>840</v>
      </c>
      <c r="C4403" s="67" t="str">
        <f t="shared" si="500"/>
        <v>Charlotte Swenson</v>
      </c>
      <c r="D4403" s="71" t="str" cm="1">
        <f t="array" ref="D4403">_xlfn.IFS(AK4403="1",CONCATENATE(C4403,"Regional"),AK4403="2",CONCATENATE(C4403,"Sectional"),AK4403="3",CONCATENATE(C4403,COUNTIF($C$1:C4403,C4403)))</f>
        <v>Charlotte Swenson7</v>
      </c>
      <c r="E4403" s="66">
        <v>45176.513888888891</v>
      </c>
      <c r="F4403" t="s">
        <v>2388</v>
      </c>
      <c r="G4403" s="46">
        <v>15</v>
      </c>
      <c r="H4403" s="46">
        <v>50</v>
      </c>
      <c r="I4403" s="46">
        <v>7</v>
      </c>
      <c r="J4403" t="s">
        <v>165</v>
      </c>
      <c r="K4403" t="s">
        <v>90</v>
      </c>
      <c r="L4403" s="46">
        <v>2456</v>
      </c>
      <c r="M4403" s="46">
        <v>35</v>
      </c>
      <c r="N4403" s="46">
        <v>34.1</v>
      </c>
      <c r="O4403" s="46">
        <v>114</v>
      </c>
      <c r="P4403" s="46">
        <f t="shared" si="501"/>
        <v>1</v>
      </c>
      <c r="R4403" s="67" t="s">
        <v>2745</v>
      </c>
      <c r="S4403" s="67">
        <f>COUNTIF(Y$2:$Y$100,R4403)</f>
        <v>0</v>
      </c>
      <c r="V4403" s="67">
        <f t="shared" si="502"/>
        <v>0</v>
      </c>
      <c r="X4403"/>
      <c r="Y4403" s="67" t="str">
        <f t="shared" si="507"/>
        <v xml:space="preserve"> </v>
      </c>
      <c r="AB4403" t="s">
        <v>90</v>
      </c>
      <c r="AC4403" s="46">
        <v>2456</v>
      </c>
      <c r="AD4403" s="46">
        <v>35</v>
      </c>
      <c r="AE4403" s="46">
        <v>34.1</v>
      </c>
      <c r="AF4403" s="46">
        <v>114</v>
      </c>
      <c r="AH4403" s="70" t="str">
        <f t="shared" si="503"/>
        <v/>
      </c>
      <c r="AI4403" s="70" t="str">
        <f t="shared" si="504"/>
        <v/>
      </c>
      <c r="AJ4403" s="70" t="str">
        <f t="shared" si="505"/>
        <v>X</v>
      </c>
      <c r="AK4403" s="70" t="str" cm="1">
        <f t="array" ref="AK4403">_xlfn.IFS(AH4403&lt;&gt;"","1",AI4403&lt;&gt;"","2",AJ4403&lt;&gt;"","3")</f>
        <v>3</v>
      </c>
    </row>
    <row r="4404" spans="1:37" x14ac:dyDescent="0.25">
      <c r="A4404" t="s">
        <v>247</v>
      </c>
      <c r="B4404" t="s">
        <v>618</v>
      </c>
      <c r="C4404" s="67" t="str">
        <f t="shared" si="500"/>
        <v>Arabella Fisher</v>
      </c>
      <c r="D4404" s="71" t="str" cm="1">
        <f t="array" ref="D4404">_xlfn.IFS(AK4404="1",CONCATENATE(C4404,"Regional"),AK4404="2",CONCATENATE(C4404,"Sectional"),AK4404="3",CONCATENATE(C4404,COUNTIF($C$1:C4404,C4404)))</f>
        <v>Arabella Fisher8</v>
      </c>
      <c r="E4404" s="66">
        <v>45176.513888888891</v>
      </c>
      <c r="F4404" t="s">
        <v>2388</v>
      </c>
      <c r="G4404" s="46">
        <v>15</v>
      </c>
      <c r="H4404" s="46">
        <v>53</v>
      </c>
      <c r="I4404" s="46">
        <v>10</v>
      </c>
      <c r="J4404" t="s">
        <v>165</v>
      </c>
      <c r="K4404" t="s">
        <v>90</v>
      </c>
      <c r="L4404" s="46">
        <v>2456</v>
      </c>
      <c r="M4404" s="46">
        <v>35</v>
      </c>
      <c r="N4404" s="46">
        <v>34.1</v>
      </c>
      <c r="O4404" s="46">
        <v>114</v>
      </c>
      <c r="P4404" s="46">
        <f t="shared" si="501"/>
        <v>1</v>
      </c>
      <c r="R4404" s="67" t="s">
        <v>1257</v>
      </c>
      <c r="S4404" s="67">
        <f>COUNTIF(Y$2:$Y$100,R4404)</f>
        <v>0</v>
      </c>
      <c r="V4404" s="67">
        <f t="shared" si="502"/>
        <v>0</v>
      </c>
      <c r="X4404"/>
      <c r="Y4404" s="67" t="str">
        <f t="shared" si="507"/>
        <v xml:space="preserve"> </v>
      </c>
      <c r="AB4404" t="s">
        <v>90</v>
      </c>
      <c r="AC4404" s="46">
        <v>2456</v>
      </c>
      <c r="AD4404" s="46">
        <v>35</v>
      </c>
      <c r="AE4404" s="46">
        <v>34.1</v>
      </c>
      <c r="AF4404" s="46">
        <v>114</v>
      </c>
      <c r="AH4404" s="70" t="str">
        <f t="shared" si="503"/>
        <v/>
      </c>
      <c r="AI4404" s="70" t="str">
        <f t="shared" si="504"/>
        <v/>
      </c>
      <c r="AJ4404" s="70" t="str">
        <f t="shared" si="505"/>
        <v>X</v>
      </c>
      <c r="AK4404" s="70" t="str" cm="1">
        <f t="array" ref="AK4404">_xlfn.IFS(AH4404&lt;&gt;"","1",AI4404&lt;&gt;"","2",AJ4404&lt;&gt;"","3")</f>
        <v>3</v>
      </c>
    </row>
    <row r="4405" spans="1:37" x14ac:dyDescent="0.25">
      <c r="A4405" t="s">
        <v>627</v>
      </c>
      <c r="B4405" t="s">
        <v>628</v>
      </c>
      <c r="C4405" s="67" t="str">
        <f t="shared" si="500"/>
        <v>Angelina Galarza</v>
      </c>
      <c r="D4405" s="71" t="str" cm="1">
        <f t="array" ref="D4405">_xlfn.IFS(AK4405="1",CONCATENATE(C4405,"Regional"),AK4405="2",CONCATENATE(C4405,"Sectional"),AK4405="3",CONCATENATE(C4405,COUNTIF($C$1:C4405,C4405)))</f>
        <v>Angelina Galarza6</v>
      </c>
      <c r="E4405" s="66">
        <v>45176.513888888891</v>
      </c>
      <c r="F4405" t="s">
        <v>2388</v>
      </c>
      <c r="G4405" s="46">
        <v>15</v>
      </c>
      <c r="H4405" s="46">
        <v>56</v>
      </c>
      <c r="I4405" s="46">
        <v>11</v>
      </c>
      <c r="J4405" t="s">
        <v>165</v>
      </c>
      <c r="K4405" t="s">
        <v>90</v>
      </c>
      <c r="L4405" s="46">
        <v>2456</v>
      </c>
      <c r="M4405" s="46">
        <v>35</v>
      </c>
      <c r="N4405" s="46">
        <v>34.1</v>
      </c>
      <c r="O4405" s="46">
        <v>114</v>
      </c>
      <c r="P4405" s="46">
        <f t="shared" si="501"/>
        <v>1</v>
      </c>
      <c r="R4405" s="67" t="s">
        <v>1261</v>
      </c>
      <c r="S4405" s="67">
        <f>COUNTIF(Y$2:$Y$100,R4405)</f>
        <v>0</v>
      </c>
      <c r="V4405" s="67">
        <f t="shared" si="502"/>
        <v>0</v>
      </c>
      <c r="X4405"/>
      <c r="Y4405" s="67" t="str">
        <f t="shared" si="507"/>
        <v xml:space="preserve"> </v>
      </c>
      <c r="AB4405" t="s">
        <v>90</v>
      </c>
      <c r="AC4405" s="46">
        <v>2456</v>
      </c>
      <c r="AD4405" s="46">
        <v>35</v>
      </c>
      <c r="AE4405" s="46">
        <v>34.1</v>
      </c>
      <c r="AF4405" s="46">
        <v>114</v>
      </c>
      <c r="AH4405" s="70" t="str">
        <f t="shared" si="503"/>
        <v/>
      </c>
      <c r="AI4405" s="70" t="str">
        <f t="shared" si="504"/>
        <v/>
      </c>
      <c r="AJ4405" s="70" t="str">
        <f t="shared" si="505"/>
        <v>X</v>
      </c>
      <c r="AK4405" s="70" t="str" cm="1">
        <f t="array" ref="AK4405">_xlfn.IFS(AH4405&lt;&gt;"","1",AI4405&lt;&gt;"","2",AJ4405&lt;&gt;"","3")</f>
        <v>3</v>
      </c>
    </row>
    <row r="4406" spans="1:37" x14ac:dyDescent="0.25">
      <c r="A4406" t="s">
        <v>1875</v>
      </c>
      <c r="B4406" t="s">
        <v>835</v>
      </c>
      <c r="C4406" s="67" t="str">
        <f t="shared" si="500"/>
        <v>Cali Craig-Snell</v>
      </c>
      <c r="D4406" s="71" t="str" cm="1">
        <f t="array" ref="D4406">_xlfn.IFS(AK4406="1",CONCATENATE(C4406,"Regional"),AK4406="2",CONCATENATE(C4406,"Sectional"),AK4406="3",CONCATENATE(C4406,COUNTIF($C$1:C4406,C4406)))</f>
        <v>Cali Craig-Snell3</v>
      </c>
      <c r="E4406" s="66">
        <v>45176.513888888891</v>
      </c>
      <c r="F4406" t="s">
        <v>2388</v>
      </c>
      <c r="G4406" s="46">
        <v>15</v>
      </c>
      <c r="H4406" s="46">
        <v>58</v>
      </c>
      <c r="I4406" s="46">
        <v>12</v>
      </c>
      <c r="J4406" t="s">
        <v>165</v>
      </c>
      <c r="K4406" t="s">
        <v>90</v>
      </c>
      <c r="L4406" s="46">
        <v>2456</v>
      </c>
      <c r="M4406" s="46">
        <v>35</v>
      </c>
      <c r="N4406" s="46">
        <v>34.1</v>
      </c>
      <c r="O4406" s="46">
        <v>114</v>
      </c>
      <c r="P4406" s="46">
        <f t="shared" si="501"/>
        <v>1</v>
      </c>
      <c r="R4406" s="67" t="s">
        <v>2891</v>
      </c>
      <c r="S4406" s="67">
        <f>COUNTIF(Y$2:$Y$100,R4406)</f>
        <v>0</v>
      </c>
      <c r="V4406" s="67">
        <f t="shared" si="502"/>
        <v>0</v>
      </c>
      <c r="X4406"/>
      <c r="Y4406" s="67" t="str">
        <f t="shared" si="507"/>
        <v xml:space="preserve"> </v>
      </c>
      <c r="AB4406" t="s">
        <v>90</v>
      </c>
      <c r="AC4406" s="46">
        <v>2456</v>
      </c>
      <c r="AD4406" s="46">
        <v>35</v>
      </c>
      <c r="AE4406" s="46">
        <v>34.1</v>
      </c>
      <c r="AF4406" s="46">
        <v>114</v>
      </c>
      <c r="AH4406" s="70" t="str">
        <f t="shared" si="503"/>
        <v/>
      </c>
      <c r="AI4406" s="70" t="str">
        <f t="shared" si="504"/>
        <v/>
      </c>
      <c r="AJ4406" s="70" t="str">
        <f t="shared" si="505"/>
        <v>X</v>
      </c>
      <c r="AK4406" s="70" t="str" cm="1">
        <f t="array" ref="AK4406">_xlfn.IFS(AH4406&lt;&gt;"","1",AI4406&lt;&gt;"","2",AJ4406&lt;&gt;"","3")</f>
        <v>3</v>
      </c>
    </row>
    <row r="4407" spans="1:37" x14ac:dyDescent="0.25">
      <c r="A4407" t="s">
        <v>624</v>
      </c>
      <c r="B4407" t="s">
        <v>1873</v>
      </c>
      <c r="C4407" s="67" t="str">
        <f t="shared" si="500"/>
        <v>Tattum Groll</v>
      </c>
      <c r="D4407" s="71" t="str" cm="1">
        <f t="array" ref="D4407">_xlfn.IFS(AK4407="1",CONCATENATE(C4407,"Regional"),AK4407="2",CONCATENATE(C4407,"Sectional"),AK4407="3",CONCATENATE(C4407,COUNTIF($C$1:C4407,C4407)))</f>
        <v>Tattum Groll5</v>
      </c>
      <c r="E4407" s="66">
        <v>45176.513888888891</v>
      </c>
      <c r="F4407" t="s">
        <v>2388</v>
      </c>
      <c r="G4407" s="46">
        <v>15</v>
      </c>
      <c r="H4407" s="46">
        <v>64</v>
      </c>
      <c r="I4407" s="46">
        <v>13</v>
      </c>
      <c r="J4407" t="s">
        <v>165</v>
      </c>
      <c r="K4407" t="s">
        <v>90</v>
      </c>
      <c r="L4407" s="46">
        <v>2456</v>
      </c>
      <c r="M4407" s="46">
        <v>35</v>
      </c>
      <c r="N4407" s="46">
        <v>34.1</v>
      </c>
      <c r="O4407" s="46">
        <v>114</v>
      </c>
      <c r="P4407" s="46">
        <f t="shared" si="501"/>
        <v>1</v>
      </c>
      <c r="R4407" s="67" t="s">
        <v>2888</v>
      </c>
      <c r="S4407" s="67">
        <f>COUNTIF(Y$2:$Y$100,R4407)</f>
        <v>0</v>
      </c>
      <c r="V4407" s="67">
        <f t="shared" si="502"/>
        <v>0</v>
      </c>
      <c r="X4407"/>
      <c r="Y4407" s="67" t="str">
        <f t="shared" si="507"/>
        <v xml:space="preserve"> </v>
      </c>
      <c r="AB4407" t="s">
        <v>90</v>
      </c>
      <c r="AC4407" s="46">
        <v>2456</v>
      </c>
      <c r="AD4407" s="46">
        <v>35</v>
      </c>
      <c r="AE4407" s="46">
        <v>34.1</v>
      </c>
      <c r="AF4407" s="46">
        <v>114</v>
      </c>
      <c r="AH4407" s="70" t="str">
        <f t="shared" si="503"/>
        <v/>
      </c>
      <c r="AI4407" s="70" t="str">
        <f t="shared" si="504"/>
        <v/>
      </c>
      <c r="AJ4407" s="70" t="str">
        <f t="shared" si="505"/>
        <v>X</v>
      </c>
      <c r="AK4407" s="70" t="str" cm="1">
        <f t="array" ref="AK4407">_xlfn.IFS(AH4407&lt;&gt;"","1",AI4407&lt;&gt;"","2",AJ4407&lt;&gt;"","3")</f>
        <v>3</v>
      </c>
    </row>
    <row r="4408" spans="1:37" x14ac:dyDescent="0.25">
      <c r="A4408" t="s">
        <v>624</v>
      </c>
      <c r="B4408" t="s">
        <v>1638</v>
      </c>
      <c r="C4408" s="67" t="str">
        <f t="shared" si="500"/>
        <v>Kennady Groll</v>
      </c>
      <c r="D4408" s="71" t="str" cm="1">
        <f t="array" ref="D4408">_xlfn.IFS(AK4408="1",CONCATENATE(C4408,"Regional"),AK4408="2",CONCATENATE(C4408,"Sectional"),AK4408="3",CONCATENATE(C4408,COUNTIF($C$1:C4408,C4408)))</f>
        <v>Kennady Groll7</v>
      </c>
      <c r="E4408" s="66">
        <v>45176.513888888891</v>
      </c>
      <c r="F4408" t="s">
        <v>2388</v>
      </c>
      <c r="G4408" s="46">
        <v>15</v>
      </c>
      <c r="H4408" s="46">
        <v>65</v>
      </c>
      <c r="I4408" s="46">
        <v>14</v>
      </c>
      <c r="J4408" t="s">
        <v>165</v>
      </c>
      <c r="K4408" t="s">
        <v>90</v>
      </c>
      <c r="L4408" s="46">
        <v>2456</v>
      </c>
      <c r="M4408" s="46">
        <v>35</v>
      </c>
      <c r="N4408" s="46">
        <v>34.1</v>
      </c>
      <c r="O4408" s="46">
        <v>114</v>
      </c>
      <c r="P4408" s="46">
        <f t="shared" si="501"/>
        <v>1</v>
      </c>
      <c r="R4408" s="67" t="s">
        <v>2886</v>
      </c>
      <c r="S4408" s="67">
        <f>COUNTIF(Y$2:$Y$100,R4408)</f>
        <v>0</v>
      </c>
      <c r="V4408" s="67">
        <f t="shared" si="502"/>
        <v>0</v>
      </c>
      <c r="X4408"/>
      <c r="Y4408" s="67" t="str">
        <f t="shared" si="507"/>
        <v xml:space="preserve"> </v>
      </c>
      <c r="AB4408" t="s">
        <v>90</v>
      </c>
      <c r="AC4408" s="46">
        <v>2456</v>
      </c>
      <c r="AD4408" s="46">
        <v>35</v>
      </c>
      <c r="AE4408" s="46">
        <v>34.1</v>
      </c>
      <c r="AF4408" s="46">
        <v>114</v>
      </c>
      <c r="AH4408" s="70" t="str">
        <f t="shared" si="503"/>
        <v/>
      </c>
      <c r="AI4408" s="70" t="str">
        <f t="shared" si="504"/>
        <v/>
      </c>
      <c r="AJ4408" s="70" t="str">
        <f t="shared" si="505"/>
        <v>X</v>
      </c>
      <c r="AK4408" s="70" t="str" cm="1">
        <f t="array" ref="AK4408">_xlfn.IFS(AH4408&lt;&gt;"","1",AI4408&lt;&gt;"","2",AJ4408&lt;&gt;"","3")</f>
        <v>3</v>
      </c>
    </row>
    <row r="4409" spans="1:37" x14ac:dyDescent="0.25">
      <c r="A4409" t="s">
        <v>626</v>
      </c>
      <c r="B4409" t="s">
        <v>1639</v>
      </c>
      <c r="C4409" s="67" t="str">
        <f t="shared" si="500"/>
        <v>Alison Busler</v>
      </c>
      <c r="D4409" s="71" t="str" cm="1">
        <f t="array" ref="D4409">_xlfn.IFS(AK4409="1",CONCATENATE(C4409,"Regional"),AK4409="2",CONCATENATE(C4409,"Sectional"),AK4409="3",CONCATENATE(C4409,COUNTIF($C$1:C4409,C4409)))</f>
        <v>Alison Busler7</v>
      </c>
      <c r="E4409" s="66">
        <v>45176.513888888891</v>
      </c>
      <c r="F4409" t="s">
        <v>2388</v>
      </c>
      <c r="G4409" s="46">
        <v>15</v>
      </c>
      <c r="H4409" s="46">
        <v>69</v>
      </c>
      <c r="I4409" s="46">
        <v>15</v>
      </c>
      <c r="J4409" t="s">
        <v>165</v>
      </c>
      <c r="K4409" t="s">
        <v>90</v>
      </c>
      <c r="L4409" s="46">
        <v>2456</v>
      </c>
      <c r="M4409" s="46">
        <v>35</v>
      </c>
      <c r="N4409" s="46">
        <v>34.1</v>
      </c>
      <c r="O4409" s="46">
        <v>114</v>
      </c>
      <c r="P4409" s="46">
        <f t="shared" si="501"/>
        <v>1</v>
      </c>
      <c r="R4409" s="67" t="s">
        <v>2887</v>
      </c>
      <c r="S4409" s="67">
        <f>COUNTIF(Y$2:$Y$100,R4409)</f>
        <v>0</v>
      </c>
      <c r="V4409" s="67">
        <f t="shared" si="502"/>
        <v>0</v>
      </c>
      <c r="X4409"/>
      <c r="Y4409" s="67" t="str">
        <f t="shared" si="507"/>
        <v xml:space="preserve"> </v>
      </c>
      <c r="AB4409" t="s">
        <v>90</v>
      </c>
      <c r="AC4409" s="46">
        <v>2456</v>
      </c>
      <c r="AD4409" s="46">
        <v>35</v>
      </c>
      <c r="AE4409" s="46">
        <v>34.1</v>
      </c>
      <c r="AF4409" s="46">
        <v>114</v>
      </c>
      <c r="AH4409" s="70" t="str">
        <f t="shared" si="503"/>
        <v/>
      </c>
      <c r="AI4409" s="70" t="str">
        <f t="shared" si="504"/>
        <v/>
      </c>
      <c r="AJ4409" s="70" t="str">
        <f t="shared" si="505"/>
        <v>X</v>
      </c>
      <c r="AK4409" s="70" t="str" cm="1">
        <f t="array" ref="AK4409">_xlfn.IFS(AH4409&lt;&gt;"","1",AI4409&lt;&gt;"","2",AJ4409&lt;&gt;"","3")</f>
        <v>3</v>
      </c>
    </row>
    <row r="4410" spans="1:37" x14ac:dyDescent="0.25">
      <c r="A4410" t="s">
        <v>2041</v>
      </c>
      <c r="B4410" t="s">
        <v>380</v>
      </c>
      <c r="C4410" s="67" t="str">
        <f t="shared" si="500"/>
        <v>Amelia Eiting</v>
      </c>
      <c r="D4410" s="71" t="str" cm="1">
        <f t="array" ref="D4410">_xlfn.IFS(AK4410="1",CONCATENATE(C4410,"Regional"),AK4410="2",CONCATENATE(C4410,"Sectional"),AK4410="3",CONCATENATE(C4410,COUNTIF($C$1:C4410,C4410)))</f>
        <v>Amelia Eiting3</v>
      </c>
      <c r="E4410" s="66">
        <v>45176.541666666664</v>
      </c>
      <c r="F4410" t="s">
        <v>2467</v>
      </c>
      <c r="G4410" s="46">
        <v>11</v>
      </c>
      <c r="H4410" s="46">
        <v>52</v>
      </c>
      <c r="I4410" s="46">
        <v>1</v>
      </c>
      <c r="J4410" t="s">
        <v>138</v>
      </c>
      <c r="K4410" t="s">
        <v>90</v>
      </c>
      <c r="L4410" s="46">
        <v>2546</v>
      </c>
      <c r="M4410" s="46">
        <v>35</v>
      </c>
      <c r="N4410" s="46">
        <v>34.5</v>
      </c>
      <c r="O4410" s="46">
        <v>118</v>
      </c>
      <c r="P4410" s="46">
        <f t="shared" si="501"/>
        <v>1</v>
      </c>
      <c r="R4410" s="67" t="s">
        <v>3060</v>
      </c>
      <c r="S4410" s="67">
        <f>COUNTIF(Y$2:$Y$100,R4410)</f>
        <v>0</v>
      </c>
      <c r="V4410" s="67">
        <f t="shared" si="502"/>
        <v>0</v>
      </c>
      <c r="X4410"/>
      <c r="Y4410" s="67" t="str">
        <f t="shared" si="507"/>
        <v xml:space="preserve"> </v>
      </c>
      <c r="AB4410" t="s">
        <v>90</v>
      </c>
      <c r="AC4410" s="46">
        <v>2546</v>
      </c>
      <c r="AD4410" s="46">
        <v>35</v>
      </c>
      <c r="AE4410" s="46">
        <v>34.5</v>
      </c>
      <c r="AF4410" s="46">
        <v>118</v>
      </c>
      <c r="AH4410" s="70" t="str">
        <f t="shared" si="503"/>
        <v/>
      </c>
      <c r="AI4410" s="70" t="str">
        <f t="shared" si="504"/>
        <v/>
      </c>
      <c r="AJ4410" s="70" t="str">
        <f t="shared" si="505"/>
        <v>X</v>
      </c>
      <c r="AK4410" s="70" t="str" cm="1">
        <f t="array" ref="AK4410">_xlfn.IFS(AH4410&lt;&gt;"","1",AI4410&lt;&gt;"","2",AJ4410&lt;&gt;"","3")</f>
        <v>3</v>
      </c>
    </row>
    <row r="4411" spans="1:37" x14ac:dyDescent="0.25">
      <c r="A4411" t="s">
        <v>2042</v>
      </c>
      <c r="B4411" t="s">
        <v>599</v>
      </c>
      <c r="C4411" s="67" t="str">
        <f t="shared" si="500"/>
        <v>Grace Jansen</v>
      </c>
      <c r="D4411" s="71" t="str" cm="1">
        <f t="array" ref="D4411">_xlfn.IFS(AK4411="1",CONCATENATE(C4411,"Regional"),AK4411="2",CONCATENATE(C4411,"Sectional"),AK4411="3",CONCATENATE(C4411,COUNTIF($C$1:C4411,C4411)))</f>
        <v>Grace Jansen3</v>
      </c>
      <c r="E4411" s="66">
        <v>45176.541666666664</v>
      </c>
      <c r="F4411" t="s">
        <v>2467</v>
      </c>
      <c r="G4411" s="46">
        <v>11</v>
      </c>
      <c r="H4411" s="46">
        <v>53</v>
      </c>
      <c r="I4411" s="46">
        <v>2</v>
      </c>
      <c r="J4411" t="s">
        <v>138</v>
      </c>
      <c r="K4411" t="s">
        <v>90</v>
      </c>
      <c r="L4411" s="46">
        <v>2546</v>
      </c>
      <c r="M4411" s="46">
        <v>35</v>
      </c>
      <c r="N4411" s="46">
        <v>34.5</v>
      </c>
      <c r="O4411" s="46">
        <v>118</v>
      </c>
      <c r="P4411" s="46">
        <f t="shared" si="501"/>
        <v>1</v>
      </c>
      <c r="R4411" s="67" t="s">
        <v>3061</v>
      </c>
      <c r="S4411" s="67">
        <f>COUNTIF(Y$2:$Y$100,R4411)</f>
        <v>0</v>
      </c>
      <c r="V4411" s="67">
        <f t="shared" si="502"/>
        <v>0</v>
      </c>
      <c r="X4411"/>
      <c r="Y4411" s="67" t="str">
        <f t="shared" si="507"/>
        <v xml:space="preserve"> </v>
      </c>
      <c r="AB4411" t="s">
        <v>90</v>
      </c>
      <c r="AC4411" s="46">
        <v>2546</v>
      </c>
      <c r="AD4411" s="46">
        <v>35</v>
      </c>
      <c r="AE4411" s="46">
        <v>34.5</v>
      </c>
      <c r="AF4411" s="46">
        <v>118</v>
      </c>
      <c r="AH4411" s="70" t="str">
        <f t="shared" si="503"/>
        <v/>
      </c>
      <c r="AI4411" s="70" t="str">
        <f t="shared" si="504"/>
        <v/>
      </c>
      <c r="AJ4411" s="70" t="str">
        <f t="shared" si="505"/>
        <v>X</v>
      </c>
      <c r="AK4411" s="70" t="str" cm="1">
        <f t="array" ref="AK4411">_xlfn.IFS(AH4411&lt;&gt;"","1",AI4411&lt;&gt;"","2",AJ4411&lt;&gt;"","3")</f>
        <v>3</v>
      </c>
    </row>
    <row r="4412" spans="1:37" x14ac:dyDescent="0.25">
      <c r="A4412" t="s">
        <v>2043</v>
      </c>
      <c r="B4412" t="s">
        <v>709</v>
      </c>
      <c r="C4412" s="67" t="str">
        <f t="shared" si="500"/>
        <v>McKenna Cichy</v>
      </c>
      <c r="D4412" s="71" t="str" cm="1">
        <f t="array" ref="D4412">_xlfn.IFS(AK4412="1",CONCATENATE(C4412,"Regional"),AK4412="2",CONCATENATE(C4412,"Sectional"),AK4412="3",CONCATENATE(C4412,COUNTIF($C$1:C4412,C4412)))</f>
        <v>McKenna Cichy3</v>
      </c>
      <c r="E4412" s="66">
        <v>45176.541666666664</v>
      </c>
      <c r="F4412" t="s">
        <v>2467</v>
      </c>
      <c r="G4412" s="46">
        <v>11</v>
      </c>
      <c r="H4412" s="46">
        <v>53</v>
      </c>
      <c r="I4412" s="46">
        <v>2</v>
      </c>
      <c r="J4412" t="s">
        <v>138</v>
      </c>
      <c r="K4412" t="s">
        <v>90</v>
      </c>
      <c r="L4412" s="46">
        <v>2546</v>
      </c>
      <c r="M4412" s="46">
        <v>35</v>
      </c>
      <c r="N4412" s="46">
        <v>34.5</v>
      </c>
      <c r="O4412" s="46">
        <v>118</v>
      </c>
      <c r="P4412" s="46">
        <f t="shared" si="501"/>
        <v>1</v>
      </c>
      <c r="R4412" s="67" t="s">
        <v>3062</v>
      </c>
      <c r="S4412" s="67">
        <f>COUNTIF(Y$2:$Y$100,R4412)</f>
        <v>0</v>
      </c>
      <c r="V4412" s="67">
        <f t="shared" si="502"/>
        <v>0</v>
      </c>
      <c r="X4412"/>
      <c r="Y4412" s="67" t="str">
        <f t="shared" si="507"/>
        <v xml:space="preserve"> </v>
      </c>
      <c r="AB4412" t="s">
        <v>90</v>
      </c>
      <c r="AC4412" s="46">
        <v>2546</v>
      </c>
      <c r="AD4412" s="46">
        <v>35</v>
      </c>
      <c r="AE4412" s="46">
        <v>34.5</v>
      </c>
      <c r="AF4412" s="46">
        <v>118</v>
      </c>
      <c r="AH4412" s="70" t="str">
        <f t="shared" si="503"/>
        <v/>
      </c>
      <c r="AI4412" s="70" t="str">
        <f t="shared" si="504"/>
        <v/>
      </c>
      <c r="AJ4412" s="70" t="str">
        <f t="shared" si="505"/>
        <v>X</v>
      </c>
      <c r="AK4412" s="70" t="str" cm="1">
        <f t="array" ref="AK4412">_xlfn.IFS(AH4412&lt;&gt;"","1",AI4412&lt;&gt;"","2",AJ4412&lt;&gt;"","3")</f>
        <v>3</v>
      </c>
    </row>
    <row r="4413" spans="1:37" x14ac:dyDescent="0.25">
      <c r="A4413" t="s">
        <v>2044</v>
      </c>
      <c r="B4413" t="s">
        <v>543</v>
      </c>
      <c r="C4413" s="67" t="str">
        <f t="shared" si="500"/>
        <v>Brooke Beahm</v>
      </c>
      <c r="D4413" s="71" t="str" cm="1">
        <f t="array" ref="D4413">_xlfn.IFS(AK4413="1",CONCATENATE(C4413,"Regional"),AK4413="2",CONCATENATE(C4413,"Sectional"),AK4413="3",CONCATENATE(C4413,COUNTIF($C$1:C4413,C4413)))</f>
        <v>Brooke Beahm3</v>
      </c>
      <c r="E4413" s="66">
        <v>45176.541666666664</v>
      </c>
      <c r="F4413" t="s">
        <v>2467</v>
      </c>
      <c r="G4413" s="46">
        <v>11</v>
      </c>
      <c r="H4413" s="46">
        <v>53</v>
      </c>
      <c r="I4413" s="46">
        <v>2</v>
      </c>
      <c r="J4413" t="s">
        <v>138</v>
      </c>
      <c r="K4413" t="s">
        <v>90</v>
      </c>
      <c r="L4413" s="46">
        <v>2546</v>
      </c>
      <c r="M4413" s="46">
        <v>35</v>
      </c>
      <c r="N4413" s="46">
        <v>34.5</v>
      </c>
      <c r="O4413" s="46">
        <v>118</v>
      </c>
      <c r="P4413" s="46">
        <f t="shared" si="501"/>
        <v>1</v>
      </c>
      <c r="R4413" s="67" t="s">
        <v>3063</v>
      </c>
      <c r="S4413" s="67">
        <f>COUNTIF(Y$2:$Y$100,R4413)</f>
        <v>0</v>
      </c>
      <c r="V4413" s="67">
        <f t="shared" si="502"/>
        <v>0</v>
      </c>
      <c r="X4413"/>
      <c r="Y4413" s="67" t="str">
        <f t="shared" si="507"/>
        <v xml:space="preserve"> </v>
      </c>
      <c r="AB4413" t="s">
        <v>90</v>
      </c>
      <c r="AC4413" s="46">
        <v>2546</v>
      </c>
      <c r="AD4413" s="46">
        <v>35</v>
      </c>
      <c r="AE4413" s="46">
        <v>34.5</v>
      </c>
      <c r="AF4413" s="46">
        <v>118</v>
      </c>
      <c r="AH4413" s="70" t="str">
        <f t="shared" si="503"/>
        <v/>
      </c>
      <c r="AI4413" s="70" t="str">
        <f t="shared" si="504"/>
        <v/>
      </c>
      <c r="AJ4413" s="70" t="str">
        <f t="shared" si="505"/>
        <v>X</v>
      </c>
      <c r="AK4413" s="70" t="str" cm="1">
        <f t="array" ref="AK4413">_xlfn.IFS(AH4413&lt;&gt;"","1",AI4413&lt;&gt;"","2",AJ4413&lt;&gt;"","3")</f>
        <v>3</v>
      </c>
    </row>
    <row r="4414" spans="1:37" x14ac:dyDescent="0.25">
      <c r="A4414" t="s">
        <v>2045</v>
      </c>
      <c r="B4414" t="s">
        <v>381</v>
      </c>
      <c r="C4414" s="67" t="str">
        <f t="shared" si="500"/>
        <v>Whitney Derricks</v>
      </c>
      <c r="D4414" s="71" t="str" cm="1">
        <f t="array" ref="D4414">_xlfn.IFS(AK4414="1",CONCATENATE(C4414,"Regional"),AK4414="2",CONCATENATE(C4414,"Sectional"),AK4414="3",CONCATENATE(C4414,COUNTIF($C$1:C4414,C4414)))</f>
        <v>Whitney Derricks1</v>
      </c>
      <c r="E4414" s="66">
        <v>45176.541666666664</v>
      </c>
      <c r="F4414" t="s">
        <v>2467</v>
      </c>
      <c r="G4414" s="46">
        <v>11</v>
      </c>
      <c r="H4414" s="46">
        <v>54</v>
      </c>
      <c r="I4414" s="46">
        <v>5</v>
      </c>
      <c r="J4414" t="s">
        <v>138</v>
      </c>
      <c r="K4414" t="s">
        <v>90</v>
      </c>
      <c r="L4414" s="46">
        <v>2546</v>
      </c>
      <c r="M4414" s="46">
        <v>35</v>
      </c>
      <c r="N4414" s="46">
        <v>34.5</v>
      </c>
      <c r="O4414" s="46">
        <v>118</v>
      </c>
      <c r="P4414" s="46">
        <f t="shared" si="501"/>
        <v>1</v>
      </c>
      <c r="R4414" s="67" t="s">
        <v>3064</v>
      </c>
      <c r="S4414" s="67">
        <f>COUNTIF(Y$2:$Y$100,R4414)</f>
        <v>0</v>
      </c>
      <c r="V4414" s="67">
        <f t="shared" si="502"/>
        <v>0</v>
      </c>
      <c r="X4414"/>
      <c r="Y4414" s="67" t="str">
        <f t="shared" si="507"/>
        <v xml:space="preserve"> </v>
      </c>
      <c r="AB4414" t="s">
        <v>90</v>
      </c>
      <c r="AC4414" s="46">
        <v>2546</v>
      </c>
      <c r="AD4414" s="46">
        <v>35</v>
      </c>
      <c r="AE4414" s="46">
        <v>34.5</v>
      </c>
      <c r="AF4414" s="46">
        <v>118</v>
      </c>
      <c r="AH4414" s="70" t="str">
        <f t="shared" si="503"/>
        <v/>
      </c>
      <c r="AI4414" s="70" t="str">
        <f t="shared" si="504"/>
        <v/>
      </c>
      <c r="AJ4414" s="70" t="str">
        <f t="shared" si="505"/>
        <v>X</v>
      </c>
      <c r="AK4414" s="70" t="str" cm="1">
        <f t="array" ref="AK4414">_xlfn.IFS(AH4414&lt;&gt;"","1",AI4414&lt;&gt;"","2",AJ4414&lt;&gt;"","3")</f>
        <v>3</v>
      </c>
    </row>
    <row r="4415" spans="1:37" x14ac:dyDescent="0.25">
      <c r="A4415" t="s">
        <v>2046</v>
      </c>
      <c r="B4415" t="s">
        <v>1087</v>
      </c>
      <c r="C4415" s="67" t="str">
        <f t="shared" si="500"/>
        <v>Gracie Hank</v>
      </c>
      <c r="D4415" s="71" t="str" cm="1">
        <f t="array" ref="D4415">_xlfn.IFS(AK4415="1",CONCATENATE(C4415,"Regional"),AK4415="2",CONCATENATE(C4415,"Sectional"),AK4415="3",CONCATENATE(C4415,COUNTIF($C$1:C4415,C4415)))</f>
        <v>Gracie Hank3</v>
      </c>
      <c r="E4415" s="66">
        <v>45176.541666666664</v>
      </c>
      <c r="F4415" t="s">
        <v>2467</v>
      </c>
      <c r="G4415" s="46">
        <v>11</v>
      </c>
      <c r="H4415" s="46">
        <v>55</v>
      </c>
      <c r="I4415" s="46">
        <v>6</v>
      </c>
      <c r="J4415" t="s">
        <v>138</v>
      </c>
      <c r="K4415" t="s">
        <v>90</v>
      </c>
      <c r="L4415" s="46">
        <v>2546</v>
      </c>
      <c r="M4415" s="46">
        <v>35</v>
      </c>
      <c r="N4415" s="46">
        <v>34.5</v>
      </c>
      <c r="O4415" s="46">
        <v>118</v>
      </c>
      <c r="P4415" s="46">
        <f t="shared" si="501"/>
        <v>1</v>
      </c>
      <c r="R4415" s="67" t="s">
        <v>3065</v>
      </c>
      <c r="S4415" s="67">
        <f>COUNTIF(Y$2:$Y$100,R4415)</f>
        <v>0</v>
      </c>
      <c r="V4415" s="67">
        <f t="shared" si="502"/>
        <v>0</v>
      </c>
      <c r="X4415"/>
      <c r="Y4415" s="67" t="str">
        <f t="shared" si="507"/>
        <v xml:space="preserve"> </v>
      </c>
      <c r="AB4415" t="s">
        <v>90</v>
      </c>
      <c r="AC4415" s="46">
        <v>2546</v>
      </c>
      <c r="AD4415" s="46">
        <v>35</v>
      </c>
      <c r="AE4415" s="46">
        <v>34.5</v>
      </c>
      <c r="AF4415" s="46">
        <v>118</v>
      </c>
      <c r="AH4415" s="70" t="str">
        <f t="shared" si="503"/>
        <v/>
      </c>
      <c r="AI4415" s="70" t="str">
        <f t="shared" si="504"/>
        <v/>
      </c>
      <c r="AJ4415" s="70" t="str">
        <f t="shared" si="505"/>
        <v>X</v>
      </c>
      <c r="AK4415" s="70" t="str" cm="1">
        <f t="array" ref="AK4415">_xlfn.IFS(AH4415&lt;&gt;"","1",AI4415&lt;&gt;"","2",AJ4415&lt;&gt;"","3")</f>
        <v>3</v>
      </c>
    </row>
    <row r="4416" spans="1:37" x14ac:dyDescent="0.25">
      <c r="A4416" t="s">
        <v>358</v>
      </c>
      <c r="B4416" t="s">
        <v>660</v>
      </c>
      <c r="C4416" s="67" t="str">
        <f t="shared" si="500"/>
        <v>Ashlyn Schultz</v>
      </c>
      <c r="D4416" s="71" t="str" cm="1">
        <f t="array" ref="D4416">_xlfn.IFS(AK4416="1",CONCATENATE(C4416,"Regional"),AK4416="2",CONCATENATE(C4416,"Sectional"),AK4416="3",CONCATENATE(C4416,COUNTIF($C$1:C4416,C4416)))</f>
        <v>Ashlyn Schultz1</v>
      </c>
      <c r="E4416" s="66">
        <v>45176.541666666664</v>
      </c>
      <c r="F4416" t="s">
        <v>2467</v>
      </c>
      <c r="G4416" s="46">
        <v>11</v>
      </c>
      <c r="H4416" s="46">
        <v>55</v>
      </c>
      <c r="I4416" s="46">
        <v>6</v>
      </c>
      <c r="J4416" t="s">
        <v>138</v>
      </c>
      <c r="K4416" t="s">
        <v>90</v>
      </c>
      <c r="L4416" s="46">
        <v>2546</v>
      </c>
      <c r="M4416" s="46">
        <v>35</v>
      </c>
      <c r="N4416" s="46">
        <v>34.5</v>
      </c>
      <c r="O4416" s="46">
        <v>118</v>
      </c>
      <c r="P4416" s="46">
        <f t="shared" si="501"/>
        <v>1</v>
      </c>
      <c r="R4416" s="67" t="s">
        <v>3066</v>
      </c>
      <c r="S4416" s="67">
        <f>COUNTIF(Y$2:$Y$100,R4416)</f>
        <v>0</v>
      </c>
      <c r="V4416" s="67">
        <f t="shared" si="502"/>
        <v>0</v>
      </c>
      <c r="X4416"/>
      <c r="Y4416" s="67" t="str">
        <f t="shared" si="507"/>
        <v xml:space="preserve"> </v>
      </c>
      <c r="AB4416" t="s">
        <v>90</v>
      </c>
      <c r="AC4416" s="46">
        <v>2546</v>
      </c>
      <c r="AD4416" s="46">
        <v>35</v>
      </c>
      <c r="AE4416" s="46">
        <v>34.5</v>
      </c>
      <c r="AF4416" s="46">
        <v>118</v>
      </c>
      <c r="AH4416" s="70" t="str">
        <f t="shared" si="503"/>
        <v/>
      </c>
      <c r="AI4416" s="70" t="str">
        <f t="shared" si="504"/>
        <v/>
      </c>
      <c r="AJ4416" s="70" t="str">
        <f t="shared" si="505"/>
        <v>X</v>
      </c>
      <c r="AK4416" s="70" t="str" cm="1">
        <f t="array" ref="AK4416">_xlfn.IFS(AH4416&lt;&gt;"","1",AI4416&lt;&gt;"","2",AJ4416&lt;&gt;"","3")</f>
        <v>3</v>
      </c>
    </row>
    <row r="4417" spans="1:37" x14ac:dyDescent="0.25">
      <c r="A4417" t="s">
        <v>2047</v>
      </c>
      <c r="B4417" t="s">
        <v>776</v>
      </c>
      <c r="C4417" s="67" t="str">
        <f t="shared" si="500"/>
        <v>Kendall Hengst</v>
      </c>
      <c r="D4417" s="71" t="str" cm="1">
        <f t="array" ref="D4417">_xlfn.IFS(AK4417="1",CONCATENATE(C4417,"Regional"),AK4417="2",CONCATENATE(C4417,"Sectional"),AK4417="3",CONCATENATE(C4417,COUNTIF($C$1:C4417,C4417)))</f>
        <v>Kendall Hengst3</v>
      </c>
      <c r="E4417" s="66">
        <v>45176.541666666664</v>
      </c>
      <c r="F4417" t="s">
        <v>2467</v>
      </c>
      <c r="G4417" s="46">
        <v>11</v>
      </c>
      <c r="H4417" s="46">
        <v>57</v>
      </c>
      <c r="I4417" s="46">
        <v>8</v>
      </c>
      <c r="J4417" t="s">
        <v>138</v>
      </c>
      <c r="K4417" t="s">
        <v>90</v>
      </c>
      <c r="L4417" s="46">
        <v>2546</v>
      </c>
      <c r="M4417" s="46">
        <v>35</v>
      </c>
      <c r="N4417" s="46">
        <v>34.5</v>
      </c>
      <c r="O4417" s="46">
        <v>118</v>
      </c>
      <c r="P4417" s="46">
        <f t="shared" si="501"/>
        <v>1</v>
      </c>
      <c r="R4417" s="67" t="s">
        <v>3067</v>
      </c>
      <c r="S4417" s="67">
        <f>COUNTIF(Y$2:$Y$100,R4417)</f>
        <v>0</v>
      </c>
      <c r="V4417" s="67">
        <f t="shared" si="502"/>
        <v>0</v>
      </c>
      <c r="X4417"/>
      <c r="Y4417" s="67" t="str">
        <f t="shared" si="507"/>
        <v xml:space="preserve"> </v>
      </c>
      <c r="AB4417" t="s">
        <v>90</v>
      </c>
      <c r="AC4417" s="46">
        <v>2546</v>
      </c>
      <c r="AD4417" s="46">
        <v>35</v>
      </c>
      <c r="AE4417" s="46">
        <v>34.5</v>
      </c>
      <c r="AF4417" s="46">
        <v>118</v>
      </c>
      <c r="AH4417" s="70" t="str">
        <f t="shared" si="503"/>
        <v/>
      </c>
      <c r="AI4417" s="70" t="str">
        <f t="shared" si="504"/>
        <v/>
      </c>
      <c r="AJ4417" s="70" t="str">
        <f t="shared" si="505"/>
        <v>X</v>
      </c>
      <c r="AK4417" s="70" t="str" cm="1">
        <f t="array" ref="AK4417">_xlfn.IFS(AH4417&lt;&gt;"","1",AI4417&lt;&gt;"","2",AJ4417&lt;&gt;"","3")</f>
        <v>3</v>
      </c>
    </row>
    <row r="4418" spans="1:37" x14ac:dyDescent="0.25">
      <c r="A4418" t="s">
        <v>2048</v>
      </c>
      <c r="B4418" t="s">
        <v>2049</v>
      </c>
      <c r="C4418" s="67" t="str">
        <f t="shared" ref="C4418:C4481" si="508">CONCATENATE(B4418," ",A4418)</f>
        <v>Dana Detrie</v>
      </c>
      <c r="D4418" s="71" t="str" cm="1">
        <f t="array" ref="D4418">_xlfn.IFS(AK4418="1",CONCATENATE(C4418,"Regional"),AK4418="2",CONCATENATE(C4418,"Sectional"),AK4418="3",CONCATENATE(C4418,COUNTIF($C$1:C4418,C4418)))</f>
        <v>Dana Detrie1</v>
      </c>
      <c r="E4418" s="66">
        <v>45176.541666666664</v>
      </c>
      <c r="F4418" t="s">
        <v>2467</v>
      </c>
      <c r="G4418" s="46">
        <v>11</v>
      </c>
      <c r="H4418" s="46">
        <v>57</v>
      </c>
      <c r="I4418" s="46">
        <v>8</v>
      </c>
      <c r="J4418" t="s">
        <v>138</v>
      </c>
      <c r="K4418" t="s">
        <v>90</v>
      </c>
      <c r="L4418" s="46">
        <v>2546</v>
      </c>
      <c r="M4418" s="46">
        <v>35</v>
      </c>
      <c r="N4418" s="46">
        <v>34.5</v>
      </c>
      <c r="O4418" s="46">
        <v>118</v>
      </c>
      <c r="P4418" s="46">
        <f t="shared" ref="P4418:P4481" si="509">IF(L4418&gt;4000,2,1)</f>
        <v>1</v>
      </c>
      <c r="R4418" s="67" t="s">
        <v>3068</v>
      </c>
      <c r="S4418" s="67">
        <f>COUNTIF(Y$2:$Y$100,R4418)</f>
        <v>0</v>
      </c>
      <c r="V4418" s="67">
        <f t="shared" ref="V4418:V4481" si="510">COUNTIF(R4418:R7041,Y4418)</f>
        <v>0</v>
      </c>
      <c r="X4418"/>
      <c r="Y4418" s="67" t="str">
        <f t="shared" si="507"/>
        <v xml:space="preserve"> </v>
      </c>
      <c r="AB4418" t="s">
        <v>90</v>
      </c>
      <c r="AC4418" s="46">
        <v>2546</v>
      </c>
      <c r="AD4418" s="46">
        <v>35</v>
      </c>
      <c r="AE4418" s="46">
        <v>34.5</v>
      </c>
      <c r="AF4418" s="46">
        <v>118</v>
      </c>
      <c r="AH4418" s="70" t="str">
        <f t="shared" ref="AH4418:AH4481" si="511">IF(ISNUMBER(SEARCH("regional",$F4418)),$F4418,"")</f>
        <v/>
      </c>
      <c r="AI4418" s="70" t="str">
        <f t="shared" ref="AI4418:AI4481" si="512">IF(ISNUMBER(SEARCH("sectional",$F4418)),$F4418,"")</f>
        <v/>
      </c>
      <c r="AJ4418" s="70" t="str">
        <f t="shared" ref="AJ4418:AJ4481" si="513">IF(AND(AH4418="",AI4418=""),"X","")</f>
        <v>X</v>
      </c>
      <c r="AK4418" s="70" t="str" cm="1">
        <f t="array" ref="AK4418">_xlfn.IFS(AH4418&lt;&gt;"","1",AI4418&lt;&gt;"","2",AJ4418&lt;&gt;"","3")</f>
        <v>3</v>
      </c>
    </row>
    <row r="4419" spans="1:37" x14ac:dyDescent="0.25">
      <c r="A4419" t="s">
        <v>2050</v>
      </c>
      <c r="B4419" t="s">
        <v>431</v>
      </c>
      <c r="C4419" s="67" t="str">
        <f t="shared" si="508"/>
        <v>Paige Vogel</v>
      </c>
      <c r="D4419" s="71" t="str" cm="1">
        <f t="array" ref="D4419">_xlfn.IFS(AK4419="1",CONCATENATE(C4419,"Regional"),AK4419="2",CONCATENATE(C4419,"Sectional"),AK4419="3",CONCATENATE(C4419,COUNTIF($C$1:C4419,C4419)))</f>
        <v>Paige Vogel1</v>
      </c>
      <c r="E4419" s="66">
        <v>45176.541666666664</v>
      </c>
      <c r="F4419" t="s">
        <v>2467</v>
      </c>
      <c r="G4419" s="46">
        <v>11</v>
      </c>
      <c r="H4419" s="46">
        <v>62</v>
      </c>
      <c r="I4419" s="46">
        <v>10</v>
      </c>
      <c r="J4419" t="s">
        <v>138</v>
      </c>
      <c r="K4419" t="s">
        <v>90</v>
      </c>
      <c r="L4419" s="46">
        <v>2546</v>
      </c>
      <c r="M4419" s="46">
        <v>35</v>
      </c>
      <c r="N4419" s="46">
        <v>34.5</v>
      </c>
      <c r="O4419" s="46">
        <v>118</v>
      </c>
      <c r="P4419" s="46">
        <f t="shared" si="509"/>
        <v>1</v>
      </c>
      <c r="R4419" s="67" t="s">
        <v>3069</v>
      </c>
      <c r="S4419" s="67">
        <f>COUNTIF(Y$2:$Y$100,R4419)</f>
        <v>0</v>
      </c>
      <c r="V4419" s="67">
        <f t="shared" si="510"/>
        <v>0</v>
      </c>
      <c r="X4419"/>
      <c r="Y4419" s="67" t="str">
        <f t="shared" si="507"/>
        <v xml:space="preserve"> </v>
      </c>
      <c r="AB4419" t="s">
        <v>90</v>
      </c>
      <c r="AC4419" s="46">
        <v>2546</v>
      </c>
      <c r="AD4419" s="46">
        <v>35</v>
      </c>
      <c r="AE4419" s="46">
        <v>34.5</v>
      </c>
      <c r="AF4419" s="46">
        <v>118</v>
      </c>
      <c r="AH4419" s="70" t="str">
        <f t="shared" si="511"/>
        <v/>
      </c>
      <c r="AI4419" s="70" t="str">
        <f t="shared" si="512"/>
        <v/>
      </c>
      <c r="AJ4419" s="70" t="str">
        <f t="shared" si="513"/>
        <v>X</v>
      </c>
      <c r="AK4419" s="70" t="str" cm="1">
        <f t="array" ref="AK4419">_xlfn.IFS(AH4419&lt;&gt;"","1",AI4419&lt;&gt;"","2",AJ4419&lt;&gt;"","3")</f>
        <v>3</v>
      </c>
    </row>
    <row r="4420" spans="1:37" x14ac:dyDescent="0.25">
      <c r="A4420" t="s">
        <v>2051</v>
      </c>
      <c r="B4420" t="s">
        <v>582</v>
      </c>
      <c r="C4420" s="67" t="str">
        <f t="shared" si="508"/>
        <v>Katelyn Shedlosky</v>
      </c>
      <c r="D4420" s="71" t="str" cm="1">
        <f t="array" ref="D4420">_xlfn.IFS(AK4420="1",CONCATENATE(C4420,"Regional"),AK4420="2",CONCATENATE(C4420,"Sectional"),AK4420="3",CONCATENATE(C4420,COUNTIF($C$1:C4420,C4420)))</f>
        <v>Katelyn Shedlosky1</v>
      </c>
      <c r="E4420" s="66">
        <v>45176.541666666664</v>
      </c>
      <c r="F4420" t="s">
        <v>2467</v>
      </c>
      <c r="G4420" s="46">
        <v>11</v>
      </c>
      <c r="H4420" s="46">
        <v>62</v>
      </c>
      <c r="I4420" s="46">
        <v>10</v>
      </c>
      <c r="J4420" t="s">
        <v>138</v>
      </c>
      <c r="K4420" t="s">
        <v>90</v>
      </c>
      <c r="L4420" s="46">
        <v>2546</v>
      </c>
      <c r="M4420" s="46">
        <v>35</v>
      </c>
      <c r="N4420" s="46">
        <v>34.5</v>
      </c>
      <c r="O4420" s="46">
        <v>118</v>
      </c>
      <c r="P4420" s="46">
        <f t="shared" si="509"/>
        <v>1</v>
      </c>
      <c r="R4420" s="67" t="s">
        <v>3070</v>
      </c>
      <c r="S4420" s="67">
        <f>COUNTIF(Y$2:$Y$100,R4420)</f>
        <v>0</v>
      </c>
      <c r="V4420" s="67">
        <f t="shared" si="510"/>
        <v>0</v>
      </c>
      <c r="X4420"/>
      <c r="Y4420" s="67" t="str">
        <f t="shared" si="507"/>
        <v xml:space="preserve"> </v>
      </c>
      <c r="AB4420" t="s">
        <v>90</v>
      </c>
      <c r="AC4420" s="46">
        <v>2546</v>
      </c>
      <c r="AD4420" s="46">
        <v>35</v>
      </c>
      <c r="AE4420" s="46">
        <v>34.5</v>
      </c>
      <c r="AF4420" s="46">
        <v>118</v>
      </c>
      <c r="AH4420" s="70" t="str">
        <f t="shared" si="511"/>
        <v/>
      </c>
      <c r="AI4420" s="70" t="str">
        <f t="shared" si="512"/>
        <v/>
      </c>
      <c r="AJ4420" s="70" t="str">
        <f t="shared" si="513"/>
        <v>X</v>
      </c>
      <c r="AK4420" s="70" t="str" cm="1">
        <f t="array" ref="AK4420">_xlfn.IFS(AH4420&lt;&gt;"","1",AI4420&lt;&gt;"","2",AJ4420&lt;&gt;"","3")</f>
        <v>3</v>
      </c>
    </row>
    <row r="4421" spans="1:37" x14ac:dyDescent="0.25">
      <c r="A4421" t="s">
        <v>948</v>
      </c>
      <c r="B4421" t="s">
        <v>949</v>
      </c>
      <c r="C4421" s="67" t="str">
        <f t="shared" si="508"/>
        <v>Krista Longden</v>
      </c>
      <c r="D4421" s="71" t="str" cm="1">
        <f t="array" ref="D4421">_xlfn.IFS(AK4421="1",CONCATENATE(C4421,"Regional"),AK4421="2",CONCATENATE(C4421,"Sectional"),AK4421="3",CONCATENATE(C4421,COUNTIF($C$1:C4421,C4421)))</f>
        <v>Krista Longden7</v>
      </c>
      <c r="E4421" s="66">
        <v>45176.5625</v>
      </c>
      <c r="F4421" t="s">
        <v>2692</v>
      </c>
      <c r="G4421" s="46">
        <v>21</v>
      </c>
      <c r="H4421" s="46">
        <v>45</v>
      </c>
      <c r="I4421" s="46">
        <v>1</v>
      </c>
      <c r="J4421" t="s">
        <v>141</v>
      </c>
      <c r="K4421" t="s">
        <v>131</v>
      </c>
      <c r="L4421" s="46">
        <v>2638</v>
      </c>
      <c r="M4421" s="46">
        <v>35</v>
      </c>
      <c r="N4421" s="46">
        <v>35.1</v>
      </c>
      <c r="O4421" s="46">
        <v>115</v>
      </c>
      <c r="P4421" s="46">
        <f t="shared" si="509"/>
        <v>1</v>
      </c>
      <c r="R4421" s="67" t="s">
        <v>1466</v>
      </c>
      <c r="S4421" s="67">
        <f>COUNTIF(Y$2:$Y$100,R4421)</f>
        <v>0</v>
      </c>
      <c r="V4421" s="67">
        <f t="shared" si="510"/>
        <v>0</v>
      </c>
      <c r="AB4421" t="s">
        <v>131</v>
      </c>
      <c r="AC4421" s="46">
        <v>2638</v>
      </c>
      <c r="AD4421" s="46">
        <v>35</v>
      </c>
      <c r="AE4421" s="46">
        <v>35.1</v>
      </c>
      <c r="AF4421" s="46">
        <v>115</v>
      </c>
      <c r="AH4421" s="70" t="str">
        <f t="shared" si="511"/>
        <v/>
      </c>
      <c r="AI4421" s="70" t="str">
        <f t="shared" si="512"/>
        <v/>
      </c>
      <c r="AJ4421" s="70" t="str">
        <f t="shared" si="513"/>
        <v>X</v>
      </c>
      <c r="AK4421" s="70" t="str" cm="1">
        <f t="array" ref="AK4421">_xlfn.IFS(AH4421&lt;&gt;"","1",AI4421&lt;&gt;"","2",AJ4421&lt;&gt;"","3")</f>
        <v>3</v>
      </c>
    </row>
    <row r="4422" spans="1:37" x14ac:dyDescent="0.25">
      <c r="A4422" t="s">
        <v>1723</v>
      </c>
      <c r="B4422" t="s">
        <v>277</v>
      </c>
      <c r="C4422" s="67" t="str">
        <f t="shared" si="508"/>
        <v>Peyton Yoder</v>
      </c>
      <c r="D4422" s="71" t="str" cm="1">
        <f t="array" ref="D4422">_xlfn.IFS(AK4422="1",CONCATENATE(C4422,"Regional"),AK4422="2",CONCATENATE(C4422,"Sectional"),AK4422="3",CONCATENATE(C4422,COUNTIF($C$1:C4422,C4422)))</f>
        <v>Peyton Yoder6</v>
      </c>
      <c r="E4422" s="66">
        <v>45176.5625</v>
      </c>
      <c r="F4422" t="s">
        <v>2692</v>
      </c>
      <c r="G4422" s="46">
        <v>21</v>
      </c>
      <c r="H4422" s="46">
        <v>45</v>
      </c>
      <c r="I4422" s="46">
        <v>1</v>
      </c>
      <c r="J4422" t="s">
        <v>141</v>
      </c>
      <c r="K4422" t="s">
        <v>131</v>
      </c>
      <c r="L4422" s="46">
        <v>2638</v>
      </c>
      <c r="M4422" s="46">
        <v>35</v>
      </c>
      <c r="N4422" s="46">
        <v>35.1</v>
      </c>
      <c r="O4422" s="46">
        <v>115</v>
      </c>
      <c r="P4422" s="46">
        <f t="shared" si="509"/>
        <v>1</v>
      </c>
      <c r="R4422" s="67" t="s">
        <v>3586</v>
      </c>
      <c r="S4422" s="67">
        <f>COUNTIF(Y$2:$Y$100,R4422)</f>
        <v>0</v>
      </c>
      <c r="V4422" s="67">
        <f t="shared" si="510"/>
        <v>0</v>
      </c>
      <c r="AB4422" t="s">
        <v>131</v>
      </c>
      <c r="AC4422" s="46">
        <v>2638</v>
      </c>
      <c r="AD4422" s="46">
        <v>35</v>
      </c>
      <c r="AE4422" s="46">
        <v>35.1</v>
      </c>
      <c r="AF4422" s="46">
        <v>115</v>
      </c>
      <c r="AH4422" s="70" t="str">
        <f t="shared" si="511"/>
        <v/>
      </c>
      <c r="AI4422" s="70" t="str">
        <f t="shared" si="512"/>
        <v/>
      </c>
      <c r="AJ4422" s="70" t="str">
        <f t="shared" si="513"/>
        <v>X</v>
      </c>
      <c r="AK4422" s="70" t="str" cm="1">
        <f t="array" ref="AK4422">_xlfn.IFS(AH4422&lt;&gt;"","1",AI4422&lt;&gt;"","2",AJ4422&lt;&gt;"","3")</f>
        <v>3</v>
      </c>
    </row>
    <row r="4423" spans="1:37" x14ac:dyDescent="0.25">
      <c r="A4423" t="s">
        <v>950</v>
      </c>
      <c r="B4423" t="s">
        <v>628</v>
      </c>
      <c r="C4423" s="67" t="str">
        <f t="shared" si="508"/>
        <v>Angelina Dorshak</v>
      </c>
      <c r="D4423" s="71" t="str" cm="1">
        <f t="array" ref="D4423">_xlfn.IFS(AK4423="1",CONCATENATE(C4423,"Regional"),AK4423="2",CONCATENATE(C4423,"Sectional"),AK4423="3",CONCATENATE(C4423,COUNTIF($C$1:C4423,C4423)))</f>
        <v>Angelina Dorshak7</v>
      </c>
      <c r="E4423" s="66">
        <v>45176.5625</v>
      </c>
      <c r="F4423" t="s">
        <v>2692</v>
      </c>
      <c r="G4423" s="46">
        <v>21</v>
      </c>
      <c r="H4423" s="46">
        <v>48</v>
      </c>
      <c r="I4423" s="46">
        <v>3</v>
      </c>
      <c r="J4423" t="s">
        <v>141</v>
      </c>
      <c r="K4423" t="s">
        <v>131</v>
      </c>
      <c r="L4423" s="46">
        <v>2638</v>
      </c>
      <c r="M4423" s="46">
        <v>35</v>
      </c>
      <c r="N4423" s="46">
        <v>35.1</v>
      </c>
      <c r="O4423" s="46">
        <v>115</v>
      </c>
      <c r="P4423" s="46">
        <f t="shared" si="509"/>
        <v>1</v>
      </c>
      <c r="R4423" s="67" t="s">
        <v>1467</v>
      </c>
      <c r="S4423" s="67">
        <f>COUNTIF(Y$2:$Y$100,R4423)</f>
        <v>0</v>
      </c>
      <c r="V4423" s="67">
        <f t="shared" si="510"/>
        <v>0</v>
      </c>
      <c r="AB4423" t="s">
        <v>131</v>
      </c>
      <c r="AC4423" s="46">
        <v>2638</v>
      </c>
      <c r="AD4423" s="46">
        <v>35</v>
      </c>
      <c r="AE4423" s="46">
        <v>35.1</v>
      </c>
      <c r="AF4423" s="46">
        <v>115</v>
      </c>
      <c r="AH4423" s="70" t="str">
        <f t="shared" si="511"/>
        <v/>
      </c>
      <c r="AI4423" s="70" t="str">
        <f t="shared" si="512"/>
        <v/>
      </c>
      <c r="AJ4423" s="70" t="str">
        <f t="shared" si="513"/>
        <v>X</v>
      </c>
      <c r="AK4423" s="70" t="str" cm="1">
        <f t="array" ref="AK4423">_xlfn.IFS(AH4423&lt;&gt;"","1",AI4423&lt;&gt;"","2",AJ4423&lt;&gt;"","3")</f>
        <v>3</v>
      </c>
    </row>
    <row r="4424" spans="1:37" x14ac:dyDescent="0.25">
      <c r="A4424" t="s">
        <v>2115</v>
      </c>
      <c r="B4424" t="s">
        <v>371</v>
      </c>
      <c r="C4424" s="67" t="str">
        <f t="shared" si="508"/>
        <v>Abby Hajewski</v>
      </c>
      <c r="D4424" s="71" t="str" cm="1">
        <f t="array" ref="D4424">_xlfn.IFS(AK4424="1",CONCATENATE(C4424,"Regional"),AK4424="2",CONCATENATE(C4424,"Sectional"),AK4424="3",CONCATENATE(C4424,COUNTIF($C$1:C4424,C4424)))</f>
        <v>Abby Hajewski5</v>
      </c>
      <c r="E4424" s="66">
        <v>45176.5625</v>
      </c>
      <c r="F4424" t="s">
        <v>2692</v>
      </c>
      <c r="G4424" s="46">
        <v>21</v>
      </c>
      <c r="H4424" s="46">
        <v>49</v>
      </c>
      <c r="I4424" s="46">
        <v>4</v>
      </c>
      <c r="J4424" t="s">
        <v>141</v>
      </c>
      <c r="K4424" t="s">
        <v>131</v>
      </c>
      <c r="L4424" s="46">
        <v>2638</v>
      </c>
      <c r="M4424" s="46">
        <v>35</v>
      </c>
      <c r="N4424" s="46">
        <v>35.1</v>
      </c>
      <c r="O4424" s="46">
        <v>115</v>
      </c>
      <c r="P4424" s="46">
        <f t="shared" si="509"/>
        <v>1</v>
      </c>
      <c r="R4424" s="67" t="s">
        <v>3141</v>
      </c>
      <c r="S4424" s="67">
        <f>COUNTIF(Y$2:$Y$100,R4424)</f>
        <v>0</v>
      </c>
      <c r="V4424" s="67">
        <f t="shared" si="510"/>
        <v>0</v>
      </c>
      <c r="AB4424" t="s">
        <v>131</v>
      </c>
      <c r="AC4424" s="46">
        <v>2638</v>
      </c>
      <c r="AD4424" s="46">
        <v>35</v>
      </c>
      <c r="AE4424" s="46">
        <v>35.1</v>
      </c>
      <c r="AF4424" s="46">
        <v>115</v>
      </c>
      <c r="AH4424" s="70" t="str">
        <f t="shared" si="511"/>
        <v/>
      </c>
      <c r="AI4424" s="70" t="str">
        <f t="shared" si="512"/>
        <v/>
      </c>
      <c r="AJ4424" s="70" t="str">
        <f t="shared" si="513"/>
        <v>X</v>
      </c>
      <c r="AK4424" s="70" t="str" cm="1">
        <f t="array" ref="AK4424">_xlfn.IFS(AH4424&lt;&gt;"","1",AI4424&lt;&gt;"","2",AJ4424&lt;&gt;"","3")</f>
        <v>3</v>
      </c>
    </row>
    <row r="4425" spans="1:37" x14ac:dyDescent="0.25">
      <c r="A4425" t="s">
        <v>1129</v>
      </c>
      <c r="B4425" t="s">
        <v>528</v>
      </c>
      <c r="C4425" s="67" t="str">
        <f t="shared" si="508"/>
        <v>Kate Forton</v>
      </c>
      <c r="D4425" s="71" t="str" cm="1">
        <f t="array" ref="D4425">_xlfn.IFS(AK4425="1",CONCATENATE(C4425,"Regional"),AK4425="2",CONCATENATE(C4425,"Sectional"),AK4425="3",CONCATENATE(C4425,COUNTIF($C$1:C4425,C4425)))</f>
        <v>Kate Forton6</v>
      </c>
      <c r="E4425" s="66">
        <v>45176.5625</v>
      </c>
      <c r="F4425" t="s">
        <v>2692</v>
      </c>
      <c r="G4425" s="46">
        <v>21</v>
      </c>
      <c r="H4425" s="46">
        <v>49</v>
      </c>
      <c r="I4425" s="46">
        <v>4</v>
      </c>
      <c r="J4425" t="s">
        <v>141</v>
      </c>
      <c r="K4425" t="s">
        <v>131</v>
      </c>
      <c r="L4425" s="46">
        <v>2638</v>
      </c>
      <c r="M4425" s="46">
        <v>35</v>
      </c>
      <c r="N4425" s="46">
        <v>35.1</v>
      </c>
      <c r="O4425" s="46">
        <v>115</v>
      </c>
      <c r="P4425" s="46">
        <f t="shared" si="509"/>
        <v>1</v>
      </c>
      <c r="R4425" s="67" t="s">
        <v>1600</v>
      </c>
      <c r="S4425" s="67">
        <f>COUNTIF(Y$2:$Y$100,R4425)</f>
        <v>0</v>
      </c>
      <c r="V4425" s="67">
        <f t="shared" si="510"/>
        <v>0</v>
      </c>
      <c r="AB4425" t="s">
        <v>131</v>
      </c>
      <c r="AC4425" s="46">
        <v>2638</v>
      </c>
      <c r="AD4425" s="46">
        <v>35</v>
      </c>
      <c r="AE4425" s="46">
        <v>35.1</v>
      </c>
      <c r="AF4425" s="46">
        <v>115</v>
      </c>
      <c r="AH4425" s="70" t="str">
        <f t="shared" si="511"/>
        <v/>
      </c>
      <c r="AI4425" s="70" t="str">
        <f t="shared" si="512"/>
        <v/>
      </c>
      <c r="AJ4425" s="70" t="str">
        <f t="shared" si="513"/>
        <v>X</v>
      </c>
      <c r="AK4425" s="70" t="str" cm="1">
        <f t="array" ref="AK4425">_xlfn.IFS(AH4425&lt;&gt;"","1",AI4425&lt;&gt;"","2",AJ4425&lt;&gt;"","3")</f>
        <v>3</v>
      </c>
    </row>
    <row r="4426" spans="1:37" x14ac:dyDescent="0.25">
      <c r="A4426" t="s">
        <v>1722</v>
      </c>
      <c r="B4426" t="s">
        <v>362</v>
      </c>
      <c r="C4426" s="67" t="str">
        <f t="shared" si="508"/>
        <v>Emma Campeau</v>
      </c>
      <c r="D4426" s="71" t="str" cm="1">
        <f t="array" ref="D4426">_xlfn.IFS(AK4426="1",CONCATENATE(C4426,"Regional"),AK4426="2",CONCATENATE(C4426,"Sectional"),AK4426="3",CONCATENATE(C4426,COUNTIF($C$1:C4426,C4426)))</f>
        <v>Emma Campeau6</v>
      </c>
      <c r="E4426" s="66">
        <v>45176.5625</v>
      </c>
      <c r="F4426" t="s">
        <v>2692</v>
      </c>
      <c r="G4426" s="46">
        <v>21</v>
      </c>
      <c r="H4426" s="46">
        <v>51</v>
      </c>
      <c r="I4426" s="46">
        <v>6</v>
      </c>
      <c r="J4426" t="s">
        <v>141</v>
      </c>
      <c r="K4426" t="s">
        <v>131</v>
      </c>
      <c r="L4426" s="46">
        <v>2638</v>
      </c>
      <c r="M4426" s="46">
        <v>35</v>
      </c>
      <c r="N4426" s="46">
        <v>35.1</v>
      </c>
      <c r="O4426" s="46">
        <v>115</v>
      </c>
      <c r="P4426" s="46">
        <f t="shared" si="509"/>
        <v>1</v>
      </c>
      <c r="R4426" s="67" t="s">
        <v>3588</v>
      </c>
      <c r="S4426" s="67">
        <f>COUNTIF(Y$2:$Y$100,R4426)</f>
        <v>0</v>
      </c>
      <c r="V4426" s="67">
        <f t="shared" si="510"/>
        <v>0</v>
      </c>
      <c r="AB4426" t="s">
        <v>131</v>
      </c>
      <c r="AC4426" s="46">
        <v>2638</v>
      </c>
      <c r="AD4426" s="46">
        <v>35</v>
      </c>
      <c r="AE4426" s="46">
        <v>35.1</v>
      </c>
      <c r="AF4426" s="46">
        <v>115</v>
      </c>
      <c r="AH4426" s="70" t="str">
        <f t="shared" si="511"/>
        <v/>
      </c>
      <c r="AI4426" s="70" t="str">
        <f t="shared" si="512"/>
        <v/>
      </c>
      <c r="AJ4426" s="70" t="str">
        <f t="shared" si="513"/>
        <v>X</v>
      </c>
      <c r="AK4426" s="70" t="str" cm="1">
        <f t="array" ref="AK4426">_xlfn.IFS(AH4426&lt;&gt;"","1",AI4426&lt;&gt;"","2",AJ4426&lt;&gt;"","3")</f>
        <v>3</v>
      </c>
    </row>
    <row r="4427" spans="1:37" x14ac:dyDescent="0.25">
      <c r="A4427" t="s">
        <v>2102</v>
      </c>
      <c r="B4427" t="s">
        <v>2103</v>
      </c>
      <c r="C4427" s="67" t="str">
        <f t="shared" si="508"/>
        <v>Vanhi Chava</v>
      </c>
      <c r="D4427" s="71" t="str" cm="1">
        <f t="array" ref="D4427">_xlfn.IFS(AK4427="1",CONCATENATE(C4427,"Regional"),AK4427="2",CONCATENATE(C4427,"Sectional"),AK4427="3",CONCATENATE(C4427,COUNTIF($C$1:C4427,C4427)))</f>
        <v>Vanhi Chava7</v>
      </c>
      <c r="E4427" s="66">
        <v>45176.5625</v>
      </c>
      <c r="F4427" t="s">
        <v>2692</v>
      </c>
      <c r="G4427" s="46">
        <v>21</v>
      </c>
      <c r="H4427" s="46">
        <v>51</v>
      </c>
      <c r="I4427" s="46">
        <v>6</v>
      </c>
      <c r="J4427" t="s">
        <v>141</v>
      </c>
      <c r="K4427" t="s">
        <v>131</v>
      </c>
      <c r="L4427" s="46">
        <v>2638</v>
      </c>
      <c r="M4427" s="46">
        <v>35</v>
      </c>
      <c r="N4427" s="46">
        <v>35.1</v>
      </c>
      <c r="O4427" s="46">
        <v>115</v>
      </c>
      <c r="P4427" s="46">
        <f t="shared" si="509"/>
        <v>1</v>
      </c>
      <c r="R4427" s="67" t="s">
        <v>3127</v>
      </c>
      <c r="S4427" s="67">
        <f>COUNTIF(Y$2:$Y$100,R4427)</f>
        <v>0</v>
      </c>
      <c r="V4427" s="67">
        <f t="shared" si="510"/>
        <v>0</v>
      </c>
      <c r="AB4427" t="s">
        <v>131</v>
      </c>
      <c r="AC4427" s="46">
        <v>2638</v>
      </c>
      <c r="AD4427" s="46">
        <v>35</v>
      </c>
      <c r="AE4427" s="46">
        <v>35.1</v>
      </c>
      <c r="AF4427" s="46">
        <v>115</v>
      </c>
      <c r="AH4427" s="70" t="str">
        <f t="shared" si="511"/>
        <v/>
      </c>
      <c r="AI4427" s="70" t="str">
        <f t="shared" si="512"/>
        <v/>
      </c>
      <c r="AJ4427" s="70" t="str">
        <f t="shared" si="513"/>
        <v>X</v>
      </c>
      <c r="AK4427" s="70" t="str" cm="1">
        <f t="array" ref="AK4427">_xlfn.IFS(AH4427&lt;&gt;"","1",AI4427&lt;&gt;"","2",AJ4427&lt;&gt;"","3")</f>
        <v>3</v>
      </c>
    </row>
    <row r="4428" spans="1:37" x14ac:dyDescent="0.25">
      <c r="A4428" t="s">
        <v>1116</v>
      </c>
      <c r="B4428" t="s">
        <v>185</v>
      </c>
      <c r="C4428" s="67" t="str">
        <f t="shared" si="508"/>
        <v>Caden Reger</v>
      </c>
      <c r="D4428" s="71" t="str" cm="1">
        <f t="array" ref="D4428">_xlfn.IFS(AK4428="1",CONCATENATE(C4428,"Regional"),AK4428="2",CONCATENATE(C4428,"Sectional"),AK4428="3",CONCATENATE(C4428,COUNTIF($C$1:C4428,C4428)))</f>
        <v>Caden Reger6</v>
      </c>
      <c r="E4428" s="66">
        <v>45176.5625</v>
      </c>
      <c r="F4428" t="s">
        <v>2692</v>
      </c>
      <c r="G4428" s="46">
        <v>21</v>
      </c>
      <c r="H4428" s="46">
        <v>52</v>
      </c>
      <c r="I4428" s="46">
        <v>8</v>
      </c>
      <c r="J4428" t="s">
        <v>141</v>
      </c>
      <c r="K4428" t="s">
        <v>131</v>
      </c>
      <c r="L4428" s="46">
        <v>2638</v>
      </c>
      <c r="M4428" s="46">
        <v>35</v>
      </c>
      <c r="N4428" s="46">
        <v>35.1</v>
      </c>
      <c r="O4428" s="46">
        <v>115</v>
      </c>
      <c r="P4428" s="46">
        <f t="shared" si="509"/>
        <v>1</v>
      </c>
      <c r="R4428" s="67" t="s">
        <v>1597</v>
      </c>
      <c r="S4428" s="67">
        <f>COUNTIF(Y$2:$Y$100,R4428)</f>
        <v>0</v>
      </c>
      <c r="V4428" s="67">
        <f t="shared" si="510"/>
        <v>0</v>
      </c>
      <c r="AB4428" t="s">
        <v>131</v>
      </c>
      <c r="AC4428" s="46">
        <v>2638</v>
      </c>
      <c r="AD4428" s="46">
        <v>35</v>
      </c>
      <c r="AE4428" s="46">
        <v>35.1</v>
      </c>
      <c r="AF4428" s="46">
        <v>115</v>
      </c>
      <c r="AH4428" s="70" t="str">
        <f t="shared" si="511"/>
        <v/>
      </c>
      <c r="AI4428" s="70" t="str">
        <f t="shared" si="512"/>
        <v/>
      </c>
      <c r="AJ4428" s="70" t="str">
        <f t="shared" si="513"/>
        <v>X</v>
      </c>
      <c r="AK4428" s="70" t="str" cm="1">
        <f t="array" ref="AK4428">_xlfn.IFS(AH4428&lt;&gt;"","1",AI4428&lt;&gt;"","2",AJ4428&lt;&gt;"","3")</f>
        <v>3</v>
      </c>
    </row>
    <row r="4429" spans="1:37" x14ac:dyDescent="0.25">
      <c r="A4429" t="s">
        <v>2101</v>
      </c>
      <c r="B4429" t="s">
        <v>492</v>
      </c>
      <c r="C4429" s="67" t="str">
        <f t="shared" si="508"/>
        <v>Anna Marrero</v>
      </c>
      <c r="D4429" s="71" t="str" cm="1">
        <f t="array" ref="D4429">_xlfn.IFS(AK4429="1",CONCATENATE(C4429,"Regional"),AK4429="2",CONCATENATE(C4429,"Sectional"),AK4429="3",CONCATENATE(C4429,COUNTIF($C$1:C4429,C4429)))</f>
        <v>Anna Marrero6</v>
      </c>
      <c r="E4429" s="66">
        <v>45176.5625</v>
      </c>
      <c r="F4429" t="s">
        <v>2692</v>
      </c>
      <c r="G4429" s="46">
        <v>21</v>
      </c>
      <c r="H4429" s="46">
        <v>52</v>
      </c>
      <c r="I4429" s="46">
        <v>8</v>
      </c>
      <c r="J4429" t="s">
        <v>141</v>
      </c>
      <c r="K4429" t="s">
        <v>131</v>
      </c>
      <c r="L4429" s="46">
        <v>2638</v>
      </c>
      <c r="M4429" s="46">
        <v>35</v>
      </c>
      <c r="N4429" s="46">
        <v>35.1</v>
      </c>
      <c r="O4429" s="46">
        <v>115</v>
      </c>
      <c r="P4429" s="46">
        <f t="shared" si="509"/>
        <v>1</v>
      </c>
      <c r="R4429" s="67" t="s">
        <v>3126</v>
      </c>
      <c r="S4429" s="67">
        <f>COUNTIF(Y$2:$Y$100,R4429)</f>
        <v>0</v>
      </c>
      <c r="V4429" s="67">
        <f t="shared" si="510"/>
        <v>0</v>
      </c>
      <c r="AB4429" t="s">
        <v>131</v>
      </c>
      <c r="AC4429" s="46">
        <v>2638</v>
      </c>
      <c r="AD4429" s="46">
        <v>35</v>
      </c>
      <c r="AE4429" s="46">
        <v>35.1</v>
      </c>
      <c r="AF4429" s="46">
        <v>115</v>
      </c>
      <c r="AH4429" s="70" t="str">
        <f t="shared" si="511"/>
        <v/>
      </c>
      <c r="AI4429" s="70" t="str">
        <f t="shared" si="512"/>
        <v/>
      </c>
      <c r="AJ4429" s="70" t="str">
        <f t="shared" si="513"/>
        <v>X</v>
      </c>
      <c r="AK4429" s="70" t="str" cm="1">
        <f t="array" ref="AK4429">_xlfn.IFS(AH4429&lt;&gt;"","1",AI4429&lt;&gt;"","2",AJ4429&lt;&gt;"","3")</f>
        <v>3</v>
      </c>
    </row>
    <row r="4430" spans="1:37" x14ac:dyDescent="0.25">
      <c r="A4430" t="s">
        <v>1120</v>
      </c>
      <c r="B4430" t="s">
        <v>408</v>
      </c>
      <c r="C4430" s="67" t="str">
        <f t="shared" si="508"/>
        <v>Mya Kulwicki</v>
      </c>
      <c r="D4430" s="71" t="str" cm="1">
        <f t="array" ref="D4430">_xlfn.IFS(AK4430="1",CONCATENATE(C4430,"Regional"),AK4430="2",CONCATENATE(C4430,"Sectional"),AK4430="3",CONCATENATE(C4430,COUNTIF($C$1:C4430,C4430)))</f>
        <v>Mya Kulwicki7</v>
      </c>
      <c r="E4430" s="66">
        <v>45176.5625</v>
      </c>
      <c r="F4430" t="s">
        <v>2692</v>
      </c>
      <c r="G4430" s="46">
        <v>21</v>
      </c>
      <c r="H4430" s="46">
        <v>52</v>
      </c>
      <c r="I4430" s="46">
        <v>8</v>
      </c>
      <c r="J4430" t="s">
        <v>141</v>
      </c>
      <c r="K4430" t="s">
        <v>131</v>
      </c>
      <c r="L4430" s="46">
        <v>2638</v>
      </c>
      <c r="M4430" s="46">
        <v>35</v>
      </c>
      <c r="N4430" s="46">
        <v>35.1</v>
      </c>
      <c r="O4430" s="46">
        <v>115</v>
      </c>
      <c r="P4430" s="46">
        <f t="shared" si="509"/>
        <v>1</v>
      </c>
      <c r="R4430" s="67" t="s">
        <v>1588</v>
      </c>
      <c r="S4430" s="67">
        <f>COUNTIF(Y$2:$Y$100,R4430)</f>
        <v>0</v>
      </c>
      <c r="V4430" s="67">
        <f t="shared" si="510"/>
        <v>0</v>
      </c>
      <c r="AB4430" t="s">
        <v>131</v>
      </c>
      <c r="AC4430" s="46">
        <v>2638</v>
      </c>
      <c r="AD4430" s="46">
        <v>35</v>
      </c>
      <c r="AE4430" s="46">
        <v>35.1</v>
      </c>
      <c r="AF4430" s="46">
        <v>115</v>
      </c>
      <c r="AH4430" s="70" t="str">
        <f t="shared" si="511"/>
        <v/>
      </c>
      <c r="AI4430" s="70" t="str">
        <f t="shared" si="512"/>
        <v/>
      </c>
      <c r="AJ4430" s="70" t="str">
        <f t="shared" si="513"/>
        <v>X</v>
      </c>
      <c r="AK4430" s="70" t="str" cm="1">
        <f t="array" ref="AK4430">_xlfn.IFS(AH4430&lt;&gt;"","1",AI4430&lt;&gt;"","2",AJ4430&lt;&gt;"","3")</f>
        <v>3</v>
      </c>
    </row>
    <row r="4431" spans="1:37" x14ac:dyDescent="0.25">
      <c r="A4431" t="s">
        <v>951</v>
      </c>
      <c r="B4431" t="s">
        <v>539</v>
      </c>
      <c r="C4431" s="67" t="str">
        <f t="shared" si="508"/>
        <v>Maggie Blank</v>
      </c>
      <c r="D4431" s="71" t="str" cm="1">
        <f t="array" ref="D4431">_xlfn.IFS(AK4431="1",CONCATENATE(C4431,"Regional"),AK4431="2",CONCATENATE(C4431,"Sectional"),AK4431="3",CONCATENATE(C4431,COUNTIF($C$1:C4431,C4431)))</f>
        <v>Maggie Blank5</v>
      </c>
      <c r="E4431" s="66">
        <v>45176.5625</v>
      </c>
      <c r="F4431" t="s">
        <v>2692</v>
      </c>
      <c r="G4431" s="46">
        <v>21</v>
      </c>
      <c r="H4431" s="46">
        <v>53</v>
      </c>
      <c r="I4431" s="46">
        <v>11</v>
      </c>
      <c r="J4431" t="s">
        <v>141</v>
      </c>
      <c r="K4431" t="s">
        <v>131</v>
      </c>
      <c r="L4431" s="46">
        <v>2638</v>
      </c>
      <c r="M4431" s="46">
        <v>35</v>
      </c>
      <c r="N4431" s="46">
        <v>35.1</v>
      </c>
      <c r="O4431" s="46">
        <v>115</v>
      </c>
      <c r="P4431" s="46">
        <f t="shared" si="509"/>
        <v>1</v>
      </c>
      <c r="R4431" s="67" t="s">
        <v>1468</v>
      </c>
      <c r="S4431" s="67">
        <f>COUNTIF(Y$2:$Y$100,R4431)</f>
        <v>0</v>
      </c>
      <c r="V4431" s="67">
        <f t="shared" si="510"/>
        <v>0</v>
      </c>
      <c r="AB4431" t="s">
        <v>131</v>
      </c>
      <c r="AC4431" s="46">
        <v>2638</v>
      </c>
      <c r="AD4431" s="46">
        <v>35</v>
      </c>
      <c r="AE4431" s="46">
        <v>35.1</v>
      </c>
      <c r="AF4431" s="46">
        <v>115</v>
      </c>
      <c r="AH4431" s="70" t="str">
        <f t="shared" si="511"/>
        <v/>
      </c>
      <c r="AI4431" s="70" t="str">
        <f t="shared" si="512"/>
        <v/>
      </c>
      <c r="AJ4431" s="70" t="str">
        <f t="shared" si="513"/>
        <v>X</v>
      </c>
      <c r="AK4431" s="70" t="str" cm="1">
        <f t="array" ref="AK4431">_xlfn.IFS(AH4431&lt;&gt;"","1",AI4431&lt;&gt;"","2",AJ4431&lt;&gt;"","3")</f>
        <v>3</v>
      </c>
    </row>
    <row r="4432" spans="1:37" x14ac:dyDescent="0.25">
      <c r="A4432" t="s">
        <v>1694</v>
      </c>
      <c r="B4432" t="s">
        <v>911</v>
      </c>
      <c r="C4432" s="67" t="str">
        <f t="shared" si="508"/>
        <v>Kiley Clarquist</v>
      </c>
      <c r="D4432" s="71" t="str" cm="1">
        <f t="array" ref="D4432">_xlfn.IFS(AK4432="1",CONCATENATE(C4432,"Regional"),AK4432="2",CONCATENATE(C4432,"Sectional"),AK4432="3",CONCATENATE(C4432,COUNTIF($C$1:C4432,C4432)))</f>
        <v>Kiley Clarquist7</v>
      </c>
      <c r="E4432" s="66">
        <v>45176.5625</v>
      </c>
      <c r="F4432" t="s">
        <v>2692</v>
      </c>
      <c r="G4432" s="46">
        <v>21</v>
      </c>
      <c r="H4432" s="46">
        <v>54</v>
      </c>
      <c r="I4432" s="46">
        <v>12</v>
      </c>
      <c r="J4432" t="s">
        <v>141</v>
      </c>
      <c r="K4432" t="s">
        <v>131</v>
      </c>
      <c r="L4432" s="46">
        <v>2638</v>
      </c>
      <c r="M4432" s="46">
        <v>35</v>
      </c>
      <c r="N4432" s="46">
        <v>35.1</v>
      </c>
      <c r="O4432" s="46">
        <v>115</v>
      </c>
      <c r="P4432" s="46">
        <f t="shared" si="509"/>
        <v>1</v>
      </c>
      <c r="R4432" s="67" t="s">
        <v>3587</v>
      </c>
      <c r="S4432" s="67">
        <f>COUNTIF(Y$2:$Y$100,R4432)</f>
        <v>0</v>
      </c>
      <c r="V4432" s="67">
        <f t="shared" si="510"/>
        <v>0</v>
      </c>
      <c r="AB4432" t="s">
        <v>131</v>
      </c>
      <c r="AC4432" s="46">
        <v>2638</v>
      </c>
      <c r="AD4432" s="46">
        <v>35</v>
      </c>
      <c r="AE4432" s="46">
        <v>35.1</v>
      </c>
      <c r="AF4432" s="46">
        <v>115</v>
      </c>
      <c r="AH4432" s="70" t="str">
        <f t="shared" si="511"/>
        <v/>
      </c>
      <c r="AI4432" s="70" t="str">
        <f t="shared" si="512"/>
        <v/>
      </c>
      <c r="AJ4432" s="70" t="str">
        <f t="shared" si="513"/>
        <v>X</v>
      </c>
      <c r="AK4432" s="70" t="str" cm="1">
        <f t="array" ref="AK4432">_xlfn.IFS(AH4432&lt;&gt;"","1",AI4432&lt;&gt;"","2",AJ4432&lt;&gt;"","3")</f>
        <v>3</v>
      </c>
    </row>
    <row r="4433" spans="1:37" x14ac:dyDescent="0.25">
      <c r="A4433" t="s">
        <v>960</v>
      </c>
      <c r="B4433" t="s">
        <v>449</v>
      </c>
      <c r="C4433" s="67" t="str">
        <f t="shared" si="508"/>
        <v>Vivian Huang</v>
      </c>
      <c r="D4433" s="71" t="str" cm="1">
        <f t="array" ref="D4433">_xlfn.IFS(AK4433="1",CONCATENATE(C4433,"Regional"),AK4433="2",CONCATENATE(C4433,"Sectional"),AK4433="3",CONCATENATE(C4433,COUNTIF($C$1:C4433,C4433)))</f>
        <v>Vivian Huang6</v>
      </c>
      <c r="E4433" s="66">
        <v>45176.5625</v>
      </c>
      <c r="F4433" t="s">
        <v>2692</v>
      </c>
      <c r="G4433" s="46">
        <v>21</v>
      </c>
      <c r="H4433" s="46">
        <v>54</v>
      </c>
      <c r="I4433" s="46">
        <v>12</v>
      </c>
      <c r="J4433" t="s">
        <v>141</v>
      </c>
      <c r="K4433" t="s">
        <v>131</v>
      </c>
      <c r="L4433" s="46">
        <v>2638</v>
      </c>
      <c r="M4433" s="46">
        <v>35</v>
      </c>
      <c r="N4433" s="46">
        <v>35.1</v>
      </c>
      <c r="O4433" s="46">
        <v>115</v>
      </c>
      <c r="P4433" s="46">
        <f t="shared" si="509"/>
        <v>1</v>
      </c>
      <c r="R4433" s="67" t="s">
        <v>1475</v>
      </c>
      <c r="S4433" s="67">
        <f>COUNTIF(Y$2:$Y$100,R4433)</f>
        <v>0</v>
      </c>
      <c r="V4433" s="67">
        <f t="shared" si="510"/>
        <v>0</v>
      </c>
      <c r="AB4433" t="s">
        <v>131</v>
      </c>
      <c r="AC4433" s="46">
        <v>2638</v>
      </c>
      <c r="AD4433" s="46">
        <v>35</v>
      </c>
      <c r="AE4433" s="46">
        <v>35.1</v>
      </c>
      <c r="AF4433" s="46">
        <v>115</v>
      </c>
      <c r="AH4433" s="70" t="str">
        <f t="shared" si="511"/>
        <v/>
      </c>
      <c r="AI4433" s="70" t="str">
        <f t="shared" si="512"/>
        <v/>
      </c>
      <c r="AJ4433" s="70" t="str">
        <f t="shared" si="513"/>
        <v>X</v>
      </c>
      <c r="AK4433" s="70" t="str" cm="1">
        <f t="array" ref="AK4433">_xlfn.IFS(AH4433&lt;&gt;"","1",AI4433&lt;&gt;"","2",AJ4433&lt;&gt;"","3")</f>
        <v>3</v>
      </c>
    </row>
    <row r="4434" spans="1:37" x14ac:dyDescent="0.25">
      <c r="A4434" t="s">
        <v>958</v>
      </c>
      <c r="B4434" t="s">
        <v>959</v>
      </c>
      <c r="C4434" s="67" t="str">
        <f t="shared" si="508"/>
        <v>Macey St. Lawrence</v>
      </c>
      <c r="D4434" s="71" t="str" cm="1">
        <f t="array" ref="D4434">_xlfn.IFS(AK4434="1",CONCATENATE(C4434,"Regional"),AK4434="2",CONCATENATE(C4434,"Sectional"),AK4434="3",CONCATENATE(C4434,COUNTIF($C$1:C4434,C4434)))</f>
        <v>Macey St. Lawrence6</v>
      </c>
      <c r="E4434" s="66">
        <v>45176.5625</v>
      </c>
      <c r="F4434" t="s">
        <v>2692</v>
      </c>
      <c r="G4434" s="46">
        <v>21</v>
      </c>
      <c r="H4434" s="46">
        <v>55</v>
      </c>
      <c r="I4434" s="46">
        <v>14</v>
      </c>
      <c r="J4434" t="s">
        <v>141</v>
      </c>
      <c r="K4434" t="s">
        <v>131</v>
      </c>
      <c r="L4434" s="46">
        <v>2638</v>
      </c>
      <c r="M4434" s="46">
        <v>35</v>
      </c>
      <c r="N4434" s="46">
        <v>35.1</v>
      </c>
      <c r="O4434" s="46">
        <v>115</v>
      </c>
      <c r="P4434" s="46">
        <f t="shared" si="509"/>
        <v>1</v>
      </c>
      <c r="R4434" s="67" t="s">
        <v>1474</v>
      </c>
      <c r="S4434" s="67">
        <f>COUNTIF(Y$2:$Y$100,R4434)</f>
        <v>0</v>
      </c>
      <c r="V4434" s="67">
        <f t="shared" si="510"/>
        <v>0</v>
      </c>
      <c r="AB4434" t="s">
        <v>131</v>
      </c>
      <c r="AC4434" s="46">
        <v>2638</v>
      </c>
      <c r="AD4434" s="46">
        <v>35</v>
      </c>
      <c r="AE4434" s="46">
        <v>35.1</v>
      </c>
      <c r="AF4434" s="46">
        <v>115</v>
      </c>
      <c r="AH4434" s="70" t="str">
        <f t="shared" si="511"/>
        <v/>
      </c>
      <c r="AI4434" s="70" t="str">
        <f t="shared" si="512"/>
        <v/>
      </c>
      <c r="AJ4434" s="70" t="str">
        <f t="shared" si="513"/>
        <v>X</v>
      </c>
      <c r="AK4434" s="70" t="str" cm="1">
        <f t="array" ref="AK4434">_xlfn.IFS(AH4434&lt;&gt;"","1",AI4434&lt;&gt;"","2",AJ4434&lt;&gt;"","3")</f>
        <v>3</v>
      </c>
    </row>
    <row r="4435" spans="1:37" x14ac:dyDescent="0.25">
      <c r="A4435" t="s">
        <v>186</v>
      </c>
      <c r="B4435" t="s">
        <v>542</v>
      </c>
      <c r="C4435" s="67" t="str">
        <f t="shared" si="508"/>
        <v>Jenna Anderson</v>
      </c>
      <c r="D4435" s="71" t="str" cm="1">
        <f t="array" ref="D4435">_xlfn.IFS(AK4435="1",CONCATENATE(C4435,"Regional"),AK4435="2",CONCATENATE(C4435,"Sectional"),AK4435="3",CONCATENATE(C4435,COUNTIF($C$1:C4435,C4435)))</f>
        <v>Jenna Anderson7</v>
      </c>
      <c r="E4435" s="66">
        <v>45176.5625</v>
      </c>
      <c r="F4435" t="s">
        <v>2692</v>
      </c>
      <c r="G4435" s="46">
        <v>21</v>
      </c>
      <c r="H4435" s="46">
        <v>58</v>
      </c>
      <c r="I4435" s="46">
        <v>15</v>
      </c>
      <c r="J4435" t="s">
        <v>141</v>
      </c>
      <c r="K4435" t="s">
        <v>131</v>
      </c>
      <c r="L4435" s="46">
        <v>2638</v>
      </c>
      <c r="M4435" s="46">
        <v>35</v>
      </c>
      <c r="N4435" s="46">
        <v>35.1</v>
      </c>
      <c r="O4435" s="46">
        <v>115</v>
      </c>
      <c r="P4435" s="46">
        <f t="shared" si="509"/>
        <v>1</v>
      </c>
      <c r="R4435" s="67" t="s">
        <v>3142</v>
      </c>
      <c r="S4435" s="67">
        <f>COUNTIF(Y$2:$Y$100,R4435)</f>
        <v>0</v>
      </c>
      <c r="V4435" s="67">
        <f t="shared" si="510"/>
        <v>0</v>
      </c>
      <c r="AB4435" t="s">
        <v>131</v>
      </c>
      <c r="AC4435" s="46">
        <v>2638</v>
      </c>
      <c r="AD4435" s="46">
        <v>35</v>
      </c>
      <c r="AE4435" s="46">
        <v>35.1</v>
      </c>
      <c r="AF4435" s="46">
        <v>115</v>
      </c>
      <c r="AH4435" s="70" t="str">
        <f t="shared" si="511"/>
        <v/>
      </c>
      <c r="AI4435" s="70" t="str">
        <f t="shared" si="512"/>
        <v/>
      </c>
      <c r="AJ4435" s="70" t="str">
        <f t="shared" si="513"/>
        <v>X</v>
      </c>
      <c r="AK4435" s="70" t="str" cm="1">
        <f t="array" ref="AK4435">_xlfn.IFS(AH4435&lt;&gt;"","1",AI4435&lt;&gt;"","2",AJ4435&lt;&gt;"","3")</f>
        <v>3</v>
      </c>
    </row>
    <row r="4436" spans="1:37" x14ac:dyDescent="0.25">
      <c r="A4436" t="s">
        <v>294</v>
      </c>
      <c r="B4436" t="s">
        <v>528</v>
      </c>
      <c r="C4436" s="67" t="str">
        <f t="shared" si="508"/>
        <v>Kate Lang</v>
      </c>
      <c r="D4436" s="71" t="str" cm="1">
        <f t="array" ref="D4436">_xlfn.IFS(AK4436="1",CONCATENATE(C4436,"Regional"),AK4436="2",CONCATENATE(C4436,"Sectional"),AK4436="3",CONCATENATE(C4436,COUNTIF($C$1:C4436,C4436)))</f>
        <v>Kate Lang7</v>
      </c>
      <c r="E4436" s="66">
        <v>45176.5625</v>
      </c>
      <c r="F4436" t="s">
        <v>2692</v>
      </c>
      <c r="G4436" s="46">
        <v>21</v>
      </c>
      <c r="H4436" s="46">
        <v>59</v>
      </c>
      <c r="I4436" s="46">
        <v>16</v>
      </c>
      <c r="J4436" t="s">
        <v>141</v>
      </c>
      <c r="K4436" t="s">
        <v>131</v>
      </c>
      <c r="L4436" s="46">
        <v>2638</v>
      </c>
      <c r="M4436" s="46">
        <v>35</v>
      </c>
      <c r="N4436" s="46">
        <v>35.1</v>
      </c>
      <c r="O4436" s="46">
        <v>115</v>
      </c>
      <c r="P4436" s="46">
        <f t="shared" si="509"/>
        <v>1</v>
      </c>
      <c r="R4436" s="67" t="s">
        <v>3128</v>
      </c>
      <c r="S4436" s="67">
        <f>COUNTIF(Y$2:$Y$100,R4436)</f>
        <v>0</v>
      </c>
      <c r="V4436" s="67">
        <f t="shared" si="510"/>
        <v>0</v>
      </c>
      <c r="AB4436" t="s">
        <v>131</v>
      </c>
      <c r="AC4436" s="46">
        <v>2638</v>
      </c>
      <c r="AD4436" s="46">
        <v>35</v>
      </c>
      <c r="AE4436" s="46">
        <v>35.1</v>
      </c>
      <c r="AF4436" s="46">
        <v>115</v>
      </c>
      <c r="AH4436" s="70" t="str">
        <f t="shared" si="511"/>
        <v/>
      </c>
      <c r="AI4436" s="70" t="str">
        <f t="shared" si="512"/>
        <v/>
      </c>
      <c r="AJ4436" s="70" t="str">
        <f t="shared" si="513"/>
        <v>X</v>
      </c>
      <c r="AK4436" s="70" t="str" cm="1">
        <f t="array" ref="AK4436">_xlfn.IFS(AH4436&lt;&gt;"","1",AI4436&lt;&gt;"","2",AJ4436&lt;&gt;"","3")</f>
        <v>3</v>
      </c>
    </row>
    <row r="4437" spans="1:37" x14ac:dyDescent="0.25">
      <c r="A4437" t="s">
        <v>1131</v>
      </c>
      <c r="B4437" t="s">
        <v>1132</v>
      </c>
      <c r="C4437" s="67" t="str">
        <f t="shared" si="508"/>
        <v>Esabella Kreitlow</v>
      </c>
      <c r="D4437" s="71" t="str" cm="1">
        <f t="array" ref="D4437">_xlfn.IFS(AK4437="1",CONCATENATE(C4437,"Regional"),AK4437="2",CONCATENATE(C4437,"Sectional"),AK4437="3",CONCATENATE(C4437,COUNTIF($C$1:C4437,C4437)))</f>
        <v>Esabella Kreitlow5</v>
      </c>
      <c r="E4437" s="66">
        <v>45176.5625</v>
      </c>
      <c r="F4437" t="s">
        <v>2692</v>
      </c>
      <c r="G4437" s="46">
        <v>21</v>
      </c>
      <c r="H4437" s="46">
        <v>61</v>
      </c>
      <c r="I4437" s="46">
        <v>17</v>
      </c>
      <c r="J4437" t="s">
        <v>141</v>
      </c>
      <c r="K4437" t="s">
        <v>131</v>
      </c>
      <c r="L4437" s="46">
        <v>2638</v>
      </c>
      <c r="M4437" s="46">
        <v>35</v>
      </c>
      <c r="N4437" s="46">
        <v>35.1</v>
      </c>
      <c r="O4437" s="46">
        <v>115</v>
      </c>
      <c r="P4437" s="46">
        <f t="shared" si="509"/>
        <v>1</v>
      </c>
      <c r="R4437" s="67" t="s">
        <v>1601</v>
      </c>
      <c r="S4437" s="67">
        <f>COUNTIF(Y$2:$Y$100,R4437)</f>
        <v>0</v>
      </c>
      <c r="V4437" s="67">
        <f t="shared" si="510"/>
        <v>0</v>
      </c>
      <c r="AB4437" t="s">
        <v>131</v>
      </c>
      <c r="AC4437" s="46">
        <v>2638</v>
      </c>
      <c r="AD4437" s="46">
        <v>35</v>
      </c>
      <c r="AE4437" s="46">
        <v>35.1</v>
      </c>
      <c r="AF4437" s="46">
        <v>115</v>
      </c>
      <c r="AH4437" s="70" t="str">
        <f t="shared" si="511"/>
        <v/>
      </c>
      <c r="AI4437" s="70" t="str">
        <f t="shared" si="512"/>
        <v/>
      </c>
      <c r="AJ4437" s="70" t="str">
        <f t="shared" si="513"/>
        <v>X</v>
      </c>
      <c r="AK4437" s="70" t="str" cm="1">
        <f t="array" ref="AK4437">_xlfn.IFS(AH4437&lt;&gt;"","1",AI4437&lt;&gt;"","2",AJ4437&lt;&gt;"","3")</f>
        <v>3</v>
      </c>
    </row>
    <row r="4438" spans="1:37" x14ac:dyDescent="0.25">
      <c r="A4438" t="s">
        <v>3438</v>
      </c>
      <c r="B4438" t="s">
        <v>1669</v>
      </c>
      <c r="C4438" s="67" t="str">
        <f t="shared" si="508"/>
        <v>Makayla Marciniak</v>
      </c>
      <c r="D4438" s="71" t="str" cm="1">
        <f t="array" ref="D4438">_xlfn.IFS(AK4438="1",CONCATENATE(C4438,"Regional"),AK4438="2",CONCATENATE(C4438,"Sectional"),AK4438="3",CONCATENATE(C4438,COUNTIF($C$1:C4438,C4438)))</f>
        <v>Makayla Marciniak2</v>
      </c>
      <c r="E4438" s="66">
        <v>45176.5625</v>
      </c>
      <c r="F4438" t="s">
        <v>2692</v>
      </c>
      <c r="G4438" s="46">
        <v>21</v>
      </c>
      <c r="H4438" s="46">
        <v>63</v>
      </c>
      <c r="I4438" s="46">
        <v>18</v>
      </c>
      <c r="J4438" t="s">
        <v>141</v>
      </c>
      <c r="K4438" t="s">
        <v>131</v>
      </c>
      <c r="L4438" s="46">
        <v>2638</v>
      </c>
      <c r="M4438" s="46">
        <v>35</v>
      </c>
      <c r="N4438" s="46">
        <v>35.1</v>
      </c>
      <c r="O4438" s="46">
        <v>115</v>
      </c>
      <c r="P4438" s="46">
        <f t="shared" si="509"/>
        <v>1</v>
      </c>
      <c r="R4438" s="67" t="s">
        <v>3639</v>
      </c>
      <c r="S4438" s="67">
        <f>COUNTIF(Y$2:$Y$100,R4438)</f>
        <v>0</v>
      </c>
      <c r="V4438" s="67">
        <f t="shared" si="510"/>
        <v>0</v>
      </c>
      <c r="AB4438" t="s">
        <v>131</v>
      </c>
      <c r="AC4438" s="46">
        <v>2638</v>
      </c>
      <c r="AD4438" s="46">
        <v>35</v>
      </c>
      <c r="AE4438" s="46">
        <v>35.1</v>
      </c>
      <c r="AF4438" s="46">
        <v>115</v>
      </c>
      <c r="AH4438" s="70" t="str">
        <f t="shared" si="511"/>
        <v/>
      </c>
      <c r="AI4438" s="70" t="str">
        <f t="shared" si="512"/>
        <v/>
      </c>
      <c r="AJ4438" s="70" t="str">
        <f t="shared" si="513"/>
        <v>X</v>
      </c>
      <c r="AK4438" s="70" t="str" cm="1">
        <f t="array" ref="AK4438">_xlfn.IFS(AH4438&lt;&gt;"","1",AI4438&lt;&gt;"","2",AJ4438&lt;&gt;"","3")</f>
        <v>3</v>
      </c>
    </row>
    <row r="4439" spans="1:37" x14ac:dyDescent="0.25">
      <c r="A4439" t="s">
        <v>1728</v>
      </c>
      <c r="B4439" t="s">
        <v>969</v>
      </c>
      <c r="C4439" s="67" t="str">
        <f t="shared" si="508"/>
        <v>Maia Lindvall</v>
      </c>
      <c r="D4439" s="71" t="str" cm="1">
        <f t="array" ref="D4439">_xlfn.IFS(AK4439="1",CONCATENATE(C4439,"Regional"),AK4439="2",CONCATENATE(C4439,"Sectional"),AK4439="3",CONCATENATE(C4439,COUNTIF($C$1:C4439,C4439)))</f>
        <v>Maia Lindvall5</v>
      </c>
      <c r="E4439" s="66">
        <v>45176.5625</v>
      </c>
      <c r="F4439" t="s">
        <v>2692</v>
      </c>
      <c r="G4439" s="46">
        <v>21</v>
      </c>
      <c r="H4439" s="46">
        <v>63</v>
      </c>
      <c r="I4439" s="46">
        <v>18</v>
      </c>
      <c r="J4439" t="s">
        <v>141</v>
      </c>
      <c r="K4439" t="s">
        <v>131</v>
      </c>
      <c r="L4439" s="46">
        <v>2638</v>
      </c>
      <c r="M4439" s="46">
        <v>35</v>
      </c>
      <c r="N4439" s="46">
        <v>35.1</v>
      </c>
      <c r="O4439" s="46">
        <v>115</v>
      </c>
      <c r="P4439" s="46">
        <f t="shared" si="509"/>
        <v>1</v>
      </c>
      <c r="R4439" s="67" t="s">
        <v>3589</v>
      </c>
      <c r="S4439" s="67">
        <f>COUNTIF(Y$2:$Y$100,R4439)</f>
        <v>0</v>
      </c>
      <c r="V4439" s="67">
        <f t="shared" si="510"/>
        <v>0</v>
      </c>
      <c r="AB4439" t="s">
        <v>131</v>
      </c>
      <c r="AC4439" s="46">
        <v>2638</v>
      </c>
      <c r="AD4439" s="46">
        <v>35</v>
      </c>
      <c r="AE4439" s="46">
        <v>35.1</v>
      </c>
      <c r="AF4439" s="46">
        <v>115</v>
      </c>
      <c r="AH4439" s="70" t="str">
        <f t="shared" si="511"/>
        <v/>
      </c>
      <c r="AI4439" s="70" t="str">
        <f t="shared" si="512"/>
        <v/>
      </c>
      <c r="AJ4439" s="70" t="str">
        <f t="shared" si="513"/>
        <v>X</v>
      </c>
      <c r="AK4439" s="70" t="str" cm="1">
        <f t="array" ref="AK4439">_xlfn.IFS(AH4439&lt;&gt;"","1",AI4439&lt;&gt;"","2",AJ4439&lt;&gt;"","3")</f>
        <v>3</v>
      </c>
    </row>
    <row r="4440" spans="1:37" x14ac:dyDescent="0.25">
      <c r="A4440" t="s">
        <v>2360</v>
      </c>
      <c r="B4440" t="s">
        <v>684</v>
      </c>
      <c r="C4440" s="67" t="str">
        <f t="shared" si="508"/>
        <v>Savannah Lui</v>
      </c>
      <c r="D4440" s="71" t="str" cm="1">
        <f t="array" ref="D4440">_xlfn.IFS(AK4440="1",CONCATENATE(C4440,"Regional"),AK4440="2",CONCATENATE(C4440,"Sectional"),AK4440="3",CONCATENATE(C4440,COUNTIF($C$1:C4440,C4440)))</f>
        <v>Savannah Lui1</v>
      </c>
      <c r="E4440" s="66">
        <v>45176.5625</v>
      </c>
      <c r="F4440" t="s">
        <v>2692</v>
      </c>
      <c r="G4440" s="46">
        <v>21</v>
      </c>
      <c r="H4440" s="46">
        <v>78</v>
      </c>
      <c r="I4440" s="46">
        <v>20</v>
      </c>
      <c r="J4440" t="s">
        <v>141</v>
      </c>
      <c r="K4440" t="s">
        <v>131</v>
      </c>
      <c r="L4440" s="46">
        <v>2638</v>
      </c>
      <c r="M4440" s="46">
        <v>35</v>
      </c>
      <c r="N4440" s="46">
        <v>35.1</v>
      </c>
      <c r="O4440" s="46">
        <v>115</v>
      </c>
      <c r="P4440" s="46">
        <f t="shared" si="509"/>
        <v>1</v>
      </c>
      <c r="R4440" s="67" t="s">
        <v>3381</v>
      </c>
      <c r="S4440" s="67">
        <f>COUNTIF(Y$2:$Y$100,R4440)</f>
        <v>0</v>
      </c>
      <c r="V4440" s="67">
        <f t="shared" si="510"/>
        <v>0</v>
      </c>
      <c r="AB4440" t="s">
        <v>131</v>
      </c>
      <c r="AC4440" s="46">
        <v>2638</v>
      </c>
      <c r="AD4440" s="46">
        <v>35</v>
      </c>
      <c r="AE4440" s="46">
        <v>35.1</v>
      </c>
      <c r="AF4440" s="46">
        <v>115</v>
      </c>
      <c r="AH4440" s="70" t="str">
        <f t="shared" si="511"/>
        <v/>
      </c>
      <c r="AI4440" s="70" t="str">
        <f t="shared" si="512"/>
        <v/>
      </c>
      <c r="AJ4440" s="70" t="str">
        <f t="shared" si="513"/>
        <v>X</v>
      </c>
      <c r="AK4440" s="70" t="str" cm="1">
        <f t="array" ref="AK4440">_xlfn.IFS(AH4440&lt;&gt;"","1",AI4440&lt;&gt;"","2",AJ4440&lt;&gt;"","3")</f>
        <v>3</v>
      </c>
    </row>
    <row r="4441" spans="1:37" x14ac:dyDescent="0.25">
      <c r="A4441" t="s">
        <v>716</v>
      </c>
      <c r="B4441" t="s">
        <v>199</v>
      </c>
      <c r="C4441" s="67" t="str">
        <f t="shared" si="508"/>
        <v>Payton Haugen</v>
      </c>
      <c r="D4441" s="71" t="str" cm="1">
        <f t="array" ref="D4441">_xlfn.IFS(AK4441="1",CONCATENATE(C4441,"Regional"),AK4441="2",CONCATENATE(C4441,"Sectional"),AK4441="3",CONCATENATE(C4441,COUNTIF($C$1:C4441,C4441)))</f>
        <v>Payton Haugen7</v>
      </c>
      <c r="E4441" s="66">
        <v>45176.572916666664</v>
      </c>
      <c r="F4441" t="s">
        <v>2534</v>
      </c>
      <c r="G4441" s="46">
        <v>42</v>
      </c>
      <c r="H4441" s="46">
        <v>31</v>
      </c>
      <c r="I4441" s="46">
        <v>1</v>
      </c>
      <c r="J4441" t="s">
        <v>2470</v>
      </c>
      <c r="K4441" t="s">
        <v>2471</v>
      </c>
      <c r="L4441" s="46">
        <v>2701</v>
      </c>
      <c r="M4441" s="46">
        <v>35</v>
      </c>
      <c r="N4441" s="46">
        <v>36.799999999999997</v>
      </c>
      <c r="O4441" s="46">
        <v>128</v>
      </c>
      <c r="P4441" s="46">
        <f t="shared" si="509"/>
        <v>1</v>
      </c>
      <c r="R4441" s="67" t="s">
        <v>1405</v>
      </c>
      <c r="S4441" s="67">
        <f>COUNTIF(Y$2:$Y$100,R4441)</f>
        <v>0</v>
      </c>
      <c r="V4441" s="67">
        <f t="shared" si="510"/>
        <v>0</v>
      </c>
      <c r="X4441"/>
      <c r="Y4441" s="67" t="str">
        <f t="shared" ref="Y4441:Y4472" si="514">CONCATENATE(W4441," ",X4441)</f>
        <v xml:space="preserve"> </v>
      </c>
      <c r="AB4441" t="s">
        <v>2471</v>
      </c>
      <c r="AC4441" s="46">
        <v>2701</v>
      </c>
      <c r="AD4441" s="46">
        <v>35</v>
      </c>
      <c r="AE4441" s="46">
        <v>36.799999999999997</v>
      </c>
      <c r="AF4441" s="46">
        <v>128</v>
      </c>
      <c r="AH4441" s="70" t="str">
        <f t="shared" si="511"/>
        <v/>
      </c>
      <c r="AI4441" s="70" t="str">
        <f t="shared" si="512"/>
        <v/>
      </c>
      <c r="AJ4441" s="70" t="str">
        <f t="shared" si="513"/>
        <v>X</v>
      </c>
      <c r="AK4441" s="70" t="str" cm="1">
        <f t="array" ref="AK4441">_xlfn.IFS(AH4441&lt;&gt;"","1",AI4441&lt;&gt;"","2",AJ4441&lt;&gt;"","3")</f>
        <v>3</v>
      </c>
    </row>
    <row r="4442" spans="1:37" x14ac:dyDescent="0.25">
      <c r="A4442" t="s">
        <v>289</v>
      </c>
      <c r="B4442" t="s">
        <v>528</v>
      </c>
      <c r="C4442" s="67" t="str">
        <f t="shared" si="508"/>
        <v>Kate Krueger</v>
      </c>
      <c r="D4442" s="71" t="str" cm="1">
        <f t="array" ref="D4442">_xlfn.IFS(AK4442="1",CONCATENATE(C4442,"Regional"),AK4442="2",CONCATENATE(C4442,"Sectional"),AK4442="3",CONCATENATE(C4442,COUNTIF($C$1:C4442,C4442)))</f>
        <v>Kate Krueger8</v>
      </c>
      <c r="E4442" s="66">
        <v>45176.572916666664</v>
      </c>
      <c r="F4442" t="s">
        <v>2534</v>
      </c>
      <c r="G4442" s="46">
        <v>42</v>
      </c>
      <c r="H4442" s="46">
        <v>34</v>
      </c>
      <c r="I4442" s="46">
        <v>2</v>
      </c>
      <c r="J4442" t="s">
        <v>2470</v>
      </c>
      <c r="K4442" t="s">
        <v>2471</v>
      </c>
      <c r="L4442" s="46">
        <v>2701</v>
      </c>
      <c r="M4442" s="46">
        <v>35</v>
      </c>
      <c r="N4442" s="46">
        <v>36.799999999999997</v>
      </c>
      <c r="O4442" s="46">
        <v>128</v>
      </c>
      <c r="P4442" s="46">
        <f t="shared" si="509"/>
        <v>1</v>
      </c>
      <c r="R4442" s="67" t="s">
        <v>2737</v>
      </c>
      <c r="S4442" s="67">
        <f>COUNTIF(Y$2:$Y$100,R4442)</f>
        <v>0</v>
      </c>
      <c r="V4442" s="67">
        <f t="shared" si="510"/>
        <v>0</v>
      </c>
      <c r="X4442"/>
      <c r="Y4442" s="67" t="str">
        <f t="shared" si="514"/>
        <v xml:space="preserve"> </v>
      </c>
      <c r="AB4442" t="s">
        <v>2471</v>
      </c>
      <c r="AC4442" s="46">
        <v>2701</v>
      </c>
      <c r="AD4442" s="46">
        <v>35</v>
      </c>
      <c r="AE4442" s="46">
        <v>36.799999999999997</v>
      </c>
      <c r="AF4442" s="46">
        <v>128</v>
      </c>
      <c r="AH4442" s="70" t="str">
        <f t="shared" si="511"/>
        <v/>
      </c>
      <c r="AI4442" s="70" t="str">
        <f t="shared" si="512"/>
        <v/>
      </c>
      <c r="AJ4442" s="70" t="str">
        <f t="shared" si="513"/>
        <v>X</v>
      </c>
      <c r="AK4442" s="70" t="str" cm="1">
        <f t="array" ref="AK4442">_xlfn.IFS(AH4442&lt;&gt;"","1",AI4442&lt;&gt;"","2",AJ4442&lt;&gt;"","3")</f>
        <v>3</v>
      </c>
    </row>
    <row r="4443" spans="1:37" x14ac:dyDescent="0.25">
      <c r="A4443" t="s">
        <v>1738</v>
      </c>
      <c r="B4443" t="s">
        <v>852</v>
      </c>
      <c r="C4443" s="67" t="str">
        <f t="shared" si="508"/>
        <v>Zoe Gryniewicz</v>
      </c>
      <c r="D4443" s="71" t="str" cm="1">
        <f t="array" ref="D4443">_xlfn.IFS(AK4443="1",CONCATENATE(C4443,"Regional"),AK4443="2",CONCATENATE(C4443,"Sectional"),AK4443="3",CONCATENATE(C4443,COUNTIF($C$1:C4443,C4443)))</f>
        <v>Zoe Gryniewicz7</v>
      </c>
      <c r="E4443" s="66">
        <v>45176.572916666664</v>
      </c>
      <c r="F4443" t="s">
        <v>2534</v>
      </c>
      <c r="G4443" s="46">
        <v>42</v>
      </c>
      <c r="H4443" s="46">
        <v>36</v>
      </c>
      <c r="I4443" s="46">
        <v>3</v>
      </c>
      <c r="J4443" t="s">
        <v>2470</v>
      </c>
      <c r="K4443" t="s">
        <v>2471</v>
      </c>
      <c r="L4443" s="46">
        <v>2701</v>
      </c>
      <c r="M4443" s="46">
        <v>35</v>
      </c>
      <c r="N4443" s="46">
        <v>36.799999999999997</v>
      </c>
      <c r="O4443" s="46">
        <v>128</v>
      </c>
      <c r="P4443" s="46">
        <f t="shared" si="509"/>
        <v>1</v>
      </c>
      <c r="R4443" s="67" t="s">
        <v>2735</v>
      </c>
      <c r="S4443" s="67">
        <f>COUNTIF(Y$2:$Y$100,R4443)</f>
        <v>0</v>
      </c>
      <c r="V4443" s="67">
        <f t="shared" si="510"/>
        <v>0</v>
      </c>
      <c r="X4443"/>
      <c r="Y4443" s="67" t="str">
        <f t="shared" si="514"/>
        <v xml:space="preserve"> </v>
      </c>
      <c r="AB4443" t="s">
        <v>2471</v>
      </c>
      <c r="AC4443" s="46">
        <v>2701</v>
      </c>
      <c r="AD4443" s="46">
        <v>35</v>
      </c>
      <c r="AE4443" s="46">
        <v>36.799999999999997</v>
      </c>
      <c r="AF4443" s="46">
        <v>128</v>
      </c>
      <c r="AH4443" s="70" t="str">
        <f t="shared" si="511"/>
        <v/>
      </c>
      <c r="AI4443" s="70" t="str">
        <f t="shared" si="512"/>
        <v/>
      </c>
      <c r="AJ4443" s="70" t="str">
        <f t="shared" si="513"/>
        <v>X</v>
      </c>
      <c r="AK4443" s="70" t="str" cm="1">
        <f t="array" ref="AK4443">_xlfn.IFS(AH4443&lt;&gt;"","1",AI4443&lt;&gt;"","2",AJ4443&lt;&gt;"","3")</f>
        <v>3</v>
      </c>
    </row>
    <row r="4444" spans="1:37" x14ac:dyDescent="0.25">
      <c r="A4444" t="s">
        <v>716</v>
      </c>
      <c r="B4444" t="s">
        <v>441</v>
      </c>
      <c r="C4444" s="67" t="str">
        <f t="shared" si="508"/>
        <v>Madison Haugen</v>
      </c>
      <c r="D4444" s="71" t="str" cm="1">
        <f t="array" ref="D4444">_xlfn.IFS(AK4444="1",CONCATENATE(C4444,"Regional"),AK4444="2",CONCATENATE(C4444,"Sectional"),AK4444="3",CONCATENATE(C4444,COUNTIF($C$1:C4444,C4444)))</f>
        <v>Madison Haugen7</v>
      </c>
      <c r="E4444" s="66">
        <v>45176.572916666664</v>
      </c>
      <c r="F4444" t="s">
        <v>2534</v>
      </c>
      <c r="G4444" s="46">
        <v>42</v>
      </c>
      <c r="H4444" s="46">
        <v>37</v>
      </c>
      <c r="I4444" s="46">
        <v>4</v>
      </c>
      <c r="J4444" t="s">
        <v>2470</v>
      </c>
      <c r="K4444" t="s">
        <v>2471</v>
      </c>
      <c r="L4444" s="46">
        <v>2701</v>
      </c>
      <c r="M4444" s="46">
        <v>35</v>
      </c>
      <c r="N4444" s="46">
        <v>36.799999999999997</v>
      </c>
      <c r="O4444" s="46">
        <v>128</v>
      </c>
      <c r="P4444" s="46">
        <f t="shared" si="509"/>
        <v>1</v>
      </c>
      <c r="R4444" s="67" t="s">
        <v>1314</v>
      </c>
      <c r="S4444" s="67">
        <f>COUNTIF(Y$2:$Y$100,R4444)</f>
        <v>0</v>
      </c>
      <c r="V4444" s="67">
        <f t="shared" si="510"/>
        <v>0</v>
      </c>
      <c r="X4444"/>
      <c r="Y4444" s="67" t="str">
        <f t="shared" si="514"/>
        <v xml:space="preserve"> </v>
      </c>
      <c r="AB4444" t="s">
        <v>2471</v>
      </c>
      <c r="AC4444" s="46">
        <v>2701</v>
      </c>
      <c r="AD4444" s="46">
        <v>35</v>
      </c>
      <c r="AE4444" s="46">
        <v>36.799999999999997</v>
      </c>
      <c r="AF4444" s="46">
        <v>128</v>
      </c>
      <c r="AH4444" s="70" t="str">
        <f t="shared" si="511"/>
        <v/>
      </c>
      <c r="AI4444" s="70" t="str">
        <f t="shared" si="512"/>
        <v/>
      </c>
      <c r="AJ4444" s="70" t="str">
        <f t="shared" si="513"/>
        <v>X</v>
      </c>
      <c r="AK4444" s="70" t="str" cm="1">
        <f t="array" ref="AK4444">_xlfn.IFS(AH4444&lt;&gt;"","1",AI4444&lt;&gt;"","2",AJ4444&lt;&gt;"","3")</f>
        <v>3</v>
      </c>
    </row>
    <row r="4445" spans="1:37" x14ac:dyDescent="0.25">
      <c r="A4445" t="s">
        <v>745</v>
      </c>
      <c r="B4445" t="s">
        <v>523</v>
      </c>
      <c r="C4445" s="67" t="str">
        <f t="shared" si="508"/>
        <v>Nora Gogin</v>
      </c>
      <c r="D4445" s="71" t="str" cm="1">
        <f t="array" ref="D4445">_xlfn.IFS(AK4445="1",CONCATENATE(C4445,"Regional"),AK4445="2",CONCATENATE(C4445,"Sectional"),AK4445="3",CONCATENATE(C4445,COUNTIF($C$1:C4445,C4445)))</f>
        <v>Nora Gogin6</v>
      </c>
      <c r="E4445" s="66">
        <v>45176.572916666664</v>
      </c>
      <c r="F4445" t="s">
        <v>2534</v>
      </c>
      <c r="G4445" s="46">
        <v>42</v>
      </c>
      <c r="H4445" s="46">
        <v>38</v>
      </c>
      <c r="I4445" s="46">
        <v>5</v>
      </c>
      <c r="J4445" t="s">
        <v>2470</v>
      </c>
      <c r="K4445" t="s">
        <v>2471</v>
      </c>
      <c r="L4445" s="46">
        <v>2701</v>
      </c>
      <c r="M4445" s="46">
        <v>35</v>
      </c>
      <c r="N4445" s="46">
        <v>36.799999999999997</v>
      </c>
      <c r="O4445" s="46">
        <v>128</v>
      </c>
      <c r="P4445" s="46">
        <f t="shared" si="509"/>
        <v>1</v>
      </c>
      <c r="R4445" s="67" t="s">
        <v>1334</v>
      </c>
      <c r="S4445" s="67">
        <f>COUNTIF(Y$2:$Y$100,R4445)</f>
        <v>0</v>
      </c>
      <c r="V4445" s="67">
        <f t="shared" si="510"/>
        <v>0</v>
      </c>
      <c r="X4445"/>
      <c r="Y4445" s="67" t="str">
        <f t="shared" si="514"/>
        <v xml:space="preserve"> </v>
      </c>
      <c r="AB4445" t="s">
        <v>2471</v>
      </c>
      <c r="AC4445" s="46">
        <v>2701</v>
      </c>
      <c r="AD4445" s="46">
        <v>35</v>
      </c>
      <c r="AE4445" s="46">
        <v>36.799999999999997</v>
      </c>
      <c r="AF4445" s="46">
        <v>128</v>
      </c>
      <c r="AH4445" s="70" t="str">
        <f t="shared" si="511"/>
        <v/>
      </c>
      <c r="AI4445" s="70" t="str">
        <f t="shared" si="512"/>
        <v/>
      </c>
      <c r="AJ4445" s="70" t="str">
        <f t="shared" si="513"/>
        <v>X</v>
      </c>
      <c r="AK4445" s="70" t="str" cm="1">
        <f t="array" ref="AK4445">_xlfn.IFS(AH4445&lt;&gt;"","1",AI4445&lt;&gt;"","2",AJ4445&lt;&gt;"","3")</f>
        <v>3</v>
      </c>
    </row>
    <row r="4446" spans="1:37" x14ac:dyDescent="0.25">
      <c r="A4446" t="s">
        <v>475</v>
      </c>
      <c r="B4446" t="s">
        <v>187</v>
      </c>
      <c r="C4446" s="67" t="str">
        <f t="shared" si="508"/>
        <v>Ava Roesch</v>
      </c>
      <c r="D4446" s="71" t="str" cm="1">
        <f t="array" ref="D4446">_xlfn.IFS(AK4446="1",CONCATENATE(C4446,"Regional"),AK4446="2",CONCATENATE(C4446,"Sectional"),AK4446="3",CONCATENATE(C4446,COUNTIF($C$1:C4446,C4446)))</f>
        <v>Ava Roesch8</v>
      </c>
      <c r="E4446" s="66">
        <v>45176.572916666664</v>
      </c>
      <c r="F4446" t="s">
        <v>2534</v>
      </c>
      <c r="G4446" s="46">
        <v>42</v>
      </c>
      <c r="H4446" s="46">
        <v>38</v>
      </c>
      <c r="I4446" s="46">
        <v>5</v>
      </c>
      <c r="J4446" t="s">
        <v>2470</v>
      </c>
      <c r="K4446" t="s">
        <v>2471</v>
      </c>
      <c r="L4446" s="46">
        <v>2701</v>
      </c>
      <c r="M4446" s="46">
        <v>35</v>
      </c>
      <c r="N4446" s="46">
        <v>36.799999999999997</v>
      </c>
      <c r="O4446" s="46">
        <v>128</v>
      </c>
      <c r="P4446" s="46">
        <f t="shared" si="509"/>
        <v>1</v>
      </c>
      <c r="R4446" s="67" t="s">
        <v>1168</v>
      </c>
      <c r="S4446" s="67">
        <f>COUNTIF(Y$2:$Y$100,R4446)</f>
        <v>0</v>
      </c>
      <c r="V4446" s="67">
        <f t="shared" si="510"/>
        <v>0</v>
      </c>
      <c r="X4446"/>
      <c r="Y4446" s="67" t="str">
        <f t="shared" si="514"/>
        <v xml:space="preserve"> </v>
      </c>
      <c r="AB4446" t="s">
        <v>2471</v>
      </c>
      <c r="AC4446" s="46">
        <v>2701</v>
      </c>
      <c r="AD4446" s="46">
        <v>35</v>
      </c>
      <c r="AE4446" s="46">
        <v>36.799999999999997</v>
      </c>
      <c r="AF4446" s="46">
        <v>128</v>
      </c>
      <c r="AH4446" s="70" t="str">
        <f t="shared" si="511"/>
        <v/>
      </c>
      <c r="AI4446" s="70" t="str">
        <f t="shared" si="512"/>
        <v/>
      </c>
      <c r="AJ4446" s="70" t="str">
        <f t="shared" si="513"/>
        <v>X</v>
      </c>
      <c r="AK4446" s="70" t="str" cm="1">
        <f t="array" ref="AK4446">_xlfn.IFS(AH4446&lt;&gt;"","1",AI4446&lt;&gt;"","2",AJ4446&lt;&gt;"","3")</f>
        <v>3</v>
      </c>
    </row>
    <row r="4447" spans="1:37" x14ac:dyDescent="0.25">
      <c r="A4447" t="s">
        <v>335</v>
      </c>
      <c r="B4447" t="s">
        <v>1613</v>
      </c>
      <c r="C4447" s="67" t="str">
        <f t="shared" si="508"/>
        <v>Arianna Price</v>
      </c>
      <c r="D4447" s="71" t="str" cm="1">
        <f t="array" ref="D4447">_xlfn.IFS(AK4447="1",CONCATENATE(C4447,"Regional"),AK4447="2",CONCATENATE(C4447,"Sectional"),AK4447="3",CONCATENATE(C4447,COUNTIF($C$1:C4447,C4447)))</f>
        <v>Arianna Price7</v>
      </c>
      <c r="E4447" s="66">
        <v>45176.572916666664</v>
      </c>
      <c r="F4447" t="s">
        <v>2534</v>
      </c>
      <c r="G4447" s="46">
        <v>42</v>
      </c>
      <c r="H4447" s="46">
        <v>39</v>
      </c>
      <c r="I4447" s="46">
        <v>7</v>
      </c>
      <c r="J4447" t="s">
        <v>2470</v>
      </c>
      <c r="K4447" t="s">
        <v>2471</v>
      </c>
      <c r="L4447" s="46">
        <v>2701</v>
      </c>
      <c r="M4447" s="46">
        <v>35</v>
      </c>
      <c r="N4447" s="46">
        <v>36.799999999999997</v>
      </c>
      <c r="O4447" s="46">
        <v>128</v>
      </c>
      <c r="P4447" s="46">
        <f t="shared" si="509"/>
        <v>1</v>
      </c>
      <c r="R4447" s="67" t="s">
        <v>3561</v>
      </c>
      <c r="S4447" s="67">
        <f>COUNTIF(Y$2:$Y$100,R4447)</f>
        <v>0</v>
      </c>
      <c r="V4447" s="67">
        <f t="shared" si="510"/>
        <v>0</v>
      </c>
      <c r="X4447"/>
      <c r="Y4447" s="67" t="str">
        <f t="shared" si="514"/>
        <v xml:space="preserve"> </v>
      </c>
      <c r="AB4447" t="s">
        <v>2471</v>
      </c>
      <c r="AC4447" s="46">
        <v>2701</v>
      </c>
      <c r="AD4447" s="46">
        <v>35</v>
      </c>
      <c r="AE4447" s="46">
        <v>36.799999999999997</v>
      </c>
      <c r="AF4447" s="46">
        <v>128</v>
      </c>
      <c r="AH4447" s="70" t="str">
        <f t="shared" si="511"/>
        <v/>
      </c>
      <c r="AI4447" s="70" t="str">
        <f t="shared" si="512"/>
        <v/>
      </c>
      <c r="AJ4447" s="70" t="str">
        <f t="shared" si="513"/>
        <v>X</v>
      </c>
      <c r="AK4447" s="70" t="str" cm="1">
        <f t="array" ref="AK4447">_xlfn.IFS(AH4447&lt;&gt;"","1",AI4447&lt;&gt;"","2",AJ4447&lt;&gt;"","3")</f>
        <v>3</v>
      </c>
    </row>
    <row r="4448" spans="1:37" x14ac:dyDescent="0.25">
      <c r="A4448" t="s">
        <v>460</v>
      </c>
      <c r="B4448" t="s">
        <v>461</v>
      </c>
      <c r="C4448" s="67" t="str">
        <f t="shared" si="508"/>
        <v>Breanne Delisle</v>
      </c>
      <c r="D4448" s="71" t="str" cm="1">
        <f t="array" ref="D4448">_xlfn.IFS(AK4448="1",CONCATENATE(C4448,"Regional"),AK4448="2",CONCATENATE(C4448,"Sectional"),AK4448="3",CONCATENATE(C4448,COUNTIF($C$1:C4448,C4448)))</f>
        <v>Breanne Delisle6</v>
      </c>
      <c r="E4448" s="66">
        <v>45176.572916666664</v>
      </c>
      <c r="F4448" t="s">
        <v>2534</v>
      </c>
      <c r="G4448" s="46">
        <v>42</v>
      </c>
      <c r="H4448" s="46">
        <v>41</v>
      </c>
      <c r="I4448" s="46">
        <v>8</v>
      </c>
      <c r="J4448" t="s">
        <v>2470</v>
      </c>
      <c r="K4448" t="s">
        <v>2471</v>
      </c>
      <c r="L4448" s="46">
        <v>2701</v>
      </c>
      <c r="M4448" s="46">
        <v>35</v>
      </c>
      <c r="N4448" s="46">
        <v>36.799999999999997</v>
      </c>
      <c r="O4448" s="46">
        <v>128</v>
      </c>
      <c r="P4448" s="46">
        <f t="shared" si="509"/>
        <v>1</v>
      </c>
      <c r="R4448" s="67" t="s">
        <v>1161</v>
      </c>
      <c r="S4448" s="67">
        <f>COUNTIF(Y$2:$Y$100,R4448)</f>
        <v>0</v>
      </c>
      <c r="V4448" s="67">
        <f t="shared" si="510"/>
        <v>0</v>
      </c>
      <c r="X4448"/>
      <c r="Y4448" s="67" t="str">
        <f t="shared" si="514"/>
        <v xml:space="preserve"> </v>
      </c>
      <c r="AB4448" t="s">
        <v>2471</v>
      </c>
      <c r="AC4448" s="46">
        <v>2701</v>
      </c>
      <c r="AD4448" s="46">
        <v>35</v>
      </c>
      <c r="AE4448" s="46">
        <v>36.799999999999997</v>
      </c>
      <c r="AF4448" s="46">
        <v>128</v>
      </c>
      <c r="AH4448" s="70" t="str">
        <f t="shared" si="511"/>
        <v/>
      </c>
      <c r="AI4448" s="70" t="str">
        <f t="shared" si="512"/>
        <v/>
      </c>
      <c r="AJ4448" s="70" t="str">
        <f t="shared" si="513"/>
        <v>X</v>
      </c>
      <c r="AK4448" s="70" t="str" cm="1">
        <f t="array" ref="AK4448">_xlfn.IFS(AH4448&lt;&gt;"","1",AI4448&lt;&gt;"","2",AJ4448&lt;&gt;"","3")</f>
        <v>3</v>
      </c>
    </row>
    <row r="4449" spans="1:37" x14ac:dyDescent="0.25">
      <c r="A4449" t="s">
        <v>378</v>
      </c>
      <c r="B4449" t="s">
        <v>484</v>
      </c>
      <c r="C4449" s="67" t="str">
        <f t="shared" si="508"/>
        <v>Abbie Welch</v>
      </c>
      <c r="D4449" s="71" t="str" cm="1">
        <f t="array" ref="D4449">_xlfn.IFS(AK4449="1",CONCATENATE(C4449,"Regional"),AK4449="2",CONCATENATE(C4449,"Sectional"),AK4449="3",CONCATENATE(C4449,COUNTIF($C$1:C4449,C4449)))</f>
        <v>Abbie Welch7</v>
      </c>
      <c r="E4449" s="66">
        <v>45176.572916666664</v>
      </c>
      <c r="F4449" t="s">
        <v>2534</v>
      </c>
      <c r="G4449" s="46">
        <v>42</v>
      </c>
      <c r="H4449" s="46">
        <v>41</v>
      </c>
      <c r="I4449" s="46">
        <v>8</v>
      </c>
      <c r="J4449" t="s">
        <v>2470</v>
      </c>
      <c r="K4449" t="s">
        <v>2471</v>
      </c>
      <c r="L4449" s="46">
        <v>2701</v>
      </c>
      <c r="M4449" s="46">
        <v>35</v>
      </c>
      <c r="N4449" s="46">
        <v>36.799999999999997</v>
      </c>
      <c r="O4449" s="46">
        <v>128</v>
      </c>
      <c r="P4449" s="46">
        <f t="shared" si="509"/>
        <v>1</v>
      </c>
      <c r="R4449" s="67" t="s">
        <v>1175</v>
      </c>
      <c r="S4449" s="67">
        <f>COUNTIF(Y$2:$Y$100,R4449)</f>
        <v>0</v>
      </c>
      <c r="V4449" s="67">
        <f t="shared" si="510"/>
        <v>0</v>
      </c>
      <c r="X4449"/>
      <c r="Y4449" s="67" t="str">
        <f t="shared" si="514"/>
        <v xml:space="preserve"> </v>
      </c>
      <c r="AB4449" t="s">
        <v>2471</v>
      </c>
      <c r="AC4449" s="46">
        <v>2701</v>
      </c>
      <c r="AD4449" s="46">
        <v>35</v>
      </c>
      <c r="AE4449" s="46">
        <v>36.799999999999997</v>
      </c>
      <c r="AF4449" s="46">
        <v>128</v>
      </c>
      <c r="AH4449" s="70" t="str">
        <f t="shared" si="511"/>
        <v/>
      </c>
      <c r="AI4449" s="70" t="str">
        <f t="shared" si="512"/>
        <v/>
      </c>
      <c r="AJ4449" s="70" t="str">
        <f t="shared" si="513"/>
        <v>X</v>
      </c>
      <c r="AK4449" s="70" t="str" cm="1">
        <f t="array" ref="AK4449">_xlfn.IFS(AH4449&lt;&gt;"","1",AI4449&lt;&gt;"","2",AJ4449&lt;&gt;"","3")</f>
        <v>3</v>
      </c>
    </row>
    <row r="4450" spans="1:37" x14ac:dyDescent="0.25">
      <c r="A4450" t="s">
        <v>505</v>
      </c>
      <c r="B4450" t="s">
        <v>362</v>
      </c>
      <c r="C4450" s="67" t="str">
        <f t="shared" si="508"/>
        <v>Emma Pulvermacher</v>
      </c>
      <c r="D4450" s="71" t="str" cm="1">
        <f t="array" ref="D4450">_xlfn.IFS(AK4450="1",CONCATENATE(C4450,"Regional"),AK4450="2",CONCATENATE(C4450,"Sectional"),AK4450="3",CONCATENATE(C4450,COUNTIF($C$1:C4450,C4450)))</f>
        <v>Emma Pulvermacher7</v>
      </c>
      <c r="E4450" s="66">
        <v>45176.572916666664</v>
      </c>
      <c r="F4450" t="s">
        <v>2534</v>
      </c>
      <c r="G4450" s="46">
        <v>42</v>
      </c>
      <c r="H4450" s="46">
        <v>41</v>
      </c>
      <c r="I4450" s="46">
        <v>8</v>
      </c>
      <c r="J4450" t="s">
        <v>2470</v>
      </c>
      <c r="K4450" t="s">
        <v>2471</v>
      </c>
      <c r="L4450" s="46">
        <v>2701</v>
      </c>
      <c r="M4450" s="46">
        <v>35</v>
      </c>
      <c r="N4450" s="46">
        <v>36.799999999999997</v>
      </c>
      <c r="O4450" s="46">
        <v>128</v>
      </c>
      <c r="P4450" s="46">
        <f t="shared" si="509"/>
        <v>1</v>
      </c>
      <c r="R4450" s="67" t="s">
        <v>1189</v>
      </c>
      <c r="S4450" s="67">
        <f>COUNTIF(Y$2:$Y$100,R4450)</f>
        <v>0</v>
      </c>
      <c r="V4450" s="67">
        <f t="shared" si="510"/>
        <v>0</v>
      </c>
      <c r="X4450"/>
      <c r="Y4450" s="67" t="str">
        <f t="shared" si="514"/>
        <v xml:space="preserve"> </v>
      </c>
      <c r="AB4450" t="s">
        <v>2471</v>
      </c>
      <c r="AC4450" s="46">
        <v>2701</v>
      </c>
      <c r="AD4450" s="46">
        <v>35</v>
      </c>
      <c r="AE4450" s="46">
        <v>36.799999999999997</v>
      </c>
      <c r="AF4450" s="46">
        <v>128</v>
      </c>
      <c r="AH4450" s="70" t="str">
        <f t="shared" si="511"/>
        <v/>
      </c>
      <c r="AI4450" s="70" t="str">
        <f t="shared" si="512"/>
        <v/>
      </c>
      <c r="AJ4450" s="70" t="str">
        <f t="shared" si="513"/>
        <v>X</v>
      </c>
      <c r="AK4450" s="70" t="str" cm="1">
        <f t="array" ref="AK4450">_xlfn.IFS(AH4450&lt;&gt;"","1",AI4450&lt;&gt;"","2",AJ4450&lt;&gt;"","3")</f>
        <v>3</v>
      </c>
    </row>
    <row r="4451" spans="1:37" x14ac:dyDescent="0.25">
      <c r="A4451" t="s">
        <v>1650</v>
      </c>
      <c r="B4451" t="s">
        <v>769</v>
      </c>
      <c r="C4451" s="67" t="str">
        <f t="shared" si="508"/>
        <v>Nadia Maciejewski</v>
      </c>
      <c r="D4451" s="71" t="str" cm="1">
        <f t="array" ref="D4451">_xlfn.IFS(AK4451="1",CONCATENATE(C4451,"Regional"),AK4451="2",CONCATENATE(C4451,"Sectional"),AK4451="3",CONCATENATE(C4451,COUNTIF($C$1:C4451,C4451)))</f>
        <v>Nadia Maciejewski7</v>
      </c>
      <c r="E4451" s="66">
        <v>45176.572916666664</v>
      </c>
      <c r="F4451" t="s">
        <v>2534</v>
      </c>
      <c r="G4451" s="46">
        <v>42</v>
      </c>
      <c r="H4451" s="46">
        <v>41</v>
      </c>
      <c r="I4451" s="46">
        <v>8</v>
      </c>
      <c r="J4451" t="s">
        <v>2470</v>
      </c>
      <c r="K4451" t="s">
        <v>2471</v>
      </c>
      <c r="L4451" s="46">
        <v>2701</v>
      </c>
      <c r="M4451" s="46">
        <v>35</v>
      </c>
      <c r="N4451" s="46">
        <v>36.799999999999997</v>
      </c>
      <c r="O4451" s="46">
        <v>128</v>
      </c>
      <c r="P4451" s="46">
        <f t="shared" si="509"/>
        <v>1</v>
      </c>
      <c r="R4451" s="67" t="s">
        <v>3497</v>
      </c>
      <c r="S4451" s="67">
        <f>COUNTIF(Y$2:$Y$100,R4451)</f>
        <v>0</v>
      </c>
      <c r="V4451" s="67">
        <f t="shared" si="510"/>
        <v>0</v>
      </c>
      <c r="X4451"/>
      <c r="Y4451" s="67" t="str">
        <f t="shared" si="514"/>
        <v xml:space="preserve"> </v>
      </c>
      <c r="AB4451" t="s">
        <v>2471</v>
      </c>
      <c r="AC4451" s="46">
        <v>2701</v>
      </c>
      <c r="AD4451" s="46">
        <v>35</v>
      </c>
      <c r="AE4451" s="46">
        <v>36.799999999999997</v>
      </c>
      <c r="AF4451" s="46">
        <v>128</v>
      </c>
      <c r="AH4451" s="70" t="str">
        <f t="shared" si="511"/>
        <v/>
      </c>
      <c r="AI4451" s="70" t="str">
        <f t="shared" si="512"/>
        <v/>
      </c>
      <c r="AJ4451" s="70" t="str">
        <f t="shared" si="513"/>
        <v>X</v>
      </c>
      <c r="AK4451" s="70" t="str" cm="1">
        <f t="array" ref="AK4451">_xlfn.IFS(AH4451&lt;&gt;"","1",AI4451&lt;&gt;"","2",AJ4451&lt;&gt;"","3")</f>
        <v>3</v>
      </c>
    </row>
    <row r="4452" spans="1:37" x14ac:dyDescent="0.25">
      <c r="A4452" t="s">
        <v>744</v>
      </c>
      <c r="B4452" t="s">
        <v>393</v>
      </c>
      <c r="C4452" s="67" t="str">
        <f t="shared" si="508"/>
        <v>Mia Reischel</v>
      </c>
      <c r="D4452" s="71" t="str" cm="1">
        <f t="array" ref="D4452">_xlfn.IFS(AK4452="1",CONCATENATE(C4452,"Regional"),AK4452="2",CONCATENATE(C4452,"Sectional"),AK4452="3",CONCATENATE(C4452,COUNTIF($C$1:C4452,C4452)))</f>
        <v>Mia Reischel7</v>
      </c>
      <c r="E4452" s="66">
        <v>45176.572916666664</v>
      </c>
      <c r="F4452" t="s">
        <v>2534</v>
      </c>
      <c r="G4452" s="46">
        <v>42</v>
      </c>
      <c r="H4452" s="46">
        <v>42</v>
      </c>
      <c r="I4452" s="46">
        <v>12</v>
      </c>
      <c r="J4452" t="s">
        <v>2470</v>
      </c>
      <c r="K4452" t="s">
        <v>2471</v>
      </c>
      <c r="L4452" s="46">
        <v>2701</v>
      </c>
      <c r="M4452" s="46">
        <v>35</v>
      </c>
      <c r="N4452" s="46">
        <v>36.799999999999997</v>
      </c>
      <c r="O4452" s="46">
        <v>128</v>
      </c>
      <c r="P4452" s="46">
        <f t="shared" si="509"/>
        <v>1</v>
      </c>
      <c r="R4452" s="67" t="s">
        <v>1332</v>
      </c>
      <c r="S4452" s="67">
        <f>COUNTIF(Y$2:$Y$100,R4452)</f>
        <v>0</v>
      </c>
      <c r="V4452" s="67">
        <f t="shared" si="510"/>
        <v>0</v>
      </c>
      <c r="X4452"/>
      <c r="Y4452" s="67" t="str">
        <f t="shared" si="514"/>
        <v xml:space="preserve"> </v>
      </c>
      <c r="AB4452" t="s">
        <v>2471</v>
      </c>
      <c r="AC4452" s="46">
        <v>2701</v>
      </c>
      <c r="AD4452" s="46">
        <v>35</v>
      </c>
      <c r="AE4452" s="46">
        <v>36.799999999999997</v>
      </c>
      <c r="AF4452" s="46">
        <v>128</v>
      </c>
      <c r="AH4452" s="70" t="str">
        <f t="shared" si="511"/>
        <v/>
      </c>
      <c r="AI4452" s="70" t="str">
        <f t="shared" si="512"/>
        <v/>
      </c>
      <c r="AJ4452" s="70" t="str">
        <f t="shared" si="513"/>
        <v>X</v>
      </c>
      <c r="AK4452" s="70" t="str" cm="1">
        <f t="array" ref="AK4452">_xlfn.IFS(AH4452&lt;&gt;"","1",AI4452&lt;&gt;"","2",AJ4452&lt;&gt;"","3")</f>
        <v>3</v>
      </c>
    </row>
    <row r="4453" spans="1:37" x14ac:dyDescent="0.25">
      <c r="A4453" t="s">
        <v>1612</v>
      </c>
      <c r="B4453" t="s">
        <v>401</v>
      </c>
      <c r="C4453" s="67" t="str">
        <f t="shared" si="508"/>
        <v>Hannah Strachota</v>
      </c>
      <c r="D4453" s="71" t="str" cm="1">
        <f t="array" ref="D4453">_xlfn.IFS(AK4453="1",CONCATENATE(C4453,"Regional"),AK4453="2",CONCATENATE(C4453,"Sectional"),AK4453="3",CONCATENATE(C4453,COUNTIF($C$1:C4453,C4453)))</f>
        <v>Hannah Strachota8</v>
      </c>
      <c r="E4453" s="66">
        <v>45176.572916666664</v>
      </c>
      <c r="F4453" t="s">
        <v>2534</v>
      </c>
      <c r="G4453" s="46">
        <v>42</v>
      </c>
      <c r="H4453" s="46">
        <v>42</v>
      </c>
      <c r="I4453" s="46">
        <v>12</v>
      </c>
      <c r="J4453" t="s">
        <v>2470</v>
      </c>
      <c r="K4453" t="s">
        <v>2471</v>
      </c>
      <c r="L4453" s="46">
        <v>2701</v>
      </c>
      <c r="M4453" s="46">
        <v>35</v>
      </c>
      <c r="N4453" s="46">
        <v>36.799999999999997</v>
      </c>
      <c r="O4453" s="46">
        <v>128</v>
      </c>
      <c r="P4453" s="46">
        <f t="shared" si="509"/>
        <v>1</v>
      </c>
      <c r="R4453" s="67" t="s">
        <v>3479</v>
      </c>
      <c r="S4453" s="67">
        <f>COUNTIF(Y$2:$Y$100,R4453)</f>
        <v>0</v>
      </c>
      <c r="V4453" s="67">
        <f t="shared" si="510"/>
        <v>0</v>
      </c>
      <c r="X4453"/>
      <c r="Y4453" s="67" t="str">
        <f t="shared" si="514"/>
        <v xml:space="preserve"> </v>
      </c>
      <c r="AB4453" t="s">
        <v>2471</v>
      </c>
      <c r="AC4453" s="46">
        <v>2701</v>
      </c>
      <c r="AD4453" s="46">
        <v>35</v>
      </c>
      <c r="AE4453" s="46">
        <v>36.799999999999997</v>
      </c>
      <c r="AF4453" s="46">
        <v>128</v>
      </c>
      <c r="AH4453" s="70" t="str">
        <f t="shared" si="511"/>
        <v/>
      </c>
      <c r="AI4453" s="70" t="str">
        <f t="shared" si="512"/>
        <v/>
      </c>
      <c r="AJ4453" s="70" t="str">
        <f t="shared" si="513"/>
        <v>X</v>
      </c>
      <c r="AK4453" s="70" t="str" cm="1">
        <f t="array" ref="AK4453">_xlfn.IFS(AH4453&lt;&gt;"","1",AI4453&lt;&gt;"","2",AJ4453&lt;&gt;"","3")</f>
        <v>3</v>
      </c>
    </row>
    <row r="4454" spans="1:37" x14ac:dyDescent="0.25">
      <c r="A4454" t="s">
        <v>720</v>
      </c>
      <c r="B4454" t="s">
        <v>499</v>
      </c>
      <c r="C4454" s="67" t="str">
        <f t="shared" si="508"/>
        <v>Macy Clegg</v>
      </c>
      <c r="D4454" s="71" t="str" cm="1">
        <f t="array" ref="D4454">_xlfn.IFS(AK4454="1",CONCATENATE(C4454,"Regional"),AK4454="2",CONCATENATE(C4454,"Sectional"),AK4454="3",CONCATENATE(C4454,COUNTIF($C$1:C4454,C4454)))</f>
        <v>Macy Clegg8</v>
      </c>
      <c r="E4454" s="66">
        <v>45176.572916666664</v>
      </c>
      <c r="F4454" t="s">
        <v>2534</v>
      </c>
      <c r="G4454" s="46">
        <v>42</v>
      </c>
      <c r="H4454" s="46">
        <v>42</v>
      </c>
      <c r="I4454" s="46">
        <v>12</v>
      </c>
      <c r="J4454" t="s">
        <v>2470</v>
      </c>
      <c r="K4454" t="s">
        <v>2471</v>
      </c>
      <c r="L4454" s="46">
        <v>2701</v>
      </c>
      <c r="M4454" s="46">
        <v>35</v>
      </c>
      <c r="N4454" s="46">
        <v>36.799999999999997</v>
      </c>
      <c r="O4454" s="46">
        <v>128</v>
      </c>
      <c r="P4454" s="46">
        <f t="shared" si="509"/>
        <v>1</v>
      </c>
      <c r="R4454" s="67" t="s">
        <v>1320</v>
      </c>
      <c r="S4454" s="67">
        <f>COUNTIF(Y$2:$Y$100,R4454)</f>
        <v>0</v>
      </c>
      <c r="V4454" s="67">
        <f t="shared" si="510"/>
        <v>0</v>
      </c>
      <c r="X4454"/>
      <c r="Y4454" s="67" t="str">
        <f t="shared" si="514"/>
        <v xml:space="preserve"> </v>
      </c>
      <c r="AB4454" t="s">
        <v>2471</v>
      </c>
      <c r="AC4454" s="46">
        <v>2701</v>
      </c>
      <c r="AD4454" s="46">
        <v>35</v>
      </c>
      <c r="AE4454" s="46">
        <v>36.799999999999997</v>
      </c>
      <c r="AF4454" s="46">
        <v>128</v>
      </c>
      <c r="AH4454" s="70" t="str">
        <f t="shared" si="511"/>
        <v/>
      </c>
      <c r="AI4454" s="70" t="str">
        <f t="shared" si="512"/>
        <v/>
      </c>
      <c r="AJ4454" s="70" t="str">
        <f t="shared" si="513"/>
        <v>X</v>
      </c>
      <c r="AK4454" s="70" t="str" cm="1">
        <f t="array" ref="AK4454">_xlfn.IFS(AH4454&lt;&gt;"","1",AI4454&lt;&gt;"","2",AJ4454&lt;&gt;"","3")</f>
        <v>3</v>
      </c>
    </row>
    <row r="4455" spans="1:37" x14ac:dyDescent="0.25">
      <c r="A4455" t="s">
        <v>1610</v>
      </c>
      <c r="B4455" t="s">
        <v>407</v>
      </c>
      <c r="C4455" s="67" t="str">
        <f t="shared" si="508"/>
        <v>Delaney Dwyer</v>
      </c>
      <c r="D4455" s="71" t="str" cm="1">
        <f t="array" ref="D4455">_xlfn.IFS(AK4455="1",CONCATENATE(C4455,"Regional"),AK4455="2",CONCATENATE(C4455,"Sectional"),AK4455="3",CONCATENATE(C4455,COUNTIF($C$1:C4455,C4455)))</f>
        <v>Delaney Dwyer4</v>
      </c>
      <c r="E4455" s="66">
        <v>45176.572916666664</v>
      </c>
      <c r="F4455" t="s">
        <v>2534</v>
      </c>
      <c r="G4455" s="46">
        <v>42</v>
      </c>
      <c r="H4455" s="46">
        <v>43</v>
      </c>
      <c r="I4455" s="46">
        <v>15</v>
      </c>
      <c r="J4455" t="s">
        <v>2470</v>
      </c>
      <c r="K4455" t="s">
        <v>2471</v>
      </c>
      <c r="L4455" s="46">
        <v>2701</v>
      </c>
      <c r="M4455" s="46">
        <v>35</v>
      </c>
      <c r="N4455" s="46">
        <v>36.799999999999997</v>
      </c>
      <c r="O4455" s="46">
        <v>128</v>
      </c>
      <c r="P4455" s="46">
        <f t="shared" si="509"/>
        <v>1</v>
      </c>
      <c r="R4455" s="67" t="s">
        <v>3551</v>
      </c>
      <c r="S4455" s="67">
        <f>COUNTIF(Y$2:$Y$100,R4455)</f>
        <v>0</v>
      </c>
      <c r="V4455" s="67">
        <f t="shared" si="510"/>
        <v>0</v>
      </c>
      <c r="X4455"/>
      <c r="Y4455" s="67" t="str">
        <f t="shared" si="514"/>
        <v xml:space="preserve"> </v>
      </c>
      <c r="AB4455" t="s">
        <v>2471</v>
      </c>
      <c r="AC4455" s="46">
        <v>2701</v>
      </c>
      <c r="AD4455" s="46">
        <v>35</v>
      </c>
      <c r="AE4455" s="46">
        <v>36.799999999999997</v>
      </c>
      <c r="AF4455" s="46">
        <v>128</v>
      </c>
      <c r="AH4455" s="70" t="str">
        <f t="shared" si="511"/>
        <v/>
      </c>
      <c r="AI4455" s="70" t="str">
        <f t="shared" si="512"/>
        <v/>
      </c>
      <c r="AJ4455" s="70" t="str">
        <f t="shared" si="513"/>
        <v>X</v>
      </c>
      <c r="AK4455" s="70" t="str" cm="1">
        <f t="array" ref="AK4455">_xlfn.IFS(AH4455&lt;&gt;"","1",AI4455&lt;&gt;"","2",AJ4455&lt;&gt;"","3")</f>
        <v>3</v>
      </c>
    </row>
    <row r="4456" spans="1:37" x14ac:dyDescent="0.25">
      <c r="A4456" t="s">
        <v>483</v>
      </c>
      <c r="B4456" t="s">
        <v>458</v>
      </c>
      <c r="C4456" s="67" t="str">
        <f t="shared" si="508"/>
        <v>Lauren Coombs</v>
      </c>
      <c r="D4456" s="71" t="str" cm="1">
        <f t="array" ref="D4456">_xlfn.IFS(AK4456="1",CONCATENATE(C4456,"Regional"),AK4456="2",CONCATENATE(C4456,"Sectional"),AK4456="3",CONCATENATE(C4456,COUNTIF($C$1:C4456,C4456)))</f>
        <v>Lauren Coombs7</v>
      </c>
      <c r="E4456" s="66">
        <v>45176.572916666664</v>
      </c>
      <c r="F4456" t="s">
        <v>2534</v>
      </c>
      <c r="G4456" s="46">
        <v>42</v>
      </c>
      <c r="H4456" s="46">
        <v>44</v>
      </c>
      <c r="I4456" s="46">
        <v>16</v>
      </c>
      <c r="J4456" t="s">
        <v>2470</v>
      </c>
      <c r="K4456" t="s">
        <v>2471</v>
      </c>
      <c r="L4456" s="46">
        <v>2701</v>
      </c>
      <c r="M4456" s="46">
        <v>35</v>
      </c>
      <c r="N4456" s="46">
        <v>36.799999999999997</v>
      </c>
      <c r="O4456" s="46">
        <v>128</v>
      </c>
      <c r="P4456" s="46">
        <f t="shared" si="509"/>
        <v>1</v>
      </c>
      <c r="R4456" s="67" t="s">
        <v>1174</v>
      </c>
      <c r="S4456" s="67">
        <f>COUNTIF(Y$2:$Y$100,R4456)</f>
        <v>0</v>
      </c>
      <c r="V4456" s="67">
        <f t="shared" si="510"/>
        <v>0</v>
      </c>
      <c r="X4456"/>
      <c r="Y4456" s="67" t="str">
        <f t="shared" si="514"/>
        <v xml:space="preserve"> </v>
      </c>
      <c r="AB4456" t="s">
        <v>2471</v>
      </c>
      <c r="AC4456" s="46">
        <v>2701</v>
      </c>
      <c r="AD4456" s="46">
        <v>35</v>
      </c>
      <c r="AE4456" s="46">
        <v>36.799999999999997</v>
      </c>
      <c r="AF4456" s="46">
        <v>128</v>
      </c>
      <c r="AH4456" s="70" t="str">
        <f t="shared" si="511"/>
        <v/>
      </c>
      <c r="AI4456" s="70" t="str">
        <f t="shared" si="512"/>
        <v/>
      </c>
      <c r="AJ4456" s="70" t="str">
        <f t="shared" si="513"/>
        <v>X</v>
      </c>
      <c r="AK4456" s="70" t="str" cm="1">
        <f t="array" ref="AK4456">_xlfn.IFS(AH4456&lt;&gt;"","1",AI4456&lt;&gt;"","2",AJ4456&lt;&gt;"","3")</f>
        <v>3</v>
      </c>
    </row>
    <row r="4457" spans="1:37" x14ac:dyDescent="0.25">
      <c r="A4457" t="s">
        <v>748</v>
      </c>
      <c r="B4457" t="s">
        <v>538</v>
      </c>
      <c r="C4457" s="67" t="str">
        <f t="shared" si="508"/>
        <v>Lilly DeRosa</v>
      </c>
      <c r="D4457" s="71" t="str" cm="1">
        <f t="array" ref="D4457">_xlfn.IFS(AK4457="1",CONCATENATE(C4457,"Regional"),AK4457="2",CONCATENATE(C4457,"Sectional"),AK4457="3",CONCATENATE(C4457,COUNTIF($C$1:C4457,C4457)))</f>
        <v>Lilly DeRosa5</v>
      </c>
      <c r="E4457" s="66">
        <v>45176.572916666664</v>
      </c>
      <c r="F4457" t="s">
        <v>2534</v>
      </c>
      <c r="G4457" s="46">
        <v>42</v>
      </c>
      <c r="H4457" s="46">
        <v>44</v>
      </c>
      <c r="I4457" s="46">
        <v>16</v>
      </c>
      <c r="J4457" t="s">
        <v>2470</v>
      </c>
      <c r="K4457" t="s">
        <v>2471</v>
      </c>
      <c r="L4457" s="46">
        <v>2701</v>
      </c>
      <c r="M4457" s="46">
        <v>35</v>
      </c>
      <c r="N4457" s="46">
        <v>36.799999999999997</v>
      </c>
      <c r="O4457" s="46">
        <v>128</v>
      </c>
      <c r="P4457" s="46">
        <f t="shared" si="509"/>
        <v>1</v>
      </c>
      <c r="R4457" s="67" t="s">
        <v>1336</v>
      </c>
      <c r="S4457" s="67">
        <f>COUNTIF(Y$2:$Y$100,R4457)</f>
        <v>0</v>
      </c>
      <c r="V4457" s="67">
        <f t="shared" si="510"/>
        <v>0</v>
      </c>
      <c r="X4457"/>
      <c r="Y4457" s="67" t="str">
        <f t="shared" si="514"/>
        <v xml:space="preserve"> </v>
      </c>
      <c r="AB4457" t="s">
        <v>2471</v>
      </c>
      <c r="AC4457" s="46">
        <v>2701</v>
      </c>
      <c r="AD4457" s="46">
        <v>35</v>
      </c>
      <c r="AE4457" s="46">
        <v>36.799999999999997</v>
      </c>
      <c r="AF4457" s="46">
        <v>128</v>
      </c>
      <c r="AH4457" s="70" t="str">
        <f t="shared" si="511"/>
        <v/>
      </c>
      <c r="AI4457" s="70" t="str">
        <f t="shared" si="512"/>
        <v/>
      </c>
      <c r="AJ4457" s="70" t="str">
        <f t="shared" si="513"/>
        <v>X</v>
      </c>
      <c r="AK4457" s="70" t="str" cm="1">
        <f t="array" ref="AK4457">_xlfn.IFS(AH4457&lt;&gt;"","1",AI4457&lt;&gt;"","2",AJ4457&lt;&gt;"","3")</f>
        <v>3</v>
      </c>
    </row>
    <row r="4458" spans="1:37" x14ac:dyDescent="0.25">
      <c r="A4458" t="s">
        <v>992</v>
      </c>
      <c r="B4458" t="s">
        <v>582</v>
      </c>
      <c r="C4458" s="67" t="str">
        <f t="shared" si="508"/>
        <v>Katelyn Hupfer</v>
      </c>
      <c r="D4458" s="71" t="str" cm="1">
        <f t="array" ref="D4458">_xlfn.IFS(AK4458="1",CONCATENATE(C4458,"Regional"),AK4458="2",CONCATENATE(C4458,"Sectional"),AK4458="3",CONCATENATE(C4458,COUNTIF($C$1:C4458,C4458)))</f>
        <v>Katelyn Hupfer6</v>
      </c>
      <c r="E4458" s="66">
        <v>45176.572916666664</v>
      </c>
      <c r="F4458" t="s">
        <v>2534</v>
      </c>
      <c r="G4458" s="46">
        <v>42</v>
      </c>
      <c r="H4458" s="46">
        <v>44</v>
      </c>
      <c r="I4458" s="46">
        <v>16</v>
      </c>
      <c r="J4458" t="s">
        <v>2470</v>
      </c>
      <c r="K4458" t="s">
        <v>2471</v>
      </c>
      <c r="L4458" s="46">
        <v>2701</v>
      </c>
      <c r="M4458" s="46">
        <v>35</v>
      </c>
      <c r="N4458" s="46">
        <v>36.799999999999997</v>
      </c>
      <c r="O4458" s="46">
        <v>128</v>
      </c>
      <c r="P4458" s="46">
        <f t="shared" si="509"/>
        <v>1</v>
      </c>
      <c r="R4458" s="67" t="s">
        <v>1496</v>
      </c>
      <c r="S4458" s="67">
        <f>COUNTIF(Y$2:$Y$100,R4458)</f>
        <v>0</v>
      </c>
      <c r="V4458" s="67">
        <f t="shared" si="510"/>
        <v>0</v>
      </c>
      <c r="X4458"/>
      <c r="Y4458" s="67" t="str">
        <f t="shared" si="514"/>
        <v xml:space="preserve"> </v>
      </c>
      <c r="AB4458" t="s">
        <v>2471</v>
      </c>
      <c r="AC4458" s="46">
        <v>2701</v>
      </c>
      <c r="AD4458" s="46">
        <v>35</v>
      </c>
      <c r="AE4458" s="46">
        <v>36.799999999999997</v>
      </c>
      <c r="AF4458" s="46">
        <v>128</v>
      </c>
      <c r="AH4458" s="70" t="str">
        <f t="shared" si="511"/>
        <v/>
      </c>
      <c r="AI4458" s="70" t="str">
        <f t="shared" si="512"/>
        <v/>
      </c>
      <c r="AJ4458" s="70" t="str">
        <f t="shared" si="513"/>
        <v>X</v>
      </c>
      <c r="AK4458" s="70" t="str" cm="1">
        <f t="array" ref="AK4458">_xlfn.IFS(AH4458&lt;&gt;"","1",AI4458&lt;&gt;"","2",AJ4458&lt;&gt;"","3")</f>
        <v>3</v>
      </c>
    </row>
    <row r="4459" spans="1:37" x14ac:dyDescent="0.25">
      <c r="A4459" t="s">
        <v>231</v>
      </c>
      <c r="B4459" t="s">
        <v>272</v>
      </c>
      <c r="C4459" s="67" t="str">
        <f t="shared" si="508"/>
        <v>Reese Cross</v>
      </c>
      <c r="D4459" s="71" t="str" cm="1">
        <f t="array" ref="D4459">_xlfn.IFS(AK4459="1",CONCATENATE(C4459,"Regional"),AK4459="2",CONCATENATE(C4459,"Sectional"),AK4459="3",CONCATENATE(C4459,COUNTIF($C$1:C4459,C4459)))</f>
        <v>Reese Cross6</v>
      </c>
      <c r="E4459" s="66">
        <v>45176.572916666664</v>
      </c>
      <c r="F4459" t="s">
        <v>2534</v>
      </c>
      <c r="G4459" s="46">
        <v>42</v>
      </c>
      <c r="H4459" s="46">
        <v>46</v>
      </c>
      <c r="I4459" s="46">
        <v>19</v>
      </c>
      <c r="J4459" t="s">
        <v>2470</v>
      </c>
      <c r="K4459" t="s">
        <v>2471</v>
      </c>
      <c r="L4459" s="46">
        <v>2701</v>
      </c>
      <c r="M4459" s="46">
        <v>35</v>
      </c>
      <c r="N4459" s="46">
        <v>36.799999999999997</v>
      </c>
      <c r="O4459" s="46">
        <v>128</v>
      </c>
      <c r="P4459" s="46">
        <f t="shared" si="509"/>
        <v>1</v>
      </c>
      <c r="R4459" s="67" t="s">
        <v>1180</v>
      </c>
      <c r="S4459" s="67">
        <f>COUNTIF(Y$2:$Y$100,R4459)</f>
        <v>0</v>
      </c>
      <c r="V4459" s="67">
        <f t="shared" si="510"/>
        <v>0</v>
      </c>
      <c r="X4459"/>
      <c r="Y4459" s="67" t="str">
        <f t="shared" si="514"/>
        <v xml:space="preserve"> </v>
      </c>
      <c r="AB4459" t="s">
        <v>2471</v>
      </c>
      <c r="AC4459" s="46">
        <v>2701</v>
      </c>
      <c r="AD4459" s="46">
        <v>35</v>
      </c>
      <c r="AE4459" s="46">
        <v>36.799999999999997</v>
      </c>
      <c r="AF4459" s="46">
        <v>128</v>
      </c>
      <c r="AH4459" s="70" t="str">
        <f t="shared" si="511"/>
        <v/>
      </c>
      <c r="AI4459" s="70" t="str">
        <f t="shared" si="512"/>
        <v/>
      </c>
      <c r="AJ4459" s="70" t="str">
        <f t="shared" si="513"/>
        <v>X</v>
      </c>
      <c r="AK4459" s="70" t="str" cm="1">
        <f t="array" ref="AK4459">_xlfn.IFS(AH4459&lt;&gt;"","1",AI4459&lt;&gt;"","2",AJ4459&lt;&gt;"","3")</f>
        <v>3</v>
      </c>
    </row>
    <row r="4460" spans="1:37" x14ac:dyDescent="0.25">
      <c r="A4460" t="s">
        <v>1705</v>
      </c>
      <c r="B4460" t="s">
        <v>418</v>
      </c>
      <c r="C4460" s="67" t="str">
        <f t="shared" si="508"/>
        <v>Katie Leong</v>
      </c>
      <c r="D4460" s="71" t="str" cm="1">
        <f t="array" ref="D4460">_xlfn.IFS(AK4460="1",CONCATENATE(C4460,"Regional"),AK4460="2",CONCATENATE(C4460,"Sectional"),AK4460="3",CONCATENATE(C4460,COUNTIF($C$1:C4460,C4460)))</f>
        <v>Katie Leong4</v>
      </c>
      <c r="E4460" s="66">
        <v>45176.572916666664</v>
      </c>
      <c r="F4460" t="s">
        <v>2534</v>
      </c>
      <c r="G4460" s="46">
        <v>42</v>
      </c>
      <c r="H4460" s="46">
        <v>47</v>
      </c>
      <c r="I4460" s="46">
        <v>20</v>
      </c>
      <c r="J4460" t="s">
        <v>2470</v>
      </c>
      <c r="K4460" t="s">
        <v>2471</v>
      </c>
      <c r="L4460" s="46">
        <v>2701</v>
      </c>
      <c r="M4460" s="46">
        <v>35</v>
      </c>
      <c r="N4460" s="46">
        <v>36.799999999999997</v>
      </c>
      <c r="O4460" s="46">
        <v>128</v>
      </c>
      <c r="P4460" s="46">
        <f t="shared" si="509"/>
        <v>1</v>
      </c>
      <c r="R4460" s="67" t="s">
        <v>3565</v>
      </c>
      <c r="S4460" s="67">
        <f>COUNTIF(Y$2:$Y$100,R4460)</f>
        <v>0</v>
      </c>
      <c r="V4460" s="67">
        <f t="shared" si="510"/>
        <v>0</v>
      </c>
      <c r="X4460"/>
      <c r="Y4460" s="67" t="str">
        <f t="shared" si="514"/>
        <v xml:space="preserve"> </v>
      </c>
      <c r="AB4460" t="s">
        <v>2471</v>
      </c>
      <c r="AC4460" s="46">
        <v>2701</v>
      </c>
      <c r="AD4460" s="46">
        <v>35</v>
      </c>
      <c r="AE4460" s="46">
        <v>36.799999999999997</v>
      </c>
      <c r="AF4460" s="46">
        <v>128</v>
      </c>
      <c r="AH4460" s="70" t="str">
        <f t="shared" si="511"/>
        <v/>
      </c>
      <c r="AI4460" s="70" t="str">
        <f t="shared" si="512"/>
        <v/>
      </c>
      <c r="AJ4460" s="70" t="str">
        <f t="shared" si="513"/>
        <v>X</v>
      </c>
      <c r="AK4460" s="70" t="str" cm="1">
        <f t="array" ref="AK4460">_xlfn.IFS(AH4460&lt;&gt;"","1",AI4460&lt;&gt;"","2",AJ4460&lt;&gt;"","3")</f>
        <v>3</v>
      </c>
    </row>
    <row r="4461" spans="1:37" x14ac:dyDescent="0.25">
      <c r="A4461" t="s">
        <v>1748</v>
      </c>
      <c r="B4461" t="s">
        <v>524</v>
      </c>
      <c r="C4461" s="67" t="str">
        <f t="shared" si="508"/>
        <v>Isabelle Wetzel</v>
      </c>
      <c r="D4461" s="71" t="str" cm="1">
        <f t="array" ref="D4461">_xlfn.IFS(AK4461="1",CONCATENATE(C4461,"Regional"),AK4461="2",CONCATENATE(C4461,"Sectional"),AK4461="3",CONCATENATE(C4461,COUNTIF($C$1:C4461,C4461)))</f>
        <v>Isabelle Wetzel4</v>
      </c>
      <c r="E4461" s="66">
        <v>45176.572916666664</v>
      </c>
      <c r="F4461" t="s">
        <v>2534</v>
      </c>
      <c r="G4461" s="46">
        <v>42</v>
      </c>
      <c r="H4461" s="46">
        <v>47</v>
      </c>
      <c r="I4461" s="46">
        <v>20</v>
      </c>
      <c r="J4461" t="s">
        <v>2470</v>
      </c>
      <c r="K4461" t="s">
        <v>2471</v>
      </c>
      <c r="L4461" s="46">
        <v>2701</v>
      </c>
      <c r="M4461" s="46">
        <v>35</v>
      </c>
      <c r="N4461" s="46">
        <v>36.799999999999997</v>
      </c>
      <c r="O4461" s="46">
        <v>128</v>
      </c>
      <c r="P4461" s="46">
        <f t="shared" si="509"/>
        <v>1</v>
      </c>
      <c r="R4461" s="67" t="s">
        <v>2753</v>
      </c>
      <c r="S4461" s="67">
        <f>COUNTIF(Y$2:$Y$100,R4461)</f>
        <v>0</v>
      </c>
      <c r="V4461" s="67">
        <f t="shared" si="510"/>
        <v>0</v>
      </c>
      <c r="X4461"/>
      <c r="Y4461" s="67" t="str">
        <f t="shared" si="514"/>
        <v xml:space="preserve"> </v>
      </c>
      <c r="AB4461" t="s">
        <v>2471</v>
      </c>
      <c r="AC4461" s="46">
        <v>2701</v>
      </c>
      <c r="AD4461" s="46">
        <v>35</v>
      </c>
      <c r="AE4461" s="46">
        <v>36.799999999999997</v>
      </c>
      <c r="AF4461" s="46">
        <v>128</v>
      </c>
      <c r="AH4461" s="70" t="str">
        <f t="shared" si="511"/>
        <v/>
      </c>
      <c r="AI4461" s="70" t="str">
        <f t="shared" si="512"/>
        <v/>
      </c>
      <c r="AJ4461" s="70" t="str">
        <f t="shared" si="513"/>
        <v>X</v>
      </c>
      <c r="AK4461" s="70" t="str" cm="1">
        <f t="array" ref="AK4461">_xlfn.IFS(AH4461&lt;&gt;"","1",AI4461&lt;&gt;"","2",AJ4461&lt;&gt;"","3")</f>
        <v>3</v>
      </c>
    </row>
    <row r="4462" spans="1:37" x14ac:dyDescent="0.25">
      <c r="A4462" t="s">
        <v>386</v>
      </c>
      <c r="B4462" t="s">
        <v>306</v>
      </c>
      <c r="C4462" s="67" t="str">
        <f t="shared" si="508"/>
        <v>Allie Wink</v>
      </c>
      <c r="D4462" s="71" t="str" cm="1">
        <f t="array" ref="D4462">_xlfn.IFS(AK4462="1",CONCATENATE(C4462,"Regional"),AK4462="2",CONCATENATE(C4462,"Sectional"),AK4462="3",CONCATENATE(C4462,COUNTIF($C$1:C4462,C4462)))</f>
        <v>Allie Wink5</v>
      </c>
      <c r="E4462" s="66">
        <v>45176.572916666664</v>
      </c>
      <c r="F4462" t="s">
        <v>2534</v>
      </c>
      <c r="G4462" s="46">
        <v>42</v>
      </c>
      <c r="H4462" s="46">
        <v>48</v>
      </c>
      <c r="I4462" s="46">
        <v>22</v>
      </c>
      <c r="J4462" t="s">
        <v>2470</v>
      </c>
      <c r="K4462" t="s">
        <v>2471</v>
      </c>
      <c r="L4462" s="46">
        <v>2701</v>
      </c>
      <c r="M4462" s="46">
        <v>35</v>
      </c>
      <c r="N4462" s="46">
        <v>36.799999999999997</v>
      </c>
      <c r="O4462" s="46">
        <v>128</v>
      </c>
      <c r="P4462" s="46">
        <f t="shared" si="509"/>
        <v>1</v>
      </c>
      <c r="R4462" s="67" t="s">
        <v>1335</v>
      </c>
      <c r="S4462" s="67">
        <f>COUNTIF(Y$2:$Y$100,R4462)</f>
        <v>0</v>
      </c>
      <c r="V4462" s="67">
        <f t="shared" si="510"/>
        <v>0</v>
      </c>
      <c r="X4462"/>
      <c r="Y4462" s="67" t="str">
        <f t="shared" si="514"/>
        <v xml:space="preserve"> </v>
      </c>
      <c r="AB4462" t="s">
        <v>2471</v>
      </c>
      <c r="AC4462" s="46">
        <v>2701</v>
      </c>
      <c r="AD4462" s="46">
        <v>35</v>
      </c>
      <c r="AE4462" s="46">
        <v>36.799999999999997</v>
      </c>
      <c r="AF4462" s="46">
        <v>128</v>
      </c>
      <c r="AH4462" s="70" t="str">
        <f t="shared" si="511"/>
        <v/>
      </c>
      <c r="AI4462" s="70" t="str">
        <f t="shared" si="512"/>
        <v/>
      </c>
      <c r="AJ4462" s="70" t="str">
        <f t="shared" si="513"/>
        <v>X</v>
      </c>
      <c r="AK4462" s="70" t="str" cm="1">
        <f t="array" ref="AK4462">_xlfn.IFS(AH4462&lt;&gt;"","1",AI4462&lt;&gt;"","2",AJ4462&lt;&gt;"","3")</f>
        <v>3</v>
      </c>
    </row>
    <row r="4463" spans="1:37" x14ac:dyDescent="0.25">
      <c r="A4463" t="s">
        <v>1937</v>
      </c>
      <c r="B4463" t="s">
        <v>1938</v>
      </c>
      <c r="C4463" s="67" t="str">
        <f t="shared" si="508"/>
        <v>Meredith Thomas</v>
      </c>
      <c r="D4463" s="71" t="str" cm="1">
        <f t="array" ref="D4463">_xlfn.IFS(AK4463="1",CONCATENATE(C4463,"Regional"),AK4463="2",CONCATENATE(C4463,"Sectional"),AK4463="3",CONCATENATE(C4463,COUNTIF($C$1:C4463,C4463)))</f>
        <v>Meredith Thomas8</v>
      </c>
      <c r="E4463" s="66">
        <v>45176.572916666664</v>
      </c>
      <c r="F4463" t="s">
        <v>2534</v>
      </c>
      <c r="G4463" s="46">
        <v>42</v>
      </c>
      <c r="H4463" s="46">
        <v>48</v>
      </c>
      <c r="I4463" s="46">
        <v>22</v>
      </c>
      <c r="J4463" t="s">
        <v>2470</v>
      </c>
      <c r="K4463" t="s">
        <v>2471</v>
      </c>
      <c r="L4463" s="46">
        <v>2701</v>
      </c>
      <c r="M4463" s="46">
        <v>35</v>
      </c>
      <c r="N4463" s="46">
        <v>36.799999999999997</v>
      </c>
      <c r="O4463" s="46">
        <v>128</v>
      </c>
      <c r="P4463" s="46">
        <f t="shared" si="509"/>
        <v>1</v>
      </c>
      <c r="R4463" s="67" t="s">
        <v>2953</v>
      </c>
      <c r="S4463" s="67">
        <f>COUNTIF(Y$2:$Y$100,R4463)</f>
        <v>0</v>
      </c>
      <c r="V4463" s="67">
        <f t="shared" si="510"/>
        <v>0</v>
      </c>
      <c r="X4463"/>
      <c r="Y4463" s="67" t="str">
        <f t="shared" si="514"/>
        <v xml:space="preserve"> </v>
      </c>
      <c r="AB4463" t="s">
        <v>2471</v>
      </c>
      <c r="AC4463" s="46">
        <v>2701</v>
      </c>
      <c r="AD4463" s="46">
        <v>35</v>
      </c>
      <c r="AE4463" s="46">
        <v>36.799999999999997</v>
      </c>
      <c r="AF4463" s="46">
        <v>128</v>
      </c>
      <c r="AH4463" s="70" t="str">
        <f t="shared" si="511"/>
        <v/>
      </c>
      <c r="AI4463" s="70" t="str">
        <f t="shared" si="512"/>
        <v/>
      </c>
      <c r="AJ4463" s="70" t="str">
        <f t="shared" si="513"/>
        <v>X</v>
      </c>
      <c r="AK4463" s="70" t="str" cm="1">
        <f t="array" ref="AK4463">_xlfn.IFS(AH4463&lt;&gt;"","1",AI4463&lt;&gt;"","2",AJ4463&lt;&gt;"","3")</f>
        <v>3</v>
      </c>
    </row>
    <row r="4464" spans="1:37" x14ac:dyDescent="0.25">
      <c r="A4464" t="s">
        <v>998</v>
      </c>
      <c r="B4464" t="s">
        <v>362</v>
      </c>
      <c r="C4464" s="67" t="str">
        <f t="shared" si="508"/>
        <v>Emma Holzmacher</v>
      </c>
      <c r="D4464" s="71" t="str" cm="1">
        <f t="array" ref="D4464">_xlfn.IFS(AK4464="1",CONCATENATE(C4464,"Regional"),AK4464="2",CONCATENATE(C4464,"Sectional"),AK4464="3",CONCATENATE(C4464,COUNTIF($C$1:C4464,C4464)))</f>
        <v>Emma Holzmacher8</v>
      </c>
      <c r="E4464" s="66">
        <v>45176.572916666664</v>
      </c>
      <c r="F4464" t="s">
        <v>2534</v>
      </c>
      <c r="G4464" s="46">
        <v>42</v>
      </c>
      <c r="H4464" s="46">
        <v>48</v>
      </c>
      <c r="I4464" s="46">
        <v>22</v>
      </c>
      <c r="J4464" t="s">
        <v>2470</v>
      </c>
      <c r="K4464" t="s">
        <v>2471</v>
      </c>
      <c r="L4464" s="46">
        <v>2701</v>
      </c>
      <c r="M4464" s="46">
        <v>35</v>
      </c>
      <c r="N4464" s="46">
        <v>36.799999999999997</v>
      </c>
      <c r="O4464" s="46">
        <v>128</v>
      </c>
      <c r="P4464" s="46">
        <f t="shared" si="509"/>
        <v>1</v>
      </c>
      <c r="R4464" s="67" t="s">
        <v>1501</v>
      </c>
      <c r="S4464" s="67">
        <f>COUNTIF(Y$2:$Y$100,R4464)</f>
        <v>0</v>
      </c>
      <c r="V4464" s="67">
        <f t="shared" si="510"/>
        <v>0</v>
      </c>
      <c r="X4464"/>
      <c r="Y4464" s="67" t="str">
        <f t="shared" si="514"/>
        <v xml:space="preserve"> </v>
      </c>
      <c r="AB4464" t="s">
        <v>2471</v>
      </c>
      <c r="AC4464" s="46">
        <v>2701</v>
      </c>
      <c r="AD4464" s="46">
        <v>35</v>
      </c>
      <c r="AE4464" s="46">
        <v>36.799999999999997</v>
      </c>
      <c r="AF4464" s="46">
        <v>128</v>
      </c>
      <c r="AH4464" s="70" t="str">
        <f t="shared" si="511"/>
        <v/>
      </c>
      <c r="AI4464" s="70" t="str">
        <f t="shared" si="512"/>
        <v/>
      </c>
      <c r="AJ4464" s="70" t="str">
        <f t="shared" si="513"/>
        <v>X</v>
      </c>
      <c r="AK4464" s="70" t="str" cm="1">
        <f t="array" ref="AK4464">_xlfn.IFS(AH4464&lt;&gt;"","1",AI4464&lt;&gt;"","2",AJ4464&lt;&gt;"","3")</f>
        <v>3</v>
      </c>
    </row>
    <row r="4465" spans="1:37" x14ac:dyDescent="0.25">
      <c r="A4465" t="s">
        <v>701</v>
      </c>
      <c r="B4465" t="s">
        <v>362</v>
      </c>
      <c r="C4465" s="67" t="str">
        <f t="shared" si="508"/>
        <v>Emma Bruckman</v>
      </c>
      <c r="D4465" s="71" t="str" cm="1">
        <f t="array" ref="D4465">_xlfn.IFS(AK4465="1",CONCATENATE(C4465,"Regional"),AK4465="2",CONCATENATE(C4465,"Sectional"),AK4465="3",CONCATENATE(C4465,COUNTIF($C$1:C4465,C4465)))</f>
        <v>Emma Bruckman7</v>
      </c>
      <c r="E4465" s="66">
        <v>45176.572916666664</v>
      </c>
      <c r="F4465" t="s">
        <v>2534</v>
      </c>
      <c r="G4465" s="46">
        <v>42</v>
      </c>
      <c r="H4465" s="46">
        <v>48</v>
      </c>
      <c r="I4465" s="46">
        <v>22</v>
      </c>
      <c r="J4465" t="s">
        <v>2470</v>
      </c>
      <c r="K4465" t="s">
        <v>2471</v>
      </c>
      <c r="L4465" s="46">
        <v>2701</v>
      </c>
      <c r="M4465" s="46">
        <v>35</v>
      </c>
      <c r="N4465" s="46">
        <v>36.799999999999997</v>
      </c>
      <c r="O4465" s="46">
        <v>128</v>
      </c>
      <c r="P4465" s="46">
        <f t="shared" si="509"/>
        <v>1</v>
      </c>
      <c r="R4465" s="67" t="s">
        <v>1305</v>
      </c>
      <c r="S4465" s="67">
        <f>COUNTIF(Y$2:$Y$100,R4465)</f>
        <v>0</v>
      </c>
      <c r="V4465" s="67">
        <f t="shared" si="510"/>
        <v>0</v>
      </c>
      <c r="X4465"/>
      <c r="Y4465" s="67" t="str">
        <f t="shared" si="514"/>
        <v xml:space="preserve"> </v>
      </c>
      <c r="AB4465" t="s">
        <v>2471</v>
      </c>
      <c r="AC4465" s="46">
        <v>2701</v>
      </c>
      <c r="AD4465" s="46">
        <v>35</v>
      </c>
      <c r="AE4465" s="46">
        <v>36.799999999999997</v>
      </c>
      <c r="AF4465" s="46">
        <v>128</v>
      </c>
      <c r="AH4465" s="70" t="str">
        <f t="shared" si="511"/>
        <v/>
      </c>
      <c r="AI4465" s="70" t="str">
        <f t="shared" si="512"/>
        <v/>
      </c>
      <c r="AJ4465" s="70" t="str">
        <f t="shared" si="513"/>
        <v>X</v>
      </c>
      <c r="AK4465" s="70" t="str" cm="1">
        <f t="array" ref="AK4465">_xlfn.IFS(AH4465&lt;&gt;"","1",AI4465&lt;&gt;"","2",AJ4465&lt;&gt;"","3")</f>
        <v>3</v>
      </c>
    </row>
    <row r="4466" spans="1:37" x14ac:dyDescent="0.25">
      <c r="A4466" t="s">
        <v>358</v>
      </c>
      <c r="B4466" t="s">
        <v>740</v>
      </c>
      <c r="C4466" s="67" t="str">
        <f t="shared" si="508"/>
        <v>Lydia Schultz</v>
      </c>
      <c r="D4466" s="71" t="str" cm="1">
        <f t="array" ref="D4466">_xlfn.IFS(AK4466="1",CONCATENATE(C4466,"Regional"),AK4466="2",CONCATENATE(C4466,"Sectional"),AK4466="3",CONCATENATE(C4466,COUNTIF($C$1:C4466,C4466)))</f>
        <v>Lydia Schultz5</v>
      </c>
      <c r="E4466" s="66">
        <v>45176.572916666664</v>
      </c>
      <c r="F4466" t="s">
        <v>2534</v>
      </c>
      <c r="G4466" s="46">
        <v>42</v>
      </c>
      <c r="H4466" s="46">
        <v>49</v>
      </c>
      <c r="I4466" s="46">
        <v>26</v>
      </c>
      <c r="J4466" t="s">
        <v>2470</v>
      </c>
      <c r="K4466" t="s">
        <v>2471</v>
      </c>
      <c r="L4466" s="46">
        <v>2701</v>
      </c>
      <c r="M4466" s="46">
        <v>35</v>
      </c>
      <c r="N4466" s="46">
        <v>36.799999999999997</v>
      </c>
      <c r="O4466" s="46">
        <v>128</v>
      </c>
      <c r="P4466" s="46">
        <f t="shared" si="509"/>
        <v>1</v>
      </c>
      <c r="R4466" s="67" t="s">
        <v>3491</v>
      </c>
      <c r="S4466" s="67">
        <f>COUNTIF(Y$2:$Y$100,R4466)</f>
        <v>0</v>
      </c>
      <c r="V4466" s="67">
        <f t="shared" si="510"/>
        <v>0</v>
      </c>
      <c r="X4466"/>
      <c r="Y4466" s="67" t="str">
        <f t="shared" si="514"/>
        <v xml:space="preserve"> </v>
      </c>
      <c r="AB4466" t="s">
        <v>2471</v>
      </c>
      <c r="AC4466" s="46">
        <v>2701</v>
      </c>
      <c r="AD4466" s="46">
        <v>35</v>
      </c>
      <c r="AE4466" s="46">
        <v>36.799999999999997</v>
      </c>
      <c r="AF4466" s="46">
        <v>128</v>
      </c>
      <c r="AH4466" s="70" t="str">
        <f t="shared" si="511"/>
        <v/>
      </c>
      <c r="AI4466" s="70" t="str">
        <f t="shared" si="512"/>
        <v/>
      </c>
      <c r="AJ4466" s="70" t="str">
        <f t="shared" si="513"/>
        <v>X</v>
      </c>
      <c r="AK4466" s="70" t="str" cm="1">
        <f t="array" ref="AK4466">_xlfn.IFS(AH4466&lt;&gt;"","1",AI4466&lt;&gt;"","2",AJ4466&lt;&gt;"","3")</f>
        <v>3</v>
      </c>
    </row>
    <row r="4467" spans="1:37" x14ac:dyDescent="0.25">
      <c r="A4467" t="s">
        <v>274</v>
      </c>
      <c r="B4467" t="s">
        <v>449</v>
      </c>
      <c r="C4467" s="67" t="str">
        <f t="shared" si="508"/>
        <v>Vivian Jensen</v>
      </c>
      <c r="D4467" s="71" t="str" cm="1">
        <f t="array" ref="D4467">_xlfn.IFS(AK4467="1",CONCATENATE(C4467,"Regional"),AK4467="2",CONCATENATE(C4467,"Sectional"),AK4467="3",CONCATENATE(C4467,COUNTIF($C$1:C4467,C4467)))</f>
        <v>Vivian Jensen6</v>
      </c>
      <c r="E4467" s="66">
        <v>45176.572916666664</v>
      </c>
      <c r="F4467" t="s">
        <v>2534</v>
      </c>
      <c r="G4467" s="46">
        <v>42</v>
      </c>
      <c r="H4467" s="46">
        <v>49</v>
      </c>
      <c r="I4467" s="46">
        <v>26</v>
      </c>
      <c r="J4467" t="s">
        <v>2470</v>
      </c>
      <c r="K4467" t="s">
        <v>2471</v>
      </c>
      <c r="L4467" s="46">
        <v>2701</v>
      </c>
      <c r="M4467" s="46">
        <v>35</v>
      </c>
      <c r="N4467" s="46">
        <v>36.799999999999997</v>
      </c>
      <c r="O4467" s="46">
        <v>128</v>
      </c>
      <c r="P4467" s="46">
        <f t="shared" si="509"/>
        <v>1</v>
      </c>
      <c r="R4467" s="67" t="s">
        <v>2962</v>
      </c>
      <c r="S4467" s="67">
        <f>COUNTIF(Y$2:$Y$100,R4467)</f>
        <v>0</v>
      </c>
      <c r="V4467" s="67">
        <f t="shared" si="510"/>
        <v>0</v>
      </c>
      <c r="X4467"/>
      <c r="Y4467" s="67" t="str">
        <f t="shared" si="514"/>
        <v xml:space="preserve"> </v>
      </c>
      <c r="AB4467" t="s">
        <v>2471</v>
      </c>
      <c r="AC4467" s="46">
        <v>2701</v>
      </c>
      <c r="AD4467" s="46">
        <v>35</v>
      </c>
      <c r="AE4467" s="46">
        <v>36.799999999999997</v>
      </c>
      <c r="AF4467" s="46">
        <v>128</v>
      </c>
      <c r="AH4467" s="70" t="str">
        <f t="shared" si="511"/>
        <v/>
      </c>
      <c r="AI4467" s="70" t="str">
        <f t="shared" si="512"/>
        <v/>
      </c>
      <c r="AJ4467" s="70" t="str">
        <f t="shared" si="513"/>
        <v>X</v>
      </c>
      <c r="AK4467" s="70" t="str" cm="1">
        <f t="array" ref="AK4467">_xlfn.IFS(AH4467&lt;&gt;"","1",AI4467&lt;&gt;"","2",AJ4467&lt;&gt;"","3")</f>
        <v>3</v>
      </c>
    </row>
    <row r="4468" spans="1:37" x14ac:dyDescent="0.25">
      <c r="A4468" t="s">
        <v>1743</v>
      </c>
      <c r="B4468" t="s">
        <v>421</v>
      </c>
      <c r="C4468" s="67" t="str">
        <f t="shared" si="508"/>
        <v>Elizabeth Zuniga-Meyer</v>
      </c>
      <c r="D4468" s="71" t="str" cm="1">
        <f t="array" ref="D4468">_xlfn.IFS(AK4468="1",CONCATENATE(C4468,"Regional"),AK4468="2",CONCATENATE(C4468,"Sectional"),AK4468="3",CONCATENATE(C4468,COUNTIF($C$1:C4468,C4468)))</f>
        <v>Elizabeth Zuniga-Meyer8</v>
      </c>
      <c r="E4468" s="66">
        <v>45176.572916666664</v>
      </c>
      <c r="F4468" t="s">
        <v>2534</v>
      </c>
      <c r="G4468" s="46">
        <v>42</v>
      </c>
      <c r="H4468" s="46">
        <v>49</v>
      </c>
      <c r="I4468" s="46">
        <v>26</v>
      </c>
      <c r="J4468" t="s">
        <v>2470</v>
      </c>
      <c r="K4468" t="s">
        <v>2471</v>
      </c>
      <c r="L4468" s="46">
        <v>2701</v>
      </c>
      <c r="M4468" s="46">
        <v>35</v>
      </c>
      <c r="N4468" s="46">
        <v>36.799999999999997</v>
      </c>
      <c r="O4468" s="46">
        <v>128</v>
      </c>
      <c r="P4468" s="46">
        <f t="shared" si="509"/>
        <v>1</v>
      </c>
      <c r="R4468" s="67" t="s">
        <v>2746</v>
      </c>
      <c r="S4468" s="67">
        <f>COUNTIF(Y$2:$Y$100,R4468)</f>
        <v>0</v>
      </c>
      <c r="V4468" s="67">
        <f t="shared" si="510"/>
        <v>0</v>
      </c>
      <c r="X4468"/>
      <c r="Y4468" s="67" t="str">
        <f t="shared" si="514"/>
        <v xml:space="preserve"> </v>
      </c>
      <c r="AB4468" t="s">
        <v>2471</v>
      </c>
      <c r="AC4468" s="46">
        <v>2701</v>
      </c>
      <c r="AD4468" s="46">
        <v>35</v>
      </c>
      <c r="AE4468" s="46">
        <v>36.799999999999997</v>
      </c>
      <c r="AF4468" s="46">
        <v>128</v>
      </c>
      <c r="AH4468" s="70" t="str">
        <f t="shared" si="511"/>
        <v/>
      </c>
      <c r="AI4468" s="70" t="str">
        <f t="shared" si="512"/>
        <v/>
      </c>
      <c r="AJ4468" s="70" t="str">
        <f t="shared" si="513"/>
        <v>X</v>
      </c>
      <c r="AK4468" s="70" t="str" cm="1">
        <f t="array" ref="AK4468">_xlfn.IFS(AH4468&lt;&gt;"","1",AI4468&lt;&gt;"","2",AJ4468&lt;&gt;"","3")</f>
        <v>3</v>
      </c>
    </row>
    <row r="4469" spans="1:37" x14ac:dyDescent="0.25">
      <c r="A4469" t="s">
        <v>491</v>
      </c>
      <c r="B4469" t="s">
        <v>418</v>
      </c>
      <c r="C4469" s="67" t="str">
        <f t="shared" si="508"/>
        <v>Katie Heun</v>
      </c>
      <c r="D4469" s="71" t="str" cm="1">
        <f t="array" ref="D4469">_xlfn.IFS(AK4469="1",CONCATENATE(C4469,"Regional"),AK4469="2",CONCATENATE(C4469,"Sectional"),AK4469="3",CONCATENATE(C4469,COUNTIF($C$1:C4469,C4469)))</f>
        <v>Katie Heun7</v>
      </c>
      <c r="E4469" s="66">
        <v>45176.572916666664</v>
      </c>
      <c r="F4469" t="s">
        <v>2534</v>
      </c>
      <c r="G4469" s="46">
        <v>42</v>
      </c>
      <c r="H4469" s="46">
        <v>49</v>
      </c>
      <c r="I4469" s="46">
        <v>26</v>
      </c>
      <c r="J4469" t="s">
        <v>2470</v>
      </c>
      <c r="K4469" t="s">
        <v>2471</v>
      </c>
      <c r="L4469" s="46">
        <v>2701</v>
      </c>
      <c r="M4469" s="46">
        <v>35</v>
      </c>
      <c r="N4469" s="46">
        <v>36.799999999999997</v>
      </c>
      <c r="O4469" s="46">
        <v>128</v>
      </c>
      <c r="P4469" s="46">
        <f t="shared" si="509"/>
        <v>1</v>
      </c>
      <c r="R4469" s="67" t="s">
        <v>1181</v>
      </c>
      <c r="S4469" s="67">
        <f>COUNTIF(Y$2:$Y$100,R4469)</f>
        <v>0</v>
      </c>
      <c r="V4469" s="67">
        <f t="shared" si="510"/>
        <v>0</v>
      </c>
      <c r="X4469"/>
      <c r="Y4469" s="67" t="str">
        <f t="shared" si="514"/>
        <v xml:space="preserve"> </v>
      </c>
      <c r="AB4469" t="s">
        <v>2471</v>
      </c>
      <c r="AC4469" s="46">
        <v>2701</v>
      </c>
      <c r="AD4469" s="46">
        <v>35</v>
      </c>
      <c r="AE4469" s="46">
        <v>36.799999999999997</v>
      </c>
      <c r="AF4469" s="46">
        <v>128</v>
      </c>
      <c r="AH4469" s="70" t="str">
        <f t="shared" si="511"/>
        <v/>
      </c>
      <c r="AI4469" s="70" t="str">
        <f t="shared" si="512"/>
        <v/>
      </c>
      <c r="AJ4469" s="70" t="str">
        <f t="shared" si="513"/>
        <v>X</v>
      </c>
      <c r="AK4469" s="70" t="str" cm="1">
        <f t="array" ref="AK4469">_xlfn.IFS(AH4469&lt;&gt;"","1",AI4469&lt;&gt;"","2",AJ4469&lt;&gt;"","3")</f>
        <v>3</v>
      </c>
    </row>
    <row r="4470" spans="1:37" x14ac:dyDescent="0.25">
      <c r="A4470" t="s">
        <v>324</v>
      </c>
      <c r="B4470" t="s">
        <v>479</v>
      </c>
      <c r="C4470" s="67" t="str">
        <f t="shared" si="508"/>
        <v>Maeve Niemiec</v>
      </c>
      <c r="D4470" s="71" t="str" cm="1">
        <f t="array" ref="D4470">_xlfn.IFS(AK4470="1",CONCATENATE(C4470,"Regional"),AK4470="2",CONCATENATE(C4470,"Sectional"),AK4470="3",CONCATENATE(C4470,COUNTIF($C$1:C4470,C4470)))</f>
        <v>Maeve Niemiec7</v>
      </c>
      <c r="E4470" s="66">
        <v>45176.572916666664</v>
      </c>
      <c r="F4470" t="s">
        <v>2534</v>
      </c>
      <c r="G4470" s="46">
        <v>42</v>
      </c>
      <c r="H4470" s="46">
        <v>50</v>
      </c>
      <c r="I4470" s="46">
        <v>30</v>
      </c>
      <c r="J4470" t="s">
        <v>2470</v>
      </c>
      <c r="K4470" t="s">
        <v>2471</v>
      </c>
      <c r="L4470" s="46">
        <v>2701</v>
      </c>
      <c r="M4470" s="46">
        <v>35</v>
      </c>
      <c r="N4470" s="46">
        <v>36.799999999999997</v>
      </c>
      <c r="O4470" s="46">
        <v>128</v>
      </c>
      <c r="P4470" s="46">
        <f t="shared" si="509"/>
        <v>1</v>
      </c>
      <c r="R4470" s="67" t="s">
        <v>1171</v>
      </c>
      <c r="S4470" s="67">
        <f>COUNTIF(Y$2:$Y$100,R4470)</f>
        <v>0</v>
      </c>
      <c r="V4470" s="67">
        <f t="shared" si="510"/>
        <v>0</v>
      </c>
      <c r="X4470"/>
      <c r="Y4470" s="67" t="str">
        <f t="shared" si="514"/>
        <v xml:space="preserve"> </v>
      </c>
      <c r="AB4470" t="s">
        <v>2471</v>
      </c>
      <c r="AC4470" s="46">
        <v>2701</v>
      </c>
      <c r="AD4470" s="46">
        <v>35</v>
      </c>
      <c r="AE4470" s="46">
        <v>36.799999999999997</v>
      </c>
      <c r="AF4470" s="46">
        <v>128</v>
      </c>
      <c r="AH4470" s="70" t="str">
        <f t="shared" si="511"/>
        <v/>
      </c>
      <c r="AI4470" s="70" t="str">
        <f t="shared" si="512"/>
        <v/>
      </c>
      <c r="AJ4470" s="70" t="str">
        <f t="shared" si="513"/>
        <v>X</v>
      </c>
      <c r="AK4470" s="70" t="str" cm="1">
        <f t="array" ref="AK4470">_xlfn.IFS(AH4470&lt;&gt;"","1",AI4470&lt;&gt;"","2",AJ4470&lt;&gt;"","3")</f>
        <v>3</v>
      </c>
    </row>
    <row r="4471" spans="1:37" x14ac:dyDescent="0.25">
      <c r="A4471" t="s">
        <v>767</v>
      </c>
      <c r="B4471" t="s">
        <v>768</v>
      </c>
      <c r="C4471" s="67" t="str">
        <f t="shared" si="508"/>
        <v>kayla dwyer</v>
      </c>
      <c r="D4471" s="71" t="str" cm="1">
        <f t="array" ref="D4471">_xlfn.IFS(AK4471="1",CONCATENATE(C4471,"Regional"),AK4471="2",CONCATENATE(C4471,"Sectional"),AK4471="3",CONCATENATE(C4471,COUNTIF($C$1:C4471,C4471)))</f>
        <v>kayla dwyer5</v>
      </c>
      <c r="E4471" s="66">
        <v>45176.572916666664</v>
      </c>
      <c r="F4471" t="s">
        <v>2534</v>
      </c>
      <c r="G4471" s="46">
        <v>42</v>
      </c>
      <c r="H4471" s="46">
        <v>51</v>
      </c>
      <c r="I4471" s="46">
        <v>31</v>
      </c>
      <c r="J4471" t="s">
        <v>2470</v>
      </c>
      <c r="K4471" t="s">
        <v>2471</v>
      </c>
      <c r="L4471" s="46">
        <v>2701</v>
      </c>
      <c r="M4471" s="46">
        <v>35</v>
      </c>
      <c r="N4471" s="46">
        <v>36.799999999999997</v>
      </c>
      <c r="O4471" s="46">
        <v>128</v>
      </c>
      <c r="P4471" s="46">
        <f t="shared" si="509"/>
        <v>1</v>
      </c>
      <c r="R4471" s="67" t="s">
        <v>1352</v>
      </c>
      <c r="S4471" s="67">
        <f>COUNTIF(Y$2:$Y$100,R4471)</f>
        <v>0</v>
      </c>
      <c r="V4471" s="67">
        <f t="shared" si="510"/>
        <v>0</v>
      </c>
      <c r="X4471"/>
      <c r="Y4471" s="67" t="str">
        <f t="shared" si="514"/>
        <v xml:space="preserve"> </v>
      </c>
      <c r="AB4471" t="s">
        <v>2471</v>
      </c>
      <c r="AC4471" s="46">
        <v>2701</v>
      </c>
      <c r="AD4471" s="46">
        <v>35</v>
      </c>
      <c r="AE4471" s="46">
        <v>36.799999999999997</v>
      </c>
      <c r="AF4471" s="46">
        <v>128</v>
      </c>
      <c r="AH4471" s="70" t="str">
        <f t="shared" si="511"/>
        <v/>
      </c>
      <c r="AI4471" s="70" t="str">
        <f t="shared" si="512"/>
        <v/>
      </c>
      <c r="AJ4471" s="70" t="str">
        <f t="shared" si="513"/>
        <v>X</v>
      </c>
      <c r="AK4471" s="70" t="str" cm="1">
        <f t="array" ref="AK4471">_xlfn.IFS(AH4471&lt;&gt;"","1",AI4471&lt;&gt;"","2",AJ4471&lt;&gt;"","3")</f>
        <v>3</v>
      </c>
    </row>
    <row r="4472" spans="1:37" x14ac:dyDescent="0.25">
      <c r="A4472" t="s">
        <v>991</v>
      </c>
      <c r="B4472" t="s">
        <v>510</v>
      </c>
      <c r="C4472" s="67" t="str">
        <f t="shared" si="508"/>
        <v>Laura Tillman</v>
      </c>
      <c r="D4472" s="71" t="str" cm="1">
        <f t="array" ref="D4472">_xlfn.IFS(AK4472="1",CONCATENATE(C4472,"Regional"),AK4472="2",CONCATENATE(C4472,"Sectional"),AK4472="3",CONCATENATE(C4472,COUNTIF($C$1:C4472,C4472)))</f>
        <v>Laura Tillman5</v>
      </c>
      <c r="E4472" s="66">
        <v>45176.572916666664</v>
      </c>
      <c r="F4472" t="s">
        <v>2534</v>
      </c>
      <c r="G4472" s="46">
        <v>42</v>
      </c>
      <c r="H4472" s="46">
        <v>52</v>
      </c>
      <c r="I4472" s="46">
        <v>32</v>
      </c>
      <c r="J4472" t="s">
        <v>2470</v>
      </c>
      <c r="K4472" t="s">
        <v>2471</v>
      </c>
      <c r="L4472" s="46">
        <v>2701</v>
      </c>
      <c r="M4472" s="46">
        <v>35</v>
      </c>
      <c r="N4472" s="46">
        <v>36.799999999999997</v>
      </c>
      <c r="O4472" s="46">
        <v>128</v>
      </c>
      <c r="P4472" s="46">
        <f t="shared" si="509"/>
        <v>1</v>
      </c>
      <c r="R4472" s="67" t="s">
        <v>1495</v>
      </c>
      <c r="S4472" s="67">
        <f>COUNTIF(Y$2:$Y$100,R4472)</f>
        <v>0</v>
      </c>
      <c r="V4472" s="67">
        <f t="shared" si="510"/>
        <v>0</v>
      </c>
      <c r="X4472"/>
      <c r="Y4472" s="67" t="str">
        <f t="shared" si="514"/>
        <v xml:space="preserve"> </v>
      </c>
      <c r="AB4472" t="s">
        <v>2471</v>
      </c>
      <c r="AC4472" s="46">
        <v>2701</v>
      </c>
      <c r="AD4472" s="46">
        <v>35</v>
      </c>
      <c r="AE4472" s="46">
        <v>36.799999999999997</v>
      </c>
      <c r="AF4472" s="46">
        <v>128</v>
      </c>
      <c r="AH4472" s="70" t="str">
        <f t="shared" si="511"/>
        <v/>
      </c>
      <c r="AI4472" s="70" t="str">
        <f t="shared" si="512"/>
        <v/>
      </c>
      <c r="AJ4472" s="70" t="str">
        <f t="shared" si="513"/>
        <v>X</v>
      </c>
      <c r="AK4472" s="70" t="str" cm="1">
        <f t="array" ref="AK4472">_xlfn.IFS(AH4472&lt;&gt;"","1",AI4472&lt;&gt;"","2",AJ4472&lt;&gt;"","3")</f>
        <v>3</v>
      </c>
    </row>
    <row r="4473" spans="1:37" x14ac:dyDescent="0.25">
      <c r="A4473" t="s">
        <v>2099</v>
      </c>
      <c r="B4473" t="s">
        <v>1105</v>
      </c>
      <c r="C4473" s="67" t="str">
        <f t="shared" si="508"/>
        <v>Danielle Andree</v>
      </c>
      <c r="D4473" s="71" t="str" cm="1">
        <f t="array" ref="D4473">_xlfn.IFS(AK4473="1",CONCATENATE(C4473,"Regional"),AK4473="2",CONCATENATE(C4473,"Sectional"),AK4473="3",CONCATENATE(C4473,COUNTIF($C$1:C4473,C4473)))</f>
        <v>Danielle Andree3</v>
      </c>
      <c r="E4473" s="66">
        <v>45176.572916666664</v>
      </c>
      <c r="F4473" t="s">
        <v>2534</v>
      </c>
      <c r="G4473" s="46">
        <v>42</v>
      </c>
      <c r="H4473" s="46">
        <v>53</v>
      </c>
      <c r="I4473" s="46">
        <v>33</v>
      </c>
      <c r="J4473" t="s">
        <v>2470</v>
      </c>
      <c r="K4473" t="s">
        <v>2471</v>
      </c>
      <c r="L4473" s="46">
        <v>2701</v>
      </c>
      <c r="M4473" s="46">
        <v>35</v>
      </c>
      <c r="N4473" s="46">
        <v>36.799999999999997</v>
      </c>
      <c r="O4473" s="46">
        <v>128</v>
      </c>
      <c r="P4473" s="46">
        <f t="shared" si="509"/>
        <v>1</v>
      </c>
      <c r="R4473" s="67" t="s">
        <v>3124</v>
      </c>
      <c r="S4473" s="67">
        <f>COUNTIF(Y$2:$Y$100,R4473)</f>
        <v>0</v>
      </c>
      <c r="V4473" s="67">
        <f t="shared" si="510"/>
        <v>0</v>
      </c>
      <c r="X4473"/>
      <c r="Y4473" s="67" t="str">
        <f t="shared" ref="Y4473:Y4504" si="515">CONCATENATE(W4473," ",X4473)</f>
        <v xml:space="preserve"> </v>
      </c>
      <c r="AB4473" t="s">
        <v>2471</v>
      </c>
      <c r="AC4473" s="46">
        <v>2701</v>
      </c>
      <c r="AD4473" s="46">
        <v>35</v>
      </c>
      <c r="AE4473" s="46">
        <v>36.799999999999997</v>
      </c>
      <c r="AF4473" s="46">
        <v>128</v>
      </c>
      <c r="AH4473" s="70" t="str">
        <f t="shared" si="511"/>
        <v/>
      </c>
      <c r="AI4473" s="70" t="str">
        <f t="shared" si="512"/>
        <v/>
      </c>
      <c r="AJ4473" s="70" t="str">
        <f t="shared" si="513"/>
        <v>X</v>
      </c>
      <c r="AK4473" s="70" t="str" cm="1">
        <f t="array" ref="AK4473">_xlfn.IFS(AH4473&lt;&gt;"","1",AI4473&lt;&gt;"","2",AJ4473&lt;&gt;"","3")</f>
        <v>3</v>
      </c>
    </row>
    <row r="4474" spans="1:37" x14ac:dyDescent="0.25">
      <c r="A4474" t="s">
        <v>1750</v>
      </c>
      <c r="B4474" t="s">
        <v>535</v>
      </c>
      <c r="C4474" s="67" t="str">
        <f t="shared" si="508"/>
        <v>Rachel Morris</v>
      </c>
      <c r="D4474" s="71" t="str" cm="1">
        <f t="array" ref="D4474">_xlfn.IFS(AK4474="1",CONCATENATE(C4474,"Regional"),AK4474="2",CONCATENATE(C4474,"Sectional"),AK4474="3",CONCATENATE(C4474,COUNTIF($C$1:C4474,C4474)))</f>
        <v>Rachel Morris6</v>
      </c>
      <c r="E4474" s="66">
        <v>45176.572916666664</v>
      </c>
      <c r="F4474" t="s">
        <v>2534</v>
      </c>
      <c r="G4474" s="46">
        <v>42</v>
      </c>
      <c r="H4474" s="46">
        <v>53</v>
      </c>
      <c r="I4474" s="46">
        <v>33</v>
      </c>
      <c r="J4474" t="s">
        <v>2470</v>
      </c>
      <c r="K4474" t="s">
        <v>2471</v>
      </c>
      <c r="L4474" s="46">
        <v>2701</v>
      </c>
      <c r="M4474" s="46">
        <v>35</v>
      </c>
      <c r="N4474" s="46">
        <v>36.799999999999997</v>
      </c>
      <c r="O4474" s="46">
        <v>128</v>
      </c>
      <c r="P4474" s="46">
        <f t="shared" si="509"/>
        <v>1</v>
      </c>
      <c r="R4474" s="67" t="s">
        <v>2755</v>
      </c>
      <c r="S4474" s="67">
        <f>COUNTIF(Y$2:$Y$100,R4474)</f>
        <v>0</v>
      </c>
      <c r="V4474" s="67">
        <f t="shared" si="510"/>
        <v>0</v>
      </c>
      <c r="X4474"/>
      <c r="Y4474" s="67" t="str">
        <f t="shared" si="515"/>
        <v xml:space="preserve"> </v>
      </c>
      <c r="AB4474" t="s">
        <v>2471</v>
      </c>
      <c r="AC4474" s="46">
        <v>2701</v>
      </c>
      <c r="AD4474" s="46">
        <v>35</v>
      </c>
      <c r="AE4474" s="46">
        <v>36.799999999999997</v>
      </c>
      <c r="AF4474" s="46">
        <v>128</v>
      </c>
      <c r="AH4474" s="70" t="str">
        <f t="shared" si="511"/>
        <v/>
      </c>
      <c r="AI4474" s="70" t="str">
        <f t="shared" si="512"/>
        <v/>
      </c>
      <c r="AJ4474" s="70" t="str">
        <f t="shared" si="513"/>
        <v>X</v>
      </c>
      <c r="AK4474" s="70" t="str" cm="1">
        <f t="array" ref="AK4474">_xlfn.IFS(AH4474&lt;&gt;"","1",AI4474&lt;&gt;"","2",AJ4474&lt;&gt;"","3")</f>
        <v>3</v>
      </c>
    </row>
    <row r="4475" spans="1:37" x14ac:dyDescent="0.25">
      <c r="A4475" t="s">
        <v>385</v>
      </c>
      <c r="B4475" t="s">
        <v>995</v>
      </c>
      <c r="C4475" s="67" t="str">
        <f t="shared" si="508"/>
        <v>Annabelle Wilson</v>
      </c>
      <c r="D4475" s="71" t="str" cm="1">
        <f t="array" ref="D4475">_xlfn.IFS(AK4475="1",CONCATENATE(C4475,"Regional"),AK4475="2",CONCATENATE(C4475,"Sectional"),AK4475="3",CONCATENATE(C4475,COUNTIF($C$1:C4475,C4475)))</f>
        <v>Annabelle Wilson2</v>
      </c>
      <c r="E4475" s="66">
        <v>45176.572916666664</v>
      </c>
      <c r="F4475" t="s">
        <v>2534</v>
      </c>
      <c r="G4475" s="46">
        <v>42</v>
      </c>
      <c r="H4475" s="46">
        <v>54</v>
      </c>
      <c r="I4475" s="46">
        <v>35</v>
      </c>
      <c r="J4475" t="s">
        <v>2470</v>
      </c>
      <c r="K4475" t="s">
        <v>2471</v>
      </c>
      <c r="L4475" s="46">
        <v>2701</v>
      </c>
      <c r="M4475" s="46">
        <v>35</v>
      </c>
      <c r="N4475" s="46">
        <v>36.799999999999997</v>
      </c>
      <c r="O4475" s="46">
        <v>128</v>
      </c>
      <c r="P4475" s="46">
        <f t="shared" si="509"/>
        <v>1</v>
      </c>
      <c r="R4475" s="67" t="s">
        <v>1499</v>
      </c>
      <c r="S4475" s="67">
        <f>COUNTIF(Y$2:$Y$100,R4475)</f>
        <v>0</v>
      </c>
      <c r="V4475" s="67">
        <f t="shared" si="510"/>
        <v>0</v>
      </c>
      <c r="X4475"/>
      <c r="Y4475" s="67" t="str">
        <f t="shared" si="515"/>
        <v xml:space="preserve"> </v>
      </c>
      <c r="AB4475" t="s">
        <v>2471</v>
      </c>
      <c r="AC4475" s="46">
        <v>2701</v>
      </c>
      <c r="AD4475" s="46">
        <v>35</v>
      </c>
      <c r="AE4475" s="46">
        <v>36.799999999999997</v>
      </c>
      <c r="AF4475" s="46">
        <v>128</v>
      </c>
      <c r="AH4475" s="70" t="str">
        <f t="shared" si="511"/>
        <v/>
      </c>
      <c r="AI4475" s="70" t="str">
        <f t="shared" si="512"/>
        <v/>
      </c>
      <c r="AJ4475" s="70" t="str">
        <f t="shared" si="513"/>
        <v>X</v>
      </c>
      <c r="AK4475" s="70" t="str" cm="1">
        <f t="array" ref="AK4475">_xlfn.IFS(AH4475&lt;&gt;"","1",AI4475&lt;&gt;"","2",AJ4475&lt;&gt;"","3")</f>
        <v>3</v>
      </c>
    </row>
    <row r="4476" spans="1:37" x14ac:dyDescent="0.25">
      <c r="A4476" t="s">
        <v>2164</v>
      </c>
      <c r="B4476" t="s">
        <v>1065</v>
      </c>
      <c r="C4476" s="67" t="str">
        <f t="shared" si="508"/>
        <v>Sofia Altobelli</v>
      </c>
      <c r="D4476" s="71" t="str" cm="1">
        <f t="array" ref="D4476">_xlfn.IFS(AK4476="1",CONCATENATE(C4476,"Regional"),AK4476="2",CONCATENATE(C4476,"Sectional"),AK4476="3",CONCATENATE(C4476,COUNTIF($C$1:C4476,C4476)))</f>
        <v>Sofia Altobelli1</v>
      </c>
      <c r="E4476" s="66">
        <v>45176.572916666664</v>
      </c>
      <c r="F4476" t="s">
        <v>2534</v>
      </c>
      <c r="G4476" s="46">
        <v>42</v>
      </c>
      <c r="H4476" s="46">
        <v>54</v>
      </c>
      <c r="I4476" s="46">
        <v>35</v>
      </c>
      <c r="J4476" t="s">
        <v>2470</v>
      </c>
      <c r="K4476" t="s">
        <v>2471</v>
      </c>
      <c r="L4476" s="46">
        <v>2701</v>
      </c>
      <c r="M4476" s="46">
        <v>35</v>
      </c>
      <c r="N4476" s="46">
        <v>36.799999999999997</v>
      </c>
      <c r="O4476" s="46">
        <v>128</v>
      </c>
      <c r="P4476" s="46">
        <f t="shared" si="509"/>
        <v>1</v>
      </c>
      <c r="R4476" s="67" t="s">
        <v>3188</v>
      </c>
      <c r="S4476" s="67">
        <f>COUNTIF(Y$2:$Y$100,R4476)</f>
        <v>0</v>
      </c>
      <c r="V4476" s="67">
        <f t="shared" si="510"/>
        <v>0</v>
      </c>
      <c r="X4476"/>
      <c r="Y4476" s="67" t="str">
        <f t="shared" si="515"/>
        <v xml:space="preserve"> </v>
      </c>
      <c r="AB4476" t="s">
        <v>2471</v>
      </c>
      <c r="AC4476" s="46">
        <v>2701</v>
      </c>
      <c r="AD4476" s="46">
        <v>35</v>
      </c>
      <c r="AE4476" s="46">
        <v>36.799999999999997</v>
      </c>
      <c r="AF4476" s="46">
        <v>128</v>
      </c>
      <c r="AH4476" s="70" t="str">
        <f t="shared" si="511"/>
        <v/>
      </c>
      <c r="AI4476" s="70" t="str">
        <f t="shared" si="512"/>
        <v/>
      </c>
      <c r="AJ4476" s="70" t="str">
        <f t="shared" si="513"/>
        <v>X</v>
      </c>
      <c r="AK4476" s="70" t="str" cm="1">
        <f t="array" ref="AK4476">_xlfn.IFS(AH4476&lt;&gt;"","1",AI4476&lt;&gt;"","2",AJ4476&lt;&gt;"","3")</f>
        <v>3</v>
      </c>
    </row>
    <row r="4477" spans="1:37" x14ac:dyDescent="0.25">
      <c r="A4477" t="s">
        <v>759</v>
      </c>
      <c r="B4477" t="s">
        <v>523</v>
      </c>
      <c r="C4477" s="67" t="str">
        <f t="shared" si="508"/>
        <v>Nora MacKelly</v>
      </c>
      <c r="D4477" s="71" t="str" cm="1">
        <f t="array" ref="D4477">_xlfn.IFS(AK4477="1",CONCATENATE(C4477,"Regional"),AK4477="2",CONCATENATE(C4477,"Sectional"),AK4477="3",CONCATENATE(C4477,COUNTIF($C$1:C4477,C4477)))</f>
        <v>Nora MacKelly8</v>
      </c>
      <c r="E4477" s="66">
        <v>45176.572916666664</v>
      </c>
      <c r="F4477" t="s">
        <v>2534</v>
      </c>
      <c r="G4477" s="46">
        <v>42</v>
      </c>
      <c r="H4477" s="46">
        <v>54</v>
      </c>
      <c r="I4477" s="46">
        <v>35</v>
      </c>
      <c r="J4477" t="s">
        <v>2470</v>
      </c>
      <c r="K4477" t="s">
        <v>2471</v>
      </c>
      <c r="L4477" s="46">
        <v>2701</v>
      </c>
      <c r="M4477" s="46">
        <v>35</v>
      </c>
      <c r="N4477" s="46">
        <v>36.799999999999997</v>
      </c>
      <c r="O4477" s="46">
        <v>128</v>
      </c>
      <c r="P4477" s="46">
        <f t="shared" si="509"/>
        <v>1</v>
      </c>
      <c r="R4477" s="67" t="s">
        <v>1345</v>
      </c>
      <c r="S4477" s="67">
        <f>COUNTIF(Y$2:$Y$100,R4477)</f>
        <v>0</v>
      </c>
      <c r="V4477" s="67">
        <f t="shared" si="510"/>
        <v>0</v>
      </c>
      <c r="X4477"/>
      <c r="Y4477" s="67" t="str">
        <f t="shared" si="515"/>
        <v xml:space="preserve"> </v>
      </c>
      <c r="AB4477" t="s">
        <v>2471</v>
      </c>
      <c r="AC4477" s="46">
        <v>2701</v>
      </c>
      <c r="AD4477" s="46">
        <v>35</v>
      </c>
      <c r="AE4477" s="46">
        <v>36.799999999999997</v>
      </c>
      <c r="AF4477" s="46">
        <v>128</v>
      </c>
      <c r="AH4477" s="70" t="str">
        <f t="shared" si="511"/>
        <v/>
      </c>
      <c r="AI4477" s="70" t="str">
        <f t="shared" si="512"/>
        <v/>
      </c>
      <c r="AJ4477" s="70" t="str">
        <f t="shared" si="513"/>
        <v>X</v>
      </c>
      <c r="AK4477" s="70" t="str" cm="1">
        <f t="array" ref="AK4477">_xlfn.IFS(AH4477&lt;&gt;"","1",AI4477&lt;&gt;"","2",AJ4477&lt;&gt;"","3")</f>
        <v>3</v>
      </c>
    </row>
    <row r="4478" spans="1:37" x14ac:dyDescent="0.25">
      <c r="A4478" t="s">
        <v>2160</v>
      </c>
      <c r="B4478" t="s">
        <v>2161</v>
      </c>
      <c r="C4478" s="67" t="str">
        <f t="shared" si="508"/>
        <v>Mysha Sharief</v>
      </c>
      <c r="D4478" s="71" t="str" cm="1">
        <f t="array" ref="D4478">_xlfn.IFS(AK4478="1",CONCATENATE(C4478,"Regional"),AK4478="2",CONCATENATE(C4478,"Sectional"),AK4478="3",CONCATENATE(C4478,COUNTIF($C$1:C4478,C4478)))</f>
        <v>Mysha Sharief4</v>
      </c>
      <c r="E4478" s="66">
        <v>45176.572916666664</v>
      </c>
      <c r="F4478" t="s">
        <v>2534</v>
      </c>
      <c r="G4478" s="46">
        <v>42</v>
      </c>
      <c r="H4478" s="46">
        <v>57</v>
      </c>
      <c r="I4478" s="46">
        <v>38</v>
      </c>
      <c r="J4478" t="s">
        <v>2470</v>
      </c>
      <c r="K4478" t="s">
        <v>2471</v>
      </c>
      <c r="L4478" s="46">
        <v>2701</v>
      </c>
      <c r="M4478" s="46">
        <v>35</v>
      </c>
      <c r="N4478" s="46">
        <v>36.799999999999997</v>
      </c>
      <c r="O4478" s="46">
        <v>128</v>
      </c>
      <c r="P4478" s="46">
        <f t="shared" si="509"/>
        <v>1</v>
      </c>
      <c r="R4478" s="67" t="s">
        <v>3185</v>
      </c>
      <c r="S4478" s="67">
        <f>COUNTIF(Y$2:$Y$100,R4478)</f>
        <v>0</v>
      </c>
      <c r="V4478" s="67">
        <f t="shared" si="510"/>
        <v>0</v>
      </c>
      <c r="X4478"/>
      <c r="Y4478" s="67" t="str">
        <f t="shared" si="515"/>
        <v xml:space="preserve"> </v>
      </c>
      <c r="AB4478" t="s">
        <v>2471</v>
      </c>
      <c r="AC4478" s="46">
        <v>2701</v>
      </c>
      <c r="AD4478" s="46">
        <v>35</v>
      </c>
      <c r="AE4478" s="46">
        <v>36.799999999999997</v>
      </c>
      <c r="AF4478" s="46">
        <v>128</v>
      </c>
      <c r="AH4478" s="70" t="str">
        <f t="shared" si="511"/>
        <v/>
      </c>
      <c r="AI4478" s="70" t="str">
        <f t="shared" si="512"/>
        <v/>
      </c>
      <c r="AJ4478" s="70" t="str">
        <f t="shared" si="513"/>
        <v>X</v>
      </c>
      <c r="AK4478" s="70" t="str" cm="1">
        <f t="array" ref="AK4478">_xlfn.IFS(AH4478&lt;&gt;"","1",AI4478&lt;&gt;"","2",AJ4478&lt;&gt;"","3")</f>
        <v>3</v>
      </c>
    </row>
    <row r="4479" spans="1:37" x14ac:dyDescent="0.25">
      <c r="A4479" t="s">
        <v>1006</v>
      </c>
      <c r="B4479" t="s">
        <v>648</v>
      </c>
      <c r="C4479" s="67" t="str">
        <f t="shared" si="508"/>
        <v>Claire Heinen</v>
      </c>
      <c r="D4479" s="71" t="str" cm="1">
        <f t="array" ref="D4479">_xlfn.IFS(AK4479="1",CONCATENATE(C4479,"Regional"),AK4479="2",CONCATENATE(C4479,"Sectional"),AK4479="3",CONCATENATE(C4479,COUNTIF($C$1:C4479,C4479)))</f>
        <v>Claire Heinen7</v>
      </c>
      <c r="E4479" s="66">
        <v>45176.572916666664</v>
      </c>
      <c r="F4479" t="s">
        <v>2534</v>
      </c>
      <c r="G4479" s="46">
        <v>42</v>
      </c>
      <c r="H4479" s="46">
        <v>57</v>
      </c>
      <c r="I4479" s="46">
        <v>38</v>
      </c>
      <c r="J4479" t="s">
        <v>2470</v>
      </c>
      <c r="K4479" t="s">
        <v>2471</v>
      </c>
      <c r="L4479" s="46">
        <v>2701</v>
      </c>
      <c r="M4479" s="46">
        <v>35</v>
      </c>
      <c r="N4479" s="46">
        <v>36.799999999999997</v>
      </c>
      <c r="O4479" s="46">
        <v>128</v>
      </c>
      <c r="P4479" s="46">
        <f t="shared" si="509"/>
        <v>1</v>
      </c>
      <c r="R4479" s="67" t="s">
        <v>1509</v>
      </c>
      <c r="S4479" s="67">
        <f>COUNTIF(Y$2:$Y$100,R4479)</f>
        <v>0</v>
      </c>
      <c r="V4479" s="67">
        <f t="shared" si="510"/>
        <v>0</v>
      </c>
      <c r="X4479"/>
      <c r="Y4479" s="67" t="str">
        <f t="shared" si="515"/>
        <v xml:space="preserve"> </v>
      </c>
      <c r="AB4479" t="s">
        <v>2471</v>
      </c>
      <c r="AC4479" s="46">
        <v>2701</v>
      </c>
      <c r="AD4479" s="46">
        <v>35</v>
      </c>
      <c r="AE4479" s="46">
        <v>36.799999999999997</v>
      </c>
      <c r="AF4479" s="46">
        <v>128</v>
      </c>
      <c r="AH4479" s="70" t="str">
        <f t="shared" si="511"/>
        <v/>
      </c>
      <c r="AI4479" s="70" t="str">
        <f t="shared" si="512"/>
        <v/>
      </c>
      <c r="AJ4479" s="70" t="str">
        <f t="shared" si="513"/>
        <v>X</v>
      </c>
      <c r="AK4479" s="70" t="str" cm="1">
        <f t="array" ref="AK4479">_xlfn.IFS(AH4479&lt;&gt;"","1",AI4479&lt;&gt;"","2",AJ4479&lt;&gt;"","3")</f>
        <v>3</v>
      </c>
    </row>
    <row r="4480" spans="1:37" x14ac:dyDescent="0.25">
      <c r="A4480" t="s">
        <v>3386</v>
      </c>
      <c r="B4480" t="s">
        <v>408</v>
      </c>
      <c r="C4480" s="67" t="str">
        <f t="shared" si="508"/>
        <v>Mya Borchard</v>
      </c>
      <c r="D4480" s="71" t="str" cm="1">
        <f t="array" ref="D4480">_xlfn.IFS(AK4480="1",CONCATENATE(C4480,"Regional"),AK4480="2",CONCATENATE(C4480,"Sectional"),AK4480="3",CONCATENATE(C4480,COUNTIF($C$1:C4480,C4480)))</f>
        <v>Mya Borchard3</v>
      </c>
      <c r="E4480" s="66">
        <v>45176.572916666664</v>
      </c>
      <c r="F4480" t="s">
        <v>2534</v>
      </c>
      <c r="G4480" s="46">
        <v>42</v>
      </c>
      <c r="H4480" s="46">
        <v>57</v>
      </c>
      <c r="I4480" s="46">
        <v>38</v>
      </c>
      <c r="J4480" t="s">
        <v>2470</v>
      </c>
      <c r="K4480" t="s">
        <v>2471</v>
      </c>
      <c r="L4480" s="46">
        <v>2701</v>
      </c>
      <c r="M4480" s="46">
        <v>35</v>
      </c>
      <c r="N4480" s="46">
        <v>36.799999999999997</v>
      </c>
      <c r="O4480" s="46">
        <v>128</v>
      </c>
      <c r="P4480" s="46">
        <f t="shared" si="509"/>
        <v>1</v>
      </c>
      <c r="R4480" s="67" t="s">
        <v>3495</v>
      </c>
      <c r="S4480" s="67">
        <f>COUNTIF(Y$2:$Y$100,R4480)</f>
        <v>0</v>
      </c>
      <c r="V4480" s="67">
        <f t="shared" si="510"/>
        <v>0</v>
      </c>
      <c r="X4480"/>
      <c r="Y4480" s="67" t="str">
        <f t="shared" si="515"/>
        <v xml:space="preserve"> </v>
      </c>
      <c r="AB4480" t="s">
        <v>2471</v>
      </c>
      <c r="AC4480" s="46">
        <v>2701</v>
      </c>
      <c r="AD4480" s="46">
        <v>35</v>
      </c>
      <c r="AE4480" s="46">
        <v>36.799999999999997</v>
      </c>
      <c r="AF4480" s="46">
        <v>128</v>
      </c>
      <c r="AH4480" s="70" t="str">
        <f t="shared" si="511"/>
        <v/>
      </c>
      <c r="AI4480" s="70" t="str">
        <f t="shared" si="512"/>
        <v/>
      </c>
      <c r="AJ4480" s="70" t="str">
        <f t="shared" si="513"/>
        <v>X</v>
      </c>
      <c r="AK4480" s="70" t="str" cm="1">
        <f t="array" ref="AK4480">_xlfn.IFS(AH4480&lt;&gt;"","1",AI4480&lt;&gt;"","2",AJ4480&lt;&gt;"","3")</f>
        <v>3</v>
      </c>
    </row>
    <row r="4481" spans="1:37" x14ac:dyDescent="0.25">
      <c r="A4481" t="s">
        <v>1941</v>
      </c>
      <c r="B4481" t="s">
        <v>434</v>
      </c>
      <c r="C4481" s="67" t="str">
        <f t="shared" si="508"/>
        <v>Ella Saltarikos</v>
      </c>
      <c r="D4481" s="71" t="str" cm="1">
        <f t="array" ref="D4481">_xlfn.IFS(AK4481="1",CONCATENATE(C4481,"Regional"),AK4481="2",CONCATENATE(C4481,"Sectional"),AK4481="3",CONCATENATE(C4481,COUNTIF($C$1:C4481,C4481)))</f>
        <v>Ella Saltarikos3</v>
      </c>
      <c r="E4481" s="66">
        <v>45176.572916666664</v>
      </c>
      <c r="F4481" t="s">
        <v>2534</v>
      </c>
      <c r="G4481" s="46">
        <v>42</v>
      </c>
      <c r="H4481" s="46">
        <v>58</v>
      </c>
      <c r="I4481" s="46">
        <v>41</v>
      </c>
      <c r="J4481" t="s">
        <v>2470</v>
      </c>
      <c r="K4481" t="s">
        <v>2471</v>
      </c>
      <c r="L4481" s="46">
        <v>2701</v>
      </c>
      <c r="M4481" s="46">
        <v>35</v>
      </c>
      <c r="N4481" s="46">
        <v>36.799999999999997</v>
      </c>
      <c r="O4481" s="46">
        <v>128</v>
      </c>
      <c r="P4481" s="46">
        <f t="shared" si="509"/>
        <v>1</v>
      </c>
      <c r="R4481" s="67" t="s">
        <v>2959</v>
      </c>
      <c r="S4481" s="67">
        <f>COUNTIF(Y$2:$Y$100,R4481)</f>
        <v>0</v>
      </c>
      <c r="V4481" s="67">
        <f t="shared" si="510"/>
        <v>0</v>
      </c>
      <c r="X4481"/>
      <c r="Y4481" s="67" t="str">
        <f t="shared" si="515"/>
        <v xml:space="preserve"> </v>
      </c>
      <c r="AB4481" t="s">
        <v>2471</v>
      </c>
      <c r="AC4481" s="46">
        <v>2701</v>
      </c>
      <c r="AD4481" s="46">
        <v>35</v>
      </c>
      <c r="AE4481" s="46">
        <v>36.799999999999997</v>
      </c>
      <c r="AF4481" s="46">
        <v>128</v>
      </c>
      <c r="AH4481" s="70" t="str">
        <f t="shared" si="511"/>
        <v/>
      </c>
      <c r="AI4481" s="70" t="str">
        <f t="shared" si="512"/>
        <v/>
      </c>
      <c r="AJ4481" s="70" t="str">
        <f t="shared" si="513"/>
        <v>X</v>
      </c>
      <c r="AK4481" s="70" t="str" cm="1">
        <f t="array" ref="AK4481">_xlfn.IFS(AH4481&lt;&gt;"","1",AI4481&lt;&gt;"","2",AJ4481&lt;&gt;"","3")</f>
        <v>3</v>
      </c>
    </row>
    <row r="4482" spans="1:37" x14ac:dyDescent="0.25">
      <c r="A4482" t="s">
        <v>379</v>
      </c>
      <c r="B4482" t="s">
        <v>307</v>
      </c>
      <c r="C4482" s="67" t="str">
        <f t="shared" ref="C4482:C4545" si="516">CONCATENATE(B4482," ",A4482)</f>
        <v>May Wendelberger</v>
      </c>
      <c r="D4482" s="71" t="str" cm="1">
        <f t="array" ref="D4482">_xlfn.IFS(AK4482="1",CONCATENATE(C4482,"Regional"),AK4482="2",CONCATENATE(C4482,"Sectional"),AK4482="3",CONCATENATE(C4482,COUNTIF($C$1:C4482,C4482)))</f>
        <v>May Wendelberger3</v>
      </c>
      <c r="E4482" s="66">
        <v>45176.572916666664</v>
      </c>
      <c r="F4482" t="s">
        <v>2534</v>
      </c>
      <c r="G4482" s="46">
        <v>42</v>
      </c>
      <c r="H4482" s="46">
        <v>60</v>
      </c>
      <c r="I4482" s="46">
        <v>42</v>
      </c>
      <c r="J4482" t="s">
        <v>2470</v>
      </c>
      <c r="K4482" t="s">
        <v>2471</v>
      </c>
      <c r="L4482" s="46">
        <v>2701</v>
      </c>
      <c r="M4482" s="46">
        <v>35</v>
      </c>
      <c r="N4482" s="46">
        <v>36.799999999999997</v>
      </c>
      <c r="O4482" s="46">
        <v>128</v>
      </c>
      <c r="P4482" s="46">
        <f t="shared" ref="P4482:P4545" si="517">IF(L4482&gt;4000,2,1)</f>
        <v>1</v>
      </c>
      <c r="R4482" s="67" t="s">
        <v>1498</v>
      </c>
      <c r="S4482" s="67">
        <f>COUNTIF(Y$2:$Y$100,R4482)</f>
        <v>0</v>
      </c>
      <c r="V4482" s="67">
        <f t="shared" ref="V4482:V4545" si="518">COUNTIF(R4482:R7105,Y4482)</f>
        <v>0</v>
      </c>
      <c r="X4482"/>
      <c r="Y4482" s="67" t="str">
        <f t="shared" si="515"/>
        <v xml:space="preserve"> </v>
      </c>
      <c r="AB4482" t="s">
        <v>2471</v>
      </c>
      <c r="AC4482" s="46">
        <v>2701</v>
      </c>
      <c r="AD4482" s="46">
        <v>35</v>
      </c>
      <c r="AE4482" s="46">
        <v>36.799999999999997</v>
      </c>
      <c r="AF4482" s="46">
        <v>128</v>
      </c>
      <c r="AH4482" s="70" t="str">
        <f t="shared" ref="AH4482:AH4545" si="519">IF(ISNUMBER(SEARCH("regional",$F4482)),$F4482,"")</f>
        <v/>
      </c>
      <c r="AI4482" s="70" t="str">
        <f t="shared" ref="AI4482:AI4545" si="520">IF(ISNUMBER(SEARCH("sectional",$F4482)),$F4482,"")</f>
        <v/>
      </c>
      <c r="AJ4482" s="70" t="str">
        <f t="shared" ref="AJ4482:AJ4545" si="521">IF(AND(AH4482="",AI4482=""),"X","")</f>
        <v>X</v>
      </c>
      <c r="AK4482" s="70" t="str" cm="1">
        <f t="array" ref="AK4482">_xlfn.IFS(AH4482&lt;&gt;"","1",AI4482&lt;&gt;"","2",AJ4482&lt;&gt;"","3")</f>
        <v>3</v>
      </c>
    </row>
    <row r="4483" spans="1:37" x14ac:dyDescent="0.25">
      <c r="A4483" t="s">
        <v>299</v>
      </c>
      <c r="B4483" t="s">
        <v>458</v>
      </c>
      <c r="C4483" s="67" t="str">
        <f t="shared" si="516"/>
        <v>Lauren Lupinek</v>
      </c>
      <c r="D4483" s="71" t="str" cm="1">
        <f t="array" ref="D4483">_xlfn.IFS(AK4483="1",CONCATENATE(C4483,"Regional"),AK4483="2",CONCATENATE(C4483,"Sectional"),AK4483="3",CONCATENATE(C4483,COUNTIF($C$1:C4483,C4483)))</f>
        <v>Lauren Lupinek9</v>
      </c>
      <c r="E4483" s="66">
        <v>45176.604166666664</v>
      </c>
      <c r="F4483" t="s">
        <v>797</v>
      </c>
      <c r="G4483" s="46">
        <v>42</v>
      </c>
      <c r="H4483" s="46">
        <v>38</v>
      </c>
      <c r="I4483" s="46">
        <v>1</v>
      </c>
      <c r="J4483" t="s">
        <v>128</v>
      </c>
      <c r="K4483" t="s">
        <v>90</v>
      </c>
      <c r="L4483" s="46">
        <v>2587</v>
      </c>
      <c r="M4483" s="46">
        <v>36</v>
      </c>
      <c r="N4483" s="46">
        <v>34.9</v>
      </c>
      <c r="O4483" s="46">
        <v>116</v>
      </c>
      <c r="P4483" s="46">
        <f t="shared" si="517"/>
        <v>1</v>
      </c>
      <c r="R4483" s="67" t="s">
        <v>1313</v>
      </c>
      <c r="S4483" s="67">
        <f>COUNTIF(Y$2:$Y$100,R4483)</f>
        <v>0</v>
      </c>
      <c r="V4483" s="67">
        <f t="shared" si="518"/>
        <v>0</v>
      </c>
      <c r="X4483"/>
      <c r="Y4483" s="67" t="str">
        <f t="shared" si="515"/>
        <v xml:space="preserve"> </v>
      </c>
      <c r="AB4483" t="s">
        <v>90</v>
      </c>
      <c r="AC4483" s="46">
        <v>2587</v>
      </c>
      <c r="AD4483" s="46">
        <v>36</v>
      </c>
      <c r="AE4483" s="46">
        <v>34.9</v>
      </c>
      <c r="AF4483" s="46">
        <v>116</v>
      </c>
      <c r="AH4483" s="70" t="str">
        <f t="shared" si="519"/>
        <v/>
      </c>
      <c r="AI4483" s="70" t="str">
        <f t="shared" si="520"/>
        <v/>
      </c>
      <c r="AJ4483" s="70" t="str">
        <f t="shared" si="521"/>
        <v>X</v>
      </c>
      <c r="AK4483" s="70" t="str" cm="1">
        <f t="array" ref="AK4483">_xlfn.IFS(AH4483&lt;&gt;"","1",AI4483&lt;&gt;"","2",AJ4483&lt;&gt;"","3")</f>
        <v>3</v>
      </c>
    </row>
    <row r="4484" spans="1:37" x14ac:dyDescent="0.25">
      <c r="A4484" t="s">
        <v>1649</v>
      </c>
      <c r="B4484" t="s">
        <v>1613</v>
      </c>
      <c r="C4484" s="67" t="str">
        <f t="shared" si="516"/>
        <v>Arianna Lietzow</v>
      </c>
      <c r="D4484" s="71" t="str" cm="1">
        <f t="array" ref="D4484">_xlfn.IFS(AK4484="1",CONCATENATE(C4484,"Regional"),AK4484="2",CONCATENATE(C4484,"Sectional"),AK4484="3",CONCATENATE(C4484,COUNTIF($C$1:C4484,C4484)))</f>
        <v>Arianna Lietzow8</v>
      </c>
      <c r="E4484" s="66">
        <v>45176.604166666664</v>
      </c>
      <c r="F4484" t="s">
        <v>797</v>
      </c>
      <c r="G4484" s="46">
        <v>42</v>
      </c>
      <c r="H4484" s="46">
        <v>41</v>
      </c>
      <c r="I4484" s="46">
        <v>2</v>
      </c>
      <c r="J4484" t="s">
        <v>128</v>
      </c>
      <c r="K4484" t="s">
        <v>90</v>
      </c>
      <c r="L4484" s="46">
        <v>2587</v>
      </c>
      <c r="M4484" s="46">
        <v>36</v>
      </c>
      <c r="N4484" s="46">
        <v>34.9</v>
      </c>
      <c r="O4484" s="46">
        <v>116</v>
      </c>
      <c r="P4484" s="46">
        <f t="shared" si="517"/>
        <v>1</v>
      </c>
      <c r="R4484" s="67" t="s">
        <v>3552</v>
      </c>
      <c r="S4484" s="67">
        <f>COUNTIF(Y$2:$Y$100,R4484)</f>
        <v>0</v>
      </c>
      <c r="V4484" s="67">
        <f t="shared" si="518"/>
        <v>0</v>
      </c>
      <c r="X4484"/>
      <c r="Y4484" s="67" t="str">
        <f t="shared" si="515"/>
        <v xml:space="preserve"> </v>
      </c>
      <c r="AB4484" t="s">
        <v>90</v>
      </c>
      <c r="AC4484" s="46">
        <v>2587</v>
      </c>
      <c r="AD4484" s="46">
        <v>36</v>
      </c>
      <c r="AE4484" s="46">
        <v>34.9</v>
      </c>
      <c r="AF4484" s="46">
        <v>116</v>
      </c>
      <c r="AH4484" s="70" t="str">
        <f t="shared" si="519"/>
        <v/>
      </c>
      <c r="AI4484" s="70" t="str">
        <f t="shared" si="520"/>
        <v/>
      </c>
      <c r="AJ4484" s="70" t="str">
        <f t="shared" si="521"/>
        <v>X</v>
      </c>
      <c r="AK4484" s="70" t="str" cm="1">
        <f t="array" ref="AK4484">_xlfn.IFS(AH4484&lt;&gt;"","1",AI4484&lt;&gt;"","2",AJ4484&lt;&gt;"","3")</f>
        <v>3</v>
      </c>
    </row>
    <row r="4485" spans="1:37" x14ac:dyDescent="0.25">
      <c r="A4485" t="s">
        <v>1661</v>
      </c>
      <c r="B4485" t="s">
        <v>570</v>
      </c>
      <c r="C4485" s="67" t="str">
        <f t="shared" si="516"/>
        <v>Sydney Koetterhagen</v>
      </c>
      <c r="D4485" s="71" t="str" cm="1">
        <f t="array" ref="D4485">_xlfn.IFS(AK4485="1",CONCATENATE(C4485,"Regional"),AK4485="2",CONCATENATE(C4485,"Sectional"),AK4485="3",CONCATENATE(C4485,COUNTIF($C$1:C4485,C4485)))</f>
        <v>Sydney Koetterhagen5</v>
      </c>
      <c r="E4485" s="66">
        <v>45176.604166666664</v>
      </c>
      <c r="F4485" t="s">
        <v>797</v>
      </c>
      <c r="G4485" s="46">
        <v>42</v>
      </c>
      <c r="H4485" s="46">
        <v>42</v>
      </c>
      <c r="I4485" s="46">
        <v>3</v>
      </c>
      <c r="J4485" t="s">
        <v>128</v>
      </c>
      <c r="K4485" t="s">
        <v>90</v>
      </c>
      <c r="L4485" s="46">
        <v>2587</v>
      </c>
      <c r="M4485" s="46">
        <v>36</v>
      </c>
      <c r="N4485" s="46">
        <v>34.9</v>
      </c>
      <c r="O4485" s="46">
        <v>116</v>
      </c>
      <c r="P4485" s="46">
        <f t="shared" si="517"/>
        <v>1</v>
      </c>
      <c r="R4485" s="67" t="s">
        <v>3616</v>
      </c>
      <c r="S4485" s="67">
        <f>COUNTIF(Y$2:$Y$100,R4485)</f>
        <v>0</v>
      </c>
      <c r="V4485" s="67">
        <f t="shared" si="518"/>
        <v>0</v>
      </c>
      <c r="X4485"/>
      <c r="Y4485" s="67" t="str">
        <f t="shared" si="515"/>
        <v xml:space="preserve"> </v>
      </c>
      <c r="AB4485" t="s">
        <v>90</v>
      </c>
      <c r="AC4485" s="46">
        <v>2587</v>
      </c>
      <c r="AD4485" s="46">
        <v>36</v>
      </c>
      <c r="AE4485" s="46">
        <v>34.9</v>
      </c>
      <c r="AF4485" s="46">
        <v>116</v>
      </c>
      <c r="AH4485" s="70" t="str">
        <f t="shared" si="519"/>
        <v/>
      </c>
      <c r="AI4485" s="70" t="str">
        <f t="shared" si="520"/>
        <v/>
      </c>
      <c r="AJ4485" s="70" t="str">
        <f t="shared" si="521"/>
        <v>X</v>
      </c>
      <c r="AK4485" s="70" t="str" cm="1">
        <f t="array" ref="AK4485">_xlfn.IFS(AH4485&lt;&gt;"","1",AI4485&lt;&gt;"","2",AJ4485&lt;&gt;"","3")</f>
        <v>3</v>
      </c>
    </row>
    <row r="4486" spans="1:37" x14ac:dyDescent="0.25">
      <c r="A4486" t="s">
        <v>743</v>
      </c>
      <c r="B4486" t="s">
        <v>434</v>
      </c>
      <c r="C4486" s="67" t="str">
        <f t="shared" si="516"/>
        <v>Ella Chitwood</v>
      </c>
      <c r="D4486" s="71" t="str" cm="1">
        <f t="array" ref="D4486">_xlfn.IFS(AK4486="1",CONCATENATE(C4486,"Regional"),AK4486="2",CONCATENATE(C4486,"Sectional"),AK4486="3",CONCATENATE(C4486,COUNTIF($C$1:C4486,C4486)))</f>
        <v>Ella Chitwood7</v>
      </c>
      <c r="E4486" s="66">
        <v>45176.604166666664</v>
      </c>
      <c r="F4486" t="s">
        <v>797</v>
      </c>
      <c r="G4486" s="46">
        <v>42</v>
      </c>
      <c r="H4486" s="46">
        <v>42</v>
      </c>
      <c r="I4486" s="46">
        <v>3</v>
      </c>
      <c r="J4486" t="s">
        <v>128</v>
      </c>
      <c r="K4486" t="s">
        <v>90</v>
      </c>
      <c r="L4486" s="46">
        <v>2587</v>
      </c>
      <c r="M4486" s="46">
        <v>36</v>
      </c>
      <c r="N4486" s="46">
        <v>34.9</v>
      </c>
      <c r="O4486" s="46">
        <v>116</v>
      </c>
      <c r="P4486" s="46">
        <f t="shared" si="517"/>
        <v>1</v>
      </c>
      <c r="R4486" s="67" t="s">
        <v>1331</v>
      </c>
      <c r="S4486" s="67">
        <f>COUNTIF(Y$2:$Y$100,R4486)</f>
        <v>0</v>
      </c>
      <c r="V4486" s="67">
        <f t="shared" si="518"/>
        <v>0</v>
      </c>
      <c r="X4486"/>
      <c r="Y4486" s="67" t="str">
        <f t="shared" si="515"/>
        <v xml:space="preserve"> </v>
      </c>
      <c r="AB4486" t="s">
        <v>90</v>
      </c>
      <c r="AC4486" s="46">
        <v>2587</v>
      </c>
      <c r="AD4486" s="46">
        <v>36</v>
      </c>
      <c r="AE4486" s="46">
        <v>34.9</v>
      </c>
      <c r="AF4486" s="46">
        <v>116</v>
      </c>
      <c r="AH4486" s="70" t="str">
        <f t="shared" si="519"/>
        <v/>
      </c>
      <c r="AI4486" s="70" t="str">
        <f t="shared" si="520"/>
        <v/>
      </c>
      <c r="AJ4486" s="70" t="str">
        <f t="shared" si="521"/>
        <v>X</v>
      </c>
      <c r="AK4486" s="70" t="str" cm="1">
        <f t="array" ref="AK4486">_xlfn.IFS(AH4486&lt;&gt;"","1",AI4486&lt;&gt;"","2",AJ4486&lt;&gt;"","3")</f>
        <v>3</v>
      </c>
    </row>
    <row r="4487" spans="1:37" x14ac:dyDescent="0.25">
      <c r="A4487" t="s">
        <v>318</v>
      </c>
      <c r="B4487" t="s">
        <v>434</v>
      </c>
      <c r="C4487" s="67" t="str">
        <f t="shared" si="516"/>
        <v>Ella Gibson</v>
      </c>
      <c r="D4487" s="71" t="str" cm="1">
        <f t="array" ref="D4487">_xlfn.IFS(AK4487="1",CONCATENATE(C4487,"Regional"),AK4487="2",CONCATENATE(C4487,"Sectional"),AK4487="3",CONCATENATE(C4487,COUNTIF($C$1:C4487,C4487)))</f>
        <v>Ella Gibson9</v>
      </c>
      <c r="E4487" s="66">
        <v>45176.604166666664</v>
      </c>
      <c r="F4487" t="s">
        <v>797</v>
      </c>
      <c r="G4487" s="46">
        <v>42</v>
      </c>
      <c r="H4487" s="46">
        <v>43</v>
      </c>
      <c r="I4487" s="46">
        <v>5</v>
      </c>
      <c r="J4487" t="s">
        <v>128</v>
      </c>
      <c r="K4487" t="s">
        <v>90</v>
      </c>
      <c r="L4487" s="46">
        <v>2587</v>
      </c>
      <c r="M4487" s="46">
        <v>36</v>
      </c>
      <c r="N4487" s="46">
        <v>34.9</v>
      </c>
      <c r="O4487" s="46">
        <v>116</v>
      </c>
      <c r="P4487" s="46">
        <f t="shared" si="517"/>
        <v>1</v>
      </c>
      <c r="R4487" s="67" t="s">
        <v>1333</v>
      </c>
      <c r="S4487" s="67">
        <f>COUNTIF(Y$2:$Y$100,R4487)</f>
        <v>0</v>
      </c>
      <c r="V4487" s="67">
        <f t="shared" si="518"/>
        <v>0</v>
      </c>
      <c r="X4487"/>
      <c r="Y4487" s="67" t="str">
        <f t="shared" si="515"/>
        <v xml:space="preserve"> </v>
      </c>
      <c r="AB4487" t="s">
        <v>90</v>
      </c>
      <c r="AC4487" s="46">
        <v>2587</v>
      </c>
      <c r="AD4487" s="46">
        <v>36</v>
      </c>
      <c r="AE4487" s="46">
        <v>34.9</v>
      </c>
      <c r="AF4487" s="46">
        <v>116</v>
      </c>
      <c r="AH4487" s="70" t="str">
        <f t="shared" si="519"/>
        <v/>
      </c>
      <c r="AI4487" s="70" t="str">
        <f t="shared" si="520"/>
        <v/>
      </c>
      <c r="AJ4487" s="70" t="str">
        <f t="shared" si="521"/>
        <v>X</v>
      </c>
      <c r="AK4487" s="70" t="str" cm="1">
        <f t="array" ref="AK4487">_xlfn.IFS(AH4487&lt;&gt;"","1",AI4487&lt;&gt;"","2",AJ4487&lt;&gt;"","3")</f>
        <v>3</v>
      </c>
    </row>
    <row r="4488" spans="1:37" x14ac:dyDescent="0.25">
      <c r="A4488" t="s">
        <v>219</v>
      </c>
      <c r="B4488" t="s">
        <v>725</v>
      </c>
      <c r="C4488" s="67" t="str">
        <f t="shared" si="516"/>
        <v>Lia Maxwell</v>
      </c>
      <c r="D4488" s="71" t="str" cm="1">
        <f t="array" ref="D4488">_xlfn.IFS(AK4488="1",CONCATENATE(C4488,"Regional"),AK4488="2",CONCATENATE(C4488,"Sectional"),AK4488="3",CONCATENATE(C4488,COUNTIF($C$1:C4488,C4488)))</f>
        <v>Lia Maxwell9</v>
      </c>
      <c r="E4488" s="66">
        <v>45176.604166666664</v>
      </c>
      <c r="F4488" t="s">
        <v>797</v>
      </c>
      <c r="G4488" s="46">
        <v>42</v>
      </c>
      <c r="H4488" s="46">
        <v>43</v>
      </c>
      <c r="I4488" s="46">
        <v>5</v>
      </c>
      <c r="J4488" t="s">
        <v>128</v>
      </c>
      <c r="K4488" t="s">
        <v>90</v>
      </c>
      <c r="L4488" s="46">
        <v>2587</v>
      </c>
      <c r="M4488" s="46">
        <v>36</v>
      </c>
      <c r="N4488" s="46">
        <v>34.9</v>
      </c>
      <c r="O4488" s="46">
        <v>116</v>
      </c>
      <c r="P4488" s="46">
        <f t="shared" si="517"/>
        <v>1</v>
      </c>
      <c r="R4488" s="67" t="s">
        <v>1319</v>
      </c>
      <c r="S4488" s="67">
        <f>COUNTIF(Y$2:$Y$100,R4488)</f>
        <v>0</v>
      </c>
      <c r="V4488" s="67">
        <f t="shared" si="518"/>
        <v>0</v>
      </c>
      <c r="X4488"/>
      <c r="Y4488" s="67" t="str">
        <f t="shared" si="515"/>
        <v xml:space="preserve"> </v>
      </c>
      <c r="AB4488" t="s">
        <v>90</v>
      </c>
      <c r="AC4488" s="46">
        <v>2587</v>
      </c>
      <c r="AD4488" s="46">
        <v>36</v>
      </c>
      <c r="AE4488" s="46">
        <v>34.9</v>
      </c>
      <c r="AF4488" s="46">
        <v>116</v>
      </c>
      <c r="AH4488" s="70" t="str">
        <f t="shared" si="519"/>
        <v/>
      </c>
      <c r="AI4488" s="70" t="str">
        <f t="shared" si="520"/>
        <v/>
      </c>
      <c r="AJ4488" s="70" t="str">
        <f t="shared" si="521"/>
        <v>X</v>
      </c>
      <c r="AK4488" s="70" t="str" cm="1">
        <f t="array" ref="AK4488">_xlfn.IFS(AH4488&lt;&gt;"","1",AI4488&lt;&gt;"","2",AJ4488&lt;&gt;"","3")</f>
        <v>3</v>
      </c>
    </row>
    <row r="4489" spans="1:37" x14ac:dyDescent="0.25">
      <c r="A4489" t="s">
        <v>294</v>
      </c>
      <c r="B4489" t="s">
        <v>726</v>
      </c>
      <c r="C4489" s="67" t="str">
        <f t="shared" si="516"/>
        <v>Nina Lang</v>
      </c>
      <c r="D4489" s="71" t="str" cm="1">
        <f t="array" ref="D4489">_xlfn.IFS(AK4489="1",CONCATENATE(C4489,"Regional"),AK4489="2",CONCATENATE(C4489,"Sectional"),AK4489="3",CONCATENATE(C4489,COUNTIF($C$1:C4489,C4489)))</f>
        <v>Nina Lang9</v>
      </c>
      <c r="E4489" s="66">
        <v>45176.604166666664</v>
      </c>
      <c r="F4489" t="s">
        <v>797</v>
      </c>
      <c r="G4489" s="46">
        <v>42</v>
      </c>
      <c r="H4489" s="46">
        <v>45</v>
      </c>
      <c r="I4489" s="46">
        <v>7</v>
      </c>
      <c r="J4489" t="s">
        <v>128</v>
      </c>
      <c r="K4489" t="s">
        <v>90</v>
      </c>
      <c r="L4489" s="46">
        <v>2587</v>
      </c>
      <c r="M4489" s="46">
        <v>36</v>
      </c>
      <c r="N4489" s="46">
        <v>34.9</v>
      </c>
      <c r="O4489" s="46">
        <v>116</v>
      </c>
      <c r="P4489" s="46">
        <f t="shared" si="517"/>
        <v>1</v>
      </c>
      <c r="R4489" s="67" t="s">
        <v>1321</v>
      </c>
      <c r="S4489" s="67">
        <f>COUNTIF(Y$2:$Y$100,R4489)</f>
        <v>0</v>
      </c>
      <c r="V4489" s="67">
        <f t="shared" si="518"/>
        <v>0</v>
      </c>
      <c r="X4489"/>
      <c r="Y4489" s="67" t="str">
        <f t="shared" si="515"/>
        <v xml:space="preserve"> </v>
      </c>
      <c r="AB4489" t="s">
        <v>90</v>
      </c>
      <c r="AC4489" s="46">
        <v>2587</v>
      </c>
      <c r="AD4489" s="46">
        <v>36</v>
      </c>
      <c r="AE4489" s="46">
        <v>34.9</v>
      </c>
      <c r="AF4489" s="46">
        <v>116</v>
      </c>
      <c r="AH4489" s="70" t="str">
        <f t="shared" si="519"/>
        <v/>
      </c>
      <c r="AI4489" s="70" t="str">
        <f t="shared" si="520"/>
        <v/>
      </c>
      <c r="AJ4489" s="70" t="str">
        <f t="shared" si="521"/>
        <v>X</v>
      </c>
      <c r="AK4489" s="70" t="str" cm="1">
        <f t="array" ref="AK4489">_xlfn.IFS(AH4489&lt;&gt;"","1",AI4489&lt;&gt;"","2",AJ4489&lt;&gt;"","3")</f>
        <v>3</v>
      </c>
    </row>
    <row r="4490" spans="1:37" x14ac:dyDescent="0.25">
      <c r="A4490" t="s">
        <v>1936</v>
      </c>
      <c r="B4490" t="s">
        <v>648</v>
      </c>
      <c r="C4490" s="67" t="str">
        <f t="shared" si="516"/>
        <v>Claire Girten</v>
      </c>
      <c r="D4490" s="71" t="str" cm="1">
        <f t="array" ref="D4490">_xlfn.IFS(AK4490="1",CONCATENATE(C4490,"Regional"),AK4490="2",CONCATENATE(C4490,"Sectional"),AK4490="3",CONCATENATE(C4490,COUNTIF($C$1:C4490,C4490)))</f>
        <v>Claire Girten8</v>
      </c>
      <c r="E4490" s="66">
        <v>45176.604166666664</v>
      </c>
      <c r="F4490" t="s">
        <v>797</v>
      </c>
      <c r="G4490" s="46">
        <v>42</v>
      </c>
      <c r="H4490" s="46">
        <v>45</v>
      </c>
      <c r="I4490" s="46">
        <v>7</v>
      </c>
      <c r="J4490" t="s">
        <v>128</v>
      </c>
      <c r="K4490" t="s">
        <v>90</v>
      </c>
      <c r="L4490" s="46">
        <v>2587</v>
      </c>
      <c r="M4490" s="46">
        <v>36</v>
      </c>
      <c r="N4490" s="46">
        <v>34.9</v>
      </c>
      <c r="O4490" s="46">
        <v>116</v>
      </c>
      <c r="P4490" s="46">
        <f t="shared" si="517"/>
        <v>1</v>
      </c>
      <c r="R4490" s="67" t="s">
        <v>2952</v>
      </c>
      <c r="S4490" s="67">
        <f>COUNTIF(Y$2:$Y$100,R4490)</f>
        <v>0</v>
      </c>
      <c r="V4490" s="67">
        <f t="shared" si="518"/>
        <v>0</v>
      </c>
      <c r="X4490"/>
      <c r="Y4490" s="67" t="str">
        <f t="shared" si="515"/>
        <v xml:space="preserve"> </v>
      </c>
      <c r="AB4490" t="s">
        <v>90</v>
      </c>
      <c r="AC4490" s="46">
        <v>2587</v>
      </c>
      <c r="AD4490" s="46">
        <v>36</v>
      </c>
      <c r="AE4490" s="46">
        <v>34.9</v>
      </c>
      <c r="AF4490" s="46">
        <v>116</v>
      </c>
      <c r="AH4490" s="70" t="str">
        <f t="shared" si="519"/>
        <v/>
      </c>
      <c r="AI4490" s="70" t="str">
        <f t="shared" si="520"/>
        <v/>
      </c>
      <c r="AJ4490" s="70" t="str">
        <f t="shared" si="521"/>
        <v>X</v>
      </c>
      <c r="AK4490" s="70" t="str" cm="1">
        <f t="array" ref="AK4490">_xlfn.IFS(AH4490&lt;&gt;"","1",AI4490&lt;&gt;"","2",AJ4490&lt;&gt;"","3")</f>
        <v>3</v>
      </c>
    </row>
    <row r="4491" spans="1:37" x14ac:dyDescent="0.25">
      <c r="A4491" t="s">
        <v>730</v>
      </c>
      <c r="B4491" t="s">
        <v>731</v>
      </c>
      <c r="C4491" s="67" t="str">
        <f t="shared" si="516"/>
        <v>Keira McAlister</v>
      </c>
      <c r="D4491" s="71" t="str" cm="1">
        <f t="array" ref="D4491">_xlfn.IFS(AK4491="1",CONCATENATE(C4491,"Regional"),AK4491="2",CONCATENATE(C4491,"Sectional"),AK4491="3",CONCATENATE(C4491,COUNTIF($C$1:C4491,C4491)))</f>
        <v>Keira McAlister9</v>
      </c>
      <c r="E4491" s="66">
        <v>45176.604166666664</v>
      </c>
      <c r="F4491" t="s">
        <v>797</v>
      </c>
      <c r="G4491" s="46">
        <v>42</v>
      </c>
      <c r="H4491" s="46">
        <v>45</v>
      </c>
      <c r="I4491" s="46">
        <v>7</v>
      </c>
      <c r="J4491" t="s">
        <v>128</v>
      </c>
      <c r="K4491" t="s">
        <v>90</v>
      </c>
      <c r="L4491" s="46">
        <v>2587</v>
      </c>
      <c r="M4491" s="46">
        <v>36</v>
      </c>
      <c r="N4491" s="46">
        <v>34.9</v>
      </c>
      <c r="O4491" s="46">
        <v>116</v>
      </c>
      <c r="P4491" s="46">
        <f t="shared" si="517"/>
        <v>1</v>
      </c>
      <c r="R4491" s="67" t="s">
        <v>1325</v>
      </c>
      <c r="S4491" s="67">
        <f>COUNTIF(Y$2:$Y$100,R4491)</f>
        <v>0</v>
      </c>
      <c r="V4491" s="67">
        <f t="shared" si="518"/>
        <v>0</v>
      </c>
      <c r="X4491"/>
      <c r="Y4491" s="67" t="str">
        <f t="shared" si="515"/>
        <v xml:space="preserve"> </v>
      </c>
      <c r="AB4491" t="s">
        <v>90</v>
      </c>
      <c r="AC4491" s="46">
        <v>2587</v>
      </c>
      <c r="AD4491" s="46">
        <v>36</v>
      </c>
      <c r="AE4491" s="46">
        <v>34.9</v>
      </c>
      <c r="AF4491" s="46">
        <v>116</v>
      </c>
      <c r="AH4491" s="70" t="str">
        <f t="shared" si="519"/>
        <v/>
      </c>
      <c r="AI4491" s="70" t="str">
        <f t="shared" si="520"/>
        <v/>
      </c>
      <c r="AJ4491" s="70" t="str">
        <f t="shared" si="521"/>
        <v>X</v>
      </c>
      <c r="AK4491" s="70" t="str" cm="1">
        <f t="array" ref="AK4491">_xlfn.IFS(AH4491&lt;&gt;"","1",AI4491&lt;&gt;"","2",AJ4491&lt;&gt;"","3")</f>
        <v>3</v>
      </c>
    </row>
    <row r="4492" spans="1:37" x14ac:dyDescent="0.25">
      <c r="A4492" t="s">
        <v>1668</v>
      </c>
      <c r="B4492" t="s">
        <v>328</v>
      </c>
      <c r="C4492" s="67" t="str">
        <f t="shared" si="516"/>
        <v>Emerson Ihde</v>
      </c>
      <c r="D4492" s="71" t="str" cm="1">
        <f t="array" ref="D4492">_xlfn.IFS(AK4492="1",CONCATENATE(C4492,"Regional"),AK4492="2",CONCATENATE(C4492,"Sectional"),AK4492="3",CONCATENATE(C4492,COUNTIF($C$1:C4492,C4492)))</f>
        <v>Emerson Ihde9</v>
      </c>
      <c r="E4492" s="66">
        <v>45176.604166666664</v>
      </c>
      <c r="F4492" t="s">
        <v>797</v>
      </c>
      <c r="G4492" s="46">
        <v>42</v>
      </c>
      <c r="H4492" s="46">
        <v>46</v>
      </c>
      <c r="I4492" s="46">
        <v>10</v>
      </c>
      <c r="J4492" t="s">
        <v>128</v>
      </c>
      <c r="K4492" t="s">
        <v>90</v>
      </c>
      <c r="L4492" s="46">
        <v>2587</v>
      </c>
      <c r="M4492" s="46">
        <v>36</v>
      </c>
      <c r="N4492" s="46">
        <v>34.9</v>
      </c>
      <c r="O4492" s="46">
        <v>116</v>
      </c>
      <c r="P4492" s="46">
        <f t="shared" si="517"/>
        <v>1</v>
      </c>
      <c r="R4492" s="67" t="s">
        <v>3489</v>
      </c>
      <c r="S4492" s="67">
        <f>COUNTIF(Y$2:$Y$100,R4492)</f>
        <v>0</v>
      </c>
      <c r="V4492" s="67">
        <f t="shared" si="518"/>
        <v>0</v>
      </c>
      <c r="X4492"/>
      <c r="Y4492" s="67" t="str">
        <f t="shared" si="515"/>
        <v xml:space="preserve"> </v>
      </c>
      <c r="AB4492" t="s">
        <v>90</v>
      </c>
      <c r="AC4492" s="46">
        <v>2587</v>
      </c>
      <c r="AD4492" s="46">
        <v>36</v>
      </c>
      <c r="AE4492" s="46">
        <v>34.9</v>
      </c>
      <c r="AF4492" s="46">
        <v>116</v>
      </c>
      <c r="AH4492" s="70" t="str">
        <f t="shared" si="519"/>
        <v/>
      </c>
      <c r="AI4492" s="70" t="str">
        <f t="shared" si="520"/>
        <v/>
      </c>
      <c r="AJ4492" s="70" t="str">
        <f t="shared" si="521"/>
        <v>X</v>
      </c>
      <c r="AK4492" s="70" t="str" cm="1">
        <f t="array" ref="AK4492">_xlfn.IFS(AH4492&lt;&gt;"","1",AI4492&lt;&gt;"","2",AJ4492&lt;&gt;"","3")</f>
        <v>3</v>
      </c>
    </row>
    <row r="4493" spans="1:37" x14ac:dyDescent="0.25">
      <c r="A4493" t="s">
        <v>722</v>
      </c>
      <c r="B4493" t="s">
        <v>421</v>
      </c>
      <c r="C4493" s="67" t="str">
        <f t="shared" si="516"/>
        <v>Elizabeth Vanderhei</v>
      </c>
      <c r="D4493" s="71" t="str" cm="1">
        <f t="array" ref="D4493">_xlfn.IFS(AK4493="1",CONCATENATE(C4493,"Regional"),AK4493="2",CONCATENATE(C4493,"Sectional"),AK4493="3",CONCATENATE(C4493,COUNTIF($C$1:C4493,C4493)))</f>
        <v>Elizabeth Vanderhei7</v>
      </c>
      <c r="E4493" s="66">
        <v>45176.604166666664</v>
      </c>
      <c r="F4493" t="s">
        <v>797</v>
      </c>
      <c r="G4493" s="46">
        <v>42</v>
      </c>
      <c r="H4493" s="46">
        <v>46</v>
      </c>
      <c r="I4493" s="46">
        <v>10</v>
      </c>
      <c r="J4493" t="s">
        <v>128</v>
      </c>
      <c r="K4493" t="s">
        <v>90</v>
      </c>
      <c r="L4493" s="46">
        <v>2587</v>
      </c>
      <c r="M4493" s="46">
        <v>36</v>
      </c>
      <c r="N4493" s="46">
        <v>34.9</v>
      </c>
      <c r="O4493" s="46">
        <v>116</v>
      </c>
      <c r="P4493" s="46">
        <f t="shared" si="517"/>
        <v>1</v>
      </c>
      <c r="R4493" s="67" t="s">
        <v>1317</v>
      </c>
      <c r="S4493" s="67">
        <f>COUNTIF(Y$2:$Y$100,R4493)</f>
        <v>0</v>
      </c>
      <c r="V4493" s="67">
        <f t="shared" si="518"/>
        <v>0</v>
      </c>
      <c r="X4493"/>
      <c r="Y4493" s="67" t="str">
        <f t="shared" si="515"/>
        <v xml:space="preserve"> </v>
      </c>
      <c r="AB4493" t="s">
        <v>90</v>
      </c>
      <c r="AC4493" s="46">
        <v>2587</v>
      </c>
      <c r="AD4493" s="46">
        <v>36</v>
      </c>
      <c r="AE4493" s="46">
        <v>34.9</v>
      </c>
      <c r="AF4493" s="46">
        <v>116</v>
      </c>
      <c r="AH4493" s="70" t="str">
        <f t="shared" si="519"/>
        <v/>
      </c>
      <c r="AI4493" s="70" t="str">
        <f t="shared" si="520"/>
        <v/>
      </c>
      <c r="AJ4493" s="70" t="str">
        <f t="shared" si="521"/>
        <v>X</v>
      </c>
      <c r="AK4493" s="70" t="str" cm="1">
        <f t="array" ref="AK4493">_xlfn.IFS(AH4493&lt;&gt;"","1",AI4493&lt;&gt;"","2",AJ4493&lt;&gt;"","3")</f>
        <v>3</v>
      </c>
    </row>
    <row r="4494" spans="1:37" x14ac:dyDescent="0.25">
      <c r="A4494" t="s">
        <v>1663</v>
      </c>
      <c r="B4494" t="s">
        <v>1662</v>
      </c>
      <c r="C4494" s="67" t="str">
        <f t="shared" si="516"/>
        <v>Laci Griswold</v>
      </c>
      <c r="D4494" s="71" t="str" cm="1">
        <f t="array" ref="D4494">_xlfn.IFS(AK4494="1",CONCATENATE(C4494,"Regional"),AK4494="2",CONCATENATE(C4494,"Sectional"),AK4494="3",CONCATENATE(C4494,COUNTIF($C$1:C4494,C4494)))</f>
        <v>Laci Griswold9</v>
      </c>
      <c r="E4494" s="66">
        <v>45176.604166666664</v>
      </c>
      <c r="F4494" t="s">
        <v>797</v>
      </c>
      <c r="G4494" s="46">
        <v>42</v>
      </c>
      <c r="H4494" s="46">
        <v>46</v>
      </c>
      <c r="I4494" s="46">
        <v>10</v>
      </c>
      <c r="J4494" t="s">
        <v>128</v>
      </c>
      <c r="K4494" t="s">
        <v>90</v>
      </c>
      <c r="L4494" s="46">
        <v>2587</v>
      </c>
      <c r="M4494" s="46">
        <v>36</v>
      </c>
      <c r="N4494" s="46">
        <v>34.9</v>
      </c>
      <c r="O4494" s="46">
        <v>116</v>
      </c>
      <c r="P4494" s="46">
        <f t="shared" si="517"/>
        <v>1</v>
      </c>
      <c r="R4494" s="67" t="s">
        <v>3490</v>
      </c>
      <c r="S4494" s="67">
        <f>COUNTIF(Y$2:$Y$100,R4494)</f>
        <v>0</v>
      </c>
      <c r="V4494" s="67">
        <f t="shared" si="518"/>
        <v>0</v>
      </c>
      <c r="X4494"/>
      <c r="Y4494" s="67" t="str">
        <f t="shared" si="515"/>
        <v xml:space="preserve"> </v>
      </c>
      <c r="AB4494" t="s">
        <v>90</v>
      </c>
      <c r="AC4494" s="46">
        <v>2587</v>
      </c>
      <c r="AD4494" s="46">
        <v>36</v>
      </c>
      <c r="AE4494" s="46">
        <v>34.9</v>
      </c>
      <c r="AF4494" s="46">
        <v>116</v>
      </c>
      <c r="AH4494" s="70" t="str">
        <f t="shared" si="519"/>
        <v/>
      </c>
      <c r="AI4494" s="70" t="str">
        <f t="shared" si="520"/>
        <v/>
      </c>
      <c r="AJ4494" s="70" t="str">
        <f t="shared" si="521"/>
        <v>X</v>
      </c>
      <c r="AK4494" s="70" t="str" cm="1">
        <f t="array" ref="AK4494">_xlfn.IFS(AH4494&lt;&gt;"","1",AI4494&lt;&gt;"","2",AJ4494&lt;&gt;"","3")</f>
        <v>3</v>
      </c>
    </row>
    <row r="4495" spans="1:37" x14ac:dyDescent="0.25">
      <c r="A4495" t="s">
        <v>192</v>
      </c>
      <c r="B4495" t="s">
        <v>764</v>
      </c>
      <c r="C4495" s="67" t="str">
        <f t="shared" si="516"/>
        <v>Anneke Barnett</v>
      </c>
      <c r="D4495" s="71" t="str" cm="1">
        <f t="array" ref="D4495">_xlfn.IFS(AK4495="1",CONCATENATE(C4495,"Regional"),AK4495="2",CONCATENATE(C4495,"Sectional"),AK4495="3",CONCATENATE(C4495,COUNTIF($C$1:C4495,C4495)))</f>
        <v>Anneke Barnett9</v>
      </c>
      <c r="E4495" s="66">
        <v>45176.604166666664</v>
      </c>
      <c r="F4495" t="s">
        <v>797</v>
      </c>
      <c r="G4495" s="46">
        <v>42</v>
      </c>
      <c r="H4495" s="46">
        <v>46</v>
      </c>
      <c r="I4495" s="46">
        <v>10</v>
      </c>
      <c r="J4495" t="s">
        <v>128</v>
      </c>
      <c r="K4495" t="s">
        <v>90</v>
      </c>
      <c r="L4495" s="46">
        <v>2587</v>
      </c>
      <c r="M4495" s="46">
        <v>36</v>
      </c>
      <c r="N4495" s="46">
        <v>34.9</v>
      </c>
      <c r="O4495" s="46">
        <v>116</v>
      </c>
      <c r="P4495" s="46">
        <f t="shared" si="517"/>
        <v>1</v>
      </c>
      <c r="R4495" s="67" t="s">
        <v>1348</v>
      </c>
      <c r="S4495" s="67">
        <f>COUNTIF(Y$2:$Y$100,R4495)</f>
        <v>0</v>
      </c>
      <c r="V4495" s="67">
        <f t="shared" si="518"/>
        <v>0</v>
      </c>
      <c r="X4495"/>
      <c r="Y4495" s="67" t="str">
        <f t="shared" si="515"/>
        <v xml:space="preserve"> </v>
      </c>
      <c r="AB4495" t="s">
        <v>90</v>
      </c>
      <c r="AC4495" s="46">
        <v>2587</v>
      </c>
      <c r="AD4495" s="46">
        <v>36</v>
      </c>
      <c r="AE4495" s="46">
        <v>34.9</v>
      </c>
      <c r="AF4495" s="46">
        <v>116</v>
      </c>
      <c r="AH4495" s="70" t="str">
        <f t="shared" si="519"/>
        <v/>
      </c>
      <c r="AI4495" s="70" t="str">
        <f t="shared" si="520"/>
        <v/>
      </c>
      <c r="AJ4495" s="70" t="str">
        <f t="shared" si="521"/>
        <v>X</v>
      </c>
      <c r="AK4495" s="70" t="str" cm="1">
        <f t="array" ref="AK4495">_xlfn.IFS(AH4495&lt;&gt;"","1",AI4495&lt;&gt;"","2",AJ4495&lt;&gt;"","3")</f>
        <v>3</v>
      </c>
    </row>
    <row r="4496" spans="1:37" x14ac:dyDescent="0.25">
      <c r="A4496" t="s">
        <v>794</v>
      </c>
      <c r="B4496" t="s">
        <v>781</v>
      </c>
      <c r="C4496" s="67" t="str">
        <f t="shared" si="516"/>
        <v>Maureen Schlifske</v>
      </c>
      <c r="D4496" s="71" t="str" cm="1">
        <f t="array" ref="D4496">_xlfn.IFS(AK4496="1",CONCATENATE(C4496,"Regional"),AK4496="2",CONCATENATE(C4496,"Sectional"),AK4496="3",CONCATENATE(C4496,COUNTIF($C$1:C4496,C4496)))</f>
        <v>Maureen Schlifske5</v>
      </c>
      <c r="E4496" s="66">
        <v>45176.604166666664</v>
      </c>
      <c r="F4496" t="s">
        <v>797</v>
      </c>
      <c r="G4496" s="46">
        <v>42</v>
      </c>
      <c r="H4496" s="46">
        <v>46</v>
      </c>
      <c r="I4496" s="46">
        <v>10</v>
      </c>
      <c r="J4496" t="s">
        <v>128</v>
      </c>
      <c r="K4496" t="s">
        <v>90</v>
      </c>
      <c r="L4496" s="46">
        <v>2587</v>
      </c>
      <c r="M4496" s="46">
        <v>36</v>
      </c>
      <c r="N4496" s="46">
        <v>34.9</v>
      </c>
      <c r="O4496" s="46">
        <v>116</v>
      </c>
      <c r="P4496" s="46">
        <f t="shared" si="517"/>
        <v>1</v>
      </c>
      <c r="R4496" s="67" t="s">
        <v>3617</v>
      </c>
      <c r="S4496" s="67">
        <f>COUNTIF(Y$2:$Y$100,R4496)</f>
        <v>0</v>
      </c>
      <c r="V4496" s="67">
        <f t="shared" si="518"/>
        <v>0</v>
      </c>
      <c r="X4496"/>
      <c r="Y4496" s="67" t="str">
        <f t="shared" si="515"/>
        <v xml:space="preserve"> </v>
      </c>
      <c r="AB4496" t="s">
        <v>90</v>
      </c>
      <c r="AC4496" s="46">
        <v>2587</v>
      </c>
      <c r="AD4496" s="46">
        <v>36</v>
      </c>
      <c r="AE4496" s="46">
        <v>34.9</v>
      </c>
      <c r="AF4496" s="46">
        <v>116</v>
      </c>
      <c r="AH4496" s="70" t="str">
        <f t="shared" si="519"/>
        <v/>
      </c>
      <c r="AI4496" s="70" t="str">
        <f t="shared" si="520"/>
        <v/>
      </c>
      <c r="AJ4496" s="70" t="str">
        <f t="shared" si="521"/>
        <v>X</v>
      </c>
      <c r="AK4496" s="70" t="str" cm="1">
        <f t="array" ref="AK4496">_xlfn.IFS(AH4496&lt;&gt;"","1",AI4496&lt;&gt;"","2",AJ4496&lt;&gt;"","3")</f>
        <v>3</v>
      </c>
    </row>
    <row r="4497" spans="1:37" x14ac:dyDescent="0.25">
      <c r="A4497" t="s">
        <v>766</v>
      </c>
      <c r="B4497" t="s">
        <v>313</v>
      </c>
      <c r="C4497" s="67" t="str">
        <f t="shared" si="516"/>
        <v>Avery Sallmann</v>
      </c>
      <c r="D4497" s="71" t="str" cm="1">
        <f t="array" ref="D4497">_xlfn.IFS(AK4497="1",CONCATENATE(C4497,"Regional"),AK4497="2",CONCATENATE(C4497,"Sectional"),AK4497="3",CONCATENATE(C4497,COUNTIF($C$1:C4497,C4497)))</f>
        <v>Avery Sallmann8</v>
      </c>
      <c r="E4497" s="66">
        <v>45176.604166666664</v>
      </c>
      <c r="F4497" t="s">
        <v>797</v>
      </c>
      <c r="G4497" s="46">
        <v>42</v>
      </c>
      <c r="H4497" s="46">
        <v>46</v>
      </c>
      <c r="I4497" s="46">
        <v>10</v>
      </c>
      <c r="J4497" t="s">
        <v>128</v>
      </c>
      <c r="K4497" t="s">
        <v>90</v>
      </c>
      <c r="L4497" s="46">
        <v>2587</v>
      </c>
      <c r="M4497" s="46">
        <v>36</v>
      </c>
      <c r="N4497" s="46">
        <v>34.9</v>
      </c>
      <c r="O4497" s="46">
        <v>116</v>
      </c>
      <c r="P4497" s="46">
        <f t="shared" si="517"/>
        <v>1</v>
      </c>
      <c r="R4497" s="67" t="s">
        <v>1351</v>
      </c>
      <c r="S4497" s="67">
        <f>COUNTIF(Y$2:$Y$100,R4497)</f>
        <v>0</v>
      </c>
      <c r="V4497" s="67">
        <f t="shared" si="518"/>
        <v>0</v>
      </c>
      <c r="X4497"/>
      <c r="Y4497" s="67" t="str">
        <f t="shared" si="515"/>
        <v xml:space="preserve"> </v>
      </c>
      <c r="AB4497" t="s">
        <v>90</v>
      </c>
      <c r="AC4497" s="46">
        <v>2587</v>
      </c>
      <c r="AD4497" s="46">
        <v>36</v>
      </c>
      <c r="AE4497" s="46">
        <v>34.9</v>
      </c>
      <c r="AF4497" s="46">
        <v>116</v>
      </c>
      <c r="AH4497" s="70" t="str">
        <f t="shared" si="519"/>
        <v/>
      </c>
      <c r="AI4497" s="70" t="str">
        <f t="shared" si="520"/>
        <v/>
      </c>
      <c r="AJ4497" s="70" t="str">
        <f t="shared" si="521"/>
        <v>X</v>
      </c>
      <c r="AK4497" s="70" t="str" cm="1">
        <f t="array" ref="AK4497">_xlfn.IFS(AH4497&lt;&gt;"","1",AI4497&lt;&gt;"","2",AJ4497&lt;&gt;"","3")</f>
        <v>3</v>
      </c>
    </row>
    <row r="4498" spans="1:37" x14ac:dyDescent="0.25">
      <c r="A4498" t="s">
        <v>363</v>
      </c>
      <c r="B4498" t="s">
        <v>504</v>
      </c>
      <c r="C4498" s="67" t="str">
        <f t="shared" si="516"/>
        <v>Courtney Stapleton</v>
      </c>
      <c r="D4498" s="71" t="str" cm="1">
        <f t="array" ref="D4498">_xlfn.IFS(AK4498="1",CONCATENATE(C4498,"Regional"),AK4498="2",CONCATENATE(C4498,"Sectional"),AK4498="3",CONCATENATE(C4498,COUNTIF($C$1:C4498,C4498)))</f>
        <v>Courtney Stapleton4</v>
      </c>
      <c r="E4498" s="66">
        <v>45176.604166666664</v>
      </c>
      <c r="F4498" t="s">
        <v>797</v>
      </c>
      <c r="G4498" s="46">
        <v>42</v>
      </c>
      <c r="H4498" s="46">
        <v>46</v>
      </c>
      <c r="I4498" s="46">
        <v>10</v>
      </c>
      <c r="J4498" t="s">
        <v>128</v>
      </c>
      <c r="K4498" t="s">
        <v>90</v>
      </c>
      <c r="L4498" s="46">
        <v>2587</v>
      </c>
      <c r="M4498" s="46">
        <v>36</v>
      </c>
      <c r="N4498" s="46">
        <v>34.9</v>
      </c>
      <c r="O4498" s="46">
        <v>116</v>
      </c>
      <c r="P4498" s="46">
        <f t="shared" si="517"/>
        <v>1</v>
      </c>
      <c r="R4498" s="67" t="s">
        <v>3021</v>
      </c>
      <c r="S4498" s="67">
        <f>COUNTIF(Y$2:$Y$100,R4498)</f>
        <v>0</v>
      </c>
      <c r="V4498" s="67">
        <f t="shared" si="518"/>
        <v>0</v>
      </c>
      <c r="X4498"/>
      <c r="Y4498" s="67" t="str">
        <f t="shared" si="515"/>
        <v xml:space="preserve"> </v>
      </c>
      <c r="AB4498" t="s">
        <v>90</v>
      </c>
      <c r="AC4498" s="46">
        <v>2587</v>
      </c>
      <c r="AD4498" s="46">
        <v>36</v>
      </c>
      <c r="AE4498" s="46">
        <v>34.9</v>
      </c>
      <c r="AF4498" s="46">
        <v>116</v>
      </c>
      <c r="AH4498" s="70" t="str">
        <f t="shared" si="519"/>
        <v/>
      </c>
      <c r="AI4498" s="70" t="str">
        <f t="shared" si="520"/>
        <v/>
      </c>
      <c r="AJ4498" s="70" t="str">
        <f t="shared" si="521"/>
        <v>X</v>
      </c>
      <c r="AK4498" s="70" t="str" cm="1">
        <f t="array" ref="AK4498">_xlfn.IFS(AH4498&lt;&gt;"","1",AI4498&lt;&gt;"","2",AJ4498&lt;&gt;"","3")</f>
        <v>3</v>
      </c>
    </row>
    <row r="4499" spans="1:37" x14ac:dyDescent="0.25">
      <c r="A4499" t="s">
        <v>3385</v>
      </c>
      <c r="B4499" t="s">
        <v>362</v>
      </c>
      <c r="C4499" s="67" t="str">
        <f t="shared" si="516"/>
        <v>Emma Bichler</v>
      </c>
      <c r="D4499" s="71" t="str" cm="1">
        <f t="array" ref="D4499">_xlfn.IFS(AK4499="1",CONCATENATE(C4499,"Regional"),AK4499="2",CONCATENATE(C4499,"Sectional"),AK4499="3",CONCATENATE(C4499,COUNTIF($C$1:C4499,C4499)))</f>
        <v>Emma Bichler8</v>
      </c>
      <c r="E4499" s="66">
        <v>45176.604166666664</v>
      </c>
      <c r="F4499" t="s">
        <v>797</v>
      </c>
      <c r="G4499" s="46">
        <v>42</v>
      </c>
      <c r="H4499" s="46">
        <v>46</v>
      </c>
      <c r="I4499" s="46">
        <v>10</v>
      </c>
      <c r="J4499" t="s">
        <v>128</v>
      </c>
      <c r="K4499" t="s">
        <v>90</v>
      </c>
      <c r="L4499" s="46">
        <v>2587</v>
      </c>
      <c r="M4499" s="46">
        <v>36</v>
      </c>
      <c r="N4499" s="46">
        <v>34.9</v>
      </c>
      <c r="O4499" s="46">
        <v>116</v>
      </c>
      <c r="P4499" s="46">
        <f t="shared" si="517"/>
        <v>1</v>
      </c>
      <c r="R4499" s="67" t="s">
        <v>3485</v>
      </c>
      <c r="S4499" s="67">
        <f>COUNTIF(Y$2:$Y$100,R4499)</f>
        <v>0</v>
      </c>
      <c r="V4499" s="67">
        <f t="shared" si="518"/>
        <v>0</v>
      </c>
      <c r="X4499"/>
      <c r="Y4499" s="67" t="str">
        <f t="shared" si="515"/>
        <v xml:space="preserve"> </v>
      </c>
      <c r="AB4499" t="s">
        <v>90</v>
      </c>
      <c r="AC4499" s="46">
        <v>2587</v>
      </c>
      <c r="AD4499" s="46">
        <v>36</v>
      </c>
      <c r="AE4499" s="46">
        <v>34.9</v>
      </c>
      <c r="AF4499" s="46">
        <v>116</v>
      </c>
      <c r="AH4499" s="70" t="str">
        <f t="shared" si="519"/>
        <v/>
      </c>
      <c r="AI4499" s="70" t="str">
        <f t="shared" si="520"/>
        <v/>
      </c>
      <c r="AJ4499" s="70" t="str">
        <f t="shared" si="521"/>
        <v>X</v>
      </c>
      <c r="AK4499" s="70" t="str" cm="1">
        <f t="array" ref="AK4499">_xlfn.IFS(AH4499&lt;&gt;"","1",AI4499&lt;&gt;"","2",AJ4499&lt;&gt;"","3")</f>
        <v>3</v>
      </c>
    </row>
    <row r="4500" spans="1:37" x14ac:dyDescent="0.25">
      <c r="A4500" t="s">
        <v>278</v>
      </c>
      <c r="B4500" t="s">
        <v>220</v>
      </c>
      <c r="C4500" s="67" t="str">
        <f t="shared" si="516"/>
        <v>Maria Jorgensen</v>
      </c>
      <c r="D4500" s="71" t="str" cm="1">
        <f t="array" ref="D4500">_xlfn.IFS(AK4500="1",CONCATENATE(C4500,"Regional"),AK4500="2",CONCATENATE(C4500,"Sectional"),AK4500="3",CONCATENATE(C4500,COUNTIF($C$1:C4500,C4500)))</f>
        <v>Maria Jorgensen9</v>
      </c>
      <c r="E4500" s="66">
        <v>45176.604166666664</v>
      </c>
      <c r="F4500" t="s">
        <v>797</v>
      </c>
      <c r="G4500" s="46">
        <v>42</v>
      </c>
      <c r="H4500" s="46">
        <v>47</v>
      </c>
      <c r="I4500" s="46">
        <v>18</v>
      </c>
      <c r="J4500" t="s">
        <v>128</v>
      </c>
      <c r="K4500" t="s">
        <v>90</v>
      </c>
      <c r="L4500" s="46">
        <v>2587</v>
      </c>
      <c r="M4500" s="46">
        <v>36</v>
      </c>
      <c r="N4500" s="46">
        <v>34.9</v>
      </c>
      <c r="O4500" s="46">
        <v>116</v>
      </c>
      <c r="P4500" s="46">
        <f t="shared" si="517"/>
        <v>1</v>
      </c>
      <c r="R4500" s="67" t="s">
        <v>1363</v>
      </c>
      <c r="S4500" s="67">
        <f>COUNTIF(Y$2:$Y$100,R4500)</f>
        <v>0</v>
      </c>
      <c r="V4500" s="67">
        <f t="shared" si="518"/>
        <v>0</v>
      </c>
      <c r="X4500"/>
      <c r="Y4500" s="67" t="str">
        <f t="shared" si="515"/>
        <v xml:space="preserve"> </v>
      </c>
      <c r="AB4500" t="s">
        <v>90</v>
      </c>
      <c r="AC4500" s="46">
        <v>2587</v>
      </c>
      <c r="AD4500" s="46">
        <v>36</v>
      </c>
      <c r="AE4500" s="46">
        <v>34.9</v>
      </c>
      <c r="AF4500" s="46">
        <v>116</v>
      </c>
      <c r="AH4500" s="70" t="str">
        <f t="shared" si="519"/>
        <v/>
      </c>
      <c r="AI4500" s="70" t="str">
        <f t="shared" si="520"/>
        <v/>
      </c>
      <c r="AJ4500" s="70" t="str">
        <f t="shared" si="521"/>
        <v>X</v>
      </c>
      <c r="AK4500" s="70" t="str" cm="1">
        <f t="array" ref="AK4500">_xlfn.IFS(AH4500&lt;&gt;"","1",AI4500&lt;&gt;"","2",AJ4500&lt;&gt;"","3")</f>
        <v>3</v>
      </c>
    </row>
    <row r="4501" spans="1:37" x14ac:dyDescent="0.25">
      <c r="A4501" t="s">
        <v>352</v>
      </c>
      <c r="B4501" t="s">
        <v>772</v>
      </c>
      <c r="C4501" s="67" t="str">
        <f t="shared" si="516"/>
        <v>Alexa Reed</v>
      </c>
      <c r="D4501" s="71" t="str" cm="1">
        <f t="array" ref="D4501">_xlfn.IFS(AK4501="1",CONCATENATE(C4501,"Regional"),AK4501="2",CONCATENATE(C4501,"Sectional"),AK4501="3",CONCATENATE(C4501,COUNTIF($C$1:C4501,C4501)))</f>
        <v>Alexa Reed9</v>
      </c>
      <c r="E4501" s="66">
        <v>45176.604166666664</v>
      </c>
      <c r="F4501" t="s">
        <v>797</v>
      </c>
      <c r="G4501" s="46">
        <v>42</v>
      </c>
      <c r="H4501" s="46">
        <v>47</v>
      </c>
      <c r="I4501" s="46">
        <v>18</v>
      </c>
      <c r="J4501" t="s">
        <v>128</v>
      </c>
      <c r="K4501" t="s">
        <v>90</v>
      </c>
      <c r="L4501" s="46">
        <v>2587</v>
      </c>
      <c r="M4501" s="46">
        <v>36</v>
      </c>
      <c r="N4501" s="46">
        <v>34.9</v>
      </c>
      <c r="O4501" s="46">
        <v>116</v>
      </c>
      <c r="P4501" s="46">
        <f t="shared" si="517"/>
        <v>1</v>
      </c>
      <c r="R4501" s="67" t="s">
        <v>1355</v>
      </c>
      <c r="S4501" s="67">
        <f>COUNTIF(Y$2:$Y$100,R4501)</f>
        <v>0</v>
      </c>
      <c r="V4501" s="67">
        <f t="shared" si="518"/>
        <v>0</v>
      </c>
      <c r="X4501"/>
      <c r="Y4501" s="67" t="str">
        <f t="shared" si="515"/>
        <v xml:space="preserve"> </v>
      </c>
      <c r="AB4501" t="s">
        <v>90</v>
      </c>
      <c r="AC4501" s="46">
        <v>2587</v>
      </c>
      <c r="AD4501" s="46">
        <v>36</v>
      </c>
      <c r="AE4501" s="46">
        <v>34.9</v>
      </c>
      <c r="AF4501" s="46">
        <v>116</v>
      </c>
      <c r="AH4501" s="70" t="str">
        <f t="shared" si="519"/>
        <v/>
      </c>
      <c r="AI4501" s="70" t="str">
        <f t="shared" si="520"/>
        <v/>
      </c>
      <c r="AJ4501" s="70" t="str">
        <f t="shared" si="521"/>
        <v>X</v>
      </c>
      <c r="AK4501" s="70" t="str" cm="1">
        <f t="array" ref="AK4501">_xlfn.IFS(AH4501&lt;&gt;"","1",AI4501&lt;&gt;"","2",AJ4501&lt;&gt;"","3")</f>
        <v>3</v>
      </c>
    </row>
    <row r="4502" spans="1:37" x14ac:dyDescent="0.25">
      <c r="A4502" t="s">
        <v>1026</v>
      </c>
      <c r="B4502" t="s">
        <v>1027</v>
      </c>
      <c r="C4502" s="67" t="str">
        <f t="shared" si="516"/>
        <v>Kierstin Schlevensky</v>
      </c>
      <c r="D4502" s="71" t="str" cm="1">
        <f t="array" ref="D4502">_xlfn.IFS(AK4502="1",CONCATENATE(C4502,"Regional"),AK4502="2",CONCATENATE(C4502,"Sectional"),AK4502="3",CONCATENATE(C4502,COUNTIF($C$1:C4502,C4502)))</f>
        <v>Kierstin Schlevensky2</v>
      </c>
      <c r="E4502" s="66">
        <v>45176.604166666664</v>
      </c>
      <c r="F4502" t="s">
        <v>797</v>
      </c>
      <c r="G4502" s="46">
        <v>42</v>
      </c>
      <c r="H4502" s="46">
        <v>48</v>
      </c>
      <c r="I4502" s="46">
        <v>20</v>
      </c>
      <c r="J4502" t="s">
        <v>128</v>
      </c>
      <c r="K4502" t="s">
        <v>90</v>
      </c>
      <c r="L4502" s="46">
        <v>2587</v>
      </c>
      <c r="M4502" s="46">
        <v>36</v>
      </c>
      <c r="N4502" s="46">
        <v>34.9</v>
      </c>
      <c r="O4502" s="46">
        <v>116</v>
      </c>
      <c r="P4502" s="46">
        <f t="shared" si="517"/>
        <v>1</v>
      </c>
      <c r="R4502" s="67" t="s">
        <v>1523</v>
      </c>
      <c r="S4502" s="67">
        <f>COUNTIF(Y$2:$Y$100,R4502)</f>
        <v>0</v>
      </c>
      <c r="V4502" s="67">
        <f t="shared" si="518"/>
        <v>0</v>
      </c>
      <c r="X4502"/>
      <c r="Y4502" s="67" t="str">
        <f t="shared" si="515"/>
        <v xml:space="preserve"> </v>
      </c>
      <c r="AB4502" t="s">
        <v>90</v>
      </c>
      <c r="AC4502" s="46">
        <v>2587</v>
      </c>
      <c r="AD4502" s="46">
        <v>36</v>
      </c>
      <c r="AE4502" s="46">
        <v>34.9</v>
      </c>
      <c r="AF4502" s="46">
        <v>116</v>
      </c>
      <c r="AH4502" s="70" t="str">
        <f t="shared" si="519"/>
        <v/>
      </c>
      <c r="AI4502" s="70" t="str">
        <f t="shared" si="520"/>
        <v/>
      </c>
      <c r="AJ4502" s="70" t="str">
        <f t="shared" si="521"/>
        <v>X</v>
      </c>
      <c r="AK4502" s="70" t="str" cm="1">
        <f t="array" ref="AK4502">_xlfn.IFS(AH4502&lt;&gt;"","1",AI4502&lt;&gt;"","2",AJ4502&lt;&gt;"","3")</f>
        <v>3</v>
      </c>
    </row>
    <row r="4503" spans="1:37" x14ac:dyDescent="0.25">
      <c r="A4503" t="s">
        <v>746</v>
      </c>
      <c r="B4503" t="s">
        <v>682</v>
      </c>
      <c r="C4503" s="67" t="str">
        <f t="shared" si="516"/>
        <v>Aubrey Westerman</v>
      </c>
      <c r="D4503" s="71" t="str" cm="1">
        <f t="array" ref="D4503">_xlfn.IFS(AK4503="1",CONCATENATE(C4503,"Regional"),AK4503="2",CONCATENATE(C4503,"Sectional"),AK4503="3",CONCATENATE(C4503,COUNTIF($C$1:C4503,C4503)))</f>
        <v>Aubrey Westerman9</v>
      </c>
      <c r="E4503" s="66">
        <v>45176.604166666664</v>
      </c>
      <c r="F4503" t="s">
        <v>797</v>
      </c>
      <c r="G4503" s="46">
        <v>42</v>
      </c>
      <c r="H4503" s="46">
        <v>48</v>
      </c>
      <c r="I4503" s="46">
        <v>20</v>
      </c>
      <c r="J4503" t="s">
        <v>128</v>
      </c>
      <c r="K4503" t="s">
        <v>90</v>
      </c>
      <c r="L4503" s="46">
        <v>2587</v>
      </c>
      <c r="M4503" s="46">
        <v>36</v>
      </c>
      <c r="N4503" s="46">
        <v>34.9</v>
      </c>
      <c r="O4503" s="46">
        <v>116</v>
      </c>
      <c r="P4503" s="46">
        <f t="shared" si="517"/>
        <v>1</v>
      </c>
      <c r="R4503" s="67" t="s">
        <v>3478</v>
      </c>
      <c r="S4503" s="67">
        <f>COUNTIF(Y$2:$Y$100,R4503)</f>
        <v>0</v>
      </c>
      <c r="V4503" s="67">
        <f t="shared" si="518"/>
        <v>0</v>
      </c>
      <c r="X4503"/>
      <c r="Y4503" s="67" t="str">
        <f t="shared" si="515"/>
        <v xml:space="preserve"> </v>
      </c>
      <c r="AB4503" t="s">
        <v>90</v>
      </c>
      <c r="AC4503" s="46">
        <v>2587</v>
      </c>
      <c r="AD4503" s="46">
        <v>36</v>
      </c>
      <c r="AE4503" s="46">
        <v>34.9</v>
      </c>
      <c r="AF4503" s="46">
        <v>116</v>
      </c>
      <c r="AH4503" s="70" t="str">
        <f t="shared" si="519"/>
        <v/>
      </c>
      <c r="AI4503" s="70" t="str">
        <f t="shared" si="520"/>
        <v/>
      </c>
      <c r="AJ4503" s="70" t="str">
        <f t="shared" si="521"/>
        <v>X</v>
      </c>
      <c r="AK4503" s="70" t="str" cm="1">
        <f t="array" ref="AK4503">_xlfn.IFS(AH4503&lt;&gt;"","1",AI4503&lt;&gt;"","2",AJ4503&lt;&gt;"","3")</f>
        <v>3</v>
      </c>
    </row>
    <row r="4504" spans="1:37" x14ac:dyDescent="0.25">
      <c r="A4504" t="s">
        <v>997</v>
      </c>
      <c r="B4504" t="s">
        <v>773</v>
      </c>
      <c r="C4504" s="67" t="str">
        <f t="shared" si="516"/>
        <v>Ashley Gilroy</v>
      </c>
      <c r="D4504" s="71" t="str" cm="1">
        <f t="array" ref="D4504">_xlfn.IFS(AK4504="1",CONCATENATE(C4504,"Regional"),AK4504="2",CONCATENATE(C4504,"Sectional"),AK4504="3",CONCATENATE(C4504,COUNTIF($C$1:C4504,C4504)))</f>
        <v>Ashley Gilroy7</v>
      </c>
      <c r="E4504" s="66">
        <v>45176.604166666664</v>
      </c>
      <c r="F4504" t="s">
        <v>797</v>
      </c>
      <c r="G4504" s="46">
        <v>42</v>
      </c>
      <c r="H4504" s="46">
        <v>49</v>
      </c>
      <c r="I4504" s="46">
        <v>22</v>
      </c>
      <c r="J4504" t="s">
        <v>128</v>
      </c>
      <c r="K4504" t="s">
        <v>90</v>
      </c>
      <c r="L4504" s="46">
        <v>2587</v>
      </c>
      <c r="M4504" s="46">
        <v>36</v>
      </c>
      <c r="N4504" s="46">
        <v>34.9</v>
      </c>
      <c r="O4504" s="46">
        <v>116</v>
      </c>
      <c r="P4504" s="46">
        <f t="shared" si="517"/>
        <v>1</v>
      </c>
      <c r="R4504" s="67" t="s">
        <v>1500</v>
      </c>
      <c r="S4504" s="67">
        <f>COUNTIF(Y$2:$Y$100,R4504)</f>
        <v>0</v>
      </c>
      <c r="V4504" s="67">
        <f t="shared" si="518"/>
        <v>0</v>
      </c>
      <c r="X4504"/>
      <c r="Y4504" s="67" t="str">
        <f t="shared" si="515"/>
        <v xml:space="preserve"> </v>
      </c>
      <c r="AB4504" t="s">
        <v>90</v>
      </c>
      <c r="AC4504" s="46">
        <v>2587</v>
      </c>
      <c r="AD4504" s="46">
        <v>36</v>
      </c>
      <c r="AE4504" s="46">
        <v>34.9</v>
      </c>
      <c r="AF4504" s="46">
        <v>116</v>
      </c>
      <c r="AH4504" s="70" t="str">
        <f t="shared" si="519"/>
        <v/>
      </c>
      <c r="AI4504" s="70" t="str">
        <f t="shared" si="520"/>
        <v/>
      </c>
      <c r="AJ4504" s="70" t="str">
        <f t="shared" si="521"/>
        <v>X</v>
      </c>
      <c r="AK4504" s="70" t="str" cm="1">
        <f t="array" ref="AK4504">_xlfn.IFS(AH4504&lt;&gt;"","1",AI4504&lt;&gt;"","2",AJ4504&lt;&gt;"","3")</f>
        <v>3</v>
      </c>
    </row>
    <row r="4505" spans="1:37" x14ac:dyDescent="0.25">
      <c r="A4505" t="s">
        <v>3474</v>
      </c>
      <c r="B4505" t="s">
        <v>272</v>
      </c>
      <c r="C4505" s="67" t="str">
        <f t="shared" si="516"/>
        <v>Reese O'Driscoll</v>
      </c>
      <c r="D4505" s="71" t="str" cm="1">
        <f t="array" ref="D4505">_xlfn.IFS(AK4505="1",CONCATENATE(C4505,"Regional"),AK4505="2",CONCATENATE(C4505,"Sectional"),AK4505="3",CONCATENATE(C4505,COUNTIF($C$1:C4505,C4505)))</f>
        <v>Reese O'Driscoll6</v>
      </c>
      <c r="E4505" s="66">
        <v>45176.604166666664</v>
      </c>
      <c r="F4505" t="s">
        <v>797</v>
      </c>
      <c r="G4505" s="46">
        <v>42</v>
      </c>
      <c r="H4505" s="46">
        <v>49</v>
      </c>
      <c r="I4505" s="46">
        <v>22</v>
      </c>
      <c r="J4505" t="s">
        <v>128</v>
      </c>
      <c r="K4505" t="s">
        <v>90</v>
      </c>
      <c r="L4505" s="46">
        <v>2587</v>
      </c>
      <c r="M4505" s="46">
        <v>36</v>
      </c>
      <c r="N4505" s="46">
        <v>34.9</v>
      </c>
      <c r="O4505" s="46">
        <v>116</v>
      </c>
      <c r="P4505" s="46">
        <f t="shared" si="517"/>
        <v>1</v>
      </c>
      <c r="R4505" s="67" t="s">
        <v>3475</v>
      </c>
      <c r="S4505" s="67">
        <f>COUNTIF(Y$2:$Y$100,R4505)</f>
        <v>0</v>
      </c>
      <c r="V4505" s="67">
        <f t="shared" si="518"/>
        <v>0</v>
      </c>
      <c r="X4505"/>
      <c r="Y4505" s="67" t="str">
        <f t="shared" ref="Y4505:Y4536" si="522">CONCATENATE(W4505," ",X4505)</f>
        <v xml:space="preserve"> </v>
      </c>
      <c r="AB4505" t="s">
        <v>90</v>
      </c>
      <c r="AC4505" s="46">
        <v>2587</v>
      </c>
      <c r="AD4505" s="46">
        <v>36</v>
      </c>
      <c r="AE4505" s="46">
        <v>34.9</v>
      </c>
      <c r="AF4505" s="46">
        <v>116</v>
      </c>
      <c r="AH4505" s="70" t="str">
        <f t="shared" si="519"/>
        <v/>
      </c>
      <c r="AI4505" s="70" t="str">
        <f t="shared" si="520"/>
        <v/>
      </c>
      <c r="AJ4505" s="70" t="str">
        <f t="shared" si="521"/>
        <v>X</v>
      </c>
      <c r="AK4505" s="70" t="str" cm="1">
        <f t="array" ref="AK4505">_xlfn.IFS(AH4505&lt;&gt;"","1",AI4505&lt;&gt;"","2",AJ4505&lt;&gt;"","3")</f>
        <v>3</v>
      </c>
    </row>
    <row r="4506" spans="1:37" x14ac:dyDescent="0.25">
      <c r="A4506" t="s">
        <v>821</v>
      </c>
      <c r="B4506" t="s">
        <v>822</v>
      </c>
      <c r="C4506" s="67" t="str">
        <f t="shared" si="516"/>
        <v>Viviana Hruby</v>
      </c>
      <c r="D4506" s="71" t="str" cm="1">
        <f t="array" ref="D4506">_xlfn.IFS(AK4506="1",CONCATENATE(C4506,"Regional"),AK4506="2",CONCATENATE(C4506,"Sectional"),AK4506="3",CONCATENATE(C4506,COUNTIF($C$1:C4506,C4506)))</f>
        <v>Viviana Hruby8</v>
      </c>
      <c r="E4506" s="66">
        <v>45176.604166666664</v>
      </c>
      <c r="F4506" t="s">
        <v>797</v>
      </c>
      <c r="G4506" s="46">
        <v>42</v>
      </c>
      <c r="H4506" s="46">
        <v>50</v>
      </c>
      <c r="I4506" s="46">
        <v>24</v>
      </c>
      <c r="J4506" t="s">
        <v>128</v>
      </c>
      <c r="K4506" t="s">
        <v>90</v>
      </c>
      <c r="L4506" s="46">
        <v>2587</v>
      </c>
      <c r="M4506" s="46">
        <v>36</v>
      </c>
      <c r="N4506" s="46">
        <v>34.9</v>
      </c>
      <c r="O4506" s="46">
        <v>116</v>
      </c>
      <c r="P4506" s="46">
        <f t="shared" si="517"/>
        <v>1</v>
      </c>
      <c r="R4506" s="67" t="s">
        <v>1380</v>
      </c>
      <c r="S4506" s="67">
        <f>COUNTIF(Y$2:$Y$100,R4506)</f>
        <v>0</v>
      </c>
      <c r="V4506" s="67">
        <f t="shared" si="518"/>
        <v>0</v>
      </c>
      <c r="X4506"/>
      <c r="Y4506" s="67" t="str">
        <f t="shared" si="522"/>
        <v xml:space="preserve"> </v>
      </c>
      <c r="AB4506" t="s">
        <v>90</v>
      </c>
      <c r="AC4506" s="46">
        <v>2587</v>
      </c>
      <c r="AD4506" s="46">
        <v>36</v>
      </c>
      <c r="AE4506" s="46">
        <v>34.9</v>
      </c>
      <c r="AF4506" s="46">
        <v>116</v>
      </c>
      <c r="AH4506" s="70" t="str">
        <f t="shared" si="519"/>
        <v/>
      </c>
      <c r="AI4506" s="70" t="str">
        <f t="shared" si="520"/>
        <v/>
      </c>
      <c r="AJ4506" s="70" t="str">
        <f t="shared" si="521"/>
        <v>X</v>
      </c>
      <c r="AK4506" s="70" t="str" cm="1">
        <f t="array" ref="AK4506">_xlfn.IFS(AH4506&lt;&gt;"","1",AI4506&lt;&gt;"","2",AJ4506&lt;&gt;"","3")</f>
        <v>3</v>
      </c>
    </row>
    <row r="4507" spans="1:37" x14ac:dyDescent="0.25">
      <c r="A4507" t="s">
        <v>798</v>
      </c>
      <c r="B4507" t="s">
        <v>765</v>
      </c>
      <c r="C4507" s="67" t="str">
        <f t="shared" si="516"/>
        <v>Clare Sperka</v>
      </c>
      <c r="D4507" s="71" t="str" cm="1">
        <f t="array" ref="D4507">_xlfn.IFS(AK4507="1",CONCATENATE(C4507,"Regional"),AK4507="2",CONCATENATE(C4507,"Sectional"),AK4507="3",CONCATENATE(C4507,COUNTIF($C$1:C4507,C4507)))</f>
        <v>Clare Sperka8</v>
      </c>
      <c r="E4507" s="66">
        <v>45176.604166666664</v>
      </c>
      <c r="F4507" t="s">
        <v>797</v>
      </c>
      <c r="G4507" s="46">
        <v>42</v>
      </c>
      <c r="H4507" s="46">
        <v>50</v>
      </c>
      <c r="I4507" s="46">
        <v>24</v>
      </c>
      <c r="J4507" t="s">
        <v>128</v>
      </c>
      <c r="K4507" t="s">
        <v>90</v>
      </c>
      <c r="L4507" s="46">
        <v>2587</v>
      </c>
      <c r="M4507" s="46">
        <v>36</v>
      </c>
      <c r="N4507" s="46">
        <v>34.9</v>
      </c>
      <c r="O4507" s="46">
        <v>116</v>
      </c>
      <c r="P4507" s="46">
        <f t="shared" si="517"/>
        <v>1</v>
      </c>
      <c r="R4507" s="67" t="s">
        <v>1376</v>
      </c>
      <c r="S4507" s="67">
        <f>COUNTIF(Y$2:$Y$100,R4507)</f>
        <v>0</v>
      </c>
      <c r="V4507" s="67">
        <f t="shared" si="518"/>
        <v>0</v>
      </c>
      <c r="X4507"/>
      <c r="Y4507" s="67" t="str">
        <f t="shared" si="522"/>
        <v xml:space="preserve"> </v>
      </c>
      <c r="AB4507" t="s">
        <v>90</v>
      </c>
      <c r="AC4507" s="46">
        <v>2587</v>
      </c>
      <c r="AD4507" s="46">
        <v>36</v>
      </c>
      <c r="AE4507" s="46">
        <v>34.9</v>
      </c>
      <c r="AF4507" s="46">
        <v>116</v>
      </c>
      <c r="AH4507" s="70" t="str">
        <f t="shared" si="519"/>
        <v/>
      </c>
      <c r="AI4507" s="70" t="str">
        <f t="shared" si="520"/>
        <v/>
      </c>
      <c r="AJ4507" s="70" t="str">
        <f t="shared" si="521"/>
        <v>X</v>
      </c>
      <c r="AK4507" s="70" t="str" cm="1">
        <f t="array" ref="AK4507">_xlfn.IFS(AH4507&lt;&gt;"","1",AI4507&lt;&gt;"","2",AJ4507&lt;&gt;"","3")</f>
        <v>3</v>
      </c>
    </row>
    <row r="4508" spans="1:37" x14ac:dyDescent="0.25">
      <c r="A4508" t="s">
        <v>321</v>
      </c>
      <c r="B4508" t="s">
        <v>1002</v>
      </c>
      <c r="C4508" s="67" t="str">
        <f t="shared" si="516"/>
        <v>Landry Nelson</v>
      </c>
      <c r="D4508" s="71" t="str" cm="1">
        <f t="array" ref="D4508">_xlfn.IFS(AK4508="1",CONCATENATE(C4508,"Regional"),AK4508="2",CONCATENATE(C4508,"Sectional"),AK4508="3",CONCATENATE(C4508,COUNTIF($C$1:C4508,C4508)))</f>
        <v>Landry Nelson6</v>
      </c>
      <c r="E4508" s="66">
        <v>45176.604166666664</v>
      </c>
      <c r="F4508" t="s">
        <v>797</v>
      </c>
      <c r="G4508" s="46">
        <v>42</v>
      </c>
      <c r="H4508" s="46">
        <v>50</v>
      </c>
      <c r="I4508" s="46">
        <v>24</v>
      </c>
      <c r="J4508" t="s">
        <v>128</v>
      </c>
      <c r="K4508" t="s">
        <v>90</v>
      </c>
      <c r="L4508" s="46">
        <v>2587</v>
      </c>
      <c r="M4508" s="46">
        <v>36</v>
      </c>
      <c r="N4508" s="46">
        <v>34.9</v>
      </c>
      <c r="O4508" s="46">
        <v>116</v>
      </c>
      <c r="P4508" s="46">
        <f t="shared" si="517"/>
        <v>1</v>
      </c>
      <c r="R4508" s="67" t="s">
        <v>1504</v>
      </c>
      <c r="S4508" s="67">
        <f>COUNTIF(Y$2:$Y$100,R4508)</f>
        <v>0</v>
      </c>
      <c r="V4508" s="67">
        <f t="shared" si="518"/>
        <v>0</v>
      </c>
      <c r="X4508"/>
      <c r="Y4508" s="67" t="str">
        <f t="shared" si="522"/>
        <v xml:space="preserve"> </v>
      </c>
      <c r="AB4508" t="s">
        <v>90</v>
      </c>
      <c r="AC4508" s="46">
        <v>2587</v>
      </c>
      <c r="AD4508" s="46">
        <v>36</v>
      </c>
      <c r="AE4508" s="46">
        <v>34.9</v>
      </c>
      <c r="AF4508" s="46">
        <v>116</v>
      </c>
      <c r="AH4508" s="70" t="str">
        <f t="shared" si="519"/>
        <v/>
      </c>
      <c r="AI4508" s="70" t="str">
        <f t="shared" si="520"/>
        <v/>
      </c>
      <c r="AJ4508" s="70" t="str">
        <f t="shared" si="521"/>
        <v>X</v>
      </c>
      <c r="AK4508" s="70" t="str" cm="1">
        <f t="array" ref="AK4508">_xlfn.IFS(AH4508&lt;&gt;"","1",AI4508&lt;&gt;"","2",AJ4508&lt;&gt;"","3")</f>
        <v>3</v>
      </c>
    </row>
    <row r="4509" spans="1:37" x14ac:dyDescent="0.25">
      <c r="A4509" t="s">
        <v>1004</v>
      </c>
      <c r="B4509" t="s">
        <v>1005</v>
      </c>
      <c r="C4509" s="67" t="str">
        <f t="shared" si="516"/>
        <v>Lana Lampsa</v>
      </c>
      <c r="D4509" s="71" t="str" cm="1">
        <f t="array" ref="D4509">_xlfn.IFS(AK4509="1",CONCATENATE(C4509,"Regional"),AK4509="2",CONCATENATE(C4509,"Sectional"),AK4509="3",CONCATENATE(C4509,COUNTIF($C$1:C4509,C4509)))</f>
        <v>Lana Lampsa4</v>
      </c>
      <c r="E4509" s="66">
        <v>45176.604166666664</v>
      </c>
      <c r="F4509" t="s">
        <v>797</v>
      </c>
      <c r="G4509" s="46">
        <v>42</v>
      </c>
      <c r="H4509" s="46">
        <v>51</v>
      </c>
      <c r="I4509" s="46">
        <v>27</v>
      </c>
      <c r="J4509" t="s">
        <v>128</v>
      </c>
      <c r="K4509" t="s">
        <v>90</v>
      </c>
      <c r="L4509" s="46">
        <v>2587</v>
      </c>
      <c r="M4509" s="46">
        <v>36</v>
      </c>
      <c r="N4509" s="46">
        <v>34.9</v>
      </c>
      <c r="O4509" s="46">
        <v>116</v>
      </c>
      <c r="P4509" s="46">
        <f t="shared" si="517"/>
        <v>1</v>
      </c>
      <c r="R4509" s="67" t="s">
        <v>1508</v>
      </c>
      <c r="S4509" s="67">
        <f>COUNTIF(Y$2:$Y$100,R4509)</f>
        <v>0</v>
      </c>
      <c r="V4509" s="67">
        <f t="shared" si="518"/>
        <v>0</v>
      </c>
      <c r="X4509"/>
      <c r="Y4509" s="67" t="str">
        <f t="shared" si="522"/>
        <v xml:space="preserve"> </v>
      </c>
      <c r="AB4509" t="s">
        <v>90</v>
      </c>
      <c r="AC4509" s="46">
        <v>2587</v>
      </c>
      <c r="AD4509" s="46">
        <v>36</v>
      </c>
      <c r="AE4509" s="46">
        <v>34.9</v>
      </c>
      <c r="AF4509" s="46">
        <v>116</v>
      </c>
      <c r="AH4509" s="70" t="str">
        <f t="shared" si="519"/>
        <v/>
      </c>
      <c r="AI4509" s="70" t="str">
        <f t="shared" si="520"/>
        <v/>
      </c>
      <c r="AJ4509" s="70" t="str">
        <f t="shared" si="521"/>
        <v>X</v>
      </c>
      <c r="AK4509" s="70" t="str" cm="1">
        <f t="array" ref="AK4509">_xlfn.IFS(AH4509&lt;&gt;"","1",AI4509&lt;&gt;"","2",AJ4509&lt;&gt;"","3")</f>
        <v>3</v>
      </c>
    </row>
    <row r="4510" spans="1:37" x14ac:dyDescent="0.25">
      <c r="A4510" t="s">
        <v>671</v>
      </c>
      <c r="B4510" t="s">
        <v>813</v>
      </c>
      <c r="C4510" s="67" t="str">
        <f t="shared" si="516"/>
        <v>Mikayla Kaminski</v>
      </c>
      <c r="D4510" s="71" t="str" cm="1">
        <f t="array" ref="D4510">_xlfn.IFS(AK4510="1",CONCATENATE(C4510,"Regional"),AK4510="2",CONCATENATE(C4510,"Sectional"),AK4510="3",CONCATENATE(C4510,COUNTIF($C$1:C4510,C4510)))</f>
        <v>Mikayla Kaminski1</v>
      </c>
      <c r="E4510" s="66">
        <v>45176.604166666664</v>
      </c>
      <c r="F4510" t="s">
        <v>797</v>
      </c>
      <c r="G4510" s="46">
        <v>42</v>
      </c>
      <c r="H4510" s="46">
        <v>51</v>
      </c>
      <c r="I4510" s="46">
        <v>27</v>
      </c>
      <c r="J4510" t="s">
        <v>128</v>
      </c>
      <c r="K4510" t="s">
        <v>90</v>
      </c>
      <c r="L4510" s="46">
        <v>2587</v>
      </c>
      <c r="M4510" s="46">
        <v>36</v>
      </c>
      <c r="N4510" s="46">
        <v>34.9</v>
      </c>
      <c r="O4510" s="46">
        <v>116</v>
      </c>
      <c r="P4510" s="46">
        <f t="shared" si="517"/>
        <v>1</v>
      </c>
      <c r="R4510" s="67" t="s">
        <v>3670</v>
      </c>
      <c r="S4510" s="67">
        <f>COUNTIF(Y$2:$Y$100,R4510)</f>
        <v>0</v>
      </c>
      <c r="V4510" s="67">
        <f t="shared" si="518"/>
        <v>0</v>
      </c>
      <c r="X4510"/>
      <c r="Y4510" s="67" t="str">
        <f t="shared" si="522"/>
        <v xml:space="preserve"> </v>
      </c>
      <c r="AB4510" t="s">
        <v>90</v>
      </c>
      <c r="AC4510" s="46">
        <v>2587</v>
      </c>
      <c r="AD4510" s="46">
        <v>36</v>
      </c>
      <c r="AE4510" s="46">
        <v>34.9</v>
      </c>
      <c r="AF4510" s="46">
        <v>116</v>
      </c>
      <c r="AH4510" s="70" t="str">
        <f t="shared" si="519"/>
        <v/>
      </c>
      <c r="AI4510" s="70" t="str">
        <f t="shared" si="520"/>
        <v/>
      </c>
      <c r="AJ4510" s="70" t="str">
        <f t="shared" si="521"/>
        <v>X</v>
      </c>
      <c r="AK4510" s="70" t="str" cm="1">
        <f t="array" ref="AK4510">_xlfn.IFS(AH4510&lt;&gt;"","1",AI4510&lt;&gt;"","2",AJ4510&lt;&gt;"","3")</f>
        <v>3</v>
      </c>
    </row>
    <row r="4511" spans="1:37" x14ac:dyDescent="0.25">
      <c r="A4511" t="s">
        <v>774</v>
      </c>
      <c r="B4511" t="s">
        <v>443</v>
      </c>
      <c r="C4511" s="67" t="str">
        <f t="shared" si="516"/>
        <v>Emily Gomez</v>
      </c>
      <c r="D4511" s="71" t="str" cm="1">
        <f t="array" ref="D4511">_xlfn.IFS(AK4511="1",CONCATENATE(C4511,"Regional"),AK4511="2",CONCATENATE(C4511,"Sectional"),AK4511="3",CONCATENATE(C4511,COUNTIF($C$1:C4511,C4511)))</f>
        <v>Emily Gomez4</v>
      </c>
      <c r="E4511" s="66">
        <v>45176.604166666664</v>
      </c>
      <c r="F4511" t="s">
        <v>797</v>
      </c>
      <c r="G4511" s="46">
        <v>42</v>
      </c>
      <c r="H4511" s="46">
        <v>52</v>
      </c>
      <c r="I4511" s="46">
        <v>29</v>
      </c>
      <c r="J4511" t="s">
        <v>128</v>
      </c>
      <c r="K4511" t="s">
        <v>90</v>
      </c>
      <c r="L4511" s="46">
        <v>2587</v>
      </c>
      <c r="M4511" s="46">
        <v>36</v>
      </c>
      <c r="N4511" s="46">
        <v>34.9</v>
      </c>
      <c r="O4511" s="46">
        <v>116</v>
      </c>
      <c r="P4511" s="46">
        <f t="shared" si="517"/>
        <v>1</v>
      </c>
      <c r="R4511" s="67" t="s">
        <v>1356</v>
      </c>
      <c r="S4511" s="67">
        <f>COUNTIF(Y$2:$Y$100,R4511)</f>
        <v>0</v>
      </c>
      <c r="V4511" s="67">
        <f t="shared" si="518"/>
        <v>0</v>
      </c>
      <c r="X4511"/>
      <c r="Y4511" s="67" t="str">
        <f t="shared" si="522"/>
        <v xml:space="preserve"> </v>
      </c>
      <c r="AB4511" t="s">
        <v>90</v>
      </c>
      <c r="AC4511" s="46">
        <v>2587</v>
      </c>
      <c r="AD4511" s="46">
        <v>36</v>
      </c>
      <c r="AE4511" s="46">
        <v>34.9</v>
      </c>
      <c r="AF4511" s="46">
        <v>116</v>
      </c>
      <c r="AH4511" s="70" t="str">
        <f t="shared" si="519"/>
        <v/>
      </c>
      <c r="AI4511" s="70" t="str">
        <f t="shared" si="520"/>
        <v/>
      </c>
      <c r="AJ4511" s="70" t="str">
        <f t="shared" si="521"/>
        <v>X</v>
      </c>
      <c r="AK4511" s="70" t="str" cm="1">
        <f t="array" ref="AK4511">_xlfn.IFS(AH4511&lt;&gt;"","1",AI4511&lt;&gt;"","2",AJ4511&lt;&gt;"","3")</f>
        <v>3</v>
      </c>
    </row>
    <row r="4512" spans="1:37" x14ac:dyDescent="0.25">
      <c r="A4512" t="s">
        <v>790</v>
      </c>
      <c r="B4512" t="s">
        <v>791</v>
      </c>
      <c r="C4512" s="67" t="str">
        <f t="shared" si="516"/>
        <v>Sammy Selke</v>
      </c>
      <c r="D4512" s="71" t="str" cm="1">
        <f t="array" ref="D4512">_xlfn.IFS(AK4512="1",CONCATENATE(C4512,"Regional"),AK4512="2",CONCATENATE(C4512,"Sectional"),AK4512="3",CONCATENATE(C4512,COUNTIF($C$1:C4512,C4512)))</f>
        <v>Sammy Selke7</v>
      </c>
      <c r="E4512" s="66">
        <v>45176.604166666664</v>
      </c>
      <c r="F4512" t="s">
        <v>797</v>
      </c>
      <c r="G4512" s="46">
        <v>42</v>
      </c>
      <c r="H4512" s="46">
        <v>52</v>
      </c>
      <c r="I4512" s="46">
        <v>29</v>
      </c>
      <c r="J4512" t="s">
        <v>128</v>
      </c>
      <c r="K4512" t="s">
        <v>90</v>
      </c>
      <c r="L4512" s="46">
        <v>2587</v>
      </c>
      <c r="M4512" s="46">
        <v>36</v>
      </c>
      <c r="N4512" s="46">
        <v>34.9</v>
      </c>
      <c r="O4512" s="46">
        <v>116</v>
      </c>
      <c r="P4512" s="46">
        <f t="shared" si="517"/>
        <v>1</v>
      </c>
      <c r="R4512" s="67" t="s">
        <v>1371</v>
      </c>
      <c r="S4512" s="67">
        <f>COUNTIF(Y$2:$Y$100,R4512)</f>
        <v>0</v>
      </c>
      <c r="V4512" s="67">
        <f t="shared" si="518"/>
        <v>0</v>
      </c>
      <c r="X4512"/>
      <c r="Y4512" s="67" t="str">
        <f t="shared" si="522"/>
        <v xml:space="preserve"> </v>
      </c>
      <c r="AB4512" t="s">
        <v>90</v>
      </c>
      <c r="AC4512" s="46">
        <v>2587</v>
      </c>
      <c r="AD4512" s="46">
        <v>36</v>
      </c>
      <c r="AE4512" s="46">
        <v>34.9</v>
      </c>
      <c r="AF4512" s="46">
        <v>116</v>
      </c>
      <c r="AH4512" s="70" t="str">
        <f t="shared" si="519"/>
        <v/>
      </c>
      <c r="AI4512" s="70" t="str">
        <f t="shared" si="520"/>
        <v/>
      </c>
      <c r="AJ4512" s="70" t="str">
        <f t="shared" si="521"/>
        <v>X</v>
      </c>
      <c r="AK4512" s="70" t="str" cm="1">
        <f t="array" ref="AK4512">_xlfn.IFS(AH4512&lt;&gt;"","1",AI4512&lt;&gt;"","2",AJ4512&lt;&gt;"","3")</f>
        <v>3</v>
      </c>
    </row>
    <row r="4513" spans="1:37" x14ac:dyDescent="0.25">
      <c r="A4513" t="s">
        <v>360</v>
      </c>
      <c r="B4513" t="s">
        <v>765</v>
      </c>
      <c r="C4513" s="67" t="str">
        <f t="shared" si="516"/>
        <v>Clare Smith</v>
      </c>
      <c r="D4513" s="71" t="str" cm="1">
        <f t="array" ref="D4513">_xlfn.IFS(AK4513="1",CONCATENATE(C4513,"Regional"),AK4513="2",CONCATENATE(C4513,"Sectional"),AK4513="3",CONCATENATE(C4513,COUNTIF($C$1:C4513,C4513)))</f>
        <v>Clare Smith7</v>
      </c>
      <c r="E4513" s="66">
        <v>45176.604166666664</v>
      </c>
      <c r="F4513" t="s">
        <v>797</v>
      </c>
      <c r="G4513" s="46">
        <v>42</v>
      </c>
      <c r="H4513" s="46">
        <v>52</v>
      </c>
      <c r="I4513" s="46">
        <v>29</v>
      </c>
      <c r="J4513" t="s">
        <v>128</v>
      </c>
      <c r="K4513" t="s">
        <v>90</v>
      </c>
      <c r="L4513" s="46">
        <v>2587</v>
      </c>
      <c r="M4513" s="46">
        <v>36</v>
      </c>
      <c r="N4513" s="46">
        <v>34.9</v>
      </c>
      <c r="O4513" s="46">
        <v>116</v>
      </c>
      <c r="P4513" s="46">
        <f t="shared" si="517"/>
        <v>1</v>
      </c>
      <c r="R4513" s="67" t="s">
        <v>1349</v>
      </c>
      <c r="S4513" s="67">
        <f>COUNTIF(Y$2:$Y$100,R4513)</f>
        <v>0</v>
      </c>
      <c r="V4513" s="67">
        <f t="shared" si="518"/>
        <v>0</v>
      </c>
      <c r="X4513"/>
      <c r="Y4513" s="67" t="str">
        <f t="shared" si="522"/>
        <v xml:space="preserve"> </v>
      </c>
      <c r="AB4513" t="s">
        <v>90</v>
      </c>
      <c r="AC4513" s="46">
        <v>2587</v>
      </c>
      <c r="AD4513" s="46">
        <v>36</v>
      </c>
      <c r="AE4513" s="46">
        <v>34.9</v>
      </c>
      <c r="AF4513" s="46">
        <v>116</v>
      </c>
      <c r="AH4513" s="70" t="str">
        <f t="shared" si="519"/>
        <v/>
      </c>
      <c r="AI4513" s="70" t="str">
        <f t="shared" si="520"/>
        <v/>
      </c>
      <c r="AJ4513" s="70" t="str">
        <f t="shared" si="521"/>
        <v>X</v>
      </c>
      <c r="AK4513" s="70" t="str" cm="1">
        <f t="array" ref="AK4513">_xlfn.IFS(AH4513&lt;&gt;"","1",AI4513&lt;&gt;"","2",AJ4513&lt;&gt;"","3")</f>
        <v>3</v>
      </c>
    </row>
    <row r="4514" spans="1:37" x14ac:dyDescent="0.25">
      <c r="A4514" t="s">
        <v>285</v>
      </c>
      <c r="B4514" t="s">
        <v>365</v>
      </c>
      <c r="C4514" s="67" t="str">
        <f t="shared" si="516"/>
        <v>Hallie Koltz</v>
      </c>
      <c r="D4514" s="71" t="str" cm="1">
        <f t="array" ref="D4514">_xlfn.IFS(AK4514="1",CONCATENATE(C4514,"Regional"),AK4514="2",CONCATENATE(C4514,"Sectional"),AK4514="3",CONCATENATE(C4514,COUNTIF($C$1:C4514,C4514)))</f>
        <v>Hallie Koltz5</v>
      </c>
      <c r="E4514" s="66">
        <v>45176.604166666664</v>
      </c>
      <c r="F4514" t="s">
        <v>797</v>
      </c>
      <c r="G4514" s="46">
        <v>42</v>
      </c>
      <c r="H4514" s="46">
        <v>53</v>
      </c>
      <c r="I4514" s="46">
        <v>32</v>
      </c>
      <c r="J4514" t="s">
        <v>128</v>
      </c>
      <c r="K4514" t="s">
        <v>90</v>
      </c>
      <c r="L4514" s="46">
        <v>2587</v>
      </c>
      <c r="M4514" s="46">
        <v>36</v>
      </c>
      <c r="N4514" s="46">
        <v>34.9</v>
      </c>
      <c r="O4514" s="46">
        <v>116</v>
      </c>
      <c r="P4514" s="46">
        <f t="shared" si="517"/>
        <v>1</v>
      </c>
      <c r="R4514" s="67" t="s">
        <v>1359</v>
      </c>
      <c r="S4514" s="67">
        <f>COUNTIF(Y$2:$Y$100,R4514)</f>
        <v>0</v>
      </c>
      <c r="V4514" s="67">
        <f t="shared" si="518"/>
        <v>0</v>
      </c>
      <c r="X4514"/>
      <c r="Y4514" s="67" t="str">
        <f t="shared" si="522"/>
        <v xml:space="preserve"> </v>
      </c>
      <c r="AB4514" t="s">
        <v>90</v>
      </c>
      <c r="AC4514" s="46">
        <v>2587</v>
      </c>
      <c r="AD4514" s="46">
        <v>36</v>
      </c>
      <c r="AE4514" s="46">
        <v>34.9</v>
      </c>
      <c r="AF4514" s="46">
        <v>116</v>
      </c>
      <c r="AH4514" s="70" t="str">
        <f t="shared" si="519"/>
        <v/>
      </c>
      <c r="AI4514" s="70" t="str">
        <f t="shared" si="520"/>
        <v/>
      </c>
      <c r="AJ4514" s="70" t="str">
        <f t="shared" si="521"/>
        <v>X</v>
      </c>
      <c r="AK4514" s="70" t="str" cm="1">
        <f t="array" ref="AK4514">_xlfn.IFS(AH4514&lt;&gt;"","1",AI4514&lt;&gt;"","2",AJ4514&lt;&gt;"","3")</f>
        <v>3</v>
      </c>
    </row>
    <row r="4515" spans="1:37" x14ac:dyDescent="0.25">
      <c r="A4515" t="s">
        <v>792</v>
      </c>
      <c r="B4515" t="s">
        <v>543</v>
      </c>
      <c r="C4515" s="67" t="str">
        <f t="shared" si="516"/>
        <v>Brooke Binder</v>
      </c>
      <c r="D4515" s="71" t="str" cm="1">
        <f t="array" ref="D4515">_xlfn.IFS(AK4515="1",CONCATENATE(C4515,"Regional"),AK4515="2",CONCATENATE(C4515,"Sectional"),AK4515="3",CONCATENATE(C4515,COUNTIF($C$1:C4515,C4515)))</f>
        <v>Brooke Binder7</v>
      </c>
      <c r="E4515" s="66">
        <v>45176.604166666664</v>
      </c>
      <c r="F4515" t="s">
        <v>797</v>
      </c>
      <c r="G4515" s="46">
        <v>42</v>
      </c>
      <c r="H4515" s="46">
        <v>54</v>
      </c>
      <c r="I4515" s="46">
        <v>33</v>
      </c>
      <c r="J4515" t="s">
        <v>128</v>
      </c>
      <c r="K4515" t="s">
        <v>90</v>
      </c>
      <c r="L4515" s="46">
        <v>2587</v>
      </c>
      <c r="M4515" s="46">
        <v>36</v>
      </c>
      <c r="N4515" s="46">
        <v>34.9</v>
      </c>
      <c r="O4515" s="46">
        <v>116</v>
      </c>
      <c r="P4515" s="46">
        <f t="shared" si="517"/>
        <v>1</v>
      </c>
      <c r="R4515" s="67" t="s">
        <v>1372</v>
      </c>
      <c r="S4515" s="67">
        <f>COUNTIF(Y$2:$Y$100,R4515)</f>
        <v>0</v>
      </c>
      <c r="V4515" s="67">
        <f t="shared" si="518"/>
        <v>0</v>
      </c>
      <c r="X4515"/>
      <c r="Y4515" s="67" t="str">
        <f t="shared" si="522"/>
        <v xml:space="preserve"> </v>
      </c>
      <c r="AB4515" t="s">
        <v>90</v>
      </c>
      <c r="AC4515" s="46">
        <v>2587</v>
      </c>
      <c r="AD4515" s="46">
        <v>36</v>
      </c>
      <c r="AE4515" s="46">
        <v>34.9</v>
      </c>
      <c r="AF4515" s="46">
        <v>116</v>
      </c>
      <c r="AH4515" s="70" t="str">
        <f t="shared" si="519"/>
        <v/>
      </c>
      <c r="AI4515" s="70" t="str">
        <f t="shared" si="520"/>
        <v/>
      </c>
      <c r="AJ4515" s="70" t="str">
        <f t="shared" si="521"/>
        <v>X</v>
      </c>
      <c r="AK4515" s="70" t="str" cm="1">
        <f t="array" ref="AK4515">_xlfn.IFS(AH4515&lt;&gt;"","1",AI4515&lt;&gt;"","2",AJ4515&lt;&gt;"","3")</f>
        <v>3</v>
      </c>
    </row>
    <row r="4516" spans="1:37" x14ac:dyDescent="0.25">
      <c r="A4516" t="s">
        <v>2012</v>
      </c>
      <c r="B4516" t="s">
        <v>2185</v>
      </c>
      <c r="C4516" s="67" t="str">
        <f t="shared" si="516"/>
        <v>Emilia Suzik</v>
      </c>
      <c r="D4516" s="71" t="str" cm="1">
        <f t="array" ref="D4516">_xlfn.IFS(AK4516="1",CONCATENATE(C4516,"Regional"),AK4516="2",CONCATENATE(C4516,"Sectional"),AK4516="3",CONCATENATE(C4516,COUNTIF($C$1:C4516,C4516)))</f>
        <v>Emilia Suzik1</v>
      </c>
      <c r="E4516" s="66">
        <v>45176.604166666664</v>
      </c>
      <c r="F4516" t="s">
        <v>797</v>
      </c>
      <c r="G4516" s="46">
        <v>42</v>
      </c>
      <c r="H4516" s="46">
        <v>54</v>
      </c>
      <c r="I4516" s="46">
        <v>33</v>
      </c>
      <c r="J4516" t="s">
        <v>128</v>
      </c>
      <c r="K4516" t="s">
        <v>90</v>
      </c>
      <c r="L4516" s="46">
        <v>2587</v>
      </c>
      <c r="M4516" s="46">
        <v>36</v>
      </c>
      <c r="N4516" s="46">
        <v>34.9</v>
      </c>
      <c r="O4516" s="46">
        <v>116</v>
      </c>
      <c r="P4516" s="46">
        <f t="shared" si="517"/>
        <v>1</v>
      </c>
      <c r="R4516" s="67" t="s">
        <v>3025</v>
      </c>
      <c r="S4516" s="67">
        <f>COUNTIF(Y$2:$Y$100,R4516)</f>
        <v>0</v>
      </c>
      <c r="V4516" s="67">
        <f t="shared" si="518"/>
        <v>0</v>
      </c>
      <c r="X4516"/>
      <c r="Y4516" s="67" t="str">
        <f t="shared" si="522"/>
        <v xml:space="preserve"> </v>
      </c>
      <c r="AB4516" t="s">
        <v>90</v>
      </c>
      <c r="AC4516" s="46">
        <v>2587</v>
      </c>
      <c r="AD4516" s="46">
        <v>36</v>
      </c>
      <c r="AE4516" s="46">
        <v>34.9</v>
      </c>
      <c r="AF4516" s="46">
        <v>116</v>
      </c>
      <c r="AH4516" s="70" t="str">
        <f t="shared" si="519"/>
        <v/>
      </c>
      <c r="AI4516" s="70" t="str">
        <f t="shared" si="520"/>
        <v/>
      </c>
      <c r="AJ4516" s="70" t="str">
        <f t="shared" si="521"/>
        <v>X</v>
      </c>
      <c r="AK4516" s="70" t="str" cm="1">
        <f t="array" ref="AK4516">_xlfn.IFS(AH4516&lt;&gt;"","1",AI4516&lt;&gt;"","2",AJ4516&lt;&gt;"","3")</f>
        <v>3</v>
      </c>
    </row>
    <row r="4517" spans="1:37" x14ac:dyDescent="0.25">
      <c r="A4517" t="s">
        <v>352</v>
      </c>
      <c r="B4517" t="s">
        <v>561</v>
      </c>
      <c r="C4517" s="67" t="str">
        <f t="shared" si="516"/>
        <v>Maddie Reed</v>
      </c>
      <c r="D4517" s="71" t="str" cm="1">
        <f t="array" ref="D4517">_xlfn.IFS(AK4517="1",CONCATENATE(C4517,"Regional"),AK4517="2",CONCATENATE(C4517,"Sectional"),AK4517="3",CONCATENATE(C4517,COUNTIF($C$1:C4517,C4517)))</f>
        <v>Maddie Reed7</v>
      </c>
      <c r="E4517" s="66">
        <v>45176.604166666664</v>
      </c>
      <c r="F4517" t="s">
        <v>797</v>
      </c>
      <c r="G4517" s="46">
        <v>42</v>
      </c>
      <c r="H4517" s="46">
        <v>55</v>
      </c>
      <c r="I4517" s="46">
        <v>35</v>
      </c>
      <c r="J4517" t="s">
        <v>128</v>
      </c>
      <c r="K4517" t="s">
        <v>90</v>
      </c>
      <c r="L4517" s="46">
        <v>2587</v>
      </c>
      <c r="M4517" s="46">
        <v>36</v>
      </c>
      <c r="N4517" s="46">
        <v>34.9</v>
      </c>
      <c r="O4517" s="46">
        <v>116</v>
      </c>
      <c r="P4517" s="46">
        <f t="shared" si="517"/>
        <v>1</v>
      </c>
      <c r="R4517" s="67" t="s">
        <v>1381</v>
      </c>
      <c r="S4517" s="67">
        <f>COUNTIF(Y$2:$Y$100,R4517)</f>
        <v>0</v>
      </c>
      <c r="V4517" s="67">
        <f t="shared" si="518"/>
        <v>0</v>
      </c>
      <c r="X4517"/>
      <c r="Y4517" s="67" t="str">
        <f t="shared" si="522"/>
        <v xml:space="preserve"> </v>
      </c>
      <c r="AB4517" t="s">
        <v>90</v>
      </c>
      <c r="AC4517" s="46">
        <v>2587</v>
      </c>
      <c r="AD4517" s="46">
        <v>36</v>
      </c>
      <c r="AE4517" s="46">
        <v>34.9</v>
      </c>
      <c r="AF4517" s="46">
        <v>116</v>
      </c>
      <c r="AH4517" s="70" t="str">
        <f t="shared" si="519"/>
        <v/>
      </c>
      <c r="AI4517" s="70" t="str">
        <f t="shared" si="520"/>
        <v/>
      </c>
      <c r="AJ4517" s="70" t="str">
        <f t="shared" si="521"/>
        <v>X</v>
      </c>
      <c r="AK4517" s="70" t="str" cm="1">
        <f t="array" ref="AK4517">_xlfn.IFS(AH4517&lt;&gt;"","1",AI4517&lt;&gt;"","2",AJ4517&lt;&gt;"","3")</f>
        <v>3</v>
      </c>
    </row>
    <row r="4518" spans="1:37" x14ac:dyDescent="0.25">
      <c r="A4518" t="s">
        <v>2011</v>
      </c>
      <c r="B4518" t="s">
        <v>187</v>
      </c>
      <c r="C4518" s="67" t="str">
        <f t="shared" si="516"/>
        <v>Ava Mauhar</v>
      </c>
      <c r="D4518" s="71" t="str" cm="1">
        <f t="array" ref="D4518">_xlfn.IFS(AK4518="1",CONCATENATE(C4518,"Regional"),AK4518="2",CONCATENATE(C4518,"Sectional"),AK4518="3",CONCATENATE(C4518,COUNTIF($C$1:C4518,C4518)))</f>
        <v>Ava Mauhar3</v>
      </c>
      <c r="E4518" s="66">
        <v>45176.604166666664</v>
      </c>
      <c r="F4518" t="s">
        <v>797</v>
      </c>
      <c r="G4518" s="46">
        <v>42</v>
      </c>
      <c r="H4518" s="46">
        <v>55</v>
      </c>
      <c r="I4518" s="46">
        <v>35</v>
      </c>
      <c r="J4518" t="s">
        <v>128</v>
      </c>
      <c r="K4518" t="s">
        <v>90</v>
      </c>
      <c r="L4518" s="46">
        <v>2587</v>
      </c>
      <c r="M4518" s="46">
        <v>36</v>
      </c>
      <c r="N4518" s="46">
        <v>34.9</v>
      </c>
      <c r="O4518" s="46">
        <v>116</v>
      </c>
      <c r="P4518" s="46">
        <f t="shared" si="517"/>
        <v>1</v>
      </c>
      <c r="R4518" s="67" t="s">
        <v>3024</v>
      </c>
      <c r="S4518" s="67">
        <f>COUNTIF(Y$2:$Y$100,R4518)</f>
        <v>0</v>
      </c>
      <c r="V4518" s="67">
        <f t="shared" si="518"/>
        <v>0</v>
      </c>
      <c r="X4518"/>
      <c r="Y4518" s="67" t="str">
        <f t="shared" si="522"/>
        <v xml:space="preserve"> </v>
      </c>
      <c r="AB4518" t="s">
        <v>90</v>
      </c>
      <c r="AC4518" s="46">
        <v>2587</v>
      </c>
      <c r="AD4518" s="46">
        <v>36</v>
      </c>
      <c r="AE4518" s="46">
        <v>34.9</v>
      </c>
      <c r="AF4518" s="46">
        <v>116</v>
      </c>
      <c r="AH4518" s="70" t="str">
        <f t="shared" si="519"/>
        <v/>
      </c>
      <c r="AI4518" s="70" t="str">
        <f t="shared" si="520"/>
        <v/>
      </c>
      <c r="AJ4518" s="70" t="str">
        <f t="shared" si="521"/>
        <v>X</v>
      </c>
      <c r="AK4518" s="70" t="str" cm="1">
        <f t="array" ref="AK4518">_xlfn.IFS(AH4518&lt;&gt;"","1",AI4518&lt;&gt;"","2",AJ4518&lt;&gt;"","3")</f>
        <v>3</v>
      </c>
    </row>
    <row r="4519" spans="1:37" x14ac:dyDescent="0.25">
      <c r="A4519" t="s">
        <v>227</v>
      </c>
      <c r="B4519" t="s">
        <v>784</v>
      </c>
      <c r="C4519" s="67" t="str">
        <f t="shared" si="516"/>
        <v>Alexia Christiansen</v>
      </c>
      <c r="D4519" s="71" t="str" cm="1">
        <f t="array" ref="D4519">_xlfn.IFS(AK4519="1",CONCATENATE(C4519,"Regional"),AK4519="2",CONCATENATE(C4519,"Sectional"),AK4519="3",CONCATENATE(C4519,COUNTIF($C$1:C4519,C4519)))</f>
        <v>Alexia Christiansen1</v>
      </c>
      <c r="E4519" s="66">
        <v>45176.604166666664</v>
      </c>
      <c r="F4519" t="s">
        <v>797</v>
      </c>
      <c r="G4519" s="46">
        <v>42</v>
      </c>
      <c r="H4519" s="46">
        <v>56</v>
      </c>
      <c r="I4519" s="46">
        <v>37</v>
      </c>
      <c r="J4519" t="s">
        <v>128</v>
      </c>
      <c r="K4519" t="s">
        <v>90</v>
      </c>
      <c r="L4519" s="46">
        <v>2587</v>
      </c>
      <c r="M4519" s="46">
        <v>36</v>
      </c>
      <c r="N4519" s="46">
        <v>34.9</v>
      </c>
      <c r="O4519" s="46">
        <v>116</v>
      </c>
      <c r="P4519" s="46">
        <f t="shared" si="517"/>
        <v>1</v>
      </c>
      <c r="R4519" s="67" t="s">
        <v>1365</v>
      </c>
      <c r="S4519" s="67">
        <f>COUNTIF(Y$2:$Y$100,R4519)</f>
        <v>0</v>
      </c>
      <c r="V4519" s="67">
        <f t="shared" si="518"/>
        <v>0</v>
      </c>
      <c r="X4519"/>
      <c r="Y4519" s="67" t="str">
        <f t="shared" si="522"/>
        <v xml:space="preserve"> </v>
      </c>
      <c r="AB4519" t="s">
        <v>90</v>
      </c>
      <c r="AC4519" s="46">
        <v>2587</v>
      </c>
      <c r="AD4519" s="46">
        <v>36</v>
      </c>
      <c r="AE4519" s="46">
        <v>34.9</v>
      </c>
      <c r="AF4519" s="46">
        <v>116</v>
      </c>
      <c r="AH4519" s="70" t="str">
        <f t="shared" si="519"/>
        <v/>
      </c>
      <c r="AI4519" s="70" t="str">
        <f t="shared" si="520"/>
        <v/>
      </c>
      <c r="AJ4519" s="70" t="str">
        <f t="shared" si="521"/>
        <v>X</v>
      </c>
      <c r="AK4519" s="70" t="str" cm="1">
        <f t="array" ref="AK4519">_xlfn.IFS(AH4519&lt;&gt;"","1",AI4519&lt;&gt;"","2",AJ4519&lt;&gt;"","3")</f>
        <v>3</v>
      </c>
    </row>
    <row r="4520" spans="1:37" x14ac:dyDescent="0.25">
      <c r="A4520" t="s">
        <v>685</v>
      </c>
      <c r="B4520" t="s">
        <v>570</v>
      </c>
      <c r="C4520" s="67" t="str">
        <f t="shared" si="516"/>
        <v>Sydney Quella</v>
      </c>
      <c r="D4520" s="71" t="str" cm="1">
        <f t="array" ref="D4520">_xlfn.IFS(AK4520="1",CONCATENATE(C4520,"Regional"),AK4520="2",CONCATENATE(C4520,"Sectional"),AK4520="3",CONCATENATE(C4520,COUNTIF($C$1:C4520,C4520)))</f>
        <v>Sydney Quella4</v>
      </c>
      <c r="E4520" s="66">
        <v>45176.604166666664</v>
      </c>
      <c r="F4520" t="s">
        <v>797</v>
      </c>
      <c r="G4520" s="46">
        <v>42</v>
      </c>
      <c r="H4520" s="46">
        <v>56</v>
      </c>
      <c r="I4520" s="46">
        <v>37</v>
      </c>
      <c r="J4520" t="s">
        <v>128</v>
      </c>
      <c r="K4520" t="s">
        <v>90</v>
      </c>
      <c r="L4520" s="46">
        <v>2587</v>
      </c>
      <c r="M4520" s="46">
        <v>36</v>
      </c>
      <c r="N4520" s="46">
        <v>34.9</v>
      </c>
      <c r="O4520" s="46">
        <v>116</v>
      </c>
      <c r="P4520" s="46">
        <f t="shared" si="517"/>
        <v>1</v>
      </c>
      <c r="R4520" s="67" t="s">
        <v>1362</v>
      </c>
      <c r="S4520" s="67">
        <f>COUNTIF(Y$2:$Y$100,R4520)</f>
        <v>0</v>
      </c>
      <c r="V4520" s="67">
        <f t="shared" si="518"/>
        <v>0</v>
      </c>
      <c r="X4520"/>
      <c r="Y4520" s="67" t="str">
        <f t="shared" si="522"/>
        <v xml:space="preserve"> </v>
      </c>
      <c r="AB4520" t="s">
        <v>90</v>
      </c>
      <c r="AC4520" s="46">
        <v>2587</v>
      </c>
      <c r="AD4520" s="46">
        <v>36</v>
      </c>
      <c r="AE4520" s="46">
        <v>34.9</v>
      </c>
      <c r="AF4520" s="46">
        <v>116</v>
      </c>
      <c r="AH4520" s="70" t="str">
        <f t="shared" si="519"/>
        <v/>
      </c>
      <c r="AI4520" s="70" t="str">
        <f t="shared" si="520"/>
        <v/>
      </c>
      <c r="AJ4520" s="70" t="str">
        <f t="shared" si="521"/>
        <v>X</v>
      </c>
      <c r="AK4520" s="70" t="str" cm="1">
        <f t="array" ref="AK4520">_xlfn.IFS(AH4520&lt;&gt;"","1",AI4520&lt;&gt;"","2",AJ4520&lt;&gt;"","3")</f>
        <v>3</v>
      </c>
    </row>
    <row r="4521" spans="1:37" x14ac:dyDescent="0.25">
      <c r="A4521" t="s">
        <v>229</v>
      </c>
      <c r="B4521" t="s">
        <v>2010</v>
      </c>
      <c r="C4521" s="67" t="str">
        <f t="shared" si="516"/>
        <v>Ciara Clark</v>
      </c>
      <c r="D4521" s="71" t="str" cm="1">
        <f t="array" ref="D4521">_xlfn.IFS(AK4521="1",CONCATENATE(C4521,"Regional"),AK4521="2",CONCATENATE(C4521,"Sectional"),AK4521="3",CONCATENATE(C4521,COUNTIF($C$1:C4521,C4521)))</f>
        <v>Ciara Clark6</v>
      </c>
      <c r="E4521" s="66">
        <v>45176.604166666664</v>
      </c>
      <c r="F4521" t="s">
        <v>797</v>
      </c>
      <c r="G4521" s="46">
        <v>42</v>
      </c>
      <c r="H4521" s="46">
        <v>57</v>
      </c>
      <c r="I4521" s="46">
        <v>39</v>
      </c>
      <c r="J4521" t="s">
        <v>128</v>
      </c>
      <c r="K4521" t="s">
        <v>90</v>
      </c>
      <c r="L4521" s="46">
        <v>2587</v>
      </c>
      <c r="M4521" s="46">
        <v>36</v>
      </c>
      <c r="N4521" s="46">
        <v>34.9</v>
      </c>
      <c r="O4521" s="46">
        <v>116</v>
      </c>
      <c r="P4521" s="46">
        <f t="shared" si="517"/>
        <v>1</v>
      </c>
      <c r="R4521" s="67" t="s">
        <v>3023</v>
      </c>
      <c r="S4521" s="67">
        <f>COUNTIF(Y$2:$Y$100,R4521)</f>
        <v>0</v>
      </c>
      <c r="V4521" s="67">
        <f t="shared" si="518"/>
        <v>0</v>
      </c>
      <c r="X4521"/>
      <c r="Y4521" s="67" t="str">
        <f t="shared" si="522"/>
        <v xml:space="preserve"> </v>
      </c>
      <c r="AB4521" t="s">
        <v>90</v>
      </c>
      <c r="AC4521" s="46">
        <v>2587</v>
      </c>
      <c r="AD4521" s="46">
        <v>36</v>
      </c>
      <c r="AE4521" s="46">
        <v>34.9</v>
      </c>
      <c r="AF4521" s="46">
        <v>116</v>
      </c>
      <c r="AH4521" s="70" t="str">
        <f t="shared" si="519"/>
        <v/>
      </c>
      <c r="AI4521" s="70" t="str">
        <f t="shared" si="520"/>
        <v/>
      </c>
      <c r="AJ4521" s="70" t="str">
        <f t="shared" si="521"/>
        <v>X</v>
      </c>
      <c r="AK4521" s="70" t="str" cm="1">
        <f t="array" ref="AK4521">_xlfn.IFS(AH4521&lt;&gt;"","1",AI4521&lt;&gt;"","2",AJ4521&lt;&gt;"","3")</f>
        <v>3</v>
      </c>
    </row>
    <row r="4522" spans="1:37" x14ac:dyDescent="0.25">
      <c r="A4522" t="s">
        <v>1940</v>
      </c>
      <c r="B4522" t="s">
        <v>401</v>
      </c>
      <c r="C4522" s="67" t="str">
        <f t="shared" si="516"/>
        <v>Hannah Okel</v>
      </c>
      <c r="D4522" s="71" t="str" cm="1">
        <f t="array" ref="D4522">_xlfn.IFS(AK4522="1",CONCATENATE(C4522,"Regional"),AK4522="2",CONCATENATE(C4522,"Sectional"),AK4522="3",CONCATENATE(C4522,COUNTIF($C$1:C4522,C4522)))</f>
        <v>Hannah Okel8</v>
      </c>
      <c r="E4522" s="66">
        <v>45176.604166666664</v>
      </c>
      <c r="F4522" t="s">
        <v>797</v>
      </c>
      <c r="G4522" s="46">
        <v>42</v>
      </c>
      <c r="H4522" s="46">
        <v>58</v>
      </c>
      <c r="I4522" s="46">
        <v>40</v>
      </c>
      <c r="J4522" t="s">
        <v>128</v>
      </c>
      <c r="K4522" t="s">
        <v>90</v>
      </c>
      <c r="L4522" s="46">
        <v>2587</v>
      </c>
      <c r="M4522" s="46">
        <v>36</v>
      </c>
      <c r="N4522" s="46">
        <v>34.9</v>
      </c>
      <c r="O4522" s="46">
        <v>116</v>
      </c>
      <c r="P4522" s="46">
        <f t="shared" si="517"/>
        <v>1</v>
      </c>
      <c r="R4522" s="67" t="s">
        <v>2957</v>
      </c>
      <c r="S4522" s="67">
        <f>COUNTIF(Y$2:$Y$100,R4522)</f>
        <v>0</v>
      </c>
      <c r="V4522" s="67">
        <f t="shared" si="518"/>
        <v>0</v>
      </c>
      <c r="X4522"/>
      <c r="Y4522" s="67" t="str">
        <f t="shared" si="522"/>
        <v xml:space="preserve"> </v>
      </c>
      <c r="AB4522" t="s">
        <v>90</v>
      </c>
      <c r="AC4522" s="46">
        <v>2587</v>
      </c>
      <c r="AD4522" s="46">
        <v>36</v>
      </c>
      <c r="AE4522" s="46">
        <v>34.9</v>
      </c>
      <c r="AF4522" s="46">
        <v>116</v>
      </c>
      <c r="AH4522" s="70" t="str">
        <f t="shared" si="519"/>
        <v/>
      </c>
      <c r="AI4522" s="70" t="str">
        <f t="shared" si="520"/>
        <v/>
      </c>
      <c r="AJ4522" s="70" t="str">
        <f t="shared" si="521"/>
        <v>X</v>
      </c>
      <c r="AK4522" s="70" t="str" cm="1">
        <f t="array" ref="AK4522">_xlfn.IFS(AH4522&lt;&gt;"","1",AI4522&lt;&gt;"","2",AJ4522&lt;&gt;"","3")</f>
        <v>3</v>
      </c>
    </row>
    <row r="4523" spans="1:37" x14ac:dyDescent="0.25">
      <c r="A4523" t="s">
        <v>794</v>
      </c>
      <c r="B4523" t="s">
        <v>795</v>
      </c>
      <c r="C4523" s="67" t="str">
        <f t="shared" si="516"/>
        <v>MaryGrace Schlifske</v>
      </c>
      <c r="D4523" s="71" t="str" cm="1">
        <f t="array" ref="D4523">_xlfn.IFS(AK4523="1",CONCATENATE(C4523,"Regional"),AK4523="2",CONCATENATE(C4523,"Sectional"),AK4523="3",CONCATENATE(C4523,COUNTIF($C$1:C4523,C4523)))</f>
        <v>MaryGrace Schlifske5</v>
      </c>
      <c r="E4523" s="66">
        <v>45176.604166666664</v>
      </c>
      <c r="F4523" t="s">
        <v>797</v>
      </c>
      <c r="G4523" s="46">
        <v>42</v>
      </c>
      <c r="H4523" s="46">
        <v>61</v>
      </c>
      <c r="I4523" s="46">
        <v>41</v>
      </c>
      <c r="J4523" t="s">
        <v>128</v>
      </c>
      <c r="K4523" t="s">
        <v>90</v>
      </c>
      <c r="L4523" s="46">
        <v>2587</v>
      </c>
      <c r="M4523" s="46">
        <v>36</v>
      </c>
      <c r="N4523" s="46">
        <v>34.9</v>
      </c>
      <c r="O4523" s="46">
        <v>116</v>
      </c>
      <c r="P4523" s="46">
        <f t="shared" si="517"/>
        <v>1</v>
      </c>
      <c r="R4523" s="67" t="s">
        <v>1374</v>
      </c>
      <c r="S4523" s="67">
        <f>COUNTIF(Y$2:$Y$100,R4523)</f>
        <v>0</v>
      </c>
      <c r="V4523" s="67">
        <f t="shared" si="518"/>
        <v>0</v>
      </c>
      <c r="X4523"/>
      <c r="Y4523" s="67" t="str">
        <f t="shared" si="522"/>
        <v xml:space="preserve"> </v>
      </c>
      <c r="AB4523" t="s">
        <v>90</v>
      </c>
      <c r="AC4523" s="46">
        <v>2587</v>
      </c>
      <c r="AD4523" s="46">
        <v>36</v>
      </c>
      <c r="AE4523" s="46">
        <v>34.9</v>
      </c>
      <c r="AF4523" s="46">
        <v>116</v>
      </c>
      <c r="AH4523" s="70" t="str">
        <f t="shared" si="519"/>
        <v/>
      </c>
      <c r="AI4523" s="70" t="str">
        <f t="shared" si="520"/>
        <v/>
      </c>
      <c r="AJ4523" s="70" t="str">
        <f t="shared" si="521"/>
        <v>X</v>
      </c>
      <c r="AK4523" s="70" t="str" cm="1">
        <f t="array" ref="AK4523">_xlfn.IFS(AH4523&lt;&gt;"","1",AI4523&lt;&gt;"","2",AJ4523&lt;&gt;"","3")</f>
        <v>3</v>
      </c>
    </row>
    <row r="4524" spans="1:37" x14ac:dyDescent="0.25">
      <c r="A4524" t="s">
        <v>275</v>
      </c>
      <c r="B4524" t="s">
        <v>441</v>
      </c>
      <c r="C4524" s="67" t="str">
        <f t="shared" si="516"/>
        <v>Madison Johnson</v>
      </c>
      <c r="D4524" s="71" t="str" cm="1">
        <f t="array" ref="D4524">_xlfn.IFS(AK4524="1",CONCATENATE(C4524,"Regional"),AK4524="2",CONCATENATE(C4524,"Sectional"),AK4524="3",CONCATENATE(C4524,COUNTIF($C$1:C4524,C4524)))</f>
        <v>Madison Johnson6</v>
      </c>
      <c r="E4524" s="66">
        <v>45176.604166666664</v>
      </c>
      <c r="F4524" t="s">
        <v>797</v>
      </c>
      <c r="G4524" s="46">
        <v>42</v>
      </c>
      <c r="H4524" s="46">
        <v>67</v>
      </c>
      <c r="I4524" s="46">
        <v>42</v>
      </c>
      <c r="J4524" t="s">
        <v>128</v>
      </c>
      <c r="K4524" t="s">
        <v>90</v>
      </c>
      <c r="L4524" s="46">
        <v>2587</v>
      </c>
      <c r="M4524" s="46">
        <v>36</v>
      </c>
      <c r="N4524" s="46">
        <v>34.9</v>
      </c>
      <c r="O4524" s="46">
        <v>116</v>
      </c>
      <c r="P4524" s="46">
        <f t="shared" si="517"/>
        <v>1</v>
      </c>
      <c r="R4524" s="67" t="s">
        <v>2956</v>
      </c>
      <c r="S4524" s="67">
        <f>COUNTIF(Y$2:$Y$100,R4524)</f>
        <v>0</v>
      </c>
      <c r="V4524" s="67">
        <f t="shared" si="518"/>
        <v>0</v>
      </c>
      <c r="X4524"/>
      <c r="Y4524" s="67" t="str">
        <f t="shared" si="522"/>
        <v xml:space="preserve"> </v>
      </c>
      <c r="AB4524" t="s">
        <v>90</v>
      </c>
      <c r="AC4524" s="46">
        <v>2587</v>
      </c>
      <c r="AD4524" s="46">
        <v>36</v>
      </c>
      <c r="AE4524" s="46">
        <v>34.9</v>
      </c>
      <c r="AF4524" s="46">
        <v>116</v>
      </c>
      <c r="AH4524" s="70" t="str">
        <f t="shared" si="519"/>
        <v/>
      </c>
      <c r="AI4524" s="70" t="str">
        <f t="shared" si="520"/>
        <v/>
      </c>
      <c r="AJ4524" s="70" t="str">
        <f t="shared" si="521"/>
        <v>X</v>
      </c>
      <c r="AK4524" s="70" t="str" cm="1">
        <f t="array" ref="AK4524">_xlfn.IFS(AH4524&lt;&gt;"","1",AI4524&lt;&gt;"","2",AJ4524&lt;&gt;"","3")</f>
        <v>3</v>
      </c>
    </row>
    <row r="4525" spans="1:37" x14ac:dyDescent="0.25">
      <c r="A4525" t="s">
        <v>3384</v>
      </c>
      <c r="B4525" t="s">
        <v>2053</v>
      </c>
      <c r="C4525" s="67" t="str">
        <f t="shared" si="516"/>
        <v>Lindsey Kroening</v>
      </c>
      <c r="D4525" s="71" t="str" cm="1">
        <f t="array" ref="D4525">_xlfn.IFS(AK4525="1",CONCATENATE(C4525,"Regional"),AK4525="2",CONCATENATE(C4525,"Sectional"),AK4525="3",CONCATENATE(C4525,COUNTIF($C$1:C4525,C4525)))</f>
        <v>Lindsey Kroening8</v>
      </c>
      <c r="E4525" s="66">
        <v>45176.604166666664</v>
      </c>
      <c r="F4525" t="s">
        <v>2614</v>
      </c>
      <c r="G4525" s="46">
        <v>46</v>
      </c>
      <c r="H4525" s="46">
        <v>39</v>
      </c>
      <c r="I4525" s="46">
        <v>1</v>
      </c>
      <c r="J4525" t="s">
        <v>2601</v>
      </c>
      <c r="K4525" t="s">
        <v>90</v>
      </c>
      <c r="L4525" s="46">
        <v>2663</v>
      </c>
      <c r="M4525" s="46">
        <v>36</v>
      </c>
      <c r="N4525" s="46">
        <v>35.1</v>
      </c>
      <c r="O4525" s="46">
        <v>118</v>
      </c>
      <c r="P4525" s="46">
        <f t="shared" si="517"/>
        <v>1</v>
      </c>
      <c r="R4525" s="67" t="s">
        <v>3477</v>
      </c>
      <c r="S4525" s="67">
        <f>COUNTIF(Y$2:$Y$100,R4525)</f>
        <v>0</v>
      </c>
      <c r="V4525" s="67">
        <f t="shared" si="518"/>
        <v>0</v>
      </c>
      <c r="X4525"/>
      <c r="Y4525" s="67" t="str">
        <f t="shared" si="522"/>
        <v xml:space="preserve"> </v>
      </c>
      <c r="AB4525" t="s">
        <v>90</v>
      </c>
      <c r="AC4525" s="46">
        <v>2663</v>
      </c>
      <c r="AD4525" s="46">
        <v>36</v>
      </c>
      <c r="AE4525" s="46">
        <v>35.1</v>
      </c>
      <c r="AF4525" s="46">
        <v>118</v>
      </c>
      <c r="AH4525" s="70" t="str">
        <f t="shared" si="519"/>
        <v/>
      </c>
      <c r="AI4525" s="70" t="str">
        <f t="shared" si="520"/>
        <v/>
      </c>
      <c r="AJ4525" s="70" t="str">
        <f t="shared" si="521"/>
        <v>X</v>
      </c>
      <c r="AK4525" s="70" t="str" cm="1">
        <f t="array" ref="AK4525">_xlfn.IFS(AH4525&lt;&gt;"","1",AI4525&lt;&gt;"","2",AJ4525&lt;&gt;"","3")</f>
        <v>3</v>
      </c>
    </row>
    <row r="4526" spans="1:37" x14ac:dyDescent="0.25">
      <c r="A4526" t="s">
        <v>1934</v>
      </c>
      <c r="B4526" t="s">
        <v>1935</v>
      </c>
      <c r="C4526" s="67" t="str">
        <f t="shared" si="516"/>
        <v>Rita Kuepper</v>
      </c>
      <c r="D4526" s="71" t="str" cm="1">
        <f t="array" ref="D4526">_xlfn.IFS(AK4526="1",CONCATENATE(C4526,"Regional"),AK4526="2",CONCATENATE(C4526,"Sectional"),AK4526="3",CONCATENATE(C4526,COUNTIF($C$1:C4526,C4526)))</f>
        <v>Rita Kuepper10</v>
      </c>
      <c r="E4526" s="66">
        <v>45176.604166666664</v>
      </c>
      <c r="F4526" t="s">
        <v>2614</v>
      </c>
      <c r="G4526" s="46">
        <v>46</v>
      </c>
      <c r="H4526" s="46">
        <v>39</v>
      </c>
      <c r="I4526" s="46">
        <v>1</v>
      </c>
      <c r="J4526" t="s">
        <v>2601</v>
      </c>
      <c r="K4526" t="s">
        <v>90</v>
      </c>
      <c r="L4526" s="46">
        <v>2663</v>
      </c>
      <c r="M4526" s="46">
        <v>36</v>
      </c>
      <c r="N4526" s="46">
        <v>35.1</v>
      </c>
      <c r="O4526" s="46">
        <v>118</v>
      </c>
      <c r="P4526" s="46">
        <f t="shared" si="517"/>
        <v>1</v>
      </c>
      <c r="R4526" s="67" t="s">
        <v>2951</v>
      </c>
      <c r="S4526" s="67">
        <f>COUNTIF(Y$2:$Y$100,R4526)</f>
        <v>0</v>
      </c>
      <c r="V4526" s="67">
        <f t="shared" si="518"/>
        <v>0</v>
      </c>
      <c r="X4526"/>
      <c r="Y4526" s="67" t="str">
        <f t="shared" si="522"/>
        <v xml:space="preserve"> </v>
      </c>
      <c r="AB4526" t="s">
        <v>90</v>
      </c>
      <c r="AC4526" s="46">
        <v>2663</v>
      </c>
      <c r="AD4526" s="46">
        <v>36</v>
      </c>
      <c r="AE4526" s="46">
        <v>35.1</v>
      </c>
      <c r="AF4526" s="46">
        <v>118</v>
      </c>
      <c r="AH4526" s="70" t="str">
        <f t="shared" si="519"/>
        <v/>
      </c>
      <c r="AI4526" s="70" t="str">
        <f t="shared" si="520"/>
        <v/>
      </c>
      <c r="AJ4526" s="70" t="str">
        <f t="shared" si="521"/>
        <v>X</v>
      </c>
      <c r="AK4526" s="70" t="str" cm="1">
        <f t="array" ref="AK4526">_xlfn.IFS(AH4526&lt;&gt;"","1",AI4526&lt;&gt;"","2",AJ4526&lt;&gt;"","3")</f>
        <v>3</v>
      </c>
    </row>
    <row r="4527" spans="1:37" x14ac:dyDescent="0.25">
      <c r="A4527" t="s">
        <v>3407</v>
      </c>
      <c r="B4527" t="s">
        <v>773</v>
      </c>
      <c r="C4527" s="67" t="str">
        <f t="shared" si="516"/>
        <v>Ashley Greenhill</v>
      </c>
      <c r="D4527" s="71" t="str" cm="1">
        <f t="array" ref="D4527">_xlfn.IFS(AK4527="1",CONCATENATE(C4527,"Regional"),AK4527="2",CONCATENATE(C4527,"Sectional"),AK4527="3",CONCATENATE(C4527,COUNTIF($C$1:C4527,C4527)))</f>
        <v>Ashley Greenhill8</v>
      </c>
      <c r="E4527" s="66">
        <v>45176.604166666664</v>
      </c>
      <c r="F4527" t="s">
        <v>2614</v>
      </c>
      <c r="G4527" s="46">
        <v>46</v>
      </c>
      <c r="H4527" s="46">
        <v>40</v>
      </c>
      <c r="I4527" s="46">
        <v>3</v>
      </c>
      <c r="J4527" t="s">
        <v>2601</v>
      </c>
      <c r="K4527" t="s">
        <v>90</v>
      </c>
      <c r="L4527" s="46">
        <v>2663</v>
      </c>
      <c r="M4527" s="46">
        <v>36</v>
      </c>
      <c r="N4527" s="46">
        <v>35.1</v>
      </c>
      <c r="O4527" s="46">
        <v>118</v>
      </c>
      <c r="P4527" s="46">
        <f t="shared" si="517"/>
        <v>1</v>
      </c>
      <c r="R4527" s="67" t="s">
        <v>3550</v>
      </c>
      <c r="S4527" s="67">
        <f>COUNTIF(Y$2:$Y$100,R4527)</f>
        <v>0</v>
      </c>
      <c r="V4527" s="67">
        <f t="shared" si="518"/>
        <v>0</v>
      </c>
      <c r="X4527"/>
      <c r="Y4527" s="67" t="str">
        <f t="shared" si="522"/>
        <v xml:space="preserve"> </v>
      </c>
      <c r="AB4527" t="s">
        <v>90</v>
      </c>
      <c r="AC4527" s="46">
        <v>2663</v>
      </c>
      <c r="AD4527" s="46">
        <v>36</v>
      </c>
      <c r="AE4527" s="46">
        <v>35.1</v>
      </c>
      <c r="AF4527" s="46">
        <v>118</v>
      </c>
      <c r="AH4527" s="70" t="str">
        <f t="shared" si="519"/>
        <v/>
      </c>
      <c r="AI4527" s="70" t="str">
        <f t="shared" si="520"/>
        <v/>
      </c>
      <c r="AJ4527" s="70" t="str">
        <f t="shared" si="521"/>
        <v>X</v>
      </c>
      <c r="AK4527" s="70" t="str" cm="1">
        <f t="array" ref="AK4527">_xlfn.IFS(AH4527&lt;&gt;"","1",AI4527&lt;&gt;"","2",AJ4527&lt;&gt;"","3")</f>
        <v>3</v>
      </c>
    </row>
    <row r="4528" spans="1:37" x14ac:dyDescent="0.25">
      <c r="A4528" t="s">
        <v>719</v>
      </c>
      <c r="B4528" t="s">
        <v>441</v>
      </c>
      <c r="C4528" s="67" t="str">
        <f t="shared" si="516"/>
        <v>Madison Engebose</v>
      </c>
      <c r="D4528" s="71" t="str" cm="1">
        <f t="array" ref="D4528">_xlfn.IFS(AK4528="1",CONCATENATE(C4528,"Regional"),AK4528="2",CONCATENATE(C4528,"Sectional"),AK4528="3",CONCATENATE(C4528,COUNTIF($C$1:C4528,C4528)))</f>
        <v>Madison Engebose8</v>
      </c>
      <c r="E4528" s="66">
        <v>45176.604166666664</v>
      </c>
      <c r="F4528" t="s">
        <v>2614</v>
      </c>
      <c r="G4528" s="46">
        <v>46</v>
      </c>
      <c r="H4528" s="46">
        <v>40</v>
      </c>
      <c r="I4528" s="46">
        <v>3</v>
      </c>
      <c r="J4528" t="s">
        <v>2601</v>
      </c>
      <c r="K4528" t="s">
        <v>90</v>
      </c>
      <c r="L4528" s="46">
        <v>2663</v>
      </c>
      <c r="M4528" s="46">
        <v>36</v>
      </c>
      <c r="N4528" s="46">
        <v>35.1</v>
      </c>
      <c r="O4528" s="46">
        <v>118</v>
      </c>
      <c r="P4528" s="46">
        <f t="shared" si="517"/>
        <v>1</v>
      </c>
      <c r="R4528" s="67" t="s">
        <v>1316</v>
      </c>
      <c r="S4528" s="67">
        <f>COUNTIF(Y$2:$Y$100,R4528)</f>
        <v>0</v>
      </c>
      <c r="V4528" s="67">
        <f t="shared" si="518"/>
        <v>0</v>
      </c>
      <c r="X4528"/>
      <c r="Y4528" s="67" t="str">
        <f t="shared" si="522"/>
        <v xml:space="preserve"> </v>
      </c>
      <c r="AB4528" t="s">
        <v>90</v>
      </c>
      <c r="AC4528" s="46">
        <v>2663</v>
      </c>
      <c r="AD4528" s="46">
        <v>36</v>
      </c>
      <c r="AE4528" s="46">
        <v>35.1</v>
      </c>
      <c r="AF4528" s="46">
        <v>118</v>
      </c>
      <c r="AH4528" s="70" t="str">
        <f t="shared" si="519"/>
        <v/>
      </c>
      <c r="AI4528" s="70" t="str">
        <f t="shared" si="520"/>
        <v/>
      </c>
      <c r="AJ4528" s="70" t="str">
        <f t="shared" si="521"/>
        <v>X</v>
      </c>
      <c r="AK4528" s="70" t="str" cm="1">
        <f t="array" ref="AK4528">_xlfn.IFS(AH4528&lt;&gt;"","1",AI4528&lt;&gt;"","2",AJ4528&lt;&gt;"","3")</f>
        <v>3</v>
      </c>
    </row>
    <row r="4529" spans="1:37" x14ac:dyDescent="0.25">
      <c r="A4529" t="s">
        <v>590</v>
      </c>
      <c r="B4529" t="s">
        <v>591</v>
      </c>
      <c r="C4529" s="67" t="str">
        <f t="shared" si="516"/>
        <v>Daniella Honkamp</v>
      </c>
      <c r="D4529" s="71" t="str" cm="1">
        <f t="array" ref="D4529">_xlfn.IFS(AK4529="1",CONCATENATE(C4529,"Regional"),AK4529="2",CONCATENATE(C4529,"Sectional"),AK4529="3",CONCATENATE(C4529,COUNTIF($C$1:C4529,C4529)))</f>
        <v>Daniella Honkamp8</v>
      </c>
      <c r="E4529" s="66">
        <v>45176.604166666664</v>
      </c>
      <c r="F4529" t="s">
        <v>2614</v>
      </c>
      <c r="G4529" s="46">
        <v>46</v>
      </c>
      <c r="H4529" s="46">
        <v>42</v>
      </c>
      <c r="I4529" s="46">
        <v>5</v>
      </c>
      <c r="J4529" t="s">
        <v>2601</v>
      </c>
      <c r="K4529" t="s">
        <v>90</v>
      </c>
      <c r="L4529" s="46">
        <v>2663</v>
      </c>
      <c r="M4529" s="46">
        <v>36</v>
      </c>
      <c r="N4529" s="46">
        <v>35.1</v>
      </c>
      <c r="O4529" s="46">
        <v>118</v>
      </c>
      <c r="P4529" s="46">
        <f t="shared" si="517"/>
        <v>1</v>
      </c>
      <c r="R4529" s="67" t="s">
        <v>1238</v>
      </c>
      <c r="S4529" s="67">
        <f>COUNTIF(Y$2:$Y$100,R4529)</f>
        <v>0</v>
      </c>
      <c r="V4529" s="67">
        <f t="shared" si="518"/>
        <v>0</v>
      </c>
      <c r="X4529"/>
      <c r="Y4529" s="67" t="str">
        <f t="shared" si="522"/>
        <v xml:space="preserve"> </v>
      </c>
      <c r="AB4529" t="s">
        <v>90</v>
      </c>
      <c r="AC4529" s="46">
        <v>2663</v>
      </c>
      <c r="AD4529" s="46">
        <v>36</v>
      </c>
      <c r="AE4529" s="46">
        <v>35.1</v>
      </c>
      <c r="AF4529" s="46">
        <v>118</v>
      </c>
      <c r="AH4529" s="70" t="str">
        <f t="shared" si="519"/>
        <v/>
      </c>
      <c r="AI4529" s="70" t="str">
        <f t="shared" si="520"/>
        <v/>
      </c>
      <c r="AJ4529" s="70" t="str">
        <f t="shared" si="521"/>
        <v>X</v>
      </c>
      <c r="AK4529" s="70" t="str" cm="1">
        <f t="array" ref="AK4529">_xlfn.IFS(AH4529&lt;&gt;"","1",AI4529&lt;&gt;"","2",AJ4529&lt;&gt;"","3")</f>
        <v>3</v>
      </c>
    </row>
    <row r="4530" spans="1:37" x14ac:dyDescent="0.25">
      <c r="A4530" t="s">
        <v>898</v>
      </c>
      <c r="B4530" t="s">
        <v>459</v>
      </c>
      <c r="C4530" s="67" t="str">
        <f t="shared" si="516"/>
        <v>Addison Landy</v>
      </c>
      <c r="D4530" s="71" t="str" cm="1">
        <f t="array" ref="D4530">_xlfn.IFS(AK4530="1",CONCATENATE(C4530,"Regional"),AK4530="2",CONCATENATE(C4530,"Sectional"),AK4530="3",CONCATENATE(C4530,COUNTIF($C$1:C4530,C4530)))</f>
        <v>Addison Landy7</v>
      </c>
      <c r="E4530" s="66">
        <v>45176.604166666664</v>
      </c>
      <c r="F4530" t="s">
        <v>2614</v>
      </c>
      <c r="G4530" s="46">
        <v>46</v>
      </c>
      <c r="H4530" s="46">
        <v>44</v>
      </c>
      <c r="I4530" s="46">
        <v>6</v>
      </c>
      <c r="J4530" t="s">
        <v>2601</v>
      </c>
      <c r="K4530" t="s">
        <v>90</v>
      </c>
      <c r="L4530" s="46">
        <v>2663</v>
      </c>
      <c r="M4530" s="46">
        <v>36</v>
      </c>
      <c r="N4530" s="46">
        <v>35.1</v>
      </c>
      <c r="O4530" s="46">
        <v>118</v>
      </c>
      <c r="P4530" s="46">
        <f t="shared" si="517"/>
        <v>1</v>
      </c>
      <c r="R4530" s="67" t="s">
        <v>1438</v>
      </c>
      <c r="S4530" s="67">
        <f>COUNTIF(Y$2:$Y$100,R4530)</f>
        <v>0</v>
      </c>
      <c r="V4530" s="67">
        <f t="shared" si="518"/>
        <v>0</v>
      </c>
      <c r="X4530"/>
      <c r="Y4530" s="67" t="str">
        <f t="shared" si="522"/>
        <v xml:space="preserve"> </v>
      </c>
      <c r="AB4530" t="s">
        <v>90</v>
      </c>
      <c r="AC4530" s="46">
        <v>2663</v>
      </c>
      <c r="AD4530" s="46">
        <v>36</v>
      </c>
      <c r="AE4530" s="46">
        <v>35.1</v>
      </c>
      <c r="AF4530" s="46">
        <v>118</v>
      </c>
      <c r="AH4530" s="70" t="str">
        <f t="shared" si="519"/>
        <v/>
      </c>
      <c r="AI4530" s="70" t="str">
        <f t="shared" si="520"/>
        <v/>
      </c>
      <c r="AJ4530" s="70" t="str">
        <f t="shared" si="521"/>
        <v>X</v>
      </c>
      <c r="AK4530" s="70" t="str" cm="1">
        <f t="array" ref="AK4530">_xlfn.IFS(AH4530&lt;&gt;"","1",AI4530&lt;&gt;"","2",AJ4530&lt;&gt;"","3")</f>
        <v>3</v>
      </c>
    </row>
    <row r="4531" spans="1:37" x14ac:dyDescent="0.25">
      <c r="A4531" t="s">
        <v>595</v>
      </c>
      <c r="B4531" t="s">
        <v>313</v>
      </c>
      <c r="C4531" s="67" t="str">
        <f t="shared" si="516"/>
        <v>Avery Buchholz</v>
      </c>
      <c r="D4531" s="71" t="str" cm="1">
        <f t="array" ref="D4531">_xlfn.IFS(AK4531="1",CONCATENATE(C4531,"Regional"),AK4531="2",CONCATENATE(C4531,"Sectional"),AK4531="3",CONCATENATE(C4531,COUNTIF($C$1:C4531,C4531)))</f>
        <v>Avery Buchholz8</v>
      </c>
      <c r="E4531" s="66">
        <v>45176.604166666664</v>
      </c>
      <c r="F4531" t="s">
        <v>2614</v>
      </c>
      <c r="G4531" s="46">
        <v>46</v>
      </c>
      <c r="H4531" s="46">
        <v>45</v>
      </c>
      <c r="I4531" s="46">
        <v>7</v>
      </c>
      <c r="J4531" t="s">
        <v>2601</v>
      </c>
      <c r="K4531" t="s">
        <v>90</v>
      </c>
      <c r="L4531" s="46">
        <v>2663</v>
      </c>
      <c r="M4531" s="46">
        <v>36</v>
      </c>
      <c r="N4531" s="46">
        <v>35.1</v>
      </c>
      <c r="O4531" s="46">
        <v>118</v>
      </c>
      <c r="P4531" s="46">
        <f t="shared" si="517"/>
        <v>1</v>
      </c>
      <c r="R4531" s="67" t="s">
        <v>1241</v>
      </c>
      <c r="S4531" s="67">
        <f>COUNTIF(Y$2:$Y$100,R4531)</f>
        <v>0</v>
      </c>
      <c r="V4531" s="67">
        <f t="shared" si="518"/>
        <v>0</v>
      </c>
      <c r="X4531"/>
      <c r="Y4531" s="67" t="str">
        <f t="shared" si="522"/>
        <v xml:space="preserve"> </v>
      </c>
      <c r="AB4531" t="s">
        <v>90</v>
      </c>
      <c r="AC4531" s="46">
        <v>2663</v>
      </c>
      <c r="AD4531" s="46">
        <v>36</v>
      </c>
      <c r="AE4531" s="46">
        <v>35.1</v>
      </c>
      <c r="AF4531" s="46">
        <v>118</v>
      </c>
      <c r="AH4531" s="70" t="str">
        <f t="shared" si="519"/>
        <v/>
      </c>
      <c r="AI4531" s="70" t="str">
        <f t="shared" si="520"/>
        <v/>
      </c>
      <c r="AJ4531" s="70" t="str">
        <f t="shared" si="521"/>
        <v>X</v>
      </c>
      <c r="AK4531" s="70" t="str" cm="1">
        <f t="array" ref="AK4531">_xlfn.IFS(AH4531&lt;&gt;"","1",AI4531&lt;&gt;"","2",AJ4531&lt;&gt;"","3")</f>
        <v>3</v>
      </c>
    </row>
    <row r="4532" spans="1:37" x14ac:dyDescent="0.25">
      <c r="A4532" t="s">
        <v>1653</v>
      </c>
      <c r="B4532" t="s">
        <v>393</v>
      </c>
      <c r="C4532" s="67" t="str">
        <f t="shared" si="516"/>
        <v>Mia Tsuchihashi</v>
      </c>
      <c r="D4532" s="71" t="str" cm="1">
        <f t="array" ref="D4532">_xlfn.IFS(AK4532="1",CONCATENATE(C4532,"Regional"),AK4532="2",CONCATENATE(C4532,"Sectional"),AK4532="3",CONCATENATE(C4532,COUNTIF($C$1:C4532,C4532)))</f>
        <v>Mia Tsuchihashi10</v>
      </c>
      <c r="E4532" s="66">
        <v>45176.604166666664</v>
      </c>
      <c r="F4532" t="s">
        <v>2614</v>
      </c>
      <c r="G4532" s="46">
        <v>46</v>
      </c>
      <c r="H4532" s="46">
        <v>46</v>
      </c>
      <c r="I4532" s="46">
        <v>8</v>
      </c>
      <c r="J4532" t="s">
        <v>2601</v>
      </c>
      <c r="K4532" t="s">
        <v>90</v>
      </c>
      <c r="L4532" s="46">
        <v>2663</v>
      </c>
      <c r="M4532" s="46">
        <v>36</v>
      </c>
      <c r="N4532" s="46">
        <v>35.1</v>
      </c>
      <c r="O4532" s="46">
        <v>118</v>
      </c>
      <c r="P4532" s="46">
        <f t="shared" si="517"/>
        <v>1</v>
      </c>
      <c r="R4532" s="67" t="s">
        <v>3480</v>
      </c>
      <c r="S4532" s="67">
        <f>COUNTIF(Y$2:$Y$100,R4532)</f>
        <v>0</v>
      </c>
      <c r="V4532" s="67">
        <f t="shared" si="518"/>
        <v>0</v>
      </c>
      <c r="X4532"/>
      <c r="Y4532" s="67" t="str">
        <f t="shared" si="522"/>
        <v xml:space="preserve"> </v>
      </c>
      <c r="AB4532" t="s">
        <v>90</v>
      </c>
      <c r="AC4532" s="46">
        <v>2663</v>
      </c>
      <c r="AD4532" s="46">
        <v>36</v>
      </c>
      <c r="AE4532" s="46">
        <v>35.1</v>
      </c>
      <c r="AF4532" s="46">
        <v>118</v>
      </c>
      <c r="AH4532" s="70" t="str">
        <f t="shared" si="519"/>
        <v/>
      </c>
      <c r="AI4532" s="70" t="str">
        <f t="shared" si="520"/>
        <v/>
      </c>
      <c r="AJ4532" s="70" t="str">
        <f t="shared" si="521"/>
        <v>X</v>
      </c>
      <c r="AK4532" s="70" t="str" cm="1">
        <f t="array" ref="AK4532">_xlfn.IFS(AH4532&lt;&gt;"","1",AI4532&lt;&gt;"","2",AJ4532&lt;&gt;"","3")</f>
        <v>3</v>
      </c>
    </row>
    <row r="4533" spans="1:37" x14ac:dyDescent="0.25">
      <c r="A4533" t="s">
        <v>1651</v>
      </c>
      <c r="B4533" t="s">
        <v>524</v>
      </c>
      <c r="C4533" s="67" t="str">
        <f t="shared" si="516"/>
        <v>Isabelle Doughty</v>
      </c>
      <c r="D4533" s="71" t="str" cm="1">
        <f t="array" ref="D4533">_xlfn.IFS(AK4533="1",CONCATENATE(C4533,"Regional"),AK4533="2",CONCATENATE(C4533,"Sectional"),AK4533="3",CONCATENATE(C4533,COUNTIF($C$1:C4533,C4533)))</f>
        <v>Isabelle Doughty10</v>
      </c>
      <c r="E4533" s="66">
        <v>45176.604166666664</v>
      </c>
      <c r="F4533" t="s">
        <v>2614</v>
      </c>
      <c r="G4533" s="46">
        <v>46</v>
      </c>
      <c r="H4533" s="46">
        <v>46</v>
      </c>
      <c r="I4533" s="46">
        <v>8</v>
      </c>
      <c r="J4533" t="s">
        <v>2601</v>
      </c>
      <c r="K4533" t="s">
        <v>90</v>
      </c>
      <c r="L4533" s="46">
        <v>2663</v>
      </c>
      <c r="M4533" s="46">
        <v>36</v>
      </c>
      <c r="N4533" s="46">
        <v>35.1</v>
      </c>
      <c r="O4533" s="46">
        <v>118</v>
      </c>
      <c r="P4533" s="46">
        <f t="shared" si="517"/>
        <v>1</v>
      </c>
      <c r="R4533" s="67" t="s">
        <v>3487</v>
      </c>
      <c r="S4533" s="67">
        <f>COUNTIF(Y$2:$Y$100,R4533)</f>
        <v>0</v>
      </c>
      <c r="V4533" s="67">
        <f t="shared" si="518"/>
        <v>0</v>
      </c>
      <c r="X4533"/>
      <c r="Y4533" s="67" t="str">
        <f t="shared" si="522"/>
        <v xml:space="preserve"> </v>
      </c>
      <c r="AB4533" t="s">
        <v>90</v>
      </c>
      <c r="AC4533" s="46">
        <v>2663</v>
      </c>
      <c r="AD4533" s="46">
        <v>36</v>
      </c>
      <c r="AE4533" s="46">
        <v>35.1</v>
      </c>
      <c r="AF4533" s="46">
        <v>118</v>
      </c>
      <c r="AH4533" s="70" t="str">
        <f t="shared" si="519"/>
        <v/>
      </c>
      <c r="AI4533" s="70" t="str">
        <f t="shared" si="520"/>
        <v/>
      </c>
      <c r="AJ4533" s="70" t="str">
        <f t="shared" si="521"/>
        <v>X</v>
      </c>
      <c r="AK4533" s="70" t="str" cm="1">
        <f t="array" ref="AK4533">_xlfn.IFS(AH4533&lt;&gt;"","1",AI4533&lt;&gt;"","2",AJ4533&lt;&gt;"","3")</f>
        <v>3</v>
      </c>
    </row>
    <row r="4534" spans="1:37" x14ac:dyDescent="0.25">
      <c r="A4534" t="s">
        <v>281</v>
      </c>
      <c r="B4534" t="s">
        <v>459</v>
      </c>
      <c r="C4534" s="67" t="str">
        <f t="shared" si="516"/>
        <v>Addison King</v>
      </c>
      <c r="D4534" s="71" t="str" cm="1">
        <f t="array" ref="D4534">_xlfn.IFS(AK4534="1",CONCATENATE(C4534,"Regional"),AK4534="2",CONCATENATE(C4534,"Sectional"),AK4534="3",CONCATENATE(C4534,COUNTIF($C$1:C4534,C4534)))</f>
        <v>Addison King7</v>
      </c>
      <c r="E4534" s="66">
        <v>45176.604166666664</v>
      </c>
      <c r="F4534" t="s">
        <v>2614</v>
      </c>
      <c r="G4534" s="46">
        <v>46</v>
      </c>
      <c r="H4534" s="46">
        <v>46</v>
      </c>
      <c r="I4534" s="46">
        <v>8</v>
      </c>
      <c r="J4534" t="s">
        <v>2601</v>
      </c>
      <c r="K4534" t="s">
        <v>90</v>
      </c>
      <c r="L4534" s="46">
        <v>2663</v>
      </c>
      <c r="M4534" s="46">
        <v>36</v>
      </c>
      <c r="N4534" s="46">
        <v>35.1</v>
      </c>
      <c r="O4534" s="46">
        <v>118</v>
      </c>
      <c r="P4534" s="46">
        <f t="shared" si="517"/>
        <v>1</v>
      </c>
      <c r="R4534" s="67" t="s">
        <v>1367</v>
      </c>
      <c r="S4534" s="67">
        <f>COUNTIF(Y$2:$Y$100,R4534)</f>
        <v>0</v>
      </c>
      <c r="V4534" s="67">
        <f t="shared" si="518"/>
        <v>0</v>
      </c>
      <c r="X4534"/>
      <c r="Y4534" s="67" t="str">
        <f t="shared" si="522"/>
        <v xml:space="preserve"> </v>
      </c>
      <c r="AB4534" t="s">
        <v>90</v>
      </c>
      <c r="AC4534" s="46">
        <v>2663</v>
      </c>
      <c r="AD4534" s="46">
        <v>36</v>
      </c>
      <c r="AE4534" s="46">
        <v>35.1</v>
      </c>
      <c r="AF4534" s="46">
        <v>118</v>
      </c>
      <c r="AH4534" s="70" t="str">
        <f t="shared" si="519"/>
        <v/>
      </c>
      <c r="AI4534" s="70" t="str">
        <f t="shared" si="520"/>
        <v/>
      </c>
      <c r="AJ4534" s="70" t="str">
        <f t="shared" si="521"/>
        <v>X</v>
      </c>
      <c r="AK4534" s="70" t="str" cm="1">
        <f t="array" ref="AK4534">_xlfn.IFS(AH4534&lt;&gt;"","1",AI4534&lt;&gt;"","2",AJ4534&lt;&gt;"","3")</f>
        <v>3</v>
      </c>
    </row>
    <row r="4535" spans="1:37" x14ac:dyDescent="0.25">
      <c r="A4535" t="s">
        <v>899</v>
      </c>
      <c r="B4535" t="s">
        <v>900</v>
      </c>
      <c r="C4535" s="67" t="str">
        <f t="shared" si="516"/>
        <v>Sydnie Clemons</v>
      </c>
      <c r="D4535" s="71" t="str" cm="1">
        <f t="array" ref="D4535">_xlfn.IFS(AK4535="1",CONCATENATE(C4535,"Regional"),AK4535="2",CONCATENATE(C4535,"Sectional"),AK4535="3",CONCATENATE(C4535,COUNTIF($C$1:C4535,C4535)))</f>
        <v>Sydnie Clemons6</v>
      </c>
      <c r="E4535" s="66">
        <v>45176.604166666664</v>
      </c>
      <c r="F4535" t="s">
        <v>2614</v>
      </c>
      <c r="G4535" s="46">
        <v>46</v>
      </c>
      <c r="H4535" s="46">
        <v>46</v>
      </c>
      <c r="I4535" s="46">
        <v>8</v>
      </c>
      <c r="J4535" t="s">
        <v>2601</v>
      </c>
      <c r="K4535" t="s">
        <v>90</v>
      </c>
      <c r="L4535" s="46">
        <v>2663</v>
      </c>
      <c r="M4535" s="46">
        <v>36</v>
      </c>
      <c r="N4535" s="46">
        <v>35.1</v>
      </c>
      <c r="O4535" s="46">
        <v>118</v>
      </c>
      <c r="P4535" s="46">
        <f t="shared" si="517"/>
        <v>1</v>
      </c>
      <c r="R4535" s="67" t="s">
        <v>1439</v>
      </c>
      <c r="S4535" s="67">
        <f>COUNTIF(Y$2:$Y$100,R4535)</f>
        <v>0</v>
      </c>
      <c r="V4535" s="67">
        <f t="shared" si="518"/>
        <v>0</v>
      </c>
      <c r="X4535"/>
      <c r="Y4535" s="67" t="str">
        <f t="shared" si="522"/>
        <v xml:space="preserve"> </v>
      </c>
      <c r="AB4535" t="s">
        <v>90</v>
      </c>
      <c r="AC4535" s="46">
        <v>2663</v>
      </c>
      <c r="AD4535" s="46">
        <v>36</v>
      </c>
      <c r="AE4535" s="46">
        <v>35.1</v>
      </c>
      <c r="AF4535" s="46">
        <v>118</v>
      </c>
      <c r="AH4535" s="70" t="str">
        <f t="shared" si="519"/>
        <v/>
      </c>
      <c r="AI4535" s="70" t="str">
        <f t="shared" si="520"/>
        <v/>
      </c>
      <c r="AJ4535" s="70" t="str">
        <f t="shared" si="521"/>
        <v>X</v>
      </c>
      <c r="AK4535" s="70" t="str" cm="1">
        <f t="array" ref="AK4535">_xlfn.IFS(AH4535&lt;&gt;"","1",AI4535&lt;&gt;"","2",AJ4535&lt;&gt;"","3")</f>
        <v>3</v>
      </c>
    </row>
    <row r="4536" spans="1:37" x14ac:dyDescent="0.25">
      <c r="A4536" t="s">
        <v>727</v>
      </c>
      <c r="B4536" t="s">
        <v>728</v>
      </c>
      <c r="C4536" s="67" t="str">
        <f t="shared" si="516"/>
        <v>Diana Schallock</v>
      </c>
      <c r="D4536" s="71" t="str" cm="1">
        <f t="array" ref="D4536">_xlfn.IFS(AK4536="1",CONCATENATE(C4536,"Regional"),AK4536="2",CONCATENATE(C4536,"Sectional"),AK4536="3",CONCATENATE(C4536,COUNTIF($C$1:C4536,C4536)))</f>
        <v>Diana Schallock10</v>
      </c>
      <c r="E4536" s="66">
        <v>45176.604166666664</v>
      </c>
      <c r="F4536" t="s">
        <v>2614</v>
      </c>
      <c r="G4536" s="46">
        <v>46</v>
      </c>
      <c r="H4536" s="46">
        <v>47</v>
      </c>
      <c r="I4536" s="46">
        <v>12</v>
      </c>
      <c r="J4536" t="s">
        <v>2601</v>
      </c>
      <c r="K4536" t="s">
        <v>90</v>
      </c>
      <c r="L4536" s="46">
        <v>2663</v>
      </c>
      <c r="M4536" s="46">
        <v>36</v>
      </c>
      <c r="N4536" s="46">
        <v>35.1</v>
      </c>
      <c r="O4536" s="46">
        <v>118</v>
      </c>
      <c r="P4536" s="46">
        <f t="shared" si="517"/>
        <v>1</v>
      </c>
      <c r="R4536" s="67" t="s">
        <v>1323</v>
      </c>
      <c r="S4536" s="67">
        <f>COUNTIF(Y$2:$Y$100,R4536)</f>
        <v>0</v>
      </c>
      <c r="V4536" s="67">
        <f t="shared" si="518"/>
        <v>0</v>
      </c>
      <c r="X4536"/>
      <c r="Y4536" s="67" t="str">
        <f t="shared" si="522"/>
        <v xml:space="preserve"> </v>
      </c>
      <c r="AB4536" t="s">
        <v>90</v>
      </c>
      <c r="AC4536" s="46">
        <v>2663</v>
      </c>
      <c r="AD4536" s="46">
        <v>36</v>
      </c>
      <c r="AE4536" s="46">
        <v>35.1</v>
      </c>
      <c r="AF4536" s="46">
        <v>118</v>
      </c>
      <c r="AH4536" s="70" t="str">
        <f t="shared" si="519"/>
        <v/>
      </c>
      <c r="AI4536" s="70" t="str">
        <f t="shared" si="520"/>
        <v/>
      </c>
      <c r="AJ4536" s="70" t="str">
        <f t="shared" si="521"/>
        <v>X</v>
      </c>
      <c r="AK4536" s="70" t="str" cm="1">
        <f t="array" ref="AK4536">_xlfn.IFS(AH4536&lt;&gt;"","1",AI4536&lt;&gt;"","2",AJ4536&lt;&gt;"","3")</f>
        <v>3</v>
      </c>
    </row>
    <row r="4537" spans="1:37" x14ac:dyDescent="0.25">
      <c r="A4537" t="s">
        <v>689</v>
      </c>
      <c r="B4537" t="s">
        <v>452</v>
      </c>
      <c r="C4537" s="67" t="str">
        <f t="shared" si="516"/>
        <v>Sophia Otto</v>
      </c>
      <c r="D4537" s="71" t="str" cm="1">
        <f t="array" ref="D4537">_xlfn.IFS(AK4537="1",CONCATENATE(C4537,"Regional"),AK4537="2",CONCATENATE(C4537,"Sectional"),AK4537="3",CONCATENATE(C4537,COUNTIF($C$1:C4537,C4537)))</f>
        <v>Sophia Otto10</v>
      </c>
      <c r="E4537" s="66">
        <v>45176.604166666664</v>
      </c>
      <c r="F4537" t="s">
        <v>2614</v>
      </c>
      <c r="G4537" s="46">
        <v>46</v>
      </c>
      <c r="H4537" s="46">
        <v>47</v>
      </c>
      <c r="I4537" s="46">
        <v>12</v>
      </c>
      <c r="J4537" t="s">
        <v>2601</v>
      </c>
      <c r="K4537" t="s">
        <v>90</v>
      </c>
      <c r="L4537" s="46">
        <v>2663</v>
      </c>
      <c r="M4537" s="46">
        <v>36</v>
      </c>
      <c r="N4537" s="46">
        <v>35.1</v>
      </c>
      <c r="O4537" s="46">
        <v>118</v>
      </c>
      <c r="P4537" s="46">
        <f t="shared" si="517"/>
        <v>1</v>
      </c>
      <c r="R4537" s="67" t="s">
        <v>1340</v>
      </c>
      <c r="S4537" s="67">
        <f>COUNTIF(Y$2:$Y$100,R4537)</f>
        <v>0</v>
      </c>
      <c r="V4537" s="67">
        <f t="shared" si="518"/>
        <v>0</v>
      </c>
      <c r="X4537"/>
      <c r="Y4537" s="67" t="str">
        <f t="shared" ref="Y4537:Y4568" si="523">CONCATENATE(W4537," ",X4537)</f>
        <v xml:space="preserve"> </v>
      </c>
      <c r="AB4537" t="s">
        <v>90</v>
      </c>
      <c r="AC4537" s="46">
        <v>2663</v>
      </c>
      <c r="AD4537" s="46">
        <v>36</v>
      </c>
      <c r="AE4537" s="46">
        <v>35.1</v>
      </c>
      <c r="AF4537" s="46">
        <v>118</v>
      </c>
      <c r="AH4537" s="70" t="str">
        <f t="shared" si="519"/>
        <v/>
      </c>
      <c r="AI4537" s="70" t="str">
        <f t="shared" si="520"/>
        <v/>
      </c>
      <c r="AJ4537" s="70" t="str">
        <f t="shared" si="521"/>
        <v>X</v>
      </c>
      <c r="AK4537" s="70" t="str" cm="1">
        <f t="array" ref="AK4537">_xlfn.IFS(AH4537&lt;&gt;"","1",AI4537&lt;&gt;"","2",AJ4537&lt;&gt;"","3")</f>
        <v>3</v>
      </c>
    </row>
    <row r="4538" spans="1:37" x14ac:dyDescent="0.25">
      <c r="A4538" t="s">
        <v>1690</v>
      </c>
      <c r="B4538" t="s">
        <v>187</v>
      </c>
      <c r="C4538" s="67" t="str">
        <f t="shared" si="516"/>
        <v>Ava Fahrenholz</v>
      </c>
      <c r="D4538" s="71" t="str" cm="1">
        <f t="array" ref="D4538">_xlfn.IFS(AK4538="1",CONCATENATE(C4538,"Regional"),AK4538="2",CONCATENATE(C4538,"Sectional"),AK4538="3",CONCATENATE(C4538,COUNTIF($C$1:C4538,C4538)))</f>
        <v>Ava Fahrenholz8</v>
      </c>
      <c r="E4538" s="66">
        <v>45176.604166666664</v>
      </c>
      <c r="F4538" t="s">
        <v>2614</v>
      </c>
      <c r="G4538" s="46">
        <v>46</v>
      </c>
      <c r="H4538" s="46">
        <v>48</v>
      </c>
      <c r="I4538" s="46">
        <v>14</v>
      </c>
      <c r="J4538" t="s">
        <v>2601</v>
      </c>
      <c r="K4538" t="s">
        <v>90</v>
      </c>
      <c r="L4538" s="46">
        <v>2663</v>
      </c>
      <c r="M4538" s="46">
        <v>36</v>
      </c>
      <c r="N4538" s="46">
        <v>35.1</v>
      </c>
      <c r="O4538" s="46">
        <v>118</v>
      </c>
      <c r="P4538" s="46">
        <f t="shared" si="517"/>
        <v>1</v>
      </c>
      <c r="R4538" s="67" t="s">
        <v>3555</v>
      </c>
      <c r="S4538" s="67">
        <f>COUNTIF(Y$2:$Y$100,R4538)</f>
        <v>0</v>
      </c>
      <c r="V4538" s="67">
        <f t="shared" si="518"/>
        <v>0</v>
      </c>
      <c r="X4538"/>
      <c r="Y4538" s="67" t="str">
        <f t="shared" si="523"/>
        <v xml:space="preserve"> </v>
      </c>
      <c r="AB4538" t="s">
        <v>90</v>
      </c>
      <c r="AC4538" s="46">
        <v>2663</v>
      </c>
      <c r="AD4538" s="46">
        <v>36</v>
      </c>
      <c r="AE4538" s="46">
        <v>35.1</v>
      </c>
      <c r="AF4538" s="46">
        <v>118</v>
      </c>
      <c r="AH4538" s="70" t="str">
        <f t="shared" si="519"/>
        <v/>
      </c>
      <c r="AI4538" s="70" t="str">
        <f t="shared" si="520"/>
        <v/>
      </c>
      <c r="AJ4538" s="70" t="str">
        <f t="shared" si="521"/>
        <v>X</v>
      </c>
      <c r="AK4538" s="70" t="str" cm="1">
        <f t="array" ref="AK4538">_xlfn.IFS(AH4538&lt;&gt;"","1",AI4538&lt;&gt;"","2",AJ4538&lt;&gt;"","3")</f>
        <v>3</v>
      </c>
    </row>
    <row r="4539" spans="1:37" x14ac:dyDescent="0.25">
      <c r="A4539" t="s">
        <v>838</v>
      </c>
      <c r="B4539" t="s">
        <v>371</v>
      </c>
      <c r="C4539" s="67" t="str">
        <f t="shared" si="516"/>
        <v>Abby Weiterman</v>
      </c>
      <c r="D4539" s="71" t="str" cm="1">
        <f t="array" ref="D4539">_xlfn.IFS(AK4539="1",CONCATENATE(C4539,"Regional"),AK4539="2",CONCATENATE(C4539,"Sectional"),AK4539="3",CONCATENATE(C4539,COUNTIF($C$1:C4539,C4539)))</f>
        <v>Abby Weiterman7</v>
      </c>
      <c r="E4539" s="66">
        <v>45176.604166666664</v>
      </c>
      <c r="F4539" t="s">
        <v>2614</v>
      </c>
      <c r="G4539" s="46">
        <v>46</v>
      </c>
      <c r="H4539" s="46">
        <v>48</v>
      </c>
      <c r="I4539" s="46">
        <v>14</v>
      </c>
      <c r="J4539" t="s">
        <v>2601</v>
      </c>
      <c r="K4539" t="s">
        <v>90</v>
      </c>
      <c r="L4539" s="46">
        <v>2663</v>
      </c>
      <c r="M4539" s="46">
        <v>36</v>
      </c>
      <c r="N4539" s="46">
        <v>35.1</v>
      </c>
      <c r="O4539" s="46">
        <v>118</v>
      </c>
      <c r="P4539" s="46">
        <f t="shared" si="517"/>
        <v>1</v>
      </c>
      <c r="R4539" s="67" t="s">
        <v>1389</v>
      </c>
      <c r="S4539" s="67">
        <f>COUNTIF(Y$2:$Y$100,R4539)</f>
        <v>0</v>
      </c>
      <c r="V4539" s="67">
        <f t="shared" si="518"/>
        <v>0</v>
      </c>
      <c r="X4539"/>
      <c r="Y4539" s="67" t="str">
        <f t="shared" si="523"/>
        <v xml:space="preserve"> </v>
      </c>
      <c r="AB4539" t="s">
        <v>90</v>
      </c>
      <c r="AC4539" s="46">
        <v>2663</v>
      </c>
      <c r="AD4539" s="46">
        <v>36</v>
      </c>
      <c r="AE4539" s="46">
        <v>35.1</v>
      </c>
      <c r="AF4539" s="46">
        <v>118</v>
      </c>
      <c r="AH4539" s="70" t="str">
        <f t="shared" si="519"/>
        <v/>
      </c>
      <c r="AI4539" s="70" t="str">
        <f t="shared" si="520"/>
        <v/>
      </c>
      <c r="AJ4539" s="70" t="str">
        <f t="shared" si="521"/>
        <v>X</v>
      </c>
      <c r="AK4539" s="70" t="str" cm="1">
        <f t="array" ref="AK4539">_xlfn.IFS(AH4539&lt;&gt;"","1",AI4539&lt;&gt;"","2",AJ4539&lt;&gt;"","3")</f>
        <v>3</v>
      </c>
    </row>
    <row r="4540" spans="1:37" x14ac:dyDescent="0.25">
      <c r="A4540" t="s">
        <v>901</v>
      </c>
      <c r="B4540" t="s">
        <v>902</v>
      </c>
      <c r="C4540" s="67" t="str">
        <f t="shared" si="516"/>
        <v>Maddee Bell</v>
      </c>
      <c r="D4540" s="71" t="str" cm="1">
        <f t="array" ref="D4540">_xlfn.IFS(AK4540="1",CONCATENATE(C4540,"Regional"),AK4540="2",CONCATENATE(C4540,"Sectional"),AK4540="3",CONCATENATE(C4540,COUNTIF($C$1:C4540,C4540)))</f>
        <v>Maddee Bell6</v>
      </c>
      <c r="E4540" s="66">
        <v>45176.604166666664</v>
      </c>
      <c r="F4540" t="s">
        <v>2614</v>
      </c>
      <c r="G4540" s="46">
        <v>46</v>
      </c>
      <c r="H4540" s="46">
        <v>48</v>
      </c>
      <c r="I4540" s="46">
        <v>14</v>
      </c>
      <c r="J4540" t="s">
        <v>2601</v>
      </c>
      <c r="K4540" t="s">
        <v>90</v>
      </c>
      <c r="L4540" s="46">
        <v>2663</v>
      </c>
      <c r="M4540" s="46">
        <v>36</v>
      </c>
      <c r="N4540" s="46">
        <v>35.1</v>
      </c>
      <c r="O4540" s="46">
        <v>118</v>
      </c>
      <c r="P4540" s="46">
        <f t="shared" si="517"/>
        <v>1</v>
      </c>
      <c r="R4540" s="67" t="s">
        <v>1440</v>
      </c>
      <c r="S4540" s="67">
        <f>COUNTIF(Y$2:$Y$100,R4540)</f>
        <v>0</v>
      </c>
      <c r="V4540" s="67">
        <f t="shared" si="518"/>
        <v>0</v>
      </c>
      <c r="X4540"/>
      <c r="Y4540" s="67" t="str">
        <f t="shared" si="523"/>
        <v xml:space="preserve"> </v>
      </c>
      <c r="AB4540" t="s">
        <v>90</v>
      </c>
      <c r="AC4540" s="46">
        <v>2663</v>
      </c>
      <c r="AD4540" s="46">
        <v>36</v>
      </c>
      <c r="AE4540" s="46">
        <v>35.1</v>
      </c>
      <c r="AF4540" s="46">
        <v>118</v>
      </c>
      <c r="AH4540" s="70" t="str">
        <f t="shared" si="519"/>
        <v/>
      </c>
      <c r="AI4540" s="70" t="str">
        <f t="shared" si="520"/>
        <v/>
      </c>
      <c r="AJ4540" s="70" t="str">
        <f t="shared" si="521"/>
        <v>X</v>
      </c>
      <c r="AK4540" s="70" t="str" cm="1">
        <f t="array" ref="AK4540">_xlfn.IFS(AH4540&lt;&gt;"","1",AI4540&lt;&gt;"","2",AJ4540&lt;&gt;"","3")</f>
        <v>3</v>
      </c>
    </row>
    <row r="4541" spans="1:37" x14ac:dyDescent="0.25">
      <c r="A4541" t="s">
        <v>751</v>
      </c>
      <c r="B4541" t="s">
        <v>752</v>
      </c>
      <c r="C4541" s="67" t="str">
        <f t="shared" si="516"/>
        <v>Kaya Monzingo</v>
      </c>
      <c r="D4541" s="71" t="str" cm="1">
        <f t="array" ref="D4541">_xlfn.IFS(AK4541="1",CONCATENATE(C4541,"Regional"),AK4541="2",CONCATENATE(C4541,"Sectional"),AK4541="3",CONCATENATE(C4541,COUNTIF($C$1:C4541,C4541)))</f>
        <v>Kaya Monzingo10</v>
      </c>
      <c r="E4541" s="66">
        <v>45176.604166666664</v>
      </c>
      <c r="F4541" t="s">
        <v>2614</v>
      </c>
      <c r="G4541" s="46">
        <v>46</v>
      </c>
      <c r="H4541" s="46">
        <v>48</v>
      </c>
      <c r="I4541" s="46">
        <v>14</v>
      </c>
      <c r="J4541" t="s">
        <v>2601</v>
      </c>
      <c r="K4541" t="s">
        <v>90</v>
      </c>
      <c r="L4541" s="46">
        <v>2663</v>
      </c>
      <c r="M4541" s="46">
        <v>36</v>
      </c>
      <c r="N4541" s="46">
        <v>35.1</v>
      </c>
      <c r="O4541" s="46">
        <v>118</v>
      </c>
      <c r="P4541" s="46">
        <f t="shared" si="517"/>
        <v>1</v>
      </c>
      <c r="R4541" s="67" t="s">
        <v>1339</v>
      </c>
      <c r="S4541" s="67">
        <f>COUNTIF(Y$2:$Y$100,R4541)</f>
        <v>0</v>
      </c>
      <c r="V4541" s="67">
        <f t="shared" si="518"/>
        <v>0</v>
      </c>
      <c r="X4541"/>
      <c r="Y4541" s="67" t="str">
        <f t="shared" si="523"/>
        <v xml:space="preserve"> </v>
      </c>
      <c r="AB4541" t="s">
        <v>90</v>
      </c>
      <c r="AC4541" s="46">
        <v>2663</v>
      </c>
      <c r="AD4541" s="46">
        <v>36</v>
      </c>
      <c r="AE4541" s="46">
        <v>35.1</v>
      </c>
      <c r="AF4541" s="46">
        <v>118</v>
      </c>
      <c r="AH4541" s="70" t="str">
        <f t="shared" si="519"/>
        <v/>
      </c>
      <c r="AI4541" s="70" t="str">
        <f t="shared" si="520"/>
        <v/>
      </c>
      <c r="AJ4541" s="70" t="str">
        <f t="shared" si="521"/>
        <v>X</v>
      </c>
      <c r="AK4541" s="70" t="str" cm="1">
        <f t="array" ref="AK4541">_xlfn.IFS(AH4541&lt;&gt;"","1",AI4541&lt;&gt;"","2",AJ4541&lt;&gt;"","3")</f>
        <v>3</v>
      </c>
    </row>
    <row r="4542" spans="1:37" x14ac:dyDescent="0.25">
      <c r="A4542" t="s">
        <v>315</v>
      </c>
      <c r="B4542" t="s">
        <v>353</v>
      </c>
      <c r="C4542" s="67" t="str">
        <f t="shared" si="516"/>
        <v>Olivia Morgan</v>
      </c>
      <c r="D4542" s="71" t="str" cm="1">
        <f t="array" ref="D4542">_xlfn.IFS(AK4542="1",CONCATENATE(C4542,"Regional"),AK4542="2",CONCATENATE(C4542,"Sectional"),AK4542="3",CONCATENATE(C4542,COUNTIF($C$1:C4542,C4542)))</f>
        <v>Olivia Morgan10</v>
      </c>
      <c r="E4542" s="66">
        <v>45176.604166666664</v>
      </c>
      <c r="F4542" t="s">
        <v>2614</v>
      </c>
      <c r="G4542" s="46">
        <v>46</v>
      </c>
      <c r="H4542" s="46">
        <v>48</v>
      </c>
      <c r="I4542" s="46">
        <v>14</v>
      </c>
      <c r="J4542" t="s">
        <v>2601</v>
      </c>
      <c r="K4542" t="s">
        <v>90</v>
      </c>
      <c r="L4542" s="46">
        <v>2663</v>
      </c>
      <c r="M4542" s="46">
        <v>36</v>
      </c>
      <c r="N4542" s="46">
        <v>35.1</v>
      </c>
      <c r="O4542" s="46">
        <v>118</v>
      </c>
      <c r="P4542" s="46">
        <f t="shared" si="517"/>
        <v>1</v>
      </c>
      <c r="R4542" s="67" t="s">
        <v>1338</v>
      </c>
      <c r="S4542" s="67">
        <f>COUNTIF(Y$2:$Y$100,R4542)</f>
        <v>0</v>
      </c>
      <c r="V4542" s="67">
        <f t="shared" si="518"/>
        <v>0</v>
      </c>
      <c r="X4542"/>
      <c r="Y4542" s="67" t="str">
        <f t="shared" si="523"/>
        <v xml:space="preserve"> </v>
      </c>
      <c r="AB4542" t="s">
        <v>90</v>
      </c>
      <c r="AC4542" s="46">
        <v>2663</v>
      </c>
      <c r="AD4542" s="46">
        <v>36</v>
      </c>
      <c r="AE4542" s="46">
        <v>35.1</v>
      </c>
      <c r="AF4542" s="46">
        <v>118</v>
      </c>
      <c r="AH4542" s="70" t="str">
        <f t="shared" si="519"/>
        <v/>
      </c>
      <c r="AI4542" s="70" t="str">
        <f t="shared" si="520"/>
        <v/>
      </c>
      <c r="AJ4542" s="70" t="str">
        <f t="shared" si="521"/>
        <v>X</v>
      </c>
      <c r="AK4542" s="70" t="str" cm="1">
        <f t="array" ref="AK4542">_xlfn.IFS(AH4542&lt;&gt;"","1",AI4542&lt;&gt;"","2",AJ4542&lt;&gt;"","3")</f>
        <v>3</v>
      </c>
    </row>
    <row r="4543" spans="1:37" x14ac:dyDescent="0.25">
      <c r="A4543" t="s">
        <v>741</v>
      </c>
      <c r="B4543" t="s">
        <v>742</v>
      </c>
      <c r="C4543" s="67" t="str">
        <f t="shared" si="516"/>
        <v>Jasmine Xu</v>
      </c>
      <c r="D4543" s="71" t="str" cm="1">
        <f t="array" ref="D4543">_xlfn.IFS(AK4543="1",CONCATENATE(C4543,"Regional"),AK4543="2",CONCATENATE(C4543,"Sectional"),AK4543="3",CONCATENATE(C4543,COUNTIF($C$1:C4543,C4543)))</f>
        <v>Jasmine Xu9</v>
      </c>
      <c r="E4543" s="66">
        <v>45176.604166666664</v>
      </c>
      <c r="F4543" t="s">
        <v>2614</v>
      </c>
      <c r="G4543" s="46">
        <v>46</v>
      </c>
      <c r="H4543" s="46">
        <v>50</v>
      </c>
      <c r="I4543" s="46">
        <v>19</v>
      </c>
      <c r="J4543" t="s">
        <v>2601</v>
      </c>
      <c r="K4543" t="s">
        <v>90</v>
      </c>
      <c r="L4543" s="46">
        <v>2663</v>
      </c>
      <c r="M4543" s="46">
        <v>36</v>
      </c>
      <c r="N4543" s="46">
        <v>35.1</v>
      </c>
      <c r="O4543" s="46">
        <v>118</v>
      </c>
      <c r="P4543" s="46">
        <f t="shared" si="517"/>
        <v>1</v>
      </c>
      <c r="R4543" s="67" t="s">
        <v>1330</v>
      </c>
      <c r="S4543" s="67">
        <f>COUNTIF(Y$2:$Y$100,R4543)</f>
        <v>0</v>
      </c>
      <c r="V4543" s="67">
        <f t="shared" si="518"/>
        <v>0</v>
      </c>
      <c r="X4543"/>
      <c r="Y4543" s="67" t="str">
        <f t="shared" si="523"/>
        <v xml:space="preserve"> </v>
      </c>
      <c r="AB4543" t="s">
        <v>90</v>
      </c>
      <c r="AC4543" s="46">
        <v>2663</v>
      </c>
      <c r="AD4543" s="46">
        <v>36</v>
      </c>
      <c r="AE4543" s="46">
        <v>35.1</v>
      </c>
      <c r="AF4543" s="46">
        <v>118</v>
      </c>
      <c r="AH4543" s="70" t="str">
        <f t="shared" si="519"/>
        <v/>
      </c>
      <c r="AI4543" s="70" t="str">
        <f t="shared" si="520"/>
        <v/>
      </c>
      <c r="AJ4543" s="70" t="str">
        <f t="shared" si="521"/>
        <v>X</v>
      </c>
      <c r="AK4543" s="70" t="str" cm="1">
        <f t="array" ref="AK4543">_xlfn.IFS(AH4543&lt;&gt;"","1",AI4543&lt;&gt;"","2",AJ4543&lt;&gt;"","3")</f>
        <v>3</v>
      </c>
    </row>
    <row r="4544" spans="1:37" x14ac:dyDescent="0.25">
      <c r="A4544" t="s">
        <v>904</v>
      </c>
      <c r="B4544" t="s">
        <v>582</v>
      </c>
      <c r="C4544" s="67" t="str">
        <f t="shared" si="516"/>
        <v>Katelyn Scannell</v>
      </c>
      <c r="D4544" s="71" t="str" cm="1">
        <f t="array" ref="D4544">_xlfn.IFS(AK4544="1",CONCATENATE(C4544,"Regional"),AK4544="2",CONCATENATE(C4544,"Sectional"),AK4544="3",CONCATENATE(C4544,COUNTIF($C$1:C4544,C4544)))</f>
        <v>Katelyn Scannell6</v>
      </c>
      <c r="E4544" s="66">
        <v>45176.604166666664</v>
      </c>
      <c r="F4544" t="s">
        <v>2614</v>
      </c>
      <c r="G4544" s="46">
        <v>46</v>
      </c>
      <c r="H4544" s="46">
        <v>50</v>
      </c>
      <c r="I4544" s="46">
        <v>19</v>
      </c>
      <c r="J4544" t="s">
        <v>2601</v>
      </c>
      <c r="K4544" t="s">
        <v>90</v>
      </c>
      <c r="L4544" s="46">
        <v>2663</v>
      </c>
      <c r="M4544" s="46">
        <v>36</v>
      </c>
      <c r="N4544" s="46">
        <v>35.1</v>
      </c>
      <c r="O4544" s="46">
        <v>118</v>
      </c>
      <c r="P4544" s="46">
        <f t="shared" si="517"/>
        <v>1</v>
      </c>
      <c r="R4544" s="67" t="s">
        <v>1442</v>
      </c>
      <c r="S4544" s="67">
        <f>COUNTIF(Y$2:$Y$100,R4544)</f>
        <v>0</v>
      </c>
      <c r="V4544" s="67">
        <f t="shared" si="518"/>
        <v>0</v>
      </c>
      <c r="X4544"/>
      <c r="Y4544" s="67" t="str">
        <f t="shared" si="523"/>
        <v xml:space="preserve"> </v>
      </c>
      <c r="AB4544" t="s">
        <v>90</v>
      </c>
      <c r="AC4544" s="46">
        <v>2663</v>
      </c>
      <c r="AD4544" s="46">
        <v>36</v>
      </c>
      <c r="AE4544" s="46">
        <v>35.1</v>
      </c>
      <c r="AF4544" s="46">
        <v>118</v>
      </c>
      <c r="AH4544" s="70" t="str">
        <f t="shared" si="519"/>
        <v/>
      </c>
      <c r="AI4544" s="70" t="str">
        <f t="shared" si="520"/>
        <v/>
      </c>
      <c r="AJ4544" s="70" t="str">
        <f t="shared" si="521"/>
        <v>X</v>
      </c>
      <c r="AK4544" s="70" t="str" cm="1">
        <f t="array" ref="AK4544">_xlfn.IFS(AH4544&lt;&gt;"","1",AI4544&lt;&gt;"","2",AJ4544&lt;&gt;"","3")</f>
        <v>3</v>
      </c>
    </row>
    <row r="4545" spans="1:37" x14ac:dyDescent="0.25">
      <c r="A4545" t="s">
        <v>3426</v>
      </c>
      <c r="B4545" t="s">
        <v>490</v>
      </c>
      <c r="C4545" s="67" t="str">
        <f t="shared" si="516"/>
        <v>Ellie Adank</v>
      </c>
      <c r="D4545" s="71" t="str" cm="1">
        <f t="array" ref="D4545">_xlfn.IFS(AK4545="1",CONCATENATE(C4545,"Regional"),AK4545="2",CONCATENATE(C4545,"Sectional"),AK4545="3",CONCATENATE(C4545,COUNTIF($C$1:C4545,C4545)))</f>
        <v>Ellie Adank5</v>
      </c>
      <c r="E4545" s="66">
        <v>45176.604166666664</v>
      </c>
      <c r="F4545" t="s">
        <v>2614</v>
      </c>
      <c r="G4545" s="46">
        <v>46</v>
      </c>
      <c r="H4545" s="46">
        <v>50</v>
      </c>
      <c r="I4545" s="46">
        <v>19</v>
      </c>
      <c r="J4545" t="s">
        <v>2601</v>
      </c>
      <c r="K4545" t="s">
        <v>90</v>
      </c>
      <c r="L4545" s="46">
        <v>2663</v>
      </c>
      <c r="M4545" s="46">
        <v>36</v>
      </c>
      <c r="N4545" s="46">
        <v>35.1</v>
      </c>
      <c r="O4545" s="46">
        <v>118</v>
      </c>
      <c r="P4545" s="46">
        <f t="shared" si="517"/>
        <v>1</v>
      </c>
      <c r="R4545" s="67" t="s">
        <v>3615</v>
      </c>
      <c r="S4545" s="67">
        <f>COUNTIF(Y$2:$Y$100,R4545)</f>
        <v>0</v>
      </c>
      <c r="V4545" s="67">
        <f t="shared" si="518"/>
        <v>0</v>
      </c>
      <c r="X4545"/>
      <c r="Y4545" s="67" t="str">
        <f t="shared" si="523"/>
        <v xml:space="preserve"> </v>
      </c>
      <c r="AB4545" t="s">
        <v>90</v>
      </c>
      <c r="AC4545" s="46">
        <v>2663</v>
      </c>
      <c r="AD4545" s="46">
        <v>36</v>
      </c>
      <c r="AE4545" s="46">
        <v>35.1</v>
      </c>
      <c r="AF4545" s="46">
        <v>118</v>
      </c>
      <c r="AH4545" s="70" t="str">
        <f t="shared" si="519"/>
        <v/>
      </c>
      <c r="AI4545" s="70" t="str">
        <f t="shared" si="520"/>
        <v/>
      </c>
      <c r="AJ4545" s="70" t="str">
        <f t="shared" si="521"/>
        <v>X</v>
      </c>
      <c r="AK4545" s="70" t="str" cm="1">
        <f t="array" ref="AK4545">_xlfn.IFS(AH4545&lt;&gt;"","1",AI4545&lt;&gt;"","2",AJ4545&lt;&gt;"","3")</f>
        <v>3</v>
      </c>
    </row>
    <row r="4546" spans="1:37" x14ac:dyDescent="0.25">
      <c r="A4546" t="s">
        <v>486</v>
      </c>
      <c r="B4546" t="s">
        <v>487</v>
      </c>
      <c r="C4546" s="67" t="str">
        <f t="shared" ref="C4546:C4609" si="524">CONCATENATE(B4546," ",A4546)</f>
        <v>Mary Attwooll</v>
      </c>
      <c r="D4546" s="71" t="str" cm="1">
        <f t="array" ref="D4546">_xlfn.IFS(AK4546="1",CONCATENATE(C4546,"Regional"),AK4546="2",CONCATENATE(C4546,"Sectional"),AK4546="3",CONCATENATE(C4546,COUNTIF($C$1:C4546,C4546)))</f>
        <v>Mary Attwooll8</v>
      </c>
      <c r="E4546" s="66">
        <v>45176.604166666664</v>
      </c>
      <c r="F4546" t="s">
        <v>2614</v>
      </c>
      <c r="G4546" s="46">
        <v>46</v>
      </c>
      <c r="H4546" s="46">
        <v>50</v>
      </c>
      <c r="I4546" s="46">
        <v>19</v>
      </c>
      <c r="J4546" t="s">
        <v>2601</v>
      </c>
      <c r="K4546" t="s">
        <v>90</v>
      </c>
      <c r="L4546" s="46">
        <v>2663</v>
      </c>
      <c r="M4546" s="46">
        <v>36</v>
      </c>
      <c r="N4546" s="46">
        <v>35.1</v>
      </c>
      <c r="O4546" s="46">
        <v>118</v>
      </c>
      <c r="P4546" s="46">
        <f t="shared" ref="P4546:P4609" si="525">IF(L4546&gt;4000,2,1)</f>
        <v>1</v>
      </c>
      <c r="R4546" s="67" t="s">
        <v>1177</v>
      </c>
      <c r="S4546" s="67">
        <f>COUNTIF(Y$2:$Y$100,R4546)</f>
        <v>0</v>
      </c>
      <c r="V4546" s="67">
        <f t="shared" ref="V4546:V4609" si="526">COUNTIF(R4546:R7169,Y4546)</f>
        <v>0</v>
      </c>
      <c r="X4546"/>
      <c r="Y4546" s="67" t="str">
        <f t="shared" si="523"/>
        <v xml:space="preserve"> </v>
      </c>
      <c r="AB4546" t="s">
        <v>90</v>
      </c>
      <c r="AC4546" s="46">
        <v>2663</v>
      </c>
      <c r="AD4546" s="46">
        <v>36</v>
      </c>
      <c r="AE4546" s="46">
        <v>35.1</v>
      </c>
      <c r="AF4546" s="46">
        <v>118</v>
      </c>
      <c r="AH4546" s="70" t="str">
        <f t="shared" ref="AH4546:AH4609" si="527">IF(ISNUMBER(SEARCH("regional",$F4546)),$F4546,"")</f>
        <v/>
      </c>
      <c r="AI4546" s="70" t="str">
        <f t="shared" ref="AI4546:AI4609" si="528">IF(ISNUMBER(SEARCH("sectional",$F4546)),$F4546,"")</f>
        <v/>
      </c>
      <c r="AJ4546" s="70" t="str">
        <f t="shared" ref="AJ4546:AJ4609" si="529">IF(AND(AH4546="",AI4546=""),"X","")</f>
        <v>X</v>
      </c>
      <c r="AK4546" s="70" t="str" cm="1">
        <f t="array" ref="AK4546">_xlfn.IFS(AH4546&lt;&gt;"","1",AI4546&lt;&gt;"","2",AJ4546&lt;&gt;"","3")</f>
        <v>3</v>
      </c>
    </row>
    <row r="4547" spans="1:37" x14ac:dyDescent="0.25">
      <c r="A4547" t="s">
        <v>788</v>
      </c>
      <c r="B4547" t="s">
        <v>789</v>
      </c>
      <c r="C4547" s="67" t="str">
        <f t="shared" si="524"/>
        <v>Gemma Dooley</v>
      </c>
      <c r="D4547" s="71" t="str" cm="1">
        <f t="array" ref="D4547">_xlfn.IFS(AK4547="1",CONCATENATE(C4547,"Regional"),AK4547="2",CONCATENATE(C4547,"Sectional"),AK4547="3",CONCATENATE(C4547,COUNTIF($C$1:C4547,C4547)))</f>
        <v>Gemma Dooley3</v>
      </c>
      <c r="E4547" s="66">
        <v>45176.604166666664</v>
      </c>
      <c r="F4547" t="s">
        <v>2614</v>
      </c>
      <c r="G4547" s="46">
        <v>46</v>
      </c>
      <c r="H4547" s="46">
        <v>51</v>
      </c>
      <c r="I4547" s="46">
        <v>23</v>
      </c>
      <c r="J4547" t="s">
        <v>2601</v>
      </c>
      <c r="K4547" t="s">
        <v>90</v>
      </c>
      <c r="L4547" s="46">
        <v>2663</v>
      </c>
      <c r="M4547" s="46">
        <v>36</v>
      </c>
      <c r="N4547" s="46">
        <v>35.1</v>
      </c>
      <c r="O4547" s="46">
        <v>118</v>
      </c>
      <c r="P4547" s="46">
        <f t="shared" si="525"/>
        <v>1</v>
      </c>
      <c r="R4547" s="67" t="s">
        <v>1370</v>
      </c>
      <c r="S4547" s="67">
        <f>COUNTIF(Y$2:$Y$100,R4547)</f>
        <v>0</v>
      </c>
      <c r="V4547" s="67">
        <f t="shared" si="526"/>
        <v>0</v>
      </c>
      <c r="X4547"/>
      <c r="Y4547" s="67" t="str">
        <f t="shared" si="523"/>
        <v xml:space="preserve"> </v>
      </c>
      <c r="AB4547" t="s">
        <v>90</v>
      </c>
      <c r="AC4547" s="46">
        <v>2663</v>
      </c>
      <c r="AD4547" s="46">
        <v>36</v>
      </c>
      <c r="AE4547" s="46">
        <v>35.1</v>
      </c>
      <c r="AF4547" s="46">
        <v>118</v>
      </c>
      <c r="AH4547" s="70" t="str">
        <f t="shared" si="527"/>
        <v/>
      </c>
      <c r="AI4547" s="70" t="str">
        <f t="shared" si="528"/>
        <v/>
      </c>
      <c r="AJ4547" s="70" t="str">
        <f t="shared" si="529"/>
        <v>X</v>
      </c>
      <c r="AK4547" s="70" t="str" cm="1">
        <f t="array" ref="AK4547">_xlfn.IFS(AH4547&lt;&gt;"","1",AI4547&lt;&gt;"","2",AJ4547&lt;&gt;"","3")</f>
        <v>3</v>
      </c>
    </row>
    <row r="4548" spans="1:37" x14ac:dyDescent="0.25">
      <c r="A4548" t="s">
        <v>1674</v>
      </c>
      <c r="B4548" t="s">
        <v>840</v>
      </c>
      <c r="C4548" s="67" t="str">
        <f t="shared" si="524"/>
        <v>Charlotte Timmermans</v>
      </c>
      <c r="D4548" s="71" t="str" cm="1">
        <f t="array" ref="D4548">_xlfn.IFS(AK4548="1",CONCATENATE(C4548,"Regional"),AK4548="2",CONCATENATE(C4548,"Sectional"),AK4548="3",CONCATENATE(C4548,COUNTIF($C$1:C4548,C4548)))</f>
        <v>Charlotte Timmermans3</v>
      </c>
      <c r="E4548" s="66">
        <v>45176.604166666664</v>
      </c>
      <c r="F4548" t="s">
        <v>2614</v>
      </c>
      <c r="G4548" s="46">
        <v>46</v>
      </c>
      <c r="H4548" s="46">
        <v>52</v>
      </c>
      <c r="I4548" s="46">
        <v>24</v>
      </c>
      <c r="J4548" t="s">
        <v>2601</v>
      </c>
      <c r="K4548" t="s">
        <v>90</v>
      </c>
      <c r="L4548" s="46">
        <v>2663</v>
      </c>
      <c r="M4548" s="46">
        <v>36</v>
      </c>
      <c r="N4548" s="46">
        <v>35.1</v>
      </c>
      <c r="O4548" s="46">
        <v>118</v>
      </c>
      <c r="P4548" s="46">
        <f t="shared" si="525"/>
        <v>1</v>
      </c>
      <c r="R4548" s="67" t="s">
        <v>3112</v>
      </c>
      <c r="S4548" s="67">
        <f>COUNTIF(Y$2:$Y$100,R4548)</f>
        <v>0</v>
      </c>
      <c r="V4548" s="67">
        <f t="shared" si="526"/>
        <v>0</v>
      </c>
      <c r="X4548"/>
      <c r="Y4548" s="67" t="str">
        <f t="shared" si="523"/>
        <v xml:space="preserve"> </v>
      </c>
      <c r="AB4548" t="s">
        <v>90</v>
      </c>
      <c r="AC4548" s="46">
        <v>2663</v>
      </c>
      <c r="AD4548" s="46">
        <v>36</v>
      </c>
      <c r="AE4548" s="46">
        <v>35.1</v>
      </c>
      <c r="AF4548" s="46">
        <v>118</v>
      </c>
      <c r="AH4548" s="70" t="str">
        <f t="shared" si="527"/>
        <v/>
      </c>
      <c r="AI4548" s="70" t="str">
        <f t="shared" si="528"/>
        <v/>
      </c>
      <c r="AJ4548" s="70" t="str">
        <f t="shared" si="529"/>
        <v>X</v>
      </c>
      <c r="AK4548" s="70" t="str" cm="1">
        <f t="array" ref="AK4548">_xlfn.IFS(AH4548&lt;&gt;"","1",AI4548&lt;&gt;"","2",AJ4548&lt;&gt;"","3")</f>
        <v>3</v>
      </c>
    </row>
    <row r="4549" spans="1:37" x14ac:dyDescent="0.25">
      <c r="A4549" t="s">
        <v>738</v>
      </c>
      <c r="B4549" t="s">
        <v>739</v>
      </c>
      <c r="C4549" s="67" t="str">
        <f t="shared" si="524"/>
        <v>Amiah Brakob</v>
      </c>
      <c r="D4549" s="71" t="str" cm="1">
        <f t="array" ref="D4549">_xlfn.IFS(AK4549="1",CONCATENATE(C4549,"Regional"),AK4549="2",CONCATENATE(C4549,"Sectional"),AK4549="3",CONCATENATE(C4549,COUNTIF($C$1:C4549,C4549)))</f>
        <v>Amiah Brakob10</v>
      </c>
      <c r="E4549" s="66">
        <v>45176.604166666664</v>
      </c>
      <c r="F4549" t="s">
        <v>2614</v>
      </c>
      <c r="G4549" s="46">
        <v>46</v>
      </c>
      <c r="H4549" s="46">
        <v>52</v>
      </c>
      <c r="I4549" s="46">
        <v>24</v>
      </c>
      <c r="J4549" t="s">
        <v>2601</v>
      </c>
      <c r="K4549" t="s">
        <v>90</v>
      </c>
      <c r="L4549" s="46">
        <v>2663</v>
      </c>
      <c r="M4549" s="46">
        <v>36</v>
      </c>
      <c r="N4549" s="46">
        <v>35.1</v>
      </c>
      <c r="O4549" s="46">
        <v>118</v>
      </c>
      <c r="P4549" s="46">
        <f t="shared" si="525"/>
        <v>1</v>
      </c>
      <c r="R4549" s="67" t="s">
        <v>1329</v>
      </c>
      <c r="S4549" s="67">
        <f>COUNTIF(Y$2:$Y$100,R4549)</f>
        <v>0</v>
      </c>
      <c r="V4549" s="67">
        <f t="shared" si="526"/>
        <v>0</v>
      </c>
      <c r="X4549"/>
      <c r="Y4549" s="67" t="str">
        <f t="shared" si="523"/>
        <v xml:space="preserve"> </v>
      </c>
      <c r="AB4549" t="s">
        <v>90</v>
      </c>
      <c r="AC4549" s="46">
        <v>2663</v>
      </c>
      <c r="AD4549" s="46">
        <v>36</v>
      </c>
      <c r="AE4549" s="46">
        <v>35.1</v>
      </c>
      <c r="AF4549" s="46">
        <v>118</v>
      </c>
      <c r="AH4549" s="70" t="str">
        <f t="shared" si="527"/>
        <v/>
      </c>
      <c r="AI4549" s="70" t="str">
        <f t="shared" si="528"/>
        <v/>
      </c>
      <c r="AJ4549" s="70" t="str">
        <f t="shared" si="529"/>
        <v>X</v>
      </c>
      <c r="AK4549" s="70" t="str" cm="1">
        <f t="array" ref="AK4549">_xlfn.IFS(AH4549&lt;&gt;"","1",AI4549&lt;&gt;"","2",AJ4549&lt;&gt;"","3")</f>
        <v>3</v>
      </c>
    </row>
    <row r="4550" spans="1:37" x14ac:dyDescent="0.25">
      <c r="A4550" t="s">
        <v>755</v>
      </c>
      <c r="B4550" t="s">
        <v>345</v>
      </c>
      <c r="C4550" s="67" t="str">
        <f t="shared" si="524"/>
        <v>Abigail Vang</v>
      </c>
      <c r="D4550" s="71" t="str" cm="1">
        <f t="array" ref="D4550">_xlfn.IFS(AK4550="1",CONCATENATE(C4550,"Regional"),AK4550="2",CONCATENATE(C4550,"Sectional"),AK4550="3",CONCATENATE(C4550,COUNTIF($C$1:C4550,C4550)))</f>
        <v>Abigail Vang4</v>
      </c>
      <c r="E4550" s="66">
        <v>45176.604166666664</v>
      </c>
      <c r="F4550" t="s">
        <v>2614</v>
      </c>
      <c r="G4550" s="46">
        <v>46</v>
      </c>
      <c r="H4550" s="46">
        <v>53</v>
      </c>
      <c r="I4550" s="46">
        <v>26</v>
      </c>
      <c r="J4550" t="s">
        <v>2601</v>
      </c>
      <c r="K4550" t="s">
        <v>90</v>
      </c>
      <c r="L4550" s="46">
        <v>2663</v>
      </c>
      <c r="M4550" s="46">
        <v>36</v>
      </c>
      <c r="N4550" s="46">
        <v>35.1</v>
      </c>
      <c r="O4550" s="46">
        <v>118</v>
      </c>
      <c r="P4550" s="46">
        <f t="shared" si="525"/>
        <v>1</v>
      </c>
      <c r="R4550" s="67" t="s">
        <v>1350</v>
      </c>
      <c r="S4550" s="67">
        <f>COUNTIF(Y$2:$Y$100,R4550)</f>
        <v>0</v>
      </c>
      <c r="V4550" s="67">
        <f t="shared" si="526"/>
        <v>0</v>
      </c>
      <c r="X4550"/>
      <c r="Y4550" s="67" t="str">
        <f t="shared" si="523"/>
        <v xml:space="preserve"> </v>
      </c>
      <c r="AB4550" t="s">
        <v>90</v>
      </c>
      <c r="AC4550" s="46">
        <v>2663</v>
      </c>
      <c r="AD4550" s="46">
        <v>36</v>
      </c>
      <c r="AE4550" s="46">
        <v>35.1</v>
      </c>
      <c r="AF4550" s="46">
        <v>118</v>
      </c>
      <c r="AH4550" s="70" t="str">
        <f t="shared" si="527"/>
        <v/>
      </c>
      <c r="AI4550" s="70" t="str">
        <f t="shared" si="528"/>
        <v/>
      </c>
      <c r="AJ4550" s="70" t="str">
        <f t="shared" si="529"/>
        <v>X</v>
      </c>
      <c r="AK4550" s="70" t="str" cm="1">
        <f t="array" ref="AK4550">_xlfn.IFS(AH4550&lt;&gt;"","1",AI4550&lt;&gt;"","2",AJ4550&lt;&gt;"","3")</f>
        <v>3</v>
      </c>
    </row>
    <row r="4551" spans="1:37" x14ac:dyDescent="0.25">
      <c r="A4551" t="s">
        <v>240</v>
      </c>
      <c r="B4551" t="s">
        <v>772</v>
      </c>
      <c r="C4551" s="67" t="str">
        <f t="shared" si="524"/>
        <v>Alexa Elliott</v>
      </c>
      <c r="D4551" s="71" t="str" cm="1">
        <f t="array" ref="D4551">_xlfn.IFS(AK4551="1",CONCATENATE(C4551,"Regional"),AK4551="2",CONCATENATE(C4551,"Sectional"),AK4551="3",CONCATENATE(C4551,COUNTIF($C$1:C4551,C4551)))</f>
        <v>Alexa Elliott7</v>
      </c>
      <c r="E4551" s="66">
        <v>45176.604166666664</v>
      </c>
      <c r="F4551" t="s">
        <v>2614</v>
      </c>
      <c r="G4551" s="46">
        <v>46</v>
      </c>
      <c r="H4551" s="46">
        <v>53</v>
      </c>
      <c r="I4551" s="46">
        <v>26</v>
      </c>
      <c r="J4551" t="s">
        <v>2601</v>
      </c>
      <c r="K4551" t="s">
        <v>90</v>
      </c>
      <c r="L4551" s="46">
        <v>2663</v>
      </c>
      <c r="M4551" s="46">
        <v>36</v>
      </c>
      <c r="N4551" s="46">
        <v>35.1</v>
      </c>
      <c r="O4551" s="46">
        <v>118</v>
      </c>
      <c r="P4551" s="46">
        <f t="shared" si="525"/>
        <v>1</v>
      </c>
      <c r="R4551" s="67" t="s">
        <v>1368</v>
      </c>
      <c r="S4551" s="67">
        <f>COUNTIF(Y$2:$Y$100,R4551)</f>
        <v>0</v>
      </c>
      <c r="V4551" s="67">
        <f t="shared" si="526"/>
        <v>0</v>
      </c>
      <c r="X4551"/>
      <c r="Y4551" s="67" t="str">
        <f t="shared" si="523"/>
        <v xml:space="preserve"> </v>
      </c>
      <c r="AB4551" t="s">
        <v>90</v>
      </c>
      <c r="AC4551" s="46">
        <v>2663</v>
      </c>
      <c r="AD4551" s="46">
        <v>36</v>
      </c>
      <c r="AE4551" s="46">
        <v>35.1</v>
      </c>
      <c r="AF4551" s="46">
        <v>118</v>
      </c>
      <c r="AH4551" s="70" t="str">
        <f t="shared" si="527"/>
        <v/>
      </c>
      <c r="AI4551" s="70" t="str">
        <f t="shared" si="528"/>
        <v/>
      </c>
      <c r="AJ4551" s="70" t="str">
        <f t="shared" si="529"/>
        <v>X</v>
      </c>
      <c r="AK4551" s="70" t="str" cm="1">
        <f t="array" ref="AK4551">_xlfn.IFS(AH4551&lt;&gt;"","1",AI4551&lt;&gt;"","2",AJ4551&lt;&gt;"","3")</f>
        <v>3</v>
      </c>
    </row>
    <row r="4552" spans="1:37" x14ac:dyDescent="0.25">
      <c r="A4552" t="s">
        <v>231</v>
      </c>
      <c r="B4552" t="s">
        <v>434</v>
      </c>
      <c r="C4552" s="67" t="str">
        <f t="shared" si="524"/>
        <v>Ella Cross</v>
      </c>
      <c r="D4552" s="71" t="str" cm="1">
        <f t="array" ref="D4552">_xlfn.IFS(AK4552="1",CONCATENATE(C4552,"Regional"),AK4552="2",CONCATENATE(C4552,"Sectional"),AK4552="3",CONCATENATE(C4552,COUNTIF($C$1:C4552,C4552)))</f>
        <v>Ella Cross8</v>
      </c>
      <c r="E4552" s="66">
        <v>45176.604166666664</v>
      </c>
      <c r="F4552" t="s">
        <v>2614</v>
      </c>
      <c r="G4552" s="46">
        <v>46</v>
      </c>
      <c r="H4552" s="46">
        <v>53</v>
      </c>
      <c r="I4552" s="46">
        <v>26</v>
      </c>
      <c r="J4552" t="s">
        <v>2601</v>
      </c>
      <c r="K4552" t="s">
        <v>90</v>
      </c>
      <c r="L4552" s="46">
        <v>2663</v>
      </c>
      <c r="M4552" s="46">
        <v>36</v>
      </c>
      <c r="N4552" s="46">
        <v>35.1</v>
      </c>
      <c r="O4552" s="46">
        <v>118</v>
      </c>
      <c r="P4552" s="46">
        <f t="shared" si="525"/>
        <v>1</v>
      </c>
      <c r="R4552" s="67" t="s">
        <v>1178</v>
      </c>
      <c r="S4552" s="67">
        <f>COUNTIF(Y$2:$Y$100,R4552)</f>
        <v>0</v>
      </c>
      <c r="V4552" s="67">
        <f t="shared" si="526"/>
        <v>0</v>
      </c>
      <c r="X4552"/>
      <c r="Y4552" s="67" t="str">
        <f t="shared" si="523"/>
        <v xml:space="preserve"> </v>
      </c>
      <c r="AB4552" t="s">
        <v>90</v>
      </c>
      <c r="AC4552" s="46">
        <v>2663</v>
      </c>
      <c r="AD4552" s="46">
        <v>36</v>
      </c>
      <c r="AE4552" s="46">
        <v>35.1</v>
      </c>
      <c r="AF4552" s="46">
        <v>118</v>
      </c>
      <c r="AH4552" s="70" t="str">
        <f t="shared" si="527"/>
        <v/>
      </c>
      <c r="AI4552" s="70" t="str">
        <f t="shared" si="528"/>
        <v/>
      </c>
      <c r="AJ4552" s="70" t="str">
        <f t="shared" si="529"/>
        <v>X</v>
      </c>
      <c r="AK4552" s="70" t="str" cm="1">
        <f t="array" ref="AK4552">_xlfn.IFS(AH4552&lt;&gt;"","1",AI4552&lt;&gt;"","2",AJ4552&lt;&gt;"","3")</f>
        <v>3</v>
      </c>
    </row>
    <row r="4553" spans="1:37" x14ac:dyDescent="0.25">
      <c r="A4553" t="s">
        <v>785</v>
      </c>
      <c r="B4553" t="s">
        <v>218</v>
      </c>
      <c r="C4553" s="67" t="str">
        <f t="shared" si="524"/>
        <v>Finley Counsell</v>
      </c>
      <c r="D4553" s="71" t="str" cm="1">
        <f t="array" ref="D4553">_xlfn.IFS(AK4553="1",CONCATENATE(C4553,"Regional"),AK4553="2",CONCATENATE(C4553,"Sectional"),AK4553="3",CONCATENATE(C4553,COUNTIF($C$1:C4553,C4553)))</f>
        <v>Finley Counsell7</v>
      </c>
      <c r="E4553" s="66">
        <v>45176.604166666664</v>
      </c>
      <c r="F4553" t="s">
        <v>2614</v>
      </c>
      <c r="G4553" s="46">
        <v>46</v>
      </c>
      <c r="H4553" s="46">
        <v>53</v>
      </c>
      <c r="I4553" s="46">
        <v>26</v>
      </c>
      <c r="J4553" t="s">
        <v>2601</v>
      </c>
      <c r="K4553" t="s">
        <v>90</v>
      </c>
      <c r="L4553" s="46">
        <v>2663</v>
      </c>
      <c r="M4553" s="46">
        <v>36</v>
      </c>
      <c r="N4553" s="46">
        <v>35.1</v>
      </c>
      <c r="O4553" s="46">
        <v>118</v>
      </c>
      <c r="P4553" s="46">
        <f t="shared" si="525"/>
        <v>1</v>
      </c>
      <c r="R4553" s="67" t="s">
        <v>1366</v>
      </c>
      <c r="S4553" s="67">
        <f>COUNTIF(Y$2:$Y$100,R4553)</f>
        <v>0</v>
      </c>
      <c r="V4553" s="67">
        <f t="shared" si="526"/>
        <v>0</v>
      </c>
      <c r="X4553"/>
      <c r="Y4553" s="67" t="str">
        <f t="shared" si="523"/>
        <v xml:space="preserve"> </v>
      </c>
      <c r="AB4553" t="s">
        <v>90</v>
      </c>
      <c r="AC4553" s="46">
        <v>2663</v>
      </c>
      <c r="AD4553" s="46">
        <v>36</v>
      </c>
      <c r="AE4553" s="46">
        <v>35.1</v>
      </c>
      <c r="AF4553" s="46">
        <v>118</v>
      </c>
      <c r="AH4553" s="70" t="str">
        <f t="shared" si="527"/>
        <v/>
      </c>
      <c r="AI4553" s="70" t="str">
        <f t="shared" si="528"/>
        <v/>
      </c>
      <c r="AJ4553" s="70" t="str">
        <f t="shared" si="529"/>
        <v>X</v>
      </c>
      <c r="AK4553" s="70" t="str" cm="1">
        <f t="array" ref="AK4553">_xlfn.IFS(AH4553&lt;&gt;"","1",AI4553&lt;&gt;"","2",AJ4553&lt;&gt;"","3")</f>
        <v>3</v>
      </c>
    </row>
    <row r="4554" spans="1:37" x14ac:dyDescent="0.25">
      <c r="A4554" t="s">
        <v>914</v>
      </c>
      <c r="B4554" t="s">
        <v>717</v>
      </c>
      <c r="C4554" s="67" t="str">
        <f t="shared" si="524"/>
        <v>Kayla Bruder</v>
      </c>
      <c r="D4554" s="71" t="str" cm="1">
        <f t="array" ref="D4554">_xlfn.IFS(AK4554="1",CONCATENATE(C4554,"Regional"),AK4554="2",CONCATENATE(C4554,"Sectional"),AK4554="3",CONCATENATE(C4554,COUNTIF($C$1:C4554,C4554)))</f>
        <v>Kayla Bruder7</v>
      </c>
      <c r="E4554" s="66">
        <v>45176.604166666664</v>
      </c>
      <c r="F4554" t="s">
        <v>2614</v>
      </c>
      <c r="G4554" s="46">
        <v>46</v>
      </c>
      <c r="H4554" s="46">
        <v>55</v>
      </c>
      <c r="I4554" s="46">
        <v>30</v>
      </c>
      <c r="J4554" t="s">
        <v>2601</v>
      </c>
      <c r="K4554" t="s">
        <v>90</v>
      </c>
      <c r="L4554" s="46">
        <v>2663</v>
      </c>
      <c r="M4554" s="46">
        <v>36</v>
      </c>
      <c r="N4554" s="46">
        <v>35.1</v>
      </c>
      <c r="O4554" s="46">
        <v>118</v>
      </c>
      <c r="P4554" s="46">
        <f t="shared" si="525"/>
        <v>1</v>
      </c>
      <c r="R4554" s="67" t="s">
        <v>1449</v>
      </c>
      <c r="S4554" s="67">
        <f>COUNTIF(Y$2:$Y$100,R4554)</f>
        <v>0</v>
      </c>
      <c r="V4554" s="67">
        <f t="shared" si="526"/>
        <v>0</v>
      </c>
      <c r="X4554"/>
      <c r="Y4554" s="67" t="str">
        <f t="shared" si="523"/>
        <v xml:space="preserve"> </v>
      </c>
      <c r="AB4554" t="s">
        <v>90</v>
      </c>
      <c r="AC4554" s="46">
        <v>2663</v>
      </c>
      <c r="AD4554" s="46">
        <v>36</v>
      </c>
      <c r="AE4554" s="46">
        <v>35.1</v>
      </c>
      <c r="AF4554" s="46">
        <v>118</v>
      </c>
      <c r="AH4554" s="70" t="str">
        <f t="shared" si="527"/>
        <v/>
      </c>
      <c r="AI4554" s="70" t="str">
        <f t="shared" si="528"/>
        <v/>
      </c>
      <c r="AJ4554" s="70" t="str">
        <f t="shared" si="529"/>
        <v>X</v>
      </c>
      <c r="AK4554" s="70" t="str" cm="1">
        <f t="array" ref="AK4554">_xlfn.IFS(AH4554&lt;&gt;"","1",AI4554&lt;&gt;"","2",AJ4554&lt;&gt;"","3")</f>
        <v>3</v>
      </c>
    </row>
    <row r="4555" spans="1:37" x14ac:dyDescent="0.25">
      <c r="A4555" t="s">
        <v>339</v>
      </c>
      <c r="B4555" t="s">
        <v>353</v>
      </c>
      <c r="C4555" s="67" t="str">
        <f t="shared" si="524"/>
        <v>Olivia Ross</v>
      </c>
      <c r="D4555" s="71" t="str" cm="1">
        <f t="array" ref="D4555">_xlfn.IFS(AK4555="1",CONCATENATE(C4555,"Regional"),AK4555="2",CONCATENATE(C4555,"Sectional"),AK4555="3",CONCATENATE(C4555,COUNTIF($C$1:C4555,C4555)))</f>
        <v>Olivia Ross8</v>
      </c>
      <c r="E4555" s="66">
        <v>45176.604166666664</v>
      </c>
      <c r="F4555" t="s">
        <v>2614</v>
      </c>
      <c r="G4555" s="46">
        <v>46</v>
      </c>
      <c r="H4555" s="46">
        <v>55</v>
      </c>
      <c r="I4555" s="46">
        <v>30</v>
      </c>
      <c r="J4555" t="s">
        <v>2601</v>
      </c>
      <c r="K4555" t="s">
        <v>90</v>
      </c>
      <c r="L4555" s="46">
        <v>2663</v>
      </c>
      <c r="M4555" s="46">
        <v>36</v>
      </c>
      <c r="N4555" s="46">
        <v>35.1</v>
      </c>
      <c r="O4555" s="46">
        <v>118</v>
      </c>
      <c r="P4555" s="46">
        <f t="shared" si="525"/>
        <v>1</v>
      </c>
      <c r="R4555" s="67" t="s">
        <v>1568</v>
      </c>
      <c r="S4555" s="67">
        <f>COUNTIF(Y$2:$Y$100,R4555)</f>
        <v>0</v>
      </c>
      <c r="V4555" s="67">
        <f t="shared" si="526"/>
        <v>0</v>
      </c>
      <c r="X4555"/>
      <c r="Y4555" s="67" t="str">
        <f t="shared" si="523"/>
        <v xml:space="preserve"> </v>
      </c>
      <c r="AB4555" t="s">
        <v>90</v>
      </c>
      <c r="AC4555" s="46">
        <v>2663</v>
      </c>
      <c r="AD4555" s="46">
        <v>36</v>
      </c>
      <c r="AE4555" s="46">
        <v>35.1</v>
      </c>
      <c r="AF4555" s="46">
        <v>118</v>
      </c>
      <c r="AH4555" s="70" t="str">
        <f t="shared" si="527"/>
        <v/>
      </c>
      <c r="AI4555" s="70" t="str">
        <f t="shared" si="528"/>
        <v/>
      </c>
      <c r="AJ4555" s="70" t="str">
        <f t="shared" si="529"/>
        <v>X</v>
      </c>
      <c r="AK4555" s="70" t="str" cm="1">
        <f t="array" ref="AK4555">_xlfn.IFS(AH4555&lt;&gt;"","1",AI4555&lt;&gt;"","2",AJ4555&lt;&gt;"","3")</f>
        <v>3</v>
      </c>
    </row>
    <row r="4556" spans="1:37" x14ac:dyDescent="0.25">
      <c r="A4556" t="s">
        <v>1652</v>
      </c>
      <c r="B4556" t="s">
        <v>443</v>
      </c>
      <c r="C4556" s="67" t="str">
        <f t="shared" si="524"/>
        <v>Emily Blankenburg</v>
      </c>
      <c r="D4556" s="71" t="str" cm="1">
        <f t="array" ref="D4556">_xlfn.IFS(AK4556="1",CONCATENATE(C4556,"Regional"),AK4556="2",CONCATENATE(C4556,"Sectional"),AK4556="3",CONCATENATE(C4556,COUNTIF($C$1:C4556,C4556)))</f>
        <v>Emily Blankenburg10</v>
      </c>
      <c r="E4556" s="66">
        <v>45176.604166666664</v>
      </c>
      <c r="F4556" t="s">
        <v>2614</v>
      </c>
      <c r="G4556" s="46">
        <v>46</v>
      </c>
      <c r="H4556" s="46">
        <v>55</v>
      </c>
      <c r="I4556" s="46">
        <v>30</v>
      </c>
      <c r="J4556" t="s">
        <v>2601</v>
      </c>
      <c r="K4556" t="s">
        <v>90</v>
      </c>
      <c r="L4556" s="46">
        <v>2663</v>
      </c>
      <c r="M4556" s="46">
        <v>36</v>
      </c>
      <c r="N4556" s="46">
        <v>35.1</v>
      </c>
      <c r="O4556" s="46">
        <v>118</v>
      </c>
      <c r="P4556" s="46">
        <f t="shared" si="525"/>
        <v>1</v>
      </c>
      <c r="R4556" s="67" t="s">
        <v>3484</v>
      </c>
      <c r="S4556" s="67">
        <f>COUNTIF(Y$2:$Y$100,R4556)</f>
        <v>0</v>
      </c>
      <c r="V4556" s="67">
        <f t="shared" si="526"/>
        <v>0</v>
      </c>
      <c r="X4556"/>
      <c r="Y4556" s="67" t="str">
        <f t="shared" si="523"/>
        <v xml:space="preserve"> </v>
      </c>
      <c r="AB4556" t="s">
        <v>90</v>
      </c>
      <c r="AC4556" s="46">
        <v>2663</v>
      </c>
      <c r="AD4556" s="46">
        <v>36</v>
      </c>
      <c r="AE4556" s="46">
        <v>35.1</v>
      </c>
      <c r="AF4556" s="46">
        <v>118</v>
      </c>
      <c r="AH4556" s="70" t="str">
        <f t="shared" si="527"/>
        <v/>
      </c>
      <c r="AI4556" s="70" t="str">
        <f t="shared" si="528"/>
        <v/>
      </c>
      <c r="AJ4556" s="70" t="str">
        <f t="shared" si="529"/>
        <v>X</v>
      </c>
      <c r="AK4556" s="70" t="str" cm="1">
        <f t="array" ref="AK4556">_xlfn.IFS(AH4556&lt;&gt;"","1",AI4556&lt;&gt;"","2",AJ4556&lt;&gt;"","3")</f>
        <v>3</v>
      </c>
    </row>
    <row r="4557" spans="1:37" x14ac:dyDescent="0.25">
      <c r="A4557" t="s">
        <v>1850</v>
      </c>
      <c r="B4557" t="s">
        <v>713</v>
      </c>
      <c r="C4557" s="67" t="str">
        <f t="shared" si="524"/>
        <v>Hailee Koth</v>
      </c>
      <c r="D4557" s="71" t="str" cm="1">
        <f t="array" ref="D4557">_xlfn.IFS(AK4557="1",CONCATENATE(C4557,"Regional"),AK4557="2",CONCATENATE(C4557,"Sectional"),AK4557="3",CONCATENATE(C4557,COUNTIF($C$1:C4557,C4557)))</f>
        <v>Hailee Koth6</v>
      </c>
      <c r="E4557" s="66">
        <v>45176.604166666664</v>
      </c>
      <c r="F4557" t="s">
        <v>2614</v>
      </c>
      <c r="G4557" s="46">
        <v>46</v>
      </c>
      <c r="H4557" s="46">
        <v>56</v>
      </c>
      <c r="I4557" s="46">
        <v>33</v>
      </c>
      <c r="J4557" t="s">
        <v>2601</v>
      </c>
      <c r="K4557" t="s">
        <v>90</v>
      </c>
      <c r="L4557" s="46">
        <v>2663</v>
      </c>
      <c r="M4557" s="46">
        <v>36</v>
      </c>
      <c r="N4557" s="46">
        <v>35.1</v>
      </c>
      <c r="O4557" s="46">
        <v>118</v>
      </c>
      <c r="P4557" s="46">
        <f t="shared" si="525"/>
        <v>1</v>
      </c>
      <c r="R4557" s="67" t="s">
        <v>3131</v>
      </c>
      <c r="S4557" s="67">
        <f>COUNTIF(Y$2:$Y$100,R4557)</f>
        <v>0</v>
      </c>
      <c r="V4557" s="67">
        <f t="shared" si="526"/>
        <v>0</v>
      </c>
      <c r="X4557"/>
      <c r="Y4557" s="67" t="str">
        <f t="shared" si="523"/>
        <v xml:space="preserve"> </v>
      </c>
      <c r="AB4557" t="s">
        <v>90</v>
      </c>
      <c r="AC4557" s="46">
        <v>2663</v>
      </c>
      <c r="AD4557" s="46">
        <v>36</v>
      </c>
      <c r="AE4557" s="46">
        <v>35.1</v>
      </c>
      <c r="AF4557" s="46">
        <v>118</v>
      </c>
      <c r="AH4557" s="70" t="str">
        <f t="shared" si="527"/>
        <v/>
      </c>
      <c r="AI4557" s="70" t="str">
        <f t="shared" si="528"/>
        <v/>
      </c>
      <c r="AJ4557" s="70" t="str">
        <f t="shared" si="529"/>
        <v>X</v>
      </c>
      <c r="AK4557" s="70" t="str" cm="1">
        <f t="array" ref="AK4557">_xlfn.IFS(AH4557&lt;&gt;"","1",AI4557&lt;&gt;"","2",AJ4557&lt;&gt;"","3")</f>
        <v>3</v>
      </c>
    </row>
    <row r="4558" spans="1:37" x14ac:dyDescent="0.25">
      <c r="A4558" t="s">
        <v>512</v>
      </c>
      <c r="B4558" t="s">
        <v>311</v>
      </c>
      <c r="C4558" s="67" t="str">
        <f t="shared" si="524"/>
        <v>Julia Dufek</v>
      </c>
      <c r="D4558" s="71" t="str" cm="1">
        <f t="array" ref="D4558">_xlfn.IFS(AK4558="1",CONCATENATE(C4558,"Regional"),AK4558="2",CONCATENATE(C4558,"Sectional"),AK4558="3",CONCATENATE(C4558,COUNTIF($C$1:C4558,C4558)))</f>
        <v>Julia Dufek8</v>
      </c>
      <c r="E4558" s="66">
        <v>45176.604166666664</v>
      </c>
      <c r="F4558" t="s">
        <v>2614</v>
      </c>
      <c r="G4558" s="46">
        <v>46</v>
      </c>
      <c r="H4558" s="46">
        <v>57</v>
      </c>
      <c r="I4558" s="46">
        <v>34</v>
      </c>
      <c r="J4558" t="s">
        <v>2601</v>
      </c>
      <c r="K4558" t="s">
        <v>90</v>
      </c>
      <c r="L4558" s="46">
        <v>2663</v>
      </c>
      <c r="M4558" s="46">
        <v>36</v>
      </c>
      <c r="N4558" s="46">
        <v>35.1</v>
      </c>
      <c r="O4558" s="46">
        <v>118</v>
      </c>
      <c r="P4558" s="46">
        <f t="shared" si="525"/>
        <v>1</v>
      </c>
      <c r="R4558" s="67" t="s">
        <v>1505</v>
      </c>
      <c r="S4558" s="67">
        <f>COUNTIF(Y$2:$Y$100,R4558)</f>
        <v>0</v>
      </c>
      <c r="V4558" s="67">
        <f t="shared" si="526"/>
        <v>0</v>
      </c>
      <c r="X4558"/>
      <c r="Y4558" s="67" t="str">
        <f t="shared" si="523"/>
        <v xml:space="preserve"> </v>
      </c>
      <c r="AB4558" t="s">
        <v>90</v>
      </c>
      <c r="AC4558" s="46">
        <v>2663</v>
      </c>
      <c r="AD4558" s="46">
        <v>36</v>
      </c>
      <c r="AE4558" s="46">
        <v>35.1</v>
      </c>
      <c r="AF4558" s="46">
        <v>118</v>
      </c>
      <c r="AH4558" s="70" t="str">
        <f t="shared" si="527"/>
        <v/>
      </c>
      <c r="AI4558" s="70" t="str">
        <f t="shared" si="528"/>
        <v/>
      </c>
      <c r="AJ4558" s="70" t="str">
        <f t="shared" si="529"/>
        <v>X</v>
      </c>
      <c r="AK4558" s="70" t="str" cm="1">
        <f t="array" ref="AK4558">_xlfn.IFS(AH4558&lt;&gt;"","1",AI4558&lt;&gt;"","2",AJ4558&lt;&gt;"","3")</f>
        <v>3</v>
      </c>
    </row>
    <row r="4559" spans="1:37" x14ac:dyDescent="0.25">
      <c r="A4559" t="s">
        <v>1667</v>
      </c>
      <c r="B4559" t="s">
        <v>1666</v>
      </c>
      <c r="C4559" s="67" t="str">
        <f t="shared" si="524"/>
        <v>Cori Milam</v>
      </c>
      <c r="D4559" s="71" t="str" cm="1">
        <f t="array" ref="D4559">_xlfn.IFS(AK4559="1",CONCATENATE(C4559,"Regional"),AK4559="2",CONCATENATE(C4559,"Sectional"),AK4559="3",CONCATENATE(C4559,COUNTIF($C$1:C4559,C4559)))</f>
        <v>Cori Milam8</v>
      </c>
      <c r="E4559" s="66">
        <v>45176.604166666664</v>
      </c>
      <c r="F4559" t="s">
        <v>2614</v>
      </c>
      <c r="G4559" s="46">
        <v>46</v>
      </c>
      <c r="H4559" s="46">
        <v>59</v>
      </c>
      <c r="I4559" s="46">
        <v>35</v>
      </c>
      <c r="J4559" t="s">
        <v>2601</v>
      </c>
      <c r="K4559" t="s">
        <v>90</v>
      </c>
      <c r="L4559" s="46">
        <v>2663</v>
      </c>
      <c r="M4559" s="46">
        <v>36</v>
      </c>
      <c r="N4559" s="46">
        <v>35.1</v>
      </c>
      <c r="O4559" s="46">
        <v>118</v>
      </c>
      <c r="P4559" s="46">
        <f t="shared" si="525"/>
        <v>1</v>
      </c>
      <c r="R4559" s="67" t="s">
        <v>3493</v>
      </c>
      <c r="S4559" s="67">
        <f>COUNTIF(Y$2:$Y$100,R4559)</f>
        <v>0</v>
      </c>
      <c r="V4559" s="67">
        <f t="shared" si="526"/>
        <v>0</v>
      </c>
      <c r="X4559"/>
      <c r="Y4559" s="67" t="str">
        <f t="shared" si="523"/>
        <v xml:space="preserve"> </v>
      </c>
      <c r="AB4559" t="s">
        <v>90</v>
      </c>
      <c r="AC4559" s="46">
        <v>2663</v>
      </c>
      <c r="AD4559" s="46">
        <v>36</v>
      </c>
      <c r="AE4559" s="46">
        <v>35.1</v>
      </c>
      <c r="AF4559" s="46">
        <v>118</v>
      </c>
      <c r="AH4559" s="70" t="str">
        <f t="shared" si="527"/>
        <v/>
      </c>
      <c r="AI4559" s="70" t="str">
        <f t="shared" si="528"/>
        <v/>
      </c>
      <c r="AJ4559" s="70" t="str">
        <f t="shared" si="529"/>
        <v>X</v>
      </c>
      <c r="AK4559" s="70" t="str" cm="1">
        <f t="array" ref="AK4559">_xlfn.IFS(AH4559&lt;&gt;"","1",AI4559&lt;&gt;"","2",AJ4559&lt;&gt;"","3")</f>
        <v>3</v>
      </c>
    </row>
    <row r="4560" spans="1:37" x14ac:dyDescent="0.25">
      <c r="A4560" t="s">
        <v>860</v>
      </c>
      <c r="B4560" t="s">
        <v>535</v>
      </c>
      <c r="C4560" s="67" t="str">
        <f t="shared" si="524"/>
        <v>Rachel Hattori</v>
      </c>
      <c r="D4560" s="71" t="str" cm="1">
        <f t="array" ref="D4560">_xlfn.IFS(AK4560="1",CONCATENATE(C4560,"Regional"),AK4560="2",CONCATENATE(C4560,"Sectional"),AK4560="3",CONCATENATE(C4560,COUNTIF($C$1:C4560,C4560)))</f>
        <v>Rachel Hattori7</v>
      </c>
      <c r="E4560" s="66">
        <v>45176.604166666664</v>
      </c>
      <c r="F4560" t="s">
        <v>2614</v>
      </c>
      <c r="G4560" s="46">
        <v>46</v>
      </c>
      <c r="H4560" s="46">
        <v>59</v>
      </c>
      <c r="I4560" s="46">
        <v>35</v>
      </c>
      <c r="J4560" t="s">
        <v>2601</v>
      </c>
      <c r="K4560" t="s">
        <v>90</v>
      </c>
      <c r="L4560" s="46">
        <v>2663</v>
      </c>
      <c r="M4560" s="46">
        <v>36</v>
      </c>
      <c r="N4560" s="46">
        <v>35.1</v>
      </c>
      <c r="O4560" s="46">
        <v>118</v>
      </c>
      <c r="P4560" s="46">
        <f t="shared" si="525"/>
        <v>1</v>
      </c>
      <c r="R4560" s="67" t="s">
        <v>1402</v>
      </c>
      <c r="S4560" s="67">
        <f>COUNTIF(Y$2:$Y$100,R4560)</f>
        <v>0</v>
      </c>
      <c r="V4560" s="67">
        <f t="shared" si="526"/>
        <v>0</v>
      </c>
      <c r="X4560"/>
      <c r="Y4560" s="67" t="str">
        <f t="shared" si="523"/>
        <v xml:space="preserve"> </v>
      </c>
      <c r="AB4560" t="s">
        <v>90</v>
      </c>
      <c r="AC4560" s="46">
        <v>2663</v>
      </c>
      <c r="AD4560" s="46">
        <v>36</v>
      </c>
      <c r="AE4560" s="46">
        <v>35.1</v>
      </c>
      <c r="AF4560" s="46">
        <v>118</v>
      </c>
      <c r="AH4560" s="70" t="str">
        <f t="shared" si="527"/>
        <v/>
      </c>
      <c r="AI4560" s="70" t="str">
        <f t="shared" si="528"/>
        <v/>
      </c>
      <c r="AJ4560" s="70" t="str">
        <f t="shared" si="529"/>
        <v>X</v>
      </c>
      <c r="AK4560" s="70" t="str" cm="1">
        <f t="array" ref="AK4560">_xlfn.IFS(AH4560&lt;&gt;"","1",AI4560&lt;&gt;"","2",AJ4560&lt;&gt;"","3")</f>
        <v>3</v>
      </c>
    </row>
    <row r="4561" spans="1:37" x14ac:dyDescent="0.25">
      <c r="A4561" t="s">
        <v>1963</v>
      </c>
      <c r="B4561" t="s">
        <v>1964</v>
      </c>
      <c r="C4561" s="67" t="str">
        <f t="shared" si="524"/>
        <v>Sara Doedens</v>
      </c>
      <c r="D4561" s="71" t="str" cm="1">
        <f t="array" ref="D4561">_xlfn.IFS(AK4561="1",CONCATENATE(C4561,"Regional"),AK4561="2",CONCATENATE(C4561,"Sectional"),AK4561="3",CONCATENATE(C4561,COUNTIF($C$1:C4561,C4561)))</f>
        <v>Sara Doedens4</v>
      </c>
      <c r="E4561" s="66">
        <v>45176.604166666664</v>
      </c>
      <c r="F4561" t="s">
        <v>2614</v>
      </c>
      <c r="G4561" s="46">
        <v>46</v>
      </c>
      <c r="H4561" s="46">
        <v>59</v>
      </c>
      <c r="I4561" s="46">
        <v>35</v>
      </c>
      <c r="J4561" t="s">
        <v>2601</v>
      </c>
      <c r="K4561" t="s">
        <v>90</v>
      </c>
      <c r="L4561" s="46">
        <v>2663</v>
      </c>
      <c r="M4561" s="46">
        <v>36</v>
      </c>
      <c r="N4561" s="46">
        <v>35.1</v>
      </c>
      <c r="O4561" s="46">
        <v>118</v>
      </c>
      <c r="P4561" s="46">
        <f t="shared" si="525"/>
        <v>1</v>
      </c>
      <c r="R4561" s="67" t="s">
        <v>2983</v>
      </c>
      <c r="S4561" s="67">
        <f>COUNTIF(Y$2:$Y$100,R4561)</f>
        <v>0</v>
      </c>
      <c r="V4561" s="67">
        <f t="shared" si="526"/>
        <v>0</v>
      </c>
      <c r="X4561"/>
      <c r="Y4561" s="67" t="str">
        <f t="shared" si="523"/>
        <v xml:space="preserve"> </v>
      </c>
      <c r="AB4561" t="s">
        <v>90</v>
      </c>
      <c r="AC4561" s="46">
        <v>2663</v>
      </c>
      <c r="AD4561" s="46">
        <v>36</v>
      </c>
      <c r="AE4561" s="46">
        <v>35.1</v>
      </c>
      <c r="AF4561" s="46">
        <v>118</v>
      </c>
      <c r="AH4561" s="70" t="str">
        <f t="shared" si="527"/>
        <v/>
      </c>
      <c r="AI4561" s="70" t="str">
        <f t="shared" si="528"/>
        <v/>
      </c>
      <c r="AJ4561" s="70" t="str">
        <f t="shared" si="529"/>
        <v>X</v>
      </c>
      <c r="AK4561" s="70" t="str" cm="1">
        <f t="array" ref="AK4561">_xlfn.IFS(AH4561&lt;&gt;"","1",AI4561&lt;&gt;"","2",AJ4561&lt;&gt;"","3")</f>
        <v>3</v>
      </c>
    </row>
    <row r="4562" spans="1:37" x14ac:dyDescent="0.25">
      <c r="A4562" t="s">
        <v>909</v>
      </c>
      <c r="B4562" t="s">
        <v>207</v>
      </c>
      <c r="C4562" s="67" t="str">
        <f t="shared" si="524"/>
        <v>Taylor Keller</v>
      </c>
      <c r="D4562" s="71" t="str" cm="1">
        <f t="array" ref="D4562">_xlfn.IFS(AK4562="1",CONCATENATE(C4562,"Regional"),AK4562="2",CONCATENATE(C4562,"Sectional"),AK4562="3",CONCATENATE(C4562,COUNTIF($C$1:C4562,C4562)))</f>
        <v>Taylor Keller5</v>
      </c>
      <c r="E4562" s="66">
        <v>45176.604166666664</v>
      </c>
      <c r="F4562" t="s">
        <v>2614</v>
      </c>
      <c r="G4562" s="46">
        <v>46</v>
      </c>
      <c r="H4562" s="46">
        <v>60</v>
      </c>
      <c r="I4562" s="46">
        <v>38</v>
      </c>
      <c r="J4562" t="s">
        <v>2601</v>
      </c>
      <c r="K4562" t="s">
        <v>90</v>
      </c>
      <c r="L4562" s="46">
        <v>2663</v>
      </c>
      <c r="M4562" s="46">
        <v>36</v>
      </c>
      <c r="N4562" s="46">
        <v>35.1</v>
      </c>
      <c r="O4562" s="46">
        <v>118</v>
      </c>
      <c r="P4562" s="46">
        <f t="shared" si="525"/>
        <v>1</v>
      </c>
      <c r="R4562" s="67" t="s">
        <v>1446</v>
      </c>
      <c r="S4562" s="67">
        <f>COUNTIF(Y$2:$Y$100,R4562)</f>
        <v>0</v>
      </c>
      <c r="V4562" s="67">
        <f t="shared" si="526"/>
        <v>0</v>
      </c>
      <c r="X4562"/>
      <c r="Y4562" s="67" t="str">
        <f t="shared" si="523"/>
        <v xml:space="preserve"> </v>
      </c>
      <c r="AB4562" t="s">
        <v>90</v>
      </c>
      <c r="AC4562" s="46">
        <v>2663</v>
      </c>
      <c r="AD4562" s="46">
        <v>36</v>
      </c>
      <c r="AE4562" s="46">
        <v>35.1</v>
      </c>
      <c r="AF4562" s="46">
        <v>118</v>
      </c>
      <c r="AH4562" s="70" t="str">
        <f t="shared" si="527"/>
        <v/>
      </c>
      <c r="AI4562" s="70" t="str">
        <f t="shared" si="528"/>
        <v/>
      </c>
      <c r="AJ4562" s="70" t="str">
        <f t="shared" si="529"/>
        <v>X</v>
      </c>
      <c r="AK4562" s="70" t="str" cm="1">
        <f t="array" ref="AK4562">_xlfn.IFS(AH4562&lt;&gt;"","1",AI4562&lt;&gt;"","2",AJ4562&lt;&gt;"","3")</f>
        <v>3</v>
      </c>
    </row>
    <row r="4563" spans="1:37" x14ac:dyDescent="0.25">
      <c r="A4563" t="s">
        <v>281</v>
      </c>
      <c r="B4563" t="s">
        <v>795</v>
      </c>
      <c r="C4563" s="67" t="str">
        <f t="shared" si="524"/>
        <v>MaryGrace King</v>
      </c>
      <c r="D4563" s="71" t="str" cm="1">
        <f t="array" ref="D4563">_xlfn.IFS(AK4563="1",CONCATENATE(C4563,"Regional"),AK4563="2",CONCATENATE(C4563,"Sectional"),AK4563="3",CONCATENATE(C4563,COUNTIF($C$1:C4563,C4563)))</f>
        <v>MaryGrace King3</v>
      </c>
      <c r="E4563" s="66">
        <v>45176.604166666664</v>
      </c>
      <c r="F4563" t="s">
        <v>2614</v>
      </c>
      <c r="G4563" s="46">
        <v>46</v>
      </c>
      <c r="H4563" s="46">
        <v>60</v>
      </c>
      <c r="I4563" s="46">
        <v>38</v>
      </c>
      <c r="J4563" t="s">
        <v>2601</v>
      </c>
      <c r="K4563" t="s">
        <v>90</v>
      </c>
      <c r="L4563" s="46">
        <v>2663</v>
      </c>
      <c r="M4563" s="46">
        <v>36</v>
      </c>
      <c r="N4563" s="46">
        <v>35.1</v>
      </c>
      <c r="O4563" s="46">
        <v>118</v>
      </c>
      <c r="P4563" s="46">
        <f t="shared" si="525"/>
        <v>1</v>
      </c>
      <c r="R4563" s="67" t="s">
        <v>2958</v>
      </c>
      <c r="S4563" s="67">
        <f>COUNTIF(Y$2:$Y$100,R4563)</f>
        <v>0</v>
      </c>
      <c r="V4563" s="67">
        <f t="shared" si="526"/>
        <v>0</v>
      </c>
      <c r="X4563"/>
      <c r="Y4563" s="67" t="str">
        <f t="shared" si="523"/>
        <v xml:space="preserve"> </v>
      </c>
      <c r="AB4563" t="s">
        <v>90</v>
      </c>
      <c r="AC4563" s="46">
        <v>2663</v>
      </c>
      <c r="AD4563" s="46">
        <v>36</v>
      </c>
      <c r="AE4563" s="46">
        <v>35.1</v>
      </c>
      <c r="AF4563" s="46">
        <v>118</v>
      </c>
      <c r="AH4563" s="70" t="str">
        <f t="shared" si="527"/>
        <v/>
      </c>
      <c r="AI4563" s="70" t="str">
        <f t="shared" si="528"/>
        <v/>
      </c>
      <c r="AJ4563" s="70" t="str">
        <f t="shared" si="529"/>
        <v>X</v>
      </c>
      <c r="AK4563" s="70" t="str" cm="1">
        <f t="array" ref="AK4563">_xlfn.IFS(AH4563&lt;&gt;"","1",AI4563&lt;&gt;"","2",AJ4563&lt;&gt;"","3")</f>
        <v>3</v>
      </c>
    </row>
    <row r="4564" spans="1:37" x14ac:dyDescent="0.25">
      <c r="A4564" t="s">
        <v>2248</v>
      </c>
      <c r="B4564" t="s">
        <v>478</v>
      </c>
      <c r="C4564" s="67" t="str">
        <f t="shared" si="524"/>
        <v>Madeline Volpe</v>
      </c>
      <c r="D4564" s="71" t="str" cm="1">
        <f t="array" ref="D4564">_xlfn.IFS(AK4564="1",CONCATENATE(C4564,"Regional"),AK4564="2",CONCATENATE(C4564,"Sectional"),AK4564="3",CONCATENATE(C4564,COUNTIF($C$1:C4564,C4564)))</f>
        <v>Madeline Volpe2</v>
      </c>
      <c r="E4564" s="66">
        <v>45176.604166666664</v>
      </c>
      <c r="F4564" t="s">
        <v>2614</v>
      </c>
      <c r="G4564" s="46">
        <v>46</v>
      </c>
      <c r="H4564" s="46">
        <v>61</v>
      </c>
      <c r="I4564" s="46">
        <v>40</v>
      </c>
      <c r="J4564" t="s">
        <v>2601</v>
      </c>
      <c r="K4564" t="s">
        <v>90</v>
      </c>
      <c r="L4564" s="46">
        <v>2663</v>
      </c>
      <c r="M4564" s="46">
        <v>36</v>
      </c>
      <c r="N4564" s="46">
        <v>35.1</v>
      </c>
      <c r="O4564" s="46">
        <v>118</v>
      </c>
      <c r="P4564" s="46">
        <f t="shared" si="525"/>
        <v>1</v>
      </c>
      <c r="R4564" s="67" t="s">
        <v>3272</v>
      </c>
      <c r="S4564" s="67">
        <f>COUNTIF(Y$2:$Y$100,R4564)</f>
        <v>0</v>
      </c>
      <c r="V4564" s="67">
        <f t="shared" si="526"/>
        <v>0</v>
      </c>
      <c r="X4564"/>
      <c r="Y4564" s="67" t="str">
        <f t="shared" si="523"/>
        <v xml:space="preserve"> </v>
      </c>
      <c r="AB4564" t="s">
        <v>90</v>
      </c>
      <c r="AC4564" s="46">
        <v>2663</v>
      </c>
      <c r="AD4564" s="46">
        <v>36</v>
      </c>
      <c r="AE4564" s="46">
        <v>35.1</v>
      </c>
      <c r="AF4564" s="46">
        <v>118</v>
      </c>
      <c r="AH4564" s="70" t="str">
        <f t="shared" si="527"/>
        <v/>
      </c>
      <c r="AI4564" s="70" t="str">
        <f t="shared" si="528"/>
        <v/>
      </c>
      <c r="AJ4564" s="70" t="str">
        <f t="shared" si="529"/>
        <v>X</v>
      </c>
      <c r="AK4564" s="70" t="str" cm="1">
        <f t="array" ref="AK4564">_xlfn.IFS(AH4564&lt;&gt;"","1",AI4564&lt;&gt;"","2",AJ4564&lt;&gt;"","3")</f>
        <v>3</v>
      </c>
    </row>
    <row r="4565" spans="1:37" x14ac:dyDescent="0.25">
      <c r="A4565" t="s">
        <v>910</v>
      </c>
      <c r="B4565" t="s">
        <v>459</v>
      </c>
      <c r="C4565" s="67" t="str">
        <f t="shared" si="524"/>
        <v>Addison DeRuyter</v>
      </c>
      <c r="D4565" s="71" t="str" cm="1">
        <f t="array" ref="D4565">_xlfn.IFS(AK4565="1",CONCATENATE(C4565,"Regional"),AK4565="2",CONCATENATE(C4565,"Sectional"),AK4565="3",CONCATENATE(C4565,COUNTIF($C$1:C4565,C4565)))</f>
        <v>Addison DeRuyter5</v>
      </c>
      <c r="E4565" s="66">
        <v>45176.604166666664</v>
      </c>
      <c r="F4565" t="s">
        <v>2614</v>
      </c>
      <c r="G4565" s="46">
        <v>46</v>
      </c>
      <c r="H4565" s="46">
        <v>61</v>
      </c>
      <c r="I4565" s="46">
        <v>40</v>
      </c>
      <c r="J4565" t="s">
        <v>2601</v>
      </c>
      <c r="K4565" t="s">
        <v>90</v>
      </c>
      <c r="L4565" s="46">
        <v>2663</v>
      </c>
      <c r="M4565" s="46">
        <v>36</v>
      </c>
      <c r="N4565" s="46">
        <v>35.1</v>
      </c>
      <c r="O4565" s="46">
        <v>118</v>
      </c>
      <c r="P4565" s="46">
        <f t="shared" si="525"/>
        <v>1</v>
      </c>
      <c r="R4565" s="67" t="s">
        <v>1447</v>
      </c>
      <c r="S4565" s="67">
        <f>COUNTIF(Y$2:$Y$100,R4565)</f>
        <v>0</v>
      </c>
      <c r="V4565" s="67">
        <f t="shared" si="526"/>
        <v>0</v>
      </c>
      <c r="X4565"/>
      <c r="Y4565" s="67" t="str">
        <f t="shared" si="523"/>
        <v xml:space="preserve"> </v>
      </c>
      <c r="AB4565" t="s">
        <v>90</v>
      </c>
      <c r="AC4565" s="46">
        <v>2663</v>
      </c>
      <c r="AD4565" s="46">
        <v>36</v>
      </c>
      <c r="AE4565" s="46">
        <v>35.1</v>
      </c>
      <c r="AF4565" s="46">
        <v>118</v>
      </c>
      <c r="AH4565" s="70" t="str">
        <f t="shared" si="527"/>
        <v/>
      </c>
      <c r="AI4565" s="70" t="str">
        <f t="shared" si="528"/>
        <v/>
      </c>
      <c r="AJ4565" s="70" t="str">
        <f t="shared" si="529"/>
        <v>X</v>
      </c>
      <c r="AK4565" s="70" t="str" cm="1">
        <f t="array" ref="AK4565">_xlfn.IFS(AH4565&lt;&gt;"","1",AI4565&lt;&gt;"","2",AJ4565&lt;&gt;"","3")</f>
        <v>3</v>
      </c>
    </row>
    <row r="4566" spans="1:37" x14ac:dyDescent="0.25">
      <c r="A4566" t="s">
        <v>502</v>
      </c>
      <c r="B4566" t="s">
        <v>220</v>
      </c>
      <c r="C4566" s="67" t="str">
        <f t="shared" si="524"/>
        <v>Maria Kelly</v>
      </c>
      <c r="D4566" s="71" t="str" cm="1">
        <f t="array" ref="D4566">_xlfn.IFS(AK4566="1",CONCATENATE(C4566,"Regional"),AK4566="2",CONCATENATE(C4566,"Sectional"),AK4566="3",CONCATENATE(C4566,COUNTIF($C$1:C4566,C4566)))</f>
        <v>Maria Kelly9</v>
      </c>
      <c r="E4566" s="66">
        <v>45176.604166666664</v>
      </c>
      <c r="F4566" t="s">
        <v>2614</v>
      </c>
      <c r="G4566" s="46">
        <v>46</v>
      </c>
      <c r="H4566" s="46">
        <v>61</v>
      </c>
      <c r="I4566" s="46">
        <v>40</v>
      </c>
      <c r="J4566" t="s">
        <v>2601</v>
      </c>
      <c r="K4566" t="s">
        <v>90</v>
      </c>
      <c r="L4566" s="46">
        <v>2663</v>
      </c>
      <c r="M4566" s="46">
        <v>36</v>
      </c>
      <c r="N4566" s="46">
        <v>35.1</v>
      </c>
      <c r="O4566" s="46">
        <v>118</v>
      </c>
      <c r="P4566" s="46">
        <f t="shared" si="525"/>
        <v>1</v>
      </c>
      <c r="R4566" s="67" t="s">
        <v>2806</v>
      </c>
      <c r="S4566" s="67">
        <f>COUNTIF(Y$2:$Y$100,R4566)</f>
        <v>0</v>
      </c>
      <c r="V4566" s="67">
        <f t="shared" si="526"/>
        <v>0</v>
      </c>
      <c r="X4566"/>
      <c r="Y4566" s="67" t="str">
        <f t="shared" si="523"/>
        <v xml:space="preserve"> </v>
      </c>
      <c r="AB4566" t="s">
        <v>90</v>
      </c>
      <c r="AC4566" s="46">
        <v>2663</v>
      </c>
      <c r="AD4566" s="46">
        <v>36</v>
      </c>
      <c r="AE4566" s="46">
        <v>35.1</v>
      </c>
      <c r="AF4566" s="46">
        <v>118</v>
      </c>
      <c r="AH4566" s="70" t="str">
        <f t="shared" si="527"/>
        <v/>
      </c>
      <c r="AI4566" s="70" t="str">
        <f t="shared" si="528"/>
        <v/>
      </c>
      <c r="AJ4566" s="70" t="str">
        <f t="shared" si="529"/>
        <v>X</v>
      </c>
      <c r="AK4566" s="70" t="str" cm="1">
        <f t="array" ref="AK4566">_xlfn.IFS(AH4566&lt;&gt;"","1",AI4566&lt;&gt;"","2",AJ4566&lt;&gt;"","3")</f>
        <v>3</v>
      </c>
    </row>
    <row r="4567" spans="1:37" x14ac:dyDescent="0.25">
      <c r="A4567" t="s">
        <v>905</v>
      </c>
      <c r="B4567" t="s">
        <v>769</v>
      </c>
      <c r="C4567" s="67" t="str">
        <f t="shared" si="524"/>
        <v>Nadia Newman</v>
      </c>
      <c r="D4567" s="71" t="str" cm="1">
        <f t="array" ref="D4567">_xlfn.IFS(AK4567="1",CONCATENATE(C4567,"Regional"),AK4567="2",CONCATENATE(C4567,"Sectional"),AK4567="3",CONCATENATE(C4567,COUNTIF($C$1:C4567,C4567)))</f>
        <v>Nadia Newman6</v>
      </c>
      <c r="E4567" s="66">
        <v>45176.604166666664</v>
      </c>
      <c r="F4567" t="s">
        <v>2614</v>
      </c>
      <c r="G4567" s="46">
        <v>46</v>
      </c>
      <c r="H4567" s="46">
        <v>61</v>
      </c>
      <c r="I4567" s="46">
        <v>40</v>
      </c>
      <c r="J4567" t="s">
        <v>2601</v>
      </c>
      <c r="K4567" t="s">
        <v>90</v>
      </c>
      <c r="L4567" s="46">
        <v>2663</v>
      </c>
      <c r="M4567" s="46">
        <v>36</v>
      </c>
      <c r="N4567" s="46">
        <v>35.1</v>
      </c>
      <c r="O4567" s="46">
        <v>118</v>
      </c>
      <c r="P4567" s="46">
        <f t="shared" si="525"/>
        <v>1</v>
      </c>
      <c r="R4567" s="67" t="s">
        <v>1443</v>
      </c>
      <c r="S4567" s="67">
        <f>COUNTIF(Y$2:$Y$100,R4567)</f>
        <v>0</v>
      </c>
      <c r="V4567" s="67">
        <f t="shared" si="526"/>
        <v>0</v>
      </c>
      <c r="X4567"/>
      <c r="Y4567" s="67" t="str">
        <f t="shared" si="523"/>
        <v xml:space="preserve"> </v>
      </c>
      <c r="AB4567" t="s">
        <v>90</v>
      </c>
      <c r="AC4567" s="46">
        <v>2663</v>
      </c>
      <c r="AD4567" s="46">
        <v>36</v>
      </c>
      <c r="AE4567" s="46">
        <v>35.1</v>
      </c>
      <c r="AF4567" s="46">
        <v>118</v>
      </c>
      <c r="AH4567" s="70" t="str">
        <f t="shared" si="527"/>
        <v/>
      </c>
      <c r="AI4567" s="70" t="str">
        <f t="shared" si="528"/>
        <v/>
      </c>
      <c r="AJ4567" s="70" t="str">
        <f t="shared" si="529"/>
        <v>X</v>
      </c>
      <c r="AK4567" s="70" t="str" cm="1">
        <f t="array" ref="AK4567">_xlfn.IFS(AH4567&lt;&gt;"","1",AI4567&lt;&gt;"","2",AJ4567&lt;&gt;"","3")</f>
        <v>3</v>
      </c>
    </row>
    <row r="4568" spans="1:37" x14ac:dyDescent="0.25">
      <c r="A4568" t="s">
        <v>1121</v>
      </c>
      <c r="B4568" t="s">
        <v>828</v>
      </c>
      <c r="C4568" s="67" t="str">
        <f t="shared" si="524"/>
        <v>Bella Bianchini</v>
      </c>
      <c r="D4568" s="71" t="str" cm="1">
        <f t="array" ref="D4568">_xlfn.IFS(AK4568="1",CONCATENATE(C4568,"Regional"),AK4568="2",CONCATENATE(C4568,"Sectional"),AK4568="3",CONCATENATE(C4568,COUNTIF($C$1:C4568,C4568)))</f>
        <v>Bella Bianchini8</v>
      </c>
      <c r="E4568" s="66">
        <v>45176.604166666664</v>
      </c>
      <c r="F4568" t="s">
        <v>2614</v>
      </c>
      <c r="G4568" s="46">
        <v>46</v>
      </c>
      <c r="H4568" s="46">
        <v>61</v>
      </c>
      <c r="I4568" s="46">
        <v>40</v>
      </c>
      <c r="J4568" t="s">
        <v>2601</v>
      </c>
      <c r="K4568" t="s">
        <v>90</v>
      </c>
      <c r="L4568" s="46">
        <v>2663</v>
      </c>
      <c r="M4568" s="46">
        <v>36</v>
      </c>
      <c r="N4568" s="46">
        <v>35.1</v>
      </c>
      <c r="O4568" s="46">
        <v>118</v>
      </c>
      <c r="P4568" s="46">
        <f t="shared" si="525"/>
        <v>1</v>
      </c>
      <c r="R4568" s="67" t="s">
        <v>1589</v>
      </c>
      <c r="S4568" s="67">
        <f>COUNTIF(Y$2:$Y$100,R4568)</f>
        <v>0</v>
      </c>
      <c r="V4568" s="67">
        <f t="shared" si="526"/>
        <v>0</v>
      </c>
      <c r="X4568"/>
      <c r="Y4568" s="67" t="str">
        <f t="shared" si="523"/>
        <v xml:space="preserve"> </v>
      </c>
      <c r="AB4568" t="s">
        <v>90</v>
      </c>
      <c r="AC4568" s="46">
        <v>2663</v>
      </c>
      <c r="AD4568" s="46">
        <v>36</v>
      </c>
      <c r="AE4568" s="46">
        <v>35.1</v>
      </c>
      <c r="AF4568" s="46">
        <v>118</v>
      </c>
      <c r="AH4568" s="70" t="str">
        <f t="shared" si="527"/>
        <v/>
      </c>
      <c r="AI4568" s="70" t="str">
        <f t="shared" si="528"/>
        <v/>
      </c>
      <c r="AJ4568" s="70" t="str">
        <f t="shared" si="529"/>
        <v>X</v>
      </c>
      <c r="AK4568" s="70" t="str" cm="1">
        <f t="array" ref="AK4568">_xlfn.IFS(AH4568&lt;&gt;"","1",AI4568&lt;&gt;"","2",AJ4568&lt;&gt;"","3")</f>
        <v>3</v>
      </c>
    </row>
    <row r="4569" spans="1:37" x14ac:dyDescent="0.25">
      <c r="A4569" t="s">
        <v>2108</v>
      </c>
      <c r="B4569" t="s">
        <v>452</v>
      </c>
      <c r="C4569" s="67" t="str">
        <f t="shared" si="524"/>
        <v>Sophia Bartelt</v>
      </c>
      <c r="D4569" s="71" t="str" cm="1">
        <f t="array" ref="D4569">_xlfn.IFS(AK4569="1",CONCATENATE(C4569,"Regional"),AK4569="2",CONCATENATE(C4569,"Sectional"),AK4569="3",CONCATENATE(C4569,COUNTIF($C$1:C4569,C4569)))</f>
        <v>Sophia Bartelt2</v>
      </c>
      <c r="E4569" s="66">
        <v>45176.604166666664</v>
      </c>
      <c r="F4569" t="s">
        <v>2614</v>
      </c>
      <c r="G4569" s="46">
        <v>46</v>
      </c>
      <c r="H4569" s="46">
        <v>64</v>
      </c>
      <c r="I4569" s="46">
        <v>45</v>
      </c>
      <c r="J4569" t="s">
        <v>2601</v>
      </c>
      <c r="K4569" t="s">
        <v>90</v>
      </c>
      <c r="L4569" s="46">
        <v>2663</v>
      </c>
      <c r="M4569" s="46">
        <v>36</v>
      </c>
      <c r="N4569" s="46">
        <v>35.1</v>
      </c>
      <c r="O4569" s="46">
        <v>118</v>
      </c>
      <c r="P4569" s="46">
        <f t="shared" si="525"/>
        <v>1</v>
      </c>
      <c r="R4569" s="67" t="s">
        <v>3133</v>
      </c>
      <c r="S4569" s="67">
        <f>COUNTIF(Y$2:$Y$100,R4569)</f>
        <v>0</v>
      </c>
      <c r="V4569" s="67">
        <f t="shared" si="526"/>
        <v>0</v>
      </c>
      <c r="X4569"/>
      <c r="Y4569" s="67" t="str">
        <f t="shared" ref="Y4569:Y4570" si="530">CONCATENATE(W4569," ",X4569)</f>
        <v xml:space="preserve"> </v>
      </c>
      <c r="AB4569" t="s">
        <v>90</v>
      </c>
      <c r="AC4569" s="46">
        <v>2663</v>
      </c>
      <c r="AD4569" s="46">
        <v>36</v>
      </c>
      <c r="AE4569" s="46">
        <v>35.1</v>
      </c>
      <c r="AF4569" s="46">
        <v>118</v>
      </c>
      <c r="AH4569" s="70" t="str">
        <f t="shared" si="527"/>
        <v/>
      </c>
      <c r="AI4569" s="70" t="str">
        <f t="shared" si="528"/>
        <v/>
      </c>
      <c r="AJ4569" s="70" t="str">
        <f t="shared" si="529"/>
        <v>X</v>
      </c>
      <c r="AK4569" s="70" t="str" cm="1">
        <f t="array" ref="AK4569">_xlfn.IFS(AH4569&lt;&gt;"","1",AI4569&lt;&gt;"","2",AJ4569&lt;&gt;"","3")</f>
        <v>3</v>
      </c>
    </row>
    <row r="4570" spans="1:37" x14ac:dyDescent="0.25">
      <c r="A4570" t="s">
        <v>1123</v>
      </c>
      <c r="B4570" t="s">
        <v>599</v>
      </c>
      <c r="C4570" s="67" t="str">
        <f t="shared" si="524"/>
        <v>Grace Duback</v>
      </c>
      <c r="D4570" s="71" t="str" cm="1">
        <f t="array" ref="D4570">_xlfn.IFS(AK4570="1",CONCATENATE(C4570,"Regional"),AK4570="2",CONCATENATE(C4570,"Sectional"),AK4570="3",CONCATENATE(C4570,COUNTIF($C$1:C4570,C4570)))</f>
        <v>Grace Duback6</v>
      </c>
      <c r="E4570" s="66">
        <v>45176.604166666664</v>
      </c>
      <c r="F4570" t="s">
        <v>2614</v>
      </c>
      <c r="G4570" s="46">
        <v>46</v>
      </c>
      <c r="H4570" s="46">
        <v>66</v>
      </c>
      <c r="I4570" s="46">
        <v>46</v>
      </c>
      <c r="J4570" t="s">
        <v>2601</v>
      </c>
      <c r="K4570" t="s">
        <v>90</v>
      </c>
      <c r="L4570" s="46">
        <v>2663</v>
      </c>
      <c r="M4570" s="46">
        <v>36</v>
      </c>
      <c r="N4570" s="46">
        <v>35.1</v>
      </c>
      <c r="O4570" s="46">
        <v>118</v>
      </c>
      <c r="P4570" s="46">
        <f t="shared" si="525"/>
        <v>1</v>
      </c>
      <c r="R4570" s="67" t="s">
        <v>1593</v>
      </c>
      <c r="S4570" s="67">
        <f>COUNTIF(Y$2:$Y$100,R4570)</f>
        <v>0</v>
      </c>
      <c r="V4570" s="67">
        <f t="shared" si="526"/>
        <v>0</v>
      </c>
      <c r="X4570"/>
      <c r="Y4570" s="67" t="str">
        <f t="shared" si="530"/>
        <v xml:space="preserve"> </v>
      </c>
      <c r="AB4570" t="s">
        <v>90</v>
      </c>
      <c r="AC4570" s="46">
        <v>2663</v>
      </c>
      <c r="AD4570" s="46">
        <v>36</v>
      </c>
      <c r="AE4570" s="46">
        <v>35.1</v>
      </c>
      <c r="AF4570" s="46">
        <v>118</v>
      </c>
      <c r="AH4570" s="70" t="str">
        <f t="shared" si="527"/>
        <v/>
      </c>
      <c r="AI4570" s="70" t="str">
        <f t="shared" si="528"/>
        <v/>
      </c>
      <c r="AJ4570" s="70" t="str">
        <f t="shared" si="529"/>
        <v>X</v>
      </c>
      <c r="AK4570" s="70" t="str" cm="1">
        <f t="array" ref="AK4570">_xlfn.IFS(AH4570&lt;&gt;"","1",AI4570&lt;&gt;"","2",AJ4570&lt;&gt;"","3")</f>
        <v>3</v>
      </c>
    </row>
    <row r="4571" spans="1:37" x14ac:dyDescent="0.25">
      <c r="A4571" t="s">
        <v>286</v>
      </c>
      <c r="B4571" t="s">
        <v>816</v>
      </c>
      <c r="C4571" s="67" t="str">
        <f t="shared" si="524"/>
        <v>Kylie Walker</v>
      </c>
      <c r="D4571" s="71" t="str" cm="1">
        <f t="array" ref="D4571">_xlfn.IFS(AK4571="1",CONCATENATE(C4571,"Regional"),AK4571="2",CONCATENATE(C4571,"Sectional"),AK4571="3",CONCATENATE(C4571,COUNTIF($C$1:C4571,C4571)))</f>
        <v>Kylie Walker11</v>
      </c>
      <c r="E4571" s="66">
        <v>45176.604166666664</v>
      </c>
      <c r="F4571" t="s">
        <v>2676</v>
      </c>
      <c r="G4571" s="46">
        <v>10</v>
      </c>
      <c r="H4571" s="46">
        <v>33</v>
      </c>
      <c r="I4571" s="46">
        <v>1</v>
      </c>
      <c r="J4571" t="s">
        <v>606</v>
      </c>
      <c r="K4571" t="s">
        <v>90</v>
      </c>
      <c r="L4571" s="46">
        <v>2776</v>
      </c>
      <c r="M4571" s="46">
        <v>36</v>
      </c>
      <c r="N4571" s="46">
        <v>35.5</v>
      </c>
      <c r="O4571" s="46">
        <v>125</v>
      </c>
      <c r="P4571" s="46">
        <f t="shared" si="525"/>
        <v>1</v>
      </c>
      <c r="R4571" s="67" t="s">
        <v>3558</v>
      </c>
      <c r="S4571" s="67">
        <f>COUNTIF(Y$2:$Y$100,R4571)</f>
        <v>0</v>
      </c>
      <c r="V4571" s="67">
        <f t="shared" si="526"/>
        <v>0</v>
      </c>
      <c r="AB4571" t="s">
        <v>90</v>
      </c>
      <c r="AC4571" s="46">
        <v>2776</v>
      </c>
      <c r="AD4571" s="46">
        <v>36</v>
      </c>
      <c r="AE4571" s="46">
        <v>35.5</v>
      </c>
      <c r="AF4571" s="46">
        <v>125</v>
      </c>
      <c r="AH4571" s="70" t="str">
        <f t="shared" si="527"/>
        <v/>
      </c>
      <c r="AI4571" s="70" t="str">
        <f t="shared" si="528"/>
        <v/>
      </c>
      <c r="AJ4571" s="70" t="str">
        <f t="shared" si="529"/>
        <v>X</v>
      </c>
      <c r="AK4571" s="70" t="str" cm="1">
        <f t="array" ref="AK4571">_xlfn.IFS(AH4571&lt;&gt;"","1",AI4571&lt;&gt;"","2",AJ4571&lt;&gt;"","3")</f>
        <v>3</v>
      </c>
    </row>
    <row r="4572" spans="1:37" x14ac:dyDescent="0.25">
      <c r="A4572" t="s">
        <v>286</v>
      </c>
      <c r="B4572" t="s">
        <v>582</v>
      </c>
      <c r="C4572" s="67" t="str">
        <f t="shared" si="524"/>
        <v>Katelyn Walker</v>
      </c>
      <c r="D4572" s="71" t="str" cm="1">
        <f t="array" ref="D4572">_xlfn.IFS(AK4572="1",CONCATENATE(C4572,"Regional"),AK4572="2",CONCATENATE(C4572,"Sectional"),AK4572="3",CONCATENATE(C4572,COUNTIF($C$1:C4572,C4572)))</f>
        <v>Katelyn Walker11</v>
      </c>
      <c r="E4572" s="66">
        <v>45176.604166666664</v>
      </c>
      <c r="F4572" t="s">
        <v>2676</v>
      </c>
      <c r="G4572" s="46">
        <v>10</v>
      </c>
      <c r="H4572" s="46">
        <v>40</v>
      </c>
      <c r="I4572" s="46">
        <v>2</v>
      </c>
      <c r="J4572" t="s">
        <v>606</v>
      </c>
      <c r="K4572" t="s">
        <v>90</v>
      </c>
      <c r="L4572" s="46">
        <v>2776</v>
      </c>
      <c r="M4572" s="46">
        <v>36</v>
      </c>
      <c r="N4572" s="46">
        <v>35.5</v>
      </c>
      <c r="O4572" s="46">
        <v>125</v>
      </c>
      <c r="P4572" s="46">
        <f t="shared" si="525"/>
        <v>1</v>
      </c>
      <c r="R4572" s="67" t="s">
        <v>2734</v>
      </c>
      <c r="S4572" s="67">
        <f>COUNTIF(Y$2:$Y$100,R4572)</f>
        <v>0</v>
      </c>
      <c r="V4572" s="67">
        <f t="shared" si="526"/>
        <v>0</v>
      </c>
      <c r="AB4572" t="s">
        <v>90</v>
      </c>
      <c r="AC4572" s="46">
        <v>2776</v>
      </c>
      <c r="AD4572" s="46">
        <v>36</v>
      </c>
      <c r="AE4572" s="46">
        <v>35.5</v>
      </c>
      <c r="AF4572" s="46">
        <v>125</v>
      </c>
      <c r="AH4572" s="70" t="str">
        <f t="shared" si="527"/>
        <v/>
      </c>
      <c r="AI4572" s="70" t="str">
        <f t="shared" si="528"/>
        <v/>
      </c>
      <c r="AJ4572" s="70" t="str">
        <f t="shared" si="529"/>
        <v>X</v>
      </c>
      <c r="AK4572" s="70" t="str" cm="1">
        <f t="array" ref="AK4572">_xlfn.IFS(AH4572&lt;&gt;"","1",AI4572&lt;&gt;"","2",AJ4572&lt;&gt;"","3")</f>
        <v>3</v>
      </c>
    </row>
    <row r="4573" spans="1:37" x14ac:dyDescent="0.25">
      <c r="A4573" t="s">
        <v>88</v>
      </c>
      <c r="B4573" t="s">
        <v>507</v>
      </c>
      <c r="C4573" s="67" t="str">
        <f t="shared" si="524"/>
        <v>Chloe Brown</v>
      </c>
      <c r="D4573" s="71" t="str" cm="1">
        <f t="array" ref="D4573">_xlfn.IFS(AK4573="1",CONCATENATE(C4573,"Regional"),AK4573="2",CONCATENATE(C4573,"Sectional"),AK4573="3",CONCATENATE(C4573,COUNTIF($C$1:C4573,C4573)))</f>
        <v>Chloe Brown11</v>
      </c>
      <c r="E4573" s="66">
        <v>45176.604166666664</v>
      </c>
      <c r="F4573" t="s">
        <v>2676</v>
      </c>
      <c r="G4573" s="46">
        <v>10</v>
      </c>
      <c r="H4573" s="46">
        <v>40</v>
      </c>
      <c r="I4573" s="46">
        <v>2</v>
      </c>
      <c r="J4573" t="s">
        <v>606</v>
      </c>
      <c r="K4573" t="s">
        <v>90</v>
      </c>
      <c r="L4573" s="46">
        <v>2776</v>
      </c>
      <c r="M4573" s="46">
        <v>36</v>
      </c>
      <c r="N4573" s="46">
        <v>35.5</v>
      </c>
      <c r="O4573" s="46">
        <v>125</v>
      </c>
      <c r="P4573" s="46">
        <f t="shared" si="525"/>
        <v>1</v>
      </c>
      <c r="R4573" s="67" t="s">
        <v>1250</v>
      </c>
      <c r="S4573" s="67">
        <f>COUNTIF(Y$2:$Y$100,R4573)</f>
        <v>0</v>
      </c>
      <c r="V4573" s="67">
        <f t="shared" si="526"/>
        <v>0</v>
      </c>
      <c r="AB4573" t="s">
        <v>90</v>
      </c>
      <c r="AC4573" s="46">
        <v>2776</v>
      </c>
      <c r="AD4573" s="46">
        <v>36</v>
      </c>
      <c r="AE4573" s="46">
        <v>35.5</v>
      </c>
      <c r="AF4573" s="46">
        <v>125</v>
      </c>
      <c r="AH4573" s="70" t="str">
        <f t="shared" si="527"/>
        <v/>
      </c>
      <c r="AI4573" s="70" t="str">
        <f t="shared" si="528"/>
        <v/>
      </c>
      <c r="AJ4573" s="70" t="str">
        <f t="shared" si="529"/>
        <v>X</v>
      </c>
      <c r="AK4573" s="70" t="str" cm="1">
        <f t="array" ref="AK4573">_xlfn.IFS(AH4573&lt;&gt;"","1",AI4573&lt;&gt;"","2",AJ4573&lt;&gt;"","3")</f>
        <v>3</v>
      </c>
    </row>
    <row r="4574" spans="1:37" x14ac:dyDescent="0.25">
      <c r="A4574" t="s">
        <v>1739</v>
      </c>
      <c r="B4574" t="s">
        <v>1740</v>
      </c>
      <c r="C4574" s="67" t="str">
        <f t="shared" si="524"/>
        <v>Camille DeLost</v>
      </c>
      <c r="D4574" s="71" t="str" cm="1">
        <f t="array" ref="D4574">_xlfn.IFS(AK4574="1",CONCATENATE(C4574,"Regional"),AK4574="2",CONCATENATE(C4574,"Sectional"),AK4574="3",CONCATENATE(C4574,COUNTIF($C$1:C4574,C4574)))</f>
        <v>Camille DeLost11</v>
      </c>
      <c r="E4574" s="66">
        <v>45176.604166666664</v>
      </c>
      <c r="F4574" t="s">
        <v>2676</v>
      </c>
      <c r="G4574" s="46">
        <v>10</v>
      </c>
      <c r="H4574" s="46">
        <v>40</v>
      </c>
      <c r="I4574" s="46">
        <v>2</v>
      </c>
      <c r="J4574" t="s">
        <v>606</v>
      </c>
      <c r="K4574" t="s">
        <v>90</v>
      </c>
      <c r="L4574" s="46">
        <v>2776</v>
      </c>
      <c r="M4574" s="46">
        <v>36</v>
      </c>
      <c r="N4574" s="46">
        <v>35.5</v>
      </c>
      <c r="O4574" s="46">
        <v>125</v>
      </c>
      <c r="P4574" s="46">
        <f t="shared" si="525"/>
        <v>1</v>
      </c>
      <c r="R4574" s="67" t="s">
        <v>2736</v>
      </c>
      <c r="S4574" s="67">
        <f>COUNTIF(Y$2:$Y$100,R4574)</f>
        <v>0</v>
      </c>
      <c r="V4574" s="67">
        <f t="shared" si="526"/>
        <v>0</v>
      </c>
      <c r="AB4574" t="s">
        <v>90</v>
      </c>
      <c r="AC4574" s="46">
        <v>2776</v>
      </c>
      <c r="AD4574" s="46">
        <v>36</v>
      </c>
      <c r="AE4574" s="46">
        <v>35.5</v>
      </c>
      <c r="AF4574" s="46">
        <v>125</v>
      </c>
      <c r="AH4574" s="70" t="str">
        <f t="shared" si="527"/>
        <v/>
      </c>
      <c r="AI4574" s="70" t="str">
        <f t="shared" si="528"/>
        <v/>
      </c>
      <c r="AJ4574" s="70" t="str">
        <f t="shared" si="529"/>
        <v>X</v>
      </c>
      <c r="AK4574" s="70" t="str" cm="1">
        <f t="array" ref="AK4574">_xlfn.IFS(AH4574&lt;&gt;"","1",AI4574&lt;&gt;"","2",AJ4574&lt;&gt;"","3")</f>
        <v>3</v>
      </c>
    </row>
    <row r="4575" spans="1:37" x14ac:dyDescent="0.25">
      <c r="A4575" t="s">
        <v>608</v>
      </c>
      <c r="B4575" t="s">
        <v>507</v>
      </c>
      <c r="C4575" s="67" t="str">
        <f t="shared" si="524"/>
        <v>Chloe Chappell</v>
      </c>
      <c r="D4575" s="71" t="str" cm="1">
        <f t="array" ref="D4575">_xlfn.IFS(AK4575="1",CONCATENATE(C4575,"Regional"),AK4575="2",CONCATENATE(C4575,"Sectional"),AK4575="3",CONCATENATE(C4575,COUNTIF($C$1:C4575,C4575)))</f>
        <v>Chloe Chappell3</v>
      </c>
      <c r="E4575" s="66">
        <v>45176.604166666664</v>
      </c>
      <c r="F4575" t="s">
        <v>2676</v>
      </c>
      <c r="G4575" s="46">
        <v>10</v>
      </c>
      <c r="H4575" s="46">
        <v>42</v>
      </c>
      <c r="I4575" s="46">
        <v>5</v>
      </c>
      <c r="J4575" t="s">
        <v>606</v>
      </c>
      <c r="K4575" t="s">
        <v>90</v>
      </c>
      <c r="L4575" s="46">
        <v>2776</v>
      </c>
      <c r="M4575" s="46">
        <v>36</v>
      </c>
      <c r="N4575" s="46">
        <v>35.5</v>
      </c>
      <c r="O4575" s="46">
        <v>125</v>
      </c>
      <c r="P4575" s="46">
        <f t="shared" si="525"/>
        <v>1</v>
      </c>
      <c r="R4575" s="67" t="s">
        <v>1251</v>
      </c>
      <c r="S4575" s="67">
        <f>COUNTIF(Y$2:$Y$100,R4575)</f>
        <v>0</v>
      </c>
      <c r="V4575" s="67">
        <f t="shared" si="526"/>
        <v>0</v>
      </c>
      <c r="AB4575" t="s">
        <v>90</v>
      </c>
      <c r="AC4575" s="46">
        <v>2776</v>
      </c>
      <c r="AD4575" s="46">
        <v>36</v>
      </c>
      <c r="AE4575" s="46">
        <v>35.5</v>
      </c>
      <c r="AF4575" s="46">
        <v>125</v>
      </c>
      <c r="AH4575" s="70" t="str">
        <f t="shared" si="527"/>
        <v/>
      </c>
      <c r="AI4575" s="70" t="str">
        <f t="shared" si="528"/>
        <v/>
      </c>
      <c r="AJ4575" s="70" t="str">
        <f t="shared" si="529"/>
        <v>X</v>
      </c>
      <c r="AK4575" s="70" t="str" cm="1">
        <f t="array" ref="AK4575">_xlfn.IFS(AH4575&lt;&gt;"","1",AI4575&lt;&gt;"","2",AJ4575&lt;&gt;"","3")</f>
        <v>3</v>
      </c>
    </row>
    <row r="4576" spans="1:37" x14ac:dyDescent="0.25">
      <c r="A4576" t="s">
        <v>607</v>
      </c>
      <c r="B4576" t="s">
        <v>443</v>
      </c>
      <c r="C4576" s="67" t="str">
        <f t="shared" si="524"/>
        <v>Emily Mallace</v>
      </c>
      <c r="D4576" s="71" t="str" cm="1">
        <f t="array" ref="D4576">_xlfn.IFS(AK4576="1",CONCATENATE(C4576,"Regional"),AK4576="2",CONCATENATE(C4576,"Sectional"),AK4576="3",CONCATENATE(C4576,COUNTIF($C$1:C4576,C4576)))</f>
        <v>Emily Mallace11</v>
      </c>
      <c r="E4576" s="66">
        <v>45176.604166666664</v>
      </c>
      <c r="F4576" t="s">
        <v>2676</v>
      </c>
      <c r="G4576" s="46">
        <v>10</v>
      </c>
      <c r="H4576" s="46">
        <v>44</v>
      </c>
      <c r="I4576" s="46">
        <v>6</v>
      </c>
      <c r="J4576" t="s">
        <v>606</v>
      </c>
      <c r="K4576" t="s">
        <v>90</v>
      </c>
      <c r="L4576" s="46">
        <v>2776</v>
      </c>
      <c r="M4576" s="46">
        <v>36</v>
      </c>
      <c r="N4576" s="46">
        <v>35.5</v>
      </c>
      <c r="O4576" s="46">
        <v>125</v>
      </c>
      <c r="P4576" s="46">
        <f t="shared" si="525"/>
        <v>1</v>
      </c>
      <c r="R4576" s="67" t="s">
        <v>2747</v>
      </c>
      <c r="S4576" s="67">
        <f>COUNTIF(Y$2:$Y$100,R4576)</f>
        <v>0</v>
      </c>
      <c r="V4576" s="67">
        <f t="shared" si="526"/>
        <v>0</v>
      </c>
      <c r="AB4576" t="s">
        <v>90</v>
      </c>
      <c r="AC4576" s="46">
        <v>2776</v>
      </c>
      <c r="AD4576" s="46">
        <v>36</v>
      </c>
      <c r="AE4576" s="46">
        <v>35.5</v>
      </c>
      <c r="AF4576" s="46">
        <v>125</v>
      </c>
      <c r="AH4576" s="70" t="str">
        <f t="shared" si="527"/>
        <v/>
      </c>
      <c r="AI4576" s="70" t="str">
        <f t="shared" si="528"/>
        <v/>
      </c>
      <c r="AJ4576" s="70" t="str">
        <f t="shared" si="529"/>
        <v>X</v>
      </c>
      <c r="AK4576" s="70" t="str" cm="1">
        <f t="array" ref="AK4576">_xlfn.IFS(AH4576&lt;&gt;"","1",AI4576&lt;&gt;"","2",AJ4576&lt;&gt;"","3")</f>
        <v>3</v>
      </c>
    </row>
    <row r="4577" spans="1:37" x14ac:dyDescent="0.25">
      <c r="A4577" t="s">
        <v>683</v>
      </c>
      <c r="B4577" t="s">
        <v>507</v>
      </c>
      <c r="C4577" s="67" t="str">
        <f t="shared" si="524"/>
        <v>Chloe Teale</v>
      </c>
      <c r="D4577" s="71" t="str" cm="1">
        <f t="array" ref="D4577">_xlfn.IFS(AK4577="1",CONCATENATE(C4577,"Regional"),AK4577="2",CONCATENATE(C4577,"Sectional"),AK4577="3",CONCATENATE(C4577,COUNTIF($C$1:C4577,C4577)))</f>
        <v>Chloe Teale4</v>
      </c>
      <c r="E4577" s="66">
        <v>45176.604166666664</v>
      </c>
      <c r="F4577" t="s">
        <v>2676</v>
      </c>
      <c r="G4577" s="46">
        <v>10</v>
      </c>
      <c r="H4577" s="46">
        <v>50</v>
      </c>
      <c r="I4577" s="46">
        <v>7</v>
      </c>
      <c r="J4577" t="s">
        <v>606</v>
      </c>
      <c r="K4577" t="s">
        <v>90</v>
      </c>
      <c r="L4577" s="46">
        <v>2776</v>
      </c>
      <c r="M4577" s="46">
        <v>36</v>
      </c>
      <c r="N4577" s="46">
        <v>35.5</v>
      </c>
      <c r="O4577" s="46">
        <v>125</v>
      </c>
      <c r="P4577" s="46">
        <f t="shared" si="525"/>
        <v>1</v>
      </c>
      <c r="R4577" s="67" t="s">
        <v>2879</v>
      </c>
      <c r="S4577" s="67">
        <f>COUNTIF(Y$2:$Y$100,R4577)</f>
        <v>0</v>
      </c>
      <c r="V4577" s="67">
        <f t="shared" si="526"/>
        <v>0</v>
      </c>
      <c r="AB4577" t="s">
        <v>90</v>
      </c>
      <c r="AC4577" s="46">
        <v>2776</v>
      </c>
      <c r="AD4577" s="46">
        <v>36</v>
      </c>
      <c r="AE4577" s="46">
        <v>35.5</v>
      </c>
      <c r="AF4577" s="46">
        <v>125</v>
      </c>
      <c r="AH4577" s="70" t="str">
        <f t="shared" si="527"/>
        <v/>
      </c>
      <c r="AI4577" s="70" t="str">
        <f t="shared" si="528"/>
        <v/>
      </c>
      <c r="AJ4577" s="70" t="str">
        <f t="shared" si="529"/>
        <v>X</v>
      </c>
      <c r="AK4577" s="70" t="str" cm="1">
        <f t="array" ref="AK4577">_xlfn.IFS(AH4577&lt;&gt;"","1",AI4577&lt;&gt;"","2",AJ4577&lt;&gt;"","3")</f>
        <v>3</v>
      </c>
    </row>
    <row r="4578" spans="1:37" x14ac:dyDescent="0.25">
      <c r="A4578" t="s">
        <v>1709</v>
      </c>
      <c r="B4578" t="s">
        <v>458</v>
      </c>
      <c r="C4578" s="67" t="str">
        <f t="shared" si="524"/>
        <v>Lauren Einhaus</v>
      </c>
      <c r="D4578" s="71" t="str" cm="1">
        <f t="array" ref="D4578">_xlfn.IFS(AK4578="1",CONCATENATE(C4578,"Regional"),AK4578="2",CONCATENATE(C4578,"Sectional"),AK4578="3",CONCATENATE(C4578,COUNTIF($C$1:C4578,C4578)))</f>
        <v>Lauren Einhaus4</v>
      </c>
      <c r="E4578" s="66">
        <v>45176.604166666664</v>
      </c>
      <c r="F4578" t="s">
        <v>2676</v>
      </c>
      <c r="G4578" s="46">
        <v>10</v>
      </c>
      <c r="H4578" s="46">
        <v>52</v>
      </c>
      <c r="I4578" s="46">
        <v>8</v>
      </c>
      <c r="J4578" t="s">
        <v>606</v>
      </c>
      <c r="K4578" t="s">
        <v>90</v>
      </c>
      <c r="L4578" s="46">
        <v>2776</v>
      </c>
      <c r="M4578" s="46">
        <v>36</v>
      </c>
      <c r="N4578" s="46">
        <v>35.5</v>
      </c>
      <c r="O4578" s="46">
        <v>125</v>
      </c>
      <c r="P4578" s="46">
        <f t="shared" si="525"/>
        <v>1</v>
      </c>
      <c r="R4578" s="67" t="s">
        <v>3604</v>
      </c>
      <c r="S4578" s="67">
        <f>COUNTIF(Y$2:$Y$100,R4578)</f>
        <v>0</v>
      </c>
      <c r="V4578" s="67">
        <f t="shared" si="526"/>
        <v>0</v>
      </c>
      <c r="AB4578" t="s">
        <v>90</v>
      </c>
      <c r="AC4578" s="46">
        <v>2776</v>
      </c>
      <c r="AD4578" s="46">
        <v>36</v>
      </c>
      <c r="AE4578" s="46">
        <v>35.5</v>
      </c>
      <c r="AF4578" s="46">
        <v>125</v>
      </c>
      <c r="AH4578" s="70" t="str">
        <f t="shared" si="527"/>
        <v/>
      </c>
      <c r="AI4578" s="70" t="str">
        <f t="shared" si="528"/>
        <v/>
      </c>
      <c r="AJ4578" s="70" t="str">
        <f t="shared" si="529"/>
        <v>X</v>
      </c>
      <c r="AK4578" s="70" t="str" cm="1">
        <f t="array" ref="AK4578">_xlfn.IFS(AH4578&lt;&gt;"","1",AI4578&lt;&gt;"","2",AJ4578&lt;&gt;"","3")</f>
        <v>3</v>
      </c>
    </row>
    <row r="4579" spans="1:37" x14ac:dyDescent="0.25">
      <c r="A4579" t="s">
        <v>609</v>
      </c>
      <c r="B4579" t="s">
        <v>610</v>
      </c>
      <c r="C4579" s="67" t="str">
        <f t="shared" si="524"/>
        <v>Katy Teske</v>
      </c>
      <c r="D4579" s="71" t="str" cm="1">
        <f t="array" ref="D4579">_xlfn.IFS(AK4579="1",CONCATENATE(C4579,"Regional"),AK4579="2",CONCATENATE(C4579,"Sectional"),AK4579="3",CONCATENATE(C4579,COUNTIF($C$1:C4579,C4579)))</f>
        <v>Katy Teske4</v>
      </c>
      <c r="E4579" s="66">
        <v>45176.604166666664</v>
      </c>
      <c r="F4579" t="s">
        <v>2676</v>
      </c>
      <c r="G4579" s="46">
        <v>10</v>
      </c>
      <c r="H4579" s="46">
        <v>55</v>
      </c>
      <c r="I4579" s="46">
        <v>9</v>
      </c>
      <c r="J4579" t="s">
        <v>606</v>
      </c>
      <c r="K4579" t="s">
        <v>90</v>
      </c>
      <c r="L4579" s="46">
        <v>2776</v>
      </c>
      <c r="M4579" s="46">
        <v>36</v>
      </c>
      <c r="N4579" s="46">
        <v>35.5</v>
      </c>
      <c r="O4579" s="46">
        <v>125</v>
      </c>
      <c r="P4579" s="46">
        <f t="shared" si="525"/>
        <v>1</v>
      </c>
      <c r="R4579" s="67" t="s">
        <v>1252</v>
      </c>
      <c r="S4579" s="67">
        <f>COUNTIF(Y$2:$Y$100,R4579)</f>
        <v>0</v>
      </c>
      <c r="V4579" s="67">
        <f t="shared" si="526"/>
        <v>0</v>
      </c>
      <c r="AB4579" t="s">
        <v>90</v>
      </c>
      <c r="AC4579" s="46">
        <v>2776</v>
      </c>
      <c r="AD4579" s="46">
        <v>36</v>
      </c>
      <c r="AE4579" s="46">
        <v>35.5</v>
      </c>
      <c r="AF4579" s="46">
        <v>125</v>
      </c>
      <c r="AH4579" s="70" t="str">
        <f t="shared" si="527"/>
        <v/>
      </c>
      <c r="AI4579" s="70" t="str">
        <f t="shared" si="528"/>
        <v/>
      </c>
      <c r="AJ4579" s="70" t="str">
        <f t="shared" si="529"/>
        <v>X</v>
      </c>
      <c r="AK4579" s="70" t="str" cm="1">
        <f t="array" ref="AK4579">_xlfn.IFS(AH4579&lt;&gt;"","1",AI4579&lt;&gt;"","2",AJ4579&lt;&gt;"","3")</f>
        <v>3</v>
      </c>
    </row>
    <row r="4580" spans="1:37" x14ac:dyDescent="0.25">
      <c r="A4580" t="s">
        <v>1101</v>
      </c>
      <c r="B4580" t="s">
        <v>187</v>
      </c>
      <c r="C4580" s="67" t="str">
        <f t="shared" si="524"/>
        <v>Ava Knudtson</v>
      </c>
      <c r="D4580" s="71" t="str" cm="1">
        <f t="array" ref="D4580">_xlfn.IFS(AK4580="1",CONCATENATE(C4580,"Regional"),AK4580="2",CONCATENATE(C4580,"Sectional"),AK4580="3",CONCATENATE(C4580,COUNTIF($C$1:C4580,C4580)))</f>
        <v>Ava Knudtson1</v>
      </c>
      <c r="E4580" s="66">
        <v>45176.604166666664</v>
      </c>
      <c r="F4580" t="s">
        <v>2676</v>
      </c>
      <c r="G4580" s="46">
        <v>10</v>
      </c>
      <c r="H4580" s="46">
        <v>55</v>
      </c>
      <c r="I4580" s="46">
        <v>9</v>
      </c>
      <c r="J4580" t="s">
        <v>606</v>
      </c>
      <c r="K4580" t="s">
        <v>90</v>
      </c>
      <c r="L4580" s="46">
        <v>2776</v>
      </c>
      <c r="M4580" s="46">
        <v>36</v>
      </c>
      <c r="N4580" s="46">
        <v>35.5</v>
      </c>
      <c r="O4580" s="46">
        <v>125</v>
      </c>
      <c r="P4580" s="46">
        <f t="shared" si="525"/>
        <v>1</v>
      </c>
      <c r="R4580" s="67" t="s">
        <v>1576</v>
      </c>
      <c r="S4580" s="67">
        <f>COUNTIF(Y$2:$Y$100,R4580)</f>
        <v>0</v>
      </c>
      <c r="V4580" s="67">
        <f t="shared" si="526"/>
        <v>0</v>
      </c>
      <c r="AB4580" t="s">
        <v>90</v>
      </c>
      <c r="AC4580" s="46">
        <v>2776</v>
      </c>
      <c r="AD4580" s="46">
        <v>36</v>
      </c>
      <c r="AE4580" s="46">
        <v>35.5</v>
      </c>
      <c r="AF4580" s="46">
        <v>125</v>
      </c>
      <c r="AH4580" s="70" t="str">
        <f t="shared" si="527"/>
        <v/>
      </c>
      <c r="AI4580" s="70" t="str">
        <f t="shared" si="528"/>
        <v/>
      </c>
      <c r="AJ4580" s="70" t="str">
        <f t="shared" si="529"/>
        <v>X</v>
      </c>
      <c r="AK4580" s="70" t="str" cm="1">
        <f t="array" ref="AK4580">_xlfn.IFS(AH4580&lt;&gt;"","1",AI4580&lt;&gt;"","2",AJ4580&lt;&gt;"","3")</f>
        <v>3</v>
      </c>
    </row>
    <row r="4581" spans="1:37" x14ac:dyDescent="0.25">
      <c r="A4581" t="s">
        <v>634</v>
      </c>
      <c r="B4581" t="s">
        <v>635</v>
      </c>
      <c r="C4581" s="67" t="str">
        <f t="shared" si="524"/>
        <v>Belle Kongshaug</v>
      </c>
      <c r="D4581" s="71" t="str" cm="1">
        <f t="array" ref="D4581">_xlfn.IFS(AK4581="1",CONCATENATE(C4581,"Regional"),AK4581="2",CONCATENATE(C4581,"Sectional"),AK4581="3",CONCATENATE(C4581,COUNTIF($C$1:C4581,C4581)))</f>
        <v>Belle Kongshaug7</v>
      </c>
      <c r="E4581" s="66">
        <v>45176.625</v>
      </c>
      <c r="F4581" t="s">
        <v>806</v>
      </c>
      <c r="G4581" s="46">
        <v>19</v>
      </c>
      <c r="H4581" s="46">
        <v>36</v>
      </c>
      <c r="I4581" s="46">
        <v>1</v>
      </c>
      <c r="J4581" t="s">
        <v>115</v>
      </c>
      <c r="K4581" t="s">
        <v>90</v>
      </c>
      <c r="L4581" s="46">
        <v>2541</v>
      </c>
      <c r="M4581" s="46">
        <v>36</v>
      </c>
      <c r="N4581" s="46">
        <v>34.5</v>
      </c>
      <c r="O4581" s="46">
        <v>116</v>
      </c>
      <c r="P4581" s="46">
        <f t="shared" si="525"/>
        <v>1</v>
      </c>
      <c r="R4581" s="67" t="s">
        <v>1265</v>
      </c>
      <c r="S4581" s="67">
        <f>COUNTIF(Y$2:$Y$100,R4581)</f>
        <v>0</v>
      </c>
      <c r="V4581" s="67">
        <f t="shared" si="526"/>
        <v>0</v>
      </c>
      <c r="X4581"/>
      <c r="Y4581" s="67" t="str">
        <f t="shared" ref="Y4581:Y4644" si="531">CONCATENATE(W4581," ",X4581)</f>
        <v xml:space="preserve"> </v>
      </c>
      <c r="AB4581" t="s">
        <v>90</v>
      </c>
      <c r="AC4581" s="46">
        <v>2541</v>
      </c>
      <c r="AD4581" s="46">
        <v>36</v>
      </c>
      <c r="AE4581" s="46">
        <v>34.5</v>
      </c>
      <c r="AF4581" s="46">
        <v>116</v>
      </c>
      <c r="AH4581" s="70" t="str">
        <f t="shared" si="527"/>
        <v/>
      </c>
      <c r="AI4581" s="70" t="str">
        <f t="shared" si="528"/>
        <v/>
      </c>
      <c r="AJ4581" s="70" t="str">
        <f t="shared" si="529"/>
        <v>X</v>
      </c>
      <c r="AK4581" s="70" t="str" cm="1">
        <f t="array" ref="AK4581">_xlfn.IFS(AH4581&lt;&gt;"","1",AI4581&lt;&gt;"","2",AJ4581&lt;&gt;"","3")</f>
        <v>3</v>
      </c>
    </row>
    <row r="4582" spans="1:37" x14ac:dyDescent="0.25">
      <c r="A4582" t="s">
        <v>208</v>
      </c>
      <c r="B4582" t="s">
        <v>209</v>
      </c>
      <c r="C4582" s="67" t="str">
        <f t="shared" si="524"/>
        <v>Kaitlyn Bohl</v>
      </c>
      <c r="D4582" s="71" t="str" cm="1">
        <f t="array" ref="D4582">_xlfn.IFS(AK4582="1",CONCATENATE(C4582,"Regional"),AK4582="2",CONCATENATE(C4582,"Sectional"),AK4582="3",CONCATENATE(C4582,COUNTIF($C$1:C4582,C4582)))</f>
        <v>Kaitlyn Bohl10</v>
      </c>
      <c r="E4582" s="66">
        <v>45176.625</v>
      </c>
      <c r="F4582" t="s">
        <v>806</v>
      </c>
      <c r="G4582" s="46">
        <v>19</v>
      </c>
      <c r="H4582" s="46">
        <v>45</v>
      </c>
      <c r="I4582" s="46">
        <v>2</v>
      </c>
      <c r="J4582" t="s">
        <v>115</v>
      </c>
      <c r="K4582" t="s">
        <v>90</v>
      </c>
      <c r="L4582" s="46">
        <v>2541</v>
      </c>
      <c r="M4582" s="46">
        <v>36</v>
      </c>
      <c r="N4582" s="46">
        <v>34.5</v>
      </c>
      <c r="O4582" s="46">
        <v>116</v>
      </c>
      <c r="P4582" s="46">
        <f t="shared" si="525"/>
        <v>1</v>
      </c>
      <c r="R4582" s="67" t="s">
        <v>2756</v>
      </c>
      <c r="S4582" s="67">
        <f>COUNTIF(Y$2:$Y$100,R4582)</f>
        <v>0</v>
      </c>
      <c r="V4582" s="67">
        <f t="shared" si="526"/>
        <v>0</v>
      </c>
      <c r="X4582"/>
      <c r="Y4582" s="67" t="str">
        <f t="shared" si="531"/>
        <v xml:space="preserve"> </v>
      </c>
      <c r="AB4582" t="s">
        <v>90</v>
      </c>
      <c r="AC4582" s="46">
        <v>2541</v>
      </c>
      <c r="AD4582" s="46">
        <v>36</v>
      </c>
      <c r="AE4582" s="46">
        <v>34.5</v>
      </c>
      <c r="AF4582" s="46">
        <v>116</v>
      </c>
      <c r="AH4582" s="70" t="str">
        <f t="shared" si="527"/>
        <v/>
      </c>
      <c r="AI4582" s="70" t="str">
        <f t="shared" si="528"/>
        <v/>
      </c>
      <c r="AJ4582" s="70" t="str">
        <f t="shared" si="529"/>
        <v>X</v>
      </c>
      <c r="AK4582" s="70" t="str" cm="1">
        <f t="array" ref="AK4582">_xlfn.IFS(AH4582&lt;&gt;"","1",AI4582&lt;&gt;"","2",AJ4582&lt;&gt;"","3")</f>
        <v>3</v>
      </c>
    </row>
    <row r="4583" spans="1:37" x14ac:dyDescent="0.25">
      <c r="A4583" t="s">
        <v>657</v>
      </c>
      <c r="B4583" t="s">
        <v>430</v>
      </c>
      <c r="C4583" s="67" t="str">
        <f t="shared" si="524"/>
        <v>Gabi Amble</v>
      </c>
      <c r="D4583" s="71" t="str" cm="1">
        <f t="array" ref="D4583">_xlfn.IFS(AK4583="1",CONCATENATE(C4583,"Regional"),AK4583="2",CONCATENATE(C4583,"Sectional"),AK4583="3",CONCATENATE(C4583,COUNTIF($C$1:C4583,C4583)))</f>
        <v>Gabi Amble7</v>
      </c>
      <c r="E4583" s="66">
        <v>45176.625</v>
      </c>
      <c r="F4583" t="s">
        <v>806</v>
      </c>
      <c r="G4583" s="46">
        <v>19</v>
      </c>
      <c r="H4583" s="46">
        <v>51</v>
      </c>
      <c r="I4583" s="46">
        <v>3</v>
      </c>
      <c r="J4583" t="s">
        <v>115</v>
      </c>
      <c r="K4583" t="s">
        <v>90</v>
      </c>
      <c r="L4583" s="46">
        <v>2541</v>
      </c>
      <c r="M4583" s="46">
        <v>36</v>
      </c>
      <c r="N4583" s="46">
        <v>34.5</v>
      </c>
      <c r="O4583" s="46">
        <v>116</v>
      </c>
      <c r="P4583" s="46">
        <f t="shared" si="525"/>
        <v>1</v>
      </c>
      <c r="R4583" s="67" t="s">
        <v>1280</v>
      </c>
      <c r="S4583" s="67">
        <f>COUNTIF(Y$2:$Y$100,R4583)</f>
        <v>0</v>
      </c>
      <c r="V4583" s="67">
        <f t="shared" si="526"/>
        <v>0</v>
      </c>
      <c r="X4583"/>
      <c r="Y4583" s="67" t="str">
        <f t="shared" si="531"/>
        <v xml:space="preserve"> </v>
      </c>
      <c r="AB4583" t="s">
        <v>90</v>
      </c>
      <c r="AC4583" s="46">
        <v>2541</v>
      </c>
      <c r="AD4583" s="46">
        <v>36</v>
      </c>
      <c r="AE4583" s="46">
        <v>34.5</v>
      </c>
      <c r="AF4583" s="46">
        <v>116</v>
      </c>
      <c r="AH4583" s="70" t="str">
        <f t="shared" si="527"/>
        <v/>
      </c>
      <c r="AI4583" s="70" t="str">
        <f t="shared" si="528"/>
        <v/>
      </c>
      <c r="AJ4583" s="70" t="str">
        <f t="shared" si="529"/>
        <v>X</v>
      </c>
      <c r="AK4583" s="70" t="str" cm="1">
        <f t="array" ref="AK4583">_xlfn.IFS(AH4583&lt;&gt;"","1",AI4583&lt;&gt;"","2",AJ4583&lt;&gt;"","3")</f>
        <v>3</v>
      </c>
    </row>
    <row r="4584" spans="1:37" x14ac:dyDescent="0.25">
      <c r="A4584" t="s">
        <v>1629</v>
      </c>
      <c r="B4584" t="s">
        <v>1628</v>
      </c>
      <c r="C4584" s="67" t="str">
        <f t="shared" si="524"/>
        <v>Tymeka Eisberner</v>
      </c>
      <c r="D4584" s="71" t="str" cm="1">
        <f t="array" ref="D4584">_xlfn.IFS(AK4584="1",CONCATENATE(C4584,"Regional"),AK4584="2",CONCATENATE(C4584,"Sectional"),AK4584="3",CONCATENATE(C4584,COUNTIF($C$1:C4584,C4584)))</f>
        <v>Tymeka Eisberner8</v>
      </c>
      <c r="E4584" s="66">
        <v>45176.625</v>
      </c>
      <c r="F4584" t="s">
        <v>806</v>
      </c>
      <c r="G4584" s="46">
        <v>19</v>
      </c>
      <c r="H4584" s="46">
        <v>53</v>
      </c>
      <c r="I4584" s="46">
        <v>4</v>
      </c>
      <c r="J4584" t="s">
        <v>115</v>
      </c>
      <c r="K4584" t="s">
        <v>90</v>
      </c>
      <c r="L4584" s="46">
        <v>2541</v>
      </c>
      <c r="M4584" s="46">
        <v>36</v>
      </c>
      <c r="N4584" s="46">
        <v>34.5</v>
      </c>
      <c r="O4584" s="46">
        <v>116</v>
      </c>
      <c r="P4584" s="46">
        <f t="shared" si="525"/>
        <v>1</v>
      </c>
      <c r="R4584" s="67" t="s">
        <v>3619</v>
      </c>
      <c r="S4584" s="67">
        <f>COUNTIF(Y$2:$Y$100,R4584)</f>
        <v>0</v>
      </c>
      <c r="V4584" s="67">
        <f t="shared" si="526"/>
        <v>0</v>
      </c>
      <c r="X4584"/>
      <c r="Y4584" s="67" t="str">
        <f t="shared" si="531"/>
        <v xml:space="preserve"> </v>
      </c>
      <c r="AB4584" t="s">
        <v>90</v>
      </c>
      <c r="AC4584" s="46">
        <v>2541</v>
      </c>
      <c r="AD4584" s="46">
        <v>36</v>
      </c>
      <c r="AE4584" s="46">
        <v>34.5</v>
      </c>
      <c r="AF4584" s="46">
        <v>116</v>
      </c>
      <c r="AH4584" s="70" t="str">
        <f t="shared" si="527"/>
        <v/>
      </c>
      <c r="AI4584" s="70" t="str">
        <f t="shared" si="528"/>
        <v/>
      </c>
      <c r="AJ4584" s="70" t="str">
        <f t="shared" si="529"/>
        <v>X</v>
      </c>
      <c r="AK4584" s="70" t="str" cm="1">
        <f t="array" ref="AK4584">_xlfn.IFS(AH4584&lt;&gt;"","1",AI4584&lt;&gt;"","2",AJ4584&lt;&gt;"","3")</f>
        <v>3</v>
      </c>
    </row>
    <row r="4585" spans="1:37" x14ac:dyDescent="0.25">
      <c r="A4585" t="s">
        <v>652</v>
      </c>
      <c r="B4585" t="s">
        <v>1640</v>
      </c>
      <c r="C4585" s="67" t="str">
        <f t="shared" si="524"/>
        <v>Selena Clickner</v>
      </c>
      <c r="D4585" s="71" t="str" cm="1">
        <f t="array" ref="D4585">_xlfn.IFS(AK4585="1",CONCATENATE(C4585,"Regional"),AK4585="2",CONCATENATE(C4585,"Sectional"),AK4585="3",CONCATENATE(C4585,COUNTIF($C$1:C4585,C4585)))</f>
        <v>Selena Clickner6</v>
      </c>
      <c r="E4585" s="66">
        <v>45176.625</v>
      </c>
      <c r="F4585" t="s">
        <v>806</v>
      </c>
      <c r="G4585" s="46">
        <v>19</v>
      </c>
      <c r="H4585" s="46">
        <v>54</v>
      </c>
      <c r="I4585" s="46">
        <v>5</v>
      </c>
      <c r="J4585" t="s">
        <v>115</v>
      </c>
      <c r="K4585" t="s">
        <v>90</v>
      </c>
      <c r="L4585" s="46">
        <v>2541</v>
      </c>
      <c r="M4585" s="46">
        <v>36</v>
      </c>
      <c r="N4585" s="46">
        <v>34.5</v>
      </c>
      <c r="O4585" s="46">
        <v>116</v>
      </c>
      <c r="P4585" s="46">
        <f t="shared" si="525"/>
        <v>1</v>
      </c>
      <c r="R4585" s="67" t="s">
        <v>3033</v>
      </c>
      <c r="S4585" s="67">
        <f>COUNTIF(Y$2:$Y$100,R4585)</f>
        <v>0</v>
      </c>
      <c r="V4585" s="67">
        <f t="shared" si="526"/>
        <v>0</v>
      </c>
      <c r="X4585"/>
      <c r="Y4585" s="67" t="str">
        <f t="shared" si="531"/>
        <v xml:space="preserve"> </v>
      </c>
      <c r="AB4585" t="s">
        <v>90</v>
      </c>
      <c r="AC4585" s="46">
        <v>2541</v>
      </c>
      <c r="AD4585" s="46">
        <v>36</v>
      </c>
      <c r="AE4585" s="46">
        <v>34.5</v>
      </c>
      <c r="AF4585" s="46">
        <v>116</v>
      </c>
      <c r="AH4585" s="70" t="str">
        <f t="shared" si="527"/>
        <v/>
      </c>
      <c r="AI4585" s="70" t="str">
        <f t="shared" si="528"/>
        <v/>
      </c>
      <c r="AJ4585" s="70" t="str">
        <f t="shared" si="529"/>
        <v>X</v>
      </c>
      <c r="AK4585" s="70" t="str" cm="1">
        <f t="array" ref="AK4585">_xlfn.IFS(AH4585&lt;&gt;"","1",AI4585&lt;&gt;"","2",AJ4585&lt;&gt;"","3")</f>
        <v>3</v>
      </c>
    </row>
    <row r="4586" spans="1:37" x14ac:dyDescent="0.25">
      <c r="A4586" t="s">
        <v>208</v>
      </c>
      <c r="B4586" t="s">
        <v>2008</v>
      </c>
      <c r="C4586" s="67" t="str">
        <f t="shared" si="524"/>
        <v>Aubrie Bohl</v>
      </c>
      <c r="D4586" s="71" t="str" cm="1">
        <f t="array" ref="D4586">_xlfn.IFS(AK4586="1",CONCATENATE(C4586,"Regional"),AK4586="2",CONCATENATE(C4586,"Sectional"),AK4586="3",CONCATENATE(C4586,COUNTIF($C$1:C4586,C4586)))</f>
        <v>Aubrie Bohl8</v>
      </c>
      <c r="E4586" s="66">
        <v>45176.625</v>
      </c>
      <c r="F4586" t="s">
        <v>806</v>
      </c>
      <c r="G4586" s="46">
        <v>19</v>
      </c>
      <c r="H4586" s="46">
        <v>55</v>
      </c>
      <c r="I4586" s="46">
        <v>6</v>
      </c>
      <c r="J4586" t="s">
        <v>115</v>
      </c>
      <c r="K4586" t="s">
        <v>90</v>
      </c>
      <c r="L4586" s="46">
        <v>2541</v>
      </c>
      <c r="M4586" s="46">
        <v>36</v>
      </c>
      <c r="N4586" s="46">
        <v>34.5</v>
      </c>
      <c r="O4586" s="46">
        <v>116</v>
      </c>
      <c r="P4586" s="46">
        <f t="shared" si="525"/>
        <v>1</v>
      </c>
      <c r="R4586" s="67" t="s">
        <v>3020</v>
      </c>
      <c r="S4586" s="67">
        <f>COUNTIF(Y$2:$Y$100,R4586)</f>
        <v>0</v>
      </c>
      <c r="V4586" s="67">
        <f t="shared" si="526"/>
        <v>0</v>
      </c>
      <c r="X4586"/>
      <c r="Y4586" s="67" t="str">
        <f t="shared" si="531"/>
        <v xml:space="preserve"> </v>
      </c>
      <c r="AB4586" t="s">
        <v>90</v>
      </c>
      <c r="AC4586" s="46">
        <v>2541</v>
      </c>
      <c r="AD4586" s="46">
        <v>36</v>
      </c>
      <c r="AE4586" s="46">
        <v>34.5</v>
      </c>
      <c r="AF4586" s="46">
        <v>116</v>
      </c>
      <c r="AH4586" s="70" t="str">
        <f t="shared" si="527"/>
        <v/>
      </c>
      <c r="AI4586" s="70" t="str">
        <f t="shared" si="528"/>
        <v/>
      </c>
      <c r="AJ4586" s="70" t="str">
        <f t="shared" si="529"/>
        <v>X</v>
      </c>
      <c r="AK4586" s="70" t="str" cm="1">
        <f t="array" ref="AK4586">_xlfn.IFS(AH4586&lt;&gt;"","1",AI4586&lt;&gt;"","2",AJ4586&lt;&gt;"","3")</f>
        <v>3</v>
      </c>
    </row>
    <row r="4587" spans="1:37" x14ac:dyDescent="0.25">
      <c r="A4587" t="s">
        <v>1101</v>
      </c>
      <c r="B4587" t="s">
        <v>1018</v>
      </c>
      <c r="C4587" s="67" t="str">
        <f t="shared" si="524"/>
        <v>Hailie Knudtson</v>
      </c>
      <c r="D4587" s="71" t="str" cm="1">
        <f t="array" ref="D4587">_xlfn.IFS(AK4587="1",CONCATENATE(C4587,"Regional"),AK4587="2",CONCATENATE(C4587,"Sectional"),AK4587="3",CONCATENATE(C4587,COUNTIF($C$1:C4587,C4587)))</f>
        <v>Hailie Knudtson9</v>
      </c>
      <c r="E4587" s="66">
        <v>45176.625</v>
      </c>
      <c r="F4587" t="s">
        <v>806</v>
      </c>
      <c r="G4587" s="46">
        <v>19</v>
      </c>
      <c r="H4587" s="46">
        <v>56</v>
      </c>
      <c r="I4587" s="46">
        <v>7</v>
      </c>
      <c r="J4587" t="s">
        <v>115</v>
      </c>
      <c r="K4587" t="s">
        <v>90</v>
      </c>
      <c r="L4587" s="46">
        <v>2541</v>
      </c>
      <c r="M4587" s="46">
        <v>36</v>
      </c>
      <c r="N4587" s="46">
        <v>34.5</v>
      </c>
      <c r="O4587" s="46">
        <v>116</v>
      </c>
      <c r="P4587" s="46">
        <f t="shared" si="525"/>
        <v>1</v>
      </c>
      <c r="R4587" s="67" t="s">
        <v>3570</v>
      </c>
      <c r="S4587" s="67">
        <f>COUNTIF(Y$2:$Y$100,R4587)</f>
        <v>0</v>
      </c>
      <c r="V4587" s="67">
        <f t="shared" si="526"/>
        <v>0</v>
      </c>
      <c r="X4587"/>
      <c r="Y4587" s="67" t="str">
        <f t="shared" si="531"/>
        <v xml:space="preserve"> </v>
      </c>
      <c r="AB4587" t="s">
        <v>90</v>
      </c>
      <c r="AC4587" s="46">
        <v>2541</v>
      </c>
      <c r="AD4587" s="46">
        <v>36</v>
      </c>
      <c r="AE4587" s="46">
        <v>34.5</v>
      </c>
      <c r="AF4587" s="46">
        <v>116</v>
      </c>
      <c r="AH4587" s="70" t="str">
        <f t="shared" si="527"/>
        <v/>
      </c>
      <c r="AI4587" s="70" t="str">
        <f t="shared" si="528"/>
        <v/>
      </c>
      <c r="AJ4587" s="70" t="str">
        <f t="shared" si="529"/>
        <v>X</v>
      </c>
      <c r="AK4587" s="70" t="str" cm="1">
        <f t="array" ref="AK4587">_xlfn.IFS(AH4587&lt;&gt;"","1",AI4587&lt;&gt;"","2",AJ4587&lt;&gt;"","3")</f>
        <v>3</v>
      </c>
    </row>
    <row r="4588" spans="1:37" x14ac:dyDescent="0.25">
      <c r="A4588" t="s">
        <v>1752</v>
      </c>
      <c r="B4588" t="s">
        <v>306</v>
      </c>
      <c r="C4588" s="67" t="str">
        <f t="shared" si="524"/>
        <v>Allie Goodman</v>
      </c>
      <c r="D4588" s="71" t="str" cm="1">
        <f t="array" ref="D4588">_xlfn.IFS(AK4588="1",CONCATENATE(C4588,"Regional"),AK4588="2",CONCATENATE(C4588,"Sectional"),AK4588="3",CONCATENATE(C4588,COUNTIF($C$1:C4588,C4588)))</f>
        <v>Allie Goodman6</v>
      </c>
      <c r="E4588" s="66">
        <v>45176.625</v>
      </c>
      <c r="F4588" t="s">
        <v>806</v>
      </c>
      <c r="G4588" s="46">
        <v>19</v>
      </c>
      <c r="H4588" s="46">
        <v>57</v>
      </c>
      <c r="I4588" s="46">
        <v>8</v>
      </c>
      <c r="J4588" t="s">
        <v>115</v>
      </c>
      <c r="K4588" t="s">
        <v>90</v>
      </c>
      <c r="L4588" s="46">
        <v>2541</v>
      </c>
      <c r="M4588" s="46">
        <v>36</v>
      </c>
      <c r="N4588" s="46">
        <v>34.5</v>
      </c>
      <c r="O4588" s="46">
        <v>116</v>
      </c>
      <c r="P4588" s="46">
        <f t="shared" si="525"/>
        <v>1</v>
      </c>
      <c r="R4588" s="67" t="s">
        <v>3034</v>
      </c>
      <c r="S4588" s="67">
        <f>COUNTIF(Y$2:$Y$100,R4588)</f>
        <v>0</v>
      </c>
      <c r="V4588" s="67">
        <f t="shared" si="526"/>
        <v>0</v>
      </c>
      <c r="X4588"/>
      <c r="Y4588" s="67" t="str">
        <f t="shared" si="531"/>
        <v xml:space="preserve"> </v>
      </c>
      <c r="AB4588" t="s">
        <v>90</v>
      </c>
      <c r="AC4588" s="46">
        <v>2541</v>
      </c>
      <c r="AD4588" s="46">
        <v>36</v>
      </c>
      <c r="AE4588" s="46">
        <v>34.5</v>
      </c>
      <c r="AF4588" s="46">
        <v>116</v>
      </c>
      <c r="AH4588" s="70" t="str">
        <f t="shared" si="527"/>
        <v/>
      </c>
      <c r="AI4588" s="70" t="str">
        <f t="shared" si="528"/>
        <v/>
      </c>
      <c r="AJ4588" s="70" t="str">
        <f t="shared" si="529"/>
        <v>X</v>
      </c>
      <c r="AK4588" s="70" t="str" cm="1">
        <f t="array" ref="AK4588">_xlfn.IFS(AH4588&lt;&gt;"","1",AI4588&lt;&gt;"","2",AJ4588&lt;&gt;"","3")</f>
        <v>3</v>
      </c>
    </row>
    <row r="4589" spans="1:37" x14ac:dyDescent="0.25">
      <c r="A4589" t="s">
        <v>800</v>
      </c>
      <c r="B4589" t="s">
        <v>524</v>
      </c>
      <c r="C4589" s="67" t="str">
        <f t="shared" si="524"/>
        <v>Isabelle Baier</v>
      </c>
      <c r="D4589" s="71" t="str" cm="1">
        <f t="array" ref="D4589">_xlfn.IFS(AK4589="1",CONCATENATE(C4589,"Regional"),AK4589="2",CONCATENATE(C4589,"Sectional"),AK4589="3",CONCATENATE(C4589,COUNTIF($C$1:C4589,C4589)))</f>
        <v>Isabelle Baier3</v>
      </c>
      <c r="E4589" s="66">
        <v>45176.625</v>
      </c>
      <c r="F4589" t="s">
        <v>806</v>
      </c>
      <c r="G4589" s="46">
        <v>19</v>
      </c>
      <c r="H4589" s="46">
        <v>58</v>
      </c>
      <c r="I4589" s="46">
        <v>9</v>
      </c>
      <c r="J4589" t="s">
        <v>115</v>
      </c>
      <c r="K4589" t="s">
        <v>90</v>
      </c>
      <c r="L4589" s="46">
        <v>2541</v>
      </c>
      <c r="M4589" s="46">
        <v>36</v>
      </c>
      <c r="N4589" s="46">
        <v>34.5</v>
      </c>
      <c r="O4589" s="46">
        <v>116</v>
      </c>
      <c r="P4589" s="46">
        <f t="shared" si="525"/>
        <v>1</v>
      </c>
      <c r="R4589" s="67" t="s">
        <v>3035</v>
      </c>
      <c r="S4589" s="67">
        <f>COUNTIF(Y$2:$Y$100,R4589)</f>
        <v>0</v>
      </c>
      <c r="V4589" s="67">
        <f t="shared" si="526"/>
        <v>0</v>
      </c>
      <c r="X4589"/>
      <c r="Y4589" s="67" t="str">
        <f t="shared" si="531"/>
        <v xml:space="preserve"> </v>
      </c>
      <c r="AB4589" t="s">
        <v>90</v>
      </c>
      <c r="AC4589" s="46">
        <v>2541</v>
      </c>
      <c r="AD4589" s="46">
        <v>36</v>
      </c>
      <c r="AE4589" s="46">
        <v>34.5</v>
      </c>
      <c r="AF4589" s="46">
        <v>116</v>
      </c>
      <c r="AH4589" s="70" t="str">
        <f t="shared" si="527"/>
        <v/>
      </c>
      <c r="AI4589" s="70" t="str">
        <f t="shared" si="528"/>
        <v/>
      </c>
      <c r="AJ4589" s="70" t="str">
        <f t="shared" si="529"/>
        <v>X</v>
      </c>
      <c r="AK4589" s="70" t="str" cm="1">
        <f t="array" ref="AK4589">_xlfn.IFS(AH4589&lt;&gt;"","1",AI4589&lt;&gt;"","2",AJ4589&lt;&gt;"","3")</f>
        <v>3</v>
      </c>
    </row>
    <row r="4590" spans="1:37" x14ac:dyDescent="0.25">
      <c r="A4590" t="s">
        <v>1672</v>
      </c>
      <c r="B4590" t="s">
        <v>437</v>
      </c>
      <c r="C4590" s="67" t="str">
        <f t="shared" si="524"/>
        <v>Kelsey Kettner</v>
      </c>
      <c r="D4590" s="71" t="str" cm="1">
        <f t="array" ref="D4590">_xlfn.IFS(AK4590="1",CONCATENATE(C4590,"Regional"),AK4590="2",CONCATENATE(C4590,"Sectional"),AK4590="3",CONCATENATE(C4590,COUNTIF($C$1:C4590,C4590)))</f>
        <v>Kelsey Kettner9</v>
      </c>
      <c r="E4590" s="66">
        <v>45176.625</v>
      </c>
      <c r="F4590" t="s">
        <v>806</v>
      </c>
      <c r="G4590" s="46">
        <v>19</v>
      </c>
      <c r="H4590" s="46">
        <v>58</v>
      </c>
      <c r="I4590" s="46">
        <v>9</v>
      </c>
      <c r="J4590" t="s">
        <v>115</v>
      </c>
      <c r="K4590" t="s">
        <v>90</v>
      </c>
      <c r="L4590" s="46">
        <v>2541</v>
      </c>
      <c r="M4590" s="46">
        <v>36</v>
      </c>
      <c r="N4590" s="46">
        <v>34.5</v>
      </c>
      <c r="O4590" s="46">
        <v>116</v>
      </c>
      <c r="P4590" s="46">
        <f t="shared" si="525"/>
        <v>1</v>
      </c>
      <c r="R4590" s="67" t="s">
        <v>3527</v>
      </c>
      <c r="S4590" s="67">
        <f>COUNTIF(Y$2:$Y$100,R4590)</f>
        <v>0</v>
      </c>
      <c r="V4590" s="67">
        <f t="shared" si="526"/>
        <v>0</v>
      </c>
      <c r="X4590"/>
      <c r="Y4590" s="67" t="str">
        <f t="shared" si="531"/>
        <v xml:space="preserve"> </v>
      </c>
      <c r="AB4590" t="s">
        <v>90</v>
      </c>
      <c r="AC4590" s="46">
        <v>2541</v>
      </c>
      <c r="AD4590" s="46">
        <v>36</v>
      </c>
      <c r="AE4590" s="46">
        <v>34.5</v>
      </c>
      <c r="AF4590" s="46">
        <v>116</v>
      </c>
      <c r="AH4590" s="70" t="str">
        <f t="shared" si="527"/>
        <v/>
      </c>
      <c r="AI4590" s="70" t="str">
        <f t="shared" si="528"/>
        <v/>
      </c>
      <c r="AJ4590" s="70" t="str">
        <f t="shared" si="529"/>
        <v>X</v>
      </c>
      <c r="AK4590" s="70" t="str" cm="1">
        <f t="array" ref="AK4590">_xlfn.IFS(AH4590&lt;&gt;"","1",AI4590&lt;&gt;"","2",AJ4590&lt;&gt;"","3")</f>
        <v>3</v>
      </c>
    </row>
    <row r="4591" spans="1:37" x14ac:dyDescent="0.25">
      <c r="A4591" t="s">
        <v>321</v>
      </c>
      <c r="B4591" t="s">
        <v>1622</v>
      </c>
      <c r="C4591" s="67" t="str">
        <f t="shared" si="524"/>
        <v>Illa Nelson</v>
      </c>
      <c r="D4591" s="71" t="str" cm="1">
        <f t="array" ref="D4591">_xlfn.IFS(AK4591="1",CONCATENATE(C4591,"Regional"),AK4591="2",CONCATENATE(C4591,"Sectional"),AK4591="3",CONCATENATE(C4591,COUNTIF($C$1:C4591,C4591)))</f>
        <v>Illa Nelson9</v>
      </c>
      <c r="E4591" s="66">
        <v>45176.625</v>
      </c>
      <c r="F4591" t="s">
        <v>806</v>
      </c>
      <c r="G4591" s="46">
        <v>19</v>
      </c>
      <c r="H4591" s="46">
        <v>62</v>
      </c>
      <c r="I4591" s="46">
        <v>11</v>
      </c>
      <c r="J4591" t="s">
        <v>115</v>
      </c>
      <c r="K4591" t="s">
        <v>90</v>
      </c>
      <c r="L4591" s="46">
        <v>2541</v>
      </c>
      <c r="M4591" s="46">
        <v>36</v>
      </c>
      <c r="N4591" s="46">
        <v>34.5</v>
      </c>
      <c r="O4591" s="46">
        <v>116</v>
      </c>
      <c r="P4591" s="46">
        <f t="shared" si="525"/>
        <v>1</v>
      </c>
      <c r="R4591" s="67" t="s">
        <v>2768</v>
      </c>
      <c r="S4591" s="67">
        <f>COUNTIF(Y$2:$Y$100,R4591)</f>
        <v>0</v>
      </c>
      <c r="V4591" s="67">
        <f t="shared" si="526"/>
        <v>0</v>
      </c>
      <c r="X4591"/>
      <c r="Y4591" s="67" t="str">
        <f t="shared" si="531"/>
        <v xml:space="preserve"> </v>
      </c>
      <c r="AB4591" t="s">
        <v>90</v>
      </c>
      <c r="AC4591" s="46">
        <v>2541</v>
      </c>
      <c r="AD4591" s="46">
        <v>36</v>
      </c>
      <c r="AE4591" s="46">
        <v>34.5</v>
      </c>
      <c r="AF4591" s="46">
        <v>116</v>
      </c>
      <c r="AH4591" s="70" t="str">
        <f t="shared" si="527"/>
        <v/>
      </c>
      <c r="AI4591" s="70" t="str">
        <f t="shared" si="528"/>
        <v/>
      </c>
      <c r="AJ4591" s="70" t="str">
        <f t="shared" si="529"/>
        <v>X</v>
      </c>
      <c r="AK4591" s="70" t="str" cm="1">
        <f t="array" ref="AK4591">_xlfn.IFS(AH4591&lt;&gt;"","1",AI4591&lt;&gt;"","2",AJ4591&lt;&gt;"","3")</f>
        <v>3</v>
      </c>
    </row>
    <row r="4592" spans="1:37" x14ac:dyDescent="0.25">
      <c r="A4592" t="s">
        <v>557</v>
      </c>
      <c r="B4592" t="s">
        <v>558</v>
      </c>
      <c r="C4592" s="67" t="str">
        <f t="shared" si="524"/>
        <v>Melanie Andersen</v>
      </c>
      <c r="D4592" s="71" t="str" cm="1">
        <f t="array" ref="D4592">_xlfn.IFS(AK4592="1",CONCATENATE(C4592,"Regional"),AK4592="2",CONCATENATE(C4592,"Sectional"),AK4592="3",CONCATENATE(C4592,COUNTIF($C$1:C4592,C4592)))</f>
        <v>Melanie Andersen8</v>
      </c>
      <c r="E4592" s="66">
        <v>45176.625</v>
      </c>
      <c r="F4592" t="s">
        <v>806</v>
      </c>
      <c r="G4592" s="46">
        <v>19</v>
      </c>
      <c r="H4592" s="46">
        <v>62</v>
      </c>
      <c r="I4592" s="46">
        <v>11</v>
      </c>
      <c r="J4592" t="s">
        <v>115</v>
      </c>
      <c r="K4592" t="s">
        <v>90</v>
      </c>
      <c r="L4592" s="46">
        <v>2541</v>
      </c>
      <c r="M4592" s="46">
        <v>36</v>
      </c>
      <c r="N4592" s="46">
        <v>34.5</v>
      </c>
      <c r="O4592" s="46">
        <v>116</v>
      </c>
      <c r="P4592" s="46">
        <f t="shared" si="525"/>
        <v>1</v>
      </c>
      <c r="R4592" s="67" t="s">
        <v>1220</v>
      </c>
      <c r="S4592" s="67">
        <f>COUNTIF(Y$2:$Y$100,R4592)</f>
        <v>0</v>
      </c>
      <c r="V4592" s="67">
        <f t="shared" si="526"/>
        <v>0</v>
      </c>
      <c r="X4592"/>
      <c r="Y4592" s="67" t="str">
        <f t="shared" si="531"/>
        <v xml:space="preserve"> </v>
      </c>
      <c r="AB4592" t="s">
        <v>90</v>
      </c>
      <c r="AC4592" s="46">
        <v>2541</v>
      </c>
      <c r="AD4592" s="46">
        <v>36</v>
      </c>
      <c r="AE4592" s="46">
        <v>34.5</v>
      </c>
      <c r="AF4592" s="46">
        <v>116</v>
      </c>
      <c r="AH4592" s="70" t="str">
        <f t="shared" si="527"/>
        <v/>
      </c>
      <c r="AI4592" s="70" t="str">
        <f t="shared" si="528"/>
        <v/>
      </c>
      <c r="AJ4592" s="70" t="str">
        <f t="shared" si="529"/>
        <v>X</v>
      </c>
      <c r="AK4592" s="70" t="str" cm="1">
        <f t="array" ref="AK4592">_xlfn.IFS(AH4592&lt;&gt;"","1",AI4592&lt;&gt;"","2",AJ4592&lt;&gt;"","3")</f>
        <v>3</v>
      </c>
    </row>
    <row r="4593" spans="1:37" x14ac:dyDescent="0.25">
      <c r="A4593" t="s">
        <v>343</v>
      </c>
      <c r="B4593" t="s">
        <v>544</v>
      </c>
      <c r="C4593" s="67" t="str">
        <f t="shared" si="524"/>
        <v>Elise Rothbauer</v>
      </c>
      <c r="D4593" s="71" t="str" cm="1">
        <f t="array" ref="D4593">_xlfn.IFS(AK4593="1",CONCATENATE(C4593,"Regional"),AK4593="2",CONCATENATE(C4593,"Sectional"),AK4593="3",CONCATENATE(C4593,COUNTIF($C$1:C4593,C4593)))</f>
        <v>Elise Rothbauer6</v>
      </c>
      <c r="E4593" s="66">
        <v>45176.625</v>
      </c>
      <c r="F4593" t="s">
        <v>806</v>
      </c>
      <c r="G4593" s="46">
        <v>19</v>
      </c>
      <c r="H4593" s="46">
        <v>62</v>
      </c>
      <c r="I4593" s="46">
        <v>11</v>
      </c>
      <c r="J4593" t="s">
        <v>115</v>
      </c>
      <c r="K4593" t="s">
        <v>90</v>
      </c>
      <c r="L4593" s="46">
        <v>2541</v>
      </c>
      <c r="M4593" s="46">
        <v>36</v>
      </c>
      <c r="N4593" s="46">
        <v>34.5</v>
      </c>
      <c r="O4593" s="46">
        <v>116</v>
      </c>
      <c r="P4593" s="46">
        <f t="shared" si="525"/>
        <v>1</v>
      </c>
      <c r="R4593" s="67" t="s">
        <v>3622</v>
      </c>
      <c r="S4593" s="67">
        <f>COUNTIF(Y$2:$Y$100,R4593)</f>
        <v>0</v>
      </c>
      <c r="V4593" s="67">
        <f t="shared" si="526"/>
        <v>0</v>
      </c>
      <c r="X4593"/>
      <c r="Y4593" s="67" t="str">
        <f t="shared" si="531"/>
        <v xml:space="preserve"> </v>
      </c>
      <c r="AB4593" t="s">
        <v>90</v>
      </c>
      <c r="AC4593" s="46">
        <v>2541</v>
      </c>
      <c r="AD4593" s="46">
        <v>36</v>
      </c>
      <c r="AE4593" s="46">
        <v>34.5</v>
      </c>
      <c r="AF4593" s="46">
        <v>116</v>
      </c>
      <c r="AH4593" s="70" t="str">
        <f t="shared" si="527"/>
        <v/>
      </c>
      <c r="AI4593" s="70" t="str">
        <f t="shared" si="528"/>
        <v/>
      </c>
      <c r="AJ4593" s="70" t="str">
        <f t="shared" si="529"/>
        <v>X</v>
      </c>
      <c r="AK4593" s="70" t="str" cm="1">
        <f t="array" ref="AK4593">_xlfn.IFS(AH4593&lt;&gt;"","1",AI4593&lt;&gt;"","2",AJ4593&lt;&gt;"","3")</f>
        <v>3</v>
      </c>
    </row>
    <row r="4594" spans="1:37" x14ac:dyDescent="0.25">
      <c r="A4594" t="s">
        <v>645</v>
      </c>
      <c r="B4594" t="s">
        <v>496</v>
      </c>
      <c r="C4594" s="67" t="str">
        <f t="shared" si="524"/>
        <v>Josie Seehaver</v>
      </c>
      <c r="D4594" s="71" t="str" cm="1">
        <f t="array" ref="D4594">_xlfn.IFS(AK4594="1",CONCATENATE(C4594,"Regional"),AK4594="2",CONCATENATE(C4594,"Sectional"),AK4594="3",CONCATENATE(C4594,COUNTIF($C$1:C4594,C4594)))</f>
        <v>Josie Seehaver3</v>
      </c>
      <c r="E4594" s="66">
        <v>45176.625</v>
      </c>
      <c r="F4594" t="s">
        <v>806</v>
      </c>
      <c r="G4594" s="46">
        <v>19</v>
      </c>
      <c r="H4594" s="46">
        <v>63</v>
      </c>
      <c r="I4594" s="46">
        <v>14</v>
      </c>
      <c r="J4594" t="s">
        <v>115</v>
      </c>
      <c r="K4594" t="s">
        <v>90</v>
      </c>
      <c r="L4594" s="46">
        <v>2541</v>
      </c>
      <c r="M4594" s="46">
        <v>36</v>
      </c>
      <c r="N4594" s="46">
        <v>34.5</v>
      </c>
      <c r="O4594" s="46">
        <v>116</v>
      </c>
      <c r="P4594" s="46">
        <f t="shared" si="525"/>
        <v>1</v>
      </c>
      <c r="R4594" s="67" t="s">
        <v>1272</v>
      </c>
      <c r="S4594" s="67">
        <f>COUNTIF(Y$2:$Y$100,R4594)</f>
        <v>0</v>
      </c>
      <c r="V4594" s="67">
        <f t="shared" si="526"/>
        <v>0</v>
      </c>
      <c r="X4594"/>
      <c r="Y4594" s="67" t="str">
        <f t="shared" si="531"/>
        <v xml:space="preserve"> </v>
      </c>
      <c r="AB4594" t="s">
        <v>90</v>
      </c>
      <c r="AC4594" s="46">
        <v>2541</v>
      </c>
      <c r="AD4594" s="46">
        <v>36</v>
      </c>
      <c r="AE4594" s="46">
        <v>34.5</v>
      </c>
      <c r="AF4594" s="46">
        <v>116</v>
      </c>
      <c r="AH4594" s="70" t="str">
        <f t="shared" si="527"/>
        <v/>
      </c>
      <c r="AI4594" s="70" t="str">
        <f t="shared" si="528"/>
        <v/>
      </c>
      <c r="AJ4594" s="70" t="str">
        <f t="shared" si="529"/>
        <v>X</v>
      </c>
      <c r="AK4594" s="70" t="str" cm="1">
        <f t="array" ref="AK4594">_xlfn.IFS(AH4594&lt;&gt;"","1",AI4594&lt;&gt;"","2",AJ4594&lt;&gt;"","3")</f>
        <v>3</v>
      </c>
    </row>
    <row r="4595" spans="1:37" x14ac:dyDescent="0.25">
      <c r="A4595" t="s">
        <v>1767</v>
      </c>
      <c r="B4595" t="s">
        <v>443</v>
      </c>
      <c r="C4595" s="67" t="str">
        <f t="shared" si="524"/>
        <v>Emily Brenner</v>
      </c>
      <c r="D4595" s="71" t="str" cm="1">
        <f t="array" ref="D4595">_xlfn.IFS(AK4595="1",CONCATENATE(C4595,"Regional"),AK4595="2",CONCATENATE(C4595,"Sectional"),AK4595="3",CONCATENATE(C4595,COUNTIF($C$1:C4595,C4595)))</f>
        <v>Emily Brenner3</v>
      </c>
      <c r="E4595" s="66">
        <v>45176.625</v>
      </c>
      <c r="F4595" t="s">
        <v>806</v>
      </c>
      <c r="G4595" s="46">
        <v>19</v>
      </c>
      <c r="H4595" s="46">
        <v>69</v>
      </c>
      <c r="I4595" s="46">
        <v>15</v>
      </c>
      <c r="J4595" t="s">
        <v>115</v>
      </c>
      <c r="K4595" t="s">
        <v>90</v>
      </c>
      <c r="L4595" s="46">
        <v>2541</v>
      </c>
      <c r="M4595" s="46">
        <v>36</v>
      </c>
      <c r="N4595" s="46">
        <v>34.5</v>
      </c>
      <c r="O4595" s="46">
        <v>116</v>
      </c>
      <c r="P4595" s="46">
        <f t="shared" si="525"/>
        <v>1</v>
      </c>
      <c r="R4595" s="67" t="s">
        <v>3037</v>
      </c>
      <c r="S4595" s="67">
        <f>COUNTIF(Y$2:$Y$100,R4595)</f>
        <v>0</v>
      </c>
      <c r="V4595" s="67">
        <f t="shared" si="526"/>
        <v>0</v>
      </c>
      <c r="X4595"/>
      <c r="Y4595" s="67" t="str">
        <f t="shared" si="531"/>
        <v xml:space="preserve"> </v>
      </c>
      <c r="AB4595" t="s">
        <v>90</v>
      </c>
      <c r="AC4595" s="46">
        <v>2541</v>
      </c>
      <c r="AD4595" s="46">
        <v>36</v>
      </c>
      <c r="AE4595" s="46">
        <v>34.5</v>
      </c>
      <c r="AF4595" s="46">
        <v>116</v>
      </c>
      <c r="AH4595" s="70" t="str">
        <f t="shared" si="527"/>
        <v/>
      </c>
      <c r="AI4595" s="70" t="str">
        <f t="shared" si="528"/>
        <v/>
      </c>
      <c r="AJ4595" s="70" t="str">
        <f t="shared" si="529"/>
        <v>X</v>
      </c>
      <c r="AK4595" s="70" t="str" cm="1">
        <f t="array" ref="AK4595">_xlfn.IFS(AH4595&lt;&gt;"","1",AI4595&lt;&gt;"","2",AJ4595&lt;&gt;"","3")</f>
        <v>3</v>
      </c>
    </row>
    <row r="4596" spans="1:37" x14ac:dyDescent="0.25">
      <c r="A4596" t="s">
        <v>2026</v>
      </c>
      <c r="B4596" t="s">
        <v>260</v>
      </c>
      <c r="C4596" s="67" t="str">
        <f t="shared" si="524"/>
        <v>Piper Gilles</v>
      </c>
      <c r="D4596" s="71" t="str" cm="1">
        <f t="array" ref="D4596">_xlfn.IFS(AK4596="1",CONCATENATE(C4596,"Regional"),AK4596="2",CONCATENATE(C4596,"Sectional"),AK4596="3",CONCATENATE(C4596,COUNTIF($C$1:C4596,C4596)))</f>
        <v>Piper Gilles3</v>
      </c>
      <c r="E4596" s="66">
        <v>45176.625</v>
      </c>
      <c r="F4596" t="s">
        <v>806</v>
      </c>
      <c r="G4596" s="46">
        <v>19</v>
      </c>
      <c r="H4596" s="46">
        <v>79</v>
      </c>
      <c r="I4596" s="46">
        <v>16</v>
      </c>
      <c r="J4596" t="s">
        <v>115</v>
      </c>
      <c r="K4596" t="s">
        <v>90</v>
      </c>
      <c r="L4596" s="46">
        <v>2541</v>
      </c>
      <c r="M4596" s="46">
        <v>36</v>
      </c>
      <c r="N4596" s="46">
        <v>34.5</v>
      </c>
      <c r="O4596" s="46">
        <v>116</v>
      </c>
      <c r="P4596" s="46">
        <f t="shared" si="525"/>
        <v>1</v>
      </c>
      <c r="R4596" s="67" t="s">
        <v>3041</v>
      </c>
      <c r="S4596" s="67">
        <f>COUNTIF(Y$2:$Y$100,R4596)</f>
        <v>0</v>
      </c>
      <c r="V4596" s="67">
        <f t="shared" si="526"/>
        <v>0</v>
      </c>
      <c r="X4596"/>
      <c r="Y4596" s="67" t="str">
        <f t="shared" si="531"/>
        <v xml:space="preserve"> </v>
      </c>
      <c r="AB4596" t="s">
        <v>90</v>
      </c>
      <c r="AC4596" s="46">
        <v>2541</v>
      </c>
      <c r="AD4596" s="46">
        <v>36</v>
      </c>
      <c r="AE4596" s="46">
        <v>34.5</v>
      </c>
      <c r="AF4596" s="46">
        <v>116</v>
      </c>
      <c r="AH4596" s="70" t="str">
        <f t="shared" si="527"/>
        <v/>
      </c>
      <c r="AI4596" s="70" t="str">
        <f t="shared" si="528"/>
        <v/>
      </c>
      <c r="AJ4596" s="70" t="str">
        <f t="shared" si="529"/>
        <v>X</v>
      </c>
      <c r="AK4596" s="70" t="str" cm="1">
        <f t="array" ref="AK4596">_xlfn.IFS(AH4596&lt;&gt;"","1",AI4596&lt;&gt;"","2",AJ4596&lt;&gt;"","3")</f>
        <v>3</v>
      </c>
    </row>
    <row r="4597" spans="1:37" x14ac:dyDescent="0.25">
      <c r="A4597" t="s">
        <v>281</v>
      </c>
      <c r="B4597" t="s">
        <v>2027</v>
      </c>
      <c r="C4597" s="67" t="str">
        <f t="shared" si="524"/>
        <v>Laney King</v>
      </c>
      <c r="D4597" s="71" t="str" cm="1">
        <f t="array" ref="D4597">_xlfn.IFS(AK4597="1",CONCATENATE(C4597,"Regional"),AK4597="2",CONCATENATE(C4597,"Sectional"),AK4597="3",CONCATENATE(C4597,COUNTIF($C$1:C4597,C4597)))</f>
        <v>Laney King6</v>
      </c>
      <c r="E4597" s="66">
        <v>45176.625</v>
      </c>
      <c r="F4597" t="s">
        <v>806</v>
      </c>
      <c r="G4597" s="46">
        <v>19</v>
      </c>
      <c r="H4597" s="46">
        <v>80</v>
      </c>
      <c r="I4597" s="46">
        <v>17</v>
      </c>
      <c r="J4597" t="s">
        <v>115</v>
      </c>
      <c r="K4597" t="s">
        <v>90</v>
      </c>
      <c r="L4597" s="46">
        <v>2541</v>
      </c>
      <c r="M4597" s="46">
        <v>36</v>
      </c>
      <c r="N4597" s="46">
        <v>34.5</v>
      </c>
      <c r="O4597" s="46">
        <v>116</v>
      </c>
      <c r="P4597" s="46">
        <f t="shared" si="525"/>
        <v>1</v>
      </c>
      <c r="R4597" s="67" t="s">
        <v>3042</v>
      </c>
      <c r="S4597" s="67">
        <f>COUNTIF(Y$2:$Y$100,R4597)</f>
        <v>0</v>
      </c>
      <c r="V4597" s="67">
        <f t="shared" si="526"/>
        <v>0</v>
      </c>
      <c r="X4597"/>
      <c r="Y4597" s="67" t="str">
        <f t="shared" si="531"/>
        <v xml:space="preserve"> </v>
      </c>
      <c r="AB4597" t="s">
        <v>90</v>
      </c>
      <c r="AC4597" s="46">
        <v>2541</v>
      </c>
      <c r="AD4597" s="46">
        <v>36</v>
      </c>
      <c r="AE4597" s="46">
        <v>34.5</v>
      </c>
      <c r="AF4597" s="46">
        <v>116</v>
      </c>
      <c r="AH4597" s="70" t="str">
        <f t="shared" si="527"/>
        <v/>
      </c>
      <c r="AI4597" s="70" t="str">
        <f t="shared" si="528"/>
        <v/>
      </c>
      <c r="AJ4597" s="70" t="str">
        <f t="shared" si="529"/>
        <v>X</v>
      </c>
      <c r="AK4597" s="70" t="str" cm="1">
        <f t="array" ref="AK4597">_xlfn.IFS(AH4597&lt;&gt;"","1",AI4597&lt;&gt;"","2",AJ4597&lt;&gt;"","3")</f>
        <v>3</v>
      </c>
    </row>
    <row r="4598" spans="1:37" x14ac:dyDescent="0.25">
      <c r="A4598" t="s">
        <v>2023</v>
      </c>
      <c r="B4598" t="s">
        <v>2024</v>
      </c>
      <c r="C4598" s="67" t="str">
        <f t="shared" si="524"/>
        <v>Hatti Cooke</v>
      </c>
      <c r="D4598" s="71" t="str" cm="1">
        <f t="array" ref="D4598">_xlfn.IFS(AK4598="1",CONCATENATE(C4598,"Regional"),AK4598="2",CONCATENATE(C4598,"Sectional"),AK4598="3",CONCATENATE(C4598,COUNTIF($C$1:C4598,C4598)))</f>
        <v>Hatti Cooke4</v>
      </c>
      <c r="E4598" s="66">
        <v>45176.625</v>
      </c>
      <c r="F4598" t="s">
        <v>806</v>
      </c>
      <c r="G4598" s="46">
        <v>19</v>
      </c>
      <c r="H4598" s="46">
        <v>83</v>
      </c>
      <c r="I4598" s="46">
        <v>18</v>
      </c>
      <c r="J4598" t="s">
        <v>115</v>
      </c>
      <c r="K4598" t="s">
        <v>90</v>
      </c>
      <c r="L4598" s="46">
        <v>2541</v>
      </c>
      <c r="M4598" s="46">
        <v>36</v>
      </c>
      <c r="N4598" s="46">
        <v>34.5</v>
      </c>
      <c r="O4598" s="46">
        <v>116</v>
      </c>
      <c r="P4598" s="46">
        <f t="shared" si="525"/>
        <v>1</v>
      </c>
      <c r="R4598" s="67" t="s">
        <v>3039</v>
      </c>
      <c r="S4598" s="67">
        <f>COUNTIF(Y$2:$Y$100,R4598)</f>
        <v>0</v>
      </c>
      <c r="V4598" s="67">
        <f t="shared" si="526"/>
        <v>0</v>
      </c>
      <c r="X4598"/>
      <c r="Y4598" s="67" t="str">
        <f t="shared" si="531"/>
        <v xml:space="preserve"> </v>
      </c>
      <c r="AB4598" t="s">
        <v>90</v>
      </c>
      <c r="AC4598" s="46">
        <v>2541</v>
      </c>
      <c r="AD4598" s="46">
        <v>36</v>
      </c>
      <c r="AE4598" s="46">
        <v>34.5</v>
      </c>
      <c r="AF4598" s="46">
        <v>116</v>
      </c>
      <c r="AH4598" s="70" t="str">
        <f t="shared" si="527"/>
        <v/>
      </c>
      <c r="AI4598" s="70" t="str">
        <f t="shared" si="528"/>
        <v/>
      </c>
      <c r="AJ4598" s="70" t="str">
        <f t="shared" si="529"/>
        <v>X</v>
      </c>
      <c r="AK4598" s="70" t="str" cm="1">
        <f t="array" ref="AK4598">_xlfn.IFS(AH4598&lt;&gt;"","1",AI4598&lt;&gt;"","2",AJ4598&lt;&gt;"","3")</f>
        <v>3</v>
      </c>
    </row>
    <row r="4599" spans="1:37" x14ac:dyDescent="0.25">
      <c r="A4599" t="s">
        <v>546</v>
      </c>
      <c r="B4599" t="s">
        <v>547</v>
      </c>
      <c r="C4599" s="67" t="str">
        <f t="shared" si="524"/>
        <v>Maddi Fletcher</v>
      </c>
      <c r="D4599" s="71" t="str" cm="1">
        <f t="array" ref="D4599">_xlfn.IFS(AK4599="1",CONCATENATE(C4599,"Regional"),AK4599="2",CONCATENATE(C4599,"Sectional"),AK4599="3",CONCATENATE(C4599,COUNTIF($C$1:C4599,C4599)))</f>
        <v>Maddi Fletcher6</v>
      </c>
      <c r="E4599" s="66">
        <v>45176.625</v>
      </c>
      <c r="F4599" t="s">
        <v>2458</v>
      </c>
      <c r="G4599" s="46">
        <v>20</v>
      </c>
      <c r="H4599" s="46">
        <v>37</v>
      </c>
      <c r="I4599" s="46">
        <v>1</v>
      </c>
      <c r="J4599" t="s">
        <v>2459</v>
      </c>
      <c r="K4599" t="s">
        <v>90</v>
      </c>
      <c r="L4599" s="46">
        <v>2143</v>
      </c>
      <c r="M4599" s="46">
        <v>34</v>
      </c>
      <c r="N4599" s="46">
        <v>30.7</v>
      </c>
      <c r="O4599" s="46">
        <v>92</v>
      </c>
      <c r="P4599" s="46">
        <f t="shared" si="525"/>
        <v>1</v>
      </c>
      <c r="R4599" s="67" t="s">
        <v>1213</v>
      </c>
      <c r="S4599" s="67">
        <f>COUNTIF(Y$2:$Y$100,R4599)</f>
        <v>0</v>
      </c>
      <c r="V4599" s="67">
        <f t="shared" si="526"/>
        <v>0</v>
      </c>
      <c r="X4599"/>
      <c r="Y4599" s="67" t="str">
        <f t="shared" si="531"/>
        <v xml:space="preserve"> </v>
      </c>
      <c r="AB4599" t="s">
        <v>90</v>
      </c>
      <c r="AC4599" s="46">
        <v>2143</v>
      </c>
      <c r="AD4599" s="46">
        <v>34</v>
      </c>
      <c r="AE4599" s="46">
        <v>30.7</v>
      </c>
      <c r="AF4599" s="46">
        <v>92</v>
      </c>
      <c r="AH4599" s="70" t="str">
        <f t="shared" si="527"/>
        <v/>
      </c>
      <c r="AI4599" s="70" t="str">
        <f t="shared" si="528"/>
        <v/>
      </c>
      <c r="AJ4599" s="70" t="str">
        <f t="shared" si="529"/>
        <v>X</v>
      </c>
      <c r="AK4599" s="70" t="str" cm="1">
        <f t="array" ref="AK4599">_xlfn.IFS(AH4599&lt;&gt;"","1",AI4599&lt;&gt;"","2",AJ4599&lt;&gt;"","3")</f>
        <v>3</v>
      </c>
    </row>
    <row r="4600" spans="1:37" x14ac:dyDescent="0.25">
      <c r="A4600" t="s">
        <v>221</v>
      </c>
      <c r="B4600" t="s">
        <v>553</v>
      </c>
      <c r="C4600" s="67" t="str">
        <f t="shared" si="524"/>
        <v>Zowie Hunter</v>
      </c>
      <c r="D4600" s="71" t="str" cm="1">
        <f t="array" ref="D4600">_xlfn.IFS(AK4600="1",CONCATENATE(C4600,"Regional"),AK4600="2",CONCATENATE(C4600,"Sectional"),AK4600="3",CONCATENATE(C4600,COUNTIF($C$1:C4600,C4600)))</f>
        <v>Zowie Hunter7</v>
      </c>
      <c r="E4600" s="66">
        <v>45176.625</v>
      </c>
      <c r="F4600" t="s">
        <v>2458</v>
      </c>
      <c r="G4600" s="46">
        <v>20</v>
      </c>
      <c r="H4600" s="46">
        <v>40</v>
      </c>
      <c r="I4600" s="46">
        <v>2</v>
      </c>
      <c r="J4600" t="s">
        <v>2459</v>
      </c>
      <c r="K4600" t="s">
        <v>90</v>
      </c>
      <c r="L4600" s="46">
        <v>2143</v>
      </c>
      <c r="M4600" s="46">
        <v>34</v>
      </c>
      <c r="N4600" s="46">
        <v>30.7</v>
      </c>
      <c r="O4600" s="46">
        <v>92</v>
      </c>
      <c r="P4600" s="46">
        <f t="shared" si="525"/>
        <v>1</v>
      </c>
      <c r="R4600" s="67" t="s">
        <v>1216</v>
      </c>
      <c r="S4600" s="67">
        <f>COUNTIF(Y$2:$Y$100,R4600)</f>
        <v>0</v>
      </c>
      <c r="V4600" s="67">
        <f t="shared" si="526"/>
        <v>0</v>
      </c>
      <c r="X4600"/>
      <c r="Y4600" s="67" t="str">
        <f t="shared" si="531"/>
        <v xml:space="preserve"> </v>
      </c>
      <c r="AB4600" t="s">
        <v>90</v>
      </c>
      <c r="AC4600" s="46">
        <v>2143</v>
      </c>
      <c r="AD4600" s="46">
        <v>34</v>
      </c>
      <c r="AE4600" s="46">
        <v>30.7</v>
      </c>
      <c r="AF4600" s="46">
        <v>92</v>
      </c>
      <c r="AH4600" s="70" t="str">
        <f t="shared" si="527"/>
        <v/>
      </c>
      <c r="AI4600" s="70" t="str">
        <f t="shared" si="528"/>
        <v/>
      </c>
      <c r="AJ4600" s="70" t="str">
        <f t="shared" si="529"/>
        <v>X</v>
      </c>
      <c r="AK4600" s="70" t="str" cm="1">
        <f t="array" ref="AK4600">_xlfn.IFS(AH4600&lt;&gt;"","1",AI4600&lt;&gt;"","2",AJ4600&lt;&gt;"","3")</f>
        <v>3</v>
      </c>
    </row>
    <row r="4601" spans="1:37" x14ac:dyDescent="0.25">
      <c r="A4601" t="s">
        <v>1852</v>
      </c>
      <c r="B4601" t="s">
        <v>253</v>
      </c>
      <c r="C4601" s="67" t="str">
        <f t="shared" si="524"/>
        <v>Lily Scharmach</v>
      </c>
      <c r="D4601" s="71" t="str" cm="1">
        <f t="array" ref="D4601">_xlfn.IFS(AK4601="1",CONCATENATE(C4601,"Regional"),AK4601="2",CONCATENATE(C4601,"Sectional"),AK4601="3",CONCATENATE(C4601,COUNTIF($C$1:C4601,C4601)))</f>
        <v>Lily Scharmach2</v>
      </c>
      <c r="E4601" s="66">
        <v>45176.625</v>
      </c>
      <c r="F4601" t="s">
        <v>2458</v>
      </c>
      <c r="G4601" s="46">
        <v>20</v>
      </c>
      <c r="H4601" s="46">
        <v>42</v>
      </c>
      <c r="I4601" s="46">
        <v>3</v>
      </c>
      <c r="J4601" t="s">
        <v>2459</v>
      </c>
      <c r="K4601" t="s">
        <v>90</v>
      </c>
      <c r="L4601" s="46">
        <v>2143</v>
      </c>
      <c r="M4601" s="46">
        <v>34</v>
      </c>
      <c r="N4601" s="46">
        <v>30.7</v>
      </c>
      <c r="O4601" s="46">
        <v>92</v>
      </c>
      <c r="P4601" s="46">
        <f t="shared" si="525"/>
        <v>1</v>
      </c>
      <c r="R4601" s="67" t="s">
        <v>2863</v>
      </c>
      <c r="S4601" s="67">
        <f>COUNTIF(Y$2:$Y$100,R4601)</f>
        <v>0</v>
      </c>
      <c r="V4601" s="67">
        <f t="shared" si="526"/>
        <v>0</v>
      </c>
      <c r="X4601"/>
      <c r="Y4601" s="67" t="str">
        <f t="shared" si="531"/>
        <v xml:space="preserve"> </v>
      </c>
      <c r="AB4601" t="s">
        <v>90</v>
      </c>
      <c r="AC4601" s="46">
        <v>2143</v>
      </c>
      <c r="AD4601" s="46">
        <v>34</v>
      </c>
      <c r="AE4601" s="46">
        <v>30.7</v>
      </c>
      <c r="AF4601" s="46">
        <v>92</v>
      </c>
      <c r="AH4601" s="70" t="str">
        <f t="shared" si="527"/>
        <v/>
      </c>
      <c r="AI4601" s="70" t="str">
        <f t="shared" si="528"/>
        <v/>
      </c>
      <c r="AJ4601" s="70" t="str">
        <f t="shared" si="529"/>
        <v>X</v>
      </c>
      <c r="AK4601" s="70" t="str" cm="1">
        <f t="array" ref="AK4601">_xlfn.IFS(AH4601&lt;&gt;"","1",AI4601&lt;&gt;"","2",AJ4601&lt;&gt;"","3")</f>
        <v>3</v>
      </c>
    </row>
    <row r="4602" spans="1:37" x14ac:dyDescent="0.25">
      <c r="A4602" t="s">
        <v>320</v>
      </c>
      <c r="B4602" t="s">
        <v>210</v>
      </c>
      <c r="C4602" s="67" t="str">
        <f t="shared" si="524"/>
        <v>Alexis Murphy</v>
      </c>
      <c r="D4602" s="71" t="str" cm="1">
        <f t="array" ref="D4602">_xlfn.IFS(AK4602="1",CONCATENATE(C4602,"Regional"),AK4602="2",CONCATENATE(C4602,"Sectional"),AK4602="3",CONCATENATE(C4602,COUNTIF($C$1:C4602,C4602)))</f>
        <v>Alexis Murphy6</v>
      </c>
      <c r="E4602" s="66">
        <v>45176.625</v>
      </c>
      <c r="F4602" t="s">
        <v>2458</v>
      </c>
      <c r="G4602" s="46">
        <v>20</v>
      </c>
      <c r="H4602" s="46">
        <v>45</v>
      </c>
      <c r="I4602" s="46">
        <v>4</v>
      </c>
      <c r="J4602" t="s">
        <v>2459</v>
      </c>
      <c r="K4602" t="s">
        <v>90</v>
      </c>
      <c r="L4602" s="46">
        <v>2143</v>
      </c>
      <c r="M4602" s="46">
        <v>34</v>
      </c>
      <c r="N4602" s="46">
        <v>30.7</v>
      </c>
      <c r="O4602" s="46">
        <v>92</v>
      </c>
      <c r="P4602" s="46">
        <f t="shared" si="525"/>
        <v>1</v>
      </c>
      <c r="R4602" s="67" t="s">
        <v>1219</v>
      </c>
      <c r="S4602" s="67">
        <f>COUNTIF(Y$2:$Y$100,R4602)</f>
        <v>0</v>
      </c>
      <c r="V4602" s="67">
        <f t="shared" si="526"/>
        <v>0</v>
      </c>
      <c r="X4602"/>
      <c r="Y4602" s="67" t="str">
        <f t="shared" si="531"/>
        <v xml:space="preserve"> </v>
      </c>
      <c r="AB4602" t="s">
        <v>90</v>
      </c>
      <c r="AC4602" s="46">
        <v>2143</v>
      </c>
      <c r="AD4602" s="46">
        <v>34</v>
      </c>
      <c r="AE4602" s="46">
        <v>30.7</v>
      </c>
      <c r="AF4602" s="46">
        <v>92</v>
      </c>
      <c r="AH4602" s="70" t="str">
        <f t="shared" si="527"/>
        <v/>
      </c>
      <c r="AI4602" s="70" t="str">
        <f t="shared" si="528"/>
        <v/>
      </c>
      <c r="AJ4602" s="70" t="str">
        <f t="shared" si="529"/>
        <v>X</v>
      </c>
      <c r="AK4602" s="70" t="str" cm="1">
        <f t="array" ref="AK4602">_xlfn.IFS(AH4602&lt;&gt;"","1",AI4602&lt;&gt;"","2",AJ4602&lt;&gt;"","3")</f>
        <v>3</v>
      </c>
    </row>
    <row r="4603" spans="1:37" x14ac:dyDescent="0.25">
      <c r="A4603" t="s">
        <v>812</v>
      </c>
      <c r="B4603" t="s">
        <v>455</v>
      </c>
      <c r="C4603" s="67" t="str">
        <f t="shared" si="524"/>
        <v>Amanda Christianson</v>
      </c>
      <c r="D4603" s="71" t="str" cm="1">
        <f t="array" ref="D4603">_xlfn.IFS(AK4603="1",CONCATENATE(C4603,"Regional"),AK4603="2",CONCATENATE(C4603,"Sectional"),AK4603="3",CONCATENATE(C4603,COUNTIF($C$1:C4603,C4603)))</f>
        <v>Amanda Christianson3</v>
      </c>
      <c r="E4603" s="66">
        <v>45176.625</v>
      </c>
      <c r="F4603" t="s">
        <v>2458</v>
      </c>
      <c r="G4603" s="46">
        <v>20</v>
      </c>
      <c r="H4603" s="46">
        <v>46</v>
      </c>
      <c r="I4603" s="46">
        <v>5</v>
      </c>
      <c r="J4603" t="s">
        <v>2459</v>
      </c>
      <c r="K4603" t="s">
        <v>90</v>
      </c>
      <c r="L4603" s="46">
        <v>2143</v>
      </c>
      <c r="M4603" s="46">
        <v>34</v>
      </c>
      <c r="N4603" s="46">
        <v>30.7</v>
      </c>
      <c r="O4603" s="46">
        <v>92</v>
      </c>
      <c r="P4603" s="46">
        <f t="shared" si="525"/>
        <v>1</v>
      </c>
      <c r="R4603" s="67" t="s">
        <v>1378</v>
      </c>
      <c r="S4603" s="67">
        <f>COUNTIF(Y$2:$Y$100,R4603)</f>
        <v>0</v>
      </c>
      <c r="V4603" s="67">
        <f t="shared" si="526"/>
        <v>0</v>
      </c>
      <c r="X4603"/>
      <c r="Y4603" s="67" t="str">
        <f t="shared" si="531"/>
        <v xml:space="preserve"> </v>
      </c>
      <c r="AB4603" t="s">
        <v>90</v>
      </c>
      <c r="AC4603" s="46">
        <v>2143</v>
      </c>
      <c r="AD4603" s="46">
        <v>34</v>
      </c>
      <c r="AE4603" s="46">
        <v>30.7</v>
      </c>
      <c r="AF4603" s="46">
        <v>92</v>
      </c>
      <c r="AH4603" s="70" t="str">
        <f t="shared" si="527"/>
        <v/>
      </c>
      <c r="AI4603" s="70" t="str">
        <f t="shared" si="528"/>
        <v/>
      </c>
      <c r="AJ4603" s="70" t="str">
        <f t="shared" si="529"/>
        <v>X</v>
      </c>
      <c r="AK4603" s="70" t="str" cm="1">
        <f t="array" ref="AK4603">_xlfn.IFS(AH4603&lt;&gt;"","1",AI4603&lt;&gt;"","2",AJ4603&lt;&gt;"","3")</f>
        <v>3</v>
      </c>
    </row>
    <row r="4604" spans="1:37" x14ac:dyDescent="0.25">
      <c r="A4604" t="s">
        <v>388</v>
      </c>
      <c r="B4604" t="s">
        <v>533</v>
      </c>
      <c r="C4604" s="67" t="str">
        <f t="shared" si="524"/>
        <v>Kaylee Wood</v>
      </c>
      <c r="D4604" s="71" t="str" cm="1">
        <f t="array" ref="D4604">_xlfn.IFS(AK4604="1",CONCATENATE(C4604,"Regional"),AK4604="2",CONCATENATE(C4604,"Sectional"),AK4604="3",CONCATENATE(C4604,COUNTIF($C$1:C4604,C4604)))</f>
        <v>Kaylee Wood7</v>
      </c>
      <c r="E4604" s="66">
        <v>45176.625</v>
      </c>
      <c r="F4604" t="s">
        <v>2458</v>
      </c>
      <c r="G4604" s="46">
        <v>20</v>
      </c>
      <c r="H4604" s="46">
        <v>49</v>
      </c>
      <c r="I4604" s="46">
        <v>6</v>
      </c>
      <c r="J4604" t="s">
        <v>2459</v>
      </c>
      <c r="K4604" t="s">
        <v>90</v>
      </c>
      <c r="L4604" s="46">
        <v>2143</v>
      </c>
      <c r="M4604" s="46">
        <v>34</v>
      </c>
      <c r="N4604" s="46">
        <v>30.7</v>
      </c>
      <c r="O4604" s="46">
        <v>92</v>
      </c>
      <c r="P4604" s="46">
        <f t="shared" si="525"/>
        <v>1</v>
      </c>
      <c r="R4604" s="67" t="s">
        <v>2862</v>
      </c>
      <c r="S4604" s="67">
        <f>COUNTIF(Y$2:$Y$100,R4604)</f>
        <v>0</v>
      </c>
      <c r="V4604" s="67">
        <f t="shared" si="526"/>
        <v>0</v>
      </c>
      <c r="X4604"/>
      <c r="Y4604" s="67" t="str">
        <f t="shared" si="531"/>
        <v xml:space="preserve"> </v>
      </c>
      <c r="AB4604" t="s">
        <v>90</v>
      </c>
      <c r="AC4604" s="46">
        <v>2143</v>
      </c>
      <c r="AD4604" s="46">
        <v>34</v>
      </c>
      <c r="AE4604" s="46">
        <v>30.7</v>
      </c>
      <c r="AF4604" s="46">
        <v>92</v>
      </c>
      <c r="AH4604" s="70" t="str">
        <f t="shared" si="527"/>
        <v/>
      </c>
      <c r="AI4604" s="70" t="str">
        <f t="shared" si="528"/>
        <v/>
      </c>
      <c r="AJ4604" s="70" t="str">
        <f t="shared" si="529"/>
        <v>X</v>
      </c>
      <c r="AK4604" s="70" t="str" cm="1">
        <f t="array" ref="AK4604">_xlfn.IFS(AH4604&lt;&gt;"","1",AI4604&lt;&gt;"","2",AJ4604&lt;&gt;"","3")</f>
        <v>3</v>
      </c>
    </row>
    <row r="4605" spans="1:37" x14ac:dyDescent="0.25">
      <c r="A4605" t="s">
        <v>1853</v>
      </c>
      <c r="B4605" t="s">
        <v>1858</v>
      </c>
      <c r="C4605" s="67" t="str">
        <f t="shared" si="524"/>
        <v>Jorja Wolfe</v>
      </c>
      <c r="D4605" s="71" t="str" cm="1">
        <f t="array" ref="D4605">_xlfn.IFS(AK4605="1",CONCATENATE(C4605,"Regional"),AK4605="2",CONCATENATE(C4605,"Sectional"),AK4605="3",CONCATENATE(C4605,COUNTIF($C$1:C4605,C4605)))</f>
        <v>Jorja Wolfe2</v>
      </c>
      <c r="E4605" s="66">
        <v>45176.625</v>
      </c>
      <c r="F4605" t="s">
        <v>2458</v>
      </c>
      <c r="G4605" s="46">
        <v>20</v>
      </c>
      <c r="H4605" s="46">
        <v>49</v>
      </c>
      <c r="I4605" s="46">
        <v>6</v>
      </c>
      <c r="J4605" t="s">
        <v>2459</v>
      </c>
      <c r="K4605" t="s">
        <v>90</v>
      </c>
      <c r="L4605" s="46">
        <v>2143</v>
      </c>
      <c r="M4605" s="46">
        <v>34</v>
      </c>
      <c r="N4605" s="46">
        <v>30.7</v>
      </c>
      <c r="O4605" s="46">
        <v>92</v>
      </c>
      <c r="P4605" s="46">
        <f t="shared" si="525"/>
        <v>1</v>
      </c>
      <c r="R4605" s="67" t="s">
        <v>2868</v>
      </c>
      <c r="S4605" s="67">
        <f>COUNTIF(Y$2:$Y$100,R4605)</f>
        <v>0</v>
      </c>
      <c r="V4605" s="67">
        <f t="shared" si="526"/>
        <v>0</v>
      </c>
      <c r="X4605"/>
      <c r="Y4605" s="67" t="str">
        <f t="shared" si="531"/>
        <v xml:space="preserve"> </v>
      </c>
      <c r="AB4605" t="s">
        <v>90</v>
      </c>
      <c r="AC4605" s="46">
        <v>2143</v>
      </c>
      <c r="AD4605" s="46">
        <v>34</v>
      </c>
      <c r="AE4605" s="46">
        <v>30.7</v>
      </c>
      <c r="AF4605" s="46">
        <v>92</v>
      </c>
      <c r="AH4605" s="70" t="str">
        <f t="shared" si="527"/>
        <v/>
      </c>
      <c r="AI4605" s="70" t="str">
        <f t="shared" si="528"/>
        <v/>
      </c>
      <c r="AJ4605" s="70" t="str">
        <f t="shared" si="529"/>
        <v>X</v>
      </c>
      <c r="AK4605" s="70" t="str" cm="1">
        <f t="array" ref="AK4605">_xlfn.IFS(AH4605&lt;&gt;"","1",AI4605&lt;&gt;"","2",AJ4605&lt;&gt;"","3")</f>
        <v>3</v>
      </c>
    </row>
    <row r="4606" spans="1:37" x14ac:dyDescent="0.25">
      <c r="A4606" t="s">
        <v>573</v>
      </c>
      <c r="B4606" t="s">
        <v>2035</v>
      </c>
      <c r="C4606" s="67" t="str">
        <f t="shared" si="524"/>
        <v>Ashah Roth</v>
      </c>
      <c r="D4606" s="71" t="str" cm="1">
        <f t="array" ref="D4606">_xlfn.IFS(AK4606="1",CONCATENATE(C4606,"Regional"),AK4606="2",CONCATENATE(C4606,"Sectional"),AK4606="3",CONCATENATE(C4606,COUNTIF($C$1:C4606,C4606)))</f>
        <v>Ashah Roth4</v>
      </c>
      <c r="E4606" s="66">
        <v>45176.625</v>
      </c>
      <c r="F4606" t="s">
        <v>2458</v>
      </c>
      <c r="G4606" s="46">
        <v>20</v>
      </c>
      <c r="H4606" s="46">
        <v>50</v>
      </c>
      <c r="I4606" s="46">
        <v>8</v>
      </c>
      <c r="J4606" t="s">
        <v>2459</v>
      </c>
      <c r="K4606" t="s">
        <v>90</v>
      </c>
      <c r="L4606" s="46">
        <v>2143</v>
      </c>
      <c r="M4606" s="46">
        <v>34</v>
      </c>
      <c r="N4606" s="46">
        <v>30.7</v>
      </c>
      <c r="O4606" s="46">
        <v>92</v>
      </c>
      <c r="P4606" s="46">
        <f t="shared" si="525"/>
        <v>1</v>
      </c>
      <c r="R4606" s="67" t="s">
        <v>3053</v>
      </c>
      <c r="S4606" s="67">
        <f>COUNTIF(Y$2:$Y$100,R4606)</f>
        <v>0</v>
      </c>
      <c r="V4606" s="67">
        <f t="shared" si="526"/>
        <v>0</v>
      </c>
      <c r="X4606"/>
      <c r="Y4606" s="67" t="str">
        <f t="shared" si="531"/>
        <v xml:space="preserve"> </v>
      </c>
      <c r="AB4606" t="s">
        <v>90</v>
      </c>
      <c r="AC4606" s="46">
        <v>2143</v>
      </c>
      <c r="AD4606" s="46">
        <v>34</v>
      </c>
      <c r="AE4606" s="46">
        <v>30.7</v>
      </c>
      <c r="AF4606" s="46">
        <v>92</v>
      </c>
      <c r="AH4606" s="70" t="str">
        <f t="shared" si="527"/>
        <v/>
      </c>
      <c r="AI4606" s="70" t="str">
        <f t="shared" si="528"/>
        <v/>
      </c>
      <c r="AJ4606" s="70" t="str">
        <f t="shared" si="529"/>
        <v>X</v>
      </c>
      <c r="AK4606" s="70" t="str" cm="1">
        <f t="array" ref="AK4606">_xlfn.IFS(AH4606&lt;&gt;"","1",AI4606&lt;&gt;"","2",AJ4606&lt;&gt;"","3")</f>
        <v>3</v>
      </c>
    </row>
    <row r="4607" spans="1:37" x14ac:dyDescent="0.25">
      <c r="A4607" t="s">
        <v>817</v>
      </c>
      <c r="B4607" t="s">
        <v>492</v>
      </c>
      <c r="C4607" s="67" t="str">
        <f t="shared" si="524"/>
        <v>Anna Motszko</v>
      </c>
      <c r="D4607" s="71" t="str" cm="1">
        <f t="array" ref="D4607">_xlfn.IFS(AK4607="1",CONCATENATE(C4607,"Regional"),AK4607="2",CONCATENATE(C4607,"Sectional"),AK4607="3",CONCATENATE(C4607,COUNTIF($C$1:C4607,C4607)))</f>
        <v>Anna Motszko6</v>
      </c>
      <c r="E4607" s="66">
        <v>45176.625</v>
      </c>
      <c r="F4607" t="s">
        <v>2458</v>
      </c>
      <c r="G4607" s="46">
        <v>20</v>
      </c>
      <c r="H4607" s="46">
        <v>50</v>
      </c>
      <c r="I4607" s="46">
        <v>8</v>
      </c>
      <c r="J4607" t="s">
        <v>2459</v>
      </c>
      <c r="K4607" t="s">
        <v>90</v>
      </c>
      <c r="L4607" s="46">
        <v>2143</v>
      </c>
      <c r="M4607" s="46">
        <v>34</v>
      </c>
      <c r="N4607" s="46">
        <v>30.7</v>
      </c>
      <c r="O4607" s="46">
        <v>92</v>
      </c>
      <c r="P4607" s="46">
        <f t="shared" si="525"/>
        <v>1</v>
      </c>
      <c r="R4607" s="67" t="s">
        <v>1379</v>
      </c>
      <c r="S4607" s="67">
        <f>COUNTIF(Y$2:$Y$100,R4607)</f>
        <v>0</v>
      </c>
      <c r="V4607" s="67">
        <f t="shared" si="526"/>
        <v>0</v>
      </c>
      <c r="X4607"/>
      <c r="Y4607" s="67" t="str">
        <f t="shared" si="531"/>
        <v xml:space="preserve"> </v>
      </c>
      <c r="AB4607" t="s">
        <v>90</v>
      </c>
      <c r="AC4607" s="46">
        <v>2143</v>
      </c>
      <c r="AD4607" s="46">
        <v>34</v>
      </c>
      <c r="AE4607" s="46">
        <v>30.7</v>
      </c>
      <c r="AF4607" s="46">
        <v>92</v>
      </c>
      <c r="AH4607" s="70" t="str">
        <f t="shared" si="527"/>
        <v/>
      </c>
      <c r="AI4607" s="70" t="str">
        <f t="shared" si="528"/>
        <v/>
      </c>
      <c r="AJ4607" s="70" t="str">
        <f t="shared" si="529"/>
        <v>X</v>
      </c>
      <c r="AK4607" s="70" t="str" cm="1">
        <f t="array" ref="AK4607">_xlfn.IFS(AH4607&lt;&gt;"","1",AI4607&lt;&gt;"","2",AJ4607&lt;&gt;"","3")</f>
        <v>3</v>
      </c>
    </row>
    <row r="4608" spans="1:37" x14ac:dyDescent="0.25">
      <c r="A4608" t="s">
        <v>354</v>
      </c>
      <c r="B4608" t="s">
        <v>814</v>
      </c>
      <c r="C4608" s="67" t="str">
        <f t="shared" si="524"/>
        <v>Jada Schmitt</v>
      </c>
      <c r="D4608" s="71" t="str" cm="1">
        <f t="array" ref="D4608">_xlfn.IFS(AK4608="1",CONCATENATE(C4608,"Regional"),AK4608="2",CONCATENATE(C4608,"Sectional"),AK4608="3",CONCATENATE(C4608,COUNTIF($C$1:C4608,C4608)))</f>
        <v>Jada Schmitt6</v>
      </c>
      <c r="E4608" s="66">
        <v>45176.625</v>
      </c>
      <c r="F4608" t="s">
        <v>2458</v>
      </c>
      <c r="G4608" s="46">
        <v>20</v>
      </c>
      <c r="H4608" s="46">
        <v>51</v>
      </c>
      <c r="I4608" s="46">
        <v>10</v>
      </c>
      <c r="J4608" t="s">
        <v>2459</v>
      </c>
      <c r="K4608" t="s">
        <v>90</v>
      </c>
      <c r="L4608" s="46">
        <v>2143</v>
      </c>
      <c r="M4608" s="46">
        <v>34</v>
      </c>
      <c r="N4608" s="46">
        <v>30.7</v>
      </c>
      <c r="O4608" s="46">
        <v>92</v>
      </c>
      <c r="P4608" s="46">
        <f t="shared" si="525"/>
        <v>1</v>
      </c>
      <c r="R4608" s="67" t="s">
        <v>3541</v>
      </c>
      <c r="S4608" s="67">
        <f>COUNTIF(Y$2:$Y$100,R4608)</f>
        <v>0</v>
      </c>
      <c r="V4608" s="67">
        <f t="shared" si="526"/>
        <v>0</v>
      </c>
      <c r="X4608"/>
      <c r="Y4608" s="67" t="str">
        <f t="shared" si="531"/>
        <v xml:space="preserve"> </v>
      </c>
      <c r="AB4608" t="s">
        <v>90</v>
      </c>
      <c r="AC4608" s="46">
        <v>2143</v>
      </c>
      <c r="AD4608" s="46">
        <v>34</v>
      </c>
      <c r="AE4608" s="46">
        <v>30.7</v>
      </c>
      <c r="AF4608" s="46">
        <v>92</v>
      </c>
      <c r="AH4608" s="70" t="str">
        <f t="shared" si="527"/>
        <v/>
      </c>
      <c r="AI4608" s="70" t="str">
        <f t="shared" si="528"/>
        <v/>
      </c>
      <c r="AJ4608" s="70" t="str">
        <f t="shared" si="529"/>
        <v>X</v>
      </c>
      <c r="AK4608" s="70" t="str" cm="1">
        <f t="array" ref="AK4608">_xlfn.IFS(AH4608&lt;&gt;"","1",AI4608&lt;&gt;"","2",AJ4608&lt;&gt;"","3")</f>
        <v>3</v>
      </c>
    </row>
    <row r="4609" spans="1:37" x14ac:dyDescent="0.25">
      <c r="A4609" t="s">
        <v>562</v>
      </c>
      <c r="B4609" t="s">
        <v>481</v>
      </c>
      <c r="C4609" s="67" t="str">
        <f t="shared" si="524"/>
        <v>Brooklyn Bothe</v>
      </c>
      <c r="D4609" s="71" t="str" cm="1">
        <f t="array" ref="D4609">_xlfn.IFS(AK4609="1",CONCATENATE(C4609,"Regional"),AK4609="2",CONCATENATE(C4609,"Sectional"),AK4609="3",CONCATENATE(C4609,COUNTIF($C$1:C4609,C4609)))</f>
        <v>Brooklyn Bothe5</v>
      </c>
      <c r="E4609" s="66">
        <v>45176.625</v>
      </c>
      <c r="F4609" t="s">
        <v>2458</v>
      </c>
      <c r="G4609" s="46">
        <v>20</v>
      </c>
      <c r="H4609" s="46">
        <v>51</v>
      </c>
      <c r="I4609" s="46">
        <v>10</v>
      </c>
      <c r="J4609" t="s">
        <v>2459</v>
      </c>
      <c r="K4609" t="s">
        <v>90</v>
      </c>
      <c r="L4609" s="46">
        <v>2143</v>
      </c>
      <c r="M4609" s="46">
        <v>34</v>
      </c>
      <c r="N4609" s="46">
        <v>30.7</v>
      </c>
      <c r="O4609" s="46">
        <v>92</v>
      </c>
      <c r="P4609" s="46">
        <f t="shared" si="525"/>
        <v>1</v>
      </c>
      <c r="R4609" s="67" t="s">
        <v>1222</v>
      </c>
      <c r="S4609" s="67">
        <f>COUNTIF(Y$2:$Y$100,R4609)</f>
        <v>0</v>
      </c>
      <c r="V4609" s="67">
        <f t="shared" si="526"/>
        <v>0</v>
      </c>
      <c r="X4609"/>
      <c r="Y4609" s="67" t="str">
        <f t="shared" si="531"/>
        <v xml:space="preserve"> </v>
      </c>
      <c r="AB4609" t="s">
        <v>90</v>
      </c>
      <c r="AC4609" s="46">
        <v>2143</v>
      </c>
      <c r="AD4609" s="46">
        <v>34</v>
      </c>
      <c r="AE4609" s="46">
        <v>30.7</v>
      </c>
      <c r="AF4609" s="46">
        <v>92</v>
      </c>
      <c r="AH4609" s="70" t="str">
        <f t="shared" si="527"/>
        <v/>
      </c>
      <c r="AI4609" s="70" t="str">
        <f t="shared" si="528"/>
        <v/>
      </c>
      <c r="AJ4609" s="70" t="str">
        <f t="shared" si="529"/>
        <v>X</v>
      </c>
      <c r="AK4609" s="70" t="str" cm="1">
        <f t="array" ref="AK4609">_xlfn.IFS(AH4609&lt;&gt;"","1",AI4609&lt;&gt;"","2",AJ4609&lt;&gt;"","3")</f>
        <v>3</v>
      </c>
    </row>
    <row r="4610" spans="1:37" x14ac:dyDescent="0.25">
      <c r="A4610" t="s">
        <v>1630</v>
      </c>
      <c r="B4610" t="s">
        <v>414</v>
      </c>
      <c r="C4610" s="67" t="str">
        <f t="shared" ref="C4610:C4673" si="532">CONCATENATE(B4610," ",A4610)</f>
        <v>Megan Windsor</v>
      </c>
      <c r="D4610" s="71" t="str" cm="1">
        <f t="array" ref="D4610">_xlfn.IFS(AK4610="1",CONCATENATE(C4610,"Regional"),AK4610="2",CONCATENATE(C4610,"Sectional"),AK4610="3",CONCATENATE(C4610,COUNTIF($C$1:C4610,C4610)))</f>
        <v>Megan Windsor4</v>
      </c>
      <c r="E4610" s="66">
        <v>45176.625</v>
      </c>
      <c r="F4610" t="s">
        <v>2458</v>
      </c>
      <c r="G4610" s="46">
        <v>20</v>
      </c>
      <c r="H4610" s="46">
        <v>52</v>
      </c>
      <c r="I4610" s="46">
        <v>12</v>
      </c>
      <c r="J4610" t="s">
        <v>2459</v>
      </c>
      <c r="K4610" t="s">
        <v>90</v>
      </c>
      <c r="L4610" s="46">
        <v>2143</v>
      </c>
      <c r="M4610" s="46">
        <v>34</v>
      </c>
      <c r="N4610" s="46">
        <v>30.7</v>
      </c>
      <c r="O4610" s="46">
        <v>92</v>
      </c>
      <c r="P4610" s="46">
        <f t="shared" ref="P4610:P4673" si="533">IF(L4610&gt;4000,2,1)</f>
        <v>1</v>
      </c>
      <c r="R4610" s="67" t="s">
        <v>3569</v>
      </c>
      <c r="S4610" s="67">
        <f>COUNTIF(Y$2:$Y$100,R4610)</f>
        <v>0</v>
      </c>
      <c r="V4610" s="67">
        <f t="shared" ref="V4610:V4673" si="534">COUNTIF(R4610:R7233,Y4610)</f>
        <v>0</v>
      </c>
      <c r="X4610"/>
      <c r="Y4610" s="67" t="str">
        <f t="shared" si="531"/>
        <v xml:space="preserve"> </v>
      </c>
      <c r="AB4610" t="s">
        <v>90</v>
      </c>
      <c r="AC4610" s="46">
        <v>2143</v>
      </c>
      <c r="AD4610" s="46">
        <v>34</v>
      </c>
      <c r="AE4610" s="46">
        <v>30.7</v>
      </c>
      <c r="AF4610" s="46">
        <v>92</v>
      </c>
      <c r="AH4610" s="70" t="str">
        <f t="shared" ref="AH4610:AH4673" si="535">IF(ISNUMBER(SEARCH("regional",$F4610)),$F4610,"")</f>
        <v/>
      </c>
      <c r="AI4610" s="70" t="str">
        <f t="shared" ref="AI4610:AI4673" si="536">IF(ISNUMBER(SEARCH("sectional",$F4610)),$F4610,"")</f>
        <v/>
      </c>
      <c r="AJ4610" s="70" t="str">
        <f t="shared" ref="AJ4610:AJ4673" si="537">IF(AND(AH4610="",AI4610=""),"X","")</f>
        <v>X</v>
      </c>
      <c r="AK4610" s="70" t="str" cm="1">
        <f t="array" ref="AK4610">_xlfn.IFS(AH4610&lt;&gt;"","1",AI4610&lt;&gt;"","2",AJ4610&lt;&gt;"","3")</f>
        <v>3</v>
      </c>
    </row>
    <row r="4611" spans="1:37" x14ac:dyDescent="0.25">
      <c r="A4611" t="s">
        <v>374</v>
      </c>
      <c r="B4611" t="s">
        <v>648</v>
      </c>
      <c r="C4611" s="67" t="str">
        <f t="shared" si="532"/>
        <v>Claire Wagner</v>
      </c>
      <c r="D4611" s="71" t="str" cm="1">
        <f t="array" ref="D4611">_xlfn.IFS(AK4611="1",CONCATENATE(C4611,"Regional"),AK4611="2",CONCATENATE(C4611,"Sectional"),AK4611="3",CONCATENATE(C4611,COUNTIF($C$1:C4611,C4611)))</f>
        <v>Claire Wagner6</v>
      </c>
      <c r="E4611" s="66">
        <v>45176.625</v>
      </c>
      <c r="F4611" t="s">
        <v>2458</v>
      </c>
      <c r="G4611" s="46">
        <v>20</v>
      </c>
      <c r="H4611" s="46">
        <v>56</v>
      </c>
      <c r="I4611" s="46">
        <v>13</v>
      </c>
      <c r="J4611" t="s">
        <v>2459</v>
      </c>
      <c r="K4611" t="s">
        <v>90</v>
      </c>
      <c r="L4611" s="46">
        <v>2143</v>
      </c>
      <c r="M4611" s="46">
        <v>34</v>
      </c>
      <c r="N4611" s="46">
        <v>30.7</v>
      </c>
      <c r="O4611" s="46">
        <v>92</v>
      </c>
      <c r="P4611" s="46">
        <f t="shared" si="533"/>
        <v>1</v>
      </c>
      <c r="R4611" s="67" t="s">
        <v>2865</v>
      </c>
      <c r="S4611" s="67">
        <f>COUNTIF(Y$2:$Y$100,R4611)</f>
        <v>0</v>
      </c>
      <c r="V4611" s="67">
        <f t="shared" si="534"/>
        <v>0</v>
      </c>
      <c r="X4611"/>
      <c r="Y4611" s="67" t="str">
        <f t="shared" si="531"/>
        <v xml:space="preserve"> </v>
      </c>
      <c r="AB4611" t="s">
        <v>90</v>
      </c>
      <c r="AC4611" s="46">
        <v>2143</v>
      </c>
      <c r="AD4611" s="46">
        <v>34</v>
      </c>
      <c r="AE4611" s="46">
        <v>30.7</v>
      </c>
      <c r="AF4611" s="46">
        <v>92</v>
      </c>
      <c r="AH4611" s="70" t="str">
        <f t="shared" si="535"/>
        <v/>
      </c>
      <c r="AI4611" s="70" t="str">
        <f t="shared" si="536"/>
        <v/>
      </c>
      <c r="AJ4611" s="70" t="str">
        <f t="shared" si="537"/>
        <v>X</v>
      </c>
      <c r="AK4611" s="70" t="str" cm="1">
        <f t="array" ref="AK4611">_xlfn.IFS(AH4611&lt;&gt;"","1",AI4611&lt;&gt;"","2",AJ4611&lt;&gt;"","3")</f>
        <v>3</v>
      </c>
    </row>
    <row r="4612" spans="1:37" x14ac:dyDescent="0.25">
      <c r="A4612" t="s">
        <v>563</v>
      </c>
      <c r="B4612" t="s">
        <v>507</v>
      </c>
      <c r="C4612" s="67" t="str">
        <f t="shared" si="532"/>
        <v>Chloe Applin</v>
      </c>
      <c r="D4612" s="71" t="str" cm="1">
        <f t="array" ref="D4612">_xlfn.IFS(AK4612="1",CONCATENATE(C4612,"Regional"),AK4612="2",CONCATENATE(C4612,"Sectional"),AK4612="3",CONCATENATE(C4612,COUNTIF($C$1:C4612,C4612)))</f>
        <v>Chloe Applin6</v>
      </c>
      <c r="E4612" s="66">
        <v>45176.625</v>
      </c>
      <c r="F4612" t="s">
        <v>2458</v>
      </c>
      <c r="G4612" s="46">
        <v>20</v>
      </c>
      <c r="H4612" s="46">
        <v>59</v>
      </c>
      <c r="I4612" s="46">
        <v>14</v>
      </c>
      <c r="J4612" t="s">
        <v>2459</v>
      </c>
      <c r="K4612" t="s">
        <v>90</v>
      </c>
      <c r="L4612" s="46">
        <v>2143</v>
      </c>
      <c r="M4612" s="46">
        <v>34</v>
      </c>
      <c r="N4612" s="46">
        <v>30.7</v>
      </c>
      <c r="O4612" s="46">
        <v>92</v>
      </c>
      <c r="P4612" s="46">
        <f t="shared" si="533"/>
        <v>1</v>
      </c>
      <c r="R4612" s="67" t="s">
        <v>1223</v>
      </c>
      <c r="S4612" s="67">
        <f>COUNTIF(Y$2:$Y$100,R4612)</f>
        <v>0</v>
      </c>
      <c r="V4612" s="67">
        <f t="shared" si="534"/>
        <v>0</v>
      </c>
      <c r="X4612"/>
      <c r="Y4612" s="67" t="str">
        <f t="shared" si="531"/>
        <v xml:space="preserve"> </v>
      </c>
      <c r="AB4612" t="s">
        <v>90</v>
      </c>
      <c r="AC4612" s="46">
        <v>2143</v>
      </c>
      <c r="AD4612" s="46">
        <v>34</v>
      </c>
      <c r="AE4612" s="46">
        <v>30.7</v>
      </c>
      <c r="AF4612" s="46">
        <v>92</v>
      </c>
      <c r="AH4612" s="70" t="str">
        <f t="shared" si="535"/>
        <v/>
      </c>
      <c r="AI4612" s="70" t="str">
        <f t="shared" si="536"/>
        <v/>
      </c>
      <c r="AJ4612" s="70" t="str">
        <f t="shared" si="537"/>
        <v>X</v>
      </c>
      <c r="AK4612" s="70" t="str" cm="1">
        <f t="array" ref="AK4612">_xlfn.IFS(AH4612&lt;&gt;"","1",AI4612&lt;&gt;"","2",AJ4612&lt;&gt;"","3")</f>
        <v>3</v>
      </c>
    </row>
    <row r="4613" spans="1:37" x14ac:dyDescent="0.25">
      <c r="A4613" t="s">
        <v>327</v>
      </c>
      <c r="B4613" t="s">
        <v>1851</v>
      </c>
      <c r="C4613" s="67" t="str">
        <f t="shared" si="532"/>
        <v>Jazlynn Olson</v>
      </c>
      <c r="D4613" s="71" t="str" cm="1">
        <f t="array" ref="D4613">_xlfn.IFS(AK4613="1",CONCATENATE(C4613,"Regional"),AK4613="2",CONCATENATE(C4613,"Sectional"),AK4613="3",CONCATENATE(C4613,COUNTIF($C$1:C4613,C4613)))</f>
        <v>Jazlynn Olson4</v>
      </c>
      <c r="E4613" s="66">
        <v>45176.625</v>
      </c>
      <c r="F4613" t="s">
        <v>2458</v>
      </c>
      <c r="G4613" s="46">
        <v>20</v>
      </c>
      <c r="H4613" s="46">
        <v>59</v>
      </c>
      <c r="I4613" s="46">
        <v>14</v>
      </c>
      <c r="J4613" t="s">
        <v>2459</v>
      </c>
      <c r="K4613" t="s">
        <v>90</v>
      </c>
      <c r="L4613" s="46">
        <v>2143</v>
      </c>
      <c r="M4613" s="46">
        <v>34</v>
      </c>
      <c r="N4613" s="46">
        <v>30.7</v>
      </c>
      <c r="O4613" s="46">
        <v>92</v>
      </c>
      <c r="P4613" s="46">
        <f t="shared" si="533"/>
        <v>1</v>
      </c>
      <c r="R4613" s="67" t="s">
        <v>2861</v>
      </c>
      <c r="S4613" s="67">
        <f>COUNTIF(Y$2:$Y$100,R4613)</f>
        <v>0</v>
      </c>
      <c r="V4613" s="67">
        <f t="shared" si="534"/>
        <v>0</v>
      </c>
      <c r="X4613"/>
      <c r="Y4613" s="67" t="str">
        <f t="shared" si="531"/>
        <v xml:space="preserve"> </v>
      </c>
      <c r="AB4613" t="s">
        <v>90</v>
      </c>
      <c r="AC4613" s="46">
        <v>2143</v>
      </c>
      <c r="AD4613" s="46">
        <v>34</v>
      </c>
      <c r="AE4613" s="46">
        <v>30.7</v>
      </c>
      <c r="AF4613" s="46">
        <v>92</v>
      </c>
      <c r="AH4613" s="70" t="str">
        <f t="shared" si="535"/>
        <v/>
      </c>
      <c r="AI4613" s="70" t="str">
        <f t="shared" si="536"/>
        <v/>
      </c>
      <c r="AJ4613" s="70" t="str">
        <f t="shared" si="537"/>
        <v>X</v>
      </c>
      <c r="AK4613" s="70" t="str" cm="1">
        <f t="array" ref="AK4613">_xlfn.IFS(AH4613&lt;&gt;"","1",AI4613&lt;&gt;"","2",AJ4613&lt;&gt;"","3")</f>
        <v>3</v>
      </c>
    </row>
    <row r="4614" spans="1:37" x14ac:dyDescent="0.25">
      <c r="A4614" t="s">
        <v>560</v>
      </c>
      <c r="B4614" t="s">
        <v>421</v>
      </c>
      <c r="C4614" s="67" t="str">
        <f t="shared" si="532"/>
        <v>Elizabeth Colburn</v>
      </c>
      <c r="D4614" s="71" t="str" cm="1">
        <f t="array" ref="D4614">_xlfn.IFS(AK4614="1",CONCATENATE(C4614,"Regional"),AK4614="2",CONCATENATE(C4614,"Sectional"),AK4614="3",CONCATENATE(C4614,COUNTIF($C$1:C4614,C4614)))</f>
        <v>Elizabeth Colburn5</v>
      </c>
      <c r="E4614" s="66">
        <v>45176.625</v>
      </c>
      <c r="F4614" t="s">
        <v>2458</v>
      </c>
      <c r="G4614" s="46">
        <v>20</v>
      </c>
      <c r="H4614" s="46">
        <v>61</v>
      </c>
      <c r="I4614" s="46">
        <v>16</v>
      </c>
      <c r="J4614" t="s">
        <v>2459</v>
      </c>
      <c r="K4614" t="s">
        <v>90</v>
      </c>
      <c r="L4614" s="46">
        <v>2143</v>
      </c>
      <c r="M4614" s="46">
        <v>34</v>
      </c>
      <c r="N4614" s="46">
        <v>30.7</v>
      </c>
      <c r="O4614" s="46">
        <v>92</v>
      </c>
      <c r="P4614" s="46">
        <f t="shared" si="533"/>
        <v>1</v>
      </c>
      <c r="R4614" s="67" t="s">
        <v>1221</v>
      </c>
      <c r="S4614" s="67">
        <f>COUNTIF(Y$2:$Y$100,R4614)</f>
        <v>0</v>
      </c>
      <c r="V4614" s="67">
        <f t="shared" si="534"/>
        <v>0</v>
      </c>
      <c r="X4614"/>
      <c r="Y4614" s="67" t="str">
        <f t="shared" si="531"/>
        <v xml:space="preserve"> </v>
      </c>
      <c r="AB4614" t="s">
        <v>90</v>
      </c>
      <c r="AC4614" s="46">
        <v>2143</v>
      </c>
      <c r="AD4614" s="46">
        <v>34</v>
      </c>
      <c r="AE4614" s="46">
        <v>30.7</v>
      </c>
      <c r="AF4614" s="46">
        <v>92</v>
      </c>
      <c r="AH4614" s="70" t="str">
        <f t="shared" si="535"/>
        <v/>
      </c>
      <c r="AI4614" s="70" t="str">
        <f t="shared" si="536"/>
        <v/>
      </c>
      <c r="AJ4614" s="70" t="str">
        <f t="shared" si="537"/>
        <v>X</v>
      </c>
      <c r="AK4614" s="70" t="str" cm="1">
        <f t="array" ref="AK4614">_xlfn.IFS(AH4614&lt;&gt;"","1",AI4614&lt;&gt;"","2",AJ4614&lt;&gt;"","3")</f>
        <v>3</v>
      </c>
    </row>
    <row r="4615" spans="1:37" x14ac:dyDescent="0.25">
      <c r="A4615" t="s">
        <v>1856</v>
      </c>
      <c r="B4615" t="s">
        <v>1857</v>
      </c>
      <c r="C4615" s="67" t="str">
        <f t="shared" si="532"/>
        <v>Andrea Cogswell</v>
      </c>
      <c r="D4615" s="71" t="str" cm="1">
        <f t="array" ref="D4615">_xlfn.IFS(AK4615="1",CONCATENATE(C4615,"Regional"),AK4615="2",CONCATENATE(C4615,"Sectional"),AK4615="3",CONCATENATE(C4615,COUNTIF($C$1:C4615,C4615)))</f>
        <v>Andrea Cogswell5</v>
      </c>
      <c r="E4615" s="66">
        <v>45176.625</v>
      </c>
      <c r="F4615" t="s">
        <v>2458</v>
      </c>
      <c r="G4615" s="46">
        <v>20</v>
      </c>
      <c r="H4615" s="46">
        <v>64</v>
      </c>
      <c r="I4615" s="46">
        <v>17</v>
      </c>
      <c r="J4615" t="s">
        <v>2459</v>
      </c>
      <c r="K4615" t="s">
        <v>90</v>
      </c>
      <c r="L4615" s="46">
        <v>2143</v>
      </c>
      <c r="M4615" s="46">
        <v>34</v>
      </c>
      <c r="N4615" s="46">
        <v>30.7</v>
      </c>
      <c r="O4615" s="46">
        <v>92</v>
      </c>
      <c r="P4615" s="46">
        <f t="shared" si="533"/>
        <v>1</v>
      </c>
      <c r="R4615" s="67" t="s">
        <v>2867</v>
      </c>
      <c r="S4615" s="67">
        <f>COUNTIF(Y$2:$Y$100,R4615)</f>
        <v>0</v>
      </c>
      <c r="V4615" s="67">
        <f t="shared" si="534"/>
        <v>0</v>
      </c>
      <c r="X4615"/>
      <c r="Y4615" s="67" t="str">
        <f t="shared" si="531"/>
        <v xml:space="preserve"> </v>
      </c>
      <c r="AB4615" t="s">
        <v>90</v>
      </c>
      <c r="AC4615" s="46">
        <v>2143</v>
      </c>
      <c r="AD4615" s="46">
        <v>34</v>
      </c>
      <c r="AE4615" s="46">
        <v>30.7</v>
      </c>
      <c r="AF4615" s="46">
        <v>92</v>
      </c>
      <c r="AH4615" s="70" t="str">
        <f t="shared" si="535"/>
        <v/>
      </c>
      <c r="AI4615" s="70" t="str">
        <f t="shared" si="536"/>
        <v/>
      </c>
      <c r="AJ4615" s="70" t="str">
        <f t="shared" si="537"/>
        <v>X</v>
      </c>
      <c r="AK4615" s="70" t="str" cm="1">
        <f t="array" ref="AK4615">_xlfn.IFS(AH4615&lt;&gt;"","1",AI4615&lt;&gt;"","2",AJ4615&lt;&gt;"","3")</f>
        <v>3</v>
      </c>
    </row>
    <row r="4616" spans="1:37" x14ac:dyDescent="0.25">
      <c r="A4616" t="s">
        <v>1855</v>
      </c>
      <c r="B4616" t="s">
        <v>600</v>
      </c>
      <c r="C4616" s="67" t="str">
        <f t="shared" si="532"/>
        <v>Lillian Harvieux</v>
      </c>
      <c r="D4616" s="71" t="str" cm="1">
        <f t="array" ref="D4616">_xlfn.IFS(AK4616="1",CONCATENATE(C4616,"Regional"),AK4616="2",CONCATENATE(C4616,"Sectional"),AK4616="3",CONCATENATE(C4616,COUNTIF($C$1:C4616,C4616)))</f>
        <v>Lillian Harvieux2</v>
      </c>
      <c r="E4616" s="66">
        <v>45176.625</v>
      </c>
      <c r="F4616" t="s">
        <v>2458</v>
      </c>
      <c r="G4616" s="46">
        <v>20</v>
      </c>
      <c r="H4616" s="46">
        <v>65</v>
      </c>
      <c r="I4616" s="46">
        <v>18</v>
      </c>
      <c r="J4616" t="s">
        <v>2459</v>
      </c>
      <c r="K4616" t="s">
        <v>90</v>
      </c>
      <c r="L4616" s="46">
        <v>2143</v>
      </c>
      <c r="M4616" s="46">
        <v>34</v>
      </c>
      <c r="N4616" s="46">
        <v>30.7</v>
      </c>
      <c r="O4616" s="46">
        <v>92</v>
      </c>
      <c r="P4616" s="46">
        <f t="shared" si="533"/>
        <v>1</v>
      </c>
      <c r="R4616" s="67" t="s">
        <v>2866</v>
      </c>
      <c r="S4616" s="67">
        <f>COUNTIF(Y$2:$Y$100,R4616)</f>
        <v>0</v>
      </c>
      <c r="V4616" s="67">
        <f t="shared" si="534"/>
        <v>0</v>
      </c>
      <c r="X4616"/>
      <c r="Y4616" s="67" t="str">
        <f t="shared" si="531"/>
        <v xml:space="preserve"> </v>
      </c>
      <c r="AB4616" t="s">
        <v>90</v>
      </c>
      <c r="AC4616" s="46">
        <v>2143</v>
      </c>
      <c r="AD4616" s="46">
        <v>34</v>
      </c>
      <c r="AE4616" s="46">
        <v>30.7</v>
      </c>
      <c r="AF4616" s="46">
        <v>92</v>
      </c>
      <c r="AH4616" s="70" t="str">
        <f t="shared" si="535"/>
        <v/>
      </c>
      <c r="AI4616" s="70" t="str">
        <f t="shared" si="536"/>
        <v/>
      </c>
      <c r="AJ4616" s="70" t="str">
        <f t="shared" si="537"/>
        <v>X</v>
      </c>
      <c r="AK4616" s="70" t="str" cm="1">
        <f t="array" ref="AK4616">_xlfn.IFS(AH4616&lt;&gt;"","1",AI4616&lt;&gt;"","2",AJ4616&lt;&gt;"","3")</f>
        <v>3</v>
      </c>
    </row>
    <row r="4617" spans="1:37" x14ac:dyDescent="0.25">
      <c r="A4617" t="s">
        <v>360</v>
      </c>
      <c r="B4617" t="s">
        <v>2702</v>
      </c>
      <c r="C4617" s="67" t="str">
        <f t="shared" si="532"/>
        <v>Nevaeh Smith</v>
      </c>
      <c r="D4617" s="71" t="str" cm="1">
        <f t="array" ref="D4617">_xlfn.IFS(AK4617="1",CONCATENATE(C4617,"Regional"),AK4617="2",CONCATENATE(C4617,"Sectional"),AK4617="3",CONCATENATE(C4617,COUNTIF($C$1:C4617,C4617)))</f>
        <v>Nevaeh Smith1</v>
      </c>
      <c r="E4617" s="66">
        <v>45176.625</v>
      </c>
      <c r="F4617" t="s">
        <v>2458</v>
      </c>
      <c r="G4617" s="46">
        <v>20</v>
      </c>
      <c r="H4617" s="46">
        <v>68</v>
      </c>
      <c r="I4617" s="46">
        <v>19</v>
      </c>
      <c r="J4617" t="s">
        <v>2459</v>
      </c>
      <c r="K4617" t="s">
        <v>90</v>
      </c>
      <c r="L4617" s="46">
        <v>2143</v>
      </c>
      <c r="M4617" s="46">
        <v>34</v>
      </c>
      <c r="N4617" s="46">
        <v>30.7</v>
      </c>
      <c r="O4617" s="46">
        <v>92</v>
      </c>
      <c r="P4617" s="46">
        <f t="shared" si="533"/>
        <v>1</v>
      </c>
      <c r="R4617" s="67" t="s">
        <v>2871</v>
      </c>
      <c r="S4617" s="67">
        <f>COUNTIF(Y$2:$Y$100,R4617)</f>
        <v>0</v>
      </c>
      <c r="V4617" s="67">
        <f t="shared" si="534"/>
        <v>0</v>
      </c>
      <c r="X4617"/>
      <c r="Y4617" s="67" t="str">
        <f t="shared" si="531"/>
        <v xml:space="preserve"> </v>
      </c>
      <c r="AB4617" t="s">
        <v>90</v>
      </c>
      <c r="AC4617" s="46">
        <v>2143</v>
      </c>
      <c r="AD4617" s="46">
        <v>34</v>
      </c>
      <c r="AE4617" s="46">
        <v>30.7</v>
      </c>
      <c r="AF4617" s="46">
        <v>92</v>
      </c>
      <c r="AH4617" s="70" t="str">
        <f t="shared" si="535"/>
        <v/>
      </c>
      <c r="AI4617" s="70" t="str">
        <f t="shared" si="536"/>
        <v/>
      </c>
      <c r="AJ4617" s="70" t="str">
        <f t="shared" si="537"/>
        <v>X</v>
      </c>
      <c r="AK4617" s="70" t="str" cm="1">
        <f t="array" ref="AK4617">_xlfn.IFS(AH4617&lt;&gt;"","1",AI4617&lt;&gt;"","2",AJ4617&lt;&gt;"","3")</f>
        <v>3</v>
      </c>
    </row>
    <row r="4618" spans="1:37" x14ac:dyDescent="0.25">
      <c r="A4618" t="s">
        <v>509</v>
      </c>
      <c r="B4618" t="s">
        <v>478</v>
      </c>
      <c r="C4618" s="67" t="str">
        <f t="shared" si="532"/>
        <v>Madeline Berg</v>
      </c>
      <c r="D4618" s="71" t="str" cm="1">
        <f t="array" ref="D4618">_xlfn.IFS(AK4618="1",CONCATENATE(C4618,"Regional"),AK4618="2",CONCATENATE(C4618,"Sectional"),AK4618="3",CONCATENATE(C4618,COUNTIF($C$1:C4618,C4618)))</f>
        <v>Madeline Berg4</v>
      </c>
      <c r="E4618" s="66">
        <v>45176.625</v>
      </c>
      <c r="F4618" t="s">
        <v>2458</v>
      </c>
      <c r="G4618" s="46">
        <v>20</v>
      </c>
      <c r="H4618" s="46">
        <v>70</v>
      </c>
      <c r="I4618" s="46">
        <v>20</v>
      </c>
      <c r="J4618" t="s">
        <v>2459</v>
      </c>
      <c r="K4618" t="s">
        <v>90</v>
      </c>
      <c r="L4618" s="46">
        <v>2143</v>
      </c>
      <c r="M4618" s="46">
        <v>34</v>
      </c>
      <c r="N4618" s="46">
        <v>30.7</v>
      </c>
      <c r="O4618" s="46">
        <v>92</v>
      </c>
      <c r="P4618" s="46">
        <f t="shared" si="533"/>
        <v>1</v>
      </c>
      <c r="R4618" s="67" t="s">
        <v>2870</v>
      </c>
      <c r="S4618" s="67">
        <f>COUNTIF(Y$2:$Y$100,R4618)</f>
        <v>0</v>
      </c>
      <c r="V4618" s="67">
        <f t="shared" si="534"/>
        <v>0</v>
      </c>
      <c r="X4618"/>
      <c r="Y4618" s="67" t="str">
        <f t="shared" si="531"/>
        <v xml:space="preserve"> </v>
      </c>
      <c r="AB4618" t="s">
        <v>90</v>
      </c>
      <c r="AC4618" s="46">
        <v>2143</v>
      </c>
      <c r="AD4618" s="46">
        <v>34</v>
      </c>
      <c r="AE4618" s="46">
        <v>30.7</v>
      </c>
      <c r="AF4618" s="46">
        <v>92</v>
      </c>
      <c r="AH4618" s="70" t="str">
        <f t="shared" si="535"/>
        <v/>
      </c>
      <c r="AI4618" s="70" t="str">
        <f t="shared" si="536"/>
        <v/>
      </c>
      <c r="AJ4618" s="70" t="str">
        <f t="shared" si="537"/>
        <v>X</v>
      </c>
      <c r="AK4618" s="70" t="str" cm="1">
        <f t="array" ref="AK4618">_xlfn.IFS(AH4618&lt;&gt;"","1",AI4618&lt;&gt;"","2",AJ4618&lt;&gt;"","3")</f>
        <v>3</v>
      </c>
    </row>
    <row r="4619" spans="1:37" x14ac:dyDescent="0.25">
      <c r="A4619" t="s">
        <v>638</v>
      </c>
      <c r="B4619" t="s">
        <v>639</v>
      </c>
      <c r="C4619" s="67" t="str">
        <f t="shared" si="532"/>
        <v>Gabbi Matzek</v>
      </c>
      <c r="D4619" s="71" t="str" cm="1">
        <f t="array" ref="D4619">_xlfn.IFS(AK4619="1",CONCATENATE(C4619,"Regional"),AK4619="2",CONCATENATE(C4619,"Sectional"),AK4619="3",CONCATENATE(C4619,COUNTIF($C$1:C4619,C4619)))</f>
        <v>Gabbi Matzek10</v>
      </c>
      <c r="E4619" s="66">
        <v>45176.625</v>
      </c>
      <c r="F4619" t="s">
        <v>2581</v>
      </c>
      <c r="G4619" s="46">
        <v>39</v>
      </c>
      <c r="H4619" s="46">
        <v>40</v>
      </c>
      <c r="I4619" s="46">
        <v>1</v>
      </c>
      <c r="J4619" t="s">
        <v>146</v>
      </c>
      <c r="K4619" t="s">
        <v>90</v>
      </c>
      <c r="L4619" s="46">
        <v>2561</v>
      </c>
      <c r="M4619" s="46">
        <v>36</v>
      </c>
      <c r="N4619" s="46">
        <v>35</v>
      </c>
      <c r="O4619" s="46">
        <v>121</v>
      </c>
      <c r="P4619" s="46">
        <f t="shared" si="533"/>
        <v>1</v>
      </c>
      <c r="R4619" s="67" t="s">
        <v>1268</v>
      </c>
      <c r="S4619" s="67">
        <f>COUNTIF(Y$2:$Y$100,R4619)</f>
        <v>0</v>
      </c>
      <c r="V4619" s="67">
        <f t="shared" si="534"/>
        <v>0</v>
      </c>
      <c r="X4619"/>
      <c r="Y4619" s="67" t="str">
        <f t="shared" si="531"/>
        <v xml:space="preserve"> </v>
      </c>
      <c r="AB4619" t="s">
        <v>90</v>
      </c>
      <c r="AC4619" s="46">
        <v>2561</v>
      </c>
      <c r="AD4619" s="46">
        <v>36</v>
      </c>
      <c r="AE4619" s="46">
        <v>35</v>
      </c>
      <c r="AF4619" s="46">
        <v>121</v>
      </c>
      <c r="AH4619" s="70" t="str">
        <f t="shared" si="535"/>
        <v/>
      </c>
      <c r="AI4619" s="70" t="str">
        <f t="shared" si="536"/>
        <v/>
      </c>
      <c r="AJ4619" s="70" t="str">
        <f t="shared" si="537"/>
        <v>X</v>
      </c>
      <c r="AK4619" s="70" t="str" cm="1">
        <f t="array" ref="AK4619">_xlfn.IFS(AH4619&lt;&gt;"","1",AI4619&lt;&gt;"","2",AJ4619&lt;&gt;"","3")</f>
        <v>3</v>
      </c>
    </row>
    <row r="4620" spans="1:37" x14ac:dyDescent="0.25">
      <c r="A4620" t="s">
        <v>961</v>
      </c>
      <c r="B4620" t="s">
        <v>962</v>
      </c>
      <c r="C4620" s="67" t="str">
        <f t="shared" si="532"/>
        <v>Karalyn Skinner</v>
      </c>
      <c r="D4620" s="71" t="str" cm="1">
        <f t="array" ref="D4620">_xlfn.IFS(AK4620="1",CONCATENATE(C4620,"Regional"),AK4620="2",CONCATENATE(C4620,"Sectional"),AK4620="3",CONCATENATE(C4620,COUNTIF($C$1:C4620,C4620)))</f>
        <v>Karalyn Skinner7</v>
      </c>
      <c r="E4620" s="66">
        <v>45176.625</v>
      </c>
      <c r="F4620" t="s">
        <v>2581</v>
      </c>
      <c r="G4620" s="46">
        <v>39</v>
      </c>
      <c r="H4620" s="46">
        <v>41</v>
      </c>
      <c r="I4620" s="46">
        <v>2</v>
      </c>
      <c r="J4620" t="s">
        <v>146</v>
      </c>
      <c r="K4620" t="s">
        <v>90</v>
      </c>
      <c r="L4620" s="46">
        <v>2561</v>
      </c>
      <c r="M4620" s="46">
        <v>36</v>
      </c>
      <c r="N4620" s="46">
        <v>35</v>
      </c>
      <c r="O4620" s="46">
        <v>121</v>
      </c>
      <c r="P4620" s="46">
        <f t="shared" si="533"/>
        <v>1</v>
      </c>
      <c r="R4620" s="67" t="s">
        <v>1476</v>
      </c>
      <c r="S4620" s="67">
        <f>COUNTIF(Y$2:$Y$100,R4620)</f>
        <v>0</v>
      </c>
      <c r="V4620" s="67">
        <f t="shared" si="534"/>
        <v>0</v>
      </c>
      <c r="X4620"/>
      <c r="Y4620" s="67" t="str">
        <f t="shared" si="531"/>
        <v xml:space="preserve"> </v>
      </c>
      <c r="AB4620" t="s">
        <v>90</v>
      </c>
      <c r="AC4620" s="46">
        <v>2561</v>
      </c>
      <c r="AD4620" s="46">
        <v>36</v>
      </c>
      <c r="AE4620" s="46">
        <v>35</v>
      </c>
      <c r="AF4620" s="46">
        <v>121</v>
      </c>
      <c r="AH4620" s="70" t="str">
        <f t="shared" si="535"/>
        <v/>
      </c>
      <c r="AI4620" s="70" t="str">
        <f t="shared" si="536"/>
        <v/>
      </c>
      <c r="AJ4620" s="70" t="str">
        <f t="shared" si="537"/>
        <v>X</v>
      </c>
      <c r="AK4620" s="70" t="str" cm="1">
        <f t="array" ref="AK4620">_xlfn.IFS(AH4620&lt;&gt;"","1",AI4620&lt;&gt;"","2",AJ4620&lt;&gt;"","3")</f>
        <v>3</v>
      </c>
    </row>
    <row r="4621" spans="1:37" x14ac:dyDescent="0.25">
      <c r="A4621" t="s">
        <v>633</v>
      </c>
      <c r="B4621" t="s">
        <v>875</v>
      </c>
      <c r="C4621" s="67" t="str">
        <f t="shared" si="532"/>
        <v>Layla Salay</v>
      </c>
      <c r="D4621" s="71" t="str" cm="1">
        <f t="array" ref="D4621">_xlfn.IFS(AK4621="1",CONCATENATE(C4621,"Regional"),AK4621="2",CONCATENATE(C4621,"Sectional"),AK4621="3",CONCATENATE(C4621,COUNTIF($C$1:C4621,C4621)))</f>
        <v>Layla Salay10</v>
      </c>
      <c r="E4621" s="66">
        <v>45176.625</v>
      </c>
      <c r="F4621" t="s">
        <v>2581</v>
      </c>
      <c r="G4621" s="46">
        <v>39</v>
      </c>
      <c r="H4621" s="46">
        <v>42</v>
      </c>
      <c r="I4621" s="46">
        <v>3</v>
      </c>
      <c r="J4621" t="s">
        <v>146</v>
      </c>
      <c r="K4621" t="s">
        <v>90</v>
      </c>
      <c r="L4621" s="46">
        <v>2561</v>
      </c>
      <c r="M4621" s="46">
        <v>36</v>
      </c>
      <c r="N4621" s="46">
        <v>35</v>
      </c>
      <c r="O4621" s="46">
        <v>121</v>
      </c>
      <c r="P4621" s="46">
        <f t="shared" si="533"/>
        <v>1</v>
      </c>
      <c r="R4621" s="67" t="s">
        <v>2907</v>
      </c>
      <c r="S4621" s="67">
        <f>COUNTIF(Y$2:$Y$100,R4621)</f>
        <v>0</v>
      </c>
      <c r="V4621" s="67">
        <f t="shared" si="534"/>
        <v>0</v>
      </c>
      <c r="X4621"/>
      <c r="Y4621" s="67" t="str">
        <f t="shared" si="531"/>
        <v xml:space="preserve"> </v>
      </c>
      <c r="AB4621" t="s">
        <v>90</v>
      </c>
      <c r="AC4621" s="46">
        <v>2561</v>
      </c>
      <c r="AD4621" s="46">
        <v>36</v>
      </c>
      <c r="AE4621" s="46">
        <v>35</v>
      </c>
      <c r="AF4621" s="46">
        <v>121</v>
      </c>
      <c r="AH4621" s="70" t="str">
        <f t="shared" si="535"/>
        <v/>
      </c>
      <c r="AI4621" s="70" t="str">
        <f t="shared" si="536"/>
        <v/>
      </c>
      <c r="AJ4621" s="70" t="str">
        <f t="shared" si="537"/>
        <v>X</v>
      </c>
      <c r="AK4621" s="70" t="str" cm="1">
        <f t="array" ref="AK4621">_xlfn.IFS(AH4621&lt;&gt;"","1",AI4621&lt;&gt;"","2",AJ4621&lt;&gt;"","3")</f>
        <v>3</v>
      </c>
    </row>
    <row r="4622" spans="1:37" x14ac:dyDescent="0.25">
      <c r="A4622" t="s">
        <v>636</v>
      </c>
      <c r="B4622" t="s">
        <v>187</v>
      </c>
      <c r="C4622" s="67" t="str">
        <f t="shared" si="532"/>
        <v>Ava Pesha</v>
      </c>
      <c r="D4622" s="71" t="str" cm="1">
        <f t="array" ref="D4622">_xlfn.IFS(AK4622="1",CONCATENATE(C4622,"Regional"),AK4622="2",CONCATENATE(C4622,"Sectional"),AK4622="3",CONCATENATE(C4622,COUNTIF($C$1:C4622,C4622)))</f>
        <v>Ava Pesha5</v>
      </c>
      <c r="E4622" s="66">
        <v>45176.625</v>
      </c>
      <c r="F4622" t="s">
        <v>2581</v>
      </c>
      <c r="G4622" s="46">
        <v>39</v>
      </c>
      <c r="H4622" s="46">
        <v>42</v>
      </c>
      <c r="I4622" s="46">
        <v>3</v>
      </c>
      <c r="J4622" t="s">
        <v>146</v>
      </c>
      <c r="K4622" t="s">
        <v>90</v>
      </c>
      <c r="L4622" s="46">
        <v>2561</v>
      </c>
      <c r="M4622" s="46">
        <v>36</v>
      </c>
      <c r="N4622" s="46">
        <v>35</v>
      </c>
      <c r="O4622" s="46">
        <v>121</v>
      </c>
      <c r="P4622" s="46">
        <f t="shared" si="533"/>
        <v>1</v>
      </c>
      <c r="R4622" s="67" t="s">
        <v>1266</v>
      </c>
      <c r="S4622" s="67">
        <f>COUNTIF(Y$2:$Y$100,R4622)</f>
        <v>0</v>
      </c>
      <c r="V4622" s="67">
        <f t="shared" si="534"/>
        <v>0</v>
      </c>
      <c r="X4622"/>
      <c r="Y4622" s="67" t="str">
        <f t="shared" si="531"/>
        <v xml:space="preserve"> </v>
      </c>
      <c r="AB4622" t="s">
        <v>90</v>
      </c>
      <c r="AC4622" s="46">
        <v>2561</v>
      </c>
      <c r="AD4622" s="46">
        <v>36</v>
      </c>
      <c r="AE4622" s="46">
        <v>35</v>
      </c>
      <c r="AF4622" s="46">
        <v>121</v>
      </c>
      <c r="AH4622" s="70" t="str">
        <f t="shared" si="535"/>
        <v/>
      </c>
      <c r="AI4622" s="70" t="str">
        <f t="shared" si="536"/>
        <v/>
      </c>
      <c r="AJ4622" s="70" t="str">
        <f t="shared" si="537"/>
        <v>X</v>
      </c>
      <c r="AK4622" s="70" t="str" cm="1">
        <f t="array" ref="AK4622">_xlfn.IFS(AH4622&lt;&gt;"","1",AI4622&lt;&gt;"","2",AJ4622&lt;&gt;"","3")</f>
        <v>3</v>
      </c>
    </row>
    <row r="4623" spans="1:37" x14ac:dyDescent="0.25">
      <c r="A4623" t="s">
        <v>649</v>
      </c>
      <c r="B4623" t="s">
        <v>650</v>
      </c>
      <c r="C4623" s="67" t="str">
        <f t="shared" si="532"/>
        <v>Izzy Sabelko</v>
      </c>
      <c r="D4623" s="71" t="str" cm="1">
        <f t="array" ref="D4623">_xlfn.IFS(AK4623="1",CONCATENATE(C4623,"Regional"),AK4623="2",CONCATENATE(C4623,"Sectional"),AK4623="3",CONCATENATE(C4623,COUNTIF($C$1:C4623,C4623)))</f>
        <v>Izzy Sabelko7</v>
      </c>
      <c r="E4623" s="66">
        <v>45176.625</v>
      </c>
      <c r="F4623" t="s">
        <v>2581</v>
      </c>
      <c r="G4623" s="46">
        <v>39</v>
      </c>
      <c r="H4623" s="46">
        <v>48</v>
      </c>
      <c r="I4623" s="46">
        <v>5</v>
      </c>
      <c r="J4623" t="s">
        <v>146</v>
      </c>
      <c r="K4623" t="s">
        <v>90</v>
      </c>
      <c r="L4623" s="46">
        <v>2561</v>
      </c>
      <c r="M4623" s="46">
        <v>36</v>
      </c>
      <c r="N4623" s="46">
        <v>35</v>
      </c>
      <c r="O4623" s="46">
        <v>121</v>
      </c>
      <c r="P4623" s="46">
        <f t="shared" si="533"/>
        <v>1</v>
      </c>
      <c r="R4623" s="67" t="s">
        <v>1274</v>
      </c>
      <c r="S4623" s="67">
        <f>COUNTIF(Y$2:$Y$100,R4623)</f>
        <v>0</v>
      </c>
      <c r="V4623" s="67">
        <f t="shared" si="534"/>
        <v>0</v>
      </c>
      <c r="X4623"/>
      <c r="Y4623" s="67" t="str">
        <f t="shared" si="531"/>
        <v xml:space="preserve"> </v>
      </c>
      <c r="AB4623" t="s">
        <v>90</v>
      </c>
      <c r="AC4623" s="46">
        <v>2561</v>
      </c>
      <c r="AD4623" s="46">
        <v>36</v>
      </c>
      <c r="AE4623" s="46">
        <v>35</v>
      </c>
      <c r="AF4623" s="46">
        <v>121</v>
      </c>
      <c r="AH4623" s="70" t="str">
        <f t="shared" si="535"/>
        <v/>
      </c>
      <c r="AI4623" s="70" t="str">
        <f t="shared" si="536"/>
        <v/>
      </c>
      <c r="AJ4623" s="70" t="str">
        <f t="shared" si="537"/>
        <v>X</v>
      </c>
      <c r="AK4623" s="70" t="str" cm="1">
        <f t="array" ref="AK4623">_xlfn.IFS(AH4623&lt;&gt;"","1",AI4623&lt;&gt;"","2",AJ4623&lt;&gt;"","3")</f>
        <v>3</v>
      </c>
    </row>
    <row r="4624" spans="1:37" x14ac:dyDescent="0.25">
      <c r="A4624" t="s">
        <v>642</v>
      </c>
      <c r="B4624" t="s">
        <v>459</v>
      </c>
      <c r="C4624" s="67" t="str">
        <f t="shared" si="532"/>
        <v>Addison Kofal</v>
      </c>
      <c r="D4624" s="71" t="str" cm="1">
        <f t="array" ref="D4624">_xlfn.IFS(AK4624="1",CONCATENATE(C4624,"Regional"),AK4624="2",CONCATENATE(C4624,"Sectional"),AK4624="3",CONCATENATE(C4624,COUNTIF($C$1:C4624,C4624)))</f>
        <v>Addison Kofal7</v>
      </c>
      <c r="E4624" s="66">
        <v>45176.625</v>
      </c>
      <c r="F4624" t="s">
        <v>2581</v>
      </c>
      <c r="G4624" s="46">
        <v>39</v>
      </c>
      <c r="H4624" s="46">
        <v>48</v>
      </c>
      <c r="I4624" s="46">
        <v>5</v>
      </c>
      <c r="J4624" t="s">
        <v>146</v>
      </c>
      <c r="K4624" t="s">
        <v>90</v>
      </c>
      <c r="L4624" s="46">
        <v>2561</v>
      </c>
      <c r="M4624" s="46">
        <v>36</v>
      </c>
      <c r="N4624" s="46">
        <v>35</v>
      </c>
      <c r="O4624" s="46">
        <v>121</v>
      </c>
      <c r="P4624" s="46">
        <f t="shared" si="533"/>
        <v>1</v>
      </c>
      <c r="R4624" s="67" t="s">
        <v>1269</v>
      </c>
      <c r="S4624" s="67">
        <f>COUNTIF(Y$2:$Y$100,R4624)</f>
        <v>0</v>
      </c>
      <c r="V4624" s="67">
        <f t="shared" si="534"/>
        <v>0</v>
      </c>
      <c r="X4624"/>
      <c r="Y4624" s="67" t="str">
        <f t="shared" si="531"/>
        <v xml:space="preserve"> </v>
      </c>
      <c r="AB4624" t="s">
        <v>90</v>
      </c>
      <c r="AC4624" s="46">
        <v>2561</v>
      </c>
      <c r="AD4624" s="46">
        <v>36</v>
      </c>
      <c r="AE4624" s="46">
        <v>35</v>
      </c>
      <c r="AF4624" s="46">
        <v>121</v>
      </c>
      <c r="AH4624" s="70" t="str">
        <f t="shared" si="535"/>
        <v/>
      </c>
      <c r="AI4624" s="70" t="str">
        <f t="shared" si="536"/>
        <v/>
      </c>
      <c r="AJ4624" s="70" t="str">
        <f t="shared" si="537"/>
        <v>X</v>
      </c>
      <c r="AK4624" s="70" t="str" cm="1">
        <f t="array" ref="AK4624">_xlfn.IFS(AH4624&lt;&gt;"","1",AI4624&lt;&gt;"","2",AJ4624&lt;&gt;"","3")</f>
        <v>3</v>
      </c>
    </row>
    <row r="4625" spans="1:37" x14ac:dyDescent="0.25">
      <c r="A4625" t="s">
        <v>303</v>
      </c>
      <c r="B4625" t="s">
        <v>368</v>
      </c>
      <c r="C4625" s="67" t="str">
        <f t="shared" si="532"/>
        <v>Lexi Marks</v>
      </c>
      <c r="D4625" s="71" t="str" cm="1">
        <f t="array" ref="D4625">_xlfn.IFS(AK4625="1",CONCATENATE(C4625,"Regional"),AK4625="2",CONCATENATE(C4625,"Sectional"),AK4625="3",CONCATENATE(C4625,COUNTIF($C$1:C4625,C4625)))</f>
        <v>Lexi Marks6</v>
      </c>
      <c r="E4625" s="66">
        <v>45176.625</v>
      </c>
      <c r="F4625" t="s">
        <v>2581</v>
      </c>
      <c r="G4625" s="46">
        <v>39</v>
      </c>
      <c r="H4625" s="46">
        <v>48</v>
      </c>
      <c r="I4625" s="46">
        <v>5</v>
      </c>
      <c r="J4625" t="s">
        <v>146</v>
      </c>
      <c r="K4625" t="s">
        <v>90</v>
      </c>
      <c r="L4625" s="46">
        <v>2561</v>
      </c>
      <c r="M4625" s="46">
        <v>36</v>
      </c>
      <c r="N4625" s="46">
        <v>35</v>
      </c>
      <c r="O4625" s="46">
        <v>121</v>
      </c>
      <c r="P4625" s="46">
        <f t="shared" si="533"/>
        <v>1</v>
      </c>
      <c r="R4625" s="67" t="s">
        <v>1277</v>
      </c>
      <c r="S4625" s="67">
        <f>COUNTIF(Y$2:$Y$100,R4625)</f>
        <v>0</v>
      </c>
      <c r="V4625" s="67">
        <f t="shared" si="534"/>
        <v>0</v>
      </c>
      <c r="X4625"/>
      <c r="Y4625" s="67" t="str">
        <f t="shared" si="531"/>
        <v xml:space="preserve"> </v>
      </c>
      <c r="AB4625" t="s">
        <v>90</v>
      </c>
      <c r="AC4625" s="46">
        <v>2561</v>
      </c>
      <c r="AD4625" s="46">
        <v>36</v>
      </c>
      <c r="AE4625" s="46">
        <v>35</v>
      </c>
      <c r="AF4625" s="46">
        <v>121</v>
      </c>
      <c r="AH4625" s="70" t="str">
        <f t="shared" si="535"/>
        <v/>
      </c>
      <c r="AI4625" s="70" t="str">
        <f t="shared" si="536"/>
        <v/>
      </c>
      <c r="AJ4625" s="70" t="str">
        <f t="shared" si="537"/>
        <v>X</v>
      </c>
      <c r="AK4625" s="70" t="str" cm="1">
        <f t="array" ref="AK4625">_xlfn.IFS(AH4625&lt;&gt;"","1",AI4625&lt;&gt;"","2",AJ4625&lt;&gt;"","3")</f>
        <v>3</v>
      </c>
    </row>
    <row r="4626" spans="1:37" x14ac:dyDescent="0.25">
      <c r="A4626" t="s">
        <v>963</v>
      </c>
      <c r="B4626" t="s">
        <v>964</v>
      </c>
      <c r="C4626" s="67" t="str">
        <f t="shared" si="532"/>
        <v>Mattie Albright</v>
      </c>
      <c r="D4626" s="71" t="str" cm="1">
        <f t="array" ref="D4626">_xlfn.IFS(AK4626="1",CONCATENATE(C4626,"Regional"),AK4626="2",CONCATENATE(C4626,"Sectional"),AK4626="3",CONCATENATE(C4626,COUNTIF($C$1:C4626,C4626)))</f>
        <v>Mattie Albright7</v>
      </c>
      <c r="E4626" s="66">
        <v>45176.625</v>
      </c>
      <c r="F4626" t="s">
        <v>2581</v>
      </c>
      <c r="G4626" s="46">
        <v>39</v>
      </c>
      <c r="H4626" s="46">
        <v>48</v>
      </c>
      <c r="I4626" s="46">
        <v>5</v>
      </c>
      <c r="J4626" t="s">
        <v>146</v>
      </c>
      <c r="K4626" t="s">
        <v>90</v>
      </c>
      <c r="L4626" s="46">
        <v>2561</v>
      </c>
      <c r="M4626" s="46">
        <v>36</v>
      </c>
      <c r="N4626" s="46">
        <v>35</v>
      </c>
      <c r="O4626" s="46">
        <v>121</v>
      </c>
      <c r="P4626" s="46">
        <f t="shared" si="533"/>
        <v>1</v>
      </c>
      <c r="R4626" s="67" t="s">
        <v>1477</v>
      </c>
      <c r="S4626" s="67">
        <f>COUNTIF(Y$2:$Y$100,R4626)</f>
        <v>0</v>
      </c>
      <c r="V4626" s="67">
        <f t="shared" si="534"/>
        <v>0</v>
      </c>
      <c r="X4626"/>
      <c r="Y4626" s="67" t="str">
        <f t="shared" si="531"/>
        <v xml:space="preserve"> </v>
      </c>
      <c r="AB4626" t="s">
        <v>90</v>
      </c>
      <c r="AC4626" s="46">
        <v>2561</v>
      </c>
      <c r="AD4626" s="46">
        <v>36</v>
      </c>
      <c r="AE4626" s="46">
        <v>35</v>
      </c>
      <c r="AF4626" s="46">
        <v>121</v>
      </c>
      <c r="AH4626" s="70" t="str">
        <f t="shared" si="535"/>
        <v/>
      </c>
      <c r="AI4626" s="70" t="str">
        <f t="shared" si="536"/>
        <v/>
      </c>
      <c r="AJ4626" s="70" t="str">
        <f t="shared" si="537"/>
        <v>X</v>
      </c>
      <c r="AK4626" s="70" t="str" cm="1">
        <f t="array" ref="AK4626">_xlfn.IFS(AH4626&lt;&gt;"","1",AI4626&lt;&gt;"","2",AJ4626&lt;&gt;"","3")</f>
        <v>3</v>
      </c>
    </row>
    <row r="4627" spans="1:37" x14ac:dyDescent="0.25">
      <c r="A4627" t="s">
        <v>340</v>
      </c>
      <c r="B4627" t="s">
        <v>499</v>
      </c>
      <c r="C4627" s="67" t="str">
        <f t="shared" si="532"/>
        <v>Macy Reiter</v>
      </c>
      <c r="D4627" s="71" t="str" cm="1">
        <f t="array" ref="D4627">_xlfn.IFS(AK4627="1",CONCATENATE(C4627,"Regional"),AK4627="2",CONCATENATE(C4627,"Sectional"),AK4627="3",CONCATENATE(C4627,COUNTIF($C$1:C4627,C4627)))</f>
        <v>Macy Reiter10</v>
      </c>
      <c r="E4627" s="66">
        <v>45176.625</v>
      </c>
      <c r="F4627" t="s">
        <v>2581</v>
      </c>
      <c r="G4627" s="46">
        <v>39</v>
      </c>
      <c r="H4627" s="46">
        <v>48</v>
      </c>
      <c r="I4627" s="46">
        <v>5</v>
      </c>
      <c r="J4627" t="s">
        <v>146</v>
      </c>
      <c r="K4627" t="s">
        <v>90</v>
      </c>
      <c r="L4627" s="46">
        <v>2561</v>
      </c>
      <c r="M4627" s="46">
        <v>36</v>
      </c>
      <c r="N4627" s="46">
        <v>35</v>
      </c>
      <c r="O4627" s="46">
        <v>121</v>
      </c>
      <c r="P4627" s="46">
        <f t="shared" si="533"/>
        <v>1</v>
      </c>
      <c r="R4627" s="67" t="s">
        <v>2908</v>
      </c>
      <c r="S4627" s="67">
        <f>COUNTIF(Y$2:$Y$100,R4627)</f>
        <v>0</v>
      </c>
      <c r="V4627" s="67">
        <f t="shared" si="534"/>
        <v>0</v>
      </c>
      <c r="X4627"/>
      <c r="Y4627" s="67" t="str">
        <f t="shared" si="531"/>
        <v xml:space="preserve"> </v>
      </c>
      <c r="AB4627" t="s">
        <v>90</v>
      </c>
      <c r="AC4627" s="46">
        <v>2561</v>
      </c>
      <c r="AD4627" s="46">
        <v>36</v>
      </c>
      <c r="AE4627" s="46">
        <v>35</v>
      </c>
      <c r="AF4627" s="46">
        <v>121</v>
      </c>
      <c r="AH4627" s="70" t="str">
        <f t="shared" si="535"/>
        <v/>
      </c>
      <c r="AI4627" s="70" t="str">
        <f t="shared" si="536"/>
        <v/>
      </c>
      <c r="AJ4627" s="70" t="str">
        <f t="shared" si="537"/>
        <v>X</v>
      </c>
      <c r="AK4627" s="70" t="str" cm="1">
        <f t="array" ref="AK4627">_xlfn.IFS(AH4627&lt;&gt;"","1",AI4627&lt;&gt;"","2",AJ4627&lt;&gt;"","3")</f>
        <v>3</v>
      </c>
    </row>
    <row r="4628" spans="1:37" x14ac:dyDescent="0.25">
      <c r="A4628" t="s">
        <v>2132</v>
      </c>
      <c r="B4628" t="s">
        <v>740</v>
      </c>
      <c r="C4628" s="67" t="str">
        <f t="shared" si="532"/>
        <v>Lydia Feran</v>
      </c>
      <c r="D4628" s="71" t="str" cm="1">
        <f t="array" ref="D4628">_xlfn.IFS(AK4628="1",CONCATENATE(C4628,"Regional"),AK4628="2",CONCATENATE(C4628,"Sectional"),AK4628="3",CONCATENATE(C4628,COUNTIF($C$1:C4628,C4628)))</f>
        <v>Lydia Feran6</v>
      </c>
      <c r="E4628" s="66">
        <v>45176.625</v>
      </c>
      <c r="F4628" t="s">
        <v>2581</v>
      </c>
      <c r="G4628" s="46">
        <v>39</v>
      </c>
      <c r="H4628" s="46">
        <v>48</v>
      </c>
      <c r="I4628" s="46">
        <v>5</v>
      </c>
      <c r="J4628" t="s">
        <v>146</v>
      </c>
      <c r="K4628" t="s">
        <v>90</v>
      </c>
      <c r="L4628" s="46">
        <v>2561</v>
      </c>
      <c r="M4628" s="46">
        <v>36</v>
      </c>
      <c r="N4628" s="46">
        <v>35</v>
      </c>
      <c r="O4628" s="46">
        <v>121</v>
      </c>
      <c r="P4628" s="46">
        <f t="shared" si="533"/>
        <v>1</v>
      </c>
      <c r="R4628" s="67" t="s">
        <v>3159</v>
      </c>
      <c r="S4628" s="67">
        <f>COUNTIF(Y$2:$Y$100,R4628)</f>
        <v>0</v>
      </c>
      <c r="V4628" s="67">
        <f t="shared" si="534"/>
        <v>0</v>
      </c>
      <c r="X4628"/>
      <c r="Y4628" s="67" t="str">
        <f t="shared" si="531"/>
        <v xml:space="preserve"> </v>
      </c>
      <c r="AB4628" t="s">
        <v>90</v>
      </c>
      <c r="AC4628" s="46">
        <v>2561</v>
      </c>
      <c r="AD4628" s="46">
        <v>36</v>
      </c>
      <c r="AE4628" s="46">
        <v>35</v>
      </c>
      <c r="AF4628" s="46">
        <v>121</v>
      </c>
      <c r="AH4628" s="70" t="str">
        <f t="shared" si="535"/>
        <v/>
      </c>
      <c r="AI4628" s="70" t="str">
        <f t="shared" si="536"/>
        <v/>
      </c>
      <c r="AJ4628" s="70" t="str">
        <f t="shared" si="537"/>
        <v>X</v>
      </c>
      <c r="AK4628" s="70" t="str" cm="1">
        <f t="array" ref="AK4628">_xlfn.IFS(AH4628&lt;&gt;"","1",AI4628&lt;&gt;"","2",AJ4628&lt;&gt;"","3")</f>
        <v>3</v>
      </c>
    </row>
    <row r="4629" spans="1:37" x14ac:dyDescent="0.25">
      <c r="A4629" t="s">
        <v>566</v>
      </c>
      <c r="B4629" t="s">
        <v>313</v>
      </c>
      <c r="C4629" s="67" t="str">
        <f t="shared" si="532"/>
        <v>Avery Hoff</v>
      </c>
      <c r="D4629" s="71" t="str" cm="1">
        <f t="array" ref="D4629">_xlfn.IFS(AK4629="1",CONCATENATE(C4629,"Regional"),AK4629="2",CONCATENATE(C4629,"Sectional"),AK4629="3",CONCATENATE(C4629,COUNTIF($C$1:C4629,C4629)))</f>
        <v>Avery Hoff5</v>
      </c>
      <c r="E4629" s="66">
        <v>45176.625</v>
      </c>
      <c r="F4629" t="s">
        <v>2581</v>
      </c>
      <c r="G4629" s="46">
        <v>39</v>
      </c>
      <c r="H4629" s="46">
        <v>49</v>
      </c>
      <c r="I4629" s="46">
        <v>11</v>
      </c>
      <c r="J4629" t="s">
        <v>146</v>
      </c>
      <c r="K4629" t="s">
        <v>90</v>
      </c>
      <c r="L4629" s="46">
        <v>2561</v>
      </c>
      <c r="M4629" s="46">
        <v>36</v>
      </c>
      <c r="N4629" s="46">
        <v>35</v>
      </c>
      <c r="O4629" s="46">
        <v>121</v>
      </c>
      <c r="P4629" s="46">
        <f t="shared" si="533"/>
        <v>1</v>
      </c>
      <c r="R4629" s="67" t="s">
        <v>3165</v>
      </c>
      <c r="S4629" s="67">
        <f>COUNTIF(Y$2:$Y$100,R4629)</f>
        <v>0</v>
      </c>
      <c r="V4629" s="67">
        <f t="shared" si="534"/>
        <v>0</v>
      </c>
      <c r="X4629"/>
      <c r="Y4629" s="67" t="str">
        <f t="shared" si="531"/>
        <v xml:space="preserve"> </v>
      </c>
      <c r="AB4629" t="s">
        <v>90</v>
      </c>
      <c r="AC4629" s="46">
        <v>2561</v>
      </c>
      <c r="AD4629" s="46">
        <v>36</v>
      </c>
      <c r="AE4629" s="46">
        <v>35</v>
      </c>
      <c r="AF4629" s="46">
        <v>121</v>
      </c>
      <c r="AH4629" s="70" t="str">
        <f t="shared" si="535"/>
        <v/>
      </c>
      <c r="AI4629" s="70" t="str">
        <f t="shared" si="536"/>
        <v/>
      </c>
      <c r="AJ4629" s="70" t="str">
        <f t="shared" si="537"/>
        <v>X</v>
      </c>
      <c r="AK4629" s="70" t="str" cm="1">
        <f t="array" ref="AK4629">_xlfn.IFS(AH4629&lt;&gt;"","1",AI4629&lt;&gt;"","2",AJ4629&lt;&gt;"","3")</f>
        <v>3</v>
      </c>
    </row>
    <row r="4630" spans="1:37" x14ac:dyDescent="0.25">
      <c r="A4630" t="s">
        <v>250</v>
      </c>
      <c r="B4630" t="s">
        <v>567</v>
      </c>
      <c r="C4630" s="67" t="str">
        <f t="shared" si="532"/>
        <v>Anika Fredericks</v>
      </c>
      <c r="D4630" s="71" t="str" cm="1">
        <f t="array" ref="D4630">_xlfn.IFS(AK4630="1",CONCATENATE(C4630,"Regional"),AK4630="2",CONCATENATE(C4630,"Sectional"),AK4630="3",CONCATENATE(C4630,COUNTIF($C$1:C4630,C4630)))</f>
        <v>Anika Fredericks9</v>
      </c>
      <c r="E4630" s="66">
        <v>45176.625</v>
      </c>
      <c r="F4630" t="s">
        <v>2581</v>
      </c>
      <c r="G4630" s="46">
        <v>39</v>
      </c>
      <c r="H4630" s="46">
        <v>50</v>
      </c>
      <c r="I4630" s="46">
        <v>12</v>
      </c>
      <c r="J4630" t="s">
        <v>146</v>
      </c>
      <c r="K4630" t="s">
        <v>90</v>
      </c>
      <c r="L4630" s="46">
        <v>2561</v>
      </c>
      <c r="M4630" s="46">
        <v>36</v>
      </c>
      <c r="N4630" s="46">
        <v>35</v>
      </c>
      <c r="O4630" s="46">
        <v>121</v>
      </c>
      <c r="P4630" s="46">
        <f t="shared" si="533"/>
        <v>1</v>
      </c>
      <c r="R4630" s="67" t="s">
        <v>1225</v>
      </c>
      <c r="S4630" s="67">
        <f>COUNTIF(Y$2:$Y$100,R4630)</f>
        <v>0</v>
      </c>
      <c r="V4630" s="67">
        <f t="shared" si="534"/>
        <v>0</v>
      </c>
      <c r="X4630"/>
      <c r="Y4630" s="67" t="str">
        <f t="shared" si="531"/>
        <v xml:space="preserve"> </v>
      </c>
      <c r="AB4630" t="s">
        <v>90</v>
      </c>
      <c r="AC4630" s="46">
        <v>2561</v>
      </c>
      <c r="AD4630" s="46">
        <v>36</v>
      </c>
      <c r="AE4630" s="46">
        <v>35</v>
      </c>
      <c r="AF4630" s="46">
        <v>121</v>
      </c>
      <c r="AH4630" s="70" t="str">
        <f t="shared" si="535"/>
        <v/>
      </c>
      <c r="AI4630" s="70" t="str">
        <f t="shared" si="536"/>
        <v/>
      </c>
      <c r="AJ4630" s="70" t="str">
        <f t="shared" si="537"/>
        <v>X</v>
      </c>
      <c r="AK4630" s="70" t="str" cm="1">
        <f t="array" ref="AK4630">_xlfn.IFS(AH4630&lt;&gt;"","1",AI4630&lt;&gt;"","2",AJ4630&lt;&gt;"","3")</f>
        <v>3</v>
      </c>
    </row>
    <row r="4631" spans="1:37" x14ac:dyDescent="0.25">
      <c r="A4631" t="s">
        <v>568</v>
      </c>
      <c r="B4631" t="s">
        <v>637</v>
      </c>
      <c r="C4631" s="67" t="str">
        <f t="shared" si="532"/>
        <v>Jeanne Rohl</v>
      </c>
      <c r="D4631" s="71" t="str" cm="1">
        <f t="array" ref="D4631">_xlfn.IFS(AK4631="1",CONCATENATE(C4631,"Regional"),AK4631="2",CONCATENATE(C4631,"Sectional"),AK4631="3",CONCATENATE(C4631,COUNTIF($C$1:C4631,C4631)))</f>
        <v>Jeanne Rohl10</v>
      </c>
      <c r="E4631" s="66">
        <v>45176.625</v>
      </c>
      <c r="F4631" t="s">
        <v>2581</v>
      </c>
      <c r="G4631" s="46">
        <v>39</v>
      </c>
      <c r="H4631" s="46">
        <v>51</v>
      </c>
      <c r="I4631" s="46">
        <v>13</v>
      </c>
      <c r="J4631" t="s">
        <v>146</v>
      </c>
      <c r="K4631" t="s">
        <v>90</v>
      </c>
      <c r="L4631" s="46">
        <v>2561</v>
      </c>
      <c r="M4631" s="46">
        <v>36</v>
      </c>
      <c r="N4631" s="46">
        <v>35</v>
      </c>
      <c r="O4631" s="46">
        <v>121</v>
      </c>
      <c r="P4631" s="46">
        <f t="shared" si="533"/>
        <v>1</v>
      </c>
      <c r="R4631" s="67" t="s">
        <v>1267</v>
      </c>
      <c r="S4631" s="67">
        <f>COUNTIF(Y$2:$Y$100,R4631)</f>
        <v>0</v>
      </c>
      <c r="V4631" s="67">
        <f t="shared" si="534"/>
        <v>0</v>
      </c>
      <c r="X4631"/>
      <c r="Y4631" s="67" t="str">
        <f t="shared" si="531"/>
        <v xml:space="preserve"> </v>
      </c>
      <c r="AB4631" t="s">
        <v>90</v>
      </c>
      <c r="AC4631" s="46">
        <v>2561</v>
      </c>
      <c r="AD4631" s="46">
        <v>36</v>
      </c>
      <c r="AE4631" s="46">
        <v>35</v>
      </c>
      <c r="AF4631" s="46">
        <v>121</v>
      </c>
      <c r="AH4631" s="70" t="str">
        <f t="shared" si="535"/>
        <v/>
      </c>
      <c r="AI4631" s="70" t="str">
        <f t="shared" si="536"/>
        <v/>
      </c>
      <c r="AJ4631" s="70" t="str">
        <f t="shared" si="537"/>
        <v>X</v>
      </c>
      <c r="AK4631" s="70" t="str" cm="1">
        <f t="array" ref="AK4631">_xlfn.IFS(AH4631&lt;&gt;"","1",AI4631&lt;&gt;"","2",AJ4631&lt;&gt;"","3")</f>
        <v>3</v>
      </c>
    </row>
    <row r="4632" spans="1:37" x14ac:dyDescent="0.25">
      <c r="A4632" t="s">
        <v>651</v>
      </c>
      <c r="B4632" t="s">
        <v>647</v>
      </c>
      <c r="C4632" s="67" t="str">
        <f t="shared" si="532"/>
        <v>Lucy Mansell</v>
      </c>
      <c r="D4632" s="71" t="str" cm="1">
        <f t="array" ref="D4632">_xlfn.IFS(AK4632="1",CONCATENATE(C4632,"Regional"),AK4632="2",CONCATENATE(C4632,"Sectional"),AK4632="3",CONCATENATE(C4632,COUNTIF($C$1:C4632,C4632)))</f>
        <v>Lucy Mansell7</v>
      </c>
      <c r="E4632" s="66">
        <v>45176.625</v>
      </c>
      <c r="F4632" t="s">
        <v>2581</v>
      </c>
      <c r="G4632" s="46">
        <v>39</v>
      </c>
      <c r="H4632" s="46">
        <v>51</v>
      </c>
      <c r="I4632" s="46">
        <v>13</v>
      </c>
      <c r="J4632" t="s">
        <v>146</v>
      </c>
      <c r="K4632" t="s">
        <v>90</v>
      </c>
      <c r="L4632" s="46">
        <v>2561</v>
      </c>
      <c r="M4632" s="46">
        <v>36</v>
      </c>
      <c r="N4632" s="46">
        <v>35</v>
      </c>
      <c r="O4632" s="46">
        <v>121</v>
      </c>
      <c r="P4632" s="46">
        <f t="shared" si="533"/>
        <v>1</v>
      </c>
      <c r="R4632" s="67" t="s">
        <v>1275</v>
      </c>
      <c r="S4632" s="67">
        <f>COUNTIF(Y$2:$Y$100,R4632)</f>
        <v>0</v>
      </c>
      <c r="V4632" s="67">
        <f t="shared" si="534"/>
        <v>0</v>
      </c>
      <c r="X4632"/>
      <c r="Y4632" s="67" t="str">
        <f t="shared" si="531"/>
        <v xml:space="preserve"> </v>
      </c>
      <c r="AB4632" t="s">
        <v>90</v>
      </c>
      <c r="AC4632" s="46">
        <v>2561</v>
      </c>
      <c r="AD4632" s="46">
        <v>36</v>
      </c>
      <c r="AE4632" s="46">
        <v>35</v>
      </c>
      <c r="AF4632" s="46">
        <v>121</v>
      </c>
      <c r="AH4632" s="70" t="str">
        <f t="shared" si="535"/>
        <v/>
      </c>
      <c r="AI4632" s="70" t="str">
        <f t="shared" si="536"/>
        <v/>
      </c>
      <c r="AJ4632" s="70" t="str">
        <f t="shared" si="537"/>
        <v>X</v>
      </c>
      <c r="AK4632" s="70" t="str" cm="1">
        <f t="array" ref="AK4632">_xlfn.IFS(AH4632&lt;&gt;"","1",AI4632&lt;&gt;"","2",AJ4632&lt;&gt;"","3")</f>
        <v>3</v>
      </c>
    </row>
    <row r="4633" spans="1:37" x14ac:dyDescent="0.25">
      <c r="A4633" t="s">
        <v>643</v>
      </c>
      <c r="B4633" t="s">
        <v>644</v>
      </c>
      <c r="C4633" s="67" t="str">
        <f t="shared" si="532"/>
        <v>Breanna Popenhagen</v>
      </c>
      <c r="D4633" s="71" t="str" cm="1">
        <f t="array" ref="D4633">_xlfn.IFS(AK4633="1",CONCATENATE(C4633,"Regional"),AK4633="2",CONCATENATE(C4633,"Sectional"),AK4633="3",CONCATENATE(C4633,COUNTIF($C$1:C4633,C4633)))</f>
        <v>Breanna Popenhagen7</v>
      </c>
      <c r="E4633" s="66">
        <v>45176.625</v>
      </c>
      <c r="F4633" t="s">
        <v>2581</v>
      </c>
      <c r="G4633" s="46">
        <v>39</v>
      </c>
      <c r="H4633" s="46">
        <v>52</v>
      </c>
      <c r="I4633" s="46">
        <v>15</v>
      </c>
      <c r="J4633" t="s">
        <v>146</v>
      </c>
      <c r="K4633" t="s">
        <v>90</v>
      </c>
      <c r="L4633" s="46">
        <v>2561</v>
      </c>
      <c r="M4633" s="46">
        <v>36</v>
      </c>
      <c r="N4633" s="46">
        <v>35</v>
      </c>
      <c r="O4633" s="46">
        <v>121</v>
      </c>
      <c r="P4633" s="46">
        <f t="shared" si="533"/>
        <v>1</v>
      </c>
      <c r="R4633" s="67" t="s">
        <v>1271</v>
      </c>
      <c r="S4633" s="67">
        <f>COUNTIF(Y$2:$Y$100,R4633)</f>
        <v>0</v>
      </c>
      <c r="V4633" s="67">
        <f t="shared" si="534"/>
        <v>0</v>
      </c>
      <c r="X4633"/>
      <c r="Y4633" s="67" t="str">
        <f t="shared" si="531"/>
        <v xml:space="preserve"> </v>
      </c>
      <c r="AB4633" t="s">
        <v>90</v>
      </c>
      <c r="AC4633" s="46">
        <v>2561</v>
      </c>
      <c r="AD4633" s="46">
        <v>36</v>
      </c>
      <c r="AE4633" s="46">
        <v>35</v>
      </c>
      <c r="AF4633" s="46">
        <v>121</v>
      </c>
      <c r="AH4633" s="70" t="str">
        <f t="shared" si="535"/>
        <v/>
      </c>
      <c r="AI4633" s="70" t="str">
        <f t="shared" si="536"/>
        <v/>
      </c>
      <c r="AJ4633" s="70" t="str">
        <f t="shared" si="537"/>
        <v>X</v>
      </c>
      <c r="AK4633" s="70" t="str" cm="1">
        <f t="array" ref="AK4633">_xlfn.IFS(AH4633&lt;&gt;"","1",AI4633&lt;&gt;"","2",AJ4633&lt;&gt;"","3")</f>
        <v>3</v>
      </c>
    </row>
    <row r="4634" spans="1:37" x14ac:dyDescent="0.25">
      <c r="A4634" t="s">
        <v>189</v>
      </c>
      <c r="B4634" t="s">
        <v>640</v>
      </c>
      <c r="C4634" s="67" t="str">
        <f t="shared" si="532"/>
        <v>Mandy Baillargeon</v>
      </c>
      <c r="D4634" s="71" t="str" cm="1">
        <f t="array" ref="D4634">_xlfn.IFS(AK4634="1",CONCATENATE(C4634,"Regional"),AK4634="2",CONCATENATE(C4634,"Sectional"),AK4634="3",CONCATENATE(C4634,COUNTIF($C$1:C4634,C4634)))</f>
        <v>Mandy Baillargeon4</v>
      </c>
      <c r="E4634" s="66">
        <v>45176.625</v>
      </c>
      <c r="F4634" t="s">
        <v>2581</v>
      </c>
      <c r="G4634" s="46">
        <v>39</v>
      </c>
      <c r="H4634" s="46">
        <v>53</v>
      </c>
      <c r="I4634" s="46">
        <v>16</v>
      </c>
      <c r="J4634" t="s">
        <v>146</v>
      </c>
      <c r="K4634" t="s">
        <v>90</v>
      </c>
      <c r="L4634" s="46">
        <v>2561</v>
      </c>
      <c r="M4634" s="46">
        <v>36</v>
      </c>
      <c r="N4634" s="46">
        <v>35</v>
      </c>
      <c r="O4634" s="46">
        <v>121</v>
      </c>
      <c r="P4634" s="46">
        <f t="shared" si="533"/>
        <v>1</v>
      </c>
      <c r="R4634" s="67" t="s">
        <v>3160</v>
      </c>
      <c r="S4634" s="67">
        <f>COUNTIF(Y$2:$Y$100,R4634)</f>
        <v>0</v>
      </c>
      <c r="V4634" s="67">
        <f t="shared" si="534"/>
        <v>0</v>
      </c>
      <c r="X4634"/>
      <c r="Y4634" s="67" t="str">
        <f t="shared" si="531"/>
        <v xml:space="preserve"> </v>
      </c>
      <c r="AB4634" t="s">
        <v>90</v>
      </c>
      <c r="AC4634" s="46">
        <v>2561</v>
      </c>
      <c r="AD4634" s="46">
        <v>36</v>
      </c>
      <c r="AE4634" s="46">
        <v>35</v>
      </c>
      <c r="AF4634" s="46">
        <v>121</v>
      </c>
      <c r="AH4634" s="70" t="str">
        <f t="shared" si="535"/>
        <v/>
      </c>
      <c r="AI4634" s="70" t="str">
        <f t="shared" si="536"/>
        <v/>
      </c>
      <c r="AJ4634" s="70" t="str">
        <f t="shared" si="537"/>
        <v>X</v>
      </c>
      <c r="AK4634" s="70" t="str" cm="1">
        <f t="array" ref="AK4634">_xlfn.IFS(AH4634&lt;&gt;"","1",AI4634&lt;&gt;"","2",AJ4634&lt;&gt;"","3")</f>
        <v>3</v>
      </c>
    </row>
    <row r="4635" spans="1:37" x14ac:dyDescent="0.25">
      <c r="A4635" t="s">
        <v>578</v>
      </c>
      <c r="B4635" t="s">
        <v>579</v>
      </c>
      <c r="C4635" s="67" t="str">
        <f t="shared" si="532"/>
        <v>Mariska Remington</v>
      </c>
      <c r="D4635" s="71" t="str" cm="1">
        <f t="array" ref="D4635">_xlfn.IFS(AK4635="1",CONCATENATE(C4635,"Regional"),AK4635="2",CONCATENATE(C4635,"Sectional"),AK4635="3",CONCATENATE(C4635,COUNTIF($C$1:C4635,C4635)))</f>
        <v>Mariska Remington5</v>
      </c>
      <c r="E4635" s="66">
        <v>45176.625</v>
      </c>
      <c r="F4635" t="s">
        <v>2581</v>
      </c>
      <c r="G4635" s="46">
        <v>39</v>
      </c>
      <c r="H4635" s="46">
        <v>54</v>
      </c>
      <c r="I4635" s="46">
        <v>17</v>
      </c>
      <c r="J4635" t="s">
        <v>146</v>
      </c>
      <c r="K4635" t="s">
        <v>90</v>
      </c>
      <c r="L4635" s="46">
        <v>2561</v>
      </c>
      <c r="M4635" s="46">
        <v>36</v>
      </c>
      <c r="N4635" s="46">
        <v>35</v>
      </c>
      <c r="O4635" s="46">
        <v>121</v>
      </c>
      <c r="P4635" s="46">
        <f t="shared" si="533"/>
        <v>1</v>
      </c>
      <c r="R4635" s="67" t="s">
        <v>1231</v>
      </c>
      <c r="S4635" s="67">
        <f>COUNTIF(Y$2:$Y$100,R4635)</f>
        <v>0</v>
      </c>
      <c r="V4635" s="67">
        <f t="shared" si="534"/>
        <v>0</v>
      </c>
      <c r="X4635"/>
      <c r="Y4635" s="67" t="str">
        <f t="shared" si="531"/>
        <v xml:space="preserve"> </v>
      </c>
      <c r="AB4635" t="s">
        <v>90</v>
      </c>
      <c r="AC4635" s="46">
        <v>2561</v>
      </c>
      <c r="AD4635" s="46">
        <v>36</v>
      </c>
      <c r="AE4635" s="46">
        <v>35</v>
      </c>
      <c r="AF4635" s="46">
        <v>121</v>
      </c>
      <c r="AH4635" s="70" t="str">
        <f t="shared" si="535"/>
        <v/>
      </c>
      <c r="AI4635" s="70" t="str">
        <f t="shared" si="536"/>
        <v/>
      </c>
      <c r="AJ4635" s="70" t="str">
        <f t="shared" si="537"/>
        <v>X</v>
      </c>
      <c r="AK4635" s="70" t="str" cm="1">
        <f t="array" ref="AK4635">_xlfn.IFS(AH4635&lt;&gt;"","1",AI4635&lt;&gt;"","2",AJ4635&lt;&gt;"","3")</f>
        <v>3</v>
      </c>
    </row>
    <row r="4636" spans="1:37" x14ac:dyDescent="0.25">
      <c r="A4636" t="s">
        <v>2135</v>
      </c>
      <c r="B4636" t="s">
        <v>1087</v>
      </c>
      <c r="C4636" s="67" t="str">
        <f t="shared" si="532"/>
        <v>Gracie Brousil</v>
      </c>
      <c r="D4636" s="71" t="str" cm="1">
        <f t="array" ref="D4636">_xlfn.IFS(AK4636="1",CONCATENATE(C4636,"Regional"),AK4636="2",CONCATENATE(C4636,"Sectional"),AK4636="3",CONCATENATE(C4636,COUNTIF($C$1:C4636,C4636)))</f>
        <v>Gracie Brousil6</v>
      </c>
      <c r="E4636" s="66">
        <v>45176.625</v>
      </c>
      <c r="F4636" t="s">
        <v>2581</v>
      </c>
      <c r="G4636" s="46">
        <v>39</v>
      </c>
      <c r="H4636" s="46">
        <v>57</v>
      </c>
      <c r="I4636" s="46">
        <v>18</v>
      </c>
      <c r="J4636" t="s">
        <v>146</v>
      </c>
      <c r="K4636" t="s">
        <v>90</v>
      </c>
      <c r="L4636" s="46">
        <v>2561</v>
      </c>
      <c r="M4636" s="46">
        <v>36</v>
      </c>
      <c r="N4636" s="46">
        <v>35</v>
      </c>
      <c r="O4636" s="46">
        <v>121</v>
      </c>
      <c r="P4636" s="46">
        <f t="shared" si="533"/>
        <v>1</v>
      </c>
      <c r="R4636" s="67" t="s">
        <v>3163</v>
      </c>
      <c r="S4636" s="67">
        <f>COUNTIF(Y$2:$Y$100,R4636)</f>
        <v>0</v>
      </c>
      <c r="V4636" s="67">
        <f t="shared" si="534"/>
        <v>0</v>
      </c>
      <c r="X4636"/>
      <c r="Y4636" s="67" t="str">
        <f t="shared" si="531"/>
        <v xml:space="preserve"> </v>
      </c>
      <c r="AB4636" t="s">
        <v>90</v>
      </c>
      <c r="AC4636" s="46">
        <v>2561</v>
      </c>
      <c r="AD4636" s="46">
        <v>36</v>
      </c>
      <c r="AE4636" s="46">
        <v>35</v>
      </c>
      <c r="AF4636" s="46">
        <v>121</v>
      </c>
      <c r="AH4636" s="70" t="str">
        <f t="shared" si="535"/>
        <v/>
      </c>
      <c r="AI4636" s="70" t="str">
        <f t="shared" si="536"/>
        <v/>
      </c>
      <c r="AJ4636" s="70" t="str">
        <f t="shared" si="537"/>
        <v>X</v>
      </c>
      <c r="AK4636" s="70" t="str" cm="1">
        <f t="array" ref="AK4636">_xlfn.IFS(AH4636&lt;&gt;"","1",AI4636&lt;&gt;"","2",AJ4636&lt;&gt;"","3")</f>
        <v>3</v>
      </c>
    </row>
    <row r="4637" spans="1:37" x14ac:dyDescent="0.25">
      <c r="A4637" t="s">
        <v>347</v>
      </c>
      <c r="B4637" t="s">
        <v>242</v>
      </c>
      <c r="C4637" s="67" t="str">
        <f t="shared" si="532"/>
        <v>Emery Sanders</v>
      </c>
      <c r="D4637" s="71" t="str" cm="1">
        <f t="array" ref="D4637">_xlfn.IFS(AK4637="1",CONCATENATE(C4637,"Regional"),AK4637="2",CONCATENATE(C4637,"Sectional"),AK4637="3",CONCATENATE(C4637,COUNTIF($C$1:C4637,C4637)))</f>
        <v>Emery Sanders7</v>
      </c>
      <c r="E4637" s="66">
        <v>45176.625</v>
      </c>
      <c r="F4637" t="s">
        <v>2581</v>
      </c>
      <c r="G4637" s="46">
        <v>39</v>
      </c>
      <c r="H4637" s="46">
        <v>58</v>
      </c>
      <c r="I4637" s="46">
        <v>19</v>
      </c>
      <c r="J4637" t="s">
        <v>146</v>
      </c>
      <c r="K4637" t="s">
        <v>90</v>
      </c>
      <c r="L4637" s="46">
        <v>2561</v>
      </c>
      <c r="M4637" s="46">
        <v>36</v>
      </c>
      <c r="N4637" s="46">
        <v>35</v>
      </c>
      <c r="O4637" s="46">
        <v>121</v>
      </c>
      <c r="P4637" s="46">
        <f t="shared" si="533"/>
        <v>1</v>
      </c>
      <c r="R4637" s="67" t="s">
        <v>1270</v>
      </c>
      <c r="S4637" s="67">
        <f>COUNTIF(Y$2:$Y$100,R4637)</f>
        <v>0</v>
      </c>
      <c r="V4637" s="67">
        <f t="shared" si="534"/>
        <v>0</v>
      </c>
      <c r="X4637"/>
      <c r="Y4637" s="67" t="str">
        <f t="shared" si="531"/>
        <v xml:space="preserve"> </v>
      </c>
      <c r="AB4637" t="s">
        <v>90</v>
      </c>
      <c r="AC4637" s="46">
        <v>2561</v>
      </c>
      <c r="AD4637" s="46">
        <v>36</v>
      </c>
      <c r="AE4637" s="46">
        <v>35</v>
      </c>
      <c r="AF4637" s="46">
        <v>121</v>
      </c>
      <c r="AH4637" s="70" t="str">
        <f t="shared" si="535"/>
        <v/>
      </c>
      <c r="AI4637" s="70" t="str">
        <f t="shared" si="536"/>
        <v/>
      </c>
      <c r="AJ4637" s="70" t="str">
        <f t="shared" si="537"/>
        <v>X</v>
      </c>
      <c r="AK4637" s="70" t="str" cm="1">
        <f t="array" ref="AK4637">_xlfn.IFS(AH4637&lt;&gt;"","1",AI4637&lt;&gt;"","2",AJ4637&lt;&gt;"","3")</f>
        <v>3</v>
      </c>
    </row>
    <row r="4638" spans="1:37" x14ac:dyDescent="0.25">
      <c r="A4638" t="s">
        <v>186</v>
      </c>
      <c r="B4638" t="s">
        <v>458</v>
      </c>
      <c r="C4638" s="67" t="str">
        <f t="shared" si="532"/>
        <v>Lauren Anderson</v>
      </c>
      <c r="D4638" s="71" t="str" cm="1">
        <f t="array" ref="D4638">_xlfn.IFS(AK4638="1",CONCATENATE(C4638,"Regional"),AK4638="2",CONCATENATE(C4638,"Sectional"),AK4638="3",CONCATENATE(C4638,COUNTIF($C$1:C4638,C4638)))</f>
        <v>Lauren Anderson6</v>
      </c>
      <c r="E4638" s="66">
        <v>45176.625</v>
      </c>
      <c r="F4638" t="s">
        <v>2581</v>
      </c>
      <c r="G4638" s="46">
        <v>39</v>
      </c>
      <c r="H4638" s="46">
        <v>59</v>
      </c>
      <c r="I4638" s="46">
        <v>20</v>
      </c>
      <c r="J4638" t="s">
        <v>146</v>
      </c>
      <c r="K4638" t="s">
        <v>90</v>
      </c>
      <c r="L4638" s="46">
        <v>2561</v>
      </c>
      <c r="M4638" s="46">
        <v>36</v>
      </c>
      <c r="N4638" s="46">
        <v>35</v>
      </c>
      <c r="O4638" s="46">
        <v>121</v>
      </c>
      <c r="P4638" s="46">
        <f t="shared" si="533"/>
        <v>1</v>
      </c>
      <c r="R4638" s="67" t="s">
        <v>1478</v>
      </c>
      <c r="S4638" s="67">
        <f>COUNTIF(Y$2:$Y$100,R4638)</f>
        <v>0</v>
      </c>
      <c r="V4638" s="67">
        <f t="shared" si="534"/>
        <v>0</v>
      </c>
      <c r="X4638"/>
      <c r="Y4638" s="67" t="str">
        <f t="shared" si="531"/>
        <v xml:space="preserve"> </v>
      </c>
      <c r="AB4638" t="s">
        <v>90</v>
      </c>
      <c r="AC4638" s="46">
        <v>2561</v>
      </c>
      <c r="AD4638" s="46">
        <v>36</v>
      </c>
      <c r="AE4638" s="46">
        <v>35</v>
      </c>
      <c r="AF4638" s="46">
        <v>121</v>
      </c>
      <c r="AH4638" s="70" t="str">
        <f t="shared" si="535"/>
        <v/>
      </c>
      <c r="AI4638" s="70" t="str">
        <f t="shared" si="536"/>
        <v/>
      </c>
      <c r="AJ4638" s="70" t="str">
        <f t="shared" si="537"/>
        <v>X</v>
      </c>
      <c r="AK4638" s="70" t="str" cm="1">
        <f t="array" ref="AK4638">_xlfn.IFS(AH4638&lt;&gt;"","1",AI4638&lt;&gt;"","2",AJ4638&lt;&gt;"","3")</f>
        <v>3</v>
      </c>
    </row>
    <row r="4639" spans="1:37" x14ac:dyDescent="0.25">
      <c r="A4639" t="s">
        <v>571</v>
      </c>
      <c r="B4639" t="s">
        <v>572</v>
      </c>
      <c r="C4639" s="67" t="str">
        <f t="shared" si="532"/>
        <v>Carly Cicha</v>
      </c>
      <c r="D4639" s="71" t="str" cm="1">
        <f t="array" ref="D4639">_xlfn.IFS(AK4639="1",CONCATENATE(C4639,"Regional"),AK4639="2",CONCATENATE(C4639,"Sectional"),AK4639="3",CONCATENATE(C4639,COUNTIF($C$1:C4639,C4639)))</f>
        <v>Carly Cicha3</v>
      </c>
      <c r="E4639" s="66">
        <v>45176.625</v>
      </c>
      <c r="F4639" t="s">
        <v>2581</v>
      </c>
      <c r="G4639" s="46">
        <v>39</v>
      </c>
      <c r="H4639" s="46">
        <v>59</v>
      </c>
      <c r="I4639" s="46">
        <v>20</v>
      </c>
      <c r="J4639" t="s">
        <v>146</v>
      </c>
      <c r="K4639" t="s">
        <v>90</v>
      </c>
      <c r="L4639" s="46">
        <v>2561</v>
      </c>
      <c r="M4639" s="46">
        <v>36</v>
      </c>
      <c r="N4639" s="46">
        <v>35</v>
      </c>
      <c r="O4639" s="46">
        <v>121</v>
      </c>
      <c r="P4639" s="46">
        <f t="shared" si="533"/>
        <v>1</v>
      </c>
      <c r="R4639" s="67" t="s">
        <v>1227</v>
      </c>
      <c r="S4639" s="67">
        <f>COUNTIF(Y$2:$Y$100,R4639)</f>
        <v>0</v>
      </c>
      <c r="V4639" s="67">
        <f t="shared" si="534"/>
        <v>0</v>
      </c>
      <c r="X4639"/>
      <c r="Y4639" s="67" t="str">
        <f t="shared" si="531"/>
        <v xml:space="preserve"> </v>
      </c>
      <c r="AB4639" t="s">
        <v>90</v>
      </c>
      <c r="AC4639" s="46">
        <v>2561</v>
      </c>
      <c r="AD4639" s="46">
        <v>36</v>
      </c>
      <c r="AE4639" s="46">
        <v>35</v>
      </c>
      <c r="AF4639" s="46">
        <v>121</v>
      </c>
      <c r="AH4639" s="70" t="str">
        <f t="shared" si="535"/>
        <v/>
      </c>
      <c r="AI4639" s="70" t="str">
        <f t="shared" si="536"/>
        <v/>
      </c>
      <c r="AJ4639" s="70" t="str">
        <f t="shared" si="537"/>
        <v>X</v>
      </c>
      <c r="AK4639" s="70" t="str" cm="1">
        <f t="array" ref="AK4639">_xlfn.IFS(AH4639&lt;&gt;"","1",AI4639&lt;&gt;"","2",AJ4639&lt;&gt;"","3")</f>
        <v>3</v>
      </c>
    </row>
    <row r="4640" spans="1:37" x14ac:dyDescent="0.25">
      <c r="A4640" t="s">
        <v>1634</v>
      </c>
      <c r="B4640" t="s">
        <v>574</v>
      </c>
      <c r="C4640" s="67" t="str">
        <f t="shared" si="532"/>
        <v>Vivi Abbott</v>
      </c>
      <c r="D4640" s="71" t="str" cm="1">
        <f t="array" ref="D4640">_xlfn.IFS(AK4640="1",CONCATENATE(C4640,"Regional"),AK4640="2",CONCATENATE(C4640,"Sectional"),AK4640="3",CONCATENATE(C4640,COUNTIF($C$1:C4640,C4640)))</f>
        <v>Vivi Abbott5</v>
      </c>
      <c r="E4640" s="66">
        <v>45176.625</v>
      </c>
      <c r="F4640" t="s">
        <v>2581</v>
      </c>
      <c r="G4640" s="46">
        <v>39</v>
      </c>
      <c r="H4640" s="46">
        <v>59</v>
      </c>
      <c r="I4640" s="46">
        <v>20</v>
      </c>
      <c r="J4640" t="s">
        <v>146</v>
      </c>
      <c r="K4640" t="s">
        <v>90</v>
      </c>
      <c r="L4640" s="46">
        <v>2561</v>
      </c>
      <c r="M4640" s="46">
        <v>36</v>
      </c>
      <c r="N4640" s="46">
        <v>35</v>
      </c>
      <c r="O4640" s="46">
        <v>121</v>
      </c>
      <c r="P4640" s="46">
        <f t="shared" si="533"/>
        <v>1</v>
      </c>
      <c r="R4640" s="67" t="s">
        <v>3611</v>
      </c>
      <c r="S4640" s="67">
        <f>COUNTIF(Y$2:$Y$100,R4640)</f>
        <v>0</v>
      </c>
      <c r="V4640" s="67">
        <f t="shared" si="534"/>
        <v>0</v>
      </c>
      <c r="X4640"/>
      <c r="Y4640" s="67" t="str">
        <f t="shared" si="531"/>
        <v xml:space="preserve"> </v>
      </c>
      <c r="AB4640" t="s">
        <v>90</v>
      </c>
      <c r="AC4640" s="46">
        <v>2561</v>
      </c>
      <c r="AD4640" s="46">
        <v>36</v>
      </c>
      <c r="AE4640" s="46">
        <v>35</v>
      </c>
      <c r="AF4640" s="46">
        <v>121</v>
      </c>
      <c r="AH4640" s="70" t="str">
        <f t="shared" si="535"/>
        <v/>
      </c>
      <c r="AI4640" s="70" t="str">
        <f t="shared" si="536"/>
        <v/>
      </c>
      <c r="AJ4640" s="70" t="str">
        <f t="shared" si="537"/>
        <v>X</v>
      </c>
      <c r="AK4640" s="70" t="str" cm="1">
        <f t="array" ref="AK4640">_xlfn.IFS(AH4640&lt;&gt;"","1",AI4640&lt;&gt;"","2",AJ4640&lt;&gt;"","3")</f>
        <v>3</v>
      </c>
    </row>
    <row r="4641" spans="1:37" x14ac:dyDescent="0.25">
      <c r="A4641" t="s">
        <v>656</v>
      </c>
      <c r="B4641" t="s">
        <v>523</v>
      </c>
      <c r="C4641" s="67" t="str">
        <f t="shared" si="532"/>
        <v>Nora Feuerhelm</v>
      </c>
      <c r="D4641" s="71" t="str" cm="1">
        <f t="array" ref="D4641">_xlfn.IFS(AK4641="1",CONCATENATE(C4641,"Regional"),AK4641="2",CONCATENATE(C4641,"Sectional"),AK4641="3",CONCATENATE(C4641,COUNTIF($C$1:C4641,C4641)))</f>
        <v>Nora Feuerhelm6</v>
      </c>
      <c r="E4641" s="66">
        <v>45176.625</v>
      </c>
      <c r="F4641" t="s">
        <v>2581</v>
      </c>
      <c r="G4641" s="46">
        <v>39</v>
      </c>
      <c r="H4641" s="46">
        <v>59</v>
      </c>
      <c r="I4641" s="46">
        <v>20</v>
      </c>
      <c r="J4641" t="s">
        <v>146</v>
      </c>
      <c r="K4641" t="s">
        <v>90</v>
      </c>
      <c r="L4641" s="46">
        <v>2561</v>
      </c>
      <c r="M4641" s="46">
        <v>36</v>
      </c>
      <c r="N4641" s="46">
        <v>35</v>
      </c>
      <c r="O4641" s="46">
        <v>121</v>
      </c>
      <c r="P4641" s="46">
        <f t="shared" si="533"/>
        <v>1</v>
      </c>
      <c r="R4641" s="67" t="s">
        <v>1279</v>
      </c>
      <c r="S4641" s="67">
        <f>COUNTIF(Y$2:$Y$100,R4641)</f>
        <v>0</v>
      </c>
      <c r="V4641" s="67">
        <f t="shared" si="534"/>
        <v>0</v>
      </c>
      <c r="X4641"/>
      <c r="Y4641" s="67" t="str">
        <f t="shared" si="531"/>
        <v xml:space="preserve"> </v>
      </c>
      <c r="AB4641" t="s">
        <v>90</v>
      </c>
      <c r="AC4641" s="46">
        <v>2561</v>
      </c>
      <c r="AD4641" s="46">
        <v>36</v>
      </c>
      <c r="AE4641" s="46">
        <v>35</v>
      </c>
      <c r="AF4641" s="46">
        <v>121</v>
      </c>
      <c r="AH4641" s="70" t="str">
        <f t="shared" si="535"/>
        <v/>
      </c>
      <c r="AI4641" s="70" t="str">
        <f t="shared" si="536"/>
        <v/>
      </c>
      <c r="AJ4641" s="70" t="str">
        <f t="shared" si="537"/>
        <v>X</v>
      </c>
      <c r="AK4641" s="70" t="str" cm="1">
        <f t="array" ref="AK4641">_xlfn.IFS(AH4641&lt;&gt;"","1",AI4641&lt;&gt;"","2",AJ4641&lt;&gt;"","3")</f>
        <v>3</v>
      </c>
    </row>
    <row r="4642" spans="1:37" x14ac:dyDescent="0.25">
      <c r="A4642" t="s">
        <v>191</v>
      </c>
      <c r="B4642" t="s">
        <v>575</v>
      </c>
      <c r="C4642" s="67" t="str">
        <f t="shared" si="532"/>
        <v>Greta Bakken</v>
      </c>
      <c r="D4642" s="71" t="str" cm="1">
        <f t="array" ref="D4642">_xlfn.IFS(AK4642="1",CONCATENATE(C4642,"Regional"),AK4642="2",CONCATENATE(C4642,"Sectional"),AK4642="3",CONCATENATE(C4642,COUNTIF($C$1:C4642,C4642)))</f>
        <v>Greta Bakken7</v>
      </c>
      <c r="E4642" s="66">
        <v>45176.625</v>
      </c>
      <c r="F4642" t="s">
        <v>2581</v>
      </c>
      <c r="G4642" s="46">
        <v>39</v>
      </c>
      <c r="H4642" s="46">
        <v>59</v>
      </c>
      <c r="I4642" s="46">
        <v>20</v>
      </c>
      <c r="J4642" t="s">
        <v>146</v>
      </c>
      <c r="K4642" t="s">
        <v>90</v>
      </c>
      <c r="L4642" s="46">
        <v>2561</v>
      </c>
      <c r="M4642" s="46">
        <v>36</v>
      </c>
      <c r="N4642" s="46">
        <v>35</v>
      </c>
      <c r="O4642" s="46">
        <v>121</v>
      </c>
      <c r="P4642" s="46">
        <f t="shared" si="533"/>
        <v>1</v>
      </c>
      <c r="R4642" s="67" t="s">
        <v>1229</v>
      </c>
      <c r="S4642" s="67">
        <f>COUNTIF(Y$2:$Y$100,R4642)</f>
        <v>0</v>
      </c>
      <c r="V4642" s="67">
        <f t="shared" si="534"/>
        <v>0</v>
      </c>
      <c r="X4642"/>
      <c r="Y4642" s="67" t="str">
        <f t="shared" si="531"/>
        <v xml:space="preserve"> </v>
      </c>
      <c r="AB4642" t="s">
        <v>90</v>
      </c>
      <c r="AC4642" s="46">
        <v>2561</v>
      </c>
      <c r="AD4642" s="46">
        <v>36</v>
      </c>
      <c r="AE4642" s="46">
        <v>35</v>
      </c>
      <c r="AF4642" s="46">
        <v>121</v>
      </c>
      <c r="AH4642" s="70" t="str">
        <f t="shared" si="535"/>
        <v/>
      </c>
      <c r="AI4642" s="70" t="str">
        <f t="shared" si="536"/>
        <v/>
      </c>
      <c r="AJ4642" s="70" t="str">
        <f t="shared" si="537"/>
        <v>X</v>
      </c>
      <c r="AK4642" s="70" t="str" cm="1">
        <f t="array" ref="AK4642">_xlfn.IFS(AH4642&lt;&gt;"","1",AI4642&lt;&gt;"","2",AJ4642&lt;&gt;"","3")</f>
        <v>3</v>
      </c>
    </row>
    <row r="4643" spans="1:37" x14ac:dyDescent="0.25">
      <c r="A4643" t="s">
        <v>271</v>
      </c>
      <c r="B4643" t="s">
        <v>1641</v>
      </c>
      <c r="C4643" s="67" t="str">
        <f t="shared" si="532"/>
        <v>Aaliyah Huppert</v>
      </c>
      <c r="D4643" s="71" t="str" cm="1">
        <f t="array" ref="D4643">_xlfn.IFS(AK4643="1",CONCATENATE(C4643,"Regional"),AK4643="2",CONCATENATE(C4643,"Sectional"),AK4643="3",CONCATENATE(C4643,COUNTIF($C$1:C4643,C4643)))</f>
        <v>Aaliyah Huppert6</v>
      </c>
      <c r="E4643" s="66">
        <v>45176.625</v>
      </c>
      <c r="F4643" t="s">
        <v>2581</v>
      </c>
      <c r="G4643" s="46">
        <v>39</v>
      </c>
      <c r="H4643" s="46">
        <v>60</v>
      </c>
      <c r="I4643" s="46">
        <v>25</v>
      </c>
      <c r="J4643" t="s">
        <v>146</v>
      </c>
      <c r="K4643" t="s">
        <v>90</v>
      </c>
      <c r="L4643" s="46">
        <v>2561</v>
      </c>
      <c r="M4643" s="46">
        <v>36</v>
      </c>
      <c r="N4643" s="46">
        <v>35</v>
      </c>
      <c r="O4643" s="46">
        <v>121</v>
      </c>
      <c r="P4643" s="46">
        <f t="shared" si="533"/>
        <v>1</v>
      </c>
      <c r="R4643" s="67" t="s">
        <v>3609</v>
      </c>
      <c r="S4643" s="67">
        <f>COUNTIF(Y$2:$Y$100,R4643)</f>
        <v>0</v>
      </c>
      <c r="V4643" s="67">
        <f t="shared" si="534"/>
        <v>0</v>
      </c>
      <c r="X4643"/>
      <c r="Y4643" s="67" t="str">
        <f t="shared" si="531"/>
        <v xml:space="preserve"> </v>
      </c>
      <c r="AB4643" t="s">
        <v>90</v>
      </c>
      <c r="AC4643" s="46">
        <v>2561</v>
      </c>
      <c r="AD4643" s="46">
        <v>36</v>
      </c>
      <c r="AE4643" s="46">
        <v>35</v>
      </c>
      <c r="AF4643" s="46">
        <v>121</v>
      </c>
      <c r="AH4643" s="70" t="str">
        <f t="shared" si="535"/>
        <v/>
      </c>
      <c r="AI4643" s="70" t="str">
        <f t="shared" si="536"/>
        <v/>
      </c>
      <c r="AJ4643" s="70" t="str">
        <f t="shared" si="537"/>
        <v>X</v>
      </c>
      <c r="AK4643" s="70" t="str" cm="1">
        <f t="array" ref="AK4643">_xlfn.IFS(AH4643&lt;&gt;"","1",AI4643&lt;&gt;"","2",AJ4643&lt;&gt;"","3")</f>
        <v>3</v>
      </c>
    </row>
    <row r="4644" spans="1:37" x14ac:dyDescent="0.25">
      <c r="A4644" t="s">
        <v>658</v>
      </c>
      <c r="B4644" t="s">
        <v>315</v>
      </c>
      <c r="C4644" s="67" t="str">
        <f t="shared" si="532"/>
        <v>Morgan Gjovig</v>
      </c>
      <c r="D4644" s="71" t="str" cm="1">
        <f t="array" ref="D4644">_xlfn.IFS(AK4644="1",CONCATENATE(C4644,"Regional"),AK4644="2",CONCATENATE(C4644,"Sectional"),AK4644="3",CONCATENATE(C4644,COUNTIF($C$1:C4644,C4644)))</f>
        <v>Morgan Gjovig6</v>
      </c>
      <c r="E4644" s="66">
        <v>45176.625</v>
      </c>
      <c r="F4644" t="s">
        <v>2581</v>
      </c>
      <c r="G4644" s="46">
        <v>39</v>
      </c>
      <c r="H4644" s="46">
        <v>60</v>
      </c>
      <c r="I4644" s="46">
        <v>25</v>
      </c>
      <c r="J4644" t="s">
        <v>146</v>
      </c>
      <c r="K4644" t="s">
        <v>90</v>
      </c>
      <c r="L4644" s="46">
        <v>2561</v>
      </c>
      <c r="M4644" s="46">
        <v>36</v>
      </c>
      <c r="N4644" s="46">
        <v>35</v>
      </c>
      <c r="O4644" s="46">
        <v>121</v>
      </c>
      <c r="P4644" s="46">
        <f t="shared" si="533"/>
        <v>1</v>
      </c>
      <c r="R4644" s="67" t="s">
        <v>1281</v>
      </c>
      <c r="S4644" s="67">
        <f>COUNTIF(Y$2:$Y$100,R4644)</f>
        <v>0</v>
      </c>
      <c r="V4644" s="67">
        <f t="shared" si="534"/>
        <v>0</v>
      </c>
      <c r="X4644"/>
      <c r="Y4644" s="67" t="str">
        <f t="shared" si="531"/>
        <v xml:space="preserve"> </v>
      </c>
      <c r="AB4644" t="s">
        <v>90</v>
      </c>
      <c r="AC4644" s="46">
        <v>2561</v>
      </c>
      <c r="AD4644" s="46">
        <v>36</v>
      </c>
      <c r="AE4644" s="46">
        <v>35</v>
      </c>
      <c r="AF4644" s="46">
        <v>121</v>
      </c>
      <c r="AH4644" s="70" t="str">
        <f t="shared" si="535"/>
        <v/>
      </c>
      <c r="AI4644" s="70" t="str">
        <f t="shared" si="536"/>
        <v/>
      </c>
      <c r="AJ4644" s="70" t="str">
        <f t="shared" si="537"/>
        <v>X</v>
      </c>
      <c r="AK4644" s="70" t="str" cm="1">
        <f t="array" ref="AK4644">_xlfn.IFS(AH4644&lt;&gt;"","1",AI4644&lt;&gt;"","2",AJ4644&lt;&gt;"","3")</f>
        <v>3</v>
      </c>
    </row>
    <row r="4645" spans="1:37" x14ac:dyDescent="0.25">
      <c r="A4645" t="s">
        <v>244</v>
      </c>
      <c r="B4645" t="s">
        <v>650</v>
      </c>
      <c r="C4645" s="67" t="str">
        <f t="shared" si="532"/>
        <v>Izzy Jonas</v>
      </c>
      <c r="D4645" s="71" t="str" cm="1">
        <f t="array" ref="D4645">_xlfn.IFS(AK4645="1",CONCATENATE(C4645,"Regional"),AK4645="2",CONCATENATE(C4645,"Sectional"),AK4645="3",CONCATENATE(C4645,COUNTIF($C$1:C4645,C4645)))</f>
        <v>Izzy Jonas6</v>
      </c>
      <c r="E4645" s="66">
        <v>45176.625</v>
      </c>
      <c r="F4645" t="s">
        <v>2581</v>
      </c>
      <c r="G4645" s="46">
        <v>39</v>
      </c>
      <c r="H4645" s="46">
        <v>60</v>
      </c>
      <c r="I4645" s="46">
        <v>25</v>
      </c>
      <c r="J4645" t="s">
        <v>146</v>
      </c>
      <c r="K4645" t="s">
        <v>90</v>
      </c>
      <c r="L4645" s="46">
        <v>2561</v>
      </c>
      <c r="M4645" s="46">
        <v>36</v>
      </c>
      <c r="N4645" s="46">
        <v>35</v>
      </c>
      <c r="O4645" s="46">
        <v>121</v>
      </c>
      <c r="P4645" s="46">
        <f t="shared" si="533"/>
        <v>1</v>
      </c>
      <c r="R4645" s="67" t="s">
        <v>1284</v>
      </c>
      <c r="S4645" s="67">
        <f>COUNTIF(Y$2:$Y$100,R4645)</f>
        <v>0</v>
      </c>
      <c r="V4645" s="67">
        <f t="shared" si="534"/>
        <v>0</v>
      </c>
      <c r="X4645"/>
      <c r="Y4645" s="67" t="str">
        <f t="shared" ref="Y4645:Y4708" si="538">CONCATENATE(W4645," ",X4645)</f>
        <v xml:space="preserve"> </v>
      </c>
      <c r="AB4645" t="s">
        <v>90</v>
      </c>
      <c r="AC4645" s="46">
        <v>2561</v>
      </c>
      <c r="AD4645" s="46">
        <v>36</v>
      </c>
      <c r="AE4645" s="46">
        <v>35</v>
      </c>
      <c r="AF4645" s="46">
        <v>121</v>
      </c>
      <c r="AH4645" s="70" t="str">
        <f t="shared" si="535"/>
        <v/>
      </c>
      <c r="AI4645" s="70" t="str">
        <f t="shared" si="536"/>
        <v/>
      </c>
      <c r="AJ4645" s="70" t="str">
        <f t="shared" si="537"/>
        <v>X</v>
      </c>
      <c r="AK4645" s="70" t="str" cm="1">
        <f t="array" ref="AK4645">_xlfn.IFS(AH4645&lt;&gt;"","1",AI4645&lt;&gt;"","2",AJ4645&lt;&gt;"","3")</f>
        <v>3</v>
      </c>
    </row>
    <row r="4646" spans="1:37" x14ac:dyDescent="0.25">
      <c r="A4646" t="s">
        <v>222</v>
      </c>
      <c r="B4646" t="s">
        <v>207</v>
      </c>
      <c r="C4646" s="67" t="str">
        <f t="shared" si="532"/>
        <v>Taylor Bush</v>
      </c>
      <c r="D4646" s="71" t="str" cm="1">
        <f t="array" ref="D4646">_xlfn.IFS(AK4646="1",CONCATENATE(C4646,"Regional"),AK4646="2",CONCATENATE(C4646,"Sectional"),AK4646="3",CONCATENATE(C4646,COUNTIF($C$1:C4646,C4646)))</f>
        <v>Taylor Bush5</v>
      </c>
      <c r="E4646" s="66">
        <v>45176.625</v>
      </c>
      <c r="F4646" t="s">
        <v>2581</v>
      </c>
      <c r="G4646" s="46">
        <v>39</v>
      </c>
      <c r="H4646" s="46">
        <v>61</v>
      </c>
      <c r="I4646" s="46">
        <v>28</v>
      </c>
      <c r="J4646" t="s">
        <v>146</v>
      </c>
      <c r="K4646" t="s">
        <v>90</v>
      </c>
      <c r="L4646" s="46">
        <v>2561</v>
      </c>
      <c r="M4646" s="46">
        <v>36</v>
      </c>
      <c r="N4646" s="46">
        <v>35</v>
      </c>
      <c r="O4646" s="46">
        <v>121</v>
      </c>
      <c r="P4646" s="46">
        <f t="shared" si="533"/>
        <v>1</v>
      </c>
      <c r="R4646" s="67" t="s">
        <v>3610</v>
      </c>
      <c r="S4646" s="67">
        <f>COUNTIF(Y$2:$Y$100,R4646)</f>
        <v>0</v>
      </c>
      <c r="V4646" s="67">
        <f t="shared" si="534"/>
        <v>0</v>
      </c>
      <c r="X4646"/>
      <c r="Y4646" s="67" t="str">
        <f t="shared" si="538"/>
        <v xml:space="preserve"> </v>
      </c>
      <c r="AB4646" t="s">
        <v>90</v>
      </c>
      <c r="AC4646" s="46">
        <v>2561</v>
      </c>
      <c r="AD4646" s="46">
        <v>36</v>
      </c>
      <c r="AE4646" s="46">
        <v>35</v>
      </c>
      <c r="AF4646" s="46">
        <v>121</v>
      </c>
      <c r="AH4646" s="70" t="str">
        <f t="shared" si="535"/>
        <v/>
      </c>
      <c r="AI4646" s="70" t="str">
        <f t="shared" si="536"/>
        <v/>
      </c>
      <c r="AJ4646" s="70" t="str">
        <f t="shared" si="537"/>
        <v>X</v>
      </c>
      <c r="AK4646" s="70" t="str" cm="1">
        <f t="array" ref="AK4646">_xlfn.IFS(AH4646&lt;&gt;"","1",AI4646&lt;&gt;"","2",AJ4646&lt;&gt;"","3")</f>
        <v>3</v>
      </c>
    </row>
    <row r="4647" spans="1:37" x14ac:dyDescent="0.25">
      <c r="A4647" t="s">
        <v>2224</v>
      </c>
      <c r="B4647" t="s">
        <v>2225</v>
      </c>
      <c r="C4647" s="67" t="str">
        <f t="shared" si="532"/>
        <v>maranda herum</v>
      </c>
      <c r="D4647" s="71" t="str" cm="1">
        <f t="array" ref="D4647">_xlfn.IFS(AK4647="1",CONCATENATE(C4647,"Regional"),AK4647="2",CONCATENATE(C4647,"Sectional"),AK4647="3",CONCATENATE(C4647,COUNTIF($C$1:C4647,C4647)))</f>
        <v>maranda herum5</v>
      </c>
      <c r="E4647" s="66">
        <v>45176.625</v>
      </c>
      <c r="F4647" t="s">
        <v>2581</v>
      </c>
      <c r="G4647" s="46">
        <v>39</v>
      </c>
      <c r="H4647" s="46">
        <v>62</v>
      </c>
      <c r="I4647" s="46">
        <v>29</v>
      </c>
      <c r="J4647" t="s">
        <v>146</v>
      </c>
      <c r="K4647" t="s">
        <v>90</v>
      </c>
      <c r="L4647" s="46">
        <v>2561</v>
      </c>
      <c r="M4647" s="46">
        <v>36</v>
      </c>
      <c r="N4647" s="46">
        <v>35</v>
      </c>
      <c r="O4647" s="46">
        <v>121</v>
      </c>
      <c r="P4647" s="46">
        <f t="shared" si="533"/>
        <v>1</v>
      </c>
      <c r="R4647" s="67" t="s">
        <v>3247</v>
      </c>
      <c r="S4647" s="67">
        <f>COUNTIF(Y$2:$Y$100,R4647)</f>
        <v>0</v>
      </c>
      <c r="V4647" s="67">
        <f t="shared" si="534"/>
        <v>0</v>
      </c>
      <c r="X4647"/>
      <c r="Y4647" s="67" t="str">
        <f t="shared" si="538"/>
        <v xml:space="preserve"> </v>
      </c>
      <c r="AB4647" t="s">
        <v>90</v>
      </c>
      <c r="AC4647" s="46">
        <v>2561</v>
      </c>
      <c r="AD4647" s="46">
        <v>36</v>
      </c>
      <c r="AE4647" s="46">
        <v>35</v>
      </c>
      <c r="AF4647" s="46">
        <v>121</v>
      </c>
      <c r="AH4647" s="70" t="str">
        <f t="shared" si="535"/>
        <v/>
      </c>
      <c r="AI4647" s="70" t="str">
        <f t="shared" si="536"/>
        <v/>
      </c>
      <c r="AJ4647" s="70" t="str">
        <f t="shared" si="537"/>
        <v>X</v>
      </c>
      <c r="AK4647" s="70" t="str" cm="1">
        <f t="array" ref="AK4647">_xlfn.IFS(AH4647&lt;&gt;"","1",AI4647&lt;&gt;"","2",AJ4647&lt;&gt;"","3")</f>
        <v>3</v>
      </c>
    </row>
    <row r="4648" spans="1:37" x14ac:dyDescent="0.25">
      <c r="A4648" t="s">
        <v>654</v>
      </c>
      <c r="B4648" t="s">
        <v>655</v>
      </c>
      <c r="C4648" s="67" t="str">
        <f t="shared" si="532"/>
        <v>Natalee Bjornstad</v>
      </c>
      <c r="D4648" s="71" t="str" cm="1">
        <f t="array" ref="D4648">_xlfn.IFS(AK4648="1",CONCATENATE(C4648,"Regional"),AK4648="2",CONCATENATE(C4648,"Sectional"),AK4648="3",CONCATENATE(C4648,COUNTIF($C$1:C4648,C4648)))</f>
        <v>Natalee Bjornstad6</v>
      </c>
      <c r="E4648" s="66">
        <v>45176.625</v>
      </c>
      <c r="F4648" t="s">
        <v>2581</v>
      </c>
      <c r="G4648" s="46">
        <v>39</v>
      </c>
      <c r="H4648" s="46">
        <v>63</v>
      </c>
      <c r="I4648" s="46">
        <v>30</v>
      </c>
      <c r="J4648" t="s">
        <v>146</v>
      </c>
      <c r="K4648" t="s">
        <v>90</v>
      </c>
      <c r="L4648" s="46">
        <v>2561</v>
      </c>
      <c r="M4648" s="46">
        <v>36</v>
      </c>
      <c r="N4648" s="46">
        <v>35</v>
      </c>
      <c r="O4648" s="46">
        <v>121</v>
      </c>
      <c r="P4648" s="46">
        <f t="shared" si="533"/>
        <v>1</v>
      </c>
      <c r="R4648" s="67" t="s">
        <v>1278</v>
      </c>
      <c r="S4648" s="67">
        <f>COUNTIF(Y$2:$Y$100,R4648)</f>
        <v>0</v>
      </c>
      <c r="V4648" s="67">
        <f t="shared" si="534"/>
        <v>0</v>
      </c>
      <c r="X4648"/>
      <c r="Y4648" s="67" t="str">
        <f t="shared" si="538"/>
        <v xml:space="preserve"> </v>
      </c>
      <c r="AB4648" t="s">
        <v>90</v>
      </c>
      <c r="AC4648" s="46">
        <v>2561</v>
      </c>
      <c r="AD4648" s="46">
        <v>36</v>
      </c>
      <c r="AE4648" s="46">
        <v>35</v>
      </c>
      <c r="AF4648" s="46">
        <v>121</v>
      </c>
      <c r="AH4648" s="70" t="str">
        <f t="shared" si="535"/>
        <v/>
      </c>
      <c r="AI4648" s="70" t="str">
        <f t="shared" si="536"/>
        <v/>
      </c>
      <c r="AJ4648" s="70" t="str">
        <f t="shared" si="537"/>
        <v>X</v>
      </c>
      <c r="AK4648" s="70" t="str" cm="1">
        <f t="array" ref="AK4648">_xlfn.IFS(AH4648&lt;&gt;"","1",AI4648&lt;&gt;"","2",AJ4648&lt;&gt;"","3")</f>
        <v>3</v>
      </c>
    </row>
    <row r="4649" spans="1:37" x14ac:dyDescent="0.25">
      <c r="A4649" t="s">
        <v>271</v>
      </c>
      <c r="B4649" t="s">
        <v>653</v>
      </c>
      <c r="C4649" s="67" t="str">
        <f t="shared" si="532"/>
        <v>Addy Huppert</v>
      </c>
      <c r="D4649" s="71" t="str" cm="1">
        <f t="array" ref="D4649">_xlfn.IFS(AK4649="1",CONCATENATE(C4649,"Regional"),AK4649="2",CONCATENATE(C4649,"Sectional"),AK4649="3",CONCATENATE(C4649,COUNTIF($C$1:C4649,C4649)))</f>
        <v>Addy Huppert6</v>
      </c>
      <c r="E4649" s="66">
        <v>45176.625</v>
      </c>
      <c r="F4649" t="s">
        <v>2581</v>
      </c>
      <c r="G4649" s="46">
        <v>39</v>
      </c>
      <c r="H4649" s="46">
        <v>64</v>
      </c>
      <c r="I4649" s="46">
        <v>31</v>
      </c>
      <c r="J4649" t="s">
        <v>146</v>
      </c>
      <c r="K4649" t="s">
        <v>90</v>
      </c>
      <c r="L4649" s="46">
        <v>2561</v>
      </c>
      <c r="M4649" s="46">
        <v>36</v>
      </c>
      <c r="N4649" s="46">
        <v>35</v>
      </c>
      <c r="O4649" s="46">
        <v>121</v>
      </c>
      <c r="P4649" s="46">
        <f t="shared" si="533"/>
        <v>1</v>
      </c>
      <c r="R4649" s="67" t="s">
        <v>1276</v>
      </c>
      <c r="S4649" s="67">
        <f>COUNTIF(Y$2:$Y$100,R4649)</f>
        <v>0</v>
      </c>
      <c r="V4649" s="67">
        <f t="shared" si="534"/>
        <v>0</v>
      </c>
      <c r="X4649"/>
      <c r="Y4649" s="67" t="str">
        <f t="shared" si="538"/>
        <v xml:space="preserve"> </v>
      </c>
      <c r="AB4649" t="s">
        <v>90</v>
      </c>
      <c r="AC4649" s="46">
        <v>2561</v>
      </c>
      <c r="AD4649" s="46">
        <v>36</v>
      </c>
      <c r="AE4649" s="46">
        <v>35</v>
      </c>
      <c r="AF4649" s="46">
        <v>121</v>
      </c>
      <c r="AH4649" s="70" t="str">
        <f t="shared" si="535"/>
        <v/>
      </c>
      <c r="AI4649" s="70" t="str">
        <f t="shared" si="536"/>
        <v/>
      </c>
      <c r="AJ4649" s="70" t="str">
        <f t="shared" si="537"/>
        <v>X</v>
      </c>
      <c r="AK4649" s="70" t="str" cm="1">
        <f t="array" ref="AK4649">_xlfn.IFS(AH4649&lt;&gt;"","1",AI4649&lt;&gt;"","2",AJ4649&lt;&gt;"","3")</f>
        <v>3</v>
      </c>
    </row>
    <row r="4650" spans="1:37" x14ac:dyDescent="0.25">
      <c r="A4650" t="s">
        <v>2133</v>
      </c>
      <c r="B4650" t="s">
        <v>362</v>
      </c>
      <c r="C4650" s="67" t="str">
        <f t="shared" si="532"/>
        <v>Emma Helgeson</v>
      </c>
      <c r="D4650" s="71" t="str" cm="1">
        <f t="array" ref="D4650">_xlfn.IFS(AK4650="1",CONCATENATE(C4650,"Regional"),AK4650="2",CONCATENATE(C4650,"Sectional"),AK4650="3",CONCATENATE(C4650,COUNTIF($C$1:C4650,C4650)))</f>
        <v>Emma Helgeson6</v>
      </c>
      <c r="E4650" s="66">
        <v>45176.625</v>
      </c>
      <c r="F4650" t="s">
        <v>2581</v>
      </c>
      <c r="G4650" s="46">
        <v>39</v>
      </c>
      <c r="H4650" s="46">
        <v>64</v>
      </c>
      <c r="I4650" s="46">
        <v>31</v>
      </c>
      <c r="J4650" t="s">
        <v>146</v>
      </c>
      <c r="K4650" t="s">
        <v>90</v>
      </c>
      <c r="L4650" s="46">
        <v>2561</v>
      </c>
      <c r="M4650" s="46">
        <v>36</v>
      </c>
      <c r="N4650" s="46">
        <v>35</v>
      </c>
      <c r="O4650" s="46">
        <v>121</v>
      </c>
      <c r="P4650" s="46">
        <f t="shared" si="533"/>
        <v>1</v>
      </c>
      <c r="R4650" s="67" t="s">
        <v>3161</v>
      </c>
      <c r="S4650" s="67">
        <f>COUNTIF(Y$2:$Y$100,R4650)</f>
        <v>0</v>
      </c>
      <c r="V4650" s="67">
        <f t="shared" si="534"/>
        <v>0</v>
      </c>
      <c r="X4650"/>
      <c r="Y4650" s="67" t="str">
        <f t="shared" si="538"/>
        <v xml:space="preserve"> </v>
      </c>
      <c r="AB4650" t="s">
        <v>90</v>
      </c>
      <c r="AC4650" s="46">
        <v>2561</v>
      </c>
      <c r="AD4650" s="46">
        <v>36</v>
      </c>
      <c r="AE4650" s="46">
        <v>35</v>
      </c>
      <c r="AF4650" s="46">
        <v>121</v>
      </c>
      <c r="AH4650" s="70" t="str">
        <f t="shared" si="535"/>
        <v/>
      </c>
      <c r="AI4650" s="70" t="str">
        <f t="shared" si="536"/>
        <v/>
      </c>
      <c r="AJ4650" s="70" t="str">
        <f t="shared" si="537"/>
        <v>X</v>
      </c>
      <c r="AK4650" s="70" t="str" cm="1">
        <f t="array" ref="AK4650">_xlfn.IFS(AH4650&lt;&gt;"","1",AI4650&lt;&gt;"","2",AJ4650&lt;&gt;"","3")</f>
        <v>3</v>
      </c>
    </row>
    <row r="4651" spans="1:37" x14ac:dyDescent="0.25">
      <c r="A4651" t="s">
        <v>1040</v>
      </c>
      <c r="B4651" t="s">
        <v>1041</v>
      </c>
      <c r="C4651" s="67" t="str">
        <f t="shared" si="532"/>
        <v>bre sympson</v>
      </c>
      <c r="D4651" s="71" t="str" cm="1">
        <f t="array" ref="D4651">_xlfn.IFS(AK4651="1",CONCATENATE(C4651,"Regional"),AK4651="2",CONCATENATE(C4651,"Sectional"),AK4651="3",CONCATENATE(C4651,COUNTIF($C$1:C4651,C4651)))</f>
        <v>bre sympson5</v>
      </c>
      <c r="E4651" s="66">
        <v>45176.625</v>
      </c>
      <c r="F4651" t="s">
        <v>2581</v>
      </c>
      <c r="G4651" s="46">
        <v>39</v>
      </c>
      <c r="H4651" s="46">
        <v>64</v>
      </c>
      <c r="I4651" s="46">
        <v>31</v>
      </c>
      <c r="J4651" t="s">
        <v>146</v>
      </c>
      <c r="K4651" t="s">
        <v>90</v>
      </c>
      <c r="L4651" s="46">
        <v>2561</v>
      </c>
      <c r="M4651" s="46">
        <v>36</v>
      </c>
      <c r="N4651" s="46">
        <v>35</v>
      </c>
      <c r="O4651" s="46">
        <v>121</v>
      </c>
      <c r="P4651" s="46">
        <f t="shared" si="533"/>
        <v>1</v>
      </c>
      <c r="R4651" s="67" t="s">
        <v>1533</v>
      </c>
      <c r="S4651" s="67">
        <f>COUNTIF(Y$2:$Y$100,R4651)</f>
        <v>0</v>
      </c>
      <c r="V4651" s="67">
        <f t="shared" si="534"/>
        <v>0</v>
      </c>
      <c r="X4651"/>
      <c r="Y4651" s="67" t="str">
        <f t="shared" si="538"/>
        <v xml:space="preserve"> </v>
      </c>
      <c r="AB4651" t="s">
        <v>90</v>
      </c>
      <c r="AC4651" s="46">
        <v>2561</v>
      </c>
      <c r="AD4651" s="46">
        <v>36</v>
      </c>
      <c r="AE4651" s="46">
        <v>35</v>
      </c>
      <c r="AF4651" s="46">
        <v>121</v>
      </c>
      <c r="AH4651" s="70" t="str">
        <f t="shared" si="535"/>
        <v/>
      </c>
      <c r="AI4651" s="70" t="str">
        <f t="shared" si="536"/>
        <v/>
      </c>
      <c r="AJ4651" s="70" t="str">
        <f t="shared" si="537"/>
        <v>X</v>
      </c>
      <c r="AK4651" s="70" t="str" cm="1">
        <f t="array" ref="AK4651">_xlfn.IFS(AH4651&lt;&gt;"","1",AI4651&lt;&gt;"","2",AJ4651&lt;&gt;"","3")</f>
        <v>3</v>
      </c>
    </row>
    <row r="4652" spans="1:37" x14ac:dyDescent="0.25">
      <c r="A4652" t="s">
        <v>2134</v>
      </c>
      <c r="B4652" t="s">
        <v>434</v>
      </c>
      <c r="C4652" s="67" t="str">
        <f t="shared" si="532"/>
        <v>Ella Omann</v>
      </c>
      <c r="D4652" s="71" t="str" cm="1">
        <f t="array" ref="D4652">_xlfn.IFS(AK4652="1",CONCATENATE(C4652,"Regional"),AK4652="2",CONCATENATE(C4652,"Sectional"),AK4652="3",CONCATENATE(C4652,COUNTIF($C$1:C4652,C4652)))</f>
        <v>Ella Omann6</v>
      </c>
      <c r="E4652" s="66">
        <v>45176.625</v>
      </c>
      <c r="F4652" t="s">
        <v>2581</v>
      </c>
      <c r="G4652" s="46">
        <v>39</v>
      </c>
      <c r="H4652" s="46">
        <v>67</v>
      </c>
      <c r="I4652" s="46">
        <v>34</v>
      </c>
      <c r="J4652" t="s">
        <v>146</v>
      </c>
      <c r="K4652" t="s">
        <v>90</v>
      </c>
      <c r="L4652" s="46">
        <v>2561</v>
      </c>
      <c r="M4652" s="46">
        <v>36</v>
      </c>
      <c r="N4652" s="46">
        <v>35</v>
      </c>
      <c r="O4652" s="46">
        <v>121</v>
      </c>
      <c r="P4652" s="46">
        <f t="shared" si="533"/>
        <v>1</v>
      </c>
      <c r="R4652" s="67" t="s">
        <v>3162</v>
      </c>
      <c r="S4652" s="67">
        <f>COUNTIF(Y$2:$Y$100,R4652)</f>
        <v>0</v>
      </c>
      <c r="V4652" s="67">
        <f t="shared" si="534"/>
        <v>0</v>
      </c>
      <c r="X4652"/>
      <c r="Y4652" s="67" t="str">
        <f t="shared" si="538"/>
        <v xml:space="preserve"> </v>
      </c>
      <c r="AB4652" t="s">
        <v>90</v>
      </c>
      <c r="AC4652" s="46">
        <v>2561</v>
      </c>
      <c r="AD4652" s="46">
        <v>36</v>
      </c>
      <c r="AE4652" s="46">
        <v>35</v>
      </c>
      <c r="AF4652" s="46">
        <v>121</v>
      </c>
      <c r="AH4652" s="70" t="str">
        <f t="shared" si="535"/>
        <v/>
      </c>
      <c r="AI4652" s="70" t="str">
        <f t="shared" si="536"/>
        <v/>
      </c>
      <c r="AJ4652" s="70" t="str">
        <f t="shared" si="537"/>
        <v>X</v>
      </c>
      <c r="AK4652" s="70" t="str" cm="1">
        <f t="array" ref="AK4652">_xlfn.IFS(AH4652&lt;&gt;"","1",AI4652&lt;&gt;"","2",AJ4652&lt;&gt;"","3")</f>
        <v>3</v>
      </c>
    </row>
    <row r="4653" spans="1:37" x14ac:dyDescent="0.25">
      <c r="A4653" t="s">
        <v>3445</v>
      </c>
      <c r="B4653" t="s">
        <v>452</v>
      </c>
      <c r="C4653" s="67" t="str">
        <f t="shared" si="532"/>
        <v>Sophia DeLong</v>
      </c>
      <c r="D4653" s="71" t="str" cm="1">
        <f t="array" ref="D4653">_xlfn.IFS(AK4653="1",CONCATENATE(C4653,"Regional"),AK4653="2",CONCATENATE(C4653,"Sectional"),AK4653="3",CONCATENATE(C4653,COUNTIF($C$1:C4653,C4653)))</f>
        <v>Sophia DeLong2</v>
      </c>
      <c r="E4653" s="66">
        <v>45176.625</v>
      </c>
      <c r="F4653" t="s">
        <v>2581</v>
      </c>
      <c r="G4653" s="46">
        <v>39</v>
      </c>
      <c r="H4653" s="46">
        <v>67</v>
      </c>
      <c r="I4653" s="46">
        <v>34</v>
      </c>
      <c r="J4653" t="s">
        <v>146</v>
      </c>
      <c r="K4653" t="s">
        <v>90</v>
      </c>
      <c r="L4653" s="46">
        <v>2561</v>
      </c>
      <c r="M4653" s="46">
        <v>36</v>
      </c>
      <c r="N4653" s="46">
        <v>35</v>
      </c>
      <c r="O4653" s="46">
        <v>121</v>
      </c>
      <c r="P4653" s="46">
        <f t="shared" si="533"/>
        <v>1</v>
      </c>
      <c r="R4653" s="67" t="s">
        <v>3648</v>
      </c>
      <c r="S4653" s="67">
        <f>COUNTIF(Y$2:$Y$100,R4653)</f>
        <v>0</v>
      </c>
      <c r="V4653" s="67">
        <f t="shared" si="534"/>
        <v>0</v>
      </c>
      <c r="X4653"/>
      <c r="Y4653" s="67" t="str">
        <f t="shared" si="538"/>
        <v xml:space="preserve"> </v>
      </c>
      <c r="AB4653" t="s">
        <v>90</v>
      </c>
      <c r="AC4653" s="46">
        <v>2561</v>
      </c>
      <c r="AD4653" s="46">
        <v>36</v>
      </c>
      <c r="AE4653" s="46">
        <v>35</v>
      </c>
      <c r="AF4653" s="46">
        <v>121</v>
      </c>
      <c r="AH4653" s="70" t="str">
        <f t="shared" si="535"/>
        <v/>
      </c>
      <c r="AI4653" s="70" t="str">
        <f t="shared" si="536"/>
        <v/>
      </c>
      <c r="AJ4653" s="70" t="str">
        <f t="shared" si="537"/>
        <v>X</v>
      </c>
      <c r="AK4653" s="70" t="str" cm="1">
        <f t="array" ref="AK4653">_xlfn.IFS(AH4653&lt;&gt;"","1",AI4653&lt;&gt;"","2",AJ4653&lt;&gt;"","3")</f>
        <v>3</v>
      </c>
    </row>
    <row r="4654" spans="1:37" x14ac:dyDescent="0.25">
      <c r="A4654" t="s">
        <v>2228</v>
      </c>
      <c r="B4654" t="s">
        <v>2229</v>
      </c>
      <c r="C4654" s="67" t="str">
        <f t="shared" si="532"/>
        <v>Linnea Freer</v>
      </c>
      <c r="D4654" s="71" t="str" cm="1">
        <f t="array" ref="D4654">_xlfn.IFS(AK4654="1",CONCATENATE(C4654,"Regional"),AK4654="2",CONCATENATE(C4654,"Sectional"),AK4654="3",CONCATENATE(C4654,COUNTIF($C$1:C4654,C4654)))</f>
        <v>Linnea Freer2</v>
      </c>
      <c r="E4654" s="66">
        <v>45176.625</v>
      </c>
      <c r="F4654" t="s">
        <v>2581</v>
      </c>
      <c r="G4654" s="46">
        <v>39</v>
      </c>
      <c r="H4654" s="46">
        <v>69</v>
      </c>
      <c r="I4654" s="46">
        <v>36</v>
      </c>
      <c r="J4654" t="s">
        <v>146</v>
      </c>
      <c r="K4654" t="s">
        <v>90</v>
      </c>
      <c r="L4654" s="46">
        <v>2561</v>
      </c>
      <c r="M4654" s="46">
        <v>36</v>
      </c>
      <c r="N4654" s="46">
        <v>35</v>
      </c>
      <c r="O4654" s="46">
        <v>121</v>
      </c>
      <c r="P4654" s="46">
        <f t="shared" si="533"/>
        <v>1</v>
      </c>
      <c r="R4654" s="67" t="s">
        <v>3250</v>
      </c>
      <c r="S4654" s="67">
        <f>COUNTIF(Y$2:$Y$100,R4654)</f>
        <v>0</v>
      </c>
      <c r="V4654" s="67">
        <f t="shared" si="534"/>
        <v>0</v>
      </c>
      <c r="X4654"/>
      <c r="Y4654" s="67" t="str">
        <f t="shared" si="538"/>
        <v xml:space="preserve"> </v>
      </c>
      <c r="AB4654" t="s">
        <v>90</v>
      </c>
      <c r="AC4654" s="46">
        <v>2561</v>
      </c>
      <c r="AD4654" s="46">
        <v>36</v>
      </c>
      <c r="AE4654" s="46">
        <v>35</v>
      </c>
      <c r="AF4654" s="46">
        <v>121</v>
      </c>
      <c r="AH4654" s="70" t="str">
        <f t="shared" si="535"/>
        <v/>
      </c>
      <c r="AI4654" s="70" t="str">
        <f t="shared" si="536"/>
        <v/>
      </c>
      <c r="AJ4654" s="70" t="str">
        <f t="shared" si="537"/>
        <v>X</v>
      </c>
      <c r="AK4654" s="70" t="str" cm="1">
        <f t="array" ref="AK4654">_xlfn.IFS(AH4654&lt;&gt;"","1",AI4654&lt;&gt;"","2",AJ4654&lt;&gt;"","3")</f>
        <v>3</v>
      </c>
    </row>
    <row r="4655" spans="1:37" x14ac:dyDescent="0.25">
      <c r="A4655" t="s">
        <v>310</v>
      </c>
      <c r="B4655" t="s">
        <v>280</v>
      </c>
      <c r="C4655" s="67" t="str">
        <f t="shared" si="532"/>
        <v>Kennedy Miller</v>
      </c>
      <c r="D4655" s="71" t="str" cm="1">
        <f t="array" ref="D4655">_xlfn.IFS(AK4655="1",CONCATENATE(C4655,"Regional"),AK4655="2",CONCATENATE(C4655,"Sectional"),AK4655="3",CONCATENATE(C4655,COUNTIF($C$1:C4655,C4655)))</f>
        <v>Kennedy Miller4</v>
      </c>
      <c r="E4655" s="66">
        <v>45176.625</v>
      </c>
      <c r="F4655" t="s">
        <v>2581</v>
      </c>
      <c r="G4655" s="46">
        <v>39</v>
      </c>
      <c r="H4655" s="46">
        <v>73</v>
      </c>
      <c r="I4655" s="46">
        <v>37</v>
      </c>
      <c r="J4655" t="s">
        <v>146</v>
      </c>
      <c r="K4655" t="s">
        <v>90</v>
      </c>
      <c r="L4655" s="46">
        <v>2561</v>
      </c>
      <c r="M4655" s="46">
        <v>36</v>
      </c>
      <c r="N4655" s="46">
        <v>35</v>
      </c>
      <c r="O4655" s="46">
        <v>121</v>
      </c>
      <c r="P4655" s="46">
        <f t="shared" si="533"/>
        <v>1</v>
      </c>
      <c r="R4655" s="67" t="s">
        <v>3168</v>
      </c>
      <c r="S4655" s="67">
        <f>COUNTIF(Y$2:$Y$100,R4655)</f>
        <v>0</v>
      </c>
      <c r="V4655" s="67">
        <f t="shared" si="534"/>
        <v>0</v>
      </c>
      <c r="X4655"/>
      <c r="Y4655" s="67" t="str">
        <f t="shared" si="538"/>
        <v xml:space="preserve"> </v>
      </c>
      <c r="AB4655" t="s">
        <v>90</v>
      </c>
      <c r="AC4655" s="46">
        <v>2561</v>
      </c>
      <c r="AD4655" s="46">
        <v>36</v>
      </c>
      <c r="AE4655" s="46">
        <v>35</v>
      </c>
      <c r="AF4655" s="46">
        <v>121</v>
      </c>
      <c r="AH4655" s="70" t="str">
        <f t="shared" si="535"/>
        <v/>
      </c>
      <c r="AI4655" s="70" t="str">
        <f t="shared" si="536"/>
        <v/>
      </c>
      <c r="AJ4655" s="70" t="str">
        <f t="shared" si="537"/>
        <v>X</v>
      </c>
      <c r="AK4655" s="70" t="str" cm="1">
        <f t="array" ref="AK4655">_xlfn.IFS(AH4655&lt;&gt;"","1",AI4655&lt;&gt;"","2",AJ4655&lt;&gt;"","3")</f>
        <v>3</v>
      </c>
    </row>
    <row r="4656" spans="1:37" x14ac:dyDescent="0.25">
      <c r="A4656" t="s">
        <v>2227</v>
      </c>
      <c r="B4656" t="s">
        <v>441</v>
      </c>
      <c r="C4656" s="67" t="str">
        <f t="shared" si="532"/>
        <v>Madison Rud</v>
      </c>
      <c r="D4656" s="71" t="str" cm="1">
        <f t="array" ref="D4656">_xlfn.IFS(AK4656="1",CONCATENATE(C4656,"Regional"),AK4656="2",CONCATENATE(C4656,"Sectional"),AK4656="3",CONCATENATE(C4656,COUNTIF($C$1:C4656,C4656)))</f>
        <v>Madison Rud2</v>
      </c>
      <c r="E4656" s="66">
        <v>45176.625</v>
      </c>
      <c r="F4656" t="s">
        <v>2581</v>
      </c>
      <c r="G4656" s="46">
        <v>39</v>
      </c>
      <c r="H4656" s="46">
        <v>73</v>
      </c>
      <c r="I4656" s="46">
        <v>37</v>
      </c>
      <c r="J4656" t="s">
        <v>146</v>
      </c>
      <c r="K4656" t="s">
        <v>90</v>
      </c>
      <c r="L4656" s="46">
        <v>2561</v>
      </c>
      <c r="M4656" s="46">
        <v>36</v>
      </c>
      <c r="N4656" s="46">
        <v>35</v>
      </c>
      <c r="O4656" s="46">
        <v>121</v>
      </c>
      <c r="P4656" s="46">
        <f t="shared" si="533"/>
        <v>1</v>
      </c>
      <c r="R4656" s="67" t="s">
        <v>3249</v>
      </c>
      <c r="S4656" s="67">
        <f>COUNTIF(Y$2:$Y$100,R4656)</f>
        <v>0</v>
      </c>
      <c r="V4656" s="67">
        <f t="shared" si="534"/>
        <v>0</v>
      </c>
      <c r="X4656"/>
      <c r="Y4656" s="67" t="str">
        <f t="shared" si="538"/>
        <v xml:space="preserve"> </v>
      </c>
      <c r="AB4656" t="s">
        <v>90</v>
      </c>
      <c r="AC4656" s="46">
        <v>2561</v>
      </c>
      <c r="AD4656" s="46">
        <v>36</v>
      </c>
      <c r="AE4656" s="46">
        <v>35</v>
      </c>
      <c r="AF4656" s="46">
        <v>121</v>
      </c>
      <c r="AH4656" s="70" t="str">
        <f t="shared" si="535"/>
        <v/>
      </c>
      <c r="AI4656" s="70" t="str">
        <f t="shared" si="536"/>
        <v/>
      </c>
      <c r="AJ4656" s="70" t="str">
        <f t="shared" si="537"/>
        <v>X</v>
      </c>
      <c r="AK4656" s="70" t="str" cm="1">
        <f t="array" ref="AK4656">_xlfn.IFS(AH4656&lt;&gt;"","1",AI4656&lt;&gt;"","2",AJ4656&lt;&gt;"","3")</f>
        <v>3</v>
      </c>
    </row>
    <row r="4657" spans="1:37" x14ac:dyDescent="0.25">
      <c r="A4657" t="s">
        <v>2138</v>
      </c>
      <c r="B4657" t="s">
        <v>2139</v>
      </c>
      <c r="C4657" s="67" t="str">
        <f t="shared" si="532"/>
        <v>Nola Freeman</v>
      </c>
      <c r="D4657" s="71" t="str" cm="1">
        <f t="array" ref="D4657">_xlfn.IFS(AK4657="1",CONCATENATE(C4657,"Regional"),AK4657="2",CONCATENATE(C4657,"Sectional"),AK4657="3",CONCATENATE(C4657,COUNTIF($C$1:C4657,C4657)))</f>
        <v>Nola Freeman6</v>
      </c>
      <c r="E4657" s="66">
        <v>45176.625</v>
      </c>
      <c r="F4657" t="s">
        <v>2581</v>
      </c>
      <c r="G4657" s="46">
        <v>39</v>
      </c>
      <c r="H4657" s="46">
        <v>77</v>
      </c>
      <c r="I4657" s="46">
        <v>39</v>
      </c>
      <c r="J4657" t="s">
        <v>146</v>
      </c>
      <c r="K4657" t="s">
        <v>90</v>
      </c>
      <c r="L4657" s="46">
        <v>2561</v>
      </c>
      <c r="M4657" s="46">
        <v>36</v>
      </c>
      <c r="N4657" s="46">
        <v>35</v>
      </c>
      <c r="O4657" s="46">
        <v>121</v>
      </c>
      <c r="P4657" s="46">
        <f t="shared" si="533"/>
        <v>1</v>
      </c>
      <c r="R4657" s="67" t="s">
        <v>3166</v>
      </c>
      <c r="S4657" s="67">
        <f>COUNTIF(Y$2:$Y$100,R4657)</f>
        <v>0</v>
      </c>
      <c r="V4657" s="67">
        <f t="shared" si="534"/>
        <v>0</v>
      </c>
      <c r="X4657"/>
      <c r="Y4657" s="67" t="str">
        <f t="shared" si="538"/>
        <v xml:space="preserve"> </v>
      </c>
      <c r="AB4657" t="s">
        <v>90</v>
      </c>
      <c r="AC4657" s="46">
        <v>2561</v>
      </c>
      <c r="AD4657" s="46">
        <v>36</v>
      </c>
      <c r="AE4657" s="46">
        <v>35</v>
      </c>
      <c r="AF4657" s="46">
        <v>121</v>
      </c>
      <c r="AH4657" s="70" t="str">
        <f t="shared" si="535"/>
        <v/>
      </c>
      <c r="AI4657" s="70" t="str">
        <f t="shared" si="536"/>
        <v/>
      </c>
      <c r="AJ4657" s="70" t="str">
        <f t="shared" si="537"/>
        <v>X</v>
      </c>
      <c r="AK4657" s="70" t="str" cm="1">
        <f t="array" ref="AK4657">_xlfn.IFS(AH4657&lt;&gt;"","1",AI4657&lt;&gt;"","2",AJ4657&lt;&gt;"","3")</f>
        <v>3</v>
      </c>
    </row>
    <row r="4658" spans="1:37" x14ac:dyDescent="0.25">
      <c r="A4658" t="s">
        <v>310</v>
      </c>
      <c r="B4658" t="s">
        <v>772</v>
      </c>
      <c r="C4658" s="67" t="str">
        <f t="shared" si="532"/>
        <v>Alexa Miller</v>
      </c>
      <c r="D4658" s="71" t="str" cm="1">
        <f t="array" ref="D4658">_xlfn.IFS(AK4658="1",CONCATENATE(C4658,"Regional"),AK4658="2",CONCATENATE(C4658,"Sectional"),AK4658="3",CONCATENATE(C4658,COUNTIF($C$1:C4658,C4658)))</f>
        <v>Alexa Miller7</v>
      </c>
      <c r="E4658" s="66">
        <v>45177.5</v>
      </c>
      <c r="F4658" t="s">
        <v>2597</v>
      </c>
      <c r="G4658" s="46">
        <v>30</v>
      </c>
      <c r="H4658" s="46">
        <v>40</v>
      </c>
      <c r="I4658" s="46">
        <v>1</v>
      </c>
      <c r="J4658" t="s">
        <v>155</v>
      </c>
      <c r="K4658" t="s">
        <v>90</v>
      </c>
      <c r="L4658" s="46">
        <v>2770</v>
      </c>
      <c r="M4658" s="46">
        <v>36</v>
      </c>
      <c r="N4658" s="46">
        <v>34.9</v>
      </c>
      <c r="O4658" s="46">
        <v>120</v>
      </c>
      <c r="P4658" s="46">
        <f t="shared" si="533"/>
        <v>1</v>
      </c>
      <c r="R4658" s="67" t="s">
        <v>1571</v>
      </c>
      <c r="S4658" s="67">
        <f>COUNTIF(Y$2:$Y$100,R4658)</f>
        <v>0</v>
      </c>
      <c r="V4658" s="67">
        <f t="shared" si="534"/>
        <v>0</v>
      </c>
      <c r="X4658"/>
      <c r="Y4658" s="67" t="str">
        <f t="shared" si="538"/>
        <v xml:space="preserve"> </v>
      </c>
      <c r="AB4658" t="s">
        <v>90</v>
      </c>
      <c r="AC4658" s="46">
        <v>2770</v>
      </c>
      <c r="AD4658" s="46">
        <v>36</v>
      </c>
      <c r="AE4658" s="46">
        <v>34.9</v>
      </c>
      <c r="AF4658" s="46">
        <v>120</v>
      </c>
      <c r="AH4658" s="70" t="str">
        <f t="shared" si="535"/>
        <v/>
      </c>
      <c r="AI4658" s="70" t="str">
        <f t="shared" si="536"/>
        <v/>
      </c>
      <c r="AJ4658" s="70" t="str">
        <f t="shared" si="537"/>
        <v>X</v>
      </c>
      <c r="AK4658" s="70" t="str" cm="1">
        <f t="array" ref="AK4658">_xlfn.IFS(AH4658&lt;&gt;"","1",AI4658&lt;&gt;"","2",AJ4658&lt;&gt;"","3")</f>
        <v>3</v>
      </c>
    </row>
    <row r="4659" spans="1:37" x14ac:dyDescent="0.25">
      <c r="A4659" t="s">
        <v>329</v>
      </c>
      <c r="B4659" t="s">
        <v>545</v>
      </c>
      <c r="C4659" s="67" t="str">
        <f t="shared" si="532"/>
        <v>Jayeanna Palm</v>
      </c>
      <c r="D4659" s="71" t="str" cm="1">
        <f t="array" ref="D4659">_xlfn.IFS(AK4659="1",CONCATENATE(C4659,"Regional"),AK4659="2",CONCATENATE(C4659,"Sectional"),AK4659="3",CONCATENATE(C4659,COUNTIF($C$1:C4659,C4659)))</f>
        <v>Jayeanna Palm10</v>
      </c>
      <c r="E4659" s="66">
        <v>45177.5</v>
      </c>
      <c r="F4659" t="s">
        <v>2597</v>
      </c>
      <c r="G4659" s="46">
        <v>30</v>
      </c>
      <c r="H4659" s="46">
        <v>40</v>
      </c>
      <c r="I4659" s="46">
        <v>1</v>
      </c>
      <c r="J4659" t="s">
        <v>155</v>
      </c>
      <c r="K4659" t="s">
        <v>90</v>
      </c>
      <c r="L4659" s="46">
        <v>2770</v>
      </c>
      <c r="M4659" s="46">
        <v>36</v>
      </c>
      <c r="N4659" s="46">
        <v>34.9</v>
      </c>
      <c r="O4659" s="46">
        <v>120</v>
      </c>
      <c r="P4659" s="46">
        <f t="shared" si="533"/>
        <v>1</v>
      </c>
      <c r="R4659" s="67" t="s">
        <v>1212</v>
      </c>
      <c r="S4659" s="67">
        <f>COUNTIF(Y$2:$Y$100,R4659)</f>
        <v>0</v>
      </c>
      <c r="V4659" s="67">
        <f t="shared" si="534"/>
        <v>0</v>
      </c>
      <c r="X4659"/>
      <c r="Y4659" s="67" t="str">
        <f t="shared" si="538"/>
        <v xml:space="preserve"> </v>
      </c>
      <c r="AB4659" t="s">
        <v>90</v>
      </c>
      <c r="AC4659" s="46">
        <v>2770</v>
      </c>
      <c r="AD4659" s="46">
        <v>36</v>
      </c>
      <c r="AE4659" s="46">
        <v>34.9</v>
      </c>
      <c r="AF4659" s="46">
        <v>120</v>
      </c>
      <c r="AH4659" s="70" t="str">
        <f t="shared" si="535"/>
        <v/>
      </c>
      <c r="AI4659" s="70" t="str">
        <f t="shared" si="536"/>
        <v/>
      </c>
      <c r="AJ4659" s="70" t="str">
        <f t="shared" si="537"/>
        <v>X</v>
      </c>
      <c r="AK4659" s="70" t="str" cm="1">
        <f t="array" ref="AK4659">_xlfn.IFS(AH4659&lt;&gt;"","1",AI4659&lt;&gt;"","2",AJ4659&lt;&gt;"","3")</f>
        <v>3</v>
      </c>
    </row>
    <row r="4660" spans="1:37" x14ac:dyDescent="0.25">
      <c r="A4660" t="s">
        <v>234</v>
      </c>
      <c r="B4660" t="s">
        <v>362</v>
      </c>
      <c r="C4660" s="67" t="str">
        <f t="shared" si="532"/>
        <v>Emma Dobbins</v>
      </c>
      <c r="D4660" s="71" t="str" cm="1">
        <f t="array" ref="D4660">_xlfn.IFS(AK4660="1",CONCATENATE(C4660,"Regional"),AK4660="2",CONCATENATE(C4660,"Sectional"),AK4660="3",CONCATENATE(C4660,COUNTIF($C$1:C4660,C4660)))</f>
        <v>Emma Dobbins9</v>
      </c>
      <c r="E4660" s="66">
        <v>45177.5</v>
      </c>
      <c r="F4660" t="s">
        <v>2597</v>
      </c>
      <c r="G4660" s="46">
        <v>30</v>
      </c>
      <c r="H4660" s="46">
        <v>42</v>
      </c>
      <c r="I4660" s="46">
        <v>3</v>
      </c>
      <c r="J4660" t="s">
        <v>155</v>
      </c>
      <c r="K4660" t="s">
        <v>90</v>
      </c>
      <c r="L4660" s="46">
        <v>2770</v>
      </c>
      <c r="M4660" s="46">
        <v>36</v>
      </c>
      <c r="N4660" s="46">
        <v>34.9</v>
      </c>
      <c r="O4660" s="46">
        <v>120</v>
      </c>
      <c r="P4660" s="46">
        <f t="shared" si="533"/>
        <v>1</v>
      </c>
      <c r="R4660" s="67" t="s">
        <v>1538</v>
      </c>
      <c r="S4660" s="67">
        <f>COUNTIF(Y$2:$Y$100,R4660)</f>
        <v>0</v>
      </c>
      <c r="V4660" s="67">
        <f t="shared" si="534"/>
        <v>0</v>
      </c>
      <c r="X4660"/>
      <c r="Y4660" s="67" t="str">
        <f t="shared" si="538"/>
        <v xml:space="preserve"> </v>
      </c>
      <c r="AB4660" t="s">
        <v>90</v>
      </c>
      <c r="AC4660" s="46">
        <v>2770</v>
      </c>
      <c r="AD4660" s="46">
        <v>36</v>
      </c>
      <c r="AE4660" s="46">
        <v>34.9</v>
      </c>
      <c r="AF4660" s="46">
        <v>120</v>
      </c>
      <c r="AH4660" s="70" t="str">
        <f t="shared" si="535"/>
        <v/>
      </c>
      <c r="AI4660" s="70" t="str">
        <f t="shared" si="536"/>
        <v/>
      </c>
      <c r="AJ4660" s="70" t="str">
        <f t="shared" si="537"/>
        <v>X</v>
      </c>
      <c r="AK4660" s="70" t="str" cm="1">
        <f t="array" ref="AK4660">_xlfn.IFS(AH4660&lt;&gt;"","1",AI4660&lt;&gt;"","2",AJ4660&lt;&gt;"","3")</f>
        <v>3</v>
      </c>
    </row>
    <row r="4661" spans="1:37" x14ac:dyDescent="0.25">
      <c r="A4661" t="s">
        <v>551</v>
      </c>
      <c r="B4661" t="s">
        <v>552</v>
      </c>
      <c r="C4661" s="67" t="str">
        <f t="shared" si="532"/>
        <v>Tennysen Makepeace</v>
      </c>
      <c r="D4661" s="71" t="str" cm="1">
        <f t="array" ref="D4661">_xlfn.IFS(AK4661="1",CONCATENATE(C4661,"Regional"),AK4661="2",CONCATENATE(C4661,"Sectional"),AK4661="3",CONCATENATE(C4661,COUNTIF($C$1:C4661,C4661)))</f>
        <v>Tennysen Makepeace9</v>
      </c>
      <c r="E4661" s="66">
        <v>45177.5</v>
      </c>
      <c r="F4661" t="s">
        <v>2597</v>
      </c>
      <c r="G4661" s="46">
        <v>30</v>
      </c>
      <c r="H4661" s="46">
        <v>44</v>
      </c>
      <c r="I4661" s="46">
        <v>4</v>
      </c>
      <c r="J4661" t="s">
        <v>155</v>
      </c>
      <c r="K4661" t="s">
        <v>90</v>
      </c>
      <c r="L4661" s="46">
        <v>2770</v>
      </c>
      <c r="M4661" s="46">
        <v>36</v>
      </c>
      <c r="N4661" s="46">
        <v>34.9</v>
      </c>
      <c r="O4661" s="46">
        <v>120</v>
      </c>
      <c r="P4661" s="46">
        <f t="shared" si="533"/>
        <v>1</v>
      </c>
      <c r="R4661" s="67" t="s">
        <v>1215</v>
      </c>
      <c r="S4661" s="67">
        <f>COUNTIF(Y$2:$Y$100,R4661)</f>
        <v>0</v>
      </c>
      <c r="V4661" s="67">
        <f t="shared" si="534"/>
        <v>0</v>
      </c>
      <c r="X4661"/>
      <c r="Y4661" s="67" t="str">
        <f t="shared" si="538"/>
        <v xml:space="preserve"> </v>
      </c>
      <c r="AB4661" t="s">
        <v>90</v>
      </c>
      <c r="AC4661" s="46">
        <v>2770</v>
      </c>
      <c r="AD4661" s="46">
        <v>36</v>
      </c>
      <c r="AE4661" s="46">
        <v>34.9</v>
      </c>
      <c r="AF4661" s="46">
        <v>120</v>
      </c>
      <c r="AH4661" s="70" t="str">
        <f t="shared" si="535"/>
        <v/>
      </c>
      <c r="AI4661" s="70" t="str">
        <f t="shared" si="536"/>
        <v/>
      </c>
      <c r="AJ4661" s="70" t="str">
        <f t="shared" si="537"/>
        <v>X</v>
      </c>
      <c r="AK4661" s="70" t="str" cm="1">
        <f t="array" ref="AK4661">_xlfn.IFS(AH4661&lt;&gt;"","1",AI4661&lt;&gt;"","2",AJ4661&lt;&gt;"","3")</f>
        <v>3</v>
      </c>
    </row>
    <row r="4662" spans="1:37" x14ac:dyDescent="0.25">
      <c r="A4662" t="s">
        <v>1930</v>
      </c>
      <c r="B4662" t="s">
        <v>348</v>
      </c>
      <c r="C4662" s="67" t="str">
        <f t="shared" si="532"/>
        <v>Camryn Eirschele</v>
      </c>
      <c r="D4662" s="71" t="str" cm="1">
        <f t="array" ref="D4662">_xlfn.IFS(AK4662="1",CONCATENATE(C4662,"Regional"),AK4662="2",CONCATENATE(C4662,"Sectional"),AK4662="3",CONCATENATE(C4662,COUNTIF($C$1:C4662,C4662)))</f>
        <v>Camryn Eirschele10</v>
      </c>
      <c r="E4662" s="66">
        <v>45177.5</v>
      </c>
      <c r="F4662" t="s">
        <v>2597</v>
      </c>
      <c r="G4662" s="46">
        <v>30</v>
      </c>
      <c r="H4662" s="46">
        <v>45</v>
      </c>
      <c r="I4662" s="46">
        <v>5</v>
      </c>
      <c r="J4662" t="s">
        <v>155</v>
      </c>
      <c r="K4662" t="s">
        <v>90</v>
      </c>
      <c r="L4662" s="46">
        <v>2770</v>
      </c>
      <c r="M4662" s="46">
        <v>36</v>
      </c>
      <c r="N4662" s="46">
        <v>34.9</v>
      </c>
      <c r="O4662" s="46">
        <v>120</v>
      </c>
      <c r="P4662" s="46">
        <f t="shared" si="533"/>
        <v>1</v>
      </c>
      <c r="R4662" s="67" t="s">
        <v>2945</v>
      </c>
      <c r="S4662" s="67">
        <f>COUNTIF(Y$2:$Y$100,R4662)</f>
        <v>0</v>
      </c>
      <c r="V4662" s="67">
        <f t="shared" si="534"/>
        <v>0</v>
      </c>
      <c r="X4662"/>
      <c r="Y4662" s="67" t="str">
        <f t="shared" si="538"/>
        <v xml:space="preserve"> </v>
      </c>
      <c r="AB4662" t="s">
        <v>90</v>
      </c>
      <c r="AC4662" s="46">
        <v>2770</v>
      </c>
      <c r="AD4662" s="46">
        <v>36</v>
      </c>
      <c r="AE4662" s="46">
        <v>34.9</v>
      </c>
      <c r="AF4662" s="46">
        <v>120</v>
      </c>
      <c r="AH4662" s="70" t="str">
        <f t="shared" si="535"/>
        <v/>
      </c>
      <c r="AI4662" s="70" t="str">
        <f t="shared" si="536"/>
        <v/>
      </c>
      <c r="AJ4662" s="70" t="str">
        <f t="shared" si="537"/>
        <v>X</v>
      </c>
      <c r="AK4662" s="70" t="str" cm="1">
        <f t="array" ref="AK4662">_xlfn.IFS(AH4662&lt;&gt;"","1",AI4662&lt;&gt;"","2",AJ4662&lt;&gt;"","3")</f>
        <v>3</v>
      </c>
    </row>
    <row r="4663" spans="1:37" x14ac:dyDescent="0.25">
      <c r="A4663" t="s">
        <v>549</v>
      </c>
      <c r="B4663" t="s">
        <v>550</v>
      </c>
      <c r="C4663" s="67" t="str">
        <f t="shared" si="532"/>
        <v>Karma Hasselberger</v>
      </c>
      <c r="D4663" s="71" t="str" cm="1">
        <f t="array" ref="D4663">_xlfn.IFS(AK4663="1",CONCATENATE(C4663,"Regional"),AK4663="2",CONCATENATE(C4663,"Sectional"),AK4663="3",CONCATENATE(C4663,COUNTIF($C$1:C4663,C4663)))</f>
        <v>Karma Hasselberger10</v>
      </c>
      <c r="E4663" s="66">
        <v>45177.5</v>
      </c>
      <c r="F4663" t="s">
        <v>2597</v>
      </c>
      <c r="G4663" s="46">
        <v>30</v>
      </c>
      <c r="H4663" s="46">
        <v>46</v>
      </c>
      <c r="I4663" s="46">
        <v>6</v>
      </c>
      <c r="J4663" t="s">
        <v>155</v>
      </c>
      <c r="K4663" t="s">
        <v>90</v>
      </c>
      <c r="L4663" s="46">
        <v>2770</v>
      </c>
      <c r="M4663" s="46">
        <v>36</v>
      </c>
      <c r="N4663" s="46">
        <v>34.9</v>
      </c>
      <c r="O4663" s="46">
        <v>120</v>
      </c>
      <c r="P4663" s="46">
        <f t="shared" si="533"/>
        <v>1</v>
      </c>
      <c r="R4663" s="67" t="s">
        <v>1214</v>
      </c>
      <c r="S4663" s="67">
        <f>COUNTIF(Y$2:$Y$100,R4663)</f>
        <v>0</v>
      </c>
      <c r="V4663" s="67">
        <f t="shared" si="534"/>
        <v>0</v>
      </c>
      <c r="X4663"/>
      <c r="Y4663" s="67" t="str">
        <f t="shared" si="538"/>
        <v xml:space="preserve"> </v>
      </c>
      <c r="AB4663" t="s">
        <v>90</v>
      </c>
      <c r="AC4663" s="46">
        <v>2770</v>
      </c>
      <c r="AD4663" s="46">
        <v>36</v>
      </c>
      <c r="AE4663" s="46">
        <v>34.9</v>
      </c>
      <c r="AF4663" s="46">
        <v>120</v>
      </c>
      <c r="AH4663" s="70" t="str">
        <f t="shared" si="535"/>
        <v/>
      </c>
      <c r="AI4663" s="70" t="str">
        <f t="shared" si="536"/>
        <v/>
      </c>
      <c r="AJ4663" s="70" t="str">
        <f t="shared" si="537"/>
        <v>X</v>
      </c>
      <c r="AK4663" s="70" t="str" cm="1">
        <f t="array" ref="AK4663">_xlfn.IFS(AH4663&lt;&gt;"","1",AI4663&lt;&gt;"","2",AJ4663&lt;&gt;"","3")</f>
        <v>3</v>
      </c>
    </row>
    <row r="4664" spans="1:37" x14ac:dyDescent="0.25">
      <c r="A4664" t="s">
        <v>1626</v>
      </c>
      <c r="B4664" t="s">
        <v>499</v>
      </c>
      <c r="C4664" s="67" t="str">
        <f t="shared" si="532"/>
        <v>Macy Keim</v>
      </c>
      <c r="D4664" s="71" t="str" cm="1">
        <f t="array" ref="D4664">_xlfn.IFS(AK4664="1",CONCATENATE(C4664,"Regional"),AK4664="2",CONCATENATE(C4664,"Sectional"),AK4664="3",CONCATENATE(C4664,COUNTIF($C$1:C4664,C4664)))</f>
        <v>Macy Keim10</v>
      </c>
      <c r="E4664" s="66">
        <v>45177.5</v>
      </c>
      <c r="F4664" t="s">
        <v>2597</v>
      </c>
      <c r="G4664" s="46">
        <v>30</v>
      </c>
      <c r="H4664" s="46">
        <v>47</v>
      </c>
      <c r="I4664" s="46">
        <v>7</v>
      </c>
      <c r="J4664" t="s">
        <v>155</v>
      </c>
      <c r="K4664" t="s">
        <v>90</v>
      </c>
      <c r="L4664" s="46">
        <v>2770</v>
      </c>
      <c r="M4664" s="46">
        <v>36</v>
      </c>
      <c r="N4664" s="46">
        <v>34.9</v>
      </c>
      <c r="O4664" s="46">
        <v>120</v>
      </c>
      <c r="P4664" s="46">
        <f t="shared" si="533"/>
        <v>1</v>
      </c>
      <c r="R4664" s="67" t="s">
        <v>3516</v>
      </c>
      <c r="S4664" s="67">
        <f>COUNTIF(Y$2:$Y$100,R4664)</f>
        <v>0</v>
      </c>
      <c r="V4664" s="67">
        <f t="shared" si="534"/>
        <v>0</v>
      </c>
      <c r="X4664"/>
      <c r="Y4664" s="67" t="str">
        <f t="shared" si="538"/>
        <v xml:space="preserve"> </v>
      </c>
      <c r="AB4664" t="s">
        <v>90</v>
      </c>
      <c r="AC4664" s="46">
        <v>2770</v>
      </c>
      <c r="AD4664" s="46">
        <v>36</v>
      </c>
      <c r="AE4664" s="46">
        <v>34.9</v>
      </c>
      <c r="AF4664" s="46">
        <v>120</v>
      </c>
      <c r="AH4664" s="70" t="str">
        <f t="shared" si="535"/>
        <v/>
      </c>
      <c r="AI4664" s="70" t="str">
        <f t="shared" si="536"/>
        <v/>
      </c>
      <c r="AJ4664" s="70" t="str">
        <f t="shared" si="537"/>
        <v>X</v>
      </c>
      <c r="AK4664" s="70" t="str" cm="1">
        <f t="array" ref="AK4664">_xlfn.IFS(AH4664&lt;&gt;"","1",AI4664&lt;&gt;"","2",AJ4664&lt;&gt;"","3")</f>
        <v>3</v>
      </c>
    </row>
    <row r="4665" spans="1:37" x14ac:dyDescent="0.25">
      <c r="A4665" t="s">
        <v>556</v>
      </c>
      <c r="B4665" t="s">
        <v>226</v>
      </c>
      <c r="C4665" s="67" t="str">
        <f t="shared" si="532"/>
        <v>Siena Folkers</v>
      </c>
      <c r="D4665" s="71" t="str" cm="1">
        <f t="array" ref="D4665">_xlfn.IFS(AK4665="1",CONCATENATE(C4665,"Regional"),AK4665="2",CONCATENATE(C4665,"Sectional"),AK4665="3",CONCATENATE(C4665,COUNTIF($C$1:C4665,C4665)))</f>
        <v>Siena Folkers8</v>
      </c>
      <c r="E4665" s="66">
        <v>45177.5</v>
      </c>
      <c r="F4665" t="s">
        <v>2597</v>
      </c>
      <c r="G4665" s="46">
        <v>30</v>
      </c>
      <c r="H4665" s="46">
        <v>47</v>
      </c>
      <c r="I4665" s="46">
        <v>7</v>
      </c>
      <c r="J4665" t="s">
        <v>155</v>
      </c>
      <c r="K4665" t="s">
        <v>90</v>
      </c>
      <c r="L4665" s="46">
        <v>2770</v>
      </c>
      <c r="M4665" s="46">
        <v>36</v>
      </c>
      <c r="N4665" s="46">
        <v>34.9</v>
      </c>
      <c r="O4665" s="46">
        <v>120</v>
      </c>
      <c r="P4665" s="46">
        <f t="shared" si="533"/>
        <v>1</v>
      </c>
      <c r="R4665" s="67" t="s">
        <v>1218</v>
      </c>
      <c r="S4665" s="67">
        <f>COUNTIF(Y$2:$Y$100,R4665)</f>
        <v>0</v>
      </c>
      <c r="V4665" s="67">
        <f t="shared" si="534"/>
        <v>0</v>
      </c>
      <c r="X4665"/>
      <c r="Y4665" s="67" t="str">
        <f t="shared" si="538"/>
        <v xml:space="preserve"> </v>
      </c>
      <c r="AB4665" t="s">
        <v>90</v>
      </c>
      <c r="AC4665" s="46">
        <v>2770</v>
      </c>
      <c r="AD4665" s="46">
        <v>36</v>
      </c>
      <c r="AE4665" s="46">
        <v>34.9</v>
      </c>
      <c r="AF4665" s="46">
        <v>120</v>
      </c>
      <c r="AH4665" s="70" t="str">
        <f t="shared" si="535"/>
        <v/>
      </c>
      <c r="AI4665" s="70" t="str">
        <f t="shared" si="536"/>
        <v/>
      </c>
      <c r="AJ4665" s="70" t="str">
        <f t="shared" si="537"/>
        <v>X</v>
      </c>
      <c r="AK4665" s="70" t="str" cm="1">
        <f t="array" ref="AK4665">_xlfn.IFS(AH4665&lt;&gt;"","1",AI4665&lt;&gt;"","2",AJ4665&lt;&gt;"","3")</f>
        <v>3</v>
      </c>
    </row>
    <row r="4666" spans="1:37" x14ac:dyDescent="0.25">
      <c r="A4666" t="s">
        <v>366</v>
      </c>
      <c r="B4666" t="s">
        <v>555</v>
      </c>
      <c r="C4666" s="67" t="str">
        <f t="shared" si="532"/>
        <v>Molly Swift</v>
      </c>
      <c r="D4666" s="71" t="str" cm="1">
        <f t="array" ref="D4666">_xlfn.IFS(AK4666="1",CONCATENATE(C4666,"Regional"),AK4666="2",CONCATENATE(C4666,"Sectional"),AK4666="3",CONCATENATE(C4666,COUNTIF($C$1:C4666,C4666)))</f>
        <v>Molly Swift6</v>
      </c>
      <c r="E4666" s="66">
        <v>45177.5</v>
      </c>
      <c r="F4666" t="s">
        <v>2597</v>
      </c>
      <c r="G4666" s="46">
        <v>30</v>
      </c>
      <c r="H4666" s="46">
        <v>49</v>
      </c>
      <c r="I4666" s="46">
        <v>9</v>
      </c>
      <c r="J4666" t="s">
        <v>155</v>
      </c>
      <c r="K4666" t="s">
        <v>90</v>
      </c>
      <c r="L4666" s="46">
        <v>2770</v>
      </c>
      <c r="M4666" s="46">
        <v>36</v>
      </c>
      <c r="N4666" s="46">
        <v>34.9</v>
      </c>
      <c r="O4666" s="46">
        <v>120</v>
      </c>
      <c r="P4666" s="46">
        <f t="shared" si="533"/>
        <v>1</v>
      </c>
      <c r="R4666" s="67" t="s">
        <v>1217</v>
      </c>
      <c r="S4666" s="67">
        <f>COUNTIF(Y$2:$Y$100,R4666)</f>
        <v>0</v>
      </c>
      <c r="V4666" s="67">
        <f t="shared" si="534"/>
        <v>0</v>
      </c>
      <c r="X4666"/>
      <c r="Y4666" s="67" t="str">
        <f t="shared" si="538"/>
        <v xml:space="preserve"> </v>
      </c>
      <c r="AB4666" t="s">
        <v>90</v>
      </c>
      <c r="AC4666" s="46">
        <v>2770</v>
      </c>
      <c r="AD4666" s="46">
        <v>36</v>
      </c>
      <c r="AE4666" s="46">
        <v>34.9</v>
      </c>
      <c r="AF4666" s="46">
        <v>120</v>
      </c>
      <c r="AH4666" s="70" t="str">
        <f t="shared" si="535"/>
        <v/>
      </c>
      <c r="AI4666" s="70" t="str">
        <f t="shared" si="536"/>
        <v/>
      </c>
      <c r="AJ4666" s="70" t="str">
        <f t="shared" si="537"/>
        <v>X</v>
      </c>
      <c r="AK4666" s="70" t="str" cm="1">
        <f t="array" ref="AK4666">_xlfn.IFS(AH4666&lt;&gt;"","1",AI4666&lt;&gt;"","2",AJ4666&lt;&gt;"","3")</f>
        <v>3</v>
      </c>
    </row>
    <row r="4667" spans="1:37" x14ac:dyDescent="0.25">
      <c r="A4667" t="s">
        <v>2090</v>
      </c>
      <c r="B4667" t="s">
        <v>311</v>
      </c>
      <c r="C4667" s="67" t="str">
        <f t="shared" si="532"/>
        <v>Julia McBride</v>
      </c>
      <c r="D4667" s="71" t="str" cm="1">
        <f t="array" ref="D4667">_xlfn.IFS(AK4667="1",CONCATENATE(C4667,"Regional"),AK4667="2",CONCATENATE(C4667,"Sectional"),AK4667="3",CONCATENATE(C4667,COUNTIF($C$1:C4667,C4667)))</f>
        <v>Julia McBride9</v>
      </c>
      <c r="E4667" s="66">
        <v>45177.5</v>
      </c>
      <c r="F4667" t="s">
        <v>2597</v>
      </c>
      <c r="G4667" s="46">
        <v>30</v>
      </c>
      <c r="H4667" s="46">
        <v>50</v>
      </c>
      <c r="I4667" s="46">
        <v>10</v>
      </c>
      <c r="J4667" t="s">
        <v>155</v>
      </c>
      <c r="K4667" t="s">
        <v>90</v>
      </c>
      <c r="L4667" s="46">
        <v>2770</v>
      </c>
      <c r="M4667" s="46">
        <v>36</v>
      </c>
      <c r="N4667" s="46">
        <v>34.9</v>
      </c>
      <c r="O4667" s="46">
        <v>120</v>
      </c>
      <c r="P4667" s="46">
        <f t="shared" si="533"/>
        <v>1</v>
      </c>
      <c r="R4667" s="67" t="s">
        <v>3113</v>
      </c>
      <c r="S4667" s="67">
        <f>COUNTIF(Y$2:$Y$100,R4667)</f>
        <v>0</v>
      </c>
      <c r="V4667" s="67">
        <f t="shared" si="534"/>
        <v>0</v>
      </c>
      <c r="X4667"/>
      <c r="Y4667" s="67" t="str">
        <f t="shared" si="538"/>
        <v xml:space="preserve"> </v>
      </c>
      <c r="AB4667" t="s">
        <v>90</v>
      </c>
      <c r="AC4667" s="46">
        <v>2770</v>
      </c>
      <c r="AD4667" s="46">
        <v>36</v>
      </c>
      <c r="AE4667" s="46">
        <v>34.9</v>
      </c>
      <c r="AF4667" s="46">
        <v>120</v>
      </c>
      <c r="AH4667" s="70" t="str">
        <f t="shared" si="535"/>
        <v/>
      </c>
      <c r="AI4667" s="70" t="str">
        <f t="shared" si="536"/>
        <v/>
      </c>
      <c r="AJ4667" s="70" t="str">
        <f t="shared" si="537"/>
        <v>X</v>
      </c>
      <c r="AK4667" s="70" t="str" cm="1">
        <f t="array" ref="AK4667">_xlfn.IFS(AH4667&lt;&gt;"","1",AI4667&lt;&gt;"","2",AJ4667&lt;&gt;"","3")</f>
        <v>3</v>
      </c>
    </row>
    <row r="4668" spans="1:37" x14ac:dyDescent="0.25">
      <c r="A4668" t="s">
        <v>932</v>
      </c>
      <c r="B4668" t="s">
        <v>570</v>
      </c>
      <c r="C4668" s="67" t="str">
        <f t="shared" si="532"/>
        <v>Sydney Kranig</v>
      </c>
      <c r="D4668" s="71" t="str" cm="1">
        <f t="array" ref="D4668">_xlfn.IFS(AK4668="1",CONCATENATE(C4668,"Regional"),AK4668="2",CONCATENATE(C4668,"Sectional"),AK4668="3",CONCATENATE(C4668,COUNTIF($C$1:C4668,C4668)))</f>
        <v>Sydney Kranig9</v>
      </c>
      <c r="E4668" s="66">
        <v>45177.5</v>
      </c>
      <c r="F4668" t="s">
        <v>2597</v>
      </c>
      <c r="G4668" s="46">
        <v>30</v>
      </c>
      <c r="H4668" s="46">
        <v>50</v>
      </c>
      <c r="I4668" s="46">
        <v>10</v>
      </c>
      <c r="J4668" t="s">
        <v>155</v>
      </c>
      <c r="K4668" t="s">
        <v>90</v>
      </c>
      <c r="L4668" s="46">
        <v>2770</v>
      </c>
      <c r="M4668" s="46">
        <v>36</v>
      </c>
      <c r="N4668" s="46">
        <v>34.9</v>
      </c>
      <c r="O4668" s="46">
        <v>120</v>
      </c>
      <c r="P4668" s="46">
        <f t="shared" si="533"/>
        <v>1</v>
      </c>
      <c r="R4668" s="67" t="s">
        <v>3114</v>
      </c>
      <c r="S4668" s="67">
        <f>COUNTIF(Y$2:$Y$100,R4668)</f>
        <v>0</v>
      </c>
      <c r="V4668" s="67">
        <f t="shared" si="534"/>
        <v>0</v>
      </c>
      <c r="X4668"/>
      <c r="Y4668" s="67" t="str">
        <f t="shared" si="538"/>
        <v xml:space="preserve"> </v>
      </c>
      <c r="AB4668" t="s">
        <v>90</v>
      </c>
      <c r="AC4668" s="46">
        <v>2770</v>
      </c>
      <c r="AD4668" s="46">
        <v>36</v>
      </c>
      <c r="AE4668" s="46">
        <v>34.9</v>
      </c>
      <c r="AF4668" s="46">
        <v>120</v>
      </c>
      <c r="AH4668" s="70" t="str">
        <f t="shared" si="535"/>
        <v/>
      </c>
      <c r="AI4668" s="70" t="str">
        <f t="shared" si="536"/>
        <v/>
      </c>
      <c r="AJ4668" s="70" t="str">
        <f t="shared" si="537"/>
        <v>X</v>
      </c>
      <c r="AK4668" s="70" t="str" cm="1">
        <f t="array" ref="AK4668">_xlfn.IFS(AH4668&lt;&gt;"","1",AI4668&lt;&gt;"","2",AJ4668&lt;&gt;"","3")</f>
        <v>3</v>
      </c>
    </row>
    <row r="4669" spans="1:37" x14ac:dyDescent="0.25">
      <c r="A4669" t="s">
        <v>1692</v>
      </c>
      <c r="B4669" t="s">
        <v>535</v>
      </c>
      <c r="C4669" s="67" t="str">
        <f t="shared" si="532"/>
        <v>Rachel Ewers</v>
      </c>
      <c r="D4669" s="71" t="str" cm="1">
        <f t="array" ref="D4669">_xlfn.IFS(AK4669="1",CONCATENATE(C4669,"Regional"),AK4669="2",CONCATENATE(C4669,"Sectional"),AK4669="3",CONCATENATE(C4669,COUNTIF($C$1:C4669,C4669)))</f>
        <v>Rachel Ewers10</v>
      </c>
      <c r="E4669" s="66">
        <v>45177.5</v>
      </c>
      <c r="F4669" t="s">
        <v>2597</v>
      </c>
      <c r="G4669" s="46">
        <v>30</v>
      </c>
      <c r="H4669" s="46">
        <v>52</v>
      </c>
      <c r="I4669" s="46">
        <v>12</v>
      </c>
      <c r="J4669" t="s">
        <v>155</v>
      </c>
      <c r="K4669" t="s">
        <v>90</v>
      </c>
      <c r="L4669" s="46">
        <v>2770</v>
      </c>
      <c r="M4669" s="46">
        <v>36</v>
      </c>
      <c r="N4669" s="46">
        <v>34.9</v>
      </c>
      <c r="O4669" s="46">
        <v>120</v>
      </c>
      <c r="P4669" s="46">
        <f t="shared" si="533"/>
        <v>1</v>
      </c>
      <c r="R4669" s="67" t="s">
        <v>2950</v>
      </c>
      <c r="S4669" s="67">
        <f>COUNTIF(Y$2:$Y$100,R4669)</f>
        <v>0</v>
      </c>
      <c r="V4669" s="67">
        <f t="shared" si="534"/>
        <v>0</v>
      </c>
      <c r="X4669"/>
      <c r="Y4669" s="67" t="str">
        <f t="shared" si="538"/>
        <v xml:space="preserve"> </v>
      </c>
      <c r="AB4669" t="s">
        <v>90</v>
      </c>
      <c r="AC4669" s="46">
        <v>2770</v>
      </c>
      <c r="AD4669" s="46">
        <v>36</v>
      </c>
      <c r="AE4669" s="46">
        <v>34.9</v>
      </c>
      <c r="AF4669" s="46">
        <v>120</v>
      </c>
      <c r="AH4669" s="70" t="str">
        <f t="shared" si="535"/>
        <v/>
      </c>
      <c r="AI4669" s="70" t="str">
        <f t="shared" si="536"/>
        <v/>
      </c>
      <c r="AJ4669" s="70" t="str">
        <f t="shared" si="537"/>
        <v>X</v>
      </c>
      <c r="AK4669" s="70" t="str" cm="1">
        <f t="array" ref="AK4669">_xlfn.IFS(AH4669&lt;&gt;"","1",AI4669&lt;&gt;"","2",AJ4669&lt;&gt;"","3")</f>
        <v>3</v>
      </c>
    </row>
    <row r="4670" spans="1:37" x14ac:dyDescent="0.25">
      <c r="A4670" t="s">
        <v>1016</v>
      </c>
      <c r="B4670" t="s">
        <v>492</v>
      </c>
      <c r="C4670" s="67" t="str">
        <f t="shared" si="532"/>
        <v>Anna Strasser</v>
      </c>
      <c r="D4670" s="71" t="str" cm="1">
        <f t="array" ref="D4670">_xlfn.IFS(AK4670="1",CONCATENATE(C4670,"Regional"),AK4670="2",CONCATENATE(C4670,"Sectional"),AK4670="3",CONCATENATE(C4670,COUNTIF($C$1:C4670,C4670)))</f>
        <v>Anna Strasser6</v>
      </c>
      <c r="E4670" s="66">
        <v>45177.5</v>
      </c>
      <c r="F4670" t="s">
        <v>2597</v>
      </c>
      <c r="G4670" s="46">
        <v>30</v>
      </c>
      <c r="H4670" s="46">
        <v>52</v>
      </c>
      <c r="I4670" s="46">
        <v>12</v>
      </c>
      <c r="J4670" t="s">
        <v>155</v>
      </c>
      <c r="K4670" t="s">
        <v>90</v>
      </c>
      <c r="L4670" s="46">
        <v>2770</v>
      </c>
      <c r="M4670" s="46">
        <v>36</v>
      </c>
      <c r="N4670" s="46">
        <v>34.9</v>
      </c>
      <c r="O4670" s="46">
        <v>120</v>
      </c>
      <c r="P4670" s="46">
        <f t="shared" si="533"/>
        <v>1</v>
      </c>
      <c r="R4670" s="67" t="s">
        <v>1516</v>
      </c>
      <c r="S4670" s="67">
        <f>COUNTIF(Y$2:$Y$100,R4670)</f>
        <v>0</v>
      </c>
      <c r="V4670" s="67">
        <f t="shared" si="534"/>
        <v>0</v>
      </c>
      <c r="X4670"/>
      <c r="Y4670" s="67" t="str">
        <f t="shared" si="538"/>
        <v xml:space="preserve"> </v>
      </c>
      <c r="AB4670" t="s">
        <v>90</v>
      </c>
      <c r="AC4670" s="46">
        <v>2770</v>
      </c>
      <c r="AD4670" s="46">
        <v>36</v>
      </c>
      <c r="AE4670" s="46">
        <v>34.9</v>
      </c>
      <c r="AF4670" s="46">
        <v>120</v>
      </c>
      <c r="AH4670" s="70" t="str">
        <f t="shared" si="535"/>
        <v/>
      </c>
      <c r="AI4670" s="70" t="str">
        <f t="shared" si="536"/>
        <v/>
      </c>
      <c r="AJ4670" s="70" t="str">
        <f t="shared" si="537"/>
        <v>X</v>
      </c>
      <c r="AK4670" s="70" t="str" cm="1">
        <f t="array" ref="AK4670">_xlfn.IFS(AH4670&lt;&gt;"","1",AI4670&lt;&gt;"","2",AJ4670&lt;&gt;"","3")</f>
        <v>3</v>
      </c>
    </row>
    <row r="4671" spans="1:37" x14ac:dyDescent="0.25">
      <c r="A4671" t="s">
        <v>1932</v>
      </c>
      <c r="B4671" t="s">
        <v>2711</v>
      </c>
      <c r="C4671" s="67" t="str">
        <f t="shared" si="532"/>
        <v>Rylee Fritz</v>
      </c>
      <c r="D4671" s="71" t="str" cm="1">
        <f t="array" ref="D4671">_xlfn.IFS(AK4671="1",CONCATENATE(C4671,"Regional"),AK4671="2",CONCATENATE(C4671,"Sectional"),AK4671="3",CONCATENATE(C4671,COUNTIF($C$1:C4671,C4671)))</f>
        <v>Rylee Fritz10</v>
      </c>
      <c r="E4671" s="66">
        <v>45177.5</v>
      </c>
      <c r="F4671" t="s">
        <v>2597</v>
      </c>
      <c r="G4671" s="46">
        <v>30</v>
      </c>
      <c r="H4671" s="46">
        <v>53</v>
      </c>
      <c r="I4671" s="46">
        <v>14</v>
      </c>
      <c r="J4671" t="s">
        <v>155</v>
      </c>
      <c r="K4671" t="s">
        <v>90</v>
      </c>
      <c r="L4671" s="46">
        <v>2770</v>
      </c>
      <c r="M4671" s="46">
        <v>36</v>
      </c>
      <c r="N4671" s="46">
        <v>34.9</v>
      </c>
      <c r="O4671" s="46">
        <v>120</v>
      </c>
      <c r="P4671" s="46">
        <f t="shared" si="533"/>
        <v>1</v>
      </c>
      <c r="R4671" s="67" t="s">
        <v>2947</v>
      </c>
      <c r="S4671" s="67">
        <f>COUNTIF(Y$2:$Y$100,R4671)</f>
        <v>0</v>
      </c>
      <c r="V4671" s="67">
        <f t="shared" si="534"/>
        <v>0</v>
      </c>
      <c r="X4671"/>
      <c r="Y4671" s="67" t="str">
        <f t="shared" si="538"/>
        <v xml:space="preserve"> </v>
      </c>
      <c r="AB4671" t="s">
        <v>90</v>
      </c>
      <c r="AC4671" s="46">
        <v>2770</v>
      </c>
      <c r="AD4671" s="46">
        <v>36</v>
      </c>
      <c r="AE4671" s="46">
        <v>34.9</v>
      </c>
      <c r="AF4671" s="46">
        <v>120</v>
      </c>
      <c r="AH4671" s="70" t="str">
        <f t="shared" si="535"/>
        <v/>
      </c>
      <c r="AI4671" s="70" t="str">
        <f t="shared" si="536"/>
        <v/>
      </c>
      <c r="AJ4671" s="70" t="str">
        <f t="shared" si="537"/>
        <v>X</v>
      </c>
      <c r="AK4671" s="70" t="str" cm="1">
        <f t="array" ref="AK4671">_xlfn.IFS(AH4671&lt;&gt;"","1",AI4671&lt;&gt;"","2",AJ4671&lt;&gt;"","3")</f>
        <v>3</v>
      </c>
    </row>
    <row r="4672" spans="1:37" x14ac:dyDescent="0.25">
      <c r="A4672" t="s">
        <v>2109</v>
      </c>
      <c r="B4672" t="s">
        <v>2110</v>
      </c>
      <c r="C4672" s="67" t="str">
        <f t="shared" si="532"/>
        <v>Becka Mohr</v>
      </c>
      <c r="D4672" s="71" t="str" cm="1">
        <f t="array" ref="D4672">_xlfn.IFS(AK4672="1",CONCATENATE(C4672,"Regional"),AK4672="2",CONCATENATE(C4672,"Sectional"),AK4672="3",CONCATENATE(C4672,COUNTIF($C$1:C4672,C4672)))</f>
        <v>Becka Mohr9</v>
      </c>
      <c r="E4672" s="66">
        <v>45177.5</v>
      </c>
      <c r="F4672" t="s">
        <v>2597</v>
      </c>
      <c r="G4672" s="46">
        <v>30</v>
      </c>
      <c r="H4672" s="46">
        <v>53</v>
      </c>
      <c r="I4672" s="46">
        <v>14</v>
      </c>
      <c r="J4672" t="s">
        <v>155</v>
      </c>
      <c r="K4672" t="s">
        <v>90</v>
      </c>
      <c r="L4672" s="46">
        <v>2770</v>
      </c>
      <c r="M4672" s="46">
        <v>36</v>
      </c>
      <c r="N4672" s="46">
        <v>34.9</v>
      </c>
      <c r="O4672" s="46">
        <v>120</v>
      </c>
      <c r="P4672" s="46">
        <f t="shared" si="533"/>
        <v>1</v>
      </c>
      <c r="R4672" s="67" t="s">
        <v>3134</v>
      </c>
      <c r="S4672" s="67">
        <f>COUNTIF(Y$2:$Y$100,R4672)</f>
        <v>0</v>
      </c>
      <c r="V4672" s="67">
        <f t="shared" si="534"/>
        <v>0</v>
      </c>
      <c r="X4672"/>
      <c r="Y4672" s="67" t="str">
        <f t="shared" si="538"/>
        <v xml:space="preserve"> </v>
      </c>
      <c r="AB4672" t="s">
        <v>90</v>
      </c>
      <c r="AC4672" s="46">
        <v>2770</v>
      </c>
      <c r="AD4672" s="46">
        <v>36</v>
      </c>
      <c r="AE4672" s="46">
        <v>34.9</v>
      </c>
      <c r="AF4672" s="46">
        <v>120</v>
      </c>
      <c r="AH4672" s="70" t="str">
        <f t="shared" si="535"/>
        <v/>
      </c>
      <c r="AI4672" s="70" t="str">
        <f t="shared" si="536"/>
        <v/>
      </c>
      <c r="AJ4672" s="70" t="str">
        <f t="shared" si="537"/>
        <v>X</v>
      </c>
      <c r="AK4672" s="70" t="str" cm="1">
        <f t="array" ref="AK4672">_xlfn.IFS(AH4672&lt;&gt;"","1",AI4672&lt;&gt;"","2",AJ4672&lt;&gt;"","3")</f>
        <v>3</v>
      </c>
    </row>
    <row r="4673" spans="1:37" x14ac:dyDescent="0.25">
      <c r="A4673" t="s">
        <v>1729</v>
      </c>
      <c r="B4673" t="s">
        <v>353</v>
      </c>
      <c r="C4673" s="67" t="str">
        <f t="shared" si="532"/>
        <v>Olivia Konrardy-Buchal</v>
      </c>
      <c r="D4673" s="71" t="str" cm="1">
        <f t="array" ref="D4673">_xlfn.IFS(AK4673="1",CONCATENATE(C4673,"Regional"),AK4673="2",CONCATENATE(C4673,"Sectional"),AK4673="3",CONCATENATE(C4673,COUNTIF($C$1:C4673,C4673)))</f>
        <v>Olivia Konrardy-Buchal10</v>
      </c>
      <c r="E4673" s="66">
        <v>45177.5</v>
      </c>
      <c r="F4673" t="s">
        <v>2597</v>
      </c>
      <c r="G4673" s="46">
        <v>30</v>
      </c>
      <c r="H4673" s="46">
        <v>53</v>
      </c>
      <c r="I4673" s="46">
        <v>14</v>
      </c>
      <c r="J4673" t="s">
        <v>155</v>
      </c>
      <c r="K4673" t="s">
        <v>90</v>
      </c>
      <c r="L4673" s="46">
        <v>2770</v>
      </c>
      <c r="M4673" s="46">
        <v>36</v>
      </c>
      <c r="N4673" s="46">
        <v>34.9</v>
      </c>
      <c r="O4673" s="46">
        <v>120</v>
      </c>
      <c r="P4673" s="46">
        <f t="shared" si="533"/>
        <v>1</v>
      </c>
      <c r="R4673" s="67" t="s">
        <v>3518</v>
      </c>
      <c r="S4673" s="67">
        <f>COUNTIF(Y$2:$Y$100,R4673)</f>
        <v>0</v>
      </c>
      <c r="V4673" s="67">
        <f t="shared" si="534"/>
        <v>0</v>
      </c>
      <c r="X4673"/>
      <c r="Y4673" s="67" t="str">
        <f t="shared" si="538"/>
        <v xml:space="preserve"> </v>
      </c>
      <c r="AB4673" t="s">
        <v>90</v>
      </c>
      <c r="AC4673" s="46">
        <v>2770</v>
      </c>
      <c r="AD4673" s="46">
        <v>36</v>
      </c>
      <c r="AE4673" s="46">
        <v>34.9</v>
      </c>
      <c r="AF4673" s="46">
        <v>120</v>
      </c>
      <c r="AH4673" s="70" t="str">
        <f t="shared" si="535"/>
        <v/>
      </c>
      <c r="AI4673" s="70" t="str">
        <f t="shared" si="536"/>
        <v/>
      </c>
      <c r="AJ4673" s="70" t="str">
        <f t="shared" si="537"/>
        <v>X</v>
      </c>
      <c r="AK4673" s="70" t="str" cm="1">
        <f t="array" ref="AK4673">_xlfn.IFS(AH4673&lt;&gt;"","1",AI4673&lt;&gt;"","2",AJ4673&lt;&gt;"","3")</f>
        <v>3</v>
      </c>
    </row>
    <row r="4674" spans="1:37" x14ac:dyDescent="0.25">
      <c r="A4674" t="s">
        <v>2128</v>
      </c>
      <c r="B4674" t="s">
        <v>2129</v>
      </c>
      <c r="C4674" s="67" t="str">
        <f t="shared" ref="C4674:C4737" si="539">CONCATENATE(B4674," ",A4674)</f>
        <v>Gabriella Stratman</v>
      </c>
      <c r="D4674" s="71" t="str" cm="1">
        <f t="array" ref="D4674">_xlfn.IFS(AK4674="1",CONCATENATE(C4674,"Regional"),AK4674="2",CONCATENATE(C4674,"Sectional"),AK4674="3",CONCATENATE(C4674,COUNTIF($C$1:C4674,C4674)))</f>
        <v>Gabriella Stratman8</v>
      </c>
      <c r="E4674" s="66">
        <v>45177.5</v>
      </c>
      <c r="F4674" t="s">
        <v>2597</v>
      </c>
      <c r="G4674" s="46">
        <v>30</v>
      </c>
      <c r="H4674" s="46">
        <v>54</v>
      </c>
      <c r="I4674" s="46">
        <v>17</v>
      </c>
      <c r="J4674" t="s">
        <v>155</v>
      </c>
      <c r="K4674" t="s">
        <v>90</v>
      </c>
      <c r="L4674" s="46">
        <v>2770</v>
      </c>
      <c r="M4674" s="46">
        <v>36</v>
      </c>
      <c r="N4674" s="46">
        <v>34.9</v>
      </c>
      <c r="O4674" s="46">
        <v>120</v>
      </c>
      <c r="P4674" s="46">
        <f t="shared" ref="P4674:P4737" si="540">IF(L4674&gt;4000,2,1)</f>
        <v>1</v>
      </c>
      <c r="R4674" s="67" t="s">
        <v>3155</v>
      </c>
      <c r="S4674" s="67">
        <f>COUNTIF(Y$2:$Y$100,R4674)</f>
        <v>0</v>
      </c>
      <c r="V4674" s="67">
        <f t="shared" ref="V4674:V4737" si="541">COUNTIF(R4674:R7297,Y4674)</f>
        <v>0</v>
      </c>
      <c r="X4674"/>
      <c r="Y4674" s="67" t="str">
        <f t="shared" si="538"/>
        <v xml:space="preserve"> </v>
      </c>
      <c r="AB4674" t="s">
        <v>90</v>
      </c>
      <c r="AC4674" s="46">
        <v>2770</v>
      </c>
      <c r="AD4674" s="46">
        <v>36</v>
      </c>
      <c r="AE4674" s="46">
        <v>34.9</v>
      </c>
      <c r="AF4674" s="46">
        <v>120</v>
      </c>
      <c r="AH4674" s="70" t="str">
        <f t="shared" ref="AH4674:AH4737" si="542">IF(ISNUMBER(SEARCH("regional",$F4674)),$F4674,"")</f>
        <v/>
      </c>
      <c r="AI4674" s="70" t="str">
        <f t="shared" ref="AI4674:AI4737" si="543">IF(ISNUMBER(SEARCH("sectional",$F4674)),$F4674,"")</f>
        <v/>
      </c>
      <c r="AJ4674" s="70" t="str">
        <f t="shared" ref="AJ4674:AJ4737" si="544">IF(AND(AH4674="",AI4674=""),"X","")</f>
        <v>X</v>
      </c>
      <c r="AK4674" s="70" t="str" cm="1">
        <f t="array" ref="AK4674">_xlfn.IFS(AH4674&lt;&gt;"","1",AI4674&lt;&gt;"","2",AJ4674&lt;&gt;"","3")</f>
        <v>3</v>
      </c>
    </row>
    <row r="4675" spans="1:37" x14ac:dyDescent="0.25">
      <c r="A4675" t="s">
        <v>374</v>
      </c>
      <c r="B4675" t="s">
        <v>934</v>
      </c>
      <c r="C4675" s="67" t="str">
        <f t="shared" si="539"/>
        <v>Elena Wagner</v>
      </c>
      <c r="D4675" s="71" t="str" cm="1">
        <f t="array" ref="D4675">_xlfn.IFS(AK4675="1",CONCATENATE(C4675,"Regional"),AK4675="2",CONCATENATE(C4675,"Sectional"),AK4675="3",CONCATENATE(C4675,COUNTIF($C$1:C4675,C4675)))</f>
        <v>Elena Wagner10</v>
      </c>
      <c r="E4675" s="66">
        <v>45177.5</v>
      </c>
      <c r="F4675" t="s">
        <v>2597</v>
      </c>
      <c r="G4675" s="46">
        <v>30</v>
      </c>
      <c r="H4675" s="46">
        <v>57</v>
      </c>
      <c r="I4675" s="46">
        <v>18</v>
      </c>
      <c r="J4675" t="s">
        <v>155</v>
      </c>
      <c r="K4675" t="s">
        <v>90</v>
      </c>
      <c r="L4675" s="46">
        <v>2770</v>
      </c>
      <c r="M4675" s="46">
        <v>36</v>
      </c>
      <c r="N4675" s="46">
        <v>34.9</v>
      </c>
      <c r="O4675" s="46">
        <v>120</v>
      </c>
      <c r="P4675" s="46">
        <f t="shared" si="540"/>
        <v>1</v>
      </c>
      <c r="R4675" s="67" t="s">
        <v>1459</v>
      </c>
      <c r="S4675" s="67">
        <f>COUNTIF(Y$2:$Y$100,R4675)</f>
        <v>0</v>
      </c>
      <c r="V4675" s="67">
        <f t="shared" si="541"/>
        <v>0</v>
      </c>
      <c r="X4675"/>
      <c r="Y4675" s="67" t="str">
        <f t="shared" si="538"/>
        <v xml:space="preserve"> </v>
      </c>
      <c r="AB4675" t="s">
        <v>90</v>
      </c>
      <c r="AC4675" s="46">
        <v>2770</v>
      </c>
      <c r="AD4675" s="46">
        <v>36</v>
      </c>
      <c r="AE4675" s="46">
        <v>34.9</v>
      </c>
      <c r="AF4675" s="46">
        <v>120</v>
      </c>
      <c r="AH4675" s="70" t="str">
        <f t="shared" si="542"/>
        <v/>
      </c>
      <c r="AI4675" s="70" t="str">
        <f t="shared" si="543"/>
        <v/>
      </c>
      <c r="AJ4675" s="70" t="str">
        <f t="shared" si="544"/>
        <v>X</v>
      </c>
      <c r="AK4675" s="70" t="str" cm="1">
        <f t="array" ref="AK4675">_xlfn.IFS(AH4675&lt;&gt;"","1",AI4675&lt;&gt;"","2",AJ4675&lt;&gt;"","3")</f>
        <v>3</v>
      </c>
    </row>
    <row r="4676" spans="1:37" x14ac:dyDescent="0.25">
      <c r="A4676" t="s">
        <v>321</v>
      </c>
      <c r="B4676" t="s">
        <v>257</v>
      </c>
      <c r="C4676" s="67" t="str">
        <f t="shared" si="539"/>
        <v>Teagan Nelson</v>
      </c>
      <c r="D4676" s="71" t="str" cm="1">
        <f t="array" ref="D4676">_xlfn.IFS(AK4676="1",CONCATENATE(C4676,"Regional"),AK4676="2",CONCATENATE(C4676,"Sectional"),AK4676="3",CONCATENATE(C4676,COUNTIF($C$1:C4676,C4676)))</f>
        <v>Teagan Nelson9</v>
      </c>
      <c r="E4676" s="66">
        <v>45177.5</v>
      </c>
      <c r="F4676" t="s">
        <v>2597</v>
      </c>
      <c r="G4676" s="46">
        <v>30</v>
      </c>
      <c r="H4676" s="46">
        <v>57</v>
      </c>
      <c r="I4676" s="46">
        <v>18</v>
      </c>
      <c r="J4676" t="s">
        <v>155</v>
      </c>
      <c r="K4676" t="s">
        <v>90</v>
      </c>
      <c r="L4676" s="46">
        <v>2770</v>
      </c>
      <c r="M4676" s="46">
        <v>36</v>
      </c>
      <c r="N4676" s="46">
        <v>34.9</v>
      </c>
      <c r="O4676" s="46">
        <v>120</v>
      </c>
      <c r="P4676" s="46">
        <f t="shared" si="540"/>
        <v>1</v>
      </c>
      <c r="R4676" s="67" t="s">
        <v>3266</v>
      </c>
      <c r="S4676" s="67">
        <f>COUNTIF(Y$2:$Y$100,R4676)</f>
        <v>0</v>
      </c>
      <c r="V4676" s="67">
        <f t="shared" si="541"/>
        <v>0</v>
      </c>
      <c r="X4676"/>
      <c r="Y4676" s="67" t="str">
        <f t="shared" si="538"/>
        <v xml:space="preserve"> </v>
      </c>
      <c r="AB4676" t="s">
        <v>90</v>
      </c>
      <c r="AC4676" s="46">
        <v>2770</v>
      </c>
      <c r="AD4676" s="46">
        <v>36</v>
      </c>
      <c r="AE4676" s="46">
        <v>34.9</v>
      </c>
      <c r="AF4676" s="46">
        <v>120</v>
      </c>
      <c r="AH4676" s="70" t="str">
        <f t="shared" si="542"/>
        <v/>
      </c>
      <c r="AI4676" s="70" t="str">
        <f t="shared" si="543"/>
        <v/>
      </c>
      <c r="AJ4676" s="70" t="str">
        <f t="shared" si="544"/>
        <v>X</v>
      </c>
      <c r="AK4676" s="70" t="str" cm="1">
        <f t="array" ref="AK4676">_xlfn.IFS(AH4676&lt;&gt;"","1",AI4676&lt;&gt;"","2",AJ4676&lt;&gt;"","3")</f>
        <v>3</v>
      </c>
    </row>
    <row r="4677" spans="1:37" x14ac:dyDescent="0.25">
      <c r="A4677" t="s">
        <v>3401</v>
      </c>
      <c r="B4677" t="s">
        <v>270</v>
      </c>
      <c r="C4677" s="67" t="str">
        <f t="shared" si="539"/>
        <v>Natalie Tevis</v>
      </c>
      <c r="D4677" s="71" t="str" cm="1">
        <f t="array" ref="D4677">_xlfn.IFS(AK4677="1",CONCATENATE(C4677,"Regional"),AK4677="2",CONCATENATE(C4677,"Sectional"),AK4677="3",CONCATENATE(C4677,COUNTIF($C$1:C4677,C4677)))</f>
        <v>Natalie Tevis9</v>
      </c>
      <c r="E4677" s="66">
        <v>45177.5</v>
      </c>
      <c r="F4677" t="s">
        <v>2597</v>
      </c>
      <c r="G4677" s="46">
        <v>30</v>
      </c>
      <c r="H4677" s="46">
        <v>57</v>
      </c>
      <c r="I4677" s="46">
        <v>18</v>
      </c>
      <c r="J4677" t="s">
        <v>155</v>
      </c>
      <c r="K4677" t="s">
        <v>90</v>
      </c>
      <c r="L4677" s="46">
        <v>2770</v>
      </c>
      <c r="M4677" s="46">
        <v>36</v>
      </c>
      <c r="N4677" s="46">
        <v>34.9</v>
      </c>
      <c r="O4677" s="46">
        <v>120</v>
      </c>
      <c r="P4677" s="46">
        <f t="shared" si="540"/>
        <v>1</v>
      </c>
      <c r="R4677" s="67" t="s">
        <v>3539</v>
      </c>
      <c r="S4677" s="67">
        <f>COUNTIF(Y$2:$Y$100,R4677)</f>
        <v>0</v>
      </c>
      <c r="V4677" s="67">
        <f t="shared" si="541"/>
        <v>0</v>
      </c>
      <c r="X4677"/>
      <c r="Y4677" s="67" t="str">
        <f t="shared" si="538"/>
        <v xml:space="preserve"> </v>
      </c>
      <c r="AB4677" t="s">
        <v>90</v>
      </c>
      <c r="AC4677" s="46">
        <v>2770</v>
      </c>
      <c r="AD4677" s="46">
        <v>36</v>
      </c>
      <c r="AE4677" s="46">
        <v>34.9</v>
      </c>
      <c r="AF4677" s="46">
        <v>120</v>
      </c>
      <c r="AH4677" s="70" t="str">
        <f t="shared" si="542"/>
        <v/>
      </c>
      <c r="AI4677" s="70" t="str">
        <f t="shared" si="543"/>
        <v/>
      </c>
      <c r="AJ4677" s="70" t="str">
        <f t="shared" si="544"/>
        <v>X</v>
      </c>
      <c r="AK4677" s="70" t="str" cm="1">
        <f t="array" ref="AK4677">_xlfn.IFS(AH4677&lt;&gt;"","1",AI4677&lt;&gt;"","2",AJ4677&lt;&gt;"","3")</f>
        <v>3</v>
      </c>
    </row>
    <row r="4678" spans="1:37" x14ac:dyDescent="0.25">
      <c r="A4678" t="s">
        <v>1716</v>
      </c>
      <c r="B4678" t="s">
        <v>1094</v>
      </c>
      <c r="C4678" s="67" t="str">
        <f t="shared" si="539"/>
        <v>Rickie Tillotson</v>
      </c>
      <c r="D4678" s="71" t="str" cm="1">
        <f t="array" ref="D4678">_xlfn.IFS(AK4678="1",CONCATENATE(C4678,"Regional"),AK4678="2",CONCATENATE(C4678,"Sectional"),AK4678="3",CONCATENATE(C4678,COUNTIF($C$1:C4678,C4678)))</f>
        <v>Rickie Tillotson5</v>
      </c>
      <c r="E4678" s="66">
        <v>45177.5</v>
      </c>
      <c r="F4678" t="s">
        <v>2597</v>
      </c>
      <c r="G4678" s="46">
        <v>30</v>
      </c>
      <c r="H4678" s="46">
        <v>59</v>
      </c>
      <c r="I4678" s="46">
        <v>21</v>
      </c>
      <c r="J4678" t="s">
        <v>155</v>
      </c>
      <c r="K4678" t="s">
        <v>90</v>
      </c>
      <c r="L4678" s="46">
        <v>2770</v>
      </c>
      <c r="M4678" s="46">
        <v>36</v>
      </c>
      <c r="N4678" s="46">
        <v>34.9</v>
      </c>
      <c r="O4678" s="46">
        <v>120</v>
      </c>
      <c r="P4678" s="46">
        <f t="shared" si="540"/>
        <v>1</v>
      </c>
      <c r="R4678" s="67" t="s">
        <v>3520</v>
      </c>
      <c r="S4678" s="67">
        <f>COUNTIF(Y$2:$Y$100,R4678)</f>
        <v>0</v>
      </c>
      <c r="V4678" s="67">
        <f t="shared" si="541"/>
        <v>0</v>
      </c>
      <c r="X4678"/>
      <c r="Y4678" s="67" t="str">
        <f t="shared" si="538"/>
        <v xml:space="preserve"> </v>
      </c>
      <c r="AB4678" t="s">
        <v>90</v>
      </c>
      <c r="AC4678" s="46">
        <v>2770</v>
      </c>
      <c r="AD4678" s="46">
        <v>36</v>
      </c>
      <c r="AE4678" s="46">
        <v>34.9</v>
      </c>
      <c r="AF4678" s="46">
        <v>120</v>
      </c>
      <c r="AH4678" s="70" t="str">
        <f t="shared" si="542"/>
        <v/>
      </c>
      <c r="AI4678" s="70" t="str">
        <f t="shared" si="543"/>
        <v/>
      </c>
      <c r="AJ4678" s="70" t="str">
        <f t="shared" si="544"/>
        <v>X</v>
      </c>
      <c r="AK4678" s="70" t="str" cm="1">
        <f t="array" ref="AK4678">_xlfn.IFS(AH4678&lt;&gt;"","1",AI4678&lt;&gt;"","2",AJ4678&lt;&gt;"","3")</f>
        <v>3</v>
      </c>
    </row>
    <row r="4679" spans="1:37" x14ac:dyDescent="0.25">
      <c r="A4679" t="s">
        <v>2111</v>
      </c>
      <c r="B4679" t="s">
        <v>1669</v>
      </c>
      <c r="C4679" s="67" t="str">
        <f t="shared" si="539"/>
        <v>Makayla Blount</v>
      </c>
      <c r="D4679" s="71" t="str" cm="1">
        <f t="array" ref="D4679">_xlfn.IFS(AK4679="1",CONCATENATE(C4679,"Regional"),AK4679="2",CONCATENATE(C4679,"Sectional"),AK4679="3",CONCATENATE(C4679,COUNTIF($C$1:C4679,C4679)))</f>
        <v>Makayla Blount5</v>
      </c>
      <c r="E4679" s="66">
        <v>45177.5</v>
      </c>
      <c r="F4679" t="s">
        <v>2597</v>
      </c>
      <c r="G4679" s="46">
        <v>30</v>
      </c>
      <c r="H4679" s="46">
        <v>59</v>
      </c>
      <c r="I4679" s="46">
        <v>21</v>
      </c>
      <c r="J4679" t="s">
        <v>155</v>
      </c>
      <c r="K4679" t="s">
        <v>90</v>
      </c>
      <c r="L4679" s="46">
        <v>2770</v>
      </c>
      <c r="M4679" s="46">
        <v>36</v>
      </c>
      <c r="N4679" s="46">
        <v>34.9</v>
      </c>
      <c r="O4679" s="46">
        <v>120</v>
      </c>
      <c r="P4679" s="46">
        <f t="shared" si="540"/>
        <v>1</v>
      </c>
      <c r="R4679" s="67" t="s">
        <v>3135</v>
      </c>
      <c r="S4679" s="67">
        <f>COUNTIF(Y$2:$Y$100,R4679)</f>
        <v>0</v>
      </c>
      <c r="V4679" s="67">
        <f t="shared" si="541"/>
        <v>0</v>
      </c>
      <c r="X4679"/>
      <c r="Y4679" s="67" t="str">
        <f t="shared" si="538"/>
        <v xml:space="preserve"> </v>
      </c>
      <c r="AB4679" t="s">
        <v>90</v>
      </c>
      <c r="AC4679" s="46">
        <v>2770</v>
      </c>
      <c r="AD4679" s="46">
        <v>36</v>
      </c>
      <c r="AE4679" s="46">
        <v>34.9</v>
      </c>
      <c r="AF4679" s="46">
        <v>120</v>
      </c>
      <c r="AH4679" s="70" t="str">
        <f t="shared" si="542"/>
        <v/>
      </c>
      <c r="AI4679" s="70" t="str">
        <f t="shared" si="543"/>
        <v/>
      </c>
      <c r="AJ4679" s="70" t="str">
        <f t="shared" si="544"/>
        <v>X</v>
      </c>
      <c r="AK4679" s="70" t="str" cm="1">
        <f t="array" ref="AK4679">_xlfn.IFS(AH4679&lt;&gt;"","1",AI4679&lt;&gt;"","2",AJ4679&lt;&gt;"","3")</f>
        <v>3</v>
      </c>
    </row>
    <row r="4680" spans="1:37" x14ac:dyDescent="0.25">
      <c r="A4680" t="s">
        <v>3400</v>
      </c>
      <c r="B4680" t="s">
        <v>2708</v>
      </c>
      <c r="C4680" s="67" t="str">
        <f t="shared" si="539"/>
        <v>Cadence Scholze</v>
      </c>
      <c r="D4680" s="71" t="str" cm="1">
        <f t="array" ref="D4680">_xlfn.IFS(AK4680="1",CONCATENATE(C4680,"Regional"),AK4680="2",CONCATENATE(C4680,"Sectional"),AK4680="3",CONCATENATE(C4680,COUNTIF($C$1:C4680,C4680)))</f>
        <v>Cadence Scholze10</v>
      </c>
      <c r="E4680" s="66">
        <v>45177.5</v>
      </c>
      <c r="F4680" t="s">
        <v>2597</v>
      </c>
      <c r="G4680" s="46">
        <v>30</v>
      </c>
      <c r="H4680" s="46">
        <v>60</v>
      </c>
      <c r="I4680" s="46">
        <v>23</v>
      </c>
      <c r="J4680" t="s">
        <v>155</v>
      </c>
      <c r="K4680" t="s">
        <v>90</v>
      </c>
      <c r="L4680" s="46">
        <v>2770</v>
      </c>
      <c r="M4680" s="46">
        <v>36</v>
      </c>
      <c r="N4680" s="46">
        <v>34.9</v>
      </c>
      <c r="O4680" s="46">
        <v>120</v>
      </c>
      <c r="P4680" s="46">
        <f t="shared" si="540"/>
        <v>1</v>
      </c>
      <c r="R4680" s="67" t="s">
        <v>3536</v>
      </c>
      <c r="S4680" s="67">
        <f>COUNTIF(Y$2:$Y$100,R4680)</f>
        <v>0</v>
      </c>
      <c r="V4680" s="67">
        <f t="shared" si="541"/>
        <v>0</v>
      </c>
      <c r="X4680"/>
      <c r="Y4680" s="67" t="str">
        <f t="shared" si="538"/>
        <v xml:space="preserve"> </v>
      </c>
      <c r="AB4680" t="s">
        <v>90</v>
      </c>
      <c r="AC4680" s="46">
        <v>2770</v>
      </c>
      <c r="AD4680" s="46">
        <v>36</v>
      </c>
      <c r="AE4680" s="46">
        <v>34.9</v>
      </c>
      <c r="AF4680" s="46">
        <v>120</v>
      </c>
      <c r="AH4680" s="70" t="str">
        <f t="shared" si="542"/>
        <v/>
      </c>
      <c r="AI4680" s="70" t="str">
        <f t="shared" si="543"/>
        <v/>
      </c>
      <c r="AJ4680" s="70" t="str">
        <f t="shared" si="544"/>
        <v>X</v>
      </c>
      <c r="AK4680" s="70" t="str" cm="1">
        <f t="array" ref="AK4680">_xlfn.IFS(AH4680&lt;&gt;"","1",AI4680&lt;&gt;"","2",AJ4680&lt;&gt;"","3")</f>
        <v>3</v>
      </c>
    </row>
    <row r="4681" spans="1:37" x14ac:dyDescent="0.25">
      <c r="A4681" t="s">
        <v>2058</v>
      </c>
      <c r="B4681" t="s">
        <v>647</v>
      </c>
      <c r="C4681" s="67" t="str">
        <f t="shared" si="539"/>
        <v>Lucy Reyerson</v>
      </c>
      <c r="D4681" s="71" t="str" cm="1">
        <f t="array" ref="D4681">_xlfn.IFS(AK4681="1",CONCATENATE(C4681,"Regional"),AK4681="2",CONCATENATE(C4681,"Sectional"),AK4681="3",CONCATENATE(C4681,COUNTIF($C$1:C4681,C4681)))</f>
        <v>Lucy Reyerson9</v>
      </c>
      <c r="E4681" s="66">
        <v>45177.5</v>
      </c>
      <c r="F4681" t="s">
        <v>2597</v>
      </c>
      <c r="G4681" s="46">
        <v>30</v>
      </c>
      <c r="H4681" s="46">
        <v>61</v>
      </c>
      <c r="I4681" s="46">
        <v>24</v>
      </c>
      <c r="J4681" t="s">
        <v>155</v>
      </c>
      <c r="K4681" t="s">
        <v>90</v>
      </c>
      <c r="L4681" s="46">
        <v>2770</v>
      </c>
      <c r="M4681" s="46">
        <v>36</v>
      </c>
      <c r="N4681" s="46">
        <v>34.9</v>
      </c>
      <c r="O4681" s="46">
        <v>120</v>
      </c>
      <c r="P4681" s="46">
        <f t="shared" si="540"/>
        <v>1</v>
      </c>
      <c r="R4681" s="67" t="s">
        <v>3080</v>
      </c>
      <c r="S4681" s="67">
        <f>COUNTIF(Y$2:$Y$100,R4681)</f>
        <v>0</v>
      </c>
      <c r="V4681" s="67">
        <f t="shared" si="541"/>
        <v>0</v>
      </c>
      <c r="X4681"/>
      <c r="Y4681" s="67" t="str">
        <f t="shared" si="538"/>
        <v xml:space="preserve"> </v>
      </c>
      <c r="AB4681" t="s">
        <v>90</v>
      </c>
      <c r="AC4681" s="46">
        <v>2770</v>
      </c>
      <c r="AD4681" s="46">
        <v>36</v>
      </c>
      <c r="AE4681" s="46">
        <v>34.9</v>
      </c>
      <c r="AF4681" s="46">
        <v>120</v>
      </c>
      <c r="AH4681" s="70" t="str">
        <f t="shared" si="542"/>
        <v/>
      </c>
      <c r="AI4681" s="70" t="str">
        <f t="shared" si="543"/>
        <v/>
      </c>
      <c r="AJ4681" s="70" t="str">
        <f t="shared" si="544"/>
        <v>X</v>
      </c>
      <c r="AK4681" s="70" t="str" cm="1">
        <f t="array" ref="AK4681">_xlfn.IFS(AH4681&lt;&gt;"","1",AI4681&lt;&gt;"","2",AJ4681&lt;&gt;"","3")</f>
        <v>3</v>
      </c>
    </row>
    <row r="4682" spans="1:37" x14ac:dyDescent="0.25">
      <c r="A4682" t="s">
        <v>2243</v>
      </c>
      <c r="B4682" t="s">
        <v>1968</v>
      </c>
      <c r="C4682" s="67" t="str">
        <f t="shared" si="539"/>
        <v>Hayden Zehren</v>
      </c>
      <c r="D4682" s="71" t="str" cm="1">
        <f t="array" ref="D4682">_xlfn.IFS(AK4682="1",CONCATENATE(C4682,"Regional"),AK4682="2",CONCATENATE(C4682,"Sectional"),AK4682="3",CONCATENATE(C4682,COUNTIF($C$1:C4682,C4682)))</f>
        <v>Hayden Zehren7</v>
      </c>
      <c r="E4682" s="66">
        <v>45177.5</v>
      </c>
      <c r="F4682" t="s">
        <v>2597</v>
      </c>
      <c r="G4682" s="46">
        <v>30</v>
      </c>
      <c r="H4682" s="46">
        <v>61</v>
      </c>
      <c r="I4682" s="46">
        <v>24</v>
      </c>
      <c r="J4682" t="s">
        <v>155</v>
      </c>
      <c r="K4682" t="s">
        <v>90</v>
      </c>
      <c r="L4682" s="46">
        <v>2770</v>
      </c>
      <c r="M4682" s="46">
        <v>36</v>
      </c>
      <c r="N4682" s="46">
        <v>34.9</v>
      </c>
      <c r="O4682" s="46">
        <v>120</v>
      </c>
      <c r="P4682" s="46">
        <f t="shared" si="540"/>
        <v>1</v>
      </c>
      <c r="R4682" s="67" t="s">
        <v>3267</v>
      </c>
      <c r="S4682" s="67">
        <f>COUNTIF(Y$2:$Y$100,R4682)</f>
        <v>0</v>
      </c>
      <c r="V4682" s="67">
        <f t="shared" si="541"/>
        <v>0</v>
      </c>
      <c r="X4682"/>
      <c r="Y4682" s="67" t="str">
        <f t="shared" si="538"/>
        <v xml:space="preserve"> </v>
      </c>
      <c r="AB4682" t="s">
        <v>90</v>
      </c>
      <c r="AC4682" s="46">
        <v>2770</v>
      </c>
      <c r="AD4682" s="46">
        <v>36</v>
      </c>
      <c r="AE4682" s="46">
        <v>34.9</v>
      </c>
      <c r="AF4682" s="46">
        <v>120</v>
      </c>
      <c r="AH4682" s="70" t="str">
        <f t="shared" si="542"/>
        <v/>
      </c>
      <c r="AI4682" s="70" t="str">
        <f t="shared" si="543"/>
        <v/>
      </c>
      <c r="AJ4682" s="70" t="str">
        <f t="shared" si="544"/>
        <v>X</v>
      </c>
      <c r="AK4682" s="70" t="str" cm="1">
        <f t="array" ref="AK4682">_xlfn.IFS(AH4682&lt;&gt;"","1",AI4682&lt;&gt;"","2",AJ4682&lt;&gt;"","3")</f>
        <v>3</v>
      </c>
    </row>
    <row r="4683" spans="1:37" x14ac:dyDescent="0.25">
      <c r="A4683" t="s">
        <v>1046</v>
      </c>
      <c r="B4683" t="s">
        <v>1047</v>
      </c>
      <c r="C4683" s="67" t="str">
        <f t="shared" si="539"/>
        <v>Jaiden Schauf</v>
      </c>
      <c r="D4683" s="71" t="str" cm="1">
        <f t="array" ref="D4683">_xlfn.IFS(AK4683="1",CONCATENATE(C4683,"Regional"),AK4683="2",CONCATENATE(C4683,"Sectional"),AK4683="3",CONCATENATE(C4683,COUNTIF($C$1:C4683,C4683)))</f>
        <v>Jaiden Schauf5</v>
      </c>
      <c r="E4683" s="66">
        <v>45177.5</v>
      </c>
      <c r="F4683" t="s">
        <v>2597</v>
      </c>
      <c r="G4683" s="46">
        <v>30</v>
      </c>
      <c r="H4683" s="46">
        <v>62</v>
      </c>
      <c r="I4683" s="46">
        <v>26</v>
      </c>
      <c r="J4683" t="s">
        <v>155</v>
      </c>
      <c r="K4683" t="s">
        <v>90</v>
      </c>
      <c r="L4683" s="46">
        <v>2770</v>
      </c>
      <c r="M4683" s="46">
        <v>36</v>
      </c>
      <c r="N4683" s="46">
        <v>34.9</v>
      </c>
      <c r="O4683" s="46">
        <v>120</v>
      </c>
      <c r="P4683" s="46">
        <f t="shared" si="540"/>
        <v>1</v>
      </c>
      <c r="R4683" s="67" t="s">
        <v>1539</v>
      </c>
      <c r="S4683" s="67">
        <f>COUNTIF(Y$2:$Y$100,R4683)</f>
        <v>0</v>
      </c>
      <c r="V4683" s="67">
        <f t="shared" si="541"/>
        <v>0</v>
      </c>
      <c r="X4683"/>
      <c r="Y4683" s="67" t="str">
        <f t="shared" si="538"/>
        <v xml:space="preserve"> </v>
      </c>
      <c r="AB4683" t="s">
        <v>90</v>
      </c>
      <c r="AC4683" s="46">
        <v>2770</v>
      </c>
      <c r="AD4683" s="46">
        <v>36</v>
      </c>
      <c r="AE4683" s="46">
        <v>34.9</v>
      </c>
      <c r="AF4683" s="46">
        <v>120</v>
      </c>
      <c r="AH4683" s="70" t="str">
        <f t="shared" si="542"/>
        <v/>
      </c>
      <c r="AI4683" s="70" t="str">
        <f t="shared" si="543"/>
        <v/>
      </c>
      <c r="AJ4683" s="70" t="str">
        <f t="shared" si="544"/>
        <v>X</v>
      </c>
      <c r="AK4683" s="70" t="str" cm="1">
        <f t="array" ref="AK4683">_xlfn.IFS(AH4683&lt;&gt;"","1",AI4683&lt;&gt;"","2",AJ4683&lt;&gt;"","3")</f>
        <v>3</v>
      </c>
    </row>
    <row r="4684" spans="1:37" x14ac:dyDescent="0.25">
      <c r="A4684" t="s">
        <v>1693</v>
      </c>
      <c r="B4684" t="s">
        <v>314</v>
      </c>
      <c r="C4684" s="67" t="str">
        <f t="shared" si="539"/>
        <v>Corin Milne</v>
      </c>
      <c r="D4684" s="71" t="str" cm="1">
        <f t="array" ref="D4684">_xlfn.IFS(AK4684="1",CONCATENATE(C4684,"Regional"),AK4684="2",CONCATENATE(C4684,"Sectional"),AK4684="3",CONCATENATE(C4684,COUNTIF($C$1:C4684,C4684)))</f>
        <v>Corin Milne7</v>
      </c>
      <c r="E4684" s="66">
        <v>45177.5</v>
      </c>
      <c r="F4684" t="s">
        <v>2597</v>
      </c>
      <c r="G4684" s="46">
        <v>30</v>
      </c>
      <c r="H4684" s="46">
        <v>66</v>
      </c>
      <c r="I4684" s="46">
        <v>27</v>
      </c>
      <c r="J4684" t="s">
        <v>155</v>
      </c>
      <c r="K4684" t="s">
        <v>90</v>
      </c>
      <c r="L4684" s="46">
        <v>2770</v>
      </c>
      <c r="M4684" s="46">
        <v>36</v>
      </c>
      <c r="N4684" s="46">
        <v>34.9</v>
      </c>
      <c r="O4684" s="46">
        <v>120</v>
      </c>
      <c r="P4684" s="46">
        <f t="shared" si="540"/>
        <v>1</v>
      </c>
      <c r="R4684" s="67" t="s">
        <v>3521</v>
      </c>
      <c r="S4684" s="67">
        <f>COUNTIF(Y$2:$Y$100,R4684)</f>
        <v>0</v>
      </c>
      <c r="V4684" s="67">
        <f t="shared" si="541"/>
        <v>0</v>
      </c>
      <c r="X4684"/>
      <c r="Y4684" s="67" t="str">
        <f t="shared" si="538"/>
        <v xml:space="preserve"> </v>
      </c>
      <c r="AB4684" t="s">
        <v>90</v>
      </c>
      <c r="AC4684" s="46">
        <v>2770</v>
      </c>
      <c r="AD4684" s="46">
        <v>36</v>
      </c>
      <c r="AE4684" s="46">
        <v>34.9</v>
      </c>
      <c r="AF4684" s="46">
        <v>120</v>
      </c>
      <c r="AH4684" s="70" t="str">
        <f t="shared" si="542"/>
        <v/>
      </c>
      <c r="AI4684" s="70" t="str">
        <f t="shared" si="543"/>
        <v/>
      </c>
      <c r="AJ4684" s="70" t="str">
        <f t="shared" si="544"/>
        <v>X</v>
      </c>
      <c r="AK4684" s="70" t="str" cm="1">
        <f t="array" ref="AK4684">_xlfn.IFS(AH4684&lt;&gt;"","1",AI4684&lt;&gt;"","2",AJ4684&lt;&gt;"","3")</f>
        <v>3</v>
      </c>
    </row>
    <row r="4685" spans="1:37" x14ac:dyDescent="0.25">
      <c r="A4685" t="s">
        <v>273</v>
      </c>
      <c r="B4685" t="s">
        <v>773</v>
      </c>
      <c r="C4685" s="67" t="str">
        <f t="shared" si="539"/>
        <v>Ashley Jaeger</v>
      </c>
      <c r="D4685" s="71" t="str" cm="1">
        <f t="array" ref="D4685">_xlfn.IFS(AK4685="1",CONCATENATE(C4685,"Regional"),AK4685="2",CONCATENATE(C4685,"Sectional"),AK4685="3",CONCATENATE(C4685,COUNTIF($C$1:C4685,C4685)))</f>
        <v>Ashley Jaeger6</v>
      </c>
      <c r="E4685" s="66">
        <v>45177.5</v>
      </c>
      <c r="F4685" t="s">
        <v>2597</v>
      </c>
      <c r="G4685" s="46">
        <v>30</v>
      </c>
      <c r="H4685" s="46">
        <v>69</v>
      </c>
      <c r="I4685" s="46">
        <v>28</v>
      </c>
      <c r="J4685" t="s">
        <v>155</v>
      </c>
      <c r="K4685" t="s">
        <v>90</v>
      </c>
      <c r="L4685" s="46">
        <v>2770</v>
      </c>
      <c r="M4685" s="46">
        <v>36</v>
      </c>
      <c r="N4685" s="46">
        <v>34.9</v>
      </c>
      <c r="O4685" s="46">
        <v>120</v>
      </c>
      <c r="P4685" s="46">
        <f t="shared" si="540"/>
        <v>1</v>
      </c>
      <c r="R4685" s="67" t="s">
        <v>3239</v>
      </c>
      <c r="S4685" s="67">
        <f>COUNTIF(Y$2:$Y$100,R4685)</f>
        <v>0</v>
      </c>
      <c r="V4685" s="67">
        <f t="shared" si="541"/>
        <v>0</v>
      </c>
      <c r="X4685"/>
      <c r="Y4685" s="67" t="str">
        <f t="shared" si="538"/>
        <v xml:space="preserve"> </v>
      </c>
      <c r="AB4685" t="s">
        <v>90</v>
      </c>
      <c r="AC4685" s="46">
        <v>2770</v>
      </c>
      <c r="AD4685" s="46">
        <v>36</v>
      </c>
      <c r="AE4685" s="46">
        <v>34.9</v>
      </c>
      <c r="AF4685" s="46">
        <v>120</v>
      </c>
      <c r="AH4685" s="70" t="str">
        <f t="shared" si="542"/>
        <v/>
      </c>
      <c r="AI4685" s="70" t="str">
        <f t="shared" si="543"/>
        <v/>
      </c>
      <c r="AJ4685" s="70" t="str">
        <f t="shared" si="544"/>
        <v>X</v>
      </c>
      <c r="AK4685" s="70" t="str" cm="1">
        <f t="array" ref="AK4685">_xlfn.IFS(AH4685&lt;&gt;"","1",AI4685&lt;&gt;"","2",AJ4685&lt;&gt;"","3")</f>
        <v>3</v>
      </c>
    </row>
    <row r="4686" spans="1:37" x14ac:dyDescent="0.25">
      <c r="A4686" t="s">
        <v>936</v>
      </c>
      <c r="B4686" t="s">
        <v>380</v>
      </c>
      <c r="C4686" s="67" t="str">
        <f t="shared" si="539"/>
        <v>Amelia Russ</v>
      </c>
      <c r="D4686" s="71" t="str" cm="1">
        <f t="array" ref="D4686">_xlfn.IFS(AK4686="1",CONCATENATE(C4686,"Regional"),AK4686="2",CONCATENATE(C4686,"Sectional"),AK4686="3",CONCATENATE(C4686,COUNTIF($C$1:C4686,C4686)))</f>
        <v>Amelia Russ4</v>
      </c>
      <c r="E4686" s="66">
        <v>45177.5</v>
      </c>
      <c r="F4686" t="s">
        <v>2597</v>
      </c>
      <c r="G4686" s="46">
        <v>30</v>
      </c>
      <c r="H4686" s="46">
        <v>72</v>
      </c>
      <c r="I4686" s="46">
        <v>29</v>
      </c>
      <c r="J4686" t="s">
        <v>155</v>
      </c>
      <c r="K4686" t="s">
        <v>90</v>
      </c>
      <c r="L4686" s="46">
        <v>2770</v>
      </c>
      <c r="M4686" s="46">
        <v>36</v>
      </c>
      <c r="N4686" s="46">
        <v>34.9</v>
      </c>
      <c r="O4686" s="46">
        <v>120</v>
      </c>
      <c r="P4686" s="46">
        <f t="shared" si="540"/>
        <v>1</v>
      </c>
      <c r="R4686" s="67" t="s">
        <v>3138</v>
      </c>
      <c r="S4686" s="67">
        <f>COUNTIF(Y$2:$Y$100,R4686)</f>
        <v>0</v>
      </c>
      <c r="V4686" s="67">
        <f t="shared" si="541"/>
        <v>0</v>
      </c>
      <c r="X4686"/>
      <c r="Y4686" s="67" t="str">
        <f t="shared" si="538"/>
        <v xml:space="preserve"> </v>
      </c>
      <c r="AB4686" t="s">
        <v>90</v>
      </c>
      <c r="AC4686" s="46">
        <v>2770</v>
      </c>
      <c r="AD4686" s="46">
        <v>36</v>
      </c>
      <c r="AE4686" s="46">
        <v>34.9</v>
      </c>
      <c r="AF4686" s="46">
        <v>120</v>
      </c>
      <c r="AH4686" s="70" t="str">
        <f t="shared" si="542"/>
        <v/>
      </c>
      <c r="AI4686" s="70" t="str">
        <f t="shared" si="543"/>
        <v/>
      </c>
      <c r="AJ4686" s="70" t="str">
        <f t="shared" si="544"/>
        <v>X</v>
      </c>
      <c r="AK4686" s="70" t="str" cm="1">
        <f t="array" ref="AK4686">_xlfn.IFS(AH4686&lt;&gt;"","1",AI4686&lt;&gt;"","2",AJ4686&lt;&gt;"","3")</f>
        <v>3</v>
      </c>
    </row>
    <row r="4687" spans="1:37" x14ac:dyDescent="0.25">
      <c r="A4687" t="s">
        <v>2245</v>
      </c>
      <c r="B4687" t="s">
        <v>2246</v>
      </c>
      <c r="C4687" s="67" t="str">
        <f t="shared" si="539"/>
        <v>Nyla Dilley</v>
      </c>
      <c r="D4687" s="71" t="str" cm="1">
        <f t="array" ref="D4687">_xlfn.IFS(AK4687="1",CONCATENATE(C4687,"Regional"),AK4687="2",CONCATENATE(C4687,"Sectional"),AK4687="3",CONCATENATE(C4687,COUNTIF($C$1:C4687,C4687)))</f>
        <v>Nyla Dilley2</v>
      </c>
      <c r="E4687" s="66">
        <v>45177.5</v>
      </c>
      <c r="F4687" t="s">
        <v>2597</v>
      </c>
      <c r="G4687" s="46">
        <v>30</v>
      </c>
      <c r="H4687" s="46">
        <v>79</v>
      </c>
      <c r="I4687" s="46">
        <v>30</v>
      </c>
      <c r="J4687" t="s">
        <v>155</v>
      </c>
      <c r="K4687" t="s">
        <v>90</v>
      </c>
      <c r="L4687" s="46">
        <v>2770</v>
      </c>
      <c r="M4687" s="46">
        <v>36</v>
      </c>
      <c r="N4687" s="46">
        <v>34.9</v>
      </c>
      <c r="O4687" s="46">
        <v>120</v>
      </c>
      <c r="P4687" s="46">
        <f t="shared" si="540"/>
        <v>1</v>
      </c>
      <c r="R4687" s="67" t="s">
        <v>3269</v>
      </c>
      <c r="S4687" s="67">
        <f>COUNTIF(Y$2:$Y$100,R4687)</f>
        <v>0</v>
      </c>
      <c r="V4687" s="67">
        <f t="shared" si="541"/>
        <v>0</v>
      </c>
      <c r="X4687"/>
      <c r="Y4687" s="67" t="str">
        <f t="shared" si="538"/>
        <v xml:space="preserve"> </v>
      </c>
      <c r="AB4687" t="s">
        <v>90</v>
      </c>
      <c r="AC4687" s="46">
        <v>2770</v>
      </c>
      <c r="AD4687" s="46">
        <v>36</v>
      </c>
      <c r="AE4687" s="46">
        <v>34.9</v>
      </c>
      <c r="AF4687" s="46">
        <v>120</v>
      </c>
      <c r="AH4687" s="70" t="str">
        <f t="shared" si="542"/>
        <v/>
      </c>
      <c r="AI4687" s="70" t="str">
        <f t="shared" si="543"/>
        <v/>
      </c>
      <c r="AJ4687" s="70" t="str">
        <f t="shared" si="544"/>
        <v>X</v>
      </c>
      <c r="AK4687" s="70" t="str" cm="1">
        <f t="array" ref="AK4687">_xlfn.IFS(AH4687&lt;&gt;"","1",AI4687&lt;&gt;"","2",AJ4687&lt;&gt;"","3")</f>
        <v>3</v>
      </c>
    </row>
    <row r="4688" spans="1:37" x14ac:dyDescent="0.25">
      <c r="A4688" t="s">
        <v>771</v>
      </c>
      <c r="B4688" t="s">
        <v>187</v>
      </c>
      <c r="C4688" s="67" t="str">
        <f t="shared" si="539"/>
        <v>Ava Beranek</v>
      </c>
      <c r="D4688" s="71" t="str" cm="1">
        <f t="array" ref="D4688">_xlfn.IFS(AK4688="1",CONCATENATE(C4688,"Regional"),AK4688="2",CONCATENATE(C4688,"Sectional"),AK4688="3",CONCATENATE(C4688,COUNTIF($C$1:C4688,C4688)))</f>
        <v>Ava Beranek8</v>
      </c>
      <c r="E4688" s="66">
        <v>45177.541666666664</v>
      </c>
      <c r="F4688" t="s">
        <v>2486</v>
      </c>
      <c r="G4688" s="46">
        <v>41</v>
      </c>
      <c r="H4688" s="46">
        <v>41</v>
      </c>
      <c r="I4688" s="46">
        <v>1</v>
      </c>
      <c r="J4688" t="s">
        <v>133</v>
      </c>
      <c r="K4688" t="s">
        <v>90</v>
      </c>
      <c r="L4688" s="46">
        <v>2903</v>
      </c>
      <c r="M4688" s="46">
        <v>36</v>
      </c>
      <c r="N4688" s="46">
        <v>36.799999999999997</v>
      </c>
      <c r="O4688" s="46">
        <v>124</v>
      </c>
      <c r="P4688" s="46">
        <f t="shared" si="540"/>
        <v>1</v>
      </c>
      <c r="R4688" s="67" t="s">
        <v>1354</v>
      </c>
      <c r="S4688" s="67">
        <f>COUNTIF(Y$2:$Y$100,R4688)</f>
        <v>0</v>
      </c>
      <c r="V4688" s="67">
        <f t="shared" si="541"/>
        <v>0</v>
      </c>
      <c r="X4688"/>
      <c r="Y4688" s="67" t="str">
        <f t="shared" si="538"/>
        <v xml:space="preserve"> </v>
      </c>
      <c r="AB4688" t="s">
        <v>90</v>
      </c>
      <c r="AC4688" s="46">
        <v>2903</v>
      </c>
      <c r="AD4688" s="46">
        <v>36</v>
      </c>
      <c r="AE4688" s="46">
        <v>36.799999999999997</v>
      </c>
      <c r="AF4688" s="46">
        <v>124</v>
      </c>
      <c r="AH4688" s="70" t="str">
        <f t="shared" si="542"/>
        <v/>
      </c>
      <c r="AI4688" s="70" t="str">
        <f t="shared" si="543"/>
        <v/>
      </c>
      <c r="AJ4688" s="70" t="str">
        <f t="shared" si="544"/>
        <v>X</v>
      </c>
      <c r="AK4688" s="70" t="str" cm="1">
        <f t="array" ref="AK4688">_xlfn.IFS(AH4688&lt;&gt;"","1",AI4688&lt;&gt;"","2",AJ4688&lt;&gt;"","3")</f>
        <v>3</v>
      </c>
    </row>
    <row r="4689" spans="1:37" x14ac:dyDescent="0.25">
      <c r="A4689" t="s">
        <v>1741</v>
      </c>
      <c r="B4689" t="s">
        <v>471</v>
      </c>
      <c r="C4689" s="67" t="str">
        <f t="shared" si="539"/>
        <v>Madelyn Gicius</v>
      </c>
      <c r="D4689" s="71" t="str" cm="1">
        <f t="array" ref="D4689">_xlfn.IFS(AK4689="1",CONCATENATE(C4689,"Regional"),AK4689="2",CONCATENATE(C4689,"Sectional"),AK4689="3",CONCATENATE(C4689,COUNTIF($C$1:C4689,C4689)))</f>
        <v>Madelyn Gicius9</v>
      </c>
      <c r="E4689" s="66">
        <v>45177.541666666664</v>
      </c>
      <c r="F4689" t="s">
        <v>2486</v>
      </c>
      <c r="G4689" s="46">
        <v>41</v>
      </c>
      <c r="H4689" s="46">
        <v>41</v>
      </c>
      <c r="I4689" s="46">
        <v>1</v>
      </c>
      <c r="J4689" t="s">
        <v>133</v>
      </c>
      <c r="K4689" t="s">
        <v>90</v>
      </c>
      <c r="L4689" s="46">
        <v>2903</v>
      </c>
      <c r="M4689" s="46">
        <v>36</v>
      </c>
      <c r="N4689" s="46">
        <v>36.799999999999997</v>
      </c>
      <c r="O4689" s="46">
        <v>124</v>
      </c>
      <c r="P4689" s="46">
        <f t="shared" si="540"/>
        <v>1</v>
      </c>
      <c r="R4689" s="67" t="s">
        <v>2738</v>
      </c>
      <c r="S4689" s="67">
        <f>COUNTIF(Y$2:$Y$100,R4689)</f>
        <v>0</v>
      </c>
      <c r="V4689" s="67">
        <f t="shared" si="541"/>
        <v>0</v>
      </c>
      <c r="X4689"/>
      <c r="Y4689" s="67" t="str">
        <f t="shared" si="538"/>
        <v xml:space="preserve"> </v>
      </c>
      <c r="AB4689" t="s">
        <v>90</v>
      </c>
      <c r="AC4689" s="46">
        <v>2903</v>
      </c>
      <c r="AD4689" s="46">
        <v>36</v>
      </c>
      <c r="AE4689" s="46">
        <v>36.799999999999997</v>
      </c>
      <c r="AF4689" s="46">
        <v>124</v>
      </c>
      <c r="AH4689" s="70" t="str">
        <f t="shared" si="542"/>
        <v/>
      </c>
      <c r="AI4689" s="70" t="str">
        <f t="shared" si="543"/>
        <v/>
      </c>
      <c r="AJ4689" s="70" t="str">
        <f t="shared" si="544"/>
        <v>X</v>
      </c>
      <c r="AK4689" s="70" t="str" cm="1">
        <f t="array" ref="AK4689">_xlfn.IFS(AH4689&lt;&gt;"","1",AI4689&lt;&gt;"","2",AJ4689&lt;&gt;"","3")</f>
        <v>3</v>
      </c>
    </row>
    <row r="4690" spans="1:37" x14ac:dyDescent="0.25">
      <c r="A4690" t="s">
        <v>464</v>
      </c>
      <c r="B4690" t="s">
        <v>452</v>
      </c>
      <c r="C4690" s="67" t="str">
        <f t="shared" si="539"/>
        <v>Sophia Baek</v>
      </c>
      <c r="D4690" s="71" t="str" cm="1">
        <f t="array" ref="D4690">_xlfn.IFS(AK4690="1",CONCATENATE(C4690,"Regional"),AK4690="2",CONCATENATE(C4690,"Sectional"),AK4690="3",CONCATENATE(C4690,COUNTIF($C$1:C4690,C4690)))</f>
        <v>Sophia Baek7</v>
      </c>
      <c r="E4690" s="66">
        <v>45177.541666666664</v>
      </c>
      <c r="F4690" t="s">
        <v>2486</v>
      </c>
      <c r="G4690" s="46">
        <v>41</v>
      </c>
      <c r="H4690" s="46">
        <v>42</v>
      </c>
      <c r="I4690" s="46">
        <v>3</v>
      </c>
      <c r="J4690" t="s">
        <v>133</v>
      </c>
      <c r="K4690" t="s">
        <v>90</v>
      </c>
      <c r="L4690" s="46">
        <v>2903</v>
      </c>
      <c r="M4690" s="46">
        <v>36</v>
      </c>
      <c r="N4690" s="46">
        <v>36.799999999999997</v>
      </c>
      <c r="O4690" s="46">
        <v>124</v>
      </c>
      <c r="P4690" s="46">
        <f t="shared" si="540"/>
        <v>1</v>
      </c>
      <c r="R4690" s="67" t="s">
        <v>1163</v>
      </c>
      <c r="S4690" s="67">
        <f>COUNTIF(Y$2:$Y$100,R4690)</f>
        <v>0</v>
      </c>
      <c r="V4690" s="67">
        <f t="shared" si="541"/>
        <v>0</v>
      </c>
      <c r="X4690"/>
      <c r="Y4690" s="67" t="str">
        <f t="shared" si="538"/>
        <v xml:space="preserve"> </v>
      </c>
      <c r="AB4690" t="s">
        <v>90</v>
      </c>
      <c r="AC4690" s="46">
        <v>2903</v>
      </c>
      <c r="AD4690" s="46">
        <v>36</v>
      </c>
      <c r="AE4690" s="46">
        <v>36.799999999999997</v>
      </c>
      <c r="AF4690" s="46">
        <v>124</v>
      </c>
      <c r="AH4690" s="70" t="str">
        <f t="shared" si="542"/>
        <v/>
      </c>
      <c r="AI4690" s="70" t="str">
        <f t="shared" si="543"/>
        <v/>
      </c>
      <c r="AJ4690" s="70" t="str">
        <f t="shared" si="544"/>
        <v>X</v>
      </c>
      <c r="AK4690" s="70" t="str" cm="1">
        <f t="array" ref="AK4690">_xlfn.IFS(AH4690&lt;&gt;"","1",AI4690&lt;&gt;"","2",AJ4690&lt;&gt;"","3")</f>
        <v>3</v>
      </c>
    </row>
    <row r="4691" spans="1:37" x14ac:dyDescent="0.25">
      <c r="A4691" t="s">
        <v>3406</v>
      </c>
      <c r="B4691" t="s">
        <v>362</v>
      </c>
      <c r="C4691" s="67" t="str">
        <f t="shared" si="539"/>
        <v>Emma Cunningham</v>
      </c>
      <c r="D4691" s="71" t="str" cm="1">
        <f t="array" ref="D4691">_xlfn.IFS(AK4691="1",CONCATENATE(C4691,"Regional"),AK4691="2",CONCATENATE(C4691,"Sectional"),AK4691="3",CONCATENATE(C4691,COUNTIF($C$1:C4691,C4691)))</f>
        <v>Emma Cunningham8</v>
      </c>
      <c r="E4691" s="66">
        <v>45177.541666666664</v>
      </c>
      <c r="F4691" t="s">
        <v>2486</v>
      </c>
      <c r="G4691" s="46">
        <v>41</v>
      </c>
      <c r="H4691" s="46">
        <v>43</v>
      </c>
      <c r="I4691" s="46">
        <v>4</v>
      </c>
      <c r="J4691" t="s">
        <v>133</v>
      </c>
      <c r="K4691" t="s">
        <v>90</v>
      </c>
      <c r="L4691" s="46">
        <v>2903</v>
      </c>
      <c r="M4691" s="46">
        <v>36</v>
      </c>
      <c r="N4691" s="46">
        <v>36.799999999999997</v>
      </c>
      <c r="O4691" s="46">
        <v>124</v>
      </c>
      <c r="P4691" s="46">
        <f t="shared" si="540"/>
        <v>1</v>
      </c>
      <c r="R4691" s="67" t="s">
        <v>3549</v>
      </c>
      <c r="S4691" s="67">
        <f>COUNTIF(Y$2:$Y$100,R4691)</f>
        <v>0</v>
      </c>
      <c r="V4691" s="67">
        <f t="shared" si="541"/>
        <v>0</v>
      </c>
      <c r="X4691"/>
      <c r="Y4691" s="67" t="str">
        <f t="shared" si="538"/>
        <v xml:space="preserve"> </v>
      </c>
      <c r="AB4691" t="s">
        <v>90</v>
      </c>
      <c r="AC4691" s="46">
        <v>2903</v>
      </c>
      <c r="AD4691" s="46">
        <v>36</v>
      </c>
      <c r="AE4691" s="46">
        <v>36.799999999999997</v>
      </c>
      <c r="AF4691" s="46">
        <v>124</v>
      </c>
      <c r="AH4691" s="70" t="str">
        <f t="shared" si="542"/>
        <v/>
      </c>
      <c r="AI4691" s="70" t="str">
        <f t="shared" si="543"/>
        <v/>
      </c>
      <c r="AJ4691" s="70" t="str">
        <f t="shared" si="544"/>
        <v>X</v>
      </c>
      <c r="AK4691" s="70" t="str" cm="1">
        <f t="array" ref="AK4691">_xlfn.IFS(AH4691&lt;&gt;"","1",AI4691&lt;&gt;"","2",AJ4691&lt;&gt;"","3")</f>
        <v>3</v>
      </c>
    </row>
    <row r="4692" spans="1:37" x14ac:dyDescent="0.25">
      <c r="A4692" t="s">
        <v>586</v>
      </c>
      <c r="B4692" t="s">
        <v>587</v>
      </c>
      <c r="C4692" s="67" t="str">
        <f t="shared" si="539"/>
        <v>Adalyn Johnston</v>
      </c>
      <c r="D4692" s="71" t="str" cm="1">
        <f t="array" ref="D4692">_xlfn.IFS(AK4692="1",CONCATENATE(C4692,"Regional"),AK4692="2",CONCATENATE(C4692,"Sectional"),AK4692="3",CONCATENATE(C4692,COUNTIF($C$1:C4692,C4692)))</f>
        <v>Adalyn Johnston8</v>
      </c>
      <c r="E4692" s="66">
        <v>45177.541666666664</v>
      </c>
      <c r="F4692" t="s">
        <v>2486</v>
      </c>
      <c r="G4692" s="46">
        <v>41</v>
      </c>
      <c r="H4692" s="46">
        <v>43</v>
      </c>
      <c r="I4692" s="46">
        <v>4</v>
      </c>
      <c r="J4692" t="s">
        <v>133</v>
      </c>
      <c r="K4692" t="s">
        <v>90</v>
      </c>
      <c r="L4692" s="46">
        <v>2903</v>
      </c>
      <c r="M4692" s="46">
        <v>36</v>
      </c>
      <c r="N4692" s="46">
        <v>36.799999999999997</v>
      </c>
      <c r="O4692" s="46">
        <v>124</v>
      </c>
      <c r="P4692" s="46">
        <f t="shared" si="540"/>
        <v>1</v>
      </c>
      <c r="R4692" s="67" t="s">
        <v>1235</v>
      </c>
      <c r="S4692" s="67">
        <f>COUNTIF(Y$2:$Y$100,R4692)</f>
        <v>0</v>
      </c>
      <c r="V4692" s="67">
        <f t="shared" si="541"/>
        <v>0</v>
      </c>
      <c r="X4692"/>
      <c r="Y4692" s="67" t="str">
        <f t="shared" si="538"/>
        <v xml:space="preserve"> </v>
      </c>
      <c r="AB4692" t="s">
        <v>90</v>
      </c>
      <c r="AC4692" s="46">
        <v>2903</v>
      </c>
      <c r="AD4692" s="46">
        <v>36</v>
      </c>
      <c r="AE4692" s="46">
        <v>36.799999999999997</v>
      </c>
      <c r="AF4692" s="46">
        <v>124</v>
      </c>
      <c r="AH4692" s="70" t="str">
        <f t="shared" si="542"/>
        <v/>
      </c>
      <c r="AI4692" s="70" t="str">
        <f t="shared" si="543"/>
        <v/>
      </c>
      <c r="AJ4692" s="70" t="str">
        <f t="shared" si="544"/>
        <v>X</v>
      </c>
      <c r="AK4692" s="70" t="str" cm="1">
        <f t="array" ref="AK4692">_xlfn.IFS(AH4692&lt;&gt;"","1",AI4692&lt;&gt;"","2",AJ4692&lt;&gt;"","3")</f>
        <v>3</v>
      </c>
    </row>
    <row r="4693" spans="1:37" x14ac:dyDescent="0.25">
      <c r="A4693" t="s">
        <v>869</v>
      </c>
      <c r="B4693" t="s">
        <v>870</v>
      </c>
      <c r="C4693" s="67" t="str">
        <f t="shared" si="539"/>
        <v>Vivien Ninham</v>
      </c>
      <c r="D4693" s="71" t="str" cm="1">
        <f t="array" ref="D4693">_xlfn.IFS(AK4693="1",CONCATENATE(C4693,"Regional"),AK4693="2",CONCATENATE(C4693,"Sectional"),AK4693="3",CONCATENATE(C4693,COUNTIF($C$1:C4693,C4693)))</f>
        <v>Vivien Ninham6</v>
      </c>
      <c r="E4693" s="66">
        <v>45177.541666666664</v>
      </c>
      <c r="F4693" t="s">
        <v>2486</v>
      </c>
      <c r="G4693" s="46">
        <v>41</v>
      </c>
      <c r="H4693" s="46">
        <v>43</v>
      </c>
      <c r="I4693" s="46">
        <v>4</v>
      </c>
      <c r="J4693" t="s">
        <v>133</v>
      </c>
      <c r="K4693" t="s">
        <v>90</v>
      </c>
      <c r="L4693" s="46">
        <v>2903</v>
      </c>
      <c r="M4693" s="46">
        <v>36</v>
      </c>
      <c r="N4693" s="46">
        <v>36.799999999999997</v>
      </c>
      <c r="O4693" s="46">
        <v>124</v>
      </c>
      <c r="P4693" s="46">
        <f t="shared" si="540"/>
        <v>1</v>
      </c>
      <c r="R4693" s="67" t="s">
        <v>1413</v>
      </c>
      <c r="S4693" s="67">
        <f>COUNTIF(Y$2:$Y$100,R4693)</f>
        <v>0</v>
      </c>
      <c r="V4693" s="67">
        <f t="shared" si="541"/>
        <v>0</v>
      </c>
      <c r="X4693"/>
      <c r="Y4693" s="67" t="str">
        <f t="shared" si="538"/>
        <v xml:space="preserve"> </v>
      </c>
      <c r="AB4693" t="s">
        <v>90</v>
      </c>
      <c r="AC4693" s="46">
        <v>2903</v>
      </c>
      <c r="AD4693" s="46">
        <v>36</v>
      </c>
      <c r="AE4693" s="46">
        <v>36.799999999999997</v>
      </c>
      <c r="AF4693" s="46">
        <v>124</v>
      </c>
      <c r="AH4693" s="70" t="str">
        <f t="shared" si="542"/>
        <v/>
      </c>
      <c r="AI4693" s="70" t="str">
        <f t="shared" si="543"/>
        <v/>
      </c>
      <c r="AJ4693" s="70" t="str">
        <f t="shared" si="544"/>
        <v>X</v>
      </c>
      <c r="AK4693" s="70" t="str" cm="1">
        <f t="array" ref="AK4693">_xlfn.IFS(AH4693&lt;&gt;"","1",AI4693&lt;&gt;"","2",AJ4693&lt;&gt;"","3")</f>
        <v>3</v>
      </c>
    </row>
    <row r="4694" spans="1:37" x14ac:dyDescent="0.25">
      <c r="A4694" t="s">
        <v>594</v>
      </c>
      <c r="B4694" t="s">
        <v>507</v>
      </c>
      <c r="C4694" s="67" t="str">
        <f t="shared" si="539"/>
        <v>Chloe Strunk</v>
      </c>
      <c r="D4694" s="71" t="str" cm="1">
        <f t="array" ref="D4694">_xlfn.IFS(AK4694="1",CONCATENATE(C4694,"Regional"),AK4694="2",CONCATENATE(C4694,"Sectional"),AK4694="3",CONCATENATE(C4694,COUNTIF($C$1:C4694,C4694)))</f>
        <v>Chloe Strunk9</v>
      </c>
      <c r="E4694" s="66">
        <v>45177.541666666664</v>
      </c>
      <c r="F4694" t="s">
        <v>2486</v>
      </c>
      <c r="G4694" s="46">
        <v>41</v>
      </c>
      <c r="H4694" s="46">
        <v>43</v>
      </c>
      <c r="I4694" s="46">
        <v>4</v>
      </c>
      <c r="J4694" t="s">
        <v>133</v>
      </c>
      <c r="K4694" t="s">
        <v>90</v>
      </c>
      <c r="L4694" s="46">
        <v>2903</v>
      </c>
      <c r="M4694" s="46">
        <v>36</v>
      </c>
      <c r="N4694" s="46">
        <v>36.799999999999997</v>
      </c>
      <c r="O4694" s="46">
        <v>124</v>
      </c>
      <c r="P4694" s="46">
        <f t="shared" si="540"/>
        <v>1</v>
      </c>
      <c r="R4694" s="67" t="s">
        <v>1240</v>
      </c>
      <c r="S4694" s="67">
        <f>COUNTIF(Y$2:$Y$100,R4694)</f>
        <v>0</v>
      </c>
      <c r="V4694" s="67">
        <f t="shared" si="541"/>
        <v>0</v>
      </c>
      <c r="X4694"/>
      <c r="Y4694" s="67" t="str">
        <f t="shared" si="538"/>
        <v xml:space="preserve"> </v>
      </c>
      <c r="AB4694" t="s">
        <v>90</v>
      </c>
      <c r="AC4694" s="46">
        <v>2903</v>
      </c>
      <c r="AD4694" s="46">
        <v>36</v>
      </c>
      <c r="AE4694" s="46">
        <v>36.799999999999997</v>
      </c>
      <c r="AF4694" s="46">
        <v>124</v>
      </c>
      <c r="AH4694" s="70" t="str">
        <f t="shared" si="542"/>
        <v/>
      </c>
      <c r="AI4694" s="70" t="str">
        <f t="shared" si="543"/>
        <v/>
      </c>
      <c r="AJ4694" s="70" t="str">
        <f t="shared" si="544"/>
        <v>X</v>
      </c>
      <c r="AK4694" s="70" t="str" cm="1">
        <f t="array" ref="AK4694">_xlfn.IFS(AH4694&lt;&gt;"","1",AI4694&lt;&gt;"","2",AJ4694&lt;&gt;"","3")</f>
        <v>3</v>
      </c>
    </row>
    <row r="4695" spans="1:37" x14ac:dyDescent="0.25">
      <c r="A4695" t="s">
        <v>489</v>
      </c>
      <c r="B4695" t="s">
        <v>692</v>
      </c>
      <c r="C4695" s="67" t="str">
        <f t="shared" si="539"/>
        <v>Julianne Bradford</v>
      </c>
      <c r="D4695" s="71" t="str" cm="1">
        <f t="array" ref="D4695">_xlfn.IFS(AK4695="1",CONCATENATE(C4695,"Regional"),AK4695="2",CONCATENATE(C4695,"Sectional"),AK4695="3",CONCATENATE(C4695,COUNTIF($C$1:C4695,C4695)))</f>
        <v>Julianne Bradford6</v>
      </c>
      <c r="E4695" s="66">
        <v>45177.541666666664</v>
      </c>
      <c r="F4695" t="s">
        <v>2486</v>
      </c>
      <c r="G4695" s="46">
        <v>41</v>
      </c>
      <c r="H4695" s="46">
        <v>44</v>
      </c>
      <c r="I4695" s="46">
        <v>8</v>
      </c>
      <c r="J4695" t="s">
        <v>133</v>
      </c>
      <c r="K4695" t="s">
        <v>90</v>
      </c>
      <c r="L4695" s="46">
        <v>2903</v>
      </c>
      <c r="M4695" s="46">
        <v>36</v>
      </c>
      <c r="N4695" s="46">
        <v>36.799999999999997</v>
      </c>
      <c r="O4695" s="46">
        <v>124</v>
      </c>
      <c r="P4695" s="46">
        <f t="shared" si="540"/>
        <v>1</v>
      </c>
      <c r="R4695" s="67" t="s">
        <v>1298</v>
      </c>
      <c r="S4695" s="67">
        <f>COUNTIF(Y$2:$Y$100,R4695)</f>
        <v>0</v>
      </c>
      <c r="V4695" s="67">
        <f t="shared" si="541"/>
        <v>0</v>
      </c>
      <c r="X4695"/>
      <c r="Y4695" s="67" t="str">
        <f t="shared" si="538"/>
        <v xml:space="preserve"> </v>
      </c>
      <c r="AB4695" t="s">
        <v>90</v>
      </c>
      <c r="AC4695" s="46">
        <v>2903</v>
      </c>
      <c r="AD4695" s="46">
        <v>36</v>
      </c>
      <c r="AE4695" s="46">
        <v>36.799999999999997</v>
      </c>
      <c r="AF4695" s="46">
        <v>124</v>
      </c>
      <c r="AH4695" s="70" t="str">
        <f t="shared" si="542"/>
        <v/>
      </c>
      <c r="AI4695" s="70" t="str">
        <f t="shared" si="543"/>
        <v/>
      </c>
      <c r="AJ4695" s="70" t="str">
        <f t="shared" si="544"/>
        <v>X</v>
      </c>
      <c r="AK4695" s="70" t="str" cm="1">
        <f t="array" ref="AK4695">_xlfn.IFS(AH4695&lt;&gt;"","1",AI4695&lt;&gt;"","2",AJ4695&lt;&gt;"","3")</f>
        <v>3</v>
      </c>
    </row>
    <row r="4696" spans="1:37" x14ac:dyDescent="0.25">
      <c r="A4696" t="s">
        <v>694</v>
      </c>
      <c r="B4696" t="s">
        <v>695</v>
      </c>
      <c r="C4696" s="67" t="str">
        <f t="shared" si="539"/>
        <v>Audra Kasper</v>
      </c>
      <c r="D4696" s="71" t="str" cm="1">
        <f t="array" ref="D4696">_xlfn.IFS(AK4696="1",CONCATENATE(C4696,"Regional"),AK4696="2",CONCATENATE(C4696,"Sectional"),AK4696="3",CONCATENATE(C4696,COUNTIF($C$1:C4696,C4696)))</f>
        <v>Audra Kasper7</v>
      </c>
      <c r="E4696" s="66">
        <v>45177.541666666664</v>
      </c>
      <c r="F4696" t="s">
        <v>2486</v>
      </c>
      <c r="G4696" s="46">
        <v>41</v>
      </c>
      <c r="H4696" s="46">
        <v>46</v>
      </c>
      <c r="I4696" s="46">
        <v>9</v>
      </c>
      <c r="J4696" t="s">
        <v>133</v>
      </c>
      <c r="K4696" t="s">
        <v>90</v>
      </c>
      <c r="L4696" s="46">
        <v>2903</v>
      </c>
      <c r="M4696" s="46">
        <v>36</v>
      </c>
      <c r="N4696" s="46">
        <v>36.799999999999997</v>
      </c>
      <c r="O4696" s="46">
        <v>124</v>
      </c>
      <c r="P4696" s="46">
        <f t="shared" si="540"/>
        <v>1</v>
      </c>
      <c r="R4696" s="67" t="s">
        <v>1300</v>
      </c>
      <c r="S4696" s="67">
        <f>COUNTIF(Y$2:$Y$100,R4696)</f>
        <v>0</v>
      </c>
      <c r="V4696" s="67">
        <f t="shared" si="541"/>
        <v>0</v>
      </c>
      <c r="X4696"/>
      <c r="Y4696" s="67" t="str">
        <f t="shared" si="538"/>
        <v xml:space="preserve"> </v>
      </c>
      <c r="AB4696" t="s">
        <v>90</v>
      </c>
      <c r="AC4696" s="46">
        <v>2903</v>
      </c>
      <c r="AD4696" s="46">
        <v>36</v>
      </c>
      <c r="AE4696" s="46">
        <v>36.799999999999997</v>
      </c>
      <c r="AF4696" s="46">
        <v>124</v>
      </c>
      <c r="AH4696" s="70" t="str">
        <f t="shared" si="542"/>
        <v/>
      </c>
      <c r="AI4696" s="70" t="str">
        <f t="shared" si="543"/>
        <v/>
      </c>
      <c r="AJ4696" s="70" t="str">
        <f t="shared" si="544"/>
        <v>X</v>
      </c>
      <c r="AK4696" s="70" t="str" cm="1">
        <f t="array" ref="AK4696">_xlfn.IFS(AH4696&lt;&gt;"","1",AI4696&lt;&gt;"","2",AJ4696&lt;&gt;"","3")</f>
        <v>3</v>
      </c>
    </row>
    <row r="4697" spans="1:37" x14ac:dyDescent="0.25">
      <c r="A4697" t="s">
        <v>388</v>
      </c>
      <c r="B4697" t="s">
        <v>217</v>
      </c>
      <c r="C4697" s="67" t="str">
        <f t="shared" si="539"/>
        <v>Riley Wood</v>
      </c>
      <c r="D4697" s="71" t="str" cm="1">
        <f t="array" ref="D4697">_xlfn.IFS(AK4697="1",CONCATENATE(C4697,"Regional"),AK4697="2",CONCATENATE(C4697,"Sectional"),AK4697="3",CONCATENATE(C4697,COUNTIF($C$1:C4697,C4697)))</f>
        <v>Riley Wood8</v>
      </c>
      <c r="E4697" s="66">
        <v>45177.541666666664</v>
      </c>
      <c r="F4697" t="s">
        <v>2486</v>
      </c>
      <c r="G4697" s="46">
        <v>41</v>
      </c>
      <c r="H4697" s="46">
        <v>46</v>
      </c>
      <c r="I4697" s="46">
        <v>9</v>
      </c>
      <c r="J4697" t="s">
        <v>133</v>
      </c>
      <c r="K4697" t="s">
        <v>90</v>
      </c>
      <c r="L4697" s="46">
        <v>2903</v>
      </c>
      <c r="M4697" s="46">
        <v>36</v>
      </c>
      <c r="N4697" s="46">
        <v>36.799999999999997</v>
      </c>
      <c r="O4697" s="46">
        <v>124</v>
      </c>
      <c r="P4697" s="46">
        <f t="shared" si="540"/>
        <v>1</v>
      </c>
      <c r="R4697" s="67" t="s">
        <v>1292</v>
      </c>
      <c r="S4697" s="67">
        <f>COUNTIF(Y$2:$Y$100,R4697)</f>
        <v>0</v>
      </c>
      <c r="V4697" s="67">
        <f t="shared" si="541"/>
        <v>0</v>
      </c>
      <c r="X4697"/>
      <c r="Y4697" s="67" t="str">
        <f t="shared" si="538"/>
        <v xml:space="preserve"> </v>
      </c>
      <c r="AB4697" t="s">
        <v>90</v>
      </c>
      <c r="AC4697" s="46">
        <v>2903</v>
      </c>
      <c r="AD4697" s="46">
        <v>36</v>
      </c>
      <c r="AE4697" s="46">
        <v>36.799999999999997</v>
      </c>
      <c r="AF4697" s="46">
        <v>124</v>
      </c>
      <c r="AH4697" s="70" t="str">
        <f t="shared" si="542"/>
        <v/>
      </c>
      <c r="AI4697" s="70" t="str">
        <f t="shared" si="543"/>
        <v/>
      </c>
      <c r="AJ4697" s="70" t="str">
        <f t="shared" si="544"/>
        <v>X</v>
      </c>
      <c r="AK4697" s="70" t="str" cm="1">
        <f t="array" ref="AK4697">_xlfn.IFS(AH4697&lt;&gt;"","1",AI4697&lt;&gt;"","2",AJ4697&lt;&gt;"","3")</f>
        <v>3</v>
      </c>
    </row>
    <row r="4698" spans="1:37" x14ac:dyDescent="0.25">
      <c r="A4698" t="s">
        <v>1961</v>
      </c>
      <c r="B4698" t="s">
        <v>201</v>
      </c>
      <c r="C4698" s="67" t="str">
        <f t="shared" si="539"/>
        <v>Charlie Lasecki</v>
      </c>
      <c r="D4698" s="71" t="str" cm="1">
        <f t="array" ref="D4698">_xlfn.IFS(AK4698="1",CONCATENATE(C4698,"Regional"),AK4698="2",CONCATENATE(C4698,"Sectional"),AK4698="3",CONCATENATE(C4698,COUNTIF($C$1:C4698,C4698)))</f>
        <v>Charlie Lasecki4</v>
      </c>
      <c r="E4698" s="66">
        <v>45177.541666666664</v>
      </c>
      <c r="F4698" t="s">
        <v>2486</v>
      </c>
      <c r="G4698" s="46">
        <v>41</v>
      </c>
      <c r="H4698" s="46">
        <v>46</v>
      </c>
      <c r="I4698" s="46">
        <v>9</v>
      </c>
      <c r="J4698" t="s">
        <v>133</v>
      </c>
      <c r="K4698" t="s">
        <v>90</v>
      </c>
      <c r="L4698" s="46">
        <v>2903</v>
      </c>
      <c r="M4698" s="46">
        <v>36</v>
      </c>
      <c r="N4698" s="46">
        <v>36.799999999999997</v>
      </c>
      <c r="O4698" s="46">
        <v>124</v>
      </c>
      <c r="P4698" s="46">
        <f t="shared" si="540"/>
        <v>1</v>
      </c>
      <c r="R4698" s="67" t="s">
        <v>2980</v>
      </c>
      <c r="S4698" s="67">
        <f>COUNTIF(Y$2:$Y$100,R4698)</f>
        <v>0</v>
      </c>
      <c r="V4698" s="67">
        <f t="shared" si="541"/>
        <v>0</v>
      </c>
      <c r="X4698"/>
      <c r="Y4698" s="67" t="str">
        <f t="shared" si="538"/>
        <v xml:space="preserve"> </v>
      </c>
      <c r="AB4698" t="s">
        <v>90</v>
      </c>
      <c r="AC4698" s="46">
        <v>2903</v>
      </c>
      <c r="AD4698" s="46">
        <v>36</v>
      </c>
      <c r="AE4698" s="46">
        <v>36.799999999999997</v>
      </c>
      <c r="AF4698" s="46">
        <v>124</v>
      </c>
      <c r="AH4698" s="70" t="str">
        <f t="shared" si="542"/>
        <v/>
      </c>
      <c r="AI4698" s="70" t="str">
        <f t="shared" si="543"/>
        <v/>
      </c>
      <c r="AJ4698" s="70" t="str">
        <f t="shared" si="544"/>
        <v>X</v>
      </c>
      <c r="AK4698" s="70" t="str" cm="1">
        <f t="array" ref="AK4698">_xlfn.IFS(AH4698&lt;&gt;"","1",AI4698&lt;&gt;"","2",AJ4698&lt;&gt;"","3")</f>
        <v>3</v>
      </c>
    </row>
    <row r="4699" spans="1:37" x14ac:dyDescent="0.25">
      <c r="A4699" t="s">
        <v>264</v>
      </c>
      <c r="B4699" t="s">
        <v>473</v>
      </c>
      <c r="C4699" s="67" t="str">
        <f t="shared" si="539"/>
        <v>Gabby Hauser</v>
      </c>
      <c r="D4699" s="71" t="str" cm="1">
        <f t="array" ref="D4699">_xlfn.IFS(AK4699="1",CONCATENATE(C4699,"Regional"),AK4699="2",CONCATENATE(C4699,"Sectional"),AK4699="3",CONCATENATE(C4699,COUNTIF($C$1:C4699,C4699)))</f>
        <v>Gabby Hauser6</v>
      </c>
      <c r="E4699" s="66">
        <v>45177.541666666664</v>
      </c>
      <c r="F4699" t="s">
        <v>2486</v>
      </c>
      <c r="G4699" s="46">
        <v>41</v>
      </c>
      <c r="H4699" s="46">
        <v>46</v>
      </c>
      <c r="I4699" s="46">
        <v>9</v>
      </c>
      <c r="J4699" t="s">
        <v>133</v>
      </c>
      <c r="K4699" t="s">
        <v>90</v>
      </c>
      <c r="L4699" s="46">
        <v>2903</v>
      </c>
      <c r="M4699" s="46">
        <v>36</v>
      </c>
      <c r="N4699" s="46">
        <v>36.799999999999997</v>
      </c>
      <c r="O4699" s="46">
        <v>124</v>
      </c>
      <c r="P4699" s="46">
        <f t="shared" si="540"/>
        <v>1</v>
      </c>
      <c r="R4699" s="67" t="s">
        <v>1303</v>
      </c>
      <c r="S4699" s="67">
        <f>COUNTIF(Y$2:$Y$100,R4699)</f>
        <v>0</v>
      </c>
      <c r="V4699" s="67">
        <f t="shared" si="541"/>
        <v>0</v>
      </c>
      <c r="X4699"/>
      <c r="Y4699" s="67" t="str">
        <f t="shared" si="538"/>
        <v xml:space="preserve"> </v>
      </c>
      <c r="AB4699" t="s">
        <v>90</v>
      </c>
      <c r="AC4699" s="46">
        <v>2903</v>
      </c>
      <c r="AD4699" s="46">
        <v>36</v>
      </c>
      <c r="AE4699" s="46">
        <v>36.799999999999997</v>
      </c>
      <c r="AF4699" s="46">
        <v>124</v>
      </c>
      <c r="AH4699" s="70" t="str">
        <f t="shared" si="542"/>
        <v/>
      </c>
      <c r="AI4699" s="70" t="str">
        <f t="shared" si="543"/>
        <v/>
      </c>
      <c r="AJ4699" s="70" t="str">
        <f t="shared" si="544"/>
        <v>X</v>
      </c>
      <c r="AK4699" s="70" t="str" cm="1">
        <f t="array" ref="AK4699">_xlfn.IFS(AH4699&lt;&gt;"","1",AI4699&lt;&gt;"","2",AJ4699&lt;&gt;"","3")</f>
        <v>3</v>
      </c>
    </row>
    <row r="4700" spans="1:37" x14ac:dyDescent="0.25">
      <c r="A4700" t="s">
        <v>466</v>
      </c>
      <c r="B4700" t="s">
        <v>414</v>
      </c>
      <c r="C4700" s="67" t="str">
        <f t="shared" si="539"/>
        <v>Megan Gelb</v>
      </c>
      <c r="D4700" s="71" t="str" cm="1">
        <f t="array" ref="D4700">_xlfn.IFS(AK4700="1",CONCATENATE(C4700,"Regional"),AK4700="2",CONCATENATE(C4700,"Sectional"),AK4700="3",CONCATENATE(C4700,COUNTIF($C$1:C4700,C4700)))</f>
        <v>Megan Gelb9</v>
      </c>
      <c r="E4700" s="66">
        <v>45177.541666666664</v>
      </c>
      <c r="F4700" t="s">
        <v>2486</v>
      </c>
      <c r="G4700" s="46">
        <v>41</v>
      </c>
      <c r="H4700" s="46">
        <v>46</v>
      </c>
      <c r="I4700" s="46">
        <v>9</v>
      </c>
      <c r="J4700" t="s">
        <v>133</v>
      </c>
      <c r="K4700" t="s">
        <v>90</v>
      </c>
      <c r="L4700" s="46">
        <v>2903</v>
      </c>
      <c r="M4700" s="46">
        <v>36</v>
      </c>
      <c r="N4700" s="46">
        <v>36.799999999999997</v>
      </c>
      <c r="O4700" s="46">
        <v>124</v>
      </c>
      <c r="P4700" s="46">
        <f t="shared" si="540"/>
        <v>1</v>
      </c>
      <c r="R4700" s="67" t="s">
        <v>2743</v>
      </c>
      <c r="S4700" s="67">
        <f>COUNTIF(Y$2:$Y$100,R4700)</f>
        <v>0</v>
      </c>
      <c r="V4700" s="67">
        <f t="shared" si="541"/>
        <v>0</v>
      </c>
      <c r="X4700"/>
      <c r="Y4700" s="67" t="str">
        <f t="shared" si="538"/>
        <v xml:space="preserve"> </v>
      </c>
      <c r="AB4700" t="s">
        <v>90</v>
      </c>
      <c r="AC4700" s="46">
        <v>2903</v>
      </c>
      <c r="AD4700" s="46">
        <v>36</v>
      </c>
      <c r="AE4700" s="46">
        <v>36.799999999999997</v>
      </c>
      <c r="AF4700" s="46">
        <v>124</v>
      </c>
      <c r="AH4700" s="70" t="str">
        <f t="shared" si="542"/>
        <v/>
      </c>
      <c r="AI4700" s="70" t="str">
        <f t="shared" si="543"/>
        <v/>
      </c>
      <c r="AJ4700" s="70" t="str">
        <f t="shared" si="544"/>
        <v>X</v>
      </c>
      <c r="AK4700" s="70" t="str" cm="1">
        <f t="array" ref="AK4700">_xlfn.IFS(AH4700&lt;&gt;"","1",AI4700&lt;&gt;"","2",AJ4700&lt;&gt;"","3")</f>
        <v>3</v>
      </c>
    </row>
    <row r="4701" spans="1:37" x14ac:dyDescent="0.25">
      <c r="A4701" t="s">
        <v>706</v>
      </c>
      <c r="B4701" t="s">
        <v>452</v>
      </c>
      <c r="C4701" s="67" t="str">
        <f t="shared" si="539"/>
        <v>Sophia Zabel</v>
      </c>
      <c r="D4701" s="71" t="str" cm="1">
        <f t="array" ref="D4701">_xlfn.IFS(AK4701="1",CONCATENATE(C4701,"Regional"),AK4701="2",CONCATENATE(C4701,"Sectional"),AK4701="3",CONCATENATE(C4701,COUNTIF($C$1:C4701,C4701)))</f>
        <v>Sophia Zabel7</v>
      </c>
      <c r="E4701" s="66">
        <v>45177.541666666664</v>
      </c>
      <c r="F4701" t="s">
        <v>2486</v>
      </c>
      <c r="G4701" s="46">
        <v>41</v>
      </c>
      <c r="H4701" s="46">
        <v>47</v>
      </c>
      <c r="I4701" s="46">
        <v>14</v>
      </c>
      <c r="J4701" t="s">
        <v>133</v>
      </c>
      <c r="K4701" t="s">
        <v>90</v>
      </c>
      <c r="L4701" s="46">
        <v>2903</v>
      </c>
      <c r="M4701" s="46">
        <v>36</v>
      </c>
      <c r="N4701" s="46">
        <v>36.799999999999997</v>
      </c>
      <c r="O4701" s="46">
        <v>124</v>
      </c>
      <c r="P4701" s="46">
        <f t="shared" si="540"/>
        <v>1</v>
      </c>
      <c r="R4701" s="67" t="s">
        <v>1307</v>
      </c>
      <c r="S4701" s="67">
        <f>COUNTIF(Y$2:$Y$100,R4701)</f>
        <v>0</v>
      </c>
      <c r="V4701" s="67">
        <f t="shared" si="541"/>
        <v>0</v>
      </c>
      <c r="X4701"/>
      <c r="Y4701" s="67" t="str">
        <f t="shared" si="538"/>
        <v xml:space="preserve"> </v>
      </c>
      <c r="AB4701" t="s">
        <v>90</v>
      </c>
      <c r="AC4701" s="46">
        <v>2903</v>
      </c>
      <c r="AD4701" s="46">
        <v>36</v>
      </c>
      <c r="AE4701" s="46">
        <v>36.799999999999997</v>
      </c>
      <c r="AF4701" s="46">
        <v>124</v>
      </c>
      <c r="AH4701" s="70" t="str">
        <f t="shared" si="542"/>
        <v/>
      </c>
      <c r="AI4701" s="70" t="str">
        <f t="shared" si="543"/>
        <v/>
      </c>
      <c r="AJ4701" s="70" t="str">
        <f t="shared" si="544"/>
        <v>X</v>
      </c>
      <c r="AK4701" s="70" t="str" cm="1">
        <f t="array" ref="AK4701">_xlfn.IFS(AH4701&lt;&gt;"","1",AI4701&lt;&gt;"","2",AJ4701&lt;&gt;"","3")</f>
        <v>3</v>
      </c>
    </row>
    <row r="4702" spans="1:37" x14ac:dyDescent="0.25">
      <c r="A4702" t="s">
        <v>291</v>
      </c>
      <c r="B4702" t="s">
        <v>596</v>
      </c>
      <c r="C4702" s="67" t="str">
        <f t="shared" si="539"/>
        <v>Kristina Kruse</v>
      </c>
      <c r="D4702" s="71" t="str" cm="1">
        <f t="array" ref="D4702">_xlfn.IFS(AK4702="1",CONCATENATE(C4702,"Regional"),AK4702="2",CONCATENATE(C4702,"Sectional"),AK4702="3",CONCATENATE(C4702,COUNTIF($C$1:C4702,C4702)))</f>
        <v>Kristina Kruse7</v>
      </c>
      <c r="E4702" s="66">
        <v>45177.541666666664</v>
      </c>
      <c r="F4702" t="s">
        <v>2486</v>
      </c>
      <c r="G4702" s="46">
        <v>41</v>
      </c>
      <c r="H4702" s="46">
        <v>47</v>
      </c>
      <c r="I4702" s="46">
        <v>14</v>
      </c>
      <c r="J4702" t="s">
        <v>133</v>
      </c>
      <c r="K4702" t="s">
        <v>90</v>
      </c>
      <c r="L4702" s="46">
        <v>2903</v>
      </c>
      <c r="M4702" s="46">
        <v>36</v>
      </c>
      <c r="N4702" s="46">
        <v>36.799999999999997</v>
      </c>
      <c r="O4702" s="46">
        <v>124</v>
      </c>
      <c r="P4702" s="46">
        <f t="shared" si="540"/>
        <v>1</v>
      </c>
      <c r="R4702" s="67" t="s">
        <v>1242</v>
      </c>
      <c r="S4702" s="67">
        <f>COUNTIF(Y$2:$Y$100,R4702)</f>
        <v>0</v>
      </c>
      <c r="V4702" s="67">
        <f t="shared" si="541"/>
        <v>0</v>
      </c>
      <c r="X4702"/>
      <c r="Y4702" s="67" t="str">
        <f t="shared" si="538"/>
        <v xml:space="preserve"> </v>
      </c>
      <c r="AB4702" t="s">
        <v>90</v>
      </c>
      <c r="AC4702" s="46">
        <v>2903</v>
      </c>
      <c r="AD4702" s="46">
        <v>36</v>
      </c>
      <c r="AE4702" s="46">
        <v>36.799999999999997</v>
      </c>
      <c r="AF4702" s="46">
        <v>124</v>
      </c>
      <c r="AH4702" s="70" t="str">
        <f t="shared" si="542"/>
        <v/>
      </c>
      <c r="AI4702" s="70" t="str">
        <f t="shared" si="543"/>
        <v/>
      </c>
      <c r="AJ4702" s="70" t="str">
        <f t="shared" si="544"/>
        <v>X</v>
      </c>
      <c r="AK4702" s="70" t="str" cm="1">
        <f t="array" ref="AK4702">_xlfn.IFS(AH4702&lt;&gt;"","1",AI4702&lt;&gt;"","2",AJ4702&lt;&gt;"","3")</f>
        <v>3</v>
      </c>
    </row>
    <row r="4703" spans="1:37" x14ac:dyDescent="0.25">
      <c r="A4703" t="s">
        <v>696</v>
      </c>
      <c r="B4703" t="s">
        <v>328</v>
      </c>
      <c r="C4703" s="67" t="str">
        <f t="shared" si="539"/>
        <v>Emerson Fitzgerald</v>
      </c>
      <c r="D4703" s="71" t="str" cm="1">
        <f t="array" ref="D4703">_xlfn.IFS(AK4703="1",CONCATENATE(C4703,"Regional"),AK4703="2",CONCATENATE(C4703,"Sectional"),AK4703="3",CONCATENATE(C4703,COUNTIF($C$1:C4703,C4703)))</f>
        <v>Emerson Fitzgerald9</v>
      </c>
      <c r="E4703" s="66">
        <v>45177.541666666664</v>
      </c>
      <c r="F4703" t="s">
        <v>2486</v>
      </c>
      <c r="G4703" s="46">
        <v>41</v>
      </c>
      <c r="H4703" s="46">
        <v>47</v>
      </c>
      <c r="I4703" s="46">
        <v>14</v>
      </c>
      <c r="J4703" t="s">
        <v>133</v>
      </c>
      <c r="K4703" t="s">
        <v>90</v>
      </c>
      <c r="L4703" s="46">
        <v>2903</v>
      </c>
      <c r="M4703" s="46">
        <v>36</v>
      </c>
      <c r="N4703" s="46">
        <v>36.799999999999997</v>
      </c>
      <c r="O4703" s="46">
        <v>124</v>
      </c>
      <c r="P4703" s="46">
        <f t="shared" si="540"/>
        <v>1</v>
      </c>
      <c r="R4703" s="67" t="s">
        <v>1301</v>
      </c>
      <c r="S4703" s="67">
        <f>COUNTIF(Y$2:$Y$100,R4703)</f>
        <v>0</v>
      </c>
      <c r="V4703" s="67">
        <f t="shared" si="541"/>
        <v>0</v>
      </c>
      <c r="X4703"/>
      <c r="Y4703" s="67" t="str">
        <f t="shared" si="538"/>
        <v xml:space="preserve"> </v>
      </c>
      <c r="AB4703" t="s">
        <v>90</v>
      </c>
      <c r="AC4703" s="46">
        <v>2903</v>
      </c>
      <c r="AD4703" s="46">
        <v>36</v>
      </c>
      <c r="AE4703" s="46">
        <v>36.799999999999997</v>
      </c>
      <c r="AF4703" s="46">
        <v>124</v>
      </c>
      <c r="AH4703" s="70" t="str">
        <f t="shared" si="542"/>
        <v/>
      </c>
      <c r="AI4703" s="70" t="str">
        <f t="shared" si="543"/>
        <v/>
      </c>
      <c r="AJ4703" s="70" t="str">
        <f t="shared" si="544"/>
        <v>X</v>
      </c>
      <c r="AK4703" s="70" t="str" cm="1">
        <f t="array" ref="AK4703">_xlfn.IFS(AH4703&lt;&gt;"","1",AI4703&lt;&gt;"","2",AJ4703&lt;&gt;"","3")</f>
        <v>3</v>
      </c>
    </row>
    <row r="4704" spans="1:37" x14ac:dyDescent="0.25">
      <c r="A4704" t="s">
        <v>466</v>
      </c>
      <c r="B4704" t="s">
        <v>434</v>
      </c>
      <c r="C4704" s="67" t="str">
        <f t="shared" si="539"/>
        <v>Ella Gelb</v>
      </c>
      <c r="D4704" s="71" t="str" cm="1">
        <f t="array" ref="D4704">_xlfn.IFS(AK4704="1",CONCATENATE(C4704,"Regional"),AK4704="2",CONCATENATE(C4704,"Sectional"),AK4704="3",CONCATENATE(C4704,COUNTIF($C$1:C4704,C4704)))</f>
        <v>Ella Gelb9</v>
      </c>
      <c r="E4704" s="66">
        <v>45177.541666666664</v>
      </c>
      <c r="F4704" t="s">
        <v>2486</v>
      </c>
      <c r="G4704" s="46">
        <v>41</v>
      </c>
      <c r="H4704" s="46">
        <v>48</v>
      </c>
      <c r="I4704" s="46">
        <v>17</v>
      </c>
      <c r="J4704" t="s">
        <v>133</v>
      </c>
      <c r="K4704" t="s">
        <v>90</v>
      </c>
      <c r="L4704" s="46">
        <v>2903</v>
      </c>
      <c r="M4704" s="46">
        <v>36</v>
      </c>
      <c r="N4704" s="46">
        <v>36.799999999999997</v>
      </c>
      <c r="O4704" s="46">
        <v>124</v>
      </c>
      <c r="P4704" s="46">
        <f t="shared" si="540"/>
        <v>1</v>
      </c>
      <c r="R4704" s="67" t="s">
        <v>1164</v>
      </c>
      <c r="S4704" s="67">
        <f>COUNTIF(Y$2:$Y$100,R4704)</f>
        <v>0</v>
      </c>
      <c r="V4704" s="67">
        <f t="shared" si="541"/>
        <v>0</v>
      </c>
      <c r="X4704"/>
      <c r="Y4704" s="67" t="str">
        <f t="shared" si="538"/>
        <v xml:space="preserve"> </v>
      </c>
      <c r="AB4704" t="s">
        <v>90</v>
      </c>
      <c r="AC4704" s="46">
        <v>2903</v>
      </c>
      <c r="AD4704" s="46">
        <v>36</v>
      </c>
      <c r="AE4704" s="46">
        <v>36.799999999999997</v>
      </c>
      <c r="AF4704" s="46">
        <v>124</v>
      </c>
      <c r="AH4704" s="70" t="str">
        <f t="shared" si="542"/>
        <v/>
      </c>
      <c r="AI4704" s="70" t="str">
        <f t="shared" si="543"/>
        <v/>
      </c>
      <c r="AJ4704" s="70" t="str">
        <f t="shared" si="544"/>
        <v>X</v>
      </c>
      <c r="AK4704" s="70" t="str" cm="1">
        <f t="array" ref="AK4704">_xlfn.IFS(AH4704&lt;&gt;"","1",AI4704&lt;&gt;"","2",AJ4704&lt;&gt;"","3")</f>
        <v>3</v>
      </c>
    </row>
    <row r="4705" spans="1:37" x14ac:dyDescent="0.25">
      <c r="A4705" t="s">
        <v>356</v>
      </c>
      <c r="B4705" t="s">
        <v>599</v>
      </c>
      <c r="C4705" s="67" t="str">
        <f t="shared" si="539"/>
        <v>Grace Schuh</v>
      </c>
      <c r="D4705" s="71" t="str" cm="1">
        <f t="array" ref="D4705">_xlfn.IFS(AK4705="1",CONCATENATE(C4705,"Regional"),AK4705="2",CONCATENATE(C4705,"Sectional"),AK4705="3",CONCATENATE(C4705,COUNTIF($C$1:C4705,C4705)))</f>
        <v>Grace Schuh9</v>
      </c>
      <c r="E4705" s="66">
        <v>45177.541666666664</v>
      </c>
      <c r="F4705" t="s">
        <v>2486</v>
      </c>
      <c r="G4705" s="46">
        <v>41</v>
      </c>
      <c r="H4705" s="46">
        <v>48</v>
      </c>
      <c r="I4705" s="46">
        <v>17</v>
      </c>
      <c r="J4705" t="s">
        <v>133</v>
      </c>
      <c r="K4705" t="s">
        <v>90</v>
      </c>
      <c r="L4705" s="46">
        <v>2903</v>
      </c>
      <c r="M4705" s="46">
        <v>36</v>
      </c>
      <c r="N4705" s="46">
        <v>36.799999999999997</v>
      </c>
      <c r="O4705" s="46">
        <v>124</v>
      </c>
      <c r="P4705" s="46">
        <f t="shared" si="540"/>
        <v>1</v>
      </c>
      <c r="R4705" s="67" t="s">
        <v>2741</v>
      </c>
      <c r="S4705" s="67">
        <f>COUNTIF(Y$2:$Y$100,R4705)</f>
        <v>0</v>
      </c>
      <c r="V4705" s="67">
        <f t="shared" si="541"/>
        <v>0</v>
      </c>
      <c r="X4705"/>
      <c r="Y4705" s="67" t="str">
        <f t="shared" si="538"/>
        <v xml:space="preserve"> </v>
      </c>
      <c r="AB4705" t="s">
        <v>90</v>
      </c>
      <c r="AC4705" s="46">
        <v>2903</v>
      </c>
      <c r="AD4705" s="46">
        <v>36</v>
      </c>
      <c r="AE4705" s="46">
        <v>36.799999999999997</v>
      </c>
      <c r="AF4705" s="46">
        <v>124</v>
      </c>
      <c r="AH4705" s="70" t="str">
        <f t="shared" si="542"/>
        <v/>
      </c>
      <c r="AI4705" s="70" t="str">
        <f t="shared" si="543"/>
        <v/>
      </c>
      <c r="AJ4705" s="70" t="str">
        <f t="shared" si="544"/>
        <v>X</v>
      </c>
      <c r="AK4705" s="70" t="str" cm="1">
        <f t="array" ref="AK4705">_xlfn.IFS(AH4705&lt;&gt;"","1",AI4705&lt;&gt;"","2",AJ4705&lt;&gt;"","3")</f>
        <v>3</v>
      </c>
    </row>
    <row r="4706" spans="1:37" x14ac:dyDescent="0.25">
      <c r="A4706" t="s">
        <v>2291</v>
      </c>
      <c r="B4706" t="s">
        <v>511</v>
      </c>
      <c r="C4706" s="67" t="str">
        <f t="shared" si="539"/>
        <v>Eleanor VanHandel</v>
      </c>
      <c r="D4706" s="71" t="str" cm="1">
        <f t="array" ref="D4706">_xlfn.IFS(AK4706="1",CONCATENATE(C4706,"Regional"),AK4706="2",CONCATENATE(C4706,"Sectional"),AK4706="3",CONCATENATE(C4706,COUNTIF($C$1:C4706,C4706)))</f>
        <v>Eleanor VanHandel3</v>
      </c>
      <c r="E4706" s="66">
        <v>45177.541666666664</v>
      </c>
      <c r="F4706" t="s">
        <v>2486</v>
      </c>
      <c r="G4706" s="46">
        <v>41</v>
      </c>
      <c r="H4706" s="46">
        <v>48</v>
      </c>
      <c r="I4706" s="46">
        <v>17</v>
      </c>
      <c r="J4706" t="s">
        <v>133</v>
      </c>
      <c r="K4706" t="s">
        <v>90</v>
      </c>
      <c r="L4706" s="46">
        <v>2903</v>
      </c>
      <c r="M4706" s="46">
        <v>36</v>
      </c>
      <c r="N4706" s="46">
        <v>36.799999999999997</v>
      </c>
      <c r="O4706" s="46">
        <v>124</v>
      </c>
      <c r="P4706" s="46">
        <f t="shared" si="540"/>
        <v>1</v>
      </c>
      <c r="R4706" s="67" t="s">
        <v>3560</v>
      </c>
      <c r="S4706" s="67">
        <f>COUNTIF(Y$2:$Y$100,R4706)</f>
        <v>0</v>
      </c>
      <c r="V4706" s="67">
        <f t="shared" si="541"/>
        <v>0</v>
      </c>
      <c r="X4706"/>
      <c r="Y4706" s="67" t="str">
        <f t="shared" si="538"/>
        <v xml:space="preserve"> </v>
      </c>
      <c r="AB4706" t="s">
        <v>90</v>
      </c>
      <c r="AC4706" s="46">
        <v>2903</v>
      </c>
      <c r="AD4706" s="46">
        <v>36</v>
      </c>
      <c r="AE4706" s="46">
        <v>36.799999999999997</v>
      </c>
      <c r="AF4706" s="46">
        <v>124</v>
      </c>
      <c r="AH4706" s="70" t="str">
        <f t="shared" si="542"/>
        <v/>
      </c>
      <c r="AI4706" s="70" t="str">
        <f t="shared" si="543"/>
        <v/>
      </c>
      <c r="AJ4706" s="70" t="str">
        <f t="shared" si="544"/>
        <v>X</v>
      </c>
      <c r="AK4706" s="70" t="str" cm="1">
        <f t="array" ref="AK4706">_xlfn.IFS(AH4706&lt;&gt;"","1",AI4706&lt;&gt;"","2",AJ4706&lt;&gt;"","3")</f>
        <v>3</v>
      </c>
    </row>
    <row r="4707" spans="1:37" x14ac:dyDescent="0.25">
      <c r="A4707" t="s">
        <v>601</v>
      </c>
      <c r="B4707" t="s">
        <v>199</v>
      </c>
      <c r="C4707" s="67" t="str">
        <f t="shared" si="539"/>
        <v>Payton Dudra</v>
      </c>
      <c r="D4707" s="71" t="str" cm="1">
        <f t="array" ref="D4707">_xlfn.IFS(AK4707="1",CONCATENATE(C4707,"Regional"),AK4707="2",CONCATENATE(C4707,"Sectional"),AK4707="3",CONCATENATE(C4707,COUNTIF($C$1:C4707,C4707)))</f>
        <v>Payton Dudra9</v>
      </c>
      <c r="E4707" s="66">
        <v>45177.541666666664</v>
      </c>
      <c r="F4707" t="s">
        <v>2486</v>
      </c>
      <c r="G4707" s="46">
        <v>41</v>
      </c>
      <c r="H4707" s="46">
        <v>48</v>
      </c>
      <c r="I4707" s="46">
        <v>17</v>
      </c>
      <c r="J4707" t="s">
        <v>133</v>
      </c>
      <c r="K4707" t="s">
        <v>90</v>
      </c>
      <c r="L4707" s="46">
        <v>2903</v>
      </c>
      <c r="M4707" s="46">
        <v>36</v>
      </c>
      <c r="N4707" s="46">
        <v>36.799999999999997</v>
      </c>
      <c r="O4707" s="46">
        <v>124</v>
      </c>
      <c r="P4707" s="46">
        <f t="shared" si="540"/>
        <v>1</v>
      </c>
      <c r="R4707" s="67" t="s">
        <v>1245</v>
      </c>
      <c r="S4707" s="67">
        <f>COUNTIF(Y$2:$Y$100,R4707)</f>
        <v>0</v>
      </c>
      <c r="V4707" s="67">
        <f t="shared" si="541"/>
        <v>0</v>
      </c>
      <c r="X4707"/>
      <c r="Y4707" s="67" t="str">
        <f t="shared" si="538"/>
        <v xml:space="preserve"> </v>
      </c>
      <c r="AB4707" t="s">
        <v>90</v>
      </c>
      <c r="AC4707" s="46">
        <v>2903</v>
      </c>
      <c r="AD4707" s="46">
        <v>36</v>
      </c>
      <c r="AE4707" s="46">
        <v>36.799999999999997</v>
      </c>
      <c r="AF4707" s="46">
        <v>124</v>
      </c>
      <c r="AH4707" s="70" t="str">
        <f t="shared" si="542"/>
        <v/>
      </c>
      <c r="AI4707" s="70" t="str">
        <f t="shared" si="543"/>
        <v/>
      </c>
      <c r="AJ4707" s="70" t="str">
        <f t="shared" si="544"/>
        <v>X</v>
      </c>
      <c r="AK4707" s="70" t="str" cm="1">
        <f t="array" ref="AK4707">_xlfn.IFS(AH4707&lt;&gt;"","1",AI4707&lt;&gt;"","2",AJ4707&lt;&gt;"","3")</f>
        <v>3</v>
      </c>
    </row>
    <row r="4708" spans="1:37" x14ac:dyDescent="0.25">
      <c r="A4708" t="s">
        <v>383</v>
      </c>
      <c r="B4708" t="s">
        <v>567</v>
      </c>
      <c r="C4708" s="67" t="str">
        <f t="shared" si="539"/>
        <v>Anika Wilke</v>
      </c>
      <c r="D4708" s="71" t="str" cm="1">
        <f t="array" ref="D4708">_xlfn.IFS(AK4708="1",CONCATENATE(C4708,"Regional"),AK4708="2",CONCATENATE(C4708,"Sectional"),AK4708="3",CONCATENATE(C4708,COUNTIF($C$1:C4708,C4708)))</f>
        <v>Anika Wilke8</v>
      </c>
      <c r="E4708" s="66">
        <v>45177.541666666664</v>
      </c>
      <c r="F4708" t="s">
        <v>2486</v>
      </c>
      <c r="G4708" s="46">
        <v>41</v>
      </c>
      <c r="H4708" s="46">
        <v>48</v>
      </c>
      <c r="I4708" s="46">
        <v>17</v>
      </c>
      <c r="J4708" t="s">
        <v>133</v>
      </c>
      <c r="K4708" t="s">
        <v>90</v>
      </c>
      <c r="L4708" s="46">
        <v>2903</v>
      </c>
      <c r="M4708" s="46">
        <v>36</v>
      </c>
      <c r="N4708" s="46">
        <v>36.799999999999997</v>
      </c>
      <c r="O4708" s="46">
        <v>124</v>
      </c>
      <c r="P4708" s="46">
        <f t="shared" si="540"/>
        <v>1</v>
      </c>
      <c r="R4708" s="67" t="s">
        <v>1415</v>
      </c>
      <c r="S4708" s="67">
        <f>COUNTIF(Y$2:$Y$100,R4708)</f>
        <v>0</v>
      </c>
      <c r="V4708" s="67">
        <f t="shared" si="541"/>
        <v>0</v>
      </c>
      <c r="X4708"/>
      <c r="Y4708" s="67" t="str">
        <f t="shared" si="538"/>
        <v xml:space="preserve"> </v>
      </c>
      <c r="AB4708" t="s">
        <v>90</v>
      </c>
      <c r="AC4708" s="46">
        <v>2903</v>
      </c>
      <c r="AD4708" s="46">
        <v>36</v>
      </c>
      <c r="AE4708" s="46">
        <v>36.799999999999997</v>
      </c>
      <c r="AF4708" s="46">
        <v>124</v>
      </c>
      <c r="AH4708" s="70" t="str">
        <f t="shared" si="542"/>
        <v/>
      </c>
      <c r="AI4708" s="70" t="str">
        <f t="shared" si="543"/>
        <v/>
      </c>
      <c r="AJ4708" s="70" t="str">
        <f t="shared" si="544"/>
        <v>X</v>
      </c>
      <c r="AK4708" s="70" t="str" cm="1">
        <f t="array" ref="AK4708">_xlfn.IFS(AH4708&lt;&gt;"","1",AI4708&lt;&gt;"","2",AJ4708&lt;&gt;"","3")</f>
        <v>3</v>
      </c>
    </row>
    <row r="4709" spans="1:37" x14ac:dyDescent="0.25">
      <c r="A4709" t="s">
        <v>1109</v>
      </c>
      <c r="B4709" t="s">
        <v>401</v>
      </c>
      <c r="C4709" s="67" t="str">
        <f t="shared" si="539"/>
        <v>Hannah Fergus</v>
      </c>
      <c r="D4709" s="71" t="str" cm="1">
        <f t="array" ref="D4709">_xlfn.IFS(AK4709="1",CONCATENATE(C4709,"Regional"),AK4709="2",CONCATENATE(C4709,"Sectional"),AK4709="3",CONCATENATE(C4709,COUNTIF($C$1:C4709,C4709)))</f>
        <v>Hannah Fergus8</v>
      </c>
      <c r="E4709" s="66">
        <v>45177.541666666664</v>
      </c>
      <c r="F4709" t="s">
        <v>2486</v>
      </c>
      <c r="G4709" s="46">
        <v>41</v>
      </c>
      <c r="H4709" s="46">
        <v>49</v>
      </c>
      <c r="I4709" s="46">
        <v>22</v>
      </c>
      <c r="J4709" t="s">
        <v>133</v>
      </c>
      <c r="K4709" t="s">
        <v>90</v>
      </c>
      <c r="L4709" s="46">
        <v>2903</v>
      </c>
      <c r="M4709" s="46">
        <v>36</v>
      </c>
      <c r="N4709" s="46">
        <v>36.799999999999997</v>
      </c>
      <c r="O4709" s="46">
        <v>124</v>
      </c>
      <c r="P4709" s="46">
        <f t="shared" si="540"/>
        <v>1</v>
      </c>
      <c r="R4709" s="67" t="s">
        <v>1582</v>
      </c>
      <c r="S4709" s="67">
        <f>COUNTIF(Y$2:$Y$100,R4709)</f>
        <v>0</v>
      </c>
      <c r="V4709" s="67">
        <f t="shared" si="541"/>
        <v>0</v>
      </c>
      <c r="X4709"/>
      <c r="Y4709" s="67" t="str">
        <f t="shared" ref="Y4709:Y4772" si="545">CONCATENATE(W4709," ",X4709)</f>
        <v xml:space="preserve"> </v>
      </c>
      <c r="AB4709" t="s">
        <v>90</v>
      </c>
      <c r="AC4709" s="46">
        <v>2903</v>
      </c>
      <c r="AD4709" s="46">
        <v>36</v>
      </c>
      <c r="AE4709" s="46">
        <v>36.799999999999997</v>
      </c>
      <c r="AF4709" s="46">
        <v>124</v>
      </c>
      <c r="AH4709" s="70" t="str">
        <f t="shared" si="542"/>
        <v/>
      </c>
      <c r="AI4709" s="70" t="str">
        <f t="shared" si="543"/>
        <v/>
      </c>
      <c r="AJ4709" s="70" t="str">
        <f t="shared" si="544"/>
        <v>X</v>
      </c>
      <c r="AK4709" s="70" t="str" cm="1">
        <f t="array" ref="AK4709">_xlfn.IFS(AH4709&lt;&gt;"","1",AI4709&lt;&gt;"","2",AJ4709&lt;&gt;"","3")</f>
        <v>3</v>
      </c>
    </row>
    <row r="4710" spans="1:37" x14ac:dyDescent="0.25">
      <c r="A4710" t="s">
        <v>1817</v>
      </c>
      <c r="B4710" t="s">
        <v>362</v>
      </c>
      <c r="C4710" s="67" t="str">
        <f t="shared" si="539"/>
        <v>Emma Hudson</v>
      </c>
      <c r="D4710" s="71" t="str" cm="1">
        <f t="array" ref="D4710">_xlfn.IFS(AK4710="1",CONCATENATE(C4710,"Regional"),AK4710="2",CONCATENATE(C4710,"Sectional"),AK4710="3",CONCATENATE(C4710,COUNTIF($C$1:C4710,C4710)))</f>
        <v>Emma Hudson7</v>
      </c>
      <c r="E4710" s="66">
        <v>45177.541666666664</v>
      </c>
      <c r="F4710" t="s">
        <v>2486</v>
      </c>
      <c r="G4710" s="46">
        <v>41</v>
      </c>
      <c r="H4710" s="46">
        <v>49</v>
      </c>
      <c r="I4710" s="46">
        <v>22</v>
      </c>
      <c r="J4710" t="s">
        <v>133</v>
      </c>
      <c r="K4710" t="s">
        <v>90</v>
      </c>
      <c r="L4710" s="46">
        <v>2903</v>
      </c>
      <c r="M4710" s="46">
        <v>36</v>
      </c>
      <c r="N4710" s="46">
        <v>36.799999999999997</v>
      </c>
      <c r="O4710" s="46">
        <v>124</v>
      </c>
      <c r="P4710" s="46">
        <f t="shared" si="540"/>
        <v>1</v>
      </c>
      <c r="R4710" s="67" t="s">
        <v>2818</v>
      </c>
      <c r="S4710" s="67">
        <f>COUNTIF(Y$2:$Y$100,R4710)</f>
        <v>0</v>
      </c>
      <c r="V4710" s="67">
        <f t="shared" si="541"/>
        <v>0</v>
      </c>
      <c r="X4710"/>
      <c r="Y4710" s="67" t="str">
        <f t="shared" si="545"/>
        <v xml:space="preserve"> </v>
      </c>
      <c r="AB4710" t="s">
        <v>90</v>
      </c>
      <c r="AC4710" s="46">
        <v>2903</v>
      </c>
      <c r="AD4710" s="46">
        <v>36</v>
      </c>
      <c r="AE4710" s="46">
        <v>36.799999999999997</v>
      </c>
      <c r="AF4710" s="46">
        <v>124</v>
      </c>
      <c r="AH4710" s="70" t="str">
        <f t="shared" si="542"/>
        <v/>
      </c>
      <c r="AI4710" s="70" t="str">
        <f t="shared" si="543"/>
        <v/>
      </c>
      <c r="AJ4710" s="70" t="str">
        <f t="shared" si="544"/>
        <v>X</v>
      </c>
      <c r="AK4710" s="70" t="str" cm="1">
        <f t="array" ref="AK4710">_xlfn.IFS(AH4710&lt;&gt;"","1",AI4710&lt;&gt;"","2",AJ4710&lt;&gt;"","3")</f>
        <v>3</v>
      </c>
    </row>
    <row r="4711" spans="1:37" x14ac:dyDescent="0.25">
      <c r="A4711" t="s">
        <v>871</v>
      </c>
      <c r="B4711" t="s">
        <v>434</v>
      </c>
      <c r="C4711" s="67" t="str">
        <f t="shared" si="539"/>
        <v>Ella Ficarri</v>
      </c>
      <c r="D4711" s="71" t="str" cm="1">
        <f t="array" ref="D4711">_xlfn.IFS(AK4711="1",CONCATENATE(C4711,"Regional"),AK4711="2",CONCATENATE(C4711,"Sectional"),AK4711="3",CONCATENATE(C4711,COUNTIF($C$1:C4711,C4711)))</f>
        <v>Ella Ficarri6</v>
      </c>
      <c r="E4711" s="66">
        <v>45177.541666666664</v>
      </c>
      <c r="F4711" t="s">
        <v>2486</v>
      </c>
      <c r="G4711" s="46">
        <v>41</v>
      </c>
      <c r="H4711" s="46">
        <v>49</v>
      </c>
      <c r="I4711" s="46">
        <v>22</v>
      </c>
      <c r="J4711" t="s">
        <v>133</v>
      </c>
      <c r="K4711" t="s">
        <v>90</v>
      </c>
      <c r="L4711" s="46">
        <v>2903</v>
      </c>
      <c r="M4711" s="46">
        <v>36</v>
      </c>
      <c r="N4711" s="46">
        <v>36.799999999999997</v>
      </c>
      <c r="O4711" s="46">
        <v>124</v>
      </c>
      <c r="P4711" s="46">
        <f t="shared" si="540"/>
        <v>1</v>
      </c>
      <c r="R4711" s="67" t="s">
        <v>1414</v>
      </c>
      <c r="S4711" s="67">
        <f>COUNTIF(Y$2:$Y$100,R4711)</f>
        <v>0</v>
      </c>
      <c r="V4711" s="67">
        <f t="shared" si="541"/>
        <v>0</v>
      </c>
      <c r="X4711"/>
      <c r="Y4711" s="67" t="str">
        <f t="shared" si="545"/>
        <v xml:space="preserve"> </v>
      </c>
      <c r="AB4711" t="s">
        <v>90</v>
      </c>
      <c r="AC4711" s="46">
        <v>2903</v>
      </c>
      <c r="AD4711" s="46">
        <v>36</v>
      </c>
      <c r="AE4711" s="46">
        <v>36.799999999999997</v>
      </c>
      <c r="AF4711" s="46">
        <v>124</v>
      </c>
      <c r="AH4711" s="70" t="str">
        <f t="shared" si="542"/>
        <v/>
      </c>
      <c r="AI4711" s="70" t="str">
        <f t="shared" si="543"/>
        <v/>
      </c>
      <c r="AJ4711" s="70" t="str">
        <f t="shared" si="544"/>
        <v>X</v>
      </c>
      <c r="AK4711" s="70" t="str" cm="1">
        <f t="array" ref="AK4711">_xlfn.IFS(AH4711&lt;&gt;"","1",AI4711&lt;&gt;"","2",AJ4711&lt;&gt;"","3")</f>
        <v>3</v>
      </c>
    </row>
    <row r="4712" spans="1:37" x14ac:dyDescent="0.25">
      <c r="A4712" t="s">
        <v>310</v>
      </c>
      <c r="B4712" t="s">
        <v>699</v>
      </c>
      <c r="C4712" s="67" t="str">
        <f t="shared" si="539"/>
        <v>Emmaline Miller</v>
      </c>
      <c r="D4712" s="71" t="str" cm="1">
        <f t="array" ref="D4712">_xlfn.IFS(AK4712="1",CONCATENATE(C4712,"Regional"),AK4712="2",CONCATENATE(C4712,"Sectional"),AK4712="3",CONCATENATE(C4712,COUNTIF($C$1:C4712,C4712)))</f>
        <v>Emmaline Miller9</v>
      </c>
      <c r="E4712" s="66">
        <v>45177.541666666664</v>
      </c>
      <c r="F4712" t="s">
        <v>2486</v>
      </c>
      <c r="G4712" s="46">
        <v>41</v>
      </c>
      <c r="H4712" s="46">
        <v>49</v>
      </c>
      <c r="I4712" s="46">
        <v>22</v>
      </c>
      <c r="J4712" t="s">
        <v>133</v>
      </c>
      <c r="K4712" t="s">
        <v>90</v>
      </c>
      <c r="L4712" s="46">
        <v>2903</v>
      </c>
      <c r="M4712" s="46">
        <v>36</v>
      </c>
      <c r="N4712" s="46">
        <v>36.799999999999997</v>
      </c>
      <c r="O4712" s="46">
        <v>124</v>
      </c>
      <c r="P4712" s="46">
        <f t="shared" si="540"/>
        <v>1</v>
      </c>
      <c r="R4712" s="67" t="s">
        <v>1302</v>
      </c>
      <c r="S4712" s="67">
        <f>COUNTIF(Y$2:$Y$100,R4712)</f>
        <v>0</v>
      </c>
      <c r="V4712" s="67">
        <f t="shared" si="541"/>
        <v>0</v>
      </c>
      <c r="X4712"/>
      <c r="Y4712" s="67" t="str">
        <f t="shared" si="545"/>
        <v xml:space="preserve"> </v>
      </c>
      <c r="AB4712" t="s">
        <v>90</v>
      </c>
      <c r="AC4712" s="46">
        <v>2903</v>
      </c>
      <c r="AD4712" s="46">
        <v>36</v>
      </c>
      <c r="AE4712" s="46">
        <v>36.799999999999997</v>
      </c>
      <c r="AF4712" s="46">
        <v>124</v>
      </c>
      <c r="AH4712" s="70" t="str">
        <f t="shared" si="542"/>
        <v/>
      </c>
      <c r="AI4712" s="70" t="str">
        <f t="shared" si="543"/>
        <v/>
      </c>
      <c r="AJ4712" s="70" t="str">
        <f t="shared" si="544"/>
        <v>X</v>
      </c>
      <c r="AK4712" s="70" t="str" cm="1">
        <f t="array" ref="AK4712">_xlfn.IFS(AH4712&lt;&gt;"","1",AI4712&lt;&gt;"","2",AJ4712&lt;&gt;"","3")</f>
        <v>3</v>
      </c>
    </row>
    <row r="4713" spans="1:37" x14ac:dyDescent="0.25">
      <c r="A4713" t="s">
        <v>3416</v>
      </c>
      <c r="B4713" t="s">
        <v>1023</v>
      </c>
      <c r="C4713" s="67" t="str">
        <f t="shared" si="539"/>
        <v>Danika Holewinski</v>
      </c>
      <c r="D4713" s="71" t="str" cm="1">
        <f t="array" ref="D4713">_xlfn.IFS(AK4713="1",CONCATENATE(C4713,"Regional"),AK4713="2",CONCATENATE(C4713,"Sectional"),AK4713="3",CONCATENATE(C4713,COUNTIF($C$1:C4713,C4713)))</f>
        <v>Danika Holewinski6</v>
      </c>
      <c r="E4713" s="66">
        <v>45177.541666666664</v>
      </c>
      <c r="F4713" t="s">
        <v>2486</v>
      </c>
      <c r="G4713" s="46">
        <v>41</v>
      </c>
      <c r="H4713" s="46">
        <v>49</v>
      </c>
      <c r="I4713" s="46">
        <v>22</v>
      </c>
      <c r="J4713" t="s">
        <v>133</v>
      </c>
      <c r="K4713" t="s">
        <v>90</v>
      </c>
      <c r="L4713" s="46">
        <v>2903</v>
      </c>
      <c r="M4713" s="46">
        <v>36</v>
      </c>
      <c r="N4713" s="46">
        <v>36.799999999999997</v>
      </c>
      <c r="O4713" s="46">
        <v>124</v>
      </c>
      <c r="P4713" s="46">
        <f t="shared" si="540"/>
        <v>1</v>
      </c>
      <c r="R4713" s="67" t="s">
        <v>3584</v>
      </c>
      <c r="S4713" s="67">
        <f>COUNTIF(Y$2:$Y$100,R4713)</f>
        <v>0</v>
      </c>
      <c r="V4713" s="67">
        <f t="shared" si="541"/>
        <v>0</v>
      </c>
      <c r="X4713"/>
      <c r="Y4713" s="67" t="str">
        <f t="shared" si="545"/>
        <v xml:space="preserve"> </v>
      </c>
      <c r="AB4713" t="s">
        <v>90</v>
      </c>
      <c r="AC4713" s="46">
        <v>2903</v>
      </c>
      <c r="AD4713" s="46">
        <v>36</v>
      </c>
      <c r="AE4713" s="46">
        <v>36.799999999999997</v>
      </c>
      <c r="AF4713" s="46">
        <v>124</v>
      </c>
      <c r="AH4713" s="70" t="str">
        <f t="shared" si="542"/>
        <v/>
      </c>
      <c r="AI4713" s="70" t="str">
        <f t="shared" si="543"/>
        <v/>
      </c>
      <c r="AJ4713" s="70" t="str">
        <f t="shared" si="544"/>
        <v>X</v>
      </c>
      <c r="AK4713" s="70" t="str" cm="1">
        <f t="array" ref="AK4713">_xlfn.IFS(AH4713&lt;&gt;"","1",AI4713&lt;&gt;"","2",AJ4713&lt;&gt;"","3")</f>
        <v>3</v>
      </c>
    </row>
    <row r="4714" spans="1:37" x14ac:dyDescent="0.25">
      <c r="A4714" t="s">
        <v>1682</v>
      </c>
      <c r="B4714" t="s">
        <v>875</v>
      </c>
      <c r="C4714" s="67" t="str">
        <f t="shared" si="539"/>
        <v>Layla Vengrowsky</v>
      </c>
      <c r="D4714" s="71" t="str" cm="1">
        <f t="array" ref="D4714">_xlfn.IFS(AK4714="1",CONCATENATE(C4714,"Regional"),AK4714="2",CONCATENATE(C4714,"Sectional"),AK4714="3",CONCATENATE(C4714,COUNTIF($C$1:C4714,C4714)))</f>
        <v>Layla Vengrowsky4</v>
      </c>
      <c r="E4714" s="66">
        <v>45177.541666666664</v>
      </c>
      <c r="F4714" t="s">
        <v>2486</v>
      </c>
      <c r="G4714" s="46">
        <v>41</v>
      </c>
      <c r="H4714" s="46">
        <v>49</v>
      </c>
      <c r="I4714" s="46">
        <v>22</v>
      </c>
      <c r="J4714" t="s">
        <v>133</v>
      </c>
      <c r="K4714" t="s">
        <v>90</v>
      </c>
      <c r="L4714" s="46">
        <v>2903</v>
      </c>
      <c r="M4714" s="46">
        <v>36</v>
      </c>
      <c r="N4714" s="46">
        <v>36.799999999999997</v>
      </c>
      <c r="O4714" s="46">
        <v>124</v>
      </c>
      <c r="P4714" s="46">
        <f t="shared" si="540"/>
        <v>1</v>
      </c>
      <c r="R4714" s="67" t="s">
        <v>3582</v>
      </c>
      <c r="S4714" s="67">
        <f>COUNTIF(Y$2:$Y$100,R4714)</f>
        <v>0</v>
      </c>
      <c r="V4714" s="67">
        <f t="shared" si="541"/>
        <v>0</v>
      </c>
      <c r="X4714"/>
      <c r="Y4714" s="67" t="str">
        <f t="shared" si="545"/>
        <v xml:space="preserve"> </v>
      </c>
      <c r="AB4714" t="s">
        <v>90</v>
      </c>
      <c r="AC4714" s="46">
        <v>2903</v>
      </c>
      <c r="AD4714" s="46">
        <v>36</v>
      </c>
      <c r="AE4714" s="46">
        <v>36.799999999999997</v>
      </c>
      <c r="AF4714" s="46">
        <v>124</v>
      </c>
      <c r="AH4714" s="70" t="str">
        <f t="shared" si="542"/>
        <v/>
      </c>
      <c r="AI4714" s="70" t="str">
        <f t="shared" si="543"/>
        <v/>
      </c>
      <c r="AJ4714" s="70" t="str">
        <f t="shared" si="544"/>
        <v>X</v>
      </c>
      <c r="AK4714" s="70" t="str" cm="1">
        <f t="array" ref="AK4714">_xlfn.IFS(AH4714&lt;&gt;"","1",AI4714&lt;&gt;"","2",AJ4714&lt;&gt;"","3")</f>
        <v>3</v>
      </c>
    </row>
    <row r="4715" spans="1:37" x14ac:dyDescent="0.25">
      <c r="A4715" t="s">
        <v>373</v>
      </c>
      <c r="B4715" t="s">
        <v>371</v>
      </c>
      <c r="C4715" s="67" t="str">
        <f t="shared" si="539"/>
        <v>Abby Waara</v>
      </c>
      <c r="D4715" s="71" t="str" cm="1">
        <f t="array" ref="D4715">_xlfn.IFS(AK4715="1",CONCATENATE(C4715,"Regional"),AK4715="2",CONCATENATE(C4715,"Sectional"),AK4715="3",CONCATENATE(C4715,COUNTIF($C$1:C4715,C4715)))</f>
        <v>Abby Waara6</v>
      </c>
      <c r="E4715" s="66">
        <v>45177.541666666664</v>
      </c>
      <c r="F4715" t="s">
        <v>2486</v>
      </c>
      <c r="G4715" s="46">
        <v>41</v>
      </c>
      <c r="H4715" s="46">
        <v>50</v>
      </c>
      <c r="I4715" s="46">
        <v>28</v>
      </c>
      <c r="J4715" t="s">
        <v>133</v>
      </c>
      <c r="K4715" t="s">
        <v>90</v>
      </c>
      <c r="L4715" s="46">
        <v>2903</v>
      </c>
      <c r="M4715" s="46">
        <v>36</v>
      </c>
      <c r="N4715" s="46">
        <v>36.799999999999997</v>
      </c>
      <c r="O4715" s="46">
        <v>124</v>
      </c>
      <c r="P4715" s="46">
        <f t="shared" si="540"/>
        <v>1</v>
      </c>
      <c r="R4715" s="67" t="s">
        <v>2954</v>
      </c>
      <c r="S4715" s="67">
        <f>COUNTIF(Y$2:$Y$100,R4715)</f>
        <v>0</v>
      </c>
      <c r="V4715" s="67">
        <f t="shared" si="541"/>
        <v>0</v>
      </c>
      <c r="X4715"/>
      <c r="Y4715" s="67" t="str">
        <f t="shared" si="545"/>
        <v xml:space="preserve"> </v>
      </c>
      <c r="AB4715" t="s">
        <v>90</v>
      </c>
      <c r="AC4715" s="46">
        <v>2903</v>
      </c>
      <c r="AD4715" s="46">
        <v>36</v>
      </c>
      <c r="AE4715" s="46">
        <v>36.799999999999997</v>
      </c>
      <c r="AF4715" s="46">
        <v>124</v>
      </c>
      <c r="AH4715" s="70" t="str">
        <f t="shared" si="542"/>
        <v/>
      </c>
      <c r="AI4715" s="70" t="str">
        <f t="shared" si="543"/>
        <v/>
      </c>
      <c r="AJ4715" s="70" t="str">
        <f t="shared" si="544"/>
        <v>X</v>
      </c>
      <c r="AK4715" s="70" t="str" cm="1">
        <f t="array" ref="AK4715">_xlfn.IFS(AH4715&lt;&gt;"","1",AI4715&lt;&gt;"","2",AJ4715&lt;&gt;"","3")</f>
        <v>3</v>
      </c>
    </row>
    <row r="4716" spans="1:37" x14ac:dyDescent="0.25">
      <c r="A4716" t="s">
        <v>670</v>
      </c>
      <c r="B4716" t="s">
        <v>647</v>
      </c>
      <c r="C4716" s="67" t="str">
        <f t="shared" si="539"/>
        <v>Lucy Kim</v>
      </c>
      <c r="D4716" s="71" t="str" cm="1">
        <f t="array" ref="D4716">_xlfn.IFS(AK4716="1",CONCATENATE(C4716,"Regional"),AK4716="2",CONCATENATE(C4716,"Sectional"),AK4716="3",CONCATENATE(C4716,COUNTIF($C$1:C4716,C4716)))</f>
        <v>Lucy Kim7</v>
      </c>
      <c r="E4716" s="66">
        <v>45177.541666666664</v>
      </c>
      <c r="F4716" t="s">
        <v>2486</v>
      </c>
      <c r="G4716" s="46">
        <v>41</v>
      </c>
      <c r="H4716" s="46">
        <v>50</v>
      </c>
      <c r="I4716" s="46">
        <v>28</v>
      </c>
      <c r="J4716" t="s">
        <v>133</v>
      </c>
      <c r="K4716" t="s">
        <v>90</v>
      </c>
      <c r="L4716" s="46">
        <v>2903</v>
      </c>
      <c r="M4716" s="46">
        <v>36</v>
      </c>
      <c r="N4716" s="46">
        <v>36.799999999999997</v>
      </c>
      <c r="O4716" s="46">
        <v>124</v>
      </c>
      <c r="P4716" s="46">
        <f t="shared" si="540"/>
        <v>1</v>
      </c>
      <c r="R4716" s="67" t="s">
        <v>2822</v>
      </c>
      <c r="S4716" s="67">
        <f>COUNTIF(Y$2:$Y$100,R4716)</f>
        <v>0</v>
      </c>
      <c r="V4716" s="67">
        <f t="shared" si="541"/>
        <v>0</v>
      </c>
      <c r="X4716"/>
      <c r="Y4716" s="67" t="str">
        <f t="shared" si="545"/>
        <v xml:space="preserve"> </v>
      </c>
      <c r="AB4716" t="s">
        <v>90</v>
      </c>
      <c r="AC4716" s="46">
        <v>2903</v>
      </c>
      <c r="AD4716" s="46">
        <v>36</v>
      </c>
      <c r="AE4716" s="46">
        <v>36.799999999999997</v>
      </c>
      <c r="AF4716" s="46">
        <v>124</v>
      </c>
      <c r="AH4716" s="70" t="str">
        <f t="shared" si="542"/>
        <v/>
      </c>
      <c r="AI4716" s="70" t="str">
        <f t="shared" si="543"/>
        <v/>
      </c>
      <c r="AJ4716" s="70" t="str">
        <f t="shared" si="544"/>
        <v>X</v>
      </c>
      <c r="AK4716" s="70" t="str" cm="1">
        <f t="array" ref="AK4716">_xlfn.IFS(AH4716&lt;&gt;"","1",AI4716&lt;&gt;"","2",AJ4716&lt;&gt;"","3")</f>
        <v>3</v>
      </c>
    </row>
    <row r="4717" spans="1:37" x14ac:dyDescent="0.25">
      <c r="A4717" t="s">
        <v>705</v>
      </c>
      <c r="B4717" t="s">
        <v>1648</v>
      </c>
      <c r="C4717" s="67" t="str">
        <f t="shared" si="539"/>
        <v>Lainey Prunty</v>
      </c>
      <c r="D4717" s="71" t="str" cm="1">
        <f t="array" ref="D4717">_xlfn.IFS(AK4717="1",CONCATENATE(C4717,"Regional"),AK4717="2",CONCATENATE(C4717,"Sectional"),AK4717="3",CONCATENATE(C4717,COUNTIF($C$1:C4717,C4717)))</f>
        <v>Lainey Prunty7</v>
      </c>
      <c r="E4717" s="66">
        <v>45177.541666666664</v>
      </c>
      <c r="F4717" t="s">
        <v>2486</v>
      </c>
      <c r="G4717" s="46">
        <v>41</v>
      </c>
      <c r="H4717" s="46">
        <v>52</v>
      </c>
      <c r="I4717" s="46">
        <v>30</v>
      </c>
      <c r="J4717" t="s">
        <v>133</v>
      </c>
      <c r="K4717" t="s">
        <v>90</v>
      </c>
      <c r="L4717" s="46">
        <v>2903</v>
      </c>
      <c r="M4717" s="46">
        <v>36</v>
      </c>
      <c r="N4717" s="46">
        <v>36.799999999999997</v>
      </c>
      <c r="O4717" s="46">
        <v>124</v>
      </c>
      <c r="P4717" s="46">
        <f t="shared" si="540"/>
        <v>1</v>
      </c>
      <c r="R4717" s="67" t="s">
        <v>2825</v>
      </c>
      <c r="S4717" s="67">
        <f>COUNTIF(Y$2:$Y$100,R4717)</f>
        <v>0</v>
      </c>
      <c r="V4717" s="67">
        <f t="shared" si="541"/>
        <v>0</v>
      </c>
      <c r="X4717"/>
      <c r="Y4717" s="67" t="str">
        <f t="shared" si="545"/>
        <v xml:space="preserve"> </v>
      </c>
      <c r="AB4717" t="s">
        <v>90</v>
      </c>
      <c r="AC4717" s="46">
        <v>2903</v>
      </c>
      <c r="AD4717" s="46">
        <v>36</v>
      </c>
      <c r="AE4717" s="46">
        <v>36.799999999999997</v>
      </c>
      <c r="AF4717" s="46">
        <v>124</v>
      </c>
      <c r="AH4717" s="70" t="str">
        <f t="shared" si="542"/>
        <v/>
      </c>
      <c r="AI4717" s="70" t="str">
        <f t="shared" si="543"/>
        <v/>
      </c>
      <c r="AJ4717" s="70" t="str">
        <f t="shared" si="544"/>
        <v>X</v>
      </c>
      <c r="AK4717" s="70" t="str" cm="1">
        <f t="array" ref="AK4717">_xlfn.IFS(AH4717&lt;&gt;"","1",AI4717&lt;&gt;"","2",AJ4717&lt;&gt;"","3")</f>
        <v>3</v>
      </c>
    </row>
    <row r="4718" spans="1:37" x14ac:dyDescent="0.25">
      <c r="A4718" t="s">
        <v>707</v>
      </c>
      <c r="B4718" t="s">
        <v>434</v>
      </c>
      <c r="C4718" s="67" t="str">
        <f t="shared" si="539"/>
        <v>Ella Senger</v>
      </c>
      <c r="D4718" s="71" t="str" cm="1">
        <f t="array" ref="D4718">_xlfn.IFS(AK4718="1",CONCATENATE(C4718,"Regional"),AK4718="2",CONCATENATE(C4718,"Sectional"),AK4718="3",CONCATENATE(C4718,COUNTIF($C$1:C4718,C4718)))</f>
        <v>Ella Senger7</v>
      </c>
      <c r="E4718" s="66">
        <v>45177.541666666664</v>
      </c>
      <c r="F4718" t="s">
        <v>2486</v>
      </c>
      <c r="G4718" s="46">
        <v>41</v>
      </c>
      <c r="H4718" s="46">
        <v>52</v>
      </c>
      <c r="I4718" s="46">
        <v>30</v>
      </c>
      <c r="J4718" t="s">
        <v>133</v>
      </c>
      <c r="K4718" t="s">
        <v>90</v>
      </c>
      <c r="L4718" s="46">
        <v>2903</v>
      </c>
      <c r="M4718" s="46">
        <v>36</v>
      </c>
      <c r="N4718" s="46">
        <v>36.799999999999997</v>
      </c>
      <c r="O4718" s="46">
        <v>124</v>
      </c>
      <c r="P4718" s="46">
        <f t="shared" si="540"/>
        <v>1</v>
      </c>
      <c r="R4718" s="67" t="s">
        <v>1308</v>
      </c>
      <c r="S4718" s="67">
        <f>COUNTIF(Y$2:$Y$100,R4718)</f>
        <v>0</v>
      </c>
      <c r="V4718" s="67">
        <f t="shared" si="541"/>
        <v>0</v>
      </c>
      <c r="X4718"/>
      <c r="Y4718" s="67" t="str">
        <f t="shared" si="545"/>
        <v xml:space="preserve"> </v>
      </c>
      <c r="AB4718" t="s">
        <v>90</v>
      </c>
      <c r="AC4718" s="46">
        <v>2903</v>
      </c>
      <c r="AD4718" s="46">
        <v>36</v>
      </c>
      <c r="AE4718" s="46">
        <v>36.799999999999997</v>
      </c>
      <c r="AF4718" s="46">
        <v>124</v>
      </c>
      <c r="AH4718" s="70" t="str">
        <f t="shared" si="542"/>
        <v/>
      </c>
      <c r="AI4718" s="70" t="str">
        <f t="shared" si="543"/>
        <v/>
      </c>
      <c r="AJ4718" s="70" t="str">
        <f t="shared" si="544"/>
        <v>X</v>
      </c>
      <c r="AK4718" s="70" t="str" cm="1">
        <f t="array" ref="AK4718">_xlfn.IFS(AH4718&lt;&gt;"","1",AI4718&lt;&gt;"","2",AJ4718&lt;&gt;"","3")</f>
        <v>3</v>
      </c>
    </row>
    <row r="4719" spans="1:37" x14ac:dyDescent="0.25">
      <c r="A4719" t="s">
        <v>2070</v>
      </c>
      <c r="B4719" t="s">
        <v>421</v>
      </c>
      <c r="C4719" s="67" t="str">
        <f t="shared" si="539"/>
        <v>Elizabeth Albers</v>
      </c>
      <c r="D4719" s="71" t="str" cm="1">
        <f t="array" ref="D4719">_xlfn.IFS(AK4719="1",CONCATENATE(C4719,"Regional"),AK4719="2",CONCATENATE(C4719,"Sectional"),AK4719="3",CONCATENATE(C4719,COUNTIF($C$1:C4719,C4719)))</f>
        <v>Elizabeth Albers2</v>
      </c>
      <c r="E4719" s="66">
        <v>45177.541666666664</v>
      </c>
      <c r="F4719" t="s">
        <v>2486</v>
      </c>
      <c r="G4719" s="46">
        <v>41</v>
      </c>
      <c r="H4719" s="46">
        <v>53</v>
      </c>
      <c r="I4719" s="46">
        <v>32</v>
      </c>
      <c r="J4719" t="s">
        <v>133</v>
      </c>
      <c r="K4719" t="s">
        <v>90</v>
      </c>
      <c r="L4719" s="46">
        <v>2903</v>
      </c>
      <c r="M4719" s="46">
        <v>36</v>
      </c>
      <c r="N4719" s="46">
        <v>36.799999999999997</v>
      </c>
      <c r="O4719" s="46">
        <v>124</v>
      </c>
      <c r="P4719" s="46">
        <f t="shared" si="540"/>
        <v>1</v>
      </c>
      <c r="R4719" s="67" t="s">
        <v>3093</v>
      </c>
      <c r="S4719" s="67">
        <f>COUNTIF(Y$2:$Y$100,R4719)</f>
        <v>0</v>
      </c>
      <c r="V4719" s="67">
        <f t="shared" si="541"/>
        <v>0</v>
      </c>
      <c r="X4719"/>
      <c r="Y4719" s="67" t="str">
        <f t="shared" si="545"/>
        <v xml:space="preserve"> </v>
      </c>
      <c r="AB4719" t="s">
        <v>90</v>
      </c>
      <c r="AC4719" s="46">
        <v>2903</v>
      </c>
      <c r="AD4719" s="46">
        <v>36</v>
      </c>
      <c r="AE4719" s="46">
        <v>36.799999999999997</v>
      </c>
      <c r="AF4719" s="46">
        <v>124</v>
      </c>
      <c r="AH4719" s="70" t="str">
        <f t="shared" si="542"/>
        <v/>
      </c>
      <c r="AI4719" s="70" t="str">
        <f t="shared" si="543"/>
        <v/>
      </c>
      <c r="AJ4719" s="70" t="str">
        <f t="shared" si="544"/>
        <v>X</v>
      </c>
      <c r="AK4719" s="70" t="str" cm="1">
        <f t="array" ref="AK4719">_xlfn.IFS(AH4719&lt;&gt;"","1",AI4719&lt;&gt;"","2",AJ4719&lt;&gt;"","3")</f>
        <v>3</v>
      </c>
    </row>
    <row r="4720" spans="1:37" x14ac:dyDescent="0.25">
      <c r="A4720" t="s">
        <v>373</v>
      </c>
      <c r="B4720" t="s">
        <v>184</v>
      </c>
      <c r="C4720" s="67" t="str">
        <f t="shared" si="539"/>
        <v>Allison Waara</v>
      </c>
      <c r="D4720" s="71" t="str" cm="1">
        <f t="array" ref="D4720">_xlfn.IFS(AK4720="1",CONCATENATE(C4720,"Regional"),AK4720="2",CONCATENATE(C4720,"Sectional"),AK4720="3",CONCATENATE(C4720,COUNTIF($C$1:C4720,C4720)))</f>
        <v>Allison Waara8</v>
      </c>
      <c r="E4720" s="66">
        <v>45177.541666666664</v>
      </c>
      <c r="F4720" t="s">
        <v>2486</v>
      </c>
      <c r="G4720" s="46">
        <v>41</v>
      </c>
      <c r="H4720" s="46">
        <v>53</v>
      </c>
      <c r="I4720" s="46">
        <v>32</v>
      </c>
      <c r="J4720" t="s">
        <v>133</v>
      </c>
      <c r="K4720" t="s">
        <v>90</v>
      </c>
      <c r="L4720" s="46">
        <v>2903</v>
      </c>
      <c r="M4720" s="46">
        <v>36</v>
      </c>
      <c r="N4720" s="46">
        <v>36.799999999999997</v>
      </c>
      <c r="O4720" s="46">
        <v>124</v>
      </c>
      <c r="P4720" s="46">
        <f t="shared" si="540"/>
        <v>1</v>
      </c>
      <c r="R4720" s="67" t="s">
        <v>2944</v>
      </c>
      <c r="S4720" s="67">
        <f>COUNTIF(Y$2:$Y$100,R4720)</f>
        <v>0</v>
      </c>
      <c r="V4720" s="67">
        <f t="shared" si="541"/>
        <v>0</v>
      </c>
      <c r="X4720"/>
      <c r="Y4720" s="67" t="str">
        <f t="shared" si="545"/>
        <v xml:space="preserve"> </v>
      </c>
      <c r="AB4720" t="s">
        <v>90</v>
      </c>
      <c r="AC4720" s="46">
        <v>2903</v>
      </c>
      <c r="AD4720" s="46">
        <v>36</v>
      </c>
      <c r="AE4720" s="46">
        <v>36.799999999999997</v>
      </c>
      <c r="AF4720" s="46">
        <v>124</v>
      </c>
      <c r="AH4720" s="70" t="str">
        <f t="shared" si="542"/>
        <v/>
      </c>
      <c r="AI4720" s="70" t="str">
        <f t="shared" si="543"/>
        <v/>
      </c>
      <c r="AJ4720" s="70" t="str">
        <f t="shared" si="544"/>
        <v>X</v>
      </c>
      <c r="AK4720" s="70" t="str" cm="1">
        <f t="array" ref="AK4720">_xlfn.IFS(AH4720&lt;&gt;"","1",AI4720&lt;&gt;"","2",AJ4720&lt;&gt;"","3")</f>
        <v>3</v>
      </c>
    </row>
    <row r="4721" spans="1:37" x14ac:dyDescent="0.25">
      <c r="A4721" t="s">
        <v>834</v>
      </c>
      <c r="B4721" t="s">
        <v>872</v>
      </c>
      <c r="C4721" s="67" t="str">
        <f t="shared" si="539"/>
        <v>Mallory Buntin</v>
      </c>
      <c r="D4721" s="71" t="str" cm="1">
        <f t="array" ref="D4721">_xlfn.IFS(AK4721="1",CONCATENATE(C4721,"Regional"),AK4721="2",CONCATENATE(C4721,"Sectional"),AK4721="3",CONCATENATE(C4721,COUNTIF($C$1:C4721,C4721)))</f>
        <v>Mallory Buntin3</v>
      </c>
      <c r="E4721" s="66">
        <v>45177.541666666664</v>
      </c>
      <c r="F4721" t="s">
        <v>2486</v>
      </c>
      <c r="G4721" s="46">
        <v>41</v>
      </c>
      <c r="H4721" s="46">
        <v>53</v>
      </c>
      <c r="I4721" s="46">
        <v>32</v>
      </c>
      <c r="J4721" t="s">
        <v>133</v>
      </c>
      <c r="K4721" t="s">
        <v>90</v>
      </c>
      <c r="L4721" s="46">
        <v>2903</v>
      </c>
      <c r="M4721" s="46">
        <v>36</v>
      </c>
      <c r="N4721" s="46">
        <v>36.799999999999997</v>
      </c>
      <c r="O4721" s="46">
        <v>124</v>
      </c>
      <c r="P4721" s="46">
        <f t="shared" si="540"/>
        <v>1</v>
      </c>
      <c r="R4721" s="67" t="s">
        <v>1417</v>
      </c>
      <c r="S4721" s="67">
        <f>COUNTIF(Y$2:$Y$100,R4721)</f>
        <v>0</v>
      </c>
      <c r="V4721" s="67">
        <f t="shared" si="541"/>
        <v>0</v>
      </c>
      <c r="X4721"/>
      <c r="Y4721" s="67" t="str">
        <f t="shared" si="545"/>
        <v xml:space="preserve"> </v>
      </c>
      <c r="AB4721" t="s">
        <v>90</v>
      </c>
      <c r="AC4721" s="46">
        <v>2903</v>
      </c>
      <c r="AD4721" s="46">
        <v>36</v>
      </c>
      <c r="AE4721" s="46">
        <v>36.799999999999997</v>
      </c>
      <c r="AF4721" s="46">
        <v>124</v>
      </c>
      <c r="AH4721" s="70" t="str">
        <f t="shared" si="542"/>
        <v/>
      </c>
      <c r="AI4721" s="70" t="str">
        <f t="shared" si="543"/>
        <v/>
      </c>
      <c r="AJ4721" s="70" t="str">
        <f t="shared" si="544"/>
        <v>X</v>
      </c>
      <c r="AK4721" s="70" t="str" cm="1">
        <f t="array" ref="AK4721">_xlfn.IFS(AH4721&lt;&gt;"","1",AI4721&lt;&gt;"","2",AJ4721&lt;&gt;"","3")</f>
        <v>3</v>
      </c>
    </row>
    <row r="4722" spans="1:37" x14ac:dyDescent="0.25">
      <c r="A4722" t="s">
        <v>1824</v>
      </c>
      <c r="B4722" t="s">
        <v>253</v>
      </c>
      <c r="C4722" s="67" t="str">
        <f t="shared" si="539"/>
        <v>Lily Wiitanen</v>
      </c>
      <c r="D4722" s="71" t="str" cm="1">
        <f t="array" ref="D4722">_xlfn.IFS(AK4722="1",CONCATENATE(C4722,"Regional"),AK4722="2",CONCATENATE(C4722,"Sectional"),AK4722="3",CONCATENATE(C4722,COUNTIF($C$1:C4722,C4722)))</f>
        <v>Lily Wiitanen7</v>
      </c>
      <c r="E4722" s="66">
        <v>45177.541666666664</v>
      </c>
      <c r="F4722" t="s">
        <v>2486</v>
      </c>
      <c r="G4722" s="46">
        <v>41</v>
      </c>
      <c r="H4722" s="46">
        <v>53</v>
      </c>
      <c r="I4722" s="46">
        <v>32</v>
      </c>
      <c r="J4722" t="s">
        <v>133</v>
      </c>
      <c r="K4722" t="s">
        <v>90</v>
      </c>
      <c r="L4722" s="46">
        <v>2903</v>
      </c>
      <c r="M4722" s="46">
        <v>36</v>
      </c>
      <c r="N4722" s="46">
        <v>36.799999999999997</v>
      </c>
      <c r="O4722" s="46">
        <v>124</v>
      </c>
      <c r="P4722" s="46">
        <f t="shared" si="540"/>
        <v>1</v>
      </c>
      <c r="R4722" s="67" t="s">
        <v>2827</v>
      </c>
      <c r="S4722" s="67">
        <f>COUNTIF(Y$2:$Y$100,R4722)</f>
        <v>0</v>
      </c>
      <c r="V4722" s="67">
        <f t="shared" si="541"/>
        <v>0</v>
      </c>
      <c r="X4722"/>
      <c r="Y4722" s="67" t="str">
        <f t="shared" si="545"/>
        <v xml:space="preserve"> </v>
      </c>
      <c r="AB4722" t="s">
        <v>90</v>
      </c>
      <c r="AC4722" s="46">
        <v>2903</v>
      </c>
      <c r="AD4722" s="46">
        <v>36</v>
      </c>
      <c r="AE4722" s="46">
        <v>36.799999999999997</v>
      </c>
      <c r="AF4722" s="46">
        <v>124</v>
      </c>
      <c r="AH4722" s="70" t="str">
        <f t="shared" si="542"/>
        <v/>
      </c>
      <c r="AI4722" s="70" t="str">
        <f t="shared" si="543"/>
        <v/>
      </c>
      <c r="AJ4722" s="70" t="str">
        <f t="shared" si="544"/>
        <v>X</v>
      </c>
      <c r="AK4722" s="70" t="str" cm="1">
        <f t="array" ref="AK4722">_xlfn.IFS(AH4722&lt;&gt;"","1",AI4722&lt;&gt;"","2",AJ4722&lt;&gt;"","3")</f>
        <v>3</v>
      </c>
    </row>
    <row r="4723" spans="1:37" x14ac:dyDescent="0.25">
      <c r="A4723" t="s">
        <v>823</v>
      </c>
      <c r="B4723" t="s">
        <v>824</v>
      </c>
      <c r="C4723" s="67" t="str">
        <f t="shared" si="539"/>
        <v>eden delsart</v>
      </c>
      <c r="D4723" s="71" t="str" cm="1">
        <f t="array" ref="D4723">_xlfn.IFS(AK4723="1",CONCATENATE(C4723,"Regional"),AK4723="2",CONCATENATE(C4723,"Sectional"),AK4723="3",CONCATENATE(C4723,COUNTIF($C$1:C4723,C4723)))</f>
        <v>eden delsart6</v>
      </c>
      <c r="E4723" s="66">
        <v>45177.541666666664</v>
      </c>
      <c r="F4723" t="s">
        <v>2486</v>
      </c>
      <c r="G4723" s="46">
        <v>41</v>
      </c>
      <c r="H4723" s="46">
        <v>54</v>
      </c>
      <c r="I4723" s="46">
        <v>36</v>
      </c>
      <c r="J4723" t="s">
        <v>133</v>
      </c>
      <c r="K4723" t="s">
        <v>90</v>
      </c>
      <c r="L4723" s="46">
        <v>2903</v>
      </c>
      <c r="M4723" s="46">
        <v>36</v>
      </c>
      <c r="N4723" s="46">
        <v>36.799999999999997</v>
      </c>
      <c r="O4723" s="46">
        <v>124</v>
      </c>
      <c r="P4723" s="46">
        <f t="shared" si="540"/>
        <v>1</v>
      </c>
      <c r="R4723" s="67" t="s">
        <v>1382</v>
      </c>
      <c r="S4723" s="67">
        <f>COUNTIF(Y$2:$Y$100,R4723)</f>
        <v>0</v>
      </c>
      <c r="V4723" s="67">
        <f t="shared" si="541"/>
        <v>0</v>
      </c>
      <c r="X4723"/>
      <c r="Y4723" s="67" t="str">
        <f t="shared" si="545"/>
        <v xml:space="preserve"> </v>
      </c>
      <c r="AB4723" t="s">
        <v>90</v>
      </c>
      <c r="AC4723" s="46">
        <v>2903</v>
      </c>
      <c r="AD4723" s="46">
        <v>36</v>
      </c>
      <c r="AE4723" s="46">
        <v>36.799999999999997</v>
      </c>
      <c r="AF4723" s="46">
        <v>124</v>
      </c>
      <c r="AH4723" s="70" t="str">
        <f t="shared" si="542"/>
        <v/>
      </c>
      <c r="AI4723" s="70" t="str">
        <f t="shared" si="543"/>
        <v/>
      </c>
      <c r="AJ4723" s="70" t="str">
        <f t="shared" si="544"/>
        <v>X</v>
      </c>
      <c r="AK4723" s="70" t="str" cm="1">
        <f t="array" ref="AK4723">_xlfn.IFS(AH4723&lt;&gt;"","1",AI4723&lt;&gt;"","2",AJ4723&lt;&gt;"","3")</f>
        <v>3</v>
      </c>
    </row>
    <row r="4724" spans="1:37" x14ac:dyDescent="0.25">
      <c r="A4724" t="s">
        <v>327</v>
      </c>
      <c r="B4724" t="s">
        <v>599</v>
      </c>
      <c r="C4724" s="67" t="str">
        <f t="shared" si="539"/>
        <v>Grace Olson</v>
      </c>
      <c r="D4724" s="71" t="str" cm="1">
        <f t="array" ref="D4724">_xlfn.IFS(AK4724="1",CONCATENATE(C4724,"Regional"),AK4724="2",CONCATENATE(C4724,"Sectional"),AK4724="3",CONCATENATE(C4724,COUNTIF($C$1:C4724,C4724)))</f>
        <v>Grace Olson5</v>
      </c>
      <c r="E4724" s="66">
        <v>45177.541666666664</v>
      </c>
      <c r="F4724" t="s">
        <v>2486</v>
      </c>
      <c r="G4724" s="46">
        <v>41</v>
      </c>
      <c r="H4724" s="46">
        <v>55</v>
      </c>
      <c r="I4724" s="46">
        <v>37</v>
      </c>
      <c r="J4724" t="s">
        <v>133</v>
      </c>
      <c r="K4724" t="s">
        <v>90</v>
      </c>
      <c r="L4724" s="46">
        <v>2903</v>
      </c>
      <c r="M4724" s="46">
        <v>36</v>
      </c>
      <c r="N4724" s="46">
        <v>36.799999999999997</v>
      </c>
      <c r="O4724" s="46">
        <v>124</v>
      </c>
      <c r="P4724" s="46">
        <f t="shared" si="540"/>
        <v>1</v>
      </c>
      <c r="R4724" s="67" t="s">
        <v>2977</v>
      </c>
      <c r="S4724" s="67">
        <f>COUNTIF(Y$2:$Y$100,R4724)</f>
        <v>0</v>
      </c>
      <c r="V4724" s="67">
        <f t="shared" si="541"/>
        <v>0</v>
      </c>
      <c r="X4724"/>
      <c r="Y4724" s="67" t="str">
        <f t="shared" si="545"/>
        <v xml:space="preserve"> </v>
      </c>
      <c r="AB4724" t="s">
        <v>90</v>
      </c>
      <c r="AC4724" s="46">
        <v>2903</v>
      </c>
      <c r="AD4724" s="46">
        <v>36</v>
      </c>
      <c r="AE4724" s="46">
        <v>36.799999999999997</v>
      </c>
      <c r="AF4724" s="46">
        <v>124</v>
      </c>
      <c r="AH4724" s="70" t="str">
        <f t="shared" si="542"/>
        <v/>
      </c>
      <c r="AI4724" s="70" t="str">
        <f t="shared" si="543"/>
        <v/>
      </c>
      <c r="AJ4724" s="70" t="str">
        <f t="shared" si="544"/>
        <v>X</v>
      </c>
      <c r="AK4724" s="70" t="str" cm="1">
        <f t="array" ref="AK4724">_xlfn.IFS(AH4724&lt;&gt;"","1",AI4724&lt;&gt;"","2",AJ4724&lt;&gt;"","3")</f>
        <v>3</v>
      </c>
    </row>
    <row r="4725" spans="1:37" x14ac:dyDescent="0.25">
      <c r="A4725" t="s">
        <v>827</v>
      </c>
      <c r="B4725" t="s">
        <v>828</v>
      </c>
      <c r="C4725" s="67" t="str">
        <f t="shared" si="539"/>
        <v>Bella Daul</v>
      </c>
      <c r="D4725" s="71" t="str" cm="1">
        <f t="array" ref="D4725">_xlfn.IFS(AK4725="1",CONCATENATE(C4725,"Regional"),AK4725="2",CONCATENATE(C4725,"Sectional"),AK4725="3",CONCATENATE(C4725,COUNTIF($C$1:C4725,C4725)))</f>
        <v>Bella Daul5</v>
      </c>
      <c r="E4725" s="66">
        <v>45177.541666666664</v>
      </c>
      <c r="F4725" t="s">
        <v>2486</v>
      </c>
      <c r="G4725" s="46">
        <v>41</v>
      </c>
      <c r="H4725" s="46">
        <v>56</v>
      </c>
      <c r="I4725" s="46">
        <v>38</v>
      </c>
      <c r="J4725" t="s">
        <v>133</v>
      </c>
      <c r="K4725" t="s">
        <v>90</v>
      </c>
      <c r="L4725" s="46">
        <v>2903</v>
      </c>
      <c r="M4725" s="46">
        <v>36</v>
      </c>
      <c r="N4725" s="46">
        <v>36.799999999999997</v>
      </c>
      <c r="O4725" s="46">
        <v>124</v>
      </c>
      <c r="P4725" s="46">
        <f t="shared" si="540"/>
        <v>1</v>
      </c>
      <c r="R4725" s="67" t="s">
        <v>1384</v>
      </c>
      <c r="S4725" s="67">
        <f>COUNTIF(Y$2:$Y$100,R4725)</f>
        <v>0</v>
      </c>
      <c r="V4725" s="67">
        <f t="shared" si="541"/>
        <v>0</v>
      </c>
      <c r="X4725"/>
      <c r="Y4725" s="67" t="str">
        <f t="shared" si="545"/>
        <v xml:space="preserve"> </v>
      </c>
      <c r="AB4725" t="s">
        <v>90</v>
      </c>
      <c r="AC4725" s="46">
        <v>2903</v>
      </c>
      <c r="AD4725" s="46">
        <v>36</v>
      </c>
      <c r="AE4725" s="46">
        <v>36.799999999999997</v>
      </c>
      <c r="AF4725" s="46">
        <v>124</v>
      </c>
      <c r="AH4725" s="70" t="str">
        <f t="shared" si="542"/>
        <v/>
      </c>
      <c r="AI4725" s="70" t="str">
        <f t="shared" si="543"/>
        <v/>
      </c>
      <c r="AJ4725" s="70" t="str">
        <f t="shared" si="544"/>
        <v>X</v>
      </c>
      <c r="AK4725" s="70" t="str" cm="1">
        <f t="array" ref="AK4725">_xlfn.IFS(AH4725&lt;&gt;"","1",AI4725&lt;&gt;"","2",AJ4725&lt;&gt;"","3")</f>
        <v>3</v>
      </c>
    </row>
    <row r="4726" spans="1:37" x14ac:dyDescent="0.25">
      <c r="A4726" t="s">
        <v>254</v>
      </c>
      <c r="B4726" t="s">
        <v>187</v>
      </c>
      <c r="C4726" s="67" t="str">
        <f t="shared" si="539"/>
        <v>Ava Gerend</v>
      </c>
      <c r="D4726" s="71" t="str" cm="1">
        <f t="array" ref="D4726">_xlfn.IFS(AK4726="1",CONCATENATE(C4726,"Regional"),AK4726="2",CONCATENATE(C4726,"Sectional"),AK4726="3",CONCATENATE(C4726,COUNTIF($C$1:C4726,C4726)))</f>
        <v>Ava Gerend7</v>
      </c>
      <c r="E4726" s="66">
        <v>45177.541666666664</v>
      </c>
      <c r="F4726" t="s">
        <v>2486</v>
      </c>
      <c r="G4726" s="46">
        <v>41</v>
      </c>
      <c r="H4726" s="46">
        <v>56</v>
      </c>
      <c r="I4726" s="46">
        <v>38</v>
      </c>
      <c r="J4726" t="s">
        <v>133</v>
      </c>
      <c r="K4726" t="s">
        <v>90</v>
      </c>
      <c r="L4726" s="46">
        <v>2903</v>
      </c>
      <c r="M4726" s="46">
        <v>36</v>
      </c>
      <c r="N4726" s="46">
        <v>36.799999999999997</v>
      </c>
      <c r="O4726" s="46">
        <v>124</v>
      </c>
      <c r="P4726" s="46">
        <f t="shared" si="540"/>
        <v>1</v>
      </c>
      <c r="R4726" s="67" t="s">
        <v>1416</v>
      </c>
      <c r="S4726" s="67">
        <f>COUNTIF(Y$2:$Y$100,R4726)</f>
        <v>0</v>
      </c>
      <c r="V4726" s="67">
        <f t="shared" si="541"/>
        <v>0</v>
      </c>
      <c r="X4726"/>
      <c r="Y4726" s="67" t="str">
        <f t="shared" si="545"/>
        <v xml:space="preserve"> </v>
      </c>
      <c r="AB4726" t="s">
        <v>90</v>
      </c>
      <c r="AC4726" s="46">
        <v>2903</v>
      </c>
      <c r="AD4726" s="46">
        <v>36</v>
      </c>
      <c r="AE4726" s="46">
        <v>36.799999999999997</v>
      </c>
      <c r="AF4726" s="46">
        <v>124</v>
      </c>
      <c r="AH4726" s="70" t="str">
        <f t="shared" si="542"/>
        <v/>
      </c>
      <c r="AI4726" s="70" t="str">
        <f t="shared" si="543"/>
        <v/>
      </c>
      <c r="AJ4726" s="70" t="str">
        <f t="shared" si="544"/>
        <v>X</v>
      </c>
      <c r="AK4726" s="70" t="str" cm="1">
        <f t="array" ref="AK4726">_xlfn.IFS(AH4726&lt;&gt;"","1",AI4726&lt;&gt;"","2",AJ4726&lt;&gt;"","3")</f>
        <v>3</v>
      </c>
    </row>
    <row r="4727" spans="1:37" x14ac:dyDescent="0.25">
      <c r="A4727" t="s">
        <v>1931</v>
      </c>
      <c r="B4727" t="s">
        <v>184</v>
      </c>
      <c r="C4727" s="67" t="str">
        <f t="shared" si="539"/>
        <v>Allison Klee</v>
      </c>
      <c r="D4727" s="71" t="str" cm="1">
        <f t="array" ref="D4727">_xlfn.IFS(AK4727="1",CONCATENATE(C4727,"Regional"),AK4727="2",CONCATENATE(C4727,"Sectional"),AK4727="3",CONCATENATE(C4727,COUNTIF($C$1:C4727,C4727)))</f>
        <v>Allison Klee9</v>
      </c>
      <c r="E4727" s="66">
        <v>45177.541666666664</v>
      </c>
      <c r="F4727" t="s">
        <v>2486</v>
      </c>
      <c r="G4727" s="46">
        <v>41</v>
      </c>
      <c r="H4727" s="46">
        <v>57</v>
      </c>
      <c r="I4727" s="46">
        <v>40</v>
      </c>
      <c r="J4727" t="s">
        <v>133</v>
      </c>
      <c r="K4727" t="s">
        <v>90</v>
      </c>
      <c r="L4727" s="46">
        <v>2903</v>
      </c>
      <c r="M4727" s="46">
        <v>36</v>
      </c>
      <c r="N4727" s="46">
        <v>36.799999999999997</v>
      </c>
      <c r="O4727" s="46">
        <v>124</v>
      </c>
      <c r="P4727" s="46">
        <f t="shared" si="540"/>
        <v>1</v>
      </c>
      <c r="R4727" s="67" t="s">
        <v>2946</v>
      </c>
      <c r="S4727" s="67">
        <f>COUNTIF(Y$2:$Y$100,R4727)</f>
        <v>0</v>
      </c>
      <c r="V4727" s="67">
        <f t="shared" si="541"/>
        <v>0</v>
      </c>
      <c r="X4727"/>
      <c r="Y4727" s="67" t="str">
        <f t="shared" si="545"/>
        <v xml:space="preserve"> </v>
      </c>
      <c r="AB4727" t="s">
        <v>90</v>
      </c>
      <c r="AC4727" s="46">
        <v>2903</v>
      </c>
      <c r="AD4727" s="46">
        <v>36</v>
      </c>
      <c r="AE4727" s="46">
        <v>36.799999999999997</v>
      </c>
      <c r="AF4727" s="46">
        <v>124</v>
      </c>
      <c r="AH4727" s="70" t="str">
        <f t="shared" si="542"/>
        <v/>
      </c>
      <c r="AI4727" s="70" t="str">
        <f t="shared" si="543"/>
        <v/>
      </c>
      <c r="AJ4727" s="70" t="str">
        <f t="shared" si="544"/>
        <v>X</v>
      </c>
      <c r="AK4727" s="70" t="str" cm="1">
        <f t="array" ref="AK4727">_xlfn.IFS(AH4727&lt;&gt;"","1",AI4727&lt;&gt;"","2",AJ4727&lt;&gt;"","3")</f>
        <v>3</v>
      </c>
    </row>
    <row r="4728" spans="1:37" x14ac:dyDescent="0.25">
      <c r="A4728" t="s">
        <v>1828</v>
      </c>
      <c r="B4728" t="s">
        <v>434</v>
      </c>
      <c r="C4728" s="67" t="str">
        <f t="shared" si="539"/>
        <v>Ella Trewartha</v>
      </c>
      <c r="D4728" s="71" t="str" cm="1">
        <f t="array" ref="D4728">_xlfn.IFS(AK4728="1",CONCATENATE(C4728,"Regional"),AK4728="2",CONCATENATE(C4728,"Sectional"),AK4728="3",CONCATENATE(C4728,COUNTIF($C$1:C4728,C4728)))</f>
        <v>Ella Trewartha5</v>
      </c>
      <c r="E4728" s="66">
        <v>45177.541666666664</v>
      </c>
      <c r="F4728" t="s">
        <v>2486</v>
      </c>
      <c r="G4728" s="46">
        <v>41</v>
      </c>
      <c r="H4728" s="46">
        <v>63</v>
      </c>
      <c r="I4728" s="46">
        <v>41</v>
      </c>
      <c r="J4728" t="s">
        <v>133</v>
      </c>
      <c r="K4728" t="s">
        <v>90</v>
      </c>
      <c r="L4728" s="46">
        <v>2903</v>
      </c>
      <c r="M4728" s="46">
        <v>36</v>
      </c>
      <c r="N4728" s="46">
        <v>36.799999999999997</v>
      </c>
      <c r="O4728" s="46">
        <v>124</v>
      </c>
      <c r="P4728" s="46">
        <f t="shared" si="540"/>
        <v>1</v>
      </c>
      <c r="R4728" s="67" t="s">
        <v>2831</v>
      </c>
      <c r="S4728" s="67">
        <f>COUNTIF(Y$2:$Y$100,R4728)</f>
        <v>0</v>
      </c>
      <c r="V4728" s="67">
        <f t="shared" si="541"/>
        <v>0</v>
      </c>
      <c r="X4728"/>
      <c r="Y4728" s="67" t="str">
        <f t="shared" si="545"/>
        <v xml:space="preserve"> </v>
      </c>
      <c r="AB4728" t="s">
        <v>90</v>
      </c>
      <c r="AC4728" s="46">
        <v>2903</v>
      </c>
      <c r="AD4728" s="46">
        <v>36</v>
      </c>
      <c r="AE4728" s="46">
        <v>36.799999999999997</v>
      </c>
      <c r="AF4728" s="46">
        <v>124</v>
      </c>
      <c r="AH4728" s="70" t="str">
        <f t="shared" si="542"/>
        <v/>
      </c>
      <c r="AI4728" s="70" t="str">
        <f t="shared" si="543"/>
        <v/>
      </c>
      <c r="AJ4728" s="70" t="str">
        <f t="shared" si="544"/>
        <v>X</v>
      </c>
      <c r="AK4728" s="70" t="str" cm="1">
        <f t="array" ref="AK4728">_xlfn.IFS(AH4728&lt;&gt;"","1",AI4728&lt;&gt;"","2",AJ4728&lt;&gt;"","3")</f>
        <v>3</v>
      </c>
    </row>
    <row r="4729" spans="1:37" x14ac:dyDescent="0.25">
      <c r="A4729" t="s">
        <v>925</v>
      </c>
      <c r="B4729" t="s">
        <v>926</v>
      </c>
      <c r="C4729" s="67" t="str">
        <f t="shared" si="539"/>
        <v>Brielle Lenz</v>
      </c>
      <c r="D4729" s="71" t="str" cm="1">
        <f t="array" ref="D4729">_xlfn.IFS(AK4729="1",CONCATENATE(C4729,"Regional"),AK4729="2",CONCATENATE(C4729,"Sectional"),AK4729="3",CONCATENATE(C4729,COUNTIF($C$1:C4729,C4729)))</f>
        <v>Brielle Lenz7</v>
      </c>
      <c r="E4729" s="66">
        <v>45177.604166666664</v>
      </c>
      <c r="F4729" t="s">
        <v>2554</v>
      </c>
      <c r="G4729" s="46">
        <v>25</v>
      </c>
      <c r="H4729" s="46">
        <v>41</v>
      </c>
      <c r="I4729" s="46">
        <v>1</v>
      </c>
      <c r="J4729" t="s">
        <v>117</v>
      </c>
      <c r="K4729" t="s">
        <v>90</v>
      </c>
      <c r="L4729" s="46">
        <v>2602</v>
      </c>
      <c r="M4729" s="46">
        <v>36</v>
      </c>
      <c r="N4729" s="46">
        <v>35.299999999999997</v>
      </c>
      <c r="O4729" s="46">
        <v>120</v>
      </c>
      <c r="P4729" s="46">
        <f t="shared" si="540"/>
        <v>1</v>
      </c>
      <c r="R4729" s="67" t="s">
        <v>1455</v>
      </c>
      <c r="S4729" s="67">
        <f>COUNTIF(Y$2:$Y$100,R4729)</f>
        <v>0</v>
      </c>
      <c r="V4729" s="67">
        <f t="shared" si="541"/>
        <v>0</v>
      </c>
      <c r="X4729"/>
      <c r="Y4729" s="67" t="str">
        <f t="shared" si="545"/>
        <v xml:space="preserve"> </v>
      </c>
      <c r="AB4729" t="s">
        <v>90</v>
      </c>
      <c r="AC4729" s="46">
        <v>2602</v>
      </c>
      <c r="AD4729" s="46">
        <v>36</v>
      </c>
      <c r="AE4729" s="46">
        <v>35.299999999999997</v>
      </c>
      <c r="AF4729" s="46">
        <v>120</v>
      </c>
      <c r="AH4729" s="70" t="str">
        <f t="shared" si="542"/>
        <v/>
      </c>
      <c r="AI4729" s="70" t="str">
        <f t="shared" si="543"/>
        <v/>
      </c>
      <c r="AJ4729" s="70" t="str">
        <f t="shared" si="544"/>
        <v>X</v>
      </c>
      <c r="AK4729" s="70" t="str" cm="1">
        <f t="array" ref="AK4729">_xlfn.IFS(AH4729&lt;&gt;"","1",AI4729&lt;&gt;"","2",AJ4729&lt;&gt;"","3")</f>
        <v>3</v>
      </c>
    </row>
    <row r="4730" spans="1:37" x14ac:dyDescent="0.25">
      <c r="A4730" t="s">
        <v>350</v>
      </c>
      <c r="B4730" t="s">
        <v>886</v>
      </c>
      <c r="C4730" s="67" t="str">
        <f t="shared" si="539"/>
        <v>Talia Schlindwein</v>
      </c>
      <c r="D4730" s="71" t="str" cm="1">
        <f t="array" ref="D4730">_xlfn.IFS(AK4730="1",CONCATENATE(C4730,"Regional"),AK4730="2",CONCATENATE(C4730,"Sectional"),AK4730="3",CONCATENATE(C4730,COUNTIF($C$1:C4730,C4730)))</f>
        <v>Talia Schlindwein5</v>
      </c>
      <c r="E4730" s="66">
        <v>45177.604166666664</v>
      </c>
      <c r="F4730" t="s">
        <v>2554</v>
      </c>
      <c r="G4730" s="46">
        <v>25</v>
      </c>
      <c r="H4730" s="46">
        <v>42</v>
      </c>
      <c r="I4730" s="46">
        <v>2</v>
      </c>
      <c r="J4730" t="s">
        <v>117</v>
      </c>
      <c r="K4730" t="s">
        <v>90</v>
      </c>
      <c r="L4730" s="46">
        <v>2602</v>
      </c>
      <c r="M4730" s="46">
        <v>36</v>
      </c>
      <c r="N4730" s="46">
        <v>35.299999999999997</v>
      </c>
      <c r="O4730" s="46">
        <v>120</v>
      </c>
      <c r="P4730" s="46">
        <f t="shared" si="540"/>
        <v>1</v>
      </c>
      <c r="R4730" s="67" t="s">
        <v>3532</v>
      </c>
      <c r="S4730" s="67">
        <f>COUNTIF(Y$2:$Y$100,R4730)</f>
        <v>0</v>
      </c>
      <c r="V4730" s="67">
        <f t="shared" si="541"/>
        <v>0</v>
      </c>
      <c r="X4730"/>
      <c r="Y4730" s="67" t="str">
        <f t="shared" si="545"/>
        <v xml:space="preserve"> </v>
      </c>
      <c r="AB4730" t="s">
        <v>90</v>
      </c>
      <c r="AC4730" s="46">
        <v>2602</v>
      </c>
      <c r="AD4730" s="46">
        <v>36</v>
      </c>
      <c r="AE4730" s="46">
        <v>35.299999999999997</v>
      </c>
      <c r="AF4730" s="46">
        <v>120</v>
      </c>
      <c r="AH4730" s="70" t="str">
        <f t="shared" si="542"/>
        <v/>
      </c>
      <c r="AI4730" s="70" t="str">
        <f t="shared" si="543"/>
        <v/>
      </c>
      <c r="AJ4730" s="70" t="str">
        <f t="shared" si="544"/>
        <v>X</v>
      </c>
      <c r="AK4730" s="70" t="str" cm="1">
        <f t="array" ref="AK4730">_xlfn.IFS(AH4730&lt;&gt;"","1",AI4730&lt;&gt;"","2",AJ4730&lt;&gt;"","3")</f>
        <v>3</v>
      </c>
    </row>
    <row r="4731" spans="1:37" x14ac:dyDescent="0.25">
      <c r="A4731" t="s">
        <v>922</v>
      </c>
      <c r="B4731" t="s">
        <v>187</v>
      </c>
      <c r="C4731" s="67" t="str">
        <f t="shared" si="539"/>
        <v>Ava Frederiksen</v>
      </c>
      <c r="D4731" s="71" t="str" cm="1">
        <f t="array" ref="D4731">_xlfn.IFS(AK4731="1",CONCATENATE(C4731,"Regional"),AK4731="2",CONCATENATE(C4731,"Sectional"),AK4731="3",CONCATENATE(C4731,COUNTIF($C$1:C4731,C4731)))</f>
        <v>Ava Frederiksen6</v>
      </c>
      <c r="E4731" s="66">
        <v>45177.604166666664</v>
      </c>
      <c r="F4731" t="s">
        <v>2554</v>
      </c>
      <c r="G4731" s="46">
        <v>25</v>
      </c>
      <c r="H4731" s="46">
        <v>44</v>
      </c>
      <c r="I4731" s="46">
        <v>3</v>
      </c>
      <c r="J4731" t="s">
        <v>117</v>
      </c>
      <c r="K4731" t="s">
        <v>90</v>
      </c>
      <c r="L4731" s="46">
        <v>2602</v>
      </c>
      <c r="M4731" s="46">
        <v>36</v>
      </c>
      <c r="N4731" s="46">
        <v>35.299999999999997</v>
      </c>
      <c r="O4731" s="46">
        <v>120</v>
      </c>
      <c r="P4731" s="46">
        <f t="shared" si="540"/>
        <v>1</v>
      </c>
      <c r="R4731" s="67" t="s">
        <v>1453</v>
      </c>
      <c r="S4731" s="67">
        <f>COUNTIF(Y$2:$Y$100,R4731)</f>
        <v>0</v>
      </c>
      <c r="V4731" s="67">
        <f t="shared" si="541"/>
        <v>0</v>
      </c>
      <c r="X4731"/>
      <c r="Y4731" s="67" t="str">
        <f t="shared" si="545"/>
        <v xml:space="preserve"> </v>
      </c>
      <c r="AB4731" t="s">
        <v>90</v>
      </c>
      <c r="AC4731" s="46">
        <v>2602</v>
      </c>
      <c r="AD4731" s="46">
        <v>36</v>
      </c>
      <c r="AE4731" s="46">
        <v>35.299999999999997</v>
      </c>
      <c r="AF4731" s="46">
        <v>120</v>
      </c>
      <c r="AH4731" s="70" t="str">
        <f t="shared" si="542"/>
        <v/>
      </c>
      <c r="AI4731" s="70" t="str">
        <f t="shared" si="543"/>
        <v/>
      </c>
      <c r="AJ4731" s="70" t="str">
        <f t="shared" si="544"/>
        <v>X</v>
      </c>
      <c r="AK4731" s="70" t="str" cm="1">
        <f t="array" ref="AK4731">_xlfn.IFS(AH4731&lt;&gt;"","1",AI4731&lt;&gt;"","2",AJ4731&lt;&gt;"","3")</f>
        <v>3</v>
      </c>
    </row>
    <row r="4732" spans="1:37" x14ac:dyDescent="0.25">
      <c r="A4732" t="s">
        <v>887</v>
      </c>
      <c r="B4732" t="s">
        <v>888</v>
      </c>
      <c r="C4732" s="67" t="str">
        <f t="shared" si="539"/>
        <v>Ayla Trollop</v>
      </c>
      <c r="D4732" s="71" t="str" cm="1">
        <f t="array" ref="D4732">_xlfn.IFS(AK4732="1",CONCATENATE(C4732,"Regional"),AK4732="2",CONCATENATE(C4732,"Sectional"),AK4732="3",CONCATENATE(C4732,COUNTIF($C$1:C4732,C4732)))</f>
        <v>Ayla Trollop6</v>
      </c>
      <c r="E4732" s="66">
        <v>45177.604166666664</v>
      </c>
      <c r="F4732" t="s">
        <v>2554</v>
      </c>
      <c r="G4732" s="46">
        <v>25</v>
      </c>
      <c r="H4732" s="46">
        <v>45</v>
      </c>
      <c r="I4732" s="46">
        <v>4</v>
      </c>
      <c r="J4732" t="s">
        <v>117</v>
      </c>
      <c r="K4732" t="s">
        <v>90</v>
      </c>
      <c r="L4732" s="46">
        <v>2602</v>
      </c>
      <c r="M4732" s="46">
        <v>36</v>
      </c>
      <c r="N4732" s="46">
        <v>35.299999999999997</v>
      </c>
      <c r="O4732" s="46">
        <v>120</v>
      </c>
      <c r="P4732" s="46">
        <f t="shared" si="540"/>
        <v>1</v>
      </c>
      <c r="R4732" s="67" t="s">
        <v>1433</v>
      </c>
      <c r="S4732" s="67">
        <f>COUNTIF(Y$2:$Y$100,R4732)</f>
        <v>0</v>
      </c>
      <c r="V4732" s="67">
        <f t="shared" si="541"/>
        <v>0</v>
      </c>
      <c r="X4732"/>
      <c r="Y4732" s="67" t="str">
        <f t="shared" si="545"/>
        <v xml:space="preserve"> </v>
      </c>
      <c r="AB4732" t="s">
        <v>90</v>
      </c>
      <c r="AC4732" s="46">
        <v>2602</v>
      </c>
      <c r="AD4732" s="46">
        <v>36</v>
      </c>
      <c r="AE4732" s="46">
        <v>35.299999999999997</v>
      </c>
      <c r="AF4732" s="46">
        <v>120</v>
      </c>
      <c r="AH4732" s="70" t="str">
        <f t="shared" si="542"/>
        <v/>
      </c>
      <c r="AI4732" s="70" t="str">
        <f t="shared" si="543"/>
        <v/>
      </c>
      <c r="AJ4732" s="70" t="str">
        <f t="shared" si="544"/>
        <v>X</v>
      </c>
      <c r="AK4732" s="70" t="str" cm="1">
        <f t="array" ref="AK4732">_xlfn.IFS(AH4732&lt;&gt;"","1",AI4732&lt;&gt;"","2",AJ4732&lt;&gt;"","3")</f>
        <v>3</v>
      </c>
    </row>
    <row r="4733" spans="1:37" x14ac:dyDescent="0.25">
      <c r="A4733" t="s">
        <v>923</v>
      </c>
      <c r="B4733" t="s">
        <v>924</v>
      </c>
      <c r="C4733" s="67" t="str">
        <f t="shared" si="539"/>
        <v>McKenzie Holm</v>
      </c>
      <c r="D4733" s="71" t="str" cm="1">
        <f t="array" ref="D4733">_xlfn.IFS(AK4733="1",CONCATENATE(C4733,"Regional"),AK4733="2",CONCATENATE(C4733,"Sectional"),AK4733="3",CONCATENATE(C4733,COUNTIF($C$1:C4733,C4733)))</f>
        <v>McKenzie Holm7</v>
      </c>
      <c r="E4733" s="66">
        <v>45177.604166666664</v>
      </c>
      <c r="F4733" t="s">
        <v>2554</v>
      </c>
      <c r="G4733" s="46">
        <v>25</v>
      </c>
      <c r="H4733" s="46">
        <v>48</v>
      </c>
      <c r="I4733" s="46">
        <v>5</v>
      </c>
      <c r="J4733" t="s">
        <v>117</v>
      </c>
      <c r="K4733" t="s">
        <v>90</v>
      </c>
      <c r="L4733" s="46">
        <v>2602</v>
      </c>
      <c r="M4733" s="46">
        <v>36</v>
      </c>
      <c r="N4733" s="46">
        <v>35.299999999999997</v>
      </c>
      <c r="O4733" s="46">
        <v>120</v>
      </c>
      <c r="P4733" s="46">
        <f t="shared" si="540"/>
        <v>1</v>
      </c>
      <c r="R4733" s="67" t="s">
        <v>1454</v>
      </c>
      <c r="S4733" s="67">
        <f>COUNTIF(Y$2:$Y$100,R4733)</f>
        <v>0</v>
      </c>
      <c r="V4733" s="67">
        <f t="shared" si="541"/>
        <v>0</v>
      </c>
      <c r="X4733"/>
      <c r="Y4733" s="67" t="str">
        <f t="shared" si="545"/>
        <v xml:space="preserve"> </v>
      </c>
      <c r="AB4733" t="s">
        <v>90</v>
      </c>
      <c r="AC4733" s="46">
        <v>2602</v>
      </c>
      <c r="AD4733" s="46">
        <v>36</v>
      </c>
      <c r="AE4733" s="46">
        <v>35.299999999999997</v>
      </c>
      <c r="AF4733" s="46">
        <v>120</v>
      </c>
      <c r="AH4733" s="70" t="str">
        <f t="shared" si="542"/>
        <v/>
      </c>
      <c r="AI4733" s="70" t="str">
        <f t="shared" si="543"/>
        <v/>
      </c>
      <c r="AJ4733" s="70" t="str">
        <f t="shared" si="544"/>
        <v>X</v>
      </c>
      <c r="AK4733" s="70" t="str" cm="1">
        <f t="array" ref="AK4733">_xlfn.IFS(AH4733&lt;&gt;"","1",AI4733&lt;&gt;"","2",AJ4733&lt;&gt;"","3")</f>
        <v>3</v>
      </c>
    </row>
    <row r="4734" spans="1:37" x14ac:dyDescent="0.25">
      <c r="A4734" t="s">
        <v>2091</v>
      </c>
      <c r="B4734" t="s">
        <v>2715</v>
      </c>
      <c r="C4734" s="67" t="str">
        <f t="shared" si="539"/>
        <v>Lexxi Oertel</v>
      </c>
      <c r="D4734" s="71" t="str" cm="1">
        <f t="array" ref="D4734">_xlfn.IFS(AK4734="1",CONCATENATE(C4734,"Regional"),AK4734="2",CONCATENATE(C4734,"Sectional"),AK4734="3",CONCATENATE(C4734,COUNTIF($C$1:C4734,C4734)))</f>
        <v>Lexxi Oertel7</v>
      </c>
      <c r="E4734" s="66">
        <v>45177.604166666664</v>
      </c>
      <c r="F4734" t="s">
        <v>2554</v>
      </c>
      <c r="G4734" s="46">
        <v>25</v>
      </c>
      <c r="H4734" s="46">
        <v>48</v>
      </c>
      <c r="I4734" s="46">
        <v>5</v>
      </c>
      <c r="J4734" t="s">
        <v>117</v>
      </c>
      <c r="K4734" t="s">
        <v>90</v>
      </c>
      <c r="L4734" s="46">
        <v>2602</v>
      </c>
      <c r="M4734" s="46">
        <v>36</v>
      </c>
      <c r="N4734" s="46">
        <v>35.299999999999997</v>
      </c>
      <c r="O4734" s="46">
        <v>120</v>
      </c>
      <c r="P4734" s="46">
        <f t="shared" si="540"/>
        <v>1</v>
      </c>
      <c r="R4734" s="67" t="s">
        <v>3115</v>
      </c>
      <c r="S4734" s="67">
        <f>COUNTIF(Y$2:$Y$100,R4734)</f>
        <v>0</v>
      </c>
      <c r="V4734" s="67">
        <f t="shared" si="541"/>
        <v>0</v>
      </c>
      <c r="X4734"/>
      <c r="Y4734" s="67" t="str">
        <f t="shared" si="545"/>
        <v xml:space="preserve"> </v>
      </c>
      <c r="AB4734" t="s">
        <v>90</v>
      </c>
      <c r="AC4734" s="46">
        <v>2602</v>
      </c>
      <c r="AD4734" s="46">
        <v>36</v>
      </c>
      <c r="AE4734" s="46">
        <v>35.299999999999997</v>
      </c>
      <c r="AF4734" s="46">
        <v>120</v>
      </c>
      <c r="AH4734" s="70" t="str">
        <f t="shared" si="542"/>
        <v/>
      </c>
      <c r="AI4734" s="70" t="str">
        <f t="shared" si="543"/>
        <v/>
      </c>
      <c r="AJ4734" s="70" t="str">
        <f t="shared" si="544"/>
        <v>X</v>
      </c>
      <c r="AK4734" s="70" t="str" cm="1">
        <f t="array" ref="AK4734">_xlfn.IFS(AH4734&lt;&gt;"","1",AI4734&lt;&gt;"","2",AJ4734&lt;&gt;"","3")</f>
        <v>3</v>
      </c>
    </row>
    <row r="4735" spans="1:37" x14ac:dyDescent="0.25">
      <c r="A4735" t="s">
        <v>2096</v>
      </c>
      <c r="B4735" t="s">
        <v>434</v>
      </c>
      <c r="C4735" s="67" t="str">
        <f t="shared" si="539"/>
        <v>Ella Szekeress</v>
      </c>
      <c r="D4735" s="71" t="str" cm="1">
        <f t="array" ref="D4735">_xlfn.IFS(AK4735="1",CONCATENATE(C4735,"Regional"),AK4735="2",CONCATENATE(C4735,"Sectional"),AK4735="3",CONCATENATE(C4735,COUNTIF($C$1:C4735,C4735)))</f>
        <v>Ella Szekeress4</v>
      </c>
      <c r="E4735" s="66">
        <v>45177.604166666664</v>
      </c>
      <c r="F4735" t="s">
        <v>2554</v>
      </c>
      <c r="G4735" s="46">
        <v>25</v>
      </c>
      <c r="H4735" s="46">
        <v>48</v>
      </c>
      <c r="I4735" s="46">
        <v>5</v>
      </c>
      <c r="J4735" t="s">
        <v>117</v>
      </c>
      <c r="K4735" t="s">
        <v>90</v>
      </c>
      <c r="L4735" s="46">
        <v>2602</v>
      </c>
      <c r="M4735" s="46">
        <v>36</v>
      </c>
      <c r="N4735" s="46">
        <v>35.299999999999997</v>
      </c>
      <c r="O4735" s="46">
        <v>120</v>
      </c>
      <c r="P4735" s="46">
        <f t="shared" si="540"/>
        <v>1</v>
      </c>
      <c r="R4735" s="67" t="s">
        <v>3121</v>
      </c>
      <c r="S4735" s="67">
        <f>COUNTIF(Y$2:$Y$100,R4735)</f>
        <v>0</v>
      </c>
      <c r="V4735" s="67">
        <f t="shared" si="541"/>
        <v>0</v>
      </c>
      <c r="X4735"/>
      <c r="Y4735" s="67" t="str">
        <f t="shared" si="545"/>
        <v xml:space="preserve"> </v>
      </c>
      <c r="AB4735" t="s">
        <v>90</v>
      </c>
      <c r="AC4735" s="46">
        <v>2602</v>
      </c>
      <c r="AD4735" s="46">
        <v>36</v>
      </c>
      <c r="AE4735" s="46">
        <v>35.299999999999997</v>
      </c>
      <c r="AF4735" s="46">
        <v>120</v>
      </c>
      <c r="AH4735" s="70" t="str">
        <f t="shared" si="542"/>
        <v/>
      </c>
      <c r="AI4735" s="70" t="str">
        <f t="shared" si="543"/>
        <v/>
      </c>
      <c r="AJ4735" s="70" t="str">
        <f t="shared" si="544"/>
        <v>X</v>
      </c>
      <c r="AK4735" s="70" t="str" cm="1">
        <f t="array" ref="AK4735">_xlfn.IFS(AH4735&lt;&gt;"","1",AI4735&lt;&gt;"","2",AJ4735&lt;&gt;"","3")</f>
        <v>3</v>
      </c>
    </row>
    <row r="4736" spans="1:37" x14ac:dyDescent="0.25">
      <c r="A4736" t="s">
        <v>2196</v>
      </c>
      <c r="B4736" t="s">
        <v>2197</v>
      </c>
      <c r="C4736" s="67" t="str">
        <f t="shared" si="539"/>
        <v>sam gaffney</v>
      </c>
      <c r="D4736" s="71" t="str" cm="1">
        <f t="array" ref="D4736">_xlfn.IFS(AK4736="1",CONCATENATE(C4736,"Regional"),AK4736="2",CONCATENATE(C4736,"Sectional"),AK4736="3",CONCATENATE(C4736,COUNTIF($C$1:C4736,C4736)))</f>
        <v>sam gaffney3</v>
      </c>
      <c r="E4736" s="66">
        <v>45177.604166666664</v>
      </c>
      <c r="F4736" t="s">
        <v>2554</v>
      </c>
      <c r="G4736" s="46">
        <v>25</v>
      </c>
      <c r="H4736" s="46">
        <v>49</v>
      </c>
      <c r="I4736" s="46">
        <v>8</v>
      </c>
      <c r="J4736" t="s">
        <v>117</v>
      </c>
      <c r="K4736" t="s">
        <v>90</v>
      </c>
      <c r="L4736" s="46">
        <v>2602</v>
      </c>
      <c r="M4736" s="46">
        <v>36</v>
      </c>
      <c r="N4736" s="46">
        <v>35.299999999999997</v>
      </c>
      <c r="O4736" s="46">
        <v>120</v>
      </c>
      <c r="P4736" s="46">
        <f t="shared" si="540"/>
        <v>1</v>
      </c>
      <c r="R4736" s="67" t="s">
        <v>3219</v>
      </c>
      <c r="S4736" s="67">
        <f>COUNTIF(Y$2:$Y$100,R4736)</f>
        <v>0</v>
      </c>
      <c r="V4736" s="67">
        <f t="shared" si="541"/>
        <v>0</v>
      </c>
      <c r="X4736"/>
      <c r="Y4736" s="67" t="str">
        <f t="shared" si="545"/>
        <v xml:space="preserve"> </v>
      </c>
      <c r="AB4736" t="s">
        <v>90</v>
      </c>
      <c r="AC4736" s="46">
        <v>2602</v>
      </c>
      <c r="AD4736" s="46">
        <v>36</v>
      </c>
      <c r="AE4736" s="46">
        <v>35.299999999999997</v>
      </c>
      <c r="AF4736" s="46">
        <v>120</v>
      </c>
      <c r="AH4736" s="70" t="str">
        <f t="shared" si="542"/>
        <v/>
      </c>
      <c r="AI4736" s="70" t="str">
        <f t="shared" si="543"/>
        <v/>
      </c>
      <c r="AJ4736" s="70" t="str">
        <f t="shared" si="544"/>
        <v>X</v>
      </c>
      <c r="AK4736" s="70" t="str" cm="1">
        <f t="array" ref="AK4736">_xlfn.IFS(AH4736&lt;&gt;"","1",AI4736&lt;&gt;"","2",AJ4736&lt;&gt;"","3")</f>
        <v>3</v>
      </c>
    </row>
    <row r="4737" spans="1:37" x14ac:dyDescent="0.25">
      <c r="A4737" t="s">
        <v>930</v>
      </c>
      <c r="B4737" t="s">
        <v>772</v>
      </c>
      <c r="C4737" s="67" t="str">
        <f t="shared" si="539"/>
        <v>Alexa Cour</v>
      </c>
      <c r="D4737" s="71" t="str" cm="1">
        <f t="array" ref="D4737">_xlfn.IFS(AK4737="1",CONCATENATE(C4737,"Regional"),AK4737="2",CONCATENATE(C4737,"Sectional"),AK4737="3",CONCATENATE(C4737,COUNTIF($C$1:C4737,C4737)))</f>
        <v>Alexa Cour6</v>
      </c>
      <c r="E4737" s="66">
        <v>45177.604166666664</v>
      </c>
      <c r="F4737" t="s">
        <v>2554</v>
      </c>
      <c r="G4737" s="46">
        <v>25</v>
      </c>
      <c r="H4737" s="46">
        <v>49</v>
      </c>
      <c r="I4737" s="46">
        <v>8</v>
      </c>
      <c r="J4737" t="s">
        <v>117</v>
      </c>
      <c r="K4737" t="s">
        <v>90</v>
      </c>
      <c r="L4737" s="46">
        <v>2602</v>
      </c>
      <c r="M4737" s="46">
        <v>36</v>
      </c>
      <c r="N4737" s="46">
        <v>35.299999999999997</v>
      </c>
      <c r="O4737" s="46">
        <v>120</v>
      </c>
      <c r="P4737" s="46">
        <f t="shared" si="540"/>
        <v>1</v>
      </c>
      <c r="R4737" s="67" t="s">
        <v>1457</v>
      </c>
      <c r="S4737" s="67">
        <f>COUNTIF(Y$2:$Y$100,R4737)</f>
        <v>0</v>
      </c>
      <c r="V4737" s="67">
        <f t="shared" si="541"/>
        <v>0</v>
      </c>
      <c r="X4737"/>
      <c r="Y4737" s="67" t="str">
        <f t="shared" si="545"/>
        <v xml:space="preserve"> </v>
      </c>
      <c r="AB4737" t="s">
        <v>90</v>
      </c>
      <c r="AC4737" s="46">
        <v>2602</v>
      </c>
      <c r="AD4737" s="46">
        <v>36</v>
      </c>
      <c r="AE4737" s="46">
        <v>35.299999999999997</v>
      </c>
      <c r="AF4737" s="46">
        <v>120</v>
      </c>
      <c r="AH4737" s="70" t="str">
        <f t="shared" si="542"/>
        <v/>
      </c>
      <c r="AI4737" s="70" t="str">
        <f t="shared" si="543"/>
        <v/>
      </c>
      <c r="AJ4737" s="70" t="str">
        <f t="shared" si="544"/>
        <v>X</v>
      </c>
      <c r="AK4737" s="70" t="str" cm="1">
        <f t="array" ref="AK4737">_xlfn.IFS(AH4737&lt;&gt;"","1",AI4737&lt;&gt;"","2",AJ4737&lt;&gt;"","3")</f>
        <v>3</v>
      </c>
    </row>
    <row r="4738" spans="1:37" x14ac:dyDescent="0.25">
      <c r="A4738" t="s">
        <v>364</v>
      </c>
      <c r="B4738" t="s">
        <v>543</v>
      </c>
      <c r="C4738" s="67" t="str">
        <f t="shared" ref="C4738:C4801" si="546">CONCATENATE(B4738," ",A4738)</f>
        <v>Brooke Strangfeld</v>
      </c>
      <c r="D4738" s="71" t="str" cm="1">
        <f t="array" ref="D4738">_xlfn.IFS(AK4738="1",CONCATENATE(C4738,"Regional"),AK4738="2",CONCATENATE(C4738,"Sectional"),AK4738="3",CONCATENATE(C4738,COUNTIF($C$1:C4738,C4738)))</f>
        <v>Brooke Strangfeld5</v>
      </c>
      <c r="E4738" s="66">
        <v>45177.604166666664</v>
      </c>
      <c r="F4738" t="s">
        <v>2554</v>
      </c>
      <c r="G4738" s="46">
        <v>25</v>
      </c>
      <c r="H4738" s="46">
        <v>50</v>
      </c>
      <c r="I4738" s="46">
        <v>10</v>
      </c>
      <c r="J4738" t="s">
        <v>117</v>
      </c>
      <c r="K4738" t="s">
        <v>90</v>
      </c>
      <c r="L4738" s="46">
        <v>2602</v>
      </c>
      <c r="M4738" s="46">
        <v>36</v>
      </c>
      <c r="N4738" s="46">
        <v>35.299999999999997</v>
      </c>
      <c r="O4738" s="46">
        <v>120</v>
      </c>
      <c r="P4738" s="46">
        <f t="shared" ref="P4738:P4801" si="547">IF(L4738&gt;4000,2,1)</f>
        <v>1</v>
      </c>
      <c r="R4738" s="67" t="s">
        <v>1531</v>
      </c>
      <c r="S4738" s="67">
        <f>COUNTIF(Y$2:$Y$100,R4738)</f>
        <v>0</v>
      </c>
      <c r="V4738" s="67">
        <f t="shared" ref="V4738:V4801" si="548">COUNTIF(R4738:R7361,Y4738)</f>
        <v>0</v>
      </c>
      <c r="X4738"/>
      <c r="Y4738" s="67" t="str">
        <f t="shared" si="545"/>
        <v xml:space="preserve"> </v>
      </c>
      <c r="AB4738" t="s">
        <v>90</v>
      </c>
      <c r="AC4738" s="46">
        <v>2602</v>
      </c>
      <c r="AD4738" s="46">
        <v>36</v>
      </c>
      <c r="AE4738" s="46">
        <v>35.299999999999997</v>
      </c>
      <c r="AF4738" s="46">
        <v>120</v>
      </c>
      <c r="AH4738" s="70" t="str">
        <f t="shared" ref="AH4738:AH4801" si="549">IF(ISNUMBER(SEARCH("regional",$F4738)),$F4738,"")</f>
        <v/>
      </c>
      <c r="AI4738" s="70" t="str">
        <f t="shared" ref="AI4738:AI4801" si="550">IF(ISNUMBER(SEARCH("sectional",$F4738)),$F4738,"")</f>
        <v/>
      </c>
      <c r="AJ4738" s="70" t="str">
        <f t="shared" ref="AJ4738:AJ4801" si="551">IF(AND(AH4738="",AI4738=""),"X","")</f>
        <v>X</v>
      </c>
      <c r="AK4738" s="70" t="str" cm="1">
        <f t="array" ref="AK4738">_xlfn.IFS(AH4738&lt;&gt;"","1",AI4738&lt;&gt;"","2",AJ4738&lt;&gt;"","3")</f>
        <v>3</v>
      </c>
    </row>
    <row r="4739" spans="1:37" x14ac:dyDescent="0.25">
      <c r="A4739" t="s">
        <v>1687</v>
      </c>
      <c r="B4739" t="s">
        <v>434</v>
      </c>
      <c r="C4739" s="67" t="str">
        <f t="shared" si="546"/>
        <v>Ella Lambrecht</v>
      </c>
      <c r="D4739" s="71" t="str" cm="1">
        <f t="array" ref="D4739">_xlfn.IFS(AK4739="1",CONCATENATE(C4739,"Regional"),AK4739="2",CONCATENATE(C4739,"Sectional"),AK4739="3",CONCATENATE(C4739,COUNTIF($C$1:C4739,C4739)))</f>
        <v>Ella Lambrecht6</v>
      </c>
      <c r="E4739" s="66">
        <v>45177.604166666664</v>
      </c>
      <c r="F4739" t="s">
        <v>2554</v>
      </c>
      <c r="G4739" s="46">
        <v>25</v>
      </c>
      <c r="H4739" s="46">
        <v>50</v>
      </c>
      <c r="I4739" s="46">
        <v>10</v>
      </c>
      <c r="J4739" t="s">
        <v>117</v>
      </c>
      <c r="K4739" t="s">
        <v>90</v>
      </c>
      <c r="L4739" s="46">
        <v>2602</v>
      </c>
      <c r="M4739" s="46">
        <v>36</v>
      </c>
      <c r="N4739" s="46">
        <v>35.299999999999997</v>
      </c>
      <c r="O4739" s="46">
        <v>120</v>
      </c>
      <c r="P4739" s="46">
        <f t="shared" si="547"/>
        <v>1</v>
      </c>
      <c r="R4739" s="67" t="s">
        <v>3540</v>
      </c>
      <c r="S4739" s="67">
        <f>COUNTIF(Y$2:$Y$100,R4739)</f>
        <v>0</v>
      </c>
      <c r="V4739" s="67">
        <f t="shared" si="548"/>
        <v>0</v>
      </c>
      <c r="X4739"/>
      <c r="Y4739" s="67" t="str">
        <f t="shared" si="545"/>
        <v xml:space="preserve"> </v>
      </c>
      <c r="AB4739" t="s">
        <v>90</v>
      </c>
      <c r="AC4739" s="46">
        <v>2602</v>
      </c>
      <c r="AD4739" s="46">
        <v>36</v>
      </c>
      <c r="AE4739" s="46">
        <v>35.299999999999997</v>
      </c>
      <c r="AF4739" s="46">
        <v>120</v>
      </c>
      <c r="AH4739" s="70" t="str">
        <f t="shared" si="549"/>
        <v/>
      </c>
      <c r="AI4739" s="70" t="str">
        <f t="shared" si="550"/>
        <v/>
      </c>
      <c r="AJ4739" s="70" t="str">
        <f t="shared" si="551"/>
        <v>X</v>
      </c>
      <c r="AK4739" s="70" t="str" cm="1">
        <f t="array" ref="AK4739">_xlfn.IFS(AH4739&lt;&gt;"","1",AI4739&lt;&gt;"","2",AJ4739&lt;&gt;"","3")</f>
        <v>3</v>
      </c>
    </row>
    <row r="4740" spans="1:37" x14ac:dyDescent="0.25">
      <c r="A4740" t="s">
        <v>1957</v>
      </c>
      <c r="B4740" t="s">
        <v>672</v>
      </c>
      <c r="C4740" s="67" t="str">
        <f t="shared" si="546"/>
        <v>Isabel Hodges</v>
      </c>
      <c r="D4740" s="71" t="str" cm="1">
        <f t="array" ref="D4740">_xlfn.IFS(AK4740="1",CONCATENATE(C4740,"Regional"),AK4740="2",CONCATENATE(C4740,"Sectional"),AK4740="3",CONCATENATE(C4740,COUNTIF($C$1:C4740,C4740)))</f>
        <v>Isabel Hodges2</v>
      </c>
      <c r="E4740" s="66">
        <v>45177.604166666664</v>
      </c>
      <c r="F4740" t="s">
        <v>2554</v>
      </c>
      <c r="G4740" s="46">
        <v>25</v>
      </c>
      <c r="H4740" s="46">
        <v>52</v>
      </c>
      <c r="I4740" s="46">
        <v>12</v>
      </c>
      <c r="J4740" t="s">
        <v>117</v>
      </c>
      <c r="K4740" t="s">
        <v>90</v>
      </c>
      <c r="L4740" s="46">
        <v>2602</v>
      </c>
      <c r="M4740" s="46">
        <v>36</v>
      </c>
      <c r="N4740" s="46">
        <v>35.299999999999997</v>
      </c>
      <c r="O4740" s="46">
        <v>120</v>
      </c>
      <c r="P4740" s="46">
        <f t="shared" si="547"/>
        <v>1</v>
      </c>
      <c r="R4740" s="67" t="s">
        <v>3220</v>
      </c>
      <c r="S4740" s="67">
        <f>COUNTIF(Y$2:$Y$100,R4740)</f>
        <v>0</v>
      </c>
      <c r="V4740" s="67">
        <f t="shared" si="548"/>
        <v>0</v>
      </c>
      <c r="X4740"/>
      <c r="Y4740" s="67" t="str">
        <f t="shared" si="545"/>
        <v xml:space="preserve"> </v>
      </c>
      <c r="AB4740" t="s">
        <v>90</v>
      </c>
      <c r="AC4740" s="46">
        <v>2602</v>
      </c>
      <c r="AD4740" s="46">
        <v>36</v>
      </c>
      <c r="AE4740" s="46">
        <v>35.299999999999997</v>
      </c>
      <c r="AF4740" s="46">
        <v>120</v>
      </c>
      <c r="AH4740" s="70" t="str">
        <f t="shared" si="549"/>
        <v/>
      </c>
      <c r="AI4740" s="70" t="str">
        <f t="shared" si="550"/>
        <v/>
      </c>
      <c r="AJ4740" s="70" t="str">
        <f t="shared" si="551"/>
        <v>X</v>
      </c>
      <c r="AK4740" s="70" t="str" cm="1">
        <f t="array" ref="AK4740">_xlfn.IFS(AH4740&lt;&gt;"","1",AI4740&lt;&gt;"","2",AJ4740&lt;&gt;"","3")</f>
        <v>3</v>
      </c>
    </row>
    <row r="4741" spans="1:37" x14ac:dyDescent="0.25">
      <c r="A4741" t="s">
        <v>927</v>
      </c>
      <c r="B4741" t="s">
        <v>528</v>
      </c>
      <c r="C4741" s="67" t="str">
        <f t="shared" si="546"/>
        <v>Kate Ninneman</v>
      </c>
      <c r="D4741" s="71" t="str" cm="1">
        <f t="array" ref="D4741">_xlfn.IFS(AK4741="1",CONCATENATE(C4741,"Regional"),AK4741="2",CONCATENATE(C4741,"Sectional"),AK4741="3",CONCATENATE(C4741,COUNTIF($C$1:C4741,C4741)))</f>
        <v>Kate Ninneman5</v>
      </c>
      <c r="E4741" s="66">
        <v>45177.604166666664</v>
      </c>
      <c r="F4741" t="s">
        <v>2554</v>
      </c>
      <c r="G4741" s="46">
        <v>25</v>
      </c>
      <c r="H4741" s="46">
        <v>53</v>
      </c>
      <c r="I4741" s="46">
        <v>13</v>
      </c>
      <c r="J4741" t="s">
        <v>117</v>
      </c>
      <c r="K4741" t="s">
        <v>90</v>
      </c>
      <c r="L4741" s="46">
        <v>2602</v>
      </c>
      <c r="M4741" s="46">
        <v>36</v>
      </c>
      <c r="N4741" s="46">
        <v>35.299999999999997</v>
      </c>
      <c r="O4741" s="46">
        <v>120</v>
      </c>
      <c r="P4741" s="46">
        <f t="shared" si="547"/>
        <v>1</v>
      </c>
      <c r="R4741" s="67" t="s">
        <v>3221</v>
      </c>
      <c r="S4741" s="67">
        <f>COUNTIF(Y$2:$Y$100,R4741)</f>
        <v>0</v>
      </c>
      <c r="V4741" s="67">
        <f t="shared" si="548"/>
        <v>0</v>
      </c>
      <c r="X4741"/>
      <c r="Y4741" s="67" t="str">
        <f t="shared" si="545"/>
        <v xml:space="preserve"> </v>
      </c>
      <c r="AB4741" t="s">
        <v>90</v>
      </c>
      <c r="AC4741" s="46">
        <v>2602</v>
      </c>
      <c r="AD4741" s="46">
        <v>36</v>
      </c>
      <c r="AE4741" s="46">
        <v>35.299999999999997</v>
      </c>
      <c r="AF4741" s="46">
        <v>120</v>
      </c>
      <c r="AH4741" s="70" t="str">
        <f t="shared" si="549"/>
        <v/>
      </c>
      <c r="AI4741" s="70" t="str">
        <f t="shared" si="550"/>
        <v/>
      </c>
      <c r="AJ4741" s="70" t="str">
        <f t="shared" si="551"/>
        <v>X</v>
      </c>
      <c r="AK4741" s="70" t="str" cm="1">
        <f t="array" ref="AK4741">_xlfn.IFS(AH4741&lt;&gt;"","1",AI4741&lt;&gt;"","2",AJ4741&lt;&gt;"","3")</f>
        <v>3</v>
      </c>
    </row>
    <row r="4742" spans="1:37" x14ac:dyDescent="0.25">
      <c r="A4742" t="s">
        <v>935</v>
      </c>
      <c r="B4742" t="s">
        <v>473</v>
      </c>
      <c r="C4742" s="67" t="str">
        <f t="shared" si="546"/>
        <v>Gabby Neilitz</v>
      </c>
      <c r="D4742" s="71" t="str" cm="1">
        <f t="array" ref="D4742">_xlfn.IFS(AK4742="1",CONCATENATE(C4742,"Regional"),AK4742="2",CONCATENATE(C4742,"Sectional"),AK4742="3",CONCATENATE(C4742,COUNTIF($C$1:C4742,C4742)))</f>
        <v>Gabby Neilitz6</v>
      </c>
      <c r="E4742" s="66">
        <v>45177.604166666664</v>
      </c>
      <c r="F4742" t="s">
        <v>2554</v>
      </c>
      <c r="G4742" s="46">
        <v>25</v>
      </c>
      <c r="H4742" s="46">
        <v>53</v>
      </c>
      <c r="I4742" s="46">
        <v>13</v>
      </c>
      <c r="J4742" t="s">
        <v>117</v>
      </c>
      <c r="K4742" t="s">
        <v>90</v>
      </c>
      <c r="L4742" s="46">
        <v>2602</v>
      </c>
      <c r="M4742" s="46">
        <v>36</v>
      </c>
      <c r="N4742" s="46">
        <v>35.299999999999997</v>
      </c>
      <c r="O4742" s="46">
        <v>120</v>
      </c>
      <c r="P4742" s="46">
        <f t="shared" si="547"/>
        <v>1</v>
      </c>
      <c r="R4742" s="67" t="s">
        <v>1460</v>
      </c>
      <c r="S4742" s="67">
        <f>COUNTIF(Y$2:$Y$100,R4742)</f>
        <v>0</v>
      </c>
      <c r="V4742" s="67">
        <f t="shared" si="548"/>
        <v>0</v>
      </c>
      <c r="X4742"/>
      <c r="Y4742" s="67" t="str">
        <f t="shared" si="545"/>
        <v xml:space="preserve"> </v>
      </c>
      <c r="AB4742" t="s">
        <v>90</v>
      </c>
      <c r="AC4742" s="46">
        <v>2602</v>
      </c>
      <c r="AD4742" s="46">
        <v>36</v>
      </c>
      <c r="AE4742" s="46">
        <v>35.299999999999997</v>
      </c>
      <c r="AF4742" s="46">
        <v>120</v>
      </c>
      <c r="AH4742" s="70" t="str">
        <f t="shared" si="549"/>
        <v/>
      </c>
      <c r="AI4742" s="70" t="str">
        <f t="shared" si="550"/>
        <v/>
      </c>
      <c r="AJ4742" s="70" t="str">
        <f t="shared" si="551"/>
        <v>X</v>
      </c>
      <c r="AK4742" s="70" t="str" cm="1">
        <f t="array" ref="AK4742">_xlfn.IFS(AH4742&lt;&gt;"","1",AI4742&lt;&gt;"","2",AJ4742&lt;&gt;"","3")</f>
        <v>3</v>
      </c>
    </row>
    <row r="4743" spans="1:37" x14ac:dyDescent="0.25">
      <c r="A4743" t="s">
        <v>2097</v>
      </c>
      <c r="B4743" t="s">
        <v>2098</v>
      </c>
      <c r="C4743" s="67" t="str">
        <f t="shared" si="546"/>
        <v>Harper Brandenburg</v>
      </c>
      <c r="D4743" s="71" t="str" cm="1">
        <f t="array" ref="D4743">_xlfn.IFS(AK4743="1",CONCATENATE(C4743,"Regional"),AK4743="2",CONCATENATE(C4743,"Sectional"),AK4743="3",CONCATENATE(C4743,COUNTIF($C$1:C4743,C4743)))</f>
        <v>Harper Brandenburg5</v>
      </c>
      <c r="E4743" s="66">
        <v>45177.604166666664</v>
      </c>
      <c r="F4743" t="s">
        <v>2554</v>
      </c>
      <c r="G4743" s="46">
        <v>25</v>
      </c>
      <c r="H4743" s="46">
        <v>54</v>
      </c>
      <c r="I4743" s="46">
        <v>15</v>
      </c>
      <c r="J4743" t="s">
        <v>117</v>
      </c>
      <c r="K4743" t="s">
        <v>90</v>
      </c>
      <c r="L4743" s="46">
        <v>2602</v>
      </c>
      <c r="M4743" s="46">
        <v>36</v>
      </c>
      <c r="N4743" s="46">
        <v>35.299999999999997</v>
      </c>
      <c r="O4743" s="46">
        <v>120</v>
      </c>
      <c r="P4743" s="46">
        <f t="shared" si="547"/>
        <v>1</v>
      </c>
      <c r="R4743" s="67" t="s">
        <v>3123</v>
      </c>
      <c r="S4743" s="67">
        <f>COUNTIF(Y$2:$Y$100,R4743)</f>
        <v>0</v>
      </c>
      <c r="V4743" s="67">
        <f t="shared" si="548"/>
        <v>0</v>
      </c>
      <c r="X4743"/>
      <c r="Y4743" s="67" t="str">
        <f t="shared" si="545"/>
        <v xml:space="preserve"> </v>
      </c>
      <c r="AB4743" t="s">
        <v>90</v>
      </c>
      <c r="AC4743" s="46">
        <v>2602</v>
      </c>
      <c r="AD4743" s="46">
        <v>36</v>
      </c>
      <c r="AE4743" s="46">
        <v>35.299999999999997</v>
      </c>
      <c r="AF4743" s="46">
        <v>120</v>
      </c>
      <c r="AH4743" s="70" t="str">
        <f t="shared" si="549"/>
        <v/>
      </c>
      <c r="AI4743" s="70" t="str">
        <f t="shared" si="550"/>
        <v/>
      </c>
      <c r="AJ4743" s="70" t="str">
        <f t="shared" si="551"/>
        <v>X</v>
      </c>
      <c r="AK4743" s="70" t="str" cm="1">
        <f t="array" ref="AK4743">_xlfn.IFS(AH4743&lt;&gt;"","1",AI4743&lt;&gt;"","2",AJ4743&lt;&gt;"","3")</f>
        <v>3</v>
      </c>
    </row>
    <row r="4744" spans="1:37" x14ac:dyDescent="0.25">
      <c r="A4744" t="s">
        <v>216</v>
      </c>
      <c r="B4744" t="s">
        <v>931</v>
      </c>
      <c r="C4744" s="67" t="str">
        <f t="shared" si="546"/>
        <v>Shylah Brogan</v>
      </c>
      <c r="D4744" s="71" t="str" cm="1">
        <f t="array" ref="D4744">_xlfn.IFS(AK4744="1",CONCATENATE(C4744,"Regional"),AK4744="2",CONCATENATE(C4744,"Sectional"),AK4744="3",CONCATENATE(C4744,COUNTIF($C$1:C4744,C4744)))</f>
        <v>Shylah Brogan7</v>
      </c>
      <c r="E4744" s="66">
        <v>45177.604166666664</v>
      </c>
      <c r="F4744" t="s">
        <v>2554</v>
      </c>
      <c r="G4744" s="46">
        <v>25</v>
      </c>
      <c r="H4744" s="46">
        <v>54</v>
      </c>
      <c r="I4744" s="46">
        <v>15</v>
      </c>
      <c r="J4744" t="s">
        <v>117</v>
      </c>
      <c r="K4744" t="s">
        <v>90</v>
      </c>
      <c r="L4744" s="46">
        <v>2602</v>
      </c>
      <c r="M4744" s="46">
        <v>36</v>
      </c>
      <c r="N4744" s="46">
        <v>35.299999999999997</v>
      </c>
      <c r="O4744" s="46">
        <v>120</v>
      </c>
      <c r="P4744" s="46">
        <f t="shared" si="547"/>
        <v>1</v>
      </c>
      <c r="R4744" s="67" t="s">
        <v>1458</v>
      </c>
      <c r="S4744" s="67">
        <f>COUNTIF(Y$2:$Y$100,R4744)</f>
        <v>0</v>
      </c>
      <c r="V4744" s="67">
        <f t="shared" si="548"/>
        <v>0</v>
      </c>
      <c r="X4744"/>
      <c r="Y4744" s="67" t="str">
        <f t="shared" si="545"/>
        <v xml:space="preserve"> </v>
      </c>
      <c r="AB4744" t="s">
        <v>90</v>
      </c>
      <c r="AC4744" s="46">
        <v>2602</v>
      </c>
      <c r="AD4744" s="46">
        <v>36</v>
      </c>
      <c r="AE4744" s="46">
        <v>35.299999999999997</v>
      </c>
      <c r="AF4744" s="46">
        <v>120</v>
      </c>
      <c r="AH4744" s="70" t="str">
        <f t="shared" si="549"/>
        <v/>
      </c>
      <c r="AI4744" s="70" t="str">
        <f t="shared" si="550"/>
        <v/>
      </c>
      <c r="AJ4744" s="70" t="str">
        <f t="shared" si="551"/>
        <v>X</v>
      </c>
      <c r="AK4744" s="70" t="str" cm="1">
        <f t="array" ref="AK4744">_xlfn.IFS(AH4744&lt;&gt;"","1",AI4744&lt;&gt;"","2",AJ4744&lt;&gt;"","3")</f>
        <v>3</v>
      </c>
    </row>
    <row r="4745" spans="1:37" x14ac:dyDescent="0.25">
      <c r="A4745" t="s">
        <v>933</v>
      </c>
      <c r="B4745" t="s">
        <v>181</v>
      </c>
      <c r="C4745" s="67" t="str">
        <f t="shared" si="546"/>
        <v>Skylar Millan</v>
      </c>
      <c r="D4745" s="71" t="str" cm="1">
        <f t="array" ref="D4745">_xlfn.IFS(AK4745="1",CONCATENATE(C4745,"Regional"),AK4745="2",CONCATENATE(C4745,"Sectional"),AK4745="3",CONCATENATE(C4745,COUNTIF($C$1:C4745,C4745)))</f>
        <v>Skylar Millan6</v>
      </c>
      <c r="E4745" s="66">
        <v>45177.604166666664</v>
      </c>
      <c r="F4745" t="s">
        <v>2554</v>
      </c>
      <c r="G4745" s="46">
        <v>25</v>
      </c>
      <c r="H4745" s="46">
        <v>54</v>
      </c>
      <c r="I4745" s="46">
        <v>15</v>
      </c>
      <c r="J4745" t="s">
        <v>117</v>
      </c>
      <c r="K4745" t="s">
        <v>90</v>
      </c>
      <c r="L4745" s="46">
        <v>2602</v>
      </c>
      <c r="M4745" s="46">
        <v>36</v>
      </c>
      <c r="N4745" s="46">
        <v>35.299999999999997</v>
      </c>
      <c r="O4745" s="46">
        <v>120</v>
      </c>
      <c r="P4745" s="46">
        <f t="shared" si="547"/>
        <v>1</v>
      </c>
      <c r="R4745" s="67" t="s">
        <v>3116</v>
      </c>
      <c r="S4745" s="67">
        <f>COUNTIF(Y$2:$Y$100,R4745)</f>
        <v>0</v>
      </c>
      <c r="V4745" s="67">
        <f t="shared" si="548"/>
        <v>0</v>
      </c>
      <c r="X4745"/>
      <c r="Y4745" s="67" t="str">
        <f t="shared" si="545"/>
        <v xml:space="preserve"> </v>
      </c>
      <c r="AB4745" t="s">
        <v>90</v>
      </c>
      <c r="AC4745" s="46">
        <v>2602</v>
      </c>
      <c r="AD4745" s="46">
        <v>36</v>
      </c>
      <c r="AE4745" s="46">
        <v>35.299999999999997</v>
      </c>
      <c r="AF4745" s="46">
        <v>120</v>
      </c>
      <c r="AH4745" s="70" t="str">
        <f t="shared" si="549"/>
        <v/>
      </c>
      <c r="AI4745" s="70" t="str">
        <f t="shared" si="550"/>
        <v/>
      </c>
      <c r="AJ4745" s="70" t="str">
        <f t="shared" si="551"/>
        <v>X</v>
      </c>
      <c r="AK4745" s="70" t="str" cm="1">
        <f t="array" ref="AK4745">_xlfn.IFS(AH4745&lt;&gt;"","1",AI4745&lt;&gt;"","2",AJ4745&lt;&gt;"","3")</f>
        <v>3</v>
      </c>
    </row>
    <row r="4746" spans="1:37" x14ac:dyDescent="0.25">
      <c r="A4746" t="s">
        <v>246</v>
      </c>
      <c r="B4746" t="s">
        <v>187</v>
      </c>
      <c r="C4746" s="67" t="str">
        <f t="shared" si="546"/>
        <v>Ava Fetterer</v>
      </c>
      <c r="D4746" s="71" t="str" cm="1">
        <f t="array" ref="D4746">_xlfn.IFS(AK4746="1",CONCATENATE(C4746,"Regional"),AK4746="2",CONCATENATE(C4746,"Sectional"),AK4746="3",CONCATENATE(C4746,COUNTIF($C$1:C4746,C4746)))</f>
        <v>Ava Fetterer6</v>
      </c>
      <c r="E4746" s="66">
        <v>45177.604166666664</v>
      </c>
      <c r="F4746" t="s">
        <v>2554</v>
      </c>
      <c r="G4746" s="46">
        <v>25</v>
      </c>
      <c r="H4746" s="46">
        <v>55</v>
      </c>
      <c r="I4746" s="46">
        <v>18</v>
      </c>
      <c r="J4746" t="s">
        <v>117</v>
      </c>
      <c r="K4746" t="s">
        <v>90</v>
      </c>
      <c r="L4746" s="46">
        <v>2602</v>
      </c>
      <c r="M4746" s="46">
        <v>36</v>
      </c>
      <c r="N4746" s="46">
        <v>35.299999999999997</v>
      </c>
      <c r="O4746" s="46">
        <v>120</v>
      </c>
      <c r="P4746" s="46">
        <f t="shared" si="547"/>
        <v>1</v>
      </c>
      <c r="R4746" s="67" t="s">
        <v>1530</v>
      </c>
      <c r="S4746" s="67">
        <f>COUNTIF(Y$2:$Y$100,R4746)</f>
        <v>0</v>
      </c>
      <c r="V4746" s="67">
        <f t="shared" si="548"/>
        <v>0</v>
      </c>
      <c r="X4746"/>
      <c r="Y4746" s="67" t="str">
        <f t="shared" si="545"/>
        <v xml:space="preserve"> </v>
      </c>
      <c r="AB4746" t="s">
        <v>90</v>
      </c>
      <c r="AC4746" s="46">
        <v>2602</v>
      </c>
      <c r="AD4746" s="46">
        <v>36</v>
      </c>
      <c r="AE4746" s="46">
        <v>35.299999999999997</v>
      </c>
      <c r="AF4746" s="46">
        <v>120</v>
      </c>
      <c r="AH4746" s="70" t="str">
        <f t="shared" si="549"/>
        <v/>
      </c>
      <c r="AI4746" s="70" t="str">
        <f t="shared" si="550"/>
        <v/>
      </c>
      <c r="AJ4746" s="70" t="str">
        <f t="shared" si="551"/>
        <v>X</v>
      </c>
      <c r="AK4746" s="70" t="str" cm="1">
        <f t="array" ref="AK4746">_xlfn.IFS(AH4746&lt;&gt;"","1",AI4746&lt;&gt;"","2",AJ4746&lt;&gt;"","3")</f>
        <v>3</v>
      </c>
    </row>
    <row r="4747" spans="1:37" x14ac:dyDescent="0.25">
      <c r="A4747" t="s">
        <v>405</v>
      </c>
      <c r="B4747" t="s">
        <v>756</v>
      </c>
      <c r="C4747" s="67" t="str">
        <f t="shared" si="546"/>
        <v>Angela Steinke</v>
      </c>
      <c r="D4747" s="71" t="str" cm="1">
        <f t="array" ref="D4747">_xlfn.IFS(AK4747="1",CONCATENATE(C4747,"Regional"),AK4747="2",CONCATENATE(C4747,"Sectional"),AK4747="3",CONCATENATE(C4747,COUNTIF($C$1:C4747,C4747)))</f>
        <v>Angela Steinke4</v>
      </c>
      <c r="E4747" s="66">
        <v>45177.604166666664</v>
      </c>
      <c r="F4747" t="s">
        <v>2554</v>
      </c>
      <c r="G4747" s="46">
        <v>25</v>
      </c>
      <c r="H4747" s="46">
        <v>55</v>
      </c>
      <c r="I4747" s="46">
        <v>18</v>
      </c>
      <c r="J4747" t="s">
        <v>117</v>
      </c>
      <c r="K4747" t="s">
        <v>90</v>
      </c>
      <c r="L4747" s="46">
        <v>2602</v>
      </c>
      <c r="M4747" s="46">
        <v>36</v>
      </c>
      <c r="N4747" s="46">
        <v>35.299999999999997</v>
      </c>
      <c r="O4747" s="46">
        <v>120</v>
      </c>
      <c r="P4747" s="46">
        <f t="shared" si="547"/>
        <v>1</v>
      </c>
      <c r="R4747" s="67" t="s">
        <v>1529</v>
      </c>
      <c r="S4747" s="67">
        <f>COUNTIF(Y$2:$Y$100,R4747)</f>
        <v>0</v>
      </c>
      <c r="V4747" s="67">
        <f t="shared" si="548"/>
        <v>0</v>
      </c>
      <c r="X4747"/>
      <c r="Y4747" s="67" t="str">
        <f t="shared" si="545"/>
        <v xml:space="preserve"> </v>
      </c>
      <c r="AB4747" t="s">
        <v>90</v>
      </c>
      <c r="AC4747" s="46">
        <v>2602</v>
      </c>
      <c r="AD4747" s="46">
        <v>36</v>
      </c>
      <c r="AE4747" s="46">
        <v>35.299999999999997</v>
      </c>
      <c r="AF4747" s="46">
        <v>120</v>
      </c>
      <c r="AH4747" s="70" t="str">
        <f t="shared" si="549"/>
        <v/>
      </c>
      <c r="AI4747" s="70" t="str">
        <f t="shared" si="550"/>
        <v/>
      </c>
      <c r="AJ4747" s="70" t="str">
        <f t="shared" si="551"/>
        <v>X</v>
      </c>
      <c r="AK4747" s="70" t="str" cm="1">
        <f t="array" ref="AK4747">_xlfn.IFS(AH4747&lt;&gt;"","1",AI4747&lt;&gt;"","2",AJ4747&lt;&gt;"","3")</f>
        <v>3</v>
      </c>
    </row>
    <row r="4748" spans="1:37" x14ac:dyDescent="0.25">
      <c r="A4748" t="s">
        <v>3403</v>
      </c>
      <c r="B4748" t="s">
        <v>2198</v>
      </c>
      <c r="C4748" s="67" t="str">
        <f t="shared" si="546"/>
        <v>Evey Szymkowiak</v>
      </c>
      <c r="D4748" s="71" t="str" cm="1">
        <f t="array" ref="D4748">_xlfn.IFS(AK4748="1",CONCATENATE(C4748,"Regional"),AK4748="2",CONCATENATE(C4748,"Sectional"),AK4748="3",CONCATENATE(C4748,COUNTIF($C$1:C4748,C4748)))</f>
        <v>Evey Szymkowiak4</v>
      </c>
      <c r="E4748" s="66">
        <v>45177.604166666664</v>
      </c>
      <c r="F4748" t="s">
        <v>2554</v>
      </c>
      <c r="G4748" s="46">
        <v>25</v>
      </c>
      <c r="H4748" s="46">
        <v>56</v>
      </c>
      <c r="I4748" s="46">
        <v>20</v>
      </c>
      <c r="J4748" t="s">
        <v>117</v>
      </c>
      <c r="K4748" t="s">
        <v>90</v>
      </c>
      <c r="L4748" s="46">
        <v>2602</v>
      </c>
      <c r="M4748" s="46">
        <v>36</v>
      </c>
      <c r="N4748" s="46">
        <v>35.299999999999997</v>
      </c>
      <c r="O4748" s="46">
        <v>120</v>
      </c>
      <c r="P4748" s="46">
        <f t="shared" si="547"/>
        <v>1</v>
      </c>
      <c r="R4748" s="67" t="s">
        <v>3544</v>
      </c>
      <c r="S4748" s="67">
        <f>COUNTIF(Y$2:$Y$100,R4748)</f>
        <v>0</v>
      </c>
      <c r="V4748" s="67">
        <f t="shared" si="548"/>
        <v>0</v>
      </c>
      <c r="X4748"/>
      <c r="Y4748" s="67" t="str">
        <f t="shared" si="545"/>
        <v xml:space="preserve"> </v>
      </c>
      <c r="AB4748" t="s">
        <v>90</v>
      </c>
      <c r="AC4748" s="46">
        <v>2602</v>
      </c>
      <c r="AD4748" s="46">
        <v>36</v>
      </c>
      <c r="AE4748" s="46">
        <v>35.299999999999997</v>
      </c>
      <c r="AF4748" s="46">
        <v>120</v>
      </c>
      <c r="AH4748" s="70" t="str">
        <f t="shared" si="549"/>
        <v/>
      </c>
      <c r="AI4748" s="70" t="str">
        <f t="shared" si="550"/>
        <v/>
      </c>
      <c r="AJ4748" s="70" t="str">
        <f t="shared" si="551"/>
        <v>X</v>
      </c>
      <c r="AK4748" s="70" t="str" cm="1">
        <f t="array" ref="AK4748">_xlfn.IFS(AH4748&lt;&gt;"","1",AI4748&lt;&gt;"","2",AJ4748&lt;&gt;"","3")</f>
        <v>3</v>
      </c>
    </row>
    <row r="4749" spans="1:37" x14ac:dyDescent="0.25">
      <c r="A4749" t="s">
        <v>2213</v>
      </c>
      <c r="B4749" t="s">
        <v>2721</v>
      </c>
      <c r="C4749" s="67" t="str">
        <f t="shared" si="546"/>
        <v>Madalyn Cisewski</v>
      </c>
      <c r="D4749" s="71" t="str" cm="1">
        <f t="array" ref="D4749">_xlfn.IFS(AK4749="1",CONCATENATE(C4749,"Regional"),AK4749="2",CONCATENATE(C4749,"Sectional"),AK4749="3",CONCATENATE(C4749,COUNTIF($C$1:C4749,C4749)))</f>
        <v>Madalyn Cisewski6</v>
      </c>
      <c r="E4749" s="66">
        <v>45177.604166666664</v>
      </c>
      <c r="F4749" t="s">
        <v>2554</v>
      </c>
      <c r="G4749" s="46">
        <v>25</v>
      </c>
      <c r="H4749" s="46">
        <v>57</v>
      </c>
      <c r="I4749" s="46">
        <v>21</v>
      </c>
      <c r="J4749" t="s">
        <v>117</v>
      </c>
      <c r="K4749" t="s">
        <v>90</v>
      </c>
      <c r="L4749" s="46">
        <v>2602</v>
      </c>
      <c r="M4749" s="46">
        <v>36</v>
      </c>
      <c r="N4749" s="46">
        <v>35.299999999999997</v>
      </c>
      <c r="O4749" s="46">
        <v>120</v>
      </c>
      <c r="P4749" s="46">
        <f t="shared" si="547"/>
        <v>1</v>
      </c>
      <c r="R4749" s="67" t="s">
        <v>3542</v>
      </c>
      <c r="S4749" s="67">
        <f>COUNTIF(Y$2:$Y$100,R4749)</f>
        <v>0</v>
      </c>
      <c r="V4749" s="67">
        <f t="shared" si="548"/>
        <v>0</v>
      </c>
      <c r="X4749"/>
      <c r="Y4749" s="67" t="str">
        <f t="shared" si="545"/>
        <v xml:space="preserve"> </v>
      </c>
      <c r="AB4749" t="s">
        <v>90</v>
      </c>
      <c r="AC4749" s="46">
        <v>2602</v>
      </c>
      <c r="AD4749" s="46">
        <v>36</v>
      </c>
      <c r="AE4749" s="46">
        <v>35.299999999999997</v>
      </c>
      <c r="AF4749" s="46">
        <v>120</v>
      </c>
      <c r="AH4749" s="70" t="str">
        <f t="shared" si="549"/>
        <v/>
      </c>
      <c r="AI4749" s="70" t="str">
        <f t="shared" si="550"/>
        <v/>
      </c>
      <c r="AJ4749" s="70" t="str">
        <f t="shared" si="551"/>
        <v>X</v>
      </c>
      <c r="AK4749" s="70" t="str" cm="1">
        <f t="array" ref="AK4749">_xlfn.IFS(AH4749&lt;&gt;"","1",AI4749&lt;&gt;"","2",AJ4749&lt;&gt;"","3")</f>
        <v>3</v>
      </c>
    </row>
    <row r="4750" spans="1:37" x14ac:dyDescent="0.25">
      <c r="A4750" t="s">
        <v>444</v>
      </c>
      <c r="B4750" t="s">
        <v>270</v>
      </c>
      <c r="C4750" s="67" t="str">
        <f t="shared" si="546"/>
        <v>Natalie Doering</v>
      </c>
      <c r="D4750" s="71" t="str" cm="1">
        <f t="array" ref="D4750">_xlfn.IFS(AK4750="1",CONCATENATE(C4750,"Regional"),AK4750="2",CONCATENATE(C4750,"Sectional"),AK4750="3",CONCATENATE(C4750,COUNTIF($C$1:C4750,C4750)))</f>
        <v>Natalie Doering6</v>
      </c>
      <c r="E4750" s="66">
        <v>45177.604166666664</v>
      </c>
      <c r="F4750" t="s">
        <v>2554</v>
      </c>
      <c r="G4750" s="46">
        <v>25</v>
      </c>
      <c r="H4750" s="46">
        <v>59</v>
      </c>
      <c r="I4750" s="46">
        <v>22</v>
      </c>
      <c r="J4750" t="s">
        <v>117</v>
      </c>
      <c r="K4750" t="s">
        <v>90</v>
      </c>
      <c r="L4750" s="46">
        <v>2602</v>
      </c>
      <c r="M4750" s="46">
        <v>36</v>
      </c>
      <c r="N4750" s="46">
        <v>35.299999999999997</v>
      </c>
      <c r="O4750" s="46">
        <v>120</v>
      </c>
      <c r="P4750" s="46">
        <f t="shared" si="547"/>
        <v>1</v>
      </c>
      <c r="R4750" s="67" t="s">
        <v>1526</v>
      </c>
      <c r="S4750" s="67">
        <f>COUNTIF(Y$2:$Y$100,R4750)</f>
        <v>0</v>
      </c>
      <c r="V4750" s="67">
        <f t="shared" si="548"/>
        <v>0</v>
      </c>
      <c r="X4750"/>
      <c r="Y4750" s="67" t="str">
        <f t="shared" si="545"/>
        <v xml:space="preserve"> </v>
      </c>
      <c r="AB4750" t="s">
        <v>90</v>
      </c>
      <c r="AC4750" s="46">
        <v>2602</v>
      </c>
      <c r="AD4750" s="46">
        <v>36</v>
      </c>
      <c r="AE4750" s="46">
        <v>35.299999999999997</v>
      </c>
      <c r="AF4750" s="46">
        <v>120</v>
      </c>
      <c r="AH4750" s="70" t="str">
        <f t="shared" si="549"/>
        <v/>
      </c>
      <c r="AI4750" s="70" t="str">
        <f t="shared" si="550"/>
        <v/>
      </c>
      <c r="AJ4750" s="70" t="str">
        <f t="shared" si="551"/>
        <v>X</v>
      </c>
      <c r="AK4750" s="70" t="str" cm="1">
        <f t="array" ref="AK4750">_xlfn.IFS(AH4750&lt;&gt;"","1",AI4750&lt;&gt;"","2",AJ4750&lt;&gt;"","3")</f>
        <v>3</v>
      </c>
    </row>
    <row r="4751" spans="1:37" x14ac:dyDescent="0.25">
      <c r="A4751" t="s">
        <v>889</v>
      </c>
      <c r="B4751" t="s">
        <v>452</v>
      </c>
      <c r="C4751" s="67" t="str">
        <f t="shared" si="546"/>
        <v>Sophia Wagman</v>
      </c>
      <c r="D4751" s="71" t="str" cm="1">
        <f t="array" ref="D4751">_xlfn.IFS(AK4751="1",CONCATENATE(C4751,"Regional"),AK4751="2",CONCATENATE(C4751,"Sectional"),AK4751="3",CONCATENATE(C4751,COUNTIF($C$1:C4751,C4751)))</f>
        <v>Sophia Wagman5</v>
      </c>
      <c r="E4751" s="66">
        <v>45177.604166666664</v>
      </c>
      <c r="F4751" t="s">
        <v>2554</v>
      </c>
      <c r="G4751" s="46">
        <v>25</v>
      </c>
      <c r="H4751" s="46">
        <v>62</v>
      </c>
      <c r="I4751" s="46">
        <v>23</v>
      </c>
      <c r="J4751" t="s">
        <v>117</v>
      </c>
      <c r="K4751" t="s">
        <v>90</v>
      </c>
      <c r="L4751" s="46">
        <v>2602</v>
      </c>
      <c r="M4751" s="46">
        <v>36</v>
      </c>
      <c r="N4751" s="46">
        <v>35.299999999999997</v>
      </c>
      <c r="O4751" s="46">
        <v>120</v>
      </c>
      <c r="P4751" s="46">
        <f t="shared" si="547"/>
        <v>1</v>
      </c>
      <c r="R4751" s="67" t="s">
        <v>1528</v>
      </c>
      <c r="S4751" s="67">
        <f>COUNTIF(Y$2:$Y$100,R4751)</f>
        <v>0</v>
      </c>
      <c r="V4751" s="67">
        <f t="shared" si="548"/>
        <v>0</v>
      </c>
      <c r="X4751"/>
      <c r="Y4751" s="67" t="str">
        <f t="shared" si="545"/>
        <v xml:space="preserve"> </v>
      </c>
      <c r="AB4751" t="s">
        <v>90</v>
      </c>
      <c r="AC4751" s="46">
        <v>2602</v>
      </c>
      <c r="AD4751" s="46">
        <v>36</v>
      </c>
      <c r="AE4751" s="46">
        <v>35.299999999999997</v>
      </c>
      <c r="AF4751" s="46">
        <v>120</v>
      </c>
      <c r="AH4751" s="70" t="str">
        <f t="shared" si="549"/>
        <v/>
      </c>
      <c r="AI4751" s="70" t="str">
        <f t="shared" si="550"/>
        <v/>
      </c>
      <c r="AJ4751" s="70" t="str">
        <f t="shared" si="551"/>
        <v>X</v>
      </c>
      <c r="AK4751" s="70" t="str" cm="1">
        <f t="array" ref="AK4751">_xlfn.IFS(AH4751&lt;&gt;"","1",AI4751&lt;&gt;"","2",AJ4751&lt;&gt;"","3")</f>
        <v>3</v>
      </c>
    </row>
    <row r="4752" spans="1:37" x14ac:dyDescent="0.25">
      <c r="A4752" t="s">
        <v>1032</v>
      </c>
      <c r="B4752" t="s">
        <v>1033</v>
      </c>
      <c r="C4752" s="67" t="str">
        <f t="shared" si="546"/>
        <v>Faith Stremkowski</v>
      </c>
      <c r="D4752" s="71" t="str" cm="1">
        <f t="array" ref="D4752">_xlfn.IFS(AK4752="1",CONCATENATE(C4752,"Regional"),AK4752="2",CONCATENATE(C4752,"Sectional"),AK4752="3",CONCATENATE(C4752,COUNTIF($C$1:C4752,C4752)))</f>
        <v>Faith Stremkowski6</v>
      </c>
      <c r="E4752" s="66">
        <v>45177.604166666664</v>
      </c>
      <c r="F4752" t="s">
        <v>2554</v>
      </c>
      <c r="G4752" s="46">
        <v>25</v>
      </c>
      <c r="H4752" s="46">
        <v>66</v>
      </c>
      <c r="I4752" s="46">
        <v>24</v>
      </c>
      <c r="J4752" t="s">
        <v>117</v>
      </c>
      <c r="K4752" t="s">
        <v>90</v>
      </c>
      <c r="L4752" s="46">
        <v>2602</v>
      </c>
      <c r="M4752" s="46">
        <v>36</v>
      </c>
      <c r="N4752" s="46">
        <v>35.299999999999997</v>
      </c>
      <c r="O4752" s="46">
        <v>120</v>
      </c>
      <c r="P4752" s="46">
        <f t="shared" si="547"/>
        <v>1</v>
      </c>
      <c r="R4752" s="67" t="s">
        <v>1527</v>
      </c>
      <c r="S4752" s="67">
        <f>COUNTIF(Y$2:$Y$100,R4752)</f>
        <v>0</v>
      </c>
      <c r="V4752" s="67">
        <f t="shared" si="548"/>
        <v>0</v>
      </c>
      <c r="X4752"/>
      <c r="Y4752" s="67" t="str">
        <f t="shared" si="545"/>
        <v xml:space="preserve"> </v>
      </c>
      <c r="AB4752" t="s">
        <v>90</v>
      </c>
      <c r="AC4752" s="46">
        <v>2602</v>
      </c>
      <c r="AD4752" s="46">
        <v>36</v>
      </c>
      <c r="AE4752" s="46">
        <v>35.299999999999997</v>
      </c>
      <c r="AF4752" s="46">
        <v>120</v>
      </c>
      <c r="AH4752" s="70" t="str">
        <f t="shared" si="549"/>
        <v/>
      </c>
      <c r="AI4752" s="70" t="str">
        <f t="shared" si="550"/>
        <v/>
      </c>
      <c r="AJ4752" s="70" t="str">
        <f t="shared" si="551"/>
        <v>X</v>
      </c>
      <c r="AK4752" s="70" t="str" cm="1">
        <f t="array" ref="AK4752">_xlfn.IFS(AH4752&lt;&gt;"","1",AI4752&lt;&gt;"","2",AJ4752&lt;&gt;"","3")</f>
        <v>3</v>
      </c>
    </row>
    <row r="4753" spans="1:37" x14ac:dyDescent="0.25">
      <c r="A4753" t="s">
        <v>309</v>
      </c>
      <c r="B4753" t="s">
        <v>492</v>
      </c>
      <c r="C4753" s="67" t="str">
        <f t="shared" si="546"/>
        <v>Anna Meyer</v>
      </c>
      <c r="D4753" s="71" t="str" cm="1">
        <f t="array" ref="D4753">_xlfn.IFS(AK4753="1",CONCATENATE(C4753,"Regional"),AK4753="2",CONCATENATE(C4753,"Sectional"),AK4753="3",CONCATENATE(C4753,COUNTIF($C$1:C4753,C4753)))</f>
        <v>Anna Meyer2</v>
      </c>
      <c r="E4753" s="66">
        <v>45177.604166666664</v>
      </c>
      <c r="F4753" t="s">
        <v>2554</v>
      </c>
      <c r="G4753" s="46">
        <v>25</v>
      </c>
      <c r="H4753" s="46">
        <v>73</v>
      </c>
      <c r="I4753" s="46">
        <v>25</v>
      </c>
      <c r="J4753" t="s">
        <v>117</v>
      </c>
      <c r="K4753" t="s">
        <v>90</v>
      </c>
      <c r="L4753" s="46">
        <v>2602</v>
      </c>
      <c r="M4753" s="46">
        <v>36</v>
      </c>
      <c r="N4753" s="46">
        <v>35.299999999999997</v>
      </c>
      <c r="O4753" s="46">
        <v>120</v>
      </c>
      <c r="P4753" s="46">
        <f t="shared" si="547"/>
        <v>1</v>
      </c>
      <c r="R4753" s="67" t="s">
        <v>3122</v>
      </c>
      <c r="S4753" s="67">
        <f>COUNTIF(Y$2:$Y$100,R4753)</f>
        <v>0</v>
      </c>
      <c r="V4753" s="67">
        <f t="shared" si="548"/>
        <v>0</v>
      </c>
      <c r="X4753"/>
      <c r="Y4753" s="67" t="str">
        <f t="shared" si="545"/>
        <v xml:space="preserve"> </v>
      </c>
      <c r="AB4753" t="s">
        <v>90</v>
      </c>
      <c r="AC4753" s="46">
        <v>2602</v>
      </c>
      <c r="AD4753" s="46">
        <v>36</v>
      </c>
      <c r="AE4753" s="46">
        <v>35.299999999999997</v>
      </c>
      <c r="AF4753" s="46">
        <v>120</v>
      </c>
      <c r="AH4753" s="70" t="str">
        <f t="shared" si="549"/>
        <v/>
      </c>
      <c r="AI4753" s="70" t="str">
        <f t="shared" si="550"/>
        <v/>
      </c>
      <c r="AJ4753" s="70" t="str">
        <f t="shared" si="551"/>
        <v>X</v>
      </c>
      <c r="AK4753" s="70" t="str" cm="1">
        <f t="array" ref="AK4753">_xlfn.IFS(AH4753&lt;&gt;"","1",AI4753&lt;&gt;"","2",AJ4753&lt;&gt;"","3")</f>
        <v>3</v>
      </c>
    </row>
    <row r="4754" spans="1:37" x14ac:dyDescent="0.25">
      <c r="A4754" t="s">
        <v>1015</v>
      </c>
      <c r="B4754" t="s">
        <v>548</v>
      </c>
      <c r="C4754" s="67" t="str">
        <f t="shared" si="546"/>
        <v>Alexandra Lehman</v>
      </c>
      <c r="D4754" s="71" t="str" cm="1">
        <f t="array" ref="D4754">_xlfn.IFS(AK4754="1",CONCATENATE(C4754,"Regional"),AK4754="2",CONCATENATE(C4754,"Sectional"),AK4754="3",CONCATENATE(C4754,COUNTIF($C$1:C4754,C4754)))</f>
        <v>Alexandra Lehman5</v>
      </c>
      <c r="E4754" s="66">
        <v>45177.621527777781</v>
      </c>
      <c r="F4754" t="s">
        <v>2398</v>
      </c>
      <c r="G4754" s="46">
        <v>10</v>
      </c>
      <c r="H4754" s="46">
        <v>53</v>
      </c>
      <c r="I4754" s="46">
        <v>1</v>
      </c>
      <c r="J4754" t="s">
        <v>144</v>
      </c>
      <c r="K4754" t="s">
        <v>90</v>
      </c>
      <c r="L4754" s="46">
        <v>2435</v>
      </c>
      <c r="M4754" s="46">
        <v>36</v>
      </c>
      <c r="N4754" s="46">
        <v>31.8</v>
      </c>
      <c r="O4754" s="46">
        <v>102</v>
      </c>
      <c r="P4754" s="46">
        <f t="shared" si="547"/>
        <v>1</v>
      </c>
      <c r="R4754" s="67" t="s">
        <v>2920</v>
      </c>
      <c r="S4754" s="67">
        <f>COUNTIF(Y$2:$Y$100,R4754)</f>
        <v>0</v>
      </c>
      <c r="V4754" s="67">
        <f t="shared" si="548"/>
        <v>0</v>
      </c>
      <c r="X4754"/>
      <c r="Y4754" s="67" t="str">
        <f t="shared" si="545"/>
        <v xml:space="preserve"> </v>
      </c>
      <c r="AB4754" t="s">
        <v>90</v>
      </c>
      <c r="AC4754" s="46">
        <v>2435</v>
      </c>
      <c r="AD4754" s="46">
        <v>36</v>
      </c>
      <c r="AE4754" s="46">
        <v>31.8</v>
      </c>
      <c r="AF4754" s="46">
        <v>102</v>
      </c>
      <c r="AH4754" s="70" t="str">
        <f t="shared" si="549"/>
        <v/>
      </c>
      <c r="AI4754" s="70" t="str">
        <f t="shared" si="550"/>
        <v/>
      </c>
      <c r="AJ4754" s="70" t="str">
        <f t="shared" si="551"/>
        <v>X</v>
      </c>
      <c r="AK4754" s="70" t="str" cm="1">
        <f t="array" ref="AK4754">_xlfn.IFS(AH4754&lt;&gt;"","1",AI4754&lt;&gt;"","2",AJ4754&lt;&gt;"","3")</f>
        <v>3</v>
      </c>
    </row>
    <row r="4755" spans="1:37" x14ac:dyDescent="0.25">
      <c r="A4755" t="s">
        <v>1067</v>
      </c>
      <c r="B4755" t="s">
        <v>1906</v>
      </c>
      <c r="C4755" s="67" t="str">
        <f t="shared" si="546"/>
        <v>Kenzie Fleck</v>
      </c>
      <c r="D4755" s="71" t="str" cm="1">
        <f t="array" ref="D4755">_xlfn.IFS(AK4755="1",CONCATENATE(C4755,"Regional"),AK4755="2",CONCATENATE(C4755,"Sectional"),AK4755="3",CONCATENATE(C4755,COUNTIF($C$1:C4755,C4755)))</f>
        <v>Kenzie Fleck5</v>
      </c>
      <c r="E4755" s="66">
        <v>45177.621527777781</v>
      </c>
      <c r="F4755" t="s">
        <v>2398</v>
      </c>
      <c r="G4755" s="46">
        <v>10</v>
      </c>
      <c r="H4755" s="46">
        <v>54</v>
      </c>
      <c r="I4755" s="46">
        <v>2</v>
      </c>
      <c r="J4755" t="s">
        <v>144</v>
      </c>
      <c r="K4755" t="s">
        <v>90</v>
      </c>
      <c r="L4755" s="46">
        <v>2435</v>
      </c>
      <c r="M4755" s="46">
        <v>36</v>
      </c>
      <c r="N4755" s="46">
        <v>31.8</v>
      </c>
      <c r="O4755" s="46">
        <v>102</v>
      </c>
      <c r="P4755" s="46">
        <f t="shared" si="547"/>
        <v>1</v>
      </c>
      <c r="R4755" s="67" t="s">
        <v>2921</v>
      </c>
      <c r="S4755" s="67">
        <f>COUNTIF(Y$2:$Y$100,R4755)</f>
        <v>0</v>
      </c>
      <c r="V4755" s="67">
        <f t="shared" si="548"/>
        <v>0</v>
      </c>
      <c r="X4755"/>
      <c r="Y4755" s="67" t="str">
        <f t="shared" si="545"/>
        <v xml:space="preserve"> </v>
      </c>
      <c r="AB4755" t="s">
        <v>90</v>
      </c>
      <c r="AC4755" s="46">
        <v>2435</v>
      </c>
      <c r="AD4755" s="46">
        <v>36</v>
      </c>
      <c r="AE4755" s="46">
        <v>31.8</v>
      </c>
      <c r="AF4755" s="46">
        <v>102</v>
      </c>
      <c r="AH4755" s="70" t="str">
        <f t="shared" si="549"/>
        <v/>
      </c>
      <c r="AI4755" s="70" t="str">
        <f t="shared" si="550"/>
        <v/>
      </c>
      <c r="AJ4755" s="70" t="str">
        <f t="shared" si="551"/>
        <v>X</v>
      </c>
      <c r="AK4755" s="70" t="str" cm="1">
        <f t="array" ref="AK4755">_xlfn.IFS(AH4755&lt;&gt;"","1",AI4755&lt;&gt;"","2",AJ4755&lt;&gt;"","3")</f>
        <v>3</v>
      </c>
    </row>
    <row r="4756" spans="1:37" x14ac:dyDescent="0.25">
      <c r="A4756" t="s">
        <v>370</v>
      </c>
      <c r="B4756" t="s">
        <v>362</v>
      </c>
      <c r="C4756" s="67" t="str">
        <f t="shared" si="546"/>
        <v>Emma Thompson</v>
      </c>
      <c r="D4756" s="71" t="str" cm="1">
        <f t="array" ref="D4756">_xlfn.IFS(AK4756="1",CONCATENATE(C4756,"Regional"),AK4756="2",CONCATENATE(C4756,"Sectional"),AK4756="3",CONCATENATE(C4756,COUNTIF($C$1:C4756,C4756)))</f>
        <v>Emma Thompson8</v>
      </c>
      <c r="E4756" s="66">
        <v>45177.621527777781</v>
      </c>
      <c r="F4756" t="s">
        <v>2398</v>
      </c>
      <c r="G4756" s="46">
        <v>10</v>
      </c>
      <c r="H4756" s="46">
        <v>56</v>
      </c>
      <c r="I4756" s="46">
        <v>3</v>
      </c>
      <c r="J4756" t="s">
        <v>144</v>
      </c>
      <c r="K4756" t="s">
        <v>90</v>
      </c>
      <c r="L4756" s="46">
        <v>2435</v>
      </c>
      <c r="M4756" s="46">
        <v>36</v>
      </c>
      <c r="N4756" s="46">
        <v>31.8</v>
      </c>
      <c r="O4756" s="46">
        <v>102</v>
      </c>
      <c r="P4756" s="46">
        <f t="shared" si="547"/>
        <v>1</v>
      </c>
      <c r="R4756" s="67" t="s">
        <v>2911</v>
      </c>
      <c r="S4756" s="67">
        <f>COUNTIF(Y$2:$Y$100,R4756)</f>
        <v>0</v>
      </c>
      <c r="V4756" s="67">
        <f t="shared" si="548"/>
        <v>0</v>
      </c>
      <c r="X4756"/>
      <c r="Y4756" s="67" t="str">
        <f t="shared" si="545"/>
        <v xml:space="preserve"> </v>
      </c>
      <c r="AB4756" t="s">
        <v>90</v>
      </c>
      <c r="AC4756" s="46">
        <v>2435</v>
      </c>
      <c r="AD4756" s="46">
        <v>36</v>
      </c>
      <c r="AE4756" s="46">
        <v>31.8</v>
      </c>
      <c r="AF4756" s="46">
        <v>102</v>
      </c>
      <c r="AH4756" s="70" t="str">
        <f t="shared" si="549"/>
        <v/>
      </c>
      <c r="AI4756" s="70" t="str">
        <f t="shared" si="550"/>
        <v/>
      </c>
      <c r="AJ4756" s="70" t="str">
        <f t="shared" si="551"/>
        <v>X</v>
      </c>
      <c r="AK4756" s="70" t="str" cm="1">
        <f t="array" ref="AK4756">_xlfn.IFS(AH4756&lt;&gt;"","1",AI4756&lt;&gt;"","2",AJ4756&lt;&gt;"","3")</f>
        <v>3</v>
      </c>
    </row>
    <row r="4757" spans="1:37" x14ac:dyDescent="0.25">
      <c r="A4757" t="s">
        <v>319</v>
      </c>
      <c r="B4757" t="s">
        <v>204</v>
      </c>
      <c r="C4757" s="67" t="str">
        <f t="shared" si="546"/>
        <v>Cameron Mullikin</v>
      </c>
      <c r="D4757" s="71" t="str" cm="1">
        <f t="array" ref="D4757">_xlfn.IFS(AK4757="1",CONCATENATE(C4757,"Regional"),AK4757="2",CONCATENATE(C4757,"Sectional"),AK4757="3",CONCATENATE(C4757,COUNTIF($C$1:C4757,C4757)))</f>
        <v>Cameron Mullikin6</v>
      </c>
      <c r="E4757" s="66">
        <v>45177.621527777781</v>
      </c>
      <c r="F4757" t="s">
        <v>2398</v>
      </c>
      <c r="G4757" s="46">
        <v>10</v>
      </c>
      <c r="H4757" s="46">
        <v>58</v>
      </c>
      <c r="I4757" s="46">
        <v>4</v>
      </c>
      <c r="J4757" t="s">
        <v>144</v>
      </c>
      <c r="K4757" t="s">
        <v>90</v>
      </c>
      <c r="L4757" s="46">
        <v>2435</v>
      </c>
      <c r="M4757" s="46">
        <v>36</v>
      </c>
      <c r="N4757" s="46">
        <v>31.8</v>
      </c>
      <c r="O4757" s="46">
        <v>102</v>
      </c>
      <c r="P4757" s="46">
        <f t="shared" si="547"/>
        <v>1</v>
      </c>
      <c r="R4757" s="67" t="s">
        <v>2912</v>
      </c>
      <c r="S4757" s="67">
        <f>COUNTIF(Y$2:$Y$100,R4757)</f>
        <v>0</v>
      </c>
      <c r="V4757" s="67">
        <f t="shared" si="548"/>
        <v>0</v>
      </c>
      <c r="X4757"/>
      <c r="Y4757" s="67" t="str">
        <f t="shared" si="545"/>
        <v xml:space="preserve"> </v>
      </c>
      <c r="AB4757" t="s">
        <v>90</v>
      </c>
      <c r="AC4757" s="46">
        <v>2435</v>
      </c>
      <c r="AD4757" s="46">
        <v>36</v>
      </c>
      <c r="AE4757" s="46">
        <v>31.8</v>
      </c>
      <c r="AF4757" s="46">
        <v>102</v>
      </c>
      <c r="AH4757" s="70" t="str">
        <f t="shared" si="549"/>
        <v/>
      </c>
      <c r="AI4757" s="70" t="str">
        <f t="shared" si="550"/>
        <v/>
      </c>
      <c r="AJ4757" s="70" t="str">
        <f t="shared" si="551"/>
        <v>X</v>
      </c>
      <c r="AK4757" s="70" t="str" cm="1">
        <f t="array" ref="AK4757">_xlfn.IFS(AH4757&lt;&gt;"","1",AI4757&lt;&gt;"","2",AJ4757&lt;&gt;"","3")</f>
        <v>3</v>
      </c>
    </row>
    <row r="4758" spans="1:37" x14ac:dyDescent="0.25">
      <c r="A4758" t="s">
        <v>1082</v>
      </c>
      <c r="B4758" t="s">
        <v>1898</v>
      </c>
      <c r="C4758" s="67" t="str">
        <f t="shared" si="546"/>
        <v>Micahlee Skjerly</v>
      </c>
      <c r="D4758" s="71" t="str" cm="1">
        <f t="array" ref="D4758">_xlfn.IFS(AK4758="1",CONCATENATE(C4758,"Regional"),AK4758="2",CONCATENATE(C4758,"Sectional"),AK4758="3",CONCATENATE(C4758,COUNTIF($C$1:C4758,C4758)))</f>
        <v>Micahlee Skjerly8</v>
      </c>
      <c r="E4758" s="66">
        <v>45177.621527777781</v>
      </c>
      <c r="F4758" t="s">
        <v>2398</v>
      </c>
      <c r="G4758" s="46">
        <v>10</v>
      </c>
      <c r="H4758" s="46">
        <v>58</v>
      </c>
      <c r="I4758" s="46">
        <v>4</v>
      </c>
      <c r="J4758" t="s">
        <v>144</v>
      </c>
      <c r="K4758" t="s">
        <v>90</v>
      </c>
      <c r="L4758" s="46">
        <v>2435</v>
      </c>
      <c r="M4758" s="46">
        <v>36</v>
      </c>
      <c r="N4758" s="46">
        <v>31.8</v>
      </c>
      <c r="O4758" s="46">
        <v>102</v>
      </c>
      <c r="P4758" s="46">
        <f t="shared" si="547"/>
        <v>1</v>
      </c>
      <c r="R4758" s="67" t="s">
        <v>2909</v>
      </c>
      <c r="S4758" s="67">
        <f>COUNTIF(Y$2:$Y$100,R4758)</f>
        <v>0</v>
      </c>
      <c r="V4758" s="67">
        <f t="shared" si="548"/>
        <v>0</v>
      </c>
      <c r="X4758"/>
      <c r="Y4758" s="67" t="str">
        <f t="shared" si="545"/>
        <v xml:space="preserve"> </v>
      </c>
      <c r="AB4758" t="s">
        <v>90</v>
      </c>
      <c r="AC4758" s="46">
        <v>2435</v>
      </c>
      <c r="AD4758" s="46">
        <v>36</v>
      </c>
      <c r="AE4758" s="46">
        <v>31.8</v>
      </c>
      <c r="AF4758" s="46">
        <v>102</v>
      </c>
      <c r="AH4758" s="70" t="str">
        <f t="shared" si="549"/>
        <v/>
      </c>
      <c r="AI4758" s="70" t="str">
        <f t="shared" si="550"/>
        <v/>
      </c>
      <c r="AJ4758" s="70" t="str">
        <f t="shared" si="551"/>
        <v>X</v>
      </c>
      <c r="AK4758" s="70" t="str" cm="1">
        <f t="array" ref="AK4758">_xlfn.IFS(AH4758&lt;&gt;"","1",AI4758&lt;&gt;"","2",AJ4758&lt;&gt;"","3")</f>
        <v>3</v>
      </c>
    </row>
    <row r="4759" spans="1:37" x14ac:dyDescent="0.25">
      <c r="A4759" t="s">
        <v>1071</v>
      </c>
      <c r="B4759" t="s">
        <v>496</v>
      </c>
      <c r="C4759" s="67" t="str">
        <f t="shared" si="546"/>
        <v>Josie Sawicki</v>
      </c>
      <c r="D4759" s="71" t="str" cm="1">
        <f t="array" ref="D4759">_xlfn.IFS(AK4759="1",CONCATENATE(C4759,"Regional"),AK4759="2",CONCATENATE(C4759,"Sectional"),AK4759="3",CONCATENATE(C4759,COUNTIF($C$1:C4759,C4759)))</f>
        <v>Josie Sawicki5</v>
      </c>
      <c r="E4759" s="66">
        <v>45177.621527777781</v>
      </c>
      <c r="F4759" t="s">
        <v>2398</v>
      </c>
      <c r="G4759" s="46">
        <v>10</v>
      </c>
      <c r="H4759" s="46">
        <v>58</v>
      </c>
      <c r="I4759" s="46">
        <v>4</v>
      </c>
      <c r="J4759" t="s">
        <v>144</v>
      </c>
      <c r="K4759" t="s">
        <v>90</v>
      </c>
      <c r="L4759" s="46">
        <v>2435</v>
      </c>
      <c r="M4759" s="46">
        <v>36</v>
      </c>
      <c r="N4759" s="46">
        <v>31.8</v>
      </c>
      <c r="O4759" s="46">
        <v>102</v>
      </c>
      <c r="P4759" s="46">
        <f t="shared" si="547"/>
        <v>1</v>
      </c>
      <c r="R4759" s="67" t="s">
        <v>1556</v>
      </c>
      <c r="S4759" s="67">
        <f>COUNTIF(Y$2:$Y$100,R4759)</f>
        <v>0</v>
      </c>
      <c r="V4759" s="67">
        <f t="shared" si="548"/>
        <v>0</v>
      </c>
      <c r="X4759"/>
      <c r="Y4759" s="67" t="str">
        <f t="shared" si="545"/>
        <v xml:space="preserve"> </v>
      </c>
      <c r="AB4759" t="s">
        <v>90</v>
      </c>
      <c r="AC4759" s="46">
        <v>2435</v>
      </c>
      <c r="AD4759" s="46">
        <v>36</v>
      </c>
      <c r="AE4759" s="46">
        <v>31.8</v>
      </c>
      <c r="AF4759" s="46">
        <v>102</v>
      </c>
      <c r="AH4759" s="70" t="str">
        <f t="shared" si="549"/>
        <v/>
      </c>
      <c r="AI4759" s="70" t="str">
        <f t="shared" si="550"/>
        <v/>
      </c>
      <c r="AJ4759" s="70" t="str">
        <f t="shared" si="551"/>
        <v>X</v>
      </c>
      <c r="AK4759" s="70" t="str" cm="1">
        <f t="array" ref="AK4759">_xlfn.IFS(AH4759&lt;&gt;"","1",AI4759&lt;&gt;"","2",AJ4759&lt;&gt;"","3")</f>
        <v>3</v>
      </c>
    </row>
    <row r="4760" spans="1:37" x14ac:dyDescent="0.25">
      <c r="A4760" t="s">
        <v>1907</v>
      </c>
      <c r="B4760" t="s">
        <v>277</v>
      </c>
      <c r="C4760" s="67" t="str">
        <f t="shared" si="546"/>
        <v>Peyton Park</v>
      </c>
      <c r="D4760" s="71" t="str" cm="1">
        <f t="array" ref="D4760">_xlfn.IFS(AK4760="1",CONCATENATE(C4760,"Regional"),AK4760="2",CONCATENATE(C4760,"Sectional"),AK4760="3",CONCATENATE(C4760,COUNTIF($C$1:C4760,C4760)))</f>
        <v>Peyton Park3</v>
      </c>
      <c r="E4760" s="66">
        <v>45177.621527777781</v>
      </c>
      <c r="F4760" t="s">
        <v>2398</v>
      </c>
      <c r="G4760" s="46">
        <v>10</v>
      </c>
      <c r="H4760" s="46">
        <v>60</v>
      </c>
      <c r="I4760" s="46">
        <v>7</v>
      </c>
      <c r="J4760" t="s">
        <v>144</v>
      </c>
      <c r="K4760" t="s">
        <v>90</v>
      </c>
      <c r="L4760" s="46">
        <v>2435</v>
      </c>
      <c r="M4760" s="46">
        <v>36</v>
      </c>
      <c r="N4760" s="46">
        <v>31.8</v>
      </c>
      <c r="O4760" s="46">
        <v>102</v>
      </c>
      <c r="P4760" s="46">
        <f t="shared" si="547"/>
        <v>1</v>
      </c>
      <c r="R4760" s="67" t="s">
        <v>2922</v>
      </c>
      <c r="S4760" s="67">
        <f>COUNTIF(Y$2:$Y$100,R4760)</f>
        <v>0</v>
      </c>
      <c r="V4760" s="67">
        <f t="shared" si="548"/>
        <v>0</v>
      </c>
      <c r="X4760"/>
      <c r="Y4760" s="67" t="str">
        <f t="shared" si="545"/>
        <v xml:space="preserve"> </v>
      </c>
      <c r="AB4760" t="s">
        <v>90</v>
      </c>
      <c r="AC4760" s="46">
        <v>2435</v>
      </c>
      <c r="AD4760" s="46">
        <v>36</v>
      </c>
      <c r="AE4760" s="46">
        <v>31.8</v>
      </c>
      <c r="AF4760" s="46">
        <v>102</v>
      </c>
      <c r="AH4760" s="70" t="str">
        <f t="shared" si="549"/>
        <v/>
      </c>
      <c r="AI4760" s="70" t="str">
        <f t="shared" si="550"/>
        <v/>
      </c>
      <c r="AJ4760" s="70" t="str">
        <f t="shared" si="551"/>
        <v>X</v>
      </c>
      <c r="AK4760" s="70" t="str" cm="1">
        <f t="array" ref="AK4760">_xlfn.IFS(AH4760&lt;&gt;"","1",AI4760&lt;&gt;"","2",AJ4760&lt;&gt;"","3")</f>
        <v>3</v>
      </c>
    </row>
    <row r="4761" spans="1:37" x14ac:dyDescent="0.25">
      <c r="A4761" t="s">
        <v>1899</v>
      </c>
      <c r="B4761" t="s">
        <v>1900</v>
      </c>
      <c r="C4761" s="67" t="str">
        <f t="shared" si="546"/>
        <v>Rylin Vruwink</v>
      </c>
      <c r="D4761" s="71" t="str" cm="1">
        <f t="array" ref="D4761">_xlfn.IFS(AK4761="1",CONCATENATE(C4761,"Regional"),AK4761="2",CONCATENATE(C4761,"Sectional"),AK4761="3",CONCATENATE(C4761,COUNTIF($C$1:C4761,C4761)))</f>
        <v>Rylin Vruwink7</v>
      </c>
      <c r="E4761" s="66">
        <v>45177.621527777781</v>
      </c>
      <c r="F4761" t="s">
        <v>2398</v>
      </c>
      <c r="G4761" s="46">
        <v>10</v>
      </c>
      <c r="H4761" s="46">
        <v>61</v>
      </c>
      <c r="I4761" s="46">
        <v>8</v>
      </c>
      <c r="J4761" t="s">
        <v>144</v>
      </c>
      <c r="K4761" t="s">
        <v>90</v>
      </c>
      <c r="L4761" s="46">
        <v>2435</v>
      </c>
      <c r="M4761" s="46">
        <v>36</v>
      </c>
      <c r="N4761" s="46">
        <v>31.8</v>
      </c>
      <c r="O4761" s="46">
        <v>102</v>
      </c>
      <c r="P4761" s="46">
        <f t="shared" si="547"/>
        <v>1</v>
      </c>
      <c r="R4761" s="67" t="s">
        <v>2910</v>
      </c>
      <c r="S4761" s="67">
        <f>COUNTIF(Y$2:$Y$100,R4761)</f>
        <v>0</v>
      </c>
      <c r="V4761" s="67">
        <f t="shared" si="548"/>
        <v>0</v>
      </c>
      <c r="X4761"/>
      <c r="Y4761" s="67" t="str">
        <f t="shared" si="545"/>
        <v xml:space="preserve"> </v>
      </c>
      <c r="AB4761" t="s">
        <v>90</v>
      </c>
      <c r="AC4761" s="46">
        <v>2435</v>
      </c>
      <c r="AD4761" s="46">
        <v>36</v>
      </c>
      <c r="AE4761" s="46">
        <v>31.8</v>
      </c>
      <c r="AF4761" s="46">
        <v>102</v>
      </c>
      <c r="AH4761" s="70" t="str">
        <f t="shared" si="549"/>
        <v/>
      </c>
      <c r="AI4761" s="70" t="str">
        <f t="shared" si="550"/>
        <v/>
      </c>
      <c r="AJ4761" s="70" t="str">
        <f t="shared" si="551"/>
        <v>X</v>
      </c>
      <c r="AK4761" s="70" t="str" cm="1">
        <f t="array" ref="AK4761">_xlfn.IFS(AH4761&lt;&gt;"","1",AI4761&lt;&gt;"","2",AJ4761&lt;&gt;"","3")</f>
        <v>3</v>
      </c>
    </row>
    <row r="4762" spans="1:37" x14ac:dyDescent="0.25">
      <c r="A4762" t="s">
        <v>1901</v>
      </c>
      <c r="B4762" t="s">
        <v>539</v>
      </c>
      <c r="C4762" s="67" t="str">
        <f t="shared" si="546"/>
        <v>Maggie Cole</v>
      </c>
      <c r="D4762" s="71" t="str" cm="1">
        <f t="array" ref="D4762">_xlfn.IFS(AK4762="1",CONCATENATE(C4762,"Regional"),AK4762="2",CONCATENATE(C4762,"Sectional"),AK4762="3",CONCATENATE(C4762,COUNTIF($C$1:C4762,C4762)))</f>
        <v>Maggie Cole6</v>
      </c>
      <c r="E4762" s="66">
        <v>45177.621527777781</v>
      </c>
      <c r="F4762" t="s">
        <v>2398</v>
      </c>
      <c r="G4762" s="46">
        <v>10</v>
      </c>
      <c r="H4762" s="46">
        <v>63</v>
      </c>
      <c r="I4762" s="46">
        <v>9</v>
      </c>
      <c r="J4762" t="s">
        <v>144</v>
      </c>
      <c r="K4762" t="s">
        <v>90</v>
      </c>
      <c r="L4762" s="46">
        <v>2435</v>
      </c>
      <c r="M4762" s="46">
        <v>36</v>
      </c>
      <c r="N4762" s="46">
        <v>31.8</v>
      </c>
      <c r="O4762" s="46">
        <v>102</v>
      </c>
      <c r="P4762" s="46">
        <f t="shared" si="547"/>
        <v>1</v>
      </c>
      <c r="R4762" s="67" t="s">
        <v>2913</v>
      </c>
      <c r="S4762" s="67">
        <f>COUNTIF(Y$2:$Y$100,R4762)</f>
        <v>0</v>
      </c>
      <c r="V4762" s="67">
        <f t="shared" si="548"/>
        <v>0</v>
      </c>
      <c r="X4762"/>
      <c r="Y4762" s="67" t="str">
        <f t="shared" si="545"/>
        <v xml:space="preserve"> </v>
      </c>
      <c r="AB4762" t="s">
        <v>90</v>
      </c>
      <c r="AC4762" s="46">
        <v>2435</v>
      </c>
      <c r="AD4762" s="46">
        <v>36</v>
      </c>
      <c r="AE4762" s="46">
        <v>31.8</v>
      </c>
      <c r="AF4762" s="46">
        <v>102</v>
      </c>
      <c r="AH4762" s="70" t="str">
        <f t="shared" si="549"/>
        <v/>
      </c>
      <c r="AI4762" s="70" t="str">
        <f t="shared" si="550"/>
        <v/>
      </c>
      <c r="AJ4762" s="70" t="str">
        <f t="shared" si="551"/>
        <v>X</v>
      </c>
      <c r="AK4762" s="70" t="str" cm="1">
        <f t="array" ref="AK4762">_xlfn.IFS(AH4762&lt;&gt;"","1",AI4762&lt;&gt;"","2",AJ4762&lt;&gt;"","3")</f>
        <v>3</v>
      </c>
    </row>
    <row r="4763" spans="1:37" x14ac:dyDescent="0.25">
      <c r="A4763" t="s">
        <v>1908</v>
      </c>
      <c r="B4763" t="s">
        <v>538</v>
      </c>
      <c r="C4763" s="67" t="str">
        <f t="shared" si="546"/>
        <v>Lilly Root</v>
      </c>
      <c r="D4763" s="71" t="str" cm="1">
        <f t="array" ref="D4763">_xlfn.IFS(AK4763="1",CONCATENATE(C4763,"Regional"),AK4763="2",CONCATENATE(C4763,"Sectional"),AK4763="3",CONCATENATE(C4763,COUNTIF($C$1:C4763,C4763)))</f>
        <v>Lilly Root4</v>
      </c>
      <c r="E4763" s="66">
        <v>45177.621527777781</v>
      </c>
      <c r="F4763" t="s">
        <v>2398</v>
      </c>
      <c r="G4763" s="46">
        <v>10</v>
      </c>
      <c r="H4763" s="46">
        <v>64</v>
      </c>
      <c r="I4763" s="46">
        <v>10</v>
      </c>
      <c r="J4763" t="s">
        <v>144</v>
      </c>
      <c r="K4763" t="s">
        <v>90</v>
      </c>
      <c r="L4763" s="46">
        <v>2435</v>
      </c>
      <c r="M4763" s="46">
        <v>36</v>
      </c>
      <c r="N4763" s="46">
        <v>31.8</v>
      </c>
      <c r="O4763" s="46">
        <v>102</v>
      </c>
      <c r="P4763" s="46">
        <f t="shared" si="547"/>
        <v>1</v>
      </c>
      <c r="R4763" s="67" t="s">
        <v>2923</v>
      </c>
      <c r="S4763" s="67">
        <f>COUNTIF(Y$2:$Y$100,R4763)</f>
        <v>0</v>
      </c>
      <c r="V4763" s="67">
        <f t="shared" si="548"/>
        <v>0</v>
      </c>
      <c r="X4763"/>
      <c r="Y4763" s="67" t="str">
        <f t="shared" si="545"/>
        <v xml:space="preserve"> </v>
      </c>
      <c r="AB4763" t="s">
        <v>90</v>
      </c>
      <c r="AC4763" s="46">
        <v>2435</v>
      </c>
      <c r="AD4763" s="46">
        <v>36</v>
      </c>
      <c r="AE4763" s="46">
        <v>31.8</v>
      </c>
      <c r="AF4763" s="46">
        <v>102</v>
      </c>
      <c r="AH4763" s="70" t="str">
        <f t="shared" si="549"/>
        <v/>
      </c>
      <c r="AI4763" s="70" t="str">
        <f t="shared" si="550"/>
        <v/>
      </c>
      <c r="AJ4763" s="70" t="str">
        <f t="shared" si="551"/>
        <v>X</v>
      </c>
      <c r="AK4763" s="70" t="str" cm="1">
        <f t="array" ref="AK4763">_xlfn.IFS(AH4763&lt;&gt;"","1",AI4763&lt;&gt;"","2",AJ4763&lt;&gt;"","3")</f>
        <v>3</v>
      </c>
    </row>
    <row r="4764" spans="1:37" x14ac:dyDescent="0.25">
      <c r="A4764" t="s">
        <v>450</v>
      </c>
      <c r="B4764" t="s">
        <v>451</v>
      </c>
      <c r="C4764" s="67" t="str">
        <f t="shared" si="546"/>
        <v>Izzi Stricker</v>
      </c>
      <c r="D4764" s="71" t="str" cm="1">
        <f t="array" ref="D4764">_xlfn.IFS(AK4764="1",CONCATENATE(C4764,"Regional"),AK4764="2",CONCATENATE(C4764,"Sectional"),AK4764="3",CONCATENATE(C4764,COUNTIF($C$1:C4764,C4764)))</f>
        <v>Izzi Stricker6</v>
      </c>
      <c r="E4764" s="66">
        <v>45178.354166666664</v>
      </c>
      <c r="F4764" t="s">
        <v>2369</v>
      </c>
      <c r="G4764" s="46">
        <v>103</v>
      </c>
      <c r="H4764" s="46">
        <v>65</v>
      </c>
      <c r="I4764" s="46">
        <v>1</v>
      </c>
      <c r="J4764" t="s">
        <v>446</v>
      </c>
      <c r="K4764" t="s">
        <v>447</v>
      </c>
      <c r="L4764" s="46">
        <v>5234</v>
      </c>
      <c r="M4764" s="46">
        <v>72</v>
      </c>
      <c r="N4764" s="46">
        <v>71.099999999999994</v>
      </c>
      <c r="O4764" s="46">
        <v>117</v>
      </c>
      <c r="P4764" s="46">
        <f t="shared" si="547"/>
        <v>2</v>
      </c>
      <c r="R4764" s="67" t="s">
        <v>1158</v>
      </c>
      <c r="S4764" s="67">
        <f>COUNTIF(Y$2:$Y$100,R4764)</f>
        <v>0</v>
      </c>
      <c r="V4764" s="67">
        <f t="shared" si="548"/>
        <v>0</v>
      </c>
      <c r="X4764"/>
      <c r="Y4764" s="67" t="str">
        <f t="shared" si="545"/>
        <v xml:space="preserve"> </v>
      </c>
      <c r="AB4764" t="s">
        <v>447</v>
      </c>
      <c r="AC4764" s="46">
        <v>5234</v>
      </c>
      <c r="AD4764" s="46">
        <v>72</v>
      </c>
      <c r="AE4764" s="46">
        <v>71.099999999999994</v>
      </c>
      <c r="AF4764" s="46">
        <v>117</v>
      </c>
      <c r="AH4764" s="70" t="str">
        <f t="shared" si="549"/>
        <v/>
      </c>
      <c r="AI4764" s="70" t="str">
        <f t="shared" si="550"/>
        <v/>
      </c>
      <c r="AJ4764" s="70" t="str">
        <f t="shared" si="551"/>
        <v>X</v>
      </c>
      <c r="AK4764" s="70" t="str" cm="1">
        <f t="array" ref="AK4764">_xlfn.IFS(AH4764&lt;&gt;"","1",AI4764&lt;&gt;"","2",AJ4764&lt;&gt;"","3")</f>
        <v>3</v>
      </c>
    </row>
    <row r="4765" spans="1:37" x14ac:dyDescent="0.25">
      <c r="A4765" t="s">
        <v>448</v>
      </c>
      <c r="B4765" t="s">
        <v>449</v>
      </c>
      <c r="C4765" s="67" t="str">
        <f t="shared" si="546"/>
        <v>Vivian Cressman</v>
      </c>
      <c r="D4765" s="71" t="str" cm="1">
        <f t="array" ref="D4765">_xlfn.IFS(AK4765="1",CONCATENATE(C4765,"Regional"),AK4765="2",CONCATENATE(C4765,"Sectional"),AK4765="3",CONCATENATE(C4765,COUNTIF($C$1:C4765,C4765)))</f>
        <v>Vivian Cressman9</v>
      </c>
      <c r="E4765" s="66">
        <v>45178.354166666664</v>
      </c>
      <c r="F4765" t="s">
        <v>2369</v>
      </c>
      <c r="G4765" s="46">
        <v>103</v>
      </c>
      <c r="H4765" s="46">
        <v>71</v>
      </c>
      <c r="I4765" s="46">
        <v>2</v>
      </c>
      <c r="J4765" t="s">
        <v>446</v>
      </c>
      <c r="K4765" t="s">
        <v>447</v>
      </c>
      <c r="L4765" s="46">
        <v>5234</v>
      </c>
      <c r="M4765" s="46">
        <v>72</v>
      </c>
      <c r="N4765" s="46">
        <v>71.099999999999994</v>
      </c>
      <c r="O4765" s="46">
        <v>117</v>
      </c>
      <c r="P4765" s="46">
        <f t="shared" si="547"/>
        <v>2</v>
      </c>
      <c r="R4765" s="67" t="s">
        <v>1157</v>
      </c>
      <c r="S4765" s="67">
        <f>COUNTIF(Y$2:$Y$100,R4765)</f>
        <v>0</v>
      </c>
      <c r="V4765" s="67">
        <f t="shared" si="548"/>
        <v>0</v>
      </c>
      <c r="X4765"/>
      <c r="Y4765" s="67" t="str">
        <f t="shared" si="545"/>
        <v xml:space="preserve"> </v>
      </c>
      <c r="AB4765" t="s">
        <v>447</v>
      </c>
      <c r="AC4765" s="46">
        <v>5234</v>
      </c>
      <c r="AD4765" s="46">
        <v>72</v>
      </c>
      <c r="AE4765" s="46">
        <v>71.099999999999994</v>
      </c>
      <c r="AF4765" s="46">
        <v>117</v>
      </c>
      <c r="AH4765" s="70" t="str">
        <f t="shared" si="549"/>
        <v/>
      </c>
      <c r="AI4765" s="70" t="str">
        <f t="shared" si="550"/>
        <v/>
      </c>
      <c r="AJ4765" s="70" t="str">
        <f t="shared" si="551"/>
        <v>X</v>
      </c>
      <c r="AK4765" s="70" t="str" cm="1">
        <f t="array" ref="AK4765">_xlfn.IFS(AH4765&lt;&gt;"","1",AI4765&lt;&gt;"","2",AJ4765&lt;&gt;"","3")</f>
        <v>3</v>
      </c>
    </row>
    <row r="4766" spans="1:37" x14ac:dyDescent="0.25">
      <c r="A4766" t="s">
        <v>454</v>
      </c>
      <c r="B4766" t="s">
        <v>198</v>
      </c>
      <c r="C4766" s="67" t="str">
        <f t="shared" si="546"/>
        <v>Jordan Shipshock</v>
      </c>
      <c r="D4766" s="71" t="str" cm="1">
        <f t="array" ref="D4766">_xlfn.IFS(AK4766="1",CONCATENATE(C4766,"Regional"),AK4766="2",CONCATENATE(C4766,"Sectional"),AK4766="3",CONCATENATE(C4766,COUNTIF($C$1:C4766,C4766)))</f>
        <v>Jordan Shipshock6</v>
      </c>
      <c r="E4766" s="66">
        <v>45178.354166666664</v>
      </c>
      <c r="F4766" t="s">
        <v>2369</v>
      </c>
      <c r="G4766" s="46">
        <v>103</v>
      </c>
      <c r="H4766" s="46">
        <v>71</v>
      </c>
      <c r="I4766" s="46">
        <v>2</v>
      </c>
      <c r="J4766" t="s">
        <v>446</v>
      </c>
      <c r="K4766" t="s">
        <v>447</v>
      </c>
      <c r="L4766" s="46">
        <v>5234</v>
      </c>
      <c r="M4766" s="46">
        <v>72</v>
      </c>
      <c r="N4766" s="46">
        <v>71.099999999999994</v>
      </c>
      <c r="O4766" s="46">
        <v>117</v>
      </c>
      <c r="P4766" s="46">
        <f t="shared" si="547"/>
        <v>2</v>
      </c>
      <c r="R4766" s="67" t="s">
        <v>1159</v>
      </c>
      <c r="S4766" s="67">
        <f>COUNTIF(Y$2:$Y$100,R4766)</f>
        <v>0</v>
      </c>
      <c r="V4766" s="67">
        <f t="shared" si="548"/>
        <v>0</v>
      </c>
      <c r="X4766"/>
      <c r="Y4766" s="67" t="str">
        <f t="shared" si="545"/>
        <v xml:space="preserve"> </v>
      </c>
      <c r="AB4766" t="s">
        <v>447</v>
      </c>
      <c r="AC4766" s="46">
        <v>5234</v>
      </c>
      <c r="AD4766" s="46">
        <v>72</v>
      </c>
      <c r="AE4766" s="46">
        <v>71.099999999999994</v>
      </c>
      <c r="AF4766" s="46">
        <v>117</v>
      </c>
      <c r="AH4766" s="70" t="str">
        <f t="shared" si="549"/>
        <v/>
      </c>
      <c r="AI4766" s="70" t="str">
        <f t="shared" si="550"/>
        <v/>
      </c>
      <c r="AJ4766" s="70" t="str">
        <f t="shared" si="551"/>
        <v>X</v>
      </c>
      <c r="AK4766" s="70" t="str" cm="1">
        <f t="array" ref="AK4766">_xlfn.IFS(AH4766&lt;&gt;"","1",AI4766&lt;&gt;"","2",AJ4766&lt;&gt;"","3")</f>
        <v>3</v>
      </c>
    </row>
    <row r="4767" spans="1:37" x14ac:dyDescent="0.25">
      <c r="A4767" t="s">
        <v>475</v>
      </c>
      <c r="B4767" t="s">
        <v>187</v>
      </c>
      <c r="C4767" s="67" t="str">
        <f t="shared" si="546"/>
        <v>Ava Roesch</v>
      </c>
      <c r="D4767" s="71" t="str" cm="1">
        <f t="array" ref="D4767">_xlfn.IFS(AK4767="1",CONCATENATE(C4767,"Regional"),AK4767="2",CONCATENATE(C4767,"Sectional"),AK4767="3",CONCATENATE(C4767,COUNTIF($C$1:C4767,C4767)))</f>
        <v>Ava Roesch9</v>
      </c>
      <c r="E4767" s="66">
        <v>45178.354166666664</v>
      </c>
      <c r="F4767" t="s">
        <v>2369</v>
      </c>
      <c r="G4767" s="46">
        <v>103</v>
      </c>
      <c r="H4767" s="46">
        <v>76</v>
      </c>
      <c r="I4767" s="46">
        <v>4</v>
      </c>
      <c r="J4767" t="s">
        <v>446</v>
      </c>
      <c r="K4767" t="s">
        <v>447</v>
      </c>
      <c r="L4767" s="46">
        <v>5234</v>
      </c>
      <c r="M4767" s="46">
        <v>72</v>
      </c>
      <c r="N4767" s="46">
        <v>71.099999999999994</v>
      </c>
      <c r="O4767" s="46">
        <v>117</v>
      </c>
      <c r="P4767" s="46">
        <f t="shared" si="547"/>
        <v>2</v>
      </c>
      <c r="R4767" s="67" t="s">
        <v>1168</v>
      </c>
      <c r="S4767" s="67">
        <f>COUNTIF(Y$2:$Y$100,R4767)</f>
        <v>0</v>
      </c>
      <c r="V4767" s="67">
        <f t="shared" si="548"/>
        <v>0</v>
      </c>
      <c r="X4767"/>
      <c r="Y4767" s="67" t="str">
        <f t="shared" si="545"/>
        <v xml:space="preserve"> </v>
      </c>
      <c r="AB4767" t="s">
        <v>447</v>
      </c>
      <c r="AC4767" s="46">
        <v>5234</v>
      </c>
      <c r="AD4767" s="46">
        <v>72</v>
      </c>
      <c r="AE4767" s="46">
        <v>71.099999999999994</v>
      </c>
      <c r="AF4767" s="46">
        <v>117</v>
      </c>
      <c r="AH4767" s="70" t="str">
        <f t="shared" si="549"/>
        <v/>
      </c>
      <c r="AI4767" s="70" t="str">
        <f t="shared" si="550"/>
        <v/>
      </c>
      <c r="AJ4767" s="70" t="str">
        <f t="shared" si="551"/>
        <v>X</v>
      </c>
      <c r="AK4767" s="70" t="str" cm="1">
        <f t="array" ref="AK4767">_xlfn.IFS(AH4767&lt;&gt;"","1",AI4767&lt;&gt;"","2",AJ4767&lt;&gt;"","3")</f>
        <v>3</v>
      </c>
    </row>
    <row r="4768" spans="1:37" x14ac:dyDescent="0.25">
      <c r="A4768" t="s">
        <v>346</v>
      </c>
      <c r="B4768" t="s">
        <v>459</v>
      </c>
      <c r="C4768" s="67" t="str">
        <f t="shared" si="546"/>
        <v>Addison Sabel</v>
      </c>
      <c r="D4768" s="71" t="str" cm="1">
        <f t="array" ref="D4768">_xlfn.IFS(AK4768="1",CONCATENATE(C4768,"Regional"),AK4768="2",CONCATENATE(C4768,"Sectional"),AK4768="3",CONCATENATE(C4768,COUNTIF($C$1:C4768,C4768)))</f>
        <v>Addison Sabel8</v>
      </c>
      <c r="E4768" s="66">
        <v>45178.354166666664</v>
      </c>
      <c r="F4768" t="s">
        <v>2369</v>
      </c>
      <c r="G4768" s="46">
        <v>103</v>
      </c>
      <c r="H4768" s="46">
        <v>77</v>
      </c>
      <c r="I4768" s="46">
        <v>5</v>
      </c>
      <c r="J4768" t="s">
        <v>446</v>
      </c>
      <c r="K4768" t="s">
        <v>447</v>
      </c>
      <c r="L4768" s="46">
        <v>5234</v>
      </c>
      <c r="M4768" s="46">
        <v>72</v>
      </c>
      <c r="N4768" s="46">
        <v>71.099999999999994</v>
      </c>
      <c r="O4768" s="46">
        <v>117</v>
      </c>
      <c r="P4768" s="46">
        <f t="shared" si="547"/>
        <v>2</v>
      </c>
      <c r="R4768" s="67" t="s">
        <v>3562</v>
      </c>
      <c r="S4768" s="67">
        <f>COUNTIF(Y$2:$Y$100,R4768)</f>
        <v>0</v>
      </c>
      <c r="V4768" s="67">
        <f t="shared" si="548"/>
        <v>0</v>
      </c>
      <c r="X4768"/>
      <c r="Y4768" s="67" t="str">
        <f t="shared" si="545"/>
        <v xml:space="preserve"> </v>
      </c>
      <c r="AB4768" t="s">
        <v>447</v>
      </c>
      <c r="AC4768" s="46">
        <v>5234</v>
      </c>
      <c r="AD4768" s="46">
        <v>72</v>
      </c>
      <c r="AE4768" s="46">
        <v>71.099999999999994</v>
      </c>
      <c r="AF4768" s="46">
        <v>117</v>
      </c>
      <c r="AH4768" s="70" t="str">
        <f t="shared" si="549"/>
        <v/>
      </c>
      <c r="AI4768" s="70" t="str">
        <f t="shared" si="550"/>
        <v/>
      </c>
      <c r="AJ4768" s="70" t="str">
        <f t="shared" si="551"/>
        <v>X</v>
      </c>
      <c r="AK4768" s="70" t="str" cm="1">
        <f t="array" ref="AK4768">_xlfn.IFS(AH4768&lt;&gt;"","1",AI4768&lt;&gt;"","2",AJ4768&lt;&gt;"","3")</f>
        <v>3</v>
      </c>
    </row>
    <row r="4769" spans="1:37" x14ac:dyDescent="0.25">
      <c r="A4769" t="s">
        <v>289</v>
      </c>
      <c r="B4769" t="s">
        <v>528</v>
      </c>
      <c r="C4769" s="67" t="str">
        <f t="shared" si="546"/>
        <v>Kate Krueger</v>
      </c>
      <c r="D4769" s="71" t="str" cm="1">
        <f t="array" ref="D4769">_xlfn.IFS(AK4769="1",CONCATENATE(C4769,"Regional"),AK4769="2",CONCATENATE(C4769,"Sectional"),AK4769="3",CONCATENATE(C4769,COUNTIF($C$1:C4769,C4769)))</f>
        <v>Kate Krueger9</v>
      </c>
      <c r="E4769" s="66">
        <v>45178.354166666664</v>
      </c>
      <c r="F4769" t="s">
        <v>2369</v>
      </c>
      <c r="G4769" s="46">
        <v>103</v>
      </c>
      <c r="H4769" s="46">
        <v>77</v>
      </c>
      <c r="I4769" s="46">
        <v>5</v>
      </c>
      <c r="J4769" t="s">
        <v>446</v>
      </c>
      <c r="K4769" t="s">
        <v>447</v>
      </c>
      <c r="L4769" s="46">
        <v>5234</v>
      </c>
      <c r="M4769" s="46">
        <v>72</v>
      </c>
      <c r="N4769" s="46">
        <v>71.099999999999994</v>
      </c>
      <c r="O4769" s="46">
        <v>117</v>
      </c>
      <c r="P4769" s="46">
        <f t="shared" si="547"/>
        <v>2</v>
      </c>
      <c r="R4769" s="67" t="s">
        <v>2737</v>
      </c>
      <c r="S4769" s="67">
        <f>COUNTIF(Y$2:$Y$100,R4769)</f>
        <v>0</v>
      </c>
      <c r="V4769" s="67">
        <f t="shared" si="548"/>
        <v>0</v>
      </c>
      <c r="X4769"/>
      <c r="Y4769" s="67" t="str">
        <f t="shared" si="545"/>
        <v xml:space="preserve"> </v>
      </c>
      <c r="AB4769" t="s">
        <v>447</v>
      </c>
      <c r="AC4769" s="46">
        <v>5234</v>
      </c>
      <c r="AD4769" s="46">
        <v>72</v>
      </c>
      <c r="AE4769" s="46">
        <v>71.099999999999994</v>
      </c>
      <c r="AF4769" s="46">
        <v>117</v>
      </c>
      <c r="AH4769" s="70" t="str">
        <f t="shared" si="549"/>
        <v/>
      </c>
      <c r="AI4769" s="70" t="str">
        <f t="shared" si="550"/>
        <v/>
      </c>
      <c r="AJ4769" s="70" t="str">
        <f t="shared" si="551"/>
        <v>X</v>
      </c>
      <c r="AK4769" s="70" t="str" cm="1">
        <f t="array" ref="AK4769">_xlfn.IFS(AH4769&lt;&gt;"","1",AI4769&lt;&gt;"","2",AJ4769&lt;&gt;"","3")</f>
        <v>3</v>
      </c>
    </row>
    <row r="4770" spans="1:37" x14ac:dyDescent="0.25">
      <c r="A4770" t="s">
        <v>1795</v>
      </c>
      <c r="B4770" t="s">
        <v>1796</v>
      </c>
      <c r="C4770" s="67" t="str">
        <f t="shared" si="546"/>
        <v>Ezabell Yu</v>
      </c>
      <c r="D4770" s="71" t="str" cm="1">
        <f t="array" ref="D4770">_xlfn.IFS(AK4770="1",CONCATENATE(C4770,"Regional"),AK4770="2",CONCATENATE(C4770,"Sectional"),AK4770="3",CONCATENATE(C4770,COUNTIF($C$1:C4770,C4770)))</f>
        <v>Ezabell Yu7</v>
      </c>
      <c r="E4770" s="66">
        <v>45178.354166666664</v>
      </c>
      <c r="F4770" t="s">
        <v>2369</v>
      </c>
      <c r="G4770" s="46">
        <v>103</v>
      </c>
      <c r="H4770" s="46">
        <v>78</v>
      </c>
      <c r="I4770" s="46">
        <v>7</v>
      </c>
      <c r="J4770" t="s">
        <v>446</v>
      </c>
      <c r="K4770" t="s">
        <v>447</v>
      </c>
      <c r="L4770" s="46">
        <v>5234</v>
      </c>
      <c r="M4770" s="46">
        <v>72</v>
      </c>
      <c r="N4770" s="46">
        <v>71.099999999999994</v>
      </c>
      <c r="O4770" s="46">
        <v>117</v>
      </c>
      <c r="P4770" s="46">
        <f t="shared" si="547"/>
        <v>2</v>
      </c>
      <c r="R4770" s="67" t="s">
        <v>2798</v>
      </c>
      <c r="S4770" s="67">
        <f>COUNTIF(Y$2:$Y$100,R4770)</f>
        <v>0</v>
      </c>
      <c r="V4770" s="67">
        <f t="shared" si="548"/>
        <v>0</v>
      </c>
      <c r="X4770"/>
      <c r="Y4770" s="67" t="str">
        <f t="shared" si="545"/>
        <v xml:space="preserve"> </v>
      </c>
      <c r="AB4770" t="s">
        <v>447</v>
      </c>
      <c r="AC4770" s="46">
        <v>5234</v>
      </c>
      <c r="AD4770" s="46">
        <v>72</v>
      </c>
      <c r="AE4770" s="46">
        <v>71.099999999999994</v>
      </c>
      <c r="AF4770" s="46">
        <v>117</v>
      </c>
      <c r="AH4770" s="70" t="str">
        <f t="shared" si="549"/>
        <v/>
      </c>
      <c r="AI4770" s="70" t="str">
        <f t="shared" si="550"/>
        <v/>
      </c>
      <c r="AJ4770" s="70" t="str">
        <f t="shared" si="551"/>
        <v>X</v>
      </c>
      <c r="AK4770" s="70" t="str" cm="1">
        <f t="array" ref="AK4770">_xlfn.IFS(AH4770&lt;&gt;"","1",AI4770&lt;&gt;"","2",AJ4770&lt;&gt;"","3")</f>
        <v>3</v>
      </c>
    </row>
    <row r="4771" spans="1:37" x14ac:dyDescent="0.25">
      <c r="A4771" t="s">
        <v>402</v>
      </c>
      <c r="B4771" t="s">
        <v>403</v>
      </c>
      <c r="C4771" s="67" t="str">
        <f t="shared" si="546"/>
        <v>Bethany Vidruk</v>
      </c>
      <c r="D4771" s="71" t="str" cm="1">
        <f t="array" ref="D4771">_xlfn.IFS(AK4771="1",CONCATENATE(C4771,"Regional"),AK4771="2",CONCATENATE(C4771,"Sectional"),AK4771="3",CONCATENATE(C4771,COUNTIF($C$1:C4771,C4771)))</f>
        <v>Bethany Vidruk6</v>
      </c>
      <c r="E4771" s="66">
        <v>45178.354166666664</v>
      </c>
      <c r="F4771" t="s">
        <v>2369</v>
      </c>
      <c r="G4771" s="46">
        <v>103</v>
      </c>
      <c r="H4771" s="46">
        <v>79</v>
      </c>
      <c r="I4771" s="46">
        <v>8</v>
      </c>
      <c r="J4771" t="s">
        <v>453</v>
      </c>
      <c r="K4771" t="s">
        <v>447</v>
      </c>
      <c r="L4771" s="46">
        <v>5234</v>
      </c>
      <c r="M4771" s="46">
        <v>72</v>
      </c>
      <c r="N4771" s="46">
        <v>71.099999999999994</v>
      </c>
      <c r="O4771" s="46">
        <v>117</v>
      </c>
      <c r="P4771" s="46">
        <f t="shared" si="547"/>
        <v>2</v>
      </c>
      <c r="R4771" s="67" t="s">
        <v>1134</v>
      </c>
      <c r="S4771" s="67">
        <f>COUNTIF(Y$2:$Y$100,R4771)</f>
        <v>0</v>
      </c>
      <c r="V4771" s="67">
        <f t="shared" si="548"/>
        <v>0</v>
      </c>
      <c r="X4771"/>
      <c r="Y4771" s="67" t="str">
        <f t="shared" si="545"/>
        <v xml:space="preserve"> </v>
      </c>
      <c r="AB4771" t="s">
        <v>447</v>
      </c>
      <c r="AC4771" s="46">
        <v>5234</v>
      </c>
      <c r="AD4771" s="46">
        <v>72</v>
      </c>
      <c r="AE4771" s="46">
        <v>71.099999999999994</v>
      </c>
      <c r="AF4771" s="46">
        <v>117</v>
      </c>
      <c r="AH4771" s="70" t="str">
        <f t="shared" si="549"/>
        <v/>
      </c>
      <c r="AI4771" s="70" t="str">
        <f t="shared" si="550"/>
        <v/>
      </c>
      <c r="AJ4771" s="70" t="str">
        <f t="shared" si="551"/>
        <v>X</v>
      </c>
      <c r="AK4771" s="70" t="str" cm="1">
        <f t="array" ref="AK4771">_xlfn.IFS(AH4771&lt;&gt;"","1",AI4771&lt;&gt;"","2",AJ4771&lt;&gt;"","3")</f>
        <v>3</v>
      </c>
    </row>
    <row r="4772" spans="1:37" x14ac:dyDescent="0.25">
      <c r="A4772" t="s">
        <v>351</v>
      </c>
      <c r="B4772" t="s">
        <v>199</v>
      </c>
      <c r="C4772" s="67" t="str">
        <f t="shared" si="546"/>
        <v>Payton Schmidt</v>
      </c>
      <c r="D4772" s="71" t="str" cm="1">
        <f t="array" ref="D4772">_xlfn.IFS(AK4772="1",CONCATENATE(C4772,"Regional"),AK4772="2",CONCATENATE(C4772,"Sectional"),AK4772="3",CONCATENATE(C4772,COUNTIF($C$1:C4772,C4772)))</f>
        <v>Payton Schmidt7</v>
      </c>
      <c r="E4772" s="66">
        <v>45178.354166666664</v>
      </c>
      <c r="F4772" t="s">
        <v>2369</v>
      </c>
      <c r="G4772" s="46">
        <v>103</v>
      </c>
      <c r="H4772" s="46">
        <v>80</v>
      </c>
      <c r="I4772" s="46">
        <v>9</v>
      </c>
      <c r="J4772" t="s">
        <v>446</v>
      </c>
      <c r="K4772" t="s">
        <v>447</v>
      </c>
      <c r="L4772" s="46">
        <v>5234</v>
      </c>
      <c r="M4772" s="46">
        <v>72</v>
      </c>
      <c r="N4772" s="46">
        <v>71.099999999999994</v>
      </c>
      <c r="O4772" s="46">
        <v>117</v>
      </c>
      <c r="P4772" s="46">
        <f t="shared" si="547"/>
        <v>2</v>
      </c>
      <c r="R4772" s="67" t="s">
        <v>1237</v>
      </c>
      <c r="S4772" s="67">
        <f>COUNTIF(Y$2:$Y$100,R4772)</f>
        <v>0</v>
      </c>
      <c r="V4772" s="67">
        <f t="shared" si="548"/>
        <v>0</v>
      </c>
      <c r="X4772"/>
      <c r="Y4772" s="67" t="str">
        <f t="shared" si="545"/>
        <v xml:space="preserve"> </v>
      </c>
      <c r="AB4772" t="s">
        <v>447</v>
      </c>
      <c r="AC4772" s="46">
        <v>5234</v>
      </c>
      <c r="AD4772" s="46">
        <v>72</v>
      </c>
      <c r="AE4772" s="46">
        <v>71.099999999999994</v>
      </c>
      <c r="AF4772" s="46">
        <v>117</v>
      </c>
      <c r="AH4772" s="70" t="str">
        <f t="shared" si="549"/>
        <v/>
      </c>
      <c r="AI4772" s="70" t="str">
        <f t="shared" si="550"/>
        <v/>
      </c>
      <c r="AJ4772" s="70" t="str">
        <f t="shared" si="551"/>
        <v>X</v>
      </c>
      <c r="AK4772" s="70" t="str" cm="1">
        <f t="array" ref="AK4772">_xlfn.IFS(AH4772&lt;&gt;"","1",AI4772&lt;&gt;"","2",AJ4772&lt;&gt;"","3")</f>
        <v>3</v>
      </c>
    </row>
    <row r="4773" spans="1:37" x14ac:dyDescent="0.25">
      <c r="A4773" t="s">
        <v>456</v>
      </c>
      <c r="B4773" t="s">
        <v>457</v>
      </c>
      <c r="C4773" s="67" t="str">
        <f t="shared" si="546"/>
        <v>Ellen Close</v>
      </c>
      <c r="D4773" s="71" t="str" cm="1">
        <f t="array" ref="D4773">_xlfn.IFS(AK4773="1",CONCATENATE(C4773,"Regional"),AK4773="2",CONCATENATE(C4773,"Sectional"),AK4773="3",CONCATENATE(C4773,COUNTIF($C$1:C4773,C4773)))</f>
        <v>Ellen Close9</v>
      </c>
      <c r="E4773" s="66">
        <v>45178.354166666664</v>
      </c>
      <c r="F4773" t="s">
        <v>2369</v>
      </c>
      <c r="G4773" s="46">
        <v>103</v>
      </c>
      <c r="H4773" s="46">
        <v>80</v>
      </c>
      <c r="I4773" s="46">
        <v>9</v>
      </c>
      <c r="J4773" t="s">
        <v>446</v>
      </c>
      <c r="K4773" t="s">
        <v>447</v>
      </c>
      <c r="L4773" s="46">
        <v>5234</v>
      </c>
      <c r="M4773" s="46">
        <v>72</v>
      </c>
      <c r="N4773" s="46">
        <v>71.099999999999994</v>
      </c>
      <c r="O4773" s="46">
        <v>117</v>
      </c>
      <c r="P4773" s="46">
        <f t="shared" si="547"/>
        <v>2</v>
      </c>
      <c r="R4773" s="67" t="s">
        <v>1160</v>
      </c>
      <c r="S4773" s="67">
        <f>COUNTIF(Y$2:$Y$100,R4773)</f>
        <v>0</v>
      </c>
      <c r="V4773" s="67">
        <f t="shared" si="548"/>
        <v>0</v>
      </c>
      <c r="X4773"/>
      <c r="Y4773" s="67" t="str">
        <f t="shared" ref="Y4773:Y4836" si="552">CONCATENATE(W4773," ",X4773)</f>
        <v xml:space="preserve"> </v>
      </c>
      <c r="AB4773" t="s">
        <v>447</v>
      </c>
      <c r="AC4773" s="46">
        <v>5234</v>
      </c>
      <c r="AD4773" s="46">
        <v>72</v>
      </c>
      <c r="AE4773" s="46">
        <v>71.099999999999994</v>
      </c>
      <c r="AF4773" s="46">
        <v>117</v>
      </c>
      <c r="AH4773" s="70" t="str">
        <f t="shared" si="549"/>
        <v/>
      </c>
      <c r="AI4773" s="70" t="str">
        <f t="shared" si="550"/>
        <v/>
      </c>
      <c r="AJ4773" s="70" t="str">
        <f t="shared" si="551"/>
        <v>X</v>
      </c>
      <c r="AK4773" s="70" t="str" cm="1">
        <f t="array" ref="AK4773">_xlfn.IFS(AH4773&lt;&gt;"","1",AI4773&lt;&gt;"","2",AJ4773&lt;&gt;"","3")</f>
        <v>3</v>
      </c>
    </row>
    <row r="4774" spans="1:37" x14ac:dyDescent="0.25">
      <c r="A4774" t="s">
        <v>485</v>
      </c>
      <c r="B4774" t="s">
        <v>428</v>
      </c>
      <c r="C4774" s="67" t="str">
        <f t="shared" si="546"/>
        <v>Annika Jafferis</v>
      </c>
      <c r="D4774" s="71" t="str" cm="1">
        <f t="array" ref="D4774">_xlfn.IFS(AK4774="1",CONCATENATE(C4774,"Regional"),AK4774="2",CONCATENATE(C4774,"Sectional"),AK4774="3",CONCATENATE(C4774,COUNTIF($C$1:C4774,C4774)))</f>
        <v>Annika Jafferis9</v>
      </c>
      <c r="E4774" s="66">
        <v>45178.354166666664</v>
      </c>
      <c r="F4774" t="s">
        <v>2369</v>
      </c>
      <c r="G4774" s="46">
        <v>103</v>
      </c>
      <c r="H4774" s="46">
        <v>80</v>
      </c>
      <c r="I4774" s="46">
        <v>9</v>
      </c>
      <c r="J4774" t="s">
        <v>446</v>
      </c>
      <c r="K4774" t="s">
        <v>447</v>
      </c>
      <c r="L4774" s="46">
        <v>5234</v>
      </c>
      <c r="M4774" s="46">
        <v>72</v>
      </c>
      <c r="N4774" s="46">
        <v>71.099999999999994</v>
      </c>
      <c r="O4774" s="46">
        <v>117</v>
      </c>
      <c r="P4774" s="46">
        <f t="shared" si="547"/>
        <v>2</v>
      </c>
      <c r="R4774" s="67" t="s">
        <v>1176</v>
      </c>
      <c r="S4774" s="67">
        <f>COUNTIF(Y$2:$Y$100,R4774)</f>
        <v>0</v>
      </c>
      <c r="V4774" s="67">
        <f t="shared" si="548"/>
        <v>0</v>
      </c>
      <c r="X4774"/>
      <c r="Y4774" s="67" t="str">
        <f t="shared" si="552"/>
        <v xml:space="preserve"> </v>
      </c>
      <c r="AB4774" t="s">
        <v>447</v>
      </c>
      <c r="AC4774" s="46">
        <v>5234</v>
      </c>
      <c r="AD4774" s="46">
        <v>72</v>
      </c>
      <c r="AE4774" s="46">
        <v>71.099999999999994</v>
      </c>
      <c r="AF4774" s="46">
        <v>117</v>
      </c>
      <c r="AH4774" s="70" t="str">
        <f t="shared" si="549"/>
        <v/>
      </c>
      <c r="AI4774" s="70" t="str">
        <f t="shared" si="550"/>
        <v/>
      </c>
      <c r="AJ4774" s="70" t="str">
        <f t="shared" si="551"/>
        <v>X</v>
      </c>
      <c r="AK4774" s="70" t="str" cm="1">
        <f t="array" ref="AK4774">_xlfn.IFS(AH4774&lt;&gt;"","1",AI4774&lt;&gt;"","2",AJ4774&lt;&gt;"","3")</f>
        <v>3</v>
      </c>
    </row>
    <row r="4775" spans="1:37" x14ac:dyDescent="0.25">
      <c r="A4775" t="s">
        <v>460</v>
      </c>
      <c r="B4775" t="s">
        <v>461</v>
      </c>
      <c r="C4775" s="67" t="str">
        <f t="shared" si="546"/>
        <v>Breanne Delisle</v>
      </c>
      <c r="D4775" s="71" t="str" cm="1">
        <f t="array" ref="D4775">_xlfn.IFS(AK4775="1",CONCATENATE(C4775,"Regional"),AK4775="2",CONCATENATE(C4775,"Sectional"),AK4775="3",CONCATENATE(C4775,COUNTIF($C$1:C4775,C4775)))</f>
        <v>Breanne Delisle7</v>
      </c>
      <c r="E4775" s="66">
        <v>45178.354166666664</v>
      </c>
      <c r="F4775" t="s">
        <v>2369</v>
      </c>
      <c r="G4775" s="46">
        <v>103</v>
      </c>
      <c r="H4775" s="46">
        <v>81</v>
      </c>
      <c r="I4775" s="46">
        <v>12</v>
      </c>
      <c r="J4775" t="s">
        <v>446</v>
      </c>
      <c r="K4775" t="s">
        <v>447</v>
      </c>
      <c r="L4775" s="46">
        <v>5234</v>
      </c>
      <c r="M4775" s="46">
        <v>72</v>
      </c>
      <c r="N4775" s="46">
        <v>71.099999999999994</v>
      </c>
      <c r="O4775" s="46">
        <v>117</v>
      </c>
      <c r="P4775" s="46">
        <f t="shared" si="547"/>
        <v>2</v>
      </c>
      <c r="R4775" s="67" t="s">
        <v>1161</v>
      </c>
      <c r="S4775" s="67">
        <f>COUNTIF(Y$2:$Y$100,R4775)</f>
        <v>0</v>
      </c>
      <c r="V4775" s="67">
        <f t="shared" si="548"/>
        <v>0</v>
      </c>
      <c r="X4775"/>
      <c r="Y4775" s="67" t="str">
        <f t="shared" si="552"/>
        <v xml:space="preserve"> </v>
      </c>
      <c r="AB4775" t="s">
        <v>447</v>
      </c>
      <c r="AC4775" s="46">
        <v>5234</v>
      </c>
      <c r="AD4775" s="46">
        <v>72</v>
      </c>
      <c r="AE4775" s="46">
        <v>71.099999999999994</v>
      </c>
      <c r="AF4775" s="46">
        <v>117</v>
      </c>
      <c r="AH4775" s="70" t="str">
        <f t="shared" si="549"/>
        <v/>
      </c>
      <c r="AI4775" s="70" t="str">
        <f t="shared" si="550"/>
        <v/>
      </c>
      <c r="AJ4775" s="70" t="str">
        <f t="shared" si="551"/>
        <v>X</v>
      </c>
      <c r="AK4775" s="70" t="str" cm="1">
        <f t="array" ref="AK4775">_xlfn.IFS(AH4775&lt;&gt;"","1",AI4775&lt;&gt;"","2",AJ4775&lt;&gt;"","3")</f>
        <v>3</v>
      </c>
    </row>
    <row r="4776" spans="1:37" x14ac:dyDescent="0.25">
      <c r="A4776" t="s">
        <v>464</v>
      </c>
      <c r="B4776" t="s">
        <v>452</v>
      </c>
      <c r="C4776" s="67" t="str">
        <f t="shared" si="546"/>
        <v>Sophia Baek</v>
      </c>
      <c r="D4776" s="71" t="str" cm="1">
        <f t="array" ref="D4776">_xlfn.IFS(AK4776="1",CONCATENATE(C4776,"Regional"),AK4776="2",CONCATENATE(C4776,"Sectional"),AK4776="3",CONCATENATE(C4776,COUNTIF($C$1:C4776,C4776)))</f>
        <v>Sophia Baek8</v>
      </c>
      <c r="E4776" s="66">
        <v>45178.354166666664</v>
      </c>
      <c r="F4776" t="s">
        <v>2369</v>
      </c>
      <c r="G4776" s="46">
        <v>103</v>
      </c>
      <c r="H4776" s="46">
        <v>82</v>
      </c>
      <c r="I4776" s="46">
        <v>13</v>
      </c>
      <c r="J4776" t="s">
        <v>446</v>
      </c>
      <c r="K4776" t="s">
        <v>447</v>
      </c>
      <c r="L4776" s="46">
        <v>5234</v>
      </c>
      <c r="M4776" s="46">
        <v>72</v>
      </c>
      <c r="N4776" s="46">
        <v>71.099999999999994</v>
      </c>
      <c r="O4776" s="46">
        <v>117</v>
      </c>
      <c r="P4776" s="46">
        <f t="shared" si="547"/>
        <v>2</v>
      </c>
      <c r="R4776" s="67" t="s">
        <v>1163</v>
      </c>
      <c r="S4776" s="67">
        <f>COUNTIF(Y$2:$Y$100,R4776)</f>
        <v>0</v>
      </c>
      <c r="V4776" s="67">
        <f t="shared" si="548"/>
        <v>0</v>
      </c>
      <c r="X4776"/>
      <c r="Y4776" s="67" t="str">
        <f t="shared" si="552"/>
        <v xml:space="preserve"> </v>
      </c>
      <c r="AB4776" t="s">
        <v>447</v>
      </c>
      <c r="AC4776" s="46">
        <v>5234</v>
      </c>
      <c r="AD4776" s="46">
        <v>72</v>
      </c>
      <c r="AE4776" s="46">
        <v>71.099999999999994</v>
      </c>
      <c r="AF4776" s="46">
        <v>117</v>
      </c>
      <c r="AH4776" s="70" t="str">
        <f t="shared" si="549"/>
        <v/>
      </c>
      <c r="AI4776" s="70" t="str">
        <f t="shared" si="550"/>
        <v/>
      </c>
      <c r="AJ4776" s="70" t="str">
        <f t="shared" si="551"/>
        <v>X</v>
      </c>
      <c r="AK4776" s="70" t="str" cm="1">
        <f t="array" ref="AK4776">_xlfn.IFS(AH4776&lt;&gt;"","1",AI4776&lt;&gt;"","2",AJ4776&lt;&gt;"","3")</f>
        <v>3</v>
      </c>
    </row>
    <row r="4777" spans="1:37" x14ac:dyDescent="0.25">
      <c r="A4777" t="s">
        <v>378</v>
      </c>
      <c r="B4777" t="s">
        <v>484</v>
      </c>
      <c r="C4777" s="67" t="str">
        <f t="shared" si="546"/>
        <v>Abbie Welch</v>
      </c>
      <c r="D4777" s="71" t="str" cm="1">
        <f t="array" ref="D4777">_xlfn.IFS(AK4777="1",CONCATENATE(C4777,"Regional"),AK4777="2",CONCATENATE(C4777,"Sectional"),AK4777="3",CONCATENATE(C4777,COUNTIF($C$1:C4777,C4777)))</f>
        <v>Abbie Welch8</v>
      </c>
      <c r="E4777" s="66">
        <v>45178.354166666664</v>
      </c>
      <c r="F4777" t="s">
        <v>2369</v>
      </c>
      <c r="G4777" s="46">
        <v>103</v>
      </c>
      <c r="H4777" s="46">
        <v>82</v>
      </c>
      <c r="I4777" s="46">
        <v>13</v>
      </c>
      <c r="J4777" t="s">
        <v>446</v>
      </c>
      <c r="K4777" t="s">
        <v>447</v>
      </c>
      <c r="L4777" s="46">
        <v>5234</v>
      </c>
      <c r="M4777" s="46">
        <v>72</v>
      </c>
      <c r="N4777" s="46">
        <v>71.099999999999994</v>
      </c>
      <c r="O4777" s="46">
        <v>117</v>
      </c>
      <c r="P4777" s="46">
        <f t="shared" si="547"/>
        <v>2</v>
      </c>
      <c r="R4777" s="67" t="s">
        <v>1175</v>
      </c>
      <c r="S4777" s="67">
        <f>COUNTIF(Y$2:$Y$100,R4777)</f>
        <v>0</v>
      </c>
      <c r="V4777" s="67">
        <f t="shared" si="548"/>
        <v>0</v>
      </c>
      <c r="X4777"/>
      <c r="Y4777" s="67" t="str">
        <f t="shared" si="552"/>
        <v xml:space="preserve"> </v>
      </c>
      <c r="AB4777" t="s">
        <v>447</v>
      </c>
      <c r="AC4777" s="46">
        <v>5234</v>
      </c>
      <c r="AD4777" s="46">
        <v>72</v>
      </c>
      <c r="AE4777" s="46">
        <v>71.099999999999994</v>
      </c>
      <c r="AF4777" s="46">
        <v>117</v>
      </c>
      <c r="AH4777" s="70" t="str">
        <f t="shared" si="549"/>
        <v/>
      </c>
      <c r="AI4777" s="70" t="str">
        <f t="shared" si="550"/>
        <v/>
      </c>
      <c r="AJ4777" s="70" t="str">
        <f t="shared" si="551"/>
        <v>X</v>
      </c>
      <c r="AK4777" s="70" t="str" cm="1">
        <f t="array" ref="AK4777">_xlfn.IFS(AH4777&lt;&gt;"","1",AI4777&lt;&gt;"","2",AJ4777&lt;&gt;"","3")</f>
        <v>3</v>
      </c>
    </row>
    <row r="4778" spans="1:37" x14ac:dyDescent="0.25">
      <c r="A4778" t="s">
        <v>261</v>
      </c>
      <c r="B4778" t="s">
        <v>1606</v>
      </c>
      <c r="C4778" s="67" t="str">
        <f t="shared" si="546"/>
        <v>Delainey Halverson</v>
      </c>
      <c r="D4778" s="71" t="str" cm="1">
        <f t="array" ref="D4778">_xlfn.IFS(AK4778="1",CONCATENATE(C4778,"Regional"),AK4778="2",CONCATENATE(C4778,"Sectional"),AK4778="3",CONCATENATE(C4778,COUNTIF($C$1:C4778,C4778)))</f>
        <v>Delainey Halverson8</v>
      </c>
      <c r="E4778" s="66">
        <v>45178.354166666664</v>
      </c>
      <c r="F4778" t="s">
        <v>2369</v>
      </c>
      <c r="G4778" s="46">
        <v>103</v>
      </c>
      <c r="H4778" s="46">
        <v>83</v>
      </c>
      <c r="I4778" s="46">
        <v>15</v>
      </c>
      <c r="J4778" t="s">
        <v>446</v>
      </c>
      <c r="K4778" t="s">
        <v>447</v>
      </c>
      <c r="L4778" s="46">
        <v>5234</v>
      </c>
      <c r="M4778" s="46">
        <v>72</v>
      </c>
      <c r="N4778" s="46">
        <v>71.099999999999994</v>
      </c>
      <c r="O4778" s="46">
        <v>117</v>
      </c>
      <c r="P4778" s="46">
        <f t="shared" si="547"/>
        <v>2</v>
      </c>
      <c r="R4778" s="67" t="s">
        <v>3559</v>
      </c>
      <c r="S4778" s="67">
        <f>COUNTIF(Y$2:$Y$100,R4778)</f>
        <v>0</v>
      </c>
      <c r="V4778" s="67">
        <f t="shared" si="548"/>
        <v>0</v>
      </c>
      <c r="X4778"/>
      <c r="Y4778" s="67" t="str">
        <f t="shared" si="552"/>
        <v xml:space="preserve"> </v>
      </c>
      <c r="AB4778" t="s">
        <v>447</v>
      </c>
      <c r="AC4778" s="46">
        <v>5234</v>
      </c>
      <c r="AD4778" s="46">
        <v>72</v>
      </c>
      <c r="AE4778" s="46">
        <v>71.099999999999994</v>
      </c>
      <c r="AF4778" s="46">
        <v>117</v>
      </c>
      <c r="AH4778" s="70" t="str">
        <f t="shared" si="549"/>
        <v/>
      </c>
      <c r="AI4778" s="70" t="str">
        <f t="shared" si="550"/>
        <v/>
      </c>
      <c r="AJ4778" s="70" t="str">
        <f t="shared" si="551"/>
        <v>X</v>
      </c>
      <c r="AK4778" s="70" t="str" cm="1">
        <f t="array" ref="AK4778">_xlfn.IFS(AH4778&lt;&gt;"","1",AI4778&lt;&gt;"","2",AJ4778&lt;&gt;"","3")</f>
        <v>3</v>
      </c>
    </row>
    <row r="4779" spans="1:37" x14ac:dyDescent="0.25">
      <c r="A4779" t="s">
        <v>1610</v>
      </c>
      <c r="B4779" t="s">
        <v>407</v>
      </c>
      <c r="C4779" s="67" t="str">
        <f t="shared" si="546"/>
        <v>Delaney Dwyer</v>
      </c>
      <c r="D4779" s="71" t="str" cm="1">
        <f t="array" ref="D4779">_xlfn.IFS(AK4779="1",CONCATENATE(C4779,"Regional"),AK4779="2",CONCATENATE(C4779,"Sectional"),AK4779="3",CONCATENATE(C4779,COUNTIF($C$1:C4779,C4779)))</f>
        <v>Delaney Dwyer5</v>
      </c>
      <c r="E4779" s="66">
        <v>45178.354166666664</v>
      </c>
      <c r="F4779" t="s">
        <v>2369</v>
      </c>
      <c r="G4779" s="46">
        <v>103</v>
      </c>
      <c r="H4779" s="46">
        <v>83</v>
      </c>
      <c r="I4779" s="46">
        <v>15</v>
      </c>
      <c r="J4779" t="s">
        <v>453</v>
      </c>
      <c r="K4779" t="s">
        <v>447</v>
      </c>
      <c r="L4779" s="46">
        <v>5234</v>
      </c>
      <c r="M4779" s="46">
        <v>72</v>
      </c>
      <c r="N4779" s="46">
        <v>71.099999999999994</v>
      </c>
      <c r="O4779" s="46">
        <v>117</v>
      </c>
      <c r="P4779" s="46">
        <f t="shared" si="547"/>
        <v>2</v>
      </c>
      <c r="R4779" s="67" t="s">
        <v>3551</v>
      </c>
      <c r="S4779" s="67">
        <f>COUNTIF(Y$2:$Y$100,R4779)</f>
        <v>0</v>
      </c>
      <c r="V4779" s="67">
        <f t="shared" si="548"/>
        <v>0</v>
      </c>
      <c r="X4779"/>
      <c r="Y4779" s="67" t="str">
        <f t="shared" si="552"/>
        <v xml:space="preserve"> </v>
      </c>
      <c r="AB4779" t="s">
        <v>447</v>
      </c>
      <c r="AC4779" s="46">
        <v>5234</v>
      </c>
      <c r="AD4779" s="46">
        <v>72</v>
      </c>
      <c r="AE4779" s="46">
        <v>71.099999999999994</v>
      </c>
      <c r="AF4779" s="46">
        <v>117</v>
      </c>
      <c r="AH4779" s="70" t="str">
        <f t="shared" si="549"/>
        <v/>
      </c>
      <c r="AI4779" s="70" t="str">
        <f t="shared" si="550"/>
        <v/>
      </c>
      <c r="AJ4779" s="70" t="str">
        <f t="shared" si="551"/>
        <v>X</v>
      </c>
      <c r="AK4779" s="70" t="str" cm="1">
        <f t="array" ref="AK4779">_xlfn.IFS(AH4779&lt;&gt;"","1",AI4779&lt;&gt;"","2",AJ4779&lt;&gt;"","3")</f>
        <v>3</v>
      </c>
    </row>
    <row r="4780" spans="1:37" x14ac:dyDescent="0.25">
      <c r="A4780" t="s">
        <v>469</v>
      </c>
      <c r="B4780" t="s">
        <v>342</v>
      </c>
      <c r="C4780" s="67" t="str">
        <f t="shared" si="546"/>
        <v>Kadyn Peery</v>
      </c>
      <c r="D4780" s="71" t="str" cm="1">
        <f t="array" ref="D4780">_xlfn.IFS(AK4780="1",CONCATENATE(C4780,"Regional"),AK4780="2",CONCATENATE(C4780,"Sectional"),AK4780="3",CONCATENATE(C4780,COUNTIF($C$1:C4780,C4780)))</f>
        <v>Kadyn Peery3</v>
      </c>
      <c r="E4780" s="66">
        <v>45178.354166666664</v>
      </c>
      <c r="F4780" t="s">
        <v>2369</v>
      </c>
      <c r="G4780" s="46">
        <v>103</v>
      </c>
      <c r="H4780" s="46">
        <v>84</v>
      </c>
      <c r="I4780" s="46">
        <v>17</v>
      </c>
      <c r="J4780" t="s">
        <v>446</v>
      </c>
      <c r="K4780" t="s">
        <v>447</v>
      </c>
      <c r="L4780" s="46">
        <v>5234</v>
      </c>
      <c r="M4780" s="46">
        <v>72</v>
      </c>
      <c r="N4780" s="46">
        <v>71.099999999999994</v>
      </c>
      <c r="O4780" s="46">
        <v>117</v>
      </c>
      <c r="P4780" s="46">
        <f t="shared" si="547"/>
        <v>2</v>
      </c>
      <c r="R4780" s="67" t="s">
        <v>1166</v>
      </c>
      <c r="S4780" s="67">
        <f>COUNTIF(Y$2:$Y$100,R4780)</f>
        <v>0</v>
      </c>
      <c r="V4780" s="67">
        <f t="shared" si="548"/>
        <v>0</v>
      </c>
      <c r="X4780"/>
      <c r="Y4780" s="67" t="str">
        <f t="shared" si="552"/>
        <v xml:space="preserve"> </v>
      </c>
      <c r="AB4780" t="s">
        <v>447</v>
      </c>
      <c r="AC4780" s="46">
        <v>5234</v>
      </c>
      <c r="AD4780" s="46">
        <v>72</v>
      </c>
      <c r="AE4780" s="46">
        <v>71.099999999999994</v>
      </c>
      <c r="AF4780" s="46">
        <v>117</v>
      </c>
      <c r="AH4780" s="70" t="str">
        <f t="shared" si="549"/>
        <v/>
      </c>
      <c r="AI4780" s="70" t="str">
        <f t="shared" si="550"/>
        <v/>
      </c>
      <c r="AJ4780" s="70" t="str">
        <f t="shared" si="551"/>
        <v>X</v>
      </c>
      <c r="AK4780" s="70" t="str" cm="1">
        <f t="array" ref="AK4780">_xlfn.IFS(AH4780&lt;&gt;"","1",AI4780&lt;&gt;"","2",AJ4780&lt;&gt;"","3")</f>
        <v>3</v>
      </c>
    </row>
    <row r="4781" spans="1:37" x14ac:dyDescent="0.25">
      <c r="A4781" t="s">
        <v>474</v>
      </c>
      <c r="B4781" t="s">
        <v>443</v>
      </c>
      <c r="C4781" s="67" t="str">
        <f t="shared" si="546"/>
        <v>Emily Utter</v>
      </c>
      <c r="D4781" s="71" t="str" cm="1">
        <f t="array" ref="D4781">_xlfn.IFS(AK4781="1",CONCATENATE(C4781,"Regional"),AK4781="2",CONCATENATE(C4781,"Sectional"),AK4781="3",CONCATENATE(C4781,COUNTIF($C$1:C4781,C4781)))</f>
        <v>Emily Utter2</v>
      </c>
      <c r="E4781" s="66">
        <v>45178.354166666664</v>
      </c>
      <c r="F4781" t="s">
        <v>2369</v>
      </c>
      <c r="G4781" s="46">
        <v>103</v>
      </c>
      <c r="H4781" s="46">
        <v>84</v>
      </c>
      <c r="I4781" s="46">
        <v>17</v>
      </c>
      <c r="J4781" t="s">
        <v>446</v>
      </c>
      <c r="K4781" t="s">
        <v>447</v>
      </c>
      <c r="L4781" s="46">
        <v>5234</v>
      </c>
      <c r="M4781" s="46">
        <v>72</v>
      </c>
      <c r="N4781" s="46">
        <v>71.099999999999994</v>
      </c>
      <c r="O4781" s="46">
        <v>117</v>
      </c>
      <c r="P4781" s="46">
        <f t="shared" si="547"/>
        <v>2</v>
      </c>
      <c r="R4781" s="67" t="s">
        <v>2744</v>
      </c>
      <c r="S4781" s="67">
        <f>COUNTIF(Y$2:$Y$100,R4781)</f>
        <v>0</v>
      </c>
      <c r="V4781" s="67">
        <f t="shared" si="548"/>
        <v>0</v>
      </c>
      <c r="X4781"/>
      <c r="Y4781" s="67" t="str">
        <f t="shared" si="552"/>
        <v xml:space="preserve"> </v>
      </c>
      <c r="AB4781" t="s">
        <v>447</v>
      </c>
      <c r="AC4781" s="46">
        <v>5234</v>
      </c>
      <c r="AD4781" s="46">
        <v>72</v>
      </c>
      <c r="AE4781" s="46">
        <v>71.099999999999994</v>
      </c>
      <c r="AF4781" s="46">
        <v>117</v>
      </c>
      <c r="AH4781" s="70" t="str">
        <f t="shared" si="549"/>
        <v/>
      </c>
      <c r="AI4781" s="70" t="str">
        <f t="shared" si="550"/>
        <v/>
      </c>
      <c r="AJ4781" s="70" t="str">
        <f t="shared" si="551"/>
        <v>X</v>
      </c>
      <c r="AK4781" s="70" t="str" cm="1">
        <f t="array" ref="AK4781">_xlfn.IFS(AH4781&lt;&gt;"","1",AI4781&lt;&gt;"","2",AJ4781&lt;&gt;"","3")</f>
        <v>3</v>
      </c>
    </row>
    <row r="4782" spans="1:37" x14ac:dyDescent="0.25">
      <c r="A4782" t="s">
        <v>382</v>
      </c>
      <c r="B4782" t="s">
        <v>532</v>
      </c>
      <c r="C4782" s="67" t="str">
        <f t="shared" si="546"/>
        <v>Maddy Wilcox</v>
      </c>
      <c r="D4782" s="71" t="str" cm="1">
        <f t="array" ref="D4782">_xlfn.IFS(AK4782="1",CONCATENATE(C4782,"Regional"),AK4782="2",CONCATENATE(C4782,"Sectional"),AK4782="3",CONCATENATE(C4782,COUNTIF($C$1:C4782,C4782)))</f>
        <v>Maddy Wilcox9</v>
      </c>
      <c r="E4782" s="66">
        <v>45178.354166666664</v>
      </c>
      <c r="F4782" t="s">
        <v>2369</v>
      </c>
      <c r="G4782" s="46">
        <v>103</v>
      </c>
      <c r="H4782" s="46">
        <v>84</v>
      </c>
      <c r="I4782" s="46">
        <v>17</v>
      </c>
      <c r="J4782" t="s">
        <v>446</v>
      </c>
      <c r="K4782" t="s">
        <v>447</v>
      </c>
      <c r="L4782" s="46">
        <v>5234</v>
      </c>
      <c r="M4782" s="46">
        <v>72</v>
      </c>
      <c r="N4782" s="46">
        <v>71.099999999999994</v>
      </c>
      <c r="O4782" s="46">
        <v>117</v>
      </c>
      <c r="P4782" s="46">
        <f t="shared" si="547"/>
        <v>2</v>
      </c>
      <c r="R4782" s="67" t="s">
        <v>3383</v>
      </c>
      <c r="S4782" s="67">
        <f>COUNTIF(Y$2:$Y$100,R4782)</f>
        <v>0</v>
      </c>
      <c r="V4782" s="67">
        <f t="shared" si="548"/>
        <v>0</v>
      </c>
      <c r="X4782"/>
      <c r="Y4782" s="67" t="str">
        <f t="shared" si="552"/>
        <v xml:space="preserve"> </v>
      </c>
      <c r="AB4782" t="s">
        <v>447</v>
      </c>
      <c r="AC4782" s="46">
        <v>5234</v>
      </c>
      <c r="AD4782" s="46">
        <v>72</v>
      </c>
      <c r="AE4782" s="46">
        <v>71.099999999999994</v>
      </c>
      <c r="AF4782" s="46">
        <v>117</v>
      </c>
      <c r="AH4782" s="70" t="str">
        <f t="shared" si="549"/>
        <v/>
      </c>
      <c r="AI4782" s="70" t="str">
        <f t="shared" si="550"/>
        <v/>
      </c>
      <c r="AJ4782" s="70" t="str">
        <f t="shared" si="551"/>
        <v>X</v>
      </c>
      <c r="AK4782" s="70" t="str" cm="1">
        <f t="array" ref="AK4782">_xlfn.IFS(AH4782&lt;&gt;"","1",AI4782&lt;&gt;"","2",AJ4782&lt;&gt;"","3")</f>
        <v>3</v>
      </c>
    </row>
    <row r="4783" spans="1:37" x14ac:dyDescent="0.25">
      <c r="A4783" t="s">
        <v>462</v>
      </c>
      <c r="B4783" t="s">
        <v>182</v>
      </c>
      <c r="C4783" s="67" t="str">
        <f t="shared" si="546"/>
        <v>Drew Hoffer</v>
      </c>
      <c r="D4783" s="71" t="str" cm="1">
        <f t="array" ref="D4783">_xlfn.IFS(AK4783="1",CONCATENATE(C4783,"Regional"),AK4783="2",CONCATENATE(C4783,"Sectional"),AK4783="3",CONCATENATE(C4783,COUNTIF($C$1:C4783,C4783)))</f>
        <v>Drew Hoffer7</v>
      </c>
      <c r="E4783" s="66">
        <v>45178.354166666664</v>
      </c>
      <c r="F4783" t="s">
        <v>2369</v>
      </c>
      <c r="G4783" s="46">
        <v>103</v>
      </c>
      <c r="H4783" s="46">
        <v>85</v>
      </c>
      <c r="I4783" s="46">
        <v>20</v>
      </c>
      <c r="J4783" t="s">
        <v>446</v>
      </c>
      <c r="K4783" t="s">
        <v>447</v>
      </c>
      <c r="L4783" s="46">
        <v>5234</v>
      </c>
      <c r="M4783" s="46">
        <v>72</v>
      </c>
      <c r="N4783" s="46">
        <v>71.099999999999994</v>
      </c>
      <c r="O4783" s="46">
        <v>117</v>
      </c>
      <c r="P4783" s="46">
        <f t="shared" si="547"/>
        <v>2</v>
      </c>
      <c r="R4783" s="67" t="s">
        <v>1162</v>
      </c>
      <c r="S4783" s="67">
        <f>COUNTIF(Y$2:$Y$100,R4783)</f>
        <v>0</v>
      </c>
      <c r="V4783" s="67">
        <f t="shared" si="548"/>
        <v>0</v>
      </c>
      <c r="X4783"/>
      <c r="Y4783" s="67" t="str">
        <f t="shared" si="552"/>
        <v xml:space="preserve"> </v>
      </c>
      <c r="AB4783" t="s">
        <v>447</v>
      </c>
      <c r="AC4783" s="46">
        <v>5234</v>
      </c>
      <c r="AD4783" s="46">
        <v>72</v>
      </c>
      <c r="AE4783" s="46">
        <v>71.099999999999994</v>
      </c>
      <c r="AF4783" s="46">
        <v>117</v>
      </c>
      <c r="AH4783" s="70" t="str">
        <f t="shared" si="549"/>
        <v/>
      </c>
      <c r="AI4783" s="70" t="str">
        <f t="shared" si="550"/>
        <v/>
      </c>
      <c r="AJ4783" s="70" t="str">
        <f t="shared" si="551"/>
        <v>X</v>
      </c>
      <c r="AK4783" s="70" t="str" cm="1">
        <f t="array" ref="AK4783">_xlfn.IFS(AH4783&lt;&gt;"","1",AI4783&lt;&gt;"","2",AJ4783&lt;&gt;"","3")</f>
        <v>3</v>
      </c>
    </row>
    <row r="4784" spans="1:37" x14ac:dyDescent="0.25">
      <c r="A4784" t="s">
        <v>466</v>
      </c>
      <c r="B4784" t="s">
        <v>434</v>
      </c>
      <c r="C4784" s="67" t="str">
        <f t="shared" si="546"/>
        <v>Ella Gelb</v>
      </c>
      <c r="D4784" s="71" t="str" cm="1">
        <f t="array" ref="D4784">_xlfn.IFS(AK4784="1",CONCATENATE(C4784,"Regional"),AK4784="2",CONCATENATE(C4784,"Sectional"),AK4784="3",CONCATENATE(C4784,COUNTIF($C$1:C4784,C4784)))</f>
        <v>Ella Gelb10</v>
      </c>
      <c r="E4784" s="66">
        <v>45178.354166666664</v>
      </c>
      <c r="F4784" t="s">
        <v>2369</v>
      </c>
      <c r="G4784" s="46">
        <v>103</v>
      </c>
      <c r="H4784" s="46">
        <v>85</v>
      </c>
      <c r="I4784" s="46">
        <v>20</v>
      </c>
      <c r="J4784" t="s">
        <v>446</v>
      </c>
      <c r="K4784" t="s">
        <v>447</v>
      </c>
      <c r="L4784" s="46">
        <v>5234</v>
      </c>
      <c r="M4784" s="46">
        <v>72</v>
      </c>
      <c r="N4784" s="46">
        <v>71.099999999999994</v>
      </c>
      <c r="O4784" s="46">
        <v>117</v>
      </c>
      <c r="P4784" s="46">
        <f t="shared" si="547"/>
        <v>2</v>
      </c>
      <c r="R4784" s="67" t="s">
        <v>1164</v>
      </c>
      <c r="S4784" s="67">
        <f>COUNTIF(Y$2:$Y$100,R4784)</f>
        <v>0</v>
      </c>
      <c r="V4784" s="67">
        <f t="shared" si="548"/>
        <v>0</v>
      </c>
      <c r="X4784"/>
      <c r="Y4784" s="67" t="str">
        <f t="shared" si="552"/>
        <v xml:space="preserve"> </v>
      </c>
      <c r="AB4784" t="s">
        <v>447</v>
      </c>
      <c r="AC4784" s="46">
        <v>5234</v>
      </c>
      <c r="AD4784" s="46">
        <v>72</v>
      </c>
      <c r="AE4784" s="46">
        <v>71.099999999999994</v>
      </c>
      <c r="AF4784" s="46">
        <v>117</v>
      </c>
      <c r="AH4784" s="70" t="str">
        <f t="shared" si="549"/>
        <v/>
      </c>
      <c r="AI4784" s="70" t="str">
        <f t="shared" si="550"/>
        <v/>
      </c>
      <c r="AJ4784" s="70" t="str">
        <f t="shared" si="551"/>
        <v>X</v>
      </c>
      <c r="AK4784" s="70" t="str" cm="1">
        <f t="array" ref="AK4784">_xlfn.IFS(AH4784&lt;&gt;"","1",AI4784&lt;&gt;"","2",AJ4784&lt;&gt;"","3")</f>
        <v>3</v>
      </c>
    </row>
    <row r="4785" spans="1:37" x14ac:dyDescent="0.25">
      <c r="A4785" t="s">
        <v>377</v>
      </c>
      <c r="B4785" t="s">
        <v>570</v>
      </c>
      <c r="C4785" s="67" t="str">
        <f t="shared" si="546"/>
        <v>Sydney Weiss</v>
      </c>
      <c r="D4785" s="71" t="str" cm="1">
        <f t="array" ref="D4785">_xlfn.IFS(AK4785="1",CONCATENATE(C4785,"Regional"),AK4785="2",CONCATENATE(C4785,"Sectional"),AK4785="3",CONCATENATE(C4785,COUNTIF($C$1:C4785,C4785)))</f>
        <v>Sydney Weiss9</v>
      </c>
      <c r="E4785" s="66">
        <v>45178.354166666664</v>
      </c>
      <c r="F4785" t="s">
        <v>2369</v>
      </c>
      <c r="G4785" s="46">
        <v>103</v>
      </c>
      <c r="H4785" s="46">
        <v>86</v>
      </c>
      <c r="I4785" s="46">
        <v>22</v>
      </c>
      <c r="J4785" t="s">
        <v>446</v>
      </c>
      <c r="K4785" t="s">
        <v>447</v>
      </c>
      <c r="L4785" s="46">
        <v>5234</v>
      </c>
      <c r="M4785" s="46">
        <v>72</v>
      </c>
      <c r="N4785" s="46">
        <v>71.099999999999994</v>
      </c>
      <c r="O4785" s="46">
        <v>117</v>
      </c>
      <c r="P4785" s="46">
        <f t="shared" si="547"/>
        <v>2</v>
      </c>
      <c r="R4785" s="67" t="s">
        <v>2742</v>
      </c>
      <c r="S4785" s="67">
        <f>COUNTIF(Y$2:$Y$100,R4785)</f>
        <v>0</v>
      </c>
      <c r="V4785" s="67">
        <f t="shared" si="548"/>
        <v>0</v>
      </c>
      <c r="X4785"/>
      <c r="Y4785" s="67" t="str">
        <f t="shared" si="552"/>
        <v xml:space="preserve"> </v>
      </c>
      <c r="AB4785" t="s">
        <v>447</v>
      </c>
      <c r="AC4785" s="46">
        <v>5234</v>
      </c>
      <c r="AD4785" s="46">
        <v>72</v>
      </c>
      <c r="AE4785" s="46">
        <v>71.099999999999994</v>
      </c>
      <c r="AF4785" s="46">
        <v>117</v>
      </c>
      <c r="AH4785" s="70" t="str">
        <f t="shared" si="549"/>
        <v/>
      </c>
      <c r="AI4785" s="70" t="str">
        <f t="shared" si="550"/>
        <v/>
      </c>
      <c r="AJ4785" s="70" t="str">
        <f t="shared" si="551"/>
        <v>X</v>
      </c>
      <c r="AK4785" s="70" t="str" cm="1">
        <f t="array" ref="AK4785">_xlfn.IFS(AH4785&lt;&gt;"","1",AI4785&lt;&gt;"","2",AJ4785&lt;&gt;"","3")</f>
        <v>3</v>
      </c>
    </row>
    <row r="4786" spans="1:37" x14ac:dyDescent="0.25">
      <c r="A4786" t="s">
        <v>491</v>
      </c>
      <c r="B4786" t="s">
        <v>418</v>
      </c>
      <c r="C4786" s="67" t="str">
        <f t="shared" si="546"/>
        <v>Katie Heun</v>
      </c>
      <c r="D4786" s="71" t="str" cm="1">
        <f t="array" ref="D4786">_xlfn.IFS(AK4786="1",CONCATENATE(C4786,"Regional"),AK4786="2",CONCATENATE(C4786,"Sectional"),AK4786="3",CONCATENATE(C4786,COUNTIF($C$1:C4786,C4786)))</f>
        <v>Katie Heun8</v>
      </c>
      <c r="E4786" s="66">
        <v>45178.354166666664</v>
      </c>
      <c r="F4786" t="s">
        <v>2369</v>
      </c>
      <c r="G4786" s="46">
        <v>103</v>
      </c>
      <c r="H4786" s="46">
        <v>86</v>
      </c>
      <c r="I4786" s="46">
        <v>22</v>
      </c>
      <c r="J4786" t="s">
        <v>446</v>
      </c>
      <c r="K4786" t="s">
        <v>447</v>
      </c>
      <c r="L4786" s="46">
        <v>5234</v>
      </c>
      <c r="M4786" s="46">
        <v>72</v>
      </c>
      <c r="N4786" s="46">
        <v>71.099999999999994</v>
      </c>
      <c r="O4786" s="46">
        <v>117</v>
      </c>
      <c r="P4786" s="46">
        <f t="shared" si="547"/>
        <v>2</v>
      </c>
      <c r="R4786" s="67" t="s">
        <v>1181</v>
      </c>
      <c r="S4786" s="67">
        <f>COUNTIF(Y$2:$Y$100,R4786)</f>
        <v>0</v>
      </c>
      <c r="V4786" s="67">
        <f t="shared" si="548"/>
        <v>0</v>
      </c>
      <c r="X4786"/>
      <c r="Y4786" s="67" t="str">
        <f t="shared" si="552"/>
        <v xml:space="preserve"> </v>
      </c>
      <c r="AB4786" t="s">
        <v>447</v>
      </c>
      <c r="AC4786" s="46">
        <v>5234</v>
      </c>
      <c r="AD4786" s="46">
        <v>72</v>
      </c>
      <c r="AE4786" s="46">
        <v>71.099999999999994</v>
      </c>
      <c r="AF4786" s="46">
        <v>117</v>
      </c>
      <c r="AH4786" s="70" t="str">
        <f t="shared" si="549"/>
        <v/>
      </c>
      <c r="AI4786" s="70" t="str">
        <f t="shared" si="550"/>
        <v/>
      </c>
      <c r="AJ4786" s="70" t="str">
        <f t="shared" si="551"/>
        <v>X</v>
      </c>
      <c r="AK4786" s="70" t="str" cm="1">
        <f t="array" ref="AK4786">_xlfn.IFS(AH4786&lt;&gt;"","1",AI4786&lt;&gt;"","2",AJ4786&lt;&gt;"","3")</f>
        <v>3</v>
      </c>
    </row>
    <row r="4787" spans="1:37" x14ac:dyDescent="0.25">
      <c r="A4787" t="s">
        <v>466</v>
      </c>
      <c r="B4787" t="s">
        <v>414</v>
      </c>
      <c r="C4787" s="67" t="str">
        <f t="shared" si="546"/>
        <v>Megan Gelb</v>
      </c>
      <c r="D4787" s="71" t="str" cm="1">
        <f t="array" ref="D4787">_xlfn.IFS(AK4787="1",CONCATENATE(C4787,"Regional"),AK4787="2",CONCATENATE(C4787,"Sectional"),AK4787="3",CONCATENATE(C4787,COUNTIF($C$1:C4787,C4787)))</f>
        <v>Megan Gelb10</v>
      </c>
      <c r="E4787" s="66">
        <v>45178.354166666664</v>
      </c>
      <c r="F4787" t="s">
        <v>2369</v>
      </c>
      <c r="G4787" s="46">
        <v>103</v>
      </c>
      <c r="H4787" s="46">
        <v>86</v>
      </c>
      <c r="I4787" s="46">
        <v>22</v>
      </c>
      <c r="J4787" t="s">
        <v>446</v>
      </c>
      <c r="K4787" t="s">
        <v>447</v>
      </c>
      <c r="L4787" s="46">
        <v>5234</v>
      </c>
      <c r="M4787" s="46">
        <v>72</v>
      </c>
      <c r="N4787" s="46">
        <v>71.099999999999994</v>
      </c>
      <c r="O4787" s="46">
        <v>117</v>
      </c>
      <c r="P4787" s="46">
        <f t="shared" si="547"/>
        <v>2</v>
      </c>
      <c r="R4787" s="67" t="s">
        <v>2743</v>
      </c>
      <c r="S4787" s="67">
        <f>COUNTIF(Y$2:$Y$100,R4787)</f>
        <v>0</v>
      </c>
      <c r="V4787" s="67">
        <f t="shared" si="548"/>
        <v>0</v>
      </c>
      <c r="X4787"/>
      <c r="Y4787" s="67" t="str">
        <f t="shared" si="552"/>
        <v xml:space="preserve"> </v>
      </c>
      <c r="AB4787" t="s">
        <v>447</v>
      </c>
      <c r="AC4787" s="46">
        <v>5234</v>
      </c>
      <c r="AD4787" s="46">
        <v>72</v>
      </c>
      <c r="AE4787" s="46">
        <v>71.099999999999994</v>
      </c>
      <c r="AF4787" s="46">
        <v>117</v>
      </c>
      <c r="AH4787" s="70" t="str">
        <f t="shared" si="549"/>
        <v/>
      </c>
      <c r="AI4787" s="70" t="str">
        <f t="shared" si="550"/>
        <v/>
      </c>
      <c r="AJ4787" s="70" t="str">
        <f t="shared" si="551"/>
        <v>X</v>
      </c>
      <c r="AK4787" s="70" t="str" cm="1">
        <f t="array" ref="AK4787">_xlfn.IFS(AH4787&lt;&gt;"","1",AI4787&lt;&gt;"","2",AJ4787&lt;&gt;"","3")</f>
        <v>3</v>
      </c>
    </row>
    <row r="4788" spans="1:37" x14ac:dyDescent="0.25">
      <c r="A4788" t="s">
        <v>468</v>
      </c>
      <c r="B4788" t="s">
        <v>253</v>
      </c>
      <c r="C4788" s="67" t="str">
        <f t="shared" si="546"/>
        <v>Lily Haessig</v>
      </c>
      <c r="D4788" s="71" t="str" cm="1">
        <f t="array" ref="D4788">_xlfn.IFS(AK4788="1",CONCATENATE(C4788,"Regional"),AK4788="2",CONCATENATE(C4788,"Sectional"),AK4788="3",CONCATENATE(C4788,COUNTIF($C$1:C4788,C4788)))</f>
        <v>Lily Haessig4</v>
      </c>
      <c r="E4788" s="66">
        <v>45178.354166666664</v>
      </c>
      <c r="F4788" t="s">
        <v>2369</v>
      </c>
      <c r="G4788" s="46">
        <v>103</v>
      </c>
      <c r="H4788" s="46">
        <v>86</v>
      </c>
      <c r="I4788" s="46">
        <v>22</v>
      </c>
      <c r="J4788" t="s">
        <v>446</v>
      </c>
      <c r="K4788" t="s">
        <v>447</v>
      </c>
      <c r="L4788" s="46">
        <v>5234</v>
      </c>
      <c r="M4788" s="46">
        <v>72</v>
      </c>
      <c r="N4788" s="46">
        <v>71.099999999999994</v>
      </c>
      <c r="O4788" s="46">
        <v>117</v>
      </c>
      <c r="P4788" s="46">
        <f t="shared" si="547"/>
        <v>2</v>
      </c>
      <c r="R4788" s="67" t="s">
        <v>1165</v>
      </c>
      <c r="S4788" s="67">
        <f>COUNTIF(Y$2:$Y$100,R4788)</f>
        <v>0</v>
      </c>
      <c r="V4788" s="67">
        <f t="shared" si="548"/>
        <v>0</v>
      </c>
      <c r="X4788"/>
      <c r="Y4788" s="67" t="str">
        <f t="shared" si="552"/>
        <v xml:space="preserve"> </v>
      </c>
      <c r="AB4788" t="s">
        <v>447</v>
      </c>
      <c r="AC4788" s="46">
        <v>5234</v>
      </c>
      <c r="AD4788" s="46">
        <v>72</v>
      </c>
      <c r="AE4788" s="46">
        <v>71.099999999999994</v>
      </c>
      <c r="AF4788" s="46">
        <v>117</v>
      </c>
      <c r="AH4788" s="70" t="str">
        <f t="shared" si="549"/>
        <v/>
      </c>
      <c r="AI4788" s="70" t="str">
        <f t="shared" si="550"/>
        <v/>
      </c>
      <c r="AJ4788" s="70" t="str">
        <f t="shared" si="551"/>
        <v>X</v>
      </c>
      <c r="AK4788" s="70" t="str" cm="1">
        <f t="array" ref="AK4788">_xlfn.IFS(AH4788&lt;&gt;"","1",AI4788&lt;&gt;"","2",AJ4788&lt;&gt;"","3")</f>
        <v>3</v>
      </c>
    </row>
    <row r="4789" spans="1:37" x14ac:dyDescent="0.25">
      <c r="A4789" t="s">
        <v>1742</v>
      </c>
      <c r="B4789" t="s">
        <v>840</v>
      </c>
      <c r="C4789" s="67" t="str">
        <f t="shared" si="546"/>
        <v>Charlotte Swenson</v>
      </c>
      <c r="D4789" s="71" t="str" cm="1">
        <f t="array" ref="D4789">_xlfn.IFS(AK4789="1",CONCATENATE(C4789,"Regional"),AK4789="2",CONCATENATE(C4789,"Sectional"),AK4789="3",CONCATENATE(C4789,COUNTIF($C$1:C4789,C4789)))</f>
        <v>Charlotte Swenson8</v>
      </c>
      <c r="E4789" s="66">
        <v>45178.354166666664</v>
      </c>
      <c r="F4789" t="s">
        <v>2369</v>
      </c>
      <c r="G4789" s="46">
        <v>103</v>
      </c>
      <c r="H4789" s="46">
        <v>87</v>
      </c>
      <c r="I4789" s="46">
        <v>26</v>
      </c>
      <c r="J4789" t="s">
        <v>446</v>
      </c>
      <c r="K4789" t="s">
        <v>447</v>
      </c>
      <c r="L4789" s="46">
        <v>5234</v>
      </c>
      <c r="M4789" s="46">
        <v>72</v>
      </c>
      <c r="N4789" s="46">
        <v>71.099999999999994</v>
      </c>
      <c r="O4789" s="46">
        <v>117</v>
      </c>
      <c r="P4789" s="46">
        <f t="shared" si="547"/>
        <v>2</v>
      </c>
      <c r="R4789" s="67" t="s">
        <v>2745</v>
      </c>
      <c r="S4789" s="67">
        <f>COUNTIF(Y$2:$Y$100,R4789)</f>
        <v>0</v>
      </c>
      <c r="V4789" s="67">
        <f t="shared" si="548"/>
        <v>0</v>
      </c>
      <c r="X4789"/>
      <c r="Y4789" s="67" t="str">
        <f t="shared" si="552"/>
        <v xml:space="preserve"> </v>
      </c>
      <c r="AB4789" t="s">
        <v>447</v>
      </c>
      <c r="AC4789" s="46">
        <v>5234</v>
      </c>
      <c r="AD4789" s="46">
        <v>72</v>
      </c>
      <c r="AE4789" s="46">
        <v>71.099999999999994</v>
      </c>
      <c r="AF4789" s="46">
        <v>117</v>
      </c>
      <c r="AH4789" s="70" t="str">
        <f t="shared" si="549"/>
        <v/>
      </c>
      <c r="AI4789" s="70" t="str">
        <f t="shared" si="550"/>
        <v/>
      </c>
      <c r="AJ4789" s="70" t="str">
        <f t="shared" si="551"/>
        <v>X</v>
      </c>
      <c r="AK4789" s="70" t="str" cm="1">
        <f t="array" ref="AK4789">_xlfn.IFS(AH4789&lt;&gt;"","1",AI4789&lt;&gt;"","2",AJ4789&lt;&gt;"","3")</f>
        <v>3</v>
      </c>
    </row>
    <row r="4790" spans="1:37" x14ac:dyDescent="0.25">
      <c r="A4790" t="s">
        <v>1612</v>
      </c>
      <c r="B4790" t="s">
        <v>401</v>
      </c>
      <c r="C4790" s="67" t="str">
        <f t="shared" si="546"/>
        <v>Hannah Strachota</v>
      </c>
      <c r="D4790" s="71" t="str" cm="1">
        <f t="array" ref="D4790">_xlfn.IFS(AK4790="1",CONCATENATE(C4790,"Regional"),AK4790="2",CONCATENATE(C4790,"Sectional"),AK4790="3",CONCATENATE(C4790,COUNTIF($C$1:C4790,C4790)))</f>
        <v>Hannah Strachota9</v>
      </c>
      <c r="E4790" s="66">
        <v>45178.354166666664</v>
      </c>
      <c r="F4790" t="s">
        <v>2369</v>
      </c>
      <c r="G4790" s="46">
        <v>103</v>
      </c>
      <c r="H4790" s="46">
        <v>87</v>
      </c>
      <c r="I4790" s="46">
        <v>26</v>
      </c>
      <c r="J4790" t="s">
        <v>446</v>
      </c>
      <c r="K4790" t="s">
        <v>447</v>
      </c>
      <c r="L4790" s="46">
        <v>5234</v>
      </c>
      <c r="M4790" s="46">
        <v>72</v>
      </c>
      <c r="N4790" s="46">
        <v>71.099999999999994</v>
      </c>
      <c r="O4790" s="46">
        <v>117</v>
      </c>
      <c r="P4790" s="46">
        <f t="shared" si="547"/>
        <v>2</v>
      </c>
      <c r="R4790" s="67" t="s">
        <v>3479</v>
      </c>
      <c r="S4790" s="67">
        <f>COUNTIF(Y$2:$Y$100,R4790)</f>
        <v>0</v>
      </c>
      <c r="V4790" s="67">
        <f t="shared" si="548"/>
        <v>0</v>
      </c>
      <c r="X4790"/>
      <c r="Y4790" s="67" t="str">
        <f t="shared" si="552"/>
        <v xml:space="preserve"> </v>
      </c>
      <c r="AB4790" t="s">
        <v>447</v>
      </c>
      <c r="AC4790" s="46">
        <v>5234</v>
      </c>
      <c r="AD4790" s="46">
        <v>72</v>
      </c>
      <c r="AE4790" s="46">
        <v>71.099999999999994</v>
      </c>
      <c r="AF4790" s="46">
        <v>117</v>
      </c>
      <c r="AH4790" s="70" t="str">
        <f t="shared" si="549"/>
        <v/>
      </c>
      <c r="AI4790" s="70" t="str">
        <f t="shared" si="550"/>
        <v/>
      </c>
      <c r="AJ4790" s="70" t="str">
        <f t="shared" si="551"/>
        <v>X</v>
      </c>
      <c r="AK4790" s="70" t="str" cm="1">
        <f t="array" ref="AK4790">_xlfn.IFS(AH4790&lt;&gt;"","1",AI4790&lt;&gt;"","2",AJ4790&lt;&gt;"","3")</f>
        <v>3</v>
      </c>
    </row>
    <row r="4791" spans="1:37" x14ac:dyDescent="0.25">
      <c r="A4791" t="s">
        <v>467</v>
      </c>
      <c r="B4791" t="s">
        <v>1608</v>
      </c>
      <c r="C4791" s="67" t="str">
        <f t="shared" si="546"/>
        <v>Jacklyn Thao</v>
      </c>
      <c r="D4791" s="71" t="str" cm="1">
        <f t="array" ref="D4791">_xlfn.IFS(AK4791="1",CONCATENATE(C4791,"Regional"),AK4791="2",CONCATENATE(C4791,"Sectional"),AK4791="3",CONCATENATE(C4791,COUNTIF($C$1:C4791,C4791)))</f>
        <v>Jacklyn Thao2</v>
      </c>
      <c r="E4791" s="66">
        <v>45178.354166666664</v>
      </c>
      <c r="F4791" t="s">
        <v>2369</v>
      </c>
      <c r="G4791" s="46">
        <v>103</v>
      </c>
      <c r="H4791" s="46">
        <v>88</v>
      </c>
      <c r="I4791" s="46">
        <v>28</v>
      </c>
      <c r="J4791" t="s">
        <v>453</v>
      </c>
      <c r="K4791" t="s">
        <v>447</v>
      </c>
      <c r="L4791" s="46">
        <v>5234</v>
      </c>
      <c r="M4791" s="46">
        <v>72</v>
      </c>
      <c r="N4791" s="46">
        <v>71.099999999999994</v>
      </c>
      <c r="O4791" s="46">
        <v>117</v>
      </c>
      <c r="P4791" s="46">
        <f t="shared" si="547"/>
        <v>2</v>
      </c>
      <c r="R4791" s="67" t="s">
        <v>2799</v>
      </c>
      <c r="S4791" s="67">
        <f>COUNTIF(Y$2:$Y$100,R4791)</f>
        <v>0</v>
      </c>
      <c r="V4791" s="67">
        <f t="shared" si="548"/>
        <v>0</v>
      </c>
      <c r="X4791"/>
      <c r="Y4791" s="67" t="str">
        <f t="shared" si="552"/>
        <v xml:space="preserve"> </v>
      </c>
      <c r="AB4791" t="s">
        <v>447</v>
      </c>
      <c r="AC4791" s="46">
        <v>5234</v>
      </c>
      <c r="AD4791" s="46">
        <v>72</v>
      </c>
      <c r="AE4791" s="46">
        <v>71.099999999999994</v>
      </c>
      <c r="AF4791" s="46">
        <v>117</v>
      </c>
      <c r="AH4791" s="70" t="str">
        <f t="shared" si="549"/>
        <v/>
      </c>
      <c r="AI4791" s="70" t="str">
        <f t="shared" si="550"/>
        <v/>
      </c>
      <c r="AJ4791" s="70" t="str">
        <f t="shared" si="551"/>
        <v>X</v>
      </c>
      <c r="AK4791" s="70" t="str" cm="1">
        <f t="array" ref="AK4791">_xlfn.IFS(AH4791&lt;&gt;"","1",AI4791&lt;&gt;"","2",AJ4791&lt;&gt;"","3")</f>
        <v>3</v>
      </c>
    </row>
    <row r="4792" spans="1:37" x14ac:dyDescent="0.25">
      <c r="A4792" t="s">
        <v>463</v>
      </c>
      <c r="B4792" t="s">
        <v>1607</v>
      </c>
      <c r="C4792" s="67" t="str">
        <f t="shared" si="546"/>
        <v>Georgia Volley</v>
      </c>
      <c r="D4792" s="71" t="str" cm="1">
        <f t="array" ref="D4792">_xlfn.IFS(AK4792="1",CONCATENATE(C4792,"Regional"),AK4792="2",CONCATENATE(C4792,"Sectional"),AK4792="3",CONCATENATE(C4792,COUNTIF($C$1:C4792,C4792)))</f>
        <v>Georgia Volley6</v>
      </c>
      <c r="E4792" s="66">
        <v>45178.354166666664</v>
      </c>
      <c r="F4792" t="s">
        <v>2369</v>
      </c>
      <c r="G4792" s="46">
        <v>103</v>
      </c>
      <c r="H4792" s="46">
        <v>88</v>
      </c>
      <c r="I4792" s="46">
        <v>28</v>
      </c>
      <c r="J4792" t="s">
        <v>446</v>
      </c>
      <c r="K4792" t="s">
        <v>447</v>
      </c>
      <c r="L4792" s="46">
        <v>5234</v>
      </c>
      <c r="M4792" s="46">
        <v>72</v>
      </c>
      <c r="N4792" s="46">
        <v>71.099999999999994</v>
      </c>
      <c r="O4792" s="46">
        <v>117</v>
      </c>
      <c r="P4792" s="46">
        <f t="shared" si="547"/>
        <v>2</v>
      </c>
      <c r="R4792" s="67" t="s">
        <v>2739</v>
      </c>
      <c r="S4792" s="67">
        <f>COUNTIF(Y$2:$Y$100,R4792)</f>
        <v>0</v>
      </c>
      <c r="V4792" s="67">
        <f t="shared" si="548"/>
        <v>0</v>
      </c>
      <c r="X4792"/>
      <c r="Y4792" s="67" t="str">
        <f t="shared" si="552"/>
        <v xml:space="preserve"> </v>
      </c>
      <c r="AB4792" t="s">
        <v>447</v>
      </c>
      <c r="AC4792" s="46">
        <v>5234</v>
      </c>
      <c r="AD4792" s="46">
        <v>72</v>
      </c>
      <c r="AE4792" s="46">
        <v>71.099999999999994</v>
      </c>
      <c r="AF4792" s="46">
        <v>117</v>
      </c>
      <c r="AH4792" s="70" t="str">
        <f t="shared" si="549"/>
        <v/>
      </c>
      <c r="AI4792" s="70" t="str">
        <f t="shared" si="550"/>
        <v/>
      </c>
      <c r="AJ4792" s="70" t="str">
        <f t="shared" si="551"/>
        <v>X</v>
      </c>
      <c r="AK4792" s="70" t="str" cm="1">
        <f t="array" ref="AK4792">_xlfn.IFS(AH4792&lt;&gt;"","1",AI4792&lt;&gt;"","2",AJ4792&lt;&gt;"","3")</f>
        <v>3</v>
      </c>
    </row>
    <row r="4793" spans="1:37" x14ac:dyDescent="0.25">
      <c r="A4793" t="s">
        <v>1117</v>
      </c>
      <c r="B4793" t="s">
        <v>1118</v>
      </c>
      <c r="C4793" s="67" t="str">
        <f t="shared" si="546"/>
        <v>Madie Graves</v>
      </c>
      <c r="D4793" s="71" t="str" cm="1">
        <f t="array" ref="D4793">_xlfn.IFS(AK4793="1",CONCATENATE(C4793,"Regional"),AK4793="2",CONCATENATE(C4793,"Sectional"),AK4793="3",CONCATENATE(C4793,COUNTIF($C$1:C4793,C4793)))</f>
        <v>Madie Graves5</v>
      </c>
      <c r="E4793" s="66">
        <v>45178.354166666664</v>
      </c>
      <c r="F4793" t="s">
        <v>2369</v>
      </c>
      <c r="G4793" s="46">
        <v>103</v>
      </c>
      <c r="H4793" s="46">
        <v>88</v>
      </c>
      <c r="I4793" s="46">
        <v>28</v>
      </c>
      <c r="J4793" t="s">
        <v>453</v>
      </c>
      <c r="K4793" t="s">
        <v>447</v>
      </c>
      <c r="L4793" s="46">
        <v>5234</v>
      </c>
      <c r="M4793" s="46">
        <v>72</v>
      </c>
      <c r="N4793" s="46">
        <v>71.099999999999994</v>
      </c>
      <c r="O4793" s="46">
        <v>117</v>
      </c>
      <c r="P4793" s="46">
        <f t="shared" si="547"/>
        <v>2</v>
      </c>
      <c r="R4793" s="67" t="s">
        <v>1586</v>
      </c>
      <c r="S4793" s="67">
        <f>COUNTIF(Y$2:$Y$100,R4793)</f>
        <v>0</v>
      </c>
      <c r="V4793" s="67">
        <f t="shared" si="548"/>
        <v>0</v>
      </c>
      <c r="X4793"/>
      <c r="Y4793" s="67" t="str">
        <f t="shared" si="552"/>
        <v xml:space="preserve"> </v>
      </c>
      <c r="AB4793" t="s">
        <v>447</v>
      </c>
      <c r="AC4793" s="46">
        <v>5234</v>
      </c>
      <c r="AD4793" s="46">
        <v>72</v>
      </c>
      <c r="AE4793" s="46">
        <v>71.099999999999994</v>
      </c>
      <c r="AF4793" s="46">
        <v>117</v>
      </c>
      <c r="AH4793" s="70" t="str">
        <f t="shared" si="549"/>
        <v/>
      </c>
      <c r="AI4793" s="70" t="str">
        <f t="shared" si="550"/>
        <v/>
      </c>
      <c r="AJ4793" s="70" t="str">
        <f t="shared" si="551"/>
        <v>X</v>
      </c>
      <c r="AK4793" s="70" t="str" cm="1">
        <f t="array" ref="AK4793">_xlfn.IFS(AH4793&lt;&gt;"","1",AI4793&lt;&gt;"","2",AJ4793&lt;&gt;"","3")</f>
        <v>3</v>
      </c>
    </row>
    <row r="4794" spans="1:37" x14ac:dyDescent="0.25">
      <c r="A4794" t="s">
        <v>356</v>
      </c>
      <c r="B4794" t="s">
        <v>599</v>
      </c>
      <c r="C4794" s="67" t="str">
        <f t="shared" si="546"/>
        <v>Grace Schuh</v>
      </c>
      <c r="D4794" s="71" t="str" cm="1">
        <f t="array" ref="D4794">_xlfn.IFS(AK4794="1",CONCATENATE(C4794,"Regional"),AK4794="2",CONCATENATE(C4794,"Sectional"),AK4794="3",CONCATENATE(C4794,COUNTIF($C$1:C4794,C4794)))</f>
        <v>Grace Schuh10</v>
      </c>
      <c r="E4794" s="66">
        <v>45178.354166666664</v>
      </c>
      <c r="F4794" t="s">
        <v>2369</v>
      </c>
      <c r="G4794" s="46">
        <v>103</v>
      </c>
      <c r="H4794" s="46">
        <v>88</v>
      </c>
      <c r="I4794" s="46">
        <v>28</v>
      </c>
      <c r="J4794" t="s">
        <v>446</v>
      </c>
      <c r="K4794" t="s">
        <v>447</v>
      </c>
      <c r="L4794" s="46">
        <v>5234</v>
      </c>
      <c r="M4794" s="46">
        <v>72</v>
      </c>
      <c r="N4794" s="46">
        <v>71.099999999999994</v>
      </c>
      <c r="O4794" s="46">
        <v>117</v>
      </c>
      <c r="P4794" s="46">
        <f t="shared" si="547"/>
        <v>2</v>
      </c>
      <c r="R4794" s="67" t="s">
        <v>2741</v>
      </c>
      <c r="S4794" s="67">
        <f>COUNTIF(Y$2:$Y$100,R4794)</f>
        <v>0</v>
      </c>
      <c r="V4794" s="67">
        <f t="shared" si="548"/>
        <v>0</v>
      </c>
      <c r="X4794"/>
      <c r="Y4794" s="67" t="str">
        <f t="shared" si="552"/>
        <v xml:space="preserve"> </v>
      </c>
      <c r="AB4794" t="s">
        <v>447</v>
      </c>
      <c r="AC4794" s="46">
        <v>5234</v>
      </c>
      <c r="AD4794" s="46">
        <v>72</v>
      </c>
      <c r="AE4794" s="46">
        <v>71.099999999999994</v>
      </c>
      <c r="AF4794" s="46">
        <v>117</v>
      </c>
      <c r="AH4794" s="70" t="str">
        <f t="shared" si="549"/>
        <v/>
      </c>
      <c r="AI4794" s="70" t="str">
        <f t="shared" si="550"/>
        <v/>
      </c>
      <c r="AJ4794" s="70" t="str">
        <f t="shared" si="551"/>
        <v>X</v>
      </c>
      <c r="AK4794" s="70" t="str" cm="1">
        <f t="array" ref="AK4794">_xlfn.IFS(AH4794&lt;&gt;"","1",AI4794&lt;&gt;"","2",AJ4794&lt;&gt;"","3")</f>
        <v>3</v>
      </c>
    </row>
    <row r="4795" spans="1:37" x14ac:dyDescent="0.25">
      <c r="A4795" t="s">
        <v>1620</v>
      </c>
      <c r="B4795" t="s">
        <v>1619</v>
      </c>
      <c r="C4795" s="67" t="str">
        <f t="shared" si="546"/>
        <v>Arya Wickramasinha</v>
      </c>
      <c r="D4795" s="71" t="str" cm="1">
        <f t="array" ref="D4795">_xlfn.IFS(AK4795="1",CONCATENATE(C4795,"Regional"),AK4795="2",CONCATENATE(C4795,"Sectional"),AK4795="3",CONCATENATE(C4795,COUNTIF($C$1:C4795,C4795)))</f>
        <v>Arya Wickramasinha1</v>
      </c>
      <c r="E4795" s="66">
        <v>45178.354166666664</v>
      </c>
      <c r="F4795" t="s">
        <v>2369</v>
      </c>
      <c r="G4795" s="46">
        <v>103</v>
      </c>
      <c r="H4795" s="46">
        <v>89</v>
      </c>
      <c r="I4795" s="46">
        <v>32</v>
      </c>
      <c r="J4795" t="s">
        <v>453</v>
      </c>
      <c r="K4795" t="s">
        <v>447</v>
      </c>
      <c r="L4795" s="46">
        <v>5234</v>
      </c>
      <c r="M4795" s="46">
        <v>72</v>
      </c>
      <c r="N4795" s="46">
        <v>71.099999999999994</v>
      </c>
      <c r="O4795" s="46">
        <v>117</v>
      </c>
      <c r="P4795" s="46">
        <f t="shared" si="547"/>
        <v>2</v>
      </c>
      <c r="R4795" s="67" t="s">
        <v>3671</v>
      </c>
      <c r="S4795" s="67">
        <f>COUNTIF(Y$2:$Y$100,R4795)</f>
        <v>0</v>
      </c>
      <c r="V4795" s="67">
        <f t="shared" si="548"/>
        <v>0</v>
      </c>
      <c r="X4795"/>
      <c r="Y4795" s="67" t="str">
        <f t="shared" si="552"/>
        <v xml:space="preserve"> </v>
      </c>
      <c r="AB4795" t="s">
        <v>447</v>
      </c>
      <c r="AC4795" s="46">
        <v>5234</v>
      </c>
      <c r="AD4795" s="46">
        <v>72</v>
      </c>
      <c r="AE4795" s="46">
        <v>71.099999999999994</v>
      </c>
      <c r="AF4795" s="46">
        <v>117</v>
      </c>
      <c r="AH4795" s="70" t="str">
        <f t="shared" si="549"/>
        <v/>
      </c>
      <c r="AI4795" s="70" t="str">
        <f t="shared" si="550"/>
        <v/>
      </c>
      <c r="AJ4795" s="70" t="str">
        <f t="shared" si="551"/>
        <v>X</v>
      </c>
      <c r="AK4795" s="70" t="str" cm="1">
        <f t="array" ref="AK4795">_xlfn.IFS(AH4795&lt;&gt;"","1",AI4795&lt;&gt;"","2",AJ4795&lt;&gt;"","3")</f>
        <v>3</v>
      </c>
    </row>
    <row r="4796" spans="1:37" x14ac:dyDescent="0.25">
      <c r="A4796" t="s">
        <v>1609</v>
      </c>
      <c r="B4796" t="s">
        <v>470</v>
      </c>
      <c r="C4796" s="67" t="str">
        <f t="shared" si="546"/>
        <v>Laila Ehiorobo</v>
      </c>
      <c r="D4796" s="71" t="str" cm="1">
        <f t="array" ref="D4796">_xlfn.IFS(AK4796="1",CONCATENATE(C4796,"Regional"),AK4796="2",CONCATENATE(C4796,"Sectional"),AK4796="3",CONCATENATE(C4796,COUNTIF($C$1:C4796,C4796)))</f>
        <v>Laila Ehiorobo5</v>
      </c>
      <c r="E4796" s="66">
        <v>45178.354166666664</v>
      </c>
      <c r="F4796" t="s">
        <v>2369</v>
      </c>
      <c r="G4796" s="46">
        <v>103</v>
      </c>
      <c r="H4796" s="46">
        <v>89</v>
      </c>
      <c r="I4796" s="46">
        <v>32</v>
      </c>
      <c r="J4796" t="s">
        <v>446</v>
      </c>
      <c r="K4796" t="s">
        <v>447</v>
      </c>
      <c r="L4796" s="46">
        <v>5234</v>
      </c>
      <c r="M4796" s="46">
        <v>72</v>
      </c>
      <c r="N4796" s="46">
        <v>71.099999999999994</v>
      </c>
      <c r="O4796" s="46">
        <v>117</v>
      </c>
      <c r="P4796" s="46">
        <f t="shared" si="547"/>
        <v>2</v>
      </c>
      <c r="R4796" s="67" t="s">
        <v>3572</v>
      </c>
      <c r="S4796" s="67">
        <f>COUNTIF(Y$2:$Y$100,R4796)</f>
        <v>0</v>
      </c>
      <c r="V4796" s="67">
        <f t="shared" si="548"/>
        <v>0</v>
      </c>
      <c r="X4796"/>
      <c r="Y4796" s="67" t="str">
        <f t="shared" si="552"/>
        <v xml:space="preserve"> </v>
      </c>
      <c r="AB4796" t="s">
        <v>447</v>
      </c>
      <c r="AC4796" s="46">
        <v>5234</v>
      </c>
      <c r="AD4796" s="46">
        <v>72</v>
      </c>
      <c r="AE4796" s="46">
        <v>71.099999999999994</v>
      </c>
      <c r="AF4796" s="46">
        <v>117</v>
      </c>
      <c r="AH4796" s="70" t="str">
        <f t="shared" si="549"/>
        <v/>
      </c>
      <c r="AI4796" s="70" t="str">
        <f t="shared" si="550"/>
        <v/>
      </c>
      <c r="AJ4796" s="70" t="str">
        <f t="shared" si="551"/>
        <v>X</v>
      </c>
      <c r="AK4796" s="70" t="str" cm="1">
        <f t="array" ref="AK4796">_xlfn.IFS(AH4796&lt;&gt;"","1",AI4796&lt;&gt;"","2",AJ4796&lt;&gt;"","3")</f>
        <v>3</v>
      </c>
    </row>
    <row r="4797" spans="1:37" x14ac:dyDescent="0.25">
      <c r="A4797" t="s">
        <v>228</v>
      </c>
      <c r="B4797" t="s">
        <v>500</v>
      </c>
      <c r="C4797" s="67" t="str">
        <f t="shared" si="546"/>
        <v>Naomi Clayton</v>
      </c>
      <c r="D4797" s="71" t="str" cm="1">
        <f t="array" ref="D4797">_xlfn.IFS(AK4797="1",CONCATENATE(C4797,"Regional"),AK4797="2",CONCATENATE(C4797,"Sectional"),AK4797="3",CONCATENATE(C4797,COUNTIF($C$1:C4797,C4797)))</f>
        <v>Naomi Clayton2</v>
      </c>
      <c r="E4797" s="66">
        <v>45178.354166666664</v>
      </c>
      <c r="F4797" t="s">
        <v>2369</v>
      </c>
      <c r="G4797" s="46">
        <v>103</v>
      </c>
      <c r="H4797" s="46">
        <v>89</v>
      </c>
      <c r="I4797" s="46">
        <v>32</v>
      </c>
      <c r="J4797" t="s">
        <v>453</v>
      </c>
      <c r="K4797" t="s">
        <v>447</v>
      </c>
      <c r="L4797" s="46">
        <v>5234</v>
      </c>
      <c r="M4797" s="46">
        <v>72</v>
      </c>
      <c r="N4797" s="46">
        <v>71.099999999999994</v>
      </c>
      <c r="O4797" s="46">
        <v>117</v>
      </c>
      <c r="P4797" s="46">
        <f t="shared" si="547"/>
        <v>2</v>
      </c>
      <c r="R4797" s="67" t="s">
        <v>1187</v>
      </c>
      <c r="S4797" s="67">
        <f>COUNTIF(Y$2:$Y$100,R4797)</f>
        <v>0</v>
      </c>
      <c r="V4797" s="67">
        <f t="shared" si="548"/>
        <v>0</v>
      </c>
      <c r="X4797"/>
      <c r="Y4797" s="67" t="str">
        <f t="shared" si="552"/>
        <v xml:space="preserve"> </v>
      </c>
      <c r="AB4797" t="s">
        <v>447</v>
      </c>
      <c r="AC4797" s="46">
        <v>5234</v>
      </c>
      <c r="AD4797" s="46">
        <v>72</v>
      </c>
      <c r="AE4797" s="46">
        <v>71.099999999999994</v>
      </c>
      <c r="AF4797" s="46">
        <v>117</v>
      </c>
      <c r="AH4797" s="70" t="str">
        <f t="shared" si="549"/>
        <v/>
      </c>
      <c r="AI4797" s="70" t="str">
        <f t="shared" si="550"/>
        <v/>
      </c>
      <c r="AJ4797" s="70" t="str">
        <f t="shared" si="551"/>
        <v>X</v>
      </c>
      <c r="AK4797" s="70" t="str" cm="1">
        <f t="array" ref="AK4797">_xlfn.IFS(AH4797&lt;&gt;"","1",AI4797&lt;&gt;"","2",AJ4797&lt;&gt;"","3")</f>
        <v>3</v>
      </c>
    </row>
    <row r="4798" spans="1:37" x14ac:dyDescent="0.25">
      <c r="A4798" t="s">
        <v>486</v>
      </c>
      <c r="B4798" t="s">
        <v>487</v>
      </c>
      <c r="C4798" s="67" t="str">
        <f t="shared" si="546"/>
        <v>Mary Attwooll</v>
      </c>
      <c r="D4798" s="71" t="str" cm="1">
        <f t="array" ref="D4798">_xlfn.IFS(AK4798="1",CONCATENATE(C4798,"Regional"),AK4798="2",CONCATENATE(C4798,"Sectional"),AK4798="3",CONCATENATE(C4798,COUNTIF($C$1:C4798,C4798)))</f>
        <v>Mary Attwooll9</v>
      </c>
      <c r="E4798" s="66">
        <v>45178.354166666664</v>
      </c>
      <c r="F4798" t="s">
        <v>2369</v>
      </c>
      <c r="G4798" s="46">
        <v>103</v>
      </c>
      <c r="H4798" s="46">
        <v>89</v>
      </c>
      <c r="I4798" s="46">
        <v>32</v>
      </c>
      <c r="J4798" t="s">
        <v>446</v>
      </c>
      <c r="K4798" t="s">
        <v>447</v>
      </c>
      <c r="L4798" s="46">
        <v>5234</v>
      </c>
      <c r="M4798" s="46">
        <v>72</v>
      </c>
      <c r="N4798" s="46">
        <v>71.099999999999994</v>
      </c>
      <c r="O4798" s="46">
        <v>117</v>
      </c>
      <c r="P4798" s="46">
        <f t="shared" si="547"/>
        <v>2</v>
      </c>
      <c r="R4798" s="67" t="s">
        <v>1177</v>
      </c>
      <c r="S4798" s="67">
        <f>COUNTIF(Y$2:$Y$100,R4798)</f>
        <v>0</v>
      </c>
      <c r="V4798" s="67">
        <f t="shared" si="548"/>
        <v>0</v>
      </c>
      <c r="X4798"/>
      <c r="Y4798" s="67" t="str">
        <f t="shared" si="552"/>
        <v xml:space="preserve"> </v>
      </c>
      <c r="AB4798" t="s">
        <v>447</v>
      </c>
      <c r="AC4798" s="46">
        <v>5234</v>
      </c>
      <c r="AD4798" s="46">
        <v>72</v>
      </c>
      <c r="AE4798" s="46">
        <v>71.099999999999994</v>
      </c>
      <c r="AF4798" s="46">
        <v>117</v>
      </c>
      <c r="AH4798" s="70" t="str">
        <f t="shared" si="549"/>
        <v/>
      </c>
      <c r="AI4798" s="70" t="str">
        <f t="shared" si="550"/>
        <v/>
      </c>
      <c r="AJ4798" s="70" t="str">
        <f t="shared" si="551"/>
        <v>X</v>
      </c>
      <c r="AK4798" s="70" t="str" cm="1">
        <f t="array" ref="AK4798">_xlfn.IFS(AH4798&lt;&gt;"","1",AI4798&lt;&gt;"","2",AJ4798&lt;&gt;"","3")</f>
        <v>3</v>
      </c>
    </row>
    <row r="4799" spans="1:37" x14ac:dyDescent="0.25">
      <c r="A4799" t="s">
        <v>489</v>
      </c>
      <c r="B4799" t="s">
        <v>490</v>
      </c>
      <c r="C4799" s="67" t="str">
        <f t="shared" si="546"/>
        <v>Ellie Bradford</v>
      </c>
      <c r="D4799" s="71" t="str" cm="1">
        <f t="array" ref="D4799">_xlfn.IFS(AK4799="1",CONCATENATE(C4799,"Regional"),AK4799="2",CONCATENATE(C4799,"Sectional"),AK4799="3",CONCATENATE(C4799,COUNTIF($C$1:C4799,C4799)))</f>
        <v>Ellie Bradford1</v>
      </c>
      <c r="E4799" s="66">
        <v>45178.354166666664</v>
      </c>
      <c r="F4799" t="s">
        <v>2369</v>
      </c>
      <c r="G4799" s="46">
        <v>103</v>
      </c>
      <c r="H4799" s="46">
        <v>90</v>
      </c>
      <c r="I4799" s="46">
        <v>36</v>
      </c>
      <c r="J4799" t="s">
        <v>453</v>
      </c>
      <c r="K4799" t="s">
        <v>447</v>
      </c>
      <c r="L4799" s="46">
        <v>5234</v>
      </c>
      <c r="M4799" s="46">
        <v>72</v>
      </c>
      <c r="N4799" s="46">
        <v>71.099999999999994</v>
      </c>
      <c r="O4799" s="46">
        <v>117</v>
      </c>
      <c r="P4799" s="46">
        <f t="shared" si="547"/>
        <v>2</v>
      </c>
      <c r="R4799" s="67" t="s">
        <v>1179</v>
      </c>
      <c r="S4799" s="67">
        <f>COUNTIF(Y$2:$Y$100,R4799)</f>
        <v>0</v>
      </c>
      <c r="V4799" s="67">
        <f t="shared" si="548"/>
        <v>0</v>
      </c>
      <c r="X4799"/>
      <c r="Y4799" s="67" t="str">
        <f t="shared" si="552"/>
        <v xml:space="preserve"> </v>
      </c>
      <c r="AB4799" t="s">
        <v>447</v>
      </c>
      <c r="AC4799" s="46">
        <v>5234</v>
      </c>
      <c r="AD4799" s="46">
        <v>72</v>
      </c>
      <c r="AE4799" s="46">
        <v>71.099999999999994</v>
      </c>
      <c r="AF4799" s="46">
        <v>117</v>
      </c>
      <c r="AH4799" s="70" t="str">
        <f t="shared" si="549"/>
        <v/>
      </c>
      <c r="AI4799" s="70" t="str">
        <f t="shared" si="550"/>
        <v/>
      </c>
      <c r="AJ4799" s="70" t="str">
        <f t="shared" si="551"/>
        <v>X</v>
      </c>
      <c r="AK4799" s="70" t="str" cm="1">
        <f t="array" ref="AK4799">_xlfn.IFS(AH4799&lt;&gt;"","1",AI4799&lt;&gt;"","2",AJ4799&lt;&gt;"","3")</f>
        <v>3</v>
      </c>
    </row>
    <row r="4800" spans="1:37" x14ac:dyDescent="0.25">
      <c r="A4800" t="s">
        <v>1797</v>
      </c>
      <c r="B4800" t="s">
        <v>459</v>
      </c>
      <c r="C4800" s="67" t="str">
        <f t="shared" si="546"/>
        <v>Addison Schnarr</v>
      </c>
      <c r="D4800" s="71" t="str" cm="1">
        <f t="array" ref="D4800">_xlfn.IFS(AK4800="1",CONCATENATE(C4800,"Regional"),AK4800="2",CONCATENATE(C4800,"Sectional"),AK4800="3",CONCATENATE(C4800,COUNTIF($C$1:C4800,C4800)))</f>
        <v>Addison Schnarr2</v>
      </c>
      <c r="E4800" s="66">
        <v>45178.354166666664</v>
      </c>
      <c r="F4800" t="s">
        <v>2369</v>
      </c>
      <c r="G4800" s="46">
        <v>103</v>
      </c>
      <c r="H4800" s="46">
        <v>90</v>
      </c>
      <c r="I4800" s="46">
        <v>36</v>
      </c>
      <c r="J4800" t="s">
        <v>453</v>
      </c>
      <c r="K4800" t="s">
        <v>447</v>
      </c>
      <c r="L4800" s="46">
        <v>5234</v>
      </c>
      <c r="M4800" s="46">
        <v>72</v>
      </c>
      <c r="N4800" s="46">
        <v>71.099999999999994</v>
      </c>
      <c r="O4800" s="46">
        <v>117</v>
      </c>
      <c r="P4800" s="46">
        <f t="shared" si="547"/>
        <v>2</v>
      </c>
      <c r="R4800" s="67" t="s">
        <v>2800</v>
      </c>
      <c r="S4800" s="67">
        <f>COUNTIF(Y$2:$Y$100,R4800)</f>
        <v>0</v>
      </c>
      <c r="V4800" s="67">
        <f t="shared" si="548"/>
        <v>0</v>
      </c>
      <c r="X4800"/>
      <c r="Y4800" s="67" t="str">
        <f t="shared" si="552"/>
        <v xml:space="preserve"> </v>
      </c>
      <c r="AB4800" t="s">
        <v>447</v>
      </c>
      <c r="AC4800" s="46">
        <v>5234</v>
      </c>
      <c r="AD4800" s="46">
        <v>72</v>
      </c>
      <c r="AE4800" s="46">
        <v>71.099999999999994</v>
      </c>
      <c r="AF4800" s="46">
        <v>117</v>
      </c>
      <c r="AH4800" s="70" t="str">
        <f t="shared" si="549"/>
        <v/>
      </c>
      <c r="AI4800" s="70" t="str">
        <f t="shared" si="550"/>
        <v/>
      </c>
      <c r="AJ4800" s="70" t="str">
        <f t="shared" si="551"/>
        <v>X</v>
      </c>
      <c r="AK4800" s="70" t="str" cm="1">
        <f t="array" ref="AK4800">_xlfn.IFS(AH4800&lt;&gt;"","1",AI4800&lt;&gt;"","2",AJ4800&lt;&gt;"","3")</f>
        <v>3</v>
      </c>
    </row>
    <row r="4801" spans="1:37" x14ac:dyDescent="0.25">
      <c r="A4801" t="s">
        <v>269</v>
      </c>
      <c r="B4801" t="s">
        <v>508</v>
      </c>
      <c r="C4801" s="67" t="str">
        <f t="shared" si="546"/>
        <v>Zoey Hoffman</v>
      </c>
      <c r="D4801" s="71" t="str" cm="1">
        <f t="array" ref="D4801">_xlfn.IFS(AK4801="1",CONCATENATE(C4801,"Regional"),AK4801="2",CONCATENATE(C4801,"Sectional"),AK4801="3",CONCATENATE(C4801,COUNTIF($C$1:C4801,C4801)))</f>
        <v>Zoey Hoffman4</v>
      </c>
      <c r="E4801" s="66">
        <v>45178.354166666664</v>
      </c>
      <c r="F4801" t="s">
        <v>2369</v>
      </c>
      <c r="G4801" s="46">
        <v>103</v>
      </c>
      <c r="H4801" s="46">
        <v>91</v>
      </c>
      <c r="I4801" s="46">
        <v>38</v>
      </c>
      <c r="J4801" t="s">
        <v>453</v>
      </c>
      <c r="K4801" t="s">
        <v>447</v>
      </c>
      <c r="L4801" s="46">
        <v>5234</v>
      </c>
      <c r="M4801" s="46">
        <v>72</v>
      </c>
      <c r="N4801" s="46">
        <v>71.099999999999994</v>
      </c>
      <c r="O4801" s="46">
        <v>117</v>
      </c>
      <c r="P4801" s="46">
        <f t="shared" si="547"/>
        <v>2</v>
      </c>
      <c r="R4801" s="67" t="s">
        <v>1191</v>
      </c>
      <c r="S4801" s="67">
        <f>COUNTIF(Y$2:$Y$100,R4801)</f>
        <v>0</v>
      </c>
      <c r="V4801" s="67">
        <f t="shared" si="548"/>
        <v>0</v>
      </c>
      <c r="X4801"/>
      <c r="Y4801" s="67" t="str">
        <f t="shared" si="552"/>
        <v xml:space="preserve"> </v>
      </c>
      <c r="AB4801" t="s">
        <v>447</v>
      </c>
      <c r="AC4801" s="46">
        <v>5234</v>
      </c>
      <c r="AD4801" s="46">
        <v>72</v>
      </c>
      <c r="AE4801" s="46">
        <v>71.099999999999994</v>
      </c>
      <c r="AF4801" s="46">
        <v>117</v>
      </c>
      <c r="AH4801" s="70" t="str">
        <f t="shared" si="549"/>
        <v/>
      </c>
      <c r="AI4801" s="70" t="str">
        <f t="shared" si="550"/>
        <v/>
      </c>
      <c r="AJ4801" s="70" t="str">
        <f t="shared" si="551"/>
        <v>X</v>
      </c>
      <c r="AK4801" s="70" t="str" cm="1">
        <f t="array" ref="AK4801">_xlfn.IFS(AH4801&lt;&gt;"","1",AI4801&lt;&gt;"","2",AJ4801&lt;&gt;"","3")</f>
        <v>3</v>
      </c>
    </row>
    <row r="4802" spans="1:37" x14ac:dyDescent="0.25">
      <c r="A4802" t="s">
        <v>472</v>
      </c>
      <c r="B4802" t="s">
        <v>330</v>
      </c>
      <c r="C4802" s="67" t="str">
        <f t="shared" ref="C4802:C4865" si="553">CONCATENATE(B4802," ",A4802)</f>
        <v>Maya Ziegler</v>
      </c>
      <c r="D4802" s="71" t="str" cm="1">
        <f t="array" ref="D4802">_xlfn.IFS(AK4802="1",CONCATENATE(C4802,"Regional"),AK4802="2",CONCATENATE(C4802,"Sectional"),AK4802="3",CONCATENATE(C4802,COUNTIF($C$1:C4802,C4802)))</f>
        <v>Maya Ziegler6</v>
      </c>
      <c r="E4802" s="66">
        <v>45178.354166666664</v>
      </c>
      <c r="F4802" t="s">
        <v>2369</v>
      </c>
      <c r="G4802" s="46">
        <v>103</v>
      </c>
      <c r="H4802" s="46">
        <v>92</v>
      </c>
      <c r="I4802" s="46">
        <v>39</v>
      </c>
      <c r="J4802" t="s">
        <v>446</v>
      </c>
      <c r="K4802" t="s">
        <v>447</v>
      </c>
      <c r="L4802" s="46">
        <v>5234</v>
      </c>
      <c r="M4802" s="46">
        <v>72</v>
      </c>
      <c r="N4802" s="46">
        <v>71.099999999999994</v>
      </c>
      <c r="O4802" s="46">
        <v>117</v>
      </c>
      <c r="P4802" s="46">
        <f t="shared" ref="P4802:P4865" si="554">IF(L4802&gt;4000,2,1)</f>
        <v>2</v>
      </c>
      <c r="R4802" s="67" t="s">
        <v>1169</v>
      </c>
      <c r="S4802" s="67">
        <f>COUNTIF(Y$2:$Y$100,R4802)</f>
        <v>0</v>
      </c>
      <c r="V4802" s="67">
        <f t="shared" ref="V4802:V4865" si="555">COUNTIF(R4802:R7425,Y4802)</f>
        <v>0</v>
      </c>
      <c r="X4802"/>
      <c r="Y4802" s="67" t="str">
        <f t="shared" si="552"/>
        <v xml:space="preserve"> </v>
      </c>
      <c r="AB4802" t="s">
        <v>447</v>
      </c>
      <c r="AC4802" s="46">
        <v>5234</v>
      </c>
      <c r="AD4802" s="46">
        <v>72</v>
      </c>
      <c r="AE4802" s="46">
        <v>71.099999999999994</v>
      </c>
      <c r="AF4802" s="46">
        <v>117</v>
      </c>
      <c r="AH4802" s="70" t="str">
        <f t="shared" ref="AH4802:AH4865" si="556">IF(ISNUMBER(SEARCH("regional",$F4802)),$F4802,"")</f>
        <v/>
      </c>
      <c r="AI4802" s="70" t="str">
        <f t="shared" ref="AI4802:AI4865" si="557">IF(ISNUMBER(SEARCH("sectional",$F4802)),$F4802,"")</f>
        <v/>
      </c>
      <c r="AJ4802" s="70" t="str">
        <f t="shared" ref="AJ4802:AJ4865" si="558">IF(AND(AH4802="",AI4802=""),"X","")</f>
        <v>X</v>
      </c>
      <c r="AK4802" s="70" t="str" cm="1">
        <f t="array" ref="AK4802">_xlfn.IFS(AH4802&lt;&gt;"","1",AI4802&lt;&gt;"","2",AJ4802&lt;&gt;"","3")</f>
        <v>3</v>
      </c>
    </row>
    <row r="4803" spans="1:37" x14ac:dyDescent="0.25">
      <c r="A4803" t="s">
        <v>2291</v>
      </c>
      <c r="B4803" t="s">
        <v>511</v>
      </c>
      <c r="C4803" s="67" t="str">
        <f t="shared" si="553"/>
        <v>Eleanor VanHandel</v>
      </c>
      <c r="D4803" s="71" t="str" cm="1">
        <f t="array" ref="D4803">_xlfn.IFS(AK4803="1",CONCATENATE(C4803,"Regional"),AK4803="2",CONCATENATE(C4803,"Sectional"),AK4803="3",CONCATENATE(C4803,COUNTIF($C$1:C4803,C4803)))</f>
        <v>Eleanor VanHandel4</v>
      </c>
      <c r="E4803" s="66">
        <v>45178.354166666664</v>
      </c>
      <c r="F4803" t="s">
        <v>2369</v>
      </c>
      <c r="G4803" s="46">
        <v>103</v>
      </c>
      <c r="H4803" s="46">
        <v>93</v>
      </c>
      <c r="I4803" s="46">
        <v>40</v>
      </c>
      <c r="J4803" t="s">
        <v>446</v>
      </c>
      <c r="K4803" t="s">
        <v>447</v>
      </c>
      <c r="L4803" s="46">
        <v>5234</v>
      </c>
      <c r="M4803" s="46">
        <v>72</v>
      </c>
      <c r="N4803" s="46">
        <v>71.099999999999994</v>
      </c>
      <c r="O4803" s="46">
        <v>117</v>
      </c>
      <c r="P4803" s="46">
        <f t="shared" si="554"/>
        <v>2</v>
      </c>
      <c r="R4803" s="67" t="s">
        <v>3560</v>
      </c>
      <c r="S4803" s="67">
        <f>COUNTIF(Y$2:$Y$100,R4803)</f>
        <v>0</v>
      </c>
      <c r="V4803" s="67">
        <f t="shared" si="555"/>
        <v>0</v>
      </c>
      <c r="X4803"/>
      <c r="Y4803" s="67" t="str">
        <f t="shared" si="552"/>
        <v xml:space="preserve"> </v>
      </c>
      <c r="AB4803" t="s">
        <v>447</v>
      </c>
      <c r="AC4803" s="46">
        <v>5234</v>
      </c>
      <c r="AD4803" s="46">
        <v>72</v>
      </c>
      <c r="AE4803" s="46">
        <v>71.099999999999994</v>
      </c>
      <c r="AF4803" s="46">
        <v>117</v>
      </c>
      <c r="AH4803" s="70" t="str">
        <f t="shared" si="556"/>
        <v/>
      </c>
      <c r="AI4803" s="70" t="str">
        <f t="shared" si="557"/>
        <v/>
      </c>
      <c r="AJ4803" s="70" t="str">
        <f t="shared" si="558"/>
        <v>X</v>
      </c>
      <c r="AK4803" s="70" t="str" cm="1">
        <f t="array" ref="AK4803">_xlfn.IFS(AH4803&lt;&gt;"","1",AI4803&lt;&gt;"","2",AJ4803&lt;&gt;"","3")</f>
        <v>3</v>
      </c>
    </row>
    <row r="4804" spans="1:37" x14ac:dyDescent="0.25">
      <c r="A4804" t="s">
        <v>3410</v>
      </c>
      <c r="B4804" t="s">
        <v>422</v>
      </c>
      <c r="C4804" s="67" t="str">
        <f t="shared" si="553"/>
        <v>Caroline Cutrano</v>
      </c>
      <c r="D4804" s="71" t="str" cm="1">
        <f t="array" ref="D4804">_xlfn.IFS(AK4804="1",CONCATENATE(C4804,"Regional"),AK4804="2",CONCATENATE(C4804,"Sectional"),AK4804="3",CONCATENATE(C4804,COUNTIF($C$1:C4804,C4804)))</f>
        <v>Caroline Cutrano6</v>
      </c>
      <c r="E4804" s="66">
        <v>45178.354166666664</v>
      </c>
      <c r="F4804" t="s">
        <v>2369</v>
      </c>
      <c r="G4804" s="46">
        <v>103</v>
      </c>
      <c r="H4804" s="46">
        <v>94</v>
      </c>
      <c r="I4804" s="46">
        <v>41</v>
      </c>
      <c r="J4804" t="s">
        <v>446</v>
      </c>
      <c r="K4804" t="s">
        <v>447</v>
      </c>
      <c r="L4804" s="46">
        <v>5234</v>
      </c>
      <c r="M4804" s="46">
        <v>72</v>
      </c>
      <c r="N4804" s="46">
        <v>71.099999999999994</v>
      </c>
      <c r="O4804" s="46">
        <v>117</v>
      </c>
      <c r="P4804" s="46">
        <f t="shared" si="554"/>
        <v>2</v>
      </c>
      <c r="R4804" s="67" t="s">
        <v>3563</v>
      </c>
      <c r="S4804" s="67">
        <f>COUNTIF(Y$2:$Y$100,R4804)</f>
        <v>0</v>
      </c>
      <c r="V4804" s="67">
        <f t="shared" si="555"/>
        <v>0</v>
      </c>
      <c r="X4804"/>
      <c r="Y4804" s="67" t="str">
        <f t="shared" si="552"/>
        <v xml:space="preserve"> </v>
      </c>
      <c r="AB4804" t="s">
        <v>447</v>
      </c>
      <c r="AC4804" s="46">
        <v>5234</v>
      </c>
      <c r="AD4804" s="46">
        <v>72</v>
      </c>
      <c r="AE4804" s="46">
        <v>71.099999999999994</v>
      </c>
      <c r="AF4804" s="46">
        <v>117</v>
      </c>
      <c r="AH4804" s="70" t="str">
        <f t="shared" si="556"/>
        <v/>
      </c>
      <c r="AI4804" s="70" t="str">
        <f t="shared" si="557"/>
        <v/>
      </c>
      <c r="AJ4804" s="70" t="str">
        <f t="shared" si="558"/>
        <v>X</v>
      </c>
      <c r="AK4804" s="70" t="str" cm="1">
        <f t="array" ref="AK4804">_xlfn.IFS(AH4804&lt;&gt;"","1",AI4804&lt;&gt;"","2",AJ4804&lt;&gt;"","3")</f>
        <v>3</v>
      </c>
    </row>
    <row r="4805" spans="1:37" x14ac:dyDescent="0.25">
      <c r="A4805" t="s">
        <v>592</v>
      </c>
      <c r="B4805" t="s">
        <v>428</v>
      </c>
      <c r="C4805" s="67" t="str">
        <f t="shared" si="553"/>
        <v>Annika Bilau</v>
      </c>
      <c r="D4805" s="71" t="str" cm="1">
        <f t="array" ref="D4805">_xlfn.IFS(AK4805="1",CONCATENATE(C4805,"Regional"),AK4805="2",CONCATENATE(C4805,"Sectional"),AK4805="3",CONCATENATE(C4805,COUNTIF($C$1:C4805,C4805)))</f>
        <v>Annika Bilau7</v>
      </c>
      <c r="E4805" s="66">
        <v>45178.354166666664</v>
      </c>
      <c r="F4805" t="s">
        <v>2369</v>
      </c>
      <c r="G4805" s="46">
        <v>103</v>
      </c>
      <c r="H4805" s="46">
        <v>95</v>
      </c>
      <c r="I4805" s="46">
        <v>42</v>
      </c>
      <c r="J4805" t="s">
        <v>446</v>
      </c>
      <c r="K4805" t="s">
        <v>447</v>
      </c>
      <c r="L4805" s="46">
        <v>5234</v>
      </c>
      <c r="M4805" s="46">
        <v>72</v>
      </c>
      <c r="N4805" s="46">
        <v>71.099999999999994</v>
      </c>
      <c r="O4805" s="46">
        <v>117</v>
      </c>
      <c r="P4805" s="46">
        <f t="shared" si="554"/>
        <v>2</v>
      </c>
      <c r="R4805" s="67" t="s">
        <v>1239</v>
      </c>
      <c r="S4805" s="67">
        <f>COUNTIF(Y$2:$Y$100,R4805)</f>
        <v>0</v>
      </c>
      <c r="V4805" s="67">
        <f t="shared" si="555"/>
        <v>0</v>
      </c>
      <c r="X4805"/>
      <c r="Y4805" s="67" t="str">
        <f t="shared" si="552"/>
        <v xml:space="preserve"> </v>
      </c>
      <c r="AB4805" t="s">
        <v>447</v>
      </c>
      <c r="AC4805" s="46">
        <v>5234</v>
      </c>
      <c r="AD4805" s="46">
        <v>72</v>
      </c>
      <c r="AE4805" s="46">
        <v>71.099999999999994</v>
      </c>
      <c r="AF4805" s="46">
        <v>117</v>
      </c>
      <c r="AH4805" s="70" t="str">
        <f t="shared" si="556"/>
        <v/>
      </c>
      <c r="AI4805" s="70" t="str">
        <f t="shared" si="557"/>
        <v/>
      </c>
      <c r="AJ4805" s="70" t="str">
        <f t="shared" si="558"/>
        <v>X</v>
      </c>
      <c r="AK4805" s="70" t="str" cm="1">
        <f t="array" ref="AK4805">_xlfn.IFS(AH4805&lt;&gt;"","1",AI4805&lt;&gt;"","2",AJ4805&lt;&gt;"","3")</f>
        <v>3</v>
      </c>
    </row>
    <row r="4806" spans="1:37" x14ac:dyDescent="0.25">
      <c r="A4806" t="s">
        <v>483</v>
      </c>
      <c r="B4806" t="s">
        <v>458</v>
      </c>
      <c r="C4806" s="67" t="str">
        <f t="shared" si="553"/>
        <v>Lauren Coombs</v>
      </c>
      <c r="D4806" s="71" t="str" cm="1">
        <f t="array" ref="D4806">_xlfn.IFS(AK4806="1",CONCATENATE(C4806,"Regional"),AK4806="2",CONCATENATE(C4806,"Sectional"),AK4806="3",CONCATENATE(C4806,COUNTIF($C$1:C4806,C4806)))</f>
        <v>Lauren Coombs8</v>
      </c>
      <c r="E4806" s="66">
        <v>45178.354166666664</v>
      </c>
      <c r="F4806" t="s">
        <v>2369</v>
      </c>
      <c r="G4806" s="46">
        <v>103</v>
      </c>
      <c r="H4806" s="46">
        <v>95</v>
      </c>
      <c r="I4806" s="46">
        <v>42</v>
      </c>
      <c r="J4806" t="s">
        <v>446</v>
      </c>
      <c r="K4806" t="s">
        <v>447</v>
      </c>
      <c r="L4806" s="46">
        <v>5234</v>
      </c>
      <c r="M4806" s="46">
        <v>72</v>
      </c>
      <c r="N4806" s="46">
        <v>71.099999999999994</v>
      </c>
      <c r="O4806" s="46">
        <v>117</v>
      </c>
      <c r="P4806" s="46">
        <f t="shared" si="554"/>
        <v>2</v>
      </c>
      <c r="R4806" s="67" t="s">
        <v>1174</v>
      </c>
      <c r="S4806" s="67">
        <f>COUNTIF(Y$2:$Y$100,R4806)</f>
        <v>0</v>
      </c>
      <c r="V4806" s="67">
        <f t="shared" si="555"/>
        <v>0</v>
      </c>
      <c r="X4806"/>
      <c r="Y4806" s="67" t="str">
        <f t="shared" si="552"/>
        <v xml:space="preserve"> </v>
      </c>
      <c r="AB4806" t="s">
        <v>447</v>
      </c>
      <c r="AC4806" s="46">
        <v>5234</v>
      </c>
      <c r="AD4806" s="46">
        <v>72</v>
      </c>
      <c r="AE4806" s="46">
        <v>71.099999999999994</v>
      </c>
      <c r="AF4806" s="46">
        <v>117</v>
      </c>
      <c r="AH4806" s="70" t="str">
        <f t="shared" si="556"/>
        <v/>
      </c>
      <c r="AI4806" s="70" t="str">
        <f t="shared" si="557"/>
        <v/>
      </c>
      <c r="AJ4806" s="70" t="str">
        <f t="shared" si="558"/>
        <v>X</v>
      </c>
      <c r="AK4806" s="70" t="str" cm="1">
        <f t="array" ref="AK4806">_xlfn.IFS(AH4806&lt;&gt;"","1",AI4806&lt;&gt;"","2",AJ4806&lt;&gt;"","3")</f>
        <v>3</v>
      </c>
    </row>
    <row r="4807" spans="1:37" x14ac:dyDescent="0.25">
      <c r="A4807" t="s">
        <v>1798</v>
      </c>
      <c r="B4807" t="s">
        <v>1085</v>
      </c>
      <c r="C4807" s="67" t="str">
        <f t="shared" si="553"/>
        <v>Liv Tucker</v>
      </c>
      <c r="D4807" s="71" t="str" cm="1">
        <f t="array" ref="D4807">_xlfn.IFS(AK4807="1",CONCATENATE(C4807,"Regional"),AK4807="2",CONCATENATE(C4807,"Sectional"),AK4807="3",CONCATENATE(C4807,COUNTIF($C$1:C4807,C4807)))</f>
        <v>Liv Tucker3</v>
      </c>
      <c r="E4807" s="66">
        <v>45178.354166666664</v>
      </c>
      <c r="F4807" t="s">
        <v>2369</v>
      </c>
      <c r="G4807" s="46">
        <v>103</v>
      </c>
      <c r="H4807" s="46">
        <v>95</v>
      </c>
      <c r="I4807" s="46">
        <v>42</v>
      </c>
      <c r="J4807" t="s">
        <v>446</v>
      </c>
      <c r="K4807" t="s">
        <v>447</v>
      </c>
      <c r="L4807" s="46">
        <v>5234</v>
      </c>
      <c r="M4807" s="46">
        <v>72</v>
      </c>
      <c r="N4807" s="46">
        <v>71.099999999999994</v>
      </c>
      <c r="O4807" s="46">
        <v>117</v>
      </c>
      <c r="P4807" s="46">
        <f t="shared" si="554"/>
        <v>2</v>
      </c>
      <c r="R4807" s="67" t="s">
        <v>2801</v>
      </c>
      <c r="S4807" s="67">
        <f>COUNTIF(Y$2:$Y$100,R4807)</f>
        <v>0</v>
      </c>
      <c r="V4807" s="67">
        <f t="shared" si="555"/>
        <v>0</v>
      </c>
      <c r="X4807"/>
      <c r="Y4807" s="67" t="str">
        <f t="shared" si="552"/>
        <v xml:space="preserve"> </v>
      </c>
      <c r="AB4807" t="s">
        <v>447</v>
      </c>
      <c r="AC4807" s="46">
        <v>5234</v>
      </c>
      <c r="AD4807" s="46">
        <v>72</v>
      </c>
      <c r="AE4807" s="46">
        <v>71.099999999999994</v>
      </c>
      <c r="AF4807" s="46">
        <v>117</v>
      </c>
      <c r="AH4807" s="70" t="str">
        <f t="shared" si="556"/>
        <v/>
      </c>
      <c r="AI4807" s="70" t="str">
        <f t="shared" si="557"/>
        <v/>
      </c>
      <c r="AJ4807" s="70" t="str">
        <f t="shared" si="558"/>
        <v>X</v>
      </c>
      <c r="AK4807" s="70" t="str" cm="1">
        <f t="array" ref="AK4807">_xlfn.IFS(AH4807&lt;&gt;"","1",AI4807&lt;&gt;"","2",AJ4807&lt;&gt;"","3")</f>
        <v>3</v>
      </c>
    </row>
    <row r="4808" spans="1:37" x14ac:dyDescent="0.25">
      <c r="A4808" t="s">
        <v>748</v>
      </c>
      <c r="B4808" t="s">
        <v>538</v>
      </c>
      <c r="C4808" s="67" t="str">
        <f t="shared" si="553"/>
        <v>Lilly DeRosa</v>
      </c>
      <c r="D4808" s="71" t="str" cm="1">
        <f t="array" ref="D4808">_xlfn.IFS(AK4808="1",CONCATENATE(C4808,"Regional"),AK4808="2",CONCATENATE(C4808,"Sectional"),AK4808="3",CONCATENATE(C4808,COUNTIF($C$1:C4808,C4808)))</f>
        <v>Lilly DeRosa6</v>
      </c>
      <c r="E4808" s="66">
        <v>45178.354166666664</v>
      </c>
      <c r="F4808" t="s">
        <v>2369</v>
      </c>
      <c r="G4808" s="46">
        <v>103</v>
      </c>
      <c r="H4808" s="46">
        <v>96</v>
      </c>
      <c r="I4808" s="46">
        <v>45</v>
      </c>
      <c r="J4808" t="s">
        <v>446</v>
      </c>
      <c r="K4808" t="s">
        <v>447</v>
      </c>
      <c r="L4808" s="46">
        <v>5234</v>
      </c>
      <c r="M4808" s="46">
        <v>72</v>
      </c>
      <c r="N4808" s="46">
        <v>71.099999999999994</v>
      </c>
      <c r="O4808" s="46">
        <v>117</v>
      </c>
      <c r="P4808" s="46">
        <f t="shared" si="554"/>
        <v>2</v>
      </c>
      <c r="R4808" s="67" t="s">
        <v>1336</v>
      </c>
      <c r="S4808" s="67">
        <f>COUNTIF(Y$2:$Y$100,R4808)</f>
        <v>0</v>
      </c>
      <c r="V4808" s="67">
        <f t="shared" si="555"/>
        <v>0</v>
      </c>
      <c r="X4808"/>
      <c r="Y4808" s="67" t="str">
        <f t="shared" si="552"/>
        <v xml:space="preserve"> </v>
      </c>
      <c r="AB4808" t="s">
        <v>447</v>
      </c>
      <c r="AC4808" s="46">
        <v>5234</v>
      </c>
      <c r="AD4808" s="46">
        <v>72</v>
      </c>
      <c r="AE4808" s="46">
        <v>71.099999999999994</v>
      </c>
      <c r="AF4808" s="46">
        <v>117</v>
      </c>
      <c r="AH4808" s="70" t="str">
        <f t="shared" si="556"/>
        <v/>
      </c>
      <c r="AI4808" s="70" t="str">
        <f t="shared" si="557"/>
        <v/>
      </c>
      <c r="AJ4808" s="70" t="str">
        <f t="shared" si="558"/>
        <v>X</v>
      </c>
      <c r="AK4808" s="70" t="str" cm="1">
        <f t="array" ref="AK4808">_xlfn.IFS(AH4808&lt;&gt;"","1",AI4808&lt;&gt;"","2",AJ4808&lt;&gt;"","3")</f>
        <v>3</v>
      </c>
    </row>
    <row r="4809" spans="1:37" x14ac:dyDescent="0.25">
      <c r="A4809" t="s">
        <v>320</v>
      </c>
      <c r="B4809" t="s">
        <v>499</v>
      </c>
      <c r="C4809" s="67" t="str">
        <f t="shared" si="553"/>
        <v>Macy Murphy</v>
      </c>
      <c r="D4809" s="71" t="str" cm="1">
        <f t="array" ref="D4809">_xlfn.IFS(AK4809="1",CONCATENATE(C4809,"Regional"),AK4809="2",CONCATENATE(C4809,"Sectional"),AK4809="3",CONCATENATE(C4809,COUNTIF($C$1:C4809,C4809)))</f>
        <v>Macy Murphy4</v>
      </c>
      <c r="E4809" s="66">
        <v>45178.354166666664</v>
      </c>
      <c r="F4809" t="s">
        <v>2369</v>
      </c>
      <c r="G4809" s="46">
        <v>103</v>
      </c>
      <c r="H4809" s="46">
        <v>97</v>
      </c>
      <c r="I4809" s="46">
        <v>46</v>
      </c>
      <c r="J4809" t="s">
        <v>453</v>
      </c>
      <c r="K4809" t="s">
        <v>447</v>
      </c>
      <c r="L4809" s="46">
        <v>5234</v>
      </c>
      <c r="M4809" s="46">
        <v>72</v>
      </c>
      <c r="N4809" s="46">
        <v>71.099999999999994</v>
      </c>
      <c r="O4809" s="46">
        <v>117</v>
      </c>
      <c r="P4809" s="46">
        <f t="shared" si="554"/>
        <v>2</v>
      </c>
      <c r="R4809" s="67" t="s">
        <v>2802</v>
      </c>
      <c r="S4809" s="67">
        <f>COUNTIF(Y$2:$Y$100,R4809)</f>
        <v>0</v>
      </c>
      <c r="V4809" s="67">
        <f t="shared" si="555"/>
        <v>0</v>
      </c>
      <c r="X4809"/>
      <c r="Y4809" s="67" t="str">
        <f t="shared" si="552"/>
        <v xml:space="preserve"> </v>
      </c>
      <c r="AB4809" t="s">
        <v>447</v>
      </c>
      <c r="AC4809" s="46">
        <v>5234</v>
      </c>
      <c r="AD4809" s="46">
        <v>72</v>
      </c>
      <c r="AE4809" s="46">
        <v>71.099999999999994</v>
      </c>
      <c r="AF4809" s="46">
        <v>117</v>
      </c>
      <c r="AH4809" s="70" t="str">
        <f t="shared" si="556"/>
        <v/>
      </c>
      <c r="AI4809" s="70" t="str">
        <f t="shared" si="557"/>
        <v/>
      </c>
      <c r="AJ4809" s="70" t="str">
        <f t="shared" si="558"/>
        <v>X</v>
      </c>
      <c r="AK4809" s="70" t="str" cm="1">
        <f t="array" ref="AK4809">_xlfn.IFS(AH4809&lt;&gt;"","1",AI4809&lt;&gt;"","2",AJ4809&lt;&gt;"","3")</f>
        <v>3</v>
      </c>
    </row>
    <row r="4810" spans="1:37" x14ac:dyDescent="0.25">
      <c r="A4810" t="s">
        <v>517</v>
      </c>
      <c r="B4810" t="s">
        <v>518</v>
      </c>
      <c r="C4810" s="67" t="str">
        <f t="shared" si="553"/>
        <v>Isla Rechlicz</v>
      </c>
      <c r="D4810" s="71" t="str" cm="1">
        <f t="array" ref="D4810">_xlfn.IFS(AK4810="1",CONCATENATE(C4810,"Regional"),AK4810="2",CONCATENATE(C4810,"Sectional"),AK4810="3",CONCATENATE(C4810,COUNTIF($C$1:C4810,C4810)))</f>
        <v>Isla Rechlicz7</v>
      </c>
      <c r="E4810" s="66">
        <v>45178.354166666664</v>
      </c>
      <c r="F4810" t="s">
        <v>2369</v>
      </c>
      <c r="G4810" s="46">
        <v>103</v>
      </c>
      <c r="H4810" s="46">
        <v>98</v>
      </c>
      <c r="I4810" s="46">
        <v>47</v>
      </c>
      <c r="J4810" t="s">
        <v>446</v>
      </c>
      <c r="K4810" t="s">
        <v>447</v>
      </c>
      <c r="L4810" s="46">
        <v>5234</v>
      </c>
      <c r="M4810" s="46">
        <v>72</v>
      </c>
      <c r="N4810" s="46">
        <v>71.099999999999994</v>
      </c>
      <c r="O4810" s="46">
        <v>117</v>
      </c>
      <c r="P4810" s="46">
        <f t="shared" si="554"/>
        <v>2</v>
      </c>
      <c r="R4810" s="67" t="s">
        <v>1196</v>
      </c>
      <c r="S4810" s="67">
        <f>COUNTIF(Y$2:$Y$100,R4810)</f>
        <v>0</v>
      </c>
      <c r="V4810" s="67">
        <f t="shared" si="555"/>
        <v>0</v>
      </c>
      <c r="X4810"/>
      <c r="Y4810" s="67" t="str">
        <f t="shared" si="552"/>
        <v xml:space="preserve"> </v>
      </c>
      <c r="AB4810" t="s">
        <v>447</v>
      </c>
      <c r="AC4810" s="46">
        <v>5234</v>
      </c>
      <c r="AD4810" s="46">
        <v>72</v>
      </c>
      <c r="AE4810" s="46">
        <v>71.099999999999994</v>
      </c>
      <c r="AF4810" s="46">
        <v>117</v>
      </c>
      <c r="AH4810" s="70" t="str">
        <f t="shared" si="556"/>
        <v/>
      </c>
      <c r="AI4810" s="70" t="str">
        <f t="shared" si="557"/>
        <v/>
      </c>
      <c r="AJ4810" s="70" t="str">
        <f t="shared" si="558"/>
        <v>X</v>
      </c>
      <c r="AK4810" s="70" t="str" cm="1">
        <f t="array" ref="AK4810">_xlfn.IFS(AH4810&lt;&gt;"","1",AI4810&lt;&gt;"","2",AJ4810&lt;&gt;"","3")</f>
        <v>3</v>
      </c>
    </row>
    <row r="4811" spans="1:37" x14ac:dyDescent="0.25">
      <c r="A4811" t="s">
        <v>1799</v>
      </c>
      <c r="B4811" t="s">
        <v>891</v>
      </c>
      <c r="C4811" s="67" t="str">
        <f t="shared" si="553"/>
        <v>Brynn Sikich</v>
      </c>
      <c r="D4811" s="71" t="str" cm="1">
        <f t="array" ref="D4811">_xlfn.IFS(AK4811="1",CONCATENATE(C4811,"Regional"),AK4811="2",CONCATENATE(C4811,"Sectional"),AK4811="3",CONCATENATE(C4811,COUNTIF($C$1:C4811,C4811)))</f>
        <v>Brynn Sikich5</v>
      </c>
      <c r="E4811" s="66">
        <v>45178.354166666664</v>
      </c>
      <c r="F4811" t="s">
        <v>2369</v>
      </c>
      <c r="G4811" s="46">
        <v>103</v>
      </c>
      <c r="H4811" s="46">
        <v>98</v>
      </c>
      <c r="I4811" s="46">
        <v>47</v>
      </c>
      <c r="J4811" t="s">
        <v>453</v>
      </c>
      <c r="K4811" t="s">
        <v>447</v>
      </c>
      <c r="L4811" s="46">
        <v>5234</v>
      </c>
      <c r="M4811" s="46">
        <v>72</v>
      </c>
      <c r="N4811" s="46">
        <v>71.099999999999994</v>
      </c>
      <c r="O4811" s="46">
        <v>117</v>
      </c>
      <c r="P4811" s="46">
        <f t="shared" si="554"/>
        <v>2</v>
      </c>
      <c r="R4811" s="67" t="s">
        <v>2803</v>
      </c>
      <c r="S4811" s="67">
        <f>COUNTIF(Y$2:$Y$100,R4811)</f>
        <v>0</v>
      </c>
      <c r="V4811" s="67">
        <f t="shared" si="555"/>
        <v>0</v>
      </c>
      <c r="X4811"/>
      <c r="Y4811" s="67" t="str">
        <f t="shared" si="552"/>
        <v xml:space="preserve"> </v>
      </c>
      <c r="AB4811" t="s">
        <v>447</v>
      </c>
      <c r="AC4811" s="46">
        <v>5234</v>
      </c>
      <c r="AD4811" s="46">
        <v>72</v>
      </c>
      <c r="AE4811" s="46">
        <v>71.099999999999994</v>
      </c>
      <c r="AF4811" s="46">
        <v>117</v>
      </c>
      <c r="AH4811" s="70" t="str">
        <f t="shared" si="556"/>
        <v/>
      </c>
      <c r="AI4811" s="70" t="str">
        <f t="shared" si="557"/>
        <v/>
      </c>
      <c r="AJ4811" s="70" t="str">
        <f t="shared" si="558"/>
        <v>X</v>
      </c>
      <c r="AK4811" s="70" t="str" cm="1">
        <f t="array" ref="AK4811">_xlfn.IFS(AH4811&lt;&gt;"","1",AI4811&lt;&gt;"","2",AJ4811&lt;&gt;"","3")</f>
        <v>3</v>
      </c>
    </row>
    <row r="4812" spans="1:37" x14ac:dyDescent="0.25">
      <c r="A4812" t="s">
        <v>513</v>
      </c>
      <c r="B4812" t="s">
        <v>367</v>
      </c>
      <c r="C4812" s="67" t="str">
        <f t="shared" si="553"/>
        <v>Tessa Schmocker</v>
      </c>
      <c r="D4812" s="71" t="str" cm="1">
        <f t="array" ref="D4812">_xlfn.IFS(AK4812="1",CONCATENATE(C4812,"Regional"),AK4812="2",CONCATENATE(C4812,"Sectional"),AK4812="3",CONCATENATE(C4812,COUNTIF($C$1:C4812,C4812)))</f>
        <v>Tessa Schmocker7</v>
      </c>
      <c r="E4812" s="66">
        <v>45178.354166666664</v>
      </c>
      <c r="F4812" t="s">
        <v>2369</v>
      </c>
      <c r="G4812" s="46">
        <v>103</v>
      </c>
      <c r="H4812" s="46">
        <v>98</v>
      </c>
      <c r="I4812" s="46">
        <v>47</v>
      </c>
      <c r="J4812" t="s">
        <v>453</v>
      </c>
      <c r="K4812" t="s">
        <v>447</v>
      </c>
      <c r="L4812" s="46">
        <v>5234</v>
      </c>
      <c r="M4812" s="46">
        <v>72</v>
      </c>
      <c r="N4812" s="46">
        <v>71.099999999999994</v>
      </c>
      <c r="O4812" s="46">
        <v>117</v>
      </c>
      <c r="P4812" s="46">
        <f t="shared" si="554"/>
        <v>2</v>
      </c>
      <c r="R4812" s="67" t="s">
        <v>1194</v>
      </c>
      <c r="S4812" s="67">
        <f>COUNTIF(Y$2:$Y$100,R4812)</f>
        <v>0</v>
      </c>
      <c r="V4812" s="67">
        <f t="shared" si="555"/>
        <v>0</v>
      </c>
      <c r="X4812"/>
      <c r="Y4812" s="67" t="str">
        <f t="shared" si="552"/>
        <v xml:space="preserve"> </v>
      </c>
      <c r="AB4812" t="s">
        <v>447</v>
      </c>
      <c r="AC4812" s="46">
        <v>5234</v>
      </c>
      <c r="AD4812" s="46">
        <v>72</v>
      </c>
      <c r="AE4812" s="46">
        <v>71.099999999999994</v>
      </c>
      <c r="AF4812" s="46">
        <v>117</v>
      </c>
      <c r="AH4812" s="70" t="str">
        <f t="shared" si="556"/>
        <v/>
      </c>
      <c r="AI4812" s="70" t="str">
        <f t="shared" si="557"/>
        <v/>
      </c>
      <c r="AJ4812" s="70" t="str">
        <f t="shared" si="558"/>
        <v>X</v>
      </c>
      <c r="AK4812" s="70" t="str" cm="1">
        <f t="array" ref="AK4812">_xlfn.IFS(AH4812&lt;&gt;"","1",AI4812&lt;&gt;"","2",AJ4812&lt;&gt;"","3")</f>
        <v>3</v>
      </c>
    </row>
    <row r="4813" spans="1:37" x14ac:dyDescent="0.25">
      <c r="A4813" t="s">
        <v>1615</v>
      </c>
      <c r="B4813" t="s">
        <v>709</v>
      </c>
      <c r="C4813" s="67" t="str">
        <f t="shared" si="553"/>
        <v>McKenna Haenel</v>
      </c>
      <c r="D4813" s="71" t="str" cm="1">
        <f t="array" ref="D4813">_xlfn.IFS(AK4813="1",CONCATENATE(C4813,"Regional"),AK4813="2",CONCATENATE(C4813,"Sectional"),AK4813="3",CONCATENATE(C4813,COUNTIF($C$1:C4813,C4813)))</f>
        <v>McKenna Haenel5</v>
      </c>
      <c r="E4813" s="66">
        <v>45178.354166666664</v>
      </c>
      <c r="F4813" t="s">
        <v>2369</v>
      </c>
      <c r="G4813" s="46">
        <v>103</v>
      </c>
      <c r="H4813" s="46">
        <v>98</v>
      </c>
      <c r="I4813" s="46">
        <v>47</v>
      </c>
      <c r="J4813" t="s">
        <v>453</v>
      </c>
      <c r="K4813" t="s">
        <v>447</v>
      </c>
      <c r="L4813" s="46">
        <v>5234</v>
      </c>
      <c r="M4813" s="46">
        <v>72</v>
      </c>
      <c r="N4813" s="46">
        <v>71.099999999999994</v>
      </c>
      <c r="O4813" s="46">
        <v>117</v>
      </c>
      <c r="P4813" s="46">
        <f t="shared" si="554"/>
        <v>2</v>
      </c>
      <c r="R4813" s="67" t="s">
        <v>3574</v>
      </c>
      <c r="S4813" s="67">
        <f>COUNTIF(Y$2:$Y$100,R4813)</f>
        <v>0</v>
      </c>
      <c r="V4813" s="67">
        <f t="shared" si="555"/>
        <v>0</v>
      </c>
      <c r="X4813"/>
      <c r="Y4813" s="67" t="str">
        <f t="shared" si="552"/>
        <v xml:space="preserve"> </v>
      </c>
      <c r="AB4813" t="s">
        <v>447</v>
      </c>
      <c r="AC4813" s="46">
        <v>5234</v>
      </c>
      <c r="AD4813" s="46">
        <v>72</v>
      </c>
      <c r="AE4813" s="46">
        <v>71.099999999999994</v>
      </c>
      <c r="AF4813" s="46">
        <v>117</v>
      </c>
      <c r="AH4813" s="70" t="str">
        <f t="shared" si="556"/>
        <v/>
      </c>
      <c r="AI4813" s="70" t="str">
        <f t="shared" si="557"/>
        <v/>
      </c>
      <c r="AJ4813" s="70" t="str">
        <f t="shared" si="558"/>
        <v>X</v>
      </c>
      <c r="AK4813" s="70" t="str" cm="1">
        <f t="array" ref="AK4813">_xlfn.IFS(AH4813&lt;&gt;"","1",AI4813&lt;&gt;"","2",AJ4813&lt;&gt;"","3")</f>
        <v>3</v>
      </c>
    </row>
    <row r="4814" spans="1:37" x14ac:dyDescent="0.25">
      <c r="A4814" t="s">
        <v>1800</v>
      </c>
      <c r="B4814" t="s">
        <v>1801</v>
      </c>
      <c r="C4814" s="67" t="str">
        <f t="shared" si="553"/>
        <v>Holly Morehart</v>
      </c>
      <c r="D4814" s="71" t="str" cm="1">
        <f t="array" ref="D4814">_xlfn.IFS(AK4814="1",CONCATENATE(C4814,"Regional"),AK4814="2",CONCATENATE(C4814,"Sectional"),AK4814="3",CONCATENATE(C4814,COUNTIF($C$1:C4814,C4814)))</f>
        <v>Holly Morehart5</v>
      </c>
      <c r="E4814" s="66">
        <v>45178.354166666664</v>
      </c>
      <c r="F4814" t="s">
        <v>2369</v>
      </c>
      <c r="G4814" s="46">
        <v>103</v>
      </c>
      <c r="H4814" s="46">
        <v>98</v>
      </c>
      <c r="I4814" s="46">
        <v>47</v>
      </c>
      <c r="J4814" t="s">
        <v>453</v>
      </c>
      <c r="K4814" t="s">
        <v>447</v>
      </c>
      <c r="L4814" s="46">
        <v>5234</v>
      </c>
      <c r="M4814" s="46">
        <v>72</v>
      </c>
      <c r="N4814" s="46">
        <v>71.099999999999994</v>
      </c>
      <c r="O4814" s="46">
        <v>117</v>
      </c>
      <c r="P4814" s="46">
        <f t="shared" si="554"/>
        <v>2</v>
      </c>
      <c r="R4814" s="67" t="s">
        <v>2804</v>
      </c>
      <c r="S4814" s="67">
        <f>COUNTIF(Y$2:$Y$100,R4814)</f>
        <v>0</v>
      </c>
      <c r="V4814" s="67">
        <f t="shared" si="555"/>
        <v>0</v>
      </c>
      <c r="X4814"/>
      <c r="Y4814" s="67" t="str">
        <f t="shared" si="552"/>
        <v xml:space="preserve"> </v>
      </c>
      <c r="AB4814" t="s">
        <v>447</v>
      </c>
      <c r="AC4814" s="46">
        <v>5234</v>
      </c>
      <c r="AD4814" s="46">
        <v>72</v>
      </c>
      <c r="AE4814" s="46">
        <v>71.099999999999994</v>
      </c>
      <c r="AF4814" s="46">
        <v>117</v>
      </c>
      <c r="AH4814" s="70" t="str">
        <f t="shared" si="556"/>
        <v/>
      </c>
      <c r="AI4814" s="70" t="str">
        <f t="shared" si="557"/>
        <v/>
      </c>
      <c r="AJ4814" s="70" t="str">
        <f t="shared" si="558"/>
        <v>X</v>
      </c>
      <c r="AK4814" s="70" t="str" cm="1">
        <f t="array" ref="AK4814">_xlfn.IFS(AH4814&lt;&gt;"","1",AI4814&lt;&gt;"","2",AJ4814&lt;&gt;"","3")</f>
        <v>3</v>
      </c>
    </row>
    <row r="4815" spans="1:37" x14ac:dyDescent="0.25">
      <c r="A4815" t="s">
        <v>1611</v>
      </c>
      <c r="B4815" t="s">
        <v>459</v>
      </c>
      <c r="C4815" s="67" t="str">
        <f t="shared" si="553"/>
        <v>Addison LaLonde</v>
      </c>
      <c r="D4815" s="71" t="str" cm="1">
        <f t="array" ref="D4815">_xlfn.IFS(AK4815="1",CONCATENATE(C4815,"Regional"),AK4815="2",CONCATENATE(C4815,"Sectional"),AK4815="3",CONCATENATE(C4815,COUNTIF($C$1:C4815,C4815)))</f>
        <v>Addison LaLonde3</v>
      </c>
      <c r="E4815" s="66">
        <v>45178.354166666664</v>
      </c>
      <c r="F4815" t="s">
        <v>2369</v>
      </c>
      <c r="G4815" s="46">
        <v>103</v>
      </c>
      <c r="H4815" s="46">
        <v>98</v>
      </c>
      <c r="I4815" s="46">
        <v>47</v>
      </c>
      <c r="J4815" t="s">
        <v>446</v>
      </c>
      <c r="K4815" t="s">
        <v>447</v>
      </c>
      <c r="L4815" s="46">
        <v>5234</v>
      </c>
      <c r="M4815" s="46">
        <v>72</v>
      </c>
      <c r="N4815" s="46">
        <v>71.099999999999994</v>
      </c>
      <c r="O4815" s="46">
        <v>117</v>
      </c>
      <c r="P4815" s="46">
        <f t="shared" si="554"/>
        <v>2</v>
      </c>
      <c r="R4815" s="67" t="s">
        <v>3482</v>
      </c>
      <c r="S4815" s="67">
        <f>COUNTIF(Y$2:$Y$100,R4815)</f>
        <v>0</v>
      </c>
      <c r="V4815" s="67">
        <f t="shared" si="555"/>
        <v>0</v>
      </c>
      <c r="X4815"/>
      <c r="Y4815" s="67" t="str">
        <f t="shared" si="552"/>
        <v xml:space="preserve"> </v>
      </c>
      <c r="AB4815" t="s">
        <v>447</v>
      </c>
      <c r="AC4815" s="46">
        <v>5234</v>
      </c>
      <c r="AD4815" s="46">
        <v>72</v>
      </c>
      <c r="AE4815" s="46">
        <v>71.099999999999994</v>
      </c>
      <c r="AF4815" s="46">
        <v>117</v>
      </c>
      <c r="AH4815" s="70" t="str">
        <f t="shared" si="556"/>
        <v/>
      </c>
      <c r="AI4815" s="70" t="str">
        <f t="shared" si="557"/>
        <v/>
      </c>
      <c r="AJ4815" s="70" t="str">
        <f t="shared" si="558"/>
        <v>X</v>
      </c>
      <c r="AK4815" s="70" t="str" cm="1">
        <f t="array" ref="AK4815">_xlfn.IFS(AH4815&lt;&gt;"","1",AI4815&lt;&gt;"","2",AJ4815&lt;&gt;"","3")</f>
        <v>3</v>
      </c>
    </row>
    <row r="4816" spans="1:37" x14ac:dyDescent="0.25">
      <c r="A4816" t="s">
        <v>515</v>
      </c>
      <c r="B4816" t="s">
        <v>516</v>
      </c>
      <c r="C4816" s="67" t="str">
        <f t="shared" si="553"/>
        <v>Bea Vaughan</v>
      </c>
      <c r="D4816" s="71" t="str" cm="1">
        <f t="array" ref="D4816">_xlfn.IFS(AK4816="1",CONCATENATE(C4816,"Regional"),AK4816="2",CONCATENATE(C4816,"Sectional"),AK4816="3",CONCATENATE(C4816,COUNTIF($C$1:C4816,C4816)))</f>
        <v>Bea Vaughan8</v>
      </c>
      <c r="E4816" s="66">
        <v>45178.354166666664</v>
      </c>
      <c r="F4816" t="s">
        <v>2369</v>
      </c>
      <c r="G4816" s="46">
        <v>103</v>
      </c>
      <c r="H4816" s="46">
        <v>98</v>
      </c>
      <c r="I4816" s="46">
        <v>47</v>
      </c>
      <c r="J4816" t="s">
        <v>446</v>
      </c>
      <c r="K4816" t="s">
        <v>447</v>
      </c>
      <c r="L4816" s="46">
        <v>5234</v>
      </c>
      <c r="M4816" s="46">
        <v>72</v>
      </c>
      <c r="N4816" s="46">
        <v>71.099999999999994</v>
      </c>
      <c r="O4816" s="46">
        <v>117</v>
      </c>
      <c r="P4816" s="46">
        <f t="shared" si="554"/>
        <v>2</v>
      </c>
      <c r="R4816" s="67" t="s">
        <v>1195</v>
      </c>
      <c r="S4816" s="67">
        <f>COUNTIF(Y$2:$Y$100,R4816)</f>
        <v>0</v>
      </c>
      <c r="V4816" s="67">
        <f t="shared" si="555"/>
        <v>0</v>
      </c>
      <c r="X4816"/>
      <c r="Y4816" s="67" t="str">
        <f t="shared" si="552"/>
        <v xml:space="preserve"> </v>
      </c>
      <c r="AB4816" t="s">
        <v>447</v>
      </c>
      <c r="AC4816" s="46">
        <v>5234</v>
      </c>
      <c r="AD4816" s="46">
        <v>72</v>
      </c>
      <c r="AE4816" s="46">
        <v>71.099999999999994</v>
      </c>
      <c r="AF4816" s="46">
        <v>117</v>
      </c>
      <c r="AH4816" s="70" t="str">
        <f t="shared" si="556"/>
        <v/>
      </c>
      <c r="AI4816" s="70" t="str">
        <f t="shared" si="557"/>
        <v/>
      </c>
      <c r="AJ4816" s="70" t="str">
        <f t="shared" si="558"/>
        <v>X</v>
      </c>
      <c r="AK4816" s="70" t="str" cm="1">
        <f t="array" ref="AK4816">_xlfn.IFS(AH4816&lt;&gt;"","1",AI4816&lt;&gt;"","2",AJ4816&lt;&gt;"","3")</f>
        <v>3</v>
      </c>
    </row>
    <row r="4817" spans="1:37" x14ac:dyDescent="0.25">
      <c r="A4817" t="s">
        <v>1802</v>
      </c>
      <c r="B4817" t="s">
        <v>1803</v>
      </c>
      <c r="C4817" s="67" t="str">
        <f t="shared" si="553"/>
        <v>Finleigh Crain</v>
      </c>
      <c r="D4817" s="71" t="str" cm="1">
        <f t="array" ref="D4817">_xlfn.IFS(AK4817="1",CONCATENATE(C4817,"Regional"),AK4817="2",CONCATENATE(C4817,"Sectional"),AK4817="3",CONCATENATE(C4817,COUNTIF($C$1:C4817,C4817)))</f>
        <v>Finleigh Crain1</v>
      </c>
      <c r="E4817" s="66">
        <v>45178.354166666664</v>
      </c>
      <c r="F4817" t="s">
        <v>2369</v>
      </c>
      <c r="G4817" s="46">
        <v>103</v>
      </c>
      <c r="H4817" s="46">
        <v>99</v>
      </c>
      <c r="I4817" s="46">
        <v>54</v>
      </c>
      <c r="J4817" t="s">
        <v>453</v>
      </c>
      <c r="K4817" t="s">
        <v>447</v>
      </c>
      <c r="L4817" s="46">
        <v>5234</v>
      </c>
      <c r="M4817" s="46">
        <v>72</v>
      </c>
      <c r="N4817" s="46">
        <v>71.099999999999994</v>
      </c>
      <c r="O4817" s="46">
        <v>117</v>
      </c>
      <c r="P4817" s="46">
        <f t="shared" si="554"/>
        <v>2</v>
      </c>
      <c r="R4817" s="67" t="s">
        <v>2805</v>
      </c>
      <c r="S4817" s="67">
        <f>COUNTIF(Y$2:$Y$100,R4817)</f>
        <v>0</v>
      </c>
      <c r="V4817" s="67">
        <f t="shared" si="555"/>
        <v>0</v>
      </c>
      <c r="X4817"/>
      <c r="Y4817" s="67" t="str">
        <f t="shared" si="552"/>
        <v xml:space="preserve"> </v>
      </c>
      <c r="AB4817" t="s">
        <v>447</v>
      </c>
      <c r="AC4817" s="46">
        <v>5234</v>
      </c>
      <c r="AD4817" s="46">
        <v>72</v>
      </c>
      <c r="AE4817" s="46">
        <v>71.099999999999994</v>
      </c>
      <c r="AF4817" s="46">
        <v>117</v>
      </c>
      <c r="AH4817" s="70" t="str">
        <f t="shared" si="556"/>
        <v/>
      </c>
      <c r="AI4817" s="70" t="str">
        <f t="shared" si="557"/>
        <v/>
      </c>
      <c r="AJ4817" s="70" t="str">
        <f t="shared" si="558"/>
        <v>X</v>
      </c>
      <c r="AK4817" s="70" t="str" cm="1">
        <f t="array" ref="AK4817">_xlfn.IFS(AH4817&lt;&gt;"","1",AI4817&lt;&gt;"","2",AJ4817&lt;&gt;"","3")</f>
        <v>3</v>
      </c>
    </row>
    <row r="4818" spans="1:37" x14ac:dyDescent="0.25">
      <c r="A4818" t="s">
        <v>295</v>
      </c>
      <c r="B4818" t="s">
        <v>353</v>
      </c>
      <c r="C4818" s="67" t="str">
        <f t="shared" si="553"/>
        <v>Olivia Larson</v>
      </c>
      <c r="D4818" s="71" t="str" cm="1">
        <f t="array" ref="D4818">_xlfn.IFS(AK4818="1",CONCATENATE(C4818,"Regional"),AK4818="2",CONCATENATE(C4818,"Sectional"),AK4818="3",CONCATENATE(C4818,COUNTIF($C$1:C4818,C4818)))</f>
        <v>Olivia Larson4</v>
      </c>
      <c r="E4818" s="66">
        <v>45178.354166666664</v>
      </c>
      <c r="F4818" t="s">
        <v>2369</v>
      </c>
      <c r="G4818" s="46">
        <v>103</v>
      </c>
      <c r="H4818" s="46">
        <v>99</v>
      </c>
      <c r="I4818" s="46">
        <v>54</v>
      </c>
      <c r="J4818" t="s">
        <v>453</v>
      </c>
      <c r="K4818" t="s">
        <v>447</v>
      </c>
      <c r="L4818" s="46">
        <v>5234</v>
      </c>
      <c r="M4818" s="46">
        <v>72</v>
      </c>
      <c r="N4818" s="46">
        <v>71.099999999999994</v>
      </c>
      <c r="O4818" s="46">
        <v>117</v>
      </c>
      <c r="P4818" s="46">
        <f t="shared" si="554"/>
        <v>2</v>
      </c>
      <c r="R4818" s="67" t="s">
        <v>3573</v>
      </c>
      <c r="S4818" s="67">
        <f>COUNTIF(Y$2:$Y$100,R4818)</f>
        <v>0</v>
      </c>
      <c r="V4818" s="67">
        <f t="shared" si="555"/>
        <v>0</v>
      </c>
      <c r="X4818"/>
      <c r="Y4818" s="67" t="str">
        <f t="shared" si="552"/>
        <v xml:space="preserve"> </v>
      </c>
      <c r="AB4818" t="s">
        <v>447</v>
      </c>
      <c r="AC4818" s="46">
        <v>5234</v>
      </c>
      <c r="AD4818" s="46">
        <v>72</v>
      </c>
      <c r="AE4818" s="46">
        <v>71.099999999999994</v>
      </c>
      <c r="AF4818" s="46">
        <v>117</v>
      </c>
      <c r="AH4818" s="70" t="str">
        <f t="shared" si="556"/>
        <v/>
      </c>
      <c r="AI4818" s="70" t="str">
        <f t="shared" si="557"/>
        <v/>
      </c>
      <c r="AJ4818" s="70" t="str">
        <f t="shared" si="558"/>
        <v>X</v>
      </c>
      <c r="AK4818" s="70" t="str" cm="1">
        <f t="array" ref="AK4818">_xlfn.IFS(AH4818&lt;&gt;"","1",AI4818&lt;&gt;"","2",AJ4818&lt;&gt;"","3")</f>
        <v>3</v>
      </c>
    </row>
    <row r="4819" spans="1:37" x14ac:dyDescent="0.25">
      <c r="A4819" t="s">
        <v>205</v>
      </c>
      <c r="B4819" t="s">
        <v>217</v>
      </c>
      <c r="C4819" s="67" t="str">
        <f t="shared" si="553"/>
        <v>Riley Jackson</v>
      </c>
      <c r="D4819" s="71" t="str" cm="1">
        <f t="array" ref="D4819">_xlfn.IFS(AK4819="1",CONCATENATE(C4819,"Regional"),AK4819="2",CONCATENATE(C4819,"Sectional"),AK4819="3",CONCATENATE(C4819,COUNTIF($C$1:C4819,C4819)))</f>
        <v>Riley Jackson1</v>
      </c>
      <c r="E4819" s="66">
        <v>45178.354166666664</v>
      </c>
      <c r="F4819" t="s">
        <v>2369</v>
      </c>
      <c r="G4819" s="46">
        <v>103</v>
      </c>
      <c r="H4819" s="46">
        <v>99</v>
      </c>
      <c r="I4819" s="46">
        <v>54</v>
      </c>
      <c r="J4819" t="s">
        <v>446</v>
      </c>
      <c r="K4819" t="s">
        <v>447</v>
      </c>
      <c r="L4819" s="46">
        <v>5234</v>
      </c>
      <c r="M4819" s="46">
        <v>72</v>
      </c>
      <c r="N4819" s="46">
        <v>71.099999999999994</v>
      </c>
      <c r="O4819" s="46">
        <v>117</v>
      </c>
      <c r="P4819" s="46">
        <f t="shared" si="554"/>
        <v>2</v>
      </c>
      <c r="R4819" s="67" t="s">
        <v>1172</v>
      </c>
      <c r="S4819" s="67">
        <f>COUNTIF(Y$2:$Y$100,R4819)</f>
        <v>0</v>
      </c>
      <c r="V4819" s="67">
        <f t="shared" si="555"/>
        <v>0</v>
      </c>
      <c r="X4819"/>
      <c r="Y4819" s="67" t="str">
        <f t="shared" si="552"/>
        <v xml:space="preserve"> </v>
      </c>
      <c r="AB4819" t="s">
        <v>447</v>
      </c>
      <c r="AC4819" s="46">
        <v>5234</v>
      </c>
      <c r="AD4819" s="46">
        <v>72</v>
      </c>
      <c r="AE4819" s="46">
        <v>71.099999999999994</v>
      </c>
      <c r="AF4819" s="46">
        <v>117</v>
      </c>
      <c r="AH4819" s="70" t="str">
        <f t="shared" si="556"/>
        <v/>
      </c>
      <c r="AI4819" s="70" t="str">
        <f t="shared" si="557"/>
        <v/>
      </c>
      <c r="AJ4819" s="70" t="str">
        <f t="shared" si="558"/>
        <v>X</v>
      </c>
      <c r="AK4819" s="70" t="str" cm="1">
        <f t="array" ref="AK4819">_xlfn.IFS(AH4819&lt;&gt;"","1",AI4819&lt;&gt;"","2",AJ4819&lt;&gt;"","3")</f>
        <v>3</v>
      </c>
    </row>
    <row r="4820" spans="1:37" x14ac:dyDescent="0.25">
      <c r="A4820" t="s">
        <v>251</v>
      </c>
      <c r="B4820" t="s">
        <v>482</v>
      </c>
      <c r="C4820" s="67" t="str">
        <f t="shared" si="553"/>
        <v>Breezy Roman</v>
      </c>
      <c r="D4820" s="71" t="str" cm="1">
        <f t="array" ref="D4820">_xlfn.IFS(AK4820="1",CONCATENATE(C4820,"Regional"),AK4820="2",CONCATENATE(C4820,"Sectional"),AK4820="3",CONCATENATE(C4820,COUNTIF($C$1:C4820,C4820)))</f>
        <v>Breezy Roman7</v>
      </c>
      <c r="E4820" s="66">
        <v>45178.354166666664</v>
      </c>
      <c r="F4820" t="s">
        <v>2369</v>
      </c>
      <c r="G4820" s="46">
        <v>103</v>
      </c>
      <c r="H4820" s="46">
        <v>99</v>
      </c>
      <c r="I4820" s="46">
        <v>54</v>
      </c>
      <c r="J4820" t="s">
        <v>453</v>
      </c>
      <c r="K4820" t="s">
        <v>447</v>
      </c>
      <c r="L4820" s="46">
        <v>5234</v>
      </c>
      <c r="M4820" s="46">
        <v>72</v>
      </c>
      <c r="N4820" s="46">
        <v>71.099999999999994</v>
      </c>
      <c r="O4820" s="46">
        <v>117</v>
      </c>
      <c r="P4820" s="46">
        <f t="shared" si="554"/>
        <v>2</v>
      </c>
      <c r="R4820" s="67" t="s">
        <v>1173</v>
      </c>
      <c r="S4820" s="67">
        <f>COUNTIF(Y$2:$Y$100,R4820)</f>
        <v>0</v>
      </c>
      <c r="V4820" s="67">
        <f t="shared" si="555"/>
        <v>0</v>
      </c>
      <c r="X4820"/>
      <c r="Y4820" s="67" t="str">
        <f t="shared" si="552"/>
        <v xml:space="preserve"> </v>
      </c>
      <c r="AB4820" t="s">
        <v>447</v>
      </c>
      <c r="AC4820" s="46">
        <v>5234</v>
      </c>
      <c r="AD4820" s="46">
        <v>72</v>
      </c>
      <c r="AE4820" s="46">
        <v>71.099999999999994</v>
      </c>
      <c r="AF4820" s="46">
        <v>117</v>
      </c>
      <c r="AH4820" s="70" t="str">
        <f t="shared" si="556"/>
        <v/>
      </c>
      <c r="AI4820" s="70" t="str">
        <f t="shared" si="557"/>
        <v/>
      </c>
      <c r="AJ4820" s="70" t="str">
        <f t="shared" si="558"/>
        <v>X</v>
      </c>
      <c r="AK4820" s="70" t="str" cm="1">
        <f t="array" ref="AK4820">_xlfn.IFS(AH4820&lt;&gt;"","1",AI4820&lt;&gt;"","2",AJ4820&lt;&gt;"","3")</f>
        <v>3</v>
      </c>
    </row>
    <row r="4821" spans="1:37" x14ac:dyDescent="0.25">
      <c r="A4821" t="s">
        <v>1750</v>
      </c>
      <c r="B4821" t="s">
        <v>535</v>
      </c>
      <c r="C4821" s="67" t="str">
        <f t="shared" si="553"/>
        <v>Rachel Morris</v>
      </c>
      <c r="D4821" s="71" t="str" cm="1">
        <f t="array" ref="D4821">_xlfn.IFS(AK4821="1",CONCATENATE(C4821,"Regional"),AK4821="2",CONCATENATE(C4821,"Sectional"),AK4821="3",CONCATENATE(C4821,COUNTIF($C$1:C4821,C4821)))</f>
        <v>Rachel Morris7</v>
      </c>
      <c r="E4821" s="66">
        <v>45178.354166666664</v>
      </c>
      <c r="F4821" t="s">
        <v>2369</v>
      </c>
      <c r="G4821" s="46">
        <v>103</v>
      </c>
      <c r="H4821" s="46">
        <v>99</v>
      </c>
      <c r="I4821" s="46">
        <v>54</v>
      </c>
      <c r="J4821" t="s">
        <v>446</v>
      </c>
      <c r="K4821" t="s">
        <v>447</v>
      </c>
      <c r="L4821" s="46">
        <v>5234</v>
      </c>
      <c r="M4821" s="46">
        <v>72</v>
      </c>
      <c r="N4821" s="46">
        <v>71.099999999999994</v>
      </c>
      <c r="O4821" s="46">
        <v>117</v>
      </c>
      <c r="P4821" s="46">
        <f t="shared" si="554"/>
        <v>2</v>
      </c>
      <c r="R4821" s="67" t="s">
        <v>2755</v>
      </c>
      <c r="S4821" s="67">
        <f>COUNTIF(Y$2:$Y$100,R4821)</f>
        <v>0</v>
      </c>
      <c r="V4821" s="67">
        <f t="shared" si="555"/>
        <v>0</v>
      </c>
      <c r="X4821"/>
      <c r="Y4821" s="67" t="str">
        <f t="shared" si="552"/>
        <v xml:space="preserve"> </v>
      </c>
      <c r="AB4821" t="s">
        <v>447</v>
      </c>
      <c r="AC4821" s="46">
        <v>5234</v>
      </c>
      <c r="AD4821" s="46">
        <v>72</v>
      </c>
      <c r="AE4821" s="46">
        <v>71.099999999999994</v>
      </c>
      <c r="AF4821" s="46">
        <v>117</v>
      </c>
      <c r="AH4821" s="70" t="str">
        <f t="shared" si="556"/>
        <v/>
      </c>
      <c r="AI4821" s="70" t="str">
        <f t="shared" si="557"/>
        <v/>
      </c>
      <c r="AJ4821" s="70" t="str">
        <f t="shared" si="558"/>
        <v>X</v>
      </c>
      <c r="AK4821" s="70" t="str" cm="1">
        <f t="array" ref="AK4821">_xlfn.IFS(AH4821&lt;&gt;"","1",AI4821&lt;&gt;"","2",AJ4821&lt;&gt;"","3")</f>
        <v>3</v>
      </c>
    </row>
    <row r="4822" spans="1:37" x14ac:dyDescent="0.25">
      <c r="A4822" t="s">
        <v>324</v>
      </c>
      <c r="B4822" t="s">
        <v>479</v>
      </c>
      <c r="C4822" s="67" t="str">
        <f t="shared" si="553"/>
        <v>Maeve Niemiec</v>
      </c>
      <c r="D4822" s="71" t="str" cm="1">
        <f t="array" ref="D4822">_xlfn.IFS(AK4822="1",CONCATENATE(C4822,"Regional"),AK4822="2",CONCATENATE(C4822,"Sectional"),AK4822="3",CONCATENATE(C4822,COUNTIF($C$1:C4822,C4822)))</f>
        <v>Maeve Niemiec8</v>
      </c>
      <c r="E4822" s="66">
        <v>45178.354166666664</v>
      </c>
      <c r="F4822" t="s">
        <v>2369</v>
      </c>
      <c r="G4822" s="46">
        <v>103</v>
      </c>
      <c r="H4822" s="46">
        <v>99</v>
      </c>
      <c r="I4822" s="46">
        <v>54</v>
      </c>
      <c r="J4822" t="s">
        <v>453</v>
      </c>
      <c r="K4822" t="s">
        <v>447</v>
      </c>
      <c r="L4822" s="46">
        <v>5234</v>
      </c>
      <c r="M4822" s="46">
        <v>72</v>
      </c>
      <c r="N4822" s="46">
        <v>71.099999999999994</v>
      </c>
      <c r="O4822" s="46">
        <v>117</v>
      </c>
      <c r="P4822" s="46">
        <f t="shared" si="554"/>
        <v>2</v>
      </c>
      <c r="R4822" s="67" t="s">
        <v>1171</v>
      </c>
      <c r="S4822" s="67">
        <f>COUNTIF(Y$2:$Y$100,R4822)</f>
        <v>0</v>
      </c>
      <c r="V4822" s="67">
        <f t="shared" si="555"/>
        <v>0</v>
      </c>
      <c r="X4822"/>
      <c r="Y4822" s="67" t="str">
        <f t="shared" si="552"/>
        <v xml:space="preserve"> </v>
      </c>
      <c r="AB4822" t="s">
        <v>447</v>
      </c>
      <c r="AC4822" s="46">
        <v>5234</v>
      </c>
      <c r="AD4822" s="46">
        <v>72</v>
      </c>
      <c r="AE4822" s="46">
        <v>71.099999999999994</v>
      </c>
      <c r="AF4822" s="46">
        <v>117</v>
      </c>
      <c r="AH4822" s="70" t="str">
        <f t="shared" si="556"/>
        <v/>
      </c>
      <c r="AI4822" s="70" t="str">
        <f t="shared" si="557"/>
        <v/>
      </c>
      <c r="AJ4822" s="70" t="str">
        <f t="shared" si="558"/>
        <v>X</v>
      </c>
      <c r="AK4822" s="70" t="str" cm="1">
        <f t="array" ref="AK4822">_xlfn.IFS(AH4822&lt;&gt;"","1",AI4822&lt;&gt;"","2",AJ4822&lt;&gt;"","3")</f>
        <v>3</v>
      </c>
    </row>
    <row r="4823" spans="1:37" x14ac:dyDescent="0.25">
      <c r="A4823" t="s">
        <v>749</v>
      </c>
      <c r="B4823" t="s">
        <v>750</v>
      </c>
      <c r="C4823" s="67" t="str">
        <f t="shared" si="553"/>
        <v>Adelyne Ruetz</v>
      </c>
      <c r="D4823" s="71" t="str" cm="1">
        <f t="array" ref="D4823">_xlfn.IFS(AK4823="1",CONCATENATE(C4823,"Regional"),AK4823="2",CONCATENATE(C4823,"Sectional"),AK4823="3",CONCATENATE(C4823,COUNTIF($C$1:C4823,C4823)))</f>
        <v>Adelyne Ruetz3</v>
      </c>
      <c r="E4823" s="66">
        <v>45178.354166666664</v>
      </c>
      <c r="F4823" t="s">
        <v>2369</v>
      </c>
      <c r="G4823" s="46">
        <v>103</v>
      </c>
      <c r="H4823" s="46">
        <v>100</v>
      </c>
      <c r="I4823" s="46">
        <v>60</v>
      </c>
      <c r="J4823" t="s">
        <v>446</v>
      </c>
      <c r="K4823" t="s">
        <v>447</v>
      </c>
      <c r="L4823" s="46">
        <v>5234</v>
      </c>
      <c r="M4823" s="46">
        <v>72</v>
      </c>
      <c r="N4823" s="46">
        <v>71.099999999999994</v>
      </c>
      <c r="O4823" s="46">
        <v>117</v>
      </c>
      <c r="P4823" s="46">
        <f t="shared" si="554"/>
        <v>2</v>
      </c>
      <c r="R4823" s="67" t="s">
        <v>1337</v>
      </c>
      <c r="S4823" s="67">
        <f>COUNTIF(Y$2:$Y$100,R4823)</f>
        <v>0</v>
      </c>
      <c r="V4823" s="67">
        <f t="shared" si="555"/>
        <v>0</v>
      </c>
      <c r="X4823"/>
      <c r="Y4823" s="67" t="str">
        <f t="shared" si="552"/>
        <v xml:space="preserve"> </v>
      </c>
      <c r="AB4823" t="s">
        <v>447</v>
      </c>
      <c r="AC4823" s="46">
        <v>5234</v>
      </c>
      <c r="AD4823" s="46">
        <v>72</v>
      </c>
      <c r="AE4823" s="46">
        <v>71.099999999999994</v>
      </c>
      <c r="AF4823" s="46">
        <v>117</v>
      </c>
      <c r="AH4823" s="70" t="str">
        <f t="shared" si="556"/>
        <v/>
      </c>
      <c r="AI4823" s="70" t="str">
        <f t="shared" si="557"/>
        <v/>
      </c>
      <c r="AJ4823" s="70" t="str">
        <f t="shared" si="558"/>
        <v>X</v>
      </c>
      <c r="AK4823" s="70" t="str" cm="1">
        <f t="array" ref="AK4823">_xlfn.IFS(AH4823&lt;&gt;"","1",AI4823&lt;&gt;"","2",AJ4823&lt;&gt;"","3")</f>
        <v>3</v>
      </c>
    </row>
    <row r="4824" spans="1:37" x14ac:dyDescent="0.25">
      <c r="A4824" t="s">
        <v>502</v>
      </c>
      <c r="B4824" t="s">
        <v>220</v>
      </c>
      <c r="C4824" s="67" t="str">
        <f t="shared" si="553"/>
        <v>Maria Kelly</v>
      </c>
      <c r="D4824" s="71" t="str" cm="1">
        <f t="array" ref="D4824">_xlfn.IFS(AK4824="1",CONCATENATE(C4824,"Regional"),AK4824="2",CONCATENATE(C4824,"Sectional"),AK4824="3",CONCATENATE(C4824,COUNTIF($C$1:C4824,C4824)))</f>
        <v>Maria Kelly10</v>
      </c>
      <c r="E4824" s="66">
        <v>45178.354166666664</v>
      </c>
      <c r="F4824" t="s">
        <v>2369</v>
      </c>
      <c r="G4824" s="46">
        <v>103</v>
      </c>
      <c r="H4824" s="46">
        <v>100</v>
      </c>
      <c r="I4824" s="46">
        <v>60</v>
      </c>
      <c r="J4824" t="s">
        <v>446</v>
      </c>
      <c r="K4824" t="s">
        <v>447</v>
      </c>
      <c r="L4824" s="46">
        <v>5234</v>
      </c>
      <c r="M4824" s="46">
        <v>72</v>
      </c>
      <c r="N4824" s="46">
        <v>71.099999999999994</v>
      </c>
      <c r="O4824" s="46">
        <v>117</v>
      </c>
      <c r="P4824" s="46">
        <f t="shared" si="554"/>
        <v>2</v>
      </c>
      <c r="R4824" s="67" t="s">
        <v>2806</v>
      </c>
      <c r="S4824" s="67">
        <f>COUNTIF(Y$2:$Y$100,R4824)</f>
        <v>0</v>
      </c>
      <c r="V4824" s="67">
        <f t="shared" si="555"/>
        <v>0</v>
      </c>
      <c r="X4824"/>
      <c r="Y4824" s="67" t="str">
        <f t="shared" si="552"/>
        <v xml:space="preserve"> </v>
      </c>
      <c r="AB4824" t="s">
        <v>447</v>
      </c>
      <c r="AC4824" s="46">
        <v>5234</v>
      </c>
      <c r="AD4824" s="46">
        <v>72</v>
      </c>
      <c r="AE4824" s="46">
        <v>71.099999999999994</v>
      </c>
      <c r="AF4824" s="46">
        <v>117</v>
      </c>
      <c r="AH4824" s="70" t="str">
        <f t="shared" si="556"/>
        <v/>
      </c>
      <c r="AI4824" s="70" t="str">
        <f t="shared" si="557"/>
        <v/>
      </c>
      <c r="AJ4824" s="70" t="str">
        <f t="shared" si="558"/>
        <v>X</v>
      </c>
      <c r="AK4824" s="70" t="str" cm="1">
        <f t="array" ref="AK4824">_xlfn.IFS(AH4824&lt;&gt;"","1",AI4824&lt;&gt;"","2",AJ4824&lt;&gt;"","3")</f>
        <v>3</v>
      </c>
    </row>
    <row r="4825" spans="1:37" x14ac:dyDescent="0.25">
      <c r="A4825" t="s">
        <v>252</v>
      </c>
      <c r="B4825" t="s">
        <v>368</v>
      </c>
      <c r="C4825" s="67" t="str">
        <f t="shared" si="553"/>
        <v>Lexi Frye</v>
      </c>
      <c r="D4825" s="71" t="str" cm="1">
        <f t="array" ref="D4825">_xlfn.IFS(AK4825="1",CONCATENATE(C4825,"Regional"),AK4825="2",CONCATENATE(C4825,"Sectional"),AK4825="3",CONCATENATE(C4825,COUNTIF($C$1:C4825,C4825)))</f>
        <v>Lexi Frye4</v>
      </c>
      <c r="E4825" s="66">
        <v>45178.354166666664</v>
      </c>
      <c r="F4825" t="s">
        <v>2369</v>
      </c>
      <c r="G4825" s="46">
        <v>103</v>
      </c>
      <c r="H4825" s="46">
        <v>100</v>
      </c>
      <c r="I4825" s="46">
        <v>60</v>
      </c>
      <c r="J4825" t="s">
        <v>446</v>
      </c>
      <c r="K4825" t="s">
        <v>447</v>
      </c>
      <c r="L4825" s="46">
        <v>5234</v>
      </c>
      <c r="M4825" s="46">
        <v>72</v>
      </c>
      <c r="N4825" s="46">
        <v>71.099999999999994</v>
      </c>
      <c r="O4825" s="46">
        <v>117</v>
      </c>
      <c r="P4825" s="46">
        <f t="shared" si="554"/>
        <v>2</v>
      </c>
      <c r="R4825" s="67" t="s">
        <v>1248</v>
      </c>
      <c r="S4825" s="67">
        <f>COUNTIF(Y$2:$Y$100,R4825)</f>
        <v>0</v>
      </c>
      <c r="V4825" s="67">
        <f t="shared" si="555"/>
        <v>0</v>
      </c>
      <c r="X4825"/>
      <c r="Y4825" s="67" t="str">
        <f t="shared" si="552"/>
        <v xml:space="preserve"> </v>
      </c>
      <c r="AB4825" t="s">
        <v>447</v>
      </c>
      <c r="AC4825" s="46">
        <v>5234</v>
      </c>
      <c r="AD4825" s="46">
        <v>72</v>
      </c>
      <c r="AE4825" s="46">
        <v>71.099999999999994</v>
      </c>
      <c r="AF4825" s="46">
        <v>117</v>
      </c>
      <c r="AH4825" s="70" t="str">
        <f t="shared" si="556"/>
        <v/>
      </c>
      <c r="AI4825" s="70" t="str">
        <f t="shared" si="557"/>
        <v/>
      </c>
      <c r="AJ4825" s="70" t="str">
        <f t="shared" si="558"/>
        <v>X</v>
      </c>
      <c r="AK4825" s="70" t="str" cm="1">
        <f t="array" ref="AK4825">_xlfn.IFS(AH4825&lt;&gt;"","1",AI4825&lt;&gt;"","2",AJ4825&lt;&gt;"","3")</f>
        <v>3</v>
      </c>
    </row>
    <row r="4826" spans="1:37" x14ac:dyDescent="0.25">
      <c r="A4826" t="s">
        <v>1804</v>
      </c>
      <c r="B4826" t="s">
        <v>179</v>
      </c>
      <c r="C4826" s="67" t="str">
        <f t="shared" si="553"/>
        <v>Addie Sloan</v>
      </c>
      <c r="D4826" s="71" t="str" cm="1">
        <f t="array" ref="D4826">_xlfn.IFS(AK4826="1",CONCATENATE(C4826,"Regional"),AK4826="2",CONCATENATE(C4826,"Sectional"),AK4826="3",CONCATENATE(C4826,COUNTIF($C$1:C4826,C4826)))</f>
        <v>Addie Sloan1</v>
      </c>
      <c r="E4826" s="66">
        <v>45178.354166666664</v>
      </c>
      <c r="F4826" t="s">
        <v>2369</v>
      </c>
      <c r="G4826" s="46">
        <v>103</v>
      </c>
      <c r="H4826" s="46">
        <v>101</v>
      </c>
      <c r="I4826" s="46">
        <v>63</v>
      </c>
      <c r="J4826" t="s">
        <v>453</v>
      </c>
      <c r="K4826" t="s">
        <v>447</v>
      </c>
      <c r="L4826" s="46">
        <v>5234</v>
      </c>
      <c r="M4826" s="46">
        <v>72</v>
      </c>
      <c r="N4826" s="46">
        <v>71.099999999999994</v>
      </c>
      <c r="O4826" s="46">
        <v>117</v>
      </c>
      <c r="P4826" s="46">
        <f t="shared" si="554"/>
        <v>2</v>
      </c>
      <c r="R4826" s="67" t="s">
        <v>2807</v>
      </c>
      <c r="S4826" s="67">
        <f>COUNTIF(Y$2:$Y$100,R4826)</f>
        <v>0</v>
      </c>
      <c r="V4826" s="67">
        <f t="shared" si="555"/>
        <v>0</v>
      </c>
      <c r="X4826"/>
      <c r="Y4826" s="67" t="str">
        <f t="shared" si="552"/>
        <v xml:space="preserve"> </v>
      </c>
      <c r="AB4826" t="s">
        <v>447</v>
      </c>
      <c r="AC4826" s="46">
        <v>5234</v>
      </c>
      <c r="AD4826" s="46">
        <v>72</v>
      </c>
      <c r="AE4826" s="46">
        <v>71.099999999999994</v>
      </c>
      <c r="AF4826" s="46">
        <v>117</v>
      </c>
      <c r="AH4826" s="70" t="str">
        <f t="shared" si="556"/>
        <v/>
      </c>
      <c r="AI4826" s="70" t="str">
        <f t="shared" si="557"/>
        <v/>
      </c>
      <c r="AJ4826" s="70" t="str">
        <f t="shared" si="558"/>
        <v>X</v>
      </c>
      <c r="AK4826" s="70" t="str" cm="1">
        <f t="array" ref="AK4826">_xlfn.IFS(AH4826&lt;&gt;"","1",AI4826&lt;&gt;"","2",AJ4826&lt;&gt;"","3")</f>
        <v>3</v>
      </c>
    </row>
    <row r="4827" spans="1:37" x14ac:dyDescent="0.25">
      <c r="A4827" t="s">
        <v>360</v>
      </c>
      <c r="B4827" t="s">
        <v>431</v>
      </c>
      <c r="C4827" s="67" t="str">
        <f t="shared" si="553"/>
        <v>Paige Smith</v>
      </c>
      <c r="D4827" s="71" t="str" cm="1">
        <f t="array" ref="D4827">_xlfn.IFS(AK4827="1",CONCATENATE(C4827,"Regional"),AK4827="2",CONCATENATE(C4827,"Sectional"),AK4827="3",CONCATENATE(C4827,COUNTIF($C$1:C4827,C4827)))</f>
        <v>Paige Smith5</v>
      </c>
      <c r="E4827" s="66">
        <v>45178.354166666664</v>
      </c>
      <c r="F4827" t="s">
        <v>2369</v>
      </c>
      <c r="G4827" s="46">
        <v>103</v>
      </c>
      <c r="H4827" s="46">
        <v>101</v>
      </c>
      <c r="I4827" s="46">
        <v>63</v>
      </c>
      <c r="J4827" t="s">
        <v>453</v>
      </c>
      <c r="K4827" t="s">
        <v>447</v>
      </c>
      <c r="L4827" s="46">
        <v>5234</v>
      </c>
      <c r="M4827" s="46">
        <v>72</v>
      </c>
      <c r="N4827" s="46">
        <v>71.099999999999994</v>
      </c>
      <c r="O4827" s="46">
        <v>117</v>
      </c>
      <c r="P4827" s="46">
        <f t="shared" si="554"/>
        <v>2</v>
      </c>
      <c r="R4827" s="67" t="s">
        <v>1521</v>
      </c>
      <c r="S4827" s="67">
        <f>COUNTIF(Y$2:$Y$100,R4827)</f>
        <v>0</v>
      </c>
      <c r="V4827" s="67">
        <f t="shared" si="555"/>
        <v>0</v>
      </c>
      <c r="X4827"/>
      <c r="Y4827" s="67" t="str">
        <f t="shared" si="552"/>
        <v xml:space="preserve"> </v>
      </c>
      <c r="AB4827" t="s">
        <v>447</v>
      </c>
      <c r="AC4827" s="46">
        <v>5234</v>
      </c>
      <c r="AD4827" s="46">
        <v>72</v>
      </c>
      <c r="AE4827" s="46">
        <v>71.099999999999994</v>
      </c>
      <c r="AF4827" s="46">
        <v>117</v>
      </c>
      <c r="AH4827" s="70" t="str">
        <f t="shared" si="556"/>
        <v/>
      </c>
      <c r="AI4827" s="70" t="str">
        <f t="shared" si="557"/>
        <v/>
      </c>
      <c r="AJ4827" s="70" t="str">
        <f t="shared" si="558"/>
        <v>X</v>
      </c>
      <c r="AK4827" s="70" t="str" cm="1">
        <f t="array" ref="AK4827">_xlfn.IFS(AH4827&lt;&gt;"","1",AI4827&lt;&gt;"","2",AJ4827&lt;&gt;"","3")</f>
        <v>3</v>
      </c>
    </row>
    <row r="4828" spans="1:37" x14ac:dyDescent="0.25">
      <c r="A4828" t="s">
        <v>1109</v>
      </c>
      <c r="B4828" t="s">
        <v>401</v>
      </c>
      <c r="C4828" s="67" t="str">
        <f t="shared" si="553"/>
        <v>Hannah Fergus</v>
      </c>
      <c r="D4828" s="71" t="str" cm="1">
        <f t="array" ref="D4828">_xlfn.IFS(AK4828="1",CONCATENATE(C4828,"Regional"),AK4828="2",CONCATENATE(C4828,"Sectional"),AK4828="3",CONCATENATE(C4828,COUNTIF($C$1:C4828,C4828)))</f>
        <v>Hannah Fergus9</v>
      </c>
      <c r="E4828" s="66">
        <v>45178.354166666664</v>
      </c>
      <c r="F4828" t="s">
        <v>2369</v>
      </c>
      <c r="G4828" s="46">
        <v>103</v>
      </c>
      <c r="H4828" s="46">
        <v>101</v>
      </c>
      <c r="I4828" s="46">
        <v>63</v>
      </c>
      <c r="J4828" t="s">
        <v>453</v>
      </c>
      <c r="K4828" t="s">
        <v>447</v>
      </c>
      <c r="L4828" s="46">
        <v>5234</v>
      </c>
      <c r="M4828" s="46">
        <v>72</v>
      </c>
      <c r="N4828" s="46">
        <v>71.099999999999994</v>
      </c>
      <c r="O4828" s="46">
        <v>117</v>
      </c>
      <c r="P4828" s="46">
        <f t="shared" si="554"/>
        <v>2</v>
      </c>
      <c r="R4828" s="67" t="s">
        <v>1582</v>
      </c>
      <c r="S4828" s="67">
        <f>COUNTIF(Y$2:$Y$100,R4828)</f>
        <v>0</v>
      </c>
      <c r="V4828" s="67">
        <f t="shared" si="555"/>
        <v>0</v>
      </c>
      <c r="X4828"/>
      <c r="Y4828" s="67" t="str">
        <f t="shared" si="552"/>
        <v xml:space="preserve"> </v>
      </c>
      <c r="AB4828" t="s">
        <v>447</v>
      </c>
      <c r="AC4828" s="46">
        <v>5234</v>
      </c>
      <c r="AD4828" s="46">
        <v>72</v>
      </c>
      <c r="AE4828" s="46">
        <v>71.099999999999994</v>
      </c>
      <c r="AF4828" s="46">
        <v>117</v>
      </c>
      <c r="AH4828" s="70" t="str">
        <f t="shared" si="556"/>
        <v/>
      </c>
      <c r="AI4828" s="70" t="str">
        <f t="shared" si="557"/>
        <v/>
      </c>
      <c r="AJ4828" s="70" t="str">
        <f t="shared" si="558"/>
        <v>X</v>
      </c>
      <c r="AK4828" s="70" t="str" cm="1">
        <f t="array" ref="AK4828">_xlfn.IFS(AH4828&lt;&gt;"","1",AI4828&lt;&gt;"","2",AJ4828&lt;&gt;"","3")</f>
        <v>3</v>
      </c>
    </row>
    <row r="4829" spans="1:37" x14ac:dyDescent="0.25">
      <c r="A4829" t="s">
        <v>231</v>
      </c>
      <c r="B4829" t="s">
        <v>434</v>
      </c>
      <c r="C4829" s="67" t="str">
        <f t="shared" si="553"/>
        <v>Ella Cross</v>
      </c>
      <c r="D4829" s="71" t="str" cm="1">
        <f t="array" ref="D4829">_xlfn.IFS(AK4829="1",CONCATENATE(C4829,"Regional"),AK4829="2",CONCATENATE(C4829,"Sectional"),AK4829="3",CONCATENATE(C4829,COUNTIF($C$1:C4829,C4829)))</f>
        <v>Ella Cross9</v>
      </c>
      <c r="E4829" s="66">
        <v>45178.354166666664</v>
      </c>
      <c r="F4829" t="s">
        <v>2369</v>
      </c>
      <c r="G4829" s="46">
        <v>103</v>
      </c>
      <c r="H4829" s="46">
        <v>101</v>
      </c>
      <c r="I4829" s="46">
        <v>63</v>
      </c>
      <c r="J4829" t="s">
        <v>446</v>
      </c>
      <c r="K4829" t="s">
        <v>447</v>
      </c>
      <c r="L4829" s="46">
        <v>5234</v>
      </c>
      <c r="M4829" s="46">
        <v>72</v>
      </c>
      <c r="N4829" s="46">
        <v>71.099999999999994</v>
      </c>
      <c r="O4829" s="46">
        <v>117</v>
      </c>
      <c r="P4829" s="46">
        <f t="shared" si="554"/>
        <v>2</v>
      </c>
      <c r="R4829" s="67" t="s">
        <v>1178</v>
      </c>
      <c r="S4829" s="67">
        <f>COUNTIF(Y$2:$Y$100,R4829)</f>
        <v>0</v>
      </c>
      <c r="V4829" s="67">
        <f t="shared" si="555"/>
        <v>0</v>
      </c>
      <c r="X4829"/>
      <c r="Y4829" s="67" t="str">
        <f t="shared" si="552"/>
        <v xml:space="preserve"> </v>
      </c>
      <c r="AB4829" t="s">
        <v>447</v>
      </c>
      <c r="AC4829" s="46">
        <v>5234</v>
      </c>
      <c r="AD4829" s="46">
        <v>72</v>
      </c>
      <c r="AE4829" s="46">
        <v>71.099999999999994</v>
      </c>
      <c r="AF4829" s="46">
        <v>117</v>
      </c>
      <c r="AH4829" s="70" t="str">
        <f t="shared" si="556"/>
        <v/>
      </c>
      <c r="AI4829" s="70" t="str">
        <f t="shared" si="557"/>
        <v/>
      </c>
      <c r="AJ4829" s="70" t="str">
        <f t="shared" si="558"/>
        <v>X</v>
      </c>
      <c r="AK4829" s="70" t="str" cm="1">
        <f t="array" ref="AK4829">_xlfn.IFS(AH4829&lt;&gt;"","1",AI4829&lt;&gt;"","2",AJ4829&lt;&gt;"","3")</f>
        <v>3</v>
      </c>
    </row>
    <row r="4830" spans="1:37" x14ac:dyDescent="0.25">
      <c r="A4830" t="s">
        <v>262</v>
      </c>
      <c r="B4830" t="s">
        <v>210</v>
      </c>
      <c r="C4830" s="67" t="str">
        <f t="shared" si="553"/>
        <v>Alexis Hanson</v>
      </c>
      <c r="D4830" s="71" t="str" cm="1">
        <f t="array" ref="D4830">_xlfn.IFS(AK4830="1",CONCATENATE(C4830,"Regional"),AK4830="2",CONCATENATE(C4830,"Sectional"),AK4830="3",CONCATENATE(C4830,COUNTIF($C$1:C4830,C4830)))</f>
        <v>Alexis Hanson4</v>
      </c>
      <c r="E4830" s="66">
        <v>45178.354166666664</v>
      </c>
      <c r="F4830" t="s">
        <v>2369</v>
      </c>
      <c r="G4830" s="46">
        <v>103</v>
      </c>
      <c r="H4830" s="46">
        <v>102</v>
      </c>
      <c r="I4830" s="46">
        <v>67</v>
      </c>
      <c r="J4830" t="s">
        <v>453</v>
      </c>
      <c r="K4830" t="s">
        <v>447</v>
      </c>
      <c r="L4830" s="46">
        <v>5234</v>
      </c>
      <c r="M4830" s="46">
        <v>72</v>
      </c>
      <c r="N4830" s="46">
        <v>71.099999999999994</v>
      </c>
      <c r="O4830" s="46">
        <v>117</v>
      </c>
      <c r="P4830" s="46">
        <f t="shared" si="554"/>
        <v>2</v>
      </c>
      <c r="R4830" s="67" t="s">
        <v>1193</v>
      </c>
      <c r="S4830" s="67">
        <f>COUNTIF(Y$2:$Y$100,R4830)</f>
        <v>0</v>
      </c>
      <c r="V4830" s="67">
        <f t="shared" si="555"/>
        <v>0</v>
      </c>
      <c r="X4830"/>
      <c r="Y4830" s="67" t="str">
        <f t="shared" si="552"/>
        <v xml:space="preserve"> </v>
      </c>
      <c r="AB4830" t="s">
        <v>447</v>
      </c>
      <c r="AC4830" s="46">
        <v>5234</v>
      </c>
      <c r="AD4830" s="46">
        <v>72</v>
      </c>
      <c r="AE4830" s="46">
        <v>71.099999999999994</v>
      </c>
      <c r="AF4830" s="46">
        <v>117</v>
      </c>
      <c r="AH4830" s="70" t="str">
        <f t="shared" si="556"/>
        <v/>
      </c>
      <c r="AI4830" s="70" t="str">
        <f t="shared" si="557"/>
        <v/>
      </c>
      <c r="AJ4830" s="70" t="str">
        <f t="shared" si="558"/>
        <v>X</v>
      </c>
      <c r="AK4830" s="70" t="str" cm="1">
        <f t="array" ref="AK4830">_xlfn.IFS(AH4830&lt;&gt;"","1",AI4830&lt;&gt;"","2",AJ4830&lt;&gt;"","3")</f>
        <v>3</v>
      </c>
    </row>
    <row r="4831" spans="1:37" x14ac:dyDescent="0.25">
      <c r="A4831" t="s">
        <v>1805</v>
      </c>
      <c r="B4831" t="s">
        <v>458</v>
      </c>
      <c r="C4831" s="67" t="str">
        <f t="shared" si="553"/>
        <v>Lauren Schleeper</v>
      </c>
      <c r="D4831" s="71" t="str" cm="1">
        <f t="array" ref="D4831">_xlfn.IFS(AK4831="1",CONCATENATE(C4831,"Regional"),AK4831="2",CONCATENATE(C4831,"Sectional"),AK4831="3",CONCATENATE(C4831,COUNTIF($C$1:C4831,C4831)))</f>
        <v>Lauren Schleeper5</v>
      </c>
      <c r="E4831" s="66">
        <v>45178.354166666664</v>
      </c>
      <c r="F4831" t="s">
        <v>2369</v>
      </c>
      <c r="G4831" s="46">
        <v>103</v>
      </c>
      <c r="H4831" s="46">
        <v>102</v>
      </c>
      <c r="I4831" s="46">
        <v>67</v>
      </c>
      <c r="J4831" t="s">
        <v>446</v>
      </c>
      <c r="K4831" t="s">
        <v>447</v>
      </c>
      <c r="L4831" s="46">
        <v>5234</v>
      </c>
      <c r="M4831" s="46">
        <v>72</v>
      </c>
      <c r="N4831" s="46">
        <v>71.099999999999994</v>
      </c>
      <c r="O4831" s="46">
        <v>117</v>
      </c>
      <c r="P4831" s="46">
        <f t="shared" si="554"/>
        <v>2</v>
      </c>
      <c r="R4831" s="67" t="s">
        <v>2808</v>
      </c>
      <c r="S4831" s="67">
        <f>COUNTIF(Y$2:$Y$100,R4831)</f>
        <v>0</v>
      </c>
      <c r="V4831" s="67">
        <f t="shared" si="555"/>
        <v>0</v>
      </c>
      <c r="X4831"/>
      <c r="Y4831" s="67" t="str">
        <f t="shared" si="552"/>
        <v xml:space="preserve"> </v>
      </c>
      <c r="AB4831" t="s">
        <v>447</v>
      </c>
      <c r="AC4831" s="46">
        <v>5234</v>
      </c>
      <c r="AD4831" s="46">
        <v>72</v>
      </c>
      <c r="AE4831" s="46">
        <v>71.099999999999994</v>
      </c>
      <c r="AF4831" s="46">
        <v>117</v>
      </c>
      <c r="AH4831" s="70" t="str">
        <f t="shared" si="556"/>
        <v/>
      </c>
      <c r="AI4831" s="70" t="str">
        <f t="shared" si="557"/>
        <v/>
      </c>
      <c r="AJ4831" s="70" t="str">
        <f t="shared" si="558"/>
        <v>X</v>
      </c>
      <c r="AK4831" s="70" t="str" cm="1">
        <f t="array" ref="AK4831">_xlfn.IFS(AH4831&lt;&gt;"","1",AI4831&lt;&gt;"","2",AJ4831&lt;&gt;"","3")</f>
        <v>3</v>
      </c>
    </row>
    <row r="4832" spans="1:37" x14ac:dyDescent="0.25">
      <c r="A4832" t="s">
        <v>1021</v>
      </c>
      <c r="B4832" t="s">
        <v>599</v>
      </c>
      <c r="C4832" s="67" t="str">
        <f t="shared" si="553"/>
        <v>Grace Knilans</v>
      </c>
      <c r="D4832" s="71" t="str" cm="1">
        <f t="array" ref="D4832">_xlfn.IFS(AK4832="1",CONCATENATE(C4832,"Regional"),AK4832="2",CONCATENATE(C4832,"Sectional"),AK4832="3",CONCATENATE(C4832,COUNTIF($C$1:C4832,C4832)))</f>
        <v>Grace Knilans5</v>
      </c>
      <c r="E4832" s="66">
        <v>45178.354166666664</v>
      </c>
      <c r="F4832" t="s">
        <v>2369</v>
      </c>
      <c r="G4832" s="46">
        <v>103</v>
      </c>
      <c r="H4832" s="46">
        <v>102</v>
      </c>
      <c r="I4832" s="46">
        <v>67</v>
      </c>
      <c r="J4832" t="s">
        <v>446</v>
      </c>
      <c r="K4832" t="s">
        <v>447</v>
      </c>
      <c r="L4832" s="46">
        <v>5234</v>
      </c>
      <c r="M4832" s="46">
        <v>72</v>
      </c>
      <c r="N4832" s="46">
        <v>71.099999999999994</v>
      </c>
      <c r="O4832" s="46">
        <v>117</v>
      </c>
      <c r="P4832" s="46">
        <f t="shared" si="554"/>
        <v>2</v>
      </c>
      <c r="R4832" s="67" t="s">
        <v>1519</v>
      </c>
      <c r="S4832" s="67">
        <f>COUNTIF(Y$2:$Y$100,R4832)</f>
        <v>0</v>
      </c>
      <c r="V4832" s="67">
        <f t="shared" si="555"/>
        <v>0</v>
      </c>
      <c r="X4832"/>
      <c r="Y4832" s="67" t="str">
        <f t="shared" si="552"/>
        <v xml:space="preserve"> </v>
      </c>
      <c r="AB4832" t="s">
        <v>447</v>
      </c>
      <c r="AC4832" s="46">
        <v>5234</v>
      </c>
      <c r="AD4832" s="46">
        <v>72</v>
      </c>
      <c r="AE4832" s="46">
        <v>71.099999999999994</v>
      </c>
      <c r="AF4832" s="46">
        <v>117</v>
      </c>
      <c r="AH4832" s="70" t="str">
        <f t="shared" si="556"/>
        <v/>
      </c>
      <c r="AI4832" s="70" t="str">
        <f t="shared" si="557"/>
        <v/>
      </c>
      <c r="AJ4832" s="70" t="str">
        <f t="shared" si="558"/>
        <v>X</v>
      </c>
      <c r="AK4832" s="70" t="str" cm="1">
        <f t="array" ref="AK4832">_xlfn.IFS(AH4832&lt;&gt;"","1",AI4832&lt;&gt;"","2",AJ4832&lt;&gt;"","3")</f>
        <v>3</v>
      </c>
    </row>
    <row r="4833" spans="1:37" x14ac:dyDescent="0.25">
      <c r="A4833" t="s">
        <v>498</v>
      </c>
      <c r="B4833" t="s">
        <v>499</v>
      </c>
      <c r="C4833" s="67" t="str">
        <f t="shared" si="553"/>
        <v>Macy Grover</v>
      </c>
      <c r="D4833" s="71" t="str" cm="1">
        <f t="array" ref="D4833">_xlfn.IFS(AK4833="1",CONCATENATE(C4833,"Regional"),AK4833="2",CONCATENATE(C4833,"Sectional"),AK4833="3",CONCATENATE(C4833,COUNTIF($C$1:C4833,C4833)))</f>
        <v>Macy Grover4</v>
      </c>
      <c r="E4833" s="66">
        <v>45178.354166666664</v>
      </c>
      <c r="F4833" t="s">
        <v>2369</v>
      </c>
      <c r="G4833" s="46">
        <v>103</v>
      </c>
      <c r="H4833" s="46">
        <v>102</v>
      </c>
      <c r="I4833" s="46">
        <v>67</v>
      </c>
      <c r="J4833" t="s">
        <v>453</v>
      </c>
      <c r="K4833" t="s">
        <v>447</v>
      </c>
      <c r="L4833" s="46">
        <v>5234</v>
      </c>
      <c r="M4833" s="46">
        <v>72</v>
      </c>
      <c r="N4833" s="46">
        <v>71.099999999999994</v>
      </c>
      <c r="O4833" s="46">
        <v>117</v>
      </c>
      <c r="P4833" s="46">
        <f t="shared" si="554"/>
        <v>2</v>
      </c>
      <c r="R4833" s="67" t="s">
        <v>1186</v>
      </c>
      <c r="S4833" s="67">
        <f>COUNTIF(Y$2:$Y$100,R4833)</f>
        <v>0</v>
      </c>
      <c r="V4833" s="67">
        <f t="shared" si="555"/>
        <v>0</v>
      </c>
      <c r="X4833"/>
      <c r="Y4833" s="67" t="str">
        <f t="shared" si="552"/>
        <v xml:space="preserve"> </v>
      </c>
      <c r="AB4833" t="s">
        <v>447</v>
      </c>
      <c r="AC4833" s="46">
        <v>5234</v>
      </c>
      <c r="AD4833" s="46">
        <v>72</v>
      </c>
      <c r="AE4833" s="46">
        <v>71.099999999999994</v>
      </c>
      <c r="AF4833" s="46">
        <v>117</v>
      </c>
      <c r="AH4833" s="70" t="str">
        <f t="shared" si="556"/>
        <v/>
      </c>
      <c r="AI4833" s="70" t="str">
        <f t="shared" si="557"/>
        <v/>
      </c>
      <c r="AJ4833" s="70" t="str">
        <f t="shared" si="558"/>
        <v>X</v>
      </c>
      <c r="AK4833" s="70" t="str" cm="1">
        <f t="array" ref="AK4833">_xlfn.IFS(AH4833&lt;&gt;"","1",AI4833&lt;&gt;"","2",AJ4833&lt;&gt;"","3")</f>
        <v>3</v>
      </c>
    </row>
    <row r="4834" spans="1:37" x14ac:dyDescent="0.25">
      <c r="A4834" t="s">
        <v>493</v>
      </c>
      <c r="B4834" t="s">
        <v>494</v>
      </c>
      <c r="C4834" s="67" t="str">
        <f t="shared" si="553"/>
        <v>Maren Wieme</v>
      </c>
      <c r="D4834" s="71" t="str" cm="1">
        <f t="array" ref="D4834">_xlfn.IFS(AK4834="1",CONCATENATE(C4834,"Regional"),AK4834="2",CONCATENATE(C4834,"Sectional"),AK4834="3",CONCATENATE(C4834,COUNTIF($C$1:C4834,C4834)))</f>
        <v>Maren Wieme5</v>
      </c>
      <c r="E4834" s="66">
        <v>45178.354166666664</v>
      </c>
      <c r="F4834" t="s">
        <v>2369</v>
      </c>
      <c r="G4834" s="46">
        <v>103</v>
      </c>
      <c r="H4834" s="46">
        <v>102</v>
      </c>
      <c r="I4834" s="46">
        <v>67</v>
      </c>
      <c r="J4834" t="s">
        <v>446</v>
      </c>
      <c r="K4834" t="s">
        <v>447</v>
      </c>
      <c r="L4834" s="46">
        <v>5234</v>
      </c>
      <c r="M4834" s="46">
        <v>72</v>
      </c>
      <c r="N4834" s="46">
        <v>71.099999999999994</v>
      </c>
      <c r="O4834" s="46">
        <v>117</v>
      </c>
      <c r="P4834" s="46">
        <f t="shared" si="554"/>
        <v>2</v>
      </c>
      <c r="R4834" s="67" t="s">
        <v>1182</v>
      </c>
      <c r="S4834" s="67">
        <f>COUNTIF(Y$2:$Y$100,R4834)</f>
        <v>0</v>
      </c>
      <c r="V4834" s="67">
        <f t="shared" si="555"/>
        <v>0</v>
      </c>
      <c r="X4834"/>
      <c r="Y4834" s="67" t="str">
        <f t="shared" si="552"/>
        <v xml:space="preserve"> </v>
      </c>
      <c r="AB4834" t="s">
        <v>447</v>
      </c>
      <c r="AC4834" s="46">
        <v>5234</v>
      </c>
      <c r="AD4834" s="46">
        <v>72</v>
      </c>
      <c r="AE4834" s="46">
        <v>71.099999999999994</v>
      </c>
      <c r="AF4834" s="46">
        <v>117</v>
      </c>
      <c r="AH4834" s="70" t="str">
        <f t="shared" si="556"/>
        <v/>
      </c>
      <c r="AI4834" s="70" t="str">
        <f t="shared" si="557"/>
        <v/>
      </c>
      <c r="AJ4834" s="70" t="str">
        <f t="shared" si="558"/>
        <v>X</v>
      </c>
      <c r="AK4834" s="70" t="str" cm="1">
        <f t="array" ref="AK4834">_xlfn.IFS(AH4834&lt;&gt;"","1",AI4834&lt;&gt;"","2",AJ4834&lt;&gt;"","3")</f>
        <v>3</v>
      </c>
    </row>
    <row r="4835" spans="1:37" x14ac:dyDescent="0.25">
      <c r="A4835" t="s">
        <v>598</v>
      </c>
      <c r="B4835" t="s">
        <v>599</v>
      </c>
      <c r="C4835" s="67" t="str">
        <f t="shared" si="553"/>
        <v>Grace Behm</v>
      </c>
      <c r="D4835" s="71" t="str" cm="1">
        <f t="array" ref="D4835">_xlfn.IFS(AK4835="1",CONCATENATE(C4835,"Regional"),AK4835="2",CONCATENATE(C4835,"Sectional"),AK4835="3",CONCATENATE(C4835,COUNTIF($C$1:C4835,C4835)))</f>
        <v>Grace Behm7</v>
      </c>
      <c r="E4835" s="66">
        <v>45178.354166666664</v>
      </c>
      <c r="F4835" t="s">
        <v>2369</v>
      </c>
      <c r="G4835" s="46">
        <v>103</v>
      </c>
      <c r="H4835" s="46">
        <v>103</v>
      </c>
      <c r="I4835" s="46">
        <v>72</v>
      </c>
      <c r="J4835" t="s">
        <v>446</v>
      </c>
      <c r="K4835" t="s">
        <v>447</v>
      </c>
      <c r="L4835" s="46">
        <v>5234</v>
      </c>
      <c r="M4835" s="46">
        <v>72</v>
      </c>
      <c r="N4835" s="46">
        <v>71.099999999999994</v>
      </c>
      <c r="O4835" s="46">
        <v>117</v>
      </c>
      <c r="P4835" s="46">
        <f t="shared" si="554"/>
        <v>2</v>
      </c>
      <c r="R4835" s="67" t="s">
        <v>1244</v>
      </c>
      <c r="S4835" s="67">
        <f>COUNTIF(Y$2:$Y$100,R4835)</f>
        <v>0</v>
      </c>
      <c r="V4835" s="67">
        <f t="shared" si="555"/>
        <v>0</v>
      </c>
      <c r="X4835"/>
      <c r="Y4835" s="67" t="str">
        <f t="shared" si="552"/>
        <v xml:space="preserve"> </v>
      </c>
      <c r="AB4835" t="s">
        <v>447</v>
      </c>
      <c r="AC4835" s="46">
        <v>5234</v>
      </c>
      <c r="AD4835" s="46">
        <v>72</v>
      </c>
      <c r="AE4835" s="46">
        <v>71.099999999999994</v>
      </c>
      <c r="AF4835" s="46">
        <v>117</v>
      </c>
      <c r="AH4835" s="70" t="str">
        <f t="shared" si="556"/>
        <v/>
      </c>
      <c r="AI4835" s="70" t="str">
        <f t="shared" si="557"/>
        <v/>
      </c>
      <c r="AJ4835" s="70" t="str">
        <f t="shared" si="558"/>
        <v>X</v>
      </c>
      <c r="AK4835" s="70" t="str" cm="1">
        <f t="array" ref="AK4835">_xlfn.IFS(AH4835&lt;&gt;"","1",AI4835&lt;&gt;"","2",AJ4835&lt;&gt;"","3")</f>
        <v>3</v>
      </c>
    </row>
    <row r="4836" spans="1:37" x14ac:dyDescent="0.25">
      <c r="A4836" t="s">
        <v>406</v>
      </c>
      <c r="B4836" t="s">
        <v>407</v>
      </c>
      <c r="C4836" s="67" t="str">
        <f t="shared" si="553"/>
        <v>Delaney Jaskula</v>
      </c>
      <c r="D4836" s="71" t="str" cm="1">
        <f t="array" ref="D4836">_xlfn.IFS(AK4836="1",CONCATENATE(C4836,"Regional"),AK4836="2",CONCATENATE(C4836,"Sectional"),AK4836="3",CONCATENATE(C4836,COUNTIF($C$1:C4836,C4836)))</f>
        <v>Delaney Jaskula6</v>
      </c>
      <c r="E4836" s="66">
        <v>45178.354166666664</v>
      </c>
      <c r="F4836" t="s">
        <v>2369</v>
      </c>
      <c r="G4836" s="46">
        <v>103</v>
      </c>
      <c r="H4836" s="46">
        <v>103</v>
      </c>
      <c r="I4836" s="46">
        <v>72</v>
      </c>
      <c r="J4836" t="s">
        <v>453</v>
      </c>
      <c r="K4836" t="s">
        <v>447</v>
      </c>
      <c r="L4836" s="46">
        <v>5234</v>
      </c>
      <c r="M4836" s="46">
        <v>72</v>
      </c>
      <c r="N4836" s="46">
        <v>71.099999999999994</v>
      </c>
      <c r="O4836" s="46">
        <v>117</v>
      </c>
      <c r="P4836" s="46">
        <f t="shared" si="554"/>
        <v>2</v>
      </c>
      <c r="R4836" s="67" t="s">
        <v>1137</v>
      </c>
      <c r="S4836" s="67">
        <f>COUNTIF(Y$2:$Y$100,R4836)</f>
        <v>0</v>
      </c>
      <c r="V4836" s="67">
        <f t="shared" si="555"/>
        <v>0</v>
      </c>
      <c r="X4836"/>
      <c r="Y4836" s="67" t="str">
        <f t="shared" si="552"/>
        <v xml:space="preserve"> </v>
      </c>
      <c r="AB4836" t="s">
        <v>447</v>
      </c>
      <c r="AC4836" s="46">
        <v>5234</v>
      </c>
      <c r="AD4836" s="46">
        <v>72</v>
      </c>
      <c r="AE4836" s="46">
        <v>71.099999999999994</v>
      </c>
      <c r="AF4836" s="46">
        <v>117</v>
      </c>
      <c r="AH4836" s="70" t="str">
        <f t="shared" si="556"/>
        <v/>
      </c>
      <c r="AI4836" s="70" t="str">
        <f t="shared" si="557"/>
        <v/>
      </c>
      <c r="AJ4836" s="70" t="str">
        <f t="shared" si="558"/>
        <v>X</v>
      </c>
      <c r="AK4836" s="70" t="str" cm="1">
        <f t="array" ref="AK4836">_xlfn.IFS(AH4836&lt;&gt;"","1",AI4836&lt;&gt;"","2",AJ4836&lt;&gt;"","3")</f>
        <v>3</v>
      </c>
    </row>
    <row r="4837" spans="1:37" x14ac:dyDescent="0.25">
      <c r="A4837" t="s">
        <v>388</v>
      </c>
      <c r="B4837" t="s">
        <v>506</v>
      </c>
      <c r="C4837" s="67" t="str">
        <f t="shared" si="553"/>
        <v>Alena Wood</v>
      </c>
      <c r="D4837" s="71" t="str" cm="1">
        <f t="array" ref="D4837">_xlfn.IFS(AK4837="1",CONCATENATE(C4837,"Regional"),AK4837="2",CONCATENATE(C4837,"Sectional"),AK4837="3",CONCATENATE(C4837,COUNTIF($C$1:C4837,C4837)))</f>
        <v>Alena Wood2</v>
      </c>
      <c r="E4837" s="66">
        <v>45178.354166666664</v>
      </c>
      <c r="F4837" t="s">
        <v>2369</v>
      </c>
      <c r="G4837" s="46">
        <v>103</v>
      </c>
      <c r="H4837" s="46">
        <v>103</v>
      </c>
      <c r="I4837" s="46">
        <v>72</v>
      </c>
      <c r="J4837" t="s">
        <v>453</v>
      </c>
      <c r="K4837" t="s">
        <v>447</v>
      </c>
      <c r="L4837" s="46">
        <v>5234</v>
      </c>
      <c r="M4837" s="46">
        <v>72</v>
      </c>
      <c r="N4837" s="46">
        <v>71.099999999999994</v>
      </c>
      <c r="O4837" s="46">
        <v>117</v>
      </c>
      <c r="P4837" s="46">
        <f t="shared" si="554"/>
        <v>2</v>
      </c>
      <c r="R4837" s="67" t="s">
        <v>1190</v>
      </c>
      <c r="S4837" s="67">
        <f>COUNTIF(Y$2:$Y$100,R4837)</f>
        <v>0</v>
      </c>
      <c r="V4837" s="67">
        <f t="shared" si="555"/>
        <v>0</v>
      </c>
      <c r="X4837"/>
      <c r="Y4837" s="67" t="str">
        <f t="shared" ref="Y4837:Y4872" si="559">CONCATENATE(W4837," ",X4837)</f>
        <v xml:space="preserve"> </v>
      </c>
      <c r="AB4837" t="s">
        <v>447</v>
      </c>
      <c r="AC4837" s="46">
        <v>5234</v>
      </c>
      <c r="AD4837" s="46">
        <v>72</v>
      </c>
      <c r="AE4837" s="46">
        <v>71.099999999999994</v>
      </c>
      <c r="AF4837" s="46">
        <v>117</v>
      </c>
      <c r="AH4837" s="70" t="str">
        <f t="shared" si="556"/>
        <v/>
      </c>
      <c r="AI4837" s="70" t="str">
        <f t="shared" si="557"/>
        <v/>
      </c>
      <c r="AJ4837" s="70" t="str">
        <f t="shared" si="558"/>
        <v>X</v>
      </c>
      <c r="AK4837" s="70" t="str" cm="1">
        <f t="array" ref="AK4837">_xlfn.IFS(AH4837&lt;&gt;"","1",AI4837&lt;&gt;"","2",AJ4837&lt;&gt;"","3")</f>
        <v>3</v>
      </c>
    </row>
    <row r="4838" spans="1:37" x14ac:dyDescent="0.25">
      <c r="A4838" t="s">
        <v>1039</v>
      </c>
      <c r="B4838" t="s">
        <v>1710</v>
      </c>
      <c r="C4838" s="67" t="str">
        <f t="shared" si="553"/>
        <v>Ingrid Isenberg</v>
      </c>
      <c r="D4838" s="71" t="str" cm="1">
        <f t="array" ref="D4838">_xlfn.IFS(AK4838="1",CONCATENATE(C4838,"Regional"),AK4838="2",CONCATENATE(C4838,"Sectional"),AK4838="3",CONCATENATE(C4838,COUNTIF($C$1:C4838,C4838)))</f>
        <v>Ingrid Isenberg7</v>
      </c>
      <c r="E4838" s="66">
        <v>45178.354166666664</v>
      </c>
      <c r="F4838" t="s">
        <v>2369</v>
      </c>
      <c r="G4838" s="46">
        <v>103</v>
      </c>
      <c r="H4838" s="46">
        <v>103</v>
      </c>
      <c r="I4838" s="46">
        <v>72</v>
      </c>
      <c r="J4838" t="s">
        <v>446</v>
      </c>
      <c r="K4838" t="s">
        <v>447</v>
      </c>
      <c r="L4838" s="46">
        <v>5234</v>
      </c>
      <c r="M4838" s="46">
        <v>72</v>
      </c>
      <c r="N4838" s="46">
        <v>71.099999999999994</v>
      </c>
      <c r="O4838" s="46">
        <v>117</v>
      </c>
      <c r="P4838" s="46">
        <f t="shared" si="554"/>
        <v>2</v>
      </c>
      <c r="R4838" s="67" t="s">
        <v>2809</v>
      </c>
      <c r="S4838" s="67">
        <f>COUNTIF(Y$2:$Y$100,R4838)</f>
        <v>0</v>
      </c>
      <c r="V4838" s="67">
        <f t="shared" si="555"/>
        <v>0</v>
      </c>
      <c r="X4838"/>
      <c r="Y4838" s="67" t="str">
        <f t="shared" si="559"/>
        <v xml:space="preserve"> </v>
      </c>
      <c r="AB4838" t="s">
        <v>447</v>
      </c>
      <c r="AC4838" s="46">
        <v>5234</v>
      </c>
      <c r="AD4838" s="46">
        <v>72</v>
      </c>
      <c r="AE4838" s="46">
        <v>71.099999999999994</v>
      </c>
      <c r="AF4838" s="46">
        <v>117</v>
      </c>
      <c r="AH4838" s="70" t="str">
        <f t="shared" si="556"/>
        <v/>
      </c>
      <c r="AI4838" s="70" t="str">
        <f t="shared" si="557"/>
        <v/>
      </c>
      <c r="AJ4838" s="70" t="str">
        <f t="shared" si="558"/>
        <v>X</v>
      </c>
      <c r="AK4838" s="70" t="str" cm="1">
        <f t="array" ref="AK4838">_xlfn.IFS(AH4838&lt;&gt;"","1",AI4838&lt;&gt;"","2",AJ4838&lt;&gt;"","3")</f>
        <v>3</v>
      </c>
    </row>
    <row r="4839" spans="1:37" x14ac:dyDescent="0.25">
      <c r="A4839" t="s">
        <v>501</v>
      </c>
      <c r="B4839" t="s">
        <v>502</v>
      </c>
      <c r="C4839" s="67" t="str">
        <f t="shared" si="553"/>
        <v>Kelly Dordel</v>
      </c>
      <c r="D4839" s="71" t="str" cm="1">
        <f t="array" ref="D4839">_xlfn.IFS(AK4839="1",CONCATENATE(C4839,"Regional"),AK4839="2",CONCATENATE(C4839,"Sectional"),AK4839="3",CONCATENATE(C4839,COUNTIF($C$1:C4839,C4839)))</f>
        <v>Kelly Dordel4</v>
      </c>
      <c r="E4839" s="66">
        <v>45178.354166666664</v>
      </c>
      <c r="F4839" t="s">
        <v>2369</v>
      </c>
      <c r="G4839" s="46">
        <v>103</v>
      </c>
      <c r="H4839" s="46">
        <v>103</v>
      </c>
      <c r="I4839" s="46">
        <v>72</v>
      </c>
      <c r="J4839" t="s">
        <v>453</v>
      </c>
      <c r="K4839" t="s">
        <v>447</v>
      </c>
      <c r="L4839" s="46">
        <v>5234</v>
      </c>
      <c r="M4839" s="46">
        <v>72</v>
      </c>
      <c r="N4839" s="46">
        <v>71.099999999999994</v>
      </c>
      <c r="O4839" s="46">
        <v>117</v>
      </c>
      <c r="P4839" s="46">
        <f t="shared" si="554"/>
        <v>2</v>
      </c>
      <c r="R4839" s="67" t="s">
        <v>1188</v>
      </c>
      <c r="S4839" s="67">
        <f>COUNTIF(Y$2:$Y$100,R4839)</f>
        <v>0</v>
      </c>
      <c r="V4839" s="67">
        <f t="shared" si="555"/>
        <v>0</v>
      </c>
      <c r="X4839"/>
      <c r="Y4839" s="67" t="str">
        <f t="shared" si="559"/>
        <v xml:space="preserve"> </v>
      </c>
      <c r="AB4839" t="s">
        <v>447</v>
      </c>
      <c r="AC4839" s="46">
        <v>5234</v>
      </c>
      <c r="AD4839" s="46">
        <v>72</v>
      </c>
      <c r="AE4839" s="46">
        <v>71.099999999999994</v>
      </c>
      <c r="AF4839" s="46">
        <v>117</v>
      </c>
      <c r="AH4839" s="70" t="str">
        <f t="shared" si="556"/>
        <v/>
      </c>
      <c r="AI4839" s="70" t="str">
        <f t="shared" si="557"/>
        <v/>
      </c>
      <c r="AJ4839" s="70" t="str">
        <f t="shared" si="558"/>
        <v>X</v>
      </c>
      <c r="AK4839" s="70" t="str" cm="1">
        <f t="array" ref="AK4839">_xlfn.IFS(AH4839&lt;&gt;"","1",AI4839&lt;&gt;"","2",AJ4839&lt;&gt;"","3")</f>
        <v>3</v>
      </c>
    </row>
    <row r="4840" spans="1:37" x14ac:dyDescent="0.25">
      <c r="A4840" t="s">
        <v>671</v>
      </c>
      <c r="B4840" t="s">
        <v>371</v>
      </c>
      <c r="C4840" s="67" t="str">
        <f t="shared" si="553"/>
        <v>Abby Kaminski</v>
      </c>
      <c r="D4840" s="71" t="str" cm="1">
        <f t="array" ref="D4840">_xlfn.IFS(AK4840="1",CONCATENATE(C4840,"Regional"),AK4840="2",CONCATENATE(C4840,"Sectional"),AK4840="3",CONCATENATE(C4840,COUNTIF($C$1:C4840,C4840)))</f>
        <v>Abby Kaminski7</v>
      </c>
      <c r="E4840" s="66">
        <v>45178.354166666664</v>
      </c>
      <c r="F4840" t="s">
        <v>2369</v>
      </c>
      <c r="G4840" s="46">
        <v>103</v>
      </c>
      <c r="H4840" s="46">
        <v>104</v>
      </c>
      <c r="I4840" s="46">
        <v>77</v>
      </c>
      <c r="J4840" t="s">
        <v>446</v>
      </c>
      <c r="K4840" t="s">
        <v>447</v>
      </c>
      <c r="L4840" s="46">
        <v>5234</v>
      </c>
      <c r="M4840" s="46">
        <v>72</v>
      </c>
      <c r="N4840" s="46">
        <v>71.099999999999994</v>
      </c>
      <c r="O4840" s="46">
        <v>117</v>
      </c>
      <c r="P4840" s="46">
        <f t="shared" si="554"/>
        <v>2</v>
      </c>
      <c r="R4840" s="67" t="s">
        <v>1288</v>
      </c>
      <c r="S4840" s="67">
        <f>COUNTIF(Y$2:$Y$100,R4840)</f>
        <v>0</v>
      </c>
      <c r="V4840" s="67">
        <f t="shared" si="555"/>
        <v>0</v>
      </c>
      <c r="X4840"/>
      <c r="Y4840" s="67" t="str">
        <f t="shared" si="559"/>
        <v xml:space="preserve"> </v>
      </c>
      <c r="AB4840" t="s">
        <v>447</v>
      </c>
      <c r="AC4840" s="46">
        <v>5234</v>
      </c>
      <c r="AD4840" s="46">
        <v>72</v>
      </c>
      <c r="AE4840" s="46">
        <v>71.099999999999994</v>
      </c>
      <c r="AF4840" s="46">
        <v>117</v>
      </c>
      <c r="AH4840" s="70" t="str">
        <f t="shared" si="556"/>
        <v/>
      </c>
      <c r="AI4840" s="70" t="str">
        <f t="shared" si="557"/>
        <v/>
      </c>
      <c r="AJ4840" s="70" t="str">
        <f t="shared" si="558"/>
        <v>X</v>
      </c>
      <c r="AK4840" s="70" t="str" cm="1">
        <f t="array" ref="AK4840">_xlfn.IFS(AH4840&lt;&gt;"","1",AI4840&lt;&gt;"","2",AJ4840&lt;&gt;"","3")</f>
        <v>3</v>
      </c>
    </row>
    <row r="4841" spans="1:37" x14ac:dyDescent="0.25">
      <c r="A4841" t="s">
        <v>3433</v>
      </c>
      <c r="B4841" t="s">
        <v>2699</v>
      </c>
      <c r="C4841" s="67" t="str">
        <f t="shared" si="553"/>
        <v>callie shipshock</v>
      </c>
      <c r="D4841" s="71" t="str" cm="1">
        <f t="array" ref="D4841">_xlfn.IFS(AK4841="1",CONCATENATE(C4841,"Regional"),AK4841="2",CONCATENATE(C4841,"Sectional"),AK4841="3",CONCATENATE(C4841,COUNTIF($C$1:C4841,C4841)))</f>
        <v>callie shipshock2</v>
      </c>
      <c r="E4841" s="66">
        <v>45178.354166666664</v>
      </c>
      <c r="F4841" t="s">
        <v>2369</v>
      </c>
      <c r="G4841" s="46">
        <v>103</v>
      </c>
      <c r="H4841" s="46">
        <v>105</v>
      </c>
      <c r="I4841" s="46">
        <v>78</v>
      </c>
      <c r="J4841" t="s">
        <v>453</v>
      </c>
      <c r="K4841" t="s">
        <v>447</v>
      </c>
      <c r="L4841" s="46">
        <v>5234</v>
      </c>
      <c r="M4841" s="46">
        <v>72</v>
      </c>
      <c r="N4841" s="46">
        <v>71.099999999999994</v>
      </c>
      <c r="O4841" s="46">
        <v>117</v>
      </c>
      <c r="P4841" s="46">
        <f t="shared" si="554"/>
        <v>2</v>
      </c>
      <c r="R4841" s="67" t="s">
        <v>3629</v>
      </c>
      <c r="S4841" s="67">
        <f>COUNTIF(Y$2:$Y$100,R4841)</f>
        <v>0</v>
      </c>
      <c r="V4841" s="67">
        <f t="shared" si="555"/>
        <v>0</v>
      </c>
      <c r="X4841"/>
      <c r="Y4841" s="67" t="str">
        <f t="shared" si="559"/>
        <v xml:space="preserve"> </v>
      </c>
      <c r="AB4841" t="s">
        <v>447</v>
      </c>
      <c r="AC4841" s="46">
        <v>5234</v>
      </c>
      <c r="AD4841" s="46">
        <v>72</v>
      </c>
      <c r="AE4841" s="46">
        <v>71.099999999999994</v>
      </c>
      <c r="AF4841" s="46">
        <v>117</v>
      </c>
      <c r="AH4841" s="70" t="str">
        <f t="shared" si="556"/>
        <v/>
      </c>
      <c r="AI4841" s="70" t="str">
        <f t="shared" si="557"/>
        <v/>
      </c>
      <c r="AJ4841" s="70" t="str">
        <f t="shared" si="558"/>
        <v>X</v>
      </c>
      <c r="AK4841" s="70" t="str" cm="1">
        <f t="array" ref="AK4841">_xlfn.IFS(AH4841&lt;&gt;"","1",AI4841&lt;&gt;"","2",AJ4841&lt;&gt;"","3")</f>
        <v>3</v>
      </c>
    </row>
    <row r="4842" spans="1:37" x14ac:dyDescent="0.25">
      <c r="A4842" t="s">
        <v>1003</v>
      </c>
      <c r="B4842" t="s">
        <v>648</v>
      </c>
      <c r="C4842" s="67" t="str">
        <f t="shared" si="553"/>
        <v>Claire Holle</v>
      </c>
      <c r="D4842" s="71" t="str" cm="1">
        <f t="array" ref="D4842">_xlfn.IFS(AK4842="1",CONCATENATE(C4842,"Regional"),AK4842="2",CONCATENATE(C4842,"Sectional"),AK4842="3",CONCATENATE(C4842,COUNTIF($C$1:C4842,C4842)))</f>
        <v>Claire Holle2</v>
      </c>
      <c r="E4842" s="66">
        <v>45178.354166666664</v>
      </c>
      <c r="F4842" t="s">
        <v>2369</v>
      </c>
      <c r="G4842" s="46">
        <v>103</v>
      </c>
      <c r="H4842" s="46">
        <v>105</v>
      </c>
      <c r="I4842" s="46">
        <v>78</v>
      </c>
      <c r="J4842" t="s">
        <v>446</v>
      </c>
      <c r="K4842" t="s">
        <v>447</v>
      </c>
      <c r="L4842" s="46">
        <v>5234</v>
      </c>
      <c r="M4842" s="46">
        <v>72</v>
      </c>
      <c r="N4842" s="46">
        <v>71.099999999999994</v>
      </c>
      <c r="O4842" s="46">
        <v>117</v>
      </c>
      <c r="P4842" s="46">
        <f t="shared" si="554"/>
        <v>2</v>
      </c>
      <c r="R4842" s="67" t="s">
        <v>1507</v>
      </c>
      <c r="S4842" s="67">
        <f>COUNTIF(Y$2:$Y$100,R4842)</f>
        <v>0</v>
      </c>
      <c r="V4842" s="67">
        <f t="shared" si="555"/>
        <v>0</v>
      </c>
      <c r="X4842"/>
      <c r="Y4842" s="67" t="str">
        <f t="shared" si="559"/>
        <v xml:space="preserve"> </v>
      </c>
      <c r="AB4842" t="s">
        <v>447</v>
      </c>
      <c r="AC4842" s="46">
        <v>5234</v>
      </c>
      <c r="AD4842" s="46">
        <v>72</v>
      </c>
      <c r="AE4842" s="46">
        <v>71.099999999999994</v>
      </c>
      <c r="AF4842" s="46">
        <v>117</v>
      </c>
      <c r="AH4842" s="70" t="str">
        <f t="shared" si="556"/>
        <v/>
      </c>
      <c r="AI4842" s="70" t="str">
        <f t="shared" si="557"/>
        <v/>
      </c>
      <c r="AJ4842" s="70" t="str">
        <f t="shared" si="558"/>
        <v>X</v>
      </c>
      <c r="AK4842" s="70" t="str" cm="1">
        <f t="array" ref="AK4842">_xlfn.IFS(AH4842&lt;&gt;"","1",AI4842&lt;&gt;"","2",AJ4842&lt;&gt;"","3")</f>
        <v>3</v>
      </c>
    </row>
    <row r="4843" spans="1:37" x14ac:dyDescent="0.25">
      <c r="A4843" t="s">
        <v>1806</v>
      </c>
      <c r="B4843" t="s">
        <v>1807</v>
      </c>
      <c r="C4843" s="67" t="str">
        <f t="shared" si="553"/>
        <v>diana thao</v>
      </c>
      <c r="D4843" s="71" t="str" cm="1">
        <f t="array" ref="D4843">_xlfn.IFS(AK4843="1",CONCATENATE(C4843,"Regional"),AK4843="2",CONCATENATE(C4843,"Sectional"),AK4843="3",CONCATENATE(C4843,COUNTIF($C$1:C4843,C4843)))</f>
        <v>diana thao2</v>
      </c>
      <c r="E4843" s="66">
        <v>45178.354166666664</v>
      </c>
      <c r="F4843" t="s">
        <v>2369</v>
      </c>
      <c r="G4843" s="46">
        <v>103</v>
      </c>
      <c r="H4843" s="46">
        <v>105</v>
      </c>
      <c r="I4843" s="46">
        <v>78</v>
      </c>
      <c r="J4843" t="s">
        <v>453</v>
      </c>
      <c r="K4843" t="s">
        <v>447</v>
      </c>
      <c r="L4843" s="46">
        <v>5234</v>
      </c>
      <c r="M4843" s="46">
        <v>72</v>
      </c>
      <c r="N4843" s="46">
        <v>71.099999999999994</v>
      </c>
      <c r="O4843" s="46">
        <v>117</v>
      </c>
      <c r="P4843" s="46">
        <f t="shared" si="554"/>
        <v>2</v>
      </c>
      <c r="R4843" s="67" t="s">
        <v>2810</v>
      </c>
      <c r="S4843" s="67">
        <f>COUNTIF(Y$2:$Y$100,R4843)</f>
        <v>0</v>
      </c>
      <c r="V4843" s="67">
        <f t="shared" si="555"/>
        <v>0</v>
      </c>
      <c r="X4843"/>
      <c r="Y4843" s="67" t="str">
        <f t="shared" si="559"/>
        <v xml:space="preserve"> </v>
      </c>
      <c r="AB4843" t="s">
        <v>447</v>
      </c>
      <c r="AC4843" s="46">
        <v>5234</v>
      </c>
      <c r="AD4843" s="46">
        <v>72</v>
      </c>
      <c r="AE4843" s="46">
        <v>71.099999999999994</v>
      </c>
      <c r="AF4843" s="46">
        <v>117</v>
      </c>
      <c r="AH4843" s="70" t="str">
        <f t="shared" si="556"/>
        <v/>
      </c>
      <c r="AI4843" s="70" t="str">
        <f t="shared" si="557"/>
        <v/>
      </c>
      <c r="AJ4843" s="70" t="str">
        <f t="shared" si="558"/>
        <v>X</v>
      </c>
      <c r="AK4843" s="70" t="str" cm="1">
        <f t="array" ref="AK4843">_xlfn.IFS(AH4843&lt;&gt;"","1",AI4843&lt;&gt;"","2",AJ4843&lt;&gt;"","3")</f>
        <v>3</v>
      </c>
    </row>
    <row r="4844" spans="1:37" x14ac:dyDescent="0.25">
      <c r="A4844" t="s">
        <v>505</v>
      </c>
      <c r="B4844" t="s">
        <v>362</v>
      </c>
      <c r="C4844" s="67" t="str">
        <f t="shared" si="553"/>
        <v>Emma Pulvermacher</v>
      </c>
      <c r="D4844" s="71" t="str" cm="1">
        <f t="array" ref="D4844">_xlfn.IFS(AK4844="1",CONCATENATE(C4844,"Regional"),AK4844="2",CONCATENATE(C4844,"Sectional"),AK4844="3",CONCATENATE(C4844,COUNTIF($C$1:C4844,C4844)))</f>
        <v>Emma Pulvermacher8</v>
      </c>
      <c r="E4844" s="66">
        <v>45178.354166666664</v>
      </c>
      <c r="F4844" t="s">
        <v>2369</v>
      </c>
      <c r="G4844" s="46">
        <v>103</v>
      </c>
      <c r="H4844" s="46">
        <v>106</v>
      </c>
      <c r="I4844" s="46">
        <v>81</v>
      </c>
      <c r="J4844" t="s">
        <v>453</v>
      </c>
      <c r="K4844" t="s">
        <v>447</v>
      </c>
      <c r="L4844" s="46">
        <v>5234</v>
      </c>
      <c r="M4844" s="46">
        <v>72</v>
      </c>
      <c r="N4844" s="46">
        <v>71.099999999999994</v>
      </c>
      <c r="O4844" s="46">
        <v>117</v>
      </c>
      <c r="P4844" s="46">
        <f t="shared" si="554"/>
        <v>2</v>
      </c>
      <c r="R4844" s="67" t="s">
        <v>1189</v>
      </c>
      <c r="S4844" s="67">
        <f>COUNTIF(Y$2:$Y$100,R4844)</f>
        <v>0</v>
      </c>
      <c r="V4844" s="67">
        <f t="shared" si="555"/>
        <v>0</v>
      </c>
      <c r="X4844"/>
      <c r="Y4844" s="67" t="str">
        <f t="shared" si="559"/>
        <v xml:space="preserve"> </v>
      </c>
      <c r="AB4844" t="s">
        <v>447</v>
      </c>
      <c r="AC4844" s="46">
        <v>5234</v>
      </c>
      <c r="AD4844" s="46">
        <v>72</v>
      </c>
      <c r="AE4844" s="46">
        <v>71.099999999999994</v>
      </c>
      <c r="AF4844" s="46">
        <v>117</v>
      </c>
      <c r="AH4844" s="70" t="str">
        <f t="shared" si="556"/>
        <v/>
      </c>
      <c r="AI4844" s="70" t="str">
        <f t="shared" si="557"/>
        <v/>
      </c>
      <c r="AJ4844" s="70" t="str">
        <f t="shared" si="558"/>
        <v>X</v>
      </c>
      <c r="AK4844" s="70" t="str" cm="1">
        <f t="array" ref="AK4844">_xlfn.IFS(AH4844&lt;&gt;"","1",AI4844&lt;&gt;"","2",AJ4844&lt;&gt;"","3")</f>
        <v>3</v>
      </c>
    </row>
    <row r="4845" spans="1:37" x14ac:dyDescent="0.25">
      <c r="A4845" t="s">
        <v>1714</v>
      </c>
      <c r="B4845" t="s">
        <v>443</v>
      </c>
      <c r="C4845" s="67" t="str">
        <f t="shared" si="553"/>
        <v>Emily Dolkiewicz</v>
      </c>
      <c r="D4845" s="71" t="str" cm="1">
        <f t="array" ref="D4845">_xlfn.IFS(AK4845="1",CONCATENATE(C4845,"Regional"),AK4845="2",CONCATENATE(C4845,"Sectional"),AK4845="3",CONCATENATE(C4845,COUNTIF($C$1:C4845,C4845)))</f>
        <v>Emily Dolkiewicz4</v>
      </c>
      <c r="E4845" s="66">
        <v>45178.354166666664</v>
      </c>
      <c r="F4845" t="s">
        <v>2369</v>
      </c>
      <c r="G4845" s="46">
        <v>103</v>
      </c>
      <c r="H4845" s="46">
        <v>106</v>
      </c>
      <c r="I4845" s="46">
        <v>81</v>
      </c>
      <c r="J4845" t="s">
        <v>453</v>
      </c>
      <c r="K4845" t="s">
        <v>447</v>
      </c>
      <c r="L4845" s="46">
        <v>5234</v>
      </c>
      <c r="M4845" s="46">
        <v>72</v>
      </c>
      <c r="N4845" s="46">
        <v>71.099999999999994</v>
      </c>
      <c r="O4845" s="46">
        <v>117</v>
      </c>
      <c r="P4845" s="46">
        <f t="shared" si="554"/>
        <v>2</v>
      </c>
      <c r="R4845" s="67" t="s">
        <v>3553</v>
      </c>
      <c r="S4845" s="67">
        <f>COUNTIF(Y$2:$Y$100,R4845)</f>
        <v>0</v>
      </c>
      <c r="V4845" s="67">
        <f t="shared" si="555"/>
        <v>0</v>
      </c>
      <c r="X4845"/>
      <c r="Y4845" s="67" t="str">
        <f t="shared" si="559"/>
        <v xml:space="preserve"> </v>
      </c>
      <c r="AB4845" t="s">
        <v>447</v>
      </c>
      <c r="AC4845" s="46">
        <v>5234</v>
      </c>
      <c r="AD4845" s="46">
        <v>72</v>
      </c>
      <c r="AE4845" s="46">
        <v>71.099999999999994</v>
      </c>
      <c r="AF4845" s="46">
        <v>117</v>
      </c>
      <c r="AH4845" s="70" t="str">
        <f t="shared" si="556"/>
        <v/>
      </c>
      <c r="AI4845" s="70" t="str">
        <f t="shared" si="557"/>
        <v/>
      </c>
      <c r="AJ4845" s="70" t="str">
        <f t="shared" si="558"/>
        <v>X</v>
      </c>
      <c r="AK4845" s="70" t="str" cm="1">
        <f t="array" ref="AK4845">_xlfn.IFS(AH4845&lt;&gt;"","1",AI4845&lt;&gt;"","2",AJ4845&lt;&gt;"","3")</f>
        <v>3</v>
      </c>
    </row>
    <row r="4846" spans="1:37" x14ac:dyDescent="0.25">
      <c r="A4846" t="s">
        <v>1808</v>
      </c>
      <c r="B4846" t="s">
        <v>1809</v>
      </c>
      <c r="C4846" s="67" t="str">
        <f t="shared" si="553"/>
        <v>Kaydence Everts</v>
      </c>
      <c r="D4846" s="71" t="str" cm="1">
        <f t="array" ref="D4846">_xlfn.IFS(AK4846="1",CONCATENATE(C4846,"Regional"),AK4846="2",CONCATENATE(C4846,"Sectional"),AK4846="3",CONCATENATE(C4846,COUNTIF($C$1:C4846,C4846)))</f>
        <v>Kaydence Everts4</v>
      </c>
      <c r="E4846" s="66">
        <v>45178.354166666664</v>
      </c>
      <c r="F4846" t="s">
        <v>2369</v>
      </c>
      <c r="G4846" s="46">
        <v>103</v>
      </c>
      <c r="H4846" s="46">
        <v>107</v>
      </c>
      <c r="I4846" s="46">
        <v>83</v>
      </c>
      <c r="J4846" t="s">
        <v>446</v>
      </c>
      <c r="K4846" t="s">
        <v>447</v>
      </c>
      <c r="L4846" s="46">
        <v>5234</v>
      </c>
      <c r="M4846" s="46">
        <v>72</v>
      </c>
      <c r="N4846" s="46">
        <v>71.099999999999994</v>
      </c>
      <c r="O4846" s="46">
        <v>117</v>
      </c>
      <c r="P4846" s="46">
        <f t="shared" si="554"/>
        <v>2</v>
      </c>
      <c r="R4846" s="67" t="s">
        <v>2811</v>
      </c>
      <c r="S4846" s="67">
        <f>COUNTIF(Y$2:$Y$100,R4846)</f>
        <v>0</v>
      </c>
      <c r="V4846" s="67">
        <f t="shared" si="555"/>
        <v>0</v>
      </c>
      <c r="X4846"/>
      <c r="Y4846" s="67" t="str">
        <f t="shared" si="559"/>
        <v xml:space="preserve"> </v>
      </c>
      <c r="AB4846" t="s">
        <v>447</v>
      </c>
      <c r="AC4846" s="46">
        <v>5234</v>
      </c>
      <c r="AD4846" s="46">
        <v>72</v>
      </c>
      <c r="AE4846" s="46">
        <v>71.099999999999994</v>
      </c>
      <c r="AF4846" s="46">
        <v>117</v>
      </c>
      <c r="AH4846" s="70" t="str">
        <f t="shared" si="556"/>
        <v/>
      </c>
      <c r="AI4846" s="70" t="str">
        <f t="shared" si="557"/>
        <v/>
      </c>
      <c r="AJ4846" s="70" t="str">
        <f t="shared" si="558"/>
        <v>X</v>
      </c>
      <c r="AK4846" s="70" t="str" cm="1">
        <f t="array" ref="AK4846">_xlfn.IFS(AH4846&lt;&gt;"","1",AI4846&lt;&gt;"","2",AJ4846&lt;&gt;"","3")</f>
        <v>3</v>
      </c>
    </row>
    <row r="4847" spans="1:37" x14ac:dyDescent="0.25">
      <c r="A4847" t="s">
        <v>1022</v>
      </c>
      <c r="B4847" t="s">
        <v>187</v>
      </c>
      <c r="C4847" s="67" t="str">
        <f t="shared" si="553"/>
        <v>Ava Skoug</v>
      </c>
      <c r="D4847" s="71" t="str" cm="1">
        <f t="array" ref="D4847">_xlfn.IFS(AK4847="1",CONCATENATE(C4847,"Regional"),AK4847="2",CONCATENATE(C4847,"Sectional"),AK4847="3",CONCATENATE(C4847,COUNTIF($C$1:C4847,C4847)))</f>
        <v>Ava Skoug6</v>
      </c>
      <c r="E4847" s="66">
        <v>45178.354166666664</v>
      </c>
      <c r="F4847" t="s">
        <v>2369</v>
      </c>
      <c r="G4847" s="46">
        <v>103</v>
      </c>
      <c r="H4847" s="46">
        <v>107</v>
      </c>
      <c r="I4847" s="46">
        <v>83</v>
      </c>
      <c r="J4847" t="s">
        <v>446</v>
      </c>
      <c r="K4847" t="s">
        <v>447</v>
      </c>
      <c r="L4847" s="46">
        <v>5234</v>
      </c>
      <c r="M4847" s="46">
        <v>72</v>
      </c>
      <c r="N4847" s="46">
        <v>71.099999999999994</v>
      </c>
      <c r="O4847" s="46">
        <v>117</v>
      </c>
      <c r="P4847" s="46">
        <f t="shared" si="554"/>
        <v>2</v>
      </c>
      <c r="R4847" s="67" t="s">
        <v>1520</v>
      </c>
      <c r="S4847" s="67">
        <f>COUNTIF(Y$2:$Y$100,R4847)</f>
        <v>0</v>
      </c>
      <c r="V4847" s="67">
        <f t="shared" si="555"/>
        <v>0</v>
      </c>
      <c r="X4847"/>
      <c r="Y4847" s="67" t="str">
        <f t="shared" si="559"/>
        <v xml:space="preserve"> </v>
      </c>
      <c r="AB4847" t="s">
        <v>447</v>
      </c>
      <c r="AC4847" s="46">
        <v>5234</v>
      </c>
      <c r="AD4847" s="46">
        <v>72</v>
      </c>
      <c r="AE4847" s="46">
        <v>71.099999999999994</v>
      </c>
      <c r="AF4847" s="46">
        <v>117</v>
      </c>
      <c r="AH4847" s="70" t="str">
        <f t="shared" si="556"/>
        <v/>
      </c>
      <c r="AI4847" s="70" t="str">
        <f t="shared" si="557"/>
        <v/>
      </c>
      <c r="AJ4847" s="70" t="str">
        <f t="shared" si="558"/>
        <v>X</v>
      </c>
      <c r="AK4847" s="70" t="str" cm="1">
        <f t="array" ref="AK4847">_xlfn.IFS(AH4847&lt;&gt;"","1",AI4847&lt;&gt;"","2",AJ4847&lt;&gt;"","3")</f>
        <v>3</v>
      </c>
    </row>
    <row r="4848" spans="1:37" x14ac:dyDescent="0.25">
      <c r="A4848" t="s">
        <v>1810</v>
      </c>
      <c r="B4848" t="s">
        <v>1050</v>
      </c>
      <c r="C4848" s="67" t="str">
        <f t="shared" si="553"/>
        <v>Lindsay Schaefer</v>
      </c>
      <c r="D4848" s="71" t="str" cm="1">
        <f t="array" ref="D4848">_xlfn.IFS(AK4848="1",CONCATENATE(C4848,"Regional"),AK4848="2",CONCATENATE(C4848,"Sectional"),AK4848="3",CONCATENATE(C4848,COUNTIF($C$1:C4848,C4848)))</f>
        <v>Lindsay Schaefer3</v>
      </c>
      <c r="E4848" s="66">
        <v>45178.354166666664</v>
      </c>
      <c r="F4848" t="s">
        <v>2369</v>
      </c>
      <c r="G4848" s="46">
        <v>103</v>
      </c>
      <c r="H4848" s="46">
        <v>107</v>
      </c>
      <c r="I4848" s="46">
        <v>83</v>
      </c>
      <c r="J4848" t="s">
        <v>446</v>
      </c>
      <c r="K4848" t="s">
        <v>447</v>
      </c>
      <c r="L4848" s="46">
        <v>5234</v>
      </c>
      <c r="M4848" s="46">
        <v>72</v>
      </c>
      <c r="N4848" s="46">
        <v>71.099999999999994</v>
      </c>
      <c r="O4848" s="46">
        <v>117</v>
      </c>
      <c r="P4848" s="46">
        <f t="shared" si="554"/>
        <v>2</v>
      </c>
      <c r="R4848" s="67" t="s">
        <v>2812</v>
      </c>
      <c r="S4848" s="67">
        <f>COUNTIF(Y$2:$Y$100,R4848)</f>
        <v>0</v>
      </c>
      <c r="V4848" s="67">
        <f t="shared" si="555"/>
        <v>0</v>
      </c>
      <c r="X4848"/>
      <c r="Y4848" s="67" t="str">
        <f t="shared" si="559"/>
        <v xml:space="preserve"> </v>
      </c>
      <c r="AB4848" t="s">
        <v>447</v>
      </c>
      <c r="AC4848" s="46">
        <v>5234</v>
      </c>
      <c r="AD4848" s="46">
        <v>72</v>
      </c>
      <c r="AE4848" s="46">
        <v>71.099999999999994</v>
      </c>
      <c r="AF4848" s="46">
        <v>117</v>
      </c>
      <c r="AH4848" s="70" t="str">
        <f t="shared" si="556"/>
        <v/>
      </c>
      <c r="AI4848" s="70" t="str">
        <f t="shared" si="557"/>
        <v/>
      </c>
      <c r="AJ4848" s="70" t="str">
        <f t="shared" si="558"/>
        <v>X</v>
      </c>
      <c r="AK4848" s="70" t="str" cm="1">
        <f t="array" ref="AK4848">_xlfn.IFS(AH4848&lt;&gt;"","1",AI4848&lt;&gt;"","2",AJ4848&lt;&gt;"","3")</f>
        <v>3</v>
      </c>
    </row>
    <row r="4849" spans="1:37" x14ac:dyDescent="0.25">
      <c r="A4849" t="s">
        <v>231</v>
      </c>
      <c r="B4849" t="s">
        <v>272</v>
      </c>
      <c r="C4849" s="67" t="str">
        <f t="shared" si="553"/>
        <v>Reese Cross</v>
      </c>
      <c r="D4849" s="71" t="str" cm="1">
        <f t="array" ref="D4849">_xlfn.IFS(AK4849="1",CONCATENATE(C4849,"Regional"),AK4849="2",CONCATENATE(C4849,"Sectional"),AK4849="3",CONCATENATE(C4849,COUNTIF($C$1:C4849,C4849)))</f>
        <v>Reese Cross7</v>
      </c>
      <c r="E4849" s="66">
        <v>45178.354166666664</v>
      </c>
      <c r="F4849" t="s">
        <v>2369</v>
      </c>
      <c r="G4849" s="46">
        <v>103</v>
      </c>
      <c r="H4849" s="46">
        <v>107</v>
      </c>
      <c r="I4849" s="46">
        <v>83</v>
      </c>
      <c r="J4849" t="s">
        <v>453</v>
      </c>
      <c r="K4849" t="s">
        <v>447</v>
      </c>
      <c r="L4849" s="46">
        <v>5234</v>
      </c>
      <c r="M4849" s="46">
        <v>72</v>
      </c>
      <c r="N4849" s="46">
        <v>71.099999999999994</v>
      </c>
      <c r="O4849" s="46">
        <v>117</v>
      </c>
      <c r="P4849" s="46">
        <f t="shared" si="554"/>
        <v>2</v>
      </c>
      <c r="R4849" s="67" t="s">
        <v>1180</v>
      </c>
      <c r="S4849" s="67">
        <f>COUNTIF(Y$2:$Y$100,R4849)</f>
        <v>0</v>
      </c>
      <c r="V4849" s="67">
        <f t="shared" si="555"/>
        <v>0</v>
      </c>
      <c r="X4849"/>
      <c r="Y4849" s="67" t="str">
        <f t="shared" si="559"/>
        <v xml:space="preserve"> </v>
      </c>
      <c r="AB4849" t="s">
        <v>447</v>
      </c>
      <c r="AC4849" s="46">
        <v>5234</v>
      </c>
      <c r="AD4849" s="46">
        <v>72</v>
      </c>
      <c r="AE4849" s="46">
        <v>71.099999999999994</v>
      </c>
      <c r="AF4849" s="46">
        <v>117</v>
      </c>
      <c r="AH4849" s="70" t="str">
        <f t="shared" si="556"/>
        <v/>
      </c>
      <c r="AI4849" s="70" t="str">
        <f t="shared" si="557"/>
        <v/>
      </c>
      <c r="AJ4849" s="70" t="str">
        <f t="shared" si="558"/>
        <v>X</v>
      </c>
      <c r="AK4849" s="70" t="str" cm="1">
        <f t="array" ref="AK4849">_xlfn.IFS(AH4849&lt;&gt;"","1",AI4849&lt;&gt;"","2",AJ4849&lt;&gt;"","3")</f>
        <v>3</v>
      </c>
    </row>
    <row r="4850" spans="1:37" x14ac:dyDescent="0.25">
      <c r="A4850" t="s">
        <v>1811</v>
      </c>
      <c r="B4850" t="s">
        <v>528</v>
      </c>
      <c r="C4850" s="67" t="str">
        <f t="shared" si="553"/>
        <v>Kate Wixom</v>
      </c>
      <c r="D4850" s="71" t="str" cm="1">
        <f t="array" ref="D4850">_xlfn.IFS(AK4850="1",CONCATENATE(C4850,"Regional"),AK4850="2",CONCATENATE(C4850,"Sectional"),AK4850="3",CONCATENATE(C4850,COUNTIF($C$1:C4850,C4850)))</f>
        <v>Kate Wixom4</v>
      </c>
      <c r="E4850" s="66">
        <v>45178.354166666664</v>
      </c>
      <c r="F4850" t="s">
        <v>2369</v>
      </c>
      <c r="G4850" s="46">
        <v>103</v>
      </c>
      <c r="H4850" s="46">
        <v>108</v>
      </c>
      <c r="I4850" s="46">
        <v>87</v>
      </c>
      <c r="J4850" t="s">
        <v>453</v>
      </c>
      <c r="K4850" t="s">
        <v>447</v>
      </c>
      <c r="L4850" s="46">
        <v>5234</v>
      </c>
      <c r="M4850" s="46">
        <v>72</v>
      </c>
      <c r="N4850" s="46">
        <v>71.099999999999994</v>
      </c>
      <c r="O4850" s="46">
        <v>117</v>
      </c>
      <c r="P4850" s="46">
        <f t="shared" si="554"/>
        <v>2</v>
      </c>
      <c r="R4850" s="67" t="s">
        <v>2813</v>
      </c>
      <c r="S4850" s="67">
        <f>COUNTIF(Y$2:$Y$100,R4850)</f>
        <v>0</v>
      </c>
      <c r="V4850" s="67">
        <f t="shared" si="555"/>
        <v>0</v>
      </c>
      <c r="X4850"/>
      <c r="Y4850" s="67" t="str">
        <f t="shared" si="559"/>
        <v xml:space="preserve"> </v>
      </c>
      <c r="AB4850" t="s">
        <v>447</v>
      </c>
      <c r="AC4850" s="46">
        <v>5234</v>
      </c>
      <c r="AD4850" s="46">
        <v>72</v>
      </c>
      <c r="AE4850" s="46">
        <v>71.099999999999994</v>
      </c>
      <c r="AF4850" s="46">
        <v>117</v>
      </c>
      <c r="AH4850" s="70" t="str">
        <f t="shared" si="556"/>
        <v/>
      </c>
      <c r="AI4850" s="70" t="str">
        <f t="shared" si="557"/>
        <v/>
      </c>
      <c r="AJ4850" s="70" t="str">
        <f t="shared" si="558"/>
        <v>X</v>
      </c>
      <c r="AK4850" s="70" t="str" cm="1">
        <f t="array" ref="AK4850">_xlfn.IFS(AH4850&lt;&gt;"","1",AI4850&lt;&gt;"","2",AJ4850&lt;&gt;"","3")</f>
        <v>3</v>
      </c>
    </row>
    <row r="4851" spans="1:37" x14ac:dyDescent="0.25">
      <c r="A4851" t="s">
        <v>1812</v>
      </c>
      <c r="B4851" t="s">
        <v>430</v>
      </c>
      <c r="C4851" s="67" t="str">
        <f t="shared" si="553"/>
        <v>Gabi Boisvert</v>
      </c>
      <c r="D4851" s="71" t="str" cm="1">
        <f t="array" ref="D4851">_xlfn.IFS(AK4851="1",CONCATENATE(C4851,"Regional"),AK4851="2",CONCATENATE(C4851,"Sectional"),AK4851="3",CONCATENATE(C4851,COUNTIF($C$1:C4851,C4851)))</f>
        <v>Gabi Boisvert1</v>
      </c>
      <c r="E4851" s="66">
        <v>45178.354166666664</v>
      </c>
      <c r="F4851" t="s">
        <v>2369</v>
      </c>
      <c r="G4851" s="46">
        <v>103</v>
      </c>
      <c r="H4851" s="46">
        <v>109</v>
      </c>
      <c r="I4851" s="46">
        <v>88</v>
      </c>
      <c r="J4851" t="s">
        <v>453</v>
      </c>
      <c r="K4851" t="s">
        <v>447</v>
      </c>
      <c r="L4851" s="46">
        <v>5234</v>
      </c>
      <c r="M4851" s="46">
        <v>72</v>
      </c>
      <c r="N4851" s="46">
        <v>71.099999999999994</v>
      </c>
      <c r="O4851" s="46">
        <v>117</v>
      </c>
      <c r="P4851" s="46">
        <f t="shared" si="554"/>
        <v>2</v>
      </c>
      <c r="R4851" s="67" t="s">
        <v>2814</v>
      </c>
      <c r="S4851" s="67">
        <f>COUNTIF(Y$2:$Y$100,R4851)</f>
        <v>0</v>
      </c>
      <c r="V4851" s="67">
        <f t="shared" si="555"/>
        <v>0</v>
      </c>
      <c r="X4851"/>
      <c r="Y4851" s="67" t="str">
        <f t="shared" si="559"/>
        <v xml:space="preserve"> </v>
      </c>
      <c r="AB4851" t="s">
        <v>447</v>
      </c>
      <c r="AC4851" s="46">
        <v>5234</v>
      </c>
      <c r="AD4851" s="46">
        <v>72</v>
      </c>
      <c r="AE4851" s="46">
        <v>71.099999999999994</v>
      </c>
      <c r="AF4851" s="46">
        <v>117</v>
      </c>
      <c r="AH4851" s="70" t="str">
        <f t="shared" si="556"/>
        <v/>
      </c>
      <c r="AI4851" s="70" t="str">
        <f t="shared" si="557"/>
        <v/>
      </c>
      <c r="AJ4851" s="70" t="str">
        <f t="shared" si="558"/>
        <v>X</v>
      </c>
      <c r="AK4851" s="70" t="str" cm="1">
        <f t="array" ref="AK4851">_xlfn.IFS(AH4851&lt;&gt;"","1",AI4851&lt;&gt;"","2",AJ4851&lt;&gt;"","3")</f>
        <v>3</v>
      </c>
    </row>
    <row r="4852" spans="1:37" x14ac:dyDescent="0.25">
      <c r="A4852" t="s">
        <v>3387</v>
      </c>
      <c r="B4852" t="s">
        <v>322</v>
      </c>
      <c r="C4852" s="67" t="str">
        <f t="shared" si="553"/>
        <v>Stella Sommers</v>
      </c>
      <c r="D4852" s="71" t="str" cm="1">
        <f t="array" ref="D4852">_xlfn.IFS(AK4852="1",CONCATENATE(C4852,"Regional"),AK4852="2",CONCATENATE(C4852,"Sectional"),AK4852="3",CONCATENATE(C4852,COUNTIF($C$1:C4852,C4852)))</f>
        <v>Stella Sommers8</v>
      </c>
      <c r="E4852" s="66">
        <v>45178.354166666664</v>
      </c>
      <c r="F4852" t="s">
        <v>2369</v>
      </c>
      <c r="G4852" s="46">
        <v>103</v>
      </c>
      <c r="H4852" s="46">
        <v>112</v>
      </c>
      <c r="I4852" s="46">
        <v>89</v>
      </c>
      <c r="J4852" t="s">
        <v>446</v>
      </c>
      <c r="K4852" t="s">
        <v>447</v>
      </c>
      <c r="L4852" s="46">
        <v>5234</v>
      </c>
      <c r="M4852" s="46">
        <v>72</v>
      </c>
      <c r="N4852" s="46">
        <v>71.099999999999994</v>
      </c>
      <c r="O4852" s="46">
        <v>117</v>
      </c>
      <c r="P4852" s="46">
        <f t="shared" si="554"/>
        <v>2</v>
      </c>
      <c r="R4852" s="67" t="s">
        <v>3499</v>
      </c>
      <c r="S4852" s="67">
        <f>COUNTIF(Y$2:$Y$100,R4852)</f>
        <v>0</v>
      </c>
      <c r="V4852" s="67">
        <f t="shared" si="555"/>
        <v>0</v>
      </c>
      <c r="X4852"/>
      <c r="Y4852" s="67" t="str">
        <f t="shared" si="559"/>
        <v xml:space="preserve"> </v>
      </c>
      <c r="AB4852" t="s">
        <v>447</v>
      </c>
      <c r="AC4852" s="46">
        <v>5234</v>
      </c>
      <c r="AD4852" s="46">
        <v>72</v>
      </c>
      <c r="AE4852" s="46">
        <v>71.099999999999994</v>
      </c>
      <c r="AF4852" s="46">
        <v>117</v>
      </c>
      <c r="AH4852" s="70" t="str">
        <f t="shared" si="556"/>
        <v/>
      </c>
      <c r="AI4852" s="70" t="str">
        <f t="shared" si="557"/>
        <v/>
      </c>
      <c r="AJ4852" s="70" t="str">
        <f t="shared" si="558"/>
        <v>X</v>
      </c>
      <c r="AK4852" s="70" t="str" cm="1">
        <f t="array" ref="AK4852">_xlfn.IFS(AH4852&lt;&gt;"","1",AI4852&lt;&gt;"","2",AJ4852&lt;&gt;"","3")</f>
        <v>3</v>
      </c>
    </row>
    <row r="4853" spans="1:37" x14ac:dyDescent="0.25">
      <c r="A4853" t="s">
        <v>512</v>
      </c>
      <c r="B4853" t="s">
        <v>311</v>
      </c>
      <c r="C4853" s="67" t="str">
        <f t="shared" si="553"/>
        <v>Julia Dufek</v>
      </c>
      <c r="D4853" s="71" t="str" cm="1">
        <f t="array" ref="D4853">_xlfn.IFS(AK4853="1",CONCATENATE(C4853,"Regional"),AK4853="2",CONCATENATE(C4853,"Sectional"),AK4853="3",CONCATENATE(C4853,COUNTIF($C$1:C4853,C4853)))</f>
        <v>Julia Dufek9</v>
      </c>
      <c r="E4853" s="66">
        <v>45178.354166666664</v>
      </c>
      <c r="F4853" t="s">
        <v>2369</v>
      </c>
      <c r="G4853" s="46">
        <v>103</v>
      </c>
      <c r="H4853" s="46">
        <v>112</v>
      </c>
      <c r="I4853" s="46">
        <v>89</v>
      </c>
      <c r="J4853" t="s">
        <v>446</v>
      </c>
      <c r="K4853" t="s">
        <v>447</v>
      </c>
      <c r="L4853" s="46">
        <v>5234</v>
      </c>
      <c r="M4853" s="46">
        <v>72</v>
      </c>
      <c r="N4853" s="46">
        <v>71.099999999999994</v>
      </c>
      <c r="O4853" s="46">
        <v>117</v>
      </c>
      <c r="P4853" s="46">
        <f t="shared" si="554"/>
        <v>2</v>
      </c>
      <c r="R4853" s="67" t="s">
        <v>1505</v>
      </c>
      <c r="S4853" s="67">
        <f>COUNTIF(Y$2:$Y$100,R4853)</f>
        <v>0</v>
      </c>
      <c r="V4853" s="67">
        <f t="shared" si="555"/>
        <v>0</v>
      </c>
      <c r="X4853"/>
      <c r="Y4853" s="67" t="str">
        <f t="shared" si="559"/>
        <v xml:space="preserve"> </v>
      </c>
      <c r="AB4853" t="s">
        <v>447</v>
      </c>
      <c r="AC4853" s="46">
        <v>5234</v>
      </c>
      <c r="AD4853" s="46">
        <v>72</v>
      </c>
      <c r="AE4853" s="46">
        <v>71.099999999999994</v>
      </c>
      <c r="AF4853" s="46">
        <v>117</v>
      </c>
      <c r="AH4853" s="70" t="str">
        <f t="shared" si="556"/>
        <v/>
      </c>
      <c r="AI4853" s="70" t="str">
        <f t="shared" si="557"/>
        <v/>
      </c>
      <c r="AJ4853" s="70" t="str">
        <f t="shared" si="558"/>
        <v>X</v>
      </c>
      <c r="AK4853" s="70" t="str" cm="1">
        <f t="array" ref="AK4853">_xlfn.IFS(AH4853&lt;&gt;"","1",AI4853&lt;&gt;"","2",AJ4853&lt;&gt;"","3")</f>
        <v>3</v>
      </c>
    </row>
    <row r="4854" spans="1:37" x14ac:dyDescent="0.25">
      <c r="A4854" t="s">
        <v>495</v>
      </c>
      <c r="B4854" t="s">
        <v>496</v>
      </c>
      <c r="C4854" s="67" t="str">
        <f t="shared" si="553"/>
        <v>Josie Thomsen</v>
      </c>
      <c r="D4854" s="71" t="str" cm="1">
        <f t="array" ref="D4854">_xlfn.IFS(AK4854="1",CONCATENATE(C4854,"Regional"),AK4854="2",CONCATENATE(C4854,"Sectional"),AK4854="3",CONCATENATE(C4854,COUNTIF($C$1:C4854,C4854)))</f>
        <v>Josie Thomsen7</v>
      </c>
      <c r="E4854" s="66">
        <v>45178.354166666664</v>
      </c>
      <c r="F4854" t="s">
        <v>2369</v>
      </c>
      <c r="G4854" s="46">
        <v>103</v>
      </c>
      <c r="H4854" s="46">
        <v>113</v>
      </c>
      <c r="I4854" s="46">
        <v>91</v>
      </c>
      <c r="J4854" t="s">
        <v>453</v>
      </c>
      <c r="K4854" t="s">
        <v>447</v>
      </c>
      <c r="L4854" s="46">
        <v>5234</v>
      </c>
      <c r="M4854" s="46">
        <v>72</v>
      </c>
      <c r="N4854" s="46">
        <v>71.099999999999994</v>
      </c>
      <c r="O4854" s="46">
        <v>117</v>
      </c>
      <c r="P4854" s="46">
        <f t="shared" si="554"/>
        <v>2</v>
      </c>
      <c r="R4854" s="67" t="s">
        <v>1183</v>
      </c>
      <c r="S4854" s="67">
        <f>COUNTIF(Y$2:$Y$100,R4854)</f>
        <v>0</v>
      </c>
      <c r="V4854" s="67">
        <f t="shared" si="555"/>
        <v>0</v>
      </c>
      <c r="X4854"/>
      <c r="Y4854" s="67" t="str">
        <f t="shared" si="559"/>
        <v xml:space="preserve"> </v>
      </c>
      <c r="AB4854" t="s">
        <v>447</v>
      </c>
      <c r="AC4854" s="46">
        <v>5234</v>
      </c>
      <c r="AD4854" s="46">
        <v>72</v>
      </c>
      <c r="AE4854" s="46">
        <v>71.099999999999994</v>
      </c>
      <c r="AF4854" s="46">
        <v>117</v>
      </c>
      <c r="AH4854" s="70" t="str">
        <f t="shared" si="556"/>
        <v/>
      </c>
      <c r="AI4854" s="70" t="str">
        <f t="shared" si="557"/>
        <v/>
      </c>
      <c r="AJ4854" s="70" t="str">
        <f t="shared" si="558"/>
        <v>X</v>
      </c>
      <c r="AK4854" s="70" t="str" cm="1">
        <f t="array" ref="AK4854">_xlfn.IFS(AH4854&lt;&gt;"","1",AI4854&lt;&gt;"","2",AJ4854&lt;&gt;"","3")</f>
        <v>3</v>
      </c>
    </row>
    <row r="4855" spans="1:37" x14ac:dyDescent="0.25">
      <c r="A4855" t="s">
        <v>405</v>
      </c>
      <c r="B4855" t="s">
        <v>362</v>
      </c>
      <c r="C4855" s="67" t="str">
        <f t="shared" si="553"/>
        <v>Emma Steinke</v>
      </c>
      <c r="D4855" s="71" t="str" cm="1">
        <f t="array" ref="D4855">_xlfn.IFS(AK4855="1",CONCATENATE(C4855,"Regional"),AK4855="2",CONCATENATE(C4855,"Sectional"),AK4855="3",CONCATENATE(C4855,COUNTIF($C$1:C4855,C4855)))</f>
        <v>Emma Steinke4</v>
      </c>
      <c r="E4855" s="66">
        <v>45178.354166666664</v>
      </c>
      <c r="F4855" t="s">
        <v>2369</v>
      </c>
      <c r="G4855" s="46">
        <v>103</v>
      </c>
      <c r="H4855" s="46">
        <v>113</v>
      </c>
      <c r="I4855" s="46">
        <v>91</v>
      </c>
      <c r="J4855" t="s">
        <v>453</v>
      </c>
      <c r="K4855" t="s">
        <v>447</v>
      </c>
      <c r="L4855" s="46">
        <v>5234</v>
      </c>
      <c r="M4855" s="46">
        <v>72</v>
      </c>
      <c r="N4855" s="46">
        <v>71.099999999999994</v>
      </c>
      <c r="O4855" s="46">
        <v>117</v>
      </c>
      <c r="P4855" s="46">
        <f t="shared" si="554"/>
        <v>2</v>
      </c>
      <c r="R4855" s="67" t="s">
        <v>1136</v>
      </c>
      <c r="S4855" s="67">
        <f>COUNTIF(Y$2:$Y$100,R4855)</f>
        <v>0</v>
      </c>
      <c r="V4855" s="67">
        <f t="shared" si="555"/>
        <v>0</v>
      </c>
      <c r="X4855"/>
      <c r="Y4855" s="67" t="str">
        <f t="shared" si="559"/>
        <v xml:space="preserve"> </v>
      </c>
      <c r="AB4855" t="s">
        <v>447</v>
      </c>
      <c r="AC4855" s="46">
        <v>5234</v>
      </c>
      <c r="AD4855" s="46">
        <v>72</v>
      </c>
      <c r="AE4855" s="46">
        <v>71.099999999999994</v>
      </c>
      <c r="AF4855" s="46">
        <v>117</v>
      </c>
      <c r="AH4855" s="70" t="str">
        <f t="shared" si="556"/>
        <v/>
      </c>
      <c r="AI4855" s="70" t="str">
        <f t="shared" si="557"/>
        <v/>
      </c>
      <c r="AJ4855" s="70" t="str">
        <f t="shared" si="558"/>
        <v>X</v>
      </c>
      <c r="AK4855" s="70" t="str" cm="1">
        <f t="array" ref="AK4855">_xlfn.IFS(AH4855&lt;&gt;"","1",AI4855&lt;&gt;"","2",AJ4855&lt;&gt;"","3")</f>
        <v>3</v>
      </c>
    </row>
    <row r="4856" spans="1:37" x14ac:dyDescent="0.25">
      <c r="A4856" t="s">
        <v>674</v>
      </c>
      <c r="B4856" t="s">
        <v>675</v>
      </c>
      <c r="C4856" s="67" t="str">
        <f t="shared" si="553"/>
        <v>Ruby Koh</v>
      </c>
      <c r="D4856" s="71" t="str" cm="1">
        <f t="array" ref="D4856">_xlfn.IFS(AK4856="1",CONCATENATE(C4856,"Regional"),AK4856="2",CONCATENATE(C4856,"Sectional"),AK4856="3",CONCATENATE(C4856,COUNTIF($C$1:C4856,C4856)))</f>
        <v>Ruby Koh7</v>
      </c>
      <c r="E4856" s="66">
        <v>45178.354166666664</v>
      </c>
      <c r="F4856" t="s">
        <v>2369</v>
      </c>
      <c r="G4856" s="46">
        <v>103</v>
      </c>
      <c r="H4856" s="46">
        <v>114</v>
      </c>
      <c r="I4856" s="46">
        <v>93</v>
      </c>
      <c r="J4856" t="s">
        <v>446</v>
      </c>
      <c r="K4856" t="s">
        <v>447</v>
      </c>
      <c r="L4856" s="46">
        <v>5234</v>
      </c>
      <c r="M4856" s="46">
        <v>72</v>
      </c>
      <c r="N4856" s="46">
        <v>71.099999999999994</v>
      </c>
      <c r="O4856" s="46">
        <v>117</v>
      </c>
      <c r="P4856" s="46">
        <f t="shared" si="554"/>
        <v>2</v>
      </c>
      <c r="R4856" s="67" t="s">
        <v>1289</v>
      </c>
      <c r="S4856" s="67">
        <f>COUNTIF(Y$2:$Y$100,R4856)</f>
        <v>0</v>
      </c>
      <c r="V4856" s="67">
        <f t="shared" si="555"/>
        <v>0</v>
      </c>
      <c r="X4856"/>
      <c r="Y4856" s="67" t="str">
        <f t="shared" si="559"/>
        <v xml:space="preserve"> </v>
      </c>
      <c r="AB4856" t="s">
        <v>447</v>
      </c>
      <c r="AC4856" s="46">
        <v>5234</v>
      </c>
      <c r="AD4856" s="46">
        <v>72</v>
      </c>
      <c r="AE4856" s="46">
        <v>71.099999999999994</v>
      </c>
      <c r="AF4856" s="46">
        <v>117</v>
      </c>
      <c r="AH4856" s="70" t="str">
        <f t="shared" si="556"/>
        <v/>
      </c>
      <c r="AI4856" s="70" t="str">
        <f t="shared" si="557"/>
        <v/>
      </c>
      <c r="AJ4856" s="70" t="str">
        <f t="shared" si="558"/>
        <v>X</v>
      </c>
      <c r="AK4856" s="70" t="str" cm="1">
        <f t="array" ref="AK4856">_xlfn.IFS(AH4856&lt;&gt;"","1",AI4856&lt;&gt;"","2",AJ4856&lt;&gt;"","3")</f>
        <v>3</v>
      </c>
    </row>
    <row r="4857" spans="1:37" x14ac:dyDescent="0.25">
      <c r="A4857" t="s">
        <v>1616</v>
      </c>
      <c r="B4857" t="s">
        <v>367</v>
      </c>
      <c r="C4857" s="67" t="str">
        <f t="shared" si="553"/>
        <v>Tessa Aschenbrenner</v>
      </c>
      <c r="D4857" s="71" t="str" cm="1">
        <f t="array" ref="D4857">_xlfn.IFS(AK4857="1",CONCATENATE(C4857,"Regional"),AK4857="2",CONCATENATE(C4857,"Sectional"),AK4857="3",CONCATENATE(C4857,COUNTIF($C$1:C4857,C4857)))</f>
        <v>Tessa Aschenbrenner4</v>
      </c>
      <c r="E4857" s="66">
        <v>45178.354166666664</v>
      </c>
      <c r="F4857" t="s">
        <v>2369</v>
      </c>
      <c r="G4857" s="46">
        <v>103</v>
      </c>
      <c r="H4857" s="46">
        <v>116</v>
      </c>
      <c r="I4857" s="46">
        <v>94</v>
      </c>
      <c r="J4857" t="s">
        <v>453</v>
      </c>
      <c r="K4857" t="s">
        <v>447</v>
      </c>
      <c r="L4857" s="46">
        <v>5234</v>
      </c>
      <c r="M4857" s="46">
        <v>72</v>
      </c>
      <c r="N4857" s="46">
        <v>71.099999999999994</v>
      </c>
      <c r="O4857" s="46">
        <v>117</v>
      </c>
      <c r="P4857" s="46">
        <f t="shared" si="554"/>
        <v>2</v>
      </c>
      <c r="R4857" s="67" t="s">
        <v>3554</v>
      </c>
      <c r="S4857" s="67">
        <f>COUNTIF(Y$2:$Y$100,R4857)</f>
        <v>0</v>
      </c>
      <c r="V4857" s="67">
        <f t="shared" si="555"/>
        <v>0</v>
      </c>
      <c r="X4857"/>
      <c r="Y4857" s="67" t="str">
        <f t="shared" si="559"/>
        <v xml:space="preserve"> </v>
      </c>
      <c r="AB4857" t="s">
        <v>447</v>
      </c>
      <c r="AC4857" s="46">
        <v>5234</v>
      </c>
      <c r="AD4857" s="46">
        <v>72</v>
      </c>
      <c r="AE4857" s="46">
        <v>71.099999999999994</v>
      </c>
      <c r="AF4857" s="46">
        <v>117</v>
      </c>
      <c r="AH4857" s="70" t="str">
        <f t="shared" si="556"/>
        <v/>
      </c>
      <c r="AI4857" s="70" t="str">
        <f t="shared" si="557"/>
        <v/>
      </c>
      <c r="AJ4857" s="70" t="str">
        <f t="shared" si="558"/>
        <v>X</v>
      </c>
      <c r="AK4857" s="70" t="str" cm="1">
        <f t="array" ref="AK4857">_xlfn.IFS(AH4857&lt;&gt;"","1",AI4857&lt;&gt;"","2",AJ4857&lt;&gt;"","3")</f>
        <v>3</v>
      </c>
    </row>
    <row r="4858" spans="1:37" x14ac:dyDescent="0.25">
      <c r="A4858" t="s">
        <v>3392</v>
      </c>
      <c r="B4858" t="s">
        <v>717</v>
      </c>
      <c r="C4858" s="67" t="str">
        <f t="shared" si="553"/>
        <v>Kayla Hirschfeld</v>
      </c>
      <c r="D4858" s="71" t="str" cm="1">
        <f t="array" ref="D4858">_xlfn.IFS(AK4858="1",CONCATENATE(C4858,"Regional"),AK4858="2",CONCATENATE(C4858,"Sectional"),AK4858="3",CONCATENATE(C4858,COUNTIF($C$1:C4858,C4858)))</f>
        <v>Kayla Hirschfeld7</v>
      </c>
      <c r="E4858" s="66">
        <v>45178.354166666664</v>
      </c>
      <c r="F4858" t="s">
        <v>2369</v>
      </c>
      <c r="G4858" s="46">
        <v>103</v>
      </c>
      <c r="H4858" s="46">
        <v>117</v>
      </c>
      <c r="I4858" s="46">
        <v>95</v>
      </c>
      <c r="J4858" t="s">
        <v>453</v>
      </c>
      <c r="K4858" t="s">
        <v>447</v>
      </c>
      <c r="L4858" s="46">
        <v>5234</v>
      </c>
      <c r="M4858" s="46">
        <v>72</v>
      </c>
      <c r="N4858" s="46">
        <v>71.099999999999994</v>
      </c>
      <c r="O4858" s="46">
        <v>117</v>
      </c>
      <c r="P4858" s="46">
        <f t="shared" si="554"/>
        <v>2</v>
      </c>
      <c r="R4858" s="67" t="s">
        <v>3506</v>
      </c>
      <c r="S4858" s="67">
        <f>COUNTIF(Y$2:$Y$100,R4858)</f>
        <v>0</v>
      </c>
      <c r="V4858" s="67">
        <f t="shared" si="555"/>
        <v>0</v>
      </c>
      <c r="X4858"/>
      <c r="Y4858" s="67" t="str">
        <f t="shared" si="559"/>
        <v xml:space="preserve"> </v>
      </c>
      <c r="AB4858" t="s">
        <v>447</v>
      </c>
      <c r="AC4858" s="46">
        <v>5234</v>
      </c>
      <c r="AD4858" s="46">
        <v>72</v>
      </c>
      <c r="AE4858" s="46">
        <v>71.099999999999994</v>
      </c>
      <c r="AF4858" s="46">
        <v>117</v>
      </c>
      <c r="AH4858" s="70" t="str">
        <f t="shared" si="556"/>
        <v/>
      </c>
      <c r="AI4858" s="70" t="str">
        <f t="shared" si="557"/>
        <v/>
      </c>
      <c r="AJ4858" s="70" t="str">
        <f t="shared" si="558"/>
        <v>X</v>
      </c>
      <c r="AK4858" s="70" t="str" cm="1">
        <f t="array" ref="AK4858">_xlfn.IFS(AH4858&lt;&gt;"","1",AI4858&lt;&gt;"","2",AJ4858&lt;&gt;"","3")</f>
        <v>3</v>
      </c>
    </row>
    <row r="4859" spans="1:37" x14ac:dyDescent="0.25">
      <c r="A4859" t="s">
        <v>1006</v>
      </c>
      <c r="B4859" t="s">
        <v>648</v>
      </c>
      <c r="C4859" s="67" t="str">
        <f t="shared" si="553"/>
        <v>Claire Heinen</v>
      </c>
      <c r="D4859" s="71" t="str" cm="1">
        <f t="array" ref="D4859">_xlfn.IFS(AK4859="1",CONCATENATE(C4859,"Regional"),AK4859="2",CONCATENATE(C4859,"Sectional"),AK4859="3",CONCATENATE(C4859,COUNTIF($C$1:C4859,C4859)))</f>
        <v>Claire Heinen8</v>
      </c>
      <c r="E4859" s="66">
        <v>45178.354166666664</v>
      </c>
      <c r="F4859" t="s">
        <v>2369</v>
      </c>
      <c r="G4859" s="46">
        <v>103</v>
      </c>
      <c r="H4859" s="46">
        <v>119</v>
      </c>
      <c r="I4859" s="46">
        <v>96</v>
      </c>
      <c r="J4859" t="s">
        <v>453</v>
      </c>
      <c r="K4859" t="s">
        <v>447</v>
      </c>
      <c r="L4859" s="46">
        <v>5234</v>
      </c>
      <c r="M4859" s="46">
        <v>72</v>
      </c>
      <c r="N4859" s="46">
        <v>71.099999999999994</v>
      </c>
      <c r="O4859" s="46">
        <v>117</v>
      </c>
      <c r="P4859" s="46">
        <f t="shared" si="554"/>
        <v>2</v>
      </c>
      <c r="R4859" s="67" t="s">
        <v>1509</v>
      </c>
      <c r="S4859" s="67">
        <f>COUNTIF(Y$2:$Y$100,R4859)</f>
        <v>0</v>
      </c>
      <c r="V4859" s="67">
        <f t="shared" si="555"/>
        <v>0</v>
      </c>
      <c r="X4859"/>
      <c r="Y4859" s="67" t="str">
        <f t="shared" si="559"/>
        <v xml:space="preserve"> </v>
      </c>
      <c r="AB4859" t="s">
        <v>447</v>
      </c>
      <c r="AC4859" s="46">
        <v>5234</v>
      </c>
      <c r="AD4859" s="46">
        <v>72</v>
      </c>
      <c r="AE4859" s="46">
        <v>71.099999999999994</v>
      </c>
      <c r="AF4859" s="46">
        <v>117</v>
      </c>
      <c r="AH4859" s="70" t="str">
        <f t="shared" si="556"/>
        <v/>
      </c>
      <c r="AI4859" s="70" t="str">
        <f t="shared" si="557"/>
        <v/>
      </c>
      <c r="AJ4859" s="70" t="str">
        <f t="shared" si="558"/>
        <v>X</v>
      </c>
      <c r="AK4859" s="70" t="str" cm="1">
        <f t="array" ref="AK4859">_xlfn.IFS(AH4859&lt;&gt;"","1",AI4859&lt;&gt;"","2",AJ4859&lt;&gt;"","3")</f>
        <v>3</v>
      </c>
    </row>
    <row r="4860" spans="1:37" x14ac:dyDescent="0.25">
      <c r="A4860" t="s">
        <v>678</v>
      </c>
      <c r="B4860" t="s">
        <v>528</v>
      </c>
      <c r="C4860" s="67" t="str">
        <f t="shared" si="553"/>
        <v>Kate Rivest</v>
      </c>
      <c r="D4860" s="71" t="str" cm="1">
        <f t="array" ref="D4860">_xlfn.IFS(AK4860="1",CONCATENATE(C4860,"Regional"),AK4860="2",CONCATENATE(C4860,"Sectional"),AK4860="3",CONCATENATE(C4860,COUNTIF($C$1:C4860,C4860)))</f>
        <v>Kate Rivest3</v>
      </c>
      <c r="E4860" s="66">
        <v>45178.354166666664</v>
      </c>
      <c r="F4860" t="s">
        <v>2369</v>
      </c>
      <c r="G4860" s="46">
        <v>103</v>
      </c>
      <c r="H4860" s="46">
        <v>120</v>
      </c>
      <c r="I4860" s="46">
        <v>97</v>
      </c>
      <c r="J4860" t="s">
        <v>446</v>
      </c>
      <c r="K4860" t="s">
        <v>447</v>
      </c>
      <c r="L4860" s="46">
        <v>5234</v>
      </c>
      <c r="M4860" s="46">
        <v>72</v>
      </c>
      <c r="N4860" s="46">
        <v>71.099999999999994</v>
      </c>
      <c r="O4860" s="46">
        <v>117</v>
      </c>
      <c r="P4860" s="46">
        <f t="shared" si="554"/>
        <v>2</v>
      </c>
      <c r="R4860" s="67" t="s">
        <v>1290</v>
      </c>
      <c r="S4860" s="67">
        <f>COUNTIF(Y$2:$Y$100,R4860)</f>
        <v>0</v>
      </c>
      <c r="V4860" s="67">
        <f t="shared" si="555"/>
        <v>0</v>
      </c>
      <c r="X4860"/>
      <c r="Y4860" s="67" t="str">
        <f t="shared" si="559"/>
        <v xml:space="preserve"> </v>
      </c>
      <c r="AB4860" t="s">
        <v>447</v>
      </c>
      <c r="AC4860" s="46">
        <v>5234</v>
      </c>
      <c r="AD4860" s="46">
        <v>72</v>
      </c>
      <c r="AE4860" s="46">
        <v>71.099999999999994</v>
      </c>
      <c r="AF4860" s="46">
        <v>117</v>
      </c>
      <c r="AH4860" s="70" t="str">
        <f t="shared" si="556"/>
        <v/>
      </c>
      <c r="AI4860" s="70" t="str">
        <f t="shared" si="557"/>
        <v/>
      </c>
      <c r="AJ4860" s="70" t="str">
        <f t="shared" si="558"/>
        <v>X</v>
      </c>
      <c r="AK4860" s="70" t="str" cm="1">
        <f t="array" ref="AK4860">_xlfn.IFS(AH4860&lt;&gt;"","1",AI4860&lt;&gt;"","2",AJ4860&lt;&gt;"","3")</f>
        <v>3</v>
      </c>
    </row>
    <row r="4861" spans="1:37" x14ac:dyDescent="0.25">
      <c r="A4861" t="s">
        <v>1121</v>
      </c>
      <c r="B4861" t="s">
        <v>828</v>
      </c>
      <c r="C4861" s="67" t="str">
        <f t="shared" si="553"/>
        <v>Bella Bianchini</v>
      </c>
      <c r="D4861" s="71" t="str" cm="1">
        <f t="array" ref="D4861">_xlfn.IFS(AK4861="1",CONCATENATE(C4861,"Regional"),AK4861="2",CONCATENATE(C4861,"Sectional"),AK4861="3",CONCATENATE(C4861,COUNTIF($C$1:C4861,C4861)))</f>
        <v>Bella Bianchini9</v>
      </c>
      <c r="E4861" s="66">
        <v>45178.354166666664</v>
      </c>
      <c r="F4861" t="s">
        <v>2369</v>
      </c>
      <c r="G4861" s="46">
        <v>103</v>
      </c>
      <c r="H4861" s="46">
        <v>121</v>
      </c>
      <c r="I4861" s="46">
        <v>98</v>
      </c>
      <c r="J4861" t="s">
        <v>446</v>
      </c>
      <c r="K4861" t="s">
        <v>447</v>
      </c>
      <c r="L4861" s="46">
        <v>5234</v>
      </c>
      <c r="M4861" s="46">
        <v>72</v>
      </c>
      <c r="N4861" s="46">
        <v>71.099999999999994</v>
      </c>
      <c r="O4861" s="46">
        <v>117</v>
      </c>
      <c r="P4861" s="46">
        <f t="shared" si="554"/>
        <v>2</v>
      </c>
      <c r="R4861" s="67" t="s">
        <v>1589</v>
      </c>
      <c r="S4861" s="67">
        <f>COUNTIF(Y$2:$Y$100,R4861)</f>
        <v>0</v>
      </c>
      <c r="V4861" s="67">
        <f t="shared" si="555"/>
        <v>0</v>
      </c>
      <c r="X4861"/>
      <c r="Y4861" s="67" t="str">
        <f t="shared" si="559"/>
        <v xml:space="preserve"> </v>
      </c>
      <c r="AB4861" t="s">
        <v>447</v>
      </c>
      <c r="AC4861" s="46">
        <v>5234</v>
      </c>
      <c r="AD4861" s="46">
        <v>72</v>
      </c>
      <c r="AE4861" s="46">
        <v>71.099999999999994</v>
      </c>
      <c r="AF4861" s="46">
        <v>117</v>
      </c>
      <c r="AH4861" s="70" t="str">
        <f t="shared" si="556"/>
        <v/>
      </c>
      <c r="AI4861" s="70" t="str">
        <f t="shared" si="557"/>
        <v/>
      </c>
      <c r="AJ4861" s="70" t="str">
        <f t="shared" si="558"/>
        <v>X</v>
      </c>
      <c r="AK4861" s="70" t="str" cm="1">
        <f t="array" ref="AK4861">_xlfn.IFS(AH4861&lt;&gt;"","1",AI4861&lt;&gt;"","2",AJ4861&lt;&gt;"","3")</f>
        <v>3</v>
      </c>
    </row>
    <row r="4862" spans="1:37" x14ac:dyDescent="0.25">
      <c r="A4862" t="s">
        <v>1813</v>
      </c>
      <c r="B4862" t="s">
        <v>1814</v>
      </c>
      <c r="C4862" s="67" t="str">
        <f t="shared" si="553"/>
        <v>Freyja Swanson</v>
      </c>
      <c r="D4862" s="71" t="str" cm="1">
        <f t="array" ref="D4862">_xlfn.IFS(AK4862="1",CONCATENATE(C4862,"Regional"),AK4862="2",CONCATENATE(C4862,"Sectional"),AK4862="3",CONCATENATE(C4862,COUNTIF($C$1:C4862,C4862)))</f>
        <v>Freyja Swanson2</v>
      </c>
      <c r="E4862" s="66">
        <v>45178.354166666664</v>
      </c>
      <c r="F4862" t="s">
        <v>2369</v>
      </c>
      <c r="G4862" s="46">
        <v>103</v>
      </c>
      <c r="H4862" s="46">
        <v>121</v>
      </c>
      <c r="I4862" s="46">
        <v>98</v>
      </c>
      <c r="J4862" t="s">
        <v>446</v>
      </c>
      <c r="K4862" t="s">
        <v>447</v>
      </c>
      <c r="L4862" s="46">
        <v>5234</v>
      </c>
      <c r="M4862" s="46">
        <v>72</v>
      </c>
      <c r="N4862" s="46">
        <v>71.099999999999994</v>
      </c>
      <c r="O4862" s="46">
        <v>117</v>
      </c>
      <c r="P4862" s="46">
        <f t="shared" si="554"/>
        <v>2</v>
      </c>
      <c r="R4862" s="67" t="s">
        <v>2815</v>
      </c>
      <c r="S4862" s="67">
        <f>COUNTIF(Y$2:$Y$100,R4862)</f>
        <v>0</v>
      </c>
      <c r="V4862" s="67">
        <f t="shared" si="555"/>
        <v>0</v>
      </c>
      <c r="X4862"/>
      <c r="Y4862" s="67" t="str">
        <f t="shared" si="559"/>
        <v xml:space="preserve"> </v>
      </c>
      <c r="AB4862" t="s">
        <v>447</v>
      </c>
      <c r="AC4862" s="46">
        <v>5234</v>
      </c>
      <c r="AD4862" s="46">
        <v>72</v>
      </c>
      <c r="AE4862" s="46">
        <v>71.099999999999994</v>
      </c>
      <c r="AF4862" s="46">
        <v>117</v>
      </c>
      <c r="AH4862" s="70" t="str">
        <f t="shared" si="556"/>
        <v/>
      </c>
      <c r="AI4862" s="70" t="str">
        <f t="shared" si="557"/>
        <v/>
      </c>
      <c r="AJ4862" s="70" t="str">
        <f t="shared" si="558"/>
        <v>X</v>
      </c>
      <c r="AK4862" s="70" t="str" cm="1">
        <f t="array" ref="AK4862">_xlfn.IFS(AH4862&lt;&gt;"","1",AI4862&lt;&gt;"","2",AJ4862&lt;&gt;"","3")</f>
        <v>3</v>
      </c>
    </row>
    <row r="4863" spans="1:37" x14ac:dyDescent="0.25">
      <c r="A4863" t="s">
        <v>1815</v>
      </c>
      <c r="B4863" t="s">
        <v>414</v>
      </c>
      <c r="C4863" s="67" t="str">
        <f t="shared" si="553"/>
        <v>Megan Bouplon</v>
      </c>
      <c r="D4863" s="71" t="str" cm="1">
        <f t="array" ref="D4863">_xlfn.IFS(AK4863="1",CONCATENATE(C4863,"Regional"),AK4863="2",CONCATENATE(C4863,"Sectional"),AK4863="3",CONCATENATE(C4863,COUNTIF($C$1:C4863,C4863)))</f>
        <v>Megan Bouplon8</v>
      </c>
      <c r="E4863" s="66">
        <v>45178.354166666664</v>
      </c>
      <c r="F4863" t="s">
        <v>2369</v>
      </c>
      <c r="G4863" s="46">
        <v>103</v>
      </c>
      <c r="H4863" s="46">
        <v>123</v>
      </c>
      <c r="I4863" s="46">
        <v>100</v>
      </c>
      <c r="J4863" t="s">
        <v>446</v>
      </c>
      <c r="K4863" t="s">
        <v>447</v>
      </c>
      <c r="L4863" s="46">
        <v>5234</v>
      </c>
      <c r="M4863" s="46">
        <v>72</v>
      </c>
      <c r="N4863" s="46">
        <v>71.099999999999994</v>
      </c>
      <c r="O4863" s="46">
        <v>117</v>
      </c>
      <c r="P4863" s="46">
        <f t="shared" si="554"/>
        <v>2</v>
      </c>
      <c r="R4863" s="67" t="s">
        <v>2816</v>
      </c>
      <c r="S4863" s="67">
        <f>COUNTIF(Y$2:$Y$100,R4863)</f>
        <v>0</v>
      </c>
      <c r="V4863" s="67">
        <f t="shared" si="555"/>
        <v>0</v>
      </c>
      <c r="X4863"/>
      <c r="Y4863" s="67" t="str">
        <f t="shared" si="559"/>
        <v xml:space="preserve"> </v>
      </c>
      <c r="AB4863" t="s">
        <v>447</v>
      </c>
      <c r="AC4863" s="46">
        <v>5234</v>
      </c>
      <c r="AD4863" s="46">
        <v>72</v>
      </c>
      <c r="AE4863" s="46">
        <v>71.099999999999994</v>
      </c>
      <c r="AF4863" s="46">
        <v>117</v>
      </c>
      <c r="AH4863" s="70" t="str">
        <f t="shared" si="556"/>
        <v/>
      </c>
      <c r="AI4863" s="70" t="str">
        <f t="shared" si="557"/>
        <v/>
      </c>
      <c r="AJ4863" s="70" t="str">
        <f t="shared" si="558"/>
        <v>X</v>
      </c>
      <c r="AK4863" s="70" t="str" cm="1">
        <f t="array" ref="AK4863">_xlfn.IFS(AH4863&lt;&gt;"","1",AI4863&lt;&gt;"","2",AJ4863&lt;&gt;"","3")</f>
        <v>3</v>
      </c>
    </row>
    <row r="4864" spans="1:37" x14ac:dyDescent="0.25">
      <c r="A4864" t="s">
        <v>358</v>
      </c>
      <c r="B4864" t="s">
        <v>1785</v>
      </c>
      <c r="C4864" s="67" t="str">
        <f t="shared" si="553"/>
        <v>Alyce Schultz</v>
      </c>
      <c r="D4864" s="71" t="str" cm="1">
        <f t="array" ref="D4864">_xlfn.IFS(AK4864="1",CONCATENATE(C4864,"Regional"),AK4864="2",CONCATENATE(C4864,"Sectional"),AK4864="3",CONCATENATE(C4864,COUNTIF($C$1:C4864,C4864)))</f>
        <v>Alyce Schultz3</v>
      </c>
      <c r="E4864" s="66">
        <v>45178.354166666664</v>
      </c>
      <c r="F4864" t="s">
        <v>2369</v>
      </c>
      <c r="G4864" s="46">
        <v>103</v>
      </c>
      <c r="H4864" s="46">
        <v>125</v>
      </c>
      <c r="I4864" s="46">
        <v>101</v>
      </c>
      <c r="J4864" t="s">
        <v>446</v>
      </c>
      <c r="K4864" t="s">
        <v>447</v>
      </c>
      <c r="L4864" s="46">
        <v>5234</v>
      </c>
      <c r="M4864" s="46">
        <v>72</v>
      </c>
      <c r="N4864" s="46">
        <v>71.099999999999994</v>
      </c>
      <c r="O4864" s="46">
        <v>117</v>
      </c>
      <c r="P4864" s="46">
        <f t="shared" si="554"/>
        <v>2</v>
      </c>
      <c r="R4864" s="67" t="s">
        <v>2791</v>
      </c>
      <c r="S4864" s="67">
        <f>COUNTIF(Y$2:$Y$100,R4864)</f>
        <v>0</v>
      </c>
      <c r="V4864" s="67">
        <f t="shared" si="555"/>
        <v>0</v>
      </c>
      <c r="X4864"/>
      <c r="Y4864" s="67" t="str">
        <f t="shared" si="559"/>
        <v xml:space="preserve"> </v>
      </c>
      <c r="AB4864" t="s">
        <v>447</v>
      </c>
      <c r="AC4864" s="46">
        <v>5234</v>
      </c>
      <c r="AD4864" s="46">
        <v>72</v>
      </c>
      <c r="AE4864" s="46">
        <v>71.099999999999994</v>
      </c>
      <c r="AF4864" s="46">
        <v>117</v>
      </c>
      <c r="AH4864" s="70" t="str">
        <f t="shared" si="556"/>
        <v/>
      </c>
      <c r="AI4864" s="70" t="str">
        <f t="shared" si="557"/>
        <v/>
      </c>
      <c r="AJ4864" s="70" t="str">
        <f t="shared" si="558"/>
        <v>X</v>
      </c>
      <c r="AK4864" s="70" t="str" cm="1">
        <f t="array" ref="AK4864">_xlfn.IFS(AH4864&lt;&gt;"","1",AI4864&lt;&gt;"","2",AJ4864&lt;&gt;"","3")</f>
        <v>3</v>
      </c>
    </row>
    <row r="4865" spans="1:37" x14ac:dyDescent="0.25">
      <c r="A4865" t="s">
        <v>1068</v>
      </c>
      <c r="B4865" t="s">
        <v>473</v>
      </c>
      <c r="C4865" s="67" t="str">
        <f t="shared" si="553"/>
        <v>Gabby Schmid</v>
      </c>
      <c r="D4865" s="71" t="str" cm="1">
        <f t="array" ref="D4865">_xlfn.IFS(AK4865="1",CONCATENATE(C4865,"Regional"),AK4865="2",CONCATENATE(C4865,"Sectional"),AK4865="3",CONCATENATE(C4865,COUNTIF($C$1:C4865,C4865)))</f>
        <v>Gabby Schmid7</v>
      </c>
      <c r="E4865" s="66">
        <v>45178.354166666664</v>
      </c>
      <c r="F4865" t="s">
        <v>2369</v>
      </c>
      <c r="G4865" s="46">
        <v>103</v>
      </c>
      <c r="H4865" s="46">
        <v>126</v>
      </c>
      <c r="I4865" s="46">
        <v>102</v>
      </c>
      <c r="J4865" t="s">
        <v>453</v>
      </c>
      <c r="K4865" t="s">
        <v>447</v>
      </c>
      <c r="L4865" s="46">
        <v>5234</v>
      </c>
      <c r="M4865" s="46">
        <v>72</v>
      </c>
      <c r="N4865" s="46">
        <v>71.099999999999994</v>
      </c>
      <c r="O4865" s="46">
        <v>117</v>
      </c>
      <c r="P4865" s="46">
        <f t="shared" si="554"/>
        <v>2</v>
      </c>
      <c r="R4865" s="67" t="s">
        <v>2784</v>
      </c>
      <c r="S4865" s="67">
        <f>COUNTIF(Y$2:$Y$100,R4865)</f>
        <v>0</v>
      </c>
      <c r="V4865" s="67">
        <f t="shared" si="555"/>
        <v>0</v>
      </c>
      <c r="X4865"/>
      <c r="Y4865" s="67" t="str">
        <f t="shared" si="559"/>
        <v xml:space="preserve"> </v>
      </c>
      <c r="AB4865" t="s">
        <v>447</v>
      </c>
      <c r="AC4865" s="46">
        <v>5234</v>
      </c>
      <c r="AD4865" s="46">
        <v>72</v>
      </c>
      <c r="AE4865" s="46">
        <v>71.099999999999994</v>
      </c>
      <c r="AF4865" s="46">
        <v>117</v>
      </c>
      <c r="AH4865" s="70" t="str">
        <f t="shared" si="556"/>
        <v/>
      </c>
      <c r="AI4865" s="70" t="str">
        <f t="shared" si="557"/>
        <v/>
      </c>
      <c r="AJ4865" s="70" t="str">
        <f t="shared" si="558"/>
        <v>X</v>
      </c>
      <c r="AK4865" s="70" t="str" cm="1">
        <f t="array" ref="AK4865">_xlfn.IFS(AH4865&lt;&gt;"","1",AI4865&lt;&gt;"","2",AJ4865&lt;&gt;"","3")</f>
        <v>3</v>
      </c>
    </row>
    <row r="4866" spans="1:37" x14ac:dyDescent="0.25">
      <c r="A4866" t="s">
        <v>3453</v>
      </c>
      <c r="B4866" t="s">
        <v>2700</v>
      </c>
      <c r="C4866" s="67" t="str">
        <f t="shared" ref="C4866:C4929" si="560">CONCATENATE(B4866," ",A4866)</f>
        <v>Annaliese Bergum</v>
      </c>
      <c r="D4866" s="71" t="str" cm="1">
        <f t="array" ref="D4866">_xlfn.IFS(AK4866="1",CONCATENATE(C4866,"Regional"),AK4866="2",CONCATENATE(C4866,"Sectional"),AK4866="3",CONCATENATE(C4866,COUNTIF($C$1:C4866,C4866)))</f>
        <v>Annaliese Bergum1</v>
      </c>
      <c r="E4866" s="66">
        <v>45178.354166666664</v>
      </c>
      <c r="F4866" t="s">
        <v>2369</v>
      </c>
      <c r="G4866" s="46">
        <v>103</v>
      </c>
      <c r="H4866" s="46">
        <v>142</v>
      </c>
      <c r="I4866" s="46">
        <v>103</v>
      </c>
      <c r="J4866" t="s">
        <v>453</v>
      </c>
      <c r="K4866" t="s">
        <v>447</v>
      </c>
      <c r="L4866" s="46">
        <v>5234</v>
      </c>
      <c r="M4866" s="46">
        <v>72</v>
      </c>
      <c r="N4866" s="46">
        <v>71.099999999999994</v>
      </c>
      <c r="O4866" s="46">
        <v>117</v>
      </c>
      <c r="P4866" s="46">
        <f t="shared" ref="P4866:P4929" si="561">IF(L4866&gt;4000,2,1)</f>
        <v>2</v>
      </c>
      <c r="R4866" s="67" t="s">
        <v>3672</v>
      </c>
      <c r="S4866" s="67">
        <f>COUNTIF(Y$2:$Y$100,R4866)</f>
        <v>0</v>
      </c>
      <c r="V4866" s="67">
        <f t="shared" ref="V4866:V4929" si="562">COUNTIF(R4866:R7489,Y4866)</f>
        <v>0</v>
      </c>
      <c r="X4866"/>
      <c r="Y4866" s="67" t="str">
        <f t="shared" si="559"/>
        <v xml:space="preserve"> </v>
      </c>
      <c r="AB4866" t="s">
        <v>447</v>
      </c>
      <c r="AC4866" s="46">
        <v>5234</v>
      </c>
      <c r="AD4866" s="46">
        <v>72</v>
      </c>
      <c r="AE4866" s="46">
        <v>71.099999999999994</v>
      </c>
      <c r="AF4866" s="46">
        <v>117</v>
      </c>
      <c r="AH4866" s="70" t="str">
        <f t="shared" ref="AH4866:AH4929" si="563">IF(ISNUMBER(SEARCH("regional",$F4866)),$F4866,"")</f>
        <v/>
      </c>
      <c r="AI4866" s="70" t="str">
        <f t="shared" ref="AI4866:AI4929" si="564">IF(ISNUMBER(SEARCH("sectional",$F4866)),$F4866,"")</f>
        <v/>
      </c>
      <c r="AJ4866" s="70" t="str">
        <f t="shared" ref="AJ4866:AJ4929" si="565">IF(AND(AH4866="",AI4866=""),"X","")</f>
        <v>X</v>
      </c>
      <c r="AK4866" s="70" t="str" cm="1">
        <f t="array" ref="AK4866">_xlfn.IFS(AH4866&lt;&gt;"","1",AI4866&lt;&gt;"","2",AJ4866&lt;&gt;"","3")</f>
        <v>3</v>
      </c>
    </row>
    <row r="4867" spans="1:37" x14ac:dyDescent="0.25">
      <c r="A4867" t="s">
        <v>286</v>
      </c>
      <c r="B4867" t="s">
        <v>816</v>
      </c>
      <c r="C4867" s="67" t="str">
        <f t="shared" si="560"/>
        <v>Kylie Walker</v>
      </c>
      <c r="D4867" s="71" t="str" cm="1">
        <f t="array" ref="D4867">_xlfn.IFS(AK4867="1",CONCATENATE(C4867,"Regional"),AK4867="2",CONCATENATE(C4867,"Sectional"),AK4867="3",CONCATENATE(C4867,COUNTIF($C$1:C4867,C4867)))</f>
        <v>Kylie Walker12</v>
      </c>
      <c r="E4867" s="66">
        <v>45178.5</v>
      </c>
      <c r="F4867" t="s">
        <v>2372</v>
      </c>
      <c r="G4867" s="46">
        <v>114</v>
      </c>
      <c r="H4867" s="46">
        <v>69</v>
      </c>
      <c r="I4867" s="46">
        <v>1</v>
      </c>
      <c r="J4867" t="s">
        <v>2373</v>
      </c>
      <c r="K4867" t="s">
        <v>90</v>
      </c>
      <c r="L4867" s="46">
        <v>5382</v>
      </c>
      <c r="M4867" s="46">
        <v>72</v>
      </c>
      <c r="N4867" s="46">
        <v>71.099999999999994</v>
      </c>
      <c r="O4867" s="46">
        <v>121</v>
      </c>
      <c r="P4867" s="46">
        <f t="shared" si="561"/>
        <v>2</v>
      </c>
      <c r="R4867" s="67" t="s">
        <v>3558</v>
      </c>
      <c r="S4867" s="67">
        <f>COUNTIF(Y$2:$Y$100,R4867)</f>
        <v>0</v>
      </c>
      <c r="V4867" s="67">
        <f t="shared" si="562"/>
        <v>0</v>
      </c>
      <c r="X4867"/>
      <c r="Y4867" s="67" t="str">
        <f t="shared" si="559"/>
        <v xml:space="preserve"> </v>
      </c>
      <c r="AB4867" t="s">
        <v>90</v>
      </c>
      <c r="AC4867" s="46">
        <v>5382</v>
      </c>
      <c r="AD4867" s="46">
        <v>72</v>
      </c>
      <c r="AE4867" s="46">
        <v>71.099999999999994</v>
      </c>
      <c r="AF4867" s="46">
        <v>121</v>
      </c>
      <c r="AH4867" s="70" t="str">
        <f t="shared" si="563"/>
        <v/>
      </c>
      <c r="AI4867" s="70" t="str">
        <f t="shared" si="564"/>
        <v/>
      </c>
      <c r="AJ4867" s="70" t="str">
        <f t="shared" si="565"/>
        <v>X</v>
      </c>
      <c r="AK4867" s="70" t="str" cm="1">
        <f t="array" ref="AK4867">_xlfn.IFS(AH4867&lt;&gt;"","1",AI4867&lt;&gt;"","2",AJ4867&lt;&gt;"","3")</f>
        <v>3</v>
      </c>
    </row>
    <row r="4868" spans="1:37" x14ac:dyDescent="0.25">
      <c r="A4868" t="s">
        <v>286</v>
      </c>
      <c r="B4868" t="s">
        <v>582</v>
      </c>
      <c r="C4868" s="67" t="str">
        <f t="shared" si="560"/>
        <v>Katelyn Walker</v>
      </c>
      <c r="D4868" s="71" t="str" cm="1">
        <f t="array" ref="D4868">_xlfn.IFS(AK4868="1",CONCATENATE(C4868,"Regional"),AK4868="2",CONCATENATE(C4868,"Sectional"),AK4868="3",CONCATENATE(C4868,COUNTIF($C$1:C4868,C4868)))</f>
        <v>Katelyn Walker12</v>
      </c>
      <c r="E4868" s="66">
        <v>45178.5</v>
      </c>
      <c r="F4868" t="s">
        <v>2372</v>
      </c>
      <c r="G4868" s="46">
        <v>114</v>
      </c>
      <c r="H4868" s="46">
        <v>80</v>
      </c>
      <c r="I4868" s="46">
        <v>2</v>
      </c>
      <c r="J4868" t="s">
        <v>2373</v>
      </c>
      <c r="K4868" t="s">
        <v>90</v>
      </c>
      <c r="L4868" s="46">
        <v>5382</v>
      </c>
      <c r="M4868" s="46">
        <v>72</v>
      </c>
      <c r="N4868" s="46">
        <v>71.099999999999994</v>
      </c>
      <c r="O4868" s="46">
        <v>121</v>
      </c>
      <c r="P4868" s="46">
        <f t="shared" si="561"/>
        <v>2</v>
      </c>
      <c r="R4868" s="67" t="s">
        <v>2734</v>
      </c>
      <c r="S4868" s="67">
        <f>COUNTIF(Y$2:$Y$100,R4868)</f>
        <v>0</v>
      </c>
      <c r="V4868" s="67">
        <f t="shared" si="562"/>
        <v>0</v>
      </c>
      <c r="X4868"/>
      <c r="Y4868" s="67" t="str">
        <f t="shared" si="559"/>
        <v xml:space="preserve"> </v>
      </c>
      <c r="AB4868" t="s">
        <v>90</v>
      </c>
      <c r="AC4868" s="46">
        <v>5382</v>
      </c>
      <c r="AD4868" s="46">
        <v>72</v>
      </c>
      <c r="AE4868" s="46">
        <v>71.099999999999994</v>
      </c>
      <c r="AF4868" s="46">
        <v>121</v>
      </c>
      <c r="AH4868" s="70" t="str">
        <f t="shared" si="563"/>
        <v/>
      </c>
      <c r="AI4868" s="70" t="str">
        <f t="shared" si="564"/>
        <v/>
      </c>
      <c r="AJ4868" s="70" t="str">
        <f t="shared" si="565"/>
        <v>X</v>
      </c>
      <c r="AK4868" s="70" t="str" cm="1">
        <f t="array" ref="AK4868">_xlfn.IFS(AH4868&lt;&gt;"","1",AI4868&lt;&gt;"","2",AJ4868&lt;&gt;"","3")</f>
        <v>3</v>
      </c>
    </row>
    <row r="4869" spans="1:37" x14ac:dyDescent="0.25">
      <c r="A4869" t="s">
        <v>1739</v>
      </c>
      <c r="B4869" t="s">
        <v>1740</v>
      </c>
      <c r="C4869" s="67" t="str">
        <f t="shared" si="560"/>
        <v>Camille DeLost</v>
      </c>
      <c r="D4869" s="71" t="str" cm="1">
        <f t="array" ref="D4869">_xlfn.IFS(AK4869="1",CONCATENATE(C4869,"Regional"),AK4869="2",CONCATENATE(C4869,"Sectional"),AK4869="3",CONCATENATE(C4869,COUNTIF($C$1:C4869,C4869)))</f>
        <v>Camille DeLost12</v>
      </c>
      <c r="E4869" s="66">
        <v>45178.5</v>
      </c>
      <c r="F4869" t="s">
        <v>2372</v>
      </c>
      <c r="G4869" s="46">
        <v>114</v>
      </c>
      <c r="H4869" s="46">
        <v>84</v>
      </c>
      <c r="I4869" s="46">
        <v>3</v>
      </c>
      <c r="J4869" t="s">
        <v>2373</v>
      </c>
      <c r="K4869" t="s">
        <v>90</v>
      </c>
      <c r="L4869" s="46">
        <v>5382</v>
      </c>
      <c r="M4869" s="46">
        <v>72</v>
      </c>
      <c r="N4869" s="46">
        <v>71.099999999999994</v>
      </c>
      <c r="O4869" s="46">
        <v>121</v>
      </c>
      <c r="P4869" s="46">
        <f t="shared" si="561"/>
        <v>2</v>
      </c>
      <c r="R4869" s="67" t="s">
        <v>2736</v>
      </c>
      <c r="S4869" s="67">
        <f>COUNTIF(Y$2:$Y$100,R4869)</f>
        <v>0</v>
      </c>
      <c r="V4869" s="67">
        <f t="shared" si="562"/>
        <v>0</v>
      </c>
      <c r="X4869"/>
      <c r="Y4869" s="67" t="str">
        <f t="shared" si="559"/>
        <v xml:space="preserve"> </v>
      </c>
      <c r="AB4869" t="s">
        <v>90</v>
      </c>
      <c r="AC4869" s="46">
        <v>5382</v>
      </c>
      <c r="AD4869" s="46">
        <v>72</v>
      </c>
      <c r="AE4869" s="46">
        <v>71.099999999999994</v>
      </c>
      <c r="AF4869" s="46">
        <v>121</v>
      </c>
      <c r="AH4869" s="70" t="str">
        <f t="shared" si="563"/>
        <v/>
      </c>
      <c r="AI4869" s="70" t="str">
        <f t="shared" si="564"/>
        <v/>
      </c>
      <c r="AJ4869" s="70" t="str">
        <f t="shared" si="565"/>
        <v>X</v>
      </c>
      <c r="AK4869" s="70" t="str" cm="1">
        <f t="array" ref="AK4869">_xlfn.IFS(AH4869&lt;&gt;"","1",AI4869&lt;&gt;"","2",AJ4869&lt;&gt;"","3")</f>
        <v>3</v>
      </c>
    </row>
    <row r="4870" spans="1:37" x14ac:dyDescent="0.25">
      <c r="A4870" t="s">
        <v>88</v>
      </c>
      <c r="B4870" t="s">
        <v>507</v>
      </c>
      <c r="C4870" s="67" t="str">
        <f t="shared" si="560"/>
        <v>Chloe Brown</v>
      </c>
      <c r="D4870" s="71" t="str" cm="1">
        <f t="array" ref="D4870">_xlfn.IFS(AK4870="1",CONCATENATE(C4870,"Regional"),AK4870="2",CONCATENATE(C4870,"Sectional"),AK4870="3",CONCATENATE(C4870,COUNTIF($C$1:C4870,C4870)))</f>
        <v>Chloe Brown12</v>
      </c>
      <c r="E4870" s="66">
        <v>45178.5</v>
      </c>
      <c r="F4870" t="s">
        <v>2372</v>
      </c>
      <c r="G4870" s="46">
        <v>114</v>
      </c>
      <c r="H4870" s="46">
        <v>85</v>
      </c>
      <c r="I4870" s="46">
        <v>4</v>
      </c>
      <c r="J4870" t="s">
        <v>2373</v>
      </c>
      <c r="K4870" t="s">
        <v>90</v>
      </c>
      <c r="L4870" s="46">
        <v>5382</v>
      </c>
      <c r="M4870" s="46">
        <v>72</v>
      </c>
      <c r="N4870" s="46">
        <v>71.099999999999994</v>
      </c>
      <c r="O4870" s="46">
        <v>121</v>
      </c>
      <c r="P4870" s="46">
        <f t="shared" si="561"/>
        <v>2</v>
      </c>
      <c r="R4870" s="67" t="s">
        <v>1250</v>
      </c>
      <c r="S4870" s="67">
        <f>COUNTIF(Y$2:$Y$100,R4870)</f>
        <v>0</v>
      </c>
      <c r="V4870" s="67">
        <f t="shared" si="562"/>
        <v>0</v>
      </c>
      <c r="X4870"/>
      <c r="Y4870" s="67" t="str">
        <f t="shared" si="559"/>
        <v xml:space="preserve"> </v>
      </c>
      <c r="AB4870" t="s">
        <v>90</v>
      </c>
      <c r="AC4870" s="46">
        <v>5382</v>
      </c>
      <c r="AD4870" s="46">
        <v>72</v>
      </c>
      <c r="AE4870" s="46">
        <v>71.099999999999994</v>
      </c>
      <c r="AF4870" s="46">
        <v>121</v>
      </c>
      <c r="AH4870" s="70" t="str">
        <f t="shared" si="563"/>
        <v/>
      </c>
      <c r="AI4870" s="70" t="str">
        <f t="shared" si="564"/>
        <v/>
      </c>
      <c r="AJ4870" s="70" t="str">
        <f t="shared" si="565"/>
        <v>X</v>
      </c>
      <c r="AK4870" s="70" t="str" cm="1">
        <f t="array" ref="AK4870">_xlfn.IFS(AH4870&lt;&gt;"","1",AI4870&lt;&gt;"","2",AJ4870&lt;&gt;"","3")</f>
        <v>3</v>
      </c>
    </row>
    <row r="4871" spans="1:37" x14ac:dyDescent="0.25">
      <c r="A4871" t="s">
        <v>607</v>
      </c>
      <c r="B4871" t="s">
        <v>443</v>
      </c>
      <c r="C4871" s="67" t="str">
        <f t="shared" si="560"/>
        <v>Emily Mallace</v>
      </c>
      <c r="D4871" s="71" t="str" cm="1">
        <f t="array" ref="D4871">_xlfn.IFS(AK4871="1",CONCATENATE(C4871,"Regional"),AK4871="2",CONCATENATE(C4871,"Sectional"),AK4871="3",CONCATENATE(C4871,COUNTIF($C$1:C4871,C4871)))</f>
        <v>Emily Mallace12</v>
      </c>
      <c r="E4871" s="66">
        <v>45178.5</v>
      </c>
      <c r="F4871" t="s">
        <v>2372</v>
      </c>
      <c r="G4871" s="46">
        <v>114</v>
      </c>
      <c r="H4871" s="46">
        <v>95</v>
      </c>
      <c r="I4871" s="46">
        <v>5</v>
      </c>
      <c r="J4871" t="s">
        <v>2373</v>
      </c>
      <c r="K4871" t="s">
        <v>90</v>
      </c>
      <c r="L4871" s="46">
        <v>5382</v>
      </c>
      <c r="M4871" s="46">
        <v>72</v>
      </c>
      <c r="N4871" s="46">
        <v>71.099999999999994</v>
      </c>
      <c r="O4871" s="46">
        <v>121</v>
      </c>
      <c r="P4871" s="46">
        <f t="shared" si="561"/>
        <v>2</v>
      </c>
      <c r="R4871" s="67" t="s">
        <v>2747</v>
      </c>
      <c r="S4871" s="67">
        <f>COUNTIF(Y$2:$Y$100,R4871)</f>
        <v>0</v>
      </c>
      <c r="V4871" s="67">
        <f t="shared" si="562"/>
        <v>0</v>
      </c>
      <c r="X4871"/>
      <c r="Y4871" s="67" t="str">
        <f t="shared" si="559"/>
        <v xml:space="preserve"> </v>
      </c>
      <c r="AB4871" t="s">
        <v>90</v>
      </c>
      <c r="AC4871" s="46">
        <v>5382</v>
      </c>
      <c r="AD4871" s="46">
        <v>72</v>
      </c>
      <c r="AE4871" s="46">
        <v>71.099999999999994</v>
      </c>
      <c r="AF4871" s="46">
        <v>121</v>
      </c>
      <c r="AH4871" s="70" t="str">
        <f t="shared" si="563"/>
        <v/>
      </c>
      <c r="AI4871" s="70" t="str">
        <f t="shared" si="564"/>
        <v/>
      </c>
      <c r="AJ4871" s="70" t="str">
        <f t="shared" si="565"/>
        <v>X</v>
      </c>
      <c r="AK4871" s="70" t="str" cm="1">
        <f t="array" ref="AK4871">_xlfn.IFS(AH4871&lt;&gt;"","1",AI4871&lt;&gt;"","2",AJ4871&lt;&gt;"","3")</f>
        <v>3</v>
      </c>
    </row>
    <row r="4872" spans="1:37" x14ac:dyDescent="0.25">
      <c r="A4872" t="s">
        <v>761</v>
      </c>
      <c r="B4872" t="s">
        <v>762</v>
      </c>
      <c r="C4872" s="67" t="str">
        <f t="shared" si="560"/>
        <v>Karen Pisano</v>
      </c>
      <c r="D4872" s="71" t="str" cm="1">
        <f t="array" ref="D4872">_xlfn.IFS(AK4872="1",CONCATENATE(C4872,"Regional"),AK4872="2",CONCATENATE(C4872,"Sectional"),AK4872="3",CONCATENATE(C4872,COUNTIF($C$1:C4872,C4872)))</f>
        <v>Karen Pisano2</v>
      </c>
      <c r="E4872" s="66">
        <v>45178.5</v>
      </c>
      <c r="F4872" t="s">
        <v>2372</v>
      </c>
      <c r="G4872" s="46">
        <v>114</v>
      </c>
      <c r="H4872" s="46">
        <v>106</v>
      </c>
      <c r="I4872" s="46">
        <v>6</v>
      </c>
      <c r="J4872" t="s">
        <v>2373</v>
      </c>
      <c r="K4872" t="s">
        <v>90</v>
      </c>
      <c r="L4872" s="46">
        <v>5382</v>
      </c>
      <c r="M4872" s="46">
        <v>72</v>
      </c>
      <c r="N4872" s="46">
        <v>71.099999999999994</v>
      </c>
      <c r="O4872" s="46">
        <v>121</v>
      </c>
      <c r="P4872" s="46">
        <f t="shared" si="561"/>
        <v>2</v>
      </c>
      <c r="R4872" s="67" t="s">
        <v>1346</v>
      </c>
      <c r="S4872" s="67">
        <f>COUNTIF(Y$2:$Y$100,R4872)</f>
        <v>0</v>
      </c>
      <c r="V4872" s="67">
        <f t="shared" si="562"/>
        <v>0</v>
      </c>
      <c r="X4872"/>
      <c r="Y4872" s="67" t="str">
        <f t="shared" si="559"/>
        <v xml:space="preserve"> </v>
      </c>
      <c r="AB4872" t="s">
        <v>90</v>
      </c>
      <c r="AC4872" s="46">
        <v>5382</v>
      </c>
      <c r="AD4872" s="46">
        <v>72</v>
      </c>
      <c r="AE4872" s="46">
        <v>71.099999999999994</v>
      </c>
      <c r="AF4872" s="46">
        <v>121</v>
      </c>
      <c r="AH4872" s="70" t="str">
        <f t="shared" si="563"/>
        <v/>
      </c>
      <c r="AI4872" s="70" t="str">
        <f t="shared" si="564"/>
        <v/>
      </c>
      <c r="AJ4872" s="70" t="str">
        <f t="shared" si="565"/>
        <v>X</v>
      </c>
      <c r="AK4872" s="70" t="str" cm="1">
        <f t="array" ref="AK4872">_xlfn.IFS(AH4872&lt;&gt;"","1",AI4872&lt;&gt;"","2",AJ4872&lt;&gt;"","3")</f>
        <v>3</v>
      </c>
    </row>
    <row r="4873" spans="1:37" x14ac:dyDescent="0.25">
      <c r="A4873" t="s">
        <v>3406</v>
      </c>
      <c r="B4873" t="s">
        <v>362</v>
      </c>
      <c r="C4873" s="67" t="str">
        <f t="shared" si="560"/>
        <v>Emma Cunningham</v>
      </c>
      <c r="D4873" s="71" t="str" cm="1">
        <f t="array" ref="D4873">_xlfn.IFS(AK4873="1",CONCATENATE(C4873,"Regional"),AK4873="2",CONCATENATE(C4873,"Sectional"),AK4873="3",CONCATENATE(C4873,COUNTIF($C$1:C4873,C4873)))</f>
        <v>Emma Cunningham9</v>
      </c>
      <c r="E4873" s="66">
        <v>45180.333333333336</v>
      </c>
      <c r="F4873" t="s">
        <v>1096</v>
      </c>
      <c r="G4873" s="46">
        <v>85</v>
      </c>
      <c r="H4873" s="46">
        <v>76</v>
      </c>
      <c r="I4873" s="46">
        <v>1</v>
      </c>
      <c r="J4873" t="s">
        <v>1097</v>
      </c>
      <c r="K4873" t="s">
        <v>90</v>
      </c>
      <c r="L4873" s="46">
        <v>4950</v>
      </c>
      <c r="M4873" s="46">
        <v>71</v>
      </c>
      <c r="N4873" s="46">
        <v>69</v>
      </c>
      <c r="O4873" s="46">
        <v>114</v>
      </c>
      <c r="P4873" s="46">
        <f t="shared" si="561"/>
        <v>2</v>
      </c>
      <c r="R4873" s="67" t="s">
        <v>3549</v>
      </c>
      <c r="S4873" s="67">
        <f>COUNTIF(Y$2:$Y$100,R4873)</f>
        <v>0</v>
      </c>
      <c r="V4873" s="67">
        <f t="shared" si="562"/>
        <v>0</v>
      </c>
      <c r="AB4873" t="s">
        <v>90</v>
      </c>
      <c r="AC4873" s="46">
        <v>4950</v>
      </c>
      <c r="AD4873" s="46">
        <v>71</v>
      </c>
      <c r="AE4873" s="46">
        <v>69</v>
      </c>
      <c r="AF4873" s="46">
        <v>114</v>
      </c>
      <c r="AH4873" s="70" t="str">
        <f t="shared" si="563"/>
        <v/>
      </c>
      <c r="AI4873" s="70" t="str">
        <f t="shared" si="564"/>
        <v/>
      </c>
      <c r="AJ4873" s="70" t="str">
        <f t="shared" si="565"/>
        <v>X</v>
      </c>
      <c r="AK4873" s="70" t="str" cm="1">
        <f t="array" ref="AK4873">_xlfn.IFS(AH4873&lt;&gt;"","1",AI4873&lt;&gt;"","2",AJ4873&lt;&gt;"","3")</f>
        <v>3</v>
      </c>
    </row>
    <row r="4874" spans="1:37" x14ac:dyDescent="0.25">
      <c r="A4874" t="s">
        <v>326</v>
      </c>
      <c r="B4874" t="s">
        <v>682</v>
      </c>
      <c r="C4874" s="67" t="str">
        <f t="shared" si="560"/>
        <v>Aubrey Oitzinger</v>
      </c>
      <c r="D4874" s="71" t="str" cm="1">
        <f t="array" ref="D4874">_xlfn.IFS(AK4874="1",CONCATENATE(C4874,"Regional"),AK4874="2",CONCATENATE(C4874,"Sectional"),AK4874="3",CONCATENATE(C4874,COUNTIF($C$1:C4874,C4874)))</f>
        <v>Aubrey Oitzinger2</v>
      </c>
      <c r="E4874" s="66">
        <v>45180.333333333336</v>
      </c>
      <c r="F4874" t="s">
        <v>1096</v>
      </c>
      <c r="G4874" s="46">
        <v>85</v>
      </c>
      <c r="H4874" s="46">
        <v>77</v>
      </c>
      <c r="I4874" s="46">
        <v>2</v>
      </c>
      <c r="J4874" t="s">
        <v>1097</v>
      </c>
      <c r="K4874" t="s">
        <v>90</v>
      </c>
      <c r="L4874" s="46">
        <v>4950</v>
      </c>
      <c r="M4874" s="46">
        <v>71</v>
      </c>
      <c r="N4874" s="46">
        <v>69</v>
      </c>
      <c r="O4874" s="46">
        <v>114</v>
      </c>
      <c r="P4874" s="46">
        <f t="shared" si="561"/>
        <v>2</v>
      </c>
      <c r="R4874" s="67" t="s">
        <v>3659</v>
      </c>
      <c r="S4874" s="67">
        <f>COUNTIF(Y$2:$Y$100,R4874)</f>
        <v>0</v>
      </c>
      <c r="V4874" s="67">
        <f t="shared" si="562"/>
        <v>0</v>
      </c>
      <c r="AB4874" t="s">
        <v>90</v>
      </c>
      <c r="AC4874" s="46">
        <v>4950</v>
      </c>
      <c r="AD4874" s="46">
        <v>71</v>
      </c>
      <c r="AE4874" s="46">
        <v>69</v>
      </c>
      <c r="AF4874" s="46">
        <v>114</v>
      </c>
      <c r="AH4874" s="70" t="str">
        <f t="shared" si="563"/>
        <v/>
      </c>
      <c r="AI4874" s="70" t="str">
        <f t="shared" si="564"/>
        <v/>
      </c>
      <c r="AJ4874" s="70" t="str">
        <f t="shared" si="565"/>
        <v>X</v>
      </c>
      <c r="AK4874" s="70" t="str" cm="1">
        <f t="array" ref="AK4874">_xlfn.IFS(AH4874&lt;&gt;"","1",AI4874&lt;&gt;"","2",AJ4874&lt;&gt;"","3")</f>
        <v>3</v>
      </c>
    </row>
    <row r="4875" spans="1:37" x14ac:dyDescent="0.25">
      <c r="A4875" t="s">
        <v>877</v>
      </c>
      <c r="B4875" t="s">
        <v>201</v>
      </c>
      <c r="C4875" s="67" t="str">
        <f t="shared" si="560"/>
        <v>Charlie Clinefelter</v>
      </c>
      <c r="D4875" s="71" t="str" cm="1">
        <f t="array" ref="D4875">_xlfn.IFS(AK4875="1",CONCATENATE(C4875,"Regional"),AK4875="2",CONCATENATE(C4875,"Sectional"),AK4875="3",CONCATENATE(C4875,COUNTIF($C$1:C4875,C4875)))</f>
        <v>Charlie Clinefelter2</v>
      </c>
      <c r="E4875" s="66">
        <v>45180.333333333336</v>
      </c>
      <c r="F4875" t="s">
        <v>1096</v>
      </c>
      <c r="G4875" s="46">
        <v>85</v>
      </c>
      <c r="H4875" s="46">
        <v>78</v>
      </c>
      <c r="I4875" s="46">
        <v>3</v>
      </c>
      <c r="J4875" t="s">
        <v>1097</v>
      </c>
      <c r="K4875" t="s">
        <v>90</v>
      </c>
      <c r="L4875" s="46">
        <v>4950</v>
      </c>
      <c r="M4875" s="46">
        <v>71</v>
      </c>
      <c r="N4875" s="46">
        <v>69</v>
      </c>
      <c r="O4875" s="46">
        <v>114</v>
      </c>
      <c r="P4875" s="46">
        <f t="shared" si="561"/>
        <v>2</v>
      </c>
      <c r="R4875" s="67" t="s">
        <v>1422</v>
      </c>
      <c r="S4875" s="67">
        <f>COUNTIF(Y$2:$Y$100,R4875)</f>
        <v>0</v>
      </c>
      <c r="V4875" s="67">
        <f t="shared" si="562"/>
        <v>0</v>
      </c>
      <c r="AB4875" t="s">
        <v>90</v>
      </c>
      <c r="AC4875" s="46">
        <v>4950</v>
      </c>
      <c r="AD4875" s="46">
        <v>71</v>
      </c>
      <c r="AE4875" s="46">
        <v>69</v>
      </c>
      <c r="AF4875" s="46">
        <v>114</v>
      </c>
      <c r="AH4875" s="70" t="str">
        <f t="shared" si="563"/>
        <v/>
      </c>
      <c r="AI4875" s="70" t="str">
        <f t="shared" si="564"/>
        <v/>
      </c>
      <c r="AJ4875" s="70" t="str">
        <f t="shared" si="565"/>
        <v>X</v>
      </c>
      <c r="AK4875" s="70" t="str" cm="1">
        <f t="array" ref="AK4875">_xlfn.IFS(AH4875&lt;&gt;"","1",AI4875&lt;&gt;"","2",AJ4875&lt;&gt;"","3")</f>
        <v>3</v>
      </c>
    </row>
    <row r="4876" spans="1:37" x14ac:dyDescent="0.25">
      <c r="A4876" t="s">
        <v>1683</v>
      </c>
      <c r="B4876" t="s">
        <v>709</v>
      </c>
      <c r="C4876" s="67" t="str">
        <f t="shared" si="560"/>
        <v>McKenna Lowe</v>
      </c>
      <c r="D4876" s="71" t="str" cm="1">
        <f t="array" ref="D4876">_xlfn.IFS(AK4876="1",CONCATENATE(C4876,"Regional"),AK4876="2",CONCATENATE(C4876,"Sectional"),AK4876="3",CONCATENATE(C4876,COUNTIF($C$1:C4876,C4876)))</f>
        <v>McKenna Lowe2</v>
      </c>
      <c r="E4876" s="66">
        <v>45180.333333333336</v>
      </c>
      <c r="F4876" t="s">
        <v>1096</v>
      </c>
      <c r="G4876" s="46">
        <v>85</v>
      </c>
      <c r="H4876" s="46">
        <v>79</v>
      </c>
      <c r="I4876" s="46">
        <v>4</v>
      </c>
      <c r="J4876" t="s">
        <v>1097</v>
      </c>
      <c r="K4876" t="s">
        <v>90</v>
      </c>
      <c r="L4876" s="46">
        <v>4950</v>
      </c>
      <c r="M4876" s="46">
        <v>71</v>
      </c>
      <c r="N4876" s="46">
        <v>69</v>
      </c>
      <c r="O4876" s="46">
        <v>114</v>
      </c>
      <c r="P4876" s="46">
        <f t="shared" si="561"/>
        <v>2</v>
      </c>
      <c r="R4876" s="67" t="s">
        <v>3658</v>
      </c>
      <c r="S4876" s="67">
        <f>COUNTIF(Y$2:$Y$100,R4876)</f>
        <v>0</v>
      </c>
      <c r="V4876" s="67">
        <f t="shared" si="562"/>
        <v>0</v>
      </c>
      <c r="AB4876" t="s">
        <v>90</v>
      </c>
      <c r="AC4876" s="46">
        <v>4950</v>
      </c>
      <c r="AD4876" s="46">
        <v>71</v>
      </c>
      <c r="AE4876" s="46">
        <v>69</v>
      </c>
      <c r="AF4876" s="46">
        <v>114</v>
      </c>
      <c r="AH4876" s="70" t="str">
        <f t="shared" si="563"/>
        <v/>
      </c>
      <c r="AI4876" s="70" t="str">
        <f t="shared" si="564"/>
        <v/>
      </c>
      <c r="AJ4876" s="70" t="str">
        <f t="shared" si="565"/>
        <v>X</v>
      </c>
      <c r="AK4876" s="70" t="str" cm="1">
        <f t="array" ref="AK4876">_xlfn.IFS(AH4876&lt;&gt;"","1",AI4876&lt;&gt;"","2",AJ4876&lt;&gt;"","3")</f>
        <v>3</v>
      </c>
    </row>
    <row r="4877" spans="1:37" x14ac:dyDescent="0.25">
      <c r="A4877" t="s">
        <v>685</v>
      </c>
      <c r="B4877" t="s">
        <v>270</v>
      </c>
      <c r="C4877" s="67" t="str">
        <f t="shared" si="560"/>
        <v>Natalie Quella</v>
      </c>
      <c r="D4877" s="71" t="str" cm="1">
        <f t="array" ref="D4877">_xlfn.IFS(AK4877="1",CONCATENATE(C4877,"Regional"),AK4877="2",CONCATENATE(C4877,"Sectional"),AK4877="3",CONCATENATE(C4877,COUNTIF($C$1:C4877,C4877)))</f>
        <v>Natalie Quella2</v>
      </c>
      <c r="E4877" s="66">
        <v>45180.333333333336</v>
      </c>
      <c r="F4877" t="s">
        <v>1096</v>
      </c>
      <c r="G4877" s="46">
        <v>85</v>
      </c>
      <c r="H4877" s="46">
        <v>79</v>
      </c>
      <c r="I4877" s="46">
        <v>4</v>
      </c>
      <c r="J4877" t="s">
        <v>1097</v>
      </c>
      <c r="K4877" t="s">
        <v>90</v>
      </c>
      <c r="L4877" s="46">
        <v>4950</v>
      </c>
      <c r="M4877" s="46">
        <v>71</v>
      </c>
      <c r="N4877" s="46">
        <v>69</v>
      </c>
      <c r="O4877" s="46">
        <v>114</v>
      </c>
      <c r="P4877" s="46">
        <f t="shared" si="561"/>
        <v>2</v>
      </c>
      <c r="R4877" s="67" t="s">
        <v>1293</v>
      </c>
      <c r="S4877" s="67">
        <f>COUNTIF(Y$2:$Y$100,R4877)</f>
        <v>0</v>
      </c>
      <c r="V4877" s="67">
        <f t="shared" si="562"/>
        <v>0</v>
      </c>
      <c r="AB4877" t="s">
        <v>90</v>
      </c>
      <c r="AC4877" s="46">
        <v>4950</v>
      </c>
      <c r="AD4877" s="46">
        <v>71</v>
      </c>
      <c r="AE4877" s="46">
        <v>69</v>
      </c>
      <c r="AF4877" s="46">
        <v>114</v>
      </c>
      <c r="AH4877" s="70" t="str">
        <f t="shared" si="563"/>
        <v/>
      </c>
      <c r="AI4877" s="70" t="str">
        <f t="shared" si="564"/>
        <v/>
      </c>
      <c r="AJ4877" s="70" t="str">
        <f t="shared" si="565"/>
        <v>X</v>
      </c>
      <c r="AK4877" s="70" t="str" cm="1">
        <f t="array" ref="AK4877">_xlfn.IFS(AH4877&lt;&gt;"","1",AI4877&lt;&gt;"","2",AJ4877&lt;&gt;"","3")</f>
        <v>3</v>
      </c>
    </row>
    <row r="4878" spans="1:37" x14ac:dyDescent="0.25">
      <c r="A4878" t="s">
        <v>202</v>
      </c>
      <c r="B4878" t="s">
        <v>715</v>
      </c>
      <c r="C4878" s="67" t="str">
        <f t="shared" si="560"/>
        <v>Norah Berken</v>
      </c>
      <c r="D4878" s="71" t="str" cm="1">
        <f t="array" ref="D4878">_xlfn.IFS(AK4878="1",CONCATENATE(C4878,"Regional"),AK4878="2",CONCATENATE(C4878,"Sectional"),AK4878="3",CONCATENATE(C4878,COUNTIF($C$1:C4878,C4878)))</f>
        <v>Norah Berken3</v>
      </c>
      <c r="E4878" s="66">
        <v>45180.333333333336</v>
      </c>
      <c r="F4878" t="s">
        <v>1096</v>
      </c>
      <c r="G4878" s="46">
        <v>85</v>
      </c>
      <c r="H4878" s="46">
        <v>82</v>
      </c>
      <c r="I4878" s="46">
        <v>6</v>
      </c>
      <c r="J4878" t="s">
        <v>1097</v>
      </c>
      <c r="K4878" t="s">
        <v>90</v>
      </c>
      <c r="L4878" s="46">
        <v>4950</v>
      </c>
      <c r="M4878" s="46">
        <v>71</v>
      </c>
      <c r="N4878" s="46">
        <v>69</v>
      </c>
      <c r="O4878" s="46">
        <v>114</v>
      </c>
      <c r="P4878" s="46">
        <f t="shared" si="561"/>
        <v>2</v>
      </c>
      <c r="R4878" s="67" t="s">
        <v>1419</v>
      </c>
      <c r="S4878" s="67">
        <f>COUNTIF(Y$2:$Y$100,R4878)</f>
        <v>0</v>
      </c>
      <c r="V4878" s="67">
        <f t="shared" si="562"/>
        <v>0</v>
      </c>
      <c r="AB4878" t="s">
        <v>90</v>
      </c>
      <c r="AC4878" s="46">
        <v>4950</v>
      </c>
      <c r="AD4878" s="46">
        <v>71</v>
      </c>
      <c r="AE4878" s="46">
        <v>69</v>
      </c>
      <c r="AF4878" s="46">
        <v>114</v>
      </c>
      <c r="AH4878" s="70" t="str">
        <f t="shared" si="563"/>
        <v/>
      </c>
      <c r="AI4878" s="70" t="str">
        <f t="shared" si="564"/>
        <v/>
      </c>
      <c r="AJ4878" s="70" t="str">
        <f t="shared" si="565"/>
        <v>X</v>
      </c>
      <c r="AK4878" s="70" t="str" cm="1">
        <f t="array" ref="AK4878">_xlfn.IFS(AH4878&lt;&gt;"","1",AI4878&lt;&gt;"","2",AJ4878&lt;&gt;"","3")</f>
        <v>3</v>
      </c>
    </row>
    <row r="4879" spans="1:37" x14ac:dyDescent="0.25">
      <c r="A4879" t="s">
        <v>869</v>
      </c>
      <c r="B4879" t="s">
        <v>870</v>
      </c>
      <c r="C4879" s="67" t="str">
        <f t="shared" si="560"/>
        <v>Vivien Ninham</v>
      </c>
      <c r="D4879" s="71" t="str" cm="1">
        <f t="array" ref="D4879">_xlfn.IFS(AK4879="1",CONCATENATE(C4879,"Regional"),AK4879="2",CONCATENATE(C4879,"Sectional"),AK4879="3",CONCATENATE(C4879,COUNTIF($C$1:C4879,C4879)))</f>
        <v>Vivien Ninham7</v>
      </c>
      <c r="E4879" s="66">
        <v>45180.333333333336</v>
      </c>
      <c r="F4879" t="s">
        <v>1096</v>
      </c>
      <c r="G4879" s="46">
        <v>85</v>
      </c>
      <c r="H4879" s="46">
        <v>83</v>
      </c>
      <c r="I4879" s="46">
        <v>7</v>
      </c>
      <c r="J4879" t="s">
        <v>1097</v>
      </c>
      <c r="K4879" t="s">
        <v>90</v>
      </c>
      <c r="L4879" s="46">
        <v>4950</v>
      </c>
      <c r="M4879" s="46">
        <v>71</v>
      </c>
      <c r="N4879" s="46">
        <v>69</v>
      </c>
      <c r="O4879" s="46">
        <v>114</v>
      </c>
      <c r="P4879" s="46">
        <f t="shared" si="561"/>
        <v>2</v>
      </c>
      <c r="R4879" s="67" t="s">
        <v>1413</v>
      </c>
      <c r="S4879" s="67">
        <f>COUNTIF(Y$2:$Y$100,R4879)</f>
        <v>0</v>
      </c>
      <c r="V4879" s="67">
        <f t="shared" si="562"/>
        <v>0</v>
      </c>
      <c r="AB4879" t="s">
        <v>90</v>
      </c>
      <c r="AC4879" s="46">
        <v>4950</v>
      </c>
      <c r="AD4879" s="46">
        <v>71</v>
      </c>
      <c r="AE4879" s="46">
        <v>69</v>
      </c>
      <c r="AF4879" s="46">
        <v>114</v>
      </c>
      <c r="AH4879" s="70" t="str">
        <f t="shared" si="563"/>
        <v/>
      </c>
      <c r="AI4879" s="70" t="str">
        <f t="shared" si="564"/>
        <v/>
      </c>
      <c r="AJ4879" s="70" t="str">
        <f t="shared" si="565"/>
        <v>X</v>
      </c>
      <c r="AK4879" s="70" t="str" cm="1">
        <f t="array" ref="AK4879">_xlfn.IFS(AH4879&lt;&gt;"","1",AI4879&lt;&gt;"","2",AJ4879&lt;&gt;"","3")</f>
        <v>3</v>
      </c>
    </row>
    <row r="4880" spans="1:37" x14ac:dyDescent="0.25">
      <c r="A4880" t="s">
        <v>245</v>
      </c>
      <c r="B4880" t="s">
        <v>876</v>
      </c>
      <c r="C4880" s="67" t="str">
        <f t="shared" si="560"/>
        <v>Jaelyn Feller</v>
      </c>
      <c r="D4880" s="71" t="str" cm="1">
        <f t="array" ref="D4880">_xlfn.IFS(AK4880="1",CONCATENATE(C4880,"Regional"),AK4880="2",CONCATENATE(C4880,"Sectional"),AK4880="3",CONCATENATE(C4880,COUNTIF($C$1:C4880,C4880)))</f>
        <v>Jaelyn Feller1</v>
      </c>
      <c r="E4880" s="66">
        <v>45180.333333333336</v>
      </c>
      <c r="F4880" t="s">
        <v>1096</v>
      </c>
      <c r="G4880" s="46">
        <v>85</v>
      </c>
      <c r="H4880" s="46">
        <v>83</v>
      </c>
      <c r="I4880" s="46">
        <v>7</v>
      </c>
      <c r="J4880" t="s">
        <v>1097</v>
      </c>
      <c r="K4880" t="s">
        <v>90</v>
      </c>
      <c r="L4880" s="46">
        <v>4950</v>
      </c>
      <c r="M4880" s="46">
        <v>71</v>
      </c>
      <c r="N4880" s="46">
        <v>69</v>
      </c>
      <c r="O4880" s="46">
        <v>114</v>
      </c>
      <c r="P4880" s="46">
        <f t="shared" si="561"/>
        <v>2</v>
      </c>
      <c r="R4880" s="67" t="s">
        <v>1421</v>
      </c>
      <c r="S4880" s="67">
        <f>COUNTIF(Y$2:$Y$100,R4880)</f>
        <v>0</v>
      </c>
      <c r="V4880" s="67">
        <f t="shared" si="562"/>
        <v>0</v>
      </c>
      <c r="AB4880" t="s">
        <v>90</v>
      </c>
      <c r="AC4880" s="46">
        <v>4950</v>
      </c>
      <c r="AD4880" s="46">
        <v>71</v>
      </c>
      <c r="AE4880" s="46">
        <v>69</v>
      </c>
      <c r="AF4880" s="46">
        <v>114</v>
      </c>
      <c r="AH4880" s="70" t="str">
        <f t="shared" si="563"/>
        <v/>
      </c>
      <c r="AI4880" s="70" t="str">
        <f t="shared" si="564"/>
        <v/>
      </c>
      <c r="AJ4880" s="70" t="str">
        <f t="shared" si="565"/>
        <v>X</v>
      </c>
      <c r="AK4880" s="70" t="str" cm="1">
        <f t="array" ref="AK4880">_xlfn.IFS(AH4880&lt;&gt;"","1",AI4880&lt;&gt;"","2",AJ4880&lt;&gt;"","3")</f>
        <v>3</v>
      </c>
    </row>
    <row r="4881" spans="1:37" x14ac:dyDescent="0.25">
      <c r="A4881" t="s">
        <v>1958</v>
      </c>
      <c r="B4881" t="s">
        <v>428</v>
      </c>
      <c r="C4881" s="67" t="str">
        <f t="shared" si="560"/>
        <v>Annika Searles</v>
      </c>
      <c r="D4881" s="71" t="str" cm="1">
        <f t="array" ref="D4881">_xlfn.IFS(AK4881="1",CONCATENATE(C4881,"Regional"),AK4881="2",CONCATENATE(C4881,"Sectional"),AK4881="3",CONCATENATE(C4881,COUNTIF($C$1:C4881,C4881)))</f>
        <v>Annika Searles2</v>
      </c>
      <c r="E4881" s="66">
        <v>45180.333333333336</v>
      </c>
      <c r="F4881" t="s">
        <v>1096</v>
      </c>
      <c r="G4881" s="46">
        <v>85</v>
      </c>
      <c r="H4881" s="46">
        <v>85</v>
      </c>
      <c r="I4881" s="46">
        <v>9</v>
      </c>
      <c r="J4881" t="s">
        <v>1097</v>
      </c>
      <c r="K4881" t="s">
        <v>90</v>
      </c>
      <c r="L4881" s="46">
        <v>4950</v>
      </c>
      <c r="M4881" s="46">
        <v>71</v>
      </c>
      <c r="N4881" s="46">
        <v>69</v>
      </c>
      <c r="O4881" s="46">
        <v>114</v>
      </c>
      <c r="P4881" s="46">
        <f t="shared" si="561"/>
        <v>2</v>
      </c>
      <c r="R4881" s="67" t="s">
        <v>2975</v>
      </c>
      <c r="S4881" s="67">
        <f>COUNTIF(Y$2:$Y$100,R4881)</f>
        <v>0</v>
      </c>
      <c r="V4881" s="67">
        <f t="shared" si="562"/>
        <v>0</v>
      </c>
      <c r="AB4881" t="s">
        <v>90</v>
      </c>
      <c r="AC4881" s="46">
        <v>4950</v>
      </c>
      <c r="AD4881" s="46">
        <v>71</v>
      </c>
      <c r="AE4881" s="46">
        <v>69</v>
      </c>
      <c r="AF4881" s="46">
        <v>114</v>
      </c>
      <c r="AH4881" s="70" t="str">
        <f t="shared" si="563"/>
        <v/>
      </c>
      <c r="AI4881" s="70" t="str">
        <f t="shared" si="564"/>
        <v/>
      </c>
      <c r="AJ4881" s="70" t="str">
        <f t="shared" si="565"/>
        <v>X</v>
      </c>
      <c r="AK4881" s="70" t="str" cm="1">
        <f t="array" ref="AK4881">_xlfn.IFS(AH4881&lt;&gt;"","1",AI4881&lt;&gt;"","2",AJ4881&lt;&gt;"","3")</f>
        <v>3</v>
      </c>
    </row>
    <row r="4882" spans="1:37" x14ac:dyDescent="0.25">
      <c r="A4882" t="s">
        <v>388</v>
      </c>
      <c r="B4882" t="s">
        <v>217</v>
      </c>
      <c r="C4882" s="67" t="str">
        <f t="shared" si="560"/>
        <v>Riley Wood</v>
      </c>
      <c r="D4882" s="71" t="str" cm="1">
        <f t="array" ref="D4882">_xlfn.IFS(AK4882="1",CONCATENATE(C4882,"Regional"),AK4882="2",CONCATENATE(C4882,"Sectional"),AK4882="3",CONCATENATE(C4882,COUNTIF($C$1:C4882,C4882)))</f>
        <v>Riley Wood9</v>
      </c>
      <c r="E4882" s="66">
        <v>45180.333333333336</v>
      </c>
      <c r="F4882" t="s">
        <v>1096</v>
      </c>
      <c r="G4882" s="46">
        <v>85</v>
      </c>
      <c r="H4882" s="46">
        <v>85</v>
      </c>
      <c r="I4882" s="46">
        <v>9</v>
      </c>
      <c r="J4882" t="s">
        <v>1097</v>
      </c>
      <c r="K4882" t="s">
        <v>90</v>
      </c>
      <c r="L4882" s="46">
        <v>4950</v>
      </c>
      <c r="M4882" s="46">
        <v>71</v>
      </c>
      <c r="N4882" s="46">
        <v>69</v>
      </c>
      <c r="O4882" s="46">
        <v>114</v>
      </c>
      <c r="P4882" s="46">
        <f t="shared" si="561"/>
        <v>2</v>
      </c>
      <c r="R4882" s="67" t="s">
        <v>1292</v>
      </c>
      <c r="S4882" s="67">
        <f>COUNTIF(Y$2:$Y$100,R4882)</f>
        <v>0</v>
      </c>
      <c r="V4882" s="67">
        <f t="shared" si="562"/>
        <v>0</v>
      </c>
      <c r="AB4882" t="s">
        <v>90</v>
      </c>
      <c r="AC4882" s="46">
        <v>4950</v>
      </c>
      <c r="AD4882" s="46">
        <v>71</v>
      </c>
      <c r="AE4882" s="46">
        <v>69</v>
      </c>
      <c r="AF4882" s="46">
        <v>114</v>
      </c>
      <c r="AH4882" s="70" t="str">
        <f t="shared" si="563"/>
        <v/>
      </c>
      <c r="AI4882" s="70" t="str">
        <f t="shared" si="564"/>
        <v/>
      </c>
      <c r="AJ4882" s="70" t="str">
        <f t="shared" si="565"/>
        <v>X</v>
      </c>
      <c r="AK4882" s="70" t="str" cm="1">
        <f t="array" ref="AK4882">_xlfn.IFS(AH4882&lt;&gt;"","1",AI4882&lt;&gt;"","2",AJ4882&lt;&gt;"","3")</f>
        <v>3</v>
      </c>
    </row>
    <row r="4883" spans="1:37" x14ac:dyDescent="0.25">
      <c r="A4883" t="s">
        <v>696</v>
      </c>
      <c r="B4883" t="s">
        <v>328</v>
      </c>
      <c r="C4883" s="67" t="str">
        <f t="shared" si="560"/>
        <v>Emerson Fitzgerald</v>
      </c>
      <c r="D4883" s="71" t="str" cm="1">
        <f t="array" ref="D4883">_xlfn.IFS(AK4883="1",CONCATENATE(C4883,"Regional"),AK4883="2",CONCATENATE(C4883,"Sectional"),AK4883="3",CONCATENATE(C4883,COUNTIF($C$1:C4883,C4883)))</f>
        <v>Emerson Fitzgerald10</v>
      </c>
      <c r="E4883" s="66">
        <v>45180.333333333336</v>
      </c>
      <c r="F4883" t="s">
        <v>1096</v>
      </c>
      <c r="G4883" s="46">
        <v>85</v>
      </c>
      <c r="H4883" s="46">
        <v>86</v>
      </c>
      <c r="I4883" s="46">
        <v>11</v>
      </c>
      <c r="J4883" t="s">
        <v>1097</v>
      </c>
      <c r="K4883" t="s">
        <v>90</v>
      </c>
      <c r="L4883" s="46">
        <v>4950</v>
      </c>
      <c r="M4883" s="46">
        <v>71</v>
      </c>
      <c r="N4883" s="46">
        <v>69</v>
      </c>
      <c r="O4883" s="46">
        <v>114</v>
      </c>
      <c r="P4883" s="46">
        <f t="shared" si="561"/>
        <v>2</v>
      </c>
      <c r="R4883" s="67" t="s">
        <v>1301</v>
      </c>
      <c r="S4883" s="67">
        <f>COUNTIF(Y$2:$Y$100,R4883)</f>
        <v>0</v>
      </c>
      <c r="V4883" s="67">
        <f t="shared" si="562"/>
        <v>0</v>
      </c>
      <c r="AB4883" t="s">
        <v>90</v>
      </c>
      <c r="AC4883" s="46">
        <v>4950</v>
      </c>
      <c r="AD4883" s="46">
        <v>71</v>
      </c>
      <c r="AE4883" s="46">
        <v>69</v>
      </c>
      <c r="AF4883" s="46">
        <v>114</v>
      </c>
      <c r="AH4883" s="70" t="str">
        <f t="shared" si="563"/>
        <v/>
      </c>
      <c r="AI4883" s="70" t="str">
        <f t="shared" si="564"/>
        <v/>
      </c>
      <c r="AJ4883" s="70" t="str">
        <f t="shared" si="565"/>
        <v>X</v>
      </c>
      <c r="AK4883" s="70" t="str" cm="1">
        <f t="array" ref="AK4883">_xlfn.IFS(AH4883&lt;&gt;"","1",AI4883&lt;&gt;"","2",AJ4883&lt;&gt;"","3")</f>
        <v>3</v>
      </c>
    </row>
    <row r="4884" spans="1:37" x14ac:dyDescent="0.25">
      <c r="A4884" t="s">
        <v>1816</v>
      </c>
      <c r="B4884" t="s">
        <v>280</v>
      </c>
      <c r="C4884" s="67" t="str">
        <f t="shared" si="560"/>
        <v>Kennedy Kolosso</v>
      </c>
      <c r="D4884" s="71" t="str" cm="1">
        <f t="array" ref="D4884">_xlfn.IFS(AK4884="1",CONCATENATE(C4884,"Regional"),AK4884="2",CONCATENATE(C4884,"Sectional"),AK4884="3",CONCATENATE(C4884,COUNTIF($C$1:C4884,C4884)))</f>
        <v>Kennedy Kolosso2</v>
      </c>
      <c r="E4884" s="66">
        <v>45180.333333333336</v>
      </c>
      <c r="F4884" t="s">
        <v>1096</v>
      </c>
      <c r="G4884" s="46">
        <v>85</v>
      </c>
      <c r="H4884" s="46">
        <v>87</v>
      </c>
      <c r="I4884" s="46">
        <v>12</v>
      </c>
      <c r="J4884" t="s">
        <v>1097</v>
      </c>
      <c r="K4884" t="s">
        <v>90</v>
      </c>
      <c r="L4884" s="46">
        <v>4950</v>
      </c>
      <c r="M4884" s="46">
        <v>71</v>
      </c>
      <c r="N4884" s="46">
        <v>69</v>
      </c>
      <c r="O4884" s="46">
        <v>114</v>
      </c>
      <c r="P4884" s="46">
        <f t="shared" si="561"/>
        <v>2</v>
      </c>
      <c r="R4884" s="67" t="s">
        <v>2817</v>
      </c>
      <c r="S4884" s="67">
        <f>COUNTIF(Y$2:$Y$100,R4884)</f>
        <v>0</v>
      </c>
      <c r="V4884" s="67">
        <f t="shared" si="562"/>
        <v>0</v>
      </c>
      <c r="AB4884" t="s">
        <v>90</v>
      </c>
      <c r="AC4884" s="46">
        <v>4950</v>
      </c>
      <c r="AD4884" s="46">
        <v>71</v>
      </c>
      <c r="AE4884" s="46">
        <v>69</v>
      </c>
      <c r="AF4884" s="46">
        <v>114</v>
      </c>
      <c r="AH4884" s="70" t="str">
        <f t="shared" si="563"/>
        <v/>
      </c>
      <c r="AI4884" s="70" t="str">
        <f t="shared" si="564"/>
        <v/>
      </c>
      <c r="AJ4884" s="70" t="str">
        <f t="shared" si="565"/>
        <v>X</v>
      </c>
      <c r="AK4884" s="70" t="str" cm="1">
        <f t="array" ref="AK4884">_xlfn.IFS(AH4884&lt;&gt;"","1",AI4884&lt;&gt;"","2",AJ4884&lt;&gt;"","3")</f>
        <v>3</v>
      </c>
    </row>
    <row r="4885" spans="1:37" x14ac:dyDescent="0.25">
      <c r="A4885" t="s">
        <v>310</v>
      </c>
      <c r="B4885" t="s">
        <v>699</v>
      </c>
      <c r="C4885" s="67" t="str">
        <f t="shared" si="560"/>
        <v>Emmaline Miller</v>
      </c>
      <c r="D4885" s="71" t="str" cm="1">
        <f t="array" ref="D4885">_xlfn.IFS(AK4885="1",CONCATENATE(C4885,"Regional"),AK4885="2",CONCATENATE(C4885,"Sectional"),AK4885="3",CONCATENATE(C4885,COUNTIF($C$1:C4885,C4885)))</f>
        <v>Emmaline Miller10</v>
      </c>
      <c r="E4885" s="66">
        <v>45180.333333333336</v>
      </c>
      <c r="F4885" t="s">
        <v>1096</v>
      </c>
      <c r="G4885" s="46">
        <v>85</v>
      </c>
      <c r="H4885" s="46">
        <v>88</v>
      </c>
      <c r="I4885" s="46">
        <v>13</v>
      </c>
      <c r="J4885" t="s">
        <v>1097</v>
      </c>
      <c r="K4885" t="s">
        <v>90</v>
      </c>
      <c r="L4885" s="46">
        <v>4950</v>
      </c>
      <c r="M4885" s="46">
        <v>71</v>
      </c>
      <c r="N4885" s="46">
        <v>69</v>
      </c>
      <c r="O4885" s="46">
        <v>114</v>
      </c>
      <c r="P4885" s="46">
        <f t="shared" si="561"/>
        <v>2</v>
      </c>
      <c r="R4885" s="67" t="s">
        <v>1302</v>
      </c>
      <c r="S4885" s="67">
        <f>COUNTIF(Y$2:$Y$100,R4885)</f>
        <v>0</v>
      </c>
      <c r="V4885" s="67">
        <f t="shared" si="562"/>
        <v>0</v>
      </c>
      <c r="AB4885" t="s">
        <v>90</v>
      </c>
      <c r="AC4885" s="46">
        <v>4950</v>
      </c>
      <c r="AD4885" s="46">
        <v>71</v>
      </c>
      <c r="AE4885" s="46">
        <v>69</v>
      </c>
      <c r="AF4885" s="46">
        <v>114</v>
      </c>
      <c r="AH4885" s="70" t="str">
        <f t="shared" si="563"/>
        <v/>
      </c>
      <c r="AI4885" s="70" t="str">
        <f t="shared" si="564"/>
        <v/>
      </c>
      <c r="AJ4885" s="70" t="str">
        <f t="shared" si="565"/>
        <v>X</v>
      </c>
      <c r="AK4885" s="70" t="str" cm="1">
        <f t="array" ref="AK4885">_xlfn.IFS(AH4885&lt;&gt;"","1",AI4885&lt;&gt;"","2",AJ4885&lt;&gt;"","3")</f>
        <v>3</v>
      </c>
    </row>
    <row r="4886" spans="1:37" x14ac:dyDescent="0.25">
      <c r="A4886" t="s">
        <v>1820</v>
      </c>
      <c r="B4886" t="s">
        <v>1821</v>
      </c>
      <c r="C4886" s="67" t="str">
        <f t="shared" si="560"/>
        <v>Avarie Boucher</v>
      </c>
      <c r="D4886" s="71" t="str" cm="1">
        <f t="array" ref="D4886">_xlfn.IFS(AK4886="1",CONCATENATE(C4886,"Regional"),AK4886="2",CONCATENATE(C4886,"Sectional"),AK4886="3",CONCATENATE(C4886,COUNTIF($C$1:C4886,C4886)))</f>
        <v>Avarie Boucher2</v>
      </c>
      <c r="E4886" s="66">
        <v>45180.333333333336</v>
      </c>
      <c r="F4886" t="s">
        <v>1096</v>
      </c>
      <c r="G4886" s="46">
        <v>85</v>
      </c>
      <c r="H4886" s="46">
        <v>88</v>
      </c>
      <c r="I4886" s="46">
        <v>13</v>
      </c>
      <c r="J4886" t="s">
        <v>1097</v>
      </c>
      <c r="K4886" t="s">
        <v>90</v>
      </c>
      <c r="L4886" s="46">
        <v>4950</v>
      </c>
      <c r="M4886" s="46">
        <v>71</v>
      </c>
      <c r="N4886" s="46">
        <v>69</v>
      </c>
      <c r="O4886" s="46">
        <v>114</v>
      </c>
      <c r="P4886" s="46">
        <f t="shared" si="561"/>
        <v>2</v>
      </c>
      <c r="R4886" s="67" t="s">
        <v>2821</v>
      </c>
      <c r="S4886" s="67">
        <f>COUNTIF(Y$2:$Y$100,R4886)</f>
        <v>0</v>
      </c>
      <c r="V4886" s="67">
        <f t="shared" si="562"/>
        <v>0</v>
      </c>
      <c r="AB4886" t="s">
        <v>90</v>
      </c>
      <c r="AC4886" s="46">
        <v>4950</v>
      </c>
      <c r="AD4886" s="46">
        <v>71</v>
      </c>
      <c r="AE4886" s="46">
        <v>69</v>
      </c>
      <c r="AF4886" s="46">
        <v>114</v>
      </c>
      <c r="AH4886" s="70" t="str">
        <f t="shared" si="563"/>
        <v/>
      </c>
      <c r="AI4886" s="70" t="str">
        <f t="shared" si="564"/>
        <v/>
      </c>
      <c r="AJ4886" s="70" t="str">
        <f t="shared" si="565"/>
        <v>X</v>
      </c>
      <c r="AK4886" s="70" t="str" cm="1">
        <f t="array" ref="AK4886">_xlfn.IFS(AH4886&lt;&gt;"","1",AI4886&lt;&gt;"","2",AJ4886&lt;&gt;"","3")</f>
        <v>3</v>
      </c>
    </row>
    <row r="4887" spans="1:37" x14ac:dyDescent="0.25">
      <c r="A4887" t="s">
        <v>693</v>
      </c>
      <c r="B4887" t="s">
        <v>488</v>
      </c>
      <c r="C4887" s="67" t="str">
        <f t="shared" si="560"/>
        <v>Tori Braun</v>
      </c>
      <c r="D4887" s="71" t="str" cm="1">
        <f t="array" ref="D4887">_xlfn.IFS(AK4887="1",CONCATENATE(C4887,"Regional"),AK4887="2",CONCATENATE(C4887,"Sectional"),AK4887="3",CONCATENATE(C4887,COUNTIF($C$1:C4887,C4887)))</f>
        <v>Tori Braun1</v>
      </c>
      <c r="E4887" s="66">
        <v>45180.333333333336</v>
      </c>
      <c r="F4887" t="s">
        <v>1096</v>
      </c>
      <c r="G4887" s="46">
        <v>85</v>
      </c>
      <c r="H4887" s="46">
        <v>88</v>
      </c>
      <c r="I4887" s="46">
        <v>13</v>
      </c>
      <c r="J4887" t="s">
        <v>1097</v>
      </c>
      <c r="K4887" t="s">
        <v>90</v>
      </c>
      <c r="L4887" s="46">
        <v>4950</v>
      </c>
      <c r="M4887" s="46">
        <v>71</v>
      </c>
      <c r="N4887" s="46">
        <v>69</v>
      </c>
      <c r="O4887" s="46">
        <v>114</v>
      </c>
      <c r="P4887" s="46">
        <f t="shared" si="561"/>
        <v>2</v>
      </c>
      <c r="R4887" s="67" t="s">
        <v>1299</v>
      </c>
      <c r="S4887" s="67">
        <f>COUNTIF(Y$2:$Y$100,R4887)</f>
        <v>0</v>
      </c>
      <c r="V4887" s="67">
        <f t="shared" si="562"/>
        <v>0</v>
      </c>
      <c r="AB4887" t="s">
        <v>90</v>
      </c>
      <c r="AC4887" s="46">
        <v>4950</v>
      </c>
      <c r="AD4887" s="46">
        <v>71</v>
      </c>
      <c r="AE4887" s="46">
        <v>69</v>
      </c>
      <c r="AF4887" s="46">
        <v>114</v>
      </c>
      <c r="AH4887" s="70" t="str">
        <f t="shared" si="563"/>
        <v/>
      </c>
      <c r="AI4887" s="70" t="str">
        <f t="shared" si="564"/>
        <v/>
      </c>
      <c r="AJ4887" s="70" t="str">
        <f t="shared" si="565"/>
        <v>X</v>
      </c>
      <c r="AK4887" s="70" t="str" cm="1">
        <f t="array" ref="AK4887">_xlfn.IFS(AH4887&lt;&gt;"","1",AI4887&lt;&gt;"","2",AJ4887&lt;&gt;"","3")</f>
        <v>3</v>
      </c>
    </row>
    <row r="4888" spans="1:37" x14ac:dyDescent="0.25">
      <c r="A4888" t="s">
        <v>323</v>
      </c>
      <c r="B4888" t="s">
        <v>647</v>
      </c>
      <c r="C4888" s="67" t="str">
        <f t="shared" si="560"/>
        <v>Lucy Nielsen</v>
      </c>
      <c r="D4888" s="71" t="str" cm="1">
        <f t="array" ref="D4888">_xlfn.IFS(AK4888="1",CONCATENATE(C4888,"Regional"),AK4888="2",CONCATENATE(C4888,"Sectional"),AK4888="3",CONCATENATE(C4888,COUNTIF($C$1:C4888,C4888)))</f>
        <v>Lucy Nielsen2</v>
      </c>
      <c r="E4888" s="66">
        <v>45180.333333333336</v>
      </c>
      <c r="F4888" t="s">
        <v>1096</v>
      </c>
      <c r="G4888" s="46">
        <v>85</v>
      </c>
      <c r="H4888" s="46">
        <v>88</v>
      </c>
      <c r="I4888" s="46">
        <v>13</v>
      </c>
      <c r="J4888" t="s">
        <v>1097</v>
      </c>
      <c r="K4888" t="s">
        <v>90</v>
      </c>
      <c r="L4888" s="46">
        <v>4950</v>
      </c>
      <c r="M4888" s="46">
        <v>71</v>
      </c>
      <c r="N4888" s="46">
        <v>69</v>
      </c>
      <c r="O4888" s="46">
        <v>114</v>
      </c>
      <c r="P4888" s="46">
        <f t="shared" si="561"/>
        <v>2</v>
      </c>
      <c r="R4888" s="67" t="s">
        <v>1297</v>
      </c>
      <c r="S4888" s="67">
        <f>COUNTIF(Y$2:$Y$100,R4888)</f>
        <v>0</v>
      </c>
      <c r="V4888" s="67">
        <f t="shared" si="562"/>
        <v>0</v>
      </c>
      <c r="AB4888" t="s">
        <v>90</v>
      </c>
      <c r="AC4888" s="46">
        <v>4950</v>
      </c>
      <c r="AD4888" s="46">
        <v>71</v>
      </c>
      <c r="AE4888" s="46">
        <v>69</v>
      </c>
      <c r="AF4888" s="46">
        <v>114</v>
      </c>
      <c r="AH4888" s="70" t="str">
        <f t="shared" si="563"/>
        <v/>
      </c>
      <c r="AI4888" s="70" t="str">
        <f t="shared" si="564"/>
        <v/>
      </c>
      <c r="AJ4888" s="70" t="str">
        <f t="shared" si="565"/>
        <v>X</v>
      </c>
      <c r="AK4888" s="70" t="str" cm="1">
        <f t="array" ref="AK4888">_xlfn.IFS(AH4888&lt;&gt;"","1",AI4888&lt;&gt;"","2",AJ4888&lt;&gt;"","3")</f>
        <v>3</v>
      </c>
    </row>
    <row r="4889" spans="1:37" x14ac:dyDescent="0.25">
      <c r="A4889" t="s">
        <v>1957</v>
      </c>
      <c r="B4889" t="s">
        <v>1840</v>
      </c>
      <c r="C4889" s="67" t="str">
        <f t="shared" si="560"/>
        <v>Anabelle Hodges</v>
      </c>
      <c r="D4889" s="71" t="str" cm="1">
        <f t="array" ref="D4889">_xlfn.IFS(AK4889="1",CONCATENATE(C4889,"Regional"),AK4889="2",CONCATENATE(C4889,"Sectional"),AK4889="3",CONCATENATE(C4889,COUNTIF($C$1:C4889,C4889)))</f>
        <v>Anabelle Hodges2</v>
      </c>
      <c r="E4889" s="66">
        <v>45180.333333333336</v>
      </c>
      <c r="F4889" t="s">
        <v>1096</v>
      </c>
      <c r="G4889" s="46">
        <v>85</v>
      </c>
      <c r="H4889" s="46">
        <v>89</v>
      </c>
      <c r="I4889" s="46">
        <v>17</v>
      </c>
      <c r="J4889" t="s">
        <v>1097</v>
      </c>
      <c r="K4889" t="s">
        <v>90</v>
      </c>
      <c r="L4889" s="46">
        <v>4950</v>
      </c>
      <c r="M4889" s="46">
        <v>71</v>
      </c>
      <c r="N4889" s="46">
        <v>69</v>
      </c>
      <c r="O4889" s="46">
        <v>114</v>
      </c>
      <c r="P4889" s="46">
        <f t="shared" si="561"/>
        <v>2</v>
      </c>
      <c r="R4889" s="67" t="s">
        <v>2974</v>
      </c>
      <c r="S4889" s="67">
        <f>COUNTIF(Y$2:$Y$100,R4889)</f>
        <v>0</v>
      </c>
      <c r="V4889" s="67">
        <f t="shared" si="562"/>
        <v>0</v>
      </c>
      <c r="AB4889" t="s">
        <v>90</v>
      </c>
      <c r="AC4889" s="46">
        <v>4950</v>
      </c>
      <c r="AD4889" s="46">
        <v>71</v>
      </c>
      <c r="AE4889" s="46">
        <v>69</v>
      </c>
      <c r="AF4889" s="46">
        <v>114</v>
      </c>
      <c r="AH4889" s="70" t="str">
        <f t="shared" si="563"/>
        <v/>
      </c>
      <c r="AI4889" s="70" t="str">
        <f t="shared" si="564"/>
        <v/>
      </c>
      <c r="AJ4889" s="70" t="str">
        <f t="shared" si="565"/>
        <v>X</v>
      </c>
      <c r="AK4889" s="70" t="str" cm="1">
        <f t="array" ref="AK4889">_xlfn.IFS(AH4889&lt;&gt;"","1",AI4889&lt;&gt;"","2",AJ4889&lt;&gt;"","3")</f>
        <v>3</v>
      </c>
    </row>
    <row r="4890" spans="1:37" x14ac:dyDescent="0.25">
      <c r="A4890" t="s">
        <v>1741</v>
      </c>
      <c r="B4890" t="s">
        <v>471</v>
      </c>
      <c r="C4890" s="67" t="str">
        <f t="shared" si="560"/>
        <v>Madelyn Gicius</v>
      </c>
      <c r="D4890" s="71" t="str" cm="1">
        <f t="array" ref="D4890">_xlfn.IFS(AK4890="1",CONCATENATE(C4890,"Regional"),AK4890="2",CONCATENATE(C4890,"Sectional"),AK4890="3",CONCATENATE(C4890,COUNTIF($C$1:C4890,C4890)))</f>
        <v>Madelyn Gicius10</v>
      </c>
      <c r="E4890" s="66">
        <v>45180.333333333336</v>
      </c>
      <c r="F4890" t="s">
        <v>1096</v>
      </c>
      <c r="G4890" s="46">
        <v>85</v>
      </c>
      <c r="H4890" s="46">
        <v>89</v>
      </c>
      <c r="I4890" s="46">
        <v>17</v>
      </c>
      <c r="J4890" t="s">
        <v>1097</v>
      </c>
      <c r="K4890" t="s">
        <v>90</v>
      </c>
      <c r="L4890" s="46">
        <v>4950</v>
      </c>
      <c r="M4890" s="46">
        <v>71</v>
      </c>
      <c r="N4890" s="46">
        <v>69</v>
      </c>
      <c r="O4890" s="46">
        <v>114</v>
      </c>
      <c r="P4890" s="46">
        <f t="shared" si="561"/>
        <v>2</v>
      </c>
      <c r="R4890" s="67" t="s">
        <v>2738</v>
      </c>
      <c r="S4890" s="67">
        <f>COUNTIF(Y$2:$Y$100,R4890)</f>
        <v>0</v>
      </c>
      <c r="V4890" s="67">
        <f t="shared" si="562"/>
        <v>0</v>
      </c>
      <c r="AB4890" t="s">
        <v>90</v>
      </c>
      <c r="AC4890" s="46">
        <v>4950</v>
      </c>
      <c r="AD4890" s="46">
        <v>71</v>
      </c>
      <c r="AE4890" s="46">
        <v>69</v>
      </c>
      <c r="AF4890" s="46">
        <v>114</v>
      </c>
      <c r="AH4890" s="70" t="str">
        <f t="shared" si="563"/>
        <v/>
      </c>
      <c r="AI4890" s="70" t="str">
        <f t="shared" si="564"/>
        <v/>
      </c>
      <c r="AJ4890" s="70" t="str">
        <f t="shared" si="565"/>
        <v>X</v>
      </c>
      <c r="AK4890" s="70" t="str" cm="1">
        <f t="array" ref="AK4890">_xlfn.IFS(AH4890&lt;&gt;"","1",AI4890&lt;&gt;"","2",AJ4890&lt;&gt;"","3")</f>
        <v>3</v>
      </c>
    </row>
    <row r="4891" spans="1:37" x14ac:dyDescent="0.25">
      <c r="A4891" t="s">
        <v>2089</v>
      </c>
      <c r="B4891" t="s">
        <v>735</v>
      </c>
      <c r="C4891" s="67" t="str">
        <f t="shared" si="560"/>
        <v>Erin Zelazoski</v>
      </c>
      <c r="D4891" s="71" t="str" cm="1">
        <f t="array" ref="D4891">_xlfn.IFS(AK4891="1",CONCATENATE(C4891,"Regional"),AK4891="2",CONCATENATE(C4891,"Sectional"),AK4891="3",CONCATENATE(C4891,COUNTIF($C$1:C4891,C4891)))</f>
        <v>Erin Zelazoski1</v>
      </c>
      <c r="E4891" s="66">
        <v>45180.333333333336</v>
      </c>
      <c r="F4891" t="s">
        <v>1096</v>
      </c>
      <c r="G4891" s="46">
        <v>85</v>
      </c>
      <c r="H4891" s="46">
        <v>90</v>
      </c>
      <c r="I4891" s="46">
        <v>19</v>
      </c>
      <c r="J4891" t="s">
        <v>1097</v>
      </c>
      <c r="K4891" t="s">
        <v>90</v>
      </c>
      <c r="L4891" s="46">
        <v>4950</v>
      </c>
      <c r="M4891" s="46">
        <v>71</v>
      </c>
      <c r="N4891" s="46">
        <v>69</v>
      </c>
      <c r="O4891" s="46">
        <v>114</v>
      </c>
      <c r="P4891" s="46">
        <f t="shared" si="561"/>
        <v>2</v>
      </c>
      <c r="R4891" s="67" t="s">
        <v>3111</v>
      </c>
      <c r="S4891" s="67">
        <f>COUNTIF(Y$2:$Y$100,R4891)</f>
        <v>0</v>
      </c>
      <c r="V4891" s="67">
        <f t="shared" si="562"/>
        <v>0</v>
      </c>
      <c r="AB4891" t="s">
        <v>90</v>
      </c>
      <c r="AC4891" s="46">
        <v>4950</v>
      </c>
      <c r="AD4891" s="46">
        <v>71</v>
      </c>
      <c r="AE4891" s="46">
        <v>69</v>
      </c>
      <c r="AF4891" s="46">
        <v>114</v>
      </c>
      <c r="AH4891" s="70" t="str">
        <f t="shared" si="563"/>
        <v/>
      </c>
      <c r="AI4891" s="70" t="str">
        <f t="shared" si="564"/>
        <v/>
      </c>
      <c r="AJ4891" s="70" t="str">
        <f t="shared" si="565"/>
        <v>X</v>
      </c>
      <c r="AK4891" s="70" t="str" cm="1">
        <f t="array" ref="AK4891">_xlfn.IFS(AH4891&lt;&gt;"","1",AI4891&lt;&gt;"","2",AJ4891&lt;&gt;"","3")</f>
        <v>3</v>
      </c>
    </row>
    <row r="4892" spans="1:37" x14ac:dyDescent="0.25">
      <c r="A4892" t="s">
        <v>423</v>
      </c>
      <c r="B4892" t="s">
        <v>424</v>
      </c>
      <c r="C4892" s="67" t="str">
        <f t="shared" si="560"/>
        <v>Callee Fink</v>
      </c>
      <c r="D4892" s="71" t="str" cm="1">
        <f t="array" ref="D4892">_xlfn.IFS(AK4892="1",CONCATENATE(C4892,"Regional"),AK4892="2",CONCATENATE(C4892,"Sectional"),AK4892="3",CONCATENATE(C4892,COUNTIF($C$1:C4892,C4892)))</f>
        <v>Callee Fink8</v>
      </c>
      <c r="E4892" s="66">
        <v>45180.333333333336</v>
      </c>
      <c r="F4892" t="s">
        <v>1096</v>
      </c>
      <c r="G4892" s="46">
        <v>85</v>
      </c>
      <c r="H4892" s="46">
        <v>90</v>
      </c>
      <c r="I4892" s="46">
        <v>19</v>
      </c>
      <c r="J4892" t="s">
        <v>1097</v>
      </c>
      <c r="K4892" t="s">
        <v>90</v>
      </c>
      <c r="L4892" s="46">
        <v>4950</v>
      </c>
      <c r="M4892" s="46">
        <v>71</v>
      </c>
      <c r="N4892" s="46">
        <v>69</v>
      </c>
      <c r="O4892" s="46">
        <v>114</v>
      </c>
      <c r="P4892" s="46">
        <f t="shared" si="561"/>
        <v>2</v>
      </c>
      <c r="R4892" s="67" t="s">
        <v>1146</v>
      </c>
      <c r="S4892" s="67">
        <f>COUNTIF(Y$2:$Y$100,R4892)</f>
        <v>0</v>
      </c>
      <c r="V4892" s="67">
        <f t="shared" si="562"/>
        <v>0</v>
      </c>
      <c r="AB4892" t="s">
        <v>90</v>
      </c>
      <c r="AC4892" s="46">
        <v>4950</v>
      </c>
      <c r="AD4892" s="46">
        <v>71</v>
      </c>
      <c r="AE4892" s="46">
        <v>69</v>
      </c>
      <c r="AF4892" s="46">
        <v>114</v>
      </c>
      <c r="AH4892" s="70" t="str">
        <f t="shared" si="563"/>
        <v/>
      </c>
      <c r="AI4892" s="70" t="str">
        <f t="shared" si="564"/>
        <v/>
      </c>
      <c r="AJ4892" s="70" t="str">
        <f t="shared" si="565"/>
        <v>X</v>
      </c>
      <c r="AK4892" s="70" t="str" cm="1">
        <f t="array" ref="AK4892">_xlfn.IFS(AH4892&lt;&gt;"","1",AI4892&lt;&gt;"","2",AJ4892&lt;&gt;"","3")</f>
        <v>3</v>
      </c>
    </row>
    <row r="4893" spans="1:37" x14ac:dyDescent="0.25">
      <c r="A4893" t="s">
        <v>255</v>
      </c>
      <c r="B4893" t="s">
        <v>1721</v>
      </c>
      <c r="C4893" s="67" t="str">
        <f t="shared" si="560"/>
        <v>Miranda Goral</v>
      </c>
      <c r="D4893" s="71" t="str" cm="1">
        <f t="array" ref="D4893">_xlfn.IFS(AK4893="1",CONCATENATE(C4893,"Regional"),AK4893="2",CONCATENATE(C4893,"Sectional"),AK4893="3",CONCATENATE(C4893,COUNTIF($C$1:C4893,C4893)))</f>
        <v>Miranda Goral6</v>
      </c>
      <c r="E4893" s="66">
        <v>45180.333333333336</v>
      </c>
      <c r="F4893" t="s">
        <v>1096</v>
      </c>
      <c r="G4893" s="46">
        <v>85</v>
      </c>
      <c r="H4893" s="46">
        <v>92</v>
      </c>
      <c r="I4893" s="46">
        <v>21</v>
      </c>
      <c r="J4893" t="s">
        <v>1097</v>
      </c>
      <c r="K4893" t="s">
        <v>90</v>
      </c>
      <c r="L4893" s="46">
        <v>4950</v>
      </c>
      <c r="M4893" s="46">
        <v>71</v>
      </c>
      <c r="N4893" s="46">
        <v>69</v>
      </c>
      <c r="O4893" s="46">
        <v>114</v>
      </c>
      <c r="P4893" s="46">
        <f t="shared" si="561"/>
        <v>2</v>
      </c>
      <c r="R4893" s="67" t="s">
        <v>2749</v>
      </c>
      <c r="S4893" s="67">
        <f>COUNTIF(Y$2:$Y$100,R4893)</f>
        <v>0</v>
      </c>
      <c r="V4893" s="67">
        <f t="shared" si="562"/>
        <v>0</v>
      </c>
      <c r="AB4893" t="s">
        <v>90</v>
      </c>
      <c r="AC4893" s="46">
        <v>4950</v>
      </c>
      <c r="AD4893" s="46">
        <v>71</v>
      </c>
      <c r="AE4893" s="46">
        <v>69</v>
      </c>
      <c r="AF4893" s="46">
        <v>114</v>
      </c>
      <c r="AH4893" s="70" t="str">
        <f t="shared" si="563"/>
        <v/>
      </c>
      <c r="AI4893" s="70" t="str">
        <f t="shared" si="564"/>
        <v/>
      </c>
      <c r="AJ4893" s="70" t="str">
        <f t="shared" si="565"/>
        <v>X</v>
      </c>
      <c r="AK4893" s="70" t="str" cm="1">
        <f t="array" ref="AK4893">_xlfn.IFS(AH4893&lt;&gt;"","1",AI4893&lt;&gt;"","2",AJ4893&lt;&gt;"","3")</f>
        <v>3</v>
      </c>
    </row>
    <row r="4894" spans="1:37" x14ac:dyDescent="0.25">
      <c r="A4894" t="s">
        <v>331</v>
      </c>
      <c r="B4894" t="s">
        <v>198</v>
      </c>
      <c r="C4894" s="67" t="str">
        <f t="shared" si="560"/>
        <v>Jordan Perry</v>
      </c>
      <c r="D4894" s="71" t="str" cm="1">
        <f t="array" ref="D4894">_xlfn.IFS(AK4894="1",CONCATENATE(C4894,"Regional"),AK4894="2",CONCATENATE(C4894,"Sectional"),AK4894="3",CONCATENATE(C4894,COUNTIF($C$1:C4894,C4894)))</f>
        <v>Jordan Perry3</v>
      </c>
      <c r="E4894" s="66">
        <v>45180.333333333336</v>
      </c>
      <c r="F4894" t="s">
        <v>1096</v>
      </c>
      <c r="G4894" s="46">
        <v>85</v>
      </c>
      <c r="H4894" s="46">
        <v>92</v>
      </c>
      <c r="I4894" s="46">
        <v>21</v>
      </c>
      <c r="J4894" t="s">
        <v>1097</v>
      </c>
      <c r="K4894" t="s">
        <v>90</v>
      </c>
      <c r="L4894" s="46">
        <v>4950</v>
      </c>
      <c r="M4894" s="46">
        <v>71</v>
      </c>
      <c r="N4894" s="46">
        <v>69</v>
      </c>
      <c r="O4894" s="46">
        <v>114</v>
      </c>
      <c r="P4894" s="46">
        <f t="shared" si="561"/>
        <v>2</v>
      </c>
      <c r="R4894" s="67" t="s">
        <v>1540</v>
      </c>
      <c r="S4894" s="67">
        <f>COUNTIF(Y$2:$Y$100,R4894)</f>
        <v>0</v>
      </c>
      <c r="V4894" s="67">
        <f t="shared" si="562"/>
        <v>0</v>
      </c>
      <c r="AB4894" t="s">
        <v>90</v>
      </c>
      <c r="AC4894" s="46">
        <v>4950</v>
      </c>
      <c r="AD4894" s="46">
        <v>71</v>
      </c>
      <c r="AE4894" s="46">
        <v>69</v>
      </c>
      <c r="AF4894" s="46">
        <v>114</v>
      </c>
      <c r="AH4894" s="70" t="str">
        <f t="shared" si="563"/>
        <v/>
      </c>
      <c r="AI4894" s="70" t="str">
        <f t="shared" si="564"/>
        <v/>
      </c>
      <c r="AJ4894" s="70" t="str">
        <f t="shared" si="565"/>
        <v>X</v>
      </c>
      <c r="AK4894" s="70" t="str" cm="1">
        <f t="array" ref="AK4894">_xlfn.IFS(AH4894&lt;&gt;"","1",AI4894&lt;&gt;"","2",AJ4894&lt;&gt;"","3")</f>
        <v>3</v>
      </c>
    </row>
    <row r="4895" spans="1:37" x14ac:dyDescent="0.25">
      <c r="A4895" t="s">
        <v>3416</v>
      </c>
      <c r="B4895" t="s">
        <v>1023</v>
      </c>
      <c r="C4895" s="67" t="str">
        <f t="shared" si="560"/>
        <v>Danika Holewinski</v>
      </c>
      <c r="D4895" s="71" t="str" cm="1">
        <f t="array" ref="D4895">_xlfn.IFS(AK4895="1",CONCATENATE(C4895,"Regional"),AK4895="2",CONCATENATE(C4895,"Sectional"),AK4895="3",CONCATENATE(C4895,COUNTIF($C$1:C4895,C4895)))</f>
        <v>Danika Holewinski7</v>
      </c>
      <c r="E4895" s="66">
        <v>45180.333333333336</v>
      </c>
      <c r="F4895" t="s">
        <v>1096</v>
      </c>
      <c r="G4895" s="46">
        <v>85</v>
      </c>
      <c r="H4895" s="46">
        <v>93</v>
      </c>
      <c r="I4895" s="46">
        <v>23</v>
      </c>
      <c r="J4895" t="s">
        <v>1097</v>
      </c>
      <c r="K4895" t="s">
        <v>90</v>
      </c>
      <c r="L4895" s="46">
        <v>4950</v>
      </c>
      <c r="M4895" s="46">
        <v>71</v>
      </c>
      <c r="N4895" s="46">
        <v>69</v>
      </c>
      <c r="O4895" s="46">
        <v>114</v>
      </c>
      <c r="P4895" s="46">
        <f t="shared" si="561"/>
        <v>2</v>
      </c>
      <c r="R4895" s="67" t="s">
        <v>3584</v>
      </c>
      <c r="S4895" s="67">
        <f>COUNTIF(Y$2:$Y$100,R4895)</f>
        <v>0</v>
      </c>
      <c r="V4895" s="67">
        <f t="shared" si="562"/>
        <v>0</v>
      </c>
      <c r="AB4895" t="s">
        <v>90</v>
      </c>
      <c r="AC4895" s="46">
        <v>4950</v>
      </c>
      <c r="AD4895" s="46">
        <v>71</v>
      </c>
      <c r="AE4895" s="46">
        <v>69</v>
      </c>
      <c r="AF4895" s="46">
        <v>114</v>
      </c>
      <c r="AH4895" s="70" t="str">
        <f t="shared" si="563"/>
        <v/>
      </c>
      <c r="AI4895" s="70" t="str">
        <f t="shared" si="564"/>
        <v/>
      </c>
      <c r="AJ4895" s="70" t="str">
        <f t="shared" si="565"/>
        <v>X</v>
      </c>
      <c r="AK4895" s="70" t="str" cm="1">
        <f t="array" ref="AK4895">_xlfn.IFS(AH4895&lt;&gt;"","1",AI4895&lt;&gt;"","2",AJ4895&lt;&gt;"","3")</f>
        <v>3</v>
      </c>
    </row>
    <row r="4896" spans="1:37" x14ac:dyDescent="0.25">
      <c r="A4896" t="s">
        <v>706</v>
      </c>
      <c r="B4896" t="s">
        <v>452</v>
      </c>
      <c r="C4896" s="67" t="str">
        <f t="shared" si="560"/>
        <v>Sophia Zabel</v>
      </c>
      <c r="D4896" s="71" t="str" cm="1">
        <f t="array" ref="D4896">_xlfn.IFS(AK4896="1",CONCATENATE(C4896,"Regional"),AK4896="2",CONCATENATE(C4896,"Sectional"),AK4896="3",CONCATENATE(C4896,COUNTIF($C$1:C4896,C4896)))</f>
        <v>Sophia Zabel8</v>
      </c>
      <c r="E4896" s="66">
        <v>45180.333333333336</v>
      </c>
      <c r="F4896" t="s">
        <v>1096</v>
      </c>
      <c r="G4896" s="46">
        <v>85</v>
      </c>
      <c r="H4896" s="46">
        <v>93</v>
      </c>
      <c r="I4896" s="46">
        <v>23</v>
      </c>
      <c r="J4896" t="s">
        <v>1097</v>
      </c>
      <c r="K4896" t="s">
        <v>90</v>
      </c>
      <c r="L4896" s="46">
        <v>4950</v>
      </c>
      <c r="M4896" s="46">
        <v>71</v>
      </c>
      <c r="N4896" s="46">
        <v>69</v>
      </c>
      <c r="O4896" s="46">
        <v>114</v>
      </c>
      <c r="P4896" s="46">
        <f t="shared" si="561"/>
        <v>2</v>
      </c>
      <c r="R4896" s="67" t="s">
        <v>1307</v>
      </c>
      <c r="S4896" s="67">
        <f>COUNTIF(Y$2:$Y$100,R4896)</f>
        <v>0</v>
      </c>
      <c r="V4896" s="67">
        <f t="shared" si="562"/>
        <v>0</v>
      </c>
      <c r="AB4896" t="s">
        <v>90</v>
      </c>
      <c r="AC4896" s="46">
        <v>4950</v>
      </c>
      <c r="AD4896" s="46">
        <v>71</v>
      </c>
      <c r="AE4896" s="46">
        <v>69</v>
      </c>
      <c r="AF4896" s="46">
        <v>114</v>
      </c>
      <c r="AH4896" s="70" t="str">
        <f t="shared" si="563"/>
        <v/>
      </c>
      <c r="AI4896" s="70" t="str">
        <f t="shared" si="564"/>
        <v/>
      </c>
      <c r="AJ4896" s="70" t="str">
        <f t="shared" si="565"/>
        <v>X</v>
      </c>
      <c r="AK4896" s="70" t="str" cm="1">
        <f t="array" ref="AK4896">_xlfn.IFS(AH4896&lt;&gt;"","1",AI4896&lt;&gt;"","2",AJ4896&lt;&gt;"","3")</f>
        <v>3</v>
      </c>
    </row>
    <row r="4897" spans="1:37" x14ac:dyDescent="0.25">
      <c r="A4897" t="s">
        <v>275</v>
      </c>
      <c r="B4897" t="s">
        <v>986</v>
      </c>
      <c r="C4897" s="67" t="str">
        <f t="shared" si="560"/>
        <v>Myah Johnson</v>
      </c>
      <c r="D4897" s="71" t="str" cm="1">
        <f t="array" ref="D4897">_xlfn.IFS(AK4897="1",CONCATENATE(C4897,"Regional"),AK4897="2",CONCATENATE(C4897,"Sectional"),AK4897="3",CONCATENATE(C4897,COUNTIF($C$1:C4897,C4897)))</f>
        <v>Myah Johnson1</v>
      </c>
      <c r="E4897" s="66">
        <v>45180.333333333336</v>
      </c>
      <c r="F4897" t="s">
        <v>1096</v>
      </c>
      <c r="G4897" s="46">
        <v>85</v>
      </c>
      <c r="H4897" s="46">
        <v>93</v>
      </c>
      <c r="I4897" s="46">
        <v>23</v>
      </c>
      <c r="J4897" t="s">
        <v>1097</v>
      </c>
      <c r="K4897" t="s">
        <v>90</v>
      </c>
      <c r="L4897" s="46">
        <v>4950</v>
      </c>
      <c r="M4897" s="46">
        <v>71</v>
      </c>
      <c r="N4897" s="46">
        <v>69</v>
      </c>
      <c r="O4897" s="46">
        <v>114</v>
      </c>
      <c r="P4897" s="46">
        <f t="shared" si="561"/>
        <v>2</v>
      </c>
      <c r="R4897" s="67" t="s">
        <v>3315</v>
      </c>
      <c r="S4897" s="67">
        <f>COUNTIF(Y$2:$Y$100,R4897)</f>
        <v>0</v>
      </c>
      <c r="V4897" s="67">
        <f t="shared" si="562"/>
        <v>0</v>
      </c>
      <c r="AB4897" t="s">
        <v>90</v>
      </c>
      <c r="AC4897" s="46">
        <v>4950</v>
      </c>
      <c r="AD4897" s="46">
        <v>71</v>
      </c>
      <c r="AE4897" s="46">
        <v>69</v>
      </c>
      <c r="AF4897" s="46">
        <v>114</v>
      </c>
      <c r="AH4897" s="70" t="str">
        <f t="shared" si="563"/>
        <v/>
      </c>
      <c r="AI4897" s="70" t="str">
        <f t="shared" si="564"/>
        <v/>
      </c>
      <c r="AJ4897" s="70" t="str">
        <f t="shared" si="565"/>
        <v>X</v>
      </c>
      <c r="AK4897" s="70" t="str" cm="1">
        <f t="array" ref="AK4897">_xlfn.IFS(AH4897&lt;&gt;"","1",AI4897&lt;&gt;"","2",AJ4897&lt;&gt;"","3")</f>
        <v>3</v>
      </c>
    </row>
    <row r="4898" spans="1:37" x14ac:dyDescent="0.25">
      <c r="A4898" t="s">
        <v>1048</v>
      </c>
      <c r="B4898" t="s">
        <v>1049</v>
      </c>
      <c r="C4898" s="67" t="str">
        <f t="shared" si="560"/>
        <v>maria romagnoli</v>
      </c>
      <c r="D4898" s="71" t="str" cm="1">
        <f t="array" ref="D4898">_xlfn.IFS(AK4898="1",CONCATENATE(C4898,"Regional"),AK4898="2",CONCATENATE(C4898,"Sectional"),AK4898="3",CONCATENATE(C4898,COUNTIF($C$1:C4898,C4898)))</f>
        <v>maria romagnoli1</v>
      </c>
      <c r="E4898" s="66">
        <v>45180.333333333336</v>
      </c>
      <c r="F4898" t="s">
        <v>1096</v>
      </c>
      <c r="G4898" s="46">
        <v>85</v>
      </c>
      <c r="H4898" s="46">
        <v>94</v>
      </c>
      <c r="I4898" s="46">
        <v>26</v>
      </c>
      <c r="J4898" t="s">
        <v>1097</v>
      </c>
      <c r="K4898" t="s">
        <v>90</v>
      </c>
      <c r="L4898" s="46">
        <v>4950</v>
      </c>
      <c r="M4898" s="46">
        <v>71</v>
      </c>
      <c r="N4898" s="46">
        <v>69</v>
      </c>
      <c r="O4898" s="46">
        <v>114</v>
      </c>
      <c r="P4898" s="46">
        <f t="shared" si="561"/>
        <v>2</v>
      </c>
      <c r="R4898" s="67" t="s">
        <v>1541</v>
      </c>
      <c r="S4898" s="67">
        <f>COUNTIF(Y$2:$Y$100,R4898)</f>
        <v>0</v>
      </c>
      <c r="V4898" s="67">
        <f t="shared" si="562"/>
        <v>0</v>
      </c>
      <c r="AB4898" t="s">
        <v>90</v>
      </c>
      <c r="AC4898" s="46">
        <v>4950</v>
      </c>
      <c r="AD4898" s="46">
        <v>71</v>
      </c>
      <c r="AE4898" s="46">
        <v>69</v>
      </c>
      <c r="AF4898" s="46">
        <v>114</v>
      </c>
      <c r="AH4898" s="70" t="str">
        <f t="shared" si="563"/>
        <v/>
      </c>
      <c r="AI4898" s="70" t="str">
        <f t="shared" si="564"/>
        <v/>
      </c>
      <c r="AJ4898" s="70" t="str">
        <f t="shared" si="565"/>
        <v>X</v>
      </c>
      <c r="AK4898" s="70" t="str" cm="1">
        <f t="array" ref="AK4898">_xlfn.IFS(AH4898&lt;&gt;"","1",AI4898&lt;&gt;"","2",AJ4898&lt;&gt;"","3")</f>
        <v>3</v>
      </c>
    </row>
    <row r="4899" spans="1:37" x14ac:dyDescent="0.25">
      <c r="A4899" t="s">
        <v>1106</v>
      </c>
      <c r="B4899" t="s">
        <v>913</v>
      </c>
      <c r="C4899" s="67" t="str">
        <f t="shared" si="560"/>
        <v>Jordyn Cahill</v>
      </c>
      <c r="D4899" s="71" t="str" cm="1">
        <f t="array" ref="D4899">_xlfn.IFS(AK4899="1",CONCATENATE(C4899,"Regional"),AK4899="2",CONCATENATE(C4899,"Sectional"),AK4899="3",CONCATENATE(C4899,COUNTIF($C$1:C4899,C4899)))</f>
        <v>Jordyn Cahill1</v>
      </c>
      <c r="E4899" s="66">
        <v>45180.333333333336</v>
      </c>
      <c r="F4899" t="s">
        <v>1096</v>
      </c>
      <c r="G4899" s="46">
        <v>85</v>
      </c>
      <c r="H4899" s="46">
        <v>94</v>
      </c>
      <c r="I4899" s="46">
        <v>26</v>
      </c>
      <c r="J4899" t="s">
        <v>1097</v>
      </c>
      <c r="K4899" t="s">
        <v>90</v>
      </c>
      <c r="L4899" s="46">
        <v>4950</v>
      </c>
      <c r="M4899" s="46">
        <v>71</v>
      </c>
      <c r="N4899" s="46">
        <v>69</v>
      </c>
      <c r="O4899" s="46">
        <v>114</v>
      </c>
      <c r="P4899" s="46">
        <f t="shared" si="561"/>
        <v>2</v>
      </c>
      <c r="R4899" s="67" t="s">
        <v>1580</v>
      </c>
      <c r="S4899" s="67">
        <f>COUNTIF(Y$2:$Y$100,R4899)</f>
        <v>0</v>
      </c>
      <c r="V4899" s="67">
        <f t="shared" si="562"/>
        <v>0</v>
      </c>
      <c r="AB4899" t="s">
        <v>90</v>
      </c>
      <c r="AC4899" s="46">
        <v>4950</v>
      </c>
      <c r="AD4899" s="46">
        <v>71</v>
      </c>
      <c r="AE4899" s="46">
        <v>69</v>
      </c>
      <c r="AF4899" s="46">
        <v>114</v>
      </c>
      <c r="AH4899" s="70" t="str">
        <f t="shared" si="563"/>
        <v/>
      </c>
      <c r="AI4899" s="70" t="str">
        <f t="shared" si="564"/>
        <v/>
      </c>
      <c r="AJ4899" s="70" t="str">
        <f t="shared" si="565"/>
        <v>X</v>
      </c>
      <c r="AK4899" s="70" t="str" cm="1">
        <f t="array" ref="AK4899">_xlfn.IFS(AH4899&lt;&gt;"","1",AI4899&lt;&gt;"","2",AJ4899&lt;&gt;"","3")</f>
        <v>3</v>
      </c>
    </row>
    <row r="4900" spans="1:37" x14ac:dyDescent="0.25">
      <c r="A4900" t="s">
        <v>1718</v>
      </c>
      <c r="B4900" t="s">
        <v>484</v>
      </c>
      <c r="C4900" s="67" t="str">
        <f t="shared" si="560"/>
        <v>Abbie Buelow</v>
      </c>
      <c r="D4900" s="71" t="str" cm="1">
        <f t="array" ref="D4900">_xlfn.IFS(AK4900="1",CONCATENATE(C4900,"Regional"),AK4900="2",CONCATENATE(C4900,"Sectional"),AK4900="3",CONCATENATE(C4900,COUNTIF($C$1:C4900,C4900)))</f>
        <v>Abbie Buelow2</v>
      </c>
      <c r="E4900" s="66">
        <v>45180.333333333336</v>
      </c>
      <c r="F4900" t="s">
        <v>1096</v>
      </c>
      <c r="G4900" s="46">
        <v>85</v>
      </c>
      <c r="H4900" s="46">
        <v>95</v>
      </c>
      <c r="I4900" s="46">
        <v>28</v>
      </c>
      <c r="J4900" t="s">
        <v>1097</v>
      </c>
      <c r="K4900" t="s">
        <v>90</v>
      </c>
      <c r="L4900" s="46">
        <v>4950</v>
      </c>
      <c r="M4900" s="46">
        <v>71</v>
      </c>
      <c r="N4900" s="46">
        <v>69</v>
      </c>
      <c r="O4900" s="46">
        <v>114</v>
      </c>
      <c r="P4900" s="46">
        <f t="shared" si="561"/>
        <v>2</v>
      </c>
      <c r="R4900" s="67" t="s">
        <v>3660</v>
      </c>
      <c r="S4900" s="67">
        <f>COUNTIF(Y$2:$Y$100,R4900)</f>
        <v>0</v>
      </c>
      <c r="V4900" s="67">
        <f t="shared" si="562"/>
        <v>0</v>
      </c>
      <c r="AB4900" t="s">
        <v>90</v>
      </c>
      <c r="AC4900" s="46">
        <v>4950</v>
      </c>
      <c r="AD4900" s="46">
        <v>71</v>
      </c>
      <c r="AE4900" s="46">
        <v>69</v>
      </c>
      <c r="AF4900" s="46">
        <v>114</v>
      </c>
      <c r="AH4900" s="70" t="str">
        <f t="shared" si="563"/>
        <v/>
      </c>
      <c r="AI4900" s="70" t="str">
        <f t="shared" si="564"/>
        <v/>
      </c>
      <c r="AJ4900" s="70" t="str">
        <f t="shared" si="565"/>
        <v>X</v>
      </c>
      <c r="AK4900" s="70" t="str" cm="1">
        <f t="array" ref="AK4900">_xlfn.IFS(AH4900&lt;&gt;"","1",AI4900&lt;&gt;"","2",AJ4900&lt;&gt;"","3")</f>
        <v>3</v>
      </c>
    </row>
    <row r="4901" spans="1:37" x14ac:dyDescent="0.25">
      <c r="A4901" t="s">
        <v>327</v>
      </c>
      <c r="B4901" t="s">
        <v>599</v>
      </c>
      <c r="C4901" s="67" t="str">
        <f t="shared" si="560"/>
        <v>Grace Olson</v>
      </c>
      <c r="D4901" s="71" t="str" cm="1">
        <f t="array" ref="D4901">_xlfn.IFS(AK4901="1",CONCATENATE(C4901,"Regional"),AK4901="2",CONCATENATE(C4901,"Sectional"),AK4901="3",CONCATENATE(C4901,COUNTIF($C$1:C4901,C4901)))</f>
        <v>Grace Olson6</v>
      </c>
      <c r="E4901" s="66">
        <v>45180.333333333336</v>
      </c>
      <c r="F4901" t="s">
        <v>1096</v>
      </c>
      <c r="G4901" s="46">
        <v>85</v>
      </c>
      <c r="H4901" s="46">
        <v>95</v>
      </c>
      <c r="I4901" s="46">
        <v>28</v>
      </c>
      <c r="J4901" t="s">
        <v>1097</v>
      </c>
      <c r="K4901" t="s">
        <v>90</v>
      </c>
      <c r="L4901" s="46">
        <v>4950</v>
      </c>
      <c r="M4901" s="46">
        <v>71</v>
      </c>
      <c r="N4901" s="46">
        <v>69</v>
      </c>
      <c r="O4901" s="46">
        <v>114</v>
      </c>
      <c r="P4901" s="46">
        <f t="shared" si="561"/>
        <v>2</v>
      </c>
      <c r="R4901" s="67" t="s">
        <v>2977</v>
      </c>
      <c r="S4901" s="67">
        <f>COUNTIF(Y$2:$Y$100,R4901)</f>
        <v>0</v>
      </c>
      <c r="V4901" s="67">
        <f t="shared" si="562"/>
        <v>0</v>
      </c>
      <c r="AB4901" t="s">
        <v>90</v>
      </c>
      <c r="AC4901" s="46">
        <v>4950</v>
      </c>
      <c r="AD4901" s="46">
        <v>71</v>
      </c>
      <c r="AE4901" s="46">
        <v>69</v>
      </c>
      <c r="AF4901" s="46">
        <v>114</v>
      </c>
      <c r="AH4901" s="70" t="str">
        <f t="shared" si="563"/>
        <v/>
      </c>
      <c r="AI4901" s="70" t="str">
        <f t="shared" si="564"/>
        <v/>
      </c>
      <c r="AJ4901" s="70" t="str">
        <f t="shared" si="565"/>
        <v>X</v>
      </c>
      <c r="AK4901" s="70" t="str" cm="1">
        <f t="array" ref="AK4901">_xlfn.IFS(AH4901&lt;&gt;"","1",AI4901&lt;&gt;"","2",AJ4901&lt;&gt;"","3")</f>
        <v>3</v>
      </c>
    </row>
    <row r="4902" spans="1:37" x14ac:dyDescent="0.25">
      <c r="A4902" t="s">
        <v>1092</v>
      </c>
      <c r="B4902" t="s">
        <v>599</v>
      </c>
      <c r="C4902" s="67" t="str">
        <f t="shared" si="560"/>
        <v>Grace Schomin</v>
      </c>
      <c r="D4902" s="71" t="str" cm="1">
        <f t="array" ref="D4902">_xlfn.IFS(AK4902="1",CONCATENATE(C4902,"Regional"),AK4902="2",CONCATENATE(C4902,"Sectional"),AK4902="3",CONCATENATE(C4902,COUNTIF($C$1:C4902,C4902)))</f>
        <v>Grace Schomin4</v>
      </c>
      <c r="E4902" s="66">
        <v>45180.333333333336</v>
      </c>
      <c r="F4902" t="s">
        <v>1096</v>
      </c>
      <c r="G4902" s="46">
        <v>85</v>
      </c>
      <c r="H4902" s="46">
        <v>96</v>
      </c>
      <c r="I4902" s="46">
        <v>30</v>
      </c>
      <c r="J4902" t="s">
        <v>1097</v>
      </c>
      <c r="K4902" t="s">
        <v>90</v>
      </c>
      <c r="L4902" s="46">
        <v>4950</v>
      </c>
      <c r="M4902" s="46">
        <v>71</v>
      </c>
      <c r="N4902" s="46">
        <v>69</v>
      </c>
      <c r="O4902" s="46">
        <v>114</v>
      </c>
      <c r="P4902" s="46">
        <f t="shared" si="561"/>
        <v>2</v>
      </c>
      <c r="R4902" s="67" t="s">
        <v>1570</v>
      </c>
      <c r="S4902" s="67">
        <f>COUNTIF(Y$2:$Y$100,R4902)</f>
        <v>0</v>
      </c>
      <c r="V4902" s="67">
        <f t="shared" si="562"/>
        <v>0</v>
      </c>
      <c r="AB4902" t="s">
        <v>90</v>
      </c>
      <c r="AC4902" s="46">
        <v>4950</v>
      </c>
      <c r="AD4902" s="46">
        <v>71</v>
      </c>
      <c r="AE4902" s="46">
        <v>69</v>
      </c>
      <c r="AF4902" s="46">
        <v>114</v>
      </c>
      <c r="AH4902" s="70" t="str">
        <f t="shared" si="563"/>
        <v/>
      </c>
      <c r="AI4902" s="70" t="str">
        <f t="shared" si="564"/>
        <v/>
      </c>
      <c r="AJ4902" s="70" t="str">
        <f t="shared" si="565"/>
        <v>X</v>
      </c>
      <c r="AK4902" s="70" t="str" cm="1">
        <f t="array" ref="AK4902">_xlfn.IFS(AH4902&lt;&gt;"","1",AI4902&lt;&gt;"","2",AJ4902&lt;&gt;"","3")</f>
        <v>3</v>
      </c>
    </row>
    <row r="4903" spans="1:37" x14ac:dyDescent="0.25">
      <c r="A4903" t="s">
        <v>707</v>
      </c>
      <c r="B4903" t="s">
        <v>434</v>
      </c>
      <c r="C4903" s="67" t="str">
        <f t="shared" si="560"/>
        <v>Ella Senger</v>
      </c>
      <c r="D4903" s="71" t="str" cm="1">
        <f t="array" ref="D4903">_xlfn.IFS(AK4903="1",CONCATENATE(C4903,"Regional"),AK4903="2",CONCATENATE(C4903,"Sectional"),AK4903="3",CONCATENATE(C4903,COUNTIF($C$1:C4903,C4903)))</f>
        <v>Ella Senger8</v>
      </c>
      <c r="E4903" s="66">
        <v>45180.333333333336</v>
      </c>
      <c r="F4903" t="s">
        <v>1096</v>
      </c>
      <c r="G4903" s="46">
        <v>85</v>
      </c>
      <c r="H4903" s="46">
        <v>98</v>
      </c>
      <c r="I4903" s="46">
        <v>31</v>
      </c>
      <c r="J4903" t="s">
        <v>1097</v>
      </c>
      <c r="K4903" t="s">
        <v>90</v>
      </c>
      <c r="L4903" s="46">
        <v>4950</v>
      </c>
      <c r="M4903" s="46">
        <v>71</v>
      </c>
      <c r="N4903" s="46">
        <v>69</v>
      </c>
      <c r="O4903" s="46">
        <v>114</v>
      </c>
      <c r="P4903" s="46">
        <f t="shared" si="561"/>
        <v>2</v>
      </c>
      <c r="R4903" s="67" t="s">
        <v>1308</v>
      </c>
      <c r="S4903" s="67">
        <f>COUNTIF(Y$2:$Y$100,R4903)</f>
        <v>0</v>
      </c>
      <c r="V4903" s="67">
        <f t="shared" si="562"/>
        <v>0</v>
      </c>
      <c r="AB4903" t="s">
        <v>90</v>
      </c>
      <c r="AC4903" s="46">
        <v>4950</v>
      </c>
      <c r="AD4903" s="46">
        <v>71</v>
      </c>
      <c r="AE4903" s="46">
        <v>69</v>
      </c>
      <c r="AF4903" s="46">
        <v>114</v>
      </c>
      <c r="AH4903" s="70" t="str">
        <f t="shared" si="563"/>
        <v/>
      </c>
      <c r="AI4903" s="70" t="str">
        <f t="shared" si="564"/>
        <v/>
      </c>
      <c r="AJ4903" s="70" t="str">
        <f t="shared" si="565"/>
        <v>X</v>
      </c>
      <c r="AK4903" s="70" t="str" cm="1">
        <f t="array" ref="AK4903">_xlfn.IFS(AH4903&lt;&gt;"","1",AI4903&lt;&gt;"","2",AJ4903&lt;&gt;"","3")</f>
        <v>3</v>
      </c>
    </row>
    <row r="4904" spans="1:37" x14ac:dyDescent="0.25">
      <c r="A4904" t="s">
        <v>289</v>
      </c>
      <c r="B4904" t="s">
        <v>600</v>
      </c>
      <c r="C4904" s="67" t="str">
        <f t="shared" si="560"/>
        <v>Lillian Krueger</v>
      </c>
      <c r="D4904" s="71" t="str" cm="1">
        <f t="array" ref="D4904">_xlfn.IFS(AK4904="1",CONCATENATE(C4904,"Regional"),AK4904="2",CONCATENATE(C4904,"Sectional"),AK4904="3",CONCATENATE(C4904,COUNTIF($C$1:C4904,C4904)))</f>
        <v>Lillian Krueger4</v>
      </c>
      <c r="E4904" s="66">
        <v>45180.333333333336</v>
      </c>
      <c r="F4904" t="s">
        <v>1096</v>
      </c>
      <c r="G4904" s="46">
        <v>85</v>
      </c>
      <c r="H4904" s="46">
        <v>98</v>
      </c>
      <c r="I4904" s="46">
        <v>31</v>
      </c>
      <c r="J4904" t="s">
        <v>1097</v>
      </c>
      <c r="K4904" t="s">
        <v>90</v>
      </c>
      <c r="L4904" s="46">
        <v>4950</v>
      </c>
      <c r="M4904" s="46">
        <v>71</v>
      </c>
      <c r="N4904" s="46">
        <v>69</v>
      </c>
      <c r="O4904" s="46">
        <v>114</v>
      </c>
      <c r="P4904" s="46">
        <f t="shared" si="561"/>
        <v>2</v>
      </c>
      <c r="R4904" s="67" t="s">
        <v>1306</v>
      </c>
      <c r="S4904" s="67">
        <f>COUNTIF(Y$2:$Y$100,R4904)</f>
        <v>0</v>
      </c>
      <c r="V4904" s="67">
        <f t="shared" si="562"/>
        <v>0</v>
      </c>
      <c r="AB4904" t="s">
        <v>90</v>
      </c>
      <c r="AC4904" s="46">
        <v>4950</v>
      </c>
      <c r="AD4904" s="46">
        <v>71</v>
      </c>
      <c r="AE4904" s="46">
        <v>69</v>
      </c>
      <c r="AF4904" s="46">
        <v>114</v>
      </c>
      <c r="AH4904" s="70" t="str">
        <f t="shared" si="563"/>
        <v/>
      </c>
      <c r="AI4904" s="70" t="str">
        <f t="shared" si="564"/>
        <v/>
      </c>
      <c r="AJ4904" s="70" t="str">
        <f t="shared" si="565"/>
        <v>X</v>
      </c>
      <c r="AK4904" s="70" t="str" cm="1">
        <f t="array" ref="AK4904">_xlfn.IFS(AH4904&lt;&gt;"","1",AI4904&lt;&gt;"","2",AJ4904&lt;&gt;"","3")</f>
        <v>3</v>
      </c>
    </row>
    <row r="4905" spans="1:37" x14ac:dyDescent="0.25">
      <c r="A4905" t="s">
        <v>686</v>
      </c>
      <c r="B4905" t="s">
        <v>458</v>
      </c>
      <c r="C4905" s="67" t="str">
        <f t="shared" si="560"/>
        <v>Lauren Grass</v>
      </c>
      <c r="D4905" s="71" t="str" cm="1">
        <f t="array" ref="D4905">_xlfn.IFS(AK4905="1",CONCATENATE(C4905,"Regional"),AK4905="2",CONCATENATE(C4905,"Sectional"),AK4905="3",CONCATENATE(C4905,COUNTIF($C$1:C4905,C4905)))</f>
        <v>Lauren Grass2</v>
      </c>
      <c r="E4905" s="66">
        <v>45180.333333333336</v>
      </c>
      <c r="F4905" t="s">
        <v>1096</v>
      </c>
      <c r="G4905" s="46">
        <v>85</v>
      </c>
      <c r="H4905" s="46">
        <v>98</v>
      </c>
      <c r="I4905" s="46">
        <v>31</v>
      </c>
      <c r="J4905" t="s">
        <v>1097</v>
      </c>
      <c r="K4905" t="s">
        <v>90</v>
      </c>
      <c r="L4905" s="46">
        <v>4950</v>
      </c>
      <c r="M4905" s="46">
        <v>71</v>
      </c>
      <c r="N4905" s="46">
        <v>69</v>
      </c>
      <c r="O4905" s="46">
        <v>114</v>
      </c>
      <c r="P4905" s="46">
        <f t="shared" si="561"/>
        <v>2</v>
      </c>
      <c r="R4905" s="67" t="s">
        <v>1294</v>
      </c>
      <c r="S4905" s="67">
        <f>COUNTIF(Y$2:$Y$100,R4905)</f>
        <v>0</v>
      </c>
      <c r="V4905" s="67">
        <f t="shared" si="562"/>
        <v>0</v>
      </c>
      <c r="AB4905" t="s">
        <v>90</v>
      </c>
      <c r="AC4905" s="46">
        <v>4950</v>
      </c>
      <c r="AD4905" s="46">
        <v>71</v>
      </c>
      <c r="AE4905" s="46">
        <v>69</v>
      </c>
      <c r="AF4905" s="46">
        <v>114</v>
      </c>
      <c r="AH4905" s="70" t="str">
        <f t="shared" si="563"/>
        <v/>
      </c>
      <c r="AI4905" s="70" t="str">
        <f t="shared" si="564"/>
        <v/>
      </c>
      <c r="AJ4905" s="70" t="str">
        <f t="shared" si="565"/>
        <v>X</v>
      </c>
      <c r="AK4905" s="70" t="str" cm="1">
        <f t="array" ref="AK4905">_xlfn.IFS(AH4905&lt;&gt;"","1",AI4905&lt;&gt;"","2",AJ4905&lt;&gt;"","3")</f>
        <v>3</v>
      </c>
    </row>
    <row r="4906" spans="1:37" x14ac:dyDescent="0.25">
      <c r="A4906" t="s">
        <v>432</v>
      </c>
      <c r="B4906" t="s">
        <v>433</v>
      </c>
      <c r="C4906" s="67" t="str">
        <f t="shared" si="560"/>
        <v>Lacey Stephans</v>
      </c>
      <c r="D4906" s="71" t="str" cm="1">
        <f t="array" ref="D4906">_xlfn.IFS(AK4906="1",CONCATENATE(C4906,"Regional"),AK4906="2",CONCATENATE(C4906,"Sectional"),AK4906="3",CONCATENATE(C4906,COUNTIF($C$1:C4906,C4906)))</f>
        <v>Lacey Stephans8</v>
      </c>
      <c r="E4906" s="66">
        <v>45180.333333333336</v>
      </c>
      <c r="F4906" t="s">
        <v>1096</v>
      </c>
      <c r="G4906" s="46">
        <v>85</v>
      </c>
      <c r="H4906" s="46">
        <v>98</v>
      </c>
      <c r="I4906" s="46">
        <v>31</v>
      </c>
      <c r="J4906" t="s">
        <v>1097</v>
      </c>
      <c r="K4906" t="s">
        <v>90</v>
      </c>
      <c r="L4906" s="46">
        <v>4950</v>
      </c>
      <c r="M4906" s="46">
        <v>71</v>
      </c>
      <c r="N4906" s="46">
        <v>69</v>
      </c>
      <c r="O4906" s="46">
        <v>114</v>
      </c>
      <c r="P4906" s="46">
        <f t="shared" si="561"/>
        <v>2</v>
      </c>
      <c r="R4906" s="67" t="s">
        <v>1150</v>
      </c>
      <c r="S4906" s="67">
        <f>COUNTIF(Y$2:$Y$100,R4906)</f>
        <v>0</v>
      </c>
      <c r="V4906" s="67">
        <f t="shared" si="562"/>
        <v>0</v>
      </c>
      <c r="AB4906" t="s">
        <v>90</v>
      </c>
      <c r="AC4906" s="46">
        <v>4950</v>
      </c>
      <c r="AD4906" s="46">
        <v>71</v>
      </c>
      <c r="AE4906" s="46">
        <v>69</v>
      </c>
      <c r="AF4906" s="46">
        <v>114</v>
      </c>
      <c r="AH4906" s="70" t="str">
        <f t="shared" si="563"/>
        <v/>
      </c>
      <c r="AI4906" s="70" t="str">
        <f t="shared" si="564"/>
        <v/>
      </c>
      <c r="AJ4906" s="70" t="str">
        <f t="shared" si="565"/>
        <v>X</v>
      </c>
      <c r="AK4906" s="70" t="str" cm="1">
        <f t="array" ref="AK4906">_xlfn.IFS(AH4906&lt;&gt;"","1",AI4906&lt;&gt;"","2",AJ4906&lt;&gt;"","3")</f>
        <v>3</v>
      </c>
    </row>
    <row r="4907" spans="1:37" x14ac:dyDescent="0.25">
      <c r="A4907" t="s">
        <v>1110</v>
      </c>
      <c r="B4907" t="s">
        <v>852</v>
      </c>
      <c r="C4907" s="67" t="str">
        <f t="shared" si="560"/>
        <v>Zoe Holubar</v>
      </c>
      <c r="D4907" s="71" t="str" cm="1">
        <f t="array" ref="D4907">_xlfn.IFS(AK4907="1",CONCATENATE(C4907,"Regional"),AK4907="2",CONCATENATE(C4907,"Sectional"),AK4907="3",CONCATENATE(C4907,COUNTIF($C$1:C4907,C4907)))</f>
        <v>Zoe Holubar2</v>
      </c>
      <c r="E4907" s="66">
        <v>45180.333333333336</v>
      </c>
      <c r="F4907" t="s">
        <v>1096</v>
      </c>
      <c r="G4907" s="46">
        <v>85</v>
      </c>
      <c r="H4907" s="46">
        <v>98</v>
      </c>
      <c r="I4907" s="46">
        <v>31</v>
      </c>
      <c r="J4907" t="s">
        <v>1097</v>
      </c>
      <c r="K4907" t="s">
        <v>90</v>
      </c>
      <c r="L4907" s="46">
        <v>4950</v>
      </c>
      <c r="M4907" s="46">
        <v>71</v>
      </c>
      <c r="N4907" s="46">
        <v>69</v>
      </c>
      <c r="O4907" s="46">
        <v>114</v>
      </c>
      <c r="P4907" s="46">
        <f t="shared" si="561"/>
        <v>2</v>
      </c>
      <c r="R4907" s="67" t="s">
        <v>1583</v>
      </c>
      <c r="S4907" s="67">
        <f>COUNTIF(Y$2:$Y$100,R4907)</f>
        <v>0</v>
      </c>
      <c r="V4907" s="67">
        <f t="shared" si="562"/>
        <v>0</v>
      </c>
      <c r="AB4907" t="s">
        <v>90</v>
      </c>
      <c r="AC4907" s="46">
        <v>4950</v>
      </c>
      <c r="AD4907" s="46">
        <v>71</v>
      </c>
      <c r="AE4907" s="46">
        <v>69</v>
      </c>
      <c r="AF4907" s="46">
        <v>114</v>
      </c>
      <c r="AH4907" s="70" t="str">
        <f t="shared" si="563"/>
        <v/>
      </c>
      <c r="AI4907" s="70" t="str">
        <f t="shared" si="564"/>
        <v/>
      </c>
      <c r="AJ4907" s="70" t="str">
        <f t="shared" si="565"/>
        <v>X</v>
      </c>
      <c r="AK4907" s="70" t="str" cm="1">
        <f t="array" ref="AK4907">_xlfn.IFS(AH4907&lt;&gt;"","1",AI4907&lt;&gt;"","2",AJ4907&lt;&gt;"","3")</f>
        <v>3</v>
      </c>
    </row>
    <row r="4908" spans="1:37" x14ac:dyDescent="0.25">
      <c r="A4908" t="s">
        <v>1824</v>
      </c>
      <c r="B4908" t="s">
        <v>253</v>
      </c>
      <c r="C4908" s="67" t="str">
        <f t="shared" si="560"/>
        <v>Lily Wiitanen</v>
      </c>
      <c r="D4908" s="71" t="str" cm="1">
        <f t="array" ref="D4908">_xlfn.IFS(AK4908="1",CONCATENATE(C4908,"Regional"),AK4908="2",CONCATENATE(C4908,"Sectional"),AK4908="3",CONCATENATE(C4908,COUNTIF($C$1:C4908,C4908)))</f>
        <v>Lily Wiitanen8</v>
      </c>
      <c r="E4908" s="66">
        <v>45180.333333333336</v>
      </c>
      <c r="F4908" t="s">
        <v>1096</v>
      </c>
      <c r="G4908" s="46">
        <v>85</v>
      </c>
      <c r="H4908" s="46">
        <v>99</v>
      </c>
      <c r="I4908" s="46">
        <v>36</v>
      </c>
      <c r="J4908" t="s">
        <v>1097</v>
      </c>
      <c r="K4908" t="s">
        <v>90</v>
      </c>
      <c r="L4908" s="46">
        <v>4950</v>
      </c>
      <c r="M4908" s="46">
        <v>71</v>
      </c>
      <c r="N4908" s="46">
        <v>69</v>
      </c>
      <c r="O4908" s="46">
        <v>114</v>
      </c>
      <c r="P4908" s="46">
        <f t="shared" si="561"/>
        <v>2</v>
      </c>
      <c r="R4908" s="67" t="s">
        <v>2827</v>
      </c>
      <c r="S4908" s="67">
        <f>COUNTIF(Y$2:$Y$100,R4908)</f>
        <v>0</v>
      </c>
      <c r="V4908" s="67">
        <f t="shared" si="562"/>
        <v>0</v>
      </c>
      <c r="AB4908" t="s">
        <v>90</v>
      </c>
      <c r="AC4908" s="46">
        <v>4950</v>
      </c>
      <c r="AD4908" s="46">
        <v>71</v>
      </c>
      <c r="AE4908" s="46">
        <v>69</v>
      </c>
      <c r="AF4908" s="46">
        <v>114</v>
      </c>
      <c r="AH4908" s="70" t="str">
        <f t="shared" si="563"/>
        <v/>
      </c>
      <c r="AI4908" s="70" t="str">
        <f t="shared" si="564"/>
        <v/>
      </c>
      <c r="AJ4908" s="70" t="str">
        <f t="shared" si="565"/>
        <v>X</v>
      </c>
      <c r="AK4908" s="70" t="str" cm="1">
        <f t="array" ref="AK4908">_xlfn.IFS(AH4908&lt;&gt;"","1",AI4908&lt;&gt;"","2",AJ4908&lt;&gt;"","3")</f>
        <v>3</v>
      </c>
    </row>
    <row r="4909" spans="1:37" x14ac:dyDescent="0.25">
      <c r="A4909" t="s">
        <v>373</v>
      </c>
      <c r="B4909" t="s">
        <v>184</v>
      </c>
      <c r="C4909" s="67" t="str">
        <f t="shared" si="560"/>
        <v>Allison Waara</v>
      </c>
      <c r="D4909" s="71" t="str" cm="1">
        <f t="array" ref="D4909">_xlfn.IFS(AK4909="1",CONCATENATE(C4909,"Regional"),AK4909="2",CONCATENATE(C4909,"Sectional"),AK4909="3",CONCATENATE(C4909,COUNTIF($C$1:C4909,C4909)))</f>
        <v>Allison Waara9</v>
      </c>
      <c r="E4909" s="66">
        <v>45180.333333333336</v>
      </c>
      <c r="F4909" t="s">
        <v>1096</v>
      </c>
      <c r="G4909" s="46">
        <v>85</v>
      </c>
      <c r="H4909" s="46">
        <v>99</v>
      </c>
      <c r="I4909" s="46">
        <v>36</v>
      </c>
      <c r="J4909" t="s">
        <v>1097</v>
      </c>
      <c r="K4909" t="s">
        <v>90</v>
      </c>
      <c r="L4909" s="46">
        <v>4950</v>
      </c>
      <c r="M4909" s="46">
        <v>71</v>
      </c>
      <c r="N4909" s="46">
        <v>69</v>
      </c>
      <c r="O4909" s="46">
        <v>114</v>
      </c>
      <c r="P4909" s="46">
        <f t="shared" si="561"/>
        <v>2</v>
      </c>
      <c r="R4909" s="67" t="s">
        <v>2944</v>
      </c>
      <c r="S4909" s="67">
        <f>COUNTIF(Y$2:$Y$100,R4909)</f>
        <v>0</v>
      </c>
      <c r="V4909" s="67">
        <f t="shared" si="562"/>
        <v>0</v>
      </c>
      <c r="AB4909" t="s">
        <v>90</v>
      </c>
      <c r="AC4909" s="46">
        <v>4950</v>
      </c>
      <c r="AD4909" s="46">
        <v>71</v>
      </c>
      <c r="AE4909" s="46">
        <v>69</v>
      </c>
      <c r="AF4909" s="46">
        <v>114</v>
      </c>
      <c r="AH4909" s="70" t="str">
        <f t="shared" si="563"/>
        <v/>
      </c>
      <c r="AI4909" s="70" t="str">
        <f t="shared" si="564"/>
        <v/>
      </c>
      <c r="AJ4909" s="70" t="str">
        <f t="shared" si="565"/>
        <v>X</v>
      </c>
      <c r="AK4909" s="70" t="str" cm="1">
        <f t="array" ref="AK4909">_xlfn.IFS(AH4909&lt;&gt;"","1",AI4909&lt;&gt;"","2",AJ4909&lt;&gt;"","3")</f>
        <v>3</v>
      </c>
    </row>
    <row r="4910" spans="1:37" x14ac:dyDescent="0.25">
      <c r="A4910" t="s">
        <v>1933</v>
      </c>
      <c r="B4910" t="s">
        <v>500</v>
      </c>
      <c r="C4910" s="67" t="str">
        <f t="shared" si="560"/>
        <v>Naomi Wenthur</v>
      </c>
      <c r="D4910" s="71" t="str" cm="1">
        <f t="array" ref="D4910">_xlfn.IFS(AK4910="1",CONCATENATE(C4910,"Regional"),AK4910="2",CONCATENATE(C4910,"Sectional"),AK4910="3",CONCATENATE(C4910,COUNTIF($C$1:C4910,C4910)))</f>
        <v>Naomi Wenthur2</v>
      </c>
      <c r="E4910" s="66">
        <v>45180.333333333336</v>
      </c>
      <c r="F4910" t="s">
        <v>1096</v>
      </c>
      <c r="G4910" s="46">
        <v>85</v>
      </c>
      <c r="H4910" s="46">
        <v>99</v>
      </c>
      <c r="I4910" s="46">
        <v>36</v>
      </c>
      <c r="J4910" t="s">
        <v>1097</v>
      </c>
      <c r="K4910" t="s">
        <v>90</v>
      </c>
      <c r="L4910" s="46">
        <v>4950</v>
      </c>
      <c r="M4910" s="46">
        <v>71</v>
      </c>
      <c r="N4910" s="46">
        <v>69</v>
      </c>
      <c r="O4910" s="46">
        <v>114</v>
      </c>
      <c r="P4910" s="46">
        <f t="shared" si="561"/>
        <v>2</v>
      </c>
      <c r="R4910" s="67" t="s">
        <v>2949</v>
      </c>
      <c r="S4910" s="67">
        <f>COUNTIF(Y$2:$Y$100,R4910)</f>
        <v>0</v>
      </c>
      <c r="V4910" s="67">
        <f t="shared" si="562"/>
        <v>0</v>
      </c>
      <c r="AB4910" t="s">
        <v>90</v>
      </c>
      <c r="AC4910" s="46">
        <v>4950</v>
      </c>
      <c r="AD4910" s="46">
        <v>71</v>
      </c>
      <c r="AE4910" s="46">
        <v>69</v>
      </c>
      <c r="AF4910" s="46">
        <v>114</v>
      </c>
      <c r="AH4910" s="70" t="str">
        <f t="shared" si="563"/>
        <v/>
      </c>
      <c r="AI4910" s="70" t="str">
        <f t="shared" si="564"/>
        <v/>
      </c>
      <c r="AJ4910" s="70" t="str">
        <f t="shared" si="565"/>
        <v>X</v>
      </c>
      <c r="AK4910" s="70" t="str" cm="1">
        <f t="array" ref="AK4910">_xlfn.IFS(AH4910&lt;&gt;"","1",AI4910&lt;&gt;"","2",AJ4910&lt;&gt;"","3")</f>
        <v>3</v>
      </c>
    </row>
    <row r="4911" spans="1:37" x14ac:dyDescent="0.25">
      <c r="A4911" t="s">
        <v>705</v>
      </c>
      <c r="B4911" t="s">
        <v>1648</v>
      </c>
      <c r="C4911" s="67" t="str">
        <f t="shared" si="560"/>
        <v>Lainey Prunty</v>
      </c>
      <c r="D4911" s="71" t="str" cm="1">
        <f t="array" ref="D4911">_xlfn.IFS(AK4911="1",CONCATENATE(C4911,"Regional"),AK4911="2",CONCATENATE(C4911,"Sectional"),AK4911="3",CONCATENATE(C4911,COUNTIF($C$1:C4911,C4911)))</f>
        <v>Lainey Prunty8</v>
      </c>
      <c r="E4911" s="66">
        <v>45180.333333333336</v>
      </c>
      <c r="F4911" t="s">
        <v>1096</v>
      </c>
      <c r="G4911" s="46">
        <v>85</v>
      </c>
      <c r="H4911" s="46">
        <v>99</v>
      </c>
      <c r="I4911" s="46">
        <v>36</v>
      </c>
      <c r="J4911" t="s">
        <v>1097</v>
      </c>
      <c r="K4911" t="s">
        <v>90</v>
      </c>
      <c r="L4911" s="46">
        <v>4950</v>
      </c>
      <c r="M4911" s="46">
        <v>71</v>
      </c>
      <c r="N4911" s="46">
        <v>69</v>
      </c>
      <c r="O4911" s="46">
        <v>114</v>
      </c>
      <c r="P4911" s="46">
        <f t="shared" si="561"/>
        <v>2</v>
      </c>
      <c r="R4911" s="67" t="s">
        <v>2825</v>
      </c>
      <c r="S4911" s="67">
        <f>COUNTIF(Y$2:$Y$100,R4911)</f>
        <v>0</v>
      </c>
      <c r="V4911" s="67">
        <f t="shared" si="562"/>
        <v>0</v>
      </c>
      <c r="AB4911" t="s">
        <v>90</v>
      </c>
      <c r="AC4911" s="46">
        <v>4950</v>
      </c>
      <c r="AD4911" s="46">
        <v>71</v>
      </c>
      <c r="AE4911" s="46">
        <v>69</v>
      </c>
      <c r="AF4911" s="46">
        <v>114</v>
      </c>
      <c r="AH4911" s="70" t="str">
        <f t="shared" si="563"/>
        <v/>
      </c>
      <c r="AI4911" s="70" t="str">
        <f t="shared" si="564"/>
        <v/>
      </c>
      <c r="AJ4911" s="70" t="str">
        <f t="shared" si="565"/>
        <v>X</v>
      </c>
      <c r="AK4911" s="70" t="str" cm="1">
        <f t="array" ref="AK4911">_xlfn.IFS(AH4911&lt;&gt;"","1",AI4911&lt;&gt;"","2",AJ4911&lt;&gt;"","3")</f>
        <v>3</v>
      </c>
    </row>
    <row r="4912" spans="1:37" x14ac:dyDescent="0.25">
      <c r="A4912" t="s">
        <v>1092</v>
      </c>
      <c r="B4912" t="s">
        <v>677</v>
      </c>
      <c r="C4912" s="67" t="str">
        <f t="shared" si="560"/>
        <v>Clara Schomin</v>
      </c>
      <c r="D4912" s="71" t="str" cm="1">
        <f t="array" ref="D4912">_xlfn.IFS(AK4912="1",CONCATENATE(C4912,"Regional"),AK4912="2",CONCATENATE(C4912,"Sectional"),AK4912="3",CONCATENATE(C4912,COUNTIF($C$1:C4912,C4912)))</f>
        <v>Clara Schomin3</v>
      </c>
      <c r="E4912" s="66">
        <v>45180.333333333336</v>
      </c>
      <c r="F4912" t="s">
        <v>1096</v>
      </c>
      <c r="G4912" s="46">
        <v>85</v>
      </c>
      <c r="H4912" s="46">
        <v>99</v>
      </c>
      <c r="I4912" s="46">
        <v>36</v>
      </c>
      <c r="J4912" t="s">
        <v>1097</v>
      </c>
      <c r="K4912" t="s">
        <v>90</v>
      </c>
      <c r="L4912" s="46">
        <v>4950</v>
      </c>
      <c r="M4912" s="46">
        <v>71</v>
      </c>
      <c r="N4912" s="46">
        <v>69</v>
      </c>
      <c r="O4912" s="46">
        <v>114</v>
      </c>
      <c r="P4912" s="46">
        <f t="shared" si="561"/>
        <v>2</v>
      </c>
      <c r="R4912" s="67" t="s">
        <v>2948</v>
      </c>
      <c r="S4912" s="67">
        <f>COUNTIF(Y$2:$Y$100,R4912)</f>
        <v>0</v>
      </c>
      <c r="V4912" s="67">
        <f t="shared" si="562"/>
        <v>0</v>
      </c>
      <c r="AB4912" t="s">
        <v>90</v>
      </c>
      <c r="AC4912" s="46">
        <v>4950</v>
      </c>
      <c r="AD4912" s="46">
        <v>71</v>
      </c>
      <c r="AE4912" s="46">
        <v>69</v>
      </c>
      <c r="AF4912" s="46">
        <v>114</v>
      </c>
      <c r="AH4912" s="70" t="str">
        <f t="shared" si="563"/>
        <v/>
      </c>
      <c r="AI4912" s="70" t="str">
        <f t="shared" si="564"/>
        <v/>
      </c>
      <c r="AJ4912" s="70" t="str">
        <f t="shared" si="565"/>
        <v>X</v>
      </c>
      <c r="AK4912" s="70" t="str" cm="1">
        <f t="array" ref="AK4912">_xlfn.IFS(AH4912&lt;&gt;"","1",AI4912&lt;&gt;"","2",AJ4912&lt;&gt;"","3")</f>
        <v>3</v>
      </c>
    </row>
    <row r="4913" spans="1:37" x14ac:dyDescent="0.25">
      <c r="A4913" t="s">
        <v>383</v>
      </c>
      <c r="B4913" t="s">
        <v>567</v>
      </c>
      <c r="C4913" s="67" t="str">
        <f t="shared" si="560"/>
        <v>Anika Wilke</v>
      </c>
      <c r="D4913" s="71" t="str" cm="1">
        <f t="array" ref="D4913">_xlfn.IFS(AK4913="1",CONCATENATE(C4913,"Regional"),AK4913="2",CONCATENATE(C4913,"Sectional"),AK4913="3",CONCATENATE(C4913,COUNTIF($C$1:C4913,C4913)))</f>
        <v>Anika Wilke9</v>
      </c>
      <c r="E4913" s="66">
        <v>45180.333333333336</v>
      </c>
      <c r="F4913" t="s">
        <v>1096</v>
      </c>
      <c r="G4913" s="46">
        <v>85</v>
      </c>
      <c r="H4913" s="46">
        <v>100</v>
      </c>
      <c r="I4913" s="46">
        <v>41</v>
      </c>
      <c r="J4913" t="s">
        <v>1097</v>
      </c>
      <c r="K4913" t="s">
        <v>90</v>
      </c>
      <c r="L4913" s="46">
        <v>4950</v>
      </c>
      <c r="M4913" s="46">
        <v>71</v>
      </c>
      <c r="N4913" s="46">
        <v>69</v>
      </c>
      <c r="O4913" s="46">
        <v>114</v>
      </c>
      <c r="P4913" s="46">
        <f t="shared" si="561"/>
        <v>2</v>
      </c>
      <c r="R4913" s="67" t="s">
        <v>1415</v>
      </c>
      <c r="S4913" s="67">
        <f>COUNTIF(Y$2:$Y$100,R4913)</f>
        <v>0</v>
      </c>
      <c r="V4913" s="67">
        <f t="shared" si="562"/>
        <v>0</v>
      </c>
      <c r="AB4913" t="s">
        <v>90</v>
      </c>
      <c r="AC4913" s="46">
        <v>4950</v>
      </c>
      <c r="AD4913" s="46">
        <v>71</v>
      </c>
      <c r="AE4913" s="46">
        <v>69</v>
      </c>
      <c r="AF4913" s="46">
        <v>114</v>
      </c>
      <c r="AH4913" s="70" t="str">
        <f t="shared" si="563"/>
        <v/>
      </c>
      <c r="AI4913" s="70" t="str">
        <f t="shared" si="564"/>
        <v/>
      </c>
      <c r="AJ4913" s="70" t="str">
        <f t="shared" si="565"/>
        <v>X</v>
      </c>
      <c r="AK4913" s="70" t="str" cm="1">
        <f t="array" ref="AK4913">_xlfn.IFS(AH4913&lt;&gt;"","1",AI4913&lt;&gt;"","2",AJ4913&lt;&gt;"","3")</f>
        <v>3</v>
      </c>
    </row>
    <row r="4914" spans="1:37" x14ac:dyDescent="0.25">
      <c r="A4914" t="s">
        <v>1832</v>
      </c>
      <c r="B4914" t="s">
        <v>253</v>
      </c>
      <c r="C4914" s="67" t="str">
        <f t="shared" si="560"/>
        <v>Lily Lahm</v>
      </c>
      <c r="D4914" s="71" t="str" cm="1">
        <f t="array" ref="D4914">_xlfn.IFS(AK4914="1",CONCATENATE(C4914,"Regional"),AK4914="2",CONCATENATE(C4914,"Sectional"),AK4914="3",CONCATENATE(C4914,COUNTIF($C$1:C4914,C4914)))</f>
        <v>Lily Lahm2</v>
      </c>
      <c r="E4914" s="66">
        <v>45180.333333333336</v>
      </c>
      <c r="F4914" t="s">
        <v>1096</v>
      </c>
      <c r="G4914" s="46">
        <v>85</v>
      </c>
      <c r="H4914" s="46">
        <v>100</v>
      </c>
      <c r="I4914" s="46">
        <v>41</v>
      </c>
      <c r="J4914" t="s">
        <v>1097</v>
      </c>
      <c r="K4914" t="s">
        <v>90</v>
      </c>
      <c r="L4914" s="46">
        <v>4950</v>
      </c>
      <c r="M4914" s="46">
        <v>71</v>
      </c>
      <c r="N4914" s="46">
        <v>69</v>
      </c>
      <c r="O4914" s="46">
        <v>114</v>
      </c>
      <c r="P4914" s="46">
        <f t="shared" si="561"/>
        <v>2</v>
      </c>
      <c r="R4914" s="67" t="s">
        <v>2835</v>
      </c>
      <c r="S4914" s="67">
        <f>COUNTIF(Y$2:$Y$100,R4914)</f>
        <v>0</v>
      </c>
      <c r="V4914" s="67">
        <f t="shared" si="562"/>
        <v>0</v>
      </c>
      <c r="AB4914" t="s">
        <v>90</v>
      </c>
      <c r="AC4914" s="46">
        <v>4950</v>
      </c>
      <c r="AD4914" s="46">
        <v>71</v>
      </c>
      <c r="AE4914" s="46">
        <v>69</v>
      </c>
      <c r="AF4914" s="46">
        <v>114</v>
      </c>
      <c r="AH4914" s="70" t="str">
        <f t="shared" si="563"/>
        <v/>
      </c>
      <c r="AI4914" s="70" t="str">
        <f t="shared" si="564"/>
        <v/>
      </c>
      <c r="AJ4914" s="70" t="str">
        <f t="shared" si="565"/>
        <v>X</v>
      </c>
      <c r="AK4914" s="70" t="str" cm="1">
        <f t="array" ref="AK4914">_xlfn.IFS(AH4914&lt;&gt;"","1",AI4914&lt;&gt;"","2",AJ4914&lt;&gt;"","3")</f>
        <v>3</v>
      </c>
    </row>
    <row r="4915" spans="1:37" x14ac:dyDescent="0.25">
      <c r="A4915" t="s">
        <v>385</v>
      </c>
      <c r="B4915" t="s">
        <v>401</v>
      </c>
      <c r="C4915" s="67" t="str">
        <f t="shared" si="560"/>
        <v>Hannah Wilson</v>
      </c>
      <c r="D4915" s="71" t="str" cm="1">
        <f t="array" ref="D4915">_xlfn.IFS(AK4915="1",CONCATENATE(C4915,"Regional"),AK4915="2",CONCATENATE(C4915,"Sectional"),AK4915="3",CONCATENATE(C4915,COUNTIF($C$1:C4915,C4915)))</f>
        <v>Hannah Wilson2</v>
      </c>
      <c r="E4915" s="66">
        <v>45180.333333333336</v>
      </c>
      <c r="F4915" t="s">
        <v>1096</v>
      </c>
      <c r="G4915" s="46">
        <v>85</v>
      </c>
      <c r="H4915" s="46">
        <v>101</v>
      </c>
      <c r="I4915" s="46">
        <v>43</v>
      </c>
      <c r="J4915" t="s">
        <v>1097</v>
      </c>
      <c r="K4915" t="s">
        <v>90</v>
      </c>
      <c r="L4915" s="46">
        <v>4950</v>
      </c>
      <c r="M4915" s="46">
        <v>71</v>
      </c>
      <c r="N4915" s="46">
        <v>69</v>
      </c>
      <c r="O4915" s="46">
        <v>114</v>
      </c>
      <c r="P4915" s="46">
        <f t="shared" si="561"/>
        <v>2</v>
      </c>
      <c r="R4915" s="67" t="s">
        <v>2976</v>
      </c>
      <c r="S4915" s="67">
        <f>COUNTIF(Y$2:$Y$100,R4915)</f>
        <v>0</v>
      </c>
      <c r="V4915" s="67">
        <f t="shared" si="562"/>
        <v>0</v>
      </c>
      <c r="AB4915" t="s">
        <v>90</v>
      </c>
      <c r="AC4915" s="46">
        <v>4950</v>
      </c>
      <c r="AD4915" s="46">
        <v>71</v>
      </c>
      <c r="AE4915" s="46">
        <v>69</v>
      </c>
      <c r="AF4915" s="46">
        <v>114</v>
      </c>
      <c r="AH4915" s="70" t="str">
        <f t="shared" si="563"/>
        <v/>
      </c>
      <c r="AI4915" s="70" t="str">
        <f t="shared" si="564"/>
        <v/>
      </c>
      <c r="AJ4915" s="70" t="str">
        <f t="shared" si="565"/>
        <v>X</v>
      </c>
      <c r="AK4915" s="70" t="str" cm="1">
        <f t="array" ref="AK4915">_xlfn.IFS(AH4915&lt;&gt;"","1",AI4915&lt;&gt;"","2",AJ4915&lt;&gt;"","3")</f>
        <v>3</v>
      </c>
    </row>
    <row r="4916" spans="1:37" x14ac:dyDescent="0.25">
      <c r="A4916" t="s">
        <v>374</v>
      </c>
      <c r="B4916" t="s">
        <v>769</v>
      </c>
      <c r="C4916" s="67" t="str">
        <f t="shared" si="560"/>
        <v>Nadia Wagner</v>
      </c>
      <c r="D4916" s="71" t="str" cm="1">
        <f t="array" ref="D4916">_xlfn.IFS(AK4916="1",CONCATENATE(C4916,"Regional"),AK4916="2",CONCATENATE(C4916,"Sectional"),AK4916="3",CONCATENATE(C4916,COUNTIF($C$1:C4916,C4916)))</f>
        <v>Nadia Wagner5</v>
      </c>
      <c r="E4916" s="66">
        <v>45180.333333333336</v>
      </c>
      <c r="F4916" t="s">
        <v>1096</v>
      </c>
      <c r="G4916" s="46">
        <v>85</v>
      </c>
      <c r="H4916" s="46">
        <v>101</v>
      </c>
      <c r="I4916" s="46">
        <v>43</v>
      </c>
      <c r="J4916" t="s">
        <v>1097</v>
      </c>
      <c r="K4916" t="s">
        <v>90</v>
      </c>
      <c r="L4916" s="46">
        <v>4950</v>
      </c>
      <c r="M4916" s="46">
        <v>71</v>
      </c>
      <c r="N4916" s="46">
        <v>69</v>
      </c>
      <c r="O4916" s="46">
        <v>114</v>
      </c>
      <c r="P4916" s="46">
        <f t="shared" si="561"/>
        <v>2</v>
      </c>
      <c r="R4916" s="67" t="s">
        <v>1353</v>
      </c>
      <c r="S4916" s="67">
        <f>COUNTIF(Y$2:$Y$100,R4916)</f>
        <v>0</v>
      </c>
      <c r="V4916" s="67">
        <f t="shared" si="562"/>
        <v>0</v>
      </c>
      <c r="AB4916" t="s">
        <v>90</v>
      </c>
      <c r="AC4916" s="46">
        <v>4950</v>
      </c>
      <c r="AD4916" s="46">
        <v>71</v>
      </c>
      <c r="AE4916" s="46">
        <v>69</v>
      </c>
      <c r="AF4916" s="46">
        <v>114</v>
      </c>
      <c r="AH4916" s="70" t="str">
        <f t="shared" si="563"/>
        <v/>
      </c>
      <c r="AI4916" s="70" t="str">
        <f t="shared" si="564"/>
        <v/>
      </c>
      <c r="AJ4916" s="70" t="str">
        <f t="shared" si="565"/>
        <v>X</v>
      </c>
      <c r="AK4916" s="70" t="str" cm="1">
        <f t="array" ref="AK4916">_xlfn.IFS(AH4916&lt;&gt;"","1",AI4916&lt;&gt;"","2",AJ4916&lt;&gt;"","3")</f>
        <v>3</v>
      </c>
    </row>
    <row r="4917" spans="1:37" x14ac:dyDescent="0.25">
      <c r="A4917" t="s">
        <v>3393</v>
      </c>
      <c r="B4917" t="s">
        <v>538</v>
      </c>
      <c r="C4917" s="67" t="str">
        <f t="shared" si="560"/>
        <v>Lilly Qualley</v>
      </c>
      <c r="D4917" s="71" t="str" cm="1">
        <f t="array" ref="D4917">_xlfn.IFS(AK4917="1",CONCATENATE(C4917,"Regional"),AK4917="2",CONCATENATE(C4917,"Sectional"),AK4917="3",CONCATENATE(C4917,COUNTIF($C$1:C4917,C4917)))</f>
        <v>Lilly Qualley6</v>
      </c>
      <c r="E4917" s="66">
        <v>45180.333333333336</v>
      </c>
      <c r="F4917" t="s">
        <v>1096</v>
      </c>
      <c r="G4917" s="46">
        <v>85</v>
      </c>
      <c r="H4917" s="46">
        <v>102</v>
      </c>
      <c r="I4917" s="46">
        <v>45</v>
      </c>
      <c r="J4917" t="s">
        <v>1097</v>
      </c>
      <c r="K4917" t="s">
        <v>90</v>
      </c>
      <c r="L4917" s="46">
        <v>4950</v>
      </c>
      <c r="M4917" s="46">
        <v>71</v>
      </c>
      <c r="N4917" s="46">
        <v>69</v>
      </c>
      <c r="O4917" s="46">
        <v>114</v>
      </c>
      <c r="P4917" s="46">
        <f t="shared" si="561"/>
        <v>2</v>
      </c>
      <c r="R4917" s="67" t="s">
        <v>3508</v>
      </c>
      <c r="S4917" s="67">
        <f>COUNTIF(Y$2:$Y$100,R4917)</f>
        <v>0</v>
      </c>
      <c r="V4917" s="67">
        <f t="shared" si="562"/>
        <v>0</v>
      </c>
      <c r="AB4917" t="s">
        <v>90</v>
      </c>
      <c r="AC4917" s="46">
        <v>4950</v>
      </c>
      <c r="AD4917" s="46">
        <v>71</v>
      </c>
      <c r="AE4917" s="46">
        <v>69</v>
      </c>
      <c r="AF4917" s="46">
        <v>114</v>
      </c>
      <c r="AH4917" s="70" t="str">
        <f t="shared" si="563"/>
        <v/>
      </c>
      <c r="AI4917" s="70" t="str">
        <f t="shared" si="564"/>
        <v/>
      </c>
      <c r="AJ4917" s="70" t="str">
        <f t="shared" si="565"/>
        <v>X</v>
      </c>
      <c r="AK4917" s="70" t="str" cm="1">
        <f t="array" ref="AK4917">_xlfn.IFS(AH4917&lt;&gt;"","1",AI4917&lt;&gt;"","2",AJ4917&lt;&gt;"","3")</f>
        <v>3</v>
      </c>
    </row>
    <row r="4918" spans="1:37" x14ac:dyDescent="0.25">
      <c r="A4918" t="s">
        <v>860</v>
      </c>
      <c r="B4918" t="s">
        <v>535</v>
      </c>
      <c r="C4918" s="67" t="str">
        <f t="shared" si="560"/>
        <v>Rachel Hattori</v>
      </c>
      <c r="D4918" s="71" t="str" cm="1">
        <f t="array" ref="D4918">_xlfn.IFS(AK4918="1",CONCATENATE(C4918,"Regional"),AK4918="2",CONCATENATE(C4918,"Sectional"),AK4918="3",CONCATENATE(C4918,COUNTIF($C$1:C4918,C4918)))</f>
        <v>Rachel Hattori8</v>
      </c>
      <c r="E4918" s="66">
        <v>45180.333333333336</v>
      </c>
      <c r="F4918" t="s">
        <v>1096</v>
      </c>
      <c r="G4918" s="46">
        <v>85</v>
      </c>
      <c r="H4918" s="46">
        <v>102</v>
      </c>
      <c r="I4918" s="46">
        <v>45</v>
      </c>
      <c r="J4918" t="s">
        <v>1097</v>
      </c>
      <c r="K4918" t="s">
        <v>90</v>
      </c>
      <c r="L4918" s="46">
        <v>4950</v>
      </c>
      <c r="M4918" s="46">
        <v>71</v>
      </c>
      <c r="N4918" s="46">
        <v>69</v>
      </c>
      <c r="O4918" s="46">
        <v>114</v>
      </c>
      <c r="P4918" s="46">
        <f t="shared" si="561"/>
        <v>2</v>
      </c>
      <c r="R4918" s="67" t="s">
        <v>1402</v>
      </c>
      <c r="S4918" s="67">
        <f>COUNTIF(Y$2:$Y$100,R4918)</f>
        <v>0</v>
      </c>
      <c r="V4918" s="67">
        <f t="shared" si="562"/>
        <v>0</v>
      </c>
      <c r="AB4918" t="s">
        <v>90</v>
      </c>
      <c r="AC4918" s="46">
        <v>4950</v>
      </c>
      <c r="AD4918" s="46">
        <v>71</v>
      </c>
      <c r="AE4918" s="46">
        <v>69</v>
      </c>
      <c r="AF4918" s="46">
        <v>114</v>
      </c>
      <c r="AH4918" s="70" t="str">
        <f t="shared" si="563"/>
        <v/>
      </c>
      <c r="AI4918" s="70" t="str">
        <f t="shared" si="564"/>
        <v/>
      </c>
      <c r="AJ4918" s="70" t="str">
        <f t="shared" si="565"/>
        <v>X</v>
      </c>
      <c r="AK4918" s="70" t="str" cm="1">
        <f t="array" ref="AK4918">_xlfn.IFS(AH4918&lt;&gt;"","1",AI4918&lt;&gt;"","2",AJ4918&lt;&gt;"","3")</f>
        <v>3</v>
      </c>
    </row>
    <row r="4919" spans="1:37" x14ac:dyDescent="0.25">
      <c r="A4919" t="s">
        <v>1931</v>
      </c>
      <c r="B4919" t="s">
        <v>184</v>
      </c>
      <c r="C4919" s="67" t="str">
        <f t="shared" si="560"/>
        <v>Allison Klee</v>
      </c>
      <c r="D4919" s="71" t="str" cm="1">
        <f t="array" ref="D4919">_xlfn.IFS(AK4919="1",CONCATENATE(C4919,"Regional"),AK4919="2",CONCATENATE(C4919,"Sectional"),AK4919="3",CONCATENATE(C4919,COUNTIF($C$1:C4919,C4919)))</f>
        <v>Allison Klee10</v>
      </c>
      <c r="E4919" s="66">
        <v>45180.333333333336</v>
      </c>
      <c r="F4919" t="s">
        <v>1096</v>
      </c>
      <c r="G4919" s="46">
        <v>85</v>
      </c>
      <c r="H4919" s="46">
        <v>102</v>
      </c>
      <c r="I4919" s="46">
        <v>45</v>
      </c>
      <c r="J4919" t="s">
        <v>1097</v>
      </c>
      <c r="K4919" t="s">
        <v>90</v>
      </c>
      <c r="L4919" s="46">
        <v>4950</v>
      </c>
      <c r="M4919" s="46">
        <v>71</v>
      </c>
      <c r="N4919" s="46">
        <v>69</v>
      </c>
      <c r="O4919" s="46">
        <v>114</v>
      </c>
      <c r="P4919" s="46">
        <f t="shared" si="561"/>
        <v>2</v>
      </c>
      <c r="R4919" s="67" t="s">
        <v>2946</v>
      </c>
      <c r="S4919" s="67">
        <f>COUNTIF(Y$2:$Y$100,R4919)</f>
        <v>0</v>
      </c>
      <c r="V4919" s="67">
        <f t="shared" si="562"/>
        <v>0</v>
      </c>
      <c r="AB4919" t="s">
        <v>90</v>
      </c>
      <c r="AC4919" s="46">
        <v>4950</v>
      </c>
      <c r="AD4919" s="46">
        <v>71</v>
      </c>
      <c r="AE4919" s="46">
        <v>69</v>
      </c>
      <c r="AF4919" s="46">
        <v>114</v>
      </c>
      <c r="AH4919" s="70" t="str">
        <f t="shared" si="563"/>
        <v/>
      </c>
      <c r="AI4919" s="70" t="str">
        <f t="shared" si="564"/>
        <v/>
      </c>
      <c r="AJ4919" s="70" t="str">
        <f t="shared" si="565"/>
        <v>X</v>
      </c>
      <c r="AK4919" s="70" t="str" cm="1">
        <f t="array" ref="AK4919">_xlfn.IFS(AH4919&lt;&gt;"","1",AI4919&lt;&gt;"","2",AJ4919&lt;&gt;"","3")</f>
        <v>3</v>
      </c>
    </row>
    <row r="4920" spans="1:37" x14ac:dyDescent="0.25">
      <c r="A4920" t="s">
        <v>2070</v>
      </c>
      <c r="B4920" t="s">
        <v>421</v>
      </c>
      <c r="C4920" s="67" t="str">
        <f t="shared" si="560"/>
        <v>Elizabeth Albers</v>
      </c>
      <c r="D4920" s="71" t="str" cm="1">
        <f t="array" ref="D4920">_xlfn.IFS(AK4920="1",CONCATENATE(C4920,"Regional"),AK4920="2",CONCATENATE(C4920,"Sectional"),AK4920="3",CONCATENATE(C4920,COUNTIF($C$1:C4920,C4920)))</f>
        <v>Elizabeth Albers3</v>
      </c>
      <c r="E4920" s="66">
        <v>45180.333333333336</v>
      </c>
      <c r="F4920" t="s">
        <v>1096</v>
      </c>
      <c r="G4920" s="46">
        <v>85</v>
      </c>
      <c r="H4920" s="46">
        <v>103</v>
      </c>
      <c r="I4920" s="46">
        <v>48</v>
      </c>
      <c r="J4920" t="s">
        <v>1097</v>
      </c>
      <c r="K4920" t="s">
        <v>90</v>
      </c>
      <c r="L4920" s="46">
        <v>4950</v>
      </c>
      <c r="M4920" s="46">
        <v>71</v>
      </c>
      <c r="N4920" s="46">
        <v>69</v>
      </c>
      <c r="O4920" s="46">
        <v>114</v>
      </c>
      <c r="P4920" s="46">
        <f t="shared" si="561"/>
        <v>2</v>
      </c>
      <c r="R4920" s="67" t="s">
        <v>3093</v>
      </c>
      <c r="S4920" s="67">
        <f>COUNTIF(Y$2:$Y$100,R4920)</f>
        <v>0</v>
      </c>
      <c r="V4920" s="67">
        <f t="shared" si="562"/>
        <v>0</v>
      </c>
      <c r="AB4920" t="s">
        <v>90</v>
      </c>
      <c r="AC4920" s="46">
        <v>4950</v>
      </c>
      <c r="AD4920" s="46">
        <v>71</v>
      </c>
      <c r="AE4920" s="46">
        <v>69</v>
      </c>
      <c r="AF4920" s="46">
        <v>114</v>
      </c>
      <c r="AH4920" s="70" t="str">
        <f t="shared" si="563"/>
        <v/>
      </c>
      <c r="AI4920" s="70" t="str">
        <f t="shared" si="564"/>
        <v/>
      </c>
      <c r="AJ4920" s="70" t="str">
        <f t="shared" si="565"/>
        <v>X</v>
      </c>
      <c r="AK4920" s="70" t="str" cm="1">
        <f t="array" ref="AK4920">_xlfn.IFS(AH4920&lt;&gt;"","1",AI4920&lt;&gt;"","2",AJ4920&lt;&gt;"","3")</f>
        <v>3</v>
      </c>
    </row>
    <row r="4921" spans="1:37" x14ac:dyDescent="0.25">
      <c r="A4921" t="s">
        <v>254</v>
      </c>
      <c r="B4921" t="s">
        <v>187</v>
      </c>
      <c r="C4921" s="67" t="str">
        <f t="shared" si="560"/>
        <v>Ava Gerend</v>
      </c>
      <c r="D4921" s="71" t="str" cm="1">
        <f t="array" ref="D4921">_xlfn.IFS(AK4921="1",CONCATENATE(C4921,"Regional"),AK4921="2",CONCATENATE(C4921,"Sectional"),AK4921="3",CONCATENATE(C4921,COUNTIF($C$1:C4921,C4921)))</f>
        <v>Ava Gerend8</v>
      </c>
      <c r="E4921" s="66">
        <v>45180.333333333336</v>
      </c>
      <c r="F4921" t="s">
        <v>1096</v>
      </c>
      <c r="G4921" s="46">
        <v>85</v>
      </c>
      <c r="H4921" s="46">
        <v>103</v>
      </c>
      <c r="I4921" s="46">
        <v>48</v>
      </c>
      <c r="J4921" t="s">
        <v>1097</v>
      </c>
      <c r="K4921" t="s">
        <v>90</v>
      </c>
      <c r="L4921" s="46">
        <v>4950</v>
      </c>
      <c r="M4921" s="46">
        <v>71</v>
      </c>
      <c r="N4921" s="46">
        <v>69</v>
      </c>
      <c r="O4921" s="46">
        <v>114</v>
      </c>
      <c r="P4921" s="46">
        <f t="shared" si="561"/>
        <v>2</v>
      </c>
      <c r="R4921" s="67" t="s">
        <v>1416</v>
      </c>
      <c r="S4921" s="67">
        <f>COUNTIF(Y$2:$Y$100,R4921)</f>
        <v>0</v>
      </c>
      <c r="V4921" s="67">
        <f t="shared" si="562"/>
        <v>0</v>
      </c>
      <c r="AB4921" t="s">
        <v>90</v>
      </c>
      <c r="AC4921" s="46">
        <v>4950</v>
      </c>
      <c r="AD4921" s="46">
        <v>71</v>
      </c>
      <c r="AE4921" s="46">
        <v>69</v>
      </c>
      <c r="AF4921" s="46">
        <v>114</v>
      </c>
      <c r="AH4921" s="70" t="str">
        <f t="shared" si="563"/>
        <v/>
      </c>
      <c r="AI4921" s="70" t="str">
        <f t="shared" si="564"/>
        <v/>
      </c>
      <c r="AJ4921" s="70" t="str">
        <f t="shared" si="565"/>
        <v>X</v>
      </c>
      <c r="AK4921" s="70" t="str" cm="1">
        <f t="array" ref="AK4921">_xlfn.IFS(AH4921&lt;&gt;"","1",AI4921&lt;&gt;"","2",AJ4921&lt;&gt;"","3")</f>
        <v>3</v>
      </c>
    </row>
    <row r="4922" spans="1:37" x14ac:dyDescent="0.25">
      <c r="A4922" t="s">
        <v>3429</v>
      </c>
      <c r="B4922" t="s">
        <v>2714</v>
      </c>
      <c r="C4922" s="67" t="str">
        <f t="shared" si="560"/>
        <v>KayLee McClintock</v>
      </c>
      <c r="D4922" s="71" t="str" cm="1">
        <f t="array" ref="D4922">_xlfn.IFS(AK4922="1",CONCATENATE(C4922,"Regional"),AK4922="2",CONCATENATE(C4922,"Sectional"),AK4922="3",CONCATENATE(C4922,COUNTIF($C$1:C4922,C4922)))</f>
        <v>KayLee McClintock3</v>
      </c>
      <c r="E4922" s="66">
        <v>45180.333333333336</v>
      </c>
      <c r="F4922" t="s">
        <v>1096</v>
      </c>
      <c r="G4922" s="46">
        <v>85</v>
      </c>
      <c r="H4922" s="46">
        <v>104</v>
      </c>
      <c r="I4922" s="46">
        <v>50</v>
      </c>
      <c r="J4922" t="s">
        <v>1097</v>
      </c>
      <c r="K4922" t="s">
        <v>90</v>
      </c>
      <c r="L4922" s="46">
        <v>4950</v>
      </c>
      <c r="M4922" s="46">
        <v>71</v>
      </c>
      <c r="N4922" s="46">
        <v>69</v>
      </c>
      <c r="O4922" s="46">
        <v>114</v>
      </c>
      <c r="P4922" s="46">
        <f t="shared" si="561"/>
        <v>2</v>
      </c>
      <c r="R4922" s="67" t="s">
        <v>3623</v>
      </c>
      <c r="S4922" s="67">
        <f>COUNTIF(Y$2:$Y$100,R4922)</f>
        <v>0</v>
      </c>
      <c r="V4922" s="67">
        <f t="shared" si="562"/>
        <v>0</v>
      </c>
      <c r="AB4922" t="s">
        <v>90</v>
      </c>
      <c r="AC4922" s="46">
        <v>4950</v>
      </c>
      <c r="AD4922" s="46">
        <v>71</v>
      </c>
      <c r="AE4922" s="46">
        <v>69</v>
      </c>
      <c r="AF4922" s="46">
        <v>114</v>
      </c>
      <c r="AH4922" s="70" t="str">
        <f t="shared" si="563"/>
        <v/>
      </c>
      <c r="AI4922" s="70" t="str">
        <f t="shared" si="564"/>
        <v/>
      </c>
      <c r="AJ4922" s="70" t="str">
        <f t="shared" si="565"/>
        <v>X</v>
      </c>
      <c r="AK4922" s="70" t="str" cm="1">
        <f t="array" ref="AK4922">_xlfn.IFS(AH4922&lt;&gt;"","1",AI4922&lt;&gt;"","2",AJ4922&lt;&gt;"","3")</f>
        <v>3</v>
      </c>
    </row>
    <row r="4923" spans="1:37" x14ac:dyDescent="0.25">
      <c r="A4923" t="s">
        <v>1828</v>
      </c>
      <c r="B4923" t="s">
        <v>434</v>
      </c>
      <c r="C4923" s="67" t="str">
        <f t="shared" si="560"/>
        <v>Ella Trewartha</v>
      </c>
      <c r="D4923" s="71" t="str" cm="1">
        <f t="array" ref="D4923">_xlfn.IFS(AK4923="1",CONCATENATE(C4923,"Regional"),AK4923="2",CONCATENATE(C4923,"Sectional"),AK4923="3",CONCATENATE(C4923,COUNTIF($C$1:C4923,C4923)))</f>
        <v>Ella Trewartha6</v>
      </c>
      <c r="E4923" s="66">
        <v>45180.333333333336</v>
      </c>
      <c r="F4923" t="s">
        <v>1096</v>
      </c>
      <c r="G4923" s="46">
        <v>85</v>
      </c>
      <c r="H4923" s="46">
        <v>105</v>
      </c>
      <c r="I4923" s="46">
        <v>51</v>
      </c>
      <c r="J4923" t="s">
        <v>1097</v>
      </c>
      <c r="K4923" t="s">
        <v>90</v>
      </c>
      <c r="L4923" s="46">
        <v>4950</v>
      </c>
      <c r="M4923" s="46">
        <v>71</v>
      </c>
      <c r="N4923" s="46">
        <v>69</v>
      </c>
      <c r="O4923" s="46">
        <v>114</v>
      </c>
      <c r="P4923" s="46">
        <f t="shared" si="561"/>
        <v>2</v>
      </c>
      <c r="R4923" s="67" t="s">
        <v>2831</v>
      </c>
      <c r="S4923" s="67">
        <f>COUNTIF(Y$2:$Y$100,R4923)</f>
        <v>0</v>
      </c>
      <c r="V4923" s="67">
        <f t="shared" si="562"/>
        <v>0</v>
      </c>
      <c r="AB4923" t="s">
        <v>90</v>
      </c>
      <c r="AC4923" s="46">
        <v>4950</v>
      </c>
      <c r="AD4923" s="46">
        <v>71</v>
      </c>
      <c r="AE4923" s="46">
        <v>69</v>
      </c>
      <c r="AF4923" s="46">
        <v>114</v>
      </c>
      <c r="AH4923" s="70" t="str">
        <f t="shared" si="563"/>
        <v/>
      </c>
      <c r="AI4923" s="70" t="str">
        <f t="shared" si="564"/>
        <v/>
      </c>
      <c r="AJ4923" s="70" t="str">
        <f t="shared" si="565"/>
        <v>X</v>
      </c>
      <c r="AK4923" s="70" t="str" cm="1">
        <f t="array" ref="AK4923">_xlfn.IFS(AH4923&lt;&gt;"","1",AI4923&lt;&gt;"","2",AJ4923&lt;&gt;"","3")</f>
        <v>3</v>
      </c>
    </row>
    <row r="4924" spans="1:37" x14ac:dyDescent="0.25">
      <c r="A4924" t="s">
        <v>186</v>
      </c>
      <c r="B4924" t="s">
        <v>187</v>
      </c>
      <c r="C4924" s="67" t="str">
        <f t="shared" si="560"/>
        <v>Ava Anderson</v>
      </c>
      <c r="D4924" s="71" t="str" cm="1">
        <f t="array" ref="D4924">_xlfn.IFS(AK4924="1",CONCATENATE(C4924,"Regional"),AK4924="2",CONCATENATE(C4924,"Sectional"),AK4924="3",CONCATENATE(C4924,COUNTIF($C$1:C4924,C4924)))</f>
        <v>Ava Anderson4</v>
      </c>
      <c r="E4924" s="66">
        <v>45180.333333333336</v>
      </c>
      <c r="F4924" t="s">
        <v>1096</v>
      </c>
      <c r="G4924" s="46">
        <v>85</v>
      </c>
      <c r="H4924" s="46">
        <v>106</v>
      </c>
      <c r="I4924" s="46">
        <v>52</v>
      </c>
      <c r="J4924" t="s">
        <v>1097</v>
      </c>
      <c r="K4924" t="s">
        <v>90</v>
      </c>
      <c r="L4924" s="46">
        <v>4950</v>
      </c>
      <c r="M4924" s="46">
        <v>71</v>
      </c>
      <c r="N4924" s="46">
        <v>69</v>
      </c>
      <c r="O4924" s="46">
        <v>114</v>
      </c>
      <c r="P4924" s="46">
        <f t="shared" si="561"/>
        <v>2</v>
      </c>
      <c r="R4924" s="67" t="s">
        <v>3494</v>
      </c>
      <c r="S4924" s="67">
        <f>COUNTIF(Y$2:$Y$100,R4924)</f>
        <v>0</v>
      </c>
      <c r="V4924" s="67">
        <f t="shared" si="562"/>
        <v>0</v>
      </c>
      <c r="AB4924" t="s">
        <v>90</v>
      </c>
      <c r="AC4924" s="46">
        <v>4950</v>
      </c>
      <c r="AD4924" s="46">
        <v>71</v>
      </c>
      <c r="AE4924" s="46">
        <v>69</v>
      </c>
      <c r="AF4924" s="46">
        <v>114</v>
      </c>
      <c r="AH4924" s="70" t="str">
        <f t="shared" si="563"/>
        <v/>
      </c>
      <c r="AI4924" s="70" t="str">
        <f t="shared" si="564"/>
        <v/>
      </c>
      <c r="AJ4924" s="70" t="str">
        <f t="shared" si="565"/>
        <v>X</v>
      </c>
      <c r="AK4924" s="70" t="str" cm="1">
        <f t="array" ref="AK4924">_xlfn.IFS(AH4924&lt;&gt;"","1",AI4924&lt;&gt;"","2",AJ4924&lt;&gt;"","3")</f>
        <v>3</v>
      </c>
    </row>
    <row r="4925" spans="1:37" x14ac:dyDescent="0.25">
      <c r="A4925" t="s">
        <v>1830</v>
      </c>
      <c r="B4925" t="s">
        <v>682</v>
      </c>
      <c r="C4925" s="67" t="str">
        <f t="shared" si="560"/>
        <v>Aubrey Christman</v>
      </c>
      <c r="D4925" s="71" t="str" cm="1">
        <f t="array" ref="D4925">_xlfn.IFS(AK4925="1",CONCATENATE(C4925,"Regional"),AK4925="2",CONCATENATE(C4925,"Sectional"),AK4925="3",CONCATENATE(C4925,COUNTIF($C$1:C4925,C4925)))</f>
        <v>Aubrey Christman8</v>
      </c>
      <c r="E4925" s="66">
        <v>45180.333333333336</v>
      </c>
      <c r="F4925" t="s">
        <v>1096</v>
      </c>
      <c r="G4925" s="46">
        <v>85</v>
      </c>
      <c r="H4925" s="46">
        <v>106</v>
      </c>
      <c r="I4925" s="46">
        <v>52</v>
      </c>
      <c r="J4925" t="s">
        <v>1097</v>
      </c>
      <c r="K4925" t="s">
        <v>90</v>
      </c>
      <c r="L4925" s="46">
        <v>4950</v>
      </c>
      <c r="M4925" s="46">
        <v>71</v>
      </c>
      <c r="N4925" s="46">
        <v>69</v>
      </c>
      <c r="O4925" s="46">
        <v>114</v>
      </c>
      <c r="P4925" s="46">
        <f t="shared" si="561"/>
        <v>2</v>
      </c>
      <c r="R4925" s="67" t="s">
        <v>2833</v>
      </c>
      <c r="S4925" s="67">
        <f>COUNTIF(Y$2:$Y$100,R4925)</f>
        <v>0</v>
      </c>
      <c r="V4925" s="67">
        <f t="shared" si="562"/>
        <v>0</v>
      </c>
      <c r="AB4925" t="s">
        <v>90</v>
      </c>
      <c r="AC4925" s="46">
        <v>4950</v>
      </c>
      <c r="AD4925" s="46">
        <v>71</v>
      </c>
      <c r="AE4925" s="46">
        <v>69</v>
      </c>
      <c r="AF4925" s="46">
        <v>114</v>
      </c>
      <c r="AH4925" s="70" t="str">
        <f t="shared" si="563"/>
        <v/>
      </c>
      <c r="AI4925" s="70" t="str">
        <f t="shared" si="564"/>
        <v/>
      </c>
      <c r="AJ4925" s="70" t="str">
        <f t="shared" si="565"/>
        <v>X</v>
      </c>
      <c r="AK4925" s="70" t="str" cm="1">
        <f t="array" ref="AK4925">_xlfn.IFS(AH4925&lt;&gt;"","1",AI4925&lt;&gt;"","2",AJ4925&lt;&gt;"","3")</f>
        <v>3</v>
      </c>
    </row>
    <row r="4926" spans="1:37" x14ac:dyDescent="0.25">
      <c r="A4926" t="s">
        <v>704</v>
      </c>
      <c r="B4926" t="s">
        <v>1647</v>
      </c>
      <c r="C4926" s="67" t="str">
        <f t="shared" si="560"/>
        <v>Afina Budrecki</v>
      </c>
      <c r="D4926" s="71" t="str" cm="1">
        <f t="array" ref="D4926">_xlfn.IFS(AK4926="1",CONCATENATE(C4926,"Regional"),AK4926="2",CONCATENATE(C4926,"Sectional"),AK4926="3",CONCATENATE(C4926,COUNTIF($C$1:C4926,C4926)))</f>
        <v>Afina Budrecki4</v>
      </c>
      <c r="E4926" s="66">
        <v>45180.333333333336</v>
      </c>
      <c r="F4926" t="s">
        <v>1096</v>
      </c>
      <c r="G4926" s="46">
        <v>85</v>
      </c>
      <c r="H4926" s="46">
        <v>107</v>
      </c>
      <c r="I4926" s="46">
        <v>54</v>
      </c>
      <c r="J4926" t="s">
        <v>1097</v>
      </c>
      <c r="K4926" t="s">
        <v>90</v>
      </c>
      <c r="L4926" s="46">
        <v>4950</v>
      </c>
      <c r="M4926" s="46">
        <v>71</v>
      </c>
      <c r="N4926" s="46">
        <v>69</v>
      </c>
      <c r="O4926" s="46">
        <v>114</v>
      </c>
      <c r="P4926" s="46">
        <f t="shared" si="561"/>
        <v>2</v>
      </c>
      <c r="R4926" s="67" t="s">
        <v>3483</v>
      </c>
      <c r="S4926" s="67">
        <f>COUNTIF(Y$2:$Y$100,R4926)</f>
        <v>0</v>
      </c>
      <c r="V4926" s="67">
        <f t="shared" si="562"/>
        <v>0</v>
      </c>
      <c r="AB4926" t="s">
        <v>90</v>
      </c>
      <c r="AC4926" s="46">
        <v>4950</v>
      </c>
      <c r="AD4926" s="46">
        <v>71</v>
      </c>
      <c r="AE4926" s="46">
        <v>69</v>
      </c>
      <c r="AF4926" s="46">
        <v>114</v>
      </c>
      <c r="AH4926" s="70" t="str">
        <f t="shared" si="563"/>
        <v/>
      </c>
      <c r="AI4926" s="70" t="str">
        <f t="shared" si="564"/>
        <v/>
      </c>
      <c r="AJ4926" s="70" t="str">
        <f t="shared" si="565"/>
        <v>X</v>
      </c>
      <c r="AK4926" s="70" t="str" cm="1">
        <f t="array" ref="AK4926">_xlfn.IFS(AH4926&lt;&gt;"","1",AI4926&lt;&gt;"","2",AJ4926&lt;&gt;"","3")</f>
        <v>3</v>
      </c>
    </row>
    <row r="4927" spans="1:37" x14ac:dyDescent="0.25">
      <c r="A4927" t="s">
        <v>823</v>
      </c>
      <c r="B4927" t="s">
        <v>824</v>
      </c>
      <c r="C4927" s="67" t="str">
        <f t="shared" si="560"/>
        <v>eden delsart</v>
      </c>
      <c r="D4927" s="71" t="str" cm="1">
        <f t="array" ref="D4927">_xlfn.IFS(AK4927="1",CONCATENATE(C4927,"Regional"),AK4927="2",CONCATENATE(C4927,"Sectional"),AK4927="3",CONCATENATE(C4927,COUNTIF($C$1:C4927,C4927)))</f>
        <v>eden delsart7</v>
      </c>
      <c r="E4927" s="66">
        <v>45180.333333333336</v>
      </c>
      <c r="F4927" t="s">
        <v>1096</v>
      </c>
      <c r="G4927" s="46">
        <v>85</v>
      </c>
      <c r="H4927" s="46">
        <v>108</v>
      </c>
      <c r="I4927" s="46">
        <v>55</v>
      </c>
      <c r="J4927" t="s">
        <v>1097</v>
      </c>
      <c r="K4927" t="s">
        <v>90</v>
      </c>
      <c r="L4927" s="46">
        <v>4950</v>
      </c>
      <c r="M4927" s="46">
        <v>71</v>
      </c>
      <c r="N4927" s="46">
        <v>69</v>
      </c>
      <c r="O4927" s="46">
        <v>114</v>
      </c>
      <c r="P4927" s="46">
        <f t="shared" si="561"/>
        <v>2</v>
      </c>
      <c r="R4927" s="67" t="s">
        <v>1382</v>
      </c>
      <c r="S4927" s="67">
        <f>COUNTIF(Y$2:$Y$100,R4927)</f>
        <v>0</v>
      </c>
      <c r="V4927" s="67">
        <f t="shared" si="562"/>
        <v>0</v>
      </c>
      <c r="AB4927" t="s">
        <v>90</v>
      </c>
      <c r="AC4927" s="46">
        <v>4950</v>
      </c>
      <c r="AD4927" s="46">
        <v>71</v>
      </c>
      <c r="AE4927" s="46">
        <v>69</v>
      </c>
      <c r="AF4927" s="46">
        <v>114</v>
      </c>
      <c r="AH4927" s="70" t="str">
        <f t="shared" si="563"/>
        <v/>
      </c>
      <c r="AI4927" s="70" t="str">
        <f t="shared" si="564"/>
        <v/>
      </c>
      <c r="AJ4927" s="70" t="str">
        <f t="shared" si="565"/>
        <v>X</v>
      </c>
      <c r="AK4927" s="70" t="str" cm="1">
        <f t="array" ref="AK4927">_xlfn.IFS(AH4927&lt;&gt;"","1",AI4927&lt;&gt;"","2",AJ4927&lt;&gt;"","3")</f>
        <v>3</v>
      </c>
    </row>
    <row r="4928" spans="1:37" x14ac:dyDescent="0.25">
      <c r="A4928" t="s">
        <v>196</v>
      </c>
      <c r="B4928" t="s">
        <v>548</v>
      </c>
      <c r="C4928" s="67" t="str">
        <f t="shared" si="560"/>
        <v>Alexandra Simon</v>
      </c>
      <c r="D4928" s="71" t="str" cm="1">
        <f t="array" ref="D4928">_xlfn.IFS(AK4928="1",CONCATENATE(C4928,"Regional"),AK4928="2",CONCATENATE(C4928,"Sectional"),AK4928="3",CONCATENATE(C4928,COUNTIF($C$1:C4928,C4928)))</f>
        <v>Alexandra Simon1</v>
      </c>
      <c r="E4928" s="66">
        <v>45180.333333333336</v>
      </c>
      <c r="F4928" t="s">
        <v>1096</v>
      </c>
      <c r="G4928" s="46">
        <v>85</v>
      </c>
      <c r="H4928" s="46">
        <v>108</v>
      </c>
      <c r="I4928" s="46">
        <v>55</v>
      </c>
      <c r="J4928" t="s">
        <v>1097</v>
      </c>
      <c r="K4928" t="s">
        <v>90</v>
      </c>
      <c r="L4928" s="46">
        <v>4950</v>
      </c>
      <c r="M4928" s="46">
        <v>71</v>
      </c>
      <c r="N4928" s="46">
        <v>69</v>
      </c>
      <c r="O4928" s="46">
        <v>114</v>
      </c>
      <c r="P4928" s="46">
        <f t="shared" si="561"/>
        <v>2</v>
      </c>
      <c r="R4928" s="67" t="s">
        <v>3673</v>
      </c>
      <c r="S4928" s="67">
        <f>COUNTIF(Y$2:$Y$100,R4928)</f>
        <v>0</v>
      </c>
      <c r="V4928" s="67">
        <f t="shared" si="562"/>
        <v>0</v>
      </c>
      <c r="AB4928" t="s">
        <v>90</v>
      </c>
      <c r="AC4928" s="46">
        <v>4950</v>
      </c>
      <c r="AD4928" s="46">
        <v>71</v>
      </c>
      <c r="AE4928" s="46">
        <v>69</v>
      </c>
      <c r="AF4928" s="46">
        <v>114</v>
      </c>
      <c r="AH4928" s="70" t="str">
        <f t="shared" si="563"/>
        <v/>
      </c>
      <c r="AI4928" s="70" t="str">
        <f t="shared" si="564"/>
        <v/>
      </c>
      <c r="AJ4928" s="70" t="str">
        <f t="shared" si="565"/>
        <v>X</v>
      </c>
      <c r="AK4928" s="70" t="str" cm="1">
        <f t="array" ref="AK4928">_xlfn.IFS(AH4928&lt;&gt;"","1",AI4928&lt;&gt;"","2",AJ4928&lt;&gt;"","3")</f>
        <v>3</v>
      </c>
    </row>
    <row r="4929" spans="1:37" x14ac:dyDescent="0.25">
      <c r="A4929" t="s">
        <v>283</v>
      </c>
      <c r="B4929" t="s">
        <v>353</v>
      </c>
      <c r="C4929" s="67" t="str">
        <f t="shared" si="560"/>
        <v>Olivia Knobloch</v>
      </c>
      <c r="D4929" s="71" t="str" cm="1">
        <f t="array" ref="D4929">_xlfn.IFS(AK4929="1",CONCATENATE(C4929,"Regional"),AK4929="2",CONCATENATE(C4929,"Sectional"),AK4929="3",CONCATENATE(C4929,COUNTIF($C$1:C4929,C4929)))</f>
        <v>Olivia Knobloch5</v>
      </c>
      <c r="E4929" s="66">
        <v>45180.333333333336</v>
      </c>
      <c r="F4929" t="s">
        <v>1096</v>
      </c>
      <c r="G4929" s="46">
        <v>85</v>
      </c>
      <c r="H4929" s="46">
        <v>110</v>
      </c>
      <c r="I4929" s="46">
        <v>57</v>
      </c>
      <c r="J4929" t="s">
        <v>1097</v>
      </c>
      <c r="K4929" t="s">
        <v>90</v>
      </c>
      <c r="L4929" s="46">
        <v>4950</v>
      </c>
      <c r="M4929" s="46">
        <v>71</v>
      </c>
      <c r="N4929" s="46">
        <v>69</v>
      </c>
      <c r="O4929" s="46">
        <v>114</v>
      </c>
      <c r="P4929" s="46">
        <f t="shared" si="561"/>
        <v>2</v>
      </c>
      <c r="R4929" s="67" t="s">
        <v>3512</v>
      </c>
      <c r="S4929" s="67">
        <f>COUNTIF(Y$2:$Y$100,R4929)</f>
        <v>0</v>
      </c>
      <c r="V4929" s="67">
        <f t="shared" si="562"/>
        <v>0</v>
      </c>
      <c r="AB4929" t="s">
        <v>90</v>
      </c>
      <c r="AC4929" s="46">
        <v>4950</v>
      </c>
      <c r="AD4929" s="46">
        <v>71</v>
      </c>
      <c r="AE4929" s="46">
        <v>69</v>
      </c>
      <c r="AF4929" s="46">
        <v>114</v>
      </c>
      <c r="AH4929" s="70" t="str">
        <f t="shared" si="563"/>
        <v/>
      </c>
      <c r="AI4929" s="70" t="str">
        <f t="shared" si="564"/>
        <v/>
      </c>
      <c r="AJ4929" s="70" t="str">
        <f t="shared" si="565"/>
        <v>X</v>
      </c>
      <c r="AK4929" s="70" t="str" cm="1">
        <f t="array" ref="AK4929">_xlfn.IFS(AH4929&lt;&gt;"","1",AI4929&lt;&gt;"","2",AJ4929&lt;&gt;"","3")</f>
        <v>3</v>
      </c>
    </row>
    <row r="4930" spans="1:37" x14ac:dyDescent="0.25">
      <c r="A4930" t="s">
        <v>1860</v>
      </c>
      <c r="B4930" t="s">
        <v>757</v>
      </c>
      <c r="C4930" s="67" t="str">
        <f t="shared" ref="C4930:C4993" si="566">CONCATENATE(B4930," ",A4930)</f>
        <v>Sophie Gemignani</v>
      </c>
      <c r="D4930" s="71" t="str" cm="1">
        <f t="array" ref="D4930">_xlfn.IFS(AK4930="1",CONCATENATE(C4930,"Regional"),AK4930="2",CONCATENATE(C4930,"Sectional"),AK4930="3",CONCATENATE(C4930,COUNTIF($C$1:C4930,C4930)))</f>
        <v>Sophie Gemignani1</v>
      </c>
      <c r="E4930" s="66">
        <v>45180.333333333336</v>
      </c>
      <c r="F4930" t="s">
        <v>1096</v>
      </c>
      <c r="G4930" s="46">
        <v>85</v>
      </c>
      <c r="H4930" s="46">
        <v>110</v>
      </c>
      <c r="I4930" s="46">
        <v>57</v>
      </c>
      <c r="J4930" t="s">
        <v>1097</v>
      </c>
      <c r="K4930" t="s">
        <v>90</v>
      </c>
      <c r="L4930" s="46">
        <v>4950</v>
      </c>
      <c r="M4930" s="46">
        <v>71</v>
      </c>
      <c r="N4930" s="46">
        <v>69</v>
      </c>
      <c r="O4930" s="46">
        <v>114</v>
      </c>
      <c r="P4930" s="46">
        <f t="shared" ref="P4930:P4993" si="567">IF(L4930&gt;4000,2,1)</f>
        <v>2</v>
      </c>
      <c r="R4930" s="67" t="s">
        <v>2872</v>
      </c>
      <c r="S4930" s="67">
        <f>COUNTIF(Y$2:$Y$100,R4930)</f>
        <v>0</v>
      </c>
      <c r="V4930" s="67">
        <f t="shared" ref="V4930:V4993" si="568">COUNTIF(R4930:R7553,Y4930)</f>
        <v>0</v>
      </c>
      <c r="AB4930" t="s">
        <v>90</v>
      </c>
      <c r="AC4930" s="46">
        <v>4950</v>
      </c>
      <c r="AD4930" s="46">
        <v>71</v>
      </c>
      <c r="AE4930" s="46">
        <v>69</v>
      </c>
      <c r="AF4930" s="46">
        <v>114</v>
      </c>
      <c r="AH4930" s="70" t="str">
        <f t="shared" ref="AH4930:AH4993" si="569">IF(ISNUMBER(SEARCH("regional",$F4930)),$F4930,"")</f>
        <v/>
      </c>
      <c r="AI4930" s="70" t="str">
        <f t="shared" ref="AI4930:AI4993" si="570">IF(ISNUMBER(SEARCH("sectional",$F4930)),$F4930,"")</f>
        <v/>
      </c>
      <c r="AJ4930" s="70" t="str">
        <f t="shared" ref="AJ4930:AJ4993" si="571">IF(AND(AH4930="",AI4930=""),"X","")</f>
        <v>X</v>
      </c>
      <c r="AK4930" s="70" t="str" cm="1">
        <f t="array" ref="AK4930">_xlfn.IFS(AH4930&lt;&gt;"","1",AI4930&lt;&gt;"","2",AJ4930&lt;&gt;"","3")</f>
        <v>3</v>
      </c>
    </row>
    <row r="4931" spans="1:37" x14ac:dyDescent="0.25">
      <c r="A4931" t="s">
        <v>1950</v>
      </c>
      <c r="B4931" t="s">
        <v>458</v>
      </c>
      <c r="C4931" s="67" t="str">
        <f t="shared" si="566"/>
        <v>Lauren Niewolny</v>
      </c>
      <c r="D4931" s="71" t="str" cm="1">
        <f t="array" ref="D4931">_xlfn.IFS(AK4931="1",CONCATENATE(C4931,"Regional"),AK4931="2",CONCATENATE(C4931,"Sectional"),AK4931="3",CONCATENATE(C4931,COUNTIF($C$1:C4931,C4931)))</f>
        <v>Lauren Niewolny3</v>
      </c>
      <c r="E4931" s="66">
        <v>45180.333333333336</v>
      </c>
      <c r="F4931" t="s">
        <v>1096</v>
      </c>
      <c r="G4931" s="46">
        <v>85</v>
      </c>
      <c r="H4931" s="46">
        <v>111</v>
      </c>
      <c r="I4931" s="46">
        <v>59</v>
      </c>
      <c r="J4931" t="s">
        <v>1097</v>
      </c>
      <c r="K4931" t="s">
        <v>90</v>
      </c>
      <c r="L4931" s="46">
        <v>4950</v>
      </c>
      <c r="M4931" s="46">
        <v>71</v>
      </c>
      <c r="N4931" s="46">
        <v>69</v>
      </c>
      <c r="O4931" s="46">
        <v>114</v>
      </c>
      <c r="P4931" s="46">
        <f t="shared" si="567"/>
        <v>2</v>
      </c>
      <c r="R4931" s="67" t="s">
        <v>2967</v>
      </c>
      <c r="S4931" s="67">
        <f>COUNTIF(Y$2:$Y$100,R4931)</f>
        <v>0</v>
      </c>
      <c r="V4931" s="67">
        <f t="shared" si="568"/>
        <v>0</v>
      </c>
      <c r="AB4931" t="s">
        <v>90</v>
      </c>
      <c r="AC4931" s="46">
        <v>4950</v>
      </c>
      <c r="AD4931" s="46">
        <v>71</v>
      </c>
      <c r="AE4931" s="46">
        <v>69</v>
      </c>
      <c r="AF4931" s="46">
        <v>114</v>
      </c>
      <c r="AH4931" s="70" t="str">
        <f t="shared" si="569"/>
        <v/>
      </c>
      <c r="AI4931" s="70" t="str">
        <f t="shared" si="570"/>
        <v/>
      </c>
      <c r="AJ4931" s="70" t="str">
        <f t="shared" si="571"/>
        <v>X</v>
      </c>
      <c r="AK4931" s="70" t="str" cm="1">
        <f t="array" ref="AK4931">_xlfn.IFS(AH4931&lt;&gt;"","1",AI4931&lt;&gt;"","2",AJ4931&lt;&gt;"","3")</f>
        <v>3</v>
      </c>
    </row>
    <row r="4932" spans="1:37" x14ac:dyDescent="0.25">
      <c r="A4932" t="s">
        <v>609</v>
      </c>
      <c r="B4932" t="s">
        <v>431</v>
      </c>
      <c r="C4932" s="67" t="str">
        <f t="shared" si="566"/>
        <v>Paige Teske</v>
      </c>
      <c r="D4932" s="71" t="str" cm="1">
        <f t="array" ref="D4932">_xlfn.IFS(AK4932="1",CONCATENATE(C4932,"Regional"),AK4932="2",CONCATENATE(C4932,"Sectional"),AK4932="3",CONCATENATE(C4932,COUNTIF($C$1:C4932,C4932)))</f>
        <v>Paige Teske2</v>
      </c>
      <c r="E4932" s="66">
        <v>45180.333333333336</v>
      </c>
      <c r="F4932" t="s">
        <v>1096</v>
      </c>
      <c r="G4932" s="46">
        <v>85</v>
      </c>
      <c r="H4932" s="46">
        <v>112</v>
      </c>
      <c r="I4932" s="46">
        <v>60</v>
      </c>
      <c r="J4932" t="s">
        <v>1097</v>
      </c>
      <c r="K4932" t="s">
        <v>90</v>
      </c>
      <c r="L4932" s="46">
        <v>4950</v>
      </c>
      <c r="M4932" s="46">
        <v>71</v>
      </c>
      <c r="N4932" s="46">
        <v>69</v>
      </c>
      <c r="O4932" s="46">
        <v>114</v>
      </c>
      <c r="P4932" s="46">
        <f t="shared" si="567"/>
        <v>2</v>
      </c>
      <c r="R4932" s="67" t="s">
        <v>3190</v>
      </c>
      <c r="S4932" s="67">
        <f>COUNTIF(Y$2:$Y$100,R4932)</f>
        <v>0</v>
      </c>
      <c r="V4932" s="67">
        <f t="shared" si="568"/>
        <v>0</v>
      </c>
      <c r="AB4932" t="s">
        <v>90</v>
      </c>
      <c r="AC4932" s="46">
        <v>4950</v>
      </c>
      <c r="AD4932" s="46">
        <v>71</v>
      </c>
      <c r="AE4932" s="46">
        <v>69</v>
      </c>
      <c r="AF4932" s="46">
        <v>114</v>
      </c>
      <c r="AH4932" s="70" t="str">
        <f t="shared" si="569"/>
        <v/>
      </c>
      <c r="AI4932" s="70" t="str">
        <f t="shared" si="570"/>
        <v/>
      </c>
      <c r="AJ4932" s="70" t="str">
        <f t="shared" si="571"/>
        <v>X</v>
      </c>
      <c r="AK4932" s="70" t="str" cm="1">
        <f t="array" ref="AK4932">_xlfn.IFS(AH4932&lt;&gt;"","1",AI4932&lt;&gt;"","2",AJ4932&lt;&gt;"","3")</f>
        <v>3</v>
      </c>
    </row>
    <row r="4933" spans="1:37" x14ac:dyDescent="0.25">
      <c r="A4933" t="s">
        <v>308</v>
      </c>
      <c r="B4933" t="s">
        <v>1112</v>
      </c>
      <c r="C4933" s="67" t="str">
        <f t="shared" si="566"/>
        <v>Cece Mehlberg</v>
      </c>
      <c r="D4933" s="71" t="str" cm="1">
        <f t="array" ref="D4933">_xlfn.IFS(AK4933="1",CONCATENATE(C4933,"Regional"),AK4933="2",CONCATENATE(C4933,"Sectional"),AK4933="3",CONCATENATE(C4933,COUNTIF($C$1:C4933,C4933)))</f>
        <v>Cece Mehlberg2</v>
      </c>
      <c r="E4933" s="66">
        <v>45180.333333333336</v>
      </c>
      <c r="F4933" t="s">
        <v>1096</v>
      </c>
      <c r="G4933" s="46">
        <v>85</v>
      </c>
      <c r="H4933" s="46">
        <v>112</v>
      </c>
      <c r="I4933" s="46">
        <v>60</v>
      </c>
      <c r="J4933" t="s">
        <v>1097</v>
      </c>
      <c r="K4933" t="s">
        <v>90</v>
      </c>
      <c r="L4933" s="46">
        <v>4950</v>
      </c>
      <c r="M4933" s="46">
        <v>71</v>
      </c>
      <c r="N4933" s="46">
        <v>69</v>
      </c>
      <c r="O4933" s="46">
        <v>114</v>
      </c>
      <c r="P4933" s="46">
        <f t="shared" si="567"/>
        <v>2</v>
      </c>
      <c r="R4933" s="67" t="s">
        <v>3581</v>
      </c>
      <c r="S4933" s="67">
        <f>COUNTIF(Y$2:$Y$100,R4933)</f>
        <v>0</v>
      </c>
      <c r="V4933" s="67">
        <f t="shared" si="568"/>
        <v>0</v>
      </c>
      <c r="AB4933" t="s">
        <v>90</v>
      </c>
      <c r="AC4933" s="46">
        <v>4950</v>
      </c>
      <c r="AD4933" s="46">
        <v>71</v>
      </c>
      <c r="AE4933" s="46">
        <v>69</v>
      </c>
      <c r="AF4933" s="46">
        <v>114</v>
      </c>
      <c r="AH4933" s="70" t="str">
        <f t="shared" si="569"/>
        <v/>
      </c>
      <c r="AI4933" s="70" t="str">
        <f t="shared" si="570"/>
        <v/>
      </c>
      <c r="AJ4933" s="70" t="str">
        <f t="shared" si="571"/>
        <v>X</v>
      </c>
      <c r="AK4933" s="70" t="str" cm="1">
        <f t="array" ref="AK4933">_xlfn.IFS(AH4933&lt;&gt;"","1",AI4933&lt;&gt;"","2",AJ4933&lt;&gt;"","3")</f>
        <v>3</v>
      </c>
    </row>
    <row r="4934" spans="1:37" x14ac:dyDescent="0.25">
      <c r="A4934" t="s">
        <v>1099</v>
      </c>
      <c r="B4934" t="s">
        <v>717</v>
      </c>
      <c r="C4934" s="67" t="str">
        <f t="shared" si="566"/>
        <v>Kayla Dogs</v>
      </c>
      <c r="D4934" s="71" t="str" cm="1">
        <f t="array" ref="D4934">_xlfn.IFS(AK4934="1",CONCATENATE(C4934,"Regional"),AK4934="2",CONCATENATE(C4934,"Sectional"),AK4934="3",CONCATENATE(C4934,COUNTIF($C$1:C4934,C4934)))</f>
        <v>Kayla Dogs1</v>
      </c>
      <c r="E4934" s="66">
        <v>45180.333333333336</v>
      </c>
      <c r="F4934" t="s">
        <v>1096</v>
      </c>
      <c r="G4934" s="46">
        <v>85</v>
      </c>
      <c r="H4934" s="46">
        <v>112</v>
      </c>
      <c r="I4934" s="46">
        <v>60</v>
      </c>
      <c r="J4934" t="s">
        <v>1097</v>
      </c>
      <c r="K4934" t="s">
        <v>90</v>
      </c>
      <c r="L4934" s="46">
        <v>4950</v>
      </c>
      <c r="M4934" s="46">
        <v>71</v>
      </c>
      <c r="N4934" s="46">
        <v>69</v>
      </c>
      <c r="O4934" s="46">
        <v>114</v>
      </c>
      <c r="P4934" s="46">
        <f t="shared" si="567"/>
        <v>2</v>
      </c>
      <c r="R4934" s="67" t="s">
        <v>1574</v>
      </c>
      <c r="S4934" s="67">
        <f>COUNTIF(Y$2:$Y$100,R4934)</f>
        <v>0</v>
      </c>
      <c r="V4934" s="67">
        <f t="shared" si="568"/>
        <v>0</v>
      </c>
      <c r="AB4934" t="s">
        <v>90</v>
      </c>
      <c r="AC4934" s="46">
        <v>4950</v>
      </c>
      <c r="AD4934" s="46">
        <v>71</v>
      </c>
      <c r="AE4934" s="46">
        <v>69</v>
      </c>
      <c r="AF4934" s="46">
        <v>114</v>
      </c>
      <c r="AH4934" s="70" t="str">
        <f t="shared" si="569"/>
        <v/>
      </c>
      <c r="AI4934" s="70" t="str">
        <f t="shared" si="570"/>
        <v/>
      </c>
      <c r="AJ4934" s="70" t="str">
        <f t="shared" si="571"/>
        <v>X</v>
      </c>
      <c r="AK4934" s="70" t="str" cm="1">
        <f t="array" ref="AK4934">_xlfn.IFS(AH4934&lt;&gt;"","1",AI4934&lt;&gt;"","2",AJ4934&lt;&gt;"","3")</f>
        <v>3</v>
      </c>
    </row>
    <row r="4935" spans="1:37" x14ac:dyDescent="0.25">
      <c r="A4935" t="s">
        <v>1949</v>
      </c>
      <c r="B4935" t="s">
        <v>777</v>
      </c>
      <c r="C4935" s="67" t="str">
        <f t="shared" si="566"/>
        <v>Macie Abraham</v>
      </c>
      <c r="D4935" s="71" t="str" cm="1">
        <f t="array" ref="D4935">_xlfn.IFS(AK4935="1",CONCATENATE(C4935,"Regional"),AK4935="2",CONCATENATE(C4935,"Sectional"),AK4935="3",CONCATENATE(C4935,COUNTIF($C$1:C4935,C4935)))</f>
        <v>Macie Abraham3</v>
      </c>
      <c r="E4935" s="66">
        <v>45180.333333333336</v>
      </c>
      <c r="F4935" t="s">
        <v>1096</v>
      </c>
      <c r="G4935" s="46">
        <v>85</v>
      </c>
      <c r="H4935" s="46">
        <v>113</v>
      </c>
      <c r="I4935" s="46">
        <v>63</v>
      </c>
      <c r="J4935" t="s">
        <v>1097</v>
      </c>
      <c r="K4935" t="s">
        <v>90</v>
      </c>
      <c r="L4935" s="46">
        <v>4950</v>
      </c>
      <c r="M4935" s="46">
        <v>71</v>
      </c>
      <c r="N4935" s="46">
        <v>69</v>
      </c>
      <c r="O4935" s="46">
        <v>114</v>
      </c>
      <c r="P4935" s="46">
        <f t="shared" si="567"/>
        <v>2</v>
      </c>
      <c r="R4935" s="67" t="s">
        <v>2966</v>
      </c>
      <c r="S4935" s="67">
        <f>COUNTIF(Y$2:$Y$100,R4935)</f>
        <v>0</v>
      </c>
      <c r="V4935" s="67">
        <f t="shared" si="568"/>
        <v>0</v>
      </c>
      <c r="AB4935" t="s">
        <v>90</v>
      </c>
      <c r="AC4935" s="46">
        <v>4950</v>
      </c>
      <c r="AD4935" s="46">
        <v>71</v>
      </c>
      <c r="AE4935" s="46">
        <v>69</v>
      </c>
      <c r="AF4935" s="46">
        <v>114</v>
      </c>
      <c r="AH4935" s="70" t="str">
        <f t="shared" si="569"/>
        <v/>
      </c>
      <c r="AI4935" s="70" t="str">
        <f t="shared" si="570"/>
        <v/>
      </c>
      <c r="AJ4935" s="70" t="str">
        <f t="shared" si="571"/>
        <v>X</v>
      </c>
      <c r="AK4935" s="70" t="str" cm="1">
        <f t="array" ref="AK4935">_xlfn.IFS(AH4935&lt;&gt;"","1",AI4935&lt;&gt;"","2",AJ4935&lt;&gt;"","3")</f>
        <v>3</v>
      </c>
    </row>
    <row r="4936" spans="1:37" x14ac:dyDescent="0.25">
      <c r="A4936" t="s">
        <v>985</v>
      </c>
      <c r="B4936" t="s">
        <v>1700</v>
      </c>
      <c r="C4936" s="67" t="str">
        <f t="shared" si="566"/>
        <v>Kori Reader</v>
      </c>
      <c r="D4936" s="71" t="str" cm="1">
        <f t="array" ref="D4936">_xlfn.IFS(AK4936="1",CONCATENATE(C4936,"Regional"),AK4936="2",CONCATENATE(C4936,"Sectional"),AK4936="3",CONCATENATE(C4936,COUNTIF($C$1:C4936,C4936)))</f>
        <v>Kori Reader3</v>
      </c>
      <c r="E4936" s="66">
        <v>45180.333333333336</v>
      </c>
      <c r="F4936" t="s">
        <v>1096</v>
      </c>
      <c r="G4936" s="46">
        <v>85</v>
      </c>
      <c r="H4936" s="46">
        <v>114</v>
      </c>
      <c r="I4936" s="46">
        <v>64</v>
      </c>
      <c r="J4936" t="s">
        <v>1097</v>
      </c>
      <c r="K4936" t="s">
        <v>90</v>
      </c>
      <c r="L4936" s="46">
        <v>4950</v>
      </c>
      <c r="M4936" s="46">
        <v>71</v>
      </c>
      <c r="N4936" s="46">
        <v>69</v>
      </c>
      <c r="O4936" s="46">
        <v>114</v>
      </c>
      <c r="P4936" s="46">
        <f t="shared" si="567"/>
        <v>2</v>
      </c>
      <c r="R4936" s="67" t="s">
        <v>3099</v>
      </c>
      <c r="S4936" s="67">
        <f>COUNTIF(Y$2:$Y$100,R4936)</f>
        <v>0</v>
      </c>
      <c r="V4936" s="67">
        <f t="shared" si="568"/>
        <v>0</v>
      </c>
      <c r="AB4936" t="s">
        <v>90</v>
      </c>
      <c r="AC4936" s="46">
        <v>4950</v>
      </c>
      <c r="AD4936" s="46">
        <v>71</v>
      </c>
      <c r="AE4936" s="46">
        <v>69</v>
      </c>
      <c r="AF4936" s="46">
        <v>114</v>
      </c>
      <c r="AH4936" s="70" t="str">
        <f t="shared" si="569"/>
        <v/>
      </c>
      <c r="AI4936" s="70" t="str">
        <f t="shared" si="570"/>
        <v/>
      </c>
      <c r="AJ4936" s="70" t="str">
        <f t="shared" si="571"/>
        <v>X</v>
      </c>
      <c r="AK4936" s="70" t="str" cm="1">
        <f t="array" ref="AK4936">_xlfn.IFS(AH4936&lt;&gt;"","1",AI4936&lt;&gt;"","2",AJ4936&lt;&gt;"","3")</f>
        <v>3</v>
      </c>
    </row>
    <row r="4937" spans="1:37" x14ac:dyDescent="0.25">
      <c r="A4937" t="s">
        <v>2072</v>
      </c>
      <c r="B4937" t="s">
        <v>473</v>
      </c>
      <c r="C4937" s="67" t="str">
        <f t="shared" si="566"/>
        <v>Gabby Courtois</v>
      </c>
      <c r="D4937" s="71" t="str" cm="1">
        <f t="array" ref="D4937">_xlfn.IFS(AK4937="1",CONCATENATE(C4937,"Regional"),AK4937="2",CONCATENATE(C4937,"Sectional"),AK4937="3",CONCATENATE(C4937,COUNTIF($C$1:C4937,C4937)))</f>
        <v>Gabby Courtois2</v>
      </c>
      <c r="E4937" s="66">
        <v>45180.333333333336</v>
      </c>
      <c r="F4937" t="s">
        <v>1096</v>
      </c>
      <c r="G4937" s="46">
        <v>85</v>
      </c>
      <c r="H4937" s="46">
        <v>115</v>
      </c>
      <c r="I4937" s="46">
        <v>65</v>
      </c>
      <c r="J4937" t="s">
        <v>1097</v>
      </c>
      <c r="K4937" t="s">
        <v>90</v>
      </c>
      <c r="L4937" s="46">
        <v>4950</v>
      </c>
      <c r="M4937" s="46">
        <v>71</v>
      </c>
      <c r="N4937" s="46">
        <v>69</v>
      </c>
      <c r="O4937" s="46">
        <v>114</v>
      </c>
      <c r="P4937" s="46">
        <f t="shared" si="567"/>
        <v>2</v>
      </c>
      <c r="R4937" s="67" t="s">
        <v>3095</v>
      </c>
      <c r="S4937" s="67">
        <f>COUNTIF(Y$2:$Y$100,R4937)</f>
        <v>0</v>
      </c>
      <c r="V4937" s="67">
        <f t="shared" si="568"/>
        <v>0</v>
      </c>
      <c r="AB4937" t="s">
        <v>90</v>
      </c>
      <c r="AC4937" s="46">
        <v>4950</v>
      </c>
      <c r="AD4937" s="46">
        <v>71</v>
      </c>
      <c r="AE4937" s="46">
        <v>69</v>
      </c>
      <c r="AF4937" s="46">
        <v>114</v>
      </c>
      <c r="AH4937" s="70" t="str">
        <f t="shared" si="569"/>
        <v/>
      </c>
      <c r="AI4937" s="70" t="str">
        <f t="shared" si="570"/>
        <v/>
      </c>
      <c r="AJ4937" s="70" t="str">
        <f t="shared" si="571"/>
        <v>X</v>
      </c>
      <c r="AK4937" s="70" t="str" cm="1">
        <f t="array" ref="AK4937">_xlfn.IFS(AH4937&lt;&gt;"","1",AI4937&lt;&gt;"","2",AJ4937&lt;&gt;"","3")</f>
        <v>3</v>
      </c>
    </row>
    <row r="4938" spans="1:37" x14ac:dyDescent="0.25">
      <c r="A4938" t="s">
        <v>882</v>
      </c>
      <c r="B4938" t="s">
        <v>434</v>
      </c>
      <c r="C4938" s="67" t="str">
        <f t="shared" si="566"/>
        <v>Ella Steger</v>
      </c>
      <c r="D4938" s="71" t="str" cm="1">
        <f t="array" ref="D4938">_xlfn.IFS(AK4938="1",CONCATENATE(C4938,"Regional"),AK4938="2",CONCATENATE(C4938,"Sectional"),AK4938="3",CONCATENATE(C4938,COUNTIF($C$1:C4938,C4938)))</f>
        <v>Ella Steger1</v>
      </c>
      <c r="E4938" s="66">
        <v>45180.333333333336</v>
      </c>
      <c r="F4938" t="s">
        <v>1096</v>
      </c>
      <c r="G4938" s="46">
        <v>85</v>
      </c>
      <c r="H4938" s="46">
        <v>115</v>
      </c>
      <c r="I4938" s="46">
        <v>65</v>
      </c>
      <c r="J4938" t="s">
        <v>1097</v>
      </c>
      <c r="K4938" t="s">
        <v>90</v>
      </c>
      <c r="L4938" s="46">
        <v>4950</v>
      </c>
      <c r="M4938" s="46">
        <v>71</v>
      </c>
      <c r="N4938" s="46">
        <v>69</v>
      </c>
      <c r="O4938" s="46">
        <v>114</v>
      </c>
      <c r="P4938" s="46">
        <f t="shared" si="567"/>
        <v>2</v>
      </c>
      <c r="R4938" s="67" t="s">
        <v>1428</v>
      </c>
      <c r="S4938" s="67">
        <f>COUNTIF(Y$2:$Y$100,R4938)</f>
        <v>0</v>
      </c>
      <c r="V4938" s="67">
        <f t="shared" si="568"/>
        <v>0</v>
      </c>
      <c r="AB4938" t="s">
        <v>90</v>
      </c>
      <c r="AC4938" s="46">
        <v>4950</v>
      </c>
      <c r="AD4938" s="46">
        <v>71</v>
      </c>
      <c r="AE4938" s="46">
        <v>69</v>
      </c>
      <c r="AF4938" s="46">
        <v>114</v>
      </c>
      <c r="AH4938" s="70" t="str">
        <f t="shared" si="569"/>
        <v/>
      </c>
      <c r="AI4938" s="70" t="str">
        <f t="shared" si="570"/>
        <v/>
      </c>
      <c r="AJ4938" s="70" t="str">
        <f t="shared" si="571"/>
        <v>X</v>
      </c>
      <c r="AK4938" s="70" t="str" cm="1">
        <f t="array" ref="AK4938">_xlfn.IFS(AH4938&lt;&gt;"","1",AI4938&lt;&gt;"","2",AJ4938&lt;&gt;"","3")</f>
        <v>3</v>
      </c>
    </row>
    <row r="4939" spans="1:37" x14ac:dyDescent="0.25">
      <c r="A4939" t="s">
        <v>361</v>
      </c>
      <c r="B4939" t="s">
        <v>883</v>
      </c>
      <c r="C4939" s="67" t="str">
        <f t="shared" si="566"/>
        <v>Caydence Snyder</v>
      </c>
      <c r="D4939" s="71" t="str" cm="1">
        <f t="array" ref="D4939">_xlfn.IFS(AK4939="1",CONCATENATE(C4939,"Regional"),AK4939="2",CONCATENATE(C4939,"Sectional"),AK4939="3",CONCATENATE(C4939,COUNTIF($C$1:C4939,C4939)))</f>
        <v>Caydence Snyder1</v>
      </c>
      <c r="E4939" s="66">
        <v>45180.333333333336</v>
      </c>
      <c r="F4939" t="s">
        <v>1096</v>
      </c>
      <c r="G4939" s="46">
        <v>85</v>
      </c>
      <c r="H4939" s="46">
        <v>115</v>
      </c>
      <c r="I4939" s="46">
        <v>65</v>
      </c>
      <c r="J4939" t="s">
        <v>1097</v>
      </c>
      <c r="K4939" t="s">
        <v>90</v>
      </c>
      <c r="L4939" s="46">
        <v>4950</v>
      </c>
      <c r="M4939" s="46">
        <v>71</v>
      </c>
      <c r="N4939" s="46">
        <v>69</v>
      </c>
      <c r="O4939" s="46">
        <v>114</v>
      </c>
      <c r="P4939" s="46">
        <f t="shared" si="567"/>
        <v>2</v>
      </c>
      <c r="R4939" s="67" t="s">
        <v>1430</v>
      </c>
      <c r="S4939" s="67">
        <f>COUNTIF(Y$2:$Y$100,R4939)</f>
        <v>0</v>
      </c>
      <c r="V4939" s="67">
        <f t="shared" si="568"/>
        <v>0</v>
      </c>
      <c r="AB4939" t="s">
        <v>90</v>
      </c>
      <c r="AC4939" s="46">
        <v>4950</v>
      </c>
      <c r="AD4939" s="46">
        <v>71</v>
      </c>
      <c r="AE4939" s="46">
        <v>69</v>
      </c>
      <c r="AF4939" s="46">
        <v>114</v>
      </c>
      <c r="AH4939" s="70" t="str">
        <f t="shared" si="569"/>
        <v/>
      </c>
      <c r="AI4939" s="70" t="str">
        <f t="shared" si="570"/>
        <v/>
      </c>
      <c r="AJ4939" s="70" t="str">
        <f t="shared" si="571"/>
        <v>X</v>
      </c>
      <c r="AK4939" s="70" t="str" cm="1">
        <f t="array" ref="AK4939">_xlfn.IFS(AH4939&lt;&gt;"","1",AI4939&lt;&gt;"","2",AJ4939&lt;&gt;"","3")</f>
        <v>3</v>
      </c>
    </row>
    <row r="4940" spans="1:37" x14ac:dyDescent="0.25">
      <c r="A4940" t="s">
        <v>356</v>
      </c>
      <c r="B4940" t="s">
        <v>1787</v>
      </c>
      <c r="C4940" s="67" t="str">
        <f t="shared" si="566"/>
        <v>Madilynn Schuh</v>
      </c>
      <c r="D4940" s="71" t="str" cm="1">
        <f t="array" ref="D4940">_xlfn.IFS(AK4940="1",CONCATENATE(C4940,"Regional"),AK4940="2",CONCATENATE(C4940,"Sectional"),AK4940="3",CONCATENATE(C4940,COUNTIF($C$1:C4940,C4940)))</f>
        <v>Madilynn Schuh1</v>
      </c>
      <c r="E4940" s="66">
        <v>45180.333333333336</v>
      </c>
      <c r="F4940" t="s">
        <v>1096</v>
      </c>
      <c r="G4940" s="46">
        <v>85</v>
      </c>
      <c r="H4940" s="46">
        <v>116</v>
      </c>
      <c r="I4940" s="46">
        <v>68</v>
      </c>
      <c r="J4940" t="s">
        <v>1097</v>
      </c>
      <c r="K4940" t="s">
        <v>90</v>
      </c>
      <c r="L4940" s="46">
        <v>4950</v>
      </c>
      <c r="M4940" s="46">
        <v>71</v>
      </c>
      <c r="N4940" s="46">
        <v>69</v>
      </c>
      <c r="O4940" s="46">
        <v>114</v>
      </c>
      <c r="P4940" s="46">
        <f t="shared" si="567"/>
        <v>2</v>
      </c>
      <c r="R4940" s="67" t="s">
        <v>3316</v>
      </c>
      <c r="S4940" s="67">
        <f>COUNTIF(Y$2:$Y$100,R4940)</f>
        <v>0</v>
      </c>
      <c r="V4940" s="67">
        <f t="shared" si="568"/>
        <v>0</v>
      </c>
      <c r="AB4940" t="s">
        <v>90</v>
      </c>
      <c r="AC4940" s="46">
        <v>4950</v>
      </c>
      <c r="AD4940" s="46">
        <v>71</v>
      </c>
      <c r="AE4940" s="46">
        <v>69</v>
      </c>
      <c r="AF4940" s="46">
        <v>114</v>
      </c>
      <c r="AH4940" s="70" t="str">
        <f t="shared" si="569"/>
        <v/>
      </c>
      <c r="AI4940" s="70" t="str">
        <f t="shared" si="570"/>
        <v/>
      </c>
      <c r="AJ4940" s="70" t="str">
        <f t="shared" si="571"/>
        <v>X</v>
      </c>
      <c r="AK4940" s="70" t="str" cm="1">
        <f t="array" ref="AK4940">_xlfn.IFS(AH4940&lt;&gt;"","1",AI4940&lt;&gt;"","2",AJ4940&lt;&gt;"","3")</f>
        <v>3</v>
      </c>
    </row>
    <row r="4941" spans="1:37" x14ac:dyDescent="0.25">
      <c r="A4941" t="s">
        <v>1701</v>
      </c>
      <c r="B4941" t="s">
        <v>856</v>
      </c>
      <c r="C4941" s="67" t="str">
        <f t="shared" si="566"/>
        <v>brooke Kirby</v>
      </c>
      <c r="D4941" s="71" t="str" cm="1">
        <f t="array" ref="D4941">_xlfn.IFS(AK4941="1",CONCATENATE(C4941,"Regional"),AK4941="2",CONCATENATE(C4941,"Sectional"),AK4941="3",CONCATENATE(C4941,COUNTIF($C$1:C4941,C4941)))</f>
        <v>brooke Kirby3</v>
      </c>
      <c r="E4941" s="66">
        <v>45180.333333333336</v>
      </c>
      <c r="F4941" t="s">
        <v>1096</v>
      </c>
      <c r="G4941" s="46">
        <v>85</v>
      </c>
      <c r="H4941" s="46">
        <v>117</v>
      </c>
      <c r="I4941" s="46">
        <v>69</v>
      </c>
      <c r="J4941" t="s">
        <v>1097</v>
      </c>
      <c r="K4941" t="s">
        <v>90</v>
      </c>
      <c r="L4941" s="46">
        <v>4950</v>
      </c>
      <c r="M4941" s="46">
        <v>71</v>
      </c>
      <c r="N4941" s="46">
        <v>69</v>
      </c>
      <c r="O4941" s="46">
        <v>114</v>
      </c>
      <c r="P4941" s="46">
        <f t="shared" si="567"/>
        <v>2</v>
      </c>
      <c r="R4941" s="67" t="s">
        <v>3624</v>
      </c>
      <c r="S4941" s="67">
        <f>COUNTIF(Y$2:$Y$100,R4941)</f>
        <v>0</v>
      </c>
      <c r="V4941" s="67">
        <f t="shared" si="568"/>
        <v>0</v>
      </c>
      <c r="AB4941" t="s">
        <v>90</v>
      </c>
      <c r="AC4941" s="46">
        <v>4950</v>
      </c>
      <c r="AD4941" s="46">
        <v>71</v>
      </c>
      <c r="AE4941" s="46">
        <v>69</v>
      </c>
      <c r="AF4941" s="46">
        <v>114</v>
      </c>
      <c r="AH4941" s="70" t="str">
        <f t="shared" si="569"/>
        <v/>
      </c>
      <c r="AI4941" s="70" t="str">
        <f t="shared" si="570"/>
        <v/>
      </c>
      <c r="AJ4941" s="70" t="str">
        <f t="shared" si="571"/>
        <v>X</v>
      </c>
      <c r="AK4941" s="70" t="str" cm="1">
        <f t="array" ref="AK4941">_xlfn.IFS(AH4941&lt;&gt;"","1",AI4941&lt;&gt;"","2",AJ4941&lt;&gt;"","3")</f>
        <v>3</v>
      </c>
    </row>
    <row r="4942" spans="1:37" x14ac:dyDescent="0.25">
      <c r="A4942" t="s">
        <v>2146</v>
      </c>
      <c r="B4942" t="s">
        <v>522</v>
      </c>
      <c r="C4942" s="67" t="str">
        <f t="shared" si="566"/>
        <v>lauren stelow</v>
      </c>
      <c r="D4942" s="71" t="str" cm="1">
        <f t="array" ref="D4942">_xlfn.IFS(AK4942="1",CONCATENATE(C4942,"Regional"),AK4942="2",CONCATENATE(C4942,"Sectional"),AK4942="3",CONCATENATE(C4942,COUNTIF($C$1:C4942,C4942)))</f>
        <v>lauren stelow2</v>
      </c>
      <c r="E4942" s="66">
        <v>45180.333333333336</v>
      </c>
      <c r="F4942" t="s">
        <v>1096</v>
      </c>
      <c r="G4942" s="46">
        <v>85</v>
      </c>
      <c r="H4942" s="46">
        <v>118</v>
      </c>
      <c r="I4942" s="46">
        <v>70</v>
      </c>
      <c r="J4942" t="s">
        <v>1097</v>
      </c>
      <c r="K4942" t="s">
        <v>90</v>
      </c>
      <c r="L4942" s="46">
        <v>4950</v>
      </c>
      <c r="M4942" s="46">
        <v>71</v>
      </c>
      <c r="N4942" s="46">
        <v>69</v>
      </c>
      <c r="O4942" s="46">
        <v>114</v>
      </c>
      <c r="P4942" s="46">
        <f t="shared" si="567"/>
        <v>2</v>
      </c>
      <c r="R4942" s="67" t="s">
        <v>3172</v>
      </c>
      <c r="S4942" s="67">
        <f>COUNTIF(Y$2:$Y$100,R4942)</f>
        <v>0</v>
      </c>
      <c r="V4942" s="67">
        <f t="shared" si="568"/>
        <v>0</v>
      </c>
      <c r="AB4942" t="s">
        <v>90</v>
      </c>
      <c r="AC4942" s="46">
        <v>4950</v>
      </c>
      <c r="AD4942" s="46">
        <v>71</v>
      </c>
      <c r="AE4942" s="46">
        <v>69</v>
      </c>
      <c r="AF4942" s="46">
        <v>114</v>
      </c>
      <c r="AH4942" s="70" t="str">
        <f t="shared" si="569"/>
        <v/>
      </c>
      <c r="AI4942" s="70" t="str">
        <f t="shared" si="570"/>
        <v/>
      </c>
      <c r="AJ4942" s="70" t="str">
        <f t="shared" si="571"/>
        <v>X</v>
      </c>
      <c r="AK4942" s="70" t="str" cm="1">
        <f t="array" ref="AK4942">_xlfn.IFS(AH4942&lt;&gt;"","1",AI4942&lt;&gt;"","2",AJ4942&lt;&gt;"","3")</f>
        <v>3</v>
      </c>
    </row>
    <row r="4943" spans="1:37" x14ac:dyDescent="0.25">
      <c r="A4943" t="s">
        <v>2078</v>
      </c>
      <c r="B4943" t="s">
        <v>2079</v>
      </c>
      <c r="C4943" s="67" t="str">
        <f t="shared" si="566"/>
        <v>islee hounsell</v>
      </c>
      <c r="D4943" s="71" t="str" cm="1">
        <f t="array" ref="D4943">_xlfn.IFS(AK4943="1",CONCATENATE(C4943,"Regional"),AK4943="2",CONCATENATE(C4943,"Sectional"),AK4943="3",CONCATENATE(C4943,COUNTIF($C$1:C4943,C4943)))</f>
        <v>islee hounsell3</v>
      </c>
      <c r="E4943" s="66">
        <v>45180.333333333336</v>
      </c>
      <c r="F4943" t="s">
        <v>1096</v>
      </c>
      <c r="G4943" s="46">
        <v>85</v>
      </c>
      <c r="H4943" s="46">
        <v>118</v>
      </c>
      <c r="I4943" s="46">
        <v>70</v>
      </c>
      <c r="J4943" t="s">
        <v>1097</v>
      </c>
      <c r="K4943" t="s">
        <v>90</v>
      </c>
      <c r="L4943" s="46">
        <v>4950</v>
      </c>
      <c r="M4943" s="46">
        <v>71</v>
      </c>
      <c r="N4943" s="46">
        <v>69</v>
      </c>
      <c r="O4943" s="46">
        <v>114</v>
      </c>
      <c r="P4943" s="46">
        <f t="shared" si="567"/>
        <v>2</v>
      </c>
      <c r="R4943" s="67" t="s">
        <v>3101</v>
      </c>
      <c r="S4943" s="67">
        <f>COUNTIF(Y$2:$Y$100,R4943)</f>
        <v>0</v>
      </c>
      <c r="V4943" s="67">
        <f t="shared" si="568"/>
        <v>0</v>
      </c>
      <c r="AB4943" t="s">
        <v>90</v>
      </c>
      <c r="AC4943" s="46">
        <v>4950</v>
      </c>
      <c r="AD4943" s="46">
        <v>71</v>
      </c>
      <c r="AE4943" s="46">
        <v>69</v>
      </c>
      <c r="AF4943" s="46">
        <v>114</v>
      </c>
      <c r="AH4943" s="70" t="str">
        <f t="shared" si="569"/>
        <v/>
      </c>
      <c r="AI4943" s="70" t="str">
        <f t="shared" si="570"/>
        <v/>
      </c>
      <c r="AJ4943" s="70" t="str">
        <f t="shared" si="571"/>
        <v>X</v>
      </c>
      <c r="AK4943" s="70" t="str" cm="1">
        <f t="array" ref="AK4943">_xlfn.IFS(AH4943&lt;&gt;"","1",AI4943&lt;&gt;"","2",AJ4943&lt;&gt;"","3")</f>
        <v>3</v>
      </c>
    </row>
    <row r="4944" spans="1:37" x14ac:dyDescent="0.25">
      <c r="A4944" t="s">
        <v>800</v>
      </c>
      <c r="B4944" t="s">
        <v>459</v>
      </c>
      <c r="C4944" s="67" t="str">
        <f t="shared" si="566"/>
        <v>Addison Baier</v>
      </c>
      <c r="D4944" s="71" t="str" cm="1">
        <f t="array" ref="D4944">_xlfn.IFS(AK4944="1",CONCATENATE(C4944,"Regional"),AK4944="2",CONCATENATE(C4944,"Sectional"),AK4944="3",CONCATENATE(C4944,COUNTIF($C$1:C4944,C4944)))</f>
        <v>Addison Baier1</v>
      </c>
      <c r="E4944" s="66">
        <v>45180.333333333336</v>
      </c>
      <c r="F4944" t="s">
        <v>1096</v>
      </c>
      <c r="G4944" s="46">
        <v>85</v>
      </c>
      <c r="H4944" s="46">
        <v>118</v>
      </c>
      <c r="I4944" s="46">
        <v>70</v>
      </c>
      <c r="J4944" t="s">
        <v>1097</v>
      </c>
      <c r="K4944" t="s">
        <v>90</v>
      </c>
      <c r="L4944" s="46">
        <v>4950</v>
      </c>
      <c r="M4944" s="46">
        <v>71</v>
      </c>
      <c r="N4944" s="46">
        <v>69</v>
      </c>
      <c r="O4944" s="46">
        <v>114</v>
      </c>
      <c r="P4944" s="46">
        <f t="shared" si="567"/>
        <v>2</v>
      </c>
      <c r="R4944" s="67" t="s">
        <v>3109</v>
      </c>
      <c r="S4944" s="67">
        <f>COUNTIF(Y$2:$Y$100,R4944)</f>
        <v>0</v>
      </c>
      <c r="V4944" s="67">
        <f t="shared" si="568"/>
        <v>0</v>
      </c>
      <c r="AB4944" t="s">
        <v>90</v>
      </c>
      <c r="AC4944" s="46">
        <v>4950</v>
      </c>
      <c r="AD4944" s="46">
        <v>71</v>
      </c>
      <c r="AE4944" s="46">
        <v>69</v>
      </c>
      <c r="AF4944" s="46">
        <v>114</v>
      </c>
      <c r="AH4944" s="70" t="str">
        <f t="shared" si="569"/>
        <v/>
      </c>
      <c r="AI4944" s="70" t="str">
        <f t="shared" si="570"/>
        <v/>
      </c>
      <c r="AJ4944" s="70" t="str">
        <f t="shared" si="571"/>
        <v>X</v>
      </c>
      <c r="AK4944" s="70" t="str" cm="1">
        <f t="array" ref="AK4944">_xlfn.IFS(AH4944&lt;&gt;"","1",AI4944&lt;&gt;"","2",AJ4944&lt;&gt;"","3")</f>
        <v>3</v>
      </c>
    </row>
    <row r="4945" spans="1:37" x14ac:dyDescent="0.25">
      <c r="A4945" t="s">
        <v>298</v>
      </c>
      <c r="B4945" t="s">
        <v>2290</v>
      </c>
      <c r="C4945" s="67" t="str">
        <f t="shared" si="566"/>
        <v>Charli Lewis</v>
      </c>
      <c r="D4945" s="71" t="str" cm="1">
        <f t="array" ref="D4945">_xlfn.IFS(AK4945="1",CONCATENATE(C4945,"Regional"),AK4945="2",CONCATENATE(C4945,"Sectional"),AK4945="3",CONCATENATE(C4945,COUNTIF($C$1:C4945,C4945)))</f>
        <v>Charli Lewis1</v>
      </c>
      <c r="E4945" s="66">
        <v>45180.333333333336</v>
      </c>
      <c r="F4945" t="s">
        <v>1096</v>
      </c>
      <c r="G4945" s="46">
        <v>85</v>
      </c>
      <c r="H4945" s="46">
        <v>119</v>
      </c>
      <c r="I4945" s="46">
        <v>73</v>
      </c>
      <c r="J4945" t="s">
        <v>1097</v>
      </c>
      <c r="K4945" t="s">
        <v>90</v>
      </c>
      <c r="L4945" s="46">
        <v>4950</v>
      </c>
      <c r="M4945" s="46">
        <v>71</v>
      </c>
      <c r="N4945" s="46">
        <v>69</v>
      </c>
      <c r="O4945" s="46">
        <v>114</v>
      </c>
      <c r="P4945" s="46">
        <f t="shared" si="567"/>
        <v>2</v>
      </c>
      <c r="R4945" s="67" t="s">
        <v>3317</v>
      </c>
      <c r="S4945" s="67">
        <f>COUNTIF(Y$2:$Y$100,R4945)</f>
        <v>0</v>
      </c>
      <c r="V4945" s="67">
        <f t="shared" si="568"/>
        <v>0</v>
      </c>
      <c r="AB4945" t="s">
        <v>90</v>
      </c>
      <c r="AC4945" s="46">
        <v>4950</v>
      </c>
      <c r="AD4945" s="46">
        <v>71</v>
      </c>
      <c r="AE4945" s="46">
        <v>69</v>
      </c>
      <c r="AF4945" s="46">
        <v>114</v>
      </c>
      <c r="AH4945" s="70" t="str">
        <f t="shared" si="569"/>
        <v/>
      </c>
      <c r="AI4945" s="70" t="str">
        <f t="shared" si="570"/>
        <v/>
      </c>
      <c r="AJ4945" s="70" t="str">
        <f t="shared" si="571"/>
        <v>X</v>
      </c>
      <c r="AK4945" s="70" t="str" cm="1">
        <f t="array" ref="AK4945">_xlfn.IFS(AH4945&lt;&gt;"","1",AI4945&lt;&gt;"","2",AJ4945&lt;&gt;"","3")</f>
        <v>3</v>
      </c>
    </row>
    <row r="4946" spans="1:37" x14ac:dyDescent="0.25">
      <c r="A4946" t="s">
        <v>980</v>
      </c>
      <c r="B4946" t="s">
        <v>532</v>
      </c>
      <c r="C4946" s="67" t="str">
        <f t="shared" si="566"/>
        <v>Maddy Gilson</v>
      </c>
      <c r="D4946" s="71" t="str" cm="1">
        <f t="array" ref="D4946">_xlfn.IFS(AK4946="1",CONCATENATE(C4946,"Regional"),AK4946="2",CONCATENATE(C4946,"Sectional"),AK4946="3",CONCATENATE(C4946,COUNTIF($C$1:C4946,C4946)))</f>
        <v>Maddy Gilson1</v>
      </c>
      <c r="E4946" s="66">
        <v>45180.333333333336</v>
      </c>
      <c r="F4946" t="s">
        <v>1096</v>
      </c>
      <c r="G4946" s="46">
        <v>85</v>
      </c>
      <c r="H4946" s="46">
        <v>119</v>
      </c>
      <c r="I4946" s="46">
        <v>73</v>
      </c>
      <c r="J4946" t="s">
        <v>1097</v>
      </c>
      <c r="K4946" t="s">
        <v>90</v>
      </c>
      <c r="L4946" s="46">
        <v>4950</v>
      </c>
      <c r="M4946" s="46">
        <v>71</v>
      </c>
      <c r="N4946" s="46">
        <v>69</v>
      </c>
      <c r="O4946" s="46">
        <v>114</v>
      </c>
      <c r="P4946" s="46">
        <f t="shared" si="567"/>
        <v>2</v>
      </c>
      <c r="R4946" s="67" t="s">
        <v>1575</v>
      </c>
      <c r="S4946" s="67">
        <f>COUNTIF(Y$2:$Y$100,R4946)</f>
        <v>0</v>
      </c>
      <c r="V4946" s="67">
        <f t="shared" si="568"/>
        <v>0</v>
      </c>
      <c r="AB4946" t="s">
        <v>90</v>
      </c>
      <c r="AC4946" s="46">
        <v>4950</v>
      </c>
      <c r="AD4946" s="46">
        <v>71</v>
      </c>
      <c r="AE4946" s="46">
        <v>69</v>
      </c>
      <c r="AF4946" s="46">
        <v>114</v>
      </c>
      <c r="AH4946" s="70" t="str">
        <f t="shared" si="569"/>
        <v/>
      </c>
      <c r="AI4946" s="70" t="str">
        <f t="shared" si="570"/>
        <v/>
      </c>
      <c r="AJ4946" s="70" t="str">
        <f t="shared" si="571"/>
        <v>X</v>
      </c>
      <c r="AK4946" s="70" t="str" cm="1">
        <f t="array" ref="AK4946">_xlfn.IFS(AH4946&lt;&gt;"","1",AI4946&lt;&gt;"","2",AJ4946&lt;&gt;"","3")</f>
        <v>3</v>
      </c>
    </row>
    <row r="4947" spans="1:37" x14ac:dyDescent="0.25">
      <c r="A4947" t="s">
        <v>3454</v>
      </c>
      <c r="B4947" t="s">
        <v>328</v>
      </c>
      <c r="C4947" s="67" t="str">
        <f t="shared" si="566"/>
        <v>Emerson Lehmkuhl</v>
      </c>
      <c r="D4947" s="71" t="str" cm="1">
        <f t="array" ref="D4947">_xlfn.IFS(AK4947="1",CONCATENATE(C4947,"Regional"),AK4947="2",CONCATENATE(C4947,"Sectional"),AK4947="3",CONCATENATE(C4947,COUNTIF($C$1:C4947,C4947)))</f>
        <v>Emerson Lehmkuhl1</v>
      </c>
      <c r="E4947" s="66">
        <v>45180.333333333336</v>
      </c>
      <c r="F4947" t="s">
        <v>1096</v>
      </c>
      <c r="G4947" s="46">
        <v>85</v>
      </c>
      <c r="H4947" s="46">
        <v>119</v>
      </c>
      <c r="I4947" s="46">
        <v>73</v>
      </c>
      <c r="J4947" t="s">
        <v>1097</v>
      </c>
      <c r="K4947" t="s">
        <v>90</v>
      </c>
      <c r="L4947" s="46">
        <v>4950</v>
      </c>
      <c r="M4947" s="46">
        <v>71</v>
      </c>
      <c r="N4947" s="46">
        <v>69</v>
      </c>
      <c r="O4947" s="46">
        <v>114</v>
      </c>
      <c r="P4947" s="46">
        <f t="shared" si="567"/>
        <v>2</v>
      </c>
      <c r="R4947" s="67" t="s">
        <v>3674</v>
      </c>
      <c r="S4947" s="67">
        <f>COUNTIF(Y$2:$Y$100,R4947)</f>
        <v>0</v>
      </c>
      <c r="V4947" s="67">
        <f t="shared" si="568"/>
        <v>0</v>
      </c>
      <c r="AB4947" t="s">
        <v>90</v>
      </c>
      <c r="AC4947" s="46">
        <v>4950</v>
      </c>
      <c r="AD4947" s="46">
        <v>71</v>
      </c>
      <c r="AE4947" s="46">
        <v>69</v>
      </c>
      <c r="AF4947" s="46">
        <v>114</v>
      </c>
      <c r="AH4947" s="70" t="str">
        <f t="shared" si="569"/>
        <v/>
      </c>
      <c r="AI4947" s="70" t="str">
        <f t="shared" si="570"/>
        <v/>
      </c>
      <c r="AJ4947" s="70" t="str">
        <f t="shared" si="571"/>
        <v>X</v>
      </c>
      <c r="AK4947" s="70" t="str" cm="1">
        <f t="array" ref="AK4947">_xlfn.IFS(AH4947&lt;&gt;"","1",AI4947&lt;&gt;"","2",AJ4947&lt;&gt;"","3")</f>
        <v>3</v>
      </c>
    </row>
    <row r="4948" spans="1:37" x14ac:dyDescent="0.25">
      <c r="A4948" t="s">
        <v>1829</v>
      </c>
      <c r="B4948" t="s">
        <v>362</v>
      </c>
      <c r="C4948" s="67" t="str">
        <f t="shared" si="566"/>
        <v>Emma Knapp</v>
      </c>
      <c r="D4948" s="71" t="str" cm="1">
        <f t="array" ref="D4948">_xlfn.IFS(AK4948="1",CONCATENATE(C4948,"Regional"),AK4948="2",CONCATENATE(C4948,"Sectional"),AK4948="3",CONCATENATE(C4948,COUNTIF($C$1:C4948,C4948)))</f>
        <v>Emma Knapp2</v>
      </c>
      <c r="E4948" s="66">
        <v>45180.333333333336</v>
      </c>
      <c r="F4948" t="s">
        <v>1096</v>
      </c>
      <c r="G4948" s="46">
        <v>85</v>
      </c>
      <c r="H4948" s="46">
        <v>119</v>
      </c>
      <c r="I4948" s="46">
        <v>73</v>
      </c>
      <c r="J4948" t="s">
        <v>1097</v>
      </c>
      <c r="K4948" t="s">
        <v>90</v>
      </c>
      <c r="L4948" s="46">
        <v>4950</v>
      </c>
      <c r="M4948" s="46">
        <v>71</v>
      </c>
      <c r="N4948" s="46">
        <v>69</v>
      </c>
      <c r="O4948" s="46">
        <v>114</v>
      </c>
      <c r="P4948" s="46">
        <f t="shared" si="567"/>
        <v>2</v>
      </c>
      <c r="R4948" s="67" t="s">
        <v>2832</v>
      </c>
      <c r="S4948" s="67">
        <f>COUNTIF(Y$2:$Y$100,R4948)</f>
        <v>0</v>
      </c>
      <c r="V4948" s="67">
        <f t="shared" si="568"/>
        <v>0</v>
      </c>
      <c r="AB4948" t="s">
        <v>90</v>
      </c>
      <c r="AC4948" s="46">
        <v>4950</v>
      </c>
      <c r="AD4948" s="46">
        <v>71</v>
      </c>
      <c r="AE4948" s="46">
        <v>69</v>
      </c>
      <c r="AF4948" s="46">
        <v>114</v>
      </c>
      <c r="AH4948" s="70" t="str">
        <f t="shared" si="569"/>
        <v/>
      </c>
      <c r="AI4948" s="70" t="str">
        <f t="shared" si="570"/>
        <v/>
      </c>
      <c r="AJ4948" s="70" t="str">
        <f t="shared" si="571"/>
        <v>X</v>
      </c>
      <c r="AK4948" s="70" t="str" cm="1">
        <f t="array" ref="AK4948">_xlfn.IFS(AH4948&lt;&gt;"","1",AI4948&lt;&gt;"","2",AJ4948&lt;&gt;"","3")</f>
        <v>3</v>
      </c>
    </row>
    <row r="4949" spans="1:37" x14ac:dyDescent="0.25">
      <c r="A4949" t="s">
        <v>2171</v>
      </c>
      <c r="B4949" t="s">
        <v>684</v>
      </c>
      <c r="C4949" s="67" t="str">
        <f t="shared" si="566"/>
        <v>Savannah Resch</v>
      </c>
      <c r="D4949" s="71" t="str" cm="1">
        <f t="array" ref="D4949">_xlfn.IFS(AK4949="1",CONCATENATE(C4949,"Regional"),AK4949="2",CONCATENATE(C4949,"Sectional"),AK4949="3",CONCATENATE(C4949,COUNTIF($C$1:C4949,C4949)))</f>
        <v>Savannah Resch1</v>
      </c>
      <c r="E4949" s="66">
        <v>45180.333333333336</v>
      </c>
      <c r="F4949" t="s">
        <v>1096</v>
      </c>
      <c r="G4949" s="46">
        <v>85</v>
      </c>
      <c r="H4949" s="46">
        <v>120</v>
      </c>
      <c r="I4949" s="46">
        <v>77</v>
      </c>
      <c r="J4949" t="s">
        <v>1097</v>
      </c>
      <c r="K4949" t="s">
        <v>90</v>
      </c>
      <c r="L4949" s="46">
        <v>4950</v>
      </c>
      <c r="M4949" s="46">
        <v>71</v>
      </c>
      <c r="N4949" s="46">
        <v>69</v>
      </c>
      <c r="O4949" s="46">
        <v>114</v>
      </c>
      <c r="P4949" s="46">
        <f t="shared" si="567"/>
        <v>2</v>
      </c>
      <c r="R4949" s="67" t="s">
        <v>3198</v>
      </c>
      <c r="S4949" s="67">
        <f>COUNTIF(Y$2:$Y$100,R4949)</f>
        <v>0</v>
      </c>
      <c r="V4949" s="67">
        <f t="shared" si="568"/>
        <v>0</v>
      </c>
      <c r="AB4949" t="s">
        <v>90</v>
      </c>
      <c r="AC4949" s="46">
        <v>4950</v>
      </c>
      <c r="AD4949" s="46">
        <v>71</v>
      </c>
      <c r="AE4949" s="46">
        <v>69</v>
      </c>
      <c r="AF4949" s="46">
        <v>114</v>
      </c>
      <c r="AH4949" s="70" t="str">
        <f t="shared" si="569"/>
        <v/>
      </c>
      <c r="AI4949" s="70" t="str">
        <f t="shared" si="570"/>
        <v/>
      </c>
      <c r="AJ4949" s="70" t="str">
        <f t="shared" si="571"/>
        <v>X</v>
      </c>
      <c r="AK4949" s="70" t="str" cm="1">
        <f t="array" ref="AK4949">_xlfn.IFS(AH4949&lt;&gt;"","1",AI4949&lt;&gt;"","2",AJ4949&lt;&gt;"","3")</f>
        <v>3</v>
      </c>
    </row>
    <row r="4950" spans="1:37" x14ac:dyDescent="0.25">
      <c r="A4950" t="s">
        <v>1098</v>
      </c>
      <c r="B4950" t="s">
        <v>995</v>
      </c>
      <c r="C4950" s="67" t="str">
        <f t="shared" si="566"/>
        <v>Annabelle Uttech</v>
      </c>
      <c r="D4950" s="71" t="str" cm="1">
        <f t="array" ref="D4950">_xlfn.IFS(AK4950="1",CONCATENATE(C4950,"Regional"),AK4950="2",CONCATENATE(C4950,"Sectional"),AK4950="3",CONCATENATE(C4950,COUNTIF($C$1:C4950,C4950)))</f>
        <v>Annabelle Uttech1</v>
      </c>
      <c r="E4950" s="66">
        <v>45180.333333333336</v>
      </c>
      <c r="F4950" t="s">
        <v>1096</v>
      </c>
      <c r="G4950" s="46">
        <v>85</v>
      </c>
      <c r="H4950" s="46">
        <v>122</v>
      </c>
      <c r="I4950" s="46">
        <v>78</v>
      </c>
      <c r="J4950" t="s">
        <v>1097</v>
      </c>
      <c r="K4950" t="s">
        <v>90</v>
      </c>
      <c r="L4950" s="46">
        <v>4950</v>
      </c>
      <c r="M4950" s="46">
        <v>71</v>
      </c>
      <c r="N4950" s="46">
        <v>69</v>
      </c>
      <c r="O4950" s="46">
        <v>114</v>
      </c>
      <c r="P4950" s="46">
        <f t="shared" si="567"/>
        <v>2</v>
      </c>
      <c r="R4950" s="67" t="s">
        <v>1573</v>
      </c>
      <c r="S4950" s="67">
        <f>COUNTIF(Y$2:$Y$100,R4950)</f>
        <v>0</v>
      </c>
      <c r="V4950" s="67">
        <f t="shared" si="568"/>
        <v>0</v>
      </c>
      <c r="AB4950" t="s">
        <v>90</v>
      </c>
      <c r="AC4950" s="46">
        <v>4950</v>
      </c>
      <c r="AD4950" s="46">
        <v>71</v>
      </c>
      <c r="AE4950" s="46">
        <v>69</v>
      </c>
      <c r="AF4950" s="46">
        <v>114</v>
      </c>
      <c r="AH4950" s="70" t="str">
        <f t="shared" si="569"/>
        <v/>
      </c>
      <c r="AI4950" s="70" t="str">
        <f t="shared" si="570"/>
        <v/>
      </c>
      <c r="AJ4950" s="70" t="str">
        <f t="shared" si="571"/>
        <v>X</v>
      </c>
      <c r="AK4950" s="70" t="str" cm="1">
        <f t="array" ref="AK4950">_xlfn.IFS(AH4950&lt;&gt;"","1",AI4950&lt;&gt;"","2",AJ4950&lt;&gt;"","3")</f>
        <v>3</v>
      </c>
    </row>
    <row r="4951" spans="1:37" x14ac:dyDescent="0.25">
      <c r="A4951" t="s">
        <v>327</v>
      </c>
      <c r="B4951" t="s">
        <v>401</v>
      </c>
      <c r="C4951" s="67" t="str">
        <f t="shared" si="566"/>
        <v>Hannah Olson</v>
      </c>
      <c r="D4951" s="71" t="str" cm="1">
        <f t="array" ref="D4951">_xlfn.IFS(AK4951="1",CONCATENATE(C4951,"Regional"),AK4951="2",CONCATENATE(C4951,"Sectional"),AK4951="3",CONCATENATE(C4951,COUNTIF($C$1:C4951,C4951)))</f>
        <v>Hannah Olson6</v>
      </c>
      <c r="E4951" s="66">
        <v>45180.333333333336</v>
      </c>
      <c r="F4951" t="s">
        <v>1096</v>
      </c>
      <c r="G4951" s="46">
        <v>85</v>
      </c>
      <c r="H4951" s="46">
        <v>123</v>
      </c>
      <c r="I4951" s="46">
        <v>79</v>
      </c>
      <c r="J4951" t="s">
        <v>1097</v>
      </c>
      <c r="K4951" t="s">
        <v>90</v>
      </c>
      <c r="L4951" s="46">
        <v>4950</v>
      </c>
      <c r="M4951" s="46">
        <v>71</v>
      </c>
      <c r="N4951" s="46">
        <v>69</v>
      </c>
      <c r="O4951" s="46">
        <v>114</v>
      </c>
      <c r="P4951" s="46">
        <f t="shared" si="567"/>
        <v>2</v>
      </c>
      <c r="R4951" s="67" t="s">
        <v>1155</v>
      </c>
      <c r="S4951" s="67">
        <f>COUNTIF(Y$2:$Y$100,R4951)</f>
        <v>0</v>
      </c>
      <c r="V4951" s="67">
        <f t="shared" si="568"/>
        <v>0</v>
      </c>
      <c r="AB4951" t="s">
        <v>90</v>
      </c>
      <c r="AC4951" s="46">
        <v>4950</v>
      </c>
      <c r="AD4951" s="46">
        <v>71</v>
      </c>
      <c r="AE4951" s="46">
        <v>69</v>
      </c>
      <c r="AF4951" s="46">
        <v>114</v>
      </c>
      <c r="AH4951" s="70" t="str">
        <f t="shared" si="569"/>
        <v/>
      </c>
      <c r="AI4951" s="70" t="str">
        <f t="shared" si="570"/>
        <v/>
      </c>
      <c r="AJ4951" s="70" t="str">
        <f t="shared" si="571"/>
        <v>X</v>
      </c>
      <c r="AK4951" s="70" t="str" cm="1">
        <f t="array" ref="AK4951">_xlfn.IFS(AH4951&lt;&gt;"","1",AI4951&lt;&gt;"","2",AJ4951&lt;&gt;"","3")</f>
        <v>3</v>
      </c>
    </row>
    <row r="4952" spans="1:37" x14ac:dyDescent="0.25">
      <c r="A4952" t="s">
        <v>825</v>
      </c>
      <c r="B4952" t="s">
        <v>826</v>
      </c>
      <c r="C4952" s="67" t="str">
        <f t="shared" si="566"/>
        <v>ally dahlby</v>
      </c>
      <c r="D4952" s="71" t="str" cm="1">
        <f t="array" ref="D4952">_xlfn.IFS(AK4952="1",CONCATENATE(C4952,"Regional"),AK4952="2",CONCATENATE(C4952,"Sectional"),AK4952="3",CONCATENATE(C4952,COUNTIF($C$1:C4952,C4952)))</f>
        <v>ally dahlby1</v>
      </c>
      <c r="E4952" s="66">
        <v>45180.333333333336</v>
      </c>
      <c r="F4952" t="s">
        <v>1096</v>
      </c>
      <c r="G4952" s="46">
        <v>85</v>
      </c>
      <c r="H4952" s="46">
        <v>127</v>
      </c>
      <c r="I4952" s="46">
        <v>80</v>
      </c>
      <c r="J4952" t="s">
        <v>1097</v>
      </c>
      <c r="K4952" t="s">
        <v>90</v>
      </c>
      <c r="L4952" s="46">
        <v>4950</v>
      </c>
      <c r="M4952" s="46">
        <v>71</v>
      </c>
      <c r="N4952" s="46">
        <v>69</v>
      </c>
      <c r="O4952" s="46">
        <v>114</v>
      </c>
      <c r="P4952" s="46">
        <f t="shared" si="567"/>
        <v>2</v>
      </c>
      <c r="R4952" s="67" t="s">
        <v>1383</v>
      </c>
      <c r="S4952" s="67">
        <f>COUNTIF(Y$2:$Y$100,R4952)</f>
        <v>0</v>
      </c>
      <c r="V4952" s="67">
        <f t="shared" si="568"/>
        <v>0</v>
      </c>
      <c r="AB4952" t="s">
        <v>90</v>
      </c>
      <c r="AC4952" s="46">
        <v>4950</v>
      </c>
      <c r="AD4952" s="46">
        <v>71</v>
      </c>
      <c r="AE4952" s="46">
        <v>69</v>
      </c>
      <c r="AF4952" s="46">
        <v>114</v>
      </c>
      <c r="AH4952" s="70" t="str">
        <f t="shared" si="569"/>
        <v/>
      </c>
      <c r="AI4952" s="70" t="str">
        <f t="shared" si="570"/>
        <v/>
      </c>
      <c r="AJ4952" s="70" t="str">
        <f t="shared" si="571"/>
        <v>X</v>
      </c>
      <c r="AK4952" s="70" t="str" cm="1">
        <f t="array" ref="AK4952">_xlfn.IFS(AH4952&lt;&gt;"","1",AI4952&lt;&gt;"","2",AJ4952&lt;&gt;"","3")</f>
        <v>3</v>
      </c>
    </row>
    <row r="4953" spans="1:37" x14ac:dyDescent="0.25">
      <c r="A4953" t="s">
        <v>3455</v>
      </c>
      <c r="B4953" t="s">
        <v>187</v>
      </c>
      <c r="C4953" s="67" t="str">
        <f t="shared" si="566"/>
        <v>Ava Drach</v>
      </c>
      <c r="D4953" s="71" t="str" cm="1">
        <f t="array" ref="D4953">_xlfn.IFS(AK4953="1",CONCATENATE(C4953,"Regional"),AK4953="2",CONCATENATE(C4953,"Sectional"),AK4953="3",CONCATENATE(C4953,COUNTIF($C$1:C4953,C4953)))</f>
        <v>Ava Drach1</v>
      </c>
      <c r="E4953" s="66">
        <v>45180.333333333336</v>
      </c>
      <c r="F4953" t="s">
        <v>1096</v>
      </c>
      <c r="G4953" s="46">
        <v>85</v>
      </c>
      <c r="H4953" s="46">
        <v>130</v>
      </c>
      <c r="I4953" s="46">
        <v>81</v>
      </c>
      <c r="J4953" t="s">
        <v>1097</v>
      </c>
      <c r="K4953" t="s">
        <v>90</v>
      </c>
      <c r="L4953" s="46">
        <v>4950</v>
      </c>
      <c r="M4953" s="46">
        <v>71</v>
      </c>
      <c r="N4953" s="46">
        <v>69</v>
      </c>
      <c r="O4953" s="46">
        <v>114</v>
      </c>
      <c r="P4953" s="46">
        <f t="shared" si="567"/>
        <v>2</v>
      </c>
      <c r="R4953" s="67" t="s">
        <v>3675</v>
      </c>
      <c r="S4953" s="67">
        <f>COUNTIF(Y$2:$Y$100,R4953)</f>
        <v>0</v>
      </c>
      <c r="V4953" s="67">
        <f t="shared" si="568"/>
        <v>0</v>
      </c>
      <c r="AB4953" t="s">
        <v>90</v>
      </c>
      <c r="AC4953" s="46">
        <v>4950</v>
      </c>
      <c r="AD4953" s="46">
        <v>71</v>
      </c>
      <c r="AE4953" s="46">
        <v>69</v>
      </c>
      <c r="AF4953" s="46">
        <v>114</v>
      </c>
      <c r="AH4953" s="70" t="str">
        <f t="shared" si="569"/>
        <v/>
      </c>
      <c r="AI4953" s="70" t="str">
        <f t="shared" si="570"/>
        <v/>
      </c>
      <c r="AJ4953" s="70" t="str">
        <f t="shared" si="571"/>
        <v>X</v>
      </c>
      <c r="AK4953" s="70" t="str" cm="1">
        <f t="array" ref="AK4953">_xlfn.IFS(AH4953&lt;&gt;"","1",AI4953&lt;&gt;"","2",AJ4953&lt;&gt;"","3")</f>
        <v>3</v>
      </c>
    </row>
    <row r="4954" spans="1:37" x14ac:dyDescent="0.25">
      <c r="A4954" t="s">
        <v>2165</v>
      </c>
      <c r="B4954" t="s">
        <v>253</v>
      </c>
      <c r="C4954" s="67" t="str">
        <f t="shared" si="566"/>
        <v>Lily Oswald</v>
      </c>
      <c r="D4954" s="71" t="str" cm="1">
        <f t="array" ref="D4954">_xlfn.IFS(AK4954="1",CONCATENATE(C4954,"Regional"),AK4954="2",CONCATENATE(C4954,"Sectional"),AK4954="3",CONCATENATE(C4954,COUNTIF($C$1:C4954,C4954)))</f>
        <v>Lily Oswald2</v>
      </c>
      <c r="E4954" s="66">
        <v>45180.333333333336</v>
      </c>
      <c r="F4954" t="s">
        <v>1096</v>
      </c>
      <c r="G4954" s="46">
        <v>85</v>
      </c>
      <c r="H4954" s="46">
        <v>130</v>
      </c>
      <c r="I4954" s="46">
        <v>81</v>
      </c>
      <c r="J4954" t="s">
        <v>1097</v>
      </c>
      <c r="K4954" t="s">
        <v>90</v>
      </c>
      <c r="L4954" s="46">
        <v>4950</v>
      </c>
      <c r="M4954" s="46">
        <v>71</v>
      </c>
      <c r="N4954" s="46">
        <v>69</v>
      </c>
      <c r="O4954" s="46">
        <v>114</v>
      </c>
      <c r="P4954" s="46">
        <f t="shared" si="567"/>
        <v>2</v>
      </c>
      <c r="R4954" s="67" t="s">
        <v>3191</v>
      </c>
      <c r="S4954" s="67">
        <f>COUNTIF(Y$2:$Y$100,R4954)</f>
        <v>0</v>
      </c>
      <c r="V4954" s="67">
        <f t="shared" si="568"/>
        <v>0</v>
      </c>
      <c r="AB4954" t="s">
        <v>90</v>
      </c>
      <c r="AC4954" s="46">
        <v>4950</v>
      </c>
      <c r="AD4954" s="46">
        <v>71</v>
      </c>
      <c r="AE4954" s="46">
        <v>69</v>
      </c>
      <c r="AF4954" s="46">
        <v>114</v>
      </c>
      <c r="AH4954" s="70" t="str">
        <f t="shared" si="569"/>
        <v/>
      </c>
      <c r="AI4954" s="70" t="str">
        <f t="shared" si="570"/>
        <v/>
      </c>
      <c r="AJ4954" s="70" t="str">
        <f t="shared" si="571"/>
        <v>X</v>
      </c>
      <c r="AK4954" s="70" t="str" cm="1">
        <f t="array" ref="AK4954">_xlfn.IFS(AH4954&lt;&gt;"","1",AI4954&lt;&gt;"","2",AJ4954&lt;&gt;"","3")</f>
        <v>3</v>
      </c>
    </row>
    <row r="4955" spans="1:37" x14ac:dyDescent="0.25">
      <c r="A4955" t="s">
        <v>2291</v>
      </c>
      <c r="B4955" t="s">
        <v>2292</v>
      </c>
      <c r="C4955" s="67" t="str">
        <f t="shared" si="566"/>
        <v>Eloise VanHandel</v>
      </c>
      <c r="D4955" s="71" t="str" cm="1">
        <f t="array" ref="D4955">_xlfn.IFS(AK4955="1",CONCATENATE(C4955,"Regional"),AK4955="2",CONCATENATE(C4955,"Sectional"),AK4955="3",CONCATENATE(C4955,COUNTIF($C$1:C4955,C4955)))</f>
        <v>Eloise VanHandel1</v>
      </c>
      <c r="E4955" s="66">
        <v>45180.333333333336</v>
      </c>
      <c r="F4955" t="s">
        <v>1096</v>
      </c>
      <c r="G4955" s="46">
        <v>85</v>
      </c>
      <c r="H4955" s="46">
        <v>135</v>
      </c>
      <c r="I4955" s="46">
        <v>83</v>
      </c>
      <c r="J4955" t="s">
        <v>1097</v>
      </c>
      <c r="K4955" t="s">
        <v>90</v>
      </c>
      <c r="L4955" s="46">
        <v>4950</v>
      </c>
      <c r="M4955" s="46">
        <v>71</v>
      </c>
      <c r="N4955" s="46">
        <v>69</v>
      </c>
      <c r="O4955" s="46">
        <v>114</v>
      </c>
      <c r="P4955" s="46">
        <f t="shared" si="567"/>
        <v>2</v>
      </c>
      <c r="R4955" s="67" t="s">
        <v>3318</v>
      </c>
      <c r="S4955" s="67">
        <f>COUNTIF(Y$2:$Y$100,R4955)</f>
        <v>0</v>
      </c>
      <c r="V4955" s="67">
        <f t="shared" si="568"/>
        <v>0</v>
      </c>
      <c r="AB4955" t="s">
        <v>90</v>
      </c>
      <c r="AC4955" s="46">
        <v>4950</v>
      </c>
      <c r="AD4955" s="46">
        <v>71</v>
      </c>
      <c r="AE4955" s="46">
        <v>69</v>
      </c>
      <c r="AF4955" s="46">
        <v>114</v>
      </c>
      <c r="AH4955" s="70" t="str">
        <f t="shared" si="569"/>
        <v/>
      </c>
      <c r="AI4955" s="70" t="str">
        <f t="shared" si="570"/>
        <v/>
      </c>
      <c r="AJ4955" s="70" t="str">
        <f t="shared" si="571"/>
        <v>X</v>
      </c>
      <c r="AK4955" s="70" t="str" cm="1">
        <f t="array" ref="AK4955">_xlfn.IFS(AH4955&lt;&gt;"","1",AI4955&lt;&gt;"","2",AJ4955&lt;&gt;"","3")</f>
        <v>3</v>
      </c>
    </row>
    <row r="4956" spans="1:37" x14ac:dyDescent="0.25">
      <c r="A4956" t="s">
        <v>727</v>
      </c>
      <c r="B4956" t="s">
        <v>353</v>
      </c>
      <c r="C4956" s="67" t="str">
        <f t="shared" si="566"/>
        <v>Olivia Schallock</v>
      </c>
      <c r="D4956" s="71" t="str" cm="1">
        <f t="array" ref="D4956">_xlfn.IFS(AK4956="1",CONCATENATE(C4956,"Regional"),AK4956="2",CONCATENATE(C4956,"Sectional"),AK4956="3",CONCATENATE(C4956,COUNTIF($C$1:C4956,C4956)))</f>
        <v>Olivia Schallock2</v>
      </c>
      <c r="E4956" s="66">
        <v>45180.333333333336</v>
      </c>
      <c r="F4956" t="s">
        <v>1096</v>
      </c>
      <c r="G4956" s="46">
        <v>85</v>
      </c>
      <c r="H4956" s="46">
        <v>139</v>
      </c>
      <c r="I4956" s="46">
        <v>84</v>
      </c>
      <c r="J4956" t="s">
        <v>1097</v>
      </c>
      <c r="K4956" t="s">
        <v>90</v>
      </c>
      <c r="L4956" s="46">
        <v>4950</v>
      </c>
      <c r="M4956" s="46">
        <v>71</v>
      </c>
      <c r="N4956" s="46">
        <v>69</v>
      </c>
      <c r="O4956" s="46">
        <v>114</v>
      </c>
      <c r="P4956" s="46">
        <f t="shared" si="567"/>
        <v>2</v>
      </c>
      <c r="R4956" s="67" t="s">
        <v>1592</v>
      </c>
      <c r="S4956" s="67">
        <f>COUNTIF(Y$2:$Y$100,R4956)</f>
        <v>0</v>
      </c>
      <c r="V4956" s="67">
        <f t="shared" si="568"/>
        <v>0</v>
      </c>
      <c r="AB4956" t="s">
        <v>90</v>
      </c>
      <c r="AC4956" s="46">
        <v>4950</v>
      </c>
      <c r="AD4956" s="46">
        <v>71</v>
      </c>
      <c r="AE4956" s="46">
        <v>69</v>
      </c>
      <c r="AF4956" s="46">
        <v>114</v>
      </c>
      <c r="AH4956" s="70" t="str">
        <f t="shared" si="569"/>
        <v/>
      </c>
      <c r="AI4956" s="70" t="str">
        <f t="shared" si="570"/>
        <v/>
      </c>
      <c r="AJ4956" s="70" t="str">
        <f t="shared" si="571"/>
        <v>X</v>
      </c>
      <c r="AK4956" s="70" t="str" cm="1">
        <f t="array" ref="AK4956">_xlfn.IFS(AH4956&lt;&gt;"","1",AI4956&lt;&gt;"","2",AJ4956&lt;&gt;"","3")</f>
        <v>3</v>
      </c>
    </row>
    <row r="4957" spans="1:37" x14ac:dyDescent="0.25">
      <c r="A4957" t="s">
        <v>718</v>
      </c>
      <c r="B4957" t="s">
        <v>368</v>
      </c>
      <c r="C4957" s="67" t="str">
        <f t="shared" si="566"/>
        <v>Lexi Manteufel</v>
      </c>
      <c r="D4957" s="71" t="str" cm="1">
        <f t="array" ref="D4957">_xlfn.IFS(AK4957="1",CONCATENATE(C4957,"Regional"),AK4957="2",CONCATENATE(C4957,"Sectional"),AK4957="3",CONCATENATE(C4957,COUNTIF($C$1:C4957,C4957)))</f>
        <v>Lexi Manteufel9</v>
      </c>
      <c r="E4957" s="66">
        <v>45180.4375</v>
      </c>
      <c r="F4957" t="s">
        <v>101</v>
      </c>
      <c r="G4957" s="46">
        <v>25</v>
      </c>
      <c r="H4957" s="46">
        <v>71</v>
      </c>
      <c r="I4957" s="46">
        <v>1</v>
      </c>
      <c r="J4957" t="s">
        <v>138</v>
      </c>
      <c r="K4957" t="s">
        <v>90</v>
      </c>
      <c r="L4957" s="46">
        <v>5430</v>
      </c>
      <c r="M4957" s="46">
        <v>72</v>
      </c>
      <c r="N4957" s="46">
        <v>71</v>
      </c>
      <c r="O4957" s="46">
        <v>123</v>
      </c>
      <c r="P4957" s="46">
        <f t="shared" si="567"/>
        <v>2</v>
      </c>
      <c r="R4957" s="67" t="s">
        <v>1315</v>
      </c>
      <c r="S4957" s="67">
        <f>COUNTIF(Y$2:$Y$100,R4957)</f>
        <v>0</v>
      </c>
      <c r="V4957" s="67">
        <f t="shared" si="568"/>
        <v>0</v>
      </c>
      <c r="X4957"/>
      <c r="Y4957" s="67" t="str">
        <f t="shared" ref="Y4957:Y5020" si="572">CONCATENATE(W4957," ",X4957)</f>
        <v xml:space="preserve"> </v>
      </c>
      <c r="AB4957" t="s">
        <v>90</v>
      </c>
      <c r="AC4957" s="46">
        <v>5430</v>
      </c>
      <c r="AD4957" s="46">
        <v>72</v>
      </c>
      <c r="AE4957" s="46">
        <v>71</v>
      </c>
      <c r="AF4957" s="46">
        <v>123</v>
      </c>
      <c r="AH4957" s="70" t="str">
        <f t="shared" si="569"/>
        <v/>
      </c>
      <c r="AI4957" s="70" t="str">
        <f t="shared" si="570"/>
        <v/>
      </c>
      <c r="AJ4957" s="70" t="str">
        <f t="shared" si="571"/>
        <v>X</v>
      </c>
      <c r="AK4957" s="70" t="str" cm="1">
        <f t="array" ref="AK4957">_xlfn.IFS(AH4957&lt;&gt;"","1",AI4957&lt;&gt;"","2",AJ4957&lt;&gt;"","3")</f>
        <v>3</v>
      </c>
    </row>
    <row r="4958" spans="1:37" x14ac:dyDescent="0.25">
      <c r="A4958" t="s">
        <v>469</v>
      </c>
      <c r="B4958" t="s">
        <v>342</v>
      </c>
      <c r="C4958" s="67" t="str">
        <f t="shared" si="566"/>
        <v>Kadyn Peery</v>
      </c>
      <c r="D4958" s="71" t="str" cm="1">
        <f t="array" ref="D4958">_xlfn.IFS(AK4958="1",CONCATENATE(C4958,"Regional"),AK4958="2",CONCATENATE(C4958,"Sectional"),AK4958="3",CONCATENATE(C4958,COUNTIF($C$1:C4958,C4958)))</f>
        <v>Kadyn Peery4</v>
      </c>
      <c r="E4958" s="66">
        <v>45180.4375</v>
      </c>
      <c r="F4958" t="s">
        <v>101</v>
      </c>
      <c r="G4958" s="46">
        <v>25</v>
      </c>
      <c r="H4958" s="46">
        <v>81</v>
      </c>
      <c r="I4958" s="46">
        <v>2</v>
      </c>
      <c r="J4958" t="s">
        <v>138</v>
      </c>
      <c r="K4958" t="s">
        <v>90</v>
      </c>
      <c r="L4958" s="46">
        <v>5430</v>
      </c>
      <c r="M4958" s="46">
        <v>72</v>
      </c>
      <c r="N4958" s="46">
        <v>71</v>
      </c>
      <c r="O4958" s="46">
        <v>123</v>
      </c>
      <c r="P4958" s="46">
        <f t="shared" si="567"/>
        <v>2</v>
      </c>
      <c r="R4958" s="67" t="s">
        <v>1166</v>
      </c>
      <c r="S4958" s="67">
        <f>COUNTIF(Y$2:$Y$100,R4958)</f>
        <v>0</v>
      </c>
      <c r="V4958" s="67">
        <f t="shared" si="568"/>
        <v>0</v>
      </c>
      <c r="X4958"/>
      <c r="Y4958" s="67" t="str">
        <f t="shared" si="572"/>
        <v xml:space="preserve"> </v>
      </c>
      <c r="AB4958" t="s">
        <v>90</v>
      </c>
      <c r="AC4958" s="46">
        <v>5430</v>
      </c>
      <c r="AD4958" s="46">
        <v>72</v>
      </c>
      <c r="AE4958" s="46">
        <v>71</v>
      </c>
      <c r="AF4958" s="46">
        <v>123</v>
      </c>
      <c r="AH4958" s="70" t="str">
        <f t="shared" si="569"/>
        <v/>
      </c>
      <c r="AI4958" s="70" t="str">
        <f t="shared" si="570"/>
        <v/>
      </c>
      <c r="AJ4958" s="70" t="str">
        <f t="shared" si="571"/>
        <v>X</v>
      </c>
      <c r="AK4958" s="70" t="str" cm="1">
        <f t="array" ref="AK4958">_xlfn.IFS(AH4958&lt;&gt;"","1",AI4958&lt;&gt;"","2",AJ4958&lt;&gt;"","3")</f>
        <v>3</v>
      </c>
    </row>
    <row r="4959" spans="1:37" x14ac:dyDescent="0.25">
      <c r="A4959" t="s">
        <v>1657</v>
      </c>
      <c r="B4959" t="s">
        <v>777</v>
      </c>
      <c r="C4959" s="67" t="str">
        <f t="shared" si="566"/>
        <v>Macie Plitzuweit</v>
      </c>
      <c r="D4959" s="71" t="str" cm="1">
        <f t="array" ref="D4959">_xlfn.IFS(AK4959="1",CONCATENATE(C4959,"Regional"),AK4959="2",CONCATENATE(C4959,"Sectional"),AK4959="3",CONCATENATE(C4959,COUNTIF($C$1:C4959,C4959)))</f>
        <v>Macie Plitzuweit4</v>
      </c>
      <c r="E4959" s="66">
        <v>45180.4375</v>
      </c>
      <c r="F4959" t="s">
        <v>101</v>
      </c>
      <c r="G4959" s="46">
        <v>25</v>
      </c>
      <c r="H4959" s="46">
        <v>85</v>
      </c>
      <c r="I4959" s="46">
        <v>3</v>
      </c>
      <c r="J4959" t="s">
        <v>138</v>
      </c>
      <c r="K4959" t="s">
        <v>90</v>
      </c>
      <c r="L4959" s="46">
        <v>5430</v>
      </c>
      <c r="M4959" s="46">
        <v>72</v>
      </c>
      <c r="N4959" s="46">
        <v>71</v>
      </c>
      <c r="O4959" s="46">
        <v>123</v>
      </c>
      <c r="P4959" s="46">
        <f t="shared" si="567"/>
        <v>2</v>
      </c>
      <c r="R4959" s="67" t="s">
        <v>3601</v>
      </c>
      <c r="S4959" s="67">
        <f>COUNTIF(Y$2:$Y$100,R4959)</f>
        <v>0</v>
      </c>
      <c r="V4959" s="67">
        <f t="shared" si="568"/>
        <v>0</v>
      </c>
      <c r="X4959"/>
      <c r="Y4959" s="67" t="str">
        <f t="shared" si="572"/>
        <v xml:space="preserve"> </v>
      </c>
      <c r="AB4959" t="s">
        <v>90</v>
      </c>
      <c r="AC4959" s="46">
        <v>5430</v>
      </c>
      <c r="AD4959" s="46">
        <v>72</v>
      </c>
      <c r="AE4959" s="46">
        <v>71</v>
      </c>
      <c r="AF4959" s="46">
        <v>123</v>
      </c>
      <c r="AH4959" s="70" t="str">
        <f t="shared" si="569"/>
        <v/>
      </c>
      <c r="AI4959" s="70" t="str">
        <f t="shared" si="570"/>
        <v/>
      </c>
      <c r="AJ4959" s="70" t="str">
        <f t="shared" si="571"/>
        <v>X</v>
      </c>
      <c r="AK4959" s="70" t="str" cm="1">
        <f t="array" ref="AK4959">_xlfn.IFS(AH4959&lt;&gt;"","1",AI4959&lt;&gt;"","2",AJ4959&lt;&gt;"","3")</f>
        <v>3</v>
      </c>
    </row>
    <row r="4960" spans="1:37" x14ac:dyDescent="0.25">
      <c r="A4960" t="s">
        <v>1866</v>
      </c>
      <c r="B4960" t="s">
        <v>1656</v>
      </c>
      <c r="C4960" s="67" t="str">
        <f t="shared" si="566"/>
        <v>Alana Keevers</v>
      </c>
      <c r="D4960" s="71" t="str" cm="1">
        <f t="array" ref="D4960">_xlfn.IFS(AK4960="1",CONCATENATE(C4960,"Regional"),AK4960="2",CONCATENATE(C4960,"Sectional"),AK4960="3",CONCATENATE(C4960,COUNTIF($C$1:C4960,C4960)))</f>
        <v>Alana Keevers9</v>
      </c>
      <c r="E4960" s="66">
        <v>45180.4375</v>
      </c>
      <c r="F4960" t="s">
        <v>101</v>
      </c>
      <c r="G4960" s="46">
        <v>25</v>
      </c>
      <c r="H4960" s="46">
        <v>90</v>
      </c>
      <c r="I4960" s="46">
        <v>4</v>
      </c>
      <c r="J4960" t="s">
        <v>138</v>
      </c>
      <c r="K4960" t="s">
        <v>90</v>
      </c>
      <c r="L4960" s="46">
        <v>5430</v>
      </c>
      <c r="M4960" s="46">
        <v>72</v>
      </c>
      <c r="N4960" s="46">
        <v>71</v>
      </c>
      <c r="O4960" s="46">
        <v>123</v>
      </c>
      <c r="P4960" s="46">
        <f t="shared" si="567"/>
        <v>2</v>
      </c>
      <c r="R4960" s="67" t="s">
        <v>2878</v>
      </c>
      <c r="S4960" s="67">
        <f>COUNTIF(Y$2:$Y$100,R4960)</f>
        <v>0</v>
      </c>
      <c r="V4960" s="67">
        <f t="shared" si="568"/>
        <v>0</v>
      </c>
      <c r="X4960"/>
      <c r="Y4960" s="67" t="str">
        <f t="shared" si="572"/>
        <v xml:space="preserve"> </v>
      </c>
      <c r="AB4960" t="s">
        <v>90</v>
      </c>
      <c r="AC4960" s="46">
        <v>5430</v>
      </c>
      <c r="AD4960" s="46">
        <v>72</v>
      </c>
      <c r="AE4960" s="46">
        <v>71</v>
      </c>
      <c r="AF4960" s="46">
        <v>123</v>
      </c>
      <c r="AH4960" s="70" t="str">
        <f t="shared" si="569"/>
        <v/>
      </c>
      <c r="AI4960" s="70" t="str">
        <f t="shared" si="570"/>
        <v/>
      </c>
      <c r="AJ4960" s="70" t="str">
        <f t="shared" si="571"/>
        <v>X</v>
      </c>
      <c r="AK4960" s="70" t="str" cm="1">
        <f t="array" ref="AK4960">_xlfn.IFS(AH4960&lt;&gt;"","1",AI4960&lt;&gt;"","2",AJ4960&lt;&gt;"","3")</f>
        <v>3</v>
      </c>
    </row>
    <row r="4961" spans="1:37" x14ac:dyDescent="0.25">
      <c r="A4961" t="s">
        <v>778</v>
      </c>
      <c r="B4961" t="s">
        <v>717</v>
      </c>
      <c r="C4961" s="67" t="str">
        <f t="shared" si="566"/>
        <v>Kayla Warner</v>
      </c>
      <c r="D4961" s="71" t="str" cm="1">
        <f t="array" ref="D4961">_xlfn.IFS(AK4961="1",CONCATENATE(C4961,"Regional"),AK4961="2",CONCATENATE(C4961,"Sectional"),AK4961="3",CONCATENATE(C4961,COUNTIF($C$1:C4961,C4961)))</f>
        <v>Kayla Warner4</v>
      </c>
      <c r="E4961" s="66">
        <v>45180.4375</v>
      </c>
      <c r="F4961" t="s">
        <v>101</v>
      </c>
      <c r="G4961" s="46">
        <v>25</v>
      </c>
      <c r="H4961" s="46">
        <v>91</v>
      </c>
      <c r="I4961" s="46">
        <v>5</v>
      </c>
      <c r="J4961" t="s">
        <v>138</v>
      </c>
      <c r="K4961" t="s">
        <v>90</v>
      </c>
      <c r="L4961" s="46">
        <v>5430</v>
      </c>
      <c r="M4961" s="46">
        <v>72</v>
      </c>
      <c r="N4961" s="46">
        <v>71</v>
      </c>
      <c r="O4961" s="46">
        <v>123</v>
      </c>
      <c r="P4961" s="46">
        <f t="shared" si="567"/>
        <v>2</v>
      </c>
      <c r="R4961" s="67" t="s">
        <v>1358</v>
      </c>
      <c r="S4961" s="67">
        <f>COUNTIF(Y$2:$Y$100,R4961)</f>
        <v>0</v>
      </c>
      <c r="V4961" s="67">
        <f t="shared" si="568"/>
        <v>0</v>
      </c>
      <c r="X4961"/>
      <c r="Y4961" s="67" t="str">
        <f t="shared" si="572"/>
        <v xml:space="preserve"> </v>
      </c>
      <c r="AB4961" t="s">
        <v>90</v>
      </c>
      <c r="AC4961" s="46">
        <v>5430</v>
      </c>
      <c r="AD4961" s="46">
        <v>72</v>
      </c>
      <c r="AE4961" s="46">
        <v>71</v>
      </c>
      <c r="AF4961" s="46">
        <v>123</v>
      </c>
      <c r="AH4961" s="70" t="str">
        <f t="shared" si="569"/>
        <v/>
      </c>
      <c r="AI4961" s="70" t="str">
        <f t="shared" si="570"/>
        <v/>
      </c>
      <c r="AJ4961" s="70" t="str">
        <f t="shared" si="571"/>
        <v>X</v>
      </c>
      <c r="AK4961" s="70" t="str" cm="1">
        <f t="array" ref="AK4961">_xlfn.IFS(AH4961&lt;&gt;"","1",AI4961&lt;&gt;"","2",AJ4961&lt;&gt;"","3")</f>
        <v>3</v>
      </c>
    </row>
    <row r="4962" spans="1:37" x14ac:dyDescent="0.25">
      <c r="A4962" t="s">
        <v>775</v>
      </c>
      <c r="B4962" t="s">
        <v>776</v>
      </c>
      <c r="C4962" s="67" t="str">
        <f t="shared" si="566"/>
        <v>Kendall Kafar</v>
      </c>
      <c r="D4962" s="71" t="str" cm="1">
        <f t="array" ref="D4962">_xlfn.IFS(AK4962="1",CONCATENATE(C4962,"Regional"),AK4962="2",CONCATENATE(C4962,"Sectional"),AK4962="3",CONCATENATE(C4962,COUNTIF($C$1:C4962,C4962)))</f>
        <v>Kendall Kafar4</v>
      </c>
      <c r="E4962" s="66">
        <v>45180.4375</v>
      </c>
      <c r="F4962" t="s">
        <v>101</v>
      </c>
      <c r="G4962" s="46">
        <v>25</v>
      </c>
      <c r="H4962" s="46">
        <v>92</v>
      </c>
      <c r="I4962" s="46">
        <v>6</v>
      </c>
      <c r="J4962" t="s">
        <v>138</v>
      </c>
      <c r="K4962" t="s">
        <v>90</v>
      </c>
      <c r="L4962" s="46">
        <v>5430</v>
      </c>
      <c r="M4962" s="46">
        <v>72</v>
      </c>
      <c r="N4962" s="46">
        <v>71</v>
      </c>
      <c r="O4962" s="46">
        <v>123</v>
      </c>
      <c r="P4962" s="46">
        <f t="shared" si="567"/>
        <v>2</v>
      </c>
      <c r="R4962" s="67" t="s">
        <v>1357</v>
      </c>
      <c r="S4962" s="67">
        <f>COUNTIF(Y$2:$Y$100,R4962)</f>
        <v>0</v>
      </c>
      <c r="V4962" s="67">
        <f t="shared" si="568"/>
        <v>0</v>
      </c>
      <c r="X4962"/>
      <c r="Y4962" s="67" t="str">
        <f t="shared" si="572"/>
        <v xml:space="preserve"> </v>
      </c>
      <c r="AB4962" t="s">
        <v>90</v>
      </c>
      <c r="AC4962" s="46">
        <v>5430</v>
      </c>
      <c r="AD4962" s="46">
        <v>72</v>
      </c>
      <c r="AE4962" s="46">
        <v>71</v>
      </c>
      <c r="AF4962" s="46">
        <v>123</v>
      </c>
      <c r="AH4962" s="70" t="str">
        <f t="shared" si="569"/>
        <v/>
      </c>
      <c r="AI4962" s="70" t="str">
        <f t="shared" si="570"/>
        <v/>
      </c>
      <c r="AJ4962" s="70" t="str">
        <f t="shared" si="571"/>
        <v>X</v>
      </c>
      <c r="AK4962" s="70" t="str" cm="1">
        <f t="array" ref="AK4962">_xlfn.IFS(AH4962&lt;&gt;"","1",AI4962&lt;&gt;"","2",AJ4962&lt;&gt;"","3")</f>
        <v>3</v>
      </c>
    </row>
    <row r="4963" spans="1:37" x14ac:dyDescent="0.25">
      <c r="A4963" t="s">
        <v>1611</v>
      </c>
      <c r="B4963" t="s">
        <v>459</v>
      </c>
      <c r="C4963" s="67" t="str">
        <f t="shared" si="566"/>
        <v>Addison LaLonde</v>
      </c>
      <c r="D4963" s="71" t="str" cm="1">
        <f t="array" ref="D4963">_xlfn.IFS(AK4963="1",CONCATENATE(C4963,"Regional"),AK4963="2",CONCATENATE(C4963,"Sectional"),AK4963="3",CONCATENATE(C4963,COUNTIF($C$1:C4963,C4963)))</f>
        <v>Addison LaLonde4</v>
      </c>
      <c r="E4963" s="66">
        <v>45180.4375</v>
      </c>
      <c r="F4963" t="s">
        <v>101</v>
      </c>
      <c r="G4963" s="46">
        <v>25</v>
      </c>
      <c r="H4963" s="46">
        <v>95</v>
      </c>
      <c r="I4963" s="46">
        <v>7</v>
      </c>
      <c r="J4963" t="s">
        <v>138</v>
      </c>
      <c r="K4963" t="s">
        <v>90</v>
      </c>
      <c r="L4963" s="46">
        <v>5430</v>
      </c>
      <c r="M4963" s="46">
        <v>72</v>
      </c>
      <c r="N4963" s="46">
        <v>71</v>
      </c>
      <c r="O4963" s="46">
        <v>123</v>
      </c>
      <c r="P4963" s="46">
        <f t="shared" si="567"/>
        <v>2</v>
      </c>
      <c r="R4963" s="67" t="s">
        <v>3482</v>
      </c>
      <c r="S4963" s="67">
        <f>COUNTIF(Y$2:$Y$100,R4963)</f>
        <v>0</v>
      </c>
      <c r="V4963" s="67">
        <f t="shared" si="568"/>
        <v>0</v>
      </c>
      <c r="X4963"/>
      <c r="Y4963" s="67" t="str">
        <f t="shared" si="572"/>
        <v xml:space="preserve"> </v>
      </c>
      <c r="AB4963" t="s">
        <v>90</v>
      </c>
      <c r="AC4963" s="46">
        <v>5430</v>
      </c>
      <c r="AD4963" s="46">
        <v>72</v>
      </c>
      <c r="AE4963" s="46">
        <v>71</v>
      </c>
      <c r="AF4963" s="46">
        <v>123</v>
      </c>
      <c r="AH4963" s="70" t="str">
        <f t="shared" si="569"/>
        <v/>
      </c>
      <c r="AI4963" s="70" t="str">
        <f t="shared" si="570"/>
        <v/>
      </c>
      <c r="AJ4963" s="70" t="str">
        <f t="shared" si="571"/>
        <v>X</v>
      </c>
      <c r="AK4963" s="70" t="str" cm="1">
        <f t="array" ref="AK4963">_xlfn.IFS(AH4963&lt;&gt;"","1",AI4963&lt;&gt;"","2",AJ4963&lt;&gt;"","3")</f>
        <v>3</v>
      </c>
    </row>
    <row r="4964" spans="1:37" x14ac:dyDescent="0.25">
      <c r="A4964" t="s">
        <v>749</v>
      </c>
      <c r="B4964" t="s">
        <v>750</v>
      </c>
      <c r="C4964" s="67" t="str">
        <f t="shared" si="566"/>
        <v>Adelyne Ruetz</v>
      </c>
      <c r="D4964" s="71" t="str" cm="1">
        <f t="array" ref="D4964">_xlfn.IFS(AK4964="1",CONCATENATE(C4964,"Regional"),AK4964="2",CONCATENATE(C4964,"Sectional"),AK4964="3",CONCATENATE(C4964,COUNTIF($C$1:C4964,C4964)))</f>
        <v>Adelyne Ruetz4</v>
      </c>
      <c r="E4964" s="66">
        <v>45180.4375</v>
      </c>
      <c r="F4964" t="s">
        <v>101</v>
      </c>
      <c r="G4964" s="46">
        <v>25</v>
      </c>
      <c r="H4964" s="46">
        <v>98</v>
      </c>
      <c r="I4964" s="46">
        <v>8</v>
      </c>
      <c r="J4964" t="s">
        <v>138</v>
      </c>
      <c r="K4964" t="s">
        <v>90</v>
      </c>
      <c r="L4964" s="46">
        <v>5430</v>
      </c>
      <c r="M4964" s="46">
        <v>72</v>
      </c>
      <c r="N4964" s="46">
        <v>71</v>
      </c>
      <c r="O4964" s="46">
        <v>123</v>
      </c>
      <c r="P4964" s="46">
        <f t="shared" si="567"/>
        <v>2</v>
      </c>
      <c r="R4964" s="67" t="s">
        <v>1337</v>
      </c>
      <c r="S4964" s="67">
        <f>COUNTIF(Y$2:$Y$100,R4964)</f>
        <v>0</v>
      </c>
      <c r="V4964" s="67">
        <f t="shared" si="568"/>
        <v>0</v>
      </c>
      <c r="X4964"/>
      <c r="Y4964" s="67" t="str">
        <f t="shared" si="572"/>
        <v xml:space="preserve"> </v>
      </c>
      <c r="AB4964" t="s">
        <v>90</v>
      </c>
      <c r="AC4964" s="46">
        <v>5430</v>
      </c>
      <c r="AD4964" s="46">
        <v>72</v>
      </c>
      <c r="AE4964" s="46">
        <v>71</v>
      </c>
      <c r="AF4964" s="46">
        <v>123</v>
      </c>
      <c r="AH4964" s="70" t="str">
        <f t="shared" si="569"/>
        <v/>
      </c>
      <c r="AI4964" s="70" t="str">
        <f t="shared" si="570"/>
        <v/>
      </c>
      <c r="AJ4964" s="70" t="str">
        <f t="shared" si="571"/>
        <v>X</v>
      </c>
      <c r="AK4964" s="70" t="str" cm="1">
        <f t="array" ref="AK4964">_xlfn.IFS(AH4964&lt;&gt;"","1",AI4964&lt;&gt;"","2",AJ4964&lt;&gt;"","3")</f>
        <v>3</v>
      </c>
    </row>
    <row r="4965" spans="1:37" x14ac:dyDescent="0.25">
      <c r="A4965" t="s">
        <v>954</v>
      </c>
      <c r="B4965" t="s">
        <v>599</v>
      </c>
      <c r="C4965" s="67" t="str">
        <f t="shared" si="566"/>
        <v>Grace Rupert</v>
      </c>
      <c r="D4965" s="71" t="str" cm="1">
        <f t="array" ref="D4965">_xlfn.IFS(AK4965="1",CONCATENATE(C4965,"Regional"),AK4965="2",CONCATENATE(C4965,"Sectional"),AK4965="3",CONCATENATE(C4965,COUNTIF($C$1:C4965,C4965)))</f>
        <v>Grace Rupert3</v>
      </c>
      <c r="E4965" s="66">
        <v>45180.4375</v>
      </c>
      <c r="F4965" t="s">
        <v>101</v>
      </c>
      <c r="G4965" s="46">
        <v>25</v>
      </c>
      <c r="H4965" s="46">
        <v>98</v>
      </c>
      <c r="I4965" s="46">
        <v>8</v>
      </c>
      <c r="J4965" t="s">
        <v>138</v>
      </c>
      <c r="K4965" t="s">
        <v>90</v>
      </c>
      <c r="L4965" s="46">
        <v>5430</v>
      </c>
      <c r="M4965" s="46">
        <v>72</v>
      </c>
      <c r="N4965" s="46">
        <v>71</v>
      </c>
      <c r="O4965" s="46">
        <v>123</v>
      </c>
      <c r="P4965" s="46">
        <f t="shared" si="567"/>
        <v>2</v>
      </c>
      <c r="R4965" s="67" t="s">
        <v>1471</v>
      </c>
      <c r="S4965" s="67">
        <f>COUNTIF(Y$2:$Y$100,R4965)</f>
        <v>0</v>
      </c>
      <c r="V4965" s="67">
        <f t="shared" si="568"/>
        <v>0</v>
      </c>
      <c r="X4965"/>
      <c r="Y4965" s="67" t="str">
        <f t="shared" si="572"/>
        <v xml:space="preserve"> </v>
      </c>
      <c r="AB4965" t="s">
        <v>90</v>
      </c>
      <c r="AC4965" s="46">
        <v>5430</v>
      </c>
      <c r="AD4965" s="46">
        <v>72</v>
      </c>
      <c r="AE4965" s="46">
        <v>71</v>
      </c>
      <c r="AF4965" s="46">
        <v>123</v>
      </c>
      <c r="AH4965" s="70" t="str">
        <f t="shared" si="569"/>
        <v/>
      </c>
      <c r="AI4965" s="70" t="str">
        <f t="shared" si="570"/>
        <v/>
      </c>
      <c r="AJ4965" s="70" t="str">
        <f t="shared" si="571"/>
        <v>X</v>
      </c>
      <c r="AK4965" s="70" t="str" cm="1">
        <f t="array" ref="AK4965">_xlfn.IFS(AH4965&lt;&gt;"","1",AI4965&lt;&gt;"","2",AJ4965&lt;&gt;"","3")</f>
        <v>3</v>
      </c>
    </row>
    <row r="4966" spans="1:37" x14ac:dyDescent="0.25">
      <c r="A4966" t="s">
        <v>1003</v>
      </c>
      <c r="B4966" t="s">
        <v>648</v>
      </c>
      <c r="C4966" s="67" t="str">
        <f t="shared" si="566"/>
        <v>Claire Holle</v>
      </c>
      <c r="D4966" s="71" t="str" cm="1">
        <f t="array" ref="D4966">_xlfn.IFS(AK4966="1",CONCATENATE(C4966,"Regional"),AK4966="2",CONCATENATE(C4966,"Sectional"),AK4966="3",CONCATENATE(C4966,COUNTIF($C$1:C4966,C4966)))</f>
        <v>Claire Holle3</v>
      </c>
      <c r="E4966" s="66">
        <v>45180.4375</v>
      </c>
      <c r="F4966" t="s">
        <v>101</v>
      </c>
      <c r="G4966" s="46">
        <v>25</v>
      </c>
      <c r="H4966" s="46">
        <v>98</v>
      </c>
      <c r="I4966" s="46">
        <v>8</v>
      </c>
      <c r="J4966" t="s">
        <v>138</v>
      </c>
      <c r="K4966" t="s">
        <v>90</v>
      </c>
      <c r="L4966" s="46">
        <v>5430</v>
      </c>
      <c r="M4966" s="46">
        <v>72</v>
      </c>
      <c r="N4966" s="46">
        <v>71</v>
      </c>
      <c r="O4966" s="46">
        <v>123</v>
      </c>
      <c r="P4966" s="46">
        <f t="shared" si="567"/>
        <v>2</v>
      </c>
      <c r="R4966" s="67" t="s">
        <v>1507</v>
      </c>
      <c r="S4966" s="67">
        <f>COUNTIF(Y$2:$Y$100,R4966)</f>
        <v>0</v>
      </c>
      <c r="V4966" s="67">
        <f t="shared" si="568"/>
        <v>0</v>
      </c>
      <c r="X4966"/>
      <c r="Y4966" s="67" t="str">
        <f t="shared" si="572"/>
        <v xml:space="preserve"> </v>
      </c>
      <c r="AB4966" t="s">
        <v>90</v>
      </c>
      <c r="AC4966" s="46">
        <v>5430</v>
      </c>
      <c r="AD4966" s="46">
        <v>72</v>
      </c>
      <c r="AE4966" s="46">
        <v>71</v>
      </c>
      <c r="AF4966" s="46">
        <v>123</v>
      </c>
      <c r="AH4966" s="70" t="str">
        <f t="shared" si="569"/>
        <v/>
      </c>
      <c r="AI4966" s="70" t="str">
        <f t="shared" si="570"/>
        <v/>
      </c>
      <c r="AJ4966" s="70" t="str">
        <f t="shared" si="571"/>
        <v>X</v>
      </c>
      <c r="AK4966" s="70" t="str" cm="1">
        <f t="array" ref="AK4966">_xlfn.IFS(AH4966&lt;&gt;"","1",AI4966&lt;&gt;"","2",AJ4966&lt;&gt;"","3")</f>
        <v>3</v>
      </c>
    </row>
    <row r="4967" spans="1:37" x14ac:dyDescent="0.25">
      <c r="A4967" t="s">
        <v>1695</v>
      </c>
      <c r="B4967" t="s">
        <v>848</v>
      </c>
      <c r="C4967" s="67" t="str">
        <f t="shared" si="566"/>
        <v>Isabella Wentorf</v>
      </c>
      <c r="D4967" s="71" t="str" cm="1">
        <f t="array" ref="D4967">_xlfn.IFS(AK4967="1",CONCATENATE(C4967,"Regional"),AK4967="2",CONCATENATE(C4967,"Sectional"),AK4967="3",CONCATENATE(C4967,COUNTIF($C$1:C4967,C4967)))</f>
        <v>Isabella Wentorf1</v>
      </c>
      <c r="E4967" s="66">
        <v>45180.4375</v>
      </c>
      <c r="F4967" t="s">
        <v>101</v>
      </c>
      <c r="G4967" s="46">
        <v>25</v>
      </c>
      <c r="H4967" s="46">
        <v>99</v>
      </c>
      <c r="I4967" s="46">
        <v>11</v>
      </c>
      <c r="J4967" t="s">
        <v>138</v>
      </c>
      <c r="K4967" t="s">
        <v>90</v>
      </c>
      <c r="L4967" s="46">
        <v>5430</v>
      </c>
      <c r="M4967" s="46">
        <v>72</v>
      </c>
      <c r="N4967" s="46">
        <v>71</v>
      </c>
      <c r="O4967" s="46">
        <v>123</v>
      </c>
      <c r="P4967" s="46">
        <f t="shared" si="567"/>
        <v>2</v>
      </c>
      <c r="R4967" s="67" t="s">
        <v>3676</v>
      </c>
      <c r="S4967" s="67">
        <f>COUNTIF(Y$2:$Y$100,R4967)</f>
        <v>0</v>
      </c>
      <c r="V4967" s="67">
        <f t="shared" si="568"/>
        <v>0</v>
      </c>
      <c r="X4967"/>
      <c r="Y4967" s="67" t="str">
        <f t="shared" si="572"/>
        <v xml:space="preserve"> </v>
      </c>
      <c r="AB4967" t="s">
        <v>90</v>
      </c>
      <c r="AC4967" s="46">
        <v>5430</v>
      </c>
      <c r="AD4967" s="46">
        <v>72</v>
      </c>
      <c r="AE4967" s="46">
        <v>71</v>
      </c>
      <c r="AF4967" s="46">
        <v>123</v>
      </c>
      <c r="AH4967" s="70" t="str">
        <f t="shared" si="569"/>
        <v/>
      </c>
      <c r="AI4967" s="70" t="str">
        <f t="shared" si="570"/>
        <v/>
      </c>
      <c r="AJ4967" s="70" t="str">
        <f t="shared" si="571"/>
        <v>X</v>
      </c>
      <c r="AK4967" s="70" t="str" cm="1">
        <f t="array" ref="AK4967">_xlfn.IFS(AH4967&lt;&gt;"","1",AI4967&lt;&gt;"","2",AJ4967&lt;&gt;"","3")</f>
        <v>3</v>
      </c>
    </row>
    <row r="4968" spans="1:37" x14ac:dyDescent="0.25">
      <c r="A4968" t="s">
        <v>952</v>
      </c>
      <c r="B4968" t="s">
        <v>570</v>
      </c>
      <c r="C4968" s="67" t="str">
        <f t="shared" si="566"/>
        <v>Sydney Norgal</v>
      </c>
      <c r="D4968" s="71" t="str" cm="1">
        <f t="array" ref="D4968">_xlfn.IFS(AK4968="1",CONCATENATE(C4968,"Regional"),AK4968="2",CONCATENATE(C4968,"Sectional"),AK4968="3",CONCATENATE(C4968,COUNTIF($C$1:C4968,C4968)))</f>
        <v>Sydney Norgal2</v>
      </c>
      <c r="E4968" s="66">
        <v>45180.4375</v>
      </c>
      <c r="F4968" t="s">
        <v>101</v>
      </c>
      <c r="G4968" s="46">
        <v>25</v>
      </c>
      <c r="H4968" s="46">
        <v>103</v>
      </c>
      <c r="I4968" s="46">
        <v>12</v>
      </c>
      <c r="J4968" t="s">
        <v>138</v>
      </c>
      <c r="K4968" t="s">
        <v>90</v>
      </c>
      <c r="L4968" s="46">
        <v>5430</v>
      </c>
      <c r="M4968" s="46">
        <v>72</v>
      </c>
      <c r="N4968" s="46">
        <v>71</v>
      </c>
      <c r="O4968" s="46">
        <v>123</v>
      </c>
      <c r="P4968" s="46">
        <f t="shared" si="567"/>
        <v>2</v>
      </c>
      <c r="R4968" s="67" t="s">
        <v>1469</v>
      </c>
      <c r="S4968" s="67">
        <f>COUNTIF(Y$2:$Y$100,R4968)</f>
        <v>0</v>
      </c>
      <c r="V4968" s="67">
        <f t="shared" si="568"/>
        <v>0</v>
      </c>
      <c r="X4968"/>
      <c r="Y4968" s="67" t="str">
        <f t="shared" si="572"/>
        <v xml:space="preserve"> </v>
      </c>
      <c r="AB4968" t="s">
        <v>90</v>
      </c>
      <c r="AC4968" s="46">
        <v>5430</v>
      </c>
      <c r="AD4968" s="46">
        <v>72</v>
      </c>
      <c r="AE4968" s="46">
        <v>71</v>
      </c>
      <c r="AF4968" s="46">
        <v>123</v>
      </c>
      <c r="AH4968" s="70" t="str">
        <f t="shared" si="569"/>
        <v/>
      </c>
      <c r="AI4968" s="70" t="str">
        <f t="shared" si="570"/>
        <v/>
      </c>
      <c r="AJ4968" s="70" t="str">
        <f t="shared" si="571"/>
        <v>X</v>
      </c>
      <c r="AK4968" s="70" t="str" cm="1">
        <f t="array" ref="AK4968">_xlfn.IFS(AH4968&lt;&gt;"","1",AI4968&lt;&gt;"","2",AJ4968&lt;&gt;"","3")</f>
        <v>3</v>
      </c>
    </row>
    <row r="4969" spans="1:37" x14ac:dyDescent="0.25">
      <c r="A4969" t="s">
        <v>274</v>
      </c>
      <c r="B4969" t="s">
        <v>2703</v>
      </c>
      <c r="C4969" s="67" t="str">
        <f t="shared" si="566"/>
        <v>Shaelyn Jensen</v>
      </c>
      <c r="D4969" s="71" t="str" cm="1">
        <f t="array" ref="D4969">_xlfn.IFS(AK4969="1",CONCATENATE(C4969,"Regional"),AK4969="2",CONCATENATE(C4969,"Sectional"),AK4969="3",CONCATENATE(C4969,COUNTIF($C$1:C4969,C4969)))</f>
        <v>Shaelyn Jensen6</v>
      </c>
      <c r="E4969" s="66">
        <v>45180.4375</v>
      </c>
      <c r="F4969" t="s">
        <v>101</v>
      </c>
      <c r="G4969" s="46">
        <v>25</v>
      </c>
      <c r="H4969" s="46">
        <v>105</v>
      </c>
      <c r="I4969" s="46">
        <v>13</v>
      </c>
      <c r="J4969" t="s">
        <v>138</v>
      </c>
      <c r="K4969" t="s">
        <v>90</v>
      </c>
      <c r="L4969" s="46">
        <v>5430</v>
      </c>
      <c r="M4969" s="46">
        <v>72</v>
      </c>
      <c r="N4969" s="46">
        <v>71</v>
      </c>
      <c r="O4969" s="46">
        <v>123</v>
      </c>
      <c r="P4969" s="46">
        <f t="shared" si="567"/>
        <v>2</v>
      </c>
      <c r="R4969" s="67" t="s">
        <v>2880</v>
      </c>
      <c r="S4969" s="67">
        <f>COUNTIF(Y$2:$Y$100,R4969)</f>
        <v>0</v>
      </c>
      <c r="V4969" s="67">
        <f t="shared" si="568"/>
        <v>0</v>
      </c>
      <c r="X4969"/>
      <c r="Y4969" s="67" t="str">
        <f t="shared" si="572"/>
        <v xml:space="preserve"> </v>
      </c>
      <c r="AB4969" t="s">
        <v>90</v>
      </c>
      <c r="AC4969" s="46">
        <v>5430</v>
      </c>
      <c r="AD4969" s="46">
        <v>72</v>
      </c>
      <c r="AE4969" s="46">
        <v>71</v>
      </c>
      <c r="AF4969" s="46">
        <v>123</v>
      </c>
      <c r="AH4969" s="70" t="str">
        <f t="shared" si="569"/>
        <v/>
      </c>
      <c r="AI4969" s="70" t="str">
        <f t="shared" si="570"/>
        <v/>
      </c>
      <c r="AJ4969" s="70" t="str">
        <f t="shared" si="571"/>
        <v>X</v>
      </c>
      <c r="AK4969" s="70" t="str" cm="1">
        <f t="array" ref="AK4969">_xlfn.IFS(AH4969&lt;&gt;"","1",AI4969&lt;&gt;"","2",AJ4969&lt;&gt;"","3")</f>
        <v>3</v>
      </c>
    </row>
    <row r="4970" spans="1:37" x14ac:dyDescent="0.25">
      <c r="A4970" t="s">
        <v>294</v>
      </c>
      <c r="B4970" t="s">
        <v>953</v>
      </c>
      <c r="C4970" s="67" t="str">
        <f t="shared" si="566"/>
        <v>Myia Lang</v>
      </c>
      <c r="D4970" s="71" t="str" cm="1">
        <f t="array" ref="D4970">_xlfn.IFS(AK4970="1",CONCATENATE(C4970,"Regional"),AK4970="2",CONCATENATE(C4970,"Sectional"),AK4970="3",CONCATENATE(C4970,COUNTIF($C$1:C4970,C4970)))</f>
        <v>Myia Lang3</v>
      </c>
      <c r="E4970" s="66">
        <v>45180.4375</v>
      </c>
      <c r="F4970" t="s">
        <v>101</v>
      </c>
      <c r="G4970" s="46">
        <v>25</v>
      </c>
      <c r="H4970" s="46">
        <v>106</v>
      </c>
      <c r="I4970" s="46">
        <v>14</v>
      </c>
      <c r="J4970" t="s">
        <v>138</v>
      </c>
      <c r="K4970" t="s">
        <v>90</v>
      </c>
      <c r="L4970" s="46">
        <v>5430</v>
      </c>
      <c r="M4970" s="46">
        <v>72</v>
      </c>
      <c r="N4970" s="46">
        <v>71</v>
      </c>
      <c r="O4970" s="46">
        <v>123</v>
      </c>
      <c r="P4970" s="46">
        <f t="shared" si="567"/>
        <v>2</v>
      </c>
      <c r="R4970" s="67" t="s">
        <v>1470</v>
      </c>
      <c r="S4970" s="67">
        <f>COUNTIF(Y$2:$Y$100,R4970)</f>
        <v>0</v>
      </c>
      <c r="V4970" s="67">
        <f t="shared" si="568"/>
        <v>0</v>
      </c>
      <c r="X4970"/>
      <c r="Y4970" s="67" t="str">
        <f t="shared" si="572"/>
        <v xml:space="preserve"> </v>
      </c>
      <c r="AB4970" t="s">
        <v>90</v>
      </c>
      <c r="AC4970" s="46">
        <v>5430</v>
      </c>
      <c r="AD4970" s="46">
        <v>72</v>
      </c>
      <c r="AE4970" s="46">
        <v>71</v>
      </c>
      <c r="AF4970" s="46">
        <v>123</v>
      </c>
      <c r="AH4970" s="70" t="str">
        <f t="shared" si="569"/>
        <v/>
      </c>
      <c r="AI4970" s="70" t="str">
        <f t="shared" si="570"/>
        <v/>
      </c>
      <c r="AJ4970" s="70" t="str">
        <f t="shared" si="571"/>
        <v>X</v>
      </c>
      <c r="AK4970" s="70" t="str" cm="1">
        <f t="array" ref="AK4970">_xlfn.IFS(AH4970&lt;&gt;"","1",AI4970&lt;&gt;"","2",AJ4970&lt;&gt;"","3")</f>
        <v>3</v>
      </c>
    </row>
    <row r="4971" spans="1:37" x14ac:dyDescent="0.25">
      <c r="A4971" t="s">
        <v>1810</v>
      </c>
      <c r="B4971" t="s">
        <v>1050</v>
      </c>
      <c r="C4971" s="67" t="str">
        <f t="shared" si="566"/>
        <v>Lindsay Schaefer</v>
      </c>
      <c r="D4971" s="71" t="str" cm="1">
        <f t="array" ref="D4971">_xlfn.IFS(AK4971="1",CONCATENATE(C4971,"Regional"),AK4971="2",CONCATENATE(C4971,"Sectional"),AK4971="3",CONCATENATE(C4971,COUNTIF($C$1:C4971,C4971)))</f>
        <v>Lindsay Schaefer4</v>
      </c>
      <c r="E4971" s="66">
        <v>45180.4375</v>
      </c>
      <c r="F4971" t="s">
        <v>101</v>
      </c>
      <c r="G4971" s="46">
        <v>25</v>
      </c>
      <c r="H4971" s="46">
        <v>107</v>
      </c>
      <c r="I4971" s="46">
        <v>15</v>
      </c>
      <c r="J4971" t="s">
        <v>138</v>
      </c>
      <c r="K4971" t="s">
        <v>90</v>
      </c>
      <c r="L4971" s="46">
        <v>5430</v>
      </c>
      <c r="M4971" s="46">
        <v>72</v>
      </c>
      <c r="N4971" s="46">
        <v>71</v>
      </c>
      <c r="O4971" s="46">
        <v>123</v>
      </c>
      <c r="P4971" s="46">
        <f t="shared" si="567"/>
        <v>2</v>
      </c>
      <c r="R4971" s="67" t="s">
        <v>2812</v>
      </c>
      <c r="S4971" s="67">
        <f>COUNTIF(Y$2:$Y$100,R4971)</f>
        <v>0</v>
      </c>
      <c r="V4971" s="67">
        <f t="shared" si="568"/>
        <v>0</v>
      </c>
      <c r="X4971"/>
      <c r="Y4971" s="67" t="str">
        <f t="shared" si="572"/>
        <v xml:space="preserve"> </v>
      </c>
      <c r="AB4971" t="s">
        <v>90</v>
      </c>
      <c r="AC4971" s="46">
        <v>5430</v>
      </c>
      <c r="AD4971" s="46">
        <v>72</v>
      </c>
      <c r="AE4971" s="46">
        <v>71</v>
      </c>
      <c r="AF4971" s="46">
        <v>123</v>
      </c>
      <c r="AH4971" s="70" t="str">
        <f t="shared" si="569"/>
        <v/>
      </c>
      <c r="AI4971" s="70" t="str">
        <f t="shared" si="570"/>
        <v/>
      </c>
      <c r="AJ4971" s="70" t="str">
        <f t="shared" si="571"/>
        <v>X</v>
      </c>
      <c r="AK4971" s="70" t="str" cm="1">
        <f t="array" ref="AK4971">_xlfn.IFS(AH4971&lt;&gt;"","1",AI4971&lt;&gt;"","2",AJ4971&lt;&gt;"","3")</f>
        <v>3</v>
      </c>
    </row>
    <row r="4972" spans="1:37" x14ac:dyDescent="0.25">
      <c r="A4972" t="s">
        <v>1868</v>
      </c>
      <c r="B4972" t="s">
        <v>682</v>
      </c>
      <c r="C4972" s="67" t="str">
        <f t="shared" si="566"/>
        <v>Aubrey Young</v>
      </c>
      <c r="D4972" s="71" t="str" cm="1">
        <f t="array" ref="D4972">_xlfn.IFS(AK4972="1",CONCATENATE(C4972,"Regional"),AK4972="2",CONCATENATE(C4972,"Sectional"),AK4972="3",CONCATENATE(C4972,COUNTIF($C$1:C4972,C4972)))</f>
        <v>Aubrey Young8</v>
      </c>
      <c r="E4972" s="66">
        <v>45180.4375</v>
      </c>
      <c r="F4972" t="s">
        <v>101</v>
      </c>
      <c r="G4972" s="46">
        <v>25</v>
      </c>
      <c r="H4972" s="46">
        <v>107</v>
      </c>
      <c r="I4972" s="46">
        <v>15</v>
      </c>
      <c r="J4972" t="s">
        <v>138</v>
      </c>
      <c r="K4972" t="s">
        <v>90</v>
      </c>
      <c r="L4972" s="46">
        <v>5430</v>
      </c>
      <c r="M4972" s="46">
        <v>72</v>
      </c>
      <c r="N4972" s="46">
        <v>71</v>
      </c>
      <c r="O4972" s="46">
        <v>123</v>
      </c>
      <c r="P4972" s="46">
        <f t="shared" si="567"/>
        <v>2</v>
      </c>
      <c r="R4972" s="67" t="s">
        <v>2882</v>
      </c>
      <c r="S4972" s="67">
        <f>COUNTIF(Y$2:$Y$100,R4972)</f>
        <v>0</v>
      </c>
      <c r="V4972" s="67">
        <f t="shared" si="568"/>
        <v>0</v>
      </c>
      <c r="X4972"/>
      <c r="Y4972" s="67" t="str">
        <f t="shared" si="572"/>
        <v xml:space="preserve"> </v>
      </c>
      <c r="AB4972" t="s">
        <v>90</v>
      </c>
      <c r="AC4972" s="46">
        <v>5430</v>
      </c>
      <c r="AD4972" s="46">
        <v>72</v>
      </c>
      <c r="AE4972" s="46">
        <v>71</v>
      </c>
      <c r="AF4972" s="46">
        <v>123</v>
      </c>
      <c r="AH4972" s="70" t="str">
        <f t="shared" si="569"/>
        <v/>
      </c>
      <c r="AI4972" s="70" t="str">
        <f t="shared" si="570"/>
        <v/>
      </c>
      <c r="AJ4972" s="70" t="str">
        <f t="shared" si="571"/>
        <v>X</v>
      </c>
      <c r="AK4972" s="70" t="str" cm="1">
        <f t="array" ref="AK4972">_xlfn.IFS(AH4972&lt;&gt;"","1",AI4972&lt;&gt;"","2",AJ4972&lt;&gt;"","3")</f>
        <v>3</v>
      </c>
    </row>
    <row r="4973" spans="1:37" x14ac:dyDescent="0.25">
      <c r="A4973" t="s">
        <v>956</v>
      </c>
      <c r="B4973" t="s">
        <v>957</v>
      </c>
      <c r="C4973" s="67" t="str">
        <f t="shared" si="566"/>
        <v>Violet DeSonia</v>
      </c>
      <c r="D4973" s="71" t="str" cm="1">
        <f t="array" ref="D4973">_xlfn.IFS(AK4973="1",CONCATENATE(C4973,"Regional"),AK4973="2",CONCATENATE(C4973,"Sectional"),AK4973="3",CONCATENATE(C4973,COUNTIF($C$1:C4973,C4973)))</f>
        <v>Violet DeSonia1</v>
      </c>
      <c r="E4973" s="66">
        <v>45180.4375</v>
      </c>
      <c r="F4973" t="s">
        <v>101</v>
      </c>
      <c r="G4973" s="46">
        <v>25</v>
      </c>
      <c r="H4973" s="46">
        <v>108</v>
      </c>
      <c r="I4973" s="46">
        <v>17</v>
      </c>
      <c r="J4973" t="s">
        <v>138</v>
      </c>
      <c r="K4973" t="s">
        <v>90</v>
      </c>
      <c r="L4973" s="46">
        <v>5430</v>
      </c>
      <c r="M4973" s="46">
        <v>72</v>
      </c>
      <c r="N4973" s="46">
        <v>71</v>
      </c>
      <c r="O4973" s="46">
        <v>123</v>
      </c>
      <c r="P4973" s="46">
        <f t="shared" si="567"/>
        <v>2</v>
      </c>
      <c r="R4973" s="67" t="s">
        <v>1473</v>
      </c>
      <c r="S4973" s="67">
        <f>COUNTIF(Y$2:$Y$100,R4973)</f>
        <v>0</v>
      </c>
      <c r="V4973" s="67">
        <f t="shared" si="568"/>
        <v>0</v>
      </c>
      <c r="X4973"/>
      <c r="Y4973" s="67" t="str">
        <f t="shared" si="572"/>
        <v xml:space="preserve"> </v>
      </c>
      <c r="AB4973" t="s">
        <v>90</v>
      </c>
      <c r="AC4973" s="46">
        <v>5430</v>
      </c>
      <c r="AD4973" s="46">
        <v>72</v>
      </c>
      <c r="AE4973" s="46">
        <v>71</v>
      </c>
      <c r="AF4973" s="46">
        <v>123</v>
      </c>
      <c r="AH4973" s="70" t="str">
        <f t="shared" si="569"/>
        <v/>
      </c>
      <c r="AI4973" s="70" t="str">
        <f t="shared" si="570"/>
        <v/>
      </c>
      <c r="AJ4973" s="70" t="str">
        <f t="shared" si="571"/>
        <v>X</v>
      </c>
      <c r="AK4973" s="70" t="str" cm="1">
        <f t="array" ref="AK4973">_xlfn.IFS(AH4973&lt;&gt;"","1",AI4973&lt;&gt;"","2",AJ4973&lt;&gt;"","3")</f>
        <v>3</v>
      </c>
    </row>
    <row r="4974" spans="1:37" x14ac:dyDescent="0.25">
      <c r="A4974" t="s">
        <v>2114</v>
      </c>
      <c r="B4974" t="s">
        <v>458</v>
      </c>
      <c r="C4974" s="67" t="str">
        <f t="shared" si="566"/>
        <v>Lauren Vant</v>
      </c>
      <c r="D4974" s="71" t="str" cm="1">
        <f t="array" ref="D4974">_xlfn.IFS(AK4974="1",CONCATENATE(C4974,"Regional"),AK4974="2",CONCATENATE(C4974,"Sectional"),AK4974="3",CONCATENATE(C4974,COUNTIF($C$1:C4974,C4974)))</f>
        <v>Lauren Vant3</v>
      </c>
      <c r="E4974" s="66">
        <v>45180.4375</v>
      </c>
      <c r="F4974" t="s">
        <v>101</v>
      </c>
      <c r="G4974" s="46">
        <v>25</v>
      </c>
      <c r="H4974" s="46">
        <v>110</v>
      </c>
      <c r="I4974" s="46">
        <v>18</v>
      </c>
      <c r="J4974" t="s">
        <v>138</v>
      </c>
      <c r="K4974" t="s">
        <v>90</v>
      </c>
      <c r="L4974" s="46">
        <v>5430</v>
      </c>
      <c r="M4974" s="46">
        <v>72</v>
      </c>
      <c r="N4974" s="46">
        <v>71</v>
      </c>
      <c r="O4974" s="46">
        <v>123</v>
      </c>
      <c r="P4974" s="46">
        <f t="shared" si="567"/>
        <v>2</v>
      </c>
      <c r="R4974" s="67" t="s">
        <v>3140</v>
      </c>
      <c r="S4974" s="67">
        <f>COUNTIF(Y$2:$Y$100,R4974)</f>
        <v>0</v>
      </c>
      <c r="V4974" s="67">
        <f t="shared" si="568"/>
        <v>0</v>
      </c>
      <c r="X4974"/>
      <c r="Y4974" s="67" t="str">
        <f t="shared" si="572"/>
        <v xml:space="preserve"> </v>
      </c>
      <c r="AB4974" t="s">
        <v>90</v>
      </c>
      <c r="AC4974" s="46">
        <v>5430</v>
      </c>
      <c r="AD4974" s="46">
        <v>72</v>
      </c>
      <c r="AE4974" s="46">
        <v>71</v>
      </c>
      <c r="AF4974" s="46">
        <v>123</v>
      </c>
      <c r="AH4974" s="70" t="str">
        <f t="shared" si="569"/>
        <v/>
      </c>
      <c r="AI4974" s="70" t="str">
        <f t="shared" si="570"/>
        <v/>
      </c>
      <c r="AJ4974" s="70" t="str">
        <f t="shared" si="571"/>
        <v>X</v>
      </c>
      <c r="AK4974" s="70" t="str" cm="1">
        <f t="array" ref="AK4974">_xlfn.IFS(AH4974&lt;&gt;"","1",AI4974&lt;&gt;"","2",AJ4974&lt;&gt;"","3")</f>
        <v>3</v>
      </c>
    </row>
    <row r="4975" spans="1:37" x14ac:dyDescent="0.25">
      <c r="A4975" t="s">
        <v>1658</v>
      </c>
      <c r="B4975" t="s">
        <v>452</v>
      </c>
      <c r="C4975" s="67" t="str">
        <f t="shared" si="566"/>
        <v>Sophia Dutcher</v>
      </c>
      <c r="D4975" s="71" t="str" cm="1">
        <f t="array" ref="D4975">_xlfn.IFS(AK4975="1",CONCATENATE(C4975,"Regional"),AK4975="2",CONCATENATE(C4975,"Sectional"),AK4975="3",CONCATENATE(C4975,COUNTIF($C$1:C4975,C4975)))</f>
        <v>Sophia Dutcher4</v>
      </c>
      <c r="E4975" s="66">
        <v>45180.4375</v>
      </c>
      <c r="F4975" t="s">
        <v>101</v>
      </c>
      <c r="G4975" s="46">
        <v>25</v>
      </c>
      <c r="H4975" s="46">
        <v>111</v>
      </c>
      <c r="I4975" s="46">
        <v>19</v>
      </c>
      <c r="J4975" t="s">
        <v>138</v>
      </c>
      <c r="K4975" t="s">
        <v>90</v>
      </c>
      <c r="L4975" s="46">
        <v>5430</v>
      </c>
      <c r="M4975" s="46">
        <v>72</v>
      </c>
      <c r="N4975" s="46">
        <v>71</v>
      </c>
      <c r="O4975" s="46">
        <v>123</v>
      </c>
      <c r="P4975" s="46">
        <f t="shared" si="567"/>
        <v>2</v>
      </c>
      <c r="R4975" s="67" t="s">
        <v>3602</v>
      </c>
      <c r="S4975" s="67">
        <f>COUNTIF(Y$2:$Y$100,R4975)</f>
        <v>0</v>
      </c>
      <c r="V4975" s="67">
        <f t="shared" si="568"/>
        <v>0</v>
      </c>
      <c r="X4975"/>
      <c r="Y4975" s="67" t="str">
        <f t="shared" si="572"/>
        <v xml:space="preserve"> </v>
      </c>
      <c r="AB4975" t="s">
        <v>90</v>
      </c>
      <c r="AC4975" s="46">
        <v>5430</v>
      </c>
      <c r="AD4975" s="46">
        <v>72</v>
      </c>
      <c r="AE4975" s="46">
        <v>71</v>
      </c>
      <c r="AF4975" s="46">
        <v>123</v>
      </c>
      <c r="AH4975" s="70" t="str">
        <f t="shared" si="569"/>
        <v/>
      </c>
      <c r="AI4975" s="70" t="str">
        <f t="shared" si="570"/>
        <v/>
      </c>
      <c r="AJ4975" s="70" t="str">
        <f t="shared" si="571"/>
        <v>X</v>
      </c>
      <c r="AK4975" s="70" t="str" cm="1">
        <f t="array" ref="AK4975">_xlfn.IFS(AH4975&lt;&gt;"","1",AI4975&lt;&gt;"","2",AJ4975&lt;&gt;"","3")</f>
        <v>3</v>
      </c>
    </row>
    <row r="4976" spans="1:37" x14ac:dyDescent="0.25">
      <c r="A4976" t="s">
        <v>1659</v>
      </c>
      <c r="B4976" t="s">
        <v>441</v>
      </c>
      <c r="C4976" s="67" t="str">
        <f t="shared" si="566"/>
        <v>Madison Kretschmer</v>
      </c>
      <c r="D4976" s="71" t="str" cm="1">
        <f t="array" ref="D4976">_xlfn.IFS(AK4976="1",CONCATENATE(C4976,"Regional"),AK4976="2",CONCATENATE(C4976,"Sectional"),AK4976="3",CONCATENATE(C4976,COUNTIF($C$1:C4976,C4976)))</f>
        <v>Madison Kretschmer4</v>
      </c>
      <c r="E4976" s="66">
        <v>45180.4375</v>
      </c>
      <c r="F4976" t="s">
        <v>101</v>
      </c>
      <c r="G4976" s="46">
        <v>25</v>
      </c>
      <c r="H4976" s="46">
        <v>117</v>
      </c>
      <c r="I4976" s="46">
        <v>20</v>
      </c>
      <c r="J4976" t="s">
        <v>138</v>
      </c>
      <c r="K4976" t="s">
        <v>90</v>
      </c>
      <c r="L4976" s="46">
        <v>5430</v>
      </c>
      <c r="M4976" s="46">
        <v>72</v>
      </c>
      <c r="N4976" s="46">
        <v>71</v>
      </c>
      <c r="O4976" s="46">
        <v>123</v>
      </c>
      <c r="P4976" s="46">
        <f t="shared" si="567"/>
        <v>2</v>
      </c>
      <c r="R4976" s="67" t="s">
        <v>3606</v>
      </c>
      <c r="S4976" s="67">
        <f>COUNTIF(Y$2:$Y$100,R4976)</f>
        <v>0</v>
      </c>
      <c r="V4976" s="67">
        <f t="shared" si="568"/>
        <v>0</v>
      </c>
      <c r="X4976"/>
      <c r="Y4976" s="67" t="str">
        <f t="shared" si="572"/>
        <v xml:space="preserve"> </v>
      </c>
      <c r="AB4976" t="s">
        <v>90</v>
      </c>
      <c r="AC4976" s="46">
        <v>5430</v>
      </c>
      <c r="AD4976" s="46">
        <v>72</v>
      </c>
      <c r="AE4976" s="46">
        <v>71</v>
      </c>
      <c r="AF4976" s="46">
        <v>123</v>
      </c>
      <c r="AH4976" s="70" t="str">
        <f t="shared" si="569"/>
        <v/>
      </c>
      <c r="AI4976" s="70" t="str">
        <f t="shared" si="570"/>
        <v/>
      </c>
      <c r="AJ4976" s="70" t="str">
        <f t="shared" si="571"/>
        <v>X</v>
      </c>
      <c r="AK4976" s="70" t="str" cm="1">
        <f t="array" ref="AK4976">_xlfn.IFS(AH4976&lt;&gt;"","1",AI4976&lt;&gt;"","2",AJ4976&lt;&gt;"","3")</f>
        <v>3</v>
      </c>
    </row>
    <row r="4977" spans="1:37" x14ac:dyDescent="0.25">
      <c r="A4977" t="s">
        <v>2118</v>
      </c>
      <c r="B4977" t="s">
        <v>492</v>
      </c>
      <c r="C4977" s="67" t="str">
        <f t="shared" si="566"/>
        <v>Anna Tiedeman</v>
      </c>
      <c r="D4977" s="71" t="str" cm="1">
        <f t="array" ref="D4977">_xlfn.IFS(AK4977="1",CONCATENATE(C4977,"Regional"),AK4977="2",CONCATENATE(C4977,"Sectional"),AK4977="3",CONCATENATE(C4977,COUNTIF($C$1:C4977,C4977)))</f>
        <v>Anna Tiedeman3</v>
      </c>
      <c r="E4977" s="66">
        <v>45180.4375</v>
      </c>
      <c r="F4977" t="s">
        <v>101</v>
      </c>
      <c r="G4977" s="46">
        <v>25</v>
      </c>
      <c r="H4977" s="46">
        <v>120</v>
      </c>
      <c r="I4977" s="46">
        <v>21</v>
      </c>
      <c r="J4977" t="s">
        <v>138</v>
      </c>
      <c r="K4977" t="s">
        <v>90</v>
      </c>
      <c r="L4977" s="46">
        <v>5430</v>
      </c>
      <c r="M4977" s="46">
        <v>72</v>
      </c>
      <c r="N4977" s="46">
        <v>71</v>
      </c>
      <c r="O4977" s="46">
        <v>123</v>
      </c>
      <c r="P4977" s="46">
        <f t="shared" si="567"/>
        <v>2</v>
      </c>
      <c r="R4977" s="67" t="s">
        <v>3145</v>
      </c>
      <c r="S4977" s="67">
        <f>COUNTIF(Y$2:$Y$100,R4977)</f>
        <v>0</v>
      </c>
      <c r="V4977" s="67">
        <f t="shared" si="568"/>
        <v>0</v>
      </c>
      <c r="X4977"/>
      <c r="Y4977" s="67" t="str">
        <f t="shared" si="572"/>
        <v xml:space="preserve"> </v>
      </c>
      <c r="AB4977" t="s">
        <v>90</v>
      </c>
      <c r="AC4977" s="46">
        <v>5430</v>
      </c>
      <c r="AD4977" s="46">
        <v>72</v>
      </c>
      <c r="AE4977" s="46">
        <v>71</v>
      </c>
      <c r="AF4977" s="46">
        <v>123</v>
      </c>
      <c r="AH4977" s="70" t="str">
        <f t="shared" si="569"/>
        <v/>
      </c>
      <c r="AI4977" s="70" t="str">
        <f t="shared" si="570"/>
        <v/>
      </c>
      <c r="AJ4977" s="70" t="str">
        <f t="shared" si="571"/>
        <v>X</v>
      </c>
      <c r="AK4977" s="70" t="str" cm="1">
        <f t="array" ref="AK4977">_xlfn.IFS(AH4977&lt;&gt;"","1",AI4977&lt;&gt;"","2",AJ4977&lt;&gt;"","3")</f>
        <v>3</v>
      </c>
    </row>
    <row r="4978" spans="1:37" x14ac:dyDescent="0.25">
      <c r="A4978" t="s">
        <v>248</v>
      </c>
      <c r="B4978" t="s">
        <v>955</v>
      </c>
      <c r="C4978" s="67" t="str">
        <f t="shared" si="566"/>
        <v>Brianna Flock</v>
      </c>
      <c r="D4978" s="71" t="str" cm="1">
        <f t="array" ref="D4978">_xlfn.IFS(AK4978="1",CONCATENATE(C4978,"Regional"),AK4978="2",CONCATENATE(C4978,"Sectional"),AK4978="3",CONCATENATE(C4978,COUNTIF($C$1:C4978,C4978)))</f>
        <v>Brianna Flock4</v>
      </c>
      <c r="E4978" s="66">
        <v>45180.4375</v>
      </c>
      <c r="F4978" t="s">
        <v>101</v>
      </c>
      <c r="G4978" s="46">
        <v>25</v>
      </c>
      <c r="H4978" s="46">
        <v>120</v>
      </c>
      <c r="I4978" s="46">
        <v>21</v>
      </c>
      <c r="J4978" t="s">
        <v>138</v>
      </c>
      <c r="K4978" t="s">
        <v>90</v>
      </c>
      <c r="L4978" s="46">
        <v>5430</v>
      </c>
      <c r="M4978" s="46">
        <v>72</v>
      </c>
      <c r="N4978" s="46">
        <v>71</v>
      </c>
      <c r="O4978" s="46">
        <v>123</v>
      </c>
      <c r="P4978" s="46">
        <f t="shared" si="567"/>
        <v>2</v>
      </c>
      <c r="R4978" s="67" t="s">
        <v>1472</v>
      </c>
      <c r="S4978" s="67">
        <f>COUNTIF(Y$2:$Y$100,R4978)</f>
        <v>0</v>
      </c>
      <c r="V4978" s="67">
        <f t="shared" si="568"/>
        <v>0</v>
      </c>
      <c r="X4978"/>
      <c r="Y4978" s="67" t="str">
        <f t="shared" si="572"/>
        <v xml:space="preserve"> </v>
      </c>
      <c r="AB4978" t="s">
        <v>90</v>
      </c>
      <c r="AC4978" s="46">
        <v>5430</v>
      </c>
      <c r="AD4978" s="46">
        <v>72</v>
      </c>
      <c r="AE4978" s="46">
        <v>71</v>
      </c>
      <c r="AF4978" s="46">
        <v>123</v>
      </c>
      <c r="AH4978" s="70" t="str">
        <f t="shared" si="569"/>
        <v/>
      </c>
      <c r="AI4978" s="70" t="str">
        <f t="shared" si="570"/>
        <v/>
      </c>
      <c r="AJ4978" s="70" t="str">
        <f t="shared" si="571"/>
        <v>X</v>
      </c>
      <c r="AK4978" s="70" t="str" cm="1">
        <f t="array" ref="AK4978">_xlfn.IFS(AH4978&lt;&gt;"","1",AI4978&lt;&gt;"","2",AJ4978&lt;&gt;"","3")</f>
        <v>3</v>
      </c>
    </row>
    <row r="4979" spans="1:37" x14ac:dyDescent="0.25">
      <c r="A4979" t="s">
        <v>1867</v>
      </c>
      <c r="B4979" t="s">
        <v>353</v>
      </c>
      <c r="C4979" s="67" t="str">
        <f t="shared" si="566"/>
        <v>Olivia Sheahan</v>
      </c>
      <c r="D4979" s="71" t="str" cm="1">
        <f t="array" ref="D4979">_xlfn.IFS(AK4979="1",CONCATENATE(C4979,"Regional"),AK4979="2",CONCATENATE(C4979,"Sectional"),AK4979="3",CONCATENATE(C4979,COUNTIF($C$1:C4979,C4979)))</f>
        <v>Olivia Sheahan6</v>
      </c>
      <c r="E4979" s="66">
        <v>45180.4375</v>
      </c>
      <c r="F4979" t="s">
        <v>101</v>
      </c>
      <c r="G4979" s="46">
        <v>25</v>
      </c>
      <c r="H4979" s="46">
        <v>123</v>
      </c>
      <c r="I4979" s="46">
        <v>23</v>
      </c>
      <c r="J4979" t="s">
        <v>138</v>
      </c>
      <c r="K4979" t="s">
        <v>90</v>
      </c>
      <c r="L4979" s="46">
        <v>5430</v>
      </c>
      <c r="M4979" s="46">
        <v>72</v>
      </c>
      <c r="N4979" s="46">
        <v>71</v>
      </c>
      <c r="O4979" s="46">
        <v>123</v>
      </c>
      <c r="P4979" s="46">
        <f t="shared" si="567"/>
        <v>2</v>
      </c>
      <c r="R4979" s="67" t="s">
        <v>2881</v>
      </c>
      <c r="S4979" s="67">
        <f>COUNTIF(Y$2:$Y$100,R4979)</f>
        <v>0</v>
      </c>
      <c r="V4979" s="67">
        <f t="shared" si="568"/>
        <v>0</v>
      </c>
      <c r="X4979"/>
      <c r="Y4979" s="67" t="str">
        <f t="shared" si="572"/>
        <v xml:space="preserve"> </v>
      </c>
      <c r="AB4979" t="s">
        <v>90</v>
      </c>
      <c r="AC4979" s="46">
        <v>5430</v>
      </c>
      <c r="AD4979" s="46">
        <v>72</v>
      </c>
      <c r="AE4979" s="46">
        <v>71</v>
      </c>
      <c r="AF4979" s="46">
        <v>123</v>
      </c>
      <c r="AH4979" s="70" t="str">
        <f t="shared" si="569"/>
        <v/>
      </c>
      <c r="AI4979" s="70" t="str">
        <f t="shared" si="570"/>
        <v/>
      </c>
      <c r="AJ4979" s="70" t="str">
        <f t="shared" si="571"/>
        <v>X</v>
      </c>
      <c r="AK4979" s="70" t="str" cm="1">
        <f t="array" ref="AK4979">_xlfn.IFS(AH4979&lt;&gt;"","1",AI4979&lt;&gt;"","2",AJ4979&lt;&gt;"","3")</f>
        <v>3</v>
      </c>
    </row>
    <row r="4980" spans="1:37" x14ac:dyDescent="0.25">
      <c r="A4980" t="s">
        <v>2120</v>
      </c>
      <c r="B4980" t="s">
        <v>434</v>
      </c>
      <c r="C4980" s="67" t="str">
        <f t="shared" si="566"/>
        <v>Ella Pollock</v>
      </c>
      <c r="D4980" s="71" t="str" cm="1">
        <f t="array" ref="D4980">_xlfn.IFS(AK4980="1",CONCATENATE(C4980,"Regional"),AK4980="2",CONCATENATE(C4980,"Sectional"),AK4980="3",CONCATENATE(C4980,COUNTIF($C$1:C4980,C4980)))</f>
        <v>Ella Pollock2</v>
      </c>
      <c r="E4980" s="66">
        <v>45180.4375</v>
      </c>
      <c r="F4980" t="s">
        <v>101</v>
      </c>
      <c r="G4980" s="46">
        <v>25</v>
      </c>
      <c r="H4980" s="46">
        <v>139</v>
      </c>
      <c r="I4980" s="46">
        <v>24</v>
      </c>
      <c r="J4980" t="s">
        <v>138</v>
      </c>
      <c r="K4980" t="s">
        <v>90</v>
      </c>
      <c r="L4980" s="46">
        <v>5430</v>
      </c>
      <c r="M4980" s="46">
        <v>72</v>
      </c>
      <c r="N4980" s="46">
        <v>71</v>
      </c>
      <c r="O4980" s="46">
        <v>123</v>
      </c>
      <c r="P4980" s="46">
        <f t="shared" si="567"/>
        <v>2</v>
      </c>
      <c r="R4980" s="67" t="s">
        <v>3147</v>
      </c>
      <c r="S4980" s="67">
        <f>COUNTIF(Y$2:$Y$100,R4980)</f>
        <v>0</v>
      </c>
      <c r="V4980" s="67">
        <f t="shared" si="568"/>
        <v>0</v>
      </c>
      <c r="X4980"/>
      <c r="Y4980" s="67" t="str">
        <f t="shared" si="572"/>
        <v xml:space="preserve"> </v>
      </c>
      <c r="AB4980" t="s">
        <v>90</v>
      </c>
      <c r="AC4980" s="46">
        <v>5430</v>
      </c>
      <c r="AD4980" s="46">
        <v>72</v>
      </c>
      <c r="AE4980" s="46">
        <v>71</v>
      </c>
      <c r="AF4980" s="46">
        <v>123</v>
      </c>
      <c r="AH4980" s="70" t="str">
        <f t="shared" si="569"/>
        <v/>
      </c>
      <c r="AI4980" s="70" t="str">
        <f t="shared" si="570"/>
        <v/>
      </c>
      <c r="AJ4980" s="70" t="str">
        <f t="shared" si="571"/>
        <v>X</v>
      </c>
      <c r="AK4980" s="70" t="str" cm="1">
        <f t="array" ref="AK4980">_xlfn.IFS(AH4980&lt;&gt;"","1",AI4980&lt;&gt;"","2",AJ4980&lt;&gt;"","3")</f>
        <v>3</v>
      </c>
    </row>
    <row r="4981" spans="1:37" x14ac:dyDescent="0.25">
      <c r="A4981" t="s">
        <v>2270</v>
      </c>
      <c r="B4981" t="s">
        <v>2271</v>
      </c>
      <c r="C4981" s="67" t="str">
        <f t="shared" si="566"/>
        <v>Malia Bouwma</v>
      </c>
      <c r="D4981" s="71" t="str" cm="1">
        <f t="array" ref="D4981">_xlfn.IFS(AK4981="1",CONCATENATE(C4981,"Regional"),AK4981="2",CONCATENATE(C4981,"Sectional"),AK4981="3",CONCATENATE(C4981,COUNTIF($C$1:C4981,C4981)))</f>
        <v>Malia Bouwma1</v>
      </c>
      <c r="E4981" s="66">
        <v>45180.4375</v>
      </c>
      <c r="F4981" t="s">
        <v>101</v>
      </c>
      <c r="G4981" s="46">
        <v>25</v>
      </c>
      <c r="H4981" s="46">
        <v>148</v>
      </c>
      <c r="I4981" s="46">
        <v>25</v>
      </c>
      <c r="J4981" t="s">
        <v>138</v>
      </c>
      <c r="K4981" t="s">
        <v>90</v>
      </c>
      <c r="L4981" s="46">
        <v>5430</v>
      </c>
      <c r="M4981" s="46">
        <v>72</v>
      </c>
      <c r="N4981" s="46">
        <v>71</v>
      </c>
      <c r="O4981" s="46">
        <v>123</v>
      </c>
      <c r="P4981" s="46">
        <f t="shared" si="567"/>
        <v>2</v>
      </c>
      <c r="R4981" s="67" t="s">
        <v>3293</v>
      </c>
      <c r="S4981" s="67">
        <f>COUNTIF(Y$2:$Y$100,R4981)</f>
        <v>0</v>
      </c>
      <c r="V4981" s="67">
        <f t="shared" si="568"/>
        <v>0</v>
      </c>
      <c r="X4981"/>
      <c r="Y4981" s="67" t="str">
        <f t="shared" si="572"/>
        <v xml:space="preserve"> </v>
      </c>
      <c r="AB4981" t="s">
        <v>90</v>
      </c>
      <c r="AC4981" s="46">
        <v>5430</v>
      </c>
      <c r="AD4981" s="46">
        <v>72</v>
      </c>
      <c r="AE4981" s="46">
        <v>71</v>
      </c>
      <c r="AF4981" s="46">
        <v>123</v>
      </c>
      <c r="AH4981" s="70" t="str">
        <f t="shared" si="569"/>
        <v/>
      </c>
      <c r="AI4981" s="70" t="str">
        <f t="shared" si="570"/>
        <v/>
      </c>
      <c r="AJ4981" s="70" t="str">
        <f t="shared" si="571"/>
        <v>X</v>
      </c>
      <c r="AK4981" s="70" t="str" cm="1">
        <f t="array" ref="AK4981">_xlfn.IFS(AH4981&lt;&gt;"","1",AI4981&lt;&gt;"","2",AJ4981&lt;&gt;"","3")</f>
        <v>3</v>
      </c>
    </row>
    <row r="4982" spans="1:37" x14ac:dyDescent="0.25">
      <c r="A4982" t="s">
        <v>464</v>
      </c>
      <c r="B4982" t="s">
        <v>452</v>
      </c>
      <c r="C4982" s="67" t="str">
        <f t="shared" si="566"/>
        <v>Sophia Baek</v>
      </c>
      <c r="D4982" s="71" t="str" cm="1">
        <f t="array" ref="D4982">_xlfn.IFS(AK4982="1",CONCATENATE(C4982,"Regional"),AK4982="2",CONCATENATE(C4982,"Sectional"),AK4982="3",CONCATENATE(C4982,COUNTIF($C$1:C4982,C4982)))</f>
        <v>Sophia Baek9</v>
      </c>
      <c r="E4982" s="66">
        <v>45180.458333333336</v>
      </c>
      <c r="F4982" t="s">
        <v>2476</v>
      </c>
      <c r="G4982" s="46">
        <v>10</v>
      </c>
      <c r="H4982" s="46">
        <v>40</v>
      </c>
      <c r="I4982" s="46">
        <v>1</v>
      </c>
      <c r="J4982" t="s">
        <v>128</v>
      </c>
      <c r="K4982" t="s">
        <v>90</v>
      </c>
      <c r="L4982" s="46">
        <v>2587</v>
      </c>
      <c r="M4982" s="46">
        <v>36</v>
      </c>
      <c r="N4982" s="46">
        <v>34.9</v>
      </c>
      <c r="O4982" s="46">
        <v>116</v>
      </c>
      <c r="P4982" s="46">
        <f t="shared" si="567"/>
        <v>1</v>
      </c>
      <c r="R4982" s="67" t="s">
        <v>1163</v>
      </c>
      <c r="S4982" s="67">
        <f>COUNTIF(Y$2:$Y$100,R4982)</f>
        <v>0</v>
      </c>
      <c r="V4982" s="67">
        <f t="shared" si="568"/>
        <v>0</v>
      </c>
      <c r="X4982"/>
      <c r="Y4982" s="67" t="str">
        <f t="shared" si="572"/>
        <v xml:space="preserve"> </v>
      </c>
      <c r="AB4982" t="s">
        <v>90</v>
      </c>
      <c r="AC4982" s="46">
        <v>2587</v>
      </c>
      <c r="AD4982" s="46">
        <v>36</v>
      </c>
      <c r="AE4982" s="46">
        <v>34.9</v>
      </c>
      <c r="AF4982" s="46">
        <v>116</v>
      </c>
      <c r="AH4982" s="70" t="str">
        <f t="shared" si="569"/>
        <v/>
      </c>
      <c r="AI4982" s="70" t="str">
        <f t="shared" si="570"/>
        <v/>
      </c>
      <c r="AJ4982" s="70" t="str">
        <f t="shared" si="571"/>
        <v>X</v>
      </c>
      <c r="AK4982" s="70" t="str" cm="1">
        <f t="array" ref="AK4982">_xlfn.IFS(AH4982&lt;&gt;"","1",AI4982&lt;&gt;"","2",AJ4982&lt;&gt;"","3")</f>
        <v>3</v>
      </c>
    </row>
    <row r="4983" spans="1:37" x14ac:dyDescent="0.25">
      <c r="A4983" t="s">
        <v>798</v>
      </c>
      <c r="B4983" t="s">
        <v>765</v>
      </c>
      <c r="C4983" s="67" t="str">
        <f t="shared" si="566"/>
        <v>Clare Sperka</v>
      </c>
      <c r="D4983" s="71" t="str" cm="1">
        <f t="array" ref="D4983">_xlfn.IFS(AK4983="1",CONCATENATE(C4983,"Regional"),AK4983="2",CONCATENATE(C4983,"Sectional"),AK4983="3",CONCATENATE(C4983,COUNTIF($C$1:C4983,C4983)))</f>
        <v>Clare Sperka9</v>
      </c>
      <c r="E4983" s="66">
        <v>45180.458333333336</v>
      </c>
      <c r="F4983" t="s">
        <v>2476</v>
      </c>
      <c r="G4983" s="46">
        <v>10</v>
      </c>
      <c r="H4983" s="46">
        <v>41</v>
      </c>
      <c r="I4983" s="46">
        <v>2</v>
      </c>
      <c r="J4983" t="s">
        <v>128</v>
      </c>
      <c r="K4983" t="s">
        <v>90</v>
      </c>
      <c r="L4983" s="46">
        <v>2587</v>
      </c>
      <c r="M4983" s="46">
        <v>36</v>
      </c>
      <c r="N4983" s="46">
        <v>34.9</v>
      </c>
      <c r="O4983" s="46">
        <v>116</v>
      </c>
      <c r="P4983" s="46">
        <f t="shared" si="567"/>
        <v>1</v>
      </c>
      <c r="R4983" s="67" t="s">
        <v>1376</v>
      </c>
      <c r="S4983" s="67">
        <f>COUNTIF(Y$2:$Y$100,R4983)</f>
        <v>0</v>
      </c>
      <c r="V4983" s="67">
        <f t="shared" si="568"/>
        <v>0</v>
      </c>
      <c r="X4983"/>
      <c r="Y4983" s="67" t="str">
        <f t="shared" si="572"/>
        <v xml:space="preserve"> </v>
      </c>
      <c r="AB4983" t="s">
        <v>90</v>
      </c>
      <c r="AC4983" s="46">
        <v>2587</v>
      </c>
      <c r="AD4983" s="46">
        <v>36</v>
      </c>
      <c r="AE4983" s="46">
        <v>34.9</v>
      </c>
      <c r="AF4983" s="46">
        <v>116</v>
      </c>
      <c r="AH4983" s="70" t="str">
        <f t="shared" si="569"/>
        <v/>
      </c>
      <c r="AI4983" s="70" t="str">
        <f t="shared" si="570"/>
        <v/>
      </c>
      <c r="AJ4983" s="70" t="str">
        <f t="shared" si="571"/>
        <v>X</v>
      </c>
      <c r="AK4983" s="70" t="str" cm="1">
        <f t="array" ref="AK4983">_xlfn.IFS(AH4983&lt;&gt;"","1",AI4983&lt;&gt;"","2",AJ4983&lt;&gt;"","3")</f>
        <v>3</v>
      </c>
    </row>
    <row r="4984" spans="1:37" x14ac:dyDescent="0.25">
      <c r="A4984" t="s">
        <v>466</v>
      </c>
      <c r="B4984" t="s">
        <v>434</v>
      </c>
      <c r="C4984" s="67" t="str">
        <f t="shared" si="566"/>
        <v>Ella Gelb</v>
      </c>
      <c r="D4984" s="71" t="str" cm="1">
        <f t="array" ref="D4984">_xlfn.IFS(AK4984="1",CONCATENATE(C4984,"Regional"),AK4984="2",CONCATENATE(C4984,"Sectional"),AK4984="3",CONCATENATE(C4984,COUNTIF($C$1:C4984,C4984)))</f>
        <v>Ella Gelb11</v>
      </c>
      <c r="E4984" s="66">
        <v>45180.458333333336</v>
      </c>
      <c r="F4984" t="s">
        <v>2476</v>
      </c>
      <c r="G4984" s="46">
        <v>10</v>
      </c>
      <c r="H4984" s="46">
        <v>43</v>
      </c>
      <c r="I4984" s="46">
        <v>3</v>
      </c>
      <c r="J4984" t="s">
        <v>128</v>
      </c>
      <c r="K4984" t="s">
        <v>90</v>
      </c>
      <c r="L4984" s="46">
        <v>2587</v>
      </c>
      <c r="M4984" s="46">
        <v>36</v>
      </c>
      <c r="N4984" s="46">
        <v>34.9</v>
      </c>
      <c r="O4984" s="46">
        <v>116</v>
      </c>
      <c r="P4984" s="46">
        <f t="shared" si="567"/>
        <v>1</v>
      </c>
      <c r="R4984" s="67" t="s">
        <v>1164</v>
      </c>
      <c r="S4984" s="67">
        <f>COUNTIF(Y$2:$Y$100,R4984)</f>
        <v>0</v>
      </c>
      <c r="V4984" s="67">
        <f t="shared" si="568"/>
        <v>0</v>
      </c>
      <c r="X4984"/>
      <c r="Y4984" s="67" t="str">
        <f t="shared" si="572"/>
        <v xml:space="preserve"> </v>
      </c>
      <c r="AB4984" t="s">
        <v>90</v>
      </c>
      <c r="AC4984" s="46">
        <v>2587</v>
      </c>
      <c r="AD4984" s="46">
        <v>36</v>
      </c>
      <c r="AE4984" s="46">
        <v>34.9</v>
      </c>
      <c r="AF4984" s="46">
        <v>116</v>
      </c>
      <c r="AH4984" s="70" t="str">
        <f t="shared" si="569"/>
        <v/>
      </c>
      <c r="AI4984" s="70" t="str">
        <f t="shared" si="570"/>
        <v/>
      </c>
      <c r="AJ4984" s="70" t="str">
        <f t="shared" si="571"/>
        <v>X</v>
      </c>
      <c r="AK4984" s="70" t="str" cm="1">
        <f t="array" ref="AK4984">_xlfn.IFS(AH4984&lt;&gt;"","1",AI4984&lt;&gt;"","2",AJ4984&lt;&gt;"","3")</f>
        <v>3</v>
      </c>
    </row>
    <row r="4985" spans="1:37" x14ac:dyDescent="0.25">
      <c r="A4985" t="s">
        <v>466</v>
      </c>
      <c r="B4985" t="s">
        <v>414</v>
      </c>
      <c r="C4985" s="67" t="str">
        <f t="shared" si="566"/>
        <v>Megan Gelb</v>
      </c>
      <c r="D4985" s="71" t="str" cm="1">
        <f t="array" ref="D4985">_xlfn.IFS(AK4985="1",CONCATENATE(C4985,"Regional"),AK4985="2",CONCATENATE(C4985,"Sectional"),AK4985="3",CONCATENATE(C4985,COUNTIF($C$1:C4985,C4985)))</f>
        <v>Megan Gelb11</v>
      </c>
      <c r="E4985" s="66">
        <v>45180.458333333336</v>
      </c>
      <c r="F4985" t="s">
        <v>2476</v>
      </c>
      <c r="G4985" s="46">
        <v>10</v>
      </c>
      <c r="H4985" s="46">
        <v>46</v>
      </c>
      <c r="I4985" s="46">
        <v>4</v>
      </c>
      <c r="J4985" t="s">
        <v>128</v>
      </c>
      <c r="K4985" t="s">
        <v>90</v>
      </c>
      <c r="L4985" s="46">
        <v>2587</v>
      </c>
      <c r="M4985" s="46">
        <v>36</v>
      </c>
      <c r="N4985" s="46">
        <v>34.9</v>
      </c>
      <c r="O4985" s="46">
        <v>116</v>
      </c>
      <c r="P4985" s="46">
        <f t="shared" si="567"/>
        <v>1</v>
      </c>
      <c r="R4985" s="67" t="s">
        <v>2743</v>
      </c>
      <c r="S4985" s="67">
        <f>COUNTIF(Y$2:$Y$100,R4985)</f>
        <v>0</v>
      </c>
      <c r="V4985" s="67">
        <f t="shared" si="568"/>
        <v>0</v>
      </c>
      <c r="X4985"/>
      <c r="Y4985" s="67" t="str">
        <f t="shared" si="572"/>
        <v xml:space="preserve"> </v>
      </c>
      <c r="AB4985" t="s">
        <v>90</v>
      </c>
      <c r="AC4985" s="46">
        <v>2587</v>
      </c>
      <c r="AD4985" s="46">
        <v>36</v>
      </c>
      <c r="AE4985" s="46">
        <v>34.9</v>
      </c>
      <c r="AF4985" s="46">
        <v>116</v>
      </c>
      <c r="AH4985" s="70" t="str">
        <f t="shared" si="569"/>
        <v/>
      </c>
      <c r="AI4985" s="70" t="str">
        <f t="shared" si="570"/>
        <v/>
      </c>
      <c r="AJ4985" s="70" t="str">
        <f t="shared" si="571"/>
        <v>X</v>
      </c>
      <c r="AK4985" s="70" t="str" cm="1">
        <f t="array" ref="AK4985">_xlfn.IFS(AH4985&lt;&gt;"","1",AI4985&lt;&gt;"","2",AJ4985&lt;&gt;"","3")</f>
        <v>3</v>
      </c>
    </row>
    <row r="4986" spans="1:37" x14ac:dyDescent="0.25">
      <c r="A4986" t="s">
        <v>730</v>
      </c>
      <c r="B4986" t="s">
        <v>731</v>
      </c>
      <c r="C4986" s="67" t="str">
        <f t="shared" si="566"/>
        <v>Keira McAlister</v>
      </c>
      <c r="D4986" s="71" t="str" cm="1">
        <f t="array" ref="D4986">_xlfn.IFS(AK4986="1",CONCATENATE(C4986,"Regional"),AK4986="2",CONCATENATE(C4986,"Sectional"),AK4986="3",CONCATENATE(C4986,COUNTIF($C$1:C4986,C4986)))</f>
        <v>Keira McAlister10</v>
      </c>
      <c r="E4986" s="66">
        <v>45180.458333333336</v>
      </c>
      <c r="F4986" t="s">
        <v>2476</v>
      </c>
      <c r="G4986" s="46">
        <v>10</v>
      </c>
      <c r="H4986" s="46">
        <v>46</v>
      </c>
      <c r="I4986" s="46">
        <v>4</v>
      </c>
      <c r="J4986" t="s">
        <v>128</v>
      </c>
      <c r="K4986" t="s">
        <v>90</v>
      </c>
      <c r="L4986" s="46">
        <v>2587</v>
      </c>
      <c r="M4986" s="46">
        <v>36</v>
      </c>
      <c r="N4986" s="46">
        <v>34.9</v>
      </c>
      <c r="O4986" s="46">
        <v>116</v>
      </c>
      <c r="P4986" s="46">
        <f t="shared" si="567"/>
        <v>1</v>
      </c>
      <c r="R4986" s="67" t="s">
        <v>1325</v>
      </c>
      <c r="S4986" s="67">
        <f>COUNTIF(Y$2:$Y$100,R4986)</f>
        <v>0</v>
      </c>
      <c r="V4986" s="67">
        <f t="shared" si="568"/>
        <v>0</v>
      </c>
      <c r="X4986"/>
      <c r="Y4986" s="67" t="str">
        <f t="shared" si="572"/>
        <v xml:space="preserve"> </v>
      </c>
      <c r="AB4986" t="s">
        <v>90</v>
      </c>
      <c r="AC4986" s="46">
        <v>2587</v>
      </c>
      <c r="AD4986" s="46">
        <v>36</v>
      </c>
      <c r="AE4986" s="46">
        <v>34.9</v>
      </c>
      <c r="AF4986" s="46">
        <v>116</v>
      </c>
      <c r="AH4986" s="70" t="str">
        <f t="shared" si="569"/>
        <v/>
      </c>
      <c r="AI4986" s="70" t="str">
        <f t="shared" si="570"/>
        <v/>
      </c>
      <c r="AJ4986" s="70" t="str">
        <f t="shared" si="571"/>
        <v>X</v>
      </c>
      <c r="AK4986" s="70" t="str" cm="1">
        <f t="array" ref="AK4986">_xlfn.IFS(AH4986&lt;&gt;"","1",AI4986&lt;&gt;"","2",AJ4986&lt;&gt;"","3")</f>
        <v>3</v>
      </c>
    </row>
    <row r="4987" spans="1:37" x14ac:dyDescent="0.25">
      <c r="A4987" t="s">
        <v>318</v>
      </c>
      <c r="B4987" t="s">
        <v>434</v>
      </c>
      <c r="C4987" s="67" t="str">
        <f t="shared" si="566"/>
        <v>Ella Gibson</v>
      </c>
      <c r="D4987" s="71" t="str" cm="1">
        <f t="array" ref="D4987">_xlfn.IFS(AK4987="1",CONCATENATE(C4987,"Regional"),AK4987="2",CONCATENATE(C4987,"Sectional"),AK4987="3",CONCATENATE(C4987,COUNTIF($C$1:C4987,C4987)))</f>
        <v>Ella Gibson10</v>
      </c>
      <c r="E4987" s="66">
        <v>45180.458333333336</v>
      </c>
      <c r="F4987" t="s">
        <v>2476</v>
      </c>
      <c r="G4987" s="46">
        <v>10</v>
      </c>
      <c r="H4987" s="46">
        <v>46</v>
      </c>
      <c r="I4987" s="46">
        <v>4</v>
      </c>
      <c r="J4987" t="s">
        <v>128</v>
      </c>
      <c r="K4987" t="s">
        <v>90</v>
      </c>
      <c r="L4987" s="46">
        <v>2587</v>
      </c>
      <c r="M4987" s="46">
        <v>36</v>
      </c>
      <c r="N4987" s="46">
        <v>34.9</v>
      </c>
      <c r="O4987" s="46">
        <v>116</v>
      </c>
      <c r="P4987" s="46">
        <f t="shared" si="567"/>
        <v>1</v>
      </c>
      <c r="R4987" s="67" t="s">
        <v>1333</v>
      </c>
      <c r="S4987" s="67">
        <f>COUNTIF(Y$2:$Y$100,R4987)</f>
        <v>0</v>
      </c>
      <c r="V4987" s="67">
        <f t="shared" si="568"/>
        <v>0</v>
      </c>
      <c r="X4987"/>
      <c r="Y4987" s="67" t="str">
        <f t="shared" si="572"/>
        <v xml:space="preserve"> </v>
      </c>
      <c r="AB4987" t="s">
        <v>90</v>
      </c>
      <c r="AC4987" s="46">
        <v>2587</v>
      </c>
      <c r="AD4987" s="46">
        <v>36</v>
      </c>
      <c r="AE4987" s="46">
        <v>34.9</v>
      </c>
      <c r="AF4987" s="46">
        <v>116</v>
      </c>
      <c r="AH4987" s="70" t="str">
        <f t="shared" si="569"/>
        <v/>
      </c>
      <c r="AI4987" s="70" t="str">
        <f t="shared" si="570"/>
        <v/>
      </c>
      <c r="AJ4987" s="70" t="str">
        <f t="shared" si="571"/>
        <v>X</v>
      </c>
      <c r="AK4987" s="70" t="str" cm="1">
        <f t="array" ref="AK4987">_xlfn.IFS(AH4987&lt;&gt;"","1",AI4987&lt;&gt;"","2",AJ4987&lt;&gt;"","3")</f>
        <v>3</v>
      </c>
    </row>
    <row r="4988" spans="1:37" x14ac:dyDescent="0.25">
      <c r="A4988" t="s">
        <v>356</v>
      </c>
      <c r="B4988" t="s">
        <v>599</v>
      </c>
      <c r="C4988" s="67" t="str">
        <f t="shared" si="566"/>
        <v>Grace Schuh</v>
      </c>
      <c r="D4988" s="71" t="str" cm="1">
        <f t="array" ref="D4988">_xlfn.IFS(AK4988="1",CONCATENATE(C4988,"Regional"),AK4988="2",CONCATENATE(C4988,"Sectional"),AK4988="3",CONCATENATE(C4988,COUNTIF($C$1:C4988,C4988)))</f>
        <v>Grace Schuh11</v>
      </c>
      <c r="E4988" s="66">
        <v>45180.458333333336</v>
      </c>
      <c r="F4988" t="s">
        <v>2476</v>
      </c>
      <c r="G4988" s="46">
        <v>10</v>
      </c>
      <c r="H4988" s="46">
        <v>48</v>
      </c>
      <c r="I4988" s="46">
        <v>7</v>
      </c>
      <c r="J4988" t="s">
        <v>128</v>
      </c>
      <c r="K4988" t="s">
        <v>90</v>
      </c>
      <c r="L4988" s="46">
        <v>2587</v>
      </c>
      <c r="M4988" s="46">
        <v>36</v>
      </c>
      <c r="N4988" s="46">
        <v>34.9</v>
      </c>
      <c r="O4988" s="46">
        <v>116</v>
      </c>
      <c r="P4988" s="46">
        <f t="shared" si="567"/>
        <v>1</v>
      </c>
      <c r="R4988" s="67" t="s">
        <v>2741</v>
      </c>
      <c r="S4988" s="67">
        <f>COUNTIF(Y$2:$Y$100,R4988)</f>
        <v>0</v>
      </c>
      <c r="V4988" s="67">
        <f t="shared" si="568"/>
        <v>0</v>
      </c>
      <c r="X4988"/>
      <c r="Y4988" s="67" t="str">
        <f t="shared" si="572"/>
        <v xml:space="preserve"> </v>
      </c>
      <c r="AB4988" t="s">
        <v>90</v>
      </c>
      <c r="AC4988" s="46">
        <v>2587</v>
      </c>
      <c r="AD4988" s="46">
        <v>36</v>
      </c>
      <c r="AE4988" s="46">
        <v>34.9</v>
      </c>
      <c r="AF4988" s="46">
        <v>116</v>
      </c>
      <c r="AH4988" s="70" t="str">
        <f t="shared" si="569"/>
        <v/>
      </c>
      <c r="AI4988" s="70" t="str">
        <f t="shared" si="570"/>
        <v/>
      </c>
      <c r="AJ4988" s="70" t="str">
        <f t="shared" si="571"/>
        <v>X</v>
      </c>
      <c r="AK4988" s="70" t="str" cm="1">
        <f t="array" ref="AK4988">_xlfn.IFS(AH4988&lt;&gt;"","1",AI4988&lt;&gt;"","2",AJ4988&lt;&gt;"","3")</f>
        <v>3</v>
      </c>
    </row>
    <row r="4989" spans="1:37" x14ac:dyDescent="0.25">
      <c r="A4989" t="s">
        <v>1649</v>
      </c>
      <c r="B4989" t="s">
        <v>1613</v>
      </c>
      <c r="C4989" s="67" t="str">
        <f t="shared" si="566"/>
        <v>Arianna Lietzow</v>
      </c>
      <c r="D4989" s="71" t="str" cm="1">
        <f t="array" ref="D4989">_xlfn.IFS(AK4989="1",CONCATENATE(C4989,"Regional"),AK4989="2",CONCATENATE(C4989,"Sectional"),AK4989="3",CONCATENATE(C4989,COUNTIF($C$1:C4989,C4989)))</f>
        <v>Arianna Lietzow9</v>
      </c>
      <c r="E4989" s="66">
        <v>45180.458333333336</v>
      </c>
      <c r="F4989" t="s">
        <v>2476</v>
      </c>
      <c r="G4989" s="46">
        <v>10</v>
      </c>
      <c r="H4989" s="46">
        <v>48</v>
      </c>
      <c r="I4989" s="46">
        <v>7</v>
      </c>
      <c r="J4989" t="s">
        <v>128</v>
      </c>
      <c r="K4989" t="s">
        <v>90</v>
      </c>
      <c r="L4989" s="46">
        <v>2587</v>
      </c>
      <c r="M4989" s="46">
        <v>36</v>
      </c>
      <c r="N4989" s="46">
        <v>34.9</v>
      </c>
      <c r="O4989" s="46">
        <v>116</v>
      </c>
      <c r="P4989" s="46">
        <f t="shared" si="567"/>
        <v>1</v>
      </c>
      <c r="R4989" s="67" t="s">
        <v>3552</v>
      </c>
      <c r="S4989" s="67">
        <f>COUNTIF(Y$2:$Y$100,R4989)</f>
        <v>0</v>
      </c>
      <c r="V4989" s="67">
        <f t="shared" si="568"/>
        <v>0</v>
      </c>
      <c r="X4989"/>
      <c r="Y4989" s="67" t="str">
        <f t="shared" si="572"/>
        <v xml:space="preserve"> </v>
      </c>
      <c r="AB4989" t="s">
        <v>90</v>
      </c>
      <c r="AC4989" s="46">
        <v>2587</v>
      </c>
      <c r="AD4989" s="46">
        <v>36</v>
      </c>
      <c r="AE4989" s="46">
        <v>34.9</v>
      </c>
      <c r="AF4989" s="46">
        <v>116</v>
      </c>
      <c r="AH4989" s="70" t="str">
        <f t="shared" si="569"/>
        <v/>
      </c>
      <c r="AI4989" s="70" t="str">
        <f t="shared" si="570"/>
        <v/>
      </c>
      <c r="AJ4989" s="70" t="str">
        <f t="shared" si="571"/>
        <v>X</v>
      </c>
      <c r="AK4989" s="70" t="str" cm="1">
        <f t="array" ref="AK4989">_xlfn.IFS(AH4989&lt;&gt;"","1",AI4989&lt;&gt;"","2",AJ4989&lt;&gt;"","3")</f>
        <v>3</v>
      </c>
    </row>
    <row r="4990" spans="1:37" x14ac:dyDescent="0.25">
      <c r="A4990" t="s">
        <v>2291</v>
      </c>
      <c r="B4990" t="s">
        <v>511</v>
      </c>
      <c r="C4990" s="67" t="str">
        <f t="shared" si="566"/>
        <v>Eleanor VanHandel</v>
      </c>
      <c r="D4990" s="71" t="str" cm="1">
        <f t="array" ref="D4990">_xlfn.IFS(AK4990="1",CONCATENATE(C4990,"Regional"),AK4990="2",CONCATENATE(C4990,"Sectional"),AK4990="3",CONCATENATE(C4990,COUNTIF($C$1:C4990,C4990)))</f>
        <v>Eleanor VanHandel5</v>
      </c>
      <c r="E4990" s="66">
        <v>45180.458333333336</v>
      </c>
      <c r="F4990" t="s">
        <v>2476</v>
      </c>
      <c r="G4990" s="46">
        <v>10</v>
      </c>
      <c r="H4990" s="46">
        <v>50</v>
      </c>
      <c r="I4990" s="46">
        <v>9</v>
      </c>
      <c r="J4990" t="s">
        <v>128</v>
      </c>
      <c r="K4990" t="s">
        <v>90</v>
      </c>
      <c r="L4990" s="46">
        <v>2587</v>
      </c>
      <c r="M4990" s="46">
        <v>36</v>
      </c>
      <c r="N4990" s="46">
        <v>34.9</v>
      </c>
      <c r="O4990" s="46">
        <v>116</v>
      </c>
      <c r="P4990" s="46">
        <f t="shared" si="567"/>
        <v>1</v>
      </c>
      <c r="R4990" s="67" t="s">
        <v>3560</v>
      </c>
      <c r="S4990" s="67">
        <f>COUNTIF(Y$2:$Y$100,R4990)</f>
        <v>0</v>
      </c>
      <c r="V4990" s="67">
        <f t="shared" si="568"/>
        <v>0</v>
      </c>
      <c r="X4990"/>
      <c r="Y4990" s="67" t="str">
        <f t="shared" si="572"/>
        <v xml:space="preserve"> </v>
      </c>
      <c r="AB4990" t="s">
        <v>90</v>
      </c>
      <c r="AC4990" s="46">
        <v>2587</v>
      </c>
      <c r="AD4990" s="46">
        <v>36</v>
      </c>
      <c r="AE4990" s="46">
        <v>34.9</v>
      </c>
      <c r="AF4990" s="46">
        <v>116</v>
      </c>
      <c r="AH4990" s="70" t="str">
        <f t="shared" si="569"/>
        <v/>
      </c>
      <c r="AI4990" s="70" t="str">
        <f t="shared" si="570"/>
        <v/>
      </c>
      <c r="AJ4990" s="70" t="str">
        <f t="shared" si="571"/>
        <v>X</v>
      </c>
      <c r="AK4990" s="70" t="str" cm="1">
        <f t="array" ref="AK4990">_xlfn.IFS(AH4990&lt;&gt;"","1",AI4990&lt;&gt;"","2",AJ4990&lt;&gt;"","3")</f>
        <v>3</v>
      </c>
    </row>
    <row r="4991" spans="1:37" x14ac:dyDescent="0.25">
      <c r="A4991" t="s">
        <v>790</v>
      </c>
      <c r="B4991" t="s">
        <v>791</v>
      </c>
      <c r="C4991" s="67" t="str">
        <f t="shared" si="566"/>
        <v>Sammy Selke</v>
      </c>
      <c r="D4991" s="71" t="str" cm="1">
        <f t="array" ref="D4991">_xlfn.IFS(AK4991="1",CONCATENATE(C4991,"Regional"),AK4991="2",CONCATENATE(C4991,"Sectional"),AK4991="3",CONCATENATE(C4991,COUNTIF($C$1:C4991,C4991)))</f>
        <v>Sammy Selke8</v>
      </c>
      <c r="E4991" s="66">
        <v>45180.458333333336</v>
      </c>
      <c r="F4991" t="s">
        <v>2476</v>
      </c>
      <c r="G4991" s="46">
        <v>10</v>
      </c>
      <c r="H4991" s="46">
        <v>54</v>
      </c>
      <c r="I4991" s="46">
        <v>10</v>
      </c>
      <c r="J4991" t="s">
        <v>128</v>
      </c>
      <c r="K4991" t="s">
        <v>90</v>
      </c>
      <c r="L4991" s="46">
        <v>2587</v>
      </c>
      <c r="M4991" s="46">
        <v>36</v>
      </c>
      <c r="N4991" s="46">
        <v>34.9</v>
      </c>
      <c r="O4991" s="46">
        <v>116</v>
      </c>
      <c r="P4991" s="46">
        <f t="shared" si="567"/>
        <v>1</v>
      </c>
      <c r="R4991" s="67" t="s">
        <v>1371</v>
      </c>
      <c r="S4991" s="67">
        <f>COUNTIF(Y$2:$Y$100,R4991)</f>
        <v>0</v>
      </c>
      <c r="V4991" s="67">
        <f t="shared" si="568"/>
        <v>0</v>
      </c>
      <c r="X4991"/>
      <c r="Y4991" s="67" t="str">
        <f t="shared" si="572"/>
        <v xml:space="preserve"> </v>
      </c>
      <c r="AB4991" t="s">
        <v>90</v>
      </c>
      <c r="AC4991" s="46">
        <v>2587</v>
      </c>
      <c r="AD4991" s="46">
        <v>36</v>
      </c>
      <c r="AE4991" s="46">
        <v>34.9</v>
      </c>
      <c r="AF4991" s="46">
        <v>116</v>
      </c>
      <c r="AH4991" s="70" t="str">
        <f t="shared" si="569"/>
        <v/>
      </c>
      <c r="AI4991" s="70" t="str">
        <f t="shared" si="570"/>
        <v/>
      </c>
      <c r="AJ4991" s="70" t="str">
        <f t="shared" si="571"/>
        <v>X</v>
      </c>
      <c r="AK4991" s="70" t="str" cm="1">
        <f t="array" ref="AK4991">_xlfn.IFS(AH4991&lt;&gt;"","1",AI4991&lt;&gt;"","2",AJ4991&lt;&gt;"","3")</f>
        <v>3</v>
      </c>
    </row>
    <row r="4992" spans="1:37" x14ac:dyDescent="0.25">
      <c r="A4992" t="s">
        <v>592</v>
      </c>
      <c r="B4992" t="s">
        <v>428</v>
      </c>
      <c r="C4992" s="67" t="str">
        <f t="shared" si="566"/>
        <v>Annika Bilau</v>
      </c>
      <c r="D4992" s="71" t="str" cm="1">
        <f t="array" ref="D4992">_xlfn.IFS(AK4992="1",CONCATENATE(C4992,"Regional"),AK4992="2",CONCATENATE(C4992,"Sectional"),AK4992="3",CONCATENATE(C4992,COUNTIF($C$1:C4992,C4992)))</f>
        <v>Annika Bilau8</v>
      </c>
      <c r="E4992" s="66">
        <v>45180.5</v>
      </c>
      <c r="F4992" t="s">
        <v>2627</v>
      </c>
      <c r="G4992" s="46">
        <v>40</v>
      </c>
      <c r="H4992" s="46">
        <v>40</v>
      </c>
      <c r="I4992" s="46">
        <v>1</v>
      </c>
      <c r="J4992" t="s">
        <v>126</v>
      </c>
      <c r="K4992" t="s">
        <v>90</v>
      </c>
      <c r="L4992" s="46">
        <v>2537</v>
      </c>
      <c r="M4992" s="46">
        <v>36</v>
      </c>
      <c r="N4992" s="46">
        <v>35</v>
      </c>
      <c r="O4992" s="46">
        <v>118</v>
      </c>
      <c r="P4992" s="46">
        <f t="shared" si="567"/>
        <v>1</v>
      </c>
      <c r="R4992" s="67" t="s">
        <v>1239</v>
      </c>
      <c r="S4992" s="67">
        <f>COUNTIF(Y$2:$Y$100,R4992)</f>
        <v>0</v>
      </c>
      <c r="V4992" s="67">
        <f t="shared" si="568"/>
        <v>0</v>
      </c>
      <c r="X4992"/>
      <c r="Y4992" s="67" t="str">
        <f t="shared" si="572"/>
        <v xml:space="preserve"> </v>
      </c>
      <c r="AB4992" t="s">
        <v>90</v>
      </c>
      <c r="AC4992" s="46">
        <v>2537</v>
      </c>
      <c r="AD4992" s="46">
        <v>36</v>
      </c>
      <c r="AE4992" s="46">
        <v>35</v>
      </c>
      <c r="AF4992" s="46">
        <v>118</v>
      </c>
      <c r="AH4992" s="70" t="str">
        <f t="shared" si="569"/>
        <v/>
      </c>
      <c r="AI4992" s="70" t="str">
        <f t="shared" si="570"/>
        <v/>
      </c>
      <c r="AJ4992" s="70" t="str">
        <f t="shared" si="571"/>
        <v>X</v>
      </c>
      <c r="AK4992" s="70" t="str" cm="1">
        <f t="array" ref="AK4992">_xlfn.IFS(AH4992&lt;&gt;"","1",AI4992&lt;&gt;"","2",AJ4992&lt;&gt;"","3")</f>
        <v>3</v>
      </c>
    </row>
    <row r="4993" spans="1:37" x14ac:dyDescent="0.25">
      <c r="A4993" t="s">
        <v>351</v>
      </c>
      <c r="B4993" t="s">
        <v>199</v>
      </c>
      <c r="C4993" s="67" t="str">
        <f t="shared" si="566"/>
        <v>Payton Schmidt</v>
      </c>
      <c r="D4993" s="71" t="str" cm="1">
        <f t="array" ref="D4993">_xlfn.IFS(AK4993="1",CONCATENATE(C4993,"Regional"),AK4993="2",CONCATENATE(C4993,"Sectional"),AK4993="3",CONCATENATE(C4993,COUNTIF($C$1:C4993,C4993)))</f>
        <v>Payton Schmidt8</v>
      </c>
      <c r="E4993" s="66">
        <v>45180.5</v>
      </c>
      <c r="F4993" t="s">
        <v>2627</v>
      </c>
      <c r="G4993" s="46">
        <v>40</v>
      </c>
      <c r="H4993" s="46">
        <v>41</v>
      </c>
      <c r="I4993" s="46">
        <v>2</v>
      </c>
      <c r="J4993" t="s">
        <v>126</v>
      </c>
      <c r="K4993" t="s">
        <v>90</v>
      </c>
      <c r="L4993" s="46">
        <v>2537</v>
      </c>
      <c r="M4993" s="46">
        <v>36</v>
      </c>
      <c r="N4993" s="46">
        <v>35</v>
      </c>
      <c r="O4993" s="46">
        <v>118</v>
      </c>
      <c r="P4993" s="46">
        <f t="shared" si="567"/>
        <v>1</v>
      </c>
      <c r="R4993" s="67" t="s">
        <v>1237</v>
      </c>
      <c r="S4993" s="67">
        <f>COUNTIF(Y$2:$Y$100,R4993)</f>
        <v>0</v>
      </c>
      <c r="V4993" s="67">
        <f t="shared" si="568"/>
        <v>0</v>
      </c>
      <c r="X4993"/>
      <c r="Y4993" s="67" t="str">
        <f t="shared" si="572"/>
        <v xml:space="preserve"> </v>
      </c>
      <c r="AB4993" t="s">
        <v>90</v>
      </c>
      <c r="AC4993" s="46">
        <v>2537</v>
      </c>
      <c r="AD4993" s="46">
        <v>36</v>
      </c>
      <c r="AE4993" s="46">
        <v>35</v>
      </c>
      <c r="AF4993" s="46">
        <v>118</v>
      </c>
      <c r="AH4993" s="70" t="str">
        <f t="shared" si="569"/>
        <v/>
      </c>
      <c r="AI4993" s="70" t="str">
        <f t="shared" si="570"/>
        <v/>
      </c>
      <c r="AJ4993" s="70" t="str">
        <f t="shared" si="571"/>
        <v>X</v>
      </c>
      <c r="AK4993" s="70" t="str" cm="1">
        <f t="array" ref="AK4993">_xlfn.IFS(AH4993&lt;&gt;"","1",AI4993&lt;&gt;"","2",AJ4993&lt;&gt;"","3")</f>
        <v>3</v>
      </c>
    </row>
    <row r="4994" spans="1:37" x14ac:dyDescent="0.25">
      <c r="A4994" t="s">
        <v>251</v>
      </c>
      <c r="B4994" t="s">
        <v>482</v>
      </c>
      <c r="C4994" s="67" t="str">
        <f t="shared" ref="C4994:C5057" si="573">CONCATENATE(B4994," ",A4994)</f>
        <v>Breezy Roman</v>
      </c>
      <c r="D4994" s="71" t="str" cm="1">
        <f t="array" ref="D4994">_xlfn.IFS(AK4994="1",CONCATENATE(C4994,"Regional"),AK4994="2",CONCATENATE(C4994,"Sectional"),AK4994="3",CONCATENATE(C4994,COUNTIF($C$1:C4994,C4994)))</f>
        <v>Breezy Roman8</v>
      </c>
      <c r="E4994" s="66">
        <v>45180.5</v>
      </c>
      <c r="F4994" t="s">
        <v>2627</v>
      </c>
      <c r="G4994" s="46">
        <v>40</v>
      </c>
      <c r="H4994" s="46">
        <v>42</v>
      </c>
      <c r="I4994" s="46">
        <v>3</v>
      </c>
      <c r="J4994" t="s">
        <v>126</v>
      </c>
      <c r="K4994" t="s">
        <v>90</v>
      </c>
      <c r="L4994" s="46">
        <v>2537</v>
      </c>
      <c r="M4994" s="46">
        <v>36</v>
      </c>
      <c r="N4994" s="46">
        <v>35</v>
      </c>
      <c r="O4994" s="46">
        <v>118</v>
      </c>
      <c r="P4994" s="46">
        <f t="shared" ref="P4994:P5057" si="574">IF(L4994&gt;4000,2,1)</f>
        <v>1</v>
      </c>
      <c r="R4994" s="67" t="s">
        <v>1173</v>
      </c>
      <c r="S4994" s="67">
        <f>COUNTIF(Y$2:$Y$100,R4994)</f>
        <v>0</v>
      </c>
      <c r="V4994" s="67">
        <f t="shared" ref="V4994:V5057" si="575">COUNTIF(R4994:R7617,Y4994)</f>
        <v>0</v>
      </c>
      <c r="X4994"/>
      <c r="Y4994" s="67" t="str">
        <f t="shared" si="572"/>
        <v xml:space="preserve"> </v>
      </c>
      <c r="AB4994" t="s">
        <v>90</v>
      </c>
      <c r="AC4994" s="46">
        <v>2537</v>
      </c>
      <c r="AD4994" s="46">
        <v>36</v>
      </c>
      <c r="AE4994" s="46">
        <v>35</v>
      </c>
      <c r="AF4994" s="46">
        <v>118</v>
      </c>
      <c r="AH4994" s="70" t="str">
        <f t="shared" ref="AH4994:AH5057" si="576">IF(ISNUMBER(SEARCH("regional",$F4994)),$F4994,"")</f>
        <v/>
      </c>
      <c r="AI4994" s="70" t="str">
        <f t="shared" ref="AI4994:AI5057" si="577">IF(ISNUMBER(SEARCH("sectional",$F4994)),$F4994,"")</f>
        <v/>
      </c>
      <c r="AJ4994" s="70" t="str">
        <f t="shared" ref="AJ4994:AJ5057" si="578">IF(AND(AH4994="",AI4994=""),"X","")</f>
        <v>X</v>
      </c>
      <c r="AK4994" s="70" t="str" cm="1">
        <f t="array" ref="AK4994">_xlfn.IFS(AH4994&lt;&gt;"","1",AI4994&lt;&gt;"","2",AJ4994&lt;&gt;"","3")</f>
        <v>3</v>
      </c>
    </row>
    <row r="4995" spans="1:37" x14ac:dyDescent="0.25">
      <c r="A4995" t="s">
        <v>370</v>
      </c>
      <c r="B4995" t="s">
        <v>1115</v>
      </c>
      <c r="C4995" s="67" t="str">
        <f t="shared" si="573"/>
        <v>Jill Thompson</v>
      </c>
      <c r="D4995" s="71" t="str" cm="1">
        <f t="array" ref="D4995">_xlfn.IFS(AK4995="1",CONCATENATE(C4995,"Regional"),AK4995="2",CONCATENATE(C4995,"Sectional"),AK4995="3",CONCATENATE(C4995,COUNTIF($C$1:C4995,C4995)))</f>
        <v>Jill Thompson4</v>
      </c>
      <c r="E4995" s="66">
        <v>45180.5</v>
      </c>
      <c r="F4995" t="s">
        <v>2627</v>
      </c>
      <c r="G4995" s="46">
        <v>40</v>
      </c>
      <c r="H4995" s="46">
        <v>42</v>
      </c>
      <c r="I4995" s="46">
        <v>3</v>
      </c>
      <c r="J4995" t="s">
        <v>126</v>
      </c>
      <c r="K4995" t="s">
        <v>90</v>
      </c>
      <c r="L4995" s="46">
        <v>2537</v>
      </c>
      <c r="M4995" s="46">
        <v>36</v>
      </c>
      <c r="N4995" s="46">
        <v>35</v>
      </c>
      <c r="O4995" s="46">
        <v>118</v>
      </c>
      <c r="P4995" s="46">
        <f t="shared" si="574"/>
        <v>1</v>
      </c>
      <c r="R4995" s="67" t="s">
        <v>2777</v>
      </c>
      <c r="S4995" s="67">
        <f>COUNTIF(Y$2:$Y$100,R4995)</f>
        <v>0</v>
      </c>
      <c r="V4995" s="67">
        <f t="shared" si="575"/>
        <v>0</v>
      </c>
      <c r="X4995"/>
      <c r="Y4995" s="67" t="str">
        <f t="shared" si="572"/>
        <v xml:space="preserve"> </v>
      </c>
      <c r="AB4995" t="s">
        <v>90</v>
      </c>
      <c r="AC4995" s="46">
        <v>2537</v>
      </c>
      <c r="AD4995" s="46">
        <v>36</v>
      </c>
      <c r="AE4995" s="46">
        <v>35</v>
      </c>
      <c r="AF4995" s="46">
        <v>118</v>
      </c>
      <c r="AH4995" s="70" t="str">
        <f t="shared" si="576"/>
        <v/>
      </c>
      <c r="AI4995" s="70" t="str">
        <f t="shared" si="577"/>
        <v/>
      </c>
      <c r="AJ4995" s="70" t="str">
        <f t="shared" si="578"/>
        <v>X</v>
      </c>
      <c r="AK4995" s="70" t="str" cm="1">
        <f t="array" ref="AK4995">_xlfn.IFS(AH4995&lt;&gt;"","1",AI4995&lt;&gt;"","2",AJ4995&lt;&gt;"","3")</f>
        <v>3</v>
      </c>
    </row>
    <row r="4996" spans="1:37" x14ac:dyDescent="0.25">
      <c r="A4996" t="s">
        <v>843</v>
      </c>
      <c r="B4996" t="s">
        <v>434</v>
      </c>
      <c r="C4996" s="67" t="str">
        <f t="shared" si="573"/>
        <v>Ella Pernitzke</v>
      </c>
      <c r="D4996" s="71" t="str" cm="1">
        <f t="array" ref="D4996">_xlfn.IFS(AK4996="1",CONCATENATE(C4996,"Regional"),AK4996="2",CONCATENATE(C4996,"Sectional"),AK4996="3",CONCATENATE(C4996,COUNTIF($C$1:C4996,C4996)))</f>
        <v>Ella Pernitzke6</v>
      </c>
      <c r="E4996" s="66">
        <v>45180.5</v>
      </c>
      <c r="F4996" t="s">
        <v>2627</v>
      </c>
      <c r="G4996" s="46">
        <v>40</v>
      </c>
      <c r="H4996" s="46">
        <v>45</v>
      </c>
      <c r="I4996" s="46">
        <v>5</v>
      </c>
      <c r="J4996" t="s">
        <v>126</v>
      </c>
      <c r="K4996" t="s">
        <v>90</v>
      </c>
      <c r="L4996" s="46">
        <v>2537</v>
      </c>
      <c r="M4996" s="46">
        <v>36</v>
      </c>
      <c r="N4996" s="46">
        <v>35</v>
      </c>
      <c r="O4996" s="46">
        <v>118</v>
      </c>
      <c r="P4996" s="46">
        <f t="shared" si="574"/>
        <v>1</v>
      </c>
      <c r="R4996" s="67" t="s">
        <v>1391</v>
      </c>
      <c r="S4996" s="67">
        <f>COUNTIF(Y$2:$Y$100,R4996)</f>
        <v>0</v>
      </c>
      <c r="V4996" s="67">
        <f t="shared" si="575"/>
        <v>0</v>
      </c>
      <c r="X4996"/>
      <c r="Y4996" s="67" t="str">
        <f t="shared" si="572"/>
        <v xml:space="preserve"> </v>
      </c>
      <c r="AB4996" t="s">
        <v>90</v>
      </c>
      <c r="AC4996" s="46">
        <v>2537</v>
      </c>
      <c r="AD4996" s="46">
        <v>36</v>
      </c>
      <c r="AE4996" s="46">
        <v>35</v>
      </c>
      <c r="AF4996" s="46">
        <v>118</v>
      </c>
      <c r="AH4996" s="70" t="str">
        <f t="shared" si="576"/>
        <v/>
      </c>
      <c r="AI4996" s="70" t="str">
        <f t="shared" si="577"/>
        <v/>
      </c>
      <c r="AJ4996" s="70" t="str">
        <f t="shared" si="578"/>
        <v>X</v>
      </c>
      <c r="AK4996" s="70" t="str" cm="1">
        <f t="array" ref="AK4996">_xlfn.IFS(AH4996&lt;&gt;"","1",AI4996&lt;&gt;"","2",AJ4996&lt;&gt;"","3")</f>
        <v>3</v>
      </c>
    </row>
    <row r="4997" spans="1:37" x14ac:dyDescent="0.25">
      <c r="A4997" t="s">
        <v>598</v>
      </c>
      <c r="B4997" t="s">
        <v>599</v>
      </c>
      <c r="C4997" s="67" t="str">
        <f t="shared" si="573"/>
        <v>Grace Behm</v>
      </c>
      <c r="D4997" s="71" t="str" cm="1">
        <f t="array" ref="D4997">_xlfn.IFS(AK4997="1",CONCATENATE(C4997,"Regional"),AK4997="2",CONCATENATE(C4997,"Sectional"),AK4997="3",CONCATENATE(C4997,COUNTIF($C$1:C4997,C4997)))</f>
        <v>Grace Behm8</v>
      </c>
      <c r="E4997" s="66">
        <v>45180.5</v>
      </c>
      <c r="F4997" t="s">
        <v>2627</v>
      </c>
      <c r="G4997" s="46">
        <v>40</v>
      </c>
      <c r="H4997" s="46">
        <v>45</v>
      </c>
      <c r="I4997" s="46">
        <v>5</v>
      </c>
      <c r="J4997" t="s">
        <v>126</v>
      </c>
      <c r="K4997" t="s">
        <v>90</v>
      </c>
      <c r="L4997" s="46">
        <v>2537</v>
      </c>
      <c r="M4997" s="46">
        <v>36</v>
      </c>
      <c r="N4997" s="46">
        <v>35</v>
      </c>
      <c r="O4997" s="46">
        <v>118</v>
      </c>
      <c r="P4997" s="46">
        <f t="shared" si="574"/>
        <v>1</v>
      </c>
      <c r="R4997" s="67" t="s">
        <v>1244</v>
      </c>
      <c r="S4997" s="67">
        <f>COUNTIF(Y$2:$Y$100,R4997)</f>
        <v>0</v>
      </c>
      <c r="V4997" s="67">
        <f t="shared" si="575"/>
        <v>0</v>
      </c>
      <c r="X4997"/>
      <c r="Y4997" s="67" t="str">
        <f t="shared" si="572"/>
        <v xml:space="preserve"> </v>
      </c>
      <c r="AB4997" t="s">
        <v>90</v>
      </c>
      <c r="AC4997" s="46">
        <v>2537</v>
      </c>
      <c r="AD4997" s="46">
        <v>36</v>
      </c>
      <c r="AE4997" s="46">
        <v>35</v>
      </c>
      <c r="AF4997" s="46">
        <v>118</v>
      </c>
      <c r="AH4997" s="70" t="str">
        <f t="shared" si="576"/>
        <v/>
      </c>
      <c r="AI4997" s="70" t="str">
        <f t="shared" si="577"/>
        <v/>
      </c>
      <c r="AJ4997" s="70" t="str">
        <f t="shared" si="578"/>
        <v>X</v>
      </c>
      <c r="AK4997" s="70" t="str" cm="1">
        <f t="array" ref="AK4997">_xlfn.IFS(AH4997&lt;&gt;"","1",AI4997&lt;&gt;"","2",AJ4997&lt;&gt;"","3")</f>
        <v>3</v>
      </c>
    </row>
    <row r="4998" spans="1:37" x14ac:dyDescent="0.25">
      <c r="A4998" t="s">
        <v>1774</v>
      </c>
      <c r="B4998" t="s">
        <v>232</v>
      </c>
      <c r="C4998" s="67" t="str">
        <f t="shared" si="573"/>
        <v>Claudia Jenny</v>
      </c>
      <c r="D4998" s="71" t="str" cm="1">
        <f t="array" ref="D4998">_xlfn.IFS(AK4998="1",CONCATENATE(C4998,"Regional"),AK4998="2",CONCATENATE(C4998,"Sectional"),AK4998="3",CONCATENATE(C4998,COUNTIF($C$1:C4998,C4998)))</f>
        <v>Claudia Jenny6</v>
      </c>
      <c r="E4998" s="66">
        <v>45180.5</v>
      </c>
      <c r="F4998" t="s">
        <v>2627</v>
      </c>
      <c r="G4998" s="46">
        <v>40</v>
      </c>
      <c r="H4998" s="46">
        <v>47</v>
      </c>
      <c r="I4998" s="46">
        <v>7</v>
      </c>
      <c r="J4998" t="s">
        <v>126</v>
      </c>
      <c r="K4998" t="s">
        <v>90</v>
      </c>
      <c r="L4998" s="46">
        <v>2537</v>
      </c>
      <c r="M4998" s="46">
        <v>36</v>
      </c>
      <c r="N4998" s="46">
        <v>35</v>
      </c>
      <c r="O4998" s="46">
        <v>118</v>
      </c>
      <c r="P4998" s="46">
        <f t="shared" si="574"/>
        <v>1</v>
      </c>
      <c r="R4998" s="67" t="s">
        <v>2779</v>
      </c>
      <c r="S4998" s="67">
        <f>COUNTIF(Y$2:$Y$100,R4998)</f>
        <v>0</v>
      </c>
      <c r="V4998" s="67">
        <f t="shared" si="575"/>
        <v>0</v>
      </c>
      <c r="X4998"/>
      <c r="Y4998" s="67" t="str">
        <f t="shared" si="572"/>
        <v xml:space="preserve"> </v>
      </c>
      <c r="AB4998" t="s">
        <v>90</v>
      </c>
      <c r="AC4998" s="46">
        <v>2537</v>
      </c>
      <c r="AD4998" s="46">
        <v>36</v>
      </c>
      <c r="AE4998" s="46">
        <v>35</v>
      </c>
      <c r="AF4998" s="46">
        <v>118</v>
      </c>
      <c r="AH4998" s="70" t="str">
        <f t="shared" si="576"/>
        <v/>
      </c>
      <c r="AI4998" s="70" t="str">
        <f t="shared" si="577"/>
        <v/>
      </c>
      <c r="AJ4998" s="70" t="str">
        <f t="shared" si="578"/>
        <v>X</v>
      </c>
      <c r="AK4998" s="70" t="str" cm="1">
        <f t="array" ref="AK4998">_xlfn.IFS(AH4998&lt;&gt;"","1",AI4998&lt;&gt;"","2",AJ4998&lt;&gt;"","3")</f>
        <v>3</v>
      </c>
    </row>
    <row r="4999" spans="1:37" x14ac:dyDescent="0.25">
      <c r="A4999" t="s">
        <v>3447</v>
      </c>
      <c r="B4999" t="s">
        <v>688</v>
      </c>
      <c r="C4999" s="67" t="str">
        <f t="shared" si="573"/>
        <v>Leah Romano</v>
      </c>
      <c r="D4999" s="71" t="str" cm="1">
        <f t="array" ref="D4999">_xlfn.IFS(AK4999="1",CONCATENATE(C4999,"Regional"),AK4999="2",CONCATENATE(C4999,"Sectional"),AK4999="3",CONCATENATE(C4999,COUNTIF($C$1:C4999,C4999)))</f>
        <v>Leah Romano3</v>
      </c>
      <c r="E4999" s="66">
        <v>45180.5</v>
      </c>
      <c r="F4999" t="s">
        <v>2627</v>
      </c>
      <c r="G4999" s="46">
        <v>40</v>
      </c>
      <c r="H4999" s="46">
        <v>48</v>
      </c>
      <c r="I4999" s="46">
        <v>8</v>
      </c>
      <c r="J4999" t="s">
        <v>126</v>
      </c>
      <c r="K4999" t="s">
        <v>90</v>
      </c>
      <c r="L4999" s="46">
        <v>2537</v>
      </c>
      <c r="M4999" s="46">
        <v>36</v>
      </c>
      <c r="N4999" s="46">
        <v>35</v>
      </c>
      <c r="O4999" s="46">
        <v>118</v>
      </c>
      <c r="P4999" s="46">
        <f t="shared" si="574"/>
        <v>1</v>
      </c>
      <c r="R4999" s="67" t="s">
        <v>3654</v>
      </c>
      <c r="S4999" s="67">
        <f>COUNTIF(Y$2:$Y$100,R4999)</f>
        <v>0</v>
      </c>
      <c r="V4999" s="67">
        <f t="shared" si="575"/>
        <v>0</v>
      </c>
      <c r="X4999"/>
      <c r="Y4999" s="67" t="str">
        <f t="shared" si="572"/>
        <v xml:space="preserve"> </v>
      </c>
      <c r="AB4999" t="s">
        <v>90</v>
      </c>
      <c r="AC4999" s="46">
        <v>2537</v>
      </c>
      <c r="AD4999" s="46">
        <v>36</v>
      </c>
      <c r="AE4999" s="46">
        <v>35</v>
      </c>
      <c r="AF4999" s="46">
        <v>118</v>
      </c>
      <c r="AH4999" s="70" t="str">
        <f t="shared" si="576"/>
        <v/>
      </c>
      <c r="AI4999" s="70" t="str">
        <f t="shared" si="577"/>
        <v/>
      </c>
      <c r="AJ4999" s="70" t="str">
        <f t="shared" si="578"/>
        <v>X</v>
      </c>
      <c r="AK4999" s="70" t="str" cm="1">
        <f t="array" ref="AK4999">_xlfn.IFS(AH4999&lt;&gt;"","1",AI4999&lt;&gt;"","2",AJ4999&lt;&gt;"","3")</f>
        <v>3</v>
      </c>
    </row>
    <row r="5000" spans="1:37" x14ac:dyDescent="0.25">
      <c r="A5000" t="s">
        <v>1618</v>
      </c>
      <c r="B5000" t="s">
        <v>1617</v>
      </c>
      <c r="C5000" s="67" t="str">
        <f t="shared" si="573"/>
        <v>Reagan Gebhart</v>
      </c>
      <c r="D5000" s="71" t="str" cm="1">
        <f t="array" ref="D5000">_xlfn.IFS(AK5000="1",CONCATENATE(C5000,"Regional"),AK5000="2",CONCATENATE(C5000,"Sectional"),AK5000="3",CONCATENATE(C5000,COUNTIF($C$1:C5000,C5000)))</f>
        <v>Reagan Gebhart7</v>
      </c>
      <c r="E5000" s="66">
        <v>45180.5</v>
      </c>
      <c r="F5000" t="s">
        <v>2627</v>
      </c>
      <c r="G5000" s="46">
        <v>40</v>
      </c>
      <c r="H5000" s="46">
        <v>48</v>
      </c>
      <c r="I5000" s="46">
        <v>8</v>
      </c>
      <c r="J5000" t="s">
        <v>126</v>
      </c>
      <c r="K5000" t="s">
        <v>90</v>
      </c>
      <c r="L5000" s="46">
        <v>2537</v>
      </c>
      <c r="M5000" s="46">
        <v>36</v>
      </c>
      <c r="N5000" s="46">
        <v>35</v>
      </c>
      <c r="O5000" s="46">
        <v>118</v>
      </c>
      <c r="P5000" s="46">
        <f t="shared" si="574"/>
        <v>1</v>
      </c>
      <c r="R5000" s="67" t="s">
        <v>3498</v>
      </c>
      <c r="S5000" s="67">
        <f>COUNTIF(Y$2:$Y$100,R5000)</f>
        <v>0</v>
      </c>
      <c r="V5000" s="67">
        <f t="shared" si="575"/>
        <v>0</v>
      </c>
      <c r="X5000"/>
      <c r="Y5000" s="67" t="str">
        <f t="shared" si="572"/>
        <v xml:space="preserve"> </v>
      </c>
      <c r="AB5000" t="s">
        <v>90</v>
      </c>
      <c r="AC5000" s="46">
        <v>2537</v>
      </c>
      <c r="AD5000" s="46">
        <v>36</v>
      </c>
      <c r="AE5000" s="46">
        <v>35</v>
      </c>
      <c r="AF5000" s="46">
        <v>118</v>
      </c>
      <c r="AH5000" s="70" t="str">
        <f t="shared" si="576"/>
        <v/>
      </c>
      <c r="AI5000" s="70" t="str">
        <f t="shared" si="577"/>
        <v/>
      </c>
      <c r="AJ5000" s="70" t="str">
        <f t="shared" si="578"/>
        <v>X</v>
      </c>
      <c r="AK5000" s="70" t="str" cm="1">
        <f t="array" ref="AK5000">_xlfn.IFS(AH5000&lt;&gt;"","1",AI5000&lt;&gt;"","2",AJ5000&lt;&gt;"","3")</f>
        <v>3</v>
      </c>
    </row>
    <row r="5001" spans="1:37" x14ac:dyDescent="0.25">
      <c r="A5001" t="s">
        <v>3412</v>
      </c>
      <c r="B5001" t="s">
        <v>528</v>
      </c>
      <c r="C5001" s="67" t="str">
        <f t="shared" si="573"/>
        <v>Kate Sendelbach</v>
      </c>
      <c r="D5001" s="71" t="str" cm="1">
        <f t="array" ref="D5001">_xlfn.IFS(AK5001="1",CONCATENATE(C5001,"Regional"),AK5001="2",CONCATENATE(C5001,"Sectional"),AK5001="3",CONCATENATE(C5001,COUNTIF($C$1:C5001,C5001)))</f>
        <v>Kate Sendelbach4</v>
      </c>
      <c r="E5001" s="66">
        <v>45180.5</v>
      </c>
      <c r="F5001" t="s">
        <v>2627</v>
      </c>
      <c r="G5001" s="46">
        <v>40</v>
      </c>
      <c r="H5001" s="46">
        <v>49</v>
      </c>
      <c r="I5001" s="46">
        <v>10</v>
      </c>
      <c r="J5001" t="s">
        <v>126</v>
      </c>
      <c r="K5001" t="s">
        <v>90</v>
      </c>
      <c r="L5001" s="46">
        <v>2537</v>
      </c>
      <c r="M5001" s="46">
        <v>36</v>
      </c>
      <c r="N5001" s="46">
        <v>35</v>
      </c>
      <c r="O5001" s="46">
        <v>118</v>
      </c>
      <c r="P5001" s="46">
        <f t="shared" si="574"/>
        <v>1</v>
      </c>
      <c r="R5001" s="67" t="s">
        <v>3568</v>
      </c>
      <c r="S5001" s="67">
        <f>COUNTIF(Y$2:$Y$100,R5001)</f>
        <v>0</v>
      </c>
      <c r="V5001" s="67">
        <f t="shared" si="575"/>
        <v>0</v>
      </c>
      <c r="X5001"/>
      <c r="Y5001" s="67" t="str">
        <f t="shared" si="572"/>
        <v xml:space="preserve"> </v>
      </c>
      <c r="AB5001" t="s">
        <v>90</v>
      </c>
      <c r="AC5001" s="46">
        <v>2537</v>
      </c>
      <c r="AD5001" s="46">
        <v>36</v>
      </c>
      <c r="AE5001" s="46">
        <v>35</v>
      </c>
      <c r="AF5001" s="46">
        <v>118</v>
      </c>
      <c r="AH5001" s="70" t="str">
        <f t="shared" si="576"/>
        <v/>
      </c>
      <c r="AI5001" s="70" t="str">
        <f t="shared" si="577"/>
        <v/>
      </c>
      <c r="AJ5001" s="70" t="str">
        <f t="shared" si="578"/>
        <v>X</v>
      </c>
      <c r="AK5001" s="70" t="str" cm="1">
        <f t="array" ref="AK5001">_xlfn.IFS(AH5001&lt;&gt;"","1",AI5001&lt;&gt;"","2",AJ5001&lt;&gt;"","3")</f>
        <v>3</v>
      </c>
    </row>
    <row r="5002" spans="1:37" x14ac:dyDescent="0.25">
      <c r="A5002" t="s">
        <v>858</v>
      </c>
      <c r="B5002" t="s">
        <v>859</v>
      </c>
      <c r="C5002" s="67" t="str">
        <f t="shared" si="573"/>
        <v>Izze Halbesma</v>
      </c>
      <c r="D5002" s="71" t="str" cm="1">
        <f t="array" ref="D5002">_xlfn.IFS(AK5002="1",CONCATENATE(C5002,"Regional"),AK5002="2",CONCATENATE(C5002,"Sectional"),AK5002="3",CONCATENATE(C5002,COUNTIF($C$1:C5002,C5002)))</f>
        <v>Izze Halbesma5</v>
      </c>
      <c r="E5002" s="66">
        <v>45180.5</v>
      </c>
      <c r="F5002" t="s">
        <v>2627</v>
      </c>
      <c r="G5002" s="46">
        <v>40</v>
      </c>
      <c r="H5002" s="46">
        <v>50</v>
      </c>
      <c r="I5002" s="46">
        <v>11</v>
      </c>
      <c r="J5002" t="s">
        <v>126</v>
      </c>
      <c r="K5002" t="s">
        <v>90</v>
      </c>
      <c r="L5002" s="46">
        <v>2537</v>
      </c>
      <c r="M5002" s="46">
        <v>36</v>
      </c>
      <c r="N5002" s="46">
        <v>35</v>
      </c>
      <c r="O5002" s="46">
        <v>118</v>
      </c>
      <c r="P5002" s="46">
        <f t="shared" si="574"/>
        <v>1</v>
      </c>
      <c r="R5002" s="67" t="s">
        <v>1401</v>
      </c>
      <c r="S5002" s="67">
        <f>COUNTIF(Y$2:$Y$100,R5002)</f>
        <v>0</v>
      </c>
      <c r="V5002" s="67">
        <f t="shared" si="575"/>
        <v>0</v>
      </c>
      <c r="X5002"/>
      <c r="Y5002" s="67" t="str">
        <f t="shared" si="572"/>
        <v xml:space="preserve"> </v>
      </c>
      <c r="AB5002" t="s">
        <v>90</v>
      </c>
      <c r="AC5002" s="46">
        <v>2537</v>
      </c>
      <c r="AD5002" s="46">
        <v>36</v>
      </c>
      <c r="AE5002" s="46">
        <v>35</v>
      </c>
      <c r="AF5002" s="46">
        <v>118</v>
      </c>
      <c r="AH5002" s="70" t="str">
        <f t="shared" si="576"/>
        <v/>
      </c>
      <c r="AI5002" s="70" t="str">
        <f t="shared" si="577"/>
        <v/>
      </c>
      <c r="AJ5002" s="70" t="str">
        <f t="shared" si="578"/>
        <v>X</v>
      </c>
      <c r="AK5002" s="70" t="str" cm="1">
        <f t="array" ref="AK5002">_xlfn.IFS(AH5002&lt;&gt;"","1",AI5002&lt;&gt;"","2",AJ5002&lt;&gt;"","3")</f>
        <v>3</v>
      </c>
    </row>
    <row r="5003" spans="1:37" x14ac:dyDescent="0.25">
      <c r="A5003" t="s">
        <v>849</v>
      </c>
      <c r="B5003" t="s">
        <v>850</v>
      </c>
      <c r="C5003" s="67" t="str">
        <f t="shared" si="573"/>
        <v>Gianna Dedick</v>
      </c>
      <c r="D5003" s="71" t="str" cm="1">
        <f t="array" ref="D5003">_xlfn.IFS(AK5003="1",CONCATENATE(C5003,"Regional"),AK5003="2",CONCATENATE(C5003,"Sectional"),AK5003="3",CONCATENATE(C5003,COUNTIF($C$1:C5003,C5003)))</f>
        <v>Gianna Dedick6</v>
      </c>
      <c r="E5003" s="66">
        <v>45180.5</v>
      </c>
      <c r="F5003" t="s">
        <v>2627</v>
      </c>
      <c r="G5003" s="46">
        <v>40</v>
      </c>
      <c r="H5003" s="46">
        <v>51</v>
      </c>
      <c r="I5003" s="46">
        <v>12</v>
      </c>
      <c r="J5003" t="s">
        <v>126</v>
      </c>
      <c r="K5003" t="s">
        <v>90</v>
      </c>
      <c r="L5003" s="46">
        <v>2537</v>
      </c>
      <c r="M5003" s="46">
        <v>36</v>
      </c>
      <c r="N5003" s="46">
        <v>35</v>
      </c>
      <c r="O5003" s="46">
        <v>118</v>
      </c>
      <c r="P5003" s="46">
        <f t="shared" si="574"/>
        <v>1</v>
      </c>
      <c r="R5003" s="67" t="s">
        <v>1395</v>
      </c>
      <c r="S5003" s="67">
        <f>COUNTIF(Y$2:$Y$100,R5003)</f>
        <v>0</v>
      </c>
      <c r="V5003" s="67">
        <f t="shared" si="575"/>
        <v>0</v>
      </c>
      <c r="X5003"/>
      <c r="Y5003" s="67" t="str">
        <f t="shared" si="572"/>
        <v xml:space="preserve"> </v>
      </c>
      <c r="AB5003" t="s">
        <v>90</v>
      </c>
      <c r="AC5003" s="46">
        <v>2537</v>
      </c>
      <c r="AD5003" s="46">
        <v>36</v>
      </c>
      <c r="AE5003" s="46">
        <v>35</v>
      </c>
      <c r="AF5003" s="46">
        <v>118</v>
      </c>
      <c r="AH5003" s="70" t="str">
        <f t="shared" si="576"/>
        <v/>
      </c>
      <c r="AI5003" s="70" t="str">
        <f t="shared" si="577"/>
        <v/>
      </c>
      <c r="AJ5003" s="70" t="str">
        <f t="shared" si="578"/>
        <v>X</v>
      </c>
      <c r="AK5003" s="70" t="str" cm="1">
        <f t="array" ref="AK5003">_xlfn.IFS(AH5003&lt;&gt;"","1",AI5003&lt;&gt;"","2",AJ5003&lt;&gt;"","3")</f>
        <v>3</v>
      </c>
    </row>
    <row r="5004" spans="1:37" x14ac:dyDescent="0.25">
      <c r="A5004" t="s">
        <v>230</v>
      </c>
      <c r="B5004" t="s">
        <v>844</v>
      </c>
      <c r="C5004" s="67" t="str">
        <f t="shared" si="573"/>
        <v>Rylie Cook</v>
      </c>
      <c r="D5004" s="71" t="str" cm="1">
        <f t="array" ref="D5004">_xlfn.IFS(AK5004="1",CONCATENATE(C5004,"Regional"),AK5004="2",CONCATENATE(C5004,"Sectional"),AK5004="3",CONCATENATE(C5004,COUNTIF($C$1:C5004,C5004)))</f>
        <v>Rylie Cook5</v>
      </c>
      <c r="E5004" s="66">
        <v>45180.5</v>
      </c>
      <c r="F5004" t="s">
        <v>2627</v>
      </c>
      <c r="G5004" s="46">
        <v>40</v>
      </c>
      <c r="H5004" s="46">
        <v>52</v>
      </c>
      <c r="I5004" s="46">
        <v>13</v>
      </c>
      <c r="J5004" t="s">
        <v>126</v>
      </c>
      <c r="K5004" t="s">
        <v>90</v>
      </c>
      <c r="L5004" s="46">
        <v>2537</v>
      </c>
      <c r="M5004" s="46">
        <v>36</v>
      </c>
      <c r="N5004" s="46">
        <v>35</v>
      </c>
      <c r="O5004" s="46">
        <v>118</v>
      </c>
      <c r="P5004" s="46">
        <f t="shared" si="574"/>
        <v>1</v>
      </c>
      <c r="R5004" s="67" t="s">
        <v>1392</v>
      </c>
      <c r="S5004" s="67">
        <f>COUNTIF(Y$2:$Y$100,R5004)</f>
        <v>0</v>
      </c>
      <c r="V5004" s="67">
        <f t="shared" si="575"/>
        <v>0</v>
      </c>
      <c r="X5004"/>
      <c r="Y5004" s="67" t="str">
        <f t="shared" si="572"/>
        <v xml:space="preserve"> </v>
      </c>
      <c r="AB5004" t="s">
        <v>90</v>
      </c>
      <c r="AC5004" s="46">
        <v>2537</v>
      </c>
      <c r="AD5004" s="46">
        <v>36</v>
      </c>
      <c r="AE5004" s="46">
        <v>35</v>
      </c>
      <c r="AF5004" s="46">
        <v>118</v>
      </c>
      <c r="AH5004" s="70" t="str">
        <f t="shared" si="576"/>
        <v/>
      </c>
      <c r="AI5004" s="70" t="str">
        <f t="shared" si="577"/>
        <v/>
      </c>
      <c r="AJ5004" s="70" t="str">
        <f t="shared" si="578"/>
        <v>X</v>
      </c>
      <c r="AK5004" s="70" t="str" cm="1">
        <f t="array" ref="AK5004">_xlfn.IFS(AH5004&lt;&gt;"","1",AI5004&lt;&gt;"","2",AJ5004&lt;&gt;"","3")</f>
        <v>3</v>
      </c>
    </row>
    <row r="5005" spans="1:37" x14ac:dyDescent="0.25">
      <c r="A5005" t="s">
        <v>1022</v>
      </c>
      <c r="B5005" t="s">
        <v>187</v>
      </c>
      <c r="C5005" s="67" t="str">
        <f t="shared" si="573"/>
        <v>Ava Skoug</v>
      </c>
      <c r="D5005" s="71" t="str" cm="1">
        <f t="array" ref="D5005">_xlfn.IFS(AK5005="1",CONCATENATE(C5005,"Regional"),AK5005="2",CONCATENATE(C5005,"Sectional"),AK5005="3",CONCATENATE(C5005,COUNTIF($C$1:C5005,C5005)))</f>
        <v>Ava Skoug7</v>
      </c>
      <c r="E5005" s="66">
        <v>45180.5</v>
      </c>
      <c r="F5005" t="s">
        <v>2627</v>
      </c>
      <c r="G5005" s="46">
        <v>40</v>
      </c>
      <c r="H5005" s="46">
        <v>52</v>
      </c>
      <c r="I5005" s="46">
        <v>13</v>
      </c>
      <c r="J5005" t="s">
        <v>126</v>
      </c>
      <c r="K5005" t="s">
        <v>90</v>
      </c>
      <c r="L5005" s="46">
        <v>2537</v>
      </c>
      <c r="M5005" s="46">
        <v>36</v>
      </c>
      <c r="N5005" s="46">
        <v>35</v>
      </c>
      <c r="O5005" s="46">
        <v>118</v>
      </c>
      <c r="P5005" s="46">
        <f t="shared" si="574"/>
        <v>1</v>
      </c>
      <c r="R5005" s="67" t="s">
        <v>1520</v>
      </c>
      <c r="S5005" s="67">
        <f>COUNTIF(Y$2:$Y$100,R5005)</f>
        <v>0</v>
      </c>
      <c r="V5005" s="67">
        <f t="shared" si="575"/>
        <v>0</v>
      </c>
      <c r="X5005"/>
      <c r="Y5005" s="67" t="str">
        <f t="shared" si="572"/>
        <v xml:space="preserve"> </v>
      </c>
      <c r="AB5005" t="s">
        <v>90</v>
      </c>
      <c r="AC5005" s="46">
        <v>2537</v>
      </c>
      <c r="AD5005" s="46">
        <v>36</v>
      </c>
      <c r="AE5005" s="46">
        <v>35</v>
      </c>
      <c r="AF5005" s="46">
        <v>118</v>
      </c>
      <c r="AH5005" s="70" t="str">
        <f t="shared" si="576"/>
        <v/>
      </c>
      <c r="AI5005" s="70" t="str">
        <f t="shared" si="577"/>
        <v/>
      </c>
      <c r="AJ5005" s="70" t="str">
        <f t="shared" si="578"/>
        <v>X</v>
      </c>
      <c r="AK5005" s="70" t="str" cm="1">
        <f t="array" ref="AK5005">_xlfn.IFS(AH5005&lt;&gt;"","1",AI5005&lt;&gt;"","2",AJ5005&lt;&gt;"","3")</f>
        <v>3</v>
      </c>
    </row>
    <row r="5006" spans="1:37" x14ac:dyDescent="0.25">
      <c r="A5006" t="s">
        <v>88</v>
      </c>
      <c r="B5006" t="s">
        <v>1678</v>
      </c>
      <c r="C5006" s="67" t="str">
        <f t="shared" si="573"/>
        <v>Katherine Brown</v>
      </c>
      <c r="D5006" s="71" t="str" cm="1">
        <f t="array" ref="D5006">_xlfn.IFS(AK5006="1",CONCATENATE(C5006,"Regional"),AK5006="2",CONCATENATE(C5006,"Sectional"),AK5006="3",CONCATENATE(C5006,COUNTIF($C$1:C5006,C5006)))</f>
        <v>Katherine Brown5</v>
      </c>
      <c r="E5006" s="66">
        <v>45180.5</v>
      </c>
      <c r="F5006" t="s">
        <v>2627</v>
      </c>
      <c r="G5006" s="46">
        <v>40</v>
      </c>
      <c r="H5006" s="46">
        <v>52</v>
      </c>
      <c r="I5006" s="46">
        <v>13</v>
      </c>
      <c r="J5006" t="s">
        <v>126</v>
      </c>
      <c r="K5006" t="s">
        <v>90</v>
      </c>
      <c r="L5006" s="46">
        <v>2537</v>
      </c>
      <c r="M5006" s="46">
        <v>36</v>
      </c>
      <c r="N5006" s="46">
        <v>35</v>
      </c>
      <c r="O5006" s="46">
        <v>118</v>
      </c>
      <c r="P5006" s="46">
        <f t="shared" si="574"/>
        <v>1</v>
      </c>
      <c r="R5006" s="67" t="s">
        <v>2780</v>
      </c>
      <c r="S5006" s="67">
        <f>COUNTIF(Y$2:$Y$100,R5006)</f>
        <v>0</v>
      </c>
      <c r="V5006" s="67">
        <f t="shared" si="575"/>
        <v>0</v>
      </c>
      <c r="X5006"/>
      <c r="Y5006" s="67" t="str">
        <f t="shared" si="572"/>
        <v xml:space="preserve"> </v>
      </c>
      <c r="AB5006" t="s">
        <v>90</v>
      </c>
      <c r="AC5006" s="46">
        <v>2537</v>
      </c>
      <c r="AD5006" s="46">
        <v>36</v>
      </c>
      <c r="AE5006" s="46">
        <v>35</v>
      </c>
      <c r="AF5006" s="46">
        <v>118</v>
      </c>
      <c r="AH5006" s="70" t="str">
        <f t="shared" si="576"/>
        <v/>
      </c>
      <c r="AI5006" s="70" t="str">
        <f t="shared" si="577"/>
        <v/>
      </c>
      <c r="AJ5006" s="70" t="str">
        <f t="shared" si="578"/>
        <v>X</v>
      </c>
      <c r="AK5006" s="70" t="str" cm="1">
        <f t="array" ref="AK5006">_xlfn.IFS(AH5006&lt;&gt;"","1",AI5006&lt;&gt;"","2",AJ5006&lt;&gt;"","3")</f>
        <v>3</v>
      </c>
    </row>
    <row r="5007" spans="1:37" x14ac:dyDescent="0.25">
      <c r="A5007" t="s">
        <v>851</v>
      </c>
      <c r="B5007" t="s">
        <v>561</v>
      </c>
      <c r="C5007" s="67" t="str">
        <f t="shared" si="573"/>
        <v>Maddie Inman</v>
      </c>
      <c r="D5007" s="71" t="str" cm="1">
        <f t="array" ref="D5007">_xlfn.IFS(AK5007="1",CONCATENATE(C5007,"Regional"),AK5007="2",CONCATENATE(C5007,"Sectional"),AK5007="3",CONCATENATE(C5007,COUNTIF($C$1:C5007,C5007)))</f>
        <v>Maddie Inman6</v>
      </c>
      <c r="E5007" s="66">
        <v>45180.5</v>
      </c>
      <c r="F5007" t="s">
        <v>2627</v>
      </c>
      <c r="G5007" s="46">
        <v>40</v>
      </c>
      <c r="H5007" s="46">
        <v>53</v>
      </c>
      <c r="I5007" s="46">
        <v>16</v>
      </c>
      <c r="J5007" t="s">
        <v>126</v>
      </c>
      <c r="K5007" t="s">
        <v>90</v>
      </c>
      <c r="L5007" s="46">
        <v>2537</v>
      </c>
      <c r="M5007" s="46">
        <v>36</v>
      </c>
      <c r="N5007" s="46">
        <v>35</v>
      </c>
      <c r="O5007" s="46">
        <v>118</v>
      </c>
      <c r="P5007" s="46">
        <f t="shared" si="574"/>
        <v>1</v>
      </c>
      <c r="R5007" s="67" t="s">
        <v>1396</v>
      </c>
      <c r="S5007" s="67">
        <f>COUNTIF(Y$2:$Y$100,R5007)</f>
        <v>0</v>
      </c>
      <c r="V5007" s="67">
        <f t="shared" si="575"/>
        <v>0</v>
      </c>
      <c r="X5007"/>
      <c r="Y5007" s="67" t="str">
        <f t="shared" si="572"/>
        <v xml:space="preserve"> </v>
      </c>
      <c r="AB5007" t="s">
        <v>90</v>
      </c>
      <c r="AC5007" s="46">
        <v>2537</v>
      </c>
      <c r="AD5007" s="46">
        <v>36</v>
      </c>
      <c r="AE5007" s="46">
        <v>35</v>
      </c>
      <c r="AF5007" s="46">
        <v>118</v>
      </c>
      <c r="AH5007" s="70" t="str">
        <f t="shared" si="576"/>
        <v/>
      </c>
      <c r="AI5007" s="70" t="str">
        <f t="shared" si="577"/>
        <v/>
      </c>
      <c r="AJ5007" s="70" t="str">
        <f t="shared" si="578"/>
        <v>X</v>
      </c>
      <c r="AK5007" s="70" t="str" cm="1">
        <f t="array" ref="AK5007">_xlfn.IFS(AH5007&lt;&gt;"","1",AI5007&lt;&gt;"","2",AJ5007&lt;&gt;"","3")</f>
        <v>3</v>
      </c>
    </row>
    <row r="5008" spans="1:37" x14ac:dyDescent="0.25">
      <c r="A5008" t="s">
        <v>845</v>
      </c>
      <c r="B5008" t="s">
        <v>232</v>
      </c>
      <c r="C5008" s="67" t="str">
        <f t="shared" si="573"/>
        <v>Claudia Maze</v>
      </c>
      <c r="D5008" s="71" t="str" cm="1">
        <f t="array" ref="D5008">_xlfn.IFS(AK5008="1",CONCATENATE(C5008,"Regional"),AK5008="2",CONCATENATE(C5008,"Sectional"),AK5008="3",CONCATENATE(C5008,COUNTIF($C$1:C5008,C5008)))</f>
        <v>Claudia Maze6</v>
      </c>
      <c r="E5008" s="66">
        <v>45180.5</v>
      </c>
      <c r="F5008" t="s">
        <v>2627</v>
      </c>
      <c r="G5008" s="46">
        <v>40</v>
      </c>
      <c r="H5008" s="46">
        <v>54</v>
      </c>
      <c r="I5008" s="46">
        <v>17</v>
      </c>
      <c r="J5008" t="s">
        <v>126</v>
      </c>
      <c r="K5008" t="s">
        <v>90</v>
      </c>
      <c r="L5008" s="46">
        <v>2537</v>
      </c>
      <c r="M5008" s="46">
        <v>36</v>
      </c>
      <c r="N5008" s="46">
        <v>35</v>
      </c>
      <c r="O5008" s="46">
        <v>118</v>
      </c>
      <c r="P5008" s="46">
        <f t="shared" si="574"/>
        <v>1</v>
      </c>
      <c r="R5008" s="67" t="s">
        <v>2778</v>
      </c>
      <c r="S5008" s="67">
        <f>COUNTIF(Y$2:$Y$100,R5008)</f>
        <v>0</v>
      </c>
      <c r="V5008" s="67">
        <f t="shared" si="575"/>
        <v>0</v>
      </c>
      <c r="X5008"/>
      <c r="Y5008" s="67" t="str">
        <f t="shared" si="572"/>
        <v xml:space="preserve"> </v>
      </c>
      <c r="AB5008" t="s">
        <v>90</v>
      </c>
      <c r="AC5008" s="46">
        <v>2537</v>
      </c>
      <c r="AD5008" s="46">
        <v>36</v>
      </c>
      <c r="AE5008" s="46">
        <v>35</v>
      </c>
      <c r="AF5008" s="46">
        <v>118</v>
      </c>
      <c r="AH5008" s="70" t="str">
        <f t="shared" si="576"/>
        <v/>
      </c>
      <c r="AI5008" s="70" t="str">
        <f t="shared" si="577"/>
        <v/>
      </c>
      <c r="AJ5008" s="70" t="str">
        <f t="shared" si="578"/>
        <v>X</v>
      </c>
      <c r="AK5008" s="70" t="str" cm="1">
        <f t="array" ref="AK5008">_xlfn.IFS(AH5008&lt;&gt;"","1",AI5008&lt;&gt;"","2",AJ5008&lt;&gt;"","3")</f>
        <v>3</v>
      </c>
    </row>
    <row r="5009" spans="1:37" x14ac:dyDescent="0.25">
      <c r="A5009" t="s">
        <v>862</v>
      </c>
      <c r="B5009" t="s">
        <v>564</v>
      </c>
      <c r="C5009" s="67" t="str">
        <f t="shared" si="573"/>
        <v>Evelyn Millard</v>
      </c>
      <c r="D5009" s="71" t="str" cm="1">
        <f t="array" ref="D5009">_xlfn.IFS(AK5009="1",CONCATENATE(C5009,"Regional"),AK5009="2",CONCATENATE(C5009,"Sectional"),AK5009="3",CONCATENATE(C5009,COUNTIF($C$1:C5009,C5009)))</f>
        <v>Evelyn Millard6</v>
      </c>
      <c r="E5009" s="66">
        <v>45180.5</v>
      </c>
      <c r="F5009" t="s">
        <v>2627</v>
      </c>
      <c r="G5009" s="46">
        <v>40</v>
      </c>
      <c r="H5009" s="46">
        <v>54</v>
      </c>
      <c r="I5009" s="46">
        <v>17</v>
      </c>
      <c r="J5009" t="s">
        <v>126</v>
      </c>
      <c r="K5009" t="s">
        <v>90</v>
      </c>
      <c r="L5009" s="46">
        <v>2537</v>
      </c>
      <c r="M5009" s="46">
        <v>36</v>
      </c>
      <c r="N5009" s="46">
        <v>35</v>
      </c>
      <c r="O5009" s="46">
        <v>118</v>
      </c>
      <c r="P5009" s="46">
        <f t="shared" si="574"/>
        <v>1</v>
      </c>
      <c r="R5009" s="67" t="s">
        <v>1404</v>
      </c>
      <c r="S5009" s="67">
        <f>COUNTIF(Y$2:$Y$100,R5009)</f>
        <v>0</v>
      </c>
      <c r="V5009" s="67">
        <f t="shared" si="575"/>
        <v>0</v>
      </c>
      <c r="X5009"/>
      <c r="Y5009" s="67" t="str">
        <f t="shared" si="572"/>
        <v xml:space="preserve"> </v>
      </c>
      <c r="AB5009" t="s">
        <v>90</v>
      </c>
      <c r="AC5009" s="46">
        <v>2537</v>
      </c>
      <c r="AD5009" s="46">
        <v>36</v>
      </c>
      <c r="AE5009" s="46">
        <v>35</v>
      </c>
      <c r="AF5009" s="46">
        <v>118</v>
      </c>
      <c r="AH5009" s="70" t="str">
        <f t="shared" si="576"/>
        <v/>
      </c>
      <c r="AI5009" s="70" t="str">
        <f t="shared" si="577"/>
        <v/>
      </c>
      <c r="AJ5009" s="70" t="str">
        <f t="shared" si="578"/>
        <v>X</v>
      </c>
      <c r="AK5009" s="70" t="str" cm="1">
        <f t="array" ref="AK5009">_xlfn.IFS(AH5009&lt;&gt;"","1",AI5009&lt;&gt;"","2",AJ5009&lt;&gt;"","3")</f>
        <v>3</v>
      </c>
    </row>
    <row r="5010" spans="1:37" x14ac:dyDescent="0.25">
      <c r="A5010" t="s">
        <v>1783</v>
      </c>
      <c r="B5010" t="s">
        <v>907</v>
      </c>
      <c r="C5010" s="67" t="str">
        <f t="shared" si="573"/>
        <v>Hailey Manske</v>
      </c>
      <c r="D5010" s="71" t="str" cm="1">
        <f t="array" ref="D5010">_xlfn.IFS(AK5010="1",CONCATENATE(C5010,"Regional"),AK5010="2",CONCATENATE(C5010,"Sectional"),AK5010="3",CONCATENATE(C5010,COUNTIF($C$1:C5010,C5010)))</f>
        <v>Hailey Manske6</v>
      </c>
      <c r="E5010" s="66">
        <v>45180.5</v>
      </c>
      <c r="F5010" t="s">
        <v>2627</v>
      </c>
      <c r="G5010" s="46">
        <v>40</v>
      </c>
      <c r="H5010" s="46">
        <v>55</v>
      </c>
      <c r="I5010" s="46">
        <v>19</v>
      </c>
      <c r="J5010" t="s">
        <v>126</v>
      </c>
      <c r="K5010" t="s">
        <v>90</v>
      </c>
      <c r="L5010" s="46">
        <v>2537</v>
      </c>
      <c r="M5010" s="46">
        <v>36</v>
      </c>
      <c r="N5010" s="46">
        <v>35</v>
      </c>
      <c r="O5010" s="46">
        <v>118</v>
      </c>
      <c r="P5010" s="46">
        <f t="shared" si="574"/>
        <v>1</v>
      </c>
      <c r="R5010" s="67" t="s">
        <v>2789</v>
      </c>
      <c r="S5010" s="67">
        <f>COUNTIF(Y$2:$Y$100,R5010)</f>
        <v>0</v>
      </c>
      <c r="V5010" s="67">
        <f t="shared" si="575"/>
        <v>0</v>
      </c>
      <c r="X5010"/>
      <c r="Y5010" s="67" t="str">
        <f t="shared" si="572"/>
        <v xml:space="preserve"> </v>
      </c>
      <c r="AB5010" t="s">
        <v>90</v>
      </c>
      <c r="AC5010" s="46">
        <v>2537</v>
      </c>
      <c r="AD5010" s="46">
        <v>36</v>
      </c>
      <c r="AE5010" s="46">
        <v>35</v>
      </c>
      <c r="AF5010" s="46">
        <v>118</v>
      </c>
      <c r="AH5010" s="70" t="str">
        <f t="shared" si="576"/>
        <v/>
      </c>
      <c r="AI5010" s="70" t="str">
        <f t="shared" si="577"/>
        <v/>
      </c>
      <c r="AJ5010" s="70" t="str">
        <f t="shared" si="578"/>
        <v>X</v>
      </c>
      <c r="AK5010" s="70" t="str" cm="1">
        <f t="array" ref="AK5010">_xlfn.IFS(AH5010&lt;&gt;"","1",AI5010&lt;&gt;"","2",AJ5010&lt;&gt;"","3")</f>
        <v>3</v>
      </c>
    </row>
    <row r="5011" spans="1:37" x14ac:dyDescent="0.25">
      <c r="A5011" t="s">
        <v>1677</v>
      </c>
      <c r="B5011" t="s">
        <v>218</v>
      </c>
      <c r="C5011" s="67" t="str">
        <f t="shared" si="573"/>
        <v>Finley Baumberger</v>
      </c>
      <c r="D5011" s="71" t="str" cm="1">
        <f t="array" ref="D5011">_xlfn.IFS(AK5011="1",CONCATENATE(C5011,"Regional"),AK5011="2",CONCATENATE(C5011,"Sectional"),AK5011="3",CONCATENATE(C5011,COUNTIF($C$1:C5011,C5011)))</f>
        <v>Finley Baumberger4</v>
      </c>
      <c r="E5011" s="66">
        <v>45180.5</v>
      </c>
      <c r="F5011" t="s">
        <v>2627</v>
      </c>
      <c r="G5011" s="46">
        <v>40</v>
      </c>
      <c r="H5011" s="46">
        <v>56</v>
      </c>
      <c r="I5011" s="46">
        <v>20</v>
      </c>
      <c r="J5011" t="s">
        <v>126</v>
      </c>
      <c r="K5011" t="s">
        <v>90</v>
      </c>
      <c r="L5011" s="46">
        <v>2537</v>
      </c>
      <c r="M5011" s="46">
        <v>36</v>
      </c>
      <c r="N5011" s="46">
        <v>35</v>
      </c>
      <c r="O5011" s="46">
        <v>118</v>
      </c>
      <c r="P5011" s="46">
        <f t="shared" si="574"/>
        <v>1</v>
      </c>
      <c r="R5011" s="67" t="s">
        <v>3566</v>
      </c>
      <c r="S5011" s="67">
        <f>COUNTIF(Y$2:$Y$100,R5011)</f>
        <v>0</v>
      </c>
      <c r="V5011" s="67">
        <f t="shared" si="575"/>
        <v>0</v>
      </c>
      <c r="X5011"/>
      <c r="Y5011" s="67" t="str">
        <f t="shared" si="572"/>
        <v xml:space="preserve"> </v>
      </c>
      <c r="AB5011" t="s">
        <v>90</v>
      </c>
      <c r="AC5011" s="46">
        <v>2537</v>
      </c>
      <c r="AD5011" s="46">
        <v>36</v>
      </c>
      <c r="AE5011" s="46">
        <v>35</v>
      </c>
      <c r="AF5011" s="46">
        <v>118</v>
      </c>
      <c r="AH5011" s="70" t="str">
        <f t="shared" si="576"/>
        <v/>
      </c>
      <c r="AI5011" s="70" t="str">
        <f t="shared" si="577"/>
        <v/>
      </c>
      <c r="AJ5011" s="70" t="str">
        <f t="shared" si="578"/>
        <v>X</v>
      </c>
      <c r="AK5011" s="70" t="str" cm="1">
        <f t="array" ref="AK5011">_xlfn.IFS(AH5011&lt;&gt;"","1",AI5011&lt;&gt;"","2",AJ5011&lt;&gt;"","3")</f>
        <v>3</v>
      </c>
    </row>
    <row r="5012" spans="1:37" x14ac:dyDescent="0.25">
      <c r="A5012" t="s">
        <v>1782</v>
      </c>
      <c r="B5012" t="s">
        <v>345</v>
      </c>
      <c r="C5012" s="67" t="str">
        <f t="shared" si="573"/>
        <v>Abigail Tahtinen</v>
      </c>
      <c r="D5012" s="71" t="str" cm="1">
        <f t="array" ref="D5012">_xlfn.IFS(AK5012="1",CONCATENATE(C5012,"Regional"),AK5012="2",CONCATENATE(C5012,"Sectional"),AK5012="3",CONCATENATE(C5012,COUNTIF($C$1:C5012,C5012)))</f>
        <v>Abigail Tahtinen4</v>
      </c>
      <c r="E5012" s="66">
        <v>45180.5</v>
      </c>
      <c r="F5012" t="s">
        <v>2627</v>
      </c>
      <c r="G5012" s="46">
        <v>40</v>
      </c>
      <c r="H5012" s="46">
        <v>56</v>
      </c>
      <c r="I5012" s="46">
        <v>20</v>
      </c>
      <c r="J5012" t="s">
        <v>126</v>
      </c>
      <c r="K5012" t="s">
        <v>90</v>
      </c>
      <c r="L5012" s="46">
        <v>2537</v>
      </c>
      <c r="M5012" s="46">
        <v>36</v>
      </c>
      <c r="N5012" s="46">
        <v>35</v>
      </c>
      <c r="O5012" s="46">
        <v>118</v>
      </c>
      <c r="P5012" s="46">
        <f t="shared" si="574"/>
        <v>1</v>
      </c>
      <c r="R5012" s="67" t="s">
        <v>2788</v>
      </c>
      <c r="S5012" s="67">
        <f>COUNTIF(Y$2:$Y$100,R5012)</f>
        <v>0</v>
      </c>
      <c r="V5012" s="67">
        <f t="shared" si="575"/>
        <v>0</v>
      </c>
      <c r="X5012"/>
      <c r="Y5012" s="67" t="str">
        <f t="shared" si="572"/>
        <v xml:space="preserve"> </v>
      </c>
      <c r="AB5012" t="s">
        <v>90</v>
      </c>
      <c r="AC5012" s="46">
        <v>2537</v>
      </c>
      <c r="AD5012" s="46">
        <v>36</v>
      </c>
      <c r="AE5012" s="46">
        <v>35</v>
      </c>
      <c r="AF5012" s="46">
        <v>118</v>
      </c>
      <c r="AH5012" s="70" t="str">
        <f t="shared" si="576"/>
        <v/>
      </c>
      <c r="AI5012" s="70" t="str">
        <f t="shared" si="577"/>
        <v/>
      </c>
      <c r="AJ5012" s="70" t="str">
        <f t="shared" si="578"/>
        <v>X</v>
      </c>
      <c r="AK5012" s="70" t="str" cm="1">
        <f t="array" ref="AK5012">_xlfn.IFS(AH5012&lt;&gt;"","1",AI5012&lt;&gt;"","2",AJ5012&lt;&gt;"","3")</f>
        <v>3</v>
      </c>
    </row>
    <row r="5013" spans="1:37" x14ac:dyDescent="0.25">
      <c r="A5013" t="s">
        <v>1788</v>
      </c>
      <c r="B5013" t="s">
        <v>1789</v>
      </c>
      <c r="C5013" s="67" t="str">
        <f t="shared" si="573"/>
        <v>Calla Nogalski</v>
      </c>
      <c r="D5013" s="71" t="str" cm="1">
        <f t="array" ref="D5013">_xlfn.IFS(AK5013="1",CONCATENATE(C5013,"Regional"),AK5013="2",CONCATENATE(C5013,"Sectional"),AK5013="3",CONCATENATE(C5013,COUNTIF($C$1:C5013,C5013)))</f>
        <v>Calla Nogalski5</v>
      </c>
      <c r="E5013" s="66">
        <v>45180.5</v>
      </c>
      <c r="F5013" t="s">
        <v>2627</v>
      </c>
      <c r="G5013" s="46">
        <v>40</v>
      </c>
      <c r="H5013" s="46">
        <v>56</v>
      </c>
      <c r="I5013" s="46">
        <v>20</v>
      </c>
      <c r="J5013" t="s">
        <v>126</v>
      </c>
      <c r="K5013" t="s">
        <v>90</v>
      </c>
      <c r="L5013" s="46">
        <v>2537</v>
      </c>
      <c r="M5013" s="46">
        <v>36</v>
      </c>
      <c r="N5013" s="46">
        <v>35</v>
      </c>
      <c r="O5013" s="46">
        <v>118</v>
      </c>
      <c r="P5013" s="46">
        <f t="shared" si="574"/>
        <v>1</v>
      </c>
      <c r="R5013" s="67" t="s">
        <v>2793</v>
      </c>
      <c r="S5013" s="67">
        <f>COUNTIF(Y$2:$Y$100,R5013)</f>
        <v>0</v>
      </c>
      <c r="V5013" s="67">
        <f t="shared" si="575"/>
        <v>0</v>
      </c>
      <c r="X5013"/>
      <c r="Y5013" s="67" t="str">
        <f t="shared" si="572"/>
        <v xml:space="preserve"> </v>
      </c>
      <c r="AB5013" t="s">
        <v>90</v>
      </c>
      <c r="AC5013" s="46">
        <v>2537</v>
      </c>
      <c r="AD5013" s="46">
        <v>36</v>
      </c>
      <c r="AE5013" s="46">
        <v>35</v>
      </c>
      <c r="AF5013" s="46">
        <v>118</v>
      </c>
      <c r="AH5013" s="70" t="str">
        <f t="shared" si="576"/>
        <v/>
      </c>
      <c r="AI5013" s="70" t="str">
        <f t="shared" si="577"/>
        <v/>
      </c>
      <c r="AJ5013" s="70" t="str">
        <f t="shared" si="578"/>
        <v>X</v>
      </c>
      <c r="AK5013" s="70" t="str" cm="1">
        <f t="array" ref="AK5013">_xlfn.IFS(AH5013&lt;&gt;"","1",AI5013&lt;&gt;"","2",AJ5013&lt;&gt;"","3")</f>
        <v>3</v>
      </c>
    </row>
    <row r="5014" spans="1:37" x14ac:dyDescent="0.25">
      <c r="A5014" t="s">
        <v>1776</v>
      </c>
      <c r="B5014" t="s">
        <v>1777</v>
      </c>
      <c r="C5014" s="67" t="str">
        <f t="shared" si="573"/>
        <v>Jayda Wellnitz</v>
      </c>
      <c r="D5014" s="71" t="str" cm="1">
        <f t="array" ref="D5014">_xlfn.IFS(AK5014="1",CONCATENATE(C5014,"Regional"),AK5014="2",CONCATENATE(C5014,"Sectional"),AK5014="3",CONCATENATE(C5014,COUNTIF($C$1:C5014,C5014)))</f>
        <v>Jayda Wellnitz6</v>
      </c>
      <c r="E5014" s="66">
        <v>45180.5</v>
      </c>
      <c r="F5014" t="s">
        <v>2627</v>
      </c>
      <c r="G5014" s="46">
        <v>40</v>
      </c>
      <c r="H5014" s="46">
        <v>57</v>
      </c>
      <c r="I5014" s="46">
        <v>23</v>
      </c>
      <c r="J5014" t="s">
        <v>126</v>
      </c>
      <c r="K5014" t="s">
        <v>90</v>
      </c>
      <c r="L5014" s="46">
        <v>2537</v>
      </c>
      <c r="M5014" s="46">
        <v>36</v>
      </c>
      <c r="N5014" s="46">
        <v>35</v>
      </c>
      <c r="O5014" s="46">
        <v>118</v>
      </c>
      <c r="P5014" s="46">
        <f t="shared" si="574"/>
        <v>1</v>
      </c>
      <c r="R5014" s="67" t="s">
        <v>2782</v>
      </c>
      <c r="S5014" s="67">
        <f>COUNTIF(Y$2:$Y$100,R5014)</f>
        <v>0</v>
      </c>
      <c r="V5014" s="67">
        <f t="shared" si="575"/>
        <v>0</v>
      </c>
      <c r="X5014"/>
      <c r="Y5014" s="67" t="str">
        <f t="shared" si="572"/>
        <v xml:space="preserve"> </v>
      </c>
      <c r="AB5014" t="s">
        <v>90</v>
      </c>
      <c r="AC5014" s="46">
        <v>2537</v>
      </c>
      <c r="AD5014" s="46">
        <v>36</v>
      </c>
      <c r="AE5014" s="46">
        <v>35</v>
      </c>
      <c r="AF5014" s="46">
        <v>118</v>
      </c>
      <c r="AH5014" s="70" t="str">
        <f t="shared" si="576"/>
        <v/>
      </c>
      <c r="AI5014" s="70" t="str">
        <f t="shared" si="577"/>
        <v/>
      </c>
      <c r="AJ5014" s="70" t="str">
        <f t="shared" si="578"/>
        <v>X</v>
      </c>
      <c r="AK5014" s="70" t="str" cm="1">
        <f t="array" ref="AK5014">_xlfn.IFS(AH5014&lt;&gt;"","1",AI5014&lt;&gt;"","2",AJ5014&lt;&gt;"","3")</f>
        <v>3</v>
      </c>
    </row>
    <row r="5015" spans="1:37" x14ac:dyDescent="0.25">
      <c r="A5015" t="s">
        <v>1068</v>
      </c>
      <c r="B5015" t="s">
        <v>473</v>
      </c>
      <c r="C5015" s="67" t="str">
        <f t="shared" si="573"/>
        <v>Gabby Schmid</v>
      </c>
      <c r="D5015" s="71" t="str" cm="1">
        <f t="array" ref="D5015">_xlfn.IFS(AK5015="1",CONCATENATE(C5015,"Regional"),AK5015="2",CONCATENATE(C5015,"Sectional"),AK5015="3",CONCATENATE(C5015,COUNTIF($C$1:C5015,C5015)))</f>
        <v>Gabby Schmid8</v>
      </c>
      <c r="E5015" s="66">
        <v>45180.5</v>
      </c>
      <c r="F5015" t="s">
        <v>2627</v>
      </c>
      <c r="G5015" s="46">
        <v>40</v>
      </c>
      <c r="H5015" s="46">
        <v>58</v>
      </c>
      <c r="I5015" s="46">
        <v>24</v>
      </c>
      <c r="J5015" t="s">
        <v>126</v>
      </c>
      <c r="K5015" t="s">
        <v>90</v>
      </c>
      <c r="L5015" s="46">
        <v>2537</v>
      </c>
      <c r="M5015" s="46">
        <v>36</v>
      </c>
      <c r="N5015" s="46">
        <v>35</v>
      </c>
      <c r="O5015" s="46">
        <v>118</v>
      </c>
      <c r="P5015" s="46">
        <f t="shared" si="574"/>
        <v>1</v>
      </c>
      <c r="R5015" s="67" t="s">
        <v>2784</v>
      </c>
      <c r="S5015" s="67">
        <f>COUNTIF(Y$2:$Y$100,R5015)</f>
        <v>0</v>
      </c>
      <c r="V5015" s="67">
        <f t="shared" si="575"/>
        <v>0</v>
      </c>
      <c r="X5015"/>
      <c r="Y5015" s="67" t="str">
        <f t="shared" si="572"/>
        <v xml:space="preserve"> </v>
      </c>
      <c r="AB5015" t="s">
        <v>90</v>
      </c>
      <c r="AC5015" s="46">
        <v>2537</v>
      </c>
      <c r="AD5015" s="46">
        <v>36</v>
      </c>
      <c r="AE5015" s="46">
        <v>35</v>
      </c>
      <c r="AF5015" s="46">
        <v>118</v>
      </c>
      <c r="AH5015" s="70" t="str">
        <f t="shared" si="576"/>
        <v/>
      </c>
      <c r="AI5015" s="70" t="str">
        <f t="shared" si="577"/>
        <v/>
      </c>
      <c r="AJ5015" s="70" t="str">
        <f t="shared" si="578"/>
        <v>X</v>
      </c>
      <c r="AK5015" s="70" t="str" cm="1">
        <f t="array" ref="AK5015">_xlfn.IFS(AH5015&lt;&gt;"","1",AI5015&lt;&gt;"","2",AJ5015&lt;&gt;"","3")</f>
        <v>3</v>
      </c>
    </row>
    <row r="5016" spans="1:37" x14ac:dyDescent="0.25">
      <c r="A5016" t="s">
        <v>289</v>
      </c>
      <c r="B5016" t="s">
        <v>852</v>
      </c>
      <c r="C5016" s="67" t="str">
        <f t="shared" si="573"/>
        <v>Zoe Krueger</v>
      </c>
      <c r="D5016" s="71" t="str" cm="1">
        <f t="array" ref="D5016">_xlfn.IFS(AK5016="1",CONCATENATE(C5016,"Regional"),AK5016="2",CONCATENATE(C5016,"Sectional"),AK5016="3",CONCATENATE(C5016,COUNTIF($C$1:C5016,C5016)))</f>
        <v>Zoe Krueger5</v>
      </c>
      <c r="E5016" s="66">
        <v>45180.5</v>
      </c>
      <c r="F5016" t="s">
        <v>2627</v>
      </c>
      <c r="G5016" s="46">
        <v>40</v>
      </c>
      <c r="H5016" s="46">
        <v>58</v>
      </c>
      <c r="I5016" s="46">
        <v>24</v>
      </c>
      <c r="J5016" t="s">
        <v>126</v>
      </c>
      <c r="K5016" t="s">
        <v>90</v>
      </c>
      <c r="L5016" s="46">
        <v>2537</v>
      </c>
      <c r="M5016" s="46">
        <v>36</v>
      </c>
      <c r="N5016" s="46">
        <v>35</v>
      </c>
      <c r="O5016" s="46">
        <v>118</v>
      </c>
      <c r="P5016" s="46">
        <f t="shared" si="574"/>
        <v>1</v>
      </c>
      <c r="R5016" s="67" t="s">
        <v>1397</v>
      </c>
      <c r="S5016" s="67">
        <f>COUNTIF(Y$2:$Y$100,R5016)</f>
        <v>0</v>
      </c>
      <c r="V5016" s="67">
        <f t="shared" si="575"/>
        <v>0</v>
      </c>
      <c r="X5016"/>
      <c r="Y5016" s="67" t="str">
        <f t="shared" si="572"/>
        <v xml:space="preserve"> </v>
      </c>
      <c r="AB5016" t="s">
        <v>90</v>
      </c>
      <c r="AC5016" s="46">
        <v>2537</v>
      </c>
      <c r="AD5016" s="46">
        <v>36</v>
      </c>
      <c r="AE5016" s="46">
        <v>35</v>
      </c>
      <c r="AF5016" s="46">
        <v>118</v>
      </c>
      <c r="AH5016" s="70" t="str">
        <f t="shared" si="576"/>
        <v/>
      </c>
      <c r="AI5016" s="70" t="str">
        <f t="shared" si="577"/>
        <v/>
      </c>
      <c r="AJ5016" s="70" t="str">
        <f t="shared" si="578"/>
        <v>X</v>
      </c>
      <c r="AK5016" s="70" t="str" cm="1">
        <f t="array" ref="AK5016">_xlfn.IFS(AH5016&lt;&gt;"","1",AI5016&lt;&gt;"","2",AJ5016&lt;&gt;"","3")</f>
        <v>3</v>
      </c>
    </row>
    <row r="5017" spans="1:37" x14ac:dyDescent="0.25">
      <c r="A5017" t="s">
        <v>3392</v>
      </c>
      <c r="B5017" t="s">
        <v>717</v>
      </c>
      <c r="C5017" s="67" t="str">
        <f t="shared" si="573"/>
        <v>Kayla Hirschfeld</v>
      </c>
      <c r="D5017" s="71" t="str" cm="1">
        <f t="array" ref="D5017">_xlfn.IFS(AK5017="1",CONCATENATE(C5017,"Regional"),AK5017="2",CONCATENATE(C5017,"Sectional"),AK5017="3",CONCATENATE(C5017,COUNTIF($C$1:C5017,C5017)))</f>
        <v>Kayla Hirschfeld8</v>
      </c>
      <c r="E5017" s="66">
        <v>45180.5</v>
      </c>
      <c r="F5017" t="s">
        <v>2627</v>
      </c>
      <c r="G5017" s="46">
        <v>40</v>
      </c>
      <c r="H5017" s="46">
        <v>59</v>
      </c>
      <c r="I5017" s="46">
        <v>26</v>
      </c>
      <c r="J5017" t="s">
        <v>126</v>
      </c>
      <c r="K5017" t="s">
        <v>90</v>
      </c>
      <c r="L5017" s="46">
        <v>2537</v>
      </c>
      <c r="M5017" s="46">
        <v>36</v>
      </c>
      <c r="N5017" s="46">
        <v>35</v>
      </c>
      <c r="O5017" s="46">
        <v>118</v>
      </c>
      <c r="P5017" s="46">
        <f t="shared" si="574"/>
        <v>1</v>
      </c>
      <c r="R5017" s="67" t="s">
        <v>3506</v>
      </c>
      <c r="S5017" s="67">
        <f>COUNTIF(Y$2:$Y$100,R5017)</f>
        <v>0</v>
      </c>
      <c r="V5017" s="67">
        <f t="shared" si="575"/>
        <v>0</v>
      </c>
      <c r="X5017"/>
      <c r="Y5017" s="67" t="str">
        <f t="shared" si="572"/>
        <v xml:space="preserve"> </v>
      </c>
      <c r="AB5017" t="s">
        <v>90</v>
      </c>
      <c r="AC5017" s="46">
        <v>2537</v>
      </c>
      <c r="AD5017" s="46">
        <v>36</v>
      </c>
      <c r="AE5017" s="46">
        <v>35</v>
      </c>
      <c r="AF5017" s="46">
        <v>118</v>
      </c>
      <c r="AH5017" s="70" t="str">
        <f t="shared" si="576"/>
        <v/>
      </c>
      <c r="AI5017" s="70" t="str">
        <f t="shared" si="577"/>
        <v/>
      </c>
      <c r="AJ5017" s="70" t="str">
        <f t="shared" si="578"/>
        <v>X</v>
      </c>
      <c r="AK5017" s="70" t="str" cm="1">
        <f t="array" ref="AK5017">_xlfn.IFS(AH5017&lt;&gt;"","1",AI5017&lt;&gt;"","2",AJ5017&lt;&gt;"","3")</f>
        <v>3</v>
      </c>
    </row>
    <row r="5018" spans="1:37" x14ac:dyDescent="0.25">
      <c r="A5018" t="s">
        <v>513</v>
      </c>
      <c r="B5018" t="s">
        <v>367</v>
      </c>
      <c r="C5018" s="67" t="str">
        <f t="shared" si="573"/>
        <v>Tessa Schmocker</v>
      </c>
      <c r="D5018" s="71" t="str" cm="1">
        <f t="array" ref="D5018">_xlfn.IFS(AK5018="1",CONCATENATE(C5018,"Regional"),AK5018="2",CONCATENATE(C5018,"Sectional"),AK5018="3",CONCATENATE(C5018,COUNTIF($C$1:C5018,C5018)))</f>
        <v>Tessa Schmocker8</v>
      </c>
      <c r="E5018" s="66">
        <v>45180.5</v>
      </c>
      <c r="F5018" t="s">
        <v>2627</v>
      </c>
      <c r="G5018" s="46">
        <v>40</v>
      </c>
      <c r="H5018" s="46">
        <v>60</v>
      </c>
      <c r="I5018" s="46">
        <v>27</v>
      </c>
      <c r="J5018" t="s">
        <v>126</v>
      </c>
      <c r="K5018" t="s">
        <v>90</v>
      </c>
      <c r="L5018" s="46">
        <v>2537</v>
      </c>
      <c r="M5018" s="46">
        <v>36</v>
      </c>
      <c r="N5018" s="46">
        <v>35</v>
      </c>
      <c r="O5018" s="46">
        <v>118</v>
      </c>
      <c r="P5018" s="46">
        <f t="shared" si="574"/>
        <v>1</v>
      </c>
      <c r="R5018" s="67" t="s">
        <v>1194</v>
      </c>
      <c r="S5018" s="67">
        <f>COUNTIF(Y$2:$Y$100,R5018)</f>
        <v>0</v>
      </c>
      <c r="V5018" s="67">
        <f t="shared" si="575"/>
        <v>0</v>
      </c>
      <c r="X5018"/>
      <c r="Y5018" s="67" t="str">
        <f t="shared" si="572"/>
        <v xml:space="preserve"> </v>
      </c>
      <c r="AB5018" t="s">
        <v>90</v>
      </c>
      <c r="AC5018" s="46">
        <v>2537</v>
      </c>
      <c r="AD5018" s="46">
        <v>36</v>
      </c>
      <c r="AE5018" s="46">
        <v>35</v>
      </c>
      <c r="AF5018" s="46">
        <v>118</v>
      </c>
      <c r="AH5018" s="70" t="str">
        <f t="shared" si="576"/>
        <v/>
      </c>
      <c r="AI5018" s="70" t="str">
        <f t="shared" si="577"/>
        <v/>
      </c>
      <c r="AJ5018" s="70" t="str">
        <f t="shared" si="578"/>
        <v>X</v>
      </c>
      <c r="AK5018" s="70" t="str" cm="1">
        <f t="array" ref="AK5018">_xlfn.IFS(AH5018&lt;&gt;"","1",AI5018&lt;&gt;"","2",AJ5018&lt;&gt;"","3")</f>
        <v>3</v>
      </c>
    </row>
    <row r="5019" spans="1:37" x14ac:dyDescent="0.25">
      <c r="A5019" t="s">
        <v>847</v>
      </c>
      <c r="B5019" t="s">
        <v>848</v>
      </c>
      <c r="C5019" s="67" t="str">
        <f t="shared" si="573"/>
        <v>Isabella Crossen</v>
      </c>
      <c r="D5019" s="71" t="str" cm="1">
        <f t="array" ref="D5019">_xlfn.IFS(AK5019="1",CONCATENATE(C5019,"Regional"),AK5019="2",CONCATENATE(C5019,"Sectional"),AK5019="3",CONCATENATE(C5019,COUNTIF($C$1:C5019,C5019)))</f>
        <v>Isabella Crossen3</v>
      </c>
      <c r="E5019" s="66">
        <v>45180.5</v>
      </c>
      <c r="F5019" t="s">
        <v>2627</v>
      </c>
      <c r="G5019" s="46">
        <v>40</v>
      </c>
      <c r="H5019" s="46">
        <v>61</v>
      </c>
      <c r="I5019" s="46">
        <v>28</v>
      </c>
      <c r="J5019" t="s">
        <v>126</v>
      </c>
      <c r="K5019" t="s">
        <v>90</v>
      </c>
      <c r="L5019" s="46">
        <v>2537</v>
      </c>
      <c r="M5019" s="46">
        <v>36</v>
      </c>
      <c r="N5019" s="46">
        <v>35</v>
      </c>
      <c r="O5019" s="46">
        <v>118</v>
      </c>
      <c r="P5019" s="46">
        <f t="shared" si="574"/>
        <v>1</v>
      </c>
      <c r="R5019" s="67" t="s">
        <v>1394</v>
      </c>
      <c r="S5019" s="67">
        <f>COUNTIF(Y$2:$Y$100,R5019)</f>
        <v>0</v>
      </c>
      <c r="V5019" s="67">
        <f t="shared" si="575"/>
        <v>0</v>
      </c>
      <c r="X5019"/>
      <c r="Y5019" s="67" t="str">
        <f t="shared" si="572"/>
        <v xml:space="preserve"> </v>
      </c>
      <c r="AB5019" t="s">
        <v>90</v>
      </c>
      <c r="AC5019" s="46">
        <v>2537</v>
      </c>
      <c r="AD5019" s="46">
        <v>36</v>
      </c>
      <c r="AE5019" s="46">
        <v>35</v>
      </c>
      <c r="AF5019" s="46">
        <v>118</v>
      </c>
      <c r="AH5019" s="70" t="str">
        <f t="shared" si="576"/>
        <v/>
      </c>
      <c r="AI5019" s="70" t="str">
        <f t="shared" si="577"/>
        <v/>
      </c>
      <c r="AJ5019" s="70" t="str">
        <f t="shared" si="578"/>
        <v>X</v>
      </c>
      <c r="AK5019" s="70" t="str" cm="1">
        <f t="array" ref="AK5019">_xlfn.IFS(AH5019&lt;&gt;"","1",AI5019&lt;&gt;"","2",AJ5019&lt;&gt;"","3")</f>
        <v>3</v>
      </c>
    </row>
    <row r="5020" spans="1:37" x14ac:dyDescent="0.25">
      <c r="A5020" t="s">
        <v>1790</v>
      </c>
      <c r="B5020" t="s">
        <v>1791</v>
      </c>
      <c r="C5020" s="67" t="str">
        <f t="shared" si="573"/>
        <v>Lillyana Watters</v>
      </c>
      <c r="D5020" s="71" t="str" cm="1">
        <f t="array" ref="D5020">_xlfn.IFS(AK5020="1",CONCATENATE(C5020,"Regional"),AK5020="2",CONCATENATE(C5020,"Sectional"),AK5020="3",CONCATENATE(C5020,COUNTIF($C$1:C5020,C5020)))</f>
        <v>Lillyana Watters5</v>
      </c>
      <c r="E5020" s="66">
        <v>45180.5</v>
      </c>
      <c r="F5020" t="s">
        <v>2627</v>
      </c>
      <c r="G5020" s="46">
        <v>40</v>
      </c>
      <c r="H5020" s="46">
        <v>62</v>
      </c>
      <c r="I5020" s="46">
        <v>29</v>
      </c>
      <c r="J5020" t="s">
        <v>126</v>
      </c>
      <c r="K5020" t="s">
        <v>90</v>
      </c>
      <c r="L5020" s="46">
        <v>2537</v>
      </c>
      <c r="M5020" s="46">
        <v>36</v>
      </c>
      <c r="N5020" s="46">
        <v>35</v>
      </c>
      <c r="O5020" s="46">
        <v>118</v>
      </c>
      <c r="P5020" s="46">
        <f t="shared" si="574"/>
        <v>1</v>
      </c>
      <c r="R5020" s="67" t="s">
        <v>2794</v>
      </c>
      <c r="S5020" s="67">
        <f>COUNTIF(Y$2:$Y$100,R5020)</f>
        <v>0</v>
      </c>
      <c r="V5020" s="67">
        <f t="shared" si="575"/>
        <v>0</v>
      </c>
      <c r="X5020"/>
      <c r="Y5020" s="67" t="str">
        <f t="shared" si="572"/>
        <v xml:space="preserve"> </v>
      </c>
      <c r="AB5020" t="s">
        <v>90</v>
      </c>
      <c r="AC5020" s="46">
        <v>2537</v>
      </c>
      <c r="AD5020" s="46">
        <v>36</v>
      </c>
      <c r="AE5020" s="46">
        <v>35</v>
      </c>
      <c r="AF5020" s="46">
        <v>118</v>
      </c>
      <c r="AH5020" s="70" t="str">
        <f t="shared" si="576"/>
        <v/>
      </c>
      <c r="AI5020" s="70" t="str">
        <f t="shared" si="577"/>
        <v/>
      </c>
      <c r="AJ5020" s="70" t="str">
        <f t="shared" si="578"/>
        <v>X</v>
      </c>
      <c r="AK5020" s="70" t="str" cm="1">
        <f t="array" ref="AK5020">_xlfn.IFS(AH5020&lt;&gt;"","1",AI5020&lt;&gt;"","2",AJ5020&lt;&gt;"","3")</f>
        <v>3</v>
      </c>
    </row>
    <row r="5021" spans="1:37" x14ac:dyDescent="0.25">
      <c r="A5021" t="s">
        <v>3411</v>
      </c>
      <c r="B5021" t="s">
        <v>2698</v>
      </c>
      <c r="C5021" s="67" t="str">
        <f t="shared" si="573"/>
        <v>Portia Segerstrom</v>
      </c>
      <c r="D5021" s="71" t="str" cm="1">
        <f t="array" ref="D5021">_xlfn.IFS(AK5021="1",CONCATENATE(C5021,"Regional"),AK5021="2",CONCATENATE(C5021,"Sectional"),AK5021="3",CONCATENATE(C5021,COUNTIF($C$1:C5021,C5021)))</f>
        <v>Portia Segerstrom5</v>
      </c>
      <c r="E5021" s="66">
        <v>45180.5</v>
      </c>
      <c r="F5021" t="s">
        <v>2627</v>
      </c>
      <c r="G5021" s="46">
        <v>40</v>
      </c>
      <c r="H5021" s="46">
        <v>62</v>
      </c>
      <c r="I5021" s="46">
        <v>29</v>
      </c>
      <c r="J5021" t="s">
        <v>126</v>
      </c>
      <c r="K5021" t="s">
        <v>90</v>
      </c>
      <c r="L5021" s="46">
        <v>2537</v>
      </c>
      <c r="M5021" s="46">
        <v>36</v>
      </c>
      <c r="N5021" s="46">
        <v>35</v>
      </c>
      <c r="O5021" s="46">
        <v>118</v>
      </c>
      <c r="P5021" s="46">
        <f t="shared" si="574"/>
        <v>1</v>
      </c>
      <c r="R5021" s="67" t="s">
        <v>3567</v>
      </c>
      <c r="S5021" s="67">
        <f>COUNTIF(Y$2:$Y$100,R5021)</f>
        <v>0</v>
      </c>
      <c r="V5021" s="67">
        <f t="shared" si="575"/>
        <v>0</v>
      </c>
      <c r="X5021"/>
      <c r="Y5021" s="67" t="str">
        <f t="shared" ref="Y5021:Y5084" si="579">CONCATENATE(W5021," ",X5021)</f>
        <v xml:space="preserve"> </v>
      </c>
      <c r="AB5021" t="s">
        <v>90</v>
      </c>
      <c r="AC5021" s="46">
        <v>2537</v>
      </c>
      <c r="AD5021" s="46">
        <v>36</v>
      </c>
      <c r="AE5021" s="46">
        <v>35</v>
      </c>
      <c r="AF5021" s="46">
        <v>118</v>
      </c>
      <c r="AH5021" s="70" t="str">
        <f t="shared" si="576"/>
        <v/>
      </c>
      <c r="AI5021" s="70" t="str">
        <f t="shared" si="577"/>
        <v/>
      </c>
      <c r="AJ5021" s="70" t="str">
        <f t="shared" si="578"/>
        <v>X</v>
      </c>
      <c r="AK5021" s="70" t="str" cm="1">
        <f t="array" ref="AK5021">_xlfn.IFS(AH5021&lt;&gt;"","1",AI5021&lt;&gt;"","2",AJ5021&lt;&gt;"","3")</f>
        <v>3</v>
      </c>
    </row>
    <row r="5022" spans="1:37" x14ac:dyDescent="0.25">
      <c r="A5022" t="s">
        <v>1778</v>
      </c>
      <c r="B5022" t="s">
        <v>1779</v>
      </c>
      <c r="C5022" s="67" t="str">
        <f t="shared" si="573"/>
        <v>Bethini Mosher</v>
      </c>
      <c r="D5022" s="71" t="str" cm="1">
        <f t="array" ref="D5022">_xlfn.IFS(AK5022="1",CONCATENATE(C5022,"Regional"),AK5022="2",CONCATENATE(C5022,"Sectional"),AK5022="3",CONCATENATE(C5022,COUNTIF($C$1:C5022,C5022)))</f>
        <v>Bethini Mosher6</v>
      </c>
      <c r="E5022" s="66">
        <v>45180.5</v>
      </c>
      <c r="F5022" t="s">
        <v>2627</v>
      </c>
      <c r="G5022" s="46">
        <v>40</v>
      </c>
      <c r="H5022" s="46">
        <v>62</v>
      </c>
      <c r="I5022" s="46">
        <v>29</v>
      </c>
      <c r="J5022" t="s">
        <v>126</v>
      </c>
      <c r="K5022" t="s">
        <v>90</v>
      </c>
      <c r="L5022" s="46">
        <v>2537</v>
      </c>
      <c r="M5022" s="46">
        <v>36</v>
      </c>
      <c r="N5022" s="46">
        <v>35</v>
      </c>
      <c r="O5022" s="46">
        <v>118</v>
      </c>
      <c r="P5022" s="46">
        <f t="shared" si="574"/>
        <v>1</v>
      </c>
      <c r="R5022" s="67" t="s">
        <v>2783</v>
      </c>
      <c r="S5022" s="67">
        <f>COUNTIF(Y$2:$Y$100,R5022)</f>
        <v>0</v>
      </c>
      <c r="V5022" s="67">
        <f t="shared" si="575"/>
        <v>0</v>
      </c>
      <c r="X5022"/>
      <c r="Y5022" s="67" t="str">
        <f t="shared" si="579"/>
        <v xml:space="preserve"> </v>
      </c>
      <c r="AB5022" t="s">
        <v>90</v>
      </c>
      <c r="AC5022" s="46">
        <v>2537</v>
      </c>
      <c r="AD5022" s="46">
        <v>36</v>
      </c>
      <c r="AE5022" s="46">
        <v>35</v>
      </c>
      <c r="AF5022" s="46">
        <v>118</v>
      </c>
      <c r="AH5022" s="70" t="str">
        <f t="shared" si="576"/>
        <v/>
      </c>
      <c r="AI5022" s="70" t="str">
        <f t="shared" si="577"/>
        <v/>
      </c>
      <c r="AJ5022" s="70" t="str">
        <f t="shared" si="578"/>
        <v>X</v>
      </c>
      <c r="AK5022" s="70" t="str" cm="1">
        <f t="array" ref="AK5022">_xlfn.IFS(AH5022&lt;&gt;"","1",AI5022&lt;&gt;"","2",AJ5022&lt;&gt;"","3")</f>
        <v>3</v>
      </c>
    </row>
    <row r="5023" spans="1:37" x14ac:dyDescent="0.25">
      <c r="A5023" t="s">
        <v>854</v>
      </c>
      <c r="B5023" t="s">
        <v>458</v>
      </c>
      <c r="C5023" s="67" t="str">
        <f t="shared" si="573"/>
        <v>Lauren Holzhueter</v>
      </c>
      <c r="D5023" s="71" t="str" cm="1">
        <f t="array" ref="D5023">_xlfn.IFS(AK5023="1",CONCATENATE(C5023,"Regional"),AK5023="2",CONCATENATE(C5023,"Sectional"),AK5023="3",CONCATENATE(C5023,COUNTIF($C$1:C5023,C5023)))</f>
        <v>Lauren Holzhueter3</v>
      </c>
      <c r="E5023" s="66">
        <v>45180.5</v>
      </c>
      <c r="F5023" t="s">
        <v>2627</v>
      </c>
      <c r="G5023" s="46">
        <v>40</v>
      </c>
      <c r="H5023" s="46">
        <v>62</v>
      </c>
      <c r="I5023" s="46">
        <v>29</v>
      </c>
      <c r="J5023" t="s">
        <v>126</v>
      </c>
      <c r="K5023" t="s">
        <v>90</v>
      </c>
      <c r="L5023" s="46">
        <v>2537</v>
      </c>
      <c r="M5023" s="46">
        <v>36</v>
      </c>
      <c r="N5023" s="46">
        <v>35</v>
      </c>
      <c r="O5023" s="46">
        <v>118</v>
      </c>
      <c r="P5023" s="46">
        <f t="shared" si="574"/>
        <v>1</v>
      </c>
      <c r="R5023" s="67" t="s">
        <v>1399</v>
      </c>
      <c r="S5023" s="67">
        <f>COUNTIF(Y$2:$Y$100,R5023)</f>
        <v>0</v>
      </c>
      <c r="V5023" s="67">
        <f t="shared" si="575"/>
        <v>0</v>
      </c>
      <c r="X5023"/>
      <c r="Y5023" s="67" t="str">
        <f t="shared" si="579"/>
        <v xml:space="preserve"> </v>
      </c>
      <c r="AB5023" t="s">
        <v>90</v>
      </c>
      <c r="AC5023" s="46">
        <v>2537</v>
      </c>
      <c r="AD5023" s="46">
        <v>36</v>
      </c>
      <c r="AE5023" s="46">
        <v>35</v>
      </c>
      <c r="AF5023" s="46">
        <v>118</v>
      </c>
      <c r="AH5023" s="70" t="str">
        <f t="shared" si="576"/>
        <v/>
      </c>
      <c r="AI5023" s="70" t="str">
        <f t="shared" si="577"/>
        <v/>
      </c>
      <c r="AJ5023" s="70" t="str">
        <f t="shared" si="578"/>
        <v>X</v>
      </c>
      <c r="AK5023" s="70" t="str" cm="1">
        <f t="array" ref="AK5023">_xlfn.IFS(AH5023&lt;&gt;"","1",AI5023&lt;&gt;"","2",AJ5023&lt;&gt;"","3")</f>
        <v>3</v>
      </c>
    </row>
    <row r="5024" spans="1:37" x14ac:dyDescent="0.25">
      <c r="A5024" t="s">
        <v>1784</v>
      </c>
      <c r="B5024" t="s">
        <v>380</v>
      </c>
      <c r="C5024" s="67" t="str">
        <f t="shared" si="573"/>
        <v>Amelia Leigh</v>
      </c>
      <c r="D5024" s="71" t="str" cm="1">
        <f t="array" ref="D5024">_xlfn.IFS(AK5024="1",CONCATENATE(C5024,"Regional"),AK5024="2",CONCATENATE(C5024,"Sectional"),AK5024="3",CONCATENATE(C5024,COUNTIF($C$1:C5024,C5024)))</f>
        <v>Amelia Leigh4</v>
      </c>
      <c r="E5024" s="66">
        <v>45180.5</v>
      </c>
      <c r="F5024" t="s">
        <v>2627</v>
      </c>
      <c r="G5024" s="46">
        <v>40</v>
      </c>
      <c r="H5024" s="46">
        <v>62</v>
      </c>
      <c r="I5024" s="46">
        <v>29</v>
      </c>
      <c r="J5024" t="s">
        <v>126</v>
      </c>
      <c r="K5024" t="s">
        <v>90</v>
      </c>
      <c r="L5024" s="46">
        <v>2537</v>
      </c>
      <c r="M5024" s="46">
        <v>36</v>
      </c>
      <c r="N5024" s="46">
        <v>35</v>
      </c>
      <c r="O5024" s="46">
        <v>118</v>
      </c>
      <c r="P5024" s="46">
        <f t="shared" si="574"/>
        <v>1</v>
      </c>
      <c r="R5024" s="67" t="s">
        <v>2790</v>
      </c>
      <c r="S5024" s="67">
        <f>COUNTIF(Y$2:$Y$100,R5024)</f>
        <v>0</v>
      </c>
      <c r="V5024" s="67">
        <f t="shared" si="575"/>
        <v>0</v>
      </c>
      <c r="X5024"/>
      <c r="Y5024" s="67" t="str">
        <f t="shared" si="579"/>
        <v xml:space="preserve"> </v>
      </c>
      <c r="AB5024" t="s">
        <v>90</v>
      </c>
      <c r="AC5024" s="46">
        <v>2537</v>
      </c>
      <c r="AD5024" s="46">
        <v>36</v>
      </c>
      <c r="AE5024" s="46">
        <v>35</v>
      </c>
      <c r="AF5024" s="46">
        <v>118</v>
      </c>
      <c r="AH5024" s="70" t="str">
        <f t="shared" si="576"/>
        <v/>
      </c>
      <c r="AI5024" s="70" t="str">
        <f t="shared" si="577"/>
        <v/>
      </c>
      <c r="AJ5024" s="70" t="str">
        <f t="shared" si="578"/>
        <v>X</v>
      </c>
      <c r="AK5024" s="70" t="str" cm="1">
        <f t="array" ref="AK5024">_xlfn.IFS(AH5024&lt;&gt;"","1",AI5024&lt;&gt;"","2",AJ5024&lt;&gt;"","3")</f>
        <v>3</v>
      </c>
    </row>
    <row r="5025" spans="1:37" x14ac:dyDescent="0.25">
      <c r="A5025" t="s">
        <v>370</v>
      </c>
      <c r="B5025" t="s">
        <v>593</v>
      </c>
      <c r="C5025" s="67" t="str">
        <f t="shared" si="573"/>
        <v>Bryn Thompson</v>
      </c>
      <c r="D5025" s="71" t="str" cm="1">
        <f t="array" ref="D5025">_xlfn.IFS(AK5025="1",CONCATENATE(C5025,"Regional"),AK5025="2",CONCATENATE(C5025,"Sectional"),AK5025="3",CONCATENATE(C5025,COUNTIF($C$1:C5025,C5025)))</f>
        <v>Bryn Thompson4</v>
      </c>
      <c r="E5025" s="66">
        <v>45180.5</v>
      </c>
      <c r="F5025" t="s">
        <v>2627</v>
      </c>
      <c r="G5025" s="46">
        <v>40</v>
      </c>
      <c r="H5025" s="46">
        <v>63</v>
      </c>
      <c r="I5025" s="46">
        <v>34</v>
      </c>
      <c r="J5025" t="s">
        <v>126</v>
      </c>
      <c r="K5025" t="s">
        <v>90</v>
      </c>
      <c r="L5025" s="46">
        <v>2537</v>
      </c>
      <c r="M5025" s="46">
        <v>36</v>
      </c>
      <c r="N5025" s="46">
        <v>35</v>
      </c>
      <c r="O5025" s="46">
        <v>118</v>
      </c>
      <c r="P5025" s="46">
        <f t="shared" si="574"/>
        <v>1</v>
      </c>
      <c r="R5025" s="67" t="s">
        <v>2786</v>
      </c>
      <c r="S5025" s="67">
        <f>COUNTIF(Y$2:$Y$100,R5025)</f>
        <v>0</v>
      </c>
      <c r="V5025" s="67">
        <f t="shared" si="575"/>
        <v>0</v>
      </c>
      <c r="X5025"/>
      <c r="Y5025" s="67" t="str">
        <f t="shared" si="579"/>
        <v xml:space="preserve"> </v>
      </c>
      <c r="AB5025" t="s">
        <v>90</v>
      </c>
      <c r="AC5025" s="46">
        <v>2537</v>
      </c>
      <c r="AD5025" s="46">
        <v>36</v>
      </c>
      <c r="AE5025" s="46">
        <v>35</v>
      </c>
      <c r="AF5025" s="46">
        <v>118</v>
      </c>
      <c r="AH5025" s="70" t="str">
        <f t="shared" si="576"/>
        <v/>
      </c>
      <c r="AI5025" s="70" t="str">
        <f t="shared" si="577"/>
        <v/>
      </c>
      <c r="AJ5025" s="70" t="str">
        <f t="shared" si="578"/>
        <v>X</v>
      </c>
      <c r="AK5025" s="70" t="str" cm="1">
        <f t="array" ref="AK5025">_xlfn.IFS(AH5025&lt;&gt;"","1",AI5025&lt;&gt;"","2",AJ5025&lt;&gt;"","3")</f>
        <v>3</v>
      </c>
    </row>
    <row r="5026" spans="1:37" x14ac:dyDescent="0.25">
      <c r="A5026" t="s">
        <v>1775</v>
      </c>
      <c r="B5026" t="s">
        <v>362</v>
      </c>
      <c r="C5026" s="67" t="str">
        <f t="shared" si="573"/>
        <v>Emma Staack</v>
      </c>
      <c r="D5026" s="71" t="str" cm="1">
        <f t="array" ref="D5026">_xlfn.IFS(AK5026="1",CONCATENATE(C5026,"Regional"),AK5026="2",CONCATENATE(C5026,"Sectional"),AK5026="3",CONCATENATE(C5026,COUNTIF($C$1:C5026,C5026)))</f>
        <v>Emma Staack4</v>
      </c>
      <c r="E5026" s="66">
        <v>45180.5</v>
      </c>
      <c r="F5026" t="s">
        <v>2627</v>
      </c>
      <c r="G5026" s="46">
        <v>40</v>
      </c>
      <c r="H5026" s="46">
        <v>63</v>
      </c>
      <c r="I5026" s="46">
        <v>34</v>
      </c>
      <c r="J5026" t="s">
        <v>126</v>
      </c>
      <c r="K5026" t="s">
        <v>90</v>
      </c>
      <c r="L5026" s="46">
        <v>2537</v>
      </c>
      <c r="M5026" s="46">
        <v>36</v>
      </c>
      <c r="N5026" s="46">
        <v>35</v>
      </c>
      <c r="O5026" s="46">
        <v>118</v>
      </c>
      <c r="P5026" s="46">
        <f t="shared" si="574"/>
        <v>1</v>
      </c>
      <c r="R5026" s="67" t="s">
        <v>2781</v>
      </c>
      <c r="S5026" s="67">
        <f>COUNTIF(Y$2:$Y$100,R5026)</f>
        <v>0</v>
      </c>
      <c r="V5026" s="67">
        <f t="shared" si="575"/>
        <v>0</v>
      </c>
      <c r="X5026"/>
      <c r="Y5026" s="67" t="str">
        <f t="shared" si="579"/>
        <v xml:space="preserve"> </v>
      </c>
      <c r="AB5026" t="s">
        <v>90</v>
      </c>
      <c r="AC5026" s="46">
        <v>2537</v>
      </c>
      <c r="AD5026" s="46">
        <v>36</v>
      </c>
      <c r="AE5026" s="46">
        <v>35</v>
      </c>
      <c r="AF5026" s="46">
        <v>118</v>
      </c>
      <c r="AH5026" s="70" t="str">
        <f t="shared" si="576"/>
        <v/>
      </c>
      <c r="AI5026" s="70" t="str">
        <f t="shared" si="577"/>
        <v/>
      </c>
      <c r="AJ5026" s="70" t="str">
        <f t="shared" si="578"/>
        <v>X</v>
      </c>
      <c r="AK5026" s="70" t="str" cm="1">
        <f t="array" ref="AK5026">_xlfn.IFS(AH5026&lt;&gt;"","1",AI5026&lt;&gt;"","2",AJ5026&lt;&gt;"","3")</f>
        <v>3</v>
      </c>
    </row>
    <row r="5027" spans="1:37" x14ac:dyDescent="0.25">
      <c r="A5027" t="s">
        <v>351</v>
      </c>
      <c r="B5027" t="s">
        <v>622</v>
      </c>
      <c r="C5027" s="67" t="str">
        <f t="shared" si="573"/>
        <v>Samantha Schmidt</v>
      </c>
      <c r="D5027" s="71" t="str" cm="1">
        <f t="array" ref="D5027">_xlfn.IFS(AK5027="1",CONCATENATE(C5027,"Regional"),AK5027="2",CONCATENATE(C5027,"Sectional"),AK5027="3",CONCATENATE(C5027,COUNTIF($C$1:C5027,C5027)))</f>
        <v>Samantha Schmidt2</v>
      </c>
      <c r="E5027" s="66">
        <v>45180.5</v>
      </c>
      <c r="F5027" t="s">
        <v>2627</v>
      </c>
      <c r="G5027" s="46">
        <v>40</v>
      </c>
      <c r="H5027" s="46">
        <v>65</v>
      </c>
      <c r="I5027" s="46">
        <v>36</v>
      </c>
      <c r="J5027" t="s">
        <v>126</v>
      </c>
      <c r="K5027" t="s">
        <v>90</v>
      </c>
      <c r="L5027" s="46">
        <v>2537</v>
      </c>
      <c r="M5027" s="46">
        <v>36</v>
      </c>
      <c r="N5027" s="46">
        <v>35</v>
      </c>
      <c r="O5027" s="46">
        <v>118</v>
      </c>
      <c r="P5027" s="46">
        <f t="shared" si="574"/>
        <v>1</v>
      </c>
      <c r="R5027" s="67" t="s">
        <v>3665</v>
      </c>
      <c r="S5027" s="67">
        <f>COUNTIF(Y$2:$Y$100,R5027)</f>
        <v>0</v>
      </c>
      <c r="V5027" s="67">
        <f t="shared" si="575"/>
        <v>0</v>
      </c>
      <c r="X5027"/>
      <c r="Y5027" s="67" t="str">
        <f t="shared" si="579"/>
        <v xml:space="preserve"> </v>
      </c>
      <c r="AB5027" t="s">
        <v>90</v>
      </c>
      <c r="AC5027" s="46">
        <v>2537</v>
      </c>
      <c r="AD5027" s="46">
        <v>36</v>
      </c>
      <c r="AE5027" s="46">
        <v>35</v>
      </c>
      <c r="AF5027" s="46">
        <v>118</v>
      </c>
      <c r="AH5027" s="70" t="str">
        <f t="shared" si="576"/>
        <v/>
      </c>
      <c r="AI5027" s="70" t="str">
        <f t="shared" si="577"/>
        <v/>
      </c>
      <c r="AJ5027" s="70" t="str">
        <f t="shared" si="578"/>
        <v>X</v>
      </c>
      <c r="AK5027" s="70" t="str" cm="1">
        <f t="array" ref="AK5027">_xlfn.IFS(AH5027&lt;&gt;"","1",AI5027&lt;&gt;"","2",AJ5027&lt;&gt;"","3")</f>
        <v>3</v>
      </c>
    </row>
    <row r="5028" spans="1:37" x14ac:dyDescent="0.25">
      <c r="A5028" t="s">
        <v>1780</v>
      </c>
      <c r="B5028" t="s">
        <v>715</v>
      </c>
      <c r="C5028" s="67" t="str">
        <f t="shared" si="573"/>
        <v>Norah Kluck</v>
      </c>
      <c r="D5028" s="71" t="str" cm="1">
        <f t="array" ref="D5028">_xlfn.IFS(AK5028="1",CONCATENATE(C5028,"Regional"),AK5028="2",CONCATENATE(C5028,"Sectional"),AK5028="3",CONCATENATE(C5028,COUNTIF($C$1:C5028,C5028)))</f>
        <v>Norah Kluck5</v>
      </c>
      <c r="E5028" s="66">
        <v>45180.5</v>
      </c>
      <c r="F5028" t="s">
        <v>2627</v>
      </c>
      <c r="G5028" s="46">
        <v>40</v>
      </c>
      <c r="H5028" s="46">
        <v>65</v>
      </c>
      <c r="I5028" s="46">
        <v>36</v>
      </c>
      <c r="J5028" t="s">
        <v>126</v>
      </c>
      <c r="K5028" t="s">
        <v>90</v>
      </c>
      <c r="L5028" s="46">
        <v>2537</v>
      </c>
      <c r="M5028" s="46">
        <v>36</v>
      </c>
      <c r="N5028" s="46">
        <v>35</v>
      </c>
      <c r="O5028" s="46">
        <v>118</v>
      </c>
      <c r="P5028" s="46">
        <f t="shared" si="574"/>
        <v>1</v>
      </c>
      <c r="R5028" s="67" t="s">
        <v>2785</v>
      </c>
      <c r="S5028" s="67">
        <f>COUNTIF(Y$2:$Y$100,R5028)</f>
        <v>0</v>
      </c>
      <c r="V5028" s="67">
        <f t="shared" si="575"/>
        <v>0</v>
      </c>
      <c r="X5028"/>
      <c r="Y5028" s="67" t="str">
        <f t="shared" si="579"/>
        <v xml:space="preserve"> </v>
      </c>
      <c r="AB5028" t="s">
        <v>90</v>
      </c>
      <c r="AC5028" s="46">
        <v>2537</v>
      </c>
      <c r="AD5028" s="46">
        <v>36</v>
      </c>
      <c r="AE5028" s="46">
        <v>35</v>
      </c>
      <c r="AF5028" s="46">
        <v>118</v>
      </c>
      <c r="AH5028" s="70" t="str">
        <f t="shared" si="576"/>
        <v/>
      </c>
      <c r="AI5028" s="70" t="str">
        <f t="shared" si="577"/>
        <v/>
      </c>
      <c r="AJ5028" s="70" t="str">
        <f t="shared" si="578"/>
        <v>X</v>
      </c>
      <c r="AK5028" s="70" t="str" cm="1">
        <f t="array" ref="AK5028">_xlfn.IFS(AH5028&lt;&gt;"","1",AI5028&lt;&gt;"","2",AJ5028&lt;&gt;"","3")</f>
        <v>3</v>
      </c>
    </row>
    <row r="5029" spans="1:37" x14ac:dyDescent="0.25">
      <c r="A5029" t="s">
        <v>853</v>
      </c>
      <c r="B5029" t="s">
        <v>362</v>
      </c>
      <c r="C5029" s="67" t="str">
        <f t="shared" si="573"/>
        <v>Emma Boggess</v>
      </c>
      <c r="D5029" s="71" t="str" cm="1">
        <f t="array" ref="D5029">_xlfn.IFS(AK5029="1",CONCATENATE(C5029,"Regional"),AK5029="2",CONCATENATE(C5029,"Sectional"),AK5029="3",CONCATENATE(C5029,COUNTIF($C$1:C5029,C5029)))</f>
        <v>Emma Boggess5</v>
      </c>
      <c r="E5029" s="66">
        <v>45180.5</v>
      </c>
      <c r="F5029" t="s">
        <v>2627</v>
      </c>
      <c r="G5029" s="46">
        <v>40</v>
      </c>
      <c r="H5029" s="46">
        <v>68</v>
      </c>
      <c r="I5029" s="46">
        <v>38</v>
      </c>
      <c r="J5029" t="s">
        <v>126</v>
      </c>
      <c r="K5029" t="s">
        <v>90</v>
      </c>
      <c r="L5029" s="46">
        <v>2537</v>
      </c>
      <c r="M5029" s="46">
        <v>36</v>
      </c>
      <c r="N5029" s="46">
        <v>35</v>
      </c>
      <c r="O5029" s="46">
        <v>118</v>
      </c>
      <c r="P5029" s="46">
        <f t="shared" si="574"/>
        <v>1</v>
      </c>
      <c r="R5029" s="67" t="s">
        <v>1398</v>
      </c>
      <c r="S5029" s="67">
        <f>COUNTIF(Y$2:$Y$100,R5029)</f>
        <v>0</v>
      </c>
      <c r="V5029" s="67">
        <f t="shared" si="575"/>
        <v>0</v>
      </c>
      <c r="X5029"/>
      <c r="Y5029" s="67" t="str">
        <f t="shared" si="579"/>
        <v xml:space="preserve"> </v>
      </c>
      <c r="AB5029" t="s">
        <v>90</v>
      </c>
      <c r="AC5029" s="46">
        <v>2537</v>
      </c>
      <c r="AD5029" s="46">
        <v>36</v>
      </c>
      <c r="AE5029" s="46">
        <v>35</v>
      </c>
      <c r="AF5029" s="46">
        <v>118</v>
      </c>
      <c r="AH5029" s="70" t="str">
        <f t="shared" si="576"/>
        <v/>
      </c>
      <c r="AI5029" s="70" t="str">
        <f t="shared" si="577"/>
        <v/>
      </c>
      <c r="AJ5029" s="70" t="str">
        <f t="shared" si="578"/>
        <v>X</v>
      </c>
      <c r="AK5029" s="70" t="str" cm="1">
        <f t="array" ref="AK5029">_xlfn.IFS(AH5029&lt;&gt;"","1",AI5029&lt;&gt;"","2",AJ5029&lt;&gt;"","3")</f>
        <v>3</v>
      </c>
    </row>
    <row r="5030" spans="1:37" x14ac:dyDescent="0.25">
      <c r="A5030" t="s">
        <v>2159</v>
      </c>
      <c r="B5030" t="s">
        <v>362</v>
      </c>
      <c r="C5030" s="67" t="str">
        <f t="shared" si="573"/>
        <v>Emma Hammond</v>
      </c>
      <c r="D5030" s="71" t="str" cm="1">
        <f t="array" ref="D5030">_xlfn.IFS(AK5030="1",CONCATENATE(C5030,"Regional"),AK5030="2",CONCATENATE(C5030,"Sectional"),AK5030="3",CONCATENATE(C5030,COUNTIF($C$1:C5030,C5030)))</f>
        <v>Emma Hammond2</v>
      </c>
      <c r="E5030" s="66">
        <v>45180.5</v>
      </c>
      <c r="F5030" t="s">
        <v>2627</v>
      </c>
      <c r="G5030" s="46">
        <v>40</v>
      </c>
      <c r="H5030" s="46">
        <v>69</v>
      </c>
      <c r="I5030" s="46">
        <v>39</v>
      </c>
      <c r="J5030" t="s">
        <v>126</v>
      </c>
      <c r="K5030" t="s">
        <v>90</v>
      </c>
      <c r="L5030" s="46">
        <v>2537</v>
      </c>
      <c r="M5030" s="46">
        <v>36</v>
      </c>
      <c r="N5030" s="46">
        <v>35</v>
      </c>
      <c r="O5030" s="46">
        <v>118</v>
      </c>
      <c r="P5030" s="46">
        <f t="shared" si="574"/>
        <v>1</v>
      </c>
      <c r="R5030" s="67" t="s">
        <v>3184</v>
      </c>
      <c r="S5030" s="67">
        <f>COUNTIF(Y$2:$Y$100,R5030)</f>
        <v>0</v>
      </c>
      <c r="V5030" s="67">
        <f t="shared" si="575"/>
        <v>0</v>
      </c>
      <c r="X5030"/>
      <c r="Y5030" s="67" t="str">
        <f t="shared" si="579"/>
        <v xml:space="preserve"> </v>
      </c>
      <c r="AB5030" t="s">
        <v>90</v>
      </c>
      <c r="AC5030" s="46">
        <v>2537</v>
      </c>
      <c r="AD5030" s="46">
        <v>36</v>
      </c>
      <c r="AE5030" s="46">
        <v>35</v>
      </c>
      <c r="AF5030" s="46">
        <v>118</v>
      </c>
      <c r="AH5030" s="70" t="str">
        <f t="shared" si="576"/>
        <v/>
      </c>
      <c r="AI5030" s="70" t="str">
        <f t="shared" si="577"/>
        <v/>
      </c>
      <c r="AJ5030" s="70" t="str">
        <f t="shared" si="578"/>
        <v>X</v>
      </c>
      <c r="AK5030" s="70" t="str" cm="1">
        <f t="array" ref="AK5030">_xlfn.IFS(AH5030&lt;&gt;"","1",AI5030&lt;&gt;"","2",AJ5030&lt;&gt;"","3")</f>
        <v>3</v>
      </c>
    </row>
    <row r="5031" spans="1:37" x14ac:dyDescent="0.25">
      <c r="A5031" t="s">
        <v>493</v>
      </c>
      <c r="B5031" t="s">
        <v>494</v>
      </c>
      <c r="C5031" s="67" t="str">
        <f t="shared" si="573"/>
        <v>Maren Wieme</v>
      </c>
      <c r="D5031" s="71" t="str" cm="1">
        <f t="array" ref="D5031">_xlfn.IFS(AK5031="1",CONCATENATE(C5031,"Regional"),AK5031="2",CONCATENATE(C5031,"Sectional"),AK5031="3",CONCATENATE(C5031,COUNTIF($C$1:C5031,C5031)))</f>
        <v>Maren Wieme6</v>
      </c>
      <c r="E5031" s="66">
        <v>45180.520833333336</v>
      </c>
      <c r="F5031" t="s">
        <v>2571</v>
      </c>
      <c r="G5031" s="46">
        <v>14</v>
      </c>
      <c r="H5031" s="46">
        <v>86</v>
      </c>
      <c r="I5031" s="46">
        <v>1</v>
      </c>
      <c r="J5031" t="s">
        <v>137</v>
      </c>
      <c r="K5031" t="s">
        <v>168</v>
      </c>
      <c r="L5031" s="46">
        <v>5069</v>
      </c>
      <c r="M5031" s="46">
        <v>71</v>
      </c>
      <c r="N5031" s="46">
        <v>69.2</v>
      </c>
      <c r="O5031" s="46">
        <v>119</v>
      </c>
      <c r="P5031" s="46">
        <f t="shared" si="574"/>
        <v>2</v>
      </c>
      <c r="R5031" s="67" t="s">
        <v>1182</v>
      </c>
      <c r="S5031" s="67">
        <f>COUNTIF(Y$2:$Y$100,R5031)</f>
        <v>0</v>
      </c>
      <c r="V5031" s="67">
        <f t="shared" si="575"/>
        <v>0</v>
      </c>
      <c r="X5031"/>
      <c r="Y5031" s="67" t="str">
        <f t="shared" si="579"/>
        <v xml:space="preserve"> </v>
      </c>
      <c r="AB5031" t="s">
        <v>168</v>
      </c>
      <c r="AC5031" s="46">
        <v>5069</v>
      </c>
      <c r="AD5031" s="46">
        <v>71</v>
      </c>
      <c r="AE5031" s="46">
        <v>69.2</v>
      </c>
      <c r="AF5031" s="46">
        <v>119</v>
      </c>
      <c r="AH5031" s="70" t="str">
        <f t="shared" si="576"/>
        <v/>
      </c>
      <c r="AI5031" s="70" t="str">
        <f t="shared" si="577"/>
        <v/>
      </c>
      <c r="AJ5031" s="70" t="str">
        <f t="shared" si="578"/>
        <v>X</v>
      </c>
      <c r="AK5031" s="70" t="str" cm="1">
        <f t="array" ref="AK5031">_xlfn.IFS(AH5031&lt;&gt;"","1",AI5031&lt;&gt;"","2",AJ5031&lt;&gt;"","3")</f>
        <v>3</v>
      </c>
    </row>
    <row r="5032" spans="1:37" x14ac:dyDescent="0.25">
      <c r="A5032" t="s">
        <v>1609</v>
      </c>
      <c r="B5032" t="s">
        <v>470</v>
      </c>
      <c r="C5032" s="67" t="str">
        <f t="shared" si="573"/>
        <v>Laila Ehiorobo</v>
      </c>
      <c r="D5032" s="71" t="str" cm="1">
        <f t="array" ref="D5032">_xlfn.IFS(AK5032="1",CONCATENATE(C5032,"Regional"),AK5032="2",CONCATENATE(C5032,"Sectional"),AK5032="3",CONCATENATE(C5032,COUNTIF($C$1:C5032,C5032)))</f>
        <v>Laila Ehiorobo6</v>
      </c>
      <c r="E5032" s="66">
        <v>45180.520833333336</v>
      </c>
      <c r="F5032" t="s">
        <v>2571</v>
      </c>
      <c r="G5032" s="46">
        <v>14</v>
      </c>
      <c r="H5032" s="46">
        <v>86</v>
      </c>
      <c r="I5032" s="46">
        <v>1</v>
      </c>
      <c r="J5032" t="s">
        <v>137</v>
      </c>
      <c r="K5032" t="s">
        <v>168</v>
      </c>
      <c r="L5032" s="46">
        <v>5069</v>
      </c>
      <c r="M5032" s="46">
        <v>71</v>
      </c>
      <c r="N5032" s="46">
        <v>69.2</v>
      </c>
      <c r="O5032" s="46">
        <v>119</v>
      </c>
      <c r="P5032" s="46">
        <f t="shared" si="574"/>
        <v>2</v>
      </c>
      <c r="R5032" s="67" t="s">
        <v>3572</v>
      </c>
      <c r="S5032" s="67">
        <f>COUNTIF(Y$2:$Y$100,R5032)</f>
        <v>0</v>
      </c>
      <c r="V5032" s="67">
        <f t="shared" si="575"/>
        <v>0</v>
      </c>
      <c r="X5032"/>
      <c r="Y5032" s="67" t="str">
        <f t="shared" si="579"/>
        <v xml:space="preserve"> </v>
      </c>
      <c r="AB5032" t="s">
        <v>168</v>
      </c>
      <c r="AC5032" s="46">
        <v>5069</v>
      </c>
      <c r="AD5032" s="46">
        <v>71</v>
      </c>
      <c r="AE5032" s="46">
        <v>69.2</v>
      </c>
      <c r="AF5032" s="46">
        <v>119</v>
      </c>
      <c r="AH5032" s="70" t="str">
        <f t="shared" si="576"/>
        <v/>
      </c>
      <c r="AI5032" s="70" t="str">
        <f t="shared" si="577"/>
        <v/>
      </c>
      <c r="AJ5032" s="70" t="str">
        <f t="shared" si="578"/>
        <v>X</v>
      </c>
      <c r="AK5032" s="70" t="str" cm="1">
        <f t="array" ref="AK5032">_xlfn.IFS(AH5032&lt;&gt;"","1",AI5032&lt;&gt;"","2",AJ5032&lt;&gt;"","3")</f>
        <v>3</v>
      </c>
    </row>
    <row r="5033" spans="1:37" x14ac:dyDescent="0.25">
      <c r="A5033" t="s">
        <v>468</v>
      </c>
      <c r="B5033" t="s">
        <v>253</v>
      </c>
      <c r="C5033" s="67" t="str">
        <f t="shared" si="573"/>
        <v>Lily Haessig</v>
      </c>
      <c r="D5033" s="71" t="str" cm="1">
        <f t="array" ref="D5033">_xlfn.IFS(AK5033="1",CONCATENATE(C5033,"Regional"),AK5033="2",CONCATENATE(C5033,"Sectional"),AK5033="3",CONCATENATE(C5033,COUNTIF($C$1:C5033,C5033)))</f>
        <v>Lily Haessig5</v>
      </c>
      <c r="E5033" s="66">
        <v>45180.520833333336</v>
      </c>
      <c r="F5033" t="s">
        <v>2571</v>
      </c>
      <c r="G5033" s="46">
        <v>14</v>
      </c>
      <c r="H5033" s="46">
        <v>87</v>
      </c>
      <c r="I5033" s="46">
        <v>3</v>
      </c>
      <c r="J5033" t="s">
        <v>137</v>
      </c>
      <c r="K5033" t="s">
        <v>168</v>
      </c>
      <c r="L5033" s="46">
        <v>5069</v>
      </c>
      <c r="M5033" s="46">
        <v>71</v>
      </c>
      <c r="N5033" s="46">
        <v>69.2</v>
      </c>
      <c r="O5033" s="46">
        <v>119</v>
      </c>
      <c r="P5033" s="46">
        <f t="shared" si="574"/>
        <v>2</v>
      </c>
      <c r="R5033" s="67" t="s">
        <v>1165</v>
      </c>
      <c r="S5033" s="67">
        <f>COUNTIF(Y$2:$Y$100,R5033)</f>
        <v>0</v>
      </c>
      <c r="V5033" s="67">
        <f t="shared" si="575"/>
        <v>0</v>
      </c>
      <c r="X5033"/>
      <c r="Y5033" s="67" t="str">
        <f t="shared" si="579"/>
        <v xml:space="preserve"> </v>
      </c>
      <c r="AB5033" t="s">
        <v>168</v>
      </c>
      <c r="AC5033" s="46">
        <v>5069</v>
      </c>
      <c r="AD5033" s="46">
        <v>71</v>
      </c>
      <c r="AE5033" s="46">
        <v>69.2</v>
      </c>
      <c r="AF5033" s="46">
        <v>119</v>
      </c>
      <c r="AH5033" s="70" t="str">
        <f t="shared" si="576"/>
        <v/>
      </c>
      <c r="AI5033" s="70" t="str">
        <f t="shared" si="577"/>
        <v/>
      </c>
      <c r="AJ5033" s="70" t="str">
        <f t="shared" si="578"/>
        <v>X</v>
      </c>
      <c r="AK5033" s="70" t="str" cm="1">
        <f t="array" ref="AK5033">_xlfn.IFS(AH5033&lt;&gt;"","1",AI5033&lt;&gt;"","2",AJ5033&lt;&gt;"","3")</f>
        <v>3</v>
      </c>
    </row>
    <row r="5034" spans="1:37" x14ac:dyDescent="0.25">
      <c r="A5034" t="s">
        <v>604</v>
      </c>
      <c r="B5034" t="s">
        <v>605</v>
      </c>
      <c r="C5034" s="67" t="str">
        <f t="shared" si="573"/>
        <v>Anisa Habib</v>
      </c>
      <c r="D5034" s="71" t="str" cm="1">
        <f t="array" ref="D5034">_xlfn.IFS(AK5034="1",CONCATENATE(C5034,"Regional"),AK5034="2",CONCATENATE(C5034,"Sectional"),AK5034="3",CONCATENATE(C5034,COUNTIF($C$1:C5034,C5034)))</f>
        <v>Anisa Habib4</v>
      </c>
      <c r="E5034" s="66">
        <v>45180.520833333336</v>
      </c>
      <c r="F5034" t="s">
        <v>2571</v>
      </c>
      <c r="G5034" s="46">
        <v>14</v>
      </c>
      <c r="H5034" s="46">
        <v>92</v>
      </c>
      <c r="I5034" s="46">
        <v>4</v>
      </c>
      <c r="J5034" t="s">
        <v>137</v>
      </c>
      <c r="K5034" t="s">
        <v>168</v>
      </c>
      <c r="L5034" s="46">
        <v>5069</v>
      </c>
      <c r="M5034" s="46">
        <v>71</v>
      </c>
      <c r="N5034" s="46">
        <v>69.2</v>
      </c>
      <c r="O5034" s="46">
        <v>119</v>
      </c>
      <c r="P5034" s="46">
        <f t="shared" si="574"/>
        <v>2</v>
      </c>
      <c r="R5034" s="67" t="s">
        <v>1249</v>
      </c>
      <c r="S5034" s="67">
        <f>COUNTIF(Y$2:$Y$100,R5034)</f>
        <v>0</v>
      </c>
      <c r="V5034" s="67">
        <f t="shared" si="575"/>
        <v>0</v>
      </c>
      <c r="X5034"/>
      <c r="Y5034" s="67" t="str">
        <f t="shared" si="579"/>
        <v xml:space="preserve"> </v>
      </c>
      <c r="AB5034" t="s">
        <v>168</v>
      </c>
      <c r="AC5034" s="46">
        <v>5069</v>
      </c>
      <c r="AD5034" s="46">
        <v>71</v>
      </c>
      <c r="AE5034" s="46">
        <v>69.2</v>
      </c>
      <c r="AF5034" s="46">
        <v>119</v>
      </c>
      <c r="AH5034" s="70" t="str">
        <f t="shared" si="576"/>
        <v/>
      </c>
      <c r="AI5034" s="70" t="str">
        <f t="shared" si="577"/>
        <v/>
      </c>
      <c r="AJ5034" s="70" t="str">
        <f t="shared" si="578"/>
        <v>X</v>
      </c>
      <c r="AK5034" s="70" t="str" cm="1">
        <f t="array" ref="AK5034">_xlfn.IFS(AH5034&lt;&gt;"","1",AI5034&lt;&gt;"","2",AJ5034&lt;&gt;"","3")</f>
        <v>3</v>
      </c>
    </row>
    <row r="5035" spans="1:37" x14ac:dyDescent="0.25">
      <c r="A5035" t="s">
        <v>1835</v>
      </c>
      <c r="B5035" t="s">
        <v>1703</v>
      </c>
      <c r="C5035" s="67" t="str">
        <f t="shared" si="573"/>
        <v>olivia maly</v>
      </c>
      <c r="D5035" s="71" t="str" cm="1">
        <f t="array" ref="D5035">_xlfn.IFS(AK5035="1",CONCATENATE(C5035,"Regional"),AK5035="2",CONCATENATE(C5035,"Sectional"),AK5035="3",CONCATENATE(C5035,COUNTIF($C$1:C5035,C5035)))</f>
        <v>olivia maly5</v>
      </c>
      <c r="E5035" s="66">
        <v>45180.520833333336</v>
      </c>
      <c r="F5035" t="s">
        <v>2571</v>
      </c>
      <c r="G5035" s="46">
        <v>14</v>
      </c>
      <c r="H5035" s="46">
        <v>92</v>
      </c>
      <c r="I5035" s="46">
        <v>4</v>
      </c>
      <c r="J5035" t="s">
        <v>137</v>
      </c>
      <c r="K5035" t="s">
        <v>168</v>
      </c>
      <c r="L5035" s="46">
        <v>5069</v>
      </c>
      <c r="M5035" s="46">
        <v>71</v>
      </c>
      <c r="N5035" s="46">
        <v>69.2</v>
      </c>
      <c r="O5035" s="46">
        <v>119</v>
      </c>
      <c r="P5035" s="46">
        <f t="shared" si="574"/>
        <v>2</v>
      </c>
      <c r="R5035" s="67" t="s">
        <v>2839</v>
      </c>
      <c r="S5035" s="67">
        <f>COUNTIF(Y$2:$Y$100,R5035)</f>
        <v>0</v>
      </c>
      <c r="V5035" s="67">
        <f t="shared" si="575"/>
        <v>0</v>
      </c>
      <c r="X5035"/>
      <c r="Y5035" s="67" t="str">
        <f t="shared" si="579"/>
        <v xml:space="preserve"> </v>
      </c>
      <c r="AB5035" t="s">
        <v>168</v>
      </c>
      <c r="AC5035" s="46">
        <v>5069</v>
      </c>
      <c r="AD5035" s="46">
        <v>71</v>
      </c>
      <c r="AE5035" s="46">
        <v>69.2</v>
      </c>
      <c r="AF5035" s="46">
        <v>119</v>
      </c>
      <c r="AH5035" s="70" t="str">
        <f t="shared" si="576"/>
        <v/>
      </c>
      <c r="AI5035" s="70" t="str">
        <f t="shared" si="577"/>
        <v/>
      </c>
      <c r="AJ5035" s="70" t="str">
        <f t="shared" si="578"/>
        <v>X</v>
      </c>
      <c r="AK5035" s="70" t="str" cm="1">
        <f t="array" ref="AK5035">_xlfn.IFS(AH5035&lt;&gt;"","1",AI5035&lt;&gt;"","2",AJ5035&lt;&gt;"","3")</f>
        <v>3</v>
      </c>
    </row>
    <row r="5036" spans="1:37" x14ac:dyDescent="0.25">
      <c r="A5036" t="s">
        <v>1615</v>
      </c>
      <c r="B5036" t="s">
        <v>709</v>
      </c>
      <c r="C5036" s="67" t="str">
        <f t="shared" si="573"/>
        <v>McKenna Haenel</v>
      </c>
      <c r="D5036" s="71" t="str" cm="1">
        <f t="array" ref="D5036">_xlfn.IFS(AK5036="1",CONCATENATE(C5036,"Regional"),AK5036="2",CONCATENATE(C5036,"Sectional"),AK5036="3",CONCATENATE(C5036,COUNTIF($C$1:C5036,C5036)))</f>
        <v>McKenna Haenel6</v>
      </c>
      <c r="E5036" s="66">
        <v>45180.520833333336</v>
      </c>
      <c r="F5036" t="s">
        <v>2571</v>
      </c>
      <c r="G5036" s="46">
        <v>14</v>
      </c>
      <c r="H5036" s="46">
        <v>94</v>
      </c>
      <c r="I5036" s="46">
        <v>6</v>
      </c>
      <c r="J5036" t="s">
        <v>137</v>
      </c>
      <c r="K5036" t="s">
        <v>168</v>
      </c>
      <c r="L5036" s="46">
        <v>5069</v>
      </c>
      <c r="M5036" s="46">
        <v>71</v>
      </c>
      <c r="N5036" s="46">
        <v>69.2</v>
      </c>
      <c r="O5036" s="46">
        <v>119</v>
      </c>
      <c r="P5036" s="46">
        <f t="shared" si="574"/>
        <v>2</v>
      </c>
      <c r="R5036" s="67" t="s">
        <v>3574</v>
      </c>
      <c r="S5036" s="67">
        <f>COUNTIF(Y$2:$Y$100,R5036)</f>
        <v>0</v>
      </c>
      <c r="V5036" s="67">
        <f t="shared" si="575"/>
        <v>0</v>
      </c>
      <c r="X5036"/>
      <c r="Y5036" s="67" t="str">
        <f t="shared" si="579"/>
        <v xml:space="preserve"> </v>
      </c>
      <c r="AB5036" t="s">
        <v>168</v>
      </c>
      <c r="AC5036" s="46">
        <v>5069</v>
      </c>
      <c r="AD5036" s="46">
        <v>71</v>
      </c>
      <c r="AE5036" s="46">
        <v>69.2</v>
      </c>
      <c r="AF5036" s="46">
        <v>119</v>
      </c>
      <c r="AH5036" s="70" t="str">
        <f t="shared" si="576"/>
        <v/>
      </c>
      <c r="AI5036" s="70" t="str">
        <f t="shared" si="577"/>
        <v/>
      </c>
      <c r="AJ5036" s="70" t="str">
        <f t="shared" si="578"/>
        <v>X</v>
      </c>
      <c r="AK5036" s="70" t="str" cm="1">
        <f t="array" ref="AK5036">_xlfn.IFS(AH5036&lt;&gt;"","1",AI5036&lt;&gt;"","2",AJ5036&lt;&gt;"","3")</f>
        <v>3</v>
      </c>
    </row>
    <row r="5037" spans="1:37" x14ac:dyDescent="0.25">
      <c r="A5037" t="s">
        <v>498</v>
      </c>
      <c r="B5037" t="s">
        <v>499</v>
      </c>
      <c r="C5037" s="67" t="str">
        <f t="shared" si="573"/>
        <v>Macy Grover</v>
      </c>
      <c r="D5037" s="71" t="str" cm="1">
        <f t="array" ref="D5037">_xlfn.IFS(AK5037="1",CONCATENATE(C5037,"Regional"),AK5037="2",CONCATENATE(C5037,"Sectional"),AK5037="3",CONCATENATE(C5037,COUNTIF($C$1:C5037,C5037)))</f>
        <v>Macy Grover5</v>
      </c>
      <c r="E5037" s="66">
        <v>45180.520833333336</v>
      </c>
      <c r="F5037" t="s">
        <v>2571</v>
      </c>
      <c r="G5037" s="46">
        <v>14</v>
      </c>
      <c r="H5037" s="46">
        <v>95</v>
      </c>
      <c r="I5037" s="46">
        <v>7</v>
      </c>
      <c r="J5037" t="s">
        <v>137</v>
      </c>
      <c r="K5037" t="s">
        <v>168</v>
      </c>
      <c r="L5037" s="46">
        <v>5069</v>
      </c>
      <c r="M5037" s="46">
        <v>71</v>
      </c>
      <c r="N5037" s="46">
        <v>69.2</v>
      </c>
      <c r="O5037" s="46">
        <v>119</v>
      </c>
      <c r="P5037" s="46">
        <f t="shared" si="574"/>
        <v>2</v>
      </c>
      <c r="R5037" s="67" t="s">
        <v>1186</v>
      </c>
      <c r="S5037" s="67">
        <f>COUNTIF(Y$2:$Y$100,R5037)</f>
        <v>0</v>
      </c>
      <c r="V5037" s="67">
        <f t="shared" si="575"/>
        <v>0</v>
      </c>
      <c r="X5037"/>
      <c r="Y5037" s="67" t="str">
        <f t="shared" si="579"/>
        <v xml:space="preserve"> </v>
      </c>
      <c r="AB5037" t="s">
        <v>168</v>
      </c>
      <c r="AC5037" s="46">
        <v>5069</v>
      </c>
      <c r="AD5037" s="46">
        <v>71</v>
      </c>
      <c r="AE5037" s="46">
        <v>69.2</v>
      </c>
      <c r="AF5037" s="46">
        <v>119</v>
      </c>
      <c r="AH5037" s="70" t="str">
        <f t="shared" si="576"/>
        <v/>
      </c>
      <c r="AI5037" s="70" t="str">
        <f t="shared" si="577"/>
        <v/>
      </c>
      <c r="AJ5037" s="70" t="str">
        <f t="shared" si="578"/>
        <v>X</v>
      </c>
      <c r="AK5037" s="70" t="str" cm="1">
        <f t="array" ref="AK5037">_xlfn.IFS(AH5037&lt;&gt;"","1",AI5037&lt;&gt;"","2",AJ5037&lt;&gt;"","3")</f>
        <v>3</v>
      </c>
    </row>
    <row r="5038" spans="1:37" x14ac:dyDescent="0.25">
      <c r="A5038" t="s">
        <v>295</v>
      </c>
      <c r="B5038" t="s">
        <v>353</v>
      </c>
      <c r="C5038" s="67" t="str">
        <f t="shared" si="573"/>
        <v>Olivia Larson</v>
      </c>
      <c r="D5038" s="71" t="str" cm="1">
        <f t="array" ref="D5038">_xlfn.IFS(AK5038="1",CONCATENATE(C5038,"Regional"),AK5038="2",CONCATENATE(C5038,"Sectional"),AK5038="3",CONCATENATE(C5038,COUNTIF($C$1:C5038,C5038)))</f>
        <v>Olivia Larson5</v>
      </c>
      <c r="E5038" s="66">
        <v>45180.520833333336</v>
      </c>
      <c r="F5038" t="s">
        <v>2571</v>
      </c>
      <c r="G5038" s="46">
        <v>14</v>
      </c>
      <c r="H5038" s="46">
        <v>96</v>
      </c>
      <c r="I5038" s="46">
        <v>8</v>
      </c>
      <c r="J5038" t="s">
        <v>137</v>
      </c>
      <c r="K5038" t="s">
        <v>168</v>
      </c>
      <c r="L5038" s="46">
        <v>5069</v>
      </c>
      <c r="M5038" s="46">
        <v>71</v>
      </c>
      <c r="N5038" s="46">
        <v>69.2</v>
      </c>
      <c r="O5038" s="46">
        <v>119</v>
      </c>
      <c r="P5038" s="46">
        <f t="shared" si="574"/>
        <v>2</v>
      </c>
      <c r="R5038" s="67" t="s">
        <v>3573</v>
      </c>
      <c r="S5038" s="67">
        <f>COUNTIF(Y$2:$Y$100,R5038)</f>
        <v>0</v>
      </c>
      <c r="V5038" s="67">
        <f t="shared" si="575"/>
        <v>0</v>
      </c>
      <c r="X5038"/>
      <c r="Y5038" s="67" t="str">
        <f t="shared" si="579"/>
        <v xml:space="preserve"> </v>
      </c>
      <c r="AB5038" t="s">
        <v>168</v>
      </c>
      <c r="AC5038" s="46">
        <v>5069</v>
      </c>
      <c r="AD5038" s="46">
        <v>71</v>
      </c>
      <c r="AE5038" s="46">
        <v>69.2</v>
      </c>
      <c r="AF5038" s="46">
        <v>119</v>
      </c>
      <c r="AH5038" s="70" t="str">
        <f t="shared" si="576"/>
        <v/>
      </c>
      <c r="AI5038" s="70" t="str">
        <f t="shared" si="577"/>
        <v/>
      </c>
      <c r="AJ5038" s="70" t="str">
        <f t="shared" si="578"/>
        <v>X</v>
      </c>
      <c r="AK5038" s="70" t="str" cm="1">
        <f t="array" ref="AK5038">_xlfn.IFS(AH5038&lt;&gt;"","1",AI5038&lt;&gt;"","2",AJ5038&lt;&gt;"","3")</f>
        <v>3</v>
      </c>
    </row>
    <row r="5039" spans="1:37" x14ac:dyDescent="0.25">
      <c r="A5039" t="s">
        <v>252</v>
      </c>
      <c r="B5039" t="s">
        <v>368</v>
      </c>
      <c r="C5039" s="67" t="str">
        <f t="shared" si="573"/>
        <v>Lexi Frye</v>
      </c>
      <c r="D5039" s="71" t="str" cm="1">
        <f t="array" ref="D5039">_xlfn.IFS(AK5039="1",CONCATENATE(C5039,"Regional"),AK5039="2",CONCATENATE(C5039,"Sectional"),AK5039="3",CONCATENATE(C5039,COUNTIF($C$1:C5039,C5039)))</f>
        <v>Lexi Frye5</v>
      </c>
      <c r="E5039" s="66">
        <v>45180.520833333336</v>
      </c>
      <c r="F5039" t="s">
        <v>2571</v>
      </c>
      <c r="G5039" s="46">
        <v>14</v>
      </c>
      <c r="H5039" s="46">
        <v>97</v>
      </c>
      <c r="I5039" s="46">
        <v>9</v>
      </c>
      <c r="J5039" t="s">
        <v>137</v>
      </c>
      <c r="K5039" t="s">
        <v>168</v>
      </c>
      <c r="L5039" s="46">
        <v>5069</v>
      </c>
      <c r="M5039" s="46">
        <v>71</v>
      </c>
      <c r="N5039" s="46">
        <v>69.2</v>
      </c>
      <c r="O5039" s="46">
        <v>119</v>
      </c>
      <c r="P5039" s="46">
        <f t="shared" si="574"/>
        <v>2</v>
      </c>
      <c r="R5039" s="67" t="s">
        <v>1248</v>
      </c>
      <c r="S5039" s="67">
        <f>COUNTIF(Y$2:$Y$100,R5039)</f>
        <v>0</v>
      </c>
      <c r="V5039" s="67">
        <f t="shared" si="575"/>
        <v>0</v>
      </c>
      <c r="X5039"/>
      <c r="Y5039" s="67" t="str">
        <f t="shared" si="579"/>
        <v xml:space="preserve"> </v>
      </c>
      <c r="AB5039" t="s">
        <v>168</v>
      </c>
      <c r="AC5039" s="46">
        <v>5069</v>
      </c>
      <c r="AD5039" s="46">
        <v>71</v>
      </c>
      <c r="AE5039" s="46">
        <v>69.2</v>
      </c>
      <c r="AF5039" s="46">
        <v>119</v>
      </c>
      <c r="AH5039" s="70" t="str">
        <f t="shared" si="576"/>
        <v/>
      </c>
      <c r="AI5039" s="70" t="str">
        <f t="shared" si="577"/>
        <v/>
      </c>
      <c r="AJ5039" s="70" t="str">
        <f t="shared" si="578"/>
        <v>X</v>
      </c>
      <c r="AK5039" s="70" t="str" cm="1">
        <f t="array" ref="AK5039">_xlfn.IFS(AH5039&lt;&gt;"","1",AI5039&lt;&gt;"","2",AJ5039&lt;&gt;"","3")</f>
        <v>3</v>
      </c>
    </row>
    <row r="5040" spans="1:37" x14ac:dyDescent="0.25">
      <c r="A5040" t="s">
        <v>1805</v>
      </c>
      <c r="B5040" t="s">
        <v>458</v>
      </c>
      <c r="C5040" s="67" t="str">
        <f t="shared" si="573"/>
        <v>Lauren Schleeper</v>
      </c>
      <c r="D5040" s="71" t="str" cm="1">
        <f t="array" ref="D5040">_xlfn.IFS(AK5040="1",CONCATENATE(C5040,"Regional"),AK5040="2",CONCATENATE(C5040,"Sectional"),AK5040="3",CONCATENATE(C5040,COUNTIF($C$1:C5040,C5040)))</f>
        <v>Lauren Schleeper6</v>
      </c>
      <c r="E5040" s="66">
        <v>45180.520833333336</v>
      </c>
      <c r="F5040" t="s">
        <v>2571</v>
      </c>
      <c r="G5040" s="46">
        <v>14</v>
      </c>
      <c r="H5040" s="46">
        <v>101</v>
      </c>
      <c r="I5040" s="46">
        <v>10</v>
      </c>
      <c r="J5040" t="s">
        <v>137</v>
      </c>
      <c r="K5040" t="s">
        <v>168</v>
      </c>
      <c r="L5040" s="46">
        <v>5069</v>
      </c>
      <c r="M5040" s="46">
        <v>71</v>
      </c>
      <c r="N5040" s="46">
        <v>69.2</v>
      </c>
      <c r="O5040" s="46">
        <v>119</v>
      </c>
      <c r="P5040" s="46">
        <f t="shared" si="574"/>
        <v>2</v>
      </c>
      <c r="R5040" s="67" t="s">
        <v>2808</v>
      </c>
      <c r="S5040" s="67">
        <f>COUNTIF(Y$2:$Y$100,R5040)</f>
        <v>0</v>
      </c>
      <c r="V5040" s="67">
        <f t="shared" si="575"/>
        <v>0</v>
      </c>
      <c r="X5040"/>
      <c r="Y5040" s="67" t="str">
        <f t="shared" si="579"/>
        <v xml:space="preserve"> </v>
      </c>
      <c r="AB5040" t="s">
        <v>168</v>
      </c>
      <c r="AC5040" s="46">
        <v>5069</v>
      </c>
      <c r="AD5040" s="46">
        <v>71</v>
      </c>
      <c r="AE5040" s="46">
        <v>69.2</v>
      </c>
      <c r="AF5040" s="46">
        <v>119</v>
      </c>
      <c r="AH5040" s="70" t="str">
        <f t="shared" si="576"/>
        <v/>
      </c>
      <c r="AI5040" s="70" t="str">
        <f t="shared" si="577"/>
        <v/>
      </c>
      <c r="AJ5040" s="70" t="str">
        <f t="shared" si="578"/>
        <v>X</v>
      </c>
      <c r="AK5040" s="70" t="str" cm="1">
        <f t="array" ref="AK5040">_xlfn.IFS(AH5040&lt;&gt;"","1",AI5040&lt;&gt;"","2",AJ5040&lt;&gt;"","3")</f>
        <v>3</v>
      </c>
    </row>
    <row r="5041" spans="1:37" x14ac:dyDescent="0.25">
      <c r="A5041" t="s">
        <v>1021</v>
      </c>
      <c r="B5041" t="s">
        <v>599</v>
      </c>
      <c r="C5041" s="67" t="str">
        <f t="shared" si="573"/>
        <v>Grace Knilans</v>
      </c>
      <c r="D5041" s="71" t="str" cm="1">
        <f t="array" ref="D5041">_xlfn.IFS(AK5041="1",CONCATENATE(C5041,"Regional"),AK5041="2",CONCATENATE(C5041,"Sectional"),AK5041="3",CONCATENATE(C5041,COUNTIF($C$1:C5041,C5041)))</f>
        <v>Grace Knilans6</v>
      </c>
      <c r="E5041" s="66">
        <v>45180.520833333336</v>
      </c>
      <c r="F5041" t="s">
        <v>2571</v>
      </c>
      <c r="G5041" s="46">
        <v>14</v>
      </c>
      <c r="H5041" s="46">
        <v>107</v>
      </c>
      <c r="I5041" s="46">
        <v>11</v>
      </c>
      <c r="J5041" t="s">
        <v>137</v>
      </c>
      <c r="K5041" t="s">
        <v>168</v>
      </c>
      <c r="L5041" s="46">
        <v>5069</v>
      </c>
      <c r="M5041" s="46">
        <v>71</v>
      </c>
      <c r="N5041" s="46">
        <v>69.2</v>
      </c>
      <c r="O5041" s="46">
        <v>119</v>
      </c>
      <c r="P5041" s="46">
        <f t="shared" si="574"/>
        <v>2</v>
      </c>
      <c r="R5041" s="67" t="s">
        <v>1519</v>
      </c>
      <c r="S5041" s="67">
        <f>COUNTIF(Y$2:$Y$100,R5041)</f>
        <v>0</v>
      </c>
      <c r="V5041" s="67">
        <f t="shared" si="575"/>
        <v>0</v>
      </c>
      <c r="X5041"/>
      <c r="Y5041" s="67" t="str">
        <f t="shared" si="579"/>
        <v xml:space="preserve"> </v>
      </c>
      <c r="AB5041" t="s">
        <v>168</v>
      </c>
      <c r="AC5041" s="46">
        <v>5069</v>
      </c>
      <c r="AD5041" s="46">
        <v>71</v>
      </c>
      <c r="AE5041" s="46">
        <v>69.2</v>
      </c>
      <c r="AF5041" s="46">
        <v>119</v>
      </c>
      <c r="AH5041" s="70" t="str">
        <f t="shared" si="576"/>
        <v/>
      </c>
      <c r="AI5041" s="70" t="str">
        <f t="shared" si="577"/>
        <v/>
      </c>
      <c r="AJ5041" s="70" t="str">
        <f t="shared" si="578"/>
        <v>X</v>
      </c>
      <c r="AK5041" s="70" t="str" cm="1">
        <f t="array" ref="AK5041">_xlfn.IFS(AH5041&lt;&gt;"","1",AI5041&lt;&gt;"","2",AJ5041&lt;&gt;"","3")</f>
        <v>3</v>
      </c>
    </row>
    <row r="5042" spans="1:37" x14ac:dyDescent="0.25">
      <c r="A5042" t="s">
        <v>360</v>
      </c>
      <c r="B5042" t="s">
        <v>431</v>
      </c>
      <c r="C5042" s="67" t="str">
        <f t="shared" si="573"/>
        <v>Paige Smith</v>
      </c>
      <c r="D5042" s="71" t="str" cm="1">
        <f t="array" ref="D5042">_xlfn.IFS(AK5042="1",CONCATENATE(C5042,"Regional"),AK5042="2",CONCATENATE(C5042,"Sectional"),AK5042="3",CONCATENATE(C5042,COUNTIF($C$1:C5042,C5042)))</f>
        <v>Paige Smith6</v>
      </c>
      <c r="E5042" s="66">
        <v>45180.520833333336</v>
      </c>
      <c r="F5042" t="s">
        <v>2571</v>
      </c>
      <c r="G5042" s="46">
        <v>14</v>
      </c>
      <c r="H5042" s="46">
        <v>108</v>
      </c>
      <c r="I5042" s="46">
        <v>12</v>
      </c>
      <c r="J5042" t="s">
        <v>137</v>
      </c>
      <c r="K5042" t="s">
        <v>168</v>
      </c>
      <c r="L5042" s="46">
        <v>5069</v>
      </c>
      <c r="M5042" s="46">
        <v>71</v>
      </c>
      <c r="N5042" s="46">
        <v>69.2</v>
      </c>
      <c r="O5042" s="46">
        <v>119</v>
      </c>
      <c r="P5042" s="46">
        <f t="shared" si="574"/>
        <v>2</v>
      </c>
      <c r="R5042" s="67" t="s">
        <v>1521</v>
      </c>
      <c r="S5042" s="67">
        <f>COUNTIF(Y$2:$Y$100,R5042)</f>
        <v>0</v>
      </c>
      <c r="V5042" s="67">
        <f t="shared" si="575"/>
        <v>0</v>
      </c>
      <c r="X5042"/>
      <c r="Y5042" s="67" t="str">
        <f t="shared" si="579"/>
        <v xml:space="preserve"> </v>
      </c>
      <c r="AB5042" t="s">
        <v>168</v>
      </c>
      <c r="AC5042" s="46">
        <v>5069</v>
      </c>
      <c r="AD5042" s="46">
        <v>71</v>
      </c>
      <c r="AE5042" s="46">
        <v>69.2</v>
      </c>
      <c r="AF5042" s="46">
        <v>119</v>
      </c>
      <c r="AH5042" s="70" t="str">
        <f t="shared" si="576"/>
        <v/>
      </c>
      <c r="AI5042" s="70" t="str">
        <f t="shared" si="577"/>
        <v/>
      </c>
      <c r="AJ5042" s="70" t="str">
        <f t="shared" si="578"/>
        <v>X</v>
      </c>
      <c r="AK5042" s="70" t="str" cm="1">
        <f t="array" ref="AK5042">_xlfn.IFS(AH5042&lt;&gt;"","1",AI5042&lt;&gt;"","2",AJ5042&lt;&gt;"","3")</f>
        <v>3</v>
      </c>
    </row>
    <row r="5043" spans="1:37" x14ac:dyDescent="0.25">
      <c r="A5043" t="s">
        <v>1845</v>
      </c>
      <c r="B5043" t="s">
        <v>840</v>
      </c>
      <c r="C5043" s="67" t="str">
        <f t="shared" si="573"/>
        <v>Charlotte Rodenkirch</v>
      </c>
      <c r="D5043" s="71" t="str" cm="1">
        <f t="array" ref="D5043">_xlfn.IFS(AK5043="1",CONCATENATE(C5043,"Regional"),AK5043="2",CONCATENATE(C5043,"Sectional"),AK5043="3",CONCATENATE(C5043,COUNTIF($C$1:C5043,C5043)))</f>
        <v>Charlotte Rodenkirch4</v>
      </c>
      <c r="E5043" s="66">
        <v>45180.520833333336</v>
      </c>
      <c r="F5043" t="s">
        <v>2571</v>
      </c>
      <c r="G5043" s="46">
        <v>14</v>
      </c>
      <c r="H5043" s="46">
        <v>134</v>
      </c>
      <c r="I5043" s="46">
        <v>13</v>
      </c>
      <c r="J5043" t="s">
        <v>137</v>
      </c>
      <c r="K5043" t="s">
        <v>168</v>
      </c>
      <c r="L5043" s="46">
        <v>5069</v>
      </c>
      <c r="M5043" s="46">
        <v>71</v>
      </c>
      <c r="N5043" s="46">
        <v>69.2</v>
      </c>
      <c r="O5043" s="46">
        <v>119</v>
      </c>
      <c r="P5043" s="46">
        <f t="shared" si="574"/>
        <v>2</v>
      </c>
      <c r="R5043" s="67" t="s">
        <v>2852</v>
      </c>
      <c r="S5043" s="67">
        <f>COUNTIF(Y$2:$Y$100,R5043)</f>
        <v>0</v>
      </c>
      <c r="V5043" s="67">
        <f t="shared" si="575"/>
        <v>0</v>
      </c>
      <c r="X5043"/>
      <c r="Y5043" s="67" t="str">
        <f t="shared" si="579"/>
        <v xml:space="preserve"> </v>
      </c>
      <c r="AB5043" t="s">
        <v>168</v>
      </c>
      <c r="AC5043" s="46">
        <v>5069</v>
      </c>
      <c r="AD5043" s="46">
        <v>71</v>
      </c>
      <c r="AE5043" s="46">
        <v>69.2</v>
      </c>
      <c r="AF5043" s="46">
        <v>119</v>
      </c>
      <c r="AH5043" s="70" t="str">
        <f t="shared" si="576"/>
        <v/>
      </c>
      <c r="AI5043" s="70" t="str">
        <f t="shared" si="577"/>
        <v/>
      </c>
      <c r="AJ5043" s="70" t="str">
        <f t="shared" si="578"/>
        <v>X</v>
      </c>
      <c r="AK5043" s="70" t="str" cm="1">
        <f t="array" ref="AK5043">_xlfn.IFS(AH5043&lt;&gt;"","1",AI5043&lt;&gt;"","2",AJ5043&lt;&gt;"","3")</f>
        <v>3</v>
      </c>
    </row>
    <row r="5044" spans="1:37" x14ac:dyDescent="0.25">
      <c r="A5044" t="s">
        <v>3434</v>
      </c>
      <c r="B5044" t="s">
        <v>209</v>
      </c>
      <c r="C5044" s="67" t="str">
        <f t="shared" si="573"/>
        <v>Kaitlyn Baumbach</v>
      </c>
      <c r="D5044" s="71" t="str" cm="1">
        <f t="array" ref="D5044">_xlfn.IFS(AK5044="1",CONCATENATE(C5044,"Regional"),AK5044="2",CONCATENATE(C5044,"Sectional"),AK5044="3",CONCATENATE(C5044,COUNTIF($C$1:C5044,C5044)))</f>
        <v>Kaitlyn Baumbach3</v>
      </c>
      <c r="E5044" s="66">
        <v>45180.520833333336</v>
      </c>
      <c r="F5044" t="s">
        <v>2571</v>
      </c>
      <c r="G5044" s="46">
        <v>14</v>
      </c>
      <c r="H5044" s="46">
        <v>148</v>
      </c>
      <c r="I5044" s="46">
        <v>14</v>
      </c>
      <c r="J5044" t="s">
        <v>137</v>
      </c>
      <c r="K5044" t="s">
        <v>168</v>
      </c>
      <c r="L5044" s="46">
        <v>5069</v>
      </c>
      <c r="M5044" s="46">
        <v>71</v>
      </c>
      <c r="N5044" s="46">
        <v>69.2</v>
      </c>
      <c r="O5044" s="46">
        <v>119</v>
      </c>
      <c r="P5044" s="46">
        <f t="shared" si="574"/>
        <v>2</v>
      </c>
      <c r="R5044" s="67" t="s">
        <v>3630</v>
      </c>
      <c r="S5044" s="67">
        <f>COUNTIF(Y$2:$Y$100,R5044)</f>
        <v>0</v>
      </c>
      <c r="V5044" s="67">
        <f t="shared" si="575"/>
        <v>0</v>
      </c>
      <c r="X5044"/>
      <c r="Y5044" s="67" t="str">
        <f t="shared" si="579"/>
        <v xml:space="preserve"> </v>
      </c>
      <c r="AB5044" t="s">
        <v>168</v>
      </c>
      <c r="AC5044" s="46">
        <v>5069</v>
      </c>
      <c r="AD5044" s="46">
        <v>71</v>
      </c>
      <c r="AE5044" s="46">
        <v>69.2</v>
      </c>
      <c r="AF5044" s="46">
        <v>119</v>
      </c>
      <c r="AH5044" s="70" t="str">
        <f t="shared" si="576"/>
        <v/>
      </c>
      <c r="AI5044" s="70" t="str">
        <f t="shared" si="577"/>
        <v/>
      </c>
      <c r="AJ5044" s="70" t="str">
        <f t="shared" si="578"/>
        <v>X</v>
      </c>
      <c r="AK5044" s="70" t="str" cm="1">
        <f t="array" ref="AK5044">_xlfn.IFS(AH5044&lt;&gt;"","1",AI5044&lt;&gt;"","2",AJ5044&lt;&gt;"","3")</f>
        <v>3</v>
      </c>
    </row>
    <row r="5045" spans="1:37" x14ac:dyDescent="0.25">
      <c r="A5045" t="s">
        <v>329</v>
      </c>
      <c r="B5045" t="s">
        <v>545</v>
      </c>
      <c r="C5045" s="67" t="str">
        <f t="shared" si="573"/>
        <v>Jayeanna Palm</v>
      </c>
      <c r="D5045" s="71" t="str" cm="1">
        <f t="array" ref="D5045">_xlfn.IFS(AK5045="1",CONCATENATE(C5045,"Regional"),AK5045="2",CONCATENATE(C5045,"Sectional"),AK5045="3",CONCATENATE(C5045,COUNTIF($C$1:C5045,C5045)))</f>
        <v>Jayeanna Palm11</v>
      </c>
      <c r="E5045" s="66">
        <v>45180.5625</v>
      </c>
      <c r="F5045" t="s">
        <v>2598</v>
      </c>
      <c r="G5045" s="46">
        <v>31</v>
      </c>
      <c r="H5045" s="46">
        <v>39</v>
      </c>
      <c r="I5045" s="46">
        <v>1</v>
      </c>
      <c r="J5045" t="s">
        <v>96</v>
      </c>
      <c r="K5045" t="s">
        <v>90</v>
      </c>
      <c r="L5045" s="46">
        <v>2745</v>
      </c>
      <c r="M5045" s="46">
        <v>36</v>
      </c>
      <c r="N5045" s="46">
        <v>36.1</v>
      </c>
      <c r="O5045" s="46">
        <v>120</v>
      </c>
      <c r="P5045" s="46">
        <f t="shared" si="574"/>
        <v>1</v>
      </c>
      <c r="R5045" s="67" t="s">
        <v>1212</v>
      </c>
      <c r="S5045" s="67">
        <f>COUNTIF(Y$2:$Y$100,R5045)</f>
        <v>0</v>
      </c>
      <c r="V5045" s="67">
        <f t="shared" si="575"/>
        <v>0</v>
      </c>
      <c r="X5045"/>
      <c r="Y5045" s="67" t="str">
        <f t="shared" si="579"/>
        <v xml:space="preserve"> </v>
      </c>
      <c r="AB5045" t="s">
        <v>90</v>
      </c>
      <c r="AC5045" s="46">
        <v>2745</v>
      </c>
      <c r="AD5045" s="46">
        <v>36</v>
      </c>
      <c r="AE5045" s="46">
        <v>36.1</v>
      </c>
      <c r="AF5045" s="46">
        <v>120</v>
      </c>
      <c r="AH5045" s="70" t="str">
        <f t="shared" si="576"/>
        <v/>
      </c>
      <c r="AI5045" s="70" t="str">
        <f t="shared" si="577"/>
        <v/>
      </c>
      <c r="AJ5045" s="70" t="str">
        <f t="shared" si="578"/>
        <v>X</v>
      </c>
      <c r="AK5045" s="70" t="str" cm="1">
        <f t="array" ref="AK5045">_xlfn.IFS(AH5045&lt;&gt;"","1",AI5045&lt;&gt;"","2",AJ5045&lt;&gt;"","3")</f>
        <v>3</v>
      </c>
    </row>
    <row r="5046" spans="1:37" x14ac:dyDescent="0.25">
      <c r="A5046" t="s">
        <v>234</v>
      </c>
      <c r="B5046" t="s">
        <v>362</v>
      </c>
      <c r="C5046" s="67" t="str">
        <f t="shared" si="573"/>
        <v>Emma Dobbins</v>
      </c>
      <c r="D5046" s="71" t="str" cm="1">
        <f t="array" ref="D5046">_xlfn.IFS(AK5046="1",CONCATENATE(C5046,"Regional"),AK5046="2",CONCATENATE(C5046,"Sectional"),AK5046="3",CONCATENATE(C5046,COUNTIF($C$1:C5046,C5046)))</f>
        <v>Emma Dobbins10</v>
      </c>
      <c r="E5046" s="66">
        <v>45180.5625</v>
      </c>
      <c r="F5046" t="s">
        <v>2598</v>
      </c>
      <c r="G5046" s="46">
        <v>31</v>
      </c>
      <c r="H5046" s="46">
        <v>42</v>
      </c>
      <c r="I5046" s="46">
        <v>2</v>
      </c>
      <c r="J5046" t="s">
        <v>96</v>
      </c>
      <c r="K5046" t="s">
        <v>90</v>
      </c>
      <c r="L5046" s="46">
        <v>2745</v>
      </c>
      <c r="M5046" s="46">
        <v>36</v>
      </c>
      <c r="N5046" s="46">
        <v>36.1</v>
      </c>
      <c r="O5046" s="46">
        <v>120</v>
      </c>
      <c r="P5046" s="46">
        <f t="shared" si="574"/>
        <v>1</v>
      </c>
      <c r="R5046" s="67" t="s">
        <v>1538</v>
      </c>
      <c r="S5046" s="67">
        <f>COUNTIF(Y$2:$Y$100,R5046)</f>
        <v>0</v>
      </c>
      <c r="V5046" s="67">
        <f t="shared" si="575"/>
        <v>0</v>
      </c>
      <c r="X5046"/>
      <c r="Y5046" s="67" t="str">
        <f t="shared" si="579"/>
        <v xml:space="preserve"> </v>
      </c>
      <c r="AB5046" t="s">
        <v>90</v>
      </c>
      <c r="AC5046" s="46">
        <v>2745</v>
      </c>
      <c r="AD5046" s="46">
        <v>36</v>
      </c>
      <c r="AE5046" s="46">
        <v>36.1</v>
      </c>
      <c r="AF5046" s="46">
        <v>120</v>
      </c>
      <c r="AH5046" s="70" t="str">
        <f t="shared" si="576"/>
        <v/>
      </c>
      <c r="AI5046" s="70" t="str">
        <f t="shared" si="577"/>
        <v/>
      </c>
      <c r="AJ5046" s="70" t="str">
        <f t="shared" si="578"/>
        <v>X</v>
      </c>
      <c r="AK5046" s="70" t="str" cm="1">
        <f t="array" ref="AK5046">_xlfn.IFS(AH5046&lt;&gt;"","1",AI5046&lt;&gt;"","2",AJ5046&lt;&gt;"","3")</f>
        <v>3</v>
      </c>
    </row>
    <row r="5047" spans="1:37" x14ac:dyDescent="0.25">
      <c r="A5047" t="s">
        <v>549</v>
      </c>
      <c r="B5047" t="s">
        <v>550</v>
      </c>
      <c r="C5047" s="67" t="str">
        <f t="shared" si="573"/>
        <v>Karma Hasselberger</v>
      </c>
      <c r="D5047" s="71" t="str" cm="1">
        <f t="array" ref="D5047">_xlfn.IFS(AK5047="1",CONCATENATE(C5047,"Regional"),AK5047="2",CONCATENATE(C5047,"Sectional"),AK5047="3",CONCATENATE(C5047,COUNTIF($C$1:C5047,C5047)))</f>
        <v>Karma Hasselberger11</v>
      </c>
      <c r="E5047" s="66">
        <v>45180.5625</v>
      </c>
      <c r="F5047" t="s">
        <v>2598</v>
      </c>
      <c r="G5047" s="46">
        <v>31</v>
      </c>
      <c r="H5047" s="46">
        <v>45</v>
      </c>
      <c r="I5047" s="46">
        <v>3</v>
      </c>
      <c r="J5047" t="s">
        <v>96</v>
      </c>
      <c r="K5047" t="s">
        <v>90</v>
      </c>
      <c r="L5047" s="46">
        <v>2745</v>
      </c>
      <c r="M5047" s="46">
        <v>36</v>
      </c>
      <c r="N5047" s="46">
        <v>36.1</v>
      </c>
      <c r="O5047" s="46">
        <v>120</v>
      </c>
      <c r="P5047" s="46">
        <f t="shared" si="574"/>
        <v>1</v>
      </c>
      <c r="R5047" s="67" t="s">
        <v>1214</v>
      </c>
      <c r="S5047" s="67">
        <f>COUNTIF(Y$2:$Y$100,R5047)</f>
        <v>0</v>
      </c>
      <c r="V5047" s="67">
        <f t="shared" si="575"/>
        <v>0</v>
      </c>
      <c r="X5047"/>
      <c r="Y5047" s="67" t="str">
        <f t="shared" si="579"/>
        <v xml:space="preserve"> </v>
      </c>
      <c r="AB5047" t="s">
        <v>90</v>
      </c>
      <c r="AC5047" s="46">
        <v>2745</v>
      </c>
      <c r="AD5047" s="46">
        <v>36</v>
      </c>
      <c r="AE5047" s="46">
        <v>36.1</v>
      </c>
      <c r="AF5047" s="46">
        <v>120</v>
      </c>
      <c r="AH5047" s="70" t="str">
        <f t="shared" si="576"/>
        <v/>
      </c>
      <c r="AI5047" s="70" t="str">
        <f t="shared" si="577"/>
        <v/>
      </c>
      <c r="AJ5047" s="70" t="str">
        <f t="shared" si="578"/>
        <v>X</v>
      </c>
      <c r="AK5047" s="70" t="str" cm="1">
        <f t="array" ref="AK5047">_xlfn.IFS(AH5047&lt;&gt;"","1",AI5047&lt;&gt;"","2",AJ5047&lt;&gt;"","3")</f>
        <v>3</v>
      </c>
    </row>
    <row r="5048" spans="1:37" x14ac:dyDescent="0.25">
      <c r="A5048" t="s">
        <v>1016</v>
      </c>
      <c r="B5048" t="s">
        <v>492</v>
      </c>
      <c r="C5048" s="67" t="str">
        <f t="shared" si="573"/>
        <v>Anna Strasser</v>
      </c>
      <c r="D5048" s="71" t="str" cm="1">
        <f t="array" ref="D5048">_xlfn.IFS(AK5048="1",CONCATENATE(C5048,"Regional"),AK5048="2",CONCATENATE(C5048,"Sectional"),AK5048="3",CONCATENATE(C5048,COUNTIF($C$1:C5048,C5048)))</f>
        <v>Anna Strasser7</v>
      </c>
      <c r="E5048" s="66">
        <v>45180.5625</v>
      </c>
      <c r="F5048" t="s">
        <v>2598</v>
      </c>
      <c r="G5048" s="46">
        <v>31</v>
      </c>
      <c r="H5048" s="46">
        <v>49</v>
      </c>
      <c r="I5048" s="46">
        <v>4</v>
      </c>
      <c r="J5048" t="s">
        <v>96</v>
      </c>
      <c r="K5048" t="s">
        <v>90</v>
      </c>
      <c r="L5048" s="46">
        <v>2745</v>
      </c>
      <c r="M5048" s="46">
        <v>36</v>
      </c>
      <c r="N5048" s="46">
        <v>36.1</v>
      </c>
      <c r="O5048" s="46">
        <v>120</v>
      </c>
      <c r="P5048" s="46">
        <f t="shared" si="574"/>
        <v>1</v>
      </c>
      <c r="R5048" s="67" t="s">
        <v>1516</v>
      </c>
      <c r="S5048" s="67">
        <f>COUNTIF(Y$2:$Y$100,R5048)</f>
        <v>0</v>
      </c>
      <c r="V5048" s="67">
        <f t="shared" si="575"/>
        <v>0</v>
      </c>
      <c r="X5048"/>
      <c r="Y5048" s="67" t="str">
        <f t="shared" si="579"/>
        <v xml:space="preserve"> </v>
      </c>
      <c r="AB5048" t="s">
        <v>90</v>
      </c>
      <c r="AC5048" s="46">
        <v>2745</v>
      </c>
      <c r="AD5048" s="46">
        <v>36</v>
      </c>
      <c r="AE5048" s="46">
        <v>36.1</v>
      </c>
      <c r="AF5048" s="46">
        <v>120</v>
      </c>
      <c r="AH5048" s="70" t="str">
        <f t="shared" si="576"/>
        <v/>
      </c>
      <c r="AI5048" s="70" t="str">
        <f t="shared" si="577"/>
        <v/>
      </c>
      <c r="AJ5048" s="70" t="str">
        <f t="shared" si="578"/>
        <v>X</v>
      </c>
      <c r="AK5048" s="70" t="str" cm="1">
        <f t="array" ref="AK5048">_xlfn.IFS(AH5048&lt;&gt;"","1",AI5048&lt;&gt;"","2",AJ5048&lt;&gt;"","3")</f>
        <v>3</v>
      </c>
    </row>
    <row r="5049" spans="1:37" x14ac:dyDescent="0.25">
      <c r="A5049" t="s">
        <v>551</v>
      </c>
      <c r="B5049" t="s">
        <v>552</v>
      </c>
      <c r="C5049" s="67" t="str">
        <f t="shared" si="573"/>
        <v>Tennysen Makepeace</v>
      </c>
      <c r="D5049" s="71" t="str" cm="1">
        <f t="array" ref="D5049">_xlfn.IFS(AK5049="1",CONCATENATE(C5049,"Regional"),AK5049="2",CONCATENATE(C5049,"Sectional"),AK5049="3",CONCATENATE(C5049,COUNTIF($C$1:C5049,C5049)))</f>
        <v>Tennysen Makepeace10</v>
      </c>
      <c r="E5049" s="66">
        <v>45180.5625</v>
      </c>
      <c r="F5049" t="s">
        <v>2598</v>
      </c>
      <c r="G5049" s="46">
        <v>31</v>
      </c>
      <c r="H5049" s="46">
        <v>50</v>
      </c>
      <c r="I5049" s="46">
        <v>5</v>
      </c>
      <c r="J5049" t="s">
        <v>96</v>
      </c>
      <c r="K5049" t="s">
        <v>90</v>
      </c>
      <c r="L5049" s="46">
        <v>2745</v>
      </c>
      <c r="M5049" s="46">
        <v>36</v>
      </c>
      <c r="N5049" s="46">
        <v>36.1</v>
      </c>
      <c r="O5049" s="46">
        <v>120</v>
      </c>
      <c r="P5049" s="46">
        <f t="shared" si="574"/>
        <v>1</v>
      </c>
      <c r="R5049" s="67" t="s">
        <v>1215</v>
      </c>
      <c r="S5049" s="67">
        <f>COUNTIF(Y$2:$Y$100,R5049)</f>
        <v>0</v>
      </c>
      <c r="V5049" s="67">
        <f t="shared" si="575"/>
        <v>0</v>
      </c>
      <c r="X5049"/>
      <c r="Y5049" s="67" t="str">
        <f t="shared" si="579"/>
        <v xml:space="preserve"> </v>
      </c>
      <c r="AB5049" t="s">
        <v>90</v>
      </c>
      <c r="AC5049" s="46">
        <v>2745</v>
      </c>
      <c r="AD5049" s="46">
        <v>36</v>
      </c>
      <c r="AE5049" s="46">
        <v>36.1</v>
      </c>
      <c r="AF5049" s="46">
        <v>120</v>
      </c>
      <c r="AH5049" s="70" t="str">
        <f t="shared" si="576"/>
        <v/>
      </c>
      <c r="AI5049" s="70" t="str">
        <f t="shared" si="577"/>
        <v/>
      </c>
      <c r="AJ5049" s="70" t="str">
        <f t="shared" si="578"/>
        <v>X</v>
      </c>
      <c r="AK5049" s="70" t="str" cm="1">
        <f t="array" ref="AK5049">_xlfn.IFS(AH5049&lt;&gt;"","1",AI5049&lt;&gt;"","2",AJ5049&lt;&gt;"","3")</f>
        <v>3</v>
      </c>
    </row>
    <row r="5050" spans="1:37" x14ac:dyDescent="0.25">
      <c r="A5050" t="s">
        <v>556</v>
      </c>
      <c r="B5050" t="s">
        <v>226</v>
      </c>
      <c r="C5050" s="67" t="str">
        <f t="shared" si="573"/>
        <v>Siena Folkers</v>
      </c>
      <c r="D5050" s="71" t="str" cm="1">
        <f t="array" ref="D5050">_xlfn.IFS(AK5050="1",CONCATENATE(C5050,"Regional"),AK5050="2",CONCATENATE(C5050,"Sectional"),AK5050="3",CONCATENATE(C5050,COUNTIF($C$1:C5050,C5050)))</f>
        <v>Siena Folkers9</v>
      </c>
      <c r="E5050" s="66">
        <v>45180.5625</v>
      </c>
      <c r="F5050" t="s">
        <v>2598</v>
      </c>
      <c r="G5050" s="46">
        <v>31</v>
      </c>
      <c r="H5050" s="46">
        <v>50</v>
      </c>
      <c r="I5050" s="46">
        <v>5</v>
      </c>
      <c r="J5050" t="s">
        <v>96</v>
      </c>
      <c r="K5050" t="s">
        <v>90</v>
      </c>
      <c r="L5050" s="46">
        <v>2745</v>
      </c>
      <c r="M5050" s="46">
        <v>36</v>
      </c>
      <c r="N5050" s="46">
        <v>36.1</v>
      </c>
      <c r="O5050" s="46">
        <v>120</v>
      </c>
      <c r="P5050" s="46">
        <f t="shared" si="574"/>
        <v>1</v>
      </c>
      <c r="R5050" s="67" t="s">
        <v>1218</v>
      </c>
      <c r="S5050" s="67">
        <f>COUNTIF(Y$2:$Y$100,R5050)</f>
        <v>0</v>
      </c>
      <c r="V5050" s="67">
        <f t="shared" si="575"/>
        <v>0</v>
      </c>
      <c r="X5050"/>
      <c r="Y5050" s="67" t="str">
        <f t="shared" si="579"/>
        <v xml:space="preserve"> </v>
      </c>
      <c r="AB5050" t="s">
        <v>90</v>
      </c>
      <c r="AC5050" s="46">
        <v>2745</v>
      </c>
      <c r="AD5050" s="46">
        <v>36</v>
      </c>
      <c r="AE5050" s="46">
        <v>36.1</v>
      </c>
      <c r="AF5050" s="46">
        <v>120</v>
      </c>
      <c r="AH5050" s="70" t="str">
        <f t="shared" si="576"/>
        <v/>
      </c>
      <c r="AI5050" s="70" t="str">
        <f t="shared" si="577"/>
        <v/>
      </c>
      <c r="AJ5050" s="70" t="str">
        <f t="shared" si="578"/>
        <v>X</v>
      </c>
      <c r="AK5050" s="70" t="str" cm="1">
        <f t="array" ref="AK5050">_xlfn.IFS(AH5050&lt;&gt;"","1",AI5050&lt;&gt;"","2",AJ5050&lt;&gt;"","3")</f>
        <v>3</v>
      </c>
    </row>
    <row r="5051" spans="1:37" x14ac:dyDescent="0.25">
      <c r="A5051" t="s">
        <v>3400</v>
      </c>
      <c r="B5051" t="s">
        <v>2708</v>
      </c>
      <c r="C5051" s="67" t="str">
        <f t="shared" si="573"/>
        <v>Cadence Scholze</v>
      </c>
      <c r="D5051" s="71" t="str" cm="1">
        <f t="array" ref="D5051">_xlfn.IFS(AK5051="1",CONCATENATE(C5051,"Regional"),AK5051="2",CONCATENATE(C5051,"Sectional"),AK5051="3",CONCATENATE(C5051,COUNTIF($C$1:C5051,C5051)))</f>
        <v>Cadence Scholze11</v>
      </c>
      <c r="E5051" s="66">
        <v>45180.5625</v>
      </c>
      <c r="F5051" t="s">
        <v>2598</v>
      </c>
      <c r="G5051" s="46">
        <v>31</v>
      </c>
      <c r="H5051" s="46">
        <v>51</v>
      </c>
      <c r="I5051" s="46">
        <v>7</v>
      </c>
      <c r="J5051" t="s">
        <v>96</v>
      </c>
      <c r="K5051" t="s">
        <v>90</v>
      </c>
      <c r="L5051" s="46">
        <v>2745</v>
      </c>
      <c r="M5051" s="46">
        <v>36</v>
      </c>
      <c r="N5051" s="46">
        <v>36.1</v>
      </c>
      <c r="O5051" s="46">
        <v>120</v>
      </c>
      <c r="P5051" s="46">
        <f t="shared" si="574"/>
        <v>1</v>
      </c>
      <c r="R5051" s="67" t="s">
        <v>3536</v>
      </c>
      <c r="S5051" s="67">
        <f>COUNTIF(Y$2:$Y$100,R5051)</f>
        <v>0</v>
      </c>
      <c r="V5051" s="67">
        <f t="shared" si="575"/>
        <v>0</v>
      </c>
      <c r="X5051"/>
      <c r="Y5051" s="67" t="str">
        <f t="shared" si="579"/>
        <v xml:space="preserve"> </v>
      </c>
      <c r="AB5051" t="s">
        <v>90</v>
      </c>
      <c r="AC5051" s="46">
        <v>2745</v>
      </c>
      <c r="AD5051" s="46">
        <v>36</v>
      </c>
      <c r="AE5051" s="46">
        <v>36.1</v>
      </c>
      <c r="AF5051" s="46">
        <v>120</v>
      </c>
      <c r="AH5051" s="70" t="str">
        <f t="shared" si="576"/>
        <v/>
      </c>
      <c r="AI5051" s="70" t="str">
        <f t="shared" si="577"/>
        <v/>
      </c>
      <c r="AJ5051" s="70" t="str">
        <f t="shared" si="578"/>
        <v>X</v>
      </c>
      <c r="AK5051" s="70" t="str" cm="1">
        <f t="array" ref="AK5051">_xlfn.IFS(AH5051&lt;&gt;"","1",AI5051&lt;&gt;"","2",AJ5051&lt;&gt;"","3")</f>
        <v>3</v>
      </c>
    </row>
    <row r="5052" spans="1:37" x14ac:dyDescent="0.25">
      <c r="A5052" t="s">
        <v>1729</v>
      </c>
      <c r="B5052" t="s">
        <v>353</v>
      </c>
      <c r="C5052" s="67" t="str">
        <f t="shared" si="573"/>
        <v>Olivia Konrardy-Buchal</v>
      </c>
      <c r="D5052" s="71" t="str" cm="1">
        <f t="array" ref="D5052">_xlfn.IFS(AK5052="1",CONCATENATE(C5052,"Regional"),AK5052="2",CONCATENATE(C5052,"Sectional"),AK5052="3",CONCATENATE(C5052,COUNTIF($C$1:C5052,C5052)))</f>
        <v>Olivia Konrardy-Buchal11</v>
      </c>
      <c r="E5052" s="66">
        <v>45180.5625</v>
      </c>
      <c r="F5052" t="s">
        <v>2598</v>
      </c>
      <c r="G5052" s="46">
        <v>31</v>
      </c>
      <c r="H5052" s="46">
        <v>51</v>
      </c>
      <c r="I5052" s="46">
        <v>7</v>
      </c>
      <c r="J5052" t="s">
        <v>96</v>
      </c>
      <c r="K5052" t="s">
        <v>90</v>
      </c>
      <c r="L5052" s="46">
        <v>2745</v>
      </c>
      <c r="M5052" s="46">
        <v>36</v>
      </c>
      <c r="N5052" s="46">
        <v>36.1</v>
      </c>
      <c r="O5052" s="46">
        <v>120</v>
      </c>
      <c r="P5052" s="46">
        <f t="shared" si="574"/>
        <v>1</v>
      </c>
      <c r="R5052" s="67" t="s">
        <v>3518</v>
      </c>
      <c r="S5052" s="67">
        <f>COUNTIF(Y$2:$Y$100,R5052)</f>
        <v>0</v>
      </c>
      <c r="V5052" s="67">
        <f t="shared" si="575"/>
        <v>0</v>
      </c>
      <c r="X5052"/>
      <c r="Y5052" s="67" t="str">
        <f t="shared" si="579"/>
        <v xml:space="preserve"> </v>
      </c>
      <c r="AB5052" t="s">
        <v>90</v>
      </c>
      <c r="AC5052" s="46">
        <v>2745</v>
      </c>
      <c r="AD5052" s="46">
        <v>36</v>
      </c>
      <c r="AE5052" s="46">
        <v>36.1</v>
      </c>
      <c r="AF5052" s="46">
        <v>120</v>
      </c>
      <c r="AH5052" s="70" t="str">
        <f t="shared" si="576"/>
        <v/>
      </c>
      <c r="AI5052" s="70" t="str">
        <f t="shared" si="577"/>
        <v/>
      </c>
      <c r="AJ5052" s="70" t="str">
        <f t="shared" si="578"/>
        <v>X</v>
      </c>
      <c r="AK5052" s="70" t="str" cm="1">
        <f t="array" ref="AK5052">_xlfn.IFS(AH5052&lt;&gt;"","1",AI5052&lt;&gt;"","2",AJ5052&lt;&gt;"","3")</f>
        <v>3</v>
      </c>
    </row>
    <row r="5053" spans="1:37" x14ac:dyDescent="0.25">
      <c r="A5053" t="s">
        <v>932</v>
      </c>
      <c r="B5053" t="s">
        <v>570</v>
      </c>
      <c r="C5053" s="67" t="str">
        <f t="shared" si="573"/>
        <v>Sydney Kranig</v>
      </c>
      <c r="D5053" s="71" t="str" cm="1">
        <f t="array" ref="D5053">_xlfn.IFS(AK5053="1",CONCATENATE(C5053,"Regional"),AK5053="2",CONCATENATE(C5053,"Sectional"),AK5053="3",CONCATENATE(C5053,COUNTIF($C$1:C5053,C5053)))</f>
        <v>Sydney Kranig10</v>
      </c>
      <c r="E5053" s="66">
        <v>45180.5625</v>
      </c>
      <c r="F5053" t="s">
        <v>2598</v>
      </c>
      <c r="G5053" s="46">
        <v>31</v>
      </c>
      <c r="H5053" s="46">
        <v>54</v>
      </c>
      <c r="I5053" s="46">
        <v>9</v>
      </c>
      <c r="J5053" t="s">
        <v>96</v>
      </c>
      <c r="K5053" t="s">
        <v>90</v>
      </c>
      <c r="L5053" s="46">
        <v>2745</v>
      </c>
      <c r="M5053" s="46">
        <v>36</v>
      </c>
      <c r="N5053" s="46">
        <v>36.1</v>
      </c>
      <c r="O5053" s="46">
        <v>120</v>
      </c>
      <c r="P5053" s="46">
        <f t="shared" si="574"/>
        <v>1</v>
      </c>
      <c r="R5053" s="67" t="s">
        <v>3114</v>
      </c>
      <c r="S5053" s="67">
        <f>COUNTIF(Y$2:$Y$100,R5053)</f>
        <v>0</v>
      </c>
      <c r="V5053" s="67">
        <f t="shared" si="575"/>
        <v>0</v>
      </c>
      <c r="X5053"/>
      <c r="Y5053" s="67" t="str">
        <f t="shared" si="579"/>
        <v xml:space="preserve"> </v>
      </c>
      <c r="AB5053" t="s">
        <v>90</v>
      </c>
      <c r="AC5053" s="46">
        <v>2745</v>
      </c>
      <c r="AD5053" s="46">
        <v>36</v>
      </c>
      <c r="AE5053" s="46">
        <v>36.1</v>
      </c>
      <c r="AF5053" s="46">
        <v>120</v>
      </c>
      <c r="AH5053" s="70" t="str">
        <f t="shared" si="576"/>
        <v/>
      </c>
      <c r="AI5053" s="70" t="str">
        <f t="shared" si="577"/>
        <v/>
      </c>
      <c r="AJ5053" s="70" t="str">
        <f t="shared" si="578"/>
        <v>X</v>
      </c>
      <c r="AK5053" s="70" t="str" cm="1">
        <f t="array" ref="AK5053">_xlfn.IFS(AH5053&lt;&gt;"","1",AI5053&lt;&gt;"","2",AJ5053&lt;&gt;"","3")</f>
        <v>3</v>
      </c>
    </row>
    <row r="5054" spans="1:37" x14ac:dyDescent="0.25">
      <c r="A5054" t="s">
        <v>1930</v>
      </c>
      <c r="B5054" t="s">
        <v>348</v>
      </c>
      <c r="C5054" s="67" t="str">
        <f t="shared" si="573"/>
        <v>Camryn Eirschele</v>
      </c>
      <c r="D5054" s="71" t="str" cm="1">
        <f t="array" ref="D5054">_xlfn.IFS(AK5054="1",CONCATENATE(C5054,"Regional"),AK5054="2",CONCATENATE(C5054,"Sectional"),AK5054="3",CONCATENATE(C5054,COUNTIF($C$1:C5054,C5054)))</f>
        <v>Camryn Eirschele11</v>
      </c>
      <c r="E5054" s="66">
        <v>45180.5625</v>
      </c>
      <c r="F5054" t="s">
        <v>2598</v>
      </c>
      <c r="G5054" s="46">
        <v>31</v>
      </c>
      <c r="H5054" s="46">
        <v>54</v>
      </c>
      <c r="I5054" s="46">
        <v>9</v>
      </c>
      <c r="J5054" t="s">
        <v>96</v>
      </c>
      <c r="K5054" t="s">
        <v>90</v>
      </c>
      <c r="L5054" s="46">
        <v>2745</v>
      </c>
      <c r="M5054" s="46">
        <v>36</v>
      </c>
      <c r="N5054" s="46">
        <v>36.1</v>
      </c>
      <c r="O5054" s="46">
        <v>120</v>
      </c>
      <c r="P5054" s="46">
        <f t="shared" si="574"/>
        <v>1</v>
      </c>
      <c r="R5054" s="67" t="s">
        <v>2945</v>
      </c>
      <c r="S5054" s="67">
        <f>COUNTIF(Y$2:$Y$100,R5054)</f>
        <v>0</v>
      </c>
      <c r="V5054" s="67">
        <f t="shared" si="575"/>
        <v>0</v>
      </c>
      <c r="X5054"/>
      <c r="Y5054" s="67" t="str">
        <f t="shared" si="579"/>
        <v xml:space="preserve"> </v>
      </c>
      <c r="AB5054" t="s">
        <v>90</v>
      </c>
      <c r="AC5054" s="46">
        <v>2745</v>
      </c>
      <c r="AD5054" s="46">
        <v>36</v>
      </c>
      <c r="AE5054" s="46">
        <v>36.1</v>
      </c>
      <c r="AF5054" s="46">
        <v>120</v>
      </c>
      <c r="AH5054" s="70" t="str">
        <f t="shared" si="576"/>
        <v/>
      </c>
      <c r="AI5054" s="70" t="str">
        <f t="shared" si="577"/>
        <v/>
      </c>
      <c r="AJ5054" s="70" t="str">
        <f t="shared" si="578"/>
        <v>X</v>
      </c>
      <c r="AK5054" s="70" t="str" cm="1">
        <f t="array" ref="AK5054">_xlfn.IFS(AH5054&lt;&gt;"","1",AI5054&lt;&gt;"","2",AJ5054&lt;&gt;"","3")</f>
        <v>3</v>
      </c>
    </row>
    <row r="5055" spans="1:37" x14ac:dyDescent="0.25">
      <c r="A5055" t="s">
        <v>2109</v>
      </c>
      <c r="B5055" t="s">
        <v>2110</v>
      </c>
      <c r="C5055" s="67" t="str">
        <f t="shared" si="573"/>
        <v>Becka Mohr</v>
      </c>
      <c r="D5055" s="71" t="str" cm="1">
        <f t="array" ref="D5055">_xlfn.IFS(AK5055="1",CONCATENATE(C5055,"Regional"),AK5055="2",CONCATENATE(C5055,"Sectional"),AK5055="3",CONCATENATE(C5055,COUNTIF($C$1:C5055,C5055)))</f>
        <v>Becka Mohr10</v>
      </c>
      <c r="E5055" s="66">
        <v>45180.5625</v>
      </c>
      <c r="F5055" t="s">
        <v>2598</v>
      </c>
      <c r="G5055" s="46">
        <v>31</v>
      </c>
      <c r="H5055" s="46">
        <v>54</v>
      </c>
      <c r="I5055" s="46">
        <v>9</v>
      </c>
      <c r="J5055" t="s">
        <v>96</v>
      </c>
      <c r="K5055" t="s">
        <v>90</v>
      </c>
      <c r="L5055" s="46">
        <v>2745</v>
      </c>
      <c r="M5055" s="46">
        <v>36</v>
      </c>
      <c r="N5055" s="46">
        <v>36.1</v>
      </c>
      <c r="O5055" s="46">
        <v>120</v>
      </c>
      <c r="P5055" s="46">
        <f t="shared" si="574"/>
        <v>1</v>
      </c>
      <c r="R5055" s="67" t="s">
        <v>3134</v>
      </c>
      <c r="S5055" s="67">
        <f>COUNTIF(Y$2:$Y$100,R5055)</f>
        <v>0</v>
      </c>
      <c r="V5055" s="67">
        <f t="shared" si="575"/>
        <v>0</v>
      </c>
      <c r="X5055"/>
      <c r="Y5055" s="67" t="str">
        <f t="shared" si="579"/>
        <v xml:space="preserve"> </v>
      </c>
      <c r="AB5055" t="s">
        <v>90</v>
      </c>
      <c r="AC5055" s="46">
        <v>2745</v>
      </c>
      <c r="AD5055" s="46">
        <v>36</v>
      </c>
      <c r="AE5055" s="46">
        <v>36.1</v>
      </c>
      <c r="AF5055" s="46">
        <v>120</v>
      </c>
      <c r="AH5055" s="70" t="str">
        <f t="shared" si="576"/>
        <v/>
      </c>
      <c r="AI5055" s="70" t="str">
        <f t="shared" si="577"/>
        <v/>
      </c>
      <c r="AJ5055" s="70" t="str">
        <f t="shared" si="578"/>
        <v>X</v>
      </c>
      <c r="AK5055" s="70" t="str" cm="1">
        <f t="array" ref="AK5055">_xlfn.IFS(AH5055&lt;&gt;"","1",AI5055&lt;&gt;"","2",AJ5055&lt;&gt;"","3")</f>
        <v>3</v>
      </c>
    </row>
    <row r="5056" spans="1:37" x14ac:dyDescent="0.25">
      <c r="A5056" t="s">
        <v>1932</v>
      </c>
      <c r="B5056" t="s">
        <v>2711</v>
      </c>
      <c r="C5056" s="67" t="str">
        <f t="shared" si="573"/>
        <v>Rylee Fritz</v>
      </c>
      <c r="D5056" s="71" t="str" cm="1">
        <f t="array" ref="D5056">_xlfn.IFS(AK5056="1",CONCATENATE(C5056,"Regional"),AK5056="2",CONCATENATE(C5056,"Sectional"),AK5056="3",CONCATENATE(C5056,COUNTIF($C$1:C5056,C5056)))</f>
        <v>Rylee Fritz11</v>
      </c>
      <c r="E5056" s="66">
        <v>45180.5625</v>
      </c>
      <c r="F5056" t="s">
        <v>2598</v>
      </c>
      <c r="G5056" s="46">
        <v>31</v>
      </c>
      <c r="H5056" s="46">
        <v>55</v>
      </c>
      <c r="I5056" s="46">
        <v>12</v>
      </c>
      <c r="J5056" t="s">
        <v>96</v>
      </c>
      <c r="K5056" t="s">
        <v>90</v>
      </c>
      <c r="L5056" s="46">
        <v>2745</v>
      </c>
      <c r="M5056" s="46">
        <v>36</v>
      </c>
      <c r="N5056" s="46">
        <v>36.1</v>
      </c>
      <c r="O5056" s="46">
        <v>120</v>
      </c>
      <c r="P5056" s="46">
        <f t="shared" si="574"/>
        <v>1</v>
      </c>
      <c r="R5056" s="67" t="s">
        <v>2947</v>
      </c>
      <c r="S5056" s="67">
        <f>COUNTIF(Y$2:$Y$100,R5056)</f>
        <v>0</v>
      </c>
      <c r="V5056" s="67">
        <f t="shared" si="575"/>
        <v>0</v>
      </c>
      <c r="X5056"/>
      <c r="Y5056" s="67" t="str">
        <f t="shared" si="579"/>
        <v xml:space="preserve"> </v>
      </c>
      <c r="AB5056" t="s">
        <v>90</v>
      </c>
      <c r="AC5056" s="46">
        <v>2745</v>
      </c>
      <c r="AD5056" s="46">
        <v>36</v>
      </c>
      <c r="AE5056" s="46">
        <v>36.1</v>
      </c>
      <c r="AF5056" s="46">
        <v>120</v>
      </c>
      <c r="AH5056" s="70" t="str">
        <f t="shared" si="576"/>
        <v/>
      </c>
      <c r="AI5056" s="70" t="str">
        <f t="shared" si="577"/>
        <v/>
      </c>
      <c r="AJ5056" s="70" t="str">
        <f t="shared" si="578"/>
        <v>X</v>
      </c>
      <c r="AK5056" s="70" t="str" cm="1">
        <f t="array" ref="AK5056">_xlfn.IFS(AH5056&lt;&gt;"","1",AI5056&lt;&gt;"","2",AJ5056&lt;&gt;"","3")</f>
        <v>3</v>
      </c>
    </row>
    <row r="5057" spans="1:37" x14ac:dyDescent="0.25">
      <c r="A5057" t="s">
        <v>1626</v>
      </c>
      <c r="B5057" t="s">
        <v>499</v>
      </c>
      <c r="C5057" s="67" t="str">
        <f t="shared" si="573"/>
        <v>Macy Keim</v>
      </c>
      <c r="D5057" s="71" t="str" cm="1">
        <f t="array" ref="D5057">_xlfn.IFS(AK5057="1",CONCATENATE(C5057,"Regional"),AK5057="2",CONCATENATE(C5057,"Sectional"),AK5057="3",CONCATENATE(C5057,COUNTIF($C$1:C5057,C5057)))</f>
        <v>Macy Keim11</v>
      </c>
      <c r="E5057" s="66">
        <v>45180.5625</v>
      </c>
      <c r="F5057" t="s">
        <v>2598</v>
      </c>
      <c r="G5057" s="46">
        <v>31</v>
      </c>
      <c r="H5057" s="46">
        <v>55</v>
      </c>
      <c r="I5057" s="46">
        <v>12</v>
      </c>
      <c r="J5057" t="s">
        <v>96</v>
      </c>
      <c r="K5057" t="s">
        <v>90</v>
      </c>
      <c r="L5057" s="46">
        <v>2745</v>
      </c>
      <c r="M5057" s="46">
        <v>36</v>
      </c>
      <c r="N5057" s="46">
        <v>36.1</v>
      </c>
      <c r="O5057" s="46">
        <v>120</v>
      </c>
      <c r="P5057" s="46">
        <f t="shared" si="574"/>
        <v>1</v>
      </c>
      <c r="R5057" s="67" t="s">
        <v>3516</v>
      </c>
      <c r="S5057" s="67">
        <f>COUNTIF(Y$2:$Y$100,R5057)</f>
        <v>0</v>
      </c>
      <c r="V5057" s="67">
        <f t="shared" si="575"/>
        <v>0</v>
      </c>
      <c r="X5057"/>
      <c r="Y5057" s="67" t="str">
        <f t="shared" si="579"/>
        <v xml:space="preserve"> </v>
      </c>
      <c r="AB5057" t="s">
        <v>90</v>
      </c>
      <c r="AC5057" s="46">
        <v>2745</v>
      </c>
      <c r="AD5057" s="46">
        <v>36</v>
      </c>
      <c r="AE5057" s="46">
        <v>36.1</v>
      </c>
      <c r="AF5057" s="46">
        <v>120</v>
      </c>
      <c r="AH5057" s="70" t="str">
        <f t="shared" si="576"/>
        <v/>
      </c>
      <c r="AI5057" s="70" t="str">
        <f t="shared" si="577"/>
        <v/>
      </c>
      <c r="AJ5057" s="70" t="str">
        <f t="shared" si="578"/>
        <v>X</v>
      </c>
      <c r="AK5057" s="70" t="str" cm="1">
        <f t="array" ref="AK5057">_xlfn.IFS(AH5057&lt;&gt;"","1",AI5057&lt;&gt;"","2",AJ5057&lt;&gt;"","3")</f>
        <v>3</v>
      </c>
    </row>
    <row r="5058" spans="1:37" x14ac:dyDescent="0.25">
      <c r="A5058" t="s">
        <v>374</v>
      </c>
      <c r="B5058" t="s">
        <v>934</v>
      </c>
      <c r="C5058" s="67" t="str">
        <f t="shared" ref="C5058:C5121" si="580">CONCATENATE(B5058," ",A5058)</f>
        <v>Elena Wagner</v>
      </c>
      <c r="D5058" s="71" t="str" cm="1">
        <f t="array" ref="D5058">_xlfn.IFS(AK5058="1",CONCATENATE(C5058,"Regional"),AK5058="2",CONCATENATE(C5058,"Sectional"),AK5058="3",CONCATENATE(C5058,COUNTIF($C$1:C5058,C5058)))</f>
        <v>Elena Wagner11</v>
      </c>
      <c r="E5058" s="66">
        <v>45180.5625</v>
      </c>
      <c r="F5058" t="s">
        <v>2598</v>
      </c>
      <c r="G5058" s="46">
        <v>31</v>
      </c>
      <c r="H5058" s="46">
        <v>55</v>
      </c>
      <c r="I5058" s="46">
        <v>12</v>
      </c>
      <c r="J5058" t="s">
        <v>96</v>
      </c>
      <c r="K5058" t="s">
        <v>90</v>
      </c>
      <c r="L5058" s="46">
        <v>2745</v>
      </c>
      <c r="M5058" s="46">
        <v>36</v>
      </c>
      <c r="N5058" s="46">
        <v>36.1</v>
      </c>
      <c r="O5058" s="46">
        <v>120</v>
      </c>
      <c r="P5058" s="46">
        <f t="shared" ref="P5058:P5121" si="581">IF(L5058&gt;4000,2,1)</f>
        <v>1</v>
      </c>
      <c r="R5058" s="67" t="s">
        <v>1459</v>
      </c>
      <c r="S5058" s="67">
        <f>COUNTIF(Y$2:$Y$100,R5058)</f>
        <v>0</v>
      </c>
      <c r="V5058" s="67">
        <f t="shared" ref="V5058:V5121" si="582">COUNTIF(R5058:R7681,Y5058)</f>
        <v>0</v>
      </c>
      <c r="X5058"/>
      <c r="Y5058" s="67" t="str">
        <f t="shared" si="579"/>
        <v xml:space="preserve"> </v>
      </c>
      <c r="AB5058" t="s">
        <v>90</v>
      </c>
      <c r="AC5058" s="46">
        <v>2745</v>
      </c>
      <c r="AD5058" s="46">
        <v>36</v>
      </c>
      <c r="AE5058" s="46">
        <v>36.1</v>
      </c>
      <c r="AF5058" s="46">
        <v>120</v>
      </c>
      <c r="AH5058" s="70" t="str">
        <f t="shared" ref="AH5058:AH5121" si="583">IF(ISNUMBER(SEARCH("regional",$F5058)),$F5058,"")</f>
        <v/>
      </c>
      <c r="AI5058" s="70" t="str">
        <f t="shared" ref="AI5058:AI5121" si="584">IF(ISNUMBER(SEARCH("sectional",$F5058)),$F5058,"")</f>
        <v/>
      </c>
      <c r="AJ5058" s="70" t="str">
        <f t="shared" ref="AJ5058:AJ5121" si="585">IF(AND(AH5058="",AI5058=""),"X","")</f>
        <v>X</v>
      </c>
      <c r="AK5058" s="70" t="str" cm="1">
        <f t="array" ref="AK5058">_xlfn.IFS(AH5058&lt;&gt;"","1",AI5058&lt;&gt;"","2",AJ5058&lt;&gt;"","3")</f>
        <v>3</v>
      </c>
    </row>
    <row r="5059" spans="1:37" x14ac:dyDescent="0.25">
      <c r="A5059" t="s">
        <v>1627</v>
      </c>
      <c r="B5059" t="s">
        <v>554</v>
      </c>
      <c r="C5059" s="67" t="str">
        <f t="shared" si="580"/>
        <v>Trinity Horstman</v>
      </c>
      <c r="D5059" s="71" t="str" cm="1">
        <f t="array" ref="D5059">_xlfn.IFS(AK5059="1",CONCATENATE(C5059,"Regional"),AK5059="2",CONCATENATE(C5059,"Sectional"),AK5059="3",CONCATENATE(C5059,COUNTIF($C$1:C5059,C5059)))</f>
        <v>Trinity Horstman9</v>
      </c>
      <c r="E5059" s="66">
        <v>45180.5625</v>
      </c>
      <c r="F5059" t="s">
        <v>2598</v>
      </c>
      <c r="G5059" s="46">
        <v>31</v>
      </c>
      <c r="H5059" s="46">
        <v>55</v>
      </c>
      <c r="I5059" s="46">
        <v>12</v>
      </c>
      <c r="J5059" t="s">
        <v>96</v>
      </c>
      <c r="K5059" t="s">
        <v>90</v>
      </c>
      <c r="L5059" s="46">
        <v>2745</v>
      </c>
      <c r="M5059" s="46">
        <v>36</v>
      </c>
      <c r="N5059" s="46">
        <v>36.1</v>
      </c>
      <c r="O5059" s="46">
        <v>120</v>
      </c>
      <c r="P5059" s="46">
        <f t="shared" si="581"/>
        <v>1</v>
      </c>
      <c r="R5059" s="67" t="s">
        <v>3535</v>
      </c>
      <c r="S5059" s="67">
        <f>COUNTIF(Y$2:$Y$100,R5059)</f>
        <v>0</v>
      </c>
      <c r="V5059" s="67">
        <f t="shared" si="582"/>
        <v>0</v>
      </c>
      <c r="X5059"/>
      <c r="Y5059" s="67" t="str">
        <f t="shared" si="579"/>
        <v xml:space="preserve"> </v>
      </c>
      <c r="AB5059" t="s">
        <v>90</v>
      </c>
      <c r="AC5059" s="46">
        <v>2745</v>
      </c>
      <c r="AD5059" s="46">
        <v>36</v>
      </c>
      <c r="AE5059" s="46">
        <v>36.1</v>
      </c>
      <c r="AF5059" s="46">
        <v>120</v>
      </c>
      <c r="AH5059" s="70" t="str">
        <f t="shared" si="583"/>
        <v/>
      </c>
      <c r="AI5059" s="70" t="str">
        <f t="shared" si="584"/>
        <v/>
      </c>
      <c r="AJ5059" s="70" t="str">
        <f t="shared" si="585"/>
        <v>X</v>
      </c>
      <c r="AK5059" s="70" t="str" cm="1">
        <f t="array" ref="AK5059">_xlfn.IFS(AH5059&lt;&gt;"","1",AI5059&lt;&gt;"","2",AJ5059&lt;&gt;"","3")</f>
        <v>3</v>
      </c>
    </row>
    <row r="5060" spans="1:37" x14ac:dyDescent="0.25">
      <c r="A5060" t="s">
        <v>2090</v>
      </c>
      <c r="B5060" t="s">
        <v>311</v>
      </c>
      <c r="C5060" s="67" t="str">
        <f t="shared" si="580"/>
        <v>Julia McBride</v>
      </c>
      <c r="D5060" s="71" t="str" cm="1">
        <f t="array" ref="D5060">_xlfn.IFS(AK5060="1",CONCATENATE(C5060,"Regional"),AK5060="2",CONCATENATE(C5060,"Sectional"),AK5060="3",CONCATENATE(C5060,COUNTIF($C$1:C5060,C5060)))</f>
        <v>Julia McBride10</v>
      </c>
      <c r="E5060" s="66">
        <v>45180.5625</v>
      </c>
      <c r="F5060" t="s">
        <v>2598</v>
      </c>
      <c r="G5060" s="46">
        <v>31</v>
      </c>
      <c r="H5060" s="46">
        <v>57</v>
      </c>
      <c r="I5060" s="46">
        <v>16</v>
      </c>
      <c r="J5060" t="s">
        <v>96</v>
      </c>
      <c r="K5060" t="s">
        <v>90</v>
      </c>
      <c r="L5060" s="46">
        <v>2745</v>
      </c>
      <c r="M5060" s="46">
        <v>36</v>
      </c>
      <c r="N5060" s="46">
        <v>36.1</v>
      </c>
      <c r="O5060" s="46">
        <v>120</v>
      </c>
      <c r="P5060" s="46">
        <f t="shared" si="581"/>
        <v>1</v>
      </c>
      <c r="R5060" s="67" t="s">
        <v>3113</v>
      </c>
      <c r="S5060" s="67">
        <f>COUNTIF(Y$2:$Y$100,R5060)</f>
        <v>0</v>
      </c>
      <c r="V5060" s="67">
        <f t="shared" si="582"/>
        <v>0</v>
      </c>
      <c r="X5060"/>
      <c r="Y5060" s="67" t="str">
        <f t="shared" si="579"/>
        <v xml:space="preserve"> </v>
      </c>
      <c r="AB5060" t="s">
        <v>90</v>
      </c>
      <c r="AC5060" s="46">
        <v>2745</v>
      </c>
      <c r="AD5060" s="46">
        <v>36</v>
      </c>
      <c r="AE5060" s="46">
        <v>36.1</v>
      </c>
      <c r="AF5060" s="46">
        <v>120</v>
      </c>
      <c r="AH5060" s="70" t="str">
        <f t="shared" si="583"/>
        <v/>
      </c>
      <c r="AI5060" s="70" t="str">
        <f t="shared" si="584"/>
        <v/>
      </c>
      <c r="AJ5060" s="70" t="str">
        <f t="shared" si="585"/>
        <v>X</v>
      </c>
      <c r="AK5060" s="70" t="str" cm="1">
        <f t="array" ref="AK5060">_xlfn.IFS(AH5060&lt;&gt;"","1",AI5060&lt;&gt;"","2",AJ5060&lt;&gt;"","3")</f>
        <v>3</v>
      </c>
    </row>
    <row r="5061" spans="1:37" x14ac:dyDescent="0.25">
      <c r="A5061" t="s">
        <v>2128</v>
      </c>
      <c r="B5061" t="s">
        <v>2129</v>
      </c>
      <c r="C5061" s="67" t="str">
        <f t="shared" si="580"/>
        <v>Gabriella Stratman</v>
      </c>
      <c r="D5061" s="71" t="str" cm="1">
        <f t="array" ref="D5061">_xlfn.IFS(AK5061="1",CONCATENATE(C5061,"Regional"),AK5061="2",CONCATENATE(C5061,"Sectional"),AK5061="3",CONCATENATE(C5061,COUNTIF($C$1:C5061,C5061)))</f>
        <v>Gabriella Stratman9</v>
      </c>
      <c r="E5061" s="66">
        <v>45180.5625</v>
      </c>
      <c r="F5061" t="s">
        <v>2598</v>
      </c>
      <c r="G5061" s="46">
        <v>31</v>
      </c>
      <c r="H5061" s="46">
        <v>57</v>
      </c>
      <c r="I5061" s="46">
        <v>16</v>
      </c>
      <c r="J5061" t="s">
        <v>96</v>
      </c>
      <c r="K5061" t="s">
        <v>90</v>
      </c>
      <c r="L5061" s="46">
        <v>2745</v>
      </c>
      <c r="M5061" s="46">
        <v>36</v>
      </c>
      <c r="N5061" s="46">
        <v>36.1</v>
      </c>
      <c r="O5061" s="46">
        <v>120</v>
      </c>
      <c r="P5061" s="46">
        <f t="shared" si="581"/>
        <v>1</v>
      </c>
      <c r="R5061" s="67" t="s">
        <v>3155</v>
      </c>
      <c r="S5061" s="67">
        <f>COUNTIF(Y$2:$Y$100,R5061)</f>
        <v>0</v>
      </c>
      <c r="V5061" s="67">
        <f t="shared" si="582"/>
        <v>0</v>
      </c>
      <c r="X5061"/>
      <c r="Y5061" s="67" t="str">
        <f t="shared" si="579"/>
        <v xml:space="preserve"> </v>
      </c>
      <c r="AB5061" t="s">
        <v>90</v>
      </c>
      <c r="AC5061" s="46">
        <v>2745</v>
      </c>
      <c r="AD5061" s="46">
        <v>36</v>
      </c>
      <c r="AE5061" s="46">
        <v>36.1</v>
      </c>
      <c r="AF5061" s="46">
        <v>120</v>
      </c>
      <c r="AH5061" s="70" t="str">
        <f t="shared" si="583"/>
        <v/>
      </c>
      <c r="AI5061" s="70" t="str">
        <f t="shared" si="584"/>
        <v/>
      </c>
      <c r="AJ5061" s="70" t="str">
        <f t="shared" si="585"/>
        <v>X</v>
      </c>
      <c r="AK5061" s="70" t="str" cm="1">
        <f t="array" ref="AK5061">_xlfn.IFS(AH5061&lt;&gt;"","1",AI5061&lt;&gt;"","2",AJ5061&lt;&gt;"","3")</f>
        <v>3</v>
      </c>
    </row>
    <row r="5062" spans="1:37" x14ac:dyDescent="0.25">
      <c r="A5062" t="s">
        <v>321</v>
      </c>
      <c r="B5062" t="s">
        <v>257</v>
      </c>
      <c r="C5062" s="67" t="str">
        <f t="shared" si="580"/>
        <v>Teagan Nelson</v>
      </c>
      <c r="D5062" s="71" t="str" cm="1">
        <f t="array" ref="D5062">_xlfn.IFS(AK5062="1",CONCATENATE(C5062,"Regional"),AK5062="2",CONCATENATE(C5062,"Sectional"),AK5062="3",CONCATENATE(C5062,COUNTIF($C$1:C5062,C5062)))</f>
        <v>Teagan Nelson10</v>
      </c>
      <c r="E5062" s="66">
        <v>45180.5625</v>
      </c>
      <c r="F5062" t="s">
        <v>2598</v>
      </c>
      <c r="G5062" s="46">
        <v>31</v>
      </c>
      <c r="H5062" s="46">
        <v>58</v>
      </c>
      <c r="I5062" s="46">
        <v>18</v>
      </c>
      <c r="J5062" t="s">
        <v>96</v>
      </c>
      <c r="K5062" t="s">
        <v>90</v>
      </c>
      <c r="L5062" s="46">
        <v>2745</v>
      </c>
      <c r="M5062" s="46">
        <v>36</v>
      </c>
      <c r="N5062" s="46">
        <v>36.1</v>
      </c>
      <c r="O5062" s="46">
        <v>120</v>
      </c>
      <c r="P5062" s="46">
        <f t="shared" si="581"/>
        <v>1</v>
      </c>
      <c r="R5062" s="67" t="s">
        <v>3266</v>
      </c>
      <c r="S5062" s="67">
        <f>COUNTIF(Y$2:$Y$100,R5062)</f>
        <v>0</v>
      </c>
      <c r="V5062" s="67">
        <f t="shared" si="582"/>
        <v>0</v>
      </c>
      <c r="X5062"/>
      <c r="Y5062" s="67" t="str">
        <f t="shared" si="579"/>
        <v xml:space="preserve"> </v>
      </c>
      <c r="AB5062" t="s">
        <v>90</v>
      </c>
      <c r="AC5062" s="46">
        <v>2745</v>
      </c>
      <c r="AD5062" s="46">
        <v>36</v>
      </c>
      <c r="AE5062" s="46">
        <v>36.1</v>
      </c>
      <c r="AF5062" s="46">
        <v>120</v>
      </c>
      <c r="AH5062" s="70" t="str">
        <f t="shared" si="583"/>
        <v/>
      </c>
      <c r="AI5062" s="70" t="str">
        <f t="shared" si="584"/>
        <v/>
      </c>
      <c r="AJ5062" s="70" t="str">
        <f t="shared" si="585"/>
        <v>X</v>
      </c>
      <c r="AK5062" s="70" t="str" cm="1">
        <f t="array" ref="AK5062">_xlfn.IFS(AH5062&lt;&gt;"","1",AI5062&lt;&gt;"","2",AJ5062&lt;&gt;"","3")</f>
        <v>3</v>
      </c>
    </row>
    <row r="5063" spans="1:37" x14ac:dyDescent="0.25">
      <c r="A5063" t="s">
        <v>2058</v>
      </c>
      <c r="B5063" t="s">
        <v>647</v>
      </c>
      <c r="C5063" s="67" t="str">
        <f t="shared" si="580"/>
        <v>Lucy Reyerson</v>
      </c>
      <c r="D5063" s="71" t="str" cm="1">
        <f t="array" ref="D5063">_xlfn.IFS(AK5063="1",CONCATENATE(C5063,"Regional"),AK5063="2",CONCATENATE(C5063,"Sectional"),AK5063="3",CONCATENATE(C5063,COUNTIF($C$1:C5063,C5063)))</f>
        <v>Lucy Reyerson10</v>
      </c>
      <c r="E5063" s="66">
        <v>45180.5625</v>
      </c>
      <c r="F5063" t="s">
        <v>2598</v>
      </c>
      <c r="G5063" s="46">
        <v>31</v>
      </c>
      <c r="H5063" s="46">
        <v>59</v>
      </c>
      <c r="I5063" s="46">
        <v>19</v>
      </c>
      <c r="J5063" t="s">
        <v>96</v>
      </c>
      <c r="K5063" t="s">
        <v>90</v>
      </c>
      <c r="L5063" s="46">
        <v>2745</v>
      </c>
      <c r="M5063" s="46">
        <v>36</v>
      </c>
      <c r="N5063" s="46">
        <v>36.1</v>
      </c>
      <c r="O5063" s="46">
        <v>120</v>
      </c>
      <c r="P5063" s="46">
        <f t="shared" si="581"/>
        <v>1</v>
      </c>
      <c r="R5063" s="67" t="s">
        <v>3080</v>
      </c>
      <c r="S5063" s="67">
        <f>COUNTIF(Y$2:$Y$100,R5063)</f>
        <v>0</v>
      </c>
      <c r="V5063" s="67">
        <f t="shared" si="582"/>
        <v>0</v>
      </c>
      <c r="X5063"/>
      <c r="Y5063" s="67" t="str">
        <f t="shared" si="579"/>
        <v xml:space="preserve"> </v>
      </c>
      <c r="AB5063" t="s">
        <v>90</v>
      </c>
      <c r="AC5063" s="46">
        <v>2745</v>
      </c>
      <c r="AD5063" s="46">
        <v>36</v>
      </c>
      <c r="AE5063" s="46">
        <v>36.1</v>
      </c>
      <c r="AF5063" s="46">
        <v>120</v>
      </c>
      <c r="AH5063" s="70" t="str">
        <f t="shared" si="583"/>
        <v/>
      </c>
      <c r="AI5063" s="70" t="str">
        <f t="shared" si="584"/>
        <v/>
      </c>
      <c r="AJ5063" s="70" t="str">
        <f t="shared" si="585"/>
        <v>X</v>
      </c>
      <c r="AK5063" s="70" t="str" cm="1">
        <f t="array" ref="AK5063">_xlfn.IFS(AH5063&lt;&gt;"","1",AI5063&lt;&gt;"","2",AJ5063&lt;&gt;"","3")</f>
        <v>3</v>
      </c>
    </row>
    <row r="5064" spans="1:37" x14ac:dyDescent="0.25">
      <c r="A5064" t="s">
        <v>1692</v>
      </c>
      <c r="B5064" t="s">
        <v>535</v>
      </c>
      <c r="C5064" s="67" t="str">
        <f t="shared" si="580"/>
        <v>Rachel Ewers</v>
      </c>
      <c r="D5064" s="71" t="str" cm="1">
        <f t="array" ref="D5064">_xlfn.IFS(AK5064="1",CONCATENATE(C5064,"Regional"),AK5064="2",CONCATENATE(C5064,"Sectional"),AK5064="3",CONCATENATE(C5064,COUNTIF($C$1:C5064,C5064)))</f>
        <v>Rachel Ewers11</v>
      </c>
      <c r="E5064" s="66">
        <v>45180.5625</v>
      </c>
      <c r="F5064" t="s">
        <v>2598</v>
      </c>
      <c r="G5064" s="46">
        <v>31</v>
      </c>
      <c r="H5064" s="46">
        <v>59</v>
      </c>
      <c r="I5064" s="46">
        <v>19</v>
      </c>
      <c r="J5064" t="s">
        <v>96</v>
      </c>
      <c r="K5064" t="s">
        <v>90</v>
      </c>
      <c r="L5064" s="46">
        <v>2745</v>
      </c>
      <c r="M5064" s="46">
        <v>36</v>
      </c>
      <c r="N5064" s="46">
        <v>36.1</v>
      </c>
      <c r="O5064" s="46">
        <v>120</v>
      </c>
      <c r="P5064" s="46">
        <f t="shared" si="581"/>
        <v>1</v>
      </c>
      <c r="R5064" s="67" t="s">
        <v>2950</v>
      </c>
      <c r="S5064" s="67">
        <f>COUNTIF(Y$2:$Y$100,R5064)</f>
        <v>0</v>
      </c>
      <c r="V5064" s="67">
        <f t="shared" si="582"/>
        <v>0</v>
      </c>
      <c r="X5064"/>
      <c r="Y5064" s="67" t="str">
        <f t="shared" si="579"/>
        <v xml:space="preserve"> </v>
      </c>
      <c r="AB5064" t="s">
        <v>90</v>
      </c>
      <c r="AC5064" s="46">
        <v>2745</v>
      </c>
      <c r="AD5064" s="46">
        <v>36</v>
      </c>
      <c r="AE5064" s="46">
        <v>36.1</v>
      </c>
      <c r="AF5064" s="46">
        <v>120</v>
      </c>
      <c r="AH5064" s="70" t="str">
        <f t="shared" si="583"/>
        <v/>
      </c>
      <c r="AI5064" s="70" t="str">
        <f t="shared" si="584"/>
        <v/>
      </c>
      <c r="AJ5064" s="70" t="str">
        <f t="shared" si="585"/>
        <v>X</v>
      </c>
      <c r="AK5064" s="70" t="str" cm="1">
        <f t="array" ref="AK5064">_xlfn.IFS(AH5064&lt;&gt;"","1",AI5064&lt;&gt;"","2",AJ5064&lt;&gt;"","3")</f>
        <v>3</v>
      </c>
    </row>
    <row r="5065" spans="1:37" x14ac:dyDescent="0.25">
      <c r="A5065" t="s">
        <v>1046</v>
      </c>
      <c r="B5065" t="s">
        <v>1047</v>
      </c>
      <c r="C5065" s="67" t="str">
        <f t="shared" si="580"/>
        <v>Jaiden Schauf</v>
      </c>
      <c r="D5065" s="71" t="str" cm="1">
        <f t="array" ref="D5065">_xlfn.IFS(AK5065="1",CONCATENATE(C5065,"Regional"),AK5065="2",CONCATENATE(C5065,"Sectional"),AK5065="3",CONCATENATE(C5065,COUNTIF($C$1:C5065,C5065)))</f>
        <v>Jaiden Schauf6</v>
      </c>
      <c r="E5065" s="66">
        <v>45180.5625</v>
      </c>
      <c r="F5065" t="s">
        <v>2598</v>
      </c>
      <c r="G5065" s="46">
        <v>31</v>
      </c>
      <c r="H5065" s="46">
        <v>60</v>
      </c>
      <c r="I5065" s="46">
        <v>21</v>
      </c>
      <c r="J5065" t="s">
        <v>96</v>
      </c>
      <c r="K5065" t="s">
        <v>90</v>
      </c>
      <c r="L5065" s="46">
        <v>2745</v>
      </c>
      <c r="M5065" s="46">
        <v>36</v>
      </c>
      <c r="N5065" s="46">
        <v>36.1</v>
      </c>
      <c r="O5065" s="46">
        <v>120</v>
      </c>
      <c r="P5065" s="46">
        <f t="shared" si="581"/>
        <v>1</v>
      </c>
      <c r="R5065" s="67" t="s">
        <v>1539</v>
      </c>
      <c r="S5065" s="67">
        <f>COUNTIF(Y$2:$Y$100,R5065)</f>
        <v>0</v>
      </c>
      <c r="V5065" s="67">
        <f t="shared" si="582"/>
        <v>0</v>
      </c>
      <c r="X5065"/>
      <c r="Y5065" s="67" t="str">
        <f t="shared" si="579"/>
        <v xml:space="preserve"> </v>
      </c>
      <c r="AB5065" t="s">
        <v>90</v>
      </c>
      <c r="AC5065" s="46">
        <v>2745</v>
      </c>
      <c r="AD5065" s="46">
        <v>36</v>
      </c>
      <c r="AE5065" s="46">
        <v>36.1</v>
      </c>
      <c r="AF5065" s="46">
        <v>120</v>
      </c>
      <c r="AH5065" s="70" t="str">
        <f t="shared" si="583"/>
        <v/>
      </c>
      <c r="AI5065" s="70" t="str">
        <f t="shared" si="584"/>
        <v/>
      </c>
      <c r="AJ5065" s="70" t="str">
        <f t="shared" si="585"/>
        <v>X</v>
      </c>
      <c r="AK5065" s="70" t="str" cm="1">
        <f t="array" ref="AK5065">_xlfn.IFS(AH5065&lt;&gt;"","1",AI5065&lt;&gt;"","2",AJ5065&lt;&gt;"","3")</f>
        <v>3</v>
      </c>
    </row>
    <row r="5066" spans="1:37" x14ac:dyDescent="0.25">
      <c r="A5066" t="s">
        <v>2111</v>
      </c>
      <c r="B5066" t="s">
        <v>1669</v>
      </c>
      <c r="C5066" s="67" t="str">
        <f t="shared" si="580"/>
        <v>Makayla Blount</v>
      </c>
      <c r="D5066" s="71" t="str" cm="1">
        <f t="array" ref="D5066">_xlfn.IFS(AK5066="1",CONCATENATE(C5066,"Regional"),AK5066="2",CONCATENATE(C5066,"Sectional"),AK5066="3",CONCATENATE(C5066,COUNTIF($C$1:C5066,C5066)))</f>
        <v>Makayla Blount6</v>
      </c>
      <c r="E5066" s="66">
        <v>45180.5625</v>
      </c>
      <c r="F5066" t="s">
        <v>2598</v>
      </c>
      <c r="G5066" s="46">
        <v>31</v>
      </c>
      <c r="H5066" s="46">
        <v>60</v>
      </c>
      <c r="I5066" s="46">
        <v>21</v>
      </c>
      <c r="J5066" t="s">
        <v>96</v>
      </c>
      <c r="K5066" t="s">
        <v>90</v>
      </c>
      <c r="L5066" s="46">
        <v>2745</v>
      </c>
      <c r="M5066" s="46">
        <v>36</v>
      </c>
      <c r="N5066" s="46">
        <v>36.1</v>
      </c>
      <c r="O5066" s="46">
        <v>120</v>
      </c>
      <c r="P5066" s="46">
        <f t="shared" si="581"/>
        <v>1</v>
      </c>
      <c r="R5066" s="67" t="s">
        <v>3135</v>
      </c>
      <c r="S5066" s="67">
        <f>COUNTIF(Y$2:$Y$100,R5066)</f>
        <v>0</v>
      </c>
      <c r="V5066" s="67">
        <f t="shared" si="582"/>
        <v>0</v>
      </c>
      <c r="X5066"/>
      <c r="Y5066" s="67" t="str">
        <f t="shared" si="579"/>
        <v xml:space="preserve"> </v>
      </c>
      <c r="AB5066" t="s">
        <v>90</v>
      </c>
      <c r="AC5066" s="46">
        <v>2745</v>
      </c>
      <c r="AD5066" s="46">
        <v>36</v>
      </c>
      <c r="AE5066" s="46">
        <v>36.1</v>
      </c>
      <c r="AF5066" s="46">
        <v>120</v>
      </c>
      <c r="AH5066" s="70" t="str">
        <f t="shared" si="583"/>
        <v/>
      </c>
      <c r="AI5066" s="70" t="str">
        <f t="shared" si="584"/>
        <v/>
      </c>
      <c r="AJ5066" s="70" t="str">
        <f t="shared" si="585"/>
        <v>X</v>
      </c>
      <c r="AK5066" s="70" t="str" cm="1">
        <f t="array" ref="AK5066">_xlfn.IFS(AH5066&lt;&gt;"","1",AI5066&lt;&gt;"","2",AJ5066&lt;&gt;"","3")</f>
        <v>3</v>
      </c>
    </row>
    <row r="5067" spans="1:37" x14ac:dyDescent="0.25">
      <c r="A5067" t="s">
        <v>384</v>
      </c>
      <c r="B5067" t="s">
        <v>417</v>
      </c>
      <c r="C5067" s="67" t="str">
        <f t="shared" si="580"/>
        <v>Brooklynn Williams</v>
      </c>
      <c r="D5067" s="71" t="str" cm="1">
        <f t="array" ref="D5067">_xlfn.IFS(AK5067="1",CONCATENATE(C5067,"Regional"),AK5067="2",CONCATENATE(C5067,"Sectional"),AK5067="3",CONCATENATE(C5067,COUNTIF($C$1:C5067,C5067)))</f>
        <v>Brooklynn Williams7</v>
      </c>
      <c r="E5067" s="66">
        <v>45180.5625</v>
      </c>
      <c r="F5067" t="s">
        <v>2598</v>
      </c>
      <c r="G5067" s="46">
        <v>31</v>
      </c>
      <c r="H5067" s="46">
        <v>61</v>
      </c>
      <c r="I5067" s="46">
        <v>23</v>
      </c>
      <c r="J5067" t="s">
        <v>96</v>
      </c>
      <c r="K5067" t="s">
        <v>90</v>
      </c>
      <c r="L5067" s="46">
        <v>2745</v>
      </c>
      <c r="M5067" s="46">
        <v>36</v>
      </c>
      <c r="N5067" s="46">
        <v>36.1</v>
      </c>
      <c r="O5067" s="46">
        <v>120</v>
      </c>
      <c r="P5067" s="46">
        <f t="shared" si="581"/>
        <v>1</v>
      </c>
      <c r="R5067" s="67" t="s">
        <v>1537</v>
      </c>
      <c r="S5067" s="67">
        <f>COUNTIF(Y$2:$Y$100,R5067)</f>
        <v>0</v>
      </c>
      <c r="V5067" s="67">
        <f t="shared" si="582"/>
        <v>0</v>
      </c>
      <c r="X5067"/>
      <c r="Y5067" s="67" t="str">
        <f t="shared" si="579"/>
        <v xml:space="preserve"> </v>
      </c>
      <c r="AB5067" t="s">
        <v>90</v>
      </c>
      <c r="AC5067" s="46">
        <v>2745</v>
      </c>
      <c r="AD5067" s="46">
        <v>36</v>
      </c>
      <c r="AE5067" s="46">
        <v>36.1</v>
      </c>
      <c r="AF5067" s="46">
        <v>120</v>
      </c>
      <c r="AH5067" s="70" t="str">
        <f t="shared" si="583"/>
        <v/>
      </c>
      <c r="AI5067" s="70" t="str">
        <f t="shared" si="584"/>
        <v/>
      </c>
      <c r="AJ5067" s="70" t="str">
        <f t="shared" si="585"/>
        <v>X</v>
      </c>
      <c r="AK5067" s="70" t="str" cm="1">
        <f t="array" ref="AK5067">_xlfn.IFS(AH5067&lt;&gt;"","1",AI5067&lt;&gt;"","2",AJ5067&lt;&gt;"","3")</f>
        <v>3</v>
      </c>
    </row>
    <row r="5068" spans="1:37" x14ac:dyDescent="0.25">
      <c r="A5068" t="s">
        <v>1716</v>
      </c>
      <c r="B5068" t="s">
        <v>1094</v>
      </c>
      <c r="C5068" s="67" t="str">
        <f t="shared" si="580"/>
        <v>Rickie Tillotson</v>
      </c>
      <c r="D5068" s="71" t="str" cm="1">
        <f t="array" ref="D5068">_xlfn.IFS(AK5068="1",CONCATENATE(C5068,"Regional"),AK5068="2",CONCATENATE(C5068,"Sectional"),AK5068="3",CONCATENATE(C5068,COUNTIF($C$1:C5068,C5068)))</f>
        <v>Rickie Tillotson6</v>
      </c>
      <c r="E5068" s="66">
        <v>45180.5625</v>
      </c>
      <c r="F5068" t="s">
        <v>2598</v>
      </c>
      <c r="G5068" s="46">
        <v>31</v>
      </c>
      <c r="H5068" s="46">
        <v>61</v>
      </c>
      <c r="I5068" s="46">
        <v>23</v>
      </c>
      <c r="J5068" t="s">
        <v>96</v>
      </c>
      <c r="K5068" t="s">
        <v>90</v>
      </c>
      <c r="L5068" s="46">
        <v>2745</v>
      </c>
      <c r="M5068" s="46">
        <v>36</v>
      </c>
      <c r="N5068" s="46">
        <v>36.1</v>
      </c>
      <c r="O5068" s="46">
        <v>120</v>
      </c>
      <c r="P5068" s="46">
        <f t="shared" si="581"/>
        <v>1</v>
      </c>
      <c r="R5068" s="67" t="s">
        <v>3520</v>
      </c>
      <c r="S5068" s="67">
        <f>COUNTIF(Y$2:$Y$100,R5068)</f>
        <v>0</v>
      </c>
      <c r="V5068" s="67">
        <f t="shared" si="582"/>
        <v>0</v>
      </c>
      <c r="X5068"/>
      <c r="Y5068" s="67" t="str">
        <f t="shared" si="579"/>
        <v xml:space="preserve"> </v>
      </c>
      <c r="AB5068" t="s">
        <v>90</v>
      </c>
      <c r="AC5068" s="46">
        <v>2745</v>
      </c>
      <c r="AD5068" s="46">
        <v>36</v>
      </c>
      <c r="AE5068" s="46">
        <v>36.1</v>
      </c>
      <c r="AF5068" s="46">
        <v>120</v>
      </c>
      <c r="AH5068" s="70" t="str">
        <f t="shared" si="583"/>
        <v/>
      </c>
      <c r="AI5068" s="70" t="str">
        <f t="shared" si="584"/>
        <v/>
      </c>
      <c r="AJ5068" s="70" t="str">
        <f t="shared" si="585"/>
        <v>X</v>
      </c>
      <c r="AK5068" s="70" t="str" cm="1">
        <f t="array" ref="AK5068">_xlfn.IFS(AH5068&lt;&gt;"","1",AI5068&lt;&gt;"","2",AJ5068&lt;&gt;"","3")</f>
        <v>3</v>
      </c>
    </row>
    <row r="5069" spans="1:37" x14ac:dyDescent="0.25">
      <c r="A5069" t="s">
        <v>243</v>
      </c>
      <c r="B5069" t="s">
        <v>697</v>
      </c>
      <c r="C5069" s="67" t="str">
        <f t="shared" si="580"/>
        <v>Elle Erickson</v>
      </c>
      <c r="D5069" s="71" t="str" cm="1">
        <f t="array" ref="D5069">_xlfn.IFS(AK5069="1",CONCATENATE(C5069,"Regional"),AK5069="2",CONCATENATE(C5069,"Sectional"),AK5069="3",CONCATENATE(C5069,COUNTIF($C$1:C5069,C5069)))</f>
        <v>Elle Erickson6</v>
      </c>
      <c r="E5069" s="66">
        <v>45180.5625</v>
      </c>
      <c r="F5069" t="s">
        <v>2598</v>
      </c>
      <c r="G5069" s="46">
        <v>31</v>
      </c>
      <c r="H5069" s="46">
        <v>63</v>
      </c>
      <c r="I5069" s="46">
        <v>25</v>
      </c>
      <c r="J5069" t="s">
        <v>96</v>
      </c>
      <c r="K5069" t="s">
        <v>90</v>
      </c>
      <c r="L5069" s="46">
        <v>2745</v>
      </c>
      <c r="M5069" s="46">
        <v>36</v>
      </c>
      <c r="N5069" s="46">
        <v>36.1</v>
      </c>
      <c r="O5069" s="46">
        <v>120</v>
      </c>
      <c r="P5069" s="46">
        <f t="shared" si="581"/>
        <v>1</v>
      </c>
      <c r="R5069" s="67" t="s">
        <v>3519</v>
      </c>
      <c r="S5069" s="67">
        <f>COUNTIF(Y$2:$Y$100,R5069)</f>
        <v>0</v>
      </c>
      <c r="V5069" s="67">
        <f t="shared" si="582"/>
        <v>0</v>
      </c>
      <c r="X5069"/>
      <c r="Y5069" s="67" t="str">
        <f t="shared" si="579"/>
        <v xml:space="preserve"> </v>
      </c>
      <c r="AB5069" t="s">
        <v>90</v>
      </c>
      <c r="AC5069" s="46">
        <v>2745</v>
      </c>
      <c r="AD5069" s="46">
        <v>36</v>
      </c>
      <c r="AE5069" s="46">
        <v>36.1</v>
      </c>
      <c r="AF5069" s="46">
        <v>120</v>
      </c>
      <c r="AH5069" s="70" t="str">
        <f t="shared" si="583"/>
        <v/>
      </c>
      <c r="AI5069" s="70" t="str">
        <f t="shared" si="584"/>
        <v/>
      </c>
      <c r="AJ5069" s="70" t="str">
        <f t="shared" si="585"/>
        <v>X</v>
      </c>
      <c r="AK5069" s="70" t="str" cm="1">
        <f t="array" ref="AK5069">_xlfn.IFS(AH5069&lt;&gt;"","1",AI5069&lt;&gt;"","2",AJ5069&lt;&gt;"","3")</f>
        <v>3</v>
      </c>
    </row>
    <row r="5070" spans="1:37" x14ac:dyDescent="0.25">
      <c r="A5070" t="s">
        <v>3401</v>
      </c>
      <c r="B5070" t="s">
        <v>270</v>
      </c>
      <c r="C5070" s="67" t="str">
        <f t="shared" si="580"/>
        <v>Natalie Tevis</v>
      </c>
      <c r="D5070" s="71" t="str" cm="1">
        <f t="array" ref="D5070">_xlfn.IFS(AK5070="1",CONCATENATE(C5070,"Regional"),AK5070="2",CONCATENATE(C5070,"Sectional"),AK5070="3",CONCATENATE(C5070,COUNTIF($C$1:C5070,C5070)))</f>
        <v>Natalie Tevis10</v>
      </c>
      <c r="E5070" s="66">
        <v>45180.5625</v>
      </c>
      <c r="F5070" t="s">
        <v>2598</v>
      </c>
      <c r="G5070" s="46">
        <v>31</v>
      </c>
      <c r="H5070" s="46">
        <v>63</v>
      </c>
      <c r="I5070" s="46">
        <v>25</v>
      </c>
      <c r="J5070" t="s">
        <v>96</v>
      </c>
      <c r="K5070" t="s">
        <v>90</v>
      </c>
      <c r="L5070" s="46">
        <v>2745</v>
      </c>
      <c r="M5070" s="46">
        <v>36</v>
      </c>
      <c r="N5070" s="46">
        <v>36.1</v>
      </c>
      <c r="O5070" s="46">
        <v>120</v>
      </c>
      <c r="P5070" s="46">
        <f t="shared" si="581"/>
        <v>1</v>
      </c>
      <c r="R5070" s="67" t="s">
        <v>3539</v>
      </c>
      <c r="S5070" s="67">
        <f>COUNTIF(Y$2:$Y$100,R5070)</f>
        <v>0</v>
      </c>
      <c r="V5070" s="67">
        <f t="shared" si="582"/>
        <v>0</v>
      </c>
      <c r="X5070"/>
      <c r="Y5070" s="67" t="str">
        <f t="shared" si="579"/>
        <v xml:space="preserve"> </v>
      </c>
      <c r="AB5070" t="s">
        <v>90</v>
      </c>
      <c r="AC5070" s="46">
        <v>2745</v>
      </c>
      <c r="AD5070" s="46">
        <v>36</v>
      </c>
      <c r="AE5070" s="46">
        <v>36.1</v>
      </c>
      <c r="AF5070" s="46">
        <v>120</v>
      </c>
      <c r="AH5070" s="70" t="str">
        <f t="shared" si="583"/>
        <v/>
      </c>
      <c r="AI5070" s="70" t="str">
        <f t="shared" si="584"/>
        <v/>
      </c>
      <c r="AJ5070" s="70" t="str">
        <f t="shared" si="585"/>
        <v>X</v>
      </c>
      <c r="AK5070" s="70" t="str" cm="1">
        <f t="array" ref="AK5070">_xlfn.IFS(AH5070&lt;&gt;"","1",AI5070&lt;&gt;"","2",AJ5070&lt;&gt;"","3")</f>
        <v>3</v>
      </c>
    </row>
    <row r="5071" spans="1:37" x14ac:dyDescent="0.25">
      <c r="A5071" t="s">
        <v>1102</v>
      </c>
      <c r="B5071" t="s">
        <v>1103</v>
      </c>
      <c r="C5071" s="67" t="str">
        <f t="shared" si="580"/>
        <v>aliza koput</v>
      </c>
      <c r="D5071" s="71" t="str" cm="1">
        <f t="array" ref="D5071">_xlfn.IFS(AK5071="1",CONCATENATE(C5071,"Regional"),AK5071="2",CONCATENATE(C5071,"Sectional"),AK5071="3",CONCATENATE(C5071,COUNTIF($C$1:C5071,C5071)))</f>
        <v>aliza koput7</v>
      </c>
      <c r="E5071" s="66">
        <v>45180.5625</v>
      </c>
      <c r="F5071" t="s">
        <v>2598</v>
      </c>
      <c r="G5071" s="46">
        <v>31</v>
      </c>
      <c r="H5071" s="46">
        <v>65</v>
      </c>
      <c r="I5071" s="46">
        <v>27</v>
      </c>
      <c r="J5071" t="s">
        <v>96</v>
      </c>
      <c r="K5071" t="s">
        <v>90</v>
      </c>
      <c r="L5071" s="46">
        <v>2745</v>
      </c>
      <c r="M5071" s="46">
        <v>36</v>
      </c>
      <c r="N5071" s="46">
        <v>36.1</v>
      </c>
      <c r="O5071" s="46">
        <v>120</v>
      </c>
      <c r="P5071" s="46">
        <f t="shared" si="581"/>
        <v>1</v>
      </c>
      <c r="R5071" s="67" t="s">
        <v>1577</v>
      </c>
      <c r="S5071" s="67">
        <f>COUNTIF(Y$2:$Y$100,R5071)</f>
        <v>0</v>
      </c>
      <c r="V5071" s="67">
        <f t="shared" si="582"/>
        <v>0</v>
      </c>
      <c r="X5071"/>
      <c r="Y5071" s="67" t="str">
        <f t="shared" si="579"/>
        <v xml:space="preserve"> </v>
      </c>
      <c r="AB5071" t="s">
        <v>90</v>
      </c>
      <c r="AC5071" s="46">
        <v>2745</v>
      </c>
      <c r="AD5071" s="46">
        <v>36</v>
      </c>
      <c r="AE5071" s="46">
        <v>36.1</v>
      </c>
      <c r="AF5071" s="46">
        <v>120</v>
      </c>
      <c r="AH5071" s="70" t="str">
        <f t="shared" si="583"/>
        <v/>
      </c>
      <c r="AI5071" s="70" t="str">
        <f t="shared" si="584"/>
        <v/>
      </c>
      <c r="AJ5071" s="70" t="str">
        <f t="shared" si="585"/>
        <v>X</v>
      </c>
      <c r="AK5071" s="70" t="str" cm="1">
        <f t="array" ref="AK5071">_xlfn.IFS(AH5071&lt;&gt;"","1",AI5071&lt;&gt;"","2",AJ5071&lt;&gt;"","3")</f>
        <v>3</v>
      </c>
    </row>
    <row r="5072" spans="1:37" x14ac:dyDescent="0.25">
      <c r="A5072" t="s">
        <v>310</v>
      </c>
      <c r="B5072" t="s">
        <v>772</v>
      </c>
      <c r="C5072" s="67" t="str">
        <f t="shared" si="580"/>
        <v>Alexa Miller</v>
      </c>
      <c r="D5072" s="71" t="str" cm="1">
        <f t="array" ref="D5072">_xlfn.IFS(AK5072="1",CONCATENATE(C5072,"Regional"),AK5072="2",CONCATENATE(C5072,"Sectional"),AK5072="3",CONCATENATE(C5072,COUNTIF($C$1:C5072,C5072)))</f>
        <v>Alexa Miller8</v>
      </c>
      <c r="E5072" s="66">
        <v>45180.5625</v>
      </c>
      <c r="F5072" t="s">
        <v>2598</v>
      </c>
      <c r="G5072" s="46">
        <v>31</v>
      </c>
      <c r="H5072" s="46">
        <v>67</v>
      </c>
      <c r="I5072" s="46">
        <v>28</v>
      </c>
      <c r="J5072" t="s">
        <v>96</v>
      </c>
      <c r="K5072" t="s">
        <v>90</v>
      </c>
      <c r="L5072" s="46">
        <v>2745</v>
      </c>
      <c r="M5072" s="46">
        <v>36</v>
      </c>
      <c r="N5072" s="46">
        <v>36.1</v>
      </c>
      <c r="O5072" s="46">
        <v>120</v>
      </c>
      <c r="P5072" s="46">
        <f t="shared" si="581"/>
        <v>1</v>
      </c>
      <c r="R5072" s="67" t="s">
        <v>1571</v>
      </c>
      <c r="S5072" s="67">
        <f>COUNTIF(Y$2:$Y$100,R5072)</f>
        <v>0</v>
      </c>
      <c r="V5072" s="67">
        <f t="shared" si="582"/>
        <v>0</v>
      </c>
      <c r="X5072"/>
      <c r="Y5072" s="67" t="str">
        <f t="shared" si="579"/>
        <v xml:space="preserve"> </v>
      </c>
      <c r="AB5072" t="s">
        <v>90</v>
      </c>
      <c r="AC5072" s="46">
        <v>2745</v>
      </c>
      <c r="AD5072" s="46">
        <v>36</v>
      </c>
      <c r="AE5072" s="46">
        <v>36.1</v>
      </c>
      <c r="AF5072" s="46">
        <v>120</v>
      </c>
      <c r="AH5072" s="70" t="str">
        <f t="shared" si="583"/>
        <v/>
      </c>
      <c r="AI5072" s="70" t="str">
        <f t="shared" si="584"/>
        <v/>
      </c>
      <c r="AJ5072" s="70" t="str">
        <f t="shared" si="585"/>
        <v>X</v>
      </c>
      <c r="AK5072" s="70" t="str" cm="1">
        <f t="array" ref="AK5072">_xlfn.IFS(AH5072&lt;&gt;"","1",AI5072&lt;&gt;"","2",AJ5072&lt;&gt;"","3")</f>
        <v>3</v>
      </c>
    </row>
    <row r="5073" spans="1:37" x14ac:dyDescent="0.25">
      <c r="A5073" t="s">
        <v>936</v>
      </c>
      <c r="B5073" t="s">
        <v>380</v>
      </c>
      <c r="C5073" s="67" t="str">
        <f t="shared" si="580"/>
        <v>Amelia Russ</v>
      </c>
      <c r="D5073" s="71" t="str" cm="1">
        <f t="array" ref="D5073">_xlfn.IFS(AK5073="1",CONCATENATE(C5073,"Regional"),AK5073="2",CONCATENATE(C5073,"Sectional"),AK5073="3",CONCATENATE(C5073,COUNTIF($C$1:C5073,C5073)))</f>
        <v>Amelia Russ5</v>
      </c>
      <c r="E5073" s="66">
        <v>45180.5625</v>
      </c>
      <c r="F5073" t="s">
        <v>2598</v>
      </c>
      <c r="G5073" s="46">
        <v>31</v>
      </c>
      <c r="H5073" s="46">
        <v>71</v>
      </c>
      <c r="I5073" s="46">
        <v>29</v>
      </c>
      <c r="J5073" t="s">
        <v>96</v>
      </c>
      <c r="K5073" t="s">
        <v>90</v>
      </c>
      <c r="L5073" s="46">
        <v>2745</v>
      </c>
      <c r="M5073" s="46">
        <v>36</v>
      </c>
      <c r="N5073" s="46">
        <v>36.1</v>
      </c>
      <c r="O5073" s="46">
        <v>120</v>
      </c>
      <c r="P5073" s="46">
        <f t="shared" si="581"/>
        <v>1</v>
      </c>
      <c r="R5073" s="67" t="s">
        <v>3138</v>
      </c>
      <c r="S5073" s="67">
        <f>COUNTIF(Y$2:$Y$100,R5073)</f>
        <v>0</v>
      </c>
      <c r="V5073" s="67">
        <f t="shared" si="582"/>
        <v>0</v>
      </c>
      <c r="X5073"/>
      <c r="Y5073" s="67" t="str">
        <f t="shared" si="579"/>
        <v xml:space="preserve"> </v>
      </c>
      <c r="AB5073" t="s">
        <v>90</v>
      </c>
      <c r="AC5073" s="46">
        <v>2745</v>
      </c>
      <c r="AD5073" s="46">
        <v>36</v>
      </c>
      <c r="AE5073" s="46">
        <v>36.1</v>
      </c>
      <c r="AF5073" s="46">
        <v>120</v>
      </c>
      <c r="AH5073" s="70" t="str">
        <f t="shared" si="583"/>
        <v/>
      </c>
      <c r="AI5073" s="70" t="str">
        <f t="shared" si="584"/>
        <v/>
      </c>
      <c r="AJ5073" s="70" t="str">
        <f t="shared" si="585"/>
        <v>X</v>
      </c>
      <c r="AK5073" s="70" t="str" cm="1">
        <f t="array" ref="AK5073">_xlfn.IFS(AH5073&lt;&gt;"","1",AI5073&lt;&gt;"","2",AJ5073&lt;&gt;"","3")</f>
        <v>3</v>
      </c>
    </row>
    <row r="5074" spans="1:37" x14ac:dyDescent="0.25">
      <c r="A5074" t="s">
        <v>1693</v>
      </c>
      <c r="B5074" t="s">
        <v>314</v>
      </c>
      <c r="C5074" s="67" t="str">
        <f t="shared" si="580"/>
        <v>Corin Milne</v>
      </c>
      <c r="D5074" s="71" t="str" cm="1">
        <f t="array" ref="D5074">_xlfn.IFS(AK5074="1",CONCATENATE(C5074,"Regional"),AK5074="2",CONCATENATE(C5074,"Sectional"),AK5074="3",CONCATENATE(C5074,COUNTIF($C$1:C5074,C5074)))</f>
        <v>Corin Milne8</v>
      </c>
      <c r="E5074" s="66">
        <v>45180.5625</v>
      </c>
      <c r="F5074" t="s">
        <v>2598</v>
      </c>
      <c r="G5074" s="46">
        <v>31</v>
      </c>
      <c r="H5074" s="46">
        <v>71</v>
      </c>
      <c r="I5074" s="46">
        <v>29</v>
      </c>
      <c r="J5074" t="s">
        <v>96</v>
      </c>
      <c r="K5074" t="s">
        <v>90</v>
      </c>
      <c r="L5074" s="46">
        <v>2745</v>
      </c>
      <c r="M5074" s="46">
        <v>36</v>
      </c>
      <c r="N5074" s="46">
        <v>36.1</v>
      </c>
      <c r="O5074" s="46">
        <v>120</v>
      </c>
      <c r="P5074" s="46">
        <f t="shared" si="581"/>
        <v>1</v>
      </c>
      <c r="R5074" s="67" t="s">
        <v>3521</v>
      </c>
      <c r="S5074" s="67">
        <f>COUNTIF(Y$2:$Y$100,R5074)</f>
        <v>0</v>
      </c>
      <c r="V5074" s="67">
        <f t="shared" si="582"/>
        <v>0</v>
      </c>
      <c r="X5074"/>
      <c r="Y5074" s="67" t="str">
        <f t="shared" si="579"/>
        <v xml:space="preserve"> </v>
      </c>
      <c r="AB5074" t="s">
        <v>90</v>
      </c>
      <c r="AC5074" s="46">
        <v>2745</v>
      </c>
      <c r="AD5074" s="46">
        <v>36</v>
      </c>
      <c r="AE5074" s="46">
        <v>36.1</v>
      </c>
      <c r="AF5074" s="46">
        <v>120</v>
      </c>
      <c r="AH5074" s="70" t="str">
        <f t="shared" si="583"/>
        <v/>
      </c>
      <c r="AI5074" s="70" t="str">
        <f t="shared" si="584"/>
        <v/>
      </c>
      <c r="AJ5074" s="70" t="str">
        <f t="shared" si="585"/>
        <v>X</v>
      </c>
      <c r="AK5074" s="70" t="str" cm="1">
        <f t="array" ref="AK5074">_xlfn.IFS(AH5074&lt;&gt;"","1",AI5074&lt;&gt;"","2",AJ5074&lt;&gt;"","3")</f>
        <v>3</v>
      </c>
    </row>
    <row r="5075" spans="1:37" x14ac:dyDescent="0.25">
      <c r="A5075" t="s">
        <v>358</v>
      </c>
      <c r="B5075" t="s">
        <v>2726</v>
      </c>
      <c r="C5075" s="67" t="str">
        <f t="shared" si="580"/>
        <v>KayleeJean Schultz</v>
      </c>
      <c r="D5075" s="71" t="str" cm="1">
        <f t="array" ref="D5075">_xlfn.IFS(AK5075="1",CONCATENATE(C5075,"Regional"),AK5075="2",CONCATENATE(C5075,"Sectional"),AK5075="3",CONCATENATE(C5075,COUNTIF($C$1:C5075,C5075)))</f>
        <v>KayleeJean Schultz3</v>
      </c>
      <c r="E5075" s="66">
        <v>45180.5625</v>
      </c>
      <c r="F5075" t="s">
        <v>2598</v>
      </c>
      <c r="G5075" s="46">
        <v>31</v>
      </c>
      <c r="H5075" s="46">
        <v>73</v>
      </c>
      <c r="I5075" s="46">
        <v>31</v>
      </c>
      <c r="J5075" t="s">
        <v>96</v>
      </c>
      <c r="K5075" t="s">
        <v>90</v>
      </c>
      <c r="L5075" s="46">
        <v>2745</v>
      </c>
      <c r="M5075" s="46">
        <v>36</v>
      </c>
      <c r="N5075" s="46">
        <v>36.1</v>
      </c>
      <c r="O5075" s="46">
        <v>120</v>
      </c>
      <c r="P5075" s="46">
        <f t="shared" si="581"/>
        <v>1</v>
      </c>
      <c r="R5075" s="67" t="s">
        <v>3270</v>
      </c>
      <c r="S5075" s="67">
        <f>COUNTIF(Y$2:$Y$100,R5075)</f>
        <v>0</v>
      </c>
      <c r="V5075" s="67">
        <f t="shared" si="582"/>
        <v>0</v>
      </c>
      <c r="X5075"/>
      <c r="Y5075" s="67" t="str">
        <f t="shared" si="579"/>
        <v xml:space="preserve"> </v>
      </c>
      <c r="AB5075" t="s">
        <v>90</v>
      </c>
      <c r="AC5075" s="46">
        <v>2745</v>
      </c>
      <c r="AD5075" s="46">
        <v>36</v>
      </c>
      <c r="AE5075" s="46">
        <v>36.1</v>
      </c>
      <c r="AF5075" s="46">
        <v>120</v>
      </c>
      <c r="AH5075" s="70" t="str">
        <f t="shared" si="583"/>
        <v/>
      </c>
      <c r="AI5075" s="70" t="str">
        <f t="shared" si="584"/>
        <v/>
      </c>
      <c r="AJ5075" s="70" t="str">
        <f t="shared" si="585"/>
        <v>X</v>
      </c>
      <c r="AK5075" s="70" t="str" cm="1">
        <f t="array" ref="AK5075">_xlfn.IFS(AH5075&lt;&gt;"","1",AI5075&lt;&gt;"","2",AJ5075&lt;&gt;"","3")</f>
        <v>3</v>
      </c>
    </row>
    <row r="5076" spans="1:37" x14ac:dyDescent="0.25">
      <c r="A5076" t="s">
        <v>987</v>
      </c>
      <c r="B5076" t="s">
        <v>345</v>
      </c>
      <c r="C5076" s="67" t="str">
        <f t="shared" si="580"/>
        <v>Abigail Henriksen</v>
      </c>
      <c r="D5076" s="71" t="str" cm="1">
        <f t="array" ref="D5076">_xlfn.IFS(AK5076="1",CONCATENATE(C5076,"Regional"),AK5076="2",CONCATENATE(C5076,"Sectional"),AK5076="3",CONCATENATE(C5076,COUNTIF($C$1:C5076,C5076)))</f>
        <v>Abigail Henriksen6</v>
      </c>
      <c r="E5076" s="66">
        <v>45180.583333333336</v>
      </c>
      <c r="F5076" t="s">
        <v>2379</v>
      </c>
      <c r="G5076" s="46">
        <v>15</v>
      </c>
      <c r="H5076" s="46">
        <v>34</v>
      </c>
      <c r="I5076" s="46">
        <v>1</v>
      </c>
      <c r="J5076" t="s">
        <v>153</v>
      </c>
      <c r="K5076" t="s">
        <v>131</v>
      </c>
      <c r="L5076" s="46">
        <v>2398</v>
      </c>
      <c r="M5076" s="46">
        <v>36</v>
      </c>
      <c r="N5076" s="46">
        <v>33.700000000000003</v>
      </c>
      <c r="O5076" s="46">
        <v>115</v>
      </c>
      <c r="P5076" s="46">
        <f t="shared" si="581"/>
        <v>1</v>
      </c>
      <c r="R5076" s="67" t="s">
        <v>2889</v>
      </c>
      <c r="S5076" s="67">
        <f>COUNTIF(Y$2:$Y$100,R5076)</f>
        <v>0</v>
      </c>
      <c r="V5076" s="67">
        <f t="shared" si="582"/>
        <v>0</v>
      </c>
      <c r="X5076"/>
      <c r="Y5076" s="67" t="str">
        <f t="shared" si="579"/>
        <v xml:space="preserve"> </v>
      </c>
      <c r="AB5076" t="s">
        <v>131</v>
      </c>
      <c r="AC5076" s="46">
        <v>2398</v>
      </c>
      <c r="AD5076" s="46">
        <v>36</v>
      </c>
      <c r="AE5076" s="46">
        <v>33.700000000000003</v>
      </c>
      <c r="AF5076" s="46">
        <v>115</v>
      </c>
      <c r="AH5076" s="70" t="str">
        <f t="shared" si="583"/>
        <v/>
      </c>
      <c r="AI5076" s="70" t="str">
        <f t="shared" si="584"/>
        <v/>
      </c>
      <c r="AJ5076" s="70" t="str">
        <f t="shared" si="585"/>
        <v>X</v>
      </c>
      <c r="AK5076" s="70" t="str" cm="1">
        <f t="array" ref="AK5076">_xlfn.IFS(AH5076&lt;&gt;"","1",AI5076&lt;&gt;"","2",AJ5076&lt;&gt;"","3")</f>
        <v>3</v>
      </c>
    </row>
    <row r="5077" spans="1:37" x14ac:dyDescent="0.25">
      <c r="A5077" t="s">
        <v>611</v>
      </c>
      <c r="B5077" t="s">
        <v>458</v>
      </c>
      <c r="C5077" s="67" t="str">
        <f t="shared" si="580"/>
        <v>Lauren Wessels</v>
      </c>
      <c r="D5077" s="71" t="str" cm="1">
        <f t="array" ref="D5077">_xlfn.IFS(AK5077="1",CONCATENATE(C5077,"Regional"),AK5077="2",CONCATENATE(C5077,"Sectional"),AK5077="3",CONCATENATE(C5077,COUNTIF($C$1:C5077,C5077)))</f>
        <v>Lauren Wessels7</v>
      </c>
      <c r="E5077" s="66">
        <v>45180.583333333336</v>
      </c>
      <c r="F5077" t="s">
        <v>2379</v>
      </c>
      <c r="G5077" s="46">
        <v>15</v>
      </c>
      <c r="H5077" s="46">
        <v>40</v>
      </c>
      <c r="I5077" s="46">
        <v>2</v>
      </c>
      <c r="J5077" t="s">
        <v>153</v>
      </c>
      <c r="K5077" t="s">
        <v>131</v>
      </c>
      <c r="L5077" s="46">
        <v>2398</v>
      </c>
      <c r="M5077" s="46">
        <v>36</v>
      </c>
      <c r="N5077" s="46">
        <v>33.700000000000003</v>
      </c>
      <c r="O5077" s="46">
        <v>115</v>
      </c>
      <c r="P5077" s="46">
        <f t="shared" si="581"/>
        <v>1</v>
      </c>
      <c r="R5077" s="67" t="s">
        <v>2884</v>
      </c>
      <c r="S5077" s="67">
        <f>COUNTIF(Y$2:$Y$100,R5077)</f>
        <v>0</v>
      </c>
      <c r="V5077" s="67">
        <f t="shared" si="582"/>
        <v>0</v>
      </c>
      <c r="X5077"/>
      <c r="Y5077" s="67" t="str">
        <f t="shared" si="579"/>
        <v xml:space="preserve"> </v>
      </c>
      <c r="AB5077" t="s">
        <v>131</v>
      </c>
      <c r="AC5077" s="46">
        <v>2398</v>
      </c>
      <c r="AD5077" s="46">
        <v>36</v>
      </c>
      <c r="AE5077" s="46">
        <v>33.700000000000003</v>
      </c>
      <c r="AF5077" s="46">
        <v>115</v>
      </c>
      <c r="AH5077" s="70" t="str">
        <f t="shared" si="583"/>
        <v/>
      </c>
      <c r="AI5077" s="70" t="str">
        <f t="shared" si="584"/>
        <v/>
      </c>
      <c r="AJ5077" s="70" t="str">
        <f t="shared" si="585"/>
        <v>X</v>
      </c>
      <c r="AK5077" s="70" t="str" cm="1">
        <f t="array" ref="AK5077">_xlfn.IFS(AH5077&lt;&gt;"","1",AI5077&lt;&gt;"","2",AJ5077&lt;&gt;"","3")</f>
        <v>3</v>
      </c>
    </row>
    <row r="5078" spans="1:37" x14ac:dyDescent="0.25">
      <c r="A5078" t="s">
        <v>1874</v>
      </c>
      <c r="B5078" t="s">
        <v>2704</v>
      </c>
      <c r="C5078" s="67" t="str">
        <f t="shared" si="580"/>
        <v>Brinley Goninen</v>
      </c>
      <c r="D5078" s="71" t="str" cm="1">
        <f t="array" ref="D5078">_xlfn.IFS(AK5078="1",CONCATENATE(C5078,"Regional"),AK5078="2",CONCATENATE(C5078,"Sectional"),AK5078="3",CONCATENATE(C5078,COUNTIF($C$1:C5078,C5078)))</f>
        <v>Brinley Goninen6</v>
      </c>
      <c r="E5078" s="66">
        <v>45180.583333333336</v>
      </c>
      <c r="F5078" t="s">
        <v>2379</v>
      </c>
      <c r="G5078" s="46">
        <v>15</v>
      </c>
      <c r="H5078" s="46">
        <v>41</v>
      </c>
      <c r="I5078" s="46">
        <v>3</v>
      </c>
      <c r="J5078" t="s">
        <v>153</v>
      </c>
      <c r="K5078" t="s">
        <v>131</v>
      </c>
      <c r="L5078" s="46">
        <v>2398</v>
      </c>
      <c r="M5078" s="46">
        <v>36</v>
      </c>
      <c r="N5078" s="46">
        <v>33.700000000000003</v>
      </c>
      <c r="O5078" s="46">
        <v>115</v>
      </c>
      <c r="P5078" s="46">
        <f t="shared" si="581"/>
        <v>1</v>
      </c>
      <c r="R5078" s="67" t="s">
        <v>2890</v>
      </c>
      <c r="S5078" s="67">
        <f>COUNTIF(Y$2:$Y$100,R5078)</f>
        <v>0</v>
      </c>
      <c r="V5078" s="67">
        <f t="shared" si="582"/>
        <v>0</v>
      </c>
      <c r="X5078"/>
      <c r="Y5078" s="67" t="str">
        <f t="shared" si="579"/>
        <v xml:space="preserve"> </v>
      </c>
      <c r="AB5078" t="s">
        <v>131</v>
      </c>
      <c r="AC5078" s="46">
        <v>2398</v>
      </c>
      <c r="AD5078" s="46">
        <v>36</v>
      </c>
      <c r="AE5078" s="46">
        <v>33.700000000000003</v>
      </c>
      <c r="AF5078" s="46">
        <v>115</v>
      </c>
      <c r="AH5078" s="70" t="str">
        <f t="shared" si="583"/>
        <v/>
      </c>
      <c r="AI5078" s="70" t="str">
        <f t="shared" si="584"/>
        <v/>
      </c>
      <c r="AJ5078" s="70" t="str">
        <f t="shared" si="585"/>
        <v>X</v>
      </c>
      <c r="AK5078" s="70" t="str" cm="1">
        <f t="array" ref="AK5078">_xlfn.IFS(AH5078&lt;&gt;"","1",AI5078&lt;&gt;"","2",AJ5078&lt;&gt;"","3")</f>
        <v>3</v>
      </c>
    </row>
    <row r="5079" spans="1:37" x14ac:dyDescent="0.25">
      <c r="A5079" t="s">
        <v>404</v>
      </c>
      <c r="B5079" t="s">
        <v>313</v>
      </c>
      <c r="C5079" s="67" t="str">
        <f t="shared" si="580"/>
        <v>Avery Meek</v>
      </c>
      <c r="D5079" s="71" t="str" cm="1">
        <f t="array" ref="D5079">_xlfn.IFS(AK5079="1",CONCATENATE(C5079,"Regional"),AK5079="2",CONCATENATE(C5079,"Sectional"),AK5079="3",CONCATENATE(C5079,COUNTIF($C$1:C5079,C5079)))</f>
        <v>Avery Meek6</v>
      </c>
      <c r="E5079" s="66">
        <v>45180.583333333336</v>
      </c>
      <c r="F5079" t="s">
        <v>2379</v>
      </c>
      <c r="G5079" s="46">
        <v>15</v>
      </c>
      <c r="H5079" s="46">
        <v>43</v>
      </c>
      <c r="I5079" s="46">
        <v>4</v>
      </c>
      <c r="J5079" t="s">
        <v>153</v>
      </c>
      <c r="K5079" t="s">
        <v>131</v>
      </c>
      <c r="L5079" s="46">
        <v>2398</v>
      </c>
      <c r="M5079" s="46">
        <v>36</v>
      </c>
      <c r="N5079" s="46">
        <v>33.700000000000003</v>
      </c>
      <c r="O5079" s="46">
        <v>115</v>
      </c>
      <c r="P5079" s="46">
        <f t="shared" si="581"/>
        <v>1</v>
      </c>
      <c r="R5079" s="67" t="s">
        <v>1135</v>
      </c>
      <c r="S5079" s="67">
        <f>COUNTIF(Y$2:$Y$100,R5079)</f>
        <v>0</v>
      </c>
      <c r="V5079" s="67">
        <f t="shared" si="582"/>
        <v>0</v>
      </c>
      <c r="X5079"/>
      <c r="Y5079" s="67" t="str">
        <f t="shared" si="579"/>
        <v xml:space="preserve"> </v>
      </c>
      <c r="AB5079" t="s">
        <v>131</v>
      </c>
      <c r="AC5079" s="46">
        <v>2398</v>
      </c>
      <c r="AD5079" s="46">
        <v>36</v>
      </c>
      <c r="AE5079" s="46">
        <v>33.700000000000003</v>
      </c>
      <c r="AF5079" s="46">
        <v>115</v>
      </c>
      <c r="AH5079" s="70" t="str">
        <f t="shared" si="583"/>
        <v/>
      </c>
      <c r="AI5079" s="70" t="str">
        <f t="shared" si="584"/>
        <v/>
      </c>
      <c r="AJ5079" s="70" t="str">
        <f t="shared" si="585"/>
        <v>X</v>
      </c>
      <c r="AK5079" s="70" t="str" cm="1">
        <f t="array" ref="AK5079">_xlfn.IFS(AH5079&lt;&gt;"","1",AI5079&lt;&gt;"","2",AJ5079&lt;&gt;"","3")</f>
        <v>3</v>
      </c>
    </row>
    <row r="5080" spans="1:37" x14ac:dyDescent="0.25">
      <c r="A5080" t="s">
        <v>333</v>
      </c>
      <c r="B5080" t="s">
        <v>371</v>
      </c>
      <c r="C5080" s="67" t="str">
        <f t="shared" si="580"/>
        <v>Abby Peterson</v>
      </c>
      <c r="D5080" s="71" t="str" cm="1">
        <f t="array" ref="D5080">_xlfn.IFS(AK5080="1",CONCATENATE(C5080,"Regional"),AK5080="2",CONCATENATE(C5080,"Sectional"),AK5080="3",CONCATENATE(C5080,COUNTIF($C$1:C5080,C5080)))</f>
        <v>Abby Peterson7</v>
      </c>
      <c r="E5080" s="66">
        <v>45180.583333333336</v>
      </c>
      <c r="F5080" t="s">
        <v>2379</v>
      </c>
      <c r="G5080" s="46">
        <v>15</v>
      </c>
      <c r="H5080" s="46">
        <v>48</v>
      </c>
      <c r="I5080" s="46">
        <v>5</v>
      </c>
      <c r="J5080" t="s">
        <v>153</v>
      </c>
      <c r="K5080" t="s">
        <v>131</v>
      </c>
      <c r="L5080" s="46">
        <v>2398</v>
      </c>
      <c r="M5080" s="46">
        <v>36</v>
      </c>
      <c r="N5080" s="46">
        <v>33.700000000000003</v>
      </c>
      <c r="O5080" s="46">
        <v>115</v>
      </c>
      <c r="P5080" s="46">
        <f t="shared" si="581"/>
        <v>1</v>
      </c>
      <c r="R5080" s="67" t="s">
        <v>3502</v>
      </c>
      <c r="S5080" s="67">
        <f>COUNTIF(Y$2:$Y$100,R5080)</f>
        <v>0</v>
      </c>
      <c r="V5080" s="67">
        <f t="shared" si="582"/>
        <v>0</v>
      </c>
      <c r="X5080"/>
      <c r="Y5080" s="67" t="str">
        <f t="shared" si="579"/>
        <v xml:space="preserve"> </v>
      </c>
      <c r="AB5080" t="s">
        <v>131</v>
      </c>
      <c r="AC5080" s="46">
        <v>2398</v>
      </c>
      <c r="AD5080" s="46">
        <v>36</v>
      </c>
      <c r="AE5080" s="46">
        <v>33.700000000000003</v>
      </c>
      <c r="AF5080" s="46">
        <v>115</v>
      </c>
      <c r="AH5080" s="70" t="str">
        <f t="shared" si="583"/>
        <v/>
      </c>
      <c r="AI5080" s="70" t="str">
        <f t="shared" si="584"/>
        <v/>
      </c>
      <c r="AJ5080" s="70" t="str">
        <f t="shared" si="585"/>
        <v>X</v>
      </c>
      <c r="AK5080" s="70" t="str" cm="1">
        <f t="array" ref="AK5080">_xlfn.IFS(AH5080&lt;&gt;"","1",AI5080&lt;&gt;"","2",AJ5080&lt;&gt;"","3")</f>
        <v>3</v>
      </c>
    </row>
    <row r="5081" spans="1:37" x14ac:dyDescent="0.25">
      <c r="A5081" t="s">
        <v>617</v>
      </c>
      <c r="B5081" t="s">
        <v>353</v>
      </c>
      <c r="C5081" s="67" t="str">
        <f t="shared" si="580"/>
        <v>Olivia Rue</v>
      </c>
      <c r="D5081" s="71" t="str" cm="1">
        <f t="array" ref="D5081">_xlfn.IFS(AK5081="1",CONCATENATE(C5081,"Regional"),AK5081="2",CONCATENATE(C5081,"Sectional"),AK5081="3",CONCATENATE(C5081,COUNTIF($C$1:C5081,C5081)))</f>
        <v>Olivia Rue7</v>
      </c>
      <c r="E5081" s="66">
        <v>45180.583333333336</v>
      </c>
      <c r="F5081" t="s">
        <v>2379</v>
      </c>
      <c r="G5081" s="46">
        <v>15</v>
      </c>
      <c r="H5081" s="46">
        <v>50</v>
      </c>
      <c r="I5081" s="46">
        <v>6</v>
      </c>
      <c r="J5081" t="s">
        <v>153</v>
      </c>
      <c r="K5081" t="s">
        <v>131</v>
      </c>
      <c r="L5081" s="46">
        <v>2398</v>
      </c>
      <c r="M5081" s="46">
        <v>36</v>
      </c>
      <c r="N5081" s="46">
        <v>33.700000000000003</v>
      </c>
      <c r="O5081" s="46">
        <v>115</v>
      </c>
      <c r="P5081" s="46">
        <f t="shared" si="581"/>
        <v>1</v>
      </c>
      <c r="R5081" s="67" t="s">
        <v>2841</v>
      </c>
      <c r="S5081" s="67">
        <f>COUNTIF(Y$2:$Y$100,R5081)</f>
        <v>0</v>
      </c>
      <c r="V5081" s="67">
        <f t="shared" si="582"/>
        <v>0</v>
      </c>
      <c r="X5081"/>
      <c r="Y5081" s="67" t="str">
        <f t="shared" si="579"/>
        <v xml:space="preserve"> </v>
      </c>
      <c r="AB5081" t="s">
        <v>131</v>
      </c>
      <c r="AC5081" s="46">
        <v>2398</v>
      </c>
      <c r="AD5081" s="46">
        <v>36</v>
      </c>
      <c r="AE5081" s="46">
        <v>33.700000000000003</v>
      </c>
      <c r="AF5081" s="46">
        <v>115</v>
      </c>
      <c r="AH5081" s="70" t="str">
        <f t="shared" si="583"/>
        <v/>
      </c>
      <c r="AI5081" s="70" t="str">
        <f t="shared" si="584"/>
        <v/>
      </c>
      <c r="AJ5081" s="70" t="str">
        <f t="shared" si="585"/>
        <v>X</v>
      </c>
      <c r="AK5081" s="70" t="str" cm="1">
        <f t="array" ref="AK5081">_xlfn.IFS(AH5081&lt;&gt;"","1",AI5081&lt;&gt;"","2",AJ5081&lt;&gt;"","3")</f>
        <v>3</v>
      </c>
    </row>
    <row r="5082" spans="1:37" x14ac:dyDescent="0.25">
      <c r="A5082" t="s">
        <v>624</v>
      </c>
      <c r="B5082" t="s">
        <v>1638</v>
      </c>
      <c r="C5082" s="67" t="str">
        <f t="shared" si="580"/>
        <v>Kennady Groll</v>
      </c>
      <c r="D5082" s="71" t="str" cm="1">
        <f t="array" ref="D5082">_xlfn.IFS(AK5082="1",CONCATENATE(C5082,"Regional"),AK5082="2",CONCATENATE(C5082,"Sectional"),AK5082="3",CONCATENATE(C5082,COUNTIF($C$1:C5082,C5082)))</f>
        <v>Kennady Groll8</v>
      </c>
      <c r="E5082" s="66">
        <v>45180.583333333336</v>
      </c>
      <c r="F5082" t="s">
        <v>2379</v>
      </c>
      <c r="G5082" s="46">
        <v>15</v>
      </c>
      <c r="H5082" s="46">
        <v>50</v>
      </c>
      <c r="I5082" s="46">
        <v>6</v>
      </c>
      <c r="J5082" t="s">
        <v>153</v>
      </c>
      <c r="K5082" t="s">
        <v>131</v>
      </c>
      <c r="L5082" s="46">
        <v>2398</v>
      </c>
      <c r="M5082" s="46">
        <v>36</v>
      </c>
      <c r="N5082" s="46">
        <v>33.700000000000003</v>
      </c>
      <c r="O5082" s="46">
        <v>115</v>
      </c>
      <c r="P5082" s="46">
        <f t="shared" si="581"/>
        <v>1</v>
      </c>
      <c r="R5082" s="67" t="s">
        <v>2886</v>
      </c>
      <c r="S5082" s="67">
        <f>COUNTIF(Y$2:$Y$100,R5082)</f>
        <v>0</v>
      </c>
      <c r="V5082" s="67">
        <f t="shared" si="582"/>
        <v>0</v>
      </c>
      <c r="X5082"/>
      <c r="Y5082" s="67" t="str">
        <f t="shared" si="579"/>
        <v xml:space="preserve"> </v>
      </c>
      <c r="AB5082" t="s">
        <v>131</v>
      </c>
      <c r="AC5082" s="46">
        <v>2398</v>
      </c>
      <c r="AD5082" s="46">
        <v>36</v>
      </c>
      <c r="AE5082" s="46">
        <v>33.700000000000003</v>
      </c>
      <c r="AF5082" s="46">
        <v>115</v>
      </c>
      <c r="AH5082" s="70" t="str">
        <f t="shared" si="583"/>
        <v/>
      </c>
      <c r="AI5082" s="70" t="str">
        <f t="shared" si="584"/>
        <v/>
      </c>
      <c r="AJ5082" s="70" t="str">
        <f t="shared" si="585"/>
        <v>X</v>
      </c>
      <c r="AK5082" s="70" t="str" cm="1">
        <f t="array" ref="AK5082">_xlfn.IFS(AH5082&lt;&gt;"","1",AI5082&lt;&gt;"","2",AJ5082&lt;&gt;"","3")</f>
        <v>3</v>
      </c>
    </row>
    <row r="5083" spans="1:37" x14ac:dyDescent="0.25">
      <c r="A5083" t="s">
        <v>3388</v>
      </c>
      <c r="B5083" t="s">
        <v>622</v>
      </c>
      <c r="C5083" s="67" t="str">
        <f t="shared" si="580"/>
        <v>Samantha Baldauf</v>
      </c>
      <c r="D5083" s="71" t="str" cm="1">
        <f t="array" ref="D5083">_xlfn.IFS(AK5083="1",CONCATENATE(C5083,"Regional"),AK5083="2",CONCATENATE(C5083,"Sectional"),AK5083="3",CONCATENATE(C5083,COUNTIF($C$1:C5083,C5083)))</f>
        <v>Samantha Baldauf5</v>
      </c>
      <c r="E5083" s="66">
        <v>45180.583333333336</v>
      </c>
      <c r="F5083" t="s">
        <v>2379</v>
      </c>
      <c r="G5083" s="46">
        <v>15</v>
      </c>
      <c r="H5083" s="46">
        <v>51</v>
      </c>
      <c r="I5083" s="46">
        <v>8</v>
      </c>
      <c r="J5083" t="s">
        <v>153</v>
      </c>
      <c r="K5083" t="s">
        <v>131</v>
      </c>
      <c r="L5083" s="46">
        <v>2398</v>
      </c>
      <c r="M5083" s="46">
        <v>36</v>
      </c>
      <c r="N5083" s="46">
        <v>33.700000000000003</v>
      </c>
      <c r="O5083" s="46">
        <v>115</v>
      </c>
      <c r="P5083" s="46">
        <f t="shared" si="581"/>
        <v>1</v>
      </c>
      <c r="R5083" s="67" t="s">
        <v>3500</v>
      </c>
      <c r="S5083" s="67">
        <f>COUNTIF(Y$2:$Y$100,R5083)</f>
        <v>0</v>
      </c>
      <c r="V5083" s="67">
        <f t="shared" si="582"/>
        <v>0</v>
      </c>
      <c r="X5083"/>
      <c r="Y5083" s="67" t="str">
        <f t="shared" si="579"/>
        <v xml:space="preserve"> </v>
      </c>
      <c r="AB5083" t="s">
        <v>131</v>
      </c>
      <c r="AC5083" s="46">
        <v>2398</v>
      </c>
      <c r="AD5083" s="46">
        <v>36</v>
      </c>
      <c r="AE5083" s="46">
        <v>33.700000000000003</v>
      </c>
      <c r="AF5083" s="46">
        <v>115</v>
      </c>
      <c r="AH5083" s="70" t="str">
        <f t="shared" si="583"/>
        <v/>
      </c>
      <c r="AI5083" s="70" t="str">
        <f t="shared" si="584"/>
        <v/>
      </c>
      <c r="AJ5083" s="70" t="str">
        <f t="shared" si="585"/>
        <v>X</v>
      </c>
      <c r="AK5083" s="70" t="str" cm="1">
        <f t="array" ref="AK5083">_xlfn.IFS(AH5083&lt;&gt;"","1",AI5083&lt;&gt;"","2",AJ5083&lt;&gt;"","3")</f>
        <v>3</v>
      </c>
    </row>
    <row r="5084" spans="1:37" x14ac:dyDescent="0.25">
      <c r="A5084" t="s">
        <v>631</v>
      </c>
      <c r="B5084" t="s">
        <v>538</v>
      </c>
      <c r="C5084" s="67" t="str">
        <f t="shared" si="580"/>
        <v>Lilly Sachtjen</v>
      </c>
      <c r="D5084" s="71" t="str" cm="1">
        <f t="array" ref="D5084">_xlfn.IFS(AK5084="1",CONCATENATE(C5084,"Regional"),AK5084="2",CONCATENATE(C5084,"Sectional"),AK5084="3",CONCATENATE(C5084,COUNTIF($C$1:C5084,C5084)))</f>
        <v>Lilly Sachtjen2</v>
      </c>
      <c r="E5084" s="66">
        <v>45180.583333333336</v>
      </c>
      <c r="F5084" t="s">
        <v>2379</v>
      </c>
      <c r="G5084" s="46">
        <v>15</v>
      </c>
      <c r="H5084" s="46">
        <v>51</v>
      </c>
      <c r="I5084" s="46">
        <v>8</v>
      </c>
      <c r="J5084" t="s">
        <v>153</v>
      </c>
      <c r="K5084" t="s">
        <v>131</v>
      </c>
      <c r="L5084" s="46">
        <v>2398</v>
      </c>
      <c r="M5084" s="46">
        <v>36</v>
      </c>
      <c r="N5084" s="46">
        <v>33.700000000000003</v>
      </c>
      <c r="O5084" s="46">
        <v>115</v>
      </c>
      <c r="P5084" s="46">
        <f t="shared" si="581"/>
        <v>1</v>
      </c>
      <c r="R5084" s="67" t="s">
        <v>1264</v>
      </c>
      <c r="S5084" s="67">
        <f>COUNTIF(Y$2:$Y$100,R5084)</f>
        <v>0</v>
      </c>
      <c r="V5084" s="67">
        <f t="shared" si="582"/>
        <v>0</v>
      </c>
      <c r="X5084"/>
      <c r="Y5084" s="67" t="str">
        <f t="shared" si="579"/>
        <v xml:space="preserve"> </v>
      </c>
      <c r="AB5084" t="s">
        <v>131</v>
      </c>
      <c r="AC5084" s="46">
        <v>2398</v>
      </c>
      <c r="AD5084" s="46">
        <v>36</v>
      </c>
      <c r="AE5084" s="46">
        <v>33.700000000000003</v>
      </c>
      <c r="AF5084" s="46">
        <v>115</v>
      </c>
      <c r="AH5084" s="70" t="str">
        <f t="shared" si="583"/>
        <v/>
      </c>
      <c r="AI5084" s="70" t="str">
        <f t="shared" si="584"/>
        <v/>
      </c>
      <c r="AJ5084" s="70" t="str">
        <f t="shared" si="585"/>
        <v>X</v>
      </c>
      <c r="AK5084" s="70" t="str" cm="1">
        <f t="array" ref="AK5084">_xlfn.IFS(AH5084&lt;&gt;"","1",AI5084&lt;&gt;"","2",AJ5084&lt;&gt;"","3")</f>
        <v>3</v>
      </c>
    </row>
    <row r="5085" spans="1:37" x14ac:dyDescent="0.25">
      <c r="A5085" t="s">
        <v>1875</v>
      </c>
      <c r="B5085" t="s">
        <v>835</v>
      </c>
      <c r="C5085" s="67" t="str">
        <f t="shared" si="580"/>
        <v>Cali Craig-Snell</v>
      </c>
      <c r="D5085" s="71" t="str" cm="1">
        <f t="array" ref="D5085">_xlfn.IFS(AK5085="1",CONCATENATE(C5085,"Regional"),AK5085="2",CONCATENATE(C5085,"Sectional"),AK5085="3",CONCATENATE(C5085,COUNTIF($C$1:C5085,C5085)))</f>
        <v>Cali Craig-Snell4</v>
      </c>
      <c r="E5085" s="66">
        <v>45180.583333333336</v>
      </c>
      <c r="F5085" t="s">
        <v>2379</v>
      </c>
      <c r="G5085" s="46">
        <v>15</v>
      </c>
      <c r="H5085" s="46">
        <v>51</v>
      </c>
      <c r="I5085" s="46">
        <v>8</v>
      </c>
      <c r="J5085" t="s">
        <v>153</v>
      </c>
      <c r="K5085" t="s">
        <v>131</v>
      </c>
      <c r="L5085" s="46">
        <v>2398</v>
      </c>
      <c r="M5085" s="46">
        <v>36</v>
      </c>
      <c r="N5085" s="46">
        <v>33.700000000000003</v>
      </c>
      <c r="O5085" s="46">
        <v>115</v>
      </c>
      <c r="P5085" s="46">
        <f t="shared" si="581"/>
        <v>1</v>
      </c>
      <c r="R5085" s="67" t="s">
        <v>2891</v>
      </c>
      <c r="S5085" s="67">
        <f>COUNTIF(Y$2:$Y$100,R5085)</f>
        <v>0</v>
      </c>
      <c r="V5085" s="67">
        <f t="shared" si="582"/>
        <v>0</v>
      </c>
      <c r="X5085"/>
      <c r="Y5085" s="67" t="str">
        <f t="shared" ref="Y5085:Y5148" si="586">CONCATENATE(W5085," ",X5085)</f>
        <v xml:space="preserve"> </v>
      </c>
      <c r="AB5085" t="s">
        <v>131</v>
      </c>
      <c r="AC5085" s="46">
        <v>2398</v>
      </c>
      <c r="AD5085" s="46">
        <v>36</v>
      </c>
      <c r="AE5085" s="46">
        <v>33.700000000000003</v>
      </c>
      <c r="AF5085" s="46">
        <v>115</v>
      </c>
      <c r="AH5085" s="70" t="str">
        <f t="shared" si="583"/>
        <v/>
      </c>
      <c r="AI5085" s="70" t="str">
        <f t="shared" si="584"/>
        <v/>
      </c>
      <c r="AJ5085" s="70" t="str">
        <f t="shared" si="585"/>
        <v>X</v>
      </c>
      <c r="AK5085" s="70" t="str" cm="1">
        <f t="array" ref="AK5085">_xlfn.IFS(AH5085&lt;&gt;"","1",AI5085&lt;&gt;"","2",AJ5085&lt;&gt;"","3")</f>
        <v>3</v>
      </c>
    </row>
    <row r="5086" spans="1:37" x14ac:dyDescent="0.25">
      <c r="A5086" t="s">
        <v>626</v>
      </c>
      <c r="B5086" t="s">
        <v>1639</v>
      </c>
      <c r="C5086" s="67" t="str">
        <f t="shared" si="580"/>
        <v>Alison Busler</v>
      </c>
      <c r="D5086" s="71" t="str" cm="1">
        <f t="array" ref="D5086">_xlfn.IFS(AK5086="1",CONCATENATE(C5086,"Regional"),AK5086="2",CONCATENATE(C5086,"Sectional"),AK5086="3",CONCATENATE(C5086,COUNTIF($C$1:C5086,C5086)))</f>
        <v>Alison Busler8</v>
      </c>
      <c r="E5086" s="66">
        <v>45180.583333333336</v>
      </c>
      <c r="F5086" t="s">
        <v>2379</v>
      </c>
      <c r="G5086" s="46">
        <v>15</v>
      </c>
      <c r="H5086" s="46">
        <v>51</v>
      </c>
      <c r="I5086" s="46">
        <v>8</v>
      </c>
      <c r="J5086" t="s">
        <v>153</v>
      </c>
      <c r="K5086" t="s">
        <v>131</v>
      </c>
      <c r="L5086" s="46">
        <v>2398</v>
      </c>
      <c r="M5086" s="46">
        <v>36</v>
      </c>
      <c r="N5086" s="46">
        <v>33.700000000000003</v>
      </c>
      <c r="O5086" s="46">
        <v>115</v>
      </c>
      <c r="P5086" s="46">
        <f t="shared" si="581"/>
        <v>1</v>
      </c>
      <c r="R5086" s="67" t="s">
        <v>2887</v>
      </c>
      <c r="S5086" s="67">
        <f>COUNTIF(Y$2:$Y$100,R5086)</f>
        <v>0</v>
      </c>
      <c r="V5086" s="67">
        <f t="shared" si="582"/>
        <v>0</v>
      </c>
      <c r="X5086"/>
      <c r="Y5086" s="67" t="str">
        <f t="shared" si="586"/>
        <v xml:space="preserve"> </v>
      </c>
      <c r="AB5086" t="s">
        <v>131</v>
      </c>
      <c r="AC5086" s="46">
        <v>2398</v>
      </c>
      <c r="AD5086" s="46">
        <v>36</v>
      </c>
      <c r="AE5086" s="46">
        <v>33.700000000000003</v>
      </c>
      <c r="AF5086" s="46">
        <v>115</v>
      </c>
      <c r="AH5086" s="70" t="str">
        <f t="shared" si="583"/>
        <v/>
      </c>
      <c r="AI5086" s="70" t="str">
        <f t="shared" si="584"/>
        <v/>
      </c>
      <c r="AJ5086" s="70" t="str">
        <f t="shared" si="585"/>
        <v>X</v>
      </c>
      <c r="AK5086" s="70" t="str" cm="1">
        <f t="array" ref="AK5086">_xlfn.IFS(AH5086&lt;&gt;"","1",AI5086&lt;&gt;"","2",AJ5086&lt;&gt;"","3")</f>
        <v>3</v>
      </c>
    </row>
    <row r="5087" spans="1:37" x14ac:dyDescent="0.25">
      <c r="A5087" t="s">
        <v>1871</v>
      </c>
      <c r="B5087" t="s">
        <v>1872</v>
      </c>
      <c r="C5087" s="67" t="str">
        <f t="shared" si="580"/>
        <v>Jessica Besch</v>
      </c>
      <c r="D5087" s="71" t="str" cm="1">
        <f t="array" ref="D5087">_xlfn.IFS(AK5087="1",CONCATENATE(C5087,"Regional"),AK5087="2",CONCATENATE(C5087,"Sectional"),AK5087="3",CONCATENATE(C5087,COUNTIF($C$1:C5087,C5087)))</f>
        <v>Jessica Besch5</v>
      </c>
      <c r="E5087" s="66">
        <v>45180.583333333336</v>
      </c>
      <c r="F5087" t="s">
        <v>2379</v>
      </c>
      <c r="G5087" s="46">
        <v>15</v>
      </c>
      <c r="H5087" s="46">
        <v>52</v>
      </c>
      <c r="I5087" s="46">
        <v>12</v>
      </c>
      <c r="J5087" t="s">
        <v>153</v>
      </c>
      <c r="K5087" t="s">
        <v>131</v>
      </c>
      <c r="L5087" s="46">
        <v>2398</v>
      </c>
      <c r="M5087" s="46">
        <v>36</v>
      </c>
      <c r="N5087" s="46">
        <v>33.700000000000003</v>
      </c>
      <c r="O5087" s="46">
        <v>115</v>
      </c>
      <c r="P5087" s="46">
        <f t="shared" si="581"/>
        <v>1</v>
      </c>
      <c r="R5087" s="67" t="s">
        <v>2885</v>
      </c>
      <c r="S5087" s="67">
        <f>COUNTIF(Y$2:$Y$100,R5087)</f>
        <v>0</v>
      </c>
      <c r="V5087" s="67">
        <f t="shared" si="582"/>
        <v>0</v>
      </c>
      <c r="X5087"/>
      <c r="Y5087" s="67" t="str">
        <f t="shared" si="586"/>
        <v xml:space="preserve"> </v>
      </c>
      <c r="AB5087" t="s">
        <v>131</v>
      </c>
      <c r="AC5087" s="46">
        <v>2398</v>
      </c>
      <c r="AD5087" s="46">
        <v>36</v>
      </c>
      <c r="AE5087" s="46">
        <v>33.700000000000003</v>
      </c>
      <c r="AF5087" s="46">
        <v>115</v>
      </c>
      <c r="AH5087" s="70" t="str">
        <f t="shared" si="583"/>
        <v/>
      </c>
      <c r="AI5087" s="70" t="str">
        <f t="shared" si="584"/>
        <v/>
      </c>
      <c r="AJ5087" s="70" t="str">
        <f t="shared" si="585"/>
        <v>X</v>
      </c>
      <c r="AK5087" s="70" t="str" cm="1">
        <f t="array" ref="AK5087">_xlfn.IFS(AH5087&lt;&gt;"","1",AI5087&lt;&gt;"","2",AJ5087&lt;&gt;"","3")</f>
        <v>3</v>
      </c>
    </row>
    <row r="5088" spans="1:37" x14ac:dyDescent="0.25">
      <c r="A5088" t="s">
        <v>619</v>
      </c>
      <c r="B5088" t="s">
        <v>510</v>
      </c>
      <c r="C5088" s="67" t="str">
        <f t="shared" si="580"/>
        <v>Laura Nowotny</v>
      </c>
      <c r="D5088" s="71" t="str" cm="1">
        <f t="array" ref="D5088">_xlfn.IFS(AK5088="1",CONCATENATE(C5088,"Regional"),AK5088="2",CONCATENATE(C5088,"Sectional"),AK5088="3",CONCATENATE(C5088,COUNTIF($C$1:C5088,C5088)))</f>
        <v>Laura Nowotny8</v>
      </c>
      <c r="E5088" s="66">
        <v>45180.583333333336</v>
      </c>
      <c r="F5088" t="s">
        <v>2379</v>
      </c>
      <c r="G5088" s="46">
        <v>15</v>
      </c>
      <c r="H5088" s="46">
        <v>54</v>
      </c>
      <c r="I5088" s="46">
        <v>13</v>
      </c>
      <c r="J5088" t="s">
        <v>153</v>
      </c>
      <c r="K5088" t="s">
        <v>131</v>
      </c>
      <c r="L5088" s="46">
        <v>2398</v>
      </c>
      <c r="M5088" s="46">
        <v>36</v>
      </c>
      <c r="N5088" s="46">
        <v>33.700000000000003</v>
      </c>
      <c r="O5088" s="46">
        <v>115</v>
      </c>
      <c r="P5088" s="46">
        <f t="shared" si="581"/>
        <v>1</v>
      </c>
      <c r="R5088" s="67" t="s">
        <v>1258</v>
      </c>
      <c r="S5088" s="67">
        <f>COUNTIF(Y$2:$Y$100,R5088)</f>
        <v>0</v>
      </c>
      <c r="V5088" s="67">
        <f t="shared" si="582"/>
        <v>0</v>
      </c>
      <c r="X5088"/>
      <c r="Y5088" s="67" t="str">
        <f t="shared" si="586"/>
        <v xml:space="preserve"> </v>
      </c>
      <c r="AB5088" t="s">
        <v>131</v>
      </c>
      <c r="AC5088" s="46">
        <v>2398</v>
      </c>
      <c r="AD5088" s="46">
        <v>36</v>
      </c>
      <c r="AE5088" s="46">
        <v>33.700000000000003</v>
      </c>
      <c r="AF5088" s="46">
        <v>115</v>
      </c>
      <c r="AH5088" s="70" t="str">
        <f t="shared" si="583"/>
        <v/>
      </c>
      <c r="AI5088" s="70" t="str">
        <f t="shared" si="584"/>
        <v/>
      </c>
      <c r="AJ5088" s="70" t="str">
        <f t="shared" si="585"/>
        <v>X</v>
      </c>
      <c r="AK5088" s="70" t="str" cm="1">
        <f t="array" ref="AK5088">_xlfn.IFS(AH5088&lt;&gt;"","1",AI5088&lt;&gt;"","2",AJ5088&lt;&gt;"","3")</f>
        <v>3</v>
      </c>
    </row>
    <row r="5089" spans="1:37" x14ac:dyDescent="0.25">
      <c r="A5089" t="s">
        <v>624</v>
      </c>
      <c r="B5089" t="s">
        <v>1873</v>
      </c>
      <c r="C5089" s="67" t="str">
        <f t="shared" si="580"/>
        <v>Tattum Groll</v>
      </c>
      <c r="D5089" s="71" t="str" cm="1">
        <f t="array" ref="D5089">_xlfn.IFS(AK5089="1",CONCATENATE(C5089,"Regional"),AK5089="2",CONCATENATE(C5089,"Sectional"),AK5089="3",CONCATENATE(C5089,COUNTIF($C$1:C5089,C5089)))</f>
        <v>Tattum Groll6</v>
      </c>
      <c r="E5089" s="66">
        <v>45180.583333333336</v>
      </c>
      <c r="F5089" t="s">
        <v>2379</v>
      </c>
      <c r="G5089" s="46">
        <v>15</v>
      </c>
      <c r="H5089" s="46">
        <v>58</v>
      </c>
      <c r="I5089" s="46">
        <v>14</v>
      </c>
      <c r="J5089" t="s">
        <v>153</v>
      </c>
      <c r="K5089" t="s">
        <v>131</v>
      </c>
      <c r="L5089" s="46">
        <v>2398</v>
      </c>
      <c r="M5089" s="46">
        <v>36</v>
      </c>
      <c r="N5089" s="46">
        <v>33.700000000000003</v>
      </c>
      <c r="O5089" s="46">
        <v>115</v>
      </c>
      <c r="P5089" s="46">
        <f t="shared" si="581"/>
        <v>1</v>
      </c>
      <c r="R5089" s="67" t="s">
        <v>2888</v>
      </c>
      <c r="S5089" s="67">
        <f>COUNTIF(Y$2:$Y$100,R5089)</f>
        <v>0</v>
      </c>
      <c r="V5089" s="67">
        <f t="shared" si="582"/>
        <v>0</v>
      </c>
      <c r="X5089"/>
      <c r="Y5089" s="67" t="str">
        <f t="shared" si="586"/>
        <v xml:space="preserve"> </v>
      </c>
      <c r="AB5089" t="s">
        <v>131</v>
      </c>
      <c r="AC5089" s="46">
        <v>2398</v>
      </c>
      <c r="AD5089" s="46">
        <v>36</v>
      </c>
      <c r="AE5089" s="46">
        <v>33.700000000000003</v>
      </c>
      <c r="AF5089" s="46">
        <v>115</v>
      </c>
      <c r="AH5089" s="70" t="str">
        <f t="shared" si="583"/>
        <v/>
      </c>
      <c r="AI5089" s="70" t="str">
        <f t="shared" si="584"/>
        <v/>
      </c>
      <c r="AJ5089" s="70" t="str">
        <f t="shared" si="585"/>
        <v>X</v>
      </c>
      <c r="AK5089" s="70" t="str" cm="1">
        <f t="array" ref="AK5089">_xlfn.IFS(AH5089&lt;&gt;"","1",AI5089&lt;&gt;"","2",AJ5089&lt;&gt;"","3")</f>
        <v>3</v>
      </c>
    </row>
    <row r="5090" spans="1:37" x14ac:dyDescent="0.25">
      <c r="A5090" t="s">
        <v>837</v>
      </c>
      <c r="B5090" t="s">
        <v>443</v>
      </c>
      <c r="C5090" s="67" t="str">
        <f t="shared" si="580"/>
        <v>Emily Bardenwerper</v>
      </c>
      <c r="D5090" s="71" t="str" cm="1">
        <f t="array" ref="D5090">_xlfn.IFS(AK5090="1",CONCATENATE(C5090,"Regional"),AK5090="2",CONCATENATE(C5090,"Sectional"),AK5090="3",CONCATENATE(C5090,COUNTIF($C$1:C5090,C5090)))</f>
        <v>Emily Bardenwerper6</v>
      </c>
      <c r="E5090" s="66">
        <v>45180.583333333336</v>
      </c>
      <c r="F5090" t="s">
        <v>2379</v>
      </c>
      <c r="G5090" s="46">
        <v>15</v>
      </c>
      <c r="H5090" s="46">
        <v>60</v>
      </c>
      <c r="I5090" s="46">
        <v>15</v>
      </c>
      <c r="J5090" t="s">
        <v>153</v>
      </c>
      <c r="K5090" t="s">
        <v>131</v>
      </c>
      <c r="L5090" s="46">
        <v>2398</v>
      </c>
      <c r="M5090" s="46">
        <v>36</v>
      </c>
      <c r="N5090" s="46">
        <v>33.700000000000003</v>
      </c>
      <c r="O5090" s="46">
        <v>115</v>
      </c>
      <c r="P5090" s="46">
        <f t="shared" si="581"/>
        <v>1</v>
      </c>
      <c r="R5090" s="67" t="s">
        <v>1388</v>
      </c>
      <c r="S5090" s="67">
        <f>COUNTIF(Y$2:$Y$100,R5090)</f>
        <v>0</v>
      </c>
      <c r="V5090" s="67">
        <f t="shared" si="582"/>
        <v>0</v>
      </c>
      <c r="X5090"/>
      <c r="Y5090" s="67" t="str">
        <f t="shared" si="586"/>
        <v xml:space="preserve"> </v>
      </c>
      <c r="AB5090" t="s">
        <v>131</v>
      </c>
      <c r="AC5090" s="46">
        <v>2398</v>
      </c>
      <c r="AD5090" s="46">
        <v>36</v>
      </c>
      <c r="AE5090" s="46">
        <v>33.700000000000003</v>
      </c>
      <c r="AF5090" s="46">
        <v>115</v>
      </c>
      <c r="AH5090" s="70" t="str">
        <f t="shared" si="583"/>
        <v/>
      </c>
      <c r="AI5090" s="70" t="str">
        <f t="shared" si="584"/>
        <v/>
      </c>
      <c r="AJ5090" s="70" t="str">
        <f t="shared" si="585"/>
        <v>X</v>
      </c>
      <c r="AK5090" s="70" t="str" cm="1">
        <f t="array" ref="AK5090">_xlfn.IFS(AH5090&lt;&gt;"","1",AI5090&lt;&gt;"","2",AJ5090&lt;&gt;"","3")</f>
        <v>3</v>
      </c>
    </row>
    <row r="5091" spans="1:37" x14ac:dyDescent="0.25">
      <c r="A5091" t="s">
        <v>1063</v>
      </c>
      <c r="B5091" t="s">
        <v>277</v>
      </c>
      <c r="C5091" s="67" t="str">
        <f t="shared" si="580"/>
        <v>Peyton Zipperer</v>
      </c>
      <c r="D5091" s="71" t="str" cm="1">
        <f t="array" ref="D5091">_xlfn.IFS(AK5091="1",CONCATENATE(C5091,"Regional"),AK5091="2",CONCATENATE(C5091,"Sectional"),AK5091="3",CONCATENATE(C5091,COUNTIF($C$1:C5091,C5091)))</f>
        <v>Peyton Zipperer11</v>
      </c>
      <c r="E5091" s="66">
        <v>45180.621527777781</v>
      </c>
      <c r="F5091" t="s">
        <v>2568</v>
      </c>
      <c r="G5091" s="46">
        <v>10</v>
      </c>
      <c r="H5091" s="46">
        <v>40</v>
      </c>
      <c r="I5091" s="46">
        <v>1</v>
      </c>
      <c r="J5091" t="s">
        <v>144</v>
      </c>
      <c r="K5091" t="s">
        <v>90</v>
      </c>
      <c r="L5091" s="46">
        <v>2435</v>
      </c>
      <c r="M5091" s="46">
        <v>36</v>
      </c>
      <c r="N5091" s="46">
        <v>31.8</v>
      </c>
      <c r="O5091" s="46">
        <v>102</v>
      </c>
      <c r="P5091" s="46">
        <f t="shared" si="581"/>
        <v>1</v>
      </c>
      <c r="R5091" s="67" t="s">
        <v>1546</v>
      </c>
      <c r="S5091" s="67">
        <f>COUNTIF(Y$2:$Y$100,R5091)</f>
        <v>0</v>
      </c>
      <c r="V5091" s="67">
        <f t="shared" si="582"/>
        <v>0</v>
      </c>
      <c r="X5091"/>
      <c r="Y5091" s="67" t="str">
        <f t="shared" si="586"/>
        <v xml:space="preserve"> </v>
      </c>
      <c r="AB5091" t="s">
        <v>90</v>
      </c>
      <c r="AC5091" s="46">
        <v>2435</v>
      </c>
      <c r="AD5091" s="46">
        <v>36</v>
      </c>
      <c r="AE5091" s="46">
        <v>31.8</v>
      </c>
      <c r="AF5091" s="46">
        <v>102</v>
      </c>
      <c r="AH5091" s="70" t="str">
        <f t="shared" si="583"/>
        <v/>
      </c>
      <c r="AI5091" s="70" t="str">
        <f t="shared" si="584"/>
        <v/>
      </c>
      <c r="AJ5091" s="70" t="str">
        <f t="shared" si="585"/>
        <v>X</v>
      </c>
      <c r="AK5091" s="70" t="str" cm="1">
        <f t="array" ref="AK5091">_xlfn.IFS(AH5091&lt;&gt;"","1",AI5091&lt;&gt;"","2",AJ5091&lt;&gt;"","3")</f>
        <v>3</v>
      </c>
    </row>
    <row r="5092" spans="1:37" x14ac:dyDescent="0.25">
      <c r="A5092" t="s">
        <v>1067</v>
      </c>
      <c r="B5092" t="s">
        <v>1906</v>
      </c>
      <c r="C5092" s="67" t="str">
        <f t="shared" si="580"/>
        <v>Kenzie Fleck</v>
      </c>
      <c r="D5092" s="71" t="str" cm="1">
        <f t="array" ref="D5092">_xlfn.IFS(AK5092="1",CONCATENATE(C5092,"Regional"),AK5092="2",CONCATENATE(C5092,"Sectional"),AK5092="3",CONCATENATE(C5092,COUNTIF($C$1:C5092,C5092)))</f>
        <v>Kenzie Fleck6</v>
      </c>
      <c r="E5092" s="66">
        <v>45180.621527777781</v>
      </c>
      <c r="F5092" t="s">
        <v>2568</v>
      </c>
      <c r="G5092" s="46">
        <v>10</v>
      </c>
      <c r="H5092" s="46">
        <v>47</v>
      </c>
      <c r="I5092" s="46">
        <v>2</v>
      </c>
      <c r="J5092" t="s">
        <v>144</v>
      </c>
      <c r="K5092" t="s">
        <v>90</v>
      </c>
      <c r="L5092" s="46">
        <v>2435</v>
      </c>
      <c r="M5092" s="46">
        <v>36</v>
      </c>
      <c r="N5092" s="46">
        <v>31.8</v>
      </c>
      <c r="O5092" s="46">
        <v>102</v>
      </c>
      <c r="P5092" s="46">
        <f t="shared" si="581"/>
        <v>1</v>
      </c>
      <c r="R5092" s="67" t="s">
        <v>2921</v>
      </c>
      <c r="S5092" s="67">
        <f>COUNTIF(Y$2:$Y$100,R5092)</f>
        <v>0</v>
      </c>
      <c r="V5092" s="67">
        <f t="shared" si="582"/>
        <v>0</v>
      </c>
      <c r="X5092"/>
      <c r="Y5092" s="67" t="str">
        <f t="shared" si="586"/>
        <v xml:space="preserve"> </v>
      </c>
      <c r="AB5092" t="s">
        <v>90</v>
      </c>
      <c r="AC5092" s="46">
        <v>2435</v>
      </c>
      <c r="AD5092" s="46">
        <v>36</v>
      </c>
      <c r="AE5092" s="46">
        <v>31.8</v>
      </c>
      <c r="AF5092" s="46">
        <v>102</v>
      </c>
      <c r="AH5092" s="70" t="str">
        <f t="shared" si="583"/>
        <v/>
      </c>
      <c r="AI5092" s="70" t="str">
        <f t="shared" si="584"/>
        <v/>
      </c>
      <c r="AJ5092" s="70" t="str">
        <f t="shared" si="585"/>
        <v>X</v>
      </c>
      <c r="AK5092" s="70" t="str" cm="1">
        <f t="array" ref="AK5092">_xlfn.IFS(AH5092&lt;&gt;"","1",AI5092&lt;&gt;"","2",AJ5092&lt;&gt;"","3")</f>
        <v>3</v>
      </c>
    </row>
    <row r="5093" spans="1:37" x14ac:dyDescent="0.25">
      <c r="A5093" t="s">
        <v>1068</v>
      </c>
      <c r="B5093" t="s">
        <v>443</v>
      </c>
      <c r="C5093" s="67" t="str">
        <f t="shared" si="580"/>
        <v>Emily Schmid</v>
      </c>
      <c r="D5093" s="71" t="str" cm="1">
        <f t="array" ref="D5093">_xlfn.IFS(AK5093="1",CONCATENATE(C5093,"Regional"),AK5093="2",CONCATENATE(C5093,"Sectional"),AK5093="3",CONCATENATE(C5093,COUNTIF($C$1:C5093,C5093)))</f>
        <v>Emily Schmid11</v>
      </c>
      <c r="E5093" s="66">
        <v>45180.621527777781</v>
      </c>
      <c r="F5093" t="s">
        <v>2568</v>
      </c>
      <c r="G5093" s="46">
        <v>10</v>
      </c>
      <c r="H5093" s="46">
        <v>50</v>
      </c>
      <c r="I5093" s="46">
        <v>3</v>
      </c>
      <c r="J5093" t="s">
        <v>144</v>
      </c>
      <c r="K5093" t="s">
        <v>90</v>
      </c>
      <c r="L5093" s="46">
        <v>2435</v>
      </c>
      <c r="M5093" s="46">
        <v>36</v>
      </c>
      <c r="N5093" s="46">
        <v>31.8</v>
      </c>
      <c r="O5093" s="46">
        <v>102</v>
      </c>
      <c r="P5093" s="46">
        <f t="shared" si="581"/>
        <v>1</v>
      </c>
      <c r="R5093" s="67" t="s">
        <v>1553</v>
      </c>
      <c r="S5093" s="67">
        <f>COUNTIF(Y$2:$Y$100,R5093)</f>
        <v>0</v>
      </c>
      <c r="V5093" s="67">
        <f t="shared" si="582"/>
        <v>0</v>
      </c>
      <c r="X5093"/>
      <c r="Y5093" s="67" t="str">
        <f t="shared" si="586"/>
        <v xml:space="preserve"> </v>
      </c>
      <c r="AB5093" t="s">
        <v>90</v>
      </c>
      <c r="AC5093" s="46">
        <v>2435</v>
      </c>
      <c r="AD5093" s="46">
        <v>36</v>
      </c>
      <c r="AE5093" s="46">
        <v>31.8</v>
      </c>
      <c r="AF5093" s="46">
        <v>102</v>
      </c>
      <c r="AH5093" s="70" t="str">
        <f t="shared" si="583"/>
        <v/>
      </c>
      <c r="AI5093" s="70" t="str">
        <f t="shared" si="584"/>
        <v/>
      </c>
      <c r="AJ5093" s="70" t="str">
        <f t="shared" si="585"/>
        <v>X</v>
      </c>
      <c r="AK5093" s="70" t="str" cm="1">
        <f t="array" ref="AK5093">_xlfn.IFS(AH5093&lt;&gt;"","1",AI5093&lt;&gt;"","2",AJ5093&lt;&gt;"","3")</f>
        <v>3</v>
      </c>
    </row>
    <row r="5094" spans="1:37" x14ac:dyDescent="0.25">
      <c r="A5094" t="s">
        <v>327</v>
      </c>
      <c r="B5094" t="s">
        <v>198</v>
      </c>
      <c r="C5094" s="67" t="str">
        <f t="shared" si="580"/>
        <v>Jordan Olson</v>
      </c>
      <c r="D5094" s="71" t="str" cm="1">
        <f t="array" ref="D5094">_xlfn.IFS(AK5094="1",CONCATENATE(C5094,"Regional"),AK5094="2",CONCATENATE(C5094,"Sectional"),AK5094="3",CONCATENATE(C5094,COUNTIF($C$1:C5094,C5094)))</f>
        <v>Jordan Olson11</v>
      </c>
      <c r="E5094" s="66">
        <v>45180.621527777781</v>
      </c>
      <c r="F5094" t="s">
        <v>2568</v>
      </c>
      <c r="G5094" s="46">
        <v>10</v>
      </c>
      <c r="H5094" s="46">
        <v>50</v>
      </c>
      <c r="I5094" s="46">
        <v>3</v>
      </c>
      <c r="J5094" t="s">
        <v>144</v>
      </c>
      <c r="K5094" t="s">
        <v>90</v>
      </c>
      <c r="L5094" s="46">
        <v>2435</v>
      </c>
      <c r="M5094" s="46">
        <v>36</v>
      </c>
      <c r="N5094" s="46">
        <v>31.8</v>
      </c>
      <c r="O5094" s="46">
        <v>102</v>
      </c>
      <c r="P5094" s="46">
        <f t="shared" si="581"/>
        <v>1</v>
      </c>
      <c r="R5094" s="67" t="s">
        <v>1547</v>
      </c>
      <c r="S5094" s="67">
        <f>COUNTIF(Y$2:$Y$100,R5094)</f>
        <v>0</v>
      </c>
      <c r="V5094" s="67">
        <f t="shared" si="582"/>
        <v>0</v>
      </c>
      <c r="X5094"/>
      <c r="Y5094" s="67" t="str">
        <f t="shared" si="586"/>
        <v xml:space="preserve"> </v>
      </c>
      <c r="AB5094" t="s">
        <v>90</v>
      </c>
      <c r="AC5094" s="46">
        <v>2435</v>
      </c>
      <c r="AD5094" s="46">
        <v>36</v>
      </c>
      <c r="AE5094" s="46">
        <v>31.8</v>
      </c>
      <c r="AF5094" s="46">
        <v>102</v>
      </c>
      <c r="AH5094" s="70" t="str">
        <f t="shared" si="583"/>
        <v/>
      </c>
      <c r="AI5094" s="70" t="str">
        <f t="shared" si="584"/>
        <v/>
      </c>
      <c r="AJ5094" s="70" t="str">
        <f t="shared" si="585"/>
        <v>X</v>
      </c>
      <c r="AK5094" s="70" t="str" cm="1">
        <f t="array" ref="AK5094">_xlfn.IFS(AH5094&lt;&gt;"","1",AI5094&lt;&gt;"","2",AJ5094&lt;&gt;"","3")</f>
        <v>3</v>
      </c>
    </row>
    <row r="5095" spans="1:37" x14ac:dyDescent="0.25">
      <c r="A5095" t="s">
        <v>1071</v>
      </c>
      <c r="B5095" t="s">
        <v>496</v>
      </c>
      <c r="C5095" s="67" t="str">
        <f t="shared" si="580"/>
        <v>Josie Sawicki</v>
      </c>
      <c r="D5095" s="71" t="str" cm="1">
        <f t="array" ref="D5095">_xlfn.IFS(AK5095="1",CONCATENATE(C5095,"Regional"),AK5095="2",CONCATENATE(C5095,"Sectional"),AK5095="3",CONCATENATE(C5095,COUNTIF($C$1:C5095,C5095)))</f>
        <v>Josie Sawicki6</v>
      </c>
      <c r="E5095" s="66">
        <v>45180.621527777781</v>
      </c>
      <c r="F5095" t="s">
        <v>2568</v>
      </c>
      <c r="G5095" s="46">
        <v>10</v>
      </c>
      <c r="H5095" s="46">
        <v>54</v>
      </c>
      <c r="I5095" s="46">
        <v>5</v>
      </c>
      <c r="J5095" t="s">
        <v>144</v>
      </c>
      <c r="K5095" t="s">
        <v>90</v>
      </c>
      <c r="L5095" s="46">
        <v>2435</v>
      </c>
      <c r="M5095" s="46">
        <v>36</v>
      </c>
      <c r="N5095" s="46">
        <v>31.8</v>
      </c>
      <c r="O5095" s="46">
        <v>102</v>
      </c>
      <c r="P5095" s="46">
        <f t="shared" si="581"/>
        <v>1</v>
      </c>
      <c r="R5095" s="67" t="s">
        <v>1556</v>
      </c>
      <c r="S5095" s="67">
        <f>COUNTIF(Y$2:$Y$100,R5095)</f>
        <v>0</v>
      </c>
      <c r="V5095" s="67">
        <f t="shared" si="582"/>
        <v>0</v>
      </c>
      <c r="X5095"/>
      <c r="Y5095" s="67" t="str">
        <f t="shared" si="586"/>
        <v xml:space="preserve"> </v>
      </c>
      <c r="AB5095" t="s">
        <v>90</v>
      </c>
      <c r="AC5095" s="46">
        <v>2435</v>
      </c>
      <c r="AD5095" s="46">
        <v>36</v>
      </c>
      <c r="AE5095" s="46">
        <v>31.8</v>
      </c>
      <c r="AF5095" s="46">
        <v>102</v>
      </c>
      <c r="AH5095" s="70" t="str">
        <f t="shared" si="583"/>
        <v/>
      </c>
      <c r="AI5095" s="70" t="str">
        <f t="shared" si="584"/>
        <v/>
      </c>
      <c r="AJ5095" s="70" t="str">
        <f t="shared" si="585"/>
        <v>X</v>
      </c>
      <c r="AK5095" s="70" t="str" cm="1">
        <f t="array" ref="AK5095">_xlfn.IFS(AH5095&lt;&gt;"","1",AI5095&lt;&gt;"","2",AJ5095&lt;&gt;"","3")</f>
        <v>3</v>
      </c>
    </row>
    <row r="5096" spans="1:37" x14ac:dyDescent="0.25">
      <c r="A5096" t="s">
        <v>1015</v>
      </c>
      <c r="B5096" t="s">
        <v>548</v>
      </c>
      <c r="C5096" s="67" t="str">
        <f t="shared" si="580"/>
        <v>Alexandra Lehman</v>
      </c>
      <c r="D5096" s="71" t="str" cm="1">
        <f t="array" ref="D5096">_xlfn.IFS(AK5096="1",CONCATENATE(C5096,"Regional"),AK5096="2",CONCATENATE(C5096,"Sectional"),AK5096="3",CONCATENATE(C5096,COUNTIF($C$1:C5096,C5096)))</f>
        <v>Alexandra Lehman6</v>
      </c>
      <c r="E5096" s="66">
        <v>45180.621527777781</v>
      </c>
      <c r="F5096" t="s">
        <v>2568</v>
      </c>
      <c r="G5096" s="46">
        <v>10</v>
      </c>
      <c r="H5096" s="46">
        <v>55</v>
      </c>
      <c r="I5096" s="46">
        <v>6</v>
      </c>
      <c r="J5096" t="s">
        <v>144</v>
      </c>
      <c r="K5096" t="s">
        <v>90</v>
      </c>
      <c r="L5096" s="46">
        <v>2435</v>
      </c>
      <c r="M5096" s="46">
        <v>36</v>
      </c>
      <c r="N5096" s="46">
        <v>31.8</v>
      </c>
      <c r="O5096" s="46">
        <v>102</v>
      </c>
      <c r="P5096" s="46">
        <f t="shared" si="581"/>
        <v>1</v>
      </c>
      <c r="R5096" s="67" t="s">
        <v>2920</v>
      </c>
      <c r="S5096" s="67">
        <f>COUNTIF(Y$2:$Y$100,R5096)</f>
        <v>0</v>
      </c>
      <c r="V5096" s="67">
        <f t="shared" si="582"/>
        <v>0</v>
      </c>
      <c r="X5096"/>
      <c r="Y5096" s="67" t="str">
        <f t="shared" si="586"/>
        <v xml:space="preserve"> </v>
      </c>
      <c r="AB5096" t="s">
        <v>90</v>
      </c>
      <c r="AC5096" s="46">
        <v>2435</v>
      </c>
      <c r="AD5096" s="46">
        <v>36</v>
      </c>
      <c r="AE5096" s="46">
        <v>31.8</v>
      </c>
      <c r="AF5096" s="46">
        <v>102</v>
      </c>
      <c r="AH5096" s="70" t="str">
        <f t="shared" si="583"/>
        <v/>
      </c>
      <c r="AI5096" s="70" t="str">
        <f t="shared" si="584"/>
        <v/>
      </c>
      <c r="AJ5096" s="70" t="str">
        <f t="shared" si="585"/>
        <v>X</v>
      </c>
      <c r="AK5096" s="70" t="str" cm="1">
        <f t="array" ref="AK5096">_xlfn.IFS(AH5096&lt;&gt;"","1",AI5096&lt;&gt;"","2",AJ5096&lt;&gt;"","3")</f>
        <v>3</v>
      </c>
    </row>
    <row r="5097" spans="1:37" x14ac:dyDescent="0.25">
      <c r="A5097" t="s">
        <v>1903</v>
      </c>
      <c r="B5097" t="s">
        <v>684</v>
      </c>
      <c r="C5097" s="67" t="str">
        <f t="shared" si="580"/>
        <v>Savannah Richter</v>
      </c>
      <c r="D5097" s="71" t="str" cm="1">
        <f t="array" ref="D5097">_xlfn.IFS(AK5097="1",CONCATENATE(C5097,"Regional"),AK5097="2",CONCATENATE(C5097,"Sectional"),AK5097="3",CONCATENATE(C5097,COUNTIF($C$1:C5097,C5097)))</f>
        <v>Savannah Richter9</v>
      </c>
      <c r="E5097" s="66">
        <v>45180.621527777781</v>
      </c>
      <c r="F5097" t="s">
        <v>2568</v>
      </c>
      <c r="G5097" s="46">
        <v>10</v>
      </c>
      <c r="H5097" s="46">
        <v>56</v>
      </c>
      <c r="I5097" s="46">
        <v>7</v>
      </c>
      <c r="J5097" t="s">
        <v>144</v>
      </c>
      <c r="K5097" t="s">
        <v>90</v>
      </c>
      <c r="L5097" s="46">
        <v>2435</v>
      </c>
      <c r="M5097" s="46">
        <v>36</v>
      </c>
      <c r="N5097" s="46">
        <v>31.8</v>
      </c>
      <c r="O5097" s="46">
        <v>102</v>
      </c>
      <c r="P5097" s="46">
        <f t="shared" si="581"/>
        <v>1</v>
      </c>
      <c r="R5097" s="67" t="s">
        <v>2917</v>
      </c>
      <c r="S5097" s="67">
        <f>COUNTIF(Y$2:$Y$100,R5097)</f>
        <v>0</v>
      </c>
      <c r="V5097" s="67">
        <f t="shared" si="582"/>
        <v>0</v>
      </c>
      <c r="X5097"/>
      <c r="Y5097" s="67" t="str">
        <f t="shared" si="586"/>
        <v xml:space="preserve"> </v>
      </c>
      <c r="AB5097" t="s">
        <v>90</v>
      </c>
      <c r="AC5097" s="46">
        <v>2435</v>
      </c>
      <c r="AD5097" s="46">
        <v>36</v>
      </c>
      <c r="AE5097" s="46">
        <v>31.8</v>
      </c>
      <c r="AF5097" s="46">
        <v>102</v>
      </c>
      <c r="AH5097" s="70" t="str">
        <f t="shared" si="583"/>
        <v/>
      </c>
      <c r="AI5097" s="70" t="str">
        <f t="shared" si="584"/>
        <v/>
      </c>
      <c r="AJ5097" s="70" t="str">
        <f t="shared" si="585"/>
        <v>X</v>
      </c>
      <c r="AK5097" s="70" t="str" cm="1">
        <f t="array" ref="AK5097">_xlfn.IFS(AH5097&lt;&gt;"","1",AI5097&lt;&gt;"","2",AJ5097&lt;&gt;"","3")</f>
        <v>3</v>
      </c>
    </row>
    <row r="5098" spans="1:37" x14ac:dyDescent="0.25">
      <c r="A5098" t="s">
        <v>1904</v>
      </c>
      <c r="B5098" t="s">
        <v>1772</v>
      </c>
      <c r="C5098" s="67" t="str">
        <f t="shared" si="580"/>
        <v>Abbey Blechinger</v>
      </c>
      <c r="D5098" s="71" t="str" cm="1">
        <f t="array" ref="D5098">_xlfn.IFS(AK5098="1",CONCATENATE(C5098,"Regional"),AK5098="2",CONCATENATE(C5098,"Sectional"),AK5098="3",CONCATENATE(C5098,COUNTIF($C$1:C5098,C5098)))</f>
        <v>Abbey Blechinger11</v>
      </c>
      <c r="E5098" s="66">
        <v>45180.621527777781</v>
      </c>
      <c r="F5098" t="s">
        <v>2568</v>
      </c>
      <c r="G5098" s="46">
        <v>10</v>
      </c>
      <c r="H5098" s="46">
        <v>57</v>
      </c>
      <c r="I5098" s="46">
        <v>8</v>
      </c>
      <c r="J5098" t="s">
        <v>144</v>
      </c>
      <c r="K5098" t="s">
        <v>90</v>
      </c>
      <c r="L5098" s="46">
        <v>2435</v>
      </c>
      <c r="M5098" s="46">
        <v>36</v>
      </c>
      <c r="N5098" s="46">
        <v>31.8</v>
      </c>
      <c r="O5098" s="46">
        <v>102</v>
      </c>
      <c r="P5098" s="46">
        <f t="shared" si="581"/>
        <v>1</v>
      </c>
      <c r="R5098" s="67" t="s">
        <v>2918</v>
      </c>
      <c r="S5098" s="67">
        <f>COUNTIF(Y$2:$Y$100,R5098)</f>
        <v>0</v>
      </c>
      <c r="V5098" s="67">
        <f t="shared" si="582"/>
        <v>0</v>
      </c>
      <c r="X5098"/>
      <c r="Y5098" s="67" t="str">
        <f t="shared" si="586"/>
        <v xml:space="preserve"> </v>
      </c>
      <c r="AB5098" t="s">
        <v>90</v>
      </c>
      <c r="AC5098" s="46">
        <v>2435</v>
      </c>
      <c r="AD5098" s="46">
        <v>36</v>
      </c>
      <c r="AE5098" s="46">
        <v>31.8</v>
      </c>
      <c r="AF5098" s="46">
        <v>102</v>
      </c>
      <c r="AH5098" s="70" t="str">
        <f t="shared" si="583"/>
        <v/>
      </c>
      <c r="AI5098" s="70" t="str">
        <f t="shared" si="584"/>
        <v/>
      </c>
      <c r="AJ5098" s="70" t="str">
        <f t="shared" si="585"/>
        <v>X</v>
      </c>
      <c r="AK5098" s="70" t="str" cm="1">
        <f t="array" ref="AK5098">_xlfn.IFS(AH5098&lt;&gt;"","1",AI5098&lt;&gt;"","2",AJ5098&lt;&gt;"","3")</f>
        <v>3</v>
      </c>
    </row>
    <row r="5099" spans="1:37" x14ac:dyDescent="0.25">
      <c r="A5099" t="s">
        <v>1907</v>
      </c>
      <c r="B5099" t="s">
        <v>277</v>
      </c>
      <c r="C5099" s="67" t="str">
        <f t="shared" si="580"/>
        <v>Peyton Park</v>
      </c>
      <c r="D5099" s="71" t="str" cm="1">
        <f t="array" ref="D5099">_xlfn.IFS(AK5099="1",CONCATENATE(C5099,"Regional"),AK5099="2",CONCATENATE(C5099,"Sectional"),AK5099="3",CONCATENATE(C5099,COUNTIF($C$1:C5099,C5099)))</f>
        <v>Peyton Park4</v>
      </c>
      <c r="E5099" s="66">
        <v>45180.621527777781</v>
      </c>
      <c r="F5099" t="s">
        <v>2568</v>
      </c>
      <c r="G5099" s="46">
        <v>10</v>
      </c>
      <c r="H5099" s="46">
        <v>63</v>
      </c>
      <c r="I5099" s="46">
        <v>9</v>
      </c>
      <c r="J5099" t="s">
        <v>144</v>
      </c>
      <c r="K5099" t="s">
        <v>90</v>
      </c>
      <c r="L5099" s="46">
        <v>2435</v>
      </c>
      <c r="M5099" s="46">
        <v>36</v>
      </c>
      <c r="N5099" s="46">
        <v>31.8</v>
      </c>
      <c r="O5099" s="46">
        <v>102</v>
      </c>
      <c r="P5099" s="46">
        <f t="shared" si="581"/>
        <v>1</v>
      </c>
      <c r="R5099" s="67" t="s">
        <v>2922</v>
      </c>
      <c r="S5099" s="67">
        <f>COUNTIF(Y$2:$Y$100,R5099)</f>
        <v>0</v>
      </c>
      <c r="V5099" s="67">
        <f t="shared" si="582"/>
        <v>0</v>
      </c>
      <c r="X5099"/>
      <c r="Y5099" s="67" t="str">
        <f t="shared" si="586"/>
        <v xml:space="preserve"> </v>
      </c>
      <c r="AB5099" t="s">
        <v>90</v>
      </c>
      <c r="AC5099" s="46">
        <v>2435</v>
      </c>
      <c r="AD5099" s="46">
        <v>36</v>
      </c>
      <c r="AE5099" s="46">
        <v>31.8</v>
      </c>
      <c r="AF5099" s="46">
        <v>102</v>
      </c>
      <c r="AH5099" s="70" t="str">
        <f t="shared" si="583"/>
        <v/>
      </c>
      <c r="AI5099" s="70" t="str">
        <f t="shared" si="584"/>
        <v/>
      </c>
      <c r="AJ5099" s="70" t="str">
        <f t="shared" si="585"/>
        <v>X</v>
      </c>
      <c r="AK5099" s="70" t="str" cm="1">
        <f t="array" ref="AK5099">_xlfn.IFS(AH5099&lt;&gt;"","1",AI5099&lt;&gt;"","2",AJ5099&lt;&gt;"","3")</f>
        <v>3</v>
      </c>
    </row>
    <row r="5100" spans="1:37" x14ac:dyDescent="0.25">
      <c r="A5100" t="s">
        <v>1908</v>
      </c>
      <c r="B5100" t="s">
        <v>538</v>
      </c>
      <c r="C5100" s="67" t="str">
        <f t="shared" si="580"/>
        <v>Lilly Root</v>
      </c>
      <c r="D5100" s="71" t="str" cm="1">
        <f t="array" ref="D5100">_xlfn.IFS(AK5100="1",CONCATENATE(C5100,"Regional"),AK5100="2",CONCATENATE(C5100,"Sectional"),AK5100="3",CONCATENATE(C5100,COUNTIF($C$1:C5100,C5100)))</f>
        <v>Lilly Root5</v>
      </c>
      <c r="E5100" s="66">
        <v>45180.621527777781</v>
      </c>
      <c r="F5100" t="s">
        <v>2568</v>
      </c>
      <c r="G5100" s="46">
        <v>10</v>
      </c>
      <c r="H5100" s="46">
        <v>70</v>
      </c>
      <c r="I5100" s="46">
        <v>10</v>
      </c>
      <c r="J5100" t="s">
        <v>144</v>
      </c>
      <c r="K5100" t="s">
        <v>90</v>
      </c>
      <c r="L5100" s="46">
        <v>2435</v>
      </c>
      <c r="M5100" s="46">
        <v>36</v>
      </c>
      <c r="N5100" s="46">
        <v>31.8</v>
      </c>
      <c r="O5100" s="46">
        <v>102</v>
      </c>
      <c r="P5100" s="46">
        <f t="shared" si="581"/>
        <v>1</v>
      </c>
      <c r="R5100" s="67" t="s">
        <v>2923</v>
      </c>
      <c r="S5100" s="67">
        <f>COUNTIF(Y$2:$Y$100,R5100)</f>
        <v>0</v>
      </c>
      <c r="V5100" s="67">
        <f t="shared" si="582"/>
        <v>0</v>
      </c>
      <c r="X5100"/>
      <c r="Y5100" s="67" t="str">
        <f t="shared" si="586"/>
        <v xml:space="preserve"> </v>
      </c>
      <c r="AB5100" t="s">
        <v>90</v>
      </c>
      <c r="AC5100" s="46">
        <v>2435</v>
      </c>
      <c r="AD5100" s="46">
        <v>36</v>
      </c>
      <c r="AE5100" s="46">
        <v>31.8</v>
      </c>
      <c r="AF5100" s="46">
        <v>102</v>
      </c>
      <c r="AH5100" s="70" t="str">
        <f t="shared" si="583"/>
        <v/>
      </c>
      <c r="AI5100" s="70" t="str">
        <f t="shared" si="584"/>
        <v/>
      </c>
      <c r="AJ5100" s="70" t="str">
        <f t="shared" si="585"/>
        <v>X</v>
      </c>
      <c r="AK5100" s="70" t="str" cm="1">
        <f t="array" ref="AK5100">_xlfn.IFS(AH5100&lt;&gt;"","1",AI5100&lt;&gt;"","2",AJ5100&lt;&gt;"","3")</f>
        <v>3</v>
      </c>
    </row>
    <row r="5101" spans="1:37" x14ac:dyDescent="0.25">
      <c r="A5101" t="s">
        <v>546</v>
      </c>
      <c r="B5101" t="s">
        <v>547</v>
      </c>
      <c r="C5101" s="67" t="str">
        <f t="shared" si="580"/>
        <v>Maddi Fletcher</v>
      </c>
      <c r="D5101" s="71" t="str" cm="1">
        <f t="array" ref="D5101">_xlfn.IFS(AK5101="1",CONCATENATE(C5101,"Regional"),AK5101="2",CONCATENATE(C5101,"Sectional"),AK5101="3",CONCATENATE(C5101,COUNTIF($C$1:C5101,C5101)))</f>
        <v>Maddi Fletcher7</v>
      </c>
      <c r="E5101" s="66">
        <v>45180.625</v>
      </c>
      <c r="F5101" t="s">
        <v>2374</v>
      </c>
      <c r="G5101" s="46">
        <v>21</v>
      </c>
      <c r="H5101" s="46">
        <v>41</v>
      </c>
      <c r="I5101" s="46">
        <v>1</v>
      </c>
      <c r="J5101" t="s">
        <v>811</v>
      </c>
      <c r="K5101" t="s">
        <v>90</v>
      </c>
      <c r="L5101" s="46">
        <v>2518</v>
      </c>
      <c r="M5101" s="46">
        <v>36</v>
      </c>
      <c r="N5101" s="46">
        <v>34.299999999999997</v>
      </c>
      <c r="O5101" s="46">
        <v>109</v>
      </c>
      <c r="P5101" s="46">
        <f t="shared" si="581"/>
        <v>1</v>
      </c>
      <c r="R5101" s="67" t="s">
        <v>1213</v>
      </c>
      <c r="S5101" s="67">
        <f>COUNTIF(Y$2:$Y$100,R5101)</f>
        <v>0</v>
      </c>
      <c r="V5101" s="67">
        <f t="shared" si="582"/>
        <v>0</v>
      </c>
      <c r="X5101"/>
      <c r="Y5101" s="67" t="str">
        <f t="shared" si="586"/>
        <v xml:space="preserve"> </v>
      </c>
      <c r="AB5101" t="s">
        <v>90</v>
      </c>
      <c r="AC5101" s="46">
        <v>2518</v>
      </c>
      <c r="AD5101" s="46">
        <v>36</v>
      </c>
      <c r="AE5101" s="46">
        <v>34.299999999999997</v>
      </c>
      <c r="AF5101" s="46">
        <v>109</v>
      </c>
      <c r="AH5101" s="70" t="str">
        <f t="shared" si="583"/>
        <v/>
      </c>
      <c r="AI5101" s="70" t="str">
        <f t="shared" si="584"/>
        <v/>
      </c>
      <c r="AJ5101" s="70" t="str">
        <f t="shared" si="585"/>
        <v>X</v>
      </c>
      <c r="AK5101" s="70" t="str" cm="1">
        <f t="array" ref="AK5101">_xlfn.IFS(AH5101&lt;&gt;"","1",AI5101&lt;&gt;"","2",AJ5101&lt;&gt;"","3")</f>
        <v>3</v>
      </c>
    </row>
    <row r="5102" spans="1:37" x14ac:dyDescent="0.25">
      <c r="A5102" t="s">
        <v>221</v>
      </c>
      <c r="B5102" t="s">
        <v>553</v>
      </c>
      <c r="C5102" s="67" t="str">
        <f t="shared" si="580"/>
        <v>Zowie Hunter</v>
      </c>
      <c r="D5102" s="71" t="str" cm="1">
        <f t="array" ref="D5102">_xlfn.IFS(AK5102="1",CONCATENATE(C5102,"Regional"),AK5102="2",CONCATENATE(C5102,"Sectional"),AK5102="3",CONCATENATE(C5102,COUNTIF($C$1:C5102,C5102)))</f>
        <v>Zowie Hunter8</v>
      </c>
      <c r="E5102" s="66">
        <v>45180.625</v>
      </c>
      <c r="F5102" t="s">
        <v>2374</v>
      </c>
      <c r="G5102" s="46">
        <v>21</v>
      </c>
      <c r="H5102" s="46">
        <v>46</v>
      </c>
      <c r="I5102" s="46">
        <v>2</v>
      </c>
      <c r="J5102" t="s">
        <v>811</v>
      </c>
      <c r="K5102" t="s">
        <v>90</v>
      </c>
      <c r="L5102" s="46">
        <v>2518</v>
      </c>
      <c r="M5102" s="46">
        <v>36</v>
      </c>
      <c r="N5102" s="46">
        <v>34.299999999999997</v>
      </c>
      <c r="O5102" s="46">
        <v>109</v>
      </c>
      <c r="P5102" s="46">
        <f t="shared" si="581"/>
        <v>1</v>
      </c>
      <c r="R5102" s="67" t="s">
        <v>1216</v>
      </c>
      <c r="S5102" s="67">
        <f>COUNTIF(Y$2:$Y$100,R5102)</f>
        <v>0</v>
      </c>
      <c r="V5102" s="67">
        <f t="shared" si="582"/>
        <v>0</v>
      </c>
      <c r="X5102"/>
      <c r="Y5102" s="67" t="str">
        <f t="shared" si="586"/>
        <v xml:space="preserve"> </v>
      </c>
      <c r="AB5102" t="s">
        <v>90</v>
      </c>
      <c r="AC5102" s="46">
        <v>2518</v>
      </c>
      <c r="AD5102" s="46">
        <v>36</v>
      </c>
      <c r="AE5102" s="46">
        <v>34.299999999999997</v>
      </c>
      <c r="AF5102" s="46">
        <v>109</v>
      </c>
      <c r="AH5102" s="70" t="str">
        <f t="shared" si="583"/>
        <v/>
      </c>
      <c r="AI5102" s="70" t="str">
        <f t="shared" si="584"/>
        <v/>
      </c>
      <c r="AJ5102" s="70" t="str">
        <f t="shared" si="585"/>
        <v>X</v>
      </c>
      <c r="AK5102" s="70" t="str" cm="1">
        <f t="array" ref="AK5102">_xlfn.IFS(AH5102&lt;&gt;"","1",AI5102&lt;&gt;"","2",AJ5102&lt;&gt;"","3")</f>
        <v>3</v>
      </c>
    </row>
    <row r="5103" spans="1:37" x14ac:dyDescent="0.25">
      <c r="A5103" t="s">
        <v>320</v>
      </c>
      <c r="B5103" t="s">
        <v>210</v>
      </c>
      <c r="C5103" s="67" t="str">
        <f t="shared" si="580"/>
        <v>Alexis Murphy</v>
      </c>
      <c r="D5103" s="71" t="str" cm="1">
        <f t="array" ref="D5103">_xlfn.IFS(AK5103="1",CONCATENATE(C5103,"Regional"),AK5103="2",CONCATENATE(C5103,"Sectional"),AK5103="3",CONCATENATE(C5103,COUNTIF($C$1:C5103,C5103)))</f>
        <v>Alexis Murphy7</v>
      </c>
      <c r="E5103" s="66">
        <v>45180.625</v>
      </c>
      <c r="F5103" t="s">
        <v>2374</v>
      </c>
      <c r="G5103" s="46">
        <v>21</v>
      </c>
      <c r="H5103" s="46">
        <v>49</v>
      </c>
      <c r="I5103" s="46">
        <v>3</v>
      </c>
      <c r="J5103" t="s">
        <v>811</v>
      </c>
      <c r="K5103" t="s">
        <v>90</v>
      </c>
      <c r="L5103" s="46">
        <v>2518</v>
      </c>
      <c r="M5103" s="46">
        <v>36</v>
      </c>
      <c r="N5103" s="46">
        <v>34.299999999999997</v>
      </c>
      <c r="O5103" s="46">
        <v>109</v>
      </c>
      <c r="P5103" s="46">
        <f t="shared" si="581"/>
        <v>1</v>
      </c>
      <c r="R5103" s="67" t="s">
        <v>1219</v>
      </c>
      <c r="S5103" s="67">
        <f>COUNTIF(Y$2:$Y$100,R5103)</f>
        <v>0</v>
      </c>
      <c r="V5103" s="67">
        <f t="shared" si="582"/>
        <v>0</v>
      </c>
      <c r="X5103"/>
      <c r="Y5103" s="67" t="str">
        <f t="shared" si="586"/>
        <v xml:space="preserve"> </v>
      </c>
      <c r="AB5103" t="s">
        <v>90</v>
      </c>
      <c r="AC5103" s="46">
        <v>2518</v>
      </c>
      <c r="AD5103" s="46">
        <v>36</v>
      </c>
      <c r="AE5103" s="46">
        <v>34.299999999999997</v>
      </c>
      <c r="AF5103" s="46">
        <v>109</v>
      </c>
      <c r="AH5103" s="70" t="str">
        <f t="shared" si="583"/>
        <v/>
      </c>
      <c r="AI5103" s="70" t="str">
        <f t="shared" si="584"/>
        <v/>
      </c>
      <c r="AJ5103" s="70" t="str">
        <f t="shared" si="585"/>
        <v>X</v>
      </c>
      <c r="AK5103" s="70" t="str" cm="1">
        <f t="array" ref="AK5103">_xlfn.IFS(AH5103&lt;&gt;"","1",AI5103&lt;&gt;"","2",AJ5103&lt;&gt;"","3")</f>
        <v>3</v>
      </c>
    </row>
    <row r="5104" spans="1:37" x14ac:dyDescent="0.25">
      <c r="A5104" t="s">
        <v>1630</v>
      </c>
      <c r="B5104" t="s">
        <v>414</v>
      </c>
      <c r="C5104" s="67" t="str">
        <f t="shared" si="580"/>
        <v>Megan Windsor</v>
      </c>
      <c r="D5104" s="71" t="str" cm="1">
        <f t="array" ref="D5104">_xlfn.IFS(AK5104="1",CONCATENATE(C5104,"Regional"),AK5104="2",CONCATENATE(C5104,"Sectional"),AK5104="3",CONCATENATE(C5104,COUNTIF($C$1:C5104,C5104)))</f>
        <v>Megan Windsor5</v>
      </c>
      <c r="E5104" s="66">
        <v>45180.625</v>
      </c>
      <c r="F5104" t="s">
        <v>2374</v>
      </c>
      <c r="G5104" s="46">
        <v>21</v>
      </c>
      <c r="H5104" s="46">
        <v>51</v>
      </c>
      <c r="I5104" s="46">
        <v>4</v>
      </c>
      <c r="J5104" t="s">
        <v>811</v>
      </c>
      <c r="K5104" t="s">
        <v>90</v>
      </c>
      <c r="L5104" s="46">
        <v>2518</v>
      </c>
      <c r="M5104" s="46">
        <v>36</v>
      </c>
      <c r="N5104" s="46">
        <v>34.299999999999997</v>
      </c>
      <c r="O5104" s="46">
        <v>109</v>
      </c>
      <c r="P5104" s="46">
        <f t="shared" si="581"/>
        <v>1</v>
      </c>
      <c r="R5104" s="67" t="s">
        <v>3569</v>
      </c>
      <c r="S5104" s="67">
        <f>COUNTIF(Y$2:$Y$100,R5104)</f>
        <v>0</v>
      </c>
      <c r="V5104" s="67">
        <f t="shared" si="582"/>
        <v>0</v>
      </c>
      <c r="X5104"/>
      <c r="Y5104" s="67" t="str">
        <f t="shared" si="586"/>
        <v xml:space="preserve"> </v>
      </c>
      <c r="AB5104" t="s">
        <v>90</v>
      </c>
      <c r="AC5104" s="46">
        <v>2518</v>
      </c>
      <c r="AD5104" s="46">
        <v>36</v>
      </c>
      <c r="AE5104" s="46">
        <v>34.299999999999997</v>
      </c>
      <c r="AF5104" s="46">
        <v>109</v>
      </c>
      <c r="AH5104" s="70" t="str">
        <f t="shared" si="583"/>
        <v/>
      </c>
      <c r="AI5104" s="70" t="str">
        <f t="shared" si="584"/>
        <v/>
      </c>
      <c r="AJ5104" s="70" t="str">
        <f t="shared" si="585"/>
        <v>X</v>
      </c>
      <c r="AK5104" s="70" t="str" cm="1">
        <f t="array" ref="AK5104">_xlfn.IFS(AH5104&lt;&gt;"","1",AI5104&lt;&gt;"","2",AJ5104&lt;&gt;"","3")</f>
        <v>3</v>
      </c>
    </row>
    <row r="5105" spans="1:37" x14ac:dyDescent="0.25">
      <c r="A5105" t="s">
        <v>812</v>
      </c>
      <c r="B5105" t="s">
        <v>455</v>
      </c>
      <c r="C5105" s="67" t="str">
        <f t="shared" si="580"/>
        <v>Amanda Christianson</v>
      </c>
      <c r="D5105" s="71" t="str" cm="1">
        <f t="array" ref="D5105">_xlfn.IFS(AK5105="1",CONCATENATE(C5105,"Regional"),AK5105="2",CONCATENATE(C5105,"Sectional"),AK5105="3",CONCATENATE(C5105,COUNTIF($C$1:C5105,C5105)))</f>
        <v>Amanda Christianson4</v>
      </c>
      <c r="E5105" s="66">
        <v>45180.625</v>
      </c>
      <c r="F5105" t="s">
        <v>2374</v>
      </c>
      <c r="G5105" s="46">
        <v>21</v>
      </c>
      <c r="H5105" s="46">
        <v>51</v>
      </c>
      <c r="I5105" s="46">
        <v>4</v>
      </c>
      <c r="J5105" t="s">
        <v>811</v>
      </c>
      <c r="K5105" t="s">
        <v>90</v>
      </c>
      <c r="L5105" s="46">
        <v>2518</v>
      </c>
      <c r="M5105" s="46">
        <v>36</v>
      </c>
      <c r="N5105" s="46">
        <v>34.299999999999997</v>
      </c>
      <c r="O5105" s="46">
        <v>109</v>
      </c>
      <c r="P5105" s="46">
        <f t="shared" si="581"/>
        <v>1</v>
      </c>
      <c r="R5105" s="67" t="s">
        <v>1378</v>
      </c>
      <c r="S5105" s="67">
        <f>COUNTIF(Y$2:$Y$100,R5105)</f>
        <v>0</v>
      </c>
      <c r="V5105" s="67">
        <f t="shared" si="582"/>
        <v>0</v>
      </c>
      <c r="X5105"/>
      <c r="Y5105" s="67" t="str">
        <f t="shared" si="586"/>
        <v xml:space="preserve"> </v>
      </c>
      <c r="AB5105" t="s">
        <v>90</v>
      </c>
      <c r="AC5105" s="46">
        <v>2518</v>
      </c>
      <c r="AD5105" s="46">
        <v>36</v>
      </c>
      <c r="AE5105" s="46">
        <v>34.299999999999997</v>
      </c>
      <c r="AF5105" s="46">
        <v>109</v>
      </c>
      <c r="AH5105" s="70" t="str">
        <f t="shared" si="583"/>
        <v/>
      </c>
      <c r="AI5105" s="70" t="str">
        <f t="shared" si="584"/>
        <v/>
      </c>
      <c r="AJ5105" s="70" t="str">
        <f t="shared" si="585"/>
        <v>X</v>
      </c>
      <c r="AK5105" s="70" t="str" cm="1">
        <f t="array" ref="AK5105">_xlfn.IFS(AH5105&lt;&gt;"","1",AI5105&lt;&gt;"","2",AJ5105&lt;&gt;"","3")</f>
        <v>3</v>
      </c>
    </row>
    <row r="5106" spans="1:37" x14ac:dyDescent="0.25">
      <c r="A5106" t="s">
        <v>817</v>
      </c>
      <c r="B5106" t="s">
        <v>492</v>
      </c>
      <c r="C5106" s="67" t="str">
        <f t="shared" si="580"/>
        <v>Anna Motszko</v>
      </c>
      <c r="D5106" s="71" t="str" cm="1">
        <f t="array" ref="D5106">_xlfn.IFS(AK5106="1",CONCATENATE(C5106,"Regional"),AK5106="2",CONCATENATE(C5106,"Sectional"),AK5106="3",CONCATENATE(C5106,COUNTIF($C$1:C5106,C5106)))</f>
        <v>Anna Motszko7</v>
      </c>
      <c r="E5106" s="66">
        <v>45180.625</v>
      </c>
      <c r="F5106" t="s">
        <v>2374</v>
      </c>
      <c r="G5106" s="46">
        <v>21</v>
      </c>
      <c r="H5106" s="46">
        <v>52</v>
      </c>
      <c r="I5106" s="46">
        <v>6</v>
      </c>
      <c r="J5106" t="s">
        <v>811</v>
      </c>
      <c r="K5106" t="s">
        <v>90</v>
      </c>
      <c r="L5106" s="46">
        <v>2518</v>
      </c>
      <c r="M5106" s="46">
        <v>36</v>
      </c>
      <c r="N5106" s="46">
        <v>34.299999999999997</v>
      </c>
      <c r="O5106" s="46">
        <v>109</v>
      </c>
      <c r="P5106" s="46">
        <f t="shared" si="581"/>
        <v>1</v>
      </c>
      <c r="R5106" s="67" t="s">
        <v>1379</v>
      </c>
      <c r="S5106" s="67">
        <f>COUNTIF(Y$2:$Y$100,R5106)</f>
        <v>0</v>
      </c>
      <c r="V5106" s="67">
        <f t="shared" si="582"/>
        <v>0</v>
      </c>
      <c r="X5106"/>
      <c r="Y5106" s="67" t="str">
        <f t="shared" si="586"/>
        <v xml:space="preserve"> </v>
      </c>
      <c r="AB5106" t="s">
        <v>90</v>
      </c>
      <c r="AC5106" s="46">
        <v>2518</v>
      </c>
      <c r="AD5106" s="46">
        <v>36</v>
      </c>
      <c r="AE5106" s="46">
        <v>34.299999999999997</v>
      </c>
      <c r="AF5106" s="46">
        <v>109</v>
      </c>
      <c r="AH5106" s="70" t="str">
        <f t="shared" si="583"/>
        <v/>
      </c>
      <c r="AI5106" s="70" t="str">
        <f t="shared" si="584"/>
        <v/>
      </c>
      <c r="AJ5106" s="70" t="str">
        <f t="shared" si="585"/>
        <v>X</v>
      </c>
      <c r="AK5106" s="70" t="str" cm="1">
        <f t="array" ref="AK5106">_xlfn.IFS(AH5106&lt;&gt;"","1",AI5106&lt;&gt;"","2",AJ5106&lt;&gt;"","3")</f>
        <v>3</v>
      </c>
    </row>
    <row r="5107" spans="1:37" x14ac:dyDescent="0.25">
      <c r="A5107" t="s">
        <v>327</v>
      </c>
      <c r="B5107" t="s">
        <v>1851</v>
      </c>
      <c r="C5107" s="67" t="str">
        <f t="shared" si="580"/>
        <v>Jazlynn Olson</v>
      </c>
      <c r="D5107" s="71" t="str" cm="1">
        <f t="array" ref="D5107">_xlfn.IFS(AK5107="1",CONCATENATE(C5107,"Regional"),AK5107="2",CONCATENATE(C5107,"Sectional"),AK5107="3",CONCATENATE(C5107,COUNTIF($C$1:C5107,C5107)))</f>
        <v>Jazlynn Olson5</v>
      </c>
      <c r="E5107" s="66">
        <v>45180.625</v>
      </c>
      <c r="F5107" t="s">
        <v>2374</v>
      </c>
      <c r="G5107" s="46">
        <v>21</v>
      </c>
      <c r="H5107" s="46">
        <v>53</v>
      </c>
      <c r="I5107" s="46">
        <v>7</v>
      </c>
      <c r="J5107" t="s">
        <v>811</v>
      </c>
      <c r="K5107" t="s">
        <v>90</v>
      </c>
      <c r="L5107" s="46">
        <v>2518</v>
      </c>
      <c r="M5107" s="46">
        <v>36</v>
      </c>
      <c r="N5107" s="46">
        <v>34.299999999999997</v>
      </c>
      <c r="O5107" s="46">
        <v>109</v>
      </c>
      <c r="P5107" s="46">
        <f t="shared" si="581"/>
        <v>1</v>
      </c>
      <c r="R5107" s="67" t="s">
        <v>2861</v>
      </c>
      <c r="S5107" s="67">
        <f>COUNTIF(Y$2:$Y$100,R5107)</f>
        <v>0</v>
      </c>
      <c r="V5107" s="67">
        <f t="shared" si="582"/>
        <v>0</v>
      </c>
      <c r="X5107"/>
      <c r="Y5107" s="67" t="str">
        <f t="shared" si="586"/>
        <v xml:space="preserve"> </v>
      </c>
      <c r="AB5107" t="s">
        <v>90</v>
      </c>
      <c r="AC5107" s="46">
        <v>2518</v>
      </c>
      <c r="AD5107" s="46">
        <v>36</v>
      </c>
      <c r="AE5107" s="46">
        <v>34.299999999999997</v>
      </c>
      <c r="AF5107" s="46">
        <v>109</v>
      </c>
      <c r="AH5107" s="70" t="str">
        <f t="shared" si="583"/>
        <v/>
      </c>
      <c r="AI5107" s="70" t="str">
        <f t="shared" si="584"/>
        <v/>
      </c>
      <c r="AJ5107" s="70" t="str">
        <f t="shared" si="585"/>
        <v>X</v>
      </c>
      <c r="AK5107" s="70" t="str" cm="1">
        <f t="array" ref="AK5107">_xlfn.IFS(AH5107&lt;&gt;"","1",AI5107&lt;&gt;"","2",AJ5107&lt;&gt;"","3")</f>
        <v>3</v>
      </c>
    </row>
    <row r="5108" spans="1:37" x14ac:dyDescent="0.25">
      <c r="A5108" t="s">
        <v>562</v>
      </c>
      <c r="B5108" t="s">
        <v>481</v>
      </c>
      <c r="C5108" s="67" t="str">
        <f t="shared" si="580"/>
        <v>Brooklyn Bothe</v>
      </c>
      <c r="D5108" s="71" t="str" cm="1">
        <f t="array" ref="D5108">_xlfn.IFS(AK5108="1",CONCATENATE(C5108,"Regional"),AK5108="2",CONCATENATE(C5108,"Sectional"),AK5108="3",CONCATENATE(C5108,COUNTIF($C$1:C5108,C5108)))</f>
        <v>Brooklyn Bothe6</v>
      </c>
      <c r="E5108" s="66">
        <v>45180.625</v>
      </c>
      <c r="F5108" t="s">
        <v>2374</v>
      </c>
      <c r="G5108" s="46">
        <v>21</v>
      </c>
      <c r="H5108" s="46">
        <v>56</v>
      </c>
      <c r="I5108" s="46">
        <v>8</v>
      </c>
      <c r="J5108" t="s">
        <v>811</v>
      </c>
      <c r="K5108" t="s">
        <v>90</v>
      </c>
      <c r="L5108" s="46">
        <v>2518</v>
      </c>
      <c r="M5108" s="46">
        <v>36</v>
      </c>
      <c r="N5108" s="46">
        <v>34.299999999999997</v>
      </c>
      <c r="O5108" s="46">
        <v>109</v>
      </c>
      <c r="P5108" s="46">
        <f t="shared" si="581"/>
        <v>1</v>
      </c>
      <c r="R5108" s="67" t="s">
        <v>1222</v>
      </c>
      <c r="S5108" s="67">
        <f>COUNTIF(Y$2:$Y$100,R5108)</f>
        <v>0</v>
      </c>
      <c r="V5108" s="67">
        <f t="shared" si="582"/>
        <v>0</v>
      </c>
      <c r="X5108"/>
      <c r="Y5108" s="67" t="str">
        <f t="shared" si="586"/>
        <v xml:space="preserve"> </v>
      </c>
      <c r="AB5108" t="s">
        <v>90</v>
      </c>
      <c r="AC5108" s="46">
        <v>2518</v>
      </c>
      <c r="AD5108" s="46">
        <v>36</v>
      </c>
      <c r="AE5108" s="46">
        <v>34.299999999999997</v>
      </c>
      <c r="AF5108" s="46">
        <v>109</v>
      </c>
      <c r="AH5108" s="70" t="str">
        <f t="shared" si="583"/>
        <v/>
      </c>
      <c r="AI5108" s="70" t="str">
        <f t="shared" si="584"/>
        <v/>
      </c>
      <c r="AJ5108" s="70" t="str">
        <f t="shared" si="585"/>
        <v>X</v>
      </c>
      <c r="AK5108" s="70" t="str" cm="1">
        <f t="array" ref="AK5108">_xlfn.IFS(AH5108&lt;&gt;"","1",AI5108&lt;&gt;"","2",AJ5108&lt;&gt;"","3")</f>
        <v>3</v>
      </c>
    </row>
    <row r="5109" spans="1:37" x14ac:dyDescent="0.25">
      <c r="A5109" t="s">
        <v>354</v>
      </c>
      <c r="B5109" t="s">
        <v>814</v>
      </c>
      <c r="C5109" s="67" t="str">
        <f t="shared" si="580"/>
        <v>Jada Schmitt</v>
      </c>
      <c r="D5109" s="71" t="str" cm="1">
        <f t="array" ref="D5109">_xlfn.IFS(AK5109="1",CONCATENATE(C5109,"Regional"),AK5109="2",CONCATENATE(C5109,"Sectional"),AK5109="3",CONCATENATE(C5109,COUNTIF($C$1:C5109,C5109)))</f>
        <v>Jada Schmitt7</v>
      </c>
      <c r="E5109" s="66">
        <v>45180.625</v>
      </c>
      <c r="F5109" t="s">
        <v>2374</v>
      </c>
      <c r="G5109" s="46">
        <v>21</v>
      </c>
      <c r="H5109" s="46">
        <v>57</v>
      </c>
      <c r="I5109" s="46">
        <v>9</v>
      </c>
      <c r="J5109" t="s">
        <v>811</v>
      </c>
      <c r="K5109" t="s">
        <v>90</v>
      </c>
      <c r="L5109" s="46">
        <v>2518</v>
      </c>
      <c r="M5109" s="46">
        <v>36</v>
      </c>
      <c r="N5109" s="46">
        <v>34.299999999999997</v>
      </c>
      <c r="O5109" s="46">
        <v>109</v>
      </c>
      <c r="P5109" s="46">
        <f t="shared" si="581"/>
        <v>1</v>
      </c>
      <c r="R5109" s="67" t="s">
        <v>3541</v>
      </c>
      <c r="S5109" s="67">
        <f>COUNTIF(Y$2:$Y$100,R5109)</f>
        <v>0</v>
      </c>
      <c r="V5109" s="67">
        <f t="shared" si="582"/>
        <v>0</v>
      </c>
      <c r="X5109"/>
      <c r="Y5109" s="67" t="str">
        <f t="shared" si="586"/>
        <v xml:space="preserve"> </v>
      </c>
      <c r="AB5109" t="s">
        <v>90</v>
      </c>
      <c r="AC5109" s="46">
        <v>2518</v>
      </c>
      <c r="AD5109" s="46">
        <v>36</v>
      </c>
      <c r="AE5109" s="46">
        <v>34.299999999999997</v>
      </c>
      <c r="AF5109" s="46">
        <v>109</v>
      </c>
      <c r="AH5109" s="70" t="str">
        <f t="shared" si="583"/>
        <v/>
      </c>
      <c r="AI5109" s="70" t="str">
        <f t="shared" si="584"/>
        <v/>
      </c>
      <c r="AJ5109" s="70" t="str">
        <f t="shared" si="585"/>
        <v>X</v>
      </c>
      <c r="AK5109" s="70" t="str" cm="1">
        <f t="array" ref="AK5109">_xlfn.IFS(AH5109&lt;&gt;"","1",AI5109&lt;&gt;"","2",AJ5109&lt;&gt;"","3")</f>
        <v>3</v>
      </c>
    </row>
    <row r="5110" spans="1:37" x14ac:dyDescent="0.25">
      <c r="A5110" t="s">
        <v>388</v>
      </c>
      <c r="B5110" t="s">
        <v>533</v>
      </c>
      <c r="C5110" s="67" t="str">
        <f t="shared" si="580"/>
        <v>Kaylee Wood</v>
      </c>
      <c r="D5110" s="71" t="str" cm="1">
        <f t="array" ref="D5110">_xlfn.IFS(AK5110="1",CONCATENATE(C5110,"Regional"),AK5110="2",CONCATENATE(C5110,"Sectional"),AK5110="3",CONCATENATE(C5110,COUNTIF($C$1:C5110,C5110)))</f>
        <v>Kaylee Wood8</v>
      </c>
      <c r="E5110" s="66">
        <v>45180.625</v>
      </c>
      <c r="F5110" t="s">
        <v>2374</v>
      </c>
      <c r="G5110" s="46">
        <v>21</v>
      </c>
      <c r="H5110" s="46">
        <v>57</v>
      </c>
      <c r="I5110" s="46">
        <v>9</v>
      </c>
      <c r="J5110" t="s">
        <v>811</v>
      </c>
      <c r="K5110" t="s">
        <v>90</v>
      </c>
      <c r="L5110" s="46">
        <v>2518</v>
      </c>
      <c r="M5110" s="46">
        <v>36</v>
      </c>
      <c r="N5110" s="46">
        <v>34.299999999999997</v>
      </c>
      <c r="O5110" s="46">
        <v>109</v>
      </c>
      <c r="P5110" s="46">
        <f t="shared" si="581"/>
        <v>1</v>
      </c>
      <c r="R5110" s="67" t="s">
        <v>2862</v>
      </c>
      <c r="S5110" s="67">
        <f>COUNTIF(Y$2:$Y$100,R5110)</f>
        <v>0</v>
      </c>
      <c r="V5110" s="67">
        <f t="shared" si="582"/>
        <v>0</v>
      </c>
      <c r="X5110"/>
      <c r="Y5110" s="67" t="str">
        <f t="shared" si="586"/>
        <v xml:space="preserve"> </v>
      </c>
      <c r="AB5110" t="s">
        <v>90</v>
      </c>
      <c r="AC5110" s="46">
        <v>2518</v>
      </c>
      <c r="AD5110" s="46">
        <v>36</v>
      </c>
      <c r="AE5110" s="46">
        <v>34.299999999999997</v>
      </c>
      <c r="AF5110" s="46">
        <v>109</v>
      </c>
      <c r="AH5110" s="70" t="str">
        <f t="shared" si="583"/>
        <v/>
      </c>
      <c r="AI5110" s="70" t="str">
        <f t="shared" si="584"/>
        <v/>
      </c>
      <c r="AJ5110" s="70" t="str">
        <f t="shared" si="585"/>
        <v>X</v>
      </c>
      <c r="AK5110" s="70" t="str" cm="1">
        <f t="array" ref="AK5110">_xlfn.IFS(AH5110&lt;&gt;"","1",AI5110&lt;&gt;"","2",AJ5110&lt;&gt;"","3")</f>
        <v>3</v>
      </c>
    </row>
    <row r="5111" spans="1:37" x14ac:dyDescent="0.25">
      <c r="A5111" t="s">
        <v>1852</v>
      </c>
      <c r="B5111" t="s">
        <v>253</v>
      </c>
      <c r="C5111" s="67" t="str">
        <f t="shared" si="580"/>
        <v>Lily Scharmach</v>
      </c>
      <c r="D5111" s="71" t="str" cm="1">
        <f t="array" ref="D5111">_xlfn.IFS(AK5111="1",CONCATENATE(C5111,"Regional"),AK5111="2",CONCATENATE(C5111,"Sectional"),AK5111="3",CONCATENATE(C5111,COUNTIF($C$1:C5111,C5111)))</f>
        <v>Lily Scharmach3</v>
      </c>
      <c r="E5111" s="66">
        <v>45180.625</v>
      </c>
      <c r="F5111" t="s">
        <v>2374</v>
      </c>
      <c r="G5111" s="46">
        <v>21</v>
      </c>
      <c r="H5111" s="46">
        <v>59</v>
      </c>
      <c r="I5111" s="46">
        <v>11</v>
      </c>
      <c r="J5111" t="s">
        <v>811</v>
      </c>
      <c r="K5111" t="s">
        <v>90</v>
      </c>
      <c r="L5111" s="46">
        <v>2518</v>
      </c>
      <c r="M5111" s="46">
        <v>36</v>
      </c>
      <c r="N5111" s="46">
        <v>34.299999999999997</v>
      </c>
      <c r="O5111" s="46">
        <v>109</v>
      </c>
      <c r="P5111" s="46">
        <f t="shared" si="581"/>
        <v>1</v>
      </c>
      <c r="R5111" s="67" t="s">
        <v>2863</v>
      </c>
      <c r="S5111" s="67">
        <f>COUNTIF(Y$2:$Y$100,R5111)</f>
        <v>0</v>
      </c>
      <c r="V5111" s="67">
        <f t="shared" si="582"/>
        <v>0</v>
      </c>
      <c r="X5111"/>
      <c r="Y5111" s="67" t="str">
        <f t="shared" si="586"/>
        <v xml:space="preserve"> </v>
      </c>
      <c r="AB5111" t="s">
        <v>90</v>
      </c>
      <c r="AC5111" s="46">
        <v>2518</v>
      </c>
      <c r="AD5111" s="46">
        <v>36</v>
      </c>
      <c r="AE5111" s="46">
        <v>34.299999999999997</v>
      </c>
      <c r="AF5111" s="46">
        <v>109</v>
      </c>
      <c r="AH5111" s="70" t="str">
        <f t="shared" si="583"/>
        <v/>
      </c>
      <c r="AI5111" s="70" t="str">
        <f t="shared" si="584"/>
        <v/>
      </c>
      <c r="AJ5111" s="70" t="str">
        <f t="shared" si="585"/>
        <v>X</v>
      </c>
      <c r="AK5111" s="70" t="str" cm="1">
        <f t="array" ref="AK5111">_xlfn.IFS(AH5111&lt;&gt;"","1",AI5111&lt;&gt;"","2",AJ5111&lt;&gt;"","3")</f>
        <v>3</v>
      </c>
    </row>
    <row r="5112" spans="1:37" x14ac:dyDescent="0.25">
      <c r="A5112" t="s">
        <v>1853</v>
      </c>
      <c r="B5112" t="s">
        <v>1854</v>
      </c>
      <c r="C5112" s="67" t="str">
        <f t="shared" si="580"/>
        <v>Joette Wolfe</v>
      </c>
      <c r="D5112" s="71" t="str" cm="1">
        <f t="array" ref="D5112">_xlfn.IFS(AK5112="1",CONCATENATE(C5112,"Regional"),AK5112="2",CONCATENATE(C5112,"Sectional"),AK5112="3",CONCATENATE(C5112,COUNTIF($C$1:C5112,C5112)))</f>
        <v>Joette Wolfe1</v>
      </c>
      <c r="E5112" s="66">
        <v>45180.625</v>
      </c>
      <c r="F5112" t="s">
        <v>2374</v>
      </c>
      <c r="G5112" s="46">
        <v>21</v>
      </c>
      <c r="H5112" s="46">
        <v>59</v>
      </c>
      <c r="I5112" s="46">
        <v>11</v>
      </c>
      <c r="J5112" t="s">
        <v>811</v>
      </c>
      <c r="K5112" t="s">
        <v>90</v>
      </c>
      <c r="L5112" s="46">
        <v>2518</v>
      </c>
      <c r="M5112" s="46">
        <v>36</v>
      </c>
      <c r="N5112" s="46">
        <v>34.299999999999997</v>
      </c>
      <c r="O5112" s="46">
        <v>109</v>
      </c>
      <c r="P5112" s="46">
        <f t="shared" si="581"/>
        <v>1</v>
      </c>
      <c r="R5112" s="67" t="s">
        <v>2864</v>
      </c>
      <c r="S5112" s="67">
        <f>COUNTIF(Y$2:$Y$100,R5112)</f>
        <v>0</v>
      </c>
      <c r="V5112" s="67">
        <f t="shared" si="582"/>
        <v>0</v>
      </c>
      <c r="X5112"/>
      <c r="Y5112" s="67" t="str">
        <f t="shared" si="586"/>
        <v xml:space="preserve"> </v>
      </c>
      <c r="AB5112" t="s">
        <v>90</v>
      </c>
      <c r="AC5112" s="46">
        <v>2518</v>
      </c>
      <c r="AD5112" s="46">
        <v>36</v>
      </c>
      <c r="AE5112" s="46">
        <v>34.299999999999997</v>
      </c>
      <c r="AF5112" s="46">
        <v>109</v>
      </c>
      <c r="AH5112" s="70" t="str">
        <f t="shared" si="583"/>
        <v/>
      </c>
      <c r="AI5112" s="70" t="str">
        <f t="shared" si="584"/>
        <v/>
      </c>
      <c r="AJ5112" s="70" t="str">
        <f t="shared" si="585"/>
        <v>X</v>
      </c>
      <c r="AK5112" s="70" t="str" cm="1">
        <f t="array" ref="AK5112">_xlfn.IFS(AH5112&lt;&gt;"","1",AI5112&lt;&gt;"","2",AJ5112&lt;&gt;"","3")</f>
        <v>3</v>
      </c>
    </row>
    <row r="5113" spans="1:37" x14ac:dyDescent="0.25">
      <c r="A5113" t="s">
        <v>560</v>
      </c>
      <c r="B5113" t="s">
        <v>421</v>
      </c>
      <c r="C5113" s="67" t="str">
        <f t="shared" si="580"/>
        <v>Elizabeth Colburn</v>
      </c>
      <c r="D5113" s="71" t="str" cm="1">
        <f t="array" ref="D5113">_xlfn.IFS(AK5113="1",CONCATENATE(C5113,"Regional"),AK5113="2",CONCATENATE(C5113,"Sectional"),AK5113="3",CONCATENATE(C5113,COUNTIF($C$1:C5113,C5113)))</f>
        <v>Elizabeth Colburn6</v>
      </c>
      <c r="E5113" s="66">
        <v>45180.625</v>
      </c>
      <c r="F5113" t="s">
        <v>2374</v>
      </c>
      <c r="G5113" s="46">
        <v>21</v>
      </c>
      <c r="H5113" s="46">
        <v>60</v>
      </c>
      <c r="I5113" s="46">
        <v>13</v>
      </c>
      <c r="J5113" t="s">
        <v>811</v>
      </c>
      <c r="K5113" t="s">
        <v>90</v>
      </c>
      <c r="L5113" s="46">
        <v>2518</v>
      </c>
      <c r="M5113" s="46">
        <v>36</v>
      </c>
      <c r="N5113" s="46">
        <v>34.299999999999997</v>
      </c>
      <c r="O5113" s="46">
        <v>109</v>
      </c>
      <c r="P5113" s="46">
        <f t="shared" si="581"/>
        <v>1</v>
      </c>
      <c r="R5113" s="67" t="s">
        <v>1221</v>
      </c>
      <c r="S5113" s="67">
        <f>COUNTIF(Y$2:$Y$100,R5113)</f>
        <v>0</v>
      </c>
      <c r="V5113" s="67">
        <f t="shared" si="582"/>
        <v>0</v>
      </c>
      <c r="X5113"/>
      <c r="Y5113" s="67" t="str">
        <f t="shared" si="586"/>
        <v xml:space="preserve"> </v>
      </c>
      <c r="AB5113" t="s">
        <v>90</v>
      </c>
      <c r="AC5113" s="46">
        <v>2518</v>
      </c>
      <c r="AD5113" s="46">
        <v>36</v>
      </c>
      <c r="AE5113" s="46">
        <v>34.299999999999997</v>
      </c>
      <c r="AF5113" s="46">
        <v>109</v>
      </c>
      <c r="AH5113" s="70" t="str">
        <f t="shared" si="583"/>
        <v/>
      </c>
      <c r="AI5113" s="70" t="str">
        <f t="shared" si="584"/>
        <v/>
      </c>
      <c r="AJ5113" s="70" t="str">
        <f t="shared" si="585"/>
        <v>X</v>
      </c>
      <c r="AK5113" s="70" t="str" cm="1">
        <f t="array" ref="AK5113">_xlfn.IFS(AH5113&lt;&gt;"","1",AI5113&lt;&gt;"","2",AJ5113&lt;&gt;"","3")</f>
        <v>3</v>
      </c>
    </row>
    <row r="5114" spans="1:37" x14ac:dyDescent="0.25">
      <c r="A5114" t="s">
        <v>374</v>
      </c>
      <c r="B5114" t="s">
        <v>648</v>
      </c>
      <c r="C5114" s="67" t="str">
        <f t="shared" si="580"/>
        <v>Claire Wagner</v>
      </c>
      <c r="D5114" s="71" t="str" cm="1">
        <f t="array" ref="D5114">_xlfn.IFS(AK5114="1",CONCATENATE(C5114,"Regional"),AK5114="2",CONCATENATE(C5114,"Sectional"),AK5114="3",CONCATENATE(C5114,COUNTIF($C$1:C5114,C5114)))</f>
        <v>Claire Wagner7</v>
      </c>
      <c r="E5114" s="66">
        <v>45180.625</v>
      </c>
      <c r="F5114" t="s">
        <v>2374</v>
      </c>
      <c r="G5114" s="46">
        <v>21</v>
      </c>
      <c r="H5114" s="46">
        <v>63</v>
      </c>
      <c r="I5114" s="46">
        <v>14</v>
      </c>
      <c r="J5114" t="s">
        <v>811</v>
      </c>
      <c r="K5114" t="s">
        <v>90</v>
      </c>
      <c r="L5114" s="46">
        <v>2518</v>
      </c>
      <c r="M5114" s="46">
        <v>36</v>
      </c>
      <c r="N5114" s="46">
        <v>34.299999999999997</v>
      </c>
      <c r="O5114" s="46">
        <v>109</v>
      </c>
      <c r="P5114" s="46">
        <f t="shared" si="581"/>
        <v>1</v>
      </c>
      <c r="R5114" s="67" t="s">
        <v>2865</v>
      </c>
      <c r="S5114" s="67">
        <f>COUNTIF(Y$2:$Y$100,R5114)</f>
        <v>0</v>
      </c>
      <c r="V5114" s="67">
        <f t="shared" si="582"/>
        <v>0</v>
      </c>
      <c r="X5114"/>
      <c r="Y5114" s="67" t="str">
        <f t="shared" si="586"/>
        <v xml:space="preserve"> </v>
      </c>
      <c r="AB5114" t="s">
        <v>90</v>
      </c>
      <c r="AC5114" s="46">
        <v>2518</v>
      </c>
      <c r="AD5114" s="46">
        <v>36</v>
      </c>
      <c r="AE5114" s="46">
        <v>34.299999999999997</v>
      </c>
      <c r="AF5114" s="46">
        <v>109</v>
      </c>
      <c r="AH5114" s="70" t="str">
        <f t="shared" si="583"/>
        <v/>
      </c>
      <c r="AI5114" s="70" t="str">
        <f t="shared" si="584"/>
        <v/>
      </c>
      <c r="AJ5114" s="70" t="str">
        <f t="shared" si="585"/>
        <v>X</v>
      </c>
      <c r="AK5114" s="70" t="str" cm="1">
        <f t="array" ref="AK5114">_xlfn.IFS(AH5114&lt;&gt;"","1",AI5114&lt;&gt;"","2",AJ5114&lt;&gt;"","3")</f>
        <v>3</v>
      </c>
    </row>
    <row r="5115" spans="1:37" x14ac:dyDescent="0.25">
      <c r="A5115" t="s">
        <v>563</v>
      </c>
      <c r="B5115" t="s">
        <v>507</v>
      </c>
      <c r="C5115" s="67" t="str">
        <f t="shared" si="580"/>
        <v>Chloe Applin</v>
      </c>
      <c r="D5115" s="71" t="str" cm="1">
        <f t="array" ref="D5115">_xlfn.IFS(AK5115="1",CONCATENATE(C5115,"Regional"),AK5115="2",CONCATENATE(C5115,"Sectional"),AK5115="3",CONCATENATE(C5115,COUNTIF($C$1:C5115,C5115)))</f>
        <v>Chloe Applin7</v>
      </c>
      <c r="E5115" s="66">
        <v>45180.625</v>
      </c>
      <c r="F5115" t="s">
        <v>2374</v>
      </c>
      <c r="G5115" s="46">
        <v>21</v>
      </c>
      <c r="H5115" s="46">
        <v>64</v>
      </c>
      <c r="I5115" s="46">
        <v>15</v>
      </c>
      <c r="J5115" t="s">
        <v>811</v>
      </c>
      <c r="K5115" t="s">
        <v>90</v>
      </c>
      <c r="L5115" s="46">
        <v>2518</v>
      </c>
      <c r="M5115" s="46">
        <v>36</v>
      </c>
      <c r="N5115" s="46">
        <v>34.299999999999997</v>
      </c>
      <c r="O5115" s="46">
        <v>109</v>
      </c>
      <c r="P5115" s="46">
        <f t="shared" si="581"/>
        <v>1</v>
      </c>
      <c r="R5115" s="67" t="s">
        <v>1223</v>
      </c>
      <c r="S5115" s="67">
        <f>COUNTIF(Y$2:$Y$100,R5115)</f>
        <v>0</v>
      </c>
      <c r="V5115" s="67">
        <f t="shared" si="582"/>
        <v>0</v>
      </c>
      <c r="X5115"/>
      <c r="Y5115" s="67" t="str">
        <f t="shared" si="586"/>
        <v xml:space="preserve"> </v>
      </c>
      <c r="AB5115" t="s">
        <v>90</v>
      </c>
      <c r="AC5115" s="46">
        <v>2518</v>
      </c>
      <c r="AD5115" s="46">
        <v>36</v>
      </c>
      <c r="AE5115" s="46">
        <v>34.299999999999997</v>
      </c>
      <c r="AF5115" s="46">
        <v>109</v>
      </c>
      <c r="AH5115" s="70" t="str">
        <f t="shared" si="583"/>
        <v/>
      </c>
      <c r="AI5115" s="70" t="str">
        <f t="shared" si="584"/>
        <v/>
      </c>
      <c r="AJ5115" s="70" t="str">
        <f t="shared" si="585"/>
        <v>X</v>
      </c>
      <c r="AK5115" s="70" t="str" cm="1">
        <f t="array" ref="AK5115">_xlfn.IFS(AH5115&lt;&gt;"","1",AI5115&lt;&gt;"","2",AJ5115&lt;&gt;"","3")</f>
        <v>3</v>
      </c>
    </row>
    <row r="5116" spans="1:37" x14ac:dyDescent="0.25">
      <c r="A5116" t="s">
        <v>1855</v>
      </c>
      <c r="B5116" t="s">
        <v>600</v>
      </c>
      <c r="C5116" s="67" t="str">
        <f t="shared" si="580"/>
        <v>Lillian Harvieux</v>
      </c>
      <c r="D5116" s="71" t="str" cm="1">
        <f t="array" ref="D5116">_xlfn.IFS(AK5116="1",CONCATENATE(C5116,"Regional"),AK5116="2",CONCATENATE(C5116,"Sectional"),AK5116="3",CONCATENATE(C5116,COUNTIF($C$1:C5116,C5116)))</f>
        <v>Lillian Harvieux3</v>
      </c>
      <c r="E5116" s="66">
        <v>45180.625</v>
      </c>
      <c r="F5116" t="s">
        <v>2374</v>
      </c>
      <c r="G5116" s="46">
        <v>21</v>
      </c>
      <c r="H5116" s="46">
        <v>65</v>
      </c>
      <c r="I5116" s="46">
        <v>16</v>
      </c>
      <c r="J5116" t="s">
        <v>811</v>
      </c>
      <c r="K5116" t="s">
        <v>90</v>
      </c>
      <c r="L5116" s="46">
        <v>2518</v>
      </c>
      <c r="M5116" s="46">
        <v>36</v>
      </c>
      <c r="N5116" s="46">
        <v>34.299999999999997</v>
      </c>
      <c r="O5116" s="46">
        <v>109</v>
      </c>
      <c r="P5116" s="46">
        <f t="shared" si="581"/>
        <v>1</v>
      </c>
      <c r="R5116" s="67" t="s">
        <v>2866</v>
      </c>
      <c r="S5116" s="67">
        <f>COUNTIF(Y$2:$Y$100,R5116)</f>
        <v>0</v>
      </c>
      <c r="V5116" s="67">
        <f t="shared" si="582"/>
        <v>0</v>
      </c>
      <c r="X5116"/>
      <c r="Y5116" s="67" t="str">
        <f t="shared" si="586"/>
        <v xml:space="preserve"> </v>
      </c>
      <c r="AB5116" t="s">
        <v>90</v>
      </c>
      <c r="AC5116" s="46">
        <v>2518</v>
      </c>
      <c r="AD5116" s="46">
        <v>36</v>
      </c>
      <c r="AE5116" s="46">
        <v>34.299999999999997</v>
      </c>
      <c r="AF5116" s="46">
        <v>109</v>
      </c>
      <c r="AH5116" s="70" t="str">
        <f t="shared" si="583"/>
        <v/>
      </c>
      <c r="AI5116" s="70" t="str">
        <f t="shared" si="584"/>
        <v/>
      </c>
      <c r="AJ5116" s="70" t="str">
        <f t="shared" si="585"/>
        <v>X</v>
      </c>
      <c r="AK5116" s="70" t="str" cm="1">
        <f t="array" ref="AK5116">_xlfn.IFS(AH5116&lt;&gt;"","1",AI5116&lt;&gt;"","2",AJ5116&lt;&gt;"","3")</f>
        <v>3</v>
      </c>
    </row>
    <row r="5117" spans="1:37" x14ac:dyDescent="0.25">
      <c r="A5117" t="s">
        <v>1856</v>
      </c>
      <c r="B5117" t="s">
        <v>1857</v>
      </c>
      <c r="C5117" s="67" t="str">
        <f t="shared" si="580"/>
        <v>Andrea Cogswell</v>
      </c>
      <c r="D5117" s="71" t="str" cm="1">
        <f t="array" ref="D5117">_xlfn.IFS(AK5117="1",CONCATENATE(C5117,"Regional"),AK5117="2",CONCATENATE(C5117,"Sectional"),AK5117="3",CONCATENATE(C5117,COUNTIF($C$1:C5117,C5117)))</f>
        <v>Andrea Cogswell6</v>
      </c>
      <c r="E5117" s="66">
        <v>45180.625</v>
      </c>
      <c r="F5117" t="s">
        <v>2374</v>
      </c>
      <c r="G5117" s="46">
        <v>21</v>
      </c>
      <c r="H5117" s="46">
        <v>65</v>
      </c>
      <c r="I5117" s="46">
        <v>16</v>
      </c>
      <c r="J5117" t="s">
        <v>811</v>
      </c>
      <c r="K5117" t="s">
        <v>90</v>
      </c>
      <c r="L5117" s="46">
        <v>2518</v>
      </c>
      <c r="M5117" s="46">
        <v>36</v>
      </c>
      <c r="N5117" s="46">
        <v>34.299999999999997</v>
      </c>
      <c r="O5117" s="46">
        <v>109</v>
      </c>
      <c r="P5117" s="46">
        <f t="shared" si="581"/>
        <v>1</v>
      </c>
      <c r="R5117" s="67" t="s">
        <v>2867</v>
      </c>
      <c r="S5117" s="67">
        <f>COUNTIF(Y$2:$Y$100,R5117)</f>
        <v>0</v>
      </c>
      <c r="V5117" s="67">
        <f t="shared" si="582"/>
        <v>0</v>
      </c>
      <c r="X5117"/>
      <c r="Y5117" s="67" t="str">
        <f t="shared" si="586"/>
        <v xml:space="preserve"> </v>
      </c>
      <c r="AB5117" t="s">
        <v>90</v>
      </c>
      <c r="AC5117" s="46">
        <v>2518</v>
      </c>
      <c r="AD5117" s="46">
        <v>36</v>
      </c>
      <c r="AE5117" s="46">
        <v>34.299999999999997</v>
      </c>
      <c r="AF5117" s="46">
        <v>109</v>
      </c>
      <c r="AH5117" s="70" t="str">
        <f t="shared" si="583"/>
        <v/>
      </c>
      <c r="AI5117" s="70" t="str">
        <f t="shared" si="584"/>
        <v/>
      </c>
      <c r="AJ5117" s="70" t="str">
        <f t="shared" si="585"/>
        <v>X</v>
      </c>
      <c r="AK5117" s="70" t="str" cm="1">
        <f t="array" ref="AK5117">_xlfn.IFS(AH5117&lt;&gt;"","1",AI5117&lt;&gt;"","2",AJ5117&lt;&gt;"","3")</f>
        <v>3</v>
      </c>
    </row>
    <row r="5118" spans="1:37" x14ac:dyDescent="0.25">
      <c r="A5118" t="s">
        <v>1853</v>
      </c>
      <c r="B5118" t="s">
        <v>1858</v>
      </c>
      <c r="C5118" s="67" t="str">
        <f t="shared" si="580"/>
        <v>Jorja Wolfe</v>
      </c>
      <c r="D5118" s="71" t="str" cm="1">
        <f t="array" ref="D5118">_xlfn.IFS(AK5118="1",CONCATENATE(C5118,"Regional"),AK5118="2",CONCATENATE(C5118,"Sectional"),AK5118="3",CONCATENATE(C5118,COUNTIF($C$1:C5118,C5118)))</f>
        <v>Jorja Wolfe3</v>
      </c>
      <c r="E5118" s="66">
        <v>45180.625</v>
      </c>
      <c r="F5118" t="s">
        <v>2374</v>
      </c>
      <c r="G5118" s="46">
        <v>21</v>
      </c>
      <c r="H5118" s="46">
        <v>69</v>
      </c>
      <c r="I5118" s="46">
        <v>18</v>
      </c>
      <c r="J5118" t="s">
        <v>811</v>
      </c>
      <c r="K5118" t="s">
        <v>90</v>
      </c>
      <c r="L5118" s="46">
        <v>2518</v>
      </c>
      <c r="M5118" s="46">
        <v>36</v>
      </c>
      <c r="N5118" s="46">
        <v>34.299999999999997</v>
      </c>
      <c r="O5118" s="46">
        <v>109</v>
      </c>
      <c r="P5118" s="46">
        <f t="shared" si="581"/>
        <v>1</v>
      </c>
      <c r="R5118" s="67" t="s">
        <v>2868</v>
      </c>
      <c r="S5118" s="67">
        <f>COUNTIF(Y$2:$Y$100,R5118)</f>
        <v>0</v>
      </c>
      <c r="V5118" s="67">
        <f t="shared" si="582"/>
        <v>0</v>
      </c>
      <c r="X5118"/>
      <c r="Y5118" s="67" t="str">
        <f t="shared" si="586"/>
        <v xml:space="preserve"> </v>
      </c>
      <c r="AB5118" t="s">
        <v>90</v>
      </c>
      <c r="AC5118" s="46">
        <v>2518</v>
      </c>
      <c r="AD5118" s="46">
        <v>36</v>
      </c>
      <c r="AE5118" s="46">
        <v>34.299999999999997</v>
      </c>
      <c r="AF5118" s="46">
        <v>109</v>
      </c>
      <c r="AH5118" s="70" t="str">
        <f t="shared" si="583"/>
        <v/>
      </c>
      <c r="AI5118" s="70" t="str">
        <f t="shared" si="584"/>
        <v/>
      </c>
      <c r="AJ5118" s="70" t="str">
        <f t="shared" si="585"/>
        <v>X</v>
      </c>
      <c r="AK5118" s="70" t="str" cm="1">
        <f t="array" ref="AK5118">_xlfn.IFS(AH5118&lt;&gt;"","1",AI5118&lt;&gt;"","2",AJ5118&lt;&gt;"","3")</f>
        <v>3</v>
      </c>
    </row>
    <row r="5119" spans="1:37" x14ac:dyDescent="0.25">
      <c r="A5119" t="s">
        <v>1859</v>
      </c>
      <c r="B5119" t="s">
        <v>1821</v>
      </c>
      <c r="C5119" s="67" t="str">
        <f t="shared" si="580"/>
        <v>Avarie Cyert</v>
      </c>
      <c r="D5119" s="71" t="str" cm="1">
        <f t="array" ref="D5119">_xlfn.IFS(AK5119="1",CONCATENATE(C5119,"Regional"),AK5119="2",CONCATENATE(C5119,"Sectional"),AK5119="3",CONCATENATE(C5119,COUNTIF($C$1:C5119,C5119)))</f>
        <v>Avarie Cyert1</v>
      </c>
      <c r="E5119" s="66">
        <v>45180.625</v>
      </c>
      <c r="F5119" t="s">
        <v>2374</v>
      </c>
      <c r="G5119" s="46">
        <v>21</v>
      </c>
      <c r="H5119" s="46">
        <v>70</v>
      </c>
      <c r="I5119" s="46">
        <v>19</v>
      </c>
      <c r="J5119" t="s">
        <v>811</v>
      </c>
      <c r="K5119" t="s">
        <v>90</v>
      </c>
      <c r="L5119" s="46">
        <v>2518</v>
      </c>
      <c r="M5119" s="46">
        <v>36</v>
      </c>
      <c r="N5119" s="46">
        <v>34.299999999999997</v>
      </c>
      <c r="O5119" s="46">
        <v>109</v>
      </c>
      <c r="P5119" s="46">
        <f t="shared" si="581"/>
        <v>1</v>
      </c>
      <c r="R5119" s="67" t="s">
        <v>2869</v>
      </c>
      <c r="S5119" s="67">
        <f>COUNTIF(Y$2:$Y$100,R5119)</f>
        <v>0</v>
      </c>
      <c r="V5119" s="67">
        <f t="shared" si="582"/>
        <v>0</v>
      </c>
      <c r="X5119"/>
      <c r="Y5119" s="67" t="str">
        <f t="shared" si="586"/>
        <v xml:space="preserve"> </v>
      </c>
      <c r="AB5119" t="s">
        <v>90</v>
      </c>
      <c r="AC5119" s="46">
        <v>2518</v>
      </c>
      <c r="AD5119" s="46">
        <v>36</v>
      </c>
      <c r="AE5119" s="46">
        <v>34.299999999999997</v>
      </c>
      <c r="AF5119" s="46">
        <v>109</v>
      </c>
      <c r="AH5119" s="70" t="str">
        <f t="shared" si="583"/>
        <v/>
      </c>
      <c r="AI5119" s="70" t="str">
        <f t="shared" si="584"/>
        <v/>
      </c>
      <c r="AJ5119" s="70" t="str">
        <f t="shared" si="585"/>
        <v>X</v>
      </c>
      <c r="AK5119" s="70" t="str" cm="1">
        <f t="array" ref="AK5119">_xlfn.IFS(AH5119&lt;&gt;"","1",AI5119&lt;&gt;"","2",AJ5119&lt;&gt;"","3")</f>
        <v>3</v>
      </c>
    </row>
    <row r="5120" spans="1:37" x14ac:dyDescent="0.25">
      <c r="A5120" t="s">
        <v>509</v>
      </c>
      <c r="B5120" t="s">
        <v>478</v>
      </c>
      <c r="C5120" s="67" t="str">
        <f t="shared" si="580"/>
        <v>Madeline Berg</v>
      </c>
      <c r="D5120" s="71" t="str" cm="1">
        <f t="array" ref="D5120">_xlfn.IFS(AK5120="1",CONCATENATE(C5120,"Regional"),AK5120="2",CONCATENATE(C5120,"Sectional"),AK5120="3",CONCATENATE(C5120,COUNTIF($C$1:C5120,C5120)))</f>
        <v>Madeline Berg5</v>
      </c>
      <c r="E5120" s="66">
        <v>45180.625</v>
      </c>
      <c r="F5120" t="s">
        <v>2374</v>
      </c>
      <c r="G5120" s="46">
        <v>21</v>
      </c>
      <c r="H5120" s="46">
        <v>70</v>
      </c>
      <c r="I5120" s="46">
        <v>19</v>
      </c>
      <c r="J5120" t="s">
        <v>811</v>
      </c>
      <c r="K5120" t="s">
        <v>90</v>
      </c>
      <c r="L5120" s="46">
        <v>2518</v>
      </c>
      <c r="M5120" s="46">
        <v>36</v>
      </c>
      <c r="N5120" s="46">
        <v>34.299999999999997</v>
      </c>
      <c r="O5120" s="46">
        <v>109</v>
      </c>
      <c r="P5120" s="46">
        <f t="shared" si="581"/>
        <v>1</v>
      </c>
      <c r="R5120" s="67" t="s">
        <v>2870</v>
      </c>
      <c r="S5120" s="67">
        <f>COUNTIF(Y$2:$Y$100,R5120)</f>
        <v>0</v>
      </c>
      <c r="V5120" s="67">
        <f t="shared" si="582"/>
        <v>0</v>
      </c>
      <c r="X5120"/>
      <c r="Y5120" s="67" t="str">
        <f t="shared" si="586"/>
        <v xml:space="preserve"> </v>
      </c>
      <c r="AB5120" t="s">
        <v>90</v>
      </c>
      <c r="AC5120" s="46">
        <v>2518</v>
      </c>
      <c r="AD5120" s="46">
        <v>36</v>
      </c>
      <c r="AE5120" s="46">
        <v>34.299999999999997</v>
      </c>
      <c r="AF5120" s="46">
        <v>109</v>
      </c>
      <c r="AH5120" s="70" t="str">
        <f t="shared" si="583"/>
        <v/>
      </c>
      <c r="AI5120" s="70" t="str">
        <f t="shared" si="584"/>
        <v/>
      </c>
      <c r="AJ5120" s="70" t="str">
        <f t="shared" si="585"/>
        <v>X</v>
      </c>
      <c r="AK5120" s="70" t="str" cm="1">
        <f t="array" ref="AK5120">_xlfn.IFS(AH5120&lt;&gt;"","1",AI5120&lt;&gt;"","2",AJ5120&lt;&gt;"","3")</f>
        <v>3</v>
      </c>
    </row>
    <row r="5121" spans="1:37" x14ac:dyDescent="0.25">
      <c r="A5121" t="s">
        <v>360</v>
      </c>
      <c r="B5121" t="s">
        <v>2702</v>
      </c>
      <c r="C5121" s="67" t="str">
        <f t="shared" si="580"/>
        <v>Nevaeh Smith</v>
      </c>
      <c r="D5121" s="71" t="str" cm="1">
        <f t="array" ref="D5121">_xlfn.IFS(AK5121="1",CONCATENATE(C5121,"Regional"),AK5121="2",CONCATENATE(C5121,"Sectional"),AK5121="3",CONCATENATE(C5121,COUNTIF($C$1:C5121,C5121)))</f>
        <v>Nevaeh Smith2</v>
      </c>
      <c r="E5121" s="66">
        <v>45180.625</v>
      </c>
      <c r="F5121" t="s">
        <v>2374</v>
      </c>
      <c r="G5121" s="46">
        <v>21</v>
      </c>
      <c r="H5121" s="46">
        <v>89</v>
      </c>
      <c r="I5121" s="46">
        <v>21</v>
      </c>
      <c r="J5121" t="s">
        <v>811</v>
      </c>
      <c r="K5121" t="s">
        <v>90</v>
      </c>
      <c r="L5121" s="46">
        <v>2518</v>
      </c>
      <c r="M5121" s="46">
        <v>36</v>
      </c>
      <c r="N5121" s="46">
        <v>34.299999999999997</v>
      </c>
      <c r="O5121" s="46">
        <v>109</v>
      </c>
      <c r="P5121" s="46">
        <f t="shared" si="581"/>
        <v>1</v>
      </c>
      <c r="R5121" s="67" t="s">
        <v>2871</v>
      </c>
      <c r="S5121" s="67">
        <f>COUNTIF(Y$2:$Y$100,R5121)</f>
        <v>0</v>
      </c>
      <c r="V5121" s="67">
        <f t="shared" si="582"/>
        <v>0</v>
      </c>
      <c r="X5121"/>
      <c r="Y5121" s="67" t="str">
        <f t="shared" si="586"/>
        <v xml:space="preserve"> </v>
      </c>
      <c r="AB5121" t="s">
        <v>90</v>
      </c>
      <c r="AC5121" s="46">
        <v>2518</v>
      </c>
      <c r="AD5121" s="46">
        <v>36</v>
      </c>
      <c r="AE5121" s="46">
        <v>34.299999999999997</v>
      </c>
      <c r="AF5121" s="46">
        <v>109</v>
      </c>
      <c r="AH5121" s="70" t="str">
        <f t="shared" si="583"/>
        <v/>
      </c>
      <c r="AI5121" s="70" t="str">
        <f t="shared" si="584"/>
        <v/>
      </c>
      <c r="AJ5121" s="70" t="str">
        <f t="shared" si="585"/>
        <v>X</v>
      </c>
      <c r="AK5121" s="70" t="str" cm="1">
        <f t="array" ref="AK5121">_xlfn.IFS(AH5121&lt;&gt;"","1",AI5121&lt;&gt;"","2",AJ5121&lt;&gt;"","3")</f>
        <v>3</v>
      </c>
    </row>
    <row r="5122" spans="1:37" x14ac:dyDescent="0.25">
      <c r="A5122" t="s">
        <v>450</v>
      </c>
      <c r="B5122" t="s">
        <v>451</v>
      </c>
      <c r="C5122" s="67" t="str">
        <f t="shared" ref="C5122:C5185" si="587">CONCATENATE(B5122," ",A5122)</f>
        <v>Izzi Stricker</v>
      </c>
      <c r="D5122" s="71" t="str" cm="1">
        <f t="array" ref="D5122">_xlfn.IFS(AK5122="1",CONCATENATE(C5122,"Regional"),AK5122="2",CONCATENATE(C5122,"Sectional"),AK5122="3",CONCATENATE(C5122,COUNTIF($C$1:C5122,C5122)))</f>
        <v>Izzi Stricker7</v>
      </c>
      <c r="E5122" s="66">
        <v>45180.625</v>
      </c>
      <c r="F5122" t="s">
        <v>2416</v>
      </c>
      <c r="G5122" s="46">
        <v>15</v>
      </c>
      <c r="H5122" s="46">
        <v>35</v>
      </c>
      <c r="I5122" s="46">
        <v>1</v>
      </c>
      <c r="J5122" t="s">
        <v>162</v>
      </c>
      <c r="K5122" t="s">
        <v>90</v>
      </c>
      <c r="L5122" s="46">
        <v>2668</v>
      </c>
      <c r="M5122" s="46">
        <v>36</v>
      </c>
      <c r="N5122" s="46">
        <v>35</v>
      </c>
      <c r="O5122" s="46">
        <v>119</v>
      </c>
      <c r="P5122" s="46">
        <f t="shared" ref="P5122:P5185" si="588">IF(L5122&gt;4000,2,1)</f>
        <v>1</v>
      </c>
      <c r="R5122" s="67" t="s">
        <v>1158</v>
      </c>
      <c r="S5122" s="67">
        <f>COUNTIF(Y$2:$Y$100,R5122)</f>
        <v>0</v>
      </c>
      <c r="V5122" s="67">
        <f t="shared" ref="V5122:V5185" si="589">COUNTIF(R5122:R7745,Y5122)</f>
        <v>0</v>
      </c>
      <c r="X5122"/>
      <c r="Y5122" s="67" t="str">
        <f t="shared" si="586"/>
        <v xml:space="preserve"> </v>
      </c>
      <c r="AB5122" t="s">
        <v>90</v>
      </c>
      <c r="AC5122" s="46">
        <v>2668</v>
      </c>
      <c r="AD5122" s="46">
        <v>36</v>
      </c>
      <c r="AE5122" s="46">
        <v>35</v>
      </c>
      <c r="AF5122" s="46">
        <v>119</v>
      </c>
      <c r="AH5122" s="70" t="str">
        <f t="shared" ref="AH5122:AH5185" si="590">IF(ISNUMBER(SEARCH("regional",$F5122)),$F5122,"")</f>
        <v/>
      </c>
      <c r="AI5122" s="70" t="str">
        <f t="shared" ref="AI5122:AI5185" si="591">IF(ISNUMBER(SEARCH("sectional",$F5122)),$F5122,"")</f>
        <v/>
      </c>
      <c r="AJ5122" s="70" t="str">
        <f t="shared" ref="AJ5122:AJ5185" si="592">IF(AND(AH5122="",AI5122=""),"X","")</f>
        <v>X</v>
      </c>
      <c r="AK5122" s="70" t="str" cm="1">
        <f t="array" ref="AK5122">_xlfn.IFS(AH5122&lt;&gt;"","1",AI5122&lt;&gt;"","2",AJ5122&lt;&gt;"","3")</f>
        <v>3</v>
      </c>
    </row>
    <row r="5123" spans="1:37" x14ac:dyDescent="0.25">
      <c r="A5123" t="s">
        <v>321</v>
      </c>
      <c r="B5123" t="s">
        <v>709</v>
      </c>
      <c r="C5123" s="67" t="str">
        <f t="shared" si="587"/>
        <v>McKenna Nelson</v>
      </c>
      <c r="D5123" s="71" t="str" cm="1">
        <f t="array" ref="D5123">_xlfn.IFS(AK5123="1",CONCATENATE(C5123,"Regional"),AK5123="2",CONCATENATE(C5123,"Sectional"),AK5123="3",CONCATENATE(C5123,COUNTIF($C$1:C5123,C5123)))</f>
        <v>McKenna Nelson9</v>
      </c>
      <c r="E5123" s="66">
        <v>45180.625</v>
      </c>
      <c r="F5123" t="s">
        <v>2416</v>
      </c>
      <c r="G5123" s="46">
        <v>15</v>
      </c>
      <c r="H5123" s="46">
        <v>36</v>
      </c>
      <c r="I5123" s="46">
        <v>2</v>
      </c>
      <c r="J5123" t="s">
        <v>162</v>
      </c>
      <c r="K5123" t="s">
        <v>90</v>
      </c>
      <c r="L5123" s="46">
        <v>2668</v>
      </c>
      <c r="M5123" s="46">
        <v>36</v>
      </c>
      <c r="N5123" s="46">
        <v>35</v>
      </c>
      <c r="O5123" s="46">
        <v>119</v>
      </c>
      <c r="P5123" s="46">
        <f t="shared" si="588"/>
        <v>1</v>
      </c>
      <c r="R5123" s="67" t="s">
        <v>3496</v>
      </c>
      <c r="S5123" s="67">
        <f>COUNTIF(Y$2:$Y$100,R5123)</f>
        <v>0</v>
      </c>
      <c r="V5123" s="67">
        <f t="shared" si="589"/>
        <v>0</v>
      </c>
      <c r="X5123"/>
      <c r="Y5123" s="67" t="str">
        <f t="shared" si="586"/>
        <v xml:space="preserve"> </v>
      </c>
      <c r="AB5123" t="s">
        <v>90</v>
      </c>
      <c r="AC5123" s="46">
        <v>2668</v>
      </c>
      <c r="AD5123" s="46">
        <v>36</v>
      </c>
      <c r="AE5123" s="46">
        <v>35</v>
      </c>
      <c r="AF5123" s="46">
        <v>119</v>
      </c>
      <c r="AH5123" s="70" t="str">
        <f t="shared" si="590"/>
        <v/>
      </c>
      <c r="AI5123" s="70" t="str">
        <f t="shared" si="591"/>
        <v/>
      </c>
      <c r="AJ5123" s="70" t="str">
        <f t="shared" si="592"/>
        <v>X</v>
      </c>
      <c r="AK5123" s="70" t="str" cm="1">
        <f t="array" ref="AK5123">_xlfn.IFS(AH5123&lt;&gt;"","1",AI5123&lt;&gt;"","2",AJ5123&lt;&gt;"","3")</f>
        <v>3</v>
      </c>
    </row>
    <row r="5124" spans="1:37" x14ac:dyDescent="0.25">
      <c r="A5124" t="s">
        <v>454</v>
      </c>
      <c r="B5124" t="s">
        <v>198</v>
      </c>
      <c r="C5124" s="67" t="str">
        <f t="shared" si="587"/>
        <v>Jordan Shipshock</v>
      </c>
      <c r="D5124" s="71" t="str" cm="1">
        <f t="array" ref="D5124">_xlfn.IFS(AK5124="1",CONCATENATE(C5124,"Regional"),AK5124="2",CONCATENATE(C5124,"Sectional"),AK5124="3",CONCATENATE(C5124,COUNTIF($C$1:C5124,C5124)))</f>
        <v>Jordan Shipshock7</v>
      </c>
      <c r="E5124" s="66">
        <v>45180.625</v>
      </c>
      <c r="F5124" t="s">
        <v>2416</v>
      </c>
      <c r="G5124" s="46">
        <v>15</v>
      </c>
      <c r="H5124" s="46">
        <v>37</v>
      </c>
      <c r="I5124" s="46">
        <v>3</v>
      </c>
      <c r="J5124" t="s">
        <v>162</v>
      </c>
      <c r="K5124" t="s">
        <v>90</v>
      </c>
      <c r="L5124" s="46">
        <v>2668</v>
      </c>
      <c r="M5124" s="46">
        <v>36</v>
      </c>
      <c r="N5124" s="46">
        <v>35</v>
      </c>
      <c r="O5124" s="46">
        <v>119</v>
      </c>
      <c r="P5124" s="46">
        <f t="shared" si="588"/>
        <v>1</v>
      </c>
      <c r="R5124" s="67" t="s">
        <v>1159</v>
      </c>
      <c r="S5124" s="67">
        <f>COUNTIF(Y$2:$Y$100,R5124)</f>
        <v>0</v>
      </c>
      <c r="V5124" s="67">
        <f t="shared" si="589"/>
        <v>0</v>
      </c>
      <c r="X5124"/>
      <c r="Y5124" s="67" t="str">
        <f t="shared" si="586"/>
        <v xml:space="preserve"> </v>
      </c>
      <c r="AB5124" t="s">
        <v>90</v>
      </c>
      <c r="AC5124" s="46">
        <v>2668</v>
      </c>
      <c r="AD5124" s="46">
        <v>36</v>
      </c>
      <c r="AE5124" s="46">
        <v>35</v>
      </c>
      <c r="AF5124" s="46">
        <v>119</v>
      </c>
      <c r="AH5124" s="70" t="str">
        <f t="shared" si="590"/>
        <v/>
      </c>
      <c r="AI5124" s="70" t="str">
        <f t="shared" si="591"/>
        <v/>
      </c>
      <c r="AJ5124" s="70" t="str">
        <f t="shared" si="592"/>
        <v>X</v>
      </c>
      <c r="AK5124" s="70" t="str" cm="1">
        <f t="array" ref="AK5124">_xlfn.IFS(AH5124&lt;&gt;"","1",AI5124&lt;&gt;"","2",AJ5124&lt;&gt;"","3")</f>
        <v>3</v>
      </c>
    </row>
    <row r="5125" spans="1:37" x14ac:dyDescent="0.25">
      <c r="A5125" t="s">
        <v>463</v>
      </c>
      <c r="B5125" t="s">
        <v>1607</v>
      </c>
      <c r="C5125" s="67" t="str">
        <f t="shared" si="587"/>
        <v>Georgia Volley</v>
      </c>
      <c r="D5125" s="71" t="str" cm="1">
        <f t="array" ref="D5125">_xlfn.IFS(AK5125="1",CONCATENATE(C5125,"Regional"),AK5125="2",CONCATENATE(C5125,"Sectional"),AK5125="3",CONCATENATE(C5125,COUNTIF($C$1:C5125,C5125)))</f>
        <v>Georgia Volley7</v>
      </c>
      <c r="E5125" s="66">
        <v>45180.625</v>
      </c>
      <c r="F5125" t="s">
        <v>2416</v>
      </c>
      <c r="G5125" s="46">
        <v>15</v>
      </c>
      <c r="H5125" s="46">
        <v>43</v>
      </c>
      <c r="I5125" s="46">
        <v>4</v>
      </c>
      <c r="J5125" t="s">
        <v>162</v>
      </c>
      <c r="K5125" t="s">
        <v>90</v>
      </c>
      <c r="L5125" s="46">
        <v>2668</v>
      </c>
      <c r="M5125" s="46">
        <v>36</v>
      </c>
      <c r="N5125" s="46">
        <v>35</v>
      </c>
      <c r="O5125" s="46">
        <v>119</v>
      </c>
      <c r="P5125" s="46">
        <f t="shared" si="588"/>
        <v>1</v>
      </c>
      <c r="R5125" s="67" t="s">
        <v>2739</v>
      </c>
      <c r="S5125" s="67">
        <f>COUNTIF(Y$2:$Y$100,R5125)</f>
        <v>0</v>
      </c>
      <c r="V5125" s="67">
        <f t="shared" si="589"/>
        <v>0</v>
      </c>
      <c r="X5125"/>
      <c r="Y5125" s="67" t="str">
        <f t="shared" si="586"/>
        <v xml:space="preserve"> </v>
      </c>
      <c r="AB5125" t="s">
        <v>90</v>
      </c>
      <c r="AC5125" s="46">
        <v>2668</v>
      </c>
      <c r="AD5125" s="46">
        <v>36</v>
      </c>
      <c r="AE5125" s="46">
        <v>35</v>
      </c>
      <c r="AF5125" s="46">
        <v>119</v>
      </c>
      <c r="AH5125" s="70" t="str">
        <f t="shared" si="590"/>
        <v/>
      </c>
      <c r="AI5125" s="70" t="str">
        <f t="shared" si="591"/>
        <v/>
      </c>
      <c r="AJ5125" s="70" t="str">
        <f t="shared" si="592"/>
        <v>X</v>
      </c>
      <c r="AK5125" s="70" t="str" cm="1">
        <f t="array" ref="AK5125">_xlfn.IFS(AH5125&lt;&gt;"","1",AI5125&lt;&gt;"","2",AJ5125&lt;&gt;"","3")</f>
        <v>3</v>
      </c>
    </row>
    <row r="5126" spans="1:37" x14ac:dyDescent="0.25">
      <c r="A5126" t="s">
        <v>402</v>
      </c>
      <c r="B5126" t="s">
        <v>403</v>
      </c>
      <c r="C5126" s="67" t="str">
        <f t="shared" si="587"/>
        <v>Bethany Vidruk</v>
      </c>
      <c r="D5126" s="71" t="str" cm="1">
        <f t="array" ref="D5126">_xlfn.IFS(AK5126="1",CONCATENATE(C5126,"Regional"),AK5126="2",CONCATENATE(C5126,"Sectional"),AK5126="3",CONCATENATE(C5126,COUNTIF($C$1:C5126,C5126)))</f>
        <v>Bethany Vidruk7</v>
      </c>
      <c r="E5126" s="66">
        <v>45180.625</v>
      </c>
      <c r="F5126" t="s">
        <v>2416</v>
      </c>
      <c r="G5126" s="46">
        <v>15</v>
      </c>
      <c r="H5126" s="46">
        <v>44</v>
      </c>
      <c r="I5126" s="46">
        <v>5</v>
      </c>
      <c r="J5126" t="s">
        <v>162</v>
      </c>
      <c r="K5126" t="s">
        <v>90</v>
      </c>
      <c r="L5126" s="46">
        <v>2668</v>
      </c>
      <c r="M5126" s="46">
        <v>36</v>
      </c>
      <c r="N5126" s="46">
        <v>35</v>
      </c>
      <c r="O5126" s="46">
        <v>119</v>
      </c>
      <c r="P5126" s="46">
        <f t="shared" si="588"/>
        <v>1</v>
      </c>
      <c r="R5126" s="67" t="s">
        <v>1134</v>
      </c>
      <c r="S5126" s="67">
        <f>COUNTIF(Y$2:$Y$100,R5126)</f>
        <v>0</v>
      </c>
      <c r="V5126" s="67">
        <f t="shared" si="589"/>
        <v>0</v>
      </c>
      <c r="X5126"/>
      <c r="Y5126" s="67" t="str">
        <f t="shared" si="586"/>
        <v xml:space="preserve"> </v>
      </c>
      <c r="AB5126" t="s">
        <v>90</v>
      </c>
      <c r="AC5126" s="46">
        <v>2668</v>
      </c>
      <c r="AD5126" s="46">
        <v>36</v>
      </c>
      <c r="AE5126" s="46">
        <v>35</v>
      </c>
      <c r="AF5126" s="46">
        <v>119</v>
      </c>
      <c r="AH5126" s="70" t="str">
        <f t="shared" si="590"/>
        <v/>
      </c>
      <c r="AI5126" s="70" t="str">
        <f t="shared" si="591"/>
        <v/>
      </c>
      <c r="AJ5126" s="70" t="str">
        <f t="shared" si="592"/>
        <v>X</v>
      </c>
      <c r="AK5126" s="70" t="str" cm="1">
        <f t="array" ref="AK5126">_xlfn.IFS(AH5126&lt;&gt;"","1",AI5126&lt;&gt;"","2",AJ5126&lt;&gt;"","3")</f>
        <v>3</v>
      </c>
    </row>
    <row r="5127" spans="1:37" x14ac:dyDescent="0.25">
      <c r="A5127" t="s">
        <v>3410</v>
      </c>
      <c r="B5127" t="s">
        <v>422</v>
      </c>
      <c r="C5127" s="67" t="str">
        <f t="shared" si="587"/>
        <v>Caroline Cutrano</v>
      </c>
      <c r="D5127" s="71" t="str" cm="1">
        <f t="array" ref="D5127">_xlfn.IFS(AK5127="1",CONCATENATE(C5127,"Regional"),AK5127="2",CONCATENATE(C5127,"Sectional"),AK5127="3",CONCATENATE(C5127,COUNTIF($C$1:C5127,C5127)))</f>
        <v>Caroline Cutrano7</v>
      </c>
      <c r="E5127" s="66">
        <v>45180.625</v>
      </c>
      <c r="F5127" t="s">
        <v>2416</v>
      </c>
      <c r="G5127" s="46">
        <v>15</v>
      </c>
      <c r="H5127" s="46">
        <v>44</v>
      </c>
      <c r="I5127" s="46">
        <v>5</v>
      </c>
      <c r="J5127" t="s">
        <v>162</v>
      </c>
      <c r="K5127" t="s">
        <v>90</v>
      </c>
      <c r="L5127" s="46">
        <v>2668</v>
      </c>
      <c r="M5127" s="46">
        <v>36</v>
      </c>
      <c r="N5127" s="46">
        <v>35</v>
      </c>
      <c r="O5127" s="46">
        <v>119</v>
      </c>
      <c r="P5127" s="46">
        <f t="shared" si="588"/>
        <v>1</v>
      </c>
      <c r="R5127" s="67" t="s">
        <v>3563</v>
      </c>
      <c r="S5127" s="67">
        <f>COUNTIF(Y$2:$Y$100,R5127)</f>
        <v>0</v>
      </c>
      <c r="V5127" s="67">
        <f t="shared" si="589"/>
        <v>0</v>
      </c>
      <c r="X5127"/>
      <c r="Y5127" s="67" t="str">
        <f t="shared" si="586"/>
        <v xml:space="preserve"> </v>
      </c>
      <c r="AB5127" t="s">
        <v>90</v>
      </c>
      <c r="AC5127" s="46">
        <v>2668</v>
      </c>
      <c r="AD5127" s="46">
        <v>36</v>
      </c>
      <c r="AE5127" s="46">
        <v>35</v>
      </c>
      <c r="AF5127" s="46">
        <v>119</v>
      </c>
      <c r="AH5127" s="70" t="str">
        <f t="shared" si="590"/>
        <v/>
      </c>
      <c r="AI5127" s="70" t="str">
        <f t="shared" si="591"/>
        <v/>
      </c>
      <c r="AJ5127" s="70" t="str">
        <f t="shared" si="592"/>
        <v>X</v>
      </c>
      <c r="AK5127" s="70" t="str" cm="1">
        <f t="array" ref="AK5127">_xlfn.IFS(AH5127&lt;&gt;"","1",AI5127&lt;&gt;"","2",AJ5127&lt;&gt;"","3")</f>
        <v>3</v>
      </c>
    </row>
    <row r="5128" spans="1:37" x14ac:dyDescent="0.25">
      <c r="A5128" t="s">
        <v>472</v>
      </c>
      <c r="B5128" t="s">
        <v>330</v>
      </c>
      <c r="C5128" s="67" t="str">
        <f t="shared" si="587"/>
        <v>Maya Ziegler</v>
      </c>
      <c r="D5128" s="71" t="str" cm="1">
        <f t="array" ref="D5128">_xlfn.IFS(AK5128="1",CONCATENATE(C5128,"Regional"),AK5128="2",CONCATENATE(C5128,"Sectional"),AK5128="3",CONCATENATE(C5128,COUNTIF($C$1:C5128,C5128)))</f>
        <v>Maya Ziegler7</v>
      </c>
      <c r="E5128" s="66">
        <v>45180.625</v>
      </c>
      <c r="F5128" t="s">
        <v>2416</v>
      </c>
      <c r="G5128" s="46">
        <v>15</v>
      </c>
      <c r="H5128" s="46">
        <v>47</v>
      </c>
      <c r="I5128" s="46">
        <v>7</v>
      </c>
      <c r="J5128" t="s">
        <v>162</v>
      </c>
      <c r="K5128" t="s">
        <v>90</v>
      </c>
      <c r="L5128" s="46">
        <v>2668</v>
      </c>
      <c r="M5128" s="46">
        <v>36</v>
      </c>
      <c r="N5128" s="46">
        <v>35</v>
      </c>
      <c r="O5128" s="46">
        <v>119</v>
      </c>
      <c r="P5128" s="46">
        <f t="shared" si="588"/>
        <v>1</v>
      </c>
      <c r="R5128" s="67" t="s">
        <v>1169</v>
      </c>
      <c r="S5128" s="67">
        <f>COUNTIF(Y$2:$Y$100,R5128)</f>
        <v>0</v>
      </c>
      <c r="V5128" s="67">
        <f t="shared" si="589"/>
        <v>0</v>
      </c>
      <c r="X5128"/>
      <c r="Y5128" s="67" t="str">
        <f t="shared" si="586"/>
        <v xml:space="preserve"> </v>
      </c>
      <c r="AB5128" t="s">
        <v>90</v>
      </c>
      <c r="AC5128" s="46">
        <v>2668</v>
      </c>
      <c r="AD5128" s="46">
        <v>36</v>
      </c>
      <c r="AE5128" s="46">
        <v>35</v>
      </c>
      <c r="AF5128" s="46">
        <v>119</v>
      </c>
      <c r="AH5128" s="70" t="str">
        <f t="shared" si="590"/>
        <v/>
      </c>
      <c r="AI5128" s="70" t="str">
        <f t="shared" si="591"/>
        <v/>
      </c>
      <c r="AJ5128" s="70" t="str">
        <f t="shared" si="592"/>
        <v>X</v>
      </c>
      <c r="AK5128" s="70" t="str" cm="1">
        <f t="array" ref="AK5128">_xlfn.IFS(AH5128&lt;&gt;"","1",AI5128&lt;&gt;"","2",AJ5128&lt;&gt;"","3")</f>
        <v>3</v>
      </c>
    </row>
    <row r="5129" spans="1:37" x14ac:dyDescent="0.25">
      <c r="A5129" t="s">
        <v>1800</v>
      </c>
      <c r="B5129" t="s">
        <v>1801</v>
      </c>
      <c r="C5129" s="67" t="str">
        <f t="shared" si="587"/>
        <v>Holly Morehart</v>
      </c>
      <c r="D5129" s="71" t="str" cm="1">
        <f t="array" ref="D5129">_xlfn.IFS(AK5129="1",CONCATENATE(C5129,"Regional"),AK5129="2",CONCATENATE(C5129,"Sectional"),AK5129="3",CONCATENATE(C5129,COUNTIF($C$1:C5129,C5129)))</f>
        <v>Holly Morehart6</v>
      </c>
      <c r="E5129" s="66">
        <v>45180.625</v>
      </c>
      <c r="F5129" t="s">
        <v>2416</v>
      </c>
      <c r="G5129" s="46">
        <v>15</v>
      </c>
      <c r="H5129" s="46">
        <v>50</v>
      </c>
      <c r="I5129" s="46">
        <v>8</v>
      </c>
      <c r="J5129" t="s">
        <v>162</v>
      </c>
      <c r="K5129" t="s">
        <v>90</v>
      </c>
      <c r="L5129" s="46">
        <v>2668</v>
      </c>
      <c r="M5129" s="46">
        <v>36</v>
      </c>
      <c r="N5129" s="46">
        <v>35</v>
      </c>
      <c r="O5129" s="46">
        <v>119</v>
      </c>
      <c r="P5129" s="46">
        <f t="shared" si="588"/>
        <v>1</v>
      </c>
      <c r="R5129" s="67" t="s">
        <v>2804</v>
      </c>
      <c r="S5129" s="67">
        <f>COUNTIF(Y$2:$Y$100,R5129)</f>
        <v>0</v>
      </c>
      <c r="V5129" s="67">
        <f t="shared" si="589"/>
        <v>0</v>
      </c>
      <c r="X5129"/>
      <c r="Y5129" s="67" t="str">
        <f t="shared" si="586"/>
        <v xml:space="preserve"> </v>
      </c>
      <c r="AB5129" t="s">
        <v>90</v>
      </c>
      <c r="AC5129" s="46">
        <v>2668</v>
      </c>
      <c r="AD5129" s="46">
        <v>36</v>
      </c>
      <c r="AE5129" s="46">
        <v>35</v>
      </c>
      <c r="AF5129" s="46">
        <v>119</v>
      </c>
      <c r="AH5129" s="70" t="str">
        <f t="shared" si="590"/>
        <v/>
      </c>
      <c r="AI5129" s="70" t="str">
        <f t="shared" si="591"/>
        <v/>
      </c>
      <c r="AJ5129" s="70" t="str">
        <f t="shared" si="592"/>
        <v>X</v>
      </c>
      <c r="AK5129" s="70" t="str" cm="1">
        <f t="array" ref="AK5129">_xlfn.IFS(AH5129&lt;&gt;"","1",AI5129&lt;&gt;"","2",AJ5129&lt;&gt;"","3")</f>
        <v>3</v>
      </c>
    </row>
    <row r="5130" spans="1:37" x14ac:dyDescent="0.25">
      <c r="A5130" t="s">
        <v>623</v>
      </c>
      <c r="B5130" t="s">
        <v>417</v>
      </c>
      <c r="C5130" s="67" t="str">
        <f t="shared" si="587"/>
        <v>Brooklynn Holt</v>
      </c>
      <c r="D5130" s="71" t="str" cm="1">
        <f t="array" ref="D5130">_xlfn.IFS(AK5130="1",CONCATENATE(C5130,"Regional"),AK5130="2",CONCATENATE(C5130,"Sectional"),AK5130="3",CONCATENATE(C5130,COUNTIF($C$1:C5130,C5130)))</f>
        <v>Brooklynn Holt5</v>
      </c>
      <c r="E5130" s="66">
        <v>45180.625</v>
      </c>
      <c r="F5130" t="s">
        <v>2416</v>
      </c>
      <c r="G5130" s="46">
        <v>15</v>
      </c>
      <c r="H5130" s="46">
        <v>51</v>
      </c>
      <c r="I5130" s="46">
        <v>9</v>
      </c>
      <c r="J5130" t="s">
        <v>162</v>
      </c>
      <c r="K5130" t="s">
        <v>90</v>
      </c>
      <c r="L5130" s="46">
        <v>2668</v>
      </c>
      <c r="M5130" s="46">
        <v>36</v>
      </c>
      <c r="N5130" s="46">
        <v>35</v>
      </c>
      <c r="O5130" s="46">
        <v>119</v>
      </c>
      <c r="P5130" s="46">
        <f t="shared" si="588"/>
        <v>1</v>
      </c>
      <c r="R5130" s="67" t="s">
        <v>1259</v>
      </c>
      <c r="S5130" s="67">
        <f>COUNTIF(Y$2:$Y$100,R5130)</f>
        <v>0</v>
      </c>
      <c r="V5130" s="67">
        <f t="shared" si="589"/>
        <v>0</v>
      </c>
      <c r="X5130"/>
      <c r="Y5130" s="67" t="str">
        <f t="shared" si="586"/>
        <v xml:space="preserve"> </v>
      </c>
      <c r="AB5130" t="s">
        <v>90</v>
      </c>
      <c r="AC5130" s="46">
        <v>2668</v>
      </c>
      <c r="AD5130" s="46">
        <v>36</v>
      </c>
      <c r="AE5130" s="46">
        <v>35</v>
      </c>
      <c r="AF5130" s="46">
        <v>119</v>
      </c>
      <c r="AH5130" s="70" t="str">
        <f t="shared" si="590"/>
        <v/>
      </c>
      <c r="AI5130" s="70" t="str">
        <f t="shared" si="591"/>
        <v/>
      </c>
      <c r="AJ5130" s="70" t="str">
        <f t="shared" si="592"/>
        <v>X</v>
      </c>
      <c r="AK5130" s="70" t="str" cm="1">
        <f t="array" ref="AK5130">_xlfn.IFS(AH5130&lt;&gt;"","1",AI5130&lt;&gt;"","2",AJ5130&lt;&gt;"","3")</f>
        <v>3</v>
      </c>
    </row>
    <row r="5131" spans="1:37" x14ac:dyDescent="0.25">
      <c r="A5131" t="s">
        <v>406</v>
      </c>
      <c r="B5131" t="s">
        <v>407</v>
      </c>
      <c r="C5131" s="67" t="str">
        <f t="shared" si="587"/>
        <v>Delaney Jaskula</v>
      </c>
      <c r="D5131" s="71" t="str" cm="1">
        <f t="array" ref="D5131">_xlfn.IFS(AK5131="1",CONCATENATE(C5131,"Regional"),AK5131="2",CONCATENATE(C5131,"Sectional"),AK5131="3",CONCATENATE(C5131,COUNTIF($C$1:C5131,C5131)))</f>
        <v>Delaney Jaskula7</v>
      </c>
      <c r="E5131" s="66">
        <v>45180.625</v>
      </c>
      <c r="F5131" t="s">
        <v>2416</v>
      </c>
      <c r="G5131" s="46">
        <v>15</v>
      </c>
      <c r="H5131" s="46">
        <v>54</v>
      </c>
      <c r="I5131" s="46">
        <v>10</v>
      </c>
      <c r="J5131" t="s">
        <v>162</v>
      </c>
      <c r="K5131" t="s">
        <v>90</v>
      </c>
      <c r="L5131" s="46">
        <v>2668</v>
      </c>
      <c r="M5131" s="46">
        <v>36</v>
      </c>
      <c r="N5131" s="46">
        <v>35</v>
      </c>
      <c r="O5131" s="46">
        <v>119</v>
      </c>
      <c r="P5131" s="46">
        <f t="shared" si="588"/>
        <v>1</v>
      </c>
      <c r="R5131" s="67" t="s">
        <v>1137</v>
      </c>
      <c r="S5131" s="67">
        <f>COUNTIF(Y$2:$Y$100,R5131)</f>
        <v>0</v>
      </c>
      <c r="V5131" s="67">
        <f t="shared" si="589"/>
        <v>0</v>
      </c>
      <c r="X5131"/>
      <c r="Y5131" s="67" t="str">
        <f t="shared" si="586"/>
        <v xml:space="preserve"> </v>
      </c>
      <c r="AB5131" t="s">
        <v>90</v>
      </c>
      <c r="AC5131" s="46">
        <v>2668</v>
      </c>
      <c r="AD5131" s="46">
        <v>36</v>
      </c>
      <c r="AE5131" s="46">
        <v>35</v>
      </c>
      <c r="AF5131" s="46">
        <v>119</v>
      </c>
      <c r="AH5131" s="70" t="str">
        <f t="shared" si="590"/>
        <v/>
      </c>
      <c r="AI5131" s="70" t="str">
        <f t="shared" si="591"/>
        <v/>
      </c>
      <c r="AJ5131" s="70" t="str">
        <f t="shared" si="592"/>
        <v>X</v>
      </c>
      <c r="AK5131" s="70" t="str" cm="1">
        <f t="array" ref="AK5131">_xlfn.IFS(AH5131&lt;&gt;"","1",AI5131&lt;&gt;"","2",AJ5131&lt;&gt;"","3")</f>
        <v>3</v>
      </c>
    </row>
    <row r="5132" spans="1:37" x14ac:dyDescent="0.25">
      <c r="A5132" t="s">
        <v>3390</v>
      </c>
      <c r="B5132" t="s">
        <v>2705</v>
      </c>
      <c r="C5132" s="67" t="str">
        <f t="shared" si="587"/>
        <v>Aspen Abel</v>
      </c>
      <c r="D5132" s="71" t="str" cm="1">
        <f t="array" ref="D5132">_xlfn.IFS(AK5132="1",CONCATENATE(C5132,"Regional"),AK5132="2",CONCATENATE(C5132,"Sectional"),AK5132="3",CONCATENATE(C5132,COUNTIF($C$1:C5132,C5132)))</f>
        <v>Aspen Abel8</v>
      </c>
      <c r="E5132" s="66">
        <v>45180.625</v>
      </c>
      <c r="F5132" t="s">
        <v>2416</v>
      </c>
      <c r="G5132" s="46">
        <v>15</v>
      </c>
      <c r="H5132" s="46">
        <v>54</v>
      </c>
      <c r="I5132" s="46">
        <v>10</v>
      </c>
      <c r="J5132" t="s">
        <v>162</v>
      </c>
      <c r="K5132" t="s">
        <v>90</v>
      </c>
      <c r="L5132" s="46">
        <v>2668</v>
      </c>
      <c r="M5132" s="46">
        <v>36</v>
      </c>
      <c r="N5132" s="46">
        <v>35</v>
      </c>
      <c r="O5132" s="46">
        <v>119</v>
      </c>
      <c r="P5132" s="46">
        <f t="shared" si="588"/>
        <v>1</v>
      </c>
      <c r="R5132" s="67" t="s">
        <v>3503</v>
      </c>
      <c r="S5132" s="67">
        <f>COUNTIF(Y$2:$Y$100,R5132)</f>
        <v>0</v>
      </c>
      <c r="V5132" s="67">
        <f t="shared" si="589"/>
        <v>0</v>
      </c>
      <c r="X5132"/>
      <c r="Y5132" s="67" t="str">
        <f t="shared" si="586"/>
        <v xml:space="preserve"> </v>
      </c>
      <c r="AB5132" t="s">
        <v>90</v>
      </c>
      <c r="AC5132" s="46">
        <v>2668</v>
      </c>
      <c r="AD5132" s="46">
        <v>36</v>
      </c>
      <c r="AE5132" s="46">
        <v>35</v>
      </c>
      <c r="AF5132" s="46">
        <v>119</v>
      </c>
      <c r="AH5132" s="70" t="str">
        <f t="shared" si="590"/>
        <v/>
      </c>
      <c r="AI5132" s="70" t="str">
        <f t="shared" si="591"/>
        <v/>
      </c>
      <c r="AJ5132" s="70" t="str">
        <f t="shared" si="592"/>
        <v>X</v>
      </c>
      <c r="AK5132" s="70" t="str" cm="1">
        <f t="array" ref="AK5132">_xlfn.IFS(AH5132&lt;&gt;"","1",AI5132&lt;&gt;"","2",AJ5132&lt;&gt;"","3")</f>
        <v>3</v>
      </c>
    </row>
    <row r="5133" spans="1:37" x14ac:dyDescent="0.25">
      <c r="A5133" t="s">
        <v>200</v>
      </c>
      <c r="B5133" t="s">
        <v>1637</v>
      </c>
      <c r="C5133" s="67" t="str">
        <f t="shared" si="587"/>
        <v>Jennifer Bennett</v>
      </c>
      <c r="D5133" s="71" t="str" cm="1">
        <f t="array" ref="D5133">_xlfn.IFS(AK5133="1",CONCATENATE(C5133,"Regional"),AK5133="2",CONCATENATE(C5133,"Sectional"),AK5133="3",CONCATENATE(C5133,COUNTIF($C$1:C5133,C5133)))</f>
        <v>Jennifer Bennett7</v>
      </c>
      <c r="E5133" s="66">
        <v>45180.625</v>
      </c>
      <c r="F5133" t="s">
        <v>2416</v>
      </c>
      <c r="G5133" s="46">
        <v>15</v>
      </c>
      <c r="H5133" s="46">
        <v>61</v>
      </c>
      <c r="I5133" s="46">
        <v>12</v>
      </c>
      <c r="J5133" t="s">
        <v>162</v>
      </c>
      <c r="K5133" t="s">
        <v>90</v>
      </c>
      <c r="L5133" s="46">
        <v>2668</v>
      </c>
      <c r="M5133" s="46">
        <v>36</v>
      </c>
      <c r="N5133" s="46">
        <v>35</v>
      </c>
      <c r="O5133" s="46">
        <v>119</v>
      </c>
      <c r="P5133" s="46">
        <f t="shared" si="588"/>
        <v>1</v>
      </c>
      <c r="R5133" s="67" t="s">
        <v>3523</v>
      </c>
      <c r="S5133" s="67">
        <f>COUNTIF(Y$2:$Y$100,R5133)</f>
        <v>0</v>
      </c>
      <c r="V5133" s="67">
        <f t="shared" si="589"/>
        <v>0</v>
      </c>
      <c r="X5133"/>
      <c r="Y5133" s="67" t="str">
        <f t="shared" si="586"/>
        <v xml:space="preserve"> </v>
      </c>
      <c r="AB5133" t="s">
        <v>90</v>
      </c>
      <c r="AC5133" s="46">
        <v>2668</v>
      </c>
      <c r="AD5133" s="46">
        <v>36</v>
      </c>
      <c r="AE5133" s="46">
        <v>35</v>
      </c>
      <c r="AF5133" s="46">
        <v>119</v>
      </c>
      <c r="AH5133" s="70" t="str">
        <f t="shared" si="590"/>
        <v/>
      </c>
      <c r="AI5133" s="70" t="str">
        <f t="shared" si="591"/>
        <v/>
      </c>
      <c r="AJ5133" s="70" t="str">
        <f t="shared" si="592"/>
        <v>X</v>
      </c>
      <c r="AK5133" s="70" t="str" cm="1">
        <f t="array" ref="AK5133">_xlfn.IFS(AH5133&lt;&gt;"","1",AI5133&lt;&gt;"","2",AJ5133&lt;&gt;"","3")</f>
        <v>3</v>
      </c>
    </row>
    <row r="5134" spans="1:37" x14ac:dyDescent="0.25">
      <c r="A5134" t="s">
        <v>1042</v>
      </c>
      <c r="B5134" t="s">
        <v>313</v>
      </c>
      <c r="C5134" s="67" t="str">
        <f t="shared" si="587"/>
        <v>Avery Ferguson</v>
      </c>
      <c r="D5134" s="71" t="str" cm="1">
        <f t="array" ref="D5134">_xlfn.IFS(AK5134="1",CONCATENATE(C5134,"Regional"),AK5134="2",CONCATENATE(C5134,"Sectional"),AK5134="3",CONCATENATE(C5134,COUNTIF($C$1:C5134,C5134)))</f>
        <v>Avery Ferguson6</v>
      </c>
      <c r="E5134" s="66">
        <v>45180.625</v>
      </c>
      <c r="F5134" t="s">
        <v>2416</v>
      </c>
      <c r="G5134" s="46">
        <v>15</v>
      </c>
      <c r="H5134" s="46">
        <v>61</v>
      </c>
      <c r="I5134" s="46">
        <v>12</v>
      </c>
      <c r="J5134" t="s">
        <v>162</v>
      </c>
      <c r="K5134" t="s">
        <v>90</v>
      </c>
      <c r="L5134" s="46">
        <v>2668</v>
      </c>
      <c r="M5134" s="46">
        <v>36</v>
      </c>
      <c r="N5134" s="46">
        <v>35</v>
      </c>
      <c r="O5134" s="46">
        <v>119</v>
      </c>
      <c r="P5134" s="46">
        <f t="shared" si="588"/>
        <v>1</v>
      </c>
      <c r="R5134" s="67" t="s">
        <v>1534</v>
      </c>
      <c r="S5134" s="67">
        <f>COUNTIF(Y$2:$Y$100,R5134)</f>
        <v>0</v>
      </c>
      <c r="V5134" s="67">
        <f t="shared" si="589"/>
        <v>0</v>
      </c>
      <c r="X5134"/>
      <c r="Y5134" s="67" t="str">
        <f t="shared" si="586"/>
        <v xml:space="preserve"> </v>
      </c>
      <c r="AB5134" t="s">
        <v>90</v>
      </c>
      <c r="AC5134" s="46">
        <v>2668</v>
      </c>
      <c r="AD5134" s="46">
        <v>36</v>
      </c>
      <c r="AE5134" s="46">
        <v>35</v>
      </c>
      <c r="AF5134" s="46">
        <v>119</v>
      </c>
      <c r="AH5134" s="70" t="str">
        <f t="shared" si="590"/>
        <v/>
      </c>
      <c r="AI5134" s="70" t="str">
        <f t="shared" si="591"/>
        <v/>
      </c>
      <c r="AJ5134" s="70" t="str">
        <f t="shared" si="592"/>
        <v>X</v>
      </c>
      <c r="AK5134" s="70" t="str" cm="1">
        <f t="array" ref="AK5134">_xlfn.IFS(AH5134&lt;&gt;"","1",AI5134&lt;&gt;"","2",AJ5134&lt;&gt;"","3")</f>
        <v>3</v>
      </c>
    </row>
    <row r="5135" spans="1:37" x14ac:dyDescent="0.25">
      <c r="A5135" t="s">
        <v>1881</v>
      </c>
      <c r="B5135" t="s">
        <v>2706</v>
      </c>
      <c r="C5135" s="67" t="str">
        <f t="shared" si="587"/>
        <v>Kamryn Albert</v>
      </c>
      <c r="D5135" s="71" t="str" cm="1">
        <f t="array" ref="D5135">_xlfn.IFS(AK5135="1",CONCATENATE(C5135,"Regional"),AK5135="2",CONCATENATE(C5135,"Sectional"),AK5135="3",CONCATENATE(C5135,COUNTIF($C$1:C5135,C5135)))</f>
        <v>Kamryn Albert8</v>
      </c>
      <c r="E5135" s="66">
        <v>45180.625</v>
      </c>
      <c r="F5135" t="s">
        <v>2416</v>
      </c>
      <c r="G5135" s="46">
        <v>15</v>
      </c>
      <c r="H5135" s="46">
        <v>65</v>
      </c>
      <c r="I5135" s="46">
        <v>14</v>
      </c>
      <c r="J5135" t="s">
        <v>162</v>
      </c>
      <c r="K5135" t="s">
        <v>90</v>
      </c>
      <c r="L5135" s="46">
        <v>2668</v>
      </c>
      <c r="M5135" s="46">
        <v>36</v>
      </c>
      <c r="N5135" s="46">
        <v>35</v>
      </c>
      <c r="O5135" s="46">
        <v>119</v>
      </c>
      <c r="P5135" s="46">
        <f t="shared" si="588"/>
        <v>1</v>
      </c>
      <c r="R5135" s="67" t="s">
        <v>2895</v>
      </c>
      <c r="S5135" s="67">
        <f>COUNTIF(Y$2:$Y$100,R5135)</f>
        <v>0</v>
      </c>
      <c r="V5135" s="67">
        <f t="shared" si="589"/>
        <v>0</v>
      </c>
      <c r="X5135"/>
      <c r="Y5135" s="67" t="str">
        <f t="shared" si="586"/>
        <v xml:space="preserve"> </v>
      </c>
      <c r="AB5135" t="s">
        <v>90</v>
      </c>
      <c r="AC5135" s="46">
        <v>2668</v>
      </c>
      <c r="AD5135" s="46">
        <v>36</v>
      </c>
      <c r="AE5135" s="46">
        <v>35</v>
      </c>
      <c r="AF5135" s="46">
        <v>119</v>
      </c>
      <c r="AH5135" s="70" t="str">
        <f t="shared" si="590"/>
        <v/>
      </c>
      <c r="AI5135" s="70" t="str">
        <f t="shared" si="591"/>
        <v/>
      </c>
      <c r="AJ5135" s="70" t="str">
        <f t="shared" si="592"/>
        <v>X</v>
      </c>
      <c r="AK5135" s="70" t="str" cm="1">
        <f t="array" ref="AK5135">_xlfn.IFS(AH5135&lt;&gt;"","1",AI5135&lt;&gt;"","2",AJ5135&lt;&gt;"","3")</f>
        <v>3</v>
      </c>
    </row>
    <row r="5136" spans="1:37" x14ac:dyDescent="0.25">
      <c r="A5136" t="s">
        <v>634</v>
      </c>
      <c r="B5136" t="s">
        <v>635</v>
      </c>
      <c r="C5136" s="67" t="str">
        <f t="shared" si="587"/>
        <v>Belle Kongshaug</v>
      </c>
      <c r="D5136" s="71" t="str" cm="1">
        <f t="array" ref="D5136">_xlfn.IFS(AK5136="1",CONCATENATE(C5136,"Regional"),AK5136="2",CONCATENATE(C5136,"Sectional"),AK5136="3",CONCATENATE(C5136,COUNTIF($C$1:C5136,C5136)))</f>
        <v>Belle Kongshaug8</v>
      </c>
      <c r="E5136" s="66">
        <v>45180.625</v>
      </c>
      <c r="F5136" t="s">
        <v>808</v>
      </c>
      <c r="G5136" s="46">
        <v>21</v>
      </c>
      <c r="H5136" s="46">
        <v>37</v>
      </c>
      <c r="I5136" s="46">
        <v>1</v>
      </c>
      <c r="J5136" t="s">
        <v>2450</v>
      </c>
      <c r="K5136" t="s">
        <v>90</v>
      </c>
      <c r="L5136" s="46">
        <v>2296</v>
      </c>
      <c r="M5136" s="46">
        <v>36</v>
      </c>
      <c r="N5136" s="46">
        <v>32.700000000000003</v>
      </c>
      <c r="O5136" s="46">
        <v>108</v>
      </c>
      <c r="P5136" s="46">
        <f t="shared" si="588"/>
        <v>1</v>
      </c>
      <c r="R5136" s="67" t="s">
        <v>1265</v>
      </c>
      <c r="S5136" s="67">
        <f>COUNTIF(Y$2:$Y$100,R5136)</f>
        <v>0</v>
      </c>
      <c r="V5136" s="67">
        <f t="shared" si="589"/>
        <v>0</v>
      </c>
      <c r="X5136"/>
      <c r="Y5136" s="67" t="str">
        <f t="shared" si="586"/>
        <v xml:space="preserve"> </v>
      </c>
      <c r="AB5136" t="s">
        <v>90</v>
      </c>
      <c r="AC5136" s="46">
        <v>2296</v>
      </c>
      <c r="AD5136" s="46">
        <v>36</v>
      </c>
      <c r="AE5136" s="46">
        <v>32.700000000000003</v>
      </c>
      <c r="AF5136" s="46">
        <v>108</v>
      </c>
      <c r="AH5136" s="70" t="str">
        <f t="shared" si="590"/>
        <v/>
      </c>
      <c r="AI5136" s="70" t="str">
        <f t="shared" si="591"/>
        <v/>
      </c>
      <c r="AJ5136" s="70" t="str">
        <f t="shared" si="592"/>
        <v>X</v>
      </c>
      <c r="AK5136" s="70" t="str" cm="1">
        <f t="array" ref="AK5136">_xlfn.IFS(AH5136&lt;&gt;"","1",AI5136&lt;&gt;"","2",AJ5136&lt;&gt;"","3")</f>
        <v>3</v>
      </c>
    </row>
    <row r="5137" spans="1:37" x14ac:dyDescent="0.25">
      <c r="A5137" t="s">
        <v>208</v>
      </c>
      <c r="B5137" t="s">
        <v>209</v>
      </c>
      <c r="C5137" s="67" t="str">
        <f t="shared" si="587"/>
        <v>Kaitlyn Bohl</v>
      </c>
      <c r="D5137" s="71" t="str" cm="1">
        <f t="array" ref="D5137">_xlfn.IFS(AK5137="1",CONCATENATE(C5137,"Regional"),AK5137="2",CONCATENATE(C5137,"Sectional"),AK5137="3",CONCATENATE(C5137,COUNTIF($C$1:C5137,C5137)))</f>
        <v>Kaitlyn Bohl11</v>
      </c>
      <c r="E5137" s="66">
        <v>45180.625</v>
      </c>
      <c r="F5137" t="s">
        <v>808</v>
      </c>
      <c r="G5137" s="46">
        <v>21</v>
      </c>
      <c r="H5137" s="46">
        <v>40</v>
      </c>
      <c r="I5137" s="46">
        <v>2</v>
      </c>
      <c r="J5137" t="s">
        <v>2450</v>
      </c>
      <c r="K5137" t="s">
        <v>90</v>
      </c>
      <c r="L5137" s="46">
        <v>2296</v>
      </c>
      <c r="M5137" s="46">
        <v>36</v>
      </c>
      <c r="N5137" s="46">
        <v>32.700000000000003</v>
      </c>
      <c r="O5137" s="46">
        <v>108</v>
      </c>
      <c r="P5137" s="46">
        <f t="shared" si="588"/>
        <v>1</v>
      </c>
      <c r="R5137" s="67" t="s">
        <v>2756</v>
      </c>
      <c r="S5137" s="67">
        <f>COUNTIF(Y$2:$Y$100,R5137)</f>
        <v>0</v>
      </c>
      <c r="V5137" s="67">
        <f t="shared" si="589"/>
        <v>0</v>
      </c>
      <c r="X5137"/>
      <c r="Y5137" s="67" t="str">
        <f t="shared" si="586"/>
        <v xml:space="preserve"> </v>
      </c>
      <c r="AB5137" t="s">
        <v>90</v>
      </c>
      <c r="AC5137" s="46">
        <v>2296</v>
      </c>
      <c r="AD5137" s="46">
        <v>36</v>
      </c>
      <c r="AE5137" s="46">
        <v>32.700000000000003</v>
      </c>
      <c r="AF5137" s="46">
        <v>108</v>
      </c>
      <c r="AH5137" s="70" t="str">
        <f t="shared" si="590"/>
        <v/>
      </c>
      <c r="AI5137" s="70" t="str">
        <f t="shared" si="591"/>
        <v/>
      </c>
      <c r="AJ5137" s="70" t="str">
        <f t="shared" si="592"/>
        <v>X</v>
      </c>
      <c r="AK5137" s="70" t="str" cm="1">
        <f t="array" ref="AK5137">_xlfn.IFS(AH5137&lt;&gt;"","1",AI5137&lt;&gt;"","2",AJ5137&lt;&gt;"","3")</f>
        <v>3</v>
      </c>
    </row>
    <row r="5138" spans="1:37" x14ac:dyDescent="0.25">
      <c r="A5138" t="s">
        <v>1101</v>
      </c>
      <c r="B5138" t="s">
        <v>1018</v>
      </c>
      <c r="C5138" s="67" t="str">
        <f t="shared" si="587"/>
        <v>Hailie Knudtson</v>
      </c>
      <c r="D5138" s="71" t="str" cm="1">
        <f t="array" ref="D5138">_xlfn.IFS(AK5138="1",CONCATENATE(C5138,"Regional"),AK5138="2",CONCATENATE(C5138,"Sectional"),AK5138="3",CONCATENATE(C5138,COUNTIF($C$1:C5138,C5138)))</f>
        <v>Hailie Knudtson10</v>
      </c>
      <c r="E5138" s="66">
        <v>45180.625</v>
      </c>
      <c r="F5138" t="s">
        <v>808</v>
      </c>
      <c r="G5138" s="46">
        <v>21</v>
      </c>
      <c r="H5138" s="46">
        <v>48</v>
      </c>
      <c r="I5138" s="46">
        <v>3</v>
      </c>
      <c r="J5138" t="s">
        <v>2450</v>
      </c>
      <c r="K5138" t="s">
        <v>90</v>
      </c>
      <c r="L5138" s="46">
        <v>2296</v>
      </c>
      <c r="M5138" s="46">
        <v>36</v>
      </c>
      <c r="N5138" s="46">
        <v>32.700000000000003</v>
      </c>
      <c r="O5138" s="46">
        <v>108</v>
      </c>
      <c r="P5138" s="46">
        <f t="shared" si="588"/>
        <v>1</v>
      </c>
      <c r="R5138" s="67" t="s">
        <v>3570</v>
      </c>
      <c r="S5138" s="67">
        <f>COUNTIF(Y$2:$Y$100,R5138)</f>
        <v>0</v>
      </c>
      <c r="V5138" s="67">
        <f t="shared" si="589"/>
        <v>0</v>
      </c>
      <c r="X5138"/>
      <c r="Y5138" s="67" t="str">
        <f t="shared" si="586"/>
        <v xml:space="preserve"> </v>
      </c>
      <c r="AB5138" t="s">
        <v>90</v>
      </c>
      <c r="AC5138" s="46">
        <v>2296</v>
      </c>
      <c r="AD5138" s="46">
        <v>36</v>
      </c>
      <c r="AE5138" s="46">
        <v>32.700000000000003</v>
      </c>
      <c r="AF5138" s="46">
        <v>108</v>
      </c>
      <c r="AH5138" s="70" t="str">
        <f t="shared" si="590"/>
        <v/>
      </c>
      <c r="AI5138" s="70" t="str">
        <f t="shared" si="591"/>
        <v/>
      </c>
      <c r="AJ5138" s="70" t="str">
        <f t="shared" si="592"/>
        <v>X</v>
      </c>
      <c r="AK5138" s="70" t="str" cm="1">
        <f t="array" ref="AK5138">_xlfn.IFS(AH5138&lt;&gt;"","1",AI5138&lt;&gt;"","2",AJ5138&lt;&gt;"","3")</f>
        <v>3</v>
      </c>
    </row>
    <row r="5139" spans="1:37" x14ac:dyDescent="0.25">
      <c r="A5139" t="s">
        <v>1629</v>
      </c>
      <c r="B5139" t="s">
        <v>1628</v>
      </c>
      <c r="C5139" s="67" t="str">
        <f t="shared" si="587"/>
        <v>Tymeka Eisberner</v>
      </c>
      <c r="D5139" s="71" t="str" cm="1">
        <f t="array" ref="D5139">_xlfn.IFS(AK5139="1",CONCATENATE(C5139,"Regional"),AK5139="2",CONCATENATE(C5139,"Sectional"),AK5139="3",CONCATENATE(C5139,COUNTIF($C$1:C5139,C5139)))</f>
        <v>Tymeka Eisberner9</v>
      </c>
      <c r="E5139" s="66">
        <v>45180.625</v>
      </c>
      <c r="F5139" t="s">
        <v>808</v>
      </c>
      <c r="G5139" s="46">
        <v>21</v>
      </c>
      <c r="H5139" s="46">
        <v>50</v>
      </c>
      <c r="I5139" s="46">
        <v>4</v>
      </c>
      <c r="J5139" t="s">
        <v>2450</v>
      </c>
      <c r="K5139" t="s">
        <v>90</v>
      </c>
      <c r="L5139" s="46">
        <v>2296</v>
      </c>
      <c r="M5139" s="46">
        <v>36</v>
      </c>
      <c r="N5139" s="46">
        <v>32.700000000000003</v>
      </c>
      <c r="O5139" s="46">
        <v>108</v>
      </c>
      <c r="P5139" s="46">
        <f t="shared" si="588"/>
        <v>1</v>
      </c>
      <c r="R5139" s="67" t="s">
        <v>3619</v>
      </c>
      <c r="S5139" s="67">
        <f>COUNTIF(Y$2:$Y$100,R5139)</f>
        <v>0</v>
      </c>
      <c r="V5139" s="67">
        <f t="shared" si="589"/>
        <v>0</v>
      </c>
      <c r="X5139"/>
      <c r="Y5139" s="67" t="str">
        <f t="shared" si="586"/>
        <v xml:space="preserve"> </v>
      </c>
      <c r="AB5139" t="s">
        <v>90</v>
      </c>
      <c r="AC5139" s="46">
        <v>2296</v>
      </c>
      <c r="AD5139" s="46">
        <v>36</v>
      </c>
      <c r="AE5139" s="46">
        <v>32.700000000000003</v>
      </c>
      <c r="AF5139" s="46">
        <v>108</v>
      </c>
      <c r="AH5139" s="70" t="str">
        <f t="shared" si="590"/>
        <v/>
      </c>
      <c r="AI5139" s="70" t="str">
        <f t="shared" si="591"/>
        <v/>
      </c>
      <c r="AJ5139" s="70" t="str">
        <f t="shared" si="592"/>
        <v>X</v>
      </c>
      <c r="AK5139" s="70" t="str" cm="1">
        <f t="array" ref="AK5139">_xlfn.IFS(AH5139&lt;&gt;"","1",AI5139&lt;&gt;"","2",AJ5139&lt;&gt;"","3")</f>
        <v>3</v>
      </c>
    </row>
    <row r="5140" spans="1:37" x14ac:dyDescent="0.25">
      <c r="A5140" t="s">
        <v>208</v>
      </c>
      <c r="B5140" t="s">
        <v>2008</v>
      </c>
      <c r="C5140" s="67" t="str">
        <f t="shared" si="587"/>
        <v>Aubrie Bohl</v>
      </c>
      <c r="D5140" s="71" t="str" cm="1">
        <f t="array" ref="D5140">_xlfn.IFS(AK5140="1",CONCATENATE(C5140,"Regional"),AK5140="2",CONCATENATE(C5140,"Sectional"),AK5140="3",CONCATENATE(C5140,COUNTIF($C$1:C5140,C5140)))</f>
        <v>Aubrie Bohl9</v>
      </c>
      <c r="E5140" s="66">
        <v>45180.625</v>
      </c>
      <c r="F5140" t="s">
        <v>808</v>
      </c>
      <c r="G5140" s="46">
        <v>21</v>
      </c>
      <c r="H5140" s="46">
        <v>53</v>
      </c>
      <c r="I5140" s="46">
        <v>5</v>
      </c>
      <c r="J5140" t="s">
        <v>2450</v>
      </c>
      <c r="K5140" t="s">
        <v>90</v>
      </c>
      <c r="L5140" s="46">
        <v>2296</v>
      </c>
      <c r="M5140" s="46">
        <v>36</v>
      </c>
      <c r="N5140" s="46">
        <v>32.700000000000003</v>
      </c>
      <c r="O5140" s="46">
        <v>108</v>
      </c>
      <c r="P5140" s="46">
        <f t="shared" si="588"/>
        <v>1</v>
      </c>
      <c r="R5140" s="67" t="s">
        <v>3020</v>
      </c>
      <c r="S5140" s="67">
        <f>COUNTIF(Y$2:$Y$100,R5140)</f>
        <v>0</v>
      </c>
      <c r="V5140" s="67">
        <f t="shared" si="589"/>
        <v>0</v>
      </c>
      <c r="X5140"/>
      <c r="Y5140" s="67" t="str">
        <f t="shared" si="586"/>
        <v xml:space="preserve"> </v>
      </c>
      <c r="AB5140" t="s">
        <v>90</v>
      </c>
      <c r="AC5140" s="46">
        <v>2296</v>
      </c>
      <c r="AD5140" s="46">
        <v>36</v>
      </c>
      <c r="AE5140" s="46">
        <v>32.700000000000003</v>
      </c>
      <c r="AF5140" s="46">
        <v>108</v>
      </c>
      <c r="AH5140" s="70" t="str">
        <f t="shared" si="590"/>
        <v/>
      </c>
      <c r="AI5140" s="70" t="str">
        <f t="shared" si="591"/>
        <v/>
      </c>
      <c r="AJ5140" s="70" t="str">
        <f t="shared" si="592"/>
        <v>X</v>
      </c>
      <c r="AK5140" s="70" t="str" cm="1">
        <f t="array" ref="AK5140">_xlfn.IFS(AH5140&lt;&gt;"","1",AI5140&lt;&gt;"","2",AJ5140&lt;&gt;"","3")</f>
        <v>3</v>
      </c>
    </row>
    <row r="5141" spans="1:37" x14ac:dyDescent="0.25">
      <c r="A5141" t="s">
        <v>2021</v>
      </c>
      <c r="B5141" t="s">
        <v>2022</v>
      </c>
      <c r="C5141" s="67" t="str">
        <f t="shared" si="587"/>
        <v>Shaelee DeWitt</v>
      </c>
      <c r="D5141" s="71" t="str" cm="1">
        <f t="array" ref="D5141">_xlfn.IFS(AK5141="1",CONCATENATE(C5141,"Regional"),AK5141="2",CONCATENATE(C5141,"Sectional"),AK5141="3",CONCATENATE(C5141,COUNTIF($C$1:C5141,C5141)))</f>
        <v>Shaelee DeWitt6</v>
      </c>
      <c r="E5141" s="66">
        <v>45180.625</v>
      </c>
      <c r="F5141" t="s">
        <v>808</v>
      </c>
      <c r="G5141" s="46">
        <v>21</v>
      </c>
      <c r="H5141" s="46">
        <v>53</v>
      </c>
      <c r="I5141" s="46">
        <v>5</v>
      </c>
      <c r="J5141" t="s">
        <v>2450</v>
      </c>
      <c r="K5141" t="s">
        <v>90</v>
      </c>
      <c r="L5141" s="46">
        <v>2296</v>
      </c>
      <c r="M5141" s="46">
        <v>36</v>
      </c>
      <c r="N5141" s="46">
        <v>32.700000000000003</v>
      </c>
      <c r="O5141" s="46">
        <v>108</v>
      </c>
      <c r="P5141" s="46">
        <f t="shared" si="588"/>
        <v>1</v>
      </c>
      <c r="R5141" s="67" t="s">
        <v>3038</v>
      </c>
      <c r="S5141" s="67">
        <f>COUNTIF(Y$2:$Y$100,R5141)</f>
        <v>0</v>
      </c>
      <c r="V5141" s="67">
        <f t="shared" si="589"/>
        <v>0</v>
      </c>
      <c r="X5141"/>
      <c r="Y5141" s="67" t="str">
        <f t="shared" si="586"/>
        <v xml:space="preserve"> </v>
      </c>
      <c r="AB5141" t="s">
        <v>90</v>
      </c>
      <c r="AC5141" s="46">
        <v>2296</v>
      </c>
      <c r="AD5141" s="46">
        <v>36</v>
      </c>
      <c r="AE5141" s="46">
        <v>32.700000000000003</v>
      </c>
      <c r="AF5141" s="46">
        <v>108</v>
      </c>
      <c r="AH5141" s="70" t="str">
        <f t="shared" si="590"/>
        <v/>
      </c>
      <c r="AI5141" s="70" t="str">
        <f t="shared" si="591"/>
        <v/>
      </c>
      <c r="AJ5141" s="70" t="str">
        <f t="shared" si="592"/>
        <v>X</v>
      </c>
      <c r="AK5141" s="70" t="str" cm="1">
        <f t="array" ref="AK5141">_xlfn.IFS(AH5141&lt;&gt;"","1",AI5141&lt;&gt;"","2",AJ5141&lt;&gt;"","3")</f>
        <v>3</v>
      </c>
    </row>
    <row r="5142" spans="1:37" x14ac:dyDescent="0.25">
      <c r="A5142" t="s">
        <v>1672</v>
      </c>
      <c r="B5142" t="s">
        <v>437</v>
      </c>
      <c r="C5142" s="67" t="str">
        <f t="shared" si="587"/>
        <v>Kelsey Kettner</v>
      </c>
      <c r="D5142" s="71" t="str" cm="1">
        <f t="array" ref="D5142">_xlfn.IFS(AK5142="1",CONCATENATE(C5142,"Regional"),AK5142="2",CONCATENATE(C5142,"Sectional"),AK5142="3",CONCATENATE(C5142,COUNTIF($C$1:C5142,C5142)))</f>
        <v>Kelsey Kettner10</v>
      </c>
      <c r="E5142" s="66">
        <v>45180.625</v>
      </c>
      <c r="F5142" t="s">
        <v>808</v>
      </c>
      <c r="G5142" s="46">
        <v>21</v>
      </c>
      <c r="H5142" s="46">
        <v>54</v>
      </c>
      <c r="I5142" s="46">
        <v>7</v>
      </c>
      <c r="J5142" t="s">
        <v>2450</v>
      </c>
      <c r="K5142" t="s">
        <v>90</v>
      </c>
      <c r="L5142" s="46">
        <v>2296</v>
      </c>
      <c r="M5142" s="46">
        <v>36</v>
      </c>
      <c r="N5142" s="46">
        <v>32.700000000000003</v>
      </c>
      <c r="O5142" s="46">
        <v>108</v>
      </c>
      <c r="P5142" s="46">
        <f t="shared" si="588"/>
        <v>1</v>
      </c>
      <c r="R5142" s="67" t="s">
        <v>3527</v>
      </c>
      <c r="S5142" s="67">
        <f>COUNTIF(Y$2:$Y$100,R5142)</f>
        <v>0</v>
      </c>
      <c r="V5142" s="67">
        <f t="shared" si="589"/>
        <v>0</v>
      </c>
      <c r="X5142"/>
      <c r="Y5142" s="67" t="str">
        <f t="shared" si="586"/>
        <v xml:space="preserve"> </v>
      </c>
      <c r="AB5142" t="s">
        <v>90</v>
      </c>
      <c r="AC5142" s="46">
        <v>2296</v>
      </c>
      <c r="AD5142" s="46">
        <v>36</v>
      </c>
      <c r="AE5142" s="46">
        <v>32.700000000000003</v>
      </c>
      <c r="AF5142" s="46">
        <v>108</v>
      </c>
      <c r="AH5142" s="70" t="str">
        <f t="shared" si="590"/>
        <v/>
      </c>
      <c r="AI5142" s="70" t="str">
        <f t="shared" si="591"/>
        <v/>
      </c>
      <c r="AJ5142" s="70" t="str">
        <f t="shared" si="592"/>
        <v>X</v>
      </c>
      <c r="AK5142" s="70" t="str" cm="1">
        <f t="array" ref="AK5142">_xlfn.IFS(AH5142&lt;&gt;"","1",AI5142&lt;&gt;"","2",AJ5142&lt;&gt;"","3")</f>
        <v>3</v>
      </c>
    </row>
    <row r="5143" spans="1:37" x14ac:dyDescent="0.25">
      <c r="A5143" t="s">
        <v>652</v>
      </c>
      <c r="B5143" t="s">
        <v>1640</v>
      </c>
      <c r="C5143" s="67" t="str">
        <f t="shared" si="587"/>
        <v>Selena Clickner</v>
      </c>
      <c r="D5143" s="71" t="str" cm="1">
        <f t="array" ref="D5143">_xlfn.IFS(AK5143="1",CONCATENATE(C5143,"Regional"),AK5143="2",CONCATENATE(C5143,"Sectional"),AK5143="3",CONCATENATE(C5143,COUNTIF($C$1:C5143,C5143)))</f>
        <v>Selena Clickner7</v>
      </c>
      <c r="E5143" s="66">
        <v>45180.625</v>
      </c>
      <c r="F5143" t="s">
        <v>808</v>
      </c>
      <c r="G5143" s="46">
        <v>21</v>
      </c>
      <c r="H5143" s="46">
        <v>55</v>
      </c>
      <c r="I5143" s="46">
        <v>8</v>
      </c>
      <c r="J5143" t="s">
        <v>2450</v>
      </c>
      <c r="K5143" t="s">
        <v>90</v>
      </c>
      <c r="L5143" s="46">
        <v>2296</v>
      </c>
      <c r="M5143" s="46">
        <v>36</v>
      </c>
      <c r="N5143" s="46">
        <v>32.700000000000003</v>
      </c>
      <c r="O5143" s="46">
        <v>108</v>
      </c>
      <c r="P5143" s="46">
        <f t="shared" si="588"/>
        <v>1</v>
      </c>
      <c r="R5143" s="67" t="s">
        <v>3033</v>
      </c>
      <c r="S5143" s="67">
        <f>COUNTIF(Y$2:$Y$100,R5143)</f>
        <v>0</v>
      </c>
      <c r="V5143" s="67">
        <f t="shared" si="589"/>
        <v>0</v>
      </c>
      <c r="X5143"/>
      <c r="Y5143" s="67" t="str">
        <f t="shared" si="586"/>
        <v xml:space="preserve"> </v>
      </c>
      <c r="AB5143" t="s">
        <v>90</v>
      </c>
      <c r="AC5143" s="46">
        <v>2296</v>
      </c>
      <c r="AD5143" s="46">
        <v>36</v>
      </c>
      <c r="AE5143" s="46">
        <v>32.700000000000003</v>
      </c>
      <c r="AF5143" s="46">
        <v>108</v>
      </c>
      <c r="AH5143" s="70" t="str">
        <f t="shared" si="590"/>
        <v/>
      </c>
      <c r="AI5143" s="70" t="str">
        <f t="shared" si="591"/>
        <v/>
      </c>
      <c r="AJ5143" s="70" t="str">
        <f t="shared" si="592"/>
        <v>X</v>
      </c>
      <c r="AK5143" s="70" t="str" cm="1">
        <f t="array" ref="AK5143">_xlfn.IFS(AH5143&lt;&gt;"","1",AI5143&lt;&gt;"","2",AJ5143&lt;&gt;"","3")</f>
        <v>3</v>
      </c>
    </row>
    <row r="5144" spans="1:37" x14ac:dyDescent="0.25">
      <c r="A5144" t="s">
        <v>804</v>
      </c>
      <c r="B5144" t="s">
        <v>805</v>
      </c>
      <c r="C5144" s="67" t="str">
        <f t="shared" si="587"/>
        <v>Dani Latz</v>
      </c>
      <c r="D5144" s="71" t="str" cm="1">
        <f t="array" ref="D5144">_xlfn.IFS(AK5144="1",CONCATENATE(C5144,"Regional"),AK5144="2",CONCATENATE(C5144,"Sectional"),AK5144="3",CONCATENATE(C5144,COUNTIF($C$1:C5144,C5144)))</f>
        <v>Dani Latz2</v>
      </c>
      <c r="E5144" s="66">
        <v>45180.625</v>
      </c>
      <c r="F5144" t="s">
        <v>808</v>
      </c>
      <c r="G5144" s="46">
        <v>21</v>
      </c>
      <c r="H5144" s="46">
        <v>57</v>
      </c>
      <c r="I5144" s="46">
        <v>9</v>
      </c>
      <c r="J5144" t="s">
        <v>2450</v>
      </c>
      <c r="K5144" t="s">
        <v>90</v>
      </c>
      <c r="L5144" s="46">
        <v>2296</v>
      </c>
      <c r="M5144" s="46">
        <v>36</v>
      </c>
      <c r="N5144" s="46">
        <v>32.700000000000003</v>
      </c>
      <c r="O5144" s="46">
        <v>108</v>
      </c>
      <c r="P5144" s="46">
        <f t="shared" si="588"/>
        <v>1</v>
      </c>
      <c r="R5144" s="67" t="s">
        <v>1377</v>
      </c>
      <c r="S5144" s="67">
        <f>COUNTIF(Y$2:$Y$100,R5144)</f>
        <v>0</v>
      </c>
      <c r="V5144" s="67">
        <f t="shared" si="589"/>
        <v>0</v>
      </c>
      <c r="X5144"/>
      <c r="Y5144" s="67" t="str">
        <f t="shared" si="586"/>
        <v xml:space="preserve"> </v>
      </c>
      <c r="AB5144" t="s">
        <v>90</v>
      </c>
      <c r="AC5144" s="46">
        <v>2296</v>
      </c>
      <c r="AD5144" s="46">
        <v>36</v>
      </c>
      <c r="AE5144" s="46">
        <v>32.700000000000003</v>
      </c>
      <c r="AF5144" s="46">
        <v>108</v>
      </c>
      <c r="AH5144" s="70" t="str">
        <f t="shared" si="590"/>
        <v/>
      </c>
      <c r="AI5144" s="70" t="str">
        <f t="shared" si="591"/>
        <v/>
      </c>
      <c r="AJ5144" s="70" t="str">
        <f t="shared" si="592"/>
        <v>X</v>
      </c>
      <c r="AK5144" s="70" t="str" cm="1">
        <f t="array" ref="AK5144">_xlfn.IFS(AH5144&lt;&gt;"","1",AI5144&lt;&gt;"","2",AJ5144&lt;&gt;"","3")</f>
        <v>3</v>
      </c>
    </row>
    <row r="5145" spans="1:37" x14ac:dyDescent="0.25">
      <c r="A5145" t="s">
        <v>557</v>
      </c>
      <c r="B5145" t="s">
        <v>558</v>
      </c>
      <c r="C5145" s="67" t="str">
        <f t="shared" si="587"/>
        <v>Melanie Andersen</v>
      </c>
      <c r="D5145" s="71" t="str" cm="1">
        <f t="array" ref="D5145">_xlfn.IFS(AK5145="1",CONCATENATE(C5145,"Regional"),AK5145="2",CONCATENATE(C5145,"Sectional"),AK5145="3",CONCATENATE(C5145,COUNTIF($C$1:C5145,C5145)))</f>
        <v>Melanie Andersen9</v>
      </c>
      <c r="E5145" s="66">
        <v>45180.625</v>
      </c>
      <c r="F5145" t="s">
        <v>808</v>
      </c>
      <c r="G5145" s="46">
        <v>21</v>
      </c>
      <c r="H5145" s="46">
        <v>57</v>
      </c>
      <c r="I5145" s="46">
        <v>9</v>
      </c>
      <c r="J5145" t="s">
        <v>2450</v>
      </c>
      <c r="K5145" t="s">
        <v>90</v>
      </c>
      <c r="L5145" s="46">
        <v>2296</v>
      </c>
      <c r="M5145" s="46">
        <v>36</v>
      </c>
      <c r="N5145" s="46">
        <v>32.700000000000003</v>
      </c>
      <c r="O5145" s="46">
        <v>108</v>
      </c>
      <c r="P5145" s="46">
        <f t="shared" si="588"/>
        <v>1</v>
      </c>
      <c r="R5145" s="67" t="s">
        <v>1220</v>
      </c>
      <c r="S5145" s="67">
        <f>COUNTIF(Y$2:$Y$100,R5145)</f>
        <v>0</v>
      </c>
      <c r="V5145" s="67">
        <f t="shared" si="589"/>
        <v>0</v>
      </c>
      <c r="X5145"/>
      <c r="Y5145" s="67" t="str">
        <f t="shared" si="586"/>
        <v xml:space="preserve"> </v>
      </c>
      <c r="AB5145" t="s">
        <v>90</v>
      </c>
      <c r="AC5145" s="46">
        <v>2296</v>
      </c>
      <c r="AD5145" s="46">
        <v>36</v>
      </c>
      <c r="AE5145" s="46">
        <v>32.700000000000003</v>
      </c>
      <c r="AF5145" s="46">
        <v>108</v>
      </c>
      <c r="AH5145" s="70" t="str">
        <f t="shared" si="590"/>
        <v/>
      </c>
      <c r="AI5145" s="70" t="str">
        <f t="shared" si="591"/>
        <v/>
      </c>
      <c r="AJ5145" s="70" t="str">
        <f t="shared" si="592"/>
        <v>X</v>
      </c>
      <c r="AK5145" s="70" t="str" cm="1">
        <f t="array" ref="AK5145">_xlfn.IFS(AH5145&lt;&gt;"","1",AI5145&lt;&gt;"","2",AJ5145&lt;&gt;"","3")</f>
        <v>3</v>
      </c>
    </row>
    <row r="5146" spans="1:37" x14ac:dyDescent="0.25">
      <c r="A5146" t="s">
        <v>657</v>
      </c>
      <c r="B5146" t="s">
        <v>430</v>
      </c>
      <c r="C5146" s="67" t="str">
        <f t="shared" si="587"/>
        <v>Gabi Amble</v>
      </c>
      <c r="D5146" s="71" t="str" cm="1">
        <f t="array" ref="D5146">_xlfn.IFS(AK5146="1",CONCATENATE(C5146,"Regional"),AK5146="2",CONCATENATE(C5146,"Sectional"),AK5146="3",CONCATENATE(C5146,COUNTIF($C$1:C5146,C5146)))</f>
        <v>Gabi Amble8</v>
      </c>
      <c r="E5146" s="66">
        <v>45180.625</v>
      </c>
      <c r="F5146" t="s">
        <v>808</v>
      </c>
      <c r="G5146" s="46">
        <v>21</v>
      </c>
      <c r="H5146" s="46">
        <v>58</v>
      </c>
      <c r="I5146" s="46">
        <v>11</v>
      </c>
      <c r="J5146" t="s">
        <v>2450</v>
      </c>
      <c r="K5146" t="s">
        <v>90</v>
      </c>
      <c r="L5146" s="46">
        <v>2296</v>
      </c>
      <c r="M5146" s="46">
        <v>36</v>
      </c>
      <c r="N5146" s="46">
        <v>32.700000000000003</v>
      </c>
      <c r="O5146" s="46">
        <v>108</v>
      </c>
      <c r="P5146" s="46">
        <f t="shared" si="588"/>
        <v>1</v>
      </c>
      <c r="R5146" s="67" t="s">
        <v>1280</v>
      </c>
      <c r="S5146" s="67">
        <f>COUNTIF(Y$2:$Y$100,R5146)</f>
        <v>0</v>
      </c>
      <c r="V5146" s="67">
        <f t="shared" si="589"/>
        <v>0</v>
      </c>
      <c r="X5146"/>
      <c r="Y5146" s="67" t="str">
        <f t="shared" si="586"/>
        <v xml:space="preserve"> </v>
      </c>
      <c r="AB5146" t="s">
        <v>90</v>
      </c>
      <c r="AC5146" s="46">
        <v>2296</v>
      </c>
      <c r="AD5146" s="46">
        <v>36</v>
      </c>
      <c r="AE5146" s="46">
        <v>32.700000000000003</v>
      </c>
      <c r="AF5146" s="46">
        <v>108</v>
      </c>
      <c r="AH5146" s="70" t="str">
        <f t="shared" si="590"/>
        <v/>
      </c>
      <c r="AI5146" s="70" t="str">
        <f t="shared" si="591"/>
        <v/>
      </c>
      <c r="AJ5146" s="70" t="str">
        <f t="shared" si="592"/>
        <v>X</v>
      </c>
      <c r="AK5146" s="70" t="str" cm="1">
        <f t="array" ref="AK5146">_xlfn.IFS(AH5146&lt;&gt;"","1",AI5146&lt;&gt;"","2",AJ5146&lt;&gt;"","3")</f>
        <v>3</v>
      </c>
    </row>
    <row r="5147" spans="1:37" x14ac:dyDescent="0.25">
      <c r="A5147" t="s">
        <v>321</v>
      </c>
      <c r="B5147" t="s">
        <v>1622</v>
      </c>
      <c r="C5147" s="67" t="str">
        <f t="shared" si="587"/>
        <v>Illa Nelson</v>
      </c>
      <c r="D5147" s="71" t="str" cm="1">
        <f t="array" ref="D5147">_xlfn.IFS(AK5147="1",CONCATENATE(C5147,"Regional"),AK5147="2",CONCATENATE(C5147,"Sectional"),AK5147="3",CONCATENATE(C5147,COUNTIF($C$1:C5147,C5147)))</f>
        <v>Illa Nelson10</v>
      </c>
      <c r="E5147" s="66">
        <v>45180.625</v>
      </c>
      <c r="F5147" t="s">
        <v>808</v>
      </c>
      <c r="G5147" s="46">
        <v>21</v>
      </c>
      <c r="H5147" s="46">
        <v>58</v>
      </c>
      <c r="I5147" s="46">
        <v>11</v>
      </c>
      <c r="J5147" t="s">
        <v>2450</v>
      </c>
      <c r="K5147" t="s">
        <v>90</v>
      </c>
      <c r="L5147" s="46">
        <v>2296</v>
      </c>
      <c r="M5147" s="46">
        <v>36</v>
      </c>
      <c r="N5147" s="46">
        <v>32.700000000000003</v>
      </c>
      <c r="O5147" s="46">
        <v>108</v>
      </c>
      <c r="P5147" s="46">
        <f t="shared" si="588"/>
        <v>1</v>
      </c>
      <c r="R5147" s="67" t="s">
        <v>2768</v>
      </c>
      <c r="S5147" s="67">
        <f>COUNTIF(Y$2:$Y$100,R5147)</f>
        <v>0</v>
      </c>
      <c r="V5147" s="67">
        <f t="shared" si="589"/>
        <v>0</v>
      </c>
      <c r="X5147"/>
      <c r="Y5147" s="67" t="str">
        <f t="shared" si="586"/>
        <v xml:space="preserve"> </v>
      </c>
      <c r="AB5147" t="s">
        <v>90</v>
      </c>
      <c r="AC5147" s="46">
        <v>2296</v>
      </c>
      <c r="AD5147" s="46">
        <v>36</v>
      </c>
      <c r="AE5147" s="46">
        <v>32.700000000000003</v>
      </c>
      <c r="AF5147" s="46">
        <v>108</v>
      </c>
      <c r="AH5147" s="70" t="str">
        <f t="shared" si="590"/>
        <v/>
      </c>
      <c r="AI5147" s="70" t="str">
        <f t="shared" si="591"/>
        <v/>
      </c>
      <c r="AJ5147" s="70" t="str">
        <f t="shared" si="592"/>
        <v>X</v>
      </c>
      <c r="AK5147" s="70" t="str" cm="1">
        <f t="array" ref="AK5147">_xlfn.IFS(AH5147&lt;&gt;"","1",AI5147&lt;&gt;"","2",AJ5147&lt;&gt;"","3")</f>
        <v>3</v>
      </c>
    </row>
    <row r="5148" spans="1:37" x14ac:dyDescent="0.25">
      <c r="A5148" t="s">
        <v>1752</v>
      </c>
      <c r="B5148" t="s">
        <v>306</v>
      </c>
      <c r="C5148" s="67" t="str">
        <f t="shared" si="587"/>
        <v>Allie Goodman</v>
      </c>
      <c r="D5148" s="71" t="str" cm="1">
        <f t="array" ref="D5148">_xlfn.IFS(AK5148="1",CONCATENATE(C5148,"Regional"),AK5148="2",CONCATENATE(C5148,"Sectional"),AK5148="3",CONCATENATE(C5148,COUNTIF($C$1:C5148,C5148)))</f>
        <v>Allie Goodman7</v>
      </c>
      <c r="E5148" s="66">
        <v>45180.625</v>
      </c>
      <c r="F5148" t="s">
        <v>808</v>
      </c>
      <c r="G5148" s="46">
        <v>21</v>
      </c>
      <c r="H5148" s="46">
        <v>60</v>
      </c>
      <c r="I5148" s="46">
        <v>13</v>
      </c>
      <c r="J5148" t="s">
        <v>2450</v>
      </c>
      <c r="K5148" t="s">
        <v>90</v>
      </c>
      <c r="L5148" s="46">
        <v>2296</v>
      </c>
      <c r="M5148" s="46">
        <v>36</v>
      </c>
      <c r="N5148" s="46">
        <v>32.700000000000003</v>
      </c>
      <c r="O5148" s="46">
        <v>108</v>
      </c>
      <c r="P5148" s="46">
        <f t="shared" si="588"/>
        <v>1</v>
      </c>
      <c r="R5148" s="67" t="s">
        <v>3034</v>
      </c>
      <c r="S5148" s="67">
        <f>COUNTIF(Y$2:$Y$100,R5148)</f>
        <v>0</v>
      </c>
      <c r="V5148" s="67">
        <f t="shared" si="589"/>
        <v>0</v>
      </c>
      <c r="X5148"/>
      <c r="Y5148" s="67" t="str">
        <f t="shared" si="586"/>
        <v xml:space="preserve"> </v>
      </c>
      <c r="AB5148" t="s">
        <v>90</v>
      </c>
      <c r="AC5148" s="46">
        <v>2296</v>
      </c>
      <c r="AD5148" s="46">
        <v>36</v>
      </c>
      <c r="AE5148" s="46">
        <v>32.700000000000003</v>
      </c>
      <c r="AF5148" s="46">
        <v>108</v>
      </c>
      <c r="AH5148" s="70" t="str">
        <f t="shared" si="590"/>
        <v/>
      </c>
      <c r="AI5148" s="70" t="str">
        <f t="shared" si="591"/>
        <v/>
      </c>
      <c r="AJ5148" s="70" t="str">
        <f t="shared" si="592"/>
        <v>X</v>
      </c>
      <c r="AK5148" s="70" t="str" cm="1">
        <f t="array" ref="AK5148">_xlfn.IFS(AH5148&lt;&gt;"","1",AI5148&lt;&gt;"","2",AJ5148&lt;&gt;"","3")</f>
        <v>3</v>
      </c>
    </row>
    <row r="5149" spans="1:37" x14ac:dyDescent="0.25">
      <c r="A5149" t="s">
        <v>800</v>
      </c>
      <c r="B5149" t="s">
        <v>1671</v>
      </c>
      <c r="C5149" s="67" t="str">
        <f t="shared" si="587"/>
        <v>Anne Baier</v>
      </c>
      <c r="D5149" s="71" t="str" cm="1">
        <f t="array" ref="D5149">_xlfn.IFS(AK5149="1",CONCATENATE(C5149,"Regional"),AK5149="2",CONCATENATE(C5149,"Sectional"),AK5149="3",CONCATENATE(C5149,COUNTIF($C$1:C5149,C5149)))</f>
        <v>Anne Baier4</v>
      </c>
      <c r="E5149" s="66">
        <v>45180.625</v>
      </c>
      <c r="F5149" t="s">
        <v>808</v>
      </c>
      <c r="G5149" s="46">
        <v>21</v>
      </c>
      <c r="H5149" s="46">
        <v>61</v>
      </c>
      <c r="I5149" s="46">
        <v>14</v>
      </c>
      <c r="J5149" t="s">
        <v>2450</v>
      </c>
      <c r="K5149" t="s">
        <v>90</v>
      </c>
      <c r="L5149" s="46">
        <v>2296</v>
      </c>
      <c r="M5149" s="46">
        <v>36</v>
      </c>
      <c r="N5149" s="46">
        <v>32.700000000000003</v>
      </c>
      <c r="O5149" s="46">
        <v>108</v>
      </c>
      <c r="P5149" s="46">
        <f t="shared" si="588"/>
        <v>1</v>
      </c>
      <c r="R5149" s="67" t="s">
        <v>2770</v>
      </c>
      <c r="S5149" s="67">
        <f>COUNTIF(Y$2:$Y$100,R5149)</f>
        <v>0</v>
      </c>
      <c r="V5149" s="67">
        <f t="shared" si="589"/>
        <v>0</v>
      </c>
      <c r="X5149"/>
      <c r="Y5149" s="67" t="str">
        <f t="shared" ref="Y5149:Y5212" si="593">CONCATENATE(W5149," ",X5149)</f>
        <v xml:space="preserve"> </v>
      </c>
      <c r="AB5149" t="s">
        <v>90</v>
      </c>
      <c r="AC5149" s="46">
        <v>2296</v>
      </c>
      <c r="AD5149" s="46">
        <v>36</v>
      </c>
      <c r="AE5149" s="46">
        <v>32.700000000000003</v>
      </c>
      <c r="AF5149" s="46">
        <v>108</v>
      </c>
      <c r="AH5149" s="70" t="str">
        <f t="shared" si="590"/>
        <v/>
      </c>
      <c r="AI5149" s="70" t="str">
        <f t="shared" si="591"/>
        <v/>
      </c>
      <c r="AJ5149" s="70" t="str">
        <f t="shared" si="592"/>
        <v>X</v>
      </c>
      <c r="AK5149" s="70" t="str" cm="1">
        <f t="array" ref="AK5149">_xlfn.IFS(AH5149&lt;&gt;"","1",AI5149&lt;&gt;"","2",AJ5149&lt;&gt;"","3")</f>
        <v>3</v>
      </c>
    </row>
    <row r="5150" spans="1:37" x14ac:dyDescent="0.25">
      <c r="A5150" t="s">
        <v>2020</v>
      </c>
      <c r="B5150" t="s">
        <v>236</v>
      </c>
      <c r="C5150" s="67" t="str">
        <f t="shared" si="587"/>
        <v>Amber Lund</v>
      </c>
      <c r="D5150" s="71" t="str" cm="1">
        <f t="array" ref="D5150">_xlfn.IFS(AK5150="1",CONCATENATE(C5150,"Regional"),AK5150="2",CONCATENATE(C5150,"Sectional"),AK5150="3",CONCATENATE(C5150,COUNTIF($C$1:C5150,C5150)))</f>
        <v>Amber Lund5</v>
      </c>
      <c r="E5150" s="66">
        <v>45180.625</v>
      </c>
      <c r="F5150" t="s">
        <v>808</v>
      </c>
      <c r="G5150" s="46">
        <v>21</v>
      </c>
      <c r="H5150" s="46">
        <v>68</v>
      </c>
      <c r="I5150" s="46">
        <v>15</v>
      </c>
      <c r="J5150" t="s">
        <v>2450</v>
      </c>
      <c r="K5150" t="s">
        <v>90</v>
      </c>
      <c r="L5150" s="46">
        <v>2296</v>
      </c>
      <c r="M5150" s="46">
        <v>36</v>
      </c>
      <c r="N5150" s="46">
        <v>32.700000000000003</v>
      </c>
      <c r="O5150" s="46">
        <v>108</v>
      </c>
      <c r="P5150" s="46">
        <f t="shared" si="588"/>
        <v>1</v>
      </c>
      <c r="R5150" s="67" t="s">
        <v>3036</v>
      </c>
      <c r="S5150" s="67">
        <f>COUNTIF(Y$2:$Y$100,R5150)</f>
        <v>0</v>
      </c>
      <c r="V5150" s="67">
        <f t="shared" si="589"/>
        <v>0</v>
      </c>
      <c r="X5150"/>
      <c r="Y5150" s="67" t="str">
        <f t="shared" si="593"/>
        <v xml:space="preserve"> </v>
      </c>
      <c r="AB5150" t="s">
        <v>90</v>
      </c>
      <c r="AC5150" s="46">
        <v>2296</v>
      </c>
      <c r="AD5150" s="46">
        <v>36</v>
      </c>
      <c r="AE5150" s="46">
        <v>32.700000000000003</v>
      </c>
      <c r="AF5150" s="46">
        <v>108</v>
      </c>
      <c r="AH5150" s="70" t="str">
        <f t="shared" si="590"/>
        <v/>
      </c>
      <c r="AI5150" s="70" t="str">
        <f t="shared" si="591"/>
        <v/>
      </c>
      <c r="AJ5150" s="70" t="str">
        <f t="shared" si="592"/>
        <v>X</v>
      </c>
      <c r="AK5150" s="70" t="str" cm="1">
        <f t="array" ref="AK5150">_xlfn.IFS(AH5150&lt;&gt;"","1",AI5150&lt;&gt;"","2",AJ5150&lt;&gt;"","3")</f>
        <v>3</v>
      </c>
    </row>
    <row r="5151" spans="1:37" x14ac:dyDescent="0.25">
      <c r="A5151" t="s">
        <v>800</v>
      </c>
      <c r="B5151" t="s">
        <v>524</v>
      </c>
      <c r="C5151" s="67" t="str">
        <f t="shared" si="587"/>
        <v>Isabelle Baier</v>
      </c>
      <c r="D5151" s="71" t="str" cm="1">
        <f t="array" ref="D5151">_xlfn.IFS(AK5151="1",CONCATENATE(C5151,"Regional"),AK5151="2",CONCATENATE(C5151,"Sectional"),AK5151="3",CONCATENATE(C5151,COUNTIF($C$1:C5151,C5151)))</f>
        <v>Isabelle Baier4</v>
      </c>
      <c r="E5151" s="66">
        <v>45180.625</v>
      </c>
      <c r="F5151" t="s">
        <v>808</v>
      </c>
      <c r="G5151" s="46">
        <v>21</v>
      </c>
      <c r="H5151" s="46">
        <v>70</v>
      </c>
      <c r="I5151" s="46">
        <v>16</v>
      </c>
      <c r="J5151" t="s">
        <v>2450</v>
      </c>
      <c r="K5151" t="s">
        <v>90</v>
      </c>
      <c r="L5151" s="46">
        <v>2296</v>
      </c>
      <c r="M5151" s="46">
        <v>36</v>
      </c>
      <c r="N5151" s="46">
        <v>32.700000000000003</v>
      </c>
      <c r="O5151" s="46">
        <v>108</v>
      </c>
      <c r="P5151" s="46">
        <f t="shared" si="588"/>
        <v>1</v>
      </c>
      <c r="R5151" s="67" t="s">
        <v>3035</v>
      </c>
      <c r="S5151" s="67">
        <f>COUNTIF(Y$2:$Y$100,R5151)</f>
        <v>0</v>
      </c>
      <c r="V5151" s="67">
        <f t="shared" si="589"/>
        <v>0</v>
      </c>
      <c r="X5151"/>
      <c r="Y5151" s="67" t="str">
        <f t="shared" si="593"/>
        <v xml:space="preserve"> </v>
      </c>
      <c r="AB5151" t="s">
        <v>90</v>
      </c>
      <c r="AC5151" s="46">
        <v>2296</v>
      </c>
      <c r="AD5151" s="46">
        <v>36</v>
      </c>
      <c r="AE5151" s="46">
        <v>32.700000000000003</v>
      </c>
      <c r="AF5151" s="46">
        <v>108</v>
      </c>
      <c r="AH5151" s="70" t="str">
        <f t="shared" si="590"/>
        <v/>
      </c>
      <c r="AI5151" s="70" t="str">
        <f t="shared" si="591"/>
        <v/>
      </c>
      <c r="AJ5151" s="70" t="str">
        <f t="shared" si="592"/>
        <v>X</v>
      </c>
      <c r="AK5151" s="70" t="str" cm="1">
        <f t="array" ref="AK5151">_xlfn.IFS(AH5151&lt;&gt;"","1",AI5151&lt;&gt;"","2",AJ5151&lt;&gt;"","3")</f>
        <v>3</v>
      </c>
    </row>
    <row r="5152" spans="1:37" x14ac:dyDescent="0.25">
      <c r="A5152" t="s">
        <v>1767</v>
      </c>
      <c r="B5152" t="s">
        <v>443</v>
      </c>
      <c r="C5152" s="67" t="str">
        <f t="shared" si="587"/>
        <v>Emily Brenner</v>
      </c>
      <c r="D5152" s="71" t="str" cm="1">
        <f t="array" ref="D5152">_xlfn.IFS(AK5152="1",CONCATENATE(C5152,"Regional"),AK5152="2",CONCATENATE(C5152,"Sectional"),AK5152="3",CONCATENATE(C5152,COUNTIF($C$1:C5152,C5152)))</f>
        <v>Emily Brenner4</v>
      </c>
      <c r="E5152" s="66">
        <v>45180.625</v>
      </c>
      <c r="F5152" t="s">
        <v>808</v>
      </c>
      <c r="G5152" s="46">
        <v>21</v>
      </c>
      <c r="H5152" s="46">
        <v>77</v>
      </c>
      <c r="I5152" s="46">
        <v>17</v>
      </c>
      <c r="J5152" t="s">
        <v>2450</v>
      </c>
      <c r="K5152" t="s">
        <v>90</v>
      </c>
      <c r="L5152" s="46">
        <v>2296</v>
      </c>
      <c r="M5152" s="46">
        <v>36</v>
      </c>
      <c r="N5152" s="46">
        <v>32.700000000000003</v>
      </c>
      <c r="O5152" s="46">
        <v>108</v>
      </c>
      <c r="P5152" s="46">
        <f t="shared" si="588"/>
        <v>1</v>
      </c>
      <c r="R5152" s="67" t="s">
        <v>3037</v>
      </c>
      <c r="S5152" s="67">
        <f>COUNTIF(Y$2:$Y$100,R5152)</f>
        <v>0</v>
      </c>
      <c r="V5152" s="67">
        <f t="shared" si="589"/>
        <v>0</v>
      </c>
      <c r="X5152"/>
      <c r="Y5152" s="67" t="str">
        <f t="shared" si="593"/>
        <v xml:space="preserve"> </v>
      </c>
      <c r="AB5152" t="s">
        <v>90</v>
      </c>
      <c r="AC5152" s="46">
        <v>2296</v>
      </c>
      <c r="AD5152" s="46">
        <v>36</v>
      </c>
      <c r="AE5152" s="46">
        <v>32.700000000000003</v>
      </c>
      <c r="AF5152" s="46">
        <v>108</v>
      </c>
      <c r="AH5152" s="70" t="str">
        <f t="shared" si="590"/>
        <v/>
      </c>
      <c r="AI5152" s="70" t="str">
        <f t="shared" si="591"/>
        <v/>
      </c>
      <c r="AJ5152" s="70" t="str">
        <f t="shared" si="592"/>
        <v>X</v>
      </c>
      <c r="AK5152" s="70" t="str" cm="1">
        <f t="array" ref="AK5152">_xlfn.IFS(AH5152&lt;&gt;"","1",AI5152&lt;&gt;"","2",AJ5152&lt;&gt;"","3")</f>
        <v>3</v>
      </c>
    </row>
    <row r="5153" spans="1:37" x14ac:dyDescent="0.25">
      <c r="A5153" t="s">
        <v>281</v>
      </c>
      <c r="B5153" t="s">
        <v>2027</v>
      </c>
      <c r="C5153" s="67" t="str">
        <f t="shared" si="587"/>
        <v>Laney King</v>
      </c>
      <c r="D5153" s="71" t="str" cm="1">
        <f t="array" ref="D5153">_xlfn.IFS(AK5153="1",CONCATENATE(C5153,"Regional"),AK5153="2",CONCATENATE(C5153,"Sectional"),AK5153="3",CONCATENATE(C5153,COUNTIF($C$1:C5153,C5153)))</f>
        <v>Laney King7</v>
      </c>
      <c r="E5153" s="66">
        <v>45180.625</v>
      </c>
      <c r="F5153" t="s">
        <v>808</v>
      </c>
      <c r="G5153" s="46">
        <v>21</v>
      </c>
      <c r="H5153" s="46">
        <v>77</v>
      </c>
      <c r="I5153" s="46">
        <v>17</v>
      </c>
      <c r="J5153" t="s">
        <v>2450</v>
      </c>
      <c r="K5153" t="s">
        <v>90</v>
      </c>
      <c r="L5153" s="46">
        <v>2296</v>
      </c>
      <c r="M5153" s="46">
        <v>36</v>
      </c>
      <c r="N5153" s="46">
        <v>32.700000000000003</v>
      </c>
      <c r="O5153" s="46">
        <v>108</v>
      </c>
      <c r="P5153" s="46">
        <f t="shared" si="588"/>
        <v>1</v>
      </c>
      <c r="R5153" s="67" t="s">
        <v>3042</v>
      </c>
      <c r="S5153" s="67">
        <f>COUNTIF(Y$2:$Y$100,R5153)</f>
        <v>0</v>
      </c>
      <c r="V5153" s="67">
        <f t="shared" si="589"/>
        <v>0</v>
      </c>
      <c r="X5153"/>
      <c r="Y5153" s="67" t="str">
        <f t="shared" si="593"/>
        <v xml:space="preserve"> </v>
      </c>
      <c r="AB5153" t="s">
        <v>90</v>
      </c>
      <c r="AC5153" s="46">
        <v>2296</v>
      </c>
      <c r="AD5153" s="46">
        <v>36</v>
      </c>
      <c r="AE5153" s="46">
        <v>32.700000000000003</v>
      </c>
      <c r="AF5153" s="46">
        <v>108</v>
      </c>
      <c r="AH5153" s="70" t="str">
        <f t="shared" si="590"/>
        <v/>
      </c>
      <c r="AI5153" s="70" t="str">
        <f t="shared" si="591"/>
        <v/>
      </c>
      <c r="AJ5153" s="70" t="str">
        <f t="shared" si="592"/>
        <v>X</v>
      </c>
      <c r="AK5153" s="70" t="str" cm="1">
        <f t="array" ref="AK5153">_xlfn.IFS(AH5153&lt;&gt;"","1",AI5153&lt;&gt;"","2",AJ5153&lt;&gt;"","3")</f>
        <v>3</v>
      </c>
    </row>
    <row r="5154" spans="1:37" x14ac:dyDescent="0.25">
      <c r="A5154" t="s">
        <v>2025</v>
      </c>
      <c r="B5154" t="s">
        <v>507</v>
      </c>
      <c r="C5154" s="67" t="str">
        <f t="shared" si="587"/>
        <v>Chloe Isenberger</v>
      </c>
      <c r="D5154" s="71" t="str" cm="1">
        <f t="array" ref="D5154">_xlfn.IFS(AK5154="1",CONCATENATE(C5154,"Regional"),AK5154="2",CONCATENATE(C5154,"Sectional"),AK5154="3",CONCATENATE(C5154,COUNTIF($C$1:C5154,C5154)))</f>
        <v>Chloe Isenberger3</v>
      </c>
      <c r="E5154" s="66">
        <v>45180.625</v>
      </c>
      <c r="F5154" t="s">
        <v>808</v>
      </c>
      <c r="G5154" s="46">
        <v>21</v>
      </c>
      <c r="H5154" s="46">
        <v>79</v>
      </c>
      <c r="I5154" s="46">
        <v>19</v>
      </c>
      <c r="J5154" t="s">
        <v>2450</v>
      </c>
      <c r="K5154" t="s">
        <v>90</v>
      </c>
      <c r="L5154" s="46">
        <v>2296</v>
      </c>
      <c r="M5154" s="46">
        <v>36</v>
      </c>
      <c r="N5154" s="46">
        <v>32.700000000000003</v>
      </c>
      <c r="O5154" s="46">
        <v>108</v>
      </c>
      <c r="P5154" s="46">
        <f t="shared" si="588"/>
        <v>1</v>
      </c>
      <c r="R5154" s="67" t="s">
        <v>3040</v>
      </c>
      <c r="S5154" s="67">
        <f>COUNTIF(Y$2:$Y$100,R5154)</f>
        <v>0</v>
      </c>
      <c r="V5154" s="67">
        <f t="shared" si="589"/>
        <v>0</v>
      </c>
      <c r="X5154"/>
      <c r="Y5154" s="67" t="str">
        <f t="shared" si="593"/>
        <v xml:space="preserve"> </v>
      </c>
      <c r="AB5154" t="s">
        <v>90</v>
      </c>
      <c r="AC5154" s="46">
        <v>2296</v>
      </c>
      <c r="AD5154" s="46">
        <v>36</v>
      </c>
      <c r="AE5154" s="46">
        <v>32.700000000000003</v>
      </c>
      <c r="AF5154" s="46">
        <v>108</v>
      </c>
      <c r="AH5154" s="70" t="str">
        <f t="shared" si="590"/>
        <v/>
      </c>
      <c r="AI5154" s="70" t="str">
        <f t="shared" si="591"/>
        <v/>
      </c>
      <c r="AJ5154" s="70" t="str">
        <f t="shared" si="592"/>
        <v>X</v>
      </c>
      <c r="AK5154" s="70" t="str" cm="1">
        <f t="array" ref="AK5154">_xlfn.IFS(AH5154&lt;&gt;"","1",AI5154&lt;&gt;"","2",AJ5154&lt;&gt;"","3")</f>
        <v>3</v>
      </c>
    </row>
    <row r="5155" spans="1:37" x14ac:dyDescent="0.25">
      <c r="A5155" t="s">
        <v>2026</v>
      </c>
      <c r="B5155" t="s">
        <v>260</v>
      </c>
      <c r="C5155" s="67" t="str">
        <f t="shared" si="587"/>
        <v>Piper Gilles</v>
      </c>
      <c r="D5155" s="71" t="str" cm="1">
        <f t="array" ref="D5155">_xlfn.IFS(AK5155="1",CONCATENATE(C5155,"Regional"),AK5155="2",CONCATENATE(C5155,"Sectional"),AK5155="3",CONCATENATE(C5155,COUNTIF($C$1:C5155,C5155)))</f>
        <v>Piper Gilles4</v>
      </c>
      <c r="E5155" s="66">
        <v>45180.625</v>
      </c>
      <c r="F5155" t="s">
        <v>808</v>
      </c>
      <c r="G5155" s="46">
        <v>21</v>
      </c>
      <c r="H5155" s="46">
        <v>83</v>
      </c>
      <c r="I5155" s="46">
        <v>20</v>
      </c>
      <c r="J5155" t="s">
        <v>2450</v>
      </c>
      <c r="K5155" t="s">
        <v>90</v>
      </c>
      <c r="L5155" s="46">
        <v>2296</v>
      </c>
      <c r="M5155" s="46">
        <v>36</v>
      </c>
      <c r="N5155" s="46">
        <v>32.700000000000003</v>
      </c>
      <c r="O5155" s="46">
        <v>108</v>
      </c>
      <c r="P5155" s="46">
        <f t="shared" si="588"/>
        <v>1</v>
      </c>
      <c r="R5155" s="67" t="s">
        <v>3041</v>
      </c>
      <c r="S5155" s="67">
        <f>COUNTIF(Y$2:$Y$100,R5155)</f>
        <v>0</v>
      </c>
      <c r="V5155" s="67">
        <f t="shared" si="589"/>
        <v>0</v>
      </c>
      <c r="X5155"/>
      <c r="Y5155" s="67" t="str">
        <f t="shared" si="593"/>
        <v xml:space="preserve"> </v>
      </c>
      <c r="AB5155" t="s">
        <v>90</v>
      </c>
      <c r="AC5155" s="46">
        <v>2296</v>
      </c>
      <c r="AD5155" s="46">
        <v>36</v>
      </c>
      <c r="AE5155" s="46">
        <v>32.700000000000003</v>
      </c>
      <c r="AF5155" s="46">
        <v>108</v>
      </c>
      <c r="AH5155" s="70" t="str">
        <f t="shared" si="590"/>
        <v/>
      </c>
      <c r="AI5155" s="70" t="str">
        <f t="shared" si="591"/>
        <v/>
      </c>
      <c r="AJ5155" s="70" t="str">
        <f t="shared" si="592"/>
        <v>X</v>
      </c>
      <c r="AK5155" s="70" t="str" cm="1">
        <f t="array" ref="AK5155">_xlfn.IFS(AH5155&lt;&gt;"","1",AI5155&lt;&gt;"","2",AJ5155&lt;&gt;"","3")</f>
        <v>3</v>
      </c>
    </row>
    <row r="5156" spans="1:37" x14ac:dyDescent="0.25">
      <c r="A5156" t="s">
        <v>2023</v>
      </c>
      <c r="B5156" t="s">
        <v>2024</v>
      </c>
      <c r="C5156" s="67" t="str">
        <f t="shared" si="587"/>
        <v>Hatti Cooke</v>
      </c>
      <c r="D5156" s="71" t="str" cm="1">
        <f t="array" ref="D5156">_xlfn.IFS(AK5156="1",CONCATENATE(C5156,"Regional"),AK5156="2",CONCATENATE(C5156,"Sectional"),AK5156="3",CONCATENATE(C5156,COUNTIF($C$1:C5156,C5156)))</f>
        <v>Hatti Cooke5</v>
      </c>
      <c r="E5156" s="66">
        <v>45180.625</v>
      </c>
      <c r="F5156" t="s">
        <v>808</v>
      </c>
      <c r="G5156" s="46">
        <v>21</v>
      </c>
      <c r="H5156" s="46">
        <v>83</v>
      </c>
      <c r="I5156" s="46">
        <v>20</v>
      </c>
      <c r="J5156" t="s">
        <v>2450</v>
      </c>
      <c r="K5156" t="s">
        <v>90</v>
      </c>
      <c r="L5156" s="46">
        <v>2296</v>
      </c>
      <c r="M5156" s="46">
        <v>36</v>
      </c>
      <c r="N5156" s="46">
        <v>32.700000000000003</v>
      </c>
      <c r="O5156" s="46">
        <v>108</v>
      </c>
      <c r="P5156" s="46">
        <f t="shared" si="588"/>
        <v>1</v>
      </c>
      <c r="R5156" s="67" t="s">
        <v>3039</v>
      </c>
      <c r="S5156" s="67">
        <f>COUNTIF(Y$2:$Y$100,R5156)</f>
        <v>0</v>
      </c>
      <c r="V5156" s="67">
        <f t="shared" si="589"/>
        <v>0</v>
      </c>
      <c r="X5156"/>
      <c r="Y5156" s="67" t="str">
        <f t="shared" si="593"/>
        <v xml:space="preserve"> </v>
      </c>
      <c r="AB5156" t="s">
        <v>90</v>
      </c>
      <c r="AC5156" s="46">
        <v>2296</v>
      </c>
      <c r="AD5156" s="46">
        <v>36</v>
      </c>
      <c r="AE5156" s="46">
        <v>32.700000000000003</v>
      </c>
      <c r="AF5156" s="46">
        <v>108</v>
      </c>
      <c r="AH5156" s="70" t="str">
        <f t="shared" si="590"/>
        <v/>
      </c>
      <c r="AI5156" s="70" t="str">
        <f t="shared" si="591"/>
        <v/>
      </c>
      <c r="AJ5156" s="70" t="str">
        <f t="shared" si="592"/>
        <v>X</v>
      </c>
      <c r="AK5156" s="70" t="str" cm="1">
        <f t="array" ref="AK5156">_xlfn.IFS(AH5156&lt;&gt;"","1",AI5156&lt;&gt;"","2",AJ5156&lt;&gt;"","3")</f>
        <v>3</v>
      </c>
    </row>
    <row r="5157" spans="1:37" x14ac:dyDescent="0.25">
      <c r="A5157" t="s">
        <v>395</v>
      </c>
      <c r="B5157" t="s">
        <v>955</v>
      </c>
      <c r="C5157" s="67" t="str">
        <f t="shared" si="587"/>
        <v>Brianna Kirsch</v>
      </c>
      <c r="D5157" s="71" t="str" cm="1">
        <f t="array" ref="D5157">_xlfn.IFS(AK5157="1",CONCATENATE(C5157,"Regional"),AK5157="2",CONCATENATE(C5157,"Sectional"),AK5157="3",CONCATENATE(C5157,COUNTIF($C$1:C5157,C5157)))</f>
        <v>Brianna Kirsch2</v>
      </c>
      <c r="E5157" s="66">
        <v>45180.625</v>
      </c>
      <c r="F5157" t="s">
        <v>2552</v>
      </c>
      <c r="G5157" s="46">
        <v>25</v>
      </c>
      <c r="H5157" s="46">
        <v>37</v>
      </c>
      <c r="I5157" s="46">
        <v>1</v>
      </c>
      <c r="J5157" t="s">
        <v>2553</v>
      </c>
      <c r="K5157" t="s">
        <v>2409</v>
      </c>
      <c r="L5157" s="46">
        <v>2750</v>
      </c>
      <c r="M5157" s="46">
        <v>36</v>
      </c>
      <c r="N5157" s="46">
        <v>34.4</v>
      </c>
      <c r="O5157" s="46">
        <v>114</v>
      </c>
      <c r="P5157" s="46">
        <f t="shared" si="588"/>
        <v>1</v>
      </c>
      <c r="R5157" s="67" t="s">
        <v>1479</v>
      </c>
      <c r="S5157" s="67">
        <f>COUNTIF(Y$2:$Y$100,R5157)</f>
        <v>0</v>
      </c>
      <c r="V5157" s="67">
        <f t="shared" si="589"/>
        <v>0</v>
      </c>
      <c r="X5157"/>
      <c r="Y5157" s="67" t="str">
        <f t="shared" si="593"/>
        <v xml:space="preserve"> </v>
      </c>
      <c r="AB5157" t="s">
        <v>2409</v>
      </c>
      <c r="AC5157" s="46">
        <v>2750</v>
      </c>
      <c r="AD5157" s="46">
        <v>36</v>
      </c>
      <c r="AE5157" s="46">
        <v>34.4</v>
      </c>
      <c r="AF5157" s="46">
        <v>114</v>
      </c>
      <c r="AH5157" s="70" t="str">
        <f t="shared" si="590"/>
        <v/>
      </c>
      <c r="AI5157" s="70" t="str">
        <f t="shared" si="591"/>
        <v/>
      </c>
      <c r="AJ5157" s="70" t="str">
        <f t="shared" si="592"/>
        <v>X</v>
      </c>
      <c r="AK5157" s="70" t="str" cm="1">
        <f t="array" ref="AK5157">_xlfn.IFS(AH5157&lt;&gt;"","1",AI5157&lt;&gt;"","2",AJ5157&lt;&gt;"","3")</f>
        <v>3</v>
      </c>
    </row>
    <row r="5158" spans="1:37" x14ac:dyDescent="0.25">
      <c r="A5158" t="s">
        <v>966</v>
      </c>
      <c r="B5158" t="s">
        <v>967</v>
      </c>
      <c r="C5158" s="67" t="str">
        <f t="shared" si="587"/>
        <v>Madchen Ewig</v>
      </c>
      <c r="D5158" s="71" t="str" cm="1">
        <f t="array" ref="D5158">_xlfn.IFS(AK5158="1",CONCATENATE(C5158,"Regional"),AK5158="2",CONCATENATE(C5158,"Sectional"),AK5158="3",CONCATENATE(C5158,COUNTIF($C$1:C5158,C5158)))</f>
        <v>Madchen Ewig2</v>
      </c>
      <c r="E5158" s="66">
        <v>45180.625</v>
      </c>
      <c r="F5158" t="s">
        <v>2552</v>
      </c>
      <c r="G5158" s="46">
        <v>25</v>
      </c>
      <c r="H5158" s="46">
        <v>44</v>
      </c>
      <c r="I5158" s="46">
        <v>2</v>
      </c>
      <c r="J5158" t="s">
        <v>2553</v>
      </c>
      <c r="K5158" t="s">
        <v>2409</v>
      </c>
      <c r="L5158" s="46">
        <v>2750</v>
      </c>
      <c r="M5158" s="46">
        <v>36</v>
      </c>
      <c r="N5158" s="46">
        <v>34.4</v>
      </c>
      <c r="O5158" s="46">
        <v>114</v>
      </c>
      <c r="P5158" s="46">
        <f t="shared" si="588"/>
        <v>1</v>
      </c>
      <c r="R5158" s="67" t="s">
        <v>1481</v>
      </c>
      <c r="S5158" s="67">
        <f>COUNTIF(Y$2:$Y$100,R5158)</f>
        <v>0</v>
      </c>
      <c r="V5158" s="67">
        <f t="shared" si="589"/>
        <v>0</v>
      </c>
      <c r="X5158"/>
      <c r="Y5158" s="67" t="str">
        <f t="shared" si="593"/>
        <v xml:space="preserve"> </v>
      </c>
      <c r="AB5158" t="s">
        <v>2409</v>
      </c>
      <c r="AC5158" s="46">
        <v>2750</v>
      </c>
      <c r="AD5158" s="46">
        <v>36</v>
      </c>
      <c r="AE5158" s="46">
        <v>34.4</v>
      </c>
      <c r="AF5158" s="46">
        <v>114</v>
      </c>
      <c r="AH5158" s="70" t="str">
        <f t="shared" si="590"/>
        <v/>
      </c>
      <c r="AI5158" s="70" t="str">
        <f t="shared" si="591"/>
        <v/>
      </c>
      <c r="AJ5158" s="70" t="str">
        <f t="shared" si="592"/>
        <v>X</v>
      </c>
      <c r="AK5158" s="70" t="str" cm="1">
        <f t="array" ref="AK5158">_xlfn.IFS(AH5158&lt;&gt;"","1",AI5158&lt;&gt;"","2",AJ5158&lt;&gt;"","3")</f>
        <v>3</v>
      </c>
    </row>
    <row r="5159" spans="1:37" x14ac:dyDescent="0.25">
      <c r="A5159" t="s">
        <v>179</v>
      </c>
      <c r="B5159" t="s">
        <v>242</v>
      </c>
      <c r="C5159" s="67" t="str">
        <f t="shared" si="587"/>
        <v>Emery Addie</v>
      </c>
      <c r="D5159" s="71" t="str" cm="1">
        <f t="array" ref="D5159">_xlfn.IFS(AK5159="1",CONCATENATE(C5159,"Regional"),AK5159="2",CONCATENATE(C5159,"Sectional"),AK5159="3",CONCATENATE(C5159,COUNTIF($C$1:C5159,C5159)))</f>
        <v>Emery Addie2</v>
      </c>
      <c r="E5159" s="66">
        <v>45180.625</v>
      </c>
      <c r="F5159" t="s">
        <v>2552</v>
      </c>
      <c r="G5159" s="46">
        <v>25</v>
      </c>
      <c r="H5159" s="46">
        <v>45</v>
      </c>
      <c r="I5159" s="46">
        <v>3</v>
      </c>
      <c r="J5159" t="s">
        <v>2553</v>
      </c>
      <c r="K5159" t="s">
        <v>2409</v>
      </c>
      <c r="L5159" s="46">
        <v>2750</v>
      </c>
      <c r="M5159" s="46">
        <v>36</v>
      </c>
      <c r="N5159" s="46">
        <v>34.4</v>
      </c>
      <c r="O5159" s="46">
        <v>114</v>
      </c>
      <c r="P5159" s="46">
        <f t="shared" si="588"/>
        <v>1</v>
      </c>
      <c r="R5159" s="67" t="s">
        <v>3156</v>
      </c>
      <c r="S5159" s="67">
        <f>COUNTIF(Y$2:$Y$100,R5159)</f>
        <v>0</v>
      </c>
      <c r="V5159" s="67">
        <f t="shared" si="589"/>
        <v>0</v>
      </c>
      <c r="X5159"/>
      <c r="Y5159" s="67" t="str">
        <f t="shared" si="593"/>
        <v xml:space="preserve"> </v>
      </c>
      <c r="AB5159" t="s">
        <v>2409</v>
      </c>
      <c r="AC5159" s="46">
        <v>2750</v>
      </c>
      <c r="AD5159" s="46">
        <v>36</v>
      </c>
      <c r="AE5159" s="46">
        <v>34.4</v>
      </c>
      <c r="AF5159" s="46">
        <v>114</v>
      </c>
      <c r="AH5159" s="70" t="str">
        <f t="shared" si="590"/>
        <v/>
      </c>
      <c r="AI5159" s="70" t="str">
        <f t="shared" si="591"/>
        <v/>
      </c>
      <c r="AJ5159" s="70" t="str">
        <f t="shared" si="592"/>
        <v>X</v>
      </c>
      <c r="AK5159" s="70" t="str" cm="1">
        <f t="array" ref="AK5159">_xlfn.IFS(AH5159&lt;&gt;"","1",AI5159&lt;&gt;"","2",AJ5159&lt;&gt;"","3")</f>
        <v>3</v>
      </c>
    </row>
    <row r="5160" spans="1:37" x14ac:dyDescent="0.25">
      <c r="A5160" t="s">
        <v>310</v>
      </c>
      <c r="B5160" t="s">
        <v>971</v>
      </c>
      <c r="C5160" s="67" t="str">
        <f t="shared" si="587"/>
        <v>Lynell Miller</v>
      </c>
      <c r="D5160" s="71" t="str" cm="1">
        <f t="array" ref="D5160">_xlfn.IFS(AK5160="1",CONCATENATE(C5160,"Regional"),AK5160="2",CONCATENATE(C5160,"Sectional"),AK5160="3",CONCATENATE(C5160,COUNTIF($C$1:C5160,C5160)))</f>
        <v>Lynell Miller2</v>
      </c>
      <c r="E5160" s="66">
        <v>45180.625</v>
      </c>
      <c r="F5160" t="s">
        <v>2552</v>
      </c>
      <c r="G5160" s="46">
        <v>25</v>
      </c>
      <c r="H5160" s="46">
        <v>46</v>
      </c>
      <c r="I5160" s="46">
        <v>4</v>
      </c>
      <c r="J5160" t="s">
        <v>2553</v>
      </c>
      <c r="K5160" t="s">
        <v>2409</v>
      </c>
      <c r="L5160" s="46">
        <v>2750</v>
      </c>
      <c r="M5160" s="46">
        <v>36</v>
      </c>
      <c r="N5160" s="46">
        <v>34.4</v>
      </c>
      <c r="O5160" s="46">
        <v>114</v>
      </c>
      <c r="P5160" s="46">
        <f t="shared" si="588"/>
        <v>1</v>
      </c>
      <c r="R5160" s="67" t="s">
        <v>1485</v>
      </c>
      <c r="S5160" s="67">
        <f>COUNTIF(Y$2:$Y$100,R5160)</f>
        <v>0</v>
      </c>
      <c r="V5160" s="67">
        <f t="shared" si="589"/>
        <v>0</v>
      </c>
      <c r="X5160"/>
      <c r="Y5160" s="67" t="str">
        <f t="shared" si="593"/>
        <v xml:space="preserve"> </v>
      </c>
      <c r="AB5160" t="s">
        <v>2409</v>
      </c>
      <c r="AC5160" s="46">
        <v>2750</v>
      </c>
      <c r="AD5160" s="46">
        <v>36</v>
      </c>
      <c r="AE5160" s="46">
        <v>34.4</v>
      </c>
      <c r="AF5160" s="46">
        <v>114</v>
      </c>
      <c r="AH5160" s="70" t="str">
        <f t="shared" si="590"/>
        <v/>
      </c>
      <c r="AI5160" s="70" t="str">
        <f t="shared" si="591"/>
        <v/>
      </c>
      <c r="AJ5160" s="70" t="str">
        <f t="shared" si="592"/>
        <v>X</v>
      </c>
      <c r="AK5160" s="70" t="str" cm="1">
        <f t="array" ref="AK5160">_xlfn.IFS(AH5160&lt;&gt;"","1",AI5160&lt;&gt;"","2",AJ5160&lt;&gt;"","3")</f>
        <v>3</v>
      </c>
    </row>
    <row r="5161" spans="1:37" x14ac:dyDescent="0.25">
      <c r="A5161" t="s">
        <v>2124</v>
      </c>
      <c r="B5161" t="s">
        <v>481</v>
      </c>
      <c r="C5161" s="67" t="str">
        <f t="shared" si="587"/>
        <v>Brooklyn Bussan</v>
      </c>
      <c r="D5161" s="71" t="str" cm="1">
        <f t="array" ref="D5161">_xlfn.IFS(AK5161="1",CONCATENATE(C5161,"Regional"),AK5161="2",CONCATENATE(C5161,"Sectional"),AK5161="3",CONCATENATE(C5161,COUNTIF($C$1:C5161,C5161)))</f>
        <v>Brooklyn Bussan2</v>
      </c>
      <c r="E5161" s="66">
        <v>45180.625</v>
      </c>
      <c r="F5161" t="s">
        <v>2552</v>
      </c>
      <c r="G5161" s="46">
        <v>25</v>
      </c>
      <c r="H5161" s="46">
        <v>48</v>
      </c>
      <c r="I5161" s="46">
        <v>5</v>
      </c>
      <c r="J5161" t="s">
        <v>2553</v>
      </c>
      <c r="K5161" t="s">
        <v>2409</v>
      </c>
      <c r="L5161" s="46">
        <v>2750</v>
      </c>
      <c r="M5161" s="46">
        <v>36</v>
      </c>
      <c r="N5161" s="46">
        <v>34.4</v>
      </c>
      <c r="O5161" s="46">
        <v>114</v>
      </c>
      <c r="P5161" s="46">
        <f t="shared" si="588"/>
        <v>1</v>
      </c>
      <c r="R5161" s="67" t="s">
        <v>3151</v>
      </c>
      <c r="S5161" s="67">
        <f>COUNTIF(Y$2:$Y$100,R5161)</f>
        <v>0</v>
      </c>
      <c r="V5161" s="67">
        <f t="shared" si="589"/>
        <v>0</v>
      </c>
      <c r="X5161"/>
      <c r="Y5161" s="67" t="str">
        <f t="shared" si="593"/>
        <v xml:space="preserve"> </v>
      </c>
      <c r="AB5161" t="s">
        <v>2409</v>
      </c>
      <c r="AC5161" s="46">
        <v>2750</v>
      </c>
      <c r="AD5161" s="46">
        <v>36</v>
      </c>
      <c r="AE5161" s="46">
        <v>34.4</v>
      </c>
      <c r="AF5161" s="46">
        <v>114</v>
      </c>
      <c r="AH5161" s="70" t="str">
        <f t="shared" si="590"/>
        <v/>
      </c>
      <c r="AI5161" s="70" t="str">
        <f t="shared" si="591"/>
        <v/>
      </c>
      <c r="AJ5161" s="70" t="str">
        <f t="shared" si="592"/>
        <v>X</v>
      </c>
      <c r="AK5161" s="70" t="str" cm="1">
        <f t="array" ref="AK5161">_xlfn.IFS(AH5161&lt;&gt;"","1",AI5161&lt;&gt;"","2",AJ5161&lt;&gt;"","3")</f>
        <v>3</v>
      </c>
    </row>
    <row r="5162" spans="1:37" x14ac:dyDescent="0.25">
      <c r="A5162" t="s">
        <v>304</v>
      </c>
      <c r="B5162" t="s">
        <v>969</v>
      </c>
      <c r="C5162" s="67" t="str">
        <f t="shared" si="587"/>
        <v>Maia Marsich</v>
      </c>
      <c r="D5162" s="71" t="str" cm="1">
        <f t="array" ref="D5162">_xlfn.IFS(AK5162="1",CONCATENATE(C5162,"Regional"),AK5162="2",CONCATENATE(C5162,"Sectional"),AK5162="3",CONCATENATE(C5162,COUNTIF($C$1:C5162,C5162)))</f>
        <v>Maia Marsich2</v>
      </c>
      <c r="E5162" s="66">
        <v>45180.625</v>
      </c>
      <c r="F5162" t="s">
        <v>2552</v>
      </c>
      <c r="G5162" s="46">
        <v>25</v>
      </c>
      <c r="H5162" s="46">
        <v>48</v>
      </c>
      <c r="I5162" s="46">
        <v>5</v>
      </c>
      <c r="J5162" t="s">
        <v>2553</v>
      </c>
      <c r="K5162" t="s">
        <v>2409</v>
      </c>
      <c r="L5162" s="46">
        <v>2750</v>
      </c>
      <c r="M5162" s="46">
        <v>36</v>
      </c>
      <c r="N5162" s="46">
        <v>34.4</v>
      </c>
      <c r="O5162" s="46">
        <v>114</v>
      </c>
      <c r="P5162" s="46">
        <f t="shared" si="588"/>
        <v>1</v>
      </c>
      <c r="R5162" s="67" t="s">
        <v>1483</v>
      </c>
      <c r="S5162" s="67">
        <f>COUNTIF(Y$2:$Y$100,R5162)</f>
        <v>0</v>
      </c>
      <c r="V5162" s="67">
        <f t="shared" si="589"/>
        <v>0</v>
      </c>
      <c r="X5162"/>
      <c r="Y5162" s="67" t="str">
        <f t="shared" si="593"/>
        <v xml:space="preserve"> </v>
      </c>
      <c r="AB5162" t="s">
        <v>2409</v>
      </c>
      <c r="AC5162" s="46">
        <v>2750</v>
      </c>
      <c r="AD5162" s="46">
        <v>36</v>
      </c>
      <c r="AE5162" s="46">
        <v>34.4</v>
      </c>
      <c r="AF5162" s="46">
        <v>114</v>
      </c>
      <c r="AH5162" s="70" t="str">
        <f t="shared" si="590"/>
        <v/>
      </c>
      <c r="AI5162" s="70" t="str">
        <f t="shared" si="591"/>
        <v/>
      </c>
      <c r="AJ5162" s="70" t="str">
        <f t="shared" si="592"/>
        <v>X</v>
      </c>
      <c r="AK5162" s="70" t="str" cm="1">
        <f t="array" ref="AK5162">_xlfn.IFS(AH5162&lt;&gt;"","1",AI5162&lt;&gt;"","2",AJ5162&lt;&gt;"","3")</f>
        <v>3</v>
      </c>
    </row>
    <row r="5163" spans="1:37" x14ac:dyDescent="0.25">
      <c r="A5163" t="s">
        <v>3418</v>
      </c>
      <c r="B5163" t="s">
        <v>496</v>
      </c>
      <c r="C5163" s="67" t="str">
        <f t="shared" si="587"/>
        <v>Josie Meister</v>
      </c>
      <c r="D5163" s="71" t="str" cm="1">
        <f t="array" ref="D5163">_xlfn.IFS(AK5163="1",CONCATENATE(C5163,"Regional"),AK5163="2",CONCATENATE(C5163,"Sectional"),AK5163="3",CONCATENATE(C5163,COUNTIF($C$1:C5163,C5163)))</f>
        <v>Josie Meister2</v>
      </c>
      <c r="E5163" s="66">
        <v>45180.625</v>
      </c>
      <c r="F5163" t="s">
        <v>2552</v>
      </c>
      <c r="G5163" s="46">
        <v>25</v>
      </c>
      <c r="H5163" s="46">
        <v>48</v>
      </c>
      <c r="I5163" s="46">
        <v>5</v>
      </c>
      <c r="J5163" t="s">
        <v>2553</v>
      </c>
      <c r="K5163" t="s">
        <v>2409</v>
      </c>
      <c r="L5163" s="46">
        <v>2750</v>
      </c>
      <c r="M5163" s="46">
        <v>36</v>
      </c>
      <c r="N5163" s="46">
        <v>34.4</v>
      </c>
      <c r="O5163" s="46">
        <v>114</v>
      </c>
      <c r="P5163" s="46">
        <f t="shared" si="588"/>
        <v>1</v>
      </c>
      <c r="R5163" s="67" t="s">
        <v>3592</v>
      </c>
      <c r="S5163" s="67">
        <f>COUNTIF(Y$2:$Y$100,R5163)</f>
        <v>0</v>
      </c>
      <c r="V5163" s="67">
        <f t="shared" si="589"/>
        <v>0</v>
      </c>
      <c r="X5163"/>
      <c r="Y5163" s="67" t="str">
        <f t="shared" si="593"/>
        <v xml:space="preserve"> </v>
      </c>
      <c r="AB5163" t="s">
        <v>2409</v>
      </c>
      <c r="AC5163" s="46">
        <v>2750</v>
      </c>
      <c r="AD5163" s="46">
        <v>36</v>
      </c>
      <c r="AE5163" s="46">
        <v>34.4</v>
      </c>
      <c r="AF5163" s="46">
        <v>114</v>
      </c>
      <c r="AH5163" s="70" t="str">
        <f t="shared" si="590"/>
        <v/>
      </c>
      <c r="AI5163" s="70" t="str">
        <f t="shared" si="591"/>
        <v/>
      </c>
      <c r="AJ5163" s="70" t="str">
        <f t="shared" si="592"/>
        <v>X</v>
      </c>
      <c r="AK5163" s="70" t="str" cm="1">
        <f t="array" ref="AK5163">_xlfn.IFS(AH5163&lt;&gt;"","1",AI5163&lt;&gt;"","2",AJ5163&lt;&gt;"","3")</f>
        <v>3</v>
      </c>
    </row>
    <row r="5164" spans="1:37" x14ac:dyDescent="0.25">
      <c r="A5164" t="s">
        <v>2122</v>
      </c>
      <c r="B5164" t="s">
        <v>844</v>
      </c>
      <c r="C5164" s="67" t="str">
        <f t="shared" si="587"/>
        <v>Rylie Neuhalfen</v>
      </c>
      <c r="D5164" s="71" t="str" cm="1">
        <f t="array" ref="D5164">_xlfn.IFS(AK5164="1",CONCATENATE(C5164,"Regional"),AK5164="2",CONCATENATE(C5164,"Sectional"),AK5164="3",CONCATENATE(C5164,COUNTIF($C$1:C5164,C5164)))</f>
        <v>Rylie Neuhalfen2</v>
      </c>
      <c r="E5164" s="66">
        <v>45180.625</v>
      </c>
      <c r="F5164" t="s">
        <v>2552</v>
      </c>
      <c r="G5164" s="46">
        <v>25</v>
      </c>
      <c r="H5164" s="46">
        <v>49</v>
      </c>
      <c r="I5164" s="46">
        <v>8</v>
      </c>
      <c r="J5164" t="s">
        <v>2553</v>
      </c>
      <c r="K5164" t="s">
        <v>2409</v>
      </c>
      <c r="L5164" s="46">
        <v>2750</v>
      </c>
      <c r="M5164" s="46">
        <v>36</v>
      </c>
      <c r="N5164" s="46">
        <v>34.4</v>
      </c>
      <c r="O5164" s="46">
        <v>114</v>
      </c>
      <c r="P5164" s="46">
        <f t="shared" si="588"/>
        <v>1</v>
      </c>
      <c r="R5164" s="67" t="s">
        <v>3149</v>
      </c>
      <c r="S5164" s="67">
        <f>COUNTIF(Y$2:$Y$100,R5164)</f>
        <v>0</v>
      </c>
      <c r="V5164" s="67">
        <f t="shared" si="589"/>
        <v>0</v>
      </c>
      <c r="X5164"/>
      <c r="Y5164" s="67" t="str">
        <f t="shared" si="593"/>
        <v xml:space="preserve"> </v>
      </c>
      <c r="AB5164" t="s">
        <v>2409</v>
      </c>
      <c r="AC5164" s="46">
        <v>2750</v>
      </c>
      <c r="AD5164" s="46">
        <v>36</v>
      </c>
      <c r="AE5164" s="46">
        <v>34.4</v>
      </c>
      <c r="AF5164" s="46">
        <v>114</v>
      </c>
      <c r="AH5164" s="70" t="str">
        <f t="shared" si="590"/>
        <v/>
      </c>
      <c r="AI5164" s="70" t="str">
        <f t="shared" si="591"/>
        <v/>
      </c>
      <c r="AJ5164" s="70" t="str">
        <f t="shared" si="592"/>
        <v>X</v>
      </c>
      <c r="AK5164" s="70" t="str" cm="1">
        <f t="array" ref="AK5164">_xlfn.IFS(AH5164&lt;&gt;"","1",AI5164&lt;&gt;"","2",AJ5164&lt;&gt;"","3")</f>
        <v>3</v>
      </c>
    </row>
    <row r="5165" spans="1:37" x14ac:dyDescent="0.25">
      <c r="A5165" t="s">
        <v>183</v>
      </c>
      <c r="B5165" t="s">
        <v>539</v>
      </c>
      <c r="C5165" s="67" t="str">
        <f t="shared" si="587"/>
        <v>Maggie Allen</v>
      </c>
      <c r="D5165" s="71" t="str" cm="1">
        <f t="array" ref="D5165">_xlfn.IFS(AK5165="1",CONCATENATE(C5165,"Regional"),AK5165="2",CONCATENATE(C5165,"Sectional"),AK5165="3",CONCATENATE(C5165,COUNTIF($C$1:C5165,C5165)))</f>
        <v>Maggie Allen2</v>
      </c>
      <c r="E5165" s="66">
        <v>45180.625</v>
      </c>
      <c r="F5165" t="s">
        <v>2552</v>
      </c>
      <c r="G5165" s="46">
        <v>25</v>
      </c>
      <c r="H5165" s="46">
        <v>49</v>
      </c>
      <c r="I5165" s="46">
        <v>8</v>
      </c>
      <c r="J5165" t="s">
        <v>2553</v>
      </c>
      <c r="K5165" t="s">
        <v>2409</v>
      </c>
      <c r="L5165" s="46">
        <v>2750</v>
      </c>
      <c r="M5165" s="46">
        <v>36</v>
      </c>
      <c r="N5165" s="46">
        <v>34.4</v>
      </c>
      <c r="O5165" s="46">
        <v>114</v>
      </c>
      <c r="P5165" s="46">
        <f t="shared" si="588"/>
        <v>1</v>
      </c>
      <c r="R5165" s="67" t="s">
        <v>3152</v>
      </c>
      <c r="S5165" s="67">
        <f>COUNTIF(Y$2:$Y$100,R5165)</f>
        <v>0</v>
      </c>
      <c r="V5165" s="67">
        <f t="shared" si="589"/>
        <v>0</v>
      </c>
      <c r="X5165"/>
      <c r="Y5165" s="67" t="str">
        <f t="shared" si="593"/>
        <v xml:space="preserve"> </v>
      </c>
      <c r="AB5165" t="s">
        <v>2409</v>
      </c>
      <c r="AC5165" s="46">
        <v>2750</v>
      </c>
      <c r="AD5165" s="46">
        <v>36</v>
      </c>
      <c r="AE5165" s="46">
        <v>34.4</v>
      </c>
      <c r="AF5165" s="46">
        <v>114</v>
      </c>
      <c r="AH5165" s="70" t="str">
        <f t="shared" si="590"/>
        <v/>
      </c>
      <c r="AI5165" s="70" t="str">
        <f t="shared" si="591"/>
        <v/>
      </c>
      <c r="AJ5165" s="70" t="str">
        <f t="shared" si="592"/>
        <v>X</v>
      </c>
      <c r="AK5165" s="70" t="str" cm="1">
        <f t="array" ref="AK5165">_xlfn.IFS(AH5165&lt;&gt;"","1",AI5165&lt;&gt;"","2",AJ5165&lt;&gt;"","3")</f>
        <v>3</v>
      </c>
    </row>
    <row r="5166" spans="1:37" x14ac:dyDescent="0.25">
      <c r="A5166" t="s">
        <v>965</v>
      </c>
      <c r="B5166" t="s">
        <v>528</v>
      </c>
      <c r="C5166" s="67" t="str">
        <f t="shared" si="587"/>
        <v>Kate McWilliams</v>
      </c>
      <c r="D5166" s="71" t="str" cm="1">
        <f t="array" ref="D5166">_xlfn.IFS(AK5166="1",CONCATENATE(C5166,"Regional"),AK5166="2",CONCATENATE(C5166,"Sectional"),AK5166="3",CONCATENATE(C5166,COUNTIF($C$1:C5166,C5166)))</f>
        <v>Kate McWilliams2</v>
      </c>
      <c r="E5166" s="66">
        <v>45180.625</v>
      </c>
      <c r="F5166" t="s">
        <v>2552</v>
      </c>
      <c r="G5166" s="46">
        <v>25</v>
      </c>
      <c r="H5166" s="46">
        <v>52</v>
      </c>
      <c r="I5166" s="46">
        <v>10</v>
      </c>
      <c r="J5166" t="s">
        <v>2553</v>
      </c>
      <c r="K5166" t="s">
        <v>2409</v>
      </c>
      <c r="L5166" s="46">
        <v>2750</v>
      </c>
      <c r="M5166" s="46">
        <v>36</v>
      </c>
      <c r="N5166" s="46">
        <v>34.4</v>
      </c>
      <c r="O5166" s="46">
        <v>114</v>
      </c>
      <c r="P5166" s="46">
        <f t="shared" si="588"/>
        <v>1</v>
      </c>
      <c r="R5166" s="67" t="s">
        <v>1480</v>
      </c>
      <c r="S5166" s="67">
        <f>COUNTIF(Y$2:$Y$100,R5166)</f>
        <v>0</v>
      </c>
      <c r="V5166" s="67">
        <f t="shared" si="589"/>
        <v>0</v>
      </c>
      <c r="X5166"/>
      <c r="Y5166" s="67" t="str">
        <f t="shared" si="593"/>
        <v xml:space="preserve"> </v>
      </c>
      <c r="AB5166" t="s">
        <v>2409</v>
      </c>
      <c r="AC5166" s="46">
        <v>2750</v>
      </c>
      <c r="AD5166" s="46">
        <v>36</v>
      </c>
      <c r="AE5166" s="46">
        <v>34.4</v>
      </c>
      <c r="AF5166" s="46">
        <v>114</v>
      </c>
      <c r="AH5166" s="70" t="str">
        <f t="shared" si="590"/>
        <v/>
      </c>
      <c r="AI5166" s="70" t="str">
        <f t="shared" si="591"/>
        <v/>
      </c>
      <c r="AJ5166" s="70" t="str">
        <f t="shared" si="592"/>
        <v>X</v>
      </c>
      <c r="AK5166" s="70" t="str" cm="1">
        <f t="array" ref="AK5166">_xlfn.IFS(AH5166&lt;&gt;"","1",AI5166&lt;&gt;"","2",AJ5166&lt;&gt;"","3")</f>
        <v>3</v>
      </c>
    </row>
    <row r="5167" spans="1:37" x14ac:dyDescent="0.25">
      <c r="A5167" t="s">
        <v>975</v>
      </c>
      <c r="B5167" t="s">
        <v>1698</v>
      </c>
      <c r="C5167" s="67" t="str">
        <f t="shared" si="587"/>
        <v>Irelynd Cejka</v>
      </c>
      <c r="D5167" s="71" t="str" cm="1">
        <f t="array" ref="D5167">_xlfn.IFS(AK5167="1",CONCATENATE(C5167,"Regional"),AK5167="2",CONCATENATE(C5167,"Sectional"),AK5167="3",CONCATENATE(C5167,COUNTIF($C$1:C5167,C5167)))</f>
        <v>Irelynd Cejka2</v>
      </c>
      <c r="E5167" s="66">
        <v>45180.625</v>
      </c>
      <c r="F5167" t="s">
        <v>2552</v>
      </c>
      <c r="G5167" s="46">
        <v>25</v>
      </c>
      <c r="H5167" s="46">
        <v>52</v>
      </c>
      <c r="I5167" s="46">
        <v>10</v>
      </c>
      <c r="J5167" t="s">
        <v>2553</v>
      </c>
      <c r="K5167" t="s">
        <v>2409</v>
      </c>
      <c r="L5167" s="46">
        <v>2750</v>
      </c>
      <c r="M5167" s="46">
        <v>36</v>
      </c>
      <c r="N5167" s="46">
        <v>34.4</v>
      </c>
      <c r="O5167" s="46">
        <v>114</v>
      </c>
      <c r="P5167" s="46">
        <f t="shared" si="588"/>
        <v>1</v>
      </c>
      <c r="R5167" s="67" t="s">
        <v>3181</v>
      </c>
      <c r="S5167" s="67">
        <f>COUNTIF(Y$2:$Y$100,R5167)</f>
        <v>0</v>
      </c>
      <c r="V5167" s="67">
        <f t="shared" si="589"/>
        <v>0</v>
      </c>
      <c r="X5167"/>
      <c r="Y5167" s="67" t="str">
        <f t="shared" si="593"/>
        <v xml:space="preserve"> </v>
      </c>
      <c r="AB5167" t="s">
        <v>2409</v>
      </c>
      <c r="AC5167" s="46">
        <v>2750</v>
      </c>
      <c r="AD5167" s="46">
        <v>36</v>
      </c>
      <c r="AE5167" s="46">
        <v>34.4</v>
      </c>
      <c r="AF5167" s="46">
        <v>114</v>
      </c>
      <c r="AH5167" s="70" t="str">
        <f t="shared" si="590"/>
        <v/>
      </c>
      <c r="AI5167" s="70" t="str">
        <f t="shared" si="591"/>
        <v/>
      </c>
      <c r="AJ5167" s="70" t="str">
        <f t="shared" si="592"/>
        <v>X</v>
      </c>
      <c r="AK5167" s="70" t="str" cm="1">
        <f t="array" ref="AK5167">_xlfn.IFS(AH5167&lt;&gt;"","1",AI5167&lt;&gt;"","2",AJ5167&lt;&gt;"","3")</f>
        <v>3</v>
      </c>
    </row>
    <row r="5168" spans="1:37" x14ac:dyDescent="0.25">
      <c r="A5168" t="s">
        <v>3419</v>
      </c>
      <c r="B5168" t="s">
        <v>367</v>
      </c>
      <c r="C5168" s="67" t="str">
        <f t="shared" si="587"/>
        <v>Tessa CzajkowskiHiggins</v>
      </c>
      <c r="D5168" s="71" t="str" cm="1">
        <f t="array" ref="D5168">_xlfn.IFS(AK5168="1",CONCATENATE(C5168,"Regional"),AK5168="2",CONCATENATE(C5168,"Sectional"),AK5168="3",CONCATENATE(C5168,COUNTIF($C$1:C5168,C5168)))</f>
        <v>Tessa CzajkowskiHiggins2</v>
      </c>
      <c r="E5168" s="66">
        <v>45180.625</v>
      </c>
      <c r="F5168" t="s">
        <v>2552</v>
      </c>
      <c r="G5168" s="46">
        <v>25</v>
      </c>
      <c r="H5168" s="46">
        <v>56</v>
      </c>
      <c r="I5168" s="46">
        <v>12</v>
      </c>
      <c r="J5168" t="s">
        <v>2553</v>
      </c>
      <c r="K5168" t="s">
        <v>2409</v>
      </c>
      <c r="L5168" s="46">
        <v>2750</v>
      </c>
      <c r="M5168" s="46">
        <v>36</v>
      </c>
      <c r="N5168" s="46">
        <v>34.4</v>
      </c>
      <c r="O5168" s="46">
        <v>114</v>
      </c>
      <c r="P5168" s="46">
        <f t="shared" si="588"/>
        <v>1</v>
      </c>
      <c r="R5168" s="67" t="s">
        <v>3593</v>
      </c>
      <c r="S5168" s="67">
        <f>COUNTIF(Y$2:$Y$100,R5168)</f>
        <v>0</v>
      </c>
      <c r="V5168" s="67">
        <f t="shared" si="589"/>
        <v>0</v>
      </c>
      <c r="X5168"/>
      <c r="Y5168" s="67" t="str">
        <f t="shared" si="593"/>
        <v xml:space="preserve"> </v>
      </c>
      <c r="AB5168" t="s">
        <v>2409</v>
      </c>
      <c r="AC5168" s="46">
        <v>2750</v>
      </c>
      <c r="AD5168" s="46">
        <v>36</v>
      </c>
      <c r="AE5168" s="46">
        <v>34.4</v>
      </c>
      <c r="AF5168" s="46">
        <v>114</v>
      </c>
      <c r="AH5168" s="70" t="str">
        <f t="shared" si="590"/>
        <v/>
      </c>
      <c r="AI5168" s="70" t="str">
        <f t="shared" si="591"/>
        <v/>
      </c>
      <c r="AJ5168" s="70" t="str">
        <f t="shared" si="592"/>
        <v>X</v>
      </c>
      <c r="AK5168" s="70" t="str" cm="1">
        <f t="array" ref="AK5168">_xlfn.IFS(AH5168&lt;&gt;"","1",AI5168&lt;&gt;"","2",AJ5168&lt;&gt;"","3")</f>
        <v>3</v>
      </c>
    </row>
    <row r="5169" spans="1:37" x14ac:dyDescent="0.25">
      <c r="A5169" t="s">
        <v>233</v>
      </c>
      <c r="B5169" t="s">
        <v>2131</v>
      </c>
      <c r="C5169" s="67" t="str">
        <f t="shared" si="587"/>
        <v>Margot Dhyanchand</v>
      </c>
      <c r="D5169" s="71" t="str" cm="1">
        <f t="array" ref="D5169">_xlfn.IFS(AK5169="1",CONCATENATE(C5169,"Regional"),AK5169="2",CONCATENATE(C5169,"Sectional"),AK5169="3",CONCATENATE(C5169,COUNTIF($C$1:C5169,C5169)))</f>
        <v>Margot Dhyanchand2</v>
      </c>
      <c r="E5169" s="66">
        <v>45180.625</v>
      </c>
      <c r="F5169" t="s">
        <v>2552</v>
      </c>
      <c r="G5169" s="46">
        <v>25</v>
      </c>
      <c r="H5169" s="46">
        <v>57</v>
      </c>
      <c r="I5169" s="46">
        <v>13</v>
      </c>
      <c r="J5169" t="s">
        <v>2553</v>
      </c>
      <c r="K5169" t="s">
        <v>2409</v>
      </c>
      <c r="L5169" s="46">
        <v>2750</v>
      </c>
      <c r="M5169" s="46">
        <v>36</v>
      </c>
      <c r="N5169" s="46">
        <v>34.4</v>
      </c>
      <c r="O5169" s="46">
        <v>114</v>
      </c>
      <c r="P5169" s="46">
        <f t="shared" si="588"/>
        <v>1</v>
      </c>
      <c r="R5169" s="67" t="s">
        <v>3158</v>
      </c>
      <c r="S5169" s="67">
        <f>COUNTIF(Y$2:$Y$100,R5169)</f>
        <v>0</v>
      </c>
      <c r="V5169" s="67">
        <f t="shared" si="589"/>
        <v>0</v>
      </c>
      <c r="X5169"/>
      <c r="Y5169" s="67" t="str">
        <f t="shared" si="593"/>
        <v xml:space="preserve"> </v>
      </c>
      <c r="AB5169" t="s">
        <v>2409</v>
      </c>
      <c r="AC5169" s="46">
        <v>2750</v>
      </c>
      <c r="AD5169" s="46">
        <v>36</v>
      </c>
      <c r="AE5169" s="46">
        <v>34.4</v>
      </c>
      <c r="AF5169" s="46">
        <v>114</v>
      </c>
      <c r="AH5169" s="70" t="str">
        <f t="shared" si="590"/>
        <v/>
      </c>
      <c r="AI5169" s="70" t="str">
        <f t="shared" si="591"/>
        <v/>
      </c>
      <c r="AJ5169" s="70" t="str">
        <f t="shared" si="592"/>
        <v>X</v>
      </c>
      <c r="AK5169" s="70" t="str" cm="1">
        <f t="array" ref="AK5169">_xlfn.IFS(AH5169&lt;&gt;"","1",AI5169&lt;&gt;"","2",AJ5169&lt;&gt;"","3")</f>
        <v>3</v>
      </c>
    </row>
    <row r="5170" spans="1:37" x14ac:dyDescent="0.25">
      <c r="A5170" t="s">
        <v>2125</v>
      </c>
      <c r="B5170" t="s">
        <v>2126</v>
      </c>
      <c r="C5170" s="67" t="str">
        <f t="shared" si="587"/>
        <v>Madi Gussel</v>
      </c>
      <c r="D5170" s="71" t="str" cm="1">
        <f t="array" ref="D5170">_xlfn.IFS(AK5170="1",CONCATENATE(C5170,"Regional"),AK5170="2",CONCATENATE(C5170,"Sectional"),AK5170="3",CONCATENATE(C5170,COUNTIF($C$1:C5170,C5170)))</f>
        <v>Madi Gussel2</v>
      </c>
      <c r="E5170" s="66">
        <v>45180.625</v>
      </c>
      <c r="F5170" t="s">
        <v>2552</v>
      </c>
      <c r="G5170" s="46">
        <v>25</v>
      </c>
      <c r="H5170" s="46">
        <v>58</v>
      </c>
      <c r="I5170" s="46">
        <v>14</v>
      </c>
      <c r="J5170" t="s">
        <v>2553</v>
      </c>
      <c r="K5170" t="s">
        <v>2409</v>
      </c>
      <c r="L5170" s="46">
        <v>2750</v>
      </c>
      <c r="M5170" s="46">
        <v>36</v>
      </c>
      <c r="N5170" s="46">
        <v>34.4</v>
      </c>
      <c r="O5170" s="46">
        <v>114</v>
      </c>
      <c r="P5170" s="46">
        <f t="shared" si="588"/>
        <v>1</v>
      </c>
      <c r="R5170" s="67" t="s">
        <v>3153</v>
      </c>
      <c r="S5170" s="67">
        <f>COUNTIF(Y$2:$Y$100,R5170)</f>
        <v>0</v>
      </c>
      <c r="V5170" s="67">
        <f t="shared" si="589"/>
        <v>0</v>
      </c>
      <c r="X5170"/>
      <c r="Y5170" s="67" t="str">
        <f t="shared" si="593"/>
        <v xml:space="preserve"> </v>
      </c>
      <c r="AB5170" t="s">
        <v>2409</v>
      </c>
      <c r="AC5170" s="46">
        <v>2750</v>
      </c>
      <c r="AD5170" s="46">
        <v>36</v>
      </c>
      <c r="AE5170" s="46">
        <v>34.4</v>
      </c>
      <c r="AF5170" s="46">
        <v>114</v>
      </c>
      <c r="AH5170" s="70" t="str">
        <f t="shared" si="590"/>
        <v/>
      </c>
      <c r="AI5170" s="70" t="str">
        <f t="shared" si="591"/>
        <v/>
      </c>
      <c r="AJ5170" s="70" t="str">
        <f t="shared" si="592"/>
        <v>X</v>
      </c>
      <c r="AK5170" s="70" t="str" cm="1">
        <f t="array" ref="AK5170">_xlfn.IFS(AH5170&lt;&gt;"","1",AI5170&lt;&gt;"","2",AJ5170&lt;&gt;"","3")</f>
        <v>3</v>
      </c>
    </row>
    <row r="5171" spans="1:37" x14ac:dyDescent="0.25">
      <c r="A5171" t="s">
        <v>2157</v>
      </c>
      <c r="B5171" t="s">
        <v>2158</v>
      </c>
      <c r="C5171" s="67" t="str">
        <f t="shared" si="587"/>
        <v>Erica Meylor</v>
      </c>
      <c r="D5171" s="71" t="str" cm="1">
        <f t="array" ref="D5171">_xlfn.IFS(AK5171="1",CONCATENATE(C5171,"Regional"),AK5171="2",CONCATENATE(C5171,"Sectional"),AK5171="3",CONCATENATE(C5171,COUNTIF($C$1:C5171,C5171)))</f>
        <v>Erica Meylor2</v>
      </c>
      <c r="E5171" s="66">
        <v>45180.625</v>
      </c>
      <c r="F5171" t="s">
        <v>2552</v>
      </c>
      <c r="G5171" s="46">
        <v>25</v>
      </c>
      <c r="H5171" s="46">
        <v>58</v>
      </c>
      <c r="I5171" s="46">
        <v>14</v>
      </c>
      <c r="J5171" t="s">
        <v>2553</v>
      </c>
      <c r="K5171" t="s">
        <v>2409</v>
      </c>
      <c r="L5171" s="46">
        <v>2750</v>
      </c>
      <c r="M5171" s="46">
        <v>36</v>
      </c>
      <c r="N5171" s="46">
        <v>34.4</v>
      </c>
      <c r="O5171" s="46">
        <v>114</v>
      </c>
      <c r="P5171" s="46">
        <f t="shared" si="588"/>
        <v>1</v>
      </c>
      <c r="R5171" s="67" t="s">
        <v>3182</v>
      </c>
      <c r="S5171" s="67">
        <f>COUNTIF(Y$2:$Y$100,R5171)</f>
        <v>0</v>
      </c>
      <c r="V5171" s="67">
        <f t="shared" si="589"/>
        <v>0</v>
      </c>
      <c r="X5171"/>
      <c r="Y5171" s="67" t="str">
        <f t="shared" si="593"/>
        <v xml:space="preserve"> </v>
      </c>
      <c r="AB5171" t="s">
        <v>2409</v>
      </c>
      <c r="AC5171" s="46">
        <v>2750</v>
      </c>
      <c r="AD5171" s="46">
        <v>36</v>
      </c>
      <c r="AE5171" s="46">
        <v>34.4</v>
      </c>
      <c r="AF5171" s="46">
        <v>114</v>
      </c>
      <c r="AH5171" s="70" t="str">
        <f t="shared" si="590"/>
        <v/>
      </c>
      <c r="AI5171" s="70" t="str">
        <f t="shared" si="591"/>
        <v/>
      </c>
      <c r="AJ5171" s="70" t="str">
        <f t="shared" si="592"/>
        <v>X</v>
      </c>
      <c r="AK5171" s="70" t="str" cm="1">
        <f t="array" ref="AK5171">_xlfn.IFS(AH5171&lt;&gt;"","1",AI5171&lt;&gt;"","2",AJ5171&lt;&gt;"","3")</f>
        <v>3</v>
      </c>
    </row>
    <row r="5172" spans="1:37" x14ac:dyDescent="0.25">
      <c r="A5172" t="s">
        <v>1829</v>
      </c>
      <c r="B5172" t="s">
        <v>348</v>
      </c>
      <c r="C5172" s="67" t="str">
        <f t="shared" si="587"/>
        <v>Camryn Knapp</v>
      </c>
      <c r="D5172" s="71" t="str" cm="1">
        <f t="array" ref="D5172">_xlfn.IFS(AK5172="1",CONCATENATE(C5172,"Regional"),AK5172="2",CONCATENATE(C5172,"Sectional"),AK5172="3",CONCATENATE(C5172,COUNTIF($C$1:C5172,C5172)))</f>
        <v>Camryn Knapp2</v>
      </c>
      <c r="E5172" s="66">
        <v>45180.625</v>
      </c>
      <c r="F5172" t="s">
        <v>2552</v>
      </c>
      <c r="G5172" s="46">
        <v>25</v>
      </c>
      <c r="H5172" s="46">
        <v>60</v>
      </c>
      <c r="I5172" s="46">
        <v>16</v>
      </c>
      <c r="J5172" t="s">
        <v>2553</v>
      </c>
      <c r="K5172" t="s">
        <v>2409</v>
      </c>
      <c r="L5172" s="46">
        <v>2750</v>
      </c>
      <c r="M5172" s="46">
        <v>36</v>
      </c>
      <c r="N5172" s="46">
        <v>34.4</v>
      </c>
      <c r="O5172" s="46">
        <v>114</v>
      </c>
      <c r="P5172" s="46">
        <f t="shared" si="588"/>
        <v>1</v>
      </c>
      <c r="R5172" s="67" t="s">
        <v>3183</v>
      </c>
      <c r="S5172" s="67">
        <f>COUNTIF(Y$2:$Y$100,R5172)</f>
        <v>0</v>
      </c>
      <c r="V5172" s="67">
        <f t="shared" si="589"/>
        <v>0</v>
      </c>
      <c r="X5172"/>
      <c r="Y5172" s="67" t="str">
        <f t="shared" si="593"/>
        <v xml:space="preserve"> </v>
      </c>
      <c r="AB5172" t="s">
        <v>2409</v>
      </c>
      <c r="AC5172" s="46">
        <v>2750</v>
      </c>
      <c r="AD5172" s="46">
        <v>36</v>
      </c>
      <c r="AE5172" s="46">
        <v>34.4</v>
      </c>
      <c r="AF5172" s="46">
        <v>114</v>
      </c>
      <c r="AH5172" s="70" t="str">
        <f t="shared" si="590"/>
        <v/>
      </c>
      <c r="AI5172" s="70" t="str">
        <f t="shared" si="591"/>
        <v/>
      </c>
      <c r="AJ5172" s="70" t="str">
        <f t="shared" si="592"/>
        <v>X</v>
      </c>
      <c r="AK5172" s="70" t="str" cm="1">
        <f t="array" ref="AK5172">_xlfn.IFS(AH5172&lt;&gt;"","1",AI5172&lt;&gt;"","2",AJ5172&lt;&gt;"","3")</f>
        <v>3</v>
      </c>
    </row>
    <row r="5173" spans="1:37" x14ac:dyDescent="0.25">
      <c r="A5173" t="s">
        <v>2130</v>
      </c>
      <c r="B5173" t="s">
        <v>345</v>
      </c>
      <c r="C5173" s="67" t="str">
        <f t="shared" si="587"/>
        <v>Abigail Kruger</v>
      </c>
      <c r="D5173" s="71" t="str" cm="1">
        <f t="array" ref="D5173">_xlfn.IFS(AK5173="1",CONCATENATE(C5173,"Regional"),AK5173="2",CONCATENATE(C5173,"Sectional"),AK5173="3",CONCATENATE(C5173,COUNTIF($C$1:C5173,C5173)))</f>
        <v>Abigail Kruger2</v>
      </c>
      <c r="E5173" s="66">
        <v>45180.625</v>
      </c>
      <c r="F5173" t="s">
        <v>2552</v>
      </c>
      <c r="G5173" s="46">
        <v>25</v>
      </c>
      <c r="H5173" s="46">
        <v>62</v>
      </c>
      <c r="I5173" s="46">
        <v>17</v>
      </c>
      <c r="J5173" t="s">
        <v>2553</v>
      </c>
      <c r="K5173" t="s">
        <v>2409</v>
      </c>
      <c r="L5173" s="46">
        <v>2750</v>
      </c>
      <c r="M5173" s="46">
        <v>36</v>
      </c>
      <c r="N5173" s="46">
        <v>34.4</v>
      </c>
      <c r="O5173" s="46">
        <v>114</v>
      </c>
      <c r="P5173" s="46">
        <f t="shared" si="588"/>
        <v>1</v>
      </c>
      <c r="R5173" s="67" t="s">
        <v>3157</v>
      </c>
      <c r="S5173" s="67">
        <f>COUNTIF(Y$2:$Y$100,R5173)</f>
        <v>0</v>
      </c>
      <c r="V5173" s="67">
        <f t="shared" si="589"/>
        <v>0</v>
      </c>
      <c r="X5173"/>
      <c r="Y5173" s="67" t="str">
        <f t="shared" si="593"/>
        <v xml:space="preserve"> </v>
      </c>
      <c r="AB5173" t="s">
        <v>2409</v>
      </c>
      <c r="AC5173" s="46">
        <v>2750</v>
      </c>
      <c r="AD5173" s="46">
        <v>36</v>
      </c>
      <c r="AE5173" s="46">
        <v>34.4</v>
      </c>
      <c r="AF5173" s="46">
        <v>114</v>
      </c>
      <c r="AH5173" s="70" t="str">
        <f t="shared" si="590"/>
        <v/>
      </c>
      <c r="AI5173" s="70" t="str">
        <f t="shared" si="591"/>
        <v/>
      </c>
      <c r="AJ5173" s="70" t="str">
        <f t="shared" si="592"/>
        <v>X</v>
      </c>
      <c r="AK5173" s="70" t="str" cm="1">
        <f t="array" ref="AK5173">_xlfn.IFS(AH5173&lt;&gt;"","1",AI5173&lt;&gt;"","2",AJ5173&lt;&gt;"","3")</f>
        <v>3</v>
      </c>
    </row>
    <row r="5174" spans="1:37" x14ac:dyDescent="0.25">
      <c r="A5174" t="s">
        <v>3384</v>
      </c>
      <c r="B5174" t="s">
        <v>2053</v>
      </c>
      <c r="C5174" s="67" t="str">
        <f t="shared" si="587"/>
        <v>Lindsey Kroening</v>
      </c>
      <c r="D5174" s="71" t="str" cm="1">
        <f t="array" ref="D5174">_xlfn.IFS(AK5174="1",CONCATENATE(C5174,"Regional"),AK5174="2",CONCATENATE(C5174,"Sectional"),AK5174="3",CONCATENATE(C5174,COUNTIF($C$1:C5174,C5174)))</f>
        <v>Lindsey Kroening9</v>
      </c>
      <c r="E5174" s="66">
        <v>45180.625</v>
      </c>
      <c r="F5174" t="s">
        <v>2615</v>
      </c>
      <c r="G5174" s="46">
        <v>48</v>
      </c>
      <c r="H5174" s="46">
        <v>38</v>
      </c>
      <c r="I5174" s="46">
        <v>1</v>
      </c>
      <c r="J5174" t="s">
        <v>125</v>
      </c>
      <c r="K5174" t="s">
        <v>90</v>
      </c>
      <c r="L5174" s="46">
        <v>2709</v>
      </c>
      <c r="M5174" s="46">
        <v>35</v>
      </c>
      <c r="N5174" s="46">
        <v>33.200000000000003</v>
      </c>
      <c r="O5174" s="46">
        <v>113</v>
      </c>
      <c r="P5174" s="46">
        <f t="shared" si="588"/>
        <v>1</v>
      </c>
      <c r="R5174" s="67" t="s">
        <v>3477</v>
      </c>
      <c r="S5174" s="67">
        <f>COUNTIF(Y$2:$Y$100,R5174)</f>
        <v>0</v>
      </c>
      <c r="V5174" s="67">
        <f t="shared" si="589"/>
        <v>0</v>
      </c>
      <c r="X5174"/>
      <c r="Y5174" s="67" t="str">
        <f t="shared" si="593"/>
        <v xml:space="preserve"> </v>
      </c>
      <c r="AB5174" t="s">
        <v>90</v>
      </c>
      <c r="AC5174" s="46">
        <v>2709</v>
      </c>
      <c r="AD5174" s="46">
        <v>35</v>
      </c>
      <c r="AE5174" s="46">
        <v>33.200000000000003</v>
      </c>
      <c r="AF5174" s="46">
        <v>113</v>
      </c>
      <c r="AH5174" s="70" t="str">
        <f t="shared" si="590"/>
        <v/>
      </c>
      <c r="AI5174" s="70" t="str">
        <f t="shared" si="591"/>
        <v/>
      </c>
      <c r="AJ5174" s="70" t="str">
        <f t="shared" si="592"/>
        <v>X</v>
      </c>
      <c r="AK5174" s="70" t="str" cm="1">
        <f t="array" ref="AK5174">_xlfn.IFS(AH5174&lt;&gt;"","1",AI5174&lt;&gt;"","2",AJ5174&lt;&gt;"","3")</f>
        <v>3</v>
      </c>
    </row>
    <row r="5175" spans="1:37" x14ac:dyDescent="0.25">
      <c r="A5175" t="s">
        <v>3407</v>
      </c>
      <c r="B5175" t="s">
        <v>773</v>
      </c>
      <c r="C5175" s="67" t="str">
        <f t="shared" si="587"/>
        <v>Ashley Greenhill</v>
      </c>
      <c r="D5175" s="71" t="str" cm="1">
        <f t="array" ref="D5175">_xlfn.IFS(AK5175="1",CONCATENATE(C5175,"Regional"),AK5175="2",CONCATENATE(C5175,"Sectional"),AK5175="3",CONCATENATE(C5175,COUNTIF($C$1:C5175,C5175)))</f>
        <v>Ashley Greenhill9</v>
      </c>
      <c r="E5175" s="66">
        <v>45180.625</v>
      </c>
      <c r="F5175" t="s">
        <v>2615</v>
      </c>
      <c r="G5175" s="46">
        <v>48</v>
      </c>
      <c r="H5175" s="46">
        <v>41</v>
      </c>
      <c r="I5175" s="46">
        <v>2</v>
      </c>
      <c r="J5175" t="s">
        <v>125</v>
      </c>
      <c r="K5175" t="s">
        <v>90</v>
      </c>
      <c r="L5175" s="46">
        <v>2709</v>
      </c>
      <c r="M5175" s="46">
        <v>35</v>
      </c>
      <c r="N5175" s="46">
        <v>33.200000000000003</v>
      </c>
      <c r="O5175" s="46">
        <v>113</v>
      </c>
      <c r="P5175" s="46">
        <f t="shared" si="588"/>
        <v>1</v>
      </c>
      <c r="R5175" s="67" t="s">
        <v>3550</v>
      </c>
      <c r="S5175" s="67">
        <f>COUNTIF(Y$2:$Y$100,R5175)</f>
        <v>0</v>
      </c>
      <c r="V5175" s="67">
        <f t="shared" si="589"/>
        <v>0</v>
      </c>
      <c r="X5175"/>
      <c r="Y5175" s="67" t="str">
        <f t="shared" si="593"/>
        <v xml:space="preserve"> </v>
      </c>
      <c r="AB5175" t="s">
        <v>90</v>
      </c>
      <c r="AC5175" s="46">
        <v>2709</v>
      </c>
      <c r="AD5175" s="46">
        <v>35</v>
      </c>
      <c r="AE5175" s="46">
        <v>33.200000000000003</v>
      </c>
      <c r="AF5175" s="46">
        <v>113</v>
      </c>
      <c r="AH5175" s="70" t="str">
        <f t="shared" si="590"/>
        <v/>
      </c>
      <c r="AI5175" s="70" t="str">
        <f t="shared" si="591"/>
        <v/>
      </c>
      <c r="AJ5175" s="70" t="str">
        <f t="shared" si="592"/>
        <v>X</v>
      </c>
      <c r="AK5175" s="70" t="str" cm="1">
        <f t="array" ref="AK5175">_xlfn.IFS(AH5175&lt;&gt;"","1",AI5175&lt;&gt;"","2",AJ5175&lt;&gt;"","3")</f>
        <v>3</v>
      </c>
    </row>
    <row r="5176" spans="1:37" x14ac:dyDescent="0.25">
      <c r="A5176" t="s">
        <v>590</v>
      </c>
      <c r="B5176" t="s">
        <v>591</v>
      </c>
      <c r="C5176" s="67" t="str">
        <f t="shared" si="587"/>
        <v>Daniella Honkamp</v>
      </c>
      <c r="D5176" s="71" t="str" cm="1">
        <f t="array" ref="D5176">_xlfn.IFS(AK5176="1",CONCATENATE(C5176,"Regional"),AK5176="2",CONCATENATE(C5176,"Sectional"),AK5176="3",CONCATENATE(C5176,COUNTIF($C$1:C5176,C5176)))</f>
        <v>Daniella Honkamp9</v>
      </c>
      <c r="E5176" s="66">
        <v>45180.625</v>
      </c>
      <c r="F5176" t="s">
        <v>2615</v>
      </c>
      <c r="G5176" s="46">
        <v>48</v>
      </c>
      <c r="H5176" s="46">
        <v>41</v>
      </c>
      <c r="I5176" s="46">
        <v>2</v>
      </c>
      <c r="J5176" t="s">
        <v>125</v>
      </c>
      <c r="K5176" t="s">
        <v>90</v>
      </c>
      <c r="L5176" s="46">
        <v>2709</v>
      </c>
      <c r="M5176" s="46">
        <v>35</v>
      </c>
      <c r="N5176" s="46">
        <v>33.200000000000003</v>
      </c>
      <c r="O5176" s="46">
        <v>113</v>
      </c>
      <c r="P5176" s="46">
        <f t="shared" si="588"/>
        <v>1</v>
      </c>
      <c r="R5176" s="67" t="s">
        <v>1238</v>
      </c>
      <c r="S5176" s="67">
        <f>COUNTIF(Y$2:$Y$100,R5176)</f>
        <v>0</v>
      </c>
      <c r="V5176" s="67">
        <f t="shared" si="589"/>
        <v>0</v>
      </c>
      <c r="X5176"/>
      <c r="Y5176" s="67" t="str">
        <f t="shared" si="593"/>
        <v xml:space="preserve"> </v>
      </c>
      <c r="AB5176" t="s">
        <v>90</v>
      </c>
      <c r="AC5176" s="46">
        <v>2709</v>
      </c>
      <c r="AD5176" s="46">
        <v>35</v>
      </c>
      <c r="AE5176" s="46">
        <v>33.200000000000003</v>
      </c>
      <c r="AF5176" s="46">
        <v>113</v>
      </c>
      <c r="AH5176" s="70" t="str">
        <f t="shared" si="590"/>
        <v/>
      </c>
      <c r="AI5176" s="70" t="str">
        <f t="shared" si="591"/>
        <v/>
      </c>
      <c r="AJ5176" s="70" t="str">
        <f t="shared" si="592"/>
        <v>X</v>
      </c>
      <c r="AK5176" s="70" t="str" cm="1">
        <f t="array" ref="AK5176">_xlfn.IFS(AH5176&lt;&gt;"","1",AI5176&lt;&gt;"","2",AJ5176&lt;&gt;"","3")</f>
        <v>3</v>
      </c>
    </row>
    <row r="5177" spans="1:37" x14ac:dyDescent="0.25">
      <c r="A5177" t="s">
        <v>1934</v>
      </c>
      <c r="B5177" t="s">
        <v>1935</v>
      </c>
      <c r="C5177" s="67" t="str">
        <f t="shared" si="587"/>
        <v>Rita Kuepper</v>
      </c>
      <c r="D5177" s="71" t="str" cm="1">
        <f t="array" ref="D5177">_xlfn.IFS(AK5177="1",CONCATENATE(C5177,"Regional"),AK5177="2",CONCATENATE(C5177,"Sectional"),AK5177="3",CONCATENATE(C5177,COUNTIF($C$1:C5177,C5177)))</f>
        <v>Rita Kuepper11</v>
      </c>
      <c r="E5177" s="66">
        <v>45180.625</v>
      </c>
      <c r="F5177" t="s">
        <v>2615</v>
      </c>
      <c r="G5177" s="46">
        <v>48</v>
      </c>
      <c r="H5177" s="46">
        <v>43</v>
      </c>
      <c r="I5177" s="46">
        <v>4</v>
      </c>
      <c r="J5177" t="s">
        <v>125</v>
      </c>
      <c r="K5177" t="s">
        <v>90</v>
      </c>
      <c r="L5177" s="46">
        <v>2709</v>
      </c>
      <c r="M5177" s="46">
        <v>35</v>
      </c>
      <c r="N5177" s="46">
        <v>33.200000000000003</v>
      </c>
      <c r="O5177" s="46">
        <v>113</v>
      </c>
      <c r="P5177" s="46">
        <f t="shared" si="588"/>
        <v>1</v>
      </c>
      <c r="R5177" s="67" t="s">
        <v>2951</v>
      </c>
      <c r="S5177" s="67">
        <f>COUNTIF(Y$2:$Y$100,R5177)</f>
        <v>0</v>
      </c>
      <c r="V5177" s="67">
        <f t="shared" si="589"/>
        <v>0</v>
      </c>
      <c r="X5177"/>
      <c r="Y5177" s="67" t="str">
        <f t="shared" si="593"/>
        <v xml:space="preserve"> </v>
      </c>
      <c r="AB5177" t="s">
        <v>90</v>
      </c>
      <c r="AC5177" s="46">
        <v>2709</v>
      </c>
      <c r="AD5177" s="46">
        <v>35</v>
      </c>
      <c r="AE5177" s="46">
        <v>33.200000000000003</v>
      </c>
      <c r="AF5177" s="46">
        <v>113</v>
      </c>
      <c r="AH5177" s="70" t="str">
        <f t="shared" si="590"/>
        <v/>
      </c>
      <c r="AI5177" s="70" t="str">
        <f t="shared" si="591"/>
        <v/>
      </c>
      <c r="AJ5177" s="70" t="str">
        <f t="shared" si="592"/>
        <v>X</v>
      </c>
      <c r="AK5177" s="70" t="str" cm="1">
        <f t="array" ref="AK5177">_xlfn.IFS(AH5177&lt;&gt;"","1",AI5177&lt;&gt;"","2",AJ5177&lt;&gt;"","3")</f>
        <v>3</v>
      </c>
    </row>
    <row r="5178" spans="1:37" x14ac:dyDescent="0.25">
      <c r="A5178" t="s">
        <v>1651</v>
      </c>
      <c r="B5178" t="s">
        <v>524</v>
      </c>
      <c r="C5178" s="67" t="str">
        <f t="shared" si="587"/>
        <v>Isabelle Doughty</v>
      </c>
      <c r="D5178" s="71" t="str" cm="1">
        <f t="array" ref="D5178">_xlfn.IFS(AK5178="1",CONCATENATE(C5178,"Regional"),AK5178="2",CONCATENATE(C5178,"Sectional"),AK5178="3",CONCATENATE(C5178,COUNTIF($C$1:C5178,C5178)))</f>
        <v>Isabelle Doughty11</v>
      </c>
      <c r="E5178" s="66">
        <v>45180.625</v>
      </c>
      <c r="F5178" t="s">
        <v>2615</v>
      </c>
      <c r="G5178" s="46">
        <v>48</v>
      </c>
      <c r="H5178" s="46">
        <v>43</v>
      </c>
      <c r="I5178" s="46">
        <v>4</v>
      </c>
      <c r="J5178" t="s">
        <v>125</v>
      </c>
      <c r="K5178" t="s">
        <v>90</v>
      </c>
      <c r="L5178" s="46">
        <v>2709</v>
      </c>
      <c r="M5178" s="46">
        <v>35</v>
      </c>
      <c r="N5178" s="46">
        <v>33.200000000000003</v>
      </c>
      <c r="O5178" s="46">
        <v>113</v>
      </c>
      <c r="P5178" s="46">
        <f t="shared" si="588"/>
        <v>1</v>
      </c>
      <c r="R5178" s="67" t="s">
        <v>3487</v>
      </c>
      <c r="S5178" s="67">
        <f>COUNTIF(Y$2:$Y$100,R5178)</f>
        <v>0</v>
      </c>
      <c r="V5178" s="67">
        <f t="shared" si="589"/>
        <v>0</v>
      </c>
      <c r="X5178"/>
      <c r="Y5178" s="67" t="str">
        <f t="shared" si="593"/>
        <v xml:space="preserve"> </v>
      </c>
      <c r="AB5178" t="s">
        <v>90</v>
      </c>
      <c r="AC5178" s="46">
        <v>2709</v>
      </c>
      <c r="AD5178" s="46">
        <v>35</v>
      </c>
      <c r="AE5178" s="46">
        <v>33.200000000000003</v>
      </c>
      <c r="AF5178" s="46">
        <v>113</v>
      </c>
      <c r="AH5178" s="70" t="str">
        <f t="shared" si="590"/>
        <v/>
      </c>
      <c r="AI5178" s="70" t="str">
        <f t="shared" si="591"/>
        <v/>
      </c>
      <c r="AJ5178" s="70" t="str">
        <f t="shared" si="592"/>
        <v>X</v>
      </c>
      <c r="AK5178" s="70" t="str" cm="1">
        <f t="array" ref="AK5178">_xlfn.IFS(AH5178&lt;&gt;"","1",AI5178&lt;&gt;"","2",AJ5178&lt;&gt;"","3")</f>
        <v>3</v>
      </c>
    </row>
    <row r="5179" spans="1:37" x14ac:dyDescent="0.25">
      <c r="A5179" t="s">
        <v>315</v>
      </c>
      <c r="B5179" t="s">
        <v>353</v>
      </c>
      <c r="C5179" s="67" t="str">
        <f t="shared" si="587"/>
        <v>Olivia Morgan</v>
      </c>
      <c r="D5179" s="71" t="str" cm="1">
        <f t="array" ref="D5179">_xlfn.IFS(AK5179="1",CONCATENATE(C5179,"Regional"),AK5179="2",CONCATENATE(C5179,"Sectional"),AK5179="3",CONCATENATE(C5179,COUNTIF($C$1:C5179,C5179)))</f>
        <v>Olivia Morgan11</v>
      </c>
      <c r="E5179" s="66">
        <v>45180.625</v>
      </c>
      <c r="F5179" t="s">
        <v>2615</v>
      </c>
      <c r="G5179" s="46">
        <v>48</v>
      </c>
      <c r="H5179" s="46">
        <v>45</v>
      </c>
      <c r="I5179" s="46">
        <v>6</v>
      </c>
      <c r="J5179" t="s">
        <v>125</v>
      </c>
      <c r="K5179" t="s">
        <v>90</v>
      </c>
      <c r="L5179" s="46">
        <v>2709</v>
      </c>
      <c r="M5179" s="46">
        <v>35</v>
      </c>
      <c r="N5179" s="46">
        <v>33.200000000000003</v>
      </c>
      <c r="O5179" s="46">
        <v>113</v>
      </c>
      <c r="P5179" s="46">
        <f t="shared" si="588"/>
        <v>1</v>
      </c>
      <c r="R5179" s="67" t="s">
        <v>1338</v>
      </c>
      <c r="S5179" s="67">
        <f>COUNTIF(Y$2:$Y$100,R5179)</f>
        <v>0</v>
      </c>
      <c r="V5179" s="67">
        <f t="shared" si="589"/>
        <v>0</v>
      </c>
      <c r="X5179"/>
      <c r="Y5179" s="67" t="str">
        <f t="shared" si="593"/>
        <v xml:space="preserve"> </v>
      </c>
      <c r="AB5179" t="s">
        <v>90</v>
      </c>
      <c r="AC5179" s="46">
        <v>2709</v>
      </c>
      <c r="AD5179" s="46">
        <v>35</v>
      </c>
      <c r="AE5179" s="46">
        <v>33.200000000000003</v>
      </c>
      <c r="AF5179" s="46">
        <v>113</v>
      </c>
      <c r="AH5179" s="70" t="str">
        <f t="shared" si="590"/>
        <v/>
      </c>
      <c r="AI5179" s="70" t="str">
        <f t="shared" si="591"/>
        <v/>
      </c>
      <c r="AJ5179" s="70" t="str">
        <f t="shared" si="592"/>
        <v>X</v>
      </c>
      <c r="AK5179" s="70" t="str" cm="1">
        <f t="array" ref="AK5179">_xlfn.IFS(AH5179&lt;&gt;"","1",AI5179&lt;&gt;"","2",AJ5179&lt;&gt;"","3")</f>
        <v>3</v>
      </c>
    </row>
    <row r="5180" spans="1:37" x14ac:dyDescent="0.25">
      <c r="A5180" t="s">
        <v>689</v>
      </c>
      <c r="B5180" t="s">
        <v>452</v>
      </c>
      <c r="C5180" s="67" t="str">
        <f t="shared" si="587"/>
        <v>Sophia Otto</v>
      </c>
      <c r="D5180" s="71" t="str" cm="1">
        <f t="array" ref="D5180">_xlfn.IFS(AK5180="1",CONCATENATE(C5180,"Regional"),AK5180="2",CONCATENATE(C5180,"Sectional"),AK5180="3",CONCATENATE(C5180,COUNTIF($C$1:C5180,C5180)))</f>
        <v>Sophia Otto11</v>
      </c>
      <c r="E5180" s="66">
        <v>45180.625</v>
      </c>
      <c r="F5180" t="s">
        <v>2615</v>
      </c>
      <c r="G5180" s="46">
        <v>48</v>
      </c>
      <c r="H5180" s="46">
        <v>45</v>
      </c>
      <c r="I5180" s="46">
        <v>6</v>
      </c>
      <c r="J5180" t="s">
        <v>125</v>
      </c>
      <c r="K5180" t="s">
        <v>90</v>
      </c>
      <c r="L5180" s="46">
        <v>2709</v>
      </c>
      <c r="M5180" s="46">
        <v>35</v>
      </c>
      <c r="N5180" s="46">
        <v>33.200000000000003</v>
      </c>
      <c r="O5180" s="46">
        <v>113</v>
      </c>
      <c r="P5180" s="46">
        <f t="shared" si="588"/>
        <v>1</v>
      </c>
      <c r="R5180" s="67" t="s">
        <v>1340</v>
      </c>
      <c r="S5180" s="67">
        <f>COUNTIF(Y$2:$Y$100,R5180)</f>
        <v>0</v>
      </c>
      <c r="V5180" s="67">
        <f t="shared" si="589"/>
        <v>0</v>
      </c>
      <c r="X5180"/>
      <c r="Y5180" s="67" t="str">
        <f t="shared" si="593"/>
        <v xml:space="preserve"> </v>
      </c>
      <c r="AB5180" t="s">
        <v>90</v>
      </c>
      <c r="AC5180" s="46">
        <v>2709</v>
      </c>
      <c r="AD5180" s="46">
        <v>35</v>
      </c>
      <c r="AE5180" s="46">
        <v>33.200000000000003</v>
      </c>
      <c r="AF5180" s="46">
        <v>113</v>
      </c>
      <c r="AH5180" s="70" t="str">
        <f t="shared" si="590"/>
        <v/>
      </c>
      <c r="AI5180" s="70" t="str">
        <f t="shared" si="591"/>
        <v/>
      </c>
      <c r="AJ5180" s="70" t="str">
        <f t="shared" si="592"/>
        <v>X</v>
      </c>
      <c r="AK5180" s="70" t="str" cm="1">
        <f t="array" ref="AK5180">_xlfn.IFS(AH5180&lt;&gt;"","1",AI5180&lt;&gt;"","2",AJ5180&lt;&gt;"","3")</f>
        <v>3</v>
      </c>
    </row>
    <row r="5181" spans="1:37" x14ac:dyDescent="0.25">
      <c r="A5181" t="s">
        <v>727</v>
      </c>
      <c r="B5181" t="s">
        <v>728</v>
      </c>
      <c r="C5181" s="67" t="str">
        <f t="shared" si="587"/>
        <v>Diana Schallock</v>
      </c>
      <c r="D5181" s="71" t="str" cm="1">
        <f t="array" ref="D5181">_xlfn.IFS(AK5181="1",CONCATENATE(C5181,"Regional"),AK5181="2",CONCATENATE(C5181,"Sectional"),AK5181="3",CONCATENATE(C5181,COUNTIF($C$1:C5181,C5181)))</f>
        <v>Diana Schallock11</v>
      </c>
      <c r="E5181" s="66">
        <v>45180.625</v>
      </c>
      <c r="F5181" t="s">
        <v>2615</v>
      </c>
      <c r="G5181" s="46">
        <v>48</v>
      </c>
      <c r="H5181" s="46">
        <v>45</v>
      </c>
      <c r="I5181" s="46">
        <v>6</v>
      </c>
      <c r="J5181" t="s">
        <v>125</v>
      </c>
      <c r="K5181" t="s">
        <v>90</v>
      </c>
      <c r="L5181" s="46">
        <v>2709</v>
      </c>
      <c r="M5181" s="46">
        <v>35</v>
      </c>
      <c r="N5181" s="46">
        <v>33.200000000000003</v>
      </c>
      <c r="O5181" s="46">
        <v>113</v>
      </c>
      <c r="P5181" s="46">
        <f t="shared" si="588"/>
        <v>1</v>
      </c>
      <c r="R5181" s="67" t="s">
        <v>1323</v>
      </c>
      <c r="S5181" s="67">
        <f>COUNTIF(Y$2:$Y$100,R5181)</f>
        <v>0</v>
      </c>
      <c r="V5181" s="67">
        <f t="shared" si="589"/>
        <v>0</v>
      </c>
      <c r="X5181"/>
      <c r="Y5181" s="67" t="str">
        <f t="shared" si="593"/>
        <v xml:space="preserve"> </v>
      </c>
      <c r="AB5181" t="s">
        <v>90</v>
      </c>
      <c r="AC5181" s="46">
        <v>2709</v>
      </c>
      <c r="AD5181" s="46">
        <v>35</v>
      </c>
      <c r="AE5181" s="46">
        <v>33.200000000000003</v>
      </c>
      <c r="AF5181" s="46">
        <v>113</v>
      </c>
      <c r="AH5181" s="70" t="str">
        <f t="shared" si="590"/>
        <v/>
      </c>
      <c r="AI5181" s="70" t="str">
        <f t="shared" si="591"/>
        <v/>
      </c>
      <c r="AJ5181" s="70" t="str">
        <f t="shared" si="592"/>
        <v>X</v>
      </c>
      <c r="AK5181" s="70" t="str" cm="1">
        <f t="array" ref="AK5181">_xlfn.IFS(AH5181&lt;&gt;"","1",AI5181&lt;&gt;"","2",AJ5181&lt;&gt;"","3")</f>
        <v>3</v>
      </c>
    </row>
    <row r="5182" spans="1:37" x14ac:dyDescent="0.25">
      <c r="A5182" t="s">
        <v>898</v>
      </c>
      <c r="B5182" t="s">
        <v>459</v>
      </c>
      <c r="C5182" s="67" t="str">
        <f t="shared" si="587"/>
        <v>Addison Landy</v>
      </c>
      <c r="D5182" s="71" t="str" cm="1">
        <f t="array" ref="D5182">_xlfn.IFS(AK5182="1",CONCATENATE(C5182,"Regional"),AK5182="2",CONCATENATE(C5182,"Sectional"),AK5182="3",CONCATENATE(C5182,COUNTIF($C$1:C5182,C5182)))</f>
        <v>Addison Landy8</v>
      </c>
      <c r="E5182" s="66">
        <v>45180.625</v>
      </c>
      <c r="F5182" t="s">
        <v>2615</v>
      </c>
      <c r="G5182" s="46">
        <v>48</v>
      </c>
      <c r="H5182" s="46">
        <v>45</v>
      </c>
      <c r="I5182" s="46">
        <v>6</v>
      </c>
      <c r="J5182" t="s">
        <v>125</v>
      </c>
      <c r="K5182" t="s">
        <v>90</v>
      </c>
      <c r="L5182" s="46">
        <v>2709</v>
      </c>
      <c r="M5182" s="46">
        <v>35</v>
      </c>
      <c r="N5182" s="46">
        <v>33.200000000000003</v>
      </c>
      <c r="O5182" s="46">
        <v>113</v>
      </c>
      <c r="P5182" s="46">
        <f t="shared" si="588"/>
        <v>1</v>
      </c>
      <c r="R5182" s="67" t="s">
        <v>1438</v>
      </c>
      <c r="S5182" s="67">
        <f>COUNTIF(Y$2:$Y$100,R5182)</f>
        <v>0</v>
      </c>
      <c r="V5182" s="67">
        <f t="shared" si="589"/>
        <v>0</v>
      </c>
      <c r="X5182"/>
      <c r="Y5182" s="67" t="str">
        <f t="shared" si="593"/>
        <v xml:space="preserve"> </v>
      </c>
      <c r="AB5182" t="s">
        <v>90</v>
      </c>
      <c r="AC5182" s="46">
        <v>2709</v>
      </c>
      <c r="AD5182" s="46">
        <v>35</v>
      </c>
      <c r="AE5182" s="46">
        <v>33.200000000000003</v>
      </c>
      <c r="AF5182" s="46">
        <v>113</v>
      </c>
      <c r="AH5182" s="70" t="str">
        <f t="shared" si="590"/>
        <v/>
      </c>
      <c r="AI5182" s="70" t="str">
        <f t="shared" si="591"/>
        <v/>
      </c>
      <c r="AJ5182" s="70" t="str">
        <f t="shared" si="592"/>
        <v>X</v>
      </c>
      <c r="AK5182" s="70" t="str" cm="1">
        <f t="array" ref="AK5182">_xlfn.IFS(AH5182&lt;&gt;"","1",AI5182&lt;&gt;"","2",AJ5182&lt;&gt;"","3")</f>
        <v>3</v>
      </c>
    </row>
    <row r="5183" spans="1:37" x14ac:dyDescent="0.25">
      <c r="A5183" t="s">
        <v>595</v>
      </c>
      <c r="B5183" t="s">
        <v>313</v>
      </c>
      <c r="C5183" s="67" t="str">
        <f t="shared" si="587"/>
        <v>Avery Buchholz</v>
      </c>
      <c r="D5183" s="71" t="str" cm="1">
        <f t="array" ref="D5183">_xlfn.IFS(AK5183="1",CONCATENATE(C5183,"Regional"),AK5183="2",CONCATENATE(C5183,"Sectional"),AK5183="3",CONCATENATE(C5183,COUNTIF($C$1:C5183,C5183)))</f>
        <v>Avery Buchholz9</v>
      </c>
      <c r="E5183" s="66">
        <v>45180.625</v>
      </c>
      <c r="F5183" t="s">
        <v>2615</v>
      </c>
      <c r="G5183" s="46">
        <v>48</v>
      </c>
      <c r="H5183" s="46">
        <v>46</v>
      </c>
      <c r="I5183" s="46">
        <v>10</v>
      </c>
      <c r="J5183" t="s">
        <v>125</v>
      </c>
      <c r="K5183" t="s">
        <v>90</v>
      </c>
      <c r="L5183" s="46">
        <v>2709</v>
      </c>
      <c r="M5183" s="46">
        <v>35</v>
      </c>
      <c r="N5183" s="46">
        <v>33.200000000000003</v>
      </c>
      <c r="O5183" s="46">
        <v>113</v>
      </c>
      <c r="P5183" s="46">
        <f t="shared" si="588"/>
        <v>1</v>
      </c>
      <c r="R5183" s="67" t="s">
        <v>1241</v>
      </c>
      <c r="S5183" s="67">
        <f>COUNTIF(Y$2:$Y$100,R5183)</f>
        <v>0</v>
      </c>
      <c r="V5183" s="67">
        <f t="shared" si="589"/>
        <v>0</v>
      </c>
      <c r="X5183"/>
      <c r="Y5183" s="67" t="str">
        <f t="shared" si="593"/>
        <v xml:space="preserve"> </v>
      </c>
      <c r="AB5183" t="s">
        <v>90</v>
      </c>
      <c r="AC5183" s="46">
        <v>2709</v>
      </c>
      <c r="AD5183" s="46">
        <v>35</v>
      </c>
      <c r="AE5183" s="46">
        <v>33.200000000000003</v>
      </c>
      <c r="AF5183" s="46">
        <v>113</v>
      </c>
      <c r="AH5183" s="70" t="str">
        <f t="shared" si="590"/>
        <v/>
      </c>
      <c r="AI5183" s="70" t="str">
        <f t="shared" si="591"/>
        <v/>
      </c>
      <c r="AJ5183" s="70" t="str">
        <f t="shared" si="592"/>
        <v>X</v>
      </c>
      <c r="AK5183" s="70" t="str" cm="1">
        <f t="array" ref="AK5183">_xlfn.IFS(AH5183&lt;&gt;"","1",AI5183&lt;&gt;"","2",AJ5183&lt;&gt;"","3")</f>
        <v>3</v>
      </c>
    </row>
    <row r="5184" spans="1:37" x14ac:dyDescent="0.25">
      <c r="A5184" t="s">
        <v>1690</v>
      </c>
      <c r="B5184" t="s">
        <v>187</v>
      </c>
      <c r="C5184" s="67" t="str">
        <f t="shared" si="587"/>
        <v>Ava Fahrenholz</v>
      </c>
      <c r="D5184" s="71" t="str" cm="1">
        <f t="array" ref="D5184">_xlfn.IFS(AK5184="1",CONCATENATE(C5184,"Regional"),AK5184="2",CONCATENATE(C5184,"Sectional"),AK5184="3",CONCATENATE(C5184,COUNTIF($C$1:C5184,C5184)))</f>
        <v>Ava Fahrenholz9</v>
      </c>
      <c r="E5184" s="66">
        <v>45180.625</v>
      </c>
      <c r="F5184" t="s">
        <v>2615</v>
      </c>
      <c r="G5184" s="46">
        <v>48</v>
      </c>
      <c r="H5184" s="46">
        <v>46</v>
      </c>
      <c r="I5184" s="46">
        <v>10</v>
      </c>
      <c r="J5184" t="s">
        <v>125</v>
      </c>
      <c r="K5184" t="s">
        <v>90</v>
      </c>
      <c r="L5184" s="46">
        <v>2709</v>
      </c>
      <c r="M5184" s="46">
        <v>35</v>
      </c>
      <c r="N5184" s="46">
        <v>33.200000000000003</v>
      </c>
      <c r="O5184" s="46">
        <v>113</v>
      </c>
      <c r="P5184" s="46">
        <f t="shared" si="588"/>
        <v>1</v>
      </c>
      <c r="R5184" s="67" t="s">
        <v>3555</v>
      </c>
      <c r="S5184" s="67">
        <f>COUNTIF(Y$2:$Y$100,R5184)</f>
        <v>0</v>
      </c>
      <c r="V5184" s="67">
        <f t="shared" si="589"/>
        <v>0</v>
      </c>
      <c r="X5184"/>
      <c r="Y5184" s="67" t="str">
        <f t="shared" si="593"/>
        <v xml:space="preserve"> </v>
      </c>
      <c r="AB5184" t="s">
        <v>90</v>
      </c>
      <c r="AC5184" s="46">
        <v>2709</v>
      </c>
      <c r="AD5184" s="46">
        <v>35</v>
      </c>
      <c r="AE5184" s="46">
        <v>33.200000000000003</v>
      </c>
      <c r="AF5184" s="46">
        <v>113</v>
      </c>
      <c r="AH5184" s="70" t="str">
        <f t="shared" si="590"/>
        <v/>
      </c>
      <c r="AI5184" s="70" t="str">
        <f t="shared" si="591"/>
        <v/>
      </c>
      <c r="AJ5184" s="70" t="str">
        <f t="shared" si="592"/>
        <v>X</v>
      </c>
      <c r="AK5184" s="70" t="str" cm="1">
        <f t="array" ref="AK5184">_xlfn.IFS(AH5184&lt;&gt;"","1",AI5184&lt;&gt;"","2",AJ5184&lt;&gt;"","3")</f>
        <v>3</v>
      </c>
    </row>
    <row r="5185" spans="1:37" x14ac:dyDescent="0.25">
      <c r="A5185" t="s">
        <v>486</v>
      </c>
      <c r="B5185" t="s">
        <v>487</v>
      </c>
      <c r="C5185" s="67" t="str">
        <f t="shared" si="587"/>
        <v>Mary Attwooll</v>
      </c>
      <c r="D5185" s="71" t="str" cm="1">
        <f t="array" ref="D5185">_xlfn.IFS(AK5185="1",CONCATENATE(C5185,"Regional"),AK5185="2",CONCATENATE(C5185,"Sectional"),AK5185="3",CONCATENATE(C5185,COUNTIF($C$1:C5185,C5185)))</f>
        <v>Mary Attwooll10</v>
      </c>
      <c r="E5185" s="66">
        <v>45180.625</v>
      </c>
      <c r="F5185" t="s">
        <v>2615</v>
      </c>
      <c r="G5185" s="46">
        <v>48</v>
      </c>
      <c r="H5185" s="46">
        <v>46</v>
      </c>
      <c r="I5185" s="46">
        <v>10</v>
      </c>
      <c r="J5185" t="s">
        <v>125</v>
      </c>
      <c r="K5185" t="s">
        <v>90</v>
      </c>
      <c r="L5185" s="46">
        <v>2709</v>
      </c>
      <c r="M5185" s="46">
        <v>35</v>
      </c>
      <c r="N5185" s="46">
        <v>33.200000000000003</v>
      </c>
      <c r="O5185" s="46">
        <v>113</v>
      </c>
      <c r="P5185" s="46">
        <f t="shared" si="588"/>
        <v>1</v>
      </c>
      <c r="R5185" s="67" t="s">
        <v>1177</v>
      </c>
      <c r="S5185" s="67">
        <f>COUNTIF(Y$2:$Y$100,R5185)</f>
        <v>0</v>
      </c>
      <c r="V5185" s="67">
        <f t="shared" si="589"/>
        <v>0</v>
      </c>
      <c r="X5185"/>
      <c r="Y5185" s="67" t="str">
        <f t="shared" si="593"/>
        <v xml:space="preserve"> </v>
      </c>
      <c r="AB5185" t="s">
        <v>90</v>
      </c>
      <c r="AC5185" s="46">
        <v>2709</v>
      </c>
      <c r="AD5185" s="46">
        <v>35</v>
      </c>
      <c r="AE5185" s="46">
        <v>33.200000000000003</v>
      </c>
      <c r="AF5185" s="46">
        <v>113</v>
      </c>
      <c r="AH5185" s="70" t="str">
        <f t="shared" si="590"/>
        <v/>
      </c>
      <c r="AI5185" s="70" t="str">
        <f t="shared" si="591"/>
        <v/>
      </c>
      <c r="AJ5185" s="70" t="str">
        <f t="shared" si="592"/>
        <v>X</v>
      </c>
      <c r="AK5185" s="70" t="str" cm="1">
        <f t="array" ref="AK5185">_xlfn.IFS(AH5185&lt;&gt;"","1",AI5185&lt;&gt;"","2",AJ5185&lt;&gt;"","3")</f>
        <v>3</v>
      </c>
    </row>
    <row r="5186" spans="1:37" x14ac:dyDescent="0.25">
      <c r="A5186" t="s">
        <v>719</v>
      </c>
      <c r="B5186" t="s">
        <v>441</v>
      </c>
      <c r="C5186" s="67" t="str">
        <f t="shared" ref="C5186:C5249" si="594">CONCATENATE(B5186," ",A5186)</f>
        <v>Madison Engebose</v>
      </c>
      <c r="D5186" s="71" t="str" cm="1">
        <f t="array" ref="D5186">_xlfn.IFS(AK5186="1",CONCATENATE(C5186,"Regional"),AK5186="2",CONCATENATE(C5186,"Sectional"),AK5186="3",CONCATENATE(C5186,COUNTIF($C$1:C5186,C5186)))</f>
        <v>Madison Engebose9</v>
      </c>
      <c r="E5186" s="66">
        <v>45180.625</v>
      </c>
      <c r="F5186" t="s">
        <v>2615</v>
      </c>
      <c r="G5186" s="46">
        <v>48</v>
      </c>
      <c r="H5186" s="46">
        <v>46</v>
      </c>
      <c r="I5186" s="46">
        <v>10</v>
      </c>
      <c r="J5186" t="s">
        <v>125</v>
      </c>
      <c r="K5186" t="s">
        <v>90</v>
      </c>
      <c r="L5186" s="46">
        <v>2709</v>
      </c>
      <c r="M5186" s="46">
        <v>35</v>
      </c>
      <c r="N5186" s="46">
        <v>33.200000000000003</v>
      </c>
      <c r="O5186" s="46">
        <v>113</v>
      </c>
      <c r="P5186" s="46">
        <f t="shared" ref="P5186:P5249" si="595">IF(L5186&gt;4000,2,1)</f>
        <v>1</v>
      </c>
      <c r="R5186" s="67" t="s">
        <v>1316</v>
      </c>
      <c r="S5186" s="67">
        <f>COUNTIF(Y$2:$Y$100,R5186)</f>
        <v>0</v>
      </c>
      <c r="V5186" s="67">
        <f t="shared" ref="V5186:V5249" si="596">COUNTIF(R5186:R7809,Y5186)</f>
        <v>0</v>
      </c>
      <c r="X5186"/>
      <c r="Y5186" s="67" t="str">
        <f t="shared" si="593"/>
        <v xml:space="preserve"> </v>
      </c>
      <c r="AB5186" t="s">
        <v>90</v>
      </c>
      <c r="AC5186" s="46">
        <v>2709</v>
      </c>
      <c r="AD5186" s="46">
        <v>35</v>
      </c>
      <c r="AE5186" s="46">
        <v>33.200000000000003</v>
      </c>
      <c r="AF5186" s="46">
        <v>113</v>
      </c>
      <c r="AH5186" s="70" t="str">
        <f t="shared" ref="AH5186:AH5249" si="597">IF(ISNUMBER(SEARCH("regional",$F5186)),$F5186,"")</f>
        <v/>
      </c>
      <c r="AI5186" s="70" t="str">
        <f t="shared" ref="AI5186:AI5249" si="598">IF(ISNUMBER(SEARCH("sectional",$F5186)),$F5186,"")</f>
        <v/>
      </c>
      <c r="AJ5186" s="70" t="str">
        <f t="shared" ref="AJ5186:AJ5249" si="599">IF(AND(AH5186="",AI5186=""),"X","")</f>
        <v>X</v>
      </c>
      <c r="AK5186" s="70" t="str" cm="1">
        <f t="array" ref="AK5186">_xlfn.IFS(AH5186&lt;&gt;"","1",AI5186&lt;&gt;"","2",AJ5186&lt;&gt;"","3")</f>
        <v>3</v>
      </c>
    </row>
    <row r="5187" spans="1:37" x14ac:dyDescent="0.25">
      <c r="A5187" t="s">
        <v>281</v>
      </c>
      <c r="B5187" t="s">
        <v>459</v>
      </c>
      <c r="C5187" s="67" t="str">
        <f t="shared" si="594"/>
        <v>Addison King</v>
      </c>
      <c r="D5187" s="71" t="str" cm="1">
        <f t="array" ref="D5187">_xlfn.IFS(AK5187="1",CONCATENATE(C5187,"Regional"),AK5187="2",CONCATENATE(C5187,"Sectional"),AK5187="3",CONCATENATE(C5187,COUNTIF($C$1:C5187,C5187)))</f>
        <v>Addison King8</v>
      </c>
      <c r="E5187" s="66">
        <v>45180.625</v>
      </c>
      <c r="F5187" t="s">
        <v>2615</v>
      </c>
      <c r="G5187" s="46">
        <v>48</v>
      </c>
      <c r="H5187" s="46">
        <v>46</v>
      </c>
      <c r="I5187" s="46">
        <v>10</v>
      </c>
      <c r="J5187" t="s">
        <v>125</v>
      </c>
      <c r="K5187" t="s">
        <v>90</v>
      </c>
      <c r="L5187" s="46">
        <v>2709</v>
      </c>
      <c r="M5187" s="46">
        <v>35</v>
      </c>
      <c r="N5187" s="46">
        <v>33.200000000000003</v>
      </c>
      <c r="O5187" s="46">
        <v>113</v>
      </c>
      <c r="P5187" s="46">
        <f t="shared" si="595"/>
        <v>1</v>
      </c>
      <c r="R5187" s="67" t="s">
        <v>1367</v>
      </c>
      <c r="S5187" s="67">
        <f>COUNTIF(Y$2:$Y$100,R5187)</f>
        <v>0</v>
      </c>
      <c r="V5187" s="67">
        <f t="shared" si="596"/>
        <v>0</v>
      </c>
      <c r="X5187"/>
      <c r="Y5187" s="67" t="str">
        <f t="shared" si="593"/>
        <v xml:space="preserve"> </v>
      </c>
      <c r="AB5187" t="s">
        <v>90</v>
      </c>
      <c r="AC5187" s="46">
        <v>2709</v>
      </c>
      <c r="AD5187" s="46">
        <v>35</v>
      </c>
      <c r="AE5187" s="46">
        <v>33.200000000000003</v>
      </c>
      <c r="AF5187" s="46">
        <v>113</v>
      </c>
      <c r="AH5187" s="70" t="str">
        <f t="shared" si="597"/>
        <v/>
      </c>
      <c r="AI5187" s="70" t="str">
        <f t="shared" si="598"/>
        <v/>
      </c>
      <c r="AJ5187" s="70" t="str">
        <f t="shared" si="599"/>
        <v>X</v>
      </c>
      <c r="AK5187" s="70" t="str" cm="1">
        <f t="array" ref="AK5187">_xlfn.IFS(AH5187&lt;&gt;"","1",AI5187&lt;&gt;"","2",AJ5187&lt;&gt;"","3")</f>
        <v>3</v>
      </c>
    </row>
    <row r="5188" spans="1:37" x14ac:dyDescent="0.25">
      <c r="A5188" t="s">
        <v>301</v>
      </c>
      <c r="B5188" t="s">
        <v>496</v>
      </c>
      <c r="C5188" s="67" t="str">
        <f t="shared" si="594"/>
        <v>Josie Majerus</v>
      </c>
      <c r="D5188" s="71" t="str" cm="1">
        <f t="array" ref="D5188">_xlfn.IFS(AK5188="1",CONCATENATE(C5188,"Regional"),AK5188="2",CONCATENATE(C5188,"Sectional"),AK5188="3",CONCATENATE(C5188,COUNTIF($C$1:C5188,C5188)))</f>
        <v>Josie Majerus2</v>
      </c>
      <c r="E5188" s="66">
        <v>45180.625</v>
      </c>
      <c r="F5188" t="s">
        <v>2615</v>
      </c>
      <c r="G5188" s="46">
        <v>48</v>
      </c>
      <c r="H5188" s="46">
        <v>46</v>
      </c>
      <c r="I5188" s="46">
        <v>10</v>
      </c>
      <c r="J5188" t="s">
        <v>125</v>
      </c>
      <c r="K5188" t="s">
        <v>90</v>
      </c>
      <c r="L5188" s="46">
        <v>2709</v>
      </c>
      <c r="M5188" s="46">
        <v>35</v>
      </c>
      <c r="N5188" s="46">
        <v>33.200000000000003</v>
      </c>
      <c r="O5188" s="46">
        <v>113</v>
      </c>
      <c r="P5188" s="46">
        <f t="shared" si="595"/>
        <v>1</v>
      </c>
      <c r="R5188" s="67" t="s">
        <v>1590</v>
      </c>
      <c r="S5188" s="67">
        <f>COUNTIF(Y$2:$Y$100,R5188)</f>
        <v>0</v>
      </c>
      <c r="V5188" s="67">
        <f t="shared" si="596"/>
        <v>0</v>
      </c>
      <c r="X5188"/>
      <c r="Y5188" s="67" t="str">
        <f t="shared" si="593"/>
        <v xml:space="preserve"> </v>
      </c>
      <c r="AB5188" t="s">
        <v>90</v>
      </c>
      <c r="AC5188" s="46">
        <v>2709</v>
      </c>
      <c r="AD5188" s="46">
        <v>35</v>
      </c>
      <c r="AE5188" s="46">
        <v>33.200000000000003</v>
      </c>
      <c r="AF5188" s="46">
        <v>113</v>
      </c>
      <c r="AH5188" s="70" t="str">
        <f t="shared" si="597"/>
        <v/>
      </c>
      <c r="AI5188" s="70" t="str">
        <f t="shared" si="598"/>
        <v/>
      </c>
      <c r="AJ5188" s="70" t="str">
        <f t="shared" si="599"/>
        <v>X</v>
      </c>
      <c r="AK5188" s="70" t="str" cm="1">
        <f t="array" ref="AK5188">_xlfn.IFS(AH5188&lt;&gt;"","1",AI5188&lt;&gt;"","2",AJ5188&lt;&gt;"","3")</f>
        <v>3</v>
      </c>
    </row>
    <row r="5189" spans="1:37" x14ac:dyDescent="0.25">
      <c r="A5189" t="s">
        <v>738</v>
      </c>
      <c r="B5189" t="s">
        <v>739</v>
      </c>
      <c r="C5189" s="67" t="str">
        <f t="shared" si="594"/>
        <v>Amiah Brakob</v>
      </c>
      <c r="D5189" s="71" t="str" cm="1">
        <f t="array" ref="D5189">_xlfn.IFS(AK5189="1",CONCATENATE(C5189,"Regional"),AK5189="2",CONCATENATE(C5189,"Sectional"),AK5189="3",CONCATENATE(C5189,COUNTIF($C$1:C5189,C5189)))</f>
        <v>Amiah Brakob11</v>
      </c>
      <c r="E5189" s="66">
        <v>45180.625</v>
      </c>
      <c r="F5189" t="s">
        <v>2615</v>
      </c>
      <c r="G5189" s="46">
        <v>48</v>
      </c>
      <c r="H5189" s="46">
        <v>47</v>
      </c>
      <c r="I5189" s="46">
        <v>16</v>
      </c>
      <c r="J5189" t="s">
        <v>125</v>
      </c>
      <c r="K5189" t="s">
        <v>90</v>
      </c>
      <c r="L5189" s="46">
        <v>2709</v>
      </c>
      <c r="M5189" s="46">
        <v>35</v>
      </c>
      <c r="N5189" s="46">
        <v>33.200000000000003</v>
      </c>
      <c r="O5189" s="46">
        <v>113</v>
      </c>
      <c r="P5189" s="46">
        <f t="shared" si="595"/>
        <v>1</v>
      </c>
      <c r="R5189" s="67" t="s">
        <v>1329</v>
      </c>
      <c r="S5189" s="67">
        <f>COUNTIF(Y$2:$Y$100,R5189)</f>
        <v>0</v>
      </c>
      <c r="V5189" s="67">
        <f t="shared" si="596"/>
        <v>0</v>
      </c>
      <c r="X5189"/>
      <c r="Y5189" s="67" t="str">
        <f t="shared" si="593"/>
        <v xml:space="preserve"> </v>
      </c>
      <c r="AB5189" t="s">
        <v>90</v>
      </c>
      <c r="AC5189" s="46">
        <v>2709</v>
      </c>
      <c r="AD5189" s="46">
        <v>35</v>
      </c>
      <c r="AE5189" s="46">
        <v>33.200000000000003</v>
      </c>
      <c r="AF5189" s="46">
        <v>113</v>
      </c>
      <c r="AH5189" s="70" t="str">
        <f t="shared" si="597"/>
        <v/>
      </c>
      <c r="AI5189" s="70" t="str">
        <f t="shared" si="598"/>
        <v/>
      </c>
      <c r="AJ5189" s="70" t="str">
        <f t="shared" si="599"/>
        <v>X</v>
      </c>
      <c r="AK5189" s="70" t="str" cm="1">
        <f t="array" ref="AK5189">_xlfn.IFS(AH5189&lt;&gt;"","1",AI5189&lt;&gt;"","2",AJ5189&lt;&gt;"","3")</f>
        <v>3</v>
      </c>
    </row>
    <row r="5190" spans="1:37" x14ac:dyDescent="0.25">
      <c r="A5190" t="s">
        <v>339</v>
      </c>
      <c r="B5190" t="s">
        <v>353</v>
      </c>
      <c r="C5190" s="67" t="str">
        <f t="shared" si="594"/>
        <v>Olivia Ross</v>
      </c>
      <c r="D5190" s="71" t="str" cm="1">
        <f t="array" ref="D5190">_xlfn.IFS(AK5190="1",CONCATENATE(C5190,"Regional"),AK5190="2",CONCATENATE(C5190,"Sectional"),AK5190="3",CONCATENATE(C5190,COUNTIF($C$1:C5190,C5190)))</f>
        <v>Olivia Ross9</v>
      </c>
      <c r="E5190" s="66">
        <v>45180.625</v>
      </c>
      <c r="F5190" t="s">
        <v>2615</v>
      </c>
      <c r="G5190" s="46">
        <v>48</v>
      </c>
      <c r="H5190" s="46">
        <v>48</v>
      </c>
      <c r="I5190" s="46">
        <v>17</v>
      </c>
      <c r="J5190" t="s">
        <v>125</v>
      </c>
      <c r="K5190" t="s">
        <v>90</v>
      </c>
      <c r="L5190" s="46">
        <v>2709</v>
      </c>
      <c r="M5190" s="46">
        <v>35</v>
      </c>
      <c r="N5190" s="46">
        <v>33.200000000000003</v>
      </c>
      <c r="O5190" s="46">
        <v>113</v>
      </c>
      <c r="P5190" s="46">
        <f t="shared" si="595"/>
        <v>1</v>
      </c>
      <c r="R5190" s="67" t="s">
        <v>1568</v>
      </c>
      <c r="S5190" s="67">
        <f>COUNTIF(Y$2:$Y$100,R5190)</f>
        <v>0</v>
      </c>
      <c r="V5190" s="67">
        <f t="shared" si="596"/>
        <v>0</v>
      </c>
      <c r="X5190"/>
      <c r="Y5190" s="67" t="str">
        <f t="shared" si="593"/>
        <v xml:space="preserve"> </v>
      </c>
      <c r="AB5190" t="s">
        <v>90</v>
      </c>
      <c r="AC5190" s="46">
        <v>2709</v>
      </c>
      <c r="AD5190" s="46">
        <v>35</v>
      </c>
      <c r="AE5190" s="46">
        <v>33.200000000000003</v>
      </c>
      <c r="AF5190" s="46">
        <v>113</v>
      </c>
      <c r="AH5190" s="70" t="str">
        <f t="shared" si="597"/>
        <v/>
      </c>
      <c r="AI5190" s="70" t="str">
        <f t="shared" si="598"/>
        <v/>
      </c>
      <c r="AJ5190" s="70" t="str">
        <f t="shared" si="599"/>
        <v>X</v>
      </c>
      <c r="AK5190" s="70" t="str" cm="1">
        <f t="array" ref="AK5190">_xlfn.IFS(AH5190&lt;&gt;"","1",AI5190&lt;&gt;"","2",AJ5190&lt;&gt;"","3")</f>
        <v>3</v>
      </c>
    </row>
    <row r="5191" spans="1:37" x14ac:dyDescent="0.25">
      <c r="A5191" t="s">
        <v>374</v>
      </c>
      <c r="B5191" t="s">
        <v>729</v>
      </c>
      <c r="C5191" s="67" t="str">
        <f t="shared" si="594"/>
        <v>Maslin Wagner</v>
      </c>
      <c r="D5191" s="71" t="str" cm="1">
        <f t="array" ref="D5191">_xlfn.IFS(AK5191="1",CONCATENATE(C5191,"Regional"),AK5191="2",CONCATENATE(C5191,"Sectional"),AK5191="3",CONCATENATE(C5191,COUNTIF($C$1:C5191,C5191)))</f>
        <v>Maslin Wagner8</v>
      </c>
      <c r="E5191" s="66">
        <v>45180.625</v>
      </c>
      <c r="F5191" t="s">
        <v>2615</v>
      </c>
      <c r="G5191" s="46">
        <v>48</v>
      </c>
      <c r="H5191" s="46">
        <v>48</v>
      </c>
      <c r="I5191" s="46">
        <v>17</v>
      </c>
      <c r="J5191" t="s">
        <v>125</v>
      </c>
      <c r="K5191" t="s">
        <v>90</v>
      </c>
      <c r="L5191" s="46">
        <v>2709</v>
      </c>
      <c r="M5191" s="46">
        <v>35</v>
      </c>
      <c r="N5191" s="46">
        <v>33.200000000000003</v>
      </c>
      <c r="O5191" s="46">
        <v>113</v>
      </c>
      <c r="P5191" s="46">
        <f t="shared" si="595"/>
        <v>1</v>
      </c>
      <c r="R5191" s="67" t="s">
        <v>1324</v>
      </c>
      <c r="S5191" s="67">
        <f>COUNTIF(Y$2:$Y$100,R5191)</f>
        <v>0</v>
      </c>
      <c r="V5191" s="67">
        <f t="shared" si="596"/>
        <v>0</v>
      </c>
      <c r="X5191"/>
      <c r="Y5191" s="67" t="str">
        <f t="shared" si="593"/>
        <v xml:space="preserve"> </v>
      </c>
      <c r="AB5191" t="s">
        <v>90</v>
      </c>
      <c r="AC5191" s="46">
        <v>2709</v>
      </c>
      <c r="AD5191" s="46">
        <v>35</v>
      </c>
      <c r="AE5191" s="46">
        <v>33.200000000000003</v>
      </c>
      <c r="AF5191" s="46">
        <v>113</v>
      </c>
      <c r="AH5191" s="70" t="str">
        <f t="shared" si="597"/>
        <v/>
      </c>
      <c r="AI5191" s="70" t="str">
        <f t="shared" si="598"/>
        <v/>
      </c>
      <c r="AJ5191" s="70" t="str">
        <f t="shared" si="599"/>
        <v>X</v>
      </c>
      <c r="AK5191" s="70" t="str" cm="1">
        <f t="array" ref="AK5191">_xlfn.IFS(AH5191&lt;&gt;"","1",AI5191&lt;&gt;"","2",AJ5191&lt;&gt;"","3")</f>
        <v>3</v>
      </c>
    </row>
    <row r="5192" spans="1:37" x14ac:dyDescent="0.25">
      <c r="A5192" t="s">
        <v>741</v>
      </c>
      <c r="B5192" t="s">
        <v>742</v>
      </c>
      <c r="C5192" s="67" t="str">
        <f t="shared" si="594"/>
        <v>Jasmine Xu</v>
      </c>
      <c r="D5192" s="71" t="str" cm="1">
        <f t="array" ref="D5192">_xlfn.IFS(AK5192="1",CONCATENATE(C5192,"Regional"),AK5192="2",CONCATENATE(C5192,"Sectional"),AK5192="3",CONCATENATE(C5192,COUNTIF($C$1:C5192,C5192)))</f>
        <v>Jasmine Xu10</v>
      </c>
      <c r="E5192" s="66">
        <v>45180.625</v>
      </c>
      <c r="F5192" t="s">
        <v>2615</v>
      </c>
      <c r="G5192" s="46">
        <v>48</v>
      </c>
      <c r="H5192" s="46">
        <v>48</v>
      </c>
      <c r="I5192" s="46">
        <v>17</v>
      </c>
      <c r="J5192" t="s">
        <v>125</v>
      </c>
      <c r="K5192" t="s">
        <v>90</v>
      </c>
      <c r="L5192" s="46">
        <v>2709</v>
      </c>
      <c r="M5192" s="46">
        <v>35</v>
      </c>
      <c r="N5192" s="46">
        <v>33.200000000000003</v>
      </c>
      <c r="O5192" s="46">
        <v>113</v>
      </c>
      <c r="P5192" s="46">
        <f t="shared" si="595"/>
        <v>1</v>
      </c>
      <c r="R5192" s="67" t="s">
        <v>1330</v>
      </c>
      <c r="S5192" s="67">
        <f>COUNTIF(Y$2:$Y$100,R5192)</f>
        <v>0</v>
      </c>
      <c r="V5192" s="67">
        <f t="shared" si="596"/>
        <v>0</v>
      </c>
      <c r="X5192"/>
      <c r="Y5192" s="67" t="str">
        <f t="shared" si="593"/>
        <v xml:space="preserve"> </v>
      </c>
      <c r="AB5192" t="s">
        <v>90</v>
      </c>
      <c r="AC5192" s="46">
        <v>2709</v>
      </c>
      <c r="AD5192" s="46">
        <v>35</v>
      </c>
      <c r="AE5192" s="46">
        <v>33.200000000000003</v>
      </c>
      <c r="AF5192" s="46">
        <v>113</v>
      </c>
      <c r="AH5192" s="70" t="str">
        <f t="shared" si="597"/>
        <v/>
      </c>
      <c r="AI5192" s="70" t="str">
        <f t="shared" si="598"/>
        <v/>
      </c>
      <c r="AJ5192" s="70" t="str">
        <f t="shared" si="599"/>
        <v>X</v>
      </c>
      <c r="AK5192" s="70" t="str" cm="1">
        <f t="array" ref="AK5192">_xlfn.IFS(AH5192&lt;&gt;"","1",AI5192&lt;&gt;"","2",AJ5192&lt;&gt;"","3")</f>
        <v>3</v>
      </c>
    </row>
    <row r="5193" spans="1:37" x14ac:dyDescent="0.25">
      <c r="A5193" t="s">
        <v>785</v>
      </c>
      <c r="B5193" t="s">
        <v>218</v>
      </c>
      <c r="C5193" s="67" t="str">
        <f t="shared" si="594"/>
        <v>Finley Counsell</v>
      </c>
      <c r="D5193" s="71" t="str" cm="1">
        <f t="array" ref="D5193">_xlfn.IFS(AK5193="1",CONCATENATE(C5193,"Regional"),AK5193="2",CONCATENATE(C5193,"Sectional"),AK5193="3",CONCATENATE(C5193,COUNTIF($C$1:C5193,C5193)))</f>
        <v>Finley Counsell8</v>
      </c>
      <c r="E5193" s="66">
        <v>45180.625</v>
      </c>
      <c r="F5193" t="s">
        <v>2615</v>
      </c>
      <c r="G5193" s="46">
        <v>48</v>
      </c>
      <c r="H5193" s="46">
        <v>49</v>
      </c>
      <c r="I5193" s="46">
        <v>20</v>
      </c>
      <c r="J5193" t="s">
        <v>125</v>
      </c>
      <c r="K5193" t="s">
        <v>90</v>
      </c>
      <c r="L5193" s="46">
        <v>2709</v>
      </c>
      <c r="M5193" s="46">
        <v>35</v>
      </c>
      <c r="N5193" s="46">
        <v>33.200000000000003</v>
      </c>
      <c r="O5193" s="46">
        <v>113</v>
      </c>
      <c r="P5193" s="46">
        <f t="shared" si="595"/>
        <v>1</v>
      </c>
      <c r="R5193" s="67" t="s">
        <v>1366</v>
      </c>
      <c r="S5193" s="67">
        <f>COUNTIF(Y$2:$Y$100,R5193)</f>
        <v>0</v>
      </c>
      <c r="V5193" s="67">
        <f t="shared" si="596"/>
        <v>0</v>
      </c>
      <c r="X5193"/>
      <c r="Y5193" s="67" t="str">
        <f t="shared" si="593"/>
        <v xml:space="preserve"> </v>
      </c>
      <c r="AB5193" t="s">
        <v>90</v>
      </c>
      <c r="AC5193" s="46">
        <v>2709</v>
      </c>
      <c r="AD5193" s="46">
        <v>35</v>
      </c>
      <c r="AE5193" s="46">
        <v>33.200000000000003</v>
      </c>
      <c r="AF5193" s="46">
        <v>113</v>
      </c>
      <c r="AH5193" s="70" t="str">
        <f t="shared" si="597"/>
        <v/>
      </c>
      <c r="AI5193" s="70" t="str">
        <f t="shared" si="598"/>
        <v/>
      </c>
      <c r="AJ5193" s="70" t="str">
        <f t="shared" si="599"/>
        <v>X</v>
      </c>
      <c r="AK5193" s="70" t="str" cm="1">
        <f t="array" ref="AK5193">_xlfn.IFS(AH5193&lt;&gt;"","1",AI5193&lt;&gt;"","2",AJ5193&lt;&gt;"","3")</f>
        <v>3</v>
      </c>
    </row>
    <row r="5194" spans="1:37" x14ac:dyDescent="0.25">
      <c r="A5194" t="s">
        <v>899</v>
      </c>
      <c r="B5194" t="s">
        <v>900</v>
      </c>
      <c r="C5194" s="67" t="str">
        <f t="shared" si="594"/>
        <v>Sydnie Clemons</v>
      </c>
      <c r="D5194" s="71" t="str" cm="1">
        <f t="array" ref="D5194">_xlfn.IFS(AK5194="1",CONCATENATE(C5194,"Regional"),AK5194="2",CONCATENATE(C5194,"Sectional"),AK5194="3",CONCATENATE(C5194,COUNTIF($C$1:C5194,C5194)))</f>
        <v>Sydnie Clemons7</v>
      </c>
      <c r="E5194" s="66">
        <v>45180.625</v>
      </c>
      <c r="F5194" t="s">
        <v>2615</v>
      </c>
      <c r="G5194" s="46">
        <v>48</v>
      </c>
      <c r="H5194" s="46">
        <v>49</v>
      </c>
      <c r="I5194" s="46">
        <v>20</v>
      </c>
      <c r="J5194" t="s">
        <v>125</v>
      </c>
      <c r="K5194" t="s">
        <v>90</v>
      </c>
      <c r="L5194" s="46">
        <v>2709</v>
      </c>
      <c r="M5194" s="46">
        <v>35</v>
      </c>
      <c r="N5194" s="46">
        <v>33.200000000000003</v>
      </c>
      <c r="O5194" s="46">
        <v>113</v>
      </c>
      <c r="P5194" s="46">
        <f t="shared" si="595"/>
        <v>1</v>
      </c>
      <c r="R5194" s="67" t="s">
        <v>1439</v>
      </c>
      <c r="S5194" s="67">
        <f>COUNTIF(Y$2:$Y$100,R5194)</f>
        <v>0</v>
      </c>
      <c r="V5194" s="67">
        <f t="shared" si="596"/>
        <v>0</v>
      </c>
      <c r="X5194"/>
      <c r="Y5194" s="67" t="str">
        <f t="shared" si="593"/>
        <v xml:space="preserve"> </v>
      </c>
      <c r="AB5194" t="s">
        <v>90</v>
      </c>
      <c r="AC5194" s="46">
        <v>2709</v>
      </c>
      <c r="AD5194" s="46">
        <v>35</v>
      </c>
      <c r="AE5194" s="46">
        <v>33.200000000000003</v>
      </c>
      <c r="AF5194" s="46">
        <v>113</v>
      </c>
      <c r="AH5194" s="70" t="str">
        <f t="shared" si="597"/>
        <v/>
      </c>
      <c r="AI5194" s="70" t="str">
        <f t="shared" si="598"/>
        <v/>
      </c>
      <c r="AJ5194" s="70" t="str">
        <f t="shared" si="599"/>
        <v>X</v>
      </c>
      <c r="AK5194" s="70" t="str" cm="1">
        <f t="array" ref="AK5194">_xlfn.IFS(AH5194&lt;&gt;"","1",AI5194&lt;&gt;"","2",AJ5194&lt;&gt;"","3")</f>
        <v>3</v>
      </c>
    </row>
    <row r="5195" spans="1:37" x14ac:dyDescent="0.25">
      <c r="A5195" t="s">
        <v>904</v>
      </c>
      <c r="B5195" t="s">
        <v>582</v>
      </c>
      <c r="C5195" s="67" t="str">
        <f t="shared" si="594"/>
        <v>Katelyn Scannell</v>
      </c>
      <c r="D5195" s="71" t="str" cm="1">
        <f t="array" ref="D5195">_xlfn.IFS(AK5195="1",CONCATENATE(C5195,"Regional"),AK5195="2",CONCATENATE(C5195,"Sectional"),AK5195="3",CONCATENATE(C5195,COUNTIF($C$1:C5195,C5195)))</f>
        <v>Katelyn Scannell7</v>
      </c>
      <c r="E5195" s="66">
        <v>45180.625</v>
      </c>
      <c r="F5195" t="s">
        <v>2615</v>
      </c>
      <c r="G5195" s="46">
        <v>48</v>
      </c>
      <c r="H5195" s="46">
        <v>49</v>
      </c>
      <c r="I5195" s="46">
        <v>20</v>
      </c>
      <c r="J5195" t="s">
        <v>125</v>
      </c>
      <c r="K5195" t="s">
        <v>90</v>
      </c>
      <c r="L5195" s="46">
        <v>2709</v>
      </c>
      <c r="M5195" s="46">
        <v>35</v>
      </c>
      <c r="N5195" s="46">
        <v>33.200000000000003</v>
      </c>
      <c r="O5195" s="46">
        <v>113</v>
      </c>
      <c r="P5195" s="46">
        <f t="shared" si="595"/>
        <v>1</v>
      </c>
      <c r="R5195" s="67" t="s">
        <v>1442</v>
      </c>
      <c r="S5195" s="67">
        <f>COUNTIF(Y$2:$Y$100,R5195)</f>
        <v>0</v>
      </c>
      <c r="V5195" s="67">
        <f t="shared" si="596"/>
        <v>0</v>
      </c>
      <c r="X5195"/>
      <c r="Y5195" s="67" t="str">
        <f t="shared" si="593"/>
        <v xml:space="preserve"> </v>
      </c>
      <c r="AB5195" t="s">
        <v>90</v>
      </c>
      <c r="AC5195" s="46">
        <v>2709</v>
      </c>
      <c r="AD5195" s="46">
        <v>35</v>
      </c>
      <c r="AE5195" s="46">
        <v>33.200000000000003</v>
      </c>
      <c r="AF5195" s="46">
        <v>113</v>
      </c>
      <c r="AH5195" s="70" t="str">
        <f t="shared" si="597"/>
        <v/>
      </c>
      <c r="AI5195" s="70" t="str">
        <f t="shared" si="598"/>
        <v/>
      </c>
      <c r="AJ5195" s="70" t="str">
        <f t="shared" si="599"/>
        <v>X</v>
      </c>
      <c r="AK5195" s="70" t="str" cm="1">
        <f t="array" ref="AK5195">_xlfn.IFS(AH5195&lt;&gt;"","1",AI5195&lt;&gt;"","2",AJ5195&lt;&gt;"","3")</f>
        <v>3</v>
      </c>
    </row>
    <row r="5196" spans="1:37" x14ac:dyDescent="0.25">
      <c r="A5196" t="s">
        <v>3426</v>
      </c>
      <c r="B5196" t="s">
        <v>490</v>
      </c>
      <c r="C5196" s="67" t="str">
        <f t="shared" si="594"/>
        <v>Ellie Adank</v>
      </c>
      <c r="D5196" s="71" t="str" cm="1">
        <f t="array" ref="D5196">_xlfn.IFS(AK5196="1",CONCATENATE(C5196,"Regional"),AK5196="2",CONCATENATE(C5196,"Sectional"),AK5196="3",CONCATENATE(C5196,COUNTIF($C$1:C5196,C5196)))</f>
        <v>Ellie Adank6</v>
      </c>
      <c r="E5196" s="66">
        <v>45180.625</v>
      </c>
      <c r="F5196" t="s">
        <v>2615</v>
      </c>
      <c r="G5196" s="46">
        <v>48</v>
      </c>
      <c r="H5196" s="46">
        <v>50</v>
      </c>
      <c r="I5196" s="46">
        <v>23</v>
      </c>
      <c r="J5196" t="s">
        <v>125</v>
      </c>
      <c r="K5196" t="s">
        <v>90</v>
      </c>
      <c r="L5196" s="46">
        <v>2709</v>
      </c>
      <c r="M5196" s="46">
        <v>35</v>
      </c>
      <c r="N5196" s="46">
        <v>33.200000000000003</v>
      </c>
      <c r="O5196" s="46">
        <v>113</v>
      </c>
      <c r="P5196" s="46">
        <f t="shared" si="595"/>
        <v>1</v>
      </c>
      <c r="R5196" s="67" t="s">
        <v>3615</v>
      </c>
      <c r="S5196" s="67">
        <f>COUNTIF(Y$2:$Y$100,R5196)</f>
        <v>0</v>
      </c>
      <c r="V5196" s="67">
        <f t="shared" si="596"/>
        <v>0</v>
      </c>
      <c r="X5196"/>
      <c r="Y5196" s="67" t="str">
        <f t="shared" si="593"/>
        <v xml:space="preserve"> </v>
      </c>
      <c r="AB5196" t="s">
        <v>90</v>
      </c>
      <c r="AC5196" s="46">
        <v>2709</v>
      </c>
      <c r="AD5196" s="46">
        <v>35</v>
      </c>
      <c r="AE5196" s="46">
        <v>33.200000000000003</v>
      </c>
      <c r="AF5196" s="46">
        <v>113</v>
      </c>
      <c r="AH5196" s="70" t="str">
        <f t="shared" si="597"/>
        <v/>
      </c>
      <c r="AI5196" s="70" t="str">
        <f t="shared" si="598"/>
        <v/>
      </c>
      <c r="AJ5196" s="70" t="str">
        <f t="shared" si="599"/>
        <v>X</v>
      </c>
      <c r="AK5196" s="70" t="str" cm="1">
        <f t="array" ref="AK5196">_xlfn.IFS(AH5196&lt;&gt;"","1",AI5196&lt;&gt;"","2",AJ5196&lt;&gt;"","3")</f>
        <v>3</v>
      </c>
    </row>
    <row r="5197" spans="1:37" x14ac:dyDescent="0.25">
      <c r="A5197" t="s">
        <v>1653</v>
      </c>
      <c r="B5197" t="s">
        <v>393</v>
      </c>
      <c r="C5197" s="67" t="str">
        <f t="shared" si="594"/>
        <v>Mia Tsuchihashi</v>
      </c>
      <c r="D5197" s="71" t="str" cm="1">
        <f t="array" ref="D5197">_xlfn.IFS(AK5197="1",CONCATENATE(C5197,"Regional"),AK5197="2",CONCATENATE(C5197,"Sectional"),AK5197="3",CONCATENATE(C5197,COUNTIF($C$1:C5197,C5197)))</f>
        <v>Mia Tsuchihashi11</v>
      </c>
      <c r="E5197" s="66">
        <v>45180.625</v>
      </c>
      <c r="F5197" t="s">
        <v>2615</v>
      </c>
      <c r="G5197" s="46">
        <v>48</v>
      </c>
      <c r="H5197" s="46">
        <v>50</v>
      </c>
      <c r="I5197" s="46">
        <v>23</v>
      </c>
      <c r="J5197" t="s">
        <v>125</v>
      </c>
      <c r="K5197" t="s">
        <v>90</v>
      </c>
      <c r="L5197" s="46">
        <v>2709</v>
      </c>
      <c r="M5197" s="46">
        <v>35</v>
      </c>
      <c r="N5197" s="46">
        <v>33.200000000000003</v>
      </c>
      <c r="O5197" s="46">
        <v>113</v>
      </c>
      <c r="P5197" s="46">
        <f t="shared" si="595"/>
        <v>1</v>
      </c>
      <c r="R5197" s="67" t="s">
        <v>3480</v>
      </c>
      <c r="S5197" s="67">
        <f>COUNTIF(Y$2:$Y$100,R5197)</f>
        <v>0</v>
      </c>
      <c r="V5197" s="67">
        <f t="shared" si="596"/>
        <v>0</v>
      </c>
      <c r="X5197"/>
      <c r="Y5197" s="67" t="str">
        <f t="shared" si="593"/>
        <v xml:space="preserve"> </v>
      </c>
      <c r="AB5197" t="s">
        <v>90</v>
      </c>
      <c r="AC5197" s="46">
        <v>2709</v>
      </c>
      <c r="AD5197" s="46">
        <v>35</v>
      </c>
      <c r="AE5197" s="46">
        <v>33.200000000000003</v>
      </c>
      <c r="AF5197" s="46">
        <v>113</v>
      </c>
      <c r="AH5197" s="70" t="str">
        <f t="shared" si="597"/>
        <v/>
      </c>
      <c r="AI5197" s="70" t="str">
        <f t="shared" si="598"/>
        <v/>
      </c>
      <c r="AJ5197" s="70" t="str">
        <f t="shared" si="599"/>
        <v>X</v>
      </c>
      <c r="AK5197" s="70" t="str" cm="1">
        <f t="array" ref="AK5197">_xlfn.IFS(AH5197&lt;&gt;"","1",AI5197&lt;&gt;"","2",AJ5197&lt;&gt;"","3")</f>
        <v>3</v>
      </c>
    </row>
    <row r="5198" spans="1:37" x14ac:dyDescent="0.25">
      <c r="A5198" t="s">
        <v>1652</v>
      </c>
      <c r="B5198" t="s">
        <v>443</v>
      </c>
      <c r="C5198" s="67" t="str">
        <f t="shared" si="594"/>
        <v>Emily Blankenburg</v>
      </c>
      <c r="D5198" s="71" t="str" cm="1">
        <f t="array" ref="D5198">_xlfn.IFS(AK5198="1",CONCATENATE(C5198,"Regional"),AK5198="2",CONCATENATE(C5198,"Sectional"),AK5198="3",CONCATENATE(C5198,COUNTIF($C$1:C5198,C5198)))</f>
        <v>Emily Blankenburg11</v>
      </c>
      <c r="E5198" s="66">
        <v>45180.625</v>
      </c>
      <c r="F5198" t="s">
        <v>2615</v>
      </c>
      <c r="G5198" s="46">
        <v>48</v>
      </c>
      <c r="H5198" s="46">
        <v>50</v>
      </c>
      <c r="I5198" s="46">
        <v>23</v>
      </c>
      <c r="J5198" t="s">
        <v>125</v>
      </c>
      <c r="K5198" t="s">
        <v>90</v>
      </c>
      <c r="L5198" s="46">
        <v>2709</v>
      </c>
      <c r="M5198" s="46">
        <v>35</v>
      </c>
      <c r="N5198" s="46">
        <v>33.200000000000003</v>
      </c>
      <c r="O5198" s="46">
        <v>113</v>
      </c>
      <c r="P5198" s="46">
        <f t="shared" si="595"/>
        <v>1</v>
      </c>
      <c r="R5198" s="67" t="s">
        <v>3484</v>
      </c>
      <c r="S5198" s="67">
        <f>COUNTIF(Y$2:$Y$100,R5198)</f>
        <v>0</v>
      </c>
      <c r="V5198" s="67">
        <f t="shared" si="596"/>
        <v>0</v>
      </c>
      <c r="X5198"/>
      <c r="Y5198" s="67" t="str">
        <f t="shared" si="593"/>
        <v xml:space="preserve"> </v>
      </c>
      <c r="AB5198" t="s">
        <v>90</v>
      </c>
      <c r="AC5198" s="46">
        <v>2709</v>
      </c>
      <c r="AD5198" s="46">
        <v>35</v>
      </c>
      <c r="AE5198" s="46">
        <v>33.200000000000003</v>
      </c>
      <c r="AF5198" s="46">
        <v>113</v>
      </c>
      <c r="AH5198" s="70" t="str">
        <f t="shared" si="597"/>
        <v/>
      </c>
      <c r="AI5198" s="70" t="str">
        <f t="shared" si="598"/>
        <v/>
      </c>
      <c r="AJ5198" s="70" t="str">
        <f t="shared" si="599"/>
        <v>X</v>
      </c>
      <c r="AK5198" s="70" t="str" cm="1">
        <f t="array" ref="AK5198">_xlfn.IFS(AH5198&lt;&gt;"","1",AI5198&lt;&gt;"","2",AJ5198&lt;&gt;"","3")</f>
        <v>3</v>
      </c>
    </row>
    <row r="5199" spans="1:37" x14ac:dyDescent="0.25">
      <c r="A5199" t="s">
        <v>901</v>
      </c>
      <c r="B5199" t="s">
        <v>902</v>
      </c>
      <c r="C5199" s="67" t="str">
        <f t="shared" si="594"/>
        <v>Maddee Bell</v>
      </c>
      <c r="D5199" s="71" t="str" cm="1">
        <f t="array" ref="D5199">_xlfn.IFS(AK5199="1",CONCATENATE(C5199,"Regional"),AK5199="2",CONCATENATE(C5199,"Sectional"),AK5199="3",CONCATENATE(C5199,COUNTIF($C$1:C5199,C5199)))</f>
        <v>Maddee Bell7</v>
      </c>
      <c r="E5199" s="66">
        <v>45180.625</v>
      </c>
      <c r="F5199" t="s">
        <v>2615</v>
      </c>
      <c r="G5199" s="46">
        <v>48</v>
      </c>
      <c r="H5199" s="46">
        <v>50</v>
      </c>
      <c r="I5199" s="46">
        <v>23</v>
      </c>
      <c r="J5199" t="s">
        <v>125</v>
      </c>
      <c r="K5199" t="s">
        <v>90</v>
      </c>
      <c r="L5199" s="46">
        <v>2709</v>
      </c>
      <c r="M5199" s="46">
        <v>35</v>
      </c>
      <c r="N5199" s="46">
        <v>33.200000000000003</v>
      </c>
      <c r="O5199" s="46">
        <v>113</v>
      </c>
      <c r="P5199" s="46">
        <f t="shared" si="595"/>
        <v>1</v>
      </c>
      <c r="R5199" s="67" t="s">
        <v>1440</v>
      </c>
      <c r="S5199" s="67">
        <f>COUNTIF(Y$2:$Y$100,R5199)</f>
        <v>0</v>
      </c>
      <c r="V5199" s="67">
        <f t="shared" si="596"/>
        <v>0</v>
      </c>
      <c r="X5199"/>
      <c r="Y5199" s="67" t="str">
        <f t="shared" si="593"/>
        <v xml:space="preserve"> </v>
      </c>
      <c r="AB5199" t="s">
        <v>90</v>
      </c>
      <c r="AC5199" s="46">
        <v>2709</v>
      </c>
      <c r="AD5199" s="46">
        <v>35</v>
      </c>
      <c r="AE5199" s="46">
        <v>33.200000000000003</v>
      </c>
      <c r="AF5199" s="46">
        <v>113</v>
      </c>
      <c r="AH5199" s="70" t="str">
        <f t="shared" si="597"/>
        <v/>
      </c>
      <c r="AI5199" s="70" t="str">
        <f t="shared" si="598"/>
        <v/>
      </c>
      <c r="AJ5199" s="70" t="str">
        <f t="shared" si="599"/>
        <v>X</v>
      </c>
      <c r="AK5199" s="70" t="str" cm="1">
        <f t="array" ref="AK5199">_xlfn.IFS(AH5199&lt;&gt;"","1",AI5199&lt;&gt;"","2",AJ5199&lt;&gt;"","3")</f>
        <v>3</v>
      </c>
    </row>
    <row r="5200" spans="1:37" x14ac:dyDescent="0.25">
      <c r="A5200" t="s">
        <v>231</v>
      </c>
      <c r="B5200" t="s">
        <v>434</v>
      </c>
      <c r="C5200" s="67" t="str">
        <f t="shared" si="594"/>
        <v>Ella Cross</v>
      </c>
      <c r="D5200" s="71" t="str" cm="1">
        <f t="array" ref="D5200">_xlfn.IFS(AK5200="1",CONCATENATE(C5200,"Regional"),AK5200="2",CONCATENATE(C5200,"Sectional"),AK5200="3",CONCATENATE(C5200,COUNTIF($C$1:C5200,C5200)))</f>
        <v>Ella Cross10</v>
      </c>
      <c r="E5200" s="66">
        <v>45180.625</v>
      </c>
      <c r="F5200" t="s">
        <v>2615</v>
      </c>
      <c r="G5200" s="46">
        <v>48</v>
      </c>
      <c r="H5200" s="46">
        <v>51</v>
      </c>
      <c r="I5200" s="46">
        <v>27</v>
      </c>
      <c r="J5200" t="s">
        <v>125</v>
      </c>
      <c r="K5200" t="s">
        <v>90</v>
      </c>
      <c r="L5200" s="46">
        <v>2709</v>
      </c>
      <c r="M5200" s="46">
        <v>35</v>
      </c>
      <c r="N5200" s="46">
        <v>33.200000000000003</v>
      </c>
      <c r="O5200" s="46">
        <v>113</v>
      </c>
      <c r="P5200" s="46">
        <f t="shared" si="595"/>
        <v>1</v>
      </c>
      <c r="R5200" s="67" t="s">
        <v>1178</v>
      </c>
      <c r="S5200" s="67">
        <f>COUNTIF(Y$2:$Y$100,R5200)</f>
        <v>0</v>
      </c>
      <c r="V5200" s="67">
        <f t="shared" si="596"/>
        <v>0</v>
      </c>
      <c r="X5200"/>
      <c r="Y5200" s="67" t="str">
        <f t="shared" si="593"/>
        <v xml:space="preserve"> </v>
      </c>
      <c r="AB5200" t="s">
        <v>90</v>
      </c>
      <c r="AC5200" s="46">
        <v>2709</v>
      </c>
      <c r="AD5200" s="46">
        <v>35</v>
      </c>
      <c r="AE5200" s="46">
        <v>33.200000000000003</v>
      </c>
      <c r="AF5200" s="46">
        <v>113</v>
      </c>
      <c r="AH5200" s="70" t="str">
        <f t="shared" si="597"/>
        <v/>
      </c>
      <c r="AI5200" s="70" t="str">
        <f t="shared" si="598"/>
        <v/>
      </c>
      <c r="AJ5200" s="70" t="str">
        <f t="shared" si="599"/>
        <v>X</v>
      </c>
      <c r="AK5200" s="70" t="str" cm="1">
        <f t="array" ref="AK5200">_xlfn.IFS(AH5200&lt;&gt;"","1",AI5200&lt;&gt;"","2",AJ5200&lt;&gt;"","3")</f>
        <v>3</v>
      </c>
    </row>
    <row r="5201" spans="1:37" x14ac:dyDescent="0.25">
      <c r="A5201" t="s">
        <v>502</v>
      </c>
      <c r="B5201" t="s">
        <v>220</v>
      </c>
      <c r="C5201" s="67" t="str">
        <f t="shared" si="594"/>
        <v>Maria Kelly</v>
      </c>
      <c r="D5201" s="71" t="str" cm="1">
        <f t="array" ref="D5201">_xlfn.IFS(AK5201="1",CONCATENATE(C5201,"Regional"),AK5201="2",CONCATENATE(C5201,"Sectional"),AK5201="3",CONCATENATE(C5201,COUNTIF($C$1:C5201,C5201)))</f>
        <v>Maria Kelly11</v>
      </c>
      <c r="E5201" s="66">
        <v>45180.625</v>
      </c>
      <c r="F5201" t="s">
        <v>2615</v>
      </c>
      <c r="G5201" s="46">
        <v>48</v>
      </c>
      <c r="H5201" s="46">
        <v>51</v>
      </c>
      <c r="I5201" s="46">
        <v>27</v>
      </c>
      <c r="J5201" t="s">
        <v>125</v>
      </c>
      <c r="K5201" t="s">
        <v>90</v>
      </c>
      <c r="L5201" s="46">
        <v>2709</v>
      </c>
      <c r="M5201" s="46">
        <v>35</v>
      </c>
      <c r="N5201" s="46">
        <v>33.200000000000003</v>
      </c>
      <c r="O5201" s="46">
        <v>113</v>
      </c>
      <c r="P5201" s="46">
        <f t="shared" si="595"/>
        <v>1</v>
      </c>
      <c r="R5201" s="67" t="s">
        <v>2806</v>
      </c>
      <c r="S5201" s="67">
        <f>COUNTIF(Y$2:$Y$100,R5201)</f>
        <v>0</v>
      </c>
      <c r="V5201" s="67">
        <f t="shared" si="596"/>
        <v>0</v>
      </c>
      <c r="X5201"/>
      <c r="Y5201" s="67" t="str">
        <f t="shared" si="593"/>
        <v xml:space="preserve"> </v>
      </c>
      <c r="AB5201" t="s">
        <v>90</v>
      </c>
      <c r="AC5201" s="46">
        <v>2709</v>
      </c>
      <c r="AD5201" s="46">
        <v>35</v>
      </c>
      <c r="AE5201" s="46">
        <v>33.200000000000003</v>
      </c>
      <c r="AF5201" s="46">
        <v>113</v>
      </c>
      <c r="AH5201" s="70" t="str">
        <f t="shared" si="597"/>
        <v/>
      </c>
      <c r="AI5201" s="70" t="str">
        <f t="shared" si="598"/>
        <v/>
      </c>
      <c r="AJ5201" s="70" t="str">
        <f t="shared" si="599"/>
        <v>X</v>
      </c>
      <c r="AK5201" s="70" t="str" cm="1">
        <f t="array" ref="AK5201">_xlfn.IFS(AH5201&lt;&gt;"","1",AI5201&lt;&gt;"","2",AJ5201&lt;&gt;"","3")</f>
        <v>3</v>
      </c>
    </row>
    <row r="5202" spans="1:37" x14ac:dyDescent="0.25">
      <c r="A5202" t="s">
        <v>905</v>
      </c>
      <c r="B5202" t="s">
        <v>769</v>
      </c>
      <c r="C5202" s="67" t="str">
        <f t="shared" si="594"/>
        <v>Nadia Newman</v>
      </c>
      <c r="D5202" s="71" t="str" cm="1">
        <f t="array" ref="D5202">_xlfn.IFS(AK5202="1",CONCATENATE(C5202,"Regional"),AK5202="2",CONCATENATE(C5202,"Sectional"),AK5202="3",CONCATENATE(C5202,COUNTIF($C$1:C5202,C5202)))</f>
        <v>Nadia Newman7</v>
      </c>
      <c r="E5202" s="66">
        <v>45180.625</v>
      </c>
      <c r="F5202" t="s">
        <v>2615</v>
      </c>
      <c r="G5202" s="46">
        <v>48</v>
      </c>
      <c r="H5202" s="46">
        <v>51</v>
      </c>
      <c r="I5202" s="46">
        <v>27</v>
      </c>
      <c r="J5202" t="s">
        <v>125</v>
      </c>
      <c r="K5202" t="s">
        <v>90</v>
      </c>
      <c r="L5202" s="46">
        <v>2709</v>
      </c>
      <c r="M5202" s="46">
        <v>35</v>
      </c>
      <c r="N5202" s="46">
        <v>33.200000000000003</v>
      </c>
      <c r="O5202" s="46">
        <v>113</v>
      </c>
      <c r="P5202" s="46">
        <f t="shared" si="595"/>
        <v>1</v>
      </c>
      <c r="R5202" s="67" t="s">
        <v>1443</v>
      </c>
      <c r="S5202" s="67">
        <f>COUNTIF(Y$2:$Y$100,R5202)</f>
        <v>0</v>
      </c>
      <c r="V5202" s="67">
        <f t="shared" si="596"/>
        <v>0</v>
      </c>
      <c r="X5202"/>
      <c r="Y5202" s="67" t="str">
        <f t="shared" si="593"/>
        <v xml:space="preserve"> </v>
      </c>
      <c r="AB5202" t="s">
        <v>90</v>
      </c>
      <c r="AC5202" s="46">
        <v>2709</v>
      </c>
      <c r="AD5202" s="46">
        <v>35</v>
      </c>
      <c r="AE5202" s="46">
        <v>33.200000000000003</v>
      </c>
      <c r="AF5202" s="46">
        <v>113</v>
      </c>
      <c r="AH5202" s="70" t="str">
        <f t="shared" si="597"/>
        <v/>
      </c>
      <c r="AI5202" s="70" t="str">
        <f t="shared" si="598"/>
        <v/>
      </c>
      <c r="AJ5202" s="70" t="str">
        <f t="shared" si="599"/>
        <v>X</v>
      </c>
      <c r="AK5202" s="70" t="str" cm="1">
        <f t="array" ref="AK5202">_xlfn.IFS(AH5202&lt;&gt;"","1",AI5202&lt;&gt;"","2",AJ5202&lt;&gt;"","3")</f>
        <v>3</v>
      </c>
    </row>
    <row r="5203" spans="1:37" x14ac:dyDescent="0.25">
      <c r="A5203" t="s">
        <v>838</v>
      </c>
      <c r="B5203" t="s">
        <v>371</v>
      </c>
      <c r="C5203" s="67" t="str">
        <f t="shared" si="594"/>
        <v>Abby Weiterman</v>
      </c>
      <c r="D5203" s="71" t="str" cm="1">
        <f t="array" ref="D5203">_xlfn.IFS(AK5203="1",CONCATENATE(C5203,"Regional"),AK5203="2",CONCATENATE(C5203,"Sectional"),AK5203="3",CONCATENATE(C5203,COUNTIF($C$1:C5203,C5203)))</f>
        <v>Abby Weiterman8</v>
      </c>
      <c r="E5203" s="66">
        <v>45180.625</v>
      </c>
      <c r="F5203" t="s">
        <v>2615</v>
      </c>
      <c r="G5203" s="46">
        <v>48</v>
      </c>
      <c r="H5203" s="46">
        <v>52</v>
      </c>
      <c r="I5203" s="46">
        <v>30</v>
      </c>
      <c r="J5203" t="s">
        <v>125</v>
      </c>
      <c r="K5203" t="s">
        <v>90</v>
      </c>
      <c r="L5203" s="46">
        <v>2709</v>
      </c>
      <c r="M5203" s="46">
        <v>35</v>
      </c>
      <c r="N5203" s="46">
        <v>33.200000000000003</v>
      </c>
      <c r="O5203" s="46">
        <v>113</v>
      </c>
      <c r="P5203" s="46">
        <f t="shared" si="595"/>
        <v>1</v>
      </c>
      <c r="R5203" s="67" t="s">
        <v>1389</v>
      </c>
      <c r="S5203" s="67">
        <f>COUNTIF(Y$2:$Y$100,R5203)</f>
        <v>0</v>
      </c>
      <c r="V5203" s="67">
        <f t="shared" si="596"/>
        <v>0</v>
      </c>
      <c r="X5203"/>
      <c r="Y5203" s="67" t="str">
        <f t="shared" si="593"/>
        <v xml:space="preserve"> </v>
      </c>
      <c r="AB5203" t="s">
        <v>90</v>
      </c>
      <c r="AC5203" s="46">
        <v>2709</v>
      </c>
      <c r="AD5203" s="46">
        <v>35</v>
      </c>
      <c r="AE5203" s="46">
        <v>33.200000000000003</v>
      </c>
      <c r="AF5203" s="46">
        <v>113</v>
      </c>
      <c r="AH5203" s="70" t="str">
        <f t="shared" si="597"/>
        <v/>
      </c>
      <c r="AI5203" s="70" t="str">
        <f t="shared" si="598"/>
        <v/>
      </c>
      <c r="AJ5203" s="70" t="str">
        <f t="shared" si="599"/>
        <v>X</v>
      </c>
      <c r="AK5203" s="70" t="str" cm="1">
        <f t="array" ref="AK5203">_xlfn.IFS(AH5203&lt;&gt;"","1",AI5203&lt;&gt;"","2",AJ5203&lt;&gt;"","3")</f>
        <v>3</v>
      </c>
    </row>
    <row r="5204" spans="1:37" x14ac:dyDescent="0.25">
      <c r="A5204" t="s">
        <v>223</v>
      </c>
      <c r="B5204" t="s">
        <v>1675</v>
      </c>
      <c r="C5204" s="67" t="str">
        <f t="shared" si="594"/>
        <v>Maura Callahan</v>
      </c>
      <c r="D5204" s="71" t="str" cm="1">
        <f t="array" ref="D5204">_xlfn.IFS(AK5204="1",CONCATENATE(C5204,"Regional"),AK5204="2",CONCATENATE(C5204,"Sectional"),AK5204="3",CONCATENATE(C5204,COUNTIF($C$1:C5204,C5204)))</f>
        <v>Maura Callahan3</v>
      </c>
      <c r="E5204" s="66">
        <v>45180.625</v>
      </c>
      <c r="F5204" t="s">
        <v>2615</v>
      </c>
      <c r="G5204" s="46">
        <v>48</v>
      </c>
      <c r="H5204" s="46">
        <v>53</v>
      </c>
      <c r="I5204" s="46">
        <v>31</v>
      </c>
      <c r="J5204" t="s">
        <v>125</v>
      </c>
      <c r="K5204" t="s">
        <v>90</v>
      </c>
      <c r="L5204" s="46">
        <v>2709</v>
      </c>
      <c r="M5204" s="46">
        <v>35</v>
      </c>
      <c r="N5204" s="46">
        <v>33.200000000000003</v>
      </c>
      <c r="O5204" s="46">
        <v>113</v>
      </c>
      <c r="P5204" s="46">
        <f t="shared" si="595"/>
        <v>1</v>
      </c>
      <c r="R5204" s="67" t="s">
        <v>3286</v>
      </c>
      <c r="S5204" s="67">
        <f>COUNTIF(Y$2:$Y$100,R5204)</f>
        <v>0</v>
      </c>
      <c r="V5204" s="67">
        <f t="shared" si="596"/>
        <v>0</v>
      </c>
      <c r="X5204"/>
      <c r="Y5204" s="67" t="str">
        <f t="shared" si="593"/>
        <v xml:space="preserve"> </v>
      </c>
      <c r="AB5204" t="s">
        <v>90</v>
      </c>
      <c r="AC5204" s="46">
        <v>2709</v>
      </c>
      <c r="AD5204" s="46">
        <v>35</v>
      </c>
      <c r="AE5204" s="46">
        <v>33.200000000000003</v>
      </c>
      <c r="AF5204" s="46">
        <v>113</v>
      </c>
      <c r="AH5204" s="70" t="str">
        <f t="shared" si="597"/>
        <v/>
      </c>
      <c r="AI5204" s="70" t="str">
        <f t="shared" si="598"/>
        <v/>
      </c>
      <c r="AJ5204" s="70" t="str">
        <f t="shared" si="599"/>
        <v>X</v>
      </c>
      <c r="AK5204" s="70" t="str" cm="1">
        <f t="array" ref="AK5204">_xlfn.IFS(AH5204&lt;&gt;"","1",AI5204&lt;&gt;"","2",AJ5204&lt;&gt;"","3")</f>
        <v>3</v>
      </c>
    </row>
    <row r="5205" spans="1:37" x14ac:dyDescent="0.25">
      <c r="A5205" t="s">
        <v>240</v>
      </c>
      <c r="B5205" t="s">
        <v>772</v>
      </c>
      <c r="C5205" s="67" t="str">
        <f t="shared" si="594"/>
        <v>Alexa Elliott</v>
      </c>
      <c r="D5205" s="71" t="str" cm="1">
        <f t="array" ref="D5205">_xlfn.IFS(AK5205="1",CONCATENATE(C5205,"Regional"),AK5205="2",CONCATENATE(C5205,"Sectional"),AK5205="3",CONCATENATE(C5205,COUNTIF($C$1:C5205,C5205)))</f>
        <v>Alexa Elliott8</v>
      </c>
      <c r="E5205" s="66">
        <v>45180.625</v>
      </c>
      <c r="F5205" t="s">
        <v>2615</v>
      </c>
      <c r="G5205" s="46">
        <v>48</v>
      </c>
      <c r="H5205" s="46">
        <v>53</v>
      </c>
      <c r="I5205" s="46">
        <v>31</v>
      </c>
      <c r="J5205" t="s">
        <v>125</v>
      </c>
      <c r="K5205" t="s">
        <v>90</v>
      </c>
      <c r="L5205" s="46">
        <v>2709</v>
      </c>
      <c r="M5205" s="46">
        <v>35</v>
      </c>
      <c r="N5205" s="46">
        <v>33.200000000000003</v>
      </c>
      <c r="O5205" s="46">
        <v>113</v>
      </c>
      <c r="P5205" s="46">
        <f t="shared" si="595"/>
        <v>1</v>
      </c>
      <c r="R5205" s="67" t="s">
        <v>1368</v>
      </c>
      <c r="S5205" s="67">
        <f>COUNTIF(Y$2:$Y$100,R5205)</f>
        <v>0</v>
      </c>
      <c r="V5205" s="67">
        <f t="shared" si="596"/>
        <v>0</v>
      </c>
      <c r="X5205"/>
      <c r="Y5205" s="67" t="str">
        <f t="shared" si="593"/>
        <v xml:space="preserve"> </v>
      </c>
      <c r="AB5205" t="s">
        <v>90</v>
      </c>
      <c r="AC5205" s="46">
        <v>2709</v>
      </c>
      <c r="AD5205" s="46">
        <v>35</v>
      </c>
      <c r="AE5205" s="46">
        <v>33.200000000000003</v>
      </c>
      <c r="AF5205" s="46">
        <v>113</v>
      </c>
      <c r="AH5205" s="70" t="str">
        <f t="shared" si="597"/>
        <v/>
      </c>
      <c r="AI5205" s="70" t="str">
        <f t="shared" si="598"/>
        <v/>
      </c>
      <c r="AJ5205" s="70" t="str">
        <f t="shared" si="599"/>
        <v>X</v>
      </c>
      <c r="AK5205" s="70" t="str" cm="1">
        <f t="array" ref="AK5205">_xlfn.IFS(AH5205&lt;&gt;"","1",AI5205&lt;&gt;"","2",AJ5205&lt;&gt;"","3")</f>
        <v>3</v>
      </c>
    </row>
    <row r="5206" spans="1:37" x14ac:dyDescent="0.25">
      <c r="A5206" t="s">
        <v>751</v>
      </c>
      <c r="B5206" t="s">
        <v>752</v>
      </c>
      <c r="C5206" s="67" t="str">
        <f t="shared" si="594"/>
        <v>Kaya Monzingo</v>
      </c>
      <c r="D5206" s="71" t="str" cm="1">
        <f t="array" ref="D5206">_xlfn.IFS(AK5206="1",CONCATENATE(C5206,"Regional"),AK5206="2",CONCATENATE(C5206,"Sectional"),AK5206="3",CONCATENATE(C5206,COUNTIF($C$1:C5206,C5206)))</f>
        <v>Kaya Monzingo11</v>
      </c>
      <c r="E5206" s="66">
        <v>45180.625</v>
      </c>
      <c r="F5206" t="s">
        <v>2615</v>
      </c>
      <c r="G5206" s="46">
        <v>48</v>
      </c>
      <c r="H5206" s="46">
        <v>53</v>
      </c>
      <c r="I5206" s="46">
        <v>31</v>
      </c>
      <c r="J5206" t="s">
        <v>125</v>
      </c>
      <c r="K5206" t="s">
        <v>90</v>
      </c>
      <c r="L5206" s="46">
        <v>2709</v>
      </c>
      <c r="M5206" s="46">
        <v>35</v>
      </c>
      <c r="N5206" s="46">
        <v>33.200000000000003</v>
      </c>
      <c r="O5206" s="46">
        <v>113</v>
      </c>
      <c r="P5206" s="46">
        <f t="shared" si="595"/>
        <v>1</v>
      </c>
      <c r="R5206" s="67" t="s">
        <v>1339</v>
      </c>
      <c r="S5206" s="67">
        <f>COUNTIF(Y$2:$Y$100,R5206)</f>
        <v>0</v>
      </c>
      <c r="V5206" s="67">
        <f t="shared" si="596"/>
        <v>0</v>
      </c>
      <c r="X5206"/>
      <c r="Y5206" s="67" t="str">
        <f t="shared" si="593"/>
        <v xml:space="preserve"> </v>
      </c>
      <c r="AB5206" t="s">
        <v>90</v>
      </c>
      <c r="AC5206" s="46">
        <v>2709</v>
      </c>
      <c r="AD5206" s="46">
        <v>35</v>
      </c>
      <c r="AE5206" s="46">
        <v>33.200000000000003</v>
      </c>
      <c r="AF5206" s="46">
        <v>113</v>
      </c>
      <c r="AH5206" s="70" t="str">
        <f t="shared" si="597"/>
        <v/>
      </c>
      <c r="AI5206" s="70" t="str">
        <f t="shared" si="598"/>
        <v/>
      </c>
      <c r="AJ5206" s="70" t="str">
        <f t="shared" si="599"/>
        <v>X</v>
      </c>
      <c r="AK5206" s="70" t="str" cm="1">
        <f t="array" ref="AK5206">_xlfn.IFS(AH5206&lt;&gt;"","1",AI5206&lt;&gt;"","2",AJ5206&lt;&gt;"","3")</f>
        <v>3</v>
      </c>
    </row>
    <row r="5207" spans="1:37" x14ac:dyDescent="0.25">
      <c r="A5207" t="s">
        <v>1850</v>
      </c>
      <c r="B5207" t="s">
        <v>713</v>
      </c>
      <c r="C5207" s="67" t="str">
        <f t="shared" si="594"/>
        <v>Hailee Koth</v>
      </c>
      <c r="D5207" s="71" t="str" cm="1">
        <f t="array" ref="D5207">_xlfn.IFS(AK5207="1",CONCATENATE(C5207,"Regional"),AK5207="2",CONCATENATE(C5207,"Sectional"),AK5207="3",CONCATENATE(C5207,COUNTIF($C$1:C5207,C5207)))</f>
        <v>Hailee Koth7</v>
      </c>
      <c r="E5207" s="66">
        <v>45180.625</v>
      </c>
      <c r="F5207" t="s">
        <v>2615</v>
      </c>
      <c r="G5207" s="46">
        <v>48</v>
      </c>
      <c r="H5207" s="46">
        <v>54</v>
      </c>
      <c r="I5207" s="46">
        <v>34</v>
      </c>
      <c r="J5207" t="s">
        <v>125</v>
      </c>
      <c r="K5207" t="s">
        <v>90</v>
      </c>
      <c r="L5207" s="46">
        <v>2709</v>
      </c>
      <c r="M5207" s="46">
        <v>35</v>
      </c>
      <c r="N5207" s="46">
        <v>33.200000000000003</v>
      </c>
      <c r="O5207" s="46">
        <v>113</v>
      </c>
      <c r="P5207" s="46">
        <f t="shared" si="595"/>
        <v>1</v>
      </c>
      <c r="R5207" s="67" t="s">
        <v>3131</v>
      </c>
      <c r="S5207" s="67">
        <f>COUNTIF(Y$2:$Y$100,R5207)</f>
        <v>0</v>
      </c>
      <c r="V5207" s="67">
        <f t="shared" si="596"/>
        <v>0</v>
      </c>
      <c r="X5207"/>
      <c r="Y5207" s="67" t="str">
        <f t="shared" si="593"/>
        <v xml:space="preserve"> </v>
      </c>
      <c r="AB5207" t="s">
        <v>90</v>
      </c>
      <c r="AC5207" s="46">
        <v>2709</v>
      </c>
      <c r="AD5207" s="46">
        <v>35</v>
      </c>
      <c r="AE5207" s="46">
        <v>33.200000000000003</v>
      </c>
      <c r="AF5207" s="46">
        <v>113</v>
      </c>
      <c r="AH5207" s="70" t="str">
        <f t="shared" si="597"/>
        <v/>
      </c>
      <c r="AI5207" s="70" t="str">
        <f t="shared" si="598"/>
        <v/>
      </c>
      <c r="AJ5207" s="70" t="str">
        <f t="shared" si="599"/>
        <v>X</v>
      </c>
      <c r="AK5207" s="70" t="str" cm="1">
        <f t="array" ref="AK5207">_xlfn.IFS(AH5207&lt;&gt;"","1",AI5207&lt;&gt;"","2",AJ5207&lt;&gt;"","3")</f>
        <v>3</v>
      </c>
    </row>
    <row r="5208" spans="1:37" x14ac:dyDescent="0.25">
      <c r="A5208" t="s">
        <v>910</v>
      </c>
      <c r="B5208" t="s">
        <v>459</v>
      </c>
      <c r="C5208" s="67" t="str">
        <f t="shared" si="594"/>
        <v>Addison DeRuyter</v>
      </c>
      <c r="D5208" s="71" t="str" cm="1">
        <f t="array" ref="D5208">_xlfn.IFS(AK5208="1",CONCATENATE(C5208,"Regional"),AK5208="2",CONCATENATE(C5208,"Sectional"),AK5208="3",CONCATENATE(C5208,COUNTIF($C$1:C5208,C5208)))</f>
        <v>Addison DeRuyter6</v>
      </c>
      <c r="E5208" s="66">
        <v>45180.625</v>
      </c>
      <c r="F5208" t="s">
        <v>2615</v>
      </c>
      <c r="G5208" s="46">
        <v>48</v>
      </c>
      <c r="H5208" s="46">
        <v>54</v>
      </c>
      <c r="I5208" s="46">
        <v>34</v>
      </c>
      <c r="J5208" t="s">
        <v>125</v>
      </c>
      <c r="K5208" t="s">
        <v>90</v>
      </c>
      <c r="L5208" s="46">
        <v>2709</v>
      </c>
      <c r="M5208" s="46">
        <v>35</v>
      </c>
      <c r="N5208" s="46">
        <v>33.200000000000003</v>
      </c>
      <c r="O5208" s="46">
        <v>113</v>
      </c>
      <c r="P5208" s="46">
        <f t="shared" si="595"/>
        <v>1</v>
      </c>
      <c r="R5208" s="67" t="s">
        <v>1447</v>
      </c>
      <c r="S5208" s="67">
        <f>COUNTIF(Y$2:$Y$100,R5208)</f>
        <v>0</v>
      </c>
      <c r="V5208" s="67">
        <f t="shared" si="596"/>
        <v>0</v>
      </c>
      <c r="X5208"/>
      <c r="Y5208" s="67" t="str">
        <f t="shared" si="593"/>
        <v xml:space="preserve"> </v>
      </c>
      <c r="AB5208" t="s">
        <v>90</v>
      </c>
      <c r="AC5208" s="46">
        <v>2709</v>
      </c>
      <c r="AD5208" s="46">
        <v>35</v>
      </c>
      <c r="AE5208" s="46">
        <v>33.200000000000003</v>
      </c>
      <c r="AF5208" s="46">
        <v>113</v>
      </c>
      <c r="AH5208" s="70" t="str">
        <f t="shared" si="597"/>
        <v/>
      </c>
      <c r="AI5208" s="70" t="str">
        <f t="shared" si="598"/>
        <v/>
      </c>
      <c r="AJ5208" s="70" t="str">
        <f t="shared" si="599"/>
        <v>X</v>
      </c>
      <c r="AK5208" s="70" t="str" cm="1">
        <f t="array" ref="AK5208">_xlfn.IFS(AH5208&lt;&gt;"","1",AI5208&lt;&gt;"","2",AJ5208&lt;&gt;"","3")</f>
        <v>3</v>
      </c>
    </row>
    <row r="5209" spans="1:37" x14ac:dyDescent="0.25">
      <c r="A5209" t="s">
        <v>512</v>
      </c>
      <c r="B5209" t="s">
        <v>311</v>
      </c>
      <c r="C5209" s="67" t="str">
        <f t="shared" si="594"/>
        <v>Julia Dufek</v>
      </c>
      <c r="D5209" s="71" t="str" cm="1">
        <f t="array" ref="D5209">_xlfn.IFS(AK5209="1",CONCATENATE(C5209,"Regional"),AK5209="2",CONCATENATE(C5209,"Sectional"),AK5209="3",CONCATENATE(C5209,COUNTIF($C$1:C5209,C5209)))</f>
        <v>Julia Dufek10</v>
      </c>
      <c r="E5209" s="66">
        <v>45180.625</v>
      </c>
      <c r="F5209" t="s">
        <v>2615</v>
      </c>
      <c r="G5209" s="46">
        <v>48</v>
      </c>
      <c r="H5209" s="46">
        <v>54</v>
      </c>
      <c r="I5209" s="46">
        <v>34</v>
      </c>
      <c r="J5209" t="s">
        <v>125</v>
      </c>
      <c r="K5209" t="s">
        <v>90</v>
      </c>
      <c r="L5209" s="46">
        <v>2709</v>
      </c>
      <c r="M5209" s="46">
        <v>35</v>
      </c>
      <c r="N5209" s="46">
        <v>33.200000000000003</v>
      </c>
      <c r="O5209" s="46">
        <v>113</v>
      </c>
      <c r="P5209" s="46">
        <f t="shared" si="595"/>
        <v>1</v>
      </c>
      <c r="R5209" s="67" t="s">
        <v>1505</v>
      </c>
      <c r="S5209" s="67">
        <f>COUNTIF(Y$2:$Y$100,R5209)</f>
        <v>0</v>
      </c>
      <c r="V5209" s="67">
        <f t="shared" si="596"/>
        <v>0</v>
      </c>
      <c r="X5209"/>
      <c r="Y5209" s="67" t="str">
        <f t="shared" si="593"/>
        <v xml:space="preserve"> </v>
      </c>
      <c r="AB5209" t="s">
        <v>90</v>
      </c>
      <c r="AC5209" s="46">
        <v>2709</v>
      </c>
      <c r="AD5209" s="46">
        <v>35</v>
      </c>
      <c r="AE5209" s="46">
        <v>33.200000000000003</v>
      </c>
      <c r="AF5209" s="46">
        <v>113</v>
      </c>
      <c r="AH5209" s="70" t="str">
        <f t="shared" si="597"/>
        <v/>
      </c>
      <c r="AI5209" s="70" t="str">
        <f t="shared" si="598"/>
        <v/>
      </c>
      <c r="AJ5209" s="70" t="str">
        <f t="shared" si="599"/>
        <v>X</v>
      </c>
      <c r="AK5209" s="70" t="str" cm="1">
        <f t="array" ref="AK5209">_xlfn.IFS(AH5209&lt;&gt;"","1",AI5209&lt;&gt;"","2",AJ5209&lt;&gt;"","3")</f>
        <v>3</v>
      </c>
    </row>
    <row r="5210" spans="1:37" x14ac:dyDescent="0.25">
      <c r="A5210" t="s">
        <v>1123</v>
      </c>
      <c r="B5210" t="s">
        <v>599</v>
      </c>
      <c r="C5210" s="67" t="str">
        <f t="shared" si="594"/>
        <v>Grace Duback</v>
      </c>
      <c r="D5210" s="71" t="str" cm="1">
        <f t="array" ref="D5210">_xlfn.IFS(AK5210="1",CONCATENATE(C5210,"Regional"),AK5210="2",CONCATENATE(C5210,"Sectional"),AK5210="3",CONCATENATE(C5210,COUNTIF($C$1:C5210,C5210)))</f>
        <v>Grace Duback7</v>
      </c>
      <c r="E5210" s="66">
        <v>45180.625</v>
      </c>
      <c r="F5210" t="s">
        <v>2615</v>
      </c>
      <c r="G5210" s="46">
        <v>48</v>
      </c>
      <c r="H5210" s="46">
        <v>54</v>
      </c>
      <c r="I5210" s="46">
        <v>34</v>
      </c>
      <c r="J5210" t="s">
        <v>125</v>
      </c>
      <c r="K5210" t="s">
        <v>90</v>
      </c>
      <c r="L5210" s="46">
        <v>2709</v>
      </c>
      <c r="M5210" s="46">
        <v>35</v>
      </c>
      <c r="N5210" s="46">
        <v>33.200000000000003</v>
      </c>
      <c r="O5210" s="46">
        <v>113</v>
      </c>
      <c r="P5210" s="46">
        <f t="shared" si="595"/>
        <v>1</v>
      </c>
      <c r="R5210" s="67" t="s">
        <v>1593</v>
      </c>
      <c r="S5210" s="67">
        <f>COUNTIF(Y$2:$Y$100,R5210)</f>
        <v>0</v>
      </c>
      <c r="V5210" s="67">
        <f t="shared" si="596"/>
        <v>0</v>
      </c>
      <c r="X5210"/>
      <c r="Y5210" s="67" t="str">
        <f t="shared" si="593"/>
        <v xml:space="preserve"> </v>
      </c>
      <c r="AB5210" t="s">
        <v>90</v>
      </c>
      <c r="AC5210" s="46">
        <v>2709</v>
      </c>
      <c r="AD5210" s="46">
        <v>35</v>
      </c>
      <c r="AE5210" s="46">
        <v>33.200000000000003</v>
      </c>
      <c r="AF5210" s="46">
        <v>113</v>
      </c>
      <c r="AH5210" s="70" t="str">
        <f t="shared" si="597"/>
        <v/>
      </c>
      <c r="AI5210" s="70" t="str">
        <f t="shared" si="598"/>
        <v/>
      </c>
      <c r="AJ5210" s="70" t="str">
        <f t="shared" si="599"/>
        <v>X</v>
      </c>
      <c r="AK5210" s="70" t="str" cm="1">
        <f t="array" ref="AK5210">_xlfn.IFS(AH5210&lt;&gt;"","1",AI5210&lt;&gt;"","2",AJ5210&lt;&gt;"","3")</f>
        <v>3</v>
      </c>
    </row>
    <row r="5211" spans="1:37" x14ac:dyDescent="0.25">
      <c r="A5211" t="s">
        <v>2249</v>
      </c>
      <c r="B5211" t="s">
        <v>209</v>
      </c>
      <c r="C5211" s="67" t="str">
        <f t="shared" si="594"/>
        <v>Kaitlyn Gugliotti</v>
      </c>
      <c r="D5211" s="71" t="str" cm="1">
        <f t="array" ref="D5211">_xlfn.IFS(AK5211="1",CONCATENATE(C5211,"Regional"),AK5211="2",CONCATENATE(C5211,"Sectional"),AK5211="3",CONCATENATE(C5211,COUNTIF($C$1:C5211,C5211)))</f>
        <v>Kaitlyn Gugliotti2</v>
      </c>
      <c r="E5211" s="66">
        <v>45180.625</v>
      </c>
      <c r="F5211" t="s">
        <v>2615</v>
      </c>
      <c r="G5211" s="46">
        <v>48</v>
      </c>
      <c r="H5211" s="46">
        <v>56</v>
      </c>
      <c r="I5211" s="46">
        <v>38</v>
      </c>
      <c r="J5211" t="s">
        <v>125</v>
      </c>
      <c r="K5211" t="s">
        <v>90</v>
      </c>
      <c r="L5211" s="46">
        <v>2709</v>
      </c>
      <c r="M5211" s="46">
        <v>35</v>
      </c>
      <c r="N5211" s="46">
        <v>33.200000000000003</v>
      </c>
      <c r="O5211" s="46">
        <v>113</v>
      </c>
      <c r="P5211" s="46">
        <f t="shared" si="595"/>
        <v>1</v>
      </c>
      <c r="R5211" s="67" t="s">
        <v>3273</v>
      </c>
      <c r="S5211" s="67">
        <f>COUNTIF(Y$2:$Y$100,R5211)</f>
        <v>0</v>
      </c>
      <c r="V5211" s="67">
        <f t="shared" si="596"/>
        <v>0</v>
      </c>
      <c r="X5211"/>
      <c r="Y5211" s="67" t="str">
        <f t="shared" si="593"/>
        <v xml:space="preserve"> </v>
      </c>
      <c r="AB5211" t="s">
        <v>90</v>
      </c>
      <c r="AC5211" s="46">
        <v>2709</v>
      </c>
      <c r="AD5211" s="46">
        <v>35</v>
      </c>
      <c r="AE5211" s="46">
        <v>33.200000000000003</v>
      </c>
      <c r="AF5211" s="46">
        <v>113</v>
      </c>
      <c r="AH5211" s="70" t="str">
        <f t="shared" si="597"/>
        <v/>
      </c>
      <c r="AI5211" s="70" t="str">
        <f t="shared" si="598"/>
        <v/>
      </c>
      <c r="AJ5211" s="70" t="str">
        <f t="shared" si="599"/>
        <v>X</v>
      </c>
      <c r="AK5211" s="70" t="str" cm="1">
        <f t="array" ref="AK5211">_xlfn.IFS(AH5211&lt;&gt;"","1",AI5211&lt;&gt;"","2",AJ5211&lt;&gt;"","3")</f>
        <v>3</v>
      </c>
    </row>
    <row r="5212" spans="1:37" x14ac:dyDescent="0.25">
      <c r="A5212" t="s">
        <v>999</v>
      </c>
      <c r="B5212" t="s">
        <v>1000</v>
      </c>
      <c r="C5212" s="67" t="str">
        <f t="shared" si="594"/>
        <v>Jaqueline Simental</v>
      </c>
      <c r="D5212" s="71" t="str" cm="1">
        <f t="array" ref="D5212">_xlfn.IFS(AK5212="1",CONCATENATE(C5212,"Regional"),AK5212="2",CONCATENATE(C5212,"Sectional"),AK5212="3",CONCATENATE(C5212,COUNTIF($C$1:C5212,C5212)))</f>
        <v>Jaqueline Simental1</v>
      </c>
      <c r="E5212" s="66">
        <v>45180.625</v>
      </c>
      <c r="F5212" t="s">
        <v>2615</v>
      </c>
      <c r="G5212" s="46">
        <v>48</v>
      </c>
      <c r="H5212" s="46">
        <v>56</v>
      </c>
      <c r="I5212" s="46">
        <v>38</v>
      </c>
      <c r="J5212" t="s">
        <v>125</v>
      </c>
      <c r="K5212" t="s">
        <v>90</v>
      </c>
      <c r="L5212" s="46">
        <v>2709</v>
      </c>
      <c r="M5212" s="46">
        <v>35</v>
      </c>
      <c r="N5212" s="46">
        <v>33.200000000000003</v>
      </c>
      <c r="O5212" s="46">
        <v>113</v>
      </c>
      <c r="P5212" s="46">
        <f t="shared" si="595"/>
        <v>1</v>
      </c>
      <c r="R5212" s="67" t="s">
        <v>1502</v>
      </c>
      <c r="S5212" s="67">
        <f>COUNTIF(Y$2:$Y$100,R5212)</f>
        <v>0</v>
      </c>
      <c r="V5212" s="67">
        <f t="shared" si="596"/>
        <v>0</v>
      </c>
      <c r="X5212"/>
      <c r="Y5212" s="67" t="str">
        <f t="shared" si="593"/>
        <v xml:space="preserve"> </v>
      </c>
      <c r="AB5212" t="s">
        <v>90</v>
      </c>
      <c r="AC5212" s="46">
        <v>2709</v>
      </c>
      <c r="AD5212" s="46">
        <v>35</v>
      </c>
      <c r="AE5212" s="46">
        <v>33.200000000000003</v>
      </c>
      <c r="AF5212" s="46">
        <v>113</v>
      </c>
      <c r="AH5212" s="70" t="str">
        <f t="shared" si="597"/>
        <v/>
      </c>
      <c r="AI5212" s="70" t="str">
        <f t="shared" si="598"/>
        <v/>
      </c>
      <c r="AJ5212" s="70" t="str">
        <f t="shared" si="599"/>
        <v>X</v>
      </c>
      <c r="AK5212" s="70" t="str" cm="1">
        <f t="array" ref="AK5212">_xlfn.IFS(AH5212&lt;&gt;"","1",AI5212&lt;&gt;"","2",AJ5212&lt;&gt;"","3")</f>
        <v>3</v>
      </c>
    </row>
    <row r="5213" spans="1:37" x14ac:dyDescent="0.25">
      <c r="A5213" t="s">
        <v>1674</v>
      </c>
      <c r="B5213" t="s">
        <v>840</v>
      </c>
      <c r="C5213" s="67" t="str">
        <f t="shared" si="594"/>
        <v>Charlotte Timmermans</v>
      </c>
      <c r="D5213" s="71" t="str" cm="1">
        <f t="array" ref="D5213">_xlfn.IFS(AK5213="1",CONCATENATE(C5213,"Regional"),AK5213="2",CONCATENATE(C5213,"Sectional"),AK5213="3",CONCATENATE(C5213,COUNTIF($C$1:C5213,C5213)))</f>
        <v>Charlotte Timmermans4</v>
      </c>
      <c r="E5213" s="66">
        <v>45180.625</v>
      </c>
      <c r="F5213" t="s">
        <v>2615</v>
      </c>
      <c r="G5213" s="46">
        <v>48</v>
      </c>
      <c r="H5213" s="46">
        <v>57</v>
      </c>
      <c r="I5213" s="46">
        <v>40</v>
      </c>
      <c r="J5213" t="s">
        <v>125</v>
      </c>
      <c r="K5213" t="s">
        <v>90</v>
      </c>
      <c r="L5213" s="46">
        <v>2709</v>
      </c>
      <c r="M5213" s="46">
        <v>35</v>
      </c>
      <c r="N5213" s="46">
        <v>33.200000000000003</v>
      </c>
      <c r="O5213" s="46">
        <v>113</v>
      </c>
      <c r="P5213" s="46">
        <f t="shared" si="595"/>
        <v>1</v>
      </c>
      <c r="R5213" s="67" t="s">
        <v>3112</v>
      </c>
      <c r="S5213" s="67">
        <f>COUNTIF(Y$2:$Y$100,R5213)</f>
        <v>0</v>
      </c>
      <c r="V5213" s="67">
        <f t="shared" si="596"/>
        <v>0</v>
      </c>
      <c r="X5213"/>
      <c r="Y5213" s="67" t="str">
        <f t="shared" ref="Y5213:Y5221" si="600">CONCATENATE(W5213," ",X5213)</f>
        <v xml:space="preserve"> </v>
      </c>
      <c r="AB5213" t="s">
        <v>90</v>
      </c>
      <c r="AC5213" s="46">
        <v>2709</v>
      </c>
      <c r="AD5213" s="46">
        <v>35</v>
      </c>
      <c r="AE5213" s="46">
        <v>33.200000000000003</v>
      </c>
      <c r="AF5213" s="46">
        <v>113</v>
      </c>
      <c r="AH5213" s="70" t="str">
        <f t="shared" si="597"/>
        <v/>
      </c>
      <c r="AI5213" s="70" t="str">
        <f t="shared" si="598"/>
        <v/>
      </c>
      <c r="AJ5213" s="70" t="str">
        <f t="shared" si="599"/>
        <v>X</v>
      </c>
      <c r="AK5213" s="70" t="str" cm="1">
        <f t="array" ref="AK5213">_xlfn.IFS(AH5213&lt;&gt;"","1",AI5213&lt;&gt;"","2",AJ5213&lt;&gt;"","3")</f>
        <v>3</v>
      </c>
    </row>
    <row r="5214" spans="1:37" x14ac:dyDescent="0.25">
      <c r="A5214" t="s">
        <v>753</v>
      </c>
      <c r="B5214" t="s">
        <v>367</v>
      </c>
      <c r="C5214" s="67" t="str">
        <f t="shared" si="594"/>
        <v>Tessa Tolomeo</v>
      </c>
      <c r="D5214" s="71" t="str" cm="1">
        <f t="array" ref="D5214">_xlfn.IFS(AK5214="1",CONCATENATE(C5214,"Regional"),AK5214="2",CONCATENATE(C5214,"Sectional"),AK5214="3",CONCATENATE(C5214,COUNTIF($C$1:C5214,C5214)))</f>
        <v>Tessa Tolomeo2</v>
      </c>
      <c r="E5214" s="66">
        <v>45180.625</v>
      </c>
      <c r="F5214" t="s">
        <v>2615</v>
      </c>
      <c r="G5214" s="46">
        <v>48</v>
      </c>
      <c r="H5214" s="46">
        <v>58</v>
      </c>
      <c r="I5214" s="46">
        <v>41</v>
      </c>
      <c r="J5214" t="s">
        <v>125</v>
      </c>
      <c r="K5214" t="s">
        <v>90</v>
      </c>
      <c r="L5214" s="46">
        <v>2709</v>
      </c>
      <c r="M5214" s="46">
        <v>35</v>
      </c>
      <c r="N5214" s="46">
        <v>33.200000000000003</v>
      </c>
      <c r="O5214" s="46">
        <v>113</v>
      </c>
      <c r="P5214" s="46">
        <f t="shared" si="595"/>
        <v>1</v>
      </c>
      <c r="R5214" s="67" t="s">
        <v>1341</v>
      </c>
      <c r="S5214" s="67">
        <f>COUNTIF(Y$2:$Y$100,R5214)</f>
        <v>0</v>
      </c>
      <c r="V5214" s="67">
        <f t="shared" si="596"/>
        <v>0</v>
      </c>
      <c r="X5214"/>
      <c r="Y5214" s="67" t="str">
        <f t="shared" si="600"/>
        <v xml:space="preserve"> </v>
      </c>
      <c r="AB5214" t="s">
        <v>90</v>
      </c>
      <c r="AC5214" s="46">
        <v>2709</v>
      </c>
      <c r="AD5214" s="46">
        <v>35</v>
      </c>
      <c r="AE5214" s="46">
        <v>33.200000000000003</v>
      </c>
      <c r="AF5214" s="46">
        <v>113</v>
      </c>
      <c r="AH5214" s="70" t="str">
        <f t="shared" si="597"/>
        <v/>
      </c>
      <c r="AI5214" s="70" t="str">
        <f t="shared" si="598"/>
        <v/>
      </c>
      <c r="AJ5214" s="70" t="str">
        <f t="shared" si="599"/>
        <v>X</v>
      </c>
      <c r="AK5214" s="70" t="str" cm="1">
        <f t="array" ref="AK5214">_xlfn.IFS(AH5214&lt;&gt;"","1",AI5214&lt;&gt;"","2",AJ5214&lt;&gt;"","3")</f>
        <v>3</v>
      </c>
    </row>
    <row r="5215" spans="1:37" x14ac:dyDescent="0.25">
      <c r="A5215" t="s">
        <v>1963</v>
      </c>
      <c r="B5215" t="s">
        <v>1964</v>
      </c>
      <c r="C5215" s="67" t="str">
        <f t="shared" si="594"/>
        <v>Sara Doedens</v>
      </c>
      <c r="D5215" s="71" t="str" cm="1">
        <f t="array" ref="D5215">_xlfn.IFS(AK5215="1",CONCATENATE(C5215,"Regional"),AK5215="2",CONCATENATE(C5215,"Sectional"),AK5215="3",CONCATENATE(C5215,COUNTIF($C$1:C5215,C5215)))</f>
        <v>Sara Doedens5</v>
      </c>
      <c r="E5215" s="66">
        <v>45180.625</v>
      </c>
      <c r="F5215" t="s">
        <v>2615</v>
      </c>
      <c r="G5215" s="46">
        <v>48</v>
      </c>
      <c r="H5215" s="46">
        <v>59</v>
      </c>
      <c r="I5215" s="46">
        <v>42</v>
      </c>
      <c r="J5215" t="s">
        <v>125</v>
      </c>
      <c r="K5215" t="s">
        <v>90</v>
      </c>
      <c r="L5215" s="46">
        <v>2709</v>
      </c>
      <c r="M5215" s="46">
        <v>35</v>
      </c>
      <c r="N5215" s="46">
        <v>33.200000000000003</v>
      </c>
      <c r="O5215" s="46">
        <v>113</v>
      </c>
      <c r="P5215" s="46">
        <f t="shared" si="595"/>
        <v>1</v>
      </c>
      <c r="R5215" s="67" t="s">
        <v>2983</v>
      </c>
      <c r="S5215" s="67">
        <f>COUNTIF(Y$2:$Y$100,R5215)</f>
        <v>0</v>
      </c>
      <c r="V5215" s="67">
        <f t="shared" si="596"/>
        <v>0</v>
      </c>
      <c r="X5215"/>
      <c r="Y5215" s="67" t="str">
        <f t="shared" si="600"/>
        <v xml:space="preserve"> </v>
      </c>
      <c r="AB5215" t="s">
        <v>90</v>
      </c>
      <c r="AC5215" s="46">
        <v>2709</v>
      </c>
      <c r="AD5215" s="46">
        <v>35</v>
      </c>
      <c r="AE5215" s="46">
        <v>33.200000000000003</v>
      </c>
      <c r="AF5215" s="46">
        <v>113</v>
      </c>
      <c r="AH5215" s="70" t="str">
        <f t="shared" si="597"/>
        <v/>
      </c>
      <c r="AI5215" s="70" t="str">
        <f t="shared" si="598"/>
        <v/>
      </c>
      <c r="AJ5215" s="70" t="str">
        <f t="shared" si="599"/>
        <v>X</v>
      </c>
      <c r="AK5215" s="70" t="str" cm="1">
        <f t="array" ref="AK5215">_xlfn.IFS(AH5215&lt;&gt;"","1",AI5215&lt;&gt;"","2",AJ5215&lt;&gt;"","3")</f>
        <v>3</v>
      </c>
    </row>
    <row r="5216" spans="1:37" x14ac:dyDescent="0.25">
      <c r="A5216" t="s">
        <v>914</v>
      </c>
      <c r="B5216" t="s">
        <v>717</v>
      </c>
      <c r="C5216" s="67" t="str">
        <f t="shared" si="594"/>
        <v>Kayla Bruder</v>
      </c>
      <c r="D5216" s="71" t="str" cm="1">
        <f t="array" ref="D5216">_xlfn.IFS(AK5216="1",CONCATENATE(C5216,"Regional"),AK5216="2",CONCATENATE(C5216,"Sectional"),AK5216="3",CONCATENATE(C5216,COUNTIF($C$1:C5216,C5216)))</f>
        <v>Kayla Bruder8</v>
      </c>
      <c r="E5216" s="66">
        <v>45180.625</v>
      </c>
      <c r="F5216" t="s">
        <v>2615</v>
      </c>
      <c r="G5216" s="46">
        <v>48</v>
      </c>
      <c r="H5216" s="46">
        <v>59</v>
      </c>
      <c r="I5216" s="46">
        <v>42</v>
      </c>
      <c r="J5216" t="s">
        <v>125</v>
      </c>
      <c r="K5216" t="s">
        <v>90</v>
      </c>
      <c r="L5216" s="46">
        <v>2709</v>
      </c>
      <c r="M5216" s="46">
        <v>35</v>
      </c>
      <c r="N5216" s="46">
        <v>33.200000000000003</v>
      </c>
      <c r="O5216" s="46">
        <v>113</v>
      </c>
      <c r="P5216" s="46">
        <f t="shared" si="595"/>
        <v>1</v>
      </c>
      <c r="R5216" s="67" t="s">
        <v>1449</v>
      </c>
      <c r="S5216" s="67">
        <f>COUNTIF(Y$2:$Y$100,R5216)</f>
        <v>0</v>
      </c>
      <c r="V5216" s="67">
        <f t="shared" si="596"/>
        <v>0</v>
      </c>
      <c r="X5216"/>
      <c r="Y5216" s="67" t="str">
        <f t="shared" si="600"/>
        <v xml:space="preserve"> </v>
      </c>
      <c r="AB5216" t="s">
        <v>90</v>
      </c>
      <c r="AC5216" s="46">
        <v>2709</v>
      </c>
      <c r="AD5216" s="46">
        <v>35</v>
      </c>
      <c r="AE5216" s="46">
        <v>33.200000000000003</v>
      </c>
      <c r="AF5216" s="46">
        <v>113</v>
      </c>
      <c r="AH5216" s="70" t="str">
        <f t="shared" si="597"/>
        <v/>
      </c>
      <c r="AI5216" s="70" t="str">
        <f t="shared" si="598"/>
        <v/>
      </c>
      <c r="AJ5216" s="70" t="str">
        <f t="shared" si="599"/>
        <v>X</v>
      </c>
      <c r="AK5216" s="70" t="str" cm="1">
        <f t="array" ref="AK5216">_xlfn.IFS(AH5216&lt;&gt;"","1",AI5216&lt;&gt;"","2",AJ5216&lt;&gt;"","3")</f>
        <v>3</v>
      </c>
    </row>
    <row r="5217" spans="1:37" x14ac:dyDescent="0.25">
      <c r="A5217" t="s">
        <v>2100</v>
      </c>
      <c r="B5217" t="s">
        <v>452</v>
      </c>
      <c r="C5217" s="67" t="str">
        <f t="shared" si="594"/>
        <v>Sophia Mattice</v>
      </c>
      <c r="D5217" s="71" t="str" cm="1">
        <f t="array" ref="D5217">_xlfn.IFS(AK5217="1",CONCATENATE(C5217,"Regional"),AK5217="2",CONCATENATE(C5217,"Sectional"),AK5217="3",CONCATENATE(C5217,COUNTIF($C$1:C5217,C5217)))</f>
        <v>Sophia Mattice7</v>
      </c>
      <c r="E5217" s="66">
        <v>45180.625</v>
      </c>
      <c r="F5217" t="s">
        <v>2615</v>
      </c>
      <c r="G5217" s="46">
        <v>48</v>
      </c>
      <c r="H5217" s="46">
        <v>60</v>
      </c>
      <c r="I5217" s="46">
        <v>44</v>
      </c>
      <c r="J5217" t="s">
        <v>125</v>
      </c>
      <c r="K5217" t="s">
        <v>90</v>
      </c>
      <c r="L5217" s="46">
        <v>2709</v>
      </c>
      <c r="M5217" s="46">
        <v>35</v>
      </c>
      <c r="N5217" s="46">
        <v>33.200000000000003</v>
      </c>
      <c r="O5217" s="46">
        <v>113</v>
      </c>
      <c r="P5217" s="46">
        <f t="shared" si="595"/>
        <v>1</v>
      </c>
      <c r="R5217" s="67" t="s">
        <v>3125</v>
      </c>
      <c r="S5217" s="67">
        <f>COUNTIF(Y$2:$Y$100,R5217)</f>
        <v>0</v>
      </c>
      <c r="V5217" s="67">
        <f t="shared" si="596"/>
        <v>0</v>
      </c>
      <c r="X5217"/>
      <c r="Y5217" s="67" t="str">
        <f t="shared" si="600"/>
        <v xml:space="preserve"> </v>
      </c>
      <c r="AB5217" t="s">
        <v>90</v>
      </c>
      <c r="AC5217" s="46">
        <v>2709</v>
      </c>
      <c r="AD5217" s="46">
        <v>35</v>
      </c>
      <c r="AE5217" s="46">
        <v>33.200000000000003</v>
      </c>
      <c r="AF5217" s="46">
        <v>113</v>
      </c>
      <c r="AH5217" s="70" t="str">
        <f t="shared" si="597"/>
        <v/>
      </c>
      <c r="AI5217" s="70" t="str">
        <f t="shared" si="598"/>
        <v/>
      </c>
      <c r="AJ5217" s="70" t="str">
        <f t="shared" si="599"/>
        <v>X</v>
      </c>
      <c r="AK5217" s="70" t="str" cm="1">
        <f t="array" ref="AK5217">_xlfn.IFS(AH5217&lt;&gt;"","1",AI5217&lt;&gt;"","2",AJ5217&lt;&gt;"","3")</f>
        <v>3</v>
      </c>
    </row>
    <row r="5218" spans="1:37" x14ac:dyDescent="0.25">
      <c r="A5218" t="s">
        <v>1121</v>
      </c>
      <c r="B5218" t="s">
        <v>828</v>
      </c>
      <c r="C5218" s="67" t="str">
        <f t="shared" si="594"/>
        <v>Bella Bianchini</v>
      </c>
      <c r="D5218" s="71" t="str" cm="1">
        <f t="array" ref="D5218">_xlfn.IFS(AK5218="1",CONCATENATE(C5218,"Regional"),AK5218="2",CONCATENATE(C5218,"Sectional"),AK5218="3",CONCATENATE(C5218,COUNTIF($C$1:C5218,C5218)))</f>
        <v>Bella Bianchini10</v>
      </c>
      <c r="E5218" s="66">
        <v>45180.625</v>
      </c>
      <c r="F5218" t="s">
        <v>2615</v>
      </c>
      <c r="G5218" s="46">
        <v>48</v>
      </c>
      <c r="H5218" s="46">
        <v>61</v>
      </c>
      <c r="I5218" s="46">
        <v>45</v>
      </c>
      <c r="J5218" t="s">
        <v>125</v>
      </c>
      <c r="K5218" t="s">
        <v>90</v>
      </c>
      <c r="L5218" s="46">
        <v>2709</v>
      </c>
      <c r="M5218" s="46">
        <v>35</v>
      </c>
      <c r="N5218" s="46">
        <v>33.200000000000003</v>
      </c>
      <c r="O5218" s="46">
        <v>113</v>
      </c>
      <c r="P5218" s="46">
        <f t="shared" si="595"/>
        <v>1</v>
      </c>
      <c r="R5218" s="67" t="s">
        <v>1589</v>
      </c>
      <c r="S5218" s="67">
        <f>COUNTIF(Y$2:$Y$100,R5218)</f>
        <v>0</v>
      </c>
      <c r="V5218" s="67">
        <f t="shared" si="596"/>
        <v>0</v>
      </c>
      <c r="X5218"/>
      <c r="Y5218" s="67" t="str">
        <f t="shared" si="600"/>
        <v xml:space="preserve"> </v>
      </c>
      <c r="AB5218" t="s">
        <v>90</v>
      </c>
      <c r="AC5218" s="46">
        <v>2709</v>
      </c>
      <c r="AD5218" s="46">
        <v>35</v>
      </c>
      <c r="AE5218" s="46">
        <v>33.200000000000003</v>
      </c>
      <c r="AF5218" s="46">
        <v>113</v>
      </c>
      <c r="AH5218" s="70" t="str">
        <f t="shared" si="597"/>
        <v/>
      </c>
      <c r="AI5218" s="70" t="str">
        <f t="shared" si="598"/>
        <v/>
      </c>
      <c r="AJ5218" s="70" t="str">
        <f t="shared" si="599"/>
        <v>X</v>
      </c>
      <c r="AK5218" s="70" t="str" cm="1">
        <f t="array" ref="AK5218">_xlfn.IFS(AH5218&lt;&gt;"","1",AI5218&lt;&gt;"","2",AJ5218&lt;&gt;"","3")</f>
        <v>3</v>
      </c>
    </row>
    <row r="5219" spans="1:37" x14ac:dyDescent="0.25">
      <c r="A5219" t="s">
        <v>2108</v>
      </c>
      <c r="B5219" t="s">
        <v>452</v>
      </c>
      <c r="C5219" s="67" t="str">
        <f t="shared" si="594"/>
        <v>Sophia Bartelt</v>
      </c>
      <c r="D5219" s="71" t="str" cm="1">
        <f t="array" ref="D5219">_xlfn.IFS(AK5219="1",CONCATENATE(C5219,"Regional"),AK5219="2",CONCATENATE(C5219,"Sectional"),AK5219="3",CONCATENATE(C5219,COUNTIF($C$1:C5219,C5219)))</f>
        <v>Sophia Bartelt3</v>
      </c>
      <c r="E5219" s="66">
        <v>45180.625</v>
      </c>
      <c r="F5219" t="s">
        <v>2615</v>
      </c>
      <c r="G5219" s="46">
        <v>48</v>
      </c>
      <c r="H5219" s="46">
        <v>61</v>
      </c>
      <c r="I5219" s="46">
        <v>45</v>
      </c>
      <c r="J5219" t="s">
        <v>125</v>
      </c>
      <c r="K5219" t="s">
        <v>90</v>
      </c>
      <c r="L5219" s="46">
        <v>2709</v>
      </c>
      <c r="M5219" s="46">
        <v>35</v>
      </c>
      <c r="N5219" s="46">
        <v>33.200000000000003</v>
      </c>
      <c r="O5219" s="46">
        <v>113</v>
      </c>
      <c r="P5219" s="46">
        <f t="shared" si="595"/>
        <v>1</v>
      </c>
      <c r="R5219" s="67" t="s">
        <v>3133</v>
      </c>
      <c r="S5219" s="67">
        <f>COUNTIF(Y$2:$Y$100,R5219)</f>
        <v>0</v>
      </c>
      <c r="V5219" s="67">
        <f t="shared" si="596"/>
        <v>0</v>
      </c>
      <c r="X5219"/>
      <c r="Y5219" s="67" t="str">
        <f t="shared" si="600"/>
        <v xml:space="preserve"> </v>
      </c>
      <c r="AB5219" t="s">
        <v>90</v>
      </c>
      <c r="AC5219" s="46">
        <v>2709</v>
      </c>
      <c r="AD5219" s="46">
        <v>35</v>
      </c>
      <c r="AE5219" s="46">
        <v>33.200000000000003</v>
      </c>
      <c r="AF5219" s="46">
        <v>113</v>
      </c>
      <c r="AH5219" s="70" t="str">
        <f t="shared" si="597"/>
        <v/>
      </c>
      <c r="AI5219" s="70" t="str">
        <f t="shared" si="598"/>
        <v/>
      </c>
      <c r="AJ5219" s="70" t="str">
        <f t="shared" si="599"/>
        <v>X</v>
      </c>
      <c r="AK5219" s="70" t="str" cm="1">
        <f t="array" ref="AK5219">_xlfn.IFS(AH5219&lt;&gt;"","1",AI5219&lt;&gt;"","2",AJ5219&lt;&gt;"","3")</f>
        <v>3</v>
      </c>
    </row>
    <row r="5220" spans="1:37" x14ac:dyDescent="0.25">
      <c r="A5220" t="s">
        <v>1984</v>
      </c>
      <c r="B5220" t="s">
        <v>1985</v>
      </c>
      <c r="C5220" s="67" t="str">
        <f t="shared" si="594"/>
        <v>Haidyn Herriges</v>
      </c>
      <c r="D5220" s="71" t="str" cm="1">
        <f t="array" ref="D5220">_xlfn.IFS(AK5220="1",CONCATENATE(C5220,"Regional"),AK5220="2",CONCATENATE(C5220,"Sectional"),AK5220="3",CONCATENATE(C5220,COUNTIF($C$1:C5220,C5220)))</f>
        <v>Haidyn Herriges3</v>
      </c>
      <c r="E5220" s="66">
        <v>45180.625</v>
      </c>
      <c r="F5220" t="s">
        <v>2615</v>
      </c>
      <c r="G5220" s="46">
        <v>48</v>
      </c>
      <c r="H5220" s="46">
        <v>64</v>
      </c>
      <c r="I5220" s="46">
        <v>47</v>
      </c>
      <c r="J5220" t="s">
        <v>125</v>
      </c>
      <c r="K5220" t="s">
        <v>90</v>
      </c>
      <c r="L5220" s="46">
        <v>2709</v>
      </c>
      <c r="M5220" s="46">
        <v>35</v>
      </c>
      <c r="N5220" s="46">
        <v>33.200000000000003</v>
      </c>
      <c r="O5220" s="46">
        <v>113</v>
      </c>
      <c r="P5220" s="46">
        <f t="shared" si="595"/>
        <v>1</v>
      </c>
      <c r="R5220" s="67" t="s">
        <v>3002</v>
      </c>
      <c r="S5220" s="67">
        <f>COUNTIF(Y$2:$Y$100,R5220)</f>
        <v>0</v>
      </c>
      <c r="V5220" s="67">
        <f t="shared" si="596"/>
        <v>0</v>
      </c>
      <c r="X5220"/>
      <c r="Y5220" s="67" t="str">
        <f t="shared" si="600"/>
        <v xml:space="preserve"> </v>
      </c>
      <c r="AB5220" t="s">
        <v>90</v>
      </c>
      <c r="AC5220" s="46">
        <v>2709</v>
      </c>
      <c r="AD5220" s="46">
        <v>35</v>
      </c>
      <c r="AE5220" s="46">
        <v>33.200000000000003</v>
      </c>
      <c r="AF5220" s="46">
        <v>113</v>
      </c>
      <c r="AH5220" s="70" t="str">
        <f t="shared" si="597"/>
        <v/>
      </c>
      <c r="AI5220" s="70" t="str">
        <f t="shared" si="598"/>
        <v/>
      </c>
      <c r="AJ5220" s="70" t="str">
        <f t="shared" si="599"/>
        <v>X</v>
      </c>
      <c r="AK5220" s="70" t="str" cm="1">
        <f t="array" ref="AK5220">_xlfn.IFS(AH5220&lt;&gt;"","1",AI5220&lt;&gt;"","2",AJ5220&lt;&gt;"","3")</f>
        <v>3</v>
      </c>
    </row>
    <row r="5221" spans="1:37" x14ac:dyDescent="0.25">
      <c r="A5221" t="s">
        <v>1122</v>
      </c>
      <c r="B5221" t="s">
        <v>947</v>
      </c>
      <c r="C5221" s="67" t="str">
        <f t="shared" si="594"/>
        <v>Ally Malin</v>
      </c>
      <c r="D5221" s="71" t="str" cm="1">
        <f t="array" ref="D5221">_xlfn.IFS(AK5221="1",CONCATENATE(C5221,"Regional"),AK5221="2",CONCATENATE(C5221,"Sectional"),AK5221="3",CONCATENATE(C5221,COUNTIF($C$1:C5221,C5221)))</f>
        <v>Ally Malin3</v>
      </c>
      <c r="E5221" s="66">
        <v>45180.625</v>
      </c>
      <c r="F5221" t="s">
        <v>2615</v>
      </c>
      <c r="G5221" s="46">
        <v>48</v>
      </c>
      <c r="H5221" s="46">
        <v>67</v>
      </c>
      <c r="I5221" s="46">
        <v>48</v>
      </c>
      <c r="J5221" t="s">
        <v>125</v>
      </c>
      <c r="K5221" t="s">
        <v>90</v>
      </c>
      <c r="L5221" s="46">
        <v>2709</v>
      </c>
      <c r="M5221" s="46">
        <v>35</v>
      </c>
      <c r="N5221" s="46">
        <v>33.200000000000003</v>
      </c>
      <c r="O5221" s="46">
        <v>113</v>
      </c>
      <c r="P5221" s="46">
        <f t="shared" si="595"/>
        <v>1</v>
      </c>
      <c r="R5221" s="67" t="s">
        <v>1591</v>
      </c>
      <c r="S5221" s="67">
        <f>COUNTIF(Y$2:$Y$100,R5221)</f>
        <v>0</v>
      </c>
      <c r="V5221" s="67">
        <f t="shared" si="596"/>
        <v>0</v>
      </c>
      <c r="X5221"/>
      <c r="Y5221" s="67" t="str">
        <f t="shared" si="600"/>
        <v xml:space="preserve"> </v>
      </c>
      <c r="AB5221" t="s">
        <v>90</v>
      </c>
      <c r="AC5221" s="46">
        <v>2709</v>
      </c>
      <c r="AD5221" s="46">
        <v>35</v>
      </c>
      <c r="AE5221" s="46">
        <v>33.200000000000003</v>
      </c>
      <c r="AF5221" s="46">
        <v>113</v>
      </c>
      <c r="AH5221" s="70" t="str">
        <f t="shared" si="597"/>
        <v/>
      </c>
      <c r="AI5221" s="70" t="str">
        <f t="shared" si="598"/>
        <v/>
      </c>
      <c r="AJ5221" s="70" t="str">
        <f t="shared" si="599"/>
        <v>X</v>
      </c>
      <c r="AK5221" s="70" t="str" cm="1">
        <f t="array" ref="AK5221">_xlfn.IFS(AH5221&lt;&gt;"","1",AI5221&lt;&gt;"","2",AJ5221&lt;&gt;"","3")</f>
        <v>3</v>
      </c>
    </row>
    <row r="5222" spans="1:37" x14ac:dyDescent="0.25">
      <c r="A5222" t="s">
        <v>2031</v>
      </c>
      <c r="B5222" t="s">
        <v>1058</v>
      </c>
      <c r="C5222" s="67" t="str">
        <f t="shared" si="594"/>
        <v>Tara Stratton</v>
      </c>
      <c r="D5222" s="71" t="str" cm="1">
        <f t="array" ref="D5222">_xlfn.IFS(AK5222="1",CONCATENATE(C5222,"Regional"),AK5222="2",CONCATENATE(C5222,"Sectional"),AK5222="3",CONCATENATE(C5222,COUNTIF($C$1:C5222,C5222)))</f>
        <v>Tara Stratton4</v>
      </c>
      <c r="E5222" s="66">
        <v>45180.625</v>
      </c>
      <c r="F5222" t="s">
        <v>2646</v>
      </c>
      <c r="G5222" s="46">
        <v>10</v>
      </c>
      <c r="H5222" s="46">
        <v>45</v>
      </c>
      <c r="I5222" s="46">
        <v>1</v>
      </c>
      <c r="J5222" t="s">
        <v>2540</v>
      </c>
      <c r="K5222" t="s">
        <v>83</v>
      </c>
      <c r="L5222" s="46">
        <v>2389</v>
      </c>
      <c r="M5222" s="46">
        <v>35</v>
      </c>
      <c r="N5222" s="46">
        <v>30</v>
      </c>
      <c r="O5222" s="46">
        <v>113</v>
      </c>
      <c r="P5222" s="46">
        <f t="shared" si="595"/>
        <v>1</v>
      </c>
      <c r="R5222" s="67" t="s">
        <v>3046</v>
      </c>
      <c r="S5222" s="67">
        <f>COUNTIF(Y$2:$Y$100,R5222)</f>
        <v>0</v>
      </c>
      <c r="V5222" s="67">
        <f t="shared" si="596"/>
        <v>0</v>
      </c>
      <c r="AB5222" t="s">
        <v>83</v>
      </c>
      <c r="AC5222" s="46">
        <v>2389</v>
      </c>
      <c r="AD5222" s="46">
        <v>35</v>
      </c>
      <c r="AE5222" s="46">
        <v>30</v>
      </c>
      <c r="AF5222" s="46">
        <v>113</v>
      </c>
      <c r="AH5222" s="70" t="str">
        <f t="shared" si="597"/>
        <v/>
      </c>
      <c r="AI5222" s="70" t="str">
        <f t="shared" si="598"/>
        <v/>
      </c>
      <c r="AJ5222" s="70" t="str">
        <f t="shared" si="599"/>
        <v>X</v>
      </c>
      <c r="AK5222" s="70" t="str" cm="1">
        <f t="array" ref="AK5222">_xlfn.IFS(AH5222&lt;&gt;"","1",AI5222&lt;&gt;"","2",AJ5222&lt;&gt;"","3")</f>
        <v>3</v>
      </c>
    </row>
    <row r="5223" spans="1:37" x14ac:dyDescent="0.25">
      <c r="A5223" t="s">
        <v>194</v>
      </c>
      <c r="B5223" t="s">
        <v>1688</v>
      </c>
      <c r="C5223" s="67" t="str">
        <f t="shared" si="594"/>
        <v>Autumn Cooper</v>
      </c>
      <c r="D5223" s="71" t="str" cm="1">
        <f t="array" ref="D5223">_xlfn.IFS(AK5223="1",CONCATENATE(C5223,"Regional"),AK5223="2",CONCATENATE(C5223,"Sectional"),AK5223="3",CONCATENATE(C5223,COUNTIF($C$1:C5223,C5223)))</f>
        <v>Autumn Cooper5</v>
      </c>
      <c r="E5223" s="66">
        <v>45180.625</v>
      </c>
      <c r="F5223" t="s">
        <v>2646</v>
      </c>
      <c r="G5223" s="46">
        <v>10</v>
      </c>
      <c r="H5223" s="46">
        <v>47</v>
      </c>
      <c r="I5223" s="46">
        <v>2</v>
      </c>
      <c r="J5223" t="s">
        <v>2540</v>
      </c>
      <c r="K5223" t="s">
        <v>83</v>
      </c>
      <c r="L5223" s="46">
        <v>2389</v>
      </c>
      <c r="M5223" s="46">
        <v>35</v>
      </c>
      <c r="N5223" s="46">
        <v>30</v>
      </c>
      <c r="O5223" s="46">
        <v>113</v>
      </c>
      <c r="P5223" s="46">
        <f t="shared" si="595"/>
        <v>1</v>
      </c>
      <c r="R5223" s="67" t="s">
        <v>3545</v>
      </c>
      <c r="S5223" s="67">
        <f>COUNTIF(Y$2:$Y$100,R5223)</f>
        <v>0</v>
      </c>
      <c r="V5223" s="67">
        <f t="shared" si="596"/>
        <v>0</v>
      </c>
      <c r="AB5223" t="s">
        <v>83</v>
      </c>
      <c r="AC5223" s="46">
        <v>2389</v>
      </c>
      <c r="AD5223" s="46">
        <v>35</v>
      </c>
      <c r="AE5223" s="46">
        <v>30</v>
      </c>
      <c r="AF5223" s="46">
        <v>113</v>
      </c>
      <c r="AH5223" s="70" t="str">
        <f t="shared" si="597"/>
        <v/>
      </c>
      <c r="AI5223" s="70" t="str">
        <f t="shared" si="598"/>
        <v/>
      </c>
      <c r="AJ5223" s="70" t="str">
        <f t="shared" si="599"/>
        <v>X</v>
      </c>
      <c r="AK5223" s="70" t="str" cm="1">
        <f t="array" ref="AK5223">_xlfn.IFS(AH5223&lt;&gt;"","1",AI5223&lt;&gt;"","2",AJ5223&lt;&gt;"","3")</f>
        <v>3</v>
      </c>
    </row>
    <row r="5224" spans="1:37" x14ac:dyDescent="0.25">
      <c r="A5224" t="s">
        <v>275</v>
      </c>
      <c r="B5224" t="s">
        <v>891</v>
      </c>
      <c r="C5224" s="67" t="str">
        <f t="shared" si="594"/>
        <v>Brynn Johnson</v>
      </c>
      <c r="D5224" s="71" t="str" cm="1">
        <f t="array" ref="D5224">_xlfn.IFS(AK5224="1",CONCATENATE(C5224,"Regional"),AK5224="2",CONCATENATE(C5224,"Sectional"),AK5224="3",CONCATENATE(C5224,COUNTIF($C$1:C5224,C5224)))</f>
        <v>Brynn Johnson5</v>
      </c>
      <c r="E5224" s="66">
        <v>45180.625</v>
      </c>
      <c r="F5224" t="s">
        <v>2646</v>
      </c>
      <c r="G5224" s="46">
        <v>10</v>
      </c>
      <c r="H5224" s="46">
        <v>48</v>
      </c>
      <c r="I5224" s="46">
        <v>3</v>
      </c>
      <c r="J5224" t="s">
        <v>2540</v>
      </c>
      <c r="K5224" t="s">
        <v>83</v>
      </c>
      <c r="L5224" s="46">
        <v>2389</v>
      </c>
      <c r="M5224" s="46">
        <v>35</v>
      </c>
      <c r="N5224" s="46">
        <v>30</v>
      </c>
      <c r="O5224" s="46">
        <v>113</v>
      </c>
      <c r="P5224" s="46">
        <f t="shared" si="595"/>
        <v>1</v>
      </c>
      <c r="R5224" s="67" t="s">
        <v>1434</v>
      </c>
      <c r="S5224" s="67">
        <f>COUNTIF(Y$2:$Y$100,R5224)</f>
        <v>0</v>
      </c>
      <c r="V5224" s="67">
        <f t="shared" si="596"/>
        <v>0</v>
      </c>
      <c r="AB5224" t="s">
        <v>83</v>
      </c>
      <c r="AC5224" s="46">
        <v>2389</v>
      </c>
      <c r="AD5224" s="46">
        <v>35</v>
      </c>
      <c r="AE5224" s="46">
        <v>30</v>
      </c>
      <c r="AF5224" s="46">
        <v>113</v>
      </c>
      <c r="AH5224" s="70" t="str">
        <f t="shared" si="597"/>
        <v/>
      </c>
      <c r="AI5224" s="70" t="str">
        <f t="shared" si="598"/>
        <v/>
      </c>
      <c r="AJ5224" s="70" t="str">
        <f t="shared" si="599"/>
        <v>X</v>
      </c>
      <c r="AK5224" s="70" t="str" cm="1">
        <f t="array" ref="AK5224">_xlfn.IFS(AH5224&lt;&gt;"","1",AI5224&lt;&gt;"","2",AJ5224&lt;&gt;"","3")</f>
        <v>3</v>
      </c>
    </row>
    <row r="5225" spans="1:37" x14ac:dyDescent="0.25">
      <c r="A5225" t="s">
        <v>894</v>
      </c>
      <c r="B5225" t="s">
        <v>1689</v>
      </c>
      <c r="C5225" s="67" t="str">
        <f t="shared" si="594"/>
        <v>Makaela Reinke</v>
      </c>
      <c r="D5225" s="71" t="str" cm="1">
        <f t="array" ref="D5225">_xlfn.IFS(AK5225="1",CONCATENATE(C5225,"Regional"),AK5225="2",CONCATENATE(C5225,"Sectional"),AK5225="3",CONCATENATE(C5225,COUNTIF($C$1:C5225,C5225)))</f>
        <v>Makaela Reinke5</v>
      </c>
      <c r="E5225" s="66">
        <v>45180.625</v>
      </c>
      <c r="F5225" t="s">
        <v>2646</v>
      </c>
      <c r="G5225" s="46">
        <v>10</v>
      </c>
      <c r="H5225" s="46">
        <v>50</v>
      </c>
      <c r="I5225" s="46">
        <v>4</v>
      </c>
      <c r="J5225" t="s">
        <v>2540</v>
      </c>
      <c r="K5225" t="s">
        <v>83</v>
      </c>
      <c r="L5225" s="46">
        <v>2389</v>
      </c>
      <c r="M5225" s="46">
        <v>35</v>
      </c>
      <c r="N5225" s="46">
        <v>30</v>
      </c>
      <c r="O5225" s="46">
        <v>113</v>
      </c>
      <c r="P5225" s="46">
        <f t="shared" si="595"/>
        <v>1</v>
      </c>
      <c r="R5225" s="67" t="s">
        <v>3047</v>
      </c>
      <c r="S5225" s="67">
        <f>COUNTIF(Y$2:$Y$100,R5225)</f>
        <v>0</v>
      </c>
      <c r="V5225" s="67">
        <f t="shared" si="596"/>
        <v>0</v>
      </c>
      <c r="AB5225" t="s">
        <v>83</v>
      </c>
      <c r="AC5225" s="46">
        <v>2389</v>
      </c>
      <c r="AD5225" s="46">
        <v>35</v>
      </c>
      <c r="AE5225" s="46">
        <v>30</v>
      </c>
      <c r="AF5225" s="46">
        <v>113</v>
      </c>
      <c r="AH5225" s="70" t="str">
        <f t="shared" si="597"/>
        <v/>
      </c>
      <c r="AI5225" s="70" t="str">
        <f t="shared" si="598"/>
        <v/>
      </c>
      <c r="AJ5225" s="70" t="str">
        <f t="shared" si="599"/>
        <v>X</v>
      </c>
      <c r="AK5225" s="70" t="str" cm="1">
        <f t="array" ref="AK5225">_xlfn.IFS(AH5225&lt;&gt;"","1",AI5225&lt;&gt;"","2",AJ5225&lt;&gt;"","3")</f>
        <v>3</v>
      </c>
    </row>
    <row r="5226" spans="1:37" x14ac:dyDescent="0.25">
      <c r="A5226" t="s">
        <v>892</v>
      </c>
      <c r="B5226" t="s">
        <v>893</v>
      </c>
      <c r="C5226" s="67" t="str">
        <f t="shared" si="594"/>
        <v>rainah morland</v>
      </c>
      <c r="D5226" s="71" t="str" cm="1">
        <f t="array" ref="D5226">_xlfn.IFS(AK5226="1",CONCATENATE(C5226,"Regional"),AK5226="2",CONCATENATE(C5226,"Sectional"),AK5226="3",CONCATENATE(C5226,COUNTIF($C$1:C5226,C5226)))</f>
        <v>rainah morland6</v>
      </c>
      <c r="E5226" s="66">
        <v>45180.625</v>
      </c>
      <c r="F5226" t="s">
        <v>2646</v>
      </c>
      <c r="G5226" s="46">
        <v>10</v>
      </c>
      <c r="H5226" s="46">
        <v>53</v>
      </c>
      <c r="I5226" s="46">
        <v>5</v>
      </c>
      <c r="J5226" t="s">
        <v>2540</v>
      </c>
      <c r="K5226" t="s">
        <v>83</v>
      </c>
      <c r="L5226" s="46">
        <v>2389</v>
      </c>
      <c r="M5226" s="46">
        <v>35</v>
      </c>
      <c r="N5226" s="46">
        <v>30</v>
      </c>
      <c r="O5226" s="46">
        <v>113</v>
      </c>
      <c r="P5226" s="46">
        <f t="shared" si="595"/>
        <v>1</v>
      </c>
      <c r="R5226" s="67" t="s">
        <v>1435</v>
      </c>
      <c r="S5226" s="67">
        <f>COUNTIF(Y$2:$Y$100,R5226)</f>
        <v>0</v>
      </c>
      <c r="V5226" s="67">
        <f t="shared" si="596"/>
        <v>0</v>
      </c>
      <c r="AB5226" t="s">
        <v>83</v>
      </c>
      <c r="AC5226" s="46">
        <v>2389</v>
      </c>
      <c r="AD5226" s="46">
        <v>35</v>
      </c>
      <c r="AE5226" s="46">
        <v>30</v>
      </c>
      <c r="AF5226" s="46">
        <v>113</v>
      </c>
      <c r="AH5226" s="70" t="str">
        <f t="shared" si="597"/>
        <v/>
      </c>
      <c r="AI5226" s="70" t="str">
        <f t="shared" si="598"/>
        <v/>
      </c>
      <c r="AJ5226" s="70" t="str">
        <f t="shared" si="599"/>
        <v>X</v>
      </c>
      <c r="AK5226" s="70" t="str" cm="1">
        <f t="array" ref="AK5226">_xlfn.IFS(AH5226&lt;&gt;"","1",AI5226&lt;&gt;"","2",AJ5226&lt;&gt;"","3")</f>
        <v>3</v>
      </c>
    </row>
    <row r="5227" spans="1:37" x14ac:dyDescent="0.25">
      <c r="A5227" t="s">
        <v>1069</v>
      </c>
      <c r="B5227" t="s">
        <v>330</v>
      </c>
      <c r="C5227" s="67" t="str">
        <f t="shared" si="594"/>
        <v>Maya Siddiqui</v>
      </c>
      <c r="D5227" s="71" t="str" cm="1">
        <f t="array" ref="D5227">_xlfn.IFS(AK5227="1",CONCATENATE(C5227,"Regional"),AK5227="2",CONCATENATE(C5227,"Sectional"),AK5227="3",CONCATENATE(C5227,COUNTIF($C$1:C5227,C5227)))</f>
        <v>Maya Siddiqui11</v>
      </c>
      <c r="E5227" s="66">
        <v>45180.625</v>
      </c>
      <c r="F5227" t="s">
        <v>2646</v>
      </c>
      <c r="G5227" s="46">
        <v>10</v>
      </c>
      <c r="H5227" s="46">
        <v>54</v>
      </c>
      <c r="I5227" s="46">
        <v>6</v>
      </c>
      <c r="J5227" t="s">
        <v>2540</v>
      </c>
      <c r="K5227" t="s">
        <v>83</v>
      </c>
      <c r="L5227" s="46">
        <v>2389</v>
      </c>
      <c r="M5227" s="46">
        <v>35</v>
      </c>
      <c r="N5227" s="46">
        <v>30</v>
      </c>
      <c r="O5227" s="46">
        <v>113</v>
      </c>
      <c r="P5227" s="46">
        <f t="shared" si="595"/>
        <v>1</v>
      </c>
      <c r="R5227" s="67" t="s">
        <v>1554</v>
      </c>
      <c r="S5227" s="67">
        <f>COUNTIF(Y$2:$Y$100,R5227)</f>
        <v>0</v>
      </c>
      <c r="V5227" s="67">
        <f t="shared" si="596"/>
        <v>0</v>
      </c>
      <c r="AB5227" t="s">
        <v>83</v>
      </c>
      <c r="AC5227" s="46">
        <v>2389</v>
      </c>
      <c r="AD5227" s="46">
        <v>35</v>
      </c>
      <c r="AE5227" s="46">
        <v>30</v>
      </c>
      <c r="AF5227" s="46">
        <v>113</v>
      </c>
      <c r="AH5227" s="70" t="str">
        <f t="shared" si="597"/>
        <v/>
      </c>
      <c r="AI5227" s="70" t="str">
        <f t="shared" si="598"/>
        <v/>
      </c>
      <c r="AJ5227" s="70" t="str">
        <f t="shared" si="599"/>
        <v>X</v>
      </c>
      <c r="AK5227" s="70" t="str" cm="1">
        <f t="array" ref="AK5227">_xlfn.IFS(AH5227&lt;&gt;"","1",AI5227&lt;&gt;"","2",AJ5227&lt;&gt;"","3")</f>
        <v>3</v>
      </c>
    </row>
    <row r="5228" spans="1:37" x14ac:dyDescent="0.25">
      <c r="A5228" t="s">
        <v>2034</v>
      </c>
      <c r="B5228" t="s">
        <v>2713</v>
      </c>
      <c r="C5228" s="67" t="str">
        <f t="shared" si="594"/>
        <v>Francesca Germano</v>
      </c>
      <c r="D5228" s="71" t="str" cm="1">
        <f t="array" ref="D5228">_xlfn.IFS(AK5228="1",CONCATENATE(C5228,"Regional"),AK5228="2",CONCATENATE(C5228,"Sectional"),AK5228="3",CONCATENATE(C5228,COUNTIF($C$1:C5228,C5228)))</f>
        <v>Francesca Germano6</v>
      </c>
      <c r="E5228" s="66">
        <v>45180.625</v>
      </c>
      <c r="F5228" t="s">
        <v>2646</v>
      </c>
      <c r="G5228" s="46">
        <v>10</v>
      </c>
      <c r="H5228" s="46">
        <v>56</v>
      </c>
      <c r="I5228" s="46">
        <v>7</v>
      </c>
      <c r="J5228" t="s">
        <v>2540</v>
      </c>
      <c r="K5228" t="s">
        <v>83</v>
      </c>
      <c r="L5228" s="46">
        <v>2389</v>
      </c>
      <c r="M5228" s="46">
        <v>35</v>
      </c>
      <c r="N5228" s="46">
        <v>30</v>
      </c>
      <c r="O5228" s="46">
        <v>113</v>
      </c>
      <c r="P5228" s="46">
        <f t="shared" si="595"/>
        <v>1</v>
      </c>
      <c r="R5228" s="67" t="s">
        <v>3052</v>
      </c>
      <c r="S5228" s="67">
        <f>COUNTIF(Y$2:$Y$100,R5228)</f>
        <v>0</v>
      </c>
      <c r="V5228" s="67">
        <f t="shared" si="596"/>
        <v>0</v>
      </c>
      <c r="AB5228" t="s">
        <v>83</v>
      </c>
      <c r="AC5228" s="46">
        <v>2389</v>
      </c>
      <c r="AD5228" s="46">
        <v>35</v>
      </c>
      <c r="AE5228" s="46">
        <v>30</v>
      </c>
      <c r="AF5228" s="46">
        <v>113</v>
      </c>
      <c r="AH5228" s="70" t="str">
        <f t="shared" si="597"/>
        <v/>
      </c>
      <c r="AI5228" s="70" t="str">
        <f t="shared" si="598"/>
        <v/>
      </c>
      <c r="AJ5228" s="70" t="str">
        <f t="shared" si="599"/>
        <v>X</v>
      </c>
      <c r="AK5228" s="70" t="str" cm="1">
        <f t="array" ref="AK5228">_xlfn.IFS(AH5228&lt;&gt;"","1",AI5228&lt;&gt;"","2",AJ5228&lt;&gt;"","3")</f>
        <v>3</v>
      </c>
    </row>
    <row r="5229" spans="1:37" x14ac:dyDescent="0.25">
      <c r="A5229" t="s">
        <v>237</v>
      </c>
      <c r="B5229" t="s">
        <v>1617</v>
      </c>
      <c r="C5229" s="67" t="str">
        <f t="shared" si="594"/>
        <v>Reagan Eberhardt</v>
      </c>
      <c r="D5229" s="71" t="str" cm="1">
        <f t="array" ref="D5229">_xlfn.IFS(AK5229="1",CONCATENATE(C5229,"Regional"),AK5229="2",CONCATENATE(C5229,"Sectional"),AK5229="3",CONCATENATE(C5229,COUNTIF($C$1:C5229,C5229)))</f>
        <v>Reagan Eberhardt11</v>
      </c>
      <c r="E5229" s="66">
        <v>45180.625</v>
      </c>
      <c r="F5229" t="s">
        <v>2646</v>
      </c>
      <c r="G5229" s="46">
        <v>10</v>
      </c>
      <c r="H5229" s="46">
        <v>57</v>
      </c>
      <c r="I5229" s="46">
        <v>8</v>
      </c>
      <c r="J5229" t="s">
        <v>2540</v>
      </c>
      <c r="K5229" t="s">
        <v>83</v>
      </c>
      <c r="L5229" s="46">
        <v>2389</v>
      </c>
      <c r="M5229" s="46">
        <v>35</v>
      </c>
      <c r="N5229" s="46">
        <v>30</v>
      </c>
      <c r="O5229" s="46">
        <v>113</v>
      </c>
      <c r="P5229" s="46">
        <f t="shared" si="595"/>
        <v>1</v>
      </c>
      <c r="R5229" s="67" t="s">
        <v>3048</v>
      </c>
      <c r="S5229" s="67">
        <f>COUNTIF(Y$2:$Y$100,R5229)</f>
        <v>0</v>
      </c>
      <c r="V5229" s="67">
        <f t="shared" si="596"/>
        <v>0</v>
      </c>
      <c r="AB5229" t="s">
        <v>83</v>
      </c>
      <c r="AC5229" s="46">
        <v>2389</v>
      </c>
      <c r="AD5229" s="46">
        <v>35</v>
      </c>
      <c r="AE5229" s="46">
        <v>30</v>
      </c>
      <c r="AF5229" s="46">
        <v>113</v>
      </c>
      <c r="AH5229" s="70" t="str">
        <f t="shared" si="597"/>
        <v/>
      </c>
      <c r="AI5229" s="70" t="str">
        <f t="shared" si="598"/>
        <v/>
      </c>
      <c r="AJ5229" s="70" t="str">
        <f t="shared" si="599"/>
        <v>X</v>
      </c>
      <c r="AK5229" s="70" t="str" cm="1">
        <f t="array" ref="AK5229">_xlfn.IFS(AH5229&lt;&gt;"","1",AI5229&lt;&gt;"","2",AJ5229&lt;&gt;"","3")</f>
        <v>3</v>
      </c>
    </row>
    <row r="5230" spans="1:37" x14ac:dyDescent="0.25">
      <c r="A5230" t="s">
        <v>351</v>
      </c>
      <c r="B5230" t="s">
        <v>599</v>
      </c>
      <c r="C5230" s="67" t="str">
        <f t="shared" si="594"/>
        <v>Grace Schmidt</v>
      </c>
      <c r="D5230" s="71" t="str" cm="1">
        <f t="array" ref="D5230">_xlfn.IFS(AK5230="1",CONCATENATE(C5230,"Regional"),AK5230="2",CONCATENATE(C5230,"Sectional"),AK5230="3",CONCATENATE(C5230,COUNTIF($C$1:C5230,C5230)))</f>
        <v>Grace Schmidt11</v>
      </c>
      <c r="E5230" s="66">
        <v>45180.625</v>
      </c>
      <c r="F5230" t="s">
        <v>2646</v>
      </c>
      <c r="G5230" s="46">
        <v>10</v>
      </c>
      <c r="H5230" s="46">
        <v>58</v>
      </c>
      <c r="I5230" s="46">
        <v>9</v>
      </c>
      <c r="J5230" t="s">
        <v>2540</v>
      </c>
      <c r="K5230" t="s">
        <v>83</v>
      </c>
      <c r="L5230" s="46">
        <v>2389</v>
      </c>
      <c r="M5230" s="46">
        <v>35</v>
      </c>
      <c r="N5230" s="46">
        <v>30</v>
      </c>
      <c r="O5230" s="46">
        <v>113</v>
      </c>
      <c r="P5230" s="46">
        <f t="shared" si="595"/>
        <v>1</v>
      </c>
      <c r="R5230" s="67" t="s">
        <v>3051</v>
      </c>
      <c r="S5230" s="67">
        <f>COUNTIF(Y$2:$Y$100,R5230)</f>
        <v>0</v>
      </c>
      <c r="V5230" s="67">
        <f t="shared" si="596"/>
        <v>0</v>
      </c>
      <c r="AB5230" t="s">
        <v>83</v>
      </c>
      <c r="AC5230" s="46">
        <v>2389</v>
      </c>
      <c r="AD5230" s="46">
        <v>35</v>
      </c>
      <c r="AE5230" s="46">
        <v>30</v>
      </c>
      <c r="AF5230" s="46">
        <v>113</v>
      </c>
      <c r="AH5230" s="70" t="str">
        <f t="shared" si="597"/>
        <v/>
      </c>
      <c r="AI5230" s="70" t="str">
        <f t="shared" si="598"/>
        <v/>
      </c>
      <c r="AJ5230" s="70" t="str">
        <f t="shared" si="599"/>
        <v>X</v>
      </c>
      <c r="AK5230" s="70" t="str" cm="1">
        <f t="array" ref="AK5230">_xlfn.IFS(AH5230&lt;&gt;"","1",AI5230&lt;&gt;"","2",AJ5230&lt;&gt;"","3")</f>
        <v>3</v>
      </c>
    </row>
    <row r="5231" spans="1:37" x14ac:dyDescent="0.25">
      <c r="A5231" t="s">
        <v>262</v>
      </c>
      <c r="B5231" t="s">
        <v>490</v>
      </c>
      <c r="C5231" s="67" t="str">
        <f t="shared" si="594"/>
        <v>Ellie Hanson</v>
      </c>
      <c r="D5231" s="71" t="str" cm="1">
        <f t="array" ref="D5231">_xlfn.IFS(AK5231="1",CONCATENATE(C5231,"Regional"),AK5231="2",CONCATENATE(C5231,"Sectional"),AK5231="3",CONCATENATE(C5231,COUNTIF($C$1:C5231,C5231)))</f>
        <v>Ellie Hanson7</v>
      </c>
      <c r="E5231" s="66">
        <v>45180.625</v>
      </c>
      <c r="F5231" t="s">
        <v>2646</v>
      </c>
      <c r="G5231" s="46">
        <v>10</v>
      </c>
      <c r="H5231" s="46">
        <v>68</v>
      </c>
      <c r="I5231" s="46">
        <v>10</v>
      </c>
      <c r="J5231" t="s">
        <v>2540</v>
      </c>
      <c r="K5231" t="s">
        <v>83</v>
      </c>
      <c r="L5231" s="46">
        <v>2389</v>
      </c>
      <c r="M5231" s="46">
        <v>35</v>
      </c>
      <c r="N5231" s="46">
        <v>30</v>
      </c>
      <c r="O5231" s="46">
        <v>113</v>
      </c>
      <c r="P5231" s="46">
        <f t="shared" si="595"/>
        <v>1</v>
      </c>
      <c r="R5231" s="67" t="s">
        <v>3547</v>
      </c>
      <c r="S5231" s="67">
        <f>COUNTIF(Y$2:$Y$100,R5231)</f>
        <v>0</v>
      </c>
      <c r="V5231" s="67">
        <f t="shared" si="596"/>
        <v>0</v>
      </c>
      <c r="AB5231" t="s">
        <v>83</v>
      </c>
      <c r="AC5231" s="46">
        <v>2389</v>
      </c>
      <c r="AD5231" s="46">
        <v>35</v>
      </c>
      <c r="AE5231" s="46">
        <v>30</v>
      </c>
      <c r="AF5231" s="46">
        <v>113</v>
      </c>
      <c r="AH5231" s="70" t="str">
        <f t="shared" si="597"/>
        <v/>
      </c>
      <c r="AI5231" s="70" t="str">
        <f t="shared" si="598"/>
        <v/>
      </c>
      <c r="AJ5231" s="70" t="str">
        <f t="shared" si="599"/>
        <v>X</v>
      </c>
      <c r="AK5231" s="70" t="str" cm="1">
        <f t="array" ref="AK5231">_xlfn.IFS(AH5231&lt;&gt;"","1",AI5231&lt;&gt;"","2",AJ5231&lt;&gt;"","3")</f>
        <v>3</v>
      </c>
    </row>
    <row r="5232" spans="1:37" x14ac:dyDescent="0.25">
      <c r="A5232" t="s">
        <v>636</v>
      </c>
      <c r="B5232" t="s">
        <v>187</v>
      </c>
      <c r="C5232" s="67" t="str">
        <f t="shared" si="594"/>
        <v>Ava Pesha</v>
      </c>
      <c r="D5232" s="71" t="str" cm="1">
        <f t="array" ref="D5232">_xlfn.IFS(AK5232="1",CONCATENATE(C5232,"Regional"),AK5232="2",CONCATENATE(C5232,"Sectional"),AK5232="3",CONCATENATE(C5232,COUNTIF($C$1:C5232,C5232)))</f>
        <v>Ava Pesha6</v>
      </c>
      <c r="E5232" s="66">
        <v>45180.666666666664</v>
      </c>
      <c r="F5232" t="s">
        <v>2582</v>
      </c>
      <c r="G5232" s="46">
        <v>40</v>
      </c>
      <c r="H5232" s="46">
        <v>37</v>
      </c>
      <c r="I5232" s="46">
        <v>1</v>
      </c>
      <c r="J5232" t="s">
        <v>147</v>
      </c>
      <c r="K5232" t="s">
        <v>90</v>
      </c>
      <c r="L5232" s="46">
        <v>2646</v>
      </c>
      <c r="M5232" s="46">
        <v>36</v>
      </c>
      <c r="N5232" s="46">
        <v>34.700000000000003</v>
      </c>
      <c r="O5232" s="46">
        <v>116</v>
      </c>
      <c r="P5232" s="46">
        <f t="shared" si="595"/>
        <v>1</v>
      </c>
      <c r="R5232" s="67" t="s">
        <v>1266</v>
      </c>
      <c r="S5232" s="67">
        <f>COUNTIF(Y$2:$Y$100,R5232)</f>
        <v>0</v>
      </c>
      <c r="V5232" s="67">
        <f t="shared" si="596"/>
        <v>0</v>
      </c>
      <c r="X5232"/>
      <c r="Y5232" s="67" t="str">
        <f t="shared" ref="Y5232:Y5263" si="601">CONCATENATE(W5232," ",X5232)</f>
        <v xml:space="preserve"> </v>
      </c>
      <c r="AB5232" t="s">
        <v>90</v>
      </c>
      <c r="AC5232" s="46">
        <v>2646</v>
      </c>
      <c r="AD5232" s="46">
        <v>36</v>
      </c>
      <c r="AE5232" s="46">
        <v>34.700000000000003</v>
      </c>
      <c r="AF5232" s="46">
        <v>116</v>
      </c>
      <c r="AH5232" s="70" t="str">
        <f t="shared" si="597"/>
        <v/>
      </c>
      <c r="AI5232" s="70" t="str">
        <f t="shared" si="598"/>
        <v/>
      </c>
      <c r="AJ5232" s="70" t="str">
        <f t="shared" si="599"/>
        <v>X</v>
      </c>
      <c r="AK5232" s="70" t="str" cm="1">
        <f t="array" ref="AK5232">_xlfn.IFS(AH5232&lt;&gt;"","1",AI5232&lt;&gt;"","2",AJ5232&lt;&gt;"","3")</f>
        <v>3</v>
      </c>
    </row>
    <row r="5233" spans="1:37" x14ac:dyDescent="0.25">
      <c r="A5233" t="s">
        <v>961</v>
      </c>
      <c r="B5233" t="s">
        <v>962</v>
      </c>
      <c r="C5233" s="67" t="str">
        <f t="shared" si="594"/>
        <v>Karalyn Skinner</v>
      </c>
      <c r="D5233" s="71" t="str" cm="1">
        <f t="array" ref="D5233">_xlfn.IFS(AK5233="1",CONCATENATE(C5233,"Regional"),AK5233="2",CONCATENATE(C5233,"Sectional"),AK5233="3",CONCATENATE(C5233,COUNTIF($C$1:C5233,C5233)))</f>
        <v>Karalyn Skinner8</v>
      </c>
      <c r="E5233" s="66">
        <v>45180.666666666664</v>
      </c>
      <c r="F5233" t="s">
        <v>2582</v>
      </c>
      <c r="G5233" s="46">
        <v>40</v>
      </c>
      <c r="H5233" s="46">
        <v>39</v>
      </c>
      <c r="I5233" s="46">
        <v>2</v>
      </c>
      <c r="J5233" t="s">
        <v>147</v>
      </c>
      <c r="K5233" t="s">
        <v>90</v>
      </c>
      <c r="L5233" s="46">
        <v>2646</v>
      </c>
      <c r="M5233" s="46">
        <v>36</v>
      </c>
      <c r="N5233" s="46">
        <v>34.700000000000003</v>
      </c>
      <c r="O5233" s="46">
        <v>116</v>
      </c>
      <c r="P5233" s="46">
        <f t="shared" si="595"/>
        <v>1</v>
      </c>
      <c r="R5233" s="67" t="s">
        <v>1476</v>
      </c>
      <c r="S5233" s="67">
        <f>COUNTIF(Y$2:$Y$100,R5233)</f>
        <v>0</v>
      </c>
      <c r="V5233" s="67">
        <f t="shared" si="596"/>
        <v>0</v>
      </c>
      <c r="X5233"/>
      <c r="Y5233" s="67" t="str">
        <f t="shared" si="601"/>
        <v xml:space="preserve"> </v>
      </c>
      <c r="AB5233" t="s">
        <v>90</v>
      </c>
      <c r="AC5233" s="46">
        <v>2646</v>
      </c>
      <c r="AD5233" s="46">
        <v>36</v>
      </c>
      <c r="AE5233" s="46">
        <v>34.700000000000003</v>
      </c>
      <c r="AF5233" s="46">
        <v>116</v>
      </c>
      <c r="AH5233" s="70" t="str">
        <f t="shared" si="597"/>
        <v/>
      </c>
      <c r="AI5233" s="70" t="str">
        <f t="shared" si="598"/>
        <v/>
      </c>
      <c r="AJ5233" s="70" t="str">
        <f t="shared" si="599"/>
        <v>X</v>
      </c>
      <c r="AK5233" s="70" t="str" cm="1">
        <f t="array" ref="AK5233">_xlfn.IFS(AH5233&lt;&gt;"","1",AI5233&lt;&gt;"","2",AJ5233&lt;&gt;"","3")</f>
        <v>3</v>
      </c>
    </row>
    <row r="5234" spans="1:37" x14ac:dyDescent="0.25">
      <c r="A5234" t="s">
        <v>633</v>
      </c>
      <c r="B5234" t="s">
        <v>875</v>
      </c>
      <c r="C5234" s="67" t="str">
        <f t="shared" si="594"/>
        <v>Layla Salay</v>
      </c>
      <c r="D5234" s="71" t="str" cm="1">
        <f t="array" ref="D5234">_xlfn.IFS(AK5234="1",CONCATENATE(C5234,"Regional"),AK5234="2",CONCATENATE(C5234,"Sectional"),AK5234="3",CONCATENATE(C5234,COUNTIF($C$1:C5234,C5234)))</f>
        <v>Layla Salay11</v>
      </c>
      <c r="E5234" s="66">
        <v>45180.666666666664</v>
      </c>
      <c r="F5234" t="s">
        <v>2582</v>
      </c>
      <c r="G5234" s="46">
        <v>40</v>
      </c>
      <c r="H5234" s="46">
        <v>40</v>
      </c>
      <c r="I5234" s="46">
        <v>3</v>
      </c>
      <c r="J5234" t="s">
        <v>147</v>
      </c>
      <c r="K5234" t="s">
        <v>90</v>
      </c>
      <c r="L5234" s="46">
        <v>2646</v>
      </c>
      <c r="M5234" s="46">
        <v>36</v>
      </c>
      <c r="N5234" s="46">
        <v>34.700000000000003</v>
      </c>
      <c r="O5234" s="46">
        <v>116</v>
      </c>
      <c r="P5234" s="46">
        <f t="shared" si="595"/>
        <v>1</v>
      </c>
      <c r="R5234" s="67" t="s">
        <v>2907</v>
      </c>
      <c r="S5234" s="67">
        <f>COUNTIF(Y$2:$Y$100,R5234)</f>
        <v>0</v>
      </c>
      <c r="V5234" s="67">
        <f t="shared" si="596"/>
        <v>0</v>
      </c>
      <c r="X5234"/>
      <c r="Y5234" s="67" t="str">
        <f t="shared" si="601"/>
        <v xml:space="preserve"> </v>
      </c>
      <c r="AB5234" t="s">
        <v>90</v>
      </c>
      <c r="AC5234" s="46">
        <v>2646</v>
      </c>
      <c r="AD5234" s="46">
        <v>36</v>
      </c>
      <c r="AE5234" s="46">
        <v>34.700000000000003</v>
      </c>
      <c r="AF5234" s="46">
        <v>116</v>
      </c>
      <c r="AH5234" s="70" t="str">
        <f t="shared" si="597"/>
        <v/>
      </c>
      <c r="AI5234" s="70" t="str">
        <f t="shared" si="598"/>
        <v/>
      </c>
      <c r="AJ5234" s="70" t="str">
        <f t="shared" si="599"/>
        <v>X</v>
      </c>
      <c r="AK5234" s="70" t="str" cm="1">
        <f t="array" ref="AK5234">_xlfn.IFS(AH5234&lt;&gt;"","1",AI5234&lt;&gt;"","2",AJ5234&lt;&gt;"","3")</f>
        <v>3</v>
      </c>
    </row>
    <row r="5235" spans="1:37" x14ac:dyDescent="0.25">
      <c r="A5235" t="s">
        <v>638</v>
      </c>
      <c r="B5235" t="s">
        <v>639</v>
      </c>
      <c r="C5235" s="67" t="str">
        <f t="shared" si="594"/>
        <v>Gabbi Matzek</v>
      </c>
      <c r="D5235" s="71" t="str" cm="1">
        <f t="array" ref="D5235">_xlfn.IFS(AK5235="1",CONCATENATE(C5235,"Regional"),AK5235="2",CONCATENATE(C5235,"Sectional"),AK5235="3",CONCATENATE(C5235,COUNTIF($C$1:C5235,C5235)))</f>
        <v>Gabbi Matzek11</v>
      </c>
      <c r="E5235" s="66">
        <v>45180.666666666664</v>
      </c>
      <c r="F5235" t="s">
        <v>2582</v>
      </c>
      <c r="G5235" s="46">
        <v>40</v>
      </c>
      <c r="H5235" s="46">
        <v>40</v>
      </c>
      <c r="I5235" s="46">
        <v>3</v>
      </c>
      <c r="J5235" t="s">
        <v>147</v>
      </c>
      <c r="K5235" t="s">
        <v>90</v>
      </c>
      <c r="L5235" s="46">
        <v>2646</v>
      </c>
      <c r="M5235" s="46">
        <v>36</v>
      </c>
      <c r="N5235" s="46">
        <v>34.700000000000003</v>
      </c>
      <c r="O5235" s="46">
        <v>116</v>
      </c>
      <c r="P5235" s="46">
        <f t="shared" si="595"/>
        <v>1</v>
      </c>
      <c r="R5235" s="67" t="s">
        <v>1268</v>
      </c>
      <c r="S5235" s="67">
        <f>COUNTIF(Y$2:$Y$100,R5235)</f>
        <v>0</v>
      </c>
      <c r="V5235" s="67">
        <f t="shared" si="596"/>
        <v>0</v>
      </c>
      <c r="X5235"/>
      <c r="Y5235" s="67" t="str">
        <f t="shared" si="601"/>
        <v xml:space="preserve"> </v>
      </c>
      <c r="AB5235" t="s">
        <v>90</v>
      </c>
      <c r="AC5235" s="46">
        <v>2646</v>
      </c>
      <c r="AD5235" s="46">
        <v>36</v>
      </c>
      <c r="AE5235" s="46">
        <v>34.700000000000003</v>
      </c>
      <c r="AF5235" s="46">
        <v>116</v>
      </c>
      <c r="AH5235" s="70" t="str">
        <f t="shared" si="597"/>
        <v/>
      </c>
      <c r="AI5235" s="70" t="str">
        <f t="shared" si="598"/>
        <v/>
      </c>
      <c r="AJ5235" s="70" t="str">
        <f t="shared" si="599"/>
        <v>X</v>
      </c>
      <c r="AK5235" s="70" t="str" cm="1">
        <f t="array" ref="AK5235">_xlfn.IFS(AH5235&lt;&gt;"","1",AI5235&lt;&gt;"","2",AJ5235&lt;&gt;"","3")</f>
        <v>3</v>
      </c>
    </row>
    <row r="5236" spans="1:37" x14ac:dyDescent="0.25">
      <c r="A5236" t="s">
        <v>2132</v>
      </c>
      <c r="B5236" t="s">
        <v>740</v>
      </c>
      <c r="C5236" s="67" t="str">
        <f t="shared" si="594"/>
        <v>Lydia Feran</v>
      </c>
      <c r="D5236" s="71" t="str" cm="1">
        <f t="array" ref="D5236">_xlfn.IFS(AK5236="1",CONCATENATE(C5236,"Regional"),AK5236="2",CONCATENATE(C5236,"Sectional"),AK5236="3",CONCATENATE(C5236,COUNTIF($C$1:C5236,C5236)))</f>
        <v>Lydia Feran7</v>
      </c>
      <c r="E5236" s="66">
        <v>45180.666666666664</v>
      </c>
      <c r="F5236" t="s">
        <v>2582</v>
      </c>
      <c r="G5236" s="46">
        <v>40</v>
      </c>
      <c r="H5236" s="46">
        <v>41</v>
      </c>
      <c r="I5236" s="46">
        <v>5</v>
      </c>
      <c r="J5236" t="s">
        <v>147</v>
      </c>
      <c r="K5236" t="s">
        <v>90</v>
      </c>
      <c r="L5236" s="46">
        <v>2646</v>
      </c>
      <c r="M5236" s="46">
        <v>36</v>
      </c>
      <c r="N5236" s="46">
        <v>34.700000000000003</v>
      </c>
      <c r="O5236" s="46">
        <v>116</v>
      </c>
      <c r="P5236" s="46">
        <f t="shared" si="595"/>
        <v>1</v>
      </c>
      <c r="R5236" s="67" t="s">
        <v>3159</v>
      </c>
      <c r="S5236" s="67">
        <f>COUNTIF(Y$2:$Y$100,R5236)</f>
        <v>0</v>
      </c>
      <c r="V5236" s="67">
        <f t="shared" si="596"/>
        <v>0</v>
      </c>
      <c r="X5236"/>
      <c r="Y5236" s="67" t="str">
        <f t="shared" si="601"/>
        <v xml:space="preserve"> </v>
      </c>
      <c r="AB5236" t="s">
        <v>90</v>
      </c>
      <c r="AC5236" s="46">
        <v>2646</v>
      </c>
      <c r="AD5236" s="46">
        <v>36</v>
      </c>
      <c r="AE5236" s="46">
        <v>34.700000000000003</v>
      </c>
      <c r="AF5236" s="46">
        <v>116</v>
      </c>
      <c r="AH5236" s="70" t="str">
        <f t="shared" si="597"/>
        <v/>
      </c>
      <c r="AI5236" s="70" t="str">
        <f t="shared" si="598"/>
        <v/>
      </c>
      <c r="AJ5236" s="70" t="str">
        <f t="shared" si="599"/>
        <v>X</v>
      </c>
      <c r="AK5236" s="70" t="str" cm="1">
        <f t="array" ref="AK5236">_xlfn.IFS(AH5236&lt;&gt;"","1",AI5236&lt;&gt;"","2",AJ5236&lt;&gt;"","3")</f>
        <v>3</v>
      </c>
    </row>
    <row r="5237" spans="1:37" x14ac:dyDescent="0.25">
      <c r="A5237" t="s">
        <v>340</v>
      </c>
      <c r="B5237" t="s">
        <v>499</v>
      </c>
      <c r="C5237" s="67" t="str">
        <f t="shared" si="594"/>
        <v>Macy Reiter</v>
      </c>
      <c r="D5237" s="71" t="str" cm="1">
        <f t="array" ref="D5237">_xlfn.IFS(AK5237="1",CONCATENATE(C5237,"Regional"),AK5237="2",CONCATENATE(C5237,"Sectional"),AK5237="3",CONCATENATE(C5237,COUNTIF($C$1:C5237,C5237)))</f>
        <v>Macy Reiter11</v>
      </c>
      <c r="E5237" s="66">
        <v>45180.666666666664</v>
      </c>
      <c r="F5237" t="s">
        <v>2582</v>
      </c>
      <c r="G5237" s="46">
        <v>40</v>
      </c>
      <c r="H5237" s="46">
        <v>41</v>
      </c>
      <c r="I5237" s="46">
        <v>5</v>
      </c>
      <c r="J5237" t="s">
        <v>147</v>
      </c>
      <c r="K5237" t="s">
        <v>90</v>
      </c>
      <c r="L5237" s="46">
        <v>2646</v>
      </c>
      <c r="M5237" s="46">
        <v>36</v>
      </c>
      <c r="N5237" s="46">
        <v>34.700000000000003</v>
      </c>
      <c r="O5237" s="46">
        <v>116</v>
      </c>
      <c r="P5237" s="46">
        <f t="shared" si="595"/>
        <v>1</v>
      </c>
      <c r="R5237" s="67" t="s">
        <v>2908</v>
      </c>
      <c r="S5237" s="67">
        <f>COUNTIF(Y$2:$Y$100,R5237)</f>
        <v>0</v>
      </c>
      <c r="V5237" s="67">
        <f t="shared" si="596"/>
        <v>0</v>
      </c>
      <c r="X5237"/>
      <c r="Y5237" s="67" t="str">
        <f t="shared" si="601"/>
        <v xml:space="preserve"> </v>
      </c>
      <c r="AB5237" t="s">
        <v>90</v>
      </c>
      <c r="AC5237" s="46">
        <v>2646</v>
      </c>
      <c r="AD5237" s="46">
        <v>36</v>
      </c>
      <c r="AE5237" s="46">
        <v>34.700000000000003</v>
      </c>
      <c r="AF5237" s="46">
        <v>116</v>
      </c>
      <c r="AH5237" s="70" t="str">
        <f t="shared" si="597"/>
        <v/>
      </c>
      <c r="AI5237" s="70" t="str">
        <f t="shared" si="598"/>
        <v/>
      </c>
      <c r="AJ5237" s="70" t="str">
        <f t="shared" si="599"/>
        <v>X</v>
      </c>
      <c r="AK5237" s="70" t="str" cm="1">
        <f t="array" ref="AK5237">_xlfn.IFS(AH5237&lt;&gt;"","1",AI5237&lt;&gt;"","2",AJ5237&lt;&gt;"","3")</f>
        <v>3</v>
      </c>
    </row>
    <row r="5238" spans="1:37" x14ac:dyDescent="0.25">
      <c r="A5238" t="s">
        <v>568</v>
      </c>
      <c r="B5238" t="s">
        <v>637</v>
      </c>
      <c r="C5238" s="67" t="str">
        <f t="shared" si="594"/>
        <v>Jeanne Rohl</v>
      </c>
      <c r="D5238" s="71" t="str" cm="1">
        <f t="array" ref="D5238">_xlfn.IFS(AK5238="1",CONCATENATE(C5238,"Regional"),AK5238="2",CONCATENATE(C5238,"Sectional"),AK5238="3",CONCATENATE(C5238,COUNTIF($C$1:C5238,C5238)))</f>
        <v>Jeanne Rohl11</v>
      </c>
      <c r="E5238" s="66">
        <v>45180.666666666664</v>
      </c>
      <c r="F5238" t="s">
        <v>2582</v>
      </c>
      <c r="G5238" s="46">
        <v>40</v>
      </c>
      <c r="H5238" s="46">
        <v>43</v>
      </c>
      <c r="I5238" s="46">
        <v>7</v>
      </c>
      <c r="J5238" t="s">
        <v>147</v>
      </c>
      <c r="K5238" t="s">
        <v>90</v>
      </c>
      <c r="L5238" s="46">
        <v>2646</v>
      </c>
      <c r="M5238" s="46">
        <v>36</v>
      </c>
      <c r="N5238" s="46">
        <v>34.700000000000003</v>
      </c>
      <c r="O5238" s="46">
        <v>116</v>
      </c>
      <c r="P5238" s="46">
        <f t="shared" si="595"/>
        <v>1</v>
      </c>
      <c r="R5238" s="67" t="s">
        <v>1267</v>
      </c>
      <c r="S5238" s="67">
        <f>COUNTIF(Y$2:$Y$100,R5238)</f>
        <v>0</v>
      </c>
      <c r="V5238" s="67">
        <f t="shared" si="596"/>
        <v>0</v>
      </c>
      <c r="X5238"/>
      <c r="Y5238" s="67" t="str">
        <f t="shared" si="601"/>
        <v xml:space="preserve"> </v>
      </c>
      <c r="AB5238" t="s">
        <v>90</v>
      </c>
      <c r="AC5238" s="46">
        <v>2646</v>
      </c>
      <c r="AD5238" s="46">
        <v>36</v>
      </c>
      <c r="AE5238" s="46">
        <v>34.700000000000003</v>
      </c>
      <c r="AF5238" s="46">
        <v>116</v>
      </c>
      <c r="AH5238" s="70" t="str">
        <f t="shared" si="597"/>
        <v/>
      </c>
      <c r="AI5238" s="70" t="str">
        <f t="shared" si="598"/>
        <v/>
      </c>
      <c r="AJ5238" s="70" t="str">
        <f t="shared" si="599"/>
        <v>X</v>
      </c>
      <c r="AK5238" s="70" t="str" cm="1">
        <f t="array" ref="AK5238">_xlfn.IFS(AH5238&lt;&gt;"","1",AI5238&lt;&gt;"","2",AJ5238&lt;&gt;"","3")</f>
        <v>3</v>
      </c>
    </row>
    <row r="5239" spans="1:37" x14ac:dyDescent="0.25">
      <c r="A5239" t="s">
        <v>1631</v>
      </c>
      <c r="B5239" t="s">
        <v>530</v>
      </c>
      <c r="C5239" s="67" t="str">
        <f t="shared" si="594"/>
        <v>Kendra Ogilvie</v>
      </c>
      <c r="D5239" s="71" t="str" cm="1">
        <f t="array" ref="D5239">_xlfn.IFS(AK5239="1",CONCATENATE(C5239,"Regional"),AK5239="2",CONCATENATE(C5239,"Sectional"),AK5239="3",CONCATENATE(C5239,COUNTIF($C$1:C5239,C5239)))</f>
        <v>Kendra Ogilvie4</v>
      </c>
      <c r="E5239" s="66">
        <v>45180.666666666664</v>
      </c>
      <c r="F5239" t="s">
        <v>2582</v>
      </c>
      <c r="G5239" s="46">
        <v>40</v>
      </c>
      <c r="H5239" s="46">
        <v>44</v>
      </c>
      <c r="I5239" s="46">
        <v>8</v>
      </c>
      <c r="J5239" t="s">
        <v>147</v>
      </c>
      <c r="K5239" t="s">
        <v>90</v>
      </c>
      <c r="L5239" s="46">
        <v>2646</v>
      </c>
      <c r="M5239" s="46">
        <v>36</v>
      </c>
      <c r="N5239" s="46">
        <v>34.700000000000003</v>
      </c>
      <c r="O5239" s="46">
        <v>116</v>
      </c>
      <c r="P5239" s="46">
        <f t="shared" si="595"/>
        <v>1</v>
      </c>
      <c r="R5239" s="67" t="s">
        <v>3534</v>
      </c>
      <c r="S5239" s="67">
        <f>COUNTIF(Y$2:$Y$100,R5239)</f>
        <v>0</v>
      </c>
      <c r="V5239" s="67">
        <f t="shared" si="596"/>
        <v>0</v>
      </c>
      <c r="X5239"/>
      <c r="Y5239" s="67" t="str">
        <f t="shared" si="601"/>
        <v xml:space="preserve"> </v>
      </c>
      <c r="AB5239" t="s">
        <v>90</v>
      </c>
      <c r="AC5239" s="46">
        <v>2646</v>
      </c>
      <c r="AD5239" s="46">
        <v>36</v>
      </c>
      <c r="AE5239" s="46">
        <v>34.700000000000003</v>
      </c>
      <c r="AF5239" s="46">
        <v>116</v>
      </c>
      <c r="AH5239" s="70" t="str">
        <f t="shared" si="597"/>
        <v/>
      </c>
      <c r="AI5239" s="70" t="str">
        <f t="shared" si="598"/>
        <v/>
      </c>
      <c r="AJ5239" s="70" t="str">
        <f t="shared" si="599"/>
        <v>X</v>
      </c>
      <c r="AK5239" s="70" t="str" cm="1">
        <f t="array" ref="AK5239">_xlfn.IFS(AH5239&lt;&gt;"","1",AI5239&lt;&gt;"","2",AJ5239&lt;&gt;"","3")</f>
        <v>3</v>
      </c>
    </row>
    <row r="5240" spans="1:37" x14ac:dyDescent="0.25">
      <c r="A5240" t="s">
        <v>347</v>
      </c>
      <c r="B5240" t="s">
        <v>242</v>
      </c>
      <c r="C5240" s="67" t="str">
        <f t="shared" si="594"/>
        <v>Emery Sanders</v>
      </c>
      <c r="D5240" s="71" t="str" cm="1">
        <f t="array" ref="D5240">_xlfn.IFS(AK5240="1",CONCATENATE(C5240,"Regional"),AK5240="2",CONCATENATE(C5240,"Sectional"),AK5240="3",CONCATENATE(C5240,COUNTIF($C$1:C5240,C5240)))</f>
        <v>Emery Sanders8</v>
      </c>
      <c r="E5240" s="66">
        <v>45180.666666666664</v>
      </c>
      <c r="F5240" t="s">
        <v>2582</v>
      </c>
      <c r="G5240" s="46">
        <v>40</v>
      </c>
      <c r="H5240" s="46">
        <v>46</v>
      </c>
      <c r="I5240" s="46">
        <v>9</v>
      </c>
      <c r="J5240" t="s">
        <v>147</v>
      </c>
      <c r="K5240" t="s">
        <v>90</v>
      </c>
      <c r="L5240" s="46">
        <v>2646</v>
      </c>
      <c r="M5240" s="46">
        <v>36</v>
      </c>
      <c r="N5240" s="46">
        <v>34.700000000000003</v>
      </c>
      <c r="O5240" s="46">
        <v>116</v>
      </c>
      <c r="P5240" s="46">
        <f t="shared" si="595"/>
        <v>1</v>
      </c>
      <c r="R5240" s="67" t="s">
        <v>1270</v>
      </c>
      <c r="S5240" s="67">
        <f>COUNTIF(Y$2:$Y$100,R5240)</f>
        <v>0</v>
      </c>
      <c r="V5240" s="67">
        <f t="shared" si="596"/>
        <v>0</v>
      </c>
      <c r="X5240"/>
      <c r="Y5240" s="67" t="str">
        <f t="shared" si="601"/>
        <v xml:space="preserve"> </v>
      </c>
      <c r="AB5240" t="s">
        <v>90</v>
      </c>
      <c r="AC5240" s="46">
        <v>2646</v>
      </c>
      <c r="AD5240" s="46">
        <v>36</v>
      </c>
      <c r="AE5240" s="46">
        <v>34.700000000000003</v>
      </c>
      <c r="AF5240" s="46">
        <v>116</v>
      </c>
      <c r="AH5240" s="70" t="str">
        <f t="shared" si="597"/>
        <v/>
      </c>
      <c r="AI5240" s="70" t="str">
        <f t="shared" si="598"/>
        <v/>
      </c>
      <c r="AJ5240" s="70" t="str">
        <f t="shared" si="599"/>
        <v>X</v>
      </c>
      <c r="AK5240" s="70" t="str" cm="1">
        <f t="array" ref="AK5240">_xlfn.IFS(AH5240&lt;&gt;"","1",AI5240&lt;&gt;"","2",AJ5240&lt;&gt;"","3")</f>
        <v>3</v>
      </c>
    </row>
    <row r="5241" spans="1:37" x14ac:dyDescent="0.25">
      <c r="A5241" t="s">
        <v>303</v>
      </c>
      <c r="B5241" t="s">
        <v>368</v>
      </c>
      <c r="C5241" s="67" t="str">
        <f t="shared" si="594"/>
        <v>Lexi Marks</v>
      </c>
      <c r="D5241" s="71" t="str" cm="1">
        <f t="array" ref="D5241">_xlfn.IFS(AK5241="1",CONCATENATE(C5241,"Regional"),AK5241="2",CONCATENATE(C5241,"Sectional"),AK5241="3",CONCATENATE(C5241,COUNTIF($C$1:C5241,C5241)))</f>
        <v>Lexi Marks7</v>
      </c>
      <c r="E5241" s="66">
        <v>45180.666666666664</v>
      </c>
      <c r="F5241" t="s">
        <v>2582</v>
      </c>
      <c r="G5241" s="46">
        <v>40</v>
      </c>
      <c r="H5241" s="46">
        <v>46</v>
      </c>
      <c r="I5241" s="46">
        <v>9</v>
      </c>
      <c r="J5241" t="s">
        <v>147</v>
      </c>
      <c r="K5241" t="s">
        <v>90</v>
      </c>
      <c r="L5241" s="46">
        <v>2646</v>
      </c>
      <c r="M5241" s="46">
        <v>36</v>
      </c>
      <c r="N5241" s="46">
        <v>34.700000000000003</v>
      </c>
      <c r="O5241" s="46">
        <v>116</v>
      </c>
      <c r="P5241" s="46">
        <f t="shared" si="595"/>
        <v>1</v>
      </c>
      <c r="R5241" s="67" t="s">
        <v>1277</v>
      </c>
      <c r="S5241" s="67">
        <f>COUNTIF(Y$2:$Y$100,R5241)</f>
        <v>0</v>
      </c>
      <c r="V5241" s="67">
        <f t="shared" si="596"/>
        <v>0</v>
      </c>
      <c r="X5241"/>
      <c r="Y5241" s="67" t="str">
        <f t="shared" si="601"/>
        <v xml:space="preserve"> </v>
      </c>
      <c r="AB5241" t="s">
        <v>90</v>
      </c>
      <c r="AC5241" s="46">
        <v>2646</v>
      </c>
      <c r="AD5241" s="46">
        <v>36</v>
      </c>
      <c r="AE5241" s="46">
        <v>34.700000000000003</v>
      </c>
      <c r="AF5241" s="46">
        <v>116</v>
      </c>
      <c r="AH5241" s="70" t="str">
        <f t="shared" si="597"/>
        <v/>
      </c>
      <c r="AI5241" s="70" t="str">
        <f t="shared" si="598"/>
        <v/>
      </c>
      <c r="AJ5241" s="70" t="str">
        <f t="shared" si="599"/>
        <v>X</v>
      </c>
      <c r="AK5241" s="70" t="str" cm="1">
        <f t="array" ref="AK5241">_xlfn.IFS(AH5241&lt;&gt;"","1",AI5241&lt;&gt;"","2",AJ5241&lt;&gt;"","3")</f>
        <v>3</v>
      </c>
    </row>
    <row r="5242" spans="1:37" x14ac:dyDescent="0.25">
      <c r="A5242" t="s">
        <v>651</v>
      </c>
      <c r="B5242" t="s">
        <v>647</v>
      </c>
      <c r="C5242" s="67" t="str">
        <f t="shared" si="594"/>
        <v>Lucy Mansell</v>
      </c>
      <c r="D5242" s="71" t="str" cm="1">
        <f t="array" ref="D5242">_xlfn.IFS(AK5242="1",CONCATENATE(C5242,"Regional"),AK5242="2",CONCATENATE(C5242,"Sectional"),AK5242="3",CONCATENATE(C5242,COUNTIF($C$1:C5242,C5242)))</f>
        <v>Lucy Mansell8</v>
      </c>
      <c r="E5242" s="66">
        <v>45180.666666666664</v>
      </c>
      <c r="F5242" t="s">
        <v>2582</v>
      </c>
      <c r="G5242" s="46">
        <v>40</v>
      </c>
      <c r="H5242" s="46">
        <v>47</v>
      </c>
      <c r="I5242" s="46">
        <v>11</v>
      </c>
      <c r="J5242" t="s">
        <v>147</v>
      </c>
      <c r="K5242" t="s">
        <v>90</v>
      </c>
      <c r="L5242" s="46">
        <v>2646</v>
      </c>
      <c r="M5242" s="46">
        <v>36</v>
      </c>
      <c r="N5242" s="46">
        <v>34.700000000000003</v>
      </c>
      <c r="O5242" s="46">
        <v>116</v>
      </c>
      <c r="P5242" s="46">
        <f t="shared" si="595"/>
        <v>1</v>
      </c>
      <c r="R5242" s="67" t="s">
        <v>1275</v>
      </c>
      <c r="S5242" s="67">
        <f>COUNTIF(Y$2:$Y$100,R5242)</f>
        <v>0</v>
      </c>
      <c r="V5242" s="67">
        <f t="shared" si="596"/>
        <v>0</v>
      </c>
      <c r="X5242"/>
      <c r="Y5242" s="67" t="str">
        <f t="shared" si="601"/>
        <v xml:space="preserve"> </v>
      </c>
      <c r="AB5242" t="s">
        <v>90</v>
      </c>
      <c r="AC5242" s="46">
        <v>2646</v>
      </c>
      <c r="AD5242" s="46">
        <v>36</v>
      </c>
      <c r="AE5242" s="46">
        <v>34.700000000000003</v>
      </c>
      <c r="AF5242" s="46">
        <v>116</v>
      </c>
      <c r="AH5242" s="70" t="str">
        <f t="shared" si="597"/>
        <v/>
      </c>
      <c r="AI5242" s="70" t="str">
        <f t="shared" si="598"/>
        <v/>
      </c>
      <c r="AJ5242" s="70" t="str">
        <f t="shared" si="599"/>
        <v>X</v>
      </c>
      <c r="AK5242" s="70" t="str" cm="1">
        <f t="array" ref="AK5242">_xlfn.IFS(AH5242&lt;&gt;"","1",AI5242&lt;&gt;"","2",AJ5242&lt;&gt;"","3")</f>
        <v>3</v>
      </c>
    </row>
    <row r="5243" spans="1:37" x14ac:dyDescent="0.25">
      <c r="A5243" t="s">
        <v>654</v>
      </c>
      <c r="B5243" t="s">
        <v>655</v>
      </c>
      <c r="C5243" s="67" t="str">
        <f t="shared" si="594"/>
        <v>Natalee Bjornstad</v>
      </c>
      <c r="D5243" s="71" t="str" cm="1">
        <f t="array" ref="D5243">_xlfn.IFS(AK5243="1",CONCATENATE(C5243,"Regional"),AK5243="2",CONCATENATE(C5243,"Sectional"),AK5243="3",CONCATENATE(C5243,COUNTIF($C$1:C5243,C5243)))</f>
        <v>Natalee Bjornstad7</v>
      </c>
      <c r="E5243" s="66">
        <v>45180.666666666664</v>
      </c>
      <c r="F5243" t="s">
        <v>2582</v>
      </c>
      <c r="G5243" s="46">
        <v>40</v>
      </c>
      <c r="H5243" s="46">
        <v>47</v>
      </c>
      <c r="I5243" s="46">
        <v>11</v>
      </c>
      <c r="J5243" t="s">
        <v>147</v>
      </c>
      <c r="K5243" t="s">
        <v>90</v>
      </c>
      <c r="L5243" s="46">
        <v>2646</v>
      </c>
      <c r="M5243" s="46">
        <v>36</v>
      </c>
      <c r="N5243" s="46">
        <v>34.700000000000003</v>
      </c>
      <c r="O5243" s="46">
        <v>116</v>
      </c>
      <c r="P5243" s="46">
        <f t="shared" si="595"/>
        <v>1</v>
      </c>
      <c r="R5243" s="67" t="s">
        <v>1278</v>
      </c>
      <c r="S5243" s="67">
        <f>COUNTIF(Y$2:$Y$100,R5243)</f>
        <v>0</v>
      </c>
      <c r="V5243" s="67">
        <f t="shared" si="596"/>
        <v>0</v>
      </c>
      <c r="X5243"/>
      <c r="Y5243" s="67" t="str">
        <f t="shared" si="601"/>
        <v xml:space="preserve"> </v>
      </c>
      <c r="AB5243" t="s">
        <v>90</v>
      </c>
      <c r="AC5243" s="46">
        <v>2646</v>
      </c>
      <c r="AD5243" s="46">
        <v>36</v>
      </c>
      <c r="AE5243" s="46">
        <v>34.700000000000003</v>
      </c>
      <c r="AF5243" s="46">
        <v>116</v>
      </c>
      <c r="AH5243" s="70" t="str">
        <f t="shared" si="597"/>
        <v/>
      </c>
      <c r="AI5243" s="70" t="str">
        <f t="shared" si="598"/>
        <v/>
      </c>
      <c r="AJ5243" s="70" t="str">
        <f t="shared" si="599"/>
        <v>X</v>
      </c>
      <c r="AK5243" s="70" t="str" cm="1">
        <f t="array" ref="AK5243">_xlfn.IFS(AH5243&lt;&gt;"","1",AI5243&lt;&gt;"","2",AJ5243&lt;&gt;"","3")</f>
        <v>3</v>
      </c>
    </row>
    <row r="5244" spans="1:37" x14ac:dyDescent="0.25">
      <c r="A5244" t="s">
        <v>649</v>
      </c>
      <c r="B5244" t="s">
        <v>650</v>
      </c>
      <c r="C5244" s="67" t="str">
        <f t="shared" si="594"/>
        <v>Izzy Sabelko</v>
      </c>
      <c r="D5244" s="71" t="str" cm="1">
        <f t="array" ref="D5244">_xlfn.IFS(AK5244="1",CONCATENATE(C5244,"Regional"),AK5244="2",CONCATENATE(C5244,"Sectional"),AK5244="3",CONCATENATE(C5244,COUNTIF($C$1:C5244,C5244)))</f>
        <v>Izzy Sabelko8</v>
      </c>
      <c r="E5244" s="66">
        <v>45180.666666666664</v>
      </c>
      <c r="F5244" t="s">
        <v>2582</v>
      </c>
      <c r="G5244" s="46">
        <v>40</v>
      </c>
      <c r="H5244" s="46">
        <v>48</v>
      </c>
      <c r="I5244" s="46">
        <v>13</v>
      </c>
      <c r="J5244" t="s">
        <v>147</v>
      </c>
      <c r="K5244" t="s">
        <v>90</v>
      </c>
      <c r="L5244" s="46">
        <v>2646</v>
      </c>
      <c r="M5244" s="46">
        <v>36</v>
      </c>
      <c r="N5244" s="46">
        <v>34.700000000000003</v>
      </c>
      <c r="O5244" s="46">
        <v>116</v>
      </c>
      <c r="P5244" s="46">
        <f t="shared" si="595"/>
        <v>1</v>
      </c>
      <c r="R5244" s="67" t="s">
        <v>1274</v>
      </c>
      <c r="S5244" s="67">
        <f>COUNTIF(Y$2:$Y$100,R5244)</f>
        <v>0</v>
      </c>
      <c r="V5244" s="67">
        <f t="shared" si="596"/>
        <v>0</v>
      </c>
      <c r="X5244"/>
      <c r="Y5244" s="67" t="str">
        <f t="shared" si="601"/>
        <v xml:space="preserve"> </v>
      </c>
      <c r="AB5244" t="s">
        <v>90</v>
      </c>
      <c r="AC5244" s="46">
        <v>2646</v>
      </c>
      <c r="AD5244" s="46">
        <v>36</v>
      </c>
      <c r="AE5244" s="46">
        <v>34.700000000000003</v>
      </c>
      <c r="AF5244" s="46">
        <v>116</v>
      </c>
      <c r="AH5244" s="70" t="str">
        <f t="shared" si="597"/>
        <v/>
      </c>
      <c r="AI5244" s="70" t="str">
        <f t="shared" si="598"/>
        <v/>
      </c>
      <c r="AJ5244" s="70" t="str">
        <f t="shared" si="599"/>
        <v>X</v>
      </c>
      <c r="AK5244" s="70" t="str" cm="1">
        <f t="array" ref="AK5244">_xlfn.IFS(AH5244&lt;&gt;"","1",AI5244&lt;&gt;"","2",AJ5244&lt;&gt;"","3")</f>
        <v>3</v>
      </c>
    </row>
    <row r="5245" spans="1:37" x14ac:dyDescent="0.25">
      <c r="A5245" t="s">
        <v>642</v>
      </c>
      <c r="B5245" t="s">
        <v>459</v>
      </c>
      <c r="C5245" s="67" t="str">
        <f t="shared" si="594"/>
        <v>Addison Kofal</v>
      </c>
      <c r="D5245" s="71" t="str" cm="1">
        <f t="array" ref="D5245">_xlfn.IFS(AK5245="1",CONCATENATE(C5245,"Regional"),AK5245="2",CONCATENATE(C5245,"Sectional"),AK5245="3",CONCATENATE(C5245,COUNTIF($C$1:C5245,C5245)))</f>
        <v>Addison Kofal8</v>
      </c>
      <c r="E5245" s="66">
        <v>45180.666666666664</v>
      </c>
      <c r="F5245" t="s">
        <v>2582</v>
      </c>
      <c r="G5245" s="46">
        <v>40</v>
      </c>
      <c r="H5245" s="46">
        <v>48</v>
      </c>
      <c r="I5245" s="46">
        <v>13</v>
      </c>
      <c r="J5245" t="s">
        <v>147</v>
      </c>
      <c r="K5245" t="s">
        <v>90</v>
      </c>
      <c r="L5245" s="46">
        <v>2646</v>
      </c>
      <c r="M5245" s="46">
        <v>36</v>
      </c>
      <c r="N5245" s="46">
        <v>34.700000000000003</v>
      </c>
      <c r="O5245" s="46">
        <v>116</v>
      </c>
      <c r="P5245" s="46">
        <f t="shared" si="595"/>
        <v>1</v>
      </c>
      <c r="R5245" s="67" t="s">
        <v>1269</v>
      </c>
      <c r="S5245" s="67">
        <f>COUNTIF(Y$2:$Y$100,R5245)</f>
        <v>0</v>
      </c>
      <c r="V5245" s="67">
        <f t="shared" si="596"/>
        <v>0</v>
      </c>
      <c r="X5245"/>
      <c r="Y5245" s="67" t="str">
        <f t="shared" si="601"/>
        <v xml:space="preserve"> </v>
      </c>
      <c r="AB5245" t="s">
        <v>90</v>
      </c>
      <c r="AC5245" s="46">
        <v>2646</v>
      </c>
      <c r="AD5245" s="46">
        <v>36</v>
      </c>
      <c r="AE5245" s="46">
        <v>34.700000000000003</v>
      </c>
      <c r="AF5245" s="46">
        <v>116</v>
      </c>
      <c r="AH5245" s="70" t="str">
        <f t="shared" si="597"/>
        <v/>
      </c>
      <c r="AI5245" s="70" t="str">
        <f t="shared" si="598"/>
        <v/>
      </c>
      <c r="AJ5245" s="70" t="str">
        <f t="shared" si="599"/>
        <v>X</v>
      </c>
      <c r="AK5245" s="70" t="str" cm="1">
        <f t="array" ref="AK5245">_xlfn.IFS(AH5245&lt;&gt;"","1",AI5245&lt;&gt;"","2",AJ5245&lt;&gt;"","3")</f>
        <v>3</v>
      </c>
    </row>
    <row r="5246" spans="1:37" x14ac:dyDescent="0.25">
      <c r="A5246" t="s">
        <v>186</v>
      </c>
      <c r="B5246" t="s">
        <v>458</v>
      </c>
      <c r="C5246" s="67" t="str">
        <f t="shared" si="594"/>
        <v>Lauren Anderson</v>
      </c>
      <c r="D5246" s="71" t="str" cm="1">
        <f t="array" ref="D5246">_xlfn.IFS(AK5246="1",CONCATENATE(C5246,"Regional"),AK5246="2",CONCATENATE(C5246,"Sectional"),AK5246="3",CONCATENATE(C5246,COUNTIF($C$1:C5246,C5246)))</f>
        <v>Lauren Anderson7</v>
      </c>
      <c r="E5246" s="66">
        <v>45180.666666666664</v>
      </c>
      <c r="F5246" t="s">
        <v>2582</v>
      </c>
      <c r="G5246" s="46">
        <v>40</v>
      </c>
      <c r="H5246" s="46">
        <v>48</v>
      </c>
      <c r="I5246" s="46">
        <v>13</v>
      </c>
      <c r="J5246" t="s">
        <v>147</v>
      </c>
      <c r="K5246" t="s">
        <v>90</v>
      </c>
      <c r="L5246" s="46">
        <v>2646</v>
      </c>
      <c r="M5246" s="46">
        <v>36</v>
      </c>
      <c r="N5246" s="46">
        <v>34.700000000000003</v>
      </c>
      <c r="O5246" s="46">
        <v>116</v>
      </c>
      <c r="P5246" s="46">
        <f t="shared" si="595"/>
        <v>1</v>
      </c>
      <c r="R5246" s="67" t="s">
        <v>1478</v>
      </c>
      <c r="S5246" s="67">
        <f>COUNTIF(Y$2:$Y$100,R5246)</f>
        <v>0</v>
      </c>
      <c r="V5246" s="67">
        <f t="shared" si="596"/>
        <v>0</v>
      </c>
      <c r="X5246"/>
      <c r="Y5246" s="67" t="str">
        <f t="shared" si="601"/>
        <v xml:space="preserve"> </v>
      </c>
      <c r="AB5246" t="s">
        <v>90</v>
      </c>
      <c r="AC5246" s="46">
        <v>2646</v>
      </c>
      <c r="AD5246" s="46">
        <v>36</v>
      </c>
      <c r="AE5246" s="46">
        <v>34.700000000000003</v>
      </c>
      <c r="AF5246" s="46">
        <v>116</v>
      </c>
      <c r="AH5246" s="70" t="str">
        <f t="shared" si="597"/>
        <v/>
      </c>
      <c r="AI5246" s="70" t="str">
        <f t="shared" si="598"/>
        <v/>
      </c>
      <c r="AJ5246" s="70" t="str">
        <f t="shared" si="599"/>
        <v>X</v>
      </c>
      <c r="AK5246" s="70" t="str" cm="1">
        <f t="array" ref="AK5246">_xlfn.IFS(AH5246&lt;&gt;"","1",AI5246&lt;&gt;"","2",AJ5246&lt;&gt;"","3")</f>
        <v>3</v>
      </c>
    </row>
    <row r="5247" spans="1:37" x14ac:dyDescent="0.25">
      <c r="A5247" t="s">
        <v>643</v>
      </c>
      <c r="B5247" t="s">
        <v>644</v>
      </c>
      <c r="C5247" s="67" t="str">
        <f t="shared" si="594"/>
        <v>Breanna Popenhagen</v>
      </c>
      <c r="D5247" s="71" t="str" cm="1">
        <f t="array" ref="D5247">_xlfn.IFS(AK5247="1",CONCATENATE(C5247,"Regional"),AK5247="2",CONCATENATE(C5247,"Sectional"),AK5247="3",CONCATENATE(C5247,COUNTIF($C$1:C5247,C5247)))</f>
        <v>Breanna Popenhagen8</v>
      </c>
      <c r="E5247" s="66">
        <v>45180.666666666664</v>
      </c>
      <c r="F5247" t="s">
        <v>2582</v>
      </c>
      <c r="G5247" s="46">
        <v>40</v>
      </c>
      <c r="H5247" s="46">
        <v>49</v>
      </c>
      <c r="I5247" s="46">
        <v>16</v>
      </c>
      <c r="J5247" t="s">
        <v>147</v>
      </c>
      <c r="K5247" t="s">
        <v>90</v>
      </c>
      <c r="L5247" s="46">
        <v>2646</v>
      </c>
      <c r="M5247" s="46">
        <v>36</v>
      </c>
      <c r="N5247" s="46">
        <v>34.700000000000003</v>
      </c>
      <c r="O5247" s="46">
        <v>116</v>
      </c>
      <c r="P5247" s="46">
        <f t="shared" si="595"/>
        <v>1</v>
      </c>
      <c r="R5247" s="67" t="s">
        <v>1271</v>
      </c>
      <c r="S5247" s="67">
        <f>COUNTIF(Y$2:$Y$100,R5247)</f>
        <v>0</v>
      </c>
      <c r="V5247" s="67">
        <f t="shared" si="596"/>
        <v>0</v>
      </c>
      <c r="X5247"/>
      <c r="Y5247" s="67" t="str">
        <f t="shared" si="601"/>
        <v xml:space="preserve"> </v>
      </c>
      <c r="AB5247" t="s">
        <v>90</v>
      </c>
      <c r="AC5247" s="46">
        <v>2646</v>
      </c>
      <c r="AD5247" s="46">
        <v>36</v>
      </c>
      <c r="AE5247" s="46">
        <v>34.700000000000003</v>
      </c>
      <c r="AF5247" s="46">
        <v>116</v>
      </c>
      <c r="AH5247" s="70" t="str">
        <f t="shared" si="597"/>
        <v/>
      </c>
      <c r="AI5247" s="70" t="str">
        <f t="shared" si="598"/>
        <v/>
      </c>
      <c r="AJ5247" s="70" t="str">
        <f t="shared" si="599"/>
        <v>X</v>
      </c>
      <c r="AK5247" s="70" t="str" cm="1">
        <f t="array" ref="AK5247">_xlfn.IFS(AH5247&lt;&gt;"","1",AI5247&lt;&gt;"","2",AJ5247&lt;&gt;"","3")</f>
        <v>3</v>
      </c>
    </row>
    <row r="5248" spans="1:37" x14ac:dyDescent="0.25">
      <c r="A5248" t="s">
        <v>963</v>
      </c>
      <c r="B5248" t="s">
        <v>964</v>
      </c>
      <c r="C5248" s="67" t="str">
        <f t="shared" si="594"/>
        <v>Mattie Albright</v>
      </c>
      <c r="D5248" s="71" t="str" cm="1">
        <f t="array" ref="D5248">_xlfn.IFS(AK5248="1",CONCATENATE(C5248,"Regional"),AK5248="2",CONCATENATE(C5248,"Sectional"),AK5248="3",CONCATENATE(C5248,COUNTIF($C$1:C5248,C5248)))</f>
        <v>Mattie Albright8</v>
      </c>
      <c r="E5248" s="66">
        <v>45180.666666666664</v>
      </c>
      <c r="F5248" t="s">
        <v>2582</v>
      </c>
      <c r="G5248" s="46">
        <v>40</v>
      </c>
      <c r="H5248" s="46">
        <v>50</v>
      </c>
      <c r="I5248" s="46">
        <v>17</v>
      </c>
      <c r="J5248" t="s">
        <v>147</v>
      </c>
      <c r="K5248" t="s">
        <v>90</v>
      </c>
      <c r="L5248" s="46">
        <v>2646</v>
      </c>
      <c r="M5248" s="46">
        <v>36</v>
      </c>
      <c r="N5248" s="46">
        <v>34.700000000000003</v>
      </c>
      <c r="O5248" s="46">
        <v>116</v>
      </c>
      <c r="P5248" s="46">
        <f t="shared" si="595"/>
        <v>1</v>
      </c>
      <c r="R5248" s="67" t="s">
        <v>1477</v>
      </c>
      <c r="S5248" s="67">
        <f>COUNTIF(Y$2:$Y$100,R5248)</f>
        <v>0</v>
      </c>
      <c r="V5248" s="67">
        <f t="shared" si="596"/>
        <v>0</v>
      </c>
      <c r="X5248"/>
      <c r="Y5248" s="67" t="str">
        <f t="shared" si="601"/>
        <v xml:space="preserve"> </v>
      </c>
      <c r="AB5248" t="s">
        <v>90</v>
      </c>
      <c r="AC5248" s="46">
        <v>2646</v>
      </c>
      <c r="AD5248" s="46">
        <v>36</v>
      </c>
      <c r="AE5248" s="46">
        <v>34.700000000000003</v>
      </c>
      <c r="AF5248" s="46">
        <v>116</v>
      </c>
      <c r="AH5248" s="70" t="str">
        <f t="shared" si="597"/>
        <v/>
      </c>
      <c r="AI5248" s="70" t="str">
        <f t="shared" si="598"/>
        <v/>
      </c>
      <c r="AJ5248" s="70" t="str">
        <f t="shared" si="599"/>
        <v>X</v>
      </c>
      <c r="AK5248" s="70" t="str" cm="1">
        <f t="array" ref="AK5248">_xlfn.IFS(AH5248&lt;&gt;"","1",AI5248&lt;&gt;"","2",AJ5248&lt;&gt;"","3")</f>
        <v>3</v>
      </c>
    </row>
    <row r="5249" spans="1:37" x14ac:dyDescent="0.25">
      <c r="A5249" t="s">
        <v>293</v>
      </c>
      <c r="B5249" t="s">
        <v>581</v>
      </c>
      <c r="C5249" s="67" t="str">
        <f t="shared" si="594"/>
        <v>Marlee Lane</v>
      </c>
      <c r="D5249" s="71" t="str" cm="1">
        <f t="array" ref="D5249">_xlfn.IFS(AK5249="1",CONCATENATE(C5249,"Regional"),AK5249="2",CONCATENATE(C5249,"Sectional"),AK5249="3",CONCATENATE(C5249,COUNTIF($C$1:C5249,C5249)))</f>
        <v>Marlee Lane5</v>
      </c>
      <c r="E5249" s="66">
        <v>45180.666666666664</v>
      </c>
      <c r="F5249" t="s">
        <v>2582</v>
      </c>
      <c r="G5249" s="46">
        <v>40</v>
      </c>
      <c r="H5249" s="46">
        <v>50</v>
      </c>
      <c r="I5249" s="46">
        <v>17</v>
      </c>
      <c r="J5249" t="s">
        <v>147</v>
      </c>
      <c r="K5249" t="s">
        <v>90</v>
      </c>
      <c r="L5249" s="46">
        <v>2646</v>
      </c>
      <c r="M5249" s="46">
        <v>36</v>
      </c>
      <c r="N5249" s="46">
        <v>34.700000000000003</v>
      </c>
      <c r="O5249" s="46">
        <v>116</v>
      </c>
      <c r="P5249" s="46">
        <f t="shared" si="595"/>
        <v>1</v>
      </c>
      <c r="R5249" s="67" t="s">
        <v>1232</v>
      </c>
      <c r="S5249" s="67">
        <f>COUNTIF(Y$2:$Y$100,R5249)</f>
        <v>0</v>
      </c>
      <c r="V5249" s="67">
        <f t="shared" si="596"/>
        <v>0</v>
      </c>
      <c r="X5249"/>
      <c r="Y5249" s="67" t="str">
        <f t="shared" si="601"/>
        <v xml:space="preserve"> </v>
      </c>
      <c r="AB5249" t="s">
        <v>90</v>
      </c>
      <c r="AC5249" s="46">
        <v>2646</v>
      </c>
      <c r="AD5249" s="46">
        <v>36</v>
      </c>
      <c r="AE5249" s="46">
        <v>34.700000000000003</v>
      </c>
      <c r="AF5249" s="46">
        <v>116</v>
      </c>
      <c r="AH5249" s="70" t="str">
        <f t="shared" si="597"/>
        <v/>
      </c>
      <c r="AI5249" s="70" t="str">
        <f t="shared" si="598"/>
        <v/>
      </c>
      <c r="AJ5249" s="70" t="str">
        <f t="shared" si="599"/>
        <v>X</v>
      </c>
      <c r="AK5249" s="70" t="str" cm="1">
        <f t="array" ref="AK5249">_xlfn.IFS(AH5249&lt;&gt;"","1",AI5249&lt;&gt;"","2",AJ5249&lt;&gt;"","3")</f>
        <v>3</v>
      </c>
    </row>
    <row r="5250" spans="1:37" x14ac:dyDescent="0.25">
      <c r="A5250" t="s">
        <v>271</v>
      </c>
      <c r="B5250" t="s">
        <v>653</v>
      </c>
      <c r="C5250" s="67" t="str">
        <f t="shared" ref="C5250:C5313" si="602">CONCATENATE(B5250," ",A5250)</f>
        <v>Addy Huppert</v>
      </c>
      <c r="D5250" s="71" t="str" cm="1">
        <f t="array" ref="D5250">_xlfn.IFS(AK5250="1",CONCATENATE(C5250,"Regional"),AK5250="2",CONCATENATE(C5250,"Sectional"),AK5250="3",CONCATENATE(C5250,COUNTIF($C$1:C5250,C5250)))</f>
        <v>Addy Huppert7</v>
      </c>
      <c r="E5250" s="66">
        <v>45180.666666666664</v>
      </c>
      <c r="F5250" t="s">
        <v>2582</v>
      </c>
      <c r="G5250" s="46">
        <v>40</v>
      </c>
      <c r="H5250" s="46">
        <v>51</v>
      </c>
      <c r="I5250" s="46">
        <v>19</v>
      </c>
      <c r="J5250" t="s">
        <v>147</v>
      </c>
      <c r="K5250" t="s">
        <v>90</v>
      </c>
      <c r="L5250" s="46">
        <v>2646</v>
      </c>
      <c r="M5250" s="46">
        <v>36</v>
      </c>
      <c r="N5250" s="46">
        <v>34.700000000000003</v>
      </c>
      <c r="O5250" s="46">
        <v>116</v>
      </c>
      <c r="P5250" s="46">
        <f t="shared" ref="P5250:P5313" si="603">IF(L5250&gt;4000,2,1)</f>
        <v>1</v>
      </c>
      <c r="R5250" s="67" t="s">
        <v>1276</v>
      </c>
      <c r="S5250" s="67">
        <f>COUNTIF(Y$2:$Y$100,R5250)</f>
        <v>0</v>
      </c>
      <c r="V5250" s="67">
        <f t="shared" ref="V5250:V5313" si="604">COUNTIF(R5250:R7873,Y5250)</f>
        <v>0</v>
      </c>
      <c r="X5250"/>
      <c r="Y5250" s="67" t="str">
        <f t="shared" si="601"/>
        <v xml:space="preserve"> </v>
      </c>
      <c r="AB5250" t="s">
        <v>90</v>
      </c>
      <c r="AC5250" s="46">
        <v>2646</v>
      </c>
      <c r="AD5250" s="46">
        <v>36</v>
      </c>
      <c r="AE5250" s="46">
        <v>34.700000000000003</v>
      </c>
      <c r="AF5250" s="46">
        <v>116</v>
      </c>
      <c r="AH5250" s="70" t="str">
        <f t="shared" ref="AH5250:AH5313" si="605">IF(ISNUMBER(SEARCH("regional",$F5250)),$F5250,"")</f>
        <v/>
      </c>
      <c r="AI5250" s="70" t="str">
        <f t="shared" ref="AI5250:AI5313" si="606">IF(ISNUMBER(SEARCH("sectional",$F5250)),$F5250,"")</f>
        <v/>
      </c>
      <c r="AJ5250" s="70" t="str">
        <f t="shared" ref="AJ5250:AJ5313" si="607">IF(AND(AH5250="",AI5250=""),"X","")</f>
        <v>X</v>
      </c>
      <c r="AK5250" s="70" t="str" cm="1">
        <f t="array" ref="AK5250">_xlfn.IFS(AH5250&lt;&gt;"","1",AI5250&lt;&gt;"","2",AJ5250&lt;&gt;"","3")</f>
        <v>3</v>
      </c>
    </row>
    <row r="5251" spans="1:37" x14ac:dyDescent="0.25">
      <c r="A5251" t="s">
        <v>244</v>
      </c>
      <c r="B5251" t="s">
        <v>650</v>
      </c>
      <c r="C5251" s="67" t="str">
        <f t="shared" si="602"/>
        <v>Izzy Jonas</v>
      </c>
      <c r="D5251" s="71" t="str" cm="1">
        <f t="array" ref="D5251">_xlfn.IFS(AK5251="1",CONCATENATE(C5251,"Regional"),AK5251="2",CONCATENATE(C5251,"Sectional"),AK5251="3",CONCATENATE(C5251,COUNTIF($C$1:C5251,C5251)))</f>
        <v>Izzy Jonas7</v>
      </c>
      <c r="E5251" s="66">
        <v>45180.666666666664</v>
      </c>
      <c r="F5251" t="s">
        <v>2582</v>
      </c>
      <c r="G5251" s="46">
        <v>40</v>
      </c>
      <c r="H5251" s="46">
        <v>52</v>
      </c>
      <c r="I5251" s="46">
        <v>20</v>
      </c>
      <c r="J5251" t="s">
        <v>147</v>
      </c>
      <c r="K5251" t="s">
        <v>90</v>
      </c>
      <c r="L5251" s="46">
        <v>2646</v>
      </c>
      <c r="M5251" s="46">
        <v>36</v>
      </c>
      <c r="N5251" s="46">
        <v>34.700000000000003</v>
      </c>
      <c r="O5251" s="46">
        <v>116</v>
      </c>
      <c r="P5251" s="46">
        <f t="shared" si="603"/>
        <v>1</v>
      </c>
      <c r="R5251" s="67" t="s">
        <v>1284</v>
      </c>
      <c r="S5251" s="67">
        <f>COUNTIF(Y$2:$Y$100,R5251)</f>
        <v>0</v>
      </c>
      <c r="V5251" s="67">
        <f t="shared" si="604"/>
        <v>0</v>
      </c>
      <c r="X5251"/>
      <c r="Y5251" s="67" t="str">
        <f t="shared" si="601"/>
        <v xml:space="preserve"> </v>
      </c>
      <c r="AB5251" t="s">
        <v>90</v>
      </c>
      <c r="AC5251" s="46">
        <v>2646</v>
      </c>
      <c r="AD5251" s="46">
        <v>36</v>
      </c>
      <c r="AE5251" s="46">
        <v>34.700000000000003</v>
      </c>
      <c r="AF5251" s="46">
        <v>116</v>
      </c>
      <c r="AH5251" s="70" t="str">
        <f t="shared" si="605"/>
        <v/>
      </c>
      <c r="AI5251" s="70" t="str">
        <f t="shared" si="606"/>
        <v/>
      </c>
      <c r="AJ5251" s="70" t="str">
        <f t="shared" si="607"/>
        <v>X</v>
      </c>
      <c r="AK5251" s="70" t="str" cm="1">
        <f t="array" ref="AK5251">_xlfn.IFS(AH5251&lt;&gt;"","1",AI5251&lt;&gt;"","2",AJ5251&lt;&gt;"","3")</f>
        <v>3</v>
      </c>
    </row>
    <row r="5252" spans="1:37" x14ac:dyDescent="0.25">
      <c r="A5252" t="s">
        <v>578</v>
      </c>
      <c r="B5252" t="s">
        <v>579</v>
      </c>
      <c r="C5252" s="67" t="str">
        <f t="shared" si="602"/>
        <v>Mariska Remington</v>
      </c>
      <c r="D5252" s="71" t="str" cm="1">
        <f t="array" ref="D5252">_xlfn.IFS(AK5252="1",CONCATENATE(C5252,"Regional"),AK5252="2",CONCATENATE(C5252,"Sectional"),AK5252="3",CONCATENATE(C5252,COUNTIF($C$1:C5252,C5252)))</f>
        <v>Mariska Remington6</v>
      </c>
      <c r="E5252" s="66">
        <v>45180.666666666664</v>
      </c>
      <c r="F5252" t="s">
        <v>2582</v>
      </c>
      <c r="G5252" s="46">
        <v>40</v>
      </c>
      <c r="H5252" s="46">
        <v>52</v>
      </c>
      <c r="I5252" s="46">
        <v>20</v>
      </c>
      <c r="J5252" t="s">
        <v>147</v>
      </c>
      <c r="K5252" t="s">
        <v>90</v>
      </c>
      <c r="L5252" s="46">
        <v>2646</v>
      </c>
      <c r="M5252" s="46">
        <v>36</v>
      </c>
      <c r="N5252" s="46">
        <v>34.700000000000003</v>
      </c>
      <c r="O5252" s="46">
        <v>116</v>
      </c>
      <c r="P5252" s="46">
        <f t="shared" si="603"/>
        <v>1</v>
      </c>
      <c r="R5252" s="67" t="s">
        <v>1231</v>
      </c>
      <c r="S5252" s="67">
        <f>COUNTIF(Y$2:$Y$100,R5252)</f>
        <v>0</v>
      </c>
      <c r="V5252" s="67">
        <f t="shared" si="604"/>
        <v>0</v>
      </c>
      <c r="X5252"/>
      <c r="Y5252" s="67" t="str">
        <f t="shared" si="601"/>
        <v xml:space="preserve"> </v>
      </c>
      <c r="AB5252" t="s">
        <v>90</v>
      </c>
      <c r="AC5252" s="46">
        <v>2646</v>
      </c>
      <c r="AD5252" s="46">
        <v>36</v>
      </c>
      <c r="AE5252" s="46">
        <v>34.700000000000003</v>
      </c>
      <c r="AF5252" s="46">
        <v>116</v>
      </c>
      <c r="AH5252" s="70" t="str">
        <f t="shared" si="605"/>
        <v/>
      </c>
      <c r="AI5252" s="70" t="str">
        <f t="shared" si="606"/>
        <v/>
      </c>
      <c r="AJ5252" s="70" t="str">
        <f t="shared" si="607"/>
        <v>X</v>
      </c>
      <c r="AK5252" s="70" t="str" cm="1">
        <f t="array" ref="AK5252">_xlfn.IFS(AH5252&lt;&gt;"","1",AI5252&lt;&gt;"","2",AJ5252&lt;&gt;"","3")</f>
        <v>3</v>
      </c>
    </row>
    <row r="5253" spans="1:37" x14ac:dyDescent="0.25">
      <c r="A5253" t="s">
        <v>2133</v>
      </c>
      <c r="B5253" t="s">
        <v>362</v>
      </c>
      <c r="C5253" s="67" t="str">
        <f t="shared" si="602"/>
        <v>Emma Helgeson</v>
      </c>
      <c r="D5253" s="71" t="str" cm="1">
        <f t="array" ref="D5253">_xlfn.IFS(AK5253="1",CONCATENATE(C5253,"Regional"),AK5253="2",CONCATENATE(C5253,"Sectional"),AK5253="3",CONCATENATE(C5253,COUNTIF($C$1:C5253,C5253)))</f>
        <v>Emma Helgeson7</v>
      </c>
      <c r="E5253" s="66">
        <v>45180.666666666664</v>
      </c>
      <c r="F5253" t="s">
        <v>2582</v>
      </c>
      <c r="G5253" s="46">
        <v>40</v>
      </c>
      <c r="H5253" s="46">
        <v>54</v>
      </c>
      <c r="I5253" s="46">
        <v>22</v>
      </c>
      <c r="J5253" t="s">
        <v>147</v>
      </c>
      <c r="K5253" t="s">
        <v>90</v>
      </c>
      <c r="L5253" s="46">
        <v>2646</v>
      </c>
      <c r="M5253" s="46">
        <v>36</v>
      </c>
      <c r="N5253" s="46">
        <v>34.700000000000003</v>
      </c>
      <c r="O5253" s="46">
        <v>116</v>
      </c>
      <c r="P5253" s="46">
        <f t="shared" si="603"/>
        <v>1</v>
      </c>
      <c r="R5253" s="67" t="s">
        <v>3161</v>
      </c>
      <c r="S5253" s="67">
        <f>COUNTIF(Y$2:$Y$100,R5253)</f>
        <v>0</v>
      </c>
      <c r="V5253" s="67">
        <f t="shared" si="604"/>
        <v>0</v>
      </c>
      <c r="X5253"/>
      <c r="Y5253" s="67" t="str">
        <f t="shared" si="601"/>
        <v xml:space="preserve"> </v>
      </c>
      <c r="AB5253" t="s">
        <v>90</v>
      </c>
      <c r="AC5253" s="46">
        <v>2646</v>
      </c>
      <c r="AD5253" s="46">
        <v>36</v>
      </c>
      <c r="AE5253" s="46">
        <v>34.700000000000003</v>
      </c>
      <c r="AF5253" s="46">
        <v>116</v>
      </c>
      <c r="AH5253" s="70" t="str">
        <f t="shared" si="605"/>
        <v/>
      </c>
      <c r="AI5253" s="70" t="str">
        <f t="shared" si="606"/>
        <v/>
      </c>
      <c r="AJ5253" s="70" t="str">
        <f t="shared" si="607"/>
        <v>X</v>
      </c>
      <c r="AK5253" s="70" t="str" cm="1">
        <f t="array" ref="AK5253">_xlfn.IFS(AH5253&lt;&gt;"","1",AI5253&lt;&gt;"","2",AJ5253&lt;&gt;"","3")</f>
        <v>3</v>
      </c>
    </row>
    <row r="5254" spans="1:37" x14ac:dyDescent="0.25">
      <c r="A5254" t="s">
        <v>566</v>
      </c>
      <c r="B5254" t="s">
        <v>313</v>
      </c>
      <c r="C5254" s="67" t="str">
        <f t="shared" si="602"/>
        <v>Avery Hoff</v>
      </c>
      <c r="D5254" s="71" t="str" cm="1">
        <f t="array" ref="D5254">_xlfn.IFS(AK5254="1",CONCATENATE(C5254,"Regional"),AK5254="2",CONCATENATE(C5254,"Sectional"),AK5254="3",CONCATENATE(C5254,COUNTIF($C$1:C5254,C5254)))</f>
        <v>Avery Hoff6</v>
      </c>
      <c r="E5254" s="66">
        <v>45180.666666666664</v>
      </c>
      <c r="F5254" t="s">
        <v>2582</v>
      </c>
      <c r="G5254" s="46">
        <v>40</v>
      </c>
      <c r="H5254" s="46">
        <v>54</v>
      </c>
      <c r="I5254" s="46">
        <v>22</v>
      </c>
      <c r="J5254" t="s">
        <v>147</v>
      </c>
      <c r="K5254" t="s">
        <v>90</v>
      </c>
      <c r="L5254" s="46">
        <v>2646</v>
      </c>
      <c r="M5254" s="46">
        <v>36</v>
      </c>
      <c r="N5254" s="46">
        <v>34.700000000000003</v>
      </c>
      <c r="O5254" s="46">
        <v>116</v>
      </c>
      <c r="P5254" s="46">
        <f t="shared" si="603"/>
        <v>1</v>
      </c>
      <c r="R5254" s="67" t="s">
        <v>3165</v>
      </c>
      <c r="S5254" s="67">
        <f>COUNTIF(Y$2:$Y$100,R5254)</f>
        <v>0</v>
      </c>
      <c r="V5254" s="67">
        <f t="shared" si="604"/>
        <v>0</v>
      </c>
      <c r="X5254"/>
      <c r="Y5254" s="67" t="str">
        <f t="shared" si="601"/>
        <v xml:space="preserve"> </v>
      </c>
      <c r="AB5254" t="s">
        <v>90</v>
      </c>
      <c r="AC5254" s="46">
        <v>2646</v>
      </c>
      <c r="AD5254" s="46">
        <v>36</v>
      </c>
      <c r="AE5254" s="46">
        <v>34.700000000000003</v>
      </c>
      <c r="AF5254" s="46">
        <v>116</v>
      </c>
      <c r="AH5254" s="70" t="str">
        <f t="shared" si="605"/>
        <v/>
      </c>
      <c r="AI5254" s="70" t="str">
        <f t="shared" si="606"/>
        <v/>
      </c>
      <c r="AJ5254" s="70" t="str">
        <f t="shared" si="607"/>
        <v>X</v>
      </c>
      <c r="AK5254" s="70" t="str" cm="1">
        <f t="array" ref="AK5254">_xlfn.IFS(AH5254&lt;&gt;"","1",AI5254&lt;&gt;"","2",AJ5254&lt;&gt;"","3")</f>
        <v>3</v>
      </c>
    </row>
    <row r="5255" spans="1:37" x14ac:dyDescent="0.25">
      <c r="A5255" t="s">
        <v>658</v>
      </c>
      <c r="B5255" t="s">
        <v>315</v>
      </c>
      <c r="C5255" s="67" t="str">
        <f t="shared" si="602"/>
        <v>Morgan Gjovig</v>
      </c>
      <c r="D5255" s="71" t="str" cm="1">
        <f t="array" ref="D5255">_xlfn.IFS(AK5255="1",CONCATENATE(C5255,"Regional"),AK5255="2",CONCATENATE(C5255,"Sectional"),AK5255="3",CONCATENATE(C5255,COUNTIF($C$1:C5255,C5255)))</f>
        <v>Morgan Gjovig7</v>
      </c>
      <c r="E5255" s="66">
        <v>45180.666666666664</v>
      </c>
      <c r="F5255" t="s">
        <v>2582</v>
      </c>
      <c r="G5255" s="46">
        <v>40</v>
      </c>
      <c r="H5255" s="46">
        <v>54</v>
      </c>
      <c r="I5255" s="46">
        <v>22</v>
      </c>
      <c r="J5255" t="s">
        <v>147</v>
      </c>
      <c r="K5255" t="s">
        <v>90</v>
      </c>
      <c r="L5255" s="46">
        <v>2646</v>
      </c>
      <c r="M5255" s="46">
        <v>36</v>
      </c>
      <c r="N5255" s="46">
        <v>34.700000000000003</v>
      </c>
      <c r="O5255" s="46">
        <v>116</v>
      </c>
      <c r="P5255" s="46">
        <f t="shared" si="603"/>
        <v>1</v>
      </c>
      <c r="R5255" s="67" t="s">
        <v>1281</v>
      </c>
      <c r="S5255" s="67">
        <f>COUNTIF(Y$2:$Y$100,R5255)</f>
        <v>0</v>
      </c>
      <c r="V5255" s="67">
        <f t="shared" si="604"/>
        <v>0</v>
      </c>
      <c r="X5255"/>
      <c r="Y5255" s="67" t="str">
        <f t="shared" si="601"/>
        <v xml:space="preserve"> </v>
      </c>
      <c r="AB5255" t="s">
        <v>90</v>
      </c>
      <c r="AC5255" s="46">
        <v>2646</v>
      </c>
      <c r="AD5255" s="46">
        <v>36</v>
      </c>
      <c r="AE5255" s="46">
        <v>34.700000000000003</v>
      </c>
      <c r="AF5255" s="46">
        <v>116</v>
      </c>
      <c r="AH5255" s="70" t="str">
        <f t="shared" si="605"/>
        <v/>
      </c>
      <c r="AI5255" s="70" t="str">
        <f t="shared" si="606"/>
        <v/>
      </c>
      <c r="AJ5255" s="70" t="str">
        <f t="shared" si="607"/>
        <v>X</v>
      </c>
      <c r="AK5255" s="70" t="str" cm="1">
        <f t="array" ref="AK5255">_xlfn.IFS(AH5255&lt;&gt;"","1",AI5255&lt;&gt;"","2",AJ5255&lt;&gt;"","3")</f>
        <v>3</v>
      </c>
    </row>
    <row r="5256" spans="1:37" x14ac:dyDescent="0.25">
      <c r="A5256" t="s">
        <v>351</v>
      </c>
      <c r="B5256" t="s">
        <v>434</v>
      </c>
      <c r="C5256" s="67" t="str">
        <f t="shared" si="602"/>
        <v>Ella Schmidt</v>
      </c>
      <c r="D5256" s="71" t="str" cm="1">
        <f t="array" ref="D5256">_xlfn.IFS(AK5256="1",CONCATENATE(C5256,"Regional"),AK5256="2",CONCATENATE(C5256,"Sectional"),AK5256="3",CONCATENATE(C5256,COUNTIF($C$1:C5256,C5256)))</f>
        <v>Ella Schmidt3</v>
      </c>
      <c r="E5256" s="66">
        <v>45180.666666666664</v>
      </c>
      <c r="F5256" t="s">
        <v>2582</v>
      </c>
      <c r="G5256" s="46">
        <v>40</v>
      </c>
      <c r="H5256" s="46">
        <v>55</v>
      </c>
      <c r="I5256" s="46">
        <v>25</v>
      </c>
      <c r="J5256" t="s">
        <v>147</v>
      </c>
      <c r="K5256" t="s">
        <v>90</v>
      </c>
      <c r="L5256" s="46">
        <v>2646</v>
      </c>
      <c r="M5256" s="46">
        <v>36</v>
      </c>
      <c r="N5256" s="46">
        <v>34.700000000000003</v>
      </c>
      <c r="O5256" s="46">
        <v>116</v>
      </c>
      <c r="P5256" s="46">
        <f t="shared" si="603"/>
        <v>1</v>
      </c>
      <c r="R5256" s="67" t="s">
        <v>1228</v>
      </c>
      <c r="S5256" s="67">
        <f>COUNTIF(Y$2:$Y$100,R5256)</f>
        <v>0</v>
      </c>
      <c r="V5256" s="67">
        <f t="shared" si="604"/>
        <v>0</v>
      </c>
      <c r="X5256"/>
      <c r="Y5256" s="67" t="str">
        <f t="shared" si="601"/>
        <v xml:space="preserve"> </v>
      </c>
      <c r="AB5256" t="s">
        <v>90</v>
      </c>
      <c r="AC5256" s="46">
        <v>2646</v>
      </c>
      <c r="AD5256" s="46">
        <v>36</v>
      </c>
      <c r="AE5256" s="46">
        <v>34.700000000000003</v>
      </c>
      <c r="AF5256" s="46">
        <v>116</v>
      </c>
      <c r="AH5256" s="70" t="str">
        <f t="shared" si="605"/>
        <v/>
      </c>
      <c r="AI5256" s="70" t="str">
        <f t="shared" si="606"/>
        <v/>
      </c>
      <c r="AJ5256" s="70" t="str">
        <f t="shared" si="607"/>
        <v>X</v>
      </c>
      <c r="AK5256" s="70" t="str" cm="1">
        <f t="array" ref="AK5256">_xlfn.IFS(AH5256&lt;&gt;"","1",AI5256&lt;&gt;"","2",AJ5256&lt;&gt;"","3")</f>
        <v>3</v>
      </c>
    </row>
    <row r="5257" spans="1:37" x14ac:dyDescent="0.25">
      <c r="A5257" t="s">
        <v>271</v>
      </c>
      <c r="B5257" t="s">
        <v>1641</v>
      </c>
      <c r="C5257" s="67" t="str">
        <f t="shared" si="602"/>
        <v>Aaliyah Huppert</v>
      </c>
      <c r="D5257" s="71" t="str" cm="1">
        <f t="array" ref="D5257">_xlfn.IFS(AK5257="1",CONCATENATE(C5257,"Regional"),AK5257="2",CONCATENATE(C5257,"Sectional"),AK5257="3",CONCATENATE(C5257,COUNTIF($C$1:C5257,C5257)))</f>
        <v>Aaliyah Huppert7</v>
      </c>
      <c r="E5257" s="66">
        <v>45180.666666666664</v>
      </c>
      <c r="F5257" t="s">
        <v>2582</v>
      </c>
      <c r="G5257" s="46">
        <v>40</v>
      </c>
      <c r="H5257" s="46">
        <v>55</v>
      </c>
      <c r="I5257" s="46">
        <v>25</v>
      </c>
      <c r="J5257" t="s">
        <v>147</v>
      </c>
      <c r="K5257" t="s">
        <v>90</v>
      </c>
      <c r="L5257" s="46">
        <v>2646</v>
      </c>
      <c r="M5257" s="46">
        <v>36</v>
      </c>
      <c r="N5257" s="46">
        <v>34.700000000000003</v>
      </c>
      <c r="O5257" s="46">
        <v>116</v>
      </c>
      <c r="P5257" s="46">
        <f t="shared" si="603"/>
        <v>1</v>
      </c>
      <c r="R5257" s="67" t="s">
        <v>3609</v>
      </c>
      <c r="S5257" s="67">
        <f>COUNTIF(Y$2:$Y$100,R5257)</f>
        <v>0</v>
      </c>
      <c r="V5257" s="67">
        <f t="shared" si="604"/>
        <v>0</v>
      </c>
      <c r="X5257"/>
      <c r="Y5257" s="67" t="str">
        <f t="shared" si="601"/>
        <v xml:space="preserve"> </v>
      </c>
      <c r="AB5257" t="s">
        <v>90</v>
      </c>
      <c r="AC5257" s="46">
        <v>2646</v>
      </c>
      <c r="AD5257" s="46">
        <v>36</v>
      </c>
      <c r="AE5257" s="46">
        <v>34.700000000000003</v>
      </c>
      <c r="AF5257" s="46">
        <v>116</v>
      </c>
      <c r="AH5257" s="70" t="str">
        <f t="shared" si="605"/>
        <v/>
      </c>
      <c r="AI5257" s="70" t="str">
        <f t="shared" si="606"/>
        <v/>
      </c>
      <c r="AJ5257" s="70" t="str">
        <f t="shared" si="607"/>
        <v>X</v>
      </c>
      <c r="AK5257" s="70" t="str" cm="1">
        <f t="array" ref="AK5257">_xlfn.IFS(AH5257&lt;&gt;"","1",AI5257&lt;&gt;"","2",AJ5257&lt;&gt;"","3")</f>
        <v>3</v>
      </c>
    </row>
    <row r="5258" spans="1:37" x14ac:dyDescent="0.25">
      <c r="A5258" t="s">
        <v>1634</v>
      </c>
      <c r="B5258" t="s">
        <v>574</v>
      </c>
      <c r="C5258" s="67" t="str">
        <f t="shared" si="602"/>
        <v>Vivi Abbott</v>
      </c>
      <c r="D5258" s="71" t="str" cm="1">
        <f t="array" ref="D5258">_xlfn.IFS(AK5258="1",CONCATENATE(C5258,"Regional"),AK5258="2",CONCATENATE(C5258,"Sectional"),AK5258="3",CONCATENATE(C5258,COUNTIF($C$1:C5258,C5258)))</f>
        <v>Vivi Abbott6</v>
      </c>
      <c r="E5258" s="66">
        <v>45180.666666666664</v>
      </c>
      <c r="F5258" t="s">
        <v>2582</v>
      </c>
      <c r="G5258" s="46">
        <v>40</v>
      </c>
      <c r="H5258" s="46">
        <v>56</v>
      </c>
      <c r="I5258" s="46">
        <v>27</v>
      </c>
      <c r="J5258" t="s">
        <v>147</v>
      </c>
      <c r="K5258" t="s">
        <v>90</v>
      </c>
      <c r="L5258" s="46">
        <v>2646</v>
      </c>
      <c r="M5258" s="46">
        <v>36</v>
      </c>
      <c r="N5258" s="46">
        <v>34.700000000000003</v>
      </c>
      <c r="O5258" s="46">
        <v>116</v>
      </c>
      <c r="P5258" s="46">
        <f t="shared" si="603"/>
        <v>1</v>
      </c>
      <c r="R5258" s="67" t="s">
        <v>3611</v>
      </c>
      <c r="S5258" s="67">
        <f>COUNTIF(Y$2:$Y$100,R5258)</f>
        <v>0</v>
      </c>
      <c r="V5258" s="67">
        <f t="shared" si="604"/>
        <v>0</v>
      </c>
      <c r="X5258"/>
      <c r="Y5258" s="67" t="str">
        <f t="shared" si="601"/>
        <v xml:space="preserve"> </v>
      </c>
      <c r="AB5258" t="s">
        <v>90</v>
      </c>
      <c r="AC5258" s="46">
        <v>2646</v>
      </c>
      <c r="AD5258" s="46">
        <v>36</v>
      </c>
      <c r="AE5258" s="46">
        <v>34.700000000000003</v>
      </c>
      <c r="AF5258" s="46">
        <v>116</v>
      </c>
      <c r="AH5258" s="70" t="str">
        <f t="shared" si="605"/>
        <v/>
      </c>
      <c r="AI5258" s="70" t="str">
        <f t="shared" si="606"/>
        <v/>
      </c>
      <c r="AJ5258" s="70" t="str">
        <f t="shared" si="607"/>
        <v>X</v>
      </c>
      <c r="AK5258" s="70" t="str" cm="1">
        <f t="array" ref="AK5258">_xlfn.IFS(AH5258&lt;&gt;"","1",AI5258&lt;&gt;"","2",AJ5258&lt;&gt;"","3")</f>
        <v>3</v>
      </c>
    </row>
    <row r="5259" spans="1:37" x14ac:dyDescent="0.25">
      <c r="A5259" t="s">
        <v>2136</v>
      </c>
      <c r="B5259" t="s">
        <v>2137</v>
      </c>
      <c r="C5259" s="67" t="str">
        <f t="shared" si="602"/>
        <v>ashlee frank</v>
      </c>
      <c r="D5259" s="71" t="str" cm="1">
        <f t="array" ref="D5259">_xlfn.IFS(AK5259="1",CONCATENATE(C5259,"Regional"),AK5259="2",CONCATENATE(C5259,"Sectional"),AK5259="3",CONCATENATE(C5259,COUNTIF($C$1:C5259,C5259)))</f>
        <v>ashlee frank6</v>
      </c>
      <c r="E5259" s="66">
        <v>45180.666666666664</v>
      </c>
      <c r="F5259" t="s">
        <v>2582</v>
      </c>
      <c r="G5259" s="46">
        <v>40</v>
      </c>
      <c r="H5259" s="46">
        <v>57</v>
      </c>
      <c r="I5259" s="46">
        <v>28</v>
      </c>
      <c r="J5259" t="s">
        <v>147</v>
      </c>
      <c r="K5259" t="s">
        <v>90</v>
      </c>
      <c r="L5259" s="46">
        <v>2646</v>
      </c>
      <c r="M5259" s="46">
        <v>36</v>
      </c>
      <c r="N5259" s="46">
        <v>34.700000000000003</v>
      </c>
      <c r="O5259" s="46">
        <v>116</v>
      </c>
      <c r="P5259" s="46">
        <f t="shared" si="603"/>
        <v>1</v>
      </c>
      <c r="R5259" s="67" t="s">
        <v>3164</v>
      </c>
      <c r="S5259" s="67">
        <f>COUNTIF(Y$2:$Y$100,R5259)</f>
        <v>0</v>
      </c>
      <c r="V5259" s="67">
        <f t="shared" si="604"/>
        <v>0</v>
      </c>
      <c r="X5259"/>
      <c r="Y5259" s="67" t="str">
        <f t="shared" si="601"/>
        <v xml:space="preserve"> </v>
      </c>
      <c r="AB5259" t="s">
        <v>90</v>
      </c>
      <c r="AC5259" s="46">
        <v>2646</v>
      </c>
      <c r="AD5259" s="46">
        <v>36</v>
      </c>
      <c r="AE5259" s="46">
        <v>34.700000000000003</v>
      </c>
      <c r="AF5259" s="46">
        <v>116</v>
      </c>
      <c r="AH5259" s="70" t="str">
        <f t="shared" si="605"/>
        <v/>
      </c>
      <c r="AI5259" s="70" t="str">
        <f t="shared" si="606"/>
        <v/>
      </c>
      <c r="AJ5259" s="70" t="str">
        <f t="shared" si="607"/>
        <v>X</v>
      </c>
      <c r="AK5259" s="70" t="str" cm="1">
        <f t="array" ref="AK5259">_xlfn.IFS(AH5259&lt;&gt;"","1",AI5259&lt;&gt;"","2",AJ5259&lt;&gt;"","3")</f>
        <v>3</v>
      </c>
    </row>
    <row r="5260" spans="1:37" x14ac:dyDescent="0.25">
      <c r="A5260" t="s">
        <v>189</v>
      </c>
      <c r="B5260" t="s">
        <v>640</v>
      </c>
      <c r="C5260" s="67" t="str">
        <f t="shared" si="602"/>
        <v>Mandy Baillargeon</v>
      </c>
      <c r="D5260" s="71" t="str" cm="1">
        <f t="array" ref="D5260">_xlfn.IFS(AK5260="1",CONCATENATE(C5260,"Regional"),AK5260="2",CONCATENATE(C5260,"Sectional"),AK5260="3",CONCATENATE(C5260,COUNTIF($C$1:C5260,C5260)))</f>
        <v>Mandy Baillargeon5</v>
      </c>
      <c r="E5260" s="66">
        <v>45180.666666666664</v>
      </c>
      <c r="F5260" t="s">
        <v>2582</v>
      </c>
      <c r="G5260" s="46">
        <v>40</v>
      </c>
      <c r="H5260" s="46">
        <v>57</v>
      </c>
      <c r="I5260" s="46">
        <v>28</v>
      </c>
      <c r="J5260" t="s">
        <v>147</v>
      </c>
      <c r="K5260" t="s">
        <v>90</v>
      </c>
      <c r="L5260" s="46">
        <v>2646</v>
      </c>
      <c r="M5260" s="46">
        <v>36</v>
      </c>
      <c r="N5260" s="46">
        <v>34.700000000000003</v>
      </c>
      <c r="O5260" s="46">
        <v>116</v>
      </c>
      <c r="P5260" s="46">
        <f t="shared" si="603"/>
        <v>1</v>
      </c>
      <c r="R5260" s="67" t="s">
        <v>3160</v>
      </c>
      <c r="S5260" s="67">
        <f>COUNTIF(Y$2:$Y$100,R5260)</f>
        <v>0</v>
      </c>
      <c r="V5260" s="67">
        <f t="shared" si="604"/>
        <v>0</v>
      </c>
      <c r="X5260"/>
      <c r="Y5260" s="67" t="str">
        <f t="shared" si="601"/>
        <v xml:space="preserve"> </v>
      </c>
      <c r="AB5260" t="s">
        <v>90</v>
      </c>
      <c r="AC5260" s="46">
        <v>2646</v>
      </c>
      <c r="AD5260" s="46">
        <v>36</v>
      </c>
      <c r="AE5260" s="46">
        <v>34.700000000000003</v>
      </c>
      <c r="AF5260" s="46">
        <v>116</v>
      </c>
      <c r="AH5260" s="70" t="str">
        <f t="shared" si="605"/>
        <v/>
      </c>
      <c r="AI5260" s="70" t="str">
        <f t="shared" si="606"/>
        <v/>
      </c>
      <c r="AJ5260" s="70" t="str">
        <f t="shared" si="607"/>
        <v>X</v>
      </c>
      <c r="AK5260" s="70" t="str" cm="1">
        <f t="array" ref="AK5260">_xlfn.IFS(AH5260&lt;&gt;"","1",AI5260&lt;&gt;"","2",AJ5260&lt;&gt;"","3")</f>
        <v>3</v>
      </c>
    </row>
    <row r="5261" spans="1:37" x14ac:dyDescent="0.25">
      <c r="A5261" t="s">
        <v>191</v>
      </c>
      <c r="B5261" t="s">
        <v>575</v>
      </c>
      <c r="C5261" s="67" t="str">
        <f t="shared" si="602"/>
        <v>Greta Bakken</v>
      </c>
      <c r="D5261" s="71" t="str" cm="1">
        <f t="array" ref="D5261">_xlfn.IFS(AK5261="1",CONCATENATE(C5261,"Regional"),AK5261="2",CONCATENATE(C5261,"Sectional"),AK5261="3",CONCATENATE(C5261,COUNTIF($C$1:C5261,C5261)))</f>
        <v>Greta Bakken8</v>
      </c>
      <c r="E5261" s="66">
        <v>45180.666666666664</v>
      </c>
      <c r="F5261" t="s">
        <v>2582</v>
      </c>
      <c r="G5261" s="46">
        <v>40</v>
      </c>
      <c r="H5261" s="46">
        <v>58</v>
      </c>
      <c r="I5261" s="46">
        <v>30</v>
      </c>
      <c r="J5261" t="s">
        <v>147</v>
      </c>
      <c r="K5261" t="s">
        <v>90</v>
      </c>
      <c r="L5261" s="46">
        <v>2646</v>
      </c>
      <c r="M5261" s="46">
        <v>36</v>
      </c>
      <c r="N5261" s="46">
        <v>34.700000000000003</v>
      </c>
      <c r="O5261" s="46">
        <v>116</v>
      </c>
      <c r="P5261" s="46">
        <f t="shared" si="603"/>
        <v>1</v>
      </c>
      <c r="R5261" s="67" t="s">
        <v>1229</v>
      </c>
      <c r="S5261" s="67">
        <f>COUNTIF(Y$2:$Y$100,R5261)</f>
        <v>0</v>
      </c>
      <c r="V5261" s="67">
        <f t="shared" si="604"/>
        <v>0</v>
      </c>
      <c r="X5261"/>
      <c r="Y5261" s="67" t="str">
        <f t="shared" si="601"/>
        <v xml:space="preserve"> </v>
      </c>
      <c r="AB5261" t="s">
        <v>90</v>
      </c>
      <c r="AC5261" s="46">
        <v>2646</v>
      </c>
      <c r="AD5261" s="46">
        <v>36</v>
      </c>
      <c r="AE5261" s="46">
        <v>34.700000000000003</v>
      </c>
      <c r="AF5261" s="46">
        <v>116</v>
      </c>
      <c r="AH5261" s="70" t="str">
        <f t="shared" si="605"/>
        <v/>
      </c>
      <c r="AI5261" s="70" t="str">
        <f t="shared" si="606"/>
        <v/>
      </c>
      <c r="AJ5261" s="70" t="str">
        <f t="shared" si="607"/>
        <v>X</v>
      </c>
      <c r="AK5261" s="70" t="str" cm="1">
        <f t="array" ref="AK5261">_xlfn.IFS(AH5261&lt;&gt;"","1",AI5261&lt;&gt;"","2",AJ5261&lt;&gt;"","3")</f>
        <v>3</v>
      </c>
    </row>
    <row r="5262" spans="1:37" x14ac:dyDescent="0.25">
      <c r="A5262" t="s">
        <v>222</v>
      </c>
      <c r="B5262" t="s">
        <v>207</v>
      </c>
      <c r="C5262" s="67" t="str">
        <f t="shared" si="602"/>
        <v>Taylor Bush</v>
      </c>
      <c r="D5262" s="71" t="str" cm="1">
        <f t="array" ref="D5262">_xlfn.IFS(AK5262="1",CONCATENATE(C5262,"Regional"),AK5262="2",CONCATENATE(C5262,"Sectional"),AK5262="3",CONCATENATE(C5262,COUNTIF($C$1:C5262,C5262)))</f>
        <v>Taylor Bush6</v>
      </c>
      <c r="E5262" s="66">
        <v>45180.666666666664</v>
      </c>
      <c r="F5262" t="s">
        <v>2582</v>
      </c>
      <c r="G5262" s="46">
        <v>40</v>
      </c>
      <c r="H5262" s="46">
        <v>58</v>
      </c>
      <c r="I5262" s="46">
        <v>30</v>
      </c>
      <c r="J5262" t="s">
        <v>147</v>
      </c>
      <c r="K5262" t="s">
        <v>90</v>
      </c>
      <c r="L5262" s="46">
        <v>2646</v>
      </c>
      <c r="M5262" s="46">
        <v>36</v>
      </c>
      <c r="N5262" s="46">
        <v>34.700000000000003</v>
      </c>
      <c r="O5262" s="46">
        <v>116</v>
      </c>
      <c r="P5262" s="46">
        <f t="shared" si="603"/>
        <v>1</v>
      </c>
      <c r="R5262" s="67" t="s">
        <v>3610</v>
      </c>
      <c r="S5262" s="67">
        <f>COUNTIF(Y$2:$Y$100,R5262)</f>
        <v>0</v>
      </c>
      <c r="V5262" s="67">
        <f t="shared" si="604"/>
        <v>0</v>
      </c>
      <c r="X5262"/>
      <c r="Y5262" s="67" t="str">
        <f t="shared" si="601"/>
        <v xml:space="preserve"> </v>
      </c>
      <c r="AB5262" t="s">
        <v>90</v>
      </c>
      <c r="AC5262" s="46">
        <v>2646</v>
      </c>
      <c r="AD5262" s="46">
        <v>36</v>
      </c>
      <c r="AE5262" s="46">
        <v>34.700000000000003</v>
      </c>
      <c r="AF5262" s="46">
        <v>116</v>
      </c>
      <c r="AH5262" s="70" t="str">
        <f t="shared" si="605"/>
        <v/>
      </c>
      <c r="AI5262" s="70" t="str">
        <f t="shared" si="606"/>
        <v/>
      </c>
      <c r="AJ5262" s="70" t="str">
        <f t="shared" si="607"/>
        <v>X</v>
      </c>
      <c r="AK5262" s="70" t="str" cm="1">
        <f t="array" ref="AK5262">_xlfn.IFS(AH5262&lt;&gt;"","1",AI5262&lt;&gt;"","2",AJ5262&lt;&gt;"","3")</f>
        <v>3</v>
      </c>
    </row>
    <row r="5263" spans="1:37" x14ac:dyDescent="0.25">
      <c r="A5263" t="s">
        <v>1040</v>
      </c>
      <c r="B5263" t="s">
        <v>1041</v>
      </c>
      <c r="C5263" s="67" t="str">
        <f t="shared" si="602"/>
        <v>bre sympson</v>
      </c>
      <c r="D5263" s="71" t="str" cm="1">
        <f t="array" ref="D5263">_xlfn.IFS(AK5263="1",CONCATENATE(C5263,"Regional"),AK5263="2",CONCATENATE(C5263,"Sectional"),AK5263="3",CONCATENATE(C5263,COUNTIF($C$1:C5263,C5263)))</f>
        <v>bre sympson6</v>
      </c>
      <c r="E5263" s="66">
        <v>45180.666666666664</v>
      </c>
      <c r="F5263" t="s">
        <v>2582</v>
      </c>
      <c r="G5263" s="46">
        <v>40</v>
      </c>
      <c r="H5263" s="46">
        <v>59</v>
      </c>
      <c r="I5263" s="46">
        <v>32</v>
      </c>
      <c r="J5263" t="s">
        <v>147</v>
      </c>
      <c r="K5263" t="s">
        <v>90</v>
      </c>
      <c r="L5263" s="46">
        <v>2646</v>
      </c>
      <c r="M5263" s="46">
        <v>36</v>
      </c>
      <c r="N5263" s="46">
        <v>34.700000000000003</v>
      </c>
      <c r="O5263" s="46">
        <v>116</v>
      </c>
      <c r="P5263" s="46">
        <f t="shared" si="603"/>
        <v>1</v>
      </c>
      <c r="R5263" s="67" t="s">
        <v>1533</v>
      </c>
      <c r="S5263" s="67">
        <f>COUNTIF(Y$2:$Y$100,R5263)</f>
        <v>0</v>
      </c>
      <c r="V5263" s="67">
        <f t="shared" si="604"/>
        <v>0</v>
      </c>
      <c r="X5263"/>
      <c r="Y5263" s="67" t="str">
        <f t="shared" si="601"/>
        <v xml:space="preserve"> </v>
      </c>
      <c r="AB5263" t="s">
        <v>90</v>
      </c>
      <c r="AC5263" s="46">
        <v>2646</v>
      </c>
      <c r="AD5263" s="46">
        <v>36</v>
      </c>
      <c r="AE5263" s="46">
        <v>34.700000000000003</v>
      </c>
      <c r="AF5263" s="46">
        <v>116</v>
      </c>
      <c r="AH5263" s="70" t="str">
        <f t="shared" si="605"/>
        <v/>
      </c>
      <c r="AI5263" s="70" t="str">
        <f t="shared" si="606"/>
        <v/>
      </c>
      <c r="AJ5263" s="70" t="str">
        <f t="shared" si="607"/>
        <v>X</v>
      </c>
      <c r="AK5263" s="70" t="str" cm="1">
        <f t="array" ref="AK5263">_xlfn.IFS(AH5263&lt;&gt;"","1",AI5263&lt;&gt;"","2",AJ5263&lt;&gt;"","3")</f>
        <v>3</v>
      </c>
    </row>
    <row r="5264" spans="1:37" x14ac:dyDescent="0.25">
      <c r="A5264" t="s">
        <v>225</v>
      </c>
      <c r="B5264" t="s">
        <v>585</v>
      </c>
      <c r="C5264" s="67" t="str">
        <f t="shared" si="602"/>
        <v>Ayda Carufel</v>
      </c>
      <c r="D5264" s="71" t="str" cm="1">
        <f t="array" ref="D5264">_xlfn.IFS(AK5264="1",CONCATENATE(C5264,"Regional"),AK5264="2",CONCATENATE(C5264,"Sectional"),AK5264="3",CONCATENATE(C5264,COUNTIF($C$1:C5264,C5264)))</f>
        <v>Ayda Carufel5</v>
      </c>
      <c r="E5264" s="66">
        <v>45180.666666666664</v>
      </c>
      <c r="F5264" t="s">
        <v>2582</v>
      </c>
      <c r="G5264" s="46">
        <v>40</v>
      </c>
      <c r="H5264" s="46">
        <v>60</v>
      </c>
      <c r="I5264" s="46">
        <v>33</v>
      </c>
      <c r="J5264" t="s">
        <v>147</v>
      </c>
      <c r="K5264" t="s">
        <v>90</v>
      </c>
      <c r="L5264" s="46">
        <v>2646</v>
      </c>
      <c r="M5264" s="46">
        <v>36</v>
      </c>
      <c r="N5264" s="46">
        <v>34.700000000000003</v>
      </c>
      <c r="O5264" s="46">
        <v>116</v>
      </c>
      <c r="P5264" s="46">
        <f t="shared" si="603"/>
        <v>1</v>
      </c>
      <c r="R5264" s="67" t="s">
        <v>1234</v>
      </c>
      <c r="S5264" s="67">
        <f>COUNTIF(Y$2:$Y$100,R5264)</f>
        <v>0</v>
      </c>
      <c r="V5264" s="67">
        <f t="shared" si="604"/>
        <v>0</v>
      </c>
      <c r="X5264"/>
      <c r="Y5264" s="67" t="str">
        <f t="shared" ref="Y5264:Y5295" si="608">CONCATENATE(W5264," ",X5264)</f>
        <v xml:space="preserve"> </v>
      </c>
      <c r="AB5264" t="s">
        <v>90</v>
      </c>
      <c r="AC5264" s="46">
        <v>2646</v>
      </c>
      <c r="AD5264" s="46">
        <v>36</v>
      </c>
      <c r="AE5264" s="46">
        <v>34.700000000000003</v>
      </c>
      <c r="AF5264" s="46">
        <v>116</v>
      </c>
      <c r="AH5264" s="70" t="str">
        <f t="shared" si="605"/>
        <v/>
      </c>
      <c r="AI5264" s="70" t="str">
        <f t="shared" si="606"/>
        <v/>
      </c>
      <c r="AJ5264" s="70" t="str">
        <f t="shared" si="607"/>
        <v>X</v>
      </c>
      <c r="AK5264" s="70" t="str" cm="1">
        <f t="array" ref="AK5264">_xlfn.IFS(AH5264&lt;&gt;"","1",AI5264&lt;&gt;"","2",AJ5264&lt;&gt;"","3")</f>
        <v>3</v>
      </c>
    </row>
    <row r="5265" spans="1:37" x14ac:dyDescent="0.25">
      <c r="A5265" t="s">
        <v>2138</v>
      </c>
      <c r="B5265" t="s">
        <v>2139</v>
      </c>
      <c r="C5265" s="67" t="str">
        <f t="shared" si="602"/>
        <v>Nola Freeman</v>
      </c>
      <c r="D5265" s="71" t="str" cm="1">
        <f t="array" ref="D5265">_xlfn.IFS(AK5265="1",CONCATENATE(C5265,"Regional"),AK5265="2",CONCATENATE(C5265,"Sectional"),AK5265="3",CONCATENATE(C5265,COUNTIF($C$1:C5265,C5265)))</f>
        <v>Nola Freeman7</v>
      </c>
      <c r="E5265" s="66">
        <v>45180.666666666664</v>
      </c>
      <c r="F5265" t="s">
        <v>2582</v>
      </c>
      <c r="G5265" s="46">
        <v>40</v>
      </c>
      <c r="H5265" s="46">
        <v>60</v>
      </c>
      <c r="I5265" s="46">
        <v>33</v>
      </c>
      <c r="J5265" t="s">
        <v>147</v>
      </c>
      <c r="K5265" t="s">
        <v>90</v>
      </c>
      <c r="L5265" s="46">
        <v>2646</v>
      </c>
      <c r="M5265" s="46">
        <v>36</v>
      </c>
      <c r="N5265" s="46">
        <v>34.700000000000003</v>
      </c>
      <c r="O5265" s="46">
        <v>116</v>
      </c>
      <c r="P5265" s="46">
        <f t="shared" si="603"/>
        <v>1</v>
      </c>
      <c r="R5265" s="67" t="s">
        <v>3166</v>
      </c>
      <c r="S5265" s="67">
        <f>COUNTIF(Y$2:$Y$100,R5265)</f>
        <v>0</v>
      </c>
      <c r="V5265" s="67">
        <f t="shared" si="604"/>
        <v>0</v>
      </c>
      <c r="X5265"/>
      <c r="Y5265" s="67" t="str">
        <f t="shared" si="608"/>
        <v xml:space="preserve"> </v>
      </c>
      <c r="AB5265" t="s">
        <v>90</v>
      </c>
      <c r="AC5265" s="46">
        <v>2646</v>
      </c>
      <c r="AD5265" s="46">
        <v>36</v>
      </c>
      <c r="AE5265" s="46">
        <v>34.700000000000003</v>
      </c>
      <c r="AF5265" s="46">
        <v>116</v>
      </c>
      <c r="AH5265" s="70" t="str">
        <f t="shared" si="605"/>
        <v/>
      </c>
      <c r="AI5265" s="70" t="str">
        <f t="shared" si="606"/>
        <v/>
      </c>
      <c r="AJ5265" s="70" t="str">
        <f t="shared" si="607"/>
        <v>X</v>
      </c>
      <c r="AK5265" s="70" t="str" cm="1">
        <f t="array" ref="AK5265">_xlfn.IFS(AH5265&lt;&gt;"","1",AI5265&lt;&gt;"","2",AJ5265&lt;&gt;"","3")</f>
        <v>3</v>
      </c>
    </row>
    <row r="5266" spans="1:37" x14ac:dyDescent="0.25">
      <c r="A5266" t="s">
        <v>656</v>
      </c>
      <c r="B5266" t="s">
        <v>523</v>
      </c>
      <c r="C5266" s="67" t="str">
        <f t="shared" si="602"/>
        <v>Nora Feuerhelm</v>
      </c>
      <c r="D5266" s="71" t="str" cm="1">
        <f t="array" ref="D5266">_xlfn.IFS(AK5266="1",CONCATENATE(C5266,"Regional"),AK5266="2",CONCATENATE(C5266,"Sectional"),AK5266="3",CONCATENATE(C5266,COUNTIF($C$1:C5266,C5266)))</f>
        <v>Nora Feuerhelm7</v>
      </c>
      <c r="E5266" s="66">
        <v>45180.666666666664</v>
      </c>
      <c r="F5266" t="s">
        <v>2582</v>
      </c>
      <c r="G5266" s="46">
        <v>40</v>
      </c>
      <c r="H5266" s="46">
        <v>61</v>
      </c>
      <c r="I5266" s="46">
        <v>35</v>
      </c>
      <c r="J5266" t="s">
        <v>147</v>
      </c>
      <c r="K5266" t="s">
        <v>90</v>
      </c>
      <c r="L5266" s="46">
        <v>2646</v>
      </c>
      <c r="M5266" s="46">
        <v>36</v>
      </c>
      <c r="N5266" s="46">
        <v>34.700000000000003</v>
      </c>
      <c r="O5266" s="46">
        <v>116</v>
      </c>
      <c r="P5266" s="46">
        <f t="shared" si="603"/>
        <v>1</v>
      </c>
      <c r="R5266" s="67" t="s">
        <v>1279</v>
      </c>
      <c r="S5266" s="67">
        <f>COUNTIF(Y$2:$Y$100,R5266)</f>
        <v>0</v>
      </c>
      <c r="V5266" s="67">
        <f t="shared" si="604"/>
        <v>0</v>
      </c>
      <c r="X5266"/>
      <c r="Y5266" s="67" t="str">
        <f t="shared" si="608"/>
        <v xml:space="preserve"> </v>
      </c>
      <c r="AB5266" t="s">
        <v>90</v>
      </c>
      <c r="AC5266" s="46">
        <v>2646</v>
      </c>
      <c r="AD5266" s="46">
        <v>36</v>
      </c>
      <c r="AE5266" s="46">
        <v>34.700000000000003</v>
      </c>
      <c r="AF5266" s="46">
        <v>116</v>
      </c>
      <c r="AH5266" s="70" t="str">
        <f t="shared" si="605"/>
        <v/>
      </c>
      <c r="AI5266" s="70" t="str">
        <f t="shared" si="606"/>
        <v/>
      </c>
      <c r="AJ5266" s="70" t="str">
        <f t="shared" si="607"/>
        <v>X</v>
      </c>
      <c r="AK5266" s="70" t="str" cm="1">
        <f t="array" ref="AK5266">_xlfn.IFS(AH5266&lt;&gt;"","1",AI5266&lt;&gt;"","2",AJ5266&lt;&gt;"","3")</f>
        <v>3</v>
      </c>
    </row>
    <row r="5267" spans="1:37" x14ac:dyDescent="0.25">
      <c r="A5267" t="s">
        <v>1697</v>
      </c>
      <c r="B5267" t="s">
        <v>1696</v>
      </c>
      <c r="C5267" s="67" t="str">
        <f t="shared" si="602"/>
        <v>Nikki Covington</v>
      </c>
      <c r="D5267" s="71" t="str" cm="1">
        <f t="array" ref="D5267">_xlfn.IFS(AK5267="1",CONCATENATE(C5267,"Regional"),AK5267="2",CONCATENATE(C5267,"Sectional"),AK5267="3",CONCATENATE(C5267,COUNTIF($C$1:C5267,C5267)))</f>
        <v>Nikki Covington1</v>
      </c>
      <c r="E5267" s="66">
        <v>45180.666666666664</v>
      </c>
      <c r="F5267" t="s">
        <v>2582</v>
      </c>
      <c r="G5267" s="46">
        <v>40</v>
      </c>
      <c r="H5267" s="46">
        <v>61</v>
      </c>
      <c r="I5267" s="46">
        <v>35</v>
      </c>
      <c r="J5267" t="s">
        <v>147</v>
      </c>
      <c r="K5267" t="s">
        <v>90</v>
      </c>
      <c r="L5267" s="46">
        <v>2646</v>
      </c>
      <c r="M5267" s="46">
        <v>36</v>
      </c>
      <c r="N5267" s="46">
        <v>34.700000000000003</v>
      </c>
      <c r="O5267" s="46">
        <v>116</v>
      </c>
      <c r="P5267" s="46">
        <f t="shared" si="603"/>
        <v>1</v>
      </c>
      <c r="R5267" s="67" t="s">
        <v>3677</v>
      </c>
      <c r="S5267" s="67">
        <f>COUNTIF(Y$2:$Y$100,R5267)</f>
        <v>0</v>
      </c>
      <c r="V5267" s="67">
        <f t="shared" si="604"/>
        <v>0</v>
      </c>
      <c r="X5267"/>
      <c r="Y5267" s="67" t="str">
        <f t="shared" si="608"/>
        <v xml:space="preserve"> </v>
      </c>
      <c r="AB5267" t="s">
        <v>90</v>
      </c>
      <c r="AC5267" s="46">
        <v>2646</v>
      </c>
      <c r="AD5267" s="46">
        <v>36</v>
      </c>
      <c r="AE5267" s="46">
        <v>34.700000000000003</v>
      </c>
      <c r="AF5267" s="46">
        <v>116</v>
      </c>
      <c r="AH5267" s="70" t="str">
        <f t="shared" si="605"/>
        <v/>
      </c>
      <c r="AI5267" s="70" t="str">
        <f t="shared" si="606"/>
        <v/>
      </c>
      <c r="AJ5267" s="70" t="str">
        <f t="shared" si="607"/>
        <v>X</v>
      </c>
      <c r="AK5267" s="70" t="str" cm="1">
        <f t="array" ref="AK5267">_xlfn.IFS(AH5267&lt;&gt;"","1",AI5267&lt;&gt;"","2",AJ5267&lt;&gt;"","3")</f>
        <v>3</v>
      </c>
    </row>
    <row r="5268" spans="1:37" x14ac:dyDescent="0.25">
      <c r="A5268" t="s">
        <v>2224</v>
      </c>
      <c r="B5268" t="s">
        <v>2225</v>
      </c>
      <c r="C5268" s="67" t="str">
        <f t="shared" si="602"/>
        <v>maranda herum</v>
      </c>
      <c r="D5268" s="71" t="str" cm="1">
        <f t="array" ref="D5268">_xlfn.IFS(AK5268="1",CONCATENATE(C5268,"Regional"),AK5268="2",CONCATENATE(C5268,"Sectional"),AK5268="3",CONCATENATE(C5268,COUNTIF($C$1:C5268,C5268)))</f>
        <v>maranda herum6</v>
      </c>
      <c r="E5268" s="66">
        <v>45180.666666666664</v>
      </c>
      <c r="F5268" t="s">
        <v>2582</v>
      </c>
      <c r="G5268" s="46">
        <v>40</v>
      </c>
      <c r="H5268" s="46">
        <v>64</v>
      </c>
      <c r="I5268" s="46">
        <v>37</v>
      </c>
      <c r="J5268" t="s">
        <v>147</v>
      </c>
      <c r="K5268" t="s">
        <v>90</v>
      </c>
      <c r="L5268" s="46">
        <v>2646</v>
      </c>
      <c r="M5268" s="46">
        <v>36</v>
      </c>
      <c r="N5268" s="46">
        <v>34.700000000000003</v>
      </c>
      <c r="O5268" s="46">
        <v>116</v>
      </c>
      <c r="P5268" s="46">
        <f t="shared" si="603"/>
        <v>1</v>
      </c>
      <c r="R5268" s="67" t="s">
        <v>3247</v>
      </c>
      <c r="S5268" s="67">
        <f>COUNTIF(Y$2:$Y$100,R5268)</f>
        <v>0</v>
      </c>
      <c r="V5268" s="67">
        <f t="shared" si="604"/>
        <v>0</v>
      </c>
      <c r="X5268"/>
      <c r="Y5268" s="67" t="str">
        <f t="shared" si="608"/>
        <v xml:space="preserve"> </v>
      </c>
      <c r="AB5268" t="s">
        <v>90</v>
      </c>
      <c r="AC5268" s="46">
        <v>2646</v>
      </c>
      <c r="AD5268" s="46">
        <v>36</v>
      </c>
      <c r="AE5268" s="46">
        <v>34.700000000000003</v>
      </c>
      <c r="AF5268" s="46">
        <v>116</v>
      </c>
      <c r="AH5268" s="70" t="str">
        <f t="shared" si="605"/>
        <v/>
      </c>
      <c r="AI5268" s="70" t="str">
        <f t="shared" si="606"/>
        <v/>
      </c>
      <c r="AJ5268" s="70" t="str">
        <f t="shared" si="607"/>
        <v>X</v>
      </c>
      <c r="AK5268" s="70" t="str" cm="1">
        <f t="array" ref="AK5268">_xlfn.IFS(AH5268&lt;&gt;"","1",AI5268&lt;&gt;"","2",AJ5268&lt;&gt;"","3")</f>
        <v>3</v>
      </c>
    </row>
    <row r="5269" spans="1:37" x14ac:dyDescent="0.25">
      <c r="A5269" t="s">
        <v>3436</v>
      </c>
      <c r="B5269" t="s">
        <v>582</v>
      </c>
      <c r="C5269" s="67" t="str">
        <f t="shared" si="602"/>
        <v>Katelyn Gustafson</v>
      </c>
      <c r="D5269" s="71" t="str" cm="1">
        <f t="array" ref="D5269">_xlfn.IFS(AK5269="1",CONCATENATE(C5269,"Regional"),AK5269="2",CONCATENATE(C5269,"Sectional"),AK5269="3",CONCATENATE(C5269,COUNTIF($C$1:C5269,C5269)))</f>
        <v>Katelyn Gustafson2</v>
      </c>
      <c r="E5269" s="66">
        <v>45180.666666666664</v>
      </c>
      <c r="F5269" t="s">
        <v>2582</v>
      </c>
      <c r="G5269" s="46">
        <v>40</v>
      </c>
      <c r="H5269" s="46">
        <v>67</v>
      </c>
      <c r="I5269" s="46">
        <v>38</v>
      </c>
      <c r="J5269" t="s">
        <v>147</v>
      </c>
      <c r="K5269" t="s">
        <v>90</v>
      </c>
      <c r="L5269" s="46">
        <v>2646</v>
      </c>
      <c r="M5269" s="46">
        <v>36</v>
      </c>
      <c r="N5269" s="46">
        <v>34.700000000000003</v>
      </c>
      <c r="O5269" s="46">
        <v>116</v>
      </c>
      <c r="P5269" s="46">
        <f t="shared" si="603"/>
        <v>1</v>
      </c>
      <c r="R5269" s="67" t="s">
        <v>3635</v>
      </c>
      <c r="S5269" s="67">
        <f>COUNTIF(Y$2:$Y$100,R5269)</f>
        <v>0</v>
      </c>
      <c r="V5269" s="67">
        <f t="shared" si="604"/>
        <v>0</v>
      </c>
      <c r="X5269"/>
      <c r="Y5269" s="67" t="str">
        <f t="shared" si="608"/>
        <v xml:space="preserve"> </v>
      </c>
      <c r="AB5269" t="s">
        <v>90</v>
      </c>
      <c r="AC5269" s="46">
        <v>2646</v>
      </c>
      <c r="AD5269" s="46">
        <v>36</v>
      </c>
      <c r="AE5269" s="46">
        <v>34.700000000000003</v>
      </c>
      <c r="AF5269" s="46">
        <v>116</v>
      </c>
      <c r="AH5269" s="70" t="str">
        <f t="shared" si="605"/>
        <v/>
      </c>
      <c r="AI5269" s="70" t="str">
        <f t="shared" si="606"/>
        <v/>
      </c>
      <c r="AJ5269" s="70" t="str">
        <f t="shared" si="607"/>
        <v>X</v>
      </c>
      <c r="AK5269" s="70" t="str" cm="1">
        <f t="array" ref="AK5269">_xlfn.IFS(AH5269&lt;&gt;"","1",AI5269&lt;&gt;"","2",AJ5269&lt;&gt;"","3")</f>
        <v>3</v>
      </c>
    </row>
    <row r="5270" spans="1:37" x14ac:dyDescent="0.25">
      <c r="A5270" t="s">
        <v>310</v>
      </c>
      <c r="B5270" t="s">
        <v>280</v>
      </c>
      <c r="C5270" s="67" t="str">
        <f t="shared" si="602"/>
        <v>Kennedy Miller</v>
      </c>
      <c r="D5270" s="71" t="str" cm="1">
        <f t="array" ref="D5270">_xlfn.IFS(AK5270="1",CONCATENATE(C5270,"Regional"),AK5270="2",CONCATENATE(C5270,"Sectional"),AK5270="3",CONCATENATE(C5270,COUNTIF($C$1:C5270,C5270)))</f>
        <v>Kennedy Miller5</v>
      </c>
      <c r="E5270" s="66">
        <v>45180.666666666664</v>
      </c>
      <c r="F5270" t="s">
        <v>2582</v>
      </c>
      <c r="G5270" s="46">
        <v>40</v>
      </c>
      <c r="H5270" s="46">
        <v>70</v>
      </c>
      <c r="I5270" s="46">
        <v>39</v>
      </c>
      <c r="J5270" t="s">
        <v>147</v>
      </c>
      <c r="K5270" t="s">
        <v>90</v>
      </c>
      <c r="L5270" s="46">
        <v>2646</v>
      </c>
      <c r="M5270" s="46">
        <v>36</v>
      </c>
      <c r="N5270" s="46">
        <v>34.700000000000003</v>
      </c>
      <c r="O5270" s="46">
        <v>116</v>
      </c>
      <c r="P5270" s="46">
        <f t="shared" si="603"/>
        <v>1</v>
      </c>
      <c r="R5270" s="67" t="s">
        <v>3168</v>
      </c>
      <c r="S5270" s="67">
        <f>COUNTIF(Y$2:$Y$100,R5270)</f>
        <v>0</v>
      </c>
      <c r="V5270" s="67">
        <f t="shared" si="604"/>
        <v>0</v>
      </c>
      <c r="X5270"/>
      <c r="Y5270" s="67" t="str">
        <f t="shared" si="608"/>
        <v xml:space="preserve"> </v>
      </c>
      <c r="AB5270" t="s">
        <v>90</v>
      </c>
      <c r="AC5270" s="46">
        <v>2646</v>
      </c>
      <c r="AD5270" s="46">
        <v>36</v>
      </c>
      <c r="AE5270" s="46">
        <v>34.700000000000003</v>
      </c>
      <c r="AF5270" s="46">
        <v>116</v>
      </c>
      <c r="AH5270" s="70" t="str">
        <f t="shared" si="605"/>
        <v/>
      </c>
      <c r="AI5270" s="70" t="str">
        <f t="shared" si="606"/>
        <v/>
      </c>
      <c r="AJ5270" s="70" t="str">
        <f t="shared" si="607"/>
        <v>X</v>
      </c>
      <c r="AK5270" s="70" t="str" cm="1">
        <f t="array" ref="AK5270">_xlfn.IFS(AH5270&lt;&gt;"","1",AI5270&lt;&gt;"","2",AJ5270&lt;&gt;"","3")</f>
        <v>3</v>
      </c>
    </row>
    <row r="5271" spans="1:37" x14ac:dyDescent="0.25">
      <c r="A5271" t="s">
        <v>664</v>
      </c>
      <c r="B5271" t="s">
        <v>544</v>
      </c>
      <c r="C5271" s="67" t="str">
        <f t="shared" si="602"/>
        <v>Elise Pratt</v>
      </c>
      <c r="D5271" s="71" t="str" cm="1">
        <f t="array" ref="D5271">_xlfn.IFS(AK5271="1",CONCATENATE(C5271,"Regional"),AK5271="2",CONCATENATE(C5271,"Sectional"),AK5271="3",CONCATENATE(C5271,COUNTIF($C$1:C5271,C5271)))</f>
        <v>Elise Pratt3</v>
      </c>
      <c r="E5271" s="66">
        <v>45180.666666666664</v>
      </c>
      <c r="F5271" t="s">
        <v>2582</v>
      </c>
      <c r="G5271" s="46">
        <v>40</v>
      </c>
      <c r="H5271" s="46">
        <v>78</v>
      </c>
      <c r="I5271" s="46">
        <v>40</v>
      </c>
      <c r="J5271" t="s">
        <v>147</v>
      </c>
      <c r="K5271" t="s">
        <v>90</v>
      </c>
      <c r="L5271" s="46">
        <v>2646</v>
      </c>
      <c r="M5271" s="46">
        <v>36</v>
      </c>
      <c r="N5271" s="46">
        <v>34.700000000000003</v>
      </c>
      <c r="O5271" s="46">
        <v>116</v>
      </c>
      <c r="P5271" s="46">
        <f t="shared" si="603"/>
        <v>1</v>
      </c>
      <c r="R5271" s="67" t="s">
        <v>1285</v>
      </c>
      <c r="S5271" s="67">
        <f>COUNTIF(Y$2:$Y$100,R5271)</f>
        <v>0</v>
      </c>
      <c r="V5271" s="67">
        <f t="shared" si="604"/>
        <v>0</v>
      </c>
      <c r="X5271"/>
      <c r="Y5271" s="67" t="str">
        <f t="shared" si="608"/>
        <v xml:space="preserve"> </v>
      </c>
      <c r="AB5271" t="s">
        <v>90</v>
      </c>
      <c r="AC5271" s="46">
        <v>2646</v>
      </c>
      <c r="AD5271" s="46">
        <v>36</v>
      </c>
      <c r="AE5271" s="46">
        <v>34.700000000000003</v>
      </c>
      <c r="AF5271" s="46">
        <v>116</v>
      </c>
      <c r="AH5271" s="70" t="str">
        <f t="shared" si="605"/>
        <v/>
      </c>
      <c r="AI5271" s="70" t="str">
        <f t="shared" si="606"/>
        <v/>
      </c>
      <c r="AJ5271" s="70" t="str">
        <f t="shared" si="607"/>
        <v>X</v>
      </c>
      <c r="AK5271" s="70" t="str" cm="1">
        <f t="array" ref="AK5271">_xlfn.IFS(AH5271&lt;&gt;"","1",AI5271&lt;&gt;"","2",AJ5271&lt;&gt;"","3")</f>
        <v>3</v>
      </c>
    </row>
    <row r="5272" spans="1:37" x14ac:dyDescent="0.25">
      <c r="A5272" t="s">
        <v>985</v>
      </c>
      <c r="B5272" t="s">
        <v>1700</v>
      </c>
      <c r="C5272" s="67" t="str">
        <f t="shared" si="602"/>
        <v>Kori Reader</v>
      </c>
      <c r="D5272" s="71" t="str" cm="1">
        <f t="array" ref="D5272">_xlfn.IFS(AK5272="1",CONCATENATE(C5272,"Regional"),AK5272="2",CONCATENATE(C5272,"Sectional"),AK5272="3",CONCATENATE(C5272,COUNTIF($C$1:C5272,C5272)))</f>
        <v>Kori Reader4</v>
      </c>
      <c r="E5272" s="66">
        <v>45181.5</v>
      </c>
      <c r="F5272" t="s">
        <v>2573</v>
      </c>
      <c r="G5272" s="46">
        <v>17</v>
      </c>
      <c r="H5272" s="46">
        <v>52</v>
      </c>
      <c r="I5272" s="46">
        <v>1</v>
      </c>
      <c r="J5272" t="s">
        <v>2563</v>
      </c>
      <c r="K5272" t="s">
        <v>90</v>
      </c>
      <c r="L5272" s="46">
        <v>2519</v>
      </c>
      <c r="M5272" s="46">
        <v>35</v>
      </c>
      <c r="N5272" s="46">
        <v>34.6</v>
      </c>
      <c r="O5272" s="46">
        <v>120</v>
      </c>
      <c r="P5272" s="46">
        <f t="shared" si="603"/>
        <v>1</v>
      </c>
      <c r="R5272" s="67" t="s">
        <v>3099</v>
      </c>
      <c r="S5272" s="67">
        <f>COUNTIF(Y$2:$Y$100,R5272)</f>
        <v>0</v>
      </c>
      <c r="V5272" s="67">
        <f t="shared" si="604"/>
        <v>0</v>
      </c>
      <c r="X5272"/>
      <c r="Y5272" s="67" t="str">
        <f t="shared" si="608"/>
        <v xml:space="preserve"> </v>
      </c>
      <c r="AB5272" t="s">
        <v>90</v>
      </c>
      <c r="AC5272" s="46">
        <v>2519</v>
      </c>
      <c r="AD5272" s="46">
        <v>35</v>
      </c>
      <c r="AE5272" s="46">
        <v>34.6</v>
      </c>
      <c r="AF5272" s="46">
        <v>120</v>
      </c>
      <c r="AH5272" s="70" t="str">
        <f t="shared" si="605"/>
        <v/>
      </c>
      <c r="AI5272" s="70" t="str">
        <f t="shared" si="606"/>
        <v/>
      </c>
      <c r="AJ5272" s="70" t="str">
        <f t="shared" si="607"/>
        <v>X</v>
      </c>
      <c r="AK5272" s="70" t="str" cm="1">
        <f t="array" ref="AK5272">_xlfn.IFS(AH5272&lt;&gt;"","1",AI5272&lt;&gt;"","2",AJ5272&lt;&gt;"","3")</f>
        <v>3</v>
      </c>
    </row>
    <row r="5273" spans="1:37" x14ac:dyDescent="0.25">
      <c r="A5273" t="s">
        <v>3429</v>
      </c>
      <c r="B5273" t="s">
        <v>2714</v>
      </c>
      <c r="C5273" s="67" t="str">
        <f t="shared" si="602"/>
        <v>KayLee McClintock</v>
      </c>
      <c r="D5273" s="71" t="str" cm="1">
        <f t="array" ref="D5273">_xlfn.IFS(AK5273="1",CONCATENATE(C5273,"Regional"),AK5273="2",CONCATENATE(C5273,"Sectional"),AK5273="3",CONCATENATE(C5273,COUNTIF($C$1:C5273,C5273)))</f>
        <v>KayLee McClintock4</v>
      </c>
      <c r="E5273" s="66">
        <v>45181.5</v>
      </c>
      <c r="F5273" t="s">
        <v>2573</v>
      </c>
      <c r="G5273" s="46">
        <v>17</v>
      </c>
      <c r="H5273" s="46">
        <v>53</v>
      </c>
      <c r="I5273" s="46">
        <v>2</v>
      </c>
      <c r="J5273" t="s">
        <v>2563</v>
      </c>
      <c r="K5273" t="s">
        <v>90</v>
      </c>
      <c r="L5273" s="46">
        <v>2519</v>
      </c>
      <c r="M5273" s="46">
        <v>35</v>
      </c>
      <c r="N5273" s="46">
        <v>34.6</v>
      </c>
      <c r="O5273" s="46">
        <v>120</v>
      </c>
      <c r="P5273" s="46">
        <f t="shared" si="603"/>
        <v>1</v>
      </c>
      <c r="R5273" s="67" t="s">
        <v>3623</v>
      </c>
      <c r="S5273" s="67">
        <f>COUNTIF(Y$2:$Y$100,R5273)</f>
        <v>0</v>
      </c>
      <c r="V5273" s="67">
        <f t="shared" si="604"/>
        <v>0</v>
      </c>
      <c r="X5273"/>
      <c r="Y5273" s="67" t="str">
        <f t="shared" si="608"/>
        <v xml:space="preserve"> </v>
      </c>
      <c r="AB5273" t="s">
        <v>90</v>
      </c>
      <c r="AC5273" s="46">
        <v>2519</v>
      </c>
      <c r="AD5273" s="46">
        <v>35</v>
      </c>
      <c r="AE5273" s="46">
        <v>34.6</v>
      </c>
      <c r="AF5273" s="46">
        <v>120</v>
      </c>
      <c r="AH5273" s="70" t="str">
        <f t="shared" si="605"/>
        <v/>
      </c>
      <c r="AI5273" s="70" t="str">
        <f t="shared" si="606"/>
        <v/>
      </c>
      <c r="AJ5273" s="70" t="str">
        <f t="shared" si="607"/>
        <v>X</v>
      </c>
      <c r="AK5273" s="70" t="str" cm="1">
        <f t="array" ref="AK5273">_xlfn.IFS(AH5273&lt;&gt;"","1",AI5273&lt;&gt;"","2",AJ5273&lt;&gt;"","3")</f>
        <v>3</v>
      </c>
    </row>
    <row r="5274" spans="1:37" x14ac:dyDescent="0.25">
      <c r="A5274" t="s">
        <v>2146</v>
      </c>
      <c r="B5274" t="s">
        <v>522</v>
      </c>
      <c r="C5274" s="67" t="str">
        <f t="shared" si="602"/>
        <v>lauren stelow</v>
      </c>
      <c r="D5274" s="71" t="str" cm="1">
        <f t="array" ref="D5274">_xlfn.IFS(AK5274="1",CONCATENATE(C5274,"Regional"),AK5274="2",CONCATENATE(C5274,"Sectional"),AK5274="3",CONCATENATE(C5274,COUNTIF($C$1:C5274,C5274)))</f>
        <v>lauren stelow3</v>
      </c>
      <c r="E5274" s="66">
        <v>45181.5</v>
      </c>
      <c r="F5274" t="s">
        <v>2573</v>
      </c>
      <c r="G5274" s="46">
        <v>17</v>
      </c>
      <c r="H5274" s="46">
        <v>54</v>
      </c>
      <c r="I5274" s="46">
        <v>3</v>
      </c>
      <c r="J5274" t="s">
        <v>2563</v>
      </c>
      <c r="K5274" t="s">
        <v>90</v>
      </c>
      <c r="L5274" s="46">
        <v>2519</v>
      </c>
      <c r="M5274" s="46">
        <v>35</v>
      </c>
      <c r="N5274" s="46">
        <v>34.6</v>
      </c>
      <c r="O5274" s="46">
        <v>120</v>
      </c>
      <c r="P5274" s="46">
        <f t="shared" si="603"/>
        <v>1</v>
      </c>
      <c r="R5274" s="67" t="s">
        <v>3172</v>
      </c>
      <c r="S5274" s="67">
        <f>COUNTIF(Y$2:$Y$100,R5274)</f>
        <v>0</v>
      </c>
      <c r="V5274" s="67">
        <f t="shared" si="604"/>
        <v>0</v>
      </c>
      <c r="X5274"/>
      <c r="Y5274" s="67" t="str">
        <f t="shared" si="608"/>
        <v xml:space="preserve"> </v>
      </c>
      <c r="AB5274" t="s">
        <v>90</v>
      </c>
      <c r="AC5274" s="46">
        <v>2519</v>
      </c>
      <c r="AD5274" s="46">
        <v>35</v>
      </c>
      <c r="AE5274" s="46">
        <v>34.6</v>
      </c>
      <c r="AF5274" s="46">
        <v>120</v>
      </c>
      <c r="AH5274" s="70" t="str">
        <f t="shared" si="605"/>
        <v/>
      </c>
      <c r="AI5274" s="70" t="str">
        <f t="shared" si="606"/>
        <v/>
      </c>
      <c r="AJ5274" s="70" t="str">
        <f t="shared" si="607"/>
        <v>X</v>
      </c>
      <c r="AK5274" s="70" t="str" cm="1">
        <f t="array" ref="AK5274">_xlfn.IFS(AH5274&lt;&gt;"","1",AI5274&lt;&gt;"","2",AJ5274&lt;&gt;"","3")</f>
        <v>3</v>
      </c>
    </row>
    <row r="5275" spans="1:37" x14ac:dyDescent="0.25">
      <c r="A5275" t="s">
        <v>268</v>
      </c>
      <c r="B5275" t="s">
        <v>721</v>
      </c>
      <c r="C5275" s="67" t="str">
        <f t="shared" si="602"/>
        <v>Regan Hermanson</v>
      </c>
      <c r="D5275" s="71" t="str" cm="1">
        <f t="array" ref="D5275">_xlfn.IFS(AK5275="1",CONCATENATE(C5275,"Regional"),AK5275="2",CONCATENATE(C5275,"Sectional"),AK5275="3",CONCATENATE(C5275,COUNTIF($C$1:C5275,C5275)))</f>
        <v>Regan Hermanson2</v>
      </c>
      <c r="E5275" s="66">
        <v>45181.5</v>
      </c>
      <c r="F5275" t="s">
        <v>2573</v>
      </c>
      <c r="G5275" s="46">
        <v>17</v>
      </c>
      <c r="H5275" s="46">
        <v>55</v>
      </c>
      <c r="I5275" s="46">
        <v>4</v>
      </c>
      <c r="J5275" t="s">
        <v>2563</v>
      </c>
      <c r="K5275" t="s">
        <v>90</v>
      </c>
      <c r="L5275" s="46">
        <v>2519</v>
      </c>
      <c r="M5275" s="46">
        <v>35</v>
      </c>
      <c r="N5275" s="46">
        <v>34.6</v>
      </c>
      <c r="O5275" s="46">
        <v>120</v>
      </c>
      <c r="P5275" s="46">
        <f t="shared" si="603"/>
        <v>1</v>
      </c>
      <c r="R5275" s="67" t="s">
        <v>1491</v>
      </c>
      <c r="S5275" s="67">
        <f>COUNTIF(Y$2:$Y$100,R5275)</f>
        <v>0</v>
      </c>
      <c r="V5275" s="67">
        <f t="shared" si="604"/>
        <v>0</v>
      </c>
      <c r="X5275"/>
      <c r="Y5275" s="67" t="str">
        <f t="shared" si="608"/>
        <v xml:space="preserve"> </v>
      </c>
      <c r="AB5275" t="s">
        <v>90</v>
      </c>
      <c r="AC5275" s="46">
        <v>2519</v>
      </c>
      <c r="AD5275" s="46">
        <v>35</v>
      </c>
      <c r="AE5275" s="46">
        <v>34.6</v>
      </c>
      <c r="AF5275" s="46">
        <v>120</v>
      </c>
      <c r="AH5275" s="70" t="str">
        <f t="shared" si="605"/>
        <v/>
      </c>
      <c r="AI5275" s="70" t="str">
        <f t="shared" si="606"/>
        <v/>
      </c>
      <c r="AJ5275" s="70" t="str">
        <f t="shared" si="607"/>
        <v>X</v>
      </c>
      <c r="AK5275" s="70" t="str" cm="1">
        <f t="array" ref="AK5275">_xlfn.IFS(AH5275&lt;&gt;"","1",AI5275&lt;&gt;"","2",AJ5275&lt;&gt;"","3")</f>
        <v>3</v>
      </c>
    </row>
    <row r="5276" spans="1:37" x14ac:dyDescent="0.25">
      <c r="A5276" t="s">
        <v>3417</v>
      </c>
      <c r="B5276" t="s">
        <v>203</v>
      </c>
      <c r="C5276" s="67" t="str">
        <f t="shared" si="602"/>
        <v>Kyle Vergara</v>
      </c>
      <c r="D5276" s="71" t="str" cm="1">
        <f t="array" ref="D5276">_xlfn.IFS(AK5276="1",CONCATENATE(C5276,"Regional"),AK5276="2",CONCATENATE(C5276,"Sectional"),AK5276="3",CONCATENATE(C5276,COUNTIF($C$1:C5276,C5276)))</f>
        <v>Kyle Vergara2</v>
      </c>
      <c r="E5276" s="66">
        <v>45181.5</v>
      </c>
      <c r="F5276" t="s">
        <v>2573</v>
      </c>
      <c r="G5276" s="46">
        <v>17</v>
      </c>
      <c r="H5276" s="46">
        <v>55</v>
      </c>
      <c r="I5276" s="46">
        <v>4</v>
      </c>
      <c r="J5276" t="s">
        <v>2563</v>
      </c>
      <c r="K5276" t="s">
        <v>90</v>
      </c>
      <c r="L5276" s="46">
        <v>2519</v>
      </c>
      <c r="M5276" s="46">
        <v>35</v>
      </c>
      <c r="N5276" s="46">
        <v>34.6</v>
      </c>
      <c r="O5276" s="46">
        <v>120</v>
      </c>
      <c r="P5276" s="46">
        <f t="shared" si="603"/>
        <v>1</v>
      </c>
      <c r="R5276" s="67" t="s">
        <v>3585</v>
      </c>
      <c r="S5276" s="67">
        <f>COUNTIF(Y$2:$Y$100,R5276)</f>
        <v>0</v>
      </c>
      <c r="V5276" s="67">
        <f t="shared" si="604"/>
        <v>0</v>
      </c>
      <c r="X5276"/>
      <c r="Y5276" s="67" t="str">
        <f t="shared" si="608"/>
        <v xml:space="preserve"> </v>
      </c>
      <c r="AB5276" t="s">
        <v>90</v>
      </c>
      <c r="AC5276" s="46">
        <v>2519</v>
      </c>
      <c r="AD5276" s="46">
        <v>35</v>
      </c>
      <c r="AE5276" s="46">
        <v>34.6</v>
      </c>
      <c r="AF5276" s="46">
        <v>120</v>
      </c>
      <c r="AH5276" s="70" t="str">
        <f t="shared" si="605"/>
        <v/>
      </c>
      <c r="AI5276" s="70" t="str">
        <f t="shared" si="606"/>
        <v/>
      </c>
      <c r="AJ5276" s="70" t="str">
        <f t="shared" si="607"/>
        <v>X</v>
      </c>
      <c r="AK5276" s="70" t="str" cm="1">
        <f t="array" ref="AK5276">_xlfn.IFS(AH5276&lt;&gt;"","1",AI5276&lt;&gt;"","2",AJ5276&lt;&gt;"","3")</f>
        <v>3</v>
      </c>
    </row>
    <row r="5277" spans="1:37" x14ac:dyDescent="0.25">
      <c r="A5277" t="s">
        <v>981</v>
      </c>
      <c r="B5277" t="s">
        <v>982</v>
      </c>
      <c r="C5277" s="67" t="str">
        <f t="shared" si="602"/>
        <v>Katelynn Shultz</v>
      </c>
      <c r="D5277" s="71" t="str" cm="1">
        <f t="array" ref="D5277">_xlfn.IFS(AK5277="1",CONCATENATE(C5277,"Regional"),AK5277="2",CONCATENATE(C5277,"Sectional"),AK5277="3",CONCATENATE(C5277,COUNTIF($C$1:C5277,C5277)))</f>
        <v>Katelynn Shultz2</v>
      </c>
      <c r="E5277" s="66">
        <v>45181.5</v>
      </c>
      <c r="F5277" t="s">
        <v>2573</v>
      </c>
      <c r="G5277" s="46">
        <v>17</v>
      </c>
      <c r="H5277" s="46">
        <v>57</v>
      </c>
      <c r="I5277" s="46">
        <v>6</v>
      </c>
      <c r="J5277" t="s">
        <v>2563</v>
      </c>
      <c r="K5277" t="s">
        <v>90</v>
      </c>
      <c r="L5277" s="46">
        <v>2519</v>
      </c>
      <c r="M5277" s="46">
        <v>35</v>
      </c>
      <c r="N5277" s="46">
        <v>34.6</v>
      </c>
      <c r="O5277" s="46">
        <v>120</v>
      </c>
      <c r="P5277" s="46">
        <f t="shared" si="603"/>
        <v>1</v>
      </c>
      <c r="R5277" s="67" t="s">
        <v>1492</v>
      </c>
      <c r="S5277" s="67">
        <f>COUNTIF(Y$2:$Y$100,R5277)</f>
        <v>0</v>
      </c>
      <c r="V5277" s="67">
        <f t="shared" si="604"/>
        <v>0</v>
      </c>
      <c r="X5277"/>
      <c r="Y5277" s="67" t="str">
        <f t="shared" si="608"/>
        <v xml:space="preserve"> </v>
      </c>
      <c r="AB5277" t="s">
        <v>90</v>
      </c>
      <c r="AC5277" s="46">
        <v>2519</v>
      </c>
      <c r="AD5277" s="46">
        <v>35</v>
      </c>
      <c r="AE5277" s="46">
        <v>34.6</v>
      </c>
      <c r="AF5277" s="46">
        <v>120</v>
      </c>
      <c r="AH5277" s="70" t="str">
        <f t="shared" si="605"/>
        <v/>
      </c>
      <c r="AI5277" s="70" t="str">
        <f t="shared" si="606"/>
        <v/>
      </c>
      <c r="AJ5277" s="70" t="str">
        <f t="shared" si="607"/>
        <v>X</v>
      </c>
      <c r="AK5277" s="70" t="str" cm="1">
        <f t="array" ref="AK5277">_xlfn.IFS(AH5277&lt;&gt;"","1",AI5277&lt;&gt;"","2",AJ5277&lt;&gt;"","3")</f>
        <v>3</v>
      </c>
    </row>
    <row r="5278" spans="1:37" x14ac:dyDescent="0.25">
      <c r="A5278" t="s">
        <v>1813</v>
      </c>
      <c r="B5278" t="s">
        <v>434</v>
      </c>
      <c r="C5278" s="67" t="str">
        <f t="shared" si="602"/>
        <v>Ella Swanson</v>
      </c>
      <c r="D5278" s="71" t="str" cm="1">
        <f t="array" ref="D5278">_xlfn.IFS(AK5278="1",CONCATENATE(C5278,"Regional"),AK5278="2",CONCATENATE(C5278,"Sectional"),AK5278="3",CONCATENATE(C5278,COUNTIF($C$1:C5278,C5278)))</f>
        <v>Ella Swanson2</v>
      </c>
      <c r="E5278" s="66">
        <v>45181.5</v>
      </c>
      <c r="F5278" t="s">
        <v>2573</v>
      </c>
      <c r="G5278" s="46">
        <v>17</v>
      </c>
      <c r="H5278" s="46">
        <v>57</v>
      </c>
      <c r="I5278" s="46">
        <v>6</v>
      </c>
      <c r="J5278" t="s">
        <v>2563</v>
      </c>
      <c r="K5278" t="s">
        <v>90</v>
      </c>
      <c r="L5278" s="46">
        <v>2519</v>
      </c>
      <c r="M5278" s="46">
        <v>35</v>
      </c>
      <c r="N5278" s="46">
        <v>34.6</v>
      </c>
      <c r="O5278" s="46">
        <v>120</v>
      </c>
      <c r="P5278" s="46">
        <f t="shared" si="603"/>
        <v>1</v>
      </c>
      <c r="R5278" s="67" t="s">
        <v>3662</v>
      </c>
      <c r="S5278" s="67">
        <f>COUNTIF(Y$2:$Y$100,R5278)</f>
        <v>0</v>
      </c>
      <c r="V5278" s="67">
        <f t="shared" si="604"/>
        <v>0</v>
      </c>
      <c r="X5278"/>
      <c r="Y5278" s="67" t="str">
        <f t="shared" si="608"/>
        <v xml:space="preserve"> </v>
      </c>
      <c r="AB5278" t="s">
        <v>90</v>
      </c>
      <c r="AC5278" s="46">
        <v>2519</v>
      </c>
      <c r="AD5278" s="46">
        <v>35</v>
      </c>
      <c r="AE5278" s="46">
        <v>34.6</v>
      </c>
      <c r="AF5278" s="46">
        <v>120</v>
      </c>
      <c r="AH5278" s="70" t="str">
        <f t="shared" si="605"/>
        <v/>
      </c>
      <c r="AI5278" s="70" t="str">
        <f t="shared" si="606"/>
        <v/>
      </c>
      <c r="AJ5278" s="70" t="str">
        <f t="shared" si="607"/>
        <v>X</v>
      </c>
      <c r="AK5278" s="70" t="str" cm="1">
        <f t="array" ref="AK5278">_xlfn.IFS(AH5278&lt;&gt;"","1",AI5278&lt;&gt;"","2",AJ5278&lt;&gt;"","3")</f>
        <v>3</v>
      </c>
    </row>
    <row r="5279" spans="1:37" x14ac:dyDescent="0.25">
      <c r="A5279" t="s">
        <v>1113</v>
      </c>
      <c r="B5279" t="s">
        <v>272</v>
      </c>
      <c r="C5279" s="67" t="str">
        <f t="shared" si="602"/>
        <v>Reese Henrickson</v>
      </c>
      <c r="D5279" s="71" t="str" cm="1">
        <f t="array" ref="D5279">_xlfn.IFS(AK5279="1",CONCATENATE(C5279,"Regional"),AK5279="2",CONCATENATE(C5279,"Sectional"),AK5279="3",CONCATENATE(C5279,COUNTIF($C$1:C5279,C5279)))</f>
        <v>Reese Henrickson1</v>
      </c>
      <c r="E5279" s="66">
        <v>45181.5</v>
      </c>
      <c r="F5279" t="s">
        <v>2573</v>
      </c>
      <c r="G5279" s="46">
        <v>17</v>
      </c>
      <c r="H5279" s="46">
        <v>59</v>
      </c>
      <c r="I5279" s="46">
        <v>8</v>
      </c>
      <c r="J5279" t="s">
        <v>2563</v>
      </c>
      <c r="K5279" t="s">
        <v>90</v>
      </c>
      <c r="L5279" s="46">
        <v>2519</v>
      </c>
      <c r="M5279" s="46">
        <v>35</v>
      </c>
      <c r="N5279" s="46">
        <v>34.6</v>
      </c>
      <c r="O5279" s="46">
        <v>120</v>
      </c>
      <c r="P5279" s="46">
        <f t="shared" si="603"/>
        <v>1</v>
      </c>
      <c r="R5279" s="67" t="s">
        <v>1585</v>
      </c>
      <c r="S5279" s="67">
        <f>COUNTIF(Y$2:$Y$100,R5279)</f>
        <v>0</v>
      </c>
      <c r="V5279" s="67">
        <f t="shared" si="604"/>
        <v>0</v>
      </c>
      <c r="X5279"/>
      <c r="Y5279" s="67" t="str">
        <f t="shared" si="608"/>
        <v xml:space="preserve"> </v>
      </c>
      <c r="AB5279" t="s">
        <v>90</v>
      </c>
      <c r="AC5279" s="46">
        <v>2519</v>
      </c>
      <c r="AD5279" s="46">
        <v>35</v>
      </c>
      <c r="AE5279" s="46">
        <v>34.6</v>
      </c>
      <c r="AF5279" s="46">
        <v>120</v>
      </c>
      <c r="AH5279" s="70" t="str">
        <f t="shared" si="605"/>
        <v/>
      </c>
      <c r="AI5279" s="70" t="str">
        <f t="shared" si="606"/>
        <v/>
      </c>
      <c r="AJ5279" s="70" t="str">
        <f t="shared" si="607"/>
        <v>X</v>
      </c>
      <c r="AK5279" s="70" t="str" cm="1">
        <f t="array" ref="AK5279">_xlfn.IFS(AH5279&lt;&gt;"","1",AI5279&lt;&gt;"","2",AJ5279&lt;&gt;"","3")</f>
        <v>3</v>
      </c>
    </row>
    <row r="5280" spans="1:37" x14ac:dyDescent="0.25">
      <c r="A5280" t="s">
        <v>988</v>
      </c>
      <c r="B5280" t="s">
        <v>1702</v>
      </c>
      <c r="C5280" s="67" t="str">
        <f t="shared" si="602"/>
        <v>Kirsten Runyon</v>
      </c>
      <c r="D5280" s="71" t="str" cm="1">
        <f t="array" ref="D5280">_xlfn.IFS(AK5280="1",CONCATENATE(C5280,"Regional"),AK5280="2",CONCATENATE(C5280,"Sectional"),AK5280="3",CONCATENATE(C5280,COUNTIF($C$1:C5280,C5280)))</f>
        <v>Kirsten Runyon1</v>
      </c>
      <c r="E5280" s="66">
        <v>45181.5</v>
      </c>
      <c r="F5280" t="s">
        <v>2573</v>
      </c>
      <c r="G5280" s="46">
        <v>17</v>
      </c>
      <c r="H5280" s="46">
        <v>59</v>
      </c>
      <c r="I5280" s="46">
        <v>8</v>
      </c>
      <c r="J5280" t="s">
        <v>2563</v>
      </c>
      <c r="K5280" t="s">
        <v>90</v>
      </c>
      <c r="L5280" s="46">
        <v>2519</v>
      </c>
      <c r="M5280" s="46">
        <v>35</v>
      </c>
      <c r="N5280" s="46">
        <v>34.6</v>
      </c>
      <c r="O5280" s="46">
        <v>120</v>
      </c>
      <c r="P5280" s="46">
        <f t="shared" si="603"/>
        <v>1</v>
      </c>
      <c r="R5280" s="67" t="s">
        <v>3244</v>
      </c>
      <c r="S5280" s="67">
        <f>COUNTIF(Y$2:$Y$100,R5280)</f>
        <v>0</v>
      </c>
      <c r="V5280" s="67">
        <f t="shared" si="604"/>
        <v>0</v>
      </c>
      <c r="X5280"/>
      <c r="Y5280" s="67" t="str">
        <f t="shared" si="608"/>
        <v xml:space="preserve"> </v>
      </c>
      <c r="AB5280" t="s">
        <v>90</v>
      </c>
      <c r="AC5280" s="46">
        <v>2519</v>
      </c>
      <c r="AD5280" s="46">
        <v>35</v>
      </c>
      <c r="AE5280" s="46">
        <v>34.6</v>
      </c>
      <c r="AF5280" s="46">
        <v>120</v>
      </c>
      <c r="AH5280" s="70" t="str">
        <f t="shared" si="605"/>
        <v/>
      </c>
      <c r="AI5280" s="70" t="str">
        <f t="shared" si="606"/>
        <v/>
      </c>
      <c r="AJ5280" s="70" t="str">
        <f t="shared" si="607"/>
        <v>X</v>
      </c>
      <c r="AK5280" s="70" t="str" cm="1">
        <f t="array" ref="AK5280">_xlfn.IFS(AH5280&lt;&gt;"","1",AI5280&lt;&gt;"","2",AJ5280&lt;&gt;"","3")</f>
        <v>3</v>
      </c>
    </row>
    <row r="5281" spans="1:37" x14ac:dyDescent="0.25">
      <c r="A5281" t="s">
        <v>334</v>
      </c>
      <c r="B5281" t="s">
        <v>280</v>
      </c>
      <c r="C5281" s="67" t="str">
        <f t="shared" si="602"/>
        <v>Kennedy Polomis</v>
      </c>
      <c r="D5281" s="71" t="str" cm="1">
        <f t="array" ref="D5281">_xlfn.IFS(AK5281="1",CONCATENATE(C5281,"Regional"),AK5281="2",CONCATENATE(C5281,"Sectional"),AK5281="3",CONCATENATE(C5281,COUNTIF($C$1:C5281,C5281)))</f>
        <v>Kennedy Polomis2</v>
      </c>
      <c r="E5281" s="66">
        <v>45181.5</v>
      </c>
      <c r="F5281" t="s">
        <v>2573</v>
      </c>
      <c r="G5281" s="46">
        <v>17</v>
      </c>
      <c r="H5281" s="46">
        <v>59</v>
      </c>
      <c r="I5281" s="46">
        <v>8</v>
      </c>
      <c r="J5281" t="s">
        <v>2563</v>
      </c>
      <c r="K5281" t="s">
        <v>90</v>
      </c>
      <c r="L5281" s="46">
        <v>2519</v>
      </c>
      <c r="M5281" s="46">
        <v>35</v>
      </c>
      <c r="N5281" s="46">
        <v>34.6</v>
      </c>
      <c r="O5281" s="46">
        <v>120</v>
      </c>
      <c r="P5281" s="46">
        <f t="shared" si="603"/>
        <v>1</v>
      </c>
      <c r="R5281" s="67" t="s">
        <v>1488</v>
      </c>
      <c r="S5281" s="67">
        <f>COUNTIF(Y$2:$Y$100,R5281)</f>
        <v>0</v>
      </c>
      <c r="V5281" s="67">
        <f t="shared" si="604"/>
        <v>0</v>
      </c>
      <c r="X5281"/>
      <c r="Y5281" s="67" t="str">
        <f t="shared" si="608"/>
        <v xml:space="preserve"> </v>
      </c>
      <c r="AB5281" t="s">
        <v>90</v>
      </c>
      <c r="AC5281" s="46">
        <v>2519</v>
      </c>
      <c r="AD5281" s="46">
        <v>35</v>
      </c>
      <c r="AE5281" s="46">
        <v>34.6</v>
      </c>
      <c r="AF5281" s="46">
        <v>120</v>
      </c>
      <c r="AH5281" s="70" t="str">
        <f t="shared" si="605"/>
        <v/>
      </c>
      <c r="AI5281" s="70" t="str">
        <f t="shared" si="606"/>
        <v/>
      </c>
      <c r="AJ5281" s="70" t="str">
        <f t="shared" si="607"/>
        <v>X</v>
      </c>
      <c r="AK5281" s="70" t="str" cm="1">
        <f t="array" ref="AK5281">_xlfn.IFS(AH5281&lt;&gt;"","1",AI5281&lt;&gt;"","2",AJ5281&lt;&gt;"","3")</f>
        <v>3</v>
      </c>
    </row>
    <row r="5282" spans="1:37" x14ac:dyDescent="0.25">
      <c r="A5282" t="s">
        <v>3415</v>
      </c>
      <c r="B5282" t="s">
        <v>492</v>
      </c>
      <c r="C5282" s="67" t="str">
        <f t="shared" si="602"/>
        <v>Anna Marzahl</v>
      </c>
      <c r="D5282" s="71" t="str" cm="1">
        <f t="array" ref="D5282">_xlfn.IFS(AK5282="1",CONCATENATE(C5282,"Regional"),AK5282="2",CONCATENATE(C5282,"Sectional"),AK5282="3",CONCATENATE(C5282,COUNTIF($C$1:C5282,C5282)))</f>
        <v>Anna Marzahl2</v>
      </c>
      <c r="E5282" s="66">
        <v>45181.5</v>
      </c>
      <c r="F5282" t="s">
        <v>2573</v>
      </c>
      <c r="G5282" s="46">
        <v>17</v>
      </c>
      <c r="H5282" s="46">
        <v>61</v>
      </c>
      <c r="I5282" s="46">
        <v>11</v>
      </c>
      <c r="J5282" t="s">
        <v>2563</v>
      </c>
      <c r="K5282" t="s">
        <v>90</v>
      </c>
      <c r="L5282" s="46">
        <v>2519</v>
      </c>
      <c r="M5282" s="46">
        <v>35</v>
      </c>
      <c r="N5282" s="46">
        <v>34.6</v>
      </c>
      <c r="O5282" s="46">
        <v>120</v>
      </c>
      <c r="P5282" s="46">
        <f t="shared" si="603"/>
        <v>1</v>
      </c>
      <c r="R5282" s="67" t="s">
        <v>3583</v>
      </c>
      <c r="S5282" s="67">
        <f>COUNTIF(Y$2:$Y$100,R5282)</f>
        <v>0</v>
      </c>
      <c r="V5282" s="67">
        <f t="shared" si="604"/>
        <v>0</v>
      </c>
      <c r="X5282"/>
      <c r="Y5282" s="67" t="str">
        <f t="shared" si="608"/>
        <v xml:space="preserve"> </v>
      </c>
      <c r="AB5282" t="s">
        <v>90</v>
      </c>
      <c r="AC5282" s="46">
        <v>2519</v>
      </c>
      <c r="AD5282" s="46">
        <v>35</v>
      </c>
      <c r="AE5282" s="46">
        <v>34.6</v>
      </c>
      <c r="AF5282" s="46">
        <v>120</v>
      </c>
      <c r="AH5282" s="70" t="str">
        <f t="shared" si="605"/>
        <v/>
      </c>
      <c r="AI5282" s="70" t="str">
        <f t="shared" si="606"/>
        <v/>
      </c>
      <c r="AJ5282" s="70" t="str">
        <f t="shared" si="607"/>
        <v>X</v>
      </c>
      <c r="AK5282" s="70" t="str" cm="1">
        <f t="array" ref="AK5282">_xlfn.IFS(AH5282&lt;&gt;"","1",AI5282&lt;&gt;"","2",AJ5282&lt;&gt;"","3")</f>
        <v>3</v>
      </c>
    </row>
    <row r="5283" spans="1:37" x14ac:dyDescent="0.25">
      <c r="A5283" t="s">
        <v>2078</v>
      </c>
      <c r="B5283" t="s">
        <v>2079</v>
      </c>
      <c r="C5283" s="67" t="str">
        <f t="shared" si="602"/>
        <v>islee hounsell</v>
      </c>
      <c r="D5283" s="71" t="str" cm="1">
        <f t="array" ref="D5283">_xlfn.IFS(AK5283="1",CONCATENATE(C5283,"Regional"),AK5283="2",CONCATENATE(C5283,"Sectional"),AK5283="3",CONCATENATE(C5283,COUNTIF($C$1:C5283,C5283)))</f>
        <v>islee hounsell4</v>
      </c>
      <c r="E5283" s="66">
        <v>45181.5</v>
      </c>
      <c r="F5283" t="s">
        <v>2573</v>
      </c>
      <c r="G5283" s="46">
        <v>17</v>
      </c>
      <c r="H5283" s="46">
        <v>62</v>
      </c>
      <c r="I5283" s="46">
        <v>12</v>
      </c>
      <c r="J5283" t="s">
        <v>2563</v>
      </c>
      <c r="K5283" t="s">
        <v>90</v>
      </c>
      <c r="L5283" s="46">
        <v>2519</v>
      </c>
      <c r="M5283" s="46">
        <v>35</v>
      </c>
      <c r="N5283" s="46">
        <v>34.6</v>
      </c>
      <c r="O5283" s="46">
        <v>120</v>
      </c>
      <c r="P5283" s="46">
        <f t="shared" si="603"/>
        <v>1</v>
      </c>
      <c r="R5283" s="67" t="s">
        <v>3101</v>
      </c>
      <c r="S5283" s="67">
        <f>COUNTIF(Y$2:$Y$100,R5283)</f>
        <v>0</v>
      </c>
      <c r="V5283" s="67">
        <f t="shared" si="604"/>
        <v>0</v>
      </c>
      <c r="X5283"/>
      <c r="Y5283" s="67" t="str">
        <f t="shared" si="608"/>
        <v xml:space="preserve"> </v>
      </c>
      <c r="AB5283" t="s">
        <v>90</v>
      </c>
      <c r="AC5283" s="46">
        <v>2519</v>
      </c>
      <c r="AD5283" s="46">
        <v>35</v>
      </c>
      <c r="AE5283" s="46">
        <v>34.6</v>
      </c>
      <c r="AF5283" s="46">
        <v>120</v>
      </c>
      <c r="AH5283" s="70" t="str">
        <f t="shared" si="605"/>
        <v/>
      </c>
      <c r="AI5283" s="70" t="str">
        <f t="shared" si="606"/>
        <v/>
      </c>
      <c r="AJ5283" s="70" t="str">
        <f t="shared" si="607"/>
        <v>X</v>
      </c>
      <c r="AK5283" s="70" t="str" cm="1">
        <f t="array" ref="AK5283">_xlfn.IFS(AH5283&lt;&gt;"","1",AI5283&lt;&gt;"","2",AJ5283&lt;&gt;"","3")</f>
        <v>3</v>
      </c>
    </row>
    <row r="5284" spans="1:37" x14ac:dyDescent="0.25">
      <c r="A5284" t="s">
        <v>1107</v>
      </c>
      <c r="B5284" t="s">
        <v>336</v>
      </c>
      <c r="C5284" s="67" t="str">
        <f t="shared" si="602"/>
        <v>Victoria Watzka</v>
      </c>
      <c r="D5284" s="71" t="str" cm="1">
        <f t="array" ref="D5284">_xlfn.IFS(AK5284="1",CONCATENATE(C5284,"Regional"),AK5284="2",CONCATENATE(C5284,"Sectional"),AK5284="3",CONCATENATE(C5284,COUNTIF($C$1:C5284,C5284)))</f>
        <v>Victoria Watzka2</v>
      </c>
      <c r="E5284" s="66">
        <v>45181.5</v>
      </c>
      <c r="F5284" t="s">
        <v>2573</v>
      </c>
      <c r="G5284" s="46">
        <v>17</v>
      </c>
      <c r="H5284" s="46">
        <v>67</v>
      </c>
      <c r="I5284" s="46">
        <v>13</v>
      </c>
      <c r="J5284" t="s">
        <v>2563</v>
      </c>
      <c r="K5284" t="s">
        <v>90</v>
      </c>
      <c r="L5284" s="46">
        <v>2519</v>
      </c>
      <c r="M5284" s="46">
        <v>35</v>
      </c>
      <c r="N5284" s="46">
        <v>34.6</v>
      </c>
      <c r="O5284" s="46">
        <v>120</v>
      </c>
      <c r="P5284" s="46">
        <f t="shared" si="603"/>
        <v>1</v>
      </c>
      <c r="R5284" s="67" t="s">
        <v>3071</v>
      </c>
      <c r="S5284" s="67">
        <f>COUNTIF(Y$2:$Y$100,R5284)</f>
        <v>0</v>
      </c>
      <c r="V5284" s="67">
        <f t="shared" si="604"/>
        <v>0</v>
      </c>
      <c r="X5284"/>
      <c r="Y5284" s="67" t="str">
        <f t="shared" si="608"/>
        <v xml:space="preserve"> </v>
      </c>
      <c r="AB5284" t="s">
        <v>90</v>
      </c>
      <c r="AC5284" s="46">
        <v>2519</v>
      </c>
      <c r="AD5284" s="46">
        <v>35</v>
      </c>
      <c r="AE5284" s="46">
        <v>34.6</v>
      </c>
      <c r="AF5284" s="46">
        <v>120</v>
      </c>
      <c r="AH5284" s="70" t="str">
        <f t="shared" si="605"/>
        <v/>
      </c>
      <c r="AI5284" s="70" t="str">
        <f t="shared" si="606"/>
        <v/>
      </c>
      <c r="AJ5284" s="70" t="str">
        <f t="shared" si="607"/>
        <v>X</v>
      </c>
      <c r="AK5284" s="70" t="str" cm="1">
        <f t="array" ref="AK5284">_xlfn.IFS(AH5284&lt;&gt;"","1",AI5284&lt;&gt;"","2",AJ5284&lt;&gt;"","3")</f>
        <v>3</v>
      </c>
    </row>
    <row r="5285" spans="1:37" x14ac:dyDescent="0.25">
      <c r="A5285" t="s">
        <v>2221</v>
      </c>
      <c r="B5285" t="s">
        <v>783</v>
      </c>
      <c r="C5285" s="67" t="str">
        <f t="shared" si="602"/>
        <v>Haylee VanDenEng</v>
      </c>
      <c r="D5285" s="71" t="str" cm="1">
        <f t="array" ref="D5285">_xlfn.IFS(AK5285="1",CONCATENATE(C5285,"Regional"),AK5285="2",CONCATENATE(C5285,"Sectional"),AK5285="3",CONCATENATE(C5285,COUNTIF($C$1:C5285,C5285)))</f>
        <v>Haylee VanDenEng1</v>
      </c>
      <c r="E5285" s="66">
        <v>45181.5</v>
      </c>
      <c r="F5285" t="s">
        <v>2573</v>
      </c>
      <c r="G5285" s="46">
        <v>17</v>
      </c>
      <c r="H5285" s="46">
        <v>68</v>
      </c>
      <c r="I5285" s="46">
        <v>14</v>
      </c>
      <c r="J5285" t="s">
        <v>2563</v>
      </c>
      <c r="K5285" t="s">
        <v>90</v>
      </c>
      <c r="L5285" s="46">
        <v>2519</v>
      </c>
      <c r="M5285" s="46">
        <v>35</v>
      </c>
      <c r="N5285" s="46">
        <v>34.6</v>
      </c>
      <c r="O5285" s="46">
        <v>120</v>
      </c>
      <c r="P5285" s="46">
        <f t="shared" si="603"/>
        <v>1</v>
      </c>
      <c r="R5285" s="67" t="s">
        <v>3245</v>
      </c>
      <c r="S5285" s="67">
        <f>COUNTIF(Y$2:$Y$100,R5285)</f>
        <v>0</v>
      </c>
      <c r="V5285" s="67">
        <f t="shared" si="604"/>
        <v>0</v>
      </c>
      <c r="X5285"/>
      <c r="Y5285" s="67" t="str">
        <f t="shared" si="608"/>
        <v xml:space="preserve"> </v>
      </c>
      <c r="AB5285" t="s">
        <v>90</v>
      </c>
      <c r="AC5285" s="46">
        <v>2519</v>
      </c>
      <c r="AD5285" s="46">
        <v>35</v>
      </c>
      <c r="AE5285" s="46">
        <v>34.6</v>
      </c>
      <c r="AF5285" s="46">
        <v>120</v>
      </c>
      <c r="AH5285" s="70" t="str">
        <f t="shared" si="605"/>
        <v/>
      </c>
      <c r="AI5285" s="70" t="str">
        <f t="shared" si="606"/>
        <v/>
      </c>
      <c r="AJ5285" s="70" t="str">
        <f t="shared" si="607"/>
        <v>X</v>
      </c>
      <c r="AK5285" s="70" t="str" cm="1">
        <f t="array" ref="AK5285">_xlfn.IFS(AH5285&lt;&gt;"","1",AI5285&lt;&gt;"","2",AJ5285&lt;&gt;"","3")</f>
        <v>3</v>
      </c>
    </row>
    <row r="5286" spans="1:37" x14ac:dyDescent="0.25">
      <c r="A5286" t="s">
        <v>1701</v>
      </c>
      <c r="B5286" t="s">
        <v>856</v>
      </c>
      <c r="C5286" s="67" t="str">
        <f t="shared" si="602"/>
        <v>brooke Kirby</v>
      </c>
      <c r="D5286" s="71" t="str" cm="1">
        <f t="array" ref="D5286">_xlfn.IFS(AK5286="1",CONCATENATE(C5286,"Regional"),AK5286="2",CONCATENATE(C5286,"Sectional"),AK5286="3",CONCATENATE(C5286,COUNTIF($C$1:C5286,C5286)))</f>
        <v>brooke Kirby4</v>
      </c>
      <c r="E5286" s="66">
        <v>45181.5</v>
      </c>
      <c r="F5286" t="s">
        <v>2573</v>
      </c>
      <c r="G5286" s="46">
        <v>17</v>
      </c>
      <c r="H5286" s="46">
        <v>70</v>
      </c>
      <c r="I5286" s="46">
        <v>15</v>
      </c>
      <c r="J5286" t="s">
        <v>2563</v>
      </c>
      <c r="K5286" t="s">
        <v>90</v>
      </c>
      <c r="L5286" s="46">
        <v>2519</v>
      </c>
      <c r="M5286" s="46">
        <v>35</v>
      </c>
      <c r="N5286" s="46">
        <v>34.6</v>
      </c>
      <c r="O5286" s="46">
        <v>120</v>
      </c>
      <c r="P5286" s="46">
        <f t="shared" si="603"/>
        <v>1</v>
      </c>
      <c r="R5286" s="67" t="s">
        <v>3624</v>
      </c>
      <c r="S5286" s="67">
        <f>COUNTIF(Y$2:$Y$100,R5286)</f>
        <v>0</v>
      </c>
      <c r="V5286" s="67">
        <f t="shared" si="604"/>
        <v>0</v>
      </c>
      <c r="X5286"/>
      <c r="Y5286" s="67" t="str">
        <f t="shared" si="608"/>
        <v xml:space="preserve"> </v>
      </c>
      <c r="AB5286" t="s">
        <v>90</v>
      </c>
      <c r="AC5286" s="46">
        <v>2519</v>
      </c>
      <c r="AD5286" s="46">
        <v>35</v>
      </c>
      <c r="AE5286" s="46">
        <v>34.6</v>
      </c>
      <c r="AF5286" s="46">
        <v>120</v>
      </c>
      <c r="AH5286" s="70" t="str">
        <f t="shared" si="605"/>
        <v/>
      </c>
      <c r="AI5286" s="70" t="str">
        <f t="shared" si="606"/>
        <v/>
      </c>
      <c r="AJ5286" s="70" t="str">
        <f t="shared" si="607"/>
        <v>X</v>
      </c>
      <c r="AK5286" s="70" t="str" cm="1">
        <f t="array" ref="AK5286">_xlfn.IFS(AH5286&lt;&gt;"","1",AI5286&lt;&gt;"","2",AJ5286&lt;&gt;"","3")</f>
        <v>3</v>
      </c>
    </row>
    <row r="5287" spans="1:37" x14ac:dyDescent="0.25">
      <c r="A5287" t="s">
        <v>2039</v>
      </c>
      <c r="B5287" t="s">
        <v>2147</v>
      </c>
      <c r="C5287" s="67" t="str">
        <f t="shared" si="602"/>
        <v>Lahela Carter</v>
      </c>
      <c r="D5287" s="71" t="str" cm="1">
        <f t="array" ref="D5287">_xlfn.IFS(AK5287="1",CONCATENATE(C5287,"Regional"),AK5287="2",CONCATENATE(C5287,"Sectional"),AK5287="3",CONCATENATE(C5287,COUNTIF($C$1:C5287,C5287)))</f>
        <v>Lahela Carter2</v>
      </c>
      <c r="E5287" s="66">
        <v>45181.5</v>
      </c>
      <c r="F5287" t="s">
        <v>2573</v>
      </c>
      <c r="G5287" s="46">
        <v>17</v>
      </c>
      <c r="H5287" s="46">
        <v>70</v>
      </c>
      <c r="I5287" s="46">
        <v>15</v>
      </c>
      <c r="J5287" t="s">
        <v>2563</v>
      </c>
      <c r="K5287" t="s">
        <v>90</v>
      </c>
      <c r="L5287" s="46">
        <v>2519</v>
      </c>
      <c r="M5287" s="46">
        <v>35</v>
      </c>
      <c r="N5287" s="46">
        <v>34.6</v>
      </c>
      <c r="O5287" s="46">
        <v>120</v>
      </c>
      <c r="P5287" s="46">
        <f t="shared" si="603"/>
        <v>1</v>
      </c>
      <c r="R5287" s="67" t="s">
        <v>3173</v>
      </c>
      <c r="S5287" s="67">
        <f>COUNTIF(Y$2:$Y$100,R5287)</f>
        <v>0</v>
      </c>
      <c r="V5287" s="67">
        <f t="shared" si="604"/>
        <v>0</v>
      </c>
      <c r="X5287"/>
      <c r="Y5287" s="67" t="str">
        <f t="shared" si="608"/>
        <v xml:space="preserve"> </v>
      </c>
      <c r="AB5287" t="s">
        <v>90</v>
      </c>
      <c r="AC5287" s="46">
        <v>2519</v>
      </c>
      <c r="AD5287" s="46">
        <v>35</v>
      </c>
      <c r="AE5287" s="46">
        <v>34.6</v>
      </c>
      <c r="AF5287" s="46">
        <v>120</v>
      </c>
      <c r="AH5287" s="70" t="str">
        <f t="shared" si="605"/>
        <v/>
      </c>
      <c r="AI5287" s="70" t="str">
        <f t="shared" si="606"/>
        <v/>
      </c>
      <c r="AJ5287" s="70" t="str">
        <f t="shared" si="607"/>
        <v>X</v>
      </c>
      <c r="AK5287" s="70" t="str" cm="1">
        <f t="array" ref="AK5287">_xlfn.IFS(AH5287&lt;&gt;"","1",AI5287&lt;&gt;"","2",AJ5287&lt;&gt;"","3")</f>
        <v>3</v>
      </c>
    </row>
    <row r="5288" spans="1:37" x14ac:dyDescent="0.25">
      <c r="A5288" t="s">
        <v>2145</v>
      </c>
      <c r="B5288" t="s">
        <v>555</v>
      </c>
      <c r="C5288" s="67" t="str">
        <f t="shared" si="602"/>
        <v>Molly Ruebl</v>
      </c>
      <c r="D5288" s="71" t="str" cm="1">
        <f t="array" ref="D5288">_xlfn.IFS(AK5288="1",CONCATENATE(C5288,"Regional"),AK5288="2",CONCATENATE(C5288,"Sectional"),AK5288="3",CONCATENATE(C5288,COUNTIF($C$1:C5288,C5288)))</f>
        <v>Molly Ruebl2</v>
      </c>
      <c r="E5288" s="66">
        <v>45181.5</v>
      </c>
      <c r="F5288" t="s">
        <v>2573</v>
      </c>
      <c r="G5288" s="46">
        <v>17</v>
      </c>
      <c r="H5288" s="46">
        <v>72</v>
      </c>
      <c r="I5288" s="46">
        <v>17</v>
      </c>
      <c r="J5288" t="s">
        <v>2563</v>
      </c>
      <c r="K5288" t="s">
        <v>90</v>
      </c>
      <c r="L5288" s="46">
        <v>2519</v>
      </c>
      <c r="M5288" s="46">
        <v>35</v>
      </c>
      <c r="N5288" s="46">
        <v>34.6</v>
      </c>
      <c r="O5288" s="46">
        <v>120</v>
      </c>
      <c r="P5288" s="46">
        <f t="shared" si="603"/>
        <v>1</v>
      </c>
      <c r="R5288" s="67" t="s">
        <v>3171</v>
      </c>
      <c r="S5288" s="67">
        <f>COUNTIF(Y$2:$Y$100,R5288)</f>
        <v>0</v>
      </c>
      <c r="V5288" s="67">
        <f t="shared" si="604"/>
        <v>0</v>
      </c>
      <c r="X5288"/>
      <c r="Y5288" s="67" t="str">
        <f t="shared" si="608"/>
        <v xml:space="preserve"> </v>
      </c>
      <c r="AB5288" t="s">
        <v>90</v>
      </c>
      <c r="AC5288" s="46">
        <v>2519</v>
      </c>
      <c r="AD5288" s="46">
        <v>35</v>
      </c>
      <c r="AE5288" s="46">
        <v>34.6</v>
      </c>
      <c r="AF5288" s="46">
        <v>120</v>
      </c>
      <c r="AH5288" s="70" t="str">
        <f t="shared" si="605"/>
        <v/>
      </c>
      <c r="AI5288" s="70" t="str">
        <f t="shared" si="606"/>
        <v/>
      </c>
      <c r="AJ5288" s="70" t="str">
        <f t="shared" si="607"/>
        <v>X</v>
      </c>
      <c r="AK5288" s="70" t="str" cm="1">
        <f t="array" ref="AK5288">_xlfn.IFS(AH5288&lt;&gt;"","1",AI5288&lt;&gt;"","2",AJ5288&lt;&gt;"","3")</f>
        <v>3</v>
      </c>
    </row>
    <row r="5289" spans="1:37" x14ac:dyDescent="0.25">
      <c r="A5289" t="s">
        <v>586</v>
      </c>
      <c r="B5289" t="s">
        <v>587</v>
      </c>
      <c r="C5289" s="67" t="str">
        <f t="shared" si="602"/>
        <v>Adalyn Johnston</v>
      </c>
      <c r="D5289" s="71" t="str" cm="1">
        <f t="array" ref="D5289">_xlfn.IFS(AK5289="1",CONCATENATE(C5289,"Regional"),AK5289="2",CONCATENATE(C5289,"Sectional"),AK5289="3",CONCATENATE(C5289,COUNTIF($C$1:C5289,C5289)))</f>
        <v>Adalyn Johnston9</v>
      </c>
      <c r="E5289" s="66">
        <v>45181.527777777781</v>
      </c>
      <c r="F5289" t="s">
        <v>98</v>
      </c>
      <c r="G5289" s="46">
        <v>41</v>
      </c>
      <c r="H5289" s="46">
        <v>38</v>
      </c>
      <c r="I5289" s="46">
        <v>1</v>
      </c>
      <c r="J5289" t="s">
        <v>172</v>
      </c>
      <c r="K5289" t="s">
        <v>90</v>
      </c>
      <c r="L5289" s="46">
        <v>2663</v>
      </c>
      <c r="M5289" s="46">
        <v>36</v>
      </c>
      <c r="N5289" s="46">
        <v>35</v>
      </c>
      <c r="O5289" s="46">
        <v>118</v>
      </c>
      <c r="P5289" s="46">
        <f t="shared" si="603"/>
        <v>1</v>
      </c>
      <c r="R5289" s="67" t="s">
        <v>1235</v>
      </c>
      <c r="S5289" s="67">
        <f>COUNTIF(Y$2:$Y$100,R5289)</f>
        <v>0</v>
      </c>
      <c r="V5289" s="67">
        <f t="shared" si="604"/>
        <v>0</v>
      </c>
      <c r="X5289"/>
      <c r="Y5289" s="67" t="str">
        <f t="shared" si="608"/>
        <v xml:space="preserve"> </v>
      </c>
      <c r="AB5289" t="s">
        <v>90</v>
      </c>
      <c r="AC5289" s="46">
        <v>2663</v>
      </c>
      <c r="AD5289" s="46">
        <v>36</v>
      </c>
      <c r="AE5289" s="46">
        <v>35</v>
      </c>
      <c r="AF5289" s="46">
        <v>118</v>
      </c>
      <c r="AH5289" s="70" t="str">
        <f t="shared" si="605"/>
        <v/>
      </c>
      <c r="AI5289" s="70" t="str">
        <f t="shared" si="606"/>
        <v/>
      </c>
      <c r="AJ5289" s="70" t="str">
        <f t="shared" si="607"/>
        <v>X</v>
      </c>
      <c r="AK5289" s="70" t="str" cm="1">
        <f t="array" ref="AK5289">_xlfn.IFS(AH5289&lt;&gt;"","1",AI5289&lt;&gt;"","2",AJ5289&lt;&gt;"","3")</f>
        <v>3</v>
      </c>
    </row>
    <row r="5290" spans="1:37" x14ac:dyDescent="0.25">
      <c r="A5290" t="s">
        <v>466</v>
      </c>
      <c r="B5290" t="s">
        <v>434</v>
      </c>
      <c r="C5290" s="67" t="str">
        <f t="shared" si="602"/>
        <v>Ella Gelb</v>
      </c>
      <c r="D5290" s="71" t="str" cm="1">
        <f t="array" ref="D5290">_xlfn.IFS(AK5290="1",CONCATENATE(C5290,"Regional"),AK5290="2",CONCATENATE(C5290,"Sectional"),AK5290="3",CONCATENATE(C5290,COUNTIF($C$1:C5290,C5290)))</f>
        <v>Ella Gelb12</v>
      </c>
      <c r="E5290" s="66">
        <v>45181.527777777781</v>
      </c>
      <c r="F5290" t="s">
        <v>98</v>
      </c>
      <c r="G5290" s="46">
        <v>41</v>
      </c>
      <c r="H5290" s="46">
        <v>40</v>
      </c>
      <c r="I5290" s="46">
        <v>2</v>
      </c>
      <c r="J5290" t="s">
        <v>172</v>
      </c>
      <c r="K5290" t="s">
        <v>90</v>
      </c>
      <c r="L5290" s="46">
        <v>2663</v>
      </c>
      <c r="M5290" s="46">
        <v>36</v>
      </c>
      <c r="N5290" s="46">
        <v>35</v>
      </c>
      <c r="O5290" s="46">
        <v>118</v>
      </c>
      <c r="P5290" s="46">
        <f t="shared" si="603"/>
        <v>1</v>
      </c>
      <c r="R5290" s="67" t="s">
        <v>1164</v>
      </c>
      <c r="S5290" s="67">
        <f>COUNTIF(Y$2:$Y$100,R5290)</f>
        <v>0</v>
      </c>
      <c r="V5290" s="67">
        <f t="shared" si="604"/>
        <v>0</v>
      </c>
      <c r="X5290"/>
      <c r="Y5290" s="67" t="str">
        <f t="shared" si="608"/>
        <v xml:space="preserve"> </v>
      </c>
      <c r="AB5290" t="s">
        <v>90</v>
      </c>
      <c r="AC5290" s="46">
        <v>2663</v>
      </c>
      <c r="AD5290" s="46">
        <v>36</v>
      </c>
      <c r="AE5290" s="46">
        <v>35</v>
      </c>
      <c r="AF5290" s="46">
        <v>118</v>
      </c>
      <c r="AH5290" s="70" t="str">
        <f t="shared" si="605"/>
        <v/>
      </c>
      <c r="AI5290" s="70" t="str">
        <f t="shared" si="606"/>
        <v/>
      </c>
      <c r="AJ5290" s="70" t="str">
        <f t="shared" si="607"/>
        <v>X</v>
      </c>
      <c r="AK5290" s="70" t="str" cm="1">
        <f t="array" ref="AK5290">_xlfn.IFS(AH5290&lt;&gt;"","1",AI5290&lt;&gt;"","2",AJ5290&lt;&gt;"","3")</f>
        <v>3</v>
      </c>
    </row>
    <row r="5291" spans="1:37" x14ac:dyDescent="0.25">
      <c r="A5291" t="s">
        <v>3406</v>
      </c>
      <c r="B5291" t="s">
        <v>362</v>
      </c>
      <c r="C5291" s="67" t="str">
        <f t="shared" si="602"/>
        <v>Emma Cunningham</v>
      </c>
      <c r="D5291" s="71" t="str" cm="1">
        <f t="array" ref="D5291">_xlfn.IFS(AK5291="1",CONCATENATE(C5291,"Regional"),AK5291="2",CONCATENATE(C5291,"Sectional"),AK5291="3",CONCATENATE(C5291,COUNTIF($C$1:C5291,C5291)))</f>
        <v>Emma Cunningham10</v>
      </c>
      <c r="E5291" s="66">
        <v>45181.527777777781</v>
      </c>
      <c r="F5291" t="s">
        <v>98</v>
      </c>
      <c r="G5291" s="46">
        <v>41</v>
      </c>
      <c r="H5291" s="46">
        <v>40</v>
      </c>
      <c r="I5291" s="46">
        <v>2</v>
      </c>
      <c r="J5291" t="s">
        <v>172</v>
      </c>
      <c r="K5291" t="s">
        <v>90</v>
      </c>
      <c r="L5291" s="46">
        <v>2663</v>
      </c>
      <c r="M5291" s="46">
        <v>36</v>
      </c>
      <c r="N5291" s="46">
        <v>35</v>
      </c>
      <c r="O5291" s="46">
        <v>118</v>
      </c>
      <c r="P5291" s="46">
        <f t="shared" si="603"/>
        <v>1</v>
      </c>
      <c r="R5291" s="67" t="s">
        <v>3549</v>
      </c>
      <c r="S5291" s="67">
        <f>COUNTIF(Y$2:$Y$100,R5291)</f>
        <v>0</v>
      </c>
      <c r="V5291" s="67">
        <f t="shared" si="604"/>
        <v>0</v>
      </c>
      <c r="X5291"/>
      <c r="Y5291" s="67" t="str">
        <f t="shared" si="608"/>
        <v xml:space="preserve"> </v>
      </c>
      <c r="AB5291" t="s">
        <v>90</v>
      </c>
      <c r="AC5291" s="46">
        <v>2663</v>
      </c>
      <c r="AD5291" s="46">
        <v>36</v>
      </c>
      <c r="AE5291" s="46">
        <v>35</v>
      </c>
      <c r="AF5291" s="46">
        <v>118</v>
      </c>
      <c r="AH5291" s="70" t="str">
        <f t="shared" si="605"/>
        <v/>
      </c>
      <c r="AI5291" s="70" t="str">
        <f t="shared" si="606"/>
        <v/>
      </c>
      <c r="AJ5291" s="70" t="str">
        <f t="shared" si="607"/>
        <v>X</v>
      </c>
      <c r="AK5291" s="70" t="str" cm="1">
        <f t="array" ref="AK5291">_xlfn.IFS(AH5291&lt;&gt;"","1",AI5291&lt;&gt;"","2",AJ5291&lt;&gt;"","3")</f>
        <v>3</v>
      </c>
    </row>
    <row r="5292" spans="1:37" x14ac:dyDescent="0.25">
      <c r="A5292" t="s">
        <v>388</v>
      </c>
      <c r="B5292" t="s">
        <v>217</v>
      </c>
      <c r="C5292" s="67" t="str">
        <f t="shared" si="602"/>
        <v>Riley Wood</v>
      </c>
      <c r="D5292" s="71" t="str" cm="1">
        <f t="array" ref="D5292">_xlfn.IFS(AK5292="1",CONCATENATE(C5292,"Regional"),AK5292="2",CONCATENATE(C5292,"Sectional"),AK5292="3",CONCATENATE(C5292,COUNTIF($C$1:C5292,C5292)))</f>
        <v>Riley Wood10</v>
      </c>
      <c r="E5292" s="66">
        <v>45181.527777777781</v>
      </c>
      <c r="F5292" t="s">
        <v>98</v>
      </c>
      <c r="G5292" s="46">
        <v>41</v>
      </c>
      <c r="H5292" s="46">
        <v>41</v>
      </c>
      <c r="I5292" s="46">
        <v>4</v>
      </c>
      <c r="J5292" t="s">
        <v>172</v>
      </c>
      <c r="K5292" t="s">
        <v>90</v>
      </c>
      <c r="L5292" s="46">
        <v>2663</v>
      </c>
      <c r="M5292" s="46">
        <v>36</v>
      </c>
      <c r="N5292" s="46">
        <v>35</v>
      </c>
      <c r="O5292" s="46">
        <v>118</v>
      </c>
      <c r="P5292" s="46">
        <f t="shared" si="603"/>
        <v>1</v>
      </c>
      <c r="R5292" s="67" t="s">
        <v>1292</v>
      </c>
      <c r="S5292" s="67">
        <f>COUNTIF(Y$2:$Y$100,R5292)</f>
        <v>0</v>
      </c>
      <c r="V5292" s="67">
        <f t="shared" si="604"/>
        <v>0</v>
      </c>
      <c r="X5292"/>
      <c r="Y5292" s="67" t="str">
        <f t="shared" si="608"/>
        <v xml:space="preserve"> </v>
      </c>
      <c r="AB5292" t="s">
        <v>90</v>
      </c>
      <c r="AC5292" s="46">
        <v>2663</v>
      </c>
      <c r="AD5292" s="46">
        <v>36</v>
      </c>
      <c r="AE5292" s="46">
        <v>35</v>
      </c>
      <c r="AF5292" s="46">
        <v>118</v>
      </c>
      <c r="AH5292" s="70" t="str">
        <f t="shared" si="605"/>
        <v/>
      </c>
      <c r="AI5292" s="70" t="str">
        <f t="shared" si="606"/>
        <v/>
      </c>
      <c r="AJ5292" s="70" t="str">
        <f t="shared" si="607"/>
        <v>X</v>
      </c>
      <c r="AK5292" s="70" t="str" cm="1">
        <f t="array" ref="AK5292">_xlfn.IFS(AH5292&lt;&gt;"","1",AI5292&lt;&gt;"","2",AJ5292&lt;&gt;"","3")</f>
        <v>3</v>
      </c>
    </row>
    <row r="5293" spans="1:37" x14ac:dyDescent="0.25">
      <c r="A5293" t="s">
        <v>696</v>
      </c>
      <c r="B5293" t="s">
        <v>328</v>
      </c>
      <c r="C5293" s="67" t="str">
        <f t="shared" si="602"/>
        <v>Emerson Fitzgerald</v>
      </c>
      <c r="D5293" s="71" t="str" cm="1">
        <f t="array" ref="D5293">_xlfn.IFS(AK5293="1",CONCATENATE(C5293,"Regional"),AK5293="2",CONCATENATE(C5293,"Sectional"),AK5293="3",CONCATENATE(C5293,COUNTIF($C$1:C5293,C5293)))</f>
        <v>Emerson Fitzgerald11</v>
      </c>
      <c r="E5293" s="66">
        <v>45181.527777777781</v>
      </c>
      <c r="F5293" t="s">
        <v>98</v>
      </c>
      <c r="G5293" s="46">
        <v>41</v>
      </c>
      <c r="H5293" s="46">
        <v>42</v>
      </c>
      <c r="I5293" s="46">
        <v>5</v>
      </c>
      <c r="J5293" t="s">
        <v>172</v>
      </c>
      <c r="K5293" t="s">
        <v>90</v>
      </c>
      <c r="L5293" s="46">
        <v>2663</v>
      </c>
      <c r="M5293" s="46">
        <v>36</v>
      </c>
      <c r="N5293" s="46">
        <v>35</v>
      </c>
      <c r="O5293" s="46">
        <v>118</v>
      </c>
      <c r="P5293" s="46">
        <f t="shared" si="603"/>
        <v>1</v>
      </c>
      <c r="R5293" s="67" t="s">
        <v>1301</v>
      </c>
      <c r="S5293" s="67">
        <f>COUNTIF(Y$2:$Y$100,R5293)</f>
        <v>0</v>
      </c>
      <c r="V5293" s="67">
        <f t="shared" si="604"/>
        <v>0</v>
      </c>
      <c r="X5293"/>
      <c r="Y5293" s="67" t="str">
        <f t="shared" si="608"/>
        <v xml:space="preserve"> </v>
      </c>
      <c r="AB5293" t="s">
        <v>90</v>
      </c>
      <c r="AC5293" s="46">
        <v>2663</v>
      </c>
      <c r="AD5293" s="46">
        <v>36</v>
      </c>
      <c r="AE5293" s="46">
        <v>35</v>
      </c>
      <c r="AF5293" s="46">
        <v>118</v>
      </c>
      <c r="AH5293" s="70" t="str">
        <f t="shared" si="605"/>
        <v/>
      </c>
      <c r="AI5293" s="70" t="str">
        <f t="shared" si="606"/>
        <v/>
      </c>
      <c r="AJ5293" s="70" t="str">
        <f t="shared" si="607"/>
        <v>X</v>
      </c>
      <c r="AK5293" s="70" t="str" cm="1">
        <f t="array" ref="AK5293">_xlfn.IFS(AH5293&lt;&gt;"","1",AI5293&lt;&gt;"","2",AJ5293&lt;&gt;"","3")</f>
        <v>3</v>
      </c>
    </row>
    <row r="5294" spans="1:37" x14ac:dyDescent="0.25">
      <c r="A5294" t="s">
        <v>356</v>
      </c>
      <c r="B5294" t="s">
        <v>599</v>
      </c>
      <c r="C5294" s="67" t="str">
        <f t="shared" si="602"/>
        <v>Grace Schuh</v>
      </c>
      <c r="D5294" s="71" t="str" cm="1">
        <f t="array" ref="D5294">_xlfn.IFS(AK5294="1",CONCATENATE(C5294,"Regional"),AK5294="2",CONCATENATE(C5294,"Sectional"),AK5294="3",CONCATENATE(C5294,COUNTIF($C$1:C5294,C5294)))</f>
        <v>Grace Schuh12</v>
      </c>
      <c r="E5294" s="66">
        <v>45181.527777777781</v>
      </c>
      <c r="F5294" t="s">
        <v>98</v>
      </c>
      <c r="G5294" s="46">
        <v>41</v>
      </c>
      <c r="H5294" s="46">
        <v>42</v>
      </c>
      <c r="I5294" s="46">
        <v>5</v>
      </c>
      <c r="J5294" t="s">
        <v>172</v>
      </c>
      <c r="K5294" t="s">
        <v>90</v>
      </c>
      <c r="L5294" s="46">
        <v>2663</v>
      </c>
      <c r="M5294" s="46">
        <v>36</v>
      </c>
      <c r="N5294" s="46">
        <v>35</v>
      </c>
      <c r="O5294" s="46">
        <v>118</v>
      </c>
      <c r="P5294" s="46">
        <f t="shared" si="603"/>
        <v>1</v>
      </c>
      <c r="R5294" s="67" t="s">
        <v>2741</v>
      </c>
      <c r="S5294" s="67">
        <f>COUNTIF(Y$2:$Y$100,R5294)</f>
        <v>0</v>
      </c>
      <c r="V5294" s="67">
        <f t="shared" si="604"/>
        <v>0</v>
      </c>
      <c r="X5294"/>
      <c r="Y5294" s="67" t="str">
        <f t="shared" si="608"/>
        <v xml:space="preserve"> </v>
      </c>
      <c r="AB5294" t="s">
        <v>90</v>
      </c>
      <c r="AC5294" s="46">
        <v>2663</v>
      </c>
      <c r="AD5294" s="46">
        <v>36</v>
      </c>
      <c r="AE5294" s="46">
        <v>35</v>
      </c>
      <c r="AF5294" s="46">
        <v>118</v>
      </c>
      <c r="AH5294" s="70" t="str">
        <f t="shared" si="605"/>
        <v/>
      </c>
      <c r="AI5294" s="70" t="str">
        <f t="shared" si="606"/>
        <v/>
      </c>
      <c r="AJ5294" s="70" t="str">
        <f t="shared" si="607"/>
        <v>X</v>
      </c>
      <c r="AK5294" s="70" t="str" cm="1">
        <f t="array" ref="AK5294">_xlfn.IFS(AH5294&lt;&gt;"","1",AI5294&lt;&gt;"","2",AJ5294&lt;&gt;"","3")</f>
        <v>3</v>
      </c>
    </row>
    <row r="5295" spans="1:37" x14ac:dyDescent="0.25">
      <c r="A5295" t="s">
        <v>771</v>
      </c>
      <c r="B5295" t="s">
        <v>187</v>
      </c>
      <c r="C5295" s="67" t="str">
        <f t="shared" si="602"/>
        <v>Ava Beranek</v>
      </c>
      <c r="D5295" s="71" t="str" cm="1">
        <f t="array" ref="D5295">_xlfn.IFS(AK5295="1",CONCATENATE(C5295,"Regional"),AK5295="2",CONCATENATE(C5295,"Sectional"),AK5295="3",CONCATENATE(C5295,COUNTIF($C$1:C5295,C5295)))</f>
        <v>Ava Beranek9</v>
      </c>
      <c r="E5295" s="66">
        <v>45181.527777777781</v>
      </c>
      <c r="F5295" t="s">
        <v>98</v>
      </c>
      <c r="G5295" s="46">
        <v>41</v>
      </c>
      <c r="H5295" s="46">
        <v>42</v>
      </c>
      <c r="I5295" s="46">
        <v>5</v>
      </c>
      <c r="J5295" t="s">
        <v>172</v>
      </c>
      <c r="K5295" t="s">
        <v>90</v>
      </c>
      <c r="L5295" s="46">
        <v>2663</v>
      </c>
      <c r="M5295" s="46">
        <v>36</v>
      </c>
      <c r="N5295" s="46">
        <v>35</v>
      </c>
      <c r="O5295" s="46">
        <v>118</v>
      </c>
      <c r="P5295" s="46">
        <f t="shared" si="603"/>
        <v>1</v>
      </c>
      <c r="R5295" s="67" t="s">
        <v>1354</v>
      </c>
      <c r="S5295" s="67">
        <f>COUNTIF(Y$2:$Y$100,R5295)</f>
        <v>0</v>
      </c>
      <c r="V5295" s="67">
        <f t="shared" si="604"/>
        <v>0</v>
      </c>
      <c r="X5295"/>
      <c r="Y5295" s="67" t="str">
        <f t="shared" si="608"/>
        <v xml:space="preserve"> </v>
      </c>
      <c r="AB5295" t="s">
        <v>90</v>
      </c>
      <c r="AC5295" s="46">
        <v>2663</v>
      </c>
      <c r="AD5295" s="46">
        <v>36</v>
      </c>
      <c r="AE5295" s="46">
        <v>35</v>
      </c>
      <c r="AF5295" s="46">
        <v>118</v>
      </c>
      <c r="AH5295" s="70" t="str">
        <f t="shared" si="605"/>
        <v/>
      </c>
      <c r="AI5295" s="70" t="str">
        <f t="shared" si="606"/>
        <v/>
      </c>
      <c r="AJ5295" s="70" t="str">
        <f t="shared" si="607"/>
        <v>X</v>
      </c>
      <c r="AK5295" s="70" t="str" cm="1">
        <f t="array" ref="AK5295">_xlfn.IFS(AH5295&lt;&gt;"","1",AI5295&lt;&gt;"","2",AJ5295&lt;&gt;"","3")</f>
        <v>3</v>
      </c>
    </row>
    <row r="5296" spans="1:37" x14ac:dyDescent="0.25">
      <c r="A5296" t="s">
        <v>601</v>
      </c>
      <c r="B5296" t="s">
        <v>199</v>
      </c>
      <c r="C5296" s="67" t="str">
        <f t="shared" si="602"/>
        <v>Payton Dudra</v>
      </c>
      <c r="D5296" s="71" t="str" cm="1">
        <f t="array" ref="D5296">_xlfn.IFS(AK5296="1",CONCATENATE(C5296,"Regional"),AK5296="2",CONCATENATE(C5296,"Sectional"),AK5296="3",CONCATENATE(C5296,COUNTIF($C$1:C5296,C5296)))</f>
        <v>Payton Dudra10</v>
      </c>
      <c r="E5296" s="66">
        <v>45181.527777777781</v>
      </c>
      <c r="F5296" t="s">
        <v>98</v>
      </c>
      <c r="G5296" s="46">
        <v>41</v>
      </c>
      <c r="H5296" s="46">
        <v>42</v>
      </c>
      <c r="I5296" s="46">
        <v>5</v>
      </c>
      <c r="J5296" t="s">
        <v>172</v>
      </c>
      <c r="K5296" t="s">
        <v>90</v>
      </c>
      <c r="L5296" s="46">
        <v>2663</v>
      </c>
      <c r="M5296" s="46">
        <v>36</v>
      </c>
      <c r="N5296" s="46">
        <v>35</v>
      </c>
      <c r="O5296" s="46">
        <v>118</v>
      </c>
      <c r="P5296" s="46">
        <f t="shared" si="603"/>
        <v>1</v>
      </c>
      <c r="R5296" s="67" t="s">
        <v>1245</v>
      </c>
      <c r="S5296" s="67">
        <f>COUNTIF(Y$2:$Y$100,R5296)</f>
        <v>0</v>
      </c>
      <c r="V5296" s="67">
        <f t="shared" si="604"/>
        <v>0</v>
      </c>
      <c r="X5296"/>
      <c r="Y5296" s="67" t="str">
        <f t="shared" ref="Y5296:Y5327" si="609">CONCATENATE(W5296," ",X5296)</f>
        <v xml:space="preserve"> </v>
      </c>
      <c r="AB5296" t="s">
        <v>90</v>
      </c>
      <c r="AC5296" s="46">
        <v>2663</v>
      </c>
      <c r="AD5296" s="46">
        <v>36</v>
      </c>
      <c r="AE5296" s="46">
        <v>35</v>
      </c>
      <c r="AF5296" s="46">
        <v>118</v>
      </c>
      <c r="AH5296" s="70" t="str">
        <f t="shared" si="605"/>
        <v/>
      </c>
      <c r="AI5296" s="70" t="str">
        <f t="shared" si="606"/>
        <v/>
      </c>
      <c r="AJ5296" s="70" t="str">
        <f t="shared" si="607"/>
        <v>X</v>
      </c>
      <c r="AK5296" s="70" t="str" cm="1">
        <f t="array" ref="AK5296">_xlfn.IFS(AH5296&lt;&gt;"","1",AI5296&lt;&gt;"","2",AJ5296&lt;&gt;"","3")</f>
        <v>3</v>
      </c>
    </row>
    <row r="5297" spans="1:37" x14ac:dyDescent="0.25">
      <c r="A5297" t="s">
        <v>594</v>
      </c>
      <c r="B5297" t="s">
        <v>507</v>
      </c>
      <c r="C5297" s="67" t="str">
        <f t="shared" si="602"/>
        <v>Chloe Strunk</v>
      </c>
      <c r="D5297" s="71" t="str" cm="1">
        <f t="array" ref="D5297">_xlfn.IFS(AK5297="1",CONCATENATE(C5297,"Regional"),AK5297="2",CONCATENATE(C5297,"Sectional"),AK5297="3",CONCATENATE(C5297,COUNTIF($C$1:C5297,C5297)))</f>
        <v>Chloe Strunk10</v>
      </c>
      <c r="E5297" s="66">
        <v>45181.527777777781</v>
      </c>
      <c r="F5297" t="s">
        <v>98</v>
      </c>
      <c r="G5297" s="46">
        <v>41</v>
      </c>
      <c r="H5297" s="46">
        <v>43</v>
      </c>
      <c r="I5297" s="46">
        <v>9</v>
      </c>
      <c r="J5297" t="s">
        <v>172</v>
      </c>
      <c r="K5297" t="s">
        <v>90</v>
      </c>
      <c r="L5297" s="46">
        <v>2663</v>
      </c>
      <c r="M5297" s="46">
        <v>36</v>
      </c>
      <c r="N5297" s="46">
        <v>35</v>
      </c>
      <c r="O5297" s="46">
        <v>118</v>
      </c>
      <c r="P5297" s="46">
        <f t="shared" si="603"/>
        <v>1</v>
      </c>
      <c r="R5297" s="67" t="s">
        <v>1240</v>
      </c>
      <c r="S5297" s="67">
        <f>COUNTIF(Y$2:$Y$100,R5297)</f>
        <v>0</v>
      </c>
      <c r="V5297" s="67">
        <f t="shared" si="604"/>
        <v>0</v>
      </c>
      <c r="X5297"/>
      <c r="Y5297" s="67" t="str">
        <f t="shared" si="609"/>
        <v xml:space="preserve"> </v>
      </c>
      <c r="AB5297" t="s">
        <v>90</v>
      </c>
      <c r="AC5297" s="46">
        <v>2663</v>
      </c>
      <c r="AD5297" s="46">
        <v>36</v>
      </c>
      <c r="AE5297" s="46">
        <v>35</v>
      </c>
      <c r="AF5297" s="46">
        <v>118</v>
      </c>
      <c r="AH5297" s="70" t="str">
        <f t="shared" si="605"/>
        <v/>
      </c>
      <c r="AI5297" s="70" t="str">
        <f t="shared" si="606"/>
        <v/>
      </c>
      <c r="AJ5297" s="70" t="str">
        <f t="shared" si="607"/>
        <v>X</v>
      </c>
      <c r="AK5297" s="70" t="str" cm="1">
        <f t="array" ref="AK5297">_xlfn.IFS(AH5297&lt;&gt;"","1",AI5297&lt;&gt;"","2",AJ5297&lt;&gt;"","3")</f>
        <v>3</v>
      </c>
    </row>
    <row r="5298" spans="1:37" x14ac:dyDescent="0.25">
      <c r="A5298" t="s">
        <v>1741</v>
      </c>
      <c r="B5298" t="s">
        <v>471</v>
      </c>
      <c r="C5298" s="67" t="str">
        <f t="shared" si="602"/>
        <v>Madelyn Gicius</v>
      </c>
      <c r="D5298" s="71" t="str" cm="1">
        <f t="array" ref="D5298">_xlfn.IFS(AK5298="1",CONCATENATE(C5298,"Regional"),AK5298="2",CONCATENATE(C5298,"Sectional"),AK5298="3",CONCATENATE(C5298,COUNTIF($C$1:C5298,C5298)))</f>
        <v>Madelyn Gicius11</v>
      </c>
      <c r="E5298" s="66">
        <v>45181.527777777781</v>
      </c>
      <c r="F5298" t="s">
        <v>98</v>
      </c>
      <c r="G5298" s="46">
        <v>41</v>
      </c>
      <c r="H5298" s="46">
        <v>43</v>
      </c>
      <c r="I5298" s="46">
        <v>9</v>
      </c>
      <c r="J5298" t="s">
        <v>172</v>
      </c>
      <c r="K5298" t="s">
        <v>90</v>
      </c>
      <c r="L5298" s="46">
        <v>2663</v>
      </c>
      <c r="M5298" s="46">
        <v>36</v>
      </c>
      <c r="N5298" s="46">
        <v>35</v>
      </c>
      <c r="O5298" s="46">
        <v>118</v>
      </c>
      <c r="P5298" s="46">
        <f t="shared" si="603"/>
        <v>1</v>
      </c>
      <c r="R5298" s="67" t="s">
        <v>2738</v>
      </c>
      <c r="S5298" s="67">
        <f>COUNTIF(Y$2:$Y$100,R5298)</f>
        <v>0</v>
      </c>
      <c r="V5298" s="67">
        <f t="shared" si="604"/>
        <v>0</v>
      </c>
      <c r="X5298"/>
      <c r="Y5298" s="67" t="str">
        <f t="shared" si="609"/>
        <v xml:space="preserve"> </v>
      </c>
      <c r="AB5298" t="s">
        <v>90</v>
      </c>
      <c r="AC5298" s="46">
        <v>2663</v>
      </c>
      <c r="AD5298" s="46">
        <v>36</v>
      </c>
      <c r="AE5298" s="46">
        <v>35</v>
      </c>
      <c r="AF5298" s="46">
        <v>118</v>
      </c>
      <c r="AH5298" s="70" t="str">
        <f t="shared" si="605"/>
        <v/>
      </c>
      <c r="AI5298" s="70" t="str">
        <f t="shared" si="606"/>
        <v/>
      </c>
      <c r="AJ5298" s="70" t="str">
        <f t="shared" si="607"/>
        <v>X</v>
      </c>
      <c r="AK5298" s="70" t="str" cm="1">
        <f t="array" ref="AK5298">_xlfn.IFS(AH5298&lt;&gt;"","1",AI5298&lt;&gt;"","2",AJ5298&lt;&gt;"","3")</f>
        <v>3</v>
      </c>
    </row>
    <row r="5299" spans="1:37" x14ac:dyDescent="0.25">
      <c r="A5299" t="s">
        <v>869</v>
      </c>
      <c r="B5299" t="s">
        <v>870</v>
      </c>
      <c r="C5299" s="67" t="str">
        <f t="shared" si="602"/>
        <v>Vivien Ninham</v>
      </c>
      <c r="D5299" s="71" t="str" cm="1">
        <f t="array" ref="D5299">_xlfn.IFS(AK5299="1",CONCATENATE(C5299,"Regional"),AK5299="2",CONCATENATE(C5299,"Sectional"),AK5299="3",CONCATENATE(C5299,COUNTIF($C$1:C5299,C5299)))</f>
        <v>Vivien Ninham8</v>
      </c>
      <c r="E5299" s="66">
        <v>45181.527777777781</v>
      </c>
      <c r="F5299" t="s">
        <v>98</v>
      </c>
      <c r="G5299" s="46">
        <v>41</v>
      </c>
      <c r="H5299" s="46">
        <v>44</v>
      </c>
      <c r="I5299" s="46">
        <v>11</v>
      </c>
      <c r="J5299" t="s">
        <v>172</v>
      </c>
      <c r="K5299" t="s">
        <v>90</v>
      </c>
      <c r="L5299" s="46">
        <v>2663</v>
      </c>
      <c r="M5299" s="46">
        <v>36</v>
      </c>
      <c r="N5299" s="46">
        <v>35</v>
      </c>
      <c r="O5299" s="46">
        <v>118</v>
      </c>
      <c r="P5299" s="46">
        <f t="shared" si="603"/>
        <v>1</v>
      </c>
      <c r="R5299" s="67" t="s">
        <v>1413</v>
      </c>
      <c r="S5299" s="67">
        <f>COUNTIF(Y$2:$Y$100,R5299)</f>
        <v>0</v>
      </c>
      <c r="V5299" s="67">
        <f t="shared" si="604"/>
        <v>0</v>
      </c>
      <c r="X5299"/>
      <c r="Y5299" s="67" t="str">
        <f t="shared" si="609"/>
        <v xml:space="preserve"> </v>
      </c>
      <c r="AB5299" t="s">
        <v>90</v>
      </c>
      <c r="AC5299" s="46">
        <v>2663</v>
      </c>
      <c r="AD5299" s="46">
        <v>36</v>
      </c>
      <c r="AE5299" s="46">
        <v>35</v>
      </c>
      <c r="AF5299" s="46">
        <v>118</v>
      </c>
      <c r="AH5299" s="70" t="str">
        <f t="shared" si="605"/>
        <v/>
      </c>
      <c r="AI5299" s="70" t="str">
        <f t="shared" si="606"/>
        <v/>
      </c>
      <c r="AJ5299" s="70" t="str">
        <f t="shared" si="607"/>
        <v>X</v>
      </c>
      <c r="AK5299" s="70" t="str" cm="1">
        <f t="array" ref="AK5299">_xlfn.IFS(AH5299&lt;&gt;"","1",AI5299&lt;&gt;"","2",AJ5299&lt;&gt;"","3")</f>
        <v>3</v>
      </c>
    </row>
    <row r="5300" spans="1:37" x14ac:dyDescent="0.25">
      <c r="A5300" t="s">
        <v>466</v>
      </c>
      <c r="B5300" t="s">
        <v>414</v>
      </c>
      <c r="C5300" s="67" t="str">
        <f t="shared" si="602"/>
        <v>Megan Gelb</v>
      </c>
      <c r="D5300" s="71" t="str" cm="1">
        <f t="array" ref="D5300">_xlfn.IFS(AK5300="1",CONCATENATE(C5300,"Regional"),AK5300="2",CONCATENATE(C5300,"Sectional"),AK5300="3",CONCATENATE(C5300,COUNTIF($C$1:C5300,C5300)))</f>
        <v>Megan Gelb12</v>
      </c>
      <c r="E5300" s="66">
        <v>45181.527777777781</v>
      </c>
      <c r="F5300" t="s">
        <v>98</v>
      </c>
      <c r="G5300" s="46">
        <v>41</v>
      </c>
      <c r="H5300" s="46">
        <v>44</v>
      </c>
      <c r="I5300" s="46">
        <v>11</v>
      </c>
      <c r="J5300" t="s">
        <v>172</v>
      </c>
      <c r="K5300" t="s">
        <v>90</v>
      </c>
      <c r="L5300" s="46">
        <v>2663</v>
      </c>
      <c r="M5300" s="46">
        <v>36</v>
      </c>
      <c r="N5300" s="46">
        <v>35</v>
      </c>
      <c r="O5300" s="46">
        <v>118</v>
      </c>
      <c r="P5300" s="46">
        <f t="shared" si="603"/>
        <v>1</v>
      </c>
      <c r="R5300" s="67" t="s">
        <v>2743</v>
      </c>
      <c r="S5300" s="67">
        <f>COUNTIF(Y$2:$Y$100,R5300)</f>
        <v>0</v>
      </c>
      <c r="V5300" s="67">
        <f t="shared" si="604"/>
        <v>0</v>
      </c>
      <c r="X5300"/>
      <c r="Y5300" s="67" t="str">
        <f t="shared" si="609"/>
        <v xml:space="preserve"> </v>
      </c>
      <c r="AB5300" t="s">
        <v>90</v>
      </c>
      <c r="AC5300" s="46">
        <v>2663</v>
      </c>
      <c r="AD5300" s="46">
        <v>36</v>
      </c>
      <c r="AE5300" s="46">
        <v>35</v>
      </c>
      <c r="AF5300" s="46">
        <v>118</v>
      </c>
      <c r="AH5300" s="70" t="str">
        <f t="shared" si="605"/>
        <v/>
      </c>
      <c r="AI5300" s="70" t="str">
        <f t="shared" si="606"/>
        <v/>
      </c>
      <c r="AJ5300" s="70" t="str">
        <f t="shared" si="607"/>
        <v>X</v>
      </c>
      <c r="AK5300" s="70" t="str" cm="1">
        <f t="array" ref="AK5300">_xlfn.IFS(AH5300&lt;&gt;"","1",AI5300&lt;&gt;"","2",AJ5300&lt;&gt;"","3")</f>
        <v>3</v>
      </c>
    </row>
    <row r="5301" spans="1:37" x14ac:dyDescent="0.25">
      <c r="A5301" t="s">
        <v>1817</v>
      </c>
      <c r="B5301" t="s">
        <v>362</v>
      </c>
      <c r="C5301" s="67" t="str">
        <f t="shared" si="602"/>
        <v>Emma Hudson</v>
      </c>
      <c r="D5301" s="71" t="str" cm="1">
        <f t="array" ref="D5301">_xlfn.IFS(AK5301="1",CONCATENATE(C5301,"Regional"),AK5301="2",CONCATENATE(C5301,"Sectional"),AK5301="3",CONCATENATE(C5301,COUNTIF($C$1:C5301,C5301)))</f>
        <v>Emma Hudson8</v>
      </c>
      <c r="E5301" s="66">
        <v>45181.527777777781</v>
      </c>
      <c r="F5301" t="s">
        <v>98</v>
      </c>
      <c r="G5301" s="46">
        <v>41</v>
      </c>
      <c r="H5301" s="46">
        <v>44</v>
      </c>
      <c r="I5301" s="46">
        <v>11</v>
      </c>
      <c r="J5301" t="s">
        <v>172</v>
      </c>
      <c r="K5301" t="s">
        <v>90</v>
      </c>
      <c r="L5301" s="46">
        <v>2663</v>
      </c>
      <c r="M5301" s="46">
        <v>36</v>
      </c>
      <c r="N5301" s="46">
        <v>35</v>
      </c>
      <c r="O5301" s="46">
        <v>118</v>
      </c>
      <c r="P5301" s="46">
        <f t="shared" si="603"/>
        <v>1</v>
      </c>
      <c r="R5301" s="67" t="s">
        <v>2818</v>
      </c>
      <c r="S5301" s="67">
        <f>COUNTIF(Y$2:$Y$100,R5301)</f>
        <v>0</v>
      </c>
      <c r="V5301" s="67">
        <f t="shared" si="604"/>
        <v>0</v>
      </c>
      <c r="X5301"/>
      <c r="Y5301" s="67" t="str">
        <f t="shared" si="609"/>
        <v xml:space="preserve"> </v>
      </c>
      <c r="AB5301" t="s">
        <v>90</v>
      </c>
      <c r="AC5301" s="46">
        <v>2663</v>
      </c>
      <c r="AD5301" s="46">
        <v>36</v>
      </c>
      <c r="AE5301" s="46">
        <v>35</v>
      </c>
      <c r="AF5301" s="46">
        <v>118</v>
      </c>
      <c r="AH5301" s="70" t="str">
        <f t="shared" si="605"/>
        <v/>
      </c>
      <c r="AI5301" s="70" t="str">
        <f t="shared" si="606"/>
        <v/>
      </c>
      <c r="AJ5301" s="70" t="str">
        <f t="shared" si="607"/>
        <v>X</v>
      </c>
      <c r="AK5301" s="70" t="str" cm="1">
        <f t="array" ref="AK5301">_xlfn.IFS(AH5301&lt;&gt;"","1",AI5301&lt;&gt;"","2",AJ5301&lt;&gt;"","3")</f>
        <v>3</v>
      </c>
    </row>
    <row r="5302" spans="1:37" x14ac:dyDescent="0.25">
      <c r="A5302" t="s">
        <v>464</v>
      </c>
      <c r="B5302" t="s">
        <v>452</v>
      </c>
      <c r="C5302" s="67" t="str">
        <f t="shared" si="602"/>
        <v>Sophia Baek</v>
      </c>
      <c r="D5302" s="71" t="str" cm="1">
        <f t="array" ref="D5302">_xlfn.IFS(AK5302="1",CONCATENATE(C5302,"Regional"),AK5302="2",CONCATENATE(C5302,"Sectional"),AK5302="3",CONCATENATE(C5302,COUNTIF($C$1:C5302,C5302)))</f>
        <v>Sophia Baek10</v>
      </c>
      <c r="E5302" s="66">
        <v>45181.527777777781</v>
      </c>
      <c r="F5302" t="s">
        <v>98</v>
      </c>
      <c r="G5302" s="46">
        <v>41</v>
      </c>
      <c r="H5302" s="46">
        <v>45</v>
      </c>
      <c r="I5302" s="46">
        <v>14</v>
      </c>
      <c r="J5302" t="s">
        <v>172</v>
      </c>
      <c r="K5302" t="s">
        <v>90</v>
      </c>
      <c r="L5302" s="46">
        <v>2663</v>
      </c>
      <c r="M5302" s="46">
        <v>36</v>
      </c>
      <c r="N5302" s="46">
        <v>35</v>
      </c>
      <c r="O5302" s="46">
        <v>118</v>
      </c>
      <c r="P5302" s="46">
        <f t="shared" si="603"/>
        <v>1</v>
      </c>
      <c r="R5302" s="67" t="s">
        <v>1163</v>
      </c>
      <c r="S5302" s="67">
        <f>COUNTIF(Y$2:$Y$100,R5302)</f>
        <v>0</v>
      </c>
      <c r="V5302" s="67">
        <f t="shared" si="604"/>
        <v>0</v>
      </c>
      <c r="X5302"/>
      <c r="Y5302" s="67" t="str">
        <f t="shared" si="609"/>
        <v xml:space="preserve"> </v>
      </c>
      <c r="AB5302" t="s">
        <v>90</v>
      </c>
      <c r="AC5302" s="46">
        <v>2663</v>
      </c>
      <c r="AD5302" s="46">
        <v>36</v>
      </c>
      <c r="AE5302" s="46">
        <v>35</v>
      </c>
      <c r="AF5302" s="46">
        <v>118</v>
      </c>
      <c r="AH5302" s="70" t="str">
        <f t="shared" si="605"/>
        <v/>
      </c>
      <c r="AI5302" s="70" t="str">
        <f t="shared" si="606"/>
        <v/>
      </c>
      <c r="AJ5302" s="70" t="str">
        <f t="shared" si="607"/>
        <v>X</v>
      </c>
      <c r="AK5302" s="70" t="str" cm="1">
        <f t="array" ref="AK5302">_xlfn.IFS(AH5302&lt;&gt;"","1",AI5302&lt;&gt;"","2",AJ5302&lt;&gt;"","3")</f>
        <v>3</v>
      </c>
    </row>
    <row r="5303" spans="1:37" x14ac:dyDescent="0.25">
      <c r="A5303" t="s">
        <v>264</v>
      </c>
      <c r="B5303" t="s">
        <v>473</v>
      </c>
      <c r="C5303" s="67" t="str">
        <f t="shared" si="602"/>
        <v>Gabby Hauser</v>
      </c>
      <c r="D5303" s="71" t="str" cm="1">
        <f t="array" ref="D5303">_xlfn.IFS(AK5303="1",CONCATENATE(C5303,"Regional"),AK5303="2",CONCATENATE(C5303,"Sectional"),AK5303="3",CONCATENATE(C5303,COUNTIF($C$1:C5303,C5303)))</f>
        <v>Gabby Hauser7</v>
      </c>
      <c r="E5303" s="66">
        <v>45181.527777777781</v>
      </c>
      <c r="F5303" t="s">
        <v>98</v>
      </c>
      <c r="G5303" s="46">
        <v>41</v>
      </c>
      <c r="H5303" s="46">
        <v>45</v>
      </c>
      <c r="I5303" s="46">
        <v>14</v>
      </c>
      <c r="J5303" t="s">
        <v>172</v>
      </c>
      <c r="K5303" t="s">
        <v>90</v>
      </c>
      <c r="L5303" s="46">
        <v>2663</v>
      </c>
      <c r="M5303" s="46">
        <v>36</v>
      </c>
      <c r="N5303" s="46">
        <v>35</v>
      </c>
      <c r="O5303" s="46">
        <v>118</v>
      </c>
      <c r="P5303" s="46">
        <f t="shared" si="603"/>
        <v>1</v>
      </c>
      <c r="R5303" s="67" t="s">
        <v>1303</v>
      </c>
      <c r="S5303" s="67">
        <f>COUNTIF(Y$2:$Y$100,R5303)</f>
        <v>0</v>
      </c>
      <c r="V5303" s="67">
        <f t="shared" si="604"/>
        <v>0</v>
      </c>
      <c r="X5303"/>
      <c r="Y5303" s="67" t="str">
        <f t="shared" si="609"/>
        <v xml:space="preserve"> </v>
      </c>
      <c r="AB5303" t="s">
        <v>90</v>
      </c>
      <c r="AC5303" s="46">
        <v>2663</v>
      </c>
      <c r="AD5303" s="46">
        <v>36</v>
      </c>
      <c r="AE5303" s="46">
        <v>35</v>
      </c>
      <c r="AF5303" s="46">
        <v>118</v>
      </c>
      <c r="AH5303" s="70" t="str">
        <f t="shared" si="605"/>
        <v/>
      </c>
      <c r="AI5303" s="70" t="str">
        <f t="shared" si="606"/>
        <v/>
      </c>
      <c r="AJ5303" s="70" t="str">
        <f t="shared" si="607"/>
        <v>X</v>
      </c>
      <c r="AK5303" s="70" t="str" cm="1">
        <f t="array" ref="AK5303">_xlfn.IFS(AH5303&lt;&gt;"","1",AI5303&lt;&gt;"","2",AJ5303&lt;&gt;"","3")</f>
        <v>3</v>
      </c>
    </row>
    <row r="5304" spans="1:37" x14ac:dyDescent="0.25">
      <c r="A5304" t="s">
        <v>291</v>
      </c>
      <c r="B5304" t="s">
        <v>596</v>
      </c>
      <c r="C5304" s="67" t="str">
        <f t="shared" si="602"/>
        <v>Kristina Kruse</v>
      </c>
      <c r="D5304" s="71" t="str" cm="1">
        <f t="array" ref="D5304">_xlfn.IFS(AK5304="1",CONCATENATE(C5304,"Regional"),AK5304="2",CONCATENATE(C5304,"Sectional"),AK5304="3",CONCATENATE(C5304,COUNTIF($C$1:C5304,C5304)))</f>
        <v>Kristina Kruse8</v>
      </c>
      <c r="E5304" s="66">
        <v>45181.527777777781</v>
      </c>
      <c r="F5304" t="s">
        <v>98</v>
      </c>
      <c r="G5304" s="46">
        <v>41</v>
      </c>
      <c r="H5304" s="46">
        <v>46</v>
      </c>
      <c r="I5304" s="46">
        <v>16</v>
      </c>
      <c r="J5304" t="s">
        <v>172</v>
      </c>
      <c r="K5304" t="s">
        <v>90</v>
      </c>
      <c r="L5304" s="46">
        <v>2663</v>
      </c>
      <c r="M5304" s="46">
        <v>36</v>
      </c>
      <c r="N5304" s="46">
        <v>35</v>
      </c>
      <c r="O5304" s="46">
        <v>118</v>
      </c>
      <c r="P5304" s="46">
        <f t="shared" si="603"/>
        <v>1</v>
      </c>
      <c r="R5304" s="67" t="s">
        <v>1242</v>
      </c>
      <c r="S5304" s="67">
        <f>COUNTIF(Y$2:$Y$100,R5304)</f>
        <v>0</v>
      </c>
      <c r="V5304" s="67">
        <f t="shared" si="604"/>
        <v>0</v>
      </c>
      <c r="X5304"/>
      <c r="Y5304" s="67" t="str">
        <f t="shared" si="609"/>
        <v xml:space="preserve"> </v>
      </c>
      <c r="AB5304" t="s">
        <v>90</v>
      </c>
      <c r="AC5304" s="46">
        <v>2663</v>
      </c>
      <c r="AD5304" s="46">
        <v>36</v>
      </c>
      <c r="AE5304" s="46">
        <v>35</v>
      </c>
      <c r="AF5304" s="46">
        <v>118</v>
      </c>
      <c r="AH5304" s="70" t="str">
        <f t="shared" si="605"/>
        <v/>
      </c>
      <c r="AI5304" s="70" t="str">
        <f t="shared" si="606"/>
        <v/>
      </c>
      <c r="AJ5304" s="70" t="str">
        <f t="shared" si="607"/>
        <v>X</v>
      </c>
      <c r="AK5304" s="70" t="str" cm="1">
        <f t="array" ref="AK5304">_xlfn.IFS(AH5304&lt;&gt;"","1",AI5304&lt;&gt;"","2",AJ5304&lt;&gt;"","3")</f>
        <v>3</v>
      </c>
    </row>
    <row r="5305" spans="1:37" x14ac:dyDescent="0.25">
      <c r="A5305" t="s">
        <v>834</v>
      </c>
      <c r="B5305" t="s">
        <v>872</v>
      </c>
      <c r="C5305" s="67" t="str">
        <f t="shared" si="602"/>
        <v>Mallory Buntin</v>
      </c>
      <c r="D5305" s="71" t="str" cm="1">
        <f t="array" ref="D5305">_xlfn.IFS(AK5305="1",CONCATENATE(C5305,"Regional"),AK5305="2",CONCATENATE(C5305,"Sectional"),AK5305="3",CONCATENATE(C5305,COUNTIF($C$1:C5305,C5305)))</f>
        <v>Mallory Buntin4</v>
      </c>
      <c r="E5305" s="66">
        <v>45181.527777777781</v>
      </c>
      <c r="F5305" t="s">
        <v>98</v>
      </c>
      <c r="G5305" s="46">
        <v>41</v>
      </c>
      <c r="H5305" s="46">
        <v>46</v>
      </c>
      <c r="I5305" s="46">
        <v>16</v>
      </c>
      <c r="J5305" t="s">
        <v>172</v>
      </c>
      <c r="K5305" t="s">
        <v>90</v>
      </c>
      <c r="L5305" s="46">
        <v>2663</v>
      </c>
      <c r="M5305" s="46">
        <v>36</v>
      </c>
      <c r="N5305" s="46">
        <v>35</v>
      </c>
      <c r="O5305" s="46">
        <v>118</v>
      </c>
      <c r="P5305" s="46">
        <f t="shared" si="603"/>
        <v>1</v>
      </c>
      <c r="R5305" s="67" t="s">
        <v>1417</v>
      </c>
      <c r="S5305" s="67">
        <f>COUNTIF(Y$2:$Y$100,R5305)</f>
        <v>0</v>
      </c>
      <c r="V5305" s="67">
        <f t="shared" si="604"/>
        <v>0</v>
      </c>
      <c r="X5305"/>
      <c r="Y5305" s="67" t="str">
        <f t="shared" si="609"/>
        <v xml:space="preserve"> </v>
      </c>
      <c r="AB5305" t="s">
        <v>90</v>
      </c>
      <c r="AC5305" s="46">
        <v>2663</v>
      </c>
      <c r="AD5305" s="46">
        <v>36</v>
      </c>
      <c r="AE5305" s="46">
        <v>35</v>
      </c>
      <c r="AF5305" s="46">
        <v>118</v>
      </c>
      <c r="AH5305" s="70" t="str">
        <f t="shared" si="605"/>
        <v/>
      </c>
      <c r="AI5305" s="70" t="str">
        <f t="shared" si="606"/>
        <v/>
      </c>
      <c r="AJ5305" s="70" t="str">
        <f t="shared" si="607"/>
        <v>X</v>
      </c>
      <c r="AK5305" s="70" t="str" cm="1">
        <f t="array" ref="AK5305">_xlfn.IFS(AH5305&lt;&gt;"","1",AI5305&lt;&gt;"","2",AJ5305&lt;&gt;"","3")</f>
        <v>3</v>
      </c>
    </row>
    <row r="5306" spans="1:37" x14ac:dyDescent="0.25">
      <c r="A5306" t="s">
        <v>706</v>
      </c>
      <c r="B5306" t="s">
        <v>452</v>
      </c>
      <c r="C5306" s="67" t="str">
        <f t="shared" si="602"/>
        <v>Sophia Zabel</v>
      </c>
      <c r="D5306" s="71" t="str" cm="1">
        <f t="array" ref="D5306">_xlfn.IFS(AK5306="1",CONCATENATE(C5306,"Regional"),AK5306="2",CONCATENATE(C5306,"Sectional"),AK5306="3",CONCATENATE(C5306,COUNTIF($C$1:C5306,C5306)))</f>
        <v>Sophia Zabel9</v>
      </c>
      <c r="E5306" s="66">
        <v>45181.527777777781</v>
      </c>
      <c r="F5306" t="s">
        <v>98</v>
      </c>
      <c r="G5306" s="46">
        <v>41</v>
      </c>
      <c r="H5306" s="46">
        <v>46</v>
      </c>
      <c r="I5306" s="46">
        <v>16</v>
      </c>
      <c r="J5306" t="s">
        <v>172</v>
      </c>
      <c r="K5306" t="s">
        <v>90</v>
      </c>
      <c r="L5306" s="46">
        <v>2663</v>
      </c>
      <c r="M5306" s="46">
        <v>36</v>
      </c>
      <c r="N5306" s="46">
        <v>35</v>
      </c>
      <c r="O5306" s="46">
        <v>118</v>
      </c>
      <c r="P5306" s="46">
        <f t="shared" si="603"/>
        <v>1</v>
      </c>
      <c r="R5306" s="67" t="s">
        <v>1307</v>
      </c>
      <c r="S5306" s="67">
        <f>COUNTIF(Y$2:$Y$100,R5306)</f>
        <v>0</v>
      </c>
      <c r="V5306" s="67">
        <f t="shared" si="604"/>
        <v>0</v>
      </c>
      <c r="X5306"/>
      <c r="Y5306" s="67" t="str">
        <f t="shared" si="609"/>
        <v xml:space="preserve"> </v>
      </c>
      <c r="AB5306" t="s">
        <v>90</v>
      </c>
      <c r="AC5306" s="46">
        <v>2663</v>
      </c>
      <c r="AD5306" s="46">
        <v>36</v>
      </c>
      <c r="AE5306" s="46">
        <v>35</v>
      </c>
      <c r="AF5306" s="46">
        <v>118</v>
      </c>
      <c r="AH5306" s="70" t="str">
        <f t="shared" si="605"/>
        <v/>
      </c>
      <c r="AI5306" s="70" t="str">
        <f t="shared" si="606"/>
        <v/>
      </c>
      <c r="AJ5306" s="70" t="str">
        <f t="shared" si="607"/>
        <v>X</v>
      </c>
      <c r="AK5306" s="70" t="str" cm="1">
        <f t="array" ref="AK5306">_xlfn.IFS(AH5306&lt;&gt;"","1",AI5306&lt;&gt;"","2",AJ5306&lt;&gt;"","3")</f>
        <v>3</v>
      </c>
    </row>
    <row r="5307" spans="1:37" x14ac:dyDescent="0.25">
      <c r="A5307" t="s">
        <v>373</v>
      </c>
      <c r="B5307" t="s">
        <v>371</v>
      </c>
      <c r="C5307" s="67" t="str">
        <f t="shared" si="602"/>
        <v>Abby Waara</v>
      </c>
      <c r="D5307" s="71" t="str" cm="1">
        <f t="array" ref="D5307">_xlfn.IFS(AK5307="1",CONCATENATE(C5307,"Regional"),AK5307="2",CONCATENATE(C5307,"Sectional"),AK5307="3",CONCATENATE(C5307,COUNTIF($C$1:C5307,C5307)))</f>
        <v>Abby Waara7</v>
      </c>
      <c r="E5307" s="66">
        <v>45181.527777777781</v>
      </c>
      <c r="F5307" t="s">
        <v>98</v>
      </c>
      <c r="G5307" s="46">
        <v>41</v>
      </c>
      <c r="H5307" s="46">
        <v>47</v>
      </c>
      <c r="I5307" s="46">
        <v>19</v>
      </c>
      <c r="J5307" t="s">
        <v>172</v>
      </c>
      <c r="K5307" t="s">
        <v>90</v>
      </c>
      <c r="L5307" s="46">
        <v>2663</v>
      </c>
      <c r="M5307" s="46">
        <v>36</v>
      </c>
      <c r="N5307" s="46">
        <v>35</v>
      </c>
      <c r="O5307" s="46">
        <v>118</v>
      </c>
      <c r="P5307" s="46">
        <f t="shared" si="603"/>
        <v>1</v>
      </c>
      <c r="R5307" s="67" t="s">
        <v>2954</v>
      </c>
      <c r="S5307" s="67">
        <f>COUNTIF(Y$2:$Y$100,R5307)</f>
        <v>0</v>
      </c>
      <c r="V5307" s="67">
        <f t="shared" si="604"/>
        <v>0</v>
      </c>
      <c r="X5307"/>
      <c r="Y5307" s="67" t="str">
        <f t="shared" si="609"/>
        <v xml:space="preserve"> </v>
      </c>
      <c r="AB5307" t="s">
        <v>90</v>
      </c>
      <c r="AC5307" s="46">
        <v>2663</v>
      </c>
      <c r="AD5307" s="46">
        <v>36</v>
      </c>
      <c r="AE5307" s="46">
        <v>35</v>
      </c>
      <c r="AF5307" s="46">
        <v>118</v>
      </c>
      <c r="AH5307" s="70" t="str">
        <f t="shared" si="605"/>
        <v/>
      </c>
      <c r="AI5307" s="70" t="str">
        <f t="shared" si="606"/>
        <v/>
      </c>
      <c r="AJ5307" s="70" t="str">
        <f t="shared" si="607"/>
        <v>X</v>
      </c>
      <c r="AK5307" s="70" t="str" cm="1">
        <f t="array" ref="AK5307">_xlfn.IFS(AH5307&lt;&gt;"","1",AI5307&lt;&gt;"","2",AJ5307&lt;&gt;"","3")</f>
        <v>3</v>
      </c>
    </row>
    <row r="5308" spans="1:37" x14ac:dyDescent="0.25">
      <c r="A5308" t="s">
        <v>374</v>
      </c>
      <c r="B5308" t="s">
        <v>769</v>
      </c>
      <c r="C5308" s="67" t="str">
        <f t="shared" si="602"/>
        <v>Nadia Wagner</v>
      </c>
      <c r="D5308" s="71" t="str" cm="1">
        <f t="array" ref="D5308">_xlfn.IFS(AK5308="1",CONCATENATE(C5308,"Regional"),AK5308="2",CONCATENATE(C5308,"Sectional"),AK5308="3",CONCATENATE(C5308,COUNTIF($C$1:C5308,C5308)))</f>
        <v>Nadia Wagner6</v>
      </c>
      <c r="E5308" s="66">
        <v>45181.527777777781</v>
      </c>
      <c r="F5308" t="s">
        <v>98</v>
      </c>
      <c r="G5308" s="46">
        <v>41</v>
      </c>
      <c r="H5308" s="46">
        <v>47</v>
      </c>
      <c r="I5308" s="46">
        <v>19</v>
      </c>
      <c r="J5308" t="s">
        <v>172</v>
      </c>
      <c r="K5308" t="s">
        <v>90</v>
      </c>
      <c r="L5308" s="46">
        <v>2663</v>
      </c>
      <c r="M5308" s="46">
        <v>36</v>
      </c>
      <c r="N5308" s="46">
        <v>35</v>
      </c>
      <c r="O5308" s="46">
        <v>118</v>
      </c>
      <c r="P5308" s="46">
        <f t="shared" si="603"/>
        <v>1</v>
      </c>
      <c r="R5308" s="67" t="s">
        <v>1353</v>
      </c>
      <c r="S5308" s="67">
        <f>COUNTIF(Y$2:$Y$100,R5308)</f>
        <v>0</v>
      </c>
      <c r="V5308" s="67">
        <f t="shared" si="604"/>
        <v>0</v>
      </c>
      <c r="X5308"/>
      <c r="Y5308" s="67" t="str">
        <f t="shared" si="609"/>
        <v xml:space="preserve"> </v>
      </c>
      <c r="AB5308" t="s">
        <v>90</v>
      </c>
      <c r="AC5308" s="46">
        <v>2663</v>
      </c>
      <c r="AD5308" s="46">
        <v>36</v>
      </c>
      <c r="AE5308" s="46">
        <v>35</v>
      </c>
      <c r="AF5308" s="46">
        <v>118</v>
      </c>
      <c r="AH5308" s="70" t="str">
        <f t="shared" si="605"/>
        <v/>
      </c>
      <c r="AI5308" s="70" t="str">
        <f t="shared" si="606"/>
        <v/>
      </c>
      <c r="AJ5308" s="70" t="str">
        <f t="shared" si="607"/>
        <v>X</v>
      </c>
      <c r="AK5308" s="70" t="str" cm="1">
        <f t="array" ref="AK5308">_xlfn.IFS(AH5308&lt;&gt;"","1",AI5308&lt;&gt;"","2",AJ5308&lt;&gt;"","3")</f>
        <v>3</v>
      </c>
    </row>
    <row r="5309" spans="1:37" x14ac:dyDescent="0.25">
      <c r="A5309" t="s">
        <v>383</v>
      </c>
      <c r="B5309" t="s">
        <v>567</v>
      </c>
      <c r="C5309" s="67" t="str">
        <f t="shared" si="602"/>
        <v>Anika Wilke</v>
      </c>
      <c r="D5309" s="71" t="str" cm="1">
        <f t="array" ref="D5309">_xlfn.IFS(AK5309="1",CONCATENATE(C5309,"Regional"),AK5309="2",CONCATENATE(C5309,"Sectional"),AK5309="3",CONCATENATE(C5309,COUNTIF($C$1:C5309,C5309)))</f>
        <v>Anika Wilke10</v>
      </c>
      <c r="E5309" s="66">
        <v>45181.527777777781</v>
      </c>
      <c r="F5309" t="s">
        <v>98</v>
      </c>
      <c r="G5309" s="46">
        <v>41</v>
      </c>
      <c r="H5309" s="46">
        <v>47</v>
      </c>
      <c r="I5309" s="46">
        <v>19</v>
      </c>
      <c r="J5309" t="s">
        <v>172</v>
      </c>
      <c r="K5309" t="s">
        <v>90</v>
      </c>
      <c r="L5309" s="46">
        <v>2663</v>
      </c>
      <c r="M5309" s="46">
        <v>36</v>
      </c>
      <c r="N5309" s="46">
        <v>35</v>
      </c>
      <c r="O5309" s="46">
        <v>118</v>
      </c>
      <c r="P5309" s="46">
        <f t="shared" si="603"/>
        <v>1</v>
      </c>
      <c r="R5309" s="67" t="s">
        <v>1415</v>
      </c>
      <c r="S5309" s="67">
        <f>COUNTIF(Y$2:$Y$100,R5309)</f>
        <v>0</v>
      </c>
      <c r="V5309" s="67">
        <f t="shared" si="604"/>
        <v>0</v>
      </c>
      <c r="X5309"/>
      <c r="Y5309" s="67" t="str">
        <f t="shared" si="609"/>
        <v xml:space="preserve"> </v>
      </c>
      <c r="AB5309" t="s">
        <v>90</v>
      </c>
      <c r="AC5309" s="46">
        <v>2663</v>
      </c>
      <c r="AD5309" s="46">
        <v>36</v>
      </c>
      <c r="AE5309" s="46">
        <v>35</v>
      </c>
      <c r="AF5309" s="46">
        <v>118</v>
      </c>
      <c r="AH5309" s="70" t="str">
        <f t="shared" si="605"/>
        <v/>
      </c>
      <c r="AI5309" s="70" t="str">
        <f t="shared" si="606"/>
        <v/>
      </c>
      <c r="AJ5309" s="70" t="str">
        <f t="shared" si="607"/>
        <v>X</v>
      </c>
      <c r="AK5309" s="70" t="str" cm="1">
        <f t="array" ref="AK5309">_xlfn.IFS(AH5309&lt;&gt;"","1",AI5309&lt;&gt;"","2",AJ5309&lt;&gt;"","3")</f>
        <v>3</v>
      </c>
    </row>
    <row r="5310" spans="1:37" x14ac:dyDescent="0.25">
      <c r="A5310" t="s">
        <v>2291</v>
      </c>
      <c r="B5310" t="s">
        <v>511</v>
      </c>
      <c r="C5310" s="67" t="str">
        <f t="shared" si="602"/>
        <v>Eleanor VanHandel</v>
      </c>
      <c r="D5310" s="71" t="str" cm="1">
        <f t="array" ref="D5310">_xlfn.IFS(AK5310="1",CONCATENATE(C5310,"Regional"),AK5310="2",CONCATENATE(C5310,"Sectional"),AK5310="3",CONCATENATE(C5310,COUNTIF($C$1:C5310,C5310)))</f>
        <v>Eleanor VanHandel6</v>
      </c>
      <c r="E5310" s="66">
        <v>45181.527777777781</v>
      </c>
      <c r="F5310" t="s">
        <v>98</v>
      </c>
      <c r="G5310" s="46">
        <v>41</v>
      </c>
      <c r="H5310" s="46">
        <v>48</v>
      </c>
      <c r="I5310" s="46">
        <v>22</v>
      </c>
      <c r="J5310" t="s">
        <v>172</v>
      </c>
      <c r="K5310" t="s">
        <v>90</v>
      </c>
      <c r="L5310" s="46">
        <v>2663</v>
      </c>
      <c r="M5310" s="46">
        <v>36</v>
      </c>
      <c r="N5310" s="46">
        <v>35</v>
      </c>
      <c r="O5310" s="46">
        <v>118</v>
      </c>
      <c r="P5310" s="46">
        <f t="shared" si="603"/>
        <v>1</v>
      </c>
      <c r="R5310" s="67" t="s">
        <v>3560</v>
      </c>
      <c r="S5310" s="67">
        <f>COUNTIF(Y$2:$Y$100,R5310)</f>
        <v>0</v>
      </c>
      <c r="V5310" s="67">
        <f t="shared" si="604"/>
        <v>0</v>
      </c>
      <c r="X5310"/>
      <c r="Y5310" s="67" t="str">
        <f t="shared" si="609"/>
        <v xml:space="preserve"> </v>
      </c>
      <c r="AB5310" t="s">
        <v>90</v>
      </c>
      <c r="AC5310" s="46">
        <v>2663</v>
      </c>
      <c r="AD5310" s="46">
        <v>36</v>
      </c>
      <c r="AE5310" s="46">
        <v>35</v>
      </c>
      <c r="AF5310" s="46">
        <v>118</v>
      </c>
      <c r="AH5310" s="70" t="str">
        <f t="shared" si="605"/>
        <v/>
      </c>
      <c r="AI5310" s="70" t="str">
        <f t="shared" si="606"/>
        <v/>
      </c>
      <c r="AJ5310" s="70" t="str">
        <f t="shared" si="607"/>
        <v>X</v>
      </c>
      <c r="AK5310" s="70" t="str" cm="1">
        <f t="array" ref="AK5310">_xlfn.IFS(AH5310&lt;&gt;"","1",AI5310&lt;&gt;"","2",AJ5310&lt;&gt;"","3")</f>
        <v>3</v>
      </c>
    </row>
    <row r="5311" spans="1:37" x14ac:dyDescent="0.25">
      <c r="A5311" t="s">
        <v>489</v>
      </c>
      <c r="B5311" t="s">
        <v>692</v>
      </c>
      <c r="C5311" s="67" t="str">
        <f t="shared" si="602"/>
        <v>Julianne Bradford</v>
      </c>
      <c r="D5311" s="71" t="str" cm="1">
        <f t="array" ref="D5311">_xlfn.IFS(AK5311="1",CONCATENATE(C5311,"Regional"),AK5311="2",CONCATENATE(C5311,"Sectional"),AK5311="3",CONCATENATE(C5311,COUNTIF($C$1:C5311,C5311)))</f>
        <v>Julianne Bradford7</v>
      </c>
      <c r="E5311" s="66">
        <v>45181.527777777781</v>
      </c>
      <c r="F5311" t="s">
        <v>98</v>
      </c>
      <c r="G5311" s="46">
        <v>41</v>
      </c>
      <c r="H5311" s="46">
        <v>49</v>
      </c>
      <c r="I5311" s="46">
        <v>23</v>
      </c>
      <c r="J5311" t="s">
        <v>172</v>
      </c>
      <c r="K5311" t="s">
        <v>90</v>
      </c>
      <c r="L5311" s="46">
        <v>2663</v>
      </c>
      <c r="M5311" s="46">
        <v>36</v>
      </c>
      <c r="N5311" s="46">
        <v>35</v>
      </c>
      <c r="O5311" s="46">
        <v>118</v>
      </c>
      <c r="P5311" s="46">
        <f t="shared" si="603"/>
        <v>1</v>
      </c>
      <c r="R5311" s="67" t="s">
        <v>1298</v>
      </c>
      <c r="S5311" s="67">
        <f>COUNTIF(Y$2:$Y$100,R5311)</f>
        <v>0</v>
      </c>
      <c r="V5311" s="67">
        <f t="shared" si="604"/>
        <v>0</v>
      </c>
      <c r="X5311"/>
      <c r="Y5311" s="67" t="str">
        <f t="shared" si="609"/>
        <v xml:space="preserve"> </v>
      </c>
      <c r="AB5311" t="s">
        <v>90</v>
      </c>
      <c r="AC5311" s="46">
        <v>2663</v>
      </c>
      <c r="AD5311" s="46">
        <v>36</v>
      </c>
      <c r="AE5311" s="46">
        <v>35</v>
      </c>
      <c r="AF5311" s="46">
        <v>118</v>
      </c>
      <c r="AH5311" s="70" t="str">
        <f t="shared" si="605"/>
        <v/>
      </c>
      <c r="AI5311" s="70" t="str">
        <f t="shared" si="606"/>
        <v/>
      </c>
      <c r="AJ5311" s="70" t="str">
        <f t="shared" si="607"/>
        <v>X</v>
      </c>
      <c r="AK5311" s="70" t="str" cm="1">
        <f t="array" ref="AK5311">_xlfn.IFS(AH5311&lt;&gt;"","1",AI5311&lt;&gt;"","2",AJ5311&lt;&gt;"","3")</f>
        <v>3</v>
      </c>
    </row>
    <row r="5312" spans="1:37" x14ac:dyDescent="0.25">
      <c r="A5312" t="s">
        <v>373</v>
      </c>
      <c r="B5312" t="s">
        <v>184</v>
      </c>
      <c r="C5312" s="67" t="str">
        <f t="shared" si="602"/>
        <v>Allison Waara</v>
      </c>
      <c r="D5312" s="71" t="str" cm="1">
        <f t="array" ref="D5312">_xlfn.IFS(AK5312="1",CONCATENATE(C5312,"Regional"),AK5312="2",CONCATENATE(C5312,"Sectional"),AK5312="3",CONCATENATE(C5312,COUNTIF($C$1:C5312,C5312)))</f>
        <v>Allison Waara10</v>
      </c>
      <c r="E5312" s="66">
        <v>45181.527777777781</v>
      </c>
      <c r="F5312" t="s">
        <v>98</v>
      </c>
      <c r="G5312" s="46">
        <v>41</v>
      </c>
      <c r="H5312" s="46">
        <v>50</v>
      </c>
      <c r="I5312" s="46">
        <v>24</v>
      </c>
      <c r="J5312" t="s">
        <v>172</v>
      </c>
      <c r="K5312" t="s">
        <v>90</v>
      </c>
      <c r="L5312" s="46">
        <v>2663</v>
      </c>
      <c r="M5312" s="46">
        <v>36</v>
      </c>
      <c r="N5312" s="46">
        <v>35</v>
      </c>
      <c r="O5312" s="46">
        <v>118</v>
      </c>
      <c r="P5312" s="46">
        <f t="shared" si="603"/>
        <v>1</v>
      </c>
      <c r="R5312" s="67" t="s">
        <v>2944</v>
      </c>
      <c r="S5312" s="67">
        <f>COUNTIF(Y$2:$Y$100,R5312)</f>
        <v>0</v>
      </c>
      <c r="V5312" s="67">
        <f t="shared" si="604"/>
        <v>0</v>
      </c>
      <c r="X5312"/>
      <c r="Y5312" s="67" t="str">
        <f t="shared" si="609"/>
        <v xml:space="preserve"> </v>
      </c>
      <c r="AB5312" t="s">
        <v>90</v>
      </c>
      <c r="AC5312" s="46">
        <v>2663</v>
      </c>
      <c r="AD5312" s="46">
        <v>36</v>
      </c>
      <c r="AE5312" s="46">
        <v>35</v>
      </c>
      <c r="AF5312" s="46">
        <v>118</v>
      </c>
      <c r="AH5312" s="70" t="str">
        <f t="shared" si="605"/>
        <v/>
      </c>
      <c r="AI5312" s="70" t="str">
        <f t="shared" si="606"/>
        <v/>
      </c>
      <c r="AJ5312" s="70" t="str">
        <f t="shared" si="607"/>
        <v>X</v>
      </c>
      <c r="AK5312" s="70" t="str" cm="1">
        <f t="array" ref="AK5312">_xlfn.IFS(AH5312&lt;&gt;"","1",AI5312&lt;&gt;"","2",AJ5312&lt;&gt;"","3")</f>
        <v>3</v>
      </c>
    </row>
    <row r="5313" spans="1:37" x14ac:dyDescent="0.25">
      <c r="A5313" t="s">
        <v>871</v>
      </c>
      <c r="B5313" t="s">
        <v>434</v>
      </c>
      <c r="C5313" s="67" t="str">
        <f t="shared" si="602"/>
        <v>Ella Ficarri</v>
      </c>
      <c r="D5313" s="71" t="str" cm="1">
        <f t="array" ref="D5313">_xlfn.IFS(AK5313="1",CONCATENATE(C5313,"Regional"),AK5313="2",CONCATENATE(C5313,"Sectional"),AK5313="3",CONCATENATE(C5313,COUNTIF($C$1:C5313,C5313)))</f>
        <v>Ella Ficarri7</v>
      </c>
      <c r="E5313" s="66">
        <v>45181.527777777781</v>
      </c>
      <c r="F5313" t="s">
        <v>98</v>
      </c>
      <c r="G5313" s="46">
        <v>41</v>
      </c>
      <c r="H5313" s="46">
        <v>50</v>
      </c>
      <c r="I5313" s="46">
        <v>24</v>
      </c>
      <c r="J5313" t="s">
        <v>172</v>
      </c>
      <c r="K5313" t="s">
        <v>90</v>
      </c>
      <c r="L5313" s="46">
        <v>2663</v>
      </c>
      <c r="M5313" s="46">
        <v>36</v>
      </c>
      <c r="N5313" s="46">
        <v>35</v>
      </c>
      <c r="O5313" s="46">
        <v>118</v>
      </c>
      <c r="P5313" s="46">
        <f t="shared" si="603"/>
        <v>1</v>
      </c>
      <c r="R5313" s="67" t="s">
        <v>1414</v>
      </c>
      <c r="S5313" s="67">
        <f>COUNTIF(Y$2:$Y$100,R5313)</f>
        <v>0</v>
      </c>
      <c r="V5313" s="67">
        <f t="shared" si="604"/>
        <v>0</v>
      </c>
      <c r="X5313"/>
      <c r="Y5313" s="67" t="str">
        <f t="shared" si="609"/>
        <v xml:space="preserve"> </v>
      </c>
      <c r="AB5313" t="s">
        <v>90</v>
      </c>
      <c r="AC5313" s="46">
        <v>2663</v>
      </c>
      <c r="AD5313" s="46">
        <v>36</v>
      </c>
      <c r="AE5313" s="46">
        <v>35</v>
      </c>
      <c r="AF5313" s="46">
        <v>118</v>
      </c>
      <c r="AH5313" s="70" t="str">
        <f t="shared" si="605"/>
        <v/>
      </c>
      <c r="AI5313" s="70" t="str">
        <f t="shared" si="606"/>
        <v/>
      </c>
      <c r="AJ5313" s="70" t="str">
        <f t="shared" si="607"/>
        <v>X</v>
      </c>
      <c r="AK5313" s="70" t="str" cm="1">
        <f t="array" ref="AK5313">_xlfn.IFS(AH5313&lt;&gt;"","1",AI5313&lt;&gt;"","2",AJ5313&lt;&gt;"","3")</f>
        <v>3</v>
      </c>
    </row>
    <row r="5314" spans="1:37" x14ac:dyDescent="0.25">
      <c r="A5314" t="s">
        <v>310</v>
      </c>
      <c r="B5314" t="s">
        <v>699</v>
      </c>
      <c r="C5314" s="67" t="str">
        <f t="shared" ref="C5314:C5377" si="610">CONCATENATE(B5314," ",A5314)</f>
        <v>Emmaline Miller</v>
      </c>
      <c r="D5314" s="71" t="str" cm="1">
        <f t="array" ref="D5314">_xlfn.IFS(AK5314="1",CONCATENATE(C5314,"Regional"),AK5314="2",CONCATENATE(C5314,"Sectional"),AK5314="3",CONCATENATE(C5314,COUNTIF($C$1:C5314,C5314)))</f>
        <v>Emmaline Miller11</v>
      </c>
      <c r="E5314" s="66">
        <v>45181.527777777781</v>
      </c>
      <c r="F5314" t="s">
        <v>98</v>
      </c>
      <c r="G5314" s="46">
        <v>41</v>
      </c>
      <c r="H5314" s="46">
        <v>50</v>
      </c>
      <c r="I5314" s="46">
        <v>24</v>
      </c>
      <c r="J5314" t="s">
        <v>172</v>
      </c>
      <c r="K5314" t="s">
        <v>90</v>
      </c>
      <c r="L5314" s="46">
        <v>2663</v>
      </c>
      <c r="M5314" s="46">
        <v>36</v>
      </c>
      <c r="N5314" s="46">
        <v>35</v>
      </c>
      <c r="O5314" s="46">
        <v>118</v>
      </c>
      <c r="P5314" s="46">
        <f t="shared" ref="P5314:P5377" si="611">IF(L5314&gt;4000,2,1)</f>
        <v>1</v>
      </c>
      <c r="R5314" s="67" t="s">
        <v>1302</v>
      </c>
      <c r="S5314" s="67">
        <f>COUNTIF(Y$2:$Y$100,R5314)</f>
        <v>0</v>
      </c>
      <c r="V5314" s="67">
        <f t="shared" ref="V5314:V5377" si="612">COUNTIF(R5314:R7937,Y5314)</f>
        <v>0</v>
      </c>
      <c r="X5314"/>
      <c r="Y5314" s="67" t="str">
        <f t="shared" si="609"/>
        <v xml:space="preserve"> </v>
      </c>
      <c r="AB5314" t="s">
        <v>90</v>
      </c>
      <c r="AC5314" s="46">
        <v>2663</v>
      </c>
      <c r="AD5314" s="46">
        <v>36</v>
      </c>
      <c r="AE5314" s="46">
        <v>35</v>
      </c>
      <c r="AF5314" s="46">
        <v>118</v>
      </c>
      <c r="AH5314" s="70" t="str">
        <f t="shared" ref="AH5314:AH5377" si="613">IF(ISNUMBER(SEARCH("regional",$F5314)),$F5314,"")</f>
        <v/>
      </c>
      <c r="AI5314" s="70" t="str">
        <f t="shared" ref="AI5314:AI5377" si="614">IF(ISNUMBER(SEARCH("sectional",$F5314)),$F5314,"")</f>
        <v/>
      </c>
      <c r="AJ5314" s="70" t="str">
        <f t="shared" ref="AJ5314:AJ5377" si="615">IF(AND(AH5314="",AI5314=""),"X","")</f>
        <v>X</v>
      </c>
      <c r="AK5314" s="70" t="str" cm="1">
        <f t="array" ref="AK5314">_xlfn.IFS(AH5314&lt;&gt;"","1",AI5314&lt;&gt;"","2",AJ5314&lt;&gt;"","3")</f>
        <v>3</v>
      </c>
    </row>
    <row r="5315" spans="1:37" x14ac:dyDescent="0.25">
      <c r="A5315" t="s">
        <v>1931</v>
      </c>
      <c r="B5315" t="s">
        <v>184</v>
      </c>
      <c r="C5315" s="67" t="str">
        <f t="shared" si="610"/>
        <v>Allison Klee</v>
      </c>
      <c r="D5315" s="71" t="str" cm="1">
        <f t="array" ref="D5315">_xlfn.IFS(AK5315="1",CONCATENATE(C5315,"Regional"),AK5315="2",CONCATENATE(C5315,"Sectional"),AK5315="3",CONCATENATE(C5315,COUNTIF($C$1:C5315,C5315)))</f>
        <v>Allison Klee11</v>
      </c>
      <c r="E5315" s="66">
        <v>45181.527777777781</v>
      </c>
      <c r="F5315" t="s">
        <v>98</v>
      </c>
      <c r="G5315" s="46">
        <v>41</v>
      </c>
      <c r="H5315" s="46">
        <v>51</v>
      </c>
      <c r="I5315" s="46">
        <v>27</v>
      </c>
      <c r="J5315" t="s">
        <v>172</v>
      </c>
      <c r="K5315" t="s">
        <v>90</v>
      </c>
      <c r="L5315" s="46">
        <v>2663</v>
      </c>
      <c r="M5315" s="46">
        <v>36</v>
      </c>
      <c r="N5315" s="46">
        <v>35</v>
      </c>
      <c r="O5315" s="46">
        <v>118</v>
      </c>
      <c r="P5315" s="46">
        <f t="shared" si="611"/>
        <v>1</v>
      </c>
      <c r="R5315" s="67" t="s">
        <v>2946</v>
      </c>
      <c r="S5315" s="67">
        <f>COUNTIF(Y$2:$Y$100,R5315)</f>
        <v>0</v>
      </c>
      <c r="V5315" s="67">
        <f t="shared" si="612"/>
        <v>0</v>
      </c>
      <c r="X5315"/>
      <c r="Y5315" s="67" t="str">
        <f t="shared" si="609"/>
        <v xml:space="preserve"> </v>
      </c>
      <c r="AB5315" t="s">
        <v>90</v>
      </c>
      <c r="AC5315" s="46">
        <v>2663</v>
      </c>
      <c r="AD5315" s="46">
        <v>36</v>
      </c>
      <c r="AE5315" s="46">
        <v>35</v>
      </c>
      <c r="AF5315" s="46">
        <v>118</v>
      </c>
      <c r="AH5315" s="70" t="str">
        <f t="shared" si="613"/>
        <v/>
      </c>
      <c r="AI5315" s="70" t="str">
        <f t="shared" si="614"/>
        <v/>
      </c>
      <c r="AJ5315" s="70" t="str">
        <f t="shared" si="615"/>
        <v>X</v>
      </c>
      <c r="AK5315" s="70" t="str" cm="1">
        <f t="array" ref="AK5315">_xlfn.IFS(AH5315&lt;&gt;"","1",AI5315&lt;&gt;"","2",AJ5315&lt;&gt;"","3")</f>
        <v>3</v>
      </c>
    </row>
    <row r="5316" spans="1:37" x14ac:dyDescent="0.25">
      <c r="A5316" t="s">
        <v>694</v>
      </c>
      <c r="B5316" t="s">
        <v>695</v>
      </c>
      <c r="C5316" s="67" t="str">
        <f t="shared" si="610"/>
        <v>Audra Kasper</v>
      </c>
      <c r="D5316" s="71" t="str" cm="1">
        <f t="array" ref="D5316">_xlfn.IFS(AK5316="1",CONCATENATE(C5316,"Regional"),AK5316="2",CONCATENATE(C5316,"Sectional"),AK5316="3",CONCATENATE(C5316,COUNTIF($C$1:C5316,C5316)))</f>
        <v>Audra Kasper8</v>
      </c>
      <c r="E5316" s="66">
        <v>45181.527777777781</v>
      </c>
      <c r="F5316" t="s">
        <v>98</v>
      </c>
      <c r="G5316" s="46">
        <v>41</v>
      </c>
      <c r="H5316" s="46">
        <v>51</v>
      </c>
      <c r="I5316" s="46">
        <v>27</v>
      </c>
      <c r="J5316" t="s">
        <v>172</v>
      </c>
      <c r="K5316" t="s">
        <v>90</v>
      </c>
      <c r="L5316" s="46">
        <v>2663</v>
      </c>
      <c r="M5316" s="46">
        <v>36</v>
      </c>
      <c r="N5316" s="46">
        <v>35</v>
      </c>
      <c r="O5316" s="46">
        <v>118</v>
      </c>
      <c r="P5316" s="46">
        <f t="shared" si="611"/>
        <v>1</v>
      </c>
      <c r="R5316" s="67" t="s">
        <v>1300</v>
      </c>
      <c r="S5316" s="67">
        <f>COUNTIF(Y$2:$Y$100,R5316)</f>
        <v>0</v>
      </c>
      <c r="V5316" s="67">
        <f t="shared" si="612"/>
        <v>0</v>
      </c>
      <c r="X5316"/>
      <c r="Y5316" s="67" t="str">
        <f t="shared" si="609"/>
        <v xml:space="preserve"> </v>
      </c>
      <c r="AB5316" t="s">
        <v>90</v>
      </c>
      <c r="AC5316" s="46">
        <v>2663</v>
      </c>
      <c r="AD5316" s="46">
        <v>36</v>
      </c>
      <c r="AE5316" s="46">
        <v>35</v>
      </c>
      <c r="AF5316" s="46">
        <v>118</v>
      </c>
      <c r="AH5316" s="70" t="str">
        <f t="shared" si="613"/>
        <v/>
      </c>
      <c r="AI5316" s="70" t="str">
        <f t="shared" si="614"/>
        <v/>
      </c>
      <c r="AJ5316" s="70" t="str">
        <f t="shared" si="615"/>
        <v>X</v>
      </c>
      <c r="AK5316" s="70" t="str" cm="1">
        <f t="array" ref="AK5316">_xlfn.IFS(AH5316&lt;&gt;"","1",AI5316&lt;&gt;"","2",AJ5316&lt;&gt;"","3")</f>
        <v>3</v>
      </c>
    </row>
    <row r="5317" spans="1:37" x14ac:dyDescent="0.25">
      <c r="A5317" t="s">
        <v>1109</v>
      </c>
      <c r="B5317" t="s">
        <v>401</v>
      </c>
      <c r="C5317" s="67" t="str">
        <f t="shared" si="610"/>
        <v>Hannah Fergus</v>
      </c>
      <c r="D5317" s="71" t="str" cm="1">
        <f t="array" ref="D5317">_xlfn.IFS(AK5317="1",CONCATENATE(C5317,"Regional"),AK5317="2",CONCATENATE(C5317,"Sectional"),AK5317="3",CONCATENATE(C5317,COUNTIF($C$1:C5317,C5317)))</f>
        <v>Hannah Fergus10</v>
      </c>
      <c r="E5317" s="66">
        <v>45181.527777777781</v>
      </c>
      <c r="F5317" t="s">
        <v>98</v>
      </c>
      <c r="G5317" s="46">
        <v>41</v>
      </c>
      <c r="H5317" s="46">
        <v>52</v>
      </c>
      <c r="I5317" s="46">
        <v>29</v>
      </c>
      <c r="J5317" t="s">
        <v>172</v>
      </c>
      <c r="K5317" t="s">
        <v>90</v>
      </c>
      <c r="L5317" s="46">
        <v>2663</v>
      </c>
      <c r="M5317" s="46">
        <v>36</v>
      </c>
      <c r="N5317" s="46">
        <v>35</v>
      </c>
      <c r="O5317" s="46">
        <v>118</v>
      </c>
      <c r="P5317" s="46">
        <f t="shared" si="611"/>
        <v>1</v>
      </c>
      <c r="R5317" s="67" t="s">
        <v>1582</v>
      </c>
      <c r="S5317" s="67">
        <f>COUNTIF(Y$2:$Y$100,R5317)</f>
        <v>0</v>
      </c>
      <c r="V5317" s="67">
        <f t="shared" si="612"/>
        <v>0</v>
      </c>
      <c r="X5317"/>
      <c r="Y5317" s="67" t="str">
        <f t="shared" si="609"/>
        <v xml:space="preserve"> </v>
      </c>
      <c r="AB5317" t="s">
        <v>90</v>
      </c>
      <c r="AC5317" s="46">
        <v>2663</v>
      </c>
      <c r="AD5317" s="46">
        <v>36</v>
      </c>
      <c r="AE5317" s="46">
        <v>35</v>
      </c>
      <c r="AF5317" s="46">
        <v>118</v>
      </c>
      <c r="AH5317" s="70" t="str">
        <f t="shared" si="613"/>
        <v/>
      </c>
      <c r="AI5317" s="70" t="str">
        <f t="shared" si="614"/>
        <v/>
      </c>
      <c r="AJ5317" s="70" t="str">
        <f t="shared" si="615"/>
        <v>X</v>
      </c>
      <c r="AK5317" s="70" t="str" cm="1">
        <f t="array" ref="AK5317">_xlfn.IFS(AH5317&lt;&gt;"","1",AI5317&lt;&gt;"","2",AJ5317&lt;&gt;"","3")</f>
        <v>3</v>
      </c>
    </row>
    <row r="5318" spans="1:37" x14ac:dyDescent="0.25">
      <c r="A5318" t="s">
        <v>1824</v>
      </c>
      <c r="B5318" t="s">
        <v>253</v>
      </c>
      <c r="C5318" s="67" t="str">
        <f t="shared" si="610"/>
        <v>Lily Wiitanen</v>
      </c>
      <c r="D5318" s="71" t="str" cm="1">
        <f t="array" ref="D5318">_xlfn.IFS(AK5318="1",CONCATENATE(C5318,"Regional"),AK5318="2",CONCATENATE(C5318,"Sectional"),AK5318="3",CONCATENATE(C5318,COUNTIF($C$1:C5318,C5318)))</f>
        <v>Lily Wiitanen9</v>
      </c>
      <c r="E5318" s="66">
        <v>45181.527777777781</v>
      </c>
      <c r="F5318" t="s">
        <v>98</v>
      </c>
      <c r="G5318" s="46">
        <v>41</v>
      </c>
      <c r="H5318" s="46">
        <v>53</v>
      </c>
      <c r="I5318" s="46">
        <v>30</v>
      </c>
      <c r="J5318" t="s">
        <v>172</v>
      </c>
      <c r="K5318" t="s">
        <v>90</v>
      </c>
      <c r="L5318" s="46">
        <v>2663</v>
      </c>
      <c r="M5318" s="46">
        <v>36</v>
      </c>
      <c r="N5318" s="46">
        <v>35</v>
      </c>
      <c r="O5318" s="46">
        <v>118</v>
      </c>
      <c r="P5318" s="46">
        <f t="shared" si="611"/>
        <v>1</v>
      </c>
      <c r="R5318" s="67" t="s">
        <v>2827</v>
      </c>
      <c r="S5318" s="67">
        <f>COUNTIF(Y$2:$Y$100,R5318)</f>
        <v>0</v>
      </c>
      <c r="V5318" s="67">
        <f t="shared" si="612"/>
        <v>0</v>
      </c>
      <c r="X5318"/>
      <c r="Y5318" s="67" t="str">
        <f t="shared" si="609"/>
        <v xml:space="preserve"> </v>
      </c>
      <c r="AB5318" t="s">
        <v>90</v>
      </c>
      <c r="AC5318" s="46">
        <v>2663</v>
      </c>
      <c r="AD5318" s="46">
        <v>36</v>
      </c>
      <c r="AE5318" s="46">
        <v>35</v>
      </c>
      <c r="AF5318" s="46">
        <v>118</v>
      </c>
      <c r="AH5318" s="70" t="str">
        <f t="shared" si="613"/>
        <v/>
      </c>
      <c r="AI5318" s="70" t="str">
        <f t="shared" si="614"/>
        <v/>
      </c>
      <c r="AJ5318" s="70" t="str">
        <f t="shared" si="615"/>
        <v>X</v>
      </c>
      <c r="AK5318" s="70" t="str" cm="1">
        <f t="array" ref="AK5318">_xlfn.IFS(AH5318&lt;&gt;"","1",AI5318&lt;&gt;"","2",AJ5318&lt;&gt;"","3")</f>
        <v>3</v>
      </c>
    </row>
    <row r="5319" spans="1:37" x14ac:dyDescent="0.25">
      <c r="A5319" t="s">
        <v>254</v>
      </c>
      <c r="B5319" t="s">
        <v>187</v>
      </c>
      <c r="C5319" s="67" t="str">
        <f t="shared" si="610"/>
        <v>Ava Gerend</v>
      </c>
      <c r="D5319" s="71" t="str" cm="1">
        <f t="array" ref="D5319">_xlfn.IFS(AK5319="1",CONCATENATE(C5319,"Regional"),AK5319="2",CONCATENATE(C5319,"Sectional"),AK5319="3",CONCATENATE(C5319,COUNTIF($C$1:C5319,C5319)))</f>
        <v>Ava Gerend9</v>
      </c>
      <c r="E5319" s="66">
        <v>45181.527777777781</v>
      </c>
      <c r="F5319" t="s">
        <v>98</v>
      </c>
      <c r="G5319" s="46">
        <v>41</v>
      </c>
      <c r="H5319" s="46">
        <v>53</v>
      </c>
      <c r="I5319" s="46">
        <v>30</v>
      </c>
      <c r="J5319" t="s">
        <v>172</v>
      </c>
      <c r="K5319" t="s">
        <v>90</v>
      </c>
      <c r="L5319" s="46">
        <v>2663</v>
      </c>
      <c r="M5319" s="46">
        <v>36</v>
      </c>
      <c r="N5319" s="46">
        <v>35</v>
      </c>
      <c r="O5319" s="46">
        <v>118</v>
      </c>
      <c r="P5319" s="46">
        <f t="shared" si="611"/>
        <v>1</v>
      </c>
      <c r="R5319" s="67" t="s">
        <v>1416</v>
      </c>
      <c r="S5319" s="67">
        <f>COUNTIF(Y$2:$Y$100,R5319)</f>
        <v>0</v>
      </c>
      <c r="V5319" s="67">
        <f t="shared" si="612"/>
        <v>0</v>
      </c>
      <c r="X5319"/>
      <c r="Y5319" s="67" t="str">
        <f t="shared" si="609"/>
        <v xml:space="preserve"> </v>
      </c>
      <c r="AB5319" t="s">
        <v>90</v>
      </c>
      <c r="AC5319" s="46">
        <v>2663</v>
      </c>
      <c r="AD5319" s="46">
        <v>36</v>
      </c>
      <c r="AE5319" s="46">
        <v>35</v>
      </c>
      <c r="AF5319" s="46">
        <v>118</v>
      </c>
      <c r="AH5319" s="70" t="str">
        <f t="shared" si="613"/>
        <v/>
      </c>
      <c r="AI5319" s="70" t="str">
        <f t="shared" si="614"/>
        <v/>
      </c>
      <c r="AJ5319" s="70" t="str">
        <f t="shared" si="615"/>
        <v>X</v>
      </c>
      <c r="AK5319" s="70" t="str" cm="1">
        <f t="array" ref="AK5319">_xlfn.IFS(AH5319&lt;&gt;"","1",AI5319&lt;&gt;"","2",AJ5319&lt;&gt;"","3")</f>
        <v>3</v>
      </c>
    </row>
    <row r="5320" spans="1:37" x14ac:dyDescent="0.25">
      <c r="A5320" t="s">
        <v>670</v>
      </c>
      <c r="B5320" t="s">
        <v>647</v>
      </c>
      <c r="C5320" s="67" t="str">
        <f t="shared" si="610"/>
        <v>Lucy Kim</v>
      </c>
      <c r="D5320" s="71" t="str" cm="1">
        <f t="array" ref="D5320">_xlfn.IFS(AK5320="1",CONCATENATE(C5320,"Regional"),AK5320="2",CONCATENATE(C5320,"Sectional"),AK5320="3",CONCATENATE(C5320,COUNTIF($C$1:C5320,C5320)))</f>
        <v>Lucy Kim8</v>
      </c>
      <c r="E5320" s="66">
        <v>45181.527777777781</v>
      </c>
      <c r="F5320" t="s">
        <v>98</v>
      </c>
      <c r="G5320" s="46">
        <v>41</v>
      </c>
      <c r="H5320" s="46">
        <v>53</v>
      </c>
      <c r="I5320" s="46">
        <v>30</v>
      </c>
      <c r="J5320" t="s">
        <v>172</v>
      </c>
      <c r="K5320" t="s">
        <v>90</v>
      </c>
      <c r="L5320" s="46">
        <v>2663</v>
      </c>
      <c r="M5320" s="46">
        <v>36</v>
      </c>
      <c r="N5320" s="46">
        <v>35</v>
      </c>
      <c r="O5320" s="46">
        <v>118</v>
      </c>
      <c r="P5320" s="46">
        <f t="shared" si="611"/>
        <v>1</v>
      </c>
      <c r="R5320" s="67" t="s">
        <v>2822</v>
      </c>
      <c r="S5320" s="67">
        <f>COUNTIF(Y$2:$Y$100,R5320)</f>
        <v>0</v>
      </c>
      <c r="V5320" s="67">
        <f t="shared" si="612"/>
        <v>0</v>
      </c>
      <c r="X5320"/>
      <c r="Y5320" s="67" t="str">
        <f t="shared" si="609"/>
        <v xml:space="preserve"> </v>
      </c>
      <c r="AB5320" t="s">
        <v>90</v>
      </c>
      <c r="AC5320" s="46">
        <v>2663</v>
      </c>
      <c r="AD5320" s="46">
        <v>36</v>
      </c>
      <c r="AE5320" s="46">
        <v>35</v>
      </c>
      <c r="AF5320" s="46">
        <v>118</v>
      </c>
      <c r="AH5320" s="70" t="str">
        <f t="shared" si="613"/>
        <v/>
      </c>
      <c r="AI5320" s="70" t="str">
        <f t="shared" si="614"/>
        <v/>
      </c>
      <c r="AJ5320" s="70" t="str">
        <f t="shared" si="615"/>
        <v>X</v>
      </c>
      <c r="AK5320" s="70" t="str" cm="1">
        <f t="array" ref="AK5320">_xlfn.IFS(AH5320&lt;&gt;"","1",AI5320&lt;&gt;"","2",AJ5320&lt;&gt;"","3")</f>
        <v>3</v>
      </c>
    </row>
    <row r="5321" spans="1:37" x14ac:dyDescent="0.25">
      <c r="A5321" t="s">
        <v>3416</v>
      </c>
      <c r="B5321" t="s">
        <v>1023</v>
      </c>
      <c r="C5321" s="67" t="str">
        <f t="shared" si="610"/>
        <v>Danika Holewinski</v>
      </c>
      <c r="D5321" s="71" t="str" cm="1">
        <f t="array" ref="D5321">_xlfn.IFS(AK5321="1",CONCATENATE(C5321,"Regional"),AK5321="2",CONCATENATE(C5321,"Sectional"),AK5321="3",CONCATENATE(C5321,COUNTIF($C$1:C5321,C5321)))</f>
        <v>Danika Holewinski8</v>
      </c>
      <c r="E5321" s="66">
        <v>45181.527777777781</v>
      </c>
      <c r="F5321" t="s">
        <v>98</v>
      </c>
      <c r="G5321" s="46">
        <v>41</v>
      </c>
      <c r="H5321" s="46">
        <v>54</v>
      </c>
      <c r="I5321" s="46">
        <v>33</v>
      </c>
      <c r="J5321" t="s">
        <v>172</v>
      </c>
      <c r="K5321" t="s">
        <v>90</v>
      </c>
      <c r="L5321" s="46">
        <v>2663</v>
      </c>
      <c r="M5321" s="46">
        <v>36</v>
      </c>
      <c r="N5321" s="46">
        <v>35</v>
      </c>
      <c r="O5321" s="46">
        <v>118</v>
      </c>
      <c r="P5321" s="46">
        <f t="shared" si="611"/>
        <v>1</v>
      </c>
      <c r="R5321" s="67" t="s">
        <v>3584</v>
      </c>
      <c r="S5321" s="67">
        <f>COUNTIF(Y$2:$Y$100,R5321)</f>
        <v>0</v>
      </c>
      <c r="V5321" s="67">
        <f t="shared" si="612"/>
        <v>0</v>
      </c>
      <c r="X5321"/>
      <c r="Y5321" s="67" t="str">
        <f t="shared" si="609"/>
        <v xml:space="preserve"> </v>
      </c>
      <c r="AB5321" t="s">
        <v>90</v>
      </c>
      <c r="AC5321" s="46">
        <v>2663</v>
      </c>
      <c r="AD5321" s="46">
        <v>36</v>
      </c>
      <c r="AE5321" s="46">
        <v>35</v>
      </c>
      <c r="AF5321" s="46">
        <v>118</v>
      </c>
      <c r="AH5321" s="70" t="str">
        <f t="shared" si="613"/>
        <v/>
      </c>
      <c r="AI5321" s="70" t="str">
        <f t="shared" si="614"/>
        <v/>
      </c>
      <c r="AJ5321" s="70" t="str">
        <f t="shared" si="615"/>
        <v>X</v>
      </c>
      <c r="AK5321" s="70" t="str" cm="1">
        <f t="array" ref="AK5321">_xlfn.IFS(AH5321&lt;&gt;"","1",AI5321&lt;&gt;"","2",AJ5321&lt;&gt;"","3")</f>
        <v>3</v>
      </c>
    </row>
    <row r="5322" spans="1:37" x14ac:dyDescent="0.25">
      <c r="A5322" t="s">
        <v>827</v>
      </c>
      <c r="B5322" t="s">
        <v>828</v>
      </c>
      <c r="C5322" s="67" t="str">
        <f t="shared" si="610"/>
        <v>Bella Daul</v>
      </c>
      <c r="D5322" s="71" t="str" cm="1">
        <f t="array" ref="D5322">_xlfn.IFS(AK5322="1",CONCATENATE(C5322,"Regional"),AK5322="2",CONCATENATE(C5322,"Sectional"),AK5322="3",CONCATENATE(C5322,COUNTIF($C$1:C5322,C5322)))</f>
        <v>Bella Daul6</v>
      </c>
      <c r="E5322" s="66">
        <v>45181.527777777781</v>
      </c>
      <c r="F5322" t="s">
        <v>98</v>
      </c>
      <c r="G5322" s="46">
        <v>41</v>
      </c>
      <c r="H5322" s="46">
        <v>55</v>
      </c>
      <c r="I5322" s="46">
        <v>34</v>
      </c>
      <c r="J5322" t="s">
        <v>172</v>
      </c>
      <c r="K5322" t="s">
        <v>90</v>
      </c>
      <c r="L5322" s="46">
        <v>2663</v>
      </c>
      <c r="M5322" s="46">
        <v>36</v>
      </c>
      <c r="N5322" s="46">
        <v>35</v>
      </c>
      <c r="O5322" s="46">
        <v>118</v>
      </c>
      <c r="P5322" s="46">
        <f t="shared" si="611"/>
        <v>1</v>
      </c>
      <c r="R5322" s="67" t="s">
        <v>1384</v>
      </c>
      <c r="S5322" s="67">
        <f>COUNTIF(Y$2:$Y$100,R5322)</f>
        <v>0</v>
      </c>
      <c r="V5322" s="67">
        <f t="shared" si="612"/>
        <v>0</v>
      </c>
      <c r="X5322"/>
      <c r="Y5322" s="67" t="str">
        <f t="shared" si="609"/>
        <v xml:space="preserve"> </v>
      </c>
      <c r="AB5322" t="s">
        <v>90</v>
      </c>
      <c r="AC5322" s="46">
        <v>2663</v>
      </c>
      <c r="AD5322" s="46">
        <v>36</v>
      </c>
      <c r="AE5322" s="46">
        <v>35</v>
      </c>
      <c r="AF5322" s="46">
        <v>118</v>
      </c>
      <c r="AH5322" s="70" t="str">
        <f t="shared" si="613"/>
        <v/>
      </c>
      <c r="AI5322" s="70" t="str">
        <f t="shared" si="614"/>
        <v/>
      </c>
      <c r="AJ5322" s="70" t="str">
        <f t="shared" si="615"/>
        <v>X</v>
      </c>
      <c r="AK5322" s="70" t="str" cm="1">
        <f t="array" ref="AK5322">_xlfn.IFS(AH5322&lt;&gt;"","1",AI5322&lt;&gt;"","2",AJ5322&lt;&gt;"","3")</f>
        <v>3</v>
      </c>
    </row>
    <row r="5323" spans="1:37" x14ac:dyDescent="0.25">
      <c r="A5323" t="s">
        <v>1961</v>
      </c>
      <c r="B5323" t="s">
        <v>201</v>
      </c>
      <c r="C5323" s="67" t="str">
        <f t="shared" si="610"/>
        <v>Charlie Lasecki</v>
      </c>
      <c r="D5323" s="71" t="str" cm="1">
        <f t="array" ref="D5323">_xlfn.IFS(AK5323="1",CONCATENATE(C5323,"Regional"),AK5323="2",CONCATENATE(C5323,"Sectional"),AK5323="3",CONCATENATE(C5323,COUNTIF($C$1:C5323,C5323)))</f>
        <v>Charlie Lasecki5</v>
      </c>
      <c r="E5323" s="66">
        <v>45181.527777777781</v>
      </c>
      <c r="F5323" t="s">
        <v>98</v>
      </c>
      <c r="G5323" s="46">
        <v>41</v>
      </c>
      <c r="H5323" s="46">
        <v>55</v>
      </c>
      <c r="I5323" s="46">
        <v>34</v>
      </c>
      <c r="J5323" t="s">
        <v>172</v>
      </c>
      <c r="K5323" t="s">
        <v>90</v>
      </c>
      <c r="L5323" s="46">
        <v>2663</v>
      </c>
      <c r="M5323" s="46">
        <v>36</v>
      </c>
      <c r="N5323" s="46">
        <v>35</v>
      </c>
      <c r="O5323" s="46">
        <v>118</v>
      </c>
      <c r="P5323" s="46">
        <f t="shared" si="611"/>
        <v>1</v>
      </c>
      <c r="R5323" s="67" t="s">
        <v>2980</v>
      </c>
      <c r="S5323" s="67">
        <f>COUNTIF(Y$2:$Y$100,R5323)</f>
        <v>0</v>
      </c>
      <c r="V5323" s="67">
        <f t="shared" si="612"/>
        <v>0</v>
      </c>
      <c r="X5323"/>
      <c r="Y5323" s="67" t="str">
        <f t="shared" si="609"/>
        <v xml:space="preserve"> </v>
      </c>
      <c r="AB5323" t="s">
        <v>90</v>
      </c>
      <c r="AC5323" s="46">
        <v>2663</v>
      </c>
      <c r="AD5323" s="46">
        <v>36</v>
      </c>
      <c r="AE5323" s="46">
        <v>35</v>
      </c>
      <c r="AF5323" s="46">
        <v>118</v>
      </c>
      <c r="AH5323" s="70" t="str">
        <f t="shared" si="613"/>
        <v/>
      </c>
      <c r="AI5323" s="70" t="str">
        <f t="shared" si="614"/>
        <v/>
      </c>
      <c r="AJ5323" s="70" t="str">
        <f t="shared" si="615"/>
        <v>X</v>
      </c>
      <c r="AK5323" s="70" t="str" cm="1">
        <f t="array" ref="AK5323">_xlfn.IFS(AH5323&lt;&gt;"","1",AI5323&lt;&gt;"","2",AJ5323&lt;&gt;"","3")</f>
        <v>3</v>
      </c>
    </row>
    <row r="5324" spans="1:37" x14ac:dyDescent="0.25">
      <c r="A5324" t="s">
        <v>823</v>
      </c>
      <c r="B5324" t="s">
        <v>824</v>
      </c>
      <c r="C5324" s="67" t="str">
        <f t="shared" si="610"/>
        <v>eden delsart</v>
      </c>
      <c r="D5324" s="71" t="str" cm="1">
        <f t="array" ref="D5324">_xlfn.IFS(AK5324="1",CONCATENATE(C5324,"Regional"),AK5324="2",CONCATENATE(C5324,"Sectional"),AK5324="3",CONCATENATE(C5324,COUNTIF($C$1:C5324,C5324)))</f>
        <v>eden delsart8</v>
      </c>
      <c r="E5324" s="66">
        <v>45181.527777777781</v>
      </c>
      <c r="F5324" t="s">
        <v>98</v>
      </c>
      <c r="G5324" s="46">
        <v>41</v>
      </c>
      <c r="H5324" s="46">
        <v>55</v>
      </c>
      <c r="I5324" s="46">
        <v>34</v>
      </c>
      <c r="J5324" t="s">
        <v>172</v>
      </c>
      <c r="K5324" t="s">
        <v>90</v>
      </c>
      <c r="L5324" s="46">
        <v>2663</v>
      </c>
      <c r="M5324" s="46">
        <v>36</v>
      </c>
      <c r="N5324" s="46">
        <v>35</v>
      </c>
      <c r="O5324" s="46">
        <v>118</v>
      </c>
      <c r="P5324" s="46">
        <f t="shared" si="611"/>
        <v>1</v>
      </c>
      <c r="R5324" s="67" t="s">
        <v>1382</v>
      </c>
      <c r="S5324" s="67">
        <f>COUNTIF(Y$2:$Y$100,R5324)</f>
        <v>0</v>
      </c>
      <c r="V5324" s="67">
        <f t="shared" si="612"/>
        <v>0</v>
      </c>
      <c r="X5324"/>
      <c r="Y5324" s="67" t="str">
        <f t="shared" si="609"/>
        <v xml:space="preserve"> </v>
      </c>
      <c r="AB5324" t="s">
        <v>90</v>
      </c>
      <c r="AC5324" s="46">
        <v>2663</v>
      </c>
      <c r="AD5324" s="46">
        <v>36</v>
      </c>
      <c r="AE5324" s="46">
        <v>35</v>
      </c>
      <c r="AF5324" s="46">
        <v>118</v>
      </c>
      <c r="AH5324" s="70" t="str">
        <f t="shared" si="613"/>
        <v/>
      </c>
      <c r="AI5324" s="70" t="str">
        <f t="shared" si="614"/>
        <v/>
      </c>
      <c r="AJ5324" s="70" t="str">
        <f t="shared" si="615"/>
        <v>X</v>
      </c>
      <c r="AK5324" s="70" t="str" cm="1">
        <f t="array" ref="AK5324">_xlfn.IFS(AH5324&lt;&gt;"","1",AI5324&lt;&gt;"","2",AJ5324&lt;&gt;"","3")</f>
        <v>3</v>
      </c>
    </row>
    <row r="5325" spans="1:37" x14ac:dyDescent="0.25">
      <c r="A5325" t="s">
        <v>1828</v>
      </c>
      <c r="B5325" t="s">
        <v>434</v>
      </c>
      <c r="C5325" s="67" t="str">
        <f t="shared" si="610"/>
        <v>Ella Trewartha</v>
      </c>
      <c r="D5325" s="71" t="str" cm="1">
        <f t="array" ref="D5325">_xlfn.IFS(AK5325="1",CONCATENATE(C5325,"Regional"),AK5325="2",CONCATENATE(C5325,"Sectional"),AK5325="3",CONCATENATE(C5325,COUNTIF($C$1:C5325,C5325)))</f>
        <v>Ella Trewartha7</v>
      </c>
      <c r="E5325" s="66">
        <v>45181.527777777781</v>
      </c>
      <c r="F5325" t="s">
        <v>98</v>
      </c>
      <c r="G5325" s="46">
        <v>41</v>
      </c>
      <c r="H5325" s="46">
        <v>56</v>
      </c>
      <c r="I5325" s="46">
        <v>37</v>
      </c>
      <c r="J5325" t="s">
        <v>172</v>
      </c>
      <c r="K5325" t="s">
        <v>90</v>
      </c>
      <c r="L5325" s="46">
        <v>2663</v>
      </c>
      <c r="M5325" s="46">
        <v>36</v>
      </c>
      <c r="N5325" s="46">
        <v>35</v>
      </c>
      <c r="O5325" s="46">
        <v>118</v>
      </c>
      <c r="P5325" s="46">
        <f t="shared" si="611"/>
        <v>1</v>
      </c>
      <c r="R5325" s="67" t="s">
        <v>2831</v>
      </c>
      <c r="S5325" s="67">
        <f>COUNTIF(Y$2:$Y$100,R5325)</f>
        <v>0</v>
      </c>
      <c r="V5325" s="67">
        <f t="shared" si="612"/>
        <v>0</v>
      </c>
      <c r="X5325"/>
      <c r="Y5325" s="67" t="str">
        <f t="shared" si="609"/>
        <v xml:space="preserve"> </v>
      </c>
      <c r="AB5325" t="s">
        <v>90</v>
      </c>
      <c r="AC5325" s="46">
        <v>2663</v>
      </c>
      <c r="AD5325" s="46">
        <v>36</v>
      </c>
      <c r="AE5325" s="46">
        <v>35</v>
      </c>
      <c r="AF5325" s="46">
        <v>118</v>
      </c>
      <c r="AH5325" s="70" t="str">
        <f t="shared" si="613"/>
        <v/>
      </c>
      <c r="AI5325" s="70" t="str">
        <f t="shared" si="614"/>
        <v/>
      </c>
      <c r="AJ5325" s="70" t="str">
        <f t="shared" si="615"/>
        <v>X</v>
      </c>
      <c r="AK5325" s="70" t="str" cm="1">
        <f t="array" ref="AK5325">_xlfn.IFS(AH5325&lt;&gt;"","1",AI5325&lt;&gt;"","2",AJ5325&lt;&gt;"","3")</f>
        <v>3</v>
      </c>
    </row>
    <row r="5326" spans="1:37" x14ac:dyDescent="0.25">
      <c r="A5326" t="s">
        <v>2070</v>
      </c>
      <c r="B5326" t="s">
        <v>421</v>
      </c>
      <c r="C5326" s="67" t="str">
        <f t="shared" si="610"/>
        <v>Elizabeth Albers</v>
      </c>
      <c r="D5326" s="71" t="str" cm="1">
        <f t="array" ref="D5326">_xlfn.IFS(AK5326="1",CONCATENATE(C5326,"Regional"),AK5326="2",CONCATENATE(C5326,"Sectional"),AK5326="3",CONCATENATE(C5326,COUNTIF($C$1:C5326,C5326)))</f>
        <v>Elizabeth Albers4</v>
      </c>
      <c r="E5326" s="66">
        <v>45181.527777777781</v>
      </c>
      <c r="F5326" t="s">
        <v>98</v>
      </c>
      <c r="G5326" s="46">
        <v>41</v>
      </c>
      <c r="H5326" s="46">
        <v>56</v>
      </c>
      <c r="I5326" s="46">
        <v>37</v>
      </c>
      <c r="J5326" t="s">
        <v>172</v>
      </c>
      <c r="K5326" t="s">
        <v>90</v>
      </c>
      <c r="L5326" s="46">
        <v>2663</v>
      </c>
      <c r="M5326" s="46">
        <v>36</v>
      </c>
      <c r="N5326" s="46">
        <v>35</v>
      </c>
      <c r="O5326" s="46">
        <v>118</v>
      </c>
      <c r="P5326" s="46">
        <f t="shared" si="611"/>
        <v>1</v>
      </c>
      <c r="R5326" s="67" t="s">
        <v>3093</v>
      </c>
      <c r="S5326" s="67">
        <f>COUNTIF(Y$2:$Y$100,R5326)</f>
        <v>0</v>
      </c>
      <c r="V5326" s="67">
        <f t="shared" si="612"/>
        <v>0</v>
      </c>
      <c r="X5326"/>
      <c r="Y5326" s="67" t="str">
        <f t="shared" si="609"/>
        <v xml:space="preserve"> </v>
      </c>
      <c r="AB5326" t="s">
        <v>90</v>
      </c>
      <c r="AC5326" s="46">
        <v>2663</v>
      </c>
      <c r="AD5326" s="46">
        <v>36</v>
      </c>
      <c r="AE5326" s="46">
        <v>35</v>
      </c>
      <c r="AF5326" s="46">
        <v>118</v>
      </c>
      <c r="AH5326" s="70" t="str">
        <f t="shared" si="613"/>
        <v/>
      </c>
      <c r="AI5326" s="70" t="str">
        <f t="shared" si="614"/>
        <v/>
      </c>
      <c r="AJ5326" s="70" t="str">
        <f t="shared" si="615"/>
        <v>X</v>
      </c>
      <c r="AK5326" s="70" t="str" cm="1">
        <f t="array" ref="AK5326">_xlfn.IFS(AH5326&lt;&gt;"","1",AI5326&lt;&gt;"","2",AJ5326&lt;&gt;"","3")</f>
        <v>3</v>
      </c>
    </row>
    <row r="5327" spans="1:37" x14ac:dyDescent="0.25">
      <c r="A5327" t="s">
        <v>707</v>
      </c>
      <c r="B5327" t="s">
        <v>434</v>
      </c>
      <c r="C5327" s="67" t="str">
        <f t="shared" si="610"/>
        <v>Ella Senger</v>
      </c>
      <c r="D5327" s="71" t="str" cm="1">
        <f t="array" ref="D5327">_xlfn.IFS(AK5327="1",CONCATENATE(C5327,"Regional"),AK5327="2",CONCATENATE(C5327,"Sectional"),AK5327="3",CONCATENATE(C5327,COUNTIF($C$1:C5327,C5327)))</f>
        <v>Ella Senger9</v>
      </c>
      <c r="E5327" s="66">
        <v>45181.527777777781</v>
      </c>
      <c r="F5327" t="s">
        <v>98</v>
      </c>
      <c r="G5327" s="46">
        <v>41</v>
      </c>
      <c r="H5327" s="46">
        <v>57</v>
      </c>
      <c r="I5327" s="46">
        <v>39</v>
      </c>
      <c r="J5327" t="s">
        <v>172</v>
      </c>
      <c r="K5327" t="s">
        <v>90</v>
      </c>
      <c r="L5327" s="46">
        <v>2663</v>
      </c>
      <c r="M5327" s="46">
        <v>36</v>
      </c>
      <c r="N5327" s="46">
        <v>35</v>
      </c>
      <c r="O5327" s="46">
        <v>118</v>
      </c>
      <c r="P5327" s="46">
        <f t="shared" si="611"/>
        <v>1</v>
      </c>
      <c r="R5327" s="67" t="s">
        <v>1308</v>
      </c>
      <c r="S5327" s="67">
        <f>COUNTIF(Y$2:$Y$100,R5327)</f>
        <v>0</v>
      </c>
      <c r="V5327" s="67">
        <f t="shared" si="612"/>
        <v>0</v>
      </c>
      <c r="X5327"/>
      <c r="Y5327" s="67" t="str">
        <f t="shared" si="609"/>
        <v xml:space="preserve"> </v>
      </c>
      <c r="AB5327" t="s">
        <v>90</v>
      </c>
      <c r="AC5327" s="46">
        <v>2663</v>
      </c>
      <c r="AD5327" s="46">
        <v>36</v>
      </c>
      <c r="AE5327" s="46">
        <v>35</v>
      </c>
      <c r="AF5327" s="46">
        <v>118</v>
      </c>
      <c r="AH5327" s="70" t="str">
        <f t="shared" si="613"/>
        <v/>
      </c>
      <c r="AI5327" s="70" t="str">
        <f t="shared" si="614"/>
        <v/>
      </c>
      <c r="AJ5327" s="70" t="str">
        <f t="shared" si="615"/>
        <v>X</v>
      </c>
      <c r="AK5327" s="70" t="str" cm="1">
        <f t="array" ref="AK5327">_xlfn.IFS(AH5327&lt;&gt;"","1",AI5327&lt;&gt;"","2",AJ5327&lt;&gt;"","3")</f>
        <v>3</v>
      </c>
    </row>
    <row r="5328" spans="1:37" x14ac:dyDescent="0.25">
      <c r="A5328" t="s">
        <v>705</v>
      </c>
      <c r="B5328" t="s">
        <v>1648</v>
      </c>
      <c r="C5328" s="67" t="str">
        <f t="shared" si="610"/>
        <v>Lainey Prunty</v>
      </c>
      <c r="D5328" s="71" t="str" cm="1">
        <f t="array" ref="D5328">_xlfn.IFS(AK5328="1",CONCATENATE(C5328,"Regional"),AK5328="2",CONCATENATE(C5328,"Sectional"),AK5328="3",CONCATENATE(C5328,COUNTIF($C$1:C5328,C5328)))</f>
        <v>Lainey Prunty9</v>
      </c>
      <c r="E5328" s="66">
        <v>45181.527777777781</v>
      </c>
      <c r="F5328" t="s">
        <v>98</v>
      </c>
      <c r="G5328" s="46">
        <v>41</v>
      </c>
      <c r="H5328" s="46">
        <v>57</v>
      </c>
      <c r="I5328" s="46">
        <v>39</v>
      </c>
      <c r="J5328" t="s">
        <v>172</v>
      </c>
      <c r="K5328" t="s">
        <v>90</v>
      </c>
      <c r="L5328" s="46">
        <v>2663</v>
      </c>
      <c r="M5328" s="46">
        <v>36</v>
      </c>
      <c r="N5328" s="46">
        <v>35</v>
      </c>
      <c r="O5328" s="46">
        <v>118</v>
      </c>
      <c r="P5328" s="46">
        <f t="shared" si="611"/>
        <v>1</v>
      </c>
      <c r="R5328" s="67" t="s">
        <v>2825</v>
      </c>
      <c r="S5328" s="67">
        <f>COUNTIF(Y$2:$Y$100,R5328)</f>
        <v>0</v>
      </c>
      <c r="V5328" s="67">
        <f t="shared" si="612"/>
        <v>0</v>
      </c>
      <c r="X5328"/>
      <c r="Y5328" s="67" t="str">
        <f t="shared" ref="Y5328:Y5359" si="616">CONCATENATE(W5328," ",X5328)</f>
        <v xml:space="preserve"> </v>
      </c>
      <c r="AB5328" t="s">
        <v>90</v>
      </c>
      <c r="AC5328" s="46">
        <v>2663</v>
      </c>
      <c r="AD5328" s="46">
        <v>36</v>
      </c>
      <c r="AE5328" s="46">
        <v>35</v>
      </c>
      <c r="AF5328" s="46">
        <v>118</v>
      </c>
      <c r="AH5328" s="70" t="str">
        <f t="shared" si="613"/>
        <v/>
      </c>
      <c r="AI5328" s="70" t="str">
        <f t="shared" si="614"/>
        <v/>
      </c>
      <c r="AJ5328" s="70" t="str">
        <f t="shared" si="615"/>
        <v>X</v>
      </c>
      <c r="AK5328" s="70" t="str" cm="1">
        <f t="array" ref="AK5328">_xlfn.IFS(AH5328&lt;&gt;"","1",AI5328&lt;&gt;"","2",AJ5328&lt;&gt;"","3")</f>
        <v>3</v>
      </c>
    </row>
    <row r="5329" spans="1:37" x14ac:dyDescent="0.25">
      <c r="A5329" t="s">
        <v>327</v>
      </c>
      <c r="B5329" t="s">
        <v>599</v>
      </c>
      <c r="C5329" s="67" t="str">
        <f t="shared" si="610"/>
        <v>Grace Olson</v>
      </c>
      <c r="D5329" s="71" t="str" cm="1">
        <f t="array" ref="D5329">_xlfn.IFS(AK5329="1",CONCATENATE(C5329,"Regional"),AK5329="2",CONCATENATE(C5329,"Sectional"),AK5329="3",CONCATENATE(C5329,COUNTIF($C$1:C5329,C5329)))</f>
        <v>Grace Olson7</v>
      </c>
      <c r="E5329" s="66">
        <v>45181.527777777781</v>
      </c>
      <c r="F5329" t="s">
        <v>98</v>
      </c>
      <c r="G5329" s="46">
        <v>41</v>
      </c>
      <c r="H5329" s="46">
        <v>59</v>
      </c>
      <c r="I5329" s="46">
        <v>41</v>
      </c>
      <c r="J5329" t="s">
        <v>172</v>
      </c>
      <c r="K5329" t="s">
        <v>90</v>
      </c>
      <c r="L5329" s="46">
        <v>2663</v>
      </c>
      <c r="M5329" s="46">
        <v>36</v>
      </c>
      <c r="N5329" s="46">
        <v>35</v>
      </c>
      <c r="O5329" s="46">
        <v>118</v>
      </c>
      <c r="P5329" s="46">
        <f t="shared" si="611"/>
        <v>1</v>
      </c>
      <c r="R5329" s="67" t="s">
        <v>2977</v>
      </c>
      <c r="S5329" s="67">
        <f>COUNTIF(Y$2:$Y$100,R5329)</f>
        <v>0</v>
      </c>
      <c r="V5329" s="67">
        <f t="shared" si="612"/>
        <v>0</v>
      </c>
      <c r="X5329"/>
      <c r="Y5329" s="67" t="str">
        <f t="shared" si="616"/>
        <v xml:space="preserve"> </v>
      </c>
      <c r="AB5329" t="s">
        <v>90</v>
      </c>
      <c r="AC5329" s="46">
        <v>2663</v>
      </c>
      <c r="AD5329" s="46">
        <v>36</v>
      </c>
      <c r="AE5329" s="46">
        <v>35</v>
      </c>
      <c r="AF5329" s="46">
        <v>118</v>
      </c>
      <c r="AH5329" s="70" t="str">
        <f t="shared" si="613"/>
        <v/>
      </c>
      <c r="AI5329" s="70" t="str">
        <f t="shared" si="614"/>
        <v/>
      </c>
      <c r="AJ5329" s="70" t="str">
        <f t="shared" si="615"/>
        <v>X</v>
      </c>
      <c r="AK5329" s="70" t="str" cm="1">
        <f t="array" ref="AK5329">_xlfn.IFS(AH5329&lt;&gt;"","1",AI5329&lt;&gt;"","2",AJ5329&lt;&gt;"","3")</f>
        <v>3</v>
      </c>
    </row>
    <row r="5330" spans="1:37" x14ac:dyDescent="0.25">
      <c r="A5330" t="s">
        <v>708</v>
      </c>
      <c r="B5330" t="s">
        <v>709</v>
      </c>
      <c r="C5330" s="67" t="str">
        <f t="shared" si="610"/>
        <v>McKenna Zignego</v>
      </c>
      <c r="D5330" s="71" t="str" cm="1">
        <f t="array" ref="D5330">_xlfn.IFS(AK5330="1",CONCATENATE(C5330,"Regional"),AK5330="2",CONCATENATE(C5330,"Sectional"),AK5330="3",CONCATENATE(C5330,COUNTIF($C$1:C5330,C5330)))</f>
        <v>McKenna Zignego9</v>
      </c>
      <c r="E5330" s="66">
        <v>45181.541666666664</v>
      </c>
      <c r="F5330" t="s">
        <v>2588</v>
      </c>
      <c r="G5330" s="46">
        <v>40</v>
      </c>
      <c r="H5330" s="46">
        <v>41</v>
      </c>
      <c r="I5330" s="46">
        <v>1</v>
      </c>
      <c r="J5330" t="s">
        <v>114</v>
      </c>
      <c r="K5330" t="s">
        <v>90</v>
      </c>
      <c r="L5330" s="46">
        <v>2547</v>
      </c>
      <c r="M5330" s="46">
        <v>36</v>
      </c>
      <c r="N5330" s="46">
        <v>34.6</v>
      </c>
      <c r="O5330" s="46">
        <v>111</v>
      </c>
      <c r="P5330" s="46">
        <f t="shared" si="611"/>
        <v>1</v>
      </c>
      <c r="R5330" s="67" t="s">
        <v>1309</v>
      </c>
      <c r="S5330" s="67">
        <f>COUNTIF(Y$2:$Y$100,R5330)</f>
        <v>0</v>
      </c>
      <c r="V5330" s="67">
        <f t="shared" si="612"/>
        <v>0</v>
      </c>
      <c r="X5330"/>
      <c r="Y5330" s="67" t="str">
        <f t="shared" si="616"/>
        <v xml:space="preserve"> </v>
      </c>
      <c r="AB5330" t="s">
        <v>90</v>
      </c>
      <c r="AC5330" s="46">
        <v>2547</v>
      </c>
      <c r="AD5330" s="46">
        <v>36</v>
      </c>
      <c r="AE5330" s="46">
        <v>34.6</v>
      </c>
      <c r="AF5330" s="46">
        <v>111</v>
      </c>
      <c r="AH5330" s="70" t="str">
        <f t="shared" si="613"/>
        <v/>
      </c>
      <c r="AI5330" s="70" t="str">
        <f t="shared" si="614"/>
        <v/>
      </c>
      <c r="AJ5330" s="70" t="str">
        <f t="shared" si="615"/>
        <v>X</v>
      </c>
      <c r="AK5330" s="70" t="str" cm="1">
        <f t="array" ref="AK5330">_xlfn.IFS(AH5330&lt;&gt;"","1",AI5330&lt;&gt;"","2",AJ5330&lt;&gt;"","3")</f>
        <v>3</v>
      </c>
    </row>
    <row r="5331" spans="1:37" x14ac:dyDescent="0.25">
      <c r="A5331" t="s">
        <v>521</v>
      </c>
      <c r="B5331" t="s">
        <v>416</v>
      </c>
      <c r="C5331" s="67" t="str">
        <f t="shared" si="610"/>
        <v>Sarah Chaffee</v>
      </c>
      <c r="D5331" s="71" t="str" cm="1">
        <f t="array" ref="D5331">_xlfn.IFS(AK5331="1",CONCATENATE(C5331,"Regional"),AK5331="2",CONCATENATE(C5331,"Sectional"),AK5331="3",CONCATENATE(C5331,COUNTIF($C$1:C5331,C5331)))</f>
        <v>Sarah Chaffee9</v>
      </c>
      <c r="E5331" s="66">
        <v>45181.541666666664</v>
      </c>
      <c r="F5331" t="s">
        <v>2588</v>
      </c>
      <c r="G5331" s="46">
        <v>40</v>
      </c>
      <c r="H5331" s="46">
        <v>41</v>
      </c>
      <c r="I5331" s="46">
        <v>1</v>
      </c>
      <c r="J5331" t="s">
        <v>114</v>
      </c>
      <c r="K5331" t="s">
        <v>90</v>
      </c>
      <c r="L5331" s="46">
        <v>2547</v>
      </c>
      <c r="M5331" s="46">
        <v>36</v>
      </c>
      <c r="N5331" s="46">
        <v>34.6</v>
      </c>
      <c r="O5331" s="46">
        <v>111</v>
      </c>
      <c r="P5331" s="46">
        <f t="shared" si="611"/>
        <v>1</v>
      </c>
      <c r="R5331" s="67" t="s">
        <v>1198</v>
      </c>
      <c r="S5331" s="67">
        <f>COUNTIF(Y$2:$Y$100,R5331)</f>
        <v>0</v>
      </c>
      <c r="V5331" s="67">
        <f t="shared" si="612"/>
        <v>0</v>
      </c>
      <c r="X5331"/>
      <c r="Y5331" s="67" t="str">
        <f t="shared" si="616"/>
        <v xml:space="preserve"> </v>
      </c>
      <c r="AB5331" t="s">
        <v>90</v>
      </c>
      <c r="AC5331" s="46">
        <v>2547</v>
      </c>
      <c r="AD5331" s="46">
        <v>36</v>
      </c>
      <c r="AE5331" s="46">
        <v>34.6</v>
      </c>
      <c r="AF5331" s="46">
        <v>111</v>
      </c>
      <c r="AH5331" s="70" t="str">
        <f t="shared" si="613"/>
        <v/>
      </c>
      <c r="AI5331" s="70" t="str">
        <f t="shared" si="614"/>
        <v/>
      </c>
      <c r="AJ5331" s="70" t="str">
        <f t="shared" si="615"/>
        <v>X</v>
      </c>
      <c r="AK5331" s="70" t="str" cm="1">
        <f t="array" ref="AK5331">_xlfn.IFS(AH5331&lt;&gt;"","1",AI5331&lt;&gt;"","2",AJ5331&lt;&gt;"","3")</f>
        <v>3</v>
      </c>
    </row>
    <row r="5332" spans="1:37" x14ac:dyDescent="0.25">
      <c r="A5332" t="s">
        <v>534</v>
      </c>
      <c r="B5332" t="s">
        <v>653</v>
      </c>
      <c r="C5332" s="67" t="str">
        <f t="shared" si="610"/>
        <v>Addy Seaholm</v>
      </c>
      <c r="D5332" s="71" t="str" cm="1">
        <f t="array" ref="D5332">_xlfn.IFS(AK5332="1",CONCATENATE(C5332,"Regional"),AK5332="2",CONCATENATE(C5332,"Sectional"),AK5332="3",CONCATENATE(C5332,COUNTIF($C$1:C5332,C5332)))</f>
        <v>Addy Seaholm9</v>
      </c>
      <c r="E5332" s="66">
        <v>45181.541666666664</v>
      </c>
      <c r="F5332" t="s">
        <v>2588</v>
      </c>
      <c r="G5332" s="46">
        <v>40</v>
      </c>
      <c r="H5332" s="46">
        <v>42</v>
      </c>
      <c r="I5332" s="46">
        <v>3</v>
      </c>
      <c r="J5332" t="s">
        <v>114</v>
      </c>
      <c r="K5332" t="s">
        <v>90</v>
      </c>
      <c r="L5332" s="46">
        <v>2547</v>
      </c>
      <c r="M5332" s="46">
        <v>36</v>
      </c>
      <c r="N5332" s="46">
        <v>34.6</v>
      </c>
      <c r="O5332" s="46">
        <v>111</v>
      </c>
      <c r="P5332" s="46">
        <f t="shared" si="611"/>
        <v>1</v>
      </c>
      <c r="R5332" s="67" t="s">
        <v>2757</v>
      </c>
      <c r="S5332" s="67">
        <f>COUNTIF(Y$2:$Y$100,R5332)</f>
        <v>0</v>
      </c>
      <c r="V5332" s="67">
        <f t="shared" si="612"/>
        <v>0</v>
      </c>
      <c r="X5332"/>
      <c r="Y5332" s="67" t="str">
        <f t="shared" si="616"/>
        <v xml:space="preserve"> </v>
      </c>
      <c r="AB5332" t="s">
        <v>90</v>
      </c>
      <c r="AC5332" s="46">
        <v>2547</v>
      </c>
      <c r="AD5332" s="46">
        <v>36</v>
      </c>
      <c r="AE5332" s="46">
        <v>34.6</v>
      </c>
      <c r="AF5332" s="46">
        <v>111</v>
      </c>
      <c r="AH5332" s="70" t="str">
        <f t="shared" si="613"/>
        <v/>
      </c>
      <c r="AI5332" s="70" t="str">
        <f t="shared" si="614"/>
        <v/>
      </c>
      <c r="AJ5332" s="70" t="str">
        <f t="shared" si="615"/>
        <v>X</v>
      </c>
      <c r="AK5332" s="70" t="str" cm="1">
        <f t="array" ref="AK5332">_xlfn.IFS(AH5332&lt;&gt;"","1",AI5332&lt;&gt;"","2",AJ5332&lt;&gt;"","3")</f>
        <v>3</v>
      </c>
    </row>
    <row r="5333" spans="1:37" x14ac:dyDescent="0.25">
      <c r="A5333" t="s">
        <v>519</v>
      </c>
      <c r="B5333" t="s">
        <v>520</v>
      </c>
      <c r="C5333" s="67" t="str">
        <f t="shared" si="610"/>
        <v>Mahlia McCane</v>
      </c>
      <c r="D5333" s="71" t="str" cm="1">
        <f t="array" ref="D5333">_xlfn.IFS(AK5333="1",CONCATENATE(C5333,"Regional"),AK5333="2",CONCATENATE(C5333,"Sectional"),AK5333="3",CONCATENATE(C5333,COUNTIF($C$1:C5333,C5333)))</f>
        <v>Mahlia McCane9</v>
      </c>
      <c r="E5333" s="66">
        <v>45181.541666666664</v>
      </c>
      <c r="F5333" t="s">
        <v>2588</v>
      </c>
      <c r="G5333" s="46">
        <v>40</v>
      </c>
      <c r="H5333" s="46">
        <v>42</v>
      </c>
      <c r="I5333" s="46">
        <v>3</v>
      </c>
      <c r="J5333" t="s">
        <v>114</v>
      </c>
      <c r="K5333" t="s">
        <v>90</v>
      </c>
      <c r="L5333" s="46">
        <v>2547</v>
      </c>
      <c r="M5333" s="46">
        <v>36</v>
      </c>
      <c r="N5333" s="46">
        <v>34.6</v>
      </c>
      <c r="O5333" s="46">
        <v>111</v>
      </c>
      <c r="P5333" s="46">
        <f t="shared" si="611"/>
        <v>1</v>
      </c>
      <c r="R5333" s="67" t="s">
        <v>1197</v>
      </c>
      <c r="S5333" s="67">
        <f>COUNTIF(Y$2:$Y$100,R5333)</f>
        <v>0</v>
      </c>
      <c r="V5333" s="67">
        <f t="shared" si="612"/>
        <v>0</v>
      </c>
      <c r="X5333"/>
      <c r="Y5333" s="67" t="str">
        <f t="shared" si="616"/>
        <v xml:space="preserve"> </v>
      </c>
      <c r="AB5333" t="s">
        <v>90</v>
      </c>
      <c r="AC5333" s="46">
        <v>2547</v>
      </c>
      <c r="AD5333" s="46">
        <v>36</v>
      </c>
      <c r="AE5333" s="46">
        <v>34.6</v>
      </c>
      <c r="AF5333" s="46">
        <v>111</v>
      </c>
      <c r="AH5333" s="70" t="str">
        <f t="shared" si="613"/>
        <v/>
      </c>
      <c r="AI5333" s="70" t="str">
        <f t="shared" si="614"/>
        <v/>
      </c>
      <c r="AJ5333" s="70" t="str">
        <f t="shared" si="615"/>
        <v>X</v>
      </c>
      <c r="AK5333" s="70" t="str" cm="1">
        <f t="array" ref="AK5333">_xlfn.IFS(AH5333&lt;&gt;"","1",AI5333&lt;&gt;"","2",AJ5333&lt;&gt;"","3")</f>
        <v>3</v>
      </c>
    </row>
    <row r="5334" spans="1:37" x14ac:dyDescent="0.25">
      <c r="A5334" t="s">
        <v>263</v>
      </c>
      <c r="B5334" t="s">
        <v>523</v>
      </c>
      <c r="C5334" s="67" t="str">
        <f t="shared" si="610"/>
        <v>Nora Harris</v>
      </c>
      <c r="D5334" s="71" t="str" cm="1">
        <f t="array" ref="D5334">_xlfn.IFS(AK5334="1",CONCATENATE(C5334,"Regional"),AK5334="2",CONCATENATE(C5334,"Sectional"),AK5334="3",CONCATENATE(C5334,COUNTIF($C$1:C5334,C5334)))</f>
        <v>Nora Harris8</v>
      </c>
      <c r="E5334" s="66">
        <v>45181.541666666664</v>
      </c>
      <c r="F5334" t="s">
        <v>2588</v>
      </c>
      <c r="G5334" s="46">
        <v>40</v>
      </c>
      <c r="H5334" s="46">
        <v>43</v>
      </c>
      <c r="I5334" s="46">
        <v>5</v>
      </c>
      <c r="J5334" t="s">
        <v>114</v>
      </c>
      <c r="K5334" t="s">
        <v>90</v>
      </c>
      <c r="L5334" s="46">
        <v>2547</v>
      </c>
      <c r="M5334" s="46">
        <v>36</v>
      </c>
      <c r="N5334" s="46">
        <v>34.6</v>
      </c>
      <c r="O5334" s="46">
        <v>111</v>
      </c>
      <c r="P5334" s="46">
        <f t="shared" si="611"/>
        <v>1</v>
      </c>
      <c r="R5334" s="67" t="s">
        <v>1199</v>
      </c>
      <c r="S5334" s="67">
        <f>COUNTIF(Y$2:$Y$100,R5334)</f>
        <v>0</v>
      </c>
      <c r="V5334" s="67">
        <f t="shared" si="612"/>
        <v>0</v>
      </c>
      <c r="X5334"/>
      <c r="Y5334" s="67" t="str">
        <f t="shared" si="616"/>
        <v xml:space="preserve"> </v>
      </c>
      <c r="AB5334" t="s">
        <v>90</v>
      </c>
      <c r="AC5334" s="46">
        <v>2547</v>
      </c>
      <c r="AD5334" s="46">
        <v>36</v>
      </c>
      <c r="AE5334" s="46">
        <v>34.6</v>
      </c>
      <c r="AF5334" s="46">
        <v>111</v>
      </c>
      <c r="AH5334" s="70" t="str">
        <f t="shared" si="613"/>
        <v/>
      </c>
      <c r="AI5334" s="70" t="str">
        <f t="shared" si="614"/>
        <v/>
      </c>
      <c r="AJ5334" s="70" t="str">
        <f t="shared" si="615"/>
        <v>X</v>
      </c>
      <c r="AK5334" s="70" t="str" cm="1">
        <f t="array" ref="AK5334">_xlfn.IFS(AH5334&lt;&gt;"","1",AI5334&lt;&gt;"","2",AJ5334&lt;&gt;"","3")</f>
        <v>3</v>
      </c>
    </row>
    <row r="5335" spans="1:37" x14ac:dyDescent="0.25">
      <c r="A5335" t="s">
        <v>289</v>
      </c>
      <c r="B5335" t="s">
        <v>490</v>
      </c>
      <c r="C5335" s="67" t="str">
        <f t="shared" si="610"/>
        <v>Ellie Krueger</v>
      </c>
      <c r="D5335" s="71" t="str" cm="1">
        <f t="array" ref="D5335">_xlfn.IFS(AK5335="1",CONCATENATE(C5335,"Regional"),AK5335="2",CONCATENATE(C5335,"Sectional"),AK5335="3",CONCATENATE(C5335,COUNTIF($C$1:C5335,C5335)))</f>
        <v>Ellie Krueger9</v>
      </c>
      <c r="E5335" s="66">
        <v>45181.541666666664</v>
      </c>
      <c r="F5335" t="s">
        <v>2588</v>
      </c>
      <c r="G5335" s="46">
        <v>40</v>
      </c>
      <c r="H5335" s="46">
        <v>44</v>
      </c>
      <c r="I5335" s="46">
        <v>6</v>
      </c>
      <c r="J5335" t="s">
        <v>114</v>
      </c>
      <c r="K5335" t="s">
        <v>90</v>
      </c>
      <c r="L5335" s="46">
        <v>2547</v>
      </c>
      <c r="M5335" s="46">
        <v>36</v>
      </c>
      <c r="N5335" s="46">
        <v>34.6</v>
      </c>
      <c r="O5335" s="46">
        <v>111</v>
      </c>
      <c r="P5335" s="46">
        <f t="shared" si="611"/>
        <v>1</v>
      </c>
      <c r="R5335" s="67" t="s">
        <v>1204</v>
      </c>
      <c r="S5335" s="67">
        <f>COUNTIF(Y$2:$Y$100,R5335)</f>
        <v>0</v>
      </c>
      <c r="V5335" s="67">
        <f t="shared" si="612"/>
        <v>0</v>
      </c>
      <c r="X5335"/>
      <c r="Y5335" s="67" t="str">
        <f t="shared" si="616"/>
        <v xml:space="preserve"> </v>
      </c>
      <c r="AB5335" t="s">
        <v>90</v>
      </c>
      <c r="AC5335" s="46">
        <v>2547</v>
      </c>
      <c r="AD5335" s="46">
        <v>36</v>
      </c>
      <c r="AE5335" s="46">
        <v>34.6</v>
      </c>
      <c r="AF5335" s="46">
        <v>111</v>
      </c>
      <c r="AH5335" s="70" t="str">
        <f t="shared" si="613"/>
        <v/>
      </c>
      <c r="AI5335" s="70" t="str">
        <f t="shared" si="614"/>
        <v/>
      </c>
      <c r="AJ5335" s="70" t="str">
        <f t="shared" si="615"/>
        <v>X</v>
      </c>
      <c r="AK5335" s="70" t="str" cm="1">
        <f t="array" ref="AK5335">_xlfn.IFS(AH5335&lt;&gt;"","1",AI5335&lt;&gt;"","2",AJ5335&lt;&gt;"","3")</f>
        <v>3</v>
      </c>
    </row>
    <row r="5336" spans="1:37" x14ac:dyDescent="0.25">
      <c r="A5336" t="s">
        <v>351</v>
      </c>
      <c r="B5336" t="s">
        <v>217</v>
      </c>
      <c r="C5336" s="67" t="str">
        <f t="shared" si="610"/>
        <v>Riley Schmidt</v>
      </c>
      <c r="D5336" s="71" t="str" cm="1">
        <f t="array" ref="D5336">_xlfn.IFS(AK5336="1",CONCATENATE(C5336,"Regional"),AK5336="2",CONCATENATE(C5336,"Sectional"),AK5336="3",CONCATENATE(C5336,COUNTIF($C$1:C5336,C5336)))</f>
        <v>Riley Schmidt5</v>
      </c>
      <c r="E5336" s="66">
        <v>45181.541666666664</v>
      </c>
      <c r="F5336" t="s">
        <v>2588</v>
      </c>
      <c r="G5336" s="46">
        <v>40</v>
      </c>
      <c r="H5336" s="46">
        <v>46</v>
      </c>
      <c r="I5336" s="46">
        <v>7</v>
      </c>
      <c r="J5336" t="s">
        <v>114</v>
      </c>
      <c r="K5336" t="s">
        <v>90</v>
      </c>
      <c r="L5336" s="46">
        <v>2547</v>
      </c>
      <c r="M5336" s="46">
        <v>36</v>
      </c>
      <c r="N5336" s="46">
        <v>34.6</v>
      </c>
      <c r="O5336" s="46">
        <v>111</v>
      </c>
      <c r="P5336" s="46">
        <f t="shared" si="611"/>
        <v>1</v>
      </c>
      <c r="R5336" s="67" t="s">
        <v>391</v>
      </c>
      <c r="S5336" s="67">
        <f>COUNTIF(Y$2:$Y$100,R5336)</f>
        <v>0</v>
      </c>
      <c r="V5336" s="67">
        <f t="shared" si="612"/>
        <v>0</v>
      </c>
      <c r="X5336"/>
      <c r="Y5336" s="67" t="str">
        <f t="shared" si="616"/>
        <v xml:space="preserve"> </v>
      </c>
      <c r="AB5336" t="s">
        <v>90</v>
      </c>
      <c r="AC5336" s="46">
        <v>2547</v>
      </c>
      <c r="AD5336" s="46">
        <v>36</v>
      </c>
      <c r="AE5336" s="46">
        <v>34.6</v>
      </c>
      <c r="AF5336" s="46">
        <v>111</v>
      </c>
      <c r="AH5336" s="70" t="str">
        <f t="shared" si="613"/>
        <v/>
      </c>
      <c r="AI5336" s="70" t="str">
        <f t="shared" si="614"/>
        <v/>
      </c>
      <c r="AJ5336" s="70" t="str">
        <f t="shared" si="615"/>
        <v>X</v>
      </c>
      <c r="AK5336" s="70" t="str" cm="1">
        <f t="array" ref="AK5336">_xlfn.IFS(AH5336&lt;&gt;"","1",AI5336&lt;&gt;"","2",AJ5336&lt;&gt;"","3")</f>
        <v>3</v>
      </c>
    </row>
    <row r="5337" spans="1:37" x14ac:dyDescent="0.25">
      <c r="A5337" t="s">
        <v>387</v>
      </c>
      <c r="B5337" t="s">
        <v>539</v>
      </c>
      <c r="C5337" s="67" t="str">
        <f t="shared" si="610"/>
        <v>Maggie Winsand</v>
      </c>
      <c r="D5337" s="71" t="str" cm="1">
        <f t="array" ref="D5337">_xlfn.IFS(AK5337="1",CONCATENATE(C5337,"Regional"),AK5337="2",CONCATENATE(C5337,"Sectional"),AK5337="3",CONCATENATE(C5337,COUNTIF($C$1:C5337,C5337)))</f>
        <v>Maggie Winsand9</v>
      </c>
      <c r="E5337" s="66">
        <v>45181.541666666664</v>
      </c>
      <c r="F5337" t="s">
        <v>2588</v>
      </c>
      <c r="G5337" s="46">
        <v>40</v>
      </c>
      <c r="H5337" s="46">
        <v>46</v>
      </c>
      <c r="I5337" s="46">
        <v>7</v>
      </c>
      <c r="J5337" t="s">
        <v>114</v>
      </c>
      <c r="K5337" t="s">
        <v>90</v>
      </c>
      <c r="L5337" s="46">
        <v>2547</v>
      </c>
      <c r="M5337" s="46">
        <v>36</v>
      </c>
      <c r="N5337" s="46">
        <v>34.6</v>
      </c>
      <c r="O5337" s="46">
        <v>111</v>
      </c>
      <c r="P5337" s="46">
        <f t="shared" si="611"/>
        <v>1</v>
      </c>
      <c r="R5337" s="67" t="s">
        <v>1210</v>
      </c>
      <c r="S5337" s="67">
        <f>COUNTIF(Y$2:$Y$100,R5337)</f>
        <v>0</v>
      </c>
      <c r="V5337" s="67">
        <f t="shared" si="612"/>
        <v>0</v>
      </c>
      <c r="X5337"/>
      <c r="Y5337" s="67" t="str">
        <f t="shared" si="616"/>
        <v xml:space="preserve"> </v>
      </c>
      <c r="AB5337" t="s">
        <v>90</v>
      </c>
      <c r="AC5337" s="46">
        <v>2547</v>
      </c>
      <c r="AD5337" s="46">
        <v>36</v>
      </c>
      <c r="AE5337" s="46">
        <v>34.6</v>
      </c>
      <c r="AF5337" s="46">
        <v>111</v>
      </c>
      <c r="AH5337" s="70" t="str">
        <f t="shared" si="613"/>
        <v/>
      </c>
      <c r="AI5337" s="70" t="str">
        <f t="shared" si="614"/>
        <v/>
      </c>
      <c r="AJ5337" s="70" t="str">
        <f t="shared" si="615"/>
        <v>X</v>
      </c>
      <c r="AK5337" s="70" t="str" cm="1">
        <f t="array" ref="AK5337">_xlfn.IFS(AH5337&lt;&gt;"","1",AI5337&lt;&gt;"","2",AJ5337&lt;&gt;"","3")</f>
        <v>3</v>
      </c>
    </row>
    <row r="5338" spans="1:37" x14ac:dyDescent="0.25">
      <c r="A5338" t="s">
        <v>1751</v>
      </c>
      <c r="B5338" t="s">
        <v>253</v>
      </c>
      <c r="C5338" s="67" t="str">
        <f t="shared" si="610"/>
        <v>Lily Gies</v>
      </c>
      <c r="D5338" s="71" t="str" cm="1">
        <f t="array" ref="D5338">_xlfn.IFS(AK5338="1",CONCATENATE(C5338,"Regional"),AK5338="2",CONCATENATE(C5338,"Sectional"),AK5338="3",CONCATENATE(C5338,COUNTIF($C$1:C5338,C5338)))</f>
        <v>Lily Gies9</v>
      </c>
      <c r="E5338" s="66">
        <v>45181.541666666664</v>
      </c>
      <c r="F5338" t="s">
        <v>2588</v>
      </c>
      <c r="G5338" s="46">
        <v>40</v>
      </c>
      <c r="H5338" s="46">
        <v>46</v>
      </c>
      <c r="I5338" s="46">
        <v>7</v>
      </c>
      <c r="J5338" t="s">
        <v>114</v>
      </c>
      <c r="K5338" t="s">
        <v>90</v>
      </c>
      <c r="L5338" s="46">
        <v>2547</v>
      </c>
      <c r="M5338" s="46">
        <v>36</v>
      </c>
      <c r="N5338" s="46">
        <v>34.6</v>
      </c>
      <c r="O5338" s="46">
        <v>111</v>
      </c>
      <c r="P5338" s="46">
        <f t="shared" si="611"/>
        <v>1</v>
      </c>
      <c r="R5338" s="67" t="s">
        <v>2758</v>
      </c>
      <c r="S5338" s="67">
        <f>COUNTIF(Y$2:$Y$100,R5338)</f>
        <v>0</v>
      </c>
      <c r="V5338" s="67">
        <f t="shared" si="612"/>
        <v>0</v>
      </c>
      <c r="X5338"/>
      <c r="Y5338" s="67" t="str">
        <f t="shared" si="616"/>
        <v xml:space="preserve"> </v>
      </c>
      <c r="AB5338" t="s">
        <v>90</v>
      </c>
      <c r="AC5338" s="46">
        <v>2547</v>
      </c>
      <c r="AD5338" s="46">
        <v>36</v>
      </c>
      <c r="AE5338" s="46">
        <v>34.6</v>
      </c>
      <c r="AF5338" s="46">
        <v>111</v>
      </c>
      <c r="AH5338" s="70" t="str">
        <f t="shared" si="613"/>
        <v/>
      </c>
      <c r="AI5338" s="70" t="str">
        <f t="shared" si="614"/>
        <v/>
      </c>
      <c r="AJ5338" s="70" t="str">
        <f t="shared" si="615"/>
        <v>X</v>
      </c>
      <c r="AK5338" s="70" t="str" cm="1">
        <f t="array" ref="AK5338">_xlfn.IFS(AH5338&lt;&gt;"","1",AI5338&lt;&gt;"","2",AJ5338&lt;&gt;"","3")</f>
        <v>3</v>
      </c>
    </row>
    <row r="5339" spans="1:37" x14ac:dyDescent="0.25">
      <c r="A5339" t="s">
        <v>276</v>
      </c>
      <c r="B5339" t="s">
        <v>270</v>
      </c>
      <c r="C5339" s="67" t="str">
        <f t="shared" si="610"/>
        <v>Natalie Jones</v>
      </c>
      <c r="D5339" s="71" t="str" cm="1">
        <f t="array" ref="D5339">_xlfn.IFS(AK5339="1",CONCATENATE(C5339,"Regional"),AK5339="2",CONCATENATE(C5339,"Sectional"),AK5339="3",CONCATENATE(C5339,COUNTIF($C$1:C5339,C5339)))</f>
        <v>Natalie Jones10</v>
      </c>
      <c r="E5339" s="66">
        <v>45181.541666666664</v>
      </c>
      <c r="F5339" t="s">
        <v>2588</v>
      </c>
      <c r="G5339" s="46">
        <v>40</v>
      </c>
      <c r="H5339" s="46">
        <v>47</v>
      </c>
      <c r="I5339" s="46">
        <v>10</v>
      </c>
      <c r="J5339" t="s">
        <v>114</v>
      </c>
      <c r="K5339" t="s">
        <v>90</v>
      </c>
      <c r="L5339" s="46">
        <v>2547</v>
      </c>
      <c r="M5339" s="46">
        <v>36</v>
      </c>
      <c r="N5339" s="46">
        <v>34.6</v>
      </c>
      <c r="O5339" s="46">
        <v>111</v>
      </c>
      <c r="P5339" s="46">
        <f t="shared" si="611"/>
        <v>1</v>
      </c>
      <c r="R5339" s="67" t="s">
        <v>1205</v>
      </c>
      <c r="S5339" s="67">
        <f>COUNTIF(Y$2:$Y$100,R5339)</f>
        <v>0</v>
      </c>
      <c r="V5339" s="67">
        <f t="shared" si="612"/>
        <v>0</v>
      </c>
      <c r="X5339"/>
      <c r="Y5339" s="67" t="str">
        <f t="shared" si="616"/>
        <v xml:space="preserve"> </v>
      </c>
      <c r="AB5339" t="s">
        <v>90</v>
      </c>
      <c r="AC5339" s="46">
        <v>2547</v>
      </c>
      <c r="AD5339" s="46">
        <v>36</v>
      </c>
      <c r="AE5339" s="46">
        <v>34.6</v>
      </c>
      <c r="AF5339" s="46">
        <v>111</v>
      </c>
      <c r="AH5339" s="70" t="str">
        <f t="shared" si="613"/>
        <v/>
      </c>
      <c r="AI5339" s="70" t="str">
        <f t="shared" si="614"/>
        <v/>
      </c>
      <c r="AJ5339" s="70" t="str">
        <f t="shared" si="615"/>
        <v>X</v>
      </c>
      <c r="AK5339" s="70" t="str" cm="1">
        <f t="array" ref="AK5339">_xlfn.IFS(AH5339&lt;&gt;"","1",AI5339&lt;&gt;"","2",AJ5339&lt;&gt;"","3")</f>
        <v>3</v>
      </c>
    </row>
    <row r="5340" spans="1:37" x14ac:dyDescent="0.25">
      <c r="A5340" t="s">
        <v>710</v>
      </c>
      <c r="B5340" t="s">
        <v>711</v>
      </c>
      <c r="C5340" s="67" t="str">
        <f t="shared" si="610"/>
        <v>Teckla Wahlstrand</v>
      </c>
      <c r="D5340" s="71" t="str" cm="1">
        <f t="array" ref="D5340">_xlfn.IFS(AK5340="1",CONCATENATE(C5340,"Regional"),AK5340="2",CONCATENATE(C5340,"Sectional"),AK5340="3",CONCATENATE(C5340,COUNTIF($C$1:C5340,C5340)))</f>
        <v>Teckla Wahlstrand10</v>
      </c>
      <c r="E5340" s="66">
        <v>45181.541666666664</v>
      </c>
      <c r="F5340" t="s">
        <v>2588</v>
      </c>
      <c r="G5340" s="46">
        <v>40</v>
      </c>
      <c r="H5340" s="46">
        <v>47</v>
      </c>
      <c r="I5340" s="46">
        <v>10</v>
      </c>
      <c r="J5340" t="s">
        <v>114</v>
      </c>
      <c r="K5340" t="s">
        <v>90</v>
      </c>
      <c r="L5340" s="46">
        <v>2547</v>
      </c>
      <c r="M5340" s="46">
        <v>36</v>
      </c>
      <c r="N5340" s="46">
        <v>34.6</v>
      </c>
      <c r="O5340" s="46">
        <v>111</v>
      </c>
      <c r="P5340" s="46">
        <f t="shared" si="611"/>
        <v>1</v>
      </c>
      <c r="R5340" s="67" t="s">
        <v>1310</v>
      </c>
      <c r="S5340" s="67">
        <f>COUNTIF(Y$2:$Y$100,R5340)</f>
        <v>0</v>
      </c>
      <c r="V5340" s="67">
        <f t="shared" si="612"/>
        <v>0</v>
      </c>
      <c r="X5340"/>
      <c r="Y5340" s="67" t="str">
        <f t="shared" si="616"/>
        <v xml:space="preserve"> </v>
      </c>
      <c r="AB5340" t="s">
        <v>90</v>
      </c>
      <c r="AC5340" s="46">
        <v>2547</v>
      </c>
      <c r="AD5340" s="46">
        <v>36</v>
      </c>
      <c r="AE5340" s="46">
        <v>34.6</v>
      </c>
      <c r="AF5340" s="46">
        <v>111</v>
      </c>
      <c r="AH5340" s="70" t="str">
        <f t="shared" si="613"/>
        <v/>
      </c>
      <c r="AI5340" s="70" t="str">
        <f t="shared" si="614"/>
        <v/>
      </c>
      <c r="AJ5340" s="70" t="str">
        <f t="shared" si="615"/>
        <v>X</v>
      </c>
      <c r="AK5340" s="70" t="str" cm="1">
        <f t="array" ref="AK5340">_xlfn.IFS(AH5340&lt;&gt;"","1",AI5340&lt;&gt;"","2",AJ5340&lt;&gt;"","3")</f>
        <v>3</v>
      </c>
    </row>
    <row r="5341" spans="1:37" x14ac:dyDescent="0.25">
      <c r="A5341" t="s">
        <v>702</v>
      </c>
      <c r="B5341" t="s">
        <v>622</v>
      </c>
      <c r="C5341" s="67" t="str">
        <f t="shared" si="610"/>
        <v>Samantha Halle</v>
      </c>
      <c r="D5341" s="71" t="str" cm="1">
        <f t="array" ref="D5341">_xlfn.IFS(AK5341="1",CONCATENATE(C5341,"Regional"),AK5341="2",CONCATENATE(C5341,"Sectional"),AK5341="3",CONCATENATE(C5341,COUNTIF($C$1:C5341,C5341)))</f>
        <v>Samantha Halle8</v>
      </c>
      <c r="E5341" s="66">
        <v>45181.541666666664</v>
      </c>
      <c r="F5341" t="s">
        <v>2588</v>
      </c>
      <c r="G5341" s="46">
        <v>40</v>
      </c>
      <c r="H5341" s="46">
        <v>48</v>
      </c>
      <c r="I5341" s="46">
        <v>12</v>
      </c>
      <c r="J5341" t="s">
        <v>114</v>
      </c>
      <c r="K5341" t="s">
        <v>90</v>
      </c>
      <c r="L5341" s="46">
        <v>2547</v>
      </c>
      <c r="M5341" s="46">
        <v>36</v>
      </c>
      <c r="N5341" s="46">
        <v>34.6</v>
      </c>
      <c r="O5341" s="46">
        <v>111</v>
      </c>
      <c r="P5341" s="46">
        <f t="shared" si="611"/>
        <v>1</v>
      </c>
      <c r="R5341" s="67" t="s">
        <v>2759</v>
      </c>
      <c r="S5341" s="67">
        <f>COUNTIF(Y$2:$Y$100,R5341)</f>
        <v>0</v>
      </c>
      <c r="V5341" s="67">
        <f t="shared" si="612"/>
        <v>0</v>
      </c>
      <c r="X5341"/>
      <c r="Y5341" s="67" t="str">
        <f t="shared" si="616"/>
        <v xml:space="preserve"> </v>
      </c>
      <c r="AB5341" t="s">
        <v>90</v>
      </c>
      <c r="AC5341" s="46">
        <v>2547</v>
      </c>
      <c r="AD5341" s="46">
        <v>36</v>
      </c>
      <c r="AE5341" s="46">
        <v>34.6</v>
      </c>
      <c r="AF5341" s="46">
        <v>111</v>
      </c>
      <c r="AH5341" s="70" t="str">
        <f t="shared" si="613"/>
        <v/>
      </c>
      <c r="AI5341" s="70" t="str">
        <f t="shared" si="614"/>
        <v/>
      </c>
      <c r="AJ5341" s="70" t="str">
        <f t="shared" si="615"/>
        <v>X</v>
      </c>
      <c r="AK5341" s="70" t="str" cm="1">
        <f t="array" ref="AK5341">_xlfn.IFS(AH5341&lt;&gt;"","1",AI5341&lt;&gt;"","2",AJ5341&lt;&gt;"","3")</f>
        <v>3</v>
      </c>
    </row>
    <row r="5342" spans="1:37" x14ac:dyDescent="0.25">
      <c r="A5342" t="s">
        <v>256</v>
      </c>
      <c r="B5342" t="s">
        <v>353</v>
      </c>
      <c r="C5342" s="67" t="str">
        <f t="shared" si="610"/>
        <v>Olivia Grothaus</v>
      </c>
      <c r="D5342" s="71" t="str" cm="1">
        <f t="array" ref="D5342">_xlfn.IFS(AK5342="1",CONCATENATE(C5342,"Regional"),AK5342="2",CONCATENATE(C5342,"Sectional"),AK5342="3",CONCATENATE(C5342,COUNTIF($C$1:C5342,C5342)))</f>
        <v>Olivia Grothaus9</v>
      </c>
      <c r="E5342" s="66">
        <v>45181.541666666664</v>
      </c>
      <c r="F5342" t="s">
        <v>2588</v>
      </c>
      <c r="G5342" s="46">
        <v>40</v>
      </c>
      <c r="H5342" s="46">
        <v>48</v>
      </c>
      <c r="I5342" s="46">
        <v>12</v>
      </c>
      <c r="J5342" t="s">
        <v>114</v>
      </c>
      <c r="K5342" t="s">
        <v>90</v>
      </c>
      <c r="L5342" s="46">
        <v>2547</v>
      </c>
      <c r="M5342" s="46">
        <v>36</v>
      </c>
      <c r="N5342" s="46">
        <v>34.6</v>
      </c>
      <c r="O5342" s="46">
        <v>111</v>
      </c>
      <c r="P5342" s="46">
        <f t="shared" si="611"/>
        <v>1</v>
      </c>
      <c r="R5342" s="67" t="s">
        <v>1200</v>
      </c>
      <c r="S5342" s="67">
        <f>COUNTIF(Y$2:$Y$100,R5342)</f>
        <v>0</v>
      </c>
      <c r="V5342" s="67">
        <f t="shared" si="612"/>
        <v>0</v>
      </c>
      <c r="X5342"/>
      <c r="Y5342" s="67" t="str">
        <f t="shared" si="616"/>
        <v xml:space="preserve"> </v>
      </c>
      <c r="AB5342" t="s">
        <v>90</v>
      </c>
      <c r="AC5342" s="46">
        <v>2547</v>
      </c>
      <c r="AD5342" s="46">
        <v>36</v>
      </c>
      <c r="AE5342" s="46">
        <v>34.6</v>
      </c>
      <c r="AF5342" s="46">
        <v>111</v>
      </c>
      <c r="AH5342" s="70" t="str">
        <f t="shared" si="613"/>
        <v/>
      </c>
      <c r="AI5342" s="70" t="str">
        <f t="shared" si="614"/>
        <v/>
      </c>
      <c r="AJ5342" s="70" t="str">
        <f t="shared" si="615"/>
        <v>X</v>
      </c>
      <c r="AK5342" s="70" t="str" cm="1">
        <f t="array" ref="AK5342">_xlfn.IFS(AH5342&lt;&gt;"","1",AI5342&lt;&gt;"","2",AJ5342&lt;&gt;"","3")</f>
        <v>3</v>
      </c>
    </row>
    <row r="5343" spans="1:37" x14ac:dyDescent="0.25">
      <c r="A5343" t="s">
        <v>1758</v>
      </c>
      <c r="B5343" t="s">
        <v>459</v>
      </c>
      <c r="C5343" s="67" t="str">
        <f t="shared" si="610"/>
        <v>Addison Steep</v>
      </c>
      <c r="D5343" s="71" t="str" cm="1">
        <f t="array" ref="D5343">_xlfn.IFS(AK5343="1",CONCATENATE(C5343,"Regional"),AK5343="2",CONCATENATE(C5343,"Sectional"),AK5343="3",CONCATENATE(C5343,COUNTIF($C$1:C5343,C5343)))</f>
        <v>Addison Steep5</v>
      </c>
      <c r="E5343" s="66">
        <v>45181.541666666664</v>
      </c>
      <c r="F5343" t="s">
        <v>2588</v>
      </c>
      <c r="G5343" s="46">
        <v>40</v>
      </c>
      <c r="H5343" s="46">
        <v>49</v>
      </c>
      <c r="I5343" s="46">
        <v>14</v>
      </c>
      <c r="J5343" t="s">
        <v>114</v>
      </c>
      <c r="K5343" t="s">
        <v>90</v>
      </c>
      <c r="L5343" s="46">
        <v>2547</v>
      </c>
      <c r="M5343" s="46">
        <v>36</v>
      </c>
      <c r="N5343" s="46">
        <v>34.6</v>
      </c>
      <c r="O5343" s="46">
        <v>111</v>
      </c>
      <c r="P5343" s="46">
        <f t="shared" si="611"/>
        <v>1</v>
      </c>
      <c r="R5343" s="67" t="s">
        <v>2764</v>
      </c>
      <c r="S5343" s="67">
        <f>COUNTIF(Y$2:$Y$100,R5343)</f>
        <v>0</v>
      </c>
      <c r="V5343" s="67">
        <f t="shared" si="612"/>
        <v>0</v>
      </c>
      <c r="X5343"/>
      <c r="Y5343" s="67" t="str">
        <f t="shared" si="616"/>
        <v xml:space="preserve"> </v>
      </c>
      <c r="AB5343" t="s">
        <v>90</v>
      </c>
      <c r="AC5343" s="46">
        <v>2547</v>
      </c>
      <c r="AD5343" s="46">
        <v>36</v>
      </c>
      <c r="AE5343" s="46">
        <v>34.6</v>
      </c>
      <c r="AF5343" s="46">
        <v>111</v>
      </c>
      <c r="AH5343" s="70" t="str">
        <f t="shared" si="613"/>
        <v/>
      </c>
      <c r="AI5343" s="70" t="str">
        <f t="shared" si="614"/>
        <v/>
      </c>
      <c r="AJ5343" s="70" t="str">
        <f t="shared" si="615"/>
        <v>X</v>
      </c>
      <c r="AK5343" s="70" t="str" cm="1">
        <f t="array" ref="AK5343">_xlfn.IFS(AH5343&lt;&gt;"","1",AI5343&lt;&gt;"","2",AJ5343&lt;&gt;"","3")</f>
        <v>3</v>
      </c>
    </row>
    <row r="5344" spans="1:37" x14ac:dyDescent="0.25">
      <c r="A5344" t="s">
        <v>1086</v>
      </c>
      <c r="B5344" t="s">
        <v>197</v>
      </c>
      <c r="C5344" s="67" t="str">
        <f t="shared" si="610"/>
        <v>Alex Wold</v>
      </c>
      <c r="D5344" s="71" t="str" cm="1">
        <f t="array" ref="D5344">_xlfn.IFS(AK5344="1",CONCATENATE(C5344,"Regional"),AK5344="2",CONCATENATE(C5344,"Sectional"),AK5344="3",CONCATENATE(C5344,COUNTIF($C$1:C5344,C5344)))</f>
        <v>Alex Wold2</v>
      </c>
      <c r="E5344" s="66">
        <v>45181.541666666664</v>
      </c>
      <c r="F5344" t="s">
        <v>2588</v>
      </c>
      <c r="G5344" s="46">
        <v>40</v>
      </c>
      <c r="H5344" s="46">
        <v>49</v>
      </c>
      <c r="I5344" s="46">
        <v>14</v>
      </c>
      <c r="J5344" t="s">
        <v>114</v>
      </c>
      <c r="K5344" t="s">
        <v>90</v>
      </c>
      <c r="L5344" s="46">
        <v>2547</v>
      </c>
      <c r="M5344" s="46">
        <v>36</v>
      </c>
      <c r="N5344" s="46">
        <v>34.6</v>
      </c>
      <c r="O5344" s="46">
        <v>111</v>
      </c>
      <c r="P5344" s="46">
        <f t="shared" si="611"/>
        <v>1</v>
      </c>
      <c r="R5344" s="67" t="s">
        <v>2776</v>
      </c>
      <c r="S5344" s="67">
        <f>COUNTIF(Y$2:$Y$100,R5344)</f>
        <v>0</v>
      </c>
      <c r="V5344" s="67">
        <f t="shared" si="612"/>
        <v>0</v>
      </c>
      <c r="X5344"/>
      <c r="Y5344" s="67" t="str">
        <f t="shared" si="616"/>
        <v xml:space="preserve"> </v>
      </c>
      <c r="AB5344" t="s">
        <v>90</v>
      </c>
      <c r="AC5344" s="46">
        <v>2547</v>
      </c>
      <c r="AD5344" s="46">
        <v>36</v>
      </c>
      <c r="AE5344" s="46">
        <v>34.6</v>
      </c>
      <c r="AF5344" s="46">
        <v>111</v>
      </c>
      <c r="AH5344" s="70" t="str">
        <f t="shared" si="613"/>
        <v/>
      </c>
      <c r="AI5344" s="70" t="str">
        <f t="shared" si="614"/>
        <v/>
      </c>
      <c r="AJ5344" s="70" t="str">
        <f t="shared" si="615"/>
        <v>X</v>
      </c>
      <c r="AK5344" s="70" t="str" cm="1">
        <f t="array" ref="AK5344">_xlfn.IFS(AH5344&lt;&gt;"","1",AI5344&lt;&gt;"","2",AJ5344&lt;&gt;"","3")</f>
        <v>3</v>
      </c>
    </row>
    <row r="5345" spans="1:37" x14ac:dyDescent="0.25">
      <c r="A5345" t="s">
        <v>1755</v>
      </c>
      <c r="B5345" t="s">
        <v>1756</v>
      </c>
      <c r="C5345" s="67" t="str">
        <f t="shared" si="610"/>
        <v>Nathalie Rotsaert</v>
      </c>
      <c r="D5345" s="71" t="str" cm="1">
        <f t="array" ref="D5345">_xlfn.IFS(AK5345="1",CONCATENATE(C5345,"Regional"),AK5345="2",CONCATENATE(C5345,"Sectional"),AK5345="3",CONCATENATE(C5345,COUNTIF($C$1:C5345,C5345)))</f>
        <v>Nathalie Rotsaert7</v>
      </c>
      <c r="E5345" s="66">
        <v>45181.541666666664</v>
      </c>
      <c r="F5345" t="s">
        <v>2588</v>
      </c>
      <c r="G5345" s="46">
        <v>40</v>
      </c>
      <c r="H5345" s="46">
        <v>50</v>
      </c>
      <c r="I5345" s="46">
        <v>16</v>
      </c>
      <c r="J5345" t="s">
        <v>114</v>
      </c>
      <c r="K5345" t="s">
        <v>90</v>
      </c>
      <c r="L5345" s="46">
        <v>2547</v>
      </c>
      <c r="M5345" s="46">
        <v>36</v>
      </c>
      <c r="N5345" s="46">
        <v>34.6</v>
      </c>
      <c r="O5345" s="46">
        <v>111</v>
      </c>
      <c r="P5345" s="46">
        <f t="shared" si="611"/>
        <v>1</v>
      </c>
      <c r="R5345" s="67" t="s">
        <v>2762</v>
      </c>
      <c r="S5345" s="67">
        <f>COUNTIF(Y$2:$Y$100,R5345)</f>
        <v>0</v>
      </c>
      <c r="V5345" s="67">
        <f t="shared" si="612"/>
        <v>0</v>
      </c>
      <c r="X5345"/>
      <c r="Y5345" s="67" t="str">
        <f t="shared" si="616"/>
        <v xml:space="preserve"> </v>
      </c>
      <c r="AB5345" t="s">
        <v>90</v>
      </c>
      <c r="AC5345" s="46">
        <v>2547</v>
      </c>
      <c r="AD5345" s="46">
        <v>36</v>
      </c>
      <c r="AE5345" s="46">
        <v>34.6</v>
      </c>
      <c r="AF5345" s="46">
        <v>111</v>
      </c>
      <c r="AH5345" s="70" t="str">
        <f t="shared" si="613"/>
        <v/>
      </c>
      <c r="AI5345" s="70" t="str">
        <f t="shared" si="614"/>
        <v/>
      </c>
      <c r="AJ5345" s="70" t="str">
        <f t="shared" si="615"/>
        <v>X</v>
      </c>
      <c r="AK5345" s="70" t="str" cm="1">
        <f t="array" ref="AK5345">_xlfn.IFS(AH5345&lt;&gt;"","1",AI5345&lt;&gt;"","2",AJ5345&lt;&gt;"","3")</f>
        <v>3</v>
      </c>
    </row>
    <row r="5346" spans="1:37" x14ac:dyDescent="0.25">
      <c r="A5346" t="s">
        <v>1753</v>
      </c>
      <c r="B5346" t="s">
        <v>1754</v>
      </c>
      <c r="C5346" s="67" t="str">
        <f t="shared" si="610"/>
        <v>Aili Lassi</v>
      </c>
      <c r="D5346" s="71" t="str" cm="1">
        <f t="array" ref="D5346">_xlfn.IFS(AK5346="1",CONCATENATE(C5346,"Regional"),AK5346="2",CONCATENATE(C5346,"Sectional"),AK5346="3",CONCATENATE(C5346,COUNTIF($C$1:C5346,C5346)))</f>
        <v>Aili Lassi9</v>
      </c>
      <c r="E5346" s="66">
        <v>45181.541666666664</v>
      </c>
      <c r="F5346" t="s">
        <v>2588</v>
      </c>
      <c r="G5346" s="46">
        <v>40</v>
      </c>
      <c r="H5346" s="46">
        <v>50</v>
      </c>
      <c r="I5346" s="46">
        <v>16</v>
      </c>
      <c r="J5346" t="s">
        <v>114</v>
      </c>
      <c r="K5346" t="s">
        <v>90</v>
      </c>
      <c r="L5346" s="46">
        <v>2547</v>
      </c>
      <c r="M5346" s="46">
        <v>36</v>
      </c>
      <c r="N5346" s="46">
        <v>34.6</v>
      </c>
      <c r="O5346" s="46">
        <v>111</v>
      </c>
      <c r="P5346" s="46">
        <f t="shared" si="611"/>
        <v>1</v>
      </c>
      <c r="R5346" s="67" t="s">
        <v>2761</v>
      </c>
      <c r="S5346" s="67">
        <f>COUNTIF(Y$2:$Y$100,R5346)</f>
        <v>0</v>
      </c>
      <c r="V5346" s="67">
        <f t="shared" si="612"/>
        <v>0</v>
      </c>
      <c r="X5346"/>
      <c r="Y5346" s="67" t="str">
        <f t="shared" si="616"/>
        <v xml:space="preserve"> </v>
      </c>
      <c r="AB5346" t="s">
        <v>90</v>
      </c>
      <c r="AC5346" s="46">
        <v>2547</v>
      </c>
      <c r="AD5346" s="46">
        <v>36</v>
      </c>
      <c r="AE5346" s="46">
        <v>34.6</v>
      </c>
      <c r="AF5346" s="46">
        <v>111</v>
      </c>
      <c r="AH5346" s="70" t="str">
        <f t="shared" si="613"/>
        <v/>
      </c>
      <c r="AI5346" s="70" t="str">
        <f t="shared" si="614"/>
        <v/>
      </c>
      <c r="AJ5346" s="70" t="str">
        <f t="shared" si="615"/>
        <v>X</v>
      </c>
      <c r="AK5346" s="70" t="str" cm="1">
        <f t="array" ref="AK5346">_xlfn.IFS(AH5346&lt;&gt;"","1",AI5346&lt;&gt;"","2",AJ5346&lt;&gt;"","3")</f>
        <v>3</v>
      </c>
    </row>
    <row r="5347" spans="1:37" x14ac:dyDescent="0.25">
      <c r="A5347" t="s">
        <v>527</v>
      </c>
      <c r="B5347" t="s">
        <v>528</v>
      </c>
      <c r="C5347" s="67" t="str">
        <f t="shared" si="610"/>
        <v>Kate Scharf</v>
      </c>
      <c r="D5347" s="71" t="str" cm="1">
        <f t="array" ref="D5347">_xlfn.IFS(AK5347="1",CONCATENATE(C5347,"Regional"),AK5347="2",CONCATENATE(C5347,"Sectional"),AK5347="3",CONCATENATE(C5347,COUNTIF($C$1:C5347,C5347)))</f>
        <v>Kate Scharf4</v>
      </c>
      <c r="E5347" s="66">
        <v>45181.541666666664</v>
      </c>
      <c r="F5347" t="s">
        <v>2588</v>
      </c>
      <c r="G5347" s="46">
        <v>40</v>
      </c>
      <c r="H5347" s="46">
        <v>51</v>
      </c>
      <c r="I5347" s="46">
        <v>18</v>
      </c>
      <c r="J5347" t="s">
        <v>114</v>
      </c>
      <c r="K5347" t="s">
        <v>90</v>
      </c>
      <c r="L5347" s="46">
        <v>2547</v>
      </c>
      <c r="M5347" s="46">
        <v>36</v>
      </c>
      <c r="N5347" s="46">
        <v>34.6</v>
      </c>
      <c r="O5347" s="46">
        <v>111</v>
      </c>
      <c r="P5347" s="46">
        <f t="shared" si="611"/>
        <v>1</v>
      </c>
      <c r="R5347" s="67" t="s">
        <v>1202</v>
      </c>
      <c r="S5347" s="67">
        <f>COUNTIF(Y$2:$Y$100,R5347)</f>
        <v>0</v>
      </c>
      <c r="V5347" s="67">
        <f t="shared" si="612"/>
        <v>0</v>
      </c>
      <c r="X5347"/>
      <c r="Y5347" s="67" t="str">
        <f t="shared" si="616"/>
        <v xml:space="preserve"> </v>
      </c>
      <c r="AB5347" t="s">
        <v>90</v>
      </c>
      <c r="AC5347" s="46">
        <v>2547</v>
      </c>
      <c r="AD5347" s="46">
        <v>36</v>
      </c>
      <c r="AE5347" s="46">
        <v>34.6</v>
      </c>
      <c r="AF5347" s="46">
        <v>111</v>
      </c>
      <c r="AH5347" s="70" t="str">
        <f t="shared" si="613"/>
        <v/>
      </c>
      <c r="AI5347" s="70" t="str">
        <f t="shared" si="614"/>
        <v/>
      </c>
      <c r="AJ5347" s="70" t="str">
        <f t="shared" si="615"/>
        <v>X</v>
      </c>
      <c r="AK5347" s="70" t="str" cm="1">
        <f t="array" ref="AK5347">_xlfn.IFS(AH5347&lt;&gt;"","1",AI5347&lt;&gt;"","2",AJ5347&lt;&gt;"","3")</f>
        <v>3</v>
      </c>
    </row>
    <row r="5348" spans="1:37" x14ac:dyDescent="0.25">
      <c r="A5348" t="s">
        <v>1769</v>
      </c>
      <c r="B5348" t="s">
        <v>1770</v>
      </c>
      <c r="C5348" s="67" t="str">
        <f t="shared" si="610"/>
        <v>Sadie Elwood</v>
      </c>
      <c r="D5348" s="71" t="str" cm="1">
        <f t="array" ref="D5348">_xlfn.IFS(AK5348="1",CONCATENATE(C5348,"Regional"),AK5348="2",CONCATENATE(C5348,"Sectional"),AK5348="3",CONCATENATE(C5348,COUNTIF($C$1:C5348,C5348)))</f>
        <v>Sadie Elwood4</v>
      </c>
      <c r="E5348" s="66">
        <v>45181.541666666664</v>
      </c>
      <c r="F5348" t="s">
        <v>2588</v>
      </c>
      <c r="G5348" s="46">
        <v>40</v>
      </c>
      <c r="H5348" s="46">
        <v>51</v>
      </c>
      <c r="I5348" s="46">
        <v>18</v>
      </c>
      <c r="J5348" t="s">
        <v>114</v>
      </c>
      <c r="K5348" t="s">
        <v>90</v>
      </c>
      <c r="L5348" s="46">
        <v>2547</v>
      </c>
      <c r="M5348" s="46">
        <v>36</v>
      </c>
      <c r="N5348" s="46">
        <v>34.6</v>
      </c>
      <c r="O5348" s="46">
        <v>111</v>
      </c>
      <c r="P5348" s="46">
        <f t="shared" si="611"/>
        <v>1</v>
      </c>
      <c r="R5348" s="67" t="s">
        <v>2774</v>
      </c>
      <c r="S5348" s="67">
        <f>COUNTIF(Y$2:$Y$100,R5348)</f>
        <v>0</v>
      </c>
      <c r="V5348" s="67">
        <f t="shared" si="612"/>
        <v>0</v>
      </c>
      <c r="X5348"/>
      <c r="Y5348" s="67" t="str">
        <f t="shared" si="616"/>
        <v xml:space="preserve"> </v>
      </c>
      <c r="AB5348" t="s">
        <v>90</v>
      </c>
      <c r="AC5348" s="46">
        <v>2547</v>
      </c>
      <c r="AD5348" s="46">
        <v>36</v>
      </c>
      <c r="AE5348" s="46">
        <v>34.6</v>
      </c>
      <c r="AF5348" s="46">
        <v>111</v>
      </c>
      <c r="AH5348" s="70" t="str">
        <f t="shared" si="613"/>
        <v/>
      </c>
      <c r="AI5348" s="70" t="str">
        <f t="shared" si="614"/>
        <v/>
      </c>
      <c r="AJ5348" s="70" t="str">
        <f t="shared" si="615"/>
        <v>X</v>
      </c>
      <c r="AK5348" s="70" t="str" cm="1">
        <f t="array" ref="AK5348">_xlfn.IFS(AH5348&lt;&gt;"","1",AI5348&lt;&gt;"","2",AJ5348&lt;&gt;"","3")</f>
        <v>3</v>
      </c>
    </row>
    <row r="5349" spans="1:37" x14ac:dyDescent="0.25">
      <c r="A5349" t="s">
        <v>243</v>
      </c>
      <c r="B5349" t="s">
        <v>533</v>
      </c>
      <c r="C5349" s="67" t="str">
        <f t="shared" si="610"/>
        <v>Kaylee Erickson</v>
      </c>
      <c r="D5349" s="71" t="str" cm="1">
        <f t="array" ref="D5349">_xlfn.IFS(AK5349="1",CONCATENATE(C5349,"Regional"),AK5349="2",CONCATENATE(C5349,"Sectional"),AK5349="3",CONCATENATE(C5349,COUNTIF($C$1:C5349,C5349)))</f>
        <v>Kaylee Erickson9</v>
      </c>
      <c r="E5349" s="66">
        <v>45181.541666666664</v>
      </c>
      <c r="F5349" t="s">
        <v>2588</v>
      </c>
      <c r="G5349" s="46">
        <v>40</v>
      </c>
      <c r="H5349" s="46">
        <v>51</v>
      </c>
      <c r="I5349" s="46">
        <v>18</v>
      </c>
      <c r="J5349" t="s">
        <v>114</v>
      </c>
      <c r="K5349" t="s">
        <v>90</v>
      </c>
      <c r="L5349" s="46">
        <v>2547</v>
      </c>
      <c r="M5349" s="46">
        <v>36</v>
      </c>
      <c r="N5349" s="46">
        <v>34.6</v>
      </c>
      <c r="O5349" s="46">
        <v>111</v>
      </c>
      <c r="P5349" s="46">
        <f t="shared" si="611"/>
        <v>1</v>
      </c>
      <c r="R5349" s="67" t="s">
        <v>1206</v>
      </c>
      <c r="S5349" s="67">
        <f>COUNTIF(Y$2:$Y$100,R5349)</f>
        <v>0</v>
      </c>
      <c r="V5349" s="67">
        <f t="shared" si="612"/>
        <v>0</v>
      </c>
      <c r="X5349"/>
      <c r="Y5349" s="67" t="str">
        <f t="shared" si="616"/>
        <v xml:space="preserve"> </v>
      </c>
      <c r="AB5349" t="s">
        <v>90</v>
      </c>
      <c r="AC5349" s="46">
        <v>2547</v>
      </c>
      <c r="AD5349" s="46">
        <v>36</v>
      </c>
      <c r="AE5349" s="46">
        <v>34.6</v>
      </c>
      <c r="AF5349" s="46">
        <v>111</v>
      </c>
      <c r="AH5349" s="70" t="str">
        <f t="shared" si="613"/>
        <v/>
      </c>
      <c r="AI5349" s="70" t="str">
        <f t="shared" si="614"/>
        <v/>
      </c>
      <c r="AJ5349" s="70" t="str">
        <f t="shared" si="615"/>
        <v>X</v>
      </c>
      <c r="AK5349" s="70" t="str" cm="1">
        <f t="array" ref="AK5349">_xlfn.IFS(AH5349&lt;&gt;"","1",AI5349&lt;&gt;"","2",AJ5349&lt;&gt;"","3")</f>
        <v>3</v>
      </c>
    </row>
    <row r="5350" spans="1:37" x14ac:dyDescent="0.25">
      <c r="A5350" t="s">
        <v>529</v>
      </c>
      <c r="B5350" t="s">
        <v>530</v>
      </c>
      <c r="C5350" s="67" t="str">
        <f t="shared" si="610"/>
        <v>Kendra Betley</v>
      </c>
      <c r="D5350" s="71" t="str" cm="1">
        <f t="array" ref="D5350">_xlfn.IFS(AK5350="1",CONCATENATE(C5350,"Regional"),AK5350="2",CONCATENATE(C5350,"Sectional"),AK5350="3",CONCATENATE(C5350,COUNTIF($C$1:C5350,C5350)))</f>
        <v>Kendra Betley8</v>
      </c>
      <c r="E5350" s="66">
        <v>45181.541666666664</v>
      </c>
      <c r="F5350" t="s">
        <v>2588</v>
      </c>
      <c r="G5350" s="46">
        <v>40</v>
      </c>
      <c r="H5350" s="46">
        <v>51</v>
      </c>
      <c r="I5350" s="46">
        <v>18</v>
      </c>
      <c r="J5350" t="s">
        <v>114</v>
      </c>
      <c r="K5350" t="s">
        <v>90</v>
      </c>
      <c r="L5350" s="46">
        <v>2547</v>
      </c>
      <c r="M5350" s="46">
        <v>36</v>
      </c>
      <c r="N5350" s="46">
        <v>34.6</v>
      </c>
      <c r="O5350" s="46">
        <v>111</v>
      </c>
      <c r="P5350" s="46">
        <f t="shared" si="611"/>
        <v>1</v>
      </c>
      <c r="R5350" s="67" t="s">
        <v>1203</v>
      </c>
      <c r="S5350" s="67">
        <f>COUNTIF(Y$2:$Y$100,R5350)</f>
        <v>0</v>
      </c>
      <c r="V5350" s="67">
        <f t="shared" si="612"/>
        <v>0</v>
      </c>
      <c r="X5350"/>
      <c r="Y5350" s="67" t="str">
        <f t="shared" si="616"/>
        <v xml:space="preserve"> </v>
      </c>
      <c r="AB5350" t="s">
        <v>90</v>
      </c>
      <c r="AC5350" s="46">
        <v>2547</v>
      </c>
      <c r="AD5350" s="46">
        <v>36</v>
      </c>
      <c r="AE5350" s="46">
        <v>34.6</v>
      </c>
      <c r="AF5350" s="46">
        <v>111</v>
      </c>
      <c r="AH5350" s="70" t="str">
        <f t="shared" si="613"/>
        <v/>
      </c>
      <c r="AI5350" s="70" t="str">
        <f t="shared" si="614"/>
        <v/>
      </c>
      <c r="AJ5350" s="70" t="str">
        <f t="shared" si="615"/>
        <v>X</v>
      </c>
      <c r="AK5350" s="70" t="str" cm="1">
        <f t="array" ref="AK5350">_xlfn.IFS(AH5350&lt;&gt;"","1",AI5350&lt;&gt;"","2",AJ5350&lt;&gt;"","3")</f>
        <v>3</v>
      </c>
    </row>
    <row r="5351" spans="1:37" x14ac:dyDescent="0.25">
      <c r="A5351" t="s">
        <v>525</v>
      </c>
      <c r="B5351" t="s">
        <v>362</v>
      </c>
      <c r="C5351" s="67" t="str">
        <f t="shared" si="610"/>
        <v>Emma Eastep</v>
      </c>
      <c r="D5351" s="71" t="str" cm="1">
        <f t="array" ref="D5351">_xlfn.IFS(AK5351="1",CONCATENATE(C5351,"Regional"),AK5351="2",CONCATENATE(C5351,"Sectional"),AK5351="3",CONCATENATE(C5351,COUNTIF($C$1:C5351,C5351)))</f>
        <v>Emma Eastep8</v>
      </c>
      <c r="E5351" s="66">
        <v>45181.541666666664</v>
      </c>
      <c r="F5351" t="s">
        <v>2588</v>
      </c>
      <c r="G5351" s="46">
        <v>40</v>
      </c>
      <c r="H5351" s="46">
        <v>51</v>
      </c>
      <c r="I5351" s="46">
        <v>18</v>
      </c>
      <c r="J5351" t="s">
        <v>114</v>
      </c>
      <c r="K5351" t="s">
        <v>90</v>
      </c>
      <c r="L5351" s="46">
        <v>2547</v>
      </c>
      <c r="M5351" s="46">
        <v>36</v>
      </c>
      <c r="N5351" s="46">
        <v>34.6</v>
      </c>
      <c r="O5351" s="46">
        <v>111</v>
      </c>
      <c r="P5351" s="46">
        <f t="shared" si="611"/>
        <v>1</v>
      </c>
      <c r="R5351" s="67" t="s">
        <v>1201</v>
      </c>
      <c r="S5351" s="67">
        <f>COUNTIF(Y$2:$Y$100,R5351)</f>
        <v>0</v>
      </c>
      <c r="V5351" s="67">
        <f t="shared" si="612"/>
        <v>0</v>
      </c>
      <c r="X5351"/>
      <c r="Y5351" s="67" t="str">
        <f t="shared" si="616"/>
        <v xml:space="preserve"> </v>
      </c>
      <c r="AB5351" t="s">
        <v>90</v>
      </c>
      <c r="AC5351" s="46">
        <v>2547</v>
      </c>
      <c r="AD5351" s="46">
        <v>36</v>
      </c>
      <c r="AE5351" s="46">
        <v>34.6</v>
      </c>
      <c r="AF5351" s="46">
        <v>111</v>
      </c>
      <c r="AH5351" s="70" t="str">
        <f t="shared" si="613"/>
        <v/>
      </c>
      <c r="AI5351" s="70" t="str">
        <f t="shared" si="614"/>
        <v/>
      </c>
      <c r="AJ5351" s="70" t="str">
        <f t="shared" si="615"/>
        <v>X</v>
      </c>
      <c r="AK5351" s="70" t="str" cm="1">
        <f t="array" ref="AK5351">_xlfn.IFS(AH5351&lt;&gt;"","1",AI5351&lt;&gt;"","2",AJ5351&lt;&gt;"","3")</f>
        <v>3</v>
      </c>
    </row>
    <row r="5352" spans="1:37" x14ac:dyDescent="0.25">
      <c r="A5352" t="s">
        <v>200</v>
      </c>
      <c r="B5352" t="s">
        <v>1017</v>
      </c>
      <c r="C5352" s="67" t="str">
        <f t="shared" si="610"/>
        <v>Noelle Bennett</v>
      </c>
      <c r="D5352" s="71" t="str" cm="1">
        <f t="array" ref="D5352">_xlfn.IFS(AK5352="1",CONCATENATE(C5352,"Regional"),AK5352="2",CONCATENATE(C5352,"Sectional"),AK5352="3",CONCATENATE(C5352,COUNTIF($C$1:C5352,C5352)))</f>
        <v>Noelle Bennett7</v>
      </c>
      <c r="E5352" s="66">
        <v>45181.541666666664</v>
      </c>
      <c r="F5352" t="s">
        <v>2588</v>
      </c>
      <c r="G5352" s="46">
        <v>40</v>
      </c>
      <c r="H5352" s="46">
        <v>52</v>
      </c>
      <c r="I5352" s="46">
        <v>23</v>
      </c>
      <c r="J5352" t="s">
        <v>114</v>
      </c>
      <c r="K5352" t="s">
        <v>90</v>
      </c>
      <c r="L5352" s="46">
        <v>2547</v>
      </c>
      <c r="M5352" s="46">
        <v>36</v>
      </c>
      <c r="N5352" s="46">
        <v>34.6</v>
      </c>
      <c r="O5352" s="46">
        <v>111</v>
      </c>
      <c r="P5352" s="46">
        <f t="shared" si="611"/>
        <v>1</v>
      </c>
      <c r="R5352" s="67" t="s">
        <v>1517</v>
      </c>
      <c r="S5352" s="67">
        <f>COUNTIF(Y$2:$Y$100,R5352)</f>
        <v>0</v>
      </c>
      <c r="V5352" s="67">
        <f t="shared" si="612"/>
        <v>0</v>
      </c>
      <c r="X5352"/>
      <c r="Y5352" s="67" t="str">
        <f t="shared" si="616"/>
        <v xml:space="preserve"> </v>
      </c>
      <c r="AB5352" t="s">
        <v>90</v>
      </c>
      <c r="AC5352" s="46">
        <v>2547</v>
      </c>
      <c r="AD5352" s="46">
        <v>36</v>
      </c>
      <c r="AE5352" s="46">
        <v>34.6</v>
      </c>
      <c r="AF5352" s="46">
        <v>111</v>
      </c>
      <c r="AH5352" s="70" t="str">
        <f t="shared" si="613"/>
        <v/>
      </c>
      <c r="AI5352" s="70" t="str">
        <f t="shared" si="614"/>
        <v/>
      </c>
      <c r="AJ5352" s="70" t="str">
        <f t="shared" si="615"/>
        <v>X</v>
      </c>
      <c r="AK5352" s="70" t="str" cm="1">
        <f t="array" ref="AK5352">_xlfn.IFS(AH5352&lt;&gt;"","1",AI5352&lt;&gt;"","2",AJ5352&lt;&gt;"","3")</f>
        <v>3</v>
      </c>
    </row>
    <row r="5353" spans="1:37" x14ac:dyDescent="0.25">
      <c r="A5353" t="s">
        <v>1752</v>
      </c>
      <c r="B5353" t="s">
        <v>907</v>
      </c>
      <c r="C5353" s="67" t="str">
        <f t="shared" si="610"/>
        <v>Hailey Goodman</v>
      </c>
      <c r="D5353" s="71" t="str" cm="1">
        <f t="array" ref="D5353">_xlfn.IFS(AK5353="1",CONCATENATE(C5353,"Regional"),AK5353="2",CONCATENATE(C5353,"Sectional"),AK5353="3",CONCATENATE(C5353,COUNTIF($C$1:C5353,C5353)))</f>
        <v>Hailey Goodman8</v>
      </c>
      <c r="E5353" s="66">
        <v>45181.541666666664</v>
      </c>
      <c r="F5353" t="s">
        <v>2588</v>
      </c>
      <c r="G5353" s="46">
        <v>40</v>
      </c>
      <c r="H5353" s="46">
        <v>52</v>
      </c>
      <c r="I5353" s="46">
        <v>23</v>
      </c>
      <c r="J5353" t="s">
        <v>114</v>
      </c>
      <c r="K5353" t="s">
        <v>90</v>
      </c>
      <c r="L5353" s="46">
        <v>2547</v>
      </c>
      <c r="M5353" s="46">
        <v>36</v>
      </c>
      <c r="N5353" s="46">
        <v>34.6</v>
      </c>
      <c r="O5353" s="46">
        <v>111</v>
      </c>
      <c r="P5353" s="46">
        <f t="shared" si="611"/>
        <v>1</v>
      </c>
      <c r="R5353" s="67" t="s">
        <v>2760</v>
      </c>
      <c r="S5353" s="67">
        <f>COUNTIF(Y$2:$Y$100,R5353)</f>
        <v>0</v>
      </c>
      <c r="V5353" s="67">
        <f t="shared" si="612"/>
        <v>0</v>
      </c>
      <c r="X5353"/>
      <c r="Y5353" s="67" t="str">
        <f t="shared" si="616"/>
        <v xml:space="preserve"> </v>
      </c>
      <c r="AB5353" t="s">
        <v>90</v>
      </c>
      <c r="AC5353" s="46">
        <v>2547</v>
      </c>
      <c r="AD5353" s="46">
        <v>36</v>
      </c>
      <c r="AE5353" s="46">
        <v>34.6</v>
      </c>
      <c r="AF5353" s="46">
        <v>111</v>
      </c>
      <c r="AH5353" s="70" t="str">
        <f t="shared" si="613"/>
        <v/>
      </c>
      <c r="AI5353" s="70" t="str">
        <f t="shared" si="614"/>
        <v/>
      </c>
      <c r="AJ5353" s="70" t="str">
        <f t="shared" si="615"/>
        <v>X</v>
      </c>
      <c r="AK5353" s="70" t="str" cm="1">
        <f t="array" ref="AK5353">_xlfn.IFS(AH5353&lt;&gt;"","1",AI5353&lt;&gt;"","2",AJ5353&lt;&gt;"","3")</f>
        <v>3</v>
      </c>
    </row>
    <row r="5354" spans="1:37" x14ac:dyDescent="0.25">
      <c r="A5354" t="s">
        <v>3396</v>
      </c>
      <c r="B5354" t="s">
        <v>380</v>
      </c>
      <c r="C5354" s="67" t="str">
        <f t="shared" si="610"/>
        <v>Amelia Brinkman</v>
      </c>
      <c r="D5354" s="71" t="str" cm="1">
        <f t="array" ref="D5354">_xlfn.IFS(AK5354="1",CONCATENATE(C5354,"Regional"),AK5354="2",CONCATENATE(C5354,"Sectional"),AK5354="3",CONCATENATE(C5354,COUNTIF($C$1:C5354,C5354)))</f>
        <v>Amelia Brinkman7</v>
      </c>
      <c r="E5354" s="66">
        <v>45181.541666666664</v>
      </c>
      <c r="F5354" t="s">
        <v>2588</v>
      </c>
      <c r="G5354" s="46">
        <v>40</v>
      </c>
      <c r="H5354" s="46">
        <v>53</v>
      </c>
      <c r="I5354" s="46">
        <v>25</v>
      </c>
      <c r="J5354" t="s">
        <v>114</v>
      </c>
      <c r="K5354" t="s">
        <v>90</v>
      </c>
      <c r="L5354" s="46">
        <v>2547</v>
      </c>
      <c r="M5354" s="46">
        <v>36</v>
      </c>
      <c r="N5354" s="46">
        <v>34.6</v>
      </c>
      <c r="O5354" s="46">
        <v>111</v>
      </c>
      <c r="P5354" s="46">
        <f t="shared" si="611"/>
        <v>1</v>
      </c>
      <c r="R5354" s="67" t="s">
        <v>3525</v>
      </c>
      <c r="S5354" s="67">
        <f>COUNTIF(Y$2:$Y$100,R5354)</f>
        <v>0</v>
      </c>
      <c r="V5354" s="67">
        <f t="shared" si="612"/>
        <v>0</v>
      </c>
      <c r="X5354"/>
      <c r="Y5354" s="67" t="str">
        <f t="shared" si="616"/>
        <v xml:space="preserve"> </v>
      </c>
      <c r="AB5354" t="s">
        <v>90</v>
      </c>
      <c r="AC5354" s="46">
        <v>2547</v>
      </c>
      <c r="AD5354" s="46">
        <v>36</v>
      </c>
      <c r="AE5354" s="46">
        <v>34.6</v>
      </c>
      <c r="AF5354" s="46">
        <v>111</v>
      </c>
      <c r="AH5354" s="70" t="str">
        <f t="shared" si="613"/>
        <v/>
      </c>
      <c r="AI5354" s="70" t="str">
        <f t="shared" si="614"/>
        <v/>
      </c>
      <c r="AJ5354" s="70" t="str">
        <f t="shared" si="615"/>
        <v>X</v>
      </c>
      <c r="AK5354" s="70" t="str" cm="1">
        <f t="array" ref="AK5354">_xlfn.IFS(AH5354&lt;&gt;"","1",AI5354&lt;&gt;"","2",AJ5354&lt;&gt;"","3")</f>
        <v>3</v>
      </c>
    </row>
    <row r="5355" spans="1:37" x14ac:dyDescent="0.25">
      <c r="A5355" t="s">
        <v>1759</v>
      </c>
      <c r="B5355" t="s">
        <v>876</v>
      </c>
      <c r="C5355" s="67" t="str">
        <f t="shared" si="610"/>
        <v>Jaelyn Spiess</v>
      </c>
      <c r="D5355" s="71" t="str" cm="1">
        <f t="array" ref="D5355">_xlfn.IFS(AK5355="1",CONCATENATE(C5355,"Regional"),AK5355="2",CONCATENATE(C5355,"Sectional"),AK5355="3",CONCATENATE(C5355,COUNTIF($C$1:C5355,C5355)))</f>
        <v>Jaelyn Spiess6</v>
      </c>
      <c r="E5355" s="66">
        <v>45181.541666666664</v>
      </c>
      <c r="F5355" t="s">
        <v>2588</v>
      </c>
      <c r="G5355" s="46">
        <v>40</v>
      </c>
      <c r="H5355" s="46">
        <v>53</v>
      </c>
      <c r="I5355" s="46">
        <v>25</v>
      </c>
      <c r="J5355" t="s">
        <v>114</v>
      </c>
      <c r="K5355" t="s">
        <v>90</v>
      </c>
      <c r="L5355" s="46">
        <v>2547</v>
      </c>
      <c r="M5355" s="46">
        <v>36</v>
      </c>
      <c r="N5355" s="46">
        <v>34.6</v>
      </c>
      <c r="O5355" s="46">
        <v>111</v>
      </c>
      <c r="P5355" s="46">
        <f t="shared" si="611"/>
        <v>1</v>
      </c>
      <c r="R5355" s="67" t="s">
        <v>2765</v>
      </c>
      <c r="S5355" s="67">
        <f>COUNTIF(Y$2:$Y$100,R5355)</f>
        <v>0</v>
      </c>
      <c r="V5355" s="67">
        <f t="shared" si="612"/>
        <v>0</v>
      </c>
      <c r="X5355"/>
      <c r="Y5355" s="67" t="str">
        <f t="shared" si="616"/>
        <v xml:space="preserve"> </v>
      </c>
      <c r="AB5355" t="s">
        <v>90</v>
      </c>
      <c r="AC5355" s="46">
        <v>2547</v>
      </c>
      <c r="AD5355" s="46">
        <v>36</v>
      </c>
      <c r="AE5355" s="46">
        <v>34.6</v>
      </c>
      <c r="AF5355" s="46">
        <v>111</v>
      </c>
      <c r="AH5355" s="70" t="str">
        <f t="shared" si="613"/>
        <v/>
      </c>
      <c r="AI5355" s="70" t="str">
        <f t="shared" si="614"/>
        <v/>
      </c>
      <c r="AJ5355" s="70" t="str">
        <f t="shared" si="615"/>
        <v>X</v>
      </c>
      <c r="AK5355" s="70" t="str" cm="1">
        <f t="array" ref="AK5355">_xlfn.IFS(AH5355&lt;&gt;"","1",AI5355&lt;&gt;"","2",AJ5355&lt;&gt;"","3")</f>
        <v>3</v>
      </c>
    </row>
    <row r="5356" spans="1:37" x14ac:dyDescent="0.25">
      <c r="A5356" t="s">
        <v>292</v>
      </c>
      <c r="B5356" t="s">
        <v>535</v>
      </c>
      <c r="C5356" s="67" t="str">
        <f t="shared" si="610"/>
        <v>Rachel Kurth</v>
      </c>
      <c r="D5356" s="71" t="str" cm="1">
        <f t="array" ref="D5356">_xlfn.IFS(AK5356="1",CONCATENATE(C5356,"Regional"),AK5356="2",CONCATENATE(C5356,"Sectional"),AK5356="3",CONCATENATE(C5356,COUNTIF($C$1:C5356,C5356)))</f>
        <v>Rachel Kurth10</v>
      </c>
      <c r="E5356" s="66">
        <v>45181.541666666664</v>
      </c>
      <c r="F5356" t="s">
        <v>2588</v>
      </c>
      <c r="G5356" s="46">
        <v>40</v>
      </c>
      <c r="H5356" s="46">
        <v>53</v>
      </c>
      <c r="I5356" s="46">
        <v>25</v>
      </c>
      <c r="J5356" t="s">
        <v>114</v>
      </c>
      <c r="K5356" t="s">
        <v>90</v>
      </c>
      <c r="L5356" s="46">
        <v>2547</v>
      </c>
      <c r="M5356" s="46">
        <v>36</v>
      </c>
      <c r="N5356" s="46">
        <v>34.6</v>
      </c>
      <c r="O5356" s="46">
        <v>111</v>
      </c>
      <c r="P5356" s="46">
        <f t="shared" si="611"/>
        <v>1</v>
      </c>
      <c r="R5356" s="67" t="s">
        <v>1207</v>
      </c>
      <c r="S5356" s="67">
        <f>COUNTIF(Y$2:$Y$100,R5356)</f>
        <v>0</v>
      </c>
      <c r="V5356" s="67">
        <f t="shared" si="612"/>
        <v>0</v>
      </c>
      <c r="X5356"/>
      <c r="Y5356" s="67" t="str">
        <f t="shared" si="616"/>
        <v xml:space="preserve"> </v>
      </c>
      <c r="AB5356" t="s">
        <v>90</v>
      </c>
      <c r="AC5356" s="46">
        <v>2547</v>
      </c>
      <c r="AD5356" s="46">
        <v>36</v>
      </c>
      <c r="AE5356" s="46">
        <v>34.6</v>
      </c>
      <c r="AF5356" s="46">
        <v>111</v>
      </c>
      <c r="AH5356" s="70" t="str">
        <f t="shared" si="613"/>
        <v/>
      </c>
      <c r="AI5356" s="70" t="str">
        <f t="shared" si="614"/>
        <v/>
      </c>
      <c r="AJ5356" s="70" t="str">
        <f t="shared" si="615"/>
        <v>X</v>
      </c>
      <c r="AK5356" s="70" t="str" cm="1">
        <f t="array" ref="AK5356">_xlfn.IFS(AH5356&lt;&gt;"","1",AI5356&lt;&gt;"","2",AJ5356&lt;&gt;"","3")</f>
        <v>3</v>
      </c>
    </row>
    <row r="5357" spans="1:37" x14ac:dyDescent="0.25">
      <c r="A5357" t="s">
        <v>1763</v>
      </c>
      <c r="B5357" t="s">
        <v>434</v>
      </c>
      <c r="C5357" s="67" t="str">
        <f t="shared" si="610"/>
        <v>Ella Petz</v>
      </c>
      <c r="D5357" s="71" t="str" cm="1">
        <f t="array" ref="D5357">_xlfn.IFS(AK5357="1",CONCATENATE(C5357,"Regional"),AK5357="2",CONCATENATE(C5357,"Sectional"),AK5357="3",CONCATENATE(C5357,COUNTIF($C$1:C5357,C5357)))</f>
        <v>Ella Petz5</v>
      </c>
      <c r="E5357" s="66">
        <v>45181.541666666664</v>
      </c>
      <c r="F5357" t="s">
        <v>2588</v>
      </c>
      <c r="G5357" s="46">
        <v>40</v>
      </c>
      <c r="H5357" s="46">
        <v>54</v>
      </c>
      <c r="I5357" s="46">
        <v>28</v>
      </c>
      <c r="J5357" t="s">
        <v>114</v>
      </c>
      <c r="K5357" t="s">
        <v>90</v>
      </c>
      <c r="L5357" s="46">
        <v>2547</v>
      </c>
      <c r="M5357" s="46">
        <v>36</v>
      </c>
      <c r="N5357" s="46">
        <v>34.6</v>
      </c>
      <c r="O5357" s="46">
        <v>111</v>
      </c>
      <c r="P5357" s="46">
        <f t="shared" si="611"/>
        <v>1</v>
      </c>
      <c r="R5357" s="67" t="s">
        <v>2769</v>
      </c>
      <c r="S5357" s="67">
        <f>COUNTIF(Y$2:$Y$100,R5357)</f>
        <v>0</v>
      </c>
      <c r="V5357" s="67">
        <f t="shared" si="612"/>
        <v>0</v>
      </c>
      <c r="X5357"/>
      <c r="Y5357" s="67" t="str">
        <f t="shared" si="616"/>
        <v xml:space="preserve"> </v>
      </c>
      <c r="AB5357" t="s">
        <v>90</v>
      </c>
      <c r="AC5357" s="46">
        <v>2547</v>
      </c>
      <c r="AD5357" s="46">
        <v>36</v>
      </c>
      <c r="AE5357" s="46">
        <v>34.6</v>
      </c>
      <c r="AF5357" s="46">
        <v>111</v>
      </c>
      <c r="AH5357" s="70" t="str">
        <f t="shared" si="613"/>
        <v/>
      </c>
      <c r="AI5357" s="70" t="str">
        <f t="shared" si="614"/>
        <v/>
      </c>
      <c r="AJ5357" s="70" t="str">
        <f t="shared" si="615"/>
        <v>X</v>
      </c>
      <c r="AK5357" s="70" t="str" cm="1">
        <f t="array" ref="AK5357">_xlfn.IFS(AH5357&lt;&gt;"","1",AI5357&lt;&gt;"","2",AJ5357&lt;&gt;"","3")</f>
        <v>3</v>
      </c>
    </row>
    <row r="5358" spans="1:37" x14ac:dyDescent="0.25">
      <c r="A5358" t="s">
        <v>541</v>
      </c>
      <c r="B5358" t="s">
        <v>190</v>
      </c>
      <c r="C5358" s="67" t="str">
        <f t="shared" si="610"/>
        <v>Mara Tuma</v>
      </c>
      <c r="D5358" s="71" t="str" cm="1">
        <f t="array" ref="D5358">_xlfn.IFS(AK5358="1",CONCATENATE(C5358,"Regional"),AK5358="2",CONCATENATE(C5358,"Sectional"),AK5358="3",CONCATENATE(C5358,COUNTIF($C$1:C5358,C5358)))</f>
        <v>Mara Tuma9</v>
      </c>
      <c r="E5358" s="66">
        <v>45181.541666666664</v>
      </c>
      <c r="F5358" t="s">
        <v>2588</v>
      </c>
      <c r="G5358" s="46">
        <v>40</v>
      </c>
      <c r="H5358" s="46">
        <v>55</v>
      </c>
      <c r="I5358" s="46">
        <v>29</v>
      </c>
      <c r="J5358" t="s">
        <v>114</v>
      </c>
      <c r="K5358" t="s">
        <v>90</v>
      </c>
      <c r="L5358" s="46">
        <v>2547</v>
      </c>
      <c r="M5358" s="46">
        <v>36</v>
      </c>
      <c r="N5358" s="46">
        <v>34.6</v>
      </c>
      <c r="O5358" s="46">
        <v>111</v>
      </c>
      <c r="P5358" s="46">
        <f t="shared" si="611"/>
        <v>1</v>
      </c>
      <c r="R5358" s="67" t="s">
        <v>1211</v>
      </c>
      <c r="S5358" s="67">
        <f>COUNTIF(Y$2:$Y$100,R5358)</f>
        <v>0</v>
      </c>
      <c r="V5358" s="67">
        <f t="shared" si="612"/>
        <v>0</v>
      </c>
      <c r="X5358"/>
      <c r="Y5358" s="67" t="str">
        <f t="shared" si="616"/>
        <v xml:space="preserve"> </v>
      </c>
      <c r="AB5358" t="s">
        <v>90</v>
      </c>
      <c r="AC5358" s="46">
        <v>2547</v>
      </c>
      <c r="AD5358" s="46">
        <v>36</v>
      </c>
      <c r="AE5358" s="46">
        <v>34.6</v>
      </c>
      <c r="AF5358" s="46">
        <v>111</v>
      </c>
      <c r="AH5358" s="70" t="str">
        <f t="shared" si="613"/>
        <v/>
      </c>
      <c r="AI5358" s="70" t="str">
        <f t="shared" si="614"/>
        <v/>
      </c>
      <c r="AJ5358" s="70" t="str">
        <f t="shared" si="615"/>
        <v>X</v>
      </c>
      <c r="AK5358" s="70" t="str" cm="1">
        <f t="array" ref="AK5358">_xlfn.IFS(AH5358&lt;&gt;"","1",AI5358&lt;&gt;"","2",AJ5358&lt;&gt;"","3")</f>
        <v>3</v>
      </c>
    </row>
    <row r="5359" spans="1:37" x14ac:dyDescent="0.25">
      <c r="A5359" t="s">
        <v>536</v>
      </c>
      <c r="B5359" t="s">
        <v>537</v>
      </c>
      <c r="C5359" s="67" t="str">
        <f t="shared" si="610"/>
        <v>Mariah Hull</v>
      </c>
      <c r="D5359" s="71" t="str" cm="1">
        <f t="array" ref="D5359">_xlfn.IFS(AK5359="1",CONCATENATE(C5359,"Regional"),AK5359="2",CONCATENATE(C5359,"Sectional"),AK5359="3",CONCATENATE(C5359,COUNTIF($C$1:C5359,C5359)))</f>
        <v>Mariah Hull8</v>
      </c>
      <c r="E5359" s="66">
        <v>45181.541666666664</v>
      </c>
      <c r="F5359" t="s">
        <v>2588</v>
      </c>
      <c r="G5359" s="46">
        <v>40</v>
      </c>
      <c r="H5359" s="46">
        <v>56</v>
      </c>
      <c r="I5359" s="46">
        <v>30</v>
      </c>
      <c r="J5359" t="s">
        <v>114</v>
      </c>
      <c r="K5359" t="s">
        <v>90</v>
      </c>
      <c r="L5359" s="46">
        <v>2547</v>
      </c>
      <c r="M5359" s="46">
        <v>36</v>
      </c>
      <c r="N5359" s="46">
        <v>34.6</v>
      </c>
      <c r="O5359" s="46">
        <v>111</v>
      </c>
      <c r="P5359" s="46">
        <f t="shared" si="611"/>
        <v>1</v>
      </c>
      <c r="R5359" s="67" t="s">
        <v>1208</v>
      </c>
      <c r="S5359" s="67">
        <f>COUNTIF(Y$2:$Y$100,R5359)</f>
        <v>0</v>
      </c>
      <c r="V5359" s="67">
        <f t="shared" si="612"/>
        <v>0</v>
      </c>
      <c r="X5359"/>
      <c r="Y5359" s="67" t="str">
        <f t="shared" si="616"/>
        <v xml:space="preserve"> </v>
      </c>
      <c r="AB5359" t="s">
        <v>90</v>
      </c>
      <c r="AC5359" s="46">
        <v>2547</v>
      </c>
      <c r="AD5359" s="46">
        <v>36</v>
      </c>
      <c r="AE5359" s="46">
        <v>34.6</v>
      </c>
      <c r="AF5359" s="46">
        <v>111</v>
      </c>
      <c r="AH5359" s="70" t="str">
        <f t="shared" si="613"/>
        <v/>
      </c>
      <c r="AI5359" s="70" t="str">
        <f t="shared" si="614"/>
        <v/>
      </c>
      <c r="AJ5359" s="70" t="str">
        <f t="shared" si="615"/>
        <v>X</v>
      </c>
      <c r="AK5359" s="70" t="str" cm="1">
        <f t="array" ref="AK5359">_xlfn.IFS(AH5359&lt;&gt;"","1",AI5359&lt;&gt;"","2",AJ5359&lt;&gt;"","3")</f>
        <v>3</v>
      </c>
    </row>
    <row r="5360" spans="1:37" x14ac:dyDescent="0.25">
      <c r="A5360" t="s">
        <v>1624</v>
      </c>
      <c r="B5360" t="s">
        <v>531</v>
      </c>
      <c r="C5360" s="67" t="str">
        <f t="shared" si="610"/>
        <v>Shea Zadra</v>
      </c>
      <c r="D5360" s="71" t="str" cm="1">
        <f t="array" ref="D5360">_xlfn.IFS(AK5360="1",CONCATENATE(C5360,"Regional"),AK5360="2",CONCATENATE(C5360,"Sectional"),AK5360="3",CONCATENATE(C5360,COUNTIF($C$1:C5360,C5360)))</f>
        <v>Shea Zadra8</v>
      </c>
      <c r="E5360" s="66">
        <v>45181.541666666664</v>
      </c>
      <c r="F5360" t="s">
        <v>2588</v>
      </c>
      <c r="G5360" s="46">
        <v>40</v>
      </c>
      <c r="H5360" s="46">
        <v>56</v>
      </c>
      <c r="I5360" s="46">
        <v>30</v>
      </c>
      <c r="J5360" t="s">
        <v>114</v>
      </c>
      <c r="K5360" t="s">
        <v>90</v>
      </c>
      <c r="L5360" s="46">
        <v>2547</v>
      </c>
      <c r="M5360" s="46">
        <v>36</v>
      </c>
      <c r="N5360" s="46">
        <v>34.6</v>
      </c>
      <c r="O5360" s="46">
        <v>111</v>
      </c>
      <c r="P5360" s="46">
        <f t="shared" si="611"/>
        <v>1</v>
      </c>
      <c r="R5360" s="67" t="s">
        <v>3526</v>
      </c>
      <c r="S5360" s="67">
        <f>COUNTIF(Y$2:$Y$100,R5360)</f>
        <v>0</v>
      </c>
      <c r="V5360" s="67">
        <f t="shared" si="612"/>
        <v>0</v>
      </c>
      <c r="X5360"/>
      <c r="Y5360" s="67" t="str">
        <f t="shared" ref="Y5360:Y5369" si="617">CONCATENATE(W5360," ",X5360)</f>
        <v xml:space="preserve"> </v>
      </c>
      <c r="AB5360" t="s">
        <v>90</v>
      </c>
      <c r="AC5360" s="46">
        <v>2547</v>
      </c>
      <c r="AD5360" s="46">
        <v>36</v>
      </c>
      <c r="AE5360" s="46">
        <v>34.6</v>
      </c>
      <c r="AF5360" s="46">
        <v>111</v>
      </c>
      <c r="AH5360" s="70" t="str">
        <f t="shared" si="613"/>
        <v/>
      </c>
      <c r="AI5360" s="70" t="str">
        <f t="shared" si="614"/>
        <v/>
      </c>
      <c r="AJ5360" s="70" t="str">
        <f t="shared" si="615"/>
        <v>X</v>
      </c>
      <c r="AK5360" s="70" t="str" cm="1">
        <f t="array" ref="AK5360">_xlfn.IFS(AH5360&lt;&gt;"","1",AI5360&lt;&gt;"","2",AJ5360&lt;&gt;"","3")</f>
        <v>3</v>
      </c>
    </row>
    <row r="5361" spans="1:37" x14ac:dyDescent="0.25">
      <c r="A5361" t="s">
        <v>1771</v>
      </c>
      <c r="B5361" t="s">
        <v>1772</v>
      </c>
      <c r="C5361" s="67" t="str">
        <f t="shared" si="610"/>
        <v>Abbey Sutliff</v>
      </c>
      <c r="D5361" s="71" t="str" cm="1">
        <f t="array" ref="D5361">_xlfn.IFS(AK5361="1",CONCATENATE(C5361,"Regional"),AK5361="2",CONCATENATE(C5361,"Sectional"),AK5361="3",CONCATENATE(C5361,COUNTIF($C$1:C5361,C5361)))</f>
        <v>Abbey Sutliff5</v>
      </c>
      <c r="E5361" s="66">
        <v>45181.541666666664</v>
      </c>
      <c r="F5361" t="s">
        <v>2588</v>
      </c>
      <c r="G5361" s="46">
        <v>40</v>
      </c>
      <c r="H5361" s="46">
        <v>57</v>
      </c>
      <c r="I5361" s="46">
        <v>32</v>
      </c>
      <c r="J5361" t="s">
        <v>114</v>
      </c>
      <c r="K5361" t="s">
        <v>90</v>
      </c>
      <c r="L5361" s="46">
        <v>2547</v>
      </c>
      <c r="M5361" s="46">
        <v>36</v>
      </c>
      <c r="N5361" s="46">
        <v>34.6</v>
      </c>
      <c r="O5361" s="46">
        <v>111</v>
      </c>
      <c r="P5361" s="46">
        <f t="shared" si="611"/>
        <v>1</v>
      </c>
      <c r="R5361" s="67" t="s">
        <v>2775</v>
      </c>
      <c r="S5361" s="67">
        <f>COUNTIF(Y$2:$Y$100,R5361)</f>
        <v>0</v>
      </c>
      <c r="V5361" s="67">
        <f t="shared" si="612"/>
        <v>0</v>
      </c>
      <c r="X5361"/>
      <c r="Y5361" s="67" t="str">
        <f t="shared" si="617"/>
        <v xml:space="preserve"> </v>
      </c>
      <c r="AB5361" t="s">
        <v>90</v>
      </c>
      <c r="AC5361" s="46">
        <v>2547</v>
      </c>
      <c r="AD5361" s="46">
        <v>36</v>
      </c>
      <c r="AE5361" s="46">
        <v>34.6</v>
      </c>
      <c r="AF5361" s="46">
        <v>111</v>
      </c>
      <c r="AH5361" s="70" t="str">
        <f t="shared" si="613"/>
        <v/>
      </c>
      <c r="AI5361" s="70" t="str">
        <f t="shared" si="614"/>
        <v/>
      </c>
      <c r="AJ5361" s="70" t="str">
        <f t="shared" si="615"/>
        <v>X</v>
      </c>
      <c r="AK5361" s="70" t="str" cm="1">
        <f t="array" ref="AK5361">_xlfn.IFS(AH5361&lt;&gt;"","1",AI5361&lt;&gt;"","2",AJ5361&lt;&gt;"","3")</f>
        <v>3</v>
      </c>
    </row>
    <row r="5362" spans="1:37" x14ac:dyDescent="0.25">
      <c r="A5362" t="s">
        <v>1623</v>
      </c>
      <c r="B5362" t="s">
        <v>918</v>
      </c>
      <c r="C5362" s="67" t="str">
        <f t="shared" si="610"/>
        <v>Sienna Steinmetz</v>
      </c>
      <c r="D5362" s="71" t="str" cm="1">
        <f t="array" ref="D5362">_xlfn.IFS(AK5362="1",CONCATENATE(C5362,"Regional"),AK5362="2",CONCATENATE(C5362,"Sectional"),AK5362="3",CONCATENATE(C5362,COUNTIF($C$1:C5362,C5362)))</f>
        <v>Sienna Steinmetz9</v>
      </c>
      <c r="E5362" s="66">
        <v>45181.541666666664</v>
      </c>
      <c r="F5362" t="s">
        <v>2588</v>
      </c>
      <c r="G5362" s="46">
        <v>40</v>
      </c>
      <c r="H5362" s="46">
        <v>57</v>
      </c>
      <c r="I5362" s="46">
        <v>32</v>
      </c>
      <c r="J5362" t="s">
        <v>114</v>
      </c>
      <c r="K5362" t="s">
        <v>90</v>
      </c>
      <c r="L5362" s="46">
        <v>2547</v>
      </c>
      <c r="M5362" s="46">
        <v>36</v>
      </c>
      <c r="N5362" s="46">
        <v>34.6</v>
      </c>
      <c r="O5362" s="46">
        <v>111</v>
      </c>
      <c r="P5362" s="46">
        <f t="shared" si="611"/>
        <v>1</v>
      </c>
      <c r="R5362" s="67" t="s">
        <v>3529</v>
      </c>
      <c r="S5362" s="67">
        <f>COUNTIF(Y$2:$Y$100,R5362)</f>
        <v>0</v>
      </c>
      <c r="V5362" s="67">
        <f t="shared" si="612"/>
        <v>0</v>
      </c>
      <c r="X5362"/>
      <c r="Y5362" s="67" t="str">
        <f t="shared" si="617"/>
        <v xml:space="preserve"> </v>
      </c>
      <c r="AB5362" t="s">
        <v>90</v>
      </c>
      <c r="AC5362" s="46">
        <v>2547</v>
      </c>
      <c r="AD5362" s="46">
        <v>36</v>
      </c>
      <c r="AE5362" s="46">
        <v>34.6</v>
      </c>
      <c r="AF5362" s="46">
        <v>111</v>
      </c>
      <c r="AH5362" s="70" t="str">
        <f t="shared" si="613"/>
        <v/>
      </c>
      <c r="AI5362" s="70" t="str">
        <f t="shared" si="614"/>
        <v/>
      </c>
      <c r="AJ5362" s="70" t="str">
        <f t="shared" si="615"/>
        <v>X</v>
      </c>
      <c r="AK5362" s="70" t="str" cm="1">
        <f t="array" ref="AK5362">_xlfn.IFS(AH5362&lt;&gt;"","1",AI5362&lt;&gt;"","2",AJ5362&lt;&gt;"","3")</f>
        <v>3</v>
      </c>
    </row>
    <row r="5363" spans="1:37" x14ac:dyDescent="0.25">
      <c r="A5363" t="s">
        <v>1757</v>
      </c>
      <c r="B5363" t="s">
        <v>524</v>
      </c>
      <c r="C5363" s="67" t="str">
        <f t="shared" si="610"/>
        <v>Isabelle Collicott</v>
      </c>
      <c r="D5363" s="71" t="str" cm="1">
        <f t="array" ref="D5363">_xlfn.IFS(AK5363="1",CONCATENATE(C5363,"Regional"),AK5363="2",CONCATENATE(C5363,"Sectional"),AK5363="3",CONCATENATE(C5363,COUNTIF($C$1:C5363,C5363)))</f>
        <v>Isabelle Collicott6</v>
      </c>
      <c r="E5363" s="66">
        <v>45181.541666666664</v>
      </c>
      <c r="F5363" t="s">
        <v>2588</v>
      </c>
      <c r="G5363" s="46">
        <v>40</v>
      </c>
      <c r="H5363" s="46">
        <v>59</v>
      </c>
      <c r="I5363" s="46">
        <v>34</v>
      </c>
      <c r="J5363" t="s">
        <v>114</v>
      </c>
      <c r="K5363" t="s">
        <v>90</v>
      </c>
      <c r="L5363" s="46">
        <v>2547</v>
      </c>
      <c r="M5363" s="46">
        <v>36</v>
      </c>
      <c r="N5363" s="46">
        <v>34.6</v>
      </c>
      <c r="O5363" s="46">
        <v>111</v>
      </c>
      <c r="P5363" s="46">
        <f t="shared" si="611"/>
        <v>1</v>
      </c>
      <c r="R5363" s="67" t="s">
        <v>2763</v>
      </c>
      <c r="S5363" s="67">
        <f>COUNTIF(Y$2:$Y$100,R5363)</f>
        <v>0</v>
      </c>
      <c r="V5363" s="67">
        <f t="shared" si="612"/>
        <v>0</v>
      </c>
      <c r="X5363"/>
      <c r="Y5363" s="67" t="str">
        <f t="shared" si="617"/>
        <v xml:space="preserve"> </v>
      </c>
      <c r="AB5363" t="s">
        <v>90</v>
      </c>
      <c r="AC5363" s="46">
        <v>2547</v>
      </c>
      <c r="AD5363" s="46">
        <v>36</v>
      </c>
      <c r="AE5363" s="46">
        <v>34.6</v>
      </c>
      <c r="AF5363" s="46">
        <v>111</v>
      </c>
      <c r="AH5363" s="70" t="str">
        <f t="shared" si="613"/>
        <v/>
      </c>
      <c r="AI5363" s="70" t="str">
        <f t="shared" si="614"/>
        <v/>
      </c>
      <c r="AJ5363" s="70" t="str">
        <f t="shared" si="615"/>
        <v>X</v>
      </c>
      <c r="AK5363" s="70" t="str" cm="1">
        <f t="array" ref="AK5363">_xlfn.IFS(AH5363&lt;&gt;"","1",AI5363&lt;&gt;"","2",AJ5363&lt;&gt;"","3")</f>
        <v>3</v>
      </c>
    </row>
    <row r="5364" spans="1:37" x14ac:dyDescent="0.25">
      <c r="A5364" t="s">
        <v>714</v>
      </c>
      <c r="B5364" t="s">
        <v>428</v>
      </c>
      <c r="C5364" s="67" t="str">
        <f t="shared" si="610"/>
        <v>Annika Binczak</v>
      </c>
      <c r="D5364" s="71" t="str" cm="1">
        <f t="array" ref="D5364">_xlfn.IFS(AK5364="1",CONCATENATE(C5364,"Regional"),AK5364="2",CONCATENATE(C5364,"Sectional"),AK5364="3",CONCATENATE(C5364,COUNTIF($C$1:C5364,C5364)))</f>
        <v>Annika Binczak7</v>
      </c>
      <c r="E5364" s="66">
        <v>45181.541666666664</v>
      </c>
      <c r="F5364" t="s">
        <v>2588</v>
      </c>
      <c r="G5364" s="46">
        <v>40</v>
      </c>
      <c r="H5364" s="46">
        <v>62</v>
      </c>
      <c r="I5364" s="46">
        <v>35</v>
      </c>
      <c r="J5364" t="s">
        <v>114</v>
      </c>
      <c r="K5364" t="s">
        <v>90</v>
      </c>
      <c r="L5364" s="46">
        <v>2547</v>
      </c>
      <c r="M5364" s="46">
        <v>36</v>
      </c>
      <c r="N5364" s="46">
        <v>34.6</v>
      </c>
      <c r="O5364" s="46">
        <v>111</v>
      </c>
      <c r="P5364" s="46">
        <f t="shared" si="611"/>
        <v>1</v>
      </c>
      <c r="R5364" s="67" t="s">
        <v>1312</v>
      </c>
      <c r="S5364" s="67">
        <f>COUNTIF(Y$2:$Y$100,R5364)</f>
        <v>0</v>
      </c>
      <c r="V5364" s="67">
        <f t="shared" si="612"/>
        <v>0</v>
      </c>
      <c r="X5364"/>
      <c r="Y5364" s="67" t="str">
        <f t="shared" si="617"/>
        <v xml:space="preserve"> </v>
      </c>
      <c r="AB5364" t="s">
        <v>90</v>
      </c>
      <c r="AC5364" s="46">
        <v>2547</v>
      </c>
      <c r="AD5364" s="46">
        <v>36</v>
      </c>
      <c r="AE5364" s="46">
        <v>34.6</v>
      </c>
      <c r="AF5364" s="46">
        <v>111</v>
      </c>
      <c r="AH5364" s="70" t="str">
        <f t="shared" si="613"/>
        <v/>
      </c>
      <c r="AI5364" s="70" t="str">
        <f t="shared" si="614"/>
        <v/>
      </c>
      <c r="AJ5364" s="70" t="str">
        <f t="shared" si="615"/>
        <v>X</v>
      </c>
      <c r="AK5364" s="70" t="str" cm="1">
        <f t="array" ref="AK5364">_xlfn.IFS(AH5364&lt;&gt;"","1",AI5364&lt;&gt;"","2",AJ5364&lt;&gt;"","3")</f>
        <v>3</v>
      </c>
    </row>
    <row r="5365" spans="1:37" x14ac:dyDescent="0.25">
      <c r="A5365" t="s">
        <v>1968</v>
      </c>
      <c r="B5365" t="s">
        <v>1969</v>
      </c>
      <c r="C5365" s="67" t="str">
        <f t="shared" si="610"/>
        <v>Kya Hayden</v>
      </c>
      <c r="D5365" s="71" t="str" cm="1">
        <f t="array" ref="D5365">_xlfn.IFS(AK5365="1",CONCATENATE(C5365,"Regional"),AK5365="2",CONCATENATE(C5365,"Sectional"),AK5365="3",CONCATENATE(C5365,COUNTIF($C$1:C5365,C5365)))</f>
        <v>Kya Hayden5</v>
      </c>
      <c r="E5365" s="66">
        <v>45181.541666666664</v>
      </c>
      <c r="F5365" t="s">
        <v>2588</v>
      </c>
      <c r="G5365" s="46">
        <v>40</v>
      </c>
      <c r="H5365" s="46">
        <v>63</v>
      </c>
      <c r="I5365" s="46">
        <v>36</v>
      </c>
      <c r="J5365" t="s">
        <v>114</v>
      </c>
      <c r="K5365" t="s">
        <v>90</v>
      </c>
      <c r="L5365" s="46">
        <v>2547</v>
      </c>
      <c r="M5365" s="46">
        <v>36</v>
      </c>
      <c r="N5365" s="46">
        <v>34.6</v>
      </c>
      <c r="O5365" s="46">
        <v>111</v>
      </c>
      <c r="P5365" s="46">
        <f t="shared" si="611"/>
        <v>1</v>
      </c>
      <c r="R5365" s="67" t="s">
        <v>2986</v>
      </c>
      <c r="S5365" s="67">
        <f>COUNTIF(Y$2:$Y$100,R5365)</f>
        <v>0</v>
      </c>
      <c r="V5365" s="67">
        <f t="shared" si="612"/>
        <v>0</v>
      </c>
      <c r="X5365"/>
      <c r="Y5365" s="67" t="str">
        <f t="shared" si="617"/>
        <v xml:space="preserve"> </v>
      </c>
      <c r="AB5365" t="s">
        <v>90</v>
      </c>
      <c r="AC5365" s="46">
        <v>2547</v>
      </c>
      <c r="AD5365" s="46">
        <v>36</v>
      </c>
      <c r="AE5365" s="46">
        <v>34.6</v>
      </c>
      <c r="AF5365" s="46">
        <v>111</v>
      </c>
      <c r="AH5365" s="70" t="str">
        <f t="shared" si="613"/>
        <v/>
      </c>
      <c r="AI5365" s="70" t="str">
        <f t="shared" si="614"/>
        <v/>
      </c>
      <c r="AJ5365" s="70" t="str">
        <f t="shared" si="615"/>
        <v>X</v>
      </c>
      <c r="AK5365" s="70" t="str" cm="1">
        <f t="array" ref="AK5365">_xlfn.IFS(AH5365&lt;&gt;"","1",AI5365&lt;&gt;"","2",AJ5365&lt;&gt;"","3")</f>
        <v>3</v>
      </c>
    </row>
    <row r="5366" spans="1:37" x14ac:dyDescent="0.25">
      <c r="A5366" t="s">
        <v>1019</v>
      </c>
      <c r="B5366" t="s">
        <v>210</v>
      </c>
      <c r="C5366" s="67" t="str">
        <f t="shared" si="610"/>
        <v>Alexis Slemec</v>
      </c>
      <c r="D5366" s="71" t="str" cm="1">
        <f t="array" ref="D5366">_xlfn.IFS(AK5366="1",CONCATENATE(C5366,"Regional"),AK5366="2",CONCATENATE(C5366,"Sectional"),AK5366="3",CONCATENATE(C5366,COUNTIF($C$1:C5366,C5366)))</f>
        <v>Alexis Slemec9</v>
      </c>
      <c r="E5366" s="66">
        <v>45181.541666666664</v>
      </c>
      <c r="F5366" t="s">
        <v>2588</v>
      </c>
      <c r="G5366" s="46">
        <v>40</v>
      </c>
      <c r="H5366" s="46">
        <v>67</v>
      </c>
      <c r="I5366" s="46">
        <v>37</v>
      </c>
      <c r="J5366" t="s">
        <v>114</v>
      </c>
      <c r="K5366" t="s">
        <v>90</v>
      </c>
      <c r="L5366" s="46">
        <v>2547</v>
      </c>
      <c r="M5366" s="46">
        <v>36</v>
      </c>
      <c r="N5366" s="46">
        <v>34.6</v>
      </c>
      <c r="O5366" s="46">
        <v>111</v>
      </c>
      <c r="P5366" s="46">
        <f t="shared" si="611"/>
        <v>1</v>
      </c>
      <c r="R5366" s="67" t="s">
        <v>1518</v>
      </c>
      <c r="S5366" s="67">
        <f>COUNTIF(Y$2:$Y$100,R5366)</f>
        <v>0</v>
      </c>
      <c r="V5366" s="67">
        <f t="shared" si="612"/>
        <v>0</v>
      </c>
      <c r="X5366"/>
      <c r="Y5366" s="67" t="str">
        <f t="shared" si="617"/>
        <v xml:space="preserve"> </v>
      </c>
      <c r="AB5366" t="s">
        <v>90</v>
      </c>
      <c r="AC5366" s="46">
        <v>2547</v>
      </c>
      <c r="AD5366" s="46">
        <v>36</v>
      </c>
      <c r="AE5366" s="46">
        <v>34.6</v>
      </c>
      <c r="AF5366" s="46">
        <v>111</v>
      </c>
      <c r="AH5366" s="70" t="str">
        <f t="shared" si="613"/>
        <v/>
      </c>
      <c r="AI5366" s="70" t="str">
        <f t="shared" si="614"/>
        <v/>
      </c>
      <c r="AJ5366" s="70" t="str">
        <f t="shared" si="615"/>
        <v>X</v>
      </c>
      <c r="AK5366" s="70" t="str" cm="1">
        <f t="array" ref="AK5366">_xlfn.IFS(AH5366&lt;&gt;"","1",AI5366&lt;&gt;"","2",AJ5366&lt;&gt;"","3")</f>
        <v>3</v>
      </c>
    </row>
    <row r="5367" spans="1:37" x14ac:dyDescent="0.25">
      <c r="A5367" t="s">
        <v>712</v>
      </c>
      <c r="B5367" t="s">
        <v>713</v>
      </c>
      <c r="C5367" s="67" t="str">
        <f t="shared" si="610"/>
        <v>Hailee Lindow</v>
      </c>
      <c r="D5367" s="71" t="str" cm="1">
        <f t="array" ref="D5367">_xlfn.IFS(AK5367="1",CONCATENATE(C5367,"Regional"),AK5367="2",CONCATENATE(C5367,"Sectional"),AK5367="3",CONCATENATE(C5367,COUNTIF($C$1:C5367,C5367)))</f>
        <v>Hailee Lindow8</v>
      </c>
      <c r="E5367" s="66">
        <v>45181.541666666664</v>
      </c>
      <c r="F5367" t="s">
        <v>2588</v>
      </c>
      <c r="G5367" s="46">
        <v>40</v>
      </c>
      <c r="H5367" s="46">
        <v>67</v>
      </c>
      <c r="I5367" s="46">
        <v>37</v>
      </c>
      <c r="J5367" t="s">
        <v>114</v>
      </c>
      <c r="K5367" t="s">
        <v>90</v>
      </c>
      <c r="L5367" s="46">
        <v>2547</v>
      </c>
      <c r="M5367" s="46">
        <v>36</v>
      </c>
      <c r="N5367" s="46">
        <v>34.6</v>
      </c>
      <c r="O5367" s="46">
        <v>111</v>
      </c>
      <c r="P5367" s="46">
        <f t="shared" si="611"/>
        <v>1</v>
      </c>
      <c r="R5367" s="67" t="s">
        <v>1311</v>
      </c>
      <c r="S5367" s="67">
        <f>COUNTIF(Y$2:$Y$100,R5367)</f>
        <v>0</v>
      </c>
      <c r="V5367" s="67">
        <f t="shared" si="612"/>
        <v>0</v>
      </c>
      <c r="X5367"/>
      <c r="Y5367" s="67" t="str">
        <f t="shared" si="617"/>
        <v xml:space="preserve"> </v>
      </c>
      <c r="AB5367" t="s">
        <v>90</v>
      </c>
      <c r="AC5367" s="46">
        <v>2547</v>
      </c>
      <c r="AD5367" s="46">
        <v>36</v>
      </c>
      <c r="AE5367" s="46">
        <v>34.6</v>
      </c>
      <c r="AF5367" s="46">
        <v>111</v>
      </c>
      <c r="AH5367" s="70" t="str">
        <f t="shared" si="613"/>
        <v/>
      </c>
      <c r="AI5367" s="70" t="str">
        <f t="shared" si="614"/>
        <v/>
      </c>
      <c r="AJ5367" s="70" t="str">
        <f t="shared" si="615"/>
        <v>X</v>
      </c>
      <c r="AK5367" s="70" t="str" cm="1">
        <f t="array" ref="AK5367">_xlfn.IFS(AH5367&lt;&gt;"","1",AI5367&lt;&gt;"","2",AJ5367&lt;&gt;"","3")</f>
        <v>3</v>
      </c>
    </row>
    <row r="5368" spans="1:37" x14ac:dyDescent="0.25">
      <c r="A5368" t="s">
        <v>3399</v>
      </c>
      <c r="B5368" t="s">
        <v>1765</v>
      </c>
      <c r="C5368" s="67" t="str">
        <f t="shared" si="610"/>
        <v>Saiwa Lema</v>
      </c>
      <c r="D5368" s="71" t="str" cm="1">
        <f t="array" ref="D5368">_xlfn.IFS(AK5368="1",CONCATENATE(C5368,"Regional"),AK5368="2",CONCATENATE(C5368,"Sectional"),AK5368="3",CONCATENATE(C5368,COUNTIF($C$1:C5368,C5368)))</f>
        <v>Saiwa Lema7</v>
      </c>
      <c r="E5368" s="66">
        <v>45181.541666666664</v>
      </c>
      <c r="F5368" t="s">
        <v>2588</v>
      </c>
      <c r="G5368" s="46">
        <v>40</v>
      </c>
      <c r="H5368" s="46">
        <v>68</v>
      </c>
      <c r="I5368" s="46">
        <v>39</v>
      </c>
      <c r="J5368" t="s">
        <v>114</v>
      </c>
      <c r="K5368" t="s">
        <v>90</v>
      </c>
      <c r="L5368" s="46">
        <v>2547</v>
      </c>
      <c r="M5368" s="46">
        <v>36</v>
      </c>
      <c r="N5368" s="46">
        <v>34.6</v>
      </c>
      <c r="O5368" s="46">
        <v>111</v>
      </c>
      <c r="P5368" s="46">
        <f t="shared" si="611"/>
        <v>1</v>
      </c>
      <c r="R5368" s="67" t="s">
        <v>3531</v>
      </c>
      <c r="S5368" s="67">
        <f>COUNTIF(Y$2:$Y$100,R5368)</f>
        <v>0</v>
      </c>
      <c r="V5368" s="67">
        <f t="shared" si="612"/>
        <v>0</v>
      </c>
      <c r="X5368"/>
      <c r="Y5368" s="67" t="str">
        <f t="shared" si="617"/>
        <v xml:space="preserve"> </v>
      </c>
      <c r="AB5368" t="s">
        <v>90</v>
      </c>
      <c r="AC5368" s="46">
        <v>2547</v>
      </c>
      <c r="AD5368" s="46">
        <v>36</v>
      </c>
      <c r="AE5368" s="46">
        <v>34.6</v>
      </c>
      <c r="AF5368" s="46">
        <v>111</v>
      </c>
      <c r="AH5368" s="70" t="str">
        <f t="shared" si="613"/>
        <v/>
      </c>
      <c r="AI5368" s="70" t="str">
        <f t="shared" si="614"/>
        <v/>
      </c>
      <c r="AJ5368" s="70" t="str">
        <f t="shared" si="615"/>
        <v>X</v>
      </c>
      <c r="AK5368" s="70" t="str" cm="1">
        <f t="array" ref="AK5368">_xlfn.IFS(AH5368&lt;&gt;"","1",AI5368&lt;&gt;"","2",AJ5368&lt;&gt;"","3")</f>
        <v>3</v>
      </c>
    </row>
    <row r="5369" spans="1:37" x14ac:dyDescent="0.25">
      <c r="A5369" t="s">
        <v>1766</v>
      </c>
      <c r="B5369" t="s">
        <v>1767</v>
      </c>
      <c r="C5369" s="67" t="str">
        <f t="shared" si="610"/>
        <v>Brenner Packwood</v>
      </c>
      <c r="D5369" s="71" t="str" cm="1">
        <f t="array" ref="D5369">_xlfn.IFS(AK5369="1",CONCATENATE(C5369,"Regional"),AK5369="2",CONCATENATE(C5369,"Sectional"),AK5369="3",CONCATENATE(C5369,COUNTIF($C$1:C5369,C5369)))</f>
        <v>Brenner Packwood8</v>
      </c>
      <c r="E5369" s="66">
        <v>45181.541666666664</v>
      </c>
      <c r="F5369" t="s">
        <v>2588</v>
      </c>
      <c r="G5369" s="46">
        <v>40</v>
      </c>
      <c r="H5369" s="46">
        <v>77</v>
      </c>
      <c r="I5369" s="46">
        <v>40</v>
      </c>
      <c r="J5369" t="s">
        <v>114</v>
      </c>
      <c r="K5369" t="s">
        <v>90</v>
      </c>
      <c r="L5369" s="46">
        <v>2547</v>
      </c>
      <c r="M5369" s="46">
        <v>36</v>
      </c>
      <c r="N5369" s="46">
        <v>34.6</v>
      </c>
      <c r="O5369" s="46">
        <v>111</v>
      </c>
      <c r="P5369" s="46">
        <f t="shared" si="611"/>
        <v>1</v>
      </c>
      <c r="R5369" s="67" t="s">
        <v>2772</v>
      </c>
      <c r="S5369" s="67">
        <f>COUNTIF(Y$2:$Y$100,R5369)</f>
        <v>0</v>
      </c>
      <c r="V5369" s="67">
        <f t="shared" si="612"/>
        <v>0</v>
      </c>
      <c r="X5369"/>
      <c r="Y5369" s="67" t="str">
        <f t="shared" si="617"/>
        <v xml:space="preserve"> </v>
      </c>
      <c r="AB5369" t="s">
        <v>90</v>
      </c>
      <c r="AC5369" s="46">
        <v>2547</v>
      </c>
      <c r="AD5369" s="46">
        <v>36</v>
      </c>
      <c r="AE5369" s="46">
        <v>34.6</v>
      </c>
      <c r="AF5369" s="46">
        <v>111</v>
      </c>
      <c r="AH5369" s="70" t="str">
        <f t="shared" si="613"/>
        <v/>
      </c>
      <c r="AI5369" s="70" t="str">
        <f t="shared" si="614"/>
        <v/>
      </c>
      <c r="AJ5369" s="70" t="str">
        <f t="shared" si="615"/>
        <v>X</v>
      </c>
      <c r="AK5369" s="70" t="str" cm="1">
        <f t="array" ref="AK5369">_xlfn.IFS(AH5369&lt;&gt;"","1",AI5369&lt;&gt;"","2",AJ5369&lt;&gt;"","3")</f>
        <v>3</v>
      </c>
    </row>
    <row r="5370" spans="1:37" x14ac:dyDescent="0.25">
      <c r="A5370" t="s">
        <v>948</v>
      </c>
      <c r="B5370" t="s">
        <v>949</v>
      </c>
      <c r="C5370" s="67" t="str">
        <f t="shared" si="610"/>
        <v>Krista Longden</v>
      </c>
      <c r="D5370" s="71" t="str" cm="1">
        <f t="array" ref="D5370">_xlfn.IFS(AK5370="1",CONCATENATE(C5370,"Regional"),AK5370="2",CONCATENATE(C5370,"Sectional"),AK5370="3",CONCATENATE(C5370,COUNTIF($C$1:C5370,C5370)))</f>
        <v>Krista Longden8</v>
      </c>
      <c r="E5370" s="66">
        <v>45181.541666666664</v>
      </c>
      <c r="F5370" t="s">
        <v>2693</v>
      </c>
      <c r="G5370" s="46">
        <v>22</v>
      </c>
      <c r="H5370" s="46">
        <v>41</v>
      </c>
      <c r="I5370" s="46">
        <v>1</v>
      </c>
      <c r="J5370" t="s">
        <v>158</v>
      </c>
      <c r="K5370" t="s">
        <v>90</v>
      </c>
      <c r="L5370" s="46">
        <v>2547</v>
      </c>
      <c r="M5370" s="46">
        <v>35</v>
      </c>
      <c r="N5370" s="46">
        <v>34.5</v>
      </c>
      <c r="O5370" s="46">
        <v>111</v>
      </c>
      <c r="P5370" s="46">
        <f t="shared" si="611"/>
        <v>1</v>
      </c>
      <c r="R5370" s="67" t="s">
        <v>1466</v>
      </c>
      <c r="S5370" s="67">
        <f>COUNTIF(Y$2:$Y$100,R5370)</f>
        <v>0</v>
      </c>
      <c r="V5370" s="67">
        <f t="shared" si="612"/>
        <v>0</v>
      </c>
      <c r="AB5370" t="s">
        <v>90</v>
      </c>
      <c r="AC5370" s="46">
        <v>2547</v>
      </c>
      <c r="AD5370" s="46">
        <v>35</v>
      </c>
      <c r="AE5370" s="46">
        <v>34.5</v>
      </c>
      <c r="AF5370" s="46">
        <v>111</v>
      </c>
      <c r="AH5370" s="70" t="str">
        <f t="shared" si="613"/>
        <v/>
      </c>
      <c r="AI5370" s="70" t="str">
        <f t="shared" si="614"/>
        <v/>
      </c>
      <c r="AJ5370" s="70" t="str">
        <f t="shared" si="615"/>
        <v>X</v>
      </c>
      <c r="AK5370" s="70" t="str" cm="1">
        <f t="array" ref="AK5370">_xlfn.IFS(AH5370&lt;&gt;"","1",AI5370&lt;&gt;"","2",AJ5370&lt;&gt;"","3")</f>
        <v>3</v>
      </c>
    </row>
    <row r="5371" spans="1:37" x14ac:dyDescent="0.25">
      <c r="A5371" t="s">
        <v>2115</v>
      </c>
      <c r="B5371" t="s">
        <v>371</v>
      </c>
      <c r="C5371" s="67" t="str">
        <f t="shared" si="610"/>
        <v>Abby Hajewski</v>
      </c>
      <c r="D5371" s="71" t="str" cm="1">
        <f t="array" ref="D5371">_xlfn.IFS(AK5371="1",CONCATENATE(C5371,"Regional"),AK5371="2",CONCATENATE(C5371,"Sectional"),AK5371="3",CONCATENATE(C5371,COUNTIF($C$1:C5371,C5371)))</f>
        <v>Abby Hajewski6</v>
      </c>
      <c r="E5371" s="66">
        <v>45181.541666666664</v>
      </c>
      <c r="F5371" t="s">
        <v>2693</v>
      </c>
      <c r="G5371" s="46">
        <v>22</v>
      </c>
      <c r="H5371" s="46">
        <v>44</v>
      </c>
      <c r="I5371" s="46">
        <v>2</v>
      </c>
      <c r="J5371" t="s">
        <v>158</v>
      </c>
      <c r="K5371" t="s">
        <v>90</v>
      </c>
      <c r="L5371" s="46">
        <v>2547</v>
      </c>
      <c r="M5371" s="46">
        <v>35</v>
      </c>
      <c r="N5371" s="46">
        <v>34.5</v>
      </c>
      <c r="O5371" s="46">
        <v>111</v>
      </c>
      <c r="P5371" s="46">
        <f t="shared" si="611"/>
        <v>1</v>
      </c>
      <c r="R5371" s="67" t="s">
        <v>3141</v>
      </c>
      <c r="S5371" s="67">
        <f>COUNTIF(Y$2:$Y$100,R5371)</f>
        <v>0</v>
      </c>
      <c r="V5371" s="67">
        <f t="shared" si="612"/>
        <v>0</v>
      </c>
      <c r="AB5371" t="s">
        <v>90</v>
      </c>
      <c r="AC5371" s="46">
        <v>2547</v>
      </c>
      <c r="AD5371" s="46">
        <v>35</v>
      </c>
      <c r="AE5371" s="46">
        <v>34.5</v>
      </c>
      <c r="AF5371" s="46">
        <v>111</v>
      </c>
      <c r="AH5371" s="70" t="str">
        <f t="shared" si="613"/>
        <v/>
      </c>
      <c r="AI5371" s="70" t="str">
        <f t="shared" si="614"/>
        <v/>
      </c>
      <c r="AJ5371" s="70" t="str">
        <f t="shared" si="615"/>
        <v>X</v>
      </c>
      <c r="AK5371" s="70" t="str" cm="1">
        <f t="array" ref="AK5371">_xlfn.IFS(AH5371&lt;&gt;"","1",AI5371&lt;&gt;"","2",AJ5371&lt;&gt;"","3")</f>
        <v>3</v>
      </c>
    </row>
    <row r="5372" spans="1:37" x14ac:dyDescent="0.25">
      <c r="A5372" t="s">
        <v>951</v>
      </c>
      <c r="B5372" t="s">
        <v>539</v>
      </c>
      <c r="C5372" s="67" t="str">
        <f t="shared" si="610"/>
        <v>Maggie Blank</v>
      </c>
      <c r="D5372" s="71" t="str" cm="1">
        <f t="array" ref="D5372">_xlfn.IFS(AK5372="1",CONCATENATE(C5372,"Regional"),AK5372="2",CONCATENATE(C5372,"Sectional"),AK5372="3",CONCATENATE(C5372,COUNTIF($C$1:C5372,C5372)))</f>
        <v>Maggie Blank6</v>
      </c>
      <c r="E5372" s="66">
        <v>45181.541666666664</v>
      </c>
      <c r="F5372" t="s">
        <v>2693</v>
      </c>
      <c r="G5372" s="46">
        <v>22</v>
      </c>
      <c r="H5372" s="46">
        <v>46</v>
      </c>
      <c r="I5372" s="46">
        <v>3</v>
      </c>
      <c r="J5372" t="s">
        <v>158</v>
      </c>
      <c r="K5372" t="s">
        <v>90</v>
      </c>
      <c r="L5372" s="46">
        <v>2547</v>
      </c>
      <c r="M5372" s="46">
        <v>35</v>
      </c>
      <c r="N5372" s="46">
        <v>34.5</v>
      </c>
      <c r="O5372" s="46">
        <v>111</v>
      </c>
      <c r="P5372" s="46">
        <f t="shared" si="611"/>
        <v>1</v>
      </c>
      <c r="R5372" s="67" t="s">
        <v>1468</v>
      </c>
      <c r="S5372" s="67">
        <f>COUNTIF(Y$2:$Y$100,R5372)</f>
        <v>0</v>
      </c>
      <c r="V5372" s="67">
        <f t="shared" si="612"/>
        <v>0</v>
      </c>
      <c r="AB5372" t="s">
        <v>90</v>
      </c>
      <c r="AC5372" s="46">
        <v>2547</v>
      </c>
      <c r="AD5372" s="46">
        <v>35</v>
      </c>
      <c r="AE5372" s="46">
        <v>34.5</v>
      </c>
      <c r="AF5372" s="46">
        <v>111</v>
      </c>
      <c r="AH5372" s="70" t="str">
        <f t="shared" si="613"/>
        <v/>
      </c>
      <c r="AI5372" s="70" t="str">
        <f t="shared" si="614"/>
        <v/>
      </c>
      <c r="AJ5372" s="70" t="str">
        <f t="shared" si="615"/>
        <v>X</v>
      </c>
      <c r="AK5372" s="70" t="str" cm="1">
        <f t="array" ref="AK5372">_xlfn.IFS(AH5372&lt;&gt;"","1",AI5372&lt;&gt;"","2",AJ5372&lt;&gt;"","3")</f>
        <v>3</v>
      </c>
    </row>
    <row r="5373" spans="1:37" x14ac:dyDescent="0.25">
      <c r="A5373" t="s">
        <v>1129</v>
      </c>
      <c r="B5373" t="s">
        <v>528</v>
      </c>
      <c r="C5373" s="67" t="str">
        <f t="shared" si="610"/>
        <v>Kate Forton</v>
      </c>
      <c r="D5373" s="71" t="str" cm="1">
        <f t="array" ref="D5373">_xlfn.IFS(AK5373="1",CONCATENATE(C5373,"Regional"),AK5373="2",CONCATENATE(C5373,"Sectional"),AK5373="3",CONCATENATE(C5373,COUNTIF($C$1:C5373,C5373)))</f>
        <v>Kate Forton7</v>
      </c>
      <c r="E5373" s="66">
        <v>45181.541666666664</v>
      </c>
      <c r="F5373" t="s">
        <v>2693</v>
      </c>
      <c r="G5373" s="46">
        <v>22</v>
      </c>
      <c r="H5373" s="46">
        <v>46</v>
      </c>
      <c r="I5373" s="46">
        <v>3</v>
      </c>
      <c r="J5373" t="s">
        <v>158</v>
      </c>
      <c r="K5373" t="s">
        <v>90</v>
      </c>
      <c r="L5373" s="46">
        <v>2547</v>
      </c>
      <c r="M5373" s="46">
        <v>35</v>
      </c>
      <c r="N5373" s="46">
        <v>34.5</v>
      </c>
      <c r="O5373" s="46">
        <v>111</v>
      </c>
      <c r="P5373" s="46">
        <f t="shared" si="611"/>
        <v>1</v>
      </c>
      <c r="R5373" s="67" t="s">
        <v>1600</v>
      </c>
      <c r="S5373" s="67">
        <f>COUNTIF(Y$2:$Y$100,R5373)</f>
        <v>0</v>
      </c>
      <c r="V5373" s="67">
        <f t="shared" si="612"/>
        <v>0</v>
      </c>
      <c r="AB5373" t="s">
        <v>90</v>
      </c>
      <c r="AC5373" s="46">
        <v>2547</v>
      </c>
      <c r="AD5373" s="46">
        <v>35</v>
      </c>
      <c r="AE5373" s="46">
        <v>34.5</v>
      </c>
      <c r="AF5373" s="46">
        <v>111</v>
      </c>
      <c r="AH5373" s="70" t="str">
        <f t="shared" si="613"/>
        <v/>
      </c>
      <c r="AI5373" s="70" t="str">
        <f t="shared" si="614"/>
        <v/>
      </c>
      <c r="AJ5373" s="70" t="str">
        <f t="shared" si="615"/>
        <v>X</v>
      </c>
      <c r="AK5373" s="70" t="str" cm="1">
        <f t="array" ref="AK5373">_xlfn.IFS(AH5373&lt;&gt;"","1",AI5373&lt;&gt;"","2",AJ5373&lt;&gt;"","3")</f>
        <v>3</v>
      </c>
    </row>
    <row r="5374" spans="1:37" x14ac:dyDescent="0.25">
      <c r="A5374" t="s">
        <v>2102</v>
      </c>
      <c r="B5374" t="s">
        <v>2103</v>
      </c>
      <c r="C5374" s="67" t="str">
        <f t="shared" si="610"/>
        <v>Vanhi Chava</v>
      </c>
      <c r="D5374" s="71" t="str" cm="1">
        <f t="array" ref="D5374">_xlfn.IFS(AK5374="1",CONCATENATE(C5374,"Regional"),AK5374="2",CONCATENATE(C5374,"Sectional"),AK5374="3",CONCATENATE(C5374,COUNTIF($C$1:C5374,C5374)))</f>
        <v>Vanhi Chava8</v>
      </c>
      <c r="E5374" s="66">
        <v>45181.541666666664</v>
      </c>
      <c r="F5374" t="s">
        <v>2693</v>
      </c>
      <c r="G5374" s="46">
        <v>22</v>
      </c>
      <c r="H5374" s="46">
        <v>47</v>
      </c>
      <c r="I5374" s="46">
        <v>5</v>
      </c>
      <c r="J5374" t="s">
        <v>158</v>
      </c>
      <c r="K5374" t="s">
        <v>90</v>
      </c>
      <c r="L5374" s="46">
        <v>2547</v>
      </c>
      <c r="M5374" s="46">
        <v>35</v>
      </c>
      <c r="N5374" s="46">
        <v>34.5</v>
      </c>
      <c r="O5374" s="46">
        <v>111</v>
      </c>
      <c r="P5374" s="46">
        <f t="shared" si="611"/>
        <v>1</v>
      </c>
      <c r="R5374" s="67" t="s">
        <v>3127</v>
      </c>
      <c r="S5374" s="67">
        <f>COUNTIF(Y$2:$Y$100,R5374)</f>
        <v>0</v>
      </c>
      <c r="V5374" s="67">
        <f t="shared" si="612"/>
        <v>0</v>
      </c>
      <c r="AB5374" t="s">
        <v>90</v>
      </c>
      <c r="AC5374" s="46">
        <v>2547</v>
      </c>
      <c r="AD5374" s="46">
        <v>35</v>
      </c>
      <c r="AE5374" s="46">
        <v>34.5</v>
      </c>
      <c r="AF5374" s="46">
        <v>111</v>
      </c>
      <c r="AH5374" s="70" t="str">
        <f t="shared" si="613"/>
        <v/>
      </c>
      <c r="AI5374" s="70" t="str">
        <f t="shared" si="614"/>
        <v/>
      </c>
      <c r="AJ5374" s="70" t="str">
        <f t="shared" si="615"/>
        <v>X</v>
      </c>
      <c r="AK5374" s="70" t="str" cm="1">
        <f t="array" ref="AK5374">_xlfn.IFS(AH5374&lt;&gt;"","1",AI5374&lt;&gt;"","2",AJ5374&lt;&gt;"","3")</f>
        <v>3</v>
      </c>
    </row>
    <row r="5375" spans="1:37" x14ac:dyDescent="0.25">
      <c r="A5375" t="s">
        <v>958</v>
      </c>
      <c r="B5375" t="s">
        <v>959</v>
      </c>
      <c r="C5375" s="67" t="str">
        <f t="shared" si="610"/>
        <v>Macey St. Lawrence</v>
      </c>
      <c r="D5375" s="71" t="str" cm="1">
        <f t="array" ref="D5375">_xlfn.IFS(AK5375="1",CONCATENATE(C5375,"Regional"),AK5375="2",CONCATENATE(C5375,"Sectional"),AK5375="3",CONCATENATE(C5375,COUNTIF($C$1:C5375,C5375)))</f>
        <v>Macey St. Lawrence7</v>
      </c>
      <c r="E5375" s="66">
        <v>45181.541666666664</v>
      </c>
      <c r="F5375" t="s">
        <v>2693</v>
      </c>
      <c r="G5375" s="46">
        <v>22</v>
      </c>
      <c r="H5375" s="46">
        <v>51</v>
      </c>
      <c r="I5375" s="46">
        <v>6</v>
      </c>
      <c r="J5375" t="s">
        <v>158</v>
      </c>
      <c r="K5375" t="s">
        <v>90</v>
      </c>
      <c r="L5375" s="46">
        <v>2547</v>
      </c>
      <c r="M5375" s="46">
        <v>35</v>
      </c>
      <c r="N5375" s="46">
        <v>34.5</v>
      </c>
      <c r="O5375" s="46">
        <v>111</v>
      </c>
      <c r="P5375" s="46">
        <f t="shared" si="611"/>
        <v>1</v>
      </c>
      <c r="R5375" s="67" t="s">
        <v>1474</v>
      </c>
      <c r="S5375" s="67">
        <f>COUNTIF(Y$2:$Y$100,R5375)</f>
        <v>0</v>
      </c>
      <c r="V5375" s="67">
        <f t="shared" si="612"/>
        <v>0</v>
      </c>
      <c r="AB5375" t="s">
        <v>90</v>
      </c>
      <c r="AC5375" s="46">
        <v>2547</v>
      </c>
      <c r="AD5375" s="46">
        <v>35</v>
      </c>
      <c r="AE5375" s="46">
        <v>34.5</v>
      </c>
      <c r="AF5375" s="46">
        <v>111</v>
      </c>
      <c r="AH5375" s="70" t="str">
        <f t="shared" si="613"/>
        <v/>
      </c>
      <c r="AI5375" s="70" t="str">
        <f t="shared" si="614"/>
        <v/>
      </c>
      <c r="AJ5375" s="70" t="str">
        <f t="shared" si="615"/>
        <v>X</v>
      </c>
      <c r="AK5375" s="70" t="str" cm="1">
        <f t="array" ref="AK5375">_xlfn.IFS(AH5375&lt;&gt;"","1",AI5375&lt;&gt;"","2",AJ5375&lt;&gt;"","3")</f>
        <v>3</v>
      </c>
    </row>
    <row r="5376" spans="1:37" x14ac:dyDescent="0.25">
      <c r="A5376" t="s">
        <v>960</v>
      </c>
      <c r="B5376" t="s">
        <v>449</v>
      </c>
      <c r="C5376" s="67" t="str">
        <f t="shared" si="610"/>
        <v>Vivian Huang</v>
      </c>
      <c r="D5376" s="71" t="str" cm="1">
        <f t="array" ref="D5376">_xlfn.IFS(AK5376="1",CONCATENATE(C5376,"Regional"),AK5376="2",CONCATENATE(C5376,"Sectional"),AK5376="3",CONCATENATE(C5376,COUNTIF($C$1:C5376,C5376)))</f>
        <v>Vivian Huang7</v>
      </c>
      <c r="E5376" s="66">
        <v>45181.541666666664</v>
      </c>
      <c r="F5376" t="s">
        <v>2693</v>
      </c>
      <c r="G5376" s="46">
        <v>22</v>
      </c>
      <c r="H5376" s="46">
        <v>51</v>
      </c>
      <c r="I5376" s="46">
        <v>6</v>
      </c>
      <c r="J5376" t="s">
        <v>158</v>
      </c>
      <c r="K5376" t="s">
        <v>90</v>
      </c>
      <c r="L5376" s="46">
        <v>2547</v>
      </c>
      <c r="M5376" s="46">
        <v>35</v>
      </c>
      <c r="N5376" s="46">
        <v>34.5</v>
      </c>
      <c r="O5376" s="46">
        <v>111</v>
      </c>
      <c r="P5376" s="46">
        <f t="shared" si="611"/>
        <v>1</v>
      </c>
      <c r="R5376" s="67" t="s">
        <v>1475</v>
      </c>
      <c r="S5376" s="67">
        <f>COUNTIF(Y$2:$Y$100,R5376)</f>
        <v>0</v>
      </c>
      <c r="V5376" s="67">
        <f t="shared" si="612"/>
        <v>0</v>
      </c>
      <c r="AB5376" t="s">
        <v>90</v>
      </c>
      <c r="AC5376" s="46">
        <v>2547</v>
      </c>
      <c r="AD5376" s="46">
        <v>35</v>
      </c>
      <c r="AE5376" s="46">
        <v>34.5</v>
      </c>
      <c r="AF5376" s="46">
        <v>111</v>
      </c>
      <c r="AH5376" s="70" t="str">
        <f t="shared" si="613"/>
        <v/>
      </c>
      <c r="AI5376" s="70" t="str">
        <f t="shared" si="614"/>
        <v/>
      </c>
      <c r="AJ5376" s="70" t="str">
        <f t="shared" si="615"/>
        <v>X</v>
      </c>
      <c r="AK5376" s="70" t="str" cm="1">
        <f t="array" ref="AK5376">_xlfn.IFS(AH5376&lt;&gt;"","1",AI5376&lt;&gt;"","2",AJ5376&lt;&gt;"","3")</f>
        <v>3</v>
      </c>
    </row>
    <row r="5377" spans="1:37" x14ac:dyDescent="0.25">
      <c r="A5377" t="s">
        <v>1116</v>
      </c>
      <c r="B5377" t="s">
        <v>185</v>
      </c>
      <c r="C5377" s="67" t="str">
        <f t="shared" si="610"/>
        <v>Caden Reger</v>
      </c>
      <c r="D5377" s="71" t="str" cm="1">
        <f t="array" ref="D5377">_xlfn.IFS(AK5377="1",CONCATENATE(C5377,"Regional"),AK5377="2",CONCATENATE(C5377,"Sectional"),AK5377="3",CONCATENATE(C5377,COUNTIF($C$1:C5377,C5377)))</f>
        <v>Caden Reger7</v>
      </c>
      <c r="E5377" s="66">
        <v>45181.541666666664</v>
      </c>
      <c r="F5377" t="s">
        <v>2693</v>
      </c>
      <c r="G5377" s="46">
        <v>22</v>
      </c>
      <c r="H5377" s="46">
        <v>51</v>
      </c>
      <c r="I5377" s="46">
        <v>6</v>
      </c>
      <c r="J5377" t="s">
        <v>158</v>
      </c>
      <c r="K5377" t="s">
        <v>90</v>
      </c>
      <c r="L5377" s="46">
        <v>2547</v>
      </c>
      <c r="M5377" s="46">
        <v>35</v>
      </c>
      <c r="N5377" s="46">
        <v>34.5</v>
      </c>
      <c r="O5377" s="46">
        <v>111</v>
      </c>
      <c r="P5377" s="46">
        <f t="shared" si="611"/>
        <v>1</v>
      </c>
      <c r="R5377" s="67" t="s">
        <v>1597</v>
      </c>
      <c r="S5377" s="67">
        <f>COUNTIF(Y$2:$Y$100,R5377)</f>
        <v>0</v>
      </c>
      <c r="V5377" s="67">
        <f t="shared" si="612"/>
        <v>0</v>
      </c>
      <c r="AB5377" t="s">
        <v>90</v>
      </c>
      <c r="AC5377" s="46">
        <v>2547</v>
      </c>
      <c r="AD5377" s="46">
        <v>35</v>
      </c>
      <c r="AE5377" s="46">
        <v>34.5</v>
      </c>
      <c r="AF5377" s="46">
        <v>111</v>
      </c>
      <c r="AH5377" s="70" t="str">
        <f t="shared" si="613"/>
        <v/>
      </c>
      <c r="AI5377" s="70" t="str">
        <f t="shared" si="614"/>
        <v/>
      </c>
      <c r="AJ5377" s="70" t="str">
        <f t="shared" si="615"/>
        <v>X</v>
      </c>
      <c r="AK5377" s="70" t="str" cm="1">
        <f t="array" ref="AK5377">_xlfn.IFS(AH5377&lt;&gt;"","1",AI5377&lt;&gt;"","2",AJ5377&lt;&gt;"","3")</f>
        <v>3</v>
      </c>
    </row>
    <row r="5378" spans="1:37" x14ac:dyDescent="0.25">
      <c r="A5378" t="s">
        <v>950</v>
      </c>
      <c r="B5378" t="s">
        <v>628</v>
      </c>
      <c r="C5378" s="67" t="str">
        <f t="shared" ref="C5378:C5441" si="618">CONCATENATE(B5378," ",A5378)</f>
        <v>Angelina Dorshak</v>
      </c>
      <c r="D5378" s="71" t="str" cm="1">
        <f t="array" ref="D5378">_xlfn.IFS(AK5378="1",CONCATENATE(C5378,"Regional"),AK5378="2",CONCATENATE(C5378,"Sectional"),AK5378="3",CONCATENATE(C5378,COUNTIF($C$1:C5378,C5378)))</f>
        <v>Angelina Dorshak8</v>
      </c>
      <c r="E5378" s="66">
        <v>45181.541666666664</v>
      </c>
      <c r="F5378" t="s">
        <v>2693</v>
      </c>
      <c r="G5378" s="46">
        <v>22</v>
      </c>
      <c r="H5378" s="46">
        <v>52</v>
      </c>
      <c r="I5378" s="46">
        <v>9</v>
      </c>
      <c r="J5378" t="s">
        <v>158</v>
      </c>
      <c r="K5378" t="s">
        <v>90</v>
      </c>
      <c r="L5378" s="46">
        <v>2547</v>
      </c>
      <c r="M5378" s="46">
        <v>35</v>
      </c>
      <c r="N5378" s="46">
        <v>34.5</v>
      </c>
      <c r="O5378" s="46">
        <v>111</v>
      </c>
      <c r="P5378" s="46">
        <f t="shared" ref="P5378:P5441" si="619">IF(L5378&gt;4000,2,1)</f>
        <v>1</v>
      </c>
      <c r="R5378" s="67" t="s">
        <v>1467</v>
      </c>
      <c r="S5378" s="67">
        <f>COUNTIF(Y$2:$Y$100,R5378)</f>
        <v>0</v>
      </c>
      <c r="V5378" s="67">
        <f t="shared" ref="V5378:V5441" si="620">COUNTIF(R5378:R8001,Y5378)</f>
        <v>0</v>
      </c>
      <c r="AB5378" t="s">
        <v>90</v>
      </c>
      <c r="AC5378" s="46">
        <v>2547</v>
      </c>
      <c r="AD5378" s="46">
        <v>35</v>
      </c>
      <c r="AE5378" s="46">
        <v>34.5</v>
      </c>
      <c r="AF5378" s="46">
        <v>111</v>
      </c>
      <c r="AH5378" s="70" t="str">
        <f t="shared" ref="AH5378:AH5441" si="621">IF(ISNUMBER(SEARCH("regional",$F5378)),$F5378,"")</f>
        <v/>
      </c>
      <c r="AI5378" s="70" t="str">
        <f t="shared" ref="AI5378:AI5441" si="622">IF(ISNUMBER(SEARCH("sectional",$F5378)),$F5378,"")</f>
        <v/>
      </c>
      <c r="AJ5378" s="70" t="str">
        <f t="shared" ref="AJ5378:AJ5441" si="623">IF(AND(AH5378="",AI5378=""),"X","")</f>
        <v>X</v>
      </c>
      <c r="AK5378" s="70" t="str" cm="1">
        <f t="array" ref="AK5378">_xlfn.IFS(AH5378&lt;&gt;"","1",AI5378&lt;&gt;"","2",AJ5378&lt;&gt;"","3")</f>
        <v>3</v>
      </c>
    </row>
    <row r="5379" spans="1:37" x14ac:dyDescent="0.25">
      <c r="A5379" t="s">
        <v>1723</v>
      </c>
      <c r="B5379" t="s">
        <v>277</v>
      </c>
      <c r="C5379" s="67" t="str">
        <f t="shared" si="618"/>
        <v>Peyton Yoder</v>
      </c>
      <c r="D5379" s="71" t="str" cm="1">
        <f t="array" ref="D5379">_xlfn.IFS(AK5379="1",CONCATENATE(C5379,"Regional"),AK5379="2",CONCATENATE(C5379,"Sectional"),AK5379="3",CONCATENATE(C5379,COUNTIF($C$1:C5379,C5379)))</f>
        <v>Peyton Yoder7</v>
      </c>
      <c r="E5379" s="66">
        <v>45181.541666666664</v>
      </c>
      <c r="F5379" t="s">
        <v>2693</v>
      </c>
      <c r="G5379" s="46">
        <v>22</v>
      </c>
      <c r="H5379" s="46">
        <v>53</v>
      </c>
      <c r="I5379" s="46">
        <v>10</v>
      </c>
      <c r="J5379" t="s">
        <v>158</v>
      </c>
      <c r="K5379" t="s">
        <v>90</v>
      </c>
      <c r="L5379" s="46">
        <v>2547</v>
      </c>
      <c r="M5379" s="46">
        <v>35</v>
      </c>
      <c r="N5379" s="46">
        <v>34.5</v>
      </c>
      <c r="O5379" s="46">
        <v>111</v>
      </c>
      <c r="P5379" s="46">
        <f t="shared" si="619"/>
        <v>1</v>
      </c>
      <c r="R5379" s="67" t="s">
        <v>3586</v>
      </c>
      <c r="S5379" s="67">
        <f>COUNTIF(Y$2:$Y$100,R5379)</f>
        <v>0</v>
      </c>
      <c r="V5379" s="67">
        <f t="shared" si="620"/>
        <v>0</v>
      </c>
      <c r="AB5379" t="s">
        <v>90</v>
      </c>
      <c r="AC5379" s="46">
        <v>2547</v>
      </c>
      <c r="AD5379" s="46">
        <v>35</v>
      </c>
      <c r="AE5379" s="46">
        <v>34.5</v>
      </c>
      <c r="AF5379" s="46">
        <v>111</v>
      </c>
      <c r="AH5379" s="70" t="str">
        <f t="shared" si="621"/>
        <v/>
      </c>
      <c r="AI5379" s="70" t="str">
        <f t="shared" si="622"/>
        <v/>
      </c>
      <c r="AJ5379" s="70" t="str">
        <f t="shared" si="623"/>
        <v>X</v>
      </c>
      <c r="AK5379" s="70" t="str" cm="1">
        <f t="array" ref="AK5379">_xlfn.IFS(AH5379&lt;&gt;"","1",AI5379&lt;&gt;"","2",AJ5379&lt;&gt;"","3")</f>
        <v>3</v>
      </c>
    </row>
    <row r="5380" spans="1:37" x14ac:dyDescent="0.25">
      <c r="A5380" t="s">
        <v>1722</v>
      </c>
      <c r="B5380" t="s">
        <v>362</v>
      </c>
      <c r="C5380" s="67" t="str">
        <f t="shared" si="618"/>
        <v>Emma Campeau</v>
      </c>
      <c r="D5380" s="71" t="str" cm="1">
        <f t="array" ref="D5380">_xlfn.IFS(AK5380="1",CONCATENATE(C5380,"Regional"),AK5380="2",CONCATENATE(C5380,"Sectional"),AK5380="3",CONCATENATE(C5380,COUNTIF($C$1:C5380,C5380)))</f>
        <v>Emma Campeau7</v>
      </c>
      <c r="E5380" s="66">
        <v>45181.541666666664</v>
      </c>
      <c r="F5380" t="s">
        <v>2693</v>
      </c>
      <c r="G5380" s="46">
        <v>22</v>
      </c>
      <c r="H5380" s="46">
        <v>53</v>
      </c>
      <c r="I5380" s="46">
        <v>10</v>
      </c>
      <c r="J5380" t="s">
        <v>158</v>
      </c>
      <c r="K5380" t="s">
        <v>90</v>
      </c>
      <c r="L5380" s="46">
        <v>2547</v>
      </c>
      <c r="M5380" s="46">
        <v>35</v>
      </c>
      <c r="N5380" s="46">
        <v>34.5</v>
      </c>
      <c r="O5380" s="46">
        <v>111</v>
      </c>
      <c r="P5380" s="46">
        <f t="shared" si="619"/>
        <v>1</v>
      </c>
      <c r="R5380" s="67" t="s">
        <v>3588</v>
      </c>
      <c r="S5380" s="67">
        <f>COUNTIF(Y$2:$Y$100,R5380)</f>
        <v>0</v>
      </c>
      <c r="V5380" s="67">
        <f t="shared" si="620"/>
        <v>0</v>
      </c>
      <c r="AB5380" t="s">
        <v>90</v>
      </c>
      <c r="AC5380" s="46">
        <v>2547</v>
      </c>
      <c r="AD5380" s="46">
        <v>35</v>
      </c>
      <c r="AE5380" s="46">
        <v>34.5</v>
      </c>
      <c r="AF5380" s="46">
        <v>111</v>
      </c>
      <c r="AH5380" s="70" t="str">
        <f t="shared" si="621"/>
        <v/>
      </c>
      <c r="AI5380" s="70" t="str">
        <f t="shared" si="622"/>
        <v/>
      </c>
      <c r="AJ5380" s="70" t="str">
        <f t="shared" si="623"/>
        <v>X</v>
      </c>
      <c r="AK5380" s="70" t="str" cm="1">
        <f t="array" ref="AK5380">_xlfn.IFS(AH5380&lt;&gt;"","1",AI5380&lt;&gt;"","2",AJ5380&lt;&gt;"","3")</f>
        <v>3</v>
      </c>
    </row>
    <row r="5381" spans="1:37" x14ac:dyDescent="0.25">
      <c r="A5381" t="s">
        <v>1120</v>
      </c>
      <c r="B5381" t="s">
        <v>408</v>
      </c>
      <c r="C5381" s="67" t="str">
        <f t="shared" si="618"/>
        <v>Mya Kulwicki</v>
      </c>
      <c r="D5381" s="71" t="str" cm="1">
        <f t="array" ref="D5381">_xlfn.IFS(AK5381="1",CONCATENATE(C5381,"Regional"),AK5381="2",CONCATENATE(C5381,"Sectional"),AK5381="3",CONCATENATE(C5381,COUNTIF($C$1:C5381,C5381)))</f>
        <v>Mya Kulwicki8</v>
      </c>
      <c r="E5381" s="66">
        <v>45181.541666666664</v>
      </c>
      <c r="F5381" t="s">
        <v>2693</v>
      </c>
      <c r="G5381" s="46">
        <v>22</v>
      </c>
      <c r="H5381" s="46">
        <v>53</v>
      </c>
      <c r="I5381" s="46">
        <v>10</v>
      </c>
      <c r="J5381" t="s">
        <v>158</v>
      </c>
      <c r="K5381" t="s">
        <v>90</v>
      </c>
      <c r="L5381" s="46">
        <v>2547</v>
      </c>
      <c r="M5381" s="46">
        <v>35</v>
      </c>
      <c r="N5381" s="46">
        <v>34.5</v>
      </c>
      <c r="O5381" s="46">
        <v>111</v>
      </c>
      <c r="P5381" s="46">
        <f t="shared" si="619"/>
        <v>1</v>
      </c>
      <c r="R5381" s="67" t="s">
        <v>1588</v>
      </c>
      <c r="S5381" s="67">
        <f>COUNTIF(Y$2:$Y$100,R5381)</f>
        <v>0</v>
      </c>
      <c r="V5381" s="67">
        <f t="shared" si="620"/>
        <v>0</v>
      </c>
      <c r="AB5381" t="s">
        <v>90</v>
      </c>
      <c r="AC5381" s="46">
        <v>2547</v>
      </c>
      <c r="AD5381" s="46">
        <v>35</v>
      </c>
      <c r="AE5381" s="46">
        <v>34.5</v>
      </c>
      <c r="AF5381" s="46">
        <v>111</v>
      </c>
      <c r="AH5381" s="70" t="str">
        <f t="shared" si="621"/>
        <v/>
      </c>
      <c r="AI5381" s="70" t="str">
        <f t="shared" si="622"/>
        <v/>
      </c>
      <c r="AJ5381" s="70" t="str">
        <f t="shared" si="623"/>
        <v>X</v>
      </c>
      <c r="AK5381" s="70" t="str" cm="1">
        <f t="array" ref="AK5381">_xlfn.IFS(AH5381&lt;&gt;"","1",AI5381&lt;&gt;"","2",AJ5381&lt;&gt;"","3")</f>
        <v>3</v>
      </c>
    </row>
    <row r="5382" spans="1:37" x14ac:dyDescent="0.25">
      <c r="A5382" t="s">
        <v>1131</v>
      </c>
      <c r="B5382" t="s">
        <v>1132</v>
      </c>
      <c r="C5382" s="67" t="str">
        <f t="shared" si="618"/>
        <v>Esabella Kreitlow</v>
      </c>
      <c r="D5382" s="71" t="str" cm="1">
        <f t="array" ref="D5382">_xlfn.IFS(AK5382="1",CONCATENATE(C5382,"Regional"),AK5382="2",CONCATENATE(C5382,"Sectional"),AK5382="3",CONCATENATE(C5382,COUNTIF($C$1:C5382,C5382)))</f>
        <v>Esabella Kreitlow6</v>
      </c>
      <c r="E5382" s="66">
        <v>45181.541666666664</v>
      </c>
      <c r="F5382" t="s">
        <v>2693</v>
      </c>
      <c r="G5382" s="46">
        <v>22</v>
      </c>
      <c r="H5382" s="46">
        <v>55</v>
      </c>
      <c r="I5382" s="46">
        <v>13</v>
      </c>
      <c r="J5382" t="s">
        <v>158</v>
      </c>
      <c r="K5382" t="s">
        <v>90</v>
      </c>
      <c r="L5382" s="46">
        <v>2547</v>
      </c>
      <c r="M5382" s="46">
        <v>35</v>
      </c>
      <c r="N5382" s="46">
        <v>34.5</v>
      </c>
      <c r="O5382" s="46">
        <v>111</v>
      </c>
      <c r="P5382" s="46">
        <f t="shared" si="619"/>
        <v>1</v>
      </c>
      <c r="R5382" s="67" t="s">
        <v>1601</v>
      </c>
      <c r="S5382" s="67">
        <f>COUNTIF(Y$2:$Y$100,R5382)</f>
        <v>0</v>
      </c>
      <c r="V5382" s="67">
        <f t="shared" si="620"/>
        <v>0</v>
      </c>
      <c r="AB5382" t="s">
        <v>90</v>
      </c>
      <c r="AC5382" s="46">
        <v>2547</v>
      </c>
      <c r="AD5382" s="46">
        <v>35</v>
      </c>
      <c r="AE5382" s="46">
        <v>34.5</v>
      </c>
      <c r="AF5382" s="46">
        <v>111</v>
      </c>
      <c r="AH5382" s="70" t="str">
        <f t="shared" si="621"/>
        <v/>
      </c>
      <c r="AI5382" s="70" t="str">
        <f t="shared" si="622"/>
        <v/>
      </c>
      <c r="AJ5382" s="70" t="str">
        <f t="shared" si="623"/>
        <v>X</v>
      </c>
      <c r="AK5382" s="70" t="str" cm="1">
        <f t="array" ref="AK5382">_xlfn.IFS(AH5382&lt;&gt;"","1",AI5382&lt;&gt;"","2",AJ5382&lt;&gt;"","3")</f>
        <v>3</v>
      </c>
    </row>
    <row r="5383" spans="1:37" x14ac:dyDescent="0.25">
      <c r="A5383" t="s">
        <v>294</v>
      </c>
      <c r="B5383" t="s">
        <v>528</v>
      </c>
      <c r="C5383" s="67" t="str">
        <f t="shared" si="618"/>
        <v>Kate Lang</v>
      </c>
      <c r="D5383" s="71" t="str" cm="1">
        <f t="array" ref="D5383">_xlfn.IFS(AK5383="1",CONCATENATE(C5383,"Regional"),AK5383="2",CONCATENATE(C5383,"Sectional"),AK5383="3",CONCATENATE(C5383,COUNTIF($C$1:C5383,C5383)))</f>
        <v>Kate Lang8</v>
      </c>
      <c r="E5383" s="66">
        <v>45181.541666666664</v>
      </c>
      <c r="F5383" t="s">
        <v>2693</v>
      </c>
      <c r="G5383" s="46">
        <v>22</v>
      </c>
      <c r="H5383" s="46">
        <v>56</v>
      </c>
      <c r="I5383" s="46">
        <v>14</v>
      </c>
      <c r="J5383" t="s">
        <v>158</v>
      </c>
      <c r="K5383" t="s">
        <v>90</v>
      </c>
      <c r="L5383" s="46">
        <v>2547</v>
      </c>
      <c r="M5383" s="46">
        <v>35</v>
      </c>
      <c r="N5383" s="46">
        <v>34.5</v>
      </c>
      <c r="O5383" s="46">
        <v>111</v>
      </c>
      <c r="P5383" s="46">
        <f t="shared" si="619"/>
        <v>1</v>
      </c>
      <c r="R5383" s="67" t="s">
        <v>3128</v>
      </c>
      <c r="S5383" s="67">
        <f>COUNTIF(Y$2:$Y$100,R5383)</f>
        <v>0</v>
      </c>
      <c r="V5383" s="67">
        <f t="shared" si="620"/>
        <v>0</v>
      </c>
      <c r="AB5383" t="s">
        <v>90</v>
      </c>
      <c r="AC5383" s="46">
        <v>2547</v>
      </c>
      <c r="AD5383" s="46">
        <v>35</v>
      </c>
      <c r="AE5383" s="46">
        <v>34.5</v>
      </c>
      <c r="AF5383" s="46">
        <v>111</v>
      </c>
      <c r="AH5383" s="70" t="str">
        <f t="shared" si="621"/>
        <v/>
      </c>
      <c r="AI5383" s="70" t="str">
        <f t="shared" si="622"/>
        <v/>
      </c>
      <c r="AJ5383" s="70" t="str">
        <f t="shared" si="623"/>
        <v>X</v>
      </c>
      <c r="AK5383" s="70" t="str" cm="1">
        <f t="array" ref="AK5383">_xlfn.IFS(AH5383&lt;&gt;"","1",AI5383&lt;&gt;"","2",AJ5383&lt;&gt;"","3")</f>
        <v>3</v>
      </c>
    </row>
    <row r="5384" spans="1:37" x14ac:dyDescent="0.25">
      <c r="A5384" t="s">
        <v>2101</v>
      </c>
      <c r="B5384" t="s">
        <v>492</v>
      </c>
      <c r="C5384" s="67" t="str">
        <f t="shared" si="618"/>
        <v>Anna Marrero</v>
      </c>
      <c r="D5384" s="71" t="str" cm="1">
        <f t="array" ref="D5384">_xlfn.IFS(AK5384="1",CONCATENATE(C5384,"Regional"),AK5384="2",CONCATENATE(C5384,"Sectional"),AK5384="3",CONCATENATE(C5384,COUNTIF($C$1:C5384,C5384)))</f>
        <v>Anna Marrero7</v>
      </c>
      <c r="E5384" s="66">
        <v>45181.541666666664</v>
      </c>
      <c r="F5384" t="s">
        <v>2693</v>
      </c>
      <c r="G5384" s="46">
        <v>22</v>
      </c>
      <c r="H5384" s="46">
        <v>59</v>
      </c>
      <c r="I5384" s="46">
        <v>15</v>
      </c>
      <c r="J5384" t="s">
        <v>158</v>
      </c>
      <c r="K5384" t="s">
        <v>90</v>
      </c>
      <c r="L5384" s="46">
        <v>2547</v>
      </c>
      <c r="M5384" s="46">
        <v>35</v>
      </c>
      <c r="N5384" s="46">
        <v>34.5</v>
      </c>
      <c r="O5384" s="46">
        <v>111</v>
      </c>
      <c r="P5384" s="46">
        <f t="shared" si="619"/>
        <v>1</v>
      </c>
      <c r="R5384" s="67" t="s">
        <v>3126</v>
      </c>
      <c r="S5384" s="67">
        <f>COUNTIF(Y$2:$Y$100,R5384)</f>
        <v>0</v>
      </c>
      <c r="V5384" s="67">
        <f t="shared" si="620"/>
        <v>0</v>
      </c>
      <c r="AB5384" t="s">
        <v>90</v>
      </c>
      <c r="AC5384" s="46">
        <v>2547</v>
      </c>
      <c r="AD5384" s="46">
        <v>35</v>
      </c>
      <c r="AE5384" s="46">
        <v>34.5</v>
      </c>
      <c r="AF5384" s="46">
        <v>111</v>
      </c>
      <c r="AH5384" s="70" t="str">
        <f t="shared" si="621"/>
        <v/>
      </c>
      <c r="AI5384" s="70" t="str">
        <f t="shared" si="622"/>
        <v/>
      </c>
      <c r="AJ5384" s="70" t="str">
        <f t="shared" si="623"/>
        <v>X</v>
      </c>
      <c r="AK5384" s="70" t="str" cm="1">
        <f t="array" ref="AK5384">_xlfn.IFS(AH5384&lt;&gt;"","1",AI5384&lt;&gt;"","2",AJ5384&lt;&gt;"","3")</f>
        <v>3</v>
      </c>
    </row>
    <row r="5385" spans="1:37" x14ac:dyDescent="0.25">
      <c r="A5385" t="s">
        <v>1728</v>
      </c>
      <c r="B5385" t="s">
        <v>969</v>
      </c>
      <c r="C5385" s="67" t="str">
        <f t="shared" si="618"/>
        <v>Maia Lindvall</v>
      </c>
      <c r="D5385" s="71" t="str" cm="1">
        <f t="array" ref="D5385">_xlfn.IFS(AK5385="1",CONCATENATE(C5385,"Regional"),AK5385="2",CONCATENATE(C5385,"Sectional"),AK5385="3",CONCATENATE(C5385,COUNTIF($C$1:C5385,C5385)))</f>
        <v>Maia Lindvall6</v>
      </c>
      <c r="E5385" s="66">
        <v>45181.541666666664</v>
      </c>
      <c r="F5385" t="s">
        <v>2693</v>
      </c>
      <c r="G5385" s="46">
        <v>22</v>
      </c>
      <c r="H5385" s="46">
        <v>59</v>
      </c>
      <c r="I5385" s="46">
        <v>15</v>
      </c>
      <c r="J5385" t="s">
        <v>158</v>
      </c>
      <c r="K5385" t="s">
        <v>90</v>
      </c>
      <c r="L5385" s="46">
        <v>2547</v>
      </c>
      <c r="M5385" s="46">
        <v>35</v>
      </c>
      <c r="N5385" s="46">
        <v>34.5</v>
      </c>
      <c r="O5385" s="46">
        <v>111</v>
      </c>
      <c r="P5385" s="46">
        <f t="shared" si="619"/>
        <v>1</v>
      </c>
      <c r="R5385" s="67" t="s">
        <v>3589</v>
      </c>
      <c r="S5385" s="67">
        <f>COUNTIF(Y$2:$Y$100,R5385)</f>
        <v>0</v>
      </c>
      <c r="V5385" s="67">
        <f t="shared" si="620"/>
        <v>0</v>
      </c>
      <c r="AB5385" t="s">
        <v>90</v>
      </c>
      <c r="AC5385" s="46">
        <v>2547</v>
      </c>
      <c r="AD5385" s="46">
        <v>35</v>
      </c>
      <c r="AE5385" s="46">
        <v>34.5</v>
      </c>
      <c r="AF5385" s="46">
        <v>111</v>
      </c>
      <c r="AH5385" s="70" t="str">
        <f t="shared" si="621"/>
        <v/>
      </c>
      <c r="AI5385" s="70" t="str">
        <f t="shared" si="622"/>
        <v/>
      </c>
      <c r="AJ5385" s="70" t="str">
        <f t="shared" si="623"/>
        <v>X</v>
      </c>
      <c r="AK5385" s="70" t="str" cm="1">
        <f t="array" ref="AK5385">_xlfn.IFS(AH5385&lt;&gt;"","1",AI5385&lt;&gt;"","2",AJ5385&lt;&gt;"","3")</f>
        <v>3</v>
      </c>
    </row>
    <row r="5386" spans="1:37" x14ac:dyDescent="0.25">
      <c r="A5386" t="s">
        <v>2338</v>
      </c>
      <c r="B5386" t="s">
        <v>773</v>
      </c>
      <c r="C5386" s="67" t="str">
        <f t="shared" si="618"/>
        <v>Ashley Bonin</v>
      </c>
      <c r="D5386" s="71" t="str" cm="1">
        <f t="array" ref="D5386">_xlfn.IFS(AK5386="1",CONCATENATE(C5386,"Regional"),AK5386="2",CONCATENATE(C5386,"Sectional"),AK5386="3",CONCATENATE(C5386,COUNTIF($C$1:C5386,C5386)))</f>
        <v>Ashley Bonin2</v>
      </c>
      <c r="E5386" s="66">
        <v>45181.541666666664</v>
      </c>
      <c r="F5386" t="s">
        <v>2693</v>
      </c>
      <c r="G5386" s="46">
        <v>22</v>
      </c>
      <c r="H5386" s="46">
        <v>61</v>
      </c>
      <c r="I5386" s="46">
        <v>17</v>
      </c>
      <c r="J5386" t="s">
        <v>158</v>
      </c>
      <c r="K5386" t="s">
        <v>90</v>
      </c>
      <c r="L5386" s="46">
        <v>2547</v>
      </c>
      <c r="M5386" s="46">
        <v>35</v>
      </c>
      <c r="N5386" s="46">
        <v>34.5</v>
      </c>
      <c r="O5386" s="46">
        <v>111</v>
      </c>
      <c r="P5386" s="46">
        <f t="shared" si="619"/>
        <v>1</v>
      </c>
      <c r="R5386" s="67" t="s">
        <v>3361</v>
      </c>
      <c r="S5386" s="67">
        <f>COUNTIF(Y$2:$Y$100,R5386)</f>
        <v>0</v>
      </c>
      <c r="V5386" s="67">
        <f t="shared" si="620"/>
        <v>0</v>
      </c>
      <c r="AB5386" t="s">
        <v>90</v>
      </c>
      <c r="AC5386" s="46">
        <v>2547</v>
      </c>
      <c r="AD5386" s="46">
        <v>35</v>
      </c>
      <c r="AE5386" s="46">
        <v>34.5</v>
      </c>
      <c r="AF5386" s="46">
        <v>111</v>
      </c>
      <c r="AH5386" s="70" t="str">
        <f t="shared" si="621"/>
        <v/>
      </c>
      <c r="AI5386" s="70" t="str">
        <f t="shared" si="622"/>
        <v/>
      </c>
      <c r="AJ5386" s="70" t="str">
        <f t="shared" si="623"/>
        <v>X</v>
      </c>
      <c r="AK5386" s="70" t="str" cm="1">
        <f t="array" ref="AK5386">_xlfn.IFS(AH5386&lt;&gt;"","1",AI5386&lt;&gt;"","2",AJ5386&lt;&gt;"","3")</f>
        <v>3</v>
      </c>
    </row>
    <row r="5387" spans="1:37" x14ac:dyDescent="0.25">
      <c r="A5387" t="s">
        <v>3438</v>
      </c>
      <c r="B5387" t="s">
        <v>1669</v>
      </c>
      <c r="C5387" s="67" t="str">
        <f t="shared" si="618"/>
        <v>Makayla Marciniak</v>
      </c>
      <c r="D5387" s="71" t="str" cm="1">
        <f t="array" ref="D5387">_xlfn.IFS(AK5387="1",CONCATENATE(C5387,"Regional"),AK5387="2",CONCATENATE(C5387,"Sectional"),AK5387="3",CONCATENATE(C5387,COUNTIF($C$1:C5387,C5387)))</f>
        <v>Makayla Marciniak3</v>
      </c>
      <c r="E5387" s="66">
        <v>45181.541666666664</v>
      </c>
      <c r="F5387" t="s">
        <v>2693</v>
      </c>
      <c r="G5387" s="46">
        <v>22</v>
      </c>
      <c r="H5387" s="46">
        <v>61</v>
      </c>
      <c r="I5387" s="46">
        <v>17</v>
      </c>
      <c r="J5387" t="s">
        <v>158</v>
      </c>
      <c r="K5387" t="s">
        <v>90</v>
      </c>
      <c r="L5387" s="46">
        <v>2547</v>
      </c>
      <c r="M5387" s="46">
        <v>35</v>
      </c>
      <c r="N5387" s="46">
        <v>34.5</v>
      </c>
      <c r="O5387" s="46">
        <v>111</v>
      </c>
      <c r="P5387" s="46">
        <f t="shared" si="619"/>
        <v>1</v>
      </c>
      <c r="R5387" s="67" t="s">
        <v>3639</v>
      </c>
      <c r="S5387" s="67">
        <f>COUNTIF(Y$2:$Y$100,R5387)</f>
        <v>0</v>
      </c>
      <c r="V5387" s="67">
        <f t="shared" si="620"/>
        <v>0</v>
      </c>
      <c r="AB5387" t="s">
        <v>90</v>
      </c>
      <c r="AC5387" s="46">
        <v>2547</v>
      </c>
      <c r="AD5387" s="46">
        <v>35</v>
      </c>
      <c r="AE5387" s="46">
        <v>34.5</v>
      </c>
      <c r="AF5387" s="46">
        <v>111</v>
      </c>
      <c r="AH5387" s="70" t="str">
        <f t="shared" si="621"/>
        <v/>
      </c>
      <c r="AI5387" s="70" t="str">
        <f t="shared" si="622"/>
        <v/>
      </c>
      <c r="AJ5387" s="70" t="str">
        <f t="shared" si="623"/>
        <v>X</v>
      </c>
      <c r="AK5387" s="70" t="str" cm="1">
        <f t="array" ref="AK5387">_xlfn.IFS(AH5387&lt;&gt;"","1",AI5387&lt;&gt;"","2",AJ5387&lt;&gt;"","3")</f>
        <v>3</v>
      </c>
    </row>
    <row r="5388" spans="1:37" x14ac:dyDescent="0.25">
      <c r="A5388" t="s">
        <v>1726</v>
      </c>
      <c r="B5388" t="s">
        <v>816</v>
      </c>
      <c r="C5388" s="67" t="str">
        <f t="shared" si="618"/>
        <v>Kylie Kidder</v>
      </c>
      <c r="D5388" s="71" t="str" cm="1">
        <f t="array" ref="D5388">_xlfn.IFS(AK5388="1",CONCATENATE(C5388,"Regional"),AK5388="2",CONCATENATE(C5388,"Sectional"),AK5388="3",CONCATENATE(C5388,COUNTIF($C$1:C5388,C5388)))</f>
        <v>Kylie Kidder3</v>
      </c>
      <c r="E5388" s="66">
        <v>45181.541666666664</v>
      </c>
      <c r="F5388" t="s">
        <v>2693</v>
      </c>
      <c r="G5388" s="46">
        <v>22</v>
      </c>
      <c r="H5388" s="46">
        <v>62</v>
      </c>
      <c r="I5388" s="46">
        <v>19</v>
      </c>
      <c r="J5388" t="s">
        <v>158</v>
      </c>
      <c r="K5388" t="s">
        <v>90</v>
      </c>
      <c r="L5388" s="46">
        <v>2547</v>
      </c>
      <c r="M5388" s="46">
        <v>35</v>
      </c>
      <c r="N5388" s="46">
        <v>34.5</v>
      </c>
      <c r="O5388" s="46">
        <v>111</v>
      </c>
      <c r="P5388" s="46">
        <f t="shared" si="619"/>
        <v>1</v>
      </c>
      <c r="R5388" s="67" t="s">
        <v>3638</v>
      </c>
      <c r="S5388" s="67">
        <f>COUNTIF(Y$2:$Y$100,R5388)</f>
        <v>0</v>
      </c>
      <c r="V5388" s="67">
        <f t="shared" si="620"/>
        <v>0</v>
      </c>
      <c r="AB5388" t="s">
        <v>90</v>
      </c>
      <c r="AC5388" s="46">
        <v>2547</v>
      </c>
      <c r="AD5388" s="46">
        <v>35</v>
      </c>
      <c r="AE5388" s="46">
        <v>34.5</v>
      </c>
      <c r="AF5388" s="46">
        <v>111</v>
      </c>
      <c r="AH5388" s="70" t="str">
        <f t="shared" si="621"/>
        <v/>
      </c>
      <c r="AI5388" s="70" t="str">
        <f t="shared" si="622"/>
        <v/>
      </c>
      <c r="AJ5388" s="70" t="str">
        <f t="shared" si="623"/>
        <v>X</v>
      </c>
      <c r="AK5388" s="70" t="str" cm="1">
        <f t="array" ref="AK5388">_xlfn.IFS(AH5388&lt;&gt;"","1",AI5388&lt;&gt;"","2",AJ5388&lt;&gt;"","3")</f>
        <v>3</v>
      </c>
    </row>
    <row r="5389" spans="1:37" x14ac:dyDescent="0.25">
      <c r="A5389" t="s">
        <v>2361</v>
      </c>
      <c r="B5389" t="s">
        <v>2362</v>
      </c>
      <c r="C5389" s="67" t="str">
        <f t="shared" si="618"/>
        <v>eva denzien</v>
      </c>
      <c r="D5389" s="71" t="str" cm="1">
        <f t="array" ref="D5389">_xlfn.IFS(AK5389="1",CONCATENATE(C5389,"Regional"),AK5389="2",CONCATENATE(C5389,"Sectional"),AK5389="3",CONCATENATE(C5389,COUNTIF($C$1:C5389,C5389)))</f>
        <v>eva denzien1</v>
      </c>
      <c r="E5389" s="66">
        <v>45181.541666666664</v>
      </c>
      <c r="F5389" t="s">
        <v>2693</v>
      </c>
      <c r="G5389" s="46">
        <v>22</v>
      </c>
      <c r="H5389" s="46">
        <v>69</v>
      </c>
      <c r="I5389" s="46">
        <v>20</v>
      </c>
      <c r="J5389" t="s">
        <v>158</v>
      </c>
      <c r="K5389" t="s">
        <v>90</v>
      </c>
      <c r="L5389" s="46">
        <v>2547</v>
      </c>
      <c r="M5389" s="46">
        <v>35</v>
      </c>
      <c r="N5389" s="46">
        <v>34.5</v>
      </c>
      <c r="O5389" s="46">
        <v>111</v>
      </c>
      <c r="P5389" s="46">
        <f t="shared" si="619"/>
        <v>1</v>
      </c>
      <c r="R5389" s="67" t="s">
        <v>3382</v>
      </c>
      <c r="S5389" s="67">
        <f>COUNTIF(Y$2:$Y$100,R5389)</f>
        <v>0</v>
      </c>
      <c r="V5389" s="67">
        <f t="shared" si="620"/>
        <v>0</v>
      </c>
      <c r="AB5389" t="s">
        <v>90</v>
      </c>
      <c r="AC5389" s="46">
        <v>2547</v>
      </c>
      <c r="AD5389" s="46">
        <v>35</v>
      </c>
      <c r="AE5389" s="46">
        <v>34.5</v>
      </c>
      <c r="AF5389" s="46">
        <v>111</v>
      </c>
      <c r="AH5389" s="70" t="str">
        <f t="shared" si="621"/>
        <v/>
      </c>
      <c r="AI5389" s="70" t="str">
        <f t="shared" si="622"/>
        <v/>
      </c>
      <c r="AJ5389" s="70" t="str">
        <f t="shared" si="623"/>
        <v>X</v>
      </c>
      <c r="AK5389" s="70" t="str" cm="1">
        <f t="array" ref="AK5389">_xlfn.IFS(AH5389&lt;&gt;"","1",AI5389&lt;&gt;"","2",AJ5389&lt;&gt;"","3")</f>
        <v>3</v>
      </c>
    </row>
    <row r="5390" spans="1:37" x14ac:dyDescent="0.25">
      <c r="A5390" t="s">
        <v>2360</v>
      </c>
      <c r="B5390" t="s">
        <v>684</v>
      </c>
      <c r="C5390" s="67" t="str">
        <f t="shared" si="618"/>
        <v>Savannah Lui</v>
      </c>
      <c r="D5390" s="71" t="str" cm="1">
        <f t="array" ref="D5390">_xlfn.IFS(AK5390="1",CONCATENATE(C5390,"Regional"),AK5390="2",CONCATENATE(C5390,"Sectional"),AK5390="3",CONCATENATE(C5390,COUNTIF($C$1:C5390,C5390)))</f>
        <v>Savannah Lui2</v>
      </c>
      <c r="E5390" s="66">
        <v>45181.541666666664</v>
      </c>
      <c r="F5390" t="s">
        <v>2693</v>
      </c>
      <c r="G5390" s="46">
        <v>22</v>
      </c>
      <c r="H5390" s="46">
        <v>76</v>
      </c>
      <c r="I5390" s="46">
        <v>21</v>
      </c>
      <c r="J5390" t="s">
        <v>158</v>
      </c>
      <c r="K5390" t="s">
        <v>90</v>
      </c>
      <c r="L5390" s="46">
        <v>2547</v>
      </c>
      <c r="M5390" s="46">
        <v>35</v>
      </c>
      <c r="N5390" s="46">
        <v>34.5</v>
      </c>
      <c r="O5390" s="46">
        <v>111</v>
      </c>
      <c r="P5390" s="46">
        <f t="shared" si="619"/>
        <v>1</v>
      </c>
      <c r="R5390" s="67" t="s">
        <v>3381</v>
      </c>
      <c r="S5390" s="67">
        <f>COUNTIF(Y$2:$Y$100,R5390)</f>
        <v>0</v>
      </c>
      <c r="V5390" s="67">
        <f t="shared" si="620"/>
        <v>0</v>
      </c>
      <c r="AB5390" t="s">
        <v>90</v>
      </c>
      <c r="AC5390" s="46">
        <v>2547</v>
      </c>
      <c r="AD5390" s="46">
        <v>35</v>
      </c>
      <c r="AE5390" s="46">
        <v>34.5</v>
      </c>
      <c r="AF5390" s="46">
        <v>111</v>
      </c>
      <c r="AH5390" s="70" t="str">
        <f t="shared" si="621"/>
        <v/>
      </c>
      <c r="AI5390" s="70" t="str">
        <f t="shared" si="622"/>
        <v/>
      </c>
      <c r="AJ5390" s="70" t="str">
        <f t="shared" si="623"/>
        <v>X</v>
      </c>
      <c r="AK5390" s="70" t="str" cm="1">
        <f t="array" ref="AK5390">_xlfn.IFS(AH5390&lt;&gt;"","1",AI5390&lt;&gt;"","2",AJ5390&lt;&gt;"","3")</f>
        <v>3</v>
      </c>
    </row>
    <row r="5391" spans="1:37" x14ac:dyDescent="0.25">
      <c r="A5391" t="s">
        <v>634</v>
      </c>
      <c r="B5391" t="s">
        <v>635</v>
      </c>
      <c r="C5391" s="67" t="str">
        <f t="shared" si="618"/>
        <v>Belle Kongshaug</v>
      </c>
      <c r="D5391" s="71" t="str" cm="1">
        <f t="array" ref="D5391">_xlfn.IFS(AK5391="1",CONCATENATE(C5391,"Regional"),AK5391="2",CONCATENATE(C5391,"Sectional"),AK5391="3",CONCATENATE(C5391,COUNTIF($C$1:C5391,C5391)))</f>
        <v>Belle Kongshaug9</v>
      </c>
      <c r="E5391" s="66">
        <v>45181.5625</v>
      </c>
      <c r="F5391" t="s">
        <v>2452</v>
      </c>
      <c r="G5391" s="46">
        <v>11</v>
      </c>
      <c r="H5391" s="46">
        <v>79</v>
      </c>
      <c r="I5391" s="46">
        <v>1</v>
      </c>
      <c r="J5391" t="s">
        <v>100</v>
      </c>
      <c r="K5391" t="s">
        <v>2453</v>
      </c>
      <c r="L5391" s="46">
        <v>4885</v>
      </c>
      <c r="M5391" s="46">
        <v>72</v>
      </c>
      <c r="N5391" s="46">
        <v>67.5</v>
      </c>
      <c r="O5391" s="46">
        <v>119</v>
      </c>
      <c r="P5391" s="46">
        <f t="shared" si="619"/>
        <v>2</v>
      </c>
      <c r="R5391" s="67" t="s">
        <v>1265</v>
      </c>
      <c r="S5391" s="67">
        <f>COUNTIF(Y$2:$Y$100,R5391)</f>
        <v>0</v>
      </c>
      <c r="V5391" s="67">
        <f t="shared" si="620"/>
        <v>0</v>
      </c>
      <c r="X5391"/>
      <c r="Y5391" s="67" t="str">
        <f t="shared" ref="Y5391:Y5422" si="624">CONCATENATE(W5391," ",X5391)</f>
        <v xml:space="preserve"> </v>
      </c>
      <c r="AB5391" t="s">
        <v>2453</v>
      </c>
      <c r="AC5391" s="46">
        <v>4885</v>
      </c>
      <c r="AD5391" s="46">
        <v>72</v>
      </c>
      <c r="AE5391" s="46">
        <v>67.5</v>
      </c>
      <c r="AF5391" s="46">
        <v>119</v>
      </c>
      <c r="AH5391" s="70" t="str">
        <f t="shared" si="621"/>
        <v/>
      </c>
      <c r="AI5391" s="70" t="str">
        <f t="shared" si="622"/>
        <v/>
      </c>
      <c r="AJ5391" s="70" t="str">
        <f t="shared" si="623"/>
        <v>X</v>
      </c>
      <c r="AK5391" s="70" t="str" cm="1">
        <f t="array" ref="AK5391">_xlfn.IFS(AH5391&lt;&gt;"","1",AI5391&lt;&gt;"","2",AJ5391&lt;&gt;"","3")</f>
        <v>3</v>
      </c>
    </row>
    <row r="5392" spans="1:37" x14ac:dyDescent="0.25">
      <c r="A5392" t="s">
        <v>549</v>
      </c>
      <c r="B5392" t="s">
        <v>550</v>
      </c>
      <c r="C5392" s="67" t="str">
        <f t="shared" si="618"/>
        <v>Karma Hasselberger</v>
      </c>
      <c r="D5392" s="71" t="str" cm="1">
        <f t="array" ref="D5392">_xlfn.IFS(AK5392="1",CONCATENATE(C5392,"Regional"),AK5392="2",CONCATENATE(C5392,"Sectional"),AK5392="3",CONCATENATE(C5392,COUNTIF($C$1:C5392,C5392)))</f>
        <v>Karma Hasselberger12</v>
      </c>
      <c r="E5392" s="66">
        <v>45181.5625</v>
      </c>
      <c r="F5392" t="s">
        <v>2452</v>
      </c>
      <c r="G5392" s="46">
        <v>11</v>
      </c>
      <c r="H5392" s="46">
        <v>82</v>
      </c>
      <c r="I5392" s="46">
        <v>2</v>
      </c>
      <c r="J5392" t="s">
        <v>100</v>
      </c>
      <c r="K5392" t="s">
        <v>2453</v>
      </c>
      <c r="L5392" s="46">
        <v>4885</v>
      </c>
      <c r="M5392" s="46">
        <v>72</v>
      </c>
      <c r="N5392" s="46">
        <v>67.5</v>
      </c>
      <c r="O5392" s="46">
        <v>119</v>
      </c>
      <c r="P5392" s="46">
        <f t="shared" si="619"/>
        <v>2</v>
      </c>
      <c r="R5392" s="67" t="s">
        <v>1214</v>
      </c>
      <c r="S5392" s="67">
        <f>COUNTIF(Y$2:$Y$100,R5392)</f>
        <v>0</v>
      </c>
      <c r="V5392" s="67">
        <f t="shared" si="620"/>
        <v>0</v>
      </c>
      <c r="X5392"/>
      <c r="Y5392" s="67" t="str">
        <f t="shared" si="624"/>
        <v xml:space="preserve"> </v>
      </c>
      <c r="AB5392" t="s">
        <v>2453</v>
      </c>
      <c r="AC5392" s="46">
        <v>4885</v>
      </c>
      <c r="AD5392" s="46">
        <v>72</v>
      </c>
      <c r="AE5392" s="46">
        <v>67.5</v>
      </c>
      <c r="AF5392" s="46">
        <v>119</v>
      </c>
      <c r="AH5392" s="70" t="str">
        <f t="shared" si="621"/>
        <v/>
      </c>
      <c r="AI5392" s="70" t="str">
        <f t="shared" si="622"/>
        <v/>
      </c>
      <c r="AJ5392" s="70" t="str">
        <f t="shared" si="623"/>
        <v>X</v>
      </c>
      <c r="AK5392" s="70" t="str" cm="1">
        <f t="array" ref="AK5392">_xlfn.IFS(AH5392&lt;&gt;"","1",AI5392&lt;&gt;"","2",AJ5392&lt;&gt;"","3")</f>
        <v>3</v>
      </c>
    </row>
    <row r="5393" spans="1:37" x14ac:dyDescent="0.25">
      <c r="A5393" t="s">
        <v>3400</v>
      </c>
      <c r="B5393" t="s">
        <v>2708</v>
      </c>
      <c r="C5393" s="67" t="str">
        <f t="shared" si="618"/>
        <v>Cadence Scholze</v>
      </c>
      <c r="D5393" s="71" t="str" cm="1">
        <f t="array" ref="D5393">_xlfn.IFS(AK5393="1",CONCATENATE(C5393,"Regional"),AK5393="2",CONCATENATE(C5393,"Sectional"),AK5393="3",CONCATENATE(C5393,COUNTIF($C$1:C5393,C5393)))</f>
        <v>Cadence Scholze12</v>
      </c>
      <c r="E5393" s="66">
        <v>45181.5625</v>
      </c>
      <c r="F5393" t="s">
        <v>2452</v>
      </c>
      <c r="G5393" s="46">
        <v>11</v>
      </c>
      <c r="H5393" s="46">
        <v>94</v>
      </c>
      <c r="I5393" s="46">
        <v>3</v>
      </c>
      <c r="J5393" t="s">
        <v>100</v>
      </c>
      <c r="K5393" t="s">
        <v>2453</v>
      </c>
      <c r="L5393" s="46">
        <v>4885</v>
      </c>
      <c r="M5393" s="46">
        <v>72</v>
      </c>
      <c r="N5393" s="46">
        <v>67.5</v>
      </c>
      <c r="O5393" s="46">
        <v>119</v>
      </c>
      <c r="P5393" s="46">
        <f t="shared" si="619"/>
        <v>2</v>
      </c>
      <c r="R5393" s="67" t="s">
        <v>3536</v>
      </c>
      <c r="S5393" s="67">
        <f>COUNTIF(Y$2:$Y$100,R5393)</f>
        <v>0</v>
      </c>
      <c r="V5393" s="67">
        <f t="shared" si="620"/>
        <v>0</v>
      </c>
      <c r="X5393"/>
      <c r="Y5393" s="67" t="str">
        <f t="shared" si="624"/>
        <v xml:space="preserve"> </v>
      </c>
      <c r="AB5393" t="s">
        <v>2453</v>
      </c>
      <c r="AC5393" s="46">
        <v>4885</v>
      </c>
      <c r="AD5393" s="46">
        <v>72</v>
      </c>
      <c r="AE5393" s="46">
        <v>67.5</v>
      </c>
      <c r="AF5393" s="46">
        <v>119</v>
      </c>
      <c r="AH5393" s="70" t="str">
        <f t="shared" si="621"/>
        <v/>
      </c>
      <c r="AI5393" s="70" t="str">
        <f t="shared" si="622"/>
        <v/>
      </c>
      <c r="AJ5393" s="70" t="str">
        <f t="shared" si="623"/>
        <v>X</v>
      </c>
      <c r="AK5393" s="70" t="str" cm="1">
        <f t="array" ref="AK5393">_xlfn.IFS(AH5393&lt;&gt;"","1",AI5393&lt;&gt;"","2",AJ5393&lt;&gt;"","3")</f>
        <v>3</v>
      </c>
    </row>
    <row r="5394" spans="1:37" x14ac:dyDescent="0.25">
      <c r="A5394" t="s">
        <v>1932</v>
      </c>
      <c r="B5394" t="s">
        <v>2711</v>
      </c>
      <c r="C5394" s="67" t="str">
        <f t="shared" si="618"/>
        <v>Rylee Fritz</v>
      </c>
      <c r="D5394" s="71" t="str" cm="1">
        <f t="array" ref="D5394">_xlfn.IFS(AK5394="1",CONCATENATE(C5394,"Regional"),AK5394="2",CONCATENATE(C5394,"Sectional"),AK5394="3",CONCATENATE(C5394,COUNTIF($C$1:C5394,C5394)))</f>
        <v>Rylee Fritz12</v>
      </c>
      <c r="E5394" s="66">
        <v>45181.5625</v>
      </c>
      <c r="F5394" t="s">
        <v>2452</v>
      </c>
      <c r="G5394" s="46">
        <v>11</v>
      </c>
      <c r="H5394" s="46">
        <v>101</v>
      </c>
      <c r="I5394" s="46">
        <v>4</v>
      </c>
      <c r="J5394" t="s">
        <v>100</v>
      </c>
      <c r="K5394" t="s">
        <v>2453</v>
      </c>
      <c r="L5394" s="46">
        <v>4885</v>
      </c>
      <c r="M5394" s="46">
        <v>72</v>
      </c>
      <c r="N5394" s="46">
        <v>67.5</v>
      </c>
      <c r="O5394" s="46">
        <v>119</v>
      </c>
      <c r="P5394" s="46">
        <f t="shared" si="619"/>
        <v>2</v>
      </c>
      <c r="R5394" s="67" t="s">
        <v>2947</v>
      </c>
      <c r="S5394" s="67">
        <f>COUNTIF(Y$2:$Y$100,R5394)</f>
        <v>0</v>
      </c>
      <c r="V5394" s="67">
        <f t="shared" si="620"/>
        <v>0</v>
      </c>
      <c r="X5394"/>
      <c r="Y5394" s="67" t="str">
        <f t="shared" si="624"/>
        <v xml:space="preserve"> </v>
      </c>
      <c r="AB5394" t="s">
        <v>2453</v>
      </c>
      <c r="AC5394" s="46">
        <v>4885</v>
      </c>
      <c r="AD5394" s="46">
        <v>72</v>
      </c>
      <c r="AE5394" s="46">
        <v>67.5</v>
      </c>
      <c r="AF5394" s="46">
        <v>119</v>
      </c>
      <c r="AH5394" s="70" t="str">
        <f t="shared" si="621"/>
        <v/>
      </c>
      <c r="AI5394" s="70" t="str">
        <f t="shared" si="622"/>
        <v/>
      </c>
      <c r="AJ5394" s="70" t="str">
        <f t="shared" si="623"/>
        <v>X</v>
      </c>
      <c r="AK5394" s="70" t="str" cm="1">
        <f t="array" ref="AK5394">_xlfn.IFS(AH5394&lt;&gt;"","1",AI5394&lt;&gt;"","2",AJ5394&lt;&gt;"","3")</f>
        <v>3</v>
      </c>
    </row>
    <row r="5395" spans="1:37" x14ac:dyDescent="0.25">
      <c r="A5395" t="s">
        <v>652</v>
      </c>
      <c r="B5395" t="s">
        <v>1640</v>
      </c>
      <c r="C5395" s="67" t="str">
        <f t="shared" si="618"/>
        <v>Selena Clickner</v>
      </c>
      <c r="D5395" s="71" t="str" cm="1">
        <f t="array" ref="D5395">_xlfn.IFS(AK5395="1",CONCATENATE(C5395,"Regional"),AK5395="2",CONCATENATE(C5395,"Sectional"),AK5395="3",CONCATENATE(C5395,COUNTIF($C$1:C5395,C5395)))</f>
        <v>Selena Clickner8</v>
      </c>
      <c r="E5395" s="66">
        <v>45181.5625</v>
      </c>
      <c r="F5395" t="s">
        <v>2452</v>
      </c>
      <c r="G5395" s="46">
        <v>11</v>
      </c>
      <c r="H5395" s="46">
        <v>109</v>
      </c>
      <c r="I5395" s="46">
        <v>5</v>
      </c>
      <c r="J5395" t="s">
        <v>100</v>
      </c>
      <c r="K5395" t="s">
        <v>2453</v>
      </c>
      <c r="L5395" s="46">
        <v>4885</v>
      </c>
      <c r="M5395" s="46">
        <v>72</v>
      </c>
      <c r="N5395" s="46">
        <v>67.5</v>
      </c>
      <c r="O5395" s="46">
        <v>119</v>
      </c>
      <c r="P5395" s="46">
        <f t="shared" si="619"/>
        <v>2</v>
      </c>
      <c r="R5395" s="67" t="s">
        <v>3033</v>
      </c>
      <c r="S5395" s="67">
        <f>COUNTIF(Y$2:$Y$100,R5395)</f>
        <v>0</v>
      </c>
      <c r="V5395" s="67">
        <f t="shared" si="620"/>
        <v>0</v>
      </c>
      <c r="X5395"/>
      <c r="Y5395" s="67" t="str">
        <f t="shared" si="624"/>
        <v xml:space="preserve"> </v>
      </c>
      <c r="AB5395" t="s">
        <v>2453</v>
      </c>
      <c r="AC5395" s="46">
        <v>4885</v>
      </c>
      <c r="AD5395" s="46">
        <v>72</v>
      </c>
      <c r="AE5395" s="46">
        <v>67.5</v>
      </c>
      <c r="AF5395" s="46">
        <v>119</v>
      </c>
      <c r="AH5395" s="70" t="str">
        <f t="shared" si="621"/>
        <v/>
      </c>
      <c r="AI5395" s="70" t="str">
        <f t="shared" si="622"/>
        <v/>
      </c>
      <c r="AJ5395" s="70" t="str">
        <f t="shared" si="623"/>
        <v>X</v>
      </c>
      <c r="AK5395" s="70" t="str" cm="1">
        <f t="array" ref="AK5395">_xlfn.IFS(AH5395&lt;&gt;"","1",AI5395&lt;&gt;"","2",AJ5395&lt;&gt;"","3")</f>
        <v>3</v>
      </c>
    </row>
    <row r="5396" spans="1:37" x14ac:dyDescent="0.25">
      <c r="A5396" t="s">
        <v>657</v>
      </c>
      <c r="B5396" t="s">
        <v>430</v>
      </c>
      <c r="C5396" s="67" t="str">
        <f t="shared" si="618"/>
        <v>Gabi Amble</v>
      </c>
      <c r="D5396" s="71" t="str" cm="1">
        <f t="array" ref="D5396">_xlfn.IFS(AK5396="1",CONCATENATE(C5396,"Regional"),AK5396="2",CONCATENATE(C5396,"Sectional"),AK5396="3",CONCATENATE(C5396,COUNTIF($C$1:C5396,C5396)))</f>
        <v>Gabi Amble9</v>
      </c>
      <c r="E5396" s="66">
        <v>45181.5625</v>
      </c>
      <c r="F5396" t="s">
        <v>2452</v>
      </c>
      <c r="G5396" s="46">
        <v>11</v>
      </c>
      <c r="H5396" s="46">
        <v>109</v>
      </c>
      <c r="I5396" s="46">
        <v>5</v>
      </c>
      <c r="J5396" t="s">
        <v>100</v>
      </c>
      <c r="K5396" t="s">
        <v>2453</v>
      </c>
      <c r="L5396" s="46">
        <v>4885</v>
      </c>
      <c r="M5396" s="46">
        <v>72</v>
      </c>
      <c r="N5396" s="46">
        <v>67.5</v>
      </c>
      <c r="O5396" s="46">
        <v>119</v>
      </c>
      <c r="P5396" s="46">
        <f t="shared" si="619"/>
        <v>2</v>
      </c>
      <c r="R5396" s="67" t="s">
        <v>1280</v>
      </c>
      <c r="S5396" s="67">
        <f>COUNTIF(Y$2:$Y$100,R5396)</f>
        <v>0</v>
      </c>
      <c r="V5396" s="67">
        <f t="shared" si="620"/>
        <v>0</v>
      </c>
      <c r="X5396"/>
      <c r="Y5396" s="67" t="str">
        <f t="shared" si="624"/>
        <v xml:space="preserve"> </v>
      </c>
      <c r="AB5396" t="s">
        <v>2453</v>
      </c>
      <c r="AC5396" s="46">
        <v>4885</v>
      </c>
      <c r="AD5396" s="46">
        <v>72</v>
      </c>
      <c r="AE5396" s="46">
        <v>67.5</v>
      </c>
      <c r="AF5396" s="46">
        <v>119</v>
      </c>
      <c r="AH5396" s="70" t="str">
        <f t="shared" si="621"/>
        <v/>
      </c>
      <c r="AI5396" s="70" t="str">
        <f t="shared" si="622"/>
        <v/>
      </c>
      <c r="AJ5396" s="70" t="str">
        <f t="shared" si="623"/>
        <v>X</v>
      </c>
      <c r="AK5396" s="70" t="str" cm="1">
        <f t="array" ref="AK5396">_xlfn.IFS(AH5396&lt;&gt;"","1",AI5396&lt;&gt;"","2",AJ5396&lt;&gt;"","3")</f>
        <v>3</v>
      </c>
    </row>
    <row r="5397" spans="1:37" x14ac:dyDescent="0.25">
      <c r="A5397" t="s">
        <v>1930</v>
      </c>
      <c r="B5397" t="s">
        <v>348</v>
      </c>
      <c r="C5397" s="67" t="str">
        <f t="shared" si="618"/>
        <v>Camryn Eirschele</v>
      </c>
      <c r="D5397" s="71" t="str" cm="1">
        <f t="array" ref="D5397">_xlfn.IFS(AK5397="1",CONCATENATE(C5397,"Regional"),AK5397="2",CONCATENATE(C5397,"Sectional"),AK5397="3",CONCATENATE(C5397,COUNTIF($C$1:C5397,C5397)))</f>
        <v>Camryn Eirschele12</v>
      </c>
      <c r="E5397" s="66">
        <v>45181.5625</v>
      </c>
      <c r="F5397" t="s">
        <v>2452</v>
      </c>
      <c r="G5397" s="46">
        <v>11</v>
      </c>
      <c r="H5397" s="46">
        <v>109</v>
      </c>
      <c r="I5397" s="46">
        <v>5</v>
      </c>
      <c r="J5397" t="s">
        <v>100</v>
      </c>
      <c r="K5397" t="s">
        <v>2453</v>
      </c>
      <c r="L5397" s="46">
        <v>4885</v>
      </c>
      <c r="M5397" s="46">
        <v>72</v>
      </c>
      <c r="N5397" s="46">
        <v>67.5</v>
      </c>
      <c r="O5397" s="46">
        <v>119</v>
      </c>
      <c r="P5397" s="46">
        <f t="shared" si="619"/>
        <v>2</v>
      </c>
      <c r="R5397" s="67" t="s">
        <v>2945</v>
      </c>
      <c r="S5397" s="67">
        <f>COUNTIF(Y$2:$Y$100,R5397)</f>
        <v>0</v>
      </c>
      <c r="V5397" s="67">
        <f t="shared" si="620"/>
        <v>0</v>
      </c>
      <c r="X5397"/>
      <c r="Y5397" s="67" t="str">
        <f t="shared" si="624"/>
        <v xml:space="preserve"> </v>
      </c>
      <c r="AB5397" t="s">
        <v>2453</v>
      </c>
      <c r="AC5397" s="46">
        <v>4885</v>
      </c>
      <c r="AD5397" s="46">
        <v>72</v>
      </c>
      <c r="AE5397" s="46">
        <v>67.5</v>
      </c>
      <c r="AF5397" s="46">
        <v>119</v>
      </c>
      <c r="AH5397" s="70" t="str">
        <f t="shared" si="621"/>
        <v/>
      </c>
      <c r="AI5397" s="70" t="str">
        <f t="shared" si="622"/>
        <v/>
      </c>
      <c r="AJ5397" s="70" t="str">
        <f t="shared" si="623"/>
        <v>X</v>
      </c>
      <c r="AK5397" s="70" t="str" cm="1">
        <f t="array" ref="AK5397">_xlfn.IFS(AH5397&lt;&gt;"","1",AI5397&lt;&gt;"","2",AJ5397&lt;&gt;"","3")</f>
        <v>3</v>
      </c>
    </row>
    <row r="5398" spans="1:37" x14ac:dyDescent="0.25">
      <c r="A5398" t="s">
        <v>1692</v>
      </c>
      <c r="B5398" t="s">
        <v>535</v>
      </c>
      <c r="C5398" s="67" t="str">
        <f t="shared" si="618"/>
        <v>Rachel Ewers</v>
      </c>
      <c r="D5398" s="71" t="str" cm="1">
        <f t="array" ref="D5398">_xlfn.IFS(AK5398="1",CONCATENATE(C5398,"Regional"),AK5398="2",CONCATENATE(C5398,"Sectional"),AK5398="3",CONCATENATE(C5398,COUNTIF($C$1:C5398,C5398)))</f>
        <v>Rachel Ewers12</v>
      </c>
      <c r="E5398" s="66">
        <v>45181.5625</v>
      </c>
      <c r="F5398" t="s">
        <v>2452</v>
      </c>
      <c r="G5398" s="46">
        <v>11</v>
      </c>
      <c r="H5398" s="46">
        <v>113</v>
      </c>
      <c r="I5398" s="46">
        <v>8</v>
      </c>
      <c r="J5398" t="s">
        <v>100</v>
      </c>
      <c r="K5398" t="s">
        <v>2453</v>
      </c>
      <c r="L5398" s="46">
        <v>4885</v>
      </c>
      <c r="M5398" s="46">
        <v>72</v>
      </c>
      <c r="N5398" s="46">
        <v>67.5</v>
      </c>
      <c r="O5398" s="46">
        <v>119</v>
      </c>
      <c r="P5398" s="46">
        <f t="shared" si="619"/>
        <v>2</v>
      </c>
      <c r="R5398" s="67" t="s">
        <v>2950</v>
      </c>
      <c r="S5398" s="67">
        <f>COUNTIF(Y$2:$Y$100,R5398)</f>
        <v>0</v>
      </c>
      <c r="V5398" s="67">
        <f t="shared" si="620"/>
        <v>0</v>
      </c>
      <c r="X5398"/>
      <c r="Y5398" s="67" t="str">
        <f t="shared" si="624"/>
        <v xml:space="preserve"> </v>
      </c>
      <c r="AB5398" t="s">
        <v>2453</v>
      </c>
      <c r="AC5398" s="46">
        <v>4885</v>
      </c>
      <c r="AD5398" s="46">
        <v>72</v>
      </c>
      <c r="AE5398" s="46">
        <v>67.5</v>
      </c>
      <c r="AF5398" s="46">
        <v>119</v>
      </c>
      <c r="AH5398" s="70" t="str">
        <f t="shared" si="621"/>
        <v/>
      </c>
      <c r="AI5398" s="70" t="str">
        <f t="shared" si="622"/>
        <v/>
      </c>
      <c r="AJ5398" s="70" t="str">
        <f t="shared" si="623"/>
        <v>X</v>
      </c>
      <c r="AK5398" s="70" t="str" cm="1">
        <f t="array" ref="AK5398">_xlfn.IFS(AH5398&lt;&gt;"","1",AI5398&lt;&gt;"","2",AJ5398&lt;&gt;"","3")</f>
        <v>3</v>
      </c>
    </row>
    <row r="5399" spans="1:37" x14ac:dyDescent="0.25">
      <c r="A5399" t="s">
        <v>645</v>
      </c>
      <c r="B5399" t="s">
        <v>496</v>
      </c>
      <c r="C5399" s="67" t="str">
        <f t="shared" si="618"/>
        <v>Josie Seehaver</v>
      </c>
      <c r="D5399" s="71" t="str" cm="1">
        <f t="array" ref="D5399">_xlfn.IFS(AK5399="1",CONCATENATE(C5399,"Regional"),AK5399="2",CONCATENATE(C5399,"Sectional"),AK5399="3",CONCATENATE(C5399,COUNTIF($C$1:C5399,C5399)))</f>
        <v>Josie Seehaver4</v>
      </c>
      <c r="E5399" s="66">
        <v>45181.5625</v>
      </c>
      <c r="F5399" t="s">
        <v>2452</v>
      </c>
      <c r="G5399" s="46">
        <v>11</v>
      </c>
      <c r="H5399" s="46">
        <v>118</v>
      </c>
      <c r="I5399" s="46">
        <v>9</v>
      </c>
      <c r="J5399" t="s">
        <v>100</v>
      </c>
      <c r="K5399" t="s">
        <v>2453</v>
      </c>
      <c r="L5399" s="46">
        <v>4885</v>
      </c>
      <c r="M5399" s="46">
        <v>72</v>
      </c>
      <c r="N5399" s="46">
        <v>67.5</v>
      </c>
      <c r="O5399" s="46">
        <v>119</v>
      </c>
      <c r="P5399" s="46">
        <f t="shared" si="619"/>
        <v>2</v>
      </c>
      <c r="R5399" s="67" t="s">
        <v>1272</v>
      </c>
      <c r="S5399" s="67">
        <f>COUNTIF(Y$2:$Y$100,R5399)</f>
        <v>0</v>
      </c>
      <c r="V5399" s="67">
        <f t="shared" si="620"/>
        <v>0</v>
      </c>
      <c r="X5399"/>
      <c r="Y5399" s="67" t="str">
        <f t="shared" si="624"/>
        <v xml:space="preserve"> </v>
      </c>
      <c r="AB5399" t="s">
        <v>2453</v>
      </c>
      <c r="AC5399" s="46">
        <v>4885</v>
      </c>
      <c r="AD5399" s="46">
        <v>72</v>
      </c>
      <c r="AE5399" s="46">
        <v>67.5</v>
      </c>
      <c r="AF5399" s="46">
        <v>119</v>
      </c>
      <c r="AH5399" s="70" t="str">
        <f t="shared" si="621"/>
        <v/>
      </c>
      <c r="AI5399" s="70" t="str">
        <f t="shared" si="622"/>
        <v/>
      </c>
      <c r="AJ5399" s="70" t="str">
        <f t="shared" si="623"/>
        <v>X</v>
      </c>
      <c r="AK5399" s="70" t="str" cm="1">
        <f t="array" ref="AK5399">_xlfn.IFS(AH5399&lt;&gt;"","1",AI5399&lt;&gt;"","2",AJ5399&lt;&gt;"","3")</f>
        <v>3</v>
      </c>
    </row>
    <row r="5400" spans="1:37" x14ac:dyDescent="0.25">
      <c r="A5400" t="s">
        <v>800</v>
      </c>
      <c r="B5400" t="s">
        <v>1671</v>
      </c>
      <c r="C5400" s="67" t="str">
        <f t="shared" si="618"/>
        <v>Anne Baier</v>
      </c>
      <c r="D5400" s="71" t="str" cm="1">
        <f t="array" ref="D5400">_xlfn.IFS(AK5400="1",CONCATENATE(C5400,"Regional"),AK5400="2",CONCATENATE(C5400,"Sectional"),AK5400="3",CONCATENATE(C5400,COUNTIF($C$1:C5400,C5400)))</f>
        <v>Anne Baier5</v>
      </c>
      <c r="E5400" s="66">
        <v>45181.5625</v>
      </c>
      <c r="F5400" t="s">
        <v>2452</v>
      </c>
      <c r="G5400" s="46">
        <v>11</v>
      </c>
      <c r="H5400" s="46">
        <v>127</v>
      </c>
      <c r="I5400" s="46">
        <v>10</v>
      </c>
      <c r="J5400" t="s">
        <v>100</v>
      </c>
      <c r="K5400" t="s">
        <v>2453</v>
      </c>
      <c r="L5400" s="46">
        <v>4885</v>
      </c>
      <c r="M5400" s="46">
        <v>72</v>
      </c>
      <c r="N5400" s="46">
        <v>67.5</v>
      </c>
      <c r="O5400" s="46">
        <v>119</v>
      </c>
      <c r="P5400" s="46">
        <f t="shared" si="619"/>
        <v>2</v>
      </c>
      <c r="R5400" s="67" t="s">
        <v>2770</v>
      </c>
      <c r="S5400" s="67">
        <f>COUNTIF(Y$2:$Y$100,R5400)</f>
        <v>0</v>
      </c>
      <c r="V5400" s="67">
        <f t="shared" si="620"/>
        <v>0</v>
      </c>
      <c r="X5400"/>
      <c r="Y5400" s="67" t="str">
        <f t="shared" si="624"/>
        <v xml:space="preserve"> </v>
      </c>
      <c r="AB5400" t="s">
        <v>2453</v>
      </c>
      <c r="AC5400" s="46">
        <v>4885</v>
      </c>
      <c r="AD5400" s="46">
        <v>72</v>
      </c>
      <c r="AE5400" s="46">
        <v>67.5</v>
      </c>
      <c r="AF5400" s="46">
        <v>119</v>
      </c>
      <c r="AH5400" s="70" t="str">
        <f t="shared" si="621"/>
        <v/>
      </c>
      <c r="AI5400" s="70" t="str">
        <f t="shared" si="622"/>
        <v/>
      </c>
      <c r="AJ5400" s="70" t="str">
        <f t="shared" si="623"/>
        <v>X</v>
      </c>
      <c r="AK5400" s="70" t="str" cm="1">
        <f t="array" ref="AK5400">_xlfn.IFS(AH5400&lt;&gt;"","1",AI5400&lt;&gt;"","2",AJ5400&lt;&gt;"","3")</f>
        <v>3</v>
      </c>
    </row>
    <row r="5401" spans="1:37" x14ac:dyDescent="0.25">
      <c r="A5401" t="s">
        <v>800</v>
      </c>
      <c r="B5401" t="s">
        <v>524</v>
      </c>
      <c r="C5401" s="67" t="str">
        <f t="shared" si="618"/>
        <v>Isabelle Baier</v>
      </c>
      <c r="D5401" s="71" t="str" cm="1">
        <f t="array" ref="D5401">_xlfn.IFS(AK5401="1",CONCATENATE(C5401,"Regional"),AK5401="2",CONCATENATE(C5401,"Sectional"),AK5401="3",CONCATENATE(C5401,COUNTIF($C$1:C5401,C5401)))</f>
        <v>Isabelle Baier5</v>
      </c>
      <c r="E5401" s="66">
        <v>45181.5625</v>
      </c>
      <c r="F5401" t="s">
        <v>2452</v>
      </c>
      <c r="G5401" s="46">
        <v>11</v>
      </c>
      <c r="H5401" s="46">
        <v>133</v>
      </c>
      <c r="I5401" s="46">
        <v>11</v>
      </c>
      <c r="J5401" t="s">
        <v>100</v>
      </c>
      <c r="K5401" t="s">
        <v>2453</v>
      </c>
      <c r="L5401" s="46">
        <v>4885</v>
      </c>
      <c r="M5401" s="46">
        <v>72</v>
      </c>
      <c r="N5401" s="46">
        <v>67.5</v>
      </c>
      <c r="O5401" s="46">
        <v>119</v>
      </c>
      <c r="P5401" s="46">
        <f t="shared" si="619"/>
        <v>2</v>
      </c>
      <c r="R5401" s="67" t="s">
        <v>3035</v>
      </c>
      <c r="S5401" s="67">
        <f>COUNTIF(Y$2:$Y$100,R5401)</f>
        <v>0</v>
      </c>
      <c r="V5401" s="67">
        <f t="shared" si="620"/>
        <v>0</v>
      </c>
      <c r="X5401"/>
      <c r="Y5401" s="67" t="str">
        <f t="shared" si="624"/>
        <v xml:space="preserve"> </v>
      </c>
      <c r="AB5401" t="s">
        <v>2453</v>
      </c>
      <c r="AC5401" s="46">
        <v>4885</v>
      </c>
      <c r="AD5401" s="46">
        <v>72</v>
      </c>
      <c r="AE5401" s="46">
        <v>67.5</v>
      </c>
      <c r="AF5401" s="46">
        <v>119</v>
      </c>
      <c r="AH5401" s="70" t="str">
        <f t="shared" si="621"/>
        <v/>
      </c>
      <c r="AI5401" s="70" t="str">
        <f t="shared" si="622"/>
        <v/>
      </c>
      <c r="AJ5401" s="70" t="str">
        <f t="shared" si="623"/>
        <v>X</v>
      </c>
      <c r="AK5401" s="70" t="str" cm="1">
        <f t="array" ref="AK5401">_xlfn.IFS(AH5401&lt;&gt;"","1",AI5401&lt;&gt;"","2",AJ5401&lt;&gt;"","3")</f>
        <v>3</v>
      </c>
    </row>
    <row r="5402" spans="1:37" x14ac:dyDescent="0.25">
      <c r="A5402" t="s">
        <v>2073</v>
      </c>
      <c r="B5402" t="s">
        <v>458</v>
      </c>
      <c r="C5402" s="67" t="str">
        <f t="shared" si="618"/>
        <v>Lauren Movrich</v>
      </c>
      <c r="D5402" s="71" t="str" cm="1">
        <f t="array" ref="D5402">_xlfn.IFS(AK5402="1",CONCATENATE(C5402,"Regional"),AK5402="2",CONCATENATE(C5402,"Sectional"),AK5402="3",CONCATENATE(C5402,COUNTIF($C$1:C5402,C5402)))</f>
        <v>Lauren Movrich2</v>
      </c>
      <c r="E5402" s="66">
        <v>45181.569444444445</v>
      </c>
      <c r="F5402" t="s">
        <v>2564</v>
      </c>
      <c r="G5402" s="46">
        <v>13</v>
      </c>
      <c r="H5402" s="46">
        <v>49</v>
      </c>
      <c r="I5402" s="46">
        <v>1</v>
      </c>
      <c r="J5402" t="s">
        <v>139</v>
      </c>
      <c r="K5402" t="s">
        <v>90</v>
      </c>
      <c r="L5402" s="46">
        <v>2457</v>
      </c>
      <c r="M5402" s="46">
        <v>35</v>
      </c>
      <c r="N5402" s="46">
        <v>34.200000000000003</v>
      </c>
      <c r="O5402" s="46">
        <v>113</v>
      </c>
      <c r="P5402" s="46">
        <f t="shared" si="619"/>
        <v>1</v>
      </c>
      <c r="R5402" s="67" t="s">
        <v>3097</v>
      </c>
      <c r="S5402" s="67">
        <f>COUNTIF(Y$2:$Y$100,R5402)</f>
        <v>0</v>
      </c>
      <c r="V5402" s="67">
        <f t="shared" si="620"/>
        <v>0</v>
      </c>
      <c r="X5402"/>
      <c r="Y5402" s="67" t="str">
        <f t="shared" si="624"/>
        <v xml:space="preserve"> </v>
      </c>
      <c r="AB5402" t="s">
        <v>90</v>
      </c>
      <c r="AC5402" s="46">
        <v>2457</v>
      </c>
      <c r="AD5402" s="46">
        <v>35</v>
      </c>
      <c r="AE5402" s="46">
        <v>34.200000000000003</v>
      </c>
      <c r="AF5402" s="46">
        <v>113</v>
      </c>
      <c r="AH5402" s="70" t="str">
        <f t="shared" si="621"/>
        <v/>
      </c>
      <c r="AI5402" s="70" t="str">
        <f t="shared" si="622"/>
        <v/>
      </c>
      <c r="AJ5402" s="70" t="str">
        <f t="shared" si="623"/>
        <v>X</v>
      </c>
      <c r="AK5402" s="70" t="str" cm="1">
        <f t="array" ref="AK5402">_xlfn.IFS(AH5402&lt;&gt;"","1",AI5402&lt;&gt;"","2",AJ5402&lt;&gt;"","3")</f>
        <v>3</v>
      </c>
    </row>
    <row r="5403" spans="1:37" x14ac:dyDescent="0.25">
      <c r="A5403" t="s">
        <v>978</v>
      </c>
      <c r="B5403" t="s">
        <v>979</v>
      </c>
      <c r="C5403" s="67" t="str">
        <f t="shared" si="618"/>
        <v>Cj Woosley</v>
      </c>
      <c r="D5403" s="71" t="str" cm="1">
        <f t="array" ref="D5403">_xlfn.IFS(AK5403="1",CONCATENATE(C5403,"Regional"),AK5403="2",CONCATENATE(C5403,"Sectional"),AK5403="3",CONCATENATE(C5403,COUNTIF($C$1:C5403,C5403)))</f>
        <v>Cj Woosley2</v>
      </c>
      <c r="E5403" s="66">
        <v>45181.569444444445</v>
      </c>
      <c r="F5403" t="s">
        <v>2564</v>
      </c>
      <c r="G5403" s="46">
        <v>13</v>
      </c>
      <c r="H5403" s="46">
        <v>51</v>
      </c>
      <c r="I5403" s="46">
        <v>2</v>
      </c>
      <c r="J5403" t="s">
        <v>139</v>
      </c>
      <c r="K5403" t="s">
        <v>90</v>
      </c>
      <c r="L5403" s="46">
        <v>2457</v>
      </c>
      <c r="M5403" s="46">
        <v>35</v>
      </c>
      <c r="N5403" s="46">
        <v>34.200000000000003</v>
      </c>
      <c r="O5403" s="46">
        <v>113</v>
      </c>
      <c r="P5403" s="46">
        <f t="shared" si="619"/>
        <v>1</v>
      </c>
      <c r="R5403" s="67" t="s">
        <v>1489</v>
      </c>
      <c r="S5403" s="67">
        <f>COUNTIF(Y$2:$Y$100,R5403)</f>
        <v>0</v>
      </c>
      <c r="V5403" s="67">
        <f t="shared" si="620"/>
        <v>0</v>
      </c>
      <c r="X5403"/>
      <c r="Y5403" s="67" t="str">
        <f t="shared" si="624"/>
        <v xml:space="preserve"> </v>
      </c>
      <c r="AB5403" t="s">
        <v>90</v>
      </c>
      <c r="AC5403" s="46">
        <v>2457</v>
      </c>
      <c r="AD5403" s="46">
        <v>35</v>
      </c>
      <c r="AE5403" s="46">
        <v>34.200000000000003</v>
      </c>
      <c r="AF5403" s="46">
        <v>113</v>
      </c>
      <c r="AH5403" s="70" t="str">
        <f t="shared" si="621"/>
        <v/>
      </c>
      <c r="AI5403" s="70" t="str">
        <f t="shared" si="622"/>
        <v/>
      </c>
      <c r="AJ5403" s="70" t="str">
        <f t="shared" si="623"/>
        <v>X</v>
      </c>
      <c r="AK5403" s="70" t="str" cm="1">
        <f t="array" ref="AK5403">_xlfn.IFS(AH5403&lt;&gt;"","1",AI5403&lt;&gt;"","2",AJ5403&lt;&gt;"","3")</f>
        <v>3</v>
      </c>
    </row>
    <row r="5404" spans="1:37" x14ac:dyDescent="0.25">
      <c r="A5404" t="s">
        <v>2076</v>
      </c>
      <c r="B5404" t="s">
        <v>2077</v>
      </c>
      <c r="C5404" s="67" t="str">
        <f t="shared" si="618"/>
        <v>cecilia hermann</v>
      </c>
      <c r="D5404" s="71" t="str" cm="1">
        <f t="array" ref="D5404">_xlfn.IFS(AK5404="1",CONCATENATE(C5404,"Regional"),AK5404="2",CONCATENATE(C5404,"Sectional"),AK5404="3",CONCATENATE(C5404,COUNTIF($C$1:C5404,C5404)))</f>
        <v>cecilia hermann2</v>
      </c>
      <c r="E5404" s="66">
        <v>45181.569444444445</v>
      </c>
      <c r="F5404" t="s">
        <v>2564</v>
      </c>
      <c r="G5404" s="46">
        <v>13</v>
      </c>
      <c r="H5404" s="46">
        <v>52</v>
      </c>
      <c r="I5404" s="46">
        <v>3</v>
      </c>
      <c r="J5404" t="s">
        <v>139</v>
      </c>
      <c r="K5404" t="s">
        <v>90</v>
      </c>
      <c r="L5404" s="46">
        <v>2457</v>
      </c>
      <c r="M5404" s="46">
        <v>35</v>
      </c>
      <c r="N5404" s="46">
        <v>34.200000000000003</v>
      </c>
      <c r="O5404" s="46">
        <v>113</v>
      </c>
      <c r="P5404" s="46">
        <f t="shared" si="619"/>
        <v>1</v>
      </c>
      <c r="R5404" s="67" t="s">
        <v>3100</v>
      </c>
      <c r="S5404" s="67">
        <f>COUNTIF(Y$2:$Y$100,R5404)</f>
        <v>0</v>
      </c>
      <c r="V5404" s="67">
        <f t="shared" si="620"/>
        <v>0</v>
      </c>
      <c r="X5404"/>
      <c r="Y5404" s="67" t="str">
        <f t="shared" si="624"/>
        <v xml:space="preserve"> </v>
      </c>
      <c r="AB5404" t="s">
        <v>90</v>
      </c>
      <c r="AC5404" s="46">
        <v>2457</v>
      </c>
      <c r="AD5404" s="46">
        <v>35</v>
      </c>
      <c r="AE5404" s="46">
        <v>34.200000000000003</v>
      </c>
      <c r="AF5404" s="46">
        <v>113</v>
      </c>
      <c r="AH5404" s="70" t="str">
        <f t="shared" si="621"/>
        <v/>
      </c>
      <c r="AI5404" s="70" t="str">
        <f t="shared" si="622"/>
        <v/>
      </c>
      <c r="AJ5404" s="70" t="str">
        <f t="shared" si="623"/>
        <v>X</v>
      </c>
      <c r="AK5404" s="70" t="str" cm="1">
        <f t="array" ref="AK5404">_xlfn.IFS(AH5404&lt;&gt;"","1",AI5404&lt;&gt;"","2",AJ5404&lt;&gt;"","3")</f>
        <v>3</v>
      </c>
    </row>
    <row r="5405" spans="1:37" x14ac:dyDescent="0.25">
      <c r="A5405" t="s">
        <v>2046</v>
      </c>
      <c r="B5405" t="s">
        <v>1087</v>
      </c>
      <c r="C5405" s="67" t="str">
        <f t="shared" si="618"/>
        <v>Gracie Hank</v>
      </c>
      <c r="D5405" s="71" t="str" cm="1">
        <f t="array" ref="D5405">_xlfn.IFS(AK5405="1",CONCATENATE(C5405,"Regional"),AK5405="2",CONCATENATE(C5405,"Sectional"),AK5405="3",CONCATENATE(C5405,COUNTIF($C$1:C5405,C5405)))</f>
        <v>Gracie Hank4</v>
      </c>
      <c r="E5405" s="66">
        <v>45181.569444444445</v>
      </c>
      <c r="F5405" t="s">
        <v>2564</v>
      </c>
      <c r="G5405" s="46">
        <v>13</v>
      </c>
      <c r="H5405" s="46">
        <v>54</v>
      </c>
      <c r="I5405" s="46">
        <v>4</v>
      </c>
      <c r="J5405" t="s">
        <v>139</v>
      </c>
      <c r="K5405" t="s">
        <v>90</v>
      </c>
      <c r="L5405" s="46">
        <v>2457</v>
      </c>
      <c r="M5405" s="46">
        <v>35</v>
      </c>
      <c r="N5405" s="46">
        <v>34.200000000000003</v>
      </c>
      <c r="O5405" s="46">
        <v>113</v>
      </c>
      <c r="P5405" s="46">
        <f t="shared" si="619"/>
        <v>1</v>
      </c>
      <c r="R5405" s="67" t="s">
        <v>3065</v>
      </c>
      <c r="S5405" s="67">
        <f>COUNTIF(Y$2:$Y$100,R5405)</f>
        <v>0</v>
      </c>
      <c r="V5405" s="67">
        <f t="shared" si="620"/>
        <v>0</v>
      </c>
      <c r="X5405"/>
      <c r="Y5405" s="67" t="str">
        <f t="shared" si="624"/>
        <v xml:space="preserve"> </v>
      </c>
      <c r="AB5405" t="s">
        <v>90</v>
      </c>
      <c r="AC5405" s="46">
        <v>2457</v>
      </c>
      <c r="AD5405" s="46">
        <v>35</v>
      </c>
      <c r="AE5405" s="46">
        <v>34.200000000000003</v>
      </c>
      <c r="AF5405" s="46">
        <v>113</v>
      </c>
      <c r="AH5405" s="70" t="str">
        <f t="shared" si="621"/>
        <v/>
      </c>
      <c r="AI5405" s="70" t="str">
        <f t="shared" si="622"/>
        <v/>
      </c>
      <c r="AJ5405" s="70" t="str">
        <f t="shared" si="623"/>
        <v>X</v>
      </c>
      <c r="AK5405" s="70" t="str" cm="1">
        <f t="array" ref="AK5405">_xlfn.IFS(AH5405&lt;&gt;"","1",AI5405&lt;&gt;"","2",AJ5405&lt;&gt;"","3")</f>
        <v>3</v>
      </c>
    </row>
    <row r="5406" spans="1:37" x14ac:dyDescent="0.25">
      <c r="A5406" t="s">
        <v>983</v>
      </c>
      <c r="B5406" t="s">
        <v>984</v>
      </c>
      <c r="C5406" s="67" t="str">
        <f t="shared" si="618"/>
        <v>Joie Gutekunst</v>
      </c>
      <c r="D5406" s="71" t="str" cm="1">
        <f t="array" ref="D5406">_xlfn.IFS(AK5406="1",CONCATENATE(C5406,"Regional"),AK5406="2",CONCATENATE(C5406,"Sectional"),AK5406="3",CONCATENATE(C5406,COUNTIF($C$1:C5406,C5406)))</f>
        <v>Joie Gutekunst2</v>
      </c>
      <c r="E5406" s="66">
        <v>45181.569444444445</v>
      </c>
      <c r="F5406" t="s">
        <v>2564</v>
      </c>
      <c r="G5406" s="46">
        <v>13</v>
      </c>
      <c r="H5406" s="46">
        <v>54</v>
      </c>
      <c r="I5406" s="46">
        <v>4</v>
      </c>
      <c r="J5406" t="s">
        <v>139</v>
      </c>
      <c r="K5406" t="s">
        <v>90</v>
      </c>
      <c r="L5406" s="46">
        <v>2457</v>
      </c>
      <c r="M5406" s="46">
        <v>35</v>
      </c>
      <c r="N5406" s="46">
        <v>34.200000000000003</v>
      </c>
      <c r="O5406" s="46">
        <v>113</v>
      </c>
      <c r="P5406" s="46">
        <f t="shared" si="619"/>
        <v>1</v>
      </c>
      <c r="R5406" s="67" t="s">
        <v>1493</v>
      </c>
      <c r="S5406" s="67">
        <f>COUNTIF(Y$2:$Y$100,R5406)</f>
        <v>0</v>
      </c>
      <c r="V5406" s="67">
        <f t="shared" si="620"/>
        <v>0</v>
      </c>
      <c r="X5406"/>
      <c r="Y5406" s="67" t="str">
        <f t="shared" si="624"/>
        <v xml:space="preserve"> </v>
      </c>
      <c r="AB5406" t="s">
        <v>90</v>
      </c>
      <c r="AC5406" s="46">
        <v>2457</v>
      </c>
      <c r="AD5406" s="46">
        <v>35</v>
      </c>
      <c r="AE5406" s="46">
        <v>34.200000000000003</v>
      </c>
      <c r="AF5406" s="46">
        <v>113</v>
      </c>
      <c r="AH5406" s="70" t="str">
        <f t="shared" si="621"/>
        <v/>
      </c>
      <c r="AI5406" s="70" t="str">
        <f t="shared" si="622"/>
        <v/>
      </c>
      <c r="AJ5406" s="70" t="str">
        <f t="shared" si="623"/>
        <v>X</v>
      </c>
      <c r="AK5406" s="70" t="str" cm="1">
        <f t="array" ref="AK5406">_xlfn.IFS(AH5406&lt;&gt;"","1",AI5406&lt;&gt;"","2",AJ5406&lt;&gt;"","3")</f>
        <v>3</v>
      </c>
    </row>
    <row r="5407" spans="1:37" x14ac:dyDescent="0.25">
      <c r="A5407" t="s">
        <v>2044</v>
      </c>
      <c r="B5407" t="s">
        <v>543</v>
      </c>
      <c r="C5407" s="67" t="str">
        <f t="shared" si="618"/>
        <v>Brooke Beahm</v>
      </c>
      <c r="D5407" s="71" t="str" cm="1">
        <f t="array" ref="D5407">_xlfn.IFS(AK5407="1",CONCATENATE(C5407,"Regional"),AK5407="2",CONCATENATE(C5407,"Sectional"),AK5407="3",CONCATENATE(C5407,COUNTIF($C$1:C5407,C5407)))</f>
        <v>Brooke Beahm4</v>
      </c>
      <c r="E5407" s="66">
        <v>45181.569444444445</v>
      </c>
      <c r="F5407" t="s">
        <v>2564</v>
      </c>
      <c r="G5407" s="46">
        <v>13</v>
      </c>
      <c r="H5407" s="46">
        <v>55</v>
      </c>
      <c r="I5407" s="46">
        <v>6</v>
      </c>
      <c r="J5407" t="s">
        <v>139</v>
      </c>
      <c r="K5407" t="s">
        <v>90</v>
      </c>
      <c r="L5407" s="46">
        <v>2457</v>
      </c>
      <c r="M5407" s="46">
        <v>35</v>
      </c>
      <c r="N5407" s="46">
        <v>34.200000000000003</v>
      </c>
      <c r="O5407" s="46">
        <v>113</v>
      </c>
      <c r="P5407" s="46">
        <f t="shared" si="619"/>
        <v>1</v>
      </c>
      <c r="R5407" s="67" t="s">
        <v>3063</v>
      </c>
      <c r="S5407" s="67">
        <f>COUNTIF(Y$2:$Y$100,R5407)</f>
        <v>0</v>
      </c>
      <c r="V5407" s="67">
        <f t="shared" si="620"/>
        <v>0</v>
      </c>
      <c r="X5407"/>
      <c r="Y5407" s="67" t="str">
        <f t="shared" si="624"/>
        <v xml:space="preserve"> </v>
      </c>
      <c r="AB5407" t="s">
        <v>90</v>
      </c>
      <c r="AC5407" s="46">
        <v>2457</v>
      </c>
      <c r="AD5407" s="46">
        <v>35</v>
      </c>
      <c r="AE5407" s="46">
        <v>34.200000000000003</v>
      </c>
      <c r="AF5407" s="46">
        <v>113</v>
      </c>
      <c r="AH5407" s="70" t="str">
        <f t="shared" si="621"/>
        <v/>
      </c>
      <c r="AI5407" s="70" t="str">
        <f t="shared" si="622"/>
        <v/>
      </c>
      <c r="AJ5407" s="70" t="str">
        <f t="shared" si="623"/>
        <v>X</v>
      </c>
      <c r="AK5407" s="70" t="str" cm="1">
        <f t="array" ref="AK5407">_xlfn.IFS(AH5407&lt;&gt;"","1",AI5407&lt;&gt;"","2",AJ5407&lt;&gt;"","3")</f>
        <v>3</v>
      </c>
    </row>
    <row r="5408" spans="1:37" x14ac:dyDescent="0.25">
      <c r="A5408" t="s">
        <v>2041</v>
      </c>
      <c r="B5408" t="s">
        <v>380</v>
      </c>
      <c r="C5408" s="67" t="str">
        <f t="shared" si="618"/>
        <v>Amelia Eiting</v>
      </c>
      <c r="D5408" s="71" t="str" cm="1">
        <f t="array" ref="D5408">_xlfn.IFS(AK5408="1",CONCATENATE(C5408,"Regional"),AK5408="2",CONCATENATE(C5408,"Sectional"),AK5408="3",CONCATENATE(C5408,COUNTIF($C$1:C5408,C5408)))</f>
        <v>Amelia Eiting4</v>
      </c>
      <c r="E5408" s="66">
        <v>45181.569444444445</v>
      </c>
      <c r="F5408" t="s">
        <v>2564</v>
      </c>
      <c r="G5408" s="46">
        <v>13</v>
      </c>
      <c r="H5408" s="46">
        <v>56</v>
      </c>
      <c r="I5408" s="46">
        <v>7</v>
      </c>
      <c r="J5408" t="s">
        <v>139</v>
      </c>
      <c r="K5408" t="s">
        <v>90</v>
      </c>
      <c r="L5408" s="46">
        <v>2457</v>
      </c>
      <c r="M5408" s="46">
        <v>35</v>
      </c>
      <c r="N5408" s="46">
        <v>34.200000000000003</v>
      </c>
      <c r="O5408" s="46">
        <v>113</v>
      </c>
      <c r="P5408" s="46">
        <f t="shared" si="619"/>
        <v>1</v>
      </c>
      <c r="R5408" s="67" t="s">
        <v>3060</v>
      </c>
      <c r="S5408" s="67">
        <f>COUNTIF(Y$2:$Y$100,R5408)</f>
        <v>0</v>
      </c>
      <c r="V5408" s="67">
        <f t="shared" si="620"/>
        <v>0</v>
      </c>
      <c r="X5408"/>
      <c r="Y5408" s="67" t="str">
        <f t="shared" si="624"/>
        <v xml:space="preserve"> </v>
      </c>
      <c r="AB5408" t="s">
        <v>90</v>
      </c>
      <c r="AC5408" s="46">
        <v>2457</v>
      </c>
      <c r="AD5408" s="46">
        <v>35</v>
      </c>
      <c r="AE5408" s="46">
        <v>34.200000000000003</v>
      </c>
      <c r="AF5408" s="46">
        <v>113</v>
      </c>
      <c r="AH5408" s="70" t="str">
        <f t="shared" si="621"/>
        <v/>
      </c>
      <c r="AI5408" s="70" t="str">
        <f t="shared" si="622"/>
        <v/>
      </c>
      <c r="AJ5408" s="70" t="str">
        <f t="shared" si="623"/>
        <v>X</v>
      </c>
      <c r="AK5408" s="70" t="str" cm="1">
        <f t="array" ref="AK5408">_xlfn.IFS(AH5408&lt;&gt;"","1",AI5408&lt;&gt;"","2",AJ5408&lt;&gt;"","3")</f>
        <v>3</v>
      </c>
    </row>
    <row r="5409" spans="1:37" x14ac:dyDescent="0.25">
      <c r="A5409" t="s">
        <v>2042</v>
      </c>
      <c r="B5409" t="s">
        <v>599</v>
      </c>
      <c r="C5409" s="67" t="str">
        <f t="shared" si="618"/>
        <v>Grace Jansen</v>
      </c>
      <c r="D5409" s="71" t="str" cm="1">
        <f t="array" ref="D5409">_xlfn.IFS(AK5409="1",CONCATENATE(C5409,"Regional"),AK5409="2",CONCATENATE(C5409,"Sectional"),AK5409="3",CONCATENATE(C5409,COUNTIF($C$1:C5409,C5409)))</f>
        <v>Grace Jansen4</v>
      </c>
      <c r="E5409" s="66">
        <v>45181.569444444445</v>
      </c>
      <c r="F5409" t="s">
        <v>2564</v>
      </c>
      <c r="G5409" s="46">
        <v>13</v>
      </c>
      <c r="H5409" s="46">
        <v>58</v>
      </c>
      <c r="I5409" s="46">
        <v>8</v>
      </c>
      <c r="J5409" t="s">
        <v>139</v>
      </c>
      <c r="K5409" t="s">
        <v>90</v>
      </c>
      <c r="L5409" s="46">
        <v>2457</v>
      </c>
      <c r="M5409" s="46">
        <v>35</v>
      </c>
      <c r="N5409" s="46">
        <v>34.200000000000003</v>
      </c>
      <c r="O5409" s="46">
        <v>113</v>
      </c>
      <c r="P5409" s="46">
        <f t="shared" si="619"/>
        <v>1</v>
      </c>
      <c r="R5409" s="67" t="s">
        <v>3061</v>
      </c>
      <c r="S5409" s="67">
        <f>COUNTIF(Y$2:$Y$100,R5409)</f>
        <v>0</v>
      </c>
      <c r="V5409" s="67">
        <f t="shared" si="620"/>
        <v>0</v>
      </c>
      <c r="X5409"/>
      <c r="Y5409" s="67" t="str">
        <f t="shared" si="624"/>
        <v xml:space="preserve"> </v>
      </c>
      <c r="AB5409" t="s">
        <v>90</v>
      </c>
      <c r="AC5409" s="46">
        <v>2457</v>
      </c>
      <c r="AD5409" s="46">
        <v>35</v>
      </c>
      <c r="AE5409" s="46">
        <v>34.200000000000003</v>
      </c>
      <c r="AF5409" s="46">
        <v>113</v>
      </c>
      <c r="AH5409" s="70" t="str">
        <f t="shared" si="621"/>
        <v/>
      </c>
      <c r="AI5409" s="70" t="str">
        <f t="shared" si="622"/>
        <v/>
      </c>
      <c r="AJ5409" s="70" t="str">
        <f t="shared" si="623"/>
        <v>X</v>
      </c>
      <c r="AK5409" s="70" t="str" cm="1">
        <f t="array" ref="AK5409">_xlfn.IFS(AH5409&lt;&gt;"","1",AI5409&lt;&gt;"","2",AJ5409&lt;&gt;"","3")</f>
        <v>3</v>
      </c>
    </row>
    <row r="5410" spans="1:37" x14ac:dyDescent="0.25">
      <c r="A5410" t="s">
        <v>989</v>
      </c>
      <c r="B5410" t="s">
        <v>990</v>
      </c>
      <c r="C5410" s="67" t="str">
        <f t="shared" si="618"/>
        <v>Elliot Kriewaldt</v>
      </c>
      <c r="D5410" s="71" t="str" cm="1">
        <f t="array" ref="D5410">_xlfn.IFS(AK5410="1",CONCATENATE(C5410,"Regional"),AK5410="2",CONCATENATE(C5410,"Sectional"),AK5410="3",CONCATENATE(C5410,COUNTIF($C$1:C5410,C5410)))</f>
        <v>Elliot Kriewaldt2</v>
      </c>
      <c r="E5410" s="66">
        <v>45181.569444444445</v>
      </c>
      <c r="F5410" t="s">
        <v>2564</v>
      </c>
      <c r="G5410" s="46">
        <v>13</v>
      </c>
      <c r="H5410" s="46">
        <v>59</v>
      </c>
      <c r="I5410" s="46">
        <v>9</v>
      </c>
      <c r="J5410" t="s">
        <v>139</v>
      </c>
      <c r="K5410" t="s">
        <v>90</v>
      </c>
      <c r="L5410" s="46">
        <v>2457</v>
      </c>
      <c r="M5410" s="46">
        <v>35</v>
      </c>
      <c r="N5410" s="46">
        <v>34.200000000000003</v>
      </c>
      <c r="O5410" s="46">
        <v>113</v>
      </c>
      <c r="P5410" s="46">
        <f t="shared" si="619"/>
        <v>1</v>
      </c>
      <c r="R5410" s="67" t="s">
        <v>1494</v>
      </c>
      <c r="S5410" s="67">
        <f>COUNTIF(Y$2:$Y$100,R5410)</f>
        <v>0</v>
      </c>
      <c r="V5410" s="67">
        <f t="shared" si="620"/>
        <v>0</v>
      </c>
      <c r="X5410"/>
      <c r="Y5410" s="67" t="str">
        <f t="shared" si="624"/>
        <v xml:space="preserve"> </v>
      </c>
      <c r="AB5410" t="s">
        <v>90</v>
      </c>
      <c r="AC5410" s="46">
        <v>2457</v>
      </c>
      <c r="AD5410" s="46">
        <v>35</v>
      </c>
      <c r="AE5410" s="46">
        <v>34.200000000000003</v>
      </c>
      <c r="AF5410" s="46">
        <v>113</v>
      </c>
      <c r="AH5410" s="70" t="str">
        <f t="shared" si="621"/>
        <v/>
      </c>
      <c r="AI5410" s="70" t="str">
        <f t="shared" si="622"/>
        <v/>
      </c>
      <c r="AJ5410" s="70" t="str">
        <f t="shared" si="623"/>
        <v>X</v>
      </c>
      <c r="AK5410" s="70" t="str" cm="1">
        <f t="array" ref="AK5410">_xlfn.IFS(AH5410&lt;&gt;"","1",AI5410&lt;&gt;"","2",AJ5410&lt;&gt;"","3")</f>
        <v>3</v>
      </c>
    </row>
    <row r="5411" spans="1:37" x14ac:dyDescent="0.25">
      <c r="A5411" t="s">
        <v>2047</v>
      </c>
      <c r="B5411" t="s">
        <v>776</v>
      </c>
      <c r="C5411" s="67" t="str">
        <f t="shared" si="618"/>
        <v>Kendall Hengst</v>
      </c>
      <c r="D5411" s="71" t="str" cm="1">
        <f t="array" ref="D5411">_xlfn.IFS(AK5411="1",CONCATENATE(C5411,"Regional"),AK5411="2",CONCATENATE(C5411,"Sectional"),AK5411="3",CONCATENATE(C5411,COUNTIF($C$1:C5411,C5411)))</f>
        <v>Kendall Hengst4</v>
      </c>
      <c r="E5411" s="66">
        <v>45181.569444444445</v>
      </c>
      <c r="F5411" t="s">
        <v>2564</v>
      </c>
      <c r="G5411" s="46">
        <v>13</v>
      </c>
      <c r="H5411" s="46">
        <v>62</v>
      </c>
      <c r="I5411" s="46">
        <v>10</v>
      </c>
      <c r="J5411" t="s">
        <v>139</v>
      </c>
      <c r="K5411" t="s">
        <v>90</v>
      </c>
      <c r="L5411" s="46">
        <v>2457</v>
      </c>
      <c r="M5411" s="46">
        <v>35</v>
      </c>
      <c r="N5411" s="46">
        <v>34.200000000000003</v>
      </c>
      <c r="O5411" s="46">
        <v>113</v>
      </c>
      <c r="P5411" s="46">
        <f t="shared" si="619"/>
        <v>1</v>
      </c>
      <c r="R5411" s="67" t="s">
        <v>3067</v>
      </c>
      <c r="S5411" s="67">
        <f>COUNTIF(Y$2:$Y$100,R5411)</f>
        <v>0</v>
      </c>
      <c r="V5411" s="67">
        <f t="shared" si="620"/>
        <v>0</v>
      </c>
      <c r="X5411"/>
      <c r="Y5411" s="67" t="str">
        <f t="shared" si="624"/>
        <v xml:space="preserve"> </v>
      </c>
      <c r="AB5411" t="s">
        <v>90</v>
      </c>
      <c r="AC5411" s="46">
        <v>2457</v>
      </c>
      <c r="AD5411" s="46">
        <v>35</v>
      </c>
      <c r="AE5411" s="46">
        <v>34.200000000000003</v>
      </c>
      <c r="AF5411" s="46">
        <v>113</v>
      </c>
      <c r="AH5411" s="70" t="str">
        <f t="shared" si="621"/>
        <v/>
      </c>
      <c r="AI5411" s="70" t="str">
        <f t="shared" si="622"/>
        <v/>
      </c>
      <c r="AJ5411" s="70" t="str">
        <f t="shared" si="623"/>
        <v>X</v>
      </c>
      <c r="AK5411" s="70" t="str" cm="1">
        <f t="array" ref="AK5411">_xlfn.IFS(AH5411&lt;&gt;"","1",AI5411&lt;&gt;"","2",AJ5411&lt;&gt;"","3")</f>
        <v>3</v>
      </c>
    </row>
    <row r="5412" spans="1:37" x14ac:dyDescent="0.25">
      <c r="A5412" t="s">
        <v>2043</v>
      </c>
      <c r="B5412" t="s">
        <v>709</v>
      </c>
      <c r="C5412" s="67" t="str">
        <f t="shared" si="618"/>
        <v>McKenna Cichy</v>
      </c>
      <c r="D5412" s="71" t="str" cm="1">
        <f t="array" ref="D5412">_xlfn.IFS(AK5412="1",CONCATENATE(C5412,"Regional"),AK5412="2",CONCATENATE(C5412,"Sectional"),AK5412="3",CONCATENATE(C5412,COUNTIF($C$1:C5412,C5412)))</f>
        <v>McKenna Cichy4</v>
      </c>
      <c r="E5412" s="66">
        <v>45181.569444444445</v>
      </c>
      <c r="F5412" t="s">
        <v>2564</v>
      </c>
      <c r="G5412" s="46">
        <v>13</v>
      </c>
      <c r="H5412" s="46">
        <v>65</v>
      </c>
      <c r="I5412" s="46">
        <v>11</v>
      </c>
      <c r="J5412" t="s">
        <v>139</v>
      </c>
      <c r="K5412" t="s">
        <v>90</v>
      </c>
      <c r="L5412" s="46">
        <v>2457</v>
      </c>
      <c r="M5412" s="46">
        <v>35</v>
      </c>
      <c r="N5412" s="46">
        <v>34.200000000000003</v>
      </c>
      <c r="O5412" s="46">
        <v>113</v>
      </c>
      <c r="P5412" s="46">
        <f t="shared" si="619"/>
        <v>1</v>
      </c>
      <c r="R5412" s="67" t="s">
        <v>3062</v>
      </c>
      <c r="S5412" s="67">
        <f>COUNTIF(Y$2:$Y$100,R5412)</f>
        <v>0</v>
      </c>
      <c r="V5412" s="67">
        <f t="shared" si="620"/>
        <v>0</v>
      </c>
      <c r="X5412"/>
      <c r="Y5412" s="67" t="str">
        <f t="shared" si="624"/>
        <v xml:space="preserve"> </v>
      </c>
      <c r="AB5412" t="s">
        <v>90</v>
      </c>
      <c r="AC5412" s="46">
        <v>2457</v>
      </c>
      <c r="AD5412" s="46">
        <v>35</v>
      </c>
      <c r="AE5412" s="46">
        <v>34.200000000000003</v>
      </c>
      <c r="AF5412" s="46">
        <v>113</v>
      </c>
      <c r="AH5412" s="70" t="str">
        <f t="shared" si="621"/>
        <v/>
      </c>
      <c r="AI5412" s="70" t="str">
        <f t="shared" si="622"/>
        <v/>
      </c>
      <c r="AJ5412" s="70" t="str">
        <f t="shared" si="623"/>
        <v>X</v>
      </c>
      <c r="AK5412" s="70" t="str" cm="1">
        <f t="array" ref="AK5412">_xlfn.IFS(AH5412&lt;&gt;"","1",AI5412&lt;&gt;"","2",AJ5412&lt;&gt;"","3")</f>
        <v>3</v>
      </c>
    </row>
    <row r="5413" spans="1:37" x14ac:dyDescent="0.25">
      <c r="A5413" t="s">
        <v>2218</v>
      </c>
      <c r="B5413" t="s">
        <v>2219</v>
      </c>
      <c r="C5413" s="67" t="str">
        <f t="shared" si="618"/>
        <v>MaKayla Parman</v>
      </c>
      <c r="D5413" s="71" t="str" cm="1">
        <f t="array" ref="D5413">_xlfn.IFS(AK5413="1",CONCATENATE(C5413,"Regional"),AK5413="2",CONCATENATE(C5413,"Sectional"),AK5413="3",CONCATENATE(C5413,COUNTIF($C$1:C5413,C5413)))</f>
        <v>MaKayla Parman1</v>
      </c>
      <c r="E5413" s="66">
        <v>45181.569444444445</v>
      </c>
      <c r="F5413" t="s">
        <v>2564</v>
      </c>
      <c r="G5413" s="46">
        <v>13</v>
      </c>
      <c r="H5413" s="46">
        <v>66</v>
      </c>
      <c r="I5413" s="46">
        <v>12</v>
      </c>
      <c r="J5413" t="s">
        <v>139</v>
      </c>
      <c r="K5413" t="s">
        <v>90</v>
      </c>
      <c r="L5413" s="46">
        <v>2457</v>
      </c>
      <c r="M5413" s="46">
        <v>35</v>
      </c>
      <c r="N5413" s="46">
        <v>34.200000000000003</v>
      </c>
      <c r="O5413" s="46">
        <v>113</v>
      </c>
      <c r="P5413" s="46">
        <f t="shared" si="619"/>
        <v>1</v>
      </c>
      <c r="R5413" s="67" t="s">
        <v>3241</v>
      </c>
      <c r="S5413" s="67">
        <f>COUNTIF(Y$2:$Y$100,R5413)</f>
        <v>0</v>
      </c>
      <c r="V5413" s="67">
        <f t="shared" si="620"/>
        <v>0</v>
      </c>
      <c r="X5413"/>
      <c r="Y5413" s="67" t="str">
        <f t="shared" si="624"/>
        <v xml:space="preserve"> </v>
      </c>
      <c r="AB5413" t="s">
        <v>90</v>
      </c>
      <c r="AC5413" s="46">
        <v>2457</v>
      </c>
      <c r="AD5413" s="46">
        <v>35</v>
      </c>
      <c r="AE5413" s="46">
        <v>34.200000000000003</v>
      </c>
      <c r="AF5413" s="46">
        <v>113</v>
      </c>
      <c r="AH5413" s="70" t="str">
        <f t="shared" si="621"/>
        <v/>
      </c>
      <c r="AI5413" s="70" t="str">
        <f t="shared" si="622"/>
        <v/>
      </c>
      <c r="AJ5413" s="70" t="str">
        <f t="shared" si="623"/>
        <v>X</v>
      </c>
      <c r="AK5413" s="70" t="str" cm="1">
        <f t="array" ref="AK5413">_xlfn.IFS(AH5413&lt;&gt;"","1",AI5413&lt;&gt;"","2",AJ5413&lt;&gt;"","3")</f>
        <v>3</v>
      </c>
    </row>
    <row r="5414" spans="1:37" x14ac:dyDescent="0.25">
      <c r="A5414" t="s">
        <v>275</v>
      </c>
      <c r="B5414" t="s">
        <v>548</v>
      </c>
      <c r="C5414" s="67" t="str">
        <f t="shared" si="618"/>
        <v>Alexandra Johnson</v>
      </c>
      <c r="D5414" s="71" t="str" cm="1">
        <f t="array" ref="D5414">_xlfn.IFS(AK5414="1",CONCATENATE(C5414,"Regional"),AK5414="2",CONCATENATE(C5414,"Sectional"),AK5414="3",CONCATENATE(C5414,COUNTIF($C$1:C5414,C5414)))</f>
        <v>Alexandra Johnson1</v>
      </c>
      <c r="E5414" s="66">
        <v>45181.569444444445</v>
      </c>
      <c r="F5414" t="s">
        <v>2564</v>
      </c>
      <c r="G5414" s="46">
        <v>13</v>
      </c>
      <c r="H5414" s="46">
        <v>76</v>
      </c>
      <c r="I5414" s="46">
        <v>13</v>
      </c>
      <c r="J5414" t="s">
        <v>139</v>
      </c>
      <c r="K5414" t="s">
        <v>90</v>
      </c>
      <c r="L5414" s="46">
        <v>2457</v>
      </c>
      <c r="M5414" s="46">
        <v>35</v>
      </c>
      <c r="N5414" s="46">
        <v>34.200000000000003</v>
      </c>
      <c r="O5414" s="46">
        <v>113</v>
      </c>
      <c r="P5414" s="46">
        <f t="shared" si="619"/>
        <v>1</v>
      </c>
      <c r="R5414" s="67" t="s">
        <v>3242</v>
      </c>
      <c r="S5414" s="67">
        <f>COUNTIF(Y$2:$Y$100,R5414)</f>
        <v>0</v>
      </c>
      <c r="V5414" s="67">
        <f t="shared" si="620"/>
        <v>0</v>
      </c>
      <c r="X5414"/>
      <c r="Y5414" s="67" t="str">
        <f t="shared" si="624"/>
        <v xml:space="preserve"> </v>
      </c>
      <c r="AB5414" t="s">
        <v>90</v>
      </c>
      <c r="AC5414" s="46">
        <v>2457</v>
      </c>
      <c r="AD5414" s="46">
        <v>35</v>
      </c>
      <c r="AE5414" s="46">
        <v>34.200000000000003</v>
      </c>
      <c r="AF5414" s="46">
        <v>113</v>
      </c>
      <c r="AH5414" s="70" t="str">
        <f t="shared" si="621"/>
        <v/>
      </c>
      <c r="AI5414" s="70" t="str">
        <f t="shared" si="622"/>
        <v/>
      </c>
      <c r="AJ5414" s="70" t="str">
        <f t="shared" si="623"/>
        <v>X</v>
      </c>
      <c r="AK5414" s="70" t="str" cm="1">
        <f t="array" ref="AK5414">_xlfn.IFS(AH5414&lt;&gt;"","1",AI5414&lt;&gt;"","2",AJ5414&lt;&gt;"","3")</f>
        <v>3</v>
      </c>
    </row>
    <row r="5415" spans="1:37" x14ac:dyDescent="0.25">
      <c r="A5415" t="s">
        <v>987</v>
      </c>
      <c r="B5415" t="s">
        <v>345</v>
      </c>
      <c r="C5415" s="67" t="str">
        <f t="shared" si="618"/>
        <v>Abigail Henriksen</v>
      </c>
      <c r="D5415" s="71" t="str" cm="1">
        <f t="array" ref="D5415">_xlfn.IFS(AK5415="1",CONCATENATE(C5415,"Regional"),AK5415="2",CONCATENATE(C5415,"Sectional"),AK5415="3",CONCATENATE(C5415,COUNTIF($C$1:C5415,C5415)))</f>
        <v>Abigail Henriksen7</v>
      </c>
      <c r="E5415" s="66">
        <v>45181.583333333336</v>
      </c>
      <c r="F5415" t="s">
        <v>2380</v>
      </c>
      <c r="G5415" s="46">
        <v>10</v>
      </c>
      <c r="H5415" s="46">
        <v>34</v>
      </c>
      <c r="I5415" s="46">
        <v>1</v>
      </c>
      <c r="J5415" t="s">
        <v>153</v>
      </c>
      <c r="K5415" t="s">
        <v>131</v>
      </c>
      <c r="L5415" s="46">
        <v>2398</v>
      </c>
      <c r="M5415" s="46">
        <v>36</v>
      </c>
      <c r="N5415" s="46">
        <v>33.700000000000003</v>
      </c>
      <c r="O5415" s="46">
        <v>115</v>
      </c>
      <c r="P5415" s="46">
        <f t="shared" si="619"/>
        <v>1</v>
      </c>
      <c r="R5415" s="67" t="s">
        <v>2889</v>
      </c>
      <c r="S5415" s="67">
        <f>COUNTIF(Y$2:$Y$100,R5415)</f>
        <v>0</v>
      </c>
      <c r="V5415" s="67">
        <f t="shared" si="620"/>
        <v>0</v>
      </c>
      <c r="X5415"/>
      <c r="Y5415" s="67" t="str">
        <f t="shared" si="624"/>
        <v xml:space="preserve"> </v>
      </c>
      <c r="AB5415" t="s">
        <v>131</v>
      </c>
      <c r="AC5415" s="46">
        <v>2398</v>
      </c>
      <c r="AD5415" s="46">
        <v>36</v>
      </c>
      <c r="AE5415" s="46">
        <v>33.700000000000003</v>
      </c>
      <c r="AF5415" s="46">
        <v>115</v>
      </c>
      <c r="AH5415" s="70" t="str">
        <f t="shared" si="621"/>
        <v/>
      </c>
      <c r="AI5415" s="70" t="str">
        <f t="shared" si="622"/>
        <v/>
      </c>
      <c r="AJ5415" s="70" t="str">
        <f t="shared" si="623"/>
        <v>X</v>
      </c>
      <c r="AK5415" s="70" t="str" cm="1">
        <f t="array" ref="AK5415">_xlfn.IFS(AH5415&lt;&gt;"","1",AI5415&lt;&gt;"","2",AJ5415&lt;&gt;"","3")</f>
        <v>3</v>
      </c>
    </row>
    <row r="5416" spans="1:37" x14ac:dyDescent="0.25">
      <c r="A5416" t="s">
        <v>1874</v>
      </c>
      <c r="B5416" t="s">
        <v>2704</v>
      </c>
      <c r="C5416" s="67" t="str">
        <f t="shared" si="618"/>
        <v>Brinley Goninen</v>
      </c>
      <c r="D5416" s="71" t="str" cm="1">
        <f t="array" ref="D5416">_xlfn.IFS(AK5416="1",CONCATENATE(C5416,"Regional"),AK5416="2",CONCATENATE(C5416,"Sectional"),AK5416="3",CONCATENATE(C5416,COUNTIF($C$1:C5416,C5416)))</f>
        <v>Brinley Goninen7</v>
      </c>
      <c r="E5416" s="66">
        <v>45181.583333333336</v>
      </c>
      <c r="F5416" t="s">
        <v>2380</v>
      </c>
      <c r="G5416" s="46">
        <v>10</v>
      </c>
      <c r="H5416" s="46">
        <v>36</v>
      </c>
      <c r="I5416" s="46">
        <v>2</v>
      </c>
      <c r="J5416" t="s">
        <v>153</v>
      </c>
      <c r="K5416" t="s">
        <v>131</v>
      </c>
      <c r="L5416" s="46">
        <v>2398</v>
      </c>
      <c r="M5416" s="46">
        <v>36</v>
      </c>
      <c r="N5416" s="46">
        <v>33.700000000000003</v>
      </c>
      <c r="O5416" s="46">
        <v>115</v>
      </c>
      <c r="P5416" s="46">
        <f t="shared" si="619"/>
        <v>1</v>
      </c>
      <c r="R5416" s="67" t="s">
        <v>2890</v>
      </c>
      <c r="S5416" s="67">
        <f>COUNTIF(Y$2:$Y$100,R5416)</f>
        <v>0</v>
      </c>
      <c r="V5416" s="67">
        <f t="shared" si="620"/>
        <v>0</v>
      </c>
      <c r="X5416"/>
      <c r="Y5416" s="67" t="str">
        <f t="shared" si="624"/>
        <v xml:space="preserve"> </v>
      </c>
      <c r="AB5416" t="s">
        <v>131</v>
      </c>
      <c r="AC5416" s="46">
        <v>2398</v>
      </c>
      <c r="AD5416" s="46">
        <v>36</v>
      </c>
      <c r="AE5416" s="46">
        <v>33.700000000000003</v>
      </c>
      <c r="AF5416" s="46">
        <v>115</v>
      </c>
      <c r="AH5416" s="70" t="str">
        <f t="shared" si="621"/>
        <v/>
      </c>
      <c r="AI5416" s="70" t="str">
        <f t="shared" si="622"/>
        <v/>
      </c>
      <c r="AJ5416" s="70" t="str">
        <f t="shared" si="623"/>
        <v>X</v>
      </c>
      <c r="AK5416" s="70" t="str" cm="1">
        <f t="array" ref="AK5416">_xlfn.IFS(AH5416&lt;&gt;"","1",AI5416&lt;&gt;"","2",AJ5416&lt;&gt;"","3")</f>
        <v>3</v>
      </c>
    </row>
    <row r="5417" spans="1:37" x14ac:dyDescent="0.25">
      <c r="A5417" t="s">
        <v>404</v>
      </c>
      <c r="B5417" t="s">
        <v>313</v>
      </c>
      <c r="C5417" s="67" t="str">
        <f t="shared" si="618"/>
        <v>Avery Meek</v>
      </c>
      <c r="D5417" s="71" t="str" cm="1">
        <f t="array" ref="D5417">_xlfn.IFS(AK5417="1",CONCATENATE(C5417,"Regional"),AK5417="2",CONCATENATE(C5417,"Sectional"),AK5417="3",CONCATENATE(C5417,COUNTIF($C$1:C5417,C5417)))</f>
        <v>Avery Meek7</v>
      </c>
      <c r="E5417" s="66">
        <v>45181.583333333336</v>
      </c>
      <c r="F5417" t="s">
        <v>2380</v>
      </c>
      <c r="G5417" s="46">
        <v>10</v>
      </c>
      <c r="H5417" s="46">
        <v>40</v>
      </c>
      <c r="I5417" s="46">
        <v>3</v>
      </c>
      <c r="J5417" t="s">
        <v>153</v>
      </c>
      <c r="K5417" t="s">
        <v>131</v>
      </c>
      <c r="L5417" s="46">
        <v>2398</v>
      </c>
      <c r="M5417" s="46">
        <v>36</v>
      </c>
      <c r="N5417" s="46">
        <v>33.700000000000003</v>
      </c>
      <c r="O5417" s="46">
        <v>115</v>
      </c>
      <c r="P5417" s="46">
        <f t="shared" si="619"/>
        <v>1</v>
      </c>
      <c r="R5417" s="67" t="s">
        <v>1135</v>
      </c>
      <c r="S5417" s="67">
        <f>COUNTIF(Y$2:$Y$100,R5417)</f>
        <v>0</v>
      </c>
      <c r="V5417" s="67">
        <f t="shared" si="620"/>
        <v>0</v>
      </c>
      <c r="X5417"/>
      <c r="Y5417" s="67" t="str">
        <f t="shared" si="624"/>
        <v xml:space="preserve"> </v>
      </c>
      <c r="AB5417" t="s">
        <v>131</v>
      </c>
      <c r="AC5417" s="46">
        <v>2398</v>
      </c>
      <c r="AD5417" s="46">
        <v>36</v>
      </c>
      <c r="AE5417" s="46">
        <v>33.700000000000003</v>
      </c>
      <c r="AF5417" s="46">
        <v>115</v>
      </c>
      <c r="AH5417" s="70" t="str">
        <f t="shared" si="621"/>
        <v/>
      </c>
      <c r="AI5417" s="70" t="str">
        <f t="shared" si="622"/>
        <v/>
      </c>
      <c r="AJ5417" s="70" t="str">
        <f t="shared" si="623"/>
        <v>X</v>
      </c>
      <c r="AK5417" s="70" t="str" cm="1">
        <f t="array" ref="AK5417">_xlfn.IFS(AH5417&lt;&gt;"","1",AI5417&lt;&gt;"","2",AJ5417&lt;&gt;"","3")</f>
        <v>3</v>
      </c>
    </row>
    <row r="5418" spans="1:37" x14ac:dyDescent="0.25">
      <c r="A5418" t="s">
        <v>402</v>
      </c>
      <c r="B5418" t="s">
        <v>403</v>
      </c>
      <c r="C5418" s="67" t="str">
        <f t="shared" si="618"/>
        <v>Bethany Vidruk</v>
      </c>
      <c r="D5418" s="71" t="str" cm="1">
        <f t="array" ref="D5418">_xlfn.IFS(AK5418="1",CONCATENATE(C5418,"Regional"),AK5418="2",CONCATENATE(C5418,"Sectional"),AK5418="3",CONCATENATE(C5418,COUNTIF($C$1:C5418,C5418)))</f>
        <v>Bethany Vidruk8</v>
      </c>
      <c r="E5418" s="66">
        <v>45181.583333333336</v>
      </c>
      <c r="F5418" t="s">
        <v>2380</v>
      </c>
      <c r="G5418" s="46">
        <v>10</v>
      </c>
      <c r="H5418" s="46">
        <v>42</v>
      </c>
      <c r="I5418" s="46">
        <v>4</v>
      </c>
      <c r="J5418" t="s">
        <v>153</v>
      </c>
      <c r="K5418" t="s">
        <v>131</v>
      </c>
      <c r="L5418" s="46">
        <v>2398</v>
      </c>
      <c r="M5418" s="46">
        <v>36</v>
      </c>
      <c r="N5418" s="46">
        <v>33.700000000000003</v>
      </c>
      <c r="O5418" s="46">
        <v>115</v>
      </c>
      <c r="P5418" s="46">
        <f t="shared" si="619"/>
        <v>1</v>
      </c>
      <c r="R5418" s="67" t="s">
        <v>1134</v>
      </c>
      <c r="S5418" s="67">
        <f>COUNTIF(Y$2:$Y$100,R5418)</f>
        <v>0</v>
      </c>
      <c r="V5418" s="67">
        <f t="shared" si="620"/>
        <v>0</v>
      </c>
      <c r="X5418"/>
      <c r="Y5418" s="67" t="str">
        <f t="shared" si="624"/>
        <v xml:space="preserve"> </v>
      </c>
      <c r="AB5418" t="s">
        <v>131</v>
      </c>
      <c r="AC5418" s="46">
        <v>2398</v>
      </c>
      <c r="AD5418" s="46">
        <v>36</v>
      </c>
      <c r="AE5418" s="46">
        <v>33.700000000000003</v>
      </c>
      <c r="AF5418" s="46">
        <v>115</v>
      </c>
      <c r="AH5418" s="70" t="str">
        <f t="shared" si="621"/>
        <v/>
      </c>
      <c r="AI5418" s="70" t="str">
        <f t="shared" si="622"/>
        <v/>
      </c>
      <c r="AJ5418" s="70" t="str">
        <f t="shared" si="623"/>
        <v>X</v>
      </c>
      <c r="AK5418" s="70" t="str" cm="1">
        <f t="array" ref="AK5418">_xlfn.IFS(AH5418&lt;&gt;"","1",AI5418&lt;&gt;"","2",AJ5418&lt;&gt;"","3")</f>
        <v>3</v>
      </c>
    </row>
    <row r="5419" spans="1:37" x14ac:dyDescent="0.25">
      <c r="A5419" t="s">
        <v>406</v>
      </c>
      <c r="B5419" t="s">
        <v>407</v>
      </c>
      <c r="C5419" s="67" t="str">
        <f t="shared" si="618"/>
        <v>Delaney Jaskula</v>
      </c>
      <c r="D5419" s="71" t="str" cm="1">
        <f t="array" ref="D5419">_xlfn.IFS(AK5419="1",CONCATENATE(C5419,"Regional"),AK5419="2",CONCATENATE(C5419,"Sectional"),AK5419="3",CONCATENATE(C5419,COUNTIF($C$1:C5419,C5419)))</f>
        <v>Delaney Jaskula8</v>
      </c>
      <c r="E5419" s="66">
        <v>45181.583333333336</v>
      </c>
      <c r="F5419" t="s">
        <v>2380</v>
      </c>
      <c r="G5419" s="46">
        <v>10</v>
      </c>
      <c r="H5419" s="46">
        <v>44</v>
      </c>
      <c r="I5419" s="46">
        <v>5</v>
      </c>
      <c r="J5419" t="s">
        <v>153</v>
      </c>
      <c r="K5419" t="s">
        <v>131</v>
      </c>
      <c r="L5419" s="46">
        <v>2398</v>
      </c>
      <c r="M5419" s="46">
        <v>36</v>
      </c>
      <c r="N5419" s="46">
        <v>33.700000000000003</v>
      </c>
      <c r="O5419" s="46">
        <v>115</v>
      </c>
      <c r="P5419" s="46">
        <f t="shared" si="619"/>
        <v>1</v>
      </c>
      <c r="R5419" s="67" t="s">
        <v>1137</v>
      </c>
      <c r="S5419" s="67">
        <f>COUNTIF(Y$2:$Y$100,R5419)</f>
        <v>0</v>
      </c>
      <c r="V5419" s="67">
        <f t="shared" si="620"/>
        <v>0</v>
      </c>
      <c r="X5419"/>
      <c r="Y5419" s="67" t="str">
        <f t="shared" si="624"/>
        <v xml:space="preserve"> </v>
      </c>
      <c r="AB5419" t="s">
        <v>131</v>
      </c>
      <c r="AC5419" s="46">
        <v>2398</v>
      </c>
      <c r="AD5419" s="46">
        <v>36</v>
      </c>
      <c r="AE5419" s="46">
        <v>33.700000000000003</v>
      </c>
      <c r="AF5419" s="46">
        <v>115</v>
      </c>
      <c r="AH5419" s="70" t="str">
        <f t="shared" si="621"/>
        <v/>
      </c>
      <c r="AI5419" s="70" t="str">
        <f t="shared" si="622"/>
        <v/>
      </c>
      <c r="AJ5419" s="70" t="str">
        <f t="shared" si="623"/>
        <v>X</v>
      </c>
      <c r="AK5419" s="70" t="str" cm="1">
        <f t="array" ref="AK5419">_xlfn.IFS(AH5419&lt;&gt;"","1",AI5419&lt;&gt;"","2",AJ5419&lt;&gt;"","3")</f>
        <v>3</v>
      </c>
    </row>
    <row r="5420" spans="1:37" x14ac:dyDescent="0.25">
      <c r="A5420" t="s">
        <v>262</v>
      </c>
      <c r="B5420" t="s">
        <v>408</v>
      </c>
      <c r="C5420" s="67" t="str">
        <f t="shared" si="618"/>
        <v>Mya Hanson</v>
      </c>
      <c r="D5420" s="71" t="str" cm="1">
        <f t="array" ref="D5420">_xlfn.IFS(AK5420="1",CONCATENATE(C5420,"Regional"),AK5420="2",CONCATENATE(C5420,"Sectional"),AK5420="3",CONCATENATE(C5420,COUNTIF($C$1:C5420,C5420)))</f>
        <v>Mya Hanson2</v>
      </c>
      <c r="E5420" s="66">
        <v>45181.583333333336</v>
      </c>
      <c r="F5420" t="s">
        <v>2380</v>
      </c>
      <c r="G5420" s="46">
        <v>10</v>
      </c>
      <c r="H5420" s="46">
        <v>46</v>
      </c>
      <c r="I5420" s="46">
        <v>6</v>
      </c>
      <c r="J5420" t="s">
        <v>153</v>
      </c>
      <c r="K5420" t="s">
        <v>131</v>
      </c>
      <c r="L5420" s="46">
        <v>2398</v>
      </c>
      <c r="M5420" s="46">
        <v>36</v>
      </c>
      <c r="N5420" s="46">
        <v>33.700000000000003</v>
      </c>
      <c r="O5420" s="46">
        <v>115</v>
      </c>
      <c r="P5420" s="46">
        <f t="shared" si="619"/>
        <v>1</v>
      </c>
      <c r="R5420" s="67" t="s">
        <v>1139</v>
      </c>
      <c r="S5420" s="67">
        <f>COUNTIF(Y$2:$Y$100,R5420)</f>
        <v>0</v>
      </c>
      <c r="V5420" s="67">
        <f t="shared" si="620"/>
        <v>0</v>
      </c>
      <c r="X5420"/>
      <c r="Y5420" s="67" t="str">
        <f t="shared" si="624"/>
        <v xml:space="preserve"> </v>
      </c>
      <c r="AB5420" t="s">
        <v>131</v>
      </c>
      <c r="AC5420" s="46">
        <v>2398</v>
      </c>
      <c r="AD5420" s="46">
        <v>36</v>
      </c>
      <c r="AE5420" s="46">
        <v>33.700000000000003</v>
      </c>
      <c r="AF5420" s="46">
        <v>115</v>
      </c>
      <c r="AH5420" s="70" t="str">
        <f t="shared" si="621"/>
        <v/>
      </c>
      <c r="AI5420" s="70" t="str">
        <f t="shared" si="622"/>
        <v/>
      </c>
      <c r="AJ5420" s="70" t="str">
        <f t="shared" si="623"/>
        <v>X</v>
      </c>
      <c r="AK5420" s="70" t="str" cm="1">
        <f t="array" ref="AK5420">_xlfn.IFS(AH5420&lt;&gt;"","1",AI5420&lt;&gt;"","2",AJ5420&lt;&gt;"","3")</f>
        <v>3</v>
      </c>
    </row>
    <row r="5421" spans="1:37" x14ac:dyDescent="0.25">
      <c r="A5421" t="s">
        <v>631</v>
      </c>
      <c r="B5421" t="s">
        <v>538</v>
      </c>
      <c r="C5421" s="67" t="str">
        <f t="shared" si="618"/>
        <v>Lilly Sachtjen</v>
      </c>
      <c r="D5421" s="71" t="str" cm="1">
        <f t="array" ref="D5421">_xlfn.IFS(AK5421="1",CONCATENATE(C5421,"Regional"),AK5421="2",CONCATENATE(C5421,"Sectional"),AK5421="3",CONCATENATE(C5421,COUNTIF($C$1:C5421,C5421)))</f>
        <v>Lilly Sachtjen3</v>
      </c>
      <c r="E5421" s="66">
        <v>45181.583333333336</v>
      </c>
      <c r="F5421" t="s">
        <v>2380</v>
      </c>
      <c r="G5421" s="46">
        <v>10</v>
      </c>
      <c r="H5421" s="46">
        <v>49</v>
      </c>
      <c r="I5421" s="46">
        <v>7</v>
      </c>
      <c r="J5421" t="s">
        <v>153</v>
      </c>
      <c r="K5421" t="s">
        <v>131</v>
      </c>
      <c r="L5421" s="46">
        <v>2398</v>
      </c>
      <c r="M5421" s="46">
        <v>36</v>
      </c>
      <c r="N5421" s="46">
        <v>33.700000000000003</v>
      </c>
      <c r="O5421" s="46">
        <v>115</v>
      </c>
      <c r="P5421" s="46">
        <f t="shared" si="619"/>
        <v>1</v>
      </c>
      <c r="R5421" s="67" t="s">
        <v>1264</v>
      </c>
      <c r="S5421" s="67">
        <f>COUNTIF(Y$2:$Y$100,R5421)</f>
        <v>0</v>
      </c>
      <c r="V5421" s="67">
        <f t="shared" si="620"/>
        <v>0</v>
      </c>
      <c r="X5421"/>
      <c r="Y5421" s="67" t="str">
        <f t="shared" si="624"/>
        <v xml:space="preserve"> </v>
      </c>
      <c r="AB5421" t="s">
        <v>131</v>
      </c>
      <c r="AC5421" s="46">
        <v>2398</v>
      </c>
      <c r="AD5421" s="46">
        <v>36</v>
      </c>
      <c r="AE5421" s="46">
        <v>33.700000000000003</v>
      </c>
      <c r="AF5421" s="46">
        <v>115</v>
      </c>
      <c r="AH5421" s="70" t="str">
        <f t="shared" si="621"/>
        <v/>
      </c>
      <c r="AI5421" s="70" t="str">
        <f t="shared" si="622"/>
        <v/>
      </c>
      <c r="AJ5421" s="70" t="str">
        <f t="shared" si="623"/>
        <v>X</v>
      </c>
      <c r="AK5421" s="70" t="str" cm="1">
        <f t="array" ref="AK5421">_xlfn.IFS(AH5421&lt;&gt;"","1",AI5421&lt;&gt;"","2",AJ5421&lt;&gt;"","3")</f>
        <v>3</v>
      </c>
    </row>
    <row r="5422" spans="1:37" x14ac:dyDescent="0.25">
      <c r="A5422" t="s">
        <v>1800</v>
      </c>
      <c r="B5422" t="s">
        <v>1801</v>
      </c>
      <c r="C5422" s="67" t="str">
        <f t="shared" si="618"/>
        <v>Holly Morehart</v>
      </c>
      <c r="D5422" s="71" t="str" cm="1">
        <f t="array" ref="D5422">_xlfn.IFS(AK5422="1",CONCATENATE(C5422,"Regional"),AK5422="2",CONCATENATE(C5422,"Sectional"),AK5422="3",CONCATENATE(C5422,COUNTIF($C$1:C5422,C5422)))</f>
        <v>Holly Morehart7</v>
      </c>
      <c r="E5422" s="66">
        <v>45181.583333333336</v>
      </c>
      <c r="F5422" t="s">
        <v>2380</v>
      </c>
      <c r="G5422" s="46">
        <v>10</v>
      </c>
      <c r="H5422" s="46">
        <v>53</v>
      </c>
      <c r="I5422" s="46">
        <v>8</v>
      </c>
      <c r="J5422" t="s">
        <v>153</v>
      </c>
      <c r="K5422" t="s">
        <v>131</v>
      </c>
      <c r="L5422" s="46">
        <v>2398</v>
      </c>
      <c r="M5422" s="46">
        <v>36</v>
      </c>
      <c r="N5422" s="46">
        <v>33.700000000000003</v>
      </c>
      <c r="O5422" s="46">
        <v>115</v>
      </c>
      <c r="P5422" s="46">
        <f t="shared" si="619"/>
        <v>1</v>
      </c>
      <c r="R5422" s="67" t="s">
        <v>2804</v>
      </c>
      <c r="S5422" s="67">
        <f>COUNTIF(Y$2:$Y$100,R5422)</f>
        <v>0</v>
      </c>
      <c r="V5422" s="67">
        <f t="shared" si="620"/>
        <v>0</v>
      </c>
      <c r="X5422"/>
      <c r="Y5422" s="67" t="str">
        <f t="shared" si="624"/>
        <v xml:space="preserve"> </v>
      </c>
      <c r="AB5422" t="s">
        <v>131</v>
      </c>
      <c r="AC5422" s="46">
        <v>2398</v>
      </c>
      <c r="AD5422" s="46">
        <v>36</v>
      </c>
      <c r="AE5422" s="46">
        <v>33.700000000000003</v>
      </c>
      <c r="AF5422" s="46">
        <v>115</v>
      </c>
      <c r="AH5422" s="70" t="str">
        <f t="shared" si="621"/>
        <v/>
      </c>
      <c r="AI5422" s="70" t="str">
        <f t="shared" si="622"/>
        <v/>
      </c>
      <c r="AJ5422" s="70" t="str">
        <f t="shared" si="623"/>
        <v>X</v>
      </c>
      <c r="AK5422" s="70" t="str" cm="1">
        <f t="array" ref="AK5422">_xlfn.IFS(AH5422&lt;&gt;"","1",AI5422&lt;&gt;"","2",AJ5422&lt;&gt;"","3")</f>
        <v>3</v>
      </c>
    </row>
    <row r="5423" spans="1:37" x14ac:dyDescent="0.25">
      <c r="A5423" t="s">
        <v>1042</v>
      </c>
      <c r="B5423" t="s">
        <v>313</v>
      </c>
      <c r="C5423" s="67" t="str">
        <f t="shared" si="618"/>
        <v>Avery Ferguson</v>
      </c>
      <c r="D5423" s="71" t="str" cm="1">
        <f t="array" ref="D5423">_xlfn.IFS(AK5423="1",CONCATENATE(C5423,"Regional"),AK5423="2",CONCATENATE(C5423,"Sectional"),AK5423="3",CONCATENATE(C5423,COUNTIF($C$1:C5423,C5423)))</f>
        <v>Avery Ferguson7</v>
      </c>
      <c r="E5423" s="66">
        <v>45181.583333333336</v>
      </c>
      <c r="F5423" t="s">
        <v>2380</v>
      </c>
      <c r="G5423" s="46">
        <v>10</v>
      </c>
      <c r="H5423" s="46">
        <v>54</v>
      </c>
      <c r="I5423" s="46">
        <v>9</v>
      </c>
      <c r="J5423" t="s">
        <v>153</v>
      </c>
      <c r="K5423" t="s">
        <v>131</v>
      </c>
      <c r="L5423" s="46">
        <v>2398</v>
      </c>
      <c r="M5423" s="46">
        <v>36</v>
      </c>
      <c r="N5423" s="46">
        <v>33.700000000000003</v>
      </c>
      <c r="O5423" s="46">
        <v>115</v>
      </c>
      <c r="P5423" s="46">
        <f t="shared" si="619"/>
        <v>1</v>
      </c>
      <c r="R5423" s="67" t="s">
        <v>1534</v>
      </c>
      <c r="S5423" s="67">
        <f>COUNTIF(Y$2:$Y$100,R5423)</f>
        <v>0</v>
      </c>
      <c r="V5423" s="67">
        <f t="shared" si="620"/>
        <v>0</v>
      </c>
      <c r="X5423"/>
      <c r="Y5423" s="67" t="str">
        <f t="shared" ref="Y5423:Y5454" si="625">CONCATENATE(W5423," ",X5423)</f>
        <v xml:space="preserve"> </v>
      </c>
      <c r="AB5423" t="s">
        <v>131</v>
      </c>
      <c r="AC5423" s="46">
        <v>2398</v>
      </c>
      <c r="AD5423" s="46">
        <v>36</v>
      </c>
      <c r="AE5423" s="46">
        <v>33.700000000000003</v>
      </c>
      <c r="AF5423" s="46">
        <v>115</v>
      </c>
      <c r="AH5423" s="70" t="str">
        <f t="shared" si="621"/>
        <v/>
      </c>
      <c r="AI5423" s="70" t="str">
        <f t="shared" si="622"/>
        <v/>
      </c>
      <c r="AJ5423" s="70" t="str">
        <f t="shared" si="623"/>
        <v>X</v>
      </c>
      <c r="AK5423" s="70" t="str" cm="1">
        <f t="array" ref="AK5423">_xlfn.IFS(AH5423&lt;&gt;"","1",AI5423&lt;&gt;"","2",AJ5423&lt;&gt;"","3")</f>
        <v>3</v>
      </c>
    </row>
    <row r="5424" spans="1:37" x14ac:dyDescent="0.25">
      <c r="A5424" t="s">
        <v>405</v>
      </c>
      <c r="B5424" t="s">
        <v>362</v>
      </c>
      <c r="C5424" s="67" t="str">
        <f t="shared" si="618"/>
        <v>Emma Steinke</v>
      </c>
      <c r="D5424" s="71" t="str" cm="1">
        <f t="array" ref="D5424">_xlfn.IFS(AK5424="1",CONCATENATE(C5424,"Regional"),AK5424="2",CONCATENATE(C5424,"Sectional"),AK5424="3",CONCATENATE(C5424,COUNTIF($C$1:C5424,C5424)))</f>
        <v>Emma Steinke5</v>
      </c>
      <c r="E5424" s="66">
        <v>45181.583333333336</v>
      </c>
      <c r="F5424" t="s">
        <v>2380</v>
      </c>
      <c r="G5424" s="46">
        <v>10</v>
      </c>
      <c r="H5424" s="46">
        <v>63</v>
      </c>
      <c r="I5424" s="46">
        <v>10</v>
      </c>
      <c r="J5424" t="s">
        <v>153</v>
      </c>
      <c r="K5424" t="s">
        <v>131</v>
      </c>
      <c r="L5424" s="46">
        <v>2398</v>
      </c>
      <c r="M5424" s="46">
        <v>36</v>
      </c>
      <c r="N5424" s="46">
        <v>33.700000000000003</v>
      </c>
      <c r="O5424" s="46">
        <v>115</v>
      </c>
      <c r="P5424" s="46">
        <f t="shared" si="619"/>
        <v>1</v>
      </c>
      <c r="R5424" s="67" t="s">
        <v>1136</v>
      </c>
      <c r="S5424" s="67">
        <f>COUNTIF(Y$2:$Y$100,R5424)</f>
        <v>0</v>
      </c>
      <c r="V5424" s="67">
        <f t="shared" si="620"/>
        <v>0</v>
      </c>
      <c r="X5424"/>
      <c r="Y5424" s="67" t="str">
        <f t="shared" si="625"/>
        <v xml:space="preserve"> </v>
      </c>
      <c r="AB5424" t="s">
        <v>131</v>
      </c>
      <c r="AC5424" s="46">
        <v>2398</v>
      </c>
      <c r="AD5424" s="46">
        <v>36</v>
      </c>
      <c r="AE5424" s="46">
        <v>33.700000000000003</v>
      </c>
      <c r="AF5424" s="46">
        <v>115</v>
      </c>
      <c r="AH5424" s="70" t="str">
        <f t="shared" si="621"/>
        <v/>
      </c>
      <c r="AI5424" s="70" t="str">
        <f t="shared" si="622"/>
        <v/>
      </c>
      <c r="AJ5424" s="70" t="str">
        <f t="shared" si="623"/>
        <v>X</v>
      </c>
      <c r="AK5424" s="70" t="str" cm="1">
        <f t="array" ref="AK5424">_xlfn.IFS(AH5424&lt;&gt;"","1",AI5424&lt;&gt;"","2",AJ5424&lt;&gt;"","3")</f>
        <v>3</v>
      </c>
    </row>
    <row r="5425" spans="1:37" x14ac:dyDescent="0.25">
      <c r="A5425" t="s">
        <v>450</v>
      </c>
      <c r="B5425" t="s">
        <v>451</v>
      </c>
      <c r="C5425" s="67" t="str">
        <f t="shared" si="618"/>
        <v>Izzi Stricker</v>
      </c>
      <c r="D5425" s="71" t="str" cm="1">
        <f t="array" ref="D5425">_xlfn.IFS(AK5425="1",CONCATENATE(C5425,"Regional"),AK5425="2",CONCATENATE(C5425,"Sectional"),AK5425="3",CONCATENATE(C5425,COUNTIF($C$1:C5425,C5425)))</f>
        <v>Izzi Stricker8</v>
      </c>
      <c r="E5425" s="66">
        <v>45181.583333333336</v>
      </c>
      <c r="F5425" t="s">
        <v>2387</v>
      </c>
      <c r="G5425" s="46">
        <v>10</v>
      </c>
      <c r="H5425" s="46">
        <v>35</v>
      </c>
      <c r="I5425" s="46">
        <v>1</v>
      </c>
      <c r="J5425" t="s">
        <v>632</v>
      </c>
      <c r="K5425" t="s">
        <v>90</v>
      </c>
      <c r="L5425" s="46">
        <v>2533</v>
      </c>
      <c r="M5425" s="46">
        <v>36</v>
      </c>
      <c r="N5425" s="46">
        <v>35.1</v>
      </c>
      <c r="O5425" s="46">
        <v>117</v>
      </c>
      <c r="P5425" s="46">
        <f t="shared" si="619"/>
        <v>1</v>
      </c>
      <c r="R5425" s="67" t="s">
        <v>1158</v>
      </c>
      <c r="S5425" s="67">
        <f>COUNTIF(Y$2:$Y$100,R5425)</f>
        <v>0</v>
      </c>
      <c r="V5425" s="67">
        <f t="shared" si="620"/>
        <v>0</v>
      </c>
      <c r="X5425"/>
      <c r="Y5425" s="67" t="str">
        <f t="shared" si="625"/>
        <v xml:space="preserve"> </v>
      </c>
      <c r="AB5425" t="s">
        <v>90</v>
      </c>
      <c r="AC5425" s="46">
        <v>2533</v>
      </c>
      <c r="AD5425" s="46">
        <v>36</v>
      </c>
      <c r="AE5425" s="46">
        <v>35.1</v>
      </c>
      <c r="AF5425" s="46">
        <v>117</v>
      </c>
      <c r="AH5425" s="70" t="str">
        <f t="shared" si="621"/>
        <v/>
      </c>
      <c r="AI5425" s="70" t="str">
        <f t="shared" si="622"/>
        <v/>
      </c>
      <c r="AJ5425" s="70" t="str">
        <f t="shared" si="623"/>
        <v>X</v>
      </c>
      <c r="AK5425" s="70" t="str" cm="1">
        <f t="array" ref="AK5425">_xlfn.IFS(AH5425&lt;&gt;"","1",AI5425&lt;&gt;"","2",AJ5425&lt;&gt;"","3")</f>
        <v>3</v>
      </c>
    </row>
    <row r="5426" spans="1:37" x14ac:dyDescent="0.25">
      <c r="A5426" t="s">
        <v>454</v>
      </c>
      <c r="B5426" t="s">
        <v>198</v>
      </c>
      <c r="C5426" s="67" t="str">
        <f t="shared" si="618"/>
        <v>Jordan Shipshock</v>
      </c>
      <c r="D5426" s="71" t="str" cm="1">
        <f t="array" ref="D5426">_xlfn.IFS(AK5426="1",CONCATENATE(C5426,"Regional"),AK5426="2",CONCATENATE(C5426,"Sectional"),AK5426="3",CONCATENATE(C5426,COUNTIF($C$1:C5426,C5426)))</f>
        <v>Jordan Shipshock8</v>
      </c>
      <c r="E5426" s="66">
        <v>45181.583333333336</v>
      </c>
      <c r="F5426" t="s">
        <v>2387</v>
      </c>
      <c r="G5426" s="46">
        <v>10</v>
      </c>
      <c r="H5426" s="46">
        <v>36</v>
      </c>
      <c r="I5426" s="46">
        <v>2</v>
      </c>
      <c r="J5426" t="s">
        <v>632</v>
      </c>
      <c r="K5426" t="s">
        <v>90</v>
      </c>
      <c r="L5426" s="46">
        <v>2533</v>
      </c>
      <c r="M5426" s="46">
        <v>36</v>
      </c>
      <c r="N5426" s="46">
        <v>35.1</v>
      </c>
      <c r="O5426" s="46">
        <v>117</v>
      </c>
      <c r="P5426" s="46">
        <f t="shared" si="619"/>
        <v>1</v>
      </c>
      <c r="R5426" s="67" t="s">
        <v>1159</v>
      </c>
      <c r="S5426" s="67">
        <f>COUNTIF(Y$2:$Y$100,R5426)</f>
        <v>0</v>
      </c>
      <c r="V5426" s="67">
        <f t="shared" si="620"/>
        <v>0</v>
      </c>
      <c r="X5426"/>
      <c r="Y5426" s="67" t="str">
        <f t="shared" si="625"/>
        <v xml:space="preserve"> </v>
      </c>
      <c r="AB5426" t="s">
        <v>90</v>
      </c>
      <c r="AC5426" s="46">
        <v>2533</v>
      </c>
      <c r="AD5426" s="46">
        <v>36</v>
      </c>
      <c r="AE5426" s="46">
        <v>35.1</v>
      </c>
      <c r="AF5426" s="46">
        <v>117</v>
      </c>
      <c r="AH5426" s="70" t="str">
        <f t="shared" si="621"/>
        <v/>
      </c>
      <c r="AI5426" s="70" t="str">
        <f t="shared" si="622"/>
        <v/>
      </c>
      <c r="AJ5426" s="70" t="str">
        <f t="shared" si="623"/>
        <v>X</v>
      </c>
      <c r="AK5426" s="70" t="str" cm="1">
        <f t="array" ref="AK5426">_xlfn.IFS(AH5426&lt;&gt;"","1",AI5426&lt;&gt;"","2",AJ5426&lt;&gt;"","3")</f>
        <v>3</v>
      </c>
    </row>
    <row r="5427" spans="1:37" x14ac:dyDescent="0.25">
      <c r="A5427" t="s">
        <v>463</v>
      </c>
      <c r="B5427" t="s">
        <v>1607</v>
      </c>
      <c r="C5427" s="67" t="str">
        <f t="shared" si="618"/>
        <v>Georgia Volley</v>
      </c>
      <c r="D5427" s="71" t="str" cm="1">
        <f t="array" ref="D5427">_xlfn.IFS(AK5427="1",CONCATENATE(C5427,"Regional"),AK5427="2",CONCATENATE(C5427,"Sectional"),AK5427="3",CONCATENATE(C5427,COUNTIF($C$1:C5427,C5427)))</f>
        <v>Georgia Volley8</v>
      </c>
      <c r="E5427" s="66">
        <v>45181.583333333336</v>
      </c>
      <c r="F5427" t="s">
        <v>2387</v>
      </c>
      <c r="G5427" s="46">
        <v>10</v>
      </c>
      <c r="H5427" s="46">
        <v>37</v>
      </c>
      <c r="I5427" s="46">
        <v>3</v>
      </c>
      <c r="J5427" t="s">
        <v>632</v>
      </c>
      <c r="K5427" t="s">
        <v>90</v>
      </c>
      <c r="L5427" s="46">
        <v>2533</v>
      </c>
      <c r="M5427" s="46">
        <v>36</v>
      </c>
      <c r="N5427" s="46">
        <v>35.1</v>
      </c>
      <c r="O5427" s="46">
        <v>117</v>
      </c>
      <c r="P5427" s="46">
        <f t="shared" si="619"/>
        <v>1</v>
      </c>
      <c r="R5427" s="67" t="s">
        <v>2739</v>
      </c>
      <c r="S5427" s="67">
        <f>COUNTIF(Y$2:$Y$100,R5427)</f>
        <v>0</v>
      </c>
      <c r="V5427" s="67">
        <f t="shared" si="620"/>
        <v>0</v>
      </c>
      <c r="X5427"/>
      <c r="Y5427" s="67" t="str">
        <f t="shared" si="625"/>
        <v xml:space="preserve"> </v>
      </c>
      <c r="AB5427" t="s">
        <v>90</v>
      </c>
      <c r="AC5427" s="46">
        <v>2533</v>
      </c>
      <c r="AD5427" s="46">
        <v>36</v>
      </c>
      <c r="AE5427" s="46">
        <v>35.1</v>
      </c>
      <c r="AF5427" s="46">
        <v>117</v>
      </c>
      <c r="AH5427" s="70" t="str">
        <f t="shared" si="621"/>
        <v/>
      </c>
      <c r="AI5427" s="70" t="str">
        <f t="shared" si="622"/>
        <v/>
      </c>
      <c r="AJ5427" s="70" t="str">
        <f t="shared" si="623"/>
        <v>X</v>
      </c>
      <c r="AK5427" s="70" t="str" cm="1">
        <f t="array" ref="AK5427">_xlfn.IFS(AH5427&lt;&gt;"","1",AI5427&lt;&gt;"","2",AJ5427&lt;&gt;"","3")</f>
        <v>3</v>
      </c>
    </row>
    <row r="5428" spans="1:37" x14ac:dyDescent="0.25">
      <c r="A5428" t="s">
        <v>261</v>
      </c>
      <c r="B5428" t="s">
        <v>1606</v>
      </c>
      <c r="C5428" s="67" t="str">
        <f t="shared" si="618"/>
        <v>Delainey Halverson</v>
      </c>
      <c r="D5428" s="71" t="str" cm="1">
        <f t="array" ref="D5428">_xlfn.IFS(AK5428="1",CONCATENATE(C5428,"Regional"),AK5428="2",CONCATENATE(C5428,"Sectional"),AK5428="3",CONCATENATE(C5428,COUNTIF($C$1:C5428,C5428)))</f>
        <v>Delainey Halverson9</v>
      </c>
      <c r="E5428" s="66">
        <v>45181.583333333336</v>
      </c>
      <c r="F5428" t="s">
        <v>2387</v>
      </c>
      <c r="G5428" s="46">
        <v>10</v>
      </c>
      <c r="H5428" s="46">
        <v>40</v>
      </c>
      <c r="I5428" s="46">
        <v>4</v>
      </c>
      <c r="J5428" t="s">
        <v>632</v>
      </c>
      <c r="K5428" t="s">
        <v>90</v>
      </c>
      <c r="L5428" s="46">
        <v>2533</v>
      </c>
      <c r="M5428" s="46">
        <v>36</v>
      </c>
      <c r="N5428" s="46">
        <v>35.1</v>
      </c>
      <c r="O5428" s="46">
        <v>117</v>
      </c>
      <c r="P5428" s="46">
        <f t="shared" si="619"/>
        <v>1</v>
      </c>
      <c r="R5428" s="67" t="s">
        <v>3559</v>
      </c>
      <c r="S5428" s="67">
        <f>COUNTIF(Y$2:$Y$100,R5428)</f>
        <v>0</v>
      </c>
      <c r="V5428" s="67">
        <f t="shared" si="620"/>
        <v>0</v>
      </c>
      <c r="X5428"/>
      <c r="Y5428" s="67" t="str">
        <f t="shared" si="625"/>
        <v xml:space="preserve"> </v>
      </c>
      <c r="AB5428" t="s">
        <v>90</v>
      </c>
      <c r="AC5428" s="46">
        <v>2533</v>
      </c>
      <c r="AD5428" s="46">
        <v>36</v>
      </c>
      <c r="AE5428" s="46">
        <v>35.1</v>
      </c>
      <c r="AF5428" s="46">
        <v>117</v>
      </c>
      <c r="AH5428" s="70" t="str">
        <f t="shared" si="621"/>
        <v/>
      </c>
      <c r="AI5428" s="70" t="str">
        <f t="shared" si="622"/>
        <v/>
      </c>
      <c r="AJ5428" s="70" t="str">
        <f t="shared" si="623"/>
        <v>X</v>
      </c>
      <c r="AK5428" s="70" t="str" cm="1">
        <f t="array" ref="AK5428">_xlfn.IFS(AH5428&lt;&gt;"","1",AI5428&lt;&gt;"","2",AJ5428&lt;&gt;"","3")</f>
        <v>3</v>
      </c>
    </row>
    <row r="5429" spans="1:37" x14ac:dyDescent="0.25">
      <c r="A5429" t="s">
        <v>346</v>
      </c>
      <c r="B5429" t="s">
        <v>459</v>
      </c>
      <c r="C5429" s="67" t="str">
        <f t="shared" si="618"/>
        <v>Addison Sabel</v>
      </c>
      <c r="D5429" s="71" t="str" cm="1">
        <f t="array" ref="D5429">_xlfn.IFS(AK5429="1",CONCATENATE(C5429,"Regional"),AK5429="2",CONCATENATE(C5429,"Sectional"),AK5429="3",CONCATENATE(C5429,COUNTIF($C$1:C5429,C5429)))</f>
        <v>Addison Sabel9</v>
      </c>
      <c r="E5429" s="66">
        <v>45181.583333333336</v>
      </c>
      <c r="F5429" t="s">
        <v>2387</v>
      </c>
      <c r="G5429" s="46">
        <v>10</v>
      </c>
      <c r="H5429" s="46">
        <v>43</v>
      </c>
      <c r="I5429" s="46">
        <v>5</v>
      </c>
      <c r="J5429" t="s">
        <v>632</v>
      </c>
      <c r="K5429" t="s">
        <v>90</v>
      </c>
      <c r="L5429" s="46">
        <v>2533</v>
      </c>
      <c r="M5429" s="46">
        <v>36</v>
      </c>
      <c r="N5429" s="46">
        <v>35.1</v>
      </c>
      <c r="O5429" s="46">
        <v>117</v>
      </c>
      <c r="P5429" s="46">
        <f t="shared" si="619"/>
        <v>1</v>
      </c>
      <c r="R5429" s="67" t="s">
        <v>3562</v>
      </c>
      <c r="S5429" s="67">
        <f>COUNTIF(Y$2:$Y$100,R5429)</f>
        <v>0</v>
      </c>
      <c r="V5429" s="67">
        <f t="shared" si="620"/>
        <v>0</v>
      </c>
      <c r="X5429"/>
      <c r="Y5429" s="67" t="str">
        <f t="shared" si="625"/>
        <v xml:space="preserve"> </v>
      </c>
      <c r="AB5429" t="s">
        <v>90</v>
      </c>
      <c r="AC5429" s="46">
        <v>2533</v>
      </c>
      <c r="AD5429" s="46">
        <v>36</v>
      </c>
      <c r="AE5429" s="46">
        <v>35.1</v>
      </c>
      <c r="AF5429" s="46">
        <v>117</v>
      </c>
      <c r="AH5429" s="70" t="str">
        <f t="shared" si="621"/>
        <v/>
      </c>
      <c r="AI5429" s="70" t="str">
        <f t="shared" si="622"/>
        <v/>
      </c>
      <c r="AJ5429" s="70" t="str">
        <f t="shared" si="623"/>
        <v>X</v>
      </c>
      <c r="AK5429" s="70" t="str" cm="1">
        <f t="array" ref="AK5429">_xlfn.IFS(AH5429&lt;&gt;"","1",AI5429&lt;&gt;"","2",AJ5429&lt;&gt;"","3")</f>
        <v>3</v>
      </c>
    </row>
    <row r="5430" spans="1:37" x14ac:dyDescent="0.25">
      <c r="A5430" t="s">
        <v>462</v>
      </c>
      <c r="B5430" t="s">
        <v>182</v>
      </c>
      <c r="C5430" s="67" t="str">
        <f t="shared" si="618"/>
        <v>Drew Hoffer</v>
      </c>
      <c r="D5430" s="71" t="str" cm="1">
        <f t="array" ref="D5430">_xlfn.IFS(AK5430="1",CONCATENATE(C5430,"Regional"),AK5430="2",CONCATENATE(C5430,"Sectional"),AK5430="3",CONCATENATE(C5430,COUNTIF($C$1:C5430,C5430)))</f>
        <v>Drew Hoffer8</v>
      </c>
      <c r="E5430" s="66">
        <v>45181.583333333336</v>
      </c>
      <c r="F5430" t="s">
        <v>2387</v>
      </c>
      <c r="G5430" s="46">
        <v>10</v>
      </c>
      <c r="H5430" s="46">
        <v>43</v>
      </c>
      <c r="I5430" s="46">
        <v>5</v>
      </c>
      <c r="J5430" t="s">
        <v>632</v>
      </c>
      <c r="K5430" t="s">
        <v>90</v>
      </c>
      <c r="L5430" s="46">
        <v>2533</v>
      </c>
      <c r="M5430" s="46">
        <v>36</v>
      </c>
      <c r="N5430" s="46">
        <v>35.1</v>
      </c>
      <c r="O5430" s="46">
        <v>117</v>
      </c>
      <c r="P5430" s="46">
        <f t="shared" si="619"/>
        <v>1</v>
      </c>
      <c r="R5430" s="67" t="s">
        <v>1162</v>
      </c>
      <c r="S5430" s="67">
        <f>COUNTIF(Y$2:$Y$100,R5430)</f>
        <v>0</v>
      </c>
      <c r="V5430" s="67">
        <f t="shared" si="620"/>
        <v>0</v>
      </c>
      <c r="X5430"/>
      <c r="Y5430" s="67" t="str">
        <f t="shared" si="625"/>
        <v xml:space="preserve"> </v>
      </c>
      <c r="AB5430" t="s">
        <v>90</v>
      </c>
      <c r="AC5430" s="46">
        <v>2533</v>
      </c>
      <c r="AD5430" s="46">
        <v>36</v>
      </c>
      <c r="AE5430" s="46">
        <v>35.1</v>
      </c>
      <c r="AF5430" s="46">
        <v>117</v>
      </c>
      <c r="AH5430" s="70" t="str">
        <f t="shared" si="621"/>
        <v/>
      </c>
      <c r="AI5430" s="70" t="str">
        <f t="shared" si="622"/>
        <v/>
      </c>
      <c r="AJ5430" s="70" t="str">
        <f t="shared" si="623"/>
        <v>X</v>
      </c>
      <c r="AK5430" s="70" t="str" cm="1">
        <f t="array" ref="AK5430">_xlfn.IFS(AH5430&lt;&gt;"","1",AI5430&lt;&gt;"","2",AJ5430&lt;&gt;"","3")</f>
        <v>3</v>
      </c>
    </row>
    <row r="5431" spans="1:37" x14ac:dyDescent="0.25">
      <c r="A5431" t="s">
        <v>205</v>
      </c>
      <c r="B5431" t="s">
        <v>217</v>
      </c>
      <c r="C5431" s="67" t="str">
        <f t="shared" si="618"/>
        <v>Riley Jackson</v>
      </c>
      <c r="D5431" s="71" t="str" cm="1">
        <f t="array" ref="D5431">_xlfn.IFS(AK5431="1",CONCATENATE(C5431,"Regional"),AK5431="2",CONCATENATE(C5431,"Sectional"),AK5431="3",CONCATENATE(C5431,COUNTIF($C$1:C5431,C5431)))</f>
        <v>Riley Jackson2</v>
      </c>
      <c r="E5431" s="66">
        <v>45181.583333333336</v>
      </c>
      <c r="F5431" t="s">
        <v>2387</v>
      </c>
      <c r="G5431" s="46">
        <v>10</v>
      </c>
      <c r="H5431" s="46">
        <v>45</v>
      </c>
      <c r="I5431" s="46">
        <v>7</v>
      </c>
      <c r="J5431" t="s">
        <v>632</v>
      </c>
      <c r="K5431" t="s">
        <v>90</v>
      </c>
      <c r="L5431" s="46">
        <v>2533</v>
      </c>
      <c r="M5431" s="46">
        <v>36</v>
      </c>
      <c r="N5431" s="46">
        <v>35.1</v>
      </c>
      <c r="O5431" s="46">
        <v>117</v>
      </c>
      <c r="P5431" s="46">
        <f t="shared" si="619"/>
        <v>1</v>
      </c>
      <c r="R5431" s="67" t="s">
        <v>1172</v>
      </c>
      <c r="S5431" s="67">
        <f>COUNTIF(Y$2:$Y$100,R5431)</f>
        <v>0</v>
      </c>
      <c r="V5431" s="67">
        <f t="shared" si="620"/>
        <v>0</v>
      </c>
      <c r="X5431"/>
      <c r="Y5431" s="67" t="str">
        <f t="shared" si="625"/>
        <v xml:space="preserve"> </v>
      </c>
      <c r="AB5431" t="s">
        <v>90</v>
      </c>
      <c r="AC5431" s="46">
        <v>2533</v>
      </c>
      <c r="AD5431" s="46">
        <v>36</v>
      </c>
      <c r="AE5431" s="46">
        <v>35.1</v>
      </c>
      <c r="AF5431" s="46">
        <v>117</v>
      </c>
      <c r="AH5431" s="70" t="str">
        <f t="shared" si="621"/>
        <v/>
      </c>
      <c r="AI5431" s="70" t="str">
        <f t="shared" si="622"/>
        <v/>
      </c>
      <c r="AJ5431" s="70" t="str">
        <f t="shared" si="623"/>
        <v>X</v>
      </c>
      <c r="AK5431" s="70" t="str" cm="1">
        <f t="array" ref="AK5431">_xlfn.IFS(AH5431&lt;&gt;"","1",AI5431&lt;&gt;"","2",AJ5431&lt;&gt;"","3")</f>
        <v>3</v>
      </c>
    </row>
    <row r="5432" spans="1:37" x14ac:dyDescent="0.25">
      <c r="A5432" t="s">
        <v>1742</v>
      </c>
      <c r="B5432" t="s">
        <v>840</v>
      </c>
      <c r="C5432" s="67" t="str">
        <f t="shared" si="618"/>
        <v>Charlotte Swenson</v>
      </c>
      <c r="D5432" s="71" t="str" cm="1">
        <f t="array" ref="D5432">_xlfn.IFS(AK5432="1",CONCATENATE(C5432,"Regional"),AK5432="2",CONCATENATE(C5432,"Sectional"),AK5432="3",CONCATENATE(C5432,COUNTIF($C$1:C5432,C5432)))</f>
        <v>Charlotte Swenson9</v>
      </c>
      <c r="E5432" s="66">
        <v>45181.583333333336</v>
      </c>
      <c r="F5432" t="s">
        <v>2387</v>
      </c>
      <c r="G5432" s="46">
        <v>10</v>
      </c>
      <c r="H5432" s="46">
        <v>45</v>
      </c>
      <c r="I5432" s="46">
        <v>7</v>
      </c>
      <c r="J5432" t="s">
        <v>632</v>
      </c>
      <c r="K5432" t="s">
        <v>90</v>
      </c>
      <c r="L5432" s="46">
        <v>2533</v>
      </c>
      <c r="M5432" s="46">
        <v>36</v>
      </c>
      <c r="N5432" s="46">
        <v>35.1</v>
      </c>
      <c r="O5432" s="46">
        <v>117</v>
      </c>
      <c r="P5432" s="46">
        <f t="shared" si="619"/>
        <v>1</v>
      </c>
      <c r="R5432" s="67" t="s">
        <v>2745</v>
      </c>
      <c r="S5432" s="67">
        <f>COUNTIF(Y$2:$Y$100,R5432)</f>
        <v>0</v>
      </c>
      <c r="V5432" s="67">
        <f t="shared" si="620"/>
        <v>0</v>
      </c>
      <c r="X5432"/>
      <c r="Y5432" s="67" t="str">
        <f t="shared" si="625"/>
        <v xml:space="preserve"> </v>
      </c>
      <c r="AB5432" t="s">
        <v>90</v>
      </c>
      <c r="AC5432" s="46">
        <v>2533</v>
      </c>
      <c r="AD5432" s="46">
        <v>36</v>
      </c>
      <c r="AE5432" s="46">
        <v>35.1</v>
      </c>
      <c r="AF5432" s="46">
        <v>117</v>
      </c>
      <c r="AH5432" s="70" t="str">
        <f t="shared" si="621"/>
        <v/>
      </c>
      <c r="AI5432" s="70" t="str">
        <f t="shared" si="622"/>
        <v/>
      </c>
      <c r="AJ5432" s="70" t="str">
        <f t="shared" si="623"/>
        <v>X</v>
      </c>
      <c r="AK5432" s="70" t="str" cm="1">
        <f t="array" ref="AK5432">_xlfn.IFS(AH5432&lt;&gt;"","1",AI5432&lt;&gt;"","2",AJ5432&lt;&gt;"","3")</f>
        <v>3</v>
      </c>
    </row>
    <row r="5433" spans="1:37" x14ac:dyDescent="0.25">
      <c r="A5433" t="s">
        <v>3410</v>
      </c>
      <c r="B5433" t="s">
        <v>422</v>
      </c>
      <c r="C5433" s="67" t="str">
        <f t="shared" si="618"/>
        <v>Caroline Cutrano</v>
      </c>
      <c r="D5433" s="71" t="str" cm="1">
        <f t="array" ref="D5433">_xlfn.IFS(AK5433="1",CONCATENATE(C5433,"Regional"),AK5433="2",CONCATENATE(C5433,"Sectional"),AK5433="3",CONCATENATE(C5433,COUNTIF($C$1:C5433,C5433)))</f>
        <v>Caroline Cutrano8</v>
      </c>
      <c r="E5433" s="66">
        <v>45181.583333333336</v>
      </c>
      <c r="F5433" t="s">
        <v>2387</v>
      </c>
      <c r="G5433" s="46">
        <v>10</v>
      </c>
      <c r="H5433" s="46">
        <v>48</v>
      </c>
      <c r="I5433" s="46">
        <v>9</v>
      </c>
      <c r="J5433" t="s">
        <v>632</v>
      </c>
      <c r="K5433" t="s">
        <v>90</v>
      </c>
      <c r="L5433" s="46">
        <v>2533</v>
      </c>
      <c r="M5433" s="46">
        <v>36</v>
      </c>
      <c r="N5433" s="46">
        <v>35.1</v>
      </c>
      <c r="O5433" s="46">
        <v>117</v>
      </c>
      <c r="P5433" s="46">
        <f t="shared" si="619"/>
        <v>1</v>
      </c>
      <c r="R5433" s="67" t="s">
        <v>3563</v>
      </c>
      <c r="S5433" s="67">
        <f>COUNTIF(Y$2:$Y$100,R5433)</f>
        <v>0</v>
      </c>
      <c r="V5433" s="67">
        <f t="shared" si="620"/>
        <v>0</v>
      </c>
      <c r="X5433"/>
      <c r="Y5433" s="67" t="str">
        <f t="shared" si="625"/>
        <v xml:space="preserve"> </v>
      </c>
      <c r="AB5433" t="s">
        <v>90</v>
      </c>
      <c r="AC5433" s="46">
        <v>2533</v>
      </c>
      <c r="AD5433" s="46">
        <v>36</v>
      </c>
      <c r="AE5433" s="46">
        <v>35.1</v>
      </c>
      <c r="AF5433" s="46">
        <v>117</v>
      </c>
      <c r="AH5433" s="70" t="str">
        <f t="shared" si="621"/>
        <v/>
      </c>
      <c r="AI5433" s="70" t="str">
        <f t="shared" si="622"/>
        <v/>
      </c>
      <c r="AJ5433" s="70" t="str">
        <f t="shared" si="623"/>
        <v>X</v>
      </c>
      <c r="AK5433" s="70" t="str" cm="1">
        <f t="array" ref="AK5433">_xlfn.IFS(AH5433&lt;&gt;"","1",AI5433&lt;&gt;"","2",AJ5433&lt;&gt;"","3")</f>
        <v>3</v>
      </c>
    </row>
    <row r="5434" spans="1:37" x14ac:dyDescent="0.25">
      <c r="A5434" t="s">
        <v>472</v>
      </c>
      <c r="B5434" t="s">
        <v>330</v>
      </c>
      <c r="C5434" s="67" t="str">
        <f t="shared" si="618"/>
        <v>Maya Ziegler</v>
      </c>
      <c r="D5434" s="71" t="str" cm="1">
        <f t="array" ref="D5434">_xlfn.IFS(AK5434="1",CONCATENATE(C5434,"Regional"),AK5434="2",CONCATENATE(C5434,"Sectional"),AK5434="3",CONCATENATE(C5434,COUNTIF($C$1:C5434,C5434)))</f>
        <v>Maya Ziegler8</v>
      </c>
      <c r="E5434" s="66">
        <v>45181.583333333336</v>
      </c>
      <c r="F5434" t="s">
        <v>2387</v>
      </c>
      <c r="G5434" s="46">
        <v>10</v>
      </c>
      <c r="H5434" s="46">
        <v>49</v>
      </c>
      <c r="I5434" s="46">
        <v>10</v>
      </c>
      <c r="J5434" t="s">
        <v>632</v>
      </c>
      <c r="K5434" t="s">
        <v>90</v>
      </c>
      <c r="L5434" s="46">
        <v>2533</v>
      </c>
      <c r="M5434" s="46">
        <v>36</v>
      </c>
      <c r="N5434" s="46">
        <v>35.1</v>
      </c>
      <c r="O5434" s="46">
        <v>117</v>
      </c>
      <c r="P5434" s="46">
        <f t="shared" si="619"/>
        <v>1</v>
      </c>
      <c r="R5434" s="67" t="s">
        <v>1169</v>
      </c>
      <c r="S5434" s="67">
        <f>COUNTIF(Y$2:$Y$100,R5434)</f>
        <v>0</v>
      </c>
      <c r="V5434" s="67">
        <f t="shared" si="620"/>
        <v>0</v>
      </c>
      <c r="X5434"/>
      <c r="Y5434" s="67" t="str">
        <f t="shared" si="625"/>
        <v xml:space="preserve"> </v>
      </c>
      <c r="AB5434" t="s">
        <v>90</v>
      </c>
      <c r="AC5434" s="46">
        <v>2533</v>
      </c>
      <c r="AD5434" s="46">
        <v>36</v>
      </c>
      <c r="AE5434" s="46">
        <v>35.1</v>
      </c>
      <c r="AF5434" s="46">
        <v>117</v>
      </c>
      <c r="AH5434" s="70" t="str">
        <f t="shared" si="621"/>
        <v/>
      </c>
      <c r="AI5434" s="70" t="str">
        <f t="shared" si="622"/>
        <v/>
      </c>
      <c r="AJ5434" s="70" t="str">
        <f t="shared" si="623"/>
        <v>X</v>
      </c>
      <c r="AK5434" s="70" t="str" cm="1">
        <f t="array" ref="AK5434">_xlfn.IFS(AH5434&lt;&gt;"","1",AI5434&lt;&gt;"","2",AJ5434&lt;&gt;"","3")</f>
        <v>3</v>
      </c>
    </row>
    <row r="5435" spans="1:37" x14ac:dyDescent="0.25">
      <c r="A5435" t="s">
        <v>409</v>
      </c>
      <c r="B5435" t="s">
        <v>410</v>
      </c>
      <c r="C5435" s="67" t="str">
        <f t="shared" si="618"/>
        <v>Aliisa Helminen</v>
      </c>
      <c r="D5435" s="71" t="str" cm="1">
        <f t="array" ref="D5435">_xlfn.IFS(AK5435="1",CONCATENATE(C5435,"Regional"),AK5435="2",CONCATENATE(C5435,"Sectional"),AK5435="3",CONCATENATE(C5435,COUNTIF($C$1:C5435,C5435)))</f>
        <v>Aliisa Helminen9</v>
      </c>
      <c r="E5435" s="66">
        <v>45181.583333333336</v>
      </c>
      <c r="F5435" t="s">
        <v>2407</v>
      </c>
      <c r="G5435" s="46">
        <v>38</v>
      </c>
      <c r="H5435" s="46">
        <v>40</v>
      </c>
      <c r="I5435" s="46">
        <v>1</v>
      </c>
      <c r="J5435" t="s">
        <v>445</v>
      </c>
      <c r="K5435" t="s">
        <v>131</v>
      </c>
      <c r="L5435" s="46">
        <v>3000</v>
      </c>
      <c r="M5435" s="46">
        <v>36</v>
      </c>
      <c r="N5435" s="46">
        <v>37</v>
      </c>
      <c r="O5435" s="46">
        <v>128</v>
      </c>
      <c r="P5435" s="46">
        <f t="shared" si="619"/>
        <v>1</v>
      </c>
      <c r="R5435" s="67" t="s">
        <v>1140</v>
      </c>
      <c r="S5435" s="67">
        <f>COUNTIF(Y$2:$Y$100,R5435)</f>
        <v>0</v>
      </c>
      <c r="V5435" s="67">
        <f t="shared" si="620"/>
        <v>0</v>
      </c>
      <c r="X5435"/>
      <c r="Y5435" s="67" t="str">
        <f t="shared" si="625"/>
        <v xml:space="preserve"> </v>
      </c>
      <c r="AB5435" t="s">
        <v>131</v>
      </c>
      <c r="AC5435" s="46">
        <v>3000</v>
      </c>
      <c r="AD5435" s="46">
        <v>36</v>
      </c>
      <c r="AE5435" s="46">
        <v>37</v>
      </c>
      <c r="AF5435" s="46">
        <v>128</v>
      </c>
      <c r="AH5435" s="70" t="str">
        <f t="shared" si="621"/>
        <v/>
      </c>
      <c r="AI5435" s="70" t="str">
        <f t="shared" si="622"/>
        <v/>
      </c>
      <c r="AJ5435" s="70" t="str">
        <f t="shared" si="623"/>
        <v>X</v>
      </c>
      <c r="AK5435" s="70" t="str" cm="1">
        <f t="array" ref="AK5435">_xlfn.IFS(AH5435&lt;&gt;"","1",AI5435&lt;&gt;"","2",AJ5435&lt;&gt;"","3")</f>
        <v>3</v>
      </c>
    </row>
    <row r="5436" spans="1:37" x14ac:dyDescent="0.25">
      <c r="A5436" t="s">
        <v>1603</v>
      </c>
      <c r="B5436" t="s">
        <v>452</v>
      </c>
      <c r="C5436" s="67" t="str">
        <f t="shared" si="618"/>
        <v>Sophia Eggert</v>
      </c>
      <c r="D5436" s="71" t="str" cm="1">
        <f t="array" ref="D5436">_xlfn.IFS(AK5436="1",CONCATENATE(C5436,"Regional"),AK5436="2",CONCATENATE(C5436,"Sectional"),AK5436="3",CONCATENATE(C5436,COUNTIF($C$1:C5436,C5436)))</f>
        <v>Sophia Eggert8</v>
      </c>
      <c r="E5436" s="66">
        <v>45181.583333333336</v>
      </c>
      <c r="F5436" t="s">
        <v>2407</v>
      </c>
      <c r="G5436" s="46">
        <v>38</v>
      </c>
      <c r="H5436" s="46">
        <v>41</v>
      </c>
      <c r="I5436" s="46">
        <v>2</v>
      </c>
      <c r="J5436" t="s">
        <v>445</v>
      </c>
      <c r="K5436" t="s">
        <v>131</v>
      </c>
      <c r="L5436" s="46">
        <v>3000</v>
      </c>
      <c r="M5436" s="46">
        <v>36</v>
      </c>
      <c r="N5436" s="46">
        <v>37</v>
      </c>
      <c r="O5436" s="46">
        <v>128</v>
      </c>
      <c r="P5436" s="46">
        <f t="shared" si="619"/>
        <v>1</v>
      </c>
      <c r="R5436" s="67" t="s">
        <v>3511</v>
      </c>
      <c r="S5436" s="67">
        <f>COUNTIF(Y$2:$Y$100,R5436)</f>
        <v>0</v>
      </c>
      <c r="V5436" s="67">
        <f t="shared" si="620"/>
        <v>0</v>
      </c>
      <c r="X5436"/>
      <c r="Y5436" s="67" t="str">
        <f t="shared" si="625"/>
        <v xml:space="preserve"> </v>
      </c>
      <c r="AB5436" t="s">
        <v>131</v>
      </c>
      <c r="AC5436" s="46">
        <v>3000</v>
      </c>
      <c r="AD5436" s="46">
        <v>36</v>
      </c>
      <c r="AE5436" s="46">
        <v>37</v>
      </c>
      <c r="AF5436" s="46">
        <v>128</v>
      </c>
      <c r="AH5436" s="70" t="str">
        <f t="shared" si="621"/>
        <v/>
      </c>
      <c r="AI5436" s="70" t="str">
        <f t="shared" si="622"/>
        <v/>
      </c>
      <c r="AJ5436" s="70" t="str">
        <f t="shared" si="623"/>
        <v>X</v>
      </c>
      <c r="AK5436" s="70" t="str" cm="1">
        <f t="array" ref="AK5436">_xlfn.IFS(AH5436&lt;&gt;"","1",AI5436&lt;&gt;"","2",AJ5436&lt;&gt;"","3")</f>
        <v>3</v>
      </c>
    </row>
    <row r="5437" spans="1:37" x14ac:dyDescent="0.25">
      <c r="A5437" t="s">
        <v>288</v>
      </c>
      <c r="B5437" t="s">
        <v>415</v>
      </c>
      <c r="C5437" s="67" t="str">
        <f t="shared" si="618"/>
        <v>Heather Krause</v>
      </c>
      <c r="D5437" s="71" t="str" cm="1">
        <f t="array" ref="D5437">_xlfn.IFS(AK5437="1",CONCATENATE(C5437,"Regional"),AK5437="2",CONCATENATE(C5437,"Sectional"),AK5437="3",CONCATENATE(C5437,COUNTIF($C$1:C5437,C5437)))</f>
        <v>Heather Krause8</v>
      </c>
      <c r="E5437" s="66">
        <v>45181.583333333336</v>
      </c>
      <c r="F5437" t="s">
        <v>2407</v>
      </c>
      <c r="G5437" s="46">
        <v>38</v>
      </c>
      <c r="H5437" s="46">
        <v>46</v>
      </c>
      <c r="I5437" s="46">
        <v>3</v>
      </c>
      <c r="J5437" t="s">
        <v>445</v>
      </c>
      <c r="K5437" t="s">
        <v>131</v>
      </c>
      <c r="L5437" s="46">
        <v>3000</v>
      </c>
      <c r="M5437" s="46">
        <v>36</v>
      </c>
      <c r="N5437" s="46">
        <v>37</v>
      </c>
      <c r="O5437" s="46">
        <v>128</v>
      </c>
      <c r="P5437" s="46">
        <f t="shared" si="619"/>
        <v>1</v>
      </c>
      <c r="R5437" s="67" t="s">
        <v>1142</v>
      </c>
      <c r="S5437" s="67">
        <f>COUNTIF(Y$2:$Y$100,R5437)</f>
        <v>0</v>
      </c>
      <c r="V5437" s="67">
        <f t="shared" si="620"/>
        <v>0</v>
      </c>
      <c r="X5437"/>
      <c r="Y5437" s="67" t="str">
        <f t="shared" si="625"/>
        <v xml:space="preserve"> </v>
      </c>
      <c r="AB5437" t="s">
        <v>131</v>
      </c>
      <c r="AC5437" s="46">
        <v>3000</v>
      </c>
      <c r="AD5437" s="46">
        <v>36</v>
      </c>
      <c r="AE5437" s="46">
        <v>37</v>
      </c>
      <c r="AF5437" s="46">
        <v>128</v>
      </c>
      <c r="AH5437" s="70" t="str">
        <f t="shared" si="621"/>
        <v/>
      </c>
      <c r="AI5437" s="70" t="str">
        <f t="shared" si="622"/>
        <v/>
      </c>
      <c r="AJ5437" s="70" t="str">
        <f t="shared" si="623"/>
        <v>X</v>
      </c>
      <c r="AK5437" s="70" t="str" cm="1">
        <f t="array" ref="AK5437">_xlfn.IFS(AH5437&lt;&gt;"","1",AI5437&lt;&gt;"","2",AJ5437&lt;&gt;"","3")</f>
        <v>3</v>
      </c>
    </row>
    <row r="5438" spans="1:37" x14ac:dyDescent="0.25">
      <c r="A5438" t="s">
        <v>420</v>
      </c>
      <c r="B5438" t="s">
        <v>421</v>
      </c>
      <c r="C5438" s="67" t="str">
        <f t="shared" si="618"/>
        <v>Elizabeth Schubbe</v>
      </c>
      <c r="D5438" s="71" t="str" cm="1">
        <f t="array" ref="D5438">_xlfn.IFS(AK5438="1",CONCATENATE(C5438,"Regional"),AK5438="2",CONCATENATE(C5438,"Sectional"),AK5438="3",CONCATENATE(C5438,COUNTIF($C$1:C5438,C5438)))</f>
        <v>Elizabeth Schubbe8</v>
      </c>
      <c r="E5438" s="66">
        <v>45181.583333333336</v>
      </c>
      <c r="F5438" t="s">
        <v>2407</v>
      </c>
      <c r="G5438" s="46">
        <v>38</v>
      </c>
      <c r="H5438" s="46">
        <v>46</v>
      </c>
      <c r="I5438" s="46">
        <v>3</v>
      </c>
      <c r="J5438" t="s">
        <v>445</v>
      </c>
      <c r="K5438" t="s">
        <v>131</v>
      </c>
      <c r="L5438" s="46">
        <v>3000</v>
      </c>
      <c r="M5438" s="46">
        <v>36</v>
      </c>
      <c r="N5438" s="46">
        <v>37</v>
      </c>
      <c r="O5438" s="46">
        <v>128</v>
      </c>
      <c r="P5438" s="46">
        <f t="shared" si="619"/>
        <v>1</v>
      </c>
      <c r="R5438" s="67" t="s">
        <v>1144</v>
      </c>
      <c r="S5438" s="67">
        <f>COUNTIF(Y$2:$Y$100,R5438)</f>
        <v>0</v>
      </c>
      <c r="V5438" s="67">
        <f t="shared" si="620"/>
        <v>0</v>
      </c>
      <c r="X5438"/>
      <c r="Y5438" s="67" t="str">
        <f t="shared" si="625"/>
        <v xml:space="preserve"> </v>
      </c>
      <c r="AB5438" t="s">
        <v>131</v>
      </c>
      <c r="AC5438" s="46">
        <v>3000</v>
      </c>
      <c r="AD5438" s="46">
        <v>36</v>
      </c>
      <c r="AE5438" s="46">
        <v>37</v>
      </c>
      <c r="AF5438" s="46">
        <v>128</v>
      </c>
      <c r="AH5438" s="70" t="str">
        <f t="shared" si="621"/>
        <v/>
      </c>
      <c r="AI5438" s="70" t="str">
        <f t="shared" si="622"/>
        <v/>
      </c>
      <c r="AJ5438" s="70" t="str">
        <f t="shared" si="623"/>
        <v>X</v>
      </c>
      <c r="AK5438" s="70" t="str" cm="1">
        <f t="array" ref="AK5438">_xlfn.IFS(AH5438&lt;&gt;"","1",AI5438&lt;&gt;"","2",AJ5438&lt;&gt;"","3")</f>
        <v>3</v>
      </c>
    </row>
    <row r="5439" spans="1:37" x14ac:dyDescent="0.25">
      <c r="A5439" t="s">
        <v>419</v>
      </c>
      <c r="B5439" t="s">
        <v>307</v>
      </c>
      <c r="C5439" s="67" t="str">
        <f t="shared" si="618"/>
        <v>May Shimek</v>
      </c>
      <c r="D5439" s="71" t="str" cm="1">
        <f t="array" ref="D5439">_xlfn.IFS(AK5439="1",CONCATENATE(C5439,"Regional"),AK5439="2",CONCATENATE(C5439,"Sectional"),AK5439="3",CONCATENATE(C5439,COUNTIF($C$1:C5439,C5439)))</f>
        <v>May Shimek8</v>
      </c>
      <c r="E5439" s="66">
        <v>45181.583333333336</v>
      </c>
      <c r="F5439" t="s">
        <v>2407</v>
      </c>
      <c r="G5439" s="46">
        <v>38</v>
      </c>
      <c r="H5439" s="46">
        <v>46</v>
      </c>
      <c r="I5439" s="46">
        <v>3</v>
      </c>
      <c r="J5439" t="s">
        <v>445</v>
      </c>
      <c r="K5439" t="s">
        <v>131</v>
      </c>
      <c r="L5439" s="46">
        <v>3000</v>
      </c>
      <c r="M5439" s="46">
        <v>36</v>
      </c>
      <c r="N5439" s="46">
        <v>37</v>
      </c>
      <c r="O5439" s="46">
        <v>128</v>
      </c>
      <c r="P5439" s="46">
        <f t="shared" si="619"/>
        <v>1</v>
      </c>
      <c r="R5439" s="67" t="s">
        <v>1143</v>
      </c>
      <c r="S5439" s="67">
        <f>COUNTIF(Y$2:$Y$100,R5439)</f>
        <v>0</v>
      </c>
      <c r="V5439" s="67">
        <f t="shared" si="620"/>
        <v>0</v>
      </c>
      <c r="X5439"/>
      <c r="Y5439" s="67" t="str">
        <f t="shared" si="625"/>
        <v xml:space="preserve"> </v>
      </c>
      <c r="AB5439" t="s">
        <v>131</v>
      </c>
      <c r="AC5439" s="46">
        <v>3000</v>
      </c>
      <c r="AD5439" s="46">
        <v>36</v>
      </c>
      <c r="AE5439" s="46">
        <v>37</v>
      </c>
      <c r="AF5439" s="46">
        <v>128</v>
      </c>
      <c r="AH5439" s="70" t="str">
        <f t="shared" si="621"/>
        <v/>
      </c>
      <c r="AI5439" s="70" t="str">
        <f t="shared" si="622"/>
        <v/>
      </c>
      <c r="AJ5439" s="70" t="str">
        <f t="shared" si="623"/>
        <v>X</v>
      </c>
      <c r="AK5439" s="70" t="str" cm="1">
        <f t="array" ref="AK5439">_xlfn.IFS(AH5439&lt;&gt;"","1",AI5439&lt;&gt;"","2",AJ5439&lt;&gt;"","3")</f>
        <v>3</v>
      </c>
    </row>
    <row r="5440" spans="1:37" x14ac:dyDescent="0.25">
      <c r="A5440" t="s">
        <v>1818</v>
      </c>
      <c r="B5440" t="s">
        <v>1819</v>
      </c>
      <c r="C5440" s="67" t="str">
        <f t="shared" si="618"/>
        <v>Gillian Herrala</v>
      </c>
      <c r="D5440" s="71" t="str" cm="1">
        <f t="array" ref="D5440">_xlfn.IFS(AK5440="1",CONCATENATE(C5440,"Regional"),AK5440="2",CONCATENATE(C5440,"Sectional"),AK5440="3",CONCATENATE(C5440,COUNTIF($C$1:C5440,C5440)))</f>
        <v>Gillian Herrala8</v>
      </c>
      <c r="E5440" s="66">
        <v>45181.583333333336</v>
      </c>
      <c r="F5440" t="s">
        <v>2407</v>
      </c>
      <c r="G5440" s="46">
        <v>38</v>
      </c>
      <c r="H5440" s="46">
        <v>46</v>
      </c>
      <c r="I5440" s="46">
        <v>3</v>
      </c>
      <c r="J5440" t="s">
        <v>445</v>
      </c>
      <c r="K5440" t="s">
        <v>131</v>
      </c>
      <c r="L5440" s="46">
        <v>3000</v>
      </c>
      <c r="M5440" s="46">
        <v>36</v>
      </c>
      <c r="N5440" s="46">
        <v>37</v>
      </c>
      <c r="O5440" s="46">
        <v>128</v>
      </c>
      <c r="P5440" s="46">
        <f t="shared" si="619"/>
        <v>1</v>
      </c>
      <c r="R5440" s="67" t="s">
        <v>2820</v>
      </c>
      <c r="S5440" s="67">
        <f>COUNTIF(Y$2:$Y$100,R5440)</f>
        <v>0</v>
      </c>
      <c r="V5440" s="67">
        <f t="shared" si="620"/>
        <v>0</v>
      </c>
      <c r="X5440"/>
      <c r="Y5440" s="67" t="str">
        <f t="shared" si="625"/>
        <v xml:space="preserve"> </v>
      </c>
      <c r="AB5440" t="s">
        <v>131</v>
      </c>
      <c r="AC5440" s="46">
        <v>3000</v>
      </c>
      <c r="AD5440" s="46">
        <v>36</v>
      </c>
      <c r="AE5440" s="46">
        <v>37</v>
      </c>
      <c r="AF5440" s="46">
        <v>128</v>
      </c>
      <c r="AH5440" s="70" t="str">
        <f t="shared" si="621"/>
        <v/>
      </c>
      <c r="AI5440" s="70" t="str">
        <f t="shared" si="622"/>
        <v/>
      </c>
      <c r="AJ5440" s="70" t="str">
        <f t="shared" si="623"/>
        <v>X</v>
      </c>
      <c r="AK5440" s="70" t="str" cm="1">
        <f t="array" ref="AK5440">_xlfn.IFS(AH5440&lt;&gt;"","1",AI5440&lt;&gt;"","2",AJ5440&lt;&gt;"","3")</f>
        <v>3</v>
      </c>
    </row>
    <row r="5441" spans="1:37" x14ac:dyDescent="0.25">
      <c r="A5441" t="s">
        <v>372</v>
      </c>
      <c r="B5441" t="s">
        <v>422</v>
      </c>
      <c r="C5441" s="67" t="str">
        <f t="shared" si="618"/>
        <v>Caroline Vanden Heuvel</v>
      </c>
      <c r="D5441" s="71" t="str" cm="1">
        <f t="array" ref="D5441">_xlfn.IFS(AK5441="1",CONCATENATE(C5441,"Regional"),AK5441="2",CONCATENATE(C5441,"Sectional"),AK5441="3",CONCATENATE(C5441,COUNTIF($C$1:C5441,C5441)))</f>
        <v>Caroline Vanden Heuvel8</v>
      </c>
      <c r="E5441" s="66">
        <v>45181.583333333336</v>
      </c>
      <c r="F5441" t="s">
        <v>2407</v>
      </c>
      <c r="G5441" s="46">
        <v>38</v>
      </c>
      <c r="H5441" s="46">
        <v>48</v>
      </c>
      <c r="I5441" s="46">
        <v>7</v>
      </c>
      <c r="J5441" t="s">
        <v>445</v>
      </c>
      <c r="K5441" t="s">
        <v>131</v>
      </c>
      <c r="L5441" s="46">
        <v>3000</v>
      </c>
      <c r="M5441" s="46">
        <v>36</v>
      </c>
      <c r="N5441" s="46">
        <v>37</v>
      </c>
      <c r="O5441" s="46">
        <v>128</v>
      </c>
      <c r="P5441" s="46">
        <f t="shared" si="619"/>
        <v>1</v>
      </c>
      <c r="R5441" s="67" t="s">
        <v>1145</v>
      </c>
      <c r="S5441" s="67">
        <f>COUNTIF(Y$2:$Y$100,R5441)</f>
        <v>0</v>
      </c>
      <c r="V5441" s="67">
        <f t="shared" si="620"/>
        <v>0</v>
      </c>
      <c r="X5441"/>
      <c r="Y5441" s="67" t="str">
        <f t="shared" si="625"/>
        <v xml:space="preserve"> </v>
      </c>
      <c r="AB5441" t="s">
        <v>131</v>
      </c>
      <c r="AC5441" s="46">
        <v>3000</v>
      </c>
      <c r="AD5441" s="46">
        <v>36</v>
      </c>
      <c r="AE5441" s="46">
        <v>37</v>
      </c>
      <c r="AF5441" s="46">
        <v>128</v>
      </c>
      <c r="AH5441" s="70" t="str">
        <f t="shared" si="621"/>
        <v/>
      </c>
      <c r="AI5441" s="70" t="str">
        <f t="shared" si="622"/>
        <v/>
      </c>
      <c r="AJ5441" s="70" t="str">
        <f t="shared" si="623"/>
        <v>X</v>
      </c>
      <c r="AK5441" s="70" t="str" cm="1">
        <f t="array" ref="AK5441">_xlfn.IFS(AH5441&lt;&gt;"","1",AI5441&lt;&gt;"","2",AJ5441&lt;&gt;"","3")</f>
        <v>3</v>
      </c>
    </row>
    <row r="5442" spans="1:37" x14ac:dyDescent="0.25">
      <c r="A5442" t="s">
        <v>412</v>
      </c>
      <c r="B5442" t="s">
        <v>413</v>
      </c>
      <c r="C5442" s="67" t="str">
        <f t="shared" ref="C5442:C5505" si="626">CONCATENATE(B5442," ",A5442)</f>
        <v>Braylyn Babino</v>
      </c>
      <c r="D5442" s="71" t="str" cm="1">
        <f t="array" ref="D5442">_xlfn.IFS(AK5442="1",CONCATENATE(C5442,"Regional"),AK5442="2",CONCATENATE(C5442,"Sectional"),AK5442="3",CONCATENATE(C5442,COUNTIF($C$1:C5442,C5442)))</f>
        <v>Braylyn Babino8</v>
      </c>
      <c r="E5442" s="66">
        <v>45181.583333333336</v>
      </c>
      <c r="F5442" t="s">
        <v>2407</v>
      </c>
      <c r="G5442" s="46">
        <v>38</v>
      </c>
      <c r="H5442" s="46">
        <v>48</v>
      </c>
      <c r="I5442" s="46">
        <v>7</v>
      </c>
      <c r="J5442" t="s">
        <v>445</v>
      </c>
      <c r="K5442" t="s">
        <v>131</v>
      </c>
      <c r="L5442" s="46">
        <v>3000</v>
      </c>
      <c r="M5442" s="46">
        <v>36</v>
      </c>
      <c r="N5442" s="46">
        <v>37</v>
      </c>
      <c r="O5442" s="46">
        <v>128</v>
      </c>
      <c r="P5442" s="46">
        <f t="shared" ref="P5442:P5505" si="627">IF(L5442&gt;4000,2,1)</f>
        <v>1</v>
      </c>
      <c r="R5442" s="67" t="s">
        <v>1141</v>
      </c>
      <c r="S5442" s="67">
        <f>COUNTIF(Y$2:$Y$100,R5442)</f>
        <v>0</v>
      </c>
      <c r="V5442" s="67">
        <f t="shared" ref="V5442:V5505" si="628">COUNTIF(R5442:R8065,Y5442)</f>
        <v>0</v>
      </c>
      <c r="X5442"/>
      <c r="Y5442" s="67" t="str">
        <f t="shared" si="625"/>
        <v xml:space="preserve"> </v>
      </c>
      <c r="AB5442" t="s">
        <v>131</v>
      </c>
      <c r="AC5442" s="46">
        <v>3000</v>
      </c>
      <c r="AD5442" s="46">
        <v>36</v>
      </c>
      <c r="AE5442" s="46">
        <v>37</v>
      </c>
      <c r="AF5442" s="46">
        <v>128</v>
      </c>
      <c r="AH5442" s="70" t="str">
        <f t="shared" ref="AH5442:AH5505" si="629">IF(ISNUMBER(SEARCH("regional",$F5442)),$F5442,"")</f>
        <v/>
      </c>
      <c r="AI5442" s="70" t="str">
        <f t="shared" ref="AI5442:AI5505" si="630">IF(ISNUMBER(SEARCH("sectional",$F5442)),$F5442,"")</f>
        <v/>
      </c>
      <c r="AJ5442" s="70" t="str">
        <f t="shared" ref="AJ5442:AJ5505" si="631">IF(AND(AH5442="",AI5442=""),"X","")</f>
        <v>X</v>
      </c>
      <c r="AK5442" s="70" t="str" cm="1">
        <f t="array" ref="AK5442">_xlfn.IFS(AH5442&lt;&gt;"","1",AI5442&lt;&gt;"","2",AJ5442&lt;&gt;"","3")</f>
        <v>3</v>
      </c>
    </row>
    <row r="5443" spans="1:37" x14ac:dyDescent="0.25">
      <c r="A5443" t="s">
        <v>298</v>
      </c>
      <c r="B5443" t="s">
        <v>315</v>
      </c>
      <c r="C5443" s="67" t="str">
        <f t="shared" si="626"/>
        <v>Morgan Lewis</v>
      </c>
      <c r="D5443" s="71" t="str" cm="1">
        <f t="array" ref="D5443">_xlfn.IFS(AK5443="1",CONCATENATE(C5443,"Regional"),AK5443="2",CONCATENATE(C5443,"Sectional"),AK5443="3",CONCATENATE(C5443,COUNTIF($C$1:C5443,C5443)))</f>
        <v>Morgan Lewis8</v>
      </c>
      <c r="E5443" s="66">
        <v>45181.583333333336</v>
      </c>
      <c r="F5443" t="s">
        <v>2407</v>
      </c>
      <c r="G5443" s="46">
        <v>38</v>
      </c>
      <c r="H5443" s="46">
        <v>49</v>
      </c>
      <c r="I5443" s="46">
        <v>9</v>
      </c>
      <c r="J5443" t="s">
        <v>445</v>
      </c>
      <c r="K5443" t="s">
        <v>131</v>
      </c>
      <c r="L5443" s="46">
        <v>3000</v>
      </c>
      <c r="M5443" s="46">
        <v>36</v>
      </c>
      <c r="N5443" s="46">
        <v>37</v>
      </c>
      <c r="O5443" s="46">
        <v>128</v>
      </c>
      <c r="P5443" s="46">
        <f t="shared" si="627"/>
        <v>1</v>
      </c>
      <c r="R5443" s="67" t="s">
        <v>2819</v>
      </c>
      <c r="S5443" s="67">
        <f>COUNTIF(Y$2:$Y$100,R5443)</f>
        <v>0</v>
      </c>
      <c r="V5443" s="67">
        <f t="shared" si="628"/>
        <v>0</v>
      </c>
      <c r="X5443"/>
      <c r="Y5443" s="67" t="str">
        <f t="shared" si="625"/>
        <v xml:space="preserve"> </v>
      </c>
      <c r="AB5443" t="s">
        <v>131</v>
      </c>
      <c r="AC5443" s="46">
        <v>3000</v>
      </c>
      <c r="AD5443" s="46">
        <v>36</v>
      </c>
      <c r="AE5443" s="46">
        <v>37</v>
      </c>
      <c r="AF5443" s="46">
        <v>128</v>
      </c>
      <c r="AH5443" s="70" t="str">
        <f t="shared" si="629"/>
        <v/>
      </c>
      <c r="AI5443" s="70" t="str">
        <f t="shared" si="630"/>
        <v/>
      </c>
      <c r="AJ5443" s="70" t="str">
        <f t="shared" si="631"/>
        <v>X</v>
      </c>
      <c r="AK5443" s="70" t="str" cm="1">
        <f t="array" ref="AK5443">_xlfn.IFS(AH5443&lt;&gt;"","1",AI5443&lt;&gt;"","2",AJ5443&lt;&gt;"","3")</f>
        <v>3</v>
      </c>
    </row>
    <row r="5444" spans="1:37" x14ac:dyDescent="0.25">
      <c r="A5444" t="s">
        <v>429</v>
      </c>
      <c r="B5444" t="s">
        <v>214</v>
      </c>
      <c r="C5444" s="67" t="str">
        <f t="shared" si="626"/>
        <v>Reece Osowski</v>
      </c>
      <c r="D5444" s="71" t="str" cm="1">
        <f t="array" ref="D5444">_xlfn.IFS(AK5444="1",CONCATENATE(C5444,"Regional"),AK5444="2",CONCATENATE(C5444,"Sectional"),AK5444="3",CONCATENATE(C5444,COUNTIF($C$1:C5444,C5444)))</f>
        <v>Reece Osowski8</v>
      </c>
      <c r="E5444" s="66">
        <v>45181.583333333336</v>
      </c>
      <c r="F5444" t="s">
        <v>2407</v>
      </c>
      <c r="G5444" s="46">
        <v>38</v>
      </c>
      <c r="H5444" s="46">
        <v>49</v>
      </c>
      <c r="I5444" s="46">
        <v>9</v>
      </c>
      <c r="J5444" t="s">
        <v>445</v>
      </c>
      <c r="K5444" t="s">
        <v>131</v>
      </c>
      <c r="L5444" s="46">
        <v>3000</v>
      </c>
      <c r="M5444" s="46">
        <v>36</v>
      </c>
      <c r="N5444" s="46">
        <v>37</v>
      </c>
      <c r="O5444" s="46">
        <v>128</v>
      </c>
      <c r="P5444" s="46">
        <f t="shared" si="627"/>
        <v>1</v>
      </c>
      <c r="R5444" s="67" t="s">
        <v>1148</v>
      </c>
      <c r="S5444" s="67">
        <f>COUNTIF(Y$2:$Y$100,R5444)</f>
        <v>0</v>
      </c>
      <c r="V5444" s="67">
        <f t="shared" si="628"/>
        <v>0</v>
      </c>
      <c r="X5444"/>
      <c r="Y5444" s="67" t="str">
        <f t="shared" si="625"/>
        <v xml:space="preserve"> </v>
      </c>
      <c r="AB5444" t="s">
        <v>131</v>
      </c>
      <c r="AC5444" s="46">
        <v>3000</v>
      </c>
      <c r="AD5444" s="46">
        <v>36</v>
      </c>
      <c r="AE5444" s="46">
        <v>37</v>
      </c>
      <c r="AF5444" s="46">
        <v>128</v>
      </c>
      <c r="AH5444" s="70" t="str">
        <f t="shared" si="629"/>
        <v/>
      </c>
      <c r="AI5444" s="70" t="str">
        <f t="shared" si="630"/>
        <v/>
      </c>
      <c r="AJ5444" s="70" t="str">
        <f t="shared" si="631"/>
        <v>X</v>
      </c>
      <c r="AK5444" s="70" t="str" cm="1">
        <f t="array" ref="AK5444">_xlfn.IFS(AH5444&lt;&gt;"","1",AI5444&lt;&gt;"","2",AJ5444&lt;&gt;"","3")</f>
        <v>3</v>
      </c>
    </row>
    <row r="5445" spans="1:37" x14ac:dyDescent="0.25">
      <c r="A5445" t="s">
        <v>275</v>
      </c>
      <c r="B5445" t="s">
        <v>426</v>
      </c>
      <c r="C5445" s="67" t="str">
        <f t="shared" si="626"/>
        <v>Alli Johnson</v>
      </c>
      <c r="D5445" s="71" t="str" cm="1">
        <f t="array" ref="D5445">_xlfn.IFS(AK5445="1",CONCATENATE(C5445,"Regional"),AK5445="2",CONCATENATE(C5445,"Sectional"),AK5445="3",CONCATENATE(C5445,COUNTIF($C$1:C5445,C5445)))</f>
        <v>Alli Johnson8</v>
      </c>
      <c r="E5445" s="66">
        <v>45181.583333333336</v>
      </c>
      <c r="F5445" t="s">
        <v>2407</v>
      </c>
      <c r="G5445" s="46">
        <v>38</v>
      </c>
      <c r="H5445" s="46">
        <v>50</v>
      </c>
      <c r="I5445" s="46">
        <v>11</v>
      </c>
      <c r="J5445" t="s">
        <v>445</v>
      </c>
      <c r="K5445" t="s">
        <v>131</v>
      </c>
      <c r="L5445" s="46">
        <v>3000</v>
      </c>
      <c r="M5445" s="46">
        <v>36</v>
      </c>
      <c r="N5445" s="46">
        <v>37</v>
      </c>
      <c r="O5445" s="46">
        <v>128</v>
      </c>
      <c r="P5445" s="46">
        <f t="shared" si="627"/>
        <v>1</v>
      </c>
      <c r="R5445" s="67" t="s">
        <v>1147</v>
      </c>
      <c r="S5445" s="67">
        <f>COUNTIF(Y$2:$Y$100,R5445)</f>
        <v>0</v>
      </c>
      <c r="V5445" s="67">
        <f t="shared" si="628"/>
        <v>0</v>
      </c>
      <c r="X5445"/>
      <c r="Y5445" s="67" t="str">
        <f t="shared" si="625"/>
        <v xml:space="preserve"> </v>
      </c>
      <c r="AB5445" t="s">
        <v>131</v>
      </c>
      <c r="AC5445" s="46">
        <v>3000</v>
      </c>
      <c r="AD5445" s="46">
        <v>36</v>
      </c>
      <c r="AE5445" s="46">
        <v>37</v>
      </c>
      <c r="AF5445" s="46">
        <v>128</v>
      </c>
      <c r="AH5445" s="70" t="str">
        <f t="shared" si="629"/>
        <v/>
      </c>
      <c r="AI5445" s="70" t="str">
        <f t="shared" si="630"/>
        <v/>
      </c>
      <c r="AJ5445" s="70" t="str">
        <f t="shared" si="631"/>
        <v>X</v>
      </c>
      <c r="AK5445" s="70" t="str" cm="1">
        <f t="array" ref="AK5445">_xlfn.IFS(AH5445&lt;&gt;"","1",AI5445&lt;&gt;"","2",AJ5445&lt;&gt;"","3")</f>
        <v>3</v>
      </c>
    </row>
    <row r="5446" spans="1:37" x14ac:dyDescent="0.25">
      <c r="A5446" t="s">
        <v>312</v>
      </c>
      <c r="B5446" t="s">
        <v>471</v>
      </c>
      <c r="C5446" s="67" t="str">
        <f t="shared" si="626"/>
        <v>Madelyn Moesch</v>
      </c>
      <c r="D5446" s="71" t="str" cm="1">
        <f t="array" ref="D5446">_xlfn.IFS(AK5446="1",CONCATENATE(C5446,"Regional"),AK5446="2",CONCATENATE(C5446,"Sectional"),AK5446="3",CONCATENATE(C5446,COUNTIF($C$1:C5446,C5446)))</f>
        <v>Madelyn Moesch8</v>
      </c>
      <c r="E5446" s="66">
        <v>45181.583333333336</v>
      </c>
      <c r="F5446" t="s">
        <v>2407</v>
      </c>
      <c r="G5446" s="46">
        <v>38</v>
      </c>
      <c r="H5446" s="46">
        <v>50</v>
      </c>
      <c r="I5446" s="46">
        <v>11</v>
      </c>
      <c r="J5446" t="s">
        <v>445</v>
      </c>
      <c r="K5446" t="s">
        <v>131</v>
      </c>
      <c r="L5446" s="46">
        <v>3000</v>
      </c>
      <c r="M5446" s="46">
        <v>36</v>
      </c>
      <c r="N5446" s="46">
        <v>37</v>
      </c>
      <c r="O5446" s="46">
        <v>128</v>
      </c>
      <c r="P5446" s="46">
        <f t="shared" si="627"/>
        <v>1</v>
      </c>
      <c r="R5446" s="67" t="s">
        <v>1579</v>
      </c>
      <c r="S5446" s="67">
        <f>COUNTIF(Y$2:$Y$100,R5446)</f>
        <v>0</v>
      </c>
      <c r="V5446" s="67">
        <f t="shared" si="628"/>
        <v>0</v>
      </c>
      <c r="X5446"/>
      <c r="Y5446" s="67" t="str">
        <f t="shared" si="625"/>
        <v xml:space="preserve"> </v>
      </c>
      <c r="AB5446" t="s">
        <v>131</v>
      </c>
      <c r="AC5446" s="46">
        <v>3000</v>
      </c>
      <c r="AD5446" s="46">
        <v>36</v>
      </c>
      <c r="AE5446" s="46">
        <v>37</v>
      </c>
      <c r="AF5446" s="46">
        <v>128</v>
      </c>
      <c r="AH5446" s="70" t="str">
        <f t="shared" si="629"/>
        <v/>
      </c>
      <c r="AI5446" s="70" t="str">
        <f t="shared" si="630"/>
        <v/>
      </c>
      <c r="AJ5446" s="70" t="str">
        <f t="shared" si="631"/>
        <v>X</v>
      </c>
      <c r="AK5446" s="70" t="str" cm="1">
        <f t="array" ref="AK5446">_xlfn.IFS(AH5446&lt;&gt;"","1",AI5446&lt;&gt;"","2",AJ5446&lt;&gt;"","3")</f>
        <v>3</v>
      </c>
    </row>
    <row r="5447" spans="1:37" x14ac:dyDescent="0.25">
      <c r="A5447" t="s">
        <v>423</v>
      </c>
      <c r="B5447" t="s">
        <v>424</v>
      </c>
      <c r="C5447" s="67" t="str">
        <f t="shared" si="626"/>
        <v>Callee Fink</v>
      </c>
      <c r="D5447" s="71" t="str" cm="1">
        <f t="array" ref="D5447">_xlfn.IFS(AK5447="1",CONCATENATE(C5447,"Regional"),AK5447="2",CONCATENATE(C5447,"Sectional"),AK5447="3",CONCATENATE(C5447,COUNTIF($C$1:C5447,C5447)))</f>
        <v>Callee Fink9</v>
      </c>
      <c r="E5447" s="66">
        <v>45181.583333333336</v>
      </c>
      <c r="F5447" t="s">
        <v>2407</v>
      </c>
      <c r="G5447" s="46">
        <v>38</v>
      </c>
      <c r="H5447" s="46">
        <v>50</v>
      </c>
      <c r="I5447" s="46">
        <v>11</v>
      </c>
      <c r="J5447" t="s">
        <v>445</v>
      </c>
      <c r="K5447" t="s">
        <v>131</v>
      </c>
      <c r="L5447" s="46">
        <v>3000</v>
      </c>
      <c r="M5447" s="46">
        <v>36</v>
      </c>
      <c r="N5447" s="46">
        <v>37</v>
      </c>
      <c r="O5447" s="46">
        <v>128</v>
      </c>
      <c r="P5447" s="46">
        <f t="shared" si="627"/>
        <v>1</v>
      </c>
      <c r="R5447" s="67" t="s">
        <v>1146</v>
      </c>
      <c r="S5447" s="67">
        <f>COUNTIF(Y$2:$Y$100,R5447)</f>
        <v>0</v>
      </c>
      <c r="V5447" s="67">
        <f t="shared" si="628"/>
        <v>0</v>
      </c>
      <c r="X5447"/>
      <c r="Y5447" s="67" t="str">
        <f t="shared" si="625"/>
        <v xml:space="preserve"> </v>
      </c>
      <c r="AB5447" t="s">
        <v>131</v>
      </c>
      <c r="AC5447" s="46">
        <v>3000</v>
      </c>
      <c r="AD5447" s="46">
        <v>36</v>
      </c>
      <c r="AE5447" s="46">
        <v>37</v>
      </c>
      <c r="AF5447" s="46">
        <v>128</v>
      </c>
      <c r="AH5447" s="70" t="str">
        <f t="shared" si="629"/>
        <v/>
      </c>
      <c r="AI5447" s="70" t="str">
        <f t="shared" si="630"/>
        <v/>
      </c>
      <c r="AJ5447" s="70" t="str">
        <f t="shared" si="631"/>
        <v>X</v>
      </c>
      <c r="AK5447" s="70" t="str" cm="1">
        <f t="array" ref="AK5447">_xlfn.IFS(AH5447&lt;&gt;"","1",AI5447&lt;&gt;"","2",AJ5447&lt;&gt;"","3")</f>
        <v>3</v>
      </c>
    </row>
    <row r="5448" spans="1:37" x14ac:dyDescent="0.25">
      <c r="A5448" t="s">
        <v>432</v>
      </c>
      <c r="B5448" t="s">
        <v>433</v>
      </c>
      <c r="C5448" s="67" t="str">
        <f t="shared" si="626"/>
        <v>Lacey Stephans</v>
      </c>
      <c r="D5448" s="71" t="str" cm="1">
        <f t="array" ref="D5448">_xlfn.IFS(AK5448="1",CONCATENATE(C5448,"Regional"),AK5448="2",CONCATENATE(C5448,"Sectional"),AK5448="3",CONCATENATE(C5448,COUNTIF($C$1:C5448,C5448)))</f>
        <v>Lacey Stephans9</v>
      </c>
      <c r="E5448" s="66">
        <v>45181.583333333336</v>
      </c>
      <c r="F5448" t="s">
        <v>2407</v>
      </c>
      <c r="G5448" s="46">
        <v>38</v>
      </c>
      <c r="H5448" s="46">
        <v>52</v>
      </c>
      <c r="I5448" s="46">
        <v>14</v>
      </c>
      <c r="J5448" t="s">
        <v>445</v>
      </c>
      <c r="K5448" t="s">
        <v>131</v>
      </c>
      <c r="L5448" s="46">
        <v>3000</v>
      </c>
      <c r="M5448" s="46">
        <v>36</v>
      </c>
      <c r="N5448" s="46">
        <v>37</v>
      </c>
      <c r="O5448" s="46">
        <v>128</v>
      </c>
      <c r="P5448" s="46">
        <f t="shared" si="627"/>
        <v>1</v>
      </c>
      <c r="R5448" s="67" t="s">
        <v>1150</v>
      </c>
      <c r="S5448" s="67">
        <f>COUNTIF(Y$2:$Y$100,R5448)</f>
        <v>0</v>
      </c>
      <c r="V5448" s="67">
        <f t="shared" si="628"/>
        <v>0</v>
      </c>
      <c r="X5448"/>
      <c r="Y5448" s="67" t="str">
        <f t="shared" si="625"/>
        <v xml:space="preserve"> </v>
      </c>
      <c r="AB5448" t="s">
        <v>131</v>
      </c>
      <c r="AC5448" s="46">
        <v>3000</v>
      </c>
      <c r="AD5448" s="46">
        <v>36</v>
      </c>
      <c r="AE5448" s="46">
        <v>37</v>
      </c>
      <c r="AF5448" s="46">
        <v>128</v>
      </c>
      <c r="AH5448" s="70" t="str">
        <f t="shared" si="629"/>
        <v/>
      </c>
      <c r="AI5448" s="70" t="str">
        <f t="shared" si="630"/>
        <v/>
      </c>
      <c r="AJ5448" s="70" t="str">
        <f t="shared" si="631"/>
        <v>X</v>
      </c>
      <c r="AK5448" s="70" t="str" cm="1">
        <f t="array" ref="AK5448">_xlfn.IFS(AH5448&lt;&gt;"","1",AI5448&lt;&gt;"","2",AJ5448&lt;&gt;"","3")</f>
        <v>3</v>
      </c>
    </row>
    <row r="5449" spans="1:37" x14ac:dyDescent="0.25">
      <c r="A5449" t="s">
        <v>269</v>
      </c>
      <c r="B5449" t="s">
        <v>187</v>
      </c>
      <c r="C5449" s="67" t="str">
        <f t="shared" si="626"/>
        <v>Ava Hoffman</v>
      </c>
      <c r="D5449" s="71" t="str" cm="1">
        <f t="array" ref="D5449">_xlfn.IFS(AK5449="1",CONCATENATE(C5449,"Regional"),AK5449="2",CONCATENATE(C5449,"Sectional"),AK5449="3",CONCATENATE(C5449,COUNTIF($C$1:C5449,C5449)))</f>
        <v>Ava Hoffman7</v>
      </c>
      <c r="E5449" s="66">
        <v>45181.583333333336</v>
      </c>
      <c r="F5449" t="s">
        <v>2407</v>
      </c>
      <c r="G5449" s="46">
        <v>38</v>
      </c>
      <c r="H5449" s="46">
        <v>52</v>
      </c>
      <c r="I5449" s="46">
        <v>14</v>
      </c>
      <c r="J5449" t="s">
        <v>445</v>
      </c>
      <c r="K5449" t="s">
        <v>131</v>
      </c>
      <c r="L5449" s="46">
        <v>3000</v>
      </c>
      <c r="M5449" s="46">
        <v>36</v>
      </c>
      <c r="N5449" s="46">
        <v>37</v>
      </c>
      <c r="O5449" s="46">
        <v>128</v>
      </c>
      <c r="P5449" s="46">
        <f t="shared" si="627"/>
        <v>1</v>
      </c>
      <c r="R5449" s="67" t="s">
        <v>1153</v>
      </c>
      <c r="S5449" s="67">
        <f>COUNTIF(Y$2:$Y$100,R5449)</f>
        <v>0</v>
      </c>
      <c r="V5449" s="67">
        <f t="shared" si="628"/>
        <v>0</v>
      </c>
      <c r="X5449"/>
      <c r="Y5449" s="67" t="str">
        <f t="shared" si="625"/>
        <v xml:space="preserve"> </v>
      </c>
      <c r="AB5449" t="s">
        <v>131</v>
      </c>
      <c r="AC5449" s="46">
        <v>3000</v>
      </c>
      <c r="AD5449" s="46">
        <v>36</v>
      </c>
      <c r="AE5449" s="46">
        <v>37</v>
      </c>
      <c r="AF5449" s="46">
        <v>128</v>
      </c>
      <c r="AH5449" s="70" t="str">
        <f t="shared" si="629"/>
        <v/>
      </c>
      <c r="AI5449" s="70" t="str">
        <f t="shared" si="630"/>
        <v/>
      </c>
      <c r="AJ5449" s="70" t="str">
        <f t="shared" si="631"/>
        <v>X</v>
      </c>
      <c r="AK5449" s="70" t="str" cm="1">
        <f t="array" ref="AK5449">_xlfn.IFS(AH5449&lt;&gt;"","1",AI5449&lt;&gt;"","2",AJ5449&lt;&gt;"","3")</f>
        <v>3</v>
      </c>
    </row>
    <row r="5450" spans="1:37" x14ac:dyDescent="0.25">
      <c r="A5450" t="s">
        <v>1916</v>
      </c>
      <c r="B5450" t="s">
        <v>554</v>
      </c>
      <c r="C5450" s="67" t="str">
        <f t="shared" si="626"/>
        <v>Trinity Flynn</v>
      </c>
      <c r="D5450" s="71" t="str" cm="1">
        <f t="array" ref="D5450">_xlfn.IFS(AK5450="1",CONCATENATE(C5450,"Regional"),AK5450="2",CONCATENATE(C5450,"Sectional"),AK5450="3",CONCATENATE(C5450,COUNTIF($C$1:C5450,C5450)))</f>
        <v>Trinity Flynn7</v>
      </c>
      <c r="E5450" s="66">
        <v>45181.583333333336</v>
      </c>
      <c r="F5450" t="s">
        <v>2407</v>
      </c>
      <c r="G5450" s="46">
        <v>38</v>
      </c>
      <c r="H5450" s="46">
        <v>53</v>
      </c>
      <c r="I5450" s="46">
        <v>16</v>
      </c>
      <c r="J5450" t="s">
        <v>445</v>
      </c>
      <c r="K5450" t="s">
        <v>131</v>
      </c>
      <c r="L5450" s="46">
        <v>3000</v>
      </c>
      <c r="M5450" s="46">
        <v>36</v>
      </c>
      <c r="N5450" s="46">
        <v>37</v>
      </c>
      <c r="O5450" s="46">
        <v>128</v>
      </c>
      <c r="P5450" s="46">
        <f t="shared" si="627"/>
        <v>1</v>
      </c>
      <c r="R5450" s="67" t="s">
        <v>2929</v>
      </c>
      <c r="S5450" s="67">
        <f>COUNTIF(Y$2:$Y$100,R5450)</f>
        <v>0</v>
      </c>
      <c r="V5450" s="67">
        <f t="shared" si="628"/>
        <v>0</v>
      </c>
      <c r="X5450"/>
      <c r="Y5450" s="67" t="str">
        <f t="shared" si="625"/>
        <v xml:space="preserve"> </v>
      </c>
      <c r="AB5450" t="s">
        <v>131</v>
      </c>
      <c r="AC5450" s="46">
        <v>3000</v>
      </c>
      <c r="AD5450" s="46">
        <v>36</v>
      </c>
      <c r="AE5450" s="46">
        <v>37</v>
      </c>
      <c r="AF5450" s="46">
        <v>128</v>
      </c>
      <c r="AH5450" s="70" t="str">
        <f t="shared" si="629"/>
        <v/>
      </c>
      <c r="AI5450" s="70" t="str">
        <f t="shared" si="630"/>
        <v/>
      </c>
      <c r="AJ5450" s="70" t="str">
        <f t="shared" si="631"/>
        <v>X</v>
      </c>
      <c r="AK5450" s="70" t="str" cm="1">
        <f t="array" ref="AK5450">_xlfn.IFS(AH5450&lt;&gt;"","1",AI5450&lt;&gt;"","2",AJ5450&lt;&gt;"","3")</f>
        <v>3</v>
      </c>
    </row>
    <row r="5451" spans="1:37" x14ac:dyDescent="0.25">
      <c r="A5451" t="s">
        <v>1108</v>
      </c>
      <c r="B5451" t="s">
        <v>253</v>
      </c>
      <c r="C5451" s="67" t="str">
        <f t="shared" si="626"/>
        <v>Lily Glysch</v>
      </c>
      <c r="D5451" s="71" t="str" cm="1">
        <f t="array" ref="D5451">_xlfn.IFS(AK5451="1",CONCATENATE(C5451,"Regional"),AK5451="2",CONCATENATE(C5451,"Sectional"),AK5451="3",CONCATENATE(C5451,COUNTIF($C$1:C5451,C5451)))</f>
        <v>Lily Glysch8</v>
      </c>
      <c r="E5451" s="66">
        <v>45181.583333333336</v>
      </c>
      <c r="F5451" t="s">
        <v>2407</v>
      </c>
      <c r="G5451" s="46">
        <v>38</v>
      </c>
      <c r="H5451" s="46">
        <v>53</v>
      </c>
      <c r="I5451" s="46">
        <v>16</v>
      </c>
      <c r="J5451" t="s">
        <v>445</v>
      </c>
      <c r="K5451" t="s">
        <v>131</v>
      </c>
      <c r="L5451" s="46">
        <v>3000</v>
      </c>
      <c r="M5451" s="46">
        <v>36</v>
      </c>
      <c r="N5451" s="46">
        <v>37</v>
      </c>
      <c r="O5451" s="46">
        <v>128</v>
      </c>
      <c r="P5451" s="46">
        <f t="shared" si="627"/>
        <v>1</v>
      </c>
      <c r="R5451" s="67" t="s">
        <v>1581</v>
      </c>
      <c r="S5451" s="67">
        <f>COUNTIF(Y$2:$Y$100,R5451)</f>
        <v>0</v>
      </c>
      <c r="V5451" s="67">
        <f t="shared" si="628"/>
        <v>0</v>
      </c>
      <c r="X5451"/>
      <c r="Y5451" s="67" t="str">
        <f t="shared" si="625"/>
        <v xml:space="preserve"> </v>
      </c>
      <c r="AB5451" t="s">
        <v>131</v>
      </c>
      <c r="AC5451" s="46">
        <v>3000</v>
      </c>
      <c r="AD5451" s="46">
        <v>36</v>
      </c>
      <c r="AE5451" s="46">
        <v>37</v>
      </c>
      <c r="AF5451" s="46">
        <v>128</v>
      </c>
      <c r="AH5451" s="70" t="str">
        <f t="shared" si="629"/>
        <v/>
      </c>
      <c r="AI5451" s="70" t="str">
        <f t="shared" si="630"/>
        <v/>
      </c>
      <c r="AJ5451" s="70" t="str">
        <f t="shared" si="631"/>
        <v>X</v>
      </c>
      <c r="AK5451" s="70" t="str" cm="1">
        <f t="array" ref="AK5451">_xlfn.IFS(AH5451&lt;&gt;"","1",AI5451&lt;&gt;"","2",AJ5451&lt;&gt;"","3")</f>
        <v>3</v>
      </c>
    </row>
    <row r="5452" spans="1:37" x14ac:dyDescent="0.25">
      <c r="A5452" t="s">
        <v>1920</v>
      </c>
      <c r="B5452" t="s">
        <v>277</v>
      </c>
      <c r="C5452" s="67" t="str">
        <f t="shared" si="626"/>
        <v>Peyton Wyss</v>
      </c>
      <c r="D5452" s="71" t="str" cm="1">
        <f t="array" ref="D5452">_xlfn.IFS(AK5452="1",CONCATENATE(C5452,"Regional"),AK5452="2",CONCATENATE(C5452,"Sectional"),AK5452="3",CONCATENATE(C5452,COUNTIF($C$1:C5452,C5452)))</f>
        <v>Peyton Wyss7</v>
      </c>
      <c r="E5452" s="66">
        <v>45181.583333333336</v>
      </c>
      <c r="F5452" t="s">
        <v>2407</v>
      </c>
      <c r="G5452" s="46">
        <v>38</v>
      </c>
      <c r="H5452" s="46">
        <v>54</v>
      </c>
      <c r="I5452" s="46">
        <v>18</v>
      </c>
      <c r="J5452" t="s">
        <v>445</v>
      </c>
      <c r="K5452" t="s">
        <v>131</v>
      </c>
      <c r="L5452" s="46">
        <v>3000</v>
      </c>
      <c r="M5452" s="46">
        <v>36</v>
      </c>
      <c r="N5452" s="46">
        <v>37</v>
      </c>
      <c r="O5452" s="46">
        <v>128</v>
      </c>
      <c r="P5452" s="46">
        <f t="shared" si="627"/>
        <v>1</v>
      </c>
      <c r="R5452" s="67" t="s">
        <v>2932</v>
      </c>
      <c r="S5452" s="67">
        <f>COUNTIF(Y$2:$Y$100,R5452)</f>
        <v>0</v>
      </c>
      <c r="V5452" s="67">
        <f t="shared" si="628"/>
        <v>0</v>
      </c>
      <c r="X5452"/>
      <c r="Y5452" s="67" t="str">
        <f t="shared" si="625"/>
        <v xml:space="preserve"> </v>
      </c>
      <c r="AB5452" t="s">
        <v>131</v>
      </c>
      <c r="AC5452" s="46">
        <v>3000</v>
      </c>
      <c r="AD5452" s="46">
        <v>36</v>
      </c>
      <c r="AE5452" s="46">
        <v>37</v>
      </c>
      <c r="AF5452" s="46">
        <v>128</v>
      </c>
      <c r="AH5452" s="70" t="str">
        <f t="shared" si="629"/>
        <v/>
      </c>
      <c r="AI5452" s="70" t="str">
        <f t="shared" si="630"/>
        <v/>
      </c>
      <c r="AJ5452" s="70" t="str">
        <f t="shared" si="631"/>
        <v>X</v>
      </c>
      <c r="AK5452" s="70" t="str" cm="1">
        <f t="array" ref="AK5452">_xlfn.IFS(AH5452&lt;&gt;"","1",AI5452&lt;&gt;"","2",AJ5452&lt;&gt;"","3")</f>
        <v>3</v>
      </c>
    </row>
    <row r="5453" spans="1:37" x14ac:dyDescent="0.25">
      <c r="A5453" t="s">
        <v>283</v>
      </c>
      <c r="B5453" t="s">
        <v>353</v>
      </c>
      <c r="C5453" s="67" t="str">
        <f t="shared" si="626"/>
        <v>Olivia Knobloch</v>
      </c>
      <c r="D5453" s="71" t="str" cm="1">
        <f t="array" ref="D5453">_xlfn.IFS(AK5453="1",CONCATENATE(C5453,"Regional"),AK5453="2",CONCATENATE(C5453,"Sectional"),AK5453="3",CONCATENATE(C5453,COUNTIF($C$1:C5453,C5453)))</f>
        <v>Olivia Knobloch6</v>
      </c>
      <c r="E5453" s="66">
        <v>45181.583333333336</v>
      </c>
      <c r="F5453" t="s">
        <v>2407</v>
      </c>
      <c r="G5453" s="46">
        <v>38</v>
      </c>
      <c r="H5453" s="46">
        <v>54</v>
      </c>
      <c r="I5453" s="46">
        <v>18</v>
      </c>
      <c r="J5453" t="s">
        <v>445</v>
      </c>
      <c r="K5453" t="s">
        <v>131</v>
      </c>
      <c r="L5453" s="46">
        <v>3000</v>
      </c>
      <c r="M5453" s="46">
        <v>36</v>
      </c>
      <c r="N5453" s="46">
        <v>37</v>
      </c>
      <c r="O5453" s="46">
        <v>128</v>
      </c>
      <c r="P5453" s="46">
        <f t="shared" si="627"/>
        <v>1</v>
      </c>
      <c r="R5453" s="67" t="s">
        <v>3512</v>
      </c>
      <c r="S5453" s="67">
        <f>COUNTIF(Y$2:$Y$100,R5453)</f>
        <v>0</v>
      </c>
      <c r="V5453" s="67">
        <f t="shared" si="628"/>
        <v>0</v>
      </c>
      <c r="X5453"/>
      <c r="Y5453" s="67" t="str">
        <f t="shared" si="625"/>
        <v xml:space="preserve"> </v>
      </c>
      <c r="AB5453" t="s">
        <v>131</v>
      </c>
      <c r="AC5453" s="46">
        <v>3000</v>
      </c>
      <c r="AD5453" s="46">
        <v>36</v>
      </c>
      <c r="AE5453" s="46">
        <v>37</v>
      </c>
      <c r="AF5453" s="46">
        <v>128</v>
      </c>
      <c r="AH5453" s="70" t="str">
        <f t="shared" si="629"/>
        <v/>
      </c>
      <c r="AI5453" s="70" t="str">
        <f t="shared" si="630"/>
        <v/>
      </c>
      <c r="AJ5453" s="70" t="str">
        <f t="shared" si="631"/>
        <v>X</v>
      </c>
      <c r="AK5453" s="70" t="str" cm="1">
        <f t="array" ref="AK5453">_xlfn.IFS(AH5453&lt;&gt;"","1",AI5453&lt;&gt;"","2",AJ5453&lt;&gt;"","3")</f>
        <v>3</v>
      </c>
    </row>
    <row r="5454" spans="1:37" x14ac:dyDescent="0.25">
      <c r="A5454" t="s">
        <v>327</v>
      </c>
      <c r="B5454" t="s">
        <v>401</v>
      </c>
      <c r="C5454" s="67" t="str">
        <f t="shared" si="626"/>
        <v>Hannah Olson</v>
      </c>
      <c r="D5454" s="71" t="str" cm="1">
        <f t="array" ref="D5454">_xlfn.IFS(AK5454="1",CONCATENATE(C5454,"Regional"),AK5454="2",CONCATENATE(C5454,"Sectional"),AK5454="3",CONCATENATE(C5454,COUNTIF($C$1:C5454,C5454)))</f>
        <v>Hannah Olson7</v>
      </c>
      <c r="E5454" s="66">
        <v>45181.583333333336</v>
      </c>
      <c r="F5454" t="s">
        <v>2407</v>
      </c>
      <c r="G5454" s="46">
        <v>38</v>
      </c>
      <c r="H5454" s="46">
        <v>54</v>
      </c>
      <c r="I5454" s="46">
        <v>18</v>
      </c>
      <c r="J5454" t="s">
        <v>445</v>
      </c>
      <c r="K5454" t="s">
        <v>131</v>
      </c>
      <c r="L5454" s="46">
        <v>3000</v>
      </c>
      <c r="M5454" s="46">
        <v>36</v>
      </c>
      <c r="N5454" s="46">
        <v>37</v>
      </c>
      <c r="O5454" s="46">
        <v>128</v>
      </c>
      <c r="P5454" s="46">
        <f t="shared" si="627"/>
        <v>1</v>
      </c>
      <c r="R5454" s="67" t="s">
        <v>1155</v>
      </c>
      <c r="S5454" s="67">
        <f>COUNTIF(Y$2:$Y$100,R5454)</f>
        <v>0</v>
      </c>
      <c r="V5454" s="67">
        <f t="shared" si="628"/>
        <v>0</v>
      </c>
      <c r="X5454"/>
      <c r="Y5454" s="67" t="str">
        <f t="shared" si="625"/>
        <v xml:space="preserve"> </v>
      </c>
      <c r="AB5454" t="s">
        <v>131</v>
      </c>
      <c r="AC5454" s="46">
        <v>3000</v>
      </c>
      <c r="AD5454" s="46">
        <v>36</v>
      </c>
      <c r="AE5454" s="46">
        <v>37</v>
      </c>
      <c r="AF5454" s="46">
        <v>128</v>
      </c>
      <c r="AH5454" s="70" t="str">
        <f t="shared" si="629"/>
        <v/>
      </c>
      <c r="AI5454" s="70" t="str">
        <f t="shared" si="630"/>
        <v/>
      </c>
      <c r="AJ5454" s="70" t="str">
        <f t="shared" si="631"/>
        <v>X</v>
      </c>
      <c r="AK5454" s="70" t="str" cm="1">
        <f t="array" ref="AK5454">_xlfn.IFS(AH5454&lt;&gt;"","1",AI5454&lt;&gt;"","2",AJ5454&lt;&gt;"","3")</f>
        <v>3</v>
      </c>
    </row>
    <row r="5455" spans="1:37" x14ac:dyDescent="0.25">
      <c r="A5455" t="s">
        <v>1827</v>
      </c>
      <c r="B5455" t="s">
        <v>459</v>
      </c>
      <c r="C5455" s="67" t="str">
        <f t="shared" si="626"/>
        <v>Addison Gady</v>
      </c>
      <c r="D5455" s="71" t="str" cm="1">
        <f t="array" ref="D5455">_xlfn.IFS(AK5455="1",CONCATENATE(C5455,"Regional"),AK5455="2",CONCATENATE(C5455,"Sectional"),AK5455="3",CONCATENATE(C5455,COUNTIF($C$1:C5455,C5455)))</f>
        <v>Addison Gady8</v>
      </c>
      <c r="E5455" s="66">
        <v>45181.583333333336</v>
      </c>
      <c r="F5455" t="s">
        <v>2407</v>
      </c>
      <c r="G5455" s="46">
        <v>38</v>
      </c>
      <c r="H5455" s="46">
        <v>56</v>
      </c>
      <c r="I5455" s="46">
        <v>21</v>
      </c>
      <c r="J5455" t="s">
        <v>445</v>
      </c>
      <c r="K5455" t="s">
        <v>131</v>
      </c>
      <c r="L5455" s="46">
        <v>3000</v>
      </c>
      <c r="M5455" s="46">
        <v>36</v>
      </c>
      <c r="N5455" s="46">
        <v>37</v>
      </c>
      <c r="O5455" s="46">
        <v>128</v>
      </c>
      <c r="P5455" s="46">
        <f t="shared" si="627"/>
        <v>1</v>
      </c>
      <c r="R5455" s="67" t="s">
        <v>2830</v>
      </c>
      <c r="S5455" s="67">
        <f>COUNTIF(Y$2:$Y$100,R5455)</f>
        <v>0</v>
      </c>
      <c r="V5455" s="67">
        <f t="shared" si="628"/>
        <v>0</v>
      </c>
      <c r="X5455"/>
      <c r="Y5455" s="67" t="str">
        <f t="shared" ref="Y5455:Y5486" si="632">CONCATENATE(W5455," ",X5455)</f>
        <v xml:space="preserve"> </v>
      </c>
      <c r="AB5455" t="s">
        <v>131</v>
      </c>
      <c r="AC5455" s="46">
        <v>3000</v>
      </c>
      <c r="AD5455" s="46">
        <v>36</v>
      </c>
      <c r="AE5455" s="46">
        <v>37</v>
      </c>
      <c r="AF5455" s="46">
        <v>128</v>
      </c>
      <c r="AH5455" s="70" t="str">
        <f t="shared" si="629"/>
        <v/>
      </c>
      <c r="AI5455" s="70" t="str">
        <f t="shared" si="630"/>
        <v/>
      </c>
      <c r="AJ5455" s="70" t="str">
        <f t="shared" si="631"/>
        <v>X</v>
      </c>
      <c r="AK5455" s="70" t="str" cm="1">
        <f t="array" ref="AK5455">_xlfn.IFS(AH5455&lt;&gt;"","1",AI5455&lt;&gt;"","2",AJ5455&lt;&gt;"","3")</f>
        <v>3</v>
      </c>
    </row>
    <row r="5456" spans="1:37" x14ac:dyDescent="0.25">
      <c r="A5456" t="s">
        <v>1604</v>
      </c>
      <c r="B5456" t="s">
        <v>435</v>
      </c>
      <c r="C5456" s="67" t="str">
        <f t="shared" si="626"/>
        <v>Raina Dworniczak</v>
      </c>
      <c r="D5456" s="71" t="str" cm="1">
        <f t="array" ref="D5456">_xlfn.IFS(AK5456="1",CONCATENATE(C5456,"Regional"),AK5456="2",CONCATENATE(C5456,"Sectional"),AK5456="3",CONCATENATE(C5456,COUNTIF($C$1:C5456,C5456)))</f>
        <v>Raina Dworniczak5</v>
      </c>
      <c r="E5456" s="66">
        <v>45181.583333333336</v>
      </c>
      <c r="F5456" t="s">
        <v>2407</v>
      </c>
      <c r="G5456" s="46">
        <v>38</v>
      </c>
      <c r="H5456" s="46">
        <v>57</v>
      </c>
      <c r="I5456" s="46">
        <v>22</v>
      </c>
      <c r="J5456" t="s">
        <v>445</v>
      </c>
      <c r="K5456" t="s">
        <v>131</v>
      </c>
      <c r="L5456" s="46">
        <v>3000</v>
      </c>
      <c r="M5456" s="46">
        <v>36</v>
      </c>
      <c r="N5456" s="46">
        <v>37</v>
      </c>
      <c r="O5456" s="46">
        <v>128</v>
      </c>
      <c r="P5456" s="46">
        <f t="shared" si="627"/>
        <v>1</v>
      </c>
      <c r="R5456" s="67" t="s">
        <v>3513</v>
      </c>
      <c r="S5456" s="67">
        <f>COUNTIF(Y$2:$Y$100,R5456)</f>
        <v>0</v>
      </c>
      <c r="V5456" s="67">
        <f t="shared" si="628"/>
        <v>0</v>
      </c>
      <c r="X5456"/>
      <c r="Y5456" s="67" t="str">
        <f t="shared" si="632"/>
        <v xml:space="preserve"> </v>
      </c>
      <c r="AB5456" t="s">
        <v>131</v>
      </c>
      <c r="AC5456" s="46">
        <v>3000</v>
      </c>
      <c r="AD5456" s="46">
        <v>36</v>
      </c>
      <c r="AE5456" s="46">
        <v>37</v>
      </c>
      <c r="AF5456" s="46">
        <v>128</v>
      </c>
      <c r="AH5456" s="70" t="str">
        <f t="shared" si="629"/>
        <v/>
      </c>
      <c r="AI5456" s="70" t="str">
        <f t="shared" si="630"/>
        <v/>
      </c>
      <c r="AJ5456" s="70" t="str">
        <f t="shared" si="631"/>
        <v>X</v>
      </c>
      <c r="AK5456" s="70" t="str" cm="1">
        <f t="array" ref="AK5456">_xlfn.IFS(AH5456&lt;&gt;"","1",AI5456&lt;&gt;"","2",AJ5456&lt;&gt;"","3")</f>
        <v>3</v>
      </c>
    </row>
    <row r="5457" spans="1:37" x14ac:dyDescent="0.25">
      <c r="A5457" t="s">
        <v>1925</v>
      </c>
      <c r="B5457" t="s">
        <v>431</v>
      </c>
      <c r="C5457" s="67" t="str">
        <f t="shared" si="626"/>
        <v>Paige Wolf</v>
      </c>
      <c r="D5457" s="71" t="str" cm="1">
        <f t="array" ref="D5457">_xlfn.IFS(AK5457="1",CONCATENATE(C5457,"Regional"),AK5457="2",CONCATENATE(C5457,"Sectional"),AK5457="3",CONCATENATE(C5457,COUNTIF($C$1:C5457,C5457)))</f>
        <v>Paige Wolf5</v>
      </c>
      <c r="E5457" s="66">
        <v>45181.583333333336</v>
      </c>
      <c r="F5457" t="s">
        <v>2407</v>
      </c>
      <c r="G5457" s="46">
        <v>38</v>
      </c>
      <c r="H5457" s="46">
        <v>57</v>
      </c>
      <c r="I5457" s="46">
        <v>22</v>
      </c>
      <c r="J5457" t="s">
        <v>445</v>
      </c>
      <c r="K5457" t="s">
        <v>131</v>
      </c>
      <c r="L5457" s="46">
        <v>3000</v>
      </c>
      <c r="M5457" s="46">
        <v>36</v>
      </c>
      <c r="N5457" s="46">
        <v>37</v>
      </c>
      <c r="O5457" s="46">
        <v>128</v>
      </c>
      <c r="P5457" s="46">
        <f t="shared" si="627"/>
        <v>1</v>
      </c>
      <c r="R5457" s="67" t="s">
        <v>2937</v>
      </c>
      <c r="S5457" s="67">
        <f>COUNTIF(Y$2:$Y$100,R5457)</f>
        <v>0</v>
      </c>
      <c r="V5457" s="67">
        <f t="shared" si="628"/>
        <v>0</v>
      </c>
      <c r="X5457"/>
      <c r="Y5457" s="67" t="str">
        <f t="shared" si="632"/>
        <v xml:space="preserve"> </v>
      </c>
      <c r="AB5457" t="s">
        <v>131</v>
      </c>
      <c r="AC5457" s="46">
        <v>3000</v>
      </c>
      <c r="AD5457" s="46">
        <v>36</v>
      </c>
      <c r="AE5457" s="46">
        <v>37</v>
      </c>
      <c r="AF5457" s="46">
        <v>128</v>
      </c>
      <c r="AH5457" s="70" t="str">
        <f t="shared" si="629"/>
        <v/>
      </c>
      <c r="AI5457" s="70" t="str">
        <f t="shared" si="630"/>
        <v/>
      </c>
      <c r="AJ5457" s="70" t="str">
        <f t="shared" si="631"/>
        <v>X</v>
      </c>
      <c r="AK5457" s="70" t="str" cm="1">
        <f t="array" ref="AK5457">_xlfn.IFS(AH5457&lt;&gt;"","1",AI5457&lt;&gt;"","2",AJ5457&lt;&gt;"","3")</f>
        <v>3</v>
      </c>
    </row>
    <row r="5458" spans="1:37" x14ac:dyDescent="0.25">
      <c r="A5458" t="s">
        <v>3476</v>
      </c>
      <c r="B5458" t="s">
        <v>2709</v>
      </c>
      <c r="C5458" s="67" t="str">
        <f t="shared" si="626"/>
        <v>Kailea Van Der Linden</v>
      </c>
      <c r="D5458" s="71" t="str" cm="1">
        <f t="array" ref="D5458">_xlfn.IFS(AK5458="1",CONCATENATE(C5458,"Regional"),AK5458="2",CONCATENATE(C5458,"Sectional"),AK5458="3",CONCATENATE(C5458,COUNTIF($C$1:C5458,C5458)))</f>
        <v>Kailea Van Der Linden2</v>
      </c>
      <c r="E5458" s="66">
        <v>45181.583333333336</v>
      </c>
      <c r="F5458" t="s">
        <v>2407</v>
      </c>
      <c r="G5458" s="46">
        <v>38</v>
      </c>
      <c r="H5458" s="46">
        <v>58</v>
      </c>
      <c r="I5458" s="46">
        <v>24</v>
      </c>
      <c r="J5458" t="s">
        <v>445</v>
      </c>
      <c r="K5458" t="s">
        <v>131</v>
      </c>
      <c r="L5458" s="46">
        <v>3000</v>
      </c>
      <c r="M5458" s="46">
        <v>36</v>
      </c>
      <c r="N5458" s="46">
        <v>37</v>
      </c>
      <c r="O5458" s="46">
        <v>128</v>
      </c>
      <c r="P5458" s="46">
        <f t="shared" si="627"/>
        <v>1</v>
      </c>
      <c r="R5458" s="67" t="s">
        <v>3571</v>
      </c>
      <c r="S5458" s="67">
        <f>COUNTIF(Y$2:$Y$100,R5458)</f>
        <v>0</v>
      </c>
      <c r="V5458" s="67">
        <f t="shared" si="628"/>
        <v>0</v>
      </c>
      <c r="X5458"/>
      <c r="Y5458" s="67" t="str">
        <f t="shared" si="632"/>
        <v xml:space="preserve"> </v>
      </c>
      <c r="AB5458" t="s">
        <v>131</v>
      </c>
      <c r="AC5458" s="46">
        <v>3000</v>
      </c>
      <c r="AD5458" s="46">
        <v>36</v>
      </c>
      <c r="AE5458" s="46">
        <v>37</v>
      </c>
      <c r="AF5458" s="46">
        <v>128</v>
      </c>
      <c r="AH5458" s="70" t="str">
        <f t="shared" si="629"/>
        <v/>
      </c>
      <c r="AI5458" s="70" t="str">
        <f t="shared" si="630"/>
        <v/>
      </c>
      <c r="AJ5458" s="70" t="str">
        <f t="shared" si="631"/>
        <v>X</v>
      </c>
      <c r="AK5458" s="70" t="str" cm="1">
        <f t="array" ref="AK5458">_xlfn.IFS(AH5458&lt;&gt;"","1",AI5458&lt;&gt;"","2",AJ5458&lt;&gt;"","3")</f>
        <v>3</v>
      </c>
    </row>
    <row r="5459" spans="1:37" x14ac:dyDescent="0.25">
      <c r="A5459" t="s">
        <v>815</v>
      </c>
      <c r="B5459" t="s">
        <v>555</v>
      </c>
      <c r="C5459" s="67" t="str">
        <f t="shared" si="626"/>
        <v>Molly Martine</v>
      </c>
      <c r="D5459" s="71" t="str" cm="1">
        <f t="array" ref="D5459">_xlfn.IFS(AK5459="1",CONCATENATE(C5459,"Regional"),AK5459="2",CONCATENATE(C5459,"Sectional"),AK5459="3",CONCATENATE(C5459,COUNTIF($C$1:C5459,C5459)))</f>
        <v>Molly Martine8</v>
      </c>
      <c r="E5459" s="66">
        <v>45181.583333333336</v>
      </c>
      <c r="F5459" t="s">
        <v>2407</v>
      </c>
      <c r="G5459" s="46">
        <v>38</v>
      </c>
      <c r="H5459" s="46">
        <v>58</v>
      </c>
      <c r="I5459" s="46">
        <v>24</v>
      </c>
      <c r="J5459" t="s">
        <v>445</v>
      </c>
      <c r="K5459" t="s">
        <v>131</v>
      </c>
      <c r="L5459" s="46">
        <v>3000</v>
      </c>
      <c r="M5459" s="46">
        <v>36</v>
      </c>
      <c r="N5459" s="46">
        <v>37</v>
      </c>
      <c r="O5459" s="46">
        <v>128</v>
      </c>
      <c r="P5459" s="46">
        <f t="shared" si="627"/>
        <v>1</v>
      </c>
      <c r="R5459" s="67" t="s">
        <v>2826</v>
      </c>
      <c r="S5459" s="67">
        <f>COUNTIF(Y$2:$Y$100,R5459)</f>
        <v>0</v>
      </c>
      <c r="V5459" s="67">
        <f t="shared" si="628"/>
        <v>0</v>
      </c>
      <c r="X5459"/>
      <c r="Y5459" s="67" t="str">
        <f t="shared" si="632"/>
        <v xml:space="preserve"> </v>
      </c>
      <c r="AB5459" t="s">
        <v>131</v>
      </c>
      <c r="AC5459" s="46">
        <v>3000</v>
      </c>
      <c r="AD5459" s="46">
        <v>36</v>
      </c>
      <c r="AE5459" s="46">
        <v>37</v>
      </c>
      <c r="AF5459" s="46">
        <v>128</v>
      </c>
      <c r="AH5459" s="70" t="str">
        <f t="shared" si="629"/>
        <v/>
      </c>
      <c r="AI5459" s="70" t="str">
        <f t="shared" si="630"/>
        <v/>
      </c>
      <c r="AJ5459" s="70" t="str">
        <f t="shared" si="631"/>
        <v>X</v>
      </c>
      <c r="AK5459" s="70" t="str" cm="1">
        <f t="array" ref="AK5459">_xlfn.IFS(AH5459&lt;&gt;"","1",AI5459&lt;&gt;"","2",AJ5459&lt;&gt;"","3")</f>
        <v>3</v>
      </c>
    </row>
    <row r="5460" spans="1:37" x14ac:dyDescent="0.25">
      <c r="A5460" t="s">
        <v>1826</v>
      </c>
      <c r="B5460" t="s">
        <v>740</v>
      </c>
      <c r="C5460" s="67" t="str">
        <f t="shared" si="626"/>
        <v>Lydia Fullmer</v>
      </c>
      <c r="D5460" s="71" t="str" cm="1">
        <f t="array" ref="D5460">_xlfn.IFS(AK5460="1",CONCATENATE(C5460,"Regional"),AK5460="2",CONCATENATE(C5460,"Sectional"),AK5460="3",CONCATENATE(C5460,COUNTIF($C$1:C5460,C5460)))</f>
        <v>Lydia Fullmer7</v>
      </c>
      <c r="E5460" s="66">
        <v>45181.583333333336</v>
      </c>
      <c r="F5460" t="s">
        <v>2407</v>
      </c>
      <c r="G5460" s="46">
        <v>38</v>
      </c>
      <c r="H5460" s="46">
        <v>60</v>
      </c>
      <c r="I5460" s="46">
        <v>26</v>
      </c>
      <c r="J5460" t="s">
        <v>445</v>
      </c>
      <c r="K5460" t="s">
        <v>131</v>
      </c>
      <c r="L5460" s="46">
        <v>3000</v>
      </c>
      <c r="M5460" s="46">
        <v>36</v>
      </c>
      <c r="N5460" s="46">
        <v>37</v>
      </c>
      <c r="O5460" s="46">
        <v>128</v>
      </c>
      <c r="P5460" s="46">
        <f t="shared" si="627"/>
        <v>1</v>
      </c>
      <c r="R5460" s="67" t="s">
        <v>2829</v>
      </c>
      <c r="S5460" s="67">
        <f>COUNTIF(Y$2:$Y$100,R5460)</f>
        <v>0</v>
      </c>
      <c r="V5460" s="67">
        <f t="shared" si="628"/>
        <v>0</v>
      </c>
      <c r="X5460"/>
      <c r="Y5460" s="67" t="str">
        <f t="shared" si="632"/>
        <v xml:space="preserve"> </v>
      </c>
      <c r="AB5460" t="s">
        <v>131</v>
      </c>
      <c r="AC5460" s="46">
        <v>3000</v>
      </c>
      <c r="AD5460" s="46">
        <v>36</v>
      </c>
      <c r="AE5460" s="46">
        <v>37</v>
      </c>
      <c r="AF5460" s="46">
        <v>128</v>
      </c>
      <c r="AH5460" s="70" t="str">
        <f t="shared" si="629"/>
        <v/>
      </c>
      <c r="AI5460" s="70" t="str">
        <f t="shared" si="630"/>
        <v/>
      </c>
      <c r="AJ5460" s="70" t="str">
        <f t="shared" si="631"/>
        <v>X</v>
      </c>
      <c r="AK5460" s="70" t="str" cm="1">
        <f t="array" ref="AK5460">_xlfn.IFS(AH5460&lt;&gt;"","1",AI5460&lt;&gt;"","2",AJ5460&lt;&gt;"","3")</f>
        <v>3</v>
      </c>
    </row>
    <row r="5461" spans="1:37" x14ac:dyDescent="0.25">
      <c r="A5461" t="s">
        <v>1830</v>
      </c>
      <c r="B5461" t="s">
        <v>682</v>
      </c>
      <c r="C5461" s="67" t="str">
        <f t="shared" si="626"/>
        <v>Aubrey Christman</v>
      </c>
      <c r="D5461" s="71" t="str" cm="1">
        <f t="array" ref="D5461">_xlfn.IFS(AK5461="1",CONCATENATE(C5461,"Regional"),AK5461="2",CONCATENATE(C5461,"Sectional"),AK5461="3",CONCATENATE(C5461,COUNTIF($C$1:C5461,C5461)))</f>
        <v>Aubrey Christman9</v>
      </c>
      <c r="E5461" s="66">
        <v>45181.583333333336</v>
      </c>
      <c r="F5461" t="s">
        <v>2407</v>
      </c>
      <c r="G5461" s="46">
        <v>38</v>
      </c>
      <c r="H5461" s="46">
        <v>60</v>
      </c>
      <c r="I5461" s="46">
        <v>26</v>
      </c>
      <c r="J5461" t="s">
        <v>445</v>
      </c>
      <c r="K5461" t="s">
        <v>131</v>
      </c>
      <c r="L5461" s="46">
        <v>3000</v>
      </c>
      <c r="M5461" s="46">
        <v>36</v>
      </c>
      <c r="N5461" s="46">
        <v>37</v>
      </c>
      <c r="O5461" s="46">
        <v>128</v>
      </c>
      <c r="P5461" s="46">
        <f t="shared" si="627"/>
        <v>1</v>
      </c>
      <c r="R5461" s="67" t="s">
        <v>2833</v>
      </c>
      <c r="S5461" s="67">
        <f>COUNTIF(Y$2:$Y$100,R5461)</f>
        <v>0</v>
      </c>
      <c r="V5461" s="67">
        <f t="shared" si="628"/>
        <v>0</v>
      </c>
      <c r="X5461"/>
      <c r="Y5461" s="67" t="str">
        <f t="shared" si="632"/>
        <v xml:space="preserve"> </v>
      </c>
      <c r="AB5461" t="s">
        <v>131</v>
      </c>
      <c r="AC5461" s="46">
        <v>3000</v>
      </c>
      <c r="AD5461" s="46">
        <v>36</v>
      </c>
      <c r="AE5461" s="46">
        <v>37</v>
      </c>
      <c r="AF5461" s="46">
        <v>128</v>
      </c>
      <c r="AH5461" s="70" t="str">
        <f t="shared" si="629"/>
        <v/>
      </c>
      <c r="AI5461" s="70" t="str">
        <f t="shared" si="630"/>
        <v/>
      </c>
      <c r="AJ5461" s="70" t="str">
        <f t="shared" si="631"/>
        <v>X</v>
      </c>
      <c r="AK5461" s="70" t="str" cm="1">
        <f t="array" ref="AK5461">_xlfn.IFS(AH5461&lt;&gt;"","1",AI5461&lt;&gt;"","2",AJ5461&lt;&gt;"","3")</f>
        <v>3</v>
      </c>
    </row>
    <row r="5462" spans="1:37" x14ac:dyDescent="0.25">
      <c r="A5462" t="s">
        <v>440</v>
      </c>
      <c r="B5462" t="s">
        <v>441</v>
      </c>
      <c r="C5462" s="67" t="str">
        <f t="shared" si="626"/>
        <v>Madison Sikora</v>
      </c>
      <c r="D5462" s="71" t="str" cm="1">
        <f t="array" ref="D5462">_xlfn.IFS(AK5462="1",CONCATENATE(C5462,"Regional"),AK5462="2",CONCATENATE(C5462,"Sectional"),AK5462="3",CONCATENATE(C5462,COUNTIF($C$1:C5462,C5462)))</f>
        <v>Madison Sikora5</v>
      </c>
      <c r="E5462" s="66">
        <v>45181.583333333336</v>
      </c>
      <c r="F5462" t="s">
        <v>2407</v>
      </c>
      <c r="G5462" s="46">
        <v>38</v>
      </c>
      <c r="H5462" s="46">
        <v>60</v>
      </c>
      <c r="I5462" s="46">
        <v>26</v>
      </c>
      <c r="J5462" t="s">
        <v>445</v>
      </c>
      <c r="K5462" t="s">
        <v>131</v>
      </c>
      <c r="L5462" s="46">
        <v>3000</v>
      </c>
      <c r="M5462" s="46">
        <v>36</v>
      </c>
      <c r="N5462" s="46">
        <v>37</v>
      </c>
      <c r="O5462" s="46">
        <v>128</v>
      </c>
      <c r="P5462" s="46">
        <f t="shared" si="627"/>
        <v>1</v>
      </c>
      <c r="R5462" s="67" t="s">
        <v>1154</v>
      </c>
      <c r="S5462" s="67">
        <f>COUNTIF(Y$2:$Y$100,R5462)</f>
        <v>0</v>
      </c>
      <c r="V5462" s="67">
        <f t="shared" si="628"/>
        <v>0</v>
      </c>
      <c r="X5462"/>
      <c r="Y5462" s="67" t="str">
        <f t="shared" si="632"/>
        <v xml:space="preserve"> </v>
      </c>
      <c r="AB5462" t="s">
        <v>131</v>
      </c>
      <c r="AC5462" s="46">
        <v>3000</v>
      </c>
      <c r="AD5462" s="46">
        <v>36</v>
      </c>
      <c r="AE5462" s="46">
        <v>37</v>
      </c>
      <c r="AF5462" s="46">
        <v>128</v>
      </c>
      <c r="AH5462" s="70" t="str">
        <f t="shared" si="629"/>
        <v/>
      </c>
      <c r="AI5462" s="70" t="str">
        <f t="shared" si="630"/>
        <v/>
      </c>
      <c r="AJ5462" s="70" t="str">
        <f t="shared" si="631"/>
        <v>X</v>
      </c>
      <c r="AK5462" s="70" t="str" cm="1">
        <f t="array" ref="AK5462">_xlfn.IFS(AH5462&lt;&gt;"","1",AI5462&lt;&gt;"","2",AJ5462&lt;&gt;"","3")</f>
        <v>3</v>
      </c>
    </row>
    <row r="5463" spans="1:37" x14ac:dyDescent="0.25">
      <c r="A5463" t="s">
        <v>1825</v>
      </c>
      <c r="B5463" t="s">
        <v>570</v>
      </c>
      <c r="C5463" s="67" t="str">
        <f t="shared" si="626"/>
        <v>Sydney Reis</v>
      </c>
      <c r="D5463" s="71" t="str" cm="1">
        <f t="array" ref="D5463">_xlfn.IFS(AK5463="1",CONCATENATE(C5463,"Regional"),AK5463="2",CONCATENATE(C5463,"Sectional"),AK5463="3",CONCATENATE(C5463,COUNTIF($C$1:C5463,C5463)))</f>
        <v>Sydney Reis8</v>
      </c>
      <c r="E5463" s="66">
        <v>45181.583333333336</v>
      </c>
      <c r="F5463" t="s">
        <v>2407</v>
      </c>
      <c r="G5463" s="46">
        <v>38</v>
      </c>
      <c r="H5463" s="46">
        <v>61</v>
      </c>
      <c r="I5463" s="46">
        <v>29</v>
      </c>
      <c r="J5463" t="s">
        <v>445</v>
      </c>
      <c r="K5463" t="s">
        <v>131</v>
      </c>
      <c r="L5463" s="46">
        <v>3000</v>
      </c>
      <c r="M5463" s="46">
        <v>36</v>
      </c>
      <c r="N5463" s="46">
        <v>37</v>
      </c>
      <c r="O5463" s="46">
        <v>128</v>
      </c>
      <c r="P5463" s="46">
        <f t="shared" si="627"/>
        <v>1</v>
      </c>
      <c r="R5463" s="67" t="s">
        <v>2828</v>
      </c>
      <c r="S5463" s="67">
        <f>COUNTIF(Y$2:$Y$100,R5463)</f>
        <v>0</v>
      </c>
      <c r="V5463" s="67">
        <f t="shared" si="628"/>
        <v>0</v>
      </c>
      <c r="X5463"/>
      <c r="Y5463" s="67" t="str">
        <f t="shared" si="632"/>
        <v xml:space="preserve"> </v>
      </c>
      <c r="AB5463" t="s">
        <v>131</v>
      </c>
      <c r="AC5463" s="46">
        <v>3000</v>
      </c>
      <c r="AD5463" s="46">
        <v>36</v>
      </c>
      <c r="AE5463" s="46">
        <v>37</v>
      </c>
      <c r="AF5463" s="46">
        <v>128</v>
      </c>
      <c r="AH5463" s="70" t="str">
        <f t="shared" si="629"/>
        <v/>
      </c>
      <c r="AI5463" s="70" t="str">
        <f t="shared" si="630"/>
        <v/>
      </c>
      <c r="AJ5463" s="70" t="str">
        <f t="shared" si="631"/>
        <v>X</v>
      </c>
      <c r="AK5463" s="70" t="str" cm="1">
        <f t="array" ref="AK5463">_xlfn.IFS(AH5463&lt;&gt;"","1",AI5463&lt;&gt;"","2",AJ5463&lt;&gt;"","3")</f>
        <v>3</v>
      </c>
    </row>
    <row r="5464" spans="1:37" x14ac:dyDescent="0.25">
      <c r="A5464" t="s">
        <v>1929</v>
      </c>
      <c r="B5464" t="s">
        <v>492</v>
      </c>
      <c r="C5464" s="67" t="str">
        <f t="shared" si="626"/>
        <v>Anna Beaumier</v>
      </c>
      <c r="D5464" s="71" t="str" cm="1">
        <f t="array" ref="D5464">_xlfn.IFS(AK5464="1",CONCATENATE(C5464,"Regional"),AK5464="2",CONCATENATE(C5464,"Sectional"),AK5464="3",CONCATENATE(C5464,COUNTIF($C$1:C5464,C5464)))</f>
        <v>Anna Beaumier2</v>
      </c>
      <c r="E5464" s="66">
        <v>45181.583333333336</v>
      </c>
      <c r="F5464" t="s">
        <v>2407</v>
      </c>
      <c r="G5464" s="46">
        <v>38</v>
      </c>
      <c r="H5464" s="46">
        <v>61</v>
      </c>
      <c r="I5464" s="46">
        <v>29</v>
      </c>
      <c r="J5464" t="s">
        <v>445</v>
      </c>
      <c r="K5464" t="s">
        <v>131</v>
      </c>
      <c r="L5464" s="46">
        <v>3000</v>
      </c>
      <c r="M5464" s="46">
        <v>36</v>
      </c>
      <c r="N5464" s="46">
        <v>37</v>
      </c>
      <c r="O5464" s="46">
        <v>128</v>
      </c>
      <c r="P5464" s="46">
        <f t="shared" si="627"/>
        <v>1</v>
      </c>
      <c r="R5464" s="67" t="s">
        <v>2941</v>
      </c>
      <c r="S5464" s="67">
        <f>COUNTIF(Y$2:$Y$100,R5464)</f>
        <v>0</v>
      </c>
      <c r="V5464" s="67">
        <f t="shared" si="628"/>
        <v>0</v>
      </c>
      <c r="X5464"/>
      <c r="Y5464" s="67" t="str">
        <f t="shared" si="632"/>
        <v xml:space="preserve"> </v>
      </c>
      <c r="AB5464" t="s">
        <v>131</v>
      </c>
      <c r="AC5464" s="46">
        <v>3000</v>
      </c>
      <c r="AD5464" s="46">
        <v>36</v>
      </c>
      <c r="AE5464" s="46">
        <v>37</v>
      </c>
      <c r="AF5464" s="46">
        <v>128</v>
      </c>
      <c r="AH5464" s="70" t="str">
        <f t="shared" si="629"/>
        <v/>
      </c>
      <c r="AI5464" s="70" t="str">
        <f t="shared" si="630"/>
        <v/>
      </c>
      <c r="AJ5464" s="70" t="str">
        <f t="shared" si="631"/>
        <v>X</v>
      </c>
      <c r="AK5464" s="70" t="str" cm="1">
        <f t="array" ref="AK5464">_xlfn.IFS(AH5464&lt;&gt;"","1",AI5464&lt;&gt;"","2",AJ5464&lt;&gt;"","3")</f>
        <v>3</v>
      </c>
    </row>
    <row r="5465" spans="1:37" x14ac:dyDescent="0.25">
      <c r="A5465" t="s">
        <v>1831</v>
      </c>
      <c r="B5465" t="s">
        <v>210</v>
      </c>
      <c r="C5465" s="67" t="str">
        <f t="shared" si="626"/>
        <v>Alexis VandeCorput</v>
      </c>
      <c r="D5465" s="71" t="str" cm="1">
        <f t="array" ref="D5465">_xlfn.IFS(AK5465="1",CONCATENATE(C5465,"Regional"),AK5465="2",CONCATENATE(C5465,"Sectional"),AK5465="3",CONCATENATE(C5465,COUNTIF($C$1:C5465,C5465)))</f>
        <v>Alexis VandeCorput7</v>
      </c>
      <c r="E5465" s="66">
        <v>45181.583333333336</v>
      </c>
      <c r="F5465" t="s">
        <v>2407</v>
      </c>
      <c r="G5465" s="46">
        <v>38</v>
      </c>
      <c r="H5465" s="46">
        <v>63</v>
      </c>
      <c r="I5465" s="46">
        <v>31</v>
      </c>
      <c r="J5465" t="s">
        <v>445</v>
      </c>
      <c r="K5465" t="s">
        <v>131</v>
      </c>
      <c r="L5465" s="46">
        <v>3000</v>
      </c>
      <c r="M5465" s="46">
        <v>36</v>
      </c>
      <c r="N5465" s="46">
        <v>37</v>
      </c>
      <c r="O5465" s="46">
        <v>128</v>
      </c>
      <c r="P5465" s="46">
        <f t="shared" si="627"/>
        <v>1</v>
      </c>
      <c r="R5465" s="67" t="s">
        <v>2834</v>
      </c>
      <c r="S5465" s="67">
        <f>COUNTIF(Y$2:$Y$100,R5465)</f>
        <v>0</v>
      </c>
      <c r="V5465" s="67">
        <f t="shared" si="628"/>
        <v>0</v>
      </c>
      <c r="X5465"/>
      <c r="Y5465" s="67" t="str">
        <f t="shared" si="632"/>
        <v xml:space="preserve"> </v>
      </c>
      <c r="AB5465" t="s">
        <v>131</v>
      </c>
      <c r="AC5465" s="46">
        <v>3000</v>
      </c>
      <c r="AD5465" s="46">
        <v>36</v>
      </c>
      <c r="AE5465" s="46">
        <v>37</v>
      </c>
      <c r="AF5465" s="46">
        <v>128</v>
      </c>
      <c r="AH5465" s="70" t="str">
        <f t="shared" si="629"/>
        <v/>
      </c>
      <c r="AI5465" s="70" t="str">
        <f t="shared" si="630"/>
        <v/>
      </c>
      <c r="AJ5465" s="70" t="str">
        <f t="shared" si="631"/>
        <v>X</v>
      </c>
      <c r="AK5465" s="70" t="str" cm="1">
        <f t="array" ref="AK5465">_xlfn.IFS(AH5465&lt;&gt;"","1",AI5465&lt;&gt;"","2",AJ5465&lt;&gt;"","3")</f>
        <v>3</v>
      </c>
    </row>
    <row r="5466" spans="1:37" x14ac:dyDescent="0.25">
      <c r="A5466" t="s">
        <v>437</v>
      </c>
      <c r="B5466" t="s">
        <v>438</v>
      </c>
      <c r="C5466" s="67" t="str">
        <f t="shared" si="626"/>
        <v>Merrill Kelsey</v>
      </c>
      <c r="D5466" s="71" t="str" cm="1">
        <f t="array" ref="D5466">_xlfn.IFS(AK5466="1",CONCATENATE(C5466,"Regional"),AK5466="2",CONCATENATE(C5466,"Sectional"),AK5466="3",CONCATENATE(C5466,COUNTIF($C$1:C5466,C5466)))</f>
        <v>Merrill Kelsey6</v>
      </c>
      <c r="E5466" s="66">
        <v>45181.583333333336</v>
      </c>
      <c r="F5466" t="s">
        <v>2407</v>
      </c>
      <c r="G5466" s="46">
        <v>38</v>
      </c>
      <c r="H5466" s="46">
        <v>65</v>
      </c>
      <c r="I5466" s="46">
        <v>32</v>
      </c>
      <c r="J5466" t="s">
        <v>445</v>
      </c>
      <c r="K5466" t="s">
        <v>131</v>
      </c>
      <c r="L5466" s="46">
        <v>3000</v>
      </c>
      <c r="M5466" s="46">
        <v>36</v>
      </c>
      <c r="N5466" s="46">
        <v>37</v>
      </c>
      <c r="O5466" s="46">
        <v>128</v>
      </c>
      <c r="P5466" s="46">
        <f t="shared" si="627"/>
        <v>1</v>
      </c>
      <c r="R5466" s="67" t="s">
        <v>1152</v>
      </c>
      <c r="S5466" s="67">
        <f>COUNTIF(Y$2:$Y$100,R5466)</f>
        <v>0</v>
      </c>
      <c r="V5466" s="67">
        <f t="shared" si="628"/>
        <v>0</v>
      </c>
      <c r="X5466"/>
      <c r="Y5466" s="67" t="str">
        <f t="shared" si="632"/>
        <v xml:space="preserve"> </v>
      </c>
      <c r="AB5466" t="s">
        <v>131</v>
      </c>
      <c r="AC5466" s="46">
        <v>3000</v>
      </c>
      <c r="AD5466" s="46">
        <v>36</v>
      </c>
      <c r="AE5466" s="46">
        <v>37</v>
      </c>
      <c r="AF5466" s="46">
        <v>128</v>
      </c>
      <c r="AH5466" s="70" t="str">
        <f t="shared" si="629"/>
        <v/>
      </c>
      <c r="AI5466" s="70" t="str">
        <f t="shared" si="630"/>
        <v/>
      </c>
      <c r="AJ5466" s="70" t="str">
        <f t="shared" si="631"/>
        <v>X</v>
      </c>
      <c r="AK5466" s="70" t="str" cm="1">
        <f t="array" ref="AK5466">_xlfn.IFS(AH5466&lt;&gt;"","1",AI5466&lt;&gt;"","2",AJ5466&lt;&gt;"","3")</f>
        <v>3</v>
      </c>
    </row>
    <row r="5467" spans="1:37" x14ac:dyDescent="0.25">
      <c r="A5467" t="s">
        <v>275</v>
      </c>
      <c r="B5467" t="s">
        <v>184</v>
      </c>
      <c r="C5467" s="67" t="str">
        <f t="shared" si="626"/>
        <v>Allison Johnson</v>
      </c>
      <c r="D5467" s="71" t="str" cm="1">
        <f t="array" ref="D5467">_xlfn.IFS(AK5467="1",CONCATENATE(C5467,"Regional"),AK5467="2",CONCATENATE(C5467,"Sectional"),AK5467="3",CONCATENATE(C5467,COUNTIF($C$1:C5467,C5467)))</f>
        <v>Allison Johnson3</v>
      </c>
      <c r="E5467" s="66">
        <v>45181.583333333336</v>
      </c>
      <c r="F5467" t="s">
        <v>2407</v>
      </c>
      <c r="G5467" s="46">
        <v>38</v>
      </c>
      <c r="H5467" s="46">
        <v>66</v>
      </c>
      <c r="I5467" s="46">
        <v>33</v>
      </c>
      <c r="J5467" t="s">
        <v>445</v>
      </c>
      <c r="K5467" t="s">
        <v>131</v>
      </c>
      <c r="L5467" s="46">
        <v>3000</v>
      </c>
      <c r="M5467" s="46">
        <v>36</v>
      </c>
      <c r="N5467" s="46">
        <v>37</v>
      </c>
      <c r="O5467" s="46">
        <v>128</v>
      </c>
      <c r="P5467" s="46">
        <f t="shared" si="627"/>
        <v>1</v>
      </c>
      <c r="R5467" s="67" t="s">
        <v>2942</v>
      </c>
      <c r="S5467" s="67">
        <f>COUNTIF(Y$2:$Y$100,R5467)</f>
        <v>0</v>
      </c>
      <c r="V5467" s="67">
        <f t="shared" si="628"/>
        <v>0</v>
      </c>
      <c r="X5467"/>
      <c r="Y5467" s="67" t="str">
        <f t="shared" si="632"/>
        <v xml:space="preserve"> </v>
      </c>
      <c r="AB5467" t="s">
        <v>131</v>
      </c>
      <c r="AC5467" s="46">
        <v>3000</v>
      </c>
      <c r="AD5467" s="46">
        <v>36</v>
      </c>
      <c r="AE5467" s="46">
        <v>37</v>
      </c>
      <c r="AF5467" s="46">
        <v>128</v>
      </c>
      <c r="AH5467" s="70" t="str">
        <f t="shared" si="629"/>
        <v/>
      </c>
      <c r="AI5467" s="70" t="str">
        <f t="shared" si="630"/>
        <v/>
      </c>
      <c r="AJ5467" s="70" t="str">
        <f t="shared" si="631"/>
        <v>X</v>
      </c>
      <c r="AK5467" s="70" t="str" cm="1">
        <f t="array" ref="AK5467">_xlfn.IFS(AH5467&lt;&gt;"","1",AI5467&lt;&gt;"","2",AJ5467&lt;&gt;"","3")</f>
        <v>3</v>
      </c>
    </row>
    <row r="5468" spans="1:37" x14ac:dyDescent="0.25">
      <c r="A5468" t="s">
        <v>1917</v>
      </c>
      <c r="B5468" t="s">
        <v>1918</v>
      </c>
      <c r="C5468" s="67" t="str">
        <f t="shared" si="626"/>
        <v>Colette DeVeau</v>
      </c>
      <c r="D5468" s="71" t="str" cm="1">
        <f t="array" ref="D5468">_xlfn.IFS(AK5468="1",CONCATENATE(C5468,"Regional"),AK5468="2",CONCATENATE(C5468,"Sectional"),AK5468="3",CONCATENATE(C5468,COUNTIF($C$1:C5468,C5468)))</f>
        <v>Colette DeVeau7</v>
      </c>
      <c r="E5468" s="66">
        <v>45181.583333333336</v>
      </c>
      <c r="F5468" t="s">
        <v>2407</v>
      </c>
      <c r="G5468" s="46">
        <v>38</v>
      </c>
      <c r="H5468" s="46">
        <v>67</v>
      </c>
      <c r="I5468" s="46">
        <v>34</v>
      </c>
      <c r="J5468" t="s">
        <v>445</v>
      </c>
      <c r="K5468" t="s">
        <v>131</v>
      </c>
      <c r="L5468" s="46">
        <v>3000</v>
      </c>
      <c r="M5468" s="46">
        <v>36</v>
      </c>
      <c r="N5468" s="46">
        <v>37</v>
      </c>
      <c r="O5468" s="46">
        <v>128</v>
      </c>
      <c r="P5468" s="46">
        <f t="shared" si="627"/>
        <v>1</v>
      </c>
      <c r="R5468" s="67" t="s">
        <v>2930</v>
      </c>
      <c r="S5468" s="67">
        <f>COUNTIF(Y$2:$Y$100,R5468)</f>
        <v>0</v>
      </c>
      <c r="V5468" s="67">
        <f t="shared" si="628"/>
        <v>0</v>
      </c>
      <c r="X5468"/>
      <c r="Y5468" s="67" t="str">
        <f t="shared" si="632"/>
        <v xml:space="preserve"> </v>
      </c>
      <c r="AB5468" t="s">
        <v>131</v>
      </c>
      <c r="AC5468" s="46">
        <v>3000</v>
      </c>
      <c r="AD5468" s="46">
        <v>36</v>
      </c>
      <c r="AE5468" s="46">
        <v>37</v>
      </c>
      <c r="AF5468" s="46">
        <v>128</v>
      </c>
      <c r="AH5468" s="70" t="str">
        <f t="shared" si="629"/>
        <v/>
      </c>
      <c r="AI5468" s="70" t="str">
        <f t="shared" si="630"/>
        <v/>
      </c>
      <c r="AJ5468" s="70" t="str">
        <f t="shared" si="631"/>
        <v>X</v>
      </c>
      <c r="AK5468" s="70" t="str" cm="1">
        <f t="array" ref="AK5468">_xlfn.IFS(AH5468&lt;&gt;"","1",AI5468&lt;&gt;"","2",AJ5468&lt;&gt;"","3")</f>
        <v>3</v>
      </c>
    </row>
    <row r="5469" spans="1:37" x14ac:dyDescent="0.25">
      <c r="A5469" t="s">
        <v>666</v>
      </c>
      <c r="B5469" t="s">
        <v>1643</v>
      </c>
      <c r="C5469" s="67" t="str">
        <f t="shared" si="626"/>
        <v>Sayde Jeanquart</v>
      </c>
      <c r="D5469" s="71" t="str" cm="1">
        <f t="array" ref="D5469">_xlfn.IFS(AK5469="1",CONCATENATE(C5469,"Regional"),AK5469="2",CONCATENATE(C5469,"Sectional"),AK5469="3",CONCATENATE(C5469,COUNTIF($C$1:C5469,C5469)))</f>
        <v>Sayde Jeanquart5</v>
      </c>
      <c r="E5469" s="66">
        <v>45181.583333333336</v>
      </c>
      <c r="F5469" t="s">
        <v>2407</v>
      </c>
      <c r="G5469" s="46">
        <v>38</v>
      </c>
      <c r="H5469" s="46">
        <v>69</v>
      </c>
      <c r="I5469" s="46">
        <v>35</v>
      </c>
      <c r="J5469" t="s">
        <v>445</v>
      </c>
      <c r="K5469" t="s">
        <v>131</v>
      </c>
      <c r="L5469" s="46">
        <v>3000</v>
      </c>
      <c r="M5469" s="46">
        <v>36</v>
      </c>
      <c r="N5469" s="46">
        <v>37</v>
      </c>
      <c r="O5469" s="46">
        <v>128</v>
      </c>
      <c r="P5469" s="46">
        <f t="shared" si="627"/>
        <v>1</v>
      </c>
      <c r="R5469" s="67" t="s">
        <v>2936</v>
      </c>
      <c r="S5469" s="67">
        <f>COUNTIF(Y$2:$Y$100,R5469)</f>
        <v>0</v>
      </c>
      <c r="V5469" s="67">
        <f t="shared" si="628"/>
        <v>0</v>
      </c>
      <c r="X5469"/>
      <c r="Y5469" s="67" t="str">
        <f t="shared" si="632"/>
        <v xml:space="preserve"> </v>
      </c>
      <c r="AB5469" t="s">
        <v>131</v>
      </c>
      <c r="AC5469" s="46">
        <v>3000</v>
      </c>
      <c r="AD5469" s="46">
        <v>36</v>
      </c>
      <c r="AE5469" s="46">
        <v>37</v>
      </c>
      <c r="AF5469" s="46">
        <v>128</v>
      </c>
      <c r="AH5469" s="70" t="str">
        <f t="shared" si="629"/>
        <v/>
      </c>
      <c r="AI5469" s="70" t="str">
        <f t="shared" si="630"/>
        <v/>
      </c>
      <c r="AJ5469" s="70" t="str">
        <f t="shared" si="631"/>
        <v>X</v>
      </c>
      <c r="AK5469" s="70" t="str" cm="1">
        <f t="array" ref="AK5469">_xlfn.IFS(AH5469&lt;&gt;"","1",AI5469&lt;&gt;"","2",AJ5469&lt;&gt;"","3")</f>
        <v>3</v>
      </c>
    </row>
    <row r="5470" spans="1:37" x14ac:dyDescent="0.25">
      <c r="A5470" t="s">
        <v>1921</v>
      </c>
      <c r="B5470" t="s">
        <v>353</v>
      </c>
      <c r="C5470" s="67" t="str">
        <f t="shared" si="626"/>
        <v>Olivia Gallagher</v>
      </c>
      <c r="D5470" s="71" t="str" cm="1">
        <f t="array" ref="D5470">_xlfn.IFS(AK5470="1",CONCATENATE(C5470,"Regional"),AK5470="2",CONCATENATE(C5470,"Sectional"),AK5470="3",CONCATENATE(C5470,COUNTIF($C$1:C5470,C5470)))</f>
        <v>Olivia Gallagher4</v>
      </c>
      <c r="E5470" s="66">
        <v>45181.583333333336</v>
      </c>
      <c r="F5470" t="s">
        <v>2407</v>
      </c>
      <c r="G5470" s="46">
        <v>38</v>
      </c>
      <c r="H5470" s="46">
        <v>70</v>
      </c>
      <c r="I5470" s="46">
        <v>36</v>
      </c>
      <c r="J5470" t="s">
        <v>445</v>
      </c>
      <c r="K5470" t="s">
        <v>131</v>
      </c>
      <c r="L5470" s="46">
        <v>3000</v>
      </c>
      <c r="M5470" s="46">
        <v>36</v>
      </c>
      <c r="N5470" s="46">
        <v>37</v>
      </c>
      <c r="O5470" s="46">
        <v>128</v>
      </c>
      <c r="P5470" s="46">
        <f t="shared" si="627"/>
        <v>1</v>
      </c>
      <c r="R5470" s="67" t="s">
        <v>2933</v>
      </c>
      <c r="S5470" s="67">
        <f>COUNTIF(Y$2:$Y$100,R5470)</f>
        <v>0</v>
      </c>
      <c r="V5470" s="67">
        <f t="shared" si="628"/>
        <v>0</v>
      </c>
      <c r="X5470"/>
      <c r="Y5470" s="67" t="str">
        <f t="shared" si="632"/>
        <v xml:space="preserve"> </v>
      </c>
      <c r="AB5470" t="s">
        <v>131</v>
      </c>
      <c r="AC5470" s="46">
        <v>3000</v>
      </c>
      <c r="AD5470" s="46">
        <v>36</v>
      </c>
      <c r="AE5470" s="46">
        <v>37</v>
      </c>
      <c r="AF5470" s="46">
        <v>128</v>
      </c>
      <c r="AH5470" s="70" t="str">
        <f t="shared" si="629"/>
        <v/>
      </c>
      <c r="AI5470" s="70" t="str">
        <f t="shared" si="630"/>
        <v/>
      </c>
      <c r="AJ5470" s="70" t="str">
        <f t="shared" si="631"/>
        <v>X</v>
      </c>
      <c r="AK5470" s="70" t="str" cm="1">
        <f t="array" ref="AK5470">_xlfn.IFS(AH5470&lt;&gt;"","1",AI5470&lt;&gt;"","2",AJ5470&lt;&gt;"","3")</f>
        <v>3</v>
      </c>
    </row>
    <row r="5471" spans="1:37" x14ac:dyDescent="0.25">
      <c r="A5471" t="s">
        <v>436</v>
      </c>
      <c r="B5471" t="s">
        <v>253</v>
      </c>
      <c r="C5471" s="67" t="str">
        <f t="shared" si="626"/>
        <v>Lily Spry</v>
      </c>
      <c r="D5471" s="71" t="str" cm="1">
        <f t="array" ref="D5471">_xlfn.IFS(AK5471="1",CONCATENATE(C5471,"Regional"),AK5471="2",CONCATENATE(C5471,"Sectional"),AK5471="3",CONCATENATE(C5471,COUNTIF($C$1:C5471,C5471)))</f>
        <v>Lily Spry4</v>
      </c>
      <c r="E5471" s="66">
        <v>45181.583333333336</v>
      </c>
      <c r="F5471" t="s">
        <v>2407</v>
      </c>
      <c r="G5471" s="46">
        <v>38</v>
      </c>
      <c r="H5471" s="46">
        <v>71</v>
      </c>
      <c r="I5471" s="46">
        <v>37</v>
      </c>
      <c r="J5471" t="s">
        <v>445</v>
      </c>
      <c r="K5471" t="s">
        <v>131</v>
      </c>
      <c r="L5471" s="46">
        <v>3000</v>
      </c>
      <c r="M5471" s="46">
        <v>36</v>
      </c>
      <c r="N5471" s="46">
        <v>37</v>
      </c>
      <c r="O5471" s="46">
        <v>128</v>
      </c>
      <c r="P5471" s="46">
        <f t="shared" si="627"/>
        <v>1</v>
      </c>
      <c r="R5471" s="67" t="s">
        <v>1151</v>
      </c>
      <c r="S5471" s="67">
        <f>COUNTIF(Y$2:$Y$100,R5471)</f>
        <v>0</v>
      </c>
      <c r="V5471" s="67">
        <f t="shared" si="628"/>
        <v>0</v>
      </c>
      <c r="X5471"/>
      <c r="Y5471" s="67" t="str">
        <f t="shared" si="632"/>
        <v xml:space="preserve"> </v>
      </c>
      <c r="AB5471" t="s">
        <v>131</v>
      </c>
      <c r="AC5471" s="46">
        <v>3000</v>
      </c>
      <c r="AD5471" s="46">
        <v>36</v>
      </c>
      <c r="AE5471" s="46">
        <v>37</v>
      </c>
      <c r="AF5471" s="46">
        <v>128</v>
      </c>
      <c r="AH5471" s="70" t="str">
        <f t="shared" si="629"/>
        <v/>
      </c>
      <c r="AI5471" s="70" t="str">
        <f t="shared" si="630"/>
        <v/>
      </c>
      <c r="AJ5471" s="70" t="str">
        <f t="shared" si="631"/>
        <v>X</v>
      </c>
      <c r="AK5471" s="70" t="str" cm="1">
        <f t="array" ref="AK5471">_xlfn.IFS(AH5471&lt;&gt;"","1",AI5471&lt;&gt;"","2",AJ5471&lt;&gt;"","3")</f>
        <v>3</v>
      </c>
    </row>
    <row r="5472" spans="1:37" x14ac:dyDescent="0.25">
      <c r="A5472" t="s">
        <v>1605</v>
      </c>
      <c r="B5472" t="s">
        <v>187</v>
      </c>
      <c r="C5472" s="67" t="str">
        <f t="shared" si="626"/>
        <v>Ava Dalebroux</v>
      </c>
      <c r="D5472" s="71" t="str" cm="1">
        <f t="array" ref="D5472">_xlfn.IFS(AK5472="1",CONCATENATE(C5472,"Regional"),AK5472="2",CONCATENATE(C5472,"Sectional"),AK5472="3",CONCATENATE(C5472,COUNTIF($C$1:C5472,C5472)))</f>
        <v>Ava Dalebroux5</v>
      </c>
      <c r="E5472" s="66">
        <v>45181.583333333336</v>
      </c>
      <c r="F5472" t="s">
        <v>2407</v>
      </c>
      <c r="G5472" s="46">
        <v>38</v>
      </c>
      <c r="H5472" s="46">
        <v>72</v>
      </c>
      <c r="I5472" s="46">
        <v>38</v>
      </c>
      <c r="J5472" t="s">
        <v>445</v>
      </c>
      <c r="K5472" t="s">
        <v>131</v>
      </c>
      <c r="L5472" s="46">
        <v>3000</v>
      </c>
      <c r="M5472" s="46">
        <v>36</v>
      </c>
      <c r="N5472" s="46">
        <v>37</v>
      </c>
      <c r="O5472" s="46">
        <v>128</v>
      </c>
      <c r="P5472" s="46">
        <f t="shared" si="627"/>
        <v>1</v>
      </c>
      <c r="R5472" s="67" t="s">
        <v>3514</v>
      </c>
      <c r="S5472" s="67">
        <f>COUNTIF(Y$2:$Y$100,R5472)</f>
        <v>0</v>
      </c>
      <c r="V5472" s="67">
        <f t="shared" si="628"/>
        <v>0</v>
      </c>
      <c r="X5472"/>
      <c r="Y5472" s="67" t="str">
        <f t="shared" si="632"/>
        <v xml:space="preserve"> </v>
      </c>
      <c r="AB5472" t="s">
        <v>131</v>
      </c>
      <c r="AC5472" s="46">
        <v>3000</v>
      </c>
      <c r="AD5472" s="46">
        <v>36</v>
      </c>
      <c r="AE5472" s="46">
        <v>37</v>
      </c>
      <c r="AF5472" s="46">
        <v>128</v>
      </c>
      <c r="AH5472" s="70" t="str">
        <f t="shared" si="629"/>
        <v/>
      </c>
      <c r="AI5472" s="70" t="str">
        <f t="shared" si="630"/>
        <v/>
      </c>
      <c r="AJ5472" s="70" t="str">
        <f t="shared" si="631"/>
        <v>X</v>
      </c>
      <c r="AK5472" s="70" t="str" cm="1">
        <f t="array" ref="AK5472">_xlfn.IFS(AH5472&lt;&gt;"","1",AI5472&lt;&gt;"","2",AJ5472&lt;&gt;"","3")</f>
        <v>3</v>
      </c>
    </row>
    <row r="5473" spans="1:37" x14ac:dyDescent="0.25">
      <c r="A5473" t="s">
        <v>925</v>
      </c>
      <c r="B5473" t="s">
        <v>926</v>
      </c>
      <c r="C5473" s="67" t="str">
        <f t="shared" si="626"/>
        <v>Brielle Lenz</v>
      </c>
      <c r="D5473" s="71" t="str" cm="1">
        <f t="array" ref="D5473">_xlfn.IFS(AK5473="1",CONCATENATE(C5473,"Regional"),AK5473="2",CONCATENATE(C5473,"Sectional"),AK5473="3",CONCATENATE(C5473,COUNTIF($C$1:C5473,C5473)))</f>
        <v>Brielle Lenz8</v>
      </c>
      <c r="E5473" s="66">
        <v>45181.583333333336</v>
      </c>
      <c r="F5473" t="s">
        <v>2558</v>
      </c>
      <c r="G5473" s="46">
        <v>25</v>
      </c>
      <c r="H5473" s="46">
        <v>40</v>
      </c>
      <c r="I5473" s="46">
        <v>1</v>
      </c>
      <c r="J5473" t="s">
        <v>1034</v>
      </c>
      <c r="K5473" t="s">
        <v>90</v>
      </c>
      <c r="L5473" s="46">
        <v>2555</v>
      </c>
      <c r="M5473" s="46">
        <v>35</v>
      </c>
      <c r="N5473" s="46">
        <v>32.5</v>
      </c>
      <c r="O5473" s="46">
        <v>109</v>
      </c>
      <c r="P5473" s="46">
        <f t="shared" si="627"/>
        <v>1</v>
      </c>
      <c r="R5473" s="67" t="s">
        <v>1455</v>
      </c>
      <c r="S5473" s="67">
        <f>COUNTIF(Y$2:$Y$100,R5473)</f>
        <v>0</v>
      </c>
      <c r="V5473" s="67">
        <f t="shared" si="628"/>
        <v>0</v>
      </c>
      <c r="X5473"/>
      <c r="Y5473" s="67" t="str">
        <f t="shared" si="632"/>
        <v xml:space="preserve"> </v>
      </c>
      <c r="AB5473" t="s">
        <v>90</v>
      </c>
      <c r="AC5473" s="46">
        <v>2555</v>
      </c>
      <c r="AD5473" s="46">
        <v>35</v>
      </c>
      <c r="AE5473" s="46">
        <v>32.5</v>
      </c>
      <c r="AF5473" s="46">
        <v>109</v>
      </c>
      <c r="AH5473" s="70" t="str">
        <f t="shared" si="629"/>
        <v/>
      </c>
      <c r="AI5473" s="70" t="str">
        <f t="shared" si="630"/>
        <v/>
      </c>
      <c r="AJ5473" s="70" t="str">
        <f t="shared" si="631"/>
        <v>X</v>
      </c>
      <c r="AK5473" s="70" t="str" cm="1">
        <f t="array" ref="AK5473">_xlfn.IFS(AH5473&lt;&gt;"","1",AI5473&lt;&gt;"","2",AJ5473&lt;&gt;"","3")</f>
        <v>3</v>
      </c>
    </row>
    <row r="5474" spans="1:37" x14ac:dyDescent="0.25">
      <c r="A5474" t="s">
        <v>350</v>
      </c>
      <c r="B5474" t="s">
        <v>886</v>
      </c>
      <c r="C5474" s="67" t="str">
        <f t="shared" si="626"/>
        <v>Talia Schlindwein</v>
      </c>
      <c r="D5474" s="71" t="str" cm="1">
        <f t="array" ref="D5474">_xlfn.IFS(AK5474="1",CONCATENATE(C5474,"Regional"),AK5474="2",CONCATENATE(C5474,"Sectional"),AK5474="3",CONCATENATE(C5474,COUNTIF($C$1:C5474,C5474)))</f>
        <v>Talia Schlindwein6</v>
      </c>
      <c r="E5474" s="66">
        <v>45181.583333333336</v>
      </c>
      <c r="F5474" t="s">
        <v>2558</v>
      </c>
      <c r="G5474" s="46">
        <v>25</v>
      </c>
      <c r="H5474" s="46">
        <v>42</v>
      </c>
      <c r="I5474" s="46">
        <v>2</v>
      </c>
      <c r="J5474" t="s">
        <v>1034</v>
      </c>
      <c r="K5474" t="s">
        <v>90</v>
      </c>
      <c r="L5474" s="46">
        <v>2555</v>
      </c>
      <c r="M5474" s="46">
        <v>35</v>
      </c>
      <c r="N5474" s="46">
        <v>32.5</v>
      </c>
      <c r="O5474" s="46">
        <v>109</v>
      </c>
      <c r="P5474" s="46">
        <f t="shared" si="627"/>
        <v>1</v>
      </c>
      <c r="R5474" s="67" t="s">
        <v>3532</v>
      </c>
      <c r="S5474" s="67">
        <f>COUNTIF(Y$2:$Y$100,R5474)</f>
        <v>0</v>
      </c>
      <c r="V5474" s="67">
        <f t="shared" si="628"/>
        <v>0</v>
      </c>
      <c r="X5474"/>
      <c r="Y5474" s="67" t="str">
        <f t="shared" si="632"/>
        <v xml:space="preserve"> </v>
      </c>
      <c r="AB5474" t="s">
        <v>90</v>
      </c>
      <c r="AC5474" s="46">
        <v>2555</v>
      </c>
      <c r="AD5474" s="46">
        <v>35</v>
      </c>
      <c r="AE5474" s="46">
        <v>32.5</v>
      </c>
      <c r="AF5474" s="46">
        <v>109</v>
      </c>
      <c r="AH5474" s="70" t="str">
        <f t="shared" si="629"/>
        <v/>
      </c>
      <c r="AI5474" s="70" t="str">
        <f t="shared" si="630"/>
        <v/>
      </c>
      <c r="AJ5474" s="70" t="str">
        <f t="shared" si="631"/>
        <v>X</v>
      </c>
      <c r="AK5474" s="70" t="str" cm="1">
        <f t="array" ref="AK5474">_xlfn.IFS(AH5474&lt;&gt;"","1",AI5474&lt;&gt;"","2",AJ5474&lt;&gt;"","3")</f>
        <v>3</v>
      </c>
    </row>
    <row r="5475" spans="1:37" x14ac:dyDescent="0.25">
      <c r="A5475" t="s">
        <v>2091</v>
      </c>
      <c r="B5475" t="s">
        <v>2715</v>
      </c>
      <c r="C5475" s="67" t="str">
        <f t="shared" si="626"/>
        <v>Lexxi Oertel</v>
      </c>
      <c r="D5475" s="71" t="str" cm="1">
        <f t="array" ref="D5475">_xlfn.IFS(AK5475="1",CONCATENATE(C5475,"Regional"),AK5475="2",CONCATENATE(C5475,"Sectional"),AK5475="3",CONCATENATE(C5475,COUNTIF($C$1:C5475,C5475)))</f>
        <v>Lexxi Oertel8</v>
      </c>
      <c r="E5475" s="66">
        <v>45181.583333333336</v>
      </c>
      <c r="F5475" t="s">
        <v>2558</v>
      </c>
      <c r="G5475" s="46">
        <v>25</v>
      </c>
      <c r="H5475" s="46">
        <v>43</v>
      </c>
      <c r="I5475" s="46">
        <v>3</v>
      </c>
      <c r="J5475" t="s">
        <v>1034</v>
      </c>
      <c r="K5475" t="s">
        <v>90</v>
      </c>
      <c r="L5475" s="46">
        <v>2555</v>
      </c>
      <c r="M5475" s="46">
        <v>35</v>
      </c>
      <c r="N5475" s="46">
        <v>32.5</v>
      </c>
      <c r="O5475" s="46">
        <v>109</v>
      </c>
      <c r="P5475" s="46">
        <f t="shared" si="627"/>
        <v>1</v>
      </c>
      <c r="R5475" s="67" t="s">
        <v>3115</v>
      </c>
      <c r="S5475" s="67">
        <f>COUNTIF(Y$2:$Y$100,R5475)</f>
        <v>0</v>
      </c>
      <c r="V5475" s="67">
        <f t="shared" si="628"/>
        <v>0</v>
      </c>
      <c r="X5475"/>
      <c r="Y5475" s="67" t="str">
        <f t="shared" si="632"/>
        <v xml:space="preserve"> </v>
      </c>
      <c r="AB5475" t="s">
        <v>90</v>
      </c>
      <c r="AC5475" s="46">
        <v>2555</v>
      </c>
      <c r="AD5475" s="46">
        <v>35</v>
      </c>
      <c r="AE5475" s="46">
        <v>32.5</v>
      </c>
      <c r="AF5475" s="46">
        <v>109</v>
      </c>
      <c r="AH5475" s="70" t="str">
        <f t="shared" si="629"/>
        <v/>
      </c>
      <c r="AI5475" s="70" t="str">
        <f t="shared" si="630"/>
        <v/>
      </c>
      <c r="AJ5475" s="70" t="str">
        <f t="shared" si="631"/>
        <v>X</v>
      </c>
      <c r="AK5475" s="70" t="str" cm="1">
        <f t="array" ref="AK5475">_xlfn.IFS(AH5475&lt;&gt;"","1",AI5475&lt;&gt;"","2",AJ5475&lt;&gt;"","3")</f>
        <v>3</v>
      </c>
    </row>
    <row r="5476" spans="1:37" x14ac:dyDescent="0.25">
      <c r="A5476" t="s">
        <v>922</v>
      </c>
      <c r="B5476" t="s">
        <v>187</v>
      </c>
      <c r="C5476" s="67" t="str">
        <f t="shared" si="626"/>
        <v>Ava Frederiksen</v>
      </c>
      <c r="D5476" s="71" t="str" cm="1">
        <f t="array" ref="D5476">_xlfn.IFS(AK5476="1",CONCATENATE(C5476,"Regional"),AK5476="2",CONCATENATE(C5476,"Sectional"),AK5476="3",CONCATENATE(C5476,COUNTIF($C$1:C5476,C5476)))</f>
        <v>Ava Frederiksen7</v>
      </c>
      <c r="E5476" s="66">
        <v>45181.583333333336</v>
      </c>
      <c r="F5476" t="s">
        <v>2558</v>
      </c>
      <c r="G5476" s="46">
        <v>25</v>
      </c>
      <c r="H5476" s="46">
        <v>44</v>
      </c>
      <c r="I5476" s="46">
        <v>4</v>
      </c>
      <c r="J5476" t="s">
        <v>1034</v>
      </c>
      <c r="K5476" t="s">
        <v>90</v>
      </c>
      <c r="L5476" s="46">
        <v>2555</v>
      </c>
      <c r="M5476" s="46">
        <v>35</v>
      </c>
      <c r="N5476" s="46">
        <v>32.5</v>
      </c>
      <c r="O5476" s="46">
        <v>109</v>
      </c>
      <c r="P5476" s="46">
        <f t="shared" si="627"/>
        <v>1</v>
      </c>
      <c r="R5476" s="67" t="s">
        <v>1453</v>
      </c>
      <c r="S5476" s="67">
        <f>COUNTIF(Y$2:$Y$100,R5476)</f>
        <v>0</v>
      </c>
      <c r="V5476" s="67">
        <f t="shared" si="628"/>
        <v>0</v>
      </c>
      <c r="X5476"/>
      <c r="Y5476" s="67" t="str">
        <f t="shared" si="632"/>
        <v xml:space="preserve"> </v>
      </c>
      <c r="AB5476" t="s">
        <v>90</v>
      </c>
      <c r="AC5476" s="46">
        <v>2555</v>
      </c>
      <c r="AD5476" s="46">
        <v>35</v>
      </c>
      <c r="AE5476" s="46">
        <v>32.5</v>
      </c>
      <c r="AF5476" s="46">
        <v>109</v>
      </c>
      <c r="AH5476" s="70" t="str">
        <f t="shared" si="629"/>
        <v/>
      </c>
      <c r="AI5476" s="70" t="str">
        <f t="shared" si="630"/>
        <v/>
      </c>
      <c r="AJ5476" s="70" t="str">
        <f t="shared" si="631"/>
        <v>X</v>
      </c>
      <c r="AK5476" s="70" t="str" cm="1">
        <f t="array" ref="AK5476">_xlfn.IFS(AH5476&lt;&gt;"","1",AI5476&lt;&gt;"","2",AJ5476&lt;&gt;"","3")</f>
        <v>3</v>
      </c>
    </row>
    <row r="5477" spans="1:37" x14ac:dyDescent="0.25">
      <c r="A5477" t="s">
        <v>887</v>
      </c>
      <c r="B5477" t="s">
        <v>888</v>
      </c>
      <c r="C5477" s="67" t="str">
        <f t="shared" si="626"/>
        <v>Ayla Trollop</v>
      </c>
      <c r="D5477" s="71" t="str" cm="1">
        <f t="array" ref="D5477">_xlfn.IFS(AK5477="1",CONCATENATE(C5477,"Regional"),AK5477="2",CONCATENATE(C5477,"Sectional"),AK5477="3",CONCATENATE(C5477,COUNTIF($C$1:C5477,C5477)))</f>
        <v>Ayla Trollop7</v>
      </c>
      <c r="E5477" s="66">
        <v>45181.583333333336</v>
      </c>
      <c r="F5477" t="s">
        <v>2558</v>
      </c>
      <c r="G5477" s="46">
        <v>25</v>
      </c>
      <c r="H5477" s="46">
        <v>45</v>
      </c>
      <c r="I5477" s="46">
        <v>5</v>
      </c>
      <c r="J5477" t="s">
        <v>1034</v>
      </c>
      <c r="K5477" t="s">
        <v>90</v>
      </c>
      <c r="L5477" s="46">
        <v>2555</v>
      </c>
      <c r="M5477" s="46">
        <v>35</v>
      </c>
      <c r="N5477" s="46">
        <v>32.5</v>
      </c>
      <c r="O5477" s="46">
        <v>109</v>
      </c>
      <c r="P5477" s="46">
        <f t="shared" si="627"/>
        <v>1</v>
      </c>
      <c r="R5477" s="67" t="s">
        <v>1433</v>
      </c>
      <c r="S5477" s="67">
        <f>COUNTIF(Y$2:$Y$100,R5477)</f>
        <v>0</v>
      </c>
      <c r="V5477" s="67">
        <f t="shared" si="628"/>
        <v>0</v>
      </c>
      <c r="X5477"/>
      <c r="Y5477" s="67" t="str">
        <f t="shared" si="632"/>
        <v xml:space="preserve"> </v>
      </c>
      <c r="AB5477" t="s">
        <v>90</v>
      </c>
      <c r="AC5477" s="46">
        <v>2555</v>
      </c>
      <c r="AD5477" s="46">
        <v>35</v>
      </c>
      <c r="AE5477" s="46">
        <v>32.5</v>
      </c>
      <c r="AF5477" s="46">
        <v>109</v>
      </c>
      <c r="AH5477" s="70" t="str">
        <f t="shared" si="629"/>
        <v/>
      </c>
      <c r="AI5477" s="70" t="str">
        <f t="shared" si="630"/>
        <v/>
      </c>
      <c r="AJ5477" s="70" t="str">
        <f t="shared" si="631"/>
        <v>X</v>
      </c>
      <c r="AK5477" s="70" t="str" cm="1">
        <f t="array" ref="AK5477">_xlfn.IFS(AH5477&lt;&gt;"","1",AI5477&lt;&gt;"","2",AJ5477&lt;&gt;"","3")</f>
        <v>3</v>
      </c>
    </row>
    <row r="5478" spans="1:37" x14ac:dyDescent="0.25">
      <c r="A5478" t="s">
        <v>928</v>
      </c>
      <c r="B5478" t="s">
        <v>929</v>
      </c>
      <c r="C5478" s="67" t="str">
        <f t="shared" si="626"/>
        <v>Lili Anaya</v>
      </c>
      <c r="D5478" s="71" t="str" cm="1">
        <f t="array" ref="D5478">_xlfn.IFS(AK5478="1",CONCATENATE(C5478,"Regional"),AK5478="2",CONCATENATE(C5478,"Sectional"),AK5478="3",CONCATENATE(C5478,COUNTIF($C$1:C5478,C5478)))</f>
        <v>Lili Anaya7</v>
      </c>
      <c r="E5478" s="66">
        <v>45181.583333333336</v>
      </c>
      <c r="F5478" t="s">
        <v>2558</v>
      </c>
      <c r="G5478" s="46">
        <v>25</v>
      </c>
      <c r="H5478" s="46">
        <v>45</v>
      </c>
      <c r="I5478" s="46">
        <v>5</v>
      </c>
      <c r="J5478" t="s">
        <v>1034</v>
      </c>
      <c r="K5478" t="s">
        <v>90</v>
      </c>
      <c r="L5478" s="46">
        <v>2555</v>
      </c>
      <c r="M5478" s="46">
        <v>35</v>
      </c>
      <c r="N5478" s="46">
        <v>32.5</v>
      </c>
      <c r="O5478" s="46">
        <v>109</v>
      </c>
      <c r="P5478" s="46">
        <f t="shared" si="627"/>
        <v>1</v>
      </c>
      <c r="R5478" s="67" t="s">
        <v>1456</v>
      </c>
      <c r="S5478" s="67">
        <f>COUNTIF(Y$2:$Y$100,R5478)</f>
        <v>0</v>
      </c>
      <c r="V5478" s="67">
        <f t="shared" si="628"/>
        <v>0</v>
      </c>
      <c r="X5478"/>
      <c r="Y5478" s="67" t="str">
        <f t="shared" si="632"/>
        <v xml:space="preserve"> </v>
      </c>
      <c r="AB5478" t="s">
        <v>90</v>
      </c>
      <c r="AC5478" s="46">
        <v>2555</v>
      </c>
      <c r="AD5478" s="46">
        <v>35</v>
      </c>
      <c r="AE5478" s="46">
        <v>32.5</v>
      </c>
      <c r="AF5478" s="46">
        <v>109</v>
      </c>
      <c r="AH5478" s="70" t="str">
        <f t="shared" si="629"/>
        <v/>
      </c>
      <c r="AI5478" s="70" t="str">
        <f t="shared" si="630"/>
        <v/>
      </c>
      <c r="AJ5478" s="70" t="str">
        <f t="shared" si="631"/>
        <v>X</v>
      </c>
      <c r="AK5478" s="70" t="str" cm="1">
        <f t="array" ref="AK5478">_xlfn.IFS(AH5478&lt;&gt;"","1",AI5478&lt;&gt;"","2",AJ5478&lt;&gt;"","3")</f>
        <v>3</v>
      </c>
    </row>
    <row r="5479" spans="1:37" x14ac:dyDescent="0.25">
      <c r="A5479" t="s">
        <v>2096</v>
      </c>
      <c r="B5479" t="s">
        <v>434</v>
      </c>
      <c r="C5479" s="67" t="str">
        <f t="shared" si="626"/>
        <v>Ella Szekeress</v>
      </c>
      <c r="D5479" s="71" t="str" cm="1">
        <f t="array" ref="D5479">_xlfn.IFS(AK5479="1",CONCATENATE(C5479,"Regional"),AK5479="2",CONCATENATE(C5479,"Sectional"),AK5479="3",CONCATENATE(C5479,COUNTIF($C$1:C5479,C5479)))</f>
        <v>Ella Szekeress5</v>
      </c>
      <c r="E5479" s="66">
        <v>45181.583333333336</v>
      </c>
      <c r="F5479" t="s">
        <v>2558</v>
      </c>
      <c r="G5479" s="46">
        <v>25</v>
      </c>
      <c r="H5479" s="46">
        <v>46</v>
      </c>
      <c r="I5479" s="46">
        <v>7</v>
      </c>
      <c r="J5479" t="s">
        <v>1034</v>
      </c>
      <c r="K5479" t="s">
        <v>90</v>
      </c>
      <c r="L5479" s="46">
        <v>2555</v>
      </c>
      <c r="M5479" s="46">
        <v>35</v>
      </c>
      <c r="N5479" s="46">
        <v>32.5</v>
      </c>
      <c r="O5479" s="46">
        <v>109</v>
      </c>
      <c r="P5479" s="46">
        <f t="shared" si="627"/>
        <v>1</v>
      </c>
      <c r="R5479" s="67" t="s">
        <v>3121</v>
      </c>
      <c r="S5479" s="67">
        <f>COUNTIF(Y$2:$Y$100,R5479)</f>
        <v>0</v>
      </c>
      <c r="V5479" s="67">
        <f t="shared" si="628"/>
        <v>0</v>
      </c>
      <c r="X5479"/>
      <c r="Y5479" s="67" t="str">
        <f t="shared" si="632"/>
        <v xml:space="preserve"> </v>
      </c>
      <c r="AB5479" t="s">
        <v>90</v>
      </c>
      <c r="AC5479" s="46">
        <v>2555</v>
      </c>
      <c r="AD5479" s="46">
        <v>35</v>
      </c>
      <c r="AE5479" s="46">
        <v>32.5</v>
      </c>
      <c r="AF5479" s="46">
        <v>109</v>
      </c>
      <c r="AH5479" s="70" t="str">
        <f t="shared" si="629"/>
        <v/>
      </c>
      <c r="AI5479" s="70" t="str">
        <f t="shared" si="630"/>
        <v/>
      </c>
      <c r="AJ5479" s="70" t="str">
        <f t="shared" si="631"/>
        <v>X</v>
      </c>
      <c r="AK5479" s="70" t="str" cm="1">
        <f t="array" ref="AK5479">_xlfn.IFS(AH5479&lt;&gt;"","1",AI5479&lt;&gt;"","2",AJ5479&lt;&gt;"","3")</f>
        <v>3</v>
      </c>
    </row>
    <row r="5480" spans="1:37" x14ac:dyDescent="0.25">
      <c r="A5480" t="s">
        <v>1686</v>
      </c>
      <c r="B5480" t="s">
        <v>434</v>
      </c>
      <c r="C5480" s="67" t="str">
        <f t="shared" si="626"/>
        <v>Ella Wendling</v>
      </c>
      <c r="D5480" s="71" t="str" cm="1">
        <f t="array" ref="D5480">_xlfn.IFS(AK5480="1",CONCATENATE(C5480,"Regional"),AK5480="2",CONCATENATE(C5480,"Sectional"),AK5480="3",CONCATENATE(C5480,COUNTIF($C$1:C5480,C5480)))</f>
        <v>Ella Wendling6</v>
      </c>
      <c r="E5480" s="66">
        <v>45181.583333333336</v>
      </c>
      <c r="F5480" t="s">
        <v>2558</v>
      </c>
      <c r="G5480" s="46">
        <v>25</v>
      </c>
      <c r="H5480" s="46">
        <v>47</v>
      </c>
      <c r="I5480" s="46">
        <v>8</v>
      </c>
      <c r="J5480" t="s">
        <v>1034</v>
      </c>
      <c r="K5480" t="s">
        <v>90</v>
      </c>
      <c r="L5480" s="46">
        <v>2555</v>
      </c>
      <c r="M5480" s="46">
        <v>35</v>
      </c>
      <c r="N5480" s="46">
        <v>32.5</v>
      </c>
      <c r="O5480" s="46">
        <v>109</v>
      </c>
      <c r="P5480" s="46">
        <f t="shared" si="627"/>
        <v>1</v>
      </c>
      <c r="R5480" s="67" t="s">
        <v>3538</v>
      </c>
      <c r="S5480" s="67">
        <f>COUNTIF(Y$2:$Y$100,R5480)</f>
        <v>0</v>
      </c>
      <c r="V5480" s="67">
        <f t="shared" si="628"/>
        <v>0</v>
      </c>
      <c r="X5480"/>
      <c r="Y5480" s="67" t="str">
        <f t="shared" si="632"/>
        <v xml:space="preserve"> </v>
      </c>
      <c r="AB5480" t="s">
        <v>90</v>
      </c>
      <c r="AC5480" s="46">
        <v>2555</v>
      </c>
      <c r="AD5480" s="46">
        <v>35</v>
      </c>
      <c r="AE5480" s="46">
        <v>32.5</v>
      </c>
      <c r="AF5480" s="46">
        <v>109</v>
      </c>
      <c r="AH5480" s="70" t="str">
        <f t="shared" si="629"/>
        <v/>
      </c>
      <c r="AI5480" s="70" t="str">
        <f t="shared" si="630"/>
        <v/>
      </c>
      <c r="AJ5480" s="70" t="str">
        <f t="shared" si="631"/>
        <v>X</v>
      </c>
      <c r="AK5480" s="70" t="str" cm="1">
        <f t="array" ref="AK5480">_xlfn.IFS(AH5480&lt;&gt;"","1",AI5480&lt;&gt;"","2",AJ5480&lt;&gt;"","3")</f>
        <v>3</v>
      </c>
    </row>
    <row r="5481" spans="1:37" x14ac:dyDescent="0.25">
      <c r="A5481" t="s">
        <v>930</v>
      </c>
      <c r="B5481" t="s">
        <v>772</v>
      </c>
      <c r="C5481" s="67" t="str">
        <f t="shared" si="626"/>
        <v>Alexa Cour</v>
      </c>
      <c r="D5481" s="71" t="str" cm="1">
        <f t="array" ref="D5481">_xlfn.IFS(AK5481="1",CONCATENATE(C5481,"Regional"),AK5481="2",CONCATENATE(C5481,"Sectional"),AK5481="3",CONCATENATE(C5481,COUNTIF($C$1:C5481,C5481)))</f>
        <v>Alexa Cour7</v>
      </c>
      <c r="E5481" s="66">
        <v>45181.583333333336</v>
      </c>
      <c r="F5481" t="s">
        <v>2558</v>
      </c>
      <c r="G5481" s="46">
        <v>25</v>
      </c>
      <c r="H5481" s="46">
        <v>47</v>
      </c>
      <c r="I5481" s="46">
        <v>8</v>
      </c>
      <c r="J5481" t="s">
        <v>1034</v>
      </c>
      <c r="K5481" t="s">
        <v>90</v>
      </c>
      <c r="L5481" s="46">
        <v>2555</v>
      </c>
      <c r="M5481" s="46">
        <v>35</v>
      </c>
      <c r="N5481" s="46">
        <v>32.5</v>
      </c>
      <c r="O5481" s="46">
        <v>109</v>
      </c>
      <c r="P5481" s="46">
        <f t="shared" si="627"/>
        <v>1</v>
      </c>
      <c r="R5481" s="67" t="s">
        <v>1457</v>
      </c>
      <c r="S5481" s="67">
        <f>COUNTIF(Y$2:$Y$100,R5481)</f>
        <v>0</v>
      </c>
      <c r="V5481" s="67">
        <f t="shared" si="628"/>
        <v>0</v>
      </c>
      <c r="X5481"/>
      <c r="Y5481" s="67" t="str">
        <f t="shared" si="632"/>
        <v xml:space="preserve"> </v>
      </c>
      <c r="AB5481" t="s">
        <v>90</v>
      </c>
      <c r="AC5481" s="46">
        <v>2555</v>
      </c>
      <c r="AD5481" s="46">
        <v>35</v>
      </c>
      <c r="AE5481" s="46">
        <v>32.5</v>
      </c>
      <c r="AF5481" s="46">
        <v>109</v>
      </c>
      <c r="AH5481" s="70" t="str">
        <f t="shared" si="629"/>
        <v/>
      </c>
      <c r="AI5481" s="70" t="str">
        <f t="shared" si="630"/>
        <v/>
      </c>
      <c r="AJ5481" s="70" t="str">
        <f t="shared" si="631"/>
        <v>X</v>
      </c>
      <c r="AK5481" s="70" t="str" cm="1">
        <f t="array" ref="AK5481">_xlfn.IFS(AH5481&lt;&gt;"","1",AI5481&lt;&gt;"","2",AJ5481&lt;&gt;"","3")</f>
        <v>3</v>
      </c>
    </row>
    <row r="5482" spans="1:37" x14ac:dyDescent="0.25">
      <c r="A5482" t="s">
        <v>933</v>
      </c>
      <c r="B5482" t="s">
        <v>181</v>
      </c>
      <c r="C5482" s="67" t="str">
        <f t="shared" si="626"/>
        <v>Skylar Millan</v>
      </c>
      <c r="D5482" s="71" t="str" cm="1">
        <f t="array" ref="D5482">_xlfn.IFS(AK5482="1",CONCATENATE(C5482,"Regional"),AK5482="2",CONCATENATE(C5482,"Sectional"),AK5482="3",CONCATENATE(C5482,COUNTIF($C$1:C5482,C5482)))</f>
        <v>Skylar Millan7</v>
      </c>
      <c r="E5482" s="66">
        <v>45181.583333333336</v>
      </c>
      <c r="F5482" t="s">
        <v>2558</v>
      </c>
      <c r="G5482" s="46">
        <v>25</v>
      </c>
      <c r="H5482" s="46">
        <v>47</v>
      </c>
      <c r="I5482" s="46">
        <v>8</v>
      </c>
      <c r="J5482" t="s">
        <v>1034</v>
      </c>
      <c r="K5482" t="s">
        <v>90</v>
      </c>
      <c r="L5482" s="46">
        <v>2555</v>
      </c>
      <c r="M5482" s="46">
        <v>35</v>
      </c>
      <c r="N5482" s="46">
        <v>32.5</v>
      </c>
      <c r="O5482" s="46">
        <v>109</v>
      </c>
      <c r="P5482" s="46">
        <f t="shared" si="627"/>
        <v>1</v>
      </c>
      <c r="R5482" s="67" t="s">
        <v>3116</v>
      </c>
      <c r="S5482" s="67">
        <f>COUNTIF(Y$2:$Y$100,R5482)</f>
        <v>0</v>
      </c>
      <c r="V5482" s="67">
        <f t="shared" si="628"/>
        <v>0</v>
      </c>
      <c r="X5482"/>
      <c r="Y5482" s="67" t="str">
        <f t="shared" si="632"/>
        <v xml:space="preserve"> </v>
      </c>
      <c r="AB5482" t="s">
        <v>90</v>
      </c>
      <c r="AC5482" s="46">
        <v>2555</v>
      </c>
      <c r="AD5482" s="46">
        <v>35</v>
      </c>
      <c r="AE5482" s="46">
        <v>32.5</v>
      </c>
      <c r="AF5482" s="46">
        <v>109</v>
      </c>
      <c r="AH5482" s="70" t="str">
        <f t="shared" si="629"/>
        <v/>
      </c>
      <c r="AI5482" s="70" t="str">
        <f t="shared" si="630"/>
        <v/>
      </c>
      <c r="AJ5482" s="70" t="str">
        <f t="shared" si="631"/>
        <v>X</v>
      </c>
      <c r="AK5482" s="70" t="str" cm="1">
        <f t="array" ref="AK5482">_xlfn.IFS(AH5482&lt;&gt;"","1",AI5482&lt;&gt;"","2",AJ5482&lt;&gt;"","3")</f>
        <v>3</v>
      </c>
    </row>
    <row r="5483" spans="1:37" x14ac:dyDescent="0.25">
      <c r="A5483" t="s">
        <v>364</v>
      </c>
      <c r="B5483" t="s">
        <v>543</v>
      </c>
      <c r="C5483" s="67" t="str">
        <f t="shared" si="626"/>
        <v>Brooke Strangfeld</v>
      </c>
      <c r="D5483" s="71" t="str" cm="1">
        <f t="array" ref="D5483">_xlfn.IFS(AK5483="1",CONCATENATE(C5483,"Regional"),AK5483="2",CONCATENATE(C5483,"Sectional"),AK5483="3",CONCATENATE(C5483,COUNTIF($C$1:C5483,C5483)))</f>
        <v>Brooke Strangfeld6</v>
      </c>
      <c r="E5483" s="66">
        <v>45181.583333333336</v>
      </c>
      <c r="F5483" t="s">
        <v>2558</v>
      </c>
      <c r="G5483" s="46">
        <v>25</v>
      </c>
      <c r="H5483" s="46">
        <v>48</v>
      </c>
      <c r="I5483" s="46">
        <v>11</v>
      </c>
      <c r="J5483" t="s">
        <v>1034</v>
      </c>
      <c r="K5483" t="s">
        <v>90</v>
      </c>
      <c r="L5483" s="46">
        <v>2555</v>
      </c>
      <c r="M5483" s="46">
        <v>35</v>
      </c>
      <c r="N5483" s="46">
        <v>32.5</v>
      </c>
      <c r="O5483" s="46">
        <v>109</v>
      </c>
      <c r="P5483" s="46">
        <f t="shared" si="627"/>
        <v>1</v>
      </c>
      <c r="R5483" s="67" t="s">
        <v>1531</v>
      </c>
      <c r="S5483" s="67">
        <f>COUNTIF(Y$2:$Y$100,R5483)</f>
        <v>0</v>
      </c>
      <c r="V5483" s="67">
        <f t="shared" si="628"/>
        <v>0</v>
      </c>
      <c r="X5483"/>
      <c r="Y5483" s="67" t="str">
        <f t="shared" si="632"/>
        <v xml:space="preserve"> </v>
      </c>
      <c r="AB5483" t="s">
        <v>90</v>
      </c>
      <c r="AC5483" s="46">
        <v>2555</v>
      </c>
      <c r="AD5483" s="46">
        <v>35</v>
      </c>
      <c r="AE5483" s="46">
        <v>32.5</v>
      </c>
      <c r="AF5483" s="46">
        <v>109</v>
      </c>
      <c r="AH5483" s="70" t="str">
        <f t="shared" si="629"/>
        <v/>
      </c>
      <c r="AI5483" s="70" t="str">
        <f t="shared" si="630"/>
        <v/>
      </c>
      <c r="AJ5483" s="70" t="str">
        <f t="shared" si="631"/>
        <v>X</v>
      </c>
      <c r="AK5483" s="70" t="str" cm="1">
        <f t="array" ref="AK5483">_xlfn.IFS(AH5483&lt;&gt;"","1",AI5483&lt;&gt;"","2",AJ5483&lt;&gt;"","3")</f>
        <v>3</v>
      </c>
    </row>
    <row r="5484" spans="1:37" x14ac:dyDescent="0.25">
      <c r="A5484" t="s">
        <v>216</v>
      </c>
      <c r="B5484" t="s">
        <v>931</v>
      </c>
      <c r="C5484" s="67" t="str">
        <f t="shared" si="626"/>
        <v>Shylah Brogan</v>
      </c>
      <c r="D5484" s="71" t="str" cm="1">
        <f t="array" ref="D5484">_xlfn.IFS(AK5484="1",CONCATENATE(C5484,"Regional"),AK5484="2",CONCATENATE(C5484,"Sectional"),AK5484="3",CONCATENATE(C5484,COUNTIF($C$1:C5484,C5484)))</f>
        <v>Shylah Brogan8</v>
      </c>
      <c r="E5484" s="66">
        <v>45181.583333333336</v>
      </c>
      <c r="F5484" t="s">
        <v>2558</v>
      </c>
      <c r="G5484" s="46">
        <v>25</v>
      </c>
      <c r="H5484" s="46">
        <v>49</v>
      </c>
      <c r="I5484" s="46">
        <v>12</v>
      </c>
      <c r="J5484" t="s">
        <v>1034</v>
      </c>
      <c r="K5484" t="s">
        <v>90</v>
      </c>
      <c r="L5484" s="46">
        <v>2555</v>
      </c>
      <c r="M5484" s="46">
        <v>35</v>
      </c>
      <c r="N5484" s="46">
        <v>32.5</v>
      </c>
      <c r="O5484" s="46">
        <v>109</v>
      </c>
      <c r="P5484" s="46">
        <f t="shared" si="627"/>
        <v>1</v>
      </c>
      <c r="R5484" s="67" t="s">
        <v>1458</v>
      </c>
      <c r="S5484" s="67">
        <f>COUNTIF(Y$2:$Y$100,R5484)</f>
        <v>0</v>
      </c>
      <c r="V5484" s="67">
        <f t="shared" si="628"/>
        <v>0</v>
      </c>
      <c r="X5484"/>
      <c r="Y5484" s="67" t="str">
        <f t="shared" si="632"/>
        <v xml:space="preserve"> </v>
      </c>
      <c r="AB5484" t="s">
        <v>90</v>
      </c>
      <c r="AC5484" s="46">
        <v>2555</v>
      </c>
      <c r="AD5484" s="46">
        <v>35</v>
      </c>
      <c r="AE5484" s="46">
        <v>32.5</v>
      </c>
      <c r="AF5484" s="46">
        <v>109</v>
      </c>
      <c r="AH5484" s="70" t="str">
        <f t="shared" si="629"/>
        <v/>
      </c>
      <c r="AI5484" s="70" t="str">
        <f t="shared" si="630"/>
        <v/>
      </c>
      <c r="AJ5484" s="70" t="str">
        <f t="shared" si="631"/>
        <v>X</v>
      </c>
      <c r="AK5484" s="70" t="str" cm="1">
        <f t="array" ref="AK5484">_xlfn.IFS(AH5484&lt;&gt;"","1",AI5484&lt;&gt;"","2",AJ5484&lt;&gt;"","3")</f>
        <v>3</v>
      </c>
    </row>
    <row r="5485" spans="1:37" x14ac:dyDescent="0.25">
      <c r="A5485" t="s">
        <v>1706</v>
      </c>
      <c r="B5485" t="s">
        <v>270</v>
      </c>
      <c r="C5485" s="67" t="str">
        <f t="shared" si="626"/>
        <v>Natalie Henslin</v>
      </c>
      <c r="D5485" s="71" t="str" cm="1">
        <f t="array" ref="D5485">_xlfn.IFS(AK5485="1",CONCATENATE(C5485,"Regional"),AK5485="2",CONCATENATE(C5485,"Sectional"),AK5485="3",CONCATENATE(C5485,COUNTIF($C$1:C5485,C5485)))</f>
        <v>Natalie Henslin5</v>
      </c>
      <c r="E5485" s="66">
        <v>45181.583333333336</v>
      </c>
      <c r="F5485" t="s">
        <v>2558</v>
      </c>
      <c r="G5485" s="46">
        <v>25</v>
      </c>
      <c r="H5485" s="46">
        <v>49</v>
      </c>
      <c r="I5485" s="46">
        <v>12</v>
      </c>
      <c r="J5485" t="s">
        <v>1034</v>
      </c>
      <c r="K5485" t="s">
        <v>90</v>
      </c>
      <c r="L5485" s="46">
        <v>2555</v>
      </c>
      <c r="M5485" s="46">
        <v>35</v>
      </c>
      <c r="N5485" s="46">
        <v>32.5</v>
      </c>
      <c r="O5485" s="46">
        <v>109</v>
      </c>
      <c r="P5485" s="46">
        <f t="shared" si="627"/>
        <v>1</v>
      </c>
      <c r="R5485" s="67" t="s">
        <v>3533</v>
      </c>
      <c r="S5485" s="67">
        <f>COUNTIF(Y$2:$Y$100,R5485)</f>
        <v>0</v>
      </c>
      <c r="V5485" s="67">
        <f t="shared" si="628"/>
        <v>0</v>
      </c>
      <c r="X5485"/>
      <c r="Y5485" s="67" t="str">
        <f t="shared" si="632"/>
        <v xml:space="preserve"> </v>
      </c>
      <c r="AB5485" t="s">
        <v>90</v>
      </c>
      <c r="AC5485" s="46">
        <v>2555</v>
      </c>
      <c r="AD5485" s="46">
        <v>35</v>
      </c>
      <c r="AE5485" s="46">
        <v>32.5</v>
      </c>
      <c r="AF5485" s="46">
        <v>109</v>
      </c>
      <c r="AH5485" s="70" t="str">
        <f t="shared" si="629"/>
        <v/>
      </c>
      <c r="AI5485" s="70" t="str">
        <f t="shared" si="630"/>
        <v/>
      </c>
      <c r="AJ5485" s="70" t="str">
        <f t="shared" si="631"/>
        <v>X</v>
      </c>
      <c r="AK5485" s="70" t="str" cm="1">
        <f t="array" ref="AK5485">_xlfn.IFS(AH5485&lt;&gt;"","1",AI5485&lt;&gt;"","2",AJ5485&lt;&gt;"","3")</f>
        <v>3</v>
      </c>
    </row>
    <row r="5486" spans="1:37" x14ac:dyDescent="0.25">
      <c r="A5486" t="s">
        <v>2205</v>
      </c>
      <c r="B5486" t="s">
        <v>190</v>
      </c>
      <c r="C5486" s="67" t="str">
        <f t="shared" si="626"/>
        <v>Mara meverden</v>
      </c>
      <c r="D5486" s="71" t="str" cm="1">
        <f t="array" ref="D5486">_xlfn.IFS(AK5486="1",CONCATENATE(C5486,"Regional"),AK5486="2",CONCATENATE(C5486,"Sectional"),AK5486="3",CONCATENATE(C5486,COUNTIF($C$1:C5486,C5486)))</f>
        <v>Mara meverden2</v>
      </c>
      <c r="E5486" s="66">
        <v>45181.583333333336</v>
      </c>
      <c r="F5486" t="s">
        <v>2558</v>
      </c>
      <c r="G5486" s="46">
        <v>25</v>
      </c>
      <c r="H5486" s="46">
        <v>51</v>
      </c>
      <c r="I5486" s="46">
        <v>14</v>
      </c>
      <c r="J5486" t="s">
        <v>1034</v>
      </c>
      <c r="K5486" t="s">
        <v>90</v>
      </c>
      <c r="L5486" s="46">
        <v>2555</v>
      </c>
      <c r="M5486" s="46">
        <v>35</v>
      </c>
      <c r="N5486" s="46">
        <v>32.5</v>
      </c>
      <c r="O5486" s="46">
        <v>109</v>
      </c>
      <c r="P5486" s="46">
        <f t="shared" si="627"/>
        <v>1</v>
      </c>
      <c r="R5486" s="67" t="s">
        <v>3625</v>
      </c>
      <c r="S5486" s="67">
        <f>COUNTIF(Y$2:$Y$100,R5486)</f>
        <v>0</v>
      </c>
      <c r="V5486" s="67">
        <f t="shared" si="628"/>
        <v>0</v>
      </c>
      <c r="X5486"/>
      <c r="Y5486" s="67" t="str">
        <f t="shared" si="632"/>
        <v xml:space="preserve"> </v>
      </c>
      <c r="AB5486" t="s">
        <v>90</v>
      </c>
      <c r="AC5486" s="46">
        <v>2555</v>
      </c>
      <c r="AD5486" s="46">
        <v>35</v>
      </c>
      <c r="AE5486" s="46">
        <v>32.5</v>
      </c>
      <c r="AF5486" s="46">
        <v>109</v>
      </c>
      <c r="AH5486" s="70" t="str">
        <f t="shared" si="629"/>
        <v/>
      </c>
      <c r="AI5486" s="70" t="str">
        <f t="shared" si="630"/>
        <v/>
      </c>
      <c r="AJ5486" s="70" t="str">
        <f t="shared" si="631"/>
        <v>X</v>
      </c>
      <c r="AK5486" s="70" t="str" cm="1">
        <f t="array" ref="AK5486">_xlfn.IFS(AH5486&lt;&gt;"","1",AI5486&lt;&gt;"","2",AJ5486&lt;&gt;"","3")</f>
        <v>3</v>
      </c>
    </row>
    <row r="5487" spans="1:37" x14ac:dyDescent="0.25">
      <c r="A5487" t="s">
        <v>923</v>
      </c>
      <c r="B5487" t="s">
        <v>924</v>
      </c>
      <c r="C5487" s="67" t="str">
        <f t="shared" si="626"/>
        <v>McKenzie Holm</v>
      </c>
      <c r="D5487" s="71" t="str" cm="1">
        <f t="array" ref="D5487">_xlfn.IFS(AK5487="1",CONCATENATE(C5487,"Regional"),AK5487="2",CONCATENATE(C5487,"Sectional"),AK5487="3",CONCATENATE(C5487,COUNTIF($C$1:C5487,C5487)))</f>
        <v>McKenzie Holm8</v>
      </c>
      <c r="E5487" s="66">
        <v>45181.583333333336</v>
      </c>
      <c r="F5487" t="s">
        <v>2558</v>
      </c>
      <c r="G5487" s="46">
        <v>25</v>
      </c>
      <c r="H5487" s="46">
        <v>51</v>
      </c>
      <c r="I5487" s="46">
        <v>14</v>
      </c>
      <c r="J5487" t="s">
        <v>1034</v>
      </c>
      <c r="K5487" t="s">
        <v>90</v>
      </c>
      <c r="L5487" s="46">
        <v>2555</v>
      </c>
      <c r="M5487" s="46">
        <v>35</v>
      </c>
      <c r="N5487" s="46">
        <v>32.5</v>
      </c>
      <c r="O5487" s="46">
        <v>109</v>
      </c>
      <c r="P5487" s="46">
        <f t="shared" si="627"/>
        <v>1</v>
      </c>
      <c r="R5487" s="67" t="s">
        <v>1454</v>
      </c>
      <c r="S5487" s="67">
        <f>COUNTIF(Y$2:$Y$100,R5487)</f>
        <v>0</v>
      </c>
      <c r="V5487" s="67">
        <f t="shared" si="628"/>
        <v>0</v>
      </c>
      <c r="X5487"/>
      <c r="Y5487" s="67" t="str">
        <f t="shared" ref="Y5487:Y5497" si="633">CONCATENATE(W5487," ",X5487)</f>
        <v xml:space="preserve"> </v>
      </c>
      <c r="AB5487" t="s">
        <v>90</v>
      </c>
      <c r="AC5487" s="46">
        <v>2555</v>
      </c>
      <c r="AD5487" s="46">
        <v>35</v>
      </c>
      <c r="AE5487" s="46">
        <v>32.5</v>
      </c>
      <c r="AF5487" s="46">
        <v>109</v>
      </c>
      <c r="AH5487" s="70" t="str">
        <f t="shared" si="629"/>
        <v/>
      </c>
      <c r="AI5487" s="70" t="str">
        <f t="shared" si="630"/>
        <v/>
      </c>
      <c r="AJ5487" s="70" t="str">
        <f t="shared" si="631"/>
        <v>X</v>
      </c>
      <c r="AK5487" s="70" t="str" cm="1">
        <f t="array" ref="AK5487">_xlfn.IFS(AH5487&lt;&gt;"","1",AI5487&lt;&gt;"","2",AJ5487&lt;&gt;"","3")</f>
        <v>3</v>
      </c>
    </row>
    <row r="5488" spans="1:37" x14ac:dyDescent="0.25">
      <c r="A5488" t="s">
        <v>927</v>
      </c>
      <c r="B5488" t="s">
        <v>528</v>
      </c>
      <c r="C5488" s="67" t="str">
        <f t="shared" si="626"/>
        <v>Kate Ninneman</v>
      </c>
      <c r="D5488" s="71" t="str" cm="1">
        <f t="array" ref="D5488">_xlfn.IFS(AK5488="1",CONCATENATE(C5488,"Regional"),AK5488="2",CONCATENATE(C5488,"Sectional"),AK5488="3",CONCATENATE(C5488,COUNTIF($C$1:C5488,C5488)))</f>
        <v>Kate Ninneman6</v>
      </c>
      <c r="E5488" s="66">
        <v>45181.583333333336</v>
      </c>
      <c r="F5488" t="s">
        <v>2558</v>
      </c>
      <c r="G5488" s="46">
        <v>25</v>
      </c>
      <c r="H5488" s="46">
        <v>52</v>
      </c>
      <c r="I5488" s="46">
        <v>16</v>
      </c>
      <c r="J5488" t="s">
        <v>1034</v>
      </c>
      <c r="K5488" t="s">
        <v>90</v>
      </c>
      <c r="L5488" s="46">
        <v>2555</v>
      </c>
      <c r="M5488" s="46">
        <v>35</v>
      </c>
      <c r="N5488" s="46">
        <v>32.5</v>
      </c>
      <c r="O5488" s="46">
        <v>109</v>
      </c>
      <c r="P5488" s="46">
        <f t="shared" si="627"/>
        <v>1</v>
      </c>
      <c r="R5488" s="67" t="s">
        <v>3221</v>
      </c>
      <c r="S5488" s="67">
        <f>COUNTIF(Y$2:$Y$100,R5488)</f>
        <v>0</v>
      </c>
      <c r="V5488" s="67">
        <f t="shared" si="628"/>
        <v>0</v>
      </c>
      <c r="X5488"/>
      <c r="Y5488" s="67" t="str">
        <f t="shared" si="633"/>
        <v xml:space="preserve"> </v>
      </c>
      <c r="AB5488" t="s">
        <v>90</v>
      </c>
      <c r="AC5488" s="46">
        <v>2555</v>
      </c>
      <c r="AD5488" s="46">
        <v>35</v>
      </c>
      <c r="AE5488" s="46">
        <v>32.5</v>
      </c>
      <c r="AF5488" s="46">
        <v>109</v>
      </c>
      <c r="AH5488" s="70" t="str">
        <f t="shared" si="629"/>
        <v/>
      </c>
      <c r="AI5488" s="70" t="str">
        <f t="shared" si="630"/>
        <v/>
      </c>
      <c r="AJ5488" s="70" t="str">
        <f t="shared" si="631"/>
        <v>X</v>
      </c>
      <c r="AK5488" s="70" t="str" cm="1">
        <f t="array" ref="AK5488">_xlfn.IFS(AH5488&lt;&gt;"","1",AI5488&lt;&gt;"","2",AJ5488&lt;&gt;"","3")</f>
        <v>3</v>
      </c>
    </row>
    <row r="5489" spans="1:37" x14ac:dyDescent="0.25">
      <c r="A5489" t="s">
        <v>935</v>
      </c>
      <c r="B5489" t="s">
        <v>473</v>
      </c>
      <c r="C5489" s="67" t="str">
        <f t="shared" si="626"/>
        <v>Gabby Neilitz</v>
      </c>
      <c r="D5489" s="71" t="str" cm="1">
        <f t="array" ref="D5489">_xlfn.IFS(AK5489="1",CONCATENATE(C5489,"Regional"),AK5489="2",CONCATENATE(C5489,"Sectional"),AK5489="3",CONCATENATE(C5489,COUNTIF($C$1:C5489,C5489)))</f>
        <v>Gabby Neilitz7</v>
      </c>
      <c r="E5489" s="66">
        <v>45181.583333333336</v>
      </c>
      <c r="F5489" t="s">
        <v>2558</v>
      </c>
      <c r="G5489" s="46">
        <v>25</v>
      </c>
      <c r="H5489" s="46">
        <v>54</v>
      </c>
      <c r="I5489" s="46">
        <v>17</v>
      </c>
      <c r="J5489" t="s">
        <v>1034</v>
      </c>
      <c r="K5489" t="s">
        <v>90</v>
      </c>
      <c r="L5489" s="46">
        <v>2555</v>
      </c>
      <c r="M5489" s="46">
        <v>35</v>
      </c>
      <c r="N5489" s="46">
        <v>32.5</v>
      </c>
      <c r="O5489" s="46">
        <v>109</v>
      </c>
      <c r="P5489" s="46">
        <f t="shared" si="627"/>
        <v>1</v>
      </c>
      <c r="R5489" s="67" t="s">
        <v>1460</v>
      </c>
      <c r="S5489" s="67">
        <f>COUNTIF(Y$2:$Y$100,R5489)</f>
        <v>0</v>
      </c>
      <c r="V5489" s="67">
        <f t="shared" si="628"/>
        <v>0</v>
      </c>
      <c r="X5489"/>
      <c r="Y5489" s="67" t="str">
        <f t="shared" si="633"/>
        <v xml:space="preserve"> </v>
      </c>
      <c r="AB5489" t="s">
        <v>90</v>
      </c>
      <c r="AC5489" s="46">
        <v>2555</v>
      </c>
      <c r="AD5489" s="46">
        <v>35</v>
      </c>
      <c r="AE5489" s="46">
        <v>32.5</v>
      </c>
      <c r="AF5489" s="46">
        <v>109</v>
      </c>
      <c r="AH5489" s="70" t="str">
        <f t="shared" si="629"/>
        <v/>
      </c>
      <c r="AI5489" s="70" t="str">
        <f t="shared" si="630"/>
        <v/>
      </c>
      <c r="AJ5489" s="70" t="str">
        <f t="shared" si="631"/>
        <v>X</v>
      </c>
      <c r="AK5489" s="70" t="str" cm="1">
        <f t="array" ref="AK5489">_xlfn.IFS(AH5489&lt;&gt;"","1",AI5489&lt;&gt;"","2",AJ5489&lt;&gt;"","3")</f>
        <v>3</v>
      </c>
    </row>
    <row r="5490" spans="1:37" x14ac:dyDescent="0.25">
      <c r="A5490" t="s">
        <v>2097</v>
      </c>
      <c r="B5490" t="s">
        <v>2098</v>
      </c>
      <c r="C5490" s="67" t="str">
        <f t="shared" si="626"/>
        <v>Harper Brandenburg</v>
      </c>
      <c r="D5490" s="71" t="str" cm="1">
        <f t="array" ref="D5490">_xlfn.IFS(AK5490="1",CONCATENATE(C5490,"Regional"),AK5490="2",CONCATENATE(C5490,"Sectional"),AK5490="3",CONCATENATE(C5490,COUNTIF($C$1:C5490,C5490)))</f>
        <v>Harper Brandenburg6</v>
      </c>
      <c r="E5490" s="66">
        <v>45181.583333333336</v>
      </c>
      <c r="F5490" t="s">
        <v>2558</v>
      </c>
      <c r="G5490" s="46">
        <v>25</v>
      </c>
      <c r="H5490" s="46">
        <v>56</v>
      </c>
      <c r="I5490" s="46">
        <v>18</v>
      </c>
      <c r="J5490" t="s">
        <v>1034</v>
      </c>
      <c r="K5490" t="s">
        <v>90</v>
      </c>
      <c r="L5490" s="46">
        <v>2555</v>
      </c>
      <c r="M5490" s="46">
        <v>35</v>
      </c>
      <c r="N5490" s="46">
        <v>32.5</v>
      </c>
      <c r="O5490" s="46">
        <v>109</v>
      </c>
      <c r="P5490" s="46">
        <f t="shared" si="627"/>
        <v>1</v>
      </c>
      <c r="R5490" s="67" t="s">
        <v>3123</v>
      </c>
      <c r="S5490" s="67">
        <f>COUNTIF(Y$2:$Y$100,R5490)</f>
        <v>0</v>
      </c>
      <c r="V5490" s="67">
        <f t="shared" si="628"/>
        <v>0</v>
      </c>
      <c r="X5490"/>
      <c r="Y5490" s="67" t="str">
        <f t="shared" si="633"/>
        <v xml:space="preserve"> </v>
      </c>
      <c r="AB5490" t="s">
        <v>90</v>
      </c>
      <c r="AC5490" s="46">
        <v>2555</v>
      </c>
      <c r="AD5490" s="46">
        <v>35</v>
      </c>
      <c r="AE5490" s="46">
        <v>32.5</v>
      </c>
      <c r="AF5490" s="46">
        <v>109</v>
      </c>
      <c r="AH5490" s="70" t="str">
        <f t="shared" si="629"/>
        <v/>
      </c>
      <c r="AI5490" s="70" t="str">
        <f t="shared" si="630"/>
        <v/>
      </c>
      <c r="AJ5490" s="70" t="str">
        <f t="shared" si="631"/>
        <v>X</v>
      </c>
      <c r="AK5490" s="70" t="str" cm="1">
        <f t="array" ref="AK5490">_xlfn.IFS(AH5490&lt;&gt;"","1",AI5490&lt;&gt;"","2",AJ5490&lt;&gt;"","3")</f>
        <v>3</v>
      </c>
    </row>
    <row r="5491" spans="1:37" x14ac:dyDescent="0.25">
      <c r="A5491" t="s">
        <v>1687</v>
      </c>
      <c r="B5491" t="s">
        <v>434</v>
      </c>
      <c r="C5491" s="67" t="str">
        <f t="shared" si="626"/>
        <v>Ella Lambrecht</v>
      </c>
      <c r="D5491" s="71" t="str" cm="1">
        <f t="array" ref="D5491">_xlfn.IFS(AK5491="1",CONCATENATE(C5491,"Regional"),AK5491="2",CONCATENATE(C5491,"Sectional"),AK5491="3",CONCATENATE(C5491,COUNTIF($C$1:C5491,C5491)))</f>
        <v>Ella Lambrecht7</v>
      </c>
      <c r="E5491" s="66">
        <v>45181.583333333336</v>
      </c>
      <c r="F5491" t="s">
        <v>2558</v>
      </c>
      <c r="G5491" s="46">
        <v>25</v>
      </c>
      <c r="H5491" s="46">
        <v>56</v>
      </c>
      <c r="I5491" s="46">
        <v>18</v>
      </c>
      <c r="J5491" t="s">
        <v>1034</v>
      </c>
      <c r="K5491" t="s">
        <v>90</v>
      </c>
      <c r="L5491" s="46">
        <v>2555</v>
      </c>
      <c r="M5491" s="46">
        <v>35</v>
      </c>
      <c r="N5491" s="46">
        <v>32.5</v>
      </c>
      <c r="O5491" s="46">
        <v>109</v>
      </c>
      <c r="P5491" s="46">
        <f t="shared" si="627"/>
        <v>1</v>
      </c>
      <c r="R5491" s="67" t="s">
        <v>3540</v>
      </c>
      <c r="S5491" s="67">
        <f>COUNTIF(Y$2:$Y$100,R5491)</f>
        <v>0</v>
      </c>
      <c r="V5491" s="67">
        <f t="shared" si="628"/>
        <v>0</v>
      </c>
      <c r="X5491"/>
      <c r="Y5491" s="67" t="str">
        <f t="shared" si="633"/>
        <v xml:space="preserve"> </v>
      </c>
      <c r="AB5491" t="s">
        <v>90</v>
      </c>
      <c r="AC5491" s="46">
        <v>2555</v>
      </c>
      <c r="AD5491" s="46">
        <v>35</v>
      </c>
      <c r="AE5491" s="46">
        <v>32.5</v>
      </c>
      <c r="AF5491" s="46">
        <v>109</v>
      </c>
      <c r="AH5491" s="70" t="str">
        <f t="shared" si="629"/>
        <v/>
      </c>
      <c r="AI5491" s="70" t="str">
        <f t="shared" si="630"/>
        <v/>
      </c>
      <c r="AJ5491" s="70" t="str">
        <f t="shared" si="631"/>
        <v>X</v>
      </c>
      <c r="AK5491" s="70" t="str" cm="1">
        <f t="array" ref="AK5491">_xlfn.IFS(AH5491&lt;&gt;"","1",AI5491&lt;&gt;"","2",AJ5491&lt;&gt;"","3")</f>
        <v>3</v>
      </c>
    </row>
    <row r="5492" spans="1:37" x14ac:dyDescent="0.25">
      <c r="A5492" t="s">
        <v>405</v>
      </c>
      <c r="B5492" t="s">
        <v>756</v>
      </c>
      <c r="C5492" s="67" t="str">
        <f t="shared" si="626"/>
        <v>Angela Steinke</v>
      </c>
      <c r="D5492" s="71" t="str" cm="1">
        <f t="array" ref="D5492">_xlfn.IFS(AK5492="1",CONCATENATE(C5492,"Regional"),AK5492="2",CONCATENATE(C5492,"Sectional"),AK5492="3",CONCATENATE(C5492,COUNTIF($C$1:C5492,C5492)))</f>
        <v>Angela Steinke5</v>
      </c>
      <c r="E5492" s="66">
        <v>45181.583333333336</v>
      </c>
      <c r="F5492" t="s">
        <v>2558</v>
      </c>
      <c r="G5492" s="46">
        <v>25</v>
      </c>
      <c r="H5492" s="46">
        <v>56</v>
      </c>
      <c r="I5492" s="46">
        <v>18</v>
      </c>
      <c r="J5492" t="s">
        <v>1034</v>
      </c>
      <c r="K5492" t="s">
        <v>90</v>
      </c>
      <c r="L5492" s="46">
        <v>2555</v>
      </c>
      <c r="M5492" s="46">
        <v>35</v>
      </c>
      <c r="N5492" s="46">
        <v>32.5</v>
      </c>
      <c r="O5492" s="46">
        <v>109</v>
      </c>
      <c r="P5492" s="46">
        <f t="shared" si="627"/>
        <v>1</v>
      </c>
      <c r="R5492" s="67" t="s">
        <v>1529</v>
      </c>
      <c r="S5492" s="67">
        <f>COUNTIF(Y$2:$Y$100,R5492)</f>
        <v>0</v>
      </c>
      <c r="V5492" s="67">
        <f t="shared" si="628"/>
        <v>0</v>
      </c>
      <c r="X5492"/>
      <c r="Y5492" s="67" t="str">
        <f t="shared" si="633"/>
        <v xml:space="preserve"> </v>
      </c>
      <c r="AB5492" t="s">
        <v>90</v>
      </c>
      <c r="AC5492" s="46">
        <v>2555</v>
      </c>
      <c r="AD5492" s="46">
        <v>35</v>
      </c>
      <c r="AE5492" s="46">
        <v>32.5</v>
      </c>
      <c r="AF5492" s="46">
        <v>109</v>
      </c>
      <c r="AH5492" s="70" t="str">
        <f t="shared" si="629"/>
        <v/>
      </c>
      <c r="AI5492" s="70" t="str">
        <f t="shared" si="630"/>
        <v/>
      </c>
      <c r="AJ5492" s="70" t="str">
        <f t="shared" si="631"/>
        <v>X</v>
      </c>
      <c r="AK5492" s="70" t="str" cm="1">
        <f t="array" ref="AK5492">_xlfn.IFS(AH5492&lt;&gt;"","1",AI5492&lt;&gt;"","2",AJ5492&lt;&gt;"","3")</f>
        <v>3</v>
      </c>
    </row>
    <row r="5493" spans="1:37" x14ac:dyDescent="0.25">
      <c r="A5493" t="s">
        <v>2205</v>
      </c>
      <c r="B5493" t="s">
        <v>2206</v>
      </c>
      <c r="C5493" s="67" t="str">
        <f t="shared" si="626"/>
        <v>kelsey meverden</v>
      </c>
      <c r="D5493" s="71" t="str" cm="1">
        <f t="array" ref="D5493">_xlfn.IFS(AK5493="1",CONCATENATE(C5493,"Regional"),AK5493="2",CONCATENATE(C5493,"Sectional"),AK5493="3",CONCATENATE(C5493,COUNTIF($C$1:C5493,C5493)))</f>
        <v>kelsey meverden2</v>
      </c>
      <c r="E5493" s="66">
        <v>45181.583333333336</v>
      </c>
      <c r="F5493" t="s">
        <v>2558</v>
      </c>
      <c r="G5493" s="46">
        <v>25</v>
      </c>
      <c r="H5493" s="46">
        <v>57</v>
      </c>
      <c r="I5493" s="46">
        <v>21</v>
      </c>
      <c r="J5493" t="s">
        <v>1034</v>
      </c>
      <c r="K5493" t="s">
        <v>90</v>
      </c>
      <c r="L5493" s="46">
        <v>2555</v>
      </c>
      <c r="M5493" s="46">
        <v>35</v>
      </c>
      <c r="N5493" s="46">
        <v>32.5</v>
      </c>
      <c r="O5493" s="46">
        <v>109</v>
      </c>
      <c r="P5493" s="46">
        <f t="shared" si="627"/>
        <v>1</v>
      </c>
      <c r="R5493" s="67" t="s">
        <v>3227</v>
      </c>
      <c r="S5493" s="67">
        <f>COUNTIF(Y$2:$Y$100,R5493)</f>
        <v>0</v>
      </c>
      <c r="V5493" s="67">
        <f t="shared" si="628"/>
        <v>0</v>
      </c>
      <c r="X5493"/>
      <c r="Y5493" s="67" t="str">
        <f t="shared" si="633"/>
        <v xml:space="preserve"> </v>
      </c>
      <c r="AB5493" t="s">
        <v>90</v>
      </c>
      <c r="AC5493" s="46">
        <v>2555</v>
      </c>
      <c r="AD5493" s="46">
        <v>35</v>
      </c>
      <c r="AE5493" s="46">
        <v>32.5</v>
      </c>
      <c r="AF5493" s="46">
        <v>109</v>
      </c>
      <c r="AH5493" s="70" t="str">
        <f t="shared" si="629"/>
        <v/>
      </c>
      <c r="AI5493" s="70" t="str">
        <f t="shared" si="630"/>
        <v/>
      </c>
      <c r="AJ5493" s="70" t="str">
        <f t="shared" si="631"/>
        <v>X</v>
      </c>
      <c r="AK5493" s="70" t="str" cm="1">
        <f t="array" ref="AK5493">_xlfn.IFS(AH5493&lt;&gt;"","1",AI5493&lt;&gt;"","2",AJ5493&lt;&gt;"","3")</f>
        <v>3</v>
      </c>
    </row>
    <row r="5494" spans="1:37" x14ac:dyDescent="0.25">
      <c r="A5494" t="s">
        <v>2196</v>
      </c>
      <c r="B5494" t="s">
        <v>2197</v>
      </c>
      <c r="C5494" s="67" t="str">
        <f t="shared" si="626"/>
        <v>sam gaffney</v>
      </c>
      <c r="D5494" s="71" t="str" cm="1">
        <f t="array" ref="D5494">_xlfn.IFS(AK5494="1",CONCATENATE(C5494,"Regional"),AK5494="2",CONCATENATE(C5494,"Sectional"),AK5494="3",CONCATENATE(C5494,COUNTIF($C$1:C5494,C5494)))</f>
        <v>sam gaffney4</v>
      </c>
      <c r="E5494" s="66">
        <v>45181.583333333336</v>
      </c>
      <c r="F5494" t="s">
        <v>2558</v>
      </c>
      <c r="G5494" s="46">
        <v>25</v>
      </c>
      <c r="H5494" s="46">
        <v>57</v>
      </c>
      <c r="I5494" s="46">
        <v>21</v>
      </c>
      <c r="J5494" t="s">
        <v>1034</v>
      </c>
      <c r="K5494" t="s">
        <v>90</v>
      </c>
      <c r="L5494" s="46">
        <v>2555</v>
      </c>
      <c r="M5494" s="46">
        <v>35</v>
      </c>
      <c r="N5494" s="46">
        <v>32.5</v>
      </c>
      <c r="O5494" s="46">
        <v>109</v>
      </c>
      <c r="P5494" s="46">
        <f t="shared" si="627"/>
        <v>1</v>
      </c>
      <c r="R5494" s="67" t="s">
        <v>3219</v>
      </c>
      <c r="S5494" s="67">
        <f>COUNTIF(Y$2:$Y$100,R5494)</f>
        <v>0</v>
      </c>
      <c r="V5494" s="67">
        <f t="shared" si="628"/>
        <v>0</v>
      </c>
      <c r="X5494"/>
      <c r="Y5494" s="67" t="str">
        <f t="shared" si="633"/>
        <v xml:space="preserve"> </v>
      </c>
      <c r="AB5494" t="s">
        <v>90</v>
      </c>
      <c r="AC5494" s="46">
        <v>2555</v>
      </c>
      <c r="AD5494" s="46">
        <v>35</v>
      </c>
      <c r="AE5494" s="46">
        <v>32.5</v>
      </c>
      <c r="AF5494" s="46">
        <v>109</v>
      </c>
      <c r="AH5494" s="70" t="str">
        <f t="shared" si="629"/>
        <v/>
      </c>
      <c r="AI5494" s="70" t="str">
        <f t="shared" si="630"/>
        <v/>
      </c>
      <c r="AJ5494" s="70" t="str">
        <f t="shared" si="631"/>
        <v>X</v>
      </c>
      <c r="AK5494" s="70" t="str" cm="1">
        <f t="array" ref="AK5494">_xlfn.IFS(AH5494&lt;&gt;"","1",AI5494&lt;&gt;"","2",AJ5494&lt;&gt;"","3")</f>
        <v>3</v>
      </c>
    </row>
    <row r="5495" spans="1:37" x14ac:dyDescent="0.25">
      <c r="A5495" t="s">
        <v>1032</v>
      </c>
      <c r="B5495" t="s">
        <v>1033</v>
      </c>
      <c r="C5495" s="67" t="str">
        <f t="shared" si="626"/>
        <v>Faith Stremkowski</v>
      </c>
      <c r="D5495" s="71" t="str" cm="1">
        <f t="array" ref="D5495">_xlfn.IFS(AK5495="1",CONCATENATE(C5495,"Regional"),AK5495="2",CONCATENATE(C5495,"Sectional"),AK5495="3",CONCATENATE(C5495,COUNTIF($C$1:C5495,C5495)))</f>
        <v>Faith Stremkowski7</v>
      </c>
      <c r="E5495" s="66">
        <v>45181.583333333336</v>
      </c>
      <c r="F5495" t="s">
        <v>2558</v>
      </c>
      <c r="G5495" s="46">
        <v>25</v>
      </c>
      <c r="H5495" s="46">
        <v>61</v>
      </c>
      <c r="I5495" s="46">
        <v>23</v>
      </c>
      <c r="J5495" t="s">
        <v>1034</v>
      </c>
      <c r="K5495" t="s">
        <v>90</v>
      </c>
      <c r="L5495" s="46">
        <v>2555</v>
      </c>
      <c r="M5495" s="46">
        <v>35</v>
      </c>
      <c r="N5495" s="46">
        <v>32.5</v>
      </c>
      <c r="O5495" s="46">
        <v>109</v>
      </c>
      <c r="P5495" s="46">
        <f t="shared" si="627"/>
        <v>1</v>
      </c>
      <c r="R5495" s="67" t="s">
        <v>1527</v>
      </c>
      <c r="S5495" s="67">
        <f>COUNTIF(Y$2:$Y$100,R5495)</f>
        <v>0</v>
      </c>
      <c r="V5495" s="67">
        <f t="shared" si="628"/>
        <v>0</v>
      </c>
      <c r="X5495"/>
      <c r="Y5495" s="67" t="str">
        <f t="shared" si="633"/>
        <v xml:space="preserve"> </v>
      </c>
      <c r="AB5495" t="s">
        <v>90</v>
      </c>
      <c r="AC5495" s="46">
        <v>2555</v>
      </c>
      <c r="AD5495" s="46">
        <v>35</v>
      </c>
      <c r="AE5495" s="46">
        <v>32.5</v>
      </c>
      <c r="AF5495" s="46">
        <v>109</v>
      </c>
      <c r="AH5495" s="70" t="str">
        <f t="shared" si="629"/>
        <v/>
      </c>
      <c r="AI5495" s="70" t="str">
        <f t="shared" si="630"/>
        <v/>
      </c>
      <c r="AJ5495" s="70" t="str">
        <f t="shared" si="631"/>
        <v>X</v>
      </c>
      <c r="AK5495" s="70" t="str" cm="1">
        <f t="array" ref="AK5495">_xlfn.IFS(AH5495&lt;&gt;"","1",AI5495&lt;&gt;"","2",AJ5495&lt;&gt;"","3")</f>
        <v>3</v>
      </c>
    </row>
    <row r="5496" spans="1:37" x14ac:dyDescent="0.25">
      <c r="A5496" t="s">
        <v>3403</v>
      </c>
      <c r="B5496" t="s">
        <v>2198</v>
      </c>
      <c r="C5496" s="67" t="str">
        <f t="shared" si="626"/>
        <v>Evey Szymkowiak</v>
      </c>
      <c r="D5496" s="71" t="str" cm="1">
        <f t="array" ref="D5496">_xlfn.IFS(AK5496="1",CONCATENATE(C5496,"Regional"),AK5496="2",CONCATENATE(C5496,"Sectional"),AK5496="3",CONCATENATE(C5496,COUNTIF($C$1:C5496,C5496)))</f>
        <v>Evey Szymkowiak5</v>
      </c>
      <c r="E5496" s="66">
        <v>45181.583333333336</v>
      </c>
      <c r="F5496" t="s">
        <v>2558</v>
      </c>
      <c r="G5496" s="46">
        <v>25</v>
      </c>
      <c r="H5496" s="46">
        <v>67</v>
      </c>
      <c r="I5496" s="46">
        <v>24</v>
      </c>
      <c r="J5496" t="s">
        <v>1034</v>
      </c>
      <c r="K5496" t="s">
        <v>90</v>
      </c>
      <c r="L5496" s="46">
        <v>2555</v>
      </c>
      <c r="M5496" s="46">
        <v>35</v>
      </c>
      <c r="N5496" s="46">
        <v>32.5</v>
      </c>
      <c r="O5496" s="46">
        <v>109</v>
      </c>
      <c r="P5496" s="46">
        <f t="shared" si="627"/>
        <v>1</v>
      </c>
      <c r="R5496" s="67" t="s">
        <v>3544</v>
      </c>
      <c r="S5496" s="67">
        <f>COUNTIF(Y$2:$Y$100,R5496)</f>
        <v>0</v>
      </c>
      <c r="V5496" s="67">
        <f t="shared" si="628"/>
        <v>0</v>
      </c>
      <c r="X5496"/>
      <c r="Y5496" s="67" t="str">
        <f t="shared" si="633"/>
        <v xml:space="preserve"> </v>
      </c>
      <c r="AB5496" t="s">
        <v>90</v>
      </c>
      <c r="AC5496" s="46">
        <v>2555</v>
      </c>
      <c r="AD5496" s="46">
        <v>35</v>
      </c>
      <c r="AE5496" s="46">
        <v>32.5</v>
      </c>
      <c r="AF5496" s="46">
        <v>109</v>
      </c>
      <c r="AH5496" s="70" t="str">
        <f t="shared" si="629"/>
        <v/>
      </c>
      <c r="AI5496" s="70" t="str">
        <f t="shared" si="630"/>
        <v/>
      </c>
      <c r="AJ5496" s="70" t="str">
        <f t="shared" si="631"/>
        <v>X</v>
      </c>
      <c r="AK5496" s="70" t="str" cm="1">
        <f t="array" ref="AK5496">_xlfn.IFS(AH5496&lt;&gt;"","1",AI5496&lt;&gt;"","2",AJ5496&lt;&gt;"","3")</f>
        <v>3</v>
      </c>
    </row>
    <row r="5497" spans="1:37" x14ac:dyDescent="0.25">
      <c r="A5497" t="s">
        <v>2213</v>
      </c>
      <c r="B5497" t="s">
        <v>2721</v>
      </c>
      <c r="C5497" s="67" t="str">
        <f t="shared" si="626"/>
        <v>Madalyn Cisewski</v>
      </c>
      <c r="D5497" s="71" t="str" cm="1">
        <f t="array" ref="D5497">_xlfn.IFS(AK5497="1",CONCATENATE(C5497,"Regional"),AK5497="2",CONCATENATE(C5497,"Sectional"),AK5497="3",CONCATENATE(C5497,COUNTIF($C$1:C5497,C5497)))</f>
        <v>Madalyn Cisewski7</v>
      </c>
      <c r="E5497" s="66">
        <v>45181.583333333336</v>
      </c>
      <c r="F5497" t="s">
        <v>2558</v>
      </c>
      <c r="G5497" s="46">
        <v>25</v>
      </c>
      <c r="H5497" s="46">
        <v>71</v>
      </c>
      <c r="I5497" s="46">
        <v>25</v>
      </c>
      <c r="J5497" t="s">
        <v>1034</v>
      </c>
      <c r="K5497" t="s">
        <v>90</v>
      </c>
      <c r="L5497" s="46">
        <v>2555</v>
      </c>
      <c r="M5497" s="46">
        <v>35</v>
      </c>
      <c r="N5497" s="46">
        <v>32.5</v>
      </c>
      <c r="O5497" s="46">
        <v>109</v>
      </c>
      <c r="P5497" s="46">
        <f t="shared" si="627"/>
        <v>1</v>
      </c>
      <c r="R5497" s="67" t="s">
        <v>3542</v>
      </c>
      <c r="S5497" s="67">
        <f>COUNTIF(Y$2:$Y$100,R5497)</f>
        <v>0</v>
      </c>
      <c r="V5497" s="67">
        <f t="shared" si="628"/>
        <v>0</v>
      </c>
      <c r="X5497"/>
      <c r="Y5497" s="67" t="str">
        <f t="shared" si="633"/>
        <v xml:space="preserve"> </v>
      </c>
      <c r="AB5497" t="s">
        <v>90</v>
      </c>
      <c r="AC5497" s="46">
        <v>2555</v>
      </c>
      <c r="AD5497" s="46">
        <v>35</v>
      </c>
      <c r="AE5497" s="46">
        <v>32.5</v>
      </c>
      <c r="AF5497" s="46">
        <v>109</v>
      </c>
      <c r="AH5497" s="70" t="str">
        <f t="shared" si="629"/>
        <v/>
      </c>
      <c r="AI5497" s="70" t="str">
        <f t="shared" si="630"/>
        <v/>
      </c>
      <c r="AJ5497" s="70" t="str">
        <f t="shared" si="631"/>
        <v>X</v>
      </c>
      <c r="AK5497" s="70" t="str" cm="1">
        <f t="array" ref="AK5497">_xlfn.IFS(AH5497&lt;&gt;"","1",AI5497&lt;&gt;"","2",AJ5497&lt;&gt;"","3")</f>
        <v>3</v>
      </c>
    </row>
    <row r="5498" spans="1:37" x14ac:dyDescent="0.25">
      <c r="A5498" t="s">
        <v>1060</v>
      </c>
      <c r="B5498" t="s">
        <v>1061</v>
      </c>
      <c r="C5498" s="67" t="str">
        <f t="shared" si="626"/>
        <v>Michelle Wallin</v>
      </c>
      <c r="D5498" s="71" t="str" cm="1">
        <f t="array" ref="D5498">_xlfn.IFS(AK5498="1",CONCATENATE(C5498,"Regional"),AK5498="2",CONCATENATE(C5498,"Sectional"),AK5498="3",CONCATENATE(C5498,COUNTIF($C$1:C5498,C5498)))</f>
        <v>Michelle Wallin5</v>
      </c>
      <c r="E5498" s="66">
        <v>45181.583333333336</v>
      </c>
      <c r="F5498" t="s">
        <v>2630</v>
      </c>
      <c r="G5498" s="46">
        <v>8</v>
      </c>
      <c r="H5498" s="46">
        <v>45</v>
      </c>
      <c r="I5498" s="46">
        <v>1</v>
      </c>
      <c r="J5498" t="s">
        <v>2437</v>
      </c>
      <c r="K5498" t="s">
        <v>83</v>
      </c>
      <c r="L5498" s="46">
        <v>2946</v>
      </c>
      <c r="M5498" s="46">
        <v>35</v>
      </c>
      <c r="N5498" s="46">
        <v>35</v>
      </c>
      <c r="O5498" s="46">
        <v>113</v>
      </c>
      <c r="P5498" s="46">
        <f t="shared" si="627"/>
        <v>1</v>
      </c>
      <c r="R5498" s="67" t="s">
        <v>1544</v>
      </c>
      <c r="S5498" s="67">
        <f>COUNTIF(Y$2:$Y$100,R5498)</f>
        <v>0</v>
      </c>
      <c r="V5498" s="67">
        <f t="shared" si="628"/>
        <v>0</v>
      </c>
      <c r="AB5498" t="s">
        <v>83</v>
      </c>
      <c r="AC5498" s="46">
        <v>2946</v>
      </c>
      <c r="AD5498" s="46">
        <v>35</v>
      </c>
      <c r="AE5498" s="46">
        <v>35</v>
      </c>
      <c r="AF5498" s="46">
        <v>113</v>
      </c>
      <c r="AH5498" s="70" t="str">
        <f t="shared" si="629"/>
        <v/>
      </c>
      <c r="AI5498" s="70" t="str">
        <f t="shared" si="630"/>
        <v/>
      </c>
      <c r="AJ5498" s="70" t="str">
        <f t="shared" si="631"/>
        <v>X</v>
      </c>
      <c r="AK5498" s="70" t="str" cm="1">
        <f t="array" ref="AK5498">_xlfn.IFS(AH5498&lt;&gt;"","1",AI5498&lt;&gt;"","2",AJ5498&lt;&gt;"","3")</f>
        <v>3</v>
      </c>
    </row>
    <row r="5499" spans="1:37" x14ac:dyDescent="0.25">
      <c r="A5499" t="s">
        <v>1067</v>
      </c>
      <c r="B5499" t="s">
        <v>1906</v>
      </c>
      <c r="C5499" s="67" t="str">
        <f t="shared" si="626"/>
        <v>Kenzie Fleck</v>
      </c>
      <c r="D5499" s="71" t="str" cm="1">
        <f t="array" ref="D5499">_xlfn.IFS(AK5499="1",CONCATENATE(C5499,"Regional"),AK5499="2",CONCATENATE(C5499,"Sectional"),AK5499="3",CONCATENATE(C5499,COUNTIF($C$1:C5499,C5499)))</f>
        <v>Kenzie Fleck7</v>
      </c>
      <c r="E5499" s="66">
        <v>45181.583333333336</v>
      </c>
      <c r="F5499" t="s">
        <v>2630</v>
      </c>
      <c r="G5499" s="46">
        <v>8</v>
      </c>
      <c r="H5499" s="46">
        <v>49</v>
      </c>
      <c r="I5499" s="46">
        <v>2</v>
      </c>
      <c r="J5499" t="s">
        <v>2437</v>
      </c>
      <c r="K5499" t="s">
        <v>83</v>
      </c>
      <c r="L5499" s="46">
        <v>2946</v>
      </c>
      <c r="M5499" s="46">
        <v>35</v>
      </c>
      <c r="N5499" s="46">
        <v>35</v>
      </c>
      <c r="O5499" s="46">
        <v>113</v>
      </c>
      <c r="P5499" s="46">
        <f t="shared" si="627"/>
        <v>1</v>
      </c>
      <c r="R5499" s="67" t="s">
        <v>2921</v>
      </c>
      <c r="S5499" s="67">
        <f>COUNTIF(Y$2:$Y$100,R5499)</f>
        <v>0</v>
      </c>
      <c r="V5499" s="67">
        <f t="shared" si="628"/>
        <v>0</v>
      </c>
      <c r="AB5499" t="s">
        <v>83</v>
      </c>
      <c r="AC5499" s="46">
        <v>2946</v>
      </c>
      <c r="AD5499" s="46">
        <v>35</v>
      </c>
      <c r="AE5499" s="46">
        <v>35</v>
      </c>
      <c r="AF5499" s="46">
        <v>113</v>
      </c>
      <c r="AH5499" s="70" t="str">
        <f t="shared" si="629"/>
        <v/>
      </c>
      <c r="AI5499" s="70" t="str">
        <f t="shared" si="630"/>
        <v/>
      </c>
      <c r="AJ5499" s="70" t="str">
        <f t="shared" si="631"/>
        <v>X</v>
      </c>
      <c r="AK5499" s="70" t="str" cm="1">
        <f t="array" ref="AK5499">_xlfn.IFS(AH5499&lt;&gt;"","1",AI5499&lt;&gt;"","2",AJ5499&lt;&gt;"","3")</f>
        <v>3</v>
      </c>
    </row>
    <row r="5500" spans="1:37" x14ac:dyDescent="0.25">
      <c r="A5500" t="s">
        <v>1071</v>
      </c>
      <c r="B5500" t="s">
        <v>496</v>
      </c>
      <c r="C5500" s="67" t="str">
        <f t="shared" si="626"/>
        <v>Josie Sawicki</v>
      </c>
      <c r="D5500" s="71" t="str" cm="1">
        <f t="array" ref="D5500">_xlfn.IFS(AK5500="1",CONCATENATE(C5500,"Regional"),AK5500="2",CONCATENATE(C5500,"Sectional"),AK5500="3",CONCATENATE(C5500,COUNTIF($C$1:C5500,C5500)))</f>
        <v>Josie Sawicki7</v>
      </c>
      <c r="E5500" s="66">
        <v>45181.583333333336</v>
      </c>
      <c r="F5500" t="s">
        <v>2630</v>
      </c>
      <c r="G5500" s="46">
        <v>8</v>
      </c>
      <c r="H5500" s="46">
        <v>55</v>
      </c>
      <c r="I5500" s="46">
        <v>3</v>
      </c>
      <c r="J5500" t="s">
        <v>2437</v>
      </c>
      <c r="K5500" t="s">
        <v>83</v>
      </c>
      <c r="L5500" s="46">
        <v>2946</v>
      </c>
      <c r="M5500" s="46">
        <v>35</v>
      </c>
      <c r="N5500" s="46">
        <v>35</v>
      </c>
      <c r="O5500" s="46">
        <v>113</v>
      </c>
      <c r="P5500" s="46">
        <f t="shared" si="627"/>
        <v>1</v>
      </c>
      <c r="R5500" s="67" t="s">
        <v>1556</v>
      </c>
      <c r="S5500" s="67">
        <f>COUNTIF(Y$2:$Y$100,R5500)</f>
        <v>0</v>
      </c>
      <c r="V5500" s="67">
        <f t="shared" si="628"/>
        <v>0</v>
      </c>
      <c r="AB5500" t="s">
        <v>83</v>
      </c>
      <c r="AC5500" s="46">
        <v>2946</v>
      </c>
      <c r="AD5500" s="46">
        <v>35</v>
      </c>
      <c r="AE5500" s="46">
        <v>35</v>
      </c>
      <c r="AF5500" s="46">
        <v>113</v>
      </c>
      <c r="AH5500" s="70" t="str">
        <f t="shared" si="629"/>
        <v/>
      </c>
      <c r="AI5500" s="70" t="str">
        <f t="shared" si="630"/>
        <v/>
      </c>
      <c r="AJ5500" s="70" t="str">
        <f t="shared" si="631"/>
        <v>X</v>
      </c>
      <c r="AK5500" s="70" t="str" cm="1">
        <f t="array" ref="AK5500">_xlfn.IFS(AH5500&lt;&gt;"","1",AI5500&lt;&gt;"","2",AJ5500&lt;&gt;"","3")</f>
        <v>3</v>
      </c>
    </row>
    <row r="5501" spans="1:37" x14ac:dyDescent="0.25">
      <c r="A5501" t="s">
        <v>1907</v>
      </c>
      <c r="B5501" t="s">
        <v>277</v>
      </c>
      <c r="C5501" s="67" t="str">
        <f t="shared" si="626"/>
        <v>Peyton Park</v>
      </c>
      <c r="D5501" s="71" t="str" cm="1">
        <f t="array" ref="D5501">_xlfn.IFS(AK5501="1",CONCATENATE(C5501,"Regional"),AK5501="2",CONCATENATE(C5501,"Sectional"),AK5501="3",CONCATENATE(C5501,COUNTIF($C$1:C5501,C5501)))</f>
        <v>Peyton Park5</v>
      </c>
      <c r="E5501" s="66">
        <v>45181.583333333336</v>
      </c>
      <c r="F5501" t="s">
        <v>2630</v>
      </c>
      <c r="G5501" s="46">
        <v>8</v>
      </c>
      <c r="H5501" s="46">
        <v>56</v>
      </c>
      <c r="I5501" s="46">
        <v>4</v>
      </c>
      <c r="J5501" t="s">
        <v>2437</v>
      </c>
      <c r="K5501" t="s">
        <v>83</v>
      </c>
      <c r="L5501" s="46">
        <v>2946</v>
      </c>
      <c r="M5501" s="46">
        <v>35</v>
      </c>
      <c r="N5501" s="46">
        <v>35</v>
      </c>
      <c r="O5501" s="46">
        <v>113</v>
      </c>
      <c r="P5501" s="46">
        <f t="shared" si="627"/>
        <v>1</v>
      </c>
      <c r="R5501" s="67" t="s">
        <v>2922</v>
      </c>
      <c r="S5501" s="67">
        <f>COUNTIF(Y$2:$Y$100,R5501)</f>
        <v>0</v>
      </c>
      <c r="V5501" s="67">
        <f t="shared" si="628"/>
        <v>0</v>
      </c>
      <c r="AB5501" t="s">
        <v>83</v>
      </c>
      <c r="AC5501" s="46">
        <v>2946</v>
      </c>
      <c r="AD5501" s="46">
        <v>35</v>
      </c>
      <c r="AE5501" s="46">
        <v>35</v>
      </c>
      <c r="AF5501" s="46">
        <v>113</v>
      </c>
      <c r="AH5501" s="70" t="str">
        <f t="shared" si="629"/>
        <v/>
      </c>
      <c r="AI5501" s="70" t="str">
        <f t="shared" si="630"/>
        <v/>
      </c>
      <c r="AJ5501" s="70" t="str">
        <f t="shared" si="631"/>
        <v>X</v>
      </c>
      <c r="AK5501" s="70" t="str" cm="1">
        <f t="array" ref="AK5501">_xlfn.IFS(AH5501&lt;&gt;"","1",AI5501&lt;&gt;"","2",AJ5501&lt;&gt;"","3")</f>
        <v>3</v>
      </c>
    </row>
    <row r="5502" spans="1:37" x14ac:dyDescent="0.25">
      <c r="A5502" t="s">
        <v>1015</v>
      </c>
      <c r="B5502" t="s">
        <v>548</v>
      </c>
      <c r="C5502" s="67" t="str">
        <f t="shared" si="626"/>
        <v>Alexandra Lehman</v>
      </c>
      <c r="D5502" s="71" t="str" cm="1">
        <f t="array" ref="D5502">_xlfn.IFS(AK5502="1",CONCATENATE(C5502,"Regional"),AK5502="2",CONCATENATE(C5502,"Sectional"),AK5502="3",CONCATENATE(C5502,COUNTIF($C$1:C5502,C5502)))</f>
        <v>Alexandra Lehman7</v>
      </c>
      <c r="E5502" s="66">
        <v>45181.583333333336</v>
      </c>
      <c r="F5502" t="s">
        <v>2630</v>
      </c>
      <c r="G5502" s="46">
        <v>8</v>
      </c>
      <c r="H5502" s="46">
        <v>56</v>
      </c>
      <c r="I5502" s="46">
        <v>4</v>
      </c>
      <c r="J5502" t="s">
        <v>2437</v>
      </c>
      <c r="K5502" t="s">
        <v>83</v>
      </c>
      <c r="L5502" s="46">
        <v>2946</v>
      </c>
      <c r="M5502" s="46">
        <v>35</v>
      </c>
      <c r="N5502" s="46">
        <v>35</v>
      </c>
      <c r="O5502" s="46">
        <v>113</v>
      </c>
      <c r="P5502" s="46">
        <f t="shared" si="627"/>
        <v>1</v>
      </c>
      <c r="R5502" s="67" t="s">
        <v>2920</v>
      </c>
      <c r="S5502" s="67">
        <f>COUNTIF(Y$2:$Y$100,R5502)</f>
        <v>0</v>
      </c>
      <c r="V5502" s="67">
        <f t="shared" si="628"/>
        <v>0</v>
      </c>
      <c r="AB5502" t="s">
        <v>83</v>
      </c>
      <c r="AC5502" s="46">
        <v>2946</v>
      </c>
      <c r="AD5502" s="46">
        <v>35</v>
      </c>
      <c r="AE5502" s="46">
        <v>35</v>
      </c>
      <c r="AF5502" s="46">
        <v>113</v>
      </c>
      <c r="AH5502" s="70" t="str">
        <f t="shared" si="629"/>
        <v/>
      </c>
      <c r="AI5502" s="70" t="str">
        <f t="shared" si="630"/>
        <v/>
      </c>
      <c r="AJ5502" s="70" t="str">
        <f t="shared" si="631"/>
        <v>X</v>
      </c>
      <c r="AK5502" s="70" t="str" cm="1">
        <f t="array" ref="AK5502">_xlfn.IFS(AH5502&lt;&gt;"","1",AI5502&lt;&gt;"","2",AJ5502&lt;&gt;"","3")</f>
        <v>3</v>
      </c>
    </row>
    <row r="5503" spans="1:37" x14ac:dyDescent="0.25">
      <c r="A5503" t="s">
        <v>1075</v>
      </c>
      <c r="B5503" t="s">
        <v>1076</v>
      </c>
      <c r="C5503" s="67" t="str">
        <f t="shared" si="626"/>
        <v>Katrina Stanger</v>
      </c>
      <c r="D5503" s="71" t="str" cm="1">
        <f t="array" ref="D5503">_xlfn.IFS(AK5503="1",CONCATENATE(C5503,"Regional"),AK5503="2",CONCATENATE(C5503,"Sectional"),AK5503="3",CONCATENATE(C5503,COUNTIF($C$1:C5503,C5503)))</f>
        <v>Katrina Stanger9</v>
      </c>
      <c r="E5503" s="66">
        <v>45181.583333333336</v>
      </c>
      <c r="F5503" t="s">
        <v>2630</v>
      </c>
      <c r="G5503" s="46">
        <v>8</v>
      </c>
      <c r="H5503" s="46">
        <v>57</v>
      </c>
      <c r="I5503" s="46">
        <v>6</v>
      </c>
      <c r="J5503" t="s">
        <v>2437</v>
      </c>
      <c r="K5503" t="s">
        <v>83</v>
      </c>
      <c r="L5503" s="46">
        <v>2946</v>
      </c>
      <c r="M5503" s="46">
        <v>35</v>
      </c>
      <c r="N5503" s="46">
        <v>35</v>
      </c>
      <c r="O5503" s="46">
        <v>113</v>
      </c>
      <c r="P5503" s="46">
        <f t="shared" si="627"/>
        <v>1</v>
      </c>
      <c r="R5503" s="67" t="s">
        <v>1559</v>
      </c>
      <c r="S5503" s="67">
        <f>COUNTIF(Y$2:$Y$100,R5503)</f>
        <v>0</v>
      </c>
      <c r="V5503" s="67">
        <f t="shared" si="628"/>
        <v>0</v>
      </c>
      <c r="AB5503" t="s">
        <v>83</v>
      </c>
      <c r="AC5503" s="46">
        <v>2946</v>
      </c>
      <c r="AD5503" s="46">
        <v>35</v>
      </c>
      <c r="AE5503" s="46">
        <v>35</v>
      </c>
      <c r="AF5503" s="46">
        <v>113</v>
      </c>
      <c r="AH5503" s="70" t="str">
        <f t="shared" si="629"/>
        <v/>
      </c>
      <c r="AI5503" s="70" t="str">
        <f t="shared" si="630"/>
        <v/>
      </c>
      <c r="AJ5503" s="70" t="str">
        <f t="shared" si="631"/>
        <v>X</v>
      </c>
      <c r="AK5503" s="70" t="str" cm="1">
        <f t="array" ref="AK5503">_xlfn.IFS(AH5503&lt;&gt;"","1",AI5503&lt;&gt;"","2",AJ5503&lt;&gt;"","3")</f>
        <v>3</v>
      </c>
    </row>
    <row r="5504" spans="1:37" x14ac:dyDescent="0.25">
      <c r="A5504" t="s">
        <v>1908</v>
      </c>
      <c r="B5504" t="s">
        <v>538</v>
      </c>
      <c r="C5504" s="67" t="str">
        <f t="shared" si="626"/>
        <v>Lilly Root</v>
      </c>
      <c r="D5504" s="71" t="str" cm="1">
        <f t="array" ref="D5504">_xlfn.IFS(AK5504="1",CONCATENATE(C5504,"Regional"),AK5504="2",CONCATENATE(C5504,"Sectional"),AK5504="3",CONCATENATE(C5504,COUNTIF($C$1:C5504,C5504)))</f>
        <v>Lilly Root6</v>
      </c>
      <c r="E5504" s="66">
        <v>45181.583333333336</v>
      </c>
      <c r="F5504" t="s">
        <v>2630</v>
      </c>
      <c r="G5504" s="46">
        <v>8</v>
      </c>
      <c r="H5504" s="46">
        <v>66</v>
      </c>
      <c r="I5504" s="46">
        <v>7</v>
      </c>
      <c r="J5504" t="s">
        <v>2437</v>
      </c>
      <c r="K5504" t="s">
        <v>83</v>
      </c>
      <c r="L5504" s="46">
        <v>2946</v>
      </c>
      <c r="M5504" s="46">
        <v>35</v>
      </c>
      <c r="N5504" s="46">
        <v>35</v>
      </c>
      <c r="O5504" s="46">
        <v>113</v>
      </c>
      <c r="P5504" s="46">
        <f t="shared" si="627"/>
        <v>1</v>
      </c>
      <c r="R5504" s="67" t="s">
        <v>2923</v>
      </c>
      <c r="S5504" s="67">
        <f>COUNTIF(Y$2:$Y$100,R5504)</f>
        <v>0</v>
      </c>
      <c r="V5504" s="67">
        <f t="shared" si="628"/>
        <v>0</v>
      </c>
      <c r="AB5504" t="s">
        <v>83</v>
      </c>
      <c r="AC5504" s="46">
        <v>2946</v>
      </c>
      <c r="AD5504" s="46">
        <v>35</v>
      </c>
      <c r="AE5504" s="46">
        <v>35</v>
      </c>
      <c r="AF5504" s="46">
        <v>113</v>
      </c>
      <c r="AH5504" s="70" t="str">
        <f t="shared" si="629"/>
        <v/>
      </c>
      <c r="AI5504" s="70" t="str">
        <f t="shared" si="630"/>
        <v/>
      </c>
      <c r="AJ5504" s="70" t="str">
        <f t="shared" si="631"/>
        <v>X</v>
      </c>
      <c r="AK5504" s="70" t="str" cm="1">
        <f t="array" ref="AK5504">_xlfn.IFS(AH5504&lt;&gt;"","1",AI5504&lt;&gt;"","2",AJ5504&lt;&gt;"","3")</f>
        <v>3</v>
      </c>
    </row>
    <row r="5505" spans="1:37" x14ac:dyDescent="0.25">
      <c r="A5505" t="s">
        <v>2006</v>
      </c>
      <c r="B5505" t="s">
        <v>2007</v>
      </c>
      <c r="C5505" s="67" t="str">
        <f t="shared" si="626"/>
        <v>Breann Hillman</v>
      </c>
      <c r="D5505" s="71" t="str" cm="1">
        <f t="array" ref="D5505">_xlfn.IFS(AK5505="1",CONCATENATE(C5505,"Regional"),AK5505="2",CONCATENATE(C5505,"Sectional"),AK5505="3",CONCATENATE(C5505,COUNTIF($C$1:C5505,C5505)))</f>
        <v>Breann Hillman6</v>
      </c>
      <c r="E5505" s="66">
        <v>45181.583333333336</v>
      </c>
      <c r="F5505" t="s">
        <v>2630</v>
      </c>
      <c r="G5505" s="46">
        <v>8</v>
      </c>
      <c r="H5505" s="46">
        <v>66</v>
      </c>
      <c r="I5505" s="46">
        <v>7</v>
      </c>
      <c r="J5505" t="s">
        <v>2437</v>
      </c>
      <c r="K5505" t="s">
        <v>83</v>
      </c>
      <c r="L5505" s="46">
        <v>2946</v>
      </c>
      <c r="M5505" s="46">
        <v>35</v>
      </c>
      <c r="N5505" s="46">
        <v>35</v>
      </c>
      <c r="O5505" s="46">
        <v>113</v>
      </c>
      <c r="P5505" s="46">
        <f t="shared" si="627"/>
        <v>1</v>
      </c>
      <c r="R5505" s="67" t="s">
        <v>3019</v>
      </c>
      <c r="S5505" s="67">
        <f>COUNTIF(Y$2:$Y$100,R5505)</f>
        <v>0</v>
      </c>
      <c r="V5505" s="67">
        <f t="shared" si="628"/>
        <v>0</v>
      </c>
      <c r="AB5505" t="s">
        <v>83</v>
      </c>
      <c r="AC5505" s="46">
        <v>2946</v>
      </c>
      <c r="AD5505" s="46">
        <v>35</v>
      </c>
      <c r="AE5505" s="46">
        <v>35</v>
      </c>
      <c r="AF5505" s="46">
        <v>113</v>
      </c>
      <c r="AH5505" s="70" t="str">
        <f t="shared" si="629"/>
        <v/>
      </c>
      <c r="AI5505" s="70" t="str">
        <f t="shared" si="630"/>
        <v/>
      </c>
      <c r="AJ5505" s="70" t="str">
        <f t="shared" si="631"/>
        <v>X</v>
      </c>
      <c r="AK5505" s="70" t="str" cm="1">
        <f t="array" ref="AK5505">_xlfn.IFS(AH5505&lt;&gt;"","1",AI5505&lt;&gt;"","2",AJ5505&lt;&gt;"","3")</f>
        <v>3</v>
      </c>
    </row>
    <row r="5506" spans="1:37" x14ac:dyDescent="0.25">
      <c r="A5506" t="s">
        <v>475</v>
      </c>
      <c r="B5506" t="s">
        <v>187</v>
      </c>
      <c r="C5506" s="67" t="str">
        <f t="shared" ref="C5506:C5569" si="634">CONCATENATE(B5506," ",A5506)</f>
        <v>Ava Roesch</v>
      </c>
      <c r="D5506" s="71" t="str" cm="1">
        <f t="array" ref="D5506">_xlfn.IFS(AK5506="1",CONCATENATE(C5506,"Regional"),AK5506="2",CONCATENATE(C5506,"Sectional"),AK5506="3",CONCATENATE(C5506,COUNTIF($C$1:C5506,C5506)))</f>
        <v>Ava Roesch10</v>
      </c>
      <c r="E5506" s="66">
        <v>45181.590277777781</v>
      </c>
      <c r="F5506" t="s">
        <v>2531</v>
      </c>
      <c r="G5506" s="46">
        <v>41</v>
      </c>
      <c r="H5506" s="46">
        <v>35</v>
      </c>
      <c r="I5506" s="46">
        <v>1</v>
      </c>
      <c r="J5506" t="s">
        <v>119</v>
      </c>
      <c r="K5506" t="s">
        <v>90</v>
      </c>
      <c r="L5506" s="46">
        <v>2603</v>
      </c>
      <c r="M5506" s="46">
        <v>36</v>
      </c>
      <c r="N5506" s="46">
        <v>35.299999999999997</v>
      </c>
      <c r="O5506" s="46">
        <v>114</v>
      </c>
      <c r="P5506" s="46">
        <f t="shared" ref="P5506:P5569" si="635">IF(L5506&gt;4000,2,1)</f>
        <v>1</v>
      </c>
      <c r="R5506" s="67" t="s">
        <v>1168</v>
      </c>
      <c r="S5506" s="67">
        <f>COUNTIF(Y$2:$Y$100,R5506)</f>
        <v>0</v>
      </c>
      <c r="V5506" s="67">
        <f t="shared" ref="V5506:V5569" si="636">COUNTIF(R5506:R8129,Y5506)</f>
        <v>0</v>
      </c>
      <c r="X5506"/>
      <c r="Y5506" s="67" t="str">
        <f t="shared" ref="Y5506:Y5547" si="637">CONCATENATE(W5506," ",X5506)</f>
        <v xml:space="preserve"> </v>
      </c>
      <c r="AB5506" t="s">
        <v>90</v>
      </c>
      <c r="AC5506" s="46">
        <v>2603</v>
      </c>
      <c r="AD5506" s="46">
        <v>36</v>
      </c>
      <c r="AE5506" s="46">
        <v>35.299999999999997</v>
      </c>
      <c r="AF5506" s="46">
        <v>114</v>
      </c>
      <c r="AH5506" s="70" t="str">
        <f t="shared" ref="AH5506:AH5569" si="638">IF(ISNUMBER(SEARCH("regional",$F5506)),$F5506,"")</f>
        <v/>
      </c>
      <c r="AI5506" s="70" t="str">
        <f t="shared" ref="AI5506:AI5569" si="639">IF(ISNUMBER(SEARCH("sectional",$F5506)),$F5506,"")</f>
        <v/>
      </c>
      <c r="AJ5506" s="70" t="str">
        <f t="shared" ref="AJ5506:AJ5569" si="640">IF(AND(AH5506="",AI5506=""),"X","")</f>
        <v>X</v>
      </c>
      <c r="AK5506" s="70" t="str" cm="1">
        <f t="array" ref="AK5506">_xlfn.IFS(AH5506&lt;&gt;"","1",AI5506&lt;&gt;"","2",AJ5506&lt;&gt;"","3")</f>
        <v>3</v>
      </c>
    </row>
    <row r="5507" spans="1:37" x14ac:dyDescent="0.25">
      <c r="A5507" t="s">
        <v>716</v>
      </c>
      <c r="B5507" t="s">
        <v>441</v>
      </c>
      <c r="C5507" s="67" t="str">
        <f t="shared" si="634"/>
        <v>Madison Haugen</v>
      </c>
      <c r="D5507" s="71" t="str" cm="1">
        <f t="array" ref="D5507">_xlfn.IFS(AK5507="1",CONCATENATE(C5507,"Regional"),AK5507="2",CONCATENATE(C5507,"Sectional"),AK5507="3",CONCATENATE(C5507,COUNTIF($C$1:C5507,C5507)))</f>
        <v>Madison Haugen8</v>
      </c>
      <c r="E5507" s="66">
        <v>45181.590277777781</v>
      </c>
      <c r="F5507" t="s">
        <v>2531</v>
      </c>
      <c r="G5507" s="46">
        <v>41</v>
      </c>
      <c r="H5507" s="46">
        <v>37</v>
      </c>
      <c r="I5507" s="46">
        <v>2</v>
      </c>
      <c r="J5507" t="s">
        <v>119</v>
      </c>
      <c r="K5507" t="s">
        <v>90</v>
      </c>
      <c r="L5507" s="46">
        <v>2603</v>
      </c>
      <c r="M5507" s="46">
        <v>36</v>
      </c>
      <c r="N5507" s="46">
        <v>35.299999999999997</v>
      </c>
      <c r="O5507" s="46">
        <v>114</v>
      </c>
      <c r="P5507" s="46">
        <f t="shared" si="635"/>
        <v>1</v>
      </c>
      <c r="R5507" s="67" t="s">
        <v>1314</v>
      </c>
      <c r="S5507" s="67">
        <f>COUNTIF(Y$2:$Y$100,R5507)</f>
        <v>0</v>
      </c>
      <c r="V5507" s="67">
        <f t="shared" si="636"/>
        <v>0</v>
      </c>
      <c r="X5507"/>
      <c r="Y5507" s="67" t="str">
        <f t="shared" si="637"/>
        <v xml:space="preserve"> </v>
      </c>
      <c r="AB5507" t="s">
        <v>90</v>
      </c>
      <c r="AC5507" s="46">
        <v>2603</v>
      </c>
      <c r="AD5507" s="46">
        <v>36</v>
      </c>
      <c r="AE5507" s="46">
        <v>35.299999999999997</v>
      </c>
      <c r="AF5507" s="46">
        <v>114</v>
      </c>
      <c r="AH5507" s="70" t="str">
        <f t="shared" si="638"/>
        <v/>
      </c>
      <c r="AI5507" s="70" t="str">
        <f t="shared" si="639"/>
        <v/>
      </c>
      <c r="AJ5507" s="70" t="str">
        <f t="shared" si="640"/>
        <v>X</v>
      </c>
      <c r="AK5507" s="70" t="str" cm="1">
        <f t="array" ref="AK5507">_xlfn.IFS(AH5507&lt;&gt;"","1",AI5507&lt;&gt;"","2",AJ5507&lt;&gt;"","3")</f>
        <v>3</v>
      </c>
    </row>
    <row r="5508" spans="1:37" x14ac:dyDescent="0.25">
      <c r="A5508" t="s">
        <v>460</v>
      </c>
      <c r="B5508" t="s">
        <v>461</v>
      </c>
      <c r="C5508" s="67" t="str">
        <f t="shared" si="634"/>
        <v>Breanne Delisle</v>
      </c>
      <c r="D5508" s="71" t="str" cm="1">
        <f t="array" ref="D5508">_xlfn.IFS(AK5508="1",CONCATENATE(C5508,"Regional"),AK5508="2",CONCATENATE(C5508,"Sectional"),AK5508="3",CONCATENATE(C5508,COUNTIF($C$1:C5508,C5508)))</f>
        <v>Breanne Delisle8</v>
      </c>
      <c r="E5508" s="66">
        <v>45181.590277777781</v>
      </c>
      <c r="F5508" t="s">
        <v>2531</v>
      </c>
      <c r="G5508" s="46">
        <v>41</v>
      </c>
      <c r="H5508" s="46">
        <v>38</v>
      </c>
      <c r="I5508" s="46">
        <v>3</v>
      </c>
      <c r="J5508" t="s">
        <v>119</v>
      </c>
      <c r="K5508" t="s">
        <v>90</v>
      </c>
      <c r="L5508" s="46">
        <v>2603</v>
      </c>
      <c r="M5508" s="46">
        <v>36</v>
      </c>
      <c r="N5508" s="46">
        <v>35.299999999999997</v>
      </c>
      <c r="O5508" s="46">
        <v>114</v>
      </c>
      <c r="P5508" s="46">
        <f t="shared" si="635"/>
        <v>1</v>
      </c>
      <c r="R5508" s="67" t="s">
        <v>1161</v>
      </c>
      <c r="S5508" s="67">
        <f>COUNTIF(Y$2:$Y$100,R5508)</f>
        <v>0</v>
      </c>
      <c r="V5508" s="67">
        <f t="shared" si="636"/>
        <v>0</v>
      </c>
      <c r="X5508"/>
      <c r="Y5508" s="67" t="str">
        <f t="shared" si="637"/>
        <v xml:space="preserve"> </v>
      </c>
      <c r="AB5508" t="s">
        <v>90</v>
      </c>
      <c r="AC5508" s="46">
        <v>2603</v>
      </c>
      <c r="AD5508" s="46">
        <v>36</v>
      </c>
      <c r="AE5508" s="46">
        <v>35.299999999999997</v>
      </c>
      <c r="AF5508" s="46">
        <v>114</v>
      </c>
      <c r="AH5508" s="70" t="str">
        <f t="shared" si="638"/>
        <v/>
      </c>
      <c r="AI5508" s="70" t="str">
        <f t="shared" si="639"/>
        <v/>
      </c>
      <c r="AJ5508" s="70" t="str">
        <f t="shared" si="640"/>
        <v>X</v>
      </c>
      <c r="AK5508" s="70" t="str" cm="1">
        <f t="array" ref="AK5508">_xlfn.IFS(AH5508&lt;&gt;"","1",AI5508&lt;&gt;"","2",AJ5508&lt;&gt;"","3")</f>
        <v>3</v>
      </c>
    </row>
    <row r="5509" spans="1:37" x14ac:dyDescent="0.25">
      <c r="A5509" t="s">
        <v>716</v>
      </c>
      <c r="B5509" t="s">
        <v>199</v>
      </c>
      <c r="C5509" s="67" t="str">
        <f t="shared" si="634"/>
        <v>Payton Haugen</v>
      </c>
      <c r="D5509" s="71" t="str" cm="1">
        <f t="array" ref="D5509">_xlfn.IFS(AK5509="1",CONCATENATE(C5509,"Regional"),AK5509="2",CONCATENATE(C5509,"Sectional"),AK5509="3",CONCATENATE(C5509,COUNTIF($C$1:C5509,C5509)))</f>
        <v>Payton Haugen8</v>
      </c>
      <c r="E5509" s="66">
        <v>45181.590277777781</v>
      </c>
      <c r="F5509" t="s">
        <v>2531</v>
      </c>
      <c r="G5509" s="46">
        <v>41</v>
      </c>
      <c r="H5509" s="46">
        <v>40</v>
      </c>
      <c r="I5509" s="46">
        <v>4</v>
      </c>
      <c r="J5509" t="s">
        <v>119</v>
      </c>
      <c r="K5509" t="s">
        <v>90</v>
      </c>
      <c r="L5509" s="46">
        <v>2603</v>
      </c>
      <c r="M5509" s="46">
        <v>36</v>
      </c>
      <c r="N5509" s="46">
        <v>35.299999999999997</v>
      </c>
      <c r="O5509" s="46">
        <v>114</v>
      </c>
      <c r="P5509" s="46">
        <f t="shared" si="635"/>
        <v>1</v>
      </c>
      <c r="R5509" s="67" t="s">
        <v>1405</v>
      </c>
      <c r="S5509" s="67">
        <f>COUNTIF(Y$2:$Y$100,R5509)</f>
        <v>0</v>
      </c>
      <c r="V5509" s="67">
        <f t="shared" si="636"/>
        <v>0</v>
      </c>
      <c r="X5509"/>
      <c r="Y5509" s="67" t="str">
        <f t="shared" si="637"/>
        <v xml:space="preserve"> </v>
      </c>
      <c r="AB5509" t="s">
        <v>90</v>
      </c>
      <c r="AC5509" s="46">
        <v>2603</v>
      </c>
      <c r="AD5509" s="46">
        <v>36</v>
      </c>
      <c r="AE5509" s="46">
        <v>35.299999999999997</v>
      </c>
      <c r="AF5509" s="46">
        <v>114</v>
      </c>
      <c r="AH5509" s="70" t="str">
        <f t="shared" si="638"/>
        <v/>
      </c>
      <c r="AI5509" s="70" t="str">
        <f t="shared" si="639"/>
        <v/>
      </c>
      <c r="AJ5509" s="70" t="str">
        <f t="shared" si="640"/>
        <v>X</v>
      </c>
      <c r="AK5509" s="70" t="str" cm="1">
        <f t="array" ref="AK5509">_xlfn.IFS(AH5509&lt;&gt;"","1",AI5509&lt;&gt;"","2",AJ5509&lt;&gt;"","3")</f>
        <v>3</v>
      </c>
    </row>
    <row r="5510" spans="1:37" x14ac:dyDescent="0.25">
      <c r="A5510" t="s">
        <v>289</v>
      </c>
      <c r="B5510" t="s">
        <v>528</v>
      </c>
      <c r="C5510" s="67" t="str">
        <f t="shared" si="634"/>
        <v>Kate Krueger</v>
      </c>
      <c r="D5510" s="71" t="str" cm="1">
        <f t="array" ref="D5510">_xlfn.IFS(AK5510="1",CONCATENATE(C5510,"Regional"),AK5510="2",CONCATENATE(C5510,"Sectional"),AK5510="3",CONCATENATE(C5510,COUNTIF($C$1:C5510,C5510)))</f>
        <v>Kate Krueger10</v>
      </c>
      <c r="E5510" s="66">
        <v>45181.590277777781</v>
      </c>
      <c r="F5510" t="s">
        <v>2531</v>
      </c>
      <c r="G5510" s="46">
        <v>41</v>
      </c>
      <c r="H5510" s="46">
        <v>42</v>
      </c>
      <c r="I5510" s="46">
        <v>5</v>
      </c>
      <c r="J5510" t="s">
        <v>119</v>
      </c>
      <c r="K5510" t="s">
        <v>90</v>
      </c>
      <c r="L5510" s="46">
        <v>2603</v>
      </c>
      <c r="M5510" s="46">
        <v>36</v>
      </c>
      <c r="N5510" s="46">
        <v>35.299999999999997</v>
      </c>
      <c r="O5510" s="46">
        <v>114</v>
      </c>
      <c r="P5510" s="46">
        <f t="shared" si="635"/>
        <v>1</v>
      </c>
      <c r="R5510" s="67" t="s">
        <v>2737</v>
      </c>
      <c r="S5510" s="67">
        <f>COUNTIF(Y$2:$Y$100,R5510)</f>
        <v>0</v>
      </c>
      <c r="V5510" s="67">
        <f t="shared" si="636"/>
        <v>0</v>
      </c>
      <c r="X5510"/>
      <c r="Y5510" s="67" t="str">
        <f t="shared" si="637"/>
        <v xml:space="preserve"> </v>
      </c>
      <c r="AB5510" t="s">
        <v>90</v>
      </c>
      <c r="AC5510" s="46">
        <v>2603</v>
      </c>
      <c r="AD5510" s="46">
        <v>36</v>
      </c>
      <c r="AE5510" s="46">
        <v>35.299999999999997</v>
      </c>
      <c r="AF5510" s="46">
        <v>114</v>
      </c>
      <c r="AH5510" s="70" t="str">
        <f t="shared" si="638"/>
        <v/>
      </c>
      <c r="AI5510" s="70" t="str">
        <f t="shared" si="639"/>
        <v/>
      </c>
      <c r="AJ5510" s="70" t="str">
        <f t="shared" si="640"/>
        <v>X</v>
      </c>
      <c r="AK5510" s="70" t="str" cm="1">
        <f t="array" ref="AK5510">_xlfn.IFS(AH5510&lt;&gt;"","1",AI5510&lt;&gt;"","2",AJ5510&lt;&gt;"","3")</f>
        <v>3</v>
      </c>
    </row>
    <row r="5511" spans="1:37" x14ac:dyDescent="0.25">
      <c r="A5511" t="s">
        <v>378</v>
      </c>
      <c r="B5511" t="s">
        <v>484</v>
      </c>
      <c r="C5511" s="67" t="str">
        <f t="shared" si="634"/>
        <v>Abbie Welch</v>
      </c>
      <c r="D5511" s="71" t="str" cm="1">
        <f t="array" ref="D5511">_xlfn.IFS(AK5511="1",CONCATENATE(C5511,"Regional"),AK5511="2",CONCATENATE(C5511,"Sectional"),AK5511="3",CONCATENATE(C5511,COUNTIF($C$1:C5511,C5511)))</f>
        <v>Abbie Welch9</v>
      </c>
      <c r="E5511" s="66">
        <v>45181.590277777781</v>
      </c>
      <c r="F5511" t="s">
        <v>2531</v>
      </c>
      <c r="G5511" s="46">
        <v>41</v>
      </c>
      <c r="H5511" s="46">
        <v>42</v>
      </c>
      <c r="I5511" s="46">
        <v>5</v>
      </c>
      <c r="J5511" t="s">
        <v>119</v>
      </c>
      <c r="K5511" t="s">
        <v>90</v>
      </c>
      <c r="L5511" s="46">
        <v>2603</v>
      </c>
      <c r="M5511" s="46">
        <v>36</v>
      </c>
      <c r="N5511" s="46">
        <v>35.299999999999997</v>
      </c>
      <c r="O5511" s="46">
        <v>114</v>
      </c>
      <c r="P5511" s="46">
        <f t="shared" si="635"/>
        <v>1</v>
      </c>
      <c r="R5511" s="67" t="s">
        <v>1175</v>
      </c>
      <c r="S5511" s="67">
        <f>COUNTIF(Y$2:$Y$100,R5511)</f>
        <v>0</v>
      </c>
      <c r="V5511" s="67">
        <f t="shared" si="636"/>
        <v>0</v>
      </c>
      <c r="X5511"/>
      <c r="Y5511" s="67" t="str">
        <f t="shared" si="637"/>
        <v xml:space="preserve"> </v>
      </c>
      <c r="AB5511" t="s">
        <v>90</v>
      </c>
      <c r="AC5511" s="46">
        <v>2603</v>
      </c>
      <c r="AD5511" s="46">
        <v>36</v>
      </c>
      <c r="AE5511" s="46">
        <v>35.299999999999997</v>
      </c>
      <c r="AF5511" s="46">
        <v>114</v>
      </c>
      <c r="AH5511" s="70" t="str">
        <f t="shared" si="638"/>
        <v/>
      </c>
      <c r="AI5511" s="70" t="str">
        <f t="shared" si="639"/>
        <v/>
      </c>
      <c r="AJ5511" s="70" t="str">
        <f t="shared" si="640"/>
        <v>X</v>
      </c>
      <c r="AK5511" s="70" t="str" cm="1">
        <f t="array" ref="AK5511">_xlfn.IFS(AH5511&lt;&gt;"","1",AI5511&lt;&gt;"","2",AJ5511&lt;&gt;"","3")</f>
        <v>3</v>
      </c>
    </row>
    <row r="5512" spans="1:37" x14ac:dyDescent="0.25">
      <c r="A5512" t="s">
        <v>1738</v>
      </c>
      <c r="B5512" t="s">
        <v>852</v>
      </c>
      <c r="C5512" s="67" t="str">
        <f t="shared" si="634"/>
        <v>Zoe Gryniewicz</v>
      </c>
      <c r="D5512" s="71" t="str" cm="1">
        <f t="array" ref="D5512">_xlfn.IFS(AK5512="1",CONCATENATE(C5512,"Regional"),AK5512="2",CONCATENATE(C5512,"Sectional"),AK5512="3",CONCATENATE(C5512,COUNTIF($C$1:C5512,C5512)))</f>
        <v>Zoe Gryniewicz8</v>
      </c>
      <c r="E5512" s="66">
        <v>45181.590277777781</v>
      </c>
      <c r="F5512" t="s">
        <v>2531</v>
      </c>
      <c r="G5512" s="46">
        <v>41</v>
      </c>
      <c r="H5512" s="46">
        <v>43</v>
      </c>
      <c r="I5512" s="46">
        <v>7</v>
      </c>
      <c r="J5512" t="s">
        <v>119</v>
      </c>
      <c r="K5512" t="s">
        <v>90</v>
      </c>
      <c r="L5512" s="46">
        <v>2603</v>
      </c>
      <c r="M5512" s="46">
        <v>36</v>
      </c>
      <c r="N5512" s="46">
        <v>35.299999999999997</v>
      </c>
      <c r="O5512" s="46">
        <v>114</v>
      </c>
      <c r="P5512" s="46">
        <f t="shared" si="635"/>
        <v>1</v>
      </c>
      <c r="R5512" s="67" t="s">
        <v>2735</v>
      </c>
      <c r="S5512" s="67">
        <f>COUNTIF(Y$2:$Y$100,R5512)</f>
        <v>0</v>
      </c>
      <c r="V5512" s="67">
        <f t="shared" si="636"/>
        <v>0</v>
      </c>
      <c r="X5512"/>
      <c r="Y5512" s="67" t="str">
        <f t="shared" si="637"/>
        <v xml:space="preserve"> </v>
      </c>
      <c r="AB5512" t="s">
        <v>90</v>
      </c>
      <c r="AC5512" s="46">
        <v>2603</v>
      </c>
      <c r="AD5512" s="46">
        <v>36</v>
      </c>
      <c r="AE5512" s="46">
        <v>35.299999999999997</v>
      </c>
      <c r="AF5512" s="46">
        <v>114</v>
      </c>
      <c r="AH5512" s="70" t="str">
        <f t="shared" si="638"/>
        <v/>
      </c>
      <c r="AI5512" s="70" t="str">
        <f t="shared" si="639"/>
        <v/>
      </c>
      <c r="AJ5512" s="70" t="str">
        <f t="shared" si="640"/>
        <v>X</v>
      </c>
      <c r="AK5512" s="70" t="str" cm="1">
        <f t="array" ref="AK5512">_xlfn.IFS(AH5512&lt;&gt;"","1",AI5512&lt;&gt;"","2",AJ5512&lt;&gt;"","3")</f>
        <v>3</v>
      </c>
    </row>
    <row r="5513" spans="1:37" x14ac:dyDescent="0.25">
      <c r="A5513" t="s">
        <v>1610</v>
      </c>
      <c r="B5513" t="s">
        <v>407</v>
      </c>
      <c r="C5513" s="67" t="str">
        <f t="shared" si="634"/>
        <v>Delaney Dwyer</v>
      </c>
      <c r="D5513" s="71" t="str" cm="1">
        <f t="array" ref="D5513">_xlfn.IFS(AK5513="1",CONCATENATE(C5513,"Regional"),AK5513="2",CONCATENATE(C5513,"Sectional"),AK5513="3",CONCATENATE(C5513,COUNTIF($C$1:C5513,C5513)))</f>
        <v>Delaney Dwyer6</v>
      </c>
      <c r="E5513" s="66">
        <v>45181.590277777781</v>
      </c>
      <c r="F5513" t="s">
        <v>2531</v>
      </c>
      <c r="G5513" s="46">
        <v>41</v>
      </c>
      <c r="H5513" s="46">
        <v>43</v>
      </c>
      <c r="I5513" s="46">
        <v>7</v>
      </c>
      <c r="J5513" t="s">
        <v>119</v>
      </c>
      <c r="K5513" t="s">
        <v>90</v>
      </c>
      <c r="L5513" s="46">
        <v>2603</v>
      </c>
      <c r="M5513" s="46">
        <v>36</v>
      </c>
      <c r="N5513" s="46">
        <v>35.299999999999997</v>
      </c>
      <c r="O5513" s="46">
        <v>114</v>
      </c>
      <c r="P5513" s="46">
        <f t="shared" si="635"/>
        <v>1</v>
      </c>
      <c r="R5513" s="67" t="s">
        <v>3551</v>
      </c>
      <c r="S5513" s="67">
        <f>COUNTIF(Y$2:$Y$100,R5513)</f>
        <v>0</v>
      </c>
      <c r="V5513" s="67">
        <f t="shared" si="636"/>
        <v>0</v>
      </c>
      <c r="X5513"/>
      <c r="Y5513" s="67" t="str">
        <f t="shared" si="637"/>
        <v xml:space="preserve"> </v>
      </c>
      <c r="AB5513" t="s">
        <v>90</v>
      </c>
      <c r="AC5513" s="46">
        <v>2603</v>
      </c>
      <c r="AD5513" s="46">
        <v>36</v>
      </c>
      <c r="AE5513" s="46">
        <v>35.299999999999997</v>
      </c>
      <c r="AF5513" s="46">
        <v>114</v>
      </c>
      <c r="AH5513" s="70" t="str">
        <f t="shared" si="638"/>
        <v/>
      </c>
      <c r="AI5513" s="70" t="str">
        <f t="shared" si="639"/>
        <v/>
      </c>
      <c r="AJ5513" s="70" t="str">
        <f t="shared" si="640"/>
        <v>X</v>
      </c>
      <c r="AK5513" s="70" t="str" cm="1">
        <f t="array" ref="AK5513">_xlfn.IFS(AH5513&lt;&gt;"","1",AI5513&lt;&gt;"","2",AJ5513&lt;&gt;"","3")</f>
        <v>3</v>
      </c>
    </row>
    <row r="5514" spans="1:37" x14ac:dyDescent="0.25">
      <c r="A5514" t="s">
        <v>358</v>
      </c>
      <c r="B5514" t="s">
        <v>740</v>
      </c>
      <c r="C5514" s="67" t="str">
        <f t="shared" si="634"/>
        <v>Lydia Schultz</v>
      </c>
      <c r="D5514" s="71" t="str" cm="1">
        <f t="array" ref="D5514">_xlfn.IFS(AK5514="1",CONCATENATE(C5514,"Regional"),AK5514="2",CONCATENATE(C5514,"Sectional"),AK5514="3",CONCATENATE(C5514,COUNTIF($C$1:C5514,C5514)))</f>
        <v>Lydia Schultz6</v>
      </c>
      <c r="E5514" s="66">
        <v>45181.590277777781</v>
      </c>
      <c r="F5514" t="s">
        <v>2531</v>
      </c>
      <c r="G5514" s="46">
        <v>41</v>
      </c>
      <c r="H5514" s="46">
        <v>43</v>
      </c>
      <c r="I5514" s="46">
        <v>7</v>
      </c>
      <c r="J5514" t="s">
        <v>119</v>
      </c>
      <c r="K5514" t="s">
        <v>90</v>
      </c>
      <c r="L5514" s="46">
        <v>2603</v>
      </c>
      <c r="M5514" s="46">
        <v>36</v>
      </c>
      <c r="N5514" s="46">
        <v>35.299999999999997</v>
      </c>
      <c r="O5514" s="46">
        <v>114</v>
      </c>
      <c r="P5514" s="46">
        <f t="shared" si="635"/>
        <v>1</v>
      </c>
      <c r="R5514" s="67" t="s">
        <v>3491</v>
      </c>
      <c r="S5514" s="67">
        <f>COUNTIF(Y$2:$Y$100,R5514)</f>
        <v>0</v>
      </c>
      <c r="V5514" s="67">
        <f t="shared" si="636"/>
        <v>0</v>
      </c>
      <c r="X5514"/>
      <c r="Y5514" s="67" t="str">
        <f t="shared" si="637"/>
        <v xml:space="preserve"> </v>
      </c>
      <c r="AB5514" t="s">
        <v>90</v>
      </c>
      <c r="AC5514" s="46">
        <v>2603</v>
      </c>
      <c r="AD5514" s="46">
        <v>36</v>
      </c>
      <c r="AE5514" s="46">
        <v>35.299999999999997</v>
      </c>
      <c r="AF5514" s="46">
        <v>114</v>
      </c>
      <c r="AH5514" s="70" t="str">
        <f t="shared" si="638"/>
        <v/>
      </c>
      <c r="AI5514" s="70" t="str">
        <f t="shared" si="639"/>
        <v/>
      </c>
      <c r="AJ5514" s="70" t="str">
        <f t="shared" si="640"/>
        <v>X</v>
      </c>
      <c r="AK5514" s="70" t="str" cm="1">
        <f t="array" ref="AK5514">_xlfn.IFS(AH5514&lt;&gt;"","1",AI5514&lt;&gt;"","2",AJ5514&lt;&gt;"","3")</f>
        <v>3</v>
      </c>
    </row>
    <row r="5515" spans="1:37" x14ac:dyDescent="0.25">
      <c r="A5515" t="s">
        <v>483</v>
      </c>
      <c r="B5515" t="s">
        <v>458</v>
      </c>
      <c r="C5515" s="67" t="str">
        <f t="shared" si="634"/>
        <v>Lauren Coombs</v>
      </c>
      <c r="D5515" s="71" t="str" cm="1">
        <f t="array" ref="D5515">_xlfn.IFS(AK5515="1",CONCATENATE(C5515,"Regional"),AK5515="2",CONCATENATE(C5515,"Sectional"),AK5515="3",CONCATENATE(C5515,COUNTIF($C$1:C5515,C5515)))</f>
        <v>Lauren Coombs9</v>
      </c>
      <c r="E5515" s="66">
        <v>45181.590277777781</v>
      </c>
      <c r="F5515" t="s">
        <v>2531</v>
      </c>
      <c r="G5515" s="46">
        <v>41</v>
      </c>
      <c r="H5515" s="46">
        <v>43</v>
      </c>
      <c r="I5515" s="46">
        <v>7</v>
      </c>
      <c r="J5515" t="s">
        <v>119</v>
      </c>
      <c r="K5515" t="s">
        <v>90</v>
      </c>
      <c r="L5515" s="46">
        <v>2603</v>
      </c>
      <c r="M5515" s="46">
        <v>36</v>
      </c>
      <c r="N5515" s="46">
        <v>35.299999999999997</v>
      </c>
      <c r="O5515" s="46">
        <v>114</v>
      </c>
      <c r="P5515" s="46">
        <f t="shared" si="635"/>
        <v>1</v>
      </c>
      <c r="R5515" s="67" t="s">
        <v>1174</v>
      </c>
      <c r="S5515" s="67">
        <f>COUNTIF(Y$2:$Y$100,R5515)</f>
        <v>0</v>
      </c>
      <c r="V5515" s="67">
        <f t="shared" si="636"/>
        <v>0</v>
      </c>
      <c r="X5515"/>
      <c r="Y5515" s="67" t="str">
        <f t="shared" si="637"/>
        <v xml:space="preserve"> </v>
      </c>
      <c r="AB5515" t="s">
        <v>90</v>
      </c>
      <c r="AC5515" s="46">
        <v>2603</v>
      </c>
      <c r="AD5515" s="46">
        <v>36</v>
      </c>
      <c r="AE5515" s="46">
        <v>35.299999999999997</v>
      </c>
      <c r="AF5515" s="46">
        <v>114</v>
      </c>
      <c r="AH5515" s="70" t="str">
        <f t="shared" si="638"/>
        <v/>
      </c>
      <c r="AI5515" s="70" t="str">
        <f t="shared" si="639"/>
        <v/>
      </c>
      <c r="AJ5515" s="70" t="str">
        <f t="shared" si="640"/>
        <v>X</v>
      </c>
      <c r="AK5515" s="70" t="str" cm="1">
        <f t="array" ref="AK5515">_xlfn.IFS(AH5515&lt;&gt;"","1",AI5515&lt;&gt;"","2",AJ5515&lt;&gt;"","3")</f>
        <v>3</v>
      </c>
    </row>
    <row r="5516" spans="1:37" x14ac:dyDescent="0.25">
      <c r="A5516" t="s">
        <v>1612</v>
      </c>
      <c r="B5516" t="s">
        <v>401</v>
      </c>
      <c r="C5516" s="67" t="str">
        <f t="shared" si="634"/>
        <v>Hannah Strachota</v>
      </c>
      <c r="D5516" s="71" t="str" cm="1">
        <f t="array" ref="D5516">_xlfn.IFS(AK5516="1",CONCATENATE(C5516,"Regional"),AK5516="2",CONCATENATE(C5516,"Sectional"),AK5516="3",CONCATENATE(C5516,COUNTIF($C$1:C5516,C5516)))</f>
        <v>Hannah Strachota10</v>
      </c>
      <c r="E5516" s="66">
        <v>45181.590277777781</v>
      </c>
      <c r="F5516" t="s">
        <v>2531</v>
      </c>
      <c r="G5516" s="46">
        <v>41</v>
      </c>
      <c r="H5516" s="46">
        <v>43</v>
      </c>
      <c r="I5516" s="46">
        <v>7</v>
      </c>
      <c r="J5516" t="s">
        <v>119</v>
      </c>
      <c r="K5516" t="s">
        <v>90</v>
      </c>
      <c r="L5516" s="46">
        <v>2603</v>
      </c>
      <c r="M5516" s="46">
        <v>36</v>
      </c>
      <c r="N5516" s="46">
        <v>35.299999999999997</v>
      </c>
      <c r="O5516" s="46">
        <v>114</v>
      </c>
      <c r="P5516" s="46">
        <f t="shared" si="635"/>
        <v>1</v>
      </c>
      <c r="R5516" s="67" t="s">
        <v>3479</v>
      </c>
      <c r="S5516" s="67">
        <f>COUNTIF(Y$2:$Y$100,R5516)</f>
        <v>0</v>
      </c>
      <c r="V5516" s="67">
        <f t="shared" si="636"/>
        <v>0</v>
      </c>
      <c r="X5516"/>
      <c r="Y5516" s="67" t="str">
        <f t="shared" si="637"/>
        <v xml:space="preserve"> </v>
      </c>
      <c r="AB5516" t="s">
        <v>90</v>
      </c>
      <c r="AC5516" s="46">
        <v>2603</v>
      </c>
      <c r="AD5516" s="46">
        <v>36</v>
      </c>
      <c r="AE5516" s="46">
        <v>35.299999999999997</v>
      </c>
      <c r="AF5516" s="46">
        <v>114</v>
      </c>
      <c r="AH5516" s="70" t="str">
        <f t="shared" si="638"/>
        <v/>
      </c>
      <c r="AI5516" s="70" t="str">
        <f t="shared" si="639"/>
        <v/>
      </c>
      <c r="AJ5516" s="70" t="str">
        <f t="shared" si="640"/>
        <v>X</v>
      </c>
      <c r="AK5516" s="70" t="str" cm="1">
        <f t="array" ref="AK5516">_xlfn.IFS(AH5516&lt;&gt;"","1",AI5516&lt;&gt;"","2",AJ5516&lt;&gt;"","3")</f>
        <v>3</v>
      </c>
    </row>
    <row r="5517" spans="1:37" x14ac:dyDescent="0.25">
      <c r="A5517" t="s">
        <v>324</v>
      </c>
      <c r="B5517" t="s">
        <v>479</v>
      </c>
      <c r="C5517" s="67" t="str">
        <f t="shared" si="634"/>
        <v>Maeve Niemiec</v>
      </c>
      <c r="D5517" s="71" t="str" cm="1">
        <f t="array" ref="D5517">_xlfn.IFS(AK5517="1",CONCATENATE(C5517,"Regional"),AK5517="2",CONCATENATE(C5517,"Sectional"),AK5517="3",CONCATENATE(C5517,COUNTIF($C$1:C5517,C5517)))</f>
        <v>Maeve Niemiec9</v>
      </c>
      <c r="E5517" s="66">
        <v>45181.590277777781</v>
      </c>
      <c r="F5517" t="s">
        <v>2531</v>
      </c>
      <c r="G5517" s="46">
        <v>41</v>
      </c>
      <c r="H5517" s="46">
        <v>45</v>
      </c>
      <c r="I5517" s="46">
        <v>12</v>
      </c>
      <c r="J5517" t="s">
        <v>119</v>
      </c>
      <c r="K5517" t="s">
        <v>90</v>
      </c>
      <c r="L5517" s="46">
        <v>2603</v>
      </c>
      <c r="M5517" s="46">
        <v>36</v>
      </c>
      <c r="N5517" s="46">
        <v>35.299999999999997</v>
      </c>
      <c r="O5517" s="46">
        <v>114</v>
      </c>
      <c r="P5517" s="46">
        <f t="shared" si="635"/>
        <v>1</v>
      </c>
      <c r="R5517" s="67" t="s">
        <v>1171</v>
      </c>
      <c r="S5517" s="67">
        <f>COUNTIF(Y$2:$Y$100,R5517)</f>
        <v>0</v>
      </c>
      <c r="V5517" s="67">
        <f t="shared" si="636"/>
        <v>0</v>
      </c>
      <c r="X5517"/>
      <c r="Y5517" s="67" t="str">
        <f t="shared" si="637"/>
        <v xml:space="preserve"> </v>
      </c>
      <c r="AB5517" t="s">
        <v>90</v>
      </c>
      <c r="AC5517" s="46">
        <v>2603</v>
      </c>
      <c r="AD5517" s="46">
        <v>36</v>
      </c>
      <c r="AE5517" s="46">
        <v>35.299999999999997</v>
      </c>
      <c r="AF5517" s="46">
        <v>114</v>
      </c>
      <c r="AH5517" s="70" t="str">
        <f t="shared" si="638"/>
        <v/>
      </c>
      <c r="AI5517" s="70" t="str">
        <f t="shared" si="639"/>
        <v/>
      </c>
      <c r="AJ5517" s="70" t="str">
        <f t="shared" si="640"/>
        <v>X</v>
      </c>
      <c r="AK5517" s="70" t="str" cm="1">
        <f t="array" ref="AK5517">_xlfn.IFS(AH5517&lt;&gt;"","1",AI5517&lt;&gt;"","2",AJ5517&lt;&gt;"","3")</f>
        <v>3</v>
      </c>
    </row>
    <row r="5518" spans="1:37" x14ac:dyDescent="0.25">
      <c r="A5518" t="s">
        <v>335</v>
      </c>
      <c r="B5518" t="s">
        <v>1613</v>
      </c>
      <c r="C5518" s="67" t="str">
        <f t="shared" si="634"/>
        <v>Arianna Price</v>
      </c>
      <c r="D5518" s="71" t="str" cm="1">
        <f t="array" ref="D5518">_xlfn.IFS(AK5518="1",CONCATENATE(C5518,"Regional"),AK5518="2",CONCATENATE(C5518,"Sectional"),AK5518="3",CONCATENATE(C5518,COUNTIF($C$1:C5518,C5518)))</f>
        <v>Arianna Price8</v>
      </c>
      <c r="E5518" s="66">
        <v>45181.590277777781</v>
      </c>
      <c r="F5518" t="s">
        <v>2531</v>
      </c>
      <c r="G5518" s="46">
        <v>41</v>
      </c>
      <c r="H5518" s="46">
        <v>46</v>
      </c>
      <c r="I5518" s="46">
        <v>13</v>
      </c>
      <c r="J5518" t="s">
        <v>119</v>
      </c>
      <c r="K5518" t="s">
        <v>90</v>
      </c>
      <c r="L5518" s="46">
        <v>2603</v>
      </c>
      <c r="M5518" s="46">
        <v>36</v>
      </c>
      <c r="N5518" s="46">
        <v>35.299999999999997</v>
      </c>
      <c r="O5518" s="46">
        <v>114</v>
      </c>
      <c r="P5518" s="46">
        <f t="shared" si="635"/>
        <v>1</v>
      </c>
      <c r="R5518" s="67" t="s">
        <v>3561</v>
      </c>
      <c r="S5518" s="67">
        <f>COUNTIF(Y$2:$Y$100,R5518)</f>
        <v>0</v>
      </c>
      <c r="V5518" s="67">
        <f t="shared" si="636"/>
        <v>0</v>
      </c>
      <c r="X5518"/>
      <c r="Y5518" s="67" t="str">
        <f t="shared" si="637"/>
        <v xml:space="preserve"> </v>
      </c>
      <c r="AB5518" t="s">
        <v>90</v>
      </c>
      <c r="AC5518" s="46">
        <v>2603</v>
      </c>
      <c r="AD5518" s="46">
        <v>36</v>
      </c>
      <c r="AE5518" s="46">
        <v>35.299999999999997</v>
      </c>
      <c r="AF5518" s="46">
        <v>114</v>
      </c>
      <c r="AH5518" s="70" t="str">
        <f t="shared" si="638"/>
        <v/>
      </c>
      <c r="AI5518" s="70" t="str">
        <f t="shared" si="639"/>
        <v/>
      </c>
      <c r="AJ5518" s="70" t="str">
        <f t="shared" si="640"/>
        <v>X</v>
      </c>
      <c r="AK5518" s="70" t="str" cm="1">
        <f t="array" ref="AK5518">_xlfn.IFS(AH5518&lt;&gt;"","1",AI5518&lt;&gt;"","2",AJ5518&lt;&gt;"","3")</f>
        <v>3</v>
      </c>
    </row>
    <row r="5519" spans="1:37" x14ac:dyDescent="0.25">
      <c r="A5519" t="s">
        <v>491</v>
      </c>
      <c r="B5519" t="s">
        <v>418</v>
      </c>
      <c r="C5519" s="67" t="str">
        <f t="shared" si="634"/>
        <v>Katie Heun</v>
      </c>
      <c r="D5519" s="71" t="str" cm="1">
        <f t="array" ref="D5519">_xlfn.IFS(AK5519="1",CONCATENATE(C5519,"Regional"),AK5519="2",CONCATENATE(C5519,"Sectional"),AK5519="3",CONCATENATE(C5519,COUNTIF($C$1:C5519,C5519)))</f>
        <v>Katie Heun9</v>
      </c>
      <c r="E5519" s="66">
        <v>45181.590277777781</v>
      </c>
      <c r="F5519" t="s">
        <v>2531</v>
      </c>
      <c r="G5519" s="46">
        <v>41</v>
      </c>
      <c r="H5519" s="46">
        <v>46</v>
      </c>
      <c r="I5519" s="46">
        <v>13</v>
      </c>
      <c r="J5519" t="s">
        <v>119</v>
      </c>
      <c r="K5519" t="s">
        <v>90</v>
      </c>
      <c r="L5519" s="46">
        <v>2603</v>
      </c>
      <c r="M5519" s="46">
        <v>36</v>
      </c>
      <c r="N5519" s="46">
        <v>35.299999999999997</v>
      </c>
      <c r="O5519" s="46">
        <v>114</v>
      </c>
      <c r="P5519" s="46">
        <f t="shared" si="635"/>
        <v>1</v>
      </c>
      <c r="R5519" s="67" t="s">
        <v>1181</v>
      </c>
      <c r="S5519" s="67">
        <f>COUNTIF(Y$2:$Y$100,R5519)</f>
        <v>0</v>
      </c>
      <c r="V5519" s="67">
        <f t="shared" si="636"/>
        <v>0</v>
      </c>
      <c r="X5519"/>
      <c r="Y5519" s="67" t="str">
        <f t="shared" si="637"/>
        <v xml:space="preserve"> </v>
      </c>
      <c r="AB5519" t="s">
        <v>90</v>
      </c>
      <c r="AC5519" s="46">
        <v>2603</v>
      </c>
      <c r="AD5519" s="46">
        <v>36</v>
      </c>
      <c r="AE5519" s="46">
        <v>35.299999999999997</v>
      </c>
      <c r="AF5519" s="46">
        <v>114</v>
      </c>
      <c r="AH5519" s="70" t="str">
        <f t="shared" si="638"/>
        <v/>
      </c>
      <c r="AI5519" s="70" t="str">
        <f t="shared" si="639"/>
        <v/>
      </c>
      <c r="AJ5519" s="70" t="str">
        <f t="shared" si="640"/>
        <v>X</v>
      </c>
      <c r="AK5519" s="70" t="str" cm="1">
        <f t="array" ref="AK5519">_xlfn.IFS(AH5519&lt;&gt;"","1",AI5519&lt;&gt;"","2",AJ5519&lt;&gt;"","3")</f>
        <v>3</v>
      </c>
    </row>
    <row r="5520" spans="1:37" x14ac:dyDescent="0.25">
      <c r="A5520" t="s">
        <v>1117</v>
      </c>
      <c r="B5520" t="s">
        <v>1118</v>
      </c>
      <c r="C5520" s="67" t="str">
        <f t="shared" si="634"/>
        <v>Madie Graves</v>
      </c>
      <c r="D5520" s="71" t="str" cm="1">
        <f t="array" ref="D5520">_xlfn.IFS(AK5520="1",CONCATENATE(C5520,"Regional"),AK5520="2",CONCATENATE(C5520,"Sectional"),AK5520="3",CONCATENATE(C5520,COUNTIF($C$1:C5520,C5520)))</f>
        <v>Madie Graves6</v>
      </c>
      <c r="E5520" s="66">
        <v>45181.590277777781</v>
      </c>
      <c r="F5520" t="s">
        <v>2531</v>
      </c>
      <c r="G5520" s="46">
        <v>41</v>
      </c>
      <c r="H5520" s="46">
        <v>47</v>
      </c>
      <c r="I5520" s="46">
        <v>15</v>
      </c>
      <c r="J5520" t="s">
        <v>119</v>
      </c>
      <c r="K5520" t="s">
        <v>90</v>
      </c>
      <c r="L5520" s="46">
        <v>2603</v>
      </c>
      <c r="M5520" s="46">
        <v>36</v>
      </c>
      <c r="N5520" s="46">
        <v>35.299999999999997</v>
      </c>
      <c r="O5520" s="46">
        <v>114</v>
      </c>
      <c r="P5520" s="46">
        <f t="shared" si="635"/>
        <v>1</v>
      </c>
      <c r="R5520" s="67" t="s">
        <v>1586</v>
      </c>
      <c r="S5520" s="67">
        <f>COUNTIF(Y$2:$Y$100,R5520)</f>
        <v>0</v>
      </c>
      <c r="V5520" s="67">
        <f t="shared" si="636"/>
        <v>0</v>
      </c>
      <c r="X5520"/>
      <c r="Y5520" s="67" t="str">
        <f t="shared" si="637"/>
        <v xml:space="preserve"> </v>
      </c>
      <c r="AB5520" t="s">
        <v>90</v>
      </c>
      <c r="AC5520" s="46">
        <v>2603</v>
      </c>
      <c r="AD5520" s="46">
        <v>36</v>
      </c>
      <c r="AE5520" s="46">
        <v>35.299999999999997</v>
      </c>
      <c r="AF5520" s="46">
        <v>114</v>
      </c>
      <c r="AH5520" s="70" t="str">
        <f t="shared" si="638"/>
        <v/>
      </c>
      <c r="AI5520" s="70" t="str">
        <f t="shared" si="639"/>
        <v/>
      </c>
      <c r="AJ5520" s="70" t="str">
        <f t="shared" si="640"/>
        <v>X</v>
      </c>
      <c r="AK5520" s="70" t="str" cm="1">
        <f t="array" ref="AK5520">_xlfn.IFS(AH5520&lt;&gt;"","1",AI5520&lt;&gt;"","2",AJ5520&lt;&gt;"","3")</f>
        <v>3</v>
      </c>
    </row>
    <row r="5521" spans="1:37" x14ac:dyDescent="0.25">
      <c r="A5521" t="s">
        <v>992</v>
      </c>
      <c r="B5521" t="s">
        <v>582</v>
      </c>
      <c r="C5521" s="67" t="str">
        <f t="shared" si="634"/>
        <v>Katelyn Hupfer</v>
      </c>
      <c r="D5521" s="71" t="str" cm="1">
        <f t="array" ref="D5521">_xlfn.IFS(AK5521="1",CONCATENATE(C5521,"Regional"),AK5521="2",CONCATENATE(C5521,"Sectional"),AK5521="3",CONCATENATE(C5521,COUNTIF($C$1:C5521,C5521)))</f>
        <v>Katelyn Hupfer7</v>
      </c>
      <c r="E5521" s="66">
        <v>45181.590277777781</v>
      </c>
      <c r="F5521" t="s">
        <v>2531</v>
      </c>
      <c r="G5521" s="46">
        <v>41</v>
      </c>
      <c r="H5521" s="46">
        <v>48</v>
      </c>
      <c r="I5521" s="46">
        <v>16</v>
      </c>
      <c r="J5521" t="s">
        <v>119</v>
      </c>
      <c r="K5521" t="s">
        <v>90</v>
      </c>
      <c r="L5521" s="46">
        <v>2603</v>
      </c>
      <c r="M5521" s="46">
        <v>36</v>
      </c>
      <c r="N5521" s="46">
        <v>35.299999999999997</v>
      </c>
      <c r="O5521" s="46">
        <v>114</v>
      </c>
      <c r="P5521" s="46">
        <f t="shared" si="635"/>
        <v>1</v>
      </c>
      <c r="R5521" s="67" t="s">
        <v>1496</v>
      </c>
      <c r="S5521" s="67">
        <f>COUNTIF(Y$2:$Y$100,R5521)</f>
        <v>0</v>
      </c>
      <c r="V5521" s="67">
        <f t="shared" si="636"/>
        <v>0</v>
      </c>
      <c r="X5521"/>
      <c r="Y5521" s="67" t="str">
        <f t="shared" si="637"/>
        <v xml:space="preserve"> </v>
      </c>
      <c r="AB5521" t="s">
        <v>90</v>
      </c>
      <c r="AC5521" s="46">
        <v>2603</v>
      </c>
      <c r="AD5521" s="46">
        <v>36</v>
      </c>
      <c r="AE5521" s="46">
        <v>35.299999999999997</v>
      </c>
      <c r="AF5521" s="46">
        <v>114</v>
      </c>
      <c r="AH5521" s="70" t="str">
        <f t="shared" si="638"/>
        <v/>
      </c>
      <c r="AI5521" s="70" t="str">
        <f t="shared" si="639"/>
        <v/>
      </c>
      <c r="AJ5521" s="70" t="str">
        <f t="shared" si="640"/>
        <v>X</v>
      </c>
      <c r="AK5521" s="70" t="str" cm="1">
        <f t="array" ref="AK5521">_xlfn.IFS(AH5521&lt;&gt;"","1",AI5521&lt;&gt;"","2",AJ5521&lt;&gt;"","3")</f>
        <v>3</v>
      </c>
    </row>
    <row r="5522" spans="1:37" x14ac:dyDescent="0.25">
      <c r="A5522" t="s">
        <v>505</v>
      </c>
      <c r="B5522" t="s">
        <v>362</v>
      </c>
      <c r="C5522" s="67" t="str">
        <f t="shared" si="634"/>
        <v>Emma Pulvermacher</v>
      </c>
      <c r="D5522" s="71" t="str" cm="1">
        <f t="array" ref="D5522">_xlfn.IFS(AK5522="1",CONCATENATE(C5522,"Regional"),AK5522="2",CONCATENATE(C5522,"Sectional"),AK5522="3",CONCATENATE(C5522,COUNTIF($C$1:C5522,C5522)))</f>
        <v>Emma Pulvermacher9</v>
      </c>
      <c r="E5522" s="66">
        <v>45181.590277777781</v>
      </c>
      <c r="F5522" t="s">
        <v>2531</v>
      </c>
      <c r="G5522" s="46">
        <v>41</v>
      </c>
      <c r="H5522" s="46">
        <v>49</v>
      </c>
      <c r="I5522" s="46">
        <v>17</v>
      </c>
      <c r="J5522" t="s">
        <v>119</v>
      </c>
      <c r="K5522" t="s">
        <v>90</v>
      </c>
      <c r="L5522" s="46">
        <v>2603</v>
      </c>
      <c r="M5522" s="46">
        <v>36</v>
      </c>
      <c r="N5522" s="46">
        <v>35.299999999999997</v>
      </c>
      <c r="O5522" s="46">
        <v>114</v>
      </c>
      <c r="P5522" s="46">
        <f t="shared" si="635"/>
        <v>1</v>
      </c>
      <c r="R5522" s="67" t="s">
        <v>1189</v>
      </c>
      <c r="S5522" s="67">
        <f>COUNTIF(Y$2:$Y$100,R5522)</f>
        <v>0</v>
      </c>
      <c r="V5522" s="67">
        <f t="shared" si="636"/>
        <v>0</v>
      </c>
      <c r="X5522"/>
      <c r="Y5522" s="67" t="str">
        <f t="shared" si="637"/>
        <v xml:space="preserve"> </v>
      </c>
      <c r="AB5522" t="s">
        <v>90</v>
      </c>
      <c r="AC5522" s="46">
        <v>2603</v>
      </c>
      <c r="AD5522" s="46">
        <v>36</v>
      </c>
      <c r="AE5522" s="46">
        <v>35.299999999999997</v>
      </c>
      <c r="AF5522" s="46">
        <v>114</v>
      </c>
      <c r="AH5522" s="70" t="str">
        <f t="shared" si="638"/>
        <v/>
      </c>
      <c r="AI5522" s="70" t="str">
        <f t="shared" si="639"/>
        <v/>
      </c>
      <c r="AJ5522" s="70" t="str">
        <f t="shared" si="640"/>
        <v>X</v>
      </c>
      <c r="AK5522" s="70" t="str" cm="1">
        <f t="array" ref="AK5522">_xlfn.IFS(AH5522&lt;&gt;"","1",AI5522&lt;&gt;"","2",AJ5522&lt;&gt;"","3")</f>
        <v>3</v>
      </c>
    </row>
    <row r="5523" spans="1:37" x14ac:dyDescent="0.25">
      <c r="A5523" t="s">
        <v>1748</v>
      </c>
      <c r="B5523" t="s">
        <v>524</v>
      </c>
      <c r="C5523" s="67" t="str">
        <f t="shared" si="634"/>
        <v>Isabelle Wetzel</v>
      </c>
      <c r="D5523" s="71" t="str" cm="1">
        <f t="array" ref="D5523">_xlfn.IFS(AK5523="1",CONCATENATE(C5523,"Regional"),AK5523="2",CONCATENATE(C5523,"Sectional"),AK5523="3",CONCATENATE(C5523,COUNTIF($C$1:C5523,C5523)))</f>
        <v>Isabelle Wetzel5</v>
      </c>
      <c r="E5523" s="66">
        <v>45181.590277777781</v>
      </c>
      <c r="F5523" t="s">
        <v>2531</v>
      </c>
      <c r="G5523" s="46">
        <v>41</v>
      </c>
      <c r="H5523" s="46">
        <v>50</v>
      </c>
      <c r="I5523" s="46">
        <v>18</v>
      </c>
      <c r="J5523" t="s">
        <v>119</v>
      </c>
      <c r="K5523" t="s">
        <v>90</v>
      </c>
      <c r="L5523" s="46">
        <v>2603</v>
      </c>
      <c r="M5523" s="46">
        <v>36</v>
      </c>
      <c r="N5523" s="46">
        <v>35.299999999999997</v>
      </c>
      <c r="O5523" s="46">
        <v>114</v>
      </c>
      <c r="P5523" s="46">
        <f t="shared" si="635"/>
        <v>1</v>
      </c>
      <c r="R5523" s="67" t="s">
        <v>2753</v>
      </c>
      <c r="S5523" s="67">
        <f>COUNTIF(Y$2:$Y$100,R5523)</f>
        <v>0</v>
      </c>
      <c r="V5523" s="67">
        <f t="shared" si="636"/>
        <v>0</v>
      </c>
      <c r="X5523"/>
      <c r="Y5523" s="67" t="str">
        <f t="shared" si="637"/>
        <v xml:space="preserve"> </v>
      </c>
      <c r="AB5523" t="s">
        <v>90</v>
      </c>
      <c r="AC5523" s="46">
        <v>2603</v>
      </c>
      <c r="AD5523" s="46">
        <v>36</v>
      </c>
      <c r="AE5523" s="46">
        <v>35.299999999999997</v>
      </c>
      <c r="AF5523" s="46">
        <v>114</v>
      </c>
      <c r="AH5523" s="70" t="str">
        <f t="shared" si="638"/>
        <v/>
      </c>
      <c r="AI5523" s="70" t="str">
        <f t="shared" si="639"/>
        <v/>
      </c>
      <c r="AJ5523" s="70" t="str">
        <f t="shared" si="640"/>
        <v>X</v>
      </c>
      <c r="AK5523" s="70" t="str" cm="1">
        <f t="array" ref="AK5523">_xlfn.IFS(AH5523&lt;&gt;"","1",AI5523&lt;&gt;"","2",AJ5523&lt;&gt;"","3")</f>
        <v>3</v>
      </c>
    </row>
    <row r="5524" spans="1:37" x14ac:dyDescent="0.25">
      <c r="A5524" t="s">
        <v>1750</v>
      </c>
      <c r="B5524" t="s">
        <v>535</v>
      </c>
      <c r="C5524" s="67" t="str">
        <f t="shared" si="634"/>
        <v>Rachel Morris</v>
      </c>
      <c r="D5524" s="71" t="str" cm="1">
        <f t="array" ref="D5524">_xlfn.IFS(AK5524="1",CONCATENATE(C5524,"Regional"),AK5524="2",CONCATENATE(C5524,"Sectional"),AK5524="3",CONCATENATE(C5524,COUNTIF($C$1:C5524,C5524)))</f>
        <v>Rachel Morris8</v>
      </c>
      <c r="E5524" s="66">
        <v>45181.590277777781</v>
      </c>
      <c r="F5524" t="s">
        <v>2531</v>
      </c>
      <c r="G5524" s="46">
        <v>41</v>
      </c>
      <c r="H5524" s="46">
        <v>50</v>
      </c>
      <c r="I5524" s="46">
        <v>18</v>
      </c>
      <c r="J5524" t="s">
        <v>119</v>
      </c>
      <c r="K5524" t="s">
        <v>90</v>
      </c>
      <c r="L5524" s="46">
        <v>2603</v>
      </c>
      <c r="M5524" s="46">
        <v>36</v>
      </c>
      <c r="N5524" s="46">
        <v>35.299999999999997</v>
      </c>
      <c r="O5524" s="46">
        <v>114</v>
      </c>
      <c r="P5524" s="46">
        <f t="shared" si="635"/>
        <v>1</v>
      </c>
      <c r="R5524" s="67" t="s">
        <v>2755</v>
      </c>
      <c r="S5524" s="67">
        <f>COUNTIF(Y$2:$Y$100,R5524)</f>
        <v>0</v>
      </c>
      <c r="V5524" s="67">
        <f t="shared" si="636"/>
        <v>0</v>
      </c>
      <c r="X5524"/>
      <c r="Y5524" s="67" t="str">
        <f t="shared" si="637"/>
        <v xml:space="preserve"> </v>
      </c>
      <c r="AB5524" t="s">
        <v>90</v>
      </c>
      <c r="AC5524" s="46">
        <v>2603</v>
      </c>
      <c r="AD5524" s="46">
        <v>36</v>
      </c>
      <c r="AE5524" s="46">
        <v>35.299999999999997</v>
      </c>
      <c r="AF5524" s="46">
        <v>114</v>
      </c>
      <c r="AH5524" s="70" t="str">
        <f t="shared" si="638"/>
        <v/>
      </c>
      <c r="AI5524" s="70" t="str">
        <f t="shared" si="639"/>
        <v/>
      </c>
      <c r="AJ5524" s="70" t="str">
        <f t="shared" si="640"/>
        <v>X</v>
      </c>
      <c r="AK5524" s="70" t="str" cm="1">
        <f t="array" ref="AK5524">_xlfn.IFS(AH5524&lt;&gt;"","1",AI5524&lt;&gt;"","2",AJ5524&lt;&gt;"","3")</f>
        <v>3</v>
      </c>
    </row>
    <row r="5525" spans="1:37" x14ac:dyDescent="0.25">
      <c r="A5525" t="s">
        <v>1705</v>
      </c>
      <c r="B5525" t="s">
        <v>418</v>
      </c>
      <c r="C5525" s="67" t="str">
        <f t="shared" si="634"/>
        <v>Katie Leong</v>
      </c>
      <c r="D5525" s="71" t="str" cm="1">
        <f t="array" ref="D5525">_xlfn.IFS(AK5525="1",CONCATENATE(C5525,"Regional"),AK5525="2",CONCATENATE(C5525,"Sectional"),AK5525="3",CONCATENATE(C5525,COUNTIF($C$1:C5525,C5525)))</f>
        <v>Katie Leong5</v>
      </c>
      <c r="E5525" s="66">
        <v>45181.590277777781</v>
      </c>
      <c r="F5525" t="s">
        <v>2531</v>
      </c>
      <c r="G5525" s="46">
        <v>41</v>
      </c>
      <c r="H5525" s="46">
        <v>50</v>
      </c>
      <c r="I5525" s="46">
        <v>18</v>
      </c>
      <c r="J5525" t="s">
        <v>119</v>
      </c>
      <c r="K5525" t="s">
        <v>90</v>
      </c>
      <c r="L5525" s="46">
        <v>2603</v>
      </c>
      <c r="M5525" s="46">
        <v>36</v>
      </c>
      <c r="N5525" s="46">
        <v>35.299999999999997</v>
      </c>
      <c r="O5525" s="46">
        <v>114</v>
      </c>
      <c r="P5525" s="46">
        <f t="shared" si="635"/>
        <v>1</v>
      </c>
      <c r="R5525" s="67" t="s">
        <v>3565</v>
      </c>
      <c r="S5525" s="67">
        <f>COUNTIF(Y$2:$Y$100,R5525)</f>
        <v>0</v>
      </c>
      <c r="V5525" s="67">
        <f t="shared" si="636"/>
        <v>0</v>
      </c>
      <c r="X5525"/>
      <c r="Y5525" s="67" t="str">
        <f t="shared" si="637"/>
        <v xml:space="preserve"> </v>
      </c>
      <c r="AB5525" t="s">
        <v>90</v>
      </c>
      <c r="AC5525" s="46">
        <v>2603</v>
      </c>
      <c r="AD5525" s="46">
        <v>36</v>
      </c>
      <c r="AE5525" s="46">
        <v>35.299999999999997</v>
      </c>
      <c r="AF5525" s="46">
        <v>114</v>
      </c>
      <c r="AH5525" s="70" t="str">
        <f t="shared" si="638"/>
        <v/>
      </c>
      <c r="AI5525" s="70" t="str">
        <f t="shared" si="639"/>
        <v/>
      </c>
      <c r="AJ5525" s="70" t="str">
        <f t="shared" si="640"/>
        <v>X</v>
      </c>
      <c r="AK5525" s="70" t="str" cm="1">
        <f t="array" ref="AK5525">_xlfn.IFS(AH5525&lt;&gt;"","1",AI5525&lt;&gt;"","2",AJ5525&lt;&gt;"","3")</f>
        <v>3</v>
      </c>
    </row>
    <row r="5526" spans="1:37" x14ac:dyDescent="0.25">
      <c r="A5526" t="s">
        <v>1650</v>
      </c>
      <c r="B5526" t="s">
        <v>769</v>
      </c>
      <c r="C5526" s="67" t="str">
        <f t="shared" si="634"/>
        <v>Nadia Maciejewski</v>
      </c>
      <c r="D5526" s="71" t="str" cm="1">
        <f t="array" ref="D5526">_xlfn.IFS(AK5526="1",CONCATENATE(C5526,"Regional"),AK5526="2",CONCATENATE(C5526,"Sectional"),AK5526="3",CONCATENATE(C5526,COUNTIF($C$1:C5526,C5526)))</f>
        <v>Nadia Maciejewski8</v>
      </c>
      <c r="E5526" s="66">
        <v>45181.590277777781</v>
      </c>
      <c r="F5526" t="s">
        <v>2531</v>
      </c>
      <c r="G5526" s="46">
        <v>41</v>
      </c>
      <c r="H5526" s="46">
        <v>50</v>
      </c>
      <c r="I5526" s="46">
        <v>18</v>
      </c>
      <c r="J5526" t="s">
        <v>119</v>
      </c>
      <c r="K5526" t="s">
        <v>90</v>
      </c>
      <c r="L5526" s="46">
        <v>2603</v>
      </c>
      <c r="M5526" s="46">
        <v>36</v>
      </c>
      <c r="N5526" s="46">
        <v>35.299999999999997</v>
      </c>
      <c r="O5526" s="46">
        <v>114</v>
      </c>
      <c r="P5526" s="46">
        <f t="shared" si="635"/>
        <v>1</v>
      </c>
      <c r="R5526" s="67" t="s">
        <v>3497</v>
      </c>
      <c r="S5526" s="67">
        <f>COUNTIF(Y$2:$Y$100,R5526)</f>
        <v>0</v>
      </c>
      <c r="V5526" s="67">
        <f t="shared" si="636"/>
        <v>0</v>
      </c>
      <c r="X5526"/>
      <c r="Y5526" s="67" t="str">
        <f t="shared" si="637"/>
        <v xml:space="preserve"> </v>
      </c>
      <c r="AB5526" t="s">
        <v>90</v>
      </c>
      <c r="AC5526" s="46">
        <v>2603</v>
      </c>
      <c r="AD5526" s="46">
        <v>36</v>
      </c>
      <c r="AE5526" s="46">
        <v>35.299999999999997</v>
      </c>
      <c r="AF5526" s="46">
        <v>114</v>
      </c>
      <c r="AH5526" s="70" t="str">
        <f t="shared" si="638"/>
        <v/>
      </c>
      <c r="AI5526" s="70" t="str">
        <f t="shared" si="639"/>
        <v/>
      </c>
      <c r="AJ5526" s="70" t="str">
        <f t="shared" si="640"/>
        <v>X</v>
      </c>
      <c r="AK5526" s="70" t="str" cm="1">
        <f t="array" ref="AK5526">_xlfn.IFS(AH5526&lt;&gt;"","1",AI5526&lt;&gt;"","2",AJ5526&lt;&gt;"","3")</f>
        <v>3</v>
      </c>
    </row>
    <row r="5527" spans="1:37" x14ac:dyDescent="0.25">
      <c r="A5527" t="s">
        <v>745</v>
      </c>
      <c r="B5527" t="s">
        <v>523</v>
      </c>
      <c r="C5527" s="67" t="str">
        <f t="shared" si="634"/>
        <v>Nora Gogin</v>
      </c>
      <c r="D5527" s="71" t="str" cm="1">
        <f t="array" ref="D5527">_xlfn.IFS(AK5527="1",CONCATENATE(C5527,"Regional"),AK5527="2",CONCATENATE(C5527,"Sectional"),AK5527="3",CONCATENATE(C5527,COUNTIF($C$1:C5527,C5527)))</f>
        <v>Nora Gogin7</v>
      </c>
      <c r="E5527" s="66">
        <v>45181.590277777781</v>
      </c>
      <c r="F5527" t="s">
        <v>2531</v>
      </c>
      <c r="G5527" s="46">
        <v>41</v>
      </c>
      <c r="H5527" s="46">
        <v>51</v>
      </c>
      <c r="I5527" s="46">
        <v>22</v>
      </c>
      <c r="J5527" t="s">
        <v>119</v>
      </c>
      <c r="K5527" t="s">
        <v>90</v>
      </c>
      <c r="L5527" s="46">
        <v>2603</v>
      </c>
      <c r="M5527" s="46">
        <v>36</v>
      </c>
      <c r="N5527" s="46">
        <v>35.299999999999997</v>
      </c>
      <c r="O5527" s="46">
        <v>114</v>
      </c>
      <c r="P5527" s="46">
        <f t="shared" si="635"/>
        <v>1</v>
      </c>
      <c r="R5527" s="67" t="s">
        <v>1334</v>
      </c>
      <c r="S5527" s="67">
        <f>COUNTIF(Y$2:$Y$100,R5527)</f>
        <v>0</v>
      </c>
      <c r="V5527" s="67">
        <f t="shared" si="636"/>
        <v>0</v>
      </c>
      <c r="X5527"/>
      <c r="Y5527" s="67" t="str">
        <f t="shared" si="637"/>
        <v xml:space="preserve"> </v>
      </c>
      <c r="AB5527" t="s">
        <v>90</v>
      </c>
      <c r="AC5527" s="46">
        <v>2603</v>
      </c>
      <c r="AD5527" s="46">
        <v>36</v>
      </c>
      <c r="AE5527" s="46">
        <v>35.299999999999997</v>
      </c>
      <c r="AF5527" s="46">
        <v>114</v>
      </c>
      <c r="AH5527" s="70" t="str">
        <f t="shared" si="638"/>
        <v/>
      </c>
      <c r="AI5527" s="70" t="str">
        <f t="shared" si="639"/>
        <v/>
      </c>
      <c r="AJ5527" s="70" t="str">
        <f t="shared" si="640"/>
        <v>X</v>
      </c>
      <c r="AK5527" s="70" t="str" cm="1">
        <f t="array" ref="AK5527">_xlfn.IFS(AH5527&lt;&gt;"","1",AI5527&lt;&gt;"","2",AJ5527&lt;&gt;"","3")</f>
        <v>3</v>
      </c>
    </row>
    <row r="5528" spans="1:37" x14ac:dyDescent="0.25">
      <c r="A5528" t="s">
        <v>720</v>
      </c>
      <c r="B5528" t="s">
        <v>499</v>
      </c>
      <c r="C5528" s="67" t="str">
        <f t="shared" si="634"/>
        <v>Macy Clegg</v>
      </c>
      <c r="D5528" s="71" t="str" cm="1">
        <f t="array" ref="D5528">_xlfn.IFS(AK5528="1",CONCATENATE(C5528,"Regional"),AK5528="2",CONCATENATE(C5528,"Sectional"),AK5528="3",CONCATENATE(C5528,COUNTIF($C$1:C5528,C5528)))</f>
        <v>Macy Clegg9</v>
      </c>
      <c r="E5528" s="66">
        <v>45181.590277777781</v>
      </c>
      <c r="F5528" t="s">
        <v>2531</v>
      </c>
      <c r="G5528" s="46">
        <v>41</v>
      </c>
      <c r="H5528" s="46">
        <v>51</v>
      </c>
      <c r="I5528" s="46">
        <v>22</v>
      </c>
      <c r="J5528" t="s">
        <v>119</v>
      </c>
      <c r="K5528" t="s">
        <v>90</v>
      </c>
      <c r="L5528" s="46">
        <v>2603</v>
      </c>
      <c r="M5528" s="46">
        <v>36</v>
      </c>
      <c r="N5528" s="46">
        <v>35.299999999999997</v>
      </c>
      <c r="O5528" s="46">
        <v>114</v>
      </c>
      <c r="P5528" s="46">
        <f t="shared" si="635"/>
        <v>1</v>
      </c>
      <c r="R5528" s="67" t="s">
        <v>1320</v>
      </c>
      <c r="S5528" s="67">
        <f>COUNTIF(Y$2:$Y$100,R5528)</f>
        <v>0</v>
      </c>
      <c r="V5528" s="67">
        <f t="shared" si="636"/>
        <v>0</v>
      </c>
      <c r="X5528"/>
      <c r="Y5528" s="67" t="str">
        <f t="shared" si="637"/>
        <v xml:space="preserve"> </v>
      </c>
      <c r="AB5528" t="s">
        <v>90</v>
      </c>
      <c r="AC5528" s="46">
        <v>2603</v>
      </c>
      <c r="AD5528" s="46">
        <v>36</v>
      </c>
      <c r="AE5528" s="46">
        <v>35.299999999999997</v>
      </c>
      <c r="AF5528" s="46">
        <v>114</v>
      </c>
      <c r="AH5528" s="70" t="str">
        <f t="shared" si="638"/>
        <v/>
      </c>
      <c r="AI5528" s="70" t="str">
        <f t="shared" si="639"/>
        <v/>
      </c>
      <c r="AJ5528" s="70" t="str">
        <f t="shared" si="640"/>
        <v>X</v>
      </c>
      <c r="AK5528" s="70" t="str" cm="1">
        <f t="array" ref="AK5528">_xlfn.IFS(AH5528&lt;&gt;"","1",AI5528&lt;&gt;"","2",AJ5528&lt;&gt;"","3")</f>
        <v>3</v>
      </c>
    </row>
    <row r="5529" spans="1:37" x14ac:dyDescent="0.25">
      <c r="A5529" t="s">
        <v>759</v>
      </c>
      <c r="B5529" t="s">
        <v>523</v>
      </c>
      <c r="C5529" s="67" t="str">
        <f t="shared" si="634"/>
        <v>Nora MacKelly</v>
      </c>
      <c r="D5529" s="71" t="str" cm="1">
        <f t="array" ref="D5529">_xlfn.IFS(AK5529="1",CONCATENATE(C5529,"Regional"),AK5529="2",CONCATENATE(C5529,"Sectional"),AK5529="3",CONCATENATE(C5529,COUNTIF($C$1:C5529,C5529)))</f>
        <v>Nora MacKelly9</v>
      </c>
      <c r="E5529" s="66">
        <v>45181.590277777781</v>
      </c>
      <c r="F5529" t="s">
        <v>2531</v>
      </c>
      <c r="G5529" s="46">
        <v>41</v>
      </c>
      <c r="H5529" s="46">
        <v>51</v>
      </c>
      <c r="I5529" s="46">
        <v>22</v>
      </c>
      <c r="J5529" t="s">
        <v>119</v>
      </c>
      <c r="K5529" t="s">
        <v>90</v>
      </c>
      <c r="L5529" s="46">
        <v>2603</v>
      </c>
      <c r="M5529" s="46">
        <v>36</v>
      </c>
      <c r="N5529" s="46">
        <v>35.299999999999997</v>
      </c>
      <c r="O5529" s="46">
        <v>114</v>
      </c>
      <c r="P5529" s="46">
        <f t="shared" si="635"/>
        <v>1</v>
      </c>
      <c r="R5529" s="67" t="s">
        <v>1345</v>
      </c>
      <c r="S5529" s="67">
        <f>COUNTIF(Y$2:$Y$100,R5529)</f>
        <v>0</v>
      </c>
      <c r="V5529" s="67">
        <f t="shared" si="636"/>
        <v>0</v>
      </c>
      <c r="X5529"/>
      <c r="Y5529" s="67" t="str">
        <f t="shared" si="637"/>
        <v xml:space="preserve"> </v>
      </c>
      <c r="AB5529" t="s">
        <v>90</v>
      </c>
      <c r="AC5529" s="46">
        <v>2603</v>
      </c>
      <c r="AD5529" s="46">
        <v>36</v>
      </c>
      <c r="AE5529" s="46">
        <v>35.299999999999997</v>
      </c>
      <c r="AF5529" s="46">
        <v>114</v>
      </c>
      <c r="AH5529" s="70" t="str">
        <f t="shared" si="638"/>
        <v/>
      </c>
      <c r="AI5529" s="70" t="str">
        <f t="shared" si="639"/>
        <v/>
      </c>
      <c r="AJ5529" s="70" t="str">
        <f t="shared" si="640"/>
        <v>X</v>
      </c>
      <c r="AK5529" s="70" t="str" cm="1">
        <f t="array" ref="AK5529">_xlfn.IFS(AH5529&lt;&gt;"","1",AI5529&lt;&gt;"","2",AJ5529&lt;&gt;"","3")</f>
        <v>3</v>
      </c>
    </row>
    <row r="5530" spans="1:37" x14ac:dyDescent="0.25">
      <c r="A5530" t="s">
        <v>991</v>
      </c>
      <c r="B5530" t="s">
        <v>510</v>
      </c>
      <c r="C5530" s="67" t="str">
        <f t="shared" si="634"/>
        <v>Laura Tillman</v>
      </c>
      <c r="D5530" s="71" t="str" cm="1">
        <f t="array" ref="D5530">_xlfn.IFS(AK5530="1",CONCATENATE(C5530,"Regional"),AK5530="2",CONCATENATE(C5530,"Sectional"),AK5530="3",CONCATENATE(C5530,COUNTIF($C$1:C5530,C5530)))</f>
        <v>Laura Tillman6</v>
      </c>
      <c r="E5530" s="66">
        <v>45181.590277777781</v>
      </c>
      <c r="F5530" t="s">
        <v>2531</v>
      </c>
      <c r="G5530" s="46">
        <v>41</v>
      </c>
      <c r="H5530" s="46">
        <v>51</v>
      </c>
      <c r="I5530" s="46">
        <v>22</v>
      </c>
      <c r="J5530" t="s">
        <v>119</v>
      </c>
      <c r="K5530" t="s">
        <v>90</v>
      </c>
      <c r="L5530" s="46">
        <v>2603</v>
      </c>
      <c r="M5530" s="46">
        <v>36</v>
      </c>
      <c r="N5530" s="46">
        <v>35.299999999999997</v>
      </c>
      <c r="O5530" s="46">
        <v>114</v>
      </c>
      <c r="P5530" s="46">
        <f t="shared" si="635"/>
        <v>1</v>
      </c>
      <c r="R5530" s="67" t="s">
        <v>1495</v>
      </c>
      <c r="S5530" s="67">
        <f>COUNTIF(Y$2:$Y$100,R5530)</f>
        <v>0</v>
      </c>
      <c r="V5530" s="67">
        <f t="shared" si="636"/>
        <v>0</v>
      </c>
      <c r="X5530"/>
      <c r="Y5530" s="67" t="str">
        <f t="shared" si="637"/>
        <v xml:space="preserve"> </v>
      </c>
      <c r="AB5530" t="s">
        <v>90</v>
      </c>
      <c r="AC5530" s="46">
        <v>2603</v>
      </c>
      <c r="AD5530" s="46">
        <v>36</v>
      </c>
      <c r="AE5530" s="46">
        <v>35.299999999999997</v>
      </c>
      <c r="AF5530" s="46">
        <v>114</v>
      </c>
      <c r="AH5530" s="70" t="str">
        <f t="shared" si="638"/>
        <v/>
      </c>
      <c r="AI5530" s="70" t="str">
        <f t="shared" si="639"/>
        <v/>
      </c>
      <c r="AJ5530" s="70" t="str">
        <f t="shared" si="640"/>
        <v>X</v>
      </c>
      <c r="AK5530" s="70" t="str" cm="1">
        <f t="array" ref="AK5530">_xlfn.IFS(AH5530&lt;&gt;"","1",AI5530&lt;&gt;"","2",AJ5530&lt;&gt;"","3")</f>
        <v>3</v>
      </c>
    </row>
    <row r="5531" spans="1:37" x14ac:dyDescent="0.25">
      <c r="A5531" t="s">
        <v>701</v>
      </c>
      <c r="B5531" t="s">
        <v>362</v>
      </c>
      <c r="C5531" s="67" t="str">
        <f t="shared" si="634"/>
        <v>Emma Bruckman</v>
      </c>
      <c r="D5531" s="71" t="str" cm="1">
        <f t="array" ref="D5531">_xlfn.IFS(AK5531="1",CONCATENATE(C5531,"Regional"),AK5531="2",CONCATENATE(C5531,"Sectional"),AK5531="3",CONCATENATE(C5531,COUNTIF($C$1:C5531,C5531)))</f>
        <v>Emma Bruckman8</v>
      </c>
      <c r="E5531" s="66">
        <v>45181.590277777781</v>
      </c>
      <c r="F5531" t="s">
        <v>2531</v>
      </c>
      <c r="G5531" s="46">
        <v>41</v>
      </c>
      <c r="H5531" s="46">
        <v>52</v>
      </c>
      <c r="I5531" s="46">
        <v>26</v>
      </c>
      <c r="J5531" t="s">
        <v>119</v>
      </c>
      <c r="K5531" t="s">
        <v>90</v>
      </c>
      <c r="L5531" s="46">
        <v>2603</v>
      </c>
      <c r="M5531" s="46">
        <v>36</v>
      </c>
      <c r="N5531" s="46">
        <v>35.299999999999997</v>
      </c>
      <c r="O5531" s="46">
        <v>114</v>
      </c>
      <c r="P5531" s="46">
        <f t="shared" si="635"/>
        <v>1</v>
      </c>
      <c r="R5531" s="67" t="s">
        <v>1305</v>
      </c>
      <c r="S5531" s="67">
        <f>COUNTIF(Y$2:$Y$100,R5531)</f>
        <v>0</v>
      </c>
      <c r="V5531" s="67">
        <f t="shared" si="636"/>
        <v>0</v>
      </c>
      <c r="X5531"/>
      <c r="Y5531" s="67" t="str">
        <f t="shared" si="637"/>
        <v xml:space="preserve"> </v>
      </c>
      <c r="AB5531" t="s">
        <v>90</v>
      </c>
      <c r="AC5531" s="46">
        <v>2603</v>
      </c>
      <c r="AD5531" s="46">
        <v>36</v>
      </c>
      <c r="AE5531" s="46">
        <v>35.299999999999997</v>
      </c>
      <c r="AF5531" s="46">
        <v>114</v>
      </c>
      <c r="AH5531" s="70" t="str">
        <f t="shared" si="638"/>
        <v/>
      </c>
      <c r="AI5531" s="70" t="str">
        <f t="shared" si="639"/>
        <v/>
      </c>
      <c r="AJ5531" s="70" t="str">
        <f t="shared" si="640"/>
        <v>X</v>
      </c>
      <c r="AK5531" s="70" t="str" cm="1">
        <f t="array" ref="AK5531">_xlfn.IFS(AH5531&lt;&gt;"","1",AI5531&lt;&gt;"","2",AJ5531&lt;&gt;"","3")</f>
        <v>3</v>
      </c>
    </row>
    <row r="5532" spans="1:37" x14ac:dyDescent="0.25">
      <c r="A5532" t="s">
        <v>1937</v>
      </c>
      <c r="B5532" t="s">
        <v>1938</v>
      </c>
      <c r="C5532" s="67" t="str">
        <f t="shared" si="634"/>
        <v>Meredith Thomas</v>
      </c>
      <c r="D5532" s="71" t="str" cm="1">
        <f t="array" ref="D5532">_xlfn.IFS(AK5532="1",CONCATENATE(C5532,"Regional"),AK5532="2",CONCATENATE(C5532,"Sectional"),AK5532="3",CONCATENATE(C5532,COUNTIF($C$1:C5532,C5532)))</f>
        <v>Meredith Thomas9</v>
      </c>
      <c r="E5532" s="66">
        <v>45181.590277777781</v>
      </c>
      <c r="F5532" t="s">
        <v>2531</v>
      </c>
      <c r="G5532" s="46">
        <v>41</v>
      </c>
      <c r="H5532" s="46">
        <v>52</v>
      </c>
      <c r="I5532" s="46">
        <v>26</v>
      </c>
      <c r="J5532" t="s">
        <v>119</v>
      </c>
      <c r="K5532" t="s">
        <v>90</v>
      </c>
      <c r="L5532" s="46">
        <v>2603</v>
      </c>
      <c r="M5532" s="46">
        <v>36</v>
      </c>
      <c r="N5532" s="46">
        <v>35.299999999999997</v>
      </c>
      <c r="O5532" s="46">
        <v>114</v>
      </c>
      <c r="P5532" s="46">
        <f t="shared" si="635"/>
        <v>1</v>
      </c>
      <c r="R5532" s="67" t="s">
        <v>2953</v>
      </c>
      <c r="S5532" s="67">
        <f>COUNTIF(Y$2:$Y$100,R5532)</f>
        <v>0</v>
      </c>
      <c r="V5532" s="67">
        <f t="shared" si="636"/>
        <v>0</v>
      </c>
      <c r="X5532"/>
      <c r="Y5532" s="67" t="str">
        <f t="shared" si="637"/>
        <v xml:space="preserve"> </v>
      </c>
      <c r="AB5532" t="s">
        <v>90</v>
      </c>
      <c r="AC5532" s="46">
        <v>2603</v>
      </c>
      <c r="AD5532" s="46">
        <v>36</v>
      </c>
      <c r="AE5532" s="46">
        <v>35.299999999999997</v>
      </c>
      <c r="AF5532" s="46">
        <v>114</v>
      </c>
      <c r="AH5532" s="70" t="str">
        <f t="shared" si="638"/>
        <v/>
      </c>
      <c r="AI5532" s="70" t="str">
        <f t="shared" si="639"/>
        <v/>
      </c>
      <c r="AJ5532" s="70" t="str">
        <f t="shared" si="640"/>
        <v>X</v>
      </c>
      <c r="AK5532" s="70" t="str" cm="1">
        <f t="array" ref="AK5532">_xlfn.IFS(AH5532&lt;&gt;"","1",AI5532&lt;&gt;"","2",AJ5532&lt;&gt;"","3")</f>
        <v>3</v>
      </c>
    </row>
    <row r="5533" spans="1:37" x14ac:dyDescent="0.25">
      <c r="A5533" t="s">
        <v>231</v>
      </c>
      <c r="B5533" t="s">
        <v>272</v>
      </c>
      <c r="C5533" s="67" t="str">
        <f t="shared" si="634"/>
        <v>Reese Cross</v>
      </c>
      <c r="D5533" s="71" t="str" cm="1">
        <f t="array" ref="D5533">_xlfn.IFS(AK5533="1",CONCATENATE(C5533,"Regional"),AK5533="2",CONCATENATE(C5533,"Sectional"),AK5533="3",CONCATENATE(C5533,COUNTIF($C$1:C5533,C5533)))</f>
        <v>Reese Cross8</v>
      </c>
      <c r="E5533" s="66">
        <v>45181.590277777781</v>
      </c>
      <c r="F5533" t="s">
        <v>2531</v>
      </c>
      <c r="G5533" s="46">
        <v>41</v>
      </c>
      <c r="H5533" s="46">
        <v>54</v>
      </c>
      <c r="I5533" s="46">
        <v>28</v>
      </c>
      <c r="J5533" t="s">
        <v>119</v>
      </c>
      <c r="K5533" t="s">
        <v>90</v>
      </c>
      <c r="L5533" s="46">
        <v>2603</v>
      </c>
      <c r="M5533" s="46">
        <v>36</v>
      </c>
      <c r="N5533" s="46">
        <v>35.299999999999997</v>
      </c>
      <c r="O5533" s="46">
        <v>114</v>
      </c>
      <c r="P5533" s="46">
        <f t="shared" si="635"/>
        <v>1</v>
      </c>
      <c r="R5533" s="67" t="s">
        <v>1180</v>
      </c>
      <c r="S5533" s="67">
        <f>COUNTIF(Y$2:$Y$100,R5533)</f>
        <v>0</v>
      </c>
      <c r="V5533" s="67">
        <f t="shared" si="636"/>
        <v>0</v>
      </c>
      <c r="X5533"/>
      <c r="Y5533" s="67" t="str">
        <f t="shared" si="637"/>
        <v xml:space="preserve"> </v>
      </c>
      <c r="AB5533" t="s">
        <v>90</v>
      </c>
      <c r="AC5533" s="46">
        <v>2603</v>
      </c>
      <c r="AD5533" s="46">
        <v>36</v>
      </c>
      <c r="AE5533" s="46">
        <v>35.299999999999997</v>
      </c>
      <c r="AF5533" s="46">
        <v>114</v>
      </c>
      <c r="AH5533" s="70" t="str">
        <f t="shared" si="638"/>
        <v/>
      </c>
      <c r="AI5533" s="70" t="str">
        <f t="shared" si="639"/>
        <v/>
      </c>
      <c r="AJ5533" s="70" t="str">
        <f t="shared" si="640"/>
        <v>X</v>
      </c>
      <c r="AK5533" s="70" t="str" cm="1">
        <f t="array" ref="AK5533">_xlfn.IFS(AH5533&lt;&gt;"","1",AI5533&lt;&gt;"","2",AJ5533&lt;&gt;"","3")</f>
        <v>3</v>
      </c>
    </row>
    <row r="5534" spans="1:37" x14ac:dyDescent="0.25">
      <c r="A5534" t="s">
        <v>1743</v>
      </c>
      <c r="B5534" t="s">
        <v>421</v>
      </c>
      <c r="C5534" s="67" t="str">
        <f t="shared" si="634"/>
        <v>Elizabeth Zuniga-Meyer</v>
      </c>
      <c r="D5534" s="71" t="str" cm="1">
        <f t="array" ref="D5534">_xlfn.IFS(AK5534="1",CONCATENATE(C5534,"Regional"),AK5534="2",CONCATENATE(C5534,"Sectional"),AK5534="3",CONCATENATE(C5534,COUNTIF($C$1:C5534,C5534)))</f>
        <v>Elizabeth Zuniga-Meyer9</v>
      </c>
      <c r="E5534" s="66">
        <v>45181.590277777781</v>
      </c>
      <c r="F5534" t="s">
        <v>2531</v>
      </c>
      <c r="G5534" s="46">
        <v>41</v>
      </c>
      <c r="H5534" s="46">
        <v>54</v>
      </c>
      <c r="I5534" s="46">
        <v>28</v>
      </c>
      <c r="J5534" t="s">
        <v>119</v>
      </c>
      <c r="K5534" t="s">
        <v>90</v>
      </c>
      <c r="L5534" s="46">
        <v>2603</v>
      </c>
      <c r="M5534" s="46">
        <v>36</v>
      </c>
      <c r="N5534" s="46">
        <v>35.299999999999997</v>
      </c>
      <c r="O5534" s="46">
        <v>114</v>
      </c>
      <c r="P5534" s="46">
        <f t="shared" si="635"/>
        <v>1</v>
      </c>
      <c r="R5534" s="67" t="s">
        <v>2746</v>
      </c>
      <c r="S5534" s="67">
        <f>COUNTIF(Y$2:$Y$100,R5534)</f>
        <v>0</v>
      </c>
      <c r="V5534" s="67">
        <f t="shared" si="636"/>
        <v>0</v>
      </c>
      <c r="X5534"/>
      <c r="Y5534" s="67" t="str">
        <f t="shared" si="637"/>
        <v xml:space="preserve"> </v>
      </c>
      <c r="AB5534" t="s">
        <v>90</v>
      </c>
      <c r="AC5534" s="46">
        <v>2603</v>
      </c>
      <c r="AD5534" s="46">
        <v>36</v>
      </c>
      <c r="AE5534" s="46">
        <v>35.299999999999997</v>
      </c>
      <c r="AF5534" s="46">
        <v>114</v>
      </c>
      <c r="AH5534" s="70" t="str">
        <f t="shared" si="638"/>
        <v/>
      </c>
      <c r="AI5534" s="70" t="str">
        <f t="shared" si="639"/>
        <v/>
      </c>
      <c r="AJ5534" s="70" t="str">
        <f t="shared" si="640"/>
        <v>X</v>
      </c>
      <c r="AK5534" s="70" t="str" cm="1">
        <f t="array" ref="AK5534">_xlfn.IFS(AH5534&lt;&gt;"","1",AI5534&lt;&gt;"","2",AJ5534&lt;&gt;"","3")</f>
        <v>3</v>
      </c>
    </row>
    <row r="5535" spans="1:37" x14ac:dyDescent="0.25">
      <c r="A5535" t="s">
        <v>2052</v>
      </c>
      <c r="B5535" t="s">
        <v>2053</v>
      </c>
      <c r="C5535" s="67" t="str">
        <f t="shared" si="634"/>
        <v>Lindsey Zobel</v>
      </c>
      <c r="D5535" s="71" t="str" cm="1">
        <f t="array" ref="D5535">_xlfn.IFS(AK5535="1",CONCATENATE(C5535,"Regional"),AK5535="2",CONCATENATE(C5535,"Sectional"),AK5535="3",CONCATENATE(C5535,COUNTIF($C$1:C5535,C5535)))</f>
        <v>Lindsey Zobel3</v>
      </c>
      <c r="E5535" s="66">
        <v>45181.590277777781</v>
      </c>
      <c r="F5535" t="s">
        <v>2531</v>
      </c>
      <c r="G5535" s="46">
        <v>41</v>
      </c>
      <c r="H5535" s="46">
        <v>54</v>
      </c>
      <c r="I5535" s="46">
        <v>28</v>
      </c>
      <c r="J5535" t="s">
        <v>119</v>
      </c>
      <c r="K5535" t="s">
        <v>90</v>
      </c>
      <c r="L5535" s="46">
        <v>2603</v>
      </c>
      <c r="M5535" s="46">
        <v>36</v>
      </c>
      <c r="N5535" s="46">
        <v>35.299999999999997</v>
      </c>
      <c r="O5535" s="46">
        <v>114</v>
      </c>
      <c r="P5535" s="46">
        <f t="shared" si="635"/>
        <v>1</v>
      </c>
      <c r="R5535" s="67" t="s">
        <v>3073</v>
      </c>
      <c r="S5535" s="67">
        <f>COUNTIF(Y$2:$Y$100,R5535)</f>
        <v>0</v>
      </c>
      <c r="V5535" s="67">
        <f t="shared" si="636"/>
        <v>0</v>
      </c>
      <c r="X5535"/>
      <c r="Y5535" s="67" t="str">
        <f t="shared" si="637"/>
        <v xml:space="preserve"> </v>
      </c>
      <c r="AB5535" t="s">
        <v>90</v>
      </c>
      <c r="AC5535" s="46">
        <v>2603</v>
      </c>
      <c r="AD5535" s="46">
        <v>36</v>
      </c>
      <c r="AE5535" s="46">
        <v>35.299999999999997</v>
      </c>
      <c r="AF5535" s="46">
        <v>114</v>
      </c>
      <c r="AH5535" s="70" t="str">
        <f t="shared" si="638"/>
        <v/>
      </c>
      <c r="AI5535" s="70" t="str">
        <f t="shared" si="639"/>
        <v/>
      </c>
      <c r="AJ5535" s="70" t="str">
        <f t="shared" si="640"/>
        <v>X</v>
      </c>
      <c r="AK5535" s="70" t="str" cm="1">
        <f t="array" ref="AK5535">_xlfn.IFS(AH5535&lt;&gt;"","1",AI5535&lt;&gt;"","2",AJ5535&lt;&gt;"","3")</f>
        <v>3</v>
      </c>
    </row>
    <row r="5536" spans="1:37" x14ac:dyDescent="0.25">
      <c r="A5536" t="s">
        <v>379</v>
      </c>
      <c r="B5536" t="s">
        <v>307</v>
      </c>
      <c r="C5536" s="67" t="str">
        <f t="shared" si="634"/>
        <v>May Wendelberger</v>
      </c>
      <c r="D5536" s="71" t="str" cm="1">
        <f t="array" ref="D5536">_xlfn.IFS(AK5536="1",CONCATENATE(C5536,"Regional"),AK5536="2",CONCATENATE(C5536,"Sectional"),AK5536="3",CONCATENATE(C5536,COUNTIF($C$1:C5536,C5536)))</f>
        <v>May Wendelberger4</v>
      </c>
      <c r="E5536" s="66">
        <v>45181.590277777781</v>
      </c>
      <c r="F5536" t="s">
        <v>2531</v>
      </c>
      <c r="G5536" s="46">
        <v>41</v>
      </c>
      <c r="H5536" s="46">
        <v>54</v>
      </c>
      <c r="I5536" s="46">
        <v>28</v>
      </c>
      <c r="J5536" t="s">
        <v>119</v>
      </c>
      <c r="K5536" t="s">
        <v>90</v>
      </c>
      <c r="L5536" s="46">
        <v>2603</v>
      </c>
      <c r="M5536" s="46">
        <v>36</v>
      </c>
      <c r="N5536" s="46">
        <v>35.299999999999997</v>
      </c>
      <c r="O5536" s="46">
        <v>114</v>
      </c>
      <c r="P5536" s="46">
        <f t="shared" si="635"/>
        <v>1</v>
      </c>
      <c r="R5536" s="67" t="s">
        <v>1498</v>
      </c>
      <c r="S5536" s="67">
        <f>COUNTIF(Y$2:$Y$100,R5536)</f>
        <v>0</v>
      </c>
      <c r="V5536" s="67">
        <f t="shared" si="636"/>
        <v>0</v>
      </c>
      <c r="X5536"/>
      <c r="Y5536" s="67" t="str">
        <f t="shared" si="637"/>
        <v xml:space="preserve"> </v>
      </c>
      <c r="AB5536" t="s">
        <v>90</v>
      </c>
      <c r="AC5536" s="46">
        <v>2603</v>
      </c>
      <c r="AD5536" s="46">
        <v>36</v>
      </c>
      <c r="AE5536" s="46">
        <v>35.299999999999997</v>
      </c>
      <c r="AF5536" s="46">
        <v>114</v>
      </c>
      <c r="AH5536" s="70" t="str">
        <f t="shared" si="638"/>
        <v/>
      </c>
      <c r="AI5536" s="70" t="str">
        <f t="shared" si="639"/>
        <v/>
      </c>
      <c r="AJ5536" s="70" t="str">
        <f t="shared" si="640"/>
        <v>X</v>
      </c>
      <c r="AK5536" s="70" t="str" cm="1">
        <f t="array" ref="AK5536">_xlfn.IFS(AH5536&lt;&gt;"","1",AI5536&lt;&gt;"","2",AJ5536&lt;&gt;"","3")</f>
        <v>3</v>
      </c>
    </row>
    <row r="5537" spans="1:37" x14ac:dyDescent="0.25">
      <c r="A5537" t="s">
        <v>744</v>
      </c>
      <c r="B5537" t="s">
        <v>393</v>
      </c>
      <c r="C5537" s="67" t="str">
        <f t="shared" si="634"/>
        <v>Mia Reischel</v>
      </c>
      <c r="D5537" s="71" t="str" cm="1">
        <f t="array" ref="D5537">_xlfn.IFS(AK5537="1",CONCATENATE(C5537,"Regional"),AK5537="2",CONCATENATE(C5537,"Sectional"),AK5537="3",CONCATENATE(C5537,COUNTIF($C$1:C5537,C5537)))</f>
        <v>Mia Reischel8</v>
      </c>
      <c r="E5537" s="66">
        <v>45181.590277777781</v>
      </c>
      <c r="F5537" t="s">
        <v>2531</v>
      </c>
      <c r="G5537" s="46">
        <v>41</v>
      </c>
      <c r="H5537" s="46">
        <v>54</v>
      </c>
      <c r="I5537" s="46">
        <v>28</v>
      </c>
      <c r="J5537" t="s">
        <v>119</v>
      </c>
      <c r="K5537" t="s">
        <v>90</v>
      </c>
      <c r="L5537" s="46">
        <v>2603</v>
      </c>
      <c r="M5537" s="46">
        <v>36</v>
      </c>
      <c r="N5537" s="46">
        <v>35.299999999999997</v>
      </c>
      <c r="O5537" s="46">
        <v>114</v>
      </c>
      <c r="P5537" s="46">
        <f t="shared" si="635"/>
        <v>1</v>
      </c>
      <c r="R5537" s="67" t="s">
        <v>1332</v>
      </c>
      <c r="S5537" s="67">
        <f>COUNTIF(Y$2:$Y$100,R5537)</f>
        <v>0</v>
      </c>
      <c r="V5537" s="67">
        <f t="shared" si="636"/>
        <v>0</v>
      </c>
      <c r="X5537"/>
      <c r="Y5537" s="67" t="str">
        <f t="shared" si="637"/>
        <v xml:space="preserve"> </v>
      </c>
      <c r="AB5537" t="s">
        <v>90</v>
      </c>
      <c r="AC5537" s="46">
        <v>2603</v>
      </c>
      <c r="AD5537" s="46">
        <v>36</v>
      </c>
      <c r="AE5537" s="46">
        <v>35.299999999999997</v>
      </c>
      <c r="AF5537" s="46">
        <v>114</v>
      </c>
      <c r="AH5537" s="70" t="str">
        <f t="shared" si="638"/>
        <v/>
      </c>
      <c r="AI5537" s="70" t="str">
        <f t="shared" si="639"/>
        <v/>
      </c>
      <c r="AJ5537" s="70" t="str">
        <f t="shared" si="640"/>
        <v>X</v>
      </c>
      <c r="AK5537" s="70" t="str" cm="1">
        <f t="array" ref="AK5537">_xlfn.IFS(AH5537&lt;&gt;"","1",AI5537&lt;&gt;"","2",AJ5537&lt;&gt;"","3")</f>
        <v>3</v>
      </c>
    </row>
    <row r="5538" spans="1:37" x14ac:dyDescent="0.25">
      <c r="A5538" t="s">
        <v>316</v>
      </c>
      <c r="B5538" t="s">
        <v>257</v>
      </c>
      <c r="C5538" s="67" t="str">
        <f t="shared" si="634"/>
        <v>Teagan Morrison</v>
      </c>
      <c r="D5538" s="71" t="str" cm="1">
        <f t="array" ref="D5538">_xlfn.IFS(AK5538="1",CONCATENATE(C5538,"Regional"),AK5538="2",CONCATENATE(C5538,"Sectional"),AK5538="3",CONCATENATE(C5538,COUNTIF($C$1:C5538,C5538)))</f>
        <v>Teagan Morrison6</v>
      </c>
      <c r="E5538" s="66">
        <v>45181.590277777781</v>
      </c>
      <c r="F5538" t="s">
        <v>2531</v>
      </c>
      <c r="G5538" s="46">
        <v>41</v>
      </c>
      <c r="H5538" s="46">
        <v>54</v>
      </c>
      <c r="I5538" s="46">
        <v>28</v>
      </c>
      <c r="J5538" t="s">
        <v>119</v>
      </c>
      <c r="K5538" t="s">
        <v>90</v>
      </c>
      <c r="L5538" s="46">
        <v>2603</v>
      </c>
      <c r="M5538" s="46">
        <v>36</v>
      </c>
      <c r="N5538" s="46">
        <v>35.299999999999997</v>
      </c>
      <c r="O5538" s="46">
        <v>114</v>
      </c>
      <c r="P5538" s="46">
        <f t="shared" si="635"/>
        <v>1</v>
      </c>
      <c r="R5538" s="67" t="s">
        <v>1322</v>
      </c>
      <c r="S5538" s="67">
        <f>COUNTIF(Y$2:$Y$100,R5538)</f>
        <v>0</v>
      </c>
      <c r="V5538" s="67">
        <f t="shared" si="636"/>
        <v>0</v>
      </c>
      <c r="X5538"/>
      <c r="Y5538" s="67" t="str">
        <f t="shared" si="637"/>
        <v xml:space="preserve"> </v>
      </c>
      <c r="AB5538" t="s">
        <v>90</v>
      </c>
      <c r="AC5538" s="46">
        <v>2603</v>
      </c>
      <c r="AD5538" s="46">
        <v>36</v>
      </c>
      <c r="AE5538" s="46">
        <v>35.299999999999997</v>
      </c>
      <c r="AF5538" s="46">
        <v>114</v>
      </c>
      <c r="AH5538" s="70" t="str">
        <f t="shared" si="638"/>
        <v/>
      </c>
      <c r="AI5538" s="70" t="str">
        <f t="shared" si="639"/>
        <v/>
      </c>
      <c r="AJ5538" s="70" t="str">
        <f t="shared" si="640"/>
        <v>X</v>
      </c>
      <c r="AK5538" s="70" t="str" cm="1">
        <f t="array" ref="AK5538">_xlfn.IFS(AH5538&lt;&gt;"","1",AI5538&lt;&gt;"","2",AJ5538&lt;&gt;"","3")</f>
        <v>3</v>
      </c>
    </row>
    <row r="5539" spans="1:37" x14ac:dyDescent="0.25">
      <c r="A5539" t="s">
        <v>2160</v>
      </c>
      <c r="B5539" t="s">
        <v>2161</v>
      </c>
      <c r="C5539" s="67" t="str">
        <f t="shared" si="634"/>
        <v>Mysha Sharief</v>
      </c>
      <c r="D5539" s="71" t="str" cm="1">
        <f t="array" ref="D5539">_xlfn.IFS(AK5539="1",CONCATENATE(C5539,"Regional"),AK5539="2",CONCATENATE(C5539,"Sectional"),AK5539="3",CONCATENATE(C5539,COUNTIF($C$1:C5539,C5539)))</f>
        <v>Mysha Sharief5</v>
      </c>
      <c r="E5539" s="66">
        <v>45181.590277777781</v>
      </c>
      <c r="F5539" t="s">
        <v>2531</v>
      </c>
      <c r="G5539" s="46">
        <v>41</v>
      </c>
      <c r="H5539" s="46">
        <v>55</v>
      </c>
      <c r="I5539" s="46">
        <v>34</v>
      </c>
      <c r="J5539" t="s">
        <v>119</v>
      </c>
      <c r="K5539" t="s">
        <v>90</v>
      </c>
      <c r="L5539" s="46">
        <v>2603</v>
      </c>
      <c r="M5539" s="46">
        <v>36</v>
      </c>
      <c r="N5539" s="46">
        <v>35.299999999999997</v>
      </c>
      <c r="O5539" s="46">
        <v>114</v>
      </c>
      <c r="P5539" s="46">
        <f t="shared" si="635"/>
        <v>1</v>
      </c>
      <c r="R5539" s="67" t="s">
        <v>3185</v>
      </c>
      <c r="S5539" s="67">
        <f>COUNTIF(Y$2:$Y$100,R5539)</f>
        <v>0</v>
      </c>
      <c r="V5539" s="67">
        <f t="shared" si="636"/>
        <v>0</v>
      </c>
      <c r="X5539"/>
      <c r="Y5539" s="67" t="str">
        <f t="shared" si="637"/>
        <v xml:space="preserve"> </v>
      </c>
      <c r="AB5539" t="s">
        <v>90</v>
      </c>
      <c r="AC5539" s="46">
        <v>2603</v>
      </c>
      <c r="AD5539" s="46">
        <v>36</v>
      </c>
      <c r="AE5539" s="46">
        <v>35.299999999999997</v>
      </c>
      <c r="AF5539" s="46">
        <v>114</v>
      </c>
      <c r="AH5539" s="70" t="str">
        <f t="shared" si="638"/>
        <v/>
      </c>
      <c r="AI5539" s="70" t="str">
        <f t="shared" si="639"/>
        <v/>
      </c>
      <c r="AJ5539" s="70" t="str">
        <f t="shared" si="640"/>
        <v>X</v>
      </c>
      <c r="AK5539" s="70" t="str" cm="1">
        <f t="array" ref="AK5539">_xlfn.IFS(AH5539&lt;&gt;"","1",AI5539&lt;&gt;"","2",AJ5539&lt;&gt;"","3")</f>
        <v>3</v>
      </c>
    </row>
    <row r="5540" spans="1:37" x14ac:dyDescent="0.25">
      <c r="A5540" t="s">
        <v>993</v>
      </c>
      <c r="B5540" t="s">
        <v>994</v>
      </c>
      <c r="C5540" s="67" t="str">
        <f t="shared" si="634"/>
        <v>Calli Dahlgren</v>
      </c>
      <c r="D5540" s="71" t="str" cm="1">
        <f t="array" ref="D5540">_xlfn.IFS(AK5540="1",CONCATENATE(C5540,"Regional"),AK5540="2",CONCATENATE(C5540,"Sectional"),AK5540="3",CONCATENATE(C5540,COUNTIF($C$1:C5540,C5540)))</f>
        <v>Calli Dahlgren7</v>
      </c>
      <c r="E5540" s="66">
        <v>45181.590277777781</v>
      </c>
      <c r="F5540" t="s">
        <v>2531</v>
      </c>
      <c r="G5540" s="46">
        <v>41</v>
      </c>
      <c r="H5540" s="46">
        <v>55</v>
      </c>
      <c r="I5540" s="46">
        <v>34</v>
      </c>
      <c r="J5540" t="s">
        <v>119</v>
      </c>
      <c r="K5540" t="s">
        <v>90</v>
      </c>
      <c r="L5540" s="46">
        <v>2603</v>
      </c>
      <c r="M5540" s="46">
        <v>36</v>
      </c>
      <c r="N5540" s="46">
        <v>35.299999999999997</v>
      </c>
      <c r="O5540" s="46">
        <v>114</v>
      </c>
      <c r="P5540" s="46">
        <f t="shared" si="635"/>
        <v>1</v>
      </c>
      <c r="R5540" s="67" t="s">
        <v>1497</v>
      </c>
      <c r="S5540" s="67">
        <f>COUNTIF(Y$2:$Y$100,R5540)</f>
        <v>0</v>
      </c>
      <c r="V5540" s="67">
        <f t="shared" si="636"/>
        <v>0</v>
      </c>
      <c r="X5540"/>
      <c r="Y5540" s="67" t="str">
        <f t="shared" si="637"/>
        <v xml:space="preserve"> </v>
      </c>
      <c r="AB5540" t="s">
        <v>90</v>
      </c>
      <c r="AC5540" s="46">
        <v>2603</v>
      </c>
      <c r="AD5540" s="46">
        <v>36</v>
      </c>
      <c r="AE5540" s="46">
        <v>35.299999999999997</v>
      </c>
      <c r="AF5540" s="46">
        <v>114</v>
      </c>
      <c r="AH5540" s="70" t="str">
        <f t="shared" si="638"/>
        <v/>
      </c>
      <c r="AI5540" s="70" t="str">
        <f t="shared" si="639"/>
        <v/>
      </c>
      <c r="AJ5540" s="70" t="str">
        <f t="shared" si="640"/>
        <v>X</v>
      </c>
      <c r="AK5540" s="70" t="str" cm="1">
        <f t="array" ref="AK5540">_xlfn.IFS(AH5540&lt;&gt;"","1",AI5540&lt;&gt;"","2",AJ5540&lt;&gt;"","3")</f>
        <v>3</v>
      </c>
    </row>
    <row r="5541" spans="1:37" x14ac:dyDescent="0.25">
      <c r="A5541" t="s">
        <v>998</v>
      </c>
      <c r="B5541" t="s">
        <v>362</v>
      </c>
      <c r="C5541" s="67" t="str">
        <f t="shared" si="634"/>
        <v>Emma Holzmacher</v>
      </c>
      <c r="D5541" s="71" t="str" cm="1">
        <f t="array" ref="D5541">_xlfn.IFS(AK5541="1",CONCATENATE(C5541,"Regional"),AK5541="2",CONCATENATE(C5541,"Sectional"),AK5541="3",CONCATENATE(C5541,COUNTIF($C$1:C5541,C5541)))</f>
        <v>Emma Holzmacher9</v>
      </c>
      <c r="E5541" s="66">
        <v>45181.590277777781</v>
      </c>
      <c r="F5541" t="s">
        <v>2531</v>
      </c>
      <c r="G5541" s="46">
        <v>41</v>
      </c>
      <c r="H5541" s="46">
        <v>56</v>
      </c>
      <c r="I5541" s="46">
        <v>36</v>
      </c>
      <c r="J5541" t="s">
        <v>119</v>
      </c>
      <c r="K5541" t="s">
        <v>90</v>
      </c>
      <c r="L5541" s="46">
        <v>2603</v>
      </c>
      <c r="M5541" s="46">
        <v>36</v>
      </c>
      <c r="N5541" s="46">
        <v>35.299999999999997</v>
      </c>
      <c r="O5541" s="46">
        <v>114</v>
      </c>
      <c r="P5541" s="46">
        <f t="shared" si="635"/>
        <v>1</v>
      </c>
      <c r="R5541" s="67" t="s">
        <v>1501</v>
      </c>
      <c r="S5541" s="67">
        <f>COUNTIF(Y$2:$Y$100,R5541)</f>
        <v>0</v>
      </c>
      <c r="V5541" s="67">
        <f t="shared" si="636"/>
        <v>0</v>
      </c>
      <c r="X5541"/>
      <c r="Y5541" s="67" t="str">
        <f t="shared" si="637"/>
        <v xml:space="preserve"> </v>
      </c>
      <c r="AB5541" t="s">
        <v>90</v>
      </c>
      <c r="AC5541" s="46">
        <v>2603</v>
      </c>
      <c r="AD5541" s="46">
        <v>36</v>
      </c>
      <c r="AE5541" s="46">
        <v>35.299999999999997</v>
      </c>
      <c r="AF5541" s="46">
        <v>114</v>
      </c>
      <c r="AH5541" s="70" t="str">
        <f t="shared" si="638"/>
        <v/>
      </c>
      <c r="AI5541" s="70" t="str">
        <f t="shared" si="639"/>
        <v/>
      </c>
      <c r="AJ5541" s="70" t="str">
        <f t="shared" si="640"/>
        <v>X</v>
      </c>
      <c r="AK5541" s="70" t="str" cm="1">
        <f t="array" ref="AK5541">_xlfn.IFS(AH5541&lt;&gt;"","1",AI5541&lt;&gt;"","2",AJ5541&lt;&gt;"","3")</f>
        <v>3</v>
      </c>
    </row>
    <row r="5542" spans="1:37" x14ac:dyDescent="0.25">
      <c r="A5542" t="s">
        <v>386</v>
      </c>
      <c r="B5542" t="s">
        <v>306</v>
      </c>
      <c r="C5542" s="67" t="str">
        <f t="shared" si="634"/>
        <v>Allie Wink</v>
      </c>
      <c r="D5542" s="71" t="str" cm="1">
        <f t="array" ref="D5542">_xlfn.IFS(AK5542="1",CONCATENATE(C5542,"Regional"),AK5542="2",CONCATENATE(C5542,"Sectional"),AK5542="3",CONCATENATE(C5542,COUNTIF($C$1:C5542,C5542)))</f>
        <v>Allie Wink6</v>
      </c>
      <c r="E5542" s="66">
        <v>45181.590277777781</v>
      </c>
      <c r="F5542" t="s">
        <v>2531</v>
      </c>
      <c r="G5542" s="46">
        <v>41</v>
      </c>
      <c r="H5542" s="46">
        <v>57</v>
      </c>
      <c r="I5542" s="46">
        <v>37</v>
      </c>
      <c r="J5542" t="s">
        <v>119</v>
      </c>
      <c r="K5542" t="s">
        <v>90</v>
      </c>
      <c r="L5542" s="46">
        <v>2603</v>
      </c>
      <c r="M5542" s="46">
        <v>36</v>
      </c>
      <c r="N5542" s="46">
        <v>35.299999999999997</v>
      </c>
      <c r="O5542" s="46">
        <v>114</v>
      </c>
      <c r="P5542" s="46">
        <f t="shared" si="635"/>
        <v>1</v>
      </c>
      <c r="R5542" s="67" t="s">
        <v>1335</v>
      </c>
      <c r="S5542" s="67">
        <f>COUNTIF(Y$2:$Y$100,R5542)</f>
        <v>0</v>
      </c>
      <c r="V5542" s="67">
        <f t="shared" si="636"/>
        <v>0</v>
      </c>
      <c r="X5542"/>
      <c r="Y5542" s="67" t="str">
        <f t="shared" si="637"/>
        <v xml:space="preserve"> </v>
      </c>
      <c r="AB5542" t="s">
        <v>90</v>
      </c>
      <c r="AC5542" s="46">
        <v>2603</v>
      </c>
      <c r="AD5542" s="46">
        <v>36</v>
      </c>
      <c r="AE5542" s="46">
        <v>35.299999999999997</v>
      </c>
      <c r="AF5542" s="46">
        <v>114</v>
      </c>
      <c r="AH5542" s="70" t="str">
        <f t="shared" si="638"/>
        <v/>
      </c>
      <c r="AI5542" s="70" t="str">
        <f t="shared" si="639"/>
        <v/>
      </c>
      <c r="AJ5542" s="70" t="str">
        <f t="shared" si="640"/>
        <v>X</v>
      </c>
      <c r="AK5542" s="70" t="str" cm="1">
        <f t="array" ref="AK5542">_xlfn.IFS(AH5542&lt;&gt;"","1",AI5542&lt;&gt;"","2",AJ5542&lt;&gt;"","3")</f>
        <v>3</v>
      </c>
    </row>
    <row r="5543" spans="1:37" x14ac:dyDescent="0.25">
      <c r="A5543" t="s">
        <v>274</v>
      </c>
      <c r="B5543" t="s">
        <v>449</v>
      </c>
      <c r="C5543" s="67" t="str">
        <f t="shared" si="634"/>
        <v>Vivian Jensen</v>
      </c>
      <c r="D5543" s="71" t="str" cm="1">
        <f t="array" ref="D5543">_xlfn.IFS(AK5543="1",CONCATENATE(C5543,"Regional"),AK5543="2",CONCATENATE(C5543,"Sectional"),AK5543="3",CONCATENATE(C5543,COUNTIF($C$1:C5543,C5543)))</f>
        <v>Vivian Jensen7</v>
      </c>
      <c r="E5543" s="66">
        <v>45181.590277777781</v>
      </c>
      <c r="F5543" t="s">
        <v>2531</v>
      </c>
      <c r="G5543" s="46">
        <v>41</v>
      </c>
      <c r="H5543" s="46">
        <v>59</v>
      </c>
      <c r="I5543" s="46">
        <v>38</v>
      </c>
      <c r="J5543" t="s">
        <v>119</v>
      </c>
      <c r="K5543" t="s">
        <v>90</v>
      </c>
      <c r="L5543" s="46">
        <v>2603</v>
      </c>
      <c r="M5543" s="46">
        <v>36</v>
      </c>
      <c r="N5543" s="46">
        <v>35.299999999999997</v>
      </c>
      <c r="O5543" s="46">
        <v>114</v>
      </c>
      <c r="P5543" s="46">
        <f t="shared" si="635"/>
        <v>1</v>
      </c>
      <c r="R5543" s="67" t="s">
        <v>2962</v>
      </c>
      <c r="S5543" s="67">
        <f>COUNTIF(Y$2:$Y$100,R5543)</f>
        <v>0</v>
      </c>
      <c r="V5543" s="67">
        <f t="shared" si="636"/>
        <v>0</v>
      </c>
      <c r="X5543"/>
      <c r="Y5543" s="67" t="str">
        <f t="shared" si="637"/>
        <v xml:space="preserve"> </v>
      </c>
      <c r="AB5543" t="s">
        <v>90</v>
      </c>
      <c r="AC5543" s="46">
        <v>2603</v>
      </c>
      <c r="AD5543" s="46">
        <v>36</v>
      </c>
      <c r="AE5543" s="46">
        <v>35.299999999999997</v>
      </c>
      <c r="AF5543" s="46">
        <v>114</v>
      </c>
      <c r="AH5543" s="70" t="str">
        <f t="shared" si="638"/>
        <v/>
      </c>
      <c r="AI5543" s="70" t="str">
        <f t="shared" si="639"/>
        <v/>
      </c>
      <c r="AJ5543" s="70" t="str">
        <f t="shared" si="640"/>
        <v>X</v>
      </c>
      <c r="AK5543" s="70" t="str" cm="1">
        <f t="array" ref="AK5543">_xlfn.IFS(AH5543&lt;&gt;"","1",AI5543&lt;&gt;"","2",AJ5543&lt;&gt;"","3")</f>
        <v>3</v>
      </c>
    </row>
    <row r="5544" spans="1:37" x14ac:dyDescent="0.25">
      <c r="A5544" t="s">
        <v>1006</v>
      </c>
      <c r="B5544" t="s">
        <v>648</v>
      </c>
      <c r="C5544" s="67" t="str">
        <f t="shared" si="634"/>
        <v>Claire Heinen</v>
      </c>
      <c r="D5544" s="71" t="str" cm="1">
        <f t="array" ref="D5544">_xlfn.IFS(AK5544="1",CONCATENATE(C5544,"Regional"),AK5544="2",CONCATENATE(C5544,"Sectional"),AK5544="3",CONCATENATE(C5544,COUNTIF($C$1:C5544,C5544)))</f>
        <v>Claire Heinen9</v>
      </c>
      <c r="E5544" s="66">
        <v>45181.590277777781</v>
      </c>
      <c r="F5544" t="s">
        <v>2531</v>
      </c>
      <c r="G5544" s="46">
        <v>41</v>
      </c>
      <c r="H5544" s="46">
        <v>59</v>
      </c>
      <c r="I5544" s="46">
        <v>38</v>
      </c>
      <c r="J5544" t="s">
        <v>119</v>
      </c>
      <c r="K5544" t="s">
        <v>90</v>
      </c>
      <c r="L5544" s="46">
        <v>2603</v>
      </c>
      <c r="M5544" s="46">
        <v>36</v>
      </c>
      <c r="N5544" s="46">
        <v>35.299999999999997</v>
      </c>
      <c r="O5544" s="46">
        <v>114</v>
      </c>
      <c r="P5544" s="46">
        <f t="shared" si="635"/>
        <v>1</v>
      </c>
      <c r="R5544" s="67" t="s">
        <v>1509</v>
      </c>
      <c r="S5544" s="67">
        <f>COUNTIF(Y$2:$Y$100,R5544)</f>
        <v>0</v>
      </c>
      <c r="V5544" s="67">
        <f t="shared" si="636"/>
        <v>0</v>
      </c>
      <c r="X5544"/>
      <c r="Y5544" s="67" t="str">
        <f t="shared" si="637"/>
        <v xml:space="preserve"> </v>
      </c>
      <c r="AH5544" s="70" t="str">
        <f t="shared" si="638"/>
        <v/>
      </c>
      <c r="AI5544" s="70" t="str">
        <f t="shared" si="639"/>
        <v/>
      </c>
      <c r="AJ5544" s="70" t="str">
        <f t="shared" si="640"/>
        <v>X</v>
      </c>
      <c r="AK5544" s="70" t="str" cm="1">
        <f t="array" ref="AK5544">_xlfn.IFS(AH5544&lt;&gt;"","1",AI5544&lt;&gt;"","2",AJ5544&lt;&gt;"","3")</f>
        <v>3</v>
      </c>
    </row>
    <row r="5545" spans="1:37" x14ac:dyDescent="0.25">
      <c r="A5545" t="s">
        <v>2099</v>
      </c>
      <c r="B5545" t="s">
        <v>1105</v>
      </c>
      <c r="C5545" s="67" t="str">
        <f t="shared" si="634"/>
        <v>Danielle Andree</v>
      </c>
      <c r="D5545" s="71" t="str" cm="1">
        <f t="array" ref="D5545">_xlfn.IFS(AK5545="1",CONCATENATE(C5545,"Regional"),AK5545="2",CONCATENATE(C5545,"Sectional"),AK5545="3",CONCATENATE(C5545,COUNTIF($C$1:C5545,C5545)))</f>
        <v>Danielle Andree4</v>
      </c>
      <c r="E5545" s="66">
        <v>45181.590277777781</v>
      </c>
      <c r="F5545" t="s">
        <v>2531</v>
      </c>
      <c r="G5545" s="46">
        <v>41</v>
      </c>
      <c r="H5545" s="46">
        <v>59</v>
      </c>
      <c r="I5545" s="46">
        <v>38</v>
      </c>
      <c r="J5545" t="s">
        <v>119</v>
      </c>
      <c r="K5545" t="s">
        <v>90</v>
      </c>
      <c r="L5545" s="46">
        <v>2603</v>
      </c>
      <c r="M5545" s="46">
        <v>36</v>
      </c>
      <c r="N5545" s="46">
        <v>35.299999999999997</v>
      </c>
      <c r="O5545" s="46">
        <v>114</v>
      </c>
      <c r="P5545" s="46">
        <f t="shared" si="635"/>
        <v>1</v>
      </c>
      <c r="R5545" s="67" t="s">
        <v>3124</v>
      </c>
      <c r="S5545" s="67">
        <f>COUNTIF(Y$2:$Y$100,R5545)</f>
        <v>0</v>
      </c>
      <c r="V5545" s="67">
        <f t="shared" si="636"/>
        <v>0</v>
      </c>
      <c r="X5545"/>
      <c r="Y5545" s="67" t="str">
        <f t="shared" si="637"/>
        <v xml:space="preserve"> </v>
      </c>
      <c r="AB5545" t="s">
        <v>90</v>
      </c>
      <c r="AC5545" s="46">
        <v>2603</v>
      </c>
      <c r="AD5545" s="46">
        <v>36</v>
      </c>
      <c r="AE5545" s="46">
        <v>35.299999999999997</v>
      </c>
      <c r="AF5545" s="46">
        <v>114</v>
      </c>
      <c r="AH5545" s="70" t="str">
        <f t="shared" si="638"/>
        <v/>
      </c>
      <c r="AI5545" s="70" t="str">
        <f t="shared" si="639"/>
        <v/>
      </c>
      <c r="AJ5545" s="70" t="str">
        <f t="shared" si="640"/>
        <v>X</v>
      </c>
      <c r="AK5545" s="70" t="str" cm="1">
        <f t="array" ref="AK5545">_xlfn.IFS(AH5545&lt;&gt;"","1",AI5545&lt;&gt;"","2",AJ5545&lt;&gt;"","3")</f>
        <v>3</v>
      </c>
    </row>
    <row r="5546" spans="1:37" x14ac:dyDescent="0.25">
      <c r="A5546" t="s">
        <v>351</v>
      </c>
      <c r="B5546" t="s">
        <v>530</v>
      </c>
      <c r="C5546" s="67" t="str">
        <f t="shared" si="634"/>
        <v>Kendra Schmidt</v>
      </c>
      <c r="D5546" s="71" t="str" cm="1">
        <f t="array" ref="D5546">_xlfn.IFS(AK5546="1",CONCATENATE(C5546,"Regional"),AK5546="2",CONCATENATE(C5546,"Sectional"),AK5546="3",CONCATENATE(C5546,COUNTIF($C$1:C5546,C5546)))</f>
        <v>Kendra Schmidt2</v>
      </c>
      <c r="E5546" s="66">
        <v>45181.590277777781</v>
      </c>
      <c r="F5546" t="s">
        <v>2531</v>
      </c>
      <c r="G5546" s="46">
        <v>41</v>
      </c>
      <c r="H5546" s="46">
        <v>62</v>
      </c>
      <c r="I5546" s="46">
        <v>41</v>
      </c>
      <c r="J5546" t="s">
        <v>119</v>
      </c>
      <c r="K5546" t="s">
        <v>90</v>
      </c>
      <c r="L5546" s="46">
        <v>2603</v>
      </c>
      <c r="M5546" s="46">
        <v>36</v>
      </c>
      <c r="N5546" s="46">
        <v>35.299999999999997</v>
      </c>
      <c r="O5546" s="46">
        <v>114</v>
      </c>
      <c r="P5546" s="46">
        <f t="shared" si="635"/>
        <v>1</v>
      </c>
      <c r="R5546" s="67" t="s">
        <v>3075</v>
      </c>
      <c r="S5546" s="67">
        <f>COUNTIF(Y$2:$Y$100,R5546)</f>
        <v>0</v>
      </c>
      <c r="V5546" s="67">
        <f t="shared" si="636"/>
        <v>0</v>
      </c>
      <c r="X5546"/>
      <c r="Y5546" s="67" t="str">
        <f t="shared" si="637"/>
        <v xml:space="preserve"> </v>
      </c>
      <c r="AB5546" t="s">
        <v>90</v>
      </c>
      <c r="AC5546" s="46">
        <v>2603</v>
      </c>
      <c r="AD5546" s="46">
        <v>36</v>
      </c>
      <c r="AE5546" s="46">
        <v>35.299999999999997</v>
      </c>
      <c r="AF5546" s="46">
        <v>114</v>
      </c>
      <c r="AH5546" s="70" t="str">
        <f t="shared" si="638"/>
        <v/>
      </c>
      <c r="AI5546" s="70" t="str">
        <f t="shared" si="639"/>
        <v/>
      </c>
      <c r="AJ5546" s="70" t="str">
        <f t="shared" si="640"/>
        <v>X</v>
      </c>
      <c r="AK5546" s="70" t="str" cm="1">
        <f t="array" ref="AK5546">_xlfn.IFS(AH5546&lt;&gt;"","1",AI5546&lt;&gt;"","2",AJ5546&lt;&gt;"","3")</f>
        <v>3</v>
      </c>
    </row>
    <row r="5547" spans="1:37" x14ac:dyDescent="0.25">
      <c r="A5547" t="s">
        <v>2164</v>
      </c>
      <c r="B5547" t="s">
        <v>1065</v>
      </c>
      <c r="C5547" s="67" t="str">
        <f t="shared" si="634"/>
        <v>Sofia Altobelli</v>
      </c>
      <c r="D5547" s="71" t="str" cm="1">
        <f t="array" ref="D5547">_xlfn.IFS(AK5547="1",CONCATENATE(C5547,"Regional"),AK5547="2",CONCATENATE(C5547,"Sectional"),AK5547="3",CONCATENATE(C5547,COUNTIF($C$1:C5547,C5547)))</f>
        <v>Sofia Altobelli2</v>
      </c>
      <c r="E5547" s="66">
        <v>45181.590277777781</v>
      </c>
      <c r="F5547" t="s">
        <v>2531</v>
      </c>
      <c r="G5547" s="46">
        <v>41</v>
      </c>
      <c r="H5547" s="46">
        <v>71</v>
      </c>
      <c r="I5547" s="46">
        <v>42</v>
      </c>
      <c r="J5547" t="s">
        <v>119</v>
      </c>
      <c r="K5547" t="s">
        <v>90</v>
      </c>
      <c r="L5547" s="46">
        <v>2603</v>
      </c>
      <c r="M5547" s="46">
        <v>36</v>
      </c>
      <c r="N5547" s="46">
        <v>35.299999999999997</v>
      </c>
      <c r="O5547" s="46">
        <v>114</v>
      </c>
      <c r="P5547" s="46">
        <f t="shared" si="635"/>
        <v>1</v>
      </c>
      <c r="R5547" s="67" t="s">
        <v>3188</v>
      </c>
      <c r="S5547" s="67">
        <f>COUNTIF(Y$2:$Y$100,R5547)</f>
        <v>0</v>
      </c>
      <c r="V5547" s="67">
        <f t="shared" si="636"/>
        <v>0</v>
      </c>
      <c r="X5547"/>
      <c r="Y5547" s="67" t="str">
        <f t="shared" si="637"/>
        <v xml:space="preserve"> </v>
      </c>
      <c r="AB5547" t="s">
        <v>90</v>
      </c>
      <c r="AC5547" s="46">
        <v>2603</v>
      </c>
      <c r="AD5547" s="46">
        <v>36</v>
      </c>
      <c r="AE5547" s="46">
        <v>35.299999999999997</v>
      </c>
      <c r="AF5547" s="46">
        <v>114</v>
      </c>
      <c r="AH5547" s="70" t="str">
        <f t="shared" si="638"/>
        <v/>
      </c>
      <c r="AI5547" s="70" t="str">
        <f t="shared" si="639"/>
        <v/>
      </c>
      <c r="AJ5547" s="70" t="str">
        <f t="shared" si="640"/>
        <v>X</v>
      </c>
      <c r="AK5547" s="70" t="str" cm="1">
        <f t="array" ref="AK5547">_xlfn.IFS(AH5547&lt;&gt;"","1",AI5547&lt;&gt;"","2",AJ5547&lt;&gt;"","3")</f>
        <v>3</v>
      </c>
    </row>
    <row r="5548" spans="1:37" x14ac:dyDescent="0.25">
      <c r="A5548" t="s">
        <v>2099</v>
      </c>
      <c r="B5548" t="s">
        <v>1621</v>
      </c>
      <c r="C5548" s="67" t="str">
        <f t="shared" si="634"/>
        <v>Caitlin Andree</v>
      </c>
      <c r="D5548" s="71" t="str" cm="1">
        <f t="array" ref="D5548">_xlfn.IFS(AK5548="1",CONCATENATE(C5548,"Regional"),AK5548="2",CONCATENATE(C5548,"Sectional"),AK5548="3",CONCATENATE(C5548,COUNTIF($C$1:C5548,C5548)))</f>
        <v>Caitlin Andree2</v>
      </c>
      <c r="E5548" s="66">
        <v>45181.604166666664</v>
      </c>
      <c r="F5548" t="s">
        <v>2671</v>
      </c>
      <c r="G5548" s="46">
        <v>11</v>
      </c>
      <c r="H5548" s="46">
        <v>48</v>
      </c>
      <c r="I5548" s="46">
        <v>1</v>
      </c>
      <c r="J5548" t="s">
        <v>2470</v>
      </c>
      <c r="K5548" t="s">
        <v>2471</v>
      </c>
      <c r="L5548" s="46">
        <v>2701</v>
      </c>
      <c r="M5548" s="46">
        <v>35</v>
      </c>
      <c r="N5548" s="46">
        <v>36.799999999999997</v>
      </c>
      <c r="O5548" s="46">
        <v>128</v>
      </c>
      <c r="P5548" s="46">
        <f t="shared" si="635"/>
        <v>1</v>
      </c>
      <c r="R5548" s="67" t="s">
        <v>3189</v>
      </c>
      <c r="S5548" s="67">
        <f>COUNTIF(Y$2:$Y$100,R5548)</f>
        <v>0</v>
      </c>
      <c r="V5548" s="67">
        <f t="shared" si="636"/>
        <v>0</v>
      </c>
      <c r="AB5548" t="s">
        <v>2471</v>
      </c>
      <c r="AC5548" s="46">
        <v>2701</v>
      </c>
      <c r="AD5548" s="46">
        <v>35</v>
      </c>
      <c r="AE5548" s="46">
        <v>36.799999999999997</v>
      </c>
      <c r="AF5548" s="46">
        <v>128</v>
      </c>
      <c r="AH5548" s="70" t="str">
        <f t="shared" si="638"/>
        <v/>
      </c>
      <c r="AI5548" s="70" t="str">
        <f t="shared" si="639"/>
        <v/>
      </c>
      <c r="AJ5548" s="70" t="str">
        <f t="shared" si="640"/>
        <v>X</v>
      </c>
      <c r="AK5548" s="70" t="str" cm="1">
        <f t="array" ref="AK5548">_xlfn.IFS(AH5548&lt;&gt;"","1",AI5548&lt;&gt;"","2",AJ5548&lt;&gt;"","3")</f>
        <v>3</v>
      </c>
    </row>
    <row r="5549" spans="1:37" x14ac:dyDescent="0.25">
      <c r="A5549" t="s">
        <v>734</v>
      </c>
      <c r="B5549" t="s">
        <v>735</v>
      </c>
      <c r="C5549" s="67" t="str">
        <f t="shared" si="634"/>
        <v>Erin Tonnessen</v>
      </c>
      <c r="D5549" s="71" t="str" cm="1">
        <f t="array" ref="D5549">_xlfn.IFS(AK5549="1",CONCATENATE(C5549,"Regional"),AK5549="2",CONCATENATE(C5549,"Sectional"),AK5549="3",CONCATENATE(C5549,COUNTIF($C$1:C5549,C5549)))</f>
        <v>Erin Tonnessen3</v>
      </c>
      <c r="E5549" s="66">
        <v>45181.604166666664</v>
      </c>
      <c r="F5549" t="s">
        <v>2671</v>
      </c>
      <c r="G5549" s="46">
        <v>11</v>
      </c>
      <c r="H5549" s="46">
        <v>48</v>
      </c>
      <c r="I5549" s="46">
        <v>1</v>
      </c>
      <c r="J5549" t="s">
        <v>2470</v>
      </c>
      <c r="K5549" t="s">
        <v>2471</v>
      </c>
      <c r="L5549" s="46">
        <v>2701</v>
      </c>
      <c r="M5549" s="46">
        <v>35</v>
      </c>
      <c r="N5549" s="46">
        <v>36.799999999999997</v>
      </c>
      <c r="O5549" s="46">
        <v>128</v>
      </c>
      <c r="P5549" s="46">
        <f t="shared" si="635"/>
        <v>1</v>
      </c>
      <c r="R5549" s="67" t="s">
        <v>1327</v>
      </c>
      <c r="S5549" s="67">
        <f>COUNTIF(Y$2:$Y$100,R5549)</f>
        <v>0</v>
      </c>
      <c r="V5549" s="67">
        <f t="shared" si="636"/>
        <v>0</v>
      </c>
      <c r="AB5549" t="s">
        <v>2471</v>
      </c>
      <c r="AC5549" s="46">
        <v>2701</v>
      </c>
      <c r="AD5549" s="46">
        <v>35</v>
      </c>
      <c r="AE5549" s="46">
        <v>36.799999999999997</v>
      </c>
      <c r="AF5549" s="46">
        <v>128</v>
      </c>
      <c r="AH5549" s="70" t="str">
        <f t="shared" si="638"/>
        <v/>
      </c>
      <c r="AI5549" s="70" t="str">
        <f t="shared" si="639"/>
        <v/>
      </c>
      <c r="AJ5549" s="70" t="str">
        <f t="shared" si="640"/>
        <v>X</v>
      </c>
      <c r="AK5549" s="70" t="str" cm="1">
        <f t="array" ref="AK5549">_xlfn.IFS(AH5549&lt;&gt;"","1",AI5549&lt;&gt;"","2",AJ5549&lt;&gt;"","3")</f>
        <v>3</v>
      </c>
    </row>
    <row r="5550" spans="1:37" x14ac:dyDescent="0.25">
      <c r="A5550" t="s">
        <v>3408</v>
      </c>
      <c r="B5550" t="s">
        <v>816</v>
      </c>
      <c r="C5550" s="67" t="str">
        <f t="shared" si="634"/>
        <v>Kylie MacIntosh</v>
      </c>
      <c r="D5550" s="71" t="str" cm="1">
        <f t="array" ref="D5550">_xlfn.IFS(AK5550="1",CONCATENATE(C5550,"Regional"),AK5550="2",CONCATENATE(C5550,"Sectional"),AK5550="3",CONCATENATE(C5550,COUNTIF($C$1:C5550,C5550)))</f>
        <v>Kylie MacIntosh3</v>
      </c>
      <c r="E5550" s="66">
        <v>45181.604166666664</v>
      </c>
      <c r="F5550" t="s">
        <v>2671</v>
      </c>
      <c r="G5550" s="46">
        <v>11</v>
      </c>
      <c r="H5550" s="46">
        <v>51</v>
      </c>
      <c r="I5550" s="46">
        <v>3</v>
      </c>
      <c r="J5550" t="s">
        <v>2470</v>
      </c>
      <c r="K5550" t="s">
        <v>2471</v>
      </c>
      <c r="L5550" s="46">
        <v>2701</v>
      </c>
      <c r="M5550" s="46">
        <v>35</v>
      </c>
      <c r="N5550" s="46">
        <v>36.799999999999997</v>
      </c>
      <c r="O5550" s="46">
        <v>128</v>
      </c>
      <c r="P5550" s="46">
        <f t="shared" si="635"/>
        <v>1</v>
      </c>
      <c r="R5550" s="67" t="s">
        <v>3556</v>
      </c>
      <c r="S5550" s="67">
        <f>COUNTIF(Y$2:$Y$100,R5550)</f>
        <v>0</v>
      </c>
      <c r="V5550" s="67">
        <f t="shared" si="636"/>
        <v>0</v>
      </c>
      <c r="AB5550" t="s">
        <v>2471</v>
      </c>
      <c r="AC5550" s="46">
        <v>2701</v>
      </c>
      <c r="AD5550" s="46">
        <v>35</v>
      </c>
      <c r="AE5550" s="46">
        <v>36.799999999999997</v>
      </c>
      <c r="AF5550" s="46">
        <v>128</v>
      </c>
      <c r="AH5550" s="70" t="str">
        <f t="shared" si="638"/>
        <v/>
      </c>
      <c r="AI5550" s="70" t="str">
        <f t="shared" si="639"/>
        <v/>
      </c>
      <c r="AJ5550" s="70" t="str">
        <f t="shared" si="640"/>
        <v>X</v>
      </c>
      <c r="AK5550" s="70" t="str" cm="1">
        <f t="array" ref="AK5550">_xlfn.IFS(AH5550&lt;&gt;"","1",AI5550&lt;&gt;"","2",AJ5550&lt;&gt;"","3")</f>
        <v>3</v>
      </c>
    </row>
    <row r="5551" spans="1:37" x14ac:dyDescent="0.25">
      <c r="A5551" t="s">
        <v>3440</v>
      </c>
      <c r="B5551" t="s">
        <v>628</v>
      </c>
      <c r="C5551" s="67" t="str">
        <f t="shared" si="634"/>
        <v>Angelina Tarantino</v>
      </c>
      <c r="D5551" s="71" t="str" cm="1">
        <f t="array" ref="D5551">_xlfn.IFS(AK5551="1",CONCATENATE(C5551,"Regional"),AK5551="2",CONCATENATE(C5551,"Sectional"),AK5551="3",CONCATENATE(C5551,COUNTIF($C$1:C5551,C5551)))</f>
        <v>Angelina Tarantino2</v>
      </c>
      <c r="E5551" s="66">
        <v>45181.604166666664</v>
      </c>
      <c r="F5551" t="s">
        <v>2671</v>
      </c>
      <c r="G5551" s="46">
        <v>11</v>
      </c>
      <c r="H5551" s="46">
        <v>51</v>
      </c>
      <c r="I5551" s="46">
        <v>3</v>
      </c>
      <c r="J5551" t="s">
        <v>2470</v>
      </c>
      <c r="K5551" t="s">
        <v>2471</v>
      </c>
      <c r="L5551" s="46">
        <v>2701</v>
      </c>
      <c r="M5551" s="46">
        <v>35</v>
      </c>
      <c r="N5551" s="46">
        <v>36.799999999999997</v>
      </c>
      <c r="O5551" s="46">
        <v>128</v>
      </c>
      <c r="P5551" s="46">
        <f t="shared" si="635"/>
        <v>1</v>
      </c>
      <c r="R5551" s="67" t="s">
        <v>3642</v>
      </c>
      <c r="S5551" s="67">
        <f>COUNTIF(Y$2:$Y$100,R5551)</f>
        <v>0</v>
      </c>
      <c r="V5551" s="67">
        <f t="shared" si="636"/>
        <v>0</v>
      </c>
      <c r="AB5551" t="s">
        <v>2471</v>
      </c>
      <c r="AC5551" s="46">
        <v>2701</v>
      </c>
      <c r="AD5551" s="46">
        <v>35</v>
      </c>
      <c r="AE5551" s="46">
        <v>36.799999999999997</v>
      </c>
      <c r="AF5551" s="46">
        <v>128</v>
      </c>
      <c r="AH5551" s="70" t="str">
        <f t="shared" si="638"/>
        <v/>
      </c>
      <c r="AI5551" s="70" t="str">
        <f t="shared" si="639"/>
        <v/>
      </c>
      <c r="AJ5551" s="70" t="str">
        <f t="shared" si="640"/>
        <v>X</v>
      </c>
      <c r="AK5551" s="70" t="str" cm="1">
        <f t="array" ref="AK5551">_xlfn.IFS(AH5551&lt;&gt;"","1",AI5551&lt;&gt;"","2",AJ5551&lt;&gt;"","3")</f>
        <v>3</v>
      </c>
    </row>
    <row r="5552" spans="1:37" x14ac:dyDescent="0.25">
      <c r="A5552" t="s">
        <v>1944</v>
      </c>
      <c r="B5552" t="s">
        <v>492</v>
      </c>
      <c r="C5552" s="67" t="str">
        <f t="shared" si="634"/>
        <v>Anna Ruedinger</v>
      </c>
      <c r="D5552" s="71" t="str" cm="1">
        <f t="array" ref="D5552">_xlfn.IFS(AK5552="1",CONCATENATE(C5552,"Regional"),AK5552="2",CONCATENATE(C5552,"Sectional"),AK5552="3",CONCATENATE(C5552,COUNTIF($C$1:C5552,C5552)))</f>
        <v>Anna Ruedinger2</v>
      </c>
      <c r="E5552" s="66">
        <v>45181.604166666664</v>
      </c>
      <c r="F5552" t="s">
        <v>2671</v>
      </c>
      <c r="G5552" s="46">
        <v>11</v>
      </c>
      <c r="H5552" s="46">
        <v>53</v>
      </c>
      <c r="I5552" s="46">
        <v>5</v>
      </c>
      <c r="J5552" t="s">
        <v>2470</v>
      </c>
      <c r="K5552" t="s">
        <v>2471</v>
      </c>
      <c r="L5552" s="46">
        <v>2701</v>
      </c>
      <c r="M5552" s="46">
        <v>35</v>
      </c>
      <c r="N5552" s="46">
        <v>36.799999999999997</v>
      </c>
      <c r="O5552" s="46">
        <v>128</v>
      </c>
      <c r="P5552" s="46">
        <f t="shared" si="635"/>
        <v>1</v>
      </c>
      <c r="R5552" s="67" t="s">
        <v>2961</v>
      </c>
      <c r="S5552" s="67">
        <f>COUNTIF(Y$2:$Y$100,R5552)</f>
        <v>0</v>
      </c>
      <c r="V5552" s="67">
        <f t="shared" si="636"/>
        <v>0</v>
      </c>
      <c r="AB5552" t="s">
        <v>2471</v>
      </c>
      <c r="AC5552" s="46">
        <v>2701</v>
      </c>
      <c r="AD5552" s="46">
        <v>35</v>
      </c>
      <c r="AE5552" s="46">
        <v>36.799999999999997</v>
      </c>
      <c r="AF5552" s="46">
        <v>128</v>
      </c>
      <c r="AH5552" s="70" t="str">
        <f t="shared" si="638"/>
        <v/>
      </c>
      <c r="AI5552" s="70" t="str">
        <f t="shared" si="639"/>
        <v/>
      </c>
      <c r="AJ5552" s="70" t="str">
        <f t="shared" si="640"/>
        <v>X</v>
      </c>
      <c r="AK5552" s="70" t="str" cm="1">
        <f t="array" ref="AK5552">_xlfn.IFS(AH5552&lt;&gt;"","1",AI5552&lt;&gt;"","2",AJ5552&lt;&gt;"","3")</f>
        <v>3</v>
      </c>
    </row>
    <row r="5553" spans="1:37" x14ac:dyDescent="0.25">
      <c r="A5553" t="s">
        <v>195</v>
      </c>
      <c r="B5553" t="s">
        <v>2016</v>
      </c>
      <c r="C5553" s="67" t="str">
        <f t="shared" si="634"/>
        <v>Danica Bauer</v>
      </c>
      <c r="D5553" s="71" t="str" cm="1">
        <f t="array" ref="D5553">_xlfn.IFS(AK5553="1",CONCATENATE(C5553,"Regional"),AK5553="2",CONCATENATE(C5553,"Sectional"),AK5553="3",CONCATENATE(C5553,COUNTIF($C$1:C5553,C5553)))</f>
        <v>Danica Bauer1</v>
      </c>
      <c r="E5553" s="66">
        <v>45181.604166666664</v>
      </c>
      <c r="F5553" t="s">
        <v>2671</v>
      </c>
      <c r="G5553" s="46">
        <v>11</v>
      </c>
      <c r="H5553" s="46">
        <v>53</v>
      </c>
      <c r="I5553" s="46">
        <v>5</v>
      </c>
      <c r="J5553" t="s">
        <v>2470</v>
      </c>
      <c r="K5553" t="s">
        <v>2471</v>
      </c>
      <c r="L5553" s="46">
        <v>2701</v>
      </c>
      <c r="M5553" s="46">
        <v>35</v>
      </c>
      <c r="N5553" s="46">
        <v>36.799999999999997</v>
      </c>
      <c r="O5553" s="46">
        <v>128</v>
      </c>
      <c r="P5553" s="46">
        <f t="shared" si="635"/>
        <v>1</v>
      </c>
      <c r="R5553" s="67" t="s">
        <v>3678</v>
      </c>
      <c r="S5553" s="67">
        <f>COUNTIF(Y$2:$Y$100,R5553)</f>
        <v>0</v>
      </c>
      <c r="V5553" s="67">
        <f t="shared" si="636"/>
        <v>0</v>
      </c>
      <c r="AB5553" t="s">
        <v>2471</v>
      </c>
      <c r="AC5553" s="46">
        <v>2701</v>
      </c>
      <c r="AD5553" s="46">
        <v>35</v>
      </c>
      <c r="AE5553" s="46">
        <v>36.799999999999997</v>
      </c>
      <c r="AF5553" s="46">
        <v>128</v>
      </c>
      <c r="AH5553" s="70" t="str">
        <f t="shared" si="638"/>
        <v/>
      </c>
      <c r="AI5553" s="70" t="str">
        <f t="shared" si="639"/>
        <v/>
      </c>
      <c r="AJ5553" s="70" t="str">
        <f t="shared" si="640"/>
        <v>X</v>
      </c>
      <c r="AK5553" s="70" t="str" cm="1">
        <f t="array" ref="AK5553">_xlfn.IFS(AH5553&lt;&gt;"","1",AI5553&lt;&gt;"","2",AJ5553&lt;&gt;"","3")</f>
        <v>3</v>
      </c>
    </row>
    <row r="5554" spans="1:37" x14ac:dyDescent="0.25">
      <c r="A5554" t="s">
        <v>3456</v>
      </c>
      <c r="B5554" t="s">
        <v>503</v>
      </c>
      <c r="C5554" s="67" t="str">
        <f t="shared" si="634"/>
        <v>Audrey Paxton</v>
      </c>
      <c r="D5554" s="71" t="str" cm="1">
        <f t="array" ref="D5554">_xlfn.IFS(AK5554="1",CONCATENATE(C5554,"Regional"),AK5554="2",CONCATENATE(C5554,"Sectional"),AK5554="3",CONCATENATE(C5554,COUNTIF($C$1:C5554,C5554)))</f>
        <v>Audrey Paxton1</v>
      </c>
      <c r="E5554" s="66">
        <v>45181.604166666664</v>
      </c>
      <c r="F5554" t="s">
        <v>2671</v>
      </c>
      <c r="G5554" s="46">
        <v>11</v>
      </c>
      <c r="H5554" s="46">
        <v>62</v>
      </c>
      <c r="I5554" s="46">
        <v>7</v>
      </c>
      <c r="J5554" t="s">
        <v>2470</v>
      </c>
      <c r="K5554" t="s">
        <v>2471</v>
      </c>
      <c r="L5554" s="46">
        <v>2701</v>
      </c>
      <c r="M5554" s="46">
        <v>35</v>
      </c>
      <c r="N5554" s="46">
        <v>36.799999999999997</v>
      </c>
      <c r="O5554" s="46">
        <v>128</v>
      </c>
      <c r="P5554" s="46">
        <f t="shared" si="635"/>
        <v>1</v>
      </c>
      <c r="R5554" s="67" t="s">
        <v>3679</v>
      </c>
      <c r="S5554" s="67">
        <f>COUNTIF(Y$2:$Y$100,R5554)</f>
        <v>0</v>
      </c>
      <c r="V5554" s="67">
        <f t="shared" si="636"/>
        <v>0</v>
      </c>
      <c r="AB5554" t="s">
        <v>2471</v>
      </c>
      <c r="AC5554" s="46">
        <v>2701</v>
      </c>
      <c r="AD5554" s="46">
        <v>35</v>
      </c>
      <c r="AE5554" s="46">
        <v>36.799999999999997</v>
      </c>
      <c r="AF5554" s="46">
        <v>128</v>
      </c>
      <c r="AH5554" s="70" t="str">
        <f t="shared" si="638"/>
        <v/>
      </c>
      <c r="AI5554" s="70" t="str">
        <f t="shared" si="639"/>
        <v/>
      </c>
      <c r="AJ5554" s="70" t="str">
        <f t="shared" si="640"/>
        <v>X</v>
      </c>
      <c r="AK5554" s="70" t="str" cm="1">
        <f t="array" ref="AK5554">_xlfn.IFS(AH5554&lt;&gt;"","1",AI5554&lt;&gt;"","2",AJ5554&lt;&gt;"","3")</f>
        <v>3</v>
      </c>
    </row>
    <row r="5555" spans="1:37" x14ac:dyDescent="0.25">
      <c r="A5555" t="s">
        <v>2341</v>
      </c>
      <c r="B5555" t="s">
        <v>434</v>
      </c>
      <c r="C5555" s="67" t="str">
        <f t="shared" si="634"/>
        <v>Ella Iding</v>
      </c>
      <c r="D5555" s="71" t="str" cm="1">
        <f t="array" ref="D5555">_xlfn.IFS(AK5555="1",CONCATENATE(C5555,"Regional"),AK5555="2",CONCATENATE(C5555,"Sectional"),AK5555="3",CONCATENATE(C5555,COUNTIF($C$1:C5555,C5555)))</f>
        <v>Ella Iding1</v>
      </c>
      <c r="E5555" s="66">
        <v>45181.604166666664</v>
      </c>
      <c r="F5555" t="s">
        <v>2671</v>
      </c>
      <c r="G5555" s="46">
        <v>11</v>
      </c>
      <c r="H5555" s="46">
        <v>66</v>
      </c>
      <c r="I5555" s="46">
        <v>8</v>
      </c>
      <c r="J5555" t="s">
        <v>2470</v>
      </c>
      <c r="K5555" t="s">
        <v>2471</v>
      </c>
      <c r="L5555" s="46">
        <v>2701</v>
      </c>
      <c r="M5555" s="46">
        <v>35</v>
      </c>
      <c r="N5555" s="46">
        <v>36.799999999999997</v>
      </c>
      <c r="O5555" s="46">
        <v>128</v>
      </c>
      <c r="P5555" s="46">
        <f t="shared" si="635"/>
        <v>1</v>
      </c>
      <c r="R5555" s="67" t="s">
        <v>3363</v>
      </c>
      <c r="S5555" s="67">
        <f>COUNTIF(Y$2:$Y$100,R5555)</f>
        <v>0</v>
      </c>
      <c r="V5555" s="67">
        <f t="shared" si="636"/>
        <v>0</v>
      </c>
      <c r="AB5555" t="s">
        <v>2471</v>
      </c>
      <c r="AC5555" s="46">
        <v>2701</v>
      </c>
      <c r="AD5555" s="46">
        <v>35</v>
      </c>
      <c r="AE5555" s="46">
        <v>36.799999999999997</v>
      </c>
      <c r="AF5555" s="46">
        <v>128</v>
      </c>
      <c r="AH5555" s="70" t="str">
        <f t="shared" si="638"/>
        <v/>
      </c>
      <c r="AI5555" s="70" t="str">
        <f t="shared" si="639"/>
        <v/>
      </c>
      <c r="AJ5555" s="70" t="str">
        <f t="shared" si="640"/>
        <v>X</v>
      </c>
      <c r="AK5555" s="70" t="str" cm="1">
        <f t="array" ref="AK5555">_xlfn.IFS(AH5555&lt;&gt;"","1",AI5555&lt;&gt;"","2",AJ5555&lt;&gt;"","3")</f>
        <v>3</v>
      </c>
    </row>
    <row r="5556" spans="1:37" x14ac:dyDescent="0.25">
      <c r="A5556" t="s">
        <v>864</v>
      </c>
      <c r="B5556" t="s">
        <v>449</v>
      </c>
      <c r="C5556" s="67" t="str">
        <f t="shared" si="634"/>
        <v>Vivian Hardman</v>
      </c>
      <c r="D5556" s="71" t="str" cm="1">
        <f t="array" ref="D5556">_xlfn.IFS(AK5556="1",CONCATENATE(C5556,"Regional"),AK5556="2",CONCATENATE(C5556,"Sectional"),AK5556="3",CONCATENATE(C5556,COUNTIF($C$1:C5556,C5556)))</f>
        <v>Vivian Hardman1</v>
      </c>
      <c r="E5556" s="66">
        <v>45181.604166666664</v>
      </c>
      <c r="F5556" t="s">
        <v>2671</v>
      </c>
      <c r="G5556" s="46">
        <v>11</v>
      </c>
      <c r="H5556" s="46">
        <v>67</v>
      </c>
      <c r="I5556" s="46">
        <v>9</v>
      </c>
      <c r="J5556" t="s">
        <v>2470</v>
      </c>
      <c r="K5556" t="s">
        <v>2471</v>
      </c>
      <c r="L5556" s="46">
        <v>2701</v>
      </c>
      <c r="M5556" s="46">
        <v>35</v>
      </c>
      <c r="N5556" s="46">
        <v>36.799999999999997</v>
      </c>
      <c r="O5556" s="46">
        <v>128</v>
      </c>
      <c r="P5556" s="46">
        <f t="shared" si="635"/>
        <v>1</v>
      </c>
      <c r="R5556" s="67" t="s">
        <v>3364</v>
      </c>
      <c r="S5556" s="67">
        <f>COUNTIF(Y$2:$Y$100,R5556)</f>
        <v>0</v>
      </c>
      <c r="V5556" s="67">
        <f t="shared" si="636"/>
        <v>0</v>
      </c>
      <c r="AB5556" t="s">
        <v>2471</v>
      </c>
      <c r="AC5556" s="46">
        <v>2701</v>
      </c>
      <c r="AD5556" s="46">
        <v>35</v>
      </c>
      <c r="AE5556" s="46">
        <v>36.799999999999997</v>
      </c>
      <c r="AF5556" s="46">
        <v>128</v>
      </c>
      <c r="AH5556" s="70" t="str">
        <f t="shared" si="638"/>
        <v/>
      </c>
      <c r="AI5556" s="70" t="str">
        <f t="shared" si="639"/>
        <v/>
      </c>
      <c r="AJ5556" s="70" t="str">
        <f t="shared" si="640"/>
        <v>X</v>
      </c>
      <c r="AK5556" s="70" t="str" cm="1">
        <f t="array" ref="AK5556">_xlfn.IFS(AH5556&lt;&gt;"","1",AI5556&lt;&gt;"","2",AJ5556&lt;&gt;"","3")</f>
        <v>3</v>
      </c>
    </row>
    <row r="5557" spans="1:37" x14ac:dyDescent="0.25">
      <c r="A5557" t="s">
        <v>309</v>
      </c>
      <c r="B5557" t="s">
        <v>2342</v>
      </c>
      <c r="C5557" s="67" t="str">
        <f t="shared" si="634"/>
        <v>Lizzie Meyer</v>
      </c>
      <c r="D5557" s="71" t="str" cm="1">
        <f t="array" ref="D5557">_xlfn.IFS(AK5557="1",CONCATENATE(C5557,"Regional"),AK5557="2",CONCATENATE(C5557,"Sectional"),AK5557="3",CONCATENATE(C5557,COUNTIF($C$1:C5557,C5557)))</f>
        <v>Lizzie Meyer1</v>
      </c>
      <c r="E5557" s="66">
        <v>45181.604166666664</v>
      </c>
      <c r="F5557" t="s">
        <v>2671</v>
      </c>
      <c r="G5557" s="46">
        <v>11</v>
      </c>
      <c r="H5557" s="46">
        <v>69</v>
      </c>
      <c r="I5557" s="46">
        <v>10</v>
      </c>
      <c r="J5557" t="s">
        <v>2470</v>
      </c>
      <c r="K5557" t="s">
        <v>2471</v>
      </c>
      <c r="L5557" s="46">
        <v>2701</v>
      </c>
      <c r="M5557" s="46">
        <v>35</v>
      </c>
      <c r="N5557" s="46">
        <v>36.799999999999997</v>
      </c>
      <c r="O5557" s="46">
        <v>128</v>
      </c>
      <c r="P5557" s="46">
        <f t="shared" si="635"/>
        <v>1</v>
      </c>
      <c r="R5557" s="67" t="s">
        <v>3365</v>
      </c>
      <c r="S5557" s="67">
        <f>COUNTIF(Y$2:$Y$100,R5557)</f>
        <v>0</v>
      </c>
      <c r="V5557" s="67">
        <f t="shared" si="636"/>
        <v>0</v>
      </c>
      <c r="AB5557" t="s">
        <v>2471</v>
      </c>
      <c r="AC5557" s="46">
        <v>2701</v>
      </c>
      <c r="AD5557" s="46">
        <v>35</v>
      </c>
      <c r="AE5557" s="46">
        <v>36.799999999999997</v>
      </c>
      <c r="AF5557" s="46">
        <v>128</v>
      </c>
      <c r="AH5557" s="70" t="str">
        <f t="shared" si="638"/>
        <v/>
      </c>
      <c r="AI5557" s="70" t="str">
        <f t="shared" si="639"/>
        <v/>
      </c>
      <c r="AJ5557" s="70" t="str">
        <f t="shared" si="640"/>
        <v>X</v>
      </c>
      <c r="AK5557" s="70" t="str" cm="1">
        <f t="array" ref="AK5557">_xlfn.IFS(AH5557&lt;&gt;"","1",AI5557&lt;&gt;"","2",AJ5557&lt;&gt;"","3")</f>
        <v>3</v>
      </c>
    </row>
    <row r="5558" spans="1:37" x14ac:dyDescent="0.25">
      <c r="A5558" t="s">
        <v>3457</v>
      </c>
      <c r="B5558" t="s">
        <v>2343</v>
      </c>
      <c r="C5558" s="67" t="str">
        <f t="shared" si="634"/>
        <v>Adelle Frederick</v>
      </c>
      <c r="D5558" s="71" t="str" cm="1">
        <f t="array" ref="D5558">_xlfn.IFS(AK5558="1",CONCATENATE(C5558,"Regional"),AK5558="2",CONCATENATE(C5558,"Sectional"),AK5558="3",CONCATENATE(C5558,COUNTIF($C$1:C5558,C5558)))</f>
        <v>Adelle Frederick1</v>
      </c>
      <c r="E5558" s="66">
        <v>45181.604166666664</v>
      </c>
      <c r="F5558" t="s">
        <v>2671</v>
      </c>
      <c r="G5558" s="46">
        <v>11</v>
      </c>
      <c r="H5558" s="46">
        <v>76</v>
      </c>
      <c r="I5558" s="46">
        <v>11</v>
      </c>
      <c r="J5558" t="s">
        <v>2470</v>
      </c>
      <c r="K5558" t="s">
        <v>2471</v>
      </c>
      <c r="L5558" s="46">
        <v>2701</v>
      </c>
      <c r="M5558" s="46">
        <v>35</v>
      </c>
      <c r="N5558" s="46">
        <v>36.799999999999997</v>
      </c>
      <c r="O5558" s="46">
        <v>128</v>
      </c>
      <c r="P5558" s="46">
        <f t="shared" si="635"/>
        <v>1</v>
      </c>
      <c r="R5558" s="67" t="s">
        <v>3680</v>
      </c>
      <c r="S5558" s="67">
        <f>COUNTIF(Y$2:$Y$100,R5558)</f>
        <v>0</v>
      </c>
      <c r="V5558" s="67">
        <f t="shared" si="636"/>
        <v>0</v>
      </c>
      <c r="AB5558" t="s">
        <v>2471</v>
      </c>
      <c r="AC5558" s="46">
        <v>2701</v>
      </c>
      <c r="AD5558" s="46">
        <v>35</v>
      </c>
      <c r="AE5558" s="46">
        <v>36.799999999999997</v>
      </c>
      <c r="AF5558" s="46">
        <v>128</v>
      </c>
      <c r="AH5558" s="70" t="str">
        <f t="shared" si="638"/>
        <v/>
      </c>
      <c r="AI5558" s="70" t="str">
        <f t="shared" si="639"/>
        <v/>
      </c>
      <c r="AJ5558" s="70" t="str">
        <f t="shared" si="640"/>
        <v>X</v>
      </c>
      <c r="AK5558" s="70" t="str" cm="1">
        <f t="array" ref="AK5558">_xlfn.IFS(AH5558&lt;&gt;"","1",AI5558&lt;&gt;"","2",AJ5558&lt;&gt;"","3")</f>
        <v>3</v>
      </c>
    </row>
    <row r="5559" spans="1:37" x14ac:dyDescent="0.25">
      <c r="A5559" t="s">
        <v>286</v>
      </c>
      <c r="B5559" t="s">
        <v>582</v>
      </c>
      <c r="C5559" s="67" t="str">
        <f t="shared" si="634"/>
        <v>Katelyn Walker</v>
      </c>
      <c r="D5559" s="71" t="str" cm="1">
        <f t="array" ref="D5559">_xlfn.IFS(AK5559="1",CONCATENATE(C5559,"Regional"),AK5559="2",CONCATENATE(C5559,"Sectional"),AK5559="3",CONCATENATE(C5559,COUNTIF($C$1:C5559,C5559)))</f>
        <v>Katelyn Walker13</v>
      </c>
      <c r="E5559" s="66">
        <v>45181.604166666664</v>
      </c>
      <c r="F5559" t="s">
        <v>2672</v>
      </c>
      <c r="G5559" s="46">
        <v>10</v>
      </c>
      <c r="H5559" s="46">
        <v>38</v>
      </c>
      <c r="I5559" s="46">
        <v>1</v>
      </c>
      <c r="J5559" t="s">
        <v>2673</v>
      </c>
      <c r="K5559" t="s">
        <v>90</v>
      </c>
      <c r="L5559" s="46">
        <v>2686</v>
      </c>
      <c r="M5559" s="46">
        <v>37</v>
      </c>
      <c r="N5559" s="46">
        <v>37</v>
      </c>
      <c r="O5559" s="46">
        <v>125</v>
      </c>
      <c r="P5559" s="46">
        <f t="shared" si="635"/>
        <v>1</v>
      </c>
      <c r="R5559" s="67" t="s">
        <v>2734</v>
      </c>
      <c r="S5559" s="67">
        <f>COUNTIF(Y$2:$Y$100,R5559)</f>
        <v>0</v>
      </c>
      <c r="V5559" s="67">
        <f t="shared" si="636"/>
        <v>0</v>
      </c>
      <c r="AB5559" t="s">
        <v>90</v>
      </c>
      <c r="AC5559" s="46">
        <v>2686</v>
      </c>
      <c r="AD5559" s="46">
        <v>37</v>
      </c>
      <c r="AE5559" s="46">
        <v>37</v>
      </c>
      <c r="AF5559" s="46">
        <v>125</v>
      </c>
      <c r="AH5559" s="70" t="str">
        <f t="shared" si="638"/>
        <v/>
      </c>
      <c r="AI5559" s="70" t="str">
        <f t="shared" si="639"/>
        <v/>
      </c>
      <c r="AJ5559" s="70" t="str">
        <f t="shared" si="640"/>
        <v>X</v>
      </c>
      <c r="AK5559" s="70" t="str" cm="1">
        <f t="array" ref="AK5559">_xlfn.IFS(AH5559&lt;&gt;"","1",AI5559&lt;&gt;"","2",AJ5559&lt;&gt;"","3")</f>
        <v>3</v>
      </c>
    </row>
    <row r="5560" spans="1:37" x14ac:dyDescent="0.25">
      <c r="A5560" t="s">
        <v>286</v>
      </c>
      <c r="B5560" t="s">
        <v>816</v>
      </c>
      <c r="C5560" s="67" t="str">
        <f t="shared" si="634"/>
        <v>Kylie Walker</v>
      </c>
      <c r="D5560" s="71" t="str" cm="1">
        <f t="array" ref="D5560">_xlfn.IFS(AK5560="1",CONCATENATE(C5560,"Regional"),AK5560="2",CONCATENATE(C5560,"Sectional"),AK5560="3",CONCATENATE(C5560,COUNTIF($C$1:C5560,C5560)))</f>
        <v>Kylie Walker13</v>
      </c>
      <c r="E5560" s="66">
        <v>45181.604166666664</v>
      </c>
      <c r="F5560" t="s">
        <v>2672</v>
      </c>
      <c r="G5560" s="46">
        <v>10</v>
      </c>
      <c r="H5560" s="46">
        <v>38</v>
      </c>
      <c r="I5560" s="46">
        <v>1</v>
      </c>
      <c r="J5560" t="s">
        <v>2673</v>
      </c>
      <c r="K5560" t="s">
        <v>90</v>
      </c>
      <c r="L5560" s="46">
        <v>2686</v>
      </c>
      <c r="M5560" s="46">
        <v>37</v>
      </c>
      <c r="N5560" s="46">
        <v>37</v>
      </c>
      <c r="O5560" s="46">
        <v>125</v>
      </c>
      <c r="P5560" s="46">
        <f t="shared" si="635"/>
        <v>1</v>
      </c>
      <c r="R5560" s="67" t="s">
        <v>3558</v>
      </c>
      <c r="S5560" s="67">
        <f>COUNTIF(Y$2:$Y$100,R5560)</f>
        <v>0</v>
      </c>
      <c r="V5560" s="67">
        <f t="shared" si="636"/>
        <v>0</v>
      </c>
      <c r="AB5560" t="s">
        <v>90</v>
      </c>
      <c r="AC5560" s="46">
        <v>2686</v>
      </c>
      <c r="AD5560" s="46">
        <v>37</v>
      </c>
      <c r="AE5560" s="46">
        <v>37</v>
      </c>
      <c r="AF5560" s="46">
        <v>125</v>
      </c>
      <c r="AH5560" s="70" t="str">
        <f t="shared" si="638"/>
        <v/>
      </c>
      <c r="AI5560" s="70" t="str">
        <f t="shared" si="639"/>
        <v/>
      </c>
      <c r="AJ5560" s="70" t="str">
        <f t="shared" si="640"/>
        <v>X</v>
      </c>
      <c r="AK5560" s="70" t="str" cm="1">
        <f t="array" ref="AK5560">_xlfn.IFS(AH5560&lt;&gt;"","1",AI5560&lt;&gt;"","2",AJ5560&lt;&gt;"","3")</f>
        <v>3</v>
      </c>
    </row>
    <row r="5561" spans="1:37" x14ac:dyDescent="0.25">
      <c r="A5561" t="s">
        <v>88</v>
      </c>
      <c r="B5561" t="s">
        <v>507</v>
      </c>
      <c r="C5561" s="67" t="str">
        <f t="shared" si="634"/>
        <v>Chloe Brown</v>
      </c>
      <c r="D5561" s="71" t="str" cm="1">
        <f t="array" ref="D5561">_xlfn.IFS(AK5561="1",CONCATENATE(C5561,"Regional"),AK5561="2",CONCATENATE(C5561,"Sectional"),AK5561="3",CONCATENATE(C5561,COUNTIF($C$1:C5561,C5561)))</f>
        <v>Chloe Brown13</v>
      </c>
      <c r="E5561" s="66">
        <v>45181.604166666664</v>
      </c>
      <c r="F5561" t="s">
        <v>2672</v>
      </c>
      <c r="G5561" s="46">
        <v>10</v>
      </c>
      <c r="H5561" s="46">
        <v>42</v>
      </c>
      <c r="I5561" s="46">
        <v>3</v>
      </c>
      <c r="J5561" t="s">
        <v>2673</v>
      </c>
      <c r="K5561" t="s">
        <v>90</v>
      </c>
      <c r="L5561" s="46">
        <v>2686</v>
      </c>
      <c r="M5561" s="46">
        <v>37</v>
      </c>
      <c r="N5561" s="46">
        <v>37</v>
      </c>
      <c r="O5561" s="46">
        <v>125</v>
      </c>
      <c r="P5561" s="46">
        <f t="shared" si="635"/>
        <v>1</v>
      </c>
      <c r="R5561" s="67" t="s">
        <v>1250</v>
      </c>
      <c r="S5561" s="67">
        <f>COUNTIF(Y$2:$Y$100,R5561)</f>
        <v>0</v>
      </c>
      <c r="V5561" s="67">
        <f t="shared" si="636"/>
        <v>0</v>
      </c>
      <c r="AB5561" t="s">
        <v>90</v>
      </c>
      <c r="AC5561" s="46">
        <v>2686</v>
      </c>
      <c r="AD5561" s="46">
        <v>37</v>
      </c>
      <c r="AE5561" s="46">
        <v>37</v>
      </c>
      <c r="AF5561" s="46">
        <v>125</v>
      </c>
      <c r="AH5561" s="70" t="str">
        <f t="shared" si="638"/>
        <v/>
      </c>
      <c r="AI5561" s="70" t="str">
        <f t="shared" si="639"/>
        <v/>
      </c>
      <c r="AJ5561" s="70" t="str">
        <f t="shared" si="640"/>
        <v>X</v>
      </c>
      <c r="AK5561" s="70" t="str" cm="1">
        <f t="array" ref="AK5561">_xlfn.IFS(AH5561&lt;&gt;"","1",AI5561&lt;&gt;"","2",AJ5561&lt;&gt;"","3")</f>
        <v>3</v>
      </c>
    </row>
    <row r="5562" spans="1:37" x14ac:dyDescent="0.25">
      <c r="A5562" t="s">
        <v>778</v>
      </c>
      <c r="B5562" t="s">
        <v>717</v>
      </c>
      <c r="C5562" s="67" t="str">
        <f t="shared" si="634"/>
        <v>Kayla Warner</v>
      </c>
      <c r="D5562" s="71" t="str" cm="1">
        <f t="array" ref="D5562">_xlfn.IFS(AK5562="1",CONCATENATE(C5562,"Regional"),AK5562="2",CONCATENATE(C5562,"Sectional"),AK5562="3",CONCATENATE(C5562,COUNTIF($C$1:C5562,C5562)))</f>
        <v>Kayla Warner5</v>
      </c>
      <c r="E5562" s="66">
        <v>45181.604166666664</v>
      </c>
      <c r="F5562" t="s">
        <v>2672</v>
      </c>
      <c r="G5562" s="46">
        <v>10</v>
      </c>
      <c r="H5562" s="46">
        <v>42</v>
      </c>
      <c r="I5562" s="46">
        <v>3</v>
      </c>
      <c r="J5562" t="s">
        <v>2673</v>
      </c>
      <c r="K5562" t="s">
        <v>90</v>
      </c>
      <c r="L5562" s="46">
        <v>2686</v>
      </c>
      <c r="M5562" s="46">
        <v>37</v>
      </c>
      <c r="N5562" s="46">
        <v>37</v>
      </c>
      <c r="O5562" s="46">
        <v>125</v>
      </c>
      <c r="P5562" s="46">
        <f t="shared" si="635"/>
        <v>1</v>
      </c>
      <c r="R5562" s="67" t="s">
        <v>1358</v>
      </c>
      <c r="S5562" s="67">
        <f>COUNTIF(Y$2:$Y$100,R5562)</f>
        <v>0</v>
      </c>
      <c r="V5562" s="67">
        <f t="shared" si="636"/>
        <v>0</v>
      </c>
      <c r="AB5562" t="s">
        <v>90</v>
      </c>
      <c r="AC5562" s="46">
        <v>2686</v>
      </c>
      <c r="AD5562" s="46">
        <v>37</v>
      </c>
      <c r="AE5562" s="46">
        <v>37</v>
      </c>
      <c r="AF5562" s="46">
        <v>125</v>
      </c>
      <c r="AH5562" s="70" t="str">
        <f t="shared" si="638"/>
        <v/>
      </c>
      <c r="AI5562" s="70" t="str">
        <f t="shared" si="639"/>
        <v/>
      </c>
      <c r="AJ5562" s="70" t="str">
        <f t="shared" si="640"/>
        <v>X</v>
      </c>
      <c r="AK5562" s="70" t="str" cm="1">
        <f t="array" ref="AK5562">_xlfn.IFS(AH5562&lt;&gt;"","1",AI5562&lt;&gt;"","2",AJ5562&lt;&gt;"","3")</f>
        <v>3</v>
      </c>
    </row>
    <row r="5563" spans="1:37" x14ac:dyDescent="0.25">
      <c r="A5563" t="s">
        <v>1739</v>
      </c>
      <c r="B5563" t="s">
        <v>1740</v>
      </c>
      <c r="C5563" s="67" t="str">
        <f t="shared" si="634"/>
        <v>Camille DeLost</v>
      </c>
      <c r="D5563" s="71" t="str" cm="1">
        <f t="array" ref="D5563">_xlfn.IFS(AK5563="1",CONCATENATE(C5563,"Regional"),AK5563="2",CONCATENATE(C5563,"Sectional"),AK5563="3",CONCATENATE(C5563,COUNTIF($C$1:C5563,C5563)))</f>
        <v>Camille DeLost13</v>
      </c>
      <c r="E5563" s="66">
        <v>45181.604166666664</v>
      </c>
      <c r="F5563" t="s">
        <v>2672</v>
      </c>
      <c r="G5563" s="46">
        <v>10</v>
      </c>
      <c r="H5563" s="46">
        <v>45</v>
      </c>
      <c r="I5563" s="46">
        <v>5</v>
      </c>
      <c r="J5563" t="s">
        <v>2673</v>
      </c>
      <c r="K5563" t="s">
        <v>90</v>
      </c>
      <c r="L5563" s="46">
        <v>2686</v>
      </c>
      <c r="M5563" s="46">
        <v>37</v>
      </c>
      <c r="N5563" s="46">
        <v>37</v>
      </c>
      <c r="O5563" s="46">
        <v>125</v>
      </c>
      <c r="P5563" s="46">
        <f t="shared" si="635"/>
        <v>1</v>
      </c>
      <c r="R5563" s="67" t="s">
        <v>2736</v>
      </c>
      <c r="S5563" s="67">
        <f>COUNTIF(Y$2:$Y$100,R5563)</f>
        <v>0</v>
      </c>
      <c r="V5563" s="67">
        <f t="shared" si="636"/>
        <v>0</v>
      </c>
      <c r="AB5563" t="s">
        <v>90</v>
      </c>
      <c r="AC5563" s="46">
        <v>2686</v>
      </c>
      <c r="AD5563" s="46">
        <v>37</v>
      </c>
      <c r="AE5563" s="46">
        <v>37</v>
      </c>
      <c r="AF5563" s="46">
        <v>125</v>
      </c>
      <c r="AH5563" s="70" t="str">
        <f t="shared" si="638"/>
        <v/>
      </c>
      <c r="AI5563" s="70" t="str">
        <f t="shared" si="639"/>
        <v/>
      </c>
      <c r="AJ5563" s="70" t="str">
        <f t="shared" si="640"/>
        <v>X</v>
      </c>
      <c r="AK5563" s="70" t="str" cm="1">
        <f t="array" ref="AK5563">_xlfn.IFS(AH5563&lt;&gt;"","1",AI5563&lt;&gt;"","2",AJ5563&lt;&gt;"","3")</f>
        <v>3</v>
      </c>
    </row>
    <row r="5564" spans="1:37" x14ac:dyDescent="0.25">
      <c r="A5564" t="s">
        <v>1657</v>
      </c>
      <c r="B5564" t="s">
        <v>777</v>
      </c>
      <c r="C5564" s="67" t="str">
        <f t="shared" si="634"/>
        <v>Macie Plitzuweit</v>
      </c>
      <c r="D5564" s="71" t="str" cm="1">
        <f t="array" ref="D5564">_xlfn.IFS(AK5564="1",CONCATENATE(C5564,"Regional"),AK5564="2",CONCATENATE(C5564,"Sectional"),AK5564="3",CONCATENATE(C5564,COUNTIF($C$1:C5564,C5564)))</f>
        <v>Macie Plitzuweit5</v>
      </c>
      <c r="E5564" s="66">
        <v>45181.604166666664</v>
      </c>
      <c r="F5564" t="s">
        <v>2672</v>
      </c>
      <c r="G5564" s="46">
        <v>10</v>
      </c>
      <c r="H5564" s="46">
        <v>46</v>
      </c>
      <c r="I5564" s="46">
        <v>6</v>
      </c>
      <c r="J5564" t="s">
        <v>2673</v>
      </c>
      <c r="K5564" t="s">
        <v>90</v>
      </c>
      <c r="L5564" s="46">
        <v>2686</v>
      </c>
      <c r="M5564" s="46">
        <v>37</v>
      </c>
      <c r="N5564" s="46">
        <v>37</v>
      </c>
      <c r="O5564" s="46">
        <v>125</v>
      </c>
      <c r="P5564" s="46">
        <f t="shared" si="635"/>
        <v>1</v>
      </c>
      <c r="R5564" s="67" t="s">
        <v>3601</v>
      </c>
      <c r="S5564" s="67">
        <f>COUNTIF(Y$2:$Y$100,R5564)</f>
        <v>0</v>
      </c>
      <c r="V5564" s="67">
        <f t="shared" si="636"/>
        <v>0</v>
      </c>
      <c r="AB5564" t="s">
        <v>90</v>
      </c>
      <c r="AC5564" s="46">
        <v>2686</v>
      </c>
      <c r="AD5564" s="46">
        <v>37</v>
      </c>
      <c r="AE5564" s="46">
        <v>37</v>
      </c>
      <c r="AF5564" s="46">
        <v>125</v>
      </c>
      <c r="AH5564" s="70" t="str">
        <f t="shared" si="638"/>
        <v/>
      </c>
      <c r="AI5564" s="70" t="str">
        <f t="shared" si="639"/>
        <v/>
      </c>
      <c r="AJ5564" s="70" t="str">
        <f t="shared" si="640"/>
        <v>X</v>
      </c>
      <c r="AK5564" s="70" t="str" cm="1">
        <f t="array" ref="AK5564">_xlfn.IFS(AH5564&lt;&gt;"","1",AI5564&lt;&gt;"","2",AJ5564&lt;&gt;"","3")</f>
        <v>3</v>
      </c>
    </row>
    <row r="5565" spans="1:37" x14ac:dyDescent="0.25">
      <c r="A5565" t="s">
        <v>775</v>
      </c>
      <c r="B5565" t="s">
        <v>776</v>
      </c>
      <c r="C5565" s="67" t="str">
        <f t="shared" si="634"/>
        <v>Kendall Kafar</v>
      </c>
      <c r="D5565" s="71" t="str" cm="1">
        <f t="array" ref="D5565">_xlfn.IFS(AK5565="1",CONCATENATE(C5565,"Regional"),AK5565="2",CONCATENATE(C5565,"Sectional"),AK5565="3",CONCATENATE(C5565,COUNTIF($C$1:C5565,C5565)))</f>
        <v>Kendall Kafar5</v>
      </c>
      <c r="E5565" s="66">
        <v>45181.604166666664</v>
      </c>
      <c r="F5565" t="s">
        <v>2672</v>
      </c>
      <c r="G5565" s="46">
        <v>10</v>
      </c>
      <c r="H5565" s="46">
        <v>47</v>
      </c>
      <c r="I5565" s="46">
        <v>7</v>
      </c>
      <c r="J5565" t="s">
        <v>2673</v>
      </c>
      <c r="K5565" t="s">
        <v>90</v>
      </c>
      <c r="L5565" s="46">
        <v>2686</v>
      </c>
      <c r="M5565" s="46">
        <v>37</v>
      </c>
      <c r="N5565" s="46">
        <v>37</v>
      </c>
      <c r="O5565" s="46">
        <v>125</v>
      </c>
      <c r="P5565" s="46">
        <f t="shared" si="635"/>
        <v>1</v>
      </c>
      <c r="R5565" s="67" t="s">
        <v>1357</v>
      </c>
      <c r="S5565" s="67">
        <f>COUNTIF(Y$2:$Y$100,R5565)</f>
        <v>0</v>
      </c>
      <c r="V5565" s="67">
        <f t="shared" si="636"/>
        <v>0</v>
      </c>
      <c r="AB5565" t="s">
        <v>90</v>
      </c>
      <c r="AC5565" s="46">
        <v>2686</v>
      </c>
      <c r="AD5565" s="46">
        <v>37</v>
      </c>
      <c r="AE5565" s="46">
        <v>37</v>
      </c>
      <c r="AF5565" s="46">
        <v>125</v>
      </c>
      <c r="AH5565" s="70" t="str">
        <f t="shared" si="638"/>
        <v/>
      </c>
      <c r="AI5565" s="70" t="str">
        <f t="shared" si="639"/>
        <v/>
      </c>
      <c r="AJ5565" s="70" t="str">
        <f t="shared" si="640"/>
        <v>X</v>
      </c>
      <c r="AK5565" s="70" t="str" cm="1">
        <f t="array" ref="AK5565">_xlfn.IFS(AH5565&lt;&gt;"","1",AI5565&lt;&gt;"","2",AJ5565&lt;&gt;"","3")</f>
        <v>3</v>
      </c>
    </row>
    <row r="5566" spans="1:37" x14ac:dyDescent="0.25">
      <c r="A5566" t="s">
        <v>607</v>
      </c>
      <c r="B5566" t="s">
        <v>443</v>
      </c>
      <c r="C5566" s="67" t="str">
        <f t="shared" si="634"/>
        <v>Emily Mallace</v>
      </c>
      <c r="D5566" s="71" t="str" cm="1">
        <f t="array" ref="D5566">_xlfn.IFS(AK5566="1",CONCATENATE(C5566,"Regional"),AK5566="2",CONCATENATE(C5566,"Sectional"),AK5566="3",CONCATENATE(C5566,COUNTIF($C$1:C5566,C5566)))</f>
        <v>Emily Mallace13</v>
      </c>
      <c r="E5566" s="66">
        <v>45181.604166666664</v>
      </c>
      <c r="F5566" t="s">
        <v>2672</v>
      </c>
      <c r="G5566" s="46">
        <v>10</v>
      </c>
      <c r="H5566" s="46">
        <v>49</v>
      </c>
      <c r="I5566" s="46">
        <v>8</v>
      </c>
      <c r="J5566" t="s">
        <v>2673</v>
      </c>
      <c r="K5566" t="s">
        <v>90</v>
      </c>
      <c r="L5566" s="46">
        <v>2686</v>
      </c>
      <c r="M5566" s="46">
        <v>37</v>
      </c>
      <c r="N5566" s="46">
        <v>37</v>
      </c>
      <c r="O5566" s="46">
        <v>125</v>
      </c>
      <c r="P5566" s="46">
        <f t="shared" si="635"/>
        <v>1</v>
      </c>
      <c r="R5566" s="67" t="s">
        <v>2747</v>
      </c>
      <c r="S5566" s="67">
        <f>COUNTIF(Y$2:$Y$100,R5566)</f>
        <v>0</v>
      </c>
      <c r="V5566" s="67">
        <f t="shared" si="636"/>
        <v>0</v>
      </c>
      <c r="AB5566" t="s">
        <v>90</v>
      </c>
      <c r="AC5566" s="46">
        <v>2686</v>
      </c>
      <c r="AD5566" s="46">
        <v>37</v>
      </c>
      <c r="AE5566" s="46">
        <v>37</v>
      </c>
      <c r="AF5566" s="46">
        <v>125</v>
      </c>
      <c r="AH5566" s="70" t="str">
        <f t="shared" si="638"/>
        <v/>
      </c>
      <c r="AI5566" s="70" t="str">
        <f t="shared" si="639"/>
        <v/>
      </c>
      <c r="AJ5566" s="70" t="str">
        <f t="shared" si="640"/>
        <v>X</v>
      </c>
      <c r="AK5566" s="70" t="str" cm="1">
        <f t="array" ref="AK5566">_xlfn.IFS(AH5566&lt;&gt;"","1",AI5566&lt;&gt;"","2",AJ5566&lt;&gt;"","3")</f>
        <v>3</v>
      </c>
    </row>
    <row r="5567" spans="1:37" x14ac:dyDescent="0.25">
      <c r="A5567" t="s">
        <v>1658</v>
      </c>
      <c r="B5567" t="s">
        <v>452</v>
      </c>
      <c r="C5567" s="67" t="str">
        <f t="shared" si="634"/>
        <v>Sophia Dutcher</v>
      </c>
      <c r="D5567" s="71" t="str" cm="1">
        <f t="array" ref="D5567">_xlfn.IFS(AK5567="1",CONCATENATE(C5567,"Regional"),AK5567="2",CONCATENATE(C5567,"Sectional"),AK5567="3",CONCATENATE(C5567,COUNTIF($C$1:C5567,C5567)))</f>
        <v>Sophia Dutcher5</v>
      </c>
      <c r="E5567" s="66">
        <v>45181.604166666664</v>
      </c>
      <c r="F5567" t="s">
        <v>2672</v>
      </c>
      <c r="G5567" s="46">
        <v>10</v>
      </c>
      <c r="H5567" s="46">
        <v>50</v>
      </c>
      <c r="I5567" s="46">
        <v>9</v>
      </c>
      <c r="J5567" t="s">
        <v>2673</v>
      </c>
      <c r="K5567" t="s">
        <v>90</v>
      </c>
      <c r="L5567" s="46">
        <v>2686</v>
      </c>
      <c r="M5567" s="46">
        <v>37</v>
      </c>
      <c r="N5567" s="46">
        <v>37</v>
      </c>
      <c r="O5567" s="46">
        <v>125</v>
      </c>
      <c r="P5567" s="46">
        <f t="shared" si="635"/>
        <v>1</v>
      </c>
      <c r="R5567" s="67" t="s">
        <v>3602</v>
      </c>
      <c r="S5567" s="67">
        <f>COUNTIF(Y$2:$Y$100,R5567)</f>
        <v>0</v>
      </c>
      <c r="V5567" s="67">
        <f t="shared" si="636"/>
        <v>0</v>
      </c>
      <c r="AB5567" t="s">
        <v>90</v>
      </c>
      <c r="AC5567" s="46">
        <v>2686</v>
      </c>
      <c r="AD5567" s="46">
        <v>37</v>
      </c>
      <c r="AE5567" s="46">
        <v>37</v>
      </c>
      <c r="AF5567" s="46">
        <v>125</v>
      </c>
      <c r="AH5567" s="70" t="str">
        <f t="shared" si="638"/>
        <v/>
      </c>
      <c r="AI5567" s="70" t="str">
        <f t="shared" si="639"/>
        <v/>
      </c>
      <c r="AJ5567" s="70" t="str">
        <f t="shared" si="640"/>
        <v>X</v>
      </c>
      <c r="AK5567" s="70" t="str" cm="1">
        <f t="array" ref="AK5567">_xlfn.IFS(AH5567&lt;&gt;"","1",AI5567&lt;&gt;"","2",AJ5567&lt;&gt;"","3")</f>
        <v>3</v>
      </c>
    </row>
    <row r="5568" spans="1:37" x14ac:dyDescent="0.25">
      <c r="A5568" t="s">
        <v>1659</v>
      </c>
      <c r="B5568" t="s">
        <v>441</v>
      </c>
      <c r="C5568" s="67" t="str">
        <f t="shared" si="634"/>
        <v>Madison Kretschmer</v>
      </c>
      <c r="D5568" s="71" t="str" cm="1">
        <f t="array" ref="D5568">_xlfn.IFS(AK5568="1",CONCATENATE(C5568,"Regional"),AK5568="2",CONCATENATE(C5568,"Sectional"),AK5568="3",CONCATENATE(C5568,COUNTIF($C$1:C5568,C5568)))</f>
        <v>Madison Kretschmer5</v>
      </c>
      <c r="E5568" s="66">
        <v>45181.604166666664</v>
      </c>
      <c r="F5568" t="s">
        <v>2672</v>
      </c>
      <c r="G5568" s="46">
        <v>10</v>
      </c>
      <c r="H5568" s="46">
        <v>62</v>
      </c>
      <c r="I5568" s="46">
        <v>10</v>
      </c>
      <c r="J5568" t="s">
        <v>2673</v>
      </c>
      <c r="K5568" t="s">
        <v>90</v>
      </c>
      <c r="L5568" s="46">
        <v>2686</v>
      </c>
      <c r="M5568" s="46">
        <v>37</v>
      </c>
      <c r="N5568" s="46">
        <v>37</v>
      </c>
      <c r="O5568" s="46">
        <v>125</v>
      </c>
      <c r="P5568" s="46">
        <f t="shared" si="635"/>
        <v>1</v>
      </c>
      <c r="R5568" s="67" t="s">
        <v>3606</v>
      </c>
      <c r="S5568" s="67">
        <f>COUNTIF(Y$2:$Y$100,R5568)</f>
        <v>0</v>
      </c>
      <c r="V5568" s="67">
        <f t="shared" si="636"/>
        <v>0</v>
      </c>
      <c r="AB5568" t="s">
        <v>90</v>
      </c>
      <c r="AC5568" s="46">
        <v>2686</v>
      </c>
      <c r="AD5568" s="46">
        <v>37</v>
      </c>
      <c r="AE5568" s="46">
        <v>37</v>
      </c>
      <c r="AF5568" s="46">
        <v>125</v>
      </c>
      <c r="AH5568" s="70" t="str">
        <f t="shared" si="638"/>
        <v/>
      </c>
      <c r="AI5568" s="70" t="str">
        <f t="shared" si="639"/>
        <v/>
      </c>
      <c r="AJ5568" s="70" t="str">
        <f t="shared" si="640"/>
        <v>X</v>
      </c>
      <c r="AK5568" s="70" t="str" cm="1">
        <f t="array" ref="AK5568">_xlfn.IFS(AH5568&lt;&gt;"","1",AI5568&lt;&gt;"","2",AJ5568&lt;&gt;"","3")</f>
        <v>3</v>
      </c>
    </row>
    <row r="5569" spans="1:37" x14ac:dyDescent="0.25">
      <c r="A5569" t="s">
        <v>3404</v>
      </c>
      <c r="B5569" t="s">
        <v>1074</v>
      </c>
      <c r="C5569" s="67" t="str">
        <f t="shared" si="634"/>
        <v>Wren Candler</v>
      </c>
      <c r="D5569" s="71" t="str" cm="1">
        <f t="array" ref="D5569">_xlfn.IFS(AK5569="1",CONCATENATE(C5569,"Regional"),AK5569="2",CONCATENATE(C5569,"Sectional"),AK5569="3",CONCATENATE(C5569,COUNTIF($C$1:C5569,C5569)))</f>
        <v>Wren Candler8</v>
      </c>
      <c r="E5569" s="66">
        <v>45181.625</v>
      </c>
      <c r="F5569" t="s">
        <v>2434</v>
      </c>
      <c r="G5569" s="46">
        <v>12</v>
      </c>
      <c r="H5569" s="46">
        <v>49</v>
      </c>
      <c r="I5569" s="46">
        <v>1</v>
      </c>
      <c r="J5569" t="s">
        <v>2435</v>
      </c>
      <c r="K5569" t="s">
        <v>90</v>
      </c>
      <c r="L5569" s="46">
        <v>2350</v>
      </c>
      <c r="M5569" s="46">
        <v>36</v>
      </c>
      <c r="N5569" s="46">
        <v>32.5</v>
      </c>
      <c r="O5569" s="46">
        <v>94</v>
      </c>
      <c r="P5569" s="46">
        <f t="shared" si="635"/>
        <v>1</v>
      </c>
      <c r="R5569" s="67" t="s">
        <v>3546</v>
      </c>
      <c r="S5569" s="67">
        <f>COUNTIF(Y$2:$Y$100,R5569)</f>
        <v>0</v>
      </c>
      <c r="V5569" s="67">
        <f t="shared" si="636"/>
        <v>0</v>
      </c>
      <c r="X5569"/>
      <c r="Y5569" s="67" t="str">
        <f t="shared" ref="Y5569:Y5586" si="641">CONCATENATE(W5569," ",X5569)</f>
        <v xml:space="preserve"> </v>
      </c>
      <c r="AB5569" t="s">
        <v>90</v>
      </c>
      <c r="AC5569" s="46">
        <v>2350</v>
      </c>
      <c r="AD5569" s="46">
        <v>36</v>
      </c>
      <c r="AE5569" s="46">
        <v>32.5</v>
      </c>
      <c r="AF5569" s="46">
        <v>94</v>
      </c>
      <c r="AH5569" s="70" t="str">
        <f t="shared" si="638"/>
        <v/>
      </c>
      <c r="AI5569" s="70" t="str">
        <f t="shared" si="639"/>
        <v/>
      </c>
      <c r="AJ5569" s="70" t="str">
        <f t="shared" si="640"/>
        <v>X</v>
      </c>
      <c r="AK5569" s="70" t="str" cm="1">
        <f t="array" ref="AK5569">_xlfn.IFS(AH5569&lt;&gt;"","1",AI5569&lt;&gt;"","2",AJ5569&lt;&gt;"","3")</f>
        <v>3</v>
      </c>
    </row>
    <row r="5570" spans="1:37" x14ac:dyDescent="0.25">
      <c r="A5570" t="s">
        <v>370</v>
      </c>
      <c r="B5570" t="s">
        <v>362</v>
      </c>
      <c r="C5570" s="67" t="str">
        <f t="shared" ref="C5570:C5633" si="642">CONCATENATE(B5570," ",A5570)</f>
        <v>Emma Thompson</v>
      </c>
      <c r="D5570" s="71" t="str" cm="1">
        <f t="array" ref="D5570">_xlfn.IFS(AK5570="1",CONCATENATE(C5570,"Regional"),AK5570="2",CONCATENATE(C5570,"Sectional"),AK5570="3",CONCATENATE(C5570,COUNTIF($C$1:C5570,C5570)))</f>
        <v>Emma Thompson9</v>
      </c>
      <c r="E5570" s="66">
        <v>45181.625</v>
      </c>
      <c r="F5570" t="s">
        <v>2434</v>
      </c>
      <c r="G5570" s="46">
        <v>12</v>
      </c>
      <c r="H5570" s="46">
        <v>50</v>
      </c>
      <c r="I5570" s="46">
        <v>2</v>
      </c>
      <c r="J5570" t="s">
        <v>2435</v>
      </c>
      <c r="K5570" t="s">
        <v>90</v>
      </c>
      <c r="L5570" s="46">
        <v>2350</v>
      </c>
      <c r="M5570" s="46">
        <v>36</v>
      </c>
      <c r="N5570" s="46">
        <v>32.5</v>
      </c>
      <c r="O5570" s="46">
        <v>94</v>
      </c>
      <c r="P5570" s="46">
        <f t="shared" ref="P5570:P5633" si="643">IF(L5570&gt;4000,2,1)</f>
        <v>1</v>
      </c>
      <c r="R5570" s="67" t="s">
        <v>2911</v>
      </c>
      <c r="S5570" s="67">
        <f>COUNTIF(Y$2:$Y$100,R5570)</f>
        <v>0</v>
      </c>
      <c r="V5570" s="67">
        <f t="shared" ref="V5570:V5633" si="644">COUNTIF(R5570:R8193,Y5570)</f>
        <v>0</v>
      </c>
      <c r="X5570"/>
      <c r="Y5570" s="67" t="str">
        <f t="shared" si="641"/>
        <v xml:space="preserve"> </v>
      </c>
      <c r="AB5570" t="s">
        <v>90</v>
      </c>
      <c r="AC5570" s="46">
        <v>2350</v>
      </c>
      <c r="AD5570" s="46">
        <v>36</v>
      </c>
      <c r="AE5570" s="46">
        <v>32.5</v>
      </c>
      <c r="AF5570" s="46">
        <v>94</v>
      </c>
      <c r="AH5570" s="70" t="str">
        <f t="shared" ref="AH5570:AH5633" si="645">IF(ISNUMBER(SEARCH("regional",$F5570)),$F5570,"")</f>
        <v/>
      </c>
      <c r="AI5570" s="70" t="str">
        <f t="shared" ref="AI5570:AI5633" si="646">IF(ISNUMBER(SEARCH("sectional",$F5570)),$F5570,"")</f>
        <v/>
      </c>
      <c r="AJ5570" s="70" t="str">
        <f t="shared" ref="AJ5570:AJ5633" si="647">IF(AND(AH5570="",AI5570=""),"X","")</f>
        <v>X</v>
      </c>
      <c r="AK5570" s="70" t="str" cm="1">
        <f t="array" ref="AK5570">_xlfn.IFS(AH5570&lt;&gt;"","1",AI5570&lt;&gt;"","2",AJ5570&lt;&gt;"","3")</f>
        <v>3</v>
      </c>
    </row>
    <row r="5571" spans="1:37" x14ac:dyDescent="0.25">
      <c r="A5571" t="s">
        <v>1066</v>
      </c>
      <c r="B5571" t="s">
        <v>362</v>
      </c>
      <c r="C5571" s="67" t="str">
        <f t="shared" si="642"/>
        <v>Emma Haselhuhn</v>
      </c>
      <c r="D5571" s="71" t="str" cm="1">
        <f t="array" ref="D5571">_xlfn.IFS(AK5571="1",CONCATENATE(C5571,"Regional"),AK5571="2",CONCATENATE(C5571,"Sectional"),AK5571="3",CONCATENATE(C5571,COUNTIF($C$1:C5571,C5571)))</f>
        <v>Emma Haselhuhn7</v>
      </c>
      <c r="E5571" s="66">
        <v>45181.625</v>
      </c>
      <c r="F5571" t="s">
        <v>2434</v>
      </c>
      <c r="G5571" s="46">
        <v>12</v>
      </c>
      <c r="H5571" s="46">
        <v>51</v>
      </c>
      <c r="I5571" s="46">
        <v>3</v>
      </c>
      <c r="J5571" t="s">
        <v>2435</v>
      </c>
      <c r="K5571" t="s">
        <v>90</v>
      </c>
      <c r="L5571" s="46">
        <v>2350</v>
      </c>
      <c r="M5571" s="46">
        <v>36</v>
      </c>
      <c r="N5571" s="46">
        <v>32.5</v>
      </c>
      <c r="O5571" s="46">
        <v>94</v>
      </c>
      <c r="P5571" s="46">
        <f t="shared" si="643"/>
        <v>1</v>
      </c>
      <c r="R5571" s="67" t="s">
        <v>1550</v>
      </c>
      <c r="S5571" s="67">
        <f>COUNTIF(Y$2:$Y$100,R5571)</f>
        <v>0</v>
      </c>
      <c r="V5571" s="67">
        <f t="shared" si="644"/>
        <v>0</v>
      </c>
      <c r="X5571"/>
      <c r="Y5571" s="67" t="str">
        <f t="shared" si="641"/>
        <v xml:space="preserve"> </v>
      </c>
      <c r="AB5571" t="s">
        <v>90</v>
      </c>
      <c r="AC5571" s="46">
        <v>2350</v>
      </c>
      <c r="AD5571" s="46">
        <v>36</v>
      </c>
      <c r="AE5571" s="46">
        <v>32.5</v>
      </c>
      <c r="AF5571" s="46">
        <v>94</v>
      </c>
      <c r="AH5571" s="70" t="str">
        <f t="shared" si="645"/>
        <v/>
      </c>
      <c r="AI5571" s="70" t="str">
        <f t="shared" si="646"/>
        <v/>
      </c>
      <c r="AJ5571" s="70" t="str">
        <f t="shared" si="647"/>
        <v>X</v>
      </c>
      <c r="AK5571" s="70" t="str" cm="1">
        <f t="array" ref="AK5571">_xlfn.IFS(AH5571&lt;&gt;"","1",AI5571&lt;&gt;"","2",AJ5571&lt;&gt;"","3")</f>
        <v>3</v>
      </c>
    </row>
    <row r="5572" spans="1:37" x14ac:dyDescent="0.25">
      <c r="A5572" t="s">
        <v>319</v>
      </c>
      <c r="B5572" t="s">
        <v>204</v>
      </c>
      <c r="C5572" s="67" t="str">
        <f t="shared" si="642"/>
        <v>Cameron Mullikin</v>
      </c>
      <c r="D5572" s="71" t="str" cm="1">
        <f t="array" ref="D5572">_xlfn.IFS(AK5572="1",CONCATENATE(C5572,"Regional"),AK5572="2",CONCATENATE(C5572,"Sectional"),AK5572="3",CONCATENATE(C5572,COUNTIF($C$1:C5572,C5572)))</f>
        <v>Cameron Mullikin7</v>
      </c>
      <c r="E5572" s="66">
        <v>45181.625</v>
      </c>
      <c r="F5572" t="s">
        <v>2434</v>
      </c>
      <c r="G5572" s="46">
        <v>12</v>
      </c>
      <c r="H5572" s="46">
        <v>52</v>
      </c>
      <c r="I5572" s="46">
        <v>4</v>
      </c>
      <c r="J5572" t="s">
        <v>2435</v>
      </c>
      <c r="K5572" t="s">
        <v>90</v>
      </c>
      <c r="L5572" s="46">
        <v>2350</v>
      </c>
      <c r="M5572" s="46">
        <v>36</v>
      </c>
      <c r="N5572" s="46">
        <v>32.5</v>
      </c>
      <c r="O5572" s="46">
        <v>94</v>
      </c>
      <c r="P5572" s="46">
        <f t="shared" si="643"/>
        <v>1</v>
      </c>
      <c r="R5572" s="67" t="s">
        <v>2912</v>
      </c>
      <c r="S5572" s="67">
        <f>COUNTIF(Y$2:$Y$100,R5572)</f>
        <v>0</v>
      </c>
      <c r="V5572" s="67">
        <f t="shared" si="644"/>
        <v>0</v>
      </c>
      <c r="X5572"/>
      <c r="Y5572" s="67" t="str">
        <f t="shared" si="641"/>
        <v xml:space="preserve"> </v>
      </c>
      <c r="AB5572" t="s">
        <v>90</v>
      </c>
      <c r="AC5572" s="46">
        <v>2350</v>
      </c>
      <c r="AD5572" s="46">
        <v>36</v>
      </c>
      <c r="AE5572" s="46">
        <v>32.5</v>
      </c>
      <c r="AF5572" s="46">
        <v>94</v>
      </c>
      <c r="AH5572" s="70" t="str">
        <f t="shared" si="645"/>
        <v/>
      </c>
      <c r="AI5572" s="70" t="str">
        <f t="shared" si="646"/>
        <v/>
      </c>
      <c r="AJ5572" s="70" t="str">
        <f t="shared" si="647"/>
        <v>X</v>
      </c>
      <c r="AK5572" s="70" t="str" cm="1">
        <f t="array" ref="AK5572">_xlfn.IFS(AH5572&lt;&gt;"","1",AI5572&lt;&gt;"","2",AJ5572&lt;&gt;"","3")</f>
        <v>3</v>
      </c>
    </row>
    <row r="5573" spans="1:37" x14ac:dyDescent="0.25">
      <c r="A5573" t="s">
        <v>229</v>
      </c>
      <c r="B5573" t="s">
        <v>210</v>
      </c>
      <c r="C5573" s="67" t="str">
        <f t="shared" si="642"/>
        <v>Alexis Clark</v>
      </c>
      <c r="D5573" s="71" t="str" cm="1">
        <f t="array" ref="D5573">_xlfn.IFS(AK5573="1",CONCATENATE(C5573,"Regional"),AK5573="2",CONCATENATE(C5573,"Sectional"),AK5573="3",CONCATENATE(C5573,COUNTIF($C$1:C5573,C5573)))</f>
        <v>Alexis Clark6</v>
      </c>
      <c r="E5573" s="66">
        <v>45181.625</v>
      </c>
      <c r="F5573" t="s">
        <v>2434</v>
      </c>
      <c r="G5573" s="46">
        <v>12</v>
      </c>
      <c r="H5573" s="46">
        <v>55</v>
      </c>
      <c r="I5573" s="46">
        <v>5</v>
      </c>
      <c r="J5573" t="s">
        <v>2435</v>
      </c>
      <c r="K5573" t="s">
        <v>90</v>
      </c>
      <c r="L5573" s="46">
        <v>2350</v>
      </c>
      <c r="M5573" s="46">
        <v>36</v>
      </c>
      <c r="N5573" s="46">
        <v>32.5</v>
      </c>
      <c r="O5573" s="46">
        <v>94</v>
      </c>
      <c r="P5573" s="46">
        <f t="shared" si="643"/>
        <v>1</v>
      </c>
      <c r="R5573" s="67" t="s">
        <v>1552</v>
      </c>
      <c r="S5573" s="67">
        <f>COUNTIF(Y$2:$Y$100,R5573)</f>
        <v>0</v>
      </c>
      <c r="V5573" s="67">
        <f t="shared" si="644"/>
        <v>0</v>
      </c>
      <c r="X5573"/>
      <c r="Y5573" s="67" t="str">
        <f t="shared" si="641"/>
        <v xml:space="preserve"> </v>
      </c>
      <c r="AB5573" t="s">
        <v>90</v>
      </c>
      <c r="AC5573" s="46">
        <v>2350</v>
      </c>
      <c r="AD5573" s="46">
        <v>36</v>
      </c>
      <c r="AE5573" s="46">
        <v>32.5</v>
      </c>
      <c r="AF5573" s="46">
        <v>94</v>
      </c>
      <c r="AH5573" s="70" t="str">
        <f t="shared" si="645"/>
        <v/>
      </c>
      <c r="AI5573" s="70" t="str">
        <f t="shared" si="646"/>
        <v/>
      </c>
      <c r="AJ5573" s="70" t="str">
        <f t="shared" si="647"/>
        <v>X</v>
      </c>
      <c r="AK5573" s="70" t="str" cm="1">
        <f t="array" ref="AK5573">_xlfn.IFS(AH5573&lt;&gt;"","1",AI5573&lt;&gt;"","2",AJ5573&lt;&gt;"","3")</f>
        <v>3</v>
      </c>
    </row>
    <row r="5574" spans="1:37" x14ac:dyDescent="0.25">
      <c r="A5574" t="s">
        <v>1899</v>
      </c>
      <c r="B5574" t="s">
        <v>1900</v>
      </c>
      <c r="C5574" s="67" t="str">
        <f t="shared" si="642"/>
        <v>Rylin Vruwink</v>
      </c>
      <c r="D5574" s="71" t="str" cm="1">
        <f t="array" ref="D5574">_xlfn.IFS(AK5574="1",CONCATENATE(C5574,"Regional"),AK5574="2",CONCATENATE(C5574,"Sectional"),AK5574="3",CONCATENATE(C5574,COUNTIF($C$1:C5574,C5574)))</f>
        <v>Rylin Vruwink8</v>
      </c>
      <c r="E5574" s="66">
        <v>45181.625</v>
      </c>
      <c r="F5574" t="s">
        <v>2434</v>
      </c>
      <c r="G5574" s="46">
        <v>12</v>
      </c>
      <c r="H5574" s="46">
        <v>55</v>
      </c>
      <c r="I5574" s="46">
        <v>5</v>
      </c>
      <c r="J5574" t="s">
        <v>2435</v>
      </c>
      <c r="K5574" t="s">
        <v>90</v>
      </c>
      <c r="L5574" s="46">
        <v>2350</v>
      </c>
      <c r="M5574" s="46">
        <v>36</v>
      </c>
      <c r="N5574" s="46">
        <v>32.5</v>
      </c>
      <c r="O5574" s="46">
        <v>94</v>
      </c>
      <c r="P5574" s="46">
        <f t="shared" si="643"/>
        <v>1</v>
      </c>
      <c r="R5574" s="67" t="s">
        <v>2910</v>
      </c>
      <c r="S5574" s="67">
        <f>COUNTIF(Y$2:$Y$100,R5574)</f>
        <v>0</v>
      </c>
      <c r="V5574" s="67">
        <f t="shared" si="644"/>
        <v>0</v>
      </c>
      <c r="X5574"/>
      <c r="Y5574" s="67" t="str">
        <f t="shared" si="641"/>
        <v xml:space="preserve"> </v>
      </c>
      <c r="AB5574" t="s">
        <v>90</v>
      </c>
      <c r="AC5574" s="46">
        <v>2350</v>
      </c>
      <c r="AD5574" s="46">
        <v>36</v>
      </c>
      <c r="AE5574" s="46">
        <v>32.5</v>
      </c>
      <c r="AF5574" s="46">
        <v>94</v>
      </c>
      <c r="AH5574" s="70" t="str">
        <f t="shared" si="645"/>
        <v/>
      </c>
      <c r="AI5574" s="70" t="str">
        <f t="shared" si="646"/>
        <v/>
      </c>
      <c r="AJ5574" s="70" t="str">
        <f t="shared" si="647"/>
        <v>X</v>
      </c>
      <c r="AK5574" s="70" t="str" cm="1">
        <f t="array" ref="AK5574">_xlfn.IFS(AH5574&lt;&gt;"","1",AI5574&lt;&gt;"","2",AJ5574&lt;&gt;"","3")</f>
        <v>3</v>
      </c>
    </row>
    <row r="5575" spans="1:37" x14ac:dyDescent="0.25">
      <c r="A5575" t="s">
        <v>1082</v>
      </c>
      <c r="B5575" t="s">
        <v>1898</v>
      </c>
      <c r="C5575" s="67" t="str">
        <f t="shared" si="642"/>
        <v>Micahlee Skjerly</v>
      </c>
      <c r="D5575" s="71" t="str" cm="1">
        <f t="array" ref="D5575">_xlfn.IFS(AK5575="1",CONCATENATE(C5575,"Regional"),AK5575="2",CONCATENATE(C5575,"Sectional"),AK5575="3",CONCATENATE(C5575,COUNTIF($C$1:C5575,C5575)))</f>
        <v>Micahlee Skjerly9</v>
      </c>
      <c r="E5575" s="66">
        <v>45181.625</v>
      </c>
      <c r="F5575" t="s">
        <v>2434</v>
      </c>
      <c r="G5575" s="46">
        <v>12</v>
      </c>
      <c r="H5575" s="46">
        <v>59</v>
      </c>
      <c r="I5575" s="46">
        <v>7</v>
      </c>
      <c r="J5575" t="s">
        <v>2435</v>
      </c>
      <c r="K5575" t="s">
        <v>90</v>
      </c>
      <c r="L5575" s="46">
        <v>2350</v>
      </c>
      <c r="M5575" s="46">
        <v>36</v>
      </c>
      <c r="N5575" s="46">
        <v>32.5</v>
      </c>
      <c r="O5575" s="46">
        <v>94</v>
      </c>
      <c r="P5575" s="46">
        <f t="shared" si="643"/>
        <v>1</v>
      </c>
      <c r="R5575" s="67" t="s">
        <v>2909</v>
      </c>
      <c r="S5575" s="67">
        <f>COUNTIF(Y$2:$Y$100,R5575)</f>
        <v>0</v>
      </c>
      <c r="V5575" s="67">
        <f t="shared" si="644"/>
        <v>0</v>
      </c>
      <c r="X5575"/>
      <c r="Y5575" s="67" t="str">
        <f t="shared" si="641"/>
        <v xml:space="preserve"> </v>
      </c>
      <c r="AB5575" t="s">
        <v>90</v>
      </c>
      <c r="AC5575" s="46">
        <v>2350</v>
      </c>
      <c r="AD5575" s="46">
        <v>36</v>
      </c>
      <c r="AE5575" s="46">
        <v>32.5</v>
      </c>
      <c r="AF5575" s="46">
        <v>94</v>
      </c>
      <c r="AH5575" s="70" t="str">
        <f t="shared" si="645"/>
        <v/>
      </c>
      <c r="AI5575" s="70" t="str">
        <f t="shared" si="646"/>
        <v/>
      </c>
      <c r="AJ5575" s="70" t="str">
        <f t="shared" si="647"/>
        <v>X</v>
      </c>
      <c r="AK5575" s="70" t="str" cm="1">
        <f t="array" ref="AK5575">_xlfn.IFS(AH5575&lt;&gt;"","1",AI5575&lt;&gt;"","2",AJ5575&lt;&gt;"","3")</f>
        <v>3</v>
      </c>
    </row>
    <row r="5576" spans="1:37" x14ac:dyDescent="0.25">
      <c r="A5576" t="s">
        <v>204</v>
      </c>
      <c r="B5576" t="s">
        <v>1090</v>
      </c>
      <c r="C5576" s="67" t="str">
        <f t="shared" si="642"/>
        <v>Alissa Cameron</v>
      </c>
      <c r="D5576" s="71" t="str" cm="1">
        <f t="array" ref="D5576">_xlfn.IFS(AK5576="1",CONCATENATE(C5576,"Regional"),AK5576="2",CONCATENATE(C5576,"Sectional"),AK5576="3",CONCATENATE(C5576,COUNTIF($C$1:C5576,C5576)))</f>
        <v>Alissa Cameron7</v>
      </c>
      <c r="E5576" s="66">
        <v>45181.625</v>
      </c>
      <c r="F5576" t="s">
        <v>2434</v>
      </c>
      <c r="G5576" s="46">
        <v>12</v>
      </c>
      <c r="H5576" s="46">
        <v>59</v>
      </c>
      <c r="I5576" s="46">
        <v>7</v>
      </c>
      <c r="J5576" t="s">
        <v>2435</v>
      </c>
      <c r="K5576" t="s">
        <v>90</v>
      </c>
      <c r="L5576" s="46">
        <v>2350</v>
      </c>
      <c r="M5576" s="46">
        <v>36</v>
      </c>
      <c r="N5576" s="46">
        <v>32.5</v>
      </c>
      <c r="O5576" s="46">
        <v>94</v>
      </c>
      <c r="P5576" s="46">
        <f t="shared" si="643"/>
        <v>1</v>
      </c>
      <c r="R5576" s="67" t="s">
        <v>1567</v>
      </c>
      <c r="S5576" s="67">
        <f>COUNTIF(Y$2:$Y$100,R5576)</f>
        <v>0</v>
      </c>
      <c r="V5576" s="67">
        <f t="shared" si="644"/>
        <v>0</v>
      </c>
      <c r="X5576"/>
      <c r="Y5576" s="67" t="str">
        <f t="shared" si="641"/>
        <v xml:space="preserve"> </v>
      </c>
      <c r="AB5576" t="s">
        <v>90</v>
      </c>
      <c r="AC5576" s="46">
        <v>2350</v>
      </c>
      <c r="AD5576" s="46">
        <v>36</v>
      </c>
      <c r="AE5576" s="46">
        <v>32.5</v>
      </c>
      <c r="AF5576" s="46">
        <v>94</v>
      </c>
      <c r="AH5576" s="70" t="str">
        <f t="shared" si="645"/>
        <v/>
      </c>
      <c r="AI5576" s="70" t="str">
        <f t="shared" si="646"/>
        <v/>
      </c>
      <c r="AJ5576" s="70" t="str">
        <f t="shared" si="647"/>
        <v>X</v>
      </c>
      <c r="AK5576" s="70" t="str" cm="1">
        <f t="array" ref="AK5576">_xlfn.IFS(AH5576&lt;&gt;"","1",AI5576&lt;&gt;"","2",AJ5576&lt;&gt;"","3")</f>
        <v>3</v>
      </c>
    </row>
    <row r="5577" spans="1:37" x14ac:dyDescent="0.25">
      <c r="A5577" t="s">
        <v>1901</v>
      </c>
      <c r="B5577" t="s">
        <v>539</v>
      </c>
      <c r="C5577" s="67" t="str">
        <f t="shared" si="642"/>
        <v>Maggie Cole</v>
      </c>
      <c r="D5577" s="71" t="str" cm="1">
        <f t="array" ref="D5577">_xlfn.IFS(AK5577="1",CONCATENATE(C5577,"Regional"),AK5577="2",CONCATENATE(C5577,"Sectional"),AK5577="3",CONCATENATE(C5577,COUNTIF($C$1:C5577,C5577)))</f>
        <v>Maggie Cole7</v>
      </c>
      <c r="E5577" s="66">
        <v>45181.625</v>
      </c>
      <c r="F5577" t="s">
        <v>2434</v>
      </c>
      <c r="G5577" s="46">
        <v>12</v>
      </c>
      <c r="H5577" s="46">
        <v>62</v>
      </c>
      <c r="I5577" s="46">
        <v>9</v>
      </c>
      <c r="J5577" t="s">
        <v>2435</v>
      </c>
      <c r="K5577" t="s">
        <v>90</v>
      </c>
      <c r="L5577" s="46">
        <v>2350</v>
      </c>
      <c r="M5577" s="46">
        <v>36</v>
      </c>
      <c r="N5577" s="46">
        <v>32.5</v>
      </c>
      <c r="O5577" s="46">
        <v>94</v>
      </c>
      <c r="P5577" s="46">
        <f t="shared" si="643"/>
        <v>1</v>
      </c>
      <c r="R5577" s="67" t="s">
        <v>2913</v>
      </c>
      <c r="S5577" s="67">
        <f>COUNTIF(Y$2:$Y$100,R5577)</f>
        <v>0</v>
      </c>
      <c r="V5577" s="67">
        <f t="shared" si="644"/>
        <v>0</v>
      </c>
      <c r="X5577"/>
      <c r="Y5577" s="67" t="str">
        <f t="shared" si="641"/>
        <v xml:space="preserve"> </v>
      </c>
      <c r="AB5577" t="s">
        <v>90</v>
      </c>
      <c r="AC5577" s="46">
        <v>2350</v>
      </c>
      <c r="AD5577" s="46">
        <v>36</v>
      </c>
      <c r="AE5577" s="46">
        <v>32.5</v>
      </c>
      <c r="AF5577" s="46">
        <v>94</v>
      </c>
      <c r="AH5577" s="70" t="str">
        <f t="shared" si="645"/>
        <v/>
      </c>
      <c r="AI5577" s="70" t="str">
        <f t="shared" si="646"/>
        <v/>
      </c>
      <c r="AJ5577" s="70" t="str">
        <f t="shared" si="647"/>
        <v>X</v>
      </c>
      <c r="AK5577" s="70" t="str" cm="1">
        <f t="array" ref="AK5577">_xlfn.IFS(AH5577&lt;&gt;"","1",AI5577&lt;&gt;"","2",AJ5577&lt;&gt;"","3")</f>
        <v>3</v>
      </c>
    </row>
    <row r="5578" spans="1:37" x14ac:dyDescent="0.25">
      <c r="A5578" t="s">
        <v>183</v>
      </c>
      <c r="B5578" t="s">
        <v>272</v>
      </c>
      <c r="C5578" s="67" t="str">
        <f t="shared" si="642"/>
        <v>Reese Allen</v>
      </c>
      <c r="D5578" s="71" t="str" cm="1">
        <f t="array" ref="D5578">_xlfn.IFS(AK5578="1",CONCATENATE(C5578,"Regional"),AK5578="2",CONCATENATE(C5578,"Sectional"),AK5578="3",CONCATENATE(C5578,COUNTIF($C$1:C5578,C5578)))</f>
        <v>Reese Allen4</v>
      </c>
      <c r="E5578" s="66">
        <v>45181.625</v>
      </c>
      <c r="F5578" t="s">
        <v>2434</v>
      </c>
      <c r="G5578" s="46">
        <v>12</v>
      </c>
      <c r="H5578" s="46">
        <v>72</v>
      </c>
      <c r="I5578" s="46">
        <v>10</v>
      </c>
      <c r="J5578" t="s">
        <v>2435</v>
      </c>
      <c r="K5578" t="s">
        <v>90</v>
      </c>
      <c r="L5578" s="46">
        <v>2350</v>
      </c>
      <c r="M5578" s="46">
        <v>36</v>
      </c>
      <c r="N5578" s="46">
        <v>32.5</v>
      </c>
      <c r="O5578" s="46">
        <v>94</v>
      </c>
      <c r="P5578" s="46">
        <f t="shared" si="643"/>
        <v>1</v>
      </c>
      <c r="R5578" s="67" t="s">
        <v>2916</v>
      </c>
      <c r="S5578" s="67">
        <f>COUNTIF(Y$2:$Y$100,R5578)</f>
        <v>0</v>
      </c>
      <c r="V5578" s="67">
        <f t="shared" si="644"/>
        <v>0</v>
      </c>
      <c r="X5578"/>
      <c r="Y5578" s="67" t="str">
        <f t="shared" si="641"/>
        <v xml:space="preserve"> </v>
      </c>
      <c r="AB5578" t="s">
        <v>90</v>
      </c>
      <c r="AC5578" s="46">
        <v>2350</v>
      </c>
      <c r="AD5578" s="46">
        <v>36</v>
      </c>
      <c r="AE5578" s="46">
        <v>32.5</v>
      </c>
      <c r="AF5578" s="46">
        <v>94</v>
      </c>
      <c r="AH5578" s="70" t="str">
        <f t="shared" si="645"/>
        <v/>
      </c>
      <c r="AI5578" s="70" t="str">
        <f t="shared" si="646"/>
        <v/>
      </c>
      <c r="AJ5578" s="70" t="str">
        <f t="shared" si="647"/>
        <v>X</v>
      </c>
      <c r="AK5578" s="70" t="str" cm="1">
        <f t="array" ref="AK5578">_xlfn.IFS(AH5578&lt;&gt;"","1",AI5578&lt;&gt;"","2",AJ5578&lt;&gt;"","3")</f>
        <v>3</v>
      </c>
    </row>
    <row r="5579" spans="1:37" x14ac:dyDescent="0.25">
      <c r="A5579" t="s">
        <v>1088</v>
      </c>
      <c r="B5579" t="s">
        <v>2004</v>
      </c>
      <c r="C5579" s="67" t="str">
        <f t="shared" si="642"/>
        <v>Dagmar Beckel</v>
      </c>
      <c r="D5579" s="71" t="str" cm="1">
        <f t="array" ref="D5579">_xlfn.IFS(AK5579="1",CONCATENATE(C5579,"Regional"),AK5579="2",CONCATENATE(C5579,"Sectional"),AK5579="3",CONCATENATE(C5579,COUNTIF($C$1:C5579,C5579)))</f>
        <v>Dagmar Beckel7</v>
      </c>
      <c r="E5579" s="66">
        <v>45181.625</v>
      </c>
      <c r="F5579" t="s">
        <v>2434</v>
      </c>
      <c r="G5579" s="46">
        <v>12</v>
      </c>
      <c r="H5579" s="46">
        <v>73</v>
      </c>
      <c r="I5579" s="46">
        <v>11</v>
      </c>
      <c r="J5579" t="s">
        <v>2435</v>
      </c>
      <c r="K5579" t="s">
        <v>90</v>
      </c>
      <c r="L5579" s="46">
        <v>2350</v>
      </c>
      <c r="M5579" s="46">
        <v>36</v>
      </c>
      <c r="N5579" s="46">
        <v>32.5</v>
      </c>
      <c r="O5579" s="46">
        <v>94</v>
      </c>
      <c r="P5579" s="46">
        <f t="shared" si="643"/>
        <v>1</v>
      </c>
      <c r="R5579" s="67" t="s">
        <v>3018</v>
      </c>
      <c r="S5579" s="67">
        <f>COUNTIF(Y$2:$Y$100,R5579)</f>
        <v>0</v>
      </c>
      <c r="V5579" s="67">
        <f t="shared" si="644"/>
        <v>0</v>
      </c>
      <c r="X5579"/>
      <c r="Y5579" s="67" t="str">
        <f t="shared" si="641"/>
        <v xml:space="preserve"> </v>
      </c>
      <c r="AB5579" t="s">
        <v>90</v>
      </c>
      <c r="AC5579" s="46">
        <v>2350</v>
      </c>
      <c r="AD5579" s="46">
        <v>36</v>
      </c>
      <c r="AE5579" s="46">
        <v>32.5</v>
      </c>
      <c r="AF5579" s="46">
        <v>94</v>
      </c>
      <c r="AH5579" s="70" t="str">
        <f t="shared" si="645"/>
        <v/>
      </c>
      <c r="AI5579" s="70" t="str">
        <f t="shared" si="646"/>
        <v/>
      </c>
      <c r="AJ5579" s="70" t="str">
        <f t="shared" si="647"/>
        <v>X</v>
      </c>
      <c r="AK5579" s="70" t="str" cm="1">
        <f t="array" ref="AK5579">_xlfn.IFS(AH5579&lt;&gt;"","1",AI5579&lt;&gt;"","2",AJ5579&lt;&gt;"","3")</f>
        <v>3</v>
      </c>
    </row>
    <row r="5580" spans="1:37" x14ac:dyDescent="0.25">
      <c r="A5580" t="s">
        <v>3405</v>
      </c>
      <c r="B5580" t="s">
        <v>2005</v>
      </c>
      <c r="C5580" s="67" t="str">
        <f t="shared" si="642"/>
        <v>Kiara Nedland</v>
      </c>
      <c r="D5580" s="71" t="str" cm="1">
        <f t="array" ref="D5580">_xlfn.IFS(AK5580="1",CONCATENATE(C5580,"Regional"),AK5580="2",CONCATENATE(C5580,"Sectional"),AK5580="3",CONCATENATE(C5580,COUNTIF($C$1:C5580,C5580)))</f>
        <v>Kiara Nedland5</v>
      </c>
      <c r="E5580" s="66">
        <v>45181.625</v>
      </c>
      <c r="F5580" t="s">
        <v>2434</v>
      </c>
      <c r="G5580" s="46">
        <v>12</v>
      </c>
      <c r="H5580" s="46">
        <v>74</v>
      </c>
      <c r="I5580" s="46">
        <v>12</v>
      </c>
      <c r="J5580" t="s">
        <v>2435</v>
      </c>
      <c r="K5580" t="s">
        <v>90</v>
      </c>
      <c r="L5580" s="46">
        <v>2350</v>
      </c>
      <c r="M5580" s="46">
        <v>36</v>
      </c>
      <c r="N5580" s="46">
        <v>32.5</v>
      </c>
      <c r="O5580" s="46">
        <v>94</v>
      </c>
      <c r="P5580" s="46">
        <f t="shared" si="643"/>
        <v>1</v>
      </c>
      <c r="R5580" s="67" t="s">
        <v>3548</v>
      </c>
      <c r="S5580" s="67">
        <f>COUNTIF(Y$2:$Y$100,R5580)</f>
        <v>0</v>
      </c>
      <c r="V5580" s="67">
        <f t="shared" si="644"/>
        <v>0</v>
      </c>
      <c r="X5580"/>
      <c r="Y5580" s="67" t="str">
        <f t="shared" si="641"/>
        <v xml:space="preserve"> </v>
      </c>
      <c r="AB5580" t="s">
        <v>90</v>
      </c>
      <c r="AC5580" s="46">
        <v>2350</v>
      </c>
      <c r="AD5580" s="46">
        <v>36</v>
      </c>
      <c r="AE5580" s="46">
        <v>32.5</v>
      </c>
      <c r="AF5580" s="46">
        <v>94</v>
      </c>
      <c r="AH5580" s="70" t="str">
        <f t="shared" si="645"/>
        <v/>
      </c>
      <c r="AI5580" s="70" t="str">
        <f t="shared" si="646"/>
        <v/>
      </c>
      <c r="AJ5580" s="70" t="str">
        <f t="shared" si="647"/>
        <v>X</v>
      </c>
      <c r="AK5580" s="70" t="str" cm="1">
        <f t="array" ref="AK5580">_xlfn.IFS(AH5580&lt;&gt;"","1",AI5580&lt;&gt;"","2",AJ5580&lt;&gt;"","3")</f>
        <v>3</v>
      </c>
    </row>
    <row r="5581" spans="1:37" x14ac:dyDescent="0.25">
      <c r="A5581" t="s">
        <v>1107</v>
      </c>
      <c r="B5581" t="s">
        <v>336</v>
      </c>
      <c r="C5581" s="67" t="str">
        <f t="shared" si="642"/>
        <v>Victoria Watzka</v>
      </c>
      <c r="D5581" s="71" t="str" cm="1">
        <f t="array" ref="D5581">_xlfn.IFS(AK5581="1",CONCATENATE(C5581,"Regional"),AK5581="2",CONCATENATE(C5581,"Sectional"),AK5581="3",CONCATENATE(C5581,COUNTIF($C$1:C5581,C5581)))</f>
        <v>Victoria Watzka3</v>
      </c>
      <c r="E5581" s="66">
        <v>45182.333333333336</v>
      </c>
      <c r="F5581" t="s">
        <v>2468</v>
      </c>
      <c r="G5581" s="46">
        <v>14</v>
      </c>
      <c r="H5581" s="46">
        <v>51</v>
      </c>
      <c r="I5581" s="46">
        <v>1</v>
      </c>
      <c r="J5581" t="s">
        <v>1011</v>
      </c>
      <c r="K5581" t="s">
        <v>90</v>
      </c>
      <c r="L5581" s="46">
        <v>2498</v>
      </c>
      <c r="M5581" s="46">
        <v>36</v>
      </c>
      <c r="N5581" s="46">
        <v>34.200000000000003</v>
      </c>
      <c r="O5581" s="46">
        <v>114</v>
      </c>
      <c r="P5581" s="46">
        <f t="shared" si="643"/>
        <v>1</v>
      </c>
      <c r="R5581" s="67" t="s">
        <v>3071</v>
      </c>
      <c r="S5581" s="67">
        <f>COUNTIF(Y$2:$Y$100,R5581)</f>
        <v>0</v>
      </c>
      <c r="V5581" s="67">
        <f t="shared" si="644"/>
        <v>0</v>
      </c>
      <c r="X5581"/>
      <c r="Y5581" s="67" t="str">
        <f t="shared" si="641"/>
        <v xml:space="preserve"> </v>
      </c>
      <c r="AB5581" t="s">
        <v>90</v>
      </c>
      <c r="AC5581" s="46">
        <v>2498</v>
      </c>
      <c r="AD5581" s="46">
        <v>36</v>
      </c>
      <c r="AE5581" s="46">
        <v>34.200000000000003</v>
      </c>
      <c r="AF5581" s="46">
        <v>114</v>
      </c>
      <c r="AH5581" s="70" t="str">
        <f t="shared" si="645"/>
        <v/>
      </c>
      <c r="AI5581" s="70" t="str">
        <f t="shared" si="646"/>
        <v/>
      </c>
      <c r="AJ5581" s="70" t="str">
        <f t="shared" si="647"/>
        <v>X</v>
      </c>
      <c r="AK5581" s="70" t="str" cm="1">
        <f t="array" ref="AK5581">_xlfn.IFS(AH5581&lt;&gt;"","1",AI5581&lt;&gt;"","2",AJ5581&lt;&gt;"","3")</f>
        <v>3</v>
      </c>
    </row>
    <row r="5582" spans="1:37" x14ac:dyDescent="0.25">
      <c r="A5582" t="s">
        <v>2051</v>
      </c>
      <c r="B5582" t="s">
        <v>582</v>
      </c>
      <c r="C5582" s="67" t="str">
        <f t="shared" si="642"/>
        <v>Katelyn Shedlosky</v>
      </c>
      <c r="D5582" s="71" t="str" cm="1">
        <f t="array" ref="D5582">_xlfn.IFS(AK5582="1",CONCATENATE(C5582,"Regional"),AK5582="2",CONCATENATE(C5582,"Sectional"),AK5582="3",CONCATENATE(C5582,COUNTIF($C$1:C5582,C5582)))</f>
        <v>Katelyn Shedlosky2</v>
      </c>
      <c r="E5582" s="66">
        <v>45182.333333333336</v>
      </c>
      <c r="F5582" t="s">
        <v>2468</v>
      </c>
      <c r="G5582" s="46">
        <v>14</v>
      </c>
      <c r="H5582" s="46">
        <v>51</v>
      </c>
      <c r="I5582" s="46">
        <v>1</v>
      </c>
      <c r="J5582" t="s">
        <v>1011</v>
      </c>
      <c r="K5582" t="s">
        <v>90</v>
      </c>
      <c r="L5582" s="46">
        <v>2498</v>
      </c>
      <c r="M5582" s="46">
        <v>36</v>
      </c>
      <c r="N5582" s="46">
        <v>34.200000000000003</v>
      </c>
      <c r="O5582" s="46">
        <v>114</v>
      </c>
      <c r="P5582" s="46">
        <f t="shared" si="643"/>
        <v>1</v>
      </c>
      <c r="R5582" s="67" t="s">
        <v>3070</v>
      </c>
      <c r="S5582" s="67">
        <f>COUNTIF(Y$2:$Y$100,R5582)</f>
        <v>0</v>
      </c>
      <c r="V5582" s="67">
        <f t="shared" si="644"/>
        <v>0</v>
      </c>
      <c r="X5582"/>
      <c r="Y5582" s="67" t="str">
        <f t="shared" si="641"/>
        <v xml:space="preserve"> </v>
      </c>
      <c r="AB5582" t="s">
        <v>90</v>
      </c>
      <c r="AC5582" s="46">
        <v>2498</v>
      </c>
      <c r="AD5582" s="46">
        <v>36</v>
      </c>
      <c r="AE5582" s="46">
        <v>34.200000000000003</v>
      </c>
      <c r="AF5582" s="46">
        <v>114</v>
      </c>
      <c r="AH5582" s="70" t="str">
        <f t="shared" si="645"/>
        <v/>
      </c>
      <c r="AI5582" s="70" t="str">
        <f t="shared" si="646"/>
        <v/>
      </c>
      <c r="AJ5582" s="70" t="str">
        <f t="shared" si="647"/>
        <v>X</v>
      </c>
      <c r="AK5582" s="70" t="str" cm="1">
        <f t="array" ref="AK5582">_xlfn.IFS(AH5582&lt;&gt;"","1",AI5582&lt;&gt;"","2",AJ5582&lt;&gt;"","3")</f>
        <v>3</v>
      </c>
    </row>
    <row r="5583" spans="1:37" x14ac:dyDescent="0.25">
      <c r="A5583" t="s">
        <v>374</v>
      </c>
      <c r="B5583" t="s">
        <v>353</v>
      </c>
      <c r="C5583" s="67" t="str">
        <f t="shared" si="642"/>
        <v>Olivia Wagner</v>
      </c>
      <c r="D5583" s="71" t="str" cm="1">
        <f t="array" ref="D5583">_xlfn.IFS(AK5583="1",CONCATENATE(C5583,"Regional"),AK5583="2",CONCATENATE(C5583,"Sectional"),AK5583="3",CONCATENATE(C5583,COUNTIF($C$1:C5583,C5583)))</f>
        <v>Olivia Wagner1</v>
      </c>
      <c r="E5583" s="66">
        <v>45182.333333333336</v>
      </c>
      <c r="F5583" t="s">
        <v>2468</v>
      </c>
      <c r="G5583" s="46">
        <v>14</v>
      </c>
      <c r="H5583" s="46">
        <v>53</v>
      </c>
      <c r="I5583" s="46">
        <v>3</v>
      </c>
      <c r="J5583" t="s">
        <v>1011</v>
      </c>
      <c r="K5583" t="s">
        <v>90</v>
      </c>
      <c r="L5583" s="46">
        <v>2498</v>
      </c>
      <c r="M5583" s="46">
        <v>36</v>
      </c>
      <c r="N5583" s="46">
        <v>34.200000000000003</v>
      </c>
      <c r="O5583" s="46">
        <v>114</v>
      </c>
      <c r="P5583" s="46">
        <f t="shared" si="643"/>
        <v>1</v>
      </c>
      <c r="R5583" s="67" t="s">
        <v>3072</v>
      </c>
      <c r="S5583" s="67">
        <f>COUNTIF(Y$2:$Y$100,R5583)</f>
        <v>0</v>
      </c>
      <c r="V5583" s="67">
        <f t="shared" si="644"/>
        <v>0</v>
      </c>
      <c r="X5583"/>
      <c r="Y5583" s="67" t="str">
        <f t="shared" si="641"/>
        <v xml:space="preserve"> </v>
      </c>
      <c r="AB5583" t="s">
        <v>90</v>
      </c>
      <c r="AC5583" s="46">
        <v>2498</v>
      </c>
      <c r="AD5583" s="46">
        <v>36</v>
      </c>
      <c r="AE5583" s="46">
        <v>34.200000000000003</v>
      </c>
      <c r="AF5583" s="46">
        <v>114</v>
      </c>
      <c r="AH5583" s="70" t="str">
        <f t="shared" si="645"/>
        <v/>
      </c>
      <c r="AI5583" s="70" t="str">
        <f t="shared" si="646"/>
        <v/>
      </c>
      <c r="AJ5583" s="70" t="str">
        <f t="shared" si="647"/>
        <v>X</v>
      </c>
      <c r="AK5583" s="70" t="str" cm="1">
        <f t="array" ref="AK5583">_xlfn.IFS(AH5583&lt;&gt;"","1",AI5583&lt;&gt;"","2",AJ5583&lt;&gt;"","3")</f>
        <v>3</v>
      </c>
    </row>
    <row r="5584" spans="1:37" x14ac:dyDescent="0.25">
      <c r="A5584" t="s">
        <v>310</v>
      </c>
      <c r="B5584" t="s">
        <v>207</v>
      </c>
      <c r="C5584" s="67" t="str">
        <f t="shared" si="642"/>
        <v>Taylor Miller</v>
      </c>
      <c r="D5584" s="71" t="str" cm="1">
        <f t="array" ref="D5584">_xlfn.IFS(AK5584="1",CONCATENATE(C5584,"Regional"),AK5584="2",CONCATENATE(C5584,"Sectional"),AK5584="3",CONCATENATE(C5584,COUNTIF($C$1:C5584,C5584)))</f>
        <v>Taylor Miller1</v>
      </c>
      <c r="E5584" s="66">
        <v>45182.333333333336</v>
      </c>
      <c r="F5584" t="s">
        <v>2468</v>
      </c>
      <c r="G5584" s="46">
        <v>14</v>
      </c>
      <c r="H5584" s="46">
        <v>53</v>
      </c>
      <c r="I5584" s="46">
        <v>3</v>
      </c>
      <c r="J5584" t="s">
        <v>1011</v>
      </c>
      <c r="K5584" t="s">
        <v>90</v>
      </c>
      <c r="L5584" s="46">
        <v>2498</v>
      </c>
      <c r="M5584" s="46">
        <v>36</v>
      </c>
      <c r="N5584" s="46">
        <v>34.200000000000003</v>
      </c>
      <c r="O5584" s="46">
        <v>114</v>
      </c>
      <c r="P5584" s="46">
        <f t="shared" si="643"/>
        <v>1</v>
      </c>
      <c r="R5584" s="67" t="s">
        <v>1490</v>
      </c>
      <c r="S5584" s="67">
        <f>COUNTIF(Y$2:$Y$100,R5584)</f>
        <v>0</v>
      </c>
      <c r="V5584" s="67">
        <f t="shared" si="644"/>
        <v>0</v>
      </c>
      <c r="X5584"/>
      <c r="Y5584" s="67" t="str">
        <f t="shared" si="641"/>
        <v xml:space="preserve"> </v>
      </c>
      <c r="AB5584" t="s">
        <v>90</v>
      </c>
      <c r="AC5584" s="46">
        <v>2498</v>
      </c>
      <c r="AD5584" s="46">
        <v>36</v>
      </c>
      <c r="AE5584" s="46">
        <v>34.200000000000003</v>
      </c>
      <c r="AF5584" s="46">
        <v>114</v>
      </c>
      <c r="AH5584" s="70" t="str">
        <f t="shared" si="645"/>
        <v/>
      </c>
      <c r="AI5584" s="70" t="str">
        <f t="shared" si="646"/>
        <v/>
      </c>
      <c r="AJ5584" s="70" t="str">
        <f t="shared" si="647"/>
        <v>X</v>
      </c>
      <c r="AK5584" s="70" t="str" cm="1">
        <f t="array" ref="AK5584">_xlfn.IFS(AH5584&lt;&gt;"","1",AI5584&lt;&gt;"","2",AJ5584&lt;&gt;"","3")</f>
        <v>3</v>
      </c>
    </row>
    <row r="5585" spans="1:37" x14ac:dyDescent="0.25">
      <c r="A5585" t="s">
        <v>1813</v>
      </c>
      <c r="B5585" t="s">
        <v>434</v>
      </c>
      <c r="C5585" s="67" t="str">
        <f t="shared" si="642"/>
        <v>Ella Swanson</v>
      </c>
      <c r="D5585" s="71" t="str" cm="1">
        <f t="array" ref="D5585">_xlfn.IFS(AK5585="1",CONCATENATE(C5585,"Regional"),AK5585="2",CONCATENATE(C5585,"Sectional"),AK5585="3",CONCATENATE(C5585,COUNTIF($C$1:C5585,C5585)))</f>
        <v>Ella Swanson3</v>
      </c>
      <c r="E5585" s="66">
        <v>45182.333333333336</v>
      </c>
      <c r="F5585" t="s">
        <v>2468</v>
      </c>
      <c r="G5585" s="46">
        <v>14</v>
      </c>
      <c r="H5585" s="46">
        <v>53</v>
      </c>
      <c r="I5585" s="46">
        <v>3</v>
      </c>
      <c r="J5585" t="s">
        <v>1011</v>
      </c>
      <c r="K5585" t="s">
        <v>90</v>
      </c>
      <c r="L5585" s="46">
        <v>2498</v>
      </c>
      <c r="M5585" s="46">
        <v>36</v>
      </c>
      <c r="N5585" s="46">
        <v>34.200000000000003</v>
      </c>
      <c r="O5585" s="46">
        <v>114</v>
      </c>
      <c r="P5585" s="46">
        <f t="shared" si="643"/>
        <v>1</v>
      </c>
      <c r="R5585" s="67" t="s">
        <v>3662</v>
      </c>
      <c r="S5585" s="67">
        <f>COUNTIF(Y$2:$Y$100,R5585)</f>
        <v>0</v>
      </c>
      <c r="V5585" s="67">
        <f t="shared" si="644"/>
        <v>0</v>
      </c>
      <c r="X5585"/>
      <c r="Y5585" s="67" t="str">
        <f t="shared" si="641"/>
        <v xml:space="preserve"> </v>
      </c>
      <c r="AB5585" t="s">
        <v>90</v>
      </c>
      <c r="AC5585" s="46">
        <v>2498</v>
      </c>
      <c r="AD5585" s="46">
        <v>36</v>
      </c>
      <c r="AE5585" s="46">
        <v>34.200000000000003</v>
      </c>
      <c r="AF5585" s="46">
        <v>114</v>
      </c>
      <c r="AH5585" s="70" t="str">
        <f t="shared" si="645"/>
        <v/>
      </c>
      <c r="AI5585" s="70" t="str">
        <f t="shared" si="646"/>
        <v/>
      </c>
      <c r="AJ5585" s="70" t="str">
        <f t="shared" si="647"/>
        <v>X</v>
      </c>
      <c r="AK5585" s="70" t="str" cm="1">
        <f t="array" ref="AK5585">_xlfn.IFS(AH5585&lt;&gt;"","1",AI5585&lt;&gt;"","2",AJ5585&lt;&gt;"","3")</f>
        <v>3</v>
      </c>
    </row>
    <row r="5586" spans="1:37" x14ac:dyDescent="0.25">
      <c r="A5586" t="s">
        <v>358</v>
      </c>
      <c r="B5586" t="s">
        <v>660</v>
      </c>
      <c r="C5586" s="67" t="str">
        <f t="shared" si="642"/>
        <v>Ashlyn Schultz</v>
      </c>
      <c r="D5586" s="71" t="str" cm="1">
        <f t="array" ref="D5586">_xlfn.IFS(AK5586="1",CONCATENATE(C5586,"Regional"),AK5586="2",CONCATENATE(C5586,"Sectional"),AK5586="3",CONCATENATE(C5586,COUNTIF($C$1:C5586,C5586)))</f>
        <v>Ashlyn Schultz2</v>
      </c>
      <c r="E5586" s="66">
        <v>45182.333333333336</v>
      </c>
      <c r="F5586" t="s">
        <v>2468</v>
      </c>
      <c r="G5586" s="46">
        <v>14</v>
      </c>
      <c r="H5586" s="46">
        <v>57</v>
      </c>
      <c r="I5586" s="46">
        <v>6</v>
      </c>
      <c r="J5586" t="s">
        <v>1011</v>
      </c>
      <c r="K5586" t="s">
        <v>90</v>
      </c>
      <c r="L5586" s="46">
        <v>2498</v>
      </c>
      <c r="M5586" s="46">
        <v>36</v>
      </c>
      <c r="N5586" s="46">
        <v>34.200000000000003</v>
      </c>
      <c r="O5586" s="46">
        <v>114</v>
      </c>
      <c r="P5586" s="46">
        <f t="shared" si="643"/>
        <v>1</v>
      </c>
      <c r="R5586" s="67" t="s">
        <v>3066</v>
      </c>
      <c r="S5586" s="67">
        <f>COUNTIF(Y$2:$Y$100,R5586)</f>
        <v>0</v>
      </c>
      <c r="V5586" s="67">
        <f t="shared" si="644"/>
        <v>0</v>
      </c>
      <c r="X5586"/>
      <c r="Y5586" s="67" t="str">
        <f t="shared" si="641"/>
        <v xml:space="preserve"> </v>
      </c>
      <c r="AB5586" t="s">
        <v>90</v>
      </c>
      <c r="AC5586" s="46">
        <v>2498</v>
      </c>
      <c r="AD5586" s="46">
        <v>36</v>
      </c>
      <c r="AE5586" s="46">
        <v>34.200000000000003</v>
      </c>
      <c r="AF5586" s="46">
        <v>114</v>
      </c>
      <c r="AH5586" s="70" t="str">
        <f t="shared" si="645"/>
        <v/>
      </c>
      <c r="AI5586" s="70" t="str">
        <f t="shared" si="646"/>
        <v/>
      </c>
      <c r="AJ5586" s="70" t="str">
        <f t="shared" si="647"/>
        <v>X</v>
      </c>
      <c r="AK5586" s="70" t="str" cm="1">
        <f t="array" ref="AK5586">_xlfn.IFS(AH5586&lt;&gt;"","1",AI5586&lt;&gt;"","2",AJ5586&lt;&gt;"","3")</f>
        <v>3</v>
      </c>
    </row>
    <row r="5587" spans="1:37" x14ac:dyDescent="0.25">
      <c r="A5587" t="s">
        <v>951</v>
      </c>
      <c r="B5587" t="s">
        <v>539</v>
      </c>
      <c r="C5587" s="67" t="str">
        <f t="shared" si="642"/>
        <v>Maggie Blank</v>
      </c>
      <c r="D5587" s="71" t="str" cm="1">
        <f t="array" ref="D5587">_xlfn.IFS(AK5587="1",CONCATENATE(C5587,"Regional"),AK5587="2",CONCATENATE(C5587,"Sectional"),AK5587="3",CONCATENATE(C5587,COUNTIF($C$1:C5587,C5587)))</f>
        <v>Maggie Blank7</v>
      </c>
      <c r="E5587" s="66">
        <v>45182.541666666664</v>
      </c>
      <c r="F5587" t="s">
        <v>2694</v>
      </c>
      <c r="G5587" s="46">
        <v>22</v>
      </c>
      <c r="H5587" s="46">
        <v>45</v>
      </c>
      <c r="I5587" s="46">
        <v>1</v>
      </c>
      <c r="J5587" t="s">
        <v>2689</v>
      </c>
      <c r="K5587" t="s">
        <v>131</v>
      </c>
      <c r="L5587" s="46">
        <v>2497</v>
      </c>
      <c r="M5587" s="46">
        <v>34</v>
      </c>
      <c r="N5587" s="46">
        <v>33.9</v>
      </c>
      <c r="O5587" s="46">
        <v>114</v>
      </c>
      <c r="P5587" s="46">
        <f t="shared" si="643"/>
        <v>1</v>
      </c>
      <c r="R5587" s="67" t="s">
        <v>1468</v>
      </c>
      <c r="S5587" s="67">
        <f>COUNTIF(Y$2:$Y$100,R5587)</f>
        <v>0</v>
      </c>
      <c r="V5587" s="67">
        <f t="shared" si="644"/>
        <v>0</v>
      </c>
      <c r="AB5587" t="s">
        <v>131</v>
      </c>
      <c r="AC5587" s="46">
        <v>2497</v>
      </c>
      <c r="AD5587" s="46">
        <v>34</v>
      </c>
      <c r="AE5587" s="46">
        <v>33.9</v>
      </c>
      <c r="AF5587" s="46">
        <v>114</v>
      </c>
      <c r="AH5587" s="70" t="str">
        <f t="shared" si="645"/>
        <v/>
      </c>
      <c r="AI5587" s="70" t="str">
        <f t="shared" si="646"/>
        <v/>
      </c>
      <c r="AJ5587" s="70" t="str">
        <f t="shared" si="647"/>
        <v>X</v>
      </c>
      <c r="AK5587" s="70" t="str" cm="1">
        <f t="array" ref="AK5587">_xlfn.IFS(AH5587&lt;&gt;"","1",AI5587&lt;&gt;"","2",AJ5587&lt;&gt;"","3")</f>
        <v>3</v>
      </c>
    </row>
    <row r="5588" spans="1:37" x14ac:dyDescent="0.25">
      <c r="A5588" t="s">
        <v>2115</v>
      </c>
      <c r="B5588" t="s">
        <v>371</v>
      </c>
      <c r="C5588" s="67" t="str">
        <f t="shared" si="642"/>
        <v>Abby Hajewski</v>
      </c>
      <c r="D5588" s="71" t="str" cm="1">
        <f t="array" ref="D5588">_xlfn.IFS(AK5588="1",CONCATENATE(C5588,"Regional"),AK5588="2",CONCATENATE(C5588,"Sectional"),AK5588="3",CONCATENATE(C5588,COUNTIF($C$1:C5588,C5588)))</f>
        <v>Abby Hajewski7</v>
      </c>
      <c r="E5588" s="66">
        <v>45182.541666666664</v>
      </c>
      <c r="F5588" t="s">
        <v>2694</v>
      </c>
      <c r="G5588" s="46">
        <v>22</v>
      </c>
      <c r="H5588" s="46">
        <v>46</v>
      </c>
      <c r="I5588" s="46">
        <v>2</v>
      </c>
      <c r="J5588" t="s">
        <v>2689</v>
      </c>
      <c r="K5588" t="s">
        <v>131</v>
      </c>
      <c r="L5588" s="46">
        <v>2497</v>
      </c>
      <c r="M5588" s="46">
        <v>34</v>
      </c>
      <c r="N5588" s="46">
        <v>33.9</v>
      </c>
      <c r="O5588" s="46">
        <v>114</v>
      </c>
      <c r="P5588" s="46">
        <f t="shared" si="643"/>
        <v>1</v>
      </c>
      <c r="R5588" s="67" t="s">
        <v>3141</v>
      </c>
      <c r="S5588" s="67">
        <f>COUNTIF(Y$2:$Y$100,R5588)</f>
        <v>0</v>
      </c>
      <c r="V5588" s="67">
        <f t="shared" si="644"/>
        <v>0</v>
      </c>
      <c r="AB5588" t="s">
        <v>131</v>
      </c>
      <c r="AC5588" s="46">
        <v>2497</v>
      </c>
      <c r="AD5588" s="46">
        <v>34</v>
      </c>
      <c r="AE5588" s="46">
        <v>33.9</v>
      </c>
      <c r="AF5588" s="46">
        <v>114</v>
      </c>
      <c r="AH5588" s="70" t="str">
        <f t="shared" si="645"/>
        <v/>
      </c>
      <c r="AI5588" s="70" t="str">
        <f t="shared" si="646"/>
        <v/>
      </c>
      <c r="AJ5588" s="70" t="str">
        <f t="shared" si="647"/>
        <v>X</v>
      </c>
      <c r="AK5588" s="70" t="str" cm="1">
        <f t="array" ref="AK5588">_xlfn.IFS(AH5588&lt;&gt;"","1",AI5588&lt;&gt;"","2",AJ5588&lt;&gt;"","3")</f>
        <v>3</v>
      </c>
    </row>
    <row r="5589" spans="1:37" x14ac:dyDescent="0.25">
      <c r="A5589" t="s">
        <v>948</v>
      </c>
      <c r="B5589" t="s">
        <v>949</v>
      </c>
      <c r="C5589" s="67" t="str">
        <f t="shared" si="642"/>
        <v>Krista Longden</v>
      </c>
      <c r="D5589" s="71" t="str" cm="1">
        <f t="array" ref="D5589">_xlfn.IFS(AK5589="1",CONCATENATE(C5589,"Regional"),AK5589="2",CONCATENATE(C5589,"Sectional"),AK5589="3",CONCATENATE(C5589,COUNTIF($C$1:C5589,C5589)))</f>
        <v>Krista Longden9</v>
      </c>
      <c r="E5589" s="66">
        <v>45182.541666666664</v>
      </c>
      <c r="F5589" t="s">
        <v>2694</v>
      </c>
      <c r="G5589" s="46">
        <v>22</v>
      </c>
      <c r="H5589" s="46">
        <v>46</v>
      </c>
      <c r="I5589" s="46">
        <v>2</v>
      </c>
      <c r="J5589" t="s">
        <v>2689</v>
      </c>
      <c r="K5589" t="s">
        <v>131</v>
      </c>
      <c r="L5589" s="46">
        <v>2497</v>
      </c>
      <c r="M5589" s="46">
        <v>34</v>
      </c>
      <c r="N5589" s="46">
        <v>33.9</v>
      </c>
      <c r="O5589" s="46">
        <v>114</v>
      </c>
      <c r="P5589" s="46">
        <f t="shared" si="643"/>
        <v>1</v>
      </c>
      <c r="R5589" s="67" t="s">
        <v>1466</v>
      </c>
      <c r="S5589" s="67">
        <f>COUNTIF(Y$2:$Y$100,R5589)</f>
        <v>0</v>
      </c>
      <c r="V5589" s="67">
        <f t="shared" si="644"/>
        <v>0</v>
      </c>
      <c r="AB5589" t="s">
        <v>131</v>
      </c>
      <c r="AC5589" s="46">
        <v>2497</v>
      </c>
      <c r="AD5589" s="46">
        <v>34</v>
      </c>
      <c r="AE5589" s="46">
        <v>33.9</v>
      </c>
      <c r="AF5589" s="46">
        <v>114</v>
      </c>
      <c r="AH5589" s="70" t="str">
        <f t="shared" si="645"/>
        <v/>
      </c>
      <c r="AI5589" s="70" t="str">
        <f t="shared" si="646"/>
        <v/>
      </c>
      <c r="AJ5589" s="70" t="str">
        <f t="shared" si="647"/>
        <v>X</v>
      </c>
      <c r="AK5589" s="70" t="str" cm="1">
        <f t="array" ref="AK5589">_xlfn.IFS(AH5589&lt;&gt;"","1",AI5589&lt;&gt;"","2",AJ5589&lt;&gt;"","3")</f>
        <v>3</v>
      </c>
    </row>
    <row r="5590" spans="1:37" x14ac:dyDescent="0.25">
      <c r="A5590" t="s">
        <v>950</v>
      </c>
      <c r="B5590" t="s">
        <v>628</v>
      </c>
      <c r="C5590" s="67" t="str">
        <f t="shared" si="642"/>
        <v>Angelina Dorshak</v>
      </c>
      <c r="D5590" s="71" t="str" cm="1">
        <f t="array" ref="D5590">_xlfn.IFS(AK5590="1",CONCATENATE(C5590,"Regional"),AK5590="2",CONCATENATE(C5590,"Sectional"),AK5590="3",CONCATENATE(C5590,COUNTIF($C$1:C5590,C5590)))</f>
        <v>Angelina Dorshak9</v>
      </c>
      <c r="E5590" s="66">
        <v>45182.541666666664</v>
      </c>
      <c r="F5590" t="s">
        <v>2694</v>
      </c>
      <c r="G5590" s="46">
        <v>22</v>
      </c>
      <c r="H5590" s="46">
        <v>48</v>
      </c>
      <c r="I5590" s="46">
        <v>4</v>
      </c>
      <c r="J5590" t="s">
        <v>2689</v>
      </c>
      <c r="K5590" t="s">
        <v>131</v>
      </c>
      <c r="L5590" s="46">
        <v>2497</v>
      </c>
      <c r="M5590" s="46">
        <v>34</v>
      </c>
      <c r="N5590" s="46">
        <v>33.9</v>
      </c>
      <c r="O5590" s="46">
        <v>114</v>
      </c>
      <c r="P5590" s="46">
        <f t="shared" si="643"/>
        <v>1</v>
      </c>
      <c r="R5590" s="67" t="s">
        <v>1467</v>
      </c>
      <c r="S5590" s="67">
        <f>COUNTIF(Y$2:$Y$100,R5590)</f>
        <v>0</v>
      </c>
      <c r="V5590" s="67">
        <f t="shared" si="644"/>
        <v>0</v>
      </c>
      <c r="AB5590" t="s">
        <v>131</v>
      </c>
      <c r="AC5590" s="46">
        <v>2497</v>
      </c>
      <c r="AD5590" s="46">
        <v>34</v>
      </c>
      <c r="AE5590" s="46">
        <v>33.9</v>
      </c>
      <c r="AF5590" s="46">
        <v>114</v>
      </c>
      <c r="AH5590" s="70" t="str">
        <f t="shared" si="645"/>
        <v/>
      </c>
      <c r="AI5590" s="70" t="str">
        <f t="shared" si="646"/>
        <v/>
      </c>
      <c r="AJ5590" s="70" t="str">
        <f t="shared" si="647"/>
        <v>X</v>
      </c>
      <c r="AK5590" s="70" t="str" cm="1">
        <f t="array" ref="AK5590">_xlfn.IFS(AH5590&lt;&gt;"","1",AI5590&lt;&gt;"","2",AJ5590&lt;&gt;"","3")</f>
        <v>3</v>
      </c>
    </row>
    <row r="5591" spans="1:37" x14ac:dyDescent="0.25">
      <c r="A5591" t="s">
        <v>1694</v>
      </c>
      <c r="B5591" t="s">
        <v>911</v>
      </c>
      <c r="C5591" s="67" t="str">
        <f t="shared" si="642"/>
        <v>Kiley Clarquist</v>
      </c>
      <c r="D5591" s="71" t="str" cm="1">
        <f t="array" ref="D5591">_xlfn.IFS(AK5591="1",CONCATENATE(C5591,"Regional"),AK5591="2",CONCATENATE(C5591,"Sectional"),AK5591="3",CONCATENATE(C5591,COUNTIF($C$1:C5591,C5591)))</f>
        <v>Kiley Clarquist8</v>
      </c>
      <c r="E5591" s="66">
        <v>45182.541666666664</v>
      </c>
      <c r="F5591" t="s">
        <v>2694</v>
      </c>
      <c r="G5591" s="46">
        <v>22</v>
      </c>
      <c r="H5591" s="46">
        <v>48</v>
      </c>
      <c r="I5591" s="46">
        <v>4</v>
      </c>
      <c r="J5591" t="s">
        <v>2689</v>
      </c>
      <c r="K5591" t="s">
        <v>131</v>
      </c>
      <c r="L5591" s="46">
        <v>2497</v>
      </c>
      <c r="M5591" s="46">
        <v>34</v>
      </c>
      <c r="N5591" s="46">
        <v>33.9</v>
      </c>
      <c r="O5591" s="46">
        <v>114</v>
      </c>
      <c r="P5591" s="46">
        <f t="shared" si="643"/>
        <v>1</v>
      </c>
      <c r="R5591" s="67" t="s">
        <v>3587</v>
      </c>
      <c r="S5591" s="67">
        <f>COUNTIF(Y$2:$Y$100,R5591)</f>
        <v>0</v>
      </c>
      <c r="V5591" s="67">
        <f t="shared" si="644"/>
        <v>0</v>
      </c>
      <c r="AB5591" t="s">
        <v>131</v>
      </c>
      <c r="AC5591" s="46">
        <v>2497</v>
      </c>
      <c r="AD5591" s="46">
        <v>34</v>
      </c>
      <c r="AE5591" s="46">
        <v>33.9</v>
      </c>
      <c r="AF5591" s="46">
        <v>114</v>
      </c>
      <c r="AH5591" s="70" t="str">
        <f t="shared" si="645"/>
        <v/>
      </c>
      <c r="AI5591" s="70" t="str">
        <f t="shared" si="646"/>
        <v/>
      </c>
      <c r="AJ5591" s="70" t="str">
        <f t="shared" si="647"/>
        <v>X</v>
      </c>
      <c r="AK5591" s="70" t="str" cm="1">
        <f t="array" ref="AK5591">_xlfn.IFS(AH5591&lt;&gt;"","1",AI5591&lt;&gt;"","2",AJ5591&lt;&gt;"","3")</f>
        <v>3</v>
      </c>
    </row>
    <row r="5592" spans="1:37" x14ac:dyDescent="0.25">
      <c r="A5592" t="s">
        <v>294</v>
      </c>
      <c r="B5592" t="s">
        <v>528</v>
      </c>
      <c r="C5592" s="67" t="str">
        <f t="shared" si="642"/>
        <v>Kate Lang</v>
      </c>
      <c r="D5592" s="71" t="str" cm="1">
        <f t="array" ref="D5592">_xlfn.IFS(AK5592="1",CONCATENATE(C5592,"Regional"),AK5592="2",CONCATENATE(C5592,"Sectional"),AK5592="3",CONCATENATE(C5592,COUNTIF($C$1:C5592,C5592)))</f>
        <v>Kate Lang9</v>
      </c>
      <c r="E5592" s="66">
        <v>45182.541666666664</v>
      </c>
      <c r="F5592" t="s">
        <v>2694</v>
      </c>
      <c r="G5592" s="46">
        <v>22</v>
      </c>
      <c r="H5592" s="46">
        <v>49</v>
      </c>
      <c r="I5592" s="46">
        <v>6</v>
      </c>
      <c r="J5592" t="s">
        <v>2689</v>
      </c>
      <c r="K5592" t="s">
        <v>131</v>
      </c>
      <c r="L5592" s="46">
        <v>2497</v>
      </c>
      <c r="M5592" s="46">
        <v>34</v>
      </c>
      <c r="N5592" s="46">
        <v>33.9</v>
      </c>
      <c r="O5592" s="46">
        <v>114</v>
      </c>
      <c r="P5592" s="46">
        <f t="shared" si="643"/>
        <v>1</v>
      </c>
      <c r="R5592" s="67" t="s">
        <v>3128</v>
      </c>
      <c r="S5592" s="67">
        <f>COUNTIF(Y$2:$Y$100,R5592)</f>
        <v>0</v>
      </c>
      <c r="V5592" s="67">
        <f t="shared" si="644"/>
        <v>0</v>
      </c>
      <c r="AB5592" t="s">
        <v>131</v>
      </c>
      <c r="AC5592" s="46">
        <v>2497</v>
      </c>
      <c r="AD5592" s="46">
        <v>34</v>
      </c>
      <c r="AE5592" s="46">
        <v>33.9</v>
      </c>
      <c r="AF5592" s="46">
        <v>114</v>
      </c>
      <c r="AH5592" s="70" t="str">
        <f t="shared" si="645"/>
        <v/>
      </c>
      <c r="AI5592" s="70" t="str">
        <f t="shared" si="646"/>
        <v/>
      </c>
      <c r="AJ5592" s="70" t="str">
        <f t="shared" si="647"/>
        <v>X</v>
      </c>
      <c r="AK5592" s="70" t="str" cm="1">
        <f t="array" ref="AK5592">_xlfn.IFS(AH5592&lt;&gt;"","1",AI5592&lt;&gt;"","2",AJ5592&lt;&gt;"","3")</f>
        <v>3</v>
      </c>
    </row>
    <row r="5593" spans="1:37" x14ac:dyDescent="0.25">
      <c r="A5593" t="s">
        <v>1129</v>
      </c>
      <c r="B5593" t="s">
        <v>528</v>
      </c>
      <c r="C5593" s="67" t="str">
        <f t="shared" si="642"/>
        <v>Kate Forton</v>
      </c>
      <c r="D5593" s="71" t="str" cm="1">
        <f t="array" ref="D5593">_xlfn.IFS(AK5593="1",CONCATENATE(C5593,"Regional"),AK5593="2",CONCATENATE(C5593,"Sectional"),AK5593="3",CONCATENATE(C5593,COUNTIF($C$1:C5593,C5593)))</f>
        <v>Kate Forton8</v>
      </c>
      <c r="E5593" s="66">
        <v>45182.541666666664</v>
      </c>
      <c r="F5593" t="s">
        <v>2694</v>
      </c>
      <c r="G5593" s="46">
        <v>22</v>
      </c>
      <c r="H5593" s="46">
        <v>49</v>
      </c>
      <c r="I5593" s="46">
        <v>6</v>
      </c>
      <c r="J5593" t="s">
        <v>2689</v>
      </c>
      <c r="K5593" t="s">
        <v>131</v>
      </c>
      <c r="L5593" s="46">
        <v>2497</v>
      </c>
      <c r="M5593" s="46">
        <v>34</v>
      </c>
      <c r="N5593" s="46">
        <v>33.9</v>
      </c>
      <c r="O5593" s="46">
        <v>114</v>
      </c>
      <c r="P5593" s="46">
        <f t="shared" si="643"/>
        <v>1</v>
      </c>
      <c r="R5593" s="67" t="s">
        <v>1600</v>
      </c>
      <c r="S5593" s="67">
        <f>COUNTIF(Y$2:$Y$100,R5593)</f>
        <v>0</v>
      </c>
      <c r="V5593" s="67">
        <f t="shared" si="644"/>
        <v>0</v>
      </c>
      <c r="AB5593" t="s">
        <v>131</v>
      </c>
      <c r="AC5593" s="46">
        <v>2497</v>
      </c>
      <c r="AD5593" s="46">
        <v>34</v>
      </c>
      <c r="AE5593" s="46">
        <v>33.9</v>
      </c>
      <c r="AF5593" s="46">
        <v>114</v>
      </c>
      <c r="AH5593" s="70" t="str">
        <f t="shared" si="645"/>
        <v/>
      </c>
      <c r="AI5593" s="70" t="str">
        <f t="shared" si="646"/>
        <v/>
      </c>
      <c r="AJ5593" s="70" t="str">
        <f t="shared" si="647"/>
        <v>X</v>
      </c>
      <c r="AK5593" s="70" t="str" cm="1">
        <f t="array" ref="AK5593">_xlfn.IFS(AH5593&lt;&gt;"","1",AI5593&lt;&gt;"","2",AJ5593&lt;&gt;"","3")</f>
        <v>3</v>
      </c>
    </row>
    <row r="5594" spans="1:37" x14ac:dyDescent="0.25">
      <c r="A5594" t="s">
        <v>1723</v>
      </c>
      <c r="B5594" t="s">
        <v>277</v>
      </c>
      <c r="C5594" s="67" t="str">
        <f t="shared" si="642"/>
        <v>Peyton Yoder</v>
      </c>
      <c r="D5594" s="71" t="str" cm="1">
        <f t="array" ref="D5594">_xlfn.IFS(AK5594="1",CONCATENATE(C5594,"Regional"),AK5594="2",CONCATENATE(C5594,"Sectional"),AK5594="3",CONCATENATE(C5594,COUNTIF($C$1:C5594,C5594)))</f>
        <v>Peyton Yoder8</v>
      </c>
      <c r="E5594" s="66">
        <v>45182.541666666664</v>
      </c>
      <c r="F5594" t="s">
        <v>2694</v>
      </c>
      <c r="G5594" s="46">
        <v>22</v>
      </c>
      <c r="H5594" s="46">
        <v>52</v>
      </c>
      <c r="I5594" s="46">
        <v>8</v>
      </c>
      <c r="J5594" t="s">
        <v>2689</v>
      </c>
      <c r="K5594" t="s">
        <v>131</v>
      </c>
      <c r="L5594" s="46">
        <v>2497</v>
      </c>
      <c r="M5594" s="46">
        <v>34</v>
      </c>
      <c r="N5594" s="46">
        <v>33.9</v>
      </c>
      <c r="O5594" s="46">
        <v>114</v>
      </c>
      <c r="P5594" s="46">
        <f t="shared" si="643"/>
        <v>1</v>
      </c>
      <c r="R5594" s="67" t="s">
        <v>3586</v>
      </c>
      <c r="S5594" s="67">
        <f>COUNTIF(Y$2:$Y$100,R5594)</f>
        <v>0</v>
      </c>
      <c r="V5594" s="67">
        <f t="shared" si="644"/>
        <v>0</v>
      </c>
      <c r="AB5594" t="s">
        <v>131</v>
      </c>
      <c r="AC5594" s="46">
        <v>2497</v>
      </c>
      <c r="AD5594" s="46">
        <v>34</v>
      </c>
      <c r="AE5594" s="46">
        <v>33.9</v>
      </c>
      <c r="AF5594" s="46">
        <v>114</v>
      </c>
      <c r="AH5594" s="70" t="str">
        <f t="shared" si="645"/>
        <v/>
      </c>
      <c r="AI5594" s="70" t="str">
        <f t="shared" si="646"/>
        <v/>
      </c>
      <c r="AJ5594" s="70" t="str">
        <f t="shared" si="647"/>
        <v>X</v>
      </c>
      <c r="AK5594" s="70" t="str" cm="1">
        <f t="array" ref="AK5594">_xlfn.IFS(AH5594&lt;&gt;"","1",AI5594&lt;&gt;"","2",AJ5594&lt;&gt;"","3")</f>
        <v>3</v>
      </c>
    </row>
    <row r="5595" spans="1:37" x14ac:dyDescent="0.25">
      <c r="A5595" t="s">
        <v>2102</v>
      </c>
      <c r="B5595" t="s">
        <v>2103</v>
      </c>
      <c r="C5595" s="67" t="str">
        <f t="shared" si="642"/>
        <v>Vanhi Chava</v>
      </c>
      <c r="D5595" s="71" t="str" cm="1">
        <f t="array" ref="D5595">_xlfn.IFS(AK5595="1",CONCATENATE(C5595,"Regional"),AK5595="2",CONCATENATE(C5595,"Sectional"),AK5595="3",CONCATENATE(C5595,COUNTIF($C$1:C5595,C5595)))</f>
        <v>Vanhi Chava9</v>
      </c>
      <c r="E5595" s="66">
        <v>45182.541666666664</v>
      </c>
      <c r="F5595" t="s">
        <v>2694</v>
      </c>
      <c r="G5595" s="46">
        <v>22</v>
      </c>
      <c r="H5595" s="46">
        <v>52</v>
      </c>
      <c r="I5595" s="46">
        <v>8</v>
      </c>
      <c r="J5595" t="s">
        <v>2689</v>
      </c>
      <c r="K5595" t="s">
        <v>131</v>
      </c>
      <c r="L5595" s="46">
        <v>2497</v>
      </c>
      <c r="M5595" s="46">
        <v>34</v>
      </c>
      <c r="N5595" s="46">
        <v>33.9</v>
      </c>
      <c r="O5595" s="46">
        <v>114</v>
      </c>
      <c r="P5595" s="46">
        <f t="shared" si="643"/>
        <v>1</v>
      </c>
      <c r="R5595" s="67" t="s">
        <v>3127</v>
      </c>
      <c r="S5595" s="67">
        <f>COUNTIF(Y$2:$Y$100,R5595)</f>
        <v>0</v>
      </c>
      <c r="V5595" s="67">
        <f t="shared" si="644"/>
        <v>0</v>
      </c>
      <c r="AB5595" t="s">
        <v>131</v>
      </c>
      <c r="AC5595" s="46">
        <v>2497</v>
      </c>
      <c r="AD5595" s="46">
        <v>34</v>
      </c>
      <c r="AE5595" s="46">
        <v>33.9</v>
      </c>
      <c r="AF5595" s="46">
        <v>114</v>
      </c>
      <c r="AH5595" s="70" t="str">
        <f t="shared" si="645"/>
        <v/>
      </c>
      <c r="AI5595" s="70" t="str">
        <f t="shared" si="646"/>
        <v/>
      </c>
      <c r="AJ5595" s="70" t="str">
        <f t="shared" si="647"/>
        <v>X</v>
      </c>
      <c r="AK5595" s="70" t="str" cm="1">
        <f t="array" ref="AK5595">_xlfn.IFS(AH5595&lt;&gt;"","1",AI5595&lt;&gt;"","2",AJ5595&lt;&gt;"","3")</f>
        <v>3</v>
      </c>
    </row>
    <row r="5596" spans="1:37" x14ac:dyDescent="0.25">
      <c r="A5596" t="s">
        <v>186</v>
      </c>
      <c r="B5596" t="s">
        <v>542</v>
      </c>
      <c r="C5596" s="67" t="str">
        <f t="shared" si="642"/>
        <v>Jenna Anderson</v>
      </c>
      <c r="D5596" s="71" t="str" cm="1">
        <f t="array" ref="D5596">_xlfn.IFS(AK5596="1",CONCATENATE(C5596,"Regional"),AK5596="2",CONCATENATE(C5596,"Sectional"),AK5596="3",CONCATENATE(C5596,COUNTIF($C$1:C5596,C5596)))</f>
        <v>Jenna Anderson8</v>
      </c>
      <c r="E5596" s="66">
        <v>45182.541666666664</v>
      </c>
      <c r="F5596" t="s">
        <v>2694</v>
      </c>
      <c r="G5596" s="46">
        <v>22</v>
      </c>
      <c r="H5596" s="46">
        <v>53</v>
      </c>
      <c r="I5596" s="46">
        <v>10</v>
      </c>
      <c r="J5596" t="s">
        <v>2689</v>
      </c>
      <c r="K5596" t="s">
        <v>131</v>
      </c>
      <c r="L5596" s="46">
        <v>2497</v>
      </c>
      <c r="M5596" s="46">
        <v>34</v>
      </c>
      <c r="N5596" s="46">
        <v>33.9</v>
      </c>
      <c r="O5596" s="46">
        <v>114</v>
      </c>
      <c r="P5596" s="46">
        <f t="shared" si="643"/>
        <v>1</v>
      </c>
      <c r="R5596" s="67" t="s">
        <v>3142</v>
      </c>
      <c r="S5596" s="67">
        <f>COUNTIF(Y$2:$Y$100,R5596)</f>
        <v>0</v>
      </c>
      <c r="V5596" s="67">
        <f t="shared" si="644"/>
        <v>0</v>
      </c>
      <c r="AB5596" t="s">
        <v>131</v>
      </c>
      <c r="AC5596" s="46">
        <v>2497</v>
      </c>
      <c r="AD5596" s="46">
        <v>34</v>
      </c>
      <c r="AE5596" s="46">
        <v>33.9</v>
      </c>
      <c r="AF5596" s="46">
        <v>114</v>
      </c>
      <c r="AH5596" s="70" t="str">
        <f t="shared" si="645"/>
        <v/>
      </c>
      <c r="AI5596" s="70" t="str">
        <f t="shared" si="646"/>
        <v/>
      </c>
      <c r="AJ5596" s="70" t="str">
        <f t="shared" si="647"/>
        <v>X</v>
      </c>
      <c r="AK5596" s="70" t="str" cm="1">
        <f t="array" ref="AK5596">_xlfn.IFS(AH5596&lt;&gt;"","1",AI5596&lt;&gt;"","2",AJ5596&lt;&gt;"","3")</f>
        <v>3</v>
      </c>
    </row>
    <row r="5597" spans="1:37" x14ac:dyDescent="0.25">
      <c r="A5597" t="s">
        <v>2101</v>
      </c>
      <c r="B5597" t="s">
        <v>492</v>
      </c>
      <c r="C5597" s="67" t="str">
        <f t="shared" si="642"/>
        <v>Anna Marrero</v>
      </c>
      <c r="D5597" s="71" t="str" cm="1">
        <f t="array" ref="D5597">_xlfn.IFS(AK5597="1",CONCATENATE(C5597,"Regional"),AK5597="2",CONCATENATE(C5597,"Sectional"),AK5597="3",CONCATENATE(C5597,COUNTIF($C$1:C5597,C5597)))</f>
        <v>Anna Marrero8</v>
      </c>
      <c r="E5597" s="66">
        <v>45182.541666666664</v>
      </c>
      <c r="F5597" t="s">
        <v>2694</v>
      </c>
      <c r="G5597" s="46">
        <v>22</v>
      </c>
      <c r="H5597" s="46">
        <v>53</v>
      </c>
      <c r="I5597" s="46">
        <v>10</v>
      </c>
      <c r="J5597" t="s">
        <v>2689</v>
      </c>
      <c r="K5597" t="s">
        <v>131</v>
      </c>
      <c r="L5597" s="46">
        <v>2497</v>
      </c>
      <c r="M5597" s="46">
        <v>34</v>
      </c>
      <c r="N5597" s="46">
        <v>33.9</v>
      </c>
      <c r="O5597" s="46">
        <v>114</v>
      </c>
      <c r="P5597" s="46">
        <f t="shared" si="643"/>
        <v>1</v>
      </c>
      <c r="R5597" s="67" t="s">
        <v>3126</v>
      </c>
      <c r="S5597" s="67">
        <f>COUNTIF(Y$2:$Y$100,R5597)</f>
        <v>0</v>
      </c>
      <c r="V5597" s="67">
        <f t="shared" si="644"/>
        <v>0</v>
      </c>
      <c r="AB5597" t="s">
        <v>131</v>
      </c>
      <c r="AC5597" s="46">
        <v>2497</v>
      </c>
      <c r="AD5597" s="46">
        <v>34</v>
      </c>
      <c r="AE5597" s="46">
        <v>33.9</v>
      </c>
      <c r="AF5597" s="46">
        <v>114</v>
      </c>
      <c r="AH5597" s="70" t="str">
        <f t="shared" si="645"/>
        <v/>
      </c>
      <c r="AI5597" s="70" t="str">
        <f t="shared" si="646"/>
        <v/>
      </c>
      <c r="AJ5597" s="70" t="str">
        <f t="shared" si="647"/>
        <v>X</v>
      </c>
      <c r="AK5597" s="70" t="str" cm="1">
        <f t="array" ref="AK5597">_xlfn.IFS(AH5597&lt;&gt;"","1",AI5597&lt;&gt;"","2",AJ5597&lt;&gt;"","3")</f>
        <v>3</v>
      </c>
    </row>
    <row r="5598" spans="1:37" x14ac:dyDescent="0.25">
      <c r="A5598" t="s">
        <v>1131</v>
      </c>
      <c r="B5598" t="s">
        <v>1132</v>
      </c>
      <c r="C5598" s="67" t="str">
        <f t="shared" si="642"/>
        <v>Esabella Kreitlow</v>
      </c>
      <c r="D5598" s="71" t="str" cm="1">
        <f t="array" ref="D5598">_xlfn.IFS(AK5598="1",CONCATENATE(C5598,"Regional"),AK5598="2",CONCATENATE(C5598,"Sectional"),AK5598="3",CONCATENATE(C5598,COUNTIF($C$1:C5598,C5598)))</f>
        <v>Esabella Kreitlow7</v>
      </c>
      <c r="E5598" s="66">
        <v>45182.541666666664</v>
      </c>
      <c r="F5598" t="s">
        <v>2694</v>
      </c>
      <c r="G5598" s="46">
        <v>22</v>
      </c>
      <c r="H5598" s="46">
        <v>54</v>
      </c>
      <c r="I5598" s="46">
        <v>12</v>
      </c>
      <c r="J5598" t="s">
        <v>2689</v>
      </c>
      <c r="K5598" t="s">
        <v>131</v>
      </c>
      <c r="L5598" s="46">
        <v>2497</v>
      </c>
      <c r="M5598" s="46">
        <v>34</v>
      </c>
      <c r="N5598" s="46">
        <v>33.9</v>
      </c>
      <c r="O5598" s="46">
        <v>114</v>
      </c>
      <c r="P5598" s="46">
        <f t="shared" si="643"/>
        <v>1</v>
      </c>
      <c r="R5598" s="67" t="s">
        <v>1601</v>
      </c>
      <c r="S5598" s="67">
        <f>COUNTIF(Y$2:$Y$100,R5598)</f>
        <v>0</v>
      </c>
      <c r="V5598" s="67">
        <f t="shared" si="644"/>
        <v>0</v>
      </c>
      <c r="AB5598" t="s">
        <v>131</v>
      </c>
      <c r="AC5598" s="46">
        <v>2497</v>
      </c>
      <c r="AD5598" s="46">
        <v>34</v>
      </c>
      <c r="AE5598" s="46">
        <v>33.9</v>
      </c>
      <c r="AF5598" s="46">
        <v>114</v>
      </c>
      <c r="AH5598" s="70" t="str">
        <f t="shared" si="645"/>
        <v/>
      </c>
      <c r="AI5598" s="70" t="str">
        <f t="shared" si="646"/>
        <v/>
      </c>
      <c r="AJ5598" s="70" t="str">
        <f t="shared" si="647"/>
        <v>X</v>
      </c>
      <c r="AK5598" s="70" t="str" cm="1">
        <f t="array" ref="AK5598">_xlfn.IFS(AH5598&lt;&gt;"","1",AI5598&lt;&gt;"","2",AJ5598&lt;&gt;"","3")</f>
        <v>3</v>
      </c>
    </row>
    <row r="5599" spans="1:37" x14ac:dyDescent="0.25">
      <c r="A5599" t="s">
        <v>1120</v>
      </c>
      <c r="B5599" t="s">
        <v>408</v>
      </c>
      <c r="C5599" s="67" t="str">
        <f t="shared" si="642"/>
        <v>Mya Kulwicki</v>
      </c>
      <c r="D5599" s="71" t="str" cm="1">
        <f t="array" ref="D5599">_xlfn.IFS(AK5599="1",CONCATENATE(C5599,"Regional"),AK5599="2",CONCATENATE(C5599,"Sectional"),AK5599="3",CONCATENATE(C5599,COUNTIF($C$1:C5599,C5599)))</f>
        <v>Mya Kulwicki9</v>
      </c>
      <c r="E5599" s="66">
        <v>45182.541666666664</v>
      </c>
      <c r="F5599" t="s">
        <v>2694</v>
      </c>
      <c r="G5599" s="46">
        <v>22</v>
      </c>
      <c r="H5599" s="46">
        <v>54</v>
      </c>
      <c r="I5599" s="46">
        <v>12</v>
      </c>
      <c r="J5599" t="s">
        <v>2689</v>
      </c>
      <c r="K5599" t="s">
        <v>131</v>
      </c>
      <c r="L5599" s="46">
        <v>2497</v>
      </c>
      <c r="M5599" s="46">
        <v>34</v>
      </c>
      <c r="N5599" s="46">
        <v>33.9</v>
      </c>
      <c r="O5599" s="46">
        <v>114</v>
      </c>
      <c r="P5599" s="46">
        <f t="shared" si="643"/>
        <v>1</v>
      </c>
      <c r="R5599" s="67" t="s">
        <v>1588</v>
      </c>
      <c r="S5599" s="67">
        <f>COUNTIF(Y$2:$Y$100,R5599)</f>
        <v>0</v>
      </c>
      <c r="V5599" s="67">
        <f t="shared" si="644"/>
        <v>0</v>
      </c>
      <c r="AB5599" t="s">
        <v>131</v>
      </c>
      <c r="AC5599" s="46">
        <v>2497</v>
      </c>
      <c r="AD5599" s="46">
        <v>34</v>
      </c>
      <c r="AE5599" s="46">
        <v>33.9</v>
      </c>
      <c r="AF5599" s="46">
        <v>114</v>
      </c>
      <c r="AH5599" s="70" t="str">
        <f t="shared" si="645"/>
        <v/>
      </c>
      <c r="AI5599" s="70" t="str">
        <f t="shared" si="646"/>
        <v/>
      </c>
      <c r="AJ5599" s="70" t="str">
        <f t="shared" si="647"/>
        <v>X</v>
      </c>
      <c r="AK5599" s="70" t="str" cm="1">
        <f t="array" ref="AK5599">_xlfn.IFS(AH5599&lt;&gt;"","1",AI5599&lt;&gt;"","2",AJ5599&lt;&gt;"","3")</f>
        <v>3</v>
      </c>
    </row>
    <row r="5600" spans="1:37" x14ac:dyDescent="0.25">
      <c r="A5600" t="s">
        <v>1722</v>
      </c>
      <c r="B5600" t="s">
        <v>362</v>
      </c>
      <c r="C5600" s="67" t="str">
        <f t="shared" si="642"/>
        <v>Emma Campeau</v>
      </c>
      <c r="D5600" s="71" t="str" cm="1">
        <f t="array" ref="D5600">_xlfn.IFS(AK5600="1",CONCATENATE(C5600,"Regional"),AK5600="2",CONCATENATE(C5600,"Sectional"),AK5600="3",CONCATENATE(C5600,COUNTIF($C$1:C5600,C5600)))</f>
        <v>Emma Campeau8</v>
      </c>
      <c r="E5600" s="66">
        <v>45182.541666666664</v>
      </c>
      <c r="F5600" t="s">
        <v>2694</v>
      </c>
      <c r="G5600" s="46">
        <v>22</v>
      </c>
      <c r="H5600" s="46">
        <v>55</v>
      </c>
      <c r="I5600" s="46">
        <v>14</v>
      </c>
      <c r="J5600" t="s">
        <v>2689</v>
      </c>
      <c r="K5600" t="s">
        <v>131</v>
      </c>
      <c r="L5600" s="46">
        <v>2497</v>
      </c>
      <c r="M5600" s="46">
        <v>34</v>
      </c>
      <c r="N5600" s="46">
        <v>33.9</v>
      </c>
      <c r="O5600" s="46">
        <v>114</v>
      </c>
      <c r="P5600" s="46">
        <f t="shared" si="643"/>
        <v>1</v>
      </c>
      <c r="R5600" s="67" t="s">
        <v>3588</v>
      </c>
      <c r="S5600" s="67">
        <f>COUNTIF(Y$2:$Y$100,R5600)</f>
        <v>0</v>
      </c>
      <c r="V5600" s="67">
        <f t="shared" si="644"/>
        <v>0</v>
      </c>
      <c r="AB5600" t="s">
        <v>131</v>
      </c>
      <c r="AC5600" s="46">
        <v>2497</v>
      </c>
      <c r="AD5600" s="46">
        <v>34</v>
      </c>
      <c r="AE5600" s="46">
        <v>33.9</v>
      </c>
      <c r="AF5600" s="46">
        <v>114</v>
      </c>
      <c r="AH5600" s="70" t="str">
        <f t="shared" si="645"/>
        <v/>
      </c>
      <c r="AI5600" s="70" t="str">
        <f t="shared" si="646"/>
        <v/>
      </c>
      <c r="AJ5600" s="70" t="str">
        <f t="shared" si="647"/>
        <v>X</v>
      </c>
      <c r="AK5600" s="70" t="str" cm="1">
        <f t="array" ref="AK5600">_xlfn.IFS(AH5600&lt;&gt;"","1",AI5600&lt;&gt;"","2",AJ5600&lt;&gt;"","3")</f>
        <v>3</v>
      </c>
    </row>
    <row r="5601" spans="1:37" x14ac:dyDescent="0.25">
      <c r="A5601" t="s">
        <v>1116</v>
      </c>
      <c r="B5601" t="s">
        <v>185</v>
      </c>
      <c r="C5601" s="67" t="str">
        <f t="shared" si="642"/>
        <v>Caden Reger</v>
      </c>
      <c r="D5601" s="71" t="str" cm="1">
        <f t="array" ref="D5601">_xlfn.IFS(AK5601="1",CONCATENATE(C5601,"Regional"),AK5601="2",CONCATENATE(C5601,"Sectional"),AK5601="3",CONCATENATE(C5601,COUNTIF($C$1:C5601,C5601)))</f>
        <v>Caden Reger8</v>
      </c>
      <c r="E5601" s="66">
        <v>45182.541666666664</v>
      </c>
      <c r="F5601" t="s">
        <v>2694</v>
      </c>
      <c r="G5601" s="46">
        <v>22</v>
      </c>
      <c r="H5601" s="46">
        <v>56</v>
      </c>
      <c r="I5601" s="46">
        <v>15</v>
      </c>
      <c r="J5601" t="s">
        <v>2689</v>
      </c>
      <c r="K5601" t="s">
        <v>131</v>
      </c>
      <c r="L5601" s="46">
        <v>2497</v>
      </c>
      <c r="M5601" s="46">
        <v>34</v>
      </c>
      <c r="N5601" s="46">
        <v>33.9</v>
      </c>
      <c r="O5601" s="46">
        <v>114</v>
      </c>
      <c r="P5601" s="46">
        <f t="shared" si="643"/>
        <v>1</v>
      </c>
      <c r="R5601" s="67" t="s">
        <v>1597</v>
      </c>
      <c r="S5601" s="67">
        <f>COUNTIF(Y$2:$Y$100,R5601)</f>
        <v>0</v>
      </c>
      <c r="V5601" s="67">
        <f t="shared" si="644"/>
        <v>0</v>
      </c>
      <c r="AB5601" t="s">
        <v>131</v>
      </c>
      <c r="AC5601" s="46">
        <v>2497</v>
      </c>
      <c r="AD5601" s="46">
        <v>34</v>
      </c>
      <c r="AE5601" s="46">
        <v>33.9</v>
      </c>
      <c r="AF5601" s="46">
        <v>114</v>
      </c>
      <c r="AH5601" s="70" t="str">
        <f t="shared" si="645"/>
        <v/>
      </c>
      <c r="AI5601" s="70" t="str">
        <f t="shared" si="646"/>
        <v/>
      </c>
      <c r="AJ5601" s="70" t="str">
        <f t="shared" si="647"/>
        <v>X</v>
      </c>
      <c r="AK5601" s="70" t="str" cm="1">
        <f t="array" ref="AK5601">_xlfn.IFS(AH5601&lt;&gt;"","1",AI5601&lt;&gt;"","2",AJ5601&lt;&gt;"","3")</f>
        <v>3</v>
      </c>
    </row>
    <row r="5602" spans="1:37" x14ac:dyDescent="0.25">
      <c r="A5602" t="s">
        <v>960</v>
      </c>
      <c r="B5602" t="s">
        <v>449</v>
      </c>
      <c r="C5602" s="67" t="str">
        <f t="shared" si="642"/>
        <v>Vivian Huang</v>
      </c>
      <c r="D5602" s="71" t="str" cm="1">
        <f t="array" ref="D5602">_xlfn.IFS(AK5602="1",CONCATENATE(C5602,"Regional"),AK5602="2",CONCATENATE(C5602,"Sectional"),AK5602="3",CONCATENATE(C5602,COUNTIF($C$1:C5602,C5602)))</f>
        <v>Vivian Huang8</v>
      </c>
      <c r="E5602" s="66">
        <v>45182.541666666664</v>
      </c>
      <c r="F5602" t="s">
        <v>2694</v>
      </c>
      <c r="G5602" s="46">
        <v>22</v>
      </c>
      <c r="H5602" s="46">
        <v>57</v>
      </c>
      <c r="I5602" s="46">
        <v>16</v>
      </c>
      <c r="J5602" t="s">
        <v>2689</v>
      </c>
      <c r="K5602" t="s">
        <v>131</v>
      </c>
      <c r="L5602" s="46">
        <v>2497</v>
      </c>
      <c r="M5602" s="46">
        <v>34</v>
      </c>
      <c r="N5602" s="46">
        <v>33.9</v>
      </c>
      <c r="O5602" s="46">
        <v>114</v>
      </c>
      <c r="P5602" s="46">
        <f t="shared" si="643"/>
        <v>1</v>
      </c>
      <c r="R5602" s="67" t="s">
        <v>1475</v>
      </c>
      <c r="S5602" s="67">
        <f>COUNTIF(Y$2:$Y$100,R5602)</f>
        <v>0</v>
      </c>
      <c r="V5602" s="67">
        <f t="shared" si="644"/>
        <v>0</v>
      </c>
      <c r="AB5602" t="s">
        <v>131</v>
      </c>
      <c r="AC5602" s="46">
        <v>2497</v>
      </c>
      <c r="AD5602" s="46">
        <v>34</v>
      </c>
      <c r="AE5602" s="46">
        <v>33.9</v>
      </c>
      <c r="AF5602" s="46">
        <v>114</v>
      </c>
      <c r="AH5602" s="70" t="str">
        <f t="shared" si="645"/>
        <v/>
      </c>
      <c r="AI5602" s="70" t="str">
        <f t="shared" si="646"/>
        <v/>
      </c>
      <c r="AJ5602" s="70" t="str">
        <f t="shared" si="647"/>
        <v>X</v>
      </c>
      <c r="AK5602" s="70" t="str" cm="1">
        <f t="array" ref="AK5602">_xlfn.IFS(AH5602&lt;&gt;"","1",AI5602&lt;&gt;"","2",AJ5602&lt;&gt;"","3")</f>
        <v>3</v>
      </c>
    </row>
    <row r="5603" spans="1:37" x14ac:dyDescent="0.25">
      <c r="A5603" t="s">
        <v>958</v>
      </c>
      <c r="B5603" t="s">
        <v>959</v>
      </c>
      <c r="C5603" s="67" t="str">
        <f t="shared" si="642"/>
        <v>Macey St. Lawrence</v>
      </c>
      <c r="D5603" s="71" t="str" cm="1">
        <f t="array" ref="D5603">_xlfn.IFS(AK5603="1",CONCATENATE(C5603,"Regional"),AK5603="2",CONCATENATE(C5603,"Sectional"),AK5603="3",CONCATENATE(C5603,COUNTIF($C$1:C5603,C5603)))</f>
        <v>Macey St. Lawrence8</v>
      </c>
      <c r="E5603" s="66">
        <v>45182.541666666664</v>
      </c>
      <c r="F5603" t="s">
        <v>2694</v>
      </c>
      <c r="G5603" s="46">
        <v>22</v>
      </c>
      <c r="H5603" s="46">
        <v>57</v>
      </c>
      <c r="I5603" s="46">
        <v>16</v>
      </c>
      <c r="J5603" t="s">
        <v>2689</v>
      </c>
      <c r="K5603" t="s">
        <v>131</v>
      </c>
      <c r="L5603" s="46">
        <v>2497</v>
      </c>
      <c r="M5603" s="46">
        <v>34</v>
      </c>
      <c r="N5603" s="46">
        <v>33.9</v>
      </c>
      <c r="O5603" s="46">
        <v>114</v>
      </c>
      <c r="P5603" s="46">
        <f t="shared" si="643"/>
        <v>1</v>
      </c>
      <c r="R5603" s="67" t="s">
        <v>1474</v>
      </c>
      <c r="S5603" s="67">
        <f>COUNTIF(Y$2:$Y$100,R5603)</f>
        <v>0</v>
      </c>
      <c r="V5603" s="67">
        <f t="shared" si="644"/>
        <v>0</v>
      </c>
      <c r="AB5603" t="s">
        <v>131</v>
      </c>
      <c r="AC5603" s="46">
        <v>2497</v>
      </c>
      <c r="AD5603" s="46">
        <v>34</v>
      </c>
      <c r="AE5603" s="46">
        <v>33.9</v>
      </c>
      <c r="AF5603" s="46">
        <v>114</v>
      </c>
      <c r="AH5603" s="70" t="str">
        <f t="shared" si="645"/>
        <v/>
      </c>
      <c r="AI5603" s="70" t="str">
        <f t="shared" si="646"/>
        <v/>
      </c>
      <c r="AJ5603" s="70" t="str">
        <f t="shared" si="647"/>
        <v>X</v>
      </c>
      <c r="AK5603" s="70" t="str" cm="1">
        <f t="array" ref="AK5603">_xlfn.IFS(AH5603&lt;&gt;"","1",AI5603&lt;&gt;"","2",AJ5603&lt;&gt;"","3")</f>
        <v>3</v>
      </c>
    </row>
    <row r="5604" spans="1:37" x14ac:dyDescent="0.25">
      <c r="A5604" t="s">
        <v>1728</v>
      </c>
      <c r="B5604" t="s">
        <v>969</v>
      </c>
      <c r="C5604" s="67" t="str">
        <f t="shared" si="642"/>
        <v>Maia Lindvall</v>
      </c>
      <c r="D5604" s="71" t="str" cm="1">
        <f t="array" ref="D5604">_xlfn.IFS(AK5604="1",CONCATENATE(C5604,"Regional"),AK5604="2",CONCATENATE(C5604,"Sectional"),AK5604="3",CONCATENATE(C5604,COUNTIF($C$1:C5604,C5604)))</f>
        <v>Maia Lindvall7</v>
      </c>
      <c r="E5604" s="66">
        <v>45182.541666666664</v>
      </c>
      <c r="F5604" t="s">
        <v>2694</v>
      </c>
      <c r="G5604" s="46">
        <v>22</v>
      </c>
      <c r="H5604" s="46">
        <v>64</v>
      </c>
      <c r="I5604" s="46">
        <v>18</v>
      </c>
      <c r="J5604" t="s">
        <v>2689</v>
      </c>
      <c r="K5604" t="s">
        <v>131</v>
      </c>
      <c r="L5604" s="46">
        <v>2497</v>
      </c>
      <c r="M5604" s="46">
        <v>34</v>
      </c>
      <c r="N5604" s="46">
        <v>33.9</v>
      </c>
      <c r="O5604" s="46">
        <v>114</v>
      </c>
      <c r="P5604" s="46">
        <f t="shared" si="643"/>
        <v>1</v>
      </c>
      <c r="R5604" s="67" t="s">
        <v>3589</v>
      </c>
      <c r="S5604" s="67">
        <f>COUNTIF(Y$2:$Y$100,R5604)</f>
        <v>0</v>
      </c>
      <c r="V5604" s="67">
        <f t="shared" si="644"/>
        <v>0</v>
      </c>
      <c r="AB5604" t="s">
        <v>131</v>
      </c>
      <c r="AC5604" s="46">
        <v>2497</v>
      </c>
      <c r="AD5604" s="46">
        <v>34</v>
      </c>
      <c r="AE5604" s="46">
        <v>33.9</v>
      </c>
      <c r="AF5604" s="46">
        <v>114</v>
      </c>
      <c r="AH5604" s="70" t="str">
        <f t="shared" si="645"/>
        <v/>
      </c>
      <c r="AI5604" s="70" t="str">
        <f t="shared" si="646"/>
        <v/>
      </c>
      <c r="AJ5604" s="70" t="str">
        <f t="shared" si="647"/>
        <v>X</v>
      </c>
      <c r="AK5604" s="70" t="str" cm="1">
        <f t="array" ref="AK5604">_xlfn.IFS(AH5604&lt;&gt;"","1",AI5604&lt;&gt;"","2",AJ5604&lt;&gt;"","3")</f>
        <v>3</v>
      </c>
    </row>
    <row r="5605" spans="1:37" x14ac:dyDescent="0.25">
      <c r="A5605" t="s">
        <v>3438</v>
      </c>
      <c r="B5605" t="s">
        <v>1669</v>
      </c>
      <c r="C5605" s="67" t="str">
        <f t="shared" si="642"/>
        <v>Makayla Marciniak</v>
      </c>
      <c r="D5605" s="71" t="str" cm="1">
        <f t="array" ref="D5605">_xlfn.IFS(AK5605="1",CONCATENATE(C5605,"Regional"),AK5605="2",CONCATENATE(C5605,"Sectional"),AK5605="3",CONCATENATE(C5605,COUNTIF($C$1:C5605,C5605)))</f>
        <v>Makayla Marciniak4</v>
      </c>
      <c r="E5605" s="66">
        <v>45182.541666666664</v>
      </c>
      <c r="F5605" t="s">
        <v>2694</v>
      </c>
      <c r="G5605" s="46">
        <v>22</v>
      </c>
      <c r="H5605" s="46">
        <v>64</v>
      </c>
      <c r="I5605" s="46">
        <v>18</v>
      </c>
      <c r="J5605" t="s">
        <v>2689</v>
      </c>
      <c r="K5605" t="s">
        <v>131</v>
      </c>
      <c r="L5605" s="46">
        <v>2497</v>
      </c>
      <c r="M5605" s="46">
        <v>34</v>
      </c>
      <c r="N5605" s="46">
        <v>33.9</v>
      </c>
      <c r="O5605" s="46">
        <v>114</v>
      </c>
      <c r="P5605" s="46">
        <f t="shared" si="643"/>
        <v>1</v>
      </c>
      <c r="R5605" s="67" t="s">
        <v>3639</v>
      </c>
      <c r="S5605" s="67">
        <f>COUNTIF(Y$2:$Y$100,R5605)</f>
        <v>0</v>
      </c>
      <c r="V5605" s="67">
        <f t="shared" si="644"/>
        <v>0</v>
      </c>
      <c r="AB5605" t="s">
        <v>131</v>
      </c>
      <c r="AC5605" s="46">
        <v>2497</v>
      </c>
      <c r="AD5605" s="46">
        <v>34</v>
      </c>
      <c r="AE5605" s="46">
        <v>33.9</v>
      </c>
      <c r="AF5605" s="46">
        <v>114</v>
      </c>
      <c r="AH5605" s="70" t="str">
        <f t="shared" si="645"/>
        <v/>
      </c>
      <c r="AI5605" s="70" t="str">
        <f t="shared" si="646"/>
        <v/>
      </c>
      <c r="AJ5605" s="70" t="str">
        <f t="shared" si="647"/>
        <v>X</v>
      </c>
      <c r="AK5605" s="70" t="str" cm="1">
        <f t="array" ref="AK5605">_xlfn.IFS(AH5605&lt;&gt;"","1",AI5605&lt;&gt;"","2",AJ5605&lt;&gt;"","3")</f>
        <v>3</v>
      </c>
    </row>
    <row r="5606" spans="1:37" x14ac:dyDescent="0.25">
      <c r="A5606" t="s">
        <v>1726</v>
      </c>
      <c r="B5606" t="s">
        <v>816</v>
      </c>
      <c r="C5606" s="67" t="str">
        <f t="shared" si="642"/>
        <v>Kylie Kidder</v>
      </c>
      <c r="D5606" s="71" t="str" cm="1">
        <f t="array" ref="D5606">_xlfn.IFS(AK5606="1",CONCATENATE(C5606,"Regional"),AK5606="2",CONCATENATE(C5606,"Sectional"),AK5606="3",CONCATENATE(C5606,COUNTIF($C$1:C5606,C5606)))</f>
        <v>Kylie Kidder4</v>
      </c>
      <c r="E5606" s="66">
        <v>45182.541666666664</v>
      </c>
      <c r="F5606" t="s">
        <v>2694</v>
      </c>
      <c r="G5606" s="46">
        <v>22</v>
      </c>
      <c r="H5606" s="46">
        <v>66</v>
      </c>
      <c r="I5606" s="46">
        <v>20</v>
      </c>
      <c r="J5606" t="s">
        <v>2689</v>
      </c>
      <c r="K5606" t="s">
        <v>131</v>
      </c>
      <c r="L5606" s="46">
        <v>2497</v>
      </c>
      <c r="M5606" s="46">
        <v>34</v>
      </c>
      <c r="N5606" s="46">
        <v>33.9</v>
      </c>
      <c r="O5606" s="46">
        <v>114</v>
      </c>
      <c r="P5606" s="46">
        <f t="shared" si="643"/>
        <v>1</v>
      </c>
      <c r="R5606" s="67" t="s">
        <v>3638</v>
      </c>
      <c r="S5606" s="67">
        <f>COUNTIF(Y$2:$Y$100,R5606)</f>
        <v>0</v>
      </c>
      <c r="V5606" s="67">
        <f t="shared" si="644"/>
        <v>0</v>
      </c>
      <c r="AB5606" t="s">
        <v>131</v>
      </c>
      <c r="AC5606" s="46">
        <v>2497</v>
      </c>
      <c r="AD5606" s="46">
        <v>34</v>
      </c>
      <c r="AE5606" s="46">
        <v>33.9</v>
      </c>
      <c r="AF5606" s="46">
        <v>114</v>
      </c>
      <c r="AH5606" s="70" t="str">
        <f t="shared" si="645"/>
        <v/>
      </c>
      <c r="AI5606" s="70" t="str">
        <f t="shared" si="646"/>
        <v/>
      </c>
      <c r="AJ5606" s="70" t="str">
        <f t="shared" si="647"/>
        <v>X</v>
      </c>
      <c r="AK5606" s="70" t="str" cm="1">
        <f t="array" ref="AK5606">_xlfn.IFS(AH5606&lt;&gt;"","1",AI5606&lt;&gt;"","2",AJ5606&lt;&gt;"","3")</f>
        <v>3</v>
      </c>
    </row>
    <row r="5607" spans="1:37" x14ac:dyDescent="0.25">
      <c r="A5607" t="s">
        <v>2360</v>
      </c>
      <c r="B5607" t="s">
        <v>684</v>
      </c>
      <c r="C5607" s="67" t="str">
        <f t="shared" si="642"/>
        <v>Savannah Lui</v>
      </c>
      <c r="D5607" s="71" t="str" cm="1">
        <f t="array" ref="D5607">_xlfn.IFS(AK5607="1",CONCATENATE(C5607,"Regional"),AK5607="2",CONCATENATE(C5607,"Sectional"),AK5607="3",CONCATENATE(C5607,COUNTIF($C$1:C5607,C5607)))</f>
        <v>Savannah Lui3</v>
      </c>
      <c r="E5607" s="66">
        <v>45182.541666666664</v>
      </c>
      <c r="F5607" t="s">
        <v>2694</v>
      </c>
      <c r="G5607" s="46">
        <v>22</v>
      </c>
      <c r="H5607" s="46">
        <v>75</v>
      </c>
      <c r="I5607" s="46">
        <v>21</v>
      </c>
      <c r="J5607" t="s">
        <v>2689</v>
      </c>
      <c r="K5607" t="s">
        <v>131</v>
      </c>
      <c r="L5607" s="46">
        <v>2497</v>
      </c>
      <c r="M5607" s="46">
        <v>34</v>
      </c>
      <c r="N5607" s="46">
        <v>33.9</v>
      </c>
      <c r="O5607" s="46">
        <v>114</v>
      </c>
      <c r="P5607" s="46">
        <f t="shared" si="643"/>
        <v>1</v>
      </c>
      <c r="R5607" s="67" t="s">
        <v>3381</v>
      </c>
      <c r="S5607" s="67">
        <f>COUNTIF(Y$2:$Y$100,R5607)</f>
        <v>0</v>
      </c>
      <c r="V5607" s="67">
        <f t="shared" si="644"/>
        <v>0</v>
      </c>
      <c r="AB5607" t="s">
        <v>131</v>
      </c>
      <c r="AC5607" s="46">
        <v>2497</v>
      </c>
      <c r="AD5607" s="46">
        <v>34</v>
      </c>
      <c r="AE5607" s="46">
        <v>33.9</v>
      </c>
      <c r="AF5607" s="46">
        <v>114</v>
      </c>
      <c r="AH5607" s="70" t="str">
        <f t="shared" si="645"/>
        <v/>
      </c>
      <c r="AI5607" s="70" t="str">
        <f t="shared" si="646"/>
        <v/>
      </c>
      <c r="AJ5607" s="70" t="str">
        <f t="shared" si="647"/>
        <v>X</v>
      </c>
      <c r="AK5607" s="70" t="str" cm="1">
        <f t="array" ref="AK5607">_xlfn.IFS(AH5607&lt;&gt;"","1",AI5607&lt;&gt;"","2",AJ5607&lt;&gt;"","3")</f>
        <v>3</v>
      </c>
    </row>
    <row r="5608" spans="1:37" x14ac:dyDescent="0.25">
      <c r="A5608" t="s">
        <v>589</v>
      </c>
      <c r="B5608" t="s">
        <v>416</v>
      </c>
      <c r="C5608" s="67" t="str">
        <f t="shared" si="642"/>
        <v>Sarah Ramsden</v>
      </c>
      <c r="D5608" s="71" t="str" cm="1">
        <f t="array" ref="D5608">_xlfn.IFS(AK5608="1",CONCATENATE(C5608,"Regional"),AK5608="2",CONCATENATE(C5608,"Sectional"),AK5608="3",CONCATENATE(C5608,COUNTIF($C$1:C5608,C5608)))</f>
        <v>Sarah Ramsden6</v>
      </c>
      <c r="E5608" s="66">
        <v>45182.583333333336</v>
      </c>
      <c r="F5608" t="s">
        <v>2477</v>
      </c>
      <c r="G5608" s="46">
        <v>6</v>
      </c>
      <c r="H5608" s="46">
        <v>38</v>
      </c>
      <c r="I5608" s="46">
        <v>1</v>
      </c>
      <c r="J5608" t="s">
        <v>136</v>
      </c>
      <c r="K5608" t="s">
        <v>90</v>
      </c>
      <c r="L5608" s="46">
        <v>2904</v>
      </c>
      <c r="M5608" s="46">
        <v>37</v>
      </c>
      <c r="N5608" s="46">
        <v>36.4</v>
      </c>
      <c r="O5608" s="46">
        <v>123</v>
      </c>
      <c r="P5608" s="46">
        <f t="shared" si="643"/>
        <v>1</v>
      </c>
      <c r="R5608" s="67" t="s">
        <v>1236</v>
      </c>
      <c r="S5608" s="67">
        <f>COUNTIF(Y$2:$Y$100,R5608)</f>
        <v>0</v>
      </c>
      <c r="V5608" s="67">
        <f t="shared" si="644"/>
        <v>0</v>
      </c>
      <c r="X5608"/>
      <c r="Y5608" s="67" t="str">
        <f t="shared" ref="Y5608:Y5613" si="648">CONCATENATE(W5608," ",X5608)</f>
        <v xml:space="preserve"> </v>
      </c>
      <c r="AB5608" t="s">
        <v>90</v>
      </c>
      <c r="AC5608" s="46">
        <v>2904</v>
      </c>
      <c r="AD5608" s="46">
        <v>37</v>
      </c>
      <c r="AE5608" s="46">
        <v>36.4</v>
      </c>
      <c r="AF5608" s="46">
        <v>123</v>
      </c>
      <c r="AH5608" s="70" t="str">
        <f t="shared" si="645"/>
        <v/>
      </c>
      <c r="AI5608" s="70" t="str">
        <f t="shared" si="646"/>
        <v/>
      </c>
      <c r="AJ5608" s="70" t="str">
        <f t="shared" si="647"/>
        <v>X</v>
      </c>
      <c r="AK5608" s="70" t="str" cm="1">
        <f t="array" ref="AK5608">_xlfn.IFS(AH5608&lt;&gt;"","1",AI5608&lt;&gt;"","2",AJ5608&lt;&gt;"","3")</f>
        <v>3</v>
      </c>
    </row>
    <row r="5609" spans="1:37" x14ac:dyDescent="0.25">
      <c r="A5609" t="s">
        <v>2065</v>
      </c>
      <c r="B5609" t="s">
        <v>345</v>
      </c>
      <c r="C5609" s="67" t="str">
        <f t="shared" si="642"/>
        <v>Abigail Kolton</v>
      </c>
      <c r="D5609" s="71" t="str" cm="1">
        <f t="array" ref="D5609">_xlfn.IFS(AK5609="1",CONCATENATE(C5609,"Regional"),AK5609="2",CONCATENATE(C5609,"Sectional"),AK5609="3",CONCATENATE(C5609,COUNTIF($C$1:C5609,C5609)))</f>
        <v>Abigail Kolton2</v>
      </c>
      <c r="E5609" s="66">
        <v>45182.583333333336</v>
      </c>
      <c r="F5609" t="s">
        <v>2477</v>
      </c>
      <c r="G5609" s="46">
        <v>6</v>
      </c>
      <c r="H5609" s="46">
        <v>52</v>
      </c>
      <c r="I5609" s="46">
        <v>2</v>
      </c>
      <c r="J5609" t="s">
        <v>136</v>
      </c>
      <c r="K5609" t="s">
        <v>90</v>
      </c>
      <c r="L5609" s="46">
        <v>2904</v>
      </c>
      <c r="M5609" s="46">
        <v>37</v>
      </c>
      <c r="N5609" s="46">
        <v>36.4</v>
      </c>
      <c r="O5609" s="46">
        <v>123</v>
      </c>
      <c r="P5609" s="46">
        <f t="shared" si="643"/>
        <v>1</v>
      </c>
      <c r="R5609" s="67" t="s">
        <v>3088</v>
      </c>
      <c r="S5609" s="67">
        <f>COUNTIF(Y$2:$Y$100,R5609)</f>
        <v>0</v>
      </c>
      <c r="V5609" s="67">
        <f t="shared" si="644"/>
        <v>0</v>
      </c>
      <c r="X5609"/>
      <c r="Y5609" s="67" t="str">
        <f t="shared" si="648"/>
        <v xml:space="preserve"> </v>
      </c>
      <c r="AB5609" t="s">
        <v>90</v>
      </c>
      <c r="AC5609" s="46">
        <v>2904</v>
      </c>
      <c r="AD5609" s="46">
        <v>37</v>
      </c>
      <c r="AE5609" s="46">
        <v>36.4</v>
      </c>
      <c r="AF5609" s="46">
        <v>123</v>
      </c>
      <c r="AH5609" s="70" t="str">
        <f t="shared" si="645"/>
        <v/>
      </c>
      <c r="AI5609" s="70" t="str">
        <f t="shared" si="646"/>
        <v/>
      </c>
      <c r="AJ5609" s="70" t="str">
        <f t="shared" si="647"/>
        <v>X</v>
      </c>
      <c r="AK5609" s="70" t="str" cm="1">
        <f t="array" ref="AK5609">_xlfn.IFS(AH5609&lt;&gt;"","1",AI5609&lt;&gt;"","2",AJ5609&lt;&gt;"","3")</f>
        <v>3</v>
      </c>
    </row>
    <row r="5610" spans="1:37" x14ac:dyDescent="0.25">
      <c r="A5610" t="s">
        <v>287</v>
      </c>
      <c r="B5610" t="s">
        <v>528</v>
      </c>
      <c r="C5610" s="67" t="str">
        <f t="shared" si="642"/>
        <v>Kate Krauklis</v>
      </c>
      <c r="D5610" s="71" t="str" cm="1">
        <f t="array" ref="D5610">_xlfn.IFS(AK5610="1",CONCATENATE(C5610,"Regional"),AK5610="2",CONCATENATE(C5610,"Sectional"),AK5610="3",CONCATENATE(C5610,COUNTIF($C$1:C5610,C5610)))</f>
        <v>Kate Krauklis3</v>
      </c>
      <c r="E5610" s="66">
        <v>45182.583333333336</v>
      </c>
      <c r="F5610" t="s">
        <v>2477</v>
      </c>
      <c r="G5610" s="46">
        <v>6</v>
      </c>
      <c r="H5610" s="46">
        <v>54</v>
      </c>
      <c r="I5610" s="46">
        <v>3</v>
      </c>
      <c r="J5610" t="s">
        <v>136</v>
      </c>
      <c r="K5610" t="s">
        <v>90</v>
      </c>
      <c r="L5610" s="46">
        <v>2904</v>
      </c>
      <c r="M5610" s="46">
        <v>37</v>
      </c>
      <c r="N5610" s="46">
        <v>36.4</v>
      </c>
      <c r="O5610" s="46">
        <v>123</v>
      </c>
      <c r="P5610" s="46">
        <f t="shared" si="643"/>
        <v>1</v>
      </c>
      <c r="R5610" s="67" t="s">
        <v>3600</v>
      </c>
      <c r="S5610" s="67">
        <f>COUNTIF(Y$2:$Y$100,R5610)</f>
        <v>0</v>
      </c>
      <c r="V5610" s="67">
        <f t="shared" si="644"/>
        <v>0</v>
      </c>
      <c r="X5610"/>
      <c r="Y5610" s="67" t="str">
        <f t="shared" si="648"/>
        <v xml:space="preserve"> </v>
      </c>
      <c r="AB5610" t="s">
        <v>90</v>
      </c>
      <c r="AC5610" s="46">
        <v>2904</v>
      </c>
      <c r="AD5610" s="46">
        <v>37</v>
      </c>
      <c r="AE5610" s="46">
        <v>36.4</v>
      </c>
      <c r="AF5610" s="46">
        <v>123</v>
      </c>
      <c r="AH5610" s="70" t="str">
        <f t="shared" si="645"/>
        <v/>
      </c>
      <c r="AI5610" s="70" t="str">
        <f t="shared" si="646"/>
        <v/>
      </c>
      <c r="AJ5610" s="70" t="str">
        <f t="shared" si="647"/>
        <v>X</v>
      </c>
      <c r="AK5610" s="70" t="str" cm="1">
        <f t="array" ref="AK5610">_xlfn.IFS(AH5610&lt;&gt;"","1",AI5610&lt;&gt;"","2",AJ5610&lt;&gt;"","3")</f>
        <v>3</v>
      </c>
    </row>
    <row r="5611" spans="1:37" x14ac:dyDescent="0.25">
      <c r="A5611" t="s">
        <v>2066</v>
      </c>
      <c r="B5611" t="s">
        <v>441</v>
      </c>
      <c r="C5611" s="67" t="str">
        <f t="shared" si="642"/>
        <v>Madison Monroe</v>
      </c>
      <c r="D5611" s="71" t="str" cm="1">
        <f t="array" ref="D5611">_xlfn.IFS(AK5611="1",CONCATENATE(C5611,"Regional"),AK5611="2",CONCATENATE(C5611,"Sectional"),AK5611="3",CONCATENATE(C5611,COUNTIF($C$1:C5611,C5611)))</f>
        <v>Madison Monroe3</v>
      </c>
      <c r="E5611" s="66">
        <v>45182.583333333336</v>
      </c>
      <c r="F5611" t="s">
        <v>2477</v>
      </c>
      <c r="G5611" s="46">
        <v>6</v>
      </c>
      <c r="H5611" s="46">
        <v>54</v>
      </c>
      <c r="I5611" s="46">
        <v>3</v>
      </c>
      <c r="J5611" t="s">
        <v>136</v>
      </c>
      <c r="K5611" t="s">
        <v>90</v>
      </c>
      <c r="L5611" s="46">
        <v>2904</v>
      </c>
      <c r="M5611" s="46">
        <v>37</v>
      </c>
      <c r="N5611" s="46">
        <v>36.4</v>
      </c>
      <c r="O5611" s="46">
        <v>123</v>
      </c>
      <c r="P5611" s="46">
        <f t="shared" si="643"/>
        <v>1</v>
      </c>
      <c r="R5611" s="67" t="s">
        <v>3089</v>
      </c>
      <c r="S5611" s="67">
        <f>COUNTIF(Y$2:$Y$100,R5611)</f>
        <v>0</v>
      </c>
      <c r="V5611" s="67">
        <f t="shared" si="644"/>
        <v>0</v>
      </c>
      <c r="X5611"/>
      <c r="Y5611" s="67" t="str">
        <f t="shared" si="648"/>
        <v xml:space="preserve"> </v>
      </c>
      <c r="AB5611" t="s">
        <v>90</v>
      </c>
      <c r="AC5611" s="46">
        <v>2904</v>
      </c>
      <c r="AD5611" s="46">
        <v>37</v>
      </c>
      <c r="AE5611" s="46">
        <v>36.4</v>
      </c>
      <c r="AF5611" s="46">
        <v>123</v>
      </c>
      <c r="AH5611" s="70" t="str">
        <f t="shared" si="645"/>
        <v/>
      </c>
      <c r="AI5611" s="70" t="str">
        <f t="shared" si="646"/>
        <v/>
      </c>
      <c r="AJ5611" s="70" t="str">
        <f t="shared" si="647"/>
        <v>X</v>
      </c>
      <c r="AK5611" s="70" t="str" cm="1">
        <f t="array" ref="AK5611">_xlfn.IFS(AH5611&lt;&gt;"","1",AI5611&lt;&gt;"","2",AJ5611&lt;&gt;"","3")</f>
        <v>3</v>
      </c>
    </row>
    <row r="5612" spans="1:37" x14ac:dyDescent="0.25">
      <c r="A5612" t="s">
        <v>2067</v>
      </c>
      <c r="B5612" t="s">
        <v>2068</v>
      </c>
      <c r="C5612" s="67" t="str">
        <f t="shared" si="642"/>
        <v>Emilyn Bonow</v>
      </c>
      <c r="D5612" s="71" t="str" cm="1">
        <f t="array" ref="D5612">_xlfn.IFS(AK5612="1",CONCATENATE(C5612,"Regional"),AK5612="2",CONCATENATE(C5612,"Sectional"),AK5612="3",CONCATENATE(C5612,COUNTIF($C$1:C5612,C5612)))</f>
        <v>Emilyn Bonow3</v>
      </c>
      <c r="E5612" s="66">
        <v>45182.583333333336</v>
      </c>
      <c r="F5612" t="s">
        <v>2477</v>
      </c>
      <c r="G5612" s="46">
        <v>6</v>
      </c>
      <c r="H5612" s="46">
        <v>55</v>
      </c>
      <c r="I5612" s="46">
        <v>5</v>
      </c>
      <c r="J5612" t="s">
        <v>136</v>
      </c>
      <c r="K5612" t="s">
        <v>90</v>
      </c>
      <c r="L5612" s="46">
        <v>2904</v>
      </c>
      <c r="M5612" s="46">
        <v>37</v>
      </c>
      <c r="N5612" s="46">
        <v>36.4</v>
      </c>
      <c r="O5612" s="46">
        <v>123</v>
      </c>
      <c r="P5612" s="46">
        <f t="shared" si="643"/>
        <v>1</v>
      </c>
      <c r="R5612" s="67" t="s">
        <v>3090</v>
      </c>
      <c r="S5612" s="67">
        <f>COUNTIF(Y$2:$Y$100,R5612)</f>
        <v>0</v>
      </c>
      <c r="V5612" s="67">
        <f t="shared" si="644"/>
        <v>0</v>
      </c>
      <c r="X5612"/>
      <c r="Y5612" s="67" t="str">
        <f t="shared" si="648"/>
        <v xml:space="preserve"> </v>
      </c>
      <c r="AB5612" t="s">
        <v>90</v>
      </c>
      <c r="AC5612" s="46">
        <v>2904</v>
      </c>
      <c r="AD5612" s="46">
        <v>37</v>
      </c>
      <c r="AE5612" s="46">
        <v>36.4</v>
      </c>
      <c r="AF5612" s="46">
        <v>123</v>
      </c>
      <c r="AH5612" s="70" t="str">
        <f t="shared" si="645"/>
        <v/>
      </c>
      <c r="AI5612" s="70" t="str">
        <f t="shared" si="646"/>
        <v/>
      </c>
      <c r="AJ5612" s="70" t="str">
        <f t="shared" si="647"/>
        <v>X</v>
      </c>
      <c r="AK5612" s="70" t="str" cm="1">
        <f t="array" ref="AK5612">_xlfn.IFS(AH5612&lt;&gt;"","1",AI5612&lt;&gt;"","2",AJ5612&lt;&gt;"","3")</f>
        <v>3</v>
      </c>
    </row>
    <row r="5613" spans="1:37" x14ac:dyDescent="0.25">
      <c r="A5613" t="s">
        <v>897</v>
      </c>
      <c r="B5613" t="s">
        <v>187</v>
      </c>
      <c r="C5613" s="67" t="str">
        <f t="shared" si="642"/>
        <v>Ava Sollars</v>
      </c>
      <c r="D5613" s="71" t="str" cm="1">
        <f t="array" ref="D5613">_xlfn.IFS(AK5613="1",CONCATENATE(C5613,"Regional"),AK5613="2",CONCATENATE(C5613,"Sectional"),AK5613="3",CONCATENATE(C5613,COUNTIF($C$1:C5613,C5613)))</f>
        <v>Ava Sollars3</v>
      </c>
      <c r="E5613" s="66">
        <v>45182.583333333336</v>
      </c>
      <c r="F5613" t="s">
        <v>2477</v>
      </c>
      <c r="G5613" s="46">
        <v>6</v>
      </c>
      <c r="H5613" s="46">
        <v>58</v>
      </c>
      <c r="I5613" s="46">
        <v>6</v>
      </c>
      <c r="J5613" t="s">
        <v>136</v>
      </c>
      <c r="K5613" t="s">
        <v>90</v>
      </c>
      <c r="L5613" s="46">
        <v>2904</v>
      </c>
      <c r="M5613" s="46">
        <v>37</v>
      </c>
      <c r="N5613" s="46">
        <v>36.4</v>
      </c>
      <c r="O5613" s="46">
        <v>123</v>
      </c>
      <c r="P5613" s="46">
        <f t="shared" si="643"/>
        <v>1</v>
      </c>
      <c r="R5613" s="67" t="s">
        <v>1437</v>
      </c>
      <c r="S5613" s="67">
        <f>COUNTIF(Y$2:$Y$100,R5613)</f>
        <v>0</v>
      </c>
      <c r="V5613" s="67">
        <f t="shared" si="644"/>
        <v>0</v>
      </c>
      <c r="X5613"/>
      <c r="Y5613" s="67" t="str">
        <f t="shared" si="648"/>
        <v xml:space="preserve"> </v>
      </c>
      <c r="AB5613" t="s">
        <v>90</v>
      </c>
      <c r="AC5613" s="46">
        <v>2904</v>
      </c>
      <c r="AD5613" s="46">
        <v>37</v>
      </c>
      <c r="AE5613" s="46">
        <v>36.4</v>
      </c>
      <c r="AF5613" s="46">
        <v>123</v>
      </c>
      <c r="AH5613" s="70" t="str">
        <f t="shared" si="645"/>
        <v/>
      </c>
      <c r="AI5613" s="70" t="str">
        <f t="shared" si="646"/>
        <v/>
      </c>
      <c r="AJ5613" s="70" t="str">
        <f t="shared" si="647"/>
        <v>X</v>
      </c>
      <c r="AK5613" s="70" t="str" cm="1">
        <f t="array" ref="AK5613">_xlfn.IFS(AH5613&lt;&gt;"","1",AI5613&lt;&gt;"","2",AJ5613&lt;&gt;"","3")</f>
        <v>3</v>
      </c>
    </row>
    <row r="5614" spans="1:37" x14ac:dyDescent="0.25">
      <c r="A5614" t="s">
        <v>2247</v>
      </c>
      <c r="B5614" t="s">
        <v>492</v>
      </c>
      <c r="C5614" s="67" t="str">
        <f t="shared" si="642"/>
        <v>Anna Fryklund</v>
      </c>
      <c r="D5614" s="71" t="str" cm="1">
        <f t="array" ref="D5614">_xlfn.IFS(AK5614="1",CONCATENATE(C5614,"Regional"),AK5614="2",CONCATENATE(C5614,"Sectional"),AK5614="3",CONCATENATE(C5614,COUNTIF($C$1:C5614,C5614)))</f>
        <v>Anna Fryklund2</v>
      </c>
      <c r="E5614" s="66">
        <v>45182.594444444447</v>
      </c>
      <c r="F5614" t="s">
        <v>2664</v>
      </c>
      <c r="G5614" s="46">
        <v>12</v>
      </c>
      <c r="H5614" s="46">
        <v>50</v>
      </c>
      <c r="I5614" s="46">
        <v>1</v>
      </c>
      <c r="J5614" t="s">
        <v>86</v>
      </c>
      <c r="K5614" t="s">
        <v>90</v>
      </c>
      <c r="L5614" s="46">
        <v>2337</v>
      </c>
      <c r="M5614" s="46">
        <v>35</v>
      </c>
      <c r="N5614" s="46">
        <v>33.299999999999997</v>
      </c>
      <c r="O5614" s="46">
        <v>112</v>
      </c>
      <c r="P5614" s="46">
        <f t="shared" si="643"/>
        <v>1</v>
      </c>
      <c r="R5614" s="67" t="s">
        <v>3271</v>
      </c>
      <c r="S5614" s="67">
        <f>COUNTIF(Y$2:$Y$100,R5614)</f>
        <v>0</v>
      </c>
      <c r="V5614" s="67">
        <f t="shared" si="644"/>
        <v>0</v>
      </c>
      <c r="AB5614" t="s">
        <v>90</v>
      </c>
      <c r="AC5614" s="46">
        <v>2337</v>
      </c>
      <c r="AD5614" s="46">
        <v>35</v>
      </c>
      <c r="AE5614" s="46">
        <v>33.299999999999997</v>
      </c>
      <c r="AF5614" s="46">
        <v>112</v>
      </c>
      <c r="AH5614" s="70" t="str">
        <f t="shared" si="645"/>
        <v/>
      </c>
      <c r="AI5614" s="70" t="str">
        <f t="shared" si="646"/>
        <v/>
      </c>
      <c r="AJ5614" s="70" t="str">
        <f t="shared" si="647"/>
        <v>X</v>
      </c>
      <c r="AK5614" s="70" t="str" cm="1">
        <f t="array" ref="AK5614">_xlfn.IFS(AH5614&lt;&gt;"","1",AI5614&lt;&gt;"","2",AJ5614&lt;&gt;"","3")</f>
        <v>3</v>
      </c>
    </row>
    <row r="5615" spans="1:37" x14ac:dyDescent="0.25">
      <c r="A5615" t="s">
        <v>1014</v>
      </c>
      <c r="B5615" t="s">
        <v>648</v>
      </c>
      <c r="C5615" s="67" t="str">
        <f t="shared" si="642"/>
        <v>Claire Forrester</v>
      </c>
      <c r="D5615" s="71" t="str" cm="1">
        <f t="array" ref="D5615">_xlfn.IFS(AK5615="1",CONCATENATE(C5615,"Regional"),AK5615="2",CONCATENATE(C5615,"Sectional"),AK5615="3",CONCATENATE(C5615,COUNTIF($C$1:C5615,C5615)))</f>
        <v>Claire Forrester2</v>
      </c>
      <c r="E5615" s="66">
        <v>45182.594444444447</v>
      </c>
      <c r="F5615" t="s">
        <v>2664</v>
      </c>
      <c r="G5615" s="46">
        <v>12</v>
      </c>
      <c r="H5615" s="46">
        <v>50</v>
      </c>
      <c r="I5615" s="46">
        <v>1</v>
      </c>
      <c r="J5615" t="s">
        <v>86</v>
      </c>
      <c r="K5615" t="s">
        <v>90</v>
      </c>
      <c r="L5615" s="46">
        <v>2337</v>
      </c>
      <c r="M5615" s="46">
        <v>35</v>
      </c>
      <c r="N5615" s="46">
        <v>33.299999999999997</v>
      </c>
      <c r="O5615" s="46">
        <v>112</v>
      </c>
      <c r="P5615" s="46">
        <f t="shared" si="643"/>
        <v>1</v>
      </c>
      <c r="R5615" s="67" t="s">
        <v>1515</v>
      </c>
      <c r="S5615" s="67">
        <f>COUNTIF(Y$2:$Y$100,R5615)</f>
        <v>0</v>
      </c>
      <c r="V5615" s="67">
        <f t="shared" si="644"/>
        <v>0</v>
      </c>
      <c r="AB5615" t="s">
        <v>90</v>
      </c>
      <c r="AC5615" s="46">
        <v>2337</v>
      </c>
      <c r="AD5615" s="46">
        <v>35</v>
      </c>
      <c r="AE5615" s="46">
        <v>33.299999999999997</v>
      </c>
      <c r="AF5615" s="46">
        <v>112</v>
      </c>
      <c r="AH5615" s="70" t="str">
        <f t="shared" si="645"/>
        <v/>
      </c>
      <c r="AI5615" s="70" t="str">
        <f t="shared" si="646"/>
        <v/>
      </c>
      <c r="AJ5615" s="70" t="str">
        <f t="shared" si="647"/>
        <v>X</v>
      </c>
      <c r="AK5615" s="70" t="str" cm="1">
        <f t="array" ref="AK5615">_xlfn.IFS(AH5615&lt;&gt;"","1",AI5615&lt;&gt;"","2",AJ5615&lt;&gt;"","3")</f>
        <v>3</v>
      </c>
    </row>
    <row r="5616" spans="1:37" x14ac:dyDescent="0.25">
      <c r="A5616" t="s">
        <v>316</v>
      </c>
      <c r="B5616" t="s">
        <v>257</v>
      </c>
      <c r="C5616" s="67" t="str">
        <f t="shared" si="642"/>
        <v>Teagan Morrison</v>
      </c>
      <c r="D5616" s="71" t="str" cm="1">
        <f t="array" ref="D5616">_xlfn.IFS(AK5616="1",CONCATENATE(C5616,"Regional"),AK5616="2",CONCATENATE(C5616,"Sectional"),AK5616="3",CONCATENATE(C5616,COUNTIF($C$1:C5616,C5616)))</f>
        <v>Teagan Morrison7</v>
      </c>
      <c r="E5616" s="66">
        <v>45182.594444444447</v>
      </c>
      <c r="F5616" t="s">
        <v>2664</v>
      </c>
      <c r="G5616" s="46">
        <v>12</v>
      </c>
      <c r="H5616" s="46">
        <v>52</v>
      </c>
      <c r="I5616" s="46">
        <v>3</v>
      </c>
      <c r="J5616" t="s">
        <v>86</v>
      </c>
      <c r="K5616" t="s">
        <v>90</v>
      </c>
      <c r="L5616" s="46">
        <v>2337</v>
      </c>
      <c r="M5616" s="46">
        <v>35</v>
      </c>
      <c r="N5616" s="46">
        <v>33.299999999999997</v>
      </c>
      <c r="O5616" s="46">
        <v>112</v>
      </c>
      <c r="P5616" s="46">
        <f t="shared" si="643"/>
        <v>1</v>
      </c>
      <c r="R5616" s="67" t="s">
        <v>1322</v>
      </c>
      <c r="S5616" s="67">
        <f>COUNTIF(Y$2:$Y$100,R5616)</f>
        <v>0</v>
      </c>
      <c r="V5616" s="67">
        <f t="shared" si="644"/>
        <v>0</v>
      </c>
      <c r="AB5616" t="s">
        <v>90</v>
      </c>
      <c r="AC5616" s="46">
        <v>2337</v>
      </c>
      <c r="AD5616" s="46">
        <v>35</v>
      </c>
      <c r="AE5616" s="46">
        <v>33.299999999999997</v>
      </c>
      <c r="AF5616" s="46">
        <v>112</v>
      </c>
      <c r="AH5616" s="70" t="str">
        <f t="shared" si="645"/>
        <v/>
      </c>
      <c r="AI5616" s="70" t="str">
        <f t="shared" si="646"/>
        <v/>
      </c>
      <c r="AJ5616" s="70" t="str">
        <f t="shared" si="647"/>
        <v>X</v>
      </c>
      <c r="AK5616" s="70" t="str" cm="1">
        <f t="array" ref="AK5616">_xlfn.IFS(AH5616&lt;&gt;"","1",AI5616&lt;&gt;"","2",AJ5616&lt;&gt;"","3")</f>
        <v>3</v>
      </c>
    </row>
    <row r="5617" spans="1:37" x14ac:dyDescent="0.25">
      <c r="A5617" t="s">
        <v>1746</v>
      </c>
      <c r="B5617" t="s">
        <v>187</v>
      </c>
      <c r="C5617" s="67" t="str">
        <f t="shared" si="642"/>
        <v>Ava Hiemenz</v>
      </c>
      <c r="D5617" s="71" t="str" cm="1">
        <f t="array" ref="D5617">_xlfn.IFS(AK5617="1",CONCATENATE(C5617,"Regional"),AK5617="2",CONCATENATE(C5617,"Sectional"),AK5617="3",CONCATENATE(C5617,COUNTIF($C$1:C5617,C5617)))</f>
        <v>Ava Hiemenz4</v>
      </c>
      <c r="E5617" s="66">
        <v>45182.594444444447</v>
      </c>
      <c r="F5617" t="s">
        <v>2664</v>
      </c>
      <c r="G5617" s="46">
        <v>12</v>
      </c>
      <c r="H5617" s="46">
        <v>53</v>
      </c>
      <c r="I5617" s="46">
        <v>4</v>
      </c>
      <c r="J5617" t="s">
        <v>86</v>
      </c>
      <c r="K5617" t="s">
        <v>90</v>
      </c>
      <c r="L5617" s="46">
        <v>2337</v>
      </c>
      <c r="M5617" s="46">
        <v>35</v>
      </c>
      <c r="N5617" s="46">
        <v>33.299999999999997</v>
      </c>
      <c r="O5617" s="46">
        <v>112</v>
      </c>
      <c r="P5617" s="46">
        <f t="shared" si="643"/>
        <v>1</v>
      </c>
      <c r="R5617" s="67" t="s">
        <v>2751</v>
      </c>
      <c r="S5617" s="67">
        <f>COUNTIF(Y$2:$Y$100,R5617)</f>
        <v>0</v>
      </c>
      <c r="V5617" s="67">
        <f t="shared" si="644"/>
        <v>0</v>
      </c>
      <c r="AB5617" t="s">
        <v>90</v>
      </c>
      <c r="AC5617" s="46">
        <v>2337</v>
      </c>
      <c r="AD5617" s="46">
        <v>35</v>
      </c>
      <c r="AE5617" s="46">
        <v>33.299999999999997</v>
      </c>
      <c r="AF5617" s="46">
        <v>112</v>
      </c>
      <c r="AH5617" s="70" t="str">
        <f t="shared" si="645"/>
        <v/>
      </c>
      <c r="AI5617" s="70" t="str">
        <f t="shared" si="646"/>
        <v/>
      </c>
      <c r="AJ5617" s="70" t="str">
        <f t="shared" si="647"/>
        <v>X</v>
      </c>
      <c r="AK5617" s="70" t="str" cm="1">
        <f t="array" ref="AK5617">_xlfn.IFS(AH5617&lt;&gt;"","1",AI5617&lt;&gt;"","2",AJ5617&lt;&gt;"","3")</f>
        <v>3</v>
      </c>
    </row>
    <row r="5618" spans="1:37" x14ac:dyDescent="0.25">
      <c r="A5618" t="s">
        <v>767</v>
      </c>
      <c r="B5618" t="s">
        <v>768</v>
      </c>
      <c r="C5618" s="67" t="str">
        <f t="shared" si="642"/>
        <v>kayla dwyer</v>
      </c>
      <c r="D5618" s="71" t="str" cm="1">
        <f t="array" ref="D5618">_xlfn.IFS(AK5618="1",CONCATENATE(C5618,"Regional"),AK5618="2",CONCATENATE(C5618,"Sectional"),AK5618="3",CONCATENATE(C5618,COUNTIF($C$1:C5618,C5618)))</f>
        <v>kayla dwyer6</v>
      </c>
      <c r="E5618" s="66">
        <v>45182.594444444447</v>
      </c>
      <c r="F5618" t="s">
        <v>2664</v>
      </c>
      <c r="G5618" s="46">
        <v>12</v>
      </c>
      <c r="H5618" s="46">
        <v>56</v>
      </c>
      <c r="I5618" s="46">
        <v>5</v>
      </c>
      <c r="J5618" t="s">
        <v>86</v>
      </c>
      <c r="K5618" t="s">
        <v>90</v>
      </c>
      <c r="L5618" s="46">
        <v>2337</v>
      </c>
      <c r="M5618" s="46">
        <v>35</v>
      </c>
      <c r="N5618" s="46">
        <v>33.299999999999997</v>
      </c>
      <c r="O5618" s="46">
        <v>112</v>
      </c>
      <c r="P5618" s="46">
        <f t="shared" si="643"/>
        <v>1</v>
      </c>
      <c r="R5618" s="67" t="s">
        <v>1352</v>
      </c>
      <c r="S5618" s="67">
        <f>COUNTIF(Y$2:$Y$100,R5618)</f>
        <v>0</v>
      </c>
      <c r="V5618" s="67">
        <f t="shared" si="644"/>
        <v>0</v>
      </c>
      <c r="AB5618" t="s">
        <v>90</v>
      </c>
      <c r="AC5618" s="46">
        <v>2337</v>
      </c>
      <c r="AD5618" s="46">
        <v>35</v>
      </c>
      <c r="AE5618" s="46">
        <v>33.299999999999997</v>
      </c>
      <c r="AF5618" s="46">
        <v>112</v>
      </c>
      <c r="AH5618" s="70" t="str">
        <f t="shared" si="645"/>
        <v/>
      </c>
      <c r="AI5618" s="70" t="str">
        <f t="shared" si="646"/>
        <v/>
      </c>
      <c r="AJ5618" s="70" t="str">
        <f t="shared" si="647"/>
        <v>X</v>
      </c>
      <c r="AK5618" s="70" t="str" cm="1">
        <f t="array" ref="AK5618">_xlfn.IFS(AH5618&lt;&gt;"","1",AI5618&lt;&gt;"","2",AJ5618&lt;&gt;"","3")</f>
        <v>3</v>
      </c>
    </row>
    <row r="5619" spans="1:37" x14ac:dyDescent="0.25">
      <c r="A5619" t="s">
        <v>1013</v>
      </c>
      <c r="B5619" t="s">
        <v>907</v>
      </c>
      <c r="C5619" s="67" t="str">
        <f t="shared" si="642"/>
        <v>Hailey Hesselman</v>
      </c>
      <c r="D5619" s="71" t="str" cm="1">
        <f t="array" ref="D5619">_xlfn.IFS(AK5619="1",CONCATENATE(C5619,"Regional"),AK5619="2",CONCATENATE(C5619,"Sectional"),AK5619="3",CONCATENATE(C5619,COUNTIF($C$1:C5619,C5619)))</f>
        <v>Hailey Hesselman2</v>
      </c>
      <c r="E5619" s="66">
        <v>45182.594444444447</v>
      </c>
      <c r="F5619" t="s">
        <v>2664</v>
      </c>
      <c r="G5619" s="46">
        <v>12</v>
      </c>
      <c r="H5619" s="46">
        <v>56</v>
      </c>
      <c r="I5619" s="46">
        <v>5</v>
      </c>
      <c r="J5619" t="s">
        <v>86</v>
      </c>
      <c r="K5619" t="s">
        <v>90</v>
      </c>
      <c r="L5619" s="46">
        <v>2337</v>
      </c>
      <c r="M5619" s="46">
        <v>35</v>
      </c>
      <c r="N5619" s="46">
        <v>33.299999999999997</v>
      </c>
      <c r="O5619" s="46">
        <v>112</v>
      </c>
      <c r="P5619" s="46">
        <f t="shared" si="643"/>
        <v>1</v>
      </c>
      <c r="R5619" s="67" t="s">
        <v>1514</v>
      </c>
      <c r="S5619" s="67">
        <f>COUNTIF(Y$2:$Y$100,R5619)</f>
        <v>0</v>
      </c>
      <c r="V5619" s="67">
        <f t="shared" si="644"/>
        <v>0</v>
      </c>
      <c r="AB5619" t="s">
        <v>90</v>
      </c>
      <c r="AC5619" s="46">
        <v>2337</v>
      </c>
      <c r="AD5619" s="46">
        <v>35</v>
      </c>
      <c r="AE5619" s="46">
        <v>33.299999999999997</v>
      </c>
      <c r="AF5619" s="46">
        <v>112</v>
      </c>
      <c r="AH5619" s="70" t="str">
        <f t="shared" si="645"/>
        <v/>
      </c>
      <c r="AI5619" s="70" t="str">
        <f t="shared" si="646"/>
        <v/>
      </c>
      <c r="AJ5619" s="70" t="str">
        <f t="shared" si="647"/>
        <v>X</v>
      </c>
      <c r="AK5619" s="70" t="str" cm="1">
        <f t="array" ref="AK5619">_xlfn.IFS(AH5619&lt;&gt;"","1",AI5619&lt;&gt;"","2",AJ5619&lt;&gt;"","3")</f>
        <v>3</v>
      </c>
    </row>
    <row r="5620" spans="1:37" x14ac:dyDescent="0.25">
      <c r="A5620" t="s">
        <v>3452</v>
      </c>
      <c r="B5620" t="s">
        <v>434</v>
      </c>
      <c r="C5620" s="67" t="str">
        <f t="shared" si="642"/>
        <v>Ella Backus</v>
      </c>
      <c r="D5620" s="71" t="str" cm="1">
        <f t="array" ref="D5620">_xlfn.IFS(AK5620="1",CONCATENATE(C5620,"Regional"),AK5620="2",CONCATENATE(C5620,"Sectional"),AK5620="3",CONCATENATE(C5620,COUNTIF($C$1:C5620,C5620)))</f>
        <v>Ella Backus2</v>
      </c>
      <c r="E5620" s="66">
        <v>45182.594444444447</v>
      </c>
      <c r="F5620" t="s">
        <v>2664</v>
      </c>
      <c r="G5620" s="46">
        <v>12</v>
      </c>
      <c r="H5620" s="46">
        <v>57</v>
      </c>
      <c r="I5620" s="46">
        <v>7</v>
      </c>
      <c r="J5620" t="s">
        <v>86</v>
      </c>
      <c r="K5620" t="s">
        <v>90</v>
      </c>
      <c r="L5620" s="46">
        <v>2337</v>
      </c>
      <c r="M5620" s="46">
        <v>35</v>
      </c>
      <c r="N5620" s="46">
        <v>33.299999999999997</v>
      </c>
      <c r="O5620" s="46">
        <v>112</v>
      </c>
      <c r="P5620" s="46">
        <f t="shared" si="643"/>
        <v>1</v>
      </c>
      <c r="R5620" s="67" t="s">
        <v>3668</v>
      </c>
      <c r="S5620" s="67">
        <f>COUNTIF(Y$2:$Y$100,R5620)</f>
        <v>0</v>
      </c>
      <c r="V5620" s="67">
        <f t="shared" si="644"/>
        <v>0</v>
      </c>
      <c r="AB5620" t="s">
        <v>90</v>
      </c>
      <c r="AC5620" s="46">
        <v>2337</v>
      </c>
      <c r="AD5620" s="46">
        <v>35</v>
      </c>
      <c r="AE5620" s="46">
        <v>33.299999999999997</v>
      </c>
      <c r="AF5620" s="46">
        <v>112</v>
      </c>
      <c r="AH5620" s="70" t="str">
        <f t="shared" si="645"/>
        <v/>
      </c>
      <c r="AI5620" s="70" t="str">
        <f t="shared" si="646"/>
        <v/>
      </c>
      <c r="AJ5620" s="70" t="str">
        <f t="shared" si="647"/>
        <v>X</v>
      </c>
      <c r="AK5620" s="70" t="str" cm="1">
        <f t="array" ref="AK5620">_xlfn.IFS(AH5620&lt;&gt;"","1",AI5620&lt;&gt;"","2",AJ5620&lt;&gt;"","3")</f>
        <v>3</v>
      </c>
    </row>
    <row r="5621" spans="1:37" x14ac:dyDescent="0.25">
      <c r="A5621" t="s">
        <v>788</v>
      </c>
      <c r="B5621" t="s">
        <v>789</v>
      </c>
      <c r="C5621" s="67" t="str">
        <f t="shared" si="642"/>
        <v>Gemma Dooley</v>
      </c>
      <c r="D5621" s="71" t="str" cm="1">
        <f t="array" ref="D5621">_xlfn.IFS(AK5621="1",CONCATENATE(C5621,"Regional"),AK5621="2",CONCATENATE(C5621,"Sectional"),AK5621="3",CONCATENATE(C5621,COUNTIF($C$1:C5621,C5621)))</f>
        <v>Gemma Dooley4</v>
      </c>
      <c r="E5621" s="66">
        <v>45182.594444444447</v>
      </c>
      <c r="F5621" t="s">
        <v>2664</v>
      </c>
      <c r="G5621" s="46">
        <v>12</v>
      </c>
      <c r="H5621" s="46">
        <v>57</v>
      </c>
      <c r="I5621" s="46">
        <v>7</v>
      </c>
      <c r="J5621" t="s">
        <v>86</v>
      </c>
      <c r="K5621" t="s">
        <v>90</v>
      </c>
      <c r="L5621" s="46">
        <v>2337</v>
      </c>
      <c r="M5621" s="46">
        <v>35</v>
      </c>
      <c r="N5621" s="46">
        <v>33.299999999999997</v>
      </c>
      <c r="O5621" s="46">
        <v>112</v>
      </c>
      <c r="P5621" s="46">
        <f t="shared" si="643"/>
        <v>1</v>
      </c>
      <c r="R5621" s="67" t="s">
        <v>1370</v>
      </c>
      <c r="S5621" s="67">
        <f>COUNTIF(Y$2:$Y$100,R5621)</f>
        <v>0</v>
      </c>
      <c r="V5621" s="67">
        <f t="shared" si="644"/>
        <v>0</v>
      </c>
      <c r="AB5621" t="s">
        <v>90</v>
      </c>
      <c r="AC5621" s="46">
        <v>2337</v>
      </c>
      <c r="AD5621" s="46">
        <v>35</v>
      </c>
      <c r="AE5621" s="46">
        <v>33.299999999999997</v>
      </c>
      <c r="AF5621" s="46">
        <v>112</v>
      </c>
      <c r="AH5621" s="70" t="str">
        <f t="shared" si="645"/>
        <v/>
      </c>
      <c r="AI5621" s="70" t="str">
        <f t="shared" si="646"/>
        <v/>
      </c>
      <c r="AJ5621" s="70" t="str">
        <f t="shared" si="647"/>
        <v>X</v>
      </c>
      <c r="AK5621" s="70" t="str" cm="1">
        <f t="array" ref="AK5621">_xlfn.IFS(AH5621&lt;&gt;"","1",AI5621&lt;&gt;"","2",AJ5621&lt;&gt;"","3")</f>
        <v>3</v>
      </c>
    </row>
    <row r="5622" spans="1:37" x14ac:dyDescent="0.25">
      <c r="A5622" t="s">
        <v>1610</v>
      </c>
      <c r="B5622" t="s">
        <v>2724</v>
      </c>
      <c r="C5622" s="67" t="str">
        <f t="shared" si="642"/>
        <v>Bridget Dwyer</v>
      </c>
      <c r="D5622" s="71" t="str" cm="1">
        <f t="array" ref="D5622">_xlfn.IFS(AK5622="1",CONCATENATE(C5622,"Regional"),AK5622="2",CONCATENATE(C5622,"Sectional"),AK5622="3",CONCATENATE(C5622,COUNTIF($C$1:C5622,C5622)))</f>
        <v>Bridget Dwyer2</v>
      </c>
      <c r="E5622" s="66">
        <v>45182.594444444447</v>
      </c>
      <c r="F5622" t="s">
        <v>2664</v>
      </c>
      <c r="G5622" s="46">
        <v>12</v>
      </c>
      <c r="H5622" s="46">
        <v>59</v>
      </c>
      <c r="I5622" s="46">
        <v>9</v>
      </c>
      <c r="J5622" t="s">
        <v>86</v>
      </c>
      <c r="K5622" t="s">
        <v>90</v>
      </c>
      <c r="L5622" s="46">
        <v>2337</v>
      </c>
      <c r="M5622" s="46">
        <v>35</v>
      </c>
      <c r="N5622" s="46">
        <v>33.299999999999997</v>
      </c>
      <c r="O5622" s="46">
        <v>112</v>
      </c>
      <c r="P5622" s="46">
        <f t="shared" si="643"/>
        <v>1</v>
      </c>
      <c r="R5622" s="67" t="s">
        <v>3645</v>
      </c>
      <c r="S5622" s="67">
        <f>COUNTIF(Y$2:$Y$100,R5622)</f>
        <v>0</v>
      </c>
      <c r="V5622" s="67">
        <f t="shared" si="644"/>
        <v>0</v>
      </c>
      <c r="AB5622" t="s">
        <v>90</v>
      </c>
      <c r="AC5622" s="46">
        <v>2337</v>
      </c>
      <c r="AD5622" s="46">
        <v>35</v>
      </c>
      <c r="AE5622" s="46">
        <v>33.299999999999997</v>
      </c>
      <c r="AF5622" s="46">
        <v>112</v>
      </c>
      <c r="AH5622" s="70" t="str">
        <f t="shared" si="645"/>
        <v/>
      </c>
      <c r="AI5622" s="70" t="str">
        <f t="shared" si="646"/>
        <v/>
      </c>
      <c r="AJ5622" s="70" t="str">
        <f t="shared" si="647"/>
        <v>X</v>
      </c>
      <c r="AK5622" s="70" t="str" cm="1">
        <f t="array" ref="AK5622">_xlfn.IFS(AH5622&lt;&gt;"","1",AI5622&lt;&gt;"","2",AJ5622&lt;&gt;"","3")</f>
        <v>3</v>
      </c>
    </row>
    <row r="5623" spans="1:37" x14ac:dyDescent="0.25">
      <c r="A5623" t="s">
        <v>754</v>
      </c>
      <c r="B5623" t="s">
        <v>266</v>
      </c>
      <c r="C5623" s="67" t="str">
        <f t="shared" si="642"/>
        <v>Kali Pinter</v>
      </c>
      <c r="D5623" s="71" t="str" cm="1">
        <f t="array" ref="D5623">_xlfn.IFS(AK5623="1",CONCATENATE(C5623,"Regional"),AK5623="2",CONCATENATE(C5623,"Sectional"),AK5623="3",CONCATENATE(C5623,COUNTIF($C$1:C5623,C5623)))</f>
        <v>Kali Pinter1</v>
      </c>
      <c r="E5623" s="66">
        <v>45182.594444444447</v>
      </c>
      <c r="F5623" t="s">
        <v>2664</v>
      </c>
      <c r="G5623" s="46">
        <v>12</v>
      </c>
      <c r="H5623" s="46">
        <v>59</v>
      </c>
      <c r="I5623" s="46">
        <v>9</v>
      </c>
      <c r="J5623" t="s">
        <v>86</v>
      </c>
      <c r="K5623" t="s">
        <v>90</v>
      </c>
      <c r="L5623" s="46">
        <v>2337</v>
      </c>
      <c r="M5623" s="46">
        <v>35</v>
      </c>
      <c r="N5623" s="46">
        <v>33.299999999999997</v>
      </c>
      <c r="O5623" s="46">
        <v>112</v>
      </c>
      <c r="P5623" s="46">
        <f t="shared" si="643"/>
        <v>1</v>
      </c>
      <c r="R5623" s="67" t="s">
        <v>1342</v>
      </c>
      <c r="S5623" s="67">
        <f>COUNTIF(Y$2:$Y$100,R5623)</f>
        <v>0</v>
      </c>
      <c r="V5623" s="67">
        <f t="shared" si="644"/>
        <v>0</v>
      </c>
      <c r="AB5623" t="s">
        <v>90</v>
      </c>
      <c r="AC5623" s="46">
        <v>2337</v>
      </c>
      <c r="AD5623" s="46">
        <v>35</v>
      </c>
      <c r="AE5623" s="46">
        <v>33.299999999999997</v>
      </c>
      <c r="AF5623" s="46">
        <v>112</v>
      </c>
      <c r="AH5623" s="70" t="str">
        <f t="shared" si="645"/>
        <v/>
      </c>
      <c r="AI5623" s="70" t="str">
        <f t="shared" si="646"/>
        <v/>
      </c>
      <c r="AJ5623" s="70" t="str">
        <f t="shared" si="647"/>
        <v>X</v>
      </c>
      <c r="AK5623" s="70" t="str" cm="1">
        <f t="array" ref="AK5623">_xlfn.IFS(AH5623&lt;&gt;"","1",AI5623&lt;&gt;"","2",AJ5623&lt;&gt;"","3")</f>
        <v>3</v>
      </c>
    </row>
    <row r="5624" spans="1:37" x14ac:dyDescent="0.25">
      <c r="A5624" t="s">
        <v>2330</v>
      </c>
      <c r="B5624" t="s">
        <v>2331</v>
      </c>
      <c r="C5624" s="67" t="str">
        <f t="shared" si="642"/>
        <v>Lilah Walecka</v>
      </c>
      <c r="D5624" s="71" t="str" cm="1">
        <f t="array" ref="D5624">_xlfn.IFS(AK5624="1",CONCATENATE(C5624,"Regional"),AK5624="2",CONCATENATE(C5624,"Sectional"),AK5624="3",CONCATENATE(C5624,COUNTIF($C$1:C5624,C5624)))</f>
        <v>Lilah Walecka1</v>
      </c>
      <c r="E5624" s="66">
        <v>45182.594444444447</v>
      </c>
      <c r="F5624" t="s">
        <v>2664</v>
      </c>
      <c r="G5624" s="46">
        <v>12</v>
      </c>
      <c r="H5624" s="46">
        <v>67</v>
      </c>
      <c r="I5624" s="46">
        <v>11</v>
      </c>
      <c r="J5624" t="s">
        <v>86</v>
      </c>
      <c r="K5624" t="s">
        <v>90</v>
      </c>
      <c r="L5624" s="46">
        <v>2337</v>
      </c>
      <c r="M5624" s="46">
        <v>35</v>
      </c>
      <c r="N5624" s="46">
        <v>33.299999999999997</v>
      </c>
      <c r="O5624" s="46">
        <v>112</v>
      </c>
      <c r="P5624" s="46">
        <f t="shared" si="643"/>
        <v>1</v>
      </c>
      <c r="R5624" s="67" t="s">
        <v>3355</v>
      </c>
      <c r="S5624" s="67">
        <f>COUNTIF(Y$2:$Y$100,R5624)</f>
        <v>0</v>
      </c>
      <c r="V5624" s="67">
        <f t="shared" si="644"/>
        <v>0</v>
      </c>
      <c r="AB5624" t="s">
        <v>90</v>
      </c>
      <c r="AC5624" s="46">
        <v>2337</v>
      </c>
      <c r="AD5624" s="46">
        <v>35</v>
      </c>
      <c r="AE5624" s="46">
        <v>33.299999999999997</v>
      </c>
      <c r="AF5624" s="46">
        <v>112</v>
      </c>
      <c r="AH5624" s="70" t="str">
        <f t="shared" si="645"/>
        <v/>
      </c>
      <c r="AI5624" s="70" t="str">
        <f t="shared" si="646"/>
        <v/>
      </c>
      <c r="AJ5624" s="70" t="str">
        <f t="shared" si="647"/>
        <v>X</v>
      </c>
      <c r="AK5624" s="70" t="str" cm="1">
        <f t="array" ref="AK5624">_xlfn.IFS(AH5624&lt;&gt;"","1",AI5624&lt;&gt;"","2",AJ5624&lt;&gt;"","3")</f>
        <v>3</v>
      </c>
    </row>
    <row r="5625" spans="1:37" x14ac:dyDescent="0.25">
      <c r="A5625" t="s">
        <v>351</v>
      </c>
      <c r="B5625" t="s">
        <v>199</v>
      </c>
      <c r="C5625" s="67" t="str">
        <f t="shared" si="642"/>
        <v>Payton Schmidt</v>
      </c>
      <c r="D5625" s="71" t="str" cm="1">
        <f t="array" ref="D5625">_xlfn.IFS(AK5625="1",CONCATENATE(C5625,"Regional"),AK5625="2",CONCATENATE(C5625,"Sectional"),AK5625="3",CONCATENATE(C5625,COUNTIF($C$1:C5625,C5625)))</f>
        <v>Payton Schmidt9</v>
      </c>
      <c r="E5625" s="66">
        <v>45182.604166666664</v>
      </c>
      <c r="F5625" t="s">
        <v>2624</v>
      </c>
      <c r="G5625" s="46">
        <v>40</v>
      </c>
      <c r="H5625" s="46">
        <v>37</v>
      </c>
      <c r="I5625" s="46">
        <v>1</v>
      </c>
      <c r="J5625" t="s">
        <v>2448</v>
      </c>
      <c r="K5625" t="s">
        <v>90</v>
      </c>
      <c r="L5625" s="46">
        <v>2379</v>
      </c>
      <c r="M5625" s="46">
        <v>36</v>
      </c>
      <c r="N5625" s="46">
        <v>34</v>
      </c>
      <c r="O5625" s="46">
        <v>113</v>
      </c>
      <c r="P5625" s="46">
        <f t="shared" si="643"/>
        <v>1</v>
      </c>
      <c r="R5625" s="67" t="s">
        <v>1237</v>
      </c>
      <c r="S5625" s="67">
        <f>COUNTIF(Y$2:$Y$100,R5625)</f>
        <v>0</v>
      </c>
      <c r="V5625" s="67">
        <f t="shared" si="644"/>
        <v>0</v>
      </c>
      <c r="X5625"/>
      <c r="Y5625" s="67" t="str">
        <f t="shared" ref="Y5625:Y5656" si="649">CONCATENATE(W5625," ",X5625)</f>
        <v xml:space="preserve"> </v>
      </c>
      <c r="AB5625" t="s">
        <v>90</v>
      </c>
      <c r="AC5625" s="46">
        <v>2379</v>
      </c>
      <c r="AD5625" s="46">
        <v>36</v>
      </c>
      <c r="AE5625" s="46">
        <v>34</v>
      </c>
      <c r="AF5625" s="46">
        <v>113</v>
      </c>
      <c r="AH5625" s="70" t="str">
        <f t="shared" si="645"/>
        <v/>
      </c>
      <c r="AI5625" s="70" t="str">
        <f t="shared" si="646"/>
        <v/>
      </c>
      <c r="AJ5625" s="70" t="str">
        <f t="shared" si="647"/>
        <v>X</v>
      </c>
      <c r="AK5625" s="70" t="str" cm="1">
        <f t="array" ref="AK5625">_xlfn.IFS(AH5625&lt;&gt;"","1",AI5625&lt;&gt;"","2",AJ5625&lt;&gt;"","3")</f>
        <v>3</v>
      </c>
    </row>
    <row r="5626" spans="1:37" x14ac:dyDescent="0.25">
      <c r="A5626" t="s">
        <v>370</v>
      </c>
      <c r="B5626" t="s">
        <v>1115</v>
      </c>
      <c r="C5626" s="67" t="str">
        <f t="shared" si="642"/>
        <v>Jill Thompson</v>
      </c>
      <c r="D5626" s="71" t="str" cm="1">
        <f t="array" ref="D5626">_xlfn.IFS(AK5626="1",CONCATENATE(C5626,"Regional"),AK5626="2",CONCATENATE(C5626,"Sectional"),AK5626="3",CONCATENATE(C5626,COUNTIF($C$1:C5626,C5626)))</f>
        <v>Jill Thompson5</v>
      </c>
      <c r="E5626" s="66">
        <v>45182.604166666664</v>
      </c>
      <c r="F5626" t="s">
        <v>2624</v>
      </c>
      <c r="G5626" s="46">
        <v>40</v>
      </c>
      <c r="H5626" s="46">
        <v>40</v>
      </c>
      <c r="I5626" s="46">
        <v>2</v>
      </c>
      <c r="J5626" t="s">
        <v>2448</v>
      </c>
      <c r="K5626" t="s">
        <v>90</v>
      </c>
      <c r="L5626" s="46">
        <v>2379</v>
      </c>
      <c r="M5626" s="46">
        <v>36</v>
      </c>
      <c r="N5626" s="46">
        <v>34</v>
      </c>
      <c r="O5626" s="46">
        <v>113</v>
      </c>
      <c r="P5626" s="46">
        <f t="shared" si="643"/>
        <v>1</v>
      </c>
      <c r="R5626" s="67" t="s">
        <v>2777</v>
      </c>
      <c r="S5626" s="67">
        <f>COUNTIF(Y$2:$Y$100,R5626)</f>
        <v>0</v>
      </c>
      <c r="V5626" s="67">
        <f t="shared" si="644"/>
        <v>0</v>
      </c>
      <c r="X5626"/>
      <c r="Y5626" s="67" t="str">
        <f t="shared" si="649"/>
        <v xml:space="preserve"> </v>
      </c>
      <c r="AB5626" t="s">
        <v>90</v>
      </c>
      <c r="AC5626" s="46">
        <v>2379</v>
      </c>
      <c r="AD5626" s="46">
        <v>36</v>
      </c>
      <c r="AE5626" s="46">
        <v>34</v>
      </c>
      <c r="AF5626" s="46">
        <v>113</v>
      </c>
      <c r="AH5626" s="70" t="str">
        <f t="shared" si="645"/>
        <v/>
      </c>
      <c r="AI5626" s="70" t="str">
        <f t="shared" si="646"/>
        <v/>
      </c>
      <c r="AJ5626" s="70" t="str">
        <f t="shared" si="647"/>
        <v>X</v>
      </c>
      <c r="AK5626" s="70" t="str" cm="1">
        <f t="array" ref="AK5626">_xlfn.IFS(AH5626&lt;&gt;"","1",AI5626&lt;&gt;"","2",AJ5626&lt;&gt;"","3")</f>
        <v>3</v>
      </c>
    </row>
    <row r="5627" spans="1:37" x14ac:dyDescent="0.25">
      <c r="A5627" t="s">
        <v>251</v>
      </c>
      <c r="B5627" t="s">
        <v>482</v>
      </c>
      <c r="C5627" s="67" t="str">
        <f t="shared" si="642"/>
        <v>Breezy Roman</v>
      </c>
      <c r="D5627" s="71" t="str" cm="1">
        <f t="array" ref="D5627">_xlfn.IFS(AK5627="1",CONCATENATE(C5627,"Regional"),AK5627="2",CONCATENATE(C5627,"Sectional"),AK5627="3",CONCATENATE(C5627,COUNTIF($C$1:C5627,C5627)))</f>
        <v>Breezy Roman9</v>
      </c>
      <c r="E5627" s="66">
        <v>45182.604166666664</v>
      </c>
      <c r="F5627" t="s">
        <v>2624</v>
      </c>
      <c r="G5627" s="46">
        <v>40</v>
      </c>
      <c r="H5627" s="46">
        <v>45</v>
      </c>
      <c r="I5627" s="46">
        <v>3</v>
      </c>
      <c r="J5627" t="s">
        <v>2448</v>
      </c>
      <c r="K5627" t="s">
        <v>90</v>
      </c>
      <c r="L5627" s="46">
        <v>2379</v>
      </c>
      <c r="M5627" s="46">
        <v>36</v>
      </c>
      <c r="N5627" s="46">
        <v>34</v>
      </c>
      <c r="O5627" s="46">
        <v>113</v>
      </c>
      <c r="P5627" s="46">
        <f t="shared" si="643"/>
        <v>1</v>
      </c>
      <c r="R5627" s="67" t="s">
        <v>1173</v>
      </c>
      <c r="S5627" s="67">
        <f>COUNTIF(Y$2:$Y$100,R5627)</f>
        <v>0</v>
      </c>
      <c r="V5627" s="67">
        <f t="shared" si="644"/>
        <v>0</v>
      </c>
      <c r="X5627"/>
      <c r="Y5627" s="67" t="str">
        <f t="shared" si="649"/>
        <v xml:space="preserve"> </v>
      </c>
      <c r="AB5627" t="s">
        <v>90</v>
      </c>
      <c r="AC5627" s="46">
        <v>2379</v>
      </c>
      <c r="AD5627" s="46">
        <v>36</v>
      </c>
      <c r="AE5627" s="46">
        <v>34</v>
      </c>
      <c r="AF5627" s="46">
        <v>113</v>
      </c>
      <c r="AH5627" s="70" t="str">
        <f t="shared" si="645"/>
        <v/>
      </c>
      <c r="AI5627" s="70" t="str">
        <f t="shared" si="646"/>
        <v/>
      </c>
      <c r="AJ5627" s="70" t="str">
        <f t="shared" si="647"/>
        <v>X</v>
      </c>
      <c r="AK5627" s="70" t="str" cm="1">
        <f t="array" ref="AK5627">_xlfn.IFS(AH5627&lt;&gt;"","1",AI5627&lt;&gt;"","2",AJ5627&lt;&gt;"","3")</f>
        <v>3</v>
      </c>
    </row>
    <row r="5628" spans="1:37" x14ac:dyDescent="0.25">
      <c r="A5628" t="s">
        <v>230</v>
      </c>
      <c r="B5628" t="s">
        <v>844</v>
      </c>
      <c r="C5628" s="67" t="str">
        <f t="shared" si="642"/>
        <v>Rylie Cook</v>
      </c>
      <c r="D5628" s="71" t="str" cm="1">
        <f t="array" ref="D5628">_xlfn.IFS(AK5628="1",CONCATENATE(C5628,"Regional"),AK5628="2",CONCATENATE(C5628,"Sectional"),AK5628="3",CONCATENATE(C5628,COUNTIF($C$1:C5628,C5628)))</f>
        <v>Rylie Cook6</v>
      </c>
      <c r="E5628" s="66">
        <v>45182.604166666664</v>
      </c>
      <c r="F5628" t="s">
        <v>2624</v>
      </c>
      <c r="G5628" s="46">
        <v>40</v>
      </c>
      <c r="H5628" s="46">
        <v>45</v>
      </c>
      <c r="I5628" s="46">
        <v>3</v>
      </c>
      <c r="J5628" t="s">
        <v>2448</v>
      </c>
      <c r="K5628" t="s">
        <v>90</v>
      </c>
      <c r="L5628" s="46">
        <v>2379</v>
      </c>
      <c r="M5628" s="46">
        <v>36</v>
      </c>
      <c r="N5628" s="46">
        <v>34</v>
      </c>
      <c r="O5628" s="46">
        <v>113</v>
      </c>
      <c r="P5628" s="46">
        <f t="shared" si="643"/>
        <v>1</v>
      </c>
      <c r="R5628" s="67" t="s">
        <v>1392</v>
      </c>
      <c r="S5628" s="67">
        <f>COUNTIF(Y$2:$Y$100,R5628)</f>
        <v>0</v>
      </c>
      <c r="V5628" s="67">
        <f t="shared" si="644"/>
        <v>0</v>
      </c>
      <c r="X5628"/>
      <c r="Y5628" s="67" t="str">
        <f t="shared" si="649"/>
        <v xml:space="preserve"> </v>
      </c>
      <c r="AB5628" t="s">
        <v>90</v>
      </c>
      <c r="AC5628" s="46">
        <v>2379</v>
      </c>
      <c r="AD5628" s="46">
        <v>36</v>
      </c>
      <c r="AE5628" s="46">
        <v>34</v>
      </c>
      <c r="AF5628" s="46">
        <v>113</v>
      </c>
      <c r="AH5628" s="70" t="str">
        <f t="shared" si="645"/>
        <v/>
      </c>
      <c r="AI5628" s="70" t="str">
        <f t="shared" si="646"/>
        <v/>
      </c>
      <c r="AJ5628" s="70" t="str">
        <f t="shared" si="647"/>
        <v>X</v>
      </c>
      <c r="AK5628" s="70" t="str" cm="1">
        <f t="array" ref="AK5628">_xlfn.IFS(AH5628&lt;&gt;"","1",AI5628&lt;&gt;"","2",AJ5628&lt;&gt;"","3")</f>
        <v>3</v>
      </c>
    </row>
    <row r="5629" spans="1:37" x14ac:dyDescent="0.25">
      <c r="A5629" t="s">
        <v>843</v>
      </c>
      <c r="B5629" t="s">
        <v>434</v>
      </c>
      <c r="C5629" s="67" t="str">
        <f t="shared" si="642"/>
        <v>Ella Pernitzke</v>
      </c>
      <c r="D5629" s="71" t="str" cm="1">
        <f t="array" ref="D5629">_xlfn.IFS(AK5629="1",CONCATENATE(C5629,"Regional"),AK5629="2",CONCATENATE(C5629,"Sectional"),AK5629="3",CONCATENATE(C5629,COUNTIF($C$1:C5629,C5629)))</f>
        <v>Ella Pernitzke7</v>
      </c>
      <c r="E5629" s="66">
        <v>45182.604166666664</v>
      </c>
      <c r="F5629" t="s">
        <v>2624</v>
      </c>
      <c r="G5629" s="46">
        <v>40</v>
      </c>
      <c r="H5629" s="46">
        <v>45</v>
      </c>
      <c r="I5629" s="46">
        <v>3</v>
      </c>
      <c r="J5629" t="s">
        <v>2448</v>
      </c>
      <c r="K5629" t="s">
        <v>90</v>
      </c>
      <c r="L5629" s="46">
        <v>2379</v>
      </c>
      <c r="M5629" s="46">
        <v>36</v>
      </c>
      <c r="N5629" s="46">
        <v>34</v>
      </c>
      <c r="O5629" s="46">
        <v>113</v>
      </c>
      <c r="P5629" s="46">
        <f t="shared" si="643"/>
        <v>1</v>
      </c>
      <c r="R5629" s="67" t="s">
        <v>1391</v>
      </c>
      <c r="S5629" s="67">
        <f>COUNTIF(Y$2:$Y$100,R5629)</f>
        <v>0</v>
      </c>
      <c r="V5629" s="67">
        <f t="shared" si="644"/>
        <v>0</v>
      </c>
      <c r="X5629"/>
      <c r="Y5629" s="67" t="str">
        <f t="shared" si="649"/>
        <v xml:space="preserve"> </v>
      </c>
      <c r="AB5629" t="s">
        <v>90</v>
      </c>
      <c r="AC5629" s="46">
        <v>2379</v>
      </c>
      <c r="AD5629" s="46">
        <v>36</v>
      </c>
      <c r="AE5629" s="46">
        <v>34</v>
      </c>
      <c r="AF5629" s="46">
        <v>113</v>
      </c>
      <c r="AH5629" s="70" t="str">
        <f t="shared" si="645"/>
        <v/>
      </c>
      <c r="AI5629" s="70" t="str">
        <f t="shared" si="646"/>
        <v/>
      </c>
      <c r="AJ5629" s="70" t="str">
        <f t="shared" si="647"/>
        <v>X</v>
      </c>
      <c r="AK5629" s="70" t="str" cm="1">
        <f t="array" ref="AK5629">_xlfn.IFS(AH5629&lt;&gt;"","1",AI5629&lt;&gt;"","2",AJ5629&lt;&gt;"","3")</f>
        <v>3</v>
      </c>
    </row>
    <row r="5630" spans="1:37" x14ac:dyDescent="0.25">
      <c r="A5630" t="s">
        <v>1022</v>
      </c>
      <c r="B5630" t="s">
        <v>187</v>
      </c>
      <c r="C5630" s="67" t="str">
        <f t="shared" si="642"/>
        <v>Ava Skoug</v>
      </c>
      <c r="D5630" s="71" t="str" cm="1">
        <f t="array" ref="D5630">_xlfn.IFS(AK5630="1",CONCATENATE(C5630,"Regional"),AK5630="2",CONCATENATE(C5630,"Sectional"),AK5630="3",CONCATENATE(C5630,COUNTIF($C$1:C5630,C5630)))</f>
        <v>Ava Skoug8</v>
      </c>
      <c r="E5630" s="66">
        <v>45182.604166666664</v>
      </c>
      <c r="F5630" t="s">
        <v>2624</v>
      </c>
      <c r="G5630" s="46">
        <v>40</v>
      </c>
      <c r="H5630" s="46">
        <v>46</v>
      </c>
      <c r="I5630" s="46">
        <v>6</v>
      </c>
      <c r="J5630" t="s">
        <v>2448</v>
      </c>
      <c r="K5630" t="s">
        <v>90</v>
      </c>
      <c r="L5630" s="46">
        <v>2379</v>
      </c>
      <c r="M5630" s="46">
        <v>36</v>
      </c>
      <c r="N5630" s="46">
        <v>34</v>
      </c>
      <c r="O5630" s="46">
        <v>113</v>
      </c>
      <c r="P5630" s="46">
        <f t="shared" si="643"/>
        <v>1</v>
      </c>
      <c r="R5630" s="67" t="s">
        <v>1520</v>
      </c>
      <c r="S5630" s="67">
        <f>COUNTIF(Y$2:$Y$100,R5630)</f>
        <v>0</v>
      </c>
      <c r="V5630" s="67">
        <f t="shared" si="644"/>
        <v>0</v>
      </c>
      <c r="X5630"/>
      <c r="Y5630" s="67" t="str">
        <f t="shared" si="649"/>
        <v xml:space="preserve"> </v>
      </c>
      <c r="AB5630" t="s">
        <v>90</v>
      </c>
      <c r="AC5630" s="46">
        <v>2379</v>
      </c>
      <c r="AD5630" s="46">
        <v>36</v>
      </c>
      <c r="AE5630" s="46">
        <v>34</v>
      </c>
      <c r="AF5630" s="46">
        <v>113</v>
      </c>
      <c r="AH5630" s="70" t="str">
        <f t="shared" si="645"/>
        <v/>
      </c>
      <c r="AI5630" s="70" t="str">
        <f t="shared" si="646"/>
        <v/>
      </c>
      <c r="AJ5630" s="70" t="str">
        <f t="shared" si="647"/>
        <v>X</v>
      </c>
      <c r="AK5630" s="70" t="str" cm="1">
        <f t="array" ref="AK5630">_xlfn.IFS(AH5630&lt;&gt;"","1",AI5630&lt;&gt;"","2",AJ5630&lt;&gt;"","3")</f>
        <v>3</v>
      </c>
    </row>
    <row r="5631" spans="1:37" x14ac:dyDescent="0.25">
      <c r="A5631" t="s">
        <v>592</v>
      </c>
      <c r="B5631" t="s">
        <v>428</v>
      </c>
      <c r="C5631" s="67" t="str">
        <f t="shared" si="642"/>
        <v>Annika Bilau</v>
      </c>
      <c r="D5631" s="71" t="str" cm="1">
        <f t="array" ref="D5631">_xlfn.IFS(AK5631="1",CONCATENATE(C5631,"Regional"),AK5631="2",CONCATENATE(C5631,"Sectional"),AK5631="3",CONCATENATE(C5631,COUNTIF($C$1:C5631,C5631)))</f>
        <v>Annika Bilau9</v>
      </c>
      <c r="E5631" s="66">
        <v>45182.604166666664</v>
      </c>
      <c r="F5631" t="s">
        <v>2624</v>
      </c>
      <c r="G5631" s="46">
        <v>40</v>
      </c>
      <c r="H5631" s="46">
        <v>46</v>
      </c>
      <c r="I5631" s="46">
        <v>6</v>
      </c>
      <c r="J5631" t="s">
        <v>2448</v>
      </c>
      <c r="K5631" t="s">
        <v>90</v>
      </c>
      <c r="L5631" s="46">
        <v>2379</v>
      </c>
      <c r="M5631" s="46">
        <v>36</v>
      </c>
      <c r="N5631" s="46">
        <v>34</v>
      </c>
      <c r="O5631" s="46">
        <v>113</v>
      </c>
      <c r="P5631" s="46">
        <f t="shared" si="643"/>
        <v>1</v>
      </c>
      <c r="R5631" s="67" t="s">
        <v>1239</v>
      </c>
      <c r="S5631" s="67">
        <f>COUNTIF(Y$2:$Y$100,R5631)</f>
        <v>0</v>
      </c>
      <c r="V5631" s="67">
        <f t="shared" si="644"/>
        <v>0</v>
      </c>
      <c r="X5631"/>
      <c r="Y5631" s="67" t="str">
        <f t="shared" si="649"/>
        <v xml:space="preserve"> </v>
      </c>
      <c r="AB5631" t="s">
        <v>90</v>
      </c>
      <c r="AC5631" s="46">
        <v>2379</v>
      </c>
      <c r="AD5631" s="46">
        <v>36</v>
      </c>
      <c r="AE5631" s="46">
        <v>34</v>
      </c>
      <c r="AF5631" s="46">
        <v>113</v>
      </c>
      <c r="AH5631" s="70" t="str">
        <f t="shared" si="645"/>
        <v/>
      </c>
      <c r="AI5631" s="70" t="str">
        <f t="shared" si="646"/>
        <v/>
      </c>
      <c r="AJ5631" s="70" t="str">
        <f t="shared" si="647"/>
        <v>X</v>
      </c>
      <c r="AK5631" s="70" t="str" cm="1">
        <f t="array" ref="AK5631">_xlfn.IFS(AH5631&lt;&gt;"","1",AI5631&lt;&gt;"","2",AJ5631&lt;&gt;"","3")</f>
        <v>3</v>
      </c>
    </row>
    <row r="5632" spans="1:37" x14ac:dyDescent="0.25">
      <c r="A5632" t="s">
        <v>1618</v>
      </c>
      <c r="B5632" t="s">
        <v>1617</v>
      </c>
      <c r="C5632" s="67" t="str">
        <f t="shared" si="642"/>
        <v>Reagan Gebhart</v>
      </c>
      <c r="D5632" s="71" t="str" cm="1">
        <f t="array" ref="D5632">_xlfn.IFS(AK5632="1",CONCATENATE(C5632,"Regional"),AK5632="2",CONCATENATE(C5632,"Sectional"),AK5632="3",CONCATENATE(C5632,COUNTIF($C$1:C5632,C5632)))</f>
        <v>Reagan Gebhart8</v>
      </c>
      <c r="E5632" s="66">
        <v>45182.604166666664</v>
      </c>
      <c r="F5632" t="s">
        <v>2624</v>
      </c>
      <c r="G5632" s="46">
        <v>40</v>
      </c>
      <c r="H5632" s="46">
        <v>46</v>
      </c>
      <c r="I5632" s="46">
        <v>6</v>
      </c>
      <c r="J5632" t="s">
        <v>2448</v>
      </c>
      <c r="K5632" t="s">
        <v>90</v>
      </c>
      <c r="L5632" s="46">
        <v>2379</v>
      </c>
      <c r="M5632" s="46">
        <v>36</v>
      </c>
      <c r="N5632" s="46">
        <v>34</v>
      </c>
      <c r="O5632" s="46">
        <v>113</v>
      </c>
      <c r="P5632" s="46">
        <f t="shared" si="643"/>
        <v>1</v>
      </c>
      <c r="R5632" s="67" t="s">
        <v>3498</v>
      </c>
      <c r="S5632" s="67">
        <f>COUNTIF(Y$2:$Y$100,R5632)</f>
        <v>0</v>
      </c>
      <c r="V5632" s="67">
        <f t="shared" si="644"/>
        <v>0</v>
      </c>
      <c r="X5632"/>
      <c r="Y5632" s="67" t="str">
        <f t="shared" si="649"/>
        <v xml:space="preserve"> </v>
      </c>
      <c r="AB5632" t="s">
        <v>90</v>
      </c>
      <c r="AC5632" s="46">
        <v>2379</v>
      </c>
      <c r="AD5632" s="46">
        <v>36</v>
      </c>
      <c r="AE5632" s="46">
        <v>34</v>
      </c>
      <c r="AF5632" s="46">
        <v>113</v>
      </c>
      <c r="AH5632" s="70" t="str">
        <f t="shared" si="645"/>
        <v/>
      </c>
      <c r="AI5632" s="70" t="str">
        <f t="shared" si="646"/>
        <v/>
      </c>
      <c r="AJ5632" s="70" t="str">
        <f t="shared" si="647"/>
        <v>X</v>
      </c>
      <c r="AK5632" s="70" t="str" cm="1">
        <f t="array" ref="AK5632">_xlfn.IFS(AH5632&lt;&gt;"","1",AI5632&lt;&gt;"","2",AJ5632&lt;&gt;"","3")</f>
        <v>3</v>
      </c>
    </row>
    <row r="5633" spans="1:37" x14ac:dyDescent="0.25">
      <c r="A5633" t="s">
        <v>3447</v>
      </c>
      <c r="B5633" t="s">
        <v>688</v>
      </c>
      <c r="C5633" s="67" t="str">
        <f t="shared" si="642"/>
        <v>Leah Romano</v>
      </c>
      <c r="D5633" s="71" t="str" cm="1">
        <f t="array" ref="D5633">_xlfn.IFS(AK5633="1",CONCATENATE(C5633,"Regional"),AK5633="2",CONCATENATE(C5633,"Sectional"),AK5633="3",CONCATENATE(C5633,COUNTIF($C$1:C5633,C5633)))</f>
        <v>Leah Romano4</v>
      </c>
      <c r="E5633" s="66">
        <v>45182.604166666664</v>
      </c>
      <c r="F5633" t="s">
        <v>2624</v>
      </c>
      <c r="G5633" s="46">
        <v>40</v>
      </c>
      <c r="H5633" s="46">
        <v>47</v>
      </c>
      <c r="I5633" s="46">
        <v>9</v>
      </c>
      <c r="J5633" t="s">
        <v>2448</v>
      </c>
      <c r="K5633" t="s">
        <v>90</v>
      </c>
      <c r="L5633" s="46">
        <v>2379</v>
      </c>
      <c r="M5633" s="46">
        <v>36</v>
      </c>
      <c r="N5633" s="46">
        <v>34</v>
      </c>
      <c r="O5633" s="46">
        <v>113</v>
      </c>
      <c r="P5633" s="46">
        <f t="shared" si="643"/>
        <v>1</v>
      </c>
      <c r="R5633" s="67" t="s">
        <v>3654</v>
      </c>
      <c r="S5633" s="67">
        <f>COUNTIF(Y$2:$Y$100,R5633)</f>
        <v>0</v>
      </c>
      <c r="V5633" s="67">
        <f t="shared" si="644"/>
        <v>0</v>
      </c>
      <c r="X5633"/>
      <c r="Y5633" s="67" t="str">
        <f t="shared" si="649"/>
        <v xml:space="preserve"> </v>
      </c>
      <c r="AB5633" t="s">
        <v>90</v>
      </c>
      <c r="AC5633" s="46">
        <v>2379</v>
      </c>
      <c r="AD5633" s="46">
        <v>36</v>
      </c>
      <c r="AE5633" s="46">
        <v>34</v>
      </c>
      <c r="AF5633" s="46">
        <v>113</v>
      </c>
      <c r="AH5633" s="70" t="str">
        <f t="shared" si="645"/>
        <v/>
      </c>
      <c r="AI5633" s="70" t="str">
        <f t="shared" si="646"/>
        <v/>
      </c>
      <c r="AJ5633" s="70" t="str">
        <f t="shared" si="647"/>
        <v>X</v>
      </c>
      <c r="AK5633" s="70" t="str" cm="1">
        <f t="array" ref="AK5633">_xlfn.IFS(AH5633&lt;&gt;"","1",AI5633&lt;&gt;"","2",AJ5633&lt;&gt;"","3")</f>
        <v>3</v>
      </c>
    </row>
    <row r="5634" spans="1:37" x14ac:dyDescent="0.25">
      <c r="A5634" t="s">
        <v>845</v>
      </c>
      <c r="B5634" t="s">
        <v>232</v>
      </c>
      <c r="C5634" s="67" t="str">
        <f t="shared" ref="C5634:C5697" si="650">CONCATENATE(B5634," ",A5634)</f>
        <v>Claudia Maze</v>
      </c>
      <c r="D5634" s="71" t="str" cm="1">
        <f t="array" ref="D5634">_xlfn.IFS(AK5634="1",CONCATENATE(C5634,"Regional"),AK5634="2",CONCATENATE(C5634,"Sectional"),AK5634="3",CONCATENATE(C5634,COUNTIF($C$1:C5634,C5634)))</f>
        <v>Claudia Maze7</v>
      </c>
      <c r="E5634" s="66">
        <v>45182.604166666664</v>
      </c>
      <c r="F5634" t="s">
        <v>2624</v>
      </c>
      <c r="G5634" s="46">
        <v>40</v>
      </c>
      <c r="H5634" s="46">
        <v>48</v>
      </c>
      <c r="I5634" s="46">
        <v>10</v>
      </c>
      <c r="J5634" t="s">
        <v>2448</v>
      </c>
      <c r="K5634" t="s">
        <v>90</v>
      </c>
      <c r="L5634" s="46">
        <v>2379</v>
      </c>
      <c r="M5634" s="46">
        <v>36</v>
      </c>
      <c r="N5634" s="46">
        <v>34</v>
      </c>
      <c r="O5634" s="46">
        <v>113</v>
      </c>
      <c r="P5634" s="46">
        <f t="shared" ref="P5634:P5697" si="651">IF(L5634&gt;4000,2,1)</f>
        <v>1</v>
      </c>
      <c r="R5634" s="67" t="s">
        <v>2778</v>
      </c>
      <c r="S5634" s="67">
        <f>COUNTIF(Y$2:$Y$100,R5634)</f>
        <v>0</v>
      </c>
      <c r="V5634" s="67">
        <f t="shared" ref="V5634:V5697" si="652">COUNTIF(R5634:R8257,Y5634)</f>
        <v>0</v>
      </c>
      <c r="X5634"/>
      <c r="Y5634" s="67" t="str">
        <f t="shared" si="649"/>
        <v xml:space="preserve"> </v>
      </c>
      <c r="AB5634" t="s">
        <v>90</v>
      </c>
      <c r="AC5634" s="46">
        <v>2379</v>
      </c>
      <c r="AD5634" s="46">
        <v>36</v>
      </c>
      <c r="AE5634" s="46">
        <v>34</v>
      </c>
      <c r="AF5634" s="46">
        <v>113</v>
      </c>
      <c r="AH5634" s="70" t="str">
        <f t="shared" ref="AH5634:AH5697" si="653">IF(ISNUMBER(SEARCH("regional",$F5634)),$F5634,"")</f>
        <v/>
      </c>
      <c r="AI5634" s="70" t="str">
        <f t="shared" ref="AI5634:AI5697" si="654">IF(ISNUMBER(SEARCH("sectional",$F5634)),$F5634,"")</f>
        <v/>
      </c>
      <c r="AJ5634" s="70" t="str">
        <f t="shared" ref="AJ5634:AJ5697" si="655">IF(AND(AH5634="",AI5634=""),"X","")</f>
        <v>X</v>
      </c>
      <c r="AK5634" s="70" t="str" cm="1">
        <f t="array" ref="AK5634">_xlfn.IFS(AH5634&lt;&gt;"","1",AI5634&lt;&gt;"","2",AJ5634&lt;&gt;"","3")</f>
        <v>3</v>
      </c>
    </row>
    <row r="5635" spans="1:37" x14ac:dyDescent="0.25">
      <c r="A5635" t="s">
        <v>598</v>
      </c>
      <c r="B5635" t="s">
        <v>599</v>
      </c>
      <c r="C5635" s="67" t="str">
        <f t="shared" si="650"/>
        <v>Grace Behm</v>
      </c>
      <c r="D5635" s="71" t="str" cm="1">
        <f t="array" ref="D5635">_xlfn.IFS(AK5635="1",CONCATENATE(C5635,"Regional"),AK5635="2",CONCATENATE(C5635,"Sectional"),AK5635="3",CONCATENATE(C5635,COUNTIF($C$1:C5635,C5635)))</f>
        <v>Grace Behm9</v>
      </c>
      <c r="E5635" s="66">
        <v>45182.604166666664</v>
      </c>
      <c r="F5635" t="s">
        <v>2624</v>
      </c>
      <c r="G5635" s="46">
        <v>40</v>
      </c>
      <c r="H5635" s="46">
        <v>50</v>
      </c>
      <c r="I5635" s="46">
        <v>11</v>
      </c>
      <c r="J5635" t="s">
        <v>2448</v>
      </c>
      <c r="K5635" t="s">
        <v>90</v>
      </c>
      <c r="L5635" s="46">
        <v>2379</v>
      </c>
      <c r="M5635" s="46">
        <v>36</v>
      </c>
      <c r="N5635" s="46">
        <v>34</v>
      </c>
      <c r="O5635" s="46">
        <v>113</v>
      </c>
      <c r="P5635" s="46">
        <f t="shared" si="651"/>
        <v>1</v>
      </c>
      <c r="R5635" s="67" t="s">
        <v>1244</v>
      </c>
      <c r="S5635" s="67">
        <f>COUNTIF(Y$2:$Y$100,R5635)</f>
        <v>0</v>
      </c>
      <c r="V5635" s="67">
        <f t="shared" si="652"/>
        <v>0</v>
      </c>
      <c r="X5635"/>
      <c r="Y5635" s="67" t="str">
        <f t="shared" si="649"/>
        <v xml:space="preserve"> </v>
      </c>
      <c r="AB5635" t="s">
        <v>90</v>
      </c>
      <c r="AC5635" s="46">
        <v>2379</v>
      </c>
      <c r="AD5635" s="46">
        <v>36</v>
      </c>
      <c r="AE5635" s="46">
        <v>34</v>
      </c>
      <c r="AF5635" s="46">
        <v>113</v>
      </c>
      <c r="AH5635" s="70" t="str">
        <f t="shared" si="653"/>
        <v/>
      </c>
      <c r="AI5635" s="70" t="str">
        <f t="shared" si="654"/>
        <v/>
      </c>
      <c r="AJ5635" s="70" t="str">
        <f t="shared" si="655"/>
        <v>X</v>
      </c>
      <c r="AK5635" s="70" t="str" cm="1">
        <f t="array" ref="AK5635">_xlfn.IFS(AH5635&lt;&gt;"","1",AI5635&lt;&gt;"","2",AJ5635&lt;&gt;"","3")</f>
        <v>3</v>
      </c>
    </row>
    <row r="5636" spans="1:37" x14ac:dyDescent="0.25">
      <c r="A5636" t="s">
        <v>513</v>
      </c>
      <c r="B5636" t="s">
        <v>367</v>
      </c>
      <c r="C5636" s="67" t="str">
        <f t="shared" si="650"/>
        <v>Tessa Schmocker</v>
      </c>
      <c r="D5636" s="71" t="str" cm="1">
        <f t="array" ref="D5636">_xlfn.IFS(AK5636="1",CONCATENATE(C5636,"Regional"),AK5636="2",CONCATENATE(C5636,"Sectional"),AK5636="3",CONCATENATE(C5636,COUNTIF($C$1:C5636,C5636)))</f>
        <v>Tessa Schmocker9</v>
      </c>
      <c r="E5636" s="66">
        <v>45182.604166666664</v>
      </c>
      <c r="F5636" t="s">
        <v>2624</v>
      </c>
      <c r="G5636" s="46">
        <v>40</v>
      </c>
      <c r="H5636" s="46">
        <v>50</v>
      </c>
      <c r="I5636" s="46">
        <v>11</v>
      </c>
      <c r="J5636" t="s">
        <v>2448</v>
      </c>
      <c r="K5636" t="s">
        <v>90</v>
      </c>
      <c r="L5636" s="46">
        <v>2379</v>
      </c>
      <c r="M5636" s="46">
        <v>36</v>
      </c>
      <c r="N5636" s="46">
        <v>34</v>
      </c>
      <c r="O5636" s="46">
        <v>113</v>
      </c>
      <c r="P5636" s="46">
        <f t="shared" si="651"/>
        <v>1</v>
      </c>
      <c r="R5636" s="67" t="s">
        <v>1194</v>
      </c>
      <c r="S5636" s="67">
        <f>COUNTIF(Y$2:$Y$100,R5636)</f>
        <v>0</v>
      </c>
      <c r="V5636" s="67">
        <f t="shared" si="652"/>
        <v>0</v>
      </c>
      <c r="X5636"/>
      <c r="Y5636" s="67" t="str">
        <f t="shared" si="649"/>
        <v xml:space="preserve"> </v>
      </c>
      <c r="AB5636" t="s">
        <v>90</v>
      </c>
      <c r="AC5636" s="46">
        <v>2379</v>
      </c>
      <c r="AD5636" s="46">
        <v>36</v>
      </c>
      <c r="AE5636" s="46">
        <v>34</v>
      </c>
      <c r="AF5636" s="46">
        <v>113</v>
      </c>
      <c r="AH5636" s="70" t="str">
        <f t="shared" si="653"/>
        <v/>
      </c>
      <c r="AI5636" s="70" t="str">
        <f t="shared" si="654"/>
        <v/>
      </c>
      <c r="AJ5636" s="70" t="str">
        <f t="shared" si="655"/>
        <v>X</v>
      </c>
      <c r="AK5636" s="70" t="str" cm="1">
        <f t="array" ref="AK5636">_xlfn.IFS(AH5636&lt;&gt;"","1",AI5636&lt;&gt;"","2",AJ5636&lt;&gt;"","3")</f>
        <v>3</v>
      </c>
    </row>
    <row r="5637" spans="1:37" x14ac:dyDescent="0.25">
      <c r="A5637" t="s">
        <v>1774</v>
      </c>
      <c r="B5637" t="s">
        <v>232</v>
      </c>
      <c r="C5637" s="67" t="str">
        <f t="shared" si="650"/>
        <v>Claudia Jenny</v>
      </c>
      <c r="D5637" s="71" t="str" cm="1">
        <f t="array" ref="D5637">_xlfn.IFS(AK5637="1",CONCATENATE(C5637,"Regional"),AK5637="2",CONCATENATE(C5637,"Sectional"),AK5637="3",CONCATENATE(C5637,COUNTIF($C$1:C5637,C5637)))</f>
        <v>Claudia Jenny7</v>
      </c>
      <c r="E5637" s="66">
        <v>45182.604166666664</v>
      </c>
      <c r="F5637" t="s">
        <v>2624</v>
      </c>
      <c r="G5637" s="46">
        <v>40</v>
      </c>
      <c r="H5637" s="46">
        <v>51</v>
      </c>
      <c r="I5637" s="46">
        <v>13</v>
      </c>
      <c r="J5637" t="s">
        <v>2448</v>
      </c>
      <c r="K5637" t="s">
        <v>90</v>
      </c>
      <c r="L5637" s="46">
        <v>2379</v>
      </c>
      <c r="M5637" s="46">
        <v>36</v>
      </c>
      <c r="N5637" s="46">
        <v>34</v>
      </c>
      <c r="O5637" s="46">
        <v>113</v>
      </c>
      <c r="P5637" s="46">
        <f t="shared" si="651"/>
        <v>1</v>
      </c>
      <c r="R5637" s="67" t="s">
        <v>2779</v>
      </c>
      <c r="S5637" s="67">
        <f>COUNTIF(Y$2:$Y$100,R5637)</f>
        <v>0</v>
      </c>
      <c r="V5637" s="67">
        <f t="shared" si="652"/>
        <v>0</v>
      </c>
      <c r="X5637"/>
      <c r="Y5637" s="67" t="str">
        <f t="shared" si="649"/>
        <v xml:space="preserve"> </v>
      </c>
      <c r="AB5637" t="s">
        <v>90</v>
      </c>
      <c r="AC5637" s="46">
        <v>2379</v>
      </c>
      <c r="AD5637" s="46">
        <v>36</v>
      </c>
      <c r="AE5637" s="46">
        <v>34</v>
      </c>
      <c r="AF5637" s="46">
        <v>113</v>
      </c>
      <c r="AH5637" s="70" t="str">
        <f t="shared" si="653"/>
        <v/>
      </c>
      <c r="AI5637" s="70" t="str">
        <f t="shared" si="654"/>
        <v/>
      </c>
      <c r="AJ5637" s="70" t="str">
        <f t="shared" si="655"/>
        <v>X</v>
      </c>
      <c r="AK5637" s="70" t="str" cm="1">
        <f t="array" ref="AK5637">_xlfn.IFS(AH5637&lt;&gt;"","1",AI5637&lt;&gt;"","2",AJ5637&lt;&gt;"","3")</f>
        <v>3</v>
      </c>
    </row>
    <row r="5638" spans="1:37" x14ac:dyDescent="0.25">
      <c r="A5638" t="s">
        <v>289</v>
      </c>
      <c r="B5638" t="s">
        <v>852</v>
      </c>
      <c r="C5638" s="67" t="str">
        <f t="shared" si="650"/>
        <v>Zoe Krueger</v>
      </c>
      <c r="D5638" s="71" t="str" cm="1">
        <f t="array" ref="D5638">_xlfn.IFS(AK5638="1",CONCATENATE(C5638,"Regional"),AK5638="2",CONCATENATE(C5638,"Sectional"),AK5638="3",CONCATENATE(C5638,COUNTIF($C$1:C5638,C5638)))</f>
        <v>Zoe Krueger6</v>
      </c>
      <c r="E5638" s="66">
        <v>45182.604166666664</v>
      </c>
      <c r="F5638" t="s">
        <v>2624</v>
      </c>
      <c r="G5638" s="46">
        <v>40</v>
      </c>
      <c r="H5638" s="46">
        <v>51</v>
      </c>
      <c r="I5638" s="46">
        <v>13</v>
      </c>
      <c r="J5638" t="s">
        <v>2448</v>
      </c>
      <c r="K5638" t="s">
        <v>90</v>
      </c>
      <c r="L5638" s="46">
        <v>2379</v>
      </c>
      <c r="M5638" s="46">
        <v>36</v>
      </c>
      <c r="N5638" s="46">
        <v>34</v>
      </c>
      <c r="O5638" s="46">
        <v>113</v>
      </c>
      <c r="P5638" s="46">
        <f t="shared" si="651"/>
        <v>1</v>
      </c>
      <c r="R5638" s="67" t="s">
        <v>1397</v>
      </c>
      <c r="S5638" s="67">
        <f>COUNTIF(Y$2:$Y$100,R5638)</f>
        <v>0</v>
      </c>
      <c r="V5638" s="67">
        <f t="shared" si="652"/>
        <v>0</v>
      </c>
      <c r="X5638"/>
      <c r="Y5638" s="67" t="str">
        <f t="shared" si="649"/>
        <v xml:space="preserve"> </v>
      </c>
      <c r="AB5638" t="s">
        <v>90</v>
      </c>
      <c r="AC5638" s="46">
        <v>2379</v>
      </c>
      <c r="AD5638" s="46">
        <v>36</v>
      </c>
      <c r="AE5638" s="46">
        <v>34</v>
      </c>
      <c r="AF5638" s="46">
        <v>113</v>
      </c>
      <c r="AH5638" s="70" t="str">
        <f t="shared" si="653"/>
        <v/>
      </c>
      <c r="AI5638" s="70" t="str">
        <f t="shared" si="654"/>
        <v/>
      </c>
      <c r="AJ5638" s="70" t="str">
        <f t="shared" si="655"/>
        <v>X</v>
      </c>
      <c r="AK5638" s="70" t="str" cm="1">
        <f t="array" ref="AK5638">_xlfn.IFS(AH5638&lt;&gt;"","1",AI5638&lt;&gt;"","2",AJ5638&lt;&gt;"","3")</f>
        <v>3</v>
      </c>
    </row>
    <row r="5639" spans="1:37" x14ac:dyDescent="0.25">
      <c r="A5639" t="s">
        <v>88</v>
      </c>
      <c r="B5639" t="s">
        <v>1678</v>
      </c>
      <c r="C5639" s="67" t="str">
        <f t="shared" si="650"/>
        <v>Katherine Brown</v>
      </c>
      <c r="D5639" s="71" t="str" cm="1">
        <f t="array" ref="D5639">_xlfn.IFS(AK5639="1",CONCATENATE(C5639,"Regional"),AK5639="2",CONCATENATE(C5639,"Sectional"),AK5639="3",CONCATENATE(C5639,COUNTIF($C$1:C5639,C5639)))</f>
        <v>Katherine Brown6</v>
      </c>
      <c r="E5639" s="66">
        <v>45182.604166666664</v>
      </c>
      <c r="F5639" t="s">
        <v>2624</v>
      </c>
      <c r="G5639" s="46">
        <v>40</v>
      </c>
      <c r="H5639" s="46">
        <v>53</v>
      </c>
      <c r="I5639" s="46">
        <v>15</v>
      </c>
      <c r="J5639" t="s">
        <v>2448</v>
      </c>
      <c r="K5639" t="s">
        <v>90</v>
      </c>
      <c r="L5639" s="46">
        <v>2379</v>
      </c>
      <c r="M5639" s="46">
        <v>36</v>
      </c>
      <c r="N5639" s="46">
        <v>34</v>
      </c>
      <c r="O5639" s="46">
        <v>113</v>
      </c>
      <c r="P5639" s="46">
        <f t="shared" si="651"/>
        <v>1</v>
      </c>
      <c r="R5639" s="67" t="s">
        <v>2780</v>
      </c>
      <c r="S5639" s="67">
        <f>COUNTIF(Y$2:$Y$100,R5639)</f>
        <v>0</v>
      </c>
      <c r="V5639" s="67">
        <f t="shared" si="652"/>
        <v>0</v>
      </c>
      <c r="X5639"/>
      <c r="Y5639" s="67" t="str">
        <f t="shared" si="649"/>
        <v xml:space="preserve"> </v>
      </c>
      <c r="AB5639" t="s">
        <v>90</v>
      </c>
      <c r="AC5639" s="46">
        <v>2379</v>
      </c>
      <c r="AD5639" s="46">
        <v>36</v>
      </c>
      <c r="AE5639" s="46">
        <v>34</v>
      </c>
      <c r="AF5639" s="46">
        <v>113</v>
      </c>
      <c r="AH5639" s="70" t="str">
        <f t="shared" si="653"/>
        <v/>
      </c>
      <c r="AI5639" s="70" t="str">
        <f t="shared" si="654"/>
        <v/>
      </c>
      <c r="AJ5639" s="70" t="str">
        <f t="shared" si="655"/>
        <v>X</v>
      </c>
      <c r="AK5639" s="70" t="str" cm="1">
        <f t="array" ref="AK5639">_xlfn.IFS(AH5639&lt;&gt;"","1",AI5639&lt;&gt;"","2",AJ5639&lt;&gt;"","3")</f>
        <v>3</v>
      </c>
    </row>
    <row r="5640" spans="1:37" x14ac:dyDescent="0.25">
      <c r="A5640" t="s">
        <v>3392</v>
      </c>
      <c r="B5640" t="s">
        <v>717</v>
      </c>
      <c r="C5640" s="67" t="str">
        <f t="shared" si="650"/>
        <v>Kayla Hirschfeld</v>
      </c>
      <c r="D5640" s="71" t="str" cm="1">
        <f t="array" ref="D5640">_xlfn.IFS(AK5640="1",CONCATENATE(C5640,"Regional"),AK5640="2",CONCATENATE(C5640,"Sectional"),AK5640="3",CONCATENATE(C5640,COUNTIF($C$1:C5640,C5640)))</f>
        <v>Kayla Hirschfeld9</v>
      </c>
      <c r="E5640" s="66">
        <v>45182.604166666664</v>
      </c>
      <c r="F5640" t="s">
        <v>2624</v>
      </c>
      <c r="G5640" s="46">
        <v>40</v>
      </c>
      <c r="H5640" s="46">
        <v>53</v>
      </c>
      <c r="I5640" s="46">
        <v>15</v>
      </c>
      <c r="J5640" t="s">
        <v>2448</v>
      </c>
      <c r="K5640" t="s">
        <v>90</v>
      </c>
      <c r="L5640" s="46">
        <v>2379</v>
      </c>
      <c r="M5640" s="46">
        <v>36</v>
      </c>
      <c r="N5640" s="46">
        <v>34</v>
      </c>
      <c r="O5640" s="46">
        <v>113</v>
      </c>
      <c r="P5640" s="46">
        <f t="shared" si="651"/>
        <v>1</v>
      </c>
      <c r="R5640" s="67" t="s">
        <v>3506</v>
      </c>
      <c r="S5640" s="67">
        <f>COUNTIF(Y$2:$Y$100,R5640)</f>
        <v>0</v>
      </c>
      <c r="V5640" s="67">
        <f t="shared" si="652"/>
        <v>0</v>
      </c>
      <c r="X5640"/>
      <c r="Y5640" s="67" t="str">
        <f t="shared" si="649"/>
        <v xml:space="preserve"> </v>
      </c>
      <c r="AB5640" t="s">
        <v>90</v>
      </c>
      <c r="AC5640" s="46">
        <v>2379</v>
      </c>
      <c r="AD5640" s="46">
        <v>36</v>
      </c>
      <c r="AE5640" s="46">
        <v>34</v>
      </c>
      <c r="AF5640" s="46">
        <v>113</v>
      </c>
      <c r="AH5640" s="70" t="str">
        <f t="shared" si="653"/>
        <v/>
      </c>
      <c r="AI5640" s="70" t="str">
        <f t="shared" si="654"/>
        <v/>
      </c>
      <c r="AJ5640" s="70" t="str">
        <f t="shared" si="655"/>
        <v>X</v>
      </c>
      <c r="AK5640" s="70" t="str" cm="1">
        <f t="array" ref="AK5640">_xlfn.IFS(AH5640&lt;&gt;"","1",AI5640&lt;&gt;"","2",AJ5640&lt;&gt;"","3")</f>
        <v>3</v>
      </c>
    </row>
    <row r="5641" spans="1:37" x14ac:dyDescent="0.25">
      <c r="A5641" t="s">
        <v>849</v>
      </c>
      <c r="B5641" t="s">
        <v>850</v>
      </c>
      <c r="C5641" s="67" t="str">
        <f t="shared" si="650"/>
        <v>Gianna Dedick</v>
      </c>
      <c r="D5641" s="71" t="str" cm="1">
        <f t="array" ref="D5641">_xlfn.IFS(AK5641="1",CONCATENATE(C5641,"Regional"),AK5641="2",CONCATENATE(C5641,"Sectional"),AK5641="3",CONCATENATE(C5641,COUNTIF($C$1:C5641,C5641)))</f>
        <v>Gianna Dedick7</v>
      </c>
      <c r="E5641" s="66">
        <v>45182.604166666664</v>
      </c>
      <c r="F5641" t="s">
        <v>2624</v>
      </c>
      <c r="G5641" s="46">
        <v>40</v>
      </c>
      <c r="H5641" s="46">
        <v>54</v>
      </c>
      <c r="I5641" s="46">
        <v>17</v>
      </c>
      <c r="J5641" t="s">
        <v>2448</v>
      </c>
      <c r="K5641" t="s">
        <v>90</v>
      </c>
      <c r="L5641" s="46">
        <v>2379</v>
      </c>
      <c r="M5641" s="46">
        <v>36</v>
      </c>
      <c r="N5641" s="46">
        <v>34</v>
      </c>
      <c r="O5641" s="46">
        <v>113</v>
      </c>
      <c r="P5641" s="46">
        <f t="shared" si="651"/>
        <v>1</v>
      </c>
      <c r="R5641" s="67" t="s">
        <v>1395</v>
      </c>
      <c r="S5641" s="67">
        <f>COUNTIF(Y$2:$Y$100,R5641)</f>
        <v>0</v>
      </c>
      <c r="V5641" s="67">
        <f t="shared" si="652"/>
        <v>0</v>
      </c>
      <c r="X5641"/>
      <c r="Y5641" s="67" t="str">
        <f t="shared" si="649"/>
        <v xml:space="preserve"> </v>
      </c>
      <c r="AB5641" t="s">
        <v>90</v>
      </c>
      <c r="AC5641" s="46">
        <v>2379</v>
      </c>
      <c r="AD5641" s="46">
        <v>36</v>
      </c>
      <c r="AE5641" s="46">
        <v>34</v>
      </c>
      <c r="AF5641" s="46">
        <v>113</v>
      </c>
      <c r="AH5641" s="70" t="str">
        <f t="shared" si="653"/>
        <v/>
      </c>
      <c r="AI5641" s="70" t="str">
        <f t="shared" si="654"/>
        <v/>
      </c>
      <c r="AJ5641" s="70" t="str">
        <f t="shared" si="655"/>
        <v>X</v>
      </c>
      <c r="AK5641" s="70" t="str" cm="1">
        <f t="array" ref="AK5641">_xlfn.IFS(AH5641&lt;&gt;"","1",AI5641&lt;&gt;"","2",AJ5641&lt;&gt;"","3")</f>
        <v>3</v>
      </c>
    </row>
    <row r="5642" spans="1:37" x14ac:dyDescent="0.25">
      <c r="A5642" t="s">
        <v>1783</v>
      </c>
      <c r="B5642" t="s">
        <v>907</v>
      </c>
      <c r="C5642" s="67" t="str">
        <f t="shared" si="650"/>
        <v>Hailey Manske</v>
      </c>
      <c r="D5642" s="71" t="str" cm="1">
        <f t="array" ref="D5642">_xlfn.IFS(AK5642="1",CONCATENATE(C5642,"Regional"),AK5642="2",CONCATENATE(C5642,"Sectional"),AK5642="3",CONCATENATE(C5642,COUNTIF($C$1:C5642,C5642)))</f>
        <v>Hailey Manske7</v>
      </c>
      <c r="E5642" s="66">
        <v>45182.604166666664</v>
      </c>
      <c r="F5642" t="s">
        <v>2624</v>
      </c>
      <c r="G5642" s="46">
        <v>40</v>
      </c>
      <c r="H5642" s="46">
        <v>55</v>
      </c>
      <c r="I5642" s="46">
        <v>18</v>
      </c>
      <c r="J5642" t="s">
        <v>2448</v>
      </c>
      <c r="K5642" t="s">
        <v>90</v>
      </c>
      <c r="L5642" s="46">
        <v>2379</v>
      </c>
      <c r="M5642" s="46">
        <v>36</v>
      </c>
      <c r="N5642" s="46">
        <v>34</v>
      </c>
      <c r="O5642" s="46">
        <v>113</v>
      </c>
      <c r="P5642" s="46">
        <f t="shared" si="651"/>
        <v>1</v>
      </c>
      <c r="R5642" s="67" t="s">
        <v>2789</v>
      </c>
      <c r="S5642" s="67">
        <f>COUNTIF(Y$2:$Y$100,R5642)</f>
        <v>0</v>
      </c>
      <c r="V5642" s="67">
        <f t="shared" si="652"/>
        <v>0</v>
      </c>
      <c r="X5642"/>
      <c r="Y5642" s="67" t="str">
        <f t="shared" si="649"/>
        <v xml:space="preserve"> </v>
      </c>
      <c r="AB5642" t="s">
        <v>90</v>
      </c>
      <c r="AC5642" s="46">
        <v>2379</v>
      </c>
      <c r="AD5642" s="46">
        <v>36</v>
      </c>
      <c r="AE5642" s="46">
        <v>34</v>
      </c>
      <c r="AF5642" s="46">
        <v>113</v>
      </c>
      <c r="AH5642" s="70" t="str">
        <f t="shared" si="653"/>
        <v/>
      </c>
      <c r="AI5642" s="70" t="str">
        <f t="shared" si="654"/>
        <v/>
      </c>
      <c r="AJ5642" s="70" t="str">
        <f t="shared" si="655"/>
        <v>X</v>
      </c>
      <c r="AK5642" s="70" t="str" cm="1">
        <f t="array" ref="AK5642">_xlfn.IFS(AH5642&lt;&gt;"","1",AI5642&lt;&gt;"","2",AJ5642&lt;&gt;"","3")</f>
        <v>3</v>
      </c>
    </row>
    <row r="5643" spans="1:37" x14ac:dyDescent="0.25">
      <c r="A5643" t="s">
        <v>1782</v>
      </c>
      <c r="B5643" t="s">
        <v>345</v>
      </c>
      <c r="C5643" s="67" t="str">
        <f t="shared" si="650"/>
        <v>Abigail Tahtinen</v>
      </c>
      <c r="D5643" s="71" t="str" cm="1">
        <f t="array" ref="D5643">_xlfn.IFS(AK5643="1",CONCATENATE(C5643,"Regional"),AK5643="2",CONCATENATE(C5643,"Sectional"),AK5643="3",CONCATENATE(C5643,COUNTIF($C$1:C5643,C5643)))</f>
        <v>Abigail Tahtinen5</v>
      </c>
      <c r="E5643" s="66">
        <v>45182.604166666664</v>
      </c>
      <c r="F5643" t="s">
        <v>2624</v>
      </c>
      <c r="G5643" s="46">
        <v>40</v>
      </c>
      <c r="H5643" s="46">
        <v>55</v>
      </c>
      <c r="I5643" s="46">
        <v>18</v>
      </c>
      <c r="J5643" t="s">
        <v>2448</v>
      </c>
      <c r="K5643" t="s">
        <v>90</v>
      </c>
      <c r="L5643" s="46">
        <v>2379</v>
      </c>
      <c r="M5643" s="46">
        <v>36</v>
      </c>
      <c r="N5643" s="46">
        <v>34</v>
      </c>
      <c r="O5643" s="46">
        <v>113</v>
      </c>
      <c r="P5643" s="46">
        <f t="shared" si="651"/>
        <v>1</v>
      </c>
      <c r="R5643" s="67" t="s">
        <v>2788</v>
      </c>
      <c r="S5643" s="67">
        <f>COUNTIF(Y$2:$Y$100,R5643)</f>
        <v>0</v>
      </c>
      <c r="V5643" s="67">
        <f t="shared" si="652"/>
        <v>0</v>
      </c>
      <c r="X5643"/>
      <c r="Y5643" s="67" t="str">
        <f t="shared" si="649"/>
        <v xml:space="preserve"> </v>
      </c>
      <c r="AB5643" t="s">
        <v>90</v>
      </c>
      <c r="AC5643" s="46">
        <v>2379</v>
      </c>
      <c r="AD5643" s="46">
        <v>36</v>
      </c>
      <c r="AE5643" s="46">
        <v>34</v>
      </c>
      <c r="AF5643" s="46">
        <v>113</v>
      </c>
      <c r="AH5643" s="70" t="str">
        <f t="shared" si="653"/>
        <v/>
      </c>
      <c r="AI5643" s="70" t="str">
        <f t="shared" si="654"/>
        <v/>
      </c>
      <c r="AJ5643" s="70" t="str">
        <f t="shared" si="655"/>
        <v>X</v>
      </c>
      <c r="AK5643" s="70" t="str" cm="1">
        <f t="array" ref="AK5643">_xlfn.IFS(AH5643&lt;&gt;"","1",AI5643&lt;&gt;"","2",AJ5643&lt;&gt;"","3")</f>
        <v>3</v>
      </c>
    </row>
    <row r="5644" spans="1:37" x14ac:dyDescent="0.25">
      <c r="A5644" t="s">
        <v>851</v>
      </c>
      <c r="B5644" t="s">
        <v>561</v>
      </c>
      <c r="C5644" s="67" t="str">
        <f t="shared" si="650"/>
        <v>Maddie Inman</v>
      </c>
      <c r="D5644" s="71" t="str" cm="1">
        <f t="array" ref="D5644">_xlfn.IFS(AK5644="1",CONCATENATE(C5644,"Regional"),AK5644="2",CONCATENATE(C5644,"Sectional"),AK5644="3",CONCATENATE(C5644,COUNTIF($C$1:C5644,C5644)))</f>
        <v>Maddie Inman7</v>
      </c>
      <c r="E5644" s="66">
        <v>45182.604166666664</v>
      </c>
      <c r="F5644" t="s">
        <v>2624</v>
      </c>
      <c r="G5644" s="46">
        <v>40</v>
      </c>
      <c r="H5644" s="46">
        <v>55</v>
      </c>
      <c r="I5644" s="46">
        <v>18</v>
      </c>
      <c r="J5644" t="s">
        <v>2448</v>
      </c>
      <c r="K5644" t="s">
        <v>90</v>
      </c>
      <c r="L5644" s="46">
        <v>2379</v>
      </c>
      <c r="M5644" s="46">
        <v>36</v>
      </c>
      <c r="N5644" s="46">
        <v>34</v>
      </c>
      <c r="O5644" s="46">
        <v>113</v>
      </c>
      <c r="P5644" s="46">
        <f t="shared" si="651"/>
        <v>1</v>
      </c>
      <c r="R5644" s="67" t="s">
        <v>1396</v>
      </c>
      <c r="S5644" s="67">
        <f>COUNTIF(Y$2:$Y$100,R5644)</f>
        <v>0</v>
      </c>
      <c r="V5644" s="67">
        <f t="shared" si="652"/>
        <v>0</v>
      </c>
      <c r="X5644"/>
      <c r="Y5644" s="67" t="str">
        <f t="shared" si="649"/>
        <v xml:space="preserve"> </v>
      </c>
      <c r="AB5644" t="s">
        <v>90</v>
      </c>
      <c r="AC5644" s="46">
        <v>2379</v>
      </c>
      <c r="AD5644" s="46">
        <v>36</v>
      </c>
      <c r="AE5644" s="46">
        <v>34</v>
      </c>
      <c r="AF5644" s="46">
        <v>113</v>
      </c>
      <c r="AH5644" s="70" t="str">
        <f t="shared" si="653"/>
        <v/>
      </c>
      <c r="AI5644" s="70" t="str">
        <f t="shared" si="654"/>
        <v/>
      </c>
      <c r="AJ5644" s="70" t="str">
        <f t="shared" si="655"/>
        <v>X</v>
      </c>
      <c r="AK5644" s="70" t="str" cm="1">
        <f t="array" ref="AK5644">_xlfn.IFS(AH5644&lt;&gt;"","1",AI5644&lt;&gt;"","2",AJ5644&lt;&gt;"","3")</f>
        <v>3</v>
      </c>
    </row>
    <row r="5645" spans="1:37" x14ac:dyDescent="0.25">
      <c r="A5645" t="s">
        <v>1068</v>
      </c>
      <c r="B5645" t="s">
        <v>473</v>
      </c>
      <c r="C5645" s="67" t="str">
        <f t="shared" si="650"/>
        <v>Gabby Schmid</v>
      </c>
      <c r="D5645" s="71" t="str" cm="1">
        <f t="array" ref="D5645">_xlfn.IFS(AK5645="1",CONCATENATE(C5645,"Regional"),AK5645="2",CONCATENATE(C5645,"Sectional"),AK5645="3",CONCATENATE(C5645,COUNTIF($C$1:C5645,C5645)))</f>
        <v>Gabby Schmid9</v>
      </c>
      <c r="E5645" s="66">
        <v>45182.604166666664</v>
      </c>
      <c r="F5645" t="s">
        <v>2624</v>
      </c>
      <c r="G5645" s="46">
        <v>40</v>
      </c>
      <c r="H5645" s="46">
        <v>56</v>
      </c>
      <c r="I5645" s="46">
        <v>21</v>
      </c>
      <c r="J5645" t="s">
        <v>2448</v>
      </c>
      <c r="K5645" t="s">
        <v>90</v>
      </c>
      <c r="L5645" s="46">
        <v>2379</v>
      </c>
      <c r="M5645" s="46">
        <v>36</v>
      </c>
      <c r="N5645" s="46">
        <v>34</v>
      </c>
      <c r="O5645" s="46">
        <v>113</v>
      </c>
      <c r="P5645" s="46">
        <f t="shared" si="651"/>
        <v>1</v>
      </c>
      <c r="R5645" s="67" t="s">
        <v>2784</v>
      </c>
      <c r="S5645" s="67">
        <f>COUNTIF(Y$2:$Y$100,R5645)</f>
        <v>0</v>
      </c>
      <c r="V5645" s="67">
        <f t="shared" si="652"/>
        <v>0</v>
      </c>
      <c r="X5645"/>
      <c r="Y5645" s="67" t="str">
        <f t="shared" si="649"/>
        <v xml:space="preserve"> </v>
      </c>
      <c r="AB5645" t="s">
        <v>90</v>
      </c>
      <c r="AC5645" s="46">
        <v>2379</v>
      </c>
      <c r="AD5645" s="46">
        <v>36</v>
      </c>
      <c r="AE5645" s="46">
        <v>34</v>
      </c>
      <c r="AF5645" s="46">
        <v>113</v>
      </c>
      <c r="AH5645" s="70" t="str">
        <f t="shared" si="653"/>
        <v/>
      </c>
      <c r="AI5645" s="70" t="str">
        <f t="shared" si="654"/>
        <v/>
      </c>
      <c r="AJ5645" s="70" t="str">
        <f t="shared" si="655"/>
        <v>X</v>
      </c>
      <c r="AK5645" s="70" t="str" cm="1">
        <f t="array" ref="AK5645">_xlfn.IFS(AH5645&lt;&gt;"","1",AI5645&lt;&gt;"","2",AJ5645&lt;&gt;"","3")</f>
        <v>3</v>
      </c>
    </row>
    <row r="5646" spans="1:37" x14ac:dyDescent="0.25">
      <c r="A5646" t="s">
        <v>3411</v>
      </c>
      <c r="B5646" t="s">
        <v>2698</v>
      </c>
      <c r="C5646" s="67" t="str">
        <f t="shared" si="650"/>
        <v>Portia Segerstrom</v>
      </c>
      <c r="D5646" s="71" t="str" cm="1">
        <f t="array" ref="D5646">_xlfn.IFS(AK5646="1",CONCATENATE(C5646,"Regional"),AK5646="2",CONCATENATE(C5646,"Sectional"),AK5646="3",CONCATENATE(C5646,COUNTIF($C$1:C5646,C5646)))</f>
        <v>Portia Segerstrom6</v>
      </c>
      <c r="E5646" s="66">
        <v>45182.604166666664</v>
      </c>
      <c r="F5646" t="s">
        <v>2624</v>
      </c>
      <c r="G5646" s="46">
        <v>40</v>
      </c>
      <c r="H5646" s="46">
        <v>58</v>
      </c>
      <c r="I5646" s="46">
        <v>22</v>
      </c>
      <c r="J5646" t="s">
        <v>2448</v>
      </c>
      <c r="K5646" t="s">
        <v>90</v>
      </c>
      <c r="L5646" s="46">
        <v>2379</v>
      </c>
      <c r="M5646" s="46">
        <v>36</v>
      </c>
      <c r="N5646" s="46">
        <v>34</v>
      </c>
      <c r="O5646" s="46">
        <v>113</v>
      </c>
      <c r="P5646" s="46">
        <f t="shared" si="651"/>
        <v>1</v>
      </c>
      <c r="R5646" s="67" t="s">
        <v>3567</v>
      </c>
      <c r="S5646" s="67">
        <f>COUNTIF(Y$2:$Y$100,R5646)</f>
        <v>0</v>
      </c>
      <c r="V5646" s="67">
        <f t="shared" si="652"/>
        <v>0</v>
      </c>
      <c r="X5646"/>
      <c r="Y5646" s="67" t="str">
        <f t="shared" si="649"/>
        <v xml:space="preserve"> </v>
      </c>
      <c r="AB5646" t="s">
        <v>90</v>
      </c>
      <c r="AC5646" s="46">
        <v>2379</v>
      </c>
      <c r="AD5646" s="46">
        <v>36</v>
      </c>
      <c r="AE5646" s="46">
        <v>34</v>
      </c>
      <c r="AF5646" s="46">
        <v>113</v>
      </c>
      <c r="AH5646" s="70" t="str">
        <f t="shared" si="653"/>
        <v/>
      </c>
      <c r="AI5646" s="70" t="str">
        <f t="shared" si="654"/>
        <v/>
      </c>
      <c r="AJ5646" s="70" t="str">
        <f t="shared" si="655"/>
        <v>X</v>
      </c>
      <c r="AK5646" s="70" t="str" cm="1">
        <f t="array" ref="AK5646">_xlfn.IFS(AH5646&lt;&gt;"","1",AI5646&lt;&gt;"","2",AJ5646&lt;&gt;"","3")</f>
        <v>3</v>
      </c>
    </row>
    <row r="5647" spans="1:37" x14ac:dyDescent="0.25">
      <c r="A5647" t="s">
        <v>862</v>
      </c>
      <c r="B5647" t="s">
        <v>564</v>
      </c>
      <c r="C5647" s="67" t="str">
        <f t="shared" si="650"/>
        <v>Evelyn Millard</v>
      </c>
      <c r="D5647" s="71" t="str" cm="1">
        <f t="array" ref="D5647">_xlfn.IFS(AK5647="1",CONCATENATE(C5647,"Regional"),AK5647="2",CONCATENATE(C5647,"Sectional"),AK5647="3",CONCATENATE(C5647,COUNTIF($C$1:C5647,C5647)))</f>
        <v>Evelyn Millard7</v>
      </c>
      <c r="E5647" s="66">
        <v>45182.604166666664</v>
      </c>
      <c r="F5647" t="s">
        <v>2624</v>
      </c>
      <c r="G5647" s="46">
        <v>40</v>
      </c>
      <c r="H5647" s="46">
        <v>58</v>
      </c>
      <c r="I5647" s="46">
        <v>22</v>
      </c>
      <c r="J5647" t="s">
        <v>2448</v>
      </c>
      <c r="K5647" t="s">
        <v>90</v>
      </c>
      <c r="L5647" s="46">
        <v>2379</v>
      </c>
      <c r="M5647" s="46">
        <v>36</v>
      </c>
      <c r="N5647" s="46">
        <v>34</v>
      </c>
      <c r="O5647" s="46">
        <v>113</v>
      </c>
      <c r="P5647" s="46">
        <f t="shared" si="651"/>
        <v>1</v>
      </c>
      <c r="R5647" s="67" t="s">
        <v>1404</v>
      </c>
      <c r="S5647" s="67">
        <f>COUNTIF(Y$2:$Y$100,R5647)</f>
        <v>0</v>
      </c>
      <c r="V5647" s="67">
        <f t="shared" si="652"/>
        <v>0</v>
      </c>
      <c r="X5647"/>
      <c r="Y5647" s="67" t="str">
        <f t="shared" si="649"/>
        <v xml:space="preserve"> </v>
      </c>
      <c r="AB5647" t="s">
        <v>90</v>
      </c>
      <c r="AC5647" s="46">
        <v>2379</v>
      </c>
      <c r="AD5647" s="46">
        <v>36</v>
      </c>
      <c r="AE5647" s="46">
        <v>34</v>
      </c>
      <c r="AF5647" s="46">
        <v>113</v>
      </c>
      <c r="AH5647" s="70" t="str">
        <f t="shared" si="653"/>
        <v/>
      </c>
      <c r="AI5647" s="70" t="str">
        <f t="shared" si="654"/>
        <v/>
      </c>
      <c r="AJ5647" s="70" t="str">
        <f t="shared" si="655"/>
        <v>X</v>
      </c>
      <c r="AK5647" s="70" t="str" cm="1">
        <f t="array" ref="AK5647">_xlfn.IFS(AH5647&lt;&gt;"","1",AI5647&lt;&gt;"","2",AJ5647&lt;&gt;"","3")</f>
        <v>3</v>
      </c>
    </row>
    <row r="5648" spans="1:37" x14ac:dyDescent="0.25">
      <c r="A5648" t="s">
        <v>1788</v>
      </c>
      <c r="B5648" t="s">
        <v>1789</v>
      </c>
      <c r="C5648" s="67" t="str">
        <f t="shared" si="650"/>
        <v>Calla Nogalski</v>
      </c>
      <c r="D5648" s="71" t="str" cm="1">
        <f t="array" ref="D5648">_xlfn.IFS(AK5648="1",CONCATENATE(C5648,"Regional"),AK5648="2",CONCATENATE(C5648,"Sectional"),AK5648="3",CONCATENATE(C5648,COUNTIF($C$1:C5648,C5648)))</f>
        <v>Calla Nogalski6</v>
      </c>
      <c r="E5648" s="66">
        <v>45182.604166666664</v>
      </c>
      <c r="F5648" t="s">
        <v>2624</v>
      </c>
      <c r="G5648" s="46">
        <v>40</v>
      </c>
      <c r="H5648" s="46">
        <v>58</v>
      </c>
      <c r="I5648" s="46">
        <v>22</v>
      </c>
      <c r="J5648" t="s">
        <v>2448</v>
      </c>
      <c r="K5648" t="s">
        <v>90</v>
      </c>
      <c r="L5648" s="46">
        <v>2379</v>
      </c>
      <c r="M5648" s="46">
        <v>36</v>
      </c>
      <c r="N5648" s="46">
        <v>34</v>
      </c>
      <c r="O5648" s="46">
        <v>113</v>
      </c>
      <c r="P5648" s="46">
        <f t="shared" si="651"/>
        <v>1</v>
      </c>
      <c r="R5648" s="67" t="s">
        <v>2793</v>
      </c>
      <c r="S5648" s="67">
        <f>COUNTIF(Y$2:$Y$100,R5648)</f>
        <v>0</v>
      </c>
      <c r="V5648" s="67">
        <f t="shared" si="652"/>
        <v>0</v>
      </c>
      <c r="X5648"/>
      <c r="Y5648" s="67" t="str">
        <f t="shared" si="649"/>
        <v xml:space="preserve"> </v>
      </c>
      <c r="AB5648" t="s">
        <v>90</v>
      </c>
      <c r="AC5648" s="46">
        <v>2379</v>
      </c>
      <c r="AD5648" s="46">
        <v>36</v>
      </c>
      <c r="AE5648" s="46">
        <v>34</v>
      </c>
      <c r="AF5648" s="46">
        <v>113</v>
      </c>
      <c r="AH5648" s="70" t="str">
        <f t="shared" si="653"/>
        <v/>
      </c>
      <c r="AI5648" s="70" t="str">
        <f t="shared" si="654"/>
        <v/>
      </c>
      <c r="AJ5648" s="70" t="str">
        <f t="shared" si="655"/>
        <v>X</v>
      </c>
      <c r="AK5648" s="70" t="str" cm="1">
        <f t="array" ref="AK5648">_xlfn.IFS(AH5648&lt;&gt;"","1",AI5648&lt;&gt;"","2",AJ5648&lt;&gt;"","3")</f>
        <v>3</v>
      </c>
    </row>
    <row r="5649" spans="1:37" x14ac:dyDescent="0.25">
      <c r="A5649" t="s">
        <v>3412</v>
      </c>
      <c r="B5649" t="s">
        <v>528</v>
      </c>
      <c r="C5649" s="67" t="str">
        <f t="shared" si="650"/>
        <v>Kate Sendelbach</v>
      </c>
      <c r="D5649" s="71" t="str" cm="1">
        <f t="array" ref="D5649">_xlfn.IFS(AK5649="1",CONCATENATE(C5649,"Regional"),AK5649="2",CONCATENATE(C5649,"Sectional"),AK5649="3",CONCATENATE(C5649,COUNTIF($C$1:C5649,C5649)))</f>
        <v>Kate Sendelbach5</v>
      </c>
      <c r="E5649" s="66">
        <v>45182.604166666664</v>
      </c>
      <c r="F5649" t="s">
        <v>2624</v>
      </c>
      <c r="G5649" s="46">
        <v>40</v>
      </c>
      <c r="H5649" s="46">
        <v>59</v>
      </c>
      <c r="I5649" s="46">
        <v>25</v>
      </c>
      <c r="J5649" t="s">
        <v>2448</v>
      </c>
      <c r="K5649" t="s">
        <v>90</v>
      </c>
      <c r="L5649" s="46">
        <v>2379</v>
      </c>
      <c r="M5649" s="46">
        <v>36</v>
      </c>
      <c r="N5649" s="46">
        <v>34</v>
      </c>
      <c r="O5649" s="46">
        <v>113</v>
      </c>
      <c r="P5649" s="46">
        <f t="shared" si="651"/>
        <v>1</v>
      </c>
      <c r="R5649" s="67" t="s">
        <v>3568</v>
      </c>
      <c r="S5649" s="67">
        <f>COUNTIF(Y$2:$Y$100,R5649)</f>
        <v>0</v>
      </c>
      <c r="V5649" s="67">
        <f t="shared" si="652"/>
        <v>0</v>
      </c>
      <c r="X5649"/>
      <c r="Y5649" s="67" t="str">
        <f t="shared" si="649"/>
        <v xml:space="preserve"> </v>
      </c>
      <c r="AB5649" t="s">
        <v>90</v>
      </c>
      <c r="AC5649" s="46">
        <v>2379</v>
      </c>
      <c r="AD5649" s="46">
        <v>36</v>
      </c>
      <c r="AE5649" s="46">
        <v>34</v>
      </c>
      <c r="AF5649" s="46">
        <v>113</v>
      </c>
      <c r="AH5649" s="70" t="str">
        <f t="shared" si="653"/>
        <v/>
      </c>
      <c r="AI5649" s="70" t="str">
        <f t="shared" si="654"/>
        <v/>
      </c>
      <c r="AJ5649" s="70" t="str">
        <f t="shared" si="655"/>
        <v>X</v>
      </c>
      <c r="AK5649" s="70" t="str" cm="1">
        <f t="array" ref="AK5649">_xlfn.IFS(AH5649&lt;&gt;"","1",AI5649&lt;&gt;"","2",AJ5649&lt;&gt;"","3")</f>
        <v>3</v>
      </c>
    </row>
    <row r="5650" spans="1:37" x14ac:dyDescent="0.25">
      <c r="A5650" t="s">
        <v>1776</v>
      </c>
      <c r="B5650" t="s">
        <v>1777</v>
      </c>
      <c r="C5650" s="67" t="str">
        <f t="shared" si="650"/>
        <v>Jayda Wellnitz</v>
      </c>
      <c r="D5650" s="71" t="str" cm="1">
        <f t="array" ref="D5650">_xlfn.IFS(AK5650="1",CONCATENATE(C5650,"Regional"),AK5650="2",CONCATENATE(C5650,"Sectional"),AK5650="3",CONCATENATE(C5650,COUNTIF($C$1:C5650,C5650)))</f>
        <v>Jayda Wellnitz7</v>
      </c>
      <c r="E5650" s="66">
        <v>45182.604166666664</v>
      </c>
      <c r="F5650" t="s">
        <v>2624</v>
      </c>
      <c r="G5650" s="46">
        <v>40</v>
      </c>
      <c r="H5650" s="46">
        <v>59</v>
      </c>
      <c r="I5650" s="46">
        <v>25</v>
      </c>
      <c r="J5650" t="s">
        <v>2448</v>
      </c>
      <c r="K5650" t="s">
        <v>90</v>
      </c>
      <c r="L5650" s="46">
        <v>2379</v>
      </c>
      <c r="M5650" s="46">
        <v>36</v>
      </c>
      <c r="N5650" s="46">
        <v>34</v>
      </c>
      <c r="O5650" s="46">
        <v>113</v>
      </c>
      <c r="P5650" s="46">
        <f t="shared" si="651"/>
        <v>1</v>
      </c>
      <c r="R5650" s="67" t="s">
        <v>2782</v>
      </c>
      <c r="S5650" s="67">
        <f>COUNTIF(Y$2:$Y$100,R5650)</f>
        <v>0</v>
      </c>
      <c r="V5650" s="67">
        <f t="shared" si="652"/>
        <v>0</v>
      </c>
      <c r="X5650"/>
      <c r="Y5650" s="67" t="str">
        <f t="shared" si="649"/>
        <v xml:space="preserve"> </v>
      </c>
      <c r="AB5650" t="s">
        <v>90</v>
      </c>
      <c r="AC5650" s="46">
        <v>2379</v>
      </c>
      <c r="AD5650" s="46">
        <v>36</v>
      </c>
      <c r="AE5650" s="46">
        <v>34</v>
      </c>
      <c r="AF5650" s="46">
        <v>113</v>
      </c>
      <c r="AH5650" s="70" t="str">
        <f t="shared" si="653"/>
        <v/>
      </c>
      <c r="AI5650" s="70" t="str">
        <f t="shared" si="654"/>
        <v/>
      </c>
      <c r="AJ5650" s="70" t="str">
        <f t="shared" si="655"/>
        <v>X</v>
      </c>
      <c r="AK5650" s="70" t="str" cm="1">
        <f t="array" ref="AK5650">_xlfn.IFS(AH5650&lt;&gt;"","1",AI5650&lt;&gt;"","2",AJ5650&lt;&gt;"","3")</f>
        <v>3</v>
      </c>
    </row>
    <row r="5651" spans="1:37" x14ac:dyDescent="0.25">
      <c r="A5651" t="s">
        <v>1677</v>
      </c>
      <c r="B5651" t="s">
        <v>218</v>
      </c>
      <c r="C5651" s="67" t="str">
        <f t="shared" si="650"/>
        <v>Finley Baumberger</v>
      </c>
      <c r="D5651" s="71" t="str" cm="1">
        <f t="array" ref="D5651">_xlfn.IFS(AK5651="1",CONCATENATE(C5651,"Regional"),AK5651="2",CONCATENATE(C5651,"Sectional"),AK5651="3",CONCATENATE(C5651,COUNTIF($C$1:C5651,C5651)))</f>
        <v>Finley Baumberger5</v>
      </c>
      <c r="E5651" s="66">
        <v>45182.604166666664</v>
      </c>
      <c r="F5651" t="s">
        <v>2624</v>
      </c>
      <c r="G5651" s="46">
        <v>40</v>
      </c>
      <c r="H5651" s="46">
        <v>60</v>
      </c>
      <c r="I5651" s="46">
        <v>27</v>
      </c>
      <c r="J5651" t="s">
        <v>2448</v>
      </c>
      <c r="K5651" t="s">
        <v>90</v>
      </c>
      <c r="L5651" s="46">
        <v>2379</v>
      </c>
      <c r="M5651" s="46">
        <v>36</v>
      </c>
      <c r="N5651" s="46">
        <v>34</v>
      </c>
      <c r="O5651" s="46">
        <v>113</v>
      </c>
      <c r="P5651" s="46">
        <f t="shared" si="651"/>
        <v>1</v>
      </c>
      <c r="R5651" s="67" t="s">
        <v>3566</v>
      </c>
      <c r="S5651" s="67">
        <f>COUNTIF(Y$2:$Y$100,R5651)</f>
        <v>0</v>
      </c>
      <c r="V5651" s="67">
        <f t="shared" si="652"/>
        <v>0</v>
      </c>
      <c r="X5651"/>
      <c r="Y5651" s="67" t="str">
        <f t="shared" si="649"/>
        <v xml:space="preserve"> </v>
      </c>
      <c r="AB5651" t="s">
        <v>90</v>
      </c>
      <c r="AC5651" s="46">
        <v>2379</v>
      </c>
      <c r="AD5651" s="46">
        <v>36</v>
      </c>
      <c r="AE5651" s="46">
        <v>34</v>
      </c>
      <c r="AF5651" s="46">
        <v>113</v>
      </c>
      <c r="AH5651" s="70" t="str">
        <f t="shared" si="653"/>
        <v/>
      </c>
      <c r="AI5651" s="70" t="str">
        <f t="shared" si="654"/>
        <v/>
      </c>
      <c r="AJ5651" s="70" t="str">
        <f t="shared" si="655"/>
        <v>X</v>
      </c>
      <c r="AK5651" s="70" t="str" cm="1">
        <f t="array" ref="AK5651">_xlfn.IFS(AH5651&lt;&gt;"","1",AI5651&lt;&gt;"","2",AJ5651&lt;&gt;"","3")</f>
        <v>3</v>
      </c>
    </row>
    <row r="5652" spans="1:37" x14ac:dyDescent="0.25">
      <c r="A5652" t="s">
        <v>1778</v>
      </c>
      <c r="B5652" t="s">
        <v>1779</v>
      </c>
      <c r="C5652" s="67" t="str">
        <f t="shared" si="650"/>
        <v>Bethini Mosher</v>
      </c>
      <c r="D5652" s="71" t="str" cm="1">
        <f t="array" ref="D5652">_xlfn.IFS(AK5652="1",CONCATENATE(C5652,"Regional"),AK5652="2",CONCATENATE(C5652,"Sectional"),AK5652="3",CONCATENATE(C5652,COUNTIF($C$1:C5652,C5652)))</f>
        <v>Bethini Mosher7</v>
      </c>
      <c r="E5652" s="66">
        <v>45182.604166666664</v>
      </c>
      <c r="F5652" t="s">
        <v>2624</v>
      </c>
      <c r="G5652" s="46">
        <v>40</v>
      </c>
      <c r="H5652" s="46">
        <v>60</v>
      </c>
      <c r="I5652" s="46">
        <v>27</v>
      </c>
      <c r="J5652" t="s">
        <v>2448</v>
      </c>
      <c r="K5652" t="s">
        <v>90</v>
      </c>
      <c r="L5652" s="46">
        <v>2379</v>
      </c>
      <c r="M5652" s="46">
        <v>36</v>
      </c>
      <c r="N5652" s="46">
        <v>34</v>
      </c>
      <c r="O5652" s="46">
        <v>113</v>
      </c>
      <c r="P5652" s="46">
        <f t="shared" si="651"/>
        <v>1</v>
      </c>
      <c r="R5652" s="67" t="s">
        <v>2783</v>
      </c>
      <c r="S5652" s="67">
        <f>COUNTIF(Y$2:$Y$100,R5652)</f>
        <v>0</v>
      </c>
      <c r="V5652" s="67">
        <f t="shared" si="652"/>
        <v>0</v>
      </c>
      <c r="X5652"/>
      <c r="Y5652" s="67" t="str">
        <f t="shared" si="649"/>
        <v xml:space="preserve"> </v>
      </c>
      <c r="AB5652" t="s">
        <v>90</v>
      </c>
      <c r="AC5652" s="46">
        <v>2379</v>
      </c>
      <c r="AD5652" s="46">
        <v>36</v>
      </c>
      <c r="AE5652" s="46">
        <v>34</v>
      </c>
      <c r="AF5652" s="46">
        <v>113</v>
      </c>
      <c r="AH5652" s="70" t="str">
        <f t="shared" si="653"/>
        <v/>
      </c>
      <c r="AI5652" s="70" t="str">
        <f t="shared" si="654"/>
        <v/>
      </c>
      <c r="AJ5652" s="70" t="str">
        <f t="shared" si="655"/>
        <v>X</v>
      </c>
      <c r="AK5652" s="70" t="str" cm="1">
        <f t="array" ref="AK5652">_xlfn.IFS(AH5652&lt;&gt;"","1",AI5652&lt;&gt;"","2",AJ5652&lt;&gt;"","3")</f>
        <v>3</v>
      </c>
    </row>
    <row r="5653" spans="1:37" x14ac:dyDescent="0.25">
      <c r="A5653" t="s">
        <v>847</v>
      </c>
      <c r="B5653" t="s">
        <v>848</v>
      </c>
      <c r="C5653" s="67" t="str">
        <f t="shared" si="650"/>
        <v>Isabella Crossen</v>
      </c>
      <c r="D5653" s="71" t="str" cm="1">
        <f t="array" ref="D5653">_xlfn.IFS(AK5653="1",CONCATENATE(C5653,"Regional"),AK5653="2",CONCATENATE(C5653,"Sectional"),AK5653="3",CONCATENATE(C5653,COUNTIF($C$1:C5653,C5653)))</f>
        <v>Isabella Crossen4</v>
      </c>
      <c r="E5653" s="66">
        <v>45182.604166666664</v>
      </c>
      <c r="F5653" t="s">
        <v>2624</v>
      </c>
      <c r="G5653" s="46">
        <v>40</v>
      </c>
      <c r="H5653" s="46">
        <v>62</v>
      </c>
      <c r="I5653" s="46">
        <v>29</v>
      </c>
      <c r="J5653" t="s">
        <v>2448</v>
      </c>
      <c r="K5653" t="s">
        <v>90</v>
      </c>
      <c r="L5653" s="46">
        <v>2379</v>
      </c>
      <c r="M5653" s="46">
        <v>36</v>
      </c>
      <c r="N5653" s="46">
        <v>34</v>
      </c>
      <c r="O5653" s="46">
        <v>113</v>
      </c>
      <c r="P5653" s="46">
        <f t="shared" si="651"/>
        <v>1</v>
      </c>
      <c r="R5653" s="67" t="s">
        <v>1394</v>
      </c>
      <c r="S5653" s="67">
        <f>COUNTIF(Y$2:$Y$100,R5653)</f>
        <v>0</v>
      </c>
      <c r="V5653" s="67">
        <f t="shared" si="652"/>
        <v>0</v>
      </c>
      <c r="X5653"/>
      <c r="Y5653" s="67" t="str">
        <f t="shared" si="649"/>
        <v xml:space="preserve"> </v>
      </c>
      <c r="AB5653" t="s">
        <v>90</v>
      </c>
      <c r="AC5653" s="46">
        <v>2379</v>
      </c>
      <c r="AD5653" s="46">
        <v>36</v>
      </c>
      <c r="AE5653" s="46">
        <v>34</v>
      </c>
      <c r="AF5653" s="46">
        <v>113</v>
      </c>
      <c r="AH5653" s="70" t="str">
        <f t="shared" si="653"/>
        <v/>
      </c>
      <c r="AI5653" s="70" t="str">
        <f t="shared" si="654"/>
        <v/>
      </c>
      <c r="AJ5653" s="70" t="str">
        <f t="shared" si="655"/>
        <v>X</v>
      </c>
      <c r="AK5653" s="70" t="str" cm="1">
        <f t="array" ref="AK5653">_xlfn.IFS(AH5653&lt;&gt;"","1",AI5653&lt;&gt;"","2",AJ5653&lt;&gt;"","3")</f>
        <v>3</v>
      </c>
    </row>
    <row r="5654" spans="1:37" x14ac:dyDescent="0.25">
      <c r="A5654" t="s">
        <v>1784</v>
      </c>
      <c r="B5654" t="s">
        <v>380</v>
      </c>
      <c r="C5654" s="67" t="str">
        <f t="shared" si="650"/>
        <v>Amelia Leigh</v>
      </c>
      <c r="D5654" s="71" t="str" cm="1">
        <f t="array" ref="D5654">_xlfn.IFS(AK5654="1",CONCATENATE(C5654,"Regional"),AK5654="2",CONCATENATE(C5654,"Sectional"),AK5654="3",CONCATENATE(C5654,COUNTIF($C$1:C5654,C5654)))</f>
        <v>Amelia Leigh5</v>
      </c>
      <c r="E5654" s="66">
        <v>45182.604166666664</v>
      </c>
      <c r="F5654" t="s">
        <v>2624</v>
      </c>
      <c r="G5654" s="46">
        <v>40</v>
      </c>
      <c r="H5654" s="46">
        <v>62</v>
      </c>
      <c r="I5654" s="46">
        <v>29</v>
      </c>
      <c r="J5654" t="s">
        <v>2448</v>
      </c>
      <c r="K5654" t="s">
        <v>90</v>
      </c>
      <c r="L5654" s="46">
        <v>2379</v>
      </c>
      <c r="M5654" s="46">
        <v>36</v>
      </c>
      <c r="N5654" s="46">
        <v>34</v>
      </c>
      <c r="O5654" s="46">
        <v>113</v>
      </c>
      <c r="P5654" s="46">
        <f t="shared" si="651"/>
        <v>1</v>
      </c>
      <c r="R5654" s="67" t="s">
        <v>2790</v>
      </c>
      <c r="S5654" s="67">
        <f>COUNTIF(Y$2:$Y$100,R5654)</f>
        <v>0</v>
      </c>
      <c r="V5654" s="67">
        <f t="shared" si="652"/>
        <v>0</v>
      </c>
      <c r="X5654"/>
      <c r="Y5654" s="67" t="str">
        <f t="shared" si="649"/>
        <v xml:space="preserve"> </v>
      </c>
      <c r="AB5654" t="s">
        <v>90</v>
      </c>
      <c r="AC5654" s="46">
        <v>2379</v>
      </c>
      <c r="AD5654" s="46">
        <v>36</v>
      </c>
      <c r="AE5654" s="46">
        <v>34</v>
      </c>
      <c r="AF5654" s="46">
        <v>113</v>
      </c>
      <c r="AH5654" s="70" t="str">
        <f t="shared" si="653"/>
        <v/>
      </c>
      <c r="AI5654" s="70" t="str">
        <f t="shared" si="654"/>
        <v/>
      </c>
      <c r="AJ5654" s="70" t="str">
        <f t="shared" si="655"/>
        <v>X</v>
      </c>
      <c r="AK5654" s="70" t="str" cm="1">
        <f t="array" ref="AK5654">_xlfn.IFS(AH5654&lt;&gt;"","1",AI5654&lt;&gt;"","2",AJ5654&lt;&gt;"","3")</f>
        <v>3</v>
      </c>
    </row>
    <row r="5655" spans="1:37" x14ac:dyDescent="0.25">
      <c r="A5655" t="s">
        <v>1775</v>
      </c>
      <c r="B5655" t="s">
        <v>362</v>
      </c>
      <c r="C5655" s="67" t="str">
        <f t="shared" si="650"/>
        <v>Emma Staack</v>
      </c>
      <c r="D5655" s="71" t="str" cm="1">
        <f t="array" ref="D5655">_xlfn.IFS(AK5655="1",CONCATENATE(C5655,"Regional"),AK5655="2",CONCATENATE(C5655,"Sectional"),AK5655="3",CONCATENATE(C5655,COUNTIF($C$1:C5655,C5655)))</f>
        <v>Emma Staack5</v>
      </c>
      <c r="E5655" s="66">
        <v>45182.604166666664</v>
      </c>
      <c r="F5655" t="s">
        <v>2624</v>
      </c>
      <c r="G5655" s="46">
        <v>40</v>
      </c>
      <c r="H5655" s="46">
        <v>62</v>
      </c>
      <c r="I5655" s="46">
        <v>29</v>
      </c>
      <c r="J5655" t="s">
        <v>2448</v>
      </c>
      <c r="K5655" t="s">
        <v>90</v>
      </c>
      <c r="L5655" s="46">
        <v>2379</v>
      </c>
      <c r="M5655" s="46">
        <v>36</v>
      </c>
      <c r="N5655" s="46">
        <v>34</v>
      </c>
      <c r="O5655" s="46">
        <v>113</v>
      </c>
      <c r="P5655" s="46">
        <f t="shared" si="651"/>
        <v>1</v>
      </c>
      <c r="R5655" s="67" t="s">
        <v>2781</v>
      </c>
      <c r="S5655" s="67">
        <f>COUNTIF(Y$2:$Y$100,R5655)</f>
        <v>0</v>
      </c>
      <c r="V5655" s="67">
        <f t="shared" si="652"/>
        <v>0</v>
      </c>
      <c r="X5655"/>
      <c r="Y5655" s="67" t="str">
        <f t="shared" si="649"/>
        <v xml:space="preserve"> </v>
      </c>
      <c r="AB5655" t="s">
        <v>90</v>
      </c>
      <c r="AC5655" s="46">
        <v>2379</v>
      </c>
      <c r="AD5655" s="46">
        <v>36</v>
      </c>
      <c r="AE5655" s="46">
        <v>34</v>
      </c>
      <c r="AF5655" s="46">
        <v>113</v>
      </c>
      <c r="AH5655" s="70" t="str">
        <f t="shared" si="653"/>
        <v/>
      </c>
      <c r="AI5655" s="70" t="str">
        <f t="shared" si="654"/>
        <v/>
      </c>
      <c r="AJ5655" s="70" t="str">
        <f t="shared" si="655"/>
        <v>X</v>
      </c>
      <c r="AK5655" s="70" t="str" cm="1">
        <f t="array" ref="AK5655">_xlfn.IFS(AH5655&lt;&gt;"","1",AI5655&lt;&gt;"","2",AJ5655&lt;&gt;"","3")</f>
        <v>3</v>
      </c>
    </row>
    <row r="5656" spans="1:37" x14ac:dyDescent="0.25">
      <c r="A5656" t="s">
        <v>1790</v>
      </c>
      <c r="B5656" t="s">
        <v>1791</v>
      </c>
      <c r="C5656" s="67" t="str">
        <f t="shared" si="650"/>
        <v>Lillyana Watters</v>
      </c>
      <c r="D5656" s="71" t="str" cm="1">
        <f t="array" ref="D5656">_xlfn.IFS(AK5656="1",CONCATENATE(C5656,"Regional"),AK5656="2",CONCATENATE(C5656,"Sectional"),AK5656="3",CONCATENATE(C5656,COUNTIF($C$1:C5656,C5656)))</f>
        <v>Lillyana Watters6</v>
      </c>
      <c r="E5656" s="66">
        <v>45182.604166666664</v>
      </c>
      <c r="F5656" t="s">
        <v>2624</v>
      </c>
      <c r="G5656" s="46">
        <v>40</v>
      </c>
      <c r="H5656" s="46">
        <v>63</v>
      </c>
      <c r="I5656" s="46">
        <v>32</v>
      </c>
      <c r="J5656" t="s">
        <v>2448</v>
      </c>
      <c r="K5656" t="s">
        <v>90</v>
      </c>
      <c r="L5656" s="46">
        <v>2379</v>
      </c>
      <c r="M5656" s="46">
        <v>36</v>
      </c>
      <c r="N5656" s="46">
        <v>34</v>
      </c>
      <c r="O5656" s="46">
        <v>113</v>
      </c>
      <c r="P5656" s="46">
        <f t="shared" si="651"/>
        <v>1</v>
      </c>
      <c r="R5656" s="67" t="s">
        <v>2794</v>
      </c>
      <c r="S5656" s="67">
        <f>COUNTIF(Y$2:$Y$100,R5656)</f>
        <v>0</v>
      </c>
      <c r="V5656" s="67">
        <f t="shared" si="652"/>
        <v>0</v>
      </c>
      <c r="X5656"/>
      <c r="Y5656" s="67" t="str">
        <f t="shared" si="649"/>
        <v xml:space="preserve"> </v>
      </c>
      <c r="AB5656" t="s">
        <v>90</v>
      </c>
      <c r="AC5656" s="46">
        <v>2379</v>
      </c>
      <c r="AD5656" s="46">
        <v>36</v>
      </c>
      <c r="AE5656" s="46">
        <v>34</v>
      </c>
      <c r="AF5656" s="46">
        <v>113</v>
      </c>
      <c r="AH5656" s="70" t="str">
        <f t="shared" si="653"/>
        <v/>
      </c>
      <c r="AI5656" s="70" t="str">
        <f t="shared" si="654"/>
        <v/>
      </c>
      <c r="AJ5656" s="70" t="str">
        <f t="shared" si="655"/>
        <v>X</v>
      </c>
      <c r="AK5656" s="70" t="str" cm="1">
        <f t="array" ref="AK5656">_xlfn.IFS(AH5656&lt;&gt;"","1",AI5656&lt;&gt;"","2",AJ5656&lt;&gt;"","3")</f>
        <v>3</v>
      </c>
    </row>
    <row r="5657" spans="1:37" x14ac:dyDescent="0.25">
      <c r="A5657" t="s">
        <v>854</v>
      </c>
      <c r="B5657" t="s">
        <v>458</v>
      </c>
      <c r="C5657" s="67" t="str">
        <f t="shared" si="650"/>
        <v>Lauren Holzhueter</v>
      </c>
      <c r="D5657" s="71" t="str" cm="1">
        <f t="array" ref="D5657">_xlfn.IFS(AK5657="1",CONCATENATE(C5657,"Regional"),AK5657="2",CONCATENATE(C5657,"Sectional"),AK5657="3",CONCATENATE(C5657,COUNTIF($C$1:C5657,C5657)))</f>
        <v>Lauren Holzhueter4</v>
      </c>
      <c r="E5657" s="66">
        <v>45182.604166666664</v>
      </c>
      <c r="F5657" t="s">
        <v>2624</v>
      </c>
      <c r="G5657" s="46">
        <v>40</v>
      </c>
      <c r="H5657" s="46">
        <v>63</v>
      </c>
      <c r="I5657" s="46">
        <v>32</v>
      </c>
      <c r="J5657" t="s">
        <v>2448</v>
      </c>
      <c r="K5657" t="s">
        <v>90</v>
      </c>
      <c r="L5657" s="46">
        <v>2379</v>
      </c>
      <c r="M5657" s="46">
        <v>36</v>
      </c>
      <c r="N5657" s="46">
        <v>34</v>
      </c>
      <c r="O5657" s="46">
        <v>113</v>
      </c>
      <c r="P5657" s="46">
        <f t="shared" si="651"/>
        <v>1</v>
      </c>
      <c r="R5657" s="67" t="s">
        <v>1399</v>
      </c>
      <c r="S5657" s="67">
        <f>COUNTIF(Y$2:$Y$100,R5657)</f>
        <v>0</v>
      </c>
      <c r="V5657" s="67">
        <f t="shared" si="652"/>
        <v>0</v>
      </c>
      <c r="X5657"/>
      <c r="Y5657" s="67" t="str">
        <f t="shared" ref="Y5657:Y5688" si="656">CONCATENATE(W5657," ",X5657)</f>
        <v xml:space="preserve"> </v>
      </c>
      <c r="AB5657" t="s">
        <v>90</v>
      </c>
      <c r="AC5657" s="46">
        <v>2379</v>
      </c>
      <c r="AD5657" s="46">
        <v>36</v>
      </c>
      <c r="AE5657" s="46">
        <v>34</v>
      </c>
      <c r="AF5657" s="46">
        <v>113</v>
      </c>
      <c r="AH5657" s="70" t="str">
        <f t="shared" si="653"/>
        <v/>
      </c>
      <c r="AI5657" s="70" t="str">
        <f t="shared" si="654"/>
        <v/>
      </c>
      <c r="AJ5657" s="70" t="str">
        <f t="shared" si="655"/>
        <v>X</v>
      </c>
      <c r="AK5657" s="70" t="str" cm="1">
        <f t="array" ref="AK5657">_xlfn.IFS(AH5657&lt;&gt;"","1",AI5657&lt;&gt;"","2",AJ5657&lt;&gt;"","3")</f>
        <v>3</v>
      </c>
    </row>
    <row r="5658" spans="1:37" x14ac:dyDescent="0.25">
      <c r="A5658" t="s">
        <v>1780</v>
      </c>
      <c r="B5658" t="s">
        <v>715</v>
      </c>
      <c r="C5658" s="67" t="str">
        <f t="shared" si="650"/>
        <v>Norah Kluck</v>
      </c>
      <c r="D5658" s="71" t="str" cm="1">
        <f t="array" ref="D5658">_xlfn.IFS(AK5658="1",CONCATENATE(C5658,"Regional"),AK5658="2",CONCATENATE(C5658,"Sectional"),AK5658="3",CONCATENATE(C5658,COUNTIF($C$1:C5658,C5658)))</f>
        <v>Norah Kluck6</v>
      </c>
      <c r="E5658" s="66">
        <v>45182.604166666664</v>
      </c>
      <c r="F5658" t="s">
        <v>2624</v>
      </c>
      <c r="G5658" s="46">
        <v>40</v>
      </c>
      <c r="H5658" s="46">
        <v>64</v>
      </c>
      <c r="I5658" s="46">
        <v>34</v>
      </c>
      <c r="J5658" t="s">
        <v>2448</v>
      </c>
      <c r="K5658" t="s">
        <v>90</v>
      </c>
      <c r="L5658" s="46">
        <v>2379</v>
      </c>
      <c r="M5658" s="46">
        <v>36</v>
      </c>
      <c r="N5658" s="46">
        <v>34</v>
      </c>
      <c r="O5658" s="46">
        <v>113</v>
      </c>
      <c r="P5658" s="46">
        <f t="shared" si="651"/>
        <v>1</v>
      </c>
      <c r="R5658" s="67" t="s">
        <v>2785</v>
      </c>
      <c r="S5658" s="67">
        <f>COUNTIF(Y$2:$Y$100,R5658)</f>
        <v>0</v>
      </c>
      <c r="V5658" s="67">
        <f t="shared" si="652"/>
        <v>0</v>
      </c>
      <c r="X5658"/>
      <c r="Y5658" s="67" t="str">
        <f t="shared" si="656"/>
        <v xml:space="preserve"> </v>
      </c>
      <c r="AB5658" t="s">
        <v>90</v>
      </c>
      <c r="AC5658" s="46">
        <v>2379</v>
      </c>
      <c r="AD5658" s="46">
        <v>36</v>
      </c>
      <c r="AE5658" s="46">
        <v>34</v>
      </c>
      <c r="AF5658" s="46">
        <v>113</v>
      </c>
      <c r="AH5658" s="70" t="str">
        <f t="shared" si="653"/>
        <v/>
      </c>
      <c r="AI5658" s="70" t="str">
        <f t="shared" si="654"/>
        <v/>
      </c>
      <c r="AJ5658" s="70" t="str">
        <f t="shared" si="655"/>
        <v>X</v>
      </c>
      <c r="AK5658" s="70" t="str" cm="1">
        <f t="array" ref="AK5658">_xlfn.IFS(AH5658&lt;&gt;"","1",AI5658&lt;&gt;"","2",AJ5658&lt;&gt;"","3")</f>
        <v>3</v>
      </c>
    </row>
    <row r="5659" spans="1:37" x14ac:dyDescent="0.25">
      <c r="A5659" t="s">
        <v>370</v>
      </c>
      <c r="B5659" t="s">
        <v>593</v>
      </c>
      <c r="C5659" s="67" t="str">
        <f t="shared" si="650"/>
        <v>Bryn Thompson</v>
      </c>
      <c r="D5659" s="71" t="str" cm="1">
        <f t="array" ref="D5659">_xlfn.IFS(AK5659="1",CONCATENATE(C5659,"Regional"),AK5659="2",CONCATENATE(C5659,"Sectional"),AK5659="3",CONCATENATE(C5659,COUNTIF($C$1:C5659,C5659)))</f>
        <v>Bryn Thompson5</v>
      </c>
      <c r="E5659" s="66">
        <v>45182.604166666664</v>
      </c>
      <c r="F5659" t="s">
        <v>2624</v>
      </c>
      <c r="G5659" s="46">
        <v>40</v>
      </c>
      <c r="H5659" s="46">
        <v>65</v>
      </c>
      <c r="I5659" s="46">
        <v>35</v>
      </c>
      <c r="J5659" t="s">
        <v>2448</v>
      </c>
      <c r="K5659" t="s">
        <v>90</v>
      </c>
      <c r="L5659" s="46">
        <v>2379</v>
      </c>
      <c r="M5659" s="46">
        <v>36</v>
      </c>
      <c r="N5659" s="46">
        <v>34</v>
      </c>
      <c r="O5659" s="46">
        <v>113</v>
      </c>
      <c r="P5659" s="46">
        <f t="shared" si="651"/>
        <v>1</v>
      </c>
      <c r="R5659" s="67" t="s">
        <v>2786</v>
      </c>
      <c r="S5659" s="67">
        <f>COUNTIF(Y$2:$Y$100,R5659)</f>
        <v>0</v>
      </c>
      <c r="V5659" s="67">
        <f t="shared" si="652"/>
        <v>0</v>
      </c>
      <c r="X5659"/>
      <c r="Y5659" s="67" t="str">
        <f t="shared" si="656"/>
        <v xml:space="preserve"> </v>
      </c>
      <c r="AB5659" t="s">
        <v>90</v>
      </c>
      <c r="AC5659" s="46">
        <v>2379</v>
      </c>
      <c r="AD5659" s="46">
        <v>36</v>
      </c>
      <c r="AE5659" s="46">
        <v>34</v>
      </c>
      <c r="AF5659" s="46">
        <v>113</v>
      </c>
      <c r="AH5659" s="70" t="str">
        <f t="shared" si="653"/>
        <v/>
      </c>
      <c r="AI5659" s="70" t="str">
        <f t="shared" si="654"/>
        <v/>
      </c>
      <c r="AJ5659" s="70" t="str">
        <f t="shared" si="655"/>
        <v>X</v>
      </c>
      <c r="AK5659" s="70" t="str" cm="1">
        <f t="array" ref="AK5659">_xlfn.IFS(AH5659&lt;&gt;"","1",AI5659&lt;&gt;"","2",AJ5659&lt;&gt;"","3")</f>
        <v>3</v>
      </c>
    </row>
    <row r="5660" spans="1:37" x14ac:dyDescent="0.25">
      <c r="A5660" t="s">
        <v>853</v>
      </c>
      <c r="B5660" t="s">
        <v>362</v>
      </c>
      <c r="C5660" s="67" t="str">
        <f t="shared" si="650"/>
        <v>Emma Boggess</v>
      </c>
      <c r="D5660" s="71" t="str" cm="1">
        <f t="array" ref="D5660">_xlfn.IFS(AK5660="1",CONCATENATE(C5660,"Regional"),AK5660="2",CONCATENATE(C5660,"Sectional"),AK5660="3",CONCATENATE(C5660,COUNTIF($C$1:C5660,C5660)))</f>
        <v>Emma Boggess6</v>
      </c>
      <c r="E5660" s="66">
        <v>45182.604166666664</v>
      </c>
      <c r="F5660" t="s">
        <v>2624</v>
      </c>
      <c r="G5660" s="46">
        <v>40</v>
      </c>
      <c r="H5660" s="46">
        <v>65</v>
      </c>
      <c r="I5660" s="46">
        <v>35</v>
      </c>
      <c r="J5660" t="s">
        <v>2448</v>
      </c>
      <c r="K5660" t="s">
        <v>90</v>
      </c>
      <c r="L5660" s="46">
        <v>2379</v>
      </c>
      <c r="M5660" s="46">
        <v>36</v>
      </c>
      <c r="N5660" s="46">
        <v>34</v>
      </c>
      <c r="O5660" s="46">
        <v>113</v>
      </c>
      <c r="P5660" s="46">
        <f t="shared" si="651"/>
        <v>1</v>
      </c>
      <c r="R5660" s="67" t="s">
        <v>1398</v>
      </c>
      <c r="S5660" s="67">
        <f>COUNTIF(Y$2:$Y$100,R5660)</f>
        <v>0</v>
      </c>
      <c r="V5660" s="67">
        <f t="shared" si="652"/>
        <v>0</v>
      </c>
      <c r="X5660"/>
      <c r="Y5660" s="67" t="str">
        <f t="shared" si="656"/>
        <v xml:space="preserve"> </v>
      </c>
      <c r="AB5660" t="s">
        <v>90</v>
      </c>
      <c r="AC5660" s="46">
        <v>2379</v>
      </c>
      <c r="AD5660" s="46">
        <v>36</v>
      </c>
      <c r="AE5660" s="46">
        <v>34</v>
      </c>
      <c r="AF5660" s="46">
        <v>113</v>
      </c>
      <c r="AH5660" s="70" t="str">
        <f t="shared" si="653"/>
        <v/>
      </c>
      <c r="AI5660" s="70" t="str">
        <f t="shared" si="654"/>
        <v/>
      </c>
      <c r="AJ5660" s="70" t="str">
        <f t="shared" si="655"/>
        <v>X</v>
      </c>
      <c r="AK5660" s="70" t="str" cm="1">
        <f t="array" ref="AK5660">_xlfn.IFS(AH5660&lt;&gt;"","1",AI5660&lt;&gt;"","2",AJ5660&lt;&gt;"","3")</f>
        <v>3</v>
      </c>
    </row>
    <row r="5661" spans="1:37" x14ac:dyDescent="0.25">
      <c r="A5661" t="s">
        <v>858</v>
      </c>
      <c r="B5661" t="s">
        <v>859</v>
      </c>
      <c r="C5661" s="67" t="str">
        <f t="shared" si="650"/>
        <v>Izze Halbesma</v>
      </c>
      <c r="D5661" s="71" t="str" cm="1">
        <f t="array" ref="D5661">_xlfn.IFS(AK5661="1",CONCATENATE(C5661,"Regional"),AK5661="2",CONCATENATE(C5661,"Sectional"),AK5661="3",CONCATENATE(C5661,COUNTIF($C$1:C5661,C5661)))</f>
        <v>Izze Halbesma6</v>
      </c>
      <c r="E5661" s="66">
        <v>45182.604166666664</v>
      </c>
      <c r="F5661" t="s">
        <v>2624</v>
      </c>
      <c r="G5661" s="46">
        <v>40</v>
      </c>
      <c r="H5661" s="46">
        <v>66</v>
      </c>
      <c r="I5661" s="46">
        <v>37</v>
      </c>
      <c r="J5661" t="s">
        <v>2448</v>
      </c>
      <c r="K5661" t="s">
        <v>90</v>
      </c>
      <c r="L5661" s="46">
        <v>2379</v>
      </c>
      <c r="M5661" s="46">
        <v>36</v>
      </c>
      <c r="N5661" s="46">
        <v>34</v>
      </c>
      <c r="O5661" s="46">
        <v>113</v>
      </c>
      <c r="P5661" s="46">
        <f t="shared" si="651"/>
        <v>1</v>
      </c>
      <c r="R5661" s="67" t="s">
        <v>1401</v>
      </c>
      <c r="S5661" s="67">
        <f>COUNTIF(Y$2:$Y$100,R5661)</f>
        <v>0</v>
      </c>
      <c r="V5661" s="67">
        <f t="shared" si="652"/>
        <v>0</v>
      </c>
      <c r="X5661"/>
      <c r="Y5661" s="67" t="str">
        <f t="shared" si="656"/>
        <v xml:space="preserve"> </v>
      </c>
      <c r="AB5661" t="s">
        <v>90</v>
      </c>
      <c r="AC5661" s="46">
        <v>2379</v>
      </c>
      <c r="AD5661" s="46">
        <v>36</v>
      </c>
      <c r="AE5661" s="46">
        <v>34</v>
      </c>
      <c r="AF5661" s="46">
        <v>113</v>
      </c>
      <c r="AH5661" s="70" t="str">
        <f t="shared" si="653"/>
        <v/>
      </c>
      <c r="AI5661" s="70" t="str">
        <f t="shared" si="654"/>
        <v/>
      </c>
      <c r="AJ5661" s="70" t="str">
        <f t="shared" si="655"/>
        <v>X</v>
      </c>
      <c r="AK5661" s="70" t="str" cm="1">
        <f t="array" ref="AK5661">_xlfn.IFS(AH5661&lt;&gt;"","1",AI5661&lt;&gt;"","2",AJ5661&lt;&gt;"","3")</f>
        <v>3</v>
      </c>
    </row>
    <row r="5662" spans="1:37" x14ac:dyDescent="0.25">
      <c r="A5662" t="s">
        <v>1781</v>
      </c>
      <c r="B5662" t="s">
        <v>1029</v>
      </c>
      <c r="C5662" s="67" t="str">
        <f t="shared" si="650"/>
        <v>Callie Suick</v>
      </c>
      <c r="D5662" s="71" t="str" cm="1">
        <f t="array" ref="D5662">_xlfn.IFS(AK5662="1",CONCATENATE(C5662,"Regional"),AK5662="2",CONCATENATE(C5662,"Sectional"),AK5662="3",CONCATENATE(C5662,COUNTIF($C$1:C5662,C5662)))</f>
        <v>Callie Suick3</v>
      </c>
      <c r="E5662" s="66">
        <v>45182.604166666664</v>
      </c>
      <c r="F5662" t="s">
        <v>2624</v>
      </c>
      <c r="G5662" s="46">
        <v>40</v>
      </c>
      <c r="H5662" s="46">
        <v>68</v>
      </c>
      <c r="I5662" s="46">
        <v>38</v>
      </c>
      <c r="J5662" t="s">
        <v>2448</v>
      </c>
      <c r="K5662" t="s">
        <v>90</v>
      </c>
      <c r="L5662" s="46">
        <v>2379</v>
      </c>
      <c r="M5662" s="46">
        <v>36</v>
      </c>
      <c r="N5662" s="46">
        <v>34</v>
      </c>
      <c r="O5662" s="46">
        <v>113</v>
      </c>
      <c r="P5662" s="46">
        <f t="shared" si="651"/>
        <v>1</v>
      </c>
      <c r="R5662" s="67" t="s">
        <v>2787</v>
      </c>
      <c r="S5662" s="67">
        <f>COUNTIF(Y$2:$Y$100,R5662)</f>
        <v>0</v>
      </c>
      <c r="V5662" s="67">
        <f t="shared" si="652"/>
        <v>0</v>
      </c>
      <c r="X5662"/>
      <c r="Y5662" s="67" t="str">
        <f t="shared" si="656"/>
        <v xml:space="preserve"> </v>
      </c>
      <c r="AB5662" t="s">
        <v>90</v>
      </c>
      <c r="AC5662" s="46">
        <v>2379</v>
      </c>
      <c r="AD5662" s="46">
        <v>36</v>
      </c>
      <c r="AE5662" s="46">
        <v>34</v>
      </c>
      <c r="AF5662" s="46">
        <v>113</v>
      </c>
      <c r="AH5662" s="70" t="str">
        <f t="shared" si="653"/>
        <v/>
      </c>
      <c r="AI5662" s="70" t="str">
        <f t="shared" si="654"/>
        <v/>
      </c>
      <c r="AJ5662" s="70" t="str">
        <f t="shared" si="655"/>
        <v>X</v>
      </c>
      <c r="AK5662" s="70" t="str" cm="1">
        <f t="array" ref="AK5662">_xlfn.IFS(AH5662&lt;&gt;"","1",AI5662&lt;&gt;"","2",AJ5662&lt;&gt;"","3")</f>
        <v>3</v>
      </c>
    </row>
    <row r="5663" spans="1:37" x14ac:dyDescent="0.25">
      <c r="A5663" t="s">
        <v>2159</v>
      </c>
      <c r="B5663" t="s">
        <v>362</v>
      </c>
      <c r="C5663" s="67" t="str">
        <f t="shared" si="650"/>
        <v>Emma Hammond</v>
      </c>
      <c r="D5663" s="71" t="str" cm="1">
        <f t="array" ref="D5663">_xlfn.IFS(AK5663="1",CONCATENATE(C5663,"Regional"),AK5663="2",CONCATENATE(C5663,"Sectional"),AK5663="3",CONCATENATE(C5663,COUNTIF($C$1:C5663,C5663)))</f>
        <v>Emma Hammond3</v>
      </c>
      <c r="E5663" s="66">
        <v>45182.604166666664</v>
      </c>
      <c r="F5663" t="s">
        <v>2624</v>
      </c>
      <c r="G5663" s="46">
        <v>40</v>
      </c>
      <c r="H5663" s="46">
        <v>70</v>
      </c>
      <c r="I5663" s="46">
        <v>39</v>
      </c>
      <c r="J5663" t="s">
        <v>2448</v>
      </c>
      <c r="K5663" t="s">
        <v>90</v>
      </c>
      <c r="L5663" s="46">
        <v>2379</v>
      </c>
      <c r="M5663" s="46">
        <v>36</v>
      </c>
      <c r="N5663" s="46">
        <v>34</v>
      </c>
      <c r="O5663" s="46">
        <v>113</v>
      </c>
      <c r="P5663" s="46">
        <f t="shared" si="651"/>
        <v>1</v>
      </c>
      <c r="R5663" s="67" t="s">
        <v>3184</v>
      </c>
      <c r="S5663" s="67">
        <f>COUNTIF(Y$2:$Y$100,R5663)</f>
        <v>0</v>
      </c>
      <c r="V5663" s="67">
        <f t="shared" si="652"/>
        <v>0</v>
      </c>
      <c r="X5663"/>
      <c r="Y5663" s="67" t="str">
        <f t="shared" si="656"/>
        <v xml:space="preserve"> </v>
      </c>
      <c r="AB5663" t="s">
        <v>90</v>
      </c>
      <c r="AC5663" s="46">
        <v>2379</v>
      </c>
      <c r="AD5663" s="46">
        <v>36</v>
      </c>
      <c r="AE5663" s="46">
        <v>34</v>
      </c>
      <c r="AF5663" s="46">
        <v>113</v>
      </c>
      <c r="AH5663" s="70" t="str">
        <f t="shared" si="653"/>
        <v/>
      </c>
      <c r="AI5663" s="70" t="str">
        <f t="shared" si="654"/>
        <v/>
      </c>
      <c r="AJ5663" s="70" t="str">
        <f t="shared" si="655"/>
        <v>X</v>
      </c>
      <c r="AK5663" s="70" t="str" cm="1">
        <f t="array" ref="AK5663">_xlfn.IFS(AH5663&lt;&gt;"","1",AI5663&lt;&gt;"","2",AJ5663&lt;&gt;"","3")</f>
        <v>3</v>
      </c>
    </row>
    <row r="5664" spans="1:37" x14ac:dyDescent="0.25">
      <c r="A5664" t="s">
        <v>2273</v>
      </c>
      <c r="B5664" t="s">
        <v>2274</v>
      </c>
      <c r="C5664" s="67" t="str">
        <f t="shared" si="650"/>
        <v>Cloey Sayre</v>
      </c>
      <c r="D5664" s="71" t="str" cm="1">
        <f t="array" ref="D5664">_xlfn.IFS(AK5664="1",CONCATENATE(C5664,"Regional"),AK5664="2",CONCATENATE(C5664,"Sectional"),AK5664="3",CONCATENATE(C5664,COUNTIF($C$1:C5664,C5664)))</f>
        <v>Cloey Sayre1</v>
      </c>
      <c r="E5664" s="66">
        <v>45182.604166666664</v>
      </c>
      <c r="F5664" t="s">
        <v>2624</v>
      </c>
      <c r="G5664" s="46">
        <v>40</v>
      </c>
      <c r="H5664" s="46">
        <v>71</v>
      </c>
      <c r="I5664" s="46">
        <v>40</v>
      </c>
      <c r="J5664" t="s">
        <v>2448</v>
      </c>
      <c r="K5664" t="s">
        <v>90</v>
      </c>
      <c r="L5664" s="46">
        <v>2379</v>
      </c>
      <c r="M5664" s="46">
        <v>36</v>
      </c>
      <c r="N5664" s="46">
        <v>34</v>
      </c>
      <c r="O5664" s="46">
        <v>113</v>
      </c>
      <c r="P5664" s="46">
        <f t="shared" si="651"/>
        <v>1</v>
      </c>
      <c r="R5664" s="67" t="s">
        <v>3295</v>
      </c>
      <c r="S5664" s="67">
        <f>COUNTIF(Y$2:$Y$100,R5664)</f>
        <v>0</v>
      </c>
      <c r="V5664" s="67">
        <f t="shared" si="652"/>
        <v>0</v>
      </c>
      <c r="X5664"/>
      <c r="Y5664" s="67" t="str">
        <f t="shared" si="656"/>
        <v xml:space="preserve"> </v>
      </c>
      <c r="AB5664" t="s">
        <v>90</v>
      </c>
      <c r="AC5664" s="46">
        <v>2379</v>
      </c>
      <c r="AD5664" s="46">
        <v>36</v>
      </c>
      <c r="AE5664" s="46">
        <v>34</v>
      </c>
      <c r="AF5664" s="46">
        <v>113</v>
      </c>
      <c r="AH5664" s="70" t="str">
        <f t="shared" si="653"/>
        <v/>
      </c>
      <c r="AI5664" s="70" t="str">
        <f t="shared" si="654"/>
        <v/>
      </c>
      <c r="AJ5664" s="70" t="str">
        <f t="shared" si="655"/>
        <v>X</v>
      </c>
      <c r="AK5664" s="70" t="str" cm="1">
        <f t="array" ref="AK5664">_xlfn.IFS(AH5664&lt;&gt;"","1",AI5664&lt;&gt;"","2",AJ5664&lt;&gt;"","3")</f>
        <v>3</v>
      </c>
    </row>
    <row r="5665" spans="1:37" x14ac:dyDescent="0.25">
      <c r="A5665" t="s">
        <v>708</v>
      </c>
      <c r="B5665" t="s">
        <v>709</v>
      </c>
      <c r="C5665" s="67" t="str">
        <f t="shared" si="650"/>
        <v>McKenna Zignego</v>
      </c>
      <c r="D5665" s="71" t="str" cm="1">
        <f t="array" ref="D5665">_xlfn.IFS(AK5665="1",CONCATENATE(C5665,"Regional"),AK5665="2",CONCATENATE(C5665,"Sectional"),AK5665="3",CONCATENATE(C5665,COUNTIF($C$1:C5665,C5665)))</f>
        <v>McKenna Zignego10</v>
      </c>
      <c r="E5665" s="66">
        <v>45182.614583333336</v>
      </c>
      <c r="F5665" t="s">
        <v>2365</v>
      </c>
      <c r="G5665" s="46">
        <v>40</v>
      </c>
      <c r="H5665" s="46">
        <v>38</v>
      </c>
      <c r="I5665" s="46">
        <v>1</v>
      </c>
      <c r="J5665" t="s">
        <v>95</v>
      </c>
      <c r="K5665" t="s">
        <v>90</v>
      </c>
      <c r="L5665" s="46">
        <v>2413</v>
      </c>
      <c r="M5665" s="46">
        <v>35</v>
      </c>
      <c r="N5665" s="46">
        <v>34.4</v>
      </c>
      <c r="O5665" s="46">
        <v>111</v>
      </c>
      <c r="P5665" s="46">
        <f t="shared" si="651"/>
        <v>1</v>
      </c>
      <c r="R5665" s="67" t="s">
        <v>1309</v>
      </c>
      <c r="S5665" s="67">
        <f>COUNTIF(Y$2:$Y$100,R5665)</f>
        <v>0</v>
      </c>
      <c r="V5665" s="67">
        <f t="shared" si="652"/>
        <v>0</v>
      </c>
      <c r="X5665"/>
      <c r="Y5665" s="67" t="str">
        <f t="shared" si="656"/>
        <v xml:space="preserve"> </v>
      </c>
      <c r="AB5665" t="s">
        <v>90</v>
      </c>
      <c r="AC5665" s="46">
        <v>2413</v>
      </c>
      <c r="AD5665" s="46">
        <v>35</v>
      </c>
      <c r="AE5665" s="46">
        <v>34.4</v>
      </c>
      <c r="AF5665" s="46">
        <v>111</v>
      </c>
      <c r="AH5665" s="70" t="str">
        <f t="shared" si="653"/>
        <v/>
      </c>
      <c r="AI5665" s="70" t="str">
        <f t="shared" si="654"/>
        <v/>
      </c>
      <c r="AJ5665" s="70" t="str">
        <f t="shared" si="655"/>
        <v>X</v>
      </c>
      <c r="AK5665" s="70" t="str" cm="1">
        <f t="array" ref="AK5665">_xlfn.IFS(AH5665&lt;&gt;"","1",AI5665&lt;&gt;"","2",AJ5665&lt;&gt;"","3")</f>
        <v>3</v>
      </c>
    </row>
    <row r="5666" spans="1:37" x14ac:dyDescent="0.25">
      <c r="A5666" t="s">
        <v>521</v>
      </c>
      <c r="B5666" t="s">
        <v>416</v>
      </c>
      <c r="C5666" s="67" t="str">
        <f t="shared" si="650"/>
        <v>Sarah Chaffee</v>
      </c>
      <c r="D5666" s="71" t="str" cm="1">
        <f t="array" ref="D5666">_xlfn.IFS(AK5666="1",CONCATENATE(C5666,"Regional"),AK5666="2",CONCATENATE(C5666,"Sectional"),AK5666="3",CONCATENATE(C5666,COUNTIF($C$1:C5666,C5666)))</f>
        <v>Sarah Chaffee10</v>
      </c>
      <c r="E5666" s="66">
        <v>45182.614583333336</v>
      </c>
      <c r="F5666" t="s">
        <v>2365</v>
      </c>
      <c r="G5666" s="46">
        <v>40</v>
      </c>
      <c r="H5666" s="46">
        <v>41</v>
      </c>
      <c r="I5666" s="46">
        <v>2</v>
      </c>
      <c r="J5666" t="s">
        <v>95</v>
      </c>
      <c r="K5666" t="s">
        <v>90</v>
      </c>
      <c r="L5666" s="46">
        <v>2413</v>
      </c>
      <c r="M5666" s="46">
        <v>35</v>
      </c>
      <c r="N5666" s="46">
        <v>34.4</v>
      </c>
      <c r="O5666" s="46">
        <v>111</v>
      </c>
      <c r="P5666" s="46">
        <f t="shared" si="651"/>
        <v>1</v>
      </c>
      <c r="R5666" s="67" t="s">
        <v>1198</v>
      </c>
      <c r="S5666" s="67">
        <f>COUNTIF(Y$2:$Y$100,R5666)</f>
        <v>0</v>
      </c>
      <c r="V5666" s="67">
        <f t="shared" si="652"/>
        <v>0</v>
      </c>
      <c r="X5666"/>
      <c r="Y5666" s="67" t="str">
        <f t="shared" si="656"/>
        <v xml:space="preserve"> </v>
      </c>
      <c r="AB5666" t="s">
        <v>90</v>
      </c>
      <c r="AC5666" s="46">
        <v>2413</v>
      </c>
      <c r="AD5666" s="46">
        <v>35</v>
      </c>
      <c r="AE5666" s="46">
        <v>34.4</v>
      </c>
      <c r="AF5666" s="46">
        <v>111</v>
      </c>
      <c r="AH5666" s="70" t="str">
        <f t="shared" si="653"/>
        <v/>
      </c>
      <c r="AI5666" s="70" t="str">
        <f t="shared" si="654"/>
        <v/>
      </c>
      <c r="AJ5666" s="70" t="str">
        <f t="shared" si="655"/>
        <v>X</v>
      </c>
      <c r="AK5666" s="70" t="str" cm="1">
        <f t="array" ref="AK5666">_xlfn.IFS(AH5666&lt;&gt;"","1",AI5666&lt;&gt;"","2",AJ5666&lt;&gt;"","3")</f>
        <v>3</v>
      </c>
    </row>
    <row r="5667" spans="1:37" x14ac:dyDescent="0.25">
      <c r="A5667" t="s">
        <v>3396</v>
      </c>
      <c r="B5667" t="s">
        <v>380</v>
      </c>
      <c r="C5667" s="67" t="str">
        <f t="shared" si="650"/>
        <v>Amelia Brinkman</v>
      </c>
      <c r="D5667" s="71" t="str" cm="1">
        <f t="array" ref="D5667">_xlfn.IFS(AK5667="1",CONCATENATE(C5667,"Regional"),AK5667="2",CONCATENATE(C5667,"Sectional"),AK5667="3",CONCATENATE(C5667,COUNTIF($C$1:C5667,C5667)))</f>
        <v>Amelia Brinkman8</v>
      </c>
      <c r="E5667" s="66">
        <v>45182.614583333336</v>
      </c>
      <c r="F5667" t="s">
        <v>2365</v>
      </c>
      <c r="G5667" s="46">
        <v>40</v>
      </c>
      <c r="H5667" s="46">
        <v>41</v>
      </c>
      <c r="I5667" s="46">
        <v>2</v>
      </c>
      <c r="J5667" t="s">
        <v>95</v>
      </c>
      <c r="K5667" t="s">
        <v>90</v>
      </c>
      <c r="L5667" s="46">
        <v>2413</v>
      </c>
      <c r="M5667" s="46">
        <v>35</v>
      </c>
      <c r="N5667" s="46">
        <v>34.4</v>
      </c>
      <c r="O5667" s="46">
        <v>111</v>
      </c>
      <c r="P5667" s="46">
        <f t="shared" si="651"/>
        <v>1</v>
      </c>
      <c r="R5667" s="67" t="s">
        <v>3525</v>
      </c>
      <c r="S5667" s="67">
        <f>COUNTIF(Y$2:$Y$100,R5667)</f>
        <v>0</v>
      </c>
      <c r="V5667" s="67">
        <f t="shared" si="652"/>
        <v>0</v>
      </c>
      <c r="X5667"/>
      <c r="Y5667" s="67" t="str">
        <f t="shared" si="656"/>
        <v xml:space="preserve"> </v>
      </c>
      <c r="AB5667" t="s">
        <v>90</v>
      </c>
      <c r="AC5667" s="46">
        <v>2413</v>
      </c>
      <c r="AD5667" s="46">
        <v>35</v>
      </c>
      <c r="AE5667" s="46">
        <v>34.4</v>
      </c>
      <c r="AF5667" s="46">
        <v>111</v>
      </c>
      <c r="AH5667" s="70" t="str">
        <f t="shared" si="653"/>
        <v/>
      </c>
      <c r="AI5667" s="70" t="str">
        <f t="shared" si="654"/>
        <v/>
      </c>
      <c r="AJ5667" s="70" t="str">
        <f t="shared" si="655"/>
        <v>X</v>
      </c>
      <c r="AK5667" s="70" t="str" cm="1">
        <f t="array" ref="AK5667">_xlfn.IFS(AH5667&lt;&gt;"","1",AI5667&lt;&gt;"","2",AJ5667&lt;&gt;"","3")</f>
        <v>3</v>
      </c>
    </row>
    <row r="5668" spans="1:37" x14ac:dyDescent="0.25">
      <c r="A5668" t="s">
        <v>519</v>
      </c>
      <c r="B5668" t="s">
        <v>520</v>
      </c>
      <c r="C5668" s="67" t="str">
        <f t="shared" si="650"/>
        <v>Mahlia McCane</v>
      </c>
      <c r="D5668" s="71" t="str" cm="1">
        <f t="array" ref="D5668">_xlfn.IFS(AK5668="1",CONCATENATE(C5668,"Regional"),AK5668="2",CONCATENATE(C5668,"Sectional"),AK5668="3",CONCATENATE(C5668,COUNTIF($C$1:C5668,C5668)))</f>
        <v>Mahlia McCane10</v>
      </c>
      <c r="E5668" s="66">
        <v>45182.614583333336</v>
      </c>
      <c r="F5668" t="s">
        <v>2365</v>
      </c>
      <c r="G5668" s="46">
        <v>40</v>
      </c>
      <c r="H5668" s="46">
        <v>43</v>
      </c>
      <c r="I5668" s="46">
        <v>4</v>
      </c>
      <c r="J5668" t="s">
        <v>95</v>
      </c>
      <c r="K5668" t="s">
        <v>90</v>
      </c>
      <c r="L5668" s="46">
        <v>2413</v>
      </c>
      <c r="M5668" s="46">
        <v>35</v>
      </c>
      <c r="N5668" s="46">
        <v>34.4</v>
      </c>
      <c r="O5668" s="46">
        <v>111</v>
      </c>
      <c r="P5668" s="46">
        <f t="shared" si="651"/>
        <v>1</v>
      </c>
      <c r="R5668" s="67" t="s">
        <v>1197</v>
      </c>
      <c r="S5668" s="67">
        <f>COUNTIF(Y$2:$Y$100,R5668)</f>
        <v>0</v>
      </c>
      <c r="V5668" s="67">
        <f t="shared" si="652"/>
        <v>0</v>
      </c>
      <c r="X5668"/>
      <c r="Y5668" s="67" t="str">
        <f t="shared" si="656"/>
        <v xml:space="preserve"> </v>
      </c>
      <c r="AB5668" t="s">
        <v>90</v>
      </c>
      <c r="AC5668" s="46">
        <v>2413</v>
      </c>
      <c r="AD5668" s="46">
        <v>35</v>
      </c>
      <c r="AE5668" s="46">
        <v>34.4</v>
      </c>
      <c r="AF5668" s="46">
        <v>111</v>
      </c>
      <c r="AH5668" s="70" t="str">
        <f t="shared" si="653"/>
        <v/>
      </c>
      <c r="AI5668" s="70" t="str">
        <f t="shared" si="654"/>
        <v/>
      </c>
      <c r="AJ5668" s="70" t="str">
        <f t="shared" si="655"/>
        <v>X</v>
      </c>
      <c r="AK5668" s="70" t="str" cm="1">
        <f t="array" ref="AK5668">_xlfn.IFS(AH5668&lt;&gt;"","1",AI5668&lt;&gt;"","2",AJ5668&lt;&gt;"","3")</f>
        <v>3</v>
      </c>
    </row>
    <row r="5669" spans="1:37" x14ac:dyDescent="0.25">
      <c r="A5669" t="s">
        <v>1755</v>
      </c>
      <c r="B5669" t="s">
        <v>1756</v>
      </c>
      <c r="C5669" s="67" t="str">
        <f t="shared" si="650"/>
        <v>Nathalie Rotsaert</v>
      </c>
      <c r="D5669" s="71" t="str" cm="1">
        <f t="array" ref="D5669">_xlfn.IFS(AK5669="1",CONCATENATE(C5669,"Regional"),AK5669="2",CONCATENATE(C5669,"Sectional"),AK5669="3",CONCATENATE(C5669,COUNTIF($C$1:C5669,C5669)))</f>
        <v>Nathalie Rotsaert8</v>
      </c>
      <c r="E5669" s="66">
        <v>45182.614583333336</v>
      </c>
      <c r="F5669" t="s">
        <v>2365</v>
      </c>
      <c r="G5669" s="46">
        <v>40</v>
      </c>
      <c r="H5669" s="46">
        <v>44</v>
      </c>
      <c r="I5669" s="46">
        <v>5</v>
      </c>
      <c r="J5669" t="s">
        <v>95</v>
      </c>
      <c r="K5669" t="s">
        <v>90</v>
      </c>
      <c r="L5669" s="46">
        <v>2413</v>
      </c>
      <c r="M5669" s="46">
        <v>35</v>
      </c>
      <c r="N5669" s="46">
        <v>34.4</v>
      </c>
      <c r="O5669" s="46">
        <v>111</v>
      </c>
      <c r="P5669" s="46">
        <f t="shared" si="651"/>
        <v>1</v>
      </c>
      <c r="R5669" s="67" t="s">
        <v>2762</v>
      </c>
      <c r="S5669" s="67">
        <f>COUNTIF(Y$2:$Y$100,R5669)</f>
        <v>0</v>
      </c>
      <c r="V5669" s="67">
        <f t="shared" si="652"/>
        <v>0</v>
      </c>
      <c r="X5669"/>
      <c r="Y5669" s="67" t="str">
        <f t="shared" si="656"/>
        <v xml:space="preserve"> </v>
      </c>
      <c r="AB5669" t="s">
        <v>90</v>
      </c>
      <c r="AC5669" s="46">
        <v>2413</v>
      </c>
      <c r="AD5669" s="46">
        <v>35</v>
      </c>
      <c r="AE5669" s="46">
        <v>34.4</v>
      </c>
      <c r="AF5669" s="46">
        <v>111</v>
      </c>
      <c r="AH5669" s="70" t="str">
        <f t="shared" si="653"/>
        <v/>
      </c>
      <c r="AI5669" s="70" t="str">
        <f t="shared" si="654"/>
        <v/>
      </c>
      <c r="AJ5669" s="70" t="str">
        <f t="shared" si="655"/>
        <v>X</v>
      </c>
      <c r="AK5669" s="70" t="str" cm="1">
        <f t="array" ref="AK5669">_xlfn.IFS(AH5669&lt;&gt;"","1",AI5669&lt;&gt;"","2",AJ5669&lt;&gt;"","3")</f>
        <v>3</v>
      </c>
    </row>
    <row r="5670" spans="1:37" x14ac:dyDescent="0.25">
      <c r="A5670" t="s">
        <v>289</v>
      </c>
      <c r="B5670" t="s">
        <v>490</v>
      </c>
      <c r="C5670" s="67" t="str">
        <f t="shared" si="650"/>
        <v>Ellie Krueger</v>
      </c>
      <c r="D5670" s="71" t="str" cm="1">
        <f t="array" ref="D5670">_xlfn.IFS(AK5670="1",CONCATENATE(C5670,"Regional"),AK5670="2",CONCATENATE(C5670,"Sectional"),AK5670="3",CONCATENATE(C5670,COUNTIF($C$1:C5670,C5670)))</f>
        <v>Ellie Krueger10</v>
      </c>
      <c r="E5670" s="66">
        <v>45182.614583333336</v>
      </c>
      <c r="F5670" t="s">
        <v>2365</v>
      </c>
      <c r="G5670" s="46">
        <v>40</v>
      </c>
      <c r="H5670" s="46">
        <v>45</v>
      </c>
      <c r="I5670" s="46">
        <v>6</v>
      </c>
      <c r="J5670" t="s">
        <v>95</v>
      </c>
      <c r="K5670" t="s">
        <v>90</v>
      </c>
      <c r="L5670" s="46">
        <v>2413</v>
      </c>
      <c r="M5670" s="46">
        <v>35</v>
      </c>
      <c r="N5670" s="46">
        <v>34.4</v>
      </c>
      <c r="O5670" s="46">
        <v>111</v>
      </c>
      <c r="P5670" s="46">
        <f t="shared" si="651"/>
        <v>1</v>
      </c>
      <c r="R5670" s="67" t="s">
        <v>1204</v>
      </c>
      <c r="S5670" s="67">
        <f>COUNTIF(Y$2:$Y$100,R5670)</f>
        <v>0</v>
      </c>
      <c r="V5670" s="67">
        <f t="shared" si="652"/>
        <v>0</v>
      </c>
      <c r="X5670"/>
      <c r="Y5670" s="67" t="str">
        <f t="shared" si="656"/>
        <v xml:space="preserve"> </v>
      </c>
      <c r="AB5670" t="s">
        <v>90</v>
      </c>
      <c r="AC5670" s="46">
        <v>2413</v>
      </c>
      <c r="AD5670" s="46">
        <v>35</v>
      </c>
      <c r="AE5670" s="46">
        <v>34.4</v>
      </c>
      <c r="AF5670" s="46">
        <v>111</v>
      </c>
      <c r="AH5670" s="70" t="str">
        <f t="shared" si="653"/>
        <v/>
      </c>
      <c r="AI5670" s="70" t="str">
        <f t="shared" si="654"/>
        <v/>
      </c>
      <c r="AJ5670" s="70" t="str">
        <f t="shared" si="655"/>
        <v>X</v>
      </c>
      <c r="AK5670" s="70" t="str" cm="1">
        <f t="array" ref="AK5670">_xlfn.IFS(AH5670&lt;&gt;"","1",AI5670&lt;&gt;"","2",AJ5670&lt;&gt;"","3")</f>
        <v>3</v>
      </c>
    </row>
    <row r="5671" spans="1:37" x14ac:dyDescent="0.25">
      <c r="A5671" t="s">
        <v>710</v>
      </c>
      <c r="B5671" t="s">
        <v>711</v>
      </c>
      <c r="C5671" s="67" t="str">
        <f t="shared" si="650"/>
        <v>Teckla Wahlstrand</v>
      </c>
      <c r="D5671" s="71" t="str" cm="1">
        <f t="array" ref="D5671">_xlfn.IFS(AK5671="1",CONCATENATE(C5671,"Regional"),AK5671="2",CONCATENATE(C5671,"Sectional"),AK5671="3",CONCATENATE(C5671,COUNTIF($C$1:C5671,C5671)))</f>
        <v>Teckla Wahlstrand11</v>
      </c>
      <c r="E5671" s="66">
        <v>45182.614583333336</v>
      </c>
      <c r="F5671" t="s">
        <v>2365</v>
      </c>
      <c r="G5671" s="46">
        <v>40</v>
      </c>
      <c r="H5671" s="46">
        <v>46</v>
      </c>
      <c r="I5671" s="46">
        <v>7</v>
      </c>
      <c r="J5671" t="s">
        <v>95</v>
      </c>
      <c r="K5671" t="s">
        <v>90</v>
      </c>
      <c r="L5671" s="46">
        <v>2413</v>
      </c>
      <c r="M5671" s="46">
        <v>35</v>
      </c>
      <c r="N5671" s="46">
        <v>34.4</v>
      </c>
      <c r="O5671" s="46">
        <v>111</v>
      </c>
      <c r="P5671" s="46">
        <f t="shared" si="651"/>
        <v>1</v>
      </c>
      <c r="R5671" s="67" t="s">
        <v>1310</v>
      </c>
      <c r="S5671" s="67">
        <f>COUNTIF(Y$2:$Y$100,R5671)</f>
        <v>0</v>
      </c>
      <c r="V5671" s="67">
        <f t="shared" si="652"/>
        <v>0</v>
      </c>
      <c r="X5671"/>
      <c r="Y5671" s="67" t="str">
        <f t="shared" si="656"/>
        <v xml:space="preserve"> </v>
      </c>
      <c r="AB5671" t="s">
        <v>90</v>
      </c>
      <c r="AC5671" s="46">
        <v>2413</v>
      </c>
      <c r="AD5671" s="46">
        <v>35</v>
      </c>
      <c r="AE5671" s="46">
        <v>34.4</v>
      </c>
      <c r="AF5671" s="46">
        <v>111</v>
      </c>
      <c r="AH5671" s="70" t="str">
        <f t="shared" si="653"/>
        <v/>
      </c>
      <c r="AI5671" s="70" t="str">
        <f t="shared" si="654"/>
        <v/>
      </c>
      <c r="AJ5671" s="70" t="str">
        <f t="shared" si="655"/>
        <v>X</v>
      </c>
      <c r="AK5671" s="70" t="str" cm="1">
        <f t="array" ref="AK5671">_xlfn.IFS(AH5671&lt;&gt;"","1",AI5671&lt;&gt;"","2",AJ5671&lt;&gt;"","3")</f>
        <v>3</v>
      </c>
    </row>
    <row r="5672" spans="1:37" x14ac:dyDescent="0.25">
      <c r="A5672" t="s">
        <v>525</v>
      </c>
      <c r="B5672" t="s">
        <v>362</v>
      </c>
      <c r="C5672" s="67" t="str">
        <f t="shared" si="650"/>
        <v>Emma Eastep</v>
      </c>
      <c r="D5672" s="71" t="str" cm="1">
        <f t="array" ref="D5672">_xlfn.IFS(AK5672="1",CONCATENATE(C5672,"Regional"),AK5672="2",CONCATENATE(C5672,"Sectional"),AK5672="3",CONCATENATE(C5672,COUNTIF($C$1:C5672,C5672)))</f>
        <v>Emma Eastep9</v>
      </c>
      <c r="E5672" s="66">
        <v>45182.614583333336</v>
      </c>
      <c r="F5672" t="s">
        <v>2365</v>
      </c>
      <c r="G5672" s="46">
        <v>40</v>
      </c>
      <c r="H5672" s="46">
        <v>46</v>
      </c>
      <c r="I5672" s="46">
        <v>7</v>
      </c>
      <c r="J5672" t="s">
        <v>95</v>
      </c>
      <c r="K5672" t="s">
        <v>90</v>
      </c>
      <c r="L5672" s="46">
        <v>2413</v>
      </c>
      <c r="M5672" s="46">
        <v>35</v>
      </c>
      <c r="N5672" s="46">
        <v>34.4</v>
      </c>
      <c r="O5672" s="46">
        <v>111</v>
      </c>
      <c r="P5672" s="46">
        <f t="shared" si="651"/>
        <v>1</v>
      </c>
      <c r="R5672" s="67" t="s">
        <v>1201</v>
      </c>
      <c r="S5672" s="67">
        <f>COUNTIF(Y$2:$Y$100,R5672)</f>
        <v>0</v>
      </c>
      <c r="V5672" s="67">
        <f t="shared" si="652"/>
        <v>0</v>
      </c>
      <c r="X5672"/>
      <c r="Y5672" s="67" t="str">
        <f t="shared" si="656"/>
        <v xml:space="preserve"> </v>
      </c>
      <c r="AB5672" t="s">
        <v>90</v>
      </c>
      <c r="AC5672" s="46">
        <v>2413</v>
      </c>
      <c r="AD5672" s="46">
        <v>35</v>
      </c>
      <c r="AE5672" s="46">
        <v>34.4</v>
      </c>
      <c r="AF5672" s="46">
        <v>111</v>
      </c>
      <c r="AH5672" s="70" t="str">
        <f t="shared" si="653"/>
        <v/>
      </c>
      <c r="AI5672" s="70" t="str">
        <f t="shared" si="654"/>
        <v/>
      </c>
      <c r="AJ5672" s="70" t="str">
        <f t="shared" si="655"/>
        <v>X</v>
      </c>
      <c r="AK5672" s="70" t="str" cm="1">
        <f t="array" ref="AK5672">_xlfn.IFS(AH5672&lt;&gt;"","1",AI5672&lt;&gt;"","2",AJ5672&lt;&gt;"","3")</f>
        <v>3</v>
      </c>
    </row>
    <row r="5673" spans="1:37" x14ac:dyDescent="0.25">
      <c r="A5673" t="s">
        <v>702</v>
      </c>
      <c r="B5673" t="s">
        <v>622</v>
      </c>
      <c r="C5673" s="67" t="str">
        <f t="shared" si="650"/>
        <v>Samantha Halle</v>
      </c>
      <c r="D5673" s="71" t="str" cm="1">
        <f t="array" ref="D5673">_xlfn.IFS(AK5673="1",CONCATENATE(C5673,"Regional"),AK5673="2",CONCATENATE(C5673,"Sectional"),AK5673="3",CONCATENATE(C5673,COUNTIF($C$1:C5673,C5673)))</f>
        <v>Samantha Halle9</v>
      </c>
      <c r="E5673" s="66">
        <v>45182.614583333336</v>
      </c>
      <c r="F5673" t="s">
        <v>2365</v>
      </c>
      <c r="G5673" s="46">
        <v>40</v>
      </c>
      <c r="H5673" s="46">
        <v>47</v>
      </c>
      <c r="I5673" s="46">
        <v>9</v>
      </c>
      <c r="J5673" t="s">
        <v>95</v>
      </c>
      <c r="K5673" t="s">
        <v>90</v>
      </c>
      <c r="L5673" s="46">
        <v>2413</v>
      </c>
      <c r="M5673" s="46">
        <v>35</v>
      </c>
      <c r="N5673" s="46">
        <v>34.4</v>
      </c>
      <c r="O5673" s="46">
        <v>111</v>
      </c>
      <c r="P5673" s="46">
        <f t="shared" si="651"/>
        <v>1</v>
      </c>
      <c r="R5673" s="67" t="s">
        <v>2759</v>
      </c>
      <c r="S5673" s="67">
        <f>COUNTIF(Y$2:$Y$100,R5673)</f>
        <v>0</v>
      </c>
      <c r="V5673" s="67">
        <f t="shared" si="652"/>
        <v>0</v>
      </c>
      <c r="X5673"/>
      <c r="Y5673" s="67" t="str">
        <f t="shared" si="656"/>
        <v xml:space="preserve"> </v>
      </c>
      <c r="AB5673" t="s">
        <v>90</v>
      </c>
      <c r="AC5673" s="46">
        <v>2413</v>
      </c>
      <c r="AD5673" s="46">
        <v>35</v>
      </c>
      <c r="AE5673" s="46">
        <v>34.4</v>
      </c>
      <c r="AF5673" s="46">
        <v>111</v>
      </c>
      <c r="AH5673" s="70" t="str">
        <f t="shared" si="653"/>
        <v/>
      </c>
      <c r="AI5673" s="70" t="str">
        <f t="shared" si="654"/>
        <v/>
      </c>
      <c r="AJ5673" s="70" t="str">
        <f t="shared" si="655"/>
        <v>X</v>
      </c>
      <c r="AK5673" s="70" t="str" cm="1">
        <f t="array" ref="AK5673">_xlfn.IFS(AH5673&lt;&gt;"","1",AI5673&lt;&gt;"","2",AJ5673&lt;&gt;"","3")</f>
        <v>3</v>
      </c>
    </row>
    <row r="5674" spans="1:37" x14ac:dyDescent="0.25">
      <c r="A5674" t="s">
        <v>1752</v>
      </c>
      <c r="B5674" t="s">
        <v>907</v>
      </c>
      <c r="C5674" s="67" t="str">
        <f t="shared" si="650"/>
        <v>Hailey Goodman</v>
      </c>
      <c r="D5674" s="71" t="str" cm="1">
        <f t="array" ref="D5674">_xlfn.IFS(AK5674="1",CONCATENATE(C5674,"Regional"),AK5674="2",CONCATENATE(C5674,"Sectional"),AK5674="3",CONCATENATE(C5674,COUNTIF($C$1:C5674,C5674)))</f>
        <v>Hailey Goodman9</v>
      </c>
      <c r="E5674" s="66">
        <v>45182.614583333336</v>
      </c>
      <c r="F5674" t="s">
        <v>2365</v>
      </c>
      <c r="G5674" s="46">
        <v>40</v>
      </c>
      <c r="H5674" s="46">
        <v>47</v>
      </c>
      <c r="I5674" s="46">
        <v>9</v>
      </c>
      <c r="J5674" t="s">
        <v>95</v>
      </c>
      <c r="K5674" t="s">
        <v>90</v>
      </c>
      <c r="L5674" s="46">
        <v>2413</v>
      </c>
      <c r="M5674" s="46">
        <v>35</v>
      </c>
      <c r="N5674" s="46">
        <v>34.4</v>
      </c>
      <c r="O5674" s="46">
        <v>111</v>
      </c>
      <c r="P5674" s="46">
        <f t="shared" si="651"/>
        <v>1</v>
      </c>
      <c r="R5674" s="67" t="s">
        <v>2760</v>
      </c>
      <c r="S5674" s="67">
        <f>COUNTIF(Y$2:$Y$100,R5674)</f>
        <v>0</v>
      </c>
      <c r="V5674" s="67">
        <f t="shared" si="652"/>
        <v>0</v>
      </c>
      <c r="X5674"/>
      <c r="Y5674" s="67" t="str">
        <f t="shared" si="656"/>
        <v xml:space="preserve"> </v>
      </c>
      <c r="AB5674" t="s">
        <v>90</v>
      </c>
      <c r="AC5674" s="46">
        <v>2413</v>
      </c>
      <c r="AD5674" s="46">
        <v>35</v>
      </c>
      <c r="AE5674" s="46">
        <v>34.4</v>
      </c>
      <c r="AF5674" s="46">
        <v>111</v>
      </c>
      <c r="AH5674" s="70" t="str">
        <f t="shared" si="653"/>
        <v/>
      </c>
      <c r="AI5674" s="70" t="str">
        <f t="shared" si="654"/>
        <v/>
      </c>
      <c r="AJ5674" s="70" t="str">
        <f t="shared" si="655"/>
        <v>X</v>
      </c>
      <c r="AK5674" s="70" t="str" cm="1">
        <f t="array" ref="AK5674">_xlfn.IFS(AH5674&lt;&gt;"","1",AI5674&lt;&gt;"","2",AJ5674&lt;&gt;"","3")</f>
        <v>3</v>
      </c>
    </row>
    <row r="5675" spans="1:37" x14ac:dyDescent="0.25">
      <c r="A5675" t="s">
        <v>256</v>
      </c>
      <c r="B5675" t="s">
        <v>353</v>
      </c>
      <c r="C5675" s="67" t="str">
        <f t="shared" si="650"/>
        <v>Olivia Grothaus</v>
      </c>
      <c r="D5675" s="71" t="str" cm="1">
        <f t="array" ref="D5675">_xlfn.IFS(AK5675="1",CONCATENATE(C5675,"Regional"),AK5675="2",CONCATENATE(C5675,"Sectional"),AK5675="3",CONCATENATE(C5675,COUNTIF($C$1:C5675,C5675)))</f>
        <v>Olivia Grothaus10</v>
      </c>
      <c r="E5675" s="66">
        <v>45182.614583333336</v>
      </c>
      <c r="F5675" t="s">
        <v>2365</v>
      </c>
      <c r="G5675" s="46">
        <v>40</v>
      </c>
      <c r="H5675" s="46">
        <v>47</v>
      </c>
      <c r="I5675" s="46">
        <v>9</v>
      </c>
      <c r="J5675" t="s">
        <v>95</v>
      </c>
      <c r="K5675" t="s">
        <v>90</v>
      </c>
      <c r="L5675" s="46">
        <v>2413</v>
      </c>
      <c r="M5675" s="46">
        <v>35</v>
      </c>
      <c r="N5675" s="46">
        <v>34.4</v>
      </c>
      <c r="O5675" s="46">
        <v>111</v>
      </c>
      <c r="P5675" s="46">
        <f t="shared" si="651"/>
        <v>1</v>
      </c>
      <c r="R5675" s="67" t="s">
        <v>1200</v>
      </c>
      <c r="S5675" s="67">
        <f>COUNTIF(Y$2:$Y$100,R5675)</f>
        <v>0</v>
      </c>
      <c r="V5675" s="67">
        <f t="shared" si="652"/>
        <v>0</v>
      </c>
      <c r="X5675"/>
      <c r="Y5675" s="67" t="str">
        <f t="shared" si="656"/>
        <v xml:space="preserve"> </v>
      </c>
      <c r="AB5675" t="s">
        <v>90</v>
      </c>
      <c r="AC5675" s="46">
        <v>2413</v>
      </c>
      <c r="AD5675" s="46">
        <v>35</v>
      </c>
      <c r="AE5675" s="46">
        <v>34.4</v>
      </c>
      <c r="AF5675" s="46">
        <v>111</v>
      </c>
      <c r="AH5675" s="70" t="str">
        <f t="shared" si="653"/>
        <v/>
      </c>
      <c r="AI5675" s="70" t="str">
        <f t="shared" si="654"/>
        <v/>
      </c>
      <c r="AJ5675" s="70" t="str">
        <f t="shared" si="655"/>
        <v>X</v>
      </c>
      <c r="AK5675" s="70" t="str" cm="1">
        <f t="array" ref="AK5675">_xlfn.IFS(AH5675&lt;&gt;"","1",AI5675&lt;&gt;"","2",AJ5675&lt;&gt;"","3")</f>
        <v>3</v>
      </c>
    </row>
    <row r="5676" spans="1:37" x14ac:dyDescent="0.25">
      <c r="A5676" t="s">
        <v>534</v>
      </c>
      <c r="B5676" t="s">
        <v>653</v>
      </c>
      <c r="C5676" s="67" t="str">
        <f t="shared" si="650"/>
        <v>Addy Seaholm</v>
      </c>
      <c r="D5676" s="71" t="str" cm="1">
        <f t="array" ref="D5676">_xlfn.IFS(AK5676="1",CONCATENATE(C5676,"Regional"),AK5676="2",CONCATENATE(C5676,"Sectional"),AK5676="3",CONCATENATE(C5676,COUNTIF($C$1:C5676,C5676)))</f>
        <v>Addy Seaholm10</v>
      </c>
      <c r="E5676" s="66">
        <v>45182.614583333336</v>
      </c>
      <c r="F5676" t="s">
        <v>2365</v>
      </c>
      <c r="G5676" s="46">
        <v>40</v>
      </c>
      <c r="H5676" s="46">
        <v>48</v>
      </c>
      <c r="I5676" s="46">
        <v>12</v>
      </c>
      <c r="J5676" t="s">
        <v>95</v>
      </c>
      <c r="K5676" t="s">
        <v>90</v>
      </c>
      <c r="L5676" s="46">
        <v>2413</v>
      </c>
      <c r="M5676" s="46">
        <v>35</v>
      </c>
      <c r="N5676" s="46">
        <v>34.4</v>
      </c>
      <c r="O5676" s="46">
        <v>111</v>
      </c>
      <c r="P5676" s="46">
        <f t="shared" si="651"/>
        <v>1</v>
      </c>
      <c r="R5676" s="67" t="s">
        <v>2757</v>
      </c>
      <c r="S5676" s="67">
        <f>COUNTIF(Y$2:$Y$100,R5676)</f>
        <v>0</v>
      </c>
      <c r="V5676" s="67">
        <f t="shared" si="652"/>
        <v>0</v>
      </c>
      <c r="X5676"/>
      <c r="Y5676" s="67" t="str">
        <f t="shared" si="656"/>
        <v xml:space="preserve"> </v>
      </c>
      <c r="AB5676" t="s">
        <v>90</v>
      </c>
      <c r="AC5676" s="46">
        <v>2413</v>
      </c>
      <c r="AD5676" s="46">
        <v>35</v>
      </c>
      <c r="AE5676" s="46">
        <v>34.4</v>
      </c>
      <c r="AF5676" s="46">
        <v>111</v>
      </c>
      <c r="AH5676" s="70" t="str">
        <f t="shared" si="653"/>
        <v/>
      </c>
      <c r="AI5676" s="70" t="str">
        <f t="shared" si="654"/>
        <v/>
      </c>
      <c r="AJ5676" s="70" t="str">
        <f t="shared" si="655"/>
        <v>X</v>
      </c>
      <c r="AK5676" s="70" t="str" cm="1">
        <f t="array" ref="AK5676">_xlfn.IFS(AH5676&lt;&gt;"","1",AI5676&lt;&gt;"","2",AJ5676&lt;&gt;"","3")</f>
        <v>3</v>
      </c>
    </row>
    <row r="5677" spans="1:37" x14ac:dyDescent="0.25">
      <c r="A5677" t="s">
        <v>1751</v>
      </c>
      <c r="B5677" t="s">
        <v>253</v>
      </c>
      <c r="C5677" s="67" t="str">
        <f t="shared" si="650"/>
        <v>Lily Gies</v>
      </c>
      <c r="D5677" s="71" t="str" cm="1">
        <f t="array" ref="D5677">_xlfn.IFS(AK5677="1",CONCATENATE(C5677,"Regional"),AK5677="2",CONCATENATE(C5677,"Sectional"),AK5677="3",CONCATENATE(C5677,COUNTIF($C$1:C5677,C5677)))</f>
        <v>Lily Gies10</v>
      </c>
      <c r="E5677" s="66">
        <v>45182.614583333336</v>
      </c>
      <c r="F5677" t="s">
        <v>2365</v>
      </c>
      <c r="G5677" s="46">
        <v>40</v>
      </c>
      <c r="H5677" s="46">
        <v>48</v>
      </c>
      <c r="I5677" s="46">
        <v>12</v>
      </c>
      <c r="J5677" t="s">
        <v>95</v>
      </c>
      <c r="K5677" t="s">
        <v>90</v>
      </c>
      <c r="L5677" s="46">
        <v>2413</v>
      </c>
      <c r="M5677" s="46">
        <v>35</v>
      </c>
      <c r="N5677" s="46">
        <v>34.4</v>
      </c>
      <c r="O5677" s="46">
        <v>111</v>
      </c>
      <c r="P5677" s="46">
        <f t="shared" si="651"/>
        <v>1</v>
      </c>
      <c r="R5677" s="67" t="s">
        <v>2758</v>
      </c>
      <c r="S5677" s="67">
        <f>COUNTIF(Y$2:$Y$100,R5677)</f>
        <v>0</v>
      </c>
      <c r="V5677" s="67">
        <f t="shared" si="652"/>
        <v>0</v>
      </c>
      <c r="X5677"/>
      <c r="Y5677" s="67" t="str">
        <f t="shared" si="656"/>
        <v xml:space="preserve"> </v>
      </c>
      <c r="AB5677" t="s">
        <v>90</v>
      </c>
      <c r="AC5677" s="46">
        <v>2413</v>
      </c>
      <c r="AD5677" s="46">
        <v>35</v>
      </c>
      <c r="AE5677" s="46">
        <v>34.4</v>
      </c>
      <c r="AF5677" s="46">
        <v>111</v>
      </c>
      <c r="AH5677" s="70" t="str">
        <f t="shared" si="653"/>
        <v/>
      </c>
      <c r="AI5677" s="70" t="str">
        <f t="shared" si="654"/>
        <v/>
      </c>
      <c r="AJ5677" s="70" t="str">
        <f t="shared" si="655"/>
        <v>X</v>
      </c>
      <c r="AK5677" s="70" t="str" cm="1">
        <f t="array" ref="AK5677">_xlfn.IFS(AH5677&lt;&gt;"","1",AI5677&lt;&gt;"","2",AJ5677&lt;&gt;"","3")</f>
        <v>3</v>
      </c>
    </row>
    <row r="5678" spans="1:37" x14ac:dyDescent="0.25">
      <c r="A5678" t="s">
        <v>263</v>
      </c>
      <c r="B5678" t="s">
        <v>523</v>
      </c>
      <c r="C5678" s="67" t="str">
        <f t="shared" si="650"/>
        <v>Nora Harris</v>
      </c>
      <c r="D5678" s="71" t="str" cm="1">
        <f t="array" ref="D5678">_xlfn.IFS(AK5678="1",CONCATENATE(C5678,"Regional"),AK5678="2",CONCATENATE(C5678,"Sectional"),AK5678="3",CONCATENATE(C5678,COUNTIF($C$1:C5678,C5678)))</f>
        <v>Nora Harris9</v>
      </c>
      <c r="E5678" s="66">
        <v>45182.614583333336</v>
      </c>
      <c r="F5678" t="s">
        <v>2365</v>
      </c>
      <c r="G5678" s="46">
        <v>40</v>
      </c>
      <c r="H5678" s="46">
        <v>49</v>
      </c>
      <c r="I5678" s="46">
        <v>14</v>
      </c>
      <c r="J5678" t="s">
        <v>95</v>
      </c>
      <c r="K5678" t="s">
        <v>90</v>
      </c>
      <c r="L5678" s="46">
        <v>2413</v>
      </c>
      <c r="M5678" s="46">
        <v>35</v>
      </c>
      <c r="N5678" s="46">
        <v>34.4</v>
      </c>
      <c r="O5678" s="46">
        <v>111</v>
      </c>
      <c r="P5678" s="46">
        <f t="shared" si="651"/>
        <v>1</v>
      </c>
      <c r="R5678" s="67" t="s">
        <v>1199</v>
      </c>
      <c r="S5678" s="67">
        <f>COUNTIF(Y$2:$Y$100,R5678)</f>
        <v>0</v>
      </c>
      <c r="V5678" s="67">
        <f t="shared" si="652"/>
        <v>0</v>
      </c>
      <c r="X5678"/>
      <c r="Y5678" s="67" t="str">
        <f t="shared" si="656"/>
        <v xml:space="preserve"> </v>
      </c>
      <c r="AB5678" t="s">
        <v>90</v>
      </c>
      <c r="AC5678" s="46">
        <v>2413</v>
      </c>
      <c r="AD5678" s="46">
        <v>35</v>
      </c>
      <c r="AE5678" s="46">
        <v>34.4</v>
      </c>
      <c r="AF5678" s="46">
        <v>111</v>
      </c>
      <c r="AH5678" s="70" t="str">
        <f t="shared" si="653"/>
        <v/>
      </c>
      <c r="AI5678" s="70" t="str">
        <f t="shared" si="654"/>
        <v/>
      </c>
      <c r="AJ5678" s="70" t="str">
        <f t="shared" si="655"/>
        <v>X</v>
      </c>
      <c r="AK5678" s="70" t="str" cm="1">
        <f t="array" ref="AK5678">_xlfn.IFS(AH5678&lt;&gt;"","1",AI5678&lt;&gt;"","2",AJ5678&lt;&gt;"","3")</f>
        <v>3</v>
      </c>
    </row>
    <row r="5679" spans="1:37" x14ac:dyDescent="0.25">
      <c r="A5679" t="s">
        <v>387</v>
      </c>
      <c r="B5679" t="s">
        <v>539</v>
      </c>
      <c r="C5679" s="67" t="str">
        <f t="shared" si="650"/>
        <v>Maggie Winsand</v>
      </c>
      <c r="D5679" s="71" t="str" cm="1">
        <f t="array" ref="D5679">_xlfn.IFS(AK5679="1",CONCATENATE(C5679,"Regional"),AK5679="2",CONCATENATE(C5679,"Sectional"),AK5679="3",CONCATENATE(C5679,COUNTIF($C$1:C5679,C5679)))</f>
        <v>Maggie Winsand10</v>
      </c>
      <c r="E5679" s="66">
        <v>45182.614583333336</v>
      </c>
      <c r="F5679" t="s">
        <v>2365</v>
      </c>
      <c r="G5679" s="46">
        <v>40</v>
      </c>
      <c r="H5679" s="46">
        <v>50</v>
      </c>
      <c r="I5679" s="46">
        <v>15</v>
      </c>
      <c r="J5679" t="s">
        <v>95</v>
      </c>
      <c r="K5679" t="s">
        <v>90</v>
      </c>
      <c r="L5679" s="46">
        <v>2413</v>
      </c>
      <c r="M5679" s="46">
        <v>35</v>
      </c>
      <c r="N5679" s="46">
        <v>34.4</v>
      </c>
      <c r="O5679" s="46">
        <v>111</v>
      </c>
      <c r="P5679" s="46">
        <f t="shared" si="651"/>
        <v>1</v>
      </c>
      <c r="R5679" s="67" t="s">
        <v>1210</v>
      </c>
      <c r="S5679" s="67">
        <f>COUNTIF(Y$2:$Y$100,R5679)</f>
        <v>0</v>
      </c>
      <c r="V5679" s="67">
        <f t="shared" si="652"/>
        <v>0</v>
      </c>
      <c r="X5679"/>
      <c r="Y5679" s="67" t="str">
        <f t="shared" si="656"/>
        <v xml:space="preserve"> </v>
      </c>
      <c r="AB5679" t="s">
        <v>90</v>
      </c>
      <c r="AC5679" s="46">
        <v>2413</v>
      </c>
      <c r="AD5679" s="46">
        <v>35</v>
      </c>
      <c r="AE5679" s="46">
        <v>34.4</v>
      </c>
      <c r="AF5679" s="46">
        <v>111</v>
      </c>
      <c r="AH5679" s="70" t="str">
        <f t="shared" si="653"/>
        <v/>
      </c>
      <c r="AI5679" s="70" t="str">
        <f t="shared" si="654"/>
        <v/>
      </c>
      <c r="AJ5679" s="70" t="str">
        <f t="shared" si="655"/>
        <v>X</v>
      </c>
      <c r="AK5679" s="70" t="str" cm="1">
        <f t="array" ref="AK5679">_xlfn.IFS(AH5679&lt;&gt;"","1",AI5679&lt;&gt;"","2",AJ5679&lt;&gt;"","3")</f>
        <v>3</v>
      </c>
    </row>
    <row r="5680" spans="1:37" x14ac:dyDescent="0.25">
      <c r="A5680" t="s">
        <v>276</v>
      </c>
      <c r="B5680" t="s">
        <v>270</v>
      </c>
      <c r="C5680" s="67" t="str">
        <f t="shared" si="650"/>
        <v>Natalie Jones</v>
      </c>
      <c r="D5680" s="71" t="str" cm="1">
        <f t="array" ref="D5680">_xlfn.IFS(AK5680="1",CONCATENATE(C5680,"Regional"),AK5680="2",CONCATENATE(C5680,"Sectional"),AK5680="3",CONCATENATE(C5680,COUNTIF($C$1:C5680,C5680)))</f>
        <v>Natalie Jones11</v>
      </c>
      <c r="E5680" s="66">
        <v>45182.614583333336</v>
      </c>
      <c r="F5680" t="s">
        <v>2365</v>
      </c>
      <c r="G5680" s="46">
        <v>40</v>
      </c>
      <c r="H5680" s="46">
        <v>50</v>
      </c>
      <c r="I5680" s="46">
        <v>15</v>
      </c>
      <c r="J5680" t="s">
        <v>95</v>
      </c>
      <c r="K5680" t="s">
        <v>90</v>
      </c>
      <c r="L5680" s="46">
        <v>2413</v>
      </c>
      <c r="M5680" s="46">
        <v>35</v>
      </c>
      <c r="N5680" s="46">
        <v>34.4</v>
      </c>
      <c r="O5680" s="46">
        <v>111</v>
      </c>
      <c r="P5680" s="46">
        <f t="shared" si="651"/>
        <v>1</v>
      </c>
      <c r="R5680" s="67" t="s">
        <v>1205</v>
      </c>
      <c r="S5680" s="67">
        <f>COUNTIF(Y$2:$Y$100,R5680)</f>
        <v>0</v>
      </c>
      <c r="V5680" s="67">
        <f t="shared" si="652"/>
        <v>0</v>
      </c>
      <c r="X5680"/>
      <c r="Y5680" s="67" t="str">
        <f t="shared" si="656"/>
        <v xml:space="preserve"> </v>
      </c>
      <c r="AB5680" t="s">
        <v>90</v>
      </c>
      <c r="AC5680" s="46">
        <v>2413</v>
      </c>
      <c r="AD5680" s="46">
        <v>35</v>
      </c>
      <c r="AE5680" s="46">
        <v>34.4</v>
      </c>
      <c r="AF5680" s="46">
        <v>111</v>
      </c>
      <c r="AH5680" s="70" t="str">
        <f t="shared" si="653"/>
        <v/>
      </c>
      <c r="AI5680" s="70" t="str">
        <f t="shared" si="654"/>
        <v/>
      </c>
      <c r="AJ5680" s="70" t="str">
        <f t="shared" si="655"/>
        <v>X</v>
      </c>
      <c r="AK5680" s="70" t="str" cm="1">
        <f t="array" ref="AK5680">_xlfn.IFS(AH5680&lt;&gt;"","1",AI5680&lt;&gt;"","2",AJ5680&lt;&gt;"","3")</f>
        <v>3</v>
      </c>
    </row>
    <row r="5681" spans="1:37" x14ac:dyDescent="0.25">
      <c r="A5681" t="s">
        <v>1758</v>
      </c>
      <c r="B5681" t="s">
        <v>459</v>
      </c>
      <c r="C5681" s="67" t="str">
        <f t="shared" si="650"/>
        <v>Addison Steep</v>
      </c>
      <c r="D5681" s="71" t="str" cm="1">
        <f t="array" ref="D5681">_xlfn.IFS(AK5681="1",CONCATENATE(C5681,"Regional"),AK5681="2",CONCATENATE(C5681,"Sectional"),AK5681="3",CONCATENATE(C5681,COUNTIF($C$1:C5681,C5681)))</f>
        <v>Addison Steep6</v>
      </c>
      <c r="E5681" s="66">
        <v>45182.614583333336</v>
      </c>
      <c r="F5681" t="s">
        <v>2365</v>
      </c>
      <c r="G5681" s="46">
        <v>40</v>
      </c>
      <c r="H5681" s="46">
        <v>50</v>
      </c>
      <c r="I5681" s="46">
        <v>15</v>
      </c>
      <c r="J5681" t="s">
        <v>95</v>
      </c>
      <c r="K5681" t="s">
        <v>90</v>
      </c>
      <c r="L5681" s="46">
        <v>2413</v>
      </c>
      <c r="M5681" s="46">
        <v>35</v>
      </c>
      <c r="N5681" s="46">
        <v>34.4</v>
      </c>
      <c r="O5681" s="46">
        <v>111</v>
      </c>
      <c r="P5681" s="46">
        <f t="shared" si="651"/>
        <v>1</v>
      </c>
      <c r="R5681" s="67" t="s">
        <v>2764</v>
      </c>
      <c r="S5681" s="67">
        <f>COUNTIF(Y$2:$Y$100,R5681)</f>
        <v>0</v>
      </c>
      <c r="V5681" s="67">
        <f t="shared" si="652"/>
        <v>0</v>
      </c>
      <c r="X5681"/>
      <c r="Y5681" s="67" t="str">
        <f t="shared" si="656"/>
        <v xml:space="preserve"> </v>
      </c>
      <c r="AB5681" t="s">
        <v>90</v>
      </c>
      <c r="AC5681" s="46">
        <v>2413</v>
      </c>
      <c r="AD5681" s="46">
        <v>35</v>
      </c>
      <c r="AE5681" s="46">
        <v>34.4</v>
      </c>
      <c r="AF5681" s="46">
        <v>111</v>
      </c>
      <c r="AH5681" s="70" t="str">
        <f t="shared" si="653"/>
        <v/>
      </c>
      <c r="AI5681" s="70" t="str">
        <f t="shared" si="654"/>
        <v/>
      </c>
      <c r="AJ5681" s="70" t="str">
        <f t="shared" si="655"/>
        <v>X</v>
      </c>
      <c r="AK5681" s="70" t="str" cm="1">
        <f t="array" ref="AK5681">_xlfn.IFS(AH5681&lt;&gt;"","1",AI5681&lt;&gt;"","2",AJ5681&lt;&gt;"","3")</f>
        <v>3</v>
      </c>
    </row>
    <row r="5682" spans="1:37" x14ac:dyDescent="0.25">
      <c r="A5682" t="s">
        <v>292</v>
      </c>
      <c r="B5682" t="s">
        <v>535</v>
      </c>
      <c r="C5682" s="67" t="str">
        <f t="shared" si="650"/>
        <v>Rachel Kurth</v>
      </c>
      <c r="D5682" s="71" t="str" cm="1">
        <f t="array" ref="D5682">_xlfn.IFS(AK5682="1",CONCATENATE(C5682,"Regional"),AK5682="2",CONCATENATE(C5682,"Sectional"),AK5682="3",CONCATENATE(C5682,COUNTIF($C$1:C5682,C5682)))</f>
        <v>Rachel Kurth11</v>
      </c>
      <c r="E5682" s="66">
        <v>45182.614583333336</v>
      </c>
      <c r="F5682" t="s">
        <v>2365</v>
      </c>
      <c r="G5682" s="46">
        <v>40</v>
      </c>
      <c r="H5682" s="46">
        <v>51</v>
      </c>
      <c r="I5682" s="46">
        <v>18</v>
      </c>
      <c r="J5682" t="s">
        <v>95</v>
      </c>
      <c r="K5682" t="s">
        <v>90</v>
      </c>
      <c r="L5682" s="46">
        <v>2413</v>
      </c>
      <c r="M5682" s="46">
        <v>35</v>
      </c>
      <c r="N5682" s="46">
        <v>34.4</v>
      </c>
      <c r="O5682" s="46">
        <v>111</v>
      </c>
      <c r="P5682" s="46">
        <f t="shared" si="651"/>
        <v>1</v>
      </c>
      <c r="R5682" s="67" t="s">
        <v>1207</v>
      </c>
      <c r="S5682" s="67">
        <f>COUNTIF(Y$2:$Y$100,R5682)</f>
        <v>0</v>
      </c>
      <c r="V5682" s="67">
        <f t="shared" si="652"/>
        <v>0</v>
      </c>
      <c r="X5682"/>
      <c r="Y5682" s="67" t="str">
        <f t="shared" si="656"/>
        <v xml:space="preserve"> </v>
      </c>
      <c r="AB5682" t="s">
        <v>90</v>
      </c>
      <c r="AC5682" s="46">
        <v>2413</v>
      </c>
      <c r="AD5682" s="46">
        <v>35</v>
      </c>
      <c r="AE5682" s="46">
        <v>34.4</v>
      </c>
      <c r="AF5682" s="46">
        <v>111</v>
      </c>
      <c r="AH5682" s="70" t="str">
        <f t="shared" si="653"/>
        <v/>
      </c>
      <c r="AI5682" s="70" t="str">
        <f t="shared" si="654"/>
        <v/>
      </c>
      <c r="AJ5682" s="70" t="str">
        <f t="shared" si="655"/>
        <v>X</v>
      </c>
      <c r="AK5682" s="70" t="str" cm="1">
        <f t="array" ref="AK5682">_xlfn.IFS(AH5682&lt;&gt;"","1",AI5682&lt;&gt;"","2",AJ5682&lt;&gt;"","3")</f>
        <v>3</v>
      </c>
    </row>
    <row r="5683" spans="1:37" x14ac:dyDescent="0.25">
      <c r="A5683" t="s">
        <v>1763</v>
      </c>
      <c r="B5683" t="s">
        <v>434</v>
      </c>
      <c r="C5683" s="67" t="str">
        <f t="shared" si="650"/>
        <v>Ella Petz</v>
      </c>
      <c r="D5683" s="71" t="str" cm="1">
        <f t="array" ref="D5683">_xlfn.IFS(AK5683="1",CONCATENATE(C5683,"Regional"),AK5683="2",CONCATENATE(C5683,"Sectional"),AK5683="3",CONCATENATE(C5683,COUNTIF($C$1:C5683,C5683)))</f>
        <v>Ella Petz6</v>
      </c>
      <c r="E5683" s="66">
        <v>45182.614583333336</v>
      </c>
      <c r="F5683" t="s">
        <v>2365</v>
      </c>
      <c r="G5683" s="46">
        <v>40</v>
      </c>
      <c r="H5683" s="46">
        <v>51</v>
      </c>
      <c r="I5683" s="46">
        <v>18</v>
      </c>
      <c r="J5683" t="s">
        <v>95</v>
      </c>
      <c r="K5683" t="s">
        <v>90</v>
      </c>
      <c r="L5683" s="46">
        <v>2413</v>
      </c>
      <c r="M5683" s="46">
        <v>35</v>
      </c>
      <c r="N5683" s="46">
        <v>34.4</v>
      </c>
      <c r="O5683" s="46">
        <v>111</v>
      </c>
      <c r="P5683" s="46">
        <f t="shared" si="651"/>
        <v>1</v>
      </c>
      <c r="R5683" s="67" t="s">
        <v>2769</v>
      </c>
      <c r="S5683" s="67">
        <f>COUNTIF(Y$2:$Y$100,R5683)</f>
        <v>0</v>
      </c>
      <c r="V5683" s="67">
        <f t="shared" si="652"/>
        <v>0</v>
      </c>
      <c r="X5683"/>
      <c r="Y5683" s="67" t="str">
        <f t="shared" si="656"/>
        <v xml:space="preserve"> </v>
      </c>
      <c r="AB5683" t="s">
        <v>90</v>
      </c>
      <c r="AC5683" s="46">
        <v>2413</v>
      </c>
      <c r="AD5683" s="46">
        <v>35</v>
      </c>
      <c r="AE5683" s="46">
        <v>34.4</v>
      </c>
      <c r="AF5683" s="46">
        <v>111</v>
      </c>
      <c r="AH5683" s="70" t="str">
        <f t="shared" si="653"/>
        <v/>
      </c>
      <c r="AI5683" s="70" t="str">
        <f t="shared" si="654"/>
        <v/>
      </c>
      <c r="AJ5683" s="70" t="str">
        <f t="shared" si="655"/>
        <v>X</v>
      </c>
      <c r="AK5683" s="70" t="str" cm="1">
        <f t="array" ref="AK5683">_xlfn.IFS(AH5683&lt;&gt;"","1",AI5683&lt;&gt;"","2",AJ5683&lt;&gt;"","3")</f>
        <v>3</v>
      </c>
    </row>
    <row r="5684" spans="1:37" x14ac:dyDescent="0.25">
      <c r="A5684" t="s">
        <v>1753</v>
      </c>
      <c r="B5684" t="s">
        <v>1754</v>
      </c>
      <c r="C5684" s="67" t="str">
        <f t="shared" si="650"/>
        <v>Aili Lassi</v>
      </c>
      <c r="D5684" s="71" t="str" cm="1">
        <f t="array" ref="D5684">_xlfn.IFS(AK5684="1",CONCATENATE(C5684,"Regional"),AK5684="2",CONCATENATE(C5684,"Sectional"),AK5684="3",CONCATENATE(C5684,COUNTIF($C$1:C5684,C5684)))</f>
        <v>Aili Lassi10</v>
      </c>
      <c r="E5684" s="66">
        <v>45182.614583333336</v>
      </c>
      <c r="F5684" t="s">
        <v>2365</v>
      </c>
      <c r="G5684" s="46">
        <v>40</v>
      </c>
      <c r="H5684" s="46">
        <v>51</v>
      </c>
      <c r="I5684" s="46">
        <v>18</v>
      </c>
      <c r="J5684" t="s">
        <v>95</v>
      </c>
      <c r="K5684" t="s">
        <v>90</v>
      </c>
      <c r="L5684" s="46">
        <v>2413</v>
      </c>
      <c r="M5684" s="46">
        <v>35</v>
      </c>
      <c r="N5684" s="46">
        <v>34.4</v>
      </c>
      <c r="O5684" s="46">
        <v>111</v>
      </c>
      <c r="P5684" s="46">
        <f t="shared" si="651"/>
        <v>1</v>
      </c>
      <c r="R5684" s="67" t="s">
        <v>2761</v>
      </c>
      <c r="S5684" s="67">
        <f>COUNTIF(Y$2:$Y$100,R5684)</f>
        <v>0</v>
      </c>
      <c r="V5684" s="67">
        <f t="shared" si="652"/>
        <v>0</v>
      </c>
      <c r="X5684"/>
      <c r="Y5684" s="67" t="str">
        <f t="shared" si="656"/>
        <v xml:space="preserve"> </v>
      </c>
      <c r="AB5684" t="s">
        <v>90</v>
      </c>
      <c r="AC5684" s="46">
        <v>2413</v>
      </c>
      <c r="AD5684" s="46">
        <v>35</v>
      </c>
      <c r="AE5684" s="46">
        <v>34.4</v>
      </c>
      <c r="AF5684" s="46">
        <v>111</v>
      </c>
      <c r="AH5684" s="70" t="str">
        <f t="shared" si="653"/>
        <v/>
      </c>
      <c r="AI5684" s="70" t="str">
        <f t="shared" si="654"/>
        <v/>
      </c>
      <c r="AJ5684" s="70" t="str">
        <f t="shared" si="655"/>
        <v>X</v>
      </c>
      <c r="AK5684" s="70" t="str" cm="1">
        <f t="array" ref="AK5684">_xlfn.IFS(AH5684&lt;&gt;"","1",AI5684&lt;&gt;"","2",AJ5684&lt;&gt;"","3")</f>
        <v>3</v>
      </c>
    </row>
    <row r="5685" spans="1:37" x14ac:dyDescent="0.25">
      <c r="A5685" t="s">
        <v>200</v>
      </c>
      <c r="B5685" t="s">
        <v>1017</v>
      </c>
      <c r="C5685" s="67" t="str">
        <f t="shared" si="650"/>
        <v>Noelle Bennett</v>
      </c>
      <c r="D5685" s="71" t="str" cm="1">
        <f t="array" ref="D5685">_xlfn.IFS(AK5685="1",CONCATENATE(C5685,"Regional"),AK5685="2",CONCATENATE(C5685,"Sectional"),AK5685="3",CONCATENATE(C5685,COUNTIF($C$1:C5685,C5685)))</f>
        <v>Noelle Bennett8</v>
      </c>
      <c r="E5685" s="66">
        <v>45182.614583333336</v>
      </c>
      <c r="F5685" t="s">
        <v>2365</v>
      </c>
      <c r="G5685" s="46">
        <v>40</v>
      </c>
      <c r="H5685" s="46">
        <v>52</v>
      </c>
      <c r="I5685" s="46">
        <v>21</v>
      </c>
      <c r="J5685" t="s">
        <v>95</v>
      </c>
      <c r="K5685" t="s">
        <v>90</v>
      </c>
      <c r="L5685" s="46">
        <v>2413</v>
      </c>
      <c r="M5685" s="46">
        <v>35</v>
      </c>
      <c r="N5685" s="46">
        <v>34.4</v>
      </c>
      <c r="O5685" s="46">
        <v>111</v>
      </c>
      <c r="P5685" s="46">
        <f t="shared" si="651"/>
        <v>1</v>
      </c>
      <c r="R5685" s="67" t="s">
        <v>1517</v>
      </c>
      <c r="S5685" s="67">
        <f>COUNTIF(Y$2:$Y$100,R5685)</f>
        <v>0</v>
      </c>
      <c r="V5685" s="67">
        <f t="shared" si="652"/>
        <v>0</v>
      </c>
      <c r="X5685"/>
      <c r="Y5685" s="67" t="str">
        <f t="shared" si="656"/>
        <v xml:space="preserve"> </v>
      </c>
      <c r="AB5685" t="s">
        <v>90</v>
      </c>
      <c r="AC5685" s="46">
        <v>2413</v>
      </c>
      <c r="AD5685" s="46">
        <v>35</v>
      </c>
      <c r="AE5685" s="46">
        <v>34.4</v>
      </c>
      <c r="AF5685" s="46">
        <v>111</v>
      </c>
      <c r="AH5685" s="70" t="str">
        <f t="shared" si="653"/>
        <v/>
      </c>
      <c r="AI5685" s="70" t="str">
        <f t="shared" si="654"/>
        <v/>
      </c>
      <c r="AJ5685" s="70" t="str">
        <f t="shared" si="655"/>
        <v>X</v>
      </c>
      <c r="AK5685" s="70" t="str" cm="1">
        <f t="array" ref="AK5685">_xlfn.IFS(AH5685&lt;&gt;"","1",AI5685&lt;&gt;"","2",AJ5685&lt;&gt;"","3")</f>
        <v>3</v>
      </c>
    </row>
    <row r="5686" spans="1:37" x14ac:dyDescent="0.25">
      <c r="A5686" t="s">
        <v>536</v>
      </c>
      <c r="B5686" t="s">
        <v>537</v>
      </c>
      <c r="C5686" s="67" t="str">
        <f t="shared" si="650"/>
        <v>Mariah Hull</v>
      </c>
      <c r="D5686" s="71" t="str" cm="1">
        <f t="array" ref="D5686">_xlfn.IFS(AK5686="1",CONCATENATE(C5686,"Regional"),AK5686="2",CONCATENATE(C5686,"Sectional"),AK5686="3",CONCATENATE(C5686,COUNTIF($C$1:C5686,C5686)))</f>
        <v>Mariah Hull9</v>
      </c>
      <c r="E5686" s="66">
        <v>45182.614583333336</v>
      </c>
      <c r="F5686" t="s">
        <v>2365</v>
      </c>
      <c r="G5686" s="46">
        <v>40</v>
      </c>
      <c r="H5686" s="46">
        <v>54</v>
      </c>
      <c r="I5686" s="46">
        <v>22</v>
      </c>
      <c r="J5686" t="s">
        <v>95</v>
      </c>
      <c r="K5686" t="s">
        <v>90</v>
      </c>
      <c r="L5686" s="46">
        <v>2413</v>
      </c>
      <c r="M5686" s="46">
        <v>35</v>
      </c>
      <c r="N5686" s="46">
        <v>34.4</v>
      </c>
      <c r="O5686" s="46">
        <v>111</v>
      </c>
      <c r="P5686" s="46">
        <f t="shared" si="651"/>
        <v>1</v>
      </c>
      <c r="R5686" s="67" t="s">
        <v>1208</v>
      </c>
      <c r="S5686" s="67">
        <f>COUNTIF(Y$2:$Y$100,R5686)</f>
        <v>0</v>
      </c>
      <c r="V5686" s="67">
        <f t="shared" si="652"/>
        <v>0</v>
      </c>
      <c r="X5686"/>
      <c r="Y5686" s="67" t="str">
        <f t="shared" si="656"/>
        <v xml:space="preserve"> </v>
      </c>
      <c r="AB5686" t="s">
        <v>90</v>
      </c>
      <c r="AC5686" s="46">
        <v>2413</v>
      </c>
      <c r="AD5686" s="46">
        <v>35</v>
      </c>
      <c r="AE5686" s="46">
        <v>34.4</v>
      </c>
      <c r="AF5686" s="46">
        <v>111</v>
      </c>
      <c r="AH5686" s="70" t="str">
        <f t="shared" si="653"/>
        <v/>
      </c>
      <c r="AI5686" s="70" t="str">
        <f t="shared" si="654"/>
        <v/>
      </c>
      <c r="AJ5686" s="70" t="str">
        <f t="shared" si="655"/>
        <v>X</v>
      </c>
      <c r="AK5686" s="70" t="str" cm="1">
        <f t="array" ref="AK5686">_xlfn.IFS(AH5686&lt;&gt;"","1",AI5686&lt;&gt;"","2",AJ5686&lt;&gt;"","3")</f>
        <v>3</v>
      </c>
    </row>
    <row r="5687" spans="1:37" x14ac:dyDescent="0.25">
      <c r="A5687" t="s">
        <v>1624</v>
      </c>
      <c r="B5687" t="s">
        <v>531</v>
      </c>
      <c r="C5687" s="67" t="str">
        <f t="shared" si="650"/>
        <v>Shea Zadra</v>
      </c>
      <c r="D5687" s="71" t="str" cm="1">
        <f t="array" ref="D5687">_xlfn.IFS(AK5687="1",CONCATENATE(C5687,"Regional"),AK5687="2",CONCATENATE(C5687,"Sectional"),AK5687="3",CONCATENATE(C5687,COUNTIF($C$1:C5687,C5687)))</f>
        <v>Shea Zadra9</v>
      </c>
      <c r="E5687" s="66">
        <v>45182.614583333336</v>
      </c>
      <c r="F5687" t="s">
        <v>2365</v>
      </c>
      <c r="G5687" s="46">
        <v>40</v>
      </c>
      <c r="H5687" s="46">
        <v>55</v>
      </c>
      <c r="I5687" s="46">
        <v>23</v>
      </c>
      <c r="J5687" t="s">
        <v>95</v>
      </c>
      <c r="K5687" t="s">
        <v>90</v>
      </c>
      <c r="L5687" s="46">
        <v>2413</v>
      </c>
      <c r="M5687" s="46">
        <v>35</v>
      </c>
      <c r="N5687" s="46">
        <v>34.4</v>
      </c>
      <c r="O5687" s="46">
        <v>111</v>
      </c>
      <c r="P5687" s="46">
        <f t="shared" si="651"/>
        <v>1</v>
      </c>
      <c r="R5687" s="67" t="s">
        <v>3526</v>
      </c>
      <c r="S5687" s="67">
        <f>COUNTIF(Y$2:$Y$100,R5687)</f>
        <v>0</v>
      </c>
      <c r="V5687" s="67">
        <f t="shared" si="652"/>
        <v>0</v>
      </c>
      <c r="X5687"/>
      <c r="Y5687" s="67" t="str">
        <f t="shared" si="656"/>
        <v xml:space="preserve"> </v>
      </c>
      <c r="AB5687" t="s">
        <v>90</v>
      </c>
      <c r="AC5687" s="46">
        <v>2413</v>
      </c>
      <c r="AD5687" s="46">
        <v>35</v>
      </c>
      <c r="AE5687" s="46">
        <v>34.4</v>
      </c>
      <c r="AF5687" s="46">
        <v>111</v>
      </c>
      <c r="AH5687" s="70" t="str">
        <f t="shared" si="653"/>
        <v/>
      </c>
      <c r="AI5687" s="70" t="str">
        <f t="shared" si="654"/>
        <v/>
      </c>
      <c r="AJ5687" s="70" t="str">
        <f t="shared" si="655"/>
        <v>X</v>
      </c>
      <c r="AK5687" s="70" t="str" cm="1">
        <f t="array" ref="AK5687">_xlfn.IFS(AH5687&lt;&gt;"","1",AI5687&lt;&gt;"","2",AJ5687&lt;&gt;"","3")</f>
        <v>3</v>
      </c>
    </row>
    <row r="5688" spans="1:37" x14ac:dyDescent="0.25">
      <c r="A5688" t="s">
        <v>1768</v>
      </c>
      <c r="B5688" t="s">
        <v>524</v>
      </c>
      <c r="C5688" s="67" t="str">
        <f t="shared" si="650"/>
        <v>Isabelle Davenport</v>
      </c>
      <c r="D5688" s="71" t="str" cm="1">
        <f t="array" ref="D5688">_xlfn.IFS(AK5688="1",CONCATENATE(C5688,"Regional"),AK5688="2",CONCATENATE(C5688,"Sectional"),AK5688="3",CONCATENATE(C5688,COUNTIF($C$1:C5688,C5688)))</f>
        <v>Isabelle Davenport2</v>
      </c>
      <c r="E5688" s="66">
        <v>45182.614583333336</v>
      </c>
      <c r="F5688" t="s">
        <v>2365</v>
      </c>
      <c r="G5688" s="46">
        <v>40</v>
      </c>
      <c r="H5688" s="46">
        <v>56</v>
      </c>
      <c r="I5688" s="46">
        <v>24</v>
      </c>
      <c r="J5688" t="s">
        <v>95</v>
      </c>
      <c r="K5688" t="s">
        <v>90</v>
      </c>
      <c r="L5688" s="46">
        <v>2413</v>
      </c>
      <c r="M5688" s="46">
        <v>35</v>
      </c>
      <c r="N5688" s="46">
        <v>34.4</v>
      </c>
      <c r="O5688" s="46">
        <v>111</v>
      </c>
      <c r="P5688" s="46">
        <f t="shared" si="651"/>
        <v>1</v>
      </c>
      <c r="R5688" s="67" t="s">
        <v>2773</v>
      </c>
      <c r="S5688" s="67">
        <f>COUNTIF(Y$2:$Y$100,R5688)</f>
        <v>0</v>
      </c>
      <c r="V5688" s="67">
        <f t="shared" si="652"/>
        <v>0</v>
      </c>
      <c r="X5688"/>
      <c r="Y5688" s="67" t="str">
        <f t="shared" si="656"/>
        <v xml:space="preserve"> </v>
      </c>
      <c r="AB5688" t="s">
        <v>90</v>
      </c>
      <c r="AC5688" s="46">
        <v>2413</v>
      </c>
      <c r="AD5688" s="46">
        <v>35</v>
      </c>
      <c r="AE5688" s="46">
        <v>34.4</v>
      </c>
      <c r="AF5688" s="46">
        <v>111</v>
      </c>
      <c r="AH5688" s="70" t="str">
        <f t="shared" si="653"/>
        <v/>
      </c>
      <c r="AI5688" s="70" t="str">
        <f t="shared" si="654"/>
        <v/>
      </c>
      <c r="AJ5688" s="70" t="str">
        <f t="shared" si="655"/>
        <v>X</v>
      </c>
      <c r="AK5688" s="70" t="str" cm="1">
        <f t="array" ref="AK5688">_xlfn.IFS(AH5688&lt;&gt;"","1",AI5688&lt;&gt;"","2",AJ5688&lt;&gt;"","3")</f>
        <v>3</v>
      </c>
    </row>
    <row r="5689" spans="1:37" x14ac:dyDescent="0.25">
      <c r="A5689" t="s">
        <v>1623</v>
      </c>
      <c r="B5689" t="s">
        <v>918</v>
      </c>
      <c r="C5689" s="67" t="str">
        <f t="shared" si="650"/>
        <v>Sienna Steinmetz</v>
      </c>
      <c r="D5689" s="71" t="str" cm="1">
        <f t="array" ref="D5689">_xlfn.IFS(AK5689="1",CONCATENATE(C5689,"Regional"),AK5689="2",CONCATENATE(C5689,"Sectional"),AK5689="3",CONCATENATE(C5689,COUNTIF($C$1:C5689,C5689)))</f>
        <v>Sienna Steinmetz10</v>
      </c>
      <c r="E5689" s="66">
        <v>45182.614583333336</v>
      </c>
      <c r="F5689" t="s">
        <v>2365</v>
      </c>
      <c r="G5689" s="46">
        <v>40</v>
      </c>
      <c r="H5689" s="46">
        <v>56</v>
      </c>
      <c r="I5689" s="46">
        <v>24</v>
      </c>
      <c r="J5689" t="s">
        <v>95</v>
      </c>
      <c r="K5689" t="s">
        <v>90</v>
      </c>
      <c r="L5689" s="46">
        <v>2413</v>
      </c>
      <c r="M5689" s="46">
        <v>35</v>
      </c>
      <c r="N5689" s="46">
        <v>34.4</v>
      </c>
      <c r="O5689" s="46">
        <v>111</v>
      </c>
      <c r="P5689" s="46">
        <f t="shared" si="651"/>
        <v>1</v>
      </c>
      <c r="R5689" s="67" t="s">
        <v>3529</v>
      </c>
      <c r="S5689" s="67">
        <f>COUNTIF(Y$2:$Y$100,R5689)</f>
        <v>0</v>
      </c>
      <c r="V5689" s="67">
        <f t="shared" si="652"/>
        <v>0</v>
      </c>
      <c r="X5689"/>
      <c r="Y5689" s="67" t="str">
        <f t="shared" ref="Y5689:Y5720" si="657">CONCATENATE(W5689," ",X5689)</f>
        <v xml:space="preserve"> </v>
      </c>
      <c r="AB5689" t="s">
        <v>90</v>
      </c>
      <c r="AC5689" s="46">
        <v>2413</v>
      </c>
      <c r="AD5689" s="46">
        <v>35</v>
      </c>
      <c r="AE5689" s="46">
        <v>34.4</v>
      </c>
      <c r="AF5689" s="46">
        <v>111</v>
      </c>
      <c r="AH5689" s="70" t="str">
        <f t="shared" si="653"/>
        <v/>
      </c>
      <c r="AI5689" s="70" t="str">
        <f t="shared" si="654"/>
        <v/>
      </c>
      <c r="AJ5689" s="70" t="str">
        <f t="shared" si="655"/>
        <v>X</v>
      </c>
      <c r="AK5689" s="70" t="str" cm="1">
        <f t="array" ref="AK5689">_xlfn.IFS(AH5689&lt;&gt;"","1",AI5689&lt;&gt;"","2",AJ5689&lt;&gt;"","3")</f>
        <v>3</v>
      </c>
    </row>
    <row r="5690" spans="1:37" x14ac:dyDescent="0.25">
      <c r="A5690" t="s">
        <v>1769</v>
      </c>
      <c r="B5690" t="s">
        <v>1770</v>
      </c>
      <c r="C5690" s="67" t="str">
        <f t="shared" si="650"/>
        <v>Sadie Elwood</v>
      </c>
      <c r="D5690" s="71" t="str" cm="1">
        <f t="array" ref="D5690">_xlfn.IFS(AK5690="1",CONCATENATE(C5690,"Regional"),AK5690="2",CONCATENATE(C5690,"Sectional"),AK5690="3",CONCATENATE(C5690,COUNTIF($C$1:C5690,C5690)))</f>
        <v>Sadie Elwood5</v>
      </c>
      <c r="E5690" s="66">
        <v>45182.614583333336</v>
      </c>
      <c r="F5690" t="s">
        <v>2365</v>
      </c>
      <c r="G5690" s="46">
        <v>40</v>
      </c>
      <c r="H5690" s="46">
        <v>56</v>
      </c>
      <c r="I5690" s="46">
        <v>24</v>
      </c>
      <c r="J5690" t="s">
        <v>95</v>
      </c>
      <c r="K5690" t="s">
        <v>90</v>
      </c>
      <c r="L5690" s="46">
        <v>2413</v>
      </c>
      <c r="M5690" s="46">
        <v>35</v>
      </c>
      <c r="N5690" s="46">
        <v>34.4</v>
      </c>
      <c r="O5690" s="46">
        <v>111</v>
      </c>
      <c r="P5690" s="46">
        <f t="shared" si="651"/>
        <v>1</v>
      </c>
      <c r="R5690" s="67" t="s">
        <v>2774</v>
      </c>
      <c r="S5690" s="67">
        <f>COUNTIF(Y$2:$Y$100,R5690)</f>
        <v>0</v>
      </c>
      <c r="V5690" s="67">
        <f t="shared" si="652"/>
        <v>0</v>
      </c>
      <c r="X5690"/>
      <c r="Y5690" s="67" t="str">
        <f t="shared" si="657"/>
        <v xml:space="preserve"> </v>
      </c>
      <c r="AB5690" t="s">
        <v>90</v>
      </c>
      <c r="AC5690" s="46">
        <v>2413</v>
      </c>
      <c r="AD5690" s="46">
        <v>35</v>
      </c>
      <c r="AE5690" s="46">
        <v>34.4</v>
      </c>
      <c r="AF5690" s="46">
        <v>111</v>
      </c>
      <c r="AH5690" s="70" t="str">
        <f t="shared" si="653"/>
        <v/>
      </c>
      <c r="AI5690" s="70" t="str">
        <f t="shared" si="654"/>
        <v/>
      </c>
      <c r="AJ5690" s="70" t="str">
        <f t="shared" si="655"/>
        <v>X</v>
      </c>
      <c r="AK5690" s="70" t="str" cm="1">
        <f t="array" ref="AK5690">_xlfn.IFS(AH5690&lt;&gt;"","1",AI5690&lt;&gt;"","2",AJ5690&lt;&gt;"","3")</f>
        <v>3</v>
      </c>
    </row>
    <row r="5691" spans="1:37" x14ac:dyDescent="0.25">
      <c r="A5691" t="s">
        <v>1771</v>
      </c>
      <c r="B5691" t="s">
        <v>1772</v>
      </c>
      <c r="C5691" s="67" t="str">
        <f t="shared" si="650"/>
        <v>Abbey Sutliff</v>
      </c>
      <c r="D5691" s="71" t="str" cm="1">
        <f t="array" ref="D5691">_xlfn.IFS(AK5691="1",CONCATENATE(C5691,"Regional"),AK5691="2",CONCATENATE(C5691,"Sectional"),AK5691="3",CONCATENATE(C5691,COUNTIF($C$1:C5691,C5691)))</f>
        <v>Abbey Sutliff6</v>
      </c>
      <c r="E5691" s="66">
        <v>45182.614583333336</v>
      </c>
      <c r="F5691" t="s">
        <v>2365</v>
      </c>
      <c r="G5691" s="46">
        <v>40</v>
      </c>
      <c r="H5691" s="46">
        <v>57</v>
      </c>
      <c r="I5691" s="46">
        <v>27</v>
      </c>
      <c r="J5691" t="s">
        <v>95</v>
      </c>
      <c r="K5691" t="s">
        <v>90</v>
      </c>
      <c r="L5691" s="46">
        <v>2413</v>
      </c>
      <c r="M5691" s="46">
        <v>35</v>
      </c>
      <c r="N5691" s="46">
        <v>34.4</v>
      </c>
      <c r="O5691" s="46">
        <v>111</v>
      </c>
      <c r="P5691" s="46">
        <f t="shared" si="651"/>
        <v>1</v>
      </c>
      <c r="R5691" s="67" t="s">
        <v>2775</v>
      </c>
      <c r="S5691" s="67">
        <f>COUNTIF(Y$2:$Y$100,R5691)</f>
        <v>0</v>
      </c>
      <c r="V5691" s="67">
        <f t="shared" si="652"/>
        <v>0</v>
      </c>
      <c r="X5691"/>
      <c r="Y5691" s="67" t="str">
        <f t="shared" si="657"/>
        <v xml:space="preserve"> </v>
      </c>
      <c r="AB5691" t="s">
        <v>90</v>
      </c>
      <c r="AC5691" s="46">
        <v>2413</v>
      </c>
      <c r="AD5691" s="46">
        <v>35</v>
      </c>
      <c r="AE5691" s="46">
        <v>34.4</v>
      </c>
      <c r="AF5691" s="46">
        <v>111</v>
      </c>
      <c r="AH5691" s="70" t="str">
        <f t="shared" si="653"/>
        <v/>
      </c>
      <c r="AI5691" s="70" t="str">
        <f t="shared" si="654"/>
        <v/>
      </c>
      <c r="AJ5691" s="70" t="str">
        <f t="shared" si="655"/>
        <v>X</v>
      </c>
      <c r="AK5691" s="70" t="str" cm="1">
        <f t="array" ref="AK5691">_xlfn.IFS(AH5691&lt;&gt;"","1",AI5691&lt;&gt;"","2",AJ5691&lt;&gt;"","3")</f>
        <v>3</v>
      </c>
    </row>
    <row r="5692" spans="1:37" x14ac:dyDescent="0.25">
      <c r="A5692" t="s">
        <v>529</v>
      </c>
      <c r="B5692" t="s">
        <v>530</v>
      </c>
      <c r="C5692" s="67" t="str">
        <f t="shared" si="650"/>
        <v>Kendra Betley</v>
      </c>
      <c r="D5692" s="71" t="str" cm="1">
        <f t="array" ref="D5692">_xlfn.IFS(AK5692="1",CONCATENATE(C5692,"Regional"),AK5692="2",CONCATENATE(C5692,"Sectional"),AK5692="3",CONCATENATE(C5692,COUNTIF($C$1:C5692,C5692)))</f>
        <v>Kendra Betley9</v>
      </c>
      <c r="E5692" s="66">
        <v>45182.614583333336</v>
      </c>
      <c r="F5692" t="s">
        <v>2365</v>
      </c>
      <c r="G5692" s="46">
        <v>40</v>
      </c>
      <c r="H5692" s="46">
        <v>57</v>
      </c>
      <c r="I5692" s="46">
        <v>27</v>
      </c>
      <c r="J5692" t="s">
        <v>95</v>
      </c>
      <c r="K5692" t="s">
        <v>90</v>
      </c>
      <c r="L5692" s="46">
        <v>2413</v>
      </c>
      <c r="M5692" s="46">
        <v>35</v>
      </c>
      <c r="N5692" s="46">
        <v>34.4</v>
      </c>
      <c r="O5692" s="46">
        <v>111</v>
      </c>
      <c r="P5692" s="46">
        <f t="shared" si="651"/>
        <v>1</v>
      </c>
      <c r="R5692" s="67" t="s">
        <v>1203</v>
      </c>
      <c r="S5692" s="67">
        <f>COUNTIF(Y$2:$Y$100,R5692)</f>
        <v>0</v>
      </c>
      <c r="V5692" s="67">
        <f t="shared" si="652"/>
        <v>0</v>
      </c>
      <c r="X5692"/>
      <c r="Y5692" s="67" t="str">
        <f t="shared" si="657"/>
        <v xml:space="preserve"> </v>
      </c>
      <c r="AB5692" t="s">
        <v>90</v>
      </c>
      <c r="AC5692" s="46">
        <v>2413</v>
      </c>
      <c r="AD5692" s="46">
        <v>35</v>
      </c>
      <c r="AE5692" s="46">
        <v>34.4</v>
      </c>
      <c r="AF5692" s="46">
        <v>111</v>
      </c>
      <c r="AH5692" s="70" t="str">
        <f t="shared" si="653"/>
        <v/>
      </c>
      <c r="AI5692" s="70" t="str">
        <f t="shared" si="654"/>
        <v/>
      </c>
      <c r="AJ5692" s="70" t="str">
        <f t="shared" si="655"/>
        <v>X</v>
      </c>
      <c r="AK5692" s="70" t="str" cm="1">
        <f t="array" ref="AK5692">_xlfn.IFS(AH5692&lt;&gt;"","1",AI5692&lt;&gt;"","2",AJ5692&lt;&gt;"","3")</f>
        <v>3</v>
      </c>
    </row>
    <row r="5693" spans="1:37" x14ac:dyDescent="0.25">
      <c r="A5693" t="s">
        <v>527</v>
      </c>
      <c r="B5693" t="s">
        <v>528</v>
      </c>
      <c r="C5693" s="67" t="str">
        <f t="shared" si="650"/>
        <v>Kate Scharf</v>
      </c>
      <c r="D5693" s="71" t="str" cm="1">
        <f t="array" ref="D5693">_xlfn.IFS(AK5693="1",CONCATENATE(C5693,"Regional"),AK5693="2",CONCATENATE(C5693,"Sectional"),AK5693="3",CONCATENATE(C5693,COUNTIF($C$1:C5693,C5693)))</f>
        <v>Kate Scharf5</v>
      </c>
      <c r="E5693" s="66">
        <v>45182.614583333336</v>
      </c>
      <c r="F5693" t="s">
        <v>2365</v>
      </c>
      <c r="G5693" s="46">
        <v>40</v>
      </c>
      <c r="H5693" s="46">
        <v>58</v>
      </c>
      <c r="I5693" s="46">
        <v>29</v>
      </c>
      <c r="J5693" t="s">
        <v>95</v>
      </c>
      <c r="K5693" t="s">
        <v>90</v>
      </c>
      <c r="L5693" s="46">
        <v>2413</v>
      </c>
      <c r="M5693" s="46">
        <v>35</v>
      </c>
      <c r="N5693" s="46">
        <v>34.4</v>
      </c>
      <c r="O5693" s="46">
        <v>111</v>
      </c>
      <c r="P5693" s="46">
        <f t="shared" si="651"/>
        <v>1</v>
      </c>
      <c r="R5693" s="67" t="s">
        <v>1202</v>
      </c>
      <c r="S5693" s="67">
        <f>COUNTIF(Y$2:$Y$100,R5693)</f>
        <v>0</v>
      </c>
      <c r="V5693" s="67">
        <f t="shared" si="652"/>
        <v>0</v>
      </c>
      <c r="X5693"/>
      <c r="Y5693" s="67" t="str">
        <f t="shared" si="657"/>
        <v xml:space="preserve"> </v>
      </c>
      <c r="AB5693" t="s">
        <v>90</v>
      </c>
      <c r="AC5693" s="46">
        <v>2413</v>
      </c>
      <c r="AD5693" s="46">
        <v>35</v>
      </c>
      <c r="AE5693" s="46">
        <v>34.4</v>
      </c>
      <c r="AF5693" s="46">
        <v>111</v>
      </c>
      <c r="AH5693" s="70" t="str">
        <f t="shared" si="653"/>
        <v/>
      </c>
      <c r="AI5693" s="70" t="str">
        <f t="shared" si="654"/>
        <v/>
      </c>
      <c r="AJ5693" s="70" t="str">
        <f t="shared" si="655"/>
        <v>X</v>
      </c>
      <c r="AK5693" s="70" t="str" cm="1">
        <f t="array" ref="AK5693">_xlfn.IFS(AH5693&lt;&gt;"","1",AI5693&lt;&gt;"","2",AJ5693&lt;&gt;"","3")</f>
        <v>3</v>
      </c>
    </row>
    <row r="5694" spans="1:37" x14ac:dyDescent="0.25">
      <c r="A5694" t="s">
        <v>1760</v>
      </c>
      <c r="B5694" t="s">
        <v>1773</v>
      </c>
      <c r="C5694" s="67" t="str">
        <f t="shared" si="650"/>
        <v>Elayna Heim</v>
      </c>
      <c r="D5694" s="71" t="str" cm="1">
        <f t="array" ref="D5694">_xlfn.IFS(AK5694="1",CONCATENATE(C5694,"Regional"),AK5694="2",CONCATENATE(C5694,"Sectional"),AK5694="3",CONCATENATE(C5694,COUNTIF($C$1:C5694,C5694)))</f>
        <v>Elayna Heim5</v>
      </c>
      <c r="E5694" s="66">
        <v>45182.614583333336</v>
      </c>
      <c r="F5694" t="s">
        <v>2365</v>
      </c>
      <c r="G5694" s="46">
        <v>40</v>
      </c>
      <c r="H5694" s="46">
        <v>59</v>
      </c>
      <c r="I5694" s="46">
        <v>30</v>
      </c>
      <c r="J5694" t="s">
        <v>95</v>
      </c>
      <c r="K5694" t="s">
        <v>90</v>
      </c>
      <c r="L5694" s="46">
        <v>2413</v>
      </c>
      <c r="M5694" s="46">
        <v>35</v>
      </c>
      <c r="N5694" s="46">
        <v>34.4</v>
      </c>
      <c r="O5694" s="46">
        <v>111</v>
      </c>
      <c r="P5694" s="46">
        <f t="shared" si="651"/>
        <v>1</v>
      </c>
      <c r="R5694" s="67" t="s">
        <v>2766</v>
      </c>
      <c r="S5694" s="67">
        <f>COUNTIF(Y$2:$Y$100,R5694)</f>
        <v>0</v>
      </c>
      <c r="V5694" s="67">
        <f t="shared" si="652"/>
        <v>0</v>
      </c>
      <c r="X5694"/>
      <c r="Y5694" s="67" t="str">
        <f t="shared" si="657"/>
        <v xml:space="preserve"> </v>
      </c>
      <c r="AB5694" t="s">
        <v>90</v>
      </c>
      <c r="AC5694" s="46">
        <v>2413</v>
      </c>
      <c r="AD5694" s="46">
        <v>35</v>
      </c>
      <c r="AE5694" s="46">
        <v>34.4</v>
      </c>
      <c r="AF5694" s="46">
        <v>111</v>
      </c>
      <c r="AH5694" s="70" t="str">
        <f t="shared" si="653"/>
        <v/>
      </c>
      <c r="AI5694" s="70" t="str">
        <f t="shared" si="654"/>
        <v/>
      </c>
      <c r="AJ5694" s="70" t="str">
        <f t="shared" si="655"/>
        <v>X</v>
      </c>
      <c r="AK5694" s="70" t="str" cm="1">
        <f t="array" ref="AK5694">_xlfn.IFS(AH5694&lt;&gt;"","1",AI5694&lt;&gt;"","2",AJ5694&lt;&gt;"","3")</f>
        <v>3</v>
      </c>
    </row>
    <row r="5695" spans="1:37" x14ac:dyDescent="0.25">
      <c r="A5695" t="s">
        <v>541</v>
      </c>
      <c r="B5695" t="s">
        <v>190</v>
      </c>
      <c r="C5695" s="67" t="str">
        <f t="shared" si="650"/>
        <v>Mara Tuma</v>
      </c>
      <c r="D5695" s="71" t="str" cm="1">
        <f t="array" ref="D5695">_xlfn.IFS(AK5695="1",CONCATENATE(C5695,"Regional"),AK5695="2",CONCATENATE(C5695,"Sectional"),AK5695="3",CONCATENATE(C5695,COUNTIF($C$1:C5695,C5695)))</f>
        <v>Mara Tuma10</v>
      </c>
      <c r="E5695" s="66">
        <v>45182.614583333336</v>
      </c>
      <c r="F5695" t="s">
        <v>2365</v>
      </c>
      <c r="G5695" s="46">
        <v>40</v>
      </c>
      <c r="H5695" s="46">
        <v>59</v>
      </c>
      <c r="I5695" s="46">
        <v>30</v>
      </c>
      <c r="J5695" t="s">
        <v>95</v>
      </c>
      <c r="K5695" t="s">
        <v>90</v>
      </c>
      <c r="L5695" s="46">
        <v>2413</v>
      </c>
      <c r="M5695" s="46">
        <v>35</v>
      </c>
      <c r="N5695" s="46">
        <v>34.4</v>
      </c>
      <c r="O5695" s="46">
        <v>111</v>
      </c>
      <c r="P5695" s="46">
        <f t="shared" si="651"/>
        <v>1</v>
      </c>
      <c r="R5695" s="67" t="s">
        <v>1211</v>
      </c>
      <c r="S5695" s="67">
        <f>COUNTIF(Y$2:$Y$100,R5695)</f>
        <v>0</v>
      </c>
      <c r="V5695" s="67">
        <f t="shared" si="652"/>
        <v>0</v>
      </c>
      <c r="X5695"/>
      <c r="Y5695" s="67" t="str">
        <f t="shared" si="657"/>
        <v xml:space="preserve"> </v>
      </c>
      <c r="AB5695" t="s">
        <v>90</v>
      </c>
      <c r="AC5695" s="46">
        <v>2413</v>
      </c>
      <c r="AD5695" s="46">
        <v>35</v>
      </c>
      <c r="AE5695" s="46">
        <v>34.4</v>
      </c>
      <c r="AF5695" s="46">
        <v>111</v>
      </c>
      <c r="AH5695" s="70" t="str">
        <f t="shared" si="653"/>
        <v/>
      </c>
      <c r="AI5695" s="70" t="str">
        <f t="shared" si="654"/>
        <v/>
      </c>
      <c r="AJ5695" s="70" t="str">
        <f t="shared" si="655"/>
        <v>X</v>
      </c>
      <c r="AK5695" s="70" t="str" cm="1">
        <f t="array" ref="AK5695">_xlfn.IFS(AH5695&lt;&gt;"","1",AI5695&lt;&gt;"","2",AJ5695&lt;&gt;"","3")</f>
        <v>3</v>
      </c>
    </row>
    <row r="5696" spans="1:37" x14ac:dyDescent="0.25">
      <c r="A5696" t="s">
        <v>1759</v>
      </c>
      <c r="B5696" t="s">
        <v>876</v>
      </c>
      <c r="C5696" s="67" t="str">
        <f t="shared" si="650"/>
        <v>Jaelyn Spiess</v>
      </c>
      <c r="D5696" s="71" t="str" cm="1">
        <f t="array" ref="D5696">_xlfn.IFS(AK5696="1",CONCATENATE(C5696,"Regional"),AK5696="2",CONCATENATE(C5696,"Sectional"),AK5696="3",CONCATENATE(C5696,COUNTIF($C$1:C5696,C5696)))</f>
        <v>Jaelyn Spiess7</v>
      </c>
      <c r="E5696" s="66">
        <v>45182.614583333336</v>
      </c>
      <c r="F5696" t="s">
        <v>2365</v>
      </c>
      <c r="G5696" s="46">
        <v>40</v>
      </c>
      <c r="H5696" s="46">
        <v>60</v>
      </c>
      <c r="I5696" s="46">
        <v>32</v>
      </c>
      <c r="J5696" t="s">
        <v>95</v>
      </c>
      <c r="K5696" t="s">
        <v>90</v>
      </c>
      <c r="L5696" s="46">
        <v>2413</v>
      </c>
      <c r="M5696" s="46">
        <v>35</v>
      </c>
      <c r="N5696" s="46">
        <v>34.4</v>
      </c>
      <c r="O5696" s="46">
        <v>111</v>
      </c>
      <c r="P5696" s="46">
        <f t="shared" si="651"/>
        <v>1</v>
      </c>
      <c r="R5696" s="67" t="s">
        <v>2765</v>
      </c>
      <c r="S5696" s="67">
        <f>COUNTIF(Y$2:$Y$100,R5696)</f>
        <v>0</v>
      </c>
      <c r="V5696" s="67">
        <f t="shared" si="652"/>
        <v>0</v>
      </c>
      <c r="X5696"/>
      <c r="Y5696" s="67" t="str">
        <f t="shared" si="657"/>
        <v xml:space="preserve"> </v>
      </c>
      <c r="AB5696" t="s">
        <v>90</v>
      </c>
      <c r="AC5696" s="46">
        <v>2413</v>
      </c>
      <c r="AD5696" s="46">
        <v>35</v>
      </c>
      <c r="AE5696" s="46">
        <v>34.4</v>
      </c>
      <c r="AF5696" s="46">
        <v>111</v>
      </c>
      <c r="AH5696" s="70" t="str">
        <f t="shared" si="653"/>
        <v/>
      </c>
      <c r="AI5696" s="70" t="str">
        <f t="shared" si="654"/>
        <v/>
      </c>
      <c r="AJ5696" s="70" t="str">
        <f t="shared" si="655"/>
        <v>X</v>
      </c>
      <c r="AK5696" s="70" t="str" cm="1">
        <f t="array" ref="AK5696">_xlfn.IFS(AH5696&lt;&gt;"","1",AI5696&lt;&gt;"","2",AJ5696&lt;&gt;"","3")</f>
        <v>3</v>
      </c>
    </row>
    <row r="5697" spans="1:37" x14ac:dyDescent="0.25">
      <c r="A5697" t="s">
        <v>1086</v>
      </c>
      <c r="B5697" t="s">
        <v>197</v>
      </c>
      <c r="C5697" s="67" t="str">
        <f t="shared" si="650"/>
        <v>Alex Wold</v>
      </c>
      <c r="D5697" s="71" t="str" cm="1">
        <f t="array" ref="D5697">_xlfn.IFS(AK5697="1",CONCATENATE(C5697,"Regional"),AK5697="2",CONCATENATE(C5697,"Sectional"),AK5697="3",CONCATENATE(C5697,COUNTIF($C$1:C5697,C5697)))</f>
        <v>Alex Wold3</v>
      </c>
      <c r="E5697" s="66">
        <v>45182.614583333336</v>
      </c>
      <c r="F5697" t="s">
        <v>2365</v>
      </c>
      <c r="G5697" s="46">
        <v>40</v>
      </c>
      <c r="H5697" s="46">
        <v>60</v>
      </c>
      <c r="I5697" s="46">
        <v>32</v>
      </c>
      <c r="J5697" t="s">
        <v>95</v>
      </c>
      <c r="K5697" t="s">
        <v>90</v>
      </c>
      <c r="L5697" s="46">
        <v>2413</v>
      </c>
      <c r="M5697" s="46">
        <v>35</v>
      </c>
      <c r="N5697" s="46">
        <v>34.4</v>
      </c>
      <c r="O5697" s="46">
        <v>111</v>
      </c>
      <c r="P5697" s="46">
        <f t="shared" si="651"/>
        <v>1</v>
      </c>
      <c r="R5697" s="67" t="s">
        <v>2776</v>
      </c>
      <c r="S5697" s="67">
        <f>COUNTIF(Y$2:$Y$100,R5697)</f>
        <v>0</v>
      </c>
      <c r="V5697" s="67">
        <f t="shared" si="652"/>
        <v>0</v>
      </c>
      <c r="X5697"/>
      <c r="Y5697" s="67" t="str">
        <f t="shared" si="657"/>
        <v xml:space="preserve"> </v>
      </c>
      <c r="AB5697" t="s">
        <v>90</v>
      </c>
      <c r="AC5697" s="46">
        <v>2413</v>
      </c>
      <c r="AD5697" s="46">
        <v>35</v>
      </c>
      <c r="AE5697" s="46">
        <v>34.4</v>
      </c>
      <c r="AF5697" s="46">
        <v>111</v>
      </c>
      <c r="AH5697" s="70" t="str">
        <f t="shared" si="653"/>
        <v/>
      </c>
      <c r="AI5697" s="70" t="str">
        <f t="shared" si="654"/>
        <v/>
      </c>
      <c r="AJ5697" s="70" t="str">
        <f t="shared" si="655"/>
        <v>X</v>
      </c>
      <c r="AK5697" s="70" t="str" cm="1">
        <f t="array" ref="AK5697">_xlfn.IFS(AH5697&lt;&gt;"","1",AI5697&lt;&gt;"","2",AJ5697&lt;&gt;"","3")</f>
        <v>3</v>
      </c>
    </row>
    <row r="5698" spans="1:37" x14ac:dyDescent="0.25">
      <c r="A5698" t="s">
        <v>3399</v>
      </c>
      <c r="B5698" t="s">
        <v>1765</v>
      </c>
      <c r="C5698" s="67" t="str">
        <f t="shared" ref="C5698:C5761" si="658">CONCATENATE(B5698," ",A5698)</f>
        <v>Saiwa Lema</v>
      </c>
      <c r="D5698" s="71" t="str" cm="1">
        <f t="array" ref="D5698">_xlfn.IFS(AK5698="1",CONCATENATE(C5698,"Regional"),AK5698="2",CONCATENATE(C5698,"Sectional"),AK5698="3",CONCATENATE(C5698,COUNTIF($C$1:C5698,C5698)))</f>
        <v>Saiwa Lema8</v>
      </c>
      <c r="E5698" s="66">
        <v>45182.614583333336</v>
      </c>
      <c r="F5698" t="s">
        <v>2365</v>
      </c>
      <c r="G5698" s="46">
        <v>40</v>
      </c>
      <c r="H5698" s="46">
        <v>65</v>
      </c>
      <c r="I5698" s="46">
        <v>34</v>
      </c>
      <c r="J5698" t="s">
        <v>95</v>
      </c>
      <c r="K5698" t="s">
        <v>90</v>
      </c>
      <c r="L5698" s="46">
        <v>2413</v>
      </c>
      <c r="M5698" s="46">
        <v>35</v>
      </c>
      <c r="N5698" s="46">
        <v>34.4</v>
      </c>
      <c r="O5698" s="46">
        <v>111</v>
      </c>
      <c r="P5698" s="46">
        <f t="shared" ref="P5698:P5761" si="659">IF(L5698&gt;4000,2,1)</f>
        <v>1</v>
      </c>
      <c r="R5698" s="67" t="s">
        <v>3531</v>
      </c>
      <c r="S5698" s="67">
        <f>COUNTIF(Y$2:$Y$100,R5698)</f>
        <v>0</v>
      </c>
      <c r="V5698" s="67">
        <f t="shared" ref="V5698:V5707" si="660">COUNTIF(R5698:R8321,Y5698)</f>
        <v>0</v>
      </c>
      <c r="X5698"/>
      <c r="Y5698" s="67" t="str">
        <f t="shared" si="657"/>
        <v xml:space="preserve"> </v>
      </c>
      <c r="AB5698" t="s">
        <v>90</v>
      </c>
      <c r="AC5698" s="46">
        <v>2413</v>
      </c>
      <c r="AD5698" s="46">
        <v>35</v>
      </c>
      <c r="AE5698" s="46">
        <v>34.4</v>
      </c>
      <c r="AF5698" s="46">
        <v>111</v>
      </c>
      <c r="AH5698" s="70" t="str">
        <f t="shared" ref="AH5698:AH5761" si="661">IF(ISNUMBER(SEARCH("regional",$F5698)),$F5698,"")</f>
        <v/>
      </c>
      <c r="AI5698" s="70" t="str">
        <f t="shared" ref="AI5698:AI5761" si="662">IF(ISNUMBER(SEARCH("sectional",$F5698)),$F5698,"")</f>
        <v/>
      </c>
      <c r="AJ5698" s="70" t="str">
        <f t="shared" ref="AJ5698:AJ5761" si="663">IF(AND(AH5698="",AI5698=""),"X","")</f>
        <v>X</v>
      </c>
      <c r="AK5698" s="70" t="str" cm="1">
        <f t="array" ref="AK5698">_xlfn.IFS(AH5698&lt;&gt;"","1",AI5698&lt;&gt;"","2",AJ5698&lt;&gt;"","3")</f>
        <v>3</v>
      </c>
    </row>
    <row r="5699" spans="1:37" x14ac:dyDescent="0.25">
      <c r="A5699" t="s">
        <v>1757</v>
      </c>
      <c r="B5699" t="s">
        <v>524</v>
      </c>
      <c r="C5699" s="67" t="str">
        <f t="shared" si="658"/>
        <v>Isabelle Collicott</v>
      </c>
      <c r="D5699" s="71" t="str" cm="1">
        <f t="array" ref="D5699">_xlfn.IFS(AK5699="1",CONCATENATE(C5699,"Regional"),AK5699="2",CONCATENATE(C5699,"Sectional"),AK5699="3",CONCATENATE(C5699,COUNTIF($C$1:C5699,C5699)))</f>
        <v>Isabelle Collicott7</v>
      </c>
      <c r="E5699" s="66">
        <v>45182.614583333336</v>
      </c>
      <c r="F5699" t="s">
        <v>2365</v>
      </c>
      <c r="G5699" s="46">
        <v>40</v>
      </c>
      <c r="H5699" s="46">
        <v>66</v>
      </c>
      <c r="I5699" s="46">
        <v>35</v>
      </c>
      <c r="J5699" t="s">
        <v>95</v>
      </c>
      <c r="K5699" t="s">
        <v>90</v>
      </c>
      <c r="L5699" s="46">
        <v>2413</v>
      </c>
      <c r="M5699" s="46">
        <v>35</v>
      </c>
      <c r="N5699" s="46">
        <v>34.4</v>
      </c>
      <c r="O5699" s="46">
        <v>111</v>
      </c>
      <c r="P5699" s="46">
        <f t="shared" si="659"/>
        <v>1</v>
      </c>
      <c r="R5699" s="67" t="s">
        <v>2763</v>
      </c>
      <c r="S5699" s="67">
        <f>COUNTIF(Y$2:$Y$100,R5699)</f>
        <v>0</v>
      </c>
      <c r="V5699" s="67">
        <f t="shared" si="660"/>
        <v>0</v>
      </c>
      <c r="X5699"/>
      <c r="Y5699" s="67" t="str">
        <f t="shared" si="657"/>
        <v xml:space="preserve"> </v>
      </c>
      <c r="AB5699" t="s">
        <v>90</v>
      </c>
      <c r="AC5699" s="46">
        <v>2413</v>
      </c>
      <c r="AD5699" s="46">
        <v>35</v>
      </c>
      <c r="AE5699" s="46">
        <v>34.4</v>
      </c>
      <c r="AF5699" s="46">
        <v>111</v>
      </c>
      <c r="AH5699" s="70" t="str">
        <f t="shared" si="661"/>
        <v/>
      </c>
      <c r="AI5699" s="70" t="str">
        <f t="shared" si="662"/>
        <v/>
      </c>
      <c r="AJ5699" s="70" t="str">
        <f t="shared" si="663"/>
        <v>X</v>
      </c>
      <c r="AK5699" s="70" t="str" cm="1">
        <f t="array" ref="AK5699">_xlfn.IFS(AH5699&lt;&gt;"","1",AI5699&lt;&gt;"","2",AJ5699&lt;&gt;"","3")</f>
        <v>3</v>
      </c>
    </row>
    <row r="5700" spans="1:37" x14ac:dyDescent="0.25">
      <c r="A5700" t="s">
        <v>714</v>
      </c>
      <c r="B5700" t="s">
        <v>428</v>
      </c>
      <c r="C5700" s="67" t="str">
        <f t="shared" si="658"/>
        <v>Annika Binczak</v>
      </c>
      <c r="D5700" s="71" t="str" cm="1">
        <f t="array" ref="D5700">_xlfn.IFS(AK5700="1",CONCATENATE(C5700,"Regional"),AK5700="2",CONCATENATE(C5700,"Sectional"),AK5700="3",CONCATENATE(C5700,COUNTIF($C$1:C5700,C5700)))</f>
        <v>Annika Binczak8</v>
      </c>
      <c r="E5700" s="66">
        <v>45182.614583333336</v>
      </c>
      <c r="F5700" t="s">
        <v>2365</v>
      </c>
      <c r="G5700" s="46">
        <v>40</v>
      </c>
      <c r="H5700" s="46">
        <v>71</v>
      </c>
      <c r="I5700" s="46">
        <v>36</v>
      </c>
      <c r="J5700" t="s">
        <v>95</v>
      </c>
      <c r="K5700" t="s">
        <v>90</v>
      </c>
      <c r="L5700" s="46">
        <v>2413</v>
      </c>
      <c r="M5700" s="46">
        <v>35</v>
      </c>
      <c r="N5700" s="46">
        <v>34.4</v>
      </c>
      <c r="O5700" s="46">
        <v>111</v>
      </c>
      <c r="P5700" s="46">
        <f t="shared" si="659"/>
        <v>1</v>
      </c>
      <c r="R5700" s="67" t="s">
        <v>1312</v>
      </c>
      <c r="S5700" s="67">
        <f>COUNTIF(Y$2:$Y$100,R5700)</f>
        <v>0</v>
      </c>
      <c r="V5700" s="67">
        <f t="shared" si="660"/>
        <v>0</v>
      </c>
      <c r="X5700"/>
      <c r="Y5700" s="67" t="str">
        <f t="shared" si="657"/>
        <v xml:space="preserve"> </v>
      </c>
      <c r="AB5700" t="s">
        <v>90</v>
      </c>
      <c r="AC5700" s="46">
        <v>2413</v>
      </c>
      <c r="AD5700" s="46">
        <v>35</v>
      </c>
      <c r="AE5700" s="46">
        <v>34.4</v>
      </c>
      <c r="AF5700" s="46">
        <v>111</v>
      </c>
      <c r="AH5700" s="70" t="str">
        <f t="shared" si="661"/>
        <v/>
      </c>
      <c r="AI5700" s="70" t="str">
        <f t="shared" si="662"/>
        <v/>
      </c>
      <c r="AJ5700" s="70" t="str">
        <f t="shared" si="663"/>
        <v>X</v>
      </c>
      <c r="AK5700" s="70" t="str" cm="1">
        <f t="array" ref="AK5700">_xlfn.IFS(AH5700&lt;&gt;"","1",AI5700&lt;&gt;"","2",AJ5700&lt;&gt;"","3")</f>
        <v>3</v>
      </c>
    </row>
    <row r="5701" spans="1:37" x14ac:dyDescent="0.25">
      <c r="A5701" t="s">
        <v>712</v>
      </c>
      <c r="B5701" t="s">
        <v>713</v>
      </c>
      <c r="C5701" s="67" t="str">
        <f t="shared" si="658"/>
        <v>Hailee Lindow</v>
      </c>
      <c r="D5701" s="71" t="str" cm="1">
        <f t="array" ref="D5701">_xlfn.IFS(AK5701="1",CONCATENATE(C5701,"Regional"),AK5701="2",CONCATENATE(C5701,"Sectional"),AK5701="3",CONCATENATE(C5701,COUNTIF($C$1:C5701,C5701)))</f>
        <v>Hailee Lindow9</v>
      </c>
      <c r="E5701" s="66">
        <v>45182.614583333336</v>
      </c>
      <c r="F5701" t="s">
        <v>2365</v>
      </c>
      <c r="G5701" s="46">
        <v>40</v>
      </c>
      <c r="H5701" s="46">
        <v>72</v>
      </c>
      <c r="I5701" s="46">
        <v>37</v>
      </c>
      <c r="J5701" t="s">
        <v>95</v>
      </c>
      <c r="K5701" t="s">
        <v>90</v>
      </c>
      <c r="L5701" s="46">
        <v>2413</v>
      </c>
      <c r="M5701" s="46">
        <v>35</v>
      </c>
      <c r="N5701" s="46">
        <v>34.4</v>
      </c>
      <c r="O5701" s="46">
        <v>111</v>
      </c>
      <c r="P5701" s="46">
        <f t="shared" si="659"/>
        <v>1</v>
      </c>
      <c r="R5701" s="67" t="s">
        <v>1311</v>
      </c>
      <c r="S5701" s="67">
        <f>COUNTIF(Y$2:$Y$100,R5701)</f>
        <v>0</v>
      </c>
      <c r="V5701" s="67">
        <f t="shared" si="660"/>
        <v>0</v>
      </c>
      <c r="X5701"/>
      <c r="Y5701" s="67" t="str">
        <f t="shared" si="657"/>
        <v xml:space="preserve"> </v>
      </c>
      <c r="AB5701" t="s">
        <v>90</v>
      </c>
      <c r="AC5701" s="46">
        <v>2413</v>
      </c>
      <c r="AD5701" s="46">
        <v>35</v>
      </c>
      <c r="AE5701" s="46">
        <v>34.4</v>
      </c>
      <c r="AF5701" s="46">
        <v>111</v>
      </c>
      <c r="AH5701" s="70" t="str">
        <f t="shared" si="661"/>
        <v/>
      </c>
      <c r="AI5701" s="70" t="str">
        <f t="shared" si="662"/>
        <v/>
      </c>
      <c r="AJ5701" s="70" t="str">
        <f t="shared" si="663"/>
        <v>X</v>
      </c>
      <c r="AK5701" s="70" t="str" cm="1">
        <f t="array" ref="AK5701">_xlfn.IFS(AH5701&lt;&gt;"","1",AI5701&lt;&gt;"","2",AJ5701&lt;&gt;"","3")</f>
        <v>3</v>
      </c>
    </row>
    <row r="5702" spans="1:37" x14ac:dyDescent="0.25">
      <c r="A5702" t="s">
        <v>1766</v>
      </c>
      <c r="B5702" t="s">
        <v>1767</v>
      </c>
      <c r="C5702" s="67" t="str">
        <f t="shared" si="658"/>
        <v>Brenner Packwood</v>
      </c>
      <c r="D5702" s="71" t="str" cm="1">
        <f t="array" ref="D5702">_xlfn.IFS(AK5702="1",CONCATENATE(C5702,"Regional"),AK5702="2",CONCATENATE(C5702,"Sectional"),AK5702="3",CONCATENATE(C5702,COUNTIF($C$1:C5702,C5702)))</f>
        <v>Brenner Packwood9</v>
      </c>
      <c r="E5702" s="66">
        <v>45182.614583333336</v>
      </c>
      <c r="F5702" t="s">
        <v>2365</v>
      </c>
      <c r="G5702" s="46">
        <v>40</v>
      </c>
      <c r="H5702" s="46">
        <v>82</v>
      </c>
      <c r="I5702" s="46">
        <v>38</v>
      </c>
      <c r="J5702" t="s">
        <v>95</v>
      </c>
      <c r="K5702" t="s">
        <v>90</v>
      </c>
      <c r="L5702" s="46">
        <v>2413</v>
      </c>
      <c r="M5702" s="46">
        <v>35</v>
      </c>
      <c r="N5702" s="46">
        <v>34.4</v>
      </c>
      <c r="O5702" s="46">
        <v>111</v>
      </c>
      <c r="P5702" s="46">
        <f t="shared" si="659"/>
        <v>1</v>
      </c>
      <c r="R5702" s="67" t="s">
        <v>2772</v>
      </c>
      <c r="S5702" s="67">
        <f>COUNTIF(Y$2:$Y$100,R5702)</f>
        <v>0</v>
      </c>
      <c r="V5702" s="67">
        <f t="shared" si="660"/>
        <v>0</v>
      </c>
      <c r="X5702"/>
      <c r="Y5702" s="67" t="str">
        <f t="shared" si="657"/>
        <v xml:space="preserve"> </v>
      </c>
      <c r="AB5702" t="s">
        <v>90</v>
      </c>
      <c r="AC5702" s="46">
        <v>2413</v>
      </c>
      <c r="AD5702" s="46">
        <v>35</v>
      </c>
      <c r="AE5702" s="46">
        <v>34.4</v>
      </c>
      <c r="AF5702" s="46">
        <v>111</v>
      </c>
      <c r="AH5702" s="70" t="str">
        <f t="shared" si="661"/>
        <v/>
      </c>
      <c r="AI5702" s="70" t="str">
        <f t="shared" si="662"/>
        <v/>
      </c>
      <c r="AJ5702" s="70" t="str">
        <f t="shared" si="663"/>
        <v>X</v>
      </c>
      <c r="AK5702" s="70" t="str" cm="1">
        <f t="array" ref="AK5702">_xlfn.IFS(AH5702&lt;&gt;"","1",AI5702&lt;&gt;"","2",AJ5702&lt;&gt;"","3")</f>
        <v>3</v>
      </c>
    </row>
    <row r="5703" spans="1:37" x14ac:dyDescent="0.25">
      <c r="A5703" t="s">
        <v>299</v>
      </c>
      <c r="B5703" t="s">
        <v>458</v>
      </c>
      <c r="C5703" s="67" t="str">
        <f t="shared" si="658"/>
        <v>Lauren Lupinek</v>
      </c>
      <c r="D5703" s="71" t="str" cm="1">
        <f t="array" ref="D5703">_xlfn.IFS(AK5703="1",CONCATENATE(C5703,"Regional"),AK5703="2",CONCATENATE(C5703,"Sectional"),AK5703="3",CONCATENATE(C5703,COUNTIF($C$1:C5703,C5703)))</f>
        <v>Lauren Lupinek10</v>
      </c>
      <c r="E5703" s="66">
        <v>45182.666666666664</v>
      </c>
      <c r="F5703" t="s">
        <v>2444</v>
      </c>
      <c r="G5703" s="46">
        <v>42</v>
      </c>
      <c r="H5703" s="46">
        <v>41</v>
      </c>
      <c r="I5703" s="46">
        <v>1</v>
      </c>
      <c r="J5703" t="s">
        <v>150</v>
      </c>
      <c r="K5703" t="s">
        <v>90</v>
      </c>
      <c r="L5703" s="46">
        <v>2545</v>
      </c>
      <c r="M5703" s="46">
        <v>36</v>
      </c>
      <c r="N5703" s="46">
        <v>35.1</v>
      </c>
      <c r="O5703" s="46">
        <v>125</v>
      </c>
      <c r="P5703" s="46">
        <f t="shared" si="659"/>
        <v>1</v>
      </c>
      <c r="R5703" s="67" t="s">
        <v>1313</v>
      </c>
      <c r="S5703" s="67">
        <f>COUNTIF(Y$2:$Y$100,R5703)</f>
        <v>0</v>
      </c>
      <c r="V5703" s="67">
        <f t="shared" si="660"/>
        <v>0</v>
      </c>
      <c r="X5703"/>
      <c r="Y5703" s="67" t="str">
        <f t="shared" si="657"/>
        <v xml:space="preserve"> </v>
      </c>
      <c r="AB5703" t="s">
        <v>90</v>
      </c>
      <c r="AC5703" s="46">
        <v>2545</v>
      </c>
      <c r="AD5703" s="46">
        <v>36</v>
      </c>
      <c r="AE5703" s="46">
        <v>35.1</v>
      </c>
      <c r="AF5703" s="46">
        <v>125</v>
      </c>
      <c r="AH5703" s="70" t="str">
        <f t="shared" si="661"/>
        <v/>
      </c>
      <c r="AI5703" s="70" t="str">
        <f t="shared" si="662"/>
        <v/>
      </c>
      <c r="AJ5703" s="70" t="str">
        <f t="shared" si="663"/>
        <v>X</v>
      </c>
      <c r="AK5703" s="70" t="str" cm="1">
        <f t="array" ref="AK5703">_xlfn.IFS(AH5703&lt;&gt;"","1",AI5703&lt;&gt;"","2",AJ5703&lt;&gt;"","3")</f>
        <v>3</v>
      </c>
    </row>
    <row r="5704" spans="1:37" x14ac:dyDescent="0.25">
      <c r="A5704" t="s">
        <v>219</v>
      </c>
      <c r="B5704" t="s">
        <v>725</v>
      </c>
      <c r="C5704" s="67" t="str">
        <f t="shared" si="658"/>
        <v>Lia Maxwell</v>
      </c>
      <c r="D5704" s="71" t="str" cm="1">
        <f t="array" ref="D5704">_xlfn.IFS(AK5704="1",CONCATENATE(C5704,"Regional"),AK5704="2",CONCATENATE(C5704,"Sectional"),AK5704="3",CONCATENATE(C5704,COUNTIF($C$1:C5704,C5704)))</f>
        <v>Lia Maxwell10</v>
      </c>
      <c r="E5704" s="66">
        <v>45182.666666666664</v>
      </c>
      <c r="F5704" t="s">
        <v>2444</v>
      </c>
      <c r="G5704" s="46">
        <v>42</v>
      </c>
      <c r="H5704" s="46">
        <v>42</v>
      </c>
      <c r="I5704" s="46">
        <v>2</v>
      </c>
      <c r="J5704" t="s">
        <v>150</v>
      </c>
      <c r="K5704" t="s">
        <v>90</v>
      </c>
      <c r="L5704" s="46">
        <v>2545</v>
      </c>
      <c r="M5704" s="46">
        <v>36</v>
      </c>
      <c r="N5704" s="46">
        <v>35.1</v>
      </c>
      <c r="O5704" s="46">
        <v>125</v>
      </c>
      <c r="P5704" s="46">
        <f t="shared" si="659"/>
        <v>1</v>
      </c>
      <c r="R5704" s="67" t="s">
        <v>1319</v>
      </c>
      <c r="S5704" s="67">
        <f>COUNTIF(Y$2:$Y$100,R5704)</f>
        <v>0</v>
      </c>
      <c r="V5704" s="67">
        <f t="shared" si="660"/>
        <v>0</v>
      </c>
      <c r="X5704"/>
      <c r="Y5704" s="67" t="str">
        <f t="shared" si="657"/>
        <v xml:space="preserve"> </v>
      </c>
      <c r="AB5704" t="s">
        <v>90</v>
      </c>
      <c r="AC5704" s="46">
        <v>2545</v>
      </c>
      <c r="AD5704" s="46">
        <v>36</v>
      </c>
      <c r="AE5704" s="46">
        <v>35.1</v>
      </c>
      <c r="AF5704" s="46">
        <v>125</v>
      </c>
      <c r="AH5704" s="70" t="str">
        <f t="shared" si="661"/>
        <v/>
      </c>
      <c r="AI5704" s="70" t="str">
        <f t="shared" si="662"/>
        <v/>
      </c>
      <c r="AJ5704" s="70" t="str">
        <f t="shared" si="663"/>
        <v>X</v>
      </c>
      <c r="AK5704" s="70" t="str" cm="1">
        <f t="array" ref="AK5704">_xlfn.IFS(AH5704&lt;&gt;"","1",AI5704&lt;&gt;"","2",AJ5704&lt;&gt;"","3")</f>
        <v>3</v>
      </c>
    </row>
    <row r="5705" spans="1:37" x14ac:dyDescent="0.25">
      <c r="A5705" t="s">
        <v>1649</v>
      </c>
      <c r="B5705" t="s">
        <v>1613</v>
      </c>
      <c r="C5705" s="67" t="str">
        <f t="shared" si="658"/>
        <v>Arianna Lietzow</v>
      </c>
      <c r="D5705" s="71" t="str" cm="1">
        <f t="array" ref="D5705">_xlfn.IFS(AK5705="1",CONCATENATE(C5705,"Regional"),AK5705="2",CONCATENATE(C5705,"Sectional"),AK5705="3",CONCATENATE(C5705,COUNTIF($C$1:C5705,C5705)))</f>
        <v>Arianna Lietzow10</v>
      </c>
      <c r="E5705" s="66">
        <v>45182.666666666664</v>
      </c>
      <c r="F5705" t="s">
        <v>2444</v>
      </c>
      <c r="G5705" s="46">
        <v>42</v>
      </c>
      <c r="H5705" s="46">
        <v>45</v>
      </c>
      <c r="I5705" s="46">
        <v>3</v>
      </c>
      <c r="J5705" t="s">
        <v>150</v>
      </c>
      <c r="K5705" t="s">
        <v>90</v>
      </c>
      <c r="L5705" s="46">
        <v>2545</v>
      </c>
      <c r="M5705" s="46">
        <v>36</v>
      </c>
      <c r="N5705" s="46">
        <v>35.1</v>
      </c>
      <c r="O5705" s="46">
        <v>125</v>
      </c>
      <c r="P5705" s="46">
        <f t="shared" si="659"/>
        <v>1</v>
      </c>
      <c r="R5705" s="67" t="s">
        <v>3552</v>
      </c>
      <c r="S5705" s="67">
        <f>COUNTIF(Y$2:$Y$100,R5705)</f>
        <v>0</v>
      </c>
      <c r="V5705" s="67">
        <f t="shared" si="660"/>
        <v>0</v>
      </c>
      <c r="X5705"/>
      <c r="Y5705" s="67" t="str">
        <f t="shared" si="657"/>
        <v xml:space="preserve"> </v>
      </c>
      <c r="AB5705" t="s">
        <v>90</v>
      </c>
      <c r="AC5705" s="46">
        <v>2545</v>
      </c>
      <c r="AD5705" s="46">
        <v>36</v>
      </c>
      <c r="AE5705" s="46">
        <v>35.1</v>
      </c>
      <c r="AF5705" s="46">
        <v>125</v>
      </c>
      <c r="AH5705" s="70" t="str">
        <f t="shared" si="661"/>
        <v/>
      </c>
      <c r="AI5705" s="70" t="str">
        <f t="shared" si="662"/>
        <v/>
      </c>
      <c r="AJ5705" s="70" t="str">
        <f t="shared" si="663"/>
        <v>X</v>
      </c>
      <c r="AK5705" s="70" t="str" cm="1">
        <f t="array" ref="AK5705">_xlfn.IFS(AH5705&lt;&gt;"","1",AI5705&lt;&gt;"","2",AJ5705&lt;&gt;"","3")</f>
        <v>3</v>
      </c>
    </row>
    <row r="5706" spans="1:37" x14ac:dyDescent="0.25">
      <c r="A5706" t="s">
        <v>746</v>
      </c>
      <c r="B5706" t="s">
        <v>682</v>
      </c>
      <c r="C5706" s="67" t="str">
        <f t="shared" si="658"/>
        <v>Aubrey Westerman</v>
      </c>
      <c r="D5706" s="71" t="str" cm="1">
        <f t="array" ref="D5706">_xlfn.IFS(AK5706="1",CONCATENATE(C5706,"Regional"),AK5706="2",CONCATENATE(C5706,"Sectional"),AK5706="3",CONCATENATE(C5706,COUNTIF($C$1:C5706,C5706)))</f>
        <v>Aubrey Westerman10</v>
      </c>
      <c r="E5706" s="66">
        <v>45182.666666666664</v>
      </c>
      <c r="F5706" t="s">
        <v>2444</v>
      </c>
      <c r="G5706" s="46">
        <v>42</v>
      </c>
      <c r="H5706" s="46">
        <v>45</v>
      </c>
      <c r="I5706" s="46">
        <v>3</v>
      </c>
      <c r="J5706" t="s">
        <v>150</v>
      </c>
      <c r="K5706" t="s">
        <v>90</v>
      </c>
      <c r="L5706" s="46">
        <v>2545</v>
      </c>
      <c r="M5706" s="46">
        <v>36</v>
      </c>
      <c r="N5706" s="46">
        <v>35.1</v>
      </c>
      <c r="O5706" s="46">
        <v>125</v>
      </c>
      <c r="P5706" s="46">
        <f t="shared" si="659"/>
        <v>1</v>
      </c>
      <c r="R5706" s="67" t="s">
        <v>3478</v>
      </c>
      <c r="S5706" s="67">
        <f>COUNTIF(Y$2:$Y$100,R5706)</f>
        <v>0</v>
      </c>
      <c r="V5706" s="67">
        <f t="shared" si="660"/>
        <v>0</v>
      </c>
      <c r="X5706"/>
      <c r="Y5706" s="67" t="str">
        <f t="shared" si="657"/>
        <v xml:space="preserve"> </v>
      </c>
      <c r="AB5706" t="s">
        <v>90</v>
      </c>
      <c r="AC5706" s="46">
        <v>2545</v>
      </c>
      <c r="AD5706" s="46">
        <v>36</v>
      </c>
      <c r="AE5706" s="46">
        <v>35.1</v>
      </c>
      <c r="AF5706" s="46">
        <v>125</v>
      </c>
      <c r="AH5706" s="70" t="str">
        <f t="shared" si="661"/>
        <v/>
      </c>
      <c r="AI5706" s="70" t="str">
        <f t="shared" si="662"/>
        <v/>
      </c>
      <c r="AJ5706" s="70" t="str">
        <f t="shared" si="663"/>
        <v>X</v>
      </c>
      <c r="AK5706" s="70" t="str" cm="1">
        <f t="array" ref="AK5706">_xlfn.IFS(AH5706&lt;&gt;"","1",AI5706&lt;&gt;"","2",AJ5706&lt;&gt;"","3")</f>
        <v>3</v>
      </c>
    </row>
    <row r="5707" spans="1:37" x14ac:dyDescent="0.25">
      <c r="A5707" t="s">
        <v>360</v>
      </c>
      <c r="B5707" t="s">
        <v>765</v>
      </c>
      <c r="C5707" s="67" t="str">
        <f t="shared" si="658"/>
        <v>Clare Smith</v>
      </c>
      <c r="D5707" s="71" t="str" cm="1">
        <f t="array" ref="D5707">_xlfn.IFS(AK5707="1",CONCATENATE(C5707,"Regional"),AK5707="2",CONCATENATE(C5707,"Sectional"),AK5707="3",CONCATENATE(C5707,COUNTIF($C$1:C5707,C5707)))</f>
        <v>Clare Smith8</v>
      </c>
      <c r="E5707" s="66">
        <v>45182.666666666664</v>
      </c>
      <c r="F5707" t="s">
        <v>2444</v>
      </c>
      <c r="G5707" s="46">
        <v>42</v>
      </c>
      <c r="H5707" s="46">
        <v>46</v>
      </c>
      <c r="I5707" s="46">
        <v>5</v>
      </c>
      <c r="J5707" t="s">
        <v>150</v>
      </c>
      <c r="K5707" t="s">
        <v>90</v>
      </c>
      <c r="L5707" s="46">
        <v>2545</v>
      </c>
      <c r="M5707" s="46">
        <v>36</v>
      </c>
      <c r="N5707" s="46">
        <v>35.1</v>
      </c>
      <c r="O5707" s="46">
        <v>125</v>
      </c>
      <c r="P5707" s="46">
        <f t="shared" si="659"/>
        <v>1</v>
      </c>
      <c r="R5707" s="67" t="s">
        <v>1349</v>
      </c>
      <c r="S5707" s="67">
        <f>COUNTIF(Y$2:$Y$100,R5707)</f>
        <v>0</v>
      </c>
      <c r="V5707" s="67">
        <f t="shared" si="660"/>
        <v>0</v>
      </c>
      <c r="X5707"/>
      <c r="Y5707" s="67" t="str">
        <f t="shared" si="657"/>
        <v xml:space="preserve"> </v>
      </c>
      <c r="AB5707" t="s">
        <v>90</v>
      </c>
      <c r="AC5707" s="46">
        <v>2545</v>
      </c>
      <c r="AD5707" s="46">
        <v>36</v>
      </c>
      <c r="AE5707" s="46">
        <v>35.1</v>
      </c>
      <c r="AF5707" s="46">
        <v>125</v>
      </c>
      <c r="AH5707" s="70" t="str">
        <f t="shared" si="661"/>
        <v/>
      </c>
      <c r="AI5707" s="70" t="str">
        <f t="shared" si="662"/>
        <v/>
      </c>
      <c r="AJ5707" s="70" t="str">
        <f t="shared" si="663"/>
        <v>X</v>
      </c>
      <c r="AK5707" s="70" t="str" cm="1">
        <f t="array" ref="AK5707">_xlfn.IFS(AH5707&lt;&gt;"","1",AI5707&lt;&gt;"","2",AJ5707&lt;&gt;"","3")</f>
        <v>3</v>
      </c>
    </row>
    <row r="5708" spans="1:37" x14ac:dyDescent="0.25">
      <c r="A5708" t="s">
        <v>730</v>
      </c>
      <c r="B5708" t="s">
        <v>731</v>
      </c>
      <c r="C5708" s="67" t="str">
        <f t="shared" si="658"/>
        <v>Keira McAlister</v>
      </c>
      <c r="D5708" s="71" t="str" cm="1">
        <f t="array" ref="D5708">_xlfn.IFS(AK5708="1",CONCATENATE(C5708,"Regional"),AK5708="2",CONCATENATE(C5708,"Sectional"),AK5708="3",CONCATENATE(C5708,COUNTIF($C$1:C5708,C5708)))</f>
        <v>Keira McAlister11</v>
      </c>
      <c r="E5708" s="66">
        <v>45182.666666666664</v>
      </c>
      <c r="F5708" t="s">
        <v>2444</v>
      </c>
      <c r="G5708" s="46">
        <v>42</v>
      </c>
      <c r="H5708" s="46">
        <v>46</v>
      </c>
      <c r="I5708" s="46">
        <v>5</v>
      </c>
      <c r="J5708" t="s">
        <v>150</v>
      </c>
      <c r="K5708" t="s">
        <v>90</v>
      </c>
      <c r="L5708" s="46">
        <v>2545</v>
      </c>
      <c r="M5708" s="46">
        <v>36</v>
      </c>
      <c r="N5708" s="46">
        <v>35.1</v>
      </c>
      <c r="O5708" s="46">
        <v>125</v>
      </c>
      <c r="P5708" s="46">
        <f t="shared" si="659"/>
        <v>1</v>
      </c>
      <c r="R5708" s="67" t="s">
        <v>1325</v>
      </c>
      <c r="S5708" s="67">
        <f>COUNTIF(Y$2:$Y$100,R5708)</f>
        <v>0</v>
      </c>
      <c r="V5708" s="67">
        <f>COUNTIF(R5708:R8334,Y5708)</f>
        <v>0</v>
      </c>
      <c r="X5708"/>
      <c r="Y5708" s="67" t="str">
        <f t="shared" si="657"/>
        <v xml:space="preserve"> </v>
      </c>
      <c r="AB5708" t="s">
        <v>90</v>
      </c>
      <c r="AC5708" s="46">
        <v>2545</v>
      </c>
      <c r="AD5708" s="46">
        <v>36</v>
      </c>
      <c r="AE5708" s="46">
        <v>35.1</v>
      </c>
      <c r="AF5708" s="46">
        <v>125</v>
      </c>
      <c r="AH5708" s="70" t="str">
        <f t="shared" si="661"/>
        <v/>
      </c>
      <c r="AI5708" s="70" t="str">
        <f t="shared" si="662"/>
        <v/>
      </c>
      <c r="AJ5708" s="70" t="str">
        <f t="shared" si="663"/>
        <v>X</v>
      </c>
      <c r="AK5708" s="70" t="str" cm="1">
        <f t="array" ref="AK5708">_xlfn.IFS(AH5708&lt;&gt;"","1",AI5708&lt;&gt;"","2",AJ5708&lt;&gt;"","3")</f>
        <v>3</v>
      </c>
    </row>
    <row r="5709" spans="1:37" x14ac:dyDescent="0.25">
      <c r="A5709" t="s">
        <v>722</v>
      </c>
      <c r="B5709" t="s">
        <v>421</v>
      </c>
      <c r="C5709" s="67" t="str">
        <f t="shared" si="658"/>
        <v>Elizabeth Vanderhei</v>
      </c>
      <c r="D5709" s="71" t="str" cm="1">
        <f t="array" ref="D5709">_xlfn.IFS(AK5709="1",CONCATENATE(C5709,"Regional"),AK5709="2",CONCATENATE(C5709,"Sectional"),AK5709="3",CONCATENATE(C5709,COUNTIF($C$1:C5709,C5709)))</f>
        <v>Elizabeth Vanderhei8</v>
      </c>
      <c r="E5709" s="66">
        <v>45182.666666666664</v>
      </c>
      <c r="F5709" t="s">
        <v>2444</v>
      </c>
      <c r="G5709" s="46">
        <v>42</v>
      </c>
      <c r="H5709" s="46">
        <v>47</v>
      </c>
      <c r="I5709" s="46">
        <v>7</v>
      </c>
      <c r="J5709" t="s">
        <v>150</v>
      </c>
      <c r="K5709" t="s">
        <v>90</v>
      </c>
      <c r="L5709" s="46">
        <v>2545</v>
      </c>
      <c r="M5709" s="46">
        <v>36</v>
      </c>
      <c r="N5709" s="46">
        <v>35.1</v>
      </c>
      <c r="O5709" s="46">
        <v>125</v>
      </c>
      <c r="P5709" s="46">
        <f t="shared" si="659"/>
        <v>1</v>
      </c>
      <c r="R5709" s="67" t="s">
        <v>1317</v>
      </c>
      <c r="S5709" s="67">
        <f>COUNTIF(Y$2:$Y$100,R5709)</f>
        <v>0</v>
      </c>
      <c r="V5709" s="67">
        <f>COUNTIF(R5709:R8335,Y5709)</f>
        <v>0</v>
      </c>
      <c r="X5709"/>
      <c r="Y5709" s="67" t="str">
        <f t="shared" si="657"/>
        <v xml:space="preserve"> </v>
      </c>
      <c r="AB5709" t="s">
        <v>90</v>
      </c>
      <c r="AC5709" s="46">
        <v>2545</v>
      </c>
      <c r="AD5709" s="46">
        <v>36</v>
      </c>
      <c r="AE5709" s="46">
        <v>35.1</v>
      </c>
      <c r="AF5709" s="46">
        <v>125</v>
      </c>
      <c r="AH5709" s="70" t="str">
        <f t="shared" si="661"/>
        <v/>
      </c>
      <c r="AI5709" s="70" t="str">
        <f t="shared" si="662"/>
        <v/>
      </c>
      <c r="AJ5709" s="70" t="str">
        <f t="shared" si="663"/>
        <v>X</v>
      </c>
      <c r="AK5709" s="70" t="str" cm="1">
        <f t="array" ref="AK5709">_xlfn.IFS(AH5709&lt;&gt;"","1",AI5709&lt;&gt;"","2",AJ5709&lt;&gt;"","3")</f>
        <v>3</v>
      </c>
    </row>
    <row r="5710" spans="1:37" x14ac:dyDescent="0.25">
      <c r="A5710" t="s">
        <v>1704</v>
      </c>
      <c r="B5710" t="s">
        <v>353</v>
      </c>
      <c r="C5710" s="67" t="str">
        <f t="shared" si="658"/>
        <v>Olivia Orzechowski</v>
      </c>
      <c r="D5710" s="71" t="str" cm="1">
        <f t="array" ref="D5710">_xlfn.IFS(AK5710="1",CONCATENATE(C5710,"Regional"),AK5710="2",CONCATENATE(C5710,"Sectional"),AK5710="3",CONCATENATE(C5710,COUNTIF($C$1:C5710,C5710)))</f>
        <v>Olivia Orzechowski7</v>
      </c>
      <c r="E5710" s="66">
        <v>45182.666666666664</v>
      </c>
      <c r="F5710" t="s">
        <v>2444</v>
      </c>
      <c r="G5710" s="46">
        <v>42</v>
      </c>
      <c r="H5710" s="46">
        <v>47</v>
      </c>
      <c r="I5710" s="46">
        <v>7</v>
      </c>
      <c r="J5710" t="s">
        <v>150</v>
      </c>
      <c r="K5710" t="s">
        <v>90</v>
      </c>
      <c r="L5710" s="46">
        <v>2545</v>
      </c>
      <c r="M5710" s="46">
        <v>36</v>
      </c>
      <c r="N5710" s="46">
        <v>35.1</v>
      </c>
      <c r="O5710" s="46">
        <v>125</v>
      </c>
      <c r="P5710" s="46">
        <f t="shared" si="659"/>
        <v>1</v>
      </c>
      <c r="R5710" s="67" t="s">
        <v>3481</v>
      </c>
      <c r="S5710" s="67">
        <f>COUNTIF(Y$2:$Y$100,R5710)</f>
        <v>0</v>
      </c>
      <c r="V5710" s="67">
        <f>COUNTIF(R5710:R8336,Y5710)</f>
        <v>0</v>
      </c>
      <c r="X5710"/>
      <c r="Y5710" s="67" t="str">
        <f t="shared" si="657"/>
        <v xml:space="preserve"> </v>
      </c>
      <c r="AB5710" t="s">
        <v>90</v>
      </c>
      <c r="AC5710" s="46">
        <v>2545</v>
      </c>
      <c r="AD5710" s="46">
        <v>36</v>
      </c>
      <c r="AE5710" s="46">
        <v>35.1</v>
      </c>
      <c r="AF5710" s="46">
        <v>125</v>
      </c>
      <c r="AH5710" s="70" t="str">
        <f t="shared" si="661"/>
        <v/>
      </c>
      <c r="AI5710" s="70" t="str">
        <f t="shared" si="662"/>
        <v/>
      </c>
      <c r="AJ5710" s="70" t="str">
        <f t="shared" si="663"/>
        <v>X</v>
      </c>
      <c r="AK5710" s="70" t="str" cm="1">
        <f t="array" ref="AK5710">_xlfn.IFS(AH5710&lt;&gt;"","1",AI5710&lt;&gt;"","2",AJ5710&lt;&gt;"","3")</f>
        <v>3</v>
      </c>
    </row>
    <row r="5711" spans="1:37" x14ac:dyDescent="0.25">
      <c r="A5711" t="s">
        <v>321</v>
      </c>
      <c r="B5711" t="s">
        <v>1002</v>
      </c>
      <c r="C5711" s="67" t="str">
        <f t="shared" si="658"/>
        <v>Landry Nelson</v>
      </c>
      <c r="D5711" s="71" t="str" cm="1">
        <f t="array" ref="D5711">_xlfn.IFS(AK5711="1",CONCATENATE(C5711,"Regional"),AK5711="2",CONCATENATE(C5711,"Sectional"),AK5711="3",CONCATENATE(C5711,COUNTIF($C$1:C5711,C5711)))</f>
        <v>Landry Nelson7</v>
      </c>
      <c r="E5711" s="66">
        <v>45182.666666666664</v>
      </c>
      <c r="F5711" t="s">
        <v>2444</v>
      </c>
      <c r="G5711" s="46">
        <v>42</v>
      </c>
      <c r="H5711" s="46">
        <v>47</v>
      </c>
      <c r="I5711" s="46">
        <v>7</v>
      </c>
      <c r="J5711" t="s">
        <v>150</v>
      </c>
      <c r="K5711" t="s">
        <v>90</v>
      </c>
      <c r="L5711" s="46">
        <v>2545</v>
      </c>
      <c r="M5711" s="46">
        <v>36</v>
      </c>
      <c r="N5711" s="46">
        <v>35.1</v>
      </c>
      <c r="O5711" s="46">
        <v>125</v>
      </c>
      <c r="P5711" s="46">
        <f t="shared" si="659"/>
        <v>1</v>
      </c>
      <c r="R5711" s="67" t="s">
        <v>1504</v>
      </c>
      <c r="S5711" s="67">
        <f>COUNTIF(Y$2:$Y$100,R5711)</f>
        <v>0</v>
      </c>
      <c r="V5711" s="67">
        <f>COUNTIF(R5711:R8337,Y5711)</f>
        <v>0</v>
      </c>
      <c r="X5711"/>
      <c r="Y5711" s="67" t="str">
        <f t="shared" si="657"/>
        <v xml:space="preserve"> </v>
      </c>
      <c r="AB5711" t="s">
        <v>90</v>
      </c>
      <c r="AC5711" s="46">
        <v>2545</v>
      </c>
      <c r="AD5711" s="46">
        <v>36</v>
      </c>
      <c r="AE5711" s="46">
        <v>35.1</v>
      </c>
      <c r="AF5711" s="46">
        <v>125</v>
      </c>
      <c r="AH5711" s="70" t="str">
        <f t="shared" si="661"/>
        <v/>
      </c>
      <c r="AI5711" s="70" t="str">
        <f t="shared" si="662"/>
        <v/>
      </c>
      <c r="AJ5711" s="70" t="str">
        <f t="shared" si="663"/>
        <v>X</v>
      </c>
      <c r="AK5711" s="70" t="str" cm="1">
        <f t="array" ref="AK5711">_xlfn.IFS(AH5711&lt;&gt;"","1",AI5711&lt;&gt;"","2",AJ5711&lt;&gt;"","3")</f>
        <v>3</v>
      </c>
    </row>
    <row r="5712" spans="1:37" x14ac:dyDescent="0.25">
      <c r="A5712" t="s">
        <v>997</v>
      </c>
      <c r="B5712" t="s">
        <v>773</v>
      </c>
      <c r="C5712" s="67" t="str">
        <f t="shared" si="658"/>
        <v>Ashley Gilroy</v>
      </c>
      <c r="D5712" s="71" t="str" cm="1">
        <f t="array" ref="D5712">_xlfn.IFS(AK5712="1",CONCATENATE(C5712,"Regional"),AK5712="2",CONCATENATE(C5712,"Sectional"),AK5712="3",CONCATENATE(C5712,COUNTIF($C$1:C5712,C5712)))</f>
        <v>Ashley Gilroy8</v>
      </c>
      <c r="E5712" s="66">
        <v>45182.666666666664</v>
      </c>
      <c r="F5712" t="s">
        <v>2444</v>
      </c>
      <c r="G5712" s="46">
        <v>42</v>
      </c>
      <c r="H5712" s="46">
        <v>47</v>
      </c>
      <c r="I5712" s="46">
        <v>7</v>
      </c>
      <c r="J5712" t="s">
        <v>150</v>
      </c>
      <c r="K5712" t="s">
        <v>90</v>
      </c>
      <c r="L5712" s="46">
        <v>2545</v>
      </c>
      <c r="M5712" s="46">
        <v>36</v>
      </c>
      <c r="N5712" s="46">
        <v>35.1</v>
      </c>
      <c r="O5712" s="46">
        <v>125</v>
      </c>
      <c r="P5712" s="46">
        <f t="shared" si="659"/>
        <v>1</v>
      </c>
      <c r="R5712" s="67" t="s">
        <v>1500</v>
      </c>
      <c r="S5712" s="67">
        <f>COUNTIF(Y$2:$Y$100,R5712)</f>
        <v>0</v>
      </c>
      <c r="V5712" s="67">
        <f t="shared" ref="V5712:V5775" si="664">COUNTIF(R5712:R8339,Y5712)</f>
        <v>0</v>
      </c>
      <c r="X5712"/>
      <c r="Y5712" s="67" t="str">
        <f t="shared" si="657"/>
        <v xml:space="preserve"> </v>
      </c>
      <c r="AB5712" t="s">
        <v>90</v>
      </c>
      <c r="AC5712" s="46">
        <v>2545</v>
      </c>
      <c r="AD5712" s="46">
        <v>36</v>
      </c>
      <c r="AE5712" s="46">
        <v>35.1</v>
      </c>
      <c r="AF5712" s="46">
        <v>125</v>
      </c>
      <c r="AH5712" s="70" t="str">
        <f t="shared" si="661"/>
        <v/>
      </c>
      <c r="AI5712" s="70" t="str">
        <f t="shared" si="662"/>
        <v/>
      </c>
      <c r="AJ5712" s="70" t="str">
        <f t="shared" si="663"/>
        <v>X</v>
      </c>
      <c r="AK5712" s="70" t="str" cm="1">
        <f t="array" ref="AK5712">_xlfn.IFS(AH5712&lt;&gt;"","1",AI5712&lt;&gt;"","2",AJ5712&lt;&gt;"","3")</f>
        <v>3</v>
      </c>
    </row>
    <row r="5713" spans="1:37" x14ac:dyDescent="0.25">
      <c r="A5713" t="s">
        <v>766</v>
      </c>
      <c r="B5713" t="s">
        <v>313</v>
      </c>
      <c r="C5713" s="67" t="str">
        <f t="shared" si="658"/>
        <v>Avery Sallmann</v>
      </c>
      <c r="D5713" s="71" t="str" cm="1">
        <f t="array" ref="D5713">_xlfn.IFS(AK5713="1",CONCATENATE(C5713,"Regional"),AK5713="2",CONCATENATE(C5713,"Sectional"),AK5713="3",CONCATENATE(C5713,COUNTIF($C$1:C5713,C5713)))</f>
        <v>Avery Sallmann9</v>
      </c>
      <c r="E5713" s="66">
        <v>45182.666666666664</v>
      </c>
      <c r="F5713" t="s">
        <v>2444</v>
      </c>
      <c r="G5713" s="46">
        <v>42</v>
      </c>
      <c r="H5713" s="46">
        <v>48</v>
      </c>
      <c r="I5713" s="46">
        <v>11</v>
      </c>
      <c r="J5713" t="s">
        <v>150</v>
      </c>
      <c r="K5713" t="s">
        <v>90</v>
      </c>
      <c r="L5713" s="46">
        <v>2545</v>
      </c>
      <c r="M5713" s="46">
        <v>36</v>
      </c>
      <c r="N5713" s="46">
        <v>35.1</v>
      </c>
      <c r="O5713" s="46">
        <v>125</v>
      </c>
      <c r="P5713" s="46">
        <f t="shared" si="659"/>
        <v>1</v>
      </c>
      <c r="R5713" s="67" t="s">
        <v>1351</v>
      </c>
      <c r="S5713" s="67">
        <f>COUNTIF(Y$2:$Y$100,R5713)</f>
        <v>0</v>
      </c>
      <c r="V5713" s="67">
        <f t="shared" si="664"/>
        <v>0</v>
      </c>
      <c r="X5713"/>
      <c r="Y5713" s="67" t="str">
        <f t="shared" si="657"/>
        <v xml:space="preserve"> </v>
      </c>
      <c r="AB5713" t="s">
        <v>90</v>
      </c>
      <c r="AC5713" s="46">
        <v>2545</v>
      </c>
      <c r="AD5713" s="46">
        <v>36</v>
      </c>
      <c r="AE5713" s="46">
        <v>35.1</v>
      </c>
      <c r="AF5713" s="46">
        <v>125</v>
      </c>
      <c r="AH5713" s="70" t="str">
        <f t="shared" si="661"/>
        <v/>
      </c>
      <c r="AI5713" s="70" t="str">
        <f t="shared" si="662"/>
        <v/>
      </c>
      <c r="AJ5713" s="70" t="str">
        <f t="shared" si="663"/>
        <v>X</v>
      </c>
      <c r="AK5713" s="70" t="str" cm="1">
        <f t="array" ref="AK5713">_xlfn.IFS(AH5713&lt;&gt;"","1",AI5713&lt;&gt;"","2",AJ5713&lt;&gt;"","3")</f>
        <v>3</v>
      </c>
    </row>
    <row r="5714" spans="1:37" x14ac:dyDescent="0.25">
      <c r="A5714" t="s">
        <v>743</v>
      </c>
      <c r="B5714" t="s">
        <v>434</v>
      </c>
      <c r="C5714" s="67" t="str">
        <f t="shared" si="658"/>
        <v>Ella Chitwood</v>
      </c>
      <c r="D5714" s="71" t="str" cm="1">
        <f t="array" ref="D5714">_xlfn.IFS(AK5714="1",CONCATENATE(C5714,"Regional"),AK5714="2",CONCATENATE(C5714,"Sectional"),AK5714="3",CONCATENATE(C5714,COUNTIF($C$1:C5714,C5714)))</f>
        <v>Ella Chitwood8</v>
      </c>
      <c r="E5714" s="66">
        <v>45182.666666666664</v>
      </c>
      <c r="F5714" t="s">
        <v>2444</v>
      </c>
      <c r="G5714" s="46">
        <v>42</v>
      </c>
      <c r="H5714" s="46">
        <v>48</v>
      </c>
      <c r="I5714" s="46">
        <v>11</v>
      </c>
      <c r="J5714" t="s">
        <v>150</v>
      </c>
      <c r="K5714" t="s">
        <v>90</v>
      </c>
      <c r="L5714" s="46">
        <v>2545</v>
      </c>
      <c r="M5714" s="46">
        <v>36</v>
      </c>
      <c r="N5714" s="46">
        <v>35.1</v>
      </c>
      <c r="O5714" s="46">
        <v>125</v>
      </c>
      <c r="P5714" s="46">
        <f t="shared" si="659"/>
        <v>1</v>
      </c>
      <c r="R5714" s="67" t="s">
        <v>1331</v>
      </c>
      <c r="S5714" s="67">
        <f>COUNTIF(Y$2:$Y$100,R5714)</f>
        <v>0</v>
      </c>
      <c r="V5714" s="67">
        <f t="shared" si="664"/>
        <v>0</v>
      </c>
      <c r="X5714"/>
      <c r="Y5714" s="67" t="str">
        <f t="shared" si="657"/>
        <v xml:space="preserve"> </v>
      </c>
      <c r="AB5714" t="s">
        <v>90</v>
      </c>
      <c r="AC5714" s="46">
        <v>2545</v>
      </c>
      <c r="AD5714" s="46">
        <v>36</v>
      </c>
      <c r="AE5714" s="46">
        <v>35.1</v>
      </c>
      <c r="AF5714" s="46">
        <v>125</v>
      </c>
      <c r="AH5714" s="70" t="str">
        <f t="shared" si="661"/>
        <v/>
      </c>
      <c r="AI5714" s="70" t="str">
        <f t="shared" si="662"/>
        <v/>
      </c>
      <c r="AJ5714" s="70" t="str">
        <f t="shared" si="663"/>
        <v>X</v>
      </c>
      <c r="AK5714" s="70" t="str" cm="1">
        <f t="array" ref="AK5714">_xlfn.IFS(AH5714&lt;&gt;"","1",AI5714&lt;&gt;"","2",AJ5714&lt;&gt;"","3")</f>
        <v>3</v>
      </c>
    </row>
    <row r="5715" spans="1:37" x14ac:dyDescent="0.25">
      <c r="A5715" t="s">
        <v>363</v>
      </c>
      <c r="B5715" t="s">
        <v>504</v>
      </c>
      <c r="C5715" s="67" t="str">
        <f t="shared" si="658"/>
        <v>Courtney Stapleton</v>
      </c>
      <c r="D5715" s="71" t="str" cm="1">
        <f t="array" ref="D5715">_xlfn.IFS(AK5715="1",CONCATENATE(C5715,"Regional"),AK5715="2",CONCATENATE(C5715,"Sectional"),AK5715="3",CONCATENATE(C5715,COUNTIF($C$1:C5715,C5715)))</f>
        <v>Courtney Stapleton5</v>
      </c>
      <c r="E5715" s="66">
        <v>45182.666666666664</v>
      </c>
      <c r="F5715" t="s">
        <v>2444</v>
      </c>
      <c r="G5715" s="46">
        <v>42</v>
      </c>
      <c r="H5715" s="46">
        <v>48</v>
      </c>
      <c r="I5715" s="46">
        <v>11</v>
      </c>
      <c r="J5715" t="s">
        <v>150</v>
      </c>
      <c r="K5715" t="s">
        <v>90</v>
      </c>
      <c r="L5715" s="46">
        <v>2545</v>
      </c>
      <c r="M5715" s="46">
        <v>36</v>
      </c>
      <c r="N5715" s="46">
        <v>35.1</v>
      </c>
      <c r="O5715" s="46">
        <v>125</v>
      </c>
      <c r="P5715" s="46">
        <f t="shared" si="659"/>
        <v>1</v>
      </c>
      <c r="R5715" s="67" t="s">
        <v>3021</v>
      </c>
      <c r="S5715" s="67">
        <f>COUNTIF(Y$2:$Y$100,R5715)</f>
        <v>0</v>
      </c>
      <c r="V5715" s="67">
        <f t="shared" si="664"/>
        <v>0</v>
      </c>
      <c r="X5715"/>
      <c r="Y5715" s="67" t="str">
        <f t="shared" si="657"/>
        <v xml:space="preserve"> </v>
      </c>
      <c r="AB5715" t="s">
        <v>90</v>
      </c>
      <c r="AC5715" s="46">
        <v>2545</v>
      </c>
      <c r="AD5715" s="46">
        <v>36</v>
      </c>
      <c r="AE5715" s="46">
        <v>35.1</v>
      </c>
      <c r="AF5715" s="46">
        <v>125</v>
      </c>
      <c r="AH5715" s="70" t="str">
        <f t="shared" si="661"/>
        <v/>
      </c>
      <c r="AI5715" s="70" t="str">
        <f t="shared" si="662"/>
        <v/>
      </c>
      <c r="AJ5715" s="70" t="str">
        <f t="shared" si="663"/>
        <v>X</v>
      </c>
      <c r="AK5715" s="70" t="str" cm="1">
        <f t="array" ref="AK5715">_xlfn.IFS(AH5715&lt;&gt;"","1",AI5715&lt;&gt;"","2",AJ5715&lt;&gt;"","3")</f>
        <v>3</v>
      </c>
    </row>
    <row r="5716" spans="1:37" x14ac:dyDescent="0.25">
      <c r="A5716" t="s">
        <v>352</v>
      </c>
      <c r="B5716" t="s">
        <v>772</v>
      </c>
      <c r="C5716" s="67" t="str">
        <f t="shared" si="658"/>
        <v>Alexa Reed</v>
      </c>
      <c r="D5716" s="71" t="str" cm="1">
        <f t="array" ref="D5716">_xlfn.IFS(AK5716="1",CONCATENATE(C5716,"Regional"),AK5716="2",CONCATENATE(C5716,"Sectional"),AK5716="3",CONCATENATE(C5716,COUNTIF($C$1:C5716,C5716)))</f>
        <v>Alexa Reed10</v>
      </c>
      <c r="E5716" s="66">
        <v>45182.666666666664</v>
      </c>
      <c r="F5716" t="s">
        <v>2444</v>
      </c>
      <c r="G5716" s="46">
        <v>42</v>
      </c>
      <c r="H5716" s="46">
        <v>49</v>
      </c>
      <c r="I5716" s="46">
        <v>14</v>
      </c>
      <c r="J5716" t="s">
        <v>150</v>
      </c>
      <c r="K5716" t="s">
        <v>90</v>
      </c>
      <c r="L5716" s="46">
        <v>2545</v>
      </c>
      <c r="M5716" s="46">
        <v>36</v>
      </c>
      <c r="N5716" s="46">
        <v>35.1</v>
      </c>
      <c r="O5716" s="46">
        <v>125</v>
      </c>
      <c r="P5716" s="46">
        <f t="shared" si="659"/>
        <v>1</v>
      </c>
      <c r="R5716" s="67" t="s">
        <v>1355</v>
      </c>
      <c r="S5716" s="67">
        <f>COUNTIF(Y$2:$Y$100,R5716)</f>
        <v>0</v>
      </c>
      <c r="V5716" s="67">
        <f t="shared" si="664"/>
        <v>0</v>
      </c>
      <c r="X5716"/>
      <c r="Y5716" s="67" t="str">
        <f t="shared" si="657"/>
        <v xml:space="preserve"> </v>
      </c>
      <c r="AB5716" t="s">
        <v>90</v>
      </c>
      <c r="AC5716" s="46">
        <v>2545</v>
      </c>
      <c r="AD5716" s="46">
        <v>36</v>
      </c>
      <c r="AE5716" s="46">
        <v>35.1</v>
      </c>
      <c r="AF5716" s="46">
        <v>125</v>
      </c>
      <c r="AH5716" s="70" t="str">
        <f t="shared" si="661"/>
        <v/>
      </c>
      <c r="AI5716" s="70" t="str">
        <f t="shared" si="662"/>
        <v/>
      </c>
      <c r="AJ5716" s="70" t="str">
        <f t="shared" si="663"/>
        <v>X</v>
      </c>
      <c r="AK5716" s="70" t="str" cm="1">
        <f t="array" ref="AK5716">_xlfn.IFS(AH5716&lt;&gt;"","1",AI5716&lt;&gt;"","2",AJ5716&lt;&gt;"","3")</f>
        <v>3</v>
      </c>
    </row>
    <row r="5717" spans="1:37" x14ac:dyDescent="0.25">
      <c r="A5717" t="s">
        <v>2009</v>
      </c>
      <c r="B5717" t="s">
        <v>434</v>
      </c>
      <c r="C5717" s="67" t="str">
        <f t="shared" si="658"/>
        <v>Ella Tower</v>
      </c>
      <c r="D5717" s="71" t="str" cm="1">
        <f t="array" ref="D5717">_xlfn.IFS(AK5717="1",CONCATENATE(C5717,"Regional"),AK5717="2",CONCATENATE(C5717,"Sectional"),AK5717="3",CONCATENATE(C5717,COUNTIF($C$1:C5717,C5717)))</f>
        <v>Ella Tower2</v>
      </c>
      <c r="E5717" s="66">
        <v>45182.666666666664</v>
      </c>
      <c r="F5717" t="s">
        <v>2444</v>
      </c>
      <c r="G5717" s="46">
        <v>42</v>
      </c>
      <c r="H5717" s="46">
        <v>49</v>
      </c>
      <c r="I5717" s="46">
        <v>14</v>
      </c>
      <c r="J5717" t="s">
        <v>150</v>
      </c>
      <c r="K5717" t="s">
        <v>90</v>
      </c>
      <c r="L5717" s="46">
        <v>2545</v>
      </c>
      <c r="M5717" s="46">
        <v>36</v>
      </c>
      <c r="N5717" s="46">
        <v>35.1</v>
      </c>
      <c r="O5717" s="46">
        <v>125</v>
      </c>
      <c r="P5717" s="46">
        <f t="shared" si="659"/>
        <v>1</v>
      </c>
      <c r="R5717" s="67" t="s">
        <v>3022</v>
      </c>
      <c r="S5717" s="67">
        <f>COUNTIF(Y$2:$Y$100,R5717)</f>
        <v>0</v>
      </c>
      <c r="V5717" s="67">
        <f t="shared" si="664"/>
        <v>0</v>
      </c>
      <c r="X5717"/>
      <c r="Y5717" s="67" t="str">
        <f t="shared" si="657"/>
        <v xml:space="preserve"> </v>
      </c>
      <c r="AB5717" t="s">
        <v>90</v>
      </c>
      <c r="AC5717" s="46">
        <v>2545</v>
      </c>
      <c r="AD5717" s="46">
        <v>36</v>
      </c>
      <c r="AE5717" s="46">
        <v>35.1</v>
      </c>
      <c r="AF5717" s="46">
        <v>125</v>
      </c>
      <c r="AH5717" s="70" t="str">
        <f t="shared" si="661"/>
        <v/>
      </c>
      <c r="AI5717" s="70" t="str">
        <f t="shared" si="662"/>
        <v/>
      </c>
      <c r="AJ5717" s="70" t="str">
        <f t="shared" si="663"/>
        <v>X</v>
      </c>
      <c r="AK5717" s="70" t="str" cm="1">
        <f t="array" ref="AK5717">_xlfn.IFS(AH5717&lt;&gt;"","1",AI5717&lt;&gt;"","2",AJ5717&lt;&gt;"","3")</f>
        <v>3</v>
      </c>
    </row>
    <row r="5718" spans="1:37" x14ac:dyDescent="0.25">
      <c r="A5718" t="s">
        <v>1661</v>
      </c>
      <c r="B5718" t="s">
        <v>570</v>
      </c>
      <c r="C5718" s="67" t="str">
        <f t="shared" si="658"/>
        <v>Sydney Koetterhagen</v>
      </c>
      <c r="D5718" s="71" t="str" cm="1">
        <f t="array" ref="D5718">_xlfn.IFS(AK5718="1",CONCATENATE(C5718,"Regional"),AK5718="2",CONCATENATE(C5718,"Sectional"),AK5718="3",CONCATENATE(C5718,COUNTIF($C$1:C5718,C5718)))</f>
        <v>Sydney Koetterhagen6</v>
      </c>
      <c r="E5718" s="66">
        <v>45182.666666666664</v>
      </c>
      <c r="F5718" t="s">
        <v>2444</v>
      </c>
      <c r="G5718" s="46">
        <v>42</v>
      </c>
      <c r="H5718" s="46">
        <v>49</v>
      </c>
      <c r="I5718" s="46">
        <v>14</v>
      </c>
      <c r="J5718" t="s">
        <v>150</v>
      </c>
      <c r="K5718" t="s">
        <v>90</v>
      </c>
      <c r="L5718" s="46">
        <v>2545</v>
      </c>
      <c r="M5718" s="46">
        <v>36</v>
      </c>
      <c r="N5718" s="46">
        <v>35.1</v>
      </c>
      <c r="O5718" s="46">
        <v>125</v>
      </c>
      <c r="P5718" s="46">
        <f t="shared" si="659"/>
        <v>1</v>
      </c>
      <c r="R5718" s="67" t="s">
        <v>3616</v>
      </c>
      <c r="S5718" s="67">
        <f>COUNTIF(Y$2:$Y$100,R5718)</f>
        <v>0</v>
      </c>
      <c r="V5718" s="67">
        <f t="shared" si="664"/>
        <v>0</v>
      </c>
      <c r="X5718"/>
      <c r="Y5718" s="67" t="str">
        <f t="shared" si="657"/>
        <v xml:space="preserve"> </v>
      </c>
      <c r="AB5718" t="s">
        <v>90</v>
      </c>
      <c r="AC5718" s="46">
        <v>2545</v>
      </c>
      <c r="AD5718" s="46">
        <v>36</v>
      </c>
      <c r="AE5718" s="46">
        <v>35.1</v>
      </c>
      <c r="AF5718" s="46">
        <v>125</v>
      </c>
      <c r="AH5718" s="70" t="str">
        <f t="shared" si="661"/>
        <v/>
      </c>
      <c r="AI5718" s="70" t="str">
        <f t="shared" si="662"/>
        <v/>
      </c>
      <c r="AJ5718" s="70" t="str">
        <f t="shared" si="663"/>
        <v>X</v>
      </c>
      <c r="AK5718" s="70" t="str" cm="1">
        <f t="array" ref="AK5718">_xlfn.IFS(AH5718&lt;&gt;"","1",AI5718&lt;&gt;"","2",AJ5718&lt;&gt;"","3")</f>
        <v>3</v>
      </c>
    </row>
    <row r="5719" spans="1:37" x14ac:dyDescent="0.25">
      <c r="A5719" t="s">
        <v>294</v>
      </c>
      <c r="B5719" t="s">
        <v>726</v>
      </c>
      <c r="C5719" s="67" t="str">
        <f t="shared" si="658"/>
        <v>Nina Lang</v>
      </c>
      <c r="D5719" s="71" t="str" cm="1">
        <f t="array" ref="D5719">_xlfn.IFS(AK5719="1",CONCATENATE(C5719,"Regional"),AK5719="2",CONCATENATE(C5719,"Sectional"),AK5719="3",CONCATENATE(C5719,COUNTIF($C$1:C5719,C5719)))</f>
        <v>Nina Lang10</v>
      </c>
      <c r="E5719" s="66">
        <v>45182.666666666664</v>
      </c>
      <c r="F5719" t="s">
        <v>2444</v>
      </c>
      <c r="G5719" s="46">
        <v>42</v>
      </c>
      <c r="H5719" s="46">
        <v>50</v>
      </c>
      <c r="I5719" s="46">
        <v>17</v>
      </c>
      <c r="J5719" t="s">
        <v>150</v>
      </c>
      <c r="K5719" t="s">
        <v>90</v>
      </c>
      <c r="L5719" s="46">
        <v>2545</v>
      </c>
      <c r="M5719" s="46">
        <v>36</v>
      </c>
      <c r="N5719" s="46">
        <v>35.1</v>
      </c>
      <c r="O5719" s="46">
        <v>125</v>
      </c>
      <c r="P5719" s="46">
        <f t="shared" si="659"/>
        <v>1</v>
      </c>
      <c r="R5719" s="67" t="s">
        <v>1321</v>
      </c>
      <c r="S5719" s="67">
        <f>COUNTIF(Y$2:$Y$100,R5719)</f>
        <v>0</v>
      </c>
      <c r="V5719" s="67">
        <f t="shared" si="664"/>
        <v>0</v>
      </c>
      <c r="X5719"/>
      <c r="Y5719" s="67" t="str">
        <f t="shared" si="657"/>
        <v xml:space="preserve"> </v>
      </c>
      <c r="AB5719" t="s">
        <v>90</v>
      </c>
      <c r="AC5719" s="46">
        <v>2545</v>
      </c>
      <c r="AD5719" s="46">
        <v>36</v>
      </c>
      <c r="AE5719" s="46">
        <v>35.1</v>
      </c>
      <c r="AF5719" s="46">
        <v>125</v>
      </c>
      <c r="AH5719" s="70" t="str">
        <f t="shared" si="661"/>
        <v/>
      </c>
      <c r="AI5719" s="70" t="str">
        <f t="shared" si="662"/>
        <v/>
      </c>
      <c r="AJ5719" s="70" t="str">
        <f t="shared" si="663"/>
        <v>X</v>
      </c>
      <c r="AK5719" s="70" t="str" cm="1">
        <f t="array" ref="AK5719">_xlfn.IFS(AH5719&lt;&gt;"","1",AI5719&lt;&gt;"","2",AJ5719&lt;&gt;"","3")</f>
        <v>3</v>
      </c>
    </row>
    <row r="5720" spans="1:37" x14ac:dyDescent="0.25">
      <c r="A5720" t="s">
        <v>278</v>
      </c>
      <c r="B5720" t="s">
        <v>220</v>
      </c>
      <c r="C5720" s="67" t="str">
        <f t="shared" si="658"/>
        <v>Maria Jorgensen</v>
      </c>
      <c r="D5720" s="71" t="str" cm="1">
        <f t="array" ref="D5720">_xlfn.IFS(AK5720="1",CONCATENATE(C5720,"Regional"),AK5720="2",CONCATENATE(C5720,"Sectional"),AK5720="3",CONCATENATE(C5720,COUNTIF($C$1:C5720,C5720)))</f>
        <v>Maria Jorgensen10</v>
      </c>
      <c r="E5720" s="66">
        <v>45182.666666666664</v>
      </c>
      <c r="F5720" t="s">
        <v>2444</v>
      </c>
      <c r="G5720" s="46">
        <v>42</v>
      </c>
      <c r="H5720" s="46">
        <v>50</v>
      </c>
      <c r="I5720" s="46">
        <v>17</v>
      </c>
      <c r="J5720" t="s">
        <v>150</v>
      </c>
      <c r="K5720" t="s">
        <v>90</v>
      </c>
      <c r="L5720" s="46">
        <v>2545</v>
      </c>
      <c r="M5720" s="46">
        <v>36</v>
      </c>
      <c r="N5720" s="46">
        <v>35.1</v>
      </c>
      <c r="O5720" s="46">
        <v>125</v>
      </c>
      <c r="P5720" s="46">
        <f t="shared" si="659"/>
        <v>1</v>
      </c>
      <c r="R5720" s="67" t="s">
        <v>1363</v>
      </c>
      <c r="S5720" s="67">
        <f>COUNTIF(Y$2:$Y$100,R5720)</f>
        <v>0</v>
      </c>
      <c r="V5720" s="67">
        <f t="shared" si="664"/>
        <v>0</v>
      </c>
      <c r="X5720"/>
      <c r="Y5720" s="67" t="str">
        <f t="shared" si="657"/>
        <v xml:space="preserve"> </v>
      </c>
      <c r="AB5720" t="s">
        <v>90</v>
      </c>
      <c r="AC5720" s="46">
        <v>2545</v>
      </c>
      <c r="AD5720" s="46">
        <v>36</v>
      </c>
      <c r="AE5720" s="46">
        <v>35.1</v>
      </c>
      <c r="AF5720" s="46">
        <v>125</v>
      </c>
      <c r="AH5720" s="70" t="str">
        <f t="shared" si="661"/>
        <v/>
      </c>
      <c r="AI5720" s="70" t="str">
        <f t="shared" si="662"/>
        <v/>
      </c>
      <c r="AJ5720" s="70" t="str">
        <f t="shared" si="663"/>
        <v>X</v>
      </c>
      <c r="AK5720" s="70" t="str" cm="1">
        <f t="array" ref="AK5720">_xlfn.IFS(AH5720&lt;&gt;"","1",AI5720&lt;&gt;"","2",AJ5720&lt;&gt;"","3")</f>
        <v>3</v>
      </c>
    </row>
    <row r="5721" spans="1:37" x14ac:dyDescent="0.25">
      <c r="A5721" t="s">
        <v>192</v>
      </c>
      <c r="B5721" t="s">
        <v>764</v>
      </c>
      <c r="C5721" s="67" t="str">
        <f t="shared" si="658"/>
        <v>Anneke Barnett</v>
      </c>
      <c r="D5721" s="71" t="str" cm="1">
        <f t="array" ref="D5721">_xlfn.IFS(AK5721="1",CONCATENATE(C5721,"Regional"),AK5721="2",CONCATENATE(C5721,"Sectional"),AK5721="3",CONCATENATE(C5721,COUNTIF($C$1:C5721,C5721)))</f>
        <v>Anneke Barnett10</v>
      </c>
      <c r="E5721" s="66">
        <v>45182.666666666664</v>
      </c>
      <c r="F5721" t="s">
        <v>2444</v>
      </c>
      <c r="G5721" s="46">
        <v>42</v>
      </c>
      <c r="H5721" s="46">
        <v>51</v>
      </c>
      <c r="I5721" s="46">
        <v>19</v>
      </c>
      <c r="J5721" t="s">
        <v>150</v>
      </c>
      <c r="K5721" t="s">
        <v>90</v>
      </c>
      <c r="L5721" s="46">
        <v>2545</v>
      </c>
      <c r="M5721" s="46">
        <v>36</v>
      </c>
      <c r="N5721" s="46">
        <v>35.1</v>
      </c>
      <c r="O5721" s="46">
        <v>125</v>
      </c>
      <c r="P5721" s="46">
        <f t="shared" si="659"/>
        <v>1</v>
      </c>
      <c r="R5721" s="67" t="s">
        <v>1348</v>
      </c>
      <c r="S5721" s="67">
        <f>COUNTIF(Y$2:$Y$100,R5721)</f>
        <v>0</v>
      </c>
      <c r="V5721" s="67">
        <f t="shared" si="664"/>
        <v>0</v>
      </c>
      <c r="X5721"/>
      <c r="Y5721" s="67" t="str">
        <f t="shared" ref="Y5721:Y5752" si="665">CONCATENATE(W5721," ",X5721)</f>
        <v xml:space="preserve"> </v>
      </c>
      <c r="AB5721" t="s">
        <v>90</v>
      </c>
      <c r="AC5721" s="46">
        <v>2545</v>
      </c>
      <c r="AD5721" s="46">
        <v>36</v>
      </c>
      <c r="AE5721" s="46">
        <v>35.1</v>
      </c>
      <c r="AF5721" s="46">
        <v>125</v>
      </c>
      <c r="AH5721" s="70" t="str">
        <f t="shared" si="661"/>
        <v/>
      </c>
      <c r="AI5721" s="70" t="str">
        <f t="shared" si="662"/>
        <v/>
      </c>
      <c r="AJ5721" s="70" t="str">
        <f t="shared" si="663"/>
        <v>X</v>
      </c>
      <c r="AK5721" s="70" t="str" cm="1">
        <f t="array" ref="AK5721">_xlfn.IFS(AH5721&lt;&gt;"","1",AI5721&lt;&gt;"","2",AJ5721&lt;&gt;"","3")</f>
        <v>3</v>
      </c>
    </row>
    <row r="5722" spans="1:37" x14ac:dyDescent="0.25">
      <c r="A5722" t="s">
        <v>774</v>
      </c>
      <c r="B5722" t="s">
        <v>443</v>
      </c>
      <c r="C5722" s="67" t="str">
        <f t="shared" si="658"/>
        <v>Emily Gomez</v>
      </c>
      <c r="D5722" s="71" t="str" cm="1">
        <f t="array" ref="D5722">_xlfn.IFS(AK5722="1",CONCATENATE(C5722,"Regional"),AK5722="2",CONCATENATE(C5722,"Sectional"),AK5722="3",CONCATENATE(C5722,COUNTIF($C$1:C5722,C5722)))</f>
        <v>Emily Gomez5</v>
      </c>
      <c r="E5722" s="66">
        <v>45182.666666666664</v>
      </c>
      <c r="F5722" t="s">
        <v>2444</v>
      </c>
      <c r="G5722" s="46">
        <v>42</v>
      </c>
      <c r="H5722" s="46">
        <v>51</v>
      </c>
      <c r="I5722" s="46">
        <v>19</v>
      </c>
      <c r="J5722" t="s">
        <v>150</v>
      </c>
      <c r="K5722" t="s">
        <v>90</v>
      </c>
      <c r="L5722" s="46">
        <v>2545</v>
      </c>
      <c r="M5722" s="46">
        <v>36</v>
      </c>
      <c r="N5722" s="46">
        <v>35.1</v>
      </c>
      <c r="O5722" s="46">
        <v>125</v>
      </c>
      <c r="P5722" s="46">
        <f t="shared" si="659"/>
        <v>1</v>
      </c>
      <c r="R5722" s="67" t="s">
        <v>1356</v>
      </c>
      <c r="S5722" s="67">
        <f>COUNTIF(Y$2:$Y$100,R5722)</f>
        <v>0</v>
      </c>
      <c r="V5722" s="67">
        <f t="shared" si="664"/>
        <v>0</v>
      </c>
      <c r="X5722"/>
      <c r="Y5722" s="67" t="str">
        <f t="shared" si="665"/>
        <v xml:space="preserve"> </v>
      </c>
      <c r="AB5722" t="s">
        <v>90</v>
      </c>
      <c r="AC5722" s="46">
        <v>2545</v>
      </c>
      <c r="AD5722" s="46">
        <v>36</v>
      </c>
      <c r="AE5722" s="46">
        <v>35.1</v>
      </c>
      <c r="AF5722" s="46">
        <v>125</v>
      </c>
      <c r="AH5722" s="70" t="str">
        <f t="shared" si="661"/>
        <v/>
      </c>
      <c r="AI5722" s="70" t="str">
        <f t="shared" si="662"/>
        <v/>
      </c>
      <c r="AJ5722" s="70" t="str">
        <f t="shared" si="663"/>
        <v>X</v>
      </c>
      <c r="AK5722" s="70" t="str" cm="1">
        <f t="array" ref="AK5722">_xlfn.IFS(AH5722&lt;&gt;"","1",AI5722&lt;&gt;"","2",AJ5722&lt;&gt;"","3")</f>
        <v>3</v>
      </c>
    </row>
    <row r="5723" spans="1:37" x14ac:dyDescent="0.25">
      <c r="A5723" t="s">
        <v>685</v>
      </c>
      <c r="B5723" t="s">
        <v>570</v>
      </c>
      <c r="C5723" s="67" t="str">
        <f t="shared" si="658"/>
        <v>Sydney Quella</v>
      </c>
      <c r="D5723" s="71" t="str" cm="1">
        <f t="array" ref="D5723">_xlfn.IFS(AK5723="1",CONCATENATE(C5723,"Regional"),AK5723="2",CONCATENATE(C5723,"Sectional"),AK5723="3",CONCATENATE(C5723,COUNTIF($C$1:C5723,C5723)))</f>
        <v>Sydney Quella5</v>
      </c>
      <c r="E5723" s="66">
        <v>45182.666666666664</v>
      </c>
      <c r="F5723" t="s">
        <v>2444</v>
      </c>
      <c r="G5723" s="46">
        <v>42</v>
      </c>
      <c r="H5723" s="46">
        <v>51</v>
      </c>
      <c r="I5723" s="46">
        <v>19</v>
      </c>
      <c r="J5723" t="s">
        <v>150</v>
      </c>
      <c r="K5723" t="s">
        <v>90</v>
      </c>
      <c r="L5723" s="46">
        <v>2545</v>
      </c>
      <c r="M5723" s="46">
        <v>36</v>
      </c>
      <c r="N5723" s="46">
        <v>35.1</v>
      </c>
      <c r="O5723" s="46">
        <v>125</v>
      </c>
      <c r="P5723" s="46">
        <f t="shared" si="659"/>
        <v>1</v>
      </c>
      <c r="R5723" s="67" t="s">
        <v>1362</v>
      </c>
      <c r="S5723" s="67">
        <f>COUNTIF(Y$2:$Y$100,R5723)</f>
        <v>0</v>
      </c>
      <c r="V5723" s="67">
        <f t="shared" si="664"/>
        <v>0</v>
      </c>
      <c r="X5723"/>
      <c r="Y5723" s="67" t="str">
        <f t="shared" si="665"/>
        <v xml:space="preserve"> </v>
      </c>
      <c r="AB5723" t="s">
        <v>90</v>
      </c>
      <c r="AC5723" s="46">
        <v>2545</v>
      </c>
      <c r="AD5723" s="46">
        <v>36</v>
      </c>
      <c r="AE5723" s="46">
        <v>35.1</v>
      </c>
      <c r="AF5723" s="46">
        <v>125</v>
      </c>
      <c r="AH5723" s="70" t="str">
        <f t="shared" si="661"/>
        <v/>
      </c>
      <c r="AI5723" s="70" t="str">
        <f t="shared" si="662"/>
        <v/>
      </c>
      <c r="AJ5723" s="70" t="str">
        <f t="shared" si="663"/>
        <v>X</v>
      </c>
      <c r="AK5723" s="70" t="str" cm="1">
        <f t="array" ref="AK5723">_xlfn.IFS(AH5723&lt;&gt;"","1",AI5723&lt;&gt;"","2",AJ5723&lt;&gt;"","3")</f>
        <v>3</v>
      </c>
    </row>
    <row r="5724" spans="1:37" x14ac:dyDescent="0.25">
      <c r="A5724" t="s">
        <v>318</v>
      </c>
      <c r="B5724" t="s">
        <v>434</v>
      </c>
      <c r="C5724" s="67" t="str">
        <f t="shared" si="658"/>
        <v>Ella Gibson</v>
      </c>
      <c r="D5724" s="71" t="str" cm="1">
        <f t="array" ref="D5724">_xlfn.IFS(AK5724="1",CONCATENATE(C5724,"Regional"),AK5724="2",CONCATENATE(C5724,"Sectional"),AK5724="3",CONCATENATE(C5724,COUNTIF($C$1:C5724,C5724)))</f>
        <v>Ella Gibson11</v>
      </c>
      <c r="E5724" s="66">
        <v>45182.666666666664</v>
      </c>
      <c r="F5724" t="s">
        <v>2444</v>
      </c>
      <c r="G5724" s="46">
        <v>42</v>
      </c>
      <c r="H5724" s="46">
        <v>51</v>
      </c>
      <c r="I5724" s="46">
        <v>19</v>
      </c>
      <c r="J5724" t="s">
        <v>150</v>
      </c>
      <c r="K5724" t="s">
        <v>90</v>
      </c>
      <c r="L5724" s="46">
        <v>2545</v>
      </c>
      <c r="M5724" s="46">
        <v>36</v>
      </c>
      <c r="N5724" s="46">
        <v>35.1</v>
      </c>
      <c r="O5724" s="46">
        <v>125</v>
      </c>
      <c r="P5724" s="46">
        <f t="shared" si="659"/>
        <v>1</v>
      </c>
      <c r="R5724" s="67" t="s">
        <v>1333</v>
      </c>
      <c r="S5724" s="67">
        <f>COUNTIF(Y$2:$Y$100,R5724)</f>
        <v>0</v>
      </c>
      <c r="V5724" s="67">
        <f t="shared" si="664"/>
        <v>0</v>
      </c>
      <c r="X5724"/>
      <c r="Y5724" s="67" t="str">
        <f t="shared" si="665"/>
        <v xml:space="preserve"> </v>
      </c>
      <c r="AB5724" t="s">
        <v>90</v>
      </c>
      <c r="AC5724" s="46">
        <v>2545</v>
      </c>
      <c r="AD5724" s="46">
        <v>36</v>
      </c>
      <c r="AE5724" s="46">
        <v>35.1</v>
      </c>
      <c r="AF5724" s="46">
        <v>125</v>
      </c>
      <c r="AH5724" s="70" t="str">
        <f t="shared" si="661"/>
        <v/>
      </c>
      <c r="AI5724" s="70" t="str">
        <f t="shared" si="662"/>
        <v/>
      </c>
      <c r="AJ5724" s="70" t="str">
        <f t="shared" si="663"/>
        <v>X</v>
      </c>
      <c r="AK5724" s="70" t="str" cm="1">
        <f t="array" ref="AK5724">_xlfn.IFS(AH5724&lt;&gt;"","1",AI5724&lt;&gt;"","2",AJ5724&lt;&gt;"","3")</f>
        <v>3</v>
      </c>
    </row>
    <row r="5725" spans="1:37" x14ac:dyDescent="0.25">
      <c r="A5725" t="s">
        <v>792</v>
      </c>
      <c r="B5725" t="s">
        <v>543</v>
      </c>
      <c r="C5725" s="67" t="str">
        <f t="shared" si="658"/>
        <v>Brooke Binder</v>
      </c>
      <c r="D5725" s="71" t="str" cm="1">
        <f t="array" ref="D5725">_xlfn.IFS(AK5725="1",CONCATENATE(C5725,"Regional"),AK5725="2",CONCATENATE(C5725,"Sectional"),AK5725="3",CONCATENATE(C5725,COUNTIF($C$1:C5725,C5725)))</f>
        <v>Brooke Binder8</v>
      </c>
      <c r="E5725" s="66">
        <v>45182.666666666664</v>
      </c>
      <c r="F5725" t="s">
        <v>2444</v>
      </c>
      <c r="G5725" s="46">
        <v>42</v>
      </c>
      <c r="H5725" s="46">
        <v>51</v>
      </c>
      <c r="I5725" s="46">
        <v>19</v>
      </c>
      <c r="J5725" t="s">
        <v>150</v>
      </c>
      <c r="K5725" t="s">
        <v>90</v>
      </c>
      <c r="L5725" s="46">
        <v>2545</v>
      </c>
      <c r="M5725" s="46">
        <v>36</v>
      </c>
      <c r="N5725" s="46">
        <v>35.1</v>
      </c>
      <c r="O5725" s="46">
        <v>125</v>
      </c>
      <c r="P5725" s="46">
        <f t="shared" si="659"/>
        <v>1</v>
      </c>
      <c r="R5725" s="67" t="s">
        <v>1372</v>
      </c>
      <c r="S5725" s="67">
        <f>COUNTIF(Y$2:$Y$100,R5725)</f>
        <v>0</v>
      </c>
      <c r="V5725" s="67">
        <f t="shared" si="664"/>
        <v>0</v>
      </c>
      <c r="X5725"/>
      <c r="Y5725" s="67" t="str">
        <f t="shared" si="665"/>
        <v xml:space="preserve"> </v>
      </c>
      <c r="AB5725" t="s">
        <v>90</v>
      </c>
      <c r="AC5725" s="46">
        <v>2545</v>
      </c>
      <c r="AD5725" s="46">
        <v>36</v>
      </c>
      <c r="AE5725" s="46">
        <v>35.1</v>
      </c>
      <c r="AF5725" s="46">
        <v>125</v>
      </c>
      <c r="AH5725" s="70" t="str">
        <f t="shared" si="661"/>
        <v/>
      </c>
      <c r="AI5725" s="70" t="str">
        <f t="shared" si="662"/>
        <v/>
      </c>
      <c r="AJ5725" s="70" t="str">
        <f t="shared" si="663"/>
        <v>X</v>
      </c>
      <c r="AK5725" s="70" t="str" cm="1">
        <f t="array" ref="AK5725">_xlfn.IFS(AH5725&lt;&gt;"","1",AI5725&lt;&gt;"","2",AJ5725&lt;&gt;"","3")</f>
        <v>3</v>
      </c>
    </row>
    <row r="5726" spans="1:37" x14ac:dyDescent="0.25">
      <c r="A5726" t="s">
        <v>1663</v>
      </c>
      <c r="B5726" t="s">
        <v>1662</v>
      </c>
      <c r="C5726" s="67" t="str">
        <f t="shared" si="658"/>
        <v>Laci Griswold</v>
      </c>
      <c r="D5726" s="71" t="str" cm="1">
        <f t="array" ref="D5726">_xlfn.IFS(AK5726="1",CONCATENATE(C5726,"Regional"),AK5726="2",CONCATENATE(C5726,"Sectional"),AK5726="3",CONCATENATE(C5726,COUNTIF($C$1:C5726,C5726)))</f>
        <v>Laci Griswold10</v>
      </c>
      <c r="E5726" s="66">
        <v>45182.666666666664</v>
      </c>
      <c r="F5726" t="s">
        <v>2444</v>
      </c>
      <c r="G5726" s="46">
        <v>42</v>
      </c>
      <c r="H5726" s="46">
        <v>52</v>
      </c>
      <c r="I5726" s="46">
        <v>24</v>
      </c>
      <c r="J5726" t="s">
        <v>150</v>
      </c>
      <c r="K5726" t="s">
        <v>90</v>
      </c>
      <c r="L5726" s="46">
        <v>2545</v>
      </c>
      <c r="M5726" s="46">
        <v>36</v>
      </c>
      <c r="N5726" s="46">
        <v>35.1</v>
      </c>
      <c r="O5726" s="46">
        <v>125</v>
      </c>
      <c r="P5726" s="46">
        <f t="shared" si="659"/>
        <v>1</v>
      </c>
      <c r="R5726" s="67" t="s">
        <v>3490</v>
      </c>
      <c r="S5726" s="67">
        <f>COUNTIF(Y$2:$Y$100,R5726)</f>
        <v>0</v>
      </c>
      <c r="V5726" s="67">
        <f t="shared" si="664"/>
        <v>0</v>
      </c>
      <c r="X5726"/>
      <c r="Y5726" s="67" t="str">
        <f t="shared" si="665"/>
        <v xml:space="preserve"> </v>
      </c>
      <c r="AB5726" t="s">
        <v>90</v>
      </c>
      <c r="AC5726" s="46">
        <v>2545</v>
      </c>
      <c r="AD5726" s="46">
        <v>36</v>
      </c>
      <c r="AE5726" s="46">
        <v>35.1</v>
      </c>
      <c r="AF5726" s="46">
        <v>125</v>
      </c>
      <c r="AH5726" s="70" t="str">
        <f t="shared" si="661"/>
        <v/>
      </c>
      <c r="AI5726" s="70" t="str">
        <f t="shared" si="662"/>
        <v/>
      </c>
      <c r="AJ5726" s="70" t="str">
        <f t="shared" si="663"/>
        <v>X</v>
      </c>
      <c r="AK5726" s="70" t="str" cm="1">
        <f t="array" ref="AK5726">_xlfn.IFS(AH5726&lt;&gt;"","1",AI5726&lt;&gt;"","2",AJ5726&lt;&gt;"","3")</f>
        <v>3</v>
      </c>
    </row>
    <row r="5727" spans="1:37" x14ac:dyDescent="0.25">
      <c r="A5727" t="s">
        <v>821</v>
      </c>
      <c r="B5727" t="s">
        <v>822</v>
      </c>
      <c r="C5727" s="67" t="str">
        <f t="shared" si="658"/>
        <v>Viviana Hruby</v>
      </c>
      <c r="D5727" s="71" t="str" cm="1">
        <f t="array" ref="D5727">_xlfn.IFS(AK5727="1",CONCATENATE(C5727,"Regional"),AK5727="2",CONCATENATE(C5727,"Sectional"),AK5727="3",CONCATENATE(C5727,COUNTIF($C$1:C5727,C5727)))</f>
        <v>Viviana Hruby9</v>
      </c>
      <c r="E5727" s="66">
        <v>45182.666666666664</v>
      </c>
      <c r="F5727" t="s">
        <v>2444</v>
      </c>
      <c r="G5727" s="46">
        <v>42</v>
      </c>
      <c r="H5727" s="46">
        <v>52</v>
      </c>
      <c r="I5727" s="46">
        <v>24</v>
      </c>
      <c r="J5727" t="s">
        <v>150</v>
      </c>
      <c r="K5727" t="s">
        <v>90</v>
      </c>
      <c r="L5727" s="46">
        <v>2545</v>
      </c>
      <c r="M5727" s="46">
        <v>36</v>
      </c>
      <c r="N5727" s="46">
        <v>35.1</v>
      </c>
      <c r="O5727" s="46">
        <v>125</v>
      </c>
      <c r="P5727" s="46">
        <f t="shared" si="659"/>
        <v>1</v>
      </c>
      <c r="R5727" s="67" t="s">
        <v>1380</v>
      </c>
      <c r="S5727" s="67">
        <f>COUNTIF(Y$2:$Y$100,R5727)</f>
        <v>0</v>
      </c>
      <c r="V5727" s="67">
        <f t="shared" si="664"/>
        <v>0</v>
      </c>
      <c r="X5727"/>
      <c r="Y5727" s="67" t="str">
        <f t="shared" si="665"/>
        <v xml:space="preserve"> </v>
      </c>
      <c r="AB5727" t="s">
        <v>90</v>
      </c>
      <c r="AC5727" s="46">
        <v>2545</v>
      </c>
      <c r="AD5727" s="46">
        <v>36</v>
      </c>
      <c r="AE5727" s="46">
        <v>35.1</v>
      </c>
      <c r="AF5727" s="46">
        <v>125</v>
      </c>
      <c r="AH5727" s="70" t="str">
        <f t="shared" si="661"/>
        <v/>
      </c>
      <c r="AI5727" s="70" t="str">
        <f t="shared" si="662"/>
        <v/>
      </c>
      <c r="AJ5727" s="70" t="str">
        <f t="shared" si="663"/>
        <v>X</v>
      </c>
      <c r="AK5727" s="70" t="str" cm="1">
        <f t="array" ref="AK5727">_xlfn.IFS(AH5727&lt;&gt;"","1",AI5727&lt;&gt;"","2",AJ5727&lt;&gt;"","3")</f>
        <v>3</v>
      </c>
    </row>
    <row r="5728" spans="1:37" x14ac:dyDescent="0.25">
      <c r="A5728" t="s">
        <v>793</v>
      </c>
      <c r="B5728" t="s">
        <v>561</v>
      </c>
      <c r="C5728" s="67" t="str">
        <f t="shared" si="658"/>
        <v>Maddie Flores</v>
      </c>
      <c r="D5728" s="71" t="str" cm="1">
        <f t="array" ref="D5728">_xlfn.IFS(AK5728="1",CONCATENATE(C5728,"Regional"),AK5728="2",CONCATENATE(C5728,"Sectional"),AK5728="3",CONCATENATE(C5728,COUNTIF($C$1:C5728,C5728)))</f>
        <v>Maddie Flores2</v>
      </c>
      <c r="E5728" s="66">
        <v>45182.666666666664</v>
      </c>
      <c r="F5728" t="s">
        <v>2444</v>
      </c>
      <c r="G5728" s="46">
        <v>42</v>
      </c>
      <c r="H5728" s="46">
        <v>52</v>
      </c>
      <c r="I5728" s="46">
        <v>24</v>
      </c>
      <c r="J5728" t="s">
        <v>150</v>
      </c>
      <c r="K5728" t="s">
        <v>90</v>
      </c>
      <c r="L5728" s="46">
        <v>2545</v>
      </c>
      <c r="M5728" s="46">
        <v>36</v>
      </c>
      <c r="N5728" s="46">
        <v>35.1</v>
      </c>
      <c r="O5728" s="46">
        <v>125</v>
      </c>
      <c r="P5728" s="46">
        <f t="shared" si="659"/>
        <v>1</v>
      </c>
      <c r="R5728" s="67" t="s">
        <v>1373</v>
      </c>
      <c r="S5728" s="67">
        <f>COUNTIF(Y$2:$Y$100,R5728)</f>
        <v>0</v>
      </c>
      <c r="V5728" s="67">
        <f t="shared" si="664"/>
        <v>0</v>
      </c>
      <c r="X5728"/>
      <c r="Y5728" s="67" t="str">
        <f t="shared" si="665"/>
        <v xml:space="preserve"> </v>
      </c>
      <c r="AB5728" t="s">
        <v>90</v>
      </c>
      <c r="AC5728" s="46">
        <v>2545</v>
      </c>
      <c r="AD5728" s="46">
        <v>36</v>
      </c>
      <c r="AE5728" s="46">
        <v>35.1</v>
      </c>
      <c r="AF5728" s="46">
        <v>125</v>
      </c>
      <c r="AH5728" s="70" t="str">
        <f t="shared" si="661"/>
        <v/>
      </c>
      <c r="AI5728" s="70" t="str">
        <f t="shared" si="662"/>
        <v/>
      </c>
      <c r="AJ5728" s="70" t="str">
        <f t="shared" si="663"/>
        <v>X</v>
      </c>
      <c r="AK5728" s="70" t="str" cm="1">
        <f t="array" ref="AK5728">_xlfn.IFS(AH5728&lt;&gt;"","1",AI5728&lt;&gt;"","2",AJ5728&lt;&gt;"","3")</f>
        <v>3</v>
      </c>
    </row>
    <row r="5729" spans="1:37" x14ac:dyDescent="0.25">
      <c r="A5729" t="s">
        <v>790</v>
      </c>
      <c r="B5729" t="s">
        <v>791</v>
      </c>
      <c r="C5729" s="67" t="str">
        <f t="shared" si="658"/>
        <v>Sammy Selke</v>
      </c>
      <c r="D5729" s="71" t="str" cm="1">
        <f t="array" ref="D5729">_xlfn.IFS(AK5729="1",CONCATENATE(C5729,"Regional"),AK5729="2",CONCATENATE(C5729,"Sectional"),AK5729="3",CONCATENATE(C5729,COUNTIF($C$1:C5729,C5729)))</f>
        <v>Sammy Selke9</v>
      </c>
      <c r="E5729" s="66">
        <v>45182.666666666664</v>
      </c>
      <c r="F5729" t="s">
        <v>2444</v>
      </c>
      <c r="G5729" s="46">
        <v>42</v>
      </c>
      <c r="H5729" s="46">
        <v>52</v>
      </c>
      <c r="I5729" s="46">
        <v>24</v>
      </c>
      <c r="J5729" t="s">
        <v>150</v>
      </c>
      <c r="K5729" t="s">
        <v>90</v>
      </c>
      <c r="L5729" s="46">
        <v>2545</v>
      </c>
      <c r="M5729" s="46">
        <v>36</v>
      </c>
      <c r="N5729" s="46">
        <v>35.1</v>
      </c>
      <c r="O5729" s="46">
        <v>125</v>
      </c>
      <c r="P5729" s="46">
        <f t="shared" si="659"/>
        <v>1</v>
      </c>
      <c r="R5729" s="67" t="s">
        <v>1371</v>
      </c>
      <c r="S5729" s="67">
        <f>COUNTIF(Y$2:$Y$100,R5729)</f>
        <v>0</v>
      </c>
      <c r="V5729" s="67">
        <f t="shared" si="664"/>
        <v>0</v>
      </c>
      <c r="X5729"/>
      <c r="Y5729" s="67" t="str">
        <f t="shared" si="665"/>
        <v xml:space="preserve"> </v>
      </c>
      <c r="AB5729" t="s">
        <v>90</v>
      </c>
      <c r="AC5729" s="46">
        <v>2545</v>
      </c>
      <c r="AD5729" s="46">
        <v>36</v>
      </c>
      <c r="AE5729" s="46">
        <v>35.1</v>
      </c>
      <c r="AF5729" s="46">
        <v>125</v>
      </c>
      <c r="AH5729" s="70" t="str">
        <f t="shared" si="661"/>
        <v/>
      </c>
      <c r="AI5729" s="70" t="str">
        <f t="shared" si="662"/>
        <v/>
      </c>
      <c r="AJ5729" s="70" t="str">
        <f t="shared" si="663"/>
        <v>X</v>
      </c>
      <c r="AK5729" s="70" t="str" cm="1">
        <f t="array" ref="AK5729">_xlfn.IFS(AH5729&lt;&gt;"","1",AI5729&lt;&gt;"","2",AJ5729&lt;&gt;"","3")</f>
        <v>3</v>
      </c>
    </row>
    <row r="5730" spans="1:37" x14ac:dyDescent="0.25">
      <c r="A5730" t="s">
        <v>1668</v>
      </c>
      <c r="B5730" t="s">
        <v>328</v>
      </c>
      <c r="C5730" s="67" t="str">
        <f t="shared" si="658"/>
        <v>Emerson Ihde</v>
      </c>
      <c r="D5730" s="71" t="str" cm="1">
        <f t="array" ref="D5730">_xlfn.IFS(AK5730="1",CONCATENATE(C5730,"Regional"),AK5730="2",CONCATENATE(C5730,"Sectional"),AK5730="3",CONCATENATE(C5730,COUNTIF($C$1:C5730,C5730)))</f>
        <v>Emerson Ihde10</v>
      </c>
      <c r="E5730" s="66">
        <v>45182.666666666664</v>
      </c>
      <c r="F5730" t="s">
        <v>2444</v>
      </c>
      <c r="G5730" s="46">
        <v>42</v>
      </c>
      <c r="H5730" s="46">
        <v>52</v>
      </c>
      <c r="I5730" s="46">
        <v>24</v>
      </c>
      <c r="J5730" t="s">
        <v>150</v>
      </c>
      <c r="K5730" t="s">
        <v>90</v>
      </c>
      <c r="L5730" s="46">
        <v>2545</v>
      </c>
      <c r="M5730" s="46">
        <v>36</v>
      </c>
      <c r="N5730" s="46">
        <v>35.1</v>
      </c>
      <c r="O5730" s="46">
        <v>125</v>
      </c>
      <c r="P5730" s="46">
        <f t="shared" si="659"/>
        <v>1</v>
      </c>
      <c r="R5730" s="67" t="s">
        <v>3489</v>
      </c>
      <c r="S5730" s="67">
        <f>COUNTIF(Y$2:$Y$100,R5730)</f>
        <v>0</v>
      </c>
      <c r="V5730" s="67">
        <f t="shared" si="664"/>
        <v>0</v>
      </c>
      <c r="X5730"/>
      <c r="Y5730" s="67" t="str">
        <f t="shared" si="665"/>
        <v xml:space="preserve"> </v>
      </c>
      <c r="AB5730" t="s">
        <v>90</v>
      </c>
      <c r="AC5730" s="46">
        <v>2545</v>
      </c>
      <c r="AD5730" s="46">
        <v>36</v>
      </c>
      <c r="AE5730" s="46">
        <v>35.1</v>
      </c>
      <c r="AF5730" s="46">
        <v>125</v>
      </c>
      <c r="AH5730" s="70" t="str">
        <f t="shared" si="661"/>
        <v/>
      </c>
      <c r="AI5730" s="70" t="str">
        <f t="shared" si="662"/>
        <v/>
      </c>
      <c r="AJ5730" s="70" t="str">
        <f t="shared" si="663"/>
        <v>X</v>
      </c>
      <c r="AK5730" s="70" t="str" cm="1">
        <f t="array" ref="AK5730">_xlfn.IFS(AH5730&lt;&gt;"","1",AI5730&lt;&gt;"","2",AJ5730&lt;&gt;"","3")</f>
        <v>3</v>
      </c>
    </row>
    <row r="5731" spans="1:37" x14ac:dyDescent="0.25">
      <c r="A5731" t="s">
        <v>794</v>
      </c>
      <c r="B5731" t="s">
        <v>781</v>
      </c>
      <c r="C5731" s="67" t="str">
        <f t="shared" si="658"/>
        <v>Maureen Schlifske</v>
      </c>
      <c r="D5731" s="71" t="str" cm="1">
        <f t="array" ref="D5731">_xlfn.IFS(AK5731="1",CONCATENATE(C5731,"Regional"),AK5731="2",CONCATENATE(C5731,"Sectional"),AK5731="3",CONCATENATE(C5731,COUNTIF($C$1:C5731,C5731)))</f>
        <v>Maureen Schlifske6</v>
      </c>
      <c r="E5731" s="66">
        <v>45182.666666666664</v>
      </c>
      <c r="F5731" t="s">
        <v>2444</v>
      </c>
      <c r="G5731" s="46">
        <v>42</v>
      </c>
      <c r="H5731" s="46">
        <v>52</v>
      </c>
      <c r="I5731" s="46">
        <v>24</v>
      </c>
      <c r="J5731" t="s">
        <v>150</v>
      </c>
      <c r="K5731" t="s">
        <v>90</v>
      </c>
      <c r="L5731" s="46">
        <v>2545</v>
      </c>
      <c r="M5731" s="46">
        <v>36</v>
      </c>
      <c r="N5731" s="46">
        <v>35.1</v>
      </c>
      <c r="O5731" s="46">
        <v>125</v>
      </c>
      <c r="P5731" s="46">
        <f t="shared" si="659"/>
        <v>1</v>
      </c>
      <c r="R5731" s="67" t="s">
        <v>3617</v>
      </c>
      <c r="S5731" s="67">
        <f>COUNTIF(Y$2:$Y$100,R5731)</f>
        <v>0</v>
      </c>
      <c r="V5731" s="67">
        <f t="shared" si="664"/>
        <v>0</v>
      </c>
      <c r="X5731"/>
      <c r="Y5731" s="67" t="str">
        <f t="shared" si="665"/>
        <v xml:space="preserve"> </v>
      </c>
      <c r="AB5731" t="s">
        <v>90</v>
      </c>
      <c r="AC5731" s="46">
        <v>2545</v>
      </c>
      <c r="AD5731" s="46">
        <v>36</v>
      </c>
      <c r="AE5731" s="46">
        <v>35.1</v>
      </c>
      <c r="AF5731" s="46">
        <v>125</v>
      </c>
      <c r="AH5731" s="70" t="str">
        <f t="shared" si="661"/>
        <v/>
      </c>
      <c r="AI5731" s="70" t="str">
        <f t="shared" si="662"/>
        <v/>
      </c>
      <c r="AJ5731" s="70" t="str">
        <f t="shared" si="663"/>
        <v>X</v>
      </c>
      <c r="AK5731" s="70" t="str" cm="1">
        <f t="array" ref="AK5731">_xlfn.IFS(AH5731&lt;&gt;"","1",AI5731&lt;&gt;"","2",AJ5731&lt;&gt;"","3")</f>
        <v>3</v>
      </c>
    </row>
    <row r="5732" spans="1:37" x14ac:dyDescent="0.25">
      <c r="A5732" t="s">
        <v>352</v>
      </c>
      <c r="B5732" t="s">
        <v>561</v>
      </c>
      <c r="C5732" s="67" t="str">
        <f t="shared" si="658"/>
        <v>Maddie Reed</v>
      </c>
      <c r="D5732" s="71" t="str" cm="1">
        <f t="array" ref="D5732">_xlfn.IFS(AK5732="1",CONCATENATE(C5732,"Regional"),AK5732="2",CONCATENATE(C5732,"Sectional"),AK5732="3",CONCATENATE(C5732,COUNTIF($C$1:C5732,C5732)))</f>
        <v>Maddie Reed8</v>
      </c>
      <c r="E5732" s="66">
        <v>45182.666666666664</v>
      </c>
      <c r="F5732" t="s">
        <v>2444</v>
      </c>
      <c r="G5732" s="46">
        <v>42</v>
      </c>
      <c r="H5732" s="46">
        <v>53</v>
      </c>
      <c r="I5732" s="46">
        <v>30</v>
      </c>
      <c r="J5732" t="s">
        <v>150</v>
      </c>
      <c r="K5732" t="s">
        <v>90</v>
      </c>
      <c r="L5732" s="46">
        <v>2545</v>
      </c>
      <c r="M5732" s="46">
        <v>36</v>
      </c>
      <c r="N5732" s="46">
        <v>35.1</v>
      </c>
      <c r="O5732" s="46">
        <v>125</v>
      </c>
      <c r="P5732" s="46">
        <f t="shared" si="659"/>
        <v>1</v>
      </c>
      <c r="R5732" s="67" t="s">
        <v>1381</v>
      </c>
      <c r="S5732" s="67">
        <f>COUNTIF(Y$2:$Y$100,R5732)</f>
        <v>0</v>
      </c>
      <c r="V5732" s="67">
        <f t="shared" si="664"/>
        <v>0</v>
      </c>
      <c r="X5732"/>
      <c r="Y5732" s="67" t="str">
        <f t="shared" si="665"/>
        <v xml:space="preserve"> </v>
      </c>
      <c r="AB5732" t="s">
        <v>90</v>
      </c>
      <c r="AC5732" s="46">
        <v>2545</v>
      </c>
      <c r="AD5732" s="46">
        <v>36</v>
      </c>
      <c r="AE5732" s="46">
        <v>35.1</v>
      </c>
      <c r="AF5732" s="46">
        <v>125</v>
      </c>
      <c r="AH5732" s="70" t="str">
        <f t="shared" si="661"/>
        <v/>
      </c>
      <c r="AI5732" s="70" t="str">
        <f t="shared" si="662"/>
        <v/>
      </c>
      <c r="AJ5732" s="70" t="str">
        <f t="shared" si="663"/>
        <v>X</v>
      </c>
      <c r="AK5732" s="70" t="str" cm="1">
        <f t="array" ref="AK5732">_xlfn.IFS(AH5732&lt;&gt;"","1",AI5732&lt;&gt;"","2",AJ5732&lt;&gt;"","3")</f>
        <v>3</v>
      </c>
    </row>
    <row r="5733" spans="1:37" x14ac:dyDescent="0.25">
      <c r="A5733" t="s">
        <v>229</v>
      </c>
      <c r="B5733" t="s">
        <v>2010</v>
      </c>
      <c r="C5733" s="67" t="str">
        <f t="shared" si="658"/>
        <v>Ciara Clark</v>
      </c>
      <c r="D5733" s="71" t="str" cm="1">
        <f t="array" ref="D5733">_xlfn.IFS(AK5733="1",CONCATENATE(C5733,"Regional"),AK5733="2",CONCATENATE(C5733,"Sectional"),AK5733="3",CONCATENATE(C5733,COUNTIF($C$1:C5733,C5733)))</f>
        <v>Ciara Clark7</v>
      </c>
      <c r="E5733" s="66">
        <v>45182.666666666664</v>
      </c>
      <c r="F5733" t="s">
        <v>2444</v>
      </c>
      <c r="G5733" s="46">
        <v>42</v>
      </c>
      <c r="H5733" s="46">
        <v>53</v>
      </c>
      <c r="I5733" s="46">
        <v>30</v>
      </c>
      <c r="J5733" t="s">
        <v>150</v>
      </c>
      <c r="K5733" t="s">
        <v>90</v>
      </c>
      <c r="L5733" s="46">
        <v>2545</v>
      </c>
      <c r="M5733" s="46">
        <v>36</v>
      </c>
      <c r="N5733" s="46">
        <v>35.1</v>
      </c>
      <c r="O5733" s="46">
        <v>125</v>
      </c>
      <c r="P5733" s="46">
        <f t="shared" si="659"/>
        <v>1</v>
      </c>
      <c r="R5733" s="67" t="s">
        <v>3023</v>
      </c>
      <c r="S5733" s="67">
        <f>COUNTIF(Y$2:$Y$100,R5733)</f>
        <v>0</v>
      </c>
      <c r="V5733" s="67">
        <f t="shared" si="664"/>
        <v>0</v>
      </c>
      <c r="X5733"/>
      <c r="Y5733" s="67" t="str">
        <f t="shared" si="665"/>
        <v xml:space="preserve"> </v>
      </c>
      <c r="AB5733" t="s">
        <v>90</v>
      </c>
      <c r="AC5733" s="46">
        <v>2545</v>
      </c>
      <c r="AD5733" s="46">
        <v>36</v>
      </c>
      <c r="AE5733" s="46">
        <v>35.1</v>
      </c>
      <c r="AF5733" s="46">
        <v>125</v>
      </c>
      <c r="AH5733" s="70" t="str">
        <f t="shared" si="661"/>
        <v/>
      </c>
      <c r="AI5733" s="70" t="str">
        <f t="shared" si="662"/>
        <v/>
      </c>
      <c r="AJ5733" s="70" t="str">
        <f t="shared" si="663"/>
        <v>X</v>
      </c>
      <c r="AK5733" s="70" t="str" cm="1">
        <f t="array" ref="AK5733">_xlfn.IFS(AH5733&lt;&gt;"","1",AI5733&lt;&gt;"","2",AJ5733&lt;&gt;"","3")</f>
        <v>3</v>
      </c>
    </row>
    <row r="5734" spans="1:37" x14ac:dyDescent="0.25">
      <c r="A5734" t="s">
        <v>1004</v>
      </c>
      <c r="B5734" t="s">
        <v>1005</v>
      </c>
      <c r="C5734" s="67" t="str">
        <f t="shared" si="658"/>
        <v>Lana Lampsa</v>
      </c>
      <c r="D5734" s="71" t="str" cm="1">
        <f t="array" ref="D5734">_xlfn.IFS(AK5734="1",CONCATENATE(C5734,"Regional"),AK5734="2",CONCATENATE(C5734,"Sectional"),AK5734="3",CONCATENATE(C5734,COUNTIF($C$1:C5734,C5734)))</f>
        <v>Lana Lampsa5</v>
      </c>
      <c r="E5734" s="66">
        <v>45182.666666666664</v>
      </c>
      <c r="F5734" t="s">
        <v>2444</v>
      </c>
      <c r="G5734" s="46">
        <v>42</v>
      </c>
      <c r="H5734" s="46">
        <v>54</v>
      </c>
      <c r="I5734" s="46">
        <v>32</v>
      </c>
      <c r="J5734" t="s">
        <v>150</v>
      </c>
      <c r="K5734" t="s">
        <v>90</v>
      </c>
      <c r="L5734" s="46">
        <v>2545</v>
      </c>
      <c r="M5734" s="46">
        <v>36</v>
      </c>
      <c r="N5734" s="46">
        <v>35.1</v>
      </c>
      <c r="O5734" s="46">
        <v>125</v>
      </c>
      <c r="P5734" s="46">
        <f t="shared" si="659"/>
        <v>1</v>
      </c>
      <c r="R5734" s="67" t="s">
        <v>1508</v>
      </c>
      <c r="S5734" s="67">
        <f>COUNTIF(Y$2:$Y$100,R5734)</f>
        <v>0</v>
      </c>
      <c r="V5734" s="67">
        <f t="shared" si="664"/>
        <v>0</v>
      </c>
      <c r="X5734"/>
      <c r="Y5734" s="67" t="str">
        <f t="shared" si="665"/>
        <v xml:space="preserve"> </v>
      </c>
      <c r="AB5734" t="s">
        <v>90</v>
      </c>
      <c r="AC5734" s="46">
        <v>2545</v>
      </c>
      <c r="AD5734" s="46">
        <v>36</v>
      </c>
      <c r="AE5734" s="46">
        <v>35.1</v>
      </c>
      <c r="AF5734" s="46">
        <v>125</v>
      </c>
      <c r="AH5734" s="70" t="str">
        <f t="shared" si="661"/>
        <v/>
      </c>
      <c r="AI5734" s="70" t="str">
        <f t="shared" si="662"/>
        <v/>
      </c>
      <c r="AJ5734" s="70" t="str">
        <f t="shared" si="663"/>
        <v>X</v>
      </c>
      <c r="AK5734" s="70" t="str" cm="1">
        <f t="array" ref="AK5734">_xlfn.IFS(AH5734&lt;&gt;"","1",AI5734&lt;&gt;"","2",AJ5734&lt;&gt;"","3")</f>
        <v>3</v>
      </c>
    </row>
    <row r="5735" spans="1:37" x14ac:dyDescent="0.25">
      <c r="A5735" t="s">
        <v>285</v>
      </c>
      <c r="B5735" t="s">
        <v>365</v>
      </c>
      <c r="C5735" s="67" t="str">
        <f t="shared" si="658"/>
        <v>Hallie Koltz</v>
      </c>
      <c r="D5735" s="71" t="str" cm="1">
        <f t="array" ref="D5735">_xlfn.IFS(AK5735="1",CONCATENATE(C5735,"Regional"),AK5735="2",CONCATENATE(C5735,"Sectional"),AK5735="3",CONCATENATE(C5735,COUNTIF($C$1:C5735,C5735)))</f>
        <v>Hallie Koltz6</v>
      </c>
      <c r="E5735" s="66">
        <v>45182.666666666664</v>
      </c>
      <c r="F5735" t="s">
        <v>2444</v>
      </c>
      <c r="G5735" s="46">
        <v>42</v>
      </c>
      <c r="H5735" s="46">
        <v>54</v>
      </c>
      <c r="I5735" s="46">
        <v>32</v>
      </c>
      <c r="J5735" t="s">
        <v>150</v>
      </c>
      <c r="K5735" t="s">
        <v>90</v>
      </c>
      <c r="L5735" s="46">
        <v>2545</v>
      </c>
      <c r="M5735" s="46">
        <v>36</v>
      </c>
      <c r="N5735" s="46">
        <v>35.1</v>
      </c>
      <c r="O5735" s="46">
        <v>125</v>
      </c>
      <c r="P5735" s="46">
        <f t="shared" si="659"/>
        <v>1</v>
      </c>
      <c r="R5735" s="67" t="s">
        <v>1359</v>
      </c>
      <c r="S5735" s="67">
        <f>COUNTIF(Y$2:$Y$100,R5735)</f>
        <v>0</v>
      </c>
      <c r="V5735" s="67">
        <f t="shared" si="664"/>
        <v>0</v>
      </c>
      <c r="X5735"/>
      <c r="Y5735" s="67" t="str">
        <f t="shared" si="665"/>
        <v xml:space="preserve"> </v>
      </c>
      <c r="AB5735" t="s">
        <v>90</v>
      </c>
      <c r="AC5735" s="46">
        <v>2545</v>
      </c>
      <c r="AD5735" s="46">
        <v>36</v>
      </c>
      <c r="AE5735" s="46">
        <v>35.1</v>
      </c>
      <c r="AF5735" s="46">
        <v>125</v>
      </c>
      <c r="AH5735" s="70" t="str">
        <f t="shared" si="661"/>
        <v/>
      </c>
      <c r="AI5735" s="70" t="str">
        <f t="shared" si="662"/>
        <v/>
      </c>
      <c r="AJ5735" s="70" t="str">
        <f t="shared" si="663"/>
        <v>X</v>
      </c>
      <c r="AK5735" s="70" t="str" cm="1">
        <f t="array" ref="AK5735">_xlfn.IFS(AH5735&lt;&gt;"","1",AI5735&lt;&gt;"","2",AJ5735&lt;&gt;"","3")</f>
        <v>3</v>
      </c>
    </row>
    <row r="5736" spans="1:37" x14ac:dyDescent="0.25">
      <c r="A5736" t="s">
        <v>794</v>
      </c>
      <c r="B5736" t="s">
        <v>795</v>
      </c>
      <c r="C5736" s="67" t="str">
        <f t="shared" si="658"/>
        <v>MaryGrace Schlifske</v>
      </c>
      <c r="D5736" s="71" t="str" cm="1">
        <f t="array" ref="D5736">_xlfn.IFS(AK5736="1",CONCATENATE(C5736,"Regional"),AK5736="2",CONCATENATE(C5736,"Sectional"),AK5736="3",CONCATENATE(C5736,COUNTIF($C$1:C5736,C5736)))</f>
        <v>MaryGrace Schlifske6</v>
      </c>
      <c r="E5736" s="66">
        <v>45182.666666666664</v>
      </c>
      <c r="F5736" t="s">
        <v>2444</v>
      </c>
      <c r="G5736" s="46">
        <v>42</v>
      </c>
      <c r="H5736" s="46">
        <v>54</v>
      </c>
      <c r="I5736" s="46">
        <v>32</v>
      </c>
      <c r="J5736" t="s">
        <v>150</v>
      </c>
      <c r="K5736" t="s">
        <v>90</v>
      </c>
      <c r="L5736" s="46">
        <v>2545</v>
      </c>
      <c r="M5736" s="46">
        <v>36</v>
      </c>
      <c r="N5736" s="46">
        <v>35.1</v>
      </c>
      <c r="O5736" s="46">
        <v>125</v>
      </c>
      <c r="P5736" s="46">
        <f t="shared" si="659"/>
        <v>1</v>
      </c>
      <c r="R5736" s="67" t="s">
        <v>1374</v>
      </c>
      <c r="S5736" s="67">
        <f>COUNTIF(Y$2:$Y$100,R5736)</f>
        <v>0</v>
      </c>
      <c r="V5736" s="67">
        <f t="shared" si="664"/>
        <v>0</v>
      </c>
      <c r="X5736"/>
      <c r="Y5736" s="67" t="str">
        <f t="shared" si="665"/>
        <v xml:space="preserve"> </v>
      </c>
      <c r="AB5736" t="s">
        <v>90</v>
      </c>
      <c r="AC5736" s="46">
        <v>2545</v>
      </c>
      <c r="AD5736" s="46">
        <v>36</v>
      </c>
      <c r="AE5736" s="46">
        <v>35.1</v>
      </c>
      <c r="AF5736" s="46">
        <v>125</v>
      </c>
      <c r="AH5736" s="70" t="str">
        <f t="shared" si="661"/>
        <v/>
      </c>
      <c r="AI5736" s="70" t="str">
        <f t="shared" si="662"/>
        <v/>
      </c>
      <c r="AJ5736" s="70" t="str">
        <f t="shared" si="663"/>
        <v>X</v>
      </c>
      <c r="AK5736" s="70" t="str" cm="1">
        <f t="array" ref="AK5736">_xlfn.IFS(AH5736&lt;&gt;"","1",AI5736&lt;&gt;"","2",AJ5736&lt;&gt;"","3")</f>
        <v>3</v>
      </c>
    </row>
    <row r="5737" spans="1:37" x14ac:dyDescent="0.25">
      <c r="A5737" t="s">
        <v>798</v>
      </c>
      <c r="B5737" t="s">
        <v>765</v>
      </c>
      <c r="C5737" s="67" t="str">
        <f t="shared" si="658"/>
        <v>Clare Sperka</v>
      </c>
      <c r="D5737" s="71" t="str" cm="1">
        <f t="array" ref="D5737">_xlfn.IFS(AK5737="1",CONCATENATE(C5737,"Regional"),AK5737="2",CONCATENATE(C5737,"Sectional"),AK5737="3",CONCATENATE(C5737,COUNTIF($C$1:C5737,C5737)))</f>
        <v>Clare Sperka10</v>
      </c>
      <c r="E5737" s="66">
        <v>45182.666666666664</v>
      </c>
      <c r="F5737" t="s">
        <v>2444</v>
      </c>
      <c r="G5737" s="46">
        <v>42</v>
      </c>
      <c r="H5737" s="46">
        <v>55</v>
      </c>
      <c r="I5737" s="46">
        <v>35</v>
      </c>
      <c r="J5737" t="s">
        <v>150</v>
      </c>
      <c r="K5737" t="s">
        <v>90</v>
      </c>
      <c r="L5737" s="46">
        <v>2545</v>
      </c>
      <c r="M5737" s="46">
        <v>36</v>
      </c>
      <c r="N5737" s="46">
        <v>35.1</v>
      </c>
      <c r="O5737" s="46">
        <v>125</v>
      </c>
      <c r="P5737" s="46">
        <f t="shared" si="659"/>
        <v>1</v>
      </c>
      <c r="R5737" s="67" t="s">
        <v>1376</v>
      </c>
      <c r="S5737" s="67">
        <f>COUNTIF(Y$2:$Y$100,R5737)</f>
        <v>0</v>
      </c>
      <c r="V5737" s="67">
        <f t="shared" si="664"/>
        <v>0</v>
      </c>
      <c r="X5737"/>
      <c r="Y5737" s="67" t="str">
        <f t="shared" si="665"/>
        <v xml:space="preserve"> </v>
      </c>
      <c r="AB5737" t="s">
        <v>90</v>
      </c>
      <c r="AC5737" s="46">
        <v>2545</v>
      </c>
      <c r="AD5737" s="46">
        <v>36</v>
      </c>
      <c r="AE5737" s="46">
        <v>35.1</v>
      </c>
      <c r="AF5737" s="46">
        <v>125</v>
      </c>
      <c r="AH5737" s="70" t="str">
        <f t="shared" si="661"/>
        <v/>
      </c>
      <c r="AI5737" s="70" t="str">
        <f t="shared" si="662"/>
        <v/>
      </c>
      <c r="AJ5737" s="70" t="str">
        <f t="shared" si="663"/>
        <v>X</v>
      </c>
      <c r="AK5737" s="70" t="str" cm="1">
        <f t="array" ref="AK5737">_xlfn.IFS(AH5737&lt;&gt;"","1",AI5737&lt;&gt;"","2",AJ5737&lt;&gt;"","3")</f>
        <v>3</v>
      </c>
    </row>
    <row r="5738" spans="1:37" x14ac:dyDescent="0.25">
      <c r="A5738" t="s">
        <v>235</v>
      </c>
      <c r="B5738" t="s">
        <v>641</v>
      </c>
      <c r="C5738" s="67" t="str">
        <f t="shared" si="658"/>
        <v>Kayley Donohue</v>
      </c>
      <c r="D5738" s="71" t="str" cm="1">
        <f t="array" ref="D5738">_xlfn.IFS(AK5738="1",CONCATENATE(C5738,"Regional"),AK5738="2",CONCATENATE(C5738,"Sectional"),AK5738="3",CONCATENATE(C5738,COUNTIF($C$1:C5738,C5738)))</f>
        <v>Kayley Donohue5</v>
      </c>
      <c r="E5738" s="66">
        <v>45182.666666666664</v>
      </c>
      <c r="F5738" t="s">
        <v>2444</v>
      </c>
      <c r="G5738" s="46">
        <v>42</v>
      </c>
      <c r="H5738" s="46">
        <v>57</v>
      </c>
      <c r="I5738" s="46">
        <v>36</v>
      </c>
      <c r="J5738" t="s">
        <v>150</v>
      </c>
      <c r="K5738" t="s">
        <v>90</v>
      </c>
      <c r="L5738" s="46">
        <v>2545</v>
      </c>
      <c r="M5738" s="46">
        <v>36</v>
      </c>
      <c r="N5738" s="46">
        <v>35.1</v>
      </c>
      <c r="O5738" s="46">
        <v>125</v>
      </c>
      <c r="P5738" s="46">
        <f t="shared" si="659"/>
        <v>1</v>
      </c>
      <c r="R5738" s="67" t="s">
        <v>2998</v>
      </c>
      <c r="S5738" s="67">
        <f>COUNTIF(Y$2:$Y$100,R5738)</f>
        <v>0</v>
      </c>
      <c r="V5738" s="67">
        <f t="shared" si="664"/>
        <v>0</v>
      </c>
      <c r="X5738"/>
      <c r="Y5738" s="67" t="str">
        <f t="shared" si="665"/>
        <v xml:space="preserve"> </v>
      </c>
      <c r="AB5738" t="s">
        <v>90</v>
      </c>
      <c r="AC5738" s="46">
        <v>2545</v>
      </c>
      <c r="AD5738" s="46">
        <v>36</v>
      </c>
      <c r="AE5738" s="46">
        <v>35.1</v>
      </c>
      <c r="AF5738" s="46">
        <v>125</v>
      </c>
      <c r="AH5738" s="70" t="str">
        <f t="shared" si="661"/>
        <v/>
      </c>
      <c r="AI5738" s="70" t="str">
        <f t="shared" si="662"/>
        <v/>
      </c>
      <c r="AJ5738" s="70" t="str">
        <f t="shared" si="663"/>
        <v>X</v>
      </c>
      <c r="AK5738" s="70" t="str" cm="1">
        <f t="array" ref="AK5738">_xlfn.IFS(AH5738&lt;&gt;"","1",AI5738&lt;&gt;"","2",AJ5738&lt;&gt;"","3")</f>
        <v>3</v>
      </c>
    </row>
    <row r="5739" spans="1:37" x14ac:dyDescent="0.25">
      <c r="A5739" t="s">
        <v>276</v>
      </c>
      <c r="B5739" t="s">
        <v>2016</v>
      </c>
      <c r="C5739" s="67" t="str">
        <f t="shared" si="658"/>
        <v>Danica Jones</v>
      </c>
      <c r="D5739" s="71" t="str" cm="1">
        <f t="array" ref="D5739">_xlfn.IFS(AK5739="1",CONCATENATE(C5739,"Regional"),AK5739="2",CONCATENATE(C5739,"Sectional"),AK5739="3",CONCATENATE(C5739,COUNTIF($C$1:C5739,C5739)))</f>
        <v>Danica Jones1</v>
      </c>
      <c r="E5739" s="66">
        <v>45182.666666666664</v>
      </c>
      <c r="F5739" t="s">
        <v>2444</v>
      </c>
      <c r="G5739" s="46">
        <v>42</v>
      </c>
      <c r="H5739" s="46">
        <v>58</v>
      </c>
      <c r="I5739" s="46">
        <v>37</v>
      </c>
      <c r="J5739" t="s">
        <v>150</v>
      </c>
      <c r="K5739" t="s">
        <v>90</v>
      </c>
      <c r="L5739" s="46">
        <v>2545</v>
      </c>
      <c r="M5739" s="46">
        <v>36</v>
      </c>
      <c r="N5739" s="46">
        <v>35.1</v>
      </c>
      <c r="O5739" s="46">
        <v>125</v>
      </c>
      <c r="P5739" s="46">
        <f t="shared" si="659"/>
        <v>1</v>
      </c>
      <c r="R5739" s="67" t="s">
        <v>3029</v>
      </c>
      <c r="S5739" s="67">
        <f>COUNTIF(Y$2:$Y$100,R5739)</f>
        <v>0</v>
      </c>
      <c r="V5739" s="67">
        <f t="shared" si="664"/>
        <v>0</v>
      </c>
      <c r="X5739"/>
      <c r="Y5739" s="67" t="str">
        <f t="shared" si="665"/>
        <v xml:space="preserve"> </v>
      </c>
      <c r="AB5739" t="s">
        <v>90</v>
      </c>
      <c r="AC5739" s="46">
        <v>2545</v>
      </c>
      <c r="AD5739" s="46">
        <v>36</v>
      </c>
      <c r="AE5739" s="46">
        <v>35.1</v>
      </c>
      <c r="AF5739" s="46">
        <v>125</v>
      </c>
      <c r="AH5739" s="70" t="str">
        <f t="shared" si="661"/>
        <v/>
      </c>
      <c r="AI5739" s="70" t="str">
        <f t="shared" si="662"/>
        <v/>
      </c>
      <c r="AJ5739" s="70" t="str">
        <f t="shared" si="663"/>
        <v>X</v>
      </c>
      <c r="AK5739" s="70" t="str" cm="1">
        <f t="array" ref="AK5739">_xlfn.IFS(AH5739&lt;&gt;"","1",AI5739&lt;&gt;"","2",AJ5739&lt;&gt;"","3")</f>
        <v>3</v>
      </c>
    </row>
    <row r="5740" spans="1:37" x14ac:dyDescent="0.25">
      <c r="A5740" t="s">
        <v>3385</v>
      </c>
      <c r="B5740" t="s">
        <v>362</v>
      </c>
      <c r="C5740" s="67" t="str">
        <f t="shared" si="658"/>
        <v>Emma Bichler</v>
      </c>
      <c r="D5740" s="71" t="str" cm="1">
        <f t="array" ref="D5740">_xlfn.IFS(AK5740="1",CONCATENATE(C5740,"Regional"),AK5740="2",CONCATENATE(C5740,"Sectional"),AK5740="3",CONCATENATE(C5740,COUNTIF($C$1:C5740,C5740)))</f>
        <v>Emma Bichler9</v>
      </c>
      <c r="E5740" s="66">
        <v>45182.666666666664</v>
      </c>
      <c r="F5740" t="s">
        <v>2444</v>
      </c>
      <c r="G5740" s="46">
        <v>42</v>
      </c>
      <c r="H5740" s="46">
        <v>58</v>
      </c>
      <c r="I5740" s="46">
        <v>37</v>
      </c>
      <c r="J5740" t="s">
        <v>150</v>
      </c>
      <c r="K5740" t="s">
        <v>90</v>
      </c>
      <c r="L5740" s="46">
        <v>2545</v>
      </c>
      <c r="M5740" s="46">
        <v>36</v>
      </c>
      <c r="N5740" s="46">
        <v>35.1</v>
      </c>
      <c r="O5740" s="46">
        <v>125</v>
      </c>
      <c r="P5740" s="46">
        <f t="shared" si="659"/>
        <v>1</v>
      </c>
      <c r="R5740" s="67" t="s">
        <v>3485</v>
      </c>
      <c r="S5740" s="67">
        <f>COUNTIF(Y$2:$Y$100,R5740)</f>
        <v>0</v>
      </c>
      <c r="V5740" s="67">
        <f t="shared" si="664"/>
        <v>0</v>
      </c>
      <c r="X5740"/>
      <c r="Y5740" s="67" t="str">
        <f t="shared" si="665"/>
        <v xml:space="preserve"> </v>
      </c>
      <c r="AB5740" t="s">
        <v>90</v>
      </c>
      <c r="AC5740" s="46">
        <v>2545</v>
      </c>
      <c r="AD5740" s="46">
        <v>36</v>
      </c>
      <c r="AE5740" s="46">
        <v>35.1</v>
      </c>
      <c r="AF5740" s="46">
        <v>125</v>
      </c>
      <c r="AH5740" s="70" t="str">
        <f t="shared" si="661"/>
        <v/>
      </c>
      <c r="AI5740" s="70" t="str">
        <f t="shared" si="662"/>
        <v/>
      </c>
      <c r="AJ5740" s="70" t="str">
        <f t="shared" si="663"/>
        <v>X</v>
      </c>
      <c r="AK5740" s="70" t="str" cm="1">
        <f t="array" ref="AK5740">_xlfn.IFS(AH5740&lt;&gt;"","1",AI5740&lt;&gt;"","2",AJ5740&lt;&gt;"","3")</f>
        <v>3</v>
      </c>
    </row>
    <row r="5741" spans="1:37" x14ac:dyDescent="0.25">
      <c r="A5741" t="s">
        <v>1026</v>
      </c>
      <c r="B5741" t="s">
        <v>1027</v>
      </c>
      <c r="C5741" s="67" t="str">
        <f t="shared" si="658"/>
        <v>Kierstin Schlevensky</v>
      </c>
      <c r="D5741" s="71" t="str" cm="1">
        <f t="array" ref="D5741">_xlfn.IFS(AK5741="1",CONCATENATE(C5741,"Regional"),AK5741="2",CONCATENATE(C5741,"Sectional"),AK5741="3",CONCATENATE(C5741,COUNTIF($C$1:C5741,C5741)))</f>
        <v>Kierstin Schlevensky3</v>
      </c>
      <c r="E5741" s="66">
        <v>45182.666666666664</v>
      </c>
      <c r="F5741" t="s">
        <v>2444</v>
      </c>
      <c r="G5741" s="46">
        <v>42</v>
      </c>
      <c r="H5741" s="46">
        <v>60</v>
      </c>
      <c r="I5741" s="46">
        <v>39</v>
      </c>
      <c r="J5741" t="s">
        <v>150</v>
      </c>
      <c r="K5741" t="s">
        <v>90</v>
      </c>
      <c r="L5741" s="46">
        <v>2545</v>
      </c>
      <c r="M5741" s="46">
        <v>36</v>
      </c>
      <c r="N5741" s="46">
        <v>35.1</v>
      </c>
      <c r="O5741" s="46">
        <v>125</v>
      </c>
      <c r="P5741" s="46">
        <f t="shared" si="659"/>
        <v>1</v>
      </c>
      <c r="R5741" s="67" t="s">
        <v>1523</v>
      </c>
      <c r="S5741" s="67">
        <f>COUNTIF(Y$2:$Y$100,R5741)</f>
        <v>0</v>
      </c>
      <c r="V5741" s="67">
        <f t="shared" si="664"/>
        <v>0</v>
      </c>
      <c r="X5741"/>
      <c r="Y5741" s="67" t="str">
        <f t="shared" si="665"/>
        <v xml:space="preserve"> </v>
      </c>
      <c r="AB5741" t="s">
        <v>90</v>
      </c>
      <c r="AC5741" s="46">
        <v>2545</v>
      </c>
      <c r="AD5741" s="46">
        <v>36</v>
      </c>
      <c r="AE5741" s="46">
        <v>35.1</v>
      </c>
      <c r="AF5741" s="46">
        <v>125</v>
      </c>
      <c r="AH5741" s="70" t="str">
        <f t="shared" si="661"/>
        <v/>
      </c>
      <c r="AI5741" s="70" t="str">
        <f t="shared" si="662"/>
        <v/>
      </c>
      <c r="AJ5741" s="70" t="str">
        <f t="shared" si="663"/>
        <v>X</v>
      </c>
      <c r="AK5741" s="70" t="str" cm="1">
        <f t="array" ref="AK5741">_xlfn.IFS(AH5741&lt;&gt;"","1",AI5741&lt;&gt;"","2",AJ5741&lt;&gt;"","3")</f>
        <v>3</v>
      </c>
    </row>
    <row r="5742" spans="1:37" x14ac:dyDescent="0.25">
      <c r="A5742" t="s">
        <v>1940</v>
      </c>
      <c r="B5742" t="s">
        <v>401</v>
      </c>
      <c r="C5742" s="67" t="str">
        <f t="shared" si="658"/>
        <v>Hannah Okel</v>
      </c>
      <c r="D5742" s="71" t="str" cm="1">
        <f t="array" ref="D5742">_xlfn.IFS(AK5742="1",CONCATENATE(C5742,"Regional"),AK5742="2",CONCATENATE(C5742,"Sectional"),AK5742="3",CONCATENATE(C5742,COUNTIF($C$1:C5742,C5742)))</f>
        <v>Hannah Okel9</v>
      </c>
      <c r="E5742" s="66">
        <v>45182.666666666664</v>
      </c>
      <c r="F5742" t="s">
        <v>2444</v>
      </c>
      <c r="G5742" s="46">
        <v>42</v>
      </c>
      <c r="H5742" s="46">
        <v>60</v>
      </c>
      <c r="I5742" s="46">
        <v>39</v>
      </c>
      <c r="J5742" t="s">
        <v>150</v>
      </c>
      <c r="K5742" t="s">
        <v>90</v>
      </c>
      <c r="L5742" s="46">
        <v>2545</v>
      </c>
      <c r="M5742" s="46">
        <v>36</v>
      </c>
      <c r="N5742" s="46">
        <v>35.1</v>
      </c>
      <c r="O5742" s="46">
        <v>125</v>
      </c>
      <c r="P5742" s="46">
        <f t="shared" si="659"/>
        <v>1</v>
      </c>
      <c r="R5742" s="67" t="s">
        <v>2957</v>
      </c>
      <c r="S5742" s="67">
        <f>COUNTIF(Y$2:$Y$100,R5742)</f>
        <v>0</v>
      </c>
      <c r="V5742" s="67">
        <f t="shared" si="664"/>
        <v>0</v>
      </c>
      <c r="X5742"/>
      <c r="Y5742" s="67" t="str">
        <f t="shared" si="665"/>
        <v xml:space="preserve"> </v>
      </c>
      <c r="AB5742" t="s">
        <v>90</v>
      </c>
      <c r="AC5742" s="46">
        <v>2545</v>
      </c>
      <c r="AD5742" s="46">
        <v>36</v>
      </c>
      <c r="AE5742" s="46">
        <v>35.1</v>
      </c>
      <c r="AF5742" s="46">
        <v>125</v>
      </c>
      <c r="AH5742" s="70" t="str">
        <f t="shared" si="661"/>
        <v/>
      </c>
      <c r="AI5742" s="70" t="str">
        <f t="shared" si="662"/>
        <v/>
      </c>
      <c r="AJ5742" s="70" t="str">
        <f t="shared" si="663"/>
        <v>X</v>
      </c>
      <c r="AK5742" s="70" t="str" cm="1">
        <f t="array" ref="AK5742">_xlfn.IFS(AH5742&lt;&gt;"","1",AI5742&lt;&gt;"","2",AJ5742&lt;&gt;"","3")</f>
        <v>3</v>
      </c>
    </row>
    <row r="5743" spans="1:37" x14ac:dyDescent="0.25">
      <c r="A5743" t="s">
        <v>2011</v>
      </c>
      <c r="B5743" t="s">
        <v>187</v>
      </c>
      <c r="C5743" s="67" t="str">
        <f t="shared" si="658"/>
        <v>Ava Mauhar</v>
      </c>
      <c r="D5743" s="71" t="str" cm="1">
        <f t="array" ref="D5743">_xlfn.IFS(AK5743="1",CONCATENATE(C5743,"Regional"),AK5743="2",CONCATENATE(C5743,"Sectional"),AK5743="3",CONCATENATE(C5743,COUNTIF($C$1:C5743,C5743)))</f>
        <v>Ava Mauhar4</v>
      </c>
      <c r="E5743" s="66">
        <v>45182.666666666664</v>
      </c>
      <c r="F5743" t="s">
        <v>2444</v>
      </c>
      <c r="G5743" s="46">
        <v>42</v>
      </c>
      <c r="H5743" s="46">
        <v>61</v>
      </c>
      <c r="I5743" s="46">
        <v>41</v>
      </c>
      <c r="J5743" t="s">
        <v>150</v>
      </c>
      <c r="K5743" t="s">
        <v>90</v>
      </c>
      <c r="L5743" s="46">
        <v>2545</v>
      </c>
      <c r="M5743" s="46">
        <v>36</v>
      </c>
      <c r="N5743" s="46">
        <v>35.1</v>
      </c>
      <c r="O5743" s="46">
        <v>125</v>
      </c>
      <c r="P5743" s="46">
        <f t="shared" si="659"/>
        <v>1</v>
      </c>
      <c r="R5743" s="67" t="s">
        <v>3024</v>
      </c>
      <c r="S5743" s="67">
        <f>COUNTIF(Y$2:$Y$100,R5743)</f>
        <v>0</v>
      </c>
      <c r="V5743" s="67">
        <f t="shared" si="664"/>
        <v>0</v>
      </c>
      <c r="X5743"/>
      <c r="Y5743" s="67" t="str">
        <f t="shared" si="665"/>
        <v xml:space="preserve"> </v>
      </c>
      <c r="AB5743" t="s">
        <v>90</v>
      </c>
      <c r="AC5743" s="46">
        <v>2545</v>
      </c>
      <c r="AD5743" s="46">
        <v>36</v>
      </c>
      <c r="AE5743" s="46">
        <v>35.1</v>
      </c>
      <c r="AF5743" s="46">
        <v>125</v>
      </c>
      <c r="AH5743" s="70" t="str">
        <f t="shared" si="661"/>
        <v/>
      </c>
      <c r="AI5743" s="70" t="str">
        <f t="shared" si="662"/>
        <v/>
      </c>
      <c r="AJ5743" s="70" t="str">
        <f t="shared" si="663"/>
        <v>X</v>
      </c>
      <c r="AK5743" s="70" t="str" cm="1">
        <f t="array" ref="AK5743">_xlfn.IFS(AH5743&lt;&gt;"","1",AI5743&lt;&gt;"","2",AJ5743&lt;&gt;"","3")</f>
        <v>3</v>
      </c>
    </row>
    <row r="5744" spans="1:37" x14ac:dyDescent="0.25">
      <c r="A5744" t="s">
        <v>1936</v>
      </c>
      <c r="B5744" t="s">
        <v>648</v>
      </c>
      <c r="C5744" s="67" t="str">
        <f t="shared" si="658"/>
        <v>Claire Girten</v>
      </c>
      <c r="D5744" s="71" t="str" cm="1">
        <f t="array" ref="D5744">_xlfn.IFS(AK5744="1",CONCATENATE(C5744,"Regional"),AK5744="2",CONCATENATE(C5744,"Sectional"),AK5744="3",CONCATENATE(C5744,COUNTIF($C$1:C5744,C5744)))</f>
        <v>Claire Girten9</v>
      </c>
      <c r="E5744" s="66">
        <v>45182.666666666664</v>
      </c>
      <c r="F5744" t="s">
        <v>2444</v>
      </c>
      <c r="G5744" s="46">
        <v>42</v>
      </c>
      <c r="H5744" s="46">
        <v>61</v>
      </c>
      <c r="I5744" s="46">
        <v>41</v>
      </c>
      <c r="J5744" t="s">
        <v>150</v>
      </c>
      <c r="K5744" t="s">
        <v>90</v>
      </c>
      <c r="L5744" s="46">
        <v>2545</v>
      </c>
      <c r="M5744" s="46">
        <v>36</v>
      </c>
      <c r="N5744" s="46">
        <v>35.1</v>
      </c>
      <c r="O5744" s="46">
        <v>125</v>
      </c>
      <c r="P5744" s="46">
        <f t="shared" si="659"/>
        <v>1</v>
      </c>
      <c r="R5744" s="67" t="s">
        <v>2952</v>
      </c>
      <c r="S5744" s="67">
        <f>COUNTIF(Y$2:$Y$100,R5744)</f>
        <v>0</v>
      </c>
      <c r="V5744" s="67">
        <f t="shared" si="664"/>
        <v>0</v>
      </c>
      <c r="X5744"/>
      <c r="Y5744" s="67" t="str">
        <f t="shared" si="665"/>
        <v xml:space="preserve"> </v>
      </c>
      <c r="AB5744" t="s">
        <v>90</v>
      </c>
      <c r="AC5744" s="46">
        <v>2545</v>
      </c>
      <c r="AD5744" s="46">
        <v>36</v>
      </c>
      <c r="AE5744" s="46">
        <v>35.1</v>
      </c>
      <c r="AF5744" s="46">
        <v>125</v>
      </c>
      <c r="AH5744" s="70" t="str">
        <f t="shared" si="661"/>
        <v/>
      </c>
      <c r="AI5744" s="70" t="str">
        <f t="shared" si="662"/>
        <v/>
      </c>
      <c r="AJ5744" s="70" t="str">
        <f t="shared" si="663"/>
        <v>X</v>
      </c>
      <c r="AK5744" s="70" t="str" cm="1">
        <f t="array" ref="AK5744">_xlfn.IFS(AH5744&lt;&gt;"","1",AI5744&lt;&gt;"","2",AJ5744&lt;&gt;"","3")</f>
        <v>3</v>
      </c>
    </row>
    <row r="5745" spans="1:37" x14ac:dyDescent="0.25">
      <c r="A5745" t="s">
        <v>1813</v>
      </c>
      <c r="B5745" t="s">
        <v>434</v>
      </c>
      <c r="C5745" s="67" t="str">
        <f t="shared" si="658"/>
        <v>Ella Swanson</v>
      </c>
      <c r="D5745" s="71" t="str" cm="1">
        <f t="array" ref="D5745">_xlfn.IFS(AK5745="1",CONCATENATE(C5745,"Regional"),AK5745="2",CONCATENATE(C5745,"Sectional"),AK5745="3",CONCATENATE(C5745,COUNTIF($C$1:C5745,C5745)))</f>
        <v>Ella Swanson4</v>
      </c>
      <c r="E5745" s="66">
        <v>45183.416666666664</v>
      </c>
      <c r="F5745" t="s">
        <v>2572</v>
      </c>
      <c r="G5745" s="46">
        <v>13</v>
      </c>
      <c r="H5745" s="46">
        <v>47</v>
      </c>
      <c r="I5745" s="46">
        <v>1</v>
      </c>
      <c r="J5745" t="s">
        <v>139</v>
      </c>
      <c r="K5745" t="s">
        <v>90</v>
      </c>
      <c r="L5745" s="46">
        <v>2457</v>
      </c>
      <c r="M5745" s="46">
        <v>35</v>
      </c>
      <c r="N5745" s="46">
        <v>34.200000000000003</v>
      </c>
      <c r="O5745" s="46">
        <v>113</v>
      </c>
      <c r="P5745" s="46">
        <f t="shared" si="659"/>
        <v>1</v>
      </c>
      <c r="R5745" s="67" t="s">
        <v>3662</v>
      </c>
      <c r="S5745" s="67">
        <f>COUNTIF(Y$2:$Y$100,R5745)</f>
        <v>0</v>
      </c>
      <c r="V5745" s="67">
        <f t="shared" si="664"/>
        <v>0</v>
      </c>
      <c r="X5745"/>
      <c r="Y5745" s="67" t="str">
        <f t="shared" si="665"/>
        <v xml:space="preserve"> </v>
      </c>
      <c r="AB5745" t="s">
        <v>90</v>
      </c>
      <c r="AC5745" s="46">
        <v>2457</v>
      </c>
      <c r="AD5745" s="46">
        <v>35</v>
      </c>
      <c r="AE5745" s="46">
        <v>34.200000000000003</v>
      </c>
      <c r="AF5745" s="46">
        <v>113</v>
      </c>
      <c r="AH5745" s="70" t="str">
        <f t="shared" si="661"/>
        <v/>
      </c>
      <c r="AI5745" s="70" t="str">
        <f t="shared" si="662"/>
        <v/>
      </c>
      <c r="AJ5745" s="70" t="str">
        <f t="shared" si="663"/>
        <v>X</v>
      </c>
      <c r="AK5745" s="70" t="str" cm="1">
        <f t="array" ref="AK5745">_xlfn.IFS(AH5745&lt;&gt;"","1",AI5745&lt;&gt;"","2",AJ5745&lt;&gt;"","3")</f>
        <v>3</v>
      </c>
    </row>
    <row r="5746" spans="1:37" x14ac:dyDescent="0.25">
      <c r="A5746" t="s">
        <v>268</v>
      </c>
      <c r="B5746" t="s">
        <v>721</v>
      </c>
      <c r="C5746" s="67" t="str">
        <f t="shared" si="658"/>
        <v>Regan Hermanson</v>
      </c>
      <c r="D5746" s="71" t="str" cm="1">
        <f t="array" ref="D5746">_xlfn.IFS(AK5746="1",CONCATENATE(C5746,"Regional"),AK5746="2",CONCATENATE(C5746,"Sectional"),AK5746="3",CONCATENATE(C5746,COUNTIF($C$1:C5746,C5746)))</f>
        <v>Regan Hermanson3</v>
      </c>
      <c r="E5746" s="66">
        <v>45183.416666666664</v>
      </c>
      <c r="F5746" t="s">
        <v>2572</v>
      </c>
      <c r="G5746" s="46">
        <v>13</v>
      </c>
      <c r="H5746" s="46">
        <v>51</v>
      </c>
      <c r="I5746" s="46">
        <v>2</v>
      </c>
      <c r="J5746" t="s">
        <v>139</v>
      </c>
      <c r="K5746" t="s">
        <v>90</v>
      </c>
      <c r="L5746" s="46">
        <v>2457</v>
      </c>
      <c r="M5746" s="46">
        <v>35</v>
      </c>
      <c r="N5746" s="46">
        <v>34.200000000000003</v>
      </c>
      <c r="O5746" s="46">
        <v>113</v>
      </c>
      <c r="P5746" s="46">
        <f t="shared" si="659"/>
        <v>1</v>
      </c>
      <c r="R5746" s="67" t="s">
        <v>1491</v>
      </c>
      <c r="S5746" s="67">
        <f>COUNTIF(Y$2:$Y$100,R5746)</f>
        <v>0</v>
      </c>
      <c r="V5746" s="67">
        <f t="shared" si="664"/>
        <v>0</v>
      </c>
      <c r="X5746"/>
      <c r="Y5746" s="67" t="str">
        <f t="shared" si="665"/>
        <v xml:space="preserve"> </v>
      </c>
      <c r="AB5746" t="s">
        <v>90</v>
      </c>
      <c r="AC5746" s="46">
        <v>2457</v>
      </c>
      <c r="AD5746" s="46">
        <v>35</v>
      </c>
      <c r="AE5746" s="46">
        <v>34.200000000000003</v>
      </c>
      <c r="AF5746" s="46">
        <v>113</v>
      </c>
      <c r="AH5746" s="70" t="str">
        <f t="shared" si="661"/>
        <v/>
      </c>
      <c r="AI5746" s="70" t="str">
        <f t="shared" si="662"/>
        <v/>
      </c>
      <c r="AJ5746" s="70" t="str">
        <f t="shared" si="663"/>
        <v>X</v>
      </c>
      <c r="AK5746" s="70" t="str" cm="1">
        <f t="array" ref="AK5746">_xlfn.IFS(AH5746&lt;&gt;"","1",AI5746&lt;&gt;"","2",AJ5746&lt;&gt;"","3")</f>
        <v>3</v>
      </c>
    </row>
    <row r="5747" spans="1:37" x14ac:dyDescent="0.25">
      <c r="A5747" t="s">
        <v>3415</v>
      </c>
      <c r="B5747" t="s">
        <v>492</v>
      </c>
      <c r="C5747" s="67" t="str">
        <f t="shared" si="658"/>
        <v>Anna Marzahl</v>
      </c>
      <c r="D5747" s="71" t="str" cm="1">
        <f t="array" ref="D5747">_xlfn.IFS(AK5747="1",CONCATENATE(C5747,"Regional"),AK5747="2",CONCATENATE(C5747,"Sectional"),AK5747="3",CONCATENATE(C5747,COUNTIF($C$1:C5747,C5747)))</f>
        <v>Anna Marzahl3</v>
      </c>
      <c r="E5747" s="66">
        <v>45183.416666666664</v>
      </c>
      <c r="F5747" t="s">
        <v>2572</v>
      </c>
      <c r="G5747" s="46">
        <v>13</v>
      </c>
      <c r="H5747" s="46">
        <v>52</v>
      </c>
      <c r="I5747" s="46">
        <v>3</v>
      </c>
      <c r="J5747" t="s">
        <v>139</v>
      </c>
      <c r="K5747" t="s">
        <v>90</v>
      </c>
      <c r="L5747" s="46">
        <v>2457</v>
      </c>
      <c r="M5747" s="46">
        <v>35</v>
      </c>
      <c r="N5747" s="46">
        <v>34.200000000000003</v>
      </c>
      <c r="O5747" s="46">
        <v>113</v>
      </c>
      <c r="P5747" s="46">
        <f t="shared" si="659"/>
        <v>1</v>
      </c>
      <c r="R5747" s="67" t="s">
        <v>3583</v>
      </c>
      <c r="S5747" s="67">
        <f>COUNTIF(Y$2:$Y$100,R5747)</f>
        <v>0</v>
      </c>
      <c r="V5747" s="67">
        <f t="shared" si="664"/>
        <v>0</v>
      </c>
      <c r="X5747"/>
      <c r="Y5747" s="67" t="str">
        <f t="shared" si="665"/>
        <v xml:space="preserve"> </v>
      </c>
      <c r="AB5747" t="s">
        <v>90</v>
      </c>
      <c r="AC5747" s="46">
        <v>2457</v>
      </c>
      <c r="AD5747" s="46">
        <v>35</v>
      </c>
      <c r="AE5747" s="46">
        <v>34.200000000000003</v>
      </c>
      <c r="AF5747" s="46">
        <v>113</v>
      </c>
      <c r="AH5747" s="70" t="str">
        <f t="shared" si="661"/>
        <v/>
      </c>
      <c r="AI5747" s="70" t="str">
        <f t="shared" si="662"/>
        <v/>
      </c>
      <c r="AJ5747" s="70" t="str">
        <f t="shared" si="663"/>
        <v>X</v>
      </c>
      <c r="AK5747" s="70" t="str" cm="1">
        <f t="array" ref="AK5747">_xlfn.IFS(AH5747&lt;&gt;"","1",AI5747&lt;&gt;"","2",AJ5747&lt;&gt;"","3")</f>
        <v>3</v>
      </c>
    </row>
    <row r="5748" spans="1:37" x14ac:dyDescent="0.25">
      <c r="A5748" t="s">
        <v>334</v>
      </c>
      <c r="B5748" t="s">
        <v>280</v>
      </c>
      <c r="C5748" s="67" t="str">
        <f t="shared" si="658"/>
        <v>Kennedy Polomis</v>
      </c>
      <c r="D5748" s="71" t="str" cm="1">
        <f t="array" ref="D5748">_xlfn.IFS(AK5748="1",CONCATENATE(C5748,"Regional"),AK5748="2",CONCATENATE(C5748,"Sectional"),AK5748="3",CONCATENATE(C5748,COUNTIF($C$1:C5748,C5748)))</f>
        <v>Kennedy Polomis3</v>
      </c>
      <c r="E5748" s="66">
        <v>45183.416666666664</v>
      </c>
      <c r="F5748" t="s">
        <v>2572</v>
      </c>
      <c r="G5748" s="46">
        <v>13</v>
      </c>
      <c r="H5748" s="46">
        <v>52</v>
      </c>
      <c r="I5748" s="46">
        <v>3</v>
      </c>
      <c r="J5748" t="s">
        <v>139</v>
      </c>
      <c r="K5748" t="s">
        <v>90</v>
      </c>
      <c r="L5748" s="46">
        <v>2457</v>
      </c>
      <c r="M5748" s="46">
        <v>35</v>
      </c>
      <c r="N5748" s="46">
        <v>34.200000000000003</v>
      </c>
      <c r="O5748" s="46">
        <v>113</v>
      </c>
      <c r="P5748" s="46">
        <f t="shared" si="659"/>
        <v>1</v>
      </c>
      <c r="R5748" s="67" t="s">
        <v>1488</v>
      </c>
      <c r="S5748" s="67">
        <f>COUNTIF(Y$2:$Y$100,R5748)</f>
        <v>0</v>
      </c>
      <c r="V5748" s="67">
        <f t="shared" si="664"/>
        <v>0</v>
      </c>
      <c r="X5748"/>
      <c r="Y5748" s="67" t="str">
        <f t="shared" si="665"/>
        <v xml:space="preserve"> </v>
      </c>
      <c r="AB5748" t="s">
        <v>90</v>
      </c>
      <c r="AC5748" s="46">
        <v>2457</v>
      </c>
      <c r="AD5748" s="46">
        <v>35</v>
      </c>
      <c r="AE5748" s="46">
        <v>34.200000000000003</v>
      </c>
      <c r="AF5748" s="46">
        <v>113</v>
      </c>
      <c r="AH5748" s="70" t="str">
        <f t="shared" si="661"/>
        <v/>
      </c>
      <c r="AI5748" s="70" t="str">
        <f t="shared" si="662"/>
        <v/>
      </c>
      <c r="AJ5748" s="70" t="str">
        <f t="shared" si="663"/>
        <v>X</v>
      </c>
      <c r="AK5748" s="70" t="str" cm="1">
        <f t="array" ref="AK5748">_xlfn.IFS(AH5748&lt;&gt;"","1",AI5748&lt;&gt;"","2",AJ5748&lt;&gt;"","3")</f>
        <v>3</v>
      </c>
    </row>
    <row r="5749" spans="1:37" x14ac:dyDescent="0.25">
      <c r="A5749" t="s">
        <v>1107</v>
      </c>
      <c r="B5749" t="s">
        <v>336</v>
      </c>
      <c r="C5749" s="67" t="str">
        <f t="shared" si="658"/>
        <v>Victoria Watzka</v>
      </c>
      <c r="D5749" s="71" t="str" cm="1">
        <f t="array" ref="D5749">_xlfn.IFS(AK5749="1",CONCATENATE(C5749,"Regional"),AK5749="2",CONCATENATE(C5749,"Sectional"),AK5749="3",CONCATENATE(C5749,COUNTIF($C$1:C5749,C5749)))</f>
        <v>Victoria Watzka4</v>
      </c>
      <c r="E5749" s="66">
        <v>45183.416666666664</v>
      </c>
      <c r="F5749" t="s">
        <v>2572</v>
      </c>
      <c r="G5749" s="46">
        <v>13</v>
      </c>
      <c r="H5749" s="46">
        <v>55</v>
      </c>
      <c r="I5749" s="46">
        <v>5</v>
      </c>
      <c r="J5749" t="s">
        <v>139</v>
      </c>
      <c r="K5749" t="s">
        <v>90</v>
      </c>
      <c r="L5749" s="46">
        <v>2457</v>
      </c>
      <c r="M5749" s="46">
        <v>35</v>
      </c>
      <c r="N5749" s="46">
        <v>34.200000000000003</v>
      </c>
      <c r="O5749" s="46">
        <v>113</v>
      </c>
      <c r="P5749" s="46">
        <f t="shared" si="659"/>
        <v>1</v>
      </c>
      <c r="R5749" s="67" t="s">
        <v>3071</v>
      </c>
      <c r="S5749" s="67">
        <f>COUNTIF(Y$2:$Y$100,R5749)</f>
        <v>0</v>
      </c>
      <c r="V5749" s="67">
        <f t="shared" si="664"/>
        <v>0</v>
      </c>
      <c r="X5749"/>
      <c r="Y5749" s="67" t="str">
        <f t="shared" si="665"/>
        <v xml:space="preserve"> </v>
      </c>
      <c r="AB5749" t="s">
        <v>90</v>
      </c>
      <c r="AC5749" s="46">
        <v>2457</v>
      </c>
      <c r="AD5749" s="46">
        <v>35</v>
      </c>
      <c r="AE5749" s="46">
        <v>34.200000000000003</v>
      </c>
      <c r="AF5749" s="46">
        <v>113</v>
      </c>
      <c r="AH5749" s="70" t="str">
        <f t="shared" si="661"/>
        <v/>
      </c>
      <c r="AI5749" s="70" t="str">
        <f t="shared" si="662"/>
        <v/>
      </c>
      <c r="AJ5749" s="70" t="str">
        <f t="shared" si="663"/>
        <v>X</v>
      </c>
      <c r="AK5749" s="70" t="str" cm="1">
        <f t="array" ref="AK5749">_xlfn.IFS(AH5749&lt;&gt;"","1",AI5749&lt;&gt;"","2",AJ5749&lt;&gt;"","3")</f>
        <v>3</v>
      </c>
    </row>
    <row r="5750" spans="1:37" x14ac:dyDescent="0.25">
      <c r="A5750" t="s">
        <v>2046</v>
      </c>
      <c r="B5750" t="s">
        <v>1087</v>
      </c>
      <c r="C5750" s="67" t="str">
        <f t="shared" si="658"/>
        <v>Gracie Hank</v>
      </c>
      <c r="D5750" s="71" t="str" cm="1">
        <f t="array" ref="D5750">_xlfn.IFS(AK5750="1",CONCATENATE(C5750,"Regional"),AK5750="2",CONCATENATE(C5750,"Sectional"),AK5750="3",CONCATENATE(C5750,COUNTIF($C$1:C5750,C5750)))</f>
        <v>Gracie Hank5</v>
      </c>
      <c r="E5750" s="66">
        <v>45183.416666666664</v>
      </c>
      <c r="F5750" t="s">
        <v>2572</v>
      </c>
      <c r="G5750" s="46">
        <v>13</v>
      </c>
      <c r="H5750" s="46">
        <v>55</v>
      </c>
      <c r="I5750" s="46">
        <v>5</v>
      </c>
      <c r="J5750" t="s">
        <v>139</v>
      </c>
      <c r="K5750" t="s">
        <v>90</v>
      </c>
      <c r="L5750" s="46">
        <v>2457</v>
      </c>
      <c r="M5750" s="46">
        <v>35</v>
      </c>
      <c r="N5750" s="46">
        <v>34.200000000000003</v>
      </c>
      <c r="O5750" s="46">
        <v>113</v>
      </c>
      <c r="P5750" s="46">
        <f t="shared" si="659"/>
        <v>1</v>
      </c>
      <c r="R5750" s="67" t="s">
        <v>3065</v>
      </c>
      <c r="S5750" s="67">
        <f>COUNTIF(Y$2:$Y$100,R5750)</f>
        <v>0</v>
      </c>
      <c r="V5750" s="67">
        <f t="shared" si="664"/>
        <v>0</v>
      </c>
      <c r="X5750"/>
      <c r="Y5750" s="67" t="str">
        <f t="shared" si="665"/>
        <v xml:space="preserve"> </v>
      </c>
      <c r="AB5750" t="s">
        <v>90</v>
      </c>
      <c r="AC5750" s="46">
        <v>2457</v>
      </c>
      <c r="AD5750" s="46">
        <v>35</v>
      </c>
      <c r="AE5750" s="46">
        <v>34.200000000000003</v>
      </c>
      <c r="AF5750" s="46">
        <v>113</v>
      </c>
      <c r="AH5750" s="70" t="str">
        <f t="shared" si="661"/>
        <v/>
      </c>
      <c r="AI5750" s="70" t="str">
        <f t="shared" si="662"/>
        <v/>
      </c>
      <c r="AJ5750" s="70" t="str">
        <f t="shared" si="663"/>
        <v>X</v>
      </c>
      <c r="AK5750" s="70" t="str" cm="1">
        <f t="array" ref="AK5750">_xlfn.IFS(AH5750&lt;&gt;"","1",AI5750&lt;&gt;"","2",AJ5750&lt;&gt;"","3")</f>
        <v>3</v>
      </c>
    </row>
    <row r="5751" spans="1:37" x14ac:dyDescent="0.25">
      <c r="A5751" t="s">
        <v>2044</v>
      </c>
      <c r="B5751" t="s">
        <v>543</v>
      </c>
      <c r="C5751" s="67" t="str">
        <f t="shared" si="658"/>
        <v>Brooke Beahm</v>
      </c>
      <c r="D5751" s="71" t="str" cm="1">
        <f t="array" ref="D5751">_xlfn.IFS(AK5751="1",CONCATENATE(C5751,"Regional"),AK5751="2",CONCATENATE(C5751,"Sectional"),AK5751="3",CONCATENATE(C5751,COUNTIF($C$1:C5751,C5751)))</f>
        <v>Brooke Beahm5</v>
      </c>
      <c r="E5751" s="66">
        <v>45183.416666666664</v>
      </c>
      <c r="F5751" t="s">
        <v>2572</v>
      </c>
      <c r="G5751" s="46">
        <v>13</v>
      </c>
      <c r="H5751" s="46">
        <v>55</v>
      </c>
      <c r="I5751" s="46">
        <v>5</v>
      </c>
      <c r="J5751" t="s">
        <v>139</v>
      </c>
      <c r="K5751" t="s">
        <v>90</v>
      </c>
      <c r="L5751" s="46">
        <v>2457</v>
      </c>
      <c r="M5751" s="46">
        <v>35</v>
      </c>
      <c r="N5751" s="46">
        <v>34.200000000000003</v>
      </c>
      <c r="O5751" s="46">
        <v>113</v>
      </c>
      <c r="P5751" s="46">
        <f t="shared" si="659"/>
        <v>1</v>
      </c>
      <c r="R5751" s="67" t="s">
        <v>3063</v>
      </c>
      <c r="S5751" s="67">
        <f>COUNTIF(Y$2:$Y$100,R5751)</f>
        <v>0</v>
      </c>
      <c r="V5751" s="67">
        <f t="shared" si="664"/>
        <v>0</v>
      </c>
      <c r="X5751"/>
      <c r="Y5751" s="67" t="str">
        <f t="shared" si="665"/>
        <v xml:space="preserve"> </v>
      </c>
      <c r="AB5751" t="s">
        <v>90</v>
      </c>
      <c r="AC5751" s="46">
        <v>2457</v>
      </c>
      <c r="AD5751" s="46">
        <v>35</v>
      </c>
      <c r="AE5751" s="46">
        <v>34.200000000000003</v>
      </c>
      <c r="AF5751" s="46">
        <v>113</v>
      </c>
      <c r="AH5751" s="70" t="str">
        <f t="shared" si="661"/>
        <v/>
      </c>
      <c r="AI5751" s="70" t="str">
        <f t="shared" si="662"/>
        <v/>
      </c>
      <c r="AJ5751" s="70" t="str">
        <f t="shared" si="663"/>
        <v>X</v>
      </c>
      <c r="AK5751" s="70" t="str" cm="1">
        <f t="array" ref="AK5751">_xlfn.IFS(AH5751&lt;&gt;"","1",AI5751&lt;&gt;"","2",AJ5751&lt;&gt;"","3")</f>
        <v>3</v>
      </c>
    </row>
    <row r="5752" spans="1:37" x14ac:dyDescent="0.25">
      <c r="A5752" t="s">
        <v>2042</v>
      </c>
      <c r="B5752" t="s">
        <v>599</v>
      </c>
      <c r="C5752" s="67" t="str">
        <f t="shared" si="658"/>
        <v>Grace Jansen</v>
      </c>
      <c r="D5752" s="71" t="str" cm="1">
        <f t="array" ref="D5752">_xlfn.IFS(AK5752="1",CONCATENATE(C5752,"Regional"),AK5752="2",CONCATENATE(C5752,"Sectional"),AK5752="3",CONCATENATE(C5752,COUNTIF($C$1:C5752,C5752)))</f>
        <v>Grace Jansen5</v>
      </c>
      <c r="E5752" s="66">
        <v>45183.416666666664</v>
      </c>
      <c r="F5752" t="s">
        <v>2572</v>
      </c>
      <c r="G5752" s="46">
        <v>13</v>
      </c>
      <c r="H5752" s="46">
        <v>59</v>
      </c>
      <c r="I5752" s="46">
        <v>8</v>
      </c>
      <c r="J5752" t="s">
        <v>139</v>
      </c>
      <c r="K5752" t="s">
        <v>90</v>
      </c>
      <c r="L5752" s="46">
        <v>2457</v>
      </c>
      <c r="M5752" s="46">
        <v>35</v>
      </c>
      <c r="N5752" s="46">
        <v>34.200000000000003</v>
      </c>
      <c r="O5752" s="46">
        <v>113</v>
      </c>
      <c r="P5752" s="46">
        <f t="shared" si="659"/>
        <v>1</v>
      </c>
      <c r="R5752" s="67" t="s">
        <v>3061</v>
      </c>
      <c r="S5752" s="67">
        <f>COUNTIF(Y$2:$Y$100,R5752)</f>
        <v>0</v>
      </c>
      <c r="V5752" s="67">
        <f t="shared" si="664"/>
        <v>0</v>
      </c>
      <c r="X5752"/>
      <c r="Y5752" s="67" t="str">
        <f t="shared" si="665"/>
        <v xml:space="preserve"> </v>
      </c>
      <c r="AB5752" t="s">
        <v>90</v>
      </c>
      <c r="AC5752" s="46">
        <v>2457</v>
      </c>
      <c r="AD5752" s="46">
        <v>35</v>
      </c>
      <c r="AE5752" s="46">
        <v>34.200000000000003</v>
      </c>
      <c r="AF5752" s="46">
        <v>113</v>
      </c>
      <c r="AH5752" s="70" t="str">
        <f t="shared" si="661"/>
        <v/>
      </c>
      <c r="AI5752" s="70" t="str">
        <f t="shared" si="662"/>
        <v/>
      </c>
      <c r="AJ5752" s="70" t="str">
        <f t="shared" si="663"/>
        <v>X</v>
      </c>
      <c r="AK5752" s="70" t="str" cm="1">
        <f t="array" ref="AK5752">_xlfn.IFS(AH5752&lt;&gt;"","1",AI5752&lt;&gt;"","2",AJ5752&lt;&gt;"","3")</f>
        <v>3</v>
      </c>
    </row>
    <row r="5753" spans="1:37" x14ac:dyDescent="0.25">
      <c r="A5753" t="s">
        <v>3417</v>
      </c>
      <c r="B5753" t="s">
        <v>203</v>
      </c>
      <c r="C5753" s="67" t="str">
        <f t="shared" si="658"/>
        <v>Kyle Vergara</v>
      </c>
      <c r="D5753" s="71" t="str" cm="1">
        <f t="array" ref="D5753">_xlfn.IFS(AK5753="1",CONCATENATE(C5753,"Regional"),AK5753="2",CONCATENATE(C5753,"Sectional"),AK5753="3",CONCATENATE(C5753,COUNTIF($C$1:C5753,C5753)))</f>
        <v>Kyle Vergara3</v>
      </c>
      <c r="E5753" s="66">
        <v>45183.416666666664</v>
      </c>
      <c r="F5753" t="s">
        <v>2572</v>
      </c>
      <c r="G5753" s="46">
        <v>13</v>
      </c>
      <c r="H5753" s="46">
        <v>60</v>
      </c>
      <c r="I5753" s="46">
        <v>9</v>
      </c>
      <c r="J5753" t="s">
        <v>139</v>
      </c>
      <c r="K5753" t="s">
        <v>90</v>
      </c>
      <c r="L5753" s="46">
        <v>2457</v>
      </c>
      <c r="M5753" s="46">
        <v>35</v>
      </c>
      <c r="N5753" s="46">
        <v>34.200000000000003</v>
      </c>
      <c r="O5753" s="46">
        <v>113</v>
      </c>
      <c r="P5753" s="46">
        <f t="shared" si="659"/>
        <v>1</v>
      </c>
      <c r="R5753" s="67" t="s">
        <v>3585</v>
      </c>
      <c r="S5753" s="67">
        <f>COUNTIF(Y$2:$Y$100,R5753)</f>
        <v>0</v>
      </c>
      <c r="V5753" s="67">
        <f t="shared" si="664"/>
        <v>0</v>
      </c>
      <c r="X5753"/>
      <c r="Y5753" s="67" t="str">
        <f t="shared" ref="Y5753:Y5757" si="666">CONCATENATE(W5753," ",X5753)</f>
        <v xml:space="preserve"> </v>
      </c>
      <c r="AB5753" t="s">
        <v>90</v>
      </c>
      <c r="AC5753" s="46">
        <v>2457</v>
      </c>
      <c r="AD5753" s="46">
        <v>35</v>
      </c>
      <c r="AE5753" s="46">
        <v>34.200000000000003</v>
      </c>
      <c r="AF5753" s="46">
        <v>113</v>
      </c>
      <c r="AH5753" s="70" t="str">
        <f t="shared" si="661"/>
        <v/>
      </c>
      <c r="AI5753" s="70" t="str">
        <f t="shared" si="662"/>
        <v/>
      </c>
      <c r="AJ5753" s="70" t="str">
        <f t="shared" si="663"/>
        <v>X</v>
      </c>
      <c r="AK5753" s="70" t="str" cm="1">
        <f t="array" ref="AK5753">_xlfn.IFS(AH5753&lt;&gt;"","1",AI5753&lt;&gt;"","2",AJ5753&lt;&gt;"","3")</f>
        <v>3</v>
      </c>
    </row>
    <row r="5754" spans="1:37" x14ac:dyDescent="0.25">
      <c r="A5754" t="s">
        <v>2039</v>
      </c>
      <c r="B5754" t="s">
        <v>2147</v>
      </c>
      <c r="C5754" s="67" t="str">
        <f t="shared" si="658"/>
        <v>Lahela Carter</v>
      </c>
      <c r="D5754" s="71" t="str" cm="1">
        <f t="array" ref="D5754">_xlfn.IFS(AK5754="1",CONCATENATE(C5754,"Regional"),AK5754="2",CONCATENATE(C5754,"Sectional"),AK5754="3",CONCATENATE(C5754,COUNTIF($C$1:C5754,C5754)))</f>
        <v>Lahela Carter3</v>
      </c>
      <c r="E5754" s="66">
        <v>45183.416666666664</v>
      </c>
      <c r="F5754" t="s">
        <v>2572</v>
      </c>
      <c r="G5754" s="46">
        <v>13</v>
      </c>
      <c r="H5754" s="46">
        <v>61</v>
      </c>
      <c r="I5754" s="46">
        <v>10</v>
      </c>
      <c r="J5754" t="s">
        <v>139</v>
      </c>
      <c r="K5754" t="s">
        <v>90</v>
      </c>
      <c r="L5754" s="46">
        <v>2457</v>
      </c>
      <c r="M5754" s="46">
        <v>35</v>
      </c>
      <c r="N5754" s="46">
        <v>34.200000000000003</v>
      </c>
      <c r="O5754" s="46">
        <v>113</v>
      </c>
      <c r="P5754" s="46">
        <f t="shared" si="659"/>
        <v>1</v>
      </c>
      <c r="R5754" s="67" t="s">
        <v>3173</v>
      </c>
      <c r="S5754" s="67">
        <f>COUNTIF(Y$2:$Y$100,R5754)</f>
        <v>0</v>
      </c>
      <c r="V5754" s="67">
        <f t="shared" si="664"/>
        <v>0</v>
      </c>
      <c r="X5754"/>
      <c r="Y5754" s="67" t="str">
        <f t="shared" si="666"/>
        <v xml:space="preserve"> </v>
      </c>
      <c r="AB5754" t="s">
        <v>90</v>
      </c>
      <c r="AC5754" s="46">
        <v>2457</v>
      </c>
      <c r="AD5754" s="46">
        <v>35</v>
      </c>
      <c r="AE5754" s="46">
        <v>34.200000000000003</v>
      </c>
      <c r="AF5754" s="46">
        <v>113</v>
      </c>
      <c r="AH5754" s="70" t="str">
        <f t="shared" si="661"/>
        <v/>
      </c>
      <c r="AI5754" s="70" t="str">
        <f t="shared" si="662"/>
        <v/>
      </c>
      <c r="AJ5754" s="70" t="str">
        <f t="shared" si="663"/>
        <v>X</v>
      </c>
      <c r="AK5754" s="70" t="str" cm="1">
        <f t="array" ref="AK5754">_xlfn.IFS(AH5754&lt;&gt;"","1",AI5754&lt;&gt;"","2",AJ5754&lt;&gt;"","3")</f>
        <v>3</v>
      </c>
    </row>
    <row r="5755" spans="1:37" x14ac:dyDescent="0.25">
      <c r="A5755" t="s">
        <v>2145</v>
      </c>
      <c r="B5755" t="s">
        <v>555</v>
      </c>
      <c r="C5755" s="67" t="str">
        <f t="shared" si="658"/>
        <v>Molly Ruebl</v>
      </c>
      <c r="D5755" s="71" t="str" cm="1">
        <f t="array" ref="D5755">_xlfn.IFS(AK5755="1",CONCATENATE(C5755,"Regional"),AK5755="2",CONCATENATE(C5755,"Sectional"),AK5755="3",CONCATENATE(C5755,COUNTIF($C$1:C5755,C5755)))</f>
        <v>Molly Ruebl3</v>
      </c>
      <c r="E5755" s="66">
        <v>45183.416666666664</v>
      </c>
      <c r="F5755" t="s">
        <v>2572</v>
      </c>
      <c r="G5755" s="46">
        <v>13</v>
      </c>
      <c r="H5755" s="46">
        <v>62</v>
      </c>
      <c r="I5755" s="46">
        <v>11</v>
      </c>
      <c r="J5755" t="s">
        <v>139</v>
      </c>
      <c r="K5755" t="s">
        <v>90</v>
      </c>
      <c r="L5755" s="46">
        <v>2457</v>
      </c>
      <c r="M5755" s="46">
        <v>35</v>
      </c>
      <c r="N5755" s="46">
        <v>34.200000000000003</v>
      </c>
      <c r="O5755" s="46">
        <v>113</v>
      </c>
      <c r="P5755" s="46">
        <f t="shared" si="659"/>
        <v>1</v>
      </c>
      <c r="R5755" s="67" t="s">
        <v>3171</v>
      </c>
      <c r="S5755" s="67">
        <f>COUNTIF(Y$2:$Y$100,R5755)</f>
        <v>0</v>
      </c>
      <c r="V5755" s="67">
        <f t="shared" si="664"/>
        <v>0</v>
      </c>
      <c r="X5755"/>
      <c r="Y5755" s="67" t="str">
        <f t="shared" si="666"/>
        <v xml:space="preserve"> </v>
      </c>
      <c r="AB5755" t="s">
        <v>90</v>
      </c>
      <c r="AC5755" s="46">
        <v>2457</v>
      </c>
      <c r="AD5755" s="46">
        <v>35</v>
      </c>
      <c r="AE5755" s="46">
        <v>34.200000000000003</v>
      </c>
      <c r="AF5755" s="46">
        <v>113</v>
      </c>
      <c r="AH5755" s="70" t="str">
        <f t="shared" si="661"/>
        <v/>
      </c>
      <c r="AI5755" s="70" t="str">
        <f t="shared" si="662"/>
        <v/>
      </c>
      <c r="AJ5755" s="70" t="str">
        <f t="shared" si="663"/>
        <v>X</v>
      </c>
      <c r="AK5755" s="70" t="str" cm="1">
        <f t="array" ref="AK5755">_xlfn.IFS(AH5755&lt;&gt;"","1",AI5755&lt;&gt;"","2",AJ5755&lt;&gt;"","3")</f>
        <v>3</v>
      </c>
    </row>
    <row r="5756" spans="1:37" x14ac:dyDescent="0.25">
      <c r="A5756" t="s">
        <v>2047</v>
      </c>
      <c r="B5756" t="s">
        <v>776</v>
      </c>
      <c r="C5756" s="67" t="str">
        <f t="shared" si="658"/>
        <v>Kendall Hengst</v>
      </c>
      <c r="D5756" s="71" t="str" cm="1">
        <f t="array" ref="D5756">_xlfn.IFS(AK5756="1",CONCATENATE(C5756,"Regional"),AK5756="2",CONCATENATE(C5756,"Sectional"),AK5756="3",CONCATENATE(C5756,COUNTIF($C$1:C5756,C5756)))</f>
        <v>Kendall Hengst5</v>
      </c>
      <c r="E5756" s="66">
        <v>45183.416666666664</v>
      </c>
      <c r="F5756" t="s">
        <v>2572</v>
      </c>
      <c r="G5756" s="46">
        <v>13</v>
      </c>
      <c r="H5756" s="46">
        <v>64</v>
      </c>
      <c r="I5756" s="46">
        <v>12</v>
      </c>
      <c r="J5756" t="s">
        <v>139</v>
      </c>
      <c r="K5756" t="s">
        <v>90</v>
      </c>
      <c r="L5756" s="46">
        <v>2457</v>
      </c>
      <c r="M5756" s="46">
        <v>35</v>
      </c>
      <c r="N5756" s="46">
        <v>34.200000000000003</v>
      </c>
      <c r="O5756" s="46">
        <v>113</v>
      </c>
      <c r="P5756" s="46">
        <f t="shared" si="659"/>
        <v>1</v>
      </c>
      <c r="R5756" s="67" t="s">
        <v>3067</v>
      </c>
      <c r="S5756" s="67">
        <f>COUNTIF(Y$2:$Y$100,R5756)</f>
        <v>0</v>
      </c>
      <c r="V5756" s="67">
        <f t="shared" si="664"/>
        <v>0</v>
      </c>
      <c r="X5756"/>
      <c r="Y5756" s="67" t="str">
        <f t="shared" si="666"/>
        <v xml:space="preserve"> </v>
      </c>
      <c r="AB5756" t="s">
        <v>90</v>
      </c>
      <c r="AC5756" s="46">
        <v>2457</v>
      </c>
      <c r="AD5756" s="46">
        <v>35</v>
      </c>
      <c r="AE5756" s="46">
        <v>34.200000000000003</v>
      </c>
      <c r="AF5756" s="46">
        <v>113</v>
      </c>
      <c r="AH5756" s="70" t="str">
        <f t="shared" si="661"/>
        <v/>
      </c>
      <c r="AI5756" s="70" t="str">
        <f t="shared" si="662"/>
        <v/>
      </c>
      <c r="AJ5756" s="70" t="str">
        <f t="shared" si="663"/>
        <v>X</v>
      </c>
      <c r="AK5756" s="70" t="str" cm="1">
        <f t="array" ref="AK5756">_xlfn.IFS(AH5756&lt;&gt;"","1",AI5756&lt;&gt;"","2",AJ5756&lt;&gt;"","3")</f>
        <v>3</v>
      </c>
    </row>
    <row r="5757" spans="1:37" x14ac:dyDescent="0.25">
      <c r="A5757" t="s">
        <v>2041</v>
      </c>
      <c r="B5757" t="s">
        <v>380</v>
      </c>
      <c r="C5757" s="67" t="str">
        <f t="shared" si="658"/>
        <v>Amelia Eiting</v>
      </c>
      <c r="D5757" s="71" t="str" cm="1">
        <f t="array" ref="D5757">_xlfn.IFS(AK5757="1",CONCATENATE(C5757,"Regional"),AK5757="2",CONCATENATE(C5757,"Sectional"),AK5757="3",CONCATENATE(C5757,COUNTIF($C$1:C5757,C5757)))</f>
        <v>Amelia Eiting5</v>
      </c>
      <c r="E5757" s="66">
        <v>45183.416666666664</v>
      </c>
      <c r="F5757" t="s">
        <v>2572</v>
      </c>
      <c r="G5757" s="46">
        <v>13</v>
      </c>
      <c r="H5757" s="46">
        <v>66</v>
      </c>
      <c r="I5757" s="46">
        <v>13</v>
      </c>
      <c r="J5757" t="s">
        <v>139</v>
      </c>
      <c r="K5757" t="s">
        <v>90</v>
      </c>
      <c r="L5757" s="46">
        <v>2457</v>
      </c>
      <c r="M5757" s="46">
        <v>35</v>
      </c>
      <c r="N5757" s="46">
        <v>34.200000000000003</v>
      </c>
      <c r="O5757" s="46">
        <v>113</v>
      </c>
      <c r="P5757" s="46">
        <f t="shared" si="659"/>
        <v>1</v>
      </c>
      <c r="R5757" s="67" t="s">
        <v>3060</v>
      </c>
      <c r="S5757" s="67">
        <f>COUNTIF(Y$2:$Y$100,R5757)</f>
        <v>0</v>
      </c>
      <c r="V5757" s="67">
        <f t="shared" si="664"/>
        <v>0</v>
      </c>
      <c r="X5757"/>
      <c r="Y5757" s="67" t="str">
        <f t="shared" si="666"/>
        <v xml:space="preserve"> </v>
      </c>
      <c r="AB5757" t="s">
        <v>90</v>
      </c>
      <c r="AC5757" s="46">
        <v>2457</v>
      </c>
      <c r="AD5757" s="46">
        <v>35</v>
      </c>
      <c r="AE5757" s="46">
        <v>34.200000000000003</v>
      </c>
      <c r="AF5757" s="46">
        <v>113</v>
      </c>
      <c r="AH5757" s="70" t="str">
        <f t="shared" si="661"/>
        <v/>
      </c>
      <c r="AI5757" s="70" t="str">
        <f t="shared" si="662"/>
        <v/>
      </c>
      <c r="AJ5757" s="70" t="str">
        <f t="shared" si="663"/>
        <v>X</v>
      </c>
      <c r="AK5757" s="70" t="str" cm="1">
        <f t="array" ref="AK5757">_xlfn.IFS(AH5757&lt;&gt;"","1",AI5757&lt;&gt;"","2",AJ5757&lt;&gt;"","3")</f>
        <v>3</v>
      </c>
    </row>
    <row r="5758" spans="1:37" x14ac:dyDescent="0.25">
      <c r="A5758" t="s">
        <v>1795</v>
      </c>
      <c r="B5758" t="s">
        <v>1796</v>
      </c>
      <c r="C5758" s="67" t="str">
        <f t="shared" si="658"/>
        <v>Ezabell Yu</v>
      </c>
      <c r="D5758" s="71" t="str" cm="1">
        <f t="array" ref="D5758">_xlfn.IFS(AK5758="1",CONCATENATE(C5758,"Regional"),AK5758="2",CONCATENATE(C5758,"Sectional"),AK5758="3",CONCATENATE(C5758,COUNTIF($C$1:C5758,C5758)))</f>
        <v>Ezabell Yu8</v>
      </c>
      <c r="E5758" s="66">
        <v>45183.520833333336</v>
      </c>
      <c r="F5758" t="s">
        <v>2662</v>
      </c>
      <c r="G5758" s="46">
        <v>14</v>
      </c>
      <c r="H5758" s="46">
        <v>79</v>
      </c>
      <c r="I5758" s="46">
        <v>1</v>
      </c>
      <c r="J5758" t="s">
        <v>97</v>
      </c>
      <c r="K5758" t="s">
        <v>131</v>
      </c>
      <c r="L5758" s="46">
        <v>5690</v>
      </c>
      <c r="M5758" s="46">
        <v>72</v>
      </c>
      <c r="N5758" s="46">
        <v>64.8</v>
      </c>
      <c r="O5758" s="46">
        <v>112</v>
      </c>
      <c r="P5758" s="46">
        <f t="shared" si="659"/>
        <v>2</v>
      </c>
      <c r="R5758" s="67" t="s">
        <v>2798</v>
      </c>
      <c r="S5758" s="67">
        <f>COUNTIF(Y$2:$Y$100,R5758)</f>
        <v>0</v>
      </c>
      <c r="V5758" s="67">
        <f t="shared" si="664"/>
        <v>0</v>
      </c>
      <c r="AB5758" t="s">
        <v>131</v>
      </c>
      <c r="AC5758" s="46">
        <v>5690</v>
      </c>
      <c r="AD5758" s="46">
        <v>72</v>
      </c>
      <c r="AE5758" s="46">
        <v>64.8</v>
      </c>
      <c r="AF5758" s="46">
        <v>112</v>
      </c>
      <c r="AH5758" s="70" t="str">
        <f t="shared" si="661"/>
        <v/>
      </c>
      <c r="AI5758" s="70" t="str">
        <f t="shared" si="662"/>
        <v/>
      </c>
      <c r="AJ5758" s="70" t="str">
        <f t="shared" si="663"/>
        <v>X</v>
      </c>
      <c r="AK5758" s="70" t="str" cm="1">
        <f t="array" ref="AK5758">_xlfn.IFS(AH5758&lt;&gt;"","1",AI5758&lt;&gt;"","2",AJ5758&lt;&gt;"","3")</f>
        <v>3</v>
      </c>
    </row>
    <row r="5759" spans="1:37" x14ac:dyDescent="0.25">
      <c r="A5759" t="s">
        <v>668</v>
      </c>
      <c r="B5759" t="s">
        <v>669</v>
      </c>
      <c r="C5759" s="67" t="str">
        <f t="shared" si="658"/>
        <v>Teya Capps</v>
      </c>
      <c r="D5759" s="71" t="str" cm="1">
        <f t="array" ref="D5759">_xlfn.IFS(AK5759="1",CONCATENATE(C5759,"Regional"),AK5759="2",CONCATENATE(C5759,"Sectional"),AK5759="3",CONCATENATE(C5759,COUNTIF($C$1:C5759,C5759)))</f>
        <v>Teya Capps5</v>
      </c>
      <c r="E5759" s="66">
        <v>45183.520833333336</v>
      </c>
      <c r="F5759" t="s">
        <v>2662</v>
      </c>
      <c r="G5759" s="46">
        <v>14</v>
      </c>
      <c r="H5759" s="46">
        <v>90</v>
      </c>
      <c r="I5759" s="46">
        <v>2</v>
      </c>
      <c r="J5759" t="s">
        <v>97</v>
      </c>
      <c r="K5759" t="s">
        <v>131</v>
      </c>
      <c r="L5759" s="46">
        <v>5690</v>
      </c>
      <c r="M5759" s="46">
        <v>72</v>
      </c>
      <c r="N5759" s="46">
        <v>64.8</v>
      </c>
      <c r="O5759" s="46">
        <v>112</v>
      </c>
      <c r="P5759" s="46">
        <f t="shared" si="659"/>
        <v>2</v>
      </c>
      <c r="R5759" s="67" t="s">
        <v>1287</v>
      </c>
      <c r="S5759" s="67">
        <f>COUNTIF(Y$2:$Y$100,R5759)</f>
        <v>0</v>
      </c>
      <c r="V5759" s="67">
        <f t="shared" si="664"/>
        <v>0</v>
      </c>
      <c r="AB5759" t="s">
        <v>131</v>
      </c>
      <c r="AC5759" s="46">
        <v>5690</v>
      </c>
      <c r="AD5759" s="46">
        <v>72</v>
      </c>
      <c r="AE5759" s="46">
        <v>64.8</v>
      </c>
      <c r="AF5759" s="46">
        <v>112</v>
      </c>
      <c r="AH5759" s="70" t="str">
        <f t="shared" si="661"/>
        <v/>
      </c>
      <c r="AI5759" s="70" t="str">
        <f t="shared" si="662"/>
        <v/>
      </c>
      <c r="AJ5759" s="70" t="str">
        <f t="shared" si="663"/>
        <v>X</v>
      </c>
      <c r="AK5759" s="70" t="str" cm="1">
        <f t="array" ref="AK5759">_xlfn.IFS(AH5759&lt;&gt;"","1",AI5759&lt;&gt;"","2",AJ5759&lt;&gt;"","3")</f>
        <v>3</v>
      </c>
    </row>
    <row r="5760" spans="1:37" x14ac:dyDescent="0.25">
      <c r="A5760" t="s">
        <v>515</v>
      </c>
      <c r="B5760" t="s">
        <v>516</v>
      </c>
      <c r="C5760" s="67" t="str">
        <f t="shared" si="658"/>
        <v>Bea Vaughan</v>
      </c>
      <c r="D5760" s="71" t="str" cm="1">
        <f t="array" ref="D5760">_xlfn.IFS(AK5760="1",CONCATENATE(C5760,"Regional"),AK5760="2",CONCATENATE(C5760,"Sectional"),AK5760="3",CONCATENATE(C5760,COUNTIF($C$1:C5760,C5760)))</f>
        <v>Bea Vaughan9</v>
      </c>
      <c r="E5760" s="66">
        <v>45183.520833333336</v>
      </c>
      <c r="F5760" t="s">
        <v>2662</v>
      </c>
      <c r="G5760" s="46">
        <v>14</v>
      </c>
      <c r="H5760" s="46">
        <v>93</v>
      </c>
      <c r="I5760" s="46">
        <v>3</v>
      </c>
      <c r="J5760" t="s">
        <v>97</v>
      </c>
      <c r="K5760" t="s">
        <v>131</v>
      </c>
      <c r="L5760" s="46">
        <v>5690</v>
      </c>
      <c r="M5760" s="46">
        <v>72</v>
      </c>
      <c r="N5760" s="46">
        <v>64.8</v>
      </c>
      <c r="O5760" s="46">
        <v>112</v>
      </c>
      <c r="P5760" s="46">
        <f t="shared" si="659"/>
        <v>2</v>
      </c>
      <c r="R5760" s="67" t="s">
        <v>1195</v>
      </c>
      <c r="S5760" s="67">
        <f>COUNTIF(Y$2:$Y$100,R5760)</f>
        <v>0</v>
      </c>
      <c r="V5760" s="67">
        <f t="shared" si="664"/>
        <v>0</v>
      </c>
      <c r="AB5760" t="s">
        <v>131</v>
      </c>
      <c r="AC5760" s="46">
        <v>5690</v>
      </c>
      <c r="AD5760" s="46">
        <v>72</v>
      </c>
      <c r="AE5760" s="46">
        <v>64.8</v>
      </c>
      <c r="AF5760" s="46">
        <v>112</v>
      </c>
      <c r="AH5760" s="70" t="str">
        <f t="shared" si="661"/>
        <v/>
      </c>
      <c r="AI5760" s="70" t="str">
        <f t="shared" si="662"/>
        <v/>
      </c>
      <c r="AJ5760" s="70" t="str">
        <f t="shared" si="663"/>
        <v>X</v>
      </c>
      <c r="AK5760" s="70" t="str" cm="1">
        <f t="array" ref="AK5760">_xlfn.IFS(AH5760&lt;&gt;"","1",AI5760&lt;&gt;"","2",AJ5760&lt;&gt;"","3")</f>
        <v>3</v>
      </c>
    </row>
    <row r="5761" spans="1:37" x14ac:dyDescent="0.25">
      <c r="A5761" t="s">
        <v>676</v>
      </c>
      <c r="B5761" t="s">
        <v>524</v>
      </c>
      <c r="C5761" s="67" t="str">
        <f t="shared" si="658"/>
        <v>Isabelle Chang</v>
      </c>
      <c r="D5761" s="71" t="str" cm="1">
        <f t="array" ref="D5761">_xlfn.IFS(AK5761="1",CONCATENATE(C5761,"Regional"),AK5761="2",CONCATENATE(C5761,"Sectional"),AK5761="3",CONCATENATE(C5761,COUNTIF($C$1:C5761,C5761)))</f>
        <v>Isabelle Chang4</v>
      </c>
      <c r="E5761" s="66">
        <v>45183.520833333336</v>
      </c>
      <c r="F5761" t="s">
        <v>2662</v>
      </c>
      <c r="G5761" s="46">
        <v>14</v>
      </c>
      <c r="H5761" s="46">
        <v>101</v>
      </c>
      <c r="I5761" s="46">
        <v>4</v>
      </c>
      <c r="J5761" t="s">
        <v>97</v>
      </c>
      <c r="K5761" t="s">
        <v>131</v>
      </c>
      <c r="L5761" s="46">
        <v>5690</v>
      </c>
      <c r="M5761" s="46">
        <v>72</v>
      </c>
      <c r="N5761" s="46">
        <v>64.8</v>
      </c>
      <c r="O5761" s="46">
        <v>112</v>
      </c>
      <c r="P5761" s="46">
        <f t="shared" si="659"/>
        <v>2</v>
      </c>
      <c r="R5761" s="67" t="s">
        <v>2970</v>
      </c>
      <c r="S5761" s="67">
        <f>COUNTIF(Y$2:$Y$100,R5761)</f>
        <v>0</v>
      </c>
      <c r="V5761" s="67">
        <f t="shared" si="664"/>
        <v>0</v>
      </c>
      <c r="AB5761" t="s">
        <v>131</v>
      </c>
      <c r="AC5761" s="46">
        <v>5690</v>
      </c>
      <c r="AD5761" s="46">
        <v>72</v>
      </c>
      <c r="AE5761" s="46">
        <v>64.8</v>
      </c>
      <c r="AF5761" s="46">
        <v>112</v>
      </c>
      <c r="AH5761" s="70" t="str">
        <f t="shared" si="661"/>
        <v/>
      </c>
      <c r="AI5761" s="70" t="str">
        <f t="shared" si="662"/>
        <v/>
      </c>
      <c r="AJ5761" s="70" t="str">
        <f t="shared" si="663"/>
        <v>X</v>
      </c>
      <c r="AK5761" s="70" t="str" cm="1">
        <f t="array" ref="AK5761">_xlfn.IFS(AH5761&lt;&gt;"","1",AI5761&lt;&gt;"","2",AJ5761&lt;&gt;"","3")</f>
        <v>3</v>
      </c>
    </row>
    <row r="5762" spans="1:37" x14ac:dyDescent="0.25">
      <c r="A5762" t="s">
        <v>3387</v>
      </c>
      <c r="B5762" t="s">
        <v>322</v>
      </c>
      <c r="C5762" s="67" t="str">
        <f t="shared" ref="C5762:C5825" si="667">CONCATENATE(B5762," ",A5762)</f>
        <v>Stella Sommers</v>
      </c>
      <c r="D5762" s="71" t="str" cm="1">
        <f t="array" ref="D5762">_xlfn.IFS(AK5762="1",CONCATENATE(C5762,"Regional"),AK5762="2",CONCATENATE(C5762,"Sectional"),AK5762="3",CONCATENATE(C5762,COUNTIF($C$1:C5762,C5762)))</f>
        <v>Stella Sommers9</v>
      </c>
      <c r="E5762" s="66">
        <v>45183.520833333336</v>
      </c>
      <c r="F5762" t="s">
        <v>2662</v>
      </c>
      <c r="G5762" s="46">
        <v>14</v>
      </c>
      <c r="H5762" s="46">
        <v>103</v>
      </c>
      <c r="I5762" s="46">
        <v>5</v>
      </c>
      <c r="J5762" t="s">
        <v>97</v>
      </c>
      <c r="K5762" t="s">
        <v>131</v>
      </c>
      <c r="L5762" s="46">
        <v>5690</v>
      </c>
      <c r="M5762" s="46">
        <v>72</v>
      </c>
      <c r="N5762" s="46">
        <v>64.8</v>
      </c>
      <c r="O5762" s="46">
        <v>112</v>
      </c>
      <c r="P5762" s="46">
        <f t="shared" ref="P5762:P5825" si="668">IF(L5762&gt;4000,2,1)</f>
        <v>2</v>
      </c>
      <c r="R5762" s="67" t="s">
        <v>3499</v>
      </c>
      <c r="S5762" s="67">
        <f>COUNTIF(Y$2:$Y$100,R5762)</f>
        <v>0</v>
      </c>
      <c r="V5762" s="67">
        <f t="shared" si="664"/>
        <v>0</v>
      </c>
      <c r="AB5762" t="s">
        <v>131</v>
      </c>
      <c r="AC5762" s="46">
        <v>5690</v>
      </c>
      <c r="AD5762" s="46">
        <v>72</v>
      </c>
      <c r="AE5762" s="46">
        <v>64.8</v>
      </c>
      <c r="AF5762" s="46">
        <v>112</v>
      </c>
      <c r="AH5762" s="70" t="str">
        <f t="shared" ref="AH5762:AH5825" si="669">IF(ISNUMBER(SEARCH("regional",$F5762)),$F5762,"")</f>
        <v/>
      </c>
      <c r="AI5762" s="70" t="str">
        <f t="shared" ref="AI5762:AI5825" si="670">IF(ISNUMBER(SEARCH("sectional",$F5762)),$F5762,"")</f>
        <v/>
      </c>
      <c r="AJ5762" s="70" t="str">
        <f t="shared" ref="AJ5762:AJ5825" si="671">IF(AND(AH5762="",AI5762=""),"X","")</f>
        <v>X</v>
      </c>
      <c r="AK5762" s="70" t="str" cm="1">
        <f t="array" ref="AK5762">_xlfn.IFS(AH5762&lt;&gt;"","1",AI5762&lt;&gt;"","2",AJ5762&lt;&gt;"","3")</f>
        <v>3</v>
      </c>
    </row>
    <row r="5763" spans="1:37" x14ac:dyDescent="0.25">
      <c r="A5763" t="s">
        <v>671</v>
      </c>
      <c r="B5763" t="s">
        <v>371</v>
      </c>
      <c r="C5763" s="67" t="str">
        <f t="shared" si="667"/>
        <v>Abby Kaminski</v>
      </c>
      <c r="D5763" s="71" t="str" cm="1">
        <f t="array" ref="D5763">_xlfn.IFS(AK5763="1",CONCATENATE(C5763,"Regional"),AK5763="2",CONCATENATE(C5763,"Sectional"),AK5763="3",CONCATENATE(C5763,COUNTIF($C$1:C5763,C5763)))</f>
        <v>Abby Kaminski8</v>
      </c>
      <c r="E5763" s="66">
        <v>45183.520833333336</v>
      </c>
      <c r="F5763" t="s">
        <v>2662</v>
      </c>
      <c r="G5763" s="46">
        <v>14</v>
      </c>
      <c r="H5763" s="46">
        <v>103</v>
      </c>
      <c r="I5763" s="46">
        <v>5</v>
      </c>
      <c r="J5763" t="s">
        <v>97</v>
      </c>
      <c r="K5763" t="s">
        <v>131</v>
      </c>
      <c r="L5763" s="46">
        <v>5690</v>
      </c>
      <c r="M5763" s="46">
        <v>72</v>
      </c>
      <c r="N5763" s="46">
        <v>64.8</v>
      </c>
      <c r="O5763" s="46">
        <v>112</v>
      </c>
      <c r="P5763" s="46">
        <f t="shared" si="668"/>
        <v>2</v>
      </c>
      <c r="R5763" s="67" t="s">
        <v>1288</v>
      </c>
      <c r="S5763" s="67">
        <f>COUNTIF(Y$2:$Y$100,R5763)</f>
        <v>0</v>
      </c>
      <c r="V5763" s="67">
        <f t="shared" si="664"/>
        <v>0</v>
      </c>
      <c r="AB5763" t="s">
        <v>131</v>
      </c>
      <c r="AC5763" s="46">
        <v>5690</v>
      </c>
      <c r="AD5763" s="46">
        <v>72</v>
      </c>
      <c r="AE5763" s="46">
        <v>64.8</v>
      </c>
      <c r="AF5763" s="46">
        <v>112</v>
      </c>
      <c r="AH5763" s="70" t="str">
        <f t="shared" si="669"/>
        <v/>
      </c>
      <c r="AI5763" s="70" t="str">
        <f t="shared" si="670"/>
        <v/>
      </c>
      <c r="AJ5763" s="70" t="str">
        <f t="shared" si="671"/>
        <v>X</v>
      </c>
      <c r="AK5763" s="70" t="str" cm="1">
        <f t="array" ref="AK5763">_xlfn.IFS(AH5763&lt;&gt;"","1",AI5763&lt;&gt;"","2",AJ5763&lt;&gt;"","3")</f>
        <v>3</v>
      </c>
    </row>
    <row r="5764" spans="1:37" x14ac:dyDescent="0.25">
      <c r="A5764" t="s">
        <v>1039</v>
      </c>
      <c r="B5764" t="s">
        <v>1710</v>
      </c>
      <c r="C5764" s="67" t="str">
        <f t="shared" si="667"/>
        <v>Ingrid Isenberg</v>
      </c>
      <c r="D5764" s="71" t="str" cm="1">
        <f t="array" ref="D5764">_xlfn.IFS(AK5764="1",CONCATENATE(C5764,"Regional"),AK5764="2",CONCATENATE(C5764,"Sectional"),AK5764="3",CONCATENATE(C5764,COUNTIF($C$1:C5764,C5764)))</f>
        <v>Ingrid Isenberg8</v>
      </c>
      <c r="E5764" s="66">
        <v>45183.520833333336</v>
      </c>
      <c r="F5764" t="s">
        <v>2662</v>
      </c>
      <c r="G5764" s="46">
        <v>14</v>
      </c>
      <c r="H5764" s="46">
        <v>104</v>
      </c>
      <c r="I5764" s="46">
        <v>7</v>
      </c>
      <c r="J5764" t="s">
        <v>97</v>
      </c>
      <c r="K5764" t="s">
        <v>131</v>
      </c>
      <c r="L5764" s="46">
        <v>5690</v>
      </c>
      <c r="M5764" s="46">
        <v>72</v>
      </c>
      <c r="N5764" s="46">
        <v>64.8</v>
      </c>
      <c r="O5764" s="46">
        <v>112</v>
      </c>
      <c r="P5764" s="46">
        <f t="shared" si="668"/>
        <v>2</v>
      </c>
      <c r="R5764" s="67" t="s">
        <v>2809</v>
      </c>
      <c r="S5764" s="67">
        <f>COUNTIF(Y$2:$Y$100,R5764)</f>
        <v>0</v>
      </c>
      <c r="V5764" s="67">
        <f t="shared" si="664"/>
        <v>0</v>
      </c>
      <c r="AB5764" t="s">
        <v>131</v>
      </c>
      <c r="AC5764" s="46">
        <v>5690</v>
      </c>
      <c r="AD5764" s="46">
        <v>72</v>
      </c>
      <c r="AE5764" s="46">
        <v>64.8</v>
      </c>
      <c r="AF5764" s="46">
        <v>112</v>
      </c>
      <c r="AH5764" s="70" t="str">
        <f t="shared" si="669"/>
        <v/>
      </c>
      <c r="AI5764" s="70" t="str">
        <f t="shared" si="670"/>
        <v/>
      </c>
      <c r="AJ5764" s="70" t="str">
        <f t="shared" si="671"/>
        <v>X</v>
      </c>
      <c r="AK5764" s="70" t="str" cm="1">
        <f t="array" ref="AK5764">_xlfn.IFS(AH5764&lt;&gt;"","1",AI5764&lt;&gt;"","2",AJ5764&lt;&gt;"","3")</f>
        <v>3</v>
      </c>
    </row>
    <row r="5765" spans="1:37" x14ac:dyDescent="0.25">
      <c r="A5765" t="s">
        <v>1808</v>
      </c>
      <c r="B5765" t="s">
        <v>1809</v>
      </c>
      <c r="C5765" s="67" t="str">
        <f t="shared" si="667"/>
        <v>Kaydence Everts</v>
      </c>
      <c r="D5765" s="71" t="str" cm="1">
        <f t="array" ref="D5765">_xlfn.IFS(AK5765="1",CONCATENATE(C5765,"Regional"),AK5765="2",CONCATENATE(C5765,"Sectional"),AK5765="3",CONCATENATE(C5765,COUNTIF($C$1:C5765,C5765)))</f>
        <v>Kaydence Everts5</v>
      </c>
      <c r="E5765" s="66">
        <v>45183.520833333336</v>
      </c>
      <c r="F5765" t="s">
        <v>2662</v>
      </c>
      <c r="G5765" s="46">
        <v>14</v>
      </c>
      <c r="H5765" s="46">
        <v>105</v>
      </c>
      <c r="I5765" s="46">
        <v>8</v>
      </c>
      <c r="J5765" t="s">
        <v>97</v>
      </c>
      <c r="K5765" t="s">
        <v>131</v>
      </c>
      <c r="L5765" s="46">
        <v>5690</v>
      </c>
      <c r="M5765" s="46">
        <v>72</v>
      </c>
      <c r="N5765" s="46">
        <v>64.8</v>
      </c>
      <c r="O5765" s="46">
        <v>112</v>
      </c>
      <c r="P5765" s="46">
        <f t="shared" si="668"/>
        <v>2</v>
      </c>
      <c r="R5765" s="67" t="s">
        <v>2811</v>
      </c>
      <c r="S5765" s="67">
        <f>COUNTIF(Y$2:$Y$100,R5765)</f>
        <v>0</v>
      </c>
      <c r="V5765" s="67">
        <f t="shared" si="664"/>
        <v>0</v>
      </c>
      <c r="AB5765" t="s">
        <v>131</v>
      </c>
      <c r="AC5765" s="46">
        <v>5690</v>
      </c>
      <c r="AD5765" s="46">
        <v>72</v>
      </c>
      <c r="AE5765" s="46">
        <v>64.8</v>
      </c>
      <c r="AF5765" s="46">
        <v>112</v>
      </c>
      <c r="AH5765" s="70" t="str">
        <f t="shared" si="669"/>
        <v/>
      </c>
      <c r="AI5765" s="70" t="str">
        <f t="shared" si="670"/>
        <v/>
      </c>
      <c r="AJ5765" s="70" t="str">
        <f t="shared" si="671"/>
        <v>X</v>
      </c>
      <c r="AK5765" s="70" t="str" cm="1">
        <f t="array" ref="AK5765">_xlfn.IFS(AH5765&lt;&gt;"","1",AI5765&lt;&gt;"","2",AJ5765&lt;&gt;"","3")</f>
        <v>3</v>
      </c>
    </row>
    <row r="5766" spans="1:37" x14ac:dyDescent="0.25">
      <c r="A5766" t="s">
        <v>1952</v>
      </c>
      <c r="B5766" t="s">
        <v>957</v>
      </c>
      <c r="C5766" s="67" t="str">
        <f t="shared" si="667"/>
        <v>Violet Goeddel</v>
      </c>
      <c r="D5766" s="71" t="str" cm="1">
        <f t="array" ref="D5766">_xlfn.IFS(AK5766="1",CONCATENATE(C5766,"Regional"),AK5766="2",CONCATENATE(C5766,"Sectional"),AK5766="3",CONCATENATE(C5766,COUNTIF($C$1:C5766,C5766)))</f>
        <v>Violet Goeddel3</v>
      </c>
      <c r="E5766" s="66">
        <v>45183.520833333336</v>
      </c>
      <c r="F5766" t="s">
        <v>2662</v>
      </c>
      <c r="G5766" s="46">
        <v>14</v>
      </c>
      <c r="H5766" s="46">
        <v>106</v>
      </c>
      <c r="I5766" s="46">
        <v>9</v>
      </c>
      <c r="J5766" t="s">
        <v>97</v>
      </c>
      <c r="K5766" t="s">
        <v>131</v>
      </c>
      <c r="L5766" s="46">
        <v>5690</v>
      </c>
      <c r="M5766" s="46">
        <v>72</v>
      </c>
      <c r="N5766" s="46">
        <v>64.8</v>
      </c>
      <c r="O5766" s="46">
        <v>112</v>
      </c>
      <c r="P5766" s="46">
        <f t="shared" si="668"/>
        <v>2</v>
      </c>
      <c r="R5766" s="67" t="s">
        <v>2969</v>
      </c>
      <c r="S5766" s="67">
        <f>COUNTIF(Y$2:$Y$100,R5766)</f>
        <v>0</v>
      </c>
      <c r="V5766" s="67">
        <f t="shared" si="664"/>
        <v>0</v>
      </c>
      <c r="AB5766" t="s">
        <v>131</v>
      </c>
      <c r="AC5766" s="46">
        <v>5690</v>
      </c>
      <c r="AD5766" s="46">
        <v>72</v>
      </c>
      <c r="AE5766" s="46">
        <v>64.8</v>
      </c>
      <c r="AF5766" s="46">
        <v>112</v>
      </c>
      <c r="AH5766" s="70" t="str">
        <f t="shared" si="669"/>
        <v/>
      </c>
      <c r="AI5766" s="70" t="str">
        <f t="shared" si="670"/>
        <v/>
      </c>
      <c r="AJ5766" s="70" t="str">
        <f t="shared" si="671"/>
        <v>X</v>
      </c>
      <c r="AK5766" s="70" t="str" cm="1">
        <f t="array" ref="AK5766">_xlfn.IFS(AH5766&lt;&gt;"","1",AI5766&lt;&gt;"","2",AJ5766&lt;&gt;"","3")</f>
        <v>3</v>
      </c>
    </row>
    <row r="5767" spans="1:37" x14ac:dyDescent="0.25">
      <c r="A5767" t="s">
        <v>1951</v>
      </c>
      <c r="B5767" t="s">
        <v>828</v>
      </c>
      <c r="C5767" s="67" t="str">
        <f t="shared" si="667"/>
        <v>Bella Lopez</v>
      </c>
      <c r="D5767" s="71" t="str" cm="1">
        <f t="array" ref="D5767">_xlfn.IFS(AK5767="1",CONCATENATE(C5767,"Regional"),AK5767="2",CONCATENATE(C5767,"Sectional"),AK5767="3",CONCATENATE(C5767,COUNTIF($C$1:C5767,C5767)))</f>
        <v>Bella Lopez4</v>
      </c>
      <c r="E5767" s="66">
        <v>45183.520833333336</v>
      </c>
      <c r="F5767" t="s">
        <v>2662</v>
      </c>
      <c r="G5767" s="46">
        <v>14</v>
      </c>
      <c r="H5767" s="46">
        <v>108</v>
      </c>
      <c r="I5767" s="46">
        <v>10</v>
      </c>
      <c r="J5767" t="s">
        <v>97</v>
      </c>
      <c r="K5767" t="s">
        <v>131</v>
      </c>
      <c r="L5767" s="46">
        <v>5690</v>
      </c>
      <c r="M5767" s="46">
        <v>72</v>
      </c>
      <c r="N5767" s="46">
        <v>64.8</v>
      </c>
      <c r="O5767" s="46">
        <v>112</v>
      </c>
      <c r="P5767" s="46">
        <f t="shared" si="668"/>
        <v>2</v>
      </c>
      <c r="R5767" s="67" t="s">
        <v>2968</v>
      </c>
      <c r="S5767" s="67">
        <f>COUNTIF(Y$2:$Y$100,R5767)</f>
        <v>0</v>
      </c>
      <c r="V5767" s="67">
        <f t="shared" si="664"/>
        <v>0</v>
      </c>
      <c r="AB5767" t="s">
        <v>131</v>
      </c>
      <c r="AC5767" s="46">
        <v>5690</v>
      </c>
      <c r="AD5767" s="46">
        <v>72</v>
      </c>
      <c r="AE5767" s="46">
        <v>64.8</v>
      </c>
      <c r="AF5767" s="46">
        <v>112</v>
      </c>
      <c r="AH5767" s="70" t="str">
        <f t="shared" si="669"/>
        <v/>
      </c>
      <c r="AI5767" s="70" t="str">
        <f t="shared" si="670"/>
        <v/>
      </c>
      <c r="AJ5767" s="70" t="str">
        <f t="shared" si="671"/>
        <v>X</v>
      </c>
      <c r="AK5767" s="70" t="str" cm="1">
        <f t="array" ref="AK5767">_xlfn.IFS(AH5767&lt;&gt;"","1",AI5767&lt;&gt;"","2",AJ5767&lt;&gt;"","3")</f>
        <v>3</v>
      </c>
    </row>
    <row r="5768" spans="1:37" x14ac:dyDescent="0.25">
      <c r="A5768" t="s">
        <v>674</v>
      </c>
      <c r="B5768" t="s">
        <v>675</v>
      </c>
      <c r="C5768" s="67" t="str">
        <f t="shared" si="667"/>
        <v>Ruby Koh</v>
      </c>
      <c r="D5768" s="71" t="str" cm="1">
        <f t="array" ref="D5768">_xlfn.IFS(AK5768="1",CONCATENATE(C5768,"Regional"),AK5768="2",CONCATENATE(C5768,"Sectional"),AK5768="3",CONCATENATE(C5768,COUNTIF($C$1:C5768,C5768)))</f>
        <v>Ruby Koh8</v>
      </c>
      <c r="E5768" s="66">
        <v>45183.520833333336</v>
      </c>
      <c r="F5768" t="s">
        <v>2662</v>
      </c>
      <c r="G5768" s="46">
        <v>14</v>
      </c>
      <c r="H5768" s="46">
        <v>117</v>
      </c>
      <c r="I5768" s="46">
        <v>11</v>
      </c>
      <c r="J5768" t="s">
        <v>97</v>
      </c>
      <c r="K5768" t="s">
        <v>131</v>
      </c>
      <c r="L5768" s="46">
        <v>5690</v>
      </c>
      <c r="M5768" s="46">
        <v>72</v>
      </c>
      <c r="N5768" s="46">
        <v>64.8</v>
      </c>
      <c r="O5768" s="46">
        <v>112</v>
      </c>
      <c r="P5768" s="46">
        <f t="shared" si="668"/>
        <v>2</v>
      </c>
      <c r="R5768" s="67" t="s">
        <v>1289</v>
      </c>
      <c r="S5768" s="67">
        <f>COUNTIF(Y$2:$Y$100,R5768)</f>
        <v>0</v>
      </c>
      <c r="V5768" s="67">
        <f t="shared" si="664"/>
        <v>0</v>
      </c>
      <c r="AB5768" t="s">
        <v>131</v>
      </c>
      <c r="AC5768" s="46">
        <v>5690</v>
      </c>
      <c r="AD5768" s="46">
        <v>72</v>
      </c>
      <c r="AE5768" s="46">
        <v>64.8</v>
      </c>
      <c r="AF5768" s="46">
        <v>112</v>
      </c>
      <c r="AH5768" s="70" t="str">
        <f t="shared" si="669"/>
        <v/>
      </c>
      <c r="AI5768" s="70" t="str">
        <f t="shared" si="670"/>
        <v/>
      </c>
      <c r="AJ5768" s="70" t="str">
        <f t="shared" si="671"/>
        <v>X</v>
      </c>
      <c r="AK5768" s="70" t="str" cm="1">
        <f t="array" ref="AK5768">_xlfn.IFS(AH5768&lt;&gt;"","1",AI5768&lt;&gt;"","2",AJ5768&lt;&gt;"","3")</f>
        <v>3</v>
      </c>
    </row>
    <row r="5769" spans="1:37" x14ac:dyDescent="0.25">
      <c r="A5769" t="s">
        <v>338</v>
      </c>
      <c r="B5769" t="s">
        <v>582</v>
      </c>
      <c r="C5769" s="67" t="str">
        <f t="shared" si="667"/>
        <v>Katelyn Rau</v>
      </c>
      <c r="D5769" s="71" t="str" cm="1">
        <f t="array" ref="D5769">_xlfn.IFS(AK5769="1",CONCATENATE(C5769,"Regional"),AK5769="2",CONCATENATE(C5769,"Sectional"),AK5769="3",CONCATENATE(C5769,COUNTIF($C$1:C5769,C5769)))</f>
        <v>Katelyn Rau5</v>
      </c>
      <c r="E5769" s="66">
        <v>45183.520833333336</v>
      </c>
      <c r="F5769" t="s">
        <v>2662</v>
      </c>
      <c r="G5769" s="46">
        <v>14</v>
      </c>
      <c r="H5769" s="46">
        <v>117</v>
      </c>
      <c r="I5769" s="46">
        <v>11</v>
      </c>
      <c r="J5769" t="s">
        <v>97</v>
      </c>
      <c r="K5769" t="s">
        <v>131</v>
      </c>
      <c r="L5769" s="46">
        <v>5690</v>
      </c>
      <c r="M5769" s="46">
        <v>72</v>
      </c>
      <c r="N5769" s="46">
        <v>64.8</v>
      </c>
      <c r="O5769" s="46">
        <v>112</v>
      </c>
      <c r="P5769" s="46">
        <f t="shared" si="668"/>
        <v>2</v>
      </c>
      <c r="R5769" s="67" t="s">
        <v>2857</v>
      </c>
      <c r="S5769" s="67">
        <f>COUNTIF(Y$2:$Y$100,R5769)</f>
        <v>0</v>
      </c>
      <c r="V5769" s="67">
        <f t="shared" si="664"/>
        <v>0</v>
      </c>
      <c r="AB5769" t="s">
        <v>131</v>
      </c>
      <c r="AC5769" s="46">
        <v>5690</v>
      </c>
      <c r="AD5769" s="46">
        <v>72</v>
      </c>
      <c r="AE5769" s="46">
        <v>64.8</v>
      </c>
      <c r="AF5769" s="46">
        <v>112</v>
      </c>
      <c r="AH5769" s="70" t="str">
        <f t="shared" si="669"/>
        <v/>
      </c>
      <c r="AI5769" s="70" t="str">
        <f t="shared" si="670"/>
        <v/>
      </c>
      <c r="AJ5769" s="70" t="str">
        <f t="shared" si="671"/>
        <v>X</v>
      </c>
      <c r="AK5769" s="70" t="str" cm="1">
        <f t="array" ref="AK5769">_xlfn.IFS(AH5769&lt;&gt;"","1",AI5769&lt;&gt;"","2",AJ5769&lt;&gt;"","3")</f>
        <v>3</v>
      </c>
    </row>
    <row r="5770" spans="1:37" x14ac:dyDescent="0.25">
      <c r="A5770" t="s">
        <v>3428</v>
      </c>
      <c r="B5770" t="s">
        <v>528</v>
      </c>
      <c r="C5770" s="67" t="str">
        <f t="shared" si="667"/>
        <v>Kate Lange</v>
      </c>
      <c r="D5770" s="71" t="str" cm="1">
        <f t="array" ref="D5770">_xlfn.IFS(AK5770="1",CONCATENATE(C5770,"Regional"),AK5770="2",CONCATENATE(C5770,"Sectional"),AK5770="3",CONCATENATE(C5770,COUNTIF($C$1:C5770,C5770)))</f>
        <v>Kate Lange3</v>
      </c>
      <c r="E5770" s="66">
        <v>45183.520833333336</v>
      </c>
      <c r="F5770" t="s">
        <v>2662</v>
      </c>
      <c r="G5770" s="46">
        <v>14</v>
      </c>
      <c r="H5770" s="46">
        <v>118</v>
      </c>
      <c r="I5770" s="46">
        <v>13</v>
      </c>
      <c r="J5770" t="s">
        <v>97</v>
      </c>
      <c r="K5770" t="s">
        <v>131</v>
      </c>
      <c r="L5770" s="46">
        <v>5690</v>
      </c>
      <c r="M5770" s="46">
        <v>72</v>
      </c>
      <c r="N5770" s="46">
        <v>64.8</v>
      </c>
      <c r="O5770" s="46">
        <v>112</v>
      </c>
      <c r="P5770" s="46">
        <f t="shared" si="668"/>
        <v>2</v>
      </c>
      <c r="R5770" s="67" t="s">
        <v>3620</v>
      </c>
      <c r="S5770" s="67">
        <f>COUNTIF(Y$2:$Y$100,R5770)</f>
        <v>0</v>
      </c>
      <c r="V5770" s="67">
        <f t="shared" si="664"/>
        <v>0</v>
      </c>
      <c r="AB5770" t="s">
        <v>131</v>
      </c>
      <c r="AC5770" s="46">
        <v>5690</v>
      </c>
      <c r="AD5770" s="46">
        <v>72</v>
      </c>
      <c r="AE5770" s="46">
        <v>64.8</v>
      </c>
      <c r="AF5770" s="46">
        <v>112</v>
      </c>
      <c r="AH5770" s="70" t="str">
        <f t="shared" si="669"/>
        <v/>
      </c>
      <c r="AI5770" s="70" t="str">
        <f t="shared" si="670"/>
        <v/>
      </c>
      <c r="AJ5770" s="70" t="str">
        <f t="shared" si="671"/>
        <v>X</v>
      </c>
      <c r="AK5770" s="70" t="str" cm="1">
        <f t="array" ref="AK5770">_xlfn.IFS(AH5770&lt;&gt;"","1",AI5770&lt;&gt;"","2",AJ5770&lt;&gt;"","3")</f>
        <v>3</v>
      </c>
    </row>
    <row r="5771" spans="1:37" x14ac:dyDescent="0.25">
      <c r="A5771" t="s">
        <v>1645</v>
      </c>
      <c r="B5771" t="s">
        <v>1644</v>
      </c>
      <c r="C5771" s="67" t="str">
        <f t="shared" si="667"/>
        <v>Kelsi Lauritsen</v>
      </c>
      <c r="D5771" s="71" t="str" cm="1">
        <f t="array" ref="D5771">_xlfn.IFS(AK5771="1",CONCATENATE(C5771,"Regional"),AK5771="2",CONCATENATE(C5771,"Sectional"),AK5771="3",CONCATENATE(C5771,COUNTIF($C$1:C5771,C5771)))</f>
        <v>Kelsi Lauritsen3</v>
      </c>
      <c r="E5771" s="66">
        <v>45183.520833333336</v>
      </c>
      <c r="F5771" t="s">
        <v>2662</v>
      </c>
      <c r="G5771" s="46">
        <v>14</v>
      </c>
      <c r="H5771" s="46">
        <v>120</v>
      </c>
      <c r="I5771" s="46">
        <v>14</v>
      </c>
      <c r="J5771" t="s">
        <v>97</v>
      </c>
      <c r="K5771" t="s">
        <v>131</v>
      </c>
      <c r="L5771" s="46">
        <v>5690</v>
      </c>
      <c r="M5771" s="46">
        <v>72</v>
      </c>
      <c r="N5771" s="46">
        <v>64.8</v>
      </c>
      <c r="O5771" s="46">
        <v>112</v>
      </c>
      <c r="P5771" s="46">
        <f t="shared" si="668"/>
        <v>2</v>
      </c>
      <c r="R5771" s="67" t="s">
        <v>3504</v>
      </c>
      <c r="S5771" s="67">
        <f>COUNTIF(Y$2:$Y$100,R5771)</f>
        <v>0</v>
      </c>
      <c r="V5771" s="67">
        <f t="shared" si="664"/>
        <v>0</v>
      </c>
      <c r="AB5771" t="s">
        <v>131</v>
      </c>
      <c r="AC5771" s="46">
        <v>5690</v>
      </c>
      <c r="AD5771" s="46">
        <v>72</v>
      </c>
      <c r="AE5771" s="46">
        <v>64.8</v>
      </c>
      <c r="AF5771" s="46">
        <v>112</v>
      </c>
      <c r="AH5771" s="70" t="str">
        <f t="shared" si="669"/>
        <v/>
      </c>
      <c r="AI5771" s="70" t="str">
        <f t="shared" si="670"/>
        <v/>
      </c>
      <c r="AJ5771" s="70" t="str">
        <f t="shared" si="671"/>
        <v>X</v>
      </c>
      <c r="AK5771" s="70" t="str" cm="1">
        <f t="array" ref="AK5771">_xlfn.IFS(AH5771&lt;&gt;"","1",AI5771&lt;&gt;"","2",AJ5771&lt;&gt;"","3")</f>
        <v>3</v>
      </c>
    </row>
    <row r="5772" spans="1:37" x14ac:dyDescent="0.25">
      <c r="A5772" t="s">
        <v>716</v>
      </c>
      <c r="B5772" t="s">
        <v>199</v>
      </c>
      <c r="C5772" s="67" t="str">
        <f t="shared" si="667"/>
        <v>Payton Haugen</v>
      </c>
      <c r="D5772" s="71" t="str" cm="1">
        <f t="array" ref="D5772">_xlfn.IFS(AK5772="1",CONCATENATE(C5772,"Regional"),AK5772="2",CONCATENATE(C5772,"Sectional"),AK5772="3",CONCATENATE(C5772,COUNTIF($C$1:C5772,C5772)))</f>
        <v>Payton Haugen9</v>
      </c>
      <c r="E5772" s="66">
        <v>45183.520833333336</v>
      </c>
      <c r="F5772" t="s">
        <v>2669</v>
      </c>
      <c r="G5772" s="46">
        <v>85</v>
      </c>
      <c r="H5772" s="46">
        <v>69</v>
      </c>
      <c r="I5772" s="46">
        <v>1</v>
      </c>
      <c r="J5772" t="s">
        <v>119</v>
      </c>
      <c r="K5772" t="s">
        <v>90</v>
      </c>
      <c r="L5772" s="46">
        <v>5036</v>
      </c>
      <c r="M5772" s="46">
        <v>72</v>
      </c>
      <c r="N5772" s="46">
        <v>69.099999999999994</v>
      </c>
      <c r="O5772" s="46">
        <v>116</v>
      </c>
      <c r="P5772" s="46">
        <f t="shared" si="668"/>
        <v>2</v>
      </c>
      <c r="R5772" s="67" t="s">
        <v>1405</v>
      </c>
      <c r="S5772" s="67">
        <f>COUNTIF(Y$2:$Y$100,R5772)</f>
        <v>0</v>
      </c>
      <c r="V5772" s="67">
        <f t="shared" si="664"/>
        <v>0</v>
      </c>
      <c r="AB5772" t="s">
        <v>90</v>
      </c>
      <c r="AC5772" s="46">
        <v>5036</v>
      </c>
      <c r="AD5772" s="46">
        <v>72</v>
      </c>
      <c r="AE5772" s="46">
        <v>69.099999999999994</v>
      </c>
      <c r="AF5772" s="46">
        <v>116</v>
      </c>
      <c r="AH5772" s="70" t="str">
        <f t="shared" si="669"/>
        <v/>
      </c>
      <c r="AI5772" s="70" t="str">
        <f t="shared" si="670"/>
        <v/>
      </c>
      <c r="AJ5772" s="70" t="str">
        <f t="shared" si="671"/>
        <v>X</v>
      </c>
      <c r="AK5772" s="70" t="str" cm="1">
        <f t="array" ref="AK5772">_xlfn.IFS(AH5772&lt;&gt;"","1",AI5772&lt;&gt;"","2",AJ5772&lt;&gt;"","3")</f>
        <v>3</v>
      </c>
    </row>
    <row r="5773" spans="1:37" x14ac:dyDescent="0.25">
      <c r="A5773" t="s">
        <v>716</v>
      </c>
      <c r="B5773" t="s">
        <v>441</v>
      </c>
      <c r="C5773" s="67" t="str">
        <f t="shared" si="667"/>
        <v>Madison Haugen</v>
      </c>
      <c r="D5773" s="71" t="str" cm="1">
        <f t="array" ref="D5773">_xlfn.IFS(AK5773="1",CONCATENATE(C5773,"Regional"),AK5773="2",CONCATENATE(C5773,"Sectional"),AK5773="3",CONCATENATE(C5773,COUNTIF($C$1:C5773,C5773)))</f>
        <v>Madison Haugen9</v>
      </c>
      <c r="E5773" s="66">
        <v>45183.520833333336</v>
      </c>
      <c r="F5773" t="s">
        <v>2669</v>
      </c>
      <c r="G5773" s="46">
        <v>85</v>
      </c>
      <c r="H5773" s="46">
        <v>72</v>
      </c>
      <c r="I5773" s="46">
        <v>2</v>
      </c>
      <c r="J5773" t="s">
        <v>119</v>
      </c>
      <c r="K5773" t="s">
        <v>90</v>
      </c>
      <c r="L5773" s="46">
        <v>5036</v>
      </c>
      <c r="M5773" s="46">
        <v>72</v>
      </c>
      <c r="N5773" s="46">
        <v>69.099999999999994</v>
      </c>
      <c r="O5773" s="46">
        <v>116</v>
      </c>
      <c r="P5773" s="46">
        <f t="shared" si="668"/>
        <v>2</v>
      </c>
      <c r="R5773" s="67" t="s">
        <v>1314</v>
      </c>
      <c r="S5773" s="67">
        <f>COUNTIF(Y$2:$Y$100,R5773)</f>
        <v>0</v>
      </c>
      <c r="V5773" s="67">
        <f t="shared" si="664"/>
        <v>0</v>
      </c>
      <c r="AB5773" t="s">
        <v>90</v>
      </c>
      <c r="AC5773" s="46">
        <v>5036</v>
      </c>
      <c r="AD5773" s="46">
        <v>72</v>
      </c>
      <c r="AE5773" s="46">
        <v>69.099999999999994</v>
      </c>
      <c r="AF5773" s="46">
        <v>116</v>
      </c>
      <c r="AH5773" s="70" t="str">
        <f t="shared" si="669"/>
        <v/>
      </c>
      <c r="AI5773" s="70" t="str">
        <f t="shared" si="670"/>
        <v/>
      </c>
      <c r="AJ5773" s="70" t="str">
        <f t="shared" si="671"/>
        <v>X</v>
      </c>
      <c r="AK5773" s="70" t="str" cm="1">
        <f t="array" ref="AK5773">_xlfn.IFS(AH5773&lt;&gt;"","1",AI5773&lt;&gt;"","2",AJ5773&lt;&gt;"","3")</f>
        <v>3</v>
      </c>
    </row>
    <row r="5774" spans="1:37" x14ac:dyDescent="0.25">
      <c r="A5774" t="s">
        <v>299</v>
      </c>
      <c r="B5774" t="s">
        <v>458</v>
      </c>
      <c r="C5774" s="67" t="str">
        <f t="shared" si="667"/>
        <v>Lauren Lupinek</v>
      </c>
      <c r="D5774" s="71" t="str" cm="1">
        <f t="array" ref="D5774">_xlfn.IFS(AK5774="1",CONCATENATE(C5774,"Regional"),AK5774="2",CONCATENATE(C5774,"Sectional"),AK5774="3",CONCATENATE(C5774,COUNTIF($C$1:C5774,C5774)))</f>
        <v>Lauren Lupinek11</v>
      </c>
      <c r="E5774" s="66">
        <v>45183.520833333336</v>
      </c>
      <c r="F5774" t="s">
        <v>2669</v>
      </c>
      <c r="G5774" s="46">
        <v>85</v>
      </c>
      <c r="H5774" s="46">
        <v>75</v>
      </c>
      <c r="I5774" s="46">
        <v>3</v>
      </c>
      <c r="J5774" t="s">
        <v>119</v>
      </c>
      <c r="K5774" t="s">
        <v>90</v>
      </c>
      <c r="L5774" s="46">
        <v>5036</v>
      </c>
      <c r="M5774" s="46">
        <v>72</v>
      </c>
      <c r="N5774" s="46">
        <v>69.099999999999994</v>
      </c>
      <c r="O5774" s="46">
        <v>116</v>
      </c>
      <c r="P5774" s="46">
        <f t="shared" si="668"/>
        <v>2</v>
      </c>
      <c r="R5774" s="67" t="s">
        <v>1313</v>
      </c>
      <c r="S5774" s="67">
        <f>COUNTIF(Y$2:$Y$100,R5774)</f>
        <v>0</v>
      </c>
      <c r="V5774" s="67">
        <f t="shared" si="664"/>
        <v>0</v>
      </c>
      <c r="AB5774" t="s">
        <v>90</v>
      </c>
      <c r="AC5774" s="46">
        <v>5036</v>
      </c>
      <c r="AD5774" s="46">
        <v>72</v>
      </c>
      <c r="AE5774" s="46">
        <v>69.099999999999994</v>
      </c>
      <c r="AF5774" s="46">
        <v>116</v>
      </c>
      <c r="AH5774" s="70" t="str">
        <f t="shared" si="669"/>
        <v/>
      </c>
      <c r="AI5774" s="70" t="str">
        <f t="shared" si="670"/>
        <v/>
      </c>
      <c r="AJ5774" s="70" t="str">
        <f t="shared" si="671"/>
        <v>X</v>
      </c>
      <c r="AK5774" s="70" t="str" cm="1">
        <f t="array" ref="AK5774">_xlfn.IFS(AH5774&lt;&gt;"","1",AI5774&lt;&gt;"","2",AJ5774&lt;&gt;"","3")</f>
        <v>3</v>
      </c>
    </row>
    <row r="5775" spans="1:37" x14ac:dyDescent="0.25">
      <c r="A5775" t="s">
        <v>1745</v>
      </c>
      <c r="B5775" t="s">
        <v>772</v>
      </c>
      <c r="C5775" s="67" t="str">
        <f t="shared" si="667"/>
        <v>Alexa Fasciotti</v>
      </c>
      <c r="D5775" s="71" t="str" cm="1">
        <f t="array" ref="D5775">_xlfn.IFS(AK5775="1",CONCATENATE(C5775,"Regional"),AK5775="2",CONCATENATE(C5775,"Sectional"),AK5775="3",CONCATENATE(C5775,COUNTIF($C$1:C5775,C5775)))</f>
        <v>Alexa Fasciotti2</v>
      </c>
      <c r="E5775" s="66">
        <v>45183.520833333336</v>
      </c>
      <c r="F5775" t="s">
        <v>2669</v>
      </c>
      <c r="G5775" s="46">
        <v>85</v>
      </c>
      <c r="H5775" s="46">
        <v>78</v>
      </c>
      <c r="I5775" s="46">
        <v>4</v>
      </c>
      <c r="J5775" t="s">
        <v>119</v>
      </c>
      <c r="K5775" t="s">
        <v>90</v>
      </c>
      <c r="L5775" s="46">
        <v>5036</v>
      </c>
      <c r="M5775" s="46">
        <v>72</v>
      </c>
      <c r="N5775" s="46">
        <v>69.099999999999994</v>
      </c>
      <c r="O5775" s="46">
        <v>116</v>
      </c>
      <c r="P5775" s="46">
        <f t="shared" si="668"/>
        <v>2</v>
      </c>
      <c r="R5775" s="67" t="s">
        <v>2750</v>
      </c>
      <c r="S5775" s="67">
        <f>COUNTIF(Y$2:$Y$100,R5775)</f>
        <v>0</v>
      </c>
      <c r="V5775" s="67">
        <f t="shared" si="664"/>
        <v>0</v>
      </c>
      <c r="AB5775" t="s">
        <v>90</v>
      </c>
      <c r="AC5775" s="46">
        <v>5036</v>
      </c>
      <c r="AD5775" s="46">
        <v>72</v>
      </c>
      <c r="AE5775" s="46">
        <v>69.099999999999994</v>
      </c>
      <c r="AF5775" s="46">
        <v>116</v>
      </c>
      <c r="AH5775" s="70" t="str">
        <f t="shared" si="669"/>
        <v/>
      </c>
      <c r="AI5775" s="70" t="str">
        <f t="shared" si="670"/>
        <v/>
      </c>
      <c r="AJ5775" s="70" t="str">
        <f t="shared" si="671"/>
        <v>X</v>
      </c>
      <c r="AK5775" s="70" t="str" cm="1">
        <f t="array" ref="AK5775">_xlfn.IFS(AH5775&lt;&gt;"","1",AI5775&lt;&gt;"","2",AJ5775&lt;&gt;"","3")</f>
        <v>3</v>
      </c>
    </row>
    <row r="5776" spans="1:37" x14ac:dyDescent="0.25">
      <c r="A5776" t="s">
        <v>460</v>
      </c>
      <c r="B5776" t="s">
        <v>461</v>
      </c>
      <c r="C5776" s="67" t="str">
        <f t="shared" si="667"/>
        <v>Breanne Delisle</v>
      </c>
      <c r="D5776" s="71" t="str" cm="1">
        <f t="array" ref="D5776">_xlfn.IFS(AK5776="1",CONCATENATE(C5776,"Regional"),AK5776="2",CONCATENATE(C5776,"Sectional"),AK5776="3",CONCATENATE(C5776,COUNTIF($C$1:C5776,C5776)))</f>
        <v>Breanne Delisle9</v>
      </c>
      <c r="E5776" s="66">
        <v>45183.520833333336</v>
      </c>
      <c r="F5776" t="s">
        <v>2669</v>
      </c>
      <c r="G5776" s="46">
        <v>85</v>
      </c>
      <c r="H5776" s="46">
        <v>79</v>
      </c>
      <c r="I5776" s="46">
        <v>5</v>
      </c>
      <c r="J5776" t="s">
        <v>119</v>
      </c>
      <c r="K5776" t="s">
        <v>90</v>
      </c>
      <c r="L5776" s="46">
        <v>5036</v>
      </c>
      <c r="M5776" s="46">
        <v>72</v>
      </c>
      <c r="N5776" s="46">
        <v>69.099999999999994</v>
      </c>
      <c r="O5776" s="46">
        <v>116</v>
      </c>
      <c r="P5776" s="46">
        <f t="shared" si="668"/>
        <v>2</v>
      </c>
      <c r="R5776" s="67" t="s">
        <v>1161</v>
      </c>
      <c r="S5776" s="67">
        <f>COUNTIF(Y$2:$Y$100,R5776)</f>
        <v>0</v>
      </c>
      <c r="V5776" s="67">
        <f t="shared" ref="V5776:V5839" si="672">COUNTIF(R5776:R8403,Y5776)</f>
        <v>0</v>
      </c>
      <c r="AB5776" t="s">
        <v>90</v>
      </c>
      <c r="AC5776" s="46">
        <v>5036</v>
      </c>
      <c r="AD5776" s="46">
        <v>72</v>
      </c>
      <c r="AE5776" s="46">
        <v>69.099999999999994</v>
      </c>
      <c r="AF5776" s="46">
        <v>116</v>
      </c>
      <c r="AH5776" s="70" t="str">
        <f t="shared" si="669"/>
        <v/>
      </c>
      <c r="AI5776" s="70" t="str">
        <f t="shared" si="670"/>
        <v/>
      </c>
      <c r="AJ5776" s="70" t="str">
        <f t="shared" si="671"/>
        <v>X</v>
      </c>
      <c r="AK5776" s="70" t="str" cm="1">
        <f t="array" ref="AK5776">_xlfn.IFS(AH5776&lt;&gt;"","1",AI5776&lt;&gt;"","2",AJ5776&lt;&gt;"","3")</f>
        <v>3</v>
      </c>
    </row>
    <row r="5777" spans="1:37" x14ac:dyDescent="0.25">
      <c r="A5777" t="s">
        <v>219</v>
      </c>
      <c r="B5777" t="s">
        <v>725</v>
      </c>
      <c r="C5777" s="67" t="str">
        <f t="shared" si="667"/>
        <v>Lia Maxwell</v>
      </c>
      <c r="D5777" s="71" t="str" cm="1">
        <f t="array" ref="D5777">_xlfn.IFS(AK5777="1",CONCATENATE(C5777,"Regional"),AK5777="2",CONCATENATE(C5777,"Sectional"),AK5777="3",CONCATENATE(C5777,COUNTIF($C$1:C5777,C5777)))</f>
        <v>Lia Maxwell11</v>
      </c>
      <c r="E5777" s="66">
        <v>45183.520833333336</v>
      </c>
      <c r="F5777" t="s">
        <v>2669</v>
      </c>
      <c r="G5777" s="46">
        <v>85</v>
      </c>
      <c r="H5777" s="46">
        <v>81</v>
      </c>
      <c r="I5777" s="46">
        <v>6</v>
      </c>
      <c r="J5777" t="s">
        <v>119</v>
      </c>
      <c r="K5777" t="s">
        <v>90</v>
      </c>
      <c r="L5777" s="46">
        <v>5036</v>
      </c>
      <c r="M5777" s="46">
        <v>72</v>
      </c>
      <c r="N5777" s="46">
        <v>69.099999999999994</v>
      </c>
      <c r="O5777" s="46">
        <v>116</v>
      </c>
      <c r="P5777" s="46">
        <f t="shared" si="668"/>
        <v>2</v>
      </c>
      <c r="R5777" s="67" t="s">
        <v>1319</v>
      </c>
      <c r="S5777" s="67">
        <f>COUNTIF(Y$2:$Y$100,R5777)</f>
        <v>0</v>
      </c>
      <c r="V5777" s="67">
        <f t="shared" si="672"/>
        <v>0</v>
      </c>
      <c r="AB5777" t="s">
        <v>90</v>
      </c>
      <c r="AC5777" s="46">
        <v>5036</v>
      </c>
      <c r="AD5777" s="46">
        <v>72</v>
      </c>
      <c r="AE5777" s="46">
        <v>69.099999999999994</v>
      </c>
      <c r="AF5777" s="46">
        <v>116</v>
      </c>
      <c r="AH5777" s="70" t="str">
        <f t="shared" si="669"/>
        <v/>
      </c>
      <c r="AI5777" s="70" t="str">
        <f t="shared" si="670"/>
        <v/>
      </c>
      <c r="AJ5777" s="70" t="str">
        <f t="shared" si="671"/>
        <v>X</v>
      </c>
      <c r="AK5777" s="70" t="str" cm="1">
        <f t="array" ref="AK5777">_xlfn.IFS(AH5777&lt;&gt;"","1",AI5777&lt;&gt;"","2",AJ5777&lt;&gt;"","3")</f>
        <v>3</v>
      </c>
    </row>
    <row r="5778" spans="1:37" x14ac:dyDescent="0.25">
      <c r="A5778" t="s">
        <v>722</v>
      </c>
      <c r="B5778" t="s">
        <v>421</v>
      </c>
      <c r="C5778" s="67" t="str">
        <f t="shared" si="667"/>
        <v>Elizabeth Vanderhei</v>
      </c>
      <c r="D5778" s="71" t="str" cm="1">
        <f t="array" ref="D5778">_xlfn.IFS(AK5778="1",CONCATENATE(C5778,"Regional"),AK5778="2",CONCATENATE(C5778,"Sectional"),AK5778="3",CONCATENATE(C5778,COUNTIF($C$1:C5778,C5778)))</f>
        <v>Elizabeth Vanderhei9</v>
      </c>
      <c r="E5778" s="66">
        <v>45183.520833333336</v>
      </c>
      <c r="F5778" t="s">
        <v>2669</v>
      </c>
      <c r="G5778" s="46">
        <v>85</v>
      </c>
      <c r="H5778" s="46">
        <v>83</v>
      </c>
      <c r="I5778" s="46">
        <v>7</v>
      </c>
      <c r="J5778" t="s">
        <v>119</v>
      </c>
      <c r="K5778" t="s">
        <v>90</v>
      </c>
      <c r="L5778" s="46">
        <v>5036</v>
      </c>
      <c r="M5778" s="46">
        <v>72</v>
      </c>
      <c r="N5778" s="46">
        <v>69.099999999999994</v>
      </c>
      <c r="O5778" s="46">
        <v>116</v>
      </c>
      <c r="P5778" s="46">
        <f t="shared" si="668"/>
        <v>2</v>
      </c>
      <c r="R5778" s="67" t="s">
        <v>1317</v>
      </c>
      <c r="S5778" s="67">
        <f>COUNTIF(Y$2:$Y$100,R5778)</f>
        <v>0</v>
      </c>
      <c r="V5778" s="67">
        <f t="shared" si="672"/>
        <v>0</v>
      </c>
      <c r="AB5778" t="s">
        <v>90</v>
      </c>
      <c r="AC5778" s="46">
        <v>5036</v>
      </c>
      <c r="AD5778" s="46">
        <v>72</v>
      </c>
      <c r="AE5778" s="46">
        <v>69.099999999999994</v>
      </c>
      <c r="AF5778" s="46">
        <v>116</v>
      </c>
      <c r="AH5778" s="70" t="str">
        <f t="shared" si="669"/>
        <v/>
      </c>
      <c r="AI5778" s="70" t="str">
        <f t="shared" si="670"/>
        <v/>
      </c>
      <c r="AJ5778" s="70" t="str">
        <f t="shared" si="671"/>
        <v>X</v>
      </c>
      <c r="AK5778" s="70" t="str" cm="1">
        <f t="array" ref="AK5778">_xlfn.IFS(AH5778&lt;&gt;"","1",AI5778&lt;&gt;"","2",AJ5778&lt;&gt;"","3")</f>
        <v>3</v>
      </c>
    </row>
    <row r="5779" spans="1:37" x14ac:dyDescent="0.25">
      <c r="A5779" t="s">
        <v>743</v>
      </c>
      <c r="B5779" t="s">
        <v>434</v>
      </c>
      <c r="C5779" s="67" t="str">
        <f t="shared" si="667"/>
        <v>Ella Chitwood</v>
      </c>
      <c r="D5779" s="71" t="str" cm="1">
        <f t="array" ref="D5779">_xlfn.IFS(AK5779="1",CONCATENATE(C5779,"Regional"),AK5779="2",CONCATENATE(C5779,"Sectional"),AK5779="3",CONCATENATE(C5779,COUNTIF($C$1:C5779,C5779)))</f>
        <v>Ella Chitwood9</v>
      </c>
      <c r="E5779" s="66">
        <v>45183.520833333336</v>
      </c>
      <c r="F5779" t="s">
        <v>2669</v>
      </c>
      <c r="G5779" s="46">
        <v>85</v>
      </c>
      <c r="H5779" s="46">
        <v>83</v>
      </c>
      <c r="I5779" s="46">
        <v>7</v>
      </c>
      <c r="J5779" t="s">
        <v>119</v>
      </c>
      <c r="K5779" t="s">
        <v>90</v>
      </c>
      <c r="L5779" s="46">
        <v>5036</v>
      </c>
      <c r="M5779" s="46">
        <v>72</v>
      </c>
      <c r="N5779" s="46">
        <v>69.099999999999994</v>
      </c>
      <c r="O5779" s="46">
        <v>116</v>
      </c>
      <c r="P5779" s="46">
        <f t="shared" si="668"/>
        <v>2</v>
      </c>
      <c r="R5779" s="67" t="s">
        <v>1331</v>
      </c>
      <c r="S5779" s="67">
        <f>COUNTIF(Y$2:$Y$100,R5779)</f>
        <v>0</v>
      </c>
      <c r="V5779" s="67">
        <f t="shared" si="672"/>
        <v>0</v>
      </c>
      <c r="AB5779" t="s">
        <v>90</v>
      </c>
      <c r="AC5779" s="46">
        <v>5036</v>
      </c>
      <c r="AD5779" s="46">
        <v>72</v>
      </c>
      <c r="AE5779" s="46">
        <v>69.099999999999994</v>
      </c>
      <c r="AF5779" s="46">
        <v>116</v>
      </c>
      <c r="AH5779" s="70" t="str">
        <f t="shared" si="669"/>
        <v/>
      </c>
      <c r="AI5779" s="70" t="str">
        <f t="shared" si="670"/>
        <v/>
      </c>
      <c r="AJ5779" s="70" t="str">
        <f t="shared" si="671"/>
        <v>X</v>
      </c>
      <c r="AK5779" s="70" t="str" cm="1">
        <f t="array" ref="AK5779">_xlfn.IFS(AH5779&lt;&gt;"","1",AI5779&lt;&gt;"","2",AJ5779&lt;&gt;"","3")</f>
        <v>3</v>
      </c>
    </row>
    <row r="5780" spans="1:37" x14ac:dyDescent="0.25">
      <c r="A5780" t="s">
        <v>720</v>
      </c>
      <c r="B5780" t="s">
        <v>499</v>
      </c>
      <c r="C5780" s="67" t="str">
        <f t="shared" si="667"/>
        <v>Macy Clegg</v>
      </c>
      <c r="D5780" s="71" t="str" cm="1">
        <f t="array" ref="D5780">_xlfn.IFS(AK5780="1",CONCATENATE(C5780,"Regional"),AK5780="2",CONCATENATE(C5780,"Sectional"),AK5780="3",CONCATENATE(C5780,COUNTIF($C$1:C5780,C5780)))</f>
        <v>Macy Clegg10</v>
      </c>
      <c r="E5780" s="66">
        <v>45183.520833333336</v>
      </c>
      <c r="F5780" t="s">
        <v>2669</v>
      </c>
      <c r="G5780" s="46">
        <v>85</v>
      </c>
      <c r="H5780" s="46">
        <v>83</v>
      </c>
      <c r="I5780" s="46">
        <v>7</v>
      </c>
      <c r="J5780" t="s">
        <v>119</v>
      </c>
      <c r="K5780" t="s">
        <v>90</v>
      </c>
      <c r="L5780" s="46">
        <v>5036</v>
      </c>
      <c r="M5780" s="46">
        <v>72</v>
      </c>
      <c r="N5780" s="46">
        <v>69.099999999999994</v>
      </c>
      <c r="O5780" s="46">
        <v>116</v>
      </c>
      <c r="P5780" s="46">
        <f t="shared" si="668"/>
        <v>2</v>
      </c>
      <c r="R5780" s="67" t="s">
        <v>1320</v>
      </c>
      <c r="S5780" s="67">
        <f>COUNTIF(Y$2:$Y$100,R5780)</f>
        <v>0</v>
      </c>
      <c r="V5780" s="67">
        <f t="shared" si="672"/>
        <v>0</v>
      </c>
      <c r="AB5780" t="s">
        <v>90</v>
      </c>
      <c r="AC5780" s="46">
        <v>5036</v>
      </c>
      <c r="AD5780" s="46">
        <v>72</v>
      </c>
      <c r="AE5780" s="46">
        <v>69.099999999999994</v>
      </c>
      <c r="AF5780" s="46">
        <v>116</v>
      </c>
      <c r="AH5780" s="70" t="str">
        <f t="shared" si="669"/>
        <v/>
      </c>
      <c r="AI5780" s="70" t="str">
        <f t="shared" si="670"/>
        <v/>
      </c>
      <c r="AJ5780" s="70" t="str">
        <f t="shared" si="671"/>
        <v>X</v>
      </c>
      <c r="AK5780" s="70" t="str" cm="1">
        <f t="array" ref="AK5780">_xlfn.IFS(AH5780&lt;&gt;"","1",AI5780&lt;&gt;"","2",AJ5780&lt;&gt;"","3")</f>
        <v>3</v>
      </c>
    </row>
    <row r="5781" spans="1:37" x14ac:dyDescent="0.25">
      <c r="A5781" t="s">
        <v>730</v>
      </c>
      <c r="B5781" t="s">
        <v>731</v>
      </c>
      <c r="C5781" s="67" t="str">
        <f t="shared" si="667"/>
        <v>Keira McAlister</v>
      </c>
      <c r="D5781" s="71" t="str" cm="1">
        <f t="array" ref="D5781">_xlfn.IFS(AK5781="1",CONCATENATE(C5781,"Regional"),AK5781="2",CONCATENATE(C5781,"Sectional"),AK5781="3",CONCATENATE(C5781,COUNTIF($C$1:C5781,C5781)))</f>
        <v>Keira McAlister12</v>
      </c>
      <c r="E5781" s="66">
        <v>45183.520833333336</v>
      </c>
      <c r="F5781" t="s">
        <v>2669</v>
      </c>
      <c r="G5781" s="46">
        <v>85</v>
      </c>
      <c r="H5781" s="46">
        <v>84</v>
      </c>
      <c r="I5781" s="46">
        <v>10</v>
      </c>
      <c r="J5781" t="s">
        <v>119</v>
      </c>
      <c r="K5781" t="s">
        <v>90</v>
      </c>
      <c r="L5781" s="46">
        <v>5036</v>
      </c>
      <c r="M5781" s="46">
        <v>72</v>
      </c>
      <c r="N5781" s="46">
        <v>69.099999999999994</v>
      </c>
      <c r="O5781" s="46">
        <v>116</v>
      </c>
      <c r="P5781" s="46">
        <f t="shared" si="668"/>
        <v>2</v>
      </c>
      <c r="R5781" s="67" t="s">
        <v>1325</v>
      </c>
      <c r="S5781" s="67">
        <f>COUNTIF(Y$2:$Y$100,R5781)</f>
        <v>0</v>
      </c>
      <c r="V5781" s="67">
        <f t="shared" si="672"/>
        <v>0</v>
      </c>
      <c r="AB5781" t="s">
        <v>90</v>
      </c>
      <c r="AC5781" s="46">
        <v>5036</v>
      </c>
      <c r="AD5781" s="46">
        <v>72</v>
      </c>
      <c r="AE5781" s="46">
        <v>69.099999999999994</v>
      </c>
      <c r="AF5781" s="46">
        <v>116</v>
      </c>
      <c r="AH5781" s="70" t="str">
        <f t="shared" si="669"/>
        <v/>
      </c>
      <c r="AI5781" s="70" t="str">
        <f t="shared" si="670"/>
        <v/>
      </c>
      <c r="AJ5781" s="70" t="str">
        <f t="shared" si="671"/>
        <v>X</v>
      </c>
      <c r="AK5781" s="70" t="str" cm="1">
        <f t="array" ref="AK5781">_xlfn.IFS(AH5781&lt;&gt;"","1",AI5781&lt;&gt;"","2",AJ5781&lt;&gt;"","3")</f>
        <v>3</v>
      </c>
    </row>
    <row r="5782" spans="1:37" x14ac:dyDescent="0.25">
      <c r="A5782" t="s">
        <v>321</v>
      </c>
      <c r="B5782" t="s">
        <v>1002</v>
      </c>
      <c r="C5782" s="67" t="str">
        <f t="shared" si="667"/>
        <v>Landry Nelson</v>
      </c>
      <c r="D5782" s="71" t="str" cm="1">
        <f t="array" ref="D5782">_xlfn.IFS(AK5782="1",CONCATENATE(C5782,"Regional"),AK5782="2",CONCATENATE(C5782,"Sectional"),AK5782="3",CONCATENATE(C5782,COUNTIF($C$1:C5782,C5782)))</f>
        <v>Landry Nelson8</v>
      </c>
      <c r="E5782" s="66">
        <v>45183.520833333336</v>
      </c>
      <c r="F5782" t="s">
        <v>2669</v>
      </c>
      <c r="G5782" s="46">
        <v>85</v>
      </c>
      <c r="H5782" s="46">
        <v>85</v>
      </c>
      <c r="I5782" s="46">
        <v>11</v>
      </c>
      <c r="J5782" t="s">
        <v>119</v>
      </c>
      <c r="K5782" t="s">
        <v>90</v>
      </c>
      <c r="L5782" s="46">
        <v>5036</v>
      </c>
      <c r="M5782" s="46">
        <v>72</v>
      </c>
      <c r="N5782" s="46">
        <v>69.099999999999994</v>
      </c>
      <c r="O5782" s="46">
        <v>116</v>
      </c>
      <c r="P5782" s="46">
        <f t="shared" si="668"/>
        <v>2</v>
      </c>
      <c r="R5782" s="67" t="s">
        <v>1504</v>
      </c>
      <c r="S5782" s="67">
        <f>COUNTIF(Y$2:$Y$100,R5782)</f>
        <v>0</v>
      </c>
      <c r="V5782" s="67">
        <f t="shared" si="672"/>
        <v>0</v>
      </c>
      <c r="AB5782" t="s">
        <v>90</v>
      </c>
      <c r="AC5782" s="46">
        <v>5036</v>
      </c>
      <c r="AD5782" s="46">
        <v>72</v>
      </c>
      <c r="AE5782" s="46">
        <v>69.099999999999994</v>
      </c>
      <c r="AF5782" s="46">
        <v>116</v>
      </c>
      <c r="AH5782" s="70" t="str">
        <f t="shared" si="669"/>
        <v/>
      </c>
      <c r="AI5782" s="70" t="str">
        <f t="shared" si="670"/>
        <v/>
      </c>
      <c r="AJ5782" s="70" t="str">
        <f t="shared" si="671"/>
        <v>X</v>
      </c>
      <c r="AK5782" s="70" t="str" cm="1">
        <f t="array" ref="AK5782">_xlfn.IFS(AH5782&lt;&gt;"","1",AI5782&lt;&gt;"","2",AJ5782&lt;&gt;"","3")</f>
        <v>3</v>
      </c>
    </row>
    <row r="5783" spans="1:37" x14ac:dyDescent="0.25">
      <c r="A5783" t="s">
        <v>352</v>
      </c>
      <c r="B5783" t="s">
        <v>772</v>
      </c>
      <c r="C5783" s="67" t="str">
        <f t="shared" si="667"/>
        <v>Alexa Reed</v>
      </c>
      <c r="D5783" s="71" t="str" cm="1">
        <f t="array" ref="D5783">_xlfn.IFS(AK5783="1",CONCATENATE(C5783,"Regional"),AK5783="2",CONCATENATE(C5783,"Sectional"),AK5783="3",CONCATENATE(C5783,COUNTIF($C$1:C5783,C5783)))</f>
        <v>Alexa Reed11</v>
      </c>
      <c r="E5783" s="66">
        <v>45183.520833333336</v>
      </c>
      <c r="F5783" t="s">
        <v>2669</v>
      </c>
      <c r="G5783" s="46">
        <v>85</v>
      </c>
      <c r="H5783" s="46">
        <v>85</v>
      </c>
      <c r="I5783" s="46">
        <v>11</v>
      </c>
      <c r="J5783" t="s">
        <v>119</v>
      </c>
      <c r="K5783" t="s">
        <v>90</v>
      </c>
      <c r="L5783" s="46">
        <v>5036</v>
      </c>
      <c r="M5783" s="46">
        <v>72</v>
      </c>
      <c r="N5783" s="46">
        <v>69.099999999999994</v>
      </c>
      <c r="O5783" s="46">
        <v>116</v>
      </c>
      <c r="P5783" s="46">
        <f t="shared" si="668"/>
        <v>2</v>
      </c>
      <c r="R5783" s="67" t="s">
        <v>1355</v>
      </c>
      <c r="S5783" s="67">
        <f>COUNTIF(Y$2:$Y$100,R5783)</f>
        <v>0</v>
      </c>
      <c r="V5783" s="67">
        <f t="shared" si="672"/>
        <v>0</v>
      </c>
      <c r="AB5783" t="s">
        <v>90</v>
      </c>
      <c r="AC5783" s="46">
        <v>5036</v>
      </c>
      <c r="AD5783" s="46">
        <v>72</v>
      </c>
      <c r="AE5783" s="46">
        <v>69.099999999999994</v>
      </c>
      <c r="AF5783" s="46">
        <v>116</v>
      </c>
      <c r="AH5783" s="70" t="str">
        <f t="shared" si="669"/>
        <v/>
      </c>
      <c r="AI5783" s="70" t="str">
        <f t="shared" si="670"/>
        <v/>
      </c>
      <c r="AJ5783" s="70" t="str">
        <f t="shared" si="671"/>
        <v>X</v>
      </c>
      <c r="AK5783" s="70" t="str" cm="1">
        <f t="array" ref="AK5783">_xlfn.IFS(AH5783&lt;&gt;"","1",AI5783&lt;&gt;"","2",AJ5783&lt;&gt;"","3")</f>
        <v>3</v>
      </c>
    </row>
    <row r="5784" spans="1:37" x14ac:dyDescent="0.25">
      <c r="A5784" t="s">
        <v>378</v>
      </c>
      <c r="B5784" t="s">
        <v>484</v>
      </c>
      <c r="C5784" s="67" t="str">
        <f t="shared" si="667"/>
        <v>Abbie Welch</v>
      </c>
      <c r="D5784" s="71" t="str" cm="1">
        <f t="array" ref="D5784">_xlfn.IFS(AK5784="1",CONCATENATE(C5784,"Regional"),AK5784="2",CONCATENATE(C5784,"Sectional"),AK5784="3",CONCATENATE(C5784,COUNTIF($C$1:C5784,C5784)))</f>
        <v>Abbie Welch10</v>
      </c>
      <c r="E5784" s="66">
        <v>45183.520833333336</v>
      </c>
      <c r="F5784" t="s">
        <v>2669</v>
      </c>
      <c r="G5784" s="46">
        <v>85</v>
      </c>
      <c r="H5784" s="46">
        <v>86</v>
      </c>
      <c r="I5784" s="46">
        <v>13</v>
      </c>
      <c r="J5784" t="s">
        <v>119</v>
      </c>
      <c r="K5784" t="s">
        <v>90</v>
      </c>
      <c r="L5784" s="46">
        <v>5036</v>
      </c>
      <c r="M5784" s="46">
        <v>72</v>
      </c>
      <c r="N5784" s="46">
        <v>69.099999999999994</v>
      </c>
      <c r="O5784" s="46">
        <v>116</v>
      </c>
      <c r="P5784" s="46">
        <f t="shared" si="668"/>
        <v>2</v>
      </c>
      <c r="R5784" s="67" t="s">
        <v>1175</v>
      </c>
      <c r="S5784" s="67">
        <f>COUNTIF(Y$2:$Y$100,R5784)</f>
        <v>0</v>
      </c>
      <c r="V5784" s="67">
        <f t="shared" si="672"/>
        <v>0</v>
      </c>
      <c r="AB5784" t="s">
        <v>90</v>
      </c>
      <c r="AC5784" s="46">
        <v>5036</v>
      </c>
      <c r="AD5784" s="46">
        <v>72</v>
      </c>
      <c r="AE5784" s="46">
        <v>69.099999999999994</v>
      </c>
      <c r="AF5784" s="46">
        <v>116</v>
      </c>
      <c r="AH5784" s="70" t="str">
        <f t="shared" si="669"/>
        <v/>
      </c>
      <c r="AI5784" s="70" t="str">
        <f t="shared" si="670"/>
        <v/>
      </c>
      <c r="AJ5784" s="70" t="str">
        <f t="shared" si="671"/>
        <v>X</v>
      </c>
      <c r="AK5784" s="70" t="str" cm="1">
        <f t="array" ref="AK5784">_xlfn.IFS(AH5784&lt;&gt;"","1",AI5784&lt;&gt;"","2",AJ5784&lt;&gt;"","3")</f>
        <v>3</v>
      </c>
    </row>
    <row r="5785" spans="1:37" x14ac:dyDescent="0.25">
      <c r="A5785" t="s">
        <v>294</v>
      </c>
      <c r="B5785" t="s">
        <v>726</v>
      </c>
      <c r="C5785" s="67" t="str">
        <f t="shared" si="667"/>
        <v>Nina Lang</v>
      </c>
      <c r="D5785" s="71" t="str" cm="1">
        <f t="array" ref="D5785">_xlfn.IFS(AK5785="1",CONCATENATE(C5785,"Regional"),AK5785="2",CONCATENATE(C5785,"Sectional"),AK5785="3",CONCATENATE(C5785,COUNTIF($C$1:C5785,C5785)))</f>
        <v>Nina Lang11</v>
      </c>
      <c r="E5785" s="66">
        <v>45183.520833333336</v>
      </c>
      <c r="F5785" t="s">
        <v>2669</v>
      </c>
      <c r="G5785" s="46">
        <v>85</v>
      </c>
      <c r="H5785" s="46">
        <v>86</v>
      </c>
      <c r="I5785" s="46">
        <v>13</v>
      </c>
      <c r="J5785" t="s">
        <v>119</v>
      </c>
      <c r="K5785" t="s">
        <v>90</v>
      </c>
      <c r="L5785" s="46">
        <v>5036</v>
      </c>
      <c r="M5785" s="46">
        <v>72</v>
      </c>
      <c r="N5785" s="46">
        <v>69.099999999999994</v>
      </c>
      <c r="O5785" s="46">
        <v>116</v>
      </c>
      <c r="P5785" s="46">
        <f t="shared" si="668"/>
        <v>2</v>
      </c>
      <c r="R5785" s="67" t="s">
        <v>1321</v>
      </c>
      <c r="S5785" s="67">
        <f>COUNTIF(Y$2:$Y$100,R5785)</f>
        <v>0</v>
      </c>
      <c r="V5785" s="67">
        <f t="shared" si="672"/>
        <v>0</v>
      </c>
      <c r="AB5785" t="s">
        <v>90</v>
      </c>
      <c r="AC5785" s="46">
        <v>5036</v>
      </c>
      <c r="AD5785" s="46">
        <v>72</v>
      </c>
      <c r="AE5785" s="46">
        <v>69.099999999999994</v>
      </c>
      <c r="AF5785" s="46">
        <v>116</v>
      </c>
      <c r="AH5785" s="70" t="str">
        <f t="shared" si="669"/>
        <v/>
      </c>
      <c r="AI5785" s="70" t="str">
        <f t="shared" si="670"/>
        <v/>
      </c>
      <c r="AJ5785" s="70" t="str">
        <f t="shared" si="671"/>
        <v>X</v>
      </c>
      <c r="AK5785" s="70" t="str" cm="1">
        <f t="array" ref="AK5785">_xlfn.IFS(AH5785&lt;&gt;"","1",AI5785&lt;&gt;"","2",AJ5785&lt;&gt;"","3")</f>
        <v>3</v>
      </c>
    </row>
    <row r="5786" spans="1:37" x14ac:dyDescent="0.25">
      <c r="A5786" t="s">
        <v>948</v>
      </c>
      <c r="B5786" t="s">
        <v>949</v>
      </c>
      <c r="C5786" s="67" t="str">
        <f t="shared" si="667"/>
        <v>Krista Longden</v>
      </c>
      <c r="D5786" s="71" t="str" cm="1">
        <f t="array" ref="D5786">_xlfn.IFS(AK5786="1",CONCATENATE(C5786,"Regional"),AK5786="2",CONCATENATE(C5786,"Sectional"),AK5786="3",CONCATENATE(C5786,COUNTIF($C$1:C5786,C5786)))</f>
        <v>Krista Longden10</v>
      </c>
      <c r="E5786" s="66">
        <v>45183.520833333336</v>
      </c>
      <c r="F5786" t="s">
        <v>2669</v>
      </c>
      <c r="G5786" s="46">
        <v>85</v>
      </c>
      <c r="H5786" s="46">
        <v>86</v>
      </c>
      <c r="I5786" s="46">
        <v>13</v>
      </c>
      <c r="J5786" t="s">
        <v>119</v>
      </c>
      <c r="K5786" t="s">
        <v>90</v>
      </c>
      <c r="L5786" s="46">
        <v>5036</v>
      </c>
      <c r="M5786" s="46">
        <v>72</v>
      </c>
      <c r="N5786" s="46">
        <v>69.099999999999994</v>
      </c>
      <c r="O5786" s="46">
        <v>116</v>
      </c>
      <c r="P5786" s="46">
        <f t="shared" si="668"/>
        <v>2</v>
      </c>
      <c r="R5786" s="67" t="s">
        <v>1466</v>
      </c>
      <c r="S5786" s="67">
        <f>COUNTIF(Y$2:$Y$100,R5786)</f>
        <v>0</v>
      </c>
      <c r="V5786" s="67">
        <f t="shared" si="672"/>
        <v>0</v>
      </c>
      <c r="AB5786" t="s">
        <v>90</v>
      </c>
      <c r="AC5786" s="46">
        <v>5036</v>
      </c>
      <c r="AD5786" s="46">
        <v>72</v>
      </c>
      <c r="AE5786" s="46">
        <v>69.099999999999994</v>
      </c>
      <c r="AF5786" s="46">
        <v>116</v>
      </c>
      <c r="AH5786" s="70" t="str">
        <f t="shared" si="669"/>
        <v/>
      </c>
      <c r="AI5786" s="70" t="str">
        <f t="shared" si="670"/>
        <v/>
      </c>
      <c r="AJ5786" s="70" t="str">
        <f t="shared" si="671"/>
        <v>X</v>
      </c>
      <c r="AK5786" s="70" t="str" cm="1">
        <f t="array" ref="AK5786">_xlfn.IFS(AH5786&lt;&gt;"","1",AI5786&lt;&gt;"","2",AJ5786&lt;&gt;"","3")</f>
        <v>3</v>
      </c>
    </row>
    <row r="5787" spans="1:37" x14ac:dyDescent="0.25">
      <c r="A5787" t="s">
        <v>1610</v>
      </c>
      <c r="B5787" t="s">
        <v>407</v>
      </c>
      <c r="C5787" s="67" t="str">
        <f t="shared" si="667"/>
        <v>Delaney Dwyer</v>
      </c>
      <c r="D5787" s="71" t="str" cm="1">
        <f t="array" ref="D5787">_xlfn.IFS(AK5787="1",CONCATENATE(C5787,"Regional"),AK5787="2",CONCATENATE(C5787,"Sectional"),AK5787="3",CONCATENATE(C5787,COUNTIF($C$1:C5787,C5787)))</f>
        <v>Delaney Dwyer7</v>
      </c>
      <c r="E5787" s="66">
        <v>45183.520833333336</v>
      </c>
      <c r="F5787" t="s">
        <v>2669</v>
      </c>
      <c r="G5787" s="46">
        <v>85</v>
      </c>
      <c r="H5787" s="46">
        <v>87</v>
      </c>
      <c r="I5787" s="46">
        <v>16</v>
      </c>
      <c r="J5787" t="s">
        <v>119</v>
      </c>
      <c r="K5787" t="s">
        <v>90</v>
      </c>
      <c r="L5787" s="46">
        <v>5036</v>
      </c>
      <c r="M5787" s="46">
        <v>72</v>
      </c>
      <c r="N5787" s="46">
        <v>69.099999999999994</v>
      </c>
      <c r="O5787" s="46">
        <v>116</v>
      </c>
      <c r="P5787" s="46">
        <f t="shared" si="668"/>
        <v>2</v>
      </c>
      <c r="R5787" s="67" t="s">
        <v>3551</v>
      </c>
      <c r="S5787" s="67">
        <f>COUNTIF(Y$2:$Y$100,R5787)</f>
        <v>0</v>
      </c>
      <c r="V5787" s="67">
        <f t="shared" si="672"/>
        <v>0</v>
      </c>
      <c r="AB5787" t="s">
        <v>90</v>
      </c>
      <c r="AC5787" s="46">
        <v>5036</v>
      </c>
      <c r="AD5787" s="46">
        <v>72</v>
      </c>
      <c r="AE5787" s="46">
        <v>69.099999999999994</v>
      </c>
      <c r="AF5787" s="46">
        <v>116</v>
      </c>
      <c r="AH5787" s="70" t="str">
        <f t="shared" si="669"/>
        <v/>
      </c>
      <c r="AI5787" s="70" t="str">
        <f t="shared" si="670"/>
        <v/>
      </c>
      <c r="AJ5787" s="70" t="str">
        <f t="shared" si="671"/>
        <v>X</v>
      </c>
      <c r="AK5787" s="70" t="str" cm="1">
        <f t="array" ref="AK5787">_xlfn.IFS(AH5787&lt;&gt;"","1",AI5787&lt;&gt;"","2",AJ5787&lt;&gt;"","3")</f>
        <v>3</v>
      </c>
    </row>
    <row r="5788" spans="1:37" x14ac:dyDescent="0.25">
      <c r="A5788" t="s">
        <v>746</v>
      </c>
      <c r="B5788" t="s">
        <v>682</v>
      </c>
      <c r="C5788" s="67" t="str">
        <f t="shared" si="667"/>
        <v>Aubrey Westerman</v>
      </c>
      <c r="D5788" s="71" t="str" cm="1">
        <f t="array" ref="D5788">_xlfn.IFS(AK5788="1",CONCATENATE(C5788,"Regional"),AK5788="2",CONCATENATE(C5788,"Sectional"),AK5788="3",CONCATENATE(C5788,COUNTIF($C$1:C5788,C5788)))</f>
        <v>Aubrey Westerman11</v>
      </c>
      <c r="E5788" s="66">
        <v>45183.520833333336</v>
      </c>
      <c r="F5788" t="s">
        <v>2669</v>
      </c>
      <c r="G5788" s="46">
        <v>85</v>
      </c>
      <c r="H5788" s="46">
        <v>89</v>
      </c>
      <c r="I5788" s="46">
        <v>17</v>
      </c>
      <c r="J5788" t="s">
        <v>119</v>
      </c>
      <c r="K5788" t="s">
        <v>90</v>
      </c>
      <c r="L5788" s="46">
        <v>5036</v>
      </c>
      <c r="M5788" s="46">
        <v>72</v>
      </c>
      <c r="N5788" s="46">
        <v>69.099999999999994</v>
      </c>
      <c r="O5788" s="46">
        <v>116</v>
      </c>
      <c r="P5788" s="46">
        <f t="shared" si="668"/>
        <v>2</v>
      </c>
      <c r="R5788" s="67" t="s">
        <v>3478</v>
      </c>
      <c r="S5788" s="67">
        <f>COUNTIF(Y$2:$Y$100,R5788)</f>
        <v>0</v>
      </c>
      <c r="V5788" s="67">
        <f t="shared" si="672"/>
        <v>0</v>
      </c>
      <c r="AB5788" t="s">
        <v>90</v>
      </c>
      <c r="AC5788" s="46">
        <v>5036</v>
      </c>
      <c r="AD5788" s="46">
        <v>72</v>
      </c>
      <c r="AE5788" s="46">
        <v>69.099999999999994</v>
      </c>
      <c r="AF5788" s="46">
        <v>116</v>
      </c>
      <c r="AH5788" s="70" t="str">
        <f t="shared" si="669"/>
        <v/>
      </c>
      <c r="AI5788" s="70" t="str">
        <f t="shared" si="670"/>
        <v/>
      </c>
      <c r="AJ5788" s="70" t="str">
        <f t="shared" si="671"/>
        <v>X</v>
      </c>
      <c r="AK5788" s="70" t="str" cm="1">
        <f t="array" ref="AK5788">_xlfn.IFS(AH5788&lt;&gt;"","1",AI5788&lt;&gt;"","2",AJ5788&lt;&gt;"","3")</f>
        <v>3</v>
      </c>
    </row>
    <row r="5789" spans="1:37" x14ac:dyDescent="0.25">
      <c r="A5789" t="s">
        <v>1704</v>
      </c>
      <c r="B5789" t="s">
        <v>353</v>
      </c>
      <c r="C5789" s="67" t="str">
        <f t="shared" si="667"/>
        <v>Olivia Orzechowski</v>
      </c>
      <c r="D5789" s="71" t="str" cm="1">
        <f t="array" ref="D5789">_xlfn.IFS(AK5789="1",CONCATENATE(C5789,"Regional"),AK5789="2",CONCATENATE(C5789,"Sectional"),AK5789="3",CONCATENATE(C5789,COUNTIF($C$1:C5789,C5789)))</f>
        <v>Olivia Orzechowski8</v>
      </c>
      <c r="E5789" s="66">
        <v>45183.520833333336</v>
      </c>
      <c r="F5789" t="s">
        <v>2669</v>
      </c>
      <c r="G5789" s="46">
        <v>85</v>
      </c>
      <c r="H5789" s="46">
        <v>89</v>
      </c>
      <c r="I5789" s="46">
        <v>17</v>
      </c>
      <c r="J5789" t="s">
        <v>119</v>
      </c>
      <c r="K5789" t="s">
        <v>90</v>
      </c>
      <c r="L5789" s="46">
        <v>5036</v>
      </c>
      <c r="M5789" s="46">
        <v>72</v>
      </c>
      <c r="N5789" s="46">
        <v>69.099999999999994</v>
      </c>
      <c r="O5789" s="46">
        <v>116</v>
      </c>
      <c r="P5789" s="46">
        <f t="shared" si="668"/>
        <v>2</v>
      </c>
      <c r="R5789" s="67" t="s">
        <v>3481</v>
      </c>
      <c r="S5789" s="67">
        <f>COUNTIF(Y$2:$Y$100,R5789)</f>
        <v>0</v>
      </c>
      <c r="V5789" s="67">
        <f t="shared" si="672"/>
        <v>0</v>
      </c>
      <c r="AB5789" t="s">
        <v>90</v>
      </c>
      <c r="AC5789" s="46">
        <v>5036</v>
      </c>
      <c r="AD5789" s="46">
        <v>72</v>
      </c>
      <c r="AE5789" s="46">
        <v>69.099999999999994</v>
      </c>
      <c r="AF5789" s="46">
        <v>116</v>
      </c>
      <c r="AH5789" s="70" t="str">
        <f t="shared" si="669"/>
        <v/>
      </c>
      <c r="AI5789" s="70" t="str">
        <f t="shared" si="670"/>
        <v/>
      </c>
      <c r="AJ5789" s="70" t="str">
        <f t="shared" si="671"/>
        <v>X</v>
      </c>
      <c r="AK5789" s="70" t="str" cm="1">
        <f t="array" ref="AK5789">_xlfn.IFS(AH5789&lt;&gt;"","1",AI5789&lt;&gt;"","2",AJ5789&lt;&gt;"","3")</f>
        <v>3</v>
      </c>
    </row>
    <row r="5790" spans="1:37" x14ac:dyDescent="0.25">
      <c r="A5790" t="s">
        <v>997</v>
      </c>
      <c r="B5790" t="s">
        <v>773</v>
      </c>
      <c r="C5790" s="67" t="str">
        <f t="shared" si="667"/>
        <v>Ashley Gilroy</v>
      </c>
      <c r="D5790" s="71" t="str" cm="1">
        <f t="array" ref="D5790">_xlfn.IFS(AK5790="1",CONCATENATE(C5790,"Regional"),AK5790="2",CONCATENATE(C5790,"Sectional"),AK5790="3",CONCATENATE(C5790,COUNTIF($C$1:C5790,C5790)))</f>
        <v>Ashley Gilroy9</v>
      </c>
      <c r="E5790" s="66">
        <v>45183.520833333336</v>
      </c>
      <c r="F5790" t="s">
        <v>2669</v>
      </c>
      <c r="G5790" s="46">
        <v>85</v>
      </c>
      <c r="H5790" s="46">
        <v>89</v>
      </c>
      <c r="I5790" s="46">
        <v>17</v>
      </c>
      <c r="J5790" t="s">
        <v>119</v>
      </c>
      <c r="K5790" t="s">
        <v>90</v>
      </c>
      <c r="L5790" s="46">
        <v>5036</v>
      </c>
      <c r="M5790" s="46">
        <v>72</v>
      </c>
      <c r="N5790" s="46">
        <v>69.099999999999994</v>
      </c>
      <c r="O5790" s="46">
        <v>116</v>
      </c>
      <c r="P5790" s="46">
        <f t="shared" si="668"/>
        <v>2</v>
      </c>
      <c r="R5790" s="67" t="s">
        <v>1500</v>
      </c>
      <c r="S5790" s="67">
        <f>COUNTIF(Y$2:$Y$100,R5790)</f>
        <v>0</v>
      </c>
      <c r="V5790" s="67">
        <f t="shared" si="672"/>
        <v>0</v>
      </c>
      <c r="AB5790" t="s">
        <v>90</v>
      </c>
      <c r="AC5790" s="46">
        <v>5036</v>
      </c>
      <c r="AD5790" s="46">
        <v>72</v>
      </c>
      <c r="AE5790" s="46">
        <v>69.099999999999994</v>
      </c>
      <c r="AF5790" s="46">
        <v>116</v>
      </c>
      <c r="AH5790" s="70" t="str">
        <f t="shared" si="669"/>
        <v/>
      </c>
      <c r="AI5790" s="70" t="str">
        <f t="shared" si="670"/>
        <v/>
      </c>
      <c r="AJ5790" s="70" t="str">
        <f t="shared" si="671"/>
        <v>X</v>
      </c>
      <c r="AK5790" s="70" t="str" cm="1">
        <f t="array" ref="AK5790">_xlfn.IFS(AH5790&lt;&gt;"","1",AI5790&lt;&gt;"","2",AJ5790&lt;&gt;"","3")</f>
        <v>3</v>
      </c>
    </row>
    <row r="5791" spans="1:37" x14ac:dyDescent="0.25">
      <c r="A5791" t="s">
        <v>335</v>
      </c>
      <c r="B5791" t="s">
        <v>1613</v>
      </c>
      <c r="C5791" s="67" t="str">
        <f t="shared" si="667"/>
        <v>Arianna Price</v>
      </c>
      <c r="D5791" s="71" t="str" cm="1">
        <f t="array" ref="D5791">_xlfn.IFS(AK5791="1",CONCATENATE(C5791,"Regional"),AK5791="2",CONCATENATE(C5791,"Sectional"),AK5791="3",CONCATENATE(C5791,COUNTIF($C$1:C5791,C5791)))</f>
        <v>Arianna Price9</v>
      </c>
      <c r="E5791" s="66">
        <v>45183.520833333336</v>
      </c>
      <c r="F5791" t="s">
        <v>2669</v>
      </c>
      <c r="G5791" s="46">
        <v>85</v>
      </c>
      <c r="H5791" s="46">
        <v>89</v>
      </c>
      <c r="I5791" s="46">
        <v>17</v>
      </c>
      <c r="J5791" t="s">
        <v>119</v>
      </c>
      <c r="K5791" t="s">
        <v>90</v>
      </c>
      <c r="L5791" s="46">
        <v>5036</v>
      </c>
      <c r="M5791" s="46">
        <v>72</v>
      </c>
      <c r="N5791" s="46">
        <v>69.099999999999994</v>
      </c>
      <c r="O5791" s="46">
        <v>116</v>
      </c>
      <c r="P5791" s="46">
        <f t="shared" si="668"/>
        <v>2</v>
      </c>
      <c r="R5791" s="67" t="s">
        <v>3561</v>
      </c>
      <c r="S5791" s="67">
        <f>COUNTIF(Y$2:$Y$100,R5791)</f>
        <v>0</v>
      </c>
      <c r="V5791" s="67">
        <f t="shared" si="672"/>
        <v>0</v>
      </c>
      <c r="AB5791" t="s">
        <v>90</v>
      </c>
      <c r="AC5791" s="46">
        <v>5036</v>
      </c>
      <c r="AD5791" s="46">
        <v>72</v>
      </c>
      <c r="AE5791" s="46">
        <v>69.099999999999994</v>
      </c>
      <c r="AF5791" s="46">
        <v>116</v>
      </c>
      <c r="AH5791" s="70" t="str">
        <f t="shared" si="669"/>
        <v/>
      </c>
      <c r="AI5791" s="70" t="str">
        <f t="shared" si="670"/>
        <v/>
      </c>
      <c r="AJ5791" s="70" t="str">
        <f t="shared" si="671"/>
        <v>X</v>
      </c>
      <c r="AK5791" s="70" t="str" cm="1">
        <f t="array" ref="AK5791">_xlfn.IFS(AH5791&lt;&gt;"","1",AI5791&lt;&gt;"","2",AJ5791&lt;&gt;"","3")</f>
        <v>3</v>
      </c>
    </row>
    <row r="5792" spans="1:37" x14ac:dyDescent="0.25">
      <c r="A5792" t="s">
        <v>324</v>
      </c>
      <c r="B5792" t="s">
        <v>479</v>
      </c>
      <c r="C5792" s="67" t="str">
        <f t="shared" si="667"/>
        <v>Maeve Niemiec</v>
      </c>
      <c r="D5792" s="71" t="str" cm="1">
        <f t="array" ref="D5792">_xlfn.IFS(AK5792="1",CONCATENATE(C5792,"Regional"),AK5792="2",CONCATENATE(C5792,"Sectional"),AK5792="3",CONCATENATE(C5792,COUNTIF($C$1:C5792,C5792)))</f>
        <v>Maeve Niemiec10</v>
      </c>
      <c r="E5792" s="66">
        <v>45183.520833333336</v>
      </c>
      <c r="F5792" t="s">
        <v>2669</v>
      </c>
      <c r="G5792" s="46">
        <v>85</v>
      </c>
      <c r="H5792" s="46">
        <v>89</v>
      </c>
      <c r="I5792" s="46">
        <v>17</v>
      </c>
      <c r="J5792" t="s">
        <v>119</v>
      </c>
      <c r="K5792" t="s">
        <v>90</v>
      </c>
      <c r="L5792" s="46">
        <v>5036</v>
      </c>
      <c r="M5792" s="46">
        <v>72</v>
      </c>
      <c r="N5792" s="46">
        <v>69.099999999999994</v>
      </c>
      <c r="O5792" s="46">
        <v>116</v>
      </c>
      <c r="P5792" s="46">
        <f t="shared" si="668"/>
        <v>2</v>
      </c>
      <c r="R5792" s="67" t="s">
        <v>1171</v>
      </c>
      <c r="S5792" s="67">
        <f>COUNTIF(Y$2:$Y$100,R5792)</f>
        <v>0</v>
      </c>
      <c r="V5792" s="67">
        <f t="shared" si="672"/>
        <v>0</v>
      </c>
      <c r="AB5792" t="s">
        <v>90</v>
      </c>
      <c r="AC5792" s="46">
        <v>5036</v>
      </c>
      <c r="AD5792" s="46">
        <v>72</v>
      </c>
      <c r="AE5792" s="46">
        <v>69.099999999999994</v>
      </c>
      <c r="AF5792" s="46">
        <v>116</v>
      </c>
      <c r="AH5792" s="70" t="str">
        <f t="shared" si="669"/>
        <v/>
      </c>
      <c r="AI5792" s="70" t="str">
        <f t="shared" si="670"/>
        <v/>
      </c>
      <c r="AJ5792" s="70" t="str">
        <f t="shared" si="671"/>
        <v>X</v>
      </c>
      <c r="AK5792" s="70" t="str" cm="1">
        <f t="array" ref="AK5792">_xlfn.IFS(AH5792&lt;&gt;"","1",AI5792&lt;&gt;"","2",AJ5792&lt;&gt;"","3")</f>
        <v>3</v>
      </c>
    </row>
    <row r="5793" spans="1:37" x14ac:dyDescent="0.25">
      <c r="A5793" t="s">
        <v>1649</v>
      </c>
      <c r="B5793" t="s">
        <v>1613</v>
      </c>
      <c r="C5793" s="67" t="str">
        <f t="shared" si="667"/>
        <v>Arianna Lietzow</v>
      </c>
      <c r="D5793" s="71" t="str" cm="1">
        <f t="array" ref="D5793">_xlfn.IFS(AK5793="1",CONCATENATE(C5793,"Regional"),AK5793="2",CONCATENATE(C5793,"Sectional"),AK5793="3",CONCATENATE(C5793,COUNTIF($C$1:C5793,C5793)))</f>
        <v>Arianna Lietzow11</v>
      </c>
      <c r="E5793" s="66">
        <v>45183.520833333336</v>
      </c>
      <c r="F5793" t="s">
        <v>2669</v>
      </c>
      <c r="G5793" s="46">
        <v>85</v>
      </c>
      <c r="H5793" s="46">
        <v>90</v>
      </c>
      <c r="I5793" s="46">
        <v>22</v>
      </c>
      <c r="J5793" t="s">
        <v>119</v>
      </c>
      <c r="K5793" t="s">
        <v>90</v>
      </c>
      <c r="L5793" s="46">
        <v>5036</v>
      </c>
      <c r="M5793" s="46">
        <v>72</v>
      </c>
      <c r="N5793" s="46">
        <v>69.099999999999994</v>
      </c>
      <c r="O5793" s="46">
        <v>116</v>
      </c>
      <c r="P5793" s="46">
        <f t="shared" si="668"/>
        <v>2</v>
      </c>
      <c r="R5793" s="67" t="s">
        <v>3552</v>
      </c>
      <c r="S5793" s="67">
        <f>COUNTIF(Y$2:$Y$100,R5793)</f>
        <v>0</v>
      </c>
      <c r="V5793" s="67">
        <f t="shared" si="672"/>
        <v>0</v>
      </c>
      <c r="AB5793" t="s">
        <v>90</v>
      </c>
      <c r="AC5793" s="46">
        <v>5036</v>
      </c>
      <c r="AD5793" s="46">
        <v>72</v>
      </c>
      <c r="AE5793" s="46">
        <v>69.099999999999994</v>
      </c>
      <c r="AF5793" s="46">
        <v>116</v>
      </c>
      <c r="AH5793" s="70" t="str">
        <f t="shared" si="669"/>
        <v/>
      </c>
      <c r="AI5793" s="70" t="str">
        <f t="shared" si="670"/>
        <v/>
      </c>
      <c r="AJ5793" s="70" t="str">
        <f t="shared" si="671"/>
        <v>X</v>
      </c>
      <c r="AK5793" s="70" t="str" cm="1">
        <f t="array" ref="AK5793">_xlfn.IFS(AH5793&lt;&gt;"","1",AI5793&lt;&gt;"","2",AJ5793&lt;&gt;"","3")</f>
        <v>3</v>
      </c>
    </row>
    <row r="5794" spans="1:37" x14ac:dyDescent="0.25">
      <c r="A5794" t="s">
        <v>766</v>
      </c>
      <c r="B5794" t="s">
        <v>313</v>
      </c>
      <c r="C5794" s="67" t="str">
        <f t="shared" si="667"/>
        <v>Avery Sallmann</v>
      </c>
      <c r="D5794" s="71" t="str" cm="1">
        <f t="array" ref="D5794">_xlfn.IFS(AK5794="1",CONCATENATE(C5794,"Regional"),AK5794="2",CONCATENATE(C5794,"Sectional"),AK5794="3",CONCATENATE(C5794,COUNTIF($C$1:C5794,C5794)))</f>
        <v>Avery Sallmann10</v>
      </c>
      <c r="E5794" s="66">
        <v>45183.520833333336</v>
      </c>
      <c r="F5794" t="s">
        <v>2669</v>
      </c>
      <c r="G5794" s="46">
        <v>85</v>
      </c>
      <c r="H5794" s="46">
        <v>90</v>
      </c>
      <c r="I5794" s="46">
        <v>22</v>
      </c>
      <c r="J5794" t="s">
        <v>119</v>
      </c>
      <c r="K5794" t="s">
        <v>90</v>
      </c>
      <c r="L5794" s="46">
        <v>5036</v>
      </c>
      <c r="M5794" s="46">
        <v>72</v>
      </c>
      <c r="N5794" s="46">
        <v>69.099999999999994</v>
      </c>
      <c r="O5794" s="46">
        <v>116</v>
      </c>
      <c r="P5794" s="46">
        <f t="shared" si="668"/>
        <v>2</v>
      </c>
      <c r="R5794" s="67" t="s">
        <v>1351</v>
      </c>
      <c r="S5794" s="67">
        <f>COUNTIF(Y$2:$Y$100,R5794)</f>
        <v>0</v>
      </c>
      <c r="V5794" s="67">
        <f t="shared" si="672"/>
        <v>0</v>
      </c>
      <c r="AB5794" t="s">
        <v>90</v>
      </c>
      <c r="AC5794" s="46">
        <v>5036</v>
      </c>
      <c r="AD5794" s="46">
        <v>72</v>
      </c>
      <c r="AE5794" s="46">
        <v>69.099999999999994</v>
      </c>
      <c r="AF5794" s="46">
        <v>116</v>
      </c>
      <c r="AH5794" s="70" t="str">
        <f t="shared" si="669"/>
        <v/>
      </c>
      <c r="AI5794" s="70" t="str">
        <f t="shared" si="670"/>
        <v/>
      </c>
      <c r="AJ5794" s="70" t="str">
        <f t="shared" si="671"/>
        <v>X</v>
      </c>
      <c r="AK5794" s="70" t="str" cm="1">
        <f t="array" ref="AK5794">_xlfn.IFS(AH5794&lt;&gt;"","1",AI5794&lt;&gt;"","2",AJ5794&lt;&gt;"","3")</f>
        <v>3</v>
      </c>
    </row>
    <row r="5795" spans="1:37" x14ac:dyDescent="0.25">
      <c r="A5795" t="s">
        <v>231</v>
      </c>
      <c r="B5795" t="s">
        <v>272</v>
      </c>
      <c r="C5795" s="67" t="str">
        <f t="shared" si="667"/>
        <v>Reese Cross</v>
      </c>
      <c r="D5795" s="71" t="str" cm="1">
        <f t="array" ref="D5795">_xlfn.IFS(AK5795="1",CONCATENATE(C5795,"Regional"),AK5795="2",CONCATENATE(C5795,"Sectional"),AK5795="3",CONCATENATE(C5795,COUNTIF($C$1:C5795,C5795)))</f>
        <v>Reese Cross9</v>
      </c>
      <c r="E5795" s="66">
        <v>45183.520833333336</v>
      </c>
      <c r="F5795" t="s">
        <v>2669</v>
      </c>
      <c r="G5795" s="46">
        <v>85</v>
      </c>
      <c r="H5795" s="46">
        <v>90</v>
      </c>
      <c r="I5795" s="46">
        <v>22</v>
      </c>
      <c r="J5795" t="s">
        <v>119</v>
      </c>
      <c r="K5795" t="s">
        <v>90</v>
      </c>
      <c r="L5795" s="46">
        <v>5036</v>
      </c>
      <c r="M5795" s="46">
        <v>72</v>
      </c>
      <c r="N5795" s="46">
        <v>69.099999999999994</v>
      </c>
      <c r="O5795" s="46">
        <v>116</v>
      </c>
      <c r="P5795" s="46">
        <f t="shared" si="668"/>
        <v>2</v>
      </c>
      <c r="R5795" s="67" t="s">
        <v>1180</v>
      </c>
      <c r="S5795" s="67">
        <f>COUNTIF(Y$2:$Y$100,R5795)</f>
        <v>0</v>
      </c>
      <c r="V5795" s="67">
        <f t="shared" si="672"/>
        <v>0</v>
      </c>
      <c r="AB5795" t="s">
        <v>90</v>
      </c>
      <c r="AC5795" s="46">
        <v>5036</v>
      </c>
      <c r="AD5795" s="46">
        <v>72</v>
      </c>
      <c r="AE5795" s="46">
        <v>69.099999999999994</v>
      </c>
      <c r="AF5795" s="46">
        <v>116</v>
      </c>
      <c r="AH5795" s="70" t="str">
        <f t="shared" si="669"/>
        <v/>
      </c>
      <c r="AI5795" s="70" t="str">
        <f t="shared" si="670"/>
        <v/>
      </c>
      <c r="AJ5795" s="70" t="str">
        <f t="shared" si="671"/>
        <v>X</v>
      </c>
      <c r="AK5795" s="70" t="str" cm="1">
        <f t="array" ref="AK5795">_xlfn.IFS(AH5795&lt;&gt;"","1",AI5795&lt;&gt;"","2",AJ5795&lt;&gt;"","3")</f>
        <v>3</v>
      </c>
    </row>
    <row r="5796" spans="1:37" x14ac:dyDescent="0.25">
      <c r="A5796" t="s">
        <v>483</v>
      </c>
      <c r="B5796" t="s">
        <v>458</v>
      </c>
      <c r="C5796" s="67" t="str">
        <f t="shared" si="667"/>
        <v>Lauren Coombs</v>
      </c>
      <c r="D5796" s="71" t="str" cm="1">
        <f t="array" ref="D5796">_xlfn.IFS(AK5796="1",CONCATENATE(C5796,"Regional"),AK5796="2",CONCATENATE(C5796,"Sectional"),AK5796="3",CONCATENATE(C5796,COUNTIF($C$1:C5796,C5796)))</f>
        <v>Lauren Coombs10</v>
      </c>
      <c r="E5796" s="66">
        <v>45183.520833333336</v>
      </c>
      <c r="F5796" t="s">
        <v>2669</v>
      </c>
      <c r="G5796" s="46">
        <v>85</v>
      </c>
      <c r="H5796" s="46">
        <v>91</v>
      </c>
      <c r="I5796" s="46">
        <v>25</v>
      </c>
      <c r="J5796" t="s">
        <v>119</v>
      </c>
      <c r="K5796" t="s">
        <v>90</v>
      </c>
      <c r="L5796" s="46">
        <v>5036</v>
      </c>
      <c r="M5796" s="46">
        <v>72</v>
      </c>
      <c r="N5796" s="46">
        <v>69.099999999999994</v>
      </c>
      <c r="O5796" s="46">
        <v>116</v>
      </c>
      <c r="P5796" s="46">
        <f t="shared" si="668"/>
        <v>2</v>
      </c>
      <c r="R5796" s="67" t="s">
        <v>1174</v>
      </c>
      <c r="S5796" s="67">
        <f>COUNTIF(Y$2:$Y$100,R5796)</f>
        <v>0</v>
      </c>
      <c r="V5796" s="67">
        <f t="shared" si="672"/>
        <v>0</v>
      </c>
      <c r="AB5796" t="s">
        <v>90</v>
      </c>
      <c r="AC5796" s="46">
        <v>5036</v>
      </c>
      <c r="AD5796" s="46">
        <v>72</v>
      </c>
      <c r="AE5796" s="46">
        <v>69.099999999999994</v>
      </c>
      <c r="AF5796" s="46">
        <v>116</v>
      </c>
      <c r="AH5796" s="70" t="str">
        <f t="shared" si="669"/>
        <v/>
      </c>
      <c r="AI5796" s="70" t="str">
        <f t="shared" si="670"/>
        <v/>
      </c>
      <c r="AJ5796" s="70" t="str">
        <f t="shared" si="671"/>
        <v>X</v>
      </c>
      <c r="AK5796" s="70" t="str" cm="1">
        <f t="array" ref="AK5796">_xlfn.IFS(AH5796&lt;&gt;"","1",AI5796&lt;&gt;"","2",AJ5796&lt;&gt;"","3")</f>
        <v>3</v>
      </c>
    </row>
    <row r="5797" spans="1:37" x14ac:dyDescent="0.25">
      <c r="A5797" t="s">
        <v>951</v>
      </c>
      <c r="B5797" t="s">
        <v>539</v>
      </c>
      <c r="C5797" s="67" t="str">
        <f t="shared" si="667"/>
        <v>Maggie Blank</v>
      </c>
      <c r="D5797" s="71" t="str" cm="1">
        <f t="array" ref="D5797">_xlfn.IFS(AK5797="1",CONCATENATE(C5797,"Regional"),AK5797="2",CONCATENATE(C5797,"Sectional"),AK5797="3",CONCATENATE(C5797,COUNTIF($C$1:C5797,C5797)))</f>
        <v>Maggie Blank8</v>
      </c>
      <c r="E5797" s="66">
        <v>45183.520833333336</v>
      </c>
      <c r="F5797" t="s">
        <v>2669</v>
      </c>
      <c r="G5797" s="46">
        <v>85</v>
      </c>
      <c r="H5797" s="46">
        <v>91</v>
      </c>
      <c r="I5797" s="46">
        <v>25</v>
      </c>
      <c r="J5797" t="s">
        <v>119</v>
      </c>
      <c r="K5797" t="s">
        <v>90</v>
      </c>
      <c r="L5797" s="46">
        <v>5036</v>
      </c>
      <c r="M5797" s="46">
        <v>72</v>
      </c>
      <c r="N5797" s="46">
        <v>69.099999999999994</v>
      </c>
      <c r="O5797" s="46">
        <v>116</v>
      </c>
      <c r="P5797" s="46">
        <f t="shared" si="668"/>
        <v>2</v>
      </c>
      <c r="R5797" s="67" t="s">
        <v>1468</v>
      </c>
      <c r="S5797" s="67">
        <f>COUNTIF(Y$2:$Y$100,R5797)</f>
        <v>0</v>
      </c>
      <c r="V5797" s="67">
        <f t="shared" si="672"/>
        <v>0</v>
      </c>
      <c r="AB5797" t="s">
        <v>90</v>
      </c>
      <c r="AC5797" s="46">
        <v>5036</v>
      </c>
      <c r="AD5797" s="46">
        <v>72</v>
      </c>
      <c r="AE5797" s="46">
        <v>69.099999999999994</v>
      </c>
      <c r="AF5797" s="46">
        <v>116</v>
      </c>
      <c r="AH5797" s="70" t="str">
        <f t="shared" si="669"/>
        <v/>
      </c>
      <c r="AI5797" s="70" t="str">
        <f t="shared" si="670"/>
        <v/>
      </c>
      <c r="AJ5797" s="70" t="str">
        <f t="shared" si="671"/>
        <v>X</v>
      </c>
      <c r="AK5797" s="70" t="str" cm="1">
        <f t="array" ref="AK5797">_xlfn.IFS(AH5797&lt;&gt;"","1",AI5797&lt;&gt;"","2",AJ5797&lt;&gt;"","3")</f>
        <v>3</v>
      </c>
    </row>
    <row r="5798" spans="1:37" x14ac:dyDescent="0.25">
      <c r="A5798" t="s">
        <v>352</v>
      </c>
      <c r="B5798" t="s">
        <v>561</v>
      </c>
      <c r="C5798" s="67" t="str">
        <f t="shared" si="667"/>
        <v>Maddie Reed</v>
      </c>
      <c r="D5798" s="71" t="str" cm="1">
        <f t="array" ref="D5798">_xlfn.IFS(AK5798="1",CONCATENATE(C5798,"Regional"),AK5798="2",CONCATENATE(C5798,"Sectional"),AK5798="3",CONCATENATE(C5798,COUNTIF($C$1:C5798,C5798)))</f>
        <v>Maddie Reed9</v>
      </c>
      <c r="E5798" s="66">
        <v>45183.520833333336</v>
      </c>
      <c r="F5798" t="s">
        <v>2669</v>
      </c>
      <c r="G5798" s="46">
        <v>85</v>
      </c>
      <c r="H5798" s="46">
        <v>91</v>
      </c>
      <c r="I5798" s="46">
        <v>25</v>
      </c>
      <c r="J5798" t="s">
        <v>119</v>
      </c>
      <c r="K5798" t="s">
        <v>90</v>
      </c>
      <c r="L5798" s="46">
        <v>5036</v>
      </c>
      <c r="M5798" s="46">
        <v>72</v>
      </c>
      <c r="N5798" s="46">
        <v>69.099999999999994</v>
      </c>
      <c r="O5798" s="46">
        <v>116</v>
      </c>
      <c r="P5798" s="46">
        <f t="shared" si="668"/>
        <v>2</v>
      </c>
      <c r="R5798" s="67" t="s">
        <v>1381</v>
      </c>
      <c r="S5798" s="67">
        <f>COUNTIF(Y$2:$Y$100,R5798)</f>
        <v>0</v>
      </c>
      <c r="V5798" s="67">
        <f t="shared" si="672"/>
        <v>0</v>
      </c>
      <c r="AB5798" t="s">
        <v>90</v>
      </c>
      <c r="AC5798" s="46">
        <v>5036</v>
      </c>
      <c r="AD5798" s="46">
        <v>72</v>
      </c>
      <c r="AE5798" s="46">
        <v>69.099999999999994</v>
      </c>
      <c r="AF5798" s="46">
        <v>116</v>
      </c>
      <c r="AH5798" s="70" t="str">
        <f t="shared" si="669"/>
        <v/>
      </c>
      <c r="AI5798" s="70" t="str">
        <f t="shared" si="670"/>
        <v/>
      </c>
      <c r="AJ5798" s="70" t="str">
        <f t="shared" si="671"/>
        <v>X</v>
      </c>
      <c r="AK5798" s="70" t="str" cm="1">
        <f t="array" ref="AK5798">_xlfn.IFS(AH5798&lt;&gt;"","1",AI5798&lt;&gt;"","2",AJ5798&lt;&gt;"","3")</f>
        <v>3</v>
      </c>
    </row>
    <row r="5799" spans="1:37" x14ac:dyDescent="0.25">
      <c r="A5799" t="s">
        <v>1748</v>
      </c>
      <c r="B5799" t="s">
        <v>524</v>
      </c>
      <c r="C5799" s="67" t="str">
        <f t="shared" si="667"/>
        <v>Isabelle Wetzel</v>
      </c>
      <c r="D5799" s="71" t="str" cm="1">
        <f t="array" ref="D5799">_xlfn.IFS(AK5799="1",CONCATENATE(C5799,"Regional"),AK5799="2",CONCATENATE(C5799,"Sectional"),AK5799="3",CONCATENATE(C5799,COUNTIF($C$1:C5799,C5799)))</f>
        <v>Isabelle Wetzel6</v>
      </c>
      <c r="E5799" s="66">
        <v>45183.520833333336</v>
      </c>
      <c r="F5799" t="s">
        <v>2669</v>
      </c>
      <c r="G5799" s="46">
        <v>85</v>
      </c>
      <c r="H5799" s="46">
        <v>91</v>
      </c>
      <c r="I5799" s="46">
        <v>25</v>
      </c>
      <c r="J5799" t="s">
        <v>119</v>
      </c>
      <c r="K5799" t="s">
        <v>90</v>
      </c>
      <c r="L5799" s="46">
        <v>5036</v>
      </c>
      <c r="M5799" s="46">
        <v>72</v>
      </c>
      <c r="N5799" s="46">
        <v>69.099999999999994</v>
      </c>
      <c r="O5799" s="46">
        <v>116</v>
      </c>
      <c r="P5799" s="46">
        <f t="shared" si="668"/>
        <v>2</v>
      </c>
      <c r="R5799" s="67" t="s">
        <v>2753</v>
      </c>
      <c r="S5799" s="67">
        <f>COUNTIF(Y$2:$Y$100,R5799)</f>
        <v>0</v>
      </c>
      <c r="V5799" s="67">
        <f t="shared" si="672"/>
        <v>0</v>
      </c>
      <c r="AB5799" t="s">
        <v>90</v>
      </c>
      <c r="AC5799" s="46">
        <v>5036</v>
      </c>
      <c r="AD5799" s="46">
        <v>72</v>
      </c>
      <c r="AE5799" s="46">
        <v>69.099999999999994</v>
      </c>
      <c r="AF5799" s="46">
        <v>116</v>
      </c>
      <c r="AH5799" s="70" t="str">
        <f t="shared" si="669"/>
        <v/>
      </c>
      <c r="AI5799" s="70" t="str">
        <f t="shared" si="670"/>
        <v/>
      </c>
      <c r="AJ5799" s="70" t="str">
        <f t="shared" si="671"/>
        <v>X</v>
      </c>
      <c r="AK5799" s="70" t="str" cm="1">
        <f t="array" ref="AK5799">_xlfn.IFS(AH5799&lt;&gt;"","1",AI5799&lt;&gt;"","2",AJ5799&lt;&gt;"","3")</f>
        <v>3</v>
      </c>
    </row>
    <row r="5800" spans="1:37" x14ac:dyDescent="0.25">
      <c r="A5800" t="s">
        <v>792</v>
      </c>
      <c r="B5800" t="s">
        <v>543</v>
      </c>
      <c r="C5800" s="67" t="str">
        <f t="shared" si="667"/>
        <v>Brooke Binder</v>
      </c>
      <c r="D5800" s="71" t="str" cm="1">
        <f t="array" ref="D5800">_xlfn.IFS(AK5800="1",CONCATENATE(C5800,"Regional"),AK5800="2",CONCATENATE(C5800,"Sectional"),AK5800="3",CONCATENATE(C5800,COUNTIF($C$1:C5800,C5800)))</f>
        <v>Brooke Binder9</v>
      </c>
      <c r="E5800" s="66">
        <v>45183.520833333336</v>
      </c>
      <c r="F5800" t="s">
        <v>2669</v>
      </c>
      <c r="G5800" s="46">
        <v>85</v>
      </c>
      <c r="H5800" s="46">
        <v>92</v>
      </c>
      <c r="I5800" s="46">
        <v>29</v>
      </c>
      <c r="J5800" t="s">
        <v>119</v>
      </c>
      <c r="K5800" t="s">
        <v>90</v>
      </c>
      <c r="L5800" s="46">
        <v>5036</v>
      </c>
      <c r="M5800" s="46">
        <v>72</v>
      </c>
      <c r="N5800" s="46">
        <v>69.099999999999994</v>
      </c>
      <c r="O5800" s="46">
        <v>116</v>
      </c>
      <c r="P5800" s="46">
        <f t="shared" si="668"/>
        <v>2</v>
      </c>
      <c r="R5800" s="67" t="s">
        <v>1372</v>
      </c>
      <c r="S5800" s="67">
        <f>COUNTIF(Y$2:$Y$100,R5800)</f>
        <v>0</v>
      </c>
      <c r="V5800" s="67">
        <f t="shared" si="672"/>
        <v>0</v>
      </c>
      <c r="AB5800" t="s">
        <v>90</v>
      </c>
      <c r="AC5800" s="46">
        <v>5036</v>
      </c>
      <c r="AD5800" s="46">
        <v>72</v>
      </c>
      <c r="AE5800" s="46">
        <v>69.099999999999994</v>
      </c>
      <c r="AF5800" s="46">
        <v>116</v>
      </c>
      <c r="AH5800" s="70" t="str">
        <f t="shared" si="669"/>
        <v/>
      </c>
      <c r="AI5800" s="70" t="str">
        <f t="shared" si="670"/>
        <v/>
      </c>
      <c r="AJ5800" s="70" t="str">
        <f t="shared" si="671"/>
        <v>X</v>
      </c>
      <c r="AK5800" s="70" t="str" cm="1">
        <f t="array" ref="AK5800">_xlfn.IFS(AH5800&lt;&gt;"","1",AI5800&lt;&gt;"","2",AJ5800&lt;&gt;"","3")</f>
        <v>3</v>
      </c>
    </row>
    <row r="5801" spans="1:37" x14ac:dyDescent="0.25">
      <c r="A5801" t="s">
        <v>318</v>
      </c>
      <c r="B5801" t="s">
        <v>434</v>
      </c>
      <c r="C5801" s="67" t="str">
        <f t="shared" si="667"/>
        <v>Ella Gibson</v>
      </c>
      <c r="D5801" s="71" t="str" cm="1">
        <f t="array" ref="D5801">_xlfn.IFS(AK5801="1",CONCATENATE(C5801,"Regional"),AK5801="2",CONCATENATE(C5801,"Sectional"),AK5801="3",CONCATENATE(C5801,COUNTIF($C$1:C5801,C5801)))</f>
        <v>Ella Gibson12</v>
      </c>
      <c r="E5801" s="66">
        <v>45183.520833333336</v>
      </c>
      <c r="F5801" t="s">
        <v>2669</v>
      </c>
      <c r="G5801" s="46">
        <v>85</v>
      </c>
      <c r="H5801" s="46">
        <v>92</v>
      </c>
      <c r="I5801" s="46">
        <v>29</v>
      </c>
      <c r="J5801" t="s">
        <v>119</v>
      </c>
      <c r="K5801" t="s">
        <v>90</v>
      </c>
      <c r="L5801" s="46">
        <v>5036</v>
      </c>
      <c r="M5801" s="46">
        <v>72</v>
      </c>
      <c r="N5801" s="46">
        <v>69.099999999999994</v>
      </c>
      <c r="O5801" s="46">
        <v>116</v>
      </c>
      <c r="P5801" s="46">
        <f t="shared" si="668"/>
        <v>2</v>
      </c>
      <c r="R5801" s="67" t="s">
        <v>1333</v>
      </c>
      <c r="S5801" s="67">
        <f>COUNTIF(Y$2:$Y$100,R5801)</f>
        <v>0</v>
      </c>
      <c r="V5801" s="67">
        <f t="shared" si="672"/>
        <v>0</v>
      </c>
      <c r="AB5801" t="s">
        <v>90</v>
      </c>
      <c r="AC5801" s="46">
        <v>5036</v>
      </c>
      <c r="AD5801" s="46">
        <v>72</v>
      </c>
      <c r="AE5801" s="46">
        <v>69.099999999999994</v>
      </c>
      <c r="AF5801" s="46">
        <v>116</v>
      </c>
      <c r="AH5801" s="70" t="str">
        <f t="shared" si="669"/>
        <v/>
      </c>
      <c r="AI5801" s="70" t="str">
        <f t="shared" si="670"/>
        <v/>
      </c>
      <c r="AJ5801" s="70" t="str">
        <f t="shared" si="671"/>
        <v>X</v>
      </c>
      <c r="AK5801" s="70" t="str" cm="1">
        <f t="array" ref="AK5801">_xlfn.IFS(AH5801&lt;&gt;"","1",AI5801&lt;&gt;"","2",AJ5801&lt;&gt;"","3")</f>
        <v>3</v>
      </c>
    </row>
    <row r="5802" spans="1:37" x14ac:dyDescent="0.25">
      <c r="A5802" t="s">
        <v>798</v>
      </c>
      <c r="B5802" t="s">
        <v>765</v>
      </c>
      <c r="C5802" s="67" t="str">
        <f t="shared" si="667"/>
        <v>Clare Sperka</v>
      </c>
      <c r="D5802" s="71" t="str" cm="1">
        <f t="array" ref="D5802">_xlfn.IFS(AK5802="1",CONCATENATE(C5802,"Regional"),AK5802="2",CONCATENATE(C5802,"Sectional"),AK5802="3",CONCATENATE(C5802,COUNTIF($C$1:C5802,C5802)))</f>
        <v>Clare Sperka11</v>
      </c>
      <c r="E5802" s="66">
        <v>45183.520833333336</v>
      </c>
      <c r="F5802" t="s">
        <v>2669</v>
      </c>
      <c r="G5802" s="46">
        <v>85</v>
      </c>
      <c r="H5802" s="46">
        <v>92</v>
      </c>
      <c r="I5802" s="46">
        <v>29</v>
      </c>
      <c r="J5802" t="s">
        <v>119</v>
      </c>
      <c r="K5802" t="s">
        <v>90</v>
      </c>
      <c r="L5802" s="46">
        <v>5036</v>
      </c>
      <c r="M5802" s="46">
        <v>72</v>
      </c>
      <c r="N5802" s="46">
        <v>69.099999999999994</v>
      </c>
      <c r="O5802" s="46">
        <v>116</v>
      </c>
      <c r="P5802" s="46">
        <f t="shared" si="668"/>
        <v>2</v>
      </c>
      <c r="R5802" s="67" t="s">
        <v>1376</v>
      </c>
      <c r="S5802" s="67">
        <f>COUNTIF(Y$2:$Y$100,R5802)</f>
        <v>0</v>
      </c>
      <c r="V5802" s="67">
        <f t="shared" si="672"/>
        <v>0</v>
      </c>
      <c r="AB5802" t="s">
        <v>90</v>
      </c>
      <c r="AC5802" s="46">
        <v>5036</v>
      </c>
      <c r="AD5802" s="46">
        <v>72</v>
      </c>
      <c r="AE5802" s="46">
        <v>69.099999999999994</v>
      </c>
      <c r="AF5802" s="46">
        <v>116</v>
      </c>
      <c r="AH5802" s="70" t="str">
        <f t="shared" si="669"/>
        <v/>
      </c>
      <c r="AI5802" s="70" t="str">
        <f t="shared" si="670"/>
        <v/>
      </c>
      <c r="AJ5802" s="70" t="str">
        <f t="shared" si="671"/>
        <v>X</v>
      </c>
      <c r="AK5802" s="70" t="str" cm="1">
        <f t="array" ref="AK5802">_xlfn.IFS(AH5802&lt;&gt;"","1",AI5802&lt;&gt;"","2",AJ5802&lt;&gt;"","3")</f>
        <v>3</v>
      </c>
    </row>
    <row r="5803" spans="1:37" x14ac:dyDescent="0.25">
      <c r="A5803" t="s">
        <v>2102</v>
      </c>
      <c r="B5803" t="s">
        <v>2103</v>
      </c>
      <c r="C5803" s="67" t="str">
        <f t="shared" si="667"/>
        <v>Vanhi Chava</v>
      </c>
      <c r="D5803" s="71" t="str" cm="1">
        <f t="array" ref="D5803">_xlfn.IFS(AK5803="1",CONCATENATE(C5803,"Regional"),AK5803="2",CONCATENATE(C5803,"Sectional"),AK5803="3",CONCATENATE(C5803,COUNTIF($C$1:C5803,C5803)))</f>
        <v>Vanhi Chava10</v>
      </c>
      <c r="E5803" s="66">
        <v>45183.520833333336</v>
      </c>
      <c r="F5803" t="s">
        <v>2669</v>
      </c>
      <c r="G5803" s="46">
        <v>85</v>
      </c>
      <c r="H5803" s="46">
        <v>92</v>
      </c>
      <c r="I5803" s="46">
        <v>29</v>
      </c>
      <c r="J5803" t="s">
        <v>119</v>
      </c>
      <c r="K5803" t="s">
        <v>90</v>
      </c>
      <c r="L5803" s="46">
        <v>5036</v>
      </c>
      <c r="M5803" s="46">
        <v>72</v>
      </c>
      <c r="N5803" s="46">
        <v>69.099999999999994</v>
      </c>
      <c r="O5803" s="46">
        <v>116</v>
      </c>
      <c r="P5803" s="46">
        <f t="shared" si="668"/>
        <v>2</v>
      </c>
      <c r="R5803" s="67" t="s">
        <v>3127</v>
      </c>
      <c r="S5803" s="67">
        <f>COUNTIF(Y$2:$Y$100,R5803)</f>
        <v>0</v>
      </c>
      <c r="V5803" s="67">
        <f t="shared" si="672"/>
        <v>0</v>
      </c>
      <c r="AB5803" t="s">
        <v>90</v>
      </c>
      <c r="AC5803" s="46">
        <v>5036</v>
      </c>
      <c r="AD5803" s="46">
        <v>72</v>
      </c>
      <c r="AE5803" s="46">
        <v>69.099999999999994</v>
      </c>
      <c r="AF5803" s="46">
        <v>116</v>
      </c>
      <c r="AH5803" s="70" t="str">
        <f t="shared" si="669"/>
        <v/>
      </c>
      <c r="AI5803" s="70" t="str">
        <f t="shared" si="670"/>
        <v/>
      </c>
      <c r="AJ5803" s="70" t="str">
        <f t="shared" si="671"/>
        <v>X</v>
      </c>
      <c r="AK5803" s="70" t="str" cm="1">
        <f t="array" ref="AK5803">_xlfn.IFS(AH5803&lt;&gt;"","1",AI5803&lt;&gt;"","2",AJ5803&lt;&gt;"","3")</f>
        <v>3</v>
      </c>
    </row>
    <row r="5804" spans="1:37" x14ac:dyDescent="0.25">
      <c r="A5804" t="s">
        <v>278</v>
      </c>
      <c r="B5804" t="s">
        <v>220</v>
      </c>
      <c r="C5804" s="67" t="str">
        <f t="shared" si="667"/>
        <v>Maria Jorgensen</v>
      </c>
      <c r="D5804" s="71" t="str" cm="1">
        <f t="array" ref="D5804">_xlfn.IFS(AK5804="1",CONCATENATE(C5804,"Regional"),AK5804="2",CONCATENATE(C5804,"Sectional"),AK5804="3",CONCATENATE(C5804,COUNTIF($C$1:C5804,C5804)))</f>
        <v>Maria Jorgensen11</v>
      </c>
      <c r="E5804" s="66">
        <v>45183.520833333336</v>
      </c>
      <c r="F5804" t="s">
        <v>2669</v>
      </c>
      <c r="G5804" s="46">
        <v>85</v>
      </c>
      <c r="H5804" s="46">
        <v>93</v>
      </c>
      <c r="I5804" s="46">
        <v>33</v>
      </c>
      <c r="J5804" t="s">
        <v>119</v>
      </c>
      <c r="K5804" t="s">
        <v>90</v>
      </c>
      <c r="L5804" s="46">
        <v>5036</v>
      </c>
      <c r="M5804" s="46">
        <v>72</v>
      </c>
      <c r="N5804" s="46">
        <v>69.099999999999994</v>
      </c>
      <c r="O5804" s="46">
        <v>116</v>
      </c>
      <c r="P5804" s="46">
        <f t="shared" si="668"/>
        <v>2</v>
      </c>
      <c r="R5804" s="67" t="s">
        <v>1363</v>
      </c>
      <c r="S5804" s="67">
        <f>COUNTIF(Y$2:$Y$100,R5804)</f>
        <v>0</v>
      </c>
      <c r="V5804" s="67">
        <f t="shared" si="672"/>
        <v>0</v>
      </c>
      <c r="AB5804" t="s">
        <v>90</v>
      </c>
      <c r="AC5804" s="46">
        <v>5036</v>
      </c>
      <c r="AD5804" s="46">
        <v>72</v>
      </c>
      <c r="AE5804" s="46">
        <v>69.099999999999994</v>
      </c>
      <c r="AF5804" s="46">
        <v>116</v>
      </c>
      <c r="AH5804" s="70" t="str">
        <f t="shared" si="669"/>
        <v/>
      </c>
      <c r="AI5804" s="70" t="str">
        <f t="shared" si="670"/>
        <v/>
      </c>
      <c r="AJ5804" s="70" t="str">
        <f t="shared" si="671"/>
        <v>X</v>
      </c>
      <c r="AK5804" s="70" t="str" cm="1">
        <f t="array" ref="AK5804">_xlfn.IFS(AH5804&lt;&gt;"","1",AI5804&lt;&gt;"","2",AJ5804&lt;&gt;"","3")</f>
        <v>3</v>
      </c>
    </row>
    <row r="5805" spans="1:37" x14ac:dyDescent="0.25">
      <c r="A5805" t="s">
        <v>1117</v>
      </c>
      <c r="B5805" t="s">
        <v>1118</v>
      </c>
      <c r="C5805" s="67" t="str">
        <f t="shared" si="667"/>
        <v>Madie Graves</v>
      </c>
      <c r="D5805" s="71" t="str" cm="1">
        <f t="array" ref="D5805">_xlfn.IFS(AK5805="1",CONCATENATE(C5805,"Regional"),AK5805="2",CONCATENATE(C5805,"Sectional"),AK5805="3",CONCATENATE(C5805,COUNTIF($C$1:C5805,C5805)))</f>
        <v>Madie Graves7</v>
      </c>
      <c r="E5805" s="66">
        <v>45183.520833333336</v>
      </c>
      <c r="F5805" t="s">
        <v>2669</v>
      </c>
      <c r="G5805" s="46">
        <v>85</v>
      </c>
      <c r="H5805" s="46">
        <v>94</v>
      </c>
      <c r="I5805" s="46">
        <v>34</v>
      </c>
      <c r="J5805" t="s">
        <v>119</v>
      </c>
      <c r="K5805" t="s">
        <v>90</v>
      </c>
      <c r="L5805" s="46">
        <v>5036</v>
      </c>
      <c r="M5805" s="46">
        <v>72</v>
      </c>
      <c r="N5805" s="46">
        <v>69.099999999999994</v>
      </c>
      <c r="O5805" s="46">
        <v>116</v>
      </c>
      <c r="P5805" s="46">
        <f t="shared" si="668"/>
        <v>2</v>
      </c>
      <c r="R5805" s="67" t="s">
        <v>1586</v>
      </c>
      <c r="S5805" s="67">
        <f>COUNTIF(Y$2:$Y$100,R5805)</f>
        <v>0</v>
      </c>
      <c r="V5805" s="67">
        <f t="shared" si="672"/>
        <v>0</v>
      </c>
      <c r="AB5805" t="s">
        <v>90</v>
      </c>
      <c r="AC5805" s="46">
        <v>5036</v>
      </c>
      <c r="AD5805" s="46">
        <v>72</v>
      </c>
      <c r="AE5805" s="46">
        <v>69.099999999999994</v>
      </c>
      <c r="AF5805" s="46">
        <v>116</v>
      </c>
      <c r="AH5805" s="70" t="str">
        <f t="shared" si="669"/>
        <v/>
      </c>
      <c r="AI5805" s="70" t="str">
        <f t="shared" si="670"/>
        <v/>
      </c>
      <c r="AJ5805" s="70" t="str">
        <f t="shared" si="671"/>
        <v>X</v>
      </c>
      <c r="AK5805" s="70" t="str" cm="1">
        <f t="array" ref="AK5805">_xlfn.IFS(AH5805&lt;&gt;"","1",AI5805&lt;&gt;"","2",AJ5805&lt;&gt;"","3")</f>
        <v>3</v>
      </c>
    </row>
    <row r="5806" spans="1:37" x14ac:dyDescent="0.25">
      <c r="A5806" t="s">
        <v>192</v>
      </c>
      <c r="B5806" t="s">
        <v>764</v>
      </c>
      <c r="C5806" s="67" t="str">
        <f t="shared" si="667"/>
        <v>Anneke Barnett</v>
      </c>
      <c r="D5806" s="71" t="str" cm="1">
        <f t="array" ref="D5806">_xlfn.IFS(AK5806="1",CONCATENATE(C5806,"Regional"),AK5806="2",CONCATENATE(C5806,"Sectional"),AK5806="3",CONCATENATE(C5806,COUNTIF($C$1:C5806,C5806)))</f>
        <v>Anneke Barnett11</v>
      </c>
      <c r="E5806" s="66">
        <v>45183.520833333336</v>
      </c>
      <c r="F5806" t="s">
        <v>2669</v>
      </c>
      <c r="G5806" s="46">
        <v>85</v>
      </c>
      <c r="H5806" s="46">
        <v>94</v>
      </c>
      <c r="I5806" s="46">
        <v>34</v>
      </c>
      <c r="J5806" t="s">
        <v>119</v>
      </c>
      <c r="K5806" t="s">
        <v>90</v>
      </c>
      <c r="L5806" s="46">
        <v>5036</v>
      </c>
      <c r="M5806" s="46">
        <v>72</v>
      </c>
      <c r="N5806" s="46">
        <v>69.099999999999994</v>
      </c>
      <c r="O5806" s="46">
        <v>116</v>
      </c>
      <c r="P5806" s="46">
        <f t="shared" si="668"/>
        <v>2</v>
      </c>
      <c r="R5806" s="67" t="s">
        <v>1348</v>
      </c>
      <c r="S5806" s="67">
        <f>COUNTIF(Y$2:$Y$100,R5806)</f>
        <v>0</v>
      </c>
      <c r="V5806" s="67">
        <f t="shared" si="672"/>
        <v>0</v>
      </c>
      <c r="AB5806" t="s">
        <v>90</v>
      </c>
      <c r="AC5806" s="46">
        <v>5036</v>
      </c>
      <c r="AD5806" s="46">
        <v>72</v>
      </c>
      <c r="AE5806" s="46">
        <v>69.099999999999994</v>
      </c>
      <c r="AF5806" s="46">
        <v>116</v>
      </c>
      <c r="AH5806" s="70" t="str">
        <f t="shared" si="669"/>
        <v/>
      </c>
      <c r="AI5806" s="70" t="str">
        <f t="shared" si="670"/>
        <v/>
      </c>
      <c r="AJ5806" s="70" t="str">
        <f t="shared" si="671"/>
        <v>X</v>
      </c>
      <c r="AK5806" s="70" t="str" cm="1">
        <f t="array" ref="AK5806">_xlfn.IFS(AH5806&lt;&gt;"","1",AI5806&lt;&gt;"","2",AJ5806&lt;&gt;"","3")</f>
        <v>3</v>
      </c>
    </row>
    <row r="5807" spans="1:37" x14ac:dyDescent="0.25">
      <c r="A5807" t="s">
        <v>285</v>
      </c>
      <c r="B5807" t="s">
        <v>365</v>
      </c>
      <c r="C5807" s="67" t="str">
        <f t="shared" si="667"/>
        <v>Hallie Koltz</v>
      </c>
      <c r="D5807" s="71" t="str" cm="1">
        <f t="array" ref="D5807">_xlfn.IFS(AK5807="1",CONCATENATE(C5807,"Regional"),AK5807="2",CONCATENATE(C5807,"Sectional"),AK5807="3",CONCATENATE(C5807,COUNTIF($C$1:C5807,C5807)))</f>
        <v>Hallie Koltz7</v>
      </c>
      <c r="E5807" s="66">
        <v>45183.520833333336</v>
      </c>
      <c r="F5807" t="s">
        <v>2669</v>
      </c>
      <c r="G5807" s="46">
        <v>85</v>
      </c>
      <c r="H5807" s="46">
        <v>94</v>
      </c>
      <c r="I5807" s="46">
        <v>34</v>
      </c>
      <c r="J5807" t="s">
        <v>119</v>
      </c>
      <c r="K5807" t="s">
        <v>90</v>
      </c>
      <c r="L5807" s="46">
        <v>5036</v>
      </c>
      <c r="M5807" s="46">
        <v>72</v>
      </c>
      <c r="N5807" s="46">
        <v>69.099999999999994</v>
      </c>
      <c r="O5807" s="46">
        <v>116</v>
      </c>
      <c r="P5807" s="46">
        <f t="shared" si="668"/>
        <v>2</v>
      </c>
      <c r="R5807" s="67" t="s">
        <v>1359</v>
      </c>
      <c r="S5807" s="67">
        <f>COUNTIF(Y$2:$Y$100,R5807)</f>
        <v>0</v>
      </c>
      <c r="V5807" s="67">
        <f t="shared" si="672"/>
        <v>0</v>
      </c>
      <c r="AB5807" t="s">
        <v>90</v>
      </c>
      <c r="AC5807" s="46">
        <v>5036</v>
      </c>
      <c r="AD5807" s="46">
        <v>72</v>
      </c>
      <c r="AE5807" s="46">
        <v>69.099999999999994</v>
      </c>
      <c r="AF5807" s="46">
        <v>116</v>
      </c>
      <c r="AH5807" s="70" t="str">
        <f t="shared" si="669"/>
        <v/>
      </c>
      <c r="AI5807" s="70" t="str">
        <f t="shared" si="670"/>
        <v/>
      </c>
      <c r="AJ5807" s="70" t="str">
        <f t="shared" si="671"/>
        <v>X</v>
      </c>
      <c r="AK5807" s="70" t="str" cm="1">
        <f t="array" ref="AK5807">_xlfn.IFS(AH5807&lt;&gt;"","1",AI5807&lt;&gt;"","2",AJ5807&lt;&gt;"","3")</f>
        <v>3</v>
      </c>
    </row>
    <row r="5808" spans="1:37" x14ac:dyDescent="0.25">
      <c r="A5808" t="s">
        <v>363</v>
      </c>
      <c r="B5808" t="s">
        <v>504</v>
      </c>
      <c r="C5808" s="67" t="str">
        <f t="shared" si="667"/>
        <v>Courtney Stapleton</v>
      </c>
      <c r="D5808" s="71" t="str" cm="1">
        <f t="array" ref="D5808">_xlfn.IFS(AK5808="1",CONCATENATE(C5808,"Regional"),AK5808="2",CONCATENATE(C5808,"Sectional"),AK5808="3",CONCATENATE(C5808,COUNTIF($C$1:C5808,C5808)))</f>
        <v>Courtney Stapleton6</v>
      </c>
      <c r="E5808" s="66">
        <v>45183.520833333336</v>
      </c>
      <c r="F5808" t="s">
        <v>2669</v>
      </c>
      <c r="G5808" s="46">
        <v>85</v>
      </c>
      <c r="H5808" s="46">
        <v>94</v>
      </c>
      <c r="I5808" s="46">
        <v>34</v>
      </c>
      <c r="J5808" t="s">
        <v>119</v>
      </c>
      <c r="K5808" t="s">
        <v>90</v>
      </c>
      <c r="L5808" s="46">
        <v>5036</v>
      </c>
      <c r="M5808" s="46">
        <v>72</v>
      </c>
      <c r="N5808" s="46">
        <v>69.099999999999994</v>
      </c>
      <c r="O5808" s="46">
        <v>116</v>
      </c>
      <c r="P5808" s="46">
        <f t="shared" si="668"/>
        <v>2</v>
      </c>
      <c r="R5808" s="67" t="s">
        <v>3021</v>
      </c>
      <c r="S5808" s="67">
        <f>COUNTIF(Y$2:$Y$100,R5808)</f>
        <v>0</v>
      </c>
      <c r="V5808" s="67">
        <f t="shared" si="672"/>
        <v>0</v>
      </c>
      <c r="AB5808" t="s">
        <v>90</v>
      </c>
      <c r="AC5808" s="46">
        <v>5036</v>
      </c>
      <c r="AD5808" s="46">
        <v>72</v>
      </c>
      <c r="AE5808" s="46">
        <v>69.099999999999994</v>
      </c>
      <c r="AF5808" s="46">
        <v>116</v>
      </c>
      <c r="AH5808" s="70" t="str">
        <f t="shared" si="669"/>
        <v/>
      </c>
      <c r="AI5808" s="70" t="str">
        <f t="shared" si="670"/>
        <v/>
      </c>
      <c r="AJ5808" s="70" t="str">
        <f t="shared" si="671"/>
        <v>X</v>
      </c>
      <c r="AK5808" s="70" t="str" cm="1">
        <f t="array" ref="AK5808">_xlfn.IFS(AH5808&lt;&gt;"","1",AI5808&lt;&gt;"","2",AJ5808&lt;&gt;"","3")</f>
        <v>3</v>
      </c>
    </row>
    <row r="5809" spans="1:37" x14ac:dyDescent="0.25">
      <c r="A5809" t="s">
        <v>1650</v>
      </c>
      <c r="B5809" t="s">
        <v>769</v>
      </c>
      <c r="C5809" s="67" t="str">
        <f t="shared" si="667"/>
        <v>Nadia Maciejewski</v>
      </c>
      <c r="D5809" s="71" t="str" cm="1">
        <f t="array" ref="D5809">_xlfn.IFS(AK5809="1",CONCATENATE(C5809,"Regional"),AK5809="2",CONCATENATE(C5809,"Sectional"),AK5809="3",CONCATENATE(C5809,COUNTIF($C$1:C5809,C5809)))</f>
        <v>Nadia Maciejewski9</v>
      </c>
      <c r="E5809" s="66">
        <v>45183.520833333336</v>
      </c>
      <c r="F5809" t="s">
        <v>2669</v>
      </c>
      <c r="G5809" s="46">
        <v>85</v>
      </c>
      <c r="H5809" s="46">
        <v>95</v>
      </c>
      <c r="I5809" s="46">
        <v>38</v>
      </c>
      <c r="J5809" t="s">
        <v>119</v>
      </c>
      <c r="K5809" t="s">
        <v>90</v>
      </c>
      <c r="L5809" s="46">
        <v>5036</v>
      </c>
      <c r="M5809" s="46">
        <v>72</v>
      </c>
      <c r="N5809" s="46">
        <v>69.099999999999994</v>
      </c>
      <c r="O5809" s="46">
        <v>116</v>
      </c>
      <c r="P5809" s="46">
        <f t="shared" si="668"/>
        <v>2</v>
      </c>
      <c r="R5809" s="67" t="s">
        <v>3497</v>
      </c>
      <c r="S5809" s="67">
        <f>COUNTIF(Y$2:$Y$100,R5809)</f>
        <v>0</v>
      </c>
      <c r="V5809" s="67">
        <f t="shared" si="672"/>
        <v>0</v>
      </c>
      <c r="AB5809" t="s">
        <v>90</v>
      </c>
      <c r="AC5809" s="46">
        <v>5036</v>
      </c>
      <c r="AD5809" s="46">
        <v>72</v>
      </c>
      <c r="AE5809" s="46">
        <v>69.099999999999994</v>
      </c>
      <c r="AF5809" s="46">
        <v>116</v>
      </c>
      <c r="AH5809" s="70" t="str">
        <f t="shared" si="669"/>
        <v/>
      </c>
      <c r="AI5809" s="70" t="str">
        <f t="shared" si="670"/>
        <v/>
      </c>
      <c r="AJ5809" s="70" t="str">
        <f t="shared" si="671"/>
        <v>X</v>
      </c>
      <c r="AK5809" s="70" t="str" cm="1">
        <f t="array" ref="AK5809">_xlfn.IFS(AH5809&lt;&gt;"","1",AI5809&lt;&gt;"","2",AJ5809&lt;&gt;"","3")</f>
        <v>3</v>
      </c>
    </row>
    <row r="5810" spans="1:37" x14ac:dyDescent="0.25">
      <c r="A5810" t="s">
        <v>1668</v>
      </c>
      <c r="B5810" t="s">
        <v>328</v>
      </c>
      <c r="C5810" s="67" t="str">
        <f t="shared" si="667"/>
        <v>Emerson Ihde</v>
      </c>
      <c r="D5810" s="71" t="str" cm="1">
        <f t="array" ref="D5810">_xlfn.IFS(AK5810="1",CONCATENATE(C5810,"Regional"),AK5810="2",CONCATENATE(C5810,"Sectional"),AK5810="3",CONCATENATE(C5810,COUNTIF($C$1:C5810,C5810)))</f>
        <v>Emerson Ihde11</v>
      </c>
      <c r="E5810" s="66">
        <v>45183.520833333336</v>
      </c>
      <c r="F5810" t="s">
        <v>2669</v>
      </c>
      <c r="G5810" s="46">
        <v>85</v>
      </c>
      <c r="H5810" s="46">
        <v>95</v>
      </c>
      <c r="I5810" s="46">
        <v>38</v>
      </c>
      <c r="J5810" t="s">
        <v>119</v>
      </c>
      <c r="K5810" t="s">
        <v>90</v>
      </c>
      <c r="L5810" s="46">
        <v>5036</v>
      </c>
      <c r="M5810" s="46">
        <v>72</v>
      </c>
      <c r="N5810" s="46">
        <v>69.099999999999994</v>
      </c>
      <c r="O5810" s="46">
        <v>116</v>
      </c>
      <c r="P5810" s="46">
        <f t="shared" si="668"/>
        <v>2</v>
      </c>
      <c r="R5810" s="67" t="s">
        <v>3489</v>
      </c>
      <c r="S5810" s="67">
        <f>COUNTIF(Y$2:$Y$100,R5810)</f>
        <v>0</v>
      </c>
      <c r="V5810" s="67">
        <f t="shared" si="672"/>
        <v>0</v>
      </c>
      <c r="AB5810" t="s">
        <v>90</v>
      </c>
      <c r="AC5810" s="46">
        <v>5036</v>
      </c>
      <c r="AD5810" s="46">
        <v>72</v>
      </c>
      <c r="AE5810" s="46">
        <v>69.099999999999994</v>
      </c>
      <c r="AF5810" s="46">
        <v>116</v>
      </c>
      <c r="AH5810" s="70" t="str">
        <f t="shared" si="669"/>
        <v/>
      </c>
      <c r="AI5810" s="70" t="str">
        <f t="shared" si="670"/>
        <v/>
      </c>
      <c r="AJ5810" s="70" t="str">
        <f t="shared" si="671"/>
        <v>X</v>
      </c>
      <c r="AK5810" s="70" t="str" cm="1">
        <f t="array" ref="AK5810">_xlfn.IFS(AH5810&lt;&gt;"","1",AI5810&lt;&gt;"","2",AJ5810&lt;&gt;"","3")</f>
        <v>3</v>
      </c>
    </row>
    <row r="5811" spans="1:37" x14ac:dyDescent="0.25">
      <c r="A5811" t="s">
        <v>950</v>
      </c>
      <c r="B5811" t="s">
        <v>628</v>
      </c>
      <c r="C5811" s="67" t="str">
        <f t="shared" si="667"/>
        <v>Angelina Dorshak</v>
      </c>
      <c r="D5811" s="71" t="str" cm="1">
        <f t="array" ref="D5811">_xlfn.IFS(AK5811="1",CONCATENATE(C5811,"Regional"),AK5811="2",CONCATENATE(C5811,"Sectional"),AK5811="3",CONCATENATE(C5811,COUNTIF($C$1:C5811,C5811)))</f>
        <v>Angelina Dorshak10</v>
      </c>
      <c r="E5811" s="66">
        <v>45183.520833333336</v>
      </c>
      <c r="F5811" t="s">
        <v>2669</v>
      </c>
      <c r="G5811" s="46">
        <v>85</v>
      </c>
      <c r="H5811" s="46">
        <v>95</v>
      </c>
      <c r="I5811" s="46">
        <v>38</v>
      </c>
      <c r="J5811" t="s">
        <v>119</v>
      </c>
      <c r="K5811" t="s">
        <v>90</v>
      </c>
      <c r="L5811" s="46">
        <v>5036</v>
      </c>
      <c r="M5811" s="46">
        <v>72</v>
      </c>
      <c r="N5811" s="46">
        <v>69.099999999999994</v>
      </c>
      <c r="O5811" s="46">
        <v>116</v>
      </c>
      <c r="P5811" s="46">
        <f t="shared" si="668"/>
        <v>2</v>
      </c>
      <c r="R5811" s="67" t="s">
        <v>1467</v>
      </c>
      <c r="S5811" s="67">
        <f>COUNTIF(Y$2:$Y$100,R5811)</f>
        <v>0</v>
      </c>
      <c r="V5811" s="67">
        <f t="shared" si="672"/>
        <v>0</v>
      </c>
      <c r="AB5811" t="s">
        <v>90</v>
      </c>
      <c r="AC5811" s="46">
        <v>5036</v>
      </c>
      <c r="AD5811" s="46">
        <v>72</v>
      </c>
      <c r="AE5811" s="46">
        <v>69.099999999999994</v>
      </c>
      <c r="AF5811" s="46">
        <v>116</v>
      </c>
      <c r="AH5811" s="70" t="str">
        <f t="shared" si="669"/>
        <v/>
      </c>
      <c r="AI5811" s="70" t="str">
        <f t="shared" si="670"/>
        <v/>
      </c>
      <c r="AJ5811" s="70" t="str">
        <f t="shared" si="671"/>
        <v>X</v>
      </c>
      <c r="AK5811" s="70" t="str" cm="1">
        <f t="array" ref="AK5811">_xlfn.IFS(AH5811&lt;&gt;"","1",AI5811&lt;&gt;"","2",AJ5811&lt;&gt;"","3")</f>
        <v>3</v>
      </c>
    </row>
    <row r="5812" spans="1:37" x14ac:dyDescent="0.25">
      <c r="A5812" t="s">
        <v>491</v>
      </c>
      <c r="B5812" t="s">
        <v>418</v>
      </c>
      <c r="C5812" s="67" t="str">
        <f t="shared" si="667"/>
        <v>Katie Heun</v>
      </c>
      <c r="D5812" s="71" t="str" cm="1">
        <f t="array" ref="D5812">_xlfn.IFS(AK5812="1",CONCATENATE(C5812,"Regional"),AK5812="2",CONCATENATE(C5812,"Sectional"),AK5812="3",CONCATENATE(C5812,COUNTIF($C$1:C5812,C5812)))</f>
        <v>Katie Heun10</v>
      </c>
      <c r="E5812" s="66">
        <v>45183.520833333336</v>
      </c>
      <c r="F5812" t="s">
        <v>2669</v>
      </c>
      <c r="G5812" s="46">
        <v>85</v>
      </c>
      <c r="H5812" s="46">
        <v>95</v>
      </c>
      <c r="I5812" s="46">
        <v>38</v>
      </c>
      <c r="J5812" t="s">
        <v>119</v>
      </c>
      <c r="K5812" t="s">
        <v>90</v>
      </c>
      <c r="L5812" s="46">
        <v>5036</v>
      </c>
      <c r="M5812" s="46">
        <v>72</v>
      </c>
      <c r="N5812" s="46">
        <v>69.099999999999994</v>
      </c>
      <c r="O5812" s="46">
        <v>116</v>
      </c>
      <c r="P5812" s="46">
        <f t="shared" si="668"/>
        <v>2</v>
      </c>
      <c r="R5812" s="67" t="s">
        <v>1181</v>
      </c>
      <c r="S5812" s="67">
        <f>COUNTIF(Y$2:$Y$100,R5812)</f>
        <v>0</v>
      </c>
      <c r="V5812" s="67">
        <f t="shared" si="672"/>
        <v>0</v>
      </c>
      <c r="AB5812" t="s">
        <v>90</v>
      </c>
      <c r="AC5812" s="46">
        <v>5036</v>
      </c>
      <c r="AD5812" s="46">
        <v>72</v>
      </c>
      <c r="AE5812" s="46">
        <v>69.099999999999994</v>
      </c>
      <c r="AF5812" s="46">
        <v>116</v>
      </c>
      <c r="AH5812" s="70" t="str">
        <f t="shared" si="669"/>
        <v/>
      </c>
      <c r="AI5812" s="70" t="str">
        <f t="shared" si="670"/>
        <v/>
      </c>
      <c r="AJ5812" s="70" t="str">
        <f t="shared" si="671"/>
        <v>X</v>
      </c>
      <c r="AK5812" s="70" t="str" cm="1">
        <f t="array" ref="AK5812">_xlfn.IFS(AH5812&lt;&gt;"","1",AI5812&lt;&gt;"","2",AJ5812&lt;&gt;"","3")</f>
        <v>3</v>
      </c>
    </row>
    <row r="5813" spans="1:37" x14ac:dyDescent="0.25">
      <c r="A5813" t="s">
        <v>748</v>
      </c>
      <c r="B5813" t="s">
        <v>538</v>
      </c>
      <c r="C5813" s="67" t="str">
        <f t="shared" si="667"/>
        <v>Lilly DeRosa</v>
      </c>
      <c r="D5813" s="71" t="str" cm="1">
        <f t="array" ref="D5813">_xlfn.IFS(AK5813="1",CONCATENATE(C5813,"Regional"),AK5813="2",CONCATENATE(C5813,"Sectional"),AK5813="3",CONCATENATE(C5813,COUNTIF($C$1:C5813,C5813)))</f>
        <v>Lilly DeRosa7</v>
      </c>
      <c r="E5813" s="66">
        <v>45183.520833333336</v>
      </c>
      <c r="F5813" t="s">
        <v>2669</v>
      </c>
      <c r="G5813" s="46">
        <v>85</v>
      </c>
      <c r="H5813" s="46">
        <v>95</v>
      </c>
      <c r="I5813" s="46">
        <v>38</v>
      </c>
      <c r="J5813" t="s">
        <v>119</v>
      </c>
      <c r="K5813" t="s">
        <v>90</v>
      </c>
      <c r="L5813" s="46">
        <v>5036</v>
      </c>
      <c r="M5813" s="46">
        <v>72</v>
      </c>
      <c r="N5813" s="46">
        <v>69.099999999999994</v>
      </c>
      <c r="O5813" s="46">
        <v>116</v>
      </c>
      <c r="P5813" s="46">
        <f t="shared" si="668"/>
        <v>2</v>
      </c>
      <c r="R5813" s="67" t="s">
        <v>1336</v>
      </c>
      <c r="S5813" s="67">
        <f>COUNTIF(Y$2:$Y$100,R5813)</f>
        <v>0</v>
      </c>
      <c r="V5813" s="67">
        <f t="shared" si="672"/>
        <v>0</v>
      </c>
      <c r="AB5813" t="s">
        <v>90</v>
      </c>
      <c r="AC5813" s="46">
        <v>5036</v>
      </c>
      <c r="AD5813" s="46">
        <v>72</v>
      </c>
      <c r="AE5813" s="46">
        <v>69.099999999999994</v>
      </c>
      <c r="AF5813" s="46">
        <v>116</v>
      </c>
      <c r="AH5813" s="70" t="str">
        <f t="shared" si="669"/>
        <v/>
      </c>
      <c r="AI5813" s="70" t="str">
        <f t="shared" si="670"/>
        <v/>
      </c>
      <c r="AJ5813" s="70" t="str">
        <f t="shared" si="671"/>
        <v>X</v>
      </c>
      <c r="AK5813" s="70" t="str" cm="1">
        <f t="array" ref="AK5813">_xlfn.IFS(AH5813&lt;&gt;"","1",AI5813&lt;&gt;"","2",AJ5813&lt;&gt;"","3")</f>
        <v>3</v>
      </c>
    </row>
    <row r="5814" spans="1:37" x14ac:dyDescent="0.25">
      <c r="A5814" t="s">
        <v>992</v>
      </c>
      <c r="B5814" t="s">
        <v>582</v>
      </c>
      <c r="C5814" s="67" t="str">
        <f t="shared" si="667"/>
        <v>Katelyn Hupfer</v>
      </c>
      <c r="D5814" s="71" t="str" cm="1">
        <f t="array" ref="D5814">_xlfn.IFS(AK5814="1",CONCATENATE(C5814,"Regional"),AK5814="2",CONCATENATE(C5814,"Sectional"),AK5814="3",CONCATENATE(C5814,COUNTIF($C$1:C5814,C5814)))</f>
        <v>Katelyn Hupfer8</v>
      </c>
      <c r="E5814" s="66">
        <v>45183.520833333336</v>
      </c>
      <c r="F5814" t="s">
        <v>2669</v>
      </c>
      <c r="G5814" s="46">
        <v>85</v>
      </c>
      <c r="H5814" s="46">
        <v>96</v>
      </c>
      <c r="I5814" s="46">
        <v>43</v>
      </c>
      <c r="J5814" t="s">
        <v>119</v>
      </c>
      <c r="K5814" t="s">
        <v>90</v>
      </c>
      <c r="L5814" s="46">
        <v>5036</v>
      </c>
      <c r="M5814" s="46">
        <v>72</v>
      </c>
      <c r="N5814" s="46">
        <v>69.099999999999994</v>
      </c>
      <c r="O5814" s="46">
        <v>116</v>
      </c>
      <c r="P5814" s="46">
        <f t="shared" si="668"/>
        <v>2</v>
      </c>
      <c r="R5814" s="67" t="s">
        <v>1496</v>
      </c>
      <c r="S5814" s="67">
        <f>COUNTIF(Y$2:$Y$100,R5814)</f>
        <v>0</v>
      </c>
      <c r="V5814" s="67">
        <f t="shared" si="672"/>
        <v>0</v>
      </c>
      <c r="AB5814" t="s">
        <v>90</v>
      </c>
      <c r="AC5814" s="46">
        <v>5036</v>
      </c>
      <c r="AD5814" s="46">
        <v>72</v>
      </c>
      <c r="AE5814" s="46">
        <v>69.099999999999994</v>
      </c>
      <c r="AF5814" s="46">
        <v>116</v>
      </c>
      <c r="AH5814" s="70" t="str">
        <f t="shared" si="669"/>
        <v/>
      </c>
      <c r="AI5814" s="70" t="str">
        <f t="shared" si="670"/>
        <v/>
      </c>
      <c r="AJ5814" s="70" t="str">
        <f t="shared" si="671"/>
        <v>X</v>
      </c>
      <c r="AK5814" s="70" t="str" cm="1">
        <f t="array" ref="AK5814">_xlfn.IFS(AH5814&lt;&gt;"","1",AI5814&lt;&gt;"","2",AJ5814&lt;&gt;"","3")</f>
        <v>3</v>
      </c>
    </row>
    <row r="5815" spans="1:37" x14ac:dyDescent="0.25">
      <c r="A5815" t="s">
        <v>744</v>
      </c>
      <c r="B5815" t="s">
        <v>393</v>
      </c>
      <c r="C5815" s="67" t="str">
        <f t="shared" si="667"/>
        <v>Mia Reischel</v>
      </c>
      <c r="D5815" s="71" t="str" cm="1">
        <f t="array" ref="D5815">_xlfn.IFS(AK5815="1",CONCATENATE(C5815,"Regional"),AK5815="2",CONCATENATE(C5815,"Sectional"),AK5815="3",CONCATENATE(C5815,COUNTIF($C$1:C5815,C5815)))</f>
        <v>Mia Reischel9</v>
      </c>
      <c r="E5815" s="66">
        <v>45183.520833333336</v>
      </c>
      <c r="F5815" t="s">
        <v>2669</v>
      </c>
      <c r="G5815" s="46">
        <v>85</v>
      </c>
      <c r="H5815" s="46">
        <v>96</v>
      </c>
      <c r="I5815" s="46">
        <v>43</v>
      </c>
      <c r="J5815" t="s">
        <v>119</v>
      </c>
      <c r="K5815" t="s">
        <v>90</v>
      </c>
      <c r="L5815" s="46">
        <v>5036</v>
      </c>
      <c r="M5815" s="46">
        <v>72</v>
      </c>
      <c r="N5815" s="46">
        <v>69.099999999999994</v>
      </c>
      <c r="O5815" s="46">
        <v>116</v>
      </c>
      <c r="P5815" s="46">
        <f t="shared" si="668"/>
        <v>2</v>
      </c>
      <c r="R5815" s="67" t="s">
        <v>1332</v>
      </c>
      <c r="S5815" s="67">
        <f>COUNTIF(Y$2:$Y$100,R5815)</f>
        <v>0</v>
      </c>
      <c r="V5815" s="67">
        <f t="shared" si="672"/>
        <v>0</v>
      </c>
      <c r="AB5815" t="s">
        <v>90</v>
      </c>
      <c r="AC5815" s="46">
        <v>5036</v>
      </c>
      <c r="AD5815" s="46">
        <v>72</v>
      </c>
      <c r="AE5815" s="46">
        <v>69.099999999999994</v>
      </c>
      <c r="AF5815" s="46">
        <v>116</v>
      </c>
      <c r="AH5815" s="70" t="str">
        <f t="shared" si="669"/>
        <v/>
      </c>
      <c r="AI5815" s="70" t="str">
        <f t="shared" si="670"/>
        <v/>
      </c>
      <c r="AJ5815" s="70" t="str">
        <f t="shared" si="671"/>
        <v>X</v>
      </c>
      <c r="AK5815" s="70" t="str" cm="1">
        <f t="array" ref="AK5815">_xlfn.IFS(AH5815&lt;&gt;"","1",AI5815&lt;&gt;"","2",AJ5815&lt;&gt;"","3")</f>
        <v>3</v>
      </c>
    </row>
    <row r="5816" spans="1:37" x14ac:dyDescent="0.25">
      <c r="A5816" t="s">
        <v>2101</v>
      </c>
      <c r="B5816" t="s">
        <v>492</v>
      </c>
      <c r="C5816" s="67" t="str">
        <f t="shared" si="667"/>
        <v>Anna Marrero</v>
      </c>
      <c r="D5816" s="71" t="str" cm="1">
        <f t="array" ref="D5816">_xlfn.IFS(AK5816="1",CONCATENATE(C5816,"Regional"),AK5816="2",CONCATENATE(C5816,"Sectional"),AK5816="3",CONCATENATE(C5816,COUNTIF($C$1:C5816,C5816)))</f>
        <v>Anna Marrero9</v>
      </c>
      <c r="E5816" s="66">
        <v>45183.520833333336</v>
      </c>
      <c r="F5816" t="s">
        <v>2669</v>
      </c>
      <c r="G5816" s="46">
        <v>85</v>
      </c>
      <c r="H5816" s="46">
        <v>97</v>
      </c>
      <c r="I5816" s="46">
        <v>45</v>
      </c>
      <c r="J5816" t="s">
        <v>119</v>
      </c>
      <c r="K5816" t="s">
        <v>90</v>
      </c>
      <c r="L5816" s="46">
        <v>5036</v>
      </c>
      <c r="M5816" s="46">
        <v>72</v>
      </c>
      <c r="N5816" s="46">
        <v>69.099999999999994</v>
      </c>
      <c r="O5816" s="46">
        <v>116</v>
      </c>
      <c r="P5816" s="46">
        <f t="shared" si="668"/>
        <v>2</v>
      </c>
      <c r="R5816" s="67" t="s">
        <v>3126</v>
      </c>
      <c r="S5816" s="67">
        <f>COUNTIF(Y$2:$Y$100,R5816)</f>
        <v>0</v>
      </c>
      <c r="V5816" s="67">
        <f t="shared" si="672"/>
        <v>0</v>
      </c>
      <c r="AB5816" t="s">
        <v>90</v>
      </c>
      <c r="AC5816" s="46">
        <v>5036</v>
      </c>
      <c r="AD5816" s="46">
        <v>72</v>
      </c>
      <c r="AE5816" s="46">
        <v>69.099999999999994</v>
      </c>
      <c r="AF5816" s="46">
        <v>116</v>
      </c>
      <c r="AH5816" s="70" t="str">
        <f t="shared" si="669"/>
        <v/>
      </c>
      <c r="AI5816" s="70" t="str">
        <f t="shared" si="670"/>
        <v/>
      </c>
      <c r="AJ5816" s="70" t="str">
        <f t="shared" si="671"/>
        <v>X</v>
      </c>
      <c r="AK5816" s="70" t="str" cm="1">
        <f t="array" ref="AK5816">_xlfn.IFS(AH5816&lt;&gt;"","1",AI5816&lt;&gt;"","2",AJ5816&lt;&gt;"","3")</f>
        <v>3</v>
      </c>
    </row>
    <row r="5817" spans="1:37" x14ac:dyDescent="0.25">
      <c r="A5817" t="s">
        <v>794</v>
      </c>
      <c r="B5817" t="s">
        <v>781</v>
      </c>
      <c r="C5817" s="67" t="str">
        <f t="shared" si="667"/>
        <v>Maureen Schlifske</v>
      </c>
      <c r="D5817" s="71" t="str" cm="1">
        <f t="array" ref="D5817">_xlfn.IFS(AK5817="1",CONCATENATE(C5817,"Regional"),AK5817="2",CONCATENATE(C5817,"Sectional"),AK5817="3",CONCATENATE(C5817,COUNTIF($C$1:C5817,C5817)))</f>
        <v>Maureen Schlifske7</v>
      </c>
      <c r="E5817" s="66">
        <v>45183.520833333336</v>
      </c>
      <c r="F5817" t="s">
        <v>2669</v>
      </c>
      <c r="G5817" s="46">
        <v>85</v>
      </c>
      <c r="H5817" s="46">
        <v>97</v>
      </c>
      <c r="I5817" s="46">
        <v>45</v>
      </c>
      <c r="J5817" t="s">
        <v>119</v>
      </c>
      <c r="K5817" t="s">
        <v>90</v>
      </c>
      <c r="L5817" s="46">
        <v>5036</v>
      </c>
      <c r="M5817" s="46">
        <v>72</v>
      </c>
      <c r="N5817" s="46">
        <v>69.099999999999994</v>
      </c>
      <c r="O5817" s="46">
        <v>116</v>
      </c>
      <c r="P5817" s="46">
        <f t="shared" si="668"/>
        <v>2</v>
      </c>
      <c r="R5817" s="67" t="s">
        <v>3617</v>
      </c>
      <c r="S5817" s="67">
        <f>COUNTIF(Y$2:$Y$100,R5817)</f>
        <v>0</v>
      </c>
      <c r="V5817" s="67">
        <f t="shared" si="672"/>
        <v>0</v>
      </c>
      <c r="AB5817" t="s">
        <v>90</v>
      </c>
      <c r="AC5817" s="46">
        <v>5036</v>
      </c>
      <c r="AD5817" s="46">
        <v>72</v>
      </c>
      <c r="AE5817" s="46">
        <v>69.099999999999994</v>
      </c>
      <c r="AF5817" s="46">
        <v>116</v>
      </c>
      <c r="AH5817" s="70" t="str">
        <f t="shared" si="669"/>
        <v/>
      </c>
      <c r="AI5817" s="70" t="str">
        <f t="shared" si="670"/>
        <v/>
      </c>
      <c r="AJ5817" s="70" t="str">
        <f t="shared" si="671"/>
        <v>X</v>
      </c>
      <c r="AK5817" s="70" t="str" cm="1">
        <f t="array" ref="AK5817">_xlfn.IFS(AH5817&lt;&gt;"","1",AI5817&lt;&gt;"","2",AJ5817&lt;&gt;"","3")</f>
        <v>3</v>
      </c>
    </row>
    <row r="5818" spans="1:37" x14ac:dyDescent="0.25">
      <c r="A5818" t="s">
        <v>2160</v>
      </c>
      <c r="B5818" t="s">
        <v>2161</v>
      </c>
      <c r="C5818" s="67" t="str">
        <f t="shared" si="667"/>
        <v>Mysha Sharief</v>
      </c>
      <c r="D5818" s="71" t="str" cm="1">
        <f t="array" ref="D5818">_xlfn.IFS(AK5818="1",CONCATENATE(C5818,"Regional"),AK5818="2",CONCATENATE(C5818,"Sectional"),AK5818="3",CONCATENATE(C5818,COUNTIF($C$1:C5818,C5818)))</f>
        <v>Mysha Sharief6</v>
      </c>
      <c r="E5818" s="66">
        <v>45183.520833333336</v>
      </c>
      <c r="F5818" t="s">
        <v>2669</v>
      </c>
      <c r="G5818" s="46">
        <v>85</v>
      </c>
      <c r="H5818" s="46">
        <v>98</v>
      </c>
      <c r="I5818" s="46">
        <v>47</v>
      </c>
      <c r="J5818" t="s">
        <v>119</v>
      </c>
      <c r="K5818" t="s">
        <v>90</v>
      </c>
      <c r="L5818" s="46">
        <v>5036</v>
      </c>
      <c r="M5818" s="46">
        <v>72</v>
      </c>
      <c r="N5818" s="46">
        <v>69.099999999999994</v>
      </c>
      <c r="O5818" s="46">
        <v>116</v>
      </c>
      <c r="P5818" s="46">
        <f t="shared" si="668"/>
        <v>2</v>
      </c>
      <c r="R5818" s="67" t="s">
        <v>3185</v>
      </c>
      <c r="S5818" s="67">
        <f>COUNTIF(Y$2:$Y$100,R5818)</f>
        <v>0</v>
      </c>
      <c r="V5818" s="67">
        <f t="shared" si="672"/>
        <v>0</v>
      </c>
      <c r="AB5818" t="s">
        <v>90</v>
      </c>
      <c r="AC5818" s="46">
        <v>5036</v>
      </c>
      <c r="AD5818" s="46">
        <v>72</v>
      </c>
      <c r="AE5818" s="46">
        <v>69.099999999999994</v>
      </c>
      <c r="AF5818" s="46">
        <v>116</v>
      </c>
      <c r="AH5818" s="70" t="str">
        <f t="shared" si="669"/>
        <v/>
      </c>
      <c r="AI5818" s="70" t="str">
        <f t="shared" si="670"/>
        <v/>
      </c>
      <c r="AJ5818" s="70" t="str">
        <f t="shared" si="671"/>
        <v>X</v>
      </c>
      <c r="AK5818" s="70" t="str" cm="1">
        <f t="array" ref="AK5818">_xlfn.IFS(AH5818&lt;&gt;"","1",AI5818&lt;&gt;"","2",AJ5818&lt;&gt;"","3")</f>
        <v>3</v>
      </c>
    </row>
    <row r="5819" spans="1:37" x14ac:dyDescent="0.25">
      <c r="A5819" t="s">
        <v>685</v>
      </c>
      <c r="B5819" t="s">
        <v>570</v>
      </c>
      <c r="C5819" s="67" t="str">
        <f t="shared" si="667"/>
        <v>Sydney Quella</v>
      </c>
      <c r="D5819" s="71" t="str" cm="1">
        <f t="array" ref="D5819">_xlfn.IFS(AK5819="1",CONCATENATE(C5819,"Regional"),AK5819="2",CONCATENATE(C5819,"Sectional"),AK5819="3",CONCATENATE(C5819,COUNTIF($C$1:C5819,C5819)))</f>
        <v>Sydney Quella6</v>
      </c>
      <c r="E5819" s="66">
        <v>45183.520833333336</v>
      </c>
      <c r="F5819" t="s">
        <v>2669</v>
      </c>
      <c r="G5819" s="46">
        <v>85</v>
      </c>
      <c r="H5819" s="46">
        <v>98</v>
      </c>
      <c r="I5819" s="46">
        <v>47</v>
      </c>
      <c r="J5819" t="s">
        <v>119</v>
      </c>
      <c r="K5819" t="s">
        <v>90</v>
      </c>
      <c r="L5819" s="46">
        <v>5036</v>
      </c>
      <c r="M5819" s="46">
        <v>72</v>
      </c>
      <c r="N5819" s="46">
        <v>69.099999999999994</v>
      </c>
      <c r="O5819" s="46">
        <v>116</v>
      </c>
      <c r="P5819" s="46">
        <f t="shared" si="668"/>
        <v>2</v>
      </c>
      <c r="R5819" s="67" t="s">
        <v>1362</v>
      </c>
      <c r="S5819" s="67">
        <f>COUNTIF(Y$2:$Y$100,R5819)</f>
        <v>0</v>
      </c>
      <c r="V5819" s="67">
        <f t="shared" si="672"/>
        <v>0</v>
      </c>
      <c r="AB5819" t="s">
        <v>90</v>
      </c>
      <c r="AC5819" s="46">
        <v>5036</v>
      </c>
      <c r="AD5819" s="46">
        <v>72</v>
      </c>
      <c r="AE5819" s="46">
        <v>69.099999999999994</v>
      </c>
      <c r="AF5819" s="46">
        <v>116</v>
      </c>
      <c r="AH5819" s="70" t="str">
        <f t="shared" si="669"/>
        <v/>
      </c>
      <c r="AI5819" s="70" t="str">
        <f t="shared" si="670"/>
        <v/>
      </c>
      <c r="AJ5819" s="70" t="str">
        <f t="shared" si="671"/>
        <v>X</v>
      </c>
      <c r="AK5819" s="70" t="str" cm="1">
        <f t="array" ref="AK5819">_xlfn.IFS(AH5819&lt;&gt;"","1",AI5819&lt;&gt;"","2",AJ5819&lt;&gt;"","3")</f>
        <v>3</v>
      </c>
    </row>
    <row r="5820" spans="1:37" x14ac:dyDescent="0.25">
      <c r="A5820" t="s">
        <v>1722</v>
      </c>
      <c r="B5820" t="s">
        <v>362</v>
      </c>
      <c r="C5820" s="67" t="str">
        <f t="shared" si="667"/>
        <v>Emma Campeau</v>
      </c>
      <c r="D5820" s="71" t="str" cm="1">
        <f t="array" ref="D5820">_xlfn.IFS(AK5820="1",CONCATENATE(C5820,"Regional"),AK5820="2",CONCATENATE(C5820,"Sectional"),AK5820="3",CONCATENATE(C5820,COUNTIF($C$1:C5820,C5820)))</f>
        <v>Emma Campeau9</v>
      </c>
      <c r="E5820" s="66">
        <v>45183.520833333336</v>
      </c>
      <c r="F5820" t="s">
        <v>2669</v>
      </c>
      <c r="G5820" s="46">
        <v>85</v>
      </c>
      <c r="H5820" s="46">
        <v>98</v>
      </c>
      <c r="I5820" s="46">
        <v>47</v>
      </c>
      <c r="J5820" t="s">
        <v>119</v>
      </c>
      <c r="K5820" t="s">
        <v>90</v>
      </c>
      <c r="L5820" s="46">
        <v>5036</v>
      </c>
      <c r="M5820" s="46">
        <v>72</v>
      </c>
      <c r="N5820" s="46">
        <v>69.099999999999994</v>
      </c>
      <c r="O5820" s="46">
        <v>116</v>
      </c>
      <c r="P5820" s="46">
        <f t="shared" si="668"/>
        <v>2</v>
      </c>
      <c r="R5820" s="67" t="s">
        <v>3588</v>
      </c>
      <c r="S5820" s="67">
        <f>COUNTIF(Y$2:$Y$100,R5820)</f>
        <v>0</v>
      </c>
      <c r="V5820" s="67">
        <f t="shared" si="672"/>
        <v>0</v>
      </c>
      <c r="AB5820" t="s">
        <v>90</v>
      </c>
      <c r="AC5820" s="46">
        <v>5036</v>
      </c>
      <c r="AD5820" s="46">
        <v>72</v>
      </c>
      <c r="AE5820" s="46">
        <v>69.099999999999994</v>
      </c>
      <c r="AF5820" s="46">
        <v>116</v>
      </c>
      <c r="AH5820" s="70" t="str">
        <f t="shared" si="669"/>
        <v/>
      </c>
      <c r="AI5820" s="70" t="str">
        <f t="shared" si="670"/>
        <v/>
      </c>
      <c r="AJ5820" s="70" t="str">
        <f t="shared" si="671"/>
        <v>X</v>
      </c>
      <c r="AK5820" s="70" t="str" cm="1">
        <f t="array" ref="AK5820">_xlfn.IFS(AH5820&lt;&gt;"","1",AI5820&lt;&gt;"","2",AJ5820&lt;&gt;"","3")</f>
        <v>3</v>
      </c>
    </row>
    <row r="5821" spans="1:37" x14ac:dyDescent="0.25">
      <c r="A5821" t="s">
        <v>1661</v>
      </c>
      <c r="B5821" t="s">
        <v>570</v>
      </c>
      <c r="C5821" s="67" t="str">
        <f t="shared" si="667"/>
        <v>Sydney Koetterhagen</v>
      </c>
      <c r="D5821" s="71" t="str" cm="1">
        <f t="array" ref="D5821">_xlfn.IFS(AK5821="1",CONCATENATE(C5821,"Regional"),AK5821="2",CONCATENATE(C5821,"Sectional"),AK5821="3",CONCATENATE(C5821,COUNTIF($C$1:C5821,C5821)))</f>
        <v>Sydney Koetterhagen7</v>
      </c>
      <c r="E5821" s="66">
        <v>45183.520833333336</v>
      </c>
      <c r="F5821" t="s">
        <v>2669</v>
      </c>
      <c r="G5821" s="46">
        <v>85</v>
      </c>
      <c r="H5821" s="46">
        <v>99</v>
      </c>
      <c r="I5821" s="46">
        <v>50</v>
      </c>
      <c r="J5821" t="s">
        <v>119</v>
      </c>
      <c r="K5821" t="s">
        <v>90</v>
      </c>
      <c r="L5821" s="46">
        <v>5036</v>
      </c>
      <c r="M5821" s="46">
        <v>72</v>
      </c>
      <c r="N5821" s="46">
        <v>69.099999999999994</v>
      </c>
      <c r="O5821" s="46">
        <v>116</v>
      </c>
      <c r="P5821" s="46">
        <f t="shared" si="668"/>
        <v>2</v>
      </c>
      <c r="R5821" s="67" t="s">
        <v>3616</v>
      </c>
      <c r="S5821" s="67">
        <f>COUNTIF(Y$2:$Y$100,R5821)</f>
        <v>0</v>
      </c>
      <c r="V5821" s="67">
        <f t="shared" si="672"/>
        <v>0</v>
      </c>
      <c r="AB5821" t="s">
        <v>90</v>
      </c>
      <c r="AC5821" s="46">
        <v>5036</v>
      </c>
      <c r="AD5821" s="46">
        <v>72</v>
      </c>
      <c r="AE5821" s="46">
        <v>69.099999999999994</v>
      </c>
      <c r="AF5821" s="46">
        <v>116</v>
      </c>
      <c r="AH5821" s="70" t="str">
        <f t="shared" si="669"/>
        <v/>
      </c>
      <c r="AI5821" s="70" t="str">
        <f t="shared" si="670"/>
        <v/>
      </c>
      <c r="AJ5821" s="70" t="str">
        <f t="shared" si="671"/>
        <v>X</v>
      </c>
      <c r="AK5821" s="70" t="str" cm="1">
        <f t="array" ref="AK5821">_xlfn.IFS(AH5821&lt;&gt;"","1",AI5821&lt;&gt;"","2",AJ5821&lt;&gt;"","3")</f>
        <v>3</v>
      </c>
    </row>
    <row r="5822" spans="1:37" x14ac:dyDescent="0.25">
      <c r="A5822" t="s">
        <v>2012</v>
      </c>
      <c r="B5822" t="s">
        <v>2185</v>
      </c>
      <c r="C5822" s="67" t="str">
        <f t="shared" si="667"/>
        <v>Emilia Suzik</v>
      </c>
      <c r="D5822" s="71" t="str" cm="1">
        <f t="array" ref="D5822">_xlfn.IFS(AK5822="1",CONCATENATE(C5822,"Regional"),AK5822="2",CONCATENATE(C5822,"Sectional"),AK5822="3",CONCATENATE(C5822,COUNTIF($C$1:C5822,C5822)))</f>
        <v>Emilia Suzik2</v>
      </c>
      <c r="E5822" s="66">
        <v>45183.520833333336</v>
      </c>
      <c r="F5822" t="s">
        <v>2669</v>
      </c>
      <c r="G5822" s="46">
        <v>85</v>
      </c>
      <c r="H5822" s="46">
        <v>100</v>
      </c>
      <c r="I5822" s="46">
        <v>51</v>
      </c>
      <c r="J5822" t="s">
        <v>119</v>
      </c>
      <c r="K5822" t="s">
        <v>90</v>
      </c>
      <c r="L5822" s="46">
        <v>5036</v>
      </c>
      <c r="M5822" s="46">
        <v>72</v>
      </c>
      <c r="N5822" s="46">
        <v>69.099999999999994</v>
      </c>
      <c r="O5822" s="46">
        <v>116</v>
      </c>
      <c r="P5822" s="46">
        <f t="shared" si="668"/>
        <v>2</v>
      </c>
      <c r="R5822" s="67" t="s">
        <v>3025</v>
      </c>
      <c r="S5822" s="67">
        <f>COUNTIF(Y$2:$Y$100,R5822)</f>
        <v>0</v>
      </c>
      <c r="V5822" s="67">
        <f t="shared" si="672"/>
        <v>0</v>
      </c>
      <c r="AB5822" t="s">
        <v>90</v>
      </c>
      <c r="AC5822" s="46">
        <v>5036</v>
      </c>
      <c r="AD5822" s="46">
        <v>72</v>
      </c>
      <c r="AE5822" s="46">
        <v>69.099999999999994</v>
      </c>
      <c r="AF5822" s="46">
        <v>116</v>
      </c>
      <c r="AH5822" s="70" t="str">
        <f t="shared" si="669"/>
        <v/>
      </c>
      <c r="AI5822" s="70" t="str">
        <f t="shared" si="670"/>
        <v/>
      </c>
      <c r="AJ5822" s="70" t="str">
        <f t="shared" si="671"/>
        <v>X</v>
      </c>
      <c r="AK5822" s="70" t="str" cm="1">
        <f t="array" ref="AK5822">_xlfn.IFS(AH5822&lt;&gt;"","1",AI5822&lt;&gt;"","2",AJ5822&lt;&gt;"","3")</f>
        <v>3</v>
      </c>
    </row>
    <row r="5823" spans="1:37" x14ac:dyDescent="0.25">
      <c r="A5823" t="s">
        <v>1694</v>
      </c>
      <c r="B5823" t="s">
        <v>911</v>
      </c>
      <c r="C5823" s="67" t="str">
        <f t="shared" si="667"/>
        <v>Kiley Clarquist</v>
      </c>
      <c r="D5823" s="71" t="str" cm="1">
        <f t="array" ref="D5823">_xlfn.IFS(AK5823="1",CONCATENATE(C5823,"Regional"),AK5823="2",CONCATENATE(C5823,"Sectional"),AK5823="3",CONCATENATE(C5823,COUNTIF($C$1:C5823,C5823)))</f>
        <v>Kiley Clarquist9</v>
      </c>
      <c r="E5823" s="66">
        <v>45183.520833333336</v>
      </c>
      <c r="F5823" t="s">
        <v>2669</v>
      </c>
      <c r="G5823" s="46">
        <v>85</v>
      </c>
      <c r="H5823" s="46">
        <v>101</v>
      </c>
      <c r="I5823" s="46">
        <v>52</v>
      </c>
      <c r="J5823" t="s">
        <v>119</v>
      </c>
      <c r="K5823" t="s">
        <v>90</v>
      </c>
      <c r="L5823" s="46">
        <v>5036</v>
      </c>
      <c r="M5823" s="46">
        <v>72</v>
      </c>
      <c r="N5823" s="46">
        <v>69.099999999999994</v>
      </c>
      <c r="O5823" s="46">
        <v>116</v>
      </c>
      <c r="P5823" s="46">
        <f t="shared" si="668"/>
        <v>2</v>
      </c>
      <c r="R5823" s="67" t="s">
        <v>3587</v>
      </c>
      <c r="S5823" s="67">
        <f>COUNTIF(Y$2:$Y$100,R5823)</f>
        <v>0</v>
      </c>
      <c r="V5823" s="67">
        <f t="shared" si="672"/>
        <v>0</v>
      </c>
      <c r="AB5823" t="s">
        <v>90</v>
      </c>
      <c r="AC5823" s="46">
        <v>5036</v>
      </c>
      <c r="AD5823" s="46">
        <v>72</v>
      </c>
      <c r="AE5823" s="46">
        <v>69.099999999999994</v>
      </c>
      <c r="AF5823" s="46">
        <v>116</v>
      </c>
      <c r="AH5823" s="70" t="str">
        <f t="shared" si="669"/>
        <v/>
      </c>
      <c r="AI5823" s="70" t="str">
        <f t="shared" si="670"/>
        <v/>
      </c>
      <c r="AJ5823" s="70" t="str">
        <f t="shared" si="671"/>
        <v>X</v>
      </c>
      <c r="AK5823" s="70" t="str" cm="1">
        <f t="array" ref="AK5823">_xlfn.IFS(AH5823&lt;&gt;"","1",AI5823&lt;&gt;"","2",AJ5823&lt;&gt;"","3")</f>
        <v>3</v>
      </c>
    </row>
    <row r="5824" spans="1:37" x14ac:dyDescent="0.25">
      <c r="A5824" t="s">
        <v>821</v>
      </c>
      <c r="B5824" t="s">
        <v>822</v>
      </c>
      <c r="C5824" s="67" t="str">
        <f t="shared" si="667"/>
        <v>Viviana Hruby</v>
      </c>
      <c r="D5824" s="71" t="str" cm="1">
        <f t="array" ref="D5824">_xlfn.IFS(AK5824="1",CONCATENATE(C5824,"Regional"),AK5824="2",CONCATENATE(C5824,"Sectional"),AK5824="3",CONCATENATE(C5824,COUNTIF($C$1:C5824,C5824)))</f>
        <v>Viviana Hruby10</v>
      </c>
      <c r="E5824" s="66">
        <v>45183.520833333336</v>
      </c>
      <c r="F5824" t="s">
        <v>2669</v>
      </c>
      <c r="G5824" s="46">
        <v>85</v>
      </c>
      <c r="H5824" s="46">
        <v>101</v>
      </c>
      <c r="I5824" s="46">
        <v>52</v>
      </c>
      <c r="J5824" t="s">
        <v>119</v>
      </c>
      <c r="K5824" t="s">
        <v>90</v>
      </c>
      <c r="L5824" s="46">
        <v>5036</v>
      </c>
      <c r="M5824" s="46">
        <v>72</v>
      </c>
      <c r="N5824" s="46">
        <v>69.099999999999994</v>
      </c>
      <c r="O5824" s="46">
        <v>116</v>
      </c>
      <c r="P5824" s="46">
        <f t="shared" si="668"/>
        <v>2</v>
      </c>
      <c r="R5824" s="67" t="s">
        <v>1380</v>
      </c>
      <c r="S5824" s="67">
        <f>COUNTIF(Y$2:$Y$100,R5824)</f>
        <v>0</v>
      </c>
      <c r="V5824" s="67">
        <f t="shared" si="672"/>
        <v>0</v>
      </c>
      <c r="AB5824" t="s">
        <v>90</v>
      </c>
      <c r="AC5824" s="46">
        <v>5036</v>
      </c>
      <c r="AD5824" s="46">
        <v>72</v>
      </c>
      <c r="AE5824" s="46">
        <v>69.099999999999994</v>
      </c>
      <c r="AF5824" s="46">
        <v>116</v>
      </c>
      <c r="AH5824" s="70" t="str">
        <f t="shared" si="669"/>
        <v/>
      </c>
      <c r="AI5824" s="70" t="str">
        <f t="shared" si="670"/>
        <v/>
      </c>
      <c r="AJ5824" s="70" t="str">
        <f t="shared" si="671"/>
        <v>X</v>
      </c>
      <c r="AK5824" s="70" t="str" cm="1">
        <f t="array" ref="AK5824">_xlfn.IFS(AH5824&lt;&gt;"","1",AI5824&lt;&gt;"","2",AJ5824&lt;&gt;"","3")</f>
        <v>3</v>
      </c>
    </row>
    <row r="5825" spans="1:37" x14ac:dyDescent="0.25">
      <c r="A5825" t="s">
        <v>1936</v>
      </c>
      <c r="B5825" t="s">
        <v>648</v>
      </c>
      <c r="C5825" s="67" t="str">
        <f t="shared" si="667"/>
        <v>Claire Girten</v>
      </c>
      <c r="D5825" s="71" t="str" cm="1">
        <f t="array" ref="D5825">_xlfn.IFS(AK5825="1",CONCATENATE(C5825,"Regional"),AK5825="2",CONCATENATE(C5825,"Sectional"),AK5825="3",CONCATENATE(C5825,COUNTIF($C$1:C5825,C5825)))</f>
        <v>Claire Girten10</v>
      </c>
      <c r="E5825" s="66">
        <v>45183.520833333336</v>
      </c>
      <c r="F5825" t="s">
        <v>2669</v>
      </c>
      <c r="G5825" s="46">
        <v>85</v>
      </c>
      <c r="H5825" s="46">
        <v>101</v>
      </c>
      <c r="I5825" s="46">
        <v>52</v>
      </c>
      <c r="J5825" t="s">
        <v>119</v>
      </c>
      <c r="K5825" t="s">
        <v>90</v>
      </c>
      <c r="L5825" s="46">
        <v>5036</v>
      </c>
      <c r="M5825" s="46">
        <v>72</v>
      </c>
      <c r="N5825" s="46">
        <v>69.099999999999994</v>
      </c>
      <c r="O5825" s="46">
        <v>116</v>
      </c>
      <c r="P5825" s="46">
        <f t="shared" si="668"/>
        <v>2</v>
      </c>
      <c r="R5825" s="67" t="s">
        <v>2952</v>
      </c>
      <c r="S5825" s="67">
        <f>COUNTIF(Y$2:$Y$100,R5825)</f>
        <v>0</v>
      </c>
      <c r="V5825" s="67">
        <f t="shared" si="672"/>
        <v>0</v>
      </c>
      <c r="AB5825" t="s">
        <v>90</v>
      </c>
      <c r="AC5825" s="46">
        <v>5036</v>
      </c>
      <c r="AD5825" s="46">
        <v>72</v>
      </c>
      <c r="AE5825" s="46">
        <v>69.099999999999994</v>
      </c>
      <c r="AF5825" s="46">
        <v>116</v>
      </c>
      <c r="AH5825" s="70" t="str">
        <f t="shared" si="669"/>
        <v/>
      </c>
      <c r="AI5825" s="70" t="str">
        <f t="shared" si="670"/>
        <v/>
      </c>
      <c r="AJ5825" s="70" t="str">
        <f t="shared" si="671"/>
        <v>X</v>
      </c>
      <c r="AK5825" s="70" t="str" cm="1">
        <f t="array" ref="AK5825">_xlfn.IFS(AH5825&lt;&gt;"","1",AI5825&lt;&gt;"","2",AJ5825&lt;&gt;"","3")</f>
        <v>3</v>
      </c>
    </row>
    <row r="5826" spans="1:37" x14ac:dyDescent="0.25">
      <c r="A5826" t="s">
        <v>505</v>
      </c>
      <c r="B5826" t="s">
        <v>362</v>
      </c>
      <c r="C5826" s="67" t="str">
        <f t="shared" ref="C5826:C5889" si="673">CONCATENATE(B5826," ",A5826)</f>
        <v>Emma Pulvermacher</v>
      </c>
      <c r="D5826" s="71" t="str" cm="1">
        <f t="array" ref="D5826">_xlfn.IFS(AK5826="1",CONCATENATE(C5826,"Regional"),AK5826="2",CONCATENATE(C5826,"Sectional"),AK5826="3",CONCATENATE(C5826,COUNTIF($C$1:C5826,C5826)))</f>
        <v>Emma Pulvermacher10</v>
      </c>
      <c r="E5826" s="66">
        <v>45183.520833333336</v>
      </c>
      <c r="F5826" t="s">
        <v>2669</v>
      </c>
      <c r="G5826" s="46">
        <v>85</v>
      </c>
      <c r="H5826" s="46">
        <v>101</v>
      </c>
      <c r="I5826" s="46">
        <v>52</v>
      </c>
      <c r="J5826" t="s">
        <v>119</v>
      </c>
      <c r="K5826" t="s">
        <v>90</v>
      </c>
      <c r="L5826" s="46">
        <v>5036</v>
      </c>
      <c r="M5826" s="46">
        <v>72</v>
      </c>
      <c r="N5826" s="46">
        <v>69.099999999999994</v>
      </c>
      <c r="O5826" s="46">
        <v>116</v>
      </c>
      <c r="P5826" s="46">
        <f t="shared" ref="P5826:P5889" si="674">IF(L5826&gt;4000,2,1)</f>
        <v>2</v>
      </c>
      <c r="R5826" s="67" t="s">
        <v>1189</v>
      </c>
      <c r="S5826" s="67">
        <f>COUNTIF(Y$2:$Y$100,R5826)</f>
        <v>0</v>
      </c>
      <c r="V5826" s="67">
        <f t="shared" si="672"/>
        <v>0</v>
      </c>
      <c r="AB5826" t="s">
        <v>90</v>
      </c>
      <c r="AC5826" s="46">
        <v>5036</v>
      </c>
      <c r="AD5826" s="46">
        <v>72</v>
      </c>
      <c r="AE5826" s="46">
        <v>69.099999999999994</v>
      </c>
      <c r="AF5826" s="46">
        <v>116</v>
      </c>
      <c r="AH5826" s="70" t="str">
        <f t="shared" ref="AH5826:AH5889" si="675">IF(ISNUMBER(SEARCH("regional",$F5826)),$F5826,"")</f>
        <v/>
      </c>
      <c r="AI5826" s="70" t="str">
        <f t="shared" ref="AI5826:AI5889" si="676">IF(ISNUMBER(SEARCH("sectional",$F5826)),$F5826,"")</f>
        <v/>
      </c>
      <c r="AJ5826" s="70" t="str">
        <f t="shared" ref="AJ5826:AJ5889" si="677">IF(AND(AH5826="",AI5826=""),"X","")</f>
        <v>X</v>
      </c>
      <c r="AK5826" s="70" t="str" cm="1">
        <f t="array" ref="AK5826">_xlfn.IFS(AH5826&lt;&gt;"","1",AI5826&lt;&gt;"","2",AJ5826&lt;&gt;"","3")</f>
        <v>3</v>
      </c>
    </row>
    <row r="5827" spans="1:37" x14ac:dyDescent="0.25">
      <c r="A5827" t="s">
        <v>1705</v>
      </c>
      <c r="B5827" t="s">
        <v>418</v>
      </c>
      <c r="C5827" s="67" t="str">
        <f t="shared" si="673"/>
        <v>Katie Leong</v>
      </c>
      <c r="D5827" s="71" t="str" cm="1">
        <f t="array" ref="D5827">_xlfn.IFS(AK5827="1",CONCATENATE(C5827,"Regional"),AK5827="2",CONCATENATE(C5827,"Sectional"),AK5827="3",CONCATENATE(C5827,COUNTIF($C$1:C5827,C5827)))</f>
        <v>Katie Leong6</v>
      </c>
      <c r="E5827" s="66">
        <v>45183.520833333336</v>
      </c>
      <c r="F5827" t="s">
        <v>2669</v>
      </c>
      <c r="G5827" s="46">
        <v>85</v>
      </c>
      <c r="H5827" s="46">
        <v>102</v>
      </c>
      <c r="I5827" s="46">
        <v>56</v>
      </c>
      <c r="J5827" t="s">
        <v>119</v>
      </c>
      <c r="K5827" t="s">
        <v>90</v>
      </c>
      <c r="L5827" s="46">
        <v>5036</v>
      </c>
      <c r="M5827" s="46">
        <v>72</v>
      </c>
      <c r="N5827" s="46">
        <v>69.099999999999994</v>
      </c>
      <c r="O5827" s="46">
        <v>116</v>
      </c>
      <c r="P5827" s="46">
        <f t="shared" si="674"/>
        <v>2</v>
      </c>
      <c r="R5827" s="67" t="s">
        <v>3565</v>
      </c>
      <c r="S5827" s="67">
        <f>COUNTIF(Y$2:$Y$100,R5827)</f>
        <v>0</v>
      </c>
      <c r="V5827" s="67">
        <f t="shared" si="672"/>
        <v>0</v>
      </c>
      <c r="AB5827" t="s">
        <v>90</v>
      </c>
      <c r="AC5827" s="46">
        <v>5036</v>
      </c>
      <c r="AD5827" s="46">
        <v>72</v>
      </c>
      <c r="AE5827" s="46">
        <v>69.099999999999994</v>
      </c>
      <c r="AF5827" s="46">
        <v>116</v>
      </c>
      <c r="AH5827" s="70" t="str">
        <f t="shared" si="675"/>
        <v/>
      </c>
      <c r="AI5827" s="70" t="str">
        <f t="shared" si="676"/>
        <v/>
      </c>
      <c r="AJ5827" s="70" t="str">
        <f t="shared" si="677"/>
        <v>X</v>
      </c>
      <c r="AK5827" s="70" t="str" cm="1">
        <f t="array" ref="AK5827">_xlfn.IFS(AH5827&lt;&gt;"","1",AI5827&lt;&gt;"","2",AJ5827&lt;&gt;"","3")</f>
        <v>3</v>
      </c>
    </row>
    <row r="5828" spans="1:37" x14ac:dyDescent="0.25">
      <c r="A5828" t="s">
        <v>1026</v>
      </c>
      <c r="B5828" t="s">
        <v>1027</v>
      </c>
      <c r="C5828" s="67" t="str">
        <f t="shared" si="673"/>
        <v>Kierstin Schlevensky</v>
      </c>
      <c r="D5828" s="71" t="str" cm="1">
        <f t="array" ref="D5828">_xlfn.IFS(AK5828="1",CONCATENATE(C5828,"Regional"),AK5828="2",CONCATENATE(C5828,"Sectional"),AK5828="3",CONCATENATE(C5828,COUNTIF($C$1:C5828,C5828)))</f>
        <v>Kierstin Schlevensky4</v>
      </c>
      <c r="E5828" s="66">
        <v>45183.520833333336</v>
      </c>
      <c r="F5828" t="s">
        <v>2669</v>
      </c>
      <c r="G5828" s="46">
        <v>85</v>
      </c>
      <c r="H5828" s="46">
        <v>102</v>
      </c>
      <c r="I5828" s="46">
        <v>56</v>
      </c>
      <c r="J5828" t="s">
        <v>119</v>
      </c>
      <c r="K5828" t="s">
        <v>90</v>
      </c>
      <c r="L5828" s="46">
        <v>5036</v>
      </c>
      <c r="M5828" s="46">
        <v>72</v>
      </c>
      <c r="N5828" s="46">
        <v>69.099999999999994</v>
      </c>
      <c r="O5828" s="46">
        <v>116</v>
      </c>
      <c r="P5828" s="46">
        <f t="shared" si="674"/>
        <v>2</v>
      </c>
      <c r="R5828" s="67" t="s">
        <v>1523</v>
      </c>
      <c r="S5828" s="67">
        <f>COUNTIF(Y$2:$Y$100,R5828)</f>
        <v>0</v>
      </c>
      <c r="V5828" s="67">
        <f t="shared" si="672"/>
        <v>0</v>
      </c>
      <c r="AB5828" t="s">
        <v>90</v>
      </c>
      <c r="AC5828" s="46">
        <v>5036</v>
      </c>
      <c r="AD5828" s="46">
        <v>72</v>
      </c>
      <c r="AE5828" s="46">
        <v>69.099999999999994</v>
      </c>
      <c r="AF5828" s="46">
        <v>116</v>
      </c>
      <c r="AH5828" s="70" t="str">
        <f t="shared" si="675"/>
        <v/>
      </c>
      <c r="AI5828" s="70" t="str">
        <f t="shared" si="676"/>
        <v/>
      </c>
      <c r="AJ5828" s="70" t="str">
        <f t="shared" si="677"/>
        <v>X</v>
      </c>
      <c r="AK5828" s="70" t="str" cm="1">
        <f t="array" ref="AK5828">_xlfn.IFS(AH5828&lt;&gt;"","1",AI5828&lt;&gt;"","2",AJ5828&lt;&gt;"","3")</f>
        <v>3</v>
      </c>
    </row>
    <row r="5829" spans="1:37" x14ac:dyDescent="0.25">
      <c r="A5829" t="s">
        <v>790</v>
      </c>
      <c r="B5829" t="s">
        <v>791</v>
      </c>
      <c r="C5829" s="67" t="str">
        <f t="shared" si="673"/>
        <v>Sammy Selke</v>
      </c>
      <c r="D5829" s="71" t="str" cm="1">
        <f t="array" ref="D5829">_xlfn.IFS(AK5829="1",CONCATENATE(C5829,"Regional"),AK5829="2",CONCATENATE(C5829,"Sectional"),AK5829="3",CONCATENATE(C5829,COUNTIF($C$1:C5829,C5829)))</f>
        <v>Sammy Selke10</v>
      </c>
      <c r="E5829" s="66">
        <v>45183.520833333336</v>
      </c>
      <c r="F5829" t="s">
        <v>2669</v>
      </c>
      <c r="G5829" s="46">
        <v>85</v>
      </c>
      <c r="H5829" s="46">
        <v>103</v>
      </c>
      <c r="I5829" s="46">
        <v>58</v>
      </c>
      <c r="J5829" t="s">
        <v>119</v>
      </c>
      <c r="K5829" t="s">
        <v>90</v>
      </c>
      <c r="L5829" s="46">
        <v>5036</v>
      </c>
      <c r="M5829" s="46">
        <v>72</v>
      </c>
      <c r="N5829" s="46">
        <v>69.099999999999994</v>
      </c>
      <c r="O5829" s="46">
        <v>116</v>
      </c>
      <c r="P5829" s="46">
        <f t="shared" si="674"/>
        <v>2</v>
      </c>
      <c r="R5829" s="67" t="s">
        <v>1371</v>
      </c>
      <c r="S5829" s="67">
        <f>COUNTIF(Y$2:$Y$100,R5829)</f>
        <v>0</v>
      </c>
      <c r="V5829" s="67">
        <f t="shared" si="672"/>
        <v>0</v>
      </c>
      <c r="AB5829" t="s">
        <v>90</v>
      </c>
      <c r="AC5829" s="46">
        <v>5036</v>
      </c>
      <c r="AD5829" s="46">
        <v>72</v>
      </c>
      <c r="AE5829" s="46">
        <v>69.099999999999994</v>
      </c>
      <c r="AF5829" s="46">
        <v>116</v>
      </c>
      <c r="AH5829" s="70" t="str">
        <f t="shared" si="675"/>
        <v/>
      </c>
      <c r="AI5829" s="70" t="str">
        <f t="shared" si="676"/>
        <v/>
      </c>
      <c r="AJ5829" s="70" t="str">
        <f t="shared" si="677"/>
        <v>X</v>
      </c>
      <c r="AK5829" s="70" t="str" cm="1">
        <f t="array" ref="AK5829">_xlfn.IFS(AH5829&lt;&gt;"","1",AI5829&lt;&gt;"","2",AJ5829&lt;&gt;"","3")</f>
        <v>3</v>
      </c>
    </row>
    <row r="5830" spans="1:37" x14ac:dyDescent="0.25">
      <c r="A5830" t="s">
        <v>998</v>
      </c>
      <c r="B5830" t="s">
        <v>362</v>
      </c>
      <c r="C5830" s="67" t="str">
        <f t="shared" si="673"/>
        <v>Emma Holzmacher</v>
      </c>
      <c r="D5830" s="71" t="str" cm="1">
        <f t="array" ref="D5830">_xlfn.IFS(AK5830="1",CONCATENATE(C5830,"Regional"),AK5830="2",CONCATENATE(C5830,"Sectional"),AK5830="3",CONCATENATE(C5830,COUNTIF($C$1:C5830,C5830)))</f>
        <v>Emma Holzmacher10</v>
      </c>
      <c r="E5830" s="66">
        <v>45183.520833333336</v>
      </c>
      <c r="F5830" t="s">
        <v>2669</v>
      </c>
      <c r="G5830" s="46">
        <v>85</v>
      </c>
      <c r="H5830" s="46">
        <v>103</v>
      </c>
      <c r="I5830" s="46">
        <v>58</v>
      </c>
      <c r="J5830" t="s">
        <v>119</v>
      </c>
      <c r="K5830" t="s">
        <v>90</v>
      </c>
      <c r="L5830" s="46">
        <v>5036</v>
      </c>
      <c r="M5830" s="46">
        <v>72</v>
      </c>
      <c r="N5830" s="46">
        <v>69.099999999999994</v>
      </c>
      <c r="O5830" s="46">
        <v>116</v>
      </c>
      <c r="P5830" s="46">
        <f t="shared" si="674"/>
        <v>2</v>
      </c>
      <c r="R5830" s="67" t="s">
        <v>1501</v>
      </c>
      <c r="S5830" s="67">
        <f>COUNTIF(Y$2:$Y$100,R5830)</f>
        <v>0</v>
      </c>
      <c r="V5830" s="67">
        <f t="shared" si="672"/>
        <v>0</v>
      </c>
      <c r="AB5830" t="s">
        <v>90</v>
      </c>
      <c r="AC5830" s="46">
        <v>5036</v>
      </c>
      <c r="AD5830" s="46">
        <v>72</v>
      </c>
      <c r="AE5830" s="46">
        <v>69.099999999999994</v>
      </c>
      <c r="AF5830" s="46">
        <v>116</v>
      </c>
      <c r="AH5830" s="70" t="str">
        <f t="shared" si="675"/>
        <v/>
      </c>
      <c r="AI5830" s="70" t="str">
        <f t="shared" si="676"/>
        <v/>
      </c>
      <c r="AJ5830" s="70" t="str">
        <f t="shared" si="677"/>
        <v>X</v>
      </c>
      <c r="AK5830" s="70" t="str" cm="1">
        <f t="array" ref="AK5830">_xlfn.IFS(AH5830&lt;&gt;"","1",AI5830&lt;&gt;"","2",AJ5830&lt;&gt;"","3")</f>
        <v>3</v>
      </c>
    </row>
    <row r="5831" spans="1:37" x14ac:dyDescent="0.25">
      <c r="A5831" t="s">
        <v>671</v>
      </c>
      <c r="B5831" t="s">
        <v>813</v>
      </c>
      <c r="C5831" s="67" t="str">
        <f t="shared" si="673"/>
        <v>Mikayla Kaminski</v>
      </c>
      <c r="D5831" s="71" t="str" cm="1">
        <f t="array" ref="D5831">_xlfn.IFS(AK5831="1",CONCATENATE(C5831,"Regional"),AK5831="2",CONCATENATE(C5831,"Sectional"),AK5831="3",CONCATENATE(C5831,COUNTIF($C$1:C5831,C5831)))</f>
        <v>Mikayla Kaminski2</v>
      </c>
      <c r="E5831" s="66">
        <v>45183.520833333336</v>
      </c>
      <c r="F5831" t="s">
        <v>2669</v>
      </c>
      <c r="G5831" s="46">
        <v>85</v>
      </c>
      <c r="H5831" s="46">
        <v>104</v>
      </c>
      <c r="I5831" s="46">
        <v>60</v>
      </c>
      <c r="J5831" t="s">
        <v>119</v>
      </c>
      <c r="K5831" t="s">
        <v>90</v>
      </c>
      <c r="L5831" s="46">
        <v>5036</v>
      </c>
      <c r="M5831" s="46">
        <v>72</v>
      </c>
      <c r="N5831" s="46">
        <v>69.099999999999994</v>
      </c>
      <c r="O5831" s="46">
        <v>116</v>
      </c>
      <c r="P5831" s="46">
        <f t="shared" si="674"/>
        <v>2</v>
      </c>
      <c r="R5831" s="67" t="s">
        <v>3670</v>
      </c>
      <c r="S5831" s="67">
        <f>COUNTIF(Y$2:$Y$100,R5831)</f>
        <v>0</v>
      </c>
      <c r="V5831" s="67">
        <f t="shared" si="672"/>
        <v>0</v>
      </c>
      <c r="AB5831" t="s">
        <v>90</v>
      </c>
      <c r="AC5831" s="46">
        <v>5036</v>
      </c>
      <c r="AD5831" s="46">
        <v>72</v>
      </c>
      <c r="AE5831" s="46">
        <v>69.099999999999994</v>
      </c>
      <c r="AF5831" s="46">
        <v>116</v>
      </c>
      <c r="AH5831" s="70" t="str">
        <f t="shared" si="675"/>
        <v/>
      </c>
      <c r="AI5831" s="70" t="str">
        <f t="shared" si="676"/>
        <v/>
      </c>
      <c r="AJ5831" s="70" t="str">
        <f t="shared" si="677"/>
        <v>X</v>
      </c>
      <c r="AK5831" s="70" t="str" cm="1">
        <f t="array" ref="AK5831">_xlfn.IFS(AH5831&lt;&gt;"","1",AI5831&lt;&gt;"","2",AJ5831&lt;&gt;"","3")</f>
        <v>3</v>
      </c>
    </row>
    <row r="5832" spans="1:37" x14ac:dyDescent="0.25">
      <c r="A5832" t="s">
        <v>767</v>
      </c>
      <c r="B5832" t="s">
        <v>768</v>
      </c>
      <c r="C5832" s="67" t="str">
        <f t="shared" si="673"/>
        <v>kayla dwyer</v>
      </c>
      <c r="D5832" s="71" t="str" cm="1">
        <f t="array" ref="D5832">_xlfn.IFS(AK5832="1",CONCATENATE(C5832,"Regional"),AK5832="2",CONCATENATE(C5832,"Sectional"),AK5832="3",CONCATENATE(C5832,COUNTIF($C$1:C5832,C5832)))</f>
        <v>kayla dwyer7</v>
      </c>
      <c r="E5832" s="66">
        <v>45183.520833333336</v>
      </c>
      <c r="F5832" t="s">
        <v>2669</v>
      </c>
      <c r="G5832" s="46">
        <v>85</v>
      </c>
      <c r="H5832" s="46">
        <v>105</v>
      </c>
      <c r="I5832" s="46">
        <v>61</v>
      </c>
      <c r="J5832" t="s">
        <v>119</v>
      </c>
      <c r="K5832" t="s">
        <v>90</v>
      </c>
      <c r="L5832" s="46">
        <v>5036</v>
      </c>
      <c r="M5832" s="46">
        <v>72</v>
      </c>
      <c r="N5832" s="46">
        <v>69.099999999999994</v>
      </c>
      <c r="O5832" s="46">
        <v>116</v>
      </c>
      <c r="P5832" s="46">
        <f t="shared" si="674"/>
        <v>2</v>
      </c>
      <c r="R5832" s="67" t="s">
        <v>1352</v>
      </c>
      <c r="S5832" s="67">
        <f>COUNTIF(Y$2:$Y$100,R5832)</f>
        <v>0</v>
      </c>
      <c r="V5832" s="67">
        <f t="shared" si="672"/>
        <v>0</v>
      </c>
      <c r="AB5832" t="s">
        <v>90</v>
      </c>
      <c r="AC5832" s="46">
        <v>5036</v>
      </c>
      <c r="AD5832" s="46">
        <v>72</v>
      </c>
      <c r="AE5832" s="46">
        <v>69.099999999999994</v>
      </c>
      <c r="AF5832" s="46">
        <v>116</v>
      </c>
      <c r="AH5832" s="70" t="str">
        <f t="shared" si="675"/>
        <v/>
      </c>
      <c r="AI5832" s="70" t="str">
        <f t="shared" si="676"/>
        <v/>
      </c>
      <c r="AJ5832" s="70" t="str">
        <f t="shared" si="677"/>
        <v>X</v>
      </c>
      <c r="AK5832" s="70" t="str" cm="1">
        <f t="array" ref="AK5832">_xlfn.IFS(AH5832&lt;&gt;"","1",AI5832&lt;&gt;"","2",AJ5832&lt;&gt;"","3")</f>
        <v>3</v>
      </c>
    </row>
    <row r="5833" spans="1:37" x14ac:dyDescent="0.25">
      <c r="A5833" t="s">
        <v>794</v>
      </c>
      <c r="B5833" t="s">
        <v>795</v>
      </c>
      <c r="C5833" s="67" t="str">
        <f t="shared" si="673"/>
        <v>MaryGrace Schlifske</v>
      </c>
      <c r="D5833" s="71" t="str" cm="1">
        <f t="array" ref="D5833">_xlfn.IFS(AK5833="1",CONCATENATE(C5833,"Regional"),AK5833="2",CONCATENATE(C5833,"Sectional"),AK5833="3",CONCATENATE(C5833,COUNTIF($C$1:C5833,C5833)))</f>
        <v>MaryGrace Schlifske7</v>
      </c>
      <c r="E5833" s="66">
        <v>45183.520833333336</v>
      </c>
      <c r="F5833" t="s">
        <v>2669</v>
      </c>
      <c r="G5833" s="46">
        <v>85</v>
      </c>
      <c r="H5833" s="46">
        <v>106</v>
      </c>
      <c r="I5833" s="46">
        <v>62</v>
      </c>
      <c r="J5833" t="s">
        <v>119</v>
      </c>
      <c r="K5833" t="s">
        <v>90</v>
      </c>
      <c r="L5833" s="46">
        <v>5036</v>
      </c>
      <c r="M5833" s="46">
        <v>72</v>
      </c>
      <c r="N5833" s="46">
        <v>69.099999999999994</v>
      </c>
      <c r="O5833" s="46">
        <v>116</v>
      </c>
      <c r="P5833" s="46">
        <f t="shared" si="674"/>
        <v>2</v>
      </c>
      <c r="R5833" s="67" t="s">
        <v>1374</v>
      </c>
      <c r="S5833" s="67">
        <f>COUNTIF(Y$2:$Y$100,R5833)</f>
        <v>0</v>
      </c>
      <c r="V5833" s="67">
        <f t="shared" si="672"/>
        <v>0</v>
      </c>
      <c r="AB5833" t="s">
        <v>90</v>
      </c>
      <c r="AC5833" s="46">
        <v>5036</v>
      </c>
      <c r="AD5833" s="46">
        <v>72</v>
      </c>
      <c r="AE5833" s="46">
        <v>69.099999999999994</v>
      </c>
      <c r="AF5833" s="46">
        <v>116</v>
      </c>
      <c r="AH5833" s="70" t="str">
        <f t="shared" si="675"/>
        <v/>
      </c>
      <c r="AI5833" s="70" t="str">
        <f t="shared" si="676"/>
        <v/>
      </c>
      <c r="AJ5833" s="70" t="str">
        <f t="shared" si="677"/>
        <v>X</v>
      </c>
      <c r="AK5833" s="70" t="str" cm="1">
        <f t="array" ref="AK5833">_xlfn.IFS(AH5833&lt;&gt;"","1",AI5833&lt;&gt;"","2",AJ5833&lt;&gt;"","3")</f>
        <v>3</v>
      </c>
    </row>
    <row r="5834" spans="1:37" x14ac:dyDescent="0.25">
      <c r="A5834" t="s">
        <v>2011</v>
      </c>
      <c r="B5834" t="s">
        <v>187</v>
      </c>
      <c r="C5834" s="67" t="str">
        <f t="shared" si="673"/>
        <v>Ava Mauhar</v>
      </c>
      <c r="D5834" s="71" t="str" cm="1">
        <f t="array" ref="D5834">_xlfn.IFS(AK5834="1",CONCATENATE(C5834,"Regional"),AK5834="2",CONCATENATE(C5834,"Sectional"),AK5834="3",CONCATENATE(C5834,COUNTIF($C$1:C5834,C5834)))</f>
        <v>Ava Mauhar5</v>
      </c>
      <c r="E5834" s="66">
        <v>45183.520833333336</v>
      </c>
      <c r="F5834" t="s">
        <v>2669</v>
      </c>
      <c r="G5834" s="46">
        <v>85</v>
      </c>
      <c r="H5834" s="46">
        <v>107</v>
      </c>
      <c r="I5834" s="46">
        <v>63</v>
      </c>
      <c r="J5834" t="s">
        <v>119</v>
      </c>
      <c r="K5834" t="s">
        <v>90</v>
      </c>
      <c r="L5834" s="46">
        <v>5036</v>
      </c>
      <c r="M5834" s="46">
        <v>72</v>
      </c>
      <c r="N5834" s="46">
        <v>69.099999999999994</v>
      </c>
      <c r="O5834" s="46">
        <v>116</v>
      </c>
      <c r="P5834" s="46">
        <f t="shared" si="674"/>
        <v>2</v>
      </c>
      <c r="R5834" s="67" t="s">
        <v>3024</v>
      </c>
      <c r="S5834" s="67">
        <f>COUNTIF(Y$2:$Y$100,R5834)</f>
        <v>0</v>
      </c>
      <c r="V5834" s="67">
        <f t="shared" si="672"/>
        <v>0</v>
      </c>
      <c r="AB5834" t="s">
        <v>90</v>
      </c>
      <c r="AC5834" s="46">
        <v>5036</v>
      </c>
      <c r="AD5834" s="46">
        <v>72</v>
      </c>
      <c r="AE5834" s="46">
        <v>69.099999999999994</v>
      </c>
      <c r="AF5834" s="46">
        <v>116</v>
      </c>
      <c r="AH5834" s="70" t="str">
        <f t="shared" si="675"/>
        <v/>
      </c>
      <c r="AI5834" s="70" t="str">
        <f t="shared" si="676"/>
        <v/>
      </c>
      <c r="AJ5834" s="70" t="str">
        <f t="shared" si="677"/>
        <v>X</v>
      </c>
      <c r="AK5834" s="70" t="str" cm="1">
        <f t="array" ref="AK5834">_xlfn.IFS(AH5834&lt;&gt;"","1",AI5834&lt;&gt;"","2",AJ5834&lt;&gt;"","3")</f>
        <v>3</v>
      </c>
    </row>
    <row r="5835" spans="1:37" x14ac:dyDescent="0.25">
      <c r="A5835" t="s">
        <v>227</v>
      </c>
      <c r="B5835" t="s">
        <v>784</v>
      </c>
      <c r="C5835" s="67" t="str">
        <f t="shared" si="673"/>
        <v>Alexia Christiansen</v>
      </c>
      <c r="D5835" s="71" t="str" cm="1">
        <f t="array" ref="D5835">_xlfn.IFS(AK5835="1",CONCATENATE(C5835,"Regional"),AK5835="2",CONCATENATE(C5835,"Sectional"),AK5835="3",CONCATENATE(C5835,COUNTIF($C$1:C5835,C5835)))</f>
        <v>Alexia Christiansen2</v>
      </c>
      <c r="E5835" s="66">
        <v>45183.520833333336</v>
      </c>
      <c r="F5835" t="s">
        <v>2669</v>
      </c>
      <c r="G5835" s="46">
        <v>85</v>
      </c>
      <c r="H5835" s="46">
        <v>107</v>
      </c>
      <c r="I5835" s="46">
        <v>63</v>
      </c>
      <c r="J5835" t="s">
        <v>119</v>
      </c>
      <c r="K5835" t="s">
        <v>90</v>
      </c>
      <c r="L5835" s="46">
        <v>5036</v>
      </c>
      <c r="M5835" s="46">
        <v>72</v>
      </c>
      <c r="N5835" s="46">
        <v>69.099999999999994</v>
      </c>
      <c r="O5835" s="46">
        <v>116</v>
      </c>
      <c r="P5835" s="46">
        <f t="shared" si="674"/>
        <v>2</v>
      </c>
      <c r="R5835" s="67" t="s">
        <v>1365</v>
      </c>
      <c r="S5835" s="67">
        <f>COUNTIF(Y$2:$Y$100,R5835)</f>
        <v>0</v>
      </c>
      <c r="V5835" s="67">
        <f t="shared" si="672"/>
        <v>0</v>
      </c>
      <c r="AB5835" t="s">
        <v>90</v>
      </c>
      <c r="AC5835" s="46">
        <v>5036</v>
      </c>
      <c r="AD5835" s="46">
        <v>72</v>
      </c>
      <c r="AE5835" s="46">
        <v>69.099999999999994</v>
      </c>
      <c r="AF5835" s="46">
        <v>116</v>
      </c>
      <c r="AH5835" s="70" t="str">
        <f t="shared" si="675"/>
        <v/>
      </c>
      <c r="AI5835" s="70" t="str">
        <f t="shared" si="676"/>
        <v/>
      </c>
      <c r="AJ5835" s="70" t="str">
        <f t="shared" si="677"/>
        <v>X</v>
      </c>
      <c r="AK5835" s="70" t="str" cm="1">
        <f t="array" ref="AK5835">_xlfn.IFS(AH5835&lt;&gt;"","1",AI5835&lt;&gt;"","2",AJ5835&lt;&gt;"","3")</f>
        <v>3</v>
      </c>
    </row>
    <row r="5836" spans="1:37" x14ac:dyDescent="0.25">
      <c r="A5836" t="s">
        <v>2337</v>
      </c>
      <c r="B5836" t="s">
        <v>726</v>
      </c>
      <c r="C5836" s="67" t="str">
        <f t="shared" si="673"/>
        <v>Nina Hutchins</v>
      </c>
      <c r="D5836" s="71" t="str" cm="1">
        <f t="array" ref="D5836">_xlfn.IFS(AK5836="1",CONCATENATE(C5836,"Regional"),AK5836="2",CONCATENATE(C5836,"Sectional"),AK5836="3",CONCATENATE(C5836,COUNTIF($C$1:C5836,C5836)))</f>
        <v>Nina Hutchins2</v>
      </c>
      <c r="E5836" s="66">
        <v>45183.520833333336</v>
      </c>
      <c r="F5836" t="s">
        <v>2669</v>
      </c>
      <c r="G5836" s="46">
        <v>85</v>
      </c>
      <c r="H5836" s="46">
        <v>107</v>
      </c>
      <c r="I5836" s="46">
        <v>63</v>
      </c>
      <c r="J5836" t="s">
        <v>119</v>
      </c>
      <c r="K5836" t="s">
        <v>90</v>
      </c>
      <c r="L5836" s="46">
        <v>5036</v>
      </c>
      <c r="M5836" s="46">
        <v>72</v>
      </c>
      <c r="N5836" s="46">
        <v>69.099999999999994</v>
      </c>
      <c r="O5836" s="46">
        <v>116</v>
      </c>
      <c r="P5836" s="46">
        <f t="shared" si="674"/>
        <v>2</v>
      </c>
      <c r="R5836" s="67" t="s">
        <v>3360</v>
      </c>
      <c r="S5836" s="67">
        <f>COUNTIF(Y$2:$Y$100,R5836)</f>
        <v>0</v>
      </c>
      <c r="V5836" s="67">
        <f t="shared" si="672"/>
        <v>0</v>
      </c>
      <c r="AB5836" t="s">
        <v>90</v>
      </c>
      <c r="AC5836" s="46">
        <v>5036</v>
      </c>
      <c r="AD5836" s="46">
        <v>72</v>
      </c>
      <c r="AE5836" s="46">
        <v>69.099999999999994</v>
      </c>
      <c r="AF5836" s="46">
        <v>116</v>
      </c>
      <c r="AH5836" s="70" t="str">
        <f t="shared" si="675"/>
        <v/>
      </c>
      <c r="AI5836" s="70" t="str">
        <f t="shared" si="676"/>
        <v/>
      </c>
      <c r="AJ5836" s="70" t="str">
        <f t="shared" si="677"/>
        <v>X</v>
      </c>
      <c r="AK5836" s="70" t="str" cm="1">
        <f t="array" ref="AK5836">_xlfn.IFS(AH5836&lt;&gt;"","1",AI5836&lt;&gt;"","2",AJ5836&lt;&gt;"","3")</f>
        <v>3</v>
      </c>
    </row>
    <row r="5837" spans="1:37" x14ac:dyDescent="0.25">
      <c r="A5837" t="s">
        <v>1707</v>
      </c>
      <c r="B5837" t="s">
        <v>1023</v>
      </c>
      <c r="C5837" s="67" t="str">
        <f t="shared" si="673"/>
        <v>Danika Knuteson</v>
      </c>
      <c r="D5837" s="71" t="str" cm="1">
        <f t="array" ref="D5837">_xlfn.IFS(AK5837="1",CONCATENATE(C5837,"Regional"),AK5837="2",CONCATENATE(C5837,"Sectional"),AK5837="3",CONCATENATE(C5837,COUNTIF($C$1:C5837,C5837)))</f>
        <v>Danika Knuteson1</v>
      </c>
      <c r="E5837" s="66">
        <v>45183.520833333336</v>
      </c>
      <c r="F5837" t="s">
        <v>2669</v>
      </c>
      <c r="G5837" s="46">
        <v>85</v>
      </c>
      <c r="H5837" s="46">
        <v>107</v>
      </c>
      <c r="I5837" s="46">
        <v>63</v>
      </c>
      <c r="J5837" t="s">
        <v>119</v>
      </c>
      <c r="K5837" t="s">
        <v>90</v>
      </c>
      <c r="L5837" s="46">
        <v>5036</v>
      </c>
      <c r="M5837" s="46">
        <v>72</v>
      </c>
      <c r="N5837" s="46">
        <v>69.099999999999994</v>
      </c>
      <c r="O5837" s="46">
        <v>116</v>
      </c>
      <c r="P5837" s="46">
        <f t="shared" si="674"/>
        <v>2</v>
      </c>
      <c r="R5837" s="67" t="s">
        <v>3681</v>
      </c>
      <c r="S5837" s="67">
        <f>COUNTIF(Y$2:$Y$100,R5837)</f>
        <v>0</v>
      </c>
      <c r="V5837" s="67">
        <f t="shared" si="672"/>
        <v>0</v>
      </c>
      <c r="AB5837" t="s">
        <v>90</v>
      </c>
      <c r="AC5837" s="46">
        <v>5036</v>
      </c>
      <c r="AD5837" s="46">
        <v>72</v>
      </c>
      <c r="AE5837" s="46">
        <v>69.099999999999994</v>
      </c>
      <c r="AF5837" s="46">
        <v>116</v>
      </c>
      <c r="AH5837" s="70" t="str">
        <f t="shared" si="675"/>
        <v/>
      </c>
      <c r="AI5837" s="70" t="str">
        <f t="shared" si="676"/>
        <v/>
      </c>
      <c r="AJ5837" s="70" t="str">
        <f t="shared" si="677"/>
        <v>X</v>
      </c>
      <c r="AK5837" s="70" t="str" cm="1">
        <f t="array" ref="AK5837">_xlfn.IFS(AH5837&lt;&gt;"","1",AI5837&lt;&gt;"","2",AJ5837&lt;&gt;"","3")</f>
        <v>3</v>
      </c>
    </row>
    <row r="5838" spans="1:37" x14ac:dyDescent="0.25">
      <c r="A5838" t="s">
        <v>1004</v>
      </c>
      <c r="B5838" t="s">
        <v>1005</v>
      </c>
      <c r="C5838" s="67" t="str">
        <f t="shared" si="673"/>
        <v>Lana Lampsa</v>
      </c>
      <c r="D5838" s="71" t="str" cm="1">
        <f t="array" ref="D5838">_xlfn.IFS(AK5838="1",CONCATENATE(C5838,"Regional"),AK5838="2",CONCATENATE(C5838,"Sectional"),AK5838="3",CONCATENATE(C5838,COUNTIF($C$1:C5838,C5838)))</f>
        <v>Lana Lampsa6</v>
      </c>
      <c r="E5838" s="66">
        <v>45183.520833333336</v>
      </c>
      <c r="F5838" t="s">
        <v>2669</v>
      </c>
      <c r="G5838" s="46">
        <v>85</v>
      </c>
      <c r="H5838" s="46">
        <v>107</v>
      </c>
      <c r="I5838" s="46">
        <v>63</v>
      </c>
      <c r="J5838" t="s">
        <v>119</v>
      </c>
      <c r="K5838" t="s">
        <v>90</v>
      </c>
      <c r="L5838" s="46">
        <v>5036</v>
      </c>
      <c r="M5838" s="46">
        <v>72</v>
      </c>
      <c r="N5838" s="46">
        <v>69.099999999999994</v>
      </c>
      <c r="O5838" s="46">
        <v>116</v>
      </c>
      <c r="P5838" s="46">
        <f t="shared" si="674"/>
        <v>2</v>
      </c>
      <c r="R5838" s="67" t="s">
        <v>1508</v>
      </c>
      <c r="S5838" s="67">
        <f>COUNTIF(Y$2:$Y$100,R5838)</f>
        <v>0</v>
      </c>
      <c r="V5838" s="67">
        <f t="shared" si="672"/>
        <v>0</v>
      </c>
      <c r="AB5838" t="s">
        <v>90</v>
      </c>
      <c r="AC5838" s="46">
        <v>5036</v>
      </c>
      <c r="AD5838" s="46">
        <v>72</v>
      </c>
      <c r="AE5838" s="46">
        <v>69.099999999999994</v>
      </c>
      <c r="AF5838" s="46">
        <v>116</v>
      </c>
      <c r="AH5838" s="70" t="str">
        <f t="shared" si="675"/>
        <v/>
      </c>
      <c r="AI5838" s="70" t="str">
        <f t="shared" si="676"/>
        <v/>
      </c>
      <c r="AJ5838" s="70" t="str">
        <f t="shared" si="677"/>
        <v>X</v>
      </c>
      <c r="AK5838" s="70" t="str" cm="1">
        <f t="array" ref="AK5838">_xlfn.IFS(AH5838&lt;&gt;"","1",AI5838&lt;&gt;"","2",AJ5838&lt;&gt;"","3")</f>
        <v>3</v>
      </c>
    </row>
    <row r="5839" spans="1:37" x14ac:dyDescent="0.25">
      <c r="A5839" t="s">
        <v>2338</v>
      </c>
      <c r="B5839" t="s">
        <v>773</v>
      </c>
      <c r="C5839" s="67" t="str">
        <f t="shared" si="673"/>
        <v>Ashley Bonin</v>
      </c>
      <c r="D5839" s="71" t="str" cm="1">
        <f t="array" ref="D5839">_xlfn.IFS(AK5839="1",CONCATENATE(C5839,"Regional"),AK5839="2",CONCATENATE(C5839,"Sectional"),AK5839="3",CONCATENATE(C5839,COUNTIF($C$1:C5839,C5839)))</f>
        <v>Ashley Bonin3</v>
      </c>
      <c r="E5839" s="66">
        <v>45183.520833333336</v>
      </c>
      <c r="F5839" t="s">
        <v>2669</v>
      </c>
      <c r="G5839" s="46">
        <v>85</v>
      </c>
      <c r="H5839" s="46">
        <v>107</v>
      </c>
      <c r="I5839" s="46">
        <v>63</v>
      </c>
      <c r="J5839" t="s">
        <v>119</v>
      </c>
      <c r="K5839" t="s">
        <v>90</v>
      </c>
      <c r="L5839" s="46">
        <v>5036</v>
      </c>
      <c r="M5839" s="46">
        <v>72</v>
      </c>
      <c r="N5839" s="46">
        <v>69.099999999999994</v>
      </c>
      <c r="O5839" s="46">
        <v>116</v>
      </c>
      <c r="P5839" s="46">
        <f t="shared" si="674"/>
        <v>2</v>
      </c>
      <c r="R5839" s="67" t="s">
        <v>3361</v>
      </c>
      <c r="S5839" s="67">
        <f>COUNTIF(Y$2:$Y$100,R5839)</f>
        <v>0</v>
      </c>
      <c r="V5839" s="67">
        <f t="shared" si="672"/>
        <v>0</v>
      </c>
      <c r="AB5839" t="s">
        <v>90</v>
      </c>
      <c r="AC5839" s="46">
        <v>5036</v>
      </c>
      <c r="AD5839" s="46">
        <v>72</v>
      </c>
      <c r="AE5839" s="46">
        <v>69.099999999999994</v>
      </c>
      <c r="AF5839" s="46">
        <v>116</v>
      </c>
      <c r="AH5839" s="70" t="str">
        <f t="shared" si="675"/>
        <v/>
      </c>
      <c r="AI5839" s="70" t="str">
        <f t="shared" si="676"/>
        <v/>
      </c>
      <c r="AJ5839" s="70" t="str">
        <f t="shared" si="677"/>
        <v>X</v>
      </c>
      <c r="AK5839" s="70" t="str" cm="1">
        <f t="array" ref="AK5839">_xlfn.IFS(AH5839&lt;&gt;"","1",AI5839&lt;&gt;"","2",AJ5839&lt;&gt;"","3")</f>
        <v>3</v>
      </c>
    </row>
    <row r="5840" spans="1:37" x14ac:dyDescent="0.25">
      <c r="A5840" t="s">
        <v>1128</v>
      </c>
      <c r="B5840" t="s">
        <v>840</v>
      </c>
      <c r="C5840" s="67" t="str">
        <f t="shared" si="673"/>
        <v>Charlotte Neuenfeldt</v>
      </c>
      <c r="D5840" s="71" t="str" cm="1">
        <f t="array" ref="D5840">_xlfn.IFS(AK5840="1",CONCATENATE(C5840,"Regional"),AK5840="2",CONCATENATE(C5840,"Sectional"),AK5840="3",CONCATENATE(C5840,COUNTIF($C$1:C5840,C5840)))</f>
        <v>Charlotte Neuenfeldt4</v>
      </c>
      <c r="E5840" s="66">
        <v>45183.520833333336</v>
      </c>
      <c r="F5840" t="s">
        <v>2669</v>
      </c>
      <c r="G5840" s="46">
        <v>85</v>
      </c>
      <c r="H5840" s="46">
        <v>108</v>
      </c>
      <c r="I5840" s="46">
        <v>69</v>
      </c>
      <c r="J5840" t="s">
        <v>119</v>
      </c>
      <c r="K5840" t="s">
        <v>90</v>
      </c>
      <c r="L5840" s="46">
        <v>5036</v>
      </c>
      <c r="M5840" s="46">
        <v>72</v>
      </c>
      <c r="N5840" s="46">
        <v>69.099999999999994</v>
      </c>
      <c r="O5840" s="46">
        <v>116</v>
      </c>
      <c r="P5840" s="46">
        <f t="shared" si="674"/>
        <v>2</v>
      </c>
      <c r="R5840" s="67" t="s">
        <v>1598</v>
      </c>
      <c r="S5840" s="67">
        <f>COUNTIF(Y$2:$Y$100,R5840)</f>
        <v>0</v>
      </c>
      <c r="V5840" s="67">
        <f t="shared" ref="V5840:V5903" si="678">COUNTIF(R5840:R8467,Y5840)</f>
        <v>0</v>
      </c>
      <c r="AB5840" t="s">
        <v>90</v>
      </c>
      <c r="AC5840" s="46">
        <v>5036</v>
      </c>
      <c r="AD5840" s="46">
        <v>72</v>
      </c>
      <c r="AE5840" s="46">
        <v>69.099999999999994</v>
      </c>
      <c r="AF5840" s="46">
        <v>116</v>
      </c>
      <c r="AH5840" s="70" t="str">
        <f t="shared" si="675"/>
        <v/>
      </c>
      <c r="AI5840" s="70" t="str">
        <f t="shared" si="676"/>
        <v/>
      </c>
      <c r="AJ5840" s="70" t="str">
        <f t="shared" si="677"/>
        <v>X</v>
      </c>
      <c r="AK5840" s="70" t="str" cm="1">
        <f t="array" ref="AK5840">_xlfn.IFS(AH5840&lt;&gt;"","1",AI5840&lt;&gt;"","2",AJ5840&lt;&gt;"","3")</f>
        <v>3</v>
      </c>
    </row>
    <row r="5841" spans="1:37" x14ac:dyDescent="0.25">
      <c r="A5841" t="s">
        <v>758</v>
      </c>
      <c r="B5841" t="s">
        <v>653</v>
      </c>
      <c r="C5841" s="67" t="str">
        <f t="shared" si="673"/>
        <v>Addy Greenspan</v>
      </c>
      <c r="D5841" s="71" t="str" cm="1">
        <f t="array" ref="D5841">_xlfn.IFS(AK5841="1",CONCATENATE(C5841,"Regional"),AK5841="2",CONCATENATE(C5841,"Sectional"),AK5841="3",CONCATENATE(C5841,COUNTIF($C$1:C5841,C5841)))</f>
        <v>Addy Greenspan4</v>
      </c>
      <c r="E5841" s="66">
        <v>45183.520833333336</v>
      </c>
      <c r="F5841" t="s">
        <v>2669</v>
      </c>
      <c r="G5841" s="46">
        <v>85</v>
      </c>
      <c r="H5841" s="46">
        <v>108</v>
      </c>
      <c r="I5841" s="46">
        <v>69</v>
      </c>
      <c r="J5841" t="s">
        <v>119</v>
      </c>
      <c r="K5841" t="s">
        <v>90</v>
      </c>
      <c r="L5841" s="46">
        <v>5036</v>
      </c>
      <c r="M5841" s="46">
        <v>72</v>
      </c>
      <c r="N5841" s="46">
        <v>69.099999999999994</v>
      </c>
      <c r="O5841" s="46">
        <v>116</v>
      </c>
      <c r="P5841" s="46">
        <f t="shared" si="674"/>
        <v>2</v>
      </c>
      <c r="R5841" s="67" t="s">
        <v>1344</v>
      </c>
      <c r="S5841" s="67">
        <f>COUNTIF(Y$2:$Y$100,R5841)</f>
        <v>0</v>
      </c>
      <c r="V5841" s="67">
        <f t="shared" si="678"/>
        <v>0</v>
      </c>
      <c r="AB5841" t="s">
        <v>90</v>
      </c>
      <c r="AC5841" s="46">
        <v>5036</v>
      </c>
      <c r="AD5841" s="46">
        <v>72</v>
      </c>
      <c r="AE5841" s="46">
        <v>69.099999999999994</v>
      </c>
      <c r="AF5841" s="46">
        <v>116</v>
      </c>
      <c r="AH5841" s="70" t="str">
        <f t="shared" si="675"/>
        <v/>
      </c>
      <c r="AI5841" s="70" t="str">
        <f t="shared" si="676"/>
        <v/>
      </c>
      <c r="AJ5841" s="70" t="str">
        <f t="shared" si="677"/>
        <v>X</v>
      </c>
      <c r="AK5841" s="70" t="str" cm="1">
        <f t="array" ref="AK5841">_xlfn.IFS(AH5841&lt;&gt;"","1",AI5841&lt;&gt;"","2",AJ5841&lt;&gt;"","3")</f>
        <v>3</v>
      </c>
    </row>
    <row r="5842" spans="1:37" x14ac:dyDescent="0.25">
      <c r="A5842" t="s">
        <v>1743</v>
      </c>
      <c r="B5842" t="s">
        <v>421</v>
      </c>
      <c r="C5842" s="67" t="str">
        <f t="shared" si="673"/>
        <v>Elizabeth Zuniga-Meyer</v>
      </c>
      <c r="D5842" s="71" t="str" cm="1">
        <f t="array" ref="D5842">_xlfn.IFS(AK5842="1",CONCATENATE(C5842,"Regional"),AK5842="2",CONCATENATE(C5842,"Sectional"),AK5842="3",CONCATENATE(C5842,COUNTIF($C$1:C5842,C5842)))</f>
        <v>Elizabeth Zuniga-Meyer10</v>
      </c>
      <c r="E5842" s="66">
        <v>45183.520833333336</v>
      </c>
      <c r="F5842" t="s">
        <v>2669</v>
      </c>
      <c r="G5842" s="46">
        <v>85</v>
      </c>
      <c r="H5842" s="46">
        <v>108</v>
      </c>
      <c r="I5842" s="46">
        <v>69</v>
      </c>
      <c r="J5842" t="s">
        <v>119</v>
      </c>
      <c r="K5842" t="s">
        <v>90</v>
      </c>
      <c r="L5842" s="46">
        <v>5036</v>
      </c>
      <c r="M5842" s="46">
        <v>72</v>
      </c>
      <c r="N5842" s="46">
        <v>69.099999999999994</v>
      </c>
      <c r="O5842" s="46">
        <v>116</v>
      </c>
      <c r="P5842" s="46">
        <f t="shared" si="674"/>
        <v>2</v>
      </c>
      <c r="R5842" s="67" t="s">
        <v>2746</v>
      </c>
      <c r="S5842" s="67">
        <f>COUNTIF(Y$2:$Y$100,R5842)</f>
        <v>0</v>
      </c>
      <c r="V5842" s="67">
        <f t="shared" si="678"/>
        <v>0</v>
      </c>
      <c r="AB5842" t="s">
        <v>90</v>
      </c>
      <c r="AC5842" s="46">
        <v>5036</v>
      </c>
      <c r="AD5842" s="46">
        <v>72</v>
      </c>
      <c r="AE5842" s="46">
        <v>69.099999999999994</v>
      </c>
      <c r="AF5842" s="46">
        <v>116</v>
      </c>
      <c r="AH5842" s="70" t="str">
        <f t="shared" si="675"/>
        <v/>
      </c>
      <c r="AI5842" s="70" t="str">
        <f t="shared" si="676"/>
        <v/>
      </c>
      <c r="AJ5842" s="70" t="str">
        <f t="shared" si="677"/>
        <v>X</v>
      </c>
      <c r="AK5842" s="70" t="str" cm="1">
        <f t="array" ref="AK5842">_xlfn.IFS(AH5842&lt;&gt;"","1",AI5842&lt;&gt;"","2",AJ5842&lt;&gt;"","3")</f>
        <v>3</v>
      </c>
    </row>
    <row r="5843" spans="1:37" x14ac:dyDescent="0.25">
      <c r="A5843" t="s">
        <v>1940</v>
      </c>
      <c r="B5843" t="s">
        <v>401</v>
      </c>
      <c r="C5843" s="67" t="str">
        <f t="shared" si="673"/>
        <v>Hannah Okel</v>
      </c>
      <c r="D5843" s="71" t="str" cm="1">
        <f t="array" ref="D5843">_xlfn.IFS(AK5843="1",CONCATENATE(C5843,"Regional"),AK5843="2",CONCATENATE(C5843,"Sectional"),AK5843="3",CONCATENATE(C5843,COUNTIF($C$1:C5843,C5843)))</f>
        <v>Hannah Okel10</v>
      </c>
      <c r="E5843" s="66">
        <v>45183.520833333336</v>
      </c>
      <c r="F5843" t="s">
        <v>2669</v>
      </c>
      <c r="G5843" s="46">
        <v>85</v>
      </c>
      <c r="H5843" s="46">
        <v>109</v>
      </c>
      <c r="I5843" s="46">
        <v>72</v>
      </c>
      <c r="J5843" t="s">
        <v>119</v>
      </c>
      <c r="K5843" t="s">
        <v>90</v>
      </c>
      <c r="L5843" s="46">
        <v>5036</v>
      </c>
      <c r="M5843" s="46">
        <v>72</v>
      </c>
      <c r="N5843" s="46">
        <v>69.099999999999994</v>
      </c>
      <c r="O5843" s="46">
        <v>116</v>
      </c>
      <c r="P5843" s="46">
        <f t="shared" si="674"/>
        <v>2</v>
      </c>
      <c r="R5843" s="67" t="s">
        <v>2957</v>
      </c>
      <c r="S5843" s="67">
        <f>COUNTIF(Y$2:$Y$100,R5843)</f>
        <v>0</v>
      </c>
      <c r="V5843" s="67">
        <f t="shared" si="678"/>
        <v>0</v>
      </c>
      <c r="AB5843" t="s">
        <v>90</v>
      </c>
      <c r="AC5843" s="46">
        <v>5036</v>
      </c>
      <c r="AD5843" s="46">
        <v>72</v>
      </c>
      <c r="AE5843" s="46">
        <v>69.099999999999994</v>
      </c>
      <c r="AF5843" s="46">
        <v>116</v>
      </c>
      <c r="AH5843" s="70" t="str">
        <f t="shared" si="675"/>
        <v/>
      </c>
      <c r="AI5843" s="70" t="str">
        <f t="shared" si="676"/>
        <v/>
      </c>
      <c r="AJ5843" s="70" t="str">
        <f t="shared" si="677"/>
        <v>X</v>
      </c>
      <c r="AK5843" s="70" t="str" cm="1">
        <f t="array" ref="AK5843">_xlfn.IFS(AH5843&lt;&gt;"","1",AI5843&lt;&gt;"","2",AJ5843&lt;&gt;"","3")</f>
        <v>3</v>
      </c>
    </row>
    <row r="5844" spans="1:37" x14ac:dyDescent="0.25">
      <c r="A5844" t="s">
        <v>229</v>
      </c>
      <c r="B5844" t="s">
        <v>2010</v>
      </c>
      <c r="C5844" s="67" t="str">
        <f t="shared" si="673"/>
        <v>Ciara Clark</v>
      </c>
      <c r="D5844" s="71" t="str" cm="1">
        <f t="array" ref="D5844">_xlfn.IFS(AK5844="1",CONCATENATE(C5844,"Regional"),AK5844="2",CONCATENATE(C5844,"Sectional"),AK5844="3",CONCATENATE(C5844,COUNTIF($C$1:C5844,C5844)))</f>
        <v>Ciara Clark8</v>
      </c>
      <c r="E5844" s="66">
        <v>45183.520833333336</v>
      </c>
      <c r="F5844" t="s">
        <v>2669</v>
      </c>
      <c r="G5844" s="46">
        <v>85</v>
      </c>
      <c r="H5844" s="46">
        <v>110</v>
      </c>
      <c r="I5844" s="46">
        <v>73</v>
      </c>
      <c r="J5844" t="s">
        <v>119</v>
      </c>
      <c r="K5844" t="s">
        <v>90</v>
      </c>
      <c r="L5844" s="46">
        <v>5036</v>
      </c>
      <c r="M5844" s="46">
        <v>72</v>
      </c>
      <c r="N5844" s="46">
        <v>69.099999999999994</v>
      </c>
      <c r="O5844" s="46">
        <v>116</v>
      </c>
      <c r="P5844" s="46">
        <f t="shared" si="674"/>
        <v>2</v>
      </c>
      <c r="R5844" s="67" t="s">
        <v>3023</v>
      </c>
      <c r="S5844" s="67">
        <f>COUNTIF(Y$2:$Y$100,R5844)</f>
        <v>0</v>
      </c>
      <c r="V5844" s="67">
        <f t="shared" si="678"/>
        <v>0</v>
      </c>
      <c r="AB5844" t="s">
        <v>90</v>
      </c>
      <c r="AC5844" s="46">
        <v>5036</v>
      </c>
      <c r="AD5844" s="46">
        <v>72</v>
      </c>
      <c r="AE5844" s="46">
        <v>69.099999999999994</v>
      </c>
      <c r="AF5844" s="46">
        <v>116</v>
      </c>
      <c r="AH5844" s="70" t="str">
        <f t="shared" si="675"/>
        <v/>
      </c>
      <c r="AI5844" s="70" t="str">
        <f t="shared" si="676"/>
        <v/>
      </c>
      <c r="AJ5844" s="70" t="str">
        <f t="shared" si="677"/>
        <v>X</v>
      </c>
      <c r="AK5844" s="70" t="str" cm="1">
        <f t="array" ref="AK5844">_xlfn.IFS(AH5844&lt;&gt;"","1",AI5844&lt;&gt;"","2",AJ5844&lt;&gt;"","3")</f>
        <v>3</v>
      </c>
    </row>
    <row r="5845" spans="1:37" x14ac:dyDescent="0.25">
      <c r="A5845" t="s">
        <v>433</v>
      </c>
      <c r="B5845" t="s">
        <v>421</v>
      </c>
      <c r="C5845" s="67" t="str">
        <f t="shared" si="673"/>
        <v>Elizabeth Lacey</v>
      </c>
      <c r="D5845" s="71" t="str" cm="1">
        <f t="array" ref="D5845">_xlfn.IFS(AK5845="1",CONCATENATE(C5845,"Regional"),AK5845="2",CONCATENATE(C5845,"Sectional"),AK5845="3",CONCATENATE(C5845,COUNTIF($C$1:C5845,C5845)))</f>
        <v>Elizabeth Lacey3</v>
      </c>
      <c r="E5845" s="66">
        <v>45183.520833333336</v>
      </c>
      <c r="F5845" t="s">
        <v>2669</v>
      </c>
      <c r="G5845" s="46">
        <v>85</v>
      </c>
      <c r="H5845" s="46">
        <v>110</v>
      </c>
      <c r="I5845" s="46">
        <v>73</v>
      </c>
      <c r="J5845" t="s">
        <v>119</v>
      </c>
      <c r="K5845" t="s">
        <v>90</v>
      </c>
      <c r="L5845" s="46">
        <v>5036</v>
      </c>
      <c r="M5845" s="46">
        <v>72</v>
      </c>
      <c r="N5845" s="46">
        <v>69.099999999999994</v>
      </c>
      <c r="O5845" s="46">
        <v>116</v>
      </c>
      <c r="P5845" s="46">
        <f t="shared" si="674"/>
        <v>2</v>
      </c>
      <c r="R5845" s="67" t="s">
        <v>2988</v>
      </c>
      <c r="S5845" s="67">
        <f>COUNTIF(Y$2:$Y$100,R5845)</f>
        <v>0</v>
      </c>
      <c r="V5845" s="67">
        <f t="shared" si="678"/>
        <v>0</v>
      </c>
      <c r="AB5845" t="s">
        <v>90</v>
      </c>
      <c r="AC5845" s="46">
        <v>5036</v>
      </c>
      <c r="AD5845" s="46">
        <v>72</v>
      </c>
      <c r="AE5845" s="46">
        <v>69.099999999999994</v>
      </c>
      <c r="AF5845" s="46">
        <v>116</v>
      </c>
      <c r="AH5845" s="70" t="str">
        <f t="shared" si="675"/>
        <v/>
      </c>
      <c r="AI5845" s="70" t="str">
        <f t="shared" si="676"/>
        <v/>
      </c>
      <c r="AJ5845" s="70" t="str">
        <f t="shared" si="677"/>
        <v>X</v>
      </c>
      <c r="AK5845" s="70" t="str" cm="1">
        <f t="array" ref="AK5845">_xlfn.IFS(AH5845&lt;&gt;"","1",AI5845&lt;&gt;"","2",AJ5845&lt;&gt;"","3")</f>
        <v>3</v>
      </c>
    </row>
    <row r="5846" spans="1:37" x14ac:dyDescent="0.25">
      <c r="A5846" t="s">
        <v>186</v>
      </c>
      <c r="B5846" t="s">
        <v>542</v>
      </c>
      <c r="C5846" s="67" t="str">
        <f t="shared" si="673"/>
        <v>Jenna Anderson</v>
      </c>
      <c r="D5846" s="71" t="str" cm="1">
        <f t="array" ref="D5846">_xlfn.IFS(AK5846="1",CONCATENATE(C5846,"Regional"),AK5846="2",CONCATENATE(C5846,"Sectional"),AK5846="3",CONCATENATE(C5846,COUNTIF($C$1:C5846,C5846)))</f>
        <v>Jenna Anderson9</v>
      </c>
      <c r="E5846" s="66">
        <v>45183.520833333336</v>
      </c>
      <c r="F5846" t="s">
        <v>2669</v>
      </c>
      <c r="G5846" s="46">
        <v>85</v>
      </c>
      <c r="H5846" s="46">
        <v>111</v>
      </c>
      <c r="I5846" s="46">
        <v>75</v>
      </c>
      <c r="J5846" t="s">
        <v>119</v>
      </c>
      <c r="K5846" t="s">
        <v>90</v>
      </c>
      <c r="L5846" s="46">
        <v>5036</v>
      </c>
      <c r="M5846" s="46">
        <v>72</v>
      </c>
      <c r="N5846" s="46">
        <v>69.099999999999994</v>
      </c>
      <c r="O5846" s="46">
        <v>116</v>
      </c>
      <c r="P5846" s="46">
        <f t="shared" si="674"/>
        <v>2</v>
      </c>
      <c r="R5846" s="67" t="s">
        <v>3142</v>
      </c>
      <c r="S5846" s="67">
        <f>COUNTIF(Y$2:$Y$100,R5846)</f>
        <v>0</v>
      </c>
      <c r="V5846" s="67">
        <f t="shared" si="678"/>
        <v>0</v>
      </c>
      <c r="AB5846" t="s">
        <v>90</v>
      </c>
      <c r="AC5846" s="46">
        <v>5036</v>
      </c>
      <c r="AD5846" s="46">
        <v>72</v>
      </c>
      <c r="AE5846" s="46">
        <v>69.099999999999994</v>
      </c>
      <c r="AF5846" s="46">
        <v>116</v>
      </c>
      <c r="AH5846" s="70" t="str">
        <f t="shared" si="675"/>
        <v/>
      </c>
      <c r="AI5846" s="70" t="str">
        <f t="shared" si="676"/>
        <v/>
      </c>
      <c r="AJ5846" s="70" t="str">
        <f t="shared" si="677"/>
        <v>X</v>
      </c>
      <c r="AK5846" s="70" t="str" cm="1">
        <f t="array" ref="AK5846">_xlfn.IFS(AH5846&lt;&gt;"","1",AI5846&lt;&gt;"","2",AJ5846&lt;&gt;"","3")</f>
        <v>3</v>
      </c>
    </row>
    <row r="5847" spans="1:37" x14ac:dyDescent="0.25">
      <c r="A5847" t="s">
        <v>316</v>
      </c>
      <c r="B5847" t="s">
        <v>257</v>
      </c>
      <c r="C5847" s="67" t="str">
        <f t="shared" si="673"/>
        <v>Teagan Morrison</v>
      </c>
      <c r="D5847" s="71" t="str" cm="1">
        <f t="array" ref="D5847">_xlfn.IFS(AK5847="1",CONCATENATE(C5847,"Regional"),AK5847="2",CONCATENATE(C5847,"Sectional"),AK5847="3",CONCATENATE(C5847,COUNTIF($C$1:C5847,C5847)))</f>
        <v>Teagan Morrison8</v>
      </c>
      <c r="E5847" s="66">
        <v>45183.520833333336</v>
      </c>
      <c r="F5847" t="s">
        <v>2669</v>
      </c>
      <c r="G5847" s="46">
        <v>85</v>
      </c>
      <c r="H5847" s="46">
        <v>112</v>
      </c>
      <c r="I5847" s="46">
        <v>76</v>
      </c>
      <c r="J5847" t="s">
        <v>119</v>
      </c>
      <c r="K5847" t="s">
        <v>90</v>
      </c>
      <c r="L5847" s="46">
        <v>5036</v>
      </c>
      <c r="M5847" s="46">
        <v>72</v>
      </c>
      <c r="N5847" s="46">
        <v>69.099999999999994</v>
      </c>
      <c r="O5847" s="46">
        <v>116</v>
      </c>
      <c r="P5847" s="46">
        <f t="shared" si="674"/>
        <v>2</v>
      </c>
      <c r="R5847" s="67" t="s">
        <v>1322</v>
      </c>
      <c r="S5847" s="67">
        <f>COUNTIF(Y$2:$Y$100,R5847)</f>
        <v>0</v>
      </c>
      <c r="V5847" s="67">
        <f t="shared" si="678"/>
        <v>0</v>
      </c>
      <c r="AB5847" t="s">
        <v>90</v>
      </c>
      <c r="AC5847" s="46">
        <v>5036</v>
      </c>
      <c r="AD5847" s="46">
        <v>72</v>
      </c>
      <c r="AE5847" s="46">
        <v>69.099999999999994</v>
      </c>
      <c r="AF5847" s="46">
        <v>116</v>
      </c>
      <c r="AH5847" s="70" t="str">
        <f t="shared" si="675"/>
        <v/>
      </c>
      <c r="AI5847" s="70" t="str">
        <f t="shared" si="676"/>
        <v/>
      </c>
      <c r="AJ5847" s="70" t="str">
        <f t="shared" si="677"/>
        <v>X</v>
      </c>
      <c r="AK5847" s="70" t="str" cm="1">
        <f t="array" ref="AK5847">_xlfn.IFS(AH5847&lt;&gt;"","1",AI5847&lt;&gt;"","2",AJ5847&lt;&gt;"","3")</f>
        <v>3</v>
      </c>
    </row>
    <row r="5848" spans="1:37" x14ac:dyDescent="0.25">
      <c r="A5848" t="s">
        <v>1120</v>
      </c>
      <c r="B5848" t="s">
        <v>408</v>
      </c>
      <c r="C5848" s="67" t="str">
        <f t="shared" si="673"/>
        <v>Mya Kulwicki</v>
      </c>
      <c r="D5848" s="71" t="str" cm="1">
        <f t="array" ref="D5848">_xlfn.IFS(AK5848="1",CONCATENATE(C5848,"Regional"),AK5848="2",CONCATENATE(C5848,"Sectional"),AK5848="3",CONCATENATE(C5848,COUNTIF($C$1:C5848,C5848)))</f>
        <v>Mya Kulwicki10</v>
      </c>
      <c r="E5848" s="66">
        <v>45183.520833333336</v>
      </c>
      <c r="F5848" t="s">
        <v>2669</v>
      </c>
      <c r="G5848" s="46">
        <v>85</v>
      </c>
      <c r="H5848" s="46">
        <v>112</v>
      </c>
      <c r="I5848" s="46">
        <v>76</v>
      </c>
      <c r="J5848" t="s">
        <v>119</v>
      </c>
      <c r="K5848" t="s">
        <v>90</v>
      </c>
      <c r="L5848" s="46">
        <v>5036</v>
      </c>
      <c r="M5848" s="46">
        <v>72</v>
      </c>
      <c r="N5848" s="46">
        <v>69.099999999999994</v>
      </c>
      <c r="O5848" s="46">
        <v>116</v>
      </c>
      <c r="P5848" s="46">
        <f t="shared" si="674"/>
        <v>2</v>
      </c>
      <c r="R5848" s="67" t="s">
        <v>1588</v>
      </c>
      <c r="S5848" s="67">
        <f>COUNTIF(Y$2:$Y$100,R5848)</f>
        <v>0</v>
      </c>
      <c r="V5848" s="67">
        <f t="shared" si="678"/>
        <v>0</v>
      </c>
      <c r="AB5848" t="s">
        <v>90</v>
      </c>
      <c r="AC5848" s="46">
        <v>5036</v>
      </c>
      <c r="AD5848" s="46">
        <v>72</v>
      </c>
      <c r="AE5848" s="46">
        <v>69.099999999999994</v>
      </c>
      <c r="AF5848" s="46">
        <v>116</v>
      </c>
      <c r="AH5848" s="70" t="str">
        <f t="shared" si="675"/>
        <v/>
      </c>
      <c r="AI5848" s="70" t="str">
        <f t="shared" si="676"/>
        <v/>
      </c>
      <c r="AJ5848" s="70" t="str">
        <f t="shared" si="677"/>
        <v>X</v>
      </c>
      <c r="AK5848" s="70" t="str" cm="1">
        <f t="array" ref="AK5848">_xlfn.IFS(AH5848&lt;&gt;"","1",AI5848&lt;&gt;"","2",AJ5848&lt;&gt;"","3")</f>
        <v>3</v>
      </c>
    </row>
    <row r="5849" spans="1:37" x14ac:dyDescent="0.25">
      <c r="A5849" t="s">
        <v>3385</v>
      </c>
      <c r="B5849" t="s">
        <v>362</v>
      </c>
      <c r="C5849" s="67" t="str">
        <f t="shared" si="673"/>
        <v>Emma Bichler</v>
      </c>
      <c r="D5849" s="71" t="str" cm="1">
        <f t="array" ref="D5849">_xlfn.IFS(AK5849="1",CONCATENATE(C5849,"Regional"),AK5849="2",CONCATENATE(C5849,"Sectional"),AK5849="3",CONCATENATE(C5849,COUNTIF($C$1:C5849,C5849)))</f>
        <v>Emma Bichler10</v>
      </c>
      <c r="E5849" s="66">
        <v>45183.520833333336</v>
      </c>
      <c r="F5849" t="s">
        <v>2669</v>
      </c>
      <c r="G5849" s="46">
        <v>85</v>
      </c>
      <c r="H5849" s="46">
        <v>114</v>
      </c>
      <c r="I5849" s="46">
        <v>78</v>
      </c>
      <c r="J5849" t="s">
        <v>119</v>
      </c>
      <c r="K5849" t="s">
        <v>90</v>
      </c>
      <c r="L5849" s="46">
        <v>5036</v>
      </c>
      <c r="M5849" s="46">
        <v>72</v>
      </c>
      <c r="N5849" s="46">
        <v>69.099999999999994</v>
      </c>
      <c r="O5849" s="46">
        <v>116</v>
      </c>
      <c r="P5849" s="46">
        <f t="shared" si="674"/>
        <v>2</v>
      </c>
      <c r="R5849" s="67" t="s">
        <v>3485</v>
      </c>
      <c r="S5849" s="67">
        <f>COUNTIF(Y$2:$Y$100,R5849)</f>
        <v>0</v>
      </c>
      <c r="V5849" s="67">
        <f t="shared" si="678"/>
        <v>0</v>
      </c>
      <c r="AB5849" t="s">
        <v>90</v>
      </c>
      <c r="AC5849" s="46">
        <v>5036</v>
      </c>
      <c r="AD5849" s="46">
        <v>72</v>
      </c>
      <c r="AE5849" s="46">
        <v>69.099999999999994</v>
      </c>
      <c r="AF5849" s="46">
        <v>116</v>
      </c>
      <c r="AH5849" s="70" t="str">
        <f t="shared" si="675"/>
        <v/>
      </c>
      <c r="AI5849" s="70" t="str">
        <f t="shared" si="676"/>
        <v/>
      </c>
      <c r="AJ5849" s="70" t="str">
        <f t="shared" si="677"/>
        <v>X</v>
      </c>
      <c r="AK5849" s="70" t="str" cm="1">
        <f t="array" ref="AK5849">_xlfn.IFS(AH5849&lt;&gt;"","1",AI5849&lt;&gt;"","2",AJ5849&lt;&gt;"","3")</f>
        <v>3</v>
      </c>
    </row>
    <row r="5850" spans="1:37" x14ac:dyDescent="0.25">
      <c r="A5850" t="s">
        <v>276</v>
      </c>
      <c r="B5850" t="s">
        <v>2016</v>
      </c>
      <c r="C5850" s="67" t="str">
        <f t="shared" si="673"/>
        <v>Danica Jones</v>
      </c>
      <c r="D5850" s="71" t="str" cm="1">
        <f t="array" ref="D5850">_xlfn.IFS(AK5850="1",CONCATENATE(C5850,"Regional"),AK5850="2",CONCATENATE(C5850,"Sectional"),AK5850="3",CONCATENATE(C5850,COUNTIF($C$1:C5850,C5850)))</f>
        <v>Danica Jones2</v>
      </c>
      <c r="E5850" s="66">
        <v>45183.520833333336</v>
      </c>
      <c r="F5850" t="s">
        <v>2669</v>
      </c>
      <c r="G5850" s="46">
        <v>85</v>
      </c>
      <c r="H5850" s="46">
        <v>114</v>
      </c>
      <c r="I5850" s="46">
        <v>78</v>
      </c>
      <c r="J5850" t="s">
        <v>119</v>
      </c>
      <c r="K5850" t="s">
        <v>90</v>
      </c>
      <c r="L5850" s="46">
        <v>5036</v>
      </c>
      <c r="M5850" s="46">
        <v>72</v>
      </c>
      <c r="N5850" s="46">
        <v>69.099999999999994</v>
      </c>
      <c r="O5850" s="46">
        <v>116</v>
      </c>
      <c r="P5850" s="46">
        <f t="shared" si="674"/>
        <v>2</v>
      </c>
      <c r="R5850" s="67" t="s">
        <v>3029</v>
      </c>
      <c r="S5850" s="67">
        <f>COUNTIF(Y$2:$Y$100,R5850)</f>
        <v>0</v>
      </c>
      <c r="V5850" s="67">
        <f t="shared" si="678"/>
        <v>0</v>
      </c>
      <c r="AB5850" t="s">
        <v>90</v>
      </c>
      <c r="AC5850" s="46">
        <v>5036</v>
      </c>
      <c r="AD5850" s="46">
        <v>72</v>
      </c>
      <c r="AE5850" s="46">
        <v>69.099999999999994</v>
      </c>
      <c r="AF5850" s="46">
        <v>116</v>
      </c>
      <c r="AH5850" s="70" t="str">
        <f t="shared" si="675"/>
        <v/>
      </c>
      <c r="AI5850" s="70" t="str">
        <f t="shared" si="676"/>
        <v/>
      </c>
      <c r="AJ5850" s="70" t="str">
        <f t="shared" si="677"/>
        <v>X</v>
      </c>
      <c r="AK5850" s="70" t="str" cm="1">
        <f t="array" ref="AK5850">_xlfn.IFS(AH5850&lt;&gt;"","1",AI5850&lt;&gt;"","2",AJ5850&lt;&gt;"","3")</f>
        <v>3</v>
      </c>
    </row>
    <row r="5851" spans="1:37" x14ac:dyDescent="0.25">
      <c r="A5851" t="s">
        <v>294</v>
      </c>
      <c r="B5851" t="s">
        <v>528</v>
      </c>
      <c r="C5851" s="67" t="str">
        <f t="shared" si="673"/>
        <v>Kate Lang</v>
      </c>
      <c r="D5851" s="71" t="str" cm="1">
        <f t="array" ref="D5851">_xlfn.IFS(AK5851="1",CONCATENATE(C5851,"Regional"),AK5851="2",CONCATENATE(C5851,"Sectional"),AK5851="3",CONCATENATE(C5851,COUNTIF($C$1:C5851,C5851)))</f>
        <v>Kate Lang10</v>
      </c>
      <c r="E5851" s="66">
        <v>45183.520833333336</v>
      </c>
      <c r="F5851" t="s">
        <v>2669</v>
      </c>
      <c r="G5851" s="46">
        <v>85</v>
      </c>
      <c r="H5851" s="46">
        <v>119</v>
      </c>
      <c r="I5851" s="46">
        <v>80</v>
      </c>
      <c r="J5851" t="s">
        <v>119</v>
      </c>
      <c r="K5851" t="s">
        <v>90</v>
      </c>
      <c r="L5851" s="46">
        <v>5036</v>
      </c>
      <c r="M5851" s="46">
        <v>72</v>
      </c>
      <c r="N5851" s="46">
        <v>69.099999999999994</v>
      </c>
      <c r="O5851" s="46">
        <v>116</v>
      </c>
      <c r="P5851" s="46">
        <f t="shared" si="674"/>
        <v>2</v>
      </c>
      <c r="R5851" s="67" t="s">
        <v>3128</v>
      </c>
      <c r="S5851" s="67">
        <f>COUNTIF(Y$2:$Y$100,R5851)</f>
        <v>0</v>
      </c>
      <c r="V5851" s="67">
        <f t="shared" si="678"/>
        <v>0</v>
      </c>
      <c r="AB5851" t="s">
        <v>90</v>
      </c>
      <c r="AC5851" s="46">
        <v>5036</v>
      </c>
      <c r="AD5851" s="46">
        <v>72</v>
      </c>
      <c r="AE5851" s="46">
        <v>69.099999999999994</v>
      </c>
      <c r="AF5851" s="46">
        <v>116</v>
      </c>
      <c r="AH5851" s="70" t="str">
        <f t="shared" si="675"/>
        <v/>
      </c>
      <c r="AI5851" s="70" t="str">
        <f t="shared" si="676"/>
        <v/>
      </c>
      <c r="AJ5851" s="70" t="str">
        <f t="shared" si="677"/>
        <v>X</v>
      </c>
      <c r="AK5851" s="70" t="str" cm="1">
        <f t="array" ref="AK5851">_xlfn.IFS(AH5851&lt;&gt;"","1",AI5851&lt;&gt;"","2",AJ5851&lt;&gt;"","3")</f>
        <v>3</v>
      </c>
    </row>
    <row r="5852" spans="1:37" x14ac:dyDescent="0.25">
      <c r="A5852" t="s">
        <v>2339</v>
      </c>
      <c r="B5852" t="s">
        <v>2340</v>
      </c>
      <c r="C5852" s="67" t="str">
        <f t="shared" si="673"/>
        <v>Celene Trewyn</v>
      </c>
      <c r="D5852" s="71" t="str" cm="1">
        <f t="array" ref="D5852">_xlfn.IFS(AK5852="1",CONCATENATE(C5852,"Regional"),AK5852="2",CONCATENATE(C5852,"Sectional"),AK5852="3",CONCATENATE(C5852,COUNTIF($C$1:C5852,C5852)))</f>
        <v>Celene Trewyn1</v>
      </c>
      <c r="E5852" s="66">
        <v>45183.520833333336</v>
      </c>
      <c r="F5852" t="s">
        <v>2669</v>
      </c>
      <c r="G5852" s="46">
        <v>85</v>
      </c>
      <c r="H5852" s="46">
        <v>132</v>
      </c>
      <c r="I5852" s="46">
        <v>81</v>
      </c>
      <c r="J5852" t="s">
        <v>119</v>
      </c>
      <c r="K5852" t="s">
        <v>90</v>
      </c>
      <c r="L5852" s="46">
        <v>5036</v>
      </c>
      <c r="M5852" s="46">
        <v>72</v>
      </c>
      <c r="N5852" s="46">
        <v>69.099999999999994</v>
      </c>
      <c r="O5852" s="46">
        <v>116</v>
      </c>
      <c r="P5852" s="46">
        <f t="shared" si="674"/>
        <v>2</v>
      </c>
      <c r="R5852" s="67" t="s">
        <v>3362</v>
      </c>
      <c r="S5852" s="67">
        <f>COUNTIF(Y$2:$Y$100,R5852)</f>
        <v>0</v>
      </c>
      <c r="V5852" s="67">
        <f t="shared" si="678"/>
        <v>0</v>
      </c>
      <c r="AB5852" t="s">
        <v>90</v>
      </c>
      <c r="AC5852" s="46">
        <v>5036</v>
      </c>
      <c r="AD5852" s="46">
        <v>72</v>
      </c>
      <c r="AE5852" s="46">
        <v>69.099999999999994</v>
      </c>
      <c r="AF5852" s="46">
        <v>116</v>
      </c>
      <c r="AH5852" s="70" t="str">
        <f t="shared" si="675"/>
        <v/>
      </c>
      <c r="AI5852" s="70" t="str">
        <f t="shared" si="676"/>
        <v/>
      </c>
      <c r="AJ5852" s="70" t="str">
        <f t="shared" si="677"/>
        <v>X</v>
      </c>
      <c r="AK5852" s="70" t="str" cm="1">
        <f t="array" ref="AK5852">_xlfn.IFS(AH5852&lt;&gt;"","1",AI5852&lt;&gt;"","2",AJ5852&lt;&gt;"","3")</f>
        <v>3</v>
      </c>
    </row>
    <row r="5853" spans="1:37" x14ac:dyDescent="0.25">
      <c r="A5853" t="s">
        <v>1073</v>
      </c>
      <c r="B5853" t="s">
        <v>437</v>
      </c>
      <c r="C5853" s="67" t="str">
        <f t="shared" si="673"/>
        <v>Kelsey Reidy</v>
      </c>
      <c r="D5853" s="71" t="str" cm="1">
        <f t="array" ref="D5853">_xlfn.IFS(AK5853="1",CONCATENATE(C5853,"Regional"),AK5853="2",CONCATENATE(C5853,"Sectional"),AK5853="3",CONCATENATE(C5853,COUNTIF($C$1:C5853,C5853)))</f>
        <v>Kelsey Reidy8</v>
      </c>
      <c r="E5853" s="66">
        <v>45183.550694444442</v>
      </c>
      <c r="F5853" t="s">
        <v>2461</v>
      </c>
      <c r="G5853" s="46">
        <v>12</v>
      </c>
      <c r="H5853" s="46">
        <v>51</v>
      </c>
      <c r="I5853" s="46">
        <v>1</v>
      </c>
      <c r="J5853" t="s">
        <v>2462</v>
      </c>
      <c r="K5853" t="s">
        <v>2463</v>
      </c>
      <c r="L5853" s="46">
        <v>2562</v>
      </c>
      <c r="M5853" s="46">
        <v>36</v>
      </c>
      <c r="N5853" s="46">
        <v>34.549999999999997</v>
      </c>
      <c r="O5853" s="46">
        <v>119</v>
      </c>
      <c r="P5853" s="46">
        <f t="shared" si="674"/>
        <v>1</v>
      </c>
      <c r="R5853" s="67" t="s">
        <v>1558</v>
      </c>
      <c r="S5853" s="67">
        <f>COUNTIF(Y$2:$Y$100,R5853)</f>
        <v>0</v>
      </c>
      <c r="V5853" s="67">
        <f t="shared" si="678"/>
        <v>0</v>
      </c>
      <c r="X5853"/>
      <c r="Y5853" s="67" t="str">
        <f t="shared" ref="Y5853:Y5872" si="679">CONCATENATE(W5853," ",X5853)</f>
        <v xml:space="preserve"> </v>
      </c>
      <c r="AB5853" t="s">
        <v>2463</v>
      </c>
      <c r="AC5853" s="46">
        <v>2562</v>
      </c>
      <c r="AD5853" s="46">
        <v>36</v>
      </c>
      <c r="AE5853" s="46">
        <v>34.549999999999997</v>
      </c>
      <c r="AF5853" s="46">
        <v>119</v>
      </c>
      <c r="AH5853" s="70" t="str">
        <f t="shared" si="675"/>
        <v/>
      </c>
      <c r="AI5853" s="70" t="str">
        <f t="shared" si="676"/>
        <v/>
      </c>
      <c r="AJ5853" s="70" t="str">
        <f t="shared" si="677"/>
        <v>X</v>
      </c>
      <c r="AK5853" s="70" t="str" cm="1">
        <f t="array" ref="AK5853">_xlfn.IFS(AH5853&lt;&gt;"","1",AI5853&lt;&gt;"","2",AJ5853&lt;&gt;"","3")</f>
        <v>3</v>
      </c>
    </row>
    <row r="5854" spans="1:37" x14ac:dyDescent="0.25">
      <c r="A5854" t="s">
        <v>229</v>
      </c>
      <c r="B5854" t="s">
        <v>210</v>
      </c>
      <c r="C5854" s="67" t="str">
        <f t="shared" si="673"/>
        <v>Alexis Clark</v>
      </c>
      <c r="D5854" s="71" t="str" cm="1">
        <f t="array" ref="D5854">_xlfn.IFS(AK5854="1",CONCATENATE(C5854,"Regional"),AK5854="2",CONCATENATE(C5854,"Sectional"),AK5854="3",CONCATENATE(C5854,COUNTIF($C$1:C5854,C5854)))</f>
        <v>Alexis Clark7</v>
      </c>
      <c r="E5854" s="66">
        <v>45183.550694444442</v>
      </c>
      <c r="F5854" t="s">
        <v>2461</v>
      </c>
      <c r="G5854" s="46">
        <v>12</v>
      </c>
      <c r="H5854" s="46">
        <v>53</v>
      </c>
      <c r="I5854" s="46">
        <v>2</v>
      </c>
      <c r="J5854" t="s">
        <v>2462</v>
      </c>
      <c r="K5854" t="s">
        <v>2463</v>
      </c>
      <c r="L5854" s="46">
        <v>2562</v>
      </c>
      <c r="M5854" s="46">
        <v>36</v>
      </c>
      <c r="N5854" s="46">
        <v>34.549999999999997</v>
      </c>
      <c r="O5854" s="46">
        <v>119</v>
      </c>
      <c r="P5854" s="46">
        <f t="shared" si="674"/>
        <v>1</v>
      </c>
      <c r="R5854" s="67" t="s">
        <v>1552</v>
      </c>
      <c r="S5854" s="67">
        <f>COUNTIF(Y$2:$Y$100,R5854)</f>
        <v>0</v>
      </c>
      <c r="V5854" s="67">
        <f t="shared" si="678"/>
        <v>0</v>
      </c>
      <c r="X5854"/>
      <c r="Y5854" s="67" t="str">
        <f t="shared" si="679"/>
        <v xml:space="preserve"> </v>
      </c>
      <c r="AB5854" t="s">
        <v>2463</v>
      </c>
      <c r="AC5854" s="46">
        <v>2562</v>
      </c>
      <c r="AD5854" s="46">
        <v>36</v>
      </c>
      <c r="AE5854" s="46">
        <v>34.549999999999997</v>
      </c>
      <c r="AF5854" s="46">
        <v>119</v>
      </c>
      <c r="AH5854" s="70" t="str">
        <f t="shared" si="675"/>
        <v/>
      </c>
      <c r="AI5854" s="70" t="str">
        <f t="shared" si="676"/>
        <v/>
      </c>
      <c r="AJ5854" s="70" t="str">
        <f t="shared" si="677"/>
        <v>X</v>
      </c>
      <c r="AK5854" s="70" t="str" cm="1">
        <f t="array" ref="AK5854">_xlfn.IFS(AH5854&lt;&gt;"","1",AI5854&lt;&gt;"","2",AJ5854&lt;&gt;"","3")</f>
        <v>3</v>
      </c>
    </row>
    <row r="5855" spans="1:37" x14ac:dyDescent="0.25">
      <c r="A5855" t="s">
        <v>560</v>
      </c>
      <c r="B5855" t="s">
        <v>1077</v>
      </c>
      <c r="C5855" s="67" t="str">
        <f t="shared" si="673"/>
        <v>Brook Colburn</v>
      </c>
      <c r="D5855" s="71" t="str" cm="1">
        <f t="array" ref="D5855">_xlfn.IFS(AK5855="1",CONCATENATE(C5855,"Regional"),AK5855="2",CONCATENATE(C5855,"Sectional"),AK5855="3",CONCATENATE(C5855,COUNTIF($C$1:C5855,C5855)))</f>
        <v>Brook Colburn10</v>
      </c>
      <c r="E5855" s="66">
        <v>45183.550694444442</v>
      </c>
      <c r="F5855" t="s">
        <v>2461</v>
      </c>
      <c r="G5855" s="46">
        <v>12</v>
      </c>
      <c r="H5855" s="46">
        <v>53</v>
      </c>
      <c r="I5855" s="46">
        <v>2</v>
      </c>
      <c r="J5855" t="s">
        <v>2462</v>
      </c>
      <c r="K5855" t="s">
        <v>2463</v>
      </c>
      <c r="L5855" s="46">
        <v>2562</v>
      </c>
      <c r="M5855" s="46">
        <v>36</v>
      </c>
      <c r="N5855" s="46">
        <v>34.549999999999997</v>
      </c>
      <c r="O5855" s="46">
        <v>119</v>
      </c>
      <c r="P5855" s="46">
        <f t="shared" si="674"/>
        <v>1</v>
      </c>
      <c r="R5855" s="67" t="s">
        <v>1560</v>
      </c>
      <c r="S5855" s="67">
        <f>COUNTIF(Y$2:$Y$100,R5855)</f>
        <v>0</v>
      </c>
      <c r="V5855" s="67">
        <f t="shared" si="678"/>
        <v>0</v>
      </c>
      <c r="X5855"/>
      <c r="Y5855" s="67" t="str">
        <f t="shared" si="679"/>
        <v xml:space="preserve"> </v>
      </c>
      <c r="AB5855" t="s">
        <v>2463</v>
      </c>
      <c r="AC5855" s="46">
        <v>2562</v>
      </c>
      <c r="AD5855" s="46">
        <v>36</v>
      </c>
      <c r="AE5855" s="46">
        <v>34.549999999999997</v>
      </c>
      <c r="AF5855" s="46">
        <v>119</v>
      </c>
      <c r="AH5855" s="70" t="str">
        <f t="shared" si="675"/>
        <v/>
      </c>
      <c r="AI5855" s="70" t="str">
        <f t="shared" si="676"/>
        <v/>
      </c>
      <c r="AJ5855" s="70" t="str">
        <f t="shared" si="677"/>
        <v>X</v>
      </c>
      <c r="AK5855" s="70" t="str" cm="1">
        <f t="array" ref="AK5855">_xlfn.IFS(AH5855&lt;&gt;"","1",AI5855&lt;&gt;"","2",AJ5855&lt;&gt;"","3")</f>
        <v>3</v>
      </c>
    </row>
    <row r="5856" spans="1:37" x14ac:dyDescent="0.25">
      <c r="A5856" t="s">
        <v>1066</v>
      </c>
      <c r="B5856" t="s">
        <v>362</v>
      </c>
      <c r="C5856" s="67" t="str">
        <f t="shared" si="673"/>
        <v>Emma Haselhuhn</v>
      </c>
      <c r="D5856" s="71" t="str" cm="1">
        <f t="array" ref="D5856">_xlfn.IFS(AK5856="1",CONCATENATE(C5856,"Regional"),AK5856="2",CONCATENATE(C5856,"Sectional"),AK5856="3",CONCATENATE(C5856,COUNTIF($C$1:C5856,C5856)))</f>
        <v>Emma Haselhuhn8</v>
      </c>
      <c r="E5856" s="66">
        <v>45183.550694444442</v>
      </c>
      <c r="F5856" t="s">
        <v>2461</v>
      </c>
      <c r="G5856" s="46">
        <v>12</v>
      </c>
      <c r="H5856" s="46">
        <v>53</v>
      </c>
      <c r="I5856" s="46">
        <v>2</v>
      </c>
      <c r="J5856" t="s">
        <v>2462</v>
      </c>
      <c r="K5856" t="s">
        <v>2463</v>
      </c>
      <c r="L5856" s="46">
        <v>2562</v>
      </c>
      <c r="M5856" s="46">
        <v>36</v>
      </c>
      <c r="N5856" s="46">
        <v>34.549999999999997</v>
      </c>
      <c r="O5856" s="46">
        <v>119</v>
      </c>
      <c r="P5856" s="46">
        <f t="shared" si="674"/>
        <v>1</v>
      </c>
      <c r="R5856" s="67" t="s">
        <v>1550</v>
      </c>
      <c r="S5856" s="67">
        <f>COUNTIF(Y$2:$Y$100,R5856)</f>
        <v>0</v>
      </c>
      <c r="V5856" s="67">
        <f t="shared" si="678"/>
        <v>0</v>
      </c>
      <c r="X5856"/>
      <c r="Y5856" s="67" t="str">
        <f t="shared" si="679"/>
        <v xml:space="preserve"> </v>
      </c>
      <c r="AB5856" t="s">
        <v>2463</v>
      </c>
      <c r="AC5856" s="46">
        <v>2562</v>
      </c>
      <c r="AD5856" s="46">
        <v>36</v>
      </c>
      <c r="AE5856" s="46">
        <v>34.549999999999997</v>
      </c>
      <c r="AF5856" s="46">
        <v>119</v>
      </c>
      <c r="AH5856" s="70" t="str">
        <f t="shared" si="675"/>
        <v/>
      </c>
      <c r="AI5856" s="70" t="str">
        <f t="shared" si="676"/>
        <v/>
      </c>
      <c r="AJ5856" s="70" t="str">
        <f t="shared" si="677"/>
        <v>X</v>
      </c>
      <c r="AK5856" s="70" t="str" cm="1">
        <f t="array" ref="AK5856">_xlfn.IFS(AH5856&lt;&gt;"","1",AI5856&lt;&gt;"","2",AJ5856&lt;&gt;"","3")</f>
        <v>3</v>
      </c>
    </row>
    <row r="5857" spans="1:37" x14ac:dyDescent="0.25">
      <c r="A5857" t="s">
        <v>2030</v>
      </c>
      <c r="B5857" t="s">
        <v>1770</v>
      </c>
      <c r="C5857" s="67" t="str">
        <f t="shared" si="673"/>
        <v>Sadie Horton</v>
      </c>
      <c r="D5857" s="71" t="str" cm="1">
        <f t="array" ref="D5857">_xlfn.IFS(AK5857="1",CONCATENATE(C5857,"Regional"),AK5857="2",CONCATENATE(C5857,"Sectional"),AK5857="3",CONCATENATE(C5857,COUNTIF($C$1:C5857,C5857)))</f>
        <v>Sadie Horton7</v>
      </c>
      <c r="E5857" s="66">
        <v>45183.550694444442</v>
      </c>
      <c r="F5857" t="s">
        <v>2461</v>
      </c>
      <c r="G5857" s="46">
        <v>12</v>
      </c>
      <c r="H5857" s="46">
        <v>55</v>
      </c>
      <c r="I5857" s="46">
        <v>5</v>
      </c>
      <c r="J5857" t="s">
        <v>2462</v>
      </c>
      <c r="K5857" t="s">
        <v>2463</v>
      </c>
      <c r="L5857" s="46">
        <v>2562</v>
      </c>
      <c r="M5857" s="46">
        <v>36</v>
      </c>
      <c r="N5857" s="46">
        <v>34.549999999999997</v>
      </c>
      <c r="O5857" s="46">
        <v>119</v>
      </c>
      <c r="P5857" s="46">
        <f t="shared" si="674"/>
        <v>1</v>
      </c>
      <c r="R5857" s="67" t="s">
        <v>3045</v>
      </c>
      <c r="S5857" s="67">
        <f>COUNTIF(Y$2:$Y$100,R5857)</f>
        <v>0</v>
      </c>
      <c r="V5857" s="67">
        <f t="shared" si="678"/>
        <v>0</v>
      </c>
      <c r="X5857"/>
      <c r="Y5857" s="67" t="str">
        <f t="shared" si="679"/>
        <v xml:space="preserve"> </v>
      </c>
      <c r="AB5857" t="s">
        <v>2463</v>
      </c>
      <c r="AC5857" s="46">
        <v>2562</v>
      </c>
      <c r="AD5857" s="46">
        <v>36</v>
      </c>
      <c r="AE5857" s="46">
        <v>34.549999999999997</v>
      </c>
      <c r="AF5857" s="46">
        <v>119</v>
      </c>
      <c r="AH5857" s="70" t="str">
        <f t="shared" si="675"/>
        <v/>
      </c>
      <c r="AI5857" s="70" t="str">
        <f t="shared" si="676"/>
        <v/>
      </c>
      <c r="AJ5857" s="70" t="str">
        <f t="shared" si="677"/>
        <v>X</v>
      </c>
      <c r="AK5857" s="70" t="str" cm="1">
        <f t="array" ref="AK5857">_xlfn.IFS(AH5857&lt;&gt;"","1",AI5857&lt;&gt;"","2",AJ5857&lt;&gt;"","3")</f>
        <v>3</v>
      </c>
    </row>
    <row r="5858" spans="1:37" x14ac:dyDescent="0.25">
      <c r="A5858" t="s">
        <v>204</v>
      </c>
      <c r="B5858" t="s">
        <v>1090</v>
      </c>
      <c r="C5858" s="67" t="str">
        <f t="shared" si="673"/>
        <v>Alissa Cameron</v>
      </c>
      <c r="D5858" s="71" t="str" cm="1">
        <f t="array" ref="D5858">_xlfn.IFS(AK5858="1",CONCATENATE(C5858,"Regional"),AK5858="2",CONCATENATE(C5858,"Sectional"),AK5858="3",CONCATENATE(C5858,COUNTIF($C$1:C5858,C5858)))</f>
        <v>Alissa Cameron8</v>
      </c>
      <c r="E5858" s="66">
        <v>45183.550694444442</v>
      </c>
      <c r="F5858" t="s">
        <v>2461</v>
      </c>
      <c r="G5858" s="46">
        <v>12</v>
      </c>
      <c r="H5858" s="46">
        <v>57</v>
      </c>
      <c r="I5858" s="46">
        <v>6</v>
      </c>
      <c r="J5858" t="s">
        <v>2462</v>
      </c>
      <c r="K5858" t="s">
        <v>2463</v>
      </c>
      <c r="L5858" s="46">
        <v>2562</v>
      </c>
      <c r="M5858" s="46">
        <v>36</v>
      </c>
      <c r="N5858" s="46">
        <v>34.549999999999997</v>
      </c>
      <c r="O5858" s="46">
        <v>119</v>
      </c>
      <c r="P5858" s="46">
        <f t="shared" si="674"/>
        <v>1</v>
      </c>
      <c r="R5858" s="67" t="s">
        <v>1567</v>
      </c>
      <c r="S5858" s="67">
        <f>COUNTIF(Y$2:$Y$100,R5858)</f>
        <v>0</v>
      </c>
      <c r="V5858" s="67">
        <f t="shared" si="678"/>
        <v>0</v>
      </c>
      <c r="X5858"/>
      <c r="Y5858" s="67" t="str">
        <f t="shared" si="679"/>
        <v xml:space="preserve"> </v>
      </c>
      <c r="AB5858" t="s">
        <v>2463</v>
      </c>
      <c r="AC5858" s="46">
        <v>2562</v>
      </c>
      <c r="AD5858" s="46">
        <v>36</v>
      </c>
      <c r="AE5858" s="46">
        <v>34.549999999999997</v>
      </c>
      <c r="AF5858" s="46">
        <v>119</v>
      </c>
      <c r="AH5858" s="70" t="str">
        <f t="shared" si="675"/>
        <v/>
      </c>
      <c r="AI5858" s="70" t="str">
        <f t="shared" si="676"/>
        <v/>
      </c>
      <c r="AJ5858" s="70" t="str">
        <f t="shared" si="677"/>
        <v>X</v>
      </c>
      <c r="AK5858" s="70" t="str" cm="1">
        <f t="array" ref="AK5858">_xlfn.IFS(AH5858&lt;&gt;"","1",AI5858&lt;&gt;"","2",AJ5858&lt;&gt;"","3")</f>
        <v>3</v>
      </c>
    </row>
    <row r="5859" spans="1:37" x14ac:dyDescent="0.25">
      <c r="A5859" t="s">
        <v>333</v>
      </c>
      <c r="B5859" t="s">
        <v>368</v>
      </c>
      <c r="C5859" s="67" t="str">
        <f t="shared" si="673"/>
        <v>Lexi Peterson</v>
      </c>
      <c r="D5859" s="71" t="str" cm="1">
        <f t="array" ref="D5859">_xlfn.IFS(AK5859="1",CONCATENATE(C5859,"Regional"),AK5859="2",CONCATENATE(C5859,"Sectional"),AK5859="3",CONCATENATE(C5859,COUNTIF($C$1:C5859,C5859)))</f>
        <v>Lexi Peterson9</v>
      </c>
      <c r="E5859" s="66">
        <v>45183.550694444442</v>
      </c>
      <c r="F5859" t="s">
        <v>2461</v>
      </c>
      <c r="G5859" s="46">
        <v>12</v>
      </c>
      <c r="H5859" s="46">
        <v>58</v>
      </c>
      <c r="I5859" s="46">
        <v>7</v>
      </c>
      <c r="J5859" t="s">
        <v>2462</v>
      </c>
      <c r="K5859" t="s">
        <v>2463</v>
      </c>
      <c r="L5859" s="46">
        <v>2562</v>
      </c>
      <c r="M5859" s="46">
        <v>36</v>
      </c>
      <c r="N5859" s="46">
        <v>34.549999999999997</v>
      </c>
      <c r="O5859" s="46">
        <v>119</v>
      </c>
      <c r="P5859" s="46">
        <f t="shared" si="674"/>
        <v>1</v>
      </c>
      <c r="R5859" s="67" t="s">
        <v>1563</v>
      </c>
      <c r="S5859" s="67">
        <f>COUNTIF(Y$2:$Y$100,R5859)</f>
        <v>0</v>
      </c>
      <c r="V5859" s="67">
        <f t="shared" si="678"/>
        <v>0</v>
      </c>
      <c r="X5859"/>
      <c r="Y5859" s="67" t="str">
        <f t="shared" si="679"/>
        <v xml:space="preserve"> </v>
      </c>
      <c r="AB5859" t="s">
        <v>2463</v>
      </c>
      <c r="AC5859" s="46">
        <v>2562</v>
      </c>
      <c r="AD5859" s="46">
        <v>36</v>
      </c>
      <c r="AE5859" s="46">
        <v>34.549999999999997</v>
      </c>
      <c r="AF5859" s="46">
        <v>119</v>
      </c>
      <c r="AH5859" s="70" t="str">
        <f t="shared" si="675"/>
        <v/>
      </c>
      <c r="AI5859" s="70" t="str">
        <f t="shared" si="676"/>
        <v/>
      </c>
      <c r="AJ5859" s="70" t="str">
        <f t="shared" si="677"/>
        <v>X</v>
      </c>
      <c r="AK5859" s="70" t="str" cm="1">
        <f t="array" ref="AK5859">_xlfn.IFS(AH5859&lt;&gt;"","1",AI5859&lt;&gt;"","2",AJ5859&lt;&gt;"","3")</f>
        <v>3</v>
      </c>
    </row>
    <row r="5860" spans="1:37" x14ac:dyDescent="0.25">
      <c r="A5860" t="s">
        <v>3404</v>
      </c>
      <c r="B5860" t="s">
        <v>1074</v>
      </c>
      <c r="C5860" s="67" t="str">
        <f t="shared" si="673"/>
        <v>Wren Candler</v>
      </c>
      <c r="D5860" s="71" t="str" cm="1">
        <f t="array" ref="D5860">_xlfn.IFS(AK5860="1",CONCATENATE(C5860,"Regional"),AK5860="2",CONCATENATE(C5860,"Sectional"),AK5860="3",CONCATENATE(C5860,COUNTIF($C$1:C5860,C5860)))</f>
        <v>Wren Candler9</v>
      </c>
      <c r="E5860" s="66">
        <v>45183.550694444442</v>
      </c>
      <c r="F5860" t="s">
        <v>2461</v>
      </c>
      <c r="G5860" s="46">
        <v>12</v>
      </c>
      <c r="H5860" s="46">
        <v>58</v>
      </c>
      <c r="I5860" s="46">
        <v>7</v>
      </c>
      <c r="J5860" t="s">
        <v>2462</v>
      </c>
      <c r="K5860" t="s">
        <v>2463</v>
      </c>
      <c r="L5860" s="46">
        <v>2562</v>
      </c>
      <c r="M5860" s="46">
        <v>36</v>
      </c>
      <c r="N5860" s="46">
        <v>34.549999999999997</v>
      </c>
      <c r="O5860" s="46">
        <v>119</v>
      </c>
      <c r="P5860" s="46">
        <f t="shared" si="674"/>
        <v>1</v>
      </c>
      <c r="R5860" s="67" t="s">
        <v>3546</v>
      </c>
      <c r="S5860" s="67">
        <f>COUNTIF(Y$2:$Y$100,R5860)</f>
        <v>0</v>
      </c>
      <c r="V5860" s="67">
        <f t="shared" si="678"/>
        <v>0</v>
      </c>
      <c r="X5860"/>
      <c r="Y5860" s="67" t="str">
        <f t="shared" si="679"/>
        <v xml:space="preserve"> </v>
      </c>
      <c r="AB5860" t="s">
        <v>2463</v>
      </c>
      <c r="AC5860" s="46">
        <v>2562</v>
      </c>
      <c r="AD5860" s="46">
        <v>36</v>
      </c>
      <c r="AE5860" s="46">
        <v>34.549999999999997</v>
      </c>
      <c r="AF5860" s="46">
        <v>119</v>
      </c>
      <c r="AH5860" s="70" t="str">
        <f t="shared" si="675"/>
        <v/>
      </c>
      <c r="AI5860" s="70" t="str">
        <f t="shared" si="676"/>
        <v/>
      </c>
      <c r="AJ5860" s="70" t="str">
        <f t="shared" si="677"/>
        <v>X</v>
      </c>
      <c r="AK5860" s="70" t="str" cm="1">
        <f t="array" ref="AK5860">_xlfn.IFS(AH5860&lt;&gt;"","1",AI5860&lt;&gt;"","2",AJ5860&lt;&gt;"","3")</f>
        <v>3</v>
      </c>
    </row>
    <row r="5861" spans="1:37" x14ac:dyDescent="0.25">
      <c r="A5861" t="s">
        <v>2036</v>
      </c>
      <c r="B5861" t="s">
        <v>848</v>
      </c>
      <c r="C5861" s="67" t="str">
        <f t="shared" si="673"/>
        <v>Isabella Neitzel</v>
      </c>
      <c r="D5861" s="71" t="str" cm="1">
        <f t="array" ref="D5861">_xlfn.IFS(AK5861="1",CONCATENATE(C5861,"Regional"),AK5861="2",CONCATENATE(C5861,"Sectional"),AK5861="3",CONCATENATE(C5861,COUNTIF($C$1:C5861,C5861)))</f>
        <v>Isabella Neitzel7</v>
      </c>
      <c r="E5861" s="66">
        <v>45183.550694444442</v>
      </c>
      <c r="F5861" t="s">
        <v>2461</v>
      </c>
      <c r="G5861" s="46">
        <v>12</v>
      </c>
      <c r="H5861" s="46">
        <v>58</v>
      </c>
      <c r="I5861" s="46">
        <v>7</v>
      </c>
      <c r="J5861" t="s">
        <v>2462</v>
      </c>
      <c r="K5861" t="s">
        <v>2463</v>
      </c>
      <c r="L5861" s="46">
        <v>2562</v>
      </c>
      <c r="M5861" s="46">
        <v>36</v>
      </c>
      <c r="N5861" s="46">
        <v>34.549999999999997</v>
      </c>
      <c r="O5861" s="46">
        <v>119</v>
      </c>
      <c r="P5861" s="46">
        <f t="shared" si="674"/>
        <v>1</v>
      </c>
      <c r="R5861" s="67" t="s">
        <v>3054</v>
      </c>
      <c r="S5861" s="67">
        <f>COUNTIF(Y$2:$Y$100,R5861)</f>
        <v>0</v>
      </c>
      <c r="V5861" s="67">
        <f t="shared" si="678"/>
        <v>0</v>
      </c>
      <c r="X5861"/>
      <c r="Y5861" s="67" t="str">
        <f t="shared" si="679"/>
        <v xml:space="preserve"> </v>
      </c>
      <c r="AB5861" t="s">
        <v>2463</v>
      </c>
      <c r="AC5861" s="46">
        <v>2562</v>
      </c>
      <c r="AD5861" s="46">
        <v>36</v>
      </c>
      <c r="AE5861" s="46">
        <v>34.549999999999997</v>
      </c>
      <c r="AF5861" s="46">
        <v>119</v>
      </c>
      <c r="AH5861" s="70" t="str">
        <f t="shared" si="675"/>
        <v/>
      </c>
      <c r="AI5861" s="70" t="str">
        <f t="shared" si="676"/>
        <v/>
      </c>
      <c r="AJ5861" s="70" t="str">
        <f t="shared" si="677"/>
        <v>X</v>
      </c>
      <c r="AK5861" s="70" t="str" cm="1">
        <f t="array" ref="AK5861">_xlfn.IFS(AH5861&lt;&gt;"","1",AI5861&lt;&gt;"","2",AJ5861&lt;&gt;"","3")</f>
        <v>3</v>
      </c>
    </row>
    <row r="5862" spans="1:37" x14ac:dyDescent="0.25">
      <c r="A5862" t="s">
        <v>1088</v>
      </c>
      <c r="B5862" t="s">
        <v>2004</v>
      </c>
      <c r="C5862" s="67" t="str">
        <f t="shared" si="673"/>
        <v>Dagmar Beckel</v>
      </c>
      <c r="D5862" s="71" t="str" cm="1">
        <f t="array" ref="D5862">_xlfn.IFS(AK5862="1",CONCATENATE(C5862,"Regional"),AK5862="2",CONCATENATE(C5862,"Sectional"),AK5862="3",CONCATENATE(C5862,COUNTIF($C$1:C5862,C5862)))</f>
        <v>Dagmar Beckel8</v>
      </c>
      <c r="E5862" s="66">
        <v>45183.550694444442</v>
      </c>
      <c r="F5862" t="s">
        <v>2461</v>
      </c>
      <c r="G5862" s="46">
        <v>12</v>
      </c>
      <c r="H5862" s="46">
        <v>61</v>
      </c>
      <c r="I5862" s="46">
        <v>10</v>
      </c>
      <c r="J5862" t="s">
        <v>2462</v>
      </c>
      <c r="K5862" t="s">
        <v>2463</v>
      </c>
      <c r="L5862" s="46">
        <v>2562</v>
      </c>
      <c r="M5862" s="46">
        <v>36</v>
      </c>
      <c r="N5862" s="46">
        <v>34.549999999999997</v>
      </c>
      <c r="O5862" s="46">
        <v>119</v>
      </c>
      <c r="P5862" s="46">
        <f t="shared" si="674"/>
        <v>1</v>
      </c>
      <c r="R5862" s="67" t="s">
        <v>3018</v>
      </c>
      <c r="S5862" s="67">
        <f>COUNTIF(Y$2:$Y$100,R5862)</f>
        <v>0</v>
      </c>
      <c r="V5862" s="67">
        <f t="shared" si="678"/>
        <v>0</v>
      </c>
      <c r="X5862"/>
      <c r="Y5862" s="67" t="str">
        <f t="shared" si="679"/>
        <v xml:space="preserve"> </v>
      </c>
      <c r="AB5862" t="s">
        <v>2463</v>
      </c>
      <c r="AC5862" s="46">
        <v>2562</v>
      </c>
      <c r="AD5862" s="46">
        <v>36</v>
      </c>
      <c r="AE5862" s="46">
        <v>34.549999999999997</v>
      </c>
      <c r="AF5862" s="46">
        <v>119</v>
      </c>
      <c r="AH5862" s="70" t="str">
        <f t="shared" si="675"/>
        <v/>
      </c>
      <c r="AI5862" s="70" t="str">
        <f t="shared" si="676"/>
        <v/>
      </c>
      <c r="AJ5862" s="70" t="str">
        <f t="shared" si="677"/>
        <v>X</v>
      </c>
      <c r="AK5862" s="70" t="str" cm="1">
        <f t="array" ref="AK5862">_xlfn.IFS(AH5862&lt;&gt;"","1",AI5862&lt;&gt;"","2",AJ5862&lt;&gt;"","3")</f>
        <v>3</v>
      </c>
    </row>
    <row r="5863" spans="1:37" x14ac:dyDescent="0.25">
      <c r="A5863" t="s">
        <v>352</v>
      </c>
      <c r="B5863" t="s">
        <v>458</v>
      </c>
      <c r="C5863" s="67" t="str">
        <f t="shared" si="673"/>
        <v>Lauren Reed</v>
      </c>
      <c r="D5863" s="71" t="str" cm="1">
        <f t="array" ref="D5863">_xlfn.IFS(AK5863="1",CONCATENATE(C5863,"Regional"),AK5863="2",CONCATENATE(C5863,"Sectional"),AK5863="3",CONCATENATE(C5863,COUNTIF($C$1:C5863,C5863)))</f>
        <v>Lauren Reed9</v>
      </c>
      <c r="E5863" s="66">
        <v>45183.583333333336</v>
      </c>
      <c r="F5863" t="s">
        <v>2386</v>
      </c>
      <c r="G5863" s="46">
        <v>10</v>
      </c>
      <c r="H5863" s="46">
        <v>40</v>
      </c>
      <c r="I5863" s="46">
        <v>1</v>
      </c>
      <c r="J5863" t="s">
        <v>161</v>
      </c>
      <c r="K5863" t="s">
        <v>89</v>
      </c>
      <c r="L5863" s="46">
        <v>2680</v>
      </c>
      <c r="M5863" s="46">
        <v>35</v>
      </c>
      <c r="N5863" s="46">
        <v>36</v>
      </c>
      <c r="O5863" s="46">
        <v>119</v>
      </c>
      <c r="P5863" s="46">
        <f t="shared" si="674"/>
        <v>1</v>
      </c>
      <c r="R5863" s="67" t="s">
        <v>1253</v>
      </c>
      <c r="S5863" s="67">
        <f>COUNTIF(Y$2:$Y$100,R5863)</f>
        <v>0</v>
      </c>
      <c r="V5863" s="67">
        <f t="shared" si="678"/>
        <v>0</v>
      </c>
      <c r="X5863"/>
      <c r="Y5863" s="67" t="str">
        <f t="shared" si="679"/>
        <v xml:space="preserve"> </v>
      </c>
      <c r="AB5863" t="s">
        <v>89</v>
      </c>
      <c r="AC5863" s="46">
        <v>2680</v>
      </c>
      <c r="AD5863" s="46">
        <v>35</v>
      </c>
      <c r="AE5863" s="46">
        <v>36</v>
      </c>
      <c r="AF5863" s="46">
        <v>119</v>
      </c>
      <c r="AH5863" s="70" t="str">
        <f t="shared" si="675"/>
        <v/>
      </c>
      <c r="AI5863" s="70" t="str">
        <f t="shared" si="676"/>
        <v/>
      </c>
      <c r="AJ5863" s="70" t="str">
        <f t="shared" si="677"/>
        <v>X</v>
      </c>
      <c r="AK5863" s="70" t="str" cm="1">
        <f t="array" ref="AK5863">_xlfn.IFS(AH5863&lt;&gt;"","1",AI5863&lt;&gt;"","2",AJ5863&lt;&gt;"","3")</f>
        <v>3</v>
      </c>
    </row>
    <row r="5864" spans="1:37" x14ac:dyDescent="0.25">
      <c r="A5864" t="s">
        <v>611</v>
      </c>
      <c r="B5864" t="s">
        <v>458</v>
      </c>
      <c r="C5864" s="67" t="str">
        <f t="shared" si="673"/>
        <v>Lauren Wessels</v>
      </c>
      <c r="D5864" s="71" t="str" cm="1">
        <f t="array" ref="D5864">_xlfn.IFS(AK5864="1",CONCATENATE(C5864,"Regional"),AK5864="2",CONCATENATE(C5864,"Sectional"),AK5864="3",CONCATENATE(C5864,COUNTIF($C$1:C5864,C5864)))</f>
        <v>Lauren Wessels8</v>
      </c>
      <c r="E5864" s="66">
        <v>45183.583333333336</v>
      </c>
      <c r="F5864" t="s">
        <v>2386</v>
      </c>
      <c r="G5864" s="46">
        <v>10</v>
      </c>
      <c r="H5864" s="46">
        <v>44</v>
      </c>
      <c r="I5864" s="46">
        <v>2</v>
      </c>
      <c r="J5864" t="s">
        <v>161</v>
      </c>
      <c r="K5864" t="s">
        <v>89</v>
      </c>
      <c r="L5864" s="46">
        <v>2680</v>
      </c>
      <c r="M5864" s="46">
        <v>35</v>
      </c>
      <c r="N5864" s="46">
        <v>36</v>
      </c>
      <c r="O5864" s="46">
        <v>119</v>
      </c>
      <c r="P5864" s="46">
        <f t="shared" si="674"/>
        <v>1</v>
      </c>
      <c r="R5864" s="67" t="s">
        <v>2884</v>
      </c>
      <c r="S5864" s="67">
        <f>COUNTIF(Y$2:$Y$100,R5864)</f>
        <v>0</v>
      </c>
      <c r="V5864" s="67">
        <f t="shared" si="678"/>
        <v>0</v>
      </c>
      <c r="X5864"/>
      <c r="Y5864" s="67" t="str">
        <f t="shared" si="679"/>
        <v xml:space="preserve"> </v>
      </c>
      <c r="AB5864" t="s">
        <v>89</v>
      </c>
      <c r="AC5864" s="46">
        <v>2680</v>
      </c>
      <c r="AD5864" s="46">
        <v>35</v>
      </c>
      <c r="AE5864" s="46">
        <v>36</v>
      </c>
      <c r="AF5864" s="46">
        <v>119</v>
      </c>
      <c r="AH5864" s="70" t="str">
        <f t="shared" si="675"/>
        <v/>
      </c>
      <c r="AI5864" s="70" t="str">
        <f t="shared" si="676"/>
        <v/>
      </c>
      <c r="AJ5864" s="70" t="str">
        <f t="shared" si="677"/>
        <v>X</v>
      </c>
      <c r="AK5864" s="70" t="str" cm="1">
        <f t="array" ref="AK5864">_xlfn.IFS(AH5864&lt;&gt;"","1",AI5864&lt;&gt;"","2",AJ5864&lt;&gt;"","3")</f>
        <v>3</v>
      </c>
    </row>
    <row r="5865" spans="1:37" x14ac:dyDescent="0.25">
      <c r="A5865" t="s">
        <v>617</v>
      </c>
      <c r="B5865" t="s">
        <v>353</v>
      </c>
      <c r="C5865" s="67" t="str">
        <f t="shared" si="673"/>
        <v>Olivia Rue</v>
      </c>
      <c r="D5865" s="71" t="str" cm="1">
        <f t="array" ref="D5865">_xlfn.IFS(AK5865="1",CONCATENATE(C5865,"Regional"),AK5865="2",CONCATENATE(C5865,"Sectional"),AK5865="3",CONCATENATE(C5865,COUNTIF($C$1:C5865,C5865)))</f>
        <v>Olivia Rue8</v>
      </c>
      <c r="E5865" s="66">
        <v>45183.583333333336</v>
      </c>
      <c r="F5865" t="s">
        <v>2386</v>
      </c>
      <c r="G5865" s="46">
        <v>10</v>
      </c>
      <c r="H5865" s="46">
        <v>46</v>
      </c>
      <c r="I5865" s="46">
        <v>3</v>
      </c>
      <c r="J5865" t="s">
        <v>161</v>
      </c>
      <c r="K5865" t="s">
        <v>89</v>
      </c>
      <c r="L5865" s="46">
        <v>2680</v>
      </c>
      <c r="M5865" s="46">
        <v>35</v>
      </c>
      <c r="N5865" s="46">
        <v>36</v>
      </c>
      <c r="O5865" s="46">
        <v>119</v>
      </c>
      <c r="P5865" s="46">
        <f t="shared" si="674"/>
        <v>1</v>
      </c>
      <c r="R5865" s="67" t="s">
        <v>2841</v>
      </c>
      <c r="S5865" s="67">
        <f>COUNTIF(Y$2:$Y$100,R5865)</f>
        <v>0</v>
      </c>
      <c r="V5865" s="67">
        <f t="shared" si="678"/>
        <v>0</v>
      </c>
      <c r="X5865"/>
      <c r="Y5865" s="67" t="str">
        <f t="shared" si="679"/>
        <v xml:space="preserve"> </v>
      </c>
      <c r="AB5865" t="s">
        <v>89</v>
      </c>
      <c r="AC5865" s="46">
        <v>2680</v>
      </c>
      <c r="AD5865" s="46">
        <v>35</v>
      </c>
      <c r="AE5865" s="46">
        <v>36</v>
      </c>
      <c r="AF5865" s="46">
        <v>119</v>
      </c>
      <c r="AH5865" s="70" t="str">
        <f t="shared" si="675"/>
        <v/>
      </c>
      <c r="AI5865" s="70" t="str">
        <f t="shared" si="676"/>
        <v/>
      </c>
      <c r="AJ5865" s="70" t="str">
        <f t="shared" si="677"/>
        <v>X</v>
      </c>
      <c r="AK5865" s="70" t="str" cm="1">
        <f t="array" ref="AK5865">_xlfn.IFS(AH5865&lt;&gt;"","1",AI5865&lt;&gt;"","2",AJ5865&lt;&gt;"","3")</f>
        <v>3</v>
      </c>
    </row>
    <row r="5866" spans="1:37" x14ac:dyDescent="0.25">
      <c r="A5866" t="s">
        <v>619</v>
      </c>
      <c r="B5866" t="s">
        <v>510</v>
      </c>
      <c r="C5866" s="67" t="str">
        <f t="shared" si="673"/>
        <v>Laura Nowotny</v>
      </c>
      <c r="D5866" s="71" t="str" cm="1">
        <f t="array" ref="D5866">_xlfn.IFS(AK5866="1",CONCATENATE(C5866,"Regional"),AK5866="2",CONCATENATE(C5866,"Sectional"),AK5866="3",CONCATENATE(C5866,COUNTIF($C$1:C5866,C5866)))</f>
        <v>Laura Nowotny9</v>
      </c>
      <c r="E5866" s="66">
        <v>45183.583333333336</v>
      </c>
      <c r="F5866" t="s">
        <v>2386</v>
      </c>
      <c r="G5866" s="46">
        <v>10</v>
      </c>
      <c r="H5866" s="46">
        <v>48</v>
      </c>
      <c r="I5866" s="46">
        <v>4</v>
      </c>
      <c r="J5866" t="s">
        <v>161</v>
      </c>
      <c r="K5866" t="s">
        <v>89</v>
      </c>
      <c r="L5866" s="46">
        <v>2680</v>
      </c>
      <c r="M5866" s="46">
        <v>35</v>
      </c>
      <c r="N5866" s="46">
        <v>36</v>
      </c>
      <c r="O5866" s="46">
        <v>119</v>
      </c>
      <c r="P5866" s="46">
        <f t="shared" si="674"/>
        <v>1</v>
      </c>
      <c r="R5866" s="67" t="s">
        <v>1258</v>
      </c>
      <c r="S5866" s="67">
        <f>COUNTIF(Y$2:$Y$100,R5866)</f>
        <v>0</v>
      </c>
      <c r="V5866" s="67">
        <f t="shared" si="678"/>
        <v>0</v>
      </c>
      <c r="X5866"/>
      <c r="Y5866" s="67" t="str">
        <f t="shared" si="679"/>
        <v xml:space="preserve"> </v>
      </c>
      <c r="AB5866" t="s">
        <v>89</v>
      </c>
      <c r="AC5866" s="46">
        <v>2680</v>
      </c>
      <c r="AD5866" s="46">
        <v>35</v>
      </c>
      <c r="AE5866" s="46">
        <v>36</v>
      </c>
      <c r="AF5866" s="46">
        <v>119</v>
      </c>
      <c r="AH5866" s="70" t="str">
        <f t="shared" si="675"/>
        <v/>
      </c>
      <c r="AI5866" s="70" t="str">
        <f t="shared" si="676"/>
        <v/>
      </c>
      <c r="AJ5866" s="70" t="str">
        <f t="shared" si="677"/>
        <v>X</v>
      </c>
      <c r="AK5866" s="70" t="str" cm="1">
        <f t="array" ref="AK5866">_xlfn.IFS(AH5866&lt;&gt;"","1",AI5866&lt;&gt;"","2",AJ5866&lt;&gt;"","3")</f>
        <v>3</v>
      </c>
    </row>
    <row r="5867" spans="1:37" x14ac:dyDescent="0.25">
      <c r="A5867" t="s">
        <v>333</v>
      </c>
      <c r="B5867" t="s">
        <v>371</v>
      </c>
      <c r="C5867" s="67" t="str">
        <f t="shared" si="673"/>
        <v>Abby Peterson</v>
      </c>
      <c r="D5867" s="71" t="str" cm="1">
        <f t="array" ref="D5867">_xlfn.IFS(AK5867="1",CONCATENATE(C5867,"Regional"),AK5867="2",CONCATENATE(C5867,"Sectional"),AK5867="3",CONCATENATE(C5867,COUNTIF($C$1:C5867,C5867)))</f>
        <v>Abby Peterson8</v>
      </c>
      <c r="E5867" s="66">
        <v>45183.583333333336</v>
      </c>
      <c r="F5867" t="s">
        <v>2386</v>
      </c>
      <c r="G5867" s="46">
        <v>10</v>
      </c>
      <c r="H5867" s="46">
        <v>48</v>
      </c>
      <c r="I5867" s="46">
        <v>4</v>
      </c>
      <c r="J5867" t="s">
        <v>161</v>
      </c>
      <c r="K5867" t="s">
        <v>89</v>
      </c>
      <c r="L5867" s="46">
        <v>2680</v>
      </c>
      <c r="M5867" s="46">
        <v>35</v>
      </c>
      <c r="N5867" s="46">
        <v>36</v>
      </c>
      <c r="O5867" s="46">
        <v>119</v>
      </c>
      <c r="P5867" s="46">
        <f t="shared" si="674"/>
        <v>1</v>
      </c>
      <c r="R5867" s="67" t="s">
        <v>3502</v>
      </c>
      <c r="S5867" s="67">
        <f>COUNTIF(Y$2:$Y$100,R5867)</f>
        <v>0</v>
      </c>
      <c r="V5867" s="67">
        <f t="shared" si="678"/>
        <v>0</v>
      </c>
      <c r="X5867"/>
      <c r="Y5867" s="67" t="str">
        <f t="shared" si="679"/>
        <v xml:space="preserve"> </v>
      </c>
      <c r="AB5867" t="s">
        <v>89</v>
      </c>
      <c r="AC5867" s="46">
        <v>2680</v>
      </c>
      <c r="AD5867" s="46">
        <v>35</v>
      </c>
      <c r="AE5867" s="46">
        <v>36</v>
      </c>
      <c r="AF5867" s="46">
        <v>119</v>
      </c>
      <c r="AH5867" s="70" t="str">
        <f t="shared" si="675"/>
        <v/>
      </c>
      <c r="AI5867" s="70" t="str">
        <f t="shared" si="676"/>
        <v/>
      </c>
      <c r="AJ5867" s="70" t="str">
        <f t="shared" si="677"/>
        <v>X</v>
      </c>
      <c r="AK5867" s="70" t="str" cm="1">
        <f t="array" ref="AK5867">_xlfn.IFS(AH5867&lt;&gt;"","1",AI5867&lt;&gt;"","2",AJ5867&lt;&gt;"","3")</f>
        <v>3</v>
      </c>
    </row>
    <row r="5868" spans="1:37" x14ac:dyDescent="0.25">
      <c r="A5868" t="s">
        <v>613</v>
      </c>
      <c r="B5868" t="s">
        <v>614</v>
      </c>
      <c r="C5868" s="67" t="str">
        <f t="shared" si="673"/>
        <v>Kaylyn McQueeney</v>
      </c>
      <c r="D5868" s="71" t="str" cm="1">
        <f t="array" ref="D5868">_xlfn.IFS(AK5868="1",CONCATENATE(C5868,"Regional"),AK5868="2",CONCATENATE(C5868,"Sectional"),AK5868="3",CONCATENATE(C5868,COUNTIF($C$1:C5868,C5868)))</f>
        <v>Kaylyn McQueeney8</v>
      </c>
      <c r="E5868" s="66">
        <v>45183.583333333336</v>
      </c>
      <c r="F5868" t="s">
        <v>2386</v>
      </c>
      <c r="G5868" s="46">
        <v>10</v>
      </c>
      <c r="H5868" s="46">
        <v>51</v>
      </c>
      <c r="I5868" s="46">
        <v>6</v>
      </c>
      <c r="J5868" t="s">
        <v>161</v>
      </c>
      <c r="K5868" t="s">
        <v>89</v>
      </c>
      <c r="L5868" s="46">
        <v>2680</v>
      </c>
      <c r="M5868" s="46">
        <v>35</v>
      </c>
      <c r="N5868" s="46">
        <v>36</v>
      </c>
      <c r="O5868" s="46">
        <v>119</v>
      </c>
      <c r="P5868" s="46">
        <f t="shared" si="674"/>
        <v>1</v>
      </c>
      <c r="R5868" s="67" t="s">
        <v>1255</v>
      </c>
      <c r="S5868" s="67">
        <f>COUNTIF(Y$2:$Y$100,R5868)</f>
        <v>0</v>
      </c>
      <c r="V5868" s="67">
        <f t="shared" si="678"/>
        <v>0</v>
      </c>
      <c r="X5868"/>
      <c r="Y5868" s="67" t="str">
        <f t="shared" si="679"/>
        <v xml:space="preserve"> </v>
      </c>
      <c r="AB5868" t="s">
        <v>89</v>
      </c>
      <c r="AC5868" s="46">
        <v>2680</v>
      </c>
      <c r="AD5868" s="46">
        <v>35</v>
      </c>
      <c r="AE5868" s="46">
        <v>36</v>
      </c>
      <c r="AF5868" s="46">
        <v>119</v>
      </c>
      <c r="AH5868" s="70" t="str">
        <f t="shared" si="675"/>
        <v/>
      </c>
      <c r="AI5868" s="70" t="str">
        <f t="shared" si="676"/>
        <v/>
      </c>
      <c r="AJ5868" s="70" t="str">
        <f t="shared" si="677"/>
        <v>X</v>
      </c>
      <c r="AK5868" s="70" t="str" cm="1">
        <f t="array" ref="AK5868">_xlfn.IFS(AH5868&lt;&gt;"","1",AI5868&lt;&gt;"","2",AJ5868&lt;&gt;"","3")</f>
        <v>3</v>
      </c>
    </row>
    <row r="5869" spans="1:37" x14ac:dyDescent="0.25">
      <c r="A5869" t="s">
        <v>615</v>
      </c>
      <c r="B5869" t="s">
        <v>616</v>
      </c>
      <c r="C5869" s="67" t="str">
        <f t="shared" si="673"/>
        <v>Caitlyn Rauch</v>
      </c>
      <c r="D5869" s="71" t="str" cm="1">
        <f t="array" ref="D5869">_xlfn.IFS(AK5869="1",CONCATENATE(C5869,"Regional"),AK5869="2",CONCATENATE(C5869,"Sectional"),AK5869="3",CONCATENATE(C5869,COUNTIF($C$1:C5869,C5869)))</f>
        <v>Caitlyn Rauch9</v>
      </c>
      <c r="E5869" s="66">
        <v>45183.583333333336</v>
      </c>
      <c r="F5869" t="s">
        <v>2386</v>
      </c>
      <c r="G5869" s="46">
        <v>10</v>
      </c>
      <c r="H5869" s="46">
        <v>54</v>
      </c>
      <c r="I5869" s="46">
        <v>7</v>
      </c>
      <c r="J5869" t="s">
        <v>161</v>
      </c>
      <c r="K5869" t="s">
        <v>89</v>
      </c>
      <c r="L5869" s="46">
        <v>2680</v>
      </c>
      <c r="M5869" s="46">
        <v>35</v>
      </c>
      <c r="N5869" s="46">
        <v>36</v>
      </c>
      <c r="O5869" s="46">
        <v>119</v>
      </c>
      <c r="P5869" s="46">
        <f t="shared" si="674"/>
        <v>1</v>
      </c>
      <c r="R5869" s="67" t="s">
        <v>1256</v>
      </c>
      <c r="S5869" s="67">
        <f>COUNTIF(Y$2:$Y$100,R5869)</f>
        <v>0</v>
      </c>
      <c r="V5869" s="67">
        <f t="shared" si="678"/>
        <v>0</v>
      </c>
      <c r="X5869"/>
      <c r="Y5869" s="67" t="str">
        <f t="shared" si="679"/>
        <v xml:space="preserve"> </v>
      </c>
      <c r="AB5869" t="s">
        <v>89</v>
      </c>
      <c r="AC5869" s="46">
        <v>2680</v>
      </c>
      <c r="AD5869" s="46">
        <v>35</v>
      </c>
      <c r="AE5869" s="46">
        <v>36</v>
      </c>
      <c r="AF5869" s="46">
        <v>119</v>
      </c>
      <c r="AH5869" s="70" t="str">
        <f t="shared" si="675"/>
        <v/>
      </c>
      <c r="AI5869" s="70" t="str">
        <f t="shared" si="676"/>
        <v/>
      </c>
      <c r="AJ5869" s="70" t="str">
        <f t="shared" si="677"/>
        <v>X</v>
      </c>
      <c r="AK5869" s="70" t="str" cm="1">
        <f t="array" ref="AK5869">_xlfn.IFS(AH5869&lt;&gt;"","1",AI5869&lt;&gt;"","2",AJ5869&lt;&gt;"","3")</f>
        <v>3</v>
      </c>
    </row>
    <row r="5870" spans="1:37" x14ac:dyDescent="0.25">
      <c r="A5870" t="s">
        <v>612</v>
      </c>
      <c r="B5870" t="s">
        <v>496</v>
      </c>
      <c r="C5870" s="67" t="str">
        <f t="shared" si="673"/>
        <v>Josie Gennerman</v>
      </c>
      <c r="D5870" s="71" t="str" cm="1">
        <f t="array" ref="D5870">_xlfn.IFS(AK5870="1",CONCATENATE(C5870,"Regional"),AK5870="2",CONCATENATE(C5870,"Sectional"),AK5870="3",CONCATENATE(C5870,COUNTIF($C$1:C5870,C5870)))</f>
        <v>Josie Gennerman7</v>
      </c>
      <c r="E5870" s="66">
        <v>45183.583333333336</v>
      </c>
      <c r="F5870" t="s">
        <v>2386</v>
      </c>
      <c r="G5870" s="46">
        <v>10</v>
      </c>
      <c r="H5870" s="46">
        <v>54</v>
      </c>
      <c r="I5870" s="46">
        <v>7</v>
      </c>
      <c r="J5870" t="s">
        <v>161</v>
      </c>
      <c r="K5870" t="s">
        <v>89</v>
      </c>
      <c r="L5870" s="46">
        <v>2680</v>
      </c>
      <c r="M5870" s="46">
        <v>35</v>
      </c>
      <c r="N5870" s="46">
        <v>36</v>
      </c>
      <c r="O5870" s="46">
        <v>119</v>
      </c>
      <c r="P5870" s="46">
        <f t="shared" si="674"/>
        <v>1</v>
      </c>
      <c r="R5870" s="67" t="s">
        <v>1254</v>
      </c>
      <c r="S5870" s="67">
        <f>COUNTIF(Y$2:$Y$100,R5870)</f>
        <v>0</v>
      </c>
      <c r="V5870" s="67">
        <f t="shared" si="678"/>
        <v>0</v>
      </c>
      <c r="X5870"/>
      <c r="Y5870" s="67" t="str">
        <f t="shared" si="679"/>
        <v xml:space="preserve"> </v>
      </c>
      <c r="AB5870" t="s">
        <v>89</v>
      </c>
      <c r="AC5870" s="46">
        <v>2680</v>
      </c>
      <c r="AD5870" s="46">
        <v>35</v>
      </c>
      <c r="AE5870" s="46">
        <v>36</v>
      </c>
      <c r="AF5870" s="46">
        <v>119</v>
      </c>
      <c r="AH5870" s="70" t="str">
        <f t="shared" si="675"/>
        <v/>
      </c>
      <c r="AI5870" s="70" t="str">
        <f t="shared" si="676"/>
        <v/>
      </c>
      <c r="AJ5870" s="70" t="str">
        <f t="shared" si="677"/>
        <v>X</v>
      </c>
      <c r="AK5870" s="70" t="str" cm="1">
        <f t="array" ref="AK5870">_xlfn.IFS(AH5870&lt;&gt;"","1",AI5870&lt;&gt;"","2",AJ5870&lt;&gt;"","3")</f>
        <v>3</v>
      </c>
    </row>
    <row r="5871" spans="1:37" x14ac:dyDescent="0.25">
      <c r="A5871" t="s">
        <v>247</v>
      </c>
      <c r="B5871" t="s">
        <v>618</v>
      </c>
      <c r="C5871" s="67" t="str">
        <f t="shared" si="673"/>
        <v>Arabella Fisher</v>
      </c>
      <c r="D5871" s="71" t="str" cm="1">
        <f t="array" ref="D5871">_xlfn.IFS(AK5871="1",CONCATENATE(C5871,"Regional"),AK5871="2",CONCATENATE(C5871,"Sectional"),AK5871="3",CONCATENATE(C5871,COUNTIF($C$1:C5871,C5871)))</f>
        <v>Arabella Fisher9</v>
      </c>
      <c r="E5871" s="66">
        <v>45183.583333333336</v>
      </c>
      <c r="F5871" t="s">
        <v>2386</v>
      </c>
      <c r="G5871" s="46">
        <v>10</v>
      </c>
      <c r="H5871" s="46">
        <v>55</v>
      </c>
      <c r="I5871" s="46">
        <v>9</v>
      </c>
      <c r="J5871" t="s">
        <v>161</v>
      </c>
      <c r="K5871" t="s">
        <v>89</v>
      </c>
      <c r="L5871" s="46">
        <v>2680</v>
      </c>
      <c r="M5871" s="46">
        <v>35</v>
      </c>
      <c r="N5871" s="46">
        <v>36</v>
      </c>
      <c r="O5871" s="46">
        <v>119</v>
      </c>
      <c r="P5871" s="46">
        <f t="shared" si="674"/>
        <v>1</v>
      </c>
      <c r="R5871" s="67" t="s">
        <v>1257</v>
      </c>
      <c r="S5871" s="67">
        <f>COUNTIF(Y$2:$Y$100,R5871)</f>
        <v>0</v>
      </c>
      <c r="V5871" s="67">
        <f t="shared" si="678"/>
        <v>0</v>
      </c>
      <c r="X5871"/>
      <c r="Y5871" s="67" t="str">
        <f t="shared" si="679"/>
        <v xml:space="preserve"> </v>
      </c>
      <c r="AB5871" t="s">
        <v>89</v>
      </c>
      <c r="AC5871" s="46">
        <v>2680</v>
      </c>
      <c r="AD5871" s="46">
        <v>35</v>
      </c>
      <c r="AE5871" s="46">
        <v>36</v>
      </c>
      <c r="AF5871" s="46">
        <v>119</v>
      </c>
      <c r="AH5871" s="70" t="str">
        <f t="shared" si="675"/>
        <v/>
      </c>
      <c r="AI5871" s="70" t="str">
        <f t="shared" si="676"/>
        <v/>
      </c>
      <c r="AJ5871" s="70" t="str">
        <f t="shared" si="677"/>
        <v>X</v>
      </c>
      <c r="AK5871" s="70" t="str" cm="1">
        <f t="array" ref="AK5871">_xlfn.IFS(AH5871&lt;&gt;"","1",AI5871&lt;&gt;"","2",AJ5871&lt;&gt;"","3")</f>
        <v>3</v>
      </c>
    </row>
    <row r="5872" spans="1:37" x14ac:dyDescent="0.25">
      <c r="A5872" t="s">
        <v>1871</v>
      </c>
      <c r="B5872" t="s">
        <v>1872</v>
      </c>
      <c r="C5872" s="67" t="str">
        <f t="shared" si="673"/>
        <v>Jessica Besch</v>
      </c>
      <c r="D5872" s="71" t="str" cm="1">
        <f t="array" ref="D5872">_xlfn.IFS(AK5872="1",CONCATENATE(C5872,"Regional"),AK5872="2",CONCATENATE(C5872,"Sectional"),AK5872="3",CONCATENATE(C5872,COUNTIF($C$1:C5872,C5872)))</f>
        <v>Jessica Besch6</v>
      </c>
      <c r="E5872" s="66">
        <v>45183.583333333336</v>
      </c>
      <c r="F5872" t="s">
        <v>2386</v>
      </c>
      <c r="G5872" s="46">
        <v>10</v>
      </c>
      <c r="H5872" s="46">
        <v>64</v>
      </c>
      <c r="I5872" s="46">
        <v>10</v>
      </c>
      <c r="J5872" t="s">
        <v>161</v>
      </c>
      <c r="K5872" t="s">
        <v>89</v>
      </c>
      <c r="L5872" s="46">
        <v>2680</v>
      </c>
      <c r="M5872" s="46">
        <v>35</v>
      </c>
      <c r="N5872" s="46">
        <v>36</v>
      </c>
      <c r="O5872" s="46">
        <v>119</v>
      </c>
      <c r="P5872" s="46">
        <f t="shared" si="674"/>
        <v>1</v>
      </c>
      <c r="R5872" s="67" t="s">
        <v>2885</v>
      </c>
      <c r="S5872" s="67">
        <f>COUNTIF(Y$2:$Y$100,R5872)</f>
        <v>0</v>
      </c>
      <c r="V5872" s="67">
        <f t="shared" si="678"/>
        <v>0</v>
      </c>
      <c r="X5872"/>
      <c r="Y5872" s="67" t="str">
        <f t="shared" si="679"/>
        <v xml:space="preserve"> </v>
      </c>
      <c r="AB5872" t="s">
        <v>89</v>
      </c>
      <c r="AC5872" s="46">
        <v>2680</v>
      </c>
      <c r="AD5872" s="46">
        <v>35</v>
      </c>
      <c r="AE5872" s="46">
        <v>36</v>
      </c>
      <c r="AF5872" s="46">
        <v>119</v>
      </c>
      <c r="AH5872" s="70" t="str">
        <f t="shared" si="675"/>
        <v/>
      </c>
      <c r="AI5872" s="70" t="str">
        <f t="shared" si="676"/>
        <v/>
      </c>
      <c r="AJ5872" s="70" t="str">
        <f t="shared" si="677"/>
        <v>X</v>
      </c>
      <c r="AK5872" s="70" t="str" cm="1">
        <f t="array" ref="AK5872">_xlfn.IFS(AH5872&lt;&gt;"","1",AI5872&lt;&gt;"","2",AJ5872&lt;&gt;"","3")</f>
        <v>3</v>
      </c>
    </row>
    <row r="5873" spans="1:37" x14ac:dyDescent="0.25">
      <c r="A5873" t="s">
        <v>194</v>
      </c>
      <c r="B5873" t="s">
        <v>1688</v>
      </c>
      <c r="C5873" s="67" t="str">
        <f t="shared" si="673"/>
        <v>Autumn Cooper</v>
      </c>
      <c r="D5873" s="71" t="str" cm="1">
        <f t="array" ref="D5873">_xlfn.IFS(AK5873="1",CONCATENATE(C5873,"Regional"),AK5873="2",CONCATENATE(C5873,"Sectional"),AK5873="3",CONCATENATE(C5873,COUNTIF($C$1:C5873,C5873)))</f>
        <v>Autumn Cooper6</v>
      </c>
      <c r="E5873" s="66">
        <v>45183.590277777781</v>
      </c>
      <c r="F5873" t="s">
        <v>2641</v>
      </c>
      <c r="G5873" s="46">
        <v>12</v>
      </c>
      <c r="H5873" s="46">
        <v>43</v>
      </c>
      <c r="I5873" s="46">
        <v>1</v>
      </c>
      <c r="J5873" t="s">
        <v>2642</v>
      </c>
      <c r="K5873" t="s">
        <v>90</v>
      </c>
      <c r="L5873" s="46">
        <v>2520</v>
      </c>
      <c r="M5873" s="46">
        <v>36</v>
      </c>
      <c r="N5873" s="46">
        <v>36</v>
      </c>
      <c r="O5873" s="46">
        <v>113</v>
      </c>
      <c r="P5873" s="46">
        <f t="shared" si="674"/>
        <v>1</v>
      </c>
      <c r="R5873" s="67" t="s">
        <v>3545</v>
      </c>
      <c r="S5873" s="67">
        <f>COUNTIF(Y$2:$Y$100,R5873)</f>
        <v>0</v>
      </c>
      <c r="V5873" s="67">
        <f t="shared" si="678"/>
        <v>0</v>
      </c>
      <c r="AB5873" t="s">
        <v>90</v>
      </c>
      <c r="AC5873" s="46">
        <v>2520</v>
      </c>
      <c r="AD5873" s="46">
        <v>36</v>
      </c>
      <c r="AE5873" s="46">
        <v>36</v>
      </c>
      <c r="AF5873" s="46">
        <v>113</v>
      </c>
      <c r="AH5873" s="70" t="str">
        <f t="shared" si="675"/>
        <v/>
      </c>
      <c r="AI5873" s="70" t="str">
        <f t="shared" si="676"/>
        <v/>
      </c>
      <c r="AJ5873" s="70" t="str">
        <f t="shared" si="677"/>
        <v>X</v>
      </c>
      <c r="AK5873" s="70" t="str" cm="1">
        <f t="array" ref="AK5873">_xlfn.IFS(AH5873&lt;&gt;"","1",AI5873&lt;&gt;"","2",AJ5873&lt;&gt;"","3")</f>
        <v>3</v>
      </c>
    </row>
    <row r="5874" spans="1:37" x14ac:dyDescent="0.25">
      <c r="A5874" t="s">
        <v>370</v>
      </c>
      <c r="B5874" t="s">
        <v>187</v>
      </c>
      <c r="C5874" s="67" t="str">
        <f t="shared" si="673"/>
        <v>Ava Thompson</v>
      </c>
      <c r="D5874" s="71" t="str" cm="1">
        <f t="array" ref="D5874">_xlfn.IFS(AK5874="1",CONCATENATE(C5874,"Regional"),AK5874="2",CONCATENATE(C5874,"Sectional"),AK5874="3",CONCATENATE(C5874,COUNTIF($C$1:C5874,C5874)))</f>
        <v>Ava Thompson10</v>
      </c>
      <c r="E5874" s="66">
        <v>45183.590277777781</v>
      </c>
      <c r="F5874" t="s">
        <v>2641</v>
      </c>
      <c r="G5874" s="46">
        <v>12</v>
      </c>
      <c r="H5874" s="46">
        <v>45</v>
      </c>
      <c r="I5874" s="46">
        <v>2</v>
      </c>
      <c r="J5874" t="s">
        <v>2642</v>
      </c>
      <c r="K5874" t="s">
        <v>90</v>
      </c>
      <c r="L5874" s="46">
        <v>2520</v>
      </c>
      <c r="M5874" s="46">
        <v>36</v>
      </c>
      <c r="N5874" s="46">
        <v>36</v>
      </c>
      <c r="O5874" s="46">
        <v>113</v>
      </c>
      <c r="P5874" s="46">
        <f t="shared" si="674"/>
        <v>1</v>
      </c>
      <c r="R5874" s="67" t="s">
        <v>1551</v>
      </c>
      <c r="S5874" s="67">
        <f>COUNTIF(Y$2:$Y$100,R5874)</f>
        <v>0</v>
      </c>
      <c r="V5874" s="67">
        <f t="shared" si="678"/>
        <v>0</v>
      </c>
      <c r="AB5874" t="s">
        <v>90</v>
      </c>
      <c r="AC5874" s="46">
        <v>2520</v>
      </c>
      <c r="AD5874" s="46">
        <v>36</v>
      </c>
      <c r="AE5874" s="46">
        <v>36</v>
      </c>
      <c r="AF5874" s="46">
        <v>113</v>
      </c>
      <c r="AH5874" s="70" t="str">
        <f t="shared" si="675"/>
        <v/>
      </c>
      <c r="AI5874" s="70" t="str">
        <f t="shared" si="676"/>
        <v/>
      </c>
      <c r="AJ5874" s="70" t="str">
        <f t="shared" si="677"/>
        <v>X</v>
      </c>
      <c r="AK5874" s="70" t="str" cm="1">
        <f t="array" ref="AK5874">_xlfn.IFS(AH5874&lt;&gt;"","1",AI5874&lt;&gt;"","2",AJ5874&lt;&gt;"","3")</f>
        <v>3</v>
      </c>
    </row>
    <row r="5875" spans="1:37" x14ac:dyDescent="0.25">
      <c r="A5875" t="s">
        <v>892</v>
      </c>
      <c r="B5875" t="s">
        <v>893</v>
      </c>
      <c r="C5875" s="67" t="str">
        <f t="shared" si="673"/>
        <v>rainah morland</v>
      </c>
      <c r="D5875" s="71" t="str" cm="1">
        <f t="array" ref="D5875">_xlfn.IFS(AK5875="1",CONCATENATE(C5875,"Regional"),AK5875="2",CONCATENATE(C5875,"Sectional"),AK5875="3",CONCATENATE(C5875,COUNTIF($C$1:C5875,C5875)))</f>
        <v>rainah morland7</v>
      </c>
      <c r="E5875" s="66">
        <v>45183.590277777781</v>
      </c>
      <c r="F5875" t="s">
        <v>2641</v>
      </c>
      <c r="G5875" s="46">
        <v>12</v>
      </c>
      <c r="H5875" s="46">
        <v>50</v>
      </c>
      <c r="I5875" s="46">
        <v>3</v>
      </c>
      <c r="J5875" t="s">
        <v>2642</v>
      </c>
      <c r="K5875" t="s">
        <v>90</v>
      </c>
      <c r="L5875" s="46">
        <v>2520</v>
      </c>
      <c r="M5875" s="46">
        <v>36</v>
      </c>
      <c r="N5875" s="46">
        <v>36</v>
      </c>
      <c r="O5875" s="46">
        <v>113</v>
      </c>
      <c r="P5875" s="46">
        <f t="shared" si="674"/>
        <v>1</v>
      </c>
      <c r="R5875" s="67" t="s">
        <v>1435</v>
      </c>
      <c r="S5875" s="67">
        <f>COUNTIF(Y$2:$Y$100,R5875)</f>
        <v>0</v>
      </c>
      <c r="V5875" s="67">
        <f t="shared" si="678"/>
        <v>0</v>
      </c>
      <c r="AB5875" t="s">
        <v>90</v>
      </c>
      <c r="AC5875" s="46">
        <v>2520</v>
      </c>
      <c r="AD5875" s="46">
        <v>36</v>
      </c>
      <c r="AE5875" s="46">
        <v>36</v>
      </c>
      <c r="AF5875" s="46">
        <v>113</v>
      </c>
      <c r="AH5875" s="70" t="str">
        <f t="shared" si="675"/>
        <v/>
      </c>
      <c r="AI5875" s="70" t="str">
        <f t="shared" si="676"/>
        <v/>
      </c>
      <c r="AJ5875" s="70" t="str">
        <f t="shared" si="677"/>
        <v>X</v>
      </c>
      <c r="AK5875" s="70" t="str" cm="1">
        <f t="array" ref="AK5875">_xlfn.IFS(AH5875&lt;&gt;"","1",AI5875&lt;&gt;"","2",AJ5875&lt;&gt;"","3")</f>
        <v>3</v>
      </c>
    </row>
    <row r="5876" spans="1:37" x14ac:dyDescent="0.25">
      <c r="A5876" t="s">
        <v>2031</v>
      </c>
      <c r="B5876" t="s">
        <v>1058</v>
      </c>
      <c r="C5876" s="67" t="str">
        <f t="shared" si="673"/>
        <v>Tara Stratton</v>
      </c>
      <c r="D5876" s="71" t="str" cm="1">
        <f t="array" ref="D5876">_xlfn.IFS(AK5876="1",CONCATENATE(C5876,"Regional"),AK5876="2",CONCATENATE(C5876,"Sectional"),AK5876="3",CONCATENATE(C5876,COUNTIF($C$1:C5876,C5876)))</f>
        <v>Tara Stratton5</v>
      </c>
      <c r="E5876" s="66">
        <v>45183.590277777781</v>
      </c>
      <c r="F5876" t="s">
        <v>2641</v>
      </c>
      <c r="G5876" s="46">
        <v>12</v>
      </c>
      <c r="H5876" s="46">
        <v>51</v>
      </c>
      <c r="I5876" s="46">
        <v>4</v>
      </c>
      <c r="J5876" t="s">
        <v>2642</v>
      </c>
      <c r="K5876" t="s">
        <v>90</v>
      </c>
      <c r="L5876" s="46">
        <v>2520</v>
      </c>
      <c r="M5876" s="46">
        <v>36</v>
      </c>
      <c r="N5876" s="46">
        <v>36</v>
      </c>
      <c r="O5876" s="46">
        <v>113</v>
      </c>
      <c r="P5876" s="46">
        <f t="shared" si="674"/>
        <v>1</v>
      </c>
      <c r="R5876" s="67" t="s">
        <v>3046</v>
      </c>
      <c r="S5876" s="67">
        <f>COUNTIF(Y$2:$Y$100,R5876)</f>
        <v>0</v>
      </c>
      <c r="V5876" s="67">
        <f t="shared" si="678"/>
        <v>0</v>
      </c>
      <c r="AB5876" t="s">
        <v>90</v>
      </c>
      <c r="AC5876" s="46">
        <v>2520</v>
      </c>
      <c r="AD5876" s="46">
        <v>36</v>
      </c>
      <c r="AE5876" s="46">
        <v>36</v>
      </c>
      <c r="AF5876" s="46">
        <v>113</v>
      </c>
      <c r="AH5876" s="70" t="str">
        <f t="shared" si="675"/>
        <v/>
      </c>
      <c r="AI5876" s="70" t="str">
        <f t="shared" si="676"/>
        <v/>
      </c>
      <c r="AJ5876" s="70" t="str">
        <f t="shared" si="677"/>
        <v>X</v>
      </c>
      <c r="AK5876" s="70" t="str" cm="1">
        <f t="array" ref="AK5876">_xlfn.IFS(AH5876&lt;&gt;"","1",AI5876&lt;&gt;"","2",AJ5876&lt;&gt;"","3")</f>
        <v>3</v>
      </c>
    </row>
    <row r="5877" spans="1:37" x14ac:dyDescent="0.25">
      <c r="A5877" t="s">
        <v>275</v>
      </c>
      <c r="B5877" t="s">
        <v>891</v>
      </c>
      <c r="C5877" s="67" t="str">
        <f t="shared" si="673"/>
        <v>Brynn Johnson</v>
      </c>
      <c r="D5877" s="71" t="str" cm="1">
        <f t="array" ref="D5877">_xlfn.IFS(AK5877="1",CONCATENATE(C5877,"Regional"),AK5877="2",CONCATENATE(C5877,"Sectional"),AK5877="3",CONCATENATE(C5877,COUNTIF($C$1:C5877,C5877)))</f>
        <v>Brynn Johnson6</v>
      </c>
      <c r="E5877" s="66">
        <v>45183.590277777781</v>
      </c>
      <c r="F5877" t="s">
        <v>2641</v>
      </c>
      <c r="G5877" s="46">
        <v>12</v>
      </c>
      <c r="H5877" s="46">
        <v>52</v>
      </c>
      <c r="I5877" s="46">
        <v>5</v>
      </c>
      <c r="J5877" t="s">
        <v>2642</v>
      </c>
      <c r="K5877" t="s">
        <v>90</v>
      </c>
      <c r="L5877" s="46">
        <v>2520</v>
      </c>
      <c r="M5877" s="46">
        <v>36</v>
      </c>
      <c r="N5877" s="46">
        <v>36</v>
      </c>
      <c r="O5877" s="46">
        <v>113</v>
      </c>
      <c r="P5877" s="46">
        <f t="shared" si="674"/>
        <v>1</v>
      </c>
      <c r="R5877" s="67" t="s">
        <v>1434</v>
      </c>
      <c r="S5877" s="67">
        <f>COUNTIF(Y$2:$Y$100,R5877)</f>
        <v>0</v>
      </c>
      <c r="V5877" s="67">
        <f t="shared" si="678"/>
        <v>0</v>
      </c>
      <c r="AB5877" t="s">
        <v>90</v>
      </c>
      <c r="AC5877" s="46">
        <v>2520</v>
      </c>
      <c r="AD5877" s="46">
        <v>36</v>
      </c>
      <c r="AE5877" s="46">
        <v>36</v>
      </c>
      <c r="AF5877" s="46">
        <v>113</v>
      </c>
      <c r="AH5877" s="70" t="str">
        <f t="shared" si="675"/>
        <v/>
      </c>
      <c r="AI5877" s="70" t="str">
        <f t="shared" si="676"/>
        <v/>
      </c>
      <c r="AJ5877" s="70" t="str">
        <f t="shared" si="677"/>
        <v>X</v>
      </c>
      <c r="AK5877" s="70" t="str" cm="1">
        <f t="array" ref="AK5877">_xlfn.IFS(AH5877&lt;&gt;"","1",AI5877&lt;&gt;"","2",AJ5877&lt;&gt;"","3")</f>
        <v>3</v>
      </c>
    </row>
    <row r="5878" spans="1:37" x14ac:dyDescent="0.25">
      <c r="A5878" t="s">
        <v>1072</v>
      </c>
      <c r="B5878" t="s">
        <v>458</v>
      </c>
      <c r="C5878" s="67" t="str">
        <f t="shared" si="673"/>
        <v>Lauren Chido</v>
      </c>
      <c r="D5878" s="71" t="str" cm="1">
        <f t="array" ref="D5878">_xlfn.IFS(AK5878="1",CONCATENATE(C5878,"Regional"),AK5878="2",CONCATENATE(C5878,"Sectional"),AK5878="3",CONCATENATE(C5878,COUNTIF($C$1:C5878,C5878)))</f>
        <v>Lauren Chido8</v>
      </c>
      <c r="E5878" s="66">
        <v>45183.590277777781</v>
      </c>
      <c r="F5878" t="s">
        <v>2641</v>
      </c>
      <c r="G5878" s="46">
        <v>12</v>
      </c>
      <c r="H5878" s="46">
        <v>53</v>
      </c>
      <c r="I5878" s="46">
        <v>6</v>
      </c>
      <c r="J5878" t="s">
        <v>2642</v>
      </c>
      <c r="K5878" t="s">
        <v>90</v>
      </c>
      <c r="L5878" s="46">
        <v>2520</v>
      </c>
      <c r="M5878" s="46">
        <v>36</v>
      </c>
      <c r="N5878" s="46">
        <v>36</v>
      </c>
      <c r="O5878" s="46">
        <v>113</v>
      </c>
      <c r="P5878" s="46">
        <f t="shared" si="674"/>
        <v>1</v>
      </c>
      <c r="R5878" s="67" t="s">
        <v>1557</v>
      </c>
      <c r="S5878" s="67">
        <f>COUNTIF(Y$2:$Y$100,R5878)</f>
        <v>0</v>
      </c>
      <c r="V5878" s="67">
        <f t="shared" si="678"/>
        <v>0</v>
      </c>
      <c r="AB5878" t="s">
        <v>90</v>
      </c>
      <c r="AC5878" s="46">
        <v>2520</v>
      </c>
      <c r="AD5878" s="46">
        <v>36</v>
      </c>
      <c r="AE5878" s="46">
        <v>36</v>
      </c>
      <c r="AF5878" s="46">
        <v>113</v>
      </c>
      <c r="AH5878" s="70" t="str">
        <f t="shared" si="675"/>
        <v/>
      </c>
      <c r="AI5878" s="70" t="str">
        <f t="shared" si="676"/>
        <v/>
      </c>
      <c r="AJ5878" s="70" t="str">
        <f t="shared" si="677"/>
        <v>X</v>
      </c>
      <c r="AK5878" s="70" t="str" cm="1">
        <f t="array" ref="AK5878">_xlfn.IFS(AH5878&lt;&gt;"","1",AI5878&lt;&gt;"","2",AJ5878&lt;&gt;"","3")</f>
        <v>3</v>
      </c>
    </row>
    <row r="5879" spans="1:37" x14ac:dyDescent="0.25">
      <c r="A5879" t="s">
        <v>894</v>
      </c>
      <c r="B5879" t="s">
        <v>1689</v>
      </c>
      <c r="C5879" s="67" t="str">
        <f t="shared" si="673"/>
        <v>Makaela Reinke</v>
      </c>
      <c r="D5879" s="71" t="str" cm="1">
        <f t="array" ref="D5879">_xlfn.IFS(AK5879="1",CONCATENATE(C5879,"Regional"),AK5879="2",CONCATENATE(C5879,"Sectional"),AK5879="3",CONCATENATE(C5879,COUNTIF($C$1:C5879,C5879)))</f>
        <v>Makaela Reinke6</v>
      </c>
      <c r="E5879" s="66">
        <v>45183.590277777781</v>
      </c>
      <c r="F5879" t="s">
        <v>2641</v>
      </c>
      <c r="G5879" s="46">
        <v>12</v>
      </c>
      <c r="H5879" s="46">
        <v>53</v>
      </c>
      <c r="I5879" s="46">
        <v>6</v>
      </c>
      <c r="J5879" t="s">
        <v>2642</v>
      </c>
      <c r="K5879" t="s">
        <v>90</v>
      </c>
      <c r="L5879" s="46">
        <v>2520</v>
      </c>
      <c r="M5879" s="46">
        <v>36</v>
      </c>
      <c r="N5879" s="46">
        <v>36</v>
      </c>
      <c r="O5879" s="46">
        <v>113</v>
      </c>
      <c r="P5879" s="46">
        <f t="shared" si="674"/>
        <v>1</v>
      </c>
      <c r="R5879" s="67" t="s">
        <v>3047</v>
      </c>
      <c r="S5879" s="67">
        <f>COUNTIF(Y$2:$Y$100,R5879)</f>
        <v>0</v>
      </c>
      <c r="V5879" s="67">
        <f t="shared" si="678"/>
        <v>0</v>
      </c>
      <c r="AB5879" t="s">
        <v>90</v>
      </c>
      <c r="AC5879" s="46">
        <v>2520</v>
      </c>
      <c r="AD5879" s="46">
        <v>36</v>
      </c>
      <c r="AE5879" s="46">
        <v>36</v>
      </c>
      <c r="AF5879" s="46">
        <v>113</v>
      </c>
      <c r="AH5879" s="70" t="str">
        <f t="shared" si="675"/>
        <v/>
      </c>
      <c r="AI5879" s="70" t="str">
        <f t="shared" si="676"/>
        <v/>
      </c>
      <c r="AJ5879" s="70" t="str">
        <f t="shared" si="677"/>
        <v>X</v>
      </c>
      <c r="AK5879" s="70" t="str" cm="1">
        <f t="array" ref="AK5879">_xlfn.IFS(AH5879&lt;&gt;"","1",AI5879&lt;&gt;"","2",AJ5879&lt;&gt;"","3")</f>
        <v>3</v>
      </c>
    </row>
    <row r="5880" spans="1:37" x14ac:dyDescent="0.25">
      <c r="A5880" t="s">
        <v>370</v>
      </c>
      <c r="B5880" t="s">
        <v>875</v>
      </c>
      <c r="C5880" s="67" t="str">
        <f t="shared" si="673"/>
        <v>Layla Thompson</v>
      </c>
      <c r="D5880" s="71" t="str" cm="1">
        <f t="array" ref="D5880">_xlfn.IFS(AK5880="1",CONCATENATE(C5880,"Regional"),AK5880="2",CONCATENATE(C5880,"Sectional"),AK5880="3",CONCATENATE(C5880,COUNTIF($C$1:C5880,C5880)))</f>
        <v>Layla Thompson8</v>
      </c>
      <c r="E5880" s="66">
        <v>45183.590277777781</v>
      </c>
      <c r="F5880" t="s">
        <v>2641</v>
      </c>
      <c r="G5880" s="46">
        <v>12</v>
      </c>
      <c r="H5880" s="46">
        <v>55</v>
      </c>
      <c r="I5880" s="46">
        <v>8</v>
      </c>
      <c r="J5880" t="s">
        <v>2642</v>
      </c>
      <c r="K5880" t="s">
        <v>90</v>
      </c>
      <c r="L5880" s="46">
        <v>2520</v>
      </c>
      <c r="M5880" s="46">
        <v>36</v>
      </c>
      <c r="N5880" s="46">
        <v>36</v>
      </c>
      <c r="O5880" s="46">
        <v>113</v>
      </c>
      <c r="P5880" s="46">
        <f t="shared" si="674"/>
        <v>1</v>
      </c>
      <c r="R5880" s="67" t="s">
        <v>1549</v>
      </c>
      <c r="S5880" s="67">
        <f>COUNTIF(Y$2:$Y$100,R5880)</f>
        <v>0</v>
      </c>
      <c r="V5880" s="67">
        <f t="shared" si="678"/>
        <v>0</v>
      </c>
      <c r="AB5880" t="s">
        <v>90</v>
      </c>
      <c r="AC5880" s="46">
        <v>2520</v>
      </c>
      <c r="AD5880" s="46">
        <v>36</v>
      </c>
      <c r="AE5880" s="46">
        <v>36</v>
      </c>
      <c r="AF5880" s="46">
        <v>113</v>
      </c>
      <c r="AH5880" s="70" t="str">
        <f t="shared" si="675"/>
        <v/>
      </c>
      <c r="AI5880" s="70" t="str">
        <f t="shared" si="676"/>
        <v/>
      </c>
      <c r="AJ5880" s="70" t="str">
        <f t="shared" si="677"/>
        <v>X</v>
      </c>
      <c r="AK5880" s="70" t="str" cm="1">
        <f t="array" ref="AK5880">_xlfn.IFS(AH5880&lt;&gt;"","1",AI5880&lt;&gt;"","2",AJ5880&lt;&gt;"","3")</f>
        <v>3</v>
      </c>
    </row>
    <row r="5881" spans="1:37" x14ac:dyDescent="0.25">
      <c r="A5881" t="s">
        <v>2301</v>
      </c>
      <c r="B5881" t="s">
        <v>353</v>
      </c>
      <c r="C5881" s="67" t="str">
        <f t="shared" si="673"/>
        <v>Olivia Prendergast</v>
      </c>
      <c r="D5881" s="71" t="str" cm="1">
        <f t="array" ref="D5881">_xlfn.IFS(AK5881="1",CONCATENATE(C5881,"Regional"),AK5881="2",CONCATENATE(C5881,"Sectional"),AK5881="3",CONCATENATE(C5881,COUNTIF($C$1:C5881,C5881)))</f>
        <v>Olivia Prendergast1</v>
      </c>
      <c r="E5881" s="66">
        <v>45183.590277777781</v>
      </c>
      <c r="F5881" t="s">
        <v>2641</v>
      </c>
      <c r="G5881" s="46">
        <v>12</v>
      </c>
      <c r="H5881" s="46">
        <v>55</v>
      </c>
      <c r="I5881" s="46">
        <v>8</v>
      </c>
      <c r="J5881" t="s">
        <v>2642</v>
      </c>
      <c r="K5881" t="s">
        <v>90</v>
      </c>
      <c r="L5881" s="46">
        <v>2520</v>
      </c>
      <c r="M5881" s="46">
        <v>36</v>
      </c>
      <c r="N5881" s="46">
        <v>36</v>
      </c>
      <c r="O5881" s="46">
        <v>113</v>
      </c>
      <c r="P5881" s="46">
        <f t="shared" si="674"/>
        <v>1</v>
      </c>
      <c r="R5881" s="67" t="s">
        <v>3325</v>
      </c>
      <c r="S5881" s="67">
        <f>COUNTIF(Y$2:$Y$100,R5881)</f>
        <v>0</v>
      </c>
      <c r="V5881" s="67">
        <f t="shared" si="678"/>
        <v>0</v>
      </c>
      <c r="AB5881" t="s">
        <v>90</v>
      </c>
      <c r="AC5881" s="46">
        <v>2520</v>
      </c>
      <c r="AD5881" s="46">
        <v>36</v>
      </c>
      <c r="AE5881" s="46">
        <v>36</v>
      </c>
      <c r="AF5881" s="46">
        <v>113</v>
      </c>
      <c r="AH5881" s="70" t="str">
        <f t="shared" si="675"/>
        <v/>
      </c>
      <c r="AI5881" s="70" t="str">
        <f t="shared" si="676"/>
        <v/>
      </c>
      <c r="AJ5881" s="70" t="str">
        <f t="shared" si="677"/>
        <v>X</v>
      </c>
      <c r="AK5881" s="70" t="str" cm="1">
        <f t="array" ref="AK5881">_xlfn.IFS(AH5881&lt;&gt;"","1",AI5881&lt;&gt;"","2",AJ5881&lt;&gt;"","3")</f>
        <v>3</v>
      </c>
    </row>
    <row r="5882" spans="1:37" x14ac:dyDescent="0.25">
      <c r="A5882" t="s">
        <v>3424</v>
      </c>
      <c r="B5882" t="s">
        <v>381</v>
      </c>
      <c r="C5882" s="67" t="str">
        <f t="shared" si="673"/>
        <v>Whitney Rohde</v>
      </c>
      <c r="D5882" s="71" t="str" cm="1">
        <f t="array" ref="D5882">_xlfn.IFS(AK5882="1",CONCATENATE(C5882,"Regional"),AK5882="2",CONCATENATE(C5882,"Sectional"),AK5882="3",CONCATENATE(C5882,COUNTIF($C$1:C5882,C5882)))</f>
        <v>Whitney Rohde6</v>
      </c>
      <c r="E5882" s="66">
        <v>45183.590277777781</v>
      </c>
      <c r="F5882" t="s">
        <v>2641</v>
      </c>
      <c r="G5882" s="46">
        <v>12</v>
      </c>
      <c r="H5882" s="46">
        <v>56</v>
      </c>
      <c r="I5882" s="46">
        <v>10</v>
      </c>
      <c r="J5882" t="s">
        <v>2642</v>
      </c>
      <c r="K5882" t="s">
        <v>90</v>
      </c>
      <c r="L5882" s="46">
        <v>2520</v>
      </c>
      <c r="M5882" s="46">
        <v>36</v>
      </c>
      <c r="N5882" s="46">
        <v>36</v>
      </c>
      <c r="O5882" s="46">
        <v>113</v>
      </c>
      <c r="P5882" s="46">
        <f t="shared" si="674"/>
        <v>1</v>
      </c>
      <c r="R5882" s="67" t="s">
        <v>3612</v>
      </c>
      <c r="S5882" s="67">
        <f>COUNTIF(Y$2:$Y$100,R5882)</f>
        <v>0</v>
      </c>
      <c r="V5882" s="67">
        <f t="shared" si="678"/>
        <v>0</v>
      </c>
      <c r="AB5882" t="s">
        <v>90</v>
      </c>
      <c r="AC5882" s="46">
        <v>2520</v>
      </c>
      <c r="AD5882" s="46">
        <v>36</v>
      </c>
      <c r="AE5882" s="46">
        <v>36</v>
      </c>
      <c r="AF5882" s="46">
        <v>113</v>
      </c>
      <c r="AH5882" s="70" t="str">
        <f t="shared" si="675"/>
        <v/>
      </c>
      <c r="AI5882" s="70" t="str">
        <f t="shared" si="676"/>
        <v/>
      </c>
      <c r="AJ5882" s="70" t="str">
        <f t="shared" si="677"/>
        <v>X</v>
      </c>
      <c r="AK5882" s="70" t="str" cm="1">
        <f t="array" ref="AK5882">_xlfn.IFS(AH5882&lt;&gt;"","1",AI5882&lt;&gt;"","2",AJ5882&lt;&gt;"","3")</f>
        <v>3</v>
      </c>
    </row>
    <row r="5883" spans="1:37" x14ac:dyDescent="0.25">
      <c r="A5883" t="s">
        <v>1909</v>
      </c>
      <c r="B5883" t="s">
        <v>313</v>
      </c>
      <c r="C5883" s="67" t="str">
        <f t="shared" si="673"/>
        <v>Avery Voeltz</v>
      </c>
      <c r="D5883" s="71" t="str" cm="1">
        <f t="array" ref="D5883">_xlfn.IFS(AK5883="1",CONCATENATE(C5883,"Regional"),AK5883="2",CONCATENATE(C5883,"Sectional"),AK5883="3",CONCATENATE(C5883,COUNTIF($C$1:C5883,C5883)))</f>
        <v>Avery Voeltz10</v>
      </c>
      <c r="E5883" s="66">
        <v>45183.590277777781</v>
      </c>
      <c r="F5883" t="s">
        <v>2641</v>
      </c>
      <c r="G5883" s="46">
        <v>12</v>
      </c>
      <c r="H5883" s="46">
        <v>57</v>
      </c>
      <c r="I5883" s="46">
        <v>11</v>
      </c>
      <c r="J5883" t="s">
        <v>2642</v>
      </c>
      <c r="K5883" t="s">
        <v>90</v>
      </c>
      <c r="L5883" s="46">
        <v>2520</v>
      </c>
      <c r="M5883" s="46">
        <v>36</v>
      </c>
      <c r="N5883" s="46">
        <v>36</v>
      </c>
      <c r="O5883" s="46">
        <v>113</v>
      </c>
      <c r="P5883" s="46">
        <f t="shared" si="674"/>
        <v>1</v>
      </c>
      <c r="R5883" s="67" t="s">
        <v>2924</v>
      </c>
      <c r="S5883" s="67">
        <f>COUNTIF(Y$2:$Y$100,R5883)</f>
        <v>0</v>
      </c>
      <c r="V5883" s="67">
        <f t="shared" si="678"/>
        <v>0</v>
      </c>
      <c r="AB5883" t="s">
        <v>90</v>
      </c>
      <c r="AC5883" s="46">
        <v>2520</v>
      </c>
      <c r="AD5883" s="46">
        <v>36</v>
      </c>
      <c r="AE5883" s="46">
        <v>36</v>
      </c>
      <c r="AF5883" s="46">
        <v>113</v>
      </c>
      <c r="AH5883" s="70" t="str">
        <f t="shared" si="675"/>
        <v/>
      </c>
      <c r="AI5883" s="70" t="str">
        <f t="shared" si="676"/>
        <v/>
      </c>
      <c r="AJ5883" s="70" t="str">
        <f t="shared" si="677"/>
        <v>X</v>
      </c>
      <c r="AK5883" s="70" t="str" cm="1">
        <f t="array" ref="AK5883">_xlfn.IFS(AH5883&lt;&gt;"","1",AI5883&lt;&gt;"","2",AJ5883&lt;&gt;"","3")</f>
        <v>3</v>
      </c>
    </row>
    <row r="5884" spans="1:37" x14ac:dyDescent="0.25">
      <c r="A5884" t="s">
        <v>346</v>
      </c>
      <c r="B5884" t="s">
        <v>459</v>
      </c>
      <c r="C5884" s="67" t="str">
        <f t="shared" si="673"/>
        <v>Addison Sabel</v>
      </c>
      <c r="D5884" s="71" t="str" cm="1">
        <f t="array" ref="D5884">_xlfn.IFS(AK5884="1",CONCATENATE(C5884,"Regional"),AK5884="2",CONCATENATE(C5884,"Sectional"),AK5884="3",CONCATENATE(C5884,COUNTIF($C$1:C5884,C5884)))</f>
        <v>Addison Sabel10</v>
      </c>
      <c r="E5884" s="66">
        <v>45183.604166666664</v>
      </c>
      <c r="F5884" t="s">
        <v>2619</v>
      </c>
      <c r="G5884" s="46">
        <v>10</v>
      </c>
      <c r="H5884" s="46">
        <v>39</v>
      </c>
      <c r="I5884" s="46">
        <v>1</v>
      </c>
      <c r="J5884" t="s">
        <v>162</v>
      </c>
      <c r="K5884" t="s">
        <v>90</v>
      </c>
      <c r="L5884" s="46">
        <v>2668</v>
      </c>
      <c r="M5884" s="46">
        <v>36</v>
      </c>
      <c r="N5884" s="46">
        <v>35</v>
      </c>
      <c r="O5884" s="46">
        <v>119</v>
      </c>
      <c r="P5884" s="46">
        <f t="shared" si="674"/>
        <v>1</v>
      </c>
      <c r="R5884" s="67" t="s">
        <v>3562</v>
      </c>
      <c r="S5884" s="67">
        <f>COUNTIF(Y$2:$Y$100,R5884)</f>
        <v>0</v>
      </c>
      <c r="V5884" s="67">
        <f t="shared" si="678"/>
        <v>0</v>
      </c>
      <c r="X5884"/>
      <c r="Y5884" s="67" t="str">
        <f t="shared" ref="Y5884:Y5947" si="680">CONCATENATE(W5884," ",X5884)</f>
        <v xml:space="preserve"> </v>
      </c>
      <c r="AB5884" t="s">
        <v>90</v>
      </c>
      <c r="AC5884" s="46">
        <v>2668</v>
      </c>
      <c r="AD5884" s="46">
        <v>36</v>
      </c>
      <c r="AE5884" s="46">
        <v>35</v>
      </c>
      <c r="AF5884" s="46">
        <v>119</v>
      </c>
      <c r="AH5884" s="70" t="str">
        <f t="shared" si="675"/>
        <v/>
      </c>
      <c r="AI5884" s="70" t="str">
        <f t="shared" si="676"/>
        <v/>
      </c>
      <c r="AJ5884" s="70" t="str">
        <f t="shared" si="677"/>
        <v>X</v>
      </c>
      <c r="AK5884" s="70" t="str" cm="1">
        <f t="array" ref="AK5884">_xlfn.IFS(AH5884&lt;&gt;"","1",AI5884&lt;&gt;"","2",AJ5884&lt;&gt;"","3")</f>
        <v>3</v>
      </c>
    </row>
    <row r="5885" spans="1:37" x14ac:dyDescent="0.25">
      <c r="A5885" t="s">
        <v>462</v>
      </c>
      <c r="B5885" t="s">
        <v>182</v>
      </c>
      <c r="C5885" s="67" t="str">
        <f t="shared" si="673"/>
        <v>Drew Hoffer</v>
      </c>
      <c r="D5885" s="71" t="str" cm="1">
        <f t="array" ref="D5885">_xlfn.IFS(AK5885="1",CONCATENATE(C5885,"Regional"),AK5885="2",CONCATENATE(C5885,"Sectional"),AK5885="3",CONCATENATE(C5885,COUNTIF($C$1:C5885,C5885)))</f>
        <v>Drew Hoffer9</v>
      </c>
      <c r="E5885" s="66">
        <v>45183.604166666664</v>
      </c>
      <c r="F5885" t="s">
        <v>2619</v>
      </c>
      <c r="G5885" s="46">
        <v>10</v>
      </c>
      <c r="H5885" s="46">
        <v>39</v>
      </c>
      <c r="I5885" s="46">
        <v>1</v>
      </c>
      <c r="J5885" t="s">
        <v>162</v>
      </c>
      <c r="K5885" t="s">
        <v>90</v>
      </c>
      <c r="L5885" s="46">
        <v>2668</v>
      </c>
      <c r="M5885" s="46">
        <v>36</v>
      </c>
      <c r="N5885" s="46">
        <v>35</v>
      </c>
      <c r="O5885" s="46">
        <v>119</v>
      </c>
      <c r="P5885" s="46">
        <f t="shared" si="674"/>
        <v>1</v>
      </c>
      <c r="R5885" s="67" t="s">
        <v>1162</v>
      </c>
      <c r="S5885" s="67">
        <f>COUNTIF(Y$2:$Y$100,R5885)</f>
        <v>0</v>
      </c>
      <c r="V5885" s="67">
        <f t="shared" si="678"/>
        <v>0</v>
      </c>
      <c r="X5885"/>
      <c r="Y5885" s="67" t="str">
        <f t="shared" si="680"/>
        <v xml:space="preserve"> </v>
      </c>
      <c r="AB5885" t="s">
        <v>90</v>
      </c>
      <c r="AC5885" s="46">
        <v>2668</v>
      </c>
      <c r="AD5885" s="46">
        <v>36</v>
      </c>
      <c r="AE5885" s="46">
        <v>35</v>
      </c>
      <c r="AF5885" s="46">
        <v>119</v>
      </c>
      <c r="AH5885" s="70" t="str">
        <f t="shared" si="675"/>
        <v/>
      </c>
      <c r="AI5885" s="70" t="str">
        <f t="shared" si="676"/>
        <v/>
      </c>
      <c r="AJ5885" s="70" t="str">
        <f t="shared" si="677"/>
        <v>X</v>
      </c>
      <c r="AK5885" s="70" t="str" cm="1">
        <f t="array" ref="AK5885">_xlfn.IFS(AH5885&lt;&gt;"","1",AI5885&lt;&gt;"","2",AJ5885&lt;&gt;"","3")</f>
        <v>3</v>
      </c>
    </row>
    <row r="5886" spans="1:37" x14ac:dyDescent="0.25">
      <c r="A5886" t="s">
        <v>261</v>
      </c>
      <c r="B5886" t="s">
        <v>1606</v>
      </c>
      <c r="C5886" s="67" t="str">
        <f t="shared" si="673"/>
        <v>Delainey Halverson</v>
      </c>
      <c r="D5886" s="71" t="str" cm="1">
        <f t="array" ref="D5886">_xlfn.IFS(AK5886="1",CONCATENATE(C5886,"Regional"),AK5886="2",CONCATENATE(C5886,"Sectional"),AK5886="3",CONCATENATE(C5886,COUNTIF($C$1:C5886,C5886)))</f>
        <v>Delainey Halverson10</v>
      </c>
      <c r="E5886" s="66">
        <v>45183.604166666664</v>
      </c>
      <c r="F5886" t="s">
        <v>2619</v>
      </c>
      <c r="G5886" s="46">
        <v>10</v>
      </c>
      <c r="H5886" s="46">
        <v>39</v>
      </c>
      <c r="I5886" s="46">
        <v>1</v>
      </c>
      <c r="J5886" t="s">
        <v>162</v>
      </c>
      <c r="K5886" t="s">
        <v>90</v>
      </c>
      <c r="L5886" s="46">
        <v>2668</v>
      </c>
      <c r="M5886" s="46">
        <v>36</v>
      </c>
      <c r="N5886" s="46">
        <v>35</v>
      </c>
      <c r="O5886" s="46">
        <v>119</v>
      </c>
      <c r="P5886" s="46">
        <f t="shared" si="674"/>
        <v>1</v>
      </c>
      <c r="R5886" s="67" t="s">
        <v>3559</v>
      </c>
      <c r="S5886" s="67">
        <f>COUNTIF(Y$2:$Y$100,R5886)</f>
        <v>0</v>
      </c>
      <c r="V5886" s="67">
        <f t="shared" si="678"/>
        <v>0</v>
      </c>
      <c r="X5886"/>
      <c r="Y5886" s="67" t="str">
        <f t="shared" si="680"/>
        <v xml:space="preserve"> </v>
      </c>
      <c r="AB5886" t="s">
        <v>90</v>
      </c>
      <c r="AC5886" s="46">
        <v>2668</v>
      </c>
      <c r="AD5886" s="46">
        <v>36</v>
      </c>
      <c r="AE5886" s="46">
        <v>35</v>
      </c>
      <c r="AF5886" s="46">
        <v>119</v>
      </c>
      <c r="AH5886" s="70" t="str">
        <f t="shared" si="675"/>
        <v/>
      </c>
      <c r="AI5886" s="70" t="str">
        <f t="shared" si="676"/>
        <v/>
      </c>
      <c r="AJ5886" s="70" t="str">
        <f t="shared" si="677"/>
        <v>X</v>
      </c>
      <c r="AK5886" s="70" t="str" cm="1">
        <f t="array" ref="AK5886">_xlfn.IFS(AH5886&lt;&gt;"","1",AI5886&lt;&gt;"","2",AJ5886&lt;&gt;"","3")</f>
        <v>3</v>
      </c>
    </row>
    <row r="5887" spans="1:37" x14ac:dyDescent="0.25">
      <c r="A5887" t="s">
        <v>402</v>
      </c>
      <c r="B5887" t="s">
        <v>403</v>
      </c>
      <c r="C5887" s="67" t="str">
        <f t="shared" si="673"/>
        <v>Bethany Vidruk</v>
      </c>
      <c r="D5887" s="71" t="str" cm="1">
        <f t="array" ref="D5887">_xlfn.IFS(AK5887="1",CONCATENATE(C5887,"Regional"),AK5887="2",CONCATENATE(C5887,"Sectional"),AK5887="3",CONCATENATE(C5887,COUNTIF($C$1:C5887,C5887)))</f>
        <v>Bethany Vidruk9</v>
      </c>
      <c r="E5887" s="66">
        <v>45183.604166666664</v>
      </c>
      <c r="F5887" t="s">
        <v>2619</v>
      </c>
      <c r="G5887" s="46">
        <v>10</v>
      </c>
      <c r="H5887" s="46">
        <v>40</v>
      </c>
      <c r="I5887" s="46">
        <v>4</v>
      </c>
      <c r="J5887" t="s">
        <v>162</v>
      </c>
      <c r="K5887" t="s">
        <v>90</v>
      </c>
      <c r="L5887" s="46">
        <v>2668</v>
      </c>
      <c r="M5887" s="46">
        <v>36</v>
      </c>
      <c r="N5887" s="46">
        <v>35</v>
      </c>
      <c r="O5887" s="46">
        <v>119</v>
      </c>
      <c r="P5887" s="46">
        <f t="shared" si="674"/>
        <v>1</v>
      </c>
      <c r="R5887" s="67" t="s">
        <v>1134</v>
      </c>
      <c r="S5887" s="67">
        <f>COUNTIF(Y$2:$Y$100,R5887)</f>
        <v>0</v>
      </c>
      <c r="V5887" s="67">
        <f t="shared" si="678"/>
        <v>0</v>
      </c>
      <c r="X5887"/>
      <c r="Y5887" s="67" t="str">
        <f t="shared" si="680"/>
        <v xml:space="preserve"> </v>
      </c>
      <c r="AB5887" t="s">
        <v>90</v>
      </c>
      <c r="AC5887" s="46">
        <v>2668</v>
      </c>
      <c r="AD5887" s="46">
        <v>36</v>
      </c>
      <c r="AE5887" s="46">
        <v>35</v>
      </c>
      <c r="AF5887" s="46">
        <v>119</v>
      </c>
      <c r="AH5887" s="70" t="str">
        <f t="shared" si="675"/>
        <v/>
      </c>
      <c r="AI5887" s="70" t="str">
        <f t="shared" si="676"/>
        <v/>
      </c>
      <c r="AJ5887" s="70" t="str">
        <f t="shared" si="677"/>
        <v>X</v>
      </c>
      <c r="AK5887" s="70" t="str" cm="1">
        <f t="array" ref="AK5887">_xlfn.IFS(AH5887&lt;&gt;"","1",AI5887&lt;&gt;"","2",AJ5887&lt;&gt;"","3")</f>
        <v>3</v>
      </c>
    </row>
    <row r="5888" spans="1:37" x14ac:dyDescent="0.25">
      <c r="A5888" t="s">
        <v>205</v>
      </c>
      <c r="B5888" t="s">
        <v>217</v>
      </c>
      <c r="C5888" s="67" t="str">
        <f t="shared" si="673"/>
        <v>Riley Jackson</v>
      </c>
      <c r="D5888" s="71" t="str" cm="1">
        <f t="array" ref="D5888">_xlfn.IFS(AK5888="1",CONCATENATE(C5888,"Regional"),AK5888="2",CONCATENATE(C5888,"Sectional"),AK5888="3",CONCATENATE(C5888,COUNTIF($C$1:C5888,C5888)))</f>
        <v>Riley Jackson3</v>
      </c>
      <c r="E5888" s="66">
        <v>45183.604166666664</v>
      </c>
      <c r="F5888" t="s">
        <v>2619</v>
      </c>
      <c r="G5888" s="46">
        <v>10</v>
      </c>
      <c r="H5888" s="46">
        <v>43</v>
      </c>
      <c r="I5888" s="46">
        <v>5</v>
      </c>
      <c r="J5888" t="s">
        <v>162</v>
      </c>
      <c r="K5888" t="s">
        <v>90</v>
      </c>
      <c r="L5888" s="46">
        <v>2668</v>
      </c>
      <c r="M5888" s="46">
        <v>36</v>
      </c>
      <c r="N5888" s="46">
        <v>35</v>
      </c>
      <c r="O5888" s="46">
        <v>119</v>
      </c>
      <c r="P5888" s="46">
        <f t="shared" si="674"/>
        <v>1</v>
      </c>
      <c r="R5888" s="67" t="s">
        <v>1172</v>
      </c>
      <c r="S5888" s="67">
        <f>COUNTIF(Y$2:$Y$100,R5888)</f>
        <v>0</v>
      </c>
      <c r="V5888" s="67">
        <f t="shared" si="678"/>
        <v>0</v>
      </c>
      <c r="X5888"/>
      <c r="Y5888" s="67" t="str">
        <f t="shared" si="680"/>
        <v xml:space="preserve"> </v>
      </c>
      <c r="AB5888" t="s">
        <v>90</v>
      </c>
      <c r="AC5888" s="46">
        <v>2668</v>
      </c>
      <c r="AD5888" s="46">
        <v>36</v>
      </c>
      <c r="AE5888" s="46">
        <v>35</v>
      </c>
      <c r="AF5888" s="46">
        <v>119</v>
      </c>
      <c r="AH5888" s="70" t="str">
        <f t="shared" si="675"/>
        <v/>
      </c>
      <c r="AI5888" s="70" t="str">
        <f t="shared" si="676"/>
        <v/>
      </c>
      <c r="AJ5888" s="70" t="str">
        <f t="shared" si="677"/>
        <v>X</v>
      </c>
      <c r="AK5888" s="70" t="str" cm="1">
        <f t="array" ref="AK5888">_xlfn.IFS(AH5888&lt;&gt;"","1",AI5888&lt;&gt;"","2",AJ5888&lt;&gt;"","3")</f>
        <v>3</v>
      </c>
    </row>
    <row r="5889" spans="1:37" x14ac:dyDescent="0.25">
      <c r="A5889" t="s">
        <v>406</v>
      </c>
      <c r="B5889" t="s">
        <v>407</v>
      </c>
      <c r="C5889" s="67" t="str">
        <f t="shared" si="673"/>
        <v>Delaney Jaskula</v>
      </c>
      <c r="D5889" s="71" t="str" cm="1">
        <f t="array" ref="D5889">_xlfn.IFS(AK5889="1",CONCATENATE(C5889,"Regional"),AK5889="2",CONCATENATE(C5889,"Sectional"),AK5889="3",CONCATENATE(C5889,COUNTIF($C$1:C5889,C5889)))</f>
        <v>Delaney Jaskula9</v>
      </c>
      <c r="E5889" s="66">
        <v>45183.604166666664</v>
      </c>
      <c r="F5889" t="s">
        <v>2619</v>
      </c>
      <c r="G5889" s="46">
        <v>10</v>
      </c>
      <c r="H5889" s="46">
        <v>47</v>
      </c>
      <c r="I5889" s="46">
        <v>6</v>
      </c>
      <c r="J5889" t="s">
        <v>162</v>
      </c>
      <c r="K5889" t="s">
        <v>90</v>
      </c>
      <c r="L5889" s="46">
        <v>2668</v>
      </c>
      <c r="M5889" s="46">
        <v>36</v>
      </c>
      <c r="N5889" s="46">
        <v>35</v>
      </c>
      <c r="O5889" s="46">
        <v>119</v>
      </c>
      <c r="P5889" s="46">
        <f t="shared" si="674"/>
        <v>1</v>
      </c>
      <c r="R5889" s="67" t="s">
        <v>1137</v>
      </c>
      <c r="S5889" s="67">
        <f>COUNTIF(Y$2:$Y$100,R5889)</f>
        <v>0</v>
      </c>
      <c r="V5889" s="67">
        <f t="shared" si="678"/>
        <v>0</v>
      </c>
      <c r="X5889"/>
      <c r="Y5889" s="67" t="str">
        <f t="shared" si="680"/>
        <v xml:space="preserve"> </v>
      </c>
      <c r="AB5889" t="s">
        <v>90</v>
      </c>
      <c r="AC5889" s="46">
        <v>2668</v>
      </c>
      <c r="AD5889" s="46">
        <v>36</v>
      </c>
      <c r="AE5889" s="46">
        <v>35</v>
      </c>
      <c r="AF5889" s="46">
        <v>119</v>
      </c>
      <c r="AH5889" s="70" t="str">
        <f t="shared" si="675"/>
        <v/>
      </c>
      <c r="AI5889" s="70" t="str">
        <f t="shared" si="676"/>
        <v/>
      </c>
      <c r="AJ5889" s="70" t="str">
        <f t="shared" si="677"/>
        <v>X</v>
      </c>
      <c r="AK5889" s="70" t="str" cm="1">
        <f t="array" ref="AK5889">_xlfn.IFS(AH5889&lt;&gt;"","1",AI5889&lt;&gt;"","2",AJ5889&lt;&gt;"","3")</f>
        <v>3</v>
      </c>
    </row>
    <row r="5890" spans="1:37" x14ac:dyDescent="0.25">
      <c r="A5890" t="s">
        <v>1742</v>
      </c>
      <c r="B5890" t="s">
        <v>840</v>
      </c>
      <c r="C5890" s="67" t="str">
        <f t="shared" ref="C5890:C5953" si="681">CONCATENATE(B5890," ",A5890)</f>
        <v>Charlotte Swenson</v>
      </c>
      <c r="D5890" s="71" t="str" cm="1">
        <f t="array" ref="D5890">_xlfn.IFS(AK5890="1",CONCATENATE(C5890,"Regional"),AK5890="2",CONCATENATE(C5890,"Sectional"),AK5890="3",CONCATENATE(C5890,COUNTIF($C$1:C5890,C5890)))</f>
        <v>Charlotte Swenson10</v>
      </c>
      <c r="E5890" s="66">
        <v>45183.604166666664</v>
      </c>
      <c r="F5890" t="s">
        <v>2619</v>
      </c>
      <c r="G5890" s="46">
        <v>10</v>
      </c>
      <c r="H5890" s="46">
        <v>48</v>
      </c>
      <c r="I5890" s="46">
        <v>7</v>
      </c>
      <c r="J5890" t="s">
        <v>162</v>
      </c>
      <c r="K5890" t="s">
        <v>90</v>
      </c>
      <c r="L5890" s="46">
        <v>2668</v>
      </c>
      <c r="M5890" s="46">
        <v>36</v>
      </c>
      <c r="N5890" s="46">
        <v>35</v>
      </c>
      <c r="O5890" s="46">
        <v>119</v>
      </c>
      <c r="P5890" s="46">
        <f t="shared" ref="P5890:P5953" si="682">IF(L5890&gt;4000,2,1)</f>
        <v>1</v>
      </c>
      <c r="R5890" s="67" t="s">
        <v>2745</v>
      </c>
      <c r="S5890" s="67">
        <f>COUNTIF(Y$2:$Y$100,R5890)</f>
        <v>0</v>
      </c>
      <c r="V5890" s="67">
        <f t="shared" si="678"/>
        <v>0</v>
      </c>
      <c r="X5890"/>
      <c r="Y5890" s="67" t="str">
        <f t="shared" si="680"/>
        <v xml:space="preserve"> </v>
      </c>
      <c r="AB5890" t="s">
        <v>90</v>
      </c>
      <c r="AC5890" s="46">
        <v>2668</v>
      </c>
      <c r="AD5890" s="46">
        <v>36</v>
      </c>
      <c r="AE5890" s="46">
        <v>35</v>
      </c>
      <c r="AF5890" s="46">
        <v>119</v>
      </c>
      <c r="AH5890" s="70" t="str">
        <f t="shared" ref="AH5890:AH5953" si="683">IF(ISNUMBER(SEARCH("regional",$F5890)),$F5890,"")</f>
        <v/>
      </c>
      <c r="AI5890" s="70" t="str">
        <f t="shared" ref="AI5890:AI5953" si="684">IF(ISNUMBER(SEARCH("sectional",$F5890)),$F5890,"")</f>
        <v/>
      </c>
      <c r="AJ5890" s="70" t="str">
        <f t="shared" ref="AJ5890:AJ5953" si="685">IF(AND(AH5890="",AI5890=""),"X","")</f>
        <v>X</v>
      </c>
      <c r="AK5890" s="70" t="str" cm="1">
        <f t="array" ref="AK5890">_xlfn.IFS(AH5890&lt;&gt;"","1",AI5890&lt;&gt;"","2",AJ5890&lt;&gt;"","3")</f>
        <v>3</v>
      </c>
    </row>
    <row r="5891" spans="1:37" x14ac:dyDescent="0.25">
      <c r="A5891" t="s">
        <v>1042</v>
      </c>
      <c r="B5891" t="s">
        <v>313</v>
      </c>
      <c r="C5891" s="67" t="str">
        <f t="shared" si="681"/>
        <v>Avery Ferguson</v>
      </c>
      <c r="D5891" s="71" t="str" cm="1">
        <f t="array" ref="D5891">_xlfn.IFS(AK5891="1",CONCATENATE(C5891,"Regional"),AK5891="2",CONCATENATE(C5891,"Sectional"),AK5891="3",CONCATENATE(C5891,COUNTIF($C$1:C5891,C5891)))</f>
        <v>Avery Ferguson8</v>
      </c>
      <c r="E5891" s="66">
        <v>45183.604166666664</v>
      </c>
      <c r="F5891" t="s">
        <v>2619</v>
      </c>
      <c r="G5891" s="46">
        <v>10</v>
      </c>
      <c r="H5891" s="46">
        <v>55</v>
      </c>
      <c r="I5891" s="46">
        <v>8</v>
      </c>
      <c r="J5891" t="s">
        <v>162</v>
      </c>
      <c r="K5891" t="s">
        <v>90</v>
      </c>
      <c r="L5891" s="46">
        <v>2668</v>
      </c>
      <c r="M5891" s="46">
        <v>36</v>
      </c>
      <c r="N5891" s="46">
        <v>35</v>
      </c>
      <c r="O5891" s="46">
        <v>119</v>
      </c>
      <c r="P5891" s="46">
        <f t="shared" si="682"/>
        <v>1</v>
      </c>
      <c r="R5891" s="67" t="s">
        <v>1534</v>
      </c>
      <c r="S5891" s="67">
        <f>COUNTIF(Y$2:$Y$100,R5891)</f>
        <v>0</v>
      </c>
      <c r="V5891" s="67">
        <f t="shared" si="678"/>
        <v>0</v>
      </c>
      <c r="X5891"/>
      <c r="Y5891" s="67" t="str">
        <f t="shared" si="680"/>
        <v xml:space="preserve"> </v>
      </c>
      <c r="AB5891" t="s">
        <v>90</v>
      </c>
      <c r="AC5891" s="46">
        <v>2668</v>
      </c>
      <c r="AD5891" s="46">
        <v>36</v>
      </c>
      <c r="AE5891" s="46">
        <v>35</v>
      </c>
      <c r="AF5891" s="46">
        <v>119</v>
      </c>
      <c r="AH5891" s="70" t="str">
        <f t="shared" si="683"/>
        <v/>
      </c>
      <c r="AI5891" s="70" t="str">
        <f t="shared" si="684"/>
        <v/>
      </c>
      <c r="AJ5891" s="70" t="str">
        <f t="shared" si="685"/>
        <v>X</v>
      </c>
      <c r="AK5891" s="70" t="str" cm="1">
        <f t="array" ref="AK5891">_xlfn.IFS(AH5891&lt;&gt;"","1",AI5891&lt;&gt;"","2",AJ5891&lt;&gt;"","3")</f>
        <v>3</v>
      </c>
    </row>
    <row r="5892" spans="1:37" x14ac:dyDescent="0.25">
      <c r="A5892" t="s">
        <v>405</v>
      </c>
      <c r="B5892" t="s">
        <v>362</v>
      </c>
      <c r="C5892" s="67" t="str">
        <f t="shared" si="681"/>
        <v>Emma Steinke</v>
      </c>
      <c r="D5892" s="71" t="str" cm="1">
        <f t="array" ref="D5892">_xlfn.IFS(AK5892="1",CONCATENATE(C5892,"Regional"),AK5892="2",CONCATENATE(C5892,"Sectional"),AK5892="3",CONCATENATE(C5892,COUNTIF($C$1:C5892,C5892)))</f>
        <v>Emma Steinke6</v>
      </c>
      <c r="E5892" s="66">
        <v>45183.604166666664</v>
      </c>
      <c r="F5892" t="s">
        <v>2619</v>
      </c>
      <c r="G5892" s="46">
        <v>10</v>
      </c>
      <c r="H5892" s="46">
        <v>56</v>
      </c>
      <c r="I5892" s="46">
        <v>9</v>
      </c>
      <c r="J5892" t="s">
        <v>162</v>
      </c>
      <c r="K5892" t="s">
        <v>90</v>
      </c>
      <c r="L5892" s="46">
        <v>2668</v>
      </c>
      <c r="M5892" s="46">
        <v>36</v>
      </c>
      <c r="N5892" s="46">
        <v>35</v>
      </c>
      <c r="O5892" s="46">
        <v>119</v>
      </c>
      <c r="P5892" s="46">
        <f t="shared" si="682"/>
        <v>1</v>
      </c>
      <c r="R5892" s="67" t="s">
        <v>1136</v>
      </c>
      <c r="S5892" s="67">
        <f>COUNTIF(Y$2:$Y$100,R5892)</f>
        <v>0</v>
      </c>
      <c r="V5892" s="67">
        <f t="shared" si="678"/>
        <v>0</v>
      </c>
      <c r="X5892"/>
      <c r="Y5892" s="67" t="str">
        <f t="shared" si="680"/>
        <v xml:space="preserve"> </v>
      </c>
      <c r="AB5892" t="s">
        <v>90</v>
      </c>
      <c r="AC5892" s="46">
        <v>2668</v>
      </c>
      <c r="AD5892" s="46">
        <v>36</v>
      </c>
      <c r="AE5892" s="46">
        <v>35</v>
      </c>
      <c r="AF5892" s="46">
        <v>119</v>
      </c>
      <c r="AH5892" s="70" t="str">
        <f t="shared" si="683"/>
        <v/>
      </c>
      <c r="AI5892" s="70" t="str">
        <f t="shared" si="684"/>
        <v/>
      </c>
      <c r="AJ5892" s="70" t="str">
        <f t="shared" si="685"/>
        <v>X</v>
      </c>
      <c r="AK5892" s="70" t="str" cm="1">
        <f t="array" ref="AK5892">_xlfn.IFS(AH5892&lt;&gt;"","1",AI5892&lt;&gt;"","2",AJ5892&lt;&gt;"","3")</f>
        <v>3</v>
      </c>
    </row>
    <row r="5893" spans="1:37" x14ac:dyDescent="0.25">
      <c r="A5893" t="s">
        <v>1800</v>
      </c>
      <c r="B5893" t="s">
        <v>1801</v>
      </c>
      <c r="C5893" s="67" t="str">
        <f t="shared" si="681"/>
        <v>Holly Morehart</v>
      </c>
      <c r="D5893" s="71" t="str" cm="1">
        <f t="array" ref="D5893">_xlfn.IFS(AK5893="1",CONCATENATE(C5893,"Regional"),AK5893="2",CONCATENATE(C5893,"Sectional"),AK5893="3",CONCATENATE(C5893,COUNTIF($C$1:C5893,C5893)))</f>
        <v>Holly Morehart8</v>
      </c>
      <c r="E5893" s="66">
        <v>45183.604166666664</v>
      </c>
      <c r="F5893" t="s">
        <v>2619</v>
      </c>
      <c r="G5893" s="46">
        <v>10</v>
      </c>
      <c r="H5893" s="46">
        <v>58</v>
      </c>
      <c r="I5893" s="46">
        <v>10</v>
      </c>
      <c r="J5893" t="s">
        <v>162</v>
      </c>
      <c r="K5893" t="s">
        <v>90</v>
      </c>
      <c r="L5893" s="46">
        <v>2668</v>
      </c>
      <c r="M5893" s="46">
        <v>36</v>
      </c>
      <c r="N5893" s="46">
        <v>35</v>
      </c>
      <c r="O5893" s="46">
        <v>119</v>
      </c>
      <c r="P5893" s="46">
        <f t="shared" si="682"/>
        <v>1</v>
      </c>
      <c r="R5893" s="67" t="s">
        <v>2804</v>
      </c>
      <c r="S5893" s="67">
        <f>COUNTIF(Y$2:$Y$100,R5893)</f>
        <v>0</v>
      </c>
      <c r="V5893" s="67">
        <f t="shared" si="678"/>
        <v>0</v>
      </c>
      <c r="X5893"/>
      <c r="Y5893" s="67" t="str">
        <f t="shared" si="680"/>
        <v xml:space="preserve"> </v>
      </c>
      <c r="AB5893" t="s">
        <v>90</v>
      </c>
      <c r="AC5893" s="46">
        <v>2668</v>
      </c>
      <c r="AD5893" s="46">
        <v>36</v>
      </c>
      <c r="AE5893" s="46">
        <v>35</v>
      </c>
      <c r="AF5893" s="46">
        <v>119</v>
      </c>
      <c r="AH5893" s="70" t="str">
        <f t="shared" si="683"/>
        <v/>
      </c>
      <c r="AI5893" s="70" t="str">
        <f t="shared" si="684"/>
        <v/>
      </c>
      <c r="AJ5893" s="70" t="str">
        <f t="shared" si="685"/>
        <v>X</v>
      </c>
      <c r="AK5893" s="70" t="str" cm="1">
        <f t="array" ref="AK5893">_xlfn.IFS(AH5893&lt;&gt;"","1",AI5893&lt;&gt;"","2",AJ5893&lt;&gt;"","3")</f>
        <v>3</v>
      </c>
    </row>
    <row r="5894" spans="1:37" x14ac:dyDescent="0.25">
      <c r="A5894" t="s">
        <v>1059</v>
      </c>
      <c r="B5894" t="s">
        <v>1062</v>
      </c>
      <c r="C5894" s="67" t="str">
        <f t="shared" si="681"/>
        <v>Alyson Reier</v>
      </c>
      <c r="D5894" s="71" t="str" cm="1">
        <f t="array" ref="D5894">_xlfn.IFS(AK5894="1",CONCATENATE(C5894,"Regional"),AK5894="2",CONCATENATE(C5894,"Sectional"),AK5894="3",CONCATENATE(C5894,COUNTIF($C$1:C5894,C5894)))</f>
        <v>Alyson Reier9</v>
      </c>
      <c r="E5894" s="66">
        <v>45183.624305555553</v>
      </c>
      <c r="F5894" t="s">
        <v>2541</v>
      </c>
      <c r="G5894" s="46">
        <v>10</v>
      </c>
      <c r="H5894" s="46">
        <v>42</v>
      </c>
      <c r="I5894" s="46">
        <v>1</v>
      </c>
      <c r="J5894" t="s">
        <v>144</v>
      </c>
      <c r="K5894" t="s">
        <v>90</v>
      </c>
      <c r="L5894" s="46">
        <v>2424</v>
      </c>
      <c r="M5894" s="46">
        <v>36</v>
      </c>
      <c r="N5894" s="46">
        <v>31.9</v>
      </c>
      <c r="O5894" s="46">
        <v>98</v>
      </c>
      <c r="P5894" s="46">
        <f t="shared" si="682"/>
        <v>1</v>
      </c>
      <c r="R5894" s="67" t="s">
        <v>1545</v>
      </c>
      <c r="S5894" s="67">
        <f>COUNTIF(Y$2:$Y$100,R5894)</f>
        <v>0</v>
      </c>
      <c r="V5894" s="67">
        <f t="shared" si="678"/>
        <v>0</v>
      </c>
      <c r="X5894"/>
      <c r="Y5894" s="67" t="str">
        <f t="shared" si="680"/>
        <v xml:space="preserve"> </v>
      </c>
      <c r="AB5894" t="s">
        <v>90</v>
      </c>
      <c r="AC5894" s="46">
        <v>2424</v>
      </c>
      <c r="AD5894" s="46">
        <v>36</v>
      </c>
      <c r="AE5894" s="46">
        <v>31.9</v>
      </c>
      <c r="AF5894" s="46">
        <v>98</v>
      </c>
      <c r="AH5894" s="70" t="str">
        <f t="shared" si="683"/>
        <v/>
      </c>
      <c r="AI5894" s="70" t="str">
        <f t="shared" si="684"/>
        <v/>
      </c>
      <c r="AJ5894" s="70" t="str">
        <f t="shared" si="685"/>
        <v>X</v>
      </c>
      <c r="AK5894" s="70" t="str" cm="1">
        <f t="array" ref="AK5894">_xlfn.IFS(AH5894&lt;&gt;"","1",AI5894&lt;&gt;"","2",AJ5894&lt;&gt;"","3")</f>
        <v>3</v>
      </c>
    </row>
    <row r="5895" spans="1:37" x14ac:dyDescent="0.25">
      <c r="A5895" t="s">
        <v>1059</v>
      </c>
      <c r="B5895" t="s">
        <v>959</v>
      </c>
      <c r="C5895" s="67" t="str">
        <f t="shared" si="681"/>
        <v>Macey Reier</v>
      </c>
      <c r="D5895" s="71" t="str" cm="1">
        <f t="array" ref="D5895">_xlfn.IFS(AK5895="1",CONCATENATE(C5895,"Regional"),AK5895="2",CONCATENATE(C5895,"Sectional"),AK5895="3",CONCATENATE(C5895,COUNTIF($C$1:C5895,C5895)))</f>
        <v>Macey Reier8</v>
      </c>
      <c r="E5895" s="66">
        <v>45183.624305555553</v>
      </c>
      <c r="F5895" t="s">
        <v>2541</v>
      </c>
      <c r="G5895" s="46">
        <v>10</v>
      </c>
      <c r="H5895" s="46">
        <v>45</v>
      </c>
      <c r="I5895" s="46">
        <v>2</v>
      </c>
      <c r="J5895" t="s">
        <v>144</v>
      </c>
      <c r="K5895" t="s">
        <v>90</v>
      </c>
      <c r="L5895" s="46">
        <v>2424</v>
      </c>
      <c r="M5895" s="46">
        <v>36</v>
      </c>
      <c r="N5895" s="46">
        <v>31.9</v>
      </c>
      <c r="O5895" s="46">
        <v>98</v>
      </c>
      <c r="P5895" s="46">
        <f t="shared" si="682"/>
        <v>1</v>
      </c>
      <c r="R5895" s="67" t="s">
        <v>1543</v>
      </c>
      <c r="S5895" s="67">
        <f>COUNTIF(Y$2:$Y$100,R5895)</f>
        <v>0</v>
      </c>
      <c r="V5895" s="67">
        <f t="shared" si="678"/>
        <v>0</v>
      </c>
      <c r="X5895"/>
      <c r="Y5895" s="67" t="str">
        <f t="shared" si="680"/>
        <v xml:space="preserve"> </v>
      </c>
      <c r="AB5895" t="s">
        <v>90</v>
      </c>
      <c r="AC5895" s="46">
        <v>2424</v>
      </c>
      <c r="AD5895" s="46">
        <v>36</v>
      </c>
      <c r="AE5895" s="46">
        <v>31.9</v>
      </c>
      <c r="AF5895" s="46">
        <v>98</v>
      </c>
      <c r="AH5895" s="70" t="str">
        <f t="shared" si="683"/>
        <v/>
      </c>
      <c r="AI5895" s="70" t="str">
        <f t="shared" si="684"/>
        <v/>
      </c>
      <c r="AJ5895" s="70" t="str">
        <f t="shared" si="685"/>
        <v>X</v>
      </c>
      <c r="AK5895" s="70" t="str" cm="1">
        <f t="array" ref="AK5895">_xlfn.IFS(AH5895&lt;&gt;"","1",AI5895&lt;&gt;"","2",AJ5895&lt;&gt;"","3")</f>
        <v>3</v>
      </c>
    </row>
    <row r="5896" spans="1:37" x14ac:dyDescent="0.25">
      <c r="A5896" t="s">
        <v>1057</v>
      </c>
      <c r="B5896" t="s">
        <v>1058</v>
      </c>
      <c r="C5896" s="67" t="str">
        <f t="shared" si="681"/>
        <v>Tara Eckes</v>
      </c>
      <c r="D5896" s="71" t="str" cm="1">
        <f t="array" ref="D5896">_xlfn.IFS(AK5896="1",CONCATENATE(C5896,"Regional"),AK5896="2",CONCATENATE(C5896,"Sectional"),AK5896="3",CONCATENATE(C5896,COUNTIF($C$1:C5896,C5896)))</f>
        <v>Tara Eckes9</v>
      </c>
      <c r="E5896" s="66">
        <v>45183.624305555553</v>
      </c>
      <c r="F5896" t="s">
        <v>2541</v>
      </c>
      <c r="G5896" s="46">
        <v>10</v>
      </c>
      <c r="H5896" s="46">
        <v>47</v>
      </c>
      <c r="I5896" s="46">
        <v>3</v>
      </c>
      <c r="J5896" t="s">
        <v>144</v>
      </c>
      <c r="K5896" t="s">
        <v>90</v>
      </c>
      <c r="L5896" s="46">
        <v>2424</v>
      </c>
      <c r="M5896" s="46">
        <v>36</v>
      </c>
      <c r="N5896" s="46">
        <v>31.9</v>
      </c>
      <c r="O5896" s="46">
        <v>98</v>
      </c>
      <c r="P5896" s="46">
        <f t="shared" si="682"/>
        <v>1</v>
      </c>
      <c r="R5896" s="67" t="s">
        <v>1542</v>
      </c>
      <c r="S5896" s="67">
        <f>COUNTIF(Y$2:$Y$100,R5896)</f>
        <v>0</v>
      </c>
      <c r="V5896" s="67">
        <f t="shared" si="678"/>
        <v>0</v>
      </c>
      <c r="X5896"/>
      <c r="Y5896" s="67" t="str">
        <f t="shared" si="680"/>
        <v xml:space="preserve"> </v>
      </c>
      <c r="AB5896" t="s">
        <v>90</v>
      </c>
      <c r="AC5896" s="46">
        <v>2424</v>
      </c>
      <c r="AD5896" s="46">
        <v>36</v>
      </c>
      <c r="AE5896" s="46">
        <v>31.9</v>
      </c>
      <c r="AF5896" s="46">
        <v>98</v>
      </c>
      <c r="AH5896" s="70" t="str">
        <f t="shared" si="683"/>
        <v/>
      </c>
      <c r="AI5896" s="70" t="str">
        <f t="shared" si="684"/>
        <v/>
      </c>
      <c r="AJ5896" s="70" t="str">
        <f t="shared" si="685"/>
        <v>X</v>
      </c>
      <c r="AK5896" s="70" t="str" cm="1">
        <f t="array" ref="AK5896">_xlfn.IFS(AH5896&lt;&gt;"","1",AI5896&lt;&gt;"","2",AJ5896&lt;&gt;"","3")</f>
        <v>3</v>
      </c>
    </row>
    <row r="5897" spans="1:37" x14ac:dyDescent="0.25">
      <c r="A5897" t="s">
        <v>1015</v>
      </c>
      <c r="B5897" t="s">
        <v>548</v>
      </c>
      <c r="C5897" s="67" t="str">
        <f t="shared" si="681"/>
        <v>Alexandra Lehman</v>
      </c>
      <c r="D5897" s="71" t="str" cm="1">
        <f t="array" ref="D5897">_xlfn.IFS(AK5897="1",CONCATENATE(C5897,"Regional"),AK5897="2",CONCATENATE(C5897,"Sectional"),AK5897="3",CONCATENATE(C5897,COUNTIF($C$1:C5897,C5897)))</f>
        <v>Alexandra Lehman8</v>
      </c>
      <c r="E5897" s="66">
        <v>45183.624305555553</v>
      </c>
      <c r="F5897" t="s">
        <v>2541</v>
      </c>
      <c r="G5897" s="46">
        <v>10</v>
      </c>
      <c r="H5897" s="46">
        <v>51</v>
      </c>
      <c r="I5897" s="46">
        <v>4</v>
      </c>
      <c r="J5897" t="s">
        <v>144</v>
      </c>
      <c r="K5897" t="s">
        <v>90</v>
      </c>
      <c r="L5897" s="46">
        <v>2424</v>
      </c>
      <c r="M5897" s="46">
        <v>36</v>
      </c>
      <c r="N5897" s="46">
        <v>31.9</v>
      </c>
      <c r="O5897" s="46">
        <v>98</v>
      </c>
      <c r="P5897" s="46">
        <f t="shared" si="682"/>
        <v>1</v>
      </c>
      <c r="R5897" s="67" t="s">
        <v>2920</v>
      </c>
      <c r="S5897" s="67">
        <f>COUNTIF(Y$2:$Y$100,R5897)</f>
        <v>0</v>
      </c>
      <c r="V5897" s="67">
        <f t="shared" si="678"/>
        <v>0</v>
      </c>
      <c r="X5897"/>
      <c r="Y5897" s="67" t="str">
        <f t="shared" si="680"/>
        <v xml:space="preserve"> </v>
      </c>
      <c r="AB5897" t="s">
        <v>90</v>
      </c>
      <c r="AC5897" s="46">
        <v>2424</v>
      </c>
      <c r="AD5897" s="46">
        <v>36</v>
      </c>
      <c r="AE5897" s="46">
        <v>31.9</v>
      </c>
      <c r="AF5897" s="46">
        <v>98</v>
      </c>
      <c r="AH5897" s="70" t="str">
        <f t="shared" si="683"/>
        <v/>
      </c>
      <c r="AI5897" s="70" t="str">
        <f t="shared" si="684"/>
        <v/>
      </c>
      <c r="AJ5897" s="70" t="str">
        <f t="shared" si="685"/>
        <v>X</v>
      </c>
      <c r="AK5897" s="70" t="str" cm="1">
        <f t="array" ref="AK5897">_xlfn.IFS(AH5897&lt;&gt;"","1",AI5897&lt;&gt;"","2",AJ5897&lt;&gt;"","3")</f>
        <v>3</v>
      </c>
    </row>
    <row r="5898" spans="1:37" x14ac:dyDescent="0.25">
      <c r="A5898" t="s">
        <v>1067</v>
      </c>
      <c r="B5898" t="s">
        <v>1906</v>
      </c>
      <c r="C5898" s="67" t="str">
        <f t="shared" si="681"/>
        <v>Kenzie Fleck</v>
      </c>
      <c r="D5898" s="71" t="str" cm="1">
        <f t="array" ref="D5898">_xlfn.IFS(AK5898="1",CONCATENATE(C5898,"Regional"),AK5898="2",CONCATENATE(C5898,"Sectional"),AK5898="3",CONCATENATE(C5898,COUNTIF($C$1:C5898,C5898)))</f>
        <v>Kenzie Fleck8</v>
      </c>
      <c r="E5898" s="66">
        <v>45183.624305555553</v>
      </c>
      <c r="F5898" t="s">
        <v>2541</v>
      </c>
      <c r="G5898" s="46">
        <v>10</v>
      </c>
      <c r="H5898" s="46">
        <v>51</v>
      </c>
      <c r="I5898" s="46">
        <v>4</v>
      </c>
      <c r="J5898" t="s">
        <v>144</v>
      </c>
      <c r="K5898" t="s">
        <v>90</v>
      </c>
      <c r="L5898" s="46">
        <v>2424</v>
      </c>
      <c r="M5898" s="46">
        <v>36</v>
      </c>
      <c r="N5898" s="46">
        <v>31.9</v>
      </c>
      <c r="O5898" s="46">
        <v>98</v>
      </c>
      <c r="P5898" s="46">
        <f t="shared" si="682"/>
        <v>1</v>
      </c>
      <c r="R5898" s="67" t="s">
        <v>2921</v>
      </c>
      <c r="S5898" s="67">
        <f>COUNTIF(Y$2:$Y$100,R5898)</f>
        <v>0</v>
      </c>
      <c r="V5898" s="67">
        <f t="shared" si="678"/>
        <v>0</v>
      </c>
      <c r="X5898"/>
      <c r="Y5898" s="67" t="str">
        <f t="shared" si="680"/>
        <v xml:space="preserve"> </v>
      </c>
      <c r="AB5898" t="s">
        <v>90</v>
      </c>
      <c r="AC5898" s="46">
        <v>2424</v>
      </c>
      <c r="AD5898" s="46">
        <v>36</v>
      </c>
      <c r="AE5898" s="46">
        <v>31.9</v>
      </c>
      <c r="AF5898" s="46">
        <v>98</v>
      </c>
      <c r="AH5898" s="70" t="str">
        <f t="shared" si="683"/>
        <v/>
      </c>
      <c r="AI5898" s="70" t="str">
        <f t="shared" si="684"/>
        <v/>
      </c>
      <c r="AJ5898" s="70" t="str">
        <f t="shared" si="685"/>
        <v>X</v>
      </c>
      <c r="AK5898" s="70" t="str" cm="1">
        <f t="array" ref="AK5898">_xlfn.IFS(AH5898&lt;&gt;"","1",AI5898&lt;&gt;"","2",AJ5898&lt;&gt;"","3")</f>
        <v>3</v>
      </c>
    </row>
    <row r="5899" spans="1:37" x14ac:dyDescent="0.25">
      <c r="A5899" t="s">
        <v>1975</v>
      </c>
      <c r="B5899" t="s">
        <v>2032</v>
      </c>
      <c r="C5899" s="67" t="str">
        <f t="shared" si="681"/>
        <v>Lexie Sullivan</v>
      </c>
      <c r="D5899" s="71" t="str" cm="1">
        <f t="array" ref="D5899">_xlfn.IFS(AK5899="1",CONCATENATE(C5899,"Regional"),AK5899="2",CONCATENATE(C5899,"Sectional"),AK5899="3",CONCATENATE(C5899,COUNTIF($C$1:C5899,C5899)))</f>
        <v>Lexie Sullivan8</v>
      </c>
      <c r="E5899" s="66">
        <v>45183.624305555553</v>
      </c>
      <c r="F5899" t="s">
        <v>2541</v>
      </c>
      <c r="G5899" s="46">
        <v>10</v>
      </c>
      <c r="H5899" s="46">
        <v>56</v>
      </c>
      <c r="I5899" s="46">
        <v>6</v>
      </c>
      <c r="J5899" t="s">
        <v>144</v>
      </c>
      <c r="K5899" t="s">
        <v>90</v>
      </c>
      <c r="L5899" s="46">
        <v>2424</v>
      </c>
      <c r="M5899" s="46">
        <v>36</v>
      </c>
      <c r="N5899" s="46">
        <v>31.9</v>
      </c>
      <c r="O5899" s="46">
        <v>98</v>
      </c>
      <c r="P5899" s="46">
        <f t="shared" si="682"/>
        <v>1</v>
      </c>
      <c r="R5899" s="67" t="s">
        <v>3049</v>
      </c>
      <c r="S5899" s="67">
        <f>COUNTIF(Y$2:$Y$100,R5899)</f>
        <v>0</v>
      </c>
      <c r="V5899" s="67">
        <f t="shared" si="678"/>
        <v>0</v>
      </c>
      <c r="X5899"/>
      <c r="Y5899" s="67" t="str">
        <f t="shared" si="680"/>
        <v xml:space="preserve"> </v>
      </c>
      <c r="AB5899" t="s">
        <v>90</v>
      </c>
      <c r="AC5899" s="46">
        <v>2424</v>
      </c>
      <c r="AD5899" s="46">
        <v>36</v>
      </c>
      <c r="AE5899" s="46">
        <v>31.9</v>
      </c>
      <c r="AF5899" s="46">
        <v>98</v>
      </c>
      <c r="AH5899" s="70" t="str">
        <f t="shared" si="683"/>
        <v/>
      </c>
      <c r="AI5899" s="70" t="str">
        <f t="shared" si="684"/>
        <v/>
      </c>
      <c r="AJ5899" s="70" t="str">
        <f t="shared" si="685"/>
        <v>X</v>
      </c>
      <c r="AK5899" s="70" t="str" cm="1">
        <f t="array" ref="AK5899">_xlfn.IFS(AH5899&lt;&gt;"","1",AI5899&lt;&gt;"","2",AJ5899&lt;&gt;"","3")</f>
        <v>3</v>
      </c>
    </row>
    <row r="5900" spans="1:37" x14ac:dyDescent="0.25">
      <c r="A5900" t="s">
        <v>1907</v>
      </c>
      <c r="B5900" t="s">
        <v>277</v>
      </c>
      <c r="C5900" s="67" t="str">
        <f t="shared" si="681"/>
        <v>Peyton Park</v>
      </c>
      <c r="D5900" s="71" t="str" cm="1">
        <f t="array" ref="D5900">_xlfn.IFS(AK5900="1",CONCATENATE(C5900,"Regional"),AK5900="2",CONCATENATE(C5900,"Sectional"),AK5900="3",CONCATENATE(C5900,COUNTIF($C$1:C5900,C5900)))</f>
        <v>Peyton Park6</v>
      </c>
      <c r="E5900" s="66">
        <v>45183.624305555553</v>
      </c>
      <c r="F5900" t="s">
        <v>2541</v>
      </c>
      <c r="G5900" s="46">
        <v>10</v>
      </c>
      <c r="H5900" s="46">
        <v>57</v>
      </c>
      <c r="I5900" s="46">
        <v>7</v>
      </c>
      <c r="J5900" t="s">
        <v>144</v>
      </c>
      <c r="K5900" t="s">
        <v>90</v>
      </c>
      <c r="L5900" s="46">
        <v>2424</v>
      </c>
      <c r="M5900" s="46">
        <v>36</v>
      </c>
      <c r="N5900" s="46">
        <v>31.9</v>
      </c>
      <c r="O5900" s="46">
        <v>98</v>
      </c>
      <c r="P5900" s="46">
        <f t="shared" si="682"/>
        <v>1</v>
      </c>
      <c r="R5900" s="67" t="s">
        <v>2922</v>
      </c>
      <c r="S5900" s="67">
        <f>COUNTIF(Y$2:$Y$100,R5900)</f>
        <v>0</v>
      </c>
      <c r="V5900" s="67">
        <f t="shared" si="678"/>
        <v>0</v>
      </c>
      <c r="X5900"/>
      <c r="Y5900" s="67" t="str">
        <f t="shared" si="680"/>
        <v xml:space="preserve"> </v>
      </c>
      <c r="AB5900" t="s">
        <v>90</v>
      </c>
      <c r="AC5900" s="46">
        <v>2424</v>
      </c>
      <c r="AD5900" s="46">
        <v>36</v>
      </c>
      <c r="AE5900" s="46">
        <v>31.9</v>
      </c>
      <c r="AF5900" s="46">
        <v>98</v>
      </c>
      <c r="AH5900" s="70" t="str">
        <f t="shared" si="683"/>
        <v/>
      </c>
      <c r="AI5900" s="70" t="str">
        <f t="shared" si="684"/>
        <v/>
      </c>
      <c r="AJ5900" s="70" t="str">
        <f t="shared" si="685"/>
        <v>X</v>
      </c>
      <c r="AK5900" s="70" t="str" cm="1">
        <f t="array" ref="AK5900">_xlfn.IFS(AH5900&lt;&gt;"","1",AI5900&lt;&gt;"","2",AJ5900&lt;&gt;"","3")</f>
        <v>3</v>
      </c>
    </row>
    <row r="5901" spans="1:37" x14ac:dyDescent="0.25">
      <c r="A5901" t="s">
        <v>1064</v>
      </c>
      <c r="B5901" t="s">
        <v>1065</v>
      </c>
      <c r="C5901" s="67" t="str">
        <f t="shared" si="681"/>
        <v>Sofia Bonicatto</v>
      </c>
      <c r="D5901" s="71" t="str" cm="1">
        <f t="array" ref="D5901">_xlfn.IFS(AK5901="1",CONCATENATE(C5901,"Regional"),AK5901="2",CONCATENATE(C5901,"Sectional"),AK5901="3",CONCATENATE(C5901,COUNTIF($C$1:C5901,C5901)))</f>
        <v>Sofia Bonicatto8</v>
      </c>
      <c r="E5901" s="66">
        <v>45183.624305555553</v>
      </c>
      <c r="F5901" t="s">
        <v>2541</v>
      </c>
      <c r="G5901" s="46">
        <v>10</v>
      </c>
      <c r="H5901" s="46">
        <v>61</v>
      </c>
      <c r="I5901" s="46">
        <v>8</v>
      </c>
      <c r="J5901" t="s">
        <v>144</v>
      </c>
      <c r="K5901" t="s">
        <v>90</v>
      </c>
      <c r="L5901" s="46">
        <v>2424</v>
      </c>
      <c r="M5901" s="46">
        <v>36</v>
      </c>
      <c r="N5901" s="46">
        <v>31.9</v>
      </c>
      <c r="O5901" s="46">
        <v>98</v>
      </c>
      <c r="P5901" s="46">
        <f t="shared" si="682"/>
        <v>1</v>
      </c>
      <c r="R5901" s="67" t="s">
        <v>1548</v>
      </c>
      <c r="S5901" s="67">
        <f>COUNTIF(Y$2:$Y$100,R5901)</f>
        <v>0</v>
      </c>
      <c r="V5901" s="67">
        <f t="shared" si="678"/>
        <v>0</v>
      </c>
      <c r="X5901"/>
      <c r="Y5901" s="67" t="str">
        <f t="shared" si="680"/>
        <v xml:space="preserve"> </v>
      </c>
      <c r="AB5901" t="s">
        <v>90</v>
      </c>
      <c r="AC5901" s="46">
        <v>2424</v>
      </c>
      <c r="AD5901" s="46">
        <v>36</v>
      </c>
      <c r="AE5901" s="46">
        <v>31.9</v>
      </c>
      <c r="AF5901" s="46">
        <v>98</v>
      </c>
      <c r="AH5901" s="70" t="str">
        <f t="shared" si="683"/>
        <v/>
      </c>
      <c r="AI5901" s="70" t="str">
        <f t="shared" si="684"/>
        <v/>
      </c>
      <c r="AJ5901" s="70" t="str">
        <f t="shared" si="685"/>
        <v>X</v>
      </c>
      <c r="AK5901" s="70" t="str" cm="1">
        <f t="array" ref="AK5901">_xlfn.IFS(AH5901&lt;&gt;"","1",AI5901&lt;&gt;"","2",AJ5901&lt;&gt;"","3")</f>
        <v>3</v>
      </c>
    </row>
    <row r="5902" spans="1:37" x14ac:dyDescent="0.25">
      <c r="A5902" t="s">
        <v>1071</v>
      </c>
      <c r="B5902" t="s">
        <v>496</v>
      </c>
      <c r="C5902" s="67" t="str">
        <f t="shared" si="681"/>
        <v>Josie Sawicki</v>
      </c>
      <c r="D5902" s="71" t="str" cm="1">
        <f t="array" ref="D5902">_xlfn.IFS(AK5902="1",CONCATENATE(C5902,"Regional"),AK5902="2",CONCATENATE(C5902,"Sectional"),AK5902="3",CONCATENATE(C5902,COUNTIF($C$1:C5902,C5902)))</f>
        <v>Josie Sawicki8</v>
      </c>
      <c r="E5902" s="66">
        <v>45183.624305555553</v>
      </c>
      <c r="F5902" t="s">
        <v>2541</v>
      </c>
      <c r="G5902" s="46">
        <v>10</v>
      </c>
      <c r="H5902" s="46">
        <v>67</v>
      </c>
      <c r="I5902" s="46">
        <v>9</v>
      </c>
      <c r="J5902" t="s">
        <v>144</v>
      </c>
      <c r="K5902" t="s">
        <v>90</v>
      </c>
      <c r="L5902" s="46">
        <v>2424</v>
      </c>
      <c r="M5902" s="46">
        <v>36</v>
      </c>
      <c r="N5902" s="46">
        <v>31.9</v>
      </c>
      <c r="O5902" s="46">
        <v>98</v>
      </c>
      <c r="P5902" s="46">
        <f t="shared" si="682"/>
        <v>1</v>
      </c>
      <c r="R5902" s="67" t="s">
        <v>1556</v>
      </c>
      <c r="S5902" s="67">
        <f>COUNTIF(Y$2:$Y$100,R5902)</f>
        <v>0</v>
      </c>
      <c r="V5902" s="67">
        <f t="shared" si="678"/>
        <v>0</v>
      </c>
      <c r="X5902"/>
      <c r="Y5902" s="67" t="str">
        <f t="shared" si="680"/>
        <v xml:space="preserve"> </v>
      </c>
      <c r="AB5902" t="s">
        <v>90</v>
      </c>
      <c r="AC5902" s="46">
        <v>2424</v>
      </c>
      <c r="AD5902" s="46">
        <v>36</v>
      </c>
      <c r="AE5902" s="46">
        <v>31.9</v>
      </c>
      <c r="AF5902" s="46">
        <v>98</v>
      </c>
      <c r="AH5902" s="70" t="str">
        <f t="shared" si="683"/>
        <v/>
      </c>
      <c r="AI5902" s="70" t="str">
        <f t="shared" si="684"/>
        <v/>
      </c>
      <c r="AJ5902" s="70" t="str">
        <f t="shared" si="685"/>
        <v>X</v>
      </c>
      <c r="AK5902" s="70" t="str" cm="1">
        <f t="array" ref="AK5902">_xlfn.IFS(AH5902&lt;&gt;"","1",AI5902&lt;&gt;"","2",AJ5902&lt;&gt;"","3")</f>
        <v>3</v>
      </c>
    </row>
    <row r="5903" spans="1:37" x14ac:dyDescent="0.25">
      <c r="A5903" t="s">
        <v>1908</v>
      </c>
      <c r="B5903" t="s">
        <v>538</v>
      </c>
      <c r="C5903" s="67" t="str">
        <f t="shared" si="681"/>
        <v>Lilly Root</v>
      </c>
      <c r="D5903" s="71" t="str" cm="1">
        <f t="array" ref="D5903">_xlfn.IFS(AK5903="1",CONCATENATE(C5903,"Regional"),AK5903="2",CONCATENATE(C5903,"Sectional"),AK5903="3",CONCATENATE(C5903,COUNTIF($C$1:C5903,C5903)))</f>
        <v>Lilly Root7</v>
      </c>
      <c r="E5903" s="66">
        <v>45183.624305555553</v>
      </c>
      <c r="F5903" t="s">
        <v>2541</v>
      </c>
      <c r="G5903" s="46">
        <v>10</v>
      </c>
      <c r="H5903" s="46">
        <v>71</v>
      </c>
      <c r="I5903" s="46">
        <v>10</v>
      </c>
      <c r="J5903" t="s">
        <v>144</v>
      </c>
      <c r="K5903" t="s">
        <v>90</v>
      </c>
      <c r="L5903" s="46">
        <v>2424</v>
      </c>
      <c r="M5903" s="46">
        <v>36</v>
      </c>
      <c r="N5903" s="46">
        <v>31.9</v>
      </c>
      <c r="O5903" s="46">
        <v>98</v>
      </c>
      <c r="P5903" s="46">
        <f t="shared" si="682"/>
        <v>1</v>
      </c>
      <c r="R5903" s="67" t="s">
        <v>2923</v>
      </c>
      <c r="S5903" s="67">
        <f>COUNTIF(Y$2:$Y$100,R5903)</f>
        <v>0</v>
      </c>
      <c r="V5903" s="67">
        <f t="shared" si="678"/>
        <v>0</v>
      </c>
      <c r="X5903"/>
      <c r="Y5903" s="67" t="str">
        <f t="shared" si="680"/>
        <v xml:space="preserve"> </v>
      </c>
      <c r="AB5903" t="s">
        <v>90</v>
      </c>
      <c r="AC5903" s="46">
        <v>2424</v>
      </c>
      <c r="AD5903" s="46">
        <v>36</v>
      </c>
      <c r="AE5903" s="46">
        <v>31.9</v>
      </c>
      <c r="AF5903" s="46">
        <v>98</v>
      </c>
      <c r="AH5903" s="70" t="str">
        <f t="shared" si="683"/>
        <v/>
      </c>
      <c r="AI5903" s="70" t="str">
        <f t="shared" si="684"/>
        <v/>
      </c>
      <c r="AJ5903" s="70" t="str">
        <f t="shared" si="685"/>
        <v>X</v>
      </c>
      <c r="AK5903" s="70" t="str" cm="1">
        <f t="array" ref="AK5903">_xlfn.IFS(AH5903&lt;&gt;"","1",AI5903&lt;&gt;"","2",AJ5903&lt;&gt;"","3")</f>
        <v>3</v>
      </c>
    </row>
    <row r="5904" spans="1:37" x14ac:dyDescent="0.25">
      <c r="A5904" t="s">
        <v>634</v>
      </c>
      <c r="B5904" t="s">
        <v>635</v>
      </c>
      <c r="C5904" s="67" t="str">
        <f t="shared" si="681"/>
        <v>Belle Kongshaug</v>
      </c>
      <c r="D5904" s="71" t="str" cm="1">
        <f t="array" ref="D5904">_xlfn.IFS(AK5904="1",CONCATENATE(C5904,"Regional"),AK5904="2",CONCATENATE(C5904,"Sectional"),AK5904="3",CONCATENATE(C5904,COUNTIF($C$1:C5904,C5904)))</f>
        <v>Belle Kongshaug10</v>
      </c>
      <c r="E5904" s="66">
        <v>45183.625</v>
      </c>
      <c r="F5904" t="s">
        <v>809</v>
      </c>
      <c r="G5904" s="46">
        <v>21</v>
      </c>
      <c r="H5904" s="46">
        <v>38</v>
      </c>
      <c r="I5904" s="46">
        <v>1</v>
      </c>
      <c r="J5904" t="s">
        <v>115</v>
      </c>
      <c r="K5904" t="s">
        <v>90</v>
      </c>
      <c r="L5904" s="46">
        <v>2453</v>
      </c>
      <c r="M5904" s="46">
        <v>36</v>
      </c>
      <c r="N5904" s="46">
        <v>35.1</v>
      </c>
      <c r="O5904" s="46">
        <v>120</v>
      </c>
      <c r="P5904" s="46">
        <f t="shared" si="682"/>
        <v>1</v>
      </c>
      <c r="R5904" s="67" t="s">
        <v>1265</v>
      </c>
      <c r="S5904" s="67">
        <f>COUNTIF(Y$2:$Y$100,R5904)</f>
        <v>0</v>
      </c>
      <c r="V5904" s="67">
        <f t="shared" ref="V5904:V5967" si="686">COUNTIF(R5904:R8531,Y5904)</f>
        <v>0</v>
      </c>
      <c r="X5904"/>
      <c r="Y5904" s="67" t="str">
        <f t="shared" si="680"/>
        <v xml:space="preserve"> </v>
      </c>
      <c r="AB5904" t="s">
        <v>90</v>
      </c>
      <c r="AC5904" s="46">
        <v>2453</v>
      </c>
      <c r="AD5904" s="46">
        <v>36</v>
      </c>
      <c r="AE5904" s="46">
        <v>35.1</v>
      </c>
      <c r="AF5904" s="46">
        <v>120</v>
      </c>
      <c r="AH5904" s="70" t="str">
        <f t="shared" si="683"/>
        <v/>
      </c>
      <c r="AI5904" s="70" t="str">
        <f t="shared" si="684"/>
        <v/>
      </c>
      <c r="AJ5904" s="70" t="str">
        <f t="shared" si="685"/>
        <v>X</v>
      </c>
      <c r="AK5904" s="70" t="str" cm="1">
        <f t="array" ref="AK5904">_xlfn.IFS(AH5904&lt;&gt;"","1",AI5904&lt;&gt;"","2",AJ5904&lt;&gt;"","3")</f>
        <v>3</v>
      </c>
    </row>
    <row r="5905" spans="1:37" x14ac:dyDescent="0.25">
      <c r="A5905" t="s">
        <v>208</v>
      </c>
      <c r="B5905" t="s">
        <v>2008</v>
      </c>
      <c r="C5905" s="67" t="str">
        <f t="shared" si="681"/>
        <v>Aubrie Bohl</v>
      </c>
      <c r="D5905" s="71" t="str" cm="1">
        <f t="array" ref="D5905">_xlfn.IFS(AK5905="1",CONCATENATE(C5905,"Regional"),AK5905="2",CONCATENATE(C5905,"Sectional"),AK5905="3",CONCATENATE(C5905,COUNTIF($C$1:C5905,C5905)))</f>
        <v>Aubrie Bohl10</v>
      </c>
      <c r="E5905" s="66">
        <v>45183.625</v>
      </c>
      <c r="F5905" t="s">
        <v>809</v>
      </c>
      <c r="G5905" s="46">
        <v>21</v>
      </c>
      <c r="H5905" s="46">
        <v>48</v>
      </c>
      <c r="I5905" s="46">
        <v>2</v>
      </c>
      <c r="J5905" t="s">
        <v>115</v>
      </c>
      <c r="K5905" t="s">
        <v>90</v>
      </c>
      <c r="L5905" s="46">
        <v>2453</v>
      </c>
      <c r="M5905" s="46">
        <v>36</v>
      </c>
      <c r="N5905" s="46">
        <v>35.1</v>
      </c>
      <c r="O5905" s="46">
        <v>120</v>
      </c>
      <c r="P5905" s="46">
        <f t="shared" si="682"/>
        <v>1</v>
      </c>
      <c r="R5905" s="67" t="s">
        <v>3020</v>
      </c>
      <c r="S5905" s="67">
        <f>COUNTIF(Y$2:$Y$100,R5905)</f>
        <v>0</v>
      </c>
      <c r="V5905" s="67">
        <f t="shared" si="686"/>
        <v>0</v>
      </c>
      <c r="X5905"/>
      <c r="Y5905" s="67" t="str">
        <f t="shared" si="680"/>
        <v xml:space="preserve"> </v>
      </c>
      <c r="AB5905" t="s">
        <v>90</v>
      </c>
      <c r="AC5905" s="46">
        <v>2453</v>
      </c>
      <c r="AD5905" s="46">
        <v>36</v>
      </c>
      <c r="AE5905" s="46">
        <v>35.1</v>
      </c>
      <c r="AF5905" s="46">
        <v>120</v>
      </c>
      <c r="AH5905" s="70" t="str">
        <f t="shared" si="683"/>
        <v/>
      </c>
      <c r="AI5905" s="70" t="str">
        <f t="shared" si="684"/>
        <v/>
      </c>
      <c r="AJ5905" s="70" t="str">
        <f t="shared" si="685"/>
        <v>X</v>
      </c>
      <c r="AK5905" s="70" t="str" cm="1">
        <f t="array" ref="AK5905">_xlfn.IFS(AH5905&lt;&gt;"","1",AI5905&lt;&gt;"","2",AJ5905&lt;&gt;"","3")</f>
        <v>3</v>
      </c>
    </row>
    <row r="5906" spans="1:37" x14ac:dyDescent="0.25">
      <c r="A5906" t="s">
        <v>208</v>
      </c>
      <c r="B5906" t="s">
        <v>209</v>
      </c>
      <c r="C5906" s="67" t="str">
        <f t="shared" si="681"/>
        <v>Kaitlyn Bohl</v>
      </c>
      <c r="D5906" s="71" t="str" cm="1">
        <f t="array" ref="D5906">_xlfn.IFS(AK5906="1",CONCATENATE(C5906,"Regional"),AK5906="2",CONCATENATE(C5906,"Sectional"),AK5906="3",CONCATENATE(C5906,COUNTIF($C$1:C5906,C5906)))</f>
        <v>Kaitlyn Bohl12</v>
      </c>
      <c r="E5906" s="66">
        <v>45183.625</v>
      </c>
      <c r="F5906" t="s">
        <v>809</v>
      </c>
      <c r="G5906" s="46">
        <v>21</v>
      </c>
      <c r="H5906" s="46">
        <v>48</v>
      </c>
      <c r="I5906" s="46">
        <v>2</v>
      </c>
      <c r="J5906" t="s">
        <v>115</v>
      </c>
      <c r="K5906" t="s">
        <v>90</v>
      </c>
      <c r="L5906" s="46">
        <v>2453</v>
      </c>
      <c r="M5906" s="46">
        <v>36</v>
      </c>
      <c r="N5906" s="46">
        <v>35.1</v>
      </c>
      <c r="O5906" s="46">
        <v>120</v>
      </c>
      <c r="P5906" s="46">
        <f t="shared" si="682"/>
        <v>1</v>
      </c>
      <c r="R5906" s="67" t="s">
        <v>2756</v>
      </c>
      <c r="S5906" s="67">
        <f>COUNTIF(Y$2:$Y$100,R5906)</f>
        <v>0</v>
      </c>
      <c r="V5906" s="67">
        <f t="shared" si="686"/>
        <v>0</v>
      </c>
      <c r="X5906"/>
      <c r="Y5906" s="67" t="str">
        <f t="shared" si="680"/>
        <v xml:space="preserve"> </v>
      </c>
      <c r="AB5906" t="s">
        <v>90</v>
      </c>
      <c r="AC5906" s="46">
        <v>2453</v>
      </c>
      <c r="AD5906" s="46">
        <v>36</v>
      </c>
      <c r="AE5906" s="46">
        <v>35.1</v>
      </c>
      <c r="AF5906" s="46">
        <v>120</v>
      </c>
      <c r="AH5906" s="70" t="str">
        <f t="shared" si="683"/>
        <v/>
      </c>
      <c r="AI5906" s="70" t="str">
        <f t="shared" si="684"/>
        <v/>
      </c>
      <c r="AJ5906" s="70" t="str">
        <f t="shared" si="685"/>
        <v>X</v>
      </c>
      <c r="AK5906" s="70" t="str" cm="1">
        <f t="array" ref="AK5906">_xlfn.IFS(AH5906&lt;&gt;"","1",AI5906&lt;&gt;"","2",AJ5906&lt;&gt;"","3")</f>
        <v>3</v>
      </c>
    </row>
    <row r="5907" spans="1:37" x14ac:dyDescent="0.25">
      <c r="A5907" t="s">
        <v>1101</v>
      </c>
      <c r="B5907" t="s">
        <v>1018</v>
      </c>
      <c r="C5907" s="67" t="str">
        <f t="shared" si="681"/>
        <v>Hailie Knudtson</v>
      </c>
      <c r="D5907" s="71" t="str" cm="1">
        <f t="array" ref="D5907">_xlfn.IFS(AK5907="1",CONCATENATE(C5907,"Regional"),AK5907="2",CONCATENATE(C5907,"Sectional"),AK5907="3",CONCATENATE(C5907,COUNTIF($C$1:C5907,C5907)))</f>
        <v>Hailie Knudtson11</v>
      </c>
      <c r="E5907" s="66">
        <v>45183.625</v>
      </c>
      <c r="F5907" t="s">
        <v>809</v>
      </c>
      <c r="G5907" s="46">
        <v>21</v>
      </c>
      <c r="H5907" s="46">
        <v>49</v>
      </c>
      <c r="I5907" s="46">
        <v>4</v>
      </c>
      <c r="J5907" t="s">
        <v>115</v>
      </c>
      <c r="K5907" t="s">
        <v>90</v>
      </c>
      <c r="L5907" s="46">
        <v>2453</v>
      </c>
      <c r="M5907" s="46">
        <v>36</v>
      </c>
      <c r="N5907" s="46">
        <v>35.1</v>
      </c>
      <c r="O5907" s="46">
        <v>120</v>
      </c>
      <c r="P5907" s="46">
        <f t="shared" si="682"/>
        <v>1</v>
      </c>
      <c r="R5907" s="67" t="s">
        <v>3570</v>
      </c>
      <c r="S5907" s="67">
        <f>COUNTIF(Y$2:$Y$100,R5907)</f>
        <v>0</v>
      </c>
      <c r="V5907" s="67">
        <f t="shared" si="686"/>
        <v>0</v>
      </c>
      <c r="X5907"/>
      <c r="Y5907" s="67" t="str">
        <f t="shared" si="680"/>
        <v xml:space="preserve"> </v>
      </c>
      <c r="AB5907" t="s">
        <v>90</v>
      </c>
      <c r="AC5907" s="46">
        <v>2453</v>
      </c>
      <c r="AD5907" s="46">
        <v>36</v>
      </c>
      <c r="AE5907" s="46">
        <v>35.1</v>
      </c>
      <c r="AF5907" s="46">
        <v>120</v>
      </c>
      <c r="AH5907" s="70" t="str">
        <f t="shared" si="683"/>
        <v/>
      </c>
      <c r="AI5907" s="70" t="str">
        <f t="shared" si="684"/>
        <v/>
      </c>
      <c r="AJ5907" s="70" t="str">
        <f t="shared" si="685"/>
        <v>X</v>
      </c>
      <c r="AK5907" s="70" t="str" cm="1">
        <f t="array" ref="AK5907">_xlfn.IFS(AH5907&lt;&gt;"","1",AI5907&lt;&gt;"","2",AJ5907&lt;&gt;"","3")</f>
        <v>3</v>
      </c>
    </row>
    <row r="5908" spans="1:37" x14ac:dyDescent="0.25">
      <c r="A5908" t="s">
        <v>1629</v>
      </c>
      <c r="B5908" t="s">
        <v>1628</v>
      </c>
      <c r="C5908" s="67" t="str">
        <f t="shared" si="681"/>
        <v>Tymeka Eisberner</v>
      </c>
      <c r="D5908" s="71" t="str" cm="1">
        <f t="array" ref="D5908">_xlfn.IFS(AK5908="1",CONCATENATE(C5908,"Regional"),AK5908="2",CONCATENATE(C5908,"Sectional"),AK5908="3",CONCATENATE(C5908,COUNTIF($C$1:C5908,C5908)))</f>
        <v>Tymeka Eisberner10</v>
      </c>
      <c r="E5908" s="66">
        <v>45183.625</v>
      </c>
      <c r="F5908" t="s">
        <v>809</v>
      </c>
      <c r="G5908" s="46">
        <v>21</v>
      </c>
      <c r="H5908" s="46">
        <v>53</v>
      </c>
      <c r="I5908" s="46">
        <v>5</v>
      </c>
      <c r="J5908" t="s">
        <v>115</v>
      </c>
      <c r="K5908" t="s">
        <v>90</v>
      </c>
      <c r="L5908" s="46">
        <v>2453</v>
      </c>
      <c r="M5908" s="46">
        <v>36</v>
      </c>
      <c r="N5908" s="46">
        <v>35.1</v>
      </c>
      <c r="O5908" s="46">
        <v>120</v>
      </c>
      <c r="P5908" s="46">
        <f t="shared" si="682"/>
        <v>1</v>
      </c>
      <c r="R5908" s="67" t="s">
        <v>3619</v>
      </c>
      <c r="S5908" s="67">
        <f>COUNTIF(Y$2:$Y$100,R5908)</f>
        <v>0</v>
      </c>
      <c r="V5908" s="67">
        <f t="shared" si="686"/>
        <v>0</v>
      </c>
      <c r="X5908"/>
      <c r="Y5908" s="67" t="str">
        <f t="shared" si="680"/>
        <v xml:space="preserve"> </v>
      </c>
      <c r="AB5908" t="s">
        <v>90</v>
      </c>
      <c r="AC5908" s="46">
        <v>2453</v>
      </c>
      <c r="AD5908" s="46">
        <v>36</v>
      </c>
      <c r="AE5908" s="46">
        <v>35.1</v>
      </c>
      <c r="AF5908" s="46">
        <v>120</v>
      </c>
      <c r="AH5908" s="70" t="str">
        <f t="shared" si="683"/>
        <v/>
      </c>
      <c r="AI5908" s="70" t="str">
        <f t="shared" si="684"/>
        <v/>
      </c>
      <c r="AJ5908" s="70" t="str">
        <f t="shared" si="685"/>
        <v>X</v>
      </c>
      <c r="AK5908" s="70" t="str" cm="1">
        <f t="array" ref="AK5908">_xlfn.IFS(AH5908&lt;&gt;"","1",AI5908&lt;&gt;"","2",AJ5908&lt;&gt;"","3")</f>
        <v>3</v>
      </c>
    </row>
    <row r="5909" spans="1:37" x14ac:dyDescent="0.25">
      <c r="A5909" t="s">
        <v>321</v>
      </c>
      <c r="B5909" t="s">
        <v>1622</v>
      </c>
      <c r="C5909" s="67" t="str">
        <f t="shared" si="681"/>
        <v>Illa Nelson</v>
      </c>
      <c r="D5909" s="71" t="str" cm="1">
        <f t="array" ref="D5909">_xlfn.IFS(AK5909="1",CONCATENATE(C5909,"Regional"),AK5909="2",CONCATENATE(C5909,"Sectional"),AK5909="3",CONCATENATE(C5909,COUNTIF($C$1:C5909,C5909)))</f>
        <v>Illa Nelson11</v>
      </c>
      <c r="E5909" s="66">
        <v>45183.625</v>
      </c>
      <c r="F5909" t="s">
        <v>809</v>
      </c>
      <c r="G5909" s="46">
        <v>21</v>
      </c>
      <c r="H5909" s="46">
        <v>57</v>
      </c>
      <c r="I5909" s="46">
        <v>6</v>
      </c>
      <c r="J5909" t="s">
        <v>115</v>
      </c>
      <c r="K5909" t="s">
        <v>90</v>
      </c>
      <c r="L5909" s="46">
        <v>2453</v>
      </c>
      <c r="M5909" s="46">
        <v>36</v>
      </c>
      <c r="N5909" s="46">
        <v>35.1</v>
      </c>
      <c r="O5909" s="46">
        <v>120</v>
      </c>
      <c r="P5909" s="46">
        <f t="shared" si="682"/>
        <v>1</v>
      </c>
      <c r="R5909" s="67" t="s">
        <v>2768</v>
      </c>
      <c r="S5909" s="67">
        <f>COUNTIF(Y$2:$Y$100,R5909)</f>
        <v>0</v>
      </c>
      <c r="V5909" s="67">
        <f t="shared" si="686"/>
        <v>0</v>
      </c>
      <c r="X5909"/>
      <c r="Y5909" s="67" t="str">
        <f t="shared" si="680"/>
        <v xml:space="preserve"> </v>
      </c>
      <c r="AB5909" t="s">
        <v>90</v>
      </c>
      <c r="AC5909" s="46">
        <v>2453</v>
      </c>
      <c r="AD5909" s="46">
        <v>36</v>
      </c>
      <c r="AE5909" s="46">
        <v>35.1</v>
      </c>
      <c r="AF5909" s="46">
        <v>120</v>
      </c>
      <c r="AH5909" s="70" t="str">
        <f t="shared" si="683"/>
        <v/>
      </c>
      <c r="AI5909" s="70" t="str">
        <f t="shared" si="684"/>
        <v/>
      </c>
      <c r="AJ5909" s="70" t="str">
        <f t="shared" si="685"/>
        <v>X</v>
      </c>
      <c r="AK5909" s="70" t="str" cm="1">
        <f t="array" ref="AK5909">_xlfn.IFS(AH5909&lt;&gt;"","1",AI5909&lt;&gt;"","2",AJ5909&lt;&gt;"","3")</f>
        <v>3</v>
      </c>
    </row>
    <row r="5910" spans="1:37" x14ac:dyDescent="0.25">
      <c r="A5910" t="s">
        <v>343</v>
      </c>
      <c r="B5910" t="s">
        <v>544</v>
      </c>
      <c r="C5910" s="67" t="str">
        <f t="shared" si="681"/>
        <v>Elise Rothbauer</v>
      </c>
      <c r="D5910" s="71" t="str" cm="1">
        <f t="array" ref="D5910">_xlfn.IFS(AK5910="1",CONCATENATE(C5910,"Regional"),AK5910="2",CONCATENATE(C5910,"Sectional"),AK5910="3",CONCATENATE(C5910,COUNTIF($C$1:C5910,C5910)))</f>
        <v>Elise Rothbauer7</v>
      </c>
      <c r="E5910" s="66">
        <v>45183.625</v>
      </c>
      <c r="F5910" t="s">
        <v>809</v>
      </c>
      <c r="G5910" s="46">
        <v>21</v>
      </c>
      <c r="H5910" s="46">
        <v>57</v>
      </c>
      <c r="I5910" s="46">
        <v>6</v>
      </c>
      <c r="J5910" t="s">
        <v>115</v>
      </c>
      <c r="K5910" t="s">
        <v>90</v>
      </c>
      <c r="L5910" s="46">
        <v>2453</v>
      </c>
      <c r="M5910" s="46">
        <v>36</v>
      </c>
      <c r="N5910" s="46">
        <v>35.1</v>
      </c>
      <c r="O5910" s="46">
        <v>120</v>
      </c>
      <c r="P5910" s="46">
        <f t="shared" si="682"/>
        <v>1</v>
      </c>
      <c r="R5910" s="67" t="s">
        <v>3622</v>
      </c>
      <c r="S5910" s="67">
        <f>COUNTIF(Y$2:$Y$100,R5910)</f>
        <v>0</v>
      </c>
      <c r="V5910" s="67">
        <f t="shared" si="686"/>
        <v>0</v>
      </c>
      <c r="X5910"/>
      <c r="Y5910" s="67" t="str">
        <f t="shared" si="680"/>
        <v xml:space="preserve"> </v>
      </c>
      <c r="AB5910" t="s">
        <v>90</v>
      </c>
      <c r="AC5910" s="46">
        <v>2453</v>
      </c>
      <c r="AD5910" s="46">
        <v>36</v>
      </c>
      <c r="AE5910" s="46">
        <v>35.1</v>
      </c>
      <c r="AF5910" s="46">
        <v>120</v>
      </c>
      <c r="AH5910" s="70" t="str">
        <f t="shared" si="683"/>
        <v/>
      </c>
      <c r="AI5910" s="70" t="str">
        <f t="shared" si="684"/>
        <v/>
      </c>
      <c r="AJ5910" s="70" t="str">
        <f t="shared" si="685"/>
        <v>X</v>
      </c>
      <c r="AK5910" s="70" t="str" cm="1">
        <f t="array" ref="AK5910">_xlfn.IFS(AH5910&lt;&gt;"","1",AI5910&lt;&gt;"","2",AJ5910&lt;&gt;"","3")</f>
        <v>3</v>
      </c>
    </row>
    <row r="5911" spans="1:37" x14ac:dyDescent="0.25">
      <c r="A5911" t="s">
        <v>657</v>
      </c>
      <c r="B5911" t="s">
        <v>430</v>
      </c>
      <c r="C5911" s="67" t="str">
        <f t="shared" si="681"/>
        <v>Gabi Amble</v>
      </c>
      <c r="D5911" s="71" t="str" cm="1">
        <f t="array" ref="D5911">_xlfn.IFS(AK5911="1",CONCATENATE(C5911,"Regional"),AK5911="2",CONCATENATE(C5911,"Sectional"),AK5911="3",CONCATENATE(C5911,COUNTIF($C$1:C5911,C5911)))</f>
        <v>Gabi Amble10</v>
      </c>
      <c r="E5911" s="66">
        <v>45183.625</v>
      </c>
      <c r="F5911" t="s">
        <v>809</v>
      </c>
      <c r="G5911" s="46">
        <v>21</v>
      </c>
      <c r="H5911" s="46">
        <v>57</v>
      </c>
      <c r="I5911" s="46">
        <v>6</v>
      </c>
      <c r="J5911" t="s">
        <v>115</v>
      </c>
      <c r="K5911" t="s">
        <v>90</v>
      </c>
      <c r="L5911" s="46">
        <v>2453</v>
      </c>
      <c r="M5911" s="46">
        <v>36</v>
      </c>
      <c r="N5911" s="46">
        <v>35.1</v>
      </c>
      <c r="O5911" s="46">
        <v>120</v>
      </c>
      <c r="P5911" s="46">
        <f t="shared" si="682"/>
        <v>1</v>
      </c>
      <c r="R5911" s="67" t="s">
        <v>1280</v>
      </c>
      <c r="S5911" s="67">
        <f>COUNTIF(Y$2:$Y$100,R5911)</f>
        <v>0</v>
      </c>
      <c r="V5911" s="67">
        <f t="shared" si="686"/>
        <v>0</v>
      </c>
      <c r="X5911"/>
      <c r="Y5911" s="67" t="str">
        <f t="shared" si="680"/>
        <v xml:space="preserve"> </v>
      </c>
      <c r="AB5911" t="s">
        <v>90</v>
      </c>
      <c r="AC5911" s="46">
        <v>2453</v>
      </c>
      <c r="AD5911" s="46">
        <v>36</v>
      </c>
      <c r="AE5911" s="46">
        <v>35.1</v>
      </c>
      <c r="AF5911" s="46">
        <v>120</v>
      </c>
      <c r="AH5911" s="70" t="str">
        <f t="shared" si="683"/>
        <v/>
      </c>
      <c r="AI5911" s="70" t="str">
        <f t="shared" si="684"/>
        <v/>
      </c>
      <c r="AJ5911" s="70" t="str">
        <f t="shared" si="685"/>
        <v>X</v>
      </c>
      <c r="AK5911" s="70" t="str" cm="1">
        <f t="array" ref="AK5911">_xlfn.IFS(AH5911&lt;&gt;"","1",AI5911&lt;&gt;"","2",AJ5911&lt;&gt;"","3")</f>
        <v>3</v>
      </c>
    </row>
    <row r="5912" spans="1:37" x14ac:dyDescent="0.25">
      <c r="A5912" t="s">
        <v>2021</v>
      </c>
      <c r="B5912" t="s">
        <v>2022</v>
      </c>
      <c r="C5912" s="67" t="str">
        <f t="shared" si="681"/>
        <v>Shaelee DeWitt</v>
      </c>
      <c r="D5912" s="71" t="str" cm="1">
        <f t="array" ref="D5912">_xlfn.IFS(AK5912="1",CONCATENATE(C5912,"Regional"),AK5912="2",CONCATENATE(C5912,"Sectional"),AK5912="3",CONCATENATE(C5912,COUNTIF($C$1:C5912,C5912)))</f>
        <v>Shaelee DeWitt7</v>
      </c>
      <c r="E5912" s="66">
        <v>45183.625</v>
      </c>
      <c r="F5912" t="s">
        <v>809</v>
      </c>
      <c r="G5912" s="46">
        <v>21</v>
      </c>
      <c r="H5912" s="46">
        <v>58</v>
      </c>
      <c r="I5912" s="46">
        <v>9</v>
      </c>
      <c r="J5912" t="s">
        <v>115</v>
      </c>
      <c r="K5912" t="s">
        <v>90</v>
      </c>
      <c r="L5912" s="46">
        <v>2453</v>
      </c>
      <c r="M5912" s="46">
        <v>36</v>
      </c>
      <c r="N5912" s="46">
        <v>35.1</v>
      </c>
      <c r="O5912" s="46">
        <v>120</v>
      </c>
      <c r="P5912" s="46">
        <f t="shared" si="682"/>
        <v>1</v>
      </c>
      <c r="R5912" s="67" t="s">
        <v>3038</v>
      </c>
      <c r="S5912" s="67">
        <f>COUNTIF(Y$2:$Y$100,R5912)</f>
        <v>0</v>
      </c>
      <c r="V5912" s="67">
        <f t="shared" si="686"/>
        <v>0</v>
      </c>
      <c r="X5912"/>
      <c r="Y5912" s="67" t="str">
        <f t="shared" si="680"/>
        <v xml:space="preserve"> </v>
      </c>
      <c r="AB5912" t="s">
        <v>90</v>
      </c>
      <c r="AC5912" s="46">
        <v>2453</v>
      </c>
      <c r="AD5912" s="46">
        <v>36</v>
      </c>
      <c r="AE5912" s="46">
        <v>35.1</v>
      </c>
      <c r="AF5912" s="46">
        <v>120</v>
      </c>
      <c r="AH5912" s="70" t="str">
        <f t="shared" si="683"/>
        <v/>
      </c>
      <c r="AI5912" s="70" t="str">
        <f t="shared" si="684"/>
        <v/>
      </c>
      <c r="AJ5912" s="70" t="str">
        <f t="shared" si="685"/>
        <v>X</v>
      </c>
      <c r="AK5912" s="70" t="str" cm="1">
        <f t="array" ref="AK5912">_xlfn.IFS(AH5912&lt;&gt;"","1",AI5912&lt;&gt;"","2",AJ5912&lt;&gt;"","3")</f>
        <v>3</v>
      </c>
    </row>
    <row r="5913" spans="1:37" x14ac:dyDescent="0.25">
      <c r="A5913" t="s">
        <v>652</v>
      </c>
      <c r="B5913" t="s">
        <v>1640</v>
      </c>
      <c r="C5913" s="67" t="str">
        <f t="shared" si="681"/>
        <v>Selena Clickner</v>
      </c>
      <c r="D5913" s="71" t="str" cm="1">
        <f t="array" ref="D5913">_xlfn.IFS(AK5913="1",CONCATENATE(C5913,"Regional"),AK5913="2",CONCATENATE(C5913,"Sectional"),AK5913="3",CONCATENATE(C5913,COUNTIF($C$1:C5913,C5913)))</f>
        <v>Selena Clickner9</v>
      </c>
      <c r="E5913" s="66">
        <v>45183.625</v>
      </c>
      <c r="F5913" t="s">
        <v>809</v>
      </c>
      <c r="G5913" s="46">
        <v>21</v>
      </c>
      <c r="H5913" s="46">
        <v>59</v>
      </c>
      <c r="I5913" s="46">
        <v>10</v>
      </c>
      <c r="J5913" t="s">
        <v>115</v>
      </c>
      <c r="K5913" t="s">
        <v>90</v>
      </c>
      <c r="L5913" s="46">
        <v>2453</v>
      </c>
      <c r="M5913" s="46">
        <v>36</v>
      </c>
      <c r="N5913" s="46">
        <v>35.1</v>
      </c>
      <c r="O5913" s="46">
        <v>120</v>
      </c>
      <c r="P5913" s="46">
        <f t="shared" si="682"/>
        <v>1</v>
      </c>
      <c r="R5913" s="67" t="s">
        <v>3033</v>
      </c>
      <c r="S5913" s="67">
        <f>COUNTIF(Y$2:$Y$100,R5913)</f>
        <v>0</v>
      </c>
      <c r="V5913" s="67">
        <f t="shared" si="686"/>
        <v>0</v>
      </c>
      <c r="X5913"/>
      <c r="Y5913" s="67" t="str">
        <f t="shared" si="680"/>
        <v xml:space="preserve"> </v>
      </c>
      <c r="AB5913" t="s">
        <v>90</v>
      </c>
      <c r="AC5913" s="46">
        <v>2453</v>
      </c>
      <c r="AD5913" s="46">
        <v>36</v>
      </c>
      <c r="AE5913" s="46">
        <v>35.1</v>
      </c>
      <c r="AF5913" s="46">
        <v>120</v>
      </c>
      <c r="AH5913" s="70" t="str">
        <f t="shared" si="683"/>
        <v/>
      </c>
      <c r="AI5913" s="70" t="str">
        <f t="shared" si="684"/>
        <v/>
      </c>
      <c r="AJ5913" s="70" t="str">
        <f t="shared" si="685"/>
        <v>X</v>
      </c>
      <c r="AK5913" s="70" t="str" cm="1">
        <f t="array" ref="AK5913">_xlfn.IFS(AH5913&lt;&gt;"","1",AI5913&lt;&gt;"","2",AJ5913&lt;&gt;"","3")</f>
        <v>3</v>
      </c>
    </row>
    <row r="5914" spans="1:37" x14ac:dyDescent="0.25">
      <c r="A5914" t="s">
        <v>800</v>
      </c>
      <c r="B5914" t="s">
        <v>524</v>
      </c>
      <c r="C5914" s="67" t="str">
        <f t="shared" si="681"/>
        <v>Isabelle Baier</v>
      </c>
      <c r="D5914" s="71" t="str" cm="1">
        <f t="array" ref="D5914">_xlfn.IFS(AK5914="1",CONCATENATE(C5914,"Regional"),AK5914="2",CONCATENATE(C5914,"Sectional"),AK5914="3",CONCATENATE(C5914,COUNTIF($C$1:C5914,C5914)))</f>
        <v>Isabelle Baier6</v>
      </c>
      <c r="E5914" s="66">
        <v>45183.625</v>
      </c>
      <c r="F5914" t="s">
        <v>809</v>
      </c>
      <c r="G5914" s="46">
        <v>21</v>
      </c>
      <c r="H5914" s="46">
        <v>59</v>
      </c>
      <c r="I5914" s="46">
        <v>10</v>
      </c>
      <c r="J5914" t="s">
        <v>115</v>
      </c>
      <c r="K5914" t="s">
        <v>90</v>
      </c>
      <c r="L5914" s="46">
        <v>2453</v>
      </c>
      <c r="M5914" s="46">
        <v>36</v>
      </c>
      <c r="N5914" s="46">
        <v>35.1</v>
      </c>
      <c r="O5914" s="46">
        <v>120</v>
      </c>
      <c r="P5914" s="46">
        <f t="shared" si="682"/>
        <v>1</v>
      </c>
      <c r="R5914" s="67" t="s">
        <v>3035</v>
      </c>
      <c r="S5914" s="67">
        <f>COUNTIF(Y$2:$Y$100,R5914)</f>
        <v>0</v>
      </c>
      <c r="V5914" s="67">
        <f t="shared" si="686"/>
        <v>0</v>
      </c>
      <c r="X5914"/>
      <c r="Y5914" s="67" t="str">
        <f t="shared" si="680"/>
        <v xml:space="preserve"> </v>
      </c>
      <c r="AB5914" t="s">
        <v>90</v>
      </c>
      <c r="AC5914" s="46">
        <v>2453</v>
      </c>
      <c r="AD5914" s="46">
        <v>36</v>
      </c>
      <c r="AE5914" s="46">
        <v>35.1</v>
      </c>
      <c r="AF5914" s="46">
        <v>120</v>
      </c>
      <c r="AH5914" s="70" t="str">
        <f t="shared" si="683"/>
        <v/>
      </c>
      <c r="AI5914" s="70" t="str">
        <f t="shared" si="684"/>
        <v/>
      </c>
      <c r="AJ5914" s="70" t="str">
        <f t="shared" si="685"/>
        <v>X</v>
      </c>
      <c r="AK5914" s="70" t="str" cm="1">
        <f t="array" ref="AK5914">_xlfn.IFS(AH5914&lt;&gt;"","1",AI5914&lt;&gt;"","2",AJ5914&lt;&gt;"","3")</f>
        <v>3</v>
      </c>
    </row>
    <row r="5915" spans="1:37" x14ac:dyDescent="0.25">
      <c r="A5915" t="s">
        <v>800</v>
      </c>
      <c r="B5915" t="s">
        <v>1671</v>
      </c>
      <c r="C5915" s="67" t="str">
        <f t="shared" si="681"/>
        <v>Anne Baier</v>
      </c>
      <c r="D5915" s="71" t="str" cm="1">
        <f t="array" ref="D5915">_xlfn.IFS(AK5915="1",CONCATENATE(C5915,"Regional"),AK5915="2",CONCATENATE(C5915,"Sectional"),AK5915="3",CONCATENATE(C5915,COUNTIF($C$1:C5915,C5915)))</f>
        <v>Anne Baier6</v>
      </c>
      <c r="E5915" s="66">
        <v>45183.625</v>
      </c>
      <c r="F5915" t="s">
        <v>809</v>
      </c>
      <c r="G5915" s="46">
        <v>21</v>
      </c>
      <c r="H5915" s="46">
        <v>60</v>
      </c>
      <c r="I5915" s="46">
        <v>12</v>
      </c>
      <c r="J5915" t="s">
        <v>115</v>
      </c>
      <c r="K5915" t="s">
        <v>90</v>
      </c>
      <c r="L5915" s="46">
        <v>2453</v>
      </c>
      <c r="M5915" s="46">
        <v>36</v>
      </c>
      <c r="N5915" s="46">
        <v>35.1</v>
      </c>
      <c r="O5915" s="46">
        <v>120</v>
      </c>
      <c r="P5915" s="46">
        <f t="shared" si="682"/>
        <v>1</v>
      </c>
      <c r="R5915" s="67" t="s">
        <v>2770</v>
      </c>
      <c r="S5915" s="67">
        <f>COUNTIF(Y$2:$Y$100,R5915)</f>
        <v>0</v>
      </c>
      <c r="V5915" s="67">
        <f t="shared" si="686"/>
        <v>0</v>
      </c>
      <c r="X5915"/>
      <c r="Y5915" s="67" t="str">
        <f t="shared" si="680"/>
        <v xml:space="preserve"> </v>
      </c>
      <c r="AB5915" t="s">
        <v>90</v>
      </c>
      <c r="AC5915" s="46">
        <v>2453</v>
      </c>
      <c r="AD5915" s="46">
        <v>36</v>
      </c>
      <c r="AE5915" s="46">
        <v>35.1</v>
      </c>
      <c r="AF5915" s="46">
        <v>120</v>
      </c>
      <c r="AH5915" s="70" t="str">
        <f t="shared" si="683"/>
        <v/>
      </c>
      <c r="AI5915" s="70" t="str">
        <f t="shared" si="684"/>
        <v/>
      </c>
      <c r="AJ5915" s="70" t="str">
        <f t="shared" si="685"/>
        <v>X</v>
      </c>
      <c r="AK5915" s="70" t="str" cm="1">
        <f t="array" ref="AK5915">_xlfn.IFS(AH5915&lt;&gt;"","1",AI5915&lt;&gt;"","2",AJ5915&lt;&gt;"","3")</f>
        <v>3</v>
      </c>
    </row>
    <row r="5916" spans="1:37" x14ac:dyDescent="0.25">
      <c r="A5916" t="s">
        <v>557</v>
      </c>
      <c r="B5916" t="s">
        <v>558</v>
      </c>
      <c r="C5916" s="67" t="str">
        <f t="shared" si="681"/>
        <v>Melanie Andersen</v>
      </c>
      <c r="D5916" s="71" t="str" cm="1">
        <f t="array" ref="D5916">_xlfn.IFS(AK5916="1",CONCATENATE(C5916,"Regional"),AK5916="2",CONCATENATE(C5916,"Sectional"),AK5916="3",CONCATENATE(C5916,COUNTIF($C$1:C5916,C5916)))</f>
        <v>Melanie Andersen10</v>
      </c>
      <c r="E5916" s="66">
        <v>45183.625</v>
      </c>
      <c r="F5916" t="s">
        <v>809</v>
      </c>
      <c r="G5916" s="46">
        <v>21</v>
      </c>
      <c r="H5916" s="46">
        <v>62</v>
      </c>
      <c r="I5916" s="46">
        <v>13</v>
      </c>
      <c r="J5916" t="s">
        <v>115</v>
      </c>
      <c r="K5916" t="s">
        <v>90</v>
      </c>
      <c r="L5916" s="46">
        <v>2453</v>
      </c>
      <c r="M5916" s="46">
        <v>36</v>
      </c>
      <c r="N5916" s="46">
        <v>35.1</v>
      </c>
      <c r="O5916" s="46">
        <v>120</v>
      </c>
      <c r="P5916" s="46">
        <f t="shared" si="682"/>
        <v>1</v>
      </c>
      <c r="R5916" s="67" t="s">
        <v>1220</v>
      </c>
      <c r="S5916" s="67">
        <f>COUNTIF(Y$2:$Y$100,R5916)</f>
        <v>0</v>
      </c>
      <c r="V5916" s="67">
        <f t="shared" si="686"/>
        <v>0</v>
      </c>
      <c r="X5916"/>
      <c r="Y5916" s="67" t="str">
        <f t="shared" si="680"/>
        <v xml:space="preserve"> </v>
      </c>
      <c r="AB5916" t="s">
        <v>90</v>
      </c>
      <c r="AC5916" s="46">
        <v>2453</v>
      </c>
      <c r="AD5916" s="46">
        <v>36</v>
      </c>
      <c r="AE5916" s="46">
        <v>35.1</v>
      </c>
      <c r="AF5916" s="46">
        <v>120</v>
      </c>
      <c r="AH5916" s="70" t="str">
        <f t="shared" si="683"/>
        <v/>
      </c>
      <c r="AI5916" s="70" t="str">
        <f t="shared" si="684"/>
        <v/>
      </c>
      <c r="AJ5916" s="70" t="str">
        <f t="shared" si="685"/>
        <v>X</v>
      </c>
      <c r="AK5916" s="70" t="str" cm="1">
        <f t="array" ref="AK5916">_xlfn.IFS(AH5916&lt;&gt;"","1",AI5916&lt;&gt;"","2",AJ5916&lt;&gt;"","3")</f>
        <v>3</v>
      </c>
    </row>
    <row r="5917" spans="1:37" x14ac:dyDescent="0.25">
      <c r="A5917" t="s">
        <v>1752</v>
      </c>
      <c r="B5917" t="s">
        <v>306</v>
      </c>
      <c r="C5917" s="67" t="str">
        <f t="shared" si="681"/>
        <v>Allie Goodman</v>
      </c>
      <c r="D5917" s="71" t="str" cm="1">
        <f t="array" ref="D5917">_xlfn.IFS(AK5917="1",CONCATENATE(C5917,"Regional"),AK5917="2",CONCATENATE(C5917,"Sectional"),AK5917="3",CONCATENATE(C5917,COUNTIF($C$1:C5917,C5917)))</f>
        <v>Allie Goodman8</v>
      </c>
      <c r="E5917" s="66">
        <v>45183.625</v>
      </c>
      <c r="F5917" t="s">
        <v>809</v>
      </c>
      <c r="G5917" s="46">
        <v>21</v>
      </c>
      <c r="H5917" s="46">
        <v>62</v>
      </c>
      <c r="I5917" s="46">
        <v>13</v>
      </c>
      <c r="J5917" t="s">
        <v>115</v>
      </c>
      <c r="K5917" t="s">
        <v>90</v>
      </c>
      <c r="L5917" s="46">
        <v>2453</v>
      </c>
      <c r="M5917" s="46">
        <v>36</v>
      </c>
      <c r="N5917" s="46">
        <v>35.1</v>
      </c>
      <c r="O5917" s="46">
        <v>120</v>
      </c>
      <c r="P5917" s="46">
        <f t="shared" si="682"/>
        <v>1</v>
      </c>
      <c r="R5917" s="67" t="s">
        <v>3034</v>
      </c>
      <c r="S5917" s="67">
        <f>COUNTIF(Y$2:$Y$100,R5917)</f>
        <v>0</v>
      </c>
      <c r="V5917" s="67">
        <f t="shared" si="686"/>
        <v>0</v>
      </c>
      <c r="X5917"/>
      <c r="Y5917" s="67" t="str">
        <f t="shared" si="680"/>
        <v xml:space="preserve"> </v>
      </c>
      <c r="AB5917" t="s">
        <v>90</v>
      </c>
      <c r="AC5917" s="46">
        <v>2453</v>
      </c>
      <c r="AD5917" s="46">
        <v>36</v>
      </c>
      <c r="AE5917" s="46">
        <v>35.1</v>
      </c>
      <c r="AF5917" s="46">
        <v>120</v>
      </c>
      <c r="AH5917" s="70" t="str">
        <f t="shared" si="683"/>
        <v/>
      </c>
      <c r="AI5917" s="70" t="str">
        <f t="shared" si="684"/>
        <v/>
      </c>
      <c r="AJ5917" s="70" t="str">
        <f t="shared" si="685"/>
        <v>X</v>
      </c>
      <c r="AK5917" s="70" t="str" cm="1">
        <f t="array" ref="AK5917">_xlfn.IFS(AH5917&lt;&gt;"","1",AI5917&lt;&gt;"","2",AJ5917&lt;&gt;"","3")</f>
        <v>3</v>
      </c>
    </row>
    <row r="5918" spans="1:37" x14ac:dyDescent="0.25">
      <c r="A5918" t="s">
        <v>1672</v>
      </c>
      <c r="B5918" t="s">
        <v>437</v>
      </c>
      <c r="C5918" s="67" t="str">
        <f t="shared" si="681"/>
        <v>Kelsey Kettner</v>
      </c>
      <c r="D5918" s="71" t="str" cm="1">
        <f t="array" ref="D5918">_xlfn.IFS(AK5918="1",CONCATENATE(C5918,"Regional"),AK5918="2",CONCATENATE(C5918,"Sectional"),AK5918="3",CONCATENATE(C5918,COUNTIF($C$1:C5918,C5918)))</f>
        <v>Kelsey Kettner11</v>
      </c>
      <c r="E5918" s="66">
        <v>45183.625</v>
      </c>
      <c r="F5918" t="s">
        <v>809</v>
      </c>
      <c r="G5918" s="46">
        <v>21</v>
      </c>
      <c r="H5918" s="46">
        <v>64</v>
      </c>
      <c r="I5918" s="46">
        <v>15</v>
      </c>
      <c r="J5918" t="s">
        <v>115</v>
      </c>
      <c r="K5918" t="s">
        <v>90</v>
      </c>
      <c r="L5918" s="46">
        <v>2453</v>
      </c>
      <c r="M5918" s="46">
        <v>36</v>
      </c>
      <c r="N5918" s="46">
        <v>35.1</v>
      </c>
      <c r="O5918" s="46">
        <v>120</v>
      </c>
      <c r="P5918" s="46">
        <f t="shared" si="682"/>
        <v>1</v>
      </c>
      <c r="R5918" s="67" t="s">
        <v>3527</v>
      </c>
      <c r="S5918" s="67">
        <f>COUNTIF(Y$2:$Y$100,R5918)</f>
        <v>0</v>
      </c>
      <c r="V5918" s="67">
        <f t="shared" si="686"/>
        <v>0</v>
      </c>
      <c r="X5918"/>
      <c r="Y5918" s="67" t="str">
        <f t="shared" si="680"/>
        <v xml:space="preserve"> </v>
      </c>
      <c r="AB5918" t="s">
        <v>90</v>
      </c>
      <c r="AC5918" s="46">
        <v>2453</v>
      </c>
      <c r="AD5918" s="46">
        <v>36</v>
      </c>
      <c r="AE5918" s="46">
        <v>35.1</v>
      </c>
      <c r="AF5918" s="46">
        <v>120</v>
      </c>
      <c r="AH5918" s="70" t="str">
        <f t="shared" si="683"/>
        <v/>
      </c>
      <c r="AI5918" s="70" t="str">
        <f t="shared" si="684"/>
        <v/>
      </c>
      <c r="AJ5918" s="70" t="str">
        <f t="shared" si="685"/>
        <v>X</v>
      </c>
      <c r="AK5918" s="70" t="str" cm="1">
        <f t="array" ref="AK5918">_xlfn.IFS(AH5918&lt;&gt;"","1",AI5918&lt;&gt;"","2",AJ5918&lt;&gt;"","3")</f>
        <v>3</v>
      </c>
    </row>
    <row r="5919" spans="1:37" x14ac:dyDescent="0.25">
      <c r="A5919" t="s">
        <v>2020</v>
      </c>
      <c r="B5919" t="s">
        <v>236</v>
      </c>
      <c r="C5919" s="67" t="str">
        <f t="shared" si="681"/>
        <v>Amber Lund</v>
      </c>
      <c r="D5919" s="71" t="str" cm="1">
        <f t="array" ref="D5919">_xlfn.IFS(AK5919="1",CONCATENATE(C5919,"Regional"),AK5919="2",CONCATENATE(C5919,"Sectional"),AK5919="3",CONCATENATE(C5919,COUNTIF($C$1:C5919,C5919)))</f>
        <v>Amber Lund6</v>
      </c>
      <c r="E5919" s="66">
        <v>45183.625</v>
      </c>
      <c r="F5919" t="s">
        <v>809</v>
      </c>
      <c r="G5919" s="46">
        <v>21</v>
      </c>
      <c r="H5919" s="46">
        <v>70</v>
      </c>
      <c r="I5919" s="46">
        <v>16</v>
      </c>
      <c r="J5919" t="s">
        <v>115</v>
      </c>
      <c r="K5919" t="s">
        <v>90</v>
      </c>
      <c r="L5919" s="46">
        <v>2453</v>
      </c>
      <c r="M5919" s="46">
        <v>36</v>
      </c>
      <c r="N5919" s="46">
        <v>35.1</v>
      </c>
      <c r="O5919" s="46">
        <v>120</v>
      </c>
      <c r="P5919" s="46">
        <f t="shared" si="682"/>
        <v>1</v>
      </c>
      <c r="R5919" s="67" t="s">
        <v>3036</v>
      </c>
      <c r="S5919" s="67">
        <f>COUNTIF(Y$2:$Y$100,R5919)</f>
        <v>0</v>
      </c>
      <c r="V5919" s="67">
        <f t="shared" si="686"/>
        <v>0</v>
      </c>
      <c r="X5919"/>
      <c r="Y5919" s="67" t="str">
        <f t="shared" si="680"/>
        <v xml:space="preserve"> </v>
      </c>
      <c r="AB5919" t="s">
        <v>90</v>
      </c>
      <c r="AC5919" s="46">
        <v>2453</v>
      </c>
      <c r="AD5919" s="46">
        <v>36</v>
      </c>
      <c r="AE5919" s="46">
        <v>35.1</v>
      </c>
      <c r="AF5919" s="46">
        <v>120</v>
      </c>
      <c r="AH5919" s="70" t="str">
        <f t="shared" si="683"/>
        <v/>
      </c>
      <c r="AI5919" s="70" t="str">
        <f t="shared" si="684"/>
        <v/>
      </c>
      <c r="AJ5919" s="70" t="str">
        <f t="shared" si="685"/>
        <v>X</v>
      </c>
      <c r="AK5919" s="70" t="str" cm="1">
        <f t="array" ref="AK5919">_xlfn.IFS(AH5919&lt;&gt;"","1",AI5919&lt;&gt;"","2",AJ5919&lt;&gt;"","3")</f>
        <v>3</v>
      </c>
    </row>
    <row r="5920" spans="1:37" x14ac:dyDescent="0.25">
      <c r="A5920" t="s">
        <v>2023</v>
      </c>
      <c r="B5920" t="s">
        <v>2024</v>
      </c>
      <c r="C5920" s="67" t="str">
        <f t="shared" si="681"/>
        <v>Hatti Cooke</v>
      </c>
      <c r="D5920" s="71" t="str" cm="1">
        <f t="array" ref="D5920">_xlfn.IFS(AK5920="1",CONCATENATE(C5920,"Regional"),AK5920="2",CONCATENATE(C5920,"Sectional"),AK5920="3",CONCATENATE(C5920,COUNTIF($C$1:C5920,C5920)))</f>
        <v>Hatti Cooke6</v>
      </c>
      <c r="E5920" s="66">
        <v>45183.625</v>
      </c>
      <c r="F5920" t="s">
        <v>809</v>
      </c>
      <c r="G5920" s="46">
        <v>21</v>
      </c>
      <c r="H5920" s="46">
        <v>73</v>
      </c>
      <c r="I5920" s="46">
        <v>17</v>
      </c>
      <c r="J5920" t="s">
        <v>115</v>
      </c>
      <c r="K5920" t="s">
        <v>90</v>
      </c>
      <c r="L5920" s="46">
        <v>2453</v>
      </c>
      <c r="M5920" s="46">
        <v>36</v>
      </c>
      <c r="N5920" s="46">
        <v>35.1</v>
      </c>
      <c r="O5920" s="46">
        <v>120</v>
      </c>
      <c r="P5920" s="46">
        <f t="shared" si="682"/>
        <v>1</v>
      </c>
      <c r="R5920" s="67" t="s">
        <v>3039</v>
      </c>
      <c r="S5920" s="67">
        <f>COUNTIF(Y$2:$Y$100,R5920)</f>
        <v>0</v>
      </c>
      <c r="V5920" s="67">
        <f t="shared" si="686"/>
        <v>0</v>
      </c>
      <c r="X5920"/>
      <c r="Y5920" s="67" t="str">
        <f t="shared" si="680"/>
        <v xml:space="preserve"> </v>
      </c>
      <c r="AB5920" t="s">
        <v>90</v>
      </c>
      <c r="AC5920" s="46">
        <v>2453</v>
      </c>
      <c r="AD5920" s="46">
        <v>36</v>
      </c>
      <c r="AE5920" s="46">
        <v>35.1</v>
      </c>
      <c r="AF5920" s="46">
        <v>120</v>
      </c>
      <c r="AH5920" s="70" t="str">
        <f t="shared" si="683"/>
        <v/>
      </c>
      <c r="AI5920" s="70" t="str">
        <f t="shared" si="684"/>
        <v/>
      </c>
      <c r="AJ5920" s="70" t="str">
        <f t="shared" si="685"/>
        <v>X</v>
      </c>
      <c r="AK5920" s="70" t="str" cm="1">
        <f t="array" ref="AK5920">_xlfn.IFS(AH5920&lt;&gt;"","1",AI5920&lt;&gt;"","2",AJ5920&lt;&gt;"","3")</f>
        <v>3</v>
      </c>
    </row>
    <row r="5921" spans="1:37" x14ac:dyDescent="0.25">
      <c r="A5921" t="s">
        <v>2025</v>
      </c>
      <c r="B5921" t="s">
        <v>507</v>
      </c>
      <c r="C5921" s="67" t="str">
        <f t="shared" si="681"/>
        <v>Chloe Isenberger</v>
      </c>
      <c r="D5921" s="71" t="str" cm="1">
        <f t="array" ref="D5921">_xlfn.IFS(AK5921="1",CONCATENATE(C5921,"Regional"),AK5921="2",CONCATENATE(C5921,"Sectional"),AK5921="3",CONCATENATE(C5921,COUNTIF($C$1:C5921,C5921)))</f>
        <v>Chloe Isenberger4</v>
      </c>
      <c r="E5921" s="66">
        <v>45183.625</v>
      </c>
      <c r="F5921" t="s">
        <v>809</v>
      </c>
      <c r="G5921" s="46">
        <v>21</v>
      </c>
      <c r="H5921" s="46">
        <v>74</v>
      </c>
      <c r="I5921" s="46">
        <v>18</v>
      </c>
      <c r="J5921" t="s">
        <v>115</v>
      </c>
      <c r="K5921" t="s">
        <v>90</v>
      </c>
      <c r="L5921" s="46">
        <v>2453</v>
      </c>
      <c r="M5921" s="46">
        <v>36</v>
      </c>
      <c r="N5921" s="46">
        <v>35.1</v>
      </c>
      <c r="O5921" s="46">
        <v>120</v>
      </c>
      <c r="P5921" s="46">
        <f t="shared" si="682"/>
        <v>1</v>
      </c>
      <c r="R5921" s="67" t="s">
        <v>3040</v>
      </c>
      <c r="S5921" s="67">
        <f>COUNTIF(Y$2:$Y$100,R5921)</f>
        <v>0</v>
      </c>
      <c r="V5921" s="67">
        <f t="shared" si="686"/>
        <v>0</v>
      </c>
      <c r="X5921"/>
      <c r="Y5921" s="67" t="str">
        <f t="shared" si="680"/>
        <v xml:space="preserve"> </v>
      </c>
      <c r="AB5921" t="s">
        <v>90</v>
      </c>
      <c r="AC5921" s="46">
        <v>2453</v>
      </c>
      <c r="AD5921" s="46">
        <v>36</v>
      </c>
      <c r="AE5921" s="46">
        <v>35.1</v>
      </c>
      <c r="AF5921" s="46">
        <v>120</v>
      </c>
      <c r="AH5921" s="70" t="str">
        <f t="shared" si="683"/>
        <v/>
      </c>
      <c r="AI5921" s="70" t="str">
        <f t="shared" si="684"/>
        <v/>
      </c>
      <c r="AJ5921" s="70" t="str">
        <f t="shared" si="685"/>
        <v>X</v>
      </c>
      <c r="AK5921" s="70" t="str" cm="1">
        <f t="array" ref="AK5921">_xlfn.IFS(AH5921&lt;&gt;"","1",AI5921&lt;&gt;"","2",AJ5921&lt;&gt;"","3")</f>
        <v>3</v>
      </c>
    </row>
    <row r="5922" spans="1:37" x14ac:dyDescent="0.25">
      <c r="A5922" t="s">
        <v>1767</v>
      </c>
      <c r="B5922" t="s">
        <v>443</v>
      </c>
      <c r="C5922" s="67" t="str">
        <f t="shared" si="681"/>
        <v>Emily Brenner</v>
      </c>
      <c r="D5922" s="71" t="str" cm="1">
        <f t="array" ref="D5922">_xlfn.IFS(AK5922="1",CONCATENATE(C5922,"Regional"),AK5922="2",CONCATENATE(C5922,"Sectional"),AK5922="3",CONCATENATE(C5922,COUNTIF($C$1:C5922,C5922)))</f>
        <v>Emily Brenner5</v>
      </c>
      <c r="E5922" s="66">
        <v>45183.625</v>
      </c>
      <c r="F5922" t="s">
        <v>809</v>
      </c>
      <c r="G5922" s="46">
        <v>21</v>
      </c>
      <c r="H5922" s="46">
        <v>75</v>
      </c>
      <c r="I5922" s="46">
        <v>19</v>
      </c>
      <c r="J5922" t="s">
        <v>115</v>
      </c>
      <c r="K5922" t="s">
        <v>90</v>
      </c>
      <c r="L5922" s="46">
        <v>2453</v>
      </c>
      <c r="M5922" s="46">
        <v>36</v>
      </c>
      <c r="N5922" s="46">
        <v>35.1</v>
      </c>
      <c r="O5922" s="46">
        <v>120</v>
      </c>
      <c r="P5922" s="46">
        <f t="shared" si="682"/>
        <v>1</v>
      </c>
      <c r="R5922" s="67" t="s">
        <v>3037</v>
      </c>
      <c r="S5922" s="67">
        <f>COUNTIF(Y$2:$Y$100,R5922)</f>
        <v>0</v>
      </c>
      <c r="V5922" s="67">
        <f t="shared" si="686"/>
        <v>0</v>
      </c>
      <c r="X5922"/>
      <c r="Y5922" s="67" t="str">
        <f t="shared" si="680"/>
        <v xml:space="preserve"> </v>
      </c>
      <c r="AB5922" t="s">
        <v>90</v>
      </c>
      <c r="AC5922" s="46">
        <v>2453</v>
      </c>
      <c r="AD5922" s="46">
        <v>36</v>
      </c>
      <c r="AE5922" s="46">
        <v>35.1</v>
      </c>
      <c r="AF5922" s="46">
        <v>120</v>
      </c>
      <c r="AH5922" s="70" t="str">
        <f t="shared" si="683"/>
        <v/>
      </c>
      <c r="AI5922" s="70" t="str">
        <f t="shared" si="684"/>
        <v/>
      </c>
      <c r="AJ5922" s="70" t="str">
        <f t="shared" si="685"/>
        <v>X</v>
      </c>
      <c r="AK5922" s="70" t="str" cm="1">
        <f t="array" ref="AK5922">_xlfn.IFS(AH5922&lt;&gt;"","1",AI5922&lt;&gt;"","2",AJ5922&lt;&gt;"","3")</f>
        <v>3</v>
      </c>
    </row>
    <row r="5923" spans="1:37" x14ac:dyDescent="0.25">
      <c r="A5923" t="s">
        <v>281</v>
      </c>
      <c r="B5923" t="s">
        <v>2027</v>
      </c>
      <c r="C5923" s="67" t="str">
        <f t="shared" si="681"/>
        <v>Laney King</v>
      </c>
      <c r="D5923" s="71" t="str" cm="1">
        <f t="array" ref="D5923">_xlfn.IFS(AK5923="1",CONCATENATE(C5923,"Regional"),AK5923="2",CONCATENATE(C5923,"Sectional"),AK5923="3",CONCATENATE(C5923,COUNTIF($C$1:C5923,C5923)))</f>
        <v>Laney King8</v>
      </c>
      <c r="E5923" s="66">
        <v>45183.625</v>
      </c>
      <c r="F5923" t="s">
        <v>809</v>
      </c>
      <c r="G5923" s="46">
        <v>21</v>
      </c>
      <c r="H5923" s="46">
        <v>77</v>
      </c>
      <c r="I5923" s="46">
        <v>20</v>
      </c>
      <c r="J5923" t="s">
        <v>115</v>
      </c>
      <c r="K5923" t="s">
        <v>90</v>
      </c>
      <c r="L5923" s="46">
        <v>2453</v>
      </c>
      <c r="M5923" s="46">
        <v>36</v>
      </c>
      <c r="N5923" s="46">
        <v>35.1</v>
      </c>
      <c r="O5923" s="46">
        <v>120</v>
      </c>
      <c r="P5923" s="46">
        <f t="shared" si="682"/>
        <v>1</v>
      </c>
      <c r="R5923" s="67" t="s">
        <v>3042</v>
      </c>
      <c r="S5923" s="67">
        <f>COUNTIF(Y$2:$Y$100,R5923)</f>
        <v>0</v>
      </c>
      <c r="V5923" s="67">
        <f t="shared" si="686"/>
        <v>0</v>
      </c>
      <c r="X5923"/>
      <c r="Y5923" s="67" t="str">
        <f t="shared" si="680"/>
        <v xml:space="preserve"> </v>
      </c>
      <c r="AB5923" t="s">
        <v>90</v>
      </c>
      <c r="AC5923" s="46">
        <v>2453</v>
      </c>
      <c r="AD5923" s="46">
        <v>36</v>
      </c>
      <c r="AE5923" s="46">
        <v>35.1</v>
      </c>
      <c r="AF5923" s="46">
        <v>120</v>
      </c>
      <c r="AH5923" s="70" t="str">
        <f t="shared" si="683"/>
        <v/>
      </c>
      <c r="AI5923" s="70" t="str">
        <f t="shared" si="684"/>
        <v/>
      </c>
      <c r="AJ5923" s="70" t="str">
        <f t="shared" si="685"/>
        <v>X</v>
      </c>
      <c r="AK5923" s="70" t="str" cm="1">
        <f t="array" ref="AK5923">_xlfn.IFS(AH5923&lt;&gt;"","1",AI5923&lt;&gt;"","2",AJ5923&lt;&gt;"","3")</f>
        <v>3</v>
      </c>
    </row>
    <row r="5924" spans="1:37" x14ac:dyDescent="0.25">
      <c r="A5924" t="s">
        <v>2026</v>
      </c>
      <c r="B5924" t="s">
        <v>260</v>
      </c>
      <c r="C5924" s="67" t="str">
        <f t="shared" si="681"/>
        <v>Piper Gilles</v>
      </c>
      <c r="D5924" s="71" t="str" cm="1">
        <f t="array" ref="D5924">_xlfn.IFS(AK5924="1",CONCATENATE(C5924,"Regional"),AK5924="2",CONCATENATE(C5924,"Sectional"),AK5924="3",CONCATENATE(C5924,COUNTIF($C$1:C5924,C5924)))</f>
        <v>Piper Gilles5</v>
      </c>
      <c r="E5924" s="66">
        <v>45183.625</v>
      </c>
      <c r="F5924" t="s">
        <v>809</v>
      </c>
      <c r="G5924" s="46">
        <v>21</v>
      </c>
      <c r="H5924" s="46">
        <v>80</v>
      </c>
      <c r="I5924" s="46">
        <v>21</v>
      </c>
      <c r="J5924" t="s">
        <v>115</v>
      </c>
      <c r="K5924" t="s">
        <v>90</v>
      </c>
      <c r="L5924" s="46">
        <v>2453</v>
      </c>
      <c r="M5924" s="46">
        <v>36</v>
      </c>
      <c r="N5924" s="46">
        <v>35.1</v>
      </c>
      <c r="O5924" s="46">
        <v>120</v>
      </c>
      <c r="P5924" s="46">
        <f t="shared" si="682"/>
        <v>1</v>
      </c>
      <c r="R5924" s="67" t="s">
        <v>3041</v>
      </c>
      <c r="S5924" s="67">
        <f>COUNTIF(Y$2:$Y$100,R5924)</f>
        <v>0</v>
      </c>
      <c r="V5924" s="67">
        <f t="shared" si="686"/>
        <v>0</v>
      </c>
      <c r="X5924"/>
      <c r="Y5924" s="67" t="str">
        <f t="shared" si="680"/>
        <v xml:space="preserve"> </v>
      </c>
      <c r="AB5924" t="s">
        <v>90</v>
      </c>
      <c r="AC5924" s="46">
        <v>2453</v>
      </c>
      <c r="AD5924" s="46">
        <v>36</v>
      </c>
      <c r="AE5924" s="46">
        <v>35.1</v>
      </c>
      <c r="AF5924" s="46">
        <v>120</v>
      </c>
      <c r="AH5924" s="70" t="str">
        <f t="shared" si="683"/>
        <v/>
      </c>
      <c r="AI5924" s="70" t="str">
        <f t="shared" si="684"/>
        <v/>
      </c>
      <c r="AJ5924" s="70" t="str">
        <f t="shared" si="685"/>
        <v>X</v>
      </c>
      <c r="AK5924" s="70" t="str" cm="1">
        <f t="array" ref="AK5924">_xlfn.IFS(AH5924&lt;&gt;"","1",AI5924&lt;&gt;"","2",AJ5924&lt;&gt;"","3")</f>
        <v>3</v>
      </c>
    </row>
    <row r="5925" spans="1:37" x14ac:dyDescent="0.25">
      <c r="A5925" t="s">
        <v>546</v>
      </c>
      <c r="B5925" t="s">
        <v>547</v>
      </c>
      <c r="C5925" s="67" t="str">
        <f t="shared" si="681"/>
        <v>Maddi Fletcher</v>
      </c>
      <c r="D5925" s="71" t="str" cm="1">
        <f t="array" ref="D5925">_xlfn.IFS(AK5925="1",CONCATENATE(C5925,"Regional"),AK5925="2",CONCATENATE(C5925,"Sectional"),AK5925="3",CONCATENATE(C5925,COUNTIF($C$1:C5925,C5925)))</f>
        <v>Maddi Fletcher8</v>
      </c>
      <c r="E5925" s="66">
        <v>45183.625</v>
      </c>
      <c r="F5925" t="s">
        <v>2479</v>
      </c>
      <c r="G5925" s="46">
        <v>18</v>
      </c>
      <c r="H5925" s="46">
        <v>38</v>
      </c>
      <c r="I5925" s="46">
        <v>1</v>
      </c>
      <c r="J5925" t="s">
        <v>818</v>
      </c>
      <c r="K5925" t="s">
        <v>90</v>
      </c>
      <c r="L5925" s="46">
        <v>2409</v>
      </c>
      <c r="M5925" s="46">
        <v>36</v>
      </c>
      <c r="N5925" s="46">
        <v>34.5</v>
      </c>
      <c r="O5925" s="46">
        <v>105</v>
      </c>
      <c r="P5925" s="46">
        <f t="shared" si="682"/>
        <v>1</v>
      </c>
      <c r="R5925" s="67" t="s">
        <v>1213</v>
      </c>
      <c r="S5925" s="67">
        <f>COUNTIF(Y$2:$Y$100,R5925)</f>
        <v>0</v>
      </c>
      <c r="V5925" s="67">
        <f t="shared" si="686"/>
        <v>0</v>
      </c>
      <c r="X5925"/>
      <c r="Y5925" s="67" t="str">
        <f t="shared" si="680"/>
        <v xml:space="preserve"> </v>
      </c>
      <c r="AB5925" t="s">
        <v>90</v>
      </c>
      <c r="AC5925" s="46">
        <v>2409</v>
      </c>
      <c r="AD5925" s="46">
        <v>36</v>
      </c>
      <c r="AE5925" s="46">
        <v>34.5</v>
      </c>
      <c r="AF5925" s="46">
        <v>105</v>
      </c>
      <c r="AH5925" s="70" t="str">
        <f t="shared" si="683"/>
        <v/>
      </c>
      <c r="AI5925" s="70" t="str">
        <f t="shared" si="684"/>
        <v/>
      </c>
      <c r="AJ5925" s="70" t="str">
        <f t="shared" si="685"/>
        <v>X</v>
      </c>
      <c r="AK5925" s="70" t="str" cm="1">
        <f t="array" ref="AK5925">_xlfn.IFS(AH5925&lt;&gt;"","1",AI5925&lt;&gt;"","2",AJ5925&lt;&gt;"","3")</f>
        <v>3</v>
      </c>
    </row>
    <row r="5926" spans="1:37" x14ac:dyDescent="0.25">
      <c r="A5926" t="s">
        <v>1852</v>
      </c>
      <c r="B5926" t="s">
        <v>253</v>
      </c>
      <c r="C5926" s="67" t="str">
        <f t="shared" si="681"/>
        <v>Lily Scharmach</v>
      </c>
      <c r="D5926" s="71" t="str" cm="1">
        <f t="array" ref="D5926">_xlfn.IFS(AK5926="1",CONCATENATE(C5926,"Regional"),AK5926="2",CONCATENATE(C5926,"Sectional"),AK5926="3",CONCATENATE(C5926,COUNTIF($C$1:C5926,C5926)))</f>
        <v>Lily Scharmach4</v>
      </c>
      <c r="E5926" s="66">
        <v>45183.625</v>
      </c>
      <c r="F5926" t="s">
        <v>2479</v>
      </c>
      <c r="G5926" s="46">
        <v>18</v>
      </c>
      <c r="H5926" s="46">
        <v>47</v>
      </c>
      <c r="I5926" s="46">
        <v>2</v>
      </c>
      <c r="J5926" t="s">
        <v>818</v>
      </c>
      <c r="K5926" t="s">
        <v>90</v>
      </c>
      <c r="L5926" s="46">
        <v>2409</v>
      </c>
      <c r="M5926" s="46">
        <v>36</v>
      </c>
      <c r="N5926" s="46">
        <v>34.5</v>
      </c>
      <c r="O5926" s="46">
        <v>105</v>
      </c>
      <c r="P5926" s="46">
        <f t="shared" si="682"/>
        <v>1</v>
      </c>
      <c r="R5926" s="67" t="s">
        <v>2863</v>
      </c>
      <c r="S5926" s="67">
        <f>COUNTIF(Y$2:$Y$100,R5926)</f>
        <v>0</v>
      </c>
      <c r="V5926" s="67">
        <f t="shared" si="686"/>
        <v>0</v>
      </c>
      <c r="X5926"/>
      <c r="Y5926" s="67" t="str">
        <f t="shared" si="680"/>
        <v xml:space="preserve"> </v>
      </c>
      <c r="AB5926" t="s">
        <v>90</v>
      </c>
      <c r="AC5926" s="46">
        <v>2409</v>
      </c>
      <c r="AD5926" s="46">
        <v>36</v>
      </c>
      <c r="AE5926" s="46">
        <v>34.5</v>
      </c>
      <c r="AF5926" s="46">
        <v>105</v>
      </c>
      <c r="AH5926" s="70" t="str">
        <f t="shared" si="683"/>
        <v/>
      </c>
      <c r="AI5926" s="70" t="str">
        <f t="shared" si="684"/>
        <v/>
      </c>
      <c r="AJ5926" s="70" t="str">
        <f t="shared" si="685"/>
        <v>X</v>
      </c>
      <c r="AK5926" s="70" t="str" cm="1">
        <f t="array" ref="AK5926">_xlfn.IFS(AH5926&lt;&gt;"","1",AI5926&lt;&gt;"","2",AJ5926&lt;&gt;"","3")</f>
        <v>3</v>
      </c>
    </row>
    <row r="5927" spans="1:37" x14ac:dyDescent="0.25">
      <c r="A5927" t="s">
        <v>1630</v>
      </c>
      <c r="B5927" t="s">
        <v>414</v>
      </c>
      <c r="C5927" s="67" t="str">
        <f t="shared" si="681"/>
        <v>Megan Windsor</v>
      </c>
      <c r="D5927" s="71" t="str" cm="1">
        <f t="array" ref="D5927">_xlfn.IFS(AK5927="1",CONCATENATE(C5927,"Regional"),AK5927="2",CONCATENATE(C5927,"Sectional"),AK5927="3",CONCATENATE(C5927,COUNTIF($C$1:C5927,C5927)))</f>
        <v>Megan Windsor6</v>
      </c>
      <c r="E5927" s="66">
        <v>45183.625</v>
      </c>
      <c r="F5927" t="s">
        <v>2479</v>
      </c>
      <c r="G5927" s="46">
        <v>18</v>
      </c>
      <c r="H5927" s="46">
        <v>49</v>
      </c>
      <c r="I5927" s="46">
        <v>3</v>
      </c>
      <c r="J5927" t="s">
        <v>818</v>
      </c>
      <c r="K5927" t="s">
        <v>90</v>
      </c>
      <c r="L5927" s="46">
        <v>2409</v>
      </c>
      <c r="M5927" s="46">
        <v>36</v>
      </c>
      <c r="N5927" s="46">
        <v>34.5</v>
      </c>
      <c r="O5927" s="46">
        <v>105</v>
      </c>
      <c r="P5927" s="46">
        <f t="shared" si="682"/>
        <v>1</v>
      </c>
      <c r="R5927" s="67" t="s">
        <v>3569</v>
      </c>
      <c r="S5927" s="67">
        <f>COUNTIF(Y$2:$Y$100,R5927)</f>
        <v>0</v>
      </c>
      <c r="V5927" s="67">
        <f t="shared" si="686"/>
        <v>0</v>
      </c>
      <c r="X5927"/>
      <c r="Y5927" s="67" t="str">
        <f t="shared" si="680"/>
        <v xml:space="preserve"> </v>
      </c>
      <c r="AB5927" t="s">
        <v>90</v>
      </c>
      <c r="AC5927" s="46">
        <v>2409</v>
      </c>
      <c r="AD5927" s="46">
        <v>36</v>
      </c>
      <c r="AE5927" s="46">
        <v>34.5</v>
      </c>
      <c r="AF5927" s="46">
        <v>105</v>
      </c>
      <c r="AH5927" s="70" t="str">
        <f t="shared" si="683"/>
        <v/>
      </c>
      <c r="AI5927" s="70" t="str">
        <f t="shared" si="684"/>
        <v/>
      </c>
      <c r="AJ5927" s="70" t="str">
        <f t="shared" si="685"/>
        <v>X</v>
      </c>
      <c r="AK5927" s="70" t="str" cm="1">
        <f t="array" ref="AK5927">_xlfn.IFS(AH5927&lt;&gt;"","1",AI5927&lt;&gt;"","2",AJ5927&lt;&gt;"","3")</f>
        <v>3</v>
      </c>
    </row>
    <row r="5928" spans="1:37" x14ac:dyDescent="0.25">
      <c r="A5928" t="s">
        <v>221</v>
      </c>
      <c r="B5928" t="s">
        <v>553</v>
      </c>
      <c r="C5928" s="67" t="str">
        <f t="shared" si="681"/>
        <v>Zowie Hunter</v>
      </c>
      <c r="D5928" s="71" t="str" cm="1">
        <f t="array" ref="D5928">_xlfn.IFS(AK5928="1",CONCATENATE(C5928,"Regional"),AK5928="2",CONCATENATE(C5928,"Sectional"),AK5928="3",CONCATENATE(C5928,COUNTIF($C$1:C5928,C5928)))</f>
        <v>Zowie Hunter9</v>
      </c>
      <c r="E5928" s="66">
        <v>45183.625</v>
      </c>
      <c r="F5928" t="s">
        <v>2479</v>
      </c>
      <c r="G5928" s="46">
        <v>18</v>
      </c>
      <c r="H5928" s="46">
        <v>49</v>
      </c>
      <c r="I5928" s="46">
        <v>3</v>
      </c>
      <c r="J5928" t="s">
        <v>818</v>
      </c>
      <c r="K5928" t="s">
        <v>90</v>
      </c>
      <c r="L5928" s="46">
        <v>2409</v>
      </c>
      <c r="M5928" s="46">
        <v>36</v>
      </c>
      <c r="N5928" s="46">
        <v>34.5</v>
      </c>
      <c r="O5928" s="46">
        <v>105</v>
      </c>
      <c r="P5928" s="46">
        <f t="shared" si="682"/>
        <v>1</v>
      </c>
      <c r="R5928" s="67" t="s">
        <v>1216</v>
      </c>
      <c r="S5928" s="67">
        <f>COUNTIF(Y$2:$Y$100,R5928)</f>
        <v>0</v>
      </c>
      <c r="V5928" s="67">
        <f t="shared" si="686"/>
        <v>0</v>
      </c>
      <c r="X5928"/>
      <c r="Y5928" s="67" t="str">
        <f t="shared" si="680"/>
        <v xml:space="preserve"> </v>
      </c>
      <c r="AB5928" t="s">
        <v>90</v>
      </c>
      <c r="AC5928" s="46">
        <v>2409</v>
      </c>
      <c r="AD5928" s="46">
        <v>36</v>
      </c>
      <c r="AE5928" s="46">
        <v>34.5</v>
      </c>
      <c r="AF5928" s="46">
        <v>105</v>
      </c>
      <c r="AH5928" s="70" t="str">
        <f t="shared" si="683"/>
        <v/>
      </c>
      <c r="AI5928" s="70" t="str">
        <f t="shared" si="684"/>
        <v/>
      </c>
      <c r="AJ5928" s="70" t="str">
        <f t="shared" si="685"/>
        <v>X</v>
      </c>
      <c r="AK5928" s="70" t="str" cm="1">
        <f t="array" ref="AK5928">_xlfn.IFS(AH5928&lt;&gt;"","1",AI5928&lt;&gt;"","2",AJ5928&lt;&gt;"","3")</f>
        <v>3</v>
      </c>
    </row>
    <row r="5929" spans="1:37" x14ac:dyDescent="0.25">
      <c r="A5929" t="s">
        <v>812</v>
      </c>
      <c r="B5929" t="s">
        <v>455</v>
      </c>
      <c r="C5929" s="67" t="str">
        <f t="shared" si="681"/>
        <v>Amanda Christianson</v>
      </c>
      <c r="D5929" s="71" t="str" cm="1">
        <f t="array" ref="D5929">_xlfn.IFS(AK5929="1",CONCATENATE(C5929,"Regional"),AK5929="2",CONCATENATE(C5929,"Sectional"),AK5929="3",CONCATENATE(C5929,COUNTIF($C$1:C5929,C5929)))</f>
        <v>Amanda Christianson5</v>
      </c>
      <c r="E5929" s="66">
        <v>45183.625</v>
      </c>
      <c r="F5929" t="s">
        <v>2479</v>
      </c>
      <c r="G5929" s="46">
        <v>18</v>
      </c>
      <c r="H5929" s="46">
        <v>51</v>
      </c>
      <c r="I5929" s="46">
        <v>5</v>
      </c>
      <c r="J5929" t="s">
        <v>818</v>
      </c>
      <c r="K5929" t="s">
        <v>90</v>
      </c>
      <c r="L5929" s="46">
        <v>2409</v>
      </c>
      <c r="M5929" s="46">
        <v>36</v>
      </c>
      <c r="N5929" s="46">
        <v>34.5</v>
      </c>
      <c r="O5929" s="46">
        <v>105</v>
      </c>
      <c r="P5929" s="46">
        <f t="shared" si="682"/>
        <v>1</v>
      </c>
      <c r="R5929" s="67" t="s">
        <v>1378</v>
      </c>
      <c r="S5929" s="67">
        <f>COUNTIF(Y$2:$Y$100,R5929)</f>
        <v>0</v>
      </c>
      <c r="V5929" s="67">
        <f t="shared" si="686"/>
        <v>0</v>
      </c>
      <c r="X5929"/>
      <c r="Y5929" s="67" t="str">
        <f t="shared" si="680"/>
        <v xml:space="preserve"> </v>
      </c>
      <c r="AB5929" t="s">
        <v>90</v>
      </c>
      <c r="AC5929" s="46">
        <v>2409</v>
      </c>
      <c r="AD5929" s="46">
        <v>36</v>
      </c>
      <c r="AE5929" s="46">
        <v>34.5</v>
      </c>
      <c r="AF5929" s="46">
        <v>105</v>
      </c>
      <c r="AH5929" s="70" t="str">
        <f t="shared" si="683"/>
        <v/>
      </c>
      <c r="AI5929" s="70" t="str">
        <f t="shared" si="684"/>
        <v/>
      </c>
      <c r="AJ5929" s="70" t="str">
        <f t="shared" si="685"/>
        <v>X</v>
      </c>
      <c r="AK5929" s="70" t="str" cm="1">
        <f t="array" ref="AK5929">_xlfn.IFS(AH5929&lt;&gt;"","1",AI5929&lt;&gt;"","2",AJ5929&lt;&gt;"","3")</f>
        <v>3</v>
      </c>
    </row>
    <row r="5930" spans="1:37" x14ac:dyDescent="0.25">
      <c r="A5930" t="s">
        <v>320</v>
      </c>
      <c r="B5930" t="s">
        <v>210</v>
      </c>
      <c r="C5930" s="67" t="str">
        <f t="shared" si="681"/>
        <v>Alexis Murphy</v>
      </c>
      <c r="D5930" s="71" t="str" cm="1">
        <f t="array" ref="D5930">_xlfn.IFS(AK5930="1",CONCATENATE(C5930,"Regional"),AK5930="2",CONCATENATE(C5930,"Sectional"),AK5930="3",CONCATENATE(C5930,COUNTIF($C$1:C5930,C5930)))</f>
        <v>Alexis Murphy8</v>
      </c>
      <c r="E5930" s="66">
        <v>45183.625</v>
      </c>
      <c r="F5930" t="s">
        <v>2479</v>
      </c>
      <c r="G5930" s="46">
        <v>18</v>
      </c>
      <c r="H5930" s="46">
        <v>51</v>
      </c>
      <c r="I5930" s="46">
        <v>5</v>
      </c>
      <c r="J5930" t="s">
        <v>818</v>
      </c>
      <c r="K5930" t="s">
        <v>90</v>
      </c>
      <c r="L5930" s="46">
        <v>2409</v>
      </c>
      <c r="M5930" s="46">
        <v>36</v>
      </c>
      <c r="N5930" s="46">
        <v>34.5</v>
      </c>
      <c r="O5930" s="46">
        <v>105</v>
      </c>
      <c r="P5930" s="46">
        <f t="shared" si="682"/>
        <v>1</v>
      </c>
      <c r="R5930" s="67" t="s">
        <v>1219</v>
      </c>
      <c r="S5930" s="67">
        <f>COUNTIF(Y$2:$Y$100,R5930)</f>
        <v>0</v>
      </c>
      <c r="V5930" s="67">
        <f t="shared" si="686"/>
        <v>0</v>
      </c>
      <c r="X5930"/>
      <c r="Y5930" s="67" t="str">
        <f t="shared" si="680"/>
        <v xml:space="preserve"> </v>
      </c>
      <c r="AB5930" t="s">
        <v>90</v>
      </c>
      <c r="AC5930" s="46">
        <v>2409</v>
      </c>
      <c r="AD5930" s="46">
        <v>36</v>
      </c>
      <c r="AE5930" s="46">
        <v>34.5</v>
      </c>
      <c r="AF5930" s="46">
        <v>105</v>
      </c>
      <c r="AH5930" s="70" t="str">
        <f t="shared" si="683"/>
        <v/>
      </c>
      <c r="AI5930" s="70" t="str">
        <f t="shared" si="684"/>
        <v/>
      </c>
      <c r="AJ5930" s="70" t="str">
        <f t="shared" si="685"/>
        <v>X</v>
      </c>
      <c r="AK5930" s="70" t="str" cm="1">
        <f t="array" ref="AK5930">_xlfn.IFS(AH5930&lt;&gt;"","1",AI5930&lt;&gt;"","2",AJ5930&lt;&gt;"","3")</f>
        <v>3</v>
      </c>
    </row>
    <row r="5931" spans="1:37" x14ac:dyDescent="0.25">
      <c r="A5931" t="s">
        <v>354</v>
      </c>
      <c r="B5931" t="s">
        <v>814</v>
      </c>
      <c r="C5931" s="67" t="str">
        <f t="shared" si="681"/>
        <v>Jada Schmitt</v>
      </c>
      <c r="D5931" s="71" t="str" cm="1">
        <f t="array" ref="D5931">_xlfn.IFS(AK5931="1",CONCATENATE(C5931,"Regional"),AK5931="2",CONCATENATE(C5931,"Sectional"),AK5931="3",CONCATENATE(C5931,COUNTIF($C$1:C5931,C5931)))</f>
        <v>Jada Schmitt8</v>
      </c>
      <c r="E5931" s="66">
        <v>45183.625</v>
      </c>
      <c r="F5931" t="s">
        <v>2479</v>
      </c>
      <c r="G5931" s="46">
        <v>18</v>
      </c>
      <c r="H5931" s="46">
        <v>51</v>
      </c>
      <c r="I5931" s="46">
        <v>5</v>
      </c>
      <c r="J5931" t="s">
        <v>818</v>
      </c>
      <c r="K5931" t="s">
        <v>90</v>
      </c>
      <c r="L5931" s="46">
        <v>2409</v>
      </c>
      <c r="M5931" s="46">
        <v>36</v>
      </c>
      <c r="N5931" s="46">
        <v>34.5</v>
      </c>
      <c r="O5931" s="46">
        <v>105</v>
      </c>
      <c r="P5931" s="46">
        <f t="shared" si="682"/>
        <v>1</v>
      </c>
      <c r="R5931" s="67" t="s">
        <v>3541</v>
      </c>
      <c r="S5931" s="67">
        <f>COUNTIF(Y$2:$Y$100,R5931)</f>
        <v>0</v>
      </c>
      <c r="V5931" s="67">
        <f t="shared" si="686"/>
        <v>0</v>
      </c>
      <c r="X5931"/>
      <c r="Y5931" s="67" t="str">
        <f t="shared" si="680"/>
        <v xml:space="preserve"> </v>
      </c>
      <c r="AB5931" t="s">
        <v>90</v>
      </c>
      <c r="AC5931" s="46">
        <v>2409</v>
      </c>
      <c r="AD5931" s="46">
        <v>36</v>
      </c>
      <c r="AE5931" s="46">
        <v>34.5</v>
      </c>
      <c r="AF5931" s="46">
        <v>105</v>
      </c>
      <c r="AH5931" s="70" t="str">
        <f t="shared" si="683"/>
        <v/>
      </c>
      <c r="AI5931" s="70" t="str">
        <f t="shared" si="684"/>
        <v/>
      </c>
      <c r="AJ5931" s="70" t="str">
        <f t="shared" si="685"/>
        <v>X</v>
      </c>
      <c r="AK5931" s="70" t="str" cm="1">
        <f t="array" ref="AK5931">_xlfn.IFS(AH5931&lt;&gt;"","1",AI5931&lt;&gt;"","2",AJ5931&lt;&gt;"","3")</f>
        <v>3</v>
      </c>
    </row>
    <row r="5932" spans="1:37" x14ac:dyDescent="0.25">
      <c r="A5932" t="s">
        <v>327</v>
      </c>
      <c r="B5932" t="s">
        <v>1851</v>
      </c>
      <c r="C5932" s="67" t="str">
        <f t="shared" si="681"/>
        <v>Jazlynn Olson</v>
      </c>
      <c r="D5932" s="71" t="str" cm="1">
        <f t="array" ref="D5932">_xlfn.IFS(AK5932="1",CONCATENATE(C5932,"Regional"),AK5932="2",CONCATENATE(C5932,"Sectional"),AK5932="3",CONCATENATE(C5932,COUNTIF($C$1:C5932,C5932)))</f>
        <v>Jazlynn Olson6</v>
      </c>
      <c r="E5932" s="66">
        <v>45183.625</v>
      </c>
      <c r="F5932" t="s">
        <v>2479</v>
      </c>
      <c r="G5932" s="46">
        <v>18</v>
      </c>
      <c r="H5932" s="46">
        <v>54</v>
      </c>
      <c r="I5932" s="46">
        <v>8</v>
      </c>
      <c r="J5932" t="s">
        <v>818</v>
      </c>
      <c r="K5932" t="s">
        <v>90</v>
      </c>
      <c r="L5932" s="46">
        <v>2409</v>
      </c>
      <c r="M5932" s="46">
        <v>36</v>
      </c>
      <c r="N5932" s="46">
        <v>34.5</v>
      </c>
      <c r="O5932" s="46">
        <v>105</v>
      </c>
      <c r="P5932" s="46">
        <f t="shared" si="682"/>
        <v>1</v>
      </c>
      <c r="R5932" s="67" t="s">
        <v>2861</v>
      </c>
      <c r="S5932" s="67">
        <f>COUNTIF(Y$2:$Y$100,R5932)</f>
        <v>0</v>
      </c>
      <c r="V5932" s="67">
        <f t="shared" si="686"/>
        <v>0</v>
      </c>
      <c r="X5932"/>
      <c r="Y5932" s="67" t="str">
        <f t="shared" si="680"/>
        <v xml:space="preserve"> </v>
      </c>
      <c r="AB5932" t="s">
        <v>90</v>
      </c>
      <c r="AC5932" s="46">
        <v>2409</v>
      </c>
      <c r="AD5932" s="46">
        <v>36</v>
      </c>
      <c r="AE5932" s="46">
        <v>34.5</v>
      </c>
      <c r="AF5932" s="46">
        <v>105</v>
      </c>
      <c r="AH5932" s="70" t="str">
        <f t="shared" si="683"/>
        <v/>
      </c>
      <c r="AI5932" s="70" t="str">
        <f t="shared" si="684"/>
        <v/>
      </c>
      <c r="AJ5932" s="70" t="str">
        <f t="shared" si="685"/>
        <v>X</v>
      </c>
      <c r="AK5932" s="70" t="str" cm="1">
        <f t="array" ref="AK5932">_xlfn.IFS(AH5932&lt;&gt;"","1",AI5932&lt;&gt;"","2",AJ5932&lt;&gt;"","3")</f>
        <v>3</v>
      </c>
    </row>
    <row r="5933" spans="1:37" x14ac:dyDescent="0.25">
      <c r="A5933" t="s">
        <v>817</v>
      </c>
      <c r="B5933" t="s">
        <v>492</v>
      </c>
      <c r="C5933" s="67" t="str">
        <f t="shared" si="681"/>
        <v>Anna Motszko</v>
      </c>
      <c r="D5933" s="71" t="str" cm="1">
        <f t="array" ref="D5933">_xlfn.IFS(AK5933="1",CONCATENATE(C5933,"Regional"),AK5933="2",CONCATENATE(C5933,"Sectional"),AK5933="3",CONCATENATE(C5933,COUNTIF($C$1:C5933,C5933)))</f>
        <v>Anna Motszko8</v>
      </c>
      <c r="E5933" s="66">
        <v>45183.625</v>
      </c>
      <c r="F5933" t="s">
        <v>2479</v>
      </c>
      <c r="G5933" s="46">
        <v>18</v>
      </c>
      <c r="H5933" s="46">
        <v>54</v>
      </c>
      <c r="I5933" s="46">
        <v>8</v>
      </c>
      <c r="J5933" t="s">
        <v>818</v>
      </c>
      <c r="K5933" t="s">
        <v>90</v>
      </c>
      <c r="L5933" s="46">
        <v>2409</v>
      </c>
      <c r="M5933" s="46">
        <v>36</v>
      </c>
      <c r="N5933" s="46">
        <v>34.5</v>
      </c>
      <c r="O5933" s="46">
        <v>105</v>
      </c>
      <c r="P5933" s="46">
        <f t="shared" si="682"/>
        <v>1</v>
      </c>
      <c r="R5933" s="67" t="s">
        <v>1379</v>
      </c>
      <c r="S5933" s="67">
        <f>COUNTIF(Y$2:$Y$100,R5933)</f>
        <v>0</v>
      </c>
      <c r="V5933" s="67">
        <f t="shared" si="686"/>
        <v>0</v>
      </c>
      <c r="X5933"/>
      <c r="Y5933" s="67" t="str">
        <f t="shared" si="680"/>
        <v xml:space="preserve"> </v>
      </c>
      <c r="AB5933" t="s">
        <v>90</v>
      </c>
      <c r="AC5933" s="46">
        <v>2409</v>
      </c>
      <c r="AD5933" s="46">
        <v>36</v>
      </c>
      <c r="AE5933" s="46">
        <v>34.5</v>
      </c>
      <c r="AF5933" s="46">
        <v>105</v>
      </c>
      <c r="AH5933" s="70" t="str">
        <f t="shared" si="683"/>
        <v/>
      </c>
      <c r="AI5933" s="70" t="str">
        <f t="shared" si="684"/>
        <v/>
      </c>
      <c r="AJ5933" s="70" t="str">
        <f t="shared" si="685"/>
        <v>X</v>
      </c>
      <c r="AK5933" s="70" t="str" cm="1">
        <f t="array" ref="AK5933">_xlfn.IFS(AH5933&lt;&gt;"","1",AI5933&lt;&gt;"","2",AJ5933&lt;&gt;"","3")</f>
        <v>3</v>
      </c>
    </row>
    <row r="5934" spans="1:37" x14ac:dyDescent="0.25">
      <c r="A5934" t="s">
        <v>1853</v>
      </c>
      <c r="B5934" t="s">
        <v>1858</v>
      </c>
      <c r="C5934" s="67" t="str">
        <f t="shared" si="681"/>
        <v>Jorja Wolfe</v>
      </c>
      <c r="D5934" s="71" t="str" cm="1">
        <f t="array" ref="D5934">_xlfn.IFS(AK5934="1",CONCATENATE(C5934,"Regional"),AK5934="2",CONCATENATE(C5934,"Sectional"),AK5934="3",CONCATENATE(C5934,COUNTIF($C$1:C5934,C5934)))</f>
        <v>Jorja Wolfe4</v>
      </c>
      <c r="E5934" s="66">
        <v>45183.625</v>
      </c>
      <c r="F5934" t="s">
        <v>2479</v>
      </c>
      <c r="G5934" s="46">
        <v>18</v>
      </c>
      <c r="H5934" s="46">
        <v>56</v>
      </c>
      <c r="I5934" s="46">
        <v>10</v>
      </c>
      <c r="J5934" t="s">
        <v>818</v>
      </c>
      <c r="K5934" t="s">
        <v>90</v>
      </c>
      <c r="L5934" s="46">
        <v>2409</v>
      </c>
      <c r="M5934" s="46">
        <v>36</v>
      </c>
      <c r="N5934" s="46">
        <v>34.5</v>
      </c>
      <c r="O5934" s="46">
        <v>105</v>
      </c>
      <c r="P5934" s="46">
        <f t="shared" si="682"/>
        <v>1</v>
      </c>
      <c r="R5934" s="67" t="s">
        <v>2868</v>
      </c>
      <c r="S5934" s="67">
        <f>COUNTIF(Y$2:$Y$100,R5934)</f>
        <v>0</v>
      </c>
      <c r="V5934" s="67">
        <f t="shared" si="686"/>
        <v>0</v>
      </c>
      <c r="X5934"/>
      <c r="Y5934" s="67" t="str">
        <f t="shared" si="680"/>
        <v xml:space="preserve"> </v>
      </c>
      <c r="AB5934" t="s">
        <v>90</v>
      </c>
      <c r="AC5934" s="46">
        <v>2409</v>
      </c>
      <c r="AD5934" s="46">
        <v>36</v>
      </c>
      <c r="AE5934" s="46">
        <v>34.5</v>
      </c>
      <c r="AF5934" s="46">
        <v>105</v>
      </c>
      <c r="AH5934" s="70" t="str">
        <f t="shared" si="683"/>
        <v/>
      </c>
      <c r="AI5934" s="70" t="str">
        <f t="shared" si="684"/>
        <v/>
      </c>
      <c r="AJ5934" s="70" t="str">
        <f t="shared" si="685"/>
        <v>X</v>
      </c>
      <c r="AK5934" s="70" t="str" cm="1">
        <f t="array" ref="AK5934">_xlfn.IFS(AH5934&lt;&gt;"","1",AI5934&lt;&gt;"","2",AJ5934&lt;&gt;"","3")</f>
        <v>3</v>
      </c>
    </row>
    <row r="5935" spans="1:37" x14ac:dyDescent="0.25">
      <c r="A5935" t="s">
        <v>388</v>
      </c>
      <c r="B5935" t="s">
        <v>533</v>
      </c>
      <c r="C5935" s="67" t="str">
        <f t="shared" si="681"/>
        <v>Kaylee Wood</v>
      </c>
      <c r="D5935" s="71" t="str" cm="1">
        <f t="array" ref="D5935">_xlfn.IFS(AK5935="1",CONCATENATE(C5935,"Regional"),AK5935="2",CONCATENATE(C5935,"Sectional"),AK5935="3",CONCATENATE(C5935,COUNTIF($C$1:C5935,C5935)))</f>
        <v>Kaylee Wood9</v>
      </c>
      <c r="E5935" s="66">
        <v>45183.625</v>
      </c>
      <c r="F5935" t="s">
        <v>2479</v>
      </c>
      <c r="G5935" s="46">
        <v>18</v>
      </c>
      <c r="H5935" s="46">
        <v>56</v>
      </c>
      <c r="I5935" s="46">
        <v>10</v>
      </c>
      <c r="J5935" t="s">
        <v>818</v>
      </c>
      <c r="K5935" t="s">
        <v>90</v>
      </c>
      <c r="L5935" s="46">
        <v>2409</v>
      </c>
      <c r="M5935" s="46">
        <v>36</v>
      </c>
      <c r="N5935" s="46">
        <v>34.5</v>
      </c>
      <c r="O5935" s="46">
        <v>105</v>
      </c>
      <c r="P5935" s="46">
        <f t="shared" si="682"/>
        <v>1</v>
      </c>
      <c r="R5935" s="67" t="s">
        <v>2862</v>
      </c>
      <c r="S5935" s="67">
        <f>COUNTIF(Y$2:$Y$100,R5935)</f>
        <v>0</v>
      </c>
      <c r="V5935" s="67">
        <f t="shared" si="686"/>
        <v>0</v>
      </c>
      <c r="X5935"/>
      <c r="Y5935" s="67" t="str">
        <f t="shared" si="680"/>
        <v xml:space="preserve"> </v>
      </c>
      <c r="AB5935" t="s">
        <v>90</v>
      </c>
      <c r="AC5935" s="46">
        <v>2409</v>
      </c>
      <c r="AD5935" s="46">
        <v>36</v>
      </c>
      <c r="AE5935" s="46">
        <v>34.5</v>
      </c>
      <c r="AF5935" s="46">
        <v>105</v>
      </c>
      <c r="AH5935" s="70" t="str">
        <f t="shared" si="683"/>
        <v/>
      </c>
      <c r="AI5935" s="70" t="str">
        <f t="shared" si="684"/>
        <v/>
      </c>
      <c r="AJ5935" s="70" t="str">
        <f t="shared" si="685"/>
        <v>X</v>
      </c>
      <c r="AK5935" s="70" t="str" cm="1">
        <f t="array" ref="AK5935">_xlfn.IFS(AH5935&lt;&gt;"","1",AI5935&lt;&gt;"","2",AJ5935&lt;&gt;"","3")</f>
        <v>3</v>
      </c>
    </row>
    <row r="5936" spans="1:37" x14ac:dyDescent="0.25">
      <c r="A5936" t="s">
        <v>562</v>
      </c>
      <c r="B5936" t="s">
        <v>481</v>
      </c>
      <c r="C5936" s="67" t="str">
        <f t="shared" si="681"/>
        <v>Brooklyn Bothe</v>
      </c>
      <c r="D5936" s="71" t="str" cm="1">
        <f t="array" ref="D5936">_xlfn.IFS(AK5936="1",CONCATENATE(C5936,"Regional"),AK5936="2",CONCATENATE(C5936,"Sectional"),AK5936="3",CONCATENATE(C5936,COUNTIF($C$1:C5936,C5936)))</f>
        <v>Brooklyn Bothe7</v>
      </c>
      <c r="E5936" s="66">
        <v>45183.625</v>
      </c>
      <c r="F5936" t="s">
        <v>2479</v>
      </c>
      <c r="G5936" s="46">
        <v>18</v>
      </c>
      <c r="H5936" s="46">
        <v>56</v>
      </c>
      <c r="I5936" s="46">
        <v>10</v>
      </c>
      <c r="J5936" t="s">
        <v>818</v>
      </c>
      <c r="K5936" t="s">
        <v>90</v>
      </c>
      <c r="L5936" s="46">
        <v>2409</v>
      </c>
      <c r="M5936" s="46">
        <v>36</v>
      </c>
      <c r="N5936" s="46">
        <v>34.5</v>
      </c>
      <c r="O5936" s="46">
        <v>105</v>
      </c>
      <c r="P5936" s="46">
        <f t="shared" si="682"/>
        <v>1</v>
      </c>
      <c r="R5936" s="67" t="s">
        <v>1222</v>
      </c>
      <c r="S5936" s="67">
        <f>COUNTIF(Y$2:$Y$100,R5936)</f>
        <v>0</v>
      </c>
      <c r="V5936" s="67">
        <f t="shared" si="686"/>
        <v>0</v>
      </c>
      <c r="X5936"/>
      <c r="Y5936" s="67" t="str">
        <f t="shared" si="680"/>
        <v xml:space="preserve"> </v>
      </c>
      <c r="AB5936" t="s">
        <v>90</v>
      </c>
      <c r="AC5936" s="46">
        <v>2409</v>
      </c>
      <c r="AD5936" s="46">
        <v>36</v>
      </c>
      <c r="AE5936" s="46">
        <v>34.5</v>
      </c>
      <c r="AF5936" s="46">
        <v>105</v>
      </c>
      <c r="AH5936" s="70" t="str">
        <f t="shared" si="683"/>
        <v/>
      </c>
      <c r="AI5936" s="70" t="str">
        <f t="shared" si="684"/>
        <v/>
      </c>
      <c r="AJ5936" s="70" t="str">
        <f t="shared" si="685"/>
        <v>X</v>
      </c>
      <c r="AK5936" s="70" t="str" cm="1">
        <f t="array" ref="AK5936">_xlfn.IFS(AH5936&lt;&gt;"","1",AI5936&lt;&gt;"","2",AJ5936&lt;&gt;"","3")</f>
        <v>3</v>
      </c>
    </row>
    <row r="5937" spans="1:37" x14ac:dyDescent="0.25">
      <c r="A5937" t="s">
        <v>573</v>
      </c>
      <c r="B5937" t="s">
        <v>2035</v>
      </c>
      <c r="C5937" s="67" t="str">
        <f t="shared" si="681"/>
        <v>Ashah Roth</v>
      </c>
      <c r="D5937" s="71" t="str" cm="1">
        <f t="array" ref="D5937">_xlfn.IFS(AK5937="1",CONCATENATE(C5937,"Regional"),AK5937="2",CONCATENATE(C5937,"Sectional"),AK5937="3",CONCATENATE(C5937,COUNTIF($C$1:C5937,C5937)))</f>
        <v>Ashah Roth5</v>
      </c>
      <c r="E5937" s="66">
        <v>45183.625</v>
      </c>
      <c r="F5937" t="s">
        <v>2479</v>
      </c>
      <c r="G5937" s="46">
        <v>18</v>
      </c>
      <c r="H5937" s="46">
        <v>57</v>
      </c>
      <c r="I5937" s="46">
        <v>13</v>
      </c>
      <c r="J5937" t="s">
        <v>818</v>
      </c>
      <c r="K5937" t="s">
        <v>90</v>
      </c>
      <c r="L5937" s="46">
        <v>2409</v>
      </c>
      <c r="M5937" s="46">
        <v>36</v>
      </c>
      <c r="N5937" s="46">
        <v>34.5</v>
      </c>
      <c r="O5937" s="46">
        <v>105</v>
      </c>
      <c r="P5937" s="46">
        <f t="shared" si="682"/>
        <v>1</v>
      </c>
      <c r="R5937" s="67" t="s">
        <v>3053</v>
      </c>
      <c r="S5937" s="67">
        <f>COUNTIF(Y$2:$Y$100,R5937)</f>
        <v>0</v>
      </c>
      <c r="V5937" s="67">
        <f t="shared" si="686"/>
        <v>0</v>
      </c>
      <c r="X5937"/>
      <c r="Y5937" s="67" t="str">
        <f t="shared" si="680"/>
        <v xml:space="preserve"> </v>
      </c>
      <c r="AB5937" t="s">
        <v>90</v>
      </c>
      <c r="AC5937" s="46">
        <v>2409</v>
      </c>
      <c r="AD5937" s="46">
        <v>36</v>
      </c>
      <c r="AE5937" s="46">
        <v>34.5</v>
      </c>
      <c r="AF5937" s="46">
        <v>105</v>
      </c>
      <c r="AH5937" s="70" t="str">
        <f t="shared" si="683"/>
        <v/>
      </c>
      <c r="AI5937" s="70" t="str">
        <f t="shared" si="684"/>
        <v/>
      </c>
      <c r="AJ5937" s="70" t="str">
        <f t="shared" si="685"/>
        <v>X</v>
      </c>
      <c r="AK5937" s="70" t="str" cm="1">
        <f t="array" ref="AK5937">_xlfn.IFS(AH5937&lt;&gt;"","1",AI5937&lt;&gt;"","2",AJ5937&lt;&gt;"","3")</f>
        <v>3</v>
      </c>
    </row>
    <row r="5938" spans="1:37" x14ac:dyDescent="0.25">
      <c r="A5938" t="s">
        <v>1855</v>
      </c>
      <c r="B5938" t="s">
        <v>600</v>
      </c>
      <c r="C5938" s="67" t="str">
        <f t="shared" si="681"/>
        <v>Lillian Harvieux</v>
      </c>
      <c r="D5938" s="71" t="str" cm="1">
        <f t="array" ref="D5938">_xlfn.IFS(AK5938="1",CONCATENATE(C5938,"Regional"),AK5938="2",CONCATENATE(C5938,"Sectional"),AK5938="3",CONCATENATE(C5938,COUNTIF($C$1:C5938,C5938)))</f>
        <v>Lillian Harvieux4</v>
      </c>
      <c r="E5938" s="66">
        <v>45183.625</v>
      </c>
      <c r="F5938" t="s">
        <v>2479</v>
      </c>
      <c r="G5938" s="46">
        <v>18</v>
      </c>
      <c r="H5938" s="46">
        <v>59</v>
      </c>
      <c r="I5938" s="46">
        <v>14</v>
      </c>
      <c r="J5938" t="s">
        <v>818</v>
      </c>
      <c r="K5938" t="s">
        <v>90</v>
      </c>
      <c r="L5938" s="46">
        <v>2409</v>
      </c>
      <c r="M5938" s="46">
        <v>36</v>
      </c>
      <c r="N5938" s="46">
        <v>34.5</v>
      </c>
      <c r="O5938" s="46">
        <v>105</v>
      </c>
      <c r="P5938" s="46">
        <f t="shared" si="682"/>
        <v>1</v>
      </c>
      <c r="R5938" s="67" t="s">
        <v>2866</v>
      </c>
      <c r="S5938" s="67">
        <f>COUNTIF(Y$2:$Y$100,R5938)</f>
        <v>0</v>
      </c>
      <c r="V5938" s="67">
        <f t="shared" si="686"/>
        <v>0</v>
      </c>
      <c r="X5938"/>
      <c r="Y5938" s="67" t="str">
        <f t="shared" si="680"/>
        <v xml:space="preserve"> </v>
      </c>
      <c r="AB5938" t="s">
        <v>90</v>
      </c>
      <c r="AC5938" s="46">
        <v>2409</v>
      </c>
      <c r="AD5938" s="46">
        <v>36</v>
      </c>
      <c r="AE5938" s="46">
        <v>34.5</v>
      </c>
      <c r="AF5938" s="46">
        <v>105</v>
      </c>
      <c r="AH5938" s="70" t="str">
        <f t="shared" si="683"/>
        <v/>
      </c>
      <c r="AI5938" s="70" t="str">
        <f t="shared" si="684"/>
        <v/>
      </c>
      <c r="AJ5938" s="70" t="str">
        <f t="shared" si="685"/>
        <v>X</v>
      </c>
      <c r="AK5938" s="70" t="str" cm="1">
        <f t="array" ref="AK5938">_xlfn.IFS(AH5938&lt;&gt;"","1",AI5938&lt;&gt;"","2",AJ5938&lt;&gt;"","3")</f>
        <v>3</v>
      </c>
    </row>
    <row r="5939" spans="1:37" x14ac:dyDescent="0.25">
      <c r="A5939" t="s">
        <v>1856</v>
      </c>
      <c r="B5939" t="s">
        <v>1857</v>
      </c>
      <c r="C5939" s="67" t="str">
        <f t="shared" si="681"/>
        <v>Andrea Cogswell</v>
      </c>
      <c r="D5939" s="71" t="str" cm="1">
        <f t="array" ref="D5939">_xlfn.IFS(AK5939="1",CONCATENATE(C5939,"Regional"),AK5939="2",CONCATENATE(C5939,"Sectional"),AK5939="3",CONCATENATE(C5939,COUNTIF($C$1:C5939,C5939)))</f>
        <v>Andrea Cogswell7</v>
      </c>
      <c r="E5939" s="66">
        <v>45183.625</v>
      </c>
      <c r="F5939" t="s">
        <v>2479</v>
      </c>
      <c r="G5939" s="46">
        <v>18</v>
      </c>
      <c r="H5939" s="46">
        <v>62</v>
      </c>
      <c r="I5939" s="46">
        <v>15</v>
      </c>
      <c r="J5939" t="s">
        <v>818</v>
      </c>
      <c r="K5939" t="s">
        <v>90</v>
      </c>
      <c r="L5939" s="46">
        <v>2409</v>
      </c>
      <c r="M5939" s="46">
        <v>36</v>
      </c>
      <c r="N5939" s="46">
        <v>34.5</v>
      </c>
      <c r="O5939" s="46">
        <v>105</v>
      </c>
      <c r="P5939" s="46">
        <f t="shared" si="682"/>
        <v>1</v>
      </c>
      <c r="R5939" s="67" t="s">
        <v>2867</v>
      </c>
      <c r="S5939" s="67">
        <f>COUNTIF(Y$2:$Y$100,R5939)</f>
        <v>0</v>
      </c>
      <c r="V5939" s="67">
        <f t="shared" si="686"/>
        <v>0</v>
      </c>
      <c r="X5939"/>
      <c r="Y5939" s="67" t="str">
        <f t="shared" si="680"/>
        <v xml:space="preserve"> </v>
      </c>
      <c r="AB5939" t="s">
        <v>90</v>
      </c>
      <c r="AC5939" s="46">
        <v>2409</v>
      </c>
      <c r="AD5939" s="46">
        <v>36</v>
      </c>
      <c r="AE5939" s="46">
        <v>34.5</v>
      </c>
      <c r="AF5939" s="46">
        <v>105</v>
      </c>
      <c r="AH5939" s="70" t="str">
        <f t="shared" si="683"/>
        <v/>
      </c>
      <c r="AI5939" s="70" t="str">
        <f t="shared" si="684"/>
        <v/>
      </c>
      <c r="AJ5939" s="70" t="str">
        <f t="shared" si="685"/>
        <v>X</v>
      </c>
      <c r="AK5939" s="70" t="str" cm="1">
        <f t="array" ref="AK5939">_xlfn.IFS(AH5939&lt;&gt;"","1",AI5939&lt;&gt;"","2",AJ5939&lt;&gt;"","3")</f>
        <v>3</v>
      </c>
    </row>
    <row r="5940" spans="1:37" x14ac:dyDescent="0.25">
      <c r="A5940" t="s">
        <v>563</v>
      </c>
      <c r="B5940" t="s">
        <v>507</v>
      </c>
      <c r="C5940" s="67" t="str">
        <f t="shared" si="681"/>
        <v>Chloe Applin</v>
      </c>
      <c r="D5940" s="71" t="str" cm="1">
        <f t="array" ref="D5940">_xlfn.IFS(AK5940="1",CONCATENATE(C5940,"Regional"),AK5940="2",CONCATENATE(C5940,"Sectional"),AK5940="3",CONCATENATE(C5940,COUNTIF($C$1:C5940,C5940)))</f>
        <v>Chloe Applin8</v>
      </c>
      <c r="E5940" s="66">
        <v>45183.625</v>
      </c>
      <c r="F5940" t="s">
        <v>2479</v>
      </c>
      <c r="G5940" s="46">
        <v>18</v>
      </c>
      <c r="H5940" s="46">
        <v>62</v>
      </c>
      <c r="I5940" s="46">
        <v>15</v>
      </c>
      <c r="J5940" t="s">
        <v>818</v>
      </c>
      <c r="K5940" t="s">
        <v>90</v>
      </c>
      <c r="L5940" s="46">
        <v>2409</v>
      </c>
      <c r="M5940" s="46">
        <v>36</v>
      </c>
      <c r="N5940" s="46">
        <v>34.5</v>
      </c>
      <c r="O5940" s="46">
        <v>105</v>
      </c>
      <c r="P5940" s="46">
        <f t="shared" si="682"/>
        <v>1</v>
      </c>
      <c r="R5940" s="67" t="s">
        <v>1223</v>
      </c>
      <c r="S5940" s="67">
        <f>COUNTIF(Y$2:$Y$100,R5940)</f>
        <v>0</v>
      </c>
      <c r="V5940" s="67">
        <f t="shared" si="686"/>
        <v>0</v>
      </c>
      <c r="X5940"/>
      <c r="Y5940" s="67" t="str">
        <f t="shared" si="680"/>
        <v xml:space="preserve"> </v>
      </c>
      <c r="AB5940" t="s">
        <v>90</v>
      </c>
      <c r="AC5940" s="46">
        <v>2409</v>
      </c>
      <c r="AD5940" s="46">
        <v>36</v>
      </c>
      <c r="AE5940" s="46">
        <v>34.5</v>
      </c>
      <c r="AF5940" s="46">
        <v>105</v>
      </c>
      <c r="AH5940" s="70" t="str">
        <f t="shared" si="683"/>
        <v/>
      </c>
      <c r="AI5940" s="70" t="str">
        <f t="shared" si="684"/>
        <v/>
      </c>
      <c r="AJ5940" s="70" t="str">
        <f t="shared" si="685"/>
        <v>X</v>
      </c>
      <c r="AK5940" s="70" t="str" cm="1">
        <f t="array" ref="AK5940">_xlfn.IFS(AH5940&lt;&gt;"","1",AI5940&lt;&gt;"","2",AJ5940&lt;&gt;"","3")</f>
        <v>3</v>
      </c>
    </row>
    <row r="5941" spans="1:37" x14ac:dyDescent="0.25">
      <c r="A5941" t="s">
        <v>374</v>
      </c>
      <c r="B5941" t="s">
        <v>648</v>
      </c>
      <c r="C5941" s="67" t="str">
        <f t="shared" si="681"/>
        <v>Claire Wagner</v>
      </c>
      <c r="D5941" s="71" t="str" cm="1">
        <f t="array" ref="D5941">_xlfn.IFS(AK5941="1",CONCATENATE(C5941,"Regional"),AK5941="2",CONCATENATE(C5941,"Sectional"),AK5941="3",CONCATENATE(C5941,COUNTIF($C$1:C5941,C5941)))</f>
        <v>Claire Wagner8</v>
      </c>
      <c r="E5941" s="66">
        <v>45183.625</v>
      </c>
      <c r="F5941" t="s">
        <v>2479</v>
      </c>
      <c r="G5941" s="46">
        <v>18</v>
      </c>
      <c r="H5941" s="46">
        <v>63</v>
      </c>
      <c r="I5941" s="46">
        <v>17</v>
      </c>
      <c r="J5941" t="s">
        <v>818</v>
      </c>
      <c r="K5941" t="s">
        <v>90</v>
      </c>
      <c r="L5941" s="46">
        <v>2409</v>
      </c>
      <c r="M5941" s="46">
        <v>36</v>
      </c>
      <c r="N5941" s="46">
        <v>34.5</v>
      </c>
      <c r="O5941" s="46">
        <v>105</v>
      </c>
      <c r="P5941" s="46">
        <f t="shared" si="682"/>
        <v>1</v>
      </c>
      <c r="R5941" s="67" t="s">
        <v>2865</v>
      </c>
      <c r="S5941" s="67">
        <f>COUNTIF(Y$2:$Y$100,R5941)</f>
        <v>0</v>
      </c>
      <c r="V5941" s="67">
        <f t="shared" si="686"/>
        <v>0</v>
      </c>
      <c r="X5941"/>
      <c r="Y5941" s="67" t="str">
        <f t="shared" si="680"/>
        <v xml:space="preserve"> </v>
      </c>
      <c r="AB5941" t="s">
        <v>90</v>
      </c>
      <c r="AC5941" s="46">
        <v>2409</v>
      </c>
      <c r="AD5941" s="46">
        <v>36</v>
      </c>
      <c r="AE5941" s="46">
        <v>34.5</v>
      </c>
      <c r="AF5941" s="46">
        <v>105</v>
      </c>
      <c r="AH5941" s="70" t="str">
        <f t="shared" si="683"/>
        <v/>
      </c>
      <c r="AI5941" s="70" t="str">
        <f t="shared" si="684"/>
        <v/>
      </c>
      <c r="AJ5941" s="70" t="str">
        <f t="shared" si="685"/>
        <v>X</v>
      </c>
      <c r="AK5941" s="70" t="str" cm="1">
        <f t="array" ref="AK5941">_xlfn.IFS(AH5941&lt;&gt;"","1",AI5941&lt;&gt;"","2",AJ5941&lt;&gt;"","3")</f>
        <v>3</v>
      </c>
    </row>
    <row r="5942" spans="1:37" x14ac:dyDescent="0.25">
      <c r="A5942" t="s">
        <v>636</v>
      </c>
      <c r="B5942" t="s">
        <v>187</v>
      </c>
      <c r="C5942" s="67" t="str">
        <f t="shared" si="681"/>
        <v>Ava Pesha</v>
      </c>
      <c r="D5942" s="71" t="str" cm="1">
        <f t="array" ref="D5942">_xlfn.IFS(AK5942="1",CONCATENATE(C5942,"Regional"),AK5942="2",CONCATENATE(C5942,"Sectional"),AK5942="3",CONCATENATE(C5942,COUNTIF($C$1:C5942,C5942)))</f>
        <v>Ava Pesha7</v>
      </c>
      <c r="E5942" s="66">
        <v>45183.625</v>
      </c>
      <c r="F5942" t="s">
        <v>2583</v>
      </c>
      <c r="G5942" s="46">
        <v>42</v>
      </c>
      <c r="H5942" s="46">
        <v>37</v>
      </c>
      <c r="I5942" s="46">
        <v>1</v>
      </c>
      <c r="J5942" t="s">
        <v>144</v>
      </c>
      <c r="K5942" t="s">
        <v>90</v>
      </c>
      <c r="L5942" s="46">
        <v>2438</v>
      </c>
      <c r="M5942" s="46">
        <v>36</v>
      </c>
      <c r="N5942" s="46">
        <v>34</v>
      </c>
      <c r="O5942" s="46">
        <v>103</v>
      </c>
      <c r="P5942" s="46">
        <f t="shared" si="682"/>
        <v>1</v>
      </c>
      <c r="R5942" s="67" t="s">
        <v>1266</v>
      </c>
      <c r="S5942" s="67">
        <f>COUNTIF(Y$2:$Y$100,R5942)</f>
        <v>0</v>
      </c>
      <c r="V5942" s="67">
        <f t="shared" si="686"/>
        <v>0</v>
      </c>
      <c r="X5942"/>
      <c r="Y5942" s="67" t="str">
        <f t="shared" si="680"/>
        <v xml:space="preserve"> </v>
      </c>
      <c r="AB5942" t="s">
        <v>90</v>
      </c>
      <c r="AC5942" s="46">
        <v>2438</v>
      </c>
      <c r="AD5942" s="46">
        <v>36</v>
      </c>
      <c r="AE5942" s="46">
        <v>34</v>
      </c>
      <c r="AF5942" s="46">
        <v>103</v>
      </c>
      <c r="AH5942" s="70" t="str">
        <f t="shared" si="683"/>
        <v/>
      </c>
      <c r="AI5942" s="70" t="str">
        <f t="shared" si="684"/>
        <v/>
      </c>
      <c r="AJ5942" s="70" t="str">
        <f t="shared" si="685"/>
        <v>X</v>
      </c>
      <c r="AK5942" s="70" t="str" cm="1">
        <f t="array" ref="AK5942">_xlfn.IFS(AH5942&lt;&gt;"","1",AI5942&lt;&gt;"","2",AJ5942&lt;&gt;"","3")</f>
        <v>3</v>
      </c>
    </row>
    <row r="5943" spans="1:37" x14ac:dyDescent="0.25">
      <c r="A5943" t="s">
        <v>633</v>
      </c>
      <c r="B5943" t="s">
        <v>875</v>
      </c>
      <c r="C5943" s="67" t="str">
        <f t="shared" si="681"/>
        <v>Layla Salay</v>
      </c>
      <c r="D5943" s="71" t="str" cm="1">
        <f t="array" ref="D5943">_xlfn.IFS(AK5943="1",CONCATENATE(C5943,"Regional"),AK5943="2",CONCATENATE(C5943,"Sectional"),AK5943="3",CONCATENATE(C5943,COUNTIF($C$1:C5943,C5943)))</f>
        <v>Layla Salay12</v>
      </c>
      <c r="E5943" s="66">
        <v>45183.625</v>
      </c>
      <c r="F5943" t="s">
        <v>2583</v>
      </c>
      <c r="G5943" s="46">
        <v>42</v>
      </c>
      <c r="H5943" s="46">
        <v>41</v>
      </c>
      <c r="I5943" s="46">
        <v>2</v>
      </c>
      <c r="J5943" t="s">
        <v>144</v>
      </c>
      <c r="K5943" t="s">
        <v>90</v>
      </c>
      <c r="L5943" s="46">
        <v>2438</v>
      </c>
      <c r="M5943" s="46">
        <v>36</v>
      </c>
      <c r="N5943" s="46">
        <v>34</v>
      </c>
      <c r="O5943" s="46">
        <v>103</v>
      </c>
      <c r="P5943" s="46">
        <f t="shared" si="682"/>
        <v>1</v>
      </c>
      <c r="R5943" s="67" t="s">
        <v>2907</v>
      </c>
      <c r="S5943" s="67">
        <f>COUNTIF(Y$2:$Y$100,R5943)</f>
        <v>0</v>
      </c>
      <c r="V5943" s="67">
        <f t="shared" si="686"/>
        <v>0</v>
      </c>
      <c r="X5943"/>
      <c r="Y5943" s="67" t="str">
        <f t="shared" si="680"/>
        <v xml:space="preserve"> </v>
      </c>
      <c r="AB5943" t="s">
        <v>90</v>
      </c>
      <c r="AC5943" s="46">
        <v>2438</v>
      </c>
      <c r="AD5943" s="46">
        <v>36</v>
      </c>
      <c r="AE5943" s="46">
        <v>34</v>
      </c>
      <c r="AF5943" s="46">
        <v>103</v>
      </c>
      <c r="AH5943" s="70" t="str">
        <f t="shared" si="683"/>
        <v/>
      </c>
      <c r="AI5943" s="70" t="str">
        <f t="shared" si="684"/>
        <v/>
      </c>
      <c r="AJ5943" s="70" t="str">
        <f t="shared" si="685"/>
        <v>X</v>
      </c>
      <c r="AK5943" s="70" t="str" cm="1">
        <f t="array" ref="AK5943">_xlfn.IFS(AH5943&lt;&gt;"","1",AI5943&lt;&gt;"","2",AJ5943&lt;&gt;"","3")</f>
        <v>3</v>
      </c>
    </row>
    <row r="5944" spans="1:37" x14ac:dyDescent="0.25">
      <c r="A5944" t="s">
        <v>638</v>
      </c>
      <c r="B5944" t="s">
        <v>639</v>
      </c>
      <c r="C5944" s="67" t="str">
        <f t="shared" si="681"/>
        <v>Gabbi Matzek</v>
      </c>
      <c r="D5944" s="71" t="str" cm="1">
        <f t="array" ref="D5944">_xlfn.IFS(AK5944="1",CONCATENATE(C5944,"Regional"),AK5944="2",CONCATENATE(C5944,"Sectional"),AK5944="3",CONCATENATE(C5944,COUNTIF($C$1:C5944,C5944)))</f>
        <v>Gabbi Matzek12</v>
      </c>
      <c r="E5944" s="66">
        <v>45183.625</v>
      </c>
      <c r="F5944" t="s">
        <v>2583</v>
      </c>
      <c r="G5944" s="46">
        <v>42</v>
      </c>
      <c r="H5944" s="46">
        <v>41</v>
      </c>
      <c r="I5944" s="46">
        <v>2</v>
      </c>
      <c r="J5944" t="s">
        <v>144</v>
      </c>
      <c r="K5944" t="s">
        <v>90</v>
      </c>
      <c r="L5944" s="46">
        <v>2438</v>
      </c>
      <c r="M5944" s="46">
        <v>36</v>
      </c>
      <c r="N5944" s="46">
        <v>34</v>
      </c>
      <c r="O5944" s="46">
        <v>103</v>
      </c>
      <c r="P5944" s="46">
        <f t="shared" si="682"/>
        <v>1</v>
      </c>
      <c r="R5944" s="67" t="s">
        <v>1268</v>
      </c>
      <c r="S5944" s="67">
        <f>COUNTIF(Y$2:$Y$100,R5944)</f>
        <v>0</v>
      </c>
      <c r="V5944" s="67">
        <f t="shared" si="686"/>
        <v>0</v>
      </c>
      <c r="X5944"/>
      <c r="Y5944" s="67" t="str">
        <f t="shared" si="680"/>
        <v xml:space="preserve"> </v>
      </c>
      <c r="AB5944" t="s">
        <v>90</v>
      </c>
      <c r="AC5944" s="46">
        <v>2438</v>
      </c>
      <c r="AD5944" s="46">
        <v>36</v>
      </c>
      <c r="AE5944" s="46">
        <v>34</v>
      </c>
      <c r="AF5944" s="46">
        <v>103</v>
      </c>
      <c r="AH5944" s="70" t="str">
        <f t="shared" si="683"/>
        <v/>
      </c>
      <c r="AI5944" s="70" t="str">
        <f t="shared" si="684"/>
        <v/>
      </c>
      <c r="AJ5944" s="70" t="str">
        <f t="shared" si="685"/>
        <v>X</v>
      </c>
      <c r="AK5944" s="70" t="str" cm="1">
        <f t="array" ref="AK5944">_xlfn.IFS(AH5944&lt;&gt;"","1",AI5944&lt;&gt;"","2",AJ5944&lt;&gt;"","3")</f>
        <v>3</v>
      </c>
    </row>
    <row r="5945" spans="1:37" x14ac:dyDescent="0.25">
      <c r="A5945" t="s">
        <v>568</v>
      </c>
      <c r="B5945" t="s">
        <v>637</v>
      </c>
      <c r="C5945" s="67" t="str">
        <f t="shared" si="681"/>
        <v>Jeanne Rohl</v>
      </c>
      <c r="D5945" s="71" t="str" cm="1">
        <f t="array" ref="D5945">_xlfn.IFS(AK5945="1",CONCATENATE(C5945,"Regional"),AK5945="2",CONCATENATE(C5945,"Sectional"),AK5945="3",CONCATENATE(C5945,COUNTIF($C$1:C5945,C5945)))</f>
        <v>Jeanne Rohl12</v>
      </c>
      <c r="E5945" s="66">
        <v>45183.625</v>
      </c>
      <c r="F5945" t="s">
        <v>2583</v>
      </c>
      <c r="G5945" s="46">
        <v>42</v>
      </c>
      <c r="H5945" s="46">
        <v>43</v>
      </c>
      <c r="I5945" s="46">
        <v>4</v>
      </c>
      <c r="J5945" t="s">
        <v>144</v>
      </c>
      <c r="K5945" t="s">
        <v>90</v>
      </c>
      <c r="L5945" s="46">
        <v>2438</v>
      </c>
      <c r="M5945" s="46">
        <v>36</v>
      </c>
      <c r="N5945" s="46">
        <v>34</v>
      </c>
      <c r="O5945" s="46">
        <v>103</v>
      </c>
      <c r="P5945" s="46">
        <f t="shared" si="682"/>
        <v>1</v>
      </c>
      <c r="R5945" s="67" t="s">
        <v>1267</v>
      </c>
      <c r="S5945" s="67">
        <f>COUNTIF(Y$2:$Y$100,R5945)</f>
        <v>0</v>
      </c>
      <c r="V5945" s="67">
        <f t="shared" si="686"/>
        <v>0</v>
      </c>
      <c r="X5945"/>
      <c r="Y5945" s="67" t="str">
        <f t="shared" si="680"/>
        <v xml:space="preserve"> </v>
      </c>
      <c r="AB5945" t="s">
        <v>90</v>
      </c>
      <c r="AC5945" s="46">
        <v>2438</v>
      </c>
      <c r="AD5945" s="46">
        <v>36</v>
      </c>
      <c r="AE5945" s="46">
        <v>34</v>
      </c>
      <c r="AF5945" s="46">
        <v>103</v>
      </c>
      <c r="AH5945" s="70" t="str">
        <f t="shared" si="683"/>
        <v/>
      </c>
      <c r="AI5945" s="70" t="str">
        <f t="shared" si="684"/>
        <v/>
      </c>
      <c r="AJ5945" s="70" t="str">
        <f t="shared" si="685"/>
        <v>X</v>
      </c>
      <c r="AK5945" s="70" t="str" cm="1">
        <f t="array" ref="AK5945">_xlfn.IFS(AH5945&lt;&gt;"","1",AI5945&lt;&gt;"","2",AJ5945&lt;&gt;"","3")</f>
        <v>3</v>
      </c>
    </row>
    <row r="5946" spans="1:37" x14ac:dyDescent="0.25">
      <c r="A5946" t="s">
        <v>340</v>
      </c>
      <c r="B5946" t="s">
        <v>499</v>
      </c>
      <c r="C5946" s="67" t="str">
        <f t="shared" si="681"/>
        <v>Macy Reiter</v>
      </c>
      <c r="D5946" s="71" t="str" cm="1">
        <f t="array" ref="D5946">_xlfn.IFS(AK5946="1",CONCATENATE(C5946,"Regional"),AK5946="2",CONCATENATE(C5946,"Sectional"),AK5946="3",CONCATENATE(C5946,COUNTIF($C$1:C5946,C5946)))</f>
        <v>Macy Reiter12</v>
      </c>
      <c r="E5946" s="66">
        <v>45183.625</v>
      </c>
      <c r="F5946" t="s">
        <v>2583</v>
      </c>
      <c r="G5946" s="46">
        <v>42</v>
      </c>
      <c r="H5946" s="46">
        <v>44</v>
      </c>
      <c r="I5946" s="46">
        <v>5</v>
      </c>
      <c r="J5946" t="s">
        <v>144</v>
      </c>
      <c r="K5946" t="s">
        <v>90</v>
      </c>
      <c r="L5946" s="46">
        <v>2438</v>
      </c>
      <c r="M5946" s="46">
        <v>36</v>
      </c>
      <c r="N5946" s="46">
        <v>34</v>
      </c>
      <c r="O5946" s="46">
        <v>103</v>
      </c>
      <c r="P5946" s="46">
        <f t="shared" si="682"/>
        <v>1</v>
      </c>
      <c r="R5946" s="67" t="s">
        <v>2908</v>
      </c>
      <c r="S5946" s="67">
        <f>COUNTIF(Y$2:$Y$100,R5946)</f>
        <v>0</v>
      </c>
      <c r="V5946" s="67">
        <f t="shared" si="686"/>
        <v>0</v>
      </c>
      <c r="X5946"/>
      <c r="Y5946" s="67" t="str">
        <f t="shared" si="680"/>
        <v xml:space="preserve"> </v>
      </c>
      <c r="AB5946" t="s">
        <v>90</v>
      </c>
      <c r="AC5946" s="46">
        <v>2438</v>
      </c>
      <c r="AD5946" s="46">
        <v>36</v>
      </c>
      <c r="AE5946" s="46">
        <v>34</v>
      </c>
      <c r="AF5946" s="46">
        <v>103</v>
      </c>
      <c r="AH5946" s="70" t="str">
        <f t="shared" si="683"/>
        <v/>
      </c>
      <c r="AI5946" s="70" t="str">
        <f t="shared" si="684"/>
        <v/>
      </c>
      <c r="AJ5946" s="70" t="str">
        <f t="shared" si="685"/>
        <v>X</v>
      </c>
      <c r="AK5946" s="70" t="str" cm="1">
        <f t="array" ref="AK5946">_xlfn.IFS(AH5946&lt;&gt;"","1",AI5946&lt;&gt;"","2",AJ5946&lt;&gt;"","3")</f>
        <v>3</v>
      </c>
    </row>
    <row r="5947" spans="1:37" x14ac:dyDescent="0.25">
      <c r="A5947" t="s">
        <v>961</v>
      </c>
      <c r="B5947" t="s">
        <v>962</v>
      </c>
      <c r="C5947" s="67" t="str">
        <f t="shared" si="681"/>
        <v>Karalyn Skinner</v>
      </c>
      <c r="D5947" s="71" t="str" cm="1">
        <f t="array" ref="D5947">_xlfn.IFS(AK5947="1",CONCATENATE(C5947,"Regional"),AK5947="2",CONCATENATE(C5947,"Sectional"),AK5947="3",CONCATENATE(C5947,COUNTIF($C$1:C5947,C5947)))</f>
        <v>Karalyn Skinner9</v>
      </c>
      <c r="E5947" s="66">
        <v>45183.625</v>
      </c>
      <c r="F5947" t="s">
        <v>2583</v>
      </c>
      <c r="G5947" s="46">
        <v>42</v>
      </c>
      <c r="H5947" s="46">
        <v>46</v>
      </c>
      <c r="I5947" s="46">
        <v>6</v>
      </c>
      <c r="J5947" t="s">
        <v>144</v>
      </c>
      <c r="K5947" t="s">
        <v>90</v>
      </c>
      <c r="L5947" s="46">
        <v>2438</v>
      </c>
      <c r="M5947" s="46">
        <v>36</v>
      </c>
      <c r="N5947" s="46">
        <v>34</v>
      </c>
      <c r="O5947" s="46">
        <v>103</v>
      </c>
      <c r="P5947" s="46">
        <f t="shared" si="682"/>
        <v>1</v>
      </c>
      <c r="R5947" s="67" t="s">
        <v>1476</v>
      </c>
      <c r="S5947" s="67">
        <f>COUNTIF(Y$2:$Y$100,R5947)</f>
        <v>0</v>
      </c>
      <c r="V5947" s="67">
        <f t="shared" si="686"/>
        <v>0</v>
      </c>
      <c r="X5947"/>
      <c r="Y5947" s="67" t="str">
        <f t="shared" si="680"/>
        <v xml:space="preserve"> </v>
      </c>
      <c r="AB5947" t="s">
        <v>90</v>
      </c>
      <c r="AC5947" s="46">
        <v>2438</v>
      </c>
      <c r="AD5947" s="46">
        <v>36</v>
      </c>
      <c r="AE5947" s="46">
        <v>34</v>
      </c>
      <c r="AF5947" s="46">
        <v>103</v>
      </c>
      <c r="AH5947" s="70" t="str">
        <f t="shared" si="683"/>
        <v/>
      </c>
      <c r="AI5947" s="70" t="str">
        <f t="shared" si="684"/>
        <v/>
      </c>
      <c r="AJ5947" s="70" t="str">
        <f t="shared" si="685"/>
        <v>X</v>
      </c>
      <c r="AK5947" s="70" t="str" cm="1">
        <f t="array" ref="AK5947">_xlfn.IFS(AH5947&lt;&gt;"","1",AI5947&lt;&gt;"","2",AJ5947&lt;&gt;"","3")</f>
        <v>3</v>
      </c>
    </row>
    <row r="5948" spans="1:37" x14ac:dyDescent="0.25">
      <c r="A5948" t="s">
        <v>189</v>
      </c>
      <c r="B5948" t="s">
        <v>640</v>
      </c>
      <c r="C5948" s="67" t="str">
        <f t="shared" si="681"/>
        <v>Mandy Baillargeon</v>
      </c>
      <c r="D5948" s="71" t="str" cm="1">
        <f t="array" ref="D5948">_xlfn.IFS(AK5948="1",CONCATENATE(C5948,"Regional"),AK5948="2",CONCATENATE(C5948,"Sectional"),AK5948="3",CONCATENATE(C5948,COUNTIF($C$1:C5948,C5948)))</f>
        <v>Mandy Baillargeon6</v>
      </c>
      <c r="E5948" s="66">
        <v>45183.625</v>
      </c>
      <c r="F5948" t="s">
        <v>2583</v>
      </c>
      <c r="G5948" s="46">
        <v>42</v>
      </c>
      <c r="H5948" s="46">
        <v>46</v>
      </c>
      <c r="I5948" s="46">
        <v>6</v>
      </c>
      <c r="J5948" t="s">
        <v>144</v>
      </c>
      <c r="K5948" t="s">
        <v>90</v>
      </c>
      <c r="L5948" s="46">
        <v>2438</v>
      </c>
      <c r="M5948" s="46">
        <v>36</v>
      </c>
      <c r="N5948" s="46">
        <v>34</v>
      </c>
      <c r="O5948" s="46">
        <v>103</v>
      </c>
      <c r="P5948" s="46">
        <f t="shared" si="682"/>
        <v>1</v>
      </c>
      <c r="R5948" s="67" t="s">
        <v>3160</v>
      </c>
      <c r="S5948" s="67">
        <f>COUNTIF(Y$2:$Y$100,R5948)</f>
        <v>0</v>
      </c>
      <c r="V5948" s="67">
        <f t="shared" si="686"/>
        <v>0</v>
      </c>
      <c r="X5948"/>
      <c r="Y5948" s="67" t="str">
        <f t="shared" ref="Y5948:Y6011" si="687">CONCATENATE(W5948," ",X5948)</f>
        <v xml:space="preserve"> </v>
      </c>
      <c r="AB5948" t="s">
        <v>90</v>
      </c>
      <c r="AC5948" s="46">
        <v>2438</v>
      </c>
      <c r="AD5948" s="46">
        <v>36</v>
      </c>
      <c r="AE5948" s="46">
        <v>34</v>
      </c>
      <c r="AF5948" s="46">
        <v>103</v>
      </c>
      <c r="AH5948" s="70" t="str">
        <f t="shared" si="683"/>
        <v/>
      </c>
      <c r="AI5948" s="70" t="str">
        <f t="shared" si="684"/>
        <v/>
      </c>
      <c r="AJ5948" s="70" t="str">
        <f t="shared" si="685"/>
        <v>X</v>
      </c>
      <c r="AK5948" s="70" t="str" cm="1">
        <f t="array" ref="AK5948">_xlfn.IFS(AH5948&lt;&gt;"","1",AI5948&lt;&gt;"","2",AJ5948&lt;&gt;"","3")</f>
        <v>3</v>
      </c>
    </row>
    <row r="5949" spans="1:37" x14ac:dyDescent="0.25">
      <c r="A5949" t="s">
        <v>658</v>
      </c>
      <c r="B5949" t="s">
        <v>315</v>
      </c>
      <c r="C5949" s="67" t="str">
        <f t="shared" si="681"/>
        <v>Morgan Gjovig</v>
      </c>
      <c r="D5949" s="71" t="str" cm="1">
        <f t="array" ref="D5949">_xlfn.IFS(AK5949="1",CONCATENATE(C5949,"Regional"),AK5949="2",CONCATENATE(C5949,"Sectional"),AK5949="3",CONCATENATE(C5949,COUNTIF($C$1:C5949,C5949)))</f>
        <v>Morgan Gjovig8</v>
      </c>
      <c r="E5949" s="66">
        <v>45183.625</v>
      </c>
      <c r="F5949" t="s">
        <v>2583</v>
      </c>
      <c r="G5949" s="46">
        <v>42</v>
      </c>
      <c r="H5949" s="46">
        <v>47</v>
      </c>
      <c r="I5949" s="46">
        <v>8</v>
      </c>
      <c r="J5949" t="s">
        <v>144</v>
      </c>
      <c r="K5949" t="s">
        <v>90</v>
      </c>
      <c r="L5949" s="46">
        <v>2438</v>
      </c>
      <c r="M5949" s="46">
        <v>36</v>
      </c>
      <c r="N5949" s="46">
        <v>34</v>
      </c>
      <c r="O5949" s="46">
        <v>103</v>
      </c>
      <c r="P5949" s="46">
        <f t="shared" si="682"/>
        <v>1</v>
      </c>
      <c r="R5949" s="67" t="s">
        <v>1281</v>
      </c>
      <c r="S5949" s="67">
        <f>COUNTIF(Y$2:$Y$100,R5949)</f>
        <v>0</v>
      </c>
      <c r="V5949" s="67">
        <f t="shared" si="686"/>
        <v>0</v>
      </c>
      <c r="X5949"/>
      <c r="Y5949" s="67" t="str">
        <f t="shared" si="687"/>
        <v xml:space="preserve"> </v>
      </c>
      <c r="AB5949" t="s">
        <v>90</v>
      </c>
      <c r="AC5949" s="46">
        <v>2438</v>
      </c>
      <c r="AD5949" s="46">
        <v>36</v>
      </c>
      <c r="AE5949" s="46">
        <v>34</v>
      </c>
      <c r="AF5949" s="46">
        <v>103</v>
      </c>
      <c r="AH5949" s="70" t="str">
        <f t="shared" si="683"/>
        <v/>
      </c>
      <c r="AI5949" s="70" t="str">
        <f t="shared" si="684"/>
        <v/>
      </c>
      <c r="AJ5949" s="70" t="str">
        <f t="shared" si="685"/>
        <v>X</v>
      </c>
      <c r="AK5949" s="70" t="str" cm="1">
        <f t="array" ref="AK5949">_xlfn.IFS(AH5949&lt;&gt;"","1",AI5949&lt;&gt;"","2",AJ5949&lt;&gt;"","3")</f>
        <v>3</v>
      </c>
    </row>
    <row r="5950" spans="1:37" x14ac:dyDescent="0.25">
      <c r="A5950" t="s">
        <v>649</v>
      </c>
      <c r="B5950" t="s">
        <v>650</v>
      </c>
      <c r="C5950" s="67" t="str">
        <f t="shared" si="681"/>
        <v>Izzy Sabelko</v>
      </c>
      <c r="D5950" s="71" t="str" cm="1">
        <f t="array" ref="D5950">_xlfn.IFS(AK5950="1",CONCATENATE(C5950,"Regional"),AK5950="2",CONCATENATE(C5950,"Sectional"),AK5950="3",CONCATENATE(C5950,COUNTIF($C$1:C5950,C5950)))</f>
        <v>Izzy Sabelko9</v>
      </c>
      <c r="E5950" s="66">
        <v>45183.625</v>
      </c>
      <c r="F5950" t="s">
        <v>2583</v>
      </c>
      <c r="G5950" s="46">
        <v>42</v>
      </c>
      <c r="H5950" s="46">
        <v>47</v>
      </c>
      <c r="I5950" s="46">
        <v>8</v>
      </c>
      <c r="J5950" t="s">
        <v>144</v>
      </c>
      <c r="K5950" t="s">
        <v>90</v>
      </c>
      <c r="L5950" s="46">
        <v>2438</v>
      </c>
      <c r="M5950" s="46">
        <v>36</v>
      </c>
      <c r="N5950" s="46">
        <v>34</v>
      </c>
      <c r="O5950" s="46">
        <v>103</v>
      </c>
      <c r="P5950" s="46">
        <f t="shared" si="682"/>
        <v>1</v>
      </c>
      <c r="R5950" s="67" t="s">
        <v>1274</v>
      </c>
      <c r="S5950" s="67">
        <f>COUNTIF(Y$2:$Y$100,R5950)</f>
        <v>0</v>
      </c>
      <c r="V5950" s="67">
        <f t="shared" si="686"/>
        <v>0</v>
      </c>
      <c r="X5950"/>
      <c r="Y5950" s="67" t="str">
        <f t="shared" si="687"/>
        <v xml:space="preserve"> </v>
      </c>
      <c r="AB5950" t="s">
        <v>90</v>
      </c>
      <c r="AC5950" s="46">
        <v>2438</v>
      </c>
      <c r="AD5950" s="46">
        <v>36</v>
      </c>
      <c r="AE5950" s="46">
        <v>34</v>
      </c>
      <c r="AF5950" s="46">
        <v>103</v>
      </c>
      <c r="AH5950" s="70" t="str">
        <f t="shared" si="683"/>
        <v/>
      </c>
      <c r="AI5950" s="70" t="str">
        <f t="shared" si="684"/>
        <v/>
      </c>
      <c r="AJ5950" s="70" t="str">
        <f t="shared" si="685"/>
        <v>X</v>
      </c>
      <c r="AK5950" s="70" t="str" cm="1">
        <f t="array" ref="AK5950">_xlfn.IFS(AH5950&lt;&gt;"","1",AI5950&lt;&gt;"","2",AJ5950&lt;&gt;"","3")</f>
        <v>3</v>
      </c>
    </row>
    <row r="5951" spans="1:37" x14ac:dyDescent="0.25">
      <c r="A5951" t="s">
        <v>2132</v>
      </c>
      <c r="B5951" t="s">
        <v>740</v>
      </c>
      <c r="C5951" s="67" t="str">
        <f t="shared" si="681"/>
        <v>Lydia Feran</v>
      </c>
      <c r="D5951" s="71" t="str" cm="1">
        <f t="array" ref="D5951">_xlfn.IFS(AK5951="1",CONCATENATE(C5951,"Regional"),AK5951="2",CONCATENATE(C5951,"Sectional"),AK5951="3",CONCATENATE(C5951,COUNTIF($C$1:C5951,C5951)))</f>
        <v>Lydia Feran8</v>
      </c>
      <c r="E5951" s="66">
        <v>45183.625</v>
      </c>
      <c r="F5951" t="s">
        <v>2583</v>
      </c>
      <c r="G5951" s="46">
        <v>42</v>
      </c>
      <c r="H5951" s="46">
        <v>47</v>
      </c>
      <c r="I5951" s="46">
        <v>8</v>
      </c>
      <c r="J5951" t="s">
        <v>144</v>
      </c>
      <c r="K5951" t="s">
        <v>90</v>
      </c>
      <c r="L5951" s="46">
        <v>2438</v>
      </c>
      <c r="M5951" s="46">
        <v>36</v>
      </c>
      <c r="N5951" s="46">
        <v>34</v>
      </c>
      <c r="O5951" s="46">
        <v>103</v>
      </c>
      <c r="P5951" s="46">
        <f t="shared" si="682"/>
        <v>1</v>
      </c>
      <c r="R5951" s="67" t="s">
        <v>3159</v>
      </c>
      <c r="S5951" s="67">
        <f>COUNTIF(Y$2:$Y$100,R5951)</f>
        <v>0</v>
      </c>
      <c r="V5951" s="67">
        <f t="shared" si="686"/>
        <v>0</v>
      </c>
      <c r="X5951"/>
      <c r="Y5951" s="67" t="str">
        <f t="shared" si="687"/>
        <v xml:space="preserve"> </v>
      </c>
      <c r="AB5951" t="s">
        <v>90</v>
      </c>
      <c r="AC5951" s="46">
        <v>2438</v>
      </c>
      <c r="AD5951" s="46">
        <v>36</v>
      </c>
      <c r="AE5951" s="46">
        <v>34</v>
      </c>
      <c r="AF5951" s="46">
        <v>103</v>
      </c>
      <c r="AH5951" s="70" t="str">
        <f t="shared" si="683"/>
        <v/>
      </c>
      <c r="AI5951" s="70" t="str">
        <f t="shared" si="684"/>
        <v/>
      </c>
      <c r="AJ5951" s="70" t="str">
        <f t="shared" si="685"/>
        <v>X</v>
      </c>
      <c r="AK5951" s="70" t="str" cm="1">
        <f t="array" ref="AK5951">_xlfn.IFS(AH5951&lt;&gt;"","1",AI5951&lt;&gt;"","2",AJ5951&lt;&gt;"","3")</f>
        <v>3</v>
      </c>
    </row>
    <row r="5952" spans="1:37" x14ac:dyDescent="0.25">
      <c r="A5952" t="s">
        <v>303</v>
      </c>
      <c r="B5952" t="s">
        <v>368</v>
      </c>
      <c r="C5952" s="67" t="str">
        <f t="shared" si="681"/>
        <v>Lexi Marks</v>
      </c>
      <c r="D5952" s="71" t="str" cm="1">
        <f t="array" ref="D5952">_xlfn.IFS(AK5952="1",CONCATENATE(C5952,"Regional"),AK5952="2",CONCATENATE(C5952,"Sectional"),AK5952="3",CONCATENATE(C5952,COUNTIF($C$1:C5952,C5952)))</f>
        <v>Lexi Marks8</v>
      </c>
      <c r="E5952" s="66">
        <v>45183.625</v>
      </c>
      <c r="F5952" t="s">
        <v>2583</v>
      </c>
      <c r="G5952" s="46">
        <v>42</v>
      </c>
      <c r="H5952" s="46">
        <v>48</v>
      </c>
      <c r="I5952" s="46">
        <v>11</v>
      </c>
      <c r="J5952" t="s">
        <v>144</v>
      </c>
      <c r="K5952" t="s">
        <v>90</v>
      </c>
      <c r="L5952" s="46">
        <v>2438</v>
      </c>
      <c r="M5952" s="46">
        <v>36</v>
      </c>
      <c r="N5952" s="46">
        <v>34</v>
      </c>
      <c r="O5952" s="46">
        <v>103</v>
      </c>
      <c r="P5952" s="46">
        <f t="shared" si="682"/>
        <v>1</v>
      </c>
      <c r="R5952" s="67" t="s">
        <v>1277</v>
      </c>
      <c r="S5952" s="67">
        <f>COUNTIF(Y$2:$Y$100,R5952)</f>
        <v>0</v>
      </c>
      <c r="V5952" s="67">
        <f t="shared" si="686"/>
        <v>0</v>
      </c>
      <c r="X5952"/>
      <c r="Y5952" s="67" t="str">
        <f t="shared" si="687"/>
        <v xml:space="preserve"> </v>
      </c>
      <c r="AB5952" t="s">
        <v>90</v>
      </c>
      <c r="AC5952" s="46">
        <v>2438</v>
      </c>
      <c r="AD5952" s="46">
        <v>36</v>
      </c>
      <c r="AE5952" s="46">
        <v>34</v>
      </c>
      <c r="AF5952" s="46">
        <v>103</v>
      </c>
      <c r="AH5952" s="70" t="str">
        <f t="shared" si="683"/>
        <v/>
      </c>
      <c r="AI5952" s="70" t="str">
        <f t="shared" si="684"/>
        <v/>
      </c>
      <c r="AJ5952" s="70" t="str">
        <f t="shared" si="685"/>
        <v>X</v>
      </c>
      <c r="AK5952" s="70" t="str" cm="1">
        <f t="array" ref="AK5952">_xlfn.IFS(AH5952&lt;&gt;"","1",AI5952&lt;&gt;"","2",AJ5952&lt;&gt;"","3")</f>
        <v>3</v>
      </c>
    </row>
    <row r="5953" spans="1:37" x14ac:dyDescent="0.25">
      <c r="A5953" t="s">
        <v>347</v>
      </c>
      <c r="B5953" t="s">
        <v>242</v>
      </c>
      <c r="C5953" s="67" t="str">
        <f t="shared" si="681"/>
        <v>Emery Sanders</v>
      </c>
      <c r="D5953" s="71" t="str" cm="1">
        <f t="array" ref="D5953">_xlfn.IFS(AK5953="1",CONCATENATE(C5953,"Regional"),AK5953="2",CONCATENATE(C5953,"Sectional"),AK5953="3",CONCATENATE(C5953,COUNTIF($C$1:C5953,C5953)))</f>
        <v>Emery Sanders9</v>
      </c>
      <c r="E5953" s="66">
        <v>45183.625</v>
      </c>
      <c r="F5953" t="s">
        <v>2583</v>
      </c>
      <c r="G5953" s="46">
        <v>42</v>
      </c>
      <c r="H5953" s="46">
        <v>48</v>
      </c>
      <c r="I5953" s="46">
        <v>11</v>
      </c>
      <c r="J5953" t="s">
        <v>144</v>
      </c>
      <c r="K5953" t="s">
        <v>90</v>
      </c>
      <c r="L5953" s="46">
        <v>2438</v>
      </c>
      <c r="M5953" s="46">
        <v>36</v>
      </c>
      <c r="N5953" s="46">
        <v>34</v>
      </c>
      <c r="O5953" s="46">
        <v>103</v>
      </c>
      <c r="P5953" s="46">
        <f t="shared" si="682"/>
        <v>1</v>
      </c>
      <c r="R5953" s="67" t="s">
        <v>1270</v>
      </c>
      <c r="S5953" s="67">
        <f>COUNTIF(Y$2:$Y$100,R5953)</f>
        <v>0</v>
      </c>
      <c r="V5953" s="67">
        <f t="shared" si="686"/>
        <v>0</v>
      </c>
      <c r="X5953"/>
      <c r="Y5953" s="67" t="str">
        <f t="shared" si="687"/>
        <v xml:space="preserve"> </v>
      </c>
      <c r="AB5953" t="s">
        <v>90</v>
      </c>
      <c r="AC5953" s="46">
        <v>2438</v>
      </c>
      <c r="AD5953" s="46">
        <v>36</v>
      </c>
      <c r="AE5953" s="46">
        <v>34</v>
      </c>
      <c r="AF5953" s="46">
        <v>103</v>
      </c>
      <c r="AH5953" s="70" t="str">
        <f t="shared" si="683"/>
        <v/>
      </c>
      <c r="AI5953" s="70" t="str">
        <f t="shared" si="684"/>
        <v/>
      </c>
      <c r="AJ5953" s="70" t="str">
        <f t="shared" si="685"/>
        <v>X</v>
      </c>
      <c r="AK5953" s="70" t="str" cm="1">
        <f t="array" ref="AK5953">_xlfn.IFS(AH5953&lt;&gt;"","1",AI5953&lt;&gt;"","2",AJ5953&lt;&gt;"","3")</f>
        <v>3</v>
      </c>
    </row>
    <row r="5954" spans="1:37" x14ac:dyDescent="0.25">
      <c r="A5954" t="s">
        <v>271</v>
      </c>
      <c r="B5954" t="s">
        <v>653</v>
      </c>
      <c r="C5954" s="67" t="str">
        <f t="shared" ref="C5954:C6017" si="688">CONCATENATE(B5954," ",A5954)</f>
        <v>Addy Huppert</v>
      </c>
      <c r="D5954" s="71" t="str" cm="1">
        <f t="array" ref="D5954">_xlfn.IFS(AK5954="1",CONCATENATE(C5954,"Regional"),AK5954="2",CONCATENATE(C5954,"Sectional"),AK5954="3",CONCATENATE(C5954,COUNTIF($C$1:C5954,C5954)))</f>
        <v>Addy Huppert8</v>
      </c>
      <c r="E5954" s="66">
        <v>45183.625</v>
      </c>
      <c r="F5954" t="s">
        <v>2583</v>
      </c>
      <c r="G5954" s="46">
        <v>42</v>
      </c>
      <c r="H5954" s="46">
        <v>49</v>
      </c>
      <c r="I5954" s="46">
        <v>13</v>
      </c>
      <c r="J5954" t="s">
        <v>144</v>
      </c>
      <c r="K5954" t="s">
        <v>90</v>
      </c>
      <c r="L5954" s="46">
        <v>2438</v>
      </c>
      <c r="M5954" s="46">
        <v>36</v>
      </c>
      <c r="N5954" s="46">
        <v>34</v>
      </c>
      <c r="O5954" s="46">
        <v>103</v>
      </c>
      <c r="P5954" s="46">
        <f t="shared" ref="P5954:P6017" si="689">IF(L5954&gt;4000,2,1)</f>
        <v>1</v>
      </c>
      <c r="R5954" s="67" t="s">
        <v>1276</v>
      </c>
      <c r="S5954" s="67">
        <f>COUNTIF(Y$2:$Y$100,R5954)</f>
        <v>0</v>
      </c>
      <c r="V5954" s="67">
        <f t="shared" si="686"/>
        <v>0</v>
      </c>
      <c r="X5954"/>
      <c r="Y5954" s="67" t="str">
        <f t="shared" si="687"/>
        <v xml:space="preserve"> </v>
      </c>
      <c r="AB5954" t="s">
        <v>90</v>
      </c>
      <c r="AC5954" s="46">
        <v>2438</v>
      </c>
      <c r="AD5954" s="46">
        <v>36</v>
      </c>
      <c r="AE5954" s="46">
        <v>34</v>
      </c>
      <c r="AF5954" s="46">
        <v>103</v>
      </c>
      <c r="AH5954" s="70" t="str">
        <f t="shared" ref="AH5954:AH6017" si="690">IF(ISNUMBER(SEARCH("regional",$F5954)),$F5954,"")</f>
        <v/>
      </c>
      <c r="AI5954" s="70" t="str">
        <f t="shared" ref="AI5954:AI6017" si="691">IF(ISNUMBER(SEARCH("sectional",$F5954)),$F5954,"")</f>
        <v/>
      </c>
      <c r="AJ5954" s="70" t="str">
        <f t="shared" ref="AJ5954:AJ6017" si="692">IF(AND(AH5954="",AI5954=""),"X","")</f>
        <v>X</v>
      </c>
      <c r="AK5954" s="70" t="str" cm="1">
        <f t="array" ref="AK5954">_xlfn.IFS(AH5954&lt;&gt;"","1",AI5954&lt;&gt;"","2",AJ5954&lt;&gt;"","3")</f>
        <v>3</v>
      </c>
    </row>
    <row r="5955" spans="1:37" x14ac:dyDescent="0.25">
      <c r="A5955" t="s">
        <v>963</v>
      </c>
      <c r="B5955" t="s">
        <v>964</v>
      </c>
      <c r="C5955" s="67" t="str">
        <f t="shared" si="688"/>
        <v>Mattie Albright</v>
      </c>
      <c r="D5955" s="71" t="str" cm="1">
        <f t="array" ref="D5955">_xlfn.IFS(AK5955="1",CONCATENATE(C5955,"Regional"),AK5955="2",CONCATENATE(C5955,"Sectional"),AK5955="3",CONCATENATE(C5955,COUNTIF($C$1:C5955,C5955)))</f>
        <v>Mattie Albright9</v>
      </c>
      <c r="E5955" s="66">
        <v>45183.625</v>
      </c>
      <c r="F5955" t="s">
        <v>2583</v>
      </c>
      <c r="G5955" s="46">
        <v>42</v>
      </c>
      <c r="H5955" s="46">
        <v>49</v>
      </c>
      <c r="I5955" s="46">
        <v>13</v>
      </c>
      <c r="J5955" t="s">
        <v>144</v>
      </c>
      <c r="K5955" t="s">
        <v>90</v>
      </c>
      <c r="L5955" s="46">
        <v>2438</v>
      </c>
      <c r="M5955" s="46">
        <v>36</v>
      </c>
      <c r="N5955" s="46">
        <v>34</v>
      </c>
      <c r="O5955" s="46">
        <v>103</v>
      </c>
      <c r="P5955" s="46">
        <f t="shared" si="689"/>
        <v>1</v>
      </c>
      <c r="R5955" s="67" t="s">
        <v>1477</v>
      </c>
      <c r="S5955" s="67">
        <f>COUNTIF(Y$2:$Y$100,R5955)</f>
        <v>0</v>
      </c>
      <c r="V5955" s="67">
        <f t="shared" si="686"/>
        <v>0</v>
      </c>
      <c r="X5955"/>
      <c r="Y5955" s="67" t="str">
        <f t="shared" si="687"/>
        <v xml:space="preserve"> </v>
      </c>
      <c r="AB5955" t="s">
        <v>90</v>
      </c>
      <c r="AC5955" s="46">
        <v>2438</v>
      </c>
      <c r="AD5955" s="46">
        <v>36</v>
      </c>
      <c r="AE5955" s="46">
        <v>34</v>
      </c>
      <c r="AF5955" s="46">
        <v>103</v>
      </c>
      <c r="AH5955" s="70" t="str">
        <f t="shared" si="690"/>
        <v/>
      </c>
      <c r="AI5955" s="70" t="str">
        <f t="shared" si="691"/>
        <v/>
      </c>
      <c r="AJ5955" s="70" t="str">
        <f t="shared" si="692"/>
        <v>X</v>
      </c>
      <c r="AK5955" s="70" t="str" cm="1">
        <f t="array" ref="AK5955">_xlfn.IFS(AH5955&lt;&gt;"","1",AI5955&lt;&gt;"","2",AJ5955&lt;&gt;"","3")</f>
        <v>3</v>
      </c>
    </row>
    <row r="5956" spans="1:37" x14ac:dyDescent="0.25">
      <c r="A5956" t="s">
        <v>651</v>
      </c>
      <c r="B5956" t="s">
        <v>647</v>
      </c>
      <c r="C5956" s="67" t="str">
        <f t="shared" si="688"/>
        <v>Lucy Mansell</v>
      </c>
      <c r="D5956" s="71" t="str" cm="1">
        <f t="array" ref="D5956">_xlfn.IFS(AK5956="1",CONCATENATE(C5956,"Regional"),AK5956="2",CONCATENATE(C5956,"Sectional"),AK5956="3",CONCATENATE(C5956,COUNTIF($C$1:C5956,C5956)))</f>
        <v>Lucy Mansell9</v>
      </c>
      <c r="E5956" s="66">
        <v>45183.625</v>
      </c>
      <c r="F5956" t="s">
        <v>2583</v>
      </c>
      <c r="G5956" s="46">
        <v>42</v>
      </c>
      <c r="H5956" s="46">
        <v>50</v>
      </c>
      <c r="I5956" s="46">
        <v>15</v>
      </c>
      <c r="J5956" t="s">
        <v>144</v>
      </c>
      <c r="K5956" t="s">
        <v>90</v>
      </c>
      <c r="L5956" s="46">
        <v>2438</v>
      </c>
      <c r="M5956" s="46">
        <v>36</v>
      </c>
      <c r="N5956" s="46">
        <v>34</v>
      </c>
      <c r="O5956" s="46">
        <v>103</v>
      </c>
      <c r="P5956" s="46">
        <f t="shared" si="689"/>
        <v>1</v>
      </c>
      <c r="R5956" s="67" t="s">
        <v>1275</v>
      </c>
      <c r="S5956" s="67">
        <f>COUNTIF(Y$2:$Y$100,R5956)</f>
        <v>0</v>
      </c>
      <c r="V5956" s="67">
        <f t="shared" si="686"/>
        <v>0</v>
      </c>
      <c r="X5956"/>
      <c r="Y5956" s="67" t="str">
        <f t="shared" si="687"/>
        <v xml:space="preserve"> </v>
      </c>
      <c r="AB5956" t="s">
        <v>90</v>
      </c>
      <c r="AC5956" s="46">
        <v>2438</v>
      </c>
      <c r="AD5956" s="46">
        <v>36</v>
      </c>
      <c r="AE5956" s="46">
        <v>34</v>
      </c>
      <c r="AF5956" s="46">
        <v>103</v>
      </c>
      <c r="AH5956" s="70" t="str">
        <f t="shared" si="690"/>
        <v/>
      </c>
      <c r="AI5956" s="70" t="str">
        <f t="shared" si="691"/>
        <v/>
      </c>
      <c r="AJ5956" s="70" t="str">
        <f t="shared" si="692"/>
        <v>X</v>
      </c>
      <c r="AK5956" s="70" t="str" cm="1">
        <f t="array" ref="AK5956">_xlfn.IFS(AH5956&lt;&gt;"","1",AI5956&lt;&gt;"","2",AJ5956&lt;&gt;"","3")</f>
        <v>3</v>
      </c>
    </row>
    <row r="5957" spans="1:37" x14ac:dyDescent="0.25">
      <c r="A5957" t="s">
        <v>2133</v>
      </c>
      <c r="B5957" t="s">
        <v>362</v>
      </c>
      <c r="C5957" s="67" t="str">
        <f t="shared" si="688"/>
        <v>Emma Helgeson</v>
      </c>
      <c r="D5957" s="71" t="str" cm="1">
        <f t="array" ref="D5957">_xlfn.IFS(AK5957="1",CONCATENATE(C5957,"Regional"),AK5957="2",CONCATENATE(C5957,"Sectional"),AK5957="3",CONCATENATE(C5957,COUNTIF($C$1:C5957,C5957)))</f>
        <v>Emma Helgeson8</v>
      </c>
      <c r="E5957" s="66">
        <v>45183.625</v>
      </c>
      <c r="F5957" t="s">
        <v>2583</v>
      </c>
      <c r="G5957" s="46">
        <v>42</v>
      </c>
      <c r="H5957" s="46">
        <v>50</v>
      </c>
      <c r="I5957" s="46">
        <v>15</v>
      </c>
      <c r="J5957" t="s">
        <v>144</v>
      </c>
      <c r="K5957" t="s">
        <v>90</v>
      </c>
      <c r="L5957" s="46">
        <v>2438</v>
      </c>
      <c r="M5957" s="46">
        <v>36</v>
      </c>
      <c r="N5957" s="46">
        <v>34</v>
      </c>
      <c r="O5957" s="46">
        <v>103</v>
      </c>
      <c r="P5957" s="46">
        <f t="shared" si="689"/>
        <v>1</v>
      </c>
      <c r="R5957" s="67" t="s">
        <v>3161</v>
      </c>
      <c r="S5957" s="67">
        <f>COUNTIF(Y$2:$Y$100,R5957)</f>
        <v>0</v>
      </c>
      <c r="V5957" s="67">
        <f t="shared" si="686"/>
        <v>0</v>
      </c>
      <c r="X5957"/>
      <c r="Y5957" s="67" t="str">
        <f t="shared" si="687"/>
        <v xml:space="preserve"> </v>
      </c>
      <c r="AB5957" t="s">
        <v>90</v>
      </c>
      <c r="AC5957" s="46">
        <v>2438</v>
      </c>
      <c r="AD5957" s="46">
        <v>36</v>
      </c>
      <c r="AE5957" s="46">
        <v>34</v>
      </c>
      <c r="AF5957" s="46">
        <v>103</v>
      </c>
      <c r="AH5957" s="70" t="str">
        <f t="shared" si="690"/>
        <v/>
      </c>
      <c r="AI5957" s="70" t="str">
        <f t="shared" si="691"/>
        <v/>
      </c>
      <c r="AJ5957" s="70" t="str">
        <f t="shared" si="692"/>
        <v>X</v>
      </c>
      <c r="AK5957" s="70" t="str" cm="1">
        <f t="array" ref="AK5957">_xlfn.IFS(AH5957&lt;&gt;"","1",AI5957&lt;&gt;"","2",AJ5957&lt;&gt;"","3")</f>
        <v>3</v>
      </c>
    </row>
    <row r="5958" spans="1:37" x14ac:dyDescent="0.25">
      <c r="A5958" t="s">
        <v>565</v>
      </c>
      <c r="B5958" t="s">
        <v>187</v>
      </c>
      <c r="C5958" s="67" t="str">
        <f t="shared" si="688"/>
        <v>Ava Franco</v>
      </c>
      <c r="D5958" s="71" t="str" cm="1">
        <f t="array" ref="D5958">_xlfn.IFS(AK5958="1",CONCATENATE(C5958,"Regional"),AK5958="2",CONCATENATE(C5958,"Sectional"),AK5958="3",CONCATENATE(C5958,COUNTIF($C$1:C5958,C5958)))</f>
        <v>Ava Franco3</v>
      </c>
      <c r="E5958" s="66">
        <v>45183.625</v>
      </c>
      <c r="F5958" t="s">
        <v>2583</v>
      </c>
      <c r="G5958" s="46">
        <v>42</v>
      </c>
      <c r="H5958" s="46">
        <v>50</v>
      </c>
      <c r="I5958" s="46">
        <v>15</v>
      </c>
      <c r="J5958" t="s">
        <v>144</v>
      </c>
      <c r="K5958" t="s">
        <v>90</v>
      </c>
      <c r="L5958" s="46">
        <v>2438</v>
      </c>
      <c r="M5958" s="46">
        <v>36</v>
      </c>
      <c r="N5958" s="46">
        <v>34</v>
      </c>
      <c r="O5958" s="46">
        <v>103</v>
      </c>
      <c r="P5958" s="46">
        <f t="shared" si="689"/>
        <v>1</v>
      </c>
      <c r="R5958" s="67" t="s">
        <v>1224</v>
      </c>
      <c r="S5958" s="67">
        <f>COUNTIF(Y$2:$Y$100,R5958)</f>
        <v>0</v>
      </c>
      <c r="V5958" s="67">
        <f t="shared" si="686"/>
        <v>0</v>
      </c>
      <c r="X5958"/>
      <c r="Y5958" s="67" t="str">
        <f t="shared" si="687"/>
        <v xml:space="preserve"> </v>
      </c>
      <c r="AB5958" t="s">
        <v>90</v>
      </c>
      <c r="AC5958" s="46">
        <v>2438</v>
      </c>
      <c r="AD5958" s="46">
        <v>36</v>
      </c>
      <c r="AE5958" s="46">
        <v>34</v>
      </c>
      <c r="AF5958" s="46">
        <v>103</v>
      </c>
      <c r="AH5958" s="70" t="str">
        <f t="shared" si="690"/>
        <v/>
      </c>
      <c r="AI5958" s="70" t="str">
        <f t="shared" si="691"/>
        <v/>
      </c>
      <c r="AJ5958" s="70" t="str">
        <f t="shared" si="692"/>
        <v>X</v>
      </c>
      <c r="AK5958" s="70" t="str" cm="1">
        <f t="array" ref="AK5958">_xlfn.IFS(AH5958&lt;&gt;"","1",AI5958&lt;&gt;"","2",AJ5958&lt;&gt;"","3")</f>
        <v>3</v>
      </c>
    </row>
    <row r="5959" spans="1:37" x14ac:dyDescent="0.25">
      <c r="A5959" t="s">
        <v>222</v>
      </c>
      <c r="B5959" t="s">
        <v>207</v>
      </c>
      <c r="C5959" s="67" t="str">
        <f t="shared" si="688"/>
        <v>Taylor Bush</v>
      </c>
      <c r="D5959" s="71" t="str" cm="1">
        <f t="array" ref="D5959">_xlfn.IFS(AK5959="1",CONCATENATE(C5959,"Regional"),AK5959="2",CONCATENATE(C5959,"Sectional"),AK5959="3",CONCATENATE(C5959,COUNTIF($C$1:C5959,C5959)))</f>
        <v>Taylor Bush7</v>
      </c>
      <c r="E5959" s="66">
        <v>45183.625</v>
      </c>
      <c r="F5959" t="s">
        <v>2583</v>
      </c>
      <c r="G5959" s="46">
        <v>42</v>
      </c>
      <c r="H5959" s="46">
        <v>51</v>
      </c>
      <c r="I5959" s="46">
        <v>18</v>
      </c>
      <c r="J5959" t="s">
        <v>144</v>
      </c>
      <c r="K5959" t="s">
        <v>90</v>
      </c>
      <c r="L5959" s="46">
        <v>2438</v>
      </c>
      <c r="M5959" s="46">
        <v>36</v>
      </c>
      <c r="N5959" s="46">
        <v>34</v>
      </c>
      <c r="O5959" s="46">
        <v>103</v>
      </c>
      <c r="P5959" s="46">
        <f t="shared" si="689"/>
        <v>1</v>
      </c>
      <c r="R5959" s="67" t="s">
        <v>3610</v>
      </c>
      <c r="S5959" s="67">
        <f>COUNTIF(Y$2:$Y$100,R5959)</f>
        <v>0</v>
      </c>
      <c r="V5959" s="67">
        <f t="shared" si="686"/>
        <v>0</v>
      </c>
      <c r="X5959"/>
      <c r="Y5959" s="67" t="str">
        <f t="shared" si="687"/>
        <v xml:space="preserve"> </v>
      </c>
      <c r="AB5959" t="s">
        <v>90</v>
      </c>
      <c r="AC5959" s="46">
        <v>2438</v>
      </c>
      <c r="AD5959" s="46">
        <v>36</v>
      </c>
      <c r="AE5959" s="46">
        <v>34</v>
      </c>
      <c r="AF5959" s="46">
        <v>103</v>
      </c>
      <c r="AH5959" s="70" t="str">
        <f t="shared" si="690"/>
        <v/>
      </c>
      <c r="AI5959" s="70" t="str">
        <f t="shared" si="691"/>
        <v/>
      </c>
      <c r="AJ5959" s="70" t="str">
        <f t="shared" si="692"/>
        <v>X</v>
      </c>
      <c r="AK5959" s="70" t="str" cm="1">
        <f t="array" ref="AK5959">_xlfn.IFS(AH5959&lt;&gt;"","1",AI5959&lt;&gt;"","2",AJ5959&lt;&gt;"","3")</f>
        <v>3</v>
      </c>
    </row>
    <row r="5960" spans="1:37" x14ac:dyDescent="0.25">
      <c r="A5960" t="s">
        <v>186</v>
      </c>
      <c r="B5960" t="s">
        <v>458</v>
      </c>
      <c r="C5960" s="67" t="str">
        <f t="shared" si="688"/>
        <v>Lauren Anderson</v>
      </c>
      <c r="D5960" s="71" t="str" cm="1">
        <f t="array" ref="D5960">_xlfn.IFS(AK5960="1",CONCATENATE(C5960,"Regional"),AK5960="2",CONCATENATE(C5960,"Sectional"),AK5960="3",CONCATENATE(C5960,COUNTIF($C$1:C5960,C5960)))</f>
        <v>Lauren Anderson8</v>
      </c>
      <c r="E5960" s="66">
        <v>45183.625</v>
      </c>
      <c r="F5960" t="s">
        <v>2583</v>
      </c>
      <c r="G5960" s="46">
        <v>42</v>
      </c>
      <c r="H5960" s="46">
        <v>51</v>
      </c>
      <c r="I5960" s="46">
        <v>18</v>
      </c>
      <c r="J5960" t="s">
        <v>144</v>
      </c>
      <c r="K5960" t="s">
        <v>90</v>
      </c>
      <c r="L5960" s="46">
        <v>2438</v>
      </c>
      <c r="M5960" s="46">
        <v>36</v>
      </c>
      <c r="N5960" s="46">
        <v>34</v>
      </c>
      <c r="O5960" s="46">
        <v>103</v>
      </c>
      <c r="P5960" s="46">
        <f t="shared" si="689"/>
        <v>1</v>
      </c>
      <c r="R5960" s="67" t="s">
        <v>1478</v>
      </c>
      <c r="S5960" s="67">
        <f>COUNTIF(Y$2:$Y$100,R5960)</f>
        <v>0</v>
      </c>
      <c r="V5960" s="67">
        <f t="shared" si="686"/>
        <v>0</v>
      </c>
      <c r="X5960"/>
      <c r="Y5960" s="67" t="str">
        <f t="shared" si="687"/>
        <v xml:space="preserve"> </v>
      </c>
      <c r="AB5960" t="s">
        <v>90</v>
      </c>
      <c r="AC5960" s="46">
        <v>2438</v>
      </c>
      <c r="AD5960" s="46">
        <v>36</v>
      </c>
      <c r="AE5960" s="46">
        <v>34</v>
      </c>
      <c r="AF5960" s="46">
        <v>103</v>
      </c>
      <c r="AH5960" s="70" t="str">
        <f t="shared" si="690"/>
        <v/>
      </c>
      <c r="AI5960" s="70" t="str">
        <f t="shared" si="691"/>
        <v/>
      </c>
      <c r="AJ5960" s="70" t="str">
        <f t="shared" si="692"/>
        <v>X</v>
      </c>
      <c r="AK5960" s="70" t="str" cm="1">
        <f t="array" ref="AK5960">_xlfn.IFS(AH5960&lt;&gt;"","1",AI5960&lt;&gt;"","2",AJ5960&lt;&gt;"","3")</f>
        <v>3</v>
      </c>
    </row>
    <row r="5961" spans="1:37" x14ac:dyDescent="0.25">
      <c r="A5961" t="s">
        <v>656</v>
      </c>
      <c r="B5961" t="s">
        <v>523</v>
      </c>
      <c r="C5961" s="67" t="str">
        <f t="shared" si="688"/>
        <v>Nora Feuerhelm</v>
      </c>
      <c r="D5961" s="71" t="str" cm="1">
        <f t="array" ref="D5961">_xlfn.IFS(AK5961="1",CONCATENATE(C5961,"Regional"),AK5961="2",CONCATENATE(C5961,"Sectional"),AK5961="3",CONCATENATE(C5961,COUNTIF($C$1:C5961,C5961)))</f>
        <v>Nora Feuerhelm8</v>
      </c>
      <c r="E5961" s="66">
        <v>45183.625</v>
      </c>
      <c r="F5961" t="s">
        <v>2583</v>
      </c>
      <c r="G5961" s="46">
        <v>42</v>
      </c>
      <c r="H5961" s="46">
        <v>53</v>
      </c>
      <c r="I5961" s="46">
        <v>20</v>
      </c>
      <c r="J5961" t="s">
        <v>144</v>
      </c>
      <c r="K5961" t="s">
        <v>90</v>
      </c>
      <c r="L5961" s="46">
        <v>2438</v>
      </c>
      <c r="M5961" s="46">
        <v>36</v>
      </c>
      <c r="N5961" s="46">
        <v>34</v>
      </c>
      <c r="O5961" s="46">
        <v>103</v>
      </c>
      <c r="P5961" s="46">
        <f t="shared" si="689"/>
        <v>1</v>
      </c>
      <c r="R5961" s="67" t="s">
        <v>1279</v>
      </c>
      <c r="S5961" s="67">
        <f>COUNTIF(Y$2:$Y$100,R5961)</f>
        <v>0</v>
      </c>
      <c r="V5961" s="67">
        <f t="shared" si="686"/>
        <v>0</v>
      </c>
      <c r="X5961"/>
      <c r="Y5961" s="67" t="str">
        <f t="shared" si="687"/>
        <v xml:space="preserve"> </v>
      </c>
      <c r="AB5961" t="s">
        <v>90</v>
      </c>
      <c r="AC5961" s="46">
        <v>2438</v>
      </c>
      <c r="AD5961" s="46">
        <v>36</v>
      </c>
      <c r="AE5961" s="46">
        <v>34</v>
      </c>
      <c r="AF5961" s="46">
        <v>103</v>
      </c>
      <c r="AH5961" s="70" t="str">
        <f t="shared" si="690"/>
        <v/>
      </c>
      <c r="AI5961" s="70" t="str">
        <f t="shared" si="691"/>
        <v/>
      </c>
      <c r="AJ5961" s="70" t="str">
        <f t="shared" si="692"/>
        <v>X</v>
      </c>
      <c r="AK5961" s="70" t="str" cm="1">
        <f t="array" ref="AK5961">_xlfn.IFS(AH5961&lt;&gt;"","1",AI5961&lt;&gt;"","2",AJ5961&lt;&gt;"","3")</f>
        <v>3</v>
      </c>
    </row>
    <row r="5962" spans="1:37" x14ac:dyDescent="0.25">
      <c r="A5962" t="s">
        <v>571</v>
      </c>
      <c r="B5962" t="s">
        <v>572</v>
      </c>
      <c r="C5962" s="67" t="str">
        <f t="shared" si="688"/>
        <v>Carly Cicha</v>
      </c>
      <c r="D5962" s="71" t="str" cm="1">
        <f t="array" ref="D5962">_xlfn.IFS(AK5962="1",CONCATENATE(C5962,"Regional"),AK5962="2",CONCATENATE(C5962,"Sectional"),AK5962="3",CONCATENATE(C5962,COUNTIF($C$1:C5962,C5962)))</f>
        <v>Carly Cicha4</v>
      </c>
      <c r="E5962" s="66">
        <v>45183.625</v>
      </c>
      <c r="F5962" t="s">
        <v>2583</v>
      </c>
      <c r="G5962" s="46">
        <v>42</v>
      </c>
      <c r="H5962" s="46">
        <v>53</v>
      </c>
      <c r="I5962" s="46">
        <v>20</v>
      </c>
      <c r="J5962" t="s">
        <v>144</v>
      </c>
      <c r="K5962" t="s">
        <v>90</v>
      </c>
      <c r="L5962" s="46">
        <v>2438</v>
      </c>
      <c r="M5962" s="46">
        <v>36</v>
      </c>
      <c r="N5962" s="46">
        <v>34</v>
      </c>
      <c r="O5962" s="46">
        <v>103</v>
      </c>
      <c r="P5962" s="46">
        <f t="shared" si="689"/>
        <v>1</v>
      </c>
      <c r="R5962" s="67" t="s">
        <v>1227</v>
      </c>
      <c r="S5962" s="67">
        <f>COUNTIF(Y$2:$Y$100,R5962)</f>
        <v>0</v>
      </c>
      <c r="V5962" s="67">
        <f t="shared" si="686"/>
        <v>0</v>
      </c>
      <c r="X5962"/>
      <c r="Y5962" s="67" t="str">
        <f t="shared" si="687"/>
        <v xml:space="preserve"> </v>
      </c>
      <c r="AB5962" t="s">
        <v>90</v>
      </c>
      <c r="AC5962" s="46">
        <v>2438</v>
      </c>
      <c r="AD5962" s="46">
        <v>36</v>
      </c>
      <c r="AE5962" s="46">
        <v>34</v>
      </c>
      <c r="AF5962" s="46">
        <v>103</v>
      </c>
      <c r="AH5962" s="70" t="str">
        <f t="shared" si="690"/>
        <v/>
      </c>
      <c r="AI5962" s="70" t="str">
        <f t="shared" si="691"/>
        <v/>
      </c>
      <c r="AJ5962" s="70" t="str">
        <f t="shared" si="692"/>
        <v>X</v>
      </c>
      <c r="AK5962" s="70" t="str" cm="1">
        <f t="array" ref="AK5962">_xlfn.IFS(AH5962&lt;&gt;"","1",AI5962&lt;&gt;"","2",AJ5962&lt;&gt;"","3")</f>
        <v>3</v>
      </c>
    </row>
    <row r="5963" spans="1:37" x14ac:dyDescent="0.25">
      <c r="A5963" t="s">
        <v>576</v>
      </c>
      <c r="B5963" t="s">
        <v>577</v>
      </c>
      <c r="C5963" s="67" t="str">
        <f t="shared" si="688"/>
        <v>Bernie Falbo</v>
      </c>
      <c r="D5963" s="71" t="str" cm="1">
        <f t="array" ref="D5963">_xlfn.IFS(AK5963="1",CONCATENATE(C5963,"Regional"),AK5963="2",CONCATENATE(C5963,"Sectional"),AK5963="3",CONCATENATE(C5963,COUNTIF($C$1:C5963,C5963)))</f>
        <v>Bernie Falbo3</v>
      </c>
      <c r="E5963" s="66">
        <v>45183.625</v>
      </c>
      <c r="F5963" t="s">
        <v>2583</v>
      </c>
      <c r="G5963" s="46">
        <v>42</v>
      </c>
      <c r="H5963" s="46">
        <v>53</v>
      </c>
      <c r="I5963" s="46">
        <v>20</v>
      </c>
      <c r="J5963" t="s">
        <v>144</v>
      </c>
      <c r="K5963" t="s">
        <v>90</v>
      </c>
      <c r="L5963" s="46">
        <v>2438</v>
      </c>
      <c r="M5963" s="46">
        <v>36</v>
      </c>
      <c r="N5963" s="46">
        <v>34</v>
      </c>
      <c r="O5963" s="46">
        <v>103</v>
      </c>
      <c r="P5963" s="46">
        <f t="shared" si="689"/>
        <v>1</v>
      </c>
      <c r="R5963" s="67" t="s">
        <v>1230</v>
      </c>
      <c r="S5963" s="67">
        <f>COUNTIF(Y$2:$Y$100,R5963)</f>
        <v>0</v>
      </c>
      <c r="V5963" s="67">
        <f t="shared" si="686"/>
        <v>0</v>
      </c>
      <c r="X5963"/>
      <c r="Y5963" s="67" t="str">
        <f t="shared" si="687"/>
        <v xml:space="preserve"> </v>
      </c>
      <c r="AB5963" t="s">
        <v>90</v>
      </c>
      <c r="AC5963" s="46">
        <v>2438</v>
      </c>
      <c r="AD5963" s="46">
        <v>36</v>
      </c>
      <c r="AE5963" s="46">
        <v>34</v>
      </c>
      <c r="AF5963" s="46">
        <v>103</v>
      </c>
      <c r="AH5963" s="70" t="str">
        <f t="shared" si="690"/>
        <v/>
      </c>
      <c r="AI5963" s="70" t="str">
        <f t="shared" si="691"/>
        <v/>
      </c>
      <c r="AJ5963" s="70" t="str">
        <f t="shared" si="692"/>
        <v>X</v>
      </c>
      <c r="AK5963" s="70" t="str" cm="1">
        <f t="array" ref="AK5963">_xlfn.IFS(AH5963&lt;&gt;"","1",AI5963&lt;&gt;"","2",AJ5963&lt;&gt;"","3")</f>
        <v>3</v>
      </c>
    </row>
    <row r="5964" spans="1:37" x14ac:dyDescent="0.25">
      <c r="A5964" t="s">
        <v>191</v>
      </c>
      <c r="B5964" t="s">
        <v>575</v>
      </c>
      <c r="C5964" s="67" t="str">
        <f t="shared" si="688"/>
        <v>Greta Bakken</v>
      </c>
      <c r="D5964" s="71" t="str" cm="1">
        <f t="array" ref="D5964">_xlfn.IFS(AK5964="1",CONCATENATE(C5964,"Regional"),AK5964="2",CONCATENATE(C5964,"Sectional"),AK5964="3",CONCATENATE(C5964,COUNTIF($C$1:C5964,C5964)))</f>
        <v>Greta Bakken9</v>
      </c>
      <c r="E5964" s="66">
        <v>45183.625</v>
      </c>
      <c r="F5964" t="s">
        <v>2583</v>
      </c>
      <c r="G5964" s="46">
        <v>42</v>
      </c>
      <c r="H5964" s="46">
        <v>54</v>
      </c>
      <c r="I5964" s="46">
        <v>23</v>
      </c>
      <c r="J5964" t="s">
        <v>144</v>
      </c>
      <c r="K5964" t="s">
        <v>90</v>
      </c>
      <c r="L5964" s="46">
        <v>2438</v>
      </c>
      <c r="M5964" s="46">
        <v>36</v>
      </c>
      <c r="N5964" s="46">
        <v>34</v>
      </c>
      <c r="O5964" s="46">
        <v>103</v>
      </c>
      <c r="P5964" s="46">
        <f t="shared" si="689"/>
        <v>1</v>
      </c>
      <c r="R5964" s="67" t="s">
        <v>1229</v>
      </c>
      <c r="S5964" s="67">
        <f>COUNTIF(Y$2:$Y$100,R5964)</f>
        <v>0</v>
      </c>
      <c r="V5964" s="67">
        <f t="shared" si="686"/>
        <v>0</v>
      </c>
      <c r="X5964"/>
      <c r="Y5964" s="67" t="str">
        <f t="shared" si="687"/>
        <v xml:space="preserve"> </v>
      </c>
      <c r="AB5964" t="s">
        <v>90</v>
      </c>
      <c r="AC5964" s="46">
        <v>2438</v>
      </c>
      <c r="AD5964" s="46">
        <v>36</v>
      </c>
      <c r="AE5964" s="46">
        <v>34</v>
      </c>
      <c r="AF5964" s="46">
        <v>103</v>
      </c>
      <c r="AH5964" s="70" t="str">
        <f t="shared" si="690"/>
        <v/>
      </c>
      <c r="AI5964" s="70" t="str">
        <f t="shared" si="691"/>
        <v/>
      </c>
      <c r="AJ5964" s="70" t="str">
        <f t="shared" si="692"/>
        <v>X</v>
      </c>
      <c r="AK5964" s="70" t="str" cm="1">
        <f t="array" ref="AK5964">_xlfn.IFS(AH5964&lt;&gt;"","1",AI5964&lt;&gt;"","2",AJ5964&lt;&gt;"","3")</f>
        <v>3</v>
      </c>
    </row>
    <row r="5965" spans="1:37" x14ac:dyDescent="0.25">
      <c r="A5965" t="s">
        <v>293</v>
      </c>
      <c r="B5965" t="s">
        <v>581</v>
      </c>
      <c r="C5965" s="67" t="str">
        <f t="shared" si="688"/>
        <v>Marlee Lane</v>
      </c>
      <c r="D5965" s="71" t="str" cm="1">
        <f t="array" ref="D5965">_xlfn.IFS(AK5965="1",CONCATENATE(C5965,"Regional"),AK5965="2",CONCATENATE(C5965,"Sectional"),AK5965="3",CONCATENATE(C5965,COUNTIF($C$1:C5965,C5965)))</f>
        <v>Marlee Lane6</v>
      </c>
      <c r="E5965" s="66">
        <v>45183.625</v>
      </c>
      <c r="F5965" t="s">
        <v>2583</v>
      </c>
      <c r="G5965" s="46">
        <v>42</v>
      </c>
      <c r="H5965" s="46">
        <v>54</v>
      </c>
      <c r="I5965" s="46">
        <v>23</v>
      </c>
      <c r="J5965" t="s">
        <v>144</v>
      </c>
      <c r="K5965" t="s">
        <v>90</v>
      </c>
      <c r="L5965" s="46">
        <v>2438</v>
      </c>
      <c r="M5965" s="46">
        <v>36</v>
      </c>
      <c r="N5965" s="46">
        <v>34</v>
      </c>
      <c r="O5965" s="46">
        <v>103</v>
      </c>
      <c r="P5965" s="46">
        <f t="shared" si="689"/>
        <v>1</v>
      </c>
      <c r="R5965" s="67" t="s">
        <v>1232</v>
      </c>
      <c r="S5965" s="67">
        <f>COUNTIF(Y$2:$Y$100,R5965)</f>
        <v>0</v>
      </c>
      <c r="V5965" s="67">
        <f t="shared" si="686"/>
        <v>0</v>
      </c>
      <c r="X5965"/>
      <c r="Y5965" s="67" t="str">
        <f t="shared" si="687"/>
        <v xml:space="preserve"> </v>
      </c>
      <c r="AB5965" t="s">
        <v>90</v>
      </c>
      <c r="AC5965" s="46">
        <v>2438</v>
      </c>
      <c r="AD5965" s="46">
        <v>36</v>
      </c>
      <c r="AE5965" s="46">
        <v>34</v>
      </c>
      <c r="AF5965" s="46">
        <v>103</v>
      </c>
      <c r="AH5965" s="70" t="str">
        <f t="shared" si="690"/>
        <v/>
      </c>
      <c r="AI5965" s="70" t="str">
        <f t="shared" si="691"/>
        <v/>
      </c>
      <c r="AJ5965" s="70" t="str">
        <f t="shared" si="692"/>
        <v>X</v>
      </c>
      <c r="AK5965" s="70" t="str" cm="1">
        <f t="array" ref="AK5965">_xlfn.IFS(AH5965&lt;&gt;"","1",AI5965&lt;&gt;"","2",AJ5965&lt;&gt;"","3")</f>
        <v>3</v>
      </c>
    </row>
    <row r="5966" spans="1:37" x14ac:dyDescent="0.25">
      <c r="A5966" t="s">
        <v>271</v>
      </c>
      <c r="B5966" t="s">
        <v>1641</v>
      </c>
      <c r="C5966" s="67" t="str">
        <f t="shared" si="688"/>
        <v>Aaliyah Huppert</v>
      </c>
      <c r="D5966" s="71" t="str" cm="1">
        <f t="array" ref="D5966">_xlfn.IFS(AK5966="1",CONCATENATE(C5966,"Regional"),AK5966="2",CONCATENATE(C5966,"Sectional"),AK5966="3",CONCATENATE(C5966,COUNTIF($C$1:C5966,C5966)))</f>
        <v>Aaliyah Huppert8</v>
      </c>
      <c r="E5966" s="66">
        <v>45183.625</v>
      </c>
      <c r="F5966" t="s">
        <v>2583</v>
      </c>
      <c r="G5966" s="46">
        <v>42</v>
      </c>
      <c r="H5966" s="46">
        <v>54</v>
      </c>
      <c r="I5966" s="46">
        <v>23</v>
      </c>
      <c r="J5966" t="s">
        <v>144</v>
      </c>
      <c r="K5966" t="s">
        <v>90</v>
      </c>
      <c r="L5966" s="46">
        <v>2438</v>
      </c>
      <c r="M5966" s="46">
        <v>36</v>
      </c>
      <c r="N5966" s="46">
        <v>34</v>
      </c>
      <c r="O5966" s="46">
        <v>103</v>
      </c>
      <c r="P5966" s="46">
        <f t="shared" si="689"/>
        <v>1</v>
      </c>
      <c r="R5966" s="67" t="s">
        <v>3609</v>
      </c>
      <c r="S5966" s="67">
        <f>COUNTIF(Y$2:$Y$100,R5966)</f>
        <v>0</v>
      </c>
      <c r="V5966" s="67">
        <f t="shared" si="686"/>
        <v>0</v>
      </c>
      <c r="X5966"/>
      <c r="Y5966" s="67" t="str">
        <f t="shared" si="687"/>
        <v xml:space="preserve"> </v>
      </c>
      <c r="AB5966" t="s">
        <v>90</v>
      </c>
      <c r="AC5966" s="46">
        <v>2438</v>
      </c>
      <c r="AD5966" s="46">
        <v>36</v>
      </c>
      <c r="AE5966" s="46">
        <v>34</v>
      </c>
      <c r="AF5966" s="46">
        <v>103</v>
      </c>
      <c r="AH5966" s="70" t="str">
        <f t="shared" si="690"/>
        <v/>
      </c>
      <c r="AI5966" s="70" t="str">
        <f t="shared" si="691"/>
        <v/>
      </c>
      <c r="AJ5966" s="70" t="str">
        <f t="shared" si="692"/>
        <v>X</v>
      </c>
      <c r="AK5966" s="70" t="str" cm="1">
        <f t="array" ref="AK5966">_xlfn.IFS(AH5966&lt;&gt;"","1",AI5966&lt;&gt;"","2",AJ5966&lt;&gt;"","3")</f>
        <v>3</v>
      </c>
    </row>
    <row r="5967" spans="1:37" x14ac:dyDescent="0.25">
      <c r="A5967" t="s">
        <v>2135</v>
      </c>
      <c r="B5967" t="s">
        <v>1087</v>
      </c>
      <c r="C5967" s="67" t="str">
        <f t="shared" si="688"/>
        <v>Gracie Brousil</v>
      </c>
      <c r="D5967" s="71" t="str" cm="1">
        <f t="array" ref="D5967">_xlfn.IFS(AK5967="1",CONCATENATE(C5967,"Regional"),AK5967="2",CONCATENATE(C5967,"Sectional"),AK5967="3",CONCATENATE(C5967,COUNTIF($C$1:C5967,C5967)))</f>
        <v>Gracie Brousil7</v>
      </c>
      <c r="E5967" s="66">
        <v>45183.625</v>
      </c>
      <c r="F5967" t="s">
        <v>2583</v>
      </c>
      <c r="G5967" s="46">
        <v>42</v>
      </c>
      <c r="H5967" s="46">
        <v>54</v>
      </c>
      <c r="I5967" s="46">
        <v>23</v>
      </c>
      <c r="J5967" t="s">
        <v>144</v>
      </c>
      <c r="K5967" t="s">
        <v>90</v>
      </c>
      <c r="L5967" s="46">
        <v>2438</v>
      </c>
      <c r="M5967" s="46">
        <v>36</v>
      </c>
      <c r="N5967" s="46">
        <v>34</v>
      </c>
      <c r="O5967" s="46">
        <v>103</v>
      </c>
      <c r="P5967" s="46">
        <f t="shared" si="689"/>
        <v>1</v>
      </c>
      <c r="R5967" s="67" t="s">
        <v>3163</v>
      </c>
      <c r="S5967" s="67">
        <f>COUNTIF(Y$2:$Y$100,R5967)</f>
        <v>0</v>
      </c>
      <c r="V5967" s="67">
        <f t="shared" si="686"/>
        <v>0</v>
      </c>
      <c r="X5967"/>
      <c r="Y5967" s="67" t="str">
        <f t="shared" si="687"/>
        <v xml:space="preserve"> </v>
      </c>
      <c r="AB5967" t="s">
        <v>90</v>
      </c>
      <c r="AC5967" s="46">
        <v>2438</v>
      </c>
      <c r="AD5967" s="46">
        <v>36</v>
      </c>
      <c r="AE5967" s="46">
        <v>34</v>
      </c>
      <c r="AF5967" s="46">
        <v>103</v>
      </c>
      <c r="AH5967" s="70" t="str">
        <f t="shared" si="690"/>
        <v/>
      </c>
      <c r="AI5967" s="70" t="str">
        <f t="shared" si="691"/>
        <v/>
      </c>
      <c r="AJ5967" s="70" t="str">
        <f t="shared" si="692"/>
        <v>X</v>
      </c>
      <c r="AK5967" s="70" t="str" cm="1">
        <f t="array" ref="AK5967">_xlfn.IFS(AH5967&lt;&gt;"","1",AI5967&lt;&gt;"","2",AJ5967&lt;&gt;"","3")</f>
        <v>3</v>
      </c>
    </row>
    <row r="5968" spans="1:37" x14ac:dyDescent="0.25">
      <c r="A5968" t="s">
        <v>642</v>
      </c>
      <c r="B5968" t="s">
        <v>459</v>
      </c>
      <c r="C5968" s="67" t="str">
        <f t="shared" si="688"/>
        <v>Addison Kofal</v>
      </c>
      <c r="D5968" s="71" t="str" cm="1">
        <f t="array" ref="D5968">_xlfn.IFS(AK5968="1",CONCATENATE(C5968,"Regional"),AK5968="2",CONCATENATE(C5968,"Sectional"),AK5968="3",CONCATENATE(C5968,COUNTIF($C$1:C5968,C5968)))</f>
        <v>Addison Kofal9</v>
      </c>
      <c r="E5968" s="66">
        <v>45183.625</v>
      </c>
      <c r="F5968" t="s">
        <v>2583</v>
      </c>
      <c r="G5968" s="46">
        <v>42</v>
      </c>
      <c r="H5968" s="46">
        <v>54</v>
      </c>
      <c r="I5968" s="46">
        <v>23</v>
      </c>
      <c r="J5968" t="s">
        <v>144</v>
      </c>
      <c r="K5968" t="s">
        <v>90</v>
      </c>
      <c r="L5968" s="46">
        <v>2438</v>
      </c>
      <c r="M5968" s="46">
        <v>36</v>
      </c>
      <c r="N5968" s="46">
        <v>34</v>
      </c>
      <c r="O5968" s="46">
        <v>103</v>
      </c>
      <c r="P5968" s="46">
        <f t="shared" si="689"/>
        <v>1</v>
      </c>
      <c r="R5968" s="67" t="s">
        <v>1269</v>
      </c>
      <c r="S5968" s="67">
        <f>COUNTIF(Y$2:$Y$100,R5968)</f>
        <v>0</v>
      </c>
      <c r="V5968" s="67">
        <f t="shared" ref="V5968:V6031" si="693">COUNTIF(R5968:R8595,Y5968)</f>
        <v>0</v>
      </c>
      <c r="X5968"/>
      <c r="Y5968" s="67" t="str">
        <f t="shared" si="687"/>
        <v xml:space="preserve"> </v>
      </c>
      <c r="AB5968" t="s">
        <v>90</v>
      </c>
      <c r="AC5968" s="46">
        <v>2438</v>
      </c>
      <c r="AD5968" s="46">
        <v>36</v>
      </c>
      <c r="AE5968" s="46">
        <v>34</v>
      </c>
      <c r="AF5968" s="46">
        <v>103</v>
      </c>
      <c r="AH5968" s="70" t="str">
        <f t="shared" si="690"/>
        <v/>
      </c>
      <c r="AI5968" s="70" t="str">
        <f t="shared" si="691"/>
        <v/>
      </c>
      <c r="AJ5968" s="70" t="str">
        <f t="shared" si="692"/>
        <v>X</v>
      </c>
      <c r="AK5968" s="70" t="str" cm="1">
        <f t="array" ref="AK5968">_xlfn.IFS(AH5968&lt;&gt;"","1",AI5968&lt;&gt;"","2",AJ5968&lt;&gt;"","3")</f>
        <v>3</v>
      </c>
    </row>
    <row r="5969" spans="1:37" x14ac:dyDescent="0.25">
      <c r="A5969" t="s">
        <v>1634</v>
      </c>
      <c r="B5969" t="s">
        <v>574</v>
      </c>
      <c r="C5969" s="67" t="str">
        <f t="shared" si="688"/>
        <v>Vivi Abbott</v>
      </c>
      <c r="D5969" s="71" t="str" cm="1">
        <f t="array" ref="D5969">_xlfn.IFS(AK5969="1",CONCATENATE(C5969,"Regional"),AK5969="2",CONCATENATE(C5969,"Sectional"),AK5969="3",CONCATENATE(C5969,COUNTIF($C$1:C5969,C5969)))</f>
        <v>Vivi Abbott7</v>
      </c>
      <c r="E5969" s="66">
        <v>45183.625</v>
      </c>
      <c r="F5969" t="s">
        <v>2583</v>
      </c>
      <c r="G5969" s="46">
        <v>42</v>
      </c>
      <c r="H5969" s="46">
        <v>55</v>
      </c>
      <c r="I5969" s="46">
        <v>28</v>
      </c>
      <c r="J5969" t="s">
        <v>144</v>
      </c>
      <c r="K5969" t="s">
        <v>90</v>
      </c>
      <c r="L5969" s="46">
        <v>2438</v>
      </c>
      <c r="M5969" s="46">
        <v>36</v>
      </c>
      <c r="N5969" s="46">
        <v>34</v>
      </c>
      <c r="O5969" s="46">
        <v>103</v>
      </c>
      <c r="P5969" s="46">
        <f t="shared" si="689"/>
        <v>1</v>
      </c>
      <c r="R5969" s="67" t="s">
        <v>3611</v>
      </c>
      <c r="S5969" s="67">
        <f>COUNTIF(Y$2:$Y$100,R5969)</f>
        <v>0</v>
      </c>
      <c r="V5969" s="67">
        <f t="shared" si="693"/>
        <v>0</v>
      </c>
      <c r="X5969"/>
      <c r="Y5969" s="67" t="str">
        <f t="shared" si="687"/>
        <v xml:space="preserve"> </v>
      </c>
      <c r="AB5969" t="s">
        <v>90</v>
      </c>
      <c r="AC5969" s="46">
        <v>2438</v>
      </c>
      <c r="AD5969" s="46">
        <v>36</v>
      </c>
      <c r="AE5969" s="46">
        <v>34</v>
      </c>
      <c r="AF5969" s="46">
        <v>103</v>
      </c>
      <c r="AH5969" s="70" t="str">
        <f t="shared" si="690"/>
        <v/>
      </c>
      <c r="AI5969" s="70" t="str">
        <f t="shared" si="691"/>
        <v/>
      </c>
      <c r="AJ5969" s="70" t="str">
        <f t="shared" si="692"/>
        <v>X</v>
      </c>
      <c r="AK5969" s="70" t="str" cm="1">
        <f t="array" ref="AK5969">_xlfn.IFS(AH5969&lt;&gt;"","1",AI5969&lt;&gt;"","2",AJ5969&lt;&gt;"","3")</f>
        <v>3</v>
      </c>
    </row>
    <row r="5970" spans="1:37" x14ac:dyDescent="0.25">
      <c r="A5970" t="s">
        <v>566</v>
      </c>
      <c r="B5970" t="s">
        <v>313</v>
      </c>
      <c r="C5970" s="67" t="str">
        <f t="shared" si="688"/>
        <v>Avery Hoff</v>
      </c>
      <c r="D5970" s="71" t="str" cm="1">
        <f t="array" ref="D5970">_xlfn.IFS(AK5970="1",CONCATENATE(C5970,"Regional"),AK5970="2",CONCATENATE(C5970,"Sectional"),AK5970="3",CONCATENATE(C5970,COUNTIF($C$1:C5970,C5970)))</f>
        <v>Avery Hoff7</v>
      </c>
      <c r="E5970" s="66">
        <v>45183.625</v>
      </c>
      <c r="F5970" t="s">
        <v>2583</v>
      </c>
      <c r="G5970" s="46">
        <v>42</v>
      </c>
      <c r="H5970" s="46">
        <v>55</v>
      </c>
      <c r="I5970" s="46">
        <v>28</v>
      </c>
      <c r="J5970" t="s">
        <v>144</v>
      </c>
      <c r="K5970" t="s">
        <v>90</v>
      </c>
      <c r="L5970" s="46">
        <v>2438</v>
      </c>
      <c r="M5970" s="46">
        <v>36</v>
      </c>
      <c r="N5970" s="46">
        <v>34</v>
      </c>
      <c r="O5970" s="46">
        <v>103</v>
      </c>
      <c r="P5970" s="46">
        <f t="shared" si="689"/>
        <v>1</v>
      </c>
      <c r="R5970" s="67" t="s">
        <v>3165</v>
      </c>
      <c r="S5970" s="67">
        <f>COUNTIF(Y$2:$Y$100,R5970)</f>
        <v>0</v>
      </c>
      <c r="V5970" s="67">
        <f t="shared" si="693"/>
        <v>0</v>
      </c>
      <c r="X5970"/>
      <c r="Y5970" s="67" t="str">
        <f t="shared" si="687"/>
        <v xml:space="preserve"> </v>
      </c>
      <c r="AB5970" t="s">
        <v>90</v>
      </c>
      <c r="AC5970" s="46">
        <v>2438</v>
      </c>
      <c r="AD5970" s="46">
        <v>36</v>
      </c>
      <c r="AE5970" s="46">
        <v>34</v>
      </c>
      <c r="AF5970" s="46">
        <v>103</v>
      </c>
      <c r="AH5970" s="70" t="str">
        <f t="shared" si="690"/>
        <v/>
      </c>
      <c r="AI5970" s="70" t="str">
        <f t="shared" si="691"/>
        <v/>
      </c>
      <c r="AJ5970" s="70" t="str">
        <f t="shared" si="692"/>
        <v>X</v>
      </c>
      <c r="AK5970" s="70" t="str" cm="1">
        <f t="array" ref="AK5970">_xlfn.IFS(AH5970&lt;&gt;"","1",AI5970&lt;&gt;"","2",AJ5970&lt;&gt;"","3")</f>
        <v>3</v>
      </c>
    </row>
    <row r="5971" spans="1:37" x14ac:dyDescent="0.25">
      <c r="A5971" t="s">
        <v>654</v>
      </c>
      <c r="B5971" t="s">
        <v>655</v>
      </c>
      <c r="C5971" s="67" t="str">
        <f t="shared" si="688"/>
        <v>Natalee Bjornstad</v>
      </c>
      <c r="D5971" s="71" t="str" cm="1">
        <f t="array" ref="D5971">_xlfn.IFS(AK5971="1",CONCATENATE(C5971,"Regional"),AK5971="2",CONCATENATE(C5971,"Sectional"),AK5971="3",CONCATENATE(C5971,COUNTIF($C$1:C5971,C5971)))</f>
        <v>Natalee Bjornstad8</v>
      </c>
      <c r="E5971" s="66">
        <v>45183.625</v>
      </c>
      <c r="F5971" t="s">
        <v>2583</v>
      </c>
      <c r="G5971" s="46">
        <v>42</v>
      </c>
      <c r="H5971" s="46">
        <v>56</v>
      </c>
      <c r="I5971" s="46">
        <v>30</v>
      </c>
      <c r="J5971" t="s">
        <v>144</v>
      </c>
      <c r="K5971" t="s">
        <v>90</v>
      </c>
      <c r="L5971" s="46">
        <v>2438</v>
      </c>
      <c r="M5971" s="46">
        <v>36</v>
      </c>
      <c r="N5971" s="46">
        <v>34</v>
      </c>
      <c r="O5971" s="46">
        <v>103</v>
      </c>
      <c r="P5971" s="46">
        <f t="shared" si="689"/>
        <v>1</v>
      </c>
      <c r="R5971" s="67" t="s">
        <v>1278</v>
      </c>
      <c r="S5971" s="67">
        <f>COUNTIF(Y$2:$Y$100,R5971)</f>
        <v>0</v>
      </c>
      <c r="V5971" s="67">
        <f t="shared" si="693"/>
        <v>0</v>
      </c>
      <c r="X5971"/>
      <c r="Y5971" s="67" t="str">
        <f t="shared" si="687"/>
        <v xml:space="preserve"> </v>
      </c>
      <c r="AB5971" t="s">
        <v>90</v>
      </c>
      <c r="AC5971" s="46">
        <v>2438</v>
      </c>
      <c r="AD5971" s="46">
        <v>36</v>
      </c>
      <c r="AE5971" s="46">
        <v>34</v>
      </c>
      <c r="AF5971" s="46">
        <v>103</v>
      </c>
      <c r="AH5971" s="70" t="str">
        <f t="shared" si="690"/>
        <v/>
      </c>
      <c r="AI5971" s="70" t="str">
        <f t="shared" si="691"/>
        <v/>
      </c>
      <c r="AJ5971" s="70" t="str">
        <f t="shared" si="692"/>
        <v>X</v>
      </c>
      <c r="AK5971" s="70" t="str" cm="1">
        <f t="array" ref="AK5971">_xlfn.IFS(AH5971&lt;&gt;"","1",AI5971&lt;&gt;"","2",AJ5971&lt;&gt;"","3")</f>
        <v>3</v>
      </c>
    </row>
    <row r="5972" spans="1:37" x14ac:dyDescent="0.25">
      <c r="A5972" t="s">
        <v>1040</v>
      </c>
      <c r="B5972" t="s">
        <v>1041</v>
      </c>
      <c r="C5972" s="67" t="str">
        <f t="shared" si="688"/>
        <v>bre sympson</v>
      </c>
      <c r="D5972" s="71" t="str" cm="1">
        <f t="array" ref="D5972">_xlfn.IFS(AK5972="1",CONCATENATE(C5972,"Regional"),AK5972="2",CONCATENATE(C5972,"Sectional"),AK5972="3",CONCATENATE(C5972,COUNTIF($C$1:C5972,C5972)))</f>
        <v>bre sympson7</v>
      </c>
      <c r="E5972" s="66">
        <v>45183.625</v>
      </c>
      <c r="F5972" t="s">
        <v>2583</v>
      </c>
      <c r="G5972" s="46">
        <v>42</v>
      </c>
      <c r="H5972" s="46">
        <v>56</v>
      </c>
      <c r="I5972" s="46">
        <v>30</v>
      </c>
      <c r="J5972" t="s">
        <v>144</v>
      </c>
      <c r="K5972" t="s">
        <v>90</v>
      </c>
      <c r="L5972" s="46">
        <v>2438</v>
      </c>
      <c r="M5972" s="46">
        <v>36</v>
      </c>
      <c r="N5972" s="46">
        <v>34</v>
      </c>
      <c r="O5972" s="46">
        <v>103</v>
      </c>
      <c r="P5972" s="46">
        <f t="shared" si="689"/>
        <v>1</v>
      </c>
      <c r="R5972" s="67" t="s">
        <v>1533</v>
      </c>
      <c r="S5972" s="67">
        <f>COUNTIF(Y$2:$Y$100,R5972)</f>
        <v>0</v>
      </c>
      <c r="V5972" s="67">
        <f t="shared" si="693"/>
        <v>0</v>
      </c>
      <c r="X5972"/>
      <c r="Y5972" s="67" t="str">
        <f t="shared" si="687"/>
        <v xml:space="preserve"> </v>
      </c>
      <c r="AB5972" t="s">
        <v>90</v>
      </c>
      <c r="AC5972" s="46">
        <v>2438</v>
      </c>
      <c r="AD5972" s="46">
        <v>36</v>
      </c>
      <c r="AE5972" s="46">
        <v>34</v>
      </c>
      <c r="AF5972" s="46">
        <v>103</v>
      </c>
      <c r="AH5972" s="70" t="str">
        <f t="shared" si="690"/>
        <v/>
      </c>
      <c r="AI5972" s="70" t="str">
        <f t="shared" si="691"/>
        <v/>
      </c>
      <c r="AJ5972" s="70" t="str">
        <f t="shared" si="692"/>
        <v>X</v>
      </c>
      <c r="AK5972" s="70" t="str" cm="1">
        <f t="array" ref="AK5972">_xlfn.IFS(AH5972&lt;&gt;"","1",AI5972&lt;&gt;"","2",AJ5972&lt;&gt;"","3")</f>
        <v>3</v>
      </c>
    </row>
    <row r="5973" spans="1:37" x14ac:dyDescent="0.25">
      <c r="A5973" t="s">
        <v>643</v>
      </c>
      <c r="B5973" t="s">
        <v>644</v>
      </c>
      <c r="C5973" s="67" t="str">
        <f t="shared" si="688"/>
        <v>Breanna Popenhagen</v>
      </c>
      <c r="D5973" s="71" t="str" cm="1">
        <f t="array" ref="D5973">_xlfn.IFS(AK5973="1",CONCATENATE(C5973,"Regional"),AK5973="2",CONCATENATE(C5973,"Sectional"),AK5973="3",CONCATENATE(C5973,COUNTIF($C$1:C5973,C5973)))</f>
        <v>Breanna Popenhagen9</v>
      </c>
      <c r="E5973" s="66">
        <v>45183.625</v>
      </c>
      <c r="F5973" t="s">
        <v>2583</v>
      </c>
      <c r="G5973" s="46">
        <v>42</v>
      </c>
      <c r="H5973" s="46">
        <v>58</v>
      </c>
      <c r="I5973" s="46">
        <v>32</v>
      </c>
      <c r="J5973" t="s">
        <v>144</v>
      </c>
      <c r="K5973" t="s">
        <v>90</v>
      </c>
      <c r="L5973" s="46">
        <v>2438</v>
      </c>
      <c r="M5973" s="46">
        <v>36</v>
      </c>
      <c r="N5973" s="46">
        <v>34</v>
      </c>
      <c r="O5973" s="46">
        <v>103</v>
      </c>
      <c r="P5973" s="46">
        <f t="shared" si="689"/>
        <v>1</v>
      </c>
      <c r="R5973" s="67" t="s">
        <v>1271</v>
      </c>
      <c r="S5973" s="67">
        <f>COUNTIF(Y$2:$Y$100,R5973)</f>
        <v>0</v>
      </c>
      <c r="V5973" s="67">
        <f t="shared" si="693"/>
        <v>0</v>
      </c>
      <c r="X5973"/>
      <c r="Y5973" s="67" t="str">
        <f t="shared" si="687"/>
        <v xml:space="preserve"> </v>
      </c>
      <c r="AB5973" t="s">
        <v>90</v>
      </c>
      <c r="AC5973" s="46">
        <v>2438</v>
      </c>
      <c r="AD5973" s="46">
        <v>36</v>
      </c>
      <c r="AE5973" s="46">
        <v>34</v>
      </c>
      <c r="AF5973" s="46">
        <v>103</v>
      </c>
      <c r="AH5973" s="70" t="str">
        <f t="shared" si="690"/>
        <v/>
      </c>
      <c r="AI5973" s="70" t="str">
        <f t="shared" si="691"/>
        <v/>
      </c>
      <c r="AJ5973" s="70" t="str">
        <f t="shared" si="692"/>
        <v>X</v>
      </c>
      <c r="AK5973" s="70" t="str" cm="1">
        <f t="array" ref="AK5973">_xlfn.IFS(AH5973&lt;&gt;"","1",AI5973&lt;&gt;"","2",AJ5973&lt;&gt;"","3")</f>
        <v>3</v>
      </c>
    </row>
    <row r="5974" spans="1:37" x14ac:dyDescent="0.25">
      <c r="A5974" t="s">
        <v>578</v>
      </c>
      <c r="B5974" t="s">
        <v>579</v>
      </c>
      <c r="C5974" s="67" t="str">
        <f t="shared" si="688"/>
        <v>Mariska Remington</v>
      </c>
      <c r="D5974" s="71" t="str" cm="1">
        <f t="array" ref="D5974">_xlfn.IFS(AK5974="1",CONCATENATE(C5974,"Regional"),AK5974="2",CONCATENATE(C5974,"Sectional"),AK5974="3",CONCATENATE(C5974,COUNTIF($C$1:C5974,C5974)))</f>
        <v>Mariska Remington7</v>
      </c>
      <c r="E5974" s="66">
        <v>45183.625</v>
      </c>
      <c r="F5974" t="s">
        <v>2583</v>
      </c>
      <c r="G5974" s="46">
        <v>42</v>
      </c>
      <c r="H5974" s="46">
        <v>59</v>
      </c>
      <c r="I5974" s="46">
        <v>33</v>
      </c>
      <c r="J5974" t="s">
        <v>144</v>
      </c>
      <c r="K5974" t="s">
        <v>90</v>
      </c>
      <c r="L5974" s="46">
        <v>2438</v>
      </c>
      <c r="M5974" s="46">
        <v>36</v>
      </c>
      <c r="N5974" s="46">
        <v>34</v>
      </c>
      <c r="O5974" s="46">
        <v>103</v>
      </c>
      <c r="P5974" s="46">
        <f t="shared" si="689"/>
        <v>1</v>
      </c>
      <c r="R5974" s="67" t="s">
        <v>1231</v>
      </c>
      <c r="S5974" s="67">
        <f>COUNTIF(Y$2:$Y$100,R5974)</f>
        <v>0</v>
      </c>
      <c r="V5974" s="67">
        <f t="shared" si="693"/>
        <v>0</v>
      </c>
      <c r="X5974"/>
      <c r="Y5974" s="67" t="str">
        <f t="shared" si="687"/>
        <v xml:space="preserve"> </v>
      </c>
      <c r="AB5974" t="s">
        <v>90</v>
      </c>
      <c r="AC5974" s="46">
        <v>2438</v>
      </c>
      <c r="AD5974" s="46">
        <v>36</v>
      </c>
      <c r="AE5974" s="46">
        <v>34</v>
      </c>
      <c r="AF5974" s="46">
        <v>103</v>
      </c>
      <c r="AH5974" s="70" t="str">
        <f t="shared" si="690"/>
        <v/>
      </c>
      <c r="AI5974" s="70" t="str">
        <f t="shared" si="691"/>
        <v/>
      </c>
      <c r="AJ5974" s="70" t="str">
        <f t="shared" si="692"/>
        <v>X</v>
      </c>
      <c r="AK5974" s="70" t="str" cm="1">
        <f t="array" ref="AK5974">_xlfn.IFS(AH5974&lt;&gt;"","1",AI5974&lt;&gt;"","2",AJ5974&lt;&gt;"","3")</f>
        <v>3</v>
      </c>
    </row>
    <row r="5975" spans="1:37" x14ac:dyDescent="0.25">
      <c r="A5975" t="s">
        <v>2136</v>
      </c>
      <c r="B5975" t="s">
        <v>2137</v>
      </c>
      <c r="C5975" s="67" t="str">
        <f t="shared" si="688"/>
        <v>ashlee frank</v>
      </c>
      <c r="D5975" s="71" t="str" cm="1">
        <f t="array" ref="D5975">_xlfn.IFS(AK5975="1",CONCATENATE(C5975,"Regional"),AK5975="2",CONCATENATE(C5975,"Sectional"),AK5975="3",CONCATENATE(C5975,COUNTIF($C$1:C5975,C5975)))</f>
        <v>ashlee frank7</v>
      </c>
      <c r="E5975" s="66">
        <v>45183.625</v>
      </c>
      <c r="F5975" t="s">
        <v>2583</v>
      </c>
      <c r="G5975" s="46">
        <v>42</v>
      </c>
      <c r="H5975" s="46">
        <v>59</v>
      </c>
      <c r="I5975" s="46">
        <v>33</v>
      </c>
      <c r="J5975" t="s">
        <v>144</v>
      </c>
      <c r="K5975" t="s">
        <v>90</v>
      </c>
      <c r="L5975" s="46">
        <v>2438</v>
      </c>
      <c r="M5975" s="46">
        <v>36</v>
      </c>
      <c r="N5975" s="46">
        <v>34</v>
      </c>
      <c r="O5975" s="46">
        <v>103</v>
      </c>
      <c r="P5975" s="46">
        <f t="shared" si="689"/>
        <v>1</v>
      </c>
      <c r="R5975" s="67" t="s">
        <v>3164</v>
      </c>
      <c r="S5975" s="67">
        <f>COUNTIF(Y$2:$Y$100,R5975)</f>
        <v>0</v>
      </c>
      <c r="V5975" s="67">
        <f t="shared" si="693"/>
        <v>0</v>
      </c>
      <c r="X5975"/>
      <c r="Y5975" s="67" t="str">
        <f t="shared" si="687"/>
        <v xml:space="preserve"> </v>
      </c>
      <c r="AB5975" t="s">
        <v>90</v>
      </c>
      <c r="AC5975" s="46">
        <v>2438</v>
      </c>
      <c r="AD5975" s="46">
        <v>36</v>
      </c>
      <c r="AE5975" s="46">
        <v>34</v>
      </c>
      <c r="AF5975" s="46">
        <v>103</v>
      </c>
      <c r="AH5975" s="70" t="str">
        <f t="shared" si="690"/>
        <v/>
      </c>
      <c r="AI5975" s="70" t="str">
        <f t="shared" si="691"/>
        <v/>
      </c>
      <c r="AJ5975" s="70" t="str">
        <f t="shared" si="692"/>
        <v>X</v>
      </c>
      <c r="AK5975" s="70" t="str" cm="1">
        <f t="array" ref="AK5975">_xlfn.IFS(AH5975&lt;&gt;"","1",AI5975&lt;&gt;"","2",AJ5975&lt;&gt;"","3")</f>
        <v>3</v>
      </c>
    </row>
    <row r="5976" spans="1:37" x14ac:dyDescent="0.25">
      <c r="A5976" t="s">
        <v>2138</v>
      </c>
      <c r="B5976" t="s">
        <v>2139</v>
      </c>
      <c r="C5976" s="67" t="str">
        <f t="shared" si="688"/>
        <v>Nola Freeman</v>
      </c>
      <c r="D5976" s="71" t="str" cm="1">
        <f t="array" ref="D5976">_xlfn.IFS(AK5976="1",CONCATENATE(C5976,"Regional"),AK5976="2",CONCATENATE(C5976,"Sectional"),AK5976="3",CONCATENATE(C5976,COUNTIF($C$1:C5976,C5976)))</f>
        <v>Nola Freeman8</v>
      </c>
      <c r="E5976" s="66">
        <v>45183.625</v>
      </c>
      <c r="F5976" t="s">
        <v>2583</v>
      </c>
      <c r="G5976" s="46">
        <v>42</v>
      </c>
      <c r="H5976" s="46">
        <v>60</v>
      </c>
      <c r="I5976" s="46">
        <v>35</v>
      </c>
      <c r="J5976" t="s">
        <v>144</v>
      </c>
      <c r="K5976" t="s">
        <v>90</v>
      </c>
      <c r="L5976" s="46">
        <v>2438</v>
      </c>
      <c r="M5976" s="46">
        <v>36</v>
      </c>
      <c r="N5976" s="46">
        <v>34</v>
      </c>
      <c r="O5976" s="46">
        <v>103</v>
      </c>
      <c r="P5976" s="46">
        <f t="shared" si="689"/>
        <v>1</v>
      </c>
      <c r="R5976" s="67" t="s">
        <v>3166</v>
      </c>
      <c r="S5976" s="67">
        <f>COUNTIF(Y$2:$Y$100,R5976)</f>
        <v>0</v>
      </c>
      <c r="V5976" s="67">
        <f t="shared" si="693"/>
        <v>0</v>
      </c>
      <c r="X5976"/>
      <c r="Y5976" s="67" t="str">
        <f t="shared" si="687"/>
        <v xml:space="preserve"> </v>
      </c>
      <c r="AB5976" t="s">
        <v>90</v>
      </c>
      <c r="AC5976" s="46">
        <v>2438</v>
      </c>
      <c r="AD5976" s="46">
        <v>36</v>
      </c>
      <c r="AE5976" s="46">
        <v>34</v>
      </c>
      <c r="AF5976" s="46">
        <v>103</v>
      </c>
      <c r="AH5976" s="70" t="str">
        <f t="shared" si="690"/>
        <v/>
      </c>
      <c r="AI5976" s="70" t="str">
        <f t="shared" si="691"/>
        <v/>
      </c>
      <c r="AJ5976" s="70" t="str">
        <f t="shared" si="692"/>
        <v>X</v>
      </c>
      <c r="AK5976" s="70" t="str" cm="1">
        <f t="array" ref="AK5976">_xlfn.IFS(AH5976&lt;&gt;"","1",AI5976&lt;&gt;"","2",AJ5976&lt;&gt;"","3")</f>
        <v>3</v>
      </c>
    </row>
    <row r="5977" spans="1:37" x14ac:dyDescent="0.25">
      <c r="A5977" t="s">
        <v>2228</v>
      </c>
      <c r="B5977" t="s">
        <v>2229</v>
      </c>
      <c r="C5977" s="67" t="str">
        <f t="shared" si="688"/>
        <v>Linnea Freer</v>
      </c>
      <c r="D5977" s="71" t="str" cm="1">
        <f t="array" ref="D5977">_xlfn.IFS(AK5977="1",CONCATENATE(C5977,"Regional"),AK5977="2",CONCATENATE(C5977,"Sectional"),AK5977="3",CONCATENATE(C5977,COUNTIF($C$1:C5977,C5977)))</f>
        <v>Linnea Freer3</v>
      </c>
      <c r="E5977" s="66">
        <v>45183.625</v>
      </c>
      <c r="F5977" t="s">
        <v>2583</v>
      </c>
      <c r="G5977" s="46">
        <v>42</v>
      </c>
      <c r="H5977" s="46">
        <v>61</v>
      </c>
      <c r="I5977" s="46">
        <v>36</v>
      </c>
      <c r="J5977" t="s">
        <v>144</v>
      </c>
      <c r="K5977" t="s">
        <v>90</v>
      </c>
      <c r="L5977" s="46">
        <v>2438</v>
      </c>
      <c r="M5977" s="46">
        <v>36</v>
      </c>
      <c r="N5977" s="46">
        <v>34</v>
      </c>
      <c r="O5977" s="46">
        <v>103</v>
      </c>
      <c r="P5977" s="46">
        <f t="shared" si="689"/>
        <v>1</v>
      </c>
      <c r="R5977" s="67" t="s">
        <v>3250</v>
      </c>
      <c r="S5977" s="67">
        <f>COUNTIF(Y$2:$Y$100,R5977)</f>
        <v>0</v>
      </c>
      <c r="V5977" s="67">
        <f t="shared" si="693"/>
        <v>0</v>
      </c>
      <c r="X5977"/>
      <c r="Y5977" s="67" t="str">
        <f t="shared" si="687"/>
        <v xml:space="preserve"> </v>
      </c>
      <c r="AB5977" t="s">
        <v>90</v>
      </c>
      <c r="AC5977" s="46">
        <v>2438</v>
      </c>
      <c r="AD5977" s="46">
        <v>36</v>
      </c>
      <c r="AE5977" s="46">
        <v>34</v>
      </c>
      <c r="AF5977" s="46">
        <v>103</v>
      </c>
      <c r="AH5977" s="70" t="str">
        <f t="shared" si="690"/>
        <v/>
      </c>
      <c r="AI5977" s="70" t="str">
        <f t="shared" si="691"/>
        <v/>
      </c>
      <c r="AJ5977" s="70" t="str">
        <f t="shared" si="692"/>
        <v>X</v>
      </c>
      <c r="AK5977" s="70" t="str" cm="1">
        <f t="array" ref="AK5977">_xlfn.IFS(AH5977&lt;&gt;"","1",AI5977&lt;&gt;"","2",AJ5977&lt;&gt;"","3")</f>
        <v>3</v>
      </c>
    </row>
    <row r="5978" spans="1:37" x14ac:dyDescent="0.25">
      <c r="A5978" t="s">
        <v>310</v>
      </c>
      <c r="B5978" t="s">
        <v>280</v>
      </c>
      <c r="C5978" s="67" t="str">
        <f t="shared" si="688"/>
        <v>Kennedy Miller</v>
      </c>
      <c r="D5978" s="71" t="str" cm="1">
        <f t="array" ref="D5978">_xlfn.IFS(AK5978="1",CONCATENATE(C5978,"Regional"),AK5978="2",CONCATENATE(C5978,"Sectional"),AK5978="3",CONCATENATE(C5978,COUNTIF($C$1:C5978,C5978)))</f>
        <v>Kennedy Miller6</v>
      </c>
      <c r="E5978" s="66">
        <v>45183.625</v>
      </c>
      <c r="F5978" t="s">
        <v>2583</v>
      </c>
      <c r="G5978" s="46">
        <v>42</v>
      </c>
      <c r="H5978" s="46">
        <v>61</v>
      </c>
      <c r="I5978" s="46">
        <v>36</v>
      </c>
      <c r="J5978" t="s">
        <v>144</v>
      </c>
      <c r="K5978" t="s">
        <v>90</v>
      </c>
      <c r="L5978" s="46">
        <v>2438</v>
      </c>
      <c r="M5978" s="46">
        <v>36</v>
      </c>
      <c r="N5978" s="46">
        <v>34</v>
      </c>
      <c r="O5978" s="46">
        <v>103</v>
      </c>
      <c r="P5978" s="46">
        <f t="shared" si="689"/>
        <v>1</v>
      </c>
      <c r="R5978" s="67" t="s">
        <v>3168</v>
      </c>
      <c r="S5978" s="67">
        <f>COUNTIF(Y$2:$Y$100,R5978)</f>
        <v>0</v>
      </c>
      <c r="V5978" s="67">
        <f t="shared" si="693"/>
        <v>0</v>
      </c>
      <c r="X5978"/>
      <c r="Y5978" s="67" t="str">
        <f t="shared" si="687"/>
        <v xml:space="preserve"> </v>
      </c>
      <c r="AB5978" t="s">
        <v>90</v>
      </c>
      <c r="AC5978" s="46">
        <v>2438</v>
      </c>
      <c r="AD5978" s="46">
        <v>36</v>
      </c>
      <c r="AE5978" s="46">
        <v>34</v>
      </c>
      <c r="AF5978" s="46">
        <v>103</v>
      </c>
      <c r="AH5978" s="70" t="str">
        <f t="shared" si="690"/>
        <v/>
      </c>
      <c r="AI5978" s="70" t="str">
        <f t="shared" si="691"/>
        <v/>
      </c>
      <c r="AJ5978" s="70" t="str">
        <f t="shared" si="692"/>
        <v>X</v>
      </c>
      <c r="AK5978" s="70" t="str" cm="1">
        <f t="array" ref="AK5978">_xlfn.IFS(AH5978&lt;&gt;"","1",AI5978&lt;&gt;"","2",AJ5978&lt;&gt;"","3")</f>
        <v>3</v>
      </c>
    </row>
    <row r="5979" spans="1:37" x14ac:dyDescent="0.25">
      <c r="A5979" t="s">
        <v>2222</v>
      </c>
      <c r="B5979" t="s">
        <v>2223</v>
      </c>
      <c r="C5979" s="67" t="str">
        <f t="shared" si="688"/>
        <v>Hayley Settem</v>
      </c>
      <c r="D5979" s="71" t="str" cm="1">
        <f t="array" ref="D5979">_xlfn.IFS(AK5979="1",CONCATENATE(C5979,"Regional"),AK5979="2",CONCATENATE(C5979,"Sectional"),AK5979="3",CONCATENATE(C5979,COUNTIF($C$1:C5979,C5979)))</f>
        <v>Hayley Settem1</v>
      </c>
      <c r="E5979" s="66">
        <v>45183.625</v>
      </c>
      <c r="F5979" t="s">
        <v>2583</v>
      </c>
      <c r="G5979" s="46">
        <v>42</v>
      </c>
      <c r="H5979" s="46">
        <v>65</v>
      </c>
      <c r="I5979" s="46">
        <v>38</v>
      </c>
      <c r="J5979" t="s">
        <v>144</v>
      </c>
      <c r="K5979" t="s">
        <v>90</v>
      </c>
      <c r="L5979" s="46">
        <v>2438</v>
      </c>
      <c r="M5979" s="46">
        <v>36</v>
      </c>
      <c r="N5979" s="46">
        <v>34</v>
      </c>
      <c r="O5979" s="46">
        <v>103</v>
      </c>
      <c r="P5979" s="46">
        <f t="shared" si="689"/>
        <v>1</v>
      </c>
      <c r="R5979" s="67" t="s">
        <v>3246</v>
      </c>
      <c r="S5979" s="67">
        <f>COUNTIF(Y$2:$Y$100,R5979)</f>
        <v>0</v>
      </c>
      <c r="V5979" s="67">
        <f t="shared" si="693"/>
        <v>0</v>
      </c>
      <c r="X5979"/>
      <c r="Y5979" s="67" t="str">
        <f t="shared" si="687"/>
        <v xml:space="preserve"> </v>
      </c>
      <c r="AB5979" t="s">
        <v>90</v>
      </c>
      <c r="AC5979" s="46">
        <v>2438</v>
      </c>
      <c r="AD5979" s="46">
        <v>36</v>
      </c>
      <c r="AE5979" s="46">
        <v>34</v>
      </c>
      <c r="AF5979" s="46">
        <v>103</v>
      </c>
      <c r="AH5979" s="70" t="str">
        <f t="shared" si="690"/>
        <v/>
      </c>
      <c r="AI5979" s="70" t="str">
        <f t="shared" si="691"/>
        <v/>
      </c>
      <c r="AJ5979" s="70" t="str">
        <f t="shared" si="692"/>
        <v>X</v>
      </c>
      <c r="AK5979" s="70" t="str" cm="1">
        <f t="array" ref="AK5979">_xlfn.IFS(AH5979&lt;&gt;"","1",AI5979&lt;&gt;"","2",AJ5979&lt;&gt;"","3")</f>
        <v>3</v>
      </c>
    </row>
    <row r="5980" spans="1:37" x14ac:dyDescent="0.25">
      <c r="A5980" t="s">
        <v>2227</v>
      </c>
      <c r="B5980" t="s">
        <v>441</v>
      </c>
      <c r="C5980" s="67" t="str">
        <f t="shared" si="688"/>
        <v>Madison Rud</v>
      </c>
      <c r="D5980" s="71" t="str" cm="1">
        <f t="array" ref="D5980">_xlfn.IFS(AK5980="1",CONCATENATE(C5980,"Regional"),AK5980="2",CONCATENATE(C5980,"Sectional"),AK5980="3",CONCATENATE(C5980,COUNTIF($C$1:C5980,C5980)))</f>
        <v>Madison Rud3</v>
      </c>
      <c r="E5980" s="66">
        <v>45183.625</v>
      </c>
      <c r="F5980" t="s">
        <v>2583</v>
      </c>
      <c r="G5980" s="46">
        <v>42</v>
      </c>
      <c r="H5980" s="46">
        <v>66</v>
      </c>
      <c r="I5980" s="46">
        <v>39</v>
      </c>
      <c r="J5980" t="s">
        <v>144</v>
      </c>
      <c r="K5980" t="s">
        <v>90</v>
      </c>
      <c r="L5980" s="46">
        <v>2438</v>
      </c>
      <c r="M5980" s="46">
        <v>36</v>
      </c>
      <c r="N5980" s="46">
        <v>34</v>
      </c>
      <c r="O5980" s="46">
        <v>103</v>
      </c>
      <c r="P5980" s="46">
        <f t="shared" si="689"/>
        <v>1</v>
      </c>
      <c r="R5980" s="67" t="s">
        <v>3249</v>
      </c>
      <c r="S5980" s="67">
        <f>COUNTIF(Y$2:$Y$100,R5980)</f>
        <v>0</v>
      </c>
      <c r="V5980" s="67">
        <f t="shared" si="693"/>
        <v>0</v>
      </c>
      <c r="X5980"/>
      <c r="Y5980" s="67" t="str">
        <f t="shared" si="687"/>
        <v xml:space="preserve"> </v>
      </c>
      <c r="AB5980" t="s">
        <v>90</v>
      </c>
      <c r="AC5980" s="46">
        <v>2438</v>
      </c>
      <c r="AD5980" s="46">
        <v>36</v>
      </c>
      <c r="AE5980" s="46">
        <v>34</v>
      </c>
      <c r="AF5980" s="46">
        <v>103</v>
      </c>
      <c r="AH5980" s="70" t="str">
        <f t="shared" si="690"/>
        <v/>
      </c>
      <c r="AI5980" s="70" t="str">
        <f t="shared" si="691"/>
        <v/>
      </c>
      <c r="AJ5980" s="70" t="str">
        <f t="shared" si="692"/>
        <v>X</v>
      </c>
      <c r="AK5980" s="70" t="str" cm="1">
        <f t="array" ref="AK5980">_xlfn.IFS(AH5980&lt;&gt;"","1",AI5980&lt;&gt;"","2",AJ5980&lt;&gt;"","3")</f>
        <v>3</v>
      </c>
    </row>
    <row r="5981" spans="1:37" x14ac:dyDescent="0.25">
      <c r="A5981" t="s">
        <v>225</v>
      </c>
      <c r="B5981" t="s">
        <v>585</v>
      </c>
      <c r="C5981" s="67" t="str">
        <f t="shared" si="688"/>
        <v>Ayda Carufel</v>
      </c>
      <c r="D5981" s="71" t="str" cm="1">
        <f t="array" ref="D5981">_xlfn.IFS(AK5981="1",CONCATENATE(C5981,"Regional"),AK5981="2",CONCATENATE(C5981,"Sectional"),AK5981="3",CONCATENATE(C5981,COUNTIF($C$1:C5981,C5981)))</f>
        <v>Ayda Carufel6</v>
      </c>
      <c r="E5981" s="66">
        <v>45183.625</v>
      </c>
      <c r="F5981" t="s">
        <v>2583</v>
      </c>
      <c r="G5981" s="46">
        <v>42</v>
      </c>
      <c r="H5981" s="46">
        <v>66</v>
      </c>
      <c r="I5981" s="46">
        <v>39</v>
      </c>
      <c r="J5981" t="s">
        <v>144</v>
      </c>
      <c r="K5981" t="s">
        <v>90</v>
      </c>
      <c r="L5981" s="46">
        <v>2438</v>
      </c>
      <c r="M5981" s="46">
        <v>36</v>
      </c>
      <c r="N5981" s="46">
        <v>34</v>
      </c>
      <c r="O5981" s="46">
        <v>103</v>
      </c>
      <c r="P5981" s="46">
        <f t="shared" si="689"/>
        <v>1</v>
      </c>
      <c r="R5981" s="67" t="s">
        <v>1234</v>
      </c>
      <c r="S5981" s="67">
        <f>COUNTIF(Y$2:$Y$100,R5981)</f>
        <v>0</v>
      </c>
      <c r="V5981" s="67">
        <f t="shared" si="693"/>
        <v>0</v>
      </c>
      <c r="X5981"/>
      <c r="Y5981" s="67" t="str">
        <f t="shared" si="687"/>
        <v xml:space="preserve"> </v>
      </c>
      <c r="AB5981" t="s">
        <v>90</v>
      </c>
      <c r="AC5981" s="46">
        <v>2438</v>
      </c>
      <c r="AD5981" s="46">
        <v>36</v>
      </c>
      <c r="AE5981" s="46">
        <v>34</v>
      </c>
      <c r="AF5981" s="46">
        <v>103</v>
      </c>
      <c r="AH5981" s="70" t="str">
        <f t="shared" si="690"/>
        <v/>
      </c>
      <c r="AI5981" s="70" t="str">
        <f t="shared" si="691"/>
        <v/>
      </c>
      <c r="AJ5981" s="70" t="str">
        <f t="shared" si="692"/>
        <v>X</v>
      </c>
      <c r="AK5981" s="70" t="str" cm="1">
        <f t="array" ref="AK5981">_xlfn.IFS(AH5981&lt;&gt;"","1",AI5981&lt;&gt;"","2",AJ5981&lt;&gt;"","3")</f>
        <v>3</v>
      </c>
    </row>
    <row r="5982" spans="1:37" x14ac:dyDescent="0.25">
      <c r="A5982" t="s">
        <v>3445</v>
      </c>
      <c r="B5982" t="s">
        <v>452</v>
      </c>
      <c r="C5982" s="67" t="str">
        <f t="shared" si="688"/>
        <v>Sophia DeLong</v>
      </c>
      <c r="D5982" s="71" t="str" cm="1">
        <f t="array" ref="D5982">_xlfn.IFS(AK5982="1",CONCATENATE(C5982,"Regional"),AK5982="2",CONCATENATE(C5982,"Sectional"),AK5982="3",CONCATENATE(C5982,COUNTIF($C$1:C5982,C5982)))</f>
        <v>Sophia DeLong3</v>
      </c>
      <c r="E5982" s="66">
        <v>45183.625</v>
      </c>
      <c r="F5982" t="s">
        <v>2583</v>
      </c>
      <c r="G5982" s="46">
        <v>42</v>
      </c>
      <c r="H5982" s="46">
        <v>69</v>
      </c>
      <c r="I5982" s="46">
        <v>41</v>
      </c>
      <c r="J5982" t="s">
        <v>144</v>
      </c>
      <c r="K5982" t="s">
        <v>90</v>
      </c>
      <c r="L5982" s="46">
        <v>2438</v>
      </c>
      <c r="M5982" s="46">
        <v>36</v>
      </c>
      <c r="N5982" s="46">
        <v>34</v>
      </c>
      <c r="O5982" s="46">
        <v>103</v>
      </c>
      <c r="P5982" s="46">
        <f t="shared" si="689"/>
        <v>1</v>
      </c>
      <c r="R5982" s="67" t="s">
        <v>3648</v>
      </c>
      <c r="S5982" s="67">
        <f>COUNTIF(Y$2:$Y$100,R5982)</f>
        <v>0</v>
      </c>
      <c r="V5982" s="67">
        <f t="shared" si="693"/>
        <v>0</v>
      </c>
      <c r="X5982"/>
      <c r="Y5982" s="67" t="str">
        <f t="shared" si="687"/>
        <v xml:space="preserve"> </v>
      </c>
      <c r="AB5982" t="s">
        <v>90</v>
      </c>
      <c r="AC5982" s="46">
        <v>2438</v>
      </c>
      <c r="AD5982" s="46">
        <v>36</v>
      </c>
      <c r="AE5982" s="46">
        <v>34</v>
      </c>
      <c r="AF5982" s="46">
        <v>103</v>
      </c>
      <c r="AH5982" s="70" t="str">
        <f t="shared" si="690"/>
        <v/>
      </c>
      <c r="AI5982" s="70" t="str">
        <f t="shared" si="691"/>
        <v/>
      </c>
      <c r="AJ5982" s="70" t="str">
        <f t="shared" si="692"/>
        <v>X</v>
      </c>
      <c r="AK5982" s="70" t="str" cm="1">
        <f t="array" ref="AK5982">_xlfn.IFS(AH5982&lt;&gt;"","1",AI5982&lt;&gt;"","2",AJ5982&lt;&gt;"","3")</f>
        <v>3</v>
      </c>
    </row>
    <row r="5983" spans="1:37" x14ac:dyDescent="0.25">
      <c r="A5983" t="s">
        <v>244</v>
      </c>
      <c r="B5983" t="s">
        <v>650</v>
      </c>
      <c r="C5983" s="67" t="str">
        <f t="shared" si="688"/>
        <v>Izzy Jonas</v>
      </c>
      <c r="D5983" s="71" t="str" cm="1">
        <f t="array" ref="D5983">_xlfn.IFS(AK5983="1",CONCATENATE(C5983,"Regional"),AK5983="2",CONCATENATE(C5983,"Sectional"),AK5983="3",CONCATENATE(C5983,COUNTIF($C$1:C5983,C5983)))</f>
        <v>Izzy Jonas8</v>
      </c>
      <c r="E5983" s="66">
        <v>45183.625</v>
      </c>
      <c r="F5983" t="s">
        <v>2583</v>
      </c>
      <c r="G5983" s="46">
        <v>42</v>
      </c>
      <c r="H5983" s="46">
        <v>75</v>
      </c>
      <c r="I5983" s="46">
        <v>42</v>
      </c>
      <c r="J5983" t="s">
        <v>144</v>
      </c>
      <c r="K5983" t="s">
        <v>90</v>
      </c>
      <c r="L5983" s="46">
        <v>2438</v>
      </c>
      <c r="M5983" s="46">
        <v>36</v>
      </c>
      <c r="N5983" s="46">
        <v>34</v>
      </c>
      <c r="O5983" s="46">
        <v>103</v>
      </c>
      <c r="P5983" s="46">
        <f t="shared" si="689"/>
        <v>1</v>
      </c>
      <c r="R5983" s="67" t="s">
        <v>1284</v>
      </c>
      <c r="S5983" s="67">
        <f>COUNTIF(Y$2:$Y$100,R5983)</f>
        <v>0</v>
      </c>
      <c r="V5983" s="67">
        <f t="shared" si="693"/>
        <v>0</v>
      </c>
      <c r="X5983"/>
      <c r="Y5983" s="67" t="str">
        <f t="shared" si="687"/>
        <v xml:space="preserve"> </v>
      </c>
      <c r="AB5983" t="s">
        <v>90</v>
      </c>
      <c r="AC5983" s="46">
        <v>2438</v>
      </c>
      <c r="AD5983" s="46">
        <v>36</v>
      </c>
      <c r="AE5983" s="46">
        <v>34</v>
      </c>
      <c r="AF5983" s="46">
        <v>103</v>
      </c>
      <c r="AH5983" s="70" t="str">
        <f t="shared" si="690"/>
        <v/>
      </c>
      <c r="AI5983" s="70" t="str">
        <f t="shared" si="691"/>
        <v/>
      </c>
      <c r="AJ5983" s="70" t="str">
        <f t="shared" si="692"/>
        <v>X</v>
      </c>
      <c r="AK5983" s="70" t="str" cm="1">
        <f t="array" ref="AK5983">_xlfn.IFS(AH5983&lt;&gt;"","1",AI5983&lt;&gt;"","2",AJ5983&lt;&gt;"","3")</f>
        <v>3</v>
      </c>
    </row>
    <row r="5984" spans="1:37" x14ac:dyDescent="0.25">
      <c r="A5984" t="s">
        <v>288</v>
      </c>
      <c r="B5984" t="s">
        <v>415</v>
      </c>
      <c r="C5984" s="67" t="str">
        <f t="shared" si="688"/>
        <v>Heather Krause</v>
      </c>
      <c r="D5984" s="71" t="str" cm="1">
        <f t="array" ref="D5984">_xlfn.IFS(AK5984="1",CONCATENATE(C5984,"Regional"),AK5984="2",CONCATENATE(C5984,"Sectional"),AK5984="3",CONCATENATE(C5984,COUNTIF($C$1:C5984,C5984)))</f>
        <v>Heather Krause9</v>
      </c>
      <c r="E5984" s="66">
        <v>45184.583333333336</v>
      </c>
      <c r="F5984" t="s">
        <v>2408</v>
      </c>
      <c r="G5984" s="46">
        <v>37</v>
      </c>
      <c r="H5984" s="46">
        <v>41</v>
      </c>
      <c r="I5984" s="46">
        <v>1</v>
      </c>
      <c r="J5984" t="s">
        <v>937</v>
      </c>
      <c r="K5984" t="s">
        <v>2409</v>
      </c>
      <c r="L5984" s="46">
        <v>2414</v>
      </c>
      <c r="M5984" s="46">
        <v>35</v>
      </c>
      <c r="N5984" s="46">
        <v>33.9</v>
      </c>
      <c r="O5984" s="46">
        <v>111</v>
      </c>
      <c r="P5984" s="46">
        <f t="shared" si="689"/>
        <v>1</v>
      </c>
      <c r="R5984" s="67" t="s">
        <v>1142</v>
      </c>
      <c r="S5984" s="67">
        <f>COUNTIF(Y$2:$Y$100,R5984)</f>
        <v>0</v>
      </c>
      <c r="V5984" s="67">
        <f t="shared" si="693"/>
        <v>0</v>
      </c>
      <c r="X5984"/>
      <c r="Y5984" s="67" t="str">
        <f t="shared" si="687"/>
        <v xml:space="preserve"> </v>
      </c>
      <c r="AB5984" t="s">
        <v>2409</v>
      </c>
      <c r="AC5984" s="46">
        <v>2414</v>
      </c>
      <c r="AD5984" s="46">
        <v>35</v>
      </c>
      <c r="AE5984" s="46">
        <v>33.9</v>
      </c>
      <c r="AF5984" s="46">
        <v>111</v>
      </c>
      <c r="AH5984" s="70" t="str">
        <f t="shared" si="690"/>
        <v/>
      </c>
      <c r="AI5984" s="70" t="str">
        <f t="shared" si="691"/>
        <v/>
      </c>
      <c r="AJ5984" s="70" t="str">
        <f t="shared" si="692"/>
        <v>X</v>
      </c>
      <c r="AK5984" s="70" t="str" cm="1">
        <f t="array" ref="AK5984">_xlfn.IFS(AH5984&lt;&gt;"","1",AI5984&lt;&gt;"","2",AJ5984&lt;&gt;"","3")</f>
        <v>3</v>
      </c>
    </row>
    <row r="5985" spans="1:37" x14ac:dyDescent="0.25">
      <c r="A5985" t="s">
        <v>409</v>
      </c>
      <c r="B5985" t="s">
        <v>410</v>
      </c>
      <c r="C5985" s="67" t="str">
        <f t="shared" si="688"/>
        <v>Aliisa Helminen</v>
      </c>
      <c r="D5985" s="71" t="str" cm="1">
        <f t="array" ref="D5985">_xlfn.IFS(AK5985="1",CONCATENATE(C5985,"Regional"),AK5985="2",CONCATENATE(C5985,"Sectional"),AK5985="3",CONCATENATE(C5985,COUNTIF($C$1:C5985,C5985)))</f>
        <v>Aliisa Helminen10</v>
      </c>
      <c r="E5985" s="66">
        <v>45184.583333333336</v>
      </c>
      <c r="F5985" t="s">
        <v>2408</v>
      </c>
      <c r="G5985" s="46">
        <v>37</v>
      </c>
      <c r="H5985" s="46">
        <v>43</v>
      </c>
      <c r="I5985" s="46">
        <v>2</v>
      </c>
      <c r="J5985" t="s">
        <v>937</v>
      </c>
      <c r="K5985" t="s">
        <v>2409</v>
      </c>
      <c r="L5985" s="46">
        <v>2414</v>
      </c>
      <c r="M5985" s="46">
        <v>35</v>
      </c>
      <c r="N5985" s="46">
        <v>33.9</v>
      </c>
      <c r="O5985" s="46">
        <v>111</v>
      </c>
      <c r="P5985" s="46">
        <f t="shared" si="689"/>
        <v>1</v>
      </c>
      <c r="R5985" s="67" t="s">
        <v>1140</v>
      </c>
      <c r="S5985" s="67">
        <f>COUNTIF(Y$2:$Y$100,R5985)</f>
        <v>0</v>
      </c>
      <c r="V5985" s="67">
        <f t="shared" si="693"/>
        <v>0</v>
      </c>
      <c r="X5985"/>
      <c r="Y5985" s="67" t="str">
        <f t="shared" si="687"/>
        <v xml:space="preserve"> </v>
      </c>
      <c r="AB5985" t="s">
        <v>2409</v>
      </c>
      <c r="AC5985" s="46">
        <v>2414</v>
      </c>
      <c r="AD5985" s="46">
        <v>35</v>
      </c>
      <c r="AE5985" s="46">
        <v>33.9</v>
      </c>
      <c r="AF5985" s="46">
        <v>111</v>
      </c>
      <c r="AH5985" s="70" t="str">
        <f t="shared" si="690"/>
        <v/>
      </c>
      <c r="AI5985" s="70" t="str">
        <f t="shared" si="691"/>
        <v/>
      </c>
      <c r="AJ5985" s="70" t="str">
        <f t="shared" si="692"/>
        <v>X</v>
      </c>
      <c r="AK5985" s="70" t="str" cm="1">
        <f t="array" ref="AK5985">_xlfn.IFS(AH5985&lt;&gt;"","1",AI5985&lt;&gt;"","2",AJ5985&lt;&gt;"","3")</f>
        <v>3</v>
      </c>
    </row>
    <row r="5986" spans="1:37" x14ac:dyDescent="0.25">
      <c r="A5986" t="s">
        <v>419</v>
      </c>
      <c r="B5986" t="s">
        <v>307</v>
      </c>
      <c r="C5986" s="67" t="str">
        <f t="shared" si="688"/>
        <v>May Shimek</v>
      </c>
      <c r="D5986" s="71" t="str" cm="1">
        <f t="array" ref="D5986">_xlfn.IFS(AK5986="1",CONCATENATE(C5986,"Regional"),AK5986="2",CONCATENATE(C5986,"Sectional"),AK5986="3",CONCATENATE(C5986,COUNTIF($C$1:C5986,C5986)))</f>
        <v>May Shimek9</v>
      </c>
      <c r="E5986" s="66">
        <v>45184.583333333336</v>
      </c>
      <c r="F5986" t="s">
        <v>2408</v>
      </c>
      <c r="G5986" s="46">
        <v>37</v>
      </c>
      <c r="H5986" s="46">
        <v>44</v>
      </c>
      <c r="I5986" s="46">
        <v>3</v>
      </c>
      <c r="J5986" t="s">
        <v>937</v>
      </c>
      <c r="K5986" t="s">
        <v>2409</v>
      </c>
      <c r="L5986" s="46">
        <v>2414</v>
      </c>
      <c r="M5986" s="46">
        <v>35</v>
      </c>
      <c r="N5986" s="46">
        <v>33.9</v>
      </c>
      <c r="O5986" s="46">
        <v>111</v>
      </c>
      <c r="P5986" s="46">
        <f t="shared" si="689"/>
        <v>1</v>
      </c>
      <c r="R5986" s="67" t="s">
        <v>1143</v>
      </c>
      <c r="S5986" s="67">
        <f>COUNTIF(Y$2:$Y$100,R5986)</f>
        <v>0</v>
      </c>
      <c r="V5986" s="67">
        <f t="shared" si="693"/>
        <v>0</v>
      </c>
      <c r="X5986"/>
      <c r="Y5986" s="67" t="str">
        <f t="shared" si="687"/>
        <v xml:space="preserve"> </v>
      </c>
      <c r="AB5986" t="s">
        <v>2409</v>
      </c>
      <c r="AC5986" s="46">
        <v>2414</v>
      </c>
      <c r="AD5986" s="46">
        <v>35</v>
      </c>
      <c r="AE5986" s="46">
        <v>33.9</v>
      </c>
      <c r="AF5986" s="46">
        <v>111</v>
      </c>
      <c r="AH5986" s="70" t="str">
        <f t="shared" si="690"/>
        <v/>
      </c>
      <c r="AI5986" s="70" t="str">
        <f t="shared" si="691"/>
        <v/>
      </c>
      <c r="AJ5986" s="70" t="str">
        <f t="shared" si="692"/>
        <v>X</v>
      </c>
      <c r="AK5986" s="70" t="str" cm="1">
        <f t="array" ref="AK5986">_xlfn.IFS(AH5986&lt;&gt;"","1",AI5986&lt;&gt;"","2",AJ5986&lt;&gt;"","3")</f>
        <v>3</v>
      </c>
    </row>
    <row r="5987" spans="1:37" x14ac:dyDescent="0.25">
      <c r="A5987" t="s">
        <v>1603</v>
      </c>
      <c r="B5987" t="s">
        <v>452</v>
      </c>
      <c r="C5987" s="67" t="str">
        <f t="shared" si="688"/>
        <v>Sophia Eggert</v>
      </c>
      <c r="D5987" s="71" t="str" cm="1">
        <f t="array" ref="D5987">_xlfn.IFS(AK5987="1",CONCATENATE(C5987,"Regional"),AK5987="2",CONCATENATE(C5987,"Sectional"),AK5987="3",CONCATENATE(C5987,COUNTIF($C$1:C5987,C5987)))</f>
        <v>Sophia Eggert9</v>
      </c>
      <c r="E5987" s="66">
        <v>45184.583333333336</v>
      </c>
      <c r="F5987" t="s">
        <v>2408</v>
      </c>
      <c r="G5987" s="46">
        <v>37</v>
      </c>
      <c r="H5987" s="46">
        <v>45</v>
      </c>
      <c r="I5987" s="46">
        <v>4</v>
      </c>
      <c r="J5987" t="s">
        <v>937</v>
      </c>
      <c r="K5987" t="s">
        <v>2409</v>
      </c>
      <c r="L5987" s="46">
        <v>2414</v>
      </c>
      <c r="M5987" s="46">
        <v>35</v>
      </c>
      <c r="N5987" s="46">
        <v>33.9</v>
      </c>
      <c r="O5987" s="46">
        <v>111</v>
      </c>
      <c r="P5987" s="46">
        <f t="shared" si="689"/>
        <v>1</v>
      </c>
      <c r="R5987" s="67" t="s">
        <v>3511</v>
      </c>
      <c r="S5987" s="67">
        <f>COUNTIF(Y$2:$Y$100,R5987)</f>
        <v>0</v>
      </c>
      <c r="V5987" s="67">
        <f t="shared" si="693"/>
        <v>0</v>
      </c>
      <c r="X5987"/>
      <c r="Y5987" s="67" t="str">
        <f t="shared" si="687"/>
        <v xml:space="preserve"> </v>
      </c>
      <c r="AB5987" t="s">
        <v>2409</v>
      </c>
      <c r="AC5987" s="46">
        <v>2414</v>
      </c>
      <c r="AD5987" s="46">
        <v>35</v>
      </c>
      <c r="AE5987" s="46">
        <v>33.9</v>
      </c>
      <c r="AF5987" s="46">
        <v>111</v>
      </c>
      <c r="AH5987" s="70" t="str">
        <f t="shared" si="690"/>
        <v/>
      </c>
      <c r="AI5987" s="70" t="str">
        <f t="shared" si="691"/>
        <v/>
      </c>
      <c r="AJ5987" s="70" t="str">
        <f t="shared" si="692"/>
        <v>X</v>
      </c>
      <c r="AK5987" s="70" t="str" cm="1">
        <f t="array" ref="AK5987">_xlfn.IFS(AH5987&lt;&gt;"","1",AI5987&lt;&gt;"","2",AJ5987&lt;&gt;"","3")</f>
        <v>3</v>
      </c>
    </row>
    <row r="5988" spans="1:37" x14ac:dyDescent="0.25">
      <c r="A5988" t="s">
        <v>420</v>
      </c>
      <c r="B5988" t="s">
        <v>421</v>
      </c>
      <c r="C5988" s="67" t="str">
        <f t="shared" si="688"/>
        <v>Elizabeth Schubbe</v>
      </c>
      <c r="D5988" s="71" t="str" cm="1">
        <f t="array" ref="D5988">_xlfn.IFS(AK5988="1",CONCATENATE(C5988,"Regional"),AK5988="2",CONCATENATE(C5988,"Sectional"),AK5988="3",CONCATENATE(C5988,COUNTIF($C$1:C5988,C5988)))</f>
        <v>Elizabeth Schubbe9</v>
      </c>
      <c r="E5988" s="66">
        <v>45184.583333333336</v>
      </c>
      <c r="F5988" t="s">
        <v>2408</v>
      </c>
      <c r="G5988" s="46">
        <v>37</v>
      </c>
      <c r="H5988" s="46">
        <v>45</v>
      </c>
      <c r="I5988" s="46">
        <v>4</v>
      </c>
      <c r="J5988" t="s">
        <v>937</v>
      </c>
      <c r="K5988" t="s">
        <v>2409</v>
      </c>
      <c r="L5988" s="46">
        <v>2414</v>
      </c>
      <c r="M5988" s="46">
        <v>35</v>
      </c>
      <c r="N5988" s="46">
        <v>33.9</v>
      </c>
      <c r="O5988" s="46">
        <v>111</v>
      </c>
      <c r="P5988" s="46">
        <f t="shared" si="689"/>
        <v>1</v>
      </c>
      <c r="R5988" s="67" t="s">
        <v>1144</v>
      </c>
      <c r="S5988" s="67">
        <f>COUNTIF(Y$2:$Y$100,R5988)</f>
        <v>0</v>
      </c>
      <c r="V5988" s="67">
        <f t="shared" si="693"/>
        <v>0</v>
      </c>
      <c r="X5988"/>
      <c r="Y5988" s="67" t="str">
        <f t="shared" si="687"/>
        <v xml:space="preserve"> </v>
      </c>
      <c r="AB5988" t="s">
        <v>2409</v>
      </c>
      <c r="AC5988" s="46">
        <v>2414</v>
      </c>
      <c r="AD5988" s="46">
        <v>35</v>
      </c>
      <c r="AE5988" s="46">
        <v>33.9</v>
      </c>
      <c r="AF5988" s="46">
        <v>111</v>
      </c>
      <c r="AH5988" s="70" t="str">
        <f t="shared" si="690"/>
        <v/>
      </c>
      <c r="AI5988" s="70" t="str">
        <f t="shared" si="691"/>
        <v/>
      </c>
      <c r="AJ5988" s="70" t="str">
        <f t="shared" si="692"/>
        <v>X</v>
      </c>
      <c r="AK5988" s="70" t="str" cm="1">
        <f t="array" ref="AK5988">_xlfn.IFS(AH5988&lt;&gt;"","1",AI5988&lt;&gt;"","2",AJ5988&lt;&gt;"","3")</f>
        <v>3</v>
      </c>
    </row>
    <row r="5989" spans="1:37" x14ac:dyDescent="0.25">
      <c r="A5989" t="s">
        <v>298</v>
      </c>
      <c r="B5989" t="s">
        <v>315</v>
      </c>
      <c r="C5989" s="67" t="str">
        <f t="shared" si="688"/>
        <v>Morgan Lewis</v>
      </c>
      <c r="D5989" s="71" t="str" cm="1">
        <f t="array" ref="D5989">_xlfn.IFS(AK5989="1",CONCATENATE(C5989,"Regional"),AK5989="2",CONCATENATE(C5989,"Sectional"),AK5989="3",CONCATENATE(C5989,COUNTIF($C$1:C5989,C5989)))</f>
        <v>Morgan Lewis9</v>
      </c>
      <c r="E5989" s="66">
        <v>45184.583333333336</v>
      </c>
      <c r="F5989" t="s">
        <v>2408</v>
      </c>
      <c r="G5989" s="46">
        <v>37</v>
      </c>
      <c r="H5989" s="46">
        <v>45</v>
      </c>
      <c r="I5989" s="46">
        <v>4</v>
      </c>
      <c r="J5989" t="s">
        <v>937</v>
      </c>
      <c r="K5989" t="s">
        <v>2409</v>
      </c>
      <c r="L5989" s="46">
        <v>2414</v>
      </c>
      <c r="M5989" s="46">
        <v>35</v>
      </c>
      <c r="N5989" s="46">
        <v>33.9</v>
      </c>
      <c r="O5989" s="46">
        <v>111</v>
      </c>
      <c r="P5989" s="46">
        <f t="shared" si="689"/>
        <v>1</v>
      </c>
      <c r="R5989" s="67" t="s">
        <v>2819</v>
      </c>
      <c r="S5989" s="67">
        <f>COUNTIF(Y$2:$Y$100,R5989)</f>
        <v>0</v>
      </c>
      <c r="V5989" s="67">
        <f t="shared" si="693"/>
        <v>0</v>
      </c>
      <c r="X5989"/>
      <c r="Y5989" s="67" t="str">
        <f t="shared" si="687"/>
        <v xml:space="preserve"> </v>
      </c>
      <c r="AB5989" t="s">
        <v>2409</v>
      </c>
      <c r="AC5989" s="46">
        <v>2414</v>
      </c>
      <c r="AD5989" s="46">
        <v>35</v>
      </c>
      <c r="AE5989" s="46">
        <v>33.9</v>
      </c>
      <c r="AF5989" s="46">
        <v>111</v>
      </c>
      <c r="AH5989" s="70" t="str">
        <f t="shared" si="690"/>
        <v/>
      </c>
      <c r="AI5989" s="70" t="str">
        <f t="shared" si="691"/>
        <v/>
      </c>
      <c r="AJ5989" s="70" t="str">
        <f t="shared" si="692"/>
        <v>X</v>
      </c>
      <c r="AK5989" s="70" t="str" cm="1">
        <f t="array" ref="AK5989">_xlfn.IFS(AH5989&lt;&gt;"","1",AI5989&lt;&gt;"","2",AJ5989&lt;&gt;"","3")</f>
        <v>3</v>
      </c>
    </row>
    <row r="5990" spans="1:37" x14ac:dyDescent="0.25">
      <c r="A5990" t="s">
        <v>1916</v>
      </c>
      <c r="B5990" t="s">
        <v>554</v>
      </c>
      <c r="C5990" s="67" t="str">
        <f t="shared" si="688"/>
        <v>Trinity Flynn</v>
      </c>
      <c r="D5990" s="71" t="str" cm="1">
        <f t="array" ref="D5990">_xlfn.IFS(AK5990="1",CONCATENATE(C5990,"Regional"),AK5990="2",CONCATENATE(C5990,"Sectional"),AK5990="3",CONCATENATE(C5990,COUNTIF($C$1:C5990,C5990)))</f>
        <v>Trinity Flynn8</v>
      </c>
      <c r="E5990" s="66">
        <v>45184.583333333336</v>
      </c>
      <c r="F5990" t="s">
        <v>2408</v>
      </c>
      <c r="G5990" s="46">
        <v>37</v>
      </c>
      <c r="H5990" s="46">
        <v>45</v>
      </c>
      <c r="I5990" s="46">
        <v>4</v>
      </c>
      <c r="J5990" t="s">
        <v>937</v>
      </c>
      <c r="K5990" t="s">
        <v>2409</v>
      </c>
      <c r="L5990" s="46">
        <v>2414</v>
      </c>
      <c r="M5990" s="46">
        <v>35</v>
      </c>
      <c r="N5990" s="46">
        <v>33.9</v>
      </c>
      <c r="O5990" s="46">
        <v>111</v>
      </c>
      <c r="P5990" s="46">
        <f t="shared" si="689"/>
        <v>1</v>
      </c>
      <c r="R5990" s="67" t="s">
        <v>2929</v>
      </c>
      <c r="S5990" s="67">
        <f>COUNTIF(Y$2:$Y$100,R5990)</f>
        <v>0</v>
      </c>
      <c r="V5990" s="67">
        <f t="shared" si="693"/>
        <v>0</v>
      </c>
      <c r="X5990"/>
      <c r="Y5990" s="67" t="str">
        <f t="shared" si="687"/>
        <v xml:space="preserve"> </v>
      </c>
      <c r="AB5990" t="s">
        <v>2409</v>
      </c>
      <c r="AC5990" s="46">
        <v>2414</v>
      </c>
      <c r="AD5990" s="46">
        <v>35</v>
      </c>
      <c r="AE5990" s="46">
        <v>33.9</v>
      </c>
      <c r="AF5990" s="46">
        <v>111</v>
      </c>
      <c r="AH5990" s="70" t="str">
        <f t="shared" si="690"/>
        <v/>
      </c>
      <c r="AI5990" s="70" t="str">
        <f t="shared" si="691"/>
        <v/>
      </c>
      <c r="AJ5990" s="70" t="str">
        <f t="shared" si="692"/>
        <v>X</v>
      </c>
      <c r="AK5990" s="70" t="str" cm="1">
        <f t="array" ref="AK5990">_xlfn.IFS(AH5990&lt;&gt;"","1",AI5990&lt;&gt;"","2",AJ5990&lt;&gt;"","3")</f>
        <v>3</v>
      </c>
    </row>
    <row r="5991" spans="1:37" x14ac:dyDescent="0.25">
      <c r="A5991" t="s">
        <v>275</v>
      </c>
      <c r="B5991" t="s">
        <v>426</v>
      </c>
      <c r="C5991" s="67" t="str">
        <f t="shared" si="688"/>
        <v>Alli Johnson</v>
      </c>
      <c r="D5991" s="71" t="str" cm="1">
        <f t="array" ref="D5991">_xlfn.IFS(AK5991="1",CONCATENATE(C5991,"Regional"),AK5991="2",CONCATENATE(C5991,"Sectional"),AK5991="3",CONCATENATE(C5991,COUNTIF($C$1:C5991,C5991)))</f>
        <v>Alli Johnson9</v>
      </c>
      <c r="E5991" s="66">
        <v>45184.583333333336</v>
      </c>
      <c r="F5991" t="s">
        <v>2408</v>
      </c>
      <c r="G5991" s="46">
        <v>37</v>
      </c>
      <c r="H5991" s="46">
        <v>46</v>
      </c>
      <c r="I5991" s="46">
        <v>8</v>
      </c>
      <c r="J5991" t="s">
        <v>937</v>
      </c>
      <c r="K5991" t="s">
        <v>2409</v>
      </c>
      <c r="L5991" s="46">
        <v>2414</v>
      </c>
      <c r="M5991" s="46">
        <v>35</v>
      </c>
      <c r="N5991" s="46">
        <v>33.9</v>
      </c>
      <c r="O5991" s="46">
        <v>111</v>
      </c>
      <c r="P5991" s="46">
        <f t="shared" si="689"/>
        <v>1</v>
      </c>
      <c r="R5991" s="67" t="s">
        <v>1147</v>
      </c>
      <c r="S5991" s="67">
        <f>COUNTIF(Y$2:$Y$100,R5991)</f>
        <v>0</v>
      </c>
      <c r="V5991" s="67">
        <f t="shared" si="693"/>
        <v>0</v>
      </c>
      <c r="X5991"/>
      <c r="Y5991" s="67" t="str">
        <f t="shared" si="687"/>
        <v xml:space="preserve"> </v>
      </c>
      <c r="AB5991" t="s">
        <v>2409</v>
      </c>
      <c r="AC5991" s="46">
        <v>2414</v>
      </c>
      <c r="AD5991" s="46">
        <v>35</v>
      </c>
      <c r="AE5991" s="46">
        <v>33.9</v>
      </c>
      <c r="AF5991" s="46">
        <v>111</v>
      </c>
      <c r="AH5991" s="70" t="str">
        <f t="shared" si="690"/>
        <v/>
      </c>
      <c r="AI5991" s="70" t="str">
        <f t="shared" si="691"/>
        <v/>
      </c>
      <c r="AJ5991" s="70" t="str">
        <f t="shared" si="692"/>
        <v>X</v>
      </c>
      <c r="AK5991" s="70" t="str" cm="1">
        <f t="array" ref="AK5991">_xlfn.IFS(AH5991&lt;&gt;"","1",AI5991&lt;&gt;"","2",AJ5991&lt;&gt;"","3")</f>
        <v>3</v>
      </c>
    </row>
    <row r="5992" spans="1:37" x14ac:dyDescent="0.25">
      <c r="A5992" t="s">
        <v>429</v>
      </c>
      <c r="B5992" t="s">
        <v>214</v>
      </c>
      <c r="C5992" s="67" t="str">
        <f t="shared" si="688"/>
        <v>Reece Osowski</v>
      </c>
      <c r="D5992" s="71" t="str" cm="1">
        <f t="array" ref="D5992">_xlfn.IFS(AK5992="1",CONCATENATE(C5992,"Regional"),AK5992="2",CONCATENATE(C5992,"Sectional"),AK5992="3",CONCATENATE(C5992,COUNTIF($C$1:C5992,C5992)))</f>
        <v>Reece Osowski9</v>
      </c>
      <c r="E5992" s="66">
        <v>45184.583333333336</v>
      </c>
      <c r="F5992" t="s">
        <v>2408</v>
      </c>
      <c r="G5992" s="46">
        <v>37</v>
      </c>
      <c r="H5992" s="46">
        <v>47</v>
      </c>
      <c r="I5992" s="46">
        <v>9</v>
      </c>
      <c r="J5992" t="s">
        <v>937</v>
      </c>
      <c r="K5992" t="s">
        <v>2409</v>
      </c>
      <c r="L5992" s="46">
        <v>2414</v>
      </c>
      <c r="M5992" s="46">
        <v>35</v>
      </c>
      <c r="N5992" s="46">
        <v>33.9</v>
      </c>
      <c r="O5992" s="46">
        <v>111</v>
      </c>
      <c r="P5992" s="46">
        <f t="shared" si="689"/>
        <v>1</v>
      </c>
      <c r="R5992" s="67" t="s">
        <v>1148</v>
      </c>
      <c r="S5992" s="67">
        <f>COUNTIF(Y$2:$Y$100,R5992)</f>
        <v>0</v>
      </c>
      <c r="V5992" s="67">
        <f t="shared" si="693"/>
        <v>0</v>
      </c>
      <c r="X5992"/>
      <c r="Y5992" s="67" t="str">
        <f t="shared" si="687"/>
        <v xml:space="preserve"> </v>
      </c>
      <c r="AB5992" t="s">
        <v>2409</v>
      </c>
      <c r="AC5992" s="46">
        <v>2414</v>
      </c>
      <c r="AD5992" s="46">
        <v>35</v>
      </c>
      <c r="AE5992" s="46">
        <v>33.9</v>
      </c>
      <c r="AF5992" s="46">
        <v>111</v>
      </c>
      <c r="AH5992" s="70" t="str">
        <f t="shared" si="690"/>
        <v/>
      </c>
      <c r="AI5992" s="70" t="str">
        <f t="shared" si="691"/>
        <v/>
      </c>
      <c r="AJ5992" s="70" t="str">
        <f t="shared" si="692"/>
        <v>X</v>
      </c>
      <c r="AK5992" s="70" t="str" cm="1">
        <f t="array" ref="AK5992">_xlfn.IFS(AH5992&lt;&gt;"","1",AI5992&lt;&gt;"","2",AJ5992&lt;&gt;"","3")</f>
        <v>3</v>
      </c>
    </row>
    <row r="5993" spans="1:37" x14ac:dyDescent="0.25">
      <c r="A5993" t="s">
        <v>432</v>
      </c>
      <c r="B5993" t="s">
        <v>433</v>
      </c>
      <c r="C5993" s="67" t="str">
        <f t="shared" si="688"/>
        <v>Lacey Stephans</v>
      </c>
      <c r="D5993" s="71" t="str" cm="1">
        <f t="array" ref="D5993">_xlfn.IFS(AK5993="1",CONCATENATE(C5993,"Regional"),AK5993="2",CONCATENATE(C5993,"Sectional"),AK5993="3",CONCATENATE(C5993,COUNTIF($C$1:C5993,C5993)))</f>
        <v>Lacey Stephans10</v>
      </c>
      <c r="E5993" s="66">
        <v>45184.583333333336</v>
      </c>
      <c r="F5993" t="s">
        <v>2408</v>
      </c>
      <c r="G5993" s="46">
        <v>37</v>
      </c>
      <c r="H5993" s="46">
        <v>48</v>
      </c>
      <c r="I5993" s="46">
        <v>10</v>
      </c>
      <c r="J5993" t="s">
        <v>937</v>
      </c>
      <c r="K5993" t="s">
        <v>2409</v>
      </c>
      <c r="L5993" s="46">
        <v>2414</v>
      </c>
      <c r="M5993" s="46">
        <v>35</v>
      </c>
      <c r="N5993" s="46">
        <v>33.9</v>
      </c>
      <c r="O5993" s="46">
        <v>111</v>
      </c>
      <c r="P5993" s="46">
        <f t="shared" si="689"/>
        <v>1</v>
      </c>
      <c r="R5993" s="67" t="s">
        <v>1150</v>
      </c>
      <c r="S5993" s="67">
        <f>COUNTIF(Y$2:$Y$100,R5993)</f>
        <v>0</v>
      </c>
      <c r="V5993" s="67">
        <f t="shared" si="693"/>
        <v>0</v>
      </c>
      <c r="X5993"/>
      <c r="Y5993" s="67" t="str">
        <f t="shared" si="687"/>
        <v xml:space="preserve"> </v>
      </c>
      <c r="AB5993" t="s">
        <v>2409</v>
      </c>
      <c r="AC5993" s="46">
        <v>2414</v>
      </c>
      <c r="AD5993" s="46">
        <v>35</v>
      </c>
      <c r="AE5993" s="46">
        <v>33.9</v>
      </c>
      <c r="AF5993" s="46">
        <v>111</v>
      </c>
      <c r="AH5993" s="70" t="str">
        <f t="shared" si="690"/>
        <v/>
      </c>
      <c r="AI5993" s="70" t="str">
        <f t="shared" si="691"/>
        <v/>
      </c>
      <c r="AJ5993" s="70" t="str">
        <f t="shared" si="692"/>
        <v>X</v>
      </c>
      <c r="AK5993" s="70" t="str" cm="1">
        <f t="array" ref="AK5993">_xlfn.IFS(AH5993&lt;&gt;"","1",AI5993&lt;&gt;"","2",AJ5993&lt;&gt;"","3")</f>
        <v>3</v>
      </c>
    </row>
    <row r="5994" spans="1:37" x14ac:dyDescent="0.25">
      <c r="A5994" t="s">
        <v>1826</v>
      </c>
      <c r="B5994" t="s">
        <v>740</v>
      </c>
      <c r="C5994" s="67" t="str">
        <f t="shared" si="688"/>
        <v>Lydia Fullmer</v>
      </c>
      <c r="D5994" s="71" t="str" cm="1">
        <f t="array" ref="D5994">_xlfn.IFS(AK5994="1",CONCATENATE(C5994,"Regional"),AK5994="2",CONCATENATE(C5994,"Sectional"),AK5994="3",CONCATENATE(C5994,COUNTIF($C$1:C5994,C5994)))</f>
        <v>Lydia Fullmer8</v>
      </c>
      <c r="E5994" s="66">
        <v>45184.583333333336</v>
      </c>
      <c r="F5994" t="s">
        <v>2408</v>
      </c>
      <c r="G5994" s="46">
        <v>37</v>
      </c>
      <c r="H5994" s="46">
        <v>50</v>
      </c>
      <c r="I5994" s="46">
        <v>11</v>
      </c>
      <c r="J5994" t="s">
        <v>937</v>
      </c>
      <c r="K5994" t="s">
        <v>2409</v>
      </c>
      <c r="L5994" s="46">
        <v>2414</v>
      </c>
      <c r="M5994" s="46">
        <v>35</v>
      </c>
      <c r="N5994" s="46">
        <v>33.9</v>
      </c>
      <c r="O5994" s="46">
        <v>111</v>
      </c>
      <c r="P5994" s="46">
        <f t="shared" si="689"/>
        <v>1</v>
      </c>
      <c r="R5994" s="67" t="s">
        <v>2829</v>
      </c>
      <c r="S5994" s="67">
        <f>COUNTIF(Y$2:$Y$100,R5994)</f>
        <v>0</v>
      </c>
      <c r="V5994" s="67">
        <f t="shared" si="693"/>
        <v>0</v>
      </c>
      <c r="X5994"/>
      <c r="Y5994" s="67" t="str">
        <f t="shared" si="687"/>
        <v xml:space="preserve"> </v>
      </c>
      <c r="AB5994" t="s">
        <v>2409</v>
      </c>
      <c r="AC5994" s="46">
        <v>2414</v>
      </c>
      <c r="AD5994" s="46">
        <v>35</v>
      </c>
      <c r="AE5994" s="46">
        <v>33.9</v>
      </c>
      <c r="AF5994" s="46">
        <v>111</v>
      </c>
      <c r="AH5994" s="70" t="str">
        <f t="shared" si="690"/>
        <v/>
      </c>
      <c r="AI5994" s="70" t="str">
        <f t="shared" si="691"/>
        <v/>
      </c>
      <c r="AJ5994" s="70" t="str">
        <f t="shared" si="692"/>
        <v>X</v>
      </c>
      <c r="AK5994" s="70" t="str" cm="1">
        <f t="array" ref="AK5994">_xlfn.IFS(AH5994&lt;&gt;"","1",AI5994&lt;&gt;"","2",AJ5994&lt;&gt;"","3")</f>
        <v>3</v>
      </c>
    </row>
    <row r="5995" spans="1:37" x14ac:dyDescent="0.25">
      <c r="A5995" t="s">
        <v>423</v>
      </c>
      <c r="B5995" t="s">
        <v>424</v>
      </c>
      <c r="C5995" s="67" t="str">
        <f t="shared" si="688"/>
        <v>Callee Fink</v>
      </c>
      <c r="D5995" s="71" t="str" cm="1">
        <f t="array" ref="D5995">_xlfn.IFS(AK5995="1",CONCATENATE(C5995,"Regional"),AK5995="2",CONCATENATE(C5995,"Sectional"),AK5995="3",CONCATENATE(C5995,COUNTIF($C$1:C5995,C5995)))</f>
        <v>Callee Fink10</v>
      </c>
      <c r="E5995" s="66">
        <v>45184.583333333336</v>
      </c>
      <c r="F5995" t="s">
        <v>2408</v>
      </c>
      <c r="G5995" s="46">
        <v>37</v>
      </c>
      <c r="H5995" s="46">
        <v>50</v>
      </c>
      <c r="I5995" s="46">
        <v>11</v>
      </c>
      <c r="J5995" t="s">
        <v>937</v>
      </c>
      <c r="K5995" t="s">
        <v>2409</v>
      </c>
      <c r="L5995" s="46">
        <v>2414</v>
      </c>
      <c r="M5995" s="46">
        <v>35</v>
      </c>
      <c r="N5995" s="46">
        <v>33.9</v>
      </c>
      <c r="O5995" s="46">
        <v>111</v>
      </c>
      <c r="P5995" s="46">
        <f t="shared" si="689"/>
        <v>1</v>
      </c>
      <c r="R5995" s="67" t="s">
        <v>1146</v>
      </c>
      <c r="S5995" s="67">
        <f>COUNTIF(Y$2:$Y$100,R5995)</f>
        <v>0</v>
      </c>
      <c r="V5995" s="67">
        <f t="shared" si="693"/>
        <v>0</v>
      </c>
      <c r="X5995"/>
      <c r="Y5995" s="67" t="str">
        <f t="shared" si="687"/>
        <v xml:space="preserve"> </v>
      </c>
      <c r="AB5995" t="s">
        <v>2409</v>
      </c>
      <c r="AC5995" s="46">
        <v>2414</v>
      </c>
      <c r="AD5995" s="46">
        <v>35</v>
      </c>
      <c r="AE5995" s="46">
        <v>33.9</v>
      </c>
      <c r="AF5995" s="46">
        <v>111</v>
      </c>
      <c r="AH5995" s="70" t="str">
        <f t="shared" si="690"/>
        <v/>
      </c>
      <c r="AI5995" s="70" t="str">
        <f t="shared" si="691"/>
        <v/>
      </c>
      <c r="AJ5995" s="70" t="str">
        <f t="shared" si="692"/>
        <v>X</v>
      </c>
      <c r="AK5995" s="70" t="str" cm="1">
        <f t="array" ref="AK5995">_xlfn.IFS(AH5995&lt;&gt;"","1",AI5995&lt;&gt;"","2",AJ5995&lt;&gt;"","3")</f>
        <v>3</v>
      </c>
    </row>
    <row r="5996" spans="1:37" x14ac:dyDescent="0.25">
      <c r="A5996" t="s">
        <v>1920</v>
      </c>
      <c r="B5996" t="s">
        <v>277</v>
      </c>
      <c r="C5996" s="67" t="str">
        <f t="shared" si="688"/>
        <v>Peyton Wyss</v>
      </c>
      <c r="D5996" s="71" t="str" cm="1">
        <f t="array" ref="D5996">_xlfn.IFS(AK5996="1",CONCATENATE(C5996,"Regional"),AK5996="2",CONCATENATE(C5996,"Sectional"),AK5996="3",CONCATENATE(C5996,COUNTIF($C$1:C5996,C5996)))</f>
        <v>Peyton Wyss8</v>
      </c>
      <c r="E5996" s="66">
        <v>45184.583333333336</v>
      </c>
      <c r="F5996" t="s">
        <v>2408</v>
      </c>
      <c r="G5996" s="46">
        <v>37</v>
      </c>
      <c r="H5996" s="46">
        <v>51</v>
      </c>
      <c r="I5996" s="46">
        <v>13</v>
      </c>
      <c r="J5996" t="s">
        <v>937</v>
      </c>
      <c r="K5996" t="s">
        <v>2409</v>
      </c>
      <c r="L5996" s="46">
        <v>2414</v>
      </c>
      <c r="M5996" s="46">
        <v>35</v>
      </c>
      <c r="N5996" s="46">
        <v>33.9</v>
      </c>
      <c r="O5996" s="46">
        <v>111</v>
      </c>
      <c r="P5996" s="46">
        <f t="shared" si="689"/>
        <v>1</v>
      </c>
      <c r="R5996" s="67" t="s">
        <v>2932</v>
      </c>
      <c r="S5996" s="67">
        <f>COUNTIF(Y$2:$Y$100,R5996)</f>
        <v>0</v>
      </c>
      <c r="V5996" s="67">
        <f t="shared" si="693"/>
        <v>0</v>
      </c>
      <c r="X5996"/>
      <c r="Y5996" s="67" t="str">
        <f t="shared" si="687"/>
        <v xml:space="preserve"> </v>
      </c>
      <c r="AB5996" t="s">
        <v>2409</v>
      </c>
      <c r="AC5996" s="46">
        <v>2414</v>
      </c>
      <c r="AD5996" s="46">
        <v>35</v>
      </c>
      <c r="AE5996" s="46">
        <v>33.9</v>
      </c>
      <c r="AF5996" s="46">
        <v>111</v>
      </c>
      <c r="AH5996" s="70" t="str">
        <f t="shared" si="690"/>
        <v/>
      </c>
      <c r="AI5996" s="70" t="str">
        <f t="shared" si="691"/>
        <v/>
      </c>
      <c r="AJ5996" s="70" t="str">
        <f t="shared" si="692"/>
        <v>X</v>
      </c>
      <c r="AK5996" s="70" t="str" cm="1">
        <f t="array" ref="AK5996">_xlfn.IFS(AH5996&lt;&gt;"","1",AI5996&lt;&gt;"","2",AJ5996&lt;&gt;"","3")</f>
        <v>3</v>
      </c>
    </row>
    <row r="5997" spans="1:37" x14ac:dyDescent="0.25">
      <c r="A5997" t="s">
        <v>412</v>
      </c>
      <c r="B5997" t="s">
        <v>413</v>
      </c>
      <c r="C5997" s="67" t="str">
        <f t="shared" si="688"/>
        <v>Braylyn Babino</v>
      </c>
      <c r="D5997" s="71" t="str" cm="1">
        <f t="array" ref="D5997">_xlfn.IFS(AK5997="1",CONCATENATE(C5997,"Regional"),AK5997="2",CONCATENATE(C5997,"Sectional"),AK5997="3",CONCATENATE(C5997,COUNTIF($C$1:C5997,C5997)))</f>
        <v>Braylyn Babino9</v>
      </c>
      <c r="E5997" s="66">
        <v>45184.583333333336</v>
      </c>
      <c r="F5997" t="s">
        <v>2408</v>
      </c>
      <c r="G5997" s="46">
        <v>37</v>
      </c>
      <c r="H5997" s="46">
        <v>51</v>
      </c>
      <c r="I5997" s="46">
        <v>13</v>
      </c>
      <c r="J5997" t="s">
        <v>937</v>
      </c>
      <c r="K5997" t="s">
        <v>2409</v>
      </c>
      <c r="L5997" s="46">
        <v>2414</v>
      </c>
      <c r="M5997" s="46">
        <v>35</v>
      </c>
      <c r="N5997" s="46">
        <v>33.9</v>
      </c>
      <c r="O5997" s="46">
        <v>111</v>
      </c>
      <c r="P5997" s="46">
        <f t="shared" si="689"/>
        <v>1</v>
      </c>
      <c r="R5997" s="67" t="s">
        <v>1141</v>
      </c>
      <c r="S5997" s="67">
        <f>COUNTIF(Y$2:$Y$100,R5997)</f>
        <v>0</v>
      </c>
      <c r="V5997" s="67">
        <f t="shared" si="693"/>
        <v>0</v>
      </c>
      <c r="X5997"/>
      <c r="Y5997" s="67" t="str">
        <f t="shared" si="687"/>
        <v xml:space="preserve"> </v>
      </c>
      <c r="AB5997" t="s">
        <v>2409</v>
      </c>
      <c r="AC5997" s="46">
        <v>2414</v>
      </c>
      <c r="AD5997" s="46">
        <v>35</v>
      </c>
      <c r="AE5997" s="46">
        <v>33.9</v>
      </c>
      <c r="AF5997" s="46">
        <v>111</v>
      </c>
      <c r="AH5997" s="70" t="str">
        <f t="shared" si="690"/>
        <v/>
      </c>
      <c r="AI5997" s="70" t="str">
        <f t="shared" si="691"/>
        <v/>
      </c>
      <c r="AJ5997" s="70" t="str">
        <f t="shared" si="692"/>
        <v>X</v>
      </c>
      <c r="AK5997" s="70" t="str" cm="1">
        <f t="array" ref="AK5997">_xlfn.IFS(AH5997&lt;&gt;"","1",AI5997&lt;&gt;"","2",AJ5997&lt;&gt;"","3")</f>
        <v>3</v>
      </c>
    </row>
    <row r="5998" spans="1:37" x14ac:dyDescent="0.25">
      <c r="A5998" t="s">
        <v>269</v>
      </c>
      <c r="B5998" t="s">
        <v>187</v>
      </c>
      <c r="C5998" s="67" t="str">
        <f t="shared" si="688"/>
        <v>Ava Hoffman</v>
      </c>
      <c r="D5998" s="71" t="str" cm="1">
        <f t="array" ref="D5998">_xlfn.IFS(AK5998="1",CONCATENATE(C5998,"Regional"),AK5998="2",CONCATENATE(C5998,"Sectional"),AK5998="3",CONCATENATE(C5998,COUNTIF($C$1:C5998,C5998)))</f>
        <v>Ava Hoffman8</v>
      </c>
      <c r="E5998" s="66">
        <v>45184.583333333336</v>
      </c>
      <c r="F5998" t="s">
        <v>2408</v>
      </c>
      <c r="G5998" s="46">
        <v>37</v>
      </c>
      <c r="H5998" s="46">
        <v>51</v>
      </c>
      <c r="I5998" s="46">
        <v>13</v>
      </c>
      <c r="J5998" t="s">
        <v>937</v>
      </c>
      <c r="K5998" t="s">
        <v>2409</v>
      </c>
      <c r="L5998" s="46">
        <v>2414</v>
      </c>
      <c r="M5998" s="46">
        <v>35</v>
      </c>
      <c r="N5998" s="46">
        <v>33.9</v>
      </c>
      <c r="O5998" s="46">
        <v>111</v>
      </c>
      <c r="P5998" s="46">
        <f t="shared" si="689"/>
        <v>1</v>
      </c>
      <c r="R5998" s="67" t="s">
        <v>1153</v>
      </c>
      <c r="S5998" s="67">
        <f>COUNTIF(Y$2:$Y$100,R5998)</f>
        <v>0</v>
      </c>
      <c r="V5998" s="67">
        <f t="shared" si="693"/>
        <v>0</v>
      </c>
      <c r="X5998"/>
      <c r="Y5998" s="67" t="str">
        <f t="shared" si="687"/>
        <v xml:space="preserve"> </v>
      </c>
      <c r="AB5998" t="s">
        <v>2409</v>
      </c>
      <c r="AC5998" s="46">
        <v>2414</v>
      </c>
      <c r="AD5998" s="46">
        <v>35</v>
      </c>
      <c r="AE5998" s="46">
        <v>33.9</v>
      </c>
      <c r="AF5998" s="46">
        <v>111</v>
      </c>
      <c r="AH5998" s="70" t="str">
        <f t="shared" si="690"/>
        <v/>
      </c>
      <c r="AI5998" s="70" t="str">
        <f t="shared" si="691"/>
        <v/>
      </c>
      <c r="AJ5998" s="70" t="str">
        <f t="shared" si="692"/>
        <v>X</v>
      </c>
      <c r="AK5998" s="70" t="str" cm="1">
        <f t="array" ref="AK5998">_xlfn.IFS(AH5998&lt;&gt;"","1",AI5998&lt;&gt;"","2",AJ5998&lt;&gt;"","3")</f>
        <v>3</v>
      </c>
    </row>
    <row r="5999" spans="1:37" x14ac:dyDescent="0.25">
      <c r="A5999" t="s">
        <v>1818</v>
      </c>
      <c r="B5999" t="s">
        <v>1819</v>
      </c>
      <c r="C5999" s="67" t="str">
        <f t="shared" si="688"/>
        <v>Gillian Herrala</v>
      </c>
      <c r="D5999" s="71" t="str" cm="1">
        <f t="array" ref="D5999">_xlfn.IFS(AK5999="1",CONCATENATE(C5999,"Regional"),AK5999="2",CONCATENATE(C5999,"Sectional"),AK5999="3",CONCATENATE(C5999,COUNTIF($C$1:C5999,C5999)))</f>
        <v>Gillian Herrala9</v>
      </c>
      <c r="E5999" s="66">
        <v>45184.583333333336</v>
      </c>
      <c r="F5999" t="s">
        <v>2408</v>
      </c>
      <c r="G5999" s="46">
        <v>37</v>
      </c>
      <c r="H5999" s="46">
        <v>52</v>
      </c>
      <c r="I5999" s="46">
        <v>16</v>
      </c>
      <c r="J5999" t="s">
        <v>937</v>
      </c>
      <c r="K5999" t="s">
        <v>2409</v>
      </c>
      <c r="L5999" s="46">
        <v>2414</v>
      </c>
      <c r="M5999" s="46">
        <v>35</v>
      </c>
      <c r="N5999" s="46">
        <v>33.9</v>
      </c>
      <c r="O5999" s="46">
        <v>111</v>
      </c>
      <c r="P5999" s="46">
        <f t="shared" si="689"/>
        <v>1</v>
      </c>
      <c r="R5999" s="67" t="s">
        <v>2820</v>
      </c>
      <c r="S5999" s="67">
        <f>COUNTIF(Y$2:$Y$100,R5999)</f>
        <v>0</v>
      </c>
      <c r="V5999" s="67">
        <f t="shared" si="693"/>
        <v>0</v>
      </c>
      <c r="X5999"/>
      <c r="Y5999" s="67" t="str">
        <f t="shared" si="687"/>
        <v xml:space="preserve"> </v>
      </c>
      <c r="AB5999" t="s">
        <v>2409</v>
      </c>
      <c r="AC5999" s="46">
        <v>2414</v>
      </c>
      <c r="AD5999" s="46">
        <v>35</v>
      </c>
      <c r="AE5999" s="46">
        <v>33.9</v>
      </c>
      <c r="AF5999" s="46">
        <v>111</v>
      </c>
      <c r="AH5999" s="70" t="str">
        <f t="shared" si="690"/>
        <v/>
      </c>
      <c r="AI5999" s="70" t="str">
        <f t="shared" si="691"/>
        <v/>
      </c>
      <c r="AJ5999" s="70" t="str">
        <f t="shared" si="692"/>
        <v>X</v>
      </c>
      <c r="AK5999" s="70" t="str" cm="1">
        <f t="array" ref="AK5999">_xlfn.IFS(AH5999&lt;&gt;"","1",AI5999&lt;&gt;"","2",AJ5999&lt;&gt;"","3")</f>
        <v>3</v>
      </c>
    </row>
    <row r="6000" spans="1:37" x14ac:dyDescent="0.25">
      <c r="A6000" t="s">
        <v>1825</v>
      </c>
      <c r="B6000" t="s">
        <v>570</v>
      </c>
      <c r="C6000" s="67" t="str">
        <f t="shared" si="688"/>
        <v>Sydney Reis</v>
      </c>
      <c r="D6000" s="71" t="str" cm="1">
        <f t="array" ref="D6000">_xlfn.IFS(AK6000="1",CONCATENATE(C6000,"Regional"),AK6000="2",CONCATENATE(C6000,"Sectional"),AK6000="3",CONCATENATE(C6000,COUNTIF($C$1:C6000,C6000)))</f>
        <v>Sydney Reis9</v>
      </c>
      <c r="E6000" s="66">
        <v>45184.583333333336</v>
      </c>
      <c r="F6000" t="s">
        <v>2408</v>
      </c>
      <c r="G6000" s="46">
        <v>37</v>
      </c>
      <c r="H6000" s="46">
        <v>52</v>
      </c>
      <c r="I6000" s="46">
        <v>16</v>
      </c>
      <c r="J6000" t="s">
        <v>937</v>
      </c>
      <c r="K6000" t="s">
        <v>2409</v>
      </c>
      <c r="L6000" s="46">
        <v>2414</v>
      </c>
      <c r="M6000" s="46">
        <v>35</v>
      </c>
      <c r="N6000" s="46">
        <v>33.9</v>
      </c>
      <c r="O6000" s="46">
        <v>111</v>
      </c>
      <c r="P6000" s="46">
        <f t="shared" si="689"/>
        <v>1</v>
      </c>
      <c r="R6000" s="67" t="s">
        <v>2828</v>
      </c>
      <c r="S6000" s="67">
        <f>COUNTIF(Y$2:$Y$100,R6000)</f>
        <v>0</v>
      </c>
      <c r="V6000" s="67">
        <f t="shared" si="693"/>
        <v>0</v>
      </c>
      <c r="X6000"/>
      <c r="Y6000" s="67" t="str">
        <f t="shared" si="687"/>
        <v xml:space="preserve"> </v>
      </c>
      <c r="AB6000" t="s">
        <v>2409</v>
      </c>
      <c r="AC6000" s="46">
        <v>2414</v>
      </c>
      <c r="AD6000" s="46">
        <v>35</v>
      </c>
      <c r="AE6000" s="46">
        <v>33.9</v>
      </c>
      <c r="AF6000" s="46">
        <v>111</v>
      </c>
      <c r="AH6000" s="70" t="str">
        <f t="shared" si="690"/>
        <v/>
      </c>
      <c r="AI6000" s="70" t="str">
        <f t="shared" si="691"/>
        <v/>
      </c>
      <c r="AJ6000" s="70" t="str">
        <f t="shared" si="692"/>
        <v>X</v>
      </c>
      <c r="AK6000" s="70" t="str" cm="1">
        <f t="array" ref="AK6000">_xlfn.IFS(AH6000&lt;&gt;"","1",AI6000&lt;&gt;"","2",AJ6000&lt;&gt;"","3")</f>
        <v>3</v>
      </c>
    </row>
    <row r="6001" spans="1:37" x14ac:dyDescent="0.25">
      <c r="A6001" t="s">
        <v>436</v>
      </c>
      <c r="B6001" t="s">
        <v>253</v>
      </c>
      <c r="C6001" s="67" t="str">
        <f t="shared" si="688"/>
        <v>Lily Spry</v>
      </c>
      <c r="D6001" s="71" t="str" cm="1">
        <f t="array" ref="D6001">_xlfn.IFS(AK6001="1",CONCATENATE(C6001,"Regional"),AK6001="2",CONCATENATE(C6001,"Sectional"),AK6001="3",CONCATENATE(C6001,COUNTIF($C$1:C6001,C6001)))</f>
        <v>Lily Spry5</v>
      </c>
      <c r="E6001" s="66">
        <v>45184.583333333336</v>
      </c>
      <c r="F6001" t="s">
        <v>2408</v>
      </c>
      <c r="G6001" s="46">
        <v>37</v>
      </c>
      <c r="H6001" s="46">
        <v>53</v>
      </c>
      <c r="I6001" s="46">
        <v>18</v>
      </c>
      <c r="J6001" t="s">
        <v>937</v>
      </c>
      <c r="K6001" t="s">
        <v>2409</v>
      </c>
      <c r="L6001" s="46">
        <v>2414</v>
      </c>
      <c r="M6001" s="46">
        <v>35</v>
      </c>
      <c r="N6001" s="46">
        <v>33.9</v>
      </c>
      <c r="O6001" s="46">
        <v>111</v>
      </c>
      <c r="P6001" s="46">
        <f t="shared" si="689"/>
        <v>1</v>
      </c>
      <c r="R6001" s="67" t="s">
        <v>1151</v>
      </c>
      <c r="S6001" s="67">
        <f>COUNTIF(Y$2:$Y$100,R6001)</f>
        <v>0</v>
      </c>
      <c r="V6001" s="67">
        <f t="shared" si="693"/>
        <v>0</v>
      </c>
      <c r="X6001"/>
      <c r="Y6001" s="67" t="str">
        <f t="shared" si="687"/>
        <v xml:space="preserve"> </v>
      </c>
      <c r="AB6001" t="s">
        <v>2409</v>
      </c>
      <c r="AC6001" s="46">
        <v>2414</v>
      </c>
      <c r="AD6001" s="46">
        <v>35</v>
      </c>
      <c r="AE6001" s="46">
        <v>33.9</v>
      </c>
      <c r="AF6001" s="46">
        <v>111</v>
      </c>
      <c r="AH6001" s="70" t="str">
        <f t="shared" si="690"/>
        <v/>
      </c>
      <c r="AI6001" s="70" t="str">
        <f t="shared" si="691"/>
        <v/>
      </c>
      <c r="AJ6001" s="70" t="str">
        <f t="shared" si="692"/>
        <v>X</v>
      </c>
      <c r="AK6001" s="70" t="str" cm="1">
        <f t="array" ref="AK6001">_xlfn.IFS(AH6001&lt;&gt;"","1",AI6001&lt;&gt;"","2",AJ6001&lt;&gt;"","3")</f>
        <v>3</v>
      </c>
    </row>
    <row r="6002" spans="1:37" x14ac:dyDescent="0.25">
      <c r="A6002" t="s">
        <v>1830</v>
      </c>
      <c r="B6002" t="s">
        <v>682</v>
      </c>
      <c r="C6002" s="67" t="str">
        <f t="shared" si="688"/>
        <v>Aubrey Christman</v>
      </c>
      <c r="D6002" s="71" t="str" cm="1">
        <f t="array" ref="D6002">_xlfn.IFS(AK6002="1",CONCATENATE(C6002,"Regional"),AK6002="2",CONCATENATE(C6002,"Sectional"),AK6002="3",CONCATENATE(C6002,COUNTIF($C$1:C6002,C6002)))</f>
        <v>Aubrey Christman10</v>
      </c>
      <c r="E6002" s="66">
        <v>45184.583333333336</v>
      </c>
      <c r="F6002" t="s">
        <v>2408</v>
      </c>
      <c r="G6002" s="46">
        <v>37</v>
      </c>
      <c r="H6002" s="46">
        <v>53</v>
      </c>
      <c r="I6002" s="46">
        <v>18</v>
      </c>
      <c r="J6002" t="s">
        <v>937</v>
      </c>
      <c r="K6002" t="s">
        <v>2409</v>
      </c>
      <c r="L6002" s="46">
        <v>2414</v>
      </c>
      <c r="M6002" s="46">
        <v>35</v>
      </c>
      <c r="N6002" s="46">
        <v>33.9</v>
      </c>
      <c r="O6002" s="46">
        <v>111</v>
      </c>
      <c r="P6002" s="46">
        <f t="shared" si="689"/>
        <v>1</v>
      </c>
      <c r="R6002" s="67" t="s">
        <v>2833</v>
      </c>
      <c r="S6002" s="67">
        <f>COUNTIF(Y$2:$Y$100,R6002)</f>
        <v>0</v>
      </c>
      <c r="V6002" s="67">
        <f t="shared" si="693"/>
        <v>0</v>
      </c>
      <c r="X6002"/>
      <c r="Y6002" s="67" t="str">
        <f t="shared" si="687"/>
        <v xml:space="preserve"> </v>
      </c>
      <c r="AB6002" t="s">
        <v>2409</v>
      </c>
      <c r="AC6002" s="46">
        <v>2414</v>
      </c>
      <c r="AD6002" s="46">
        <v>35</v>
      </c>
      <c r="AE6002" s="46">
        <v>33.9</v>
      </c>
      <c r="AF6002" s="46">
        <v>111</v>
      </c>
      <c r="AH6002" s="70" t="str">
        <f t="shared" si="690"/>
        <v/>
      </c>
      <c r="AI6002" s="70" t="str">
        <f t="shared" si="691"/>
        <v/>
      </c>
      <c r="AJ6002" s="70" t="str">
        <f t="shared" si="692"/>
        <v>X</v>
      </c>
      <c r="AK6002" s="70" t="str" cm="1">
        <f t="array" ref="AK6002">_xlfn.IFS(AH6002&lt;&gt;"","1",AI6002&lt;&gt;"","2",AJ6002&lt;&gt;"","3")</f>
        <v>3</v>
      </c>
    </row>
    <row r="6003" spans="1:37" x14ac:dyDescent="0.25">
      <c r="A6003" t="s">
        <v>312</v>
      </c>
      <c r="B6003" t="s">
        <v>471</v>
      </c>
      <c r="C6003" s="67" t="str">
        <f t="shared" si="688"/>
        <v>Madelyn Moesch</v>
      </c>
      <c r="D6003" s="71" t="str" cm="1">
        <f t="array" ref="D6003">_xlfn.IFS(AK6003="1",CONCATENATE(C6003,"Regional"),AK6003="2",CONCATENATE(C6003,"Sectional"),AK6003="3",CONCATENATE(C6003,COUNTIF($C$1:C6003,C6003)))</f>
        <v>Madelyn Moesch9</v>
      </c>
      <c r="E6003" s="66">
        <v>45184.583333333336</v>
      </c>
      <c r="F6003" t="s">
        <v>2408</v>
      </c>
      <c r="G6003" s="46">
        <v>37</v>
      </c>
      <c r="H6003" s="46">
        <v>53</v>
      </c>
      <c r="I6003" s="46">
        <v>18</v>
      </c>
      <c r="J6003" t="s">
        <v>937</v>
      </c>
      <c r="K6003" t="s">
        <v>2409</v>
      </c>
      <c r="L6003" s="46">
        <v>2414</v>
      </c>
      <c r="M6003" s="46">
        <v>35</v>
      </c>
      <c r="N6003" s="46">
        <v>33.9</v>
      </c>
      <c r="O6003" s="46">
        <v>111</v>
      </c>
      <c r="P6003" s="46">
        <f t="shared" si="689"/>
        <v>1</v>
      </c>
      <c r="R6003" s="67" t="s">
        <v>1579</v>
      </c>
      <c r="S6003" s="67">
        <f>COUNTIF(Y$2:$Y$100,R6003)</f>
        <v>0</v>
      </c>
      <c r="V6003" s="67">
        <f t="shared" si="693"/>
        <v>0</v>
      </c>
      <c r="X6003"/>
      <c r="Y6003" s="67" t="str">
        <f t="shared" si="687"/>
        <v xml:space="preserve"> </v>
      </c>
      <c r="AB6003" t="s">
        <v>2409</v>
      </c>
      <c r="AC6003" s="46">
        <v>2414</v>
      </c>
      <c r="AD6003" s="46">
        <v>35</v>
      </c>
      <c r="AE6003" s="46">
        <v>33.9</v>
      </c>
      <c r="AF6003" s="46">
        <v>111</v>
      </c>
      <c r="AH6003" s="70" t="str">
        <f t="shared" si="690"/>
        <v/>
      </c>
      <c r="AI6003" s="70" t="str">
        <f t="shared" si="691"/>
        <v/>
      </c>
      <c r="AJ6003" s="70" t="str">
        <f t="shared" si="692"/>
        <v>X</v>
      </c>
      <c r="AK6003" s="70" t="str" cm="1">
        <f t="array" ref="AK6003">_xlfn.IFS(AH6003&lt;&gt;"","1",AI6003&lt;&gt;"","2",AJ6003&lt;&gt;"","3")</f>
        <v>3</v>
      </c>
    </row>
    <row r="6004" spans="1:37" x14ac:dyDescent="0.25">
      <c r="A6004" t="s">
        <v>440</v>
      </c>
      <c r="B6004" t="s">
        <v>441</v>
      </c>
      <c r="C6004" s="67" t="str">
        <f t="shared" si="688"/>
        <v>Madison Sikora</v>
      </c>
      <c r="D6004" s="71" t="str" cm="1">
        <f t="array" ref="D6004">_xlfn.IFS(AK6004="1",CONCATENATE(C6004,"Regional"),AK6004="2",CONCATENATE(C6004,"Sectional"),AK6004="3",CONCATENATE(C6004,COUNTIF($C$1:C6004,C6004)))</f>
        <v>Madison Sikora6</v>
      </c>
      <c r="E6004" s="66">
        <v>45184.583333333336</v>
      </c>
      <c r="F6004" t="s">
        <v>2408</v>
      </c>
      <c r="G6004" s="46">
        <v>37</v>
      </c>
      <c r="H6004" s="46">
        <v>53</v>
      </c>
      <c r="I6004" s="46">
        <v>18</v>
      </c>
      <c r="J6004" t="s">
        <v>937</v>
      </c>
      <c r="K6004" t="s">
        <v>2409</v>
      </c>
      <c r="L6004" s="46">
        <v>2414</v>
      </c>
      <c r="M6004" s="46">
        <v>35</v>
      </c>
      <c r="N6004" s="46">
        <v>33.9</v>
      </c>
      <c r="O6004" s="46">
        <v>111</v>
      </c>
      <c r="P6004" s="46">
        <f t="shared" si="689"/>
        <v>1</v>
      </c>
      <c r="R6004" s="67" t="s">
        <v>1154</v>
      </c>
      <c r="S6004" s="67">
        <f>COUNTIF(Y$2:$Y$100,R6004)</f>
        <v>0</v>
      </c>
      <c r="V6004" s="67">
        <f t="shared" si="693"/>
        <v>0</v>
      </c>
      <c r="X6004"/>
      <c r="Y6004" s="67" t="str">
        <f t="shared" si="687"/>
        <v xml:space="preserve"> </v>
      </c>
      <c r="AB6004" t="s">
        <v>2409</v>
      </c>
      <c r="AC6004" s="46">
        <v>2414</v>
      </c>
      <c r="AD6004" s="46">
        <v>35</v>
      </c>
      <c r="AE6004" s="46">
        <v>33.9</v>
      </c>
      <c r="AF6004" s="46">
        <v>111</v>
      </c>
      <c r="AH6004" s="70" t="str">
        <f t="shared" si="690"/>
        <v/>
      </c>
      <c r="AI6004" s="70" t="str">
        <f t="shared" si="691"/>
        <v/>
      </c>
      <c r="AJ6004" s="70" t="str">
        <f t="shared" si="692"/>
        <v>X</v>
      </c>
      <c r="AK6004" s="70" t="str" cm="1">
        <f t="array" ref="AK6004">_xlfn.IFS(AH6004&lt;&gt;"","1",AI6004&lt;&gt;"","2",AJ6004&lt;&gt;"","3")</f>
        <v>3</v>
      </c>
    </row>
    <row r="6005" spans="1:37" x14ac:dyDescent="0.25">
      <c r="A6005" t="s">
        <v>372</v>
      </c>
      <c r="B6005" t="s">
        <v>422</v>
      </c>
      <c r="C6005" s="67" t="str">
        <f t="shared" si="688"/>
        <v>Caroline Vanden Heuvel</v>
      </c>
      <c r="D6005" s="71" t="str" cm="1">
        <f t="array" ref="D6005">_xlfn.IFS(AK6005="1",CONCATENATE(C6005,"Regional"),AK6005="2",CONCATENATE(C6005,"Sectional"),AK6005="3",CONCATENATE(C6005,COUNTIF($C$1:C6005,C6005)))</f>
        <v>Caroline Vanden Heuvel9</v>
      </c>
      <c r="E6005" s="66">
        <v>45184.583333333336</v>
      </c>
      <c r="F6005" t="s">
        <v>2408</v>
      </c>
      <c r="G6005" s="46">
        <v>37</v>
      </c>
      <c r="H6005" s="46">
        <v>53</v>
      </c>
      <c r="I6005" s="46">
        <v>18</v>
      </c>
      <c r="J6005" t="s">
        <v>937</v>
      </c>
      <c r="K6005" t="s">
        <v>2409</v>
      </c>
      <c r="L6005" s="46">
        <v>2414</v>
      </c>
      <c r="M6005" s="46">
        <v>35</v>
      </c>
      <c r="N6005" s="46">
        <v>33.9</v>
      </c>
      <c r="O6005" s="46">
        <v>111</v>
      </c>
      <c r="P6005" s="46">
        <f t="shared" si="689"/>
        <v>1</v>
      </c>
      <c r="R6005" s="67" t="s">
        <v>1145</v>
      </c>
      <c r="S6005" s="67">
        <f>COUNTIF(Y$2:$Y$100,R6005)</f>
        <v>0</v>
      </c>
      <c r="V6005" s="67">
        <f t="shared" si="693"/>
        <v>0</v>
      </c>
      <c r="X6005"/>
      <c r="Y6005" s="67" t="str">
        <f t="shared" si="687"/>
        <v xml:space="preserve"> </v>
      </c>
      <c r="AB6005" t="s">
        <v>2409</v>
      </c>
      <c r="AC6005" s="46">
        <v>2414</v>
      </c>
      <c r="AD6005" s="46">
        <v>35</v>
      </c>
      <c r="AE6005" s="46">
        <v>33.9</v>
      </c>
      <c r="AF6005" s="46">
        <v>111</v>
      </c>
      <c r="AH6005" s="70" t="str">
        <f t="shared" si="690"/>
        <v/>
      </c>
      <c r="AI6005" s="70" t="str">
        <f t="shared" si="691"/>
        <v/>
      </c>
      <c r="AJ6005" s="70" t="str">
        <f t="shared" si="692"/>
        <v>X</v>
      </c>
      <c r="AK6005" s="70" t="str" cm="1">
        <f t="array" ref="AK6005">_xlfn.IFS(AH6005&lt;&gt;"","1",AI6005&lt;&gt;"","2",AJ6005&lt;&gt;"","3")</f>
        <v>3</v>
      </c>
    </row>
    <row r="6006" spans="1:37" x14ac:dyDescent="0.25">
      <c r="A6006" t="s">
        <v>327</v>
      </c>
      <c r="B6006" t="s">
        <v>401</v>
      </c>
      <c r="C6006" s="67" t="str">
        <f t="shared" si="688"/>
        <v>Hannah Olson</v>
      </c>
      <c r="D6006" s="71" t="str" cm="1">
        <f t="array" ref="D6006">_xlfn.IFS(AK6006="1",CONCATENATE(C6006,"Regional"),AK6006="2",CONCATENATE(C6006,"Sectional"),AK6006="3",CONCATENATE(C6006,COUNTIF($C$1:C6006,C6006)))</f>
        <v>Hannah Olson8</v>
      </c>
      <c r="E6006" s="66">
        <v>45184.583333333336</v>
      </c>
      <c r="F6006" t="s">
        <v>2408</v>
      </c>
      <c r="G6006" s="46">
        <v>37</v>
      </c>
      <c r="H6006" s="46">
        <v>56</v>
      </c>
      <c r="I6006" s="46">
        <v>23</v>
      </c>
      <c r="J6006" t="s">
        <v>937</v>
      </c>
      <c r="K6006" t="s">
        <v>2409</v>
      </c>
      <c r="L6006" s="46">
        <v>2414</v>
      </c>
      <c r="M6006" s="46">
        <v>35</v>
      </c>
      <c r="N6006" s="46">
        <v>33.9</v>
      </c>
      <c r="O6006" s="46">
        <v>111</v>
      </c>
      <c r="P6006" s="46">
        <f t="shared" si="689"/>
        <v>1</v>
      </c>
      <c r="R6006" s="67" t="s">
        <v>1155</v>
      </c>
      <c r="S6006" s="67">
        <f>COUNTIF(Y$2:$Y$100,R6006)</f>
        <v>0</v>
      </c>
      <c r="V6006" s="67">
        <f t="shared" si="693"/>
        <v>0</v>
      </c>
      <c r="X6006"/>
      <c r="Y6006" s="67" t="str">
        <f t="shared" si="687"/>
        <v xml:space="preserve"> </v>
      </c>
      <c r="AB6006" t="s">
        <v>2409</v>
      </c>
      <c r="AC6006" s="46">
        <v>2414</v>
      </c>
      <c r="AD6006" s="46">
        <v>35</v>
      </c>
      <c r="AE6006" s="46">
        <v>33.9</v>
      </c>
      <c r="AF6006" s="46">
        <v>111</v>
      </c>
      <c r="AH6006" s="70" t="str">
        <f t="shared" si="690"/>
        <v/>
      </c>
      <c r="AI6006" s="70" t="str">
        <f t="shared" si="691"/>
        <v/>
      </c>
      <c r="AJ6006" s="70" t="str">
        <f t="shared" si="692"/>
        <v>X</v>
      </c>
      <c r="AK6006" s="70" t="str" cm="1">
        <f t="array" ref="AK6006">_xlfn.IFS(AH6006&lt;&gt;"","1",AI6006&lt;&gt;"","2",AJ6006&lt;&gt;"","3")</f>
        <v>3</v>
      </c>
    </row>
    <row r="6007" spans="1:37" x14ac:dyDescent="0.25">
      <c r="A6007" t="s">
        <v>283</v>
      </c>
      <c r="B6007" t="s">
        <v>353</v>
      </c>
      <c r="C6007" s="67" t="str">
        <f t="shared" si="688"/>
        <v>Olivia Knobloch</v>
      </c>
      <c r="D6007" s="71" t="str" cm="1">
        <f t="array" ref="D6007">_xlfn.IFS(AK6007="1",CONCATENATE(C6007,"Regional"),AK6007="2",CONCATENATE(C6007,"Sectional"),AK6007="3",CONCATENATE(C6007,COUNTIF($C$1:C6007,C6007)))</f>
        <v>Olivia Knobloch7</v>
      </c>
      <c r="E6007" s="66">
        <v>45184.583333333336</v>
      </c>
      <c r="F6007" t="s">
        <v>2408</v>
      </c>
      <c r="G6007" s="46">
        <v>37</v>
      </c>
      <c r="H6007" s="46">
        <v>56</v>
      </c>
      <c r="I6007" s="46">
        <v>23</v>
      </c>
      <c r="J6007" t="s">
        <v>937</v>
      </c>
      <c r="K6007" t="s">
        <v>2409</v>
      </c>
      <c r="L6007" s="46">
        <v>2414</v>
      </c>
      <c r="M6007" s="46">
        <v>35</v>
      </c>
      <c r="N6007" s="46">
        <v>33.9</v>
      </c>
      <c r="O6007" s="46">
        <v>111</v>
      </c>
      <c r="P6007" s="46">
        <f t="shared" si="689"/>
        <v>1</v>
      </c>
      <c r="R6007" s="67" t="s">
        <v>3512</v>
      </c>
      <c r="S6007" s="67">
        <f>COUNTIF(Y$2:$Y$100,R6007)</f>
        <v>0</v>
      </c>
      <c r="V6007" s="67">
        <f t="shared" si="693"/>
        <v>0</v>
      </c>
      <c r="X6007"/>
      <c r="Y6007" s="67" t="str">
        <f t="shared" si="687"/>
        <v xml:space="preserve"> </v>
      </c>
      <c r="AB6007" t="s">
        <v>2409</v>
      </c>
      <c r="AC6007" s="46">
        <v>2414</v>
      </c>
      <c r="AD6007" s="46">
        <v>35</v>
      </c>
      <c r="AE6007" s="46">
        <v>33.9</v>
      </c>
      <c r="AF6007" s="46">
        <v>111</v>
      </c>
      <c r="AH6007" s="70" t="str">
        <f t="shared" si="690"/>
        <v/>
      </c>
      <c r="AI6007" s="70" t="str">
        <f t="shared" si="691"/>
        <v/>
      </c>
      <c r="AJ6007" s="70" t="str">
        <f t="shared" si="692"/>
        <v>X</v>
      </c>
      <c r="AK6007" s="70" t="str" cm="1">
        <f t="array" ref="AK6007">_xlfn.IFS(AH6007&lt;&gt;"","1",AI6007&lt;&gt;"","2",AJ6007&lt;&gt;"","3")</f>
        <v>3</v>
      </c>
    </row>
    <row r="6008" spans="1:37" x14ac:dyDescent="0.25">
      <c r="A6008" t="s">
        <v>3476</v>
      </c>
      <c r="B6008" t="s">
        <v>2709</v>
      </c>
      <c r="C6008" s="67" t="str">
        <f t="shared" si="688"/>
        <v>Kailea Van Der Linden</v>
      </c>
      <c r="D6008" s="71" t="str" cm="1">
        <f t="array" ref="D6008">_xlfn.IFS(AK6008="1",CONCATENATE(C6008,"Regional"),AK6008="2",CONCATENATE(C6008,"Sectional"),AK6008="3",CONCATENATE(C6008,COUNTIF($C$1:C6008,C6008)))</f>
        <v>Kailea Van Der Linden3</v>
      </c>
      <c r="E6008" s="66">
        <v>45184.583333333336</v>
      </c>
      <c r="F6008" t="s">
        <v>2408</v>
      </c>
      <c r="G6008" s="46">
        <v>37</v>
      </c>
      <c r="H6008" s="46">
        <v>56</v>
      </c>
      <c r="I6008" s="46">
        <v>23</v>
      </c>
      <c r="J6008" t="s">
        <v>937</v>
      </c>
      <c r="K6008" t="s">
        <v>2409</v>
      </c>
      <c r="L6008" s="46">
        <v>2414</v>
      </c>
      <c r="M6008" s="46">
        <v>35</v>
      </c>
      <c r="N6008" s="46">
        <v>33.9</v>
      </c>
      <c r="O6008" s="46">
        <v>111</v>
      </c>
      <c r="P6008" s="46">
        <f t="shared" si="689"/>
        <v>1</v>
      </c>
      <c r="R6008" s="67" t="s">
        <v>3571</v>
      </c>
      <c r="S6008" s="67">
        <f>COUNTIF(Y$2:$Y$100,R6008)</f>
        <v>0</v>
      </c>
      <c r="V6008" s="67">
        <f t="shared" si="693"/>
        <v>0</v>
      </c>
      <c r="X6008"/>
      <c r="Y6008" s="67" t="str">
        <f t="shared" si="687"/>
        <v xml:space="preserve"> </v>
      </c>
      <c r="AB6008" t="s">
        <v>2409</v>
      </c>
      <c r="AC6008" s="46">
        <v>2414</v>
      </c>
      <c r="AD6008" s="46">
        <v>35</v>
      </c>
      <c r="AE6008" s="46">
        <v>33.9</v>
      </c>
      <c r="AF6008" s="46">
        <v>111</v>
      </c>
      <c r="AH6008" s="70" t="str">
        <f t="shared" si="690"/>
        <v/>
      </c>
      <c r="AI6008" s="70" t="str">
        <f t="shared" si="691"/>
        <v/>
      </c>
      <c r="AJ6008" s="70" t="str">
        <f t="shared" si="692"/>
        <v>X</v>
      </c>
      <c r="AK6008" s="70" t="str" cm="1">
        <f t="array" ref="AK6008">_xlfn.IFS(AH6008&lt;&gt;"","1",AI6008&lt;&gt;"","2",AJ6008&lt;&gt;"","3")</f>
        <v>3</v>
      </c>
    </row>
    <row r="6009" spans="1:37" x14ac:dyDescent="0.25">
      <c r="A6009" t="s">
        <v>815</v>
      </c>
      <c r="B6009" t="s">
        <v>555</v>
      </c>
      <c r="C6009" s="67" t="str">
        <f t="shared" si="688"/>
        <v>Molly Martine</v>
      </c>
      <c r="D6009" s="71" t="str" cm="1">
        <f t="array" ref="D6009">_xlfn.IFS(AK6009="1",CONCATENATE(C6009,"Regional"),AK6009="2",CONCATENATE(C6009,"Sectional"),AK6009="3",CONCATENATE(C6009,COUNTIF($C$1:C6009,C6009)))</f>
        <v>Molly Martine9</v>
      </c>
      <c r="E6009" s="66">
        <v>45184.583333333336</v>
      </c>
      <c r="F6009" t="s">
        <v>2408</v>
      </c>
      <c r="G6009" s="46">
        <v>37</v>
      </c>
      <c r="H6009" s="46">
        <v>57</v>
      </c>
      <c r="I6009" s="46">
        <v>26</v>
      </c>
      <c r="J6009" t="s">
        <v>937</v>
      </c>
      <c r="K6009" t="s">
        <v>2409</v>
      </c>
      <c r="L6009" s="46">
        <v>2414</v>
      </c>
      <c r="M6009" s="46">
        <v>35</v>
      </c>
      <c r="N6009" s="46">
        <v>33.9</v>
      </c>
      <c r="O6009" s="46">
        <v>111</v>
      </c>
      <c r="P6009" s="46">
        <f t="shared" si="689"/>
        <v>1</v>
      </c>
      <c r="R6009" s="67" t="s">
        <v>2826</v>
      </c>
      <c r="S6009" s="67">
        <f>COUNTIF(Y$2:$Y$100,R6009)</f>
        <v>0</v>
      </c>
      <c r="V6009" s="67">
        <f t="shared" si="693"/>
        <v>0</v>
      </c>
      <c r="X6009"/>
      <c r="Y6009" s="67" t="str">
        <f t="shared" si="687"/>
        <v xml:space="preserve"> </v>
      </c>
      <c r="AB6009" t="s">
        <v>2409</v>
      </c>
      <c r="AC6009" s="46">
        <v>2414</v>
      </c>
      <c r="AD6009" s="46">
        <v>35</v>
      </c>
      <c r="AE6009" s="46">
        <v>33.9</v>
      </c>
      <c r="AF6009" s="46">
        <v>111</v>
      </c>
      <c r="AH6009" s="70" t="str">
        <f t="shared" si="690"/>
        <v/>
      </c>
      <c r="AI6009" s="70" t="str">
        <f t="shared" si="691"/>
        <v/>
      </c>
      <c r="AJ6009" s="70" t="str">
        <f t="shared" si="692"/>
        <v>X</v>
      </c>
      <c r="AK6009" s="70" t="str" cm="1">
        <f t="array" ref="AK6009">_xlfn.IFS(AH6009&lt;&gt;"","1",AI6009&lt;&gt;"","2",AJ6009&lt;&gt;"","3")</f>
        <v>3</v>
      </c>
    </row>
    <row r="6010" spans="1:37" x14ac:dyDescent="0.25">
      <c r="A6010" t="s">
        <v>1929</v>
      </c>
      <c r="B6010" t="s">
        <v>492</v>
      </c>
      <c r="C6010" s="67" t="str">
        <f t="shared" si="688"/>
        <v>Anna Beaumier</v>
      </c>
      <c r="D6010" s="71" t="str" cm="1">
        <f t="array" ref="D6010">_xlfn.IFS(AK6010="1",CONCATENATE(C6010,"Regional"),AK6010="2",CONCATENATE(C6010,"Sectional"),AK6010="3",CONCATENATE(C6010,COUNTIF($C$1:C6010,C6010)))</f>
        <v>Anna Beaumier3</v>
      </c>
      <c r="E6010" s="66">
        <v>45184.583333333336</v>
      </c>
      <c r="F6010" t="s">
        <v>2408</v>
      </c>
      <c r="G6010" s="46">
        <v>37</v>
      </c>
      <c r="H6010" s="46">
        <v>58</v>
      </c>
      <c r="I6010" s="46">
        <v>27</v>
      </c>
      <c r="J6010" t="s">
        <v>937</v>
      </c>
      <c r="K6010" t="s">
        <v>2409</v>
      </c>
      <c r="L6010" s="46">
        <v>2414</v>
      </c>
      <c r="M6010" s="46">
        <v>35</v>
      </c>
      <c r="N6010" s="46">
        <v>33.9</v>
      </c>
      <c r="O6010" s="46">
        <v>111</v>
      </c>
      <c r="P6010" s="46">
        <f t="shared" si="689"/>
        <v>1</v>
      </c>
      <c r="R6010" s="67" t="s">
        <v>2941</v>
      </c>
      <c r="S6010" s="67">
        <f>COUNTIF(Y$2:$Y$100,R6010)</f>
        <v>0</v>
      </c>
      <c r="V6010" s="67">
        <f t="shared" si="693"/>
        <v>0</v>
      </c>
      <c r="X6010"/>
      <c r="Y6010" s="67" t="str">
        <f t="shared" si="687"/>
        <v xml:space="preserve"> </v>
      </c>
      <c r="AB6010" t="s">
        <v>2409</v>
      </c>
      <c r="AC6010" s="46">
        <v>2414</v>
      </c>
      <c r="AD6010" s="46">
        <v>35</v>
      </c>
      <c r="AE6010" s="46">
        <v>33.9</v>
      </c>
      <c r="AF6010" s="46">
        <v>111</v>
      </c>
      <c r="AH6010" s="70" t="str">
        <f t="shared" si="690"/>
        <v/>
      </c>
      <c r="AI6010" s="70" t="str">
        <f t="shared" si="691"/>
        <v/>
      </c>
      <c r="AJ6010" s="70" t="str">
        <f t="shared" si="692"/>
        <v>X</v>
      </c>
      <c r="AK6010" s="70" t="str" cm="1">
        <f t="array" ref="AK6010">_xlfn.IFS(AH6010&lt;&gt;"","1",AI6010&lt;&gt;"","2",AJ6010&lt;&gt;"","3")</f>
        <v>3</v>
      </c>
    </row>
    <row r="6011" spans="1:37" x14ac:dyDescent="0.25">
      <c r="A6011" t="s">
        <v>1831</v>
      </c>
      <c r="B6011" t="s">
        <v>210</v>
      </c>
      <c r="C6011" s="67" t="str">
        <f t="shared" si="688"/>
        <v>Alexis VandeCorput</v>
      </c>
      <c r="D6011" s="71" t="str" cm="1">
        <f t="array" ref="D6011">_xlfn.IFS(AK6011="1",CONCATENATE(C6011,"Regional"),AK6011="2",CONCATENATE(C6011,"Sectional"),AK6011="3",CONCATENATE(C6011,COUNTIF($C$1:C6011,C6011)))</f>
        <v>Alexis VandeCorput8</v>
      </c>
      <c r="E6011" s="66">
        <v>45184.583333333336</v>
      </c>
      <c r="F6011" t="s">
        <v>2408</v>
      </c>
      <c r="G6011" s="46">
        <v>37</v>
      </c>
      <c r="H6011" s="46">
        <v>58</v>
      </c>
      <c r="I6011" s="46">
        <v>27</v>
      </c>
      <c r="J6011" t="s">
        <v>937</v>
      </c>
      <c r="K6011" t="s">
        <v>2409</v>
      </c>
      <c r="L6011" s="46">
        <v>2414</v>
      </c>
      <c r="M6011" s="46">
        <v>35</v>
      </c>
      <c r="N6011" s="46">
        <v>33.9</v>
      </c>
      <c r="O6011" s="46">
        <v>111</v>
      </c>
      <c r="P6011" s="46">
        <f t="shared" si="689"/>
        <v>1</v>
      </c>
      <c r="R6011" s="67" t="s">
        <v>2834</v>
      </c>
      <c r="S6011" s="67">
        <f>COUNTIF(Y$2:$Y$100,R6011)</f>
        <v>0</v>
      </c>
      <c r="V6011" s="67">
        <f t="shared" si="693"/>
        <v>0</v>
      </c>
      <c r="X6011"/>
      <c r="Y6011" s="67" t="str">
        <f t="shared" si="687"/>
        <v xml:space="preserve"> </v>
      </c>
      <c r="AB6011" t="s">
        <v>2409</v>
      </c>
      <c r="AC6011" s="46">
        <v>2414</v>
      </c>
      <c r="AD6011" s="46">
        <v>35</v>
      </c>
      <c r="AE6011" s="46">
        <v>33.9</v>
      </c>
      <c r="AF6011" s="46">
        <v>111</v>
      </c>
      <c r="AH6011" s="70" t="str">
        <f t="shared" si="690"/>
        <v/>
      </c>
      <c r="AI6011" s="70" t="str">
        <f t="shared" si="691"/>
        <v/>
      </c>
      <c r="AJ6011" s="70" t="str">
        <f t="shared" si="692"/>
        <v>X</v>
      </c>
      <c r="AK6011" s="70" t="str" cm="1">
        <f t="array" ref="AK6011">_xlfn.IFS(AH6011&lt;&gt;"","1",AI6011&lt;&gt;"","2",AJ6011&lt;&gt;"","3")</f>
        <v>3</v>
      </c>
    </row>
    <row r="6012" spans="1:37" x14ac:dyDescent="0.25">
      <c r="A6012" t="s">
        <v>1827</v>
      </c>
      <c r="B6012" t="s">
        <v>459</v>
      </c>
      <c r="C6012" s="67" t="str">
        <f t="shared" si="688"/>
        <v>Addison Gady</v>
      </c>
      <c r="D6012" s="71" t="str" cm="1">
        <f t="array" ref="D6012">_xlfn.IFS(AK6012="1",CONCATENATE(C6012,"Regional"),AK6012="2",CONCATENATE(C6012,"Sectional"),AK6012="3",CONCATENATE(C6012,COUNTIF($C$1:C6012,C6012)))</f>
        <v>Addison Gady9</v>
      </c>
      <c r="E6012" s="66">
        <v>45184.583333333336</v>
      </c>
      <c r="F6012" t="s">
        <v>2408</v>
      </c>
      <c r="G6012" s="46">
        <v>37</v>
      </c>
      <c r="H6012" s="46">
        <v>60</v>
      </c>
      <c r="I6012" s="46">
        <v>29</v>
      </c>
      <c r="J6012" t="s">
        <v>937</v>
      </c>
      <c r="K6012" t="s">
        <v>2409</v>
      </c>
      <c r="L6012" s="46">
        <v>2414</v>
      </c>
      <c r="M6012" s="46">
        <v>35</v>
      </c>
      <c r="N6012" s="46">
        <v>33.9</v>
      </c>
      <c r="O6012" s="46">
        <v>111</v>
      </c>
      <c r="P6012" s="46">
        <f t="shared" si="689"/>
        <v>1</v>
      </c>
      <c r="R6012" s="67" t="s">
        <v>2830</v>
      </c>
      <c r="S6012" s="67">
        <f>COUNTIF(Y$2:$Y$100,R6012)</f>
        <v>0</v>
      </c>
      <c r="V6012" s="67">
        <f t="shared" si="693"/>
        <v>0</v>
      </c>
      <c r="X6012"/>
      <c r="Y6012" s="67" t="str">
        <f t="shared" ref="Y6012:Y6075" si="694">CONCATENATE(W6012," ",X6012)</f>
        <v xml:space="preserve"> </v>
      </c>
      <c r="AB6012" t="s">
        <v>2409</v>
      </c>
      <c r="AC6012" s="46">
        <v>2414</v>
      </c>
      <c r="AD6012" s="46">
        <v>35</v>
      </c>
      <c r="AE6012" s="46">
        <v>33.9</v>
      </c>
      <c r="AF6012" s="46">
        <v>111</v>
      </c>
      <c r="AH6012" s="70" t="str">
        <f t="shared" si="690"/>
        <v/>
      </c>
      <c r="AI6012" s="70" t="str">
        <f t="shared" si="691"/>
        <v/>
      </c>
      <c r="AJ6012" s="70" t="str">
        <f t="shared" si="692"/>
        <v>X</v>
      </c>
      <c r="AK6012" s="70" t="str" cm="1">
        <f t="array" ref="AK6012">_xlfn.IFS(AH6012&lt;&gt;"","1",AI6012&lt;&gt;"","2",AJ6012&lt;&gt;"","3")</f>
        <v>3</v>
      </c>
    </row>
    <row r="6013" spans="1:37" x14ac:dyDescent="0.25">
      <c r="A6013" t="s">
        <v>1108</v>
      </c>
      <c r="B6013" t="s">
        <v>253</v>
      </c>
      <c r="C6013" s="67" t="str">
        <f t="shared" si="688"/>
        <v>Lily Glysch</v>
      </c>
      <c r="D6013" s="71" t="str" cm="1">
        <f t="array" ref="D6013">_xlfn.IFS(AK6013="1",CONCATENATE(C6013,"Regional"),AK6013="2",CONCATENATE(C6013,"Sectional"),AK6013="3",CONCATENATE(C6013,COUNTIF($C$1:C6013,C6013)))</f>
        <v>Lily Glysch9</v>
      </c>
      <c r="E6013" s="66">
        <v>45184.583333333336</v>
      </c>
      <c r="F6013" t="s">
        <v>2408</v>
      </c>
      <c r="G6013" s="46">
        <v>37</v>
      </c>
      <c r="H6013" s="46">
        <v>61</v>
      </c>
      <c r="I6013" s="46">
        <v>30</v>
      </c>
      <c r="J6013" t="s">
        <v>937</v>
      </c>
      <c r="K6013" t="s">
        <v>2409</v>
      </c>
      <c r="L6013" s="46">
        <v>2414</v>
      </c>
      <c r="M6013" s="46">
        <v>35</v>
      </c>
      <c r="N6013" s="46">
        <v>33.9</v>
      </c>
      <c r="O6013" s="46">
        <v>111</v>
      </c>
      <c r="P6013" s="46">
        <f t="shared" si="689"/>
        <v>1</v>
      </c>
      <c r="R6013" s="67" t="s">
        <v>1581</v>
      </c>
      <c r="S6013" s="67">
        <f>COUNTIF(Y$2:$Y$100,R6013)</f>
        <v>0</v>
      </c>
      <c r="V6013" s="67">
        <f t="shared" si="693"/>
        <v>0</v>
      </c>
      <c r="X6013"/>
      <c r="Y6013" s="67" t="str">
        <f t="shared" si="694"/>
        <v xml:space="preserve"> </v>
      </c>
      <c r="AB6013" t="s">
        <v>2409</v>
      </c>
      <c r="AC6013" s="46">
        <v>2414</v>
      </c>
      <c r="AD6013" s="46">
        <v>35</v>
      </c>
      <c r="AE6013" s="46">
        <v>33.9</v>
      </c>
      <c r="AF6013" s="46">
        <v>111</v>
      </c>
      <c r="AH6013" s="70" t="str">
        <f t="shared" si="690"/>
        <v/>
      </c>
      <c r="AI6013" s="70" t="str">
        <f t="shared" si="691"/>
        <v/>
      </c>
      <c r="AJ6013" s="70" t="str">
        <f t="shared" si="692"/>
        <v>X</v>
      </c>
      <c r="AK6013" s="70" t="str" cm="1">
        <f t="array" ref="AK6013">_xlfn.IFS(AH6013&lt;&gt;"","1",AI6013&lt;&gt;"","2",AJ6013&lt;&gt;"","3")</f>
        <v>3</v>
      </c>
    </row>
    <row r="6014" spans="1:37" x14ac:dyDescent="0.25">
      <c r="A6014" t="s">
        <v>1917</v>
      </c>
      <c r="B6014" t="s">
        <v>1918</v>
      </c>
      <c r="C6014" s="67" t="str">
        <f t="shared" si="688"/>
        <v>Colette DeVeau</v>
      </c>
      <c r="D6014" s="71" t="str" cm="1">
        <f t="array" ref="D6014">_xlfn.IFS(AK6014="1",CONCATENATE(C6014,"Regional"),AK6014="2",CONCATENATE(C6014,"Sectional"),AK6014="3",CONCATENATE(C6014,COUNTIF($C$1:C6014,C6014)))</f>
        <v>Colette DeVeau8</v>
      </c>
      <c r="E6014" s="66">
        <v>45184.583333333336</v>
      </c>
      <c r="F6014" t="s">
        <v>2408</v>
      </c>
      <c r="G6014" s="46">
        <v>37</v>
      </c>
      <c r="H6014" s="46">
        <v>61</v>
      </c>
      <c r="I6014" s="46">
        <v>30</v>
      </c>
      <c r="J6014" t="s">
        <v>937</v>
      </c>
      <c r="K6014" t="s">
        <v>2409</v>
      </c>
      <c r="L6014" s="46">
        <v>2414</v>
      </c>
      <c r="M6014" s="46">
        <v>35</v>
      </c>
      <c r="N6014" s="46">
        <v>33.9</v>
      </c>
      <c r="O6014" s="46">
        <v>111</v>
      </c>
      <c r="P6014" s="46">
        <f t="shared" si="689"/>
        <v>1</v>
      </c>
      <c r="R6014" s="67" t="s">
        <v>2930</v>
      </c>
      <c r="S6014" s="67">
        <f>COUNTIF(Y$2:$Y$100,R6014)</f>
        <v>0</v>
      </c>
      <c r="V6014" s="67">
        <f t="shared" si="693"/>
        <v>0</v>
      </c>
      <c r="X6014"/>
      <c r="Y6014" s="67" t="str">
        <f t="shared" si="694"/>
        <v xml:space="preserve"> </v>
      </c>
      <c r="AB6014" t="s">
        <v>2409</v>
      </c>
      <c r="AC6014" s="46">
        <v>2414</v>
      </c>
      <c r="AD6014" s="46">
        <v>35</v>
      </c>
      <c r="AE6014" s="46">
        <v>33.9</v>
      </c>
      <c r="AF6014" s="46">
        <v>111</v>
      </c>
      <c r="AH6014" s="70" t="str">
        <f t="shared" si="690"/>
        <v/>
      </c>
      <c r="AI6014" s="70" t="str">
        <f t="shared" si="691"/>
        <v/>
      </c>
      <c r="AJ6014" s="70" t="str">
        <f t="shared" si="692"/>
        <v>X</v>
      </c>
      <c r="AK6014" s="70" t="str" cm="1">
        <f t="array" ref="AK6014">_xlfn.IFS(AH6014&lt;&gt;"","1",AI6014&lt;&gt;"","2",AJ6014&lt;&gt;"","3")</f>
        <v>3</v>
      </c>
    </row>
    <row r="6015" spans="1:37" x14ac:dyDescent="0.25">
      <c r="A6015" t="s">
        <v>1604</v>
      </c>
      <c r="B6015" t="s">
        <v>435</v>
      </c>
      <c r="C6015" s="67" t="str">
        <f t="shared" si="688"/>
        <v>Raina Dworniczak</v>
      </c>
      <c r="D6015" s="71" t="str" cm="1">
        <f t="array" ref="D6015">_xlfn.IFS(AK6015="1",CONCATENATE(C6015,"Regional"),AK6015="2",CONCATENATE(C6015,"Sectional"),AK6015="3",CONCATENATE(C6015,COUNTIF($C$1:C6015,C6015)))</f>
        <v>Raina Dworniczak6</v>
      </c>
      <c r="E6015" s="66">
        <v>45184.583333333336</v>
      </c>
      <c r="F6015" t="s">
        <v>2408</v>
      </c>
      <c r="G6015" s="46">
        <v>37</v>
      </c>
      <c r="H6015" s="46">
        <v>62</v>
      </c>
      <c r="I6015" s="46">
        <v>32</v>
      </c>
      <c r="J6015" t="s">
        <v>937</v>
      </c>
      <c r="K6015" t="s">
        <v>2409</v>
      </c>
      <c r="L6015" s="46">
        <v>2414</v>
      </c>
      <c r="M6015" s="46">
        <v>35</v>
      </c>
      <c r="N6015" s="46">
        <v>33.9</v>
      </c>
      <c r="O6015" s="46">
        <v>111</v>
      </c>
      <c r="P6015" s="46">
        <f t="shared" si="689"/>
        <v>1</v>
      </c>
      <c r="R6015" s="67" t="s">
        <v>3513</v>
      </c>
      <c r="S6015" s="67">
        <f>COUNTIF(Y$2:$Y$100,R6015)</f>
        <v>0</v>
      </c>
      <c r="V6015" s="67">
        <f t="shared" si="693"/>
        <v>0</v>
      </c>
      <c r="X6015"/>
      <c r="Y6015" s="67" t="str">
        <f t="shared" si="694"/>
        <v xml:space="preserve"> </v>
      </c>
      <c r="AB6015" t="s">
        <v>2409</v>
      </c>
      <c r="AC6015" s="46">
        <v>2414</v>
      </c>
      <c r="AD6015" s="46">
        <v>35</v>
      </c>
      <c r="AE6015" s="46">
        <v>33.9</v>
      </c>
      <c r="AF6015" s="46">
        <v>111</v>
      </c>
      <c r="AH6015" s="70" t="str">
        <f t="shared" si="690"/>
        <v/>
      </c>
      <c r="AI6015" s="70" t="str">
        <f t="shared" si="691"/>
        <v/>
      </c>
      <c r="AJ6015" s="70" t="str">
        <f t="shared" si="692"/>
        <v>X</v>
      </c>
      <c r="AK6015" s="70" t="str" cm="1">
        <f t="array" ref="AK6015">_xlfn.IFS(AH6015&lt;&gt;"","1",AI6015&lt;&gt;"","2",AJ6015&lt;&gt;"","3")</f>
        <v>3</v>
      </c>
    </row>
    <row r="6016" spans="1:37" x14ac:dyDescent="0.25">
      <c r="A6016" t="s">
        <v>1924</v>
      </c>
      <c r="B6016" t="s">
        <v>2710</v>
      </c>
      <c r="C6016" s="67" t="str">
        <f t="shared" si="688"/>
        <v>OnnaLiese Hoiska</v>
      </c>
      <c r="D6016" s="71" t="str" cm="1">
        <f t="array" ref="D6016">_xlfn.IFS(AK6016="1",CONCATENATE(C6016,"Regional"),AK6016="2",CONCATENATE(C6016,"Sectional"),AK6016="3",CONCATENATE(C6016,COUNTIF($C$1:C6016,C6016)))</f>
        <v>OnnaLiese Hoiska7</v>
      </c>
      <c r="E6016" s="66">
        <v>45184.583333333336</v>
      </c>
      <c r="F6016" t="s">
        <v>2408</v>
      </c>
      <c r="G6016" s="46">
        <v>37</v>
      </c>
      <c r="H6016" s="46">
        <v>63</v>
      </c>
      <c r="I6016" s="46">
        <v>33</v>
      </c>
      <c r="J6016" t="s">
        <v>937</v>
      </c>
      <c r="K6016" t="s">
        <v>2409</v>
      </c>
      <c r="L6016" s="46">
        <v>2414</v>
      </c>
      <c r="M6016" s="46">
        <v>35</v>
      </c>
      <c r="N6016" s="46">
        <v>33.9</v>
      </c>
      <c r="O6016" s="46">
        <v>111</v>
      </c>
      <c r="P6016" s="46">
        <f t="shared" si="689"/>
        <v>1</v>
      </c>
      <c r="R6016" s="67" t="s">
        <v>2935</v>
      </c>
      <c r="S6016" s="67">
        <f>COUNTIF(Y$2:$Y$100,R6016)</f>
        <v>0</v>
      </c>
      <c r="V6016" s="67">
        <f t="shared" si="693"/>
        <v>0</v>
      </c>
      <c r="X6016"/>
      <c r="Y6016" s="67" t="str">
        <f t="shared" si="694"/>
        <v xml:space="preserve"> </v>
      </c>
      <c r="AB6016" t="s">
        <v>2409</v>
      </c>
      <c r="AC6016" s="46">
        <v>2414</v>
      </c>
      <c r="AD6016" s="46">
        <v>35</v>
      </c>
      <c r="AE6016" s="46">
        <v>33.9</v>
      </c>
      <c r="AF6016" s="46">
        <v>111</v>
      </c>
      <c r="AH6016" s="70" t="str">
        <f t="shared" si="690"/>
        <v/>
      </c>
      <c r="AI6016" s="70" t="str">
        <f t="shared" si="691"/>
        <v/>
      </c>
      <c r="AJ6016" s="70" t="str">
        <f t="shared" si="692"/>
        <v>X</v>
      </c>
      <c r="AK6016" s="70" t="str" cm="1">
        <f t="array" ref="AK6016">_xlfn.IFS(AH6016&lt;&gt;"","1",AI6016&lt;&gt;"","2",AJ6016&lt;&gt;"","3")</f>
        <v>3</v>
      </c>
    </row>
    <row r="6017" spans="1:37" x14ac:dyDescent="0.25">
      <c r="A6017" t="s">
        <v>666</v>
      </c>
      <c r="B6017" t="s">
        <v>1643</v>
      </c>
      <c r="C6017" s="67" t="str">
        <f t="shared" si="688"/>
        <v>Sayde Jeanquart</v>
      </c>
      <c r="D6017" s="71" t="str" cm="1">
        <f t="array" ref="D6017">_xlfn.IFS(AK6017="1",CONCATENATE(C6017,"Regional"),AK6017="2",CONCATENATE(C6017,"Sectional"),AK6017="3",CONCATENATE(C6017,COUNTIF($C$1:C6017,C6017)))</f>
        <v>Sayde Jeanquart6</v>
      </c>
      <c r="E6017" s="66">
        <v>45184.583333333336</v>
      </c>
      <c r="F6017" t="s">
        <v>2408</v>
      </c>
      <c r="G6017" s="46">
        <v>37</v>
      </c>
      <c r="H6017" s="46">
        <v>67</v>
      </c>
      <c r="I6017" s="46">
        <v>34</v>
      </c>
      <c r="J6017" t="s">
        <v>937</v>
      </c>
      <c r="K6017" t="s">
        <v>2409</v>
      </c>
      <c r="L6017" s="46">
        <v>2414</v>
      </c>
      <c r="M6017" s="46">
        <v>35</v>
      </c>
      <c r="N6017" s="46">
        <v>33.9</v>
      </c>
      <c r="O6017" s="46">
        <v>111</v>
      </c>
      <c r="P6017" s="46">
        <f t="shared" si="689"/>
        <v>1</v>
      </c>
      <c r="R6017" s="67" t="s">
        <v>2936</v>
      </c>
      <c r="S6017" s="67">
        <f>COUNTIF(Y$2:$Y$100,R6017)</f>
        <v>0</v>
      </c>
      <c r="V6017" s="67">
        <f t="shared" si="693"/>
        <v>0</v>
      </c>
      <c r="X6017"/>
      <c r="Y6017" s="67" t="str">
        <f t="shared" si="694"/>
        <v xml:space="preserve"> </v>
      </c>
      <c r="AB6017" t="s">
        <v>2409</v>
      </c>
      <c r="AC6017" s="46">
        <v>2414</v>
      </c>
      <c r="AD6017" s="46">
        <v>35</v>
      </c>
      <c r="AE6017" s="46">
        <v>33.9</v>
      </c>
      <c r="AF6017" s="46">
        <v>111</v>
      </c>
      <c r="AH6017" s="70" t="str">
        <f t="shared" si="690"/>
        <v/>
      </c>
      <c r="AI6017" s="70" t="str">
        <f t="shared" si="691"/>
        <v/>
      </c>
      <c r="AJ6017" s="70" t="str">
        <f t="shared" si="692"/>
        <v>X</v>
      </c>
      <c r="AK6017" s="70" t="str" cm="1">
        <f t="array" ref="AK6017">_xlfn.IFS(AH6017&lt;&gt;"","1",AI6017&lt;&gt;"","2",AJ6017&lt;&gt;"","3")</f>
        <v>3</v>
      </c>
    </row>
    <row r="6018" spans="1:37" x14ac:dyDescent="0.25">
      <c r="A6018" t="s">
        <v>1925</v>
      </c>
      <c r="B6018" t="s">
        <v>431</v>
      </c>
      <c r="C6018" s="67" t="str">
        <f t="shared" ref="C6018:C6081" si="695">CONCATENATE(B6018," ",A6018)</f>
        <v>Paige Wolf</v>
      </c>
      <c r="D6018" s="71" t="str" cm="1">
        <f t="array" ref="D6018">_xlfn.IFS(AK6018="1",CONCATENATE(C6018,"Regional"),AK6018="2",CONCATENATE(C6018,"Sectional"),AK6018="3",CONCATENATE(C6018,COUNTIF($C$1:C6018,C6018)))</f>
        <v>Paige Wolf6</v>
      </c>
      <c r="E6018" s="66">
        <v>45184.583333333336</v>
      </c>
      <c r="F6018" t="s">
        <v>2408</v>
      </c>
      <c r="G6018" s="46">
        <v>37</v>
      </c>
      <c r="H6018" s="46">
        <v>67</v>
      </c>
      <c r="I6018" s="46">
        <v>34</v>
      </c>
      <c r="J6018" t="s">
        <v>937</v>
      </c>
      <c r="K6018" t="s">
        <v>2409</v>
      </c>
      <c r="L6018" s="46">
        <v>2414</v>
      </c>
      <c r="M6018" s="46">
        <v>35</v>
      </c>
      <c r="N6018" s="46">
        <v>33.9</v>
      </c>
      <c r="O6018" s="46">
        <v>111</v>
      </c>
      <c r="P6018" s="46">
        <f t="shared" ref="P6018:P6081" si="696">IF(L6018&gt;4000,2,1)</f>
        <v>1</v>
      </c>
      <c r="R6018" s="67" t="s">
        <v>2937</v>
      </c>
      <c r="S6018" s="67">
        <f>COUNTIF(Y$2:$Y$100,R6018)</f>
        <v>0</v>
      </c>
      <c r="V6018" s="67">
        <f t="shared" si="693"/>
        <v>0</v>
      </c>
      <c r="X6018"/>
      <c r="Y6018" s="67" t="str">
        <f t="shared" si="694"/>
        <v xml:space="preserve"> </v>
      </c>
      <c r="AB6018" t="s">
        <v>2409</v>
      </c>
      <c r="AC6018" s="46">
        <v>2414</v>
      </c>
      <c r="AD6018" s="46">
        <v>35</v>
      </c>
      <c r="AE6018" s="46">
        <v>33.9</v>
      </c>
      <c r="AF6018" s="46">
        <v>111</v>
      </c>
      <c r="AH6018" s="70" t="str">
        <f t="shared" ref="AH6018:AH6081" si="697">IF(ISNUMBER(SEARCH("regional",$F6018)),$F6018,"")</f>
        <v/>
      </c>
      <c r="AI6018" s="70" t="str">
        <f t="shared" ref="AI6018:AI6081" si="698">IF(ISNUMBER(SEARCH("sectional",$F6018)),$F6018,"")</f>
        <v/>
      </c>
      <c r="AJ6018" s="70" t="str">
        <f t="shared" ref="AJ6018:AJ6081" si="699">IF(AND(AH6018="",AI6018=""),"X","")</f>
        <v>X</v>
      </c>
      <c r="AK6018" s="70" t="str" cm="1">
        <f t="array" ref="AK6018">_xlfn.IFS(AH6018&lt;&gt;"","1",AI6018&lt;&gt;"","2",AJ6018&lt;&gt;"","3")</f>
        <v>3</v>
      </c>
    </row>
    <row r="6019" spans="1:37" x14ac:dyDescent="0.25">
      <c r="A6019" t="s">
        <v>1921</v>
      </c>
      <c r="B6019" t="s">
        <v>353</v>
      </c>
      <c r="C6019" s="67" t="str">
        <f t="shared" si="695"/>
        <v>Olivia Gallagher</v>
      </c>
      <c r="D6019" s="71" t="str" cm="1">
        <f t="array" ref="D6019">_xlfn.IFS(AK6019="1",CONCATENATE(C6019,"Regional"),AK6019="2",CONCATENATE(C6019,"Sectional"),AK6019="3",CONCATENATE(C6019,COUNTIF($C$1:C6019,C6019)))</f>
        <v>Olivia Gallagher5</v>
      </c>
      <c r="E6019" s="66">
        <v>45184.583333333336</v>
      </c>
      <c r="F6019" t="s">
        <v>2408</v>
      </c>
      <c r="G6019" s="46">
        <v>37</v>
      </c>
      <c r="H6019" s="46">
        <v>69</v>
      </c>
      <c r="I6019" s="46">
        <v>36</v>
      </c>
      <c r="J6019" t="s">
        <v>937</v>
      </c>
      <c r="K6019" t="s">
        <v>2409</v>
      </c>
      <c r="L6019" s="46">
        <v>2414</v>
      </c>
      <c r="M6019" s="46">
        <v>35</v>
      </c>
      <c r="N6019" s="46">
        <v>33.9</v>
      </c>
      <c r="O6019" s="46">
        <v>111</v>
      </c>
      <c r="P6019" s="46">
        <f t="shared" si="696"/>
        <v>1</v>
      </c>
      <c r="R6019" s="67" t="s">
        <v>2933</v>
      </c>
      <c r="S6019" s="67">
        <f>COUNTIF(Y$2:$Y$100,R6019)</f>
        <v>0</v>
      </c>
      <c r="V6019" s="67">
        <f t="shared" si="693"/>
        <v>0</v>
      </c>
      <c r="X6019"/>
      <c r="Y6019" s="67" t="str">
        <f t="shared" si="694"/>
        <v xml:space="preserve"> </v>
      </c>
      <c r="AB6019" t="s">
        <v>2409</v>
      </c>
      <c r="AC6019" s="46">
        <v>2414</v>
      </c>
      <c r="AD6019" s="46">
        <v>35</v>
      </c>
      <c r="AE6019" s="46">
        <v>33.9</v>
      </c>
      <c r="AF6019" s="46">
        <v>111</v>
      </c>
      <c r="AH6019" s="70" t="str">
        <f t="shared" si="697"/>
        <v/>
      </c>
      <c r="AI6019" s="70" t="str">
        <f t="shared" si="698"/>
        <v/>
      </c>
      <c r="AJ6019" s="70" t="str">
        <f t="shared" si="699"/>
        <v>X</v>
      </c>
      <c r="AK6019" s="70" t="str" cm="1">
        <f t="array" ref="AK6019">_xlfn.IFS(AH6019&lt;&gt;"","1",AI6019&lt;&gt;"","2",AJ6019&lt;&gt;"","3")</f>
        <v>3</v>
      </c>
    </row>
    <row r="6020" spans="1:37" x14ac:dyDescent="0.25">
      <c r="A6020" t="s">
        <v>275</v>
      </c>
      <c r="B6020" t="s">
        <v>184</v>
      </c>
      <c r="C6020" s="67" t="str">
        <f t="shared" si="695"/>
        <v>Allison Johnson</v>
      </c>
      <c r="D6020" s="71" t="str" cm="1">
        <f t="array" ref="D6020">_xlfn.IFS(AK6020="1",CONCATENATE(C6020,"Regional"),AK6020="2",CONCATENATE(C6020,"Sectional"),AK6020="3",CONCATENATE(C6020,COUNTIF($C$1:C6020,C6020)))</f>
        <v>Allison Johnson4</v>
      </c>
      <c r="E6020" s="66">
        <v>45184.583333333336</v>
      </c>
      <c r="F6020" t="s">
        <v>2408</v>
      </c>
      <c r="G6020" s="46">
        <v>37</v>
      </c>
      <c r="H6020" s="46">
        <v>80</v>
      </c>
      <c r="I6020" s="46">
        <v>37</v>
      </c>
      <c r="J6020" t="s">
        <v>937</v>
      </c>
      <c r="K6020" t="s">
        <v>2409</v>
      </c>
      <c r="L6020" s="46">
        <v>2414</v>
      </c>
      <c r="M6020" s="46">
        <v>35</v>
      </c>
      <c r="N6020" s="46">
        <v>33.9</v>
      </c>
      <c r="O6020" s="46">
        <v>111</v>
      </c>
      <c r="P6020" s="46">
        <f t="shared" si="696"/>
        <v>1</v>
      </c>
      <c r="R6020" s="67" t="s">
        <v>2942</v>
      </c>
      <c r="S6020" s="67">
        <f>COUNTIF(Y$2:$Y$100,R6020)</f>
        <v>0</v>
      </c>
      <c r="V6020" s="67">
        <f t="shared" si="693"/>
        <v>0</v>
      </c>
      <c r="X6020"/>
      <c r="Y6020" s="67" t="str">
        <f t="shared" si="694"/>
        <v xml:space="preserve"> </v>
      </c>
      <c r="AB6020" t="s">
        <v>2409</v>
      </c>
      <c r="AC6020" s="46">
        <v>2414</v>
      </c>
      <c r="AD6020" s="46">
        <v>35</v>
      </c>
      <c r="AE6020" s="46">
        <v>33.9</v>
      </c>
      <c r="AF6020" s="46">
        <v>111</v>
      </c>
      <c r="AH6020" s="70" t="str">
        <f t="shared" si="697"/>
        <v/>
      </c>
      <c r="AI6020" s="70" t="str">
        <f t="shared" si="698"/>
        <v/>
      </c>
      <c r="AJ6020" s="70" t="str">
        <f t="shared" si="699"/>
        <v>X</v>
      </c>
      <c r="AK6020" s="70" t="str" cm="1">
        <f t="array" ref="AK6020">_xlfn.IFS(AH6020&lt;&gt;"","1",AI6020&lt;&gt;"","2",AJ6020&lt;&gt;"","3")</f>
        <v>3</v>
      </c>
    </row>
    <row r="6021" spans="1:37" x14ac:dyDescent="0.25">
      <c r="A6021" t="s">
        <v>1060</v>
      </c>
      <c r="B6021" t="s">
        <v>1061</v>
      </c>
      <c r="C6021" s="67" t="str">
        <f t="shared" si="695"/>
        <v>Michelle Wallin</v>
      </c>
      <c r="D6021" s="71" t="str" cm="1">
        <f t="array" ref="D6021">_xlfn.IFS(AK6021="1",CONCATENATE(C6021,"Regional"),AK6021="2",CONCATENATE(C6021,"Sectional"),AK6021="3",CONCATENATE(C6021,COUNTIF($C$1:C6021,C6021)))</f>
        <v>Michelle Wallin6</v>
      </c>
      <c r="E6021" s="66">
        <v>45184.583333333336</v>
      </c>
      <c r="F6021" t="s">
        <v>2436</v>
      </c>
      <c r="G6021" s="46">
        <v>8</v>
      </c>
      <c r="H6021" s="46">
        <v>42</v>
      </c>
      <c r="I6021" s="46">
        <v>1</v>
      </c>
      <c r="J6021" t="s">
        <v>2437</v>
      </c>
      <c r="K6021" t="s">
        <v>83</v>
      </c>
      <c r="L6021" s="46">
        <v>2946</v>
      </c>
      <c r="M6021" s="46">
        <v>35</v>
      </c>
      <c r="N6021" s="46">
        <v>35</v>
      </c>
      <c r="O6021" s="46">
        <v>113</v>
      </c>
      <c r="P6021" s="46">
        <f t="shared" si="696"/>
        <v>1</v>
      </c>
      <c r="R6021" s="67" t="s">
        <v>1544</v>
      </c>
      <c r="S6021" s="67">
        <f>COUNTIF(Y$2:$Y$100,R6021)</f>
        <v>0</v>
      </c>
      <c r="V6021" s="67">
        <f t="shared" si="693"/>
        <v>0</v>
      </c>
      <c r="X6021"/>
      <c r="Y6021" s="67" t="str">
        <f t="shared" si="694"/>
        <v xml:space="preserve"> </v>
      </c>
      <c r="AB6021" t="s">
        <v>83</v>
      </c>
      <c r="AC6021" s="46">
        <v>2946</v>
      </c>
      <c r="AD6021" s="46">
        <v>35</v>
      </c>
      <c r="AE6021" s="46">
        <v>35</v>
      </c>
      <c r="AF6021" s="46">
        <v>113</v>
      </c>
      <c r="AH6021" s="70" t="str">
        <f t="shared" si="697"/>
        <v/>
      </c>
      <c r="AI6021" s="70" t="str">
        <f t="shared" si="698"/>
        <v/>
      </c>
      <c r="AJ6021" s="70" t="str">
        <f t="shared" si="699"/>
        <v>X</v>
      </c>
      <c r="AK6021" s="70" t="str" cm="1">
        <f t="array" ref="AK6021">_xlfn.IFS(AH6021&lt;&gt;"","1",AI6021&lt;&gt;"","2",AJ6021&lt;&gt;"","3")</f>
        <v>3</v>
      </c>
    </row>
    <row r="6022" spans="1:37" x14ac:dyDescent="0.25">
      <c r="A6022" t="s">
        <v>1066</v>
      </c>
      <c r="B6022" t="s">
        <v>362</v>
      </c>
      <c r="C6022" s="67" t="str">
        <f t="shared" si="695"/>
        <v>Emma Haselhuhn</v>
      </c>
      <c r="D6022" s="71" t="str" cm="1">
        <f t="array" ref="D6022">_xlfn.IFS(AK6022="1",CONCATENATE(C6022,"Regional"),AK6022="2",CONCATENATE(C6022,"Sectional"),AK6022="3",CONCATENATE(C6022,COUNTIF($C$1:C6022,C6022)))</f>
        <v>Emma Haselhuhn9</v>
      </c>
      <c r="E6022" s="66">
        <v>45184.583333333336</v>
      </c>
      <c r="F6022" t="s">
        <v>2436</v>
      </c>
      <c r="G6022" s="46">
        <v>8</v>
      </c>
      <c r="H6022" s="46">
        <v>48</v>
      </c>
      <c r="I6022" s="46">
        <v>2</v>
      </c>
      <c r="J6022" t="s">
        <v>2437</v>
      </c>
      <c r="K6022" t="s">
        <v>83</v>
      </c>
      <c r="L6022" s="46">
        <v>2946</v>
      </c>
      <c r="M6022" s="46">
        <v>35</v>
      </c>
      <c r="N6022" s="46">
        <v>35</v>
      </c>
      <c r="O6022" s="46">
        <v>113</v>
      </c>
      <c r="P6022" s="46">
        <f t="shared" si="696"/>
        <v>1</v>
      </c>
      <c r="R6022" s="67" t="s">
        <v>1550</v>
      </c>
      <c r="S6022" s="67">
        <f>COUNTIF(Y$2:$Y$100,R6022)</f>
        <v>0</v>
      </c>
      <c r="V6022" s="67">
        <f t="shared" si="693"/>
        <v>0</v>
      </c>
      <c r="X6022"/>
      <c r="Y6022" s="67" t="str">
        <f t="shared" si="694"/>
        <v xml:space="preserve"> </v>
      </c>
      <c r="AB6022" t="s">
        <v>83</v>
      </c>
      <c r="AC6022" s="46">
        <v>2946</v>
      </c>
      <c r="AD6022" s="46">
        <v>35</v>
      </c>
      <c r="AE6022" s="46">
        <v>35</v>
      </c>
      <c r="AF6022" s="46">
        <v>113</v>
      </c>
      <c r="AH6022" s="70" t="str">
        <f t="shared" si="697"/>
        <v/>
      </c>
      <c r="AI6022" s="70" t="str">
        <f t="shared" si="698"/>
        <v/>
      </c>
      <c r="AJ6022" s="70" t="str">
        <f t="shared" si="699"/>
        <v>X</v>
      </c>
      <c r="AK6022" s="70" t="str" cm="1">
        <f t="array" ref="AK6022">_xlfn.IFS(AH6022&lt;&gt;"","1",AI6022&lt;&gt;"","2",AJ6022&lt;&gt;"","3")</f>
        <v>3</v>
      </c>
    </row>
    <row r="6023" spans="1:37" x14ac:dyDescent="0.25">
      <c r="A6023" t="s">
        <v>204</v>
      </c>
      <c r="B6023" t="s">
        <v>1090</v>
      </c>
      <c r="C6023" s="67" t="str">
        <f t="shared" si="695"/>
        <v>Alissa Cameron</v>
      </c>
      <c r="D6023" s="71" t="str" cm="1">
        <f t="array" ref="D6023">_xlfn.IFS(AK6023="1",CONCATENATE(C6023,"Regional"),AK6023="2",CONCATENATE(C6023,"Sectional"),AK6023="3",CONCATENATE(C6023,COUNTIF($C$1:C6023,C6023)))</f>
        <v>Alissa Cameron9</v>
      </c>
      <c r="E6023" s="66">
        <v>45184.583333333336</v>
      </c>
      <c r="F6023" t="s">
        <v>2436</v>
      </c>
      <c r="G6023" s="46">
        <v>8</v>
      </c>
      <c r="H6023" s="46">
        <v>53</v>
      </c>
      <c r="I6023" s="46">
        <v>3</v>
      </c>
      <c r="J6023" t="s">
        <v>2437</v>
      </c>
      <c r="K6023" t="s">
        <v>83</v>
      </c>
      <c r="L6023" s="46">
        <v>2946</v>
      </c>
      <c r="M6023" s="46">
        <v>35</v>
      </c>
      <c r="N6023" s="46">
        <v>35</v>
      </c>
      <c r="O6023" s="46">
        <v>113</v>
      </c>
      <c r="P6023" s="46">
        <f t="shared" si="696"/>
        <v>1</v>
      </c>
      <c r="R6023" s="67" t="s">
        <v>1567</v>
      </c>
      <c r="S6023" s="67">
        <f>COUNTIF(Y$2:$Y$100,R6023)</f>
        <v>0</v>
      </c>
      <c r="V6023" s="67">
        <f t="shared" si="693"/>
        <v>0</v>
      </c>
      <c r="X6023"/>
      <c r="Y6023" s="67" t="str">
        <f t="shared" si="694"/>
        <v xml:space="preserve"> </v>
      </c>
      <c r="AB6023" t="s">
        <v>83</v>
      </c>
      <c r="AC6023" s="46">
        <v>2946</v>
      </c>
      <c r="AD6023" s="46">
        <v>35</v>
      </c>
      <c r="AE6023" s="46">
        <v>35</v>
      </c>
      <c r="AF6023" s="46">
        <v>113</v>
      </c>
      <c r="AH6023" s="70" t="str">
        <f t="shared" si="697"/>
        <v/>
      </c>
      <c r="AI6023" s="70" t="str">
        <f t="shared" si="698"/>
        <v/>
      </c>
      <c r="AJ6023" s="70" t="str">
        <f t="shared" si="699"/>
        <v>X</v>
      </c>
      <c r="AK6023" s="70" t="str" cm="1">
        <f t="array" ref="AK6023">_xlfn.IFS(AH6023&lt;&gt;"","1",AI6023&lt;&gt;"","2",AJ6023&lt;&gt;"","3")</f>
        <v>3</v>
      </c>
    </row>
    <row r="6024" spans="1:37" x14ac:dyDescent="0.25">
      <c r="A6024" t="s">
        <v>3404</v>
      </c>
      <c r="B6024" t="s">
        <v>1074</v>
      </c>
      <c r="C6024" s="67" t="str">
        <f t="shared" si="695"/>
        <v>Wren Candler</v>
      </c>
      <c r="D6024" s="71" t="str" cm="1">
        <f t="array" ref="D6024">_xlfn.IFS(AK6024="1",CONCATENATE(C6024,"Regional"),AK6024="2",CONCATENATE(C6024,"Sectional"),AK6024="3",CONCATENATE(C6024,COUNTIF($C$1:C6024,C6024)))</f>
        <v>Wren Candler10</v>
      </c>
      <c r="E6024" s="66">
        <v>45184.583333333336</v>
      </c>
      <c r="F6024" t="s">
        <v>2436</v>
      </c>
      <c r="G6024" s="46">
        <v>8</v>
      </c>
      <c r="H6024" s="46">
        <v>57</v>
      </c>
      <c r="I6024" s="46">
        <v>4</v>
      </c>
      <c r="J6024" t="s">
        <v>2437</v>
      </c>
      <c r="K6024" t="s">
        <v>83</v>
      </c>
      <c r="L6024" s="46">
        <v>2946</v>
      </c>
      <c r="M6024" s="46">
        <v>35</v>
      </c>
      <c r="N6024" s="46">
        <v>35</v>
      </c>
      <c r="O6024" s="46">
        <v>113</v>
      </c>
      <c r="P6024" s="46">
        <f t="shared" si="696"/>
        <v>1</v>
      </c>
      <c r="R6024" s="67" t="s">
        <v>3546</v>
      </c>
      <c r="S6024" s="67">
        <f>COUNTIF(Y$2:$Y$100,R6024)</f>
        <v>0</v>
      </c>
      <c r="V6024" s="67">
        <f t="shared" si="693"/>
        <v>0</v>
      </c>
      <c r="X6024"/>
      <c r="Y6024" s="67" t="str">
        <f t="shared" si="694"/>
        <v xml:space="preserve"> </v>
      </c>
      <c r="AB6024" t="s">
        <v>83</v>
      </c>
      <c r="AC6024" s="46">
        <v>2946</v>
      </c>
      <c r="AD6024" s="46">
        <v>35</v>
      </c>
      <c r="AE6024" s="46">
        <v>35</v>
      </c>
      <c r="AF6024" s="46">
        <v>113</v>
      </c>
      <c r="AH6024" s="70" t="str">
        <f t="shared" si="697"/>
        <v/>
      </c>
      <c r="AI6024" s="70" t="str">
        <f t="shared" si="698"/>
        <v/>
      </c>
      <c r="AJ6024" s="70" t="str">
        <f t="shared" si="699"/>
        <v>X</v>
      </c>
      <c r="AK6024" s="70" t="str" cm="1">
        <f t="array" ref="AK6024">_xlfn.IFS(AH6024&lt;&gt;"","1",AI6024&lt;&gt;"","2",AJ6024&lt;&gt;"","3")</f>
        <v>3</v>
      </c>
    </row>
    <row r="6025" spans="1:37" x14ac:dyDescent="0.25">
      <c r="A6025" t="s">
        <v>229</v>
      </c>
      <c r="B6025" t="s">
        <v>210</v>
      </c>
      <c r="C6025" s="67" t="str">
        <f t="shared" si="695"/>
        <v>Alexis Clark</v>
      </c>
      <c r="D6025" s="71" t="str" cm="1">
        <f t="array" ref="D6025">_xlfn.IFS(AK6025="1",CONCATENATE(C6025,"Regional"),AK6025="2",CONCATENATE(C6025,"Sectional"),AK6025="3",CONCATENATE(C6025,COUNTIF($C$1:C6025,C6025)))</f>
        <v>Alexis Clark8</v>
      </c>
      <c r="E6025" s="66">
        <v>45184.583333333336</v>
      </c>
      <c r="F6025" t="s">
        <v>2436</v>
      </c>
      <c r="G6025" s="46">
        <v>8</v>
      </c>
      <c r="H6025" s="46">
        <v>57</v>
      </c>
      <c r="I6025" s="46">
        <v>4</v>
      </c>
      <c r="J6025" t="s">
        <v>2437</v>
      </c>
      <c r="K6025" t="s">
        <v>83</v>
      </c>
      <c r="L6025" s="46">
        <v>2946</v>
      </c>
      <c r="M6025" s="46">
        <v>35</v>
      </c>
      <c r="N6025" s="46">
        <v>35</v>
      </c>
      <c r="O6025" s="46">
        <v>113</v>
      </c>
      <c r="P6025" s="46">
        <f t="shared" si="696"/>
        <v>1</v>
      </c>
      <c r="R6025" s="67" t="s">
        <v>1552</v>
      </c>
      <c r="S6025" s="67">
        <f>COUNTIF(Y$2:$Y$100,R6025)</f>
        <v>0</v>
      </c>
      <c r="V6025" s="67">
        <f t="shared" si="693"/>
        <v>0</v>
      </c>
      <c r="X6025"/>
      <c r="Y6025" s="67" t="str">
        <f t="shared" si="694"/>
        <v xml:space="preserve"> </v>
      </c>
      <c r="AB6025" t="s">
        <v>83</v>
      </c>
      <c r="AC6025" s="46">
        <v>2946</v>
      </c>
      <c r="AD6025" s="46">
        <v>35</v>
      </c>
      <c r="AE6025" s="46">
        <v>35</v>
      </c>
      <c r="AF6025" s="46">
        <v>113</v>
      </c>
      <c r="AH6025" s="70" t="str">
        <f t="shared" si="697"/>
        <v/>
      </c>
      <c r="AI6025" s="70" t="str">
        <f t="shared" si="698"/>
        <v/>
      </c>
      <c r="AJ6025" s="70" t="str">
        <f t="shared" si="699"/>
        <v>X</v>
      </c>
      <c r="AK6025" s="70" t="str" cm="1">
        <f t="array" ref="AK6025">_xlfn.IFS(AH6025&lt;&gt;"","1",AI6025&lt;&gt;"","2",AJ6025&lt;&gt;"","3")</f>
        <v>3</v>
      </c>
    </row>
    <row r="6026" spans="1:37" x14ac:dyDescent="0.25">
      <c r="A6026" t="s">
        <v>1075</v>
      </c>
      <c r="B6026" t="s">
        <v>1076</v>
      </c>
      <c r="C6026" s="67" t="str">
        <f t="shared" si="695"/>
        <v>Katrina Stanger</v>
      </c>
      <c r="D6026" s="71" t="str" cm="1">
        <f t="array" ref="D6026">_xlfn.IFS(AK6026="1",CONCATENATE(C6026,"Regional"),AK6026="2",CONCATENATE(C6026,"Sectional"),AK6026="3",CONCATENATE(C6026,COUNTIF($C$1:C6026,C6026)))</f>
        <v>Katrina Stanger10</v>
      </c>
      <c r="E6026" s="66">
        <v>45184.583333333336</v>
      </c>
      <c r="F6026" t="s">
        <v>2436</v>
      </c>
      <c r="G6026" s="46">
        <v>8</v>
      </c>
      <c r="H6026" s="46">
        <v>57</v>
      </c>
      <c r="I6026" s="46">
        <v>4</v>
      </c>
      <c r="J6026" t="s">
        <v>2437</v>
      </c>
      <c r="K6026" t="s">
        <v>83</v>
      </c>
      <c r="L6026" s="46">
        <v>2946</v>
      </c>
      <c r="M6026" s="46">
        <v>35</v>
      </c>
      <c r="N6026" s="46">
        <v>35</v>
      </c>
      <c r="O6026" s="46">
        <v>113</v>
      </c>
      <c r="P6026" s="46">
        <f t="shared" si="696"/>
        <v>1</v>
      </c>
      <c r="R6026" s="67" t="s">
        <v>1559</v>
      </c>
      <c r="S6026" s="67">
        <f>COUNTIF(Y$2:$Y$100,R6026)</f>
        <v>0</v>
      </c>
      <c r="V6026" s="67">
        <f t="shared" si="693"/>
        <v>0</v>
      </c>
      <c r="X6026"/>
      <c r="Y6026" s="67" t="str">
        <f t="shared" si="694"/>
        <v xml:space="preserve"> </v>
      </c>
      <c r="AB6026" t="s">
        <v>83</v>
      </c>
      <c r="AC6026" s="46">
        <v>2946</v>
      </c>
      <c r="AD6026" s="46">
        <v>35</v>
      </c>
      <c r="AE6026" s="46">
        <v>35</v>
      </c>
      <c r="AF6026" s="46">
        <v>113</v>
      </c>
      <c r="AH6026" s="70" t="str">
        <f t="shared" si="697"/>
        <v/>
      </c>
      <c r="AI6026" s="70" t="str">
        <f t="shared" si="698"/>
        <v/>
      </c>
      <c r="AJ6026" s="70" t="str">
        <f t="shared" si="699"/>
        <v>X</v>
      </c>
      <c r="AK6026" s="70" t="str" cm="1">
        <f t="array" ref="AK6026">_xlfn.IFS(AH6026&lt;&gt;"","1",AI6026&lt;&gt;"","2",AJ6026&lt;&gt;"","3")</f>
        <v>3</v>
      </c>
    </row>
    <row r="6027" spans="1:37" x14ac:dyDescent="0.25">
      <c r="A6027" t="s">
        <v>1088</v>
      </c>
      <c r="B6027" t="s">
        <v>2004</v>
      </c>
      <c r="C6027" s="67" t="str">
        <f t="shared" si="695"/>
        <v>Dagmar Beckel</v>
      </c>
      <c r="D6027" s="71" t="str" cm="1">
        <f t="array" ref="D6027">_xlfn.IFS(AK6027="1",CONCATENATE(C6027,"Regional"),AK6027="2",CONCATENATE(C6027,"Sectional"),AK6027="3",CONCATENATE(C6027,COUNTIF($C$1:C6027,C6027)))</f>
        <v>Dagmar Beckel9</v>
      </c>
      <c r="E6027" s="66">
        <v>45184.583333333336</v>
      </c>
      <c r="F6027" t="s">
        <v>2436</v>
      </c>
      <c r="G6027" s="46">
        <v>8</v>
      </c>
      <c r="H6027" s="46">
        <v>62</v>
      </c>
      <c r="I6027" s="46">
        <v>7</v>
      </c>
      <c r="J6027" t="s">
        <v>2437</v>
      </c>
      <c r="K6027" t="s">
        <v>83</v>
      </c>
      <c r="L6027" s="46">
        <v>2946</v>
      </c>
      <c r="M6027" s="46">
        <v>35</v>
      </c>
      <c r="N6027" s="46">
        <v>35</v>
      </c>
      <c r="O6027" s="46">
        <v>113</v>
      </c>
      <c r="P6027" s="46">
        <f t="shared" si="696"/>
        <v>1</v>
      </c>
      <c r="R6027" s="67" t="s">
        <v>3018</v>
      </c>
      <c r="S6027" s="67">
        <f>COUNTIF(Y$2:$Y$100,R6027)</f>
        <v>0</v>
      </c>
      <c r="V6027" s="67">
        <f t="shared" si="693"/>
        <v>0</v>
      </c>
      <c r="X6027"/>
      <c r="Y6027" s="67" t="str">
        <f t="shared" si="694"/>
        <v xml:space="preserve"> </v>
      </c>
      <c r="AB6027" t="s">
        <v>83</v>
      </c>
      <c r="AC6027" s="46">
        <v>2946</v>
      </c>
      <c r="AD6027" s="46">
        <v>35</v>
      </c>
      <c r="AE6027" s="46">
        <v>35</v>
      </c>
      <c r="AF6027" s="46">
        <v>113</v>
      </c>
      <c r="AH6027" s="70" t="str">
        <f t="shared" si="697"/>
        <v/>
      </c>
      <c r="AI6027" s="70" t="str">
        <f t="shared" si="698"/>
        <v/>
      </c>
      <c r="AJ6027" s="70" t="str">
        <f t="shared" si="699"/>
        <v>X</v>
      </c>
      <c r="AK6027" s="70" t="str" cm="1">
        <f t="array" ref="AK6027">_xlfn.IFS(AH6027&lt;&gt;"","1",AI6027&lt;&gt;"","2",AJ6027&lt;&gt;"","3")</f>
        <v>3</v>
      </c>
    </row>
    <row r="6028" spans="1:37" x14ac:dyDescent="0.25">
      <c r="A6028" t="s">
        <v>2006</v>
      </c>
      <c r="B6028" t="s">
        <v>2007</v>
      </c>
      <c r="C6028" s="67" t="str">
        <f t="shared" si="695"/>
        <v>Breann Hillman</v>
      </c>
      <c r="D6028" s="71" t="str" cm="1">
        <f t="array" ref="D6028">_xlfn.IFS(AK6028="1",CONCATENATE(C6028,"Regional"),AK6028="2",CONCATENATE(C6028,"Sectional"),AK6028="3",CONCATENATE(C6028,COUNTIF($C$1:C6028,C6028)))</f>
        <v>Breann Hillman7</v>
      </c>
      <c r="E6028" s="66">
        <v>45184.583333333336</v>
      </c>
      <c r="F6028" t="s">
        <v>2436</v>
      </c>
      <c r="G6028" s="46">
        <v>8</v>
      </c>
      <c r="H6028" s="46">
        <v>70</v>
      </c>
      <c r="I6028" s="46">
        <v>8</v>
      </c>
      <c r="J6028" t="s">
        <v>2437</v>
      </c>
      <c r="K6028" t="s">
        <v>83</v>
      </c>
      <c r="L6028" s="46">
        <v>2946</v>
      </c>
      <c r="M6028" s="46">
        <v>35</v>
      </c>
      <c r="N6028" s="46">
        <v>35</v>
      </c>
      <c r="O6028" s="46">
        <v>113</v>
      </c>
      <c r="P6028" s="46">
        <f t="shared" si="696"/>
        <v>1</v>
      </c>
      <c r="R6028" s="67" t="s">
        <v>3019</v>
      </c>
      <c r="S6028" s="67">
        <f>COUNTIF(Y$2:$Y$100,R6028)</f>
        <v>0</v>
      </c>
      <c r="V6028" s="67">
        <f t="shared" si="693"/>
        <v>0</v>
      </c>
      <c r="X6028"/>
      <c r="Y6028" s="67" t="str">
        <f t="shared" si="694"/>
        <v xml:space="preserve"> </v>
      </c>
      <c r="AB6028" t="s">
        <v>83</v>
      </c>
      <c r="AC6028" s="46">
        <v>2946</v>
      </c>
      <c r="AD6028" s="46">
        <v>35</v>
      </c>
      <c r="AE6028" s="46">
        <v>35</v>
      </c>
      <c r="AF6028" s="46">
        <v>113</v>
      </c>
      <c r="AH6028" s="70" t="str">
        <f t="shared" si="697"/>
        <v/>
      </c>
      <c r="AI6028" s="70" t="str">
        <f t="shared" si="698"/>
        <v/>
      </c>
      <c r="AJ6028" s="70" t="str">
        <f t="shared" si="699"/>
        <v>X</v>
      </c>
      <c r="AK6028" s="70" t="str" cm="1">
        <f t="array" ref="AK6028">_xlfn.IFS(AH6028&lt;&gt;"","1",AI6028&lt;&gt;"","2",AJ6028&lt;&gt;"","3")</f>
        <v>3</v>
      </c>
    </row>
    <row r="6029" spans="1:37" x14ac:dyDescent="0.25">
      <c r="A6029" t="s">
        <v>922</v>
      </c>
      <c r="B6029" t="s">
        <v>187</v>
      </c>
      <c r="C6029" s="67" t="str">
        <f t="shared" si="695"/>
        <v>Ava Frederiksen</v>
      </c>
      <c r="D6029" s="71" t="str" cm="1">
        <f t="array" ref="D6029">_xlfn.IFS(AK6029="1",CONCATENATE(C6029,"Regional"),AK6029="2",CONCATENATE(C6029,"Sectional"),AK6029="3",CONCATENATE(C6029,COUNTIF($C$1:C6029,C6029)))</f>
        <v>Ava Frederiksen8</v>
      </c>
      <c r="E6029" s="66">
        <v>45184.583333333336</v>
      </c>
      <c r="F6029" t="s">
        <v>2559</v>
      </c>
      <c r="G6029" s="46">
        <v>25</v>
      </c>
      <c r="H6029" s="46">
        <v>37</v>
      </c>
      <c r="I6029" s="46">
        <v>1</v>
      </c>
      <c r="J6029" t="s">
        <v>1035</v>
      </c>
      <c r="K6029" t="s">
        <v>1036</v>
      </c>
      <c r="L6029" s="46">
        <v>2137</v>
      </c>
      <c r="M6029" s="46">
        <v>34</v>
      </c>
      <c r="N6029" s="46">
        <v>30.7</v>
      </c>
      <c r="O6029" s="46">
        <v>98</v>
      </c>
      <c r="P6029" s="46">
        <f t="shared" si="696"/>
        <v>1</v>
      </c>
      <c r="R6029" s="67" t="s">
        <v>1453</v>
      </c>
      <c r="S6029" s="67">
        <f>COUNTIF(Y$2:$Y$100,R6029)</f>
        <v>0</v>
      </c>
      <c r="V6029" s="67">
        <f t="shared" si="693"/>
        <v>0</v>
      </c>
      <c r="X6029"/>
      <c r="Y6029" s="67" t="str">
        <f t="shared" si="694"/>
        <v xml:space="preserve"> </v>
      </c>
      <c r="AB6029" t="s">
        <v>1036</v>
      </c>
      <c r="AC6029" s="46">
        <v>2137</v>
      </c>
      <c r="AD6029" s="46">
        <v>34</v>
      </c>
      <c r="AE6029" s="46">
        <v>30.7</v>
      </c>
      <c r="AF6029" s="46">
        <v>98</v>
      </c>
      <c r="AH6029" s="70" t="str">
        <f t="shared" si="697"/>
        <v/>
      </c>
      <c r="AI6029" s="70" t="str">
        <f t="shared" si="698"/>
        <v/>
      </c>
      <c r="AJ6029" s="70" t="str">
        <f t="shared" si="699"/>
        <v>X</v>
      </c>
      <c r="AK6029" s="70" t="str" cm="1">
        <f t="array" ref="AK6029">_xlfn.IFS(AH6029&lt;&gt;"","1",AI6029&lt;&gt;"","2",AJ6029&lt;&gt;"","3")</f>
        <v>3</v>
      </c>
    </row>
    <row r="6030" spans="1:37" x14ac:dyDescent="0.25">
      <c r="A6030" t="s">
        <v>350</v>
      </c>
      <c r="B6030" t="s">
        <v>886</v>
      </c>
      <c r="C6030" s="67" t="str">
        <f t="shared" si="695"/>
        <v>Talia Schlindwein</v>
      </c>
      <c r="D6030" s="71" t="str" cm="1">
        <f t="array" ref="D6030">_xlfn.IFS(AK6030="1",CONCATENATE(C6030,"Regional"),AK6030="2",CONCATENATE(C6030,"Sectional"),AK6030="3",CONCATENATE(C6030,COUNTIF($C$1:C6030,C6030)))</f>
        <v>Talia Schlindwein7</v>
      </c>
      <c r="E6030" s="66">
        <v>45184.583333333336</v>
      </c>
      <c r="F6030" t="s">
        <v>2559</v>
      </c>
      <c r="G6030" s="46">
        <v>25</v>
      </c>
      <c r="H6030" s="46">
        <v>38</v>
      </c>
      <c r="I6030" s="46">
        <v>2</v>
      </c>
      <c r="J6030" t="s">
        <v>1035</v>
      </c>
      <c r="K6030" t="s">
        <v>1036</v>
      </c>
      <c r="L6030" s="46">
        <v>2137</v>
      </c>
      <c r="M6030" s="46">
        <v>34</v>
      </c>
      <c r="N6030" s="46">
        <v>30.7</v>
      </c>
      <c r="O6030" s="46">
        <v>98</v>
      </c>
      <c r="P6030" s="46">
        <f t="shared" si="696"/>
        <v>1</v>
      </c>
      <c r="R6030" s="67" t="s">
        <v>3532</v>
      </c>
      <c r="S6030" s="67">
        <f>COUNTIF(Y$2:$Y$100,R6030)</f>
        <v>0</v>
      </c>
      <c r="V6030" s="67">
        <f t="shared" si="693"/>
        <v>0</v>
      </c>
      <c r="X6030"/>
      <c r="Y6030" s="67" t="str">
        <f t="shared" si="694"/>
        <v xml:space="preserve"> </v>
      </c>
      <c r="AB6030" t="s">
        <v>1036</v>
      </c>
      <c r="AC6030" s="46">
        <v>2137</v>
      </c>
      <c r="AD6030" s="46">
        <v>34</v>
      </c>
      <c r="AE6030" s="46">
        <v>30.7</v>
      </c>
      <c r="AF6030" s="46">
        <v>98</v>
      </c>
      <c r="AH6030" s="70" t="str">
        <f t="shared" si="697"/>
        <v/>
      </c>
      <c r="AI6030" s="70" t="str">
        <f t="shared" si="698"/>
        <v/>
      </c>
      <c r="AJ6030" s="70" t="str">
        <f t="shared" si="699"/>
        <v>X</v>
      </c>
      <c r="AK6030" s="70" t="str" cm="1">
        <f t="array" ref="AK6030">_xlfn.IFS(AH6030&lt;&gt;"","1",AI6030&lt;&gt;"","2",AJ6030&lt;&gt;"","3")</f>
        <v>3</v>
      </c>
    </row>
    <row r="6031" spans="1:37" x14ac:dyDescent="0.25">
      <c r="A6031" t="s">
        <v>2096</v>
      </c>
      <c r="B6031" t="s">
        <v>434</v>
      </c>
      <c r="C6031" s="67" t="str">
        <f t="shared" si="695"/>
        <v>Ella Szekeress</v>
      </c>
      <c r="D6031" s="71" t="str" cm="1">
        <f t="array" ref="D6031">_xlfn.IFS(AK6031="1",CONCATENATE(C6031,"Regional"),AK6031="2",CONCATENATE(C6031,"Sectional"),AK6031="3",CONCATENATE(C6031,COUNTIF($C$1:C6031,C6031)))</f>
        <v>Ella Szekeress6</v>
      </c>
      <c r="E6031" s="66">
        <v>45184.583333333336</v>
      </c>
      <c r="F6031" t="s">
        <v>2559</v>
      </c>
      <c r="G6031" s="46">
        <v>25</v>
      </c>
      <c r="H6031" s="46">
        <v>41</v>
      </c>
      <c r="I6031" s="46">
        <v>3</v>
      </c>
      <c r="J6031" t="s">
        <v>1035</v>
      </c>
      <c r="K6031" t="s">
        <v>1036</v>
      </c>
      <c r="L6031" s="46">
        <v>2137</v>
      </c>
      <c r="M6031" s="46">
        <v>34</v>
      </c>
      <c r="N6031" s="46">
        <v>30.7</v>
      </c>
      <c r="O6031" s="46">
        <v>98</v>
      </c>
      <c r="P6031" s="46">
        <f t="shared" si="696"/>
        <v>1</v>
      </c>
      <c r="R6031" s="67" t="s">
        <v>3121</v>
      </c>
      <c r="S6031" s="67">
        <f>COUNTIF(Y$2:$Y$100,R6031)</f>
        <v>0</v>
      </c>
      <c r="V6031" s="67">
        <f t="shared" si="693"/>
        <v>0</v>
      </c>
      <c r="X6031"/>
      <c r="Y6031" s="67" t="str">
        <f t="shared" si="694"/>
        <v xml:space="preserve"> </v>
      </c>
      <c r="AB6031" t="s">
        <v>1036</v>
      </c>
      <c r="AC6031" s="46">
        <v>2137</v>
      </c>
      <c r="AD6031" s="46">
        <v>34</v>
      </c>
      <c r="AE6031" s="46">
        <v>30.7</v>
      </c>
      <c r="AF6031" s="46">
        <v>98</v>
      </c>
      <c r="AH6031" s="70" t="str">
        <f t="shared" si="697"/>
        <v/>
      </c>
      <c r="AI6031" s="70" t="str">
        <f t="shared" si="698"/>
        <v/>
      </c>
      <c r="AJ6031" s="70" t="str">
        <f t="shared" si="699"/>
        <v>X</v>
      </c>
      <c r="AK6031" s="70" t="str" cm="1">
        <f t="array" ref="AK6031">_xlfn.IFS(AH6031&lt;&gt;"","1",AI6031&lt;&gt;"","2",AJ6031&lt;&gt;"","3")</f>
        <v>3</v>
      </c>
    </row>
    <row r="6032" spans="1:37" x14ac:dyDescent="0.25">
      <c r="A6032" t="s">
        <v>923</v>
      </c>
      <c r="B6032" t="s">
        <v>924</v>
      </c>
      <c r="C6032" s="67" t="str">
        <f t="shared" si="695"/>
        <v>McKenzie Holm</v>
      </c>
      <c r="D6032" s="71" t="str" cm="1">
        <f t="array" ref="D6032">_xlfn.IFS(AK6032="1",CONCATENATE(C6032,"Regional"),AK6032="2",CONCATENATE(C6032,"Sectional"),AK6032="3",CONCATENATE(C6032,COUNTIF($C$1:C6032,C6032)))</f>
        <v>McKenzie Holm9</v>
      </c>
      <c r="E6032" s="66">
        <v>45184.583333333336</v>
      </c>
      <c r="F6032" t="s">
        <v>2559</v>
      </c>
      <c r="G6032" s="46">
        <v>25</v>
      </c>
      <c r="H6032" s="46">
        <v>43</v>
      </c>
      <c r="I6032" s="46">
        <v>4</v>
      </c>
      <c r="J6032" t="s">
        <v>1035</v>
      </c>
      <c r="K6032" t="s">
        <v>1036</v>
      </c>
      <c r="L6032" s="46">
        <v>2137</v>
      </c>
      <c r="M6032" s="46">
        <v>34</v>
      </c>
      <c r="N6032" s="46">
        <v>30.7</v>
      </c>
      <c r="O6032" s="46">
        <v>98</v>
      </c>
      <c r="P6032" s="46">
        <f t="shared" si="696"/>
        <v>1</v>
      </c>
      <c r="R6032" s="67" t="s">
        <v>1454</v>
      </c>
      <c r="S6032" s="67">
        <f>COUNTIF(Y$2:$Y$100,R6032)</f>
        <v>0</v>
      </c>
      <c r="V6032" s="67">
        <f t="shared" ref="V6032:V6095" si="700">COUNTIF(R6032:R8659,Y6032)</f>
        <v>0</v>
      </c>
      <c r="X6032"/>
      <c r="Y6032" s="67" t="str">
        <f t="shared" si="694"/>
        <v xml:space="preserve"> </v>
      </c>
      <c r="AB6032" t="s">
        <v>1036</v>
      </c>
      <c r="AC6032" s="46">
        <v>2137</v>
      </c>
      <c r="AD6032" s="46">
        <v>34</v>
      </c>
      <c r="AE6032" s="46">
        <v>30.7</v>
      </c>
      <c r="AF6032" s="46">
        <v>98</v>
      </c>
      <c r="AH6032" s="70" t="str">
        <f t="shared" si="697"/>
        <v/>
      </c>
      <c r="AI6032" s="70" t="str">
        <f t="shared" si="698"/>
        <v/>
      </c>
      <c r="AJ6032" s="70" t="str">
        <f t="shared" si="699"/>
        <v>X</v>
      </c>
      <c r="AK6032" s="70" t="str" cm="1">
        <f t="array" ref="AK6032">_xlfn.IFS(AH6032&lt;&gt;"","1",AI6032&lt;&gt;"","2",AJ6032&lt;&gt;"","3")</f>
        <v>3</v>
      </c>
    </row>
    <row r="6033" spans="1:37" x14ac:dyDescent="0.25">
      <c r="A6033" t="s">
        <v>887</v>
      </c>
      <c r="B6033" t="s">
        <v>888</v>
      </c>
      <c r="C6033" s="67" t="str">
        <f t="shared" si="695"/>
        <v>Ayla Trollop</v>
      </c>
      <c r="D6033" s="71" t="str" cm="1">
        <f t="array" ref="D6033">_xlfn.IFS(AK6033="1",CONCATENATE(C6033,"Regional"),AK6033="2",CONCATENATE(C6033,"Sectional"),AK6033="3",CONCATENATE(C6033,COUNTIF($C$1:C6033,C6033)))</f>
        <v>Ayla Trollop8</v>
      </c>
      <c r="E6033" s="66">
        <v>45184.583333333336</v>
      </c>
      <c r="F6033" t="s">
        <v>2559</v>
      </c>
      <c r="G6033" s="46">
        <v>25</v>
      </c>
      <c r="H6033" s="46">
        <v>43</v>
      </c>
      <c r="I6033" s="46">
        <v>4</v>
      </c>
      <c r="J6033" t="s">
        <v>1035</v>
      </c>
      <c r="K6033" t="s">
        <v>1036</v>
      </c>
      <c r="L6033" s="46">
        <v>2137</v>
      </c>
      <c r="M6033" s="46">
        <v>34</v>
      </c>
      <c r="N6033" s="46">
        <v>30.7</v>
      </c>
      <c r="O6033" s="46">
        <v>98</v>
      </c>
      <c r="P6033" s="46">
        <f t="shared" si="696"/>
        <v>1</v>
      </c>
      <c r="R6033" s="67" t="s">
        <v>1433</v>
      </c>
      <c r="S6033" s="67">
        <f>COUNTIF(Y$2:$Y$100,R6033)</f>
        <v>0</v>
      </c>
      <c r="V6033" s="67">
        <f t="shared" si="700"/>
        <v>0</v>
      </c>
      <c r="X6033"/>
      <c r="Y6033" s="67" t="str">
        <f t="shared" si="694"/>
        <v xml:space="preserve"> </v>
      </c>
      <c r="AB6033" t="s">
        <v>1036</v>
      </c>
      <c r="AC6033" s="46">
        <v>2137</v>
      </c>
      <c r="AD6033" s="46">
        <v>34</v>
      </c>
      <c r="AE6033" s="46">
        <v>30.7</v>
      </c>
      <c r="AF6033" s="46">
        <v>98</v>
      </c>
      <c r="AH6033" s="70" t="str">
        <f t="shared" si="697"/>
        <v/>
      </c>
      <c r="AI6033" s="70" t="str">
        <f t="shared" si="698"/>
        <v/>
      </c>
      <c r="AJ6033" s="70" t="str">
        <f t="shared" si="699"/>
        <v>X</v>
      </c>
      <c r="AK6033" s="70" t="str" cm="1">
        <f t="array" ref="AK6033">_xlfn.IFS(AH6033&lt;&gt;"","1",AI6033&lt;&gt;"","2",AJ6033&lt;&gt;"","3")</f>
        <v>3</v>
      </c>
    </row>
    <row r="6034" spans="1:37" x14ac:dyDescent="0.25">
      <c r="A6034" t="s">
        <v>928</v>
      </c>
      <c r="B6034" t="s">
        <v>929</v>
      </c>
      <c r="C6034" s="67" t="str">
        <f t="shared" si="695"/>
        <v>Lili Anaya</v>
      </c>
      <c r="D6034" s="71" t="str" cm="1">
        <f t="array" ref="D6034">_xlfn.IFS(AK6034="1",CONCATENATE(C6034,"Regional"),AK6034="2",CONCATENATE(C6034,"Sectional"),AK6034="3",CONCATENATE(C6034,COUNTIF($C$1:C6034,C6034)))</f>
        <v>Lili Anaya8</v>
      </c>
      <c r="E6034" s="66">
        <v>45184.583333333336</v>
      </c>
      <c r="F6034" t="s">
        <v>2559</v>
      </c>
      <c r="G6034" s="46">
        <v>25</v>
      </c>
      <c r="H6034" s="46">
        <v>44</v>
      </c>
      <c r="I6034" s="46">
        <v>6</v>
      </c>
      <c r="J6034" t="s">
        <v>1035</v>
      </c>
      <c r="K6034" t="s">
        <v>1036</v>
      </c>
      <c r="L6034" s="46">
        <v>2137</v>
      </c>
      <c r="M6034" s="46">
        <v>34</v>
      </c>
      <c r="N6034" s="46">
        <v>30.7</v>
      </c>
      <c r="O6034" s="46">
        <v>98</v>
      </c>
      <c r="P6034" s="46">
        <f t="shared" si="696"/>
        <v>1</v>
      </c>
      <c r="R6034" s="67" t="s">
        <v>1456</v>
      </c>
      <c r="S6034" s="67">
        <f>COUNTIF(Y$2:$Y$100,R6034)</f>
        <v>0</v>
      </c>
      <c r="V6034" s="67">
        <f t="shared" si="700"/>
        <v>0</v>
      </c>
      <c r="X6034"/>
      <c r="Y6034" s="67" t="str">
        <f t="shared" si="694"/>
        <v xml:space="preserve"> </v>
      </c>
      <c r="AB6034" t="s">
        <v>1036</v>
      </c>
      <c r="AC6034" s="46">
        <v>2137</v>
      </c>
      <c r="AD6034" s="46">
        <v>34</v>
      </c>
      <c r="AE6034" s="46">
        <v>30.7</v>
      </c>
      <c r="AF6034" s="46">
        <v>98</v>
      </c>
      <c r="AH6034" s="70" t="str">
        <f t="shared" si="697"/>
        <v/>
      </c>
      <c r="AI6034" s="70" t="str">
        <f t="shared" si="698"/>
        <v/>
      </c>
      <c r="AJ6034" s="70" t="str">
        <f t="shared" si="699"/>
        <v>X</v>
      </c>
      <c r="AK6034" s="70" t="str" cm="1">
        <f t="array" ref="AK6034">_xlfn.IFS(AH6034&lt;&gt;"","1",AI6034&lt;&gt;"","2",AJ6034&lt;&gt;"","3")</f>
        <v>3</v>
      </c>
    </row>
    <row r="6035" spans="1:37" x14ac:dyDescent="0.25">
      <c r="A6035" t="s">
        <v>930</v>
      </c>
      <c r="B6035" t="s">
        <v>772</v>
      </c>
      <c r="C6035" s="67" t="str">
        <f t="shared" si="695"/>
        <v>Alexa Cour</v>
      </c>
      <c r="D6035" s="71" t="str" cm="1">
        <f t="array" ref="D6035">_xlfn.IFS(AK6035="1",CONCATENATE(C6035,"Regional"),AK6035="2",CONCATENATE(C6035,"Sectional"),AK6035="3",CONCATENATE(C6035,COUNTIF($C$1:C6035,C6035)))</f>
        <v>Alexa Cour8</v>
      </c>
      <c r="E6035" s="66">
        <v>45184.583333333336</v>
      </c>
      <c r="F6035" t="s">
        <v>2559</v>
      </c>
      <c r="G6035" s="46">
        <v>25</v>
      </c>
      <c r="H6035" s="46">
        <v>44</v>
      </c>
      <c r="I6035" s="46">
        <v>6</v>
      </c>
      <c r="J6035" t="s">
        <v>1035</v>
      </c>
      <c r="K6035" t="s">
        <v>1036</v>
      </c>
      <c r="L6035" s="46">
        <v>2137</v>
      </c>
      <c r="M6035" s="46">
        <v>34</v>
      </c>
      <c r="N6035" s="46">
        <v>30.7</v>
      </c>
      <c r="O6035" s="46">
        <v>98</v>
      </c>
      <c r="P6035" s="46">
        <f t="shared" si="696"/>
        <v>1</v>
      </c>
      <c r="R6035" s="67" t="s">
        <v>1457</v>
      </c>
      <c r="S6035" s="67">
        <f>COUNTIF(Y$2:$Y$100,R6035)</f>
        <v>0</v>
      </c>
      <c r="V6035" s="67">
        <f t="shared" si="700"/>
        <v>0</v>
      </c>
      <c r="X6035"/>
      <c r="Y6035" s="67" t="str">
        <f t="shared" si="694"/>
        <v xml:space="preserve"> </v>
      </c>
      <c r="AB6035" t="s">
        <v>1036</v>
      </c>
      <c r="AC6035" s="46">
        <v>2137</v>
      </c>
      <c r="AD6035" s="46">
        <v>34</v>
      </c>
      <c r="AE6035" s="46">
        <v>30.7</v>
      </c>
      <c r="AF6035" s="46">
        <v>98</v>
      </c>
      <c r="AH6035" s="70" t="str">
        <f t="shared" si="697"/>
        <v/>
      </c>
      <c r="AI6035" s="70" t="str">
        <f t="shared" si="698"/>
        <v/>
      </c>
      <c r="AJ6035" s="70" t="str">
        <f t="shared" si="699"/>
        <v>X</v>
      </c>
      <c r="AK6035" s="70" t="str" cm="1">
        <f t="array" ref="AK6035">_xlfn.IFS(AH6035&lt;&gt;"","1",AI6035&lt;&gt;"","2",AJ6035&lt;&gt;"","3")</f>
        <v>3</v>
      </c>
    </row>
    <row r="6036" spans="1:37" x14ac:dyDescent="0.25">
      <c r="A6036" t="s">
        <v>1686</v>
      </c>
      <c r="B6036" t="s">
        <v>434</v>
      </c>
      <c r="C6036" s="67" t="str">
        <f t="shared" si="695"/>
        <v>Ella Wendling</v>
      </c>
      <c r="D6036" s="71" t="str" cm="1">
        <f t="array" ref="D6036">_xlfn.IFS(AK6036="1",CONCATENATE(C6036,"Regional"),AK6036="2",CONCATENATE(C6036,"Sectional"),AK6036="3",CONCATENATE(C6036,COUNTIF($C$1:C6036,C6036)))</f>
        <v>Ella Wendling7</v>
      </c>
      <c r="E6036" s="66">
        <v>45184.583333333336</v>
      </c>
      <c r="F6036" t="s">
        <v>2559</v>
      </c>
      <c r="G6036" s="46">
        <v>25</v>
      </c>
      <c r="H6036" s="46">
        <v>45</v>
      </c>
      <c r="I6036" s="46">
        <v>8</v>
      </c>
      <c r="J6036" t="s">
        <v>1035</v>
      </c>
      <c r="K6036" t="s">
        <v>1036</v>
      </c>
      <c r="L6036" s="46">
        <v>2137</v>
      </c>
      <c r="M6036" s="46">
        <v>34</v>
      </c>
      <c r="N6036" s="46">
        <v>30.7</v>
      </c>
      <c r="O6036" s="46">
        <v>98</v>
      </c>
      <c r="P6036" s="46">
        <f t="shared" si="696"/>
        <v>1</v>
      </c>
      <c r="R6036" s="67" t="s">
        <v>3538</v>
      </c>
      <c r="S6036" s="67">
        <f>COUNTIF(Y$2:$Y$100,R6036)</f>
        <v>0</v>
      </c>
      <c r="V6036" s="67">
        <f t="shared" si="700"/>
        <v>0</v>
      </c>
      <c r="X6036"/>
      <c r="Y6036" s="67" t="str">
        <f t="shared" si="694"/>
        <v xml:space="preserve"> </v>
      </c>
      <c r="AB6036" t="s">
        <v>1036</v>
      </c>
      <c r="AC6036" s="46">
        <v>2137</v>
      </c>
      <c r="AD6036" s="46">
        <v>34</v>
      </c>
      <c r="AE6036" s="46">
        <v>30.7</v>
      </c>
      <c r="AF6036" s="46">
        <v>98</v>
      </c>
      <c r="AH6036" s="70" t="str">
        <f t="shared" si="697"/>
        <v/>
      </c>
      <c r="AI6036" s="70" t="str">
        <f t="shared" si="698"/>
        <v/>
      </c>
      <c r="AJ6036" s="70" t="str">
        <f t="shared" si="699"/>
        <v>X</v>
      </c>
      <c r="AK6036" s="70" t="str" cm="1">
        <f t="array" ref="AK6036">_xlfn.IFS(AH6036&lt;&gt;"","1",AI6036&lt;&gt;"","2",AJ6036&lt;&gt;"","3")</f>
        <v>3</v>
      </c>
    </row>
    <row r="6037" spans="1:37" x14ac:dyDescent="0.25">
      <c r="A6037" t="s">
        <v>1706</v>
      </c>
      <c r="B6037" t="s">
        <v>270</v>
      </c>
      <c r="C6037" s="67" t="str">
        <f t="shared" si="695"/>
        <v>Natalie Henslin</v>
      </c>
      <c r="D6037" s="71" t="str" cm="1">
        <f t="array" ref="D6037">_xlfn.IFS(AK6037="1",CONCATENATE(C6037,"Regional"),AK6037="2",CONCATENATE(C6037,"Sectional"),AK6037="3",CONCATENATE(C6037,COUNTIF($C$1:C6037,C6037)))</f>
        <v>Natalie Henslin6</v>
      </c>
      <c r="E6037" s="66">
        <v>45184.583333333336</v>
      </c>
      <c r="F6037" t="s">
        <v>2559</v>
      </c>
      <c r="G6037" s="46">
        <v>25</v>
      </c>
      <c r="H6037" s="46">
        <v>45</v>
      </c>
      <c r="I6037" s="46">
        <v>8</v>
      </c>
      <c r="J6037" t="s">
        <v>1035</v>
      </c>
      <c r="K6037" t="s">
        <v>1036</v>
      </c>
      <c r="L6037" s="46">
        <v>2137</v>
      </c>
      <c r="M6037" s="46">
        <v>34</v>
      </c>
      <c r="N6037" s="46">
        <v>30.7</v>
      </c>
      <c r="O6037" s="46">
        <v>98</v>
      </c>
      <c r="P6037" s="46">
        <f t="shared" si="696"/>
        <v>1</v>
      </c>
      <c r="R6037" s="67" t="s">
        <v>3533</v>
      </c>
      <c r="S6037" s="67">
        <f>COUNTIF(Y$2:$Y$100,R6037)</f>
        <v>0</v>
      </c>
      <c r="V6037" s="67">
        <f t="shared" si="700"/>
        <v>0</v>
      </c>
      <c r="X6037"/>
      <c r="Y6037" s="67" t="str">
        <f t="shared" si="694"/>
        <v xml:space="preserve"> </v>
      </c>
      <c r="AB6037" t="s">
        <v>1036</v>
      </c>
      <c r="AC6037" s="46">
        <v>2137</v>
      </c>
      <c r="AD6037" s="46">
        <v>34</v>
      </c>
      <c r="AE6037" s="46">
        <v>30.7</v>
      </c>
      <c r="AF6037" s="46">
        <v>98</v>
      </c>
      <c r="AH6037" s="70" t="str">
        <f t="shared" si="697"/>
        <v/>
      </c>
      <c r="AI6037" s="70" t="str">
        <f t="shared" si="698"/>
        <v/>
      </c>
      <c r="AJ6037" s="70" t="str">
        <f t="shared" si="699"/>
        <v>X</v>
      </c>
      <c r="AK6037" s="70" t="str" cm="1">
        <f t="array" ref="AK6037">_xlfn.IFS(AH6037&lt;&gt;"","1",AI6037&lt;&gt;"","2",AJ6037&lt;&gt;"","3")</f>
        <v>3</v>
      </c>
    </row>
    <row r="6038" spans="1:37" x14ac:dyDescent="0.25">
      <c r="A6038" t="s">
        <v>2091</v>
      </c>
      <c r="B6038" t="s">
        <v>2715</v>
      </c>
      <c r="C6038" s="67" t="str">
        <f t="shared" si="695"/>
        <v>Lexxi Oertel</v>
      </c>
      <c r="D6038" s="71" t="str" cm="1">
        <f t="array" ref="D6038">_xlfn.IFS(AK6038="1",CONCATENATE(C6038,"Regional"),AK6038="2",CONCATENATE(C6038,"Sectional"),AK6038="3",CONCATENATE(C6038,COUNTIF($C$1:C6038,C6038)))</f>
        <v>Lexxi Oertel9</v>
      </c>
      <c r="E6038" s="66">
        <v>45184.583333333336</v>
      </c>
      <c r="F6038" t="s">
        <v>2559</v>
      </c>
      <c r="G6038" s="46">
        <v>25</v>
      </c>
      <c r="H6038" s="46">
        <v>45</v>
      </c>
      <c r="I6038" s="46">
        <v>8</v>
      </c>
      <c r="J6038" t="s">
        <v>1035</v>
      </c>
      <c r="K6038" t="s">
        <v>1036</v>
      </c>
      <c r="L6038" s="46">
        <v>2137</v>
      </c>
      <c r="M6038" s="46">
        <v>34</v>
      </c>
      <c r="N6038" s="46">
        <v>30.7</v>
      </c>
      <c r="O6038" s="46">
        <v>98</v>
      </c>
      <c r="P6038" s="46">
        <f t="shared" si="696"/>
        <v>1</v>
      </c>
      <c r="R6038" s="67" t="s">
        <v>3115</v>
      </c>
      <c r="S6038" s="67">
        <f>COUNTIF(Y$2:$Y$100,R6038)</f>
        <v>0</v>
      </c>
      <c r="V6038" s="67">
        <f t="shared" si="700"/>
        <v>0</v>
      </c>
      <c r="X6038"/>
      <c r="Y6038" s="67" t="str">
        <f t="shared" si="694"/>
        <v xml:space="preserve"> </v>
      </c>
      <c r="AB6038" t="s">
        <v>1036</v>
      </c>
      <c r="AC6038" s="46">
        <v>2137</v>
      </c>
      <c r="AD6038" s="46">
        <v>34</v>
      </c>
      <c r="AE6038" s="46">
        <v>30.7</v>
      </c>
      <c r="AF6038" s="46">
        <v>98</v>
      </c>
      <c r="AH6038" s="70" t="str">
        <f t="shared" si="697"/>
        <v/>
      </c>
      <c r="AI6038" s="70" t="str">
        <f t="shared" si="698"/>
        <v/>
      </c>
      <c r="AJ6038" s="70" t="str">
        <f t="shared" si="699"/>
        <v>X</v>
      </c>
      <c r="AK6038" s="70" t="str" cm="1">
        <f t="array" ref="AK6038">_xlfn.IFS(AH6038&lt;&gt;"","1",AI6038&lt;&gt;"","2",AJ6038&lt;&gt;"","3")</f>
        <v>3</v>
      </c>
    </row>
    <row r="6039" spans="1:37" x14ac:dyDescent="0.25">
      <c r="A6039" t="s">
        <v>216</v>
      </c>
      <c r="B6039" t="s">
        <v>931</v>
      </c>
      <c r="C6039" s="67" t="str">
        <f t="shared" si="695"/>
        <v>Shylah Brogan</v>
      </c>
      <c r="D6039" s="71" t="str" cm="1">
        <f t="array" ref="D6039">_xlfn.IFS(AK6039="1",CONCATENATE(C6039,"Regional"),AK6039="2",CONCATENATE(C6039,"Sectional"),AK6039="3",CONCATENATE(C6039,COUNTIF($C$1:C6039,C6039)))</f>
        <v>Shylah Brogan9</v>
      </c>
      <c r="E6039" s="66">
        <v>45184.583333333336</v>
      </c>
      <c r="F6039" t="s">
        <v>2559</v>
      </c>
      <c r="G6039" s="46">
        <v>25</v>
      </c>
      <c r="H6039" s="46">
        <v>45</v>
      </c>
      <c r="I6039" s="46">
        <v>8</v>
      </c>
      <c r="J6039" t="s">
        <v>1035</v>
      </c>
      <c r="K6039" t="s">
        <v>1036</v>
      </c>
      <c r="L6039" s="46">
        <v>2137</v>
      </c>
      <c r="M6039" s="46">
        <v>34</v>
      </c>
      <c r="N6039" s="46">
        <v>30.7</v>
      </c>
      <c r="O6039" s="46">
        <v>98</v>
      </c>
      <c r="P6039" s="46">
        <f t="shared" si="696"/>
        <v>1</v>
      </c>
      <c r="R6039" s="67" t="s">
        <v>1458</v>
      </c>
      <c r="S6039" s="67">
        <f>COUNTIF(Y$2:$Y$100,R6039)</f>
        <v>0</v>
      </c>
      <c r="V6039" s="67">
        <f t="shared" si="700"/>
        <v>0</v>
      </c>
      <c r="X6039"/>
      <c r="Y6039" s="67" t="str">
        <f t="shared" si="694"/>
        <v xml:space="preserve"> </v>
      </c>
      <c r="AB6039" t="s">
        <v>1036</v>
      </c>
      <c r="AC6039" s="46">
        <v>2137</v>
      </c>
      <c r="AD6039" s="46">
        <v>34</v>
      </c>
      <c r="AE6039" s="46">
        <v>30.7</v>
      </c>
      <c r="AF6039" s="46">
        <v>98</v>
      </c>
      <c r="AH6039" s="70" t="str">
        <f t="shared" si="697"/>
        <v/>
      </c>
      <c r="AI6039" s="70" t="str">
        <f t="shared" si="698"/>
        <v/>
      </c>
      <c r="AJ6039" s="70" t="str">
        <f t="shared" si="699"/>
        <v>X</v>
      </c>
      <c r="AK6039" s="70" t="str" cm="1">
        <f t="array" ref="AK6039">_xlfn.IFS(AH6039&lt;&gt;"","1",AI6039&lt;&gt;"","2",AJ6039&lt;&gt;"","3")</f>
        <v>3</v>
      </c>
    </row>
    <row r="6040" spans="1:37" x14ac:dyDescent="0.25">
      <c r="A6040" t="s">
        <v>309</v>
      </c>
      <c r="B6040" t="s">
        <v>492</v>
      </c>
      <c r="C6040" s="67" t="str">
        <f t="shared" si="695"/>
        <v>Anna Meyer</v>
      </c>
      <c r="D6040" s="71" t="str" cm="1">
        <f t="array" ref="D6040">_xlfn.IFS(AK6040="1",CONCATENATE(C6040,"Regional"),AK6040="2",CONCATENATE(C6040,"Sectional"),AK6040="3",CONCATENATE(C6040,COUNTIF($C$1:C6040,C6040)))</f>
        <v>Anna Meyer3</v>
      </c>
      <c r="E6040" s="66">
        <v>45184.583333333336</v>
      </c>
      <c r="F6040" t="s">
        <v>2559</v>
      </c>
      <c r="G6040" s="46">
        <v>25</v>
      </c>
      <c r="H6040" s="46">
        <v>47</v>
      </c>
      <c r="I6040" s="46">
        <v>12</v>
      </c>
      <c r="J6040" t="s">
        <v>1035</v>
      </c>
      <c r="K6040" t="s">
        <v>1036</v>
      </c>
      <c r="L6040" s="46">
        <v>2137</v>
      </c>
      <c r="M6040" s="46">
        <v>34</v>
      </c>
      <c r="N6040" s="46">
        <v>30.7</v>
      </c>
      <c r="O6040" s="46">
        <v>98</v>
      </c>
      <c r="P6040" s="46">
        <f t="shared" si="696"/>
        <v>1</v>
      </c>
      <c r="R6040" s="67" t="s">
        <v>3122</v>
      </c>
      <c r="S6040" s="67">
        <f>COUNTIF(Y$2:$Y$100,R6040)</f>
        <v>0</v>
      </c>
      <c r="V6040" s="67">
        <f t="shared" si="700"/>
        <v>0</v>
      </c>
      <c r="X6040"/>
      <c r="Y6040" s="67" t="str">
        <f t="shared" si="694"/>
        <v xml:space="preserve"> </v>
      </c>
      <c r="AB6040" t="s">
        <v>1036</v>
      </c>
      <c r="AC6040" s="46">
        <v>2137</v>
      </c>
      <c r="AD6040" s="46">
        <v>34</v>
      </c>
      <c r="AE6040" s="46">
        <v>30.7</v>
      </c>
      <c r="AF6040" s="46">
        <v>98</v>
      </c>
      <c r="AH6040" s="70" t="str">
        <f t="shared" si="697"/>
        <v/>
      </c>
      <c r="AI6040" s="70" t="str">
        <f t="shared" si="698"/>
        <v/>
      </c>
      <c r="AJ6040" s="70" t="str">
        <f t="shared" si="699"/>
        <v>X</v>
      </c>
      <c r="AK6040" s="70" t="str" cm="1">
        <f t="array" ref="AK6040">_xlfn.IFS(AH6040&lt;&gt;"","1",AI6040&lt;&gt;"","2",AJ6040&lt;&gt;"","3")</f>
        <v>3</v>
      </c>
    </row>
    <row r="6041" spans="1:37" x14ac:dyDescent="0.25">
      <c r="A6041" t="s">
        <v>1687</v>
      </c>
      <c r="B6041" t="s">
        <v>434</v>
      </c>
      <c r="C6041" s="67" t="str">
        <f t="shared" si="695"/>
        <v>Ella Lambrecht</v>
      </c>
      <c r="D6041" s="71" t="str" cm="1">
        <f t="array" ref="D6041">_xlfn.IFS(AK6041="1",CONCATENATE(C6041,"Regional"),AK6041="2",CONCATENATE(C6041,"Sectional"),AK6041="3",CONCATENATE(C6041,COUNTIF($C$1:C6041,C6041)))</f>
        <v>Ella Lambrecht8</v>
      </c>
      <c r="E6041" s="66">
        <v>45184.583333333336</v>
      </c>
      <c r="F6041" t="s">
        <v>2559</v>
      </c>
      <c r="G6041" s="46">
        <v>25</v>
      </c>
      <c r="H6041" s="46">
        <v>47</v>
      </c>
      <c r="I6041" s="46">
        <v>12</v>
      </c>
      <c r="J6041" t="s">
        <v>1035</v>
      </c>
      <c r="K6041" t="s">
        <v>1036</v>
      </c>
      <c r="L6041" s="46">
        <v>2137</v>
      </c>
      <c r="M6041" s="46">
        <v>34</v>
      </c>
      <c r="N6041" s="46">
        <v>30.7</v>
      </c>
      <c r="O6041" s="46">
        <v>98</v>
      </c>
      <c r="P6041" s="46">
        <f t="shared" si="696"/>
        <v>1</v>
      </c>
      <c r="R6041" s="67" t="s">
        <v>3540</v>
      </c>
      <c r="S6041" s="67">
        <f>COUNTIF(Y$2:$Y$100,R6041)</f>
        <v>0</v>
      </c>
      <c r="V6041" s="67">
        <f t="shared" si="700"/>
        <v>0</v>
      </c>
      <c r="X6041"/>
      <c r="Y6041" s="67" t="str">
        <f t="shared" si="694"/>
        <v xml:space="preserve"> </v>
      </c>
      <c r="AB6041" t="s">
        <v>1036</v>
      </c>
      <c r="AC6041" s="46">
        <v>2137</v>
      </c>
      <c r="AD6041" s="46">
        <v>34</v>
      </c>
      <c r="AE6041" s="46">
        <v>30.7</v>
      </c>
      <c r="AF6041" s="46">
        <v>98</v>
      </c>
      <c r="AH6041" s="70" t="str">
        <f t="shared" si="697"/>
        <v/>
      </c>
      <c r="AI6041" s="70" t="str">
        <f t="shared" si="698"/>
        <v/>
      </c>
      <c r="AJ6041" s="70" t="str">
        <f t="shared" si="699"/>
        <v>X</v>
      </c>
      <c r="AK6041" s="70" t="str" cm="1">
        <f t="array" ref="AK6041">_xlfn.IFS(AH6041&lt;&gt;"","1",AI6041&lt;&gt;"","2",AJ6041&lt;&gt;"","3")</f>
        <v>3</v>
      </c>
    </row>
    <row r="6042" spans="1:37" x14ac:dyDescent="0.25">
      <c r="A6042" t="s">
        <v>364</v>
      </c>
      <c r="B6042" t="s">
        <v>543</v>
      </c>
      <c r="C6042" s="67" t="str">
        <f t="shared" si="695"/>
        <v>Brooke Strangfeld</v>
      </c>
      <c r="D6042" s="71" t="str" cm="1">
        <f t="array" ref="D6042">_xlfn.IFS(AK6042="1",CONCATENATE(C6042,"Regional"),AK6042="2",CONCATENATE(C6042,"Sectional"),AK6042="3",CONCATENATE(C6042,COUNTIF($C$1:C6042,C6042)))</f>
        <v>Brooke Strangfeld7</v>
      </c>
      <c r="E6042" s="66">
        <v>45184.583333333336</v>
      </c>
      <c r="F6042" t="s">
        <v>2559</v>
      </c>
      <c r="G6042" s="46">
        <v>25</v>
      </c>
      <c r="H6042" s="46">
        <v>48</v>
      </c>
      <c r="I6042" s="46">
        <v>14</v>
      </c>
      <c r="J6042" t="s">
        <v>1035</v>
      </c>
      <c r="K6042" t="s">
        <v>1036</v>
      </c>
      <c r="L6042" s="46">
        <v>2137</v>
      </c>
      <c r="M6042" s="46">
        <v>34</v>
      </c>
      <c r="N6042" s="46">
        <v>30.7</v>
      </c>
      <c r="O6042" s="46">
        <v>98</v>
      </c>
      <c r="P6042" s="46">
        <f t="shared" si="696"/>
        <v>1</v>
      </c>
      <c r="R6042" s="67" t="s">
        <v>1531</v>
      </c>
      <c r="S6042" s="67">
        <f>COUNTIF(Y$2:$Y$100,R6042)</f>
        <v>0</v>
      </c>
      <c r="V6042" s="67">
        <f t="shared" si="700"/>
        <v>0</v>
      </c>
      <c r="X6042"/>
      <c r="Y6042" s="67" t="str">
        <f t="shared" si="694"/>
        <v xml:space="preserve"> </v>
      </c>
      <c r="AB6042" t="s">
        <v>1036</v>
      </c>
      <c r="AC6042" s="46">
        <v>2137</v>
      </c>
      <c r="AD6042" s="46">
        <v>34</v>
      </c>
      <c r="AE6042" s="46">
        <v>30.7</v>
      </c>
      <c r="AF6042" s="46">
        <v>98</v>
      </c>
      <c r="AH6042" s="70" t="str">
        <f t="shared" si="697"/>
        <v/>
      </c>
      <c r="AI6042" s="70" t="str">
        <f t="shared" si="698"/>
        <v/>
      </c>
      <c r="AJ6042" s="70" t="str">
        <f t="shared" si="699"/>
        <v>X</v>
      </c>
      <c r="AK6042" s="70" t="str" cm="1">
        <f t="array" ref="AK6042">_xlfn.IFS(AH6042&lt;&gt;"","1",AI6042&lt;&gt;"","2",AJ6042&lt;&gt;"","3")</f>
        <v>3</v>
      </c>
    </row>
    <row r="6043" spans="1:37" x14ac:dyDescent="0.25">
      <c r="A6043" t="s">
        <v>935</v>
      </c>
      <c r="B6043" t="s">
        <v>473</v>
      </c>
      <c r="C6043" s="67" t="str">
        <f t="shared" si="695"/>
        <v>Gabby Neilitz</v>
      </c>
      <c r="D6043" s="71" t="str" cm="1">
        <f t="array" ref="D6043">_xlfn.IFS(AK6043="1",CONCATENATE(C6043,"Regional"),AK6043="2",CONCATENATE(C6043,"Sectional"),AK6043="3",CONCATENATE(C6043,COUNTIF($C$1:C6043,C6043)))</f>
        <v>Gabby Neilitz8</v>
      </c>
      <c r="E6043" s="66">
        <v>45184.583333333336</v>
      </c>
      <c r="F6043" t="s">
        <v>2559</v>
      </c>
      <c r="G6043" s="46">
        <v>25</v>
      </c>
      <c r="H6043" s="46">
        <v>49</v>
      </c>
      <c r="I6043" s="46">
        <v>15</v>
      </c>
      <c r="J6043" t="s">
        <v>1035</v>
      </c>
      <c r="K6043" t="s">
        <v>1036</v>
      </c>
      <c r="L6043" s="46">
        <v>2137</v>
      </c>
      <c r="M6043" s="46">
        <v>34</v>
      </c>
      <c r="N6043" s="46">
        <v>30.7</v>
      </c>
      <c r="O6043" s="46">
        <v>98</v>
      </c>
      <c r="P6043" s="46">
        <f t="shared" si="696"/>
        <v>1</v>
      </c>
      <c r="R6043" s="67" t="s">
        <v>1460</v>
      </c>
      <c r="S6043" s="67">
        <f>COUNTIF(Y$2:$Y$100,R6043)</f>
        <v>0</v>
      </c>
      <c r="V6043" s="67">
        <f t="shared" si="700"/>
        <v>0</v>
      </c>
      <c r="X6043"/>
      <c r="Y6043" s="67" t="str">
        <f t="shared" si="694"/>
        <v xml:space="preserve"> </v>
      </c>
      <c r="AB6043" t="s">
        <v>1036</v>
      </c>
      <c r="AC6043" s="46">
        <v>2137</v>
      </c>
      <c r="AD6043" s="46">
        <v>34</v>
      </c>
      <c r="AE6043" s="46">
        <v>30.7</v>
      </c>
      <c r="AF6043" s="46">
        <v>98</v>
      </c>
      <c r="AH6043" s="70" t="str">
        <f t="shared" si="697"/>
        <v/>
      </c>
      <c r="AI6043" s="70" t="str">
        <f t="shared" si="698"/>
        <v/>
      </c>
      <c r="AJ6043" s="70" t="str">
        <f t="shared" si="699"/>
        <v>X</v>
      </c>
      <c r="AK6043" s="70" t="str" cm="1">
        <f t="array" ref="AK6043">_xlfn.IFS(AH6043&lt;&gt;"","1",AI6043&lt;&gt;"","2",AJ6043&lt;&gt;"","3")</f>
        <v>3</v>
      </c>
    </row>
    <row r="6044" spans="1:37" x14ac:dyDescent="0.25">
      <c r="A6044" t="s">
        <v>933</v>
      </c>
      <c r="B6044" t="s">
        <v>181</v>
      </c>
      <c r="C6044" s="67" t="str">
        <f t="shared" si="695"/>
        <v>Skylar Millan</v>
      </c>
      <c r="D6044" s="71" t="str" cm="1">
        <f t="array" ref="D6044">_xlfn.IFS(AK6044="1",CONCATENATE(C6044,"Regional"),AK6044="2",CONCATENATE(C6044,"Sectional"),AK6044="3",CONCATENATE(C6044,COUNTIF($C$1:C6044,C6044)))</f>
        <v>Skylar Millan8</v>
      </c>
      <c r="E6044" s="66">
        <v>45184.583333333336</v>
      </c>
      <c r="F6044" t="s">
        <v>2559</v>
      </c>
      <c r="G6044" s="46">
        <v>25</v>
      </c>
      <c r="H6044" s="46">
        <v>51</v>
      </c>
      <c r="I6044" s="46">
        <v>16</v>
      </c>
      <c r="J6044" t="s">
        <v>1035</v>
      </c>
      <c r="K6044" t="s">
        <v>1036</v>
      </c>
      <c r="L6044" s="46">
        <v>2137</v>
      </c>
      <c r="M6044" s="46">
        <v>34</v>
      </c>
      <c r="N6044" s="46">
        <v>30.7</v>
      </c>
      <c r="O6044" s="46">
        <v>98</v>
      </c>
      <c r="P6044" s="46">
        <f t="shared" si="696"/>
        <v>1</v>
      </c>
      <c r="R6044" s="67" t="s">
        <v>3116</v>
      </c>
      <c r="S6044" s="67">
        <f>COUNTIF(Y$2:$Y$100,R6044)</f>
        <v>0</v>
      </c>
      <c r="V6044" s="67">
        <f t="shared" si="700"/>
        <v>0</v>
      </c>
      <c r="X6044"/>
      <c r="Y6044" s="67" t="str">
        <f t="shared" si="694"/>
        <v xml:space="preserve"> </v>
      </c>
      <c r="AB6044" t="s">
        <v>1036</v>
      </c>
      <c r="AC6044" s="46">
        <v>2137</v>
      </c>
      <c r="AD6044" s="46">
        <v>34</v>
      </c>
      <c r="AE6044" s="46">
        <v>30.7</v>
      </c>
      <c r="AF6044" s="46">
        <v>98</v>
      </c>
      <c r="AH6044" s="70" t="str">
        <f t="shared" si="697"/>
        <v/>
      </c>
      <c r="AI6044" s="70" t="str">
        <f t="shared" si="698"/>
        <v/>
      </c>
      <c r="AJ6044" s="70" t="str">
        <f t="shared" si="699"/>
        <v>X</v>
      </c>
      <c r="AK6044" s="70" t="str" cm="1">
        <f t="array" ref="AK6044">_xlfn.IFS(AH6044&lt;&gt;"","1",AI6044&lt;&gt;"","2",AJ6044&lt;&gt;"","3")</f>
        <v>3</v>
      </c>
    </row>
    <row r="6045" spans="1:37" x14ac:dyDescent="0.25">
      <c r="A6045" t="s">
        <v>889</v>
      </c>
      <c r="B6045" t="s">
        <v>452</v>
      </c>
      <c r="C6045" s="67" t="str">
        <f t="shared" si="695"/>
        <v>Sophia Wagman</v>
      </c>
      <c r="D6045" s="71" t="str" cm="1">
        <f t="array" ref="D6045">_xlfn.IFS(AK6045="1",CONCATENATE(C6045,"Regional"),AK6045="2",CONCATENATE(C6045,"Sectional"),AK6045="3",CONCATENATE(C6045,COUNTIF($C$1:C6045,C6045)))</f>
        <v>Sophia Wagman6</v>
      </c>
      <c r="E6045" s="66">
        <v>45184.583333333336</v>
      </c>
      <c r="F6045" t="s">
        <v>2559</v>
      </c>
      <c r="G6045" s="46">
        <v>25</v>
      </c>
      <c r="H6045" s="46">
        <v>54</v>
      </c>
      <c r="I6045" s="46">
        <v>17</v>
      </c>
      <c r="J6045" t="s">
        <v>1035</v>
      </c>
      <c r="K6045" t="s">
        <v>1036</v>
      </c>
      <c r="L6045" s="46">
        <v>2137</v>
      </c>
      <c r="M6045" s="46">
        <v>34</v>
      </c>
      <c r="N6045" s="46">
        <v>30.7</v>
      </c>
      <c r="O6045" s="46">
        <v>98</v>
      </c>
      <c r="P6045" s="46">
        <f t="shared" si="696"/>
        <v>1</v>
      </c>
      <c r="R6045" s="67" t="s">
        <v>1528</v>
      </c>
      <c r="S6045" s="67">
        <f>COUNTIF(Y$2:$Y$100,R6045)</f>
        <v>0</v>
      </c>
      <c r="V6045" s="67">
        <f t="shared" si="700"/>
        <v>0</v>
      </c>
      <c r="X6045"/>
      <c r="Y6045" s="67" t="str">
        <f t="shared" si="694"/>
        <v xml:space="preserve"> </v>
      </c>
      <c r="AB6045" t="s">
        <v>1036</v>
      </c>
      <c r="AC6045" s="46">
        <v>2137</v>
      </c>
      <c r="AD6045" s="46">
        <v>34</v>
      </c>
      <c r="AE6045" s="46">
        <v>30.7</v>
      </c>
      <c r="AF6045" s="46">
        <v>98</v>
      </c>
      <c r="AH6045" s="70" t="str">
        <f t="shared" si="697"/>
        <v/>
      </c>
      <c r="AI6045" s="70" t="str">
        <f t="shared" si="698"/>
        <v/>
      </c>
      <c r="AJ6045" s="70" t="str">
        <f t="shared" si="699"/>
        <v>X</v>
      </c>
      <c r="AK6045" s="70" t="str" cm="1">
        <f t="array" ref="AK6045">_xlfn.IFS(AH6045&lt;&gt;"","1",AI6045&lt;&gt;"","2",AJ6045&lt;&gt;"","3")</f>
        <v>3</v>
      </c>
    </row>
    <row r="6046" spans="1:37" x14ac:dyDescent="0.25">
      <c r="A6046" t="s">
        <v>444</v>
      </c>
      <c r="B6046" t="s">
        <v>270</v>
      </c>
      <c r="C6046" s="67" t="str">
        <f t="shared" si="695"/>
        <v>Natalie Doering</v>
      </c>
      <c r="D6046" s="71" t="str" cm="1">
        <f t="array" ref="D6046">_xlfn.IFS(AK6046="1",CONCATENATE(C6046,"Regional"),AK6046="2",CONCATENATE(C6046,"Sectional"),AK6046="3",CONCATENATE(C6046,COUNTIF($C$1:C6046,C6046)))</f>
        <v>Natalie Doering7</v>
      </c>
      <c r="E6046" s="66">
        <v>45184.583333333336</v>
      </c>
      <c r="F6046" t="s">
        <v>2559</v>
      </c>
      <c r="G6046" s="46">
        <v>25</v>
      </c>
      <c r="H6046" s="46">
        <v>55</v>
      </c>
      <c r="I6046" s="46">
        <v>18</v>
      </c>
      <c r="J6046" t="s">
        <v>1035</v>
      </c>
      <c r="K6046" t="s">
        <v>1036</v>
      </c>
      <c r="L6046" s="46">
        <v>2137</v>
      </c>
      <c r="M6046" s="46">
        <v>34</v>
      </c>
      <c r="N6046" s="46">
        <v>30.7</v>
      </c>
      <c r="O6046" s="46">
        <v>98</v>
      </c>
      <c r="P6046" s="46">
        <f t="shared" si="696"/>
        <v>1</v>
      </c>
      <c r="R6046" s="67" t="s">
        <v>1526</v>
      </c>
      <c r="S6046" s="67">
        <f>COUNTIF(Y$2:$Y$100,R6046)</f>
        <v>0</v>
      </c>
      <c r="V6046" s="67">
        <f t="shared" si="700"/>
        <v>0</v>
      </c>
      <c r="X6046"/>
      <c r="Y6046" s="67" t="str">
        <f t="shared" si="694"/>
        <v xml:space="preserve"> </v>
      </c>
      <c r="AB6046" t="s">
        <v>1036</v>
      </c>
      <c r="AC6046" s="46">
        <v>2137</v>
      </c>
      <c r="AD6046" s="46">
        <v>34</v>
      </c>
      <c r="AE6046" s="46">
        <v>30.7</v>
      </c>
      <c r="AF6046" s="46">
        <v>98</v>
      </c>
      <c r="AH6046" s="70" t="str">
        <f t="shared" si="697"/>
        <v/>
      </c>
      <c r="AI6046" s="70" t="str">
        <f t="shared" si="698"/>
        <v/>
      </c>
      <c r="AJ6046" s="70" t="str">
        <f t="shared" si="699"/>
        <v>X</v>
      </c>
      <c r="AK6046" s="70" t="str" cm="1">
        <f t="array" ref="AK6046">_xlfn.IFS(AH6046&lt;&gt;"","1",AI6046&lt;&gt;"","2",AJ6046&lt;&gt;"","3")</f>
        <v>3</v>
      </c>
    </row>
    <row r="6047" spans="1:37" x14ac:dyDescent="0.25">
      <c r="A6047" t="s">
        <v>1032</v>
      </c>
      <c r="B6047" t="s">
        <v>1033</v>
      </c>
      <c r="C6047" s="67" t="str">
        <f t="shared" si="695"/>
        <v>Faith Stremkowski</v>
      </c>
      <c r="D6047" s="71" t="str" cm="1">
        <f t="array" ref="D6047">_xlfn.IFS(AK6047="1",CONCATENATE(C6047,"Regional"),AK6047="2",CONCATENATE(C6047,"Sectional"),AK6047="3",CONCATENATE(C6047,COUNTIF($C$1:C6047,C6047)))</f>
        <v>Faith Stremkowski8</v>
      </c>
      <c r="E6047" s="66">
        <v>45184.583333333336</v>
      </c>
      <c r="F6047" t="s">
        <v>2559</v>
      </c>
      <c r="G6047" s="46">
        <v>25</v>
      </c>
      <c r="H6047" s="46">
        <v>56</v>
      </c>
      <c r="I6047" s="46">
        <v>19</v>
      </c>
      <c r="J6047" t="s">
        <v>1035</v>
      </c>
      <c r="K6047" t="s">
        <v>1036</v>
      </c>
      <c r="L6047" s="46">
        <v>2137</v>
      </c>
      <c r="M6047" s="46">
        <v>34</v>
      </c>
      <c r="N6047" s="46">
        <v>30.7</v>
      </c>
      <c r="O6047" s="46">
        <v>98</v>
      </c>
      <c r="P6047" s="46">
        <f t="shared" si="696"/>
        <v>1</v>
      </c>
      <c r="R6047" s="67" t="s">
        <v>1527</v>
      </c>
      <c r="S6047" s="67">
        <f>COUNTIF(Y$2:$Y$100,R6047)</f>
        <v>0</v>
      </c>
      <c r="V6047" s="67">
        <f t="shared" si="700"/>
        <v>0</v>
      </c>
      <c r="X6047"/>
      <c r="Y6047" s="67" t="str">
        <f t="shared" si="694"/>
        <v xml:space="preserve"> </v>
      </c>
      <c r="AB6047" t="s">
        <v>1036</v>
      </c>
      <c r="AC6047" s="46">
        <v>2137</v>
      </c>
      <c r="AD6047" s="46">
        <v>34</v>
      </c>
      <c r="AE6047" s="46">
        <v>30.7</v>
      </c>
      <c r="AF6047" s="46">
        <v>98</v>
      </c>
      <c r="AH6047" s="70" t="str">
        <f t="shared" si="697"/>
        <v/>
      </c>
      <c r="AI6047" s="70" t="str">
        <f t="shared" si="698"/>
        <v/>
      </c>
      <c r="AJ6047" s="70" t="str">
        <f t="shared" si="699"/>
        <v>X</v>
      </c>
      <c r="AK6047" s="70" t="str" cm="1">
        <f t="array" ref="AK6047">_xlfn.IFS(AH6047&lt;&gt;"","1",AI6047&lt;&gt;"","2",AJ6047&lt;&gt;"","3")</f>
        <v>3</v>
      </c>
    </row>
    <row r="6048" spans="1:37" x14ac:dyDescent="0.25">
      <c r="A6048" t="s">
        <v>405</v>
      </c>
      <c r="B6048" t="s">
        <v>756</v>
      </c>
      <c r="C6048" s="67" t="str">
        <f t="shared" si="695"/>
        <v>Angela Steinke</v>
      </c>
      <c r="D6048" s="71" t="str" cm="1">
        <f t="array" ref="D6048">_xlfn.IFS(AK6048="1",CONCATENATE(C6048,"Regional"),AK6048="2",CONCATENATE(C6048,"Sectional"),AK6048="3",CONCATENATE(C6048,COUNTIF($C$1:C6048,C6048)))</f>
        <v>Angela Steinke6</v>
      </c>
      <c r="E6048" s="66">
        <v>45184.583333333336</v>
      </c>
      <c r="F6048" t="s">
        <v>2559</v>
      </c>
      <c r="G6048" s="46">
        <v>25</v>
      </c>
      <c r="H6048" s="46">
        <v>57</v>
      </c>
      <c r="I6048" s="46">
        <v>20</v>
      </c>
      <c r="J6048" t="s">
        <v>1035</v>
      </c>
      <c r="K6048" t="s">
        <v>1036</v>
      </c>
      <c r="L6048" s="46">
        <v>2137</v>
      </c>
      <c r="M6048" s="46">
        <v>34</v>
      </c>
      <c r="N6048" s="46">
        <v>30.7</v>
      </c>
      <c r="O6048" s="46">
        <v>98</v>
      </c>
      <c r="P6048" s="46">
        <f t="shared" si="696"/>
        <v>1</v>
      </c>
      <c r="R6048" s="67" t="s">
        <v>1529</v>
      </c>
      <c r="S6048" s="67">
        <f>COUNTIF(Y$2:$Y$100,R6048)</f>
        <v>0</v>
      </c>
      <c r="V6048" s="67">
        <f t="shared" si="700"/>
        <v>0</v>
      </c>
      <c r="X6048"/>
      <c r="Y6048" s="67" t="str">
        <f t="shared" si="694"/>
        <v xml:space="preserve"> </v>
      </c>
      <c r="AB6048" t="s">
        <v>1036</v>
      </c>
      <c r="AC6048" s="46">
        <v>2137</v>
      </c>
      <c r="AD6048" s="46">
        <v>34</v>
      </c>
      <c r="AE6048" s="46">
        <v>30.7</v>
      </c>
      <c r="AF6048" s="46">
        <v>98</v>
      </c>
      <c r="AH6048" s="70" t="str">
        <f t="shared" si="697"/>
        <v/>
      </c>
      <c r="AI6048" s="70" t="str">
        <f t="shared" si="698"/>
        <v/>
      </c>
      <c r="AJ6048" s="70" t="str">
        <f t="shared" si="699"/>
        <v>X</v>
      </c>
      <c r="AK6048" s="70" t="str" cm="1">
        <f t="array" ref="AK6048">_xlfn.IFS(AH6048&lt;&gt;"","1",AI6048&lt;&gt;"","2",AJ6048&lt;&gt;"","3")</f>
        <v>3</v>
      </c>
    </row>
    <row r="6049" spans="1:37" x14ac:dyDescent="0.25">
      <c r="A6049" t="s">
        <v>2097</v>
      </c>
      <c r="B6049" t="s">
        <v>2098</v>
      </c>
      <c r="C6049" s="67" t="str">
        <f t="shared" si="695"/>
        <v>Harper Brandenburg</v>
      </c>
      <c r="D6049" s="71" t="str" cm="1">
        <f t="array" ref="D6049">_xlfn.IFS(AK6049="1",CONCATENATE(C6049,"Regional"),AK6049="2",CONCATENATE(C6049,"Sectional"),AK6049="3",CONCATENATE(C6049,COUNTIF($C$1:C6049,C6049)))</f>
        <v>Harper Brandenburg7</v>
      </c>
      <c r="E6049" s="66">
        <v>45184.583333333336</v>
      </c>
      <c r="F6049" t="s">
        <v>2559</v>
      </c>
      <c r="G6049" s="46">
        <v>25</v>
      </c>
      <c r="H6049" s="46">
        <v>57</v>
      </c>
      <c r="I6049" s="46">
        <v>20</v>
      </c>
      <c r="J6049" t="s">
        <v>1035</v>
      </c>
      <c r="K6049" t="s">
        <v>1036</v>
      </c>
      <c r="L6049" s="46">
        <v>2137</v>
      </c>
      <c r="M6049" s="46">
        <v>34</v>
      </c>
      <c r="N6049" s="46">
        <v>30.7</v>
      </c>
      <c r="O6049" s="46">
        <v>98</v>
      </c>
      <c r="P6049" s="46">
        <f t="shared" si="696"/>
        <v>1</v>
      </c>
      <c r="R6049" s="67" t="s">
        <v>3123</v>
      </c>
      <c r="S6049" s="67">
        <f>COUNTIF(Y$2:$Y$100,R6049)</f>
        <v>0</v>
      </c>
      <c r="V6049" s="67">
        <f t="shared" si="700"/>
        <v>0</v>
      </c>
      <c r="X6049"/>
      <c r="Y6049" s="67" t="str">
        <f t="shared" si="694"/>
        <v xml:space="preserve"> </v>
      </c>
      <c r="AB6049" t="s">
        <v>1036</v>
      </c>
      <c r="AC6049" s="46">
        <v>2137</v>
      </c>
      <c r="AD6049" s="46">
        <v>34</v>
      </c>
      <c r="AE6049" s="46">
        <v>30.7</v>
      </c>
      <c r="AF6049" s="46">
        <v>98</v>
      </c>
      <c r="AH6049" s="70" t="str">
        <f t="shared" si="697"/>
        <v/>
      </c>
      <c r="AI6049" s="70" t="str">
        <f t="shared" si="698"/>
        <v/>
      </c>
      <c r="AJ6049" s="70" t="str">
        <f t="shared" si="699"/>
        <v>X</v>
      </c>
      <c r="AK6049" s="70" t="str" cm="1">
        <f t="array" ref="AK6049">_xlfn.IFS(AH6049&lt;&gt;"","1",AI6049&lt;&gt;"","2",AJ6049&lt;&gt;"","3")</f>
        <v>3</v>
      </c>
    </row>
    <row r="6050" spans="1:37" x14ac:dyDescent="0.25">
      <c r="A6050" t="s">
        <v>2213</v>
      </c>
      <c r="B6050" t="s">
        <v>2721</v>
      </c>
      <c r="C6050" s="67" t="str">
        <f t="shared" si="695"/>
        <v>Madalyn Cisewski</v>
      </c>
      <c r="D6050" s="71" t="str" cm="1">
        <f t="array" ref="D6050">_xlfn.IFS(AK6050="1",CONCATENATE(C6050,"Regional"),AK6050="2",CONCATENATE(C6050,"Sectional"),AK6050="3",CONCATENATE(C6050,COUNTIF($C$1:C6050,C6050)))</f>
        <v>Madalyn Cisewski8</v>
      </c>
      <c r="E6050" s="66">
        <v>45184.583333333336</v>
      </c>
      <c r="F6050" t="s">
        <v>2559</v>
      </c>
      <c r="G6050" s="46">
        <v>25</v>
      </c>
      <c r="H6050" s="46">
        <v>58</v>
      </c>
      <c r="I6050" s="46">
        <v>22</v>
      </c>
      <c r="J6050" t="s">
        <v>1035</v>
      </c>
      <c r="K6050" t="s">
        <v>1036</v>
      </c>
      <c r="L6050" s="46">
        <v>2137</v>
      </c>
      <c r="M6050" s="46">
        <v>34</v>
      </c>
      <c r="N6050" s="46">
        <v>30.7</v>
      </c>
      <c r="O6050" s="46">
        <v>98</v>
      </c>
      <c r="P6050" s="46">
        <f t="shared" si="696"/>
        <v>1</v>
      </c>
      <c r="R6050" s="67" t="s">
        <v>3542</v>
      </c>
      <c r="S6050" s="67">
        <f>COUNTIF(Y$2:$Y$100,R6050)</f>
        <v>0</v>
      </c>
      <c r="V6050" s="67">
        <f t="shared" si="700"/>
        <v>0</v>
      </c>
      <c r="X6050"/>
      <c r="Y6050" s="67" t="str">
        <f t="shared" si="694"/>
        <v xml:space="preserve"> </v>
      </c>
      <c r="AB6050" t="s">
        <v>1036</v>
      </c>
      <c r="AC6050" s="46">
        <v>2137</v>
      </c>
      <c r="AD6050" s="46">
        <v>34</v>
      </c>
      <c r="AE6050" s="46">
        <v>30.7</v>
      </c>
      <c r="AF6050" s="46">
        <v>98</v>
      </c>
      <c r="AH6050" s="70" t="str">
        <f t="shared" si="697"/>
        <v/>
      </c>
      <c r="AI6050" s="70" t="str">
        <f t="shared" si="698"/>
        <v/>
      </c>
      <c r="AJ6050" s="70" t="str">
        <f t="shared" si="699"/>
        <v>X</v>
      </c>
      <c r="AK6050" s="70" t="str" cm="1">
        <f t="array" ref="AK6050">_xlfn.IFS(AH6050&lt;&gt;"","1",AI6050&lt;&gt;"","2",AJ6050&lt;&gt;"","3")</f>
        <v>3</v>
      </c>
    </row>
    <row r="6051" spans="1:37" x14ac:dyDescent="0.25">
      <c r="A6051" t="s">
        <v>927</v>
      </c>
      <c r="B6051" t="s">
        <v>528</v>
      </c>
      <c r="C6051" s="67" t="str">
        <f t="shared" si="695"/>
        <v>Kate Ninneman</v>
      </c>
      <c r="D6051" s="71" t="str" cm="1">
        <f t="array" ref="D6051">_xlfn.IFS(AK6051="1",CONCATENATE(C6051,"Regional"),AK6051="2",CONCATENATE(C6051,"Sectional"),AK6051="3",CONCATENATE(C6051,COUNTIF($C$1:C6051,C6051)))</f>
        <v>Kate Ninneman7</v>
      </c>
      <c r="E6051" s="66">
        <v>45184.583333333336</v>
      </c>
      <c r="F6051" t="s">
        <v>2559</v>
      </c>
      <c r="G6051" s="46">
        <v>25</v>
      </c>
      <c r="H6051" s="46">
        <v>61</v>
      </c>
      <c r="I6051" s="46">
        <v>23</v>
      </c>
      <c r="J6051" t="s">
        <v>1035</v>
      </c>
      <c r="K6051" t="s">
        <v>1036</v>
      </c>
      <c r="L6051" s="46">
        <v>2137</v>
      </c>
      <c r="M6051" s="46">
        <v>34</v>
      </c>
      <c r="N6051" s="46">
        <v>30.7</v>
      </c>
      <c r="O6051" s="46">
        <v>98</v>
      </c>
      <c r="P6051" s="46">
        <f t="shared" si="696"/>
        <v>1</v>
      </c>
      <c r="R6051" s="67" t="s">
        <v>3221</v>
      </c>
      <c r="S6051" s="67">
        <f>COUNTIF(Y$2:$Y$100,R6051)</f>
        <v>0</v>
      </c>
      <c r="V6051" s="67">
        <f t="shared" si="700"/>
        <v>0</v>
      </c>
      <c r="X6051"/>
      <c r="Y6051" s="67" t="str">
        <f t="shared" si="694"/>
        <v xml:space="preserve"> </v>
      </c>
      <c r="AB6051" t="s">
        <v>1036</v>
      </c>
      <c r="AC6051" s="46">
        <v>2137</v>
      </c>
      <c r="AD6051" s="46">
        <v>34</v>
      </c>
      <c r="AE6051" s="46">
        <v>30.7</v>
      </c>
      <c r="AF6051" s="46">
        <v>98</v>
      </c>
      <c r="AH6051" s="70" t="str">
        <f t="shared" si="697"/>
        <v/>
      </c>
      <c r="AI6051" s="70" t="str">
        <f t="shared" si="698"/>
        <v/>
      </c>
      <c r="AJ6051" s="70" t="str">
        <f t="shared" si="699"/>
        <v>X</v>
      </c>
      <c r="AK6051" s="70" t="str" cm="1">
        <f t="array" ref="AK6051">_xlfn.IFS(AH6051&lt;&gt;"","1",AI6051&lt;&gt;"","2",AJ6051&lt;&gt;"","3")</f>
        <v>3</v>
      </c>
    </row>
    <row r="6052" spans="1:37" x14ac:dyDescent="0.25">
      <c r="A6052" t="s">
        <v>3403</v>
      </c>
      <c r="B6052" t="s">
        <v>2198</v>
      </c>
      <c r="C6052" s="67" t="str">
        <f t="shared" si="695"/>
        <v>Evey Szymkowiak</v>
      </c>
      <c r="D6052" s="71" t="str" cm="1">
        <f t="array" ref="D6052">_xlfn.IFS(AK6052="1",CONCATENATE(C6052,"Regional"),AK6052="2",CONCATENATE(C6052,"Sectional"),AK6052="3",CONCATENATE(C6052,COUNTIF($C$1:C6052,C6052)))</f>
        <v>Evey Szymkowiak6</v>
      </c>
      <c r="E6052" s="66">
        <v>45184.583333333336</v>
      </c>
      <c r="F6052" t="s">
        <v>2559</v>
      </c>
      <c r="G6052" s="46">
        <v>25</v>
      </c>
      <c r="H6052" s="46">
        <v>65</v>
      </c>
      <c r="I6052" s="46">
        <v>24</v>
      </c>
      <c r="J6052" t="s">
        <v>1035</v>
      </c>
      <c r="K6052" t="s">
        <v>1036</v>
      </c>
      <c r="L6052" s="46">
        <v>2137</v>
      </c>
      <c r="M6052" s="46">
        <v>34</v>
      </c>
      <c r="N6052" s="46">
        <v>30.7</v>
      </c>
      <c r="O6052" s="46">
        <v>98</v>
      </c>
      <c r="P6052" s="46">
        <f t="shared" si="696"/>
        <v>1</v>
      </c>
      <c r="R6052" s="67" t="s">
        <v>3544</v>
      </c>
      <c r="S6052" s="67">
        <f>COUNTIF(Y$2:$Y$100,R6052)</f>
        <v>0</v>
      </c>
      <c r="V6052" s="67">
        <f t="shared" si="700"/>
        <v>0</v>
      </c>
      <c r="X6052"/>
      <c r="Y6052" s="67" t="str">
        <f t="shared" si="694"/>
        <v xml:space="preserve"> </v>
      </c>
      <c r="AB6052" t="s">
        <v>1036</v>
      </c>
      <c r="AC6052" s="46">
        <v>2137</v>
      </c>
      <c r="AD6052" s="46">
        <v>34</v>
      </c>
      <c r="AE6052" s="46">
        <v>30.7</v>
      </c>
      <c r="AF6052" s="46">
        <v>98</v>
      </c>
      <c r="AH6052" s="70" t="str">
        <f t="shared" si="697"/>
        <v/>
      </c>
      <c r="AI6052" s="70" t="str">
        <f t="shared" si="698"/>
        <v/>
      </c>
      <c r="AJ6052" s="70" t="str">
        <f t="shared" si="699"/>
        <v>X</v>
      </c>
      <c r="AK6052" s="70" t="str" cm="1">
        <f t="array" ref="AK6052">_xlfn.IFS(AH6052&lt;&gt;"","1",AI6052&lt;&gt;"","2",AJ6052&lt;&gt;"","3")</f>
        <v>3</v>
      </c>
    </row>
    <row r="6053" spans="1:37" x14ac:dyDescent="0.25">
      <c r="A6053" t="s">
        <v>333</v>
      </c>
      <c r="B6053" t="s">
        <v>503</v>
      </c>
      <c r="C6053" s="67" t="str">
        <f t="shared" si="695"/>
        <v>Audrey Peterson</v>
      </c>
      <c r="D6053" s="71" t="str" cm="1">
        <f t="array" ref="D6053">_xlfn.IFS(AK6053="1",CONCATENATE(C6053,"Regional"),AK6053="2",CONCATENATE(C6053,"Sectional"),AK6053="3",CONCATENATE(C6053,COUNTIF($C$1:C6053,C6053)))</f>
        <v>Audrey Peterson4</v>
      </c>
      <c r="E6053" s="66">
        <v>45184.604166666664</v>
      </c>
      <c r="F6053" t="s">
        <v>2472</v>
      </c>
      <c r="G6053" s="46">
        <v>12</v>
      </c>
      <c r="H6053" s="46">
        <v>43</v>
      </c>
      <c r="I6053" s="46">
        <v>1</v>
      </c>
      <c r="J6053" t="s">
        <v>2427</v>
      </c>
      <c r="K6053" t="s">
        <v>90</v>
      </c>
      <c r="L6053" s="46">
        <v>2846</v>
      </c>
      <c r="M6053" s="46">
        <v>36</v>
      </c>
      <c r="N6053" s="46">
        <v>35.9</v>
      </c>
      <c r="O6053" s="46">
        <v>120</v>
      </c>
      <c r="P6053" s="46">
        <f t="shared" si="696"/>
        <v>1</v>
      </c>
      <c r="R6053" s="67" t="s">
        <v>2990</v>
      </c>
      <c r="S6053" s="67">
        <f>COUNTIF(Y$2:$Y$100,R6053)</f>
        <v>0</v>
      </c>
      <c r="V6053" s="67">
        <f t="shared" si="700"/>
        <v>0</v>
      </c>
      <c r="X6053"/>
      <c r="Y6053" s="67" t="str">
        <f t="shared" si="694"/>
        <v xml:space="preserve"> </v>
      </c>
      <c r="AB6053" t="s">
        <v>90</v>
      </c>
      <c r="AC6053" s="46">
        <v>2846</v>
      </c>
      <c r="AD6053" s="46">
        <v>36</v>
      </c>
      <c r="AE6053" s="46">
        <v>35.9</v>
      </c>
      <c r="AF6053" s="46">
        <v>120</v>
      </c>
      <c r="AH6053" s="70" t="str">
        <f t="shared" si="697"/>
        <v/>
      </c>
      <c r="AI6053" s="70" t="str">
        <f t="shared" si="698"/>
        <v/>
      </c>
      <c r="AJ6053" s="70" t="str">
        <f t="shared" si="699"/>
        <v>X</v>
      </c>
      <c r="AK6053" s="70" t="str" cm="1">
        <f t="array" ref="AK6053">_xlfn.IFS(AH6053&lt;&gt;"","1",AI6053&lt;&gt;"","2",AJ6053&lt;&gt;"","3")</f>
        <v>3</v>
      </c>
    </row>
    <row r="6054" spans="1:37" x14ac:dyDescent="0.25">
      <c r="A6054" t="s">
        <v>1664</v>
      </c>
      <c r="B6054" t="s">
        <v>407</v>
      </c>
      <c r="C6054" s="67" t="str">
        <f t="shared" si="695"/>
        <v>Delaney McCoy</v>
      </c>
      <c r="D6054" s="71" t="str" cm="1">
        <f t="array" ref="D6054">_xlfn.IFS(AK6054="1",CONCATENATE(C6054,"Regional"),AK6054="2",CONCATENATE(C6054,"Sectional"),AK6054="3",CONCATENATE(C6054,COUNTIF($C$1:C6054,C6054)))</f>
        <v>Delaney McCoy4</v>
      </c>
      <c r="E6054" s="66">
        <v>45184.604166666664</v>
      </c>
      <c r="F6054" t="s">
        <v>2472</v>
      </c>
      <c r="G6054" s="46">
        <v>12</v>
      </c>
      <c r="H6054" s="46">
        <v>45</v>
      </c>
      <c r="I6054" s="46">
        <v>2</v>
      </c>
      <c r="J6054" t="s">
        <v>2427</v>
      </c>
      <c r="K6054" t="s">
        <v>90</v>
      </c>
      <c r="L6054" s="46">
        <v>2846</v>
      </c>
      <c r="M6054" s="46">
        <v>36</v>
      </c>
      <c r="N6054" s="46">
        <v>35.9</v>
      </c>
      <c r="O6054" s="46">
        <v>120</v>
      </c>
      <c r="P6054" s="46">
        <f t="shared" si="696"/>
        <v>1</v>
      </c>
      <c r="R6054" s="67" t="s">
        <v>3492</v>
      </c>
      <c r="S6054" s="67">
        <f>COUNTIF(Y$2:$Y$100,R6054)</f>
        <v>0</v>
      </c>
      <c r="V6054" s="67">
        <f t="shared" si="700"/>
        <v>0</v>
      </c>
      <c r="X6054"/>
      <c r="Y6054" s="67" t="str">
        <f t="shared" si="694"/>
        <v xml:space="preserve"> </v>
      </c>
      <c r="AB6054" t="s">
        <v>90</v>
      </c>
      <c r="AC6054" s="46">
        <v>2846</v>
      </c>
      <c r="AD6054" s="46">
        <v>36</v>
      </c>
      <c r="AE6054" s="46">
        <v>35.9</v>
      </c>
      <c r="AF6054" s="46">
        <v>120</v>
      </c>
      <c r="AH6054" s="70" t="str">
        <f t="shared" si="697"/>
        <v/>
      </c>
      <c r="AI6054" s="70" t="str">
        <f t="shared" si="698"/>
        <v/>
      </c>
      <c r="AJ6054" s="70" t="str">
        <f t="shared" si="699"/>
        <v>X</v>
      </c>
      <c r="AK6054" s="70" t="str" cm="1">
        <f t="array" ref="AK6054">_xlfn.IFS(AH6054&lt;&gt;"","1",AI6054&lt;&gt;"","2",AJ6054&lt;&gt;"","3")</f>
        <v>3</v>
      </c>
    </row>
    <row r="6055" spans="1:37" x14ac:dyDescent="0.25">
      <c r="A6055" t="s">
        <v>186</v>
      </c>
      <c r="B6055" t="s">
        <v>787</v>
      </c>
      <c r="C6055" s="67" t="str">
        <f t="shared" si="695"/>
        <v>Gabija Anderson</v>
      </c>
      <c r="D6055" s="71" t="str" cm="1">
        <f t="array" ref="D6055">_xlfn.IFS(AK6055="1",CONCATENATE(C6055,"Regional"),AK6055="2",CONCATENATE(C6055,"Sectional"),AK6055="3",CONCATENATE(C6055,COUNTIF($C$1:C6055,C6055)))</f>
        <v>Gabija Anderson4</v>
      </c>
      <c r="E6055" s="66">
        <v>45184.604166666664</v>
      </c>
      <c r="F6055" t="s">
        <v>2472</v>
      </c>
      <c r="G6055" s="46">
        <v>12</v>
      </c>
      <c r="H6055" s="46">
        <v>48</v>
      </c>
      <c r="I6055" s="46">
        <v>3</v>
      </c>
      <c r="J6055" t="s">
        <v>2427</v>
      </c>
      <c r="K6055" t="s">
        <v>90</v>
      </c>
      <c r="L6055" s="46">
        <v>2846</v>
      </c>
      <c r="M6055" s="46">
        <v>36</v>
      </c>
      <c r="N6055" s="46">
        <v>35.9</v>
      </c>
      <c r="O6055" s="46">
        <v>120</v>
      </c>
      <c r="P6055" s="46">
        <f t="shared" si="696"/>
        <v>1</v>
      </c>
      <c r="R6055" s="67" t="s">
        <v>3486</v>
      </c>
      <c r="S6055" s="67">
        <f>COUNTIF(Y$2:$Y$100,R6055)</f>
        <v>0</v>
      </c>
      <c r="V6055" s="67">
        <f t="shared" si="700"/>
        <v>0</v>
      </c>
      <c r="X6055"/>
      <c r="Y6055" s="67" t="str">
        <f t="shared" si="694"/>
        <v xml:space="preserve"> </v>
      </c>
      <c r="AB6055" t="s">
        <v>90</v>
      </c>
      <c r="AC6055" s="46">
        <v>2846</v>
      </c>
      <c r="AD6055" s="46">
        <v>36</v>
      </c>
      <c r="AE6055" s="46">
        <v>35.9</v>
      </c>
      <c r="AF6055" s="46">
        <v>120</v>
      </c>
      <c r="AH6055" s="70" t="str">
        <f t="shared" si="697"/>
        <v/>
      </c>
      <c r="AI6055" s="70" t="str">
        <f t="shared" si="698"/>
        <v/>
      </c>
      <c r="AJ6055" s="70" t="str">
        <f t="shared" si="699"/>
        <v>X</v>
      </c>
      <c r="AK6055" s="70" t="str" cm="1">
        <f t="array" ref="AK6055">_xlfn.IFS(AH6055&lt;&gt;"","1",AI6055&lt;&gt;"","2",AJ6055&lt;&gt;"","3")</f>
        <v>3</v>
      </c>
    </row>
    <row r="6056" spans="1:37" x14ac:dyDescent="0.25">
      <c r="A6056" t="s">
        <v>1798</v>
      </c>
      <c r="B6056" t="s">
        <v>1085</v>
      </c>
      <c r="C6056" s="67" t="str">
        <f t="shared" si="695"/>
        <v>Liv Tucker</v>
      </c>
      <c r="D6056" s="71" t="str" cm="1">
        <f t="array" ref="D6056">_xlfn.IFS(AK6056="1",CONCATENATE(C6056,"Regional"),AK6056="2",CONCATENATE(C6056,"Sectional"),AK6056="3",CONCATENATE(C6056,COUNTIF($C$1:C6056,C6056)))</f>
        <v>Liv Tucker4</v>
      </c>
      <c r="E6056" s="66">
        <v>45184.604166666664</v>
      </c>
      <c r="F6056" t="s">
        <v>2472</v>
      </c>
      <c r="G6056" s="46">
        <v>12</v>
      </c>
      <c r="H6056" s="46">
        <v>49</v>
      </c>
      <c r="I6056" s="46">
        <v>4</v>
      </c>
      <c r="J6056" t="s">
        <v>2427</v>
      </c>
      <c r="K6056" t="s">
        <v>90</v>
      </c>
      <c r="L6056" s="46">
        <v>2846</v>
      </c>
      <c r="M6056" s="46">
        <v>36</v>
      </c>
      <c r="N6056" s="46">
        <v>35.9</v>
      </c>
      <c r="O6056" s="46">
        <v>120</v>
      </c>
      <c r="P6056" s="46">
        <f t="shared" si="696"/>
        <v>1</v>
      </c>
      <c r="R6056" s="67" t="s">
        <v>2801</v>
      </c>
      <c r="S6056" s="67">
        <f>COUNTIF(Y$2:$Y$100,R6056)</f>
        <v>0</v>
      </c>
      <c r="V6056" s="67">
        <f t="shared" si="700"/>
        <v>0</v>
      </c>
      <c r="X6056"/>
      <c r="Y6056" s="67" t="str">
        <f t="shared" si="694"/>
        <v xml:space="preserve"> </v>
      </c>
      <c r="AB6056" t="s">
        <v>90</v>
      </c>
      <c r="AC6056" s="46">
        <v>2846</v>
      </c>
      <c r="AD6056" s="46">
        <v>36</v>
      </c>
      <c r="AE6056" s="46">
        <v>35.9</v>
      </c>
      <c r="AF6056" s="46">
        <v>120</v>
      </c>
      <c r="AH6056" s="70" t="str">
        <f t="shared" si="697"/>
        <v/>
      </c>
      <c r="AI6056" s="70" t="str">
        <f t="shared" si="698"/>
        <v/>
      </c>
      <c r="AJ6056" s="70" t="str">
        <f t="shared" si="699"/>
        <v>X</v>
      </c>
      <c r="AK6056" s="70" t="str" cm="1">
        <f t="array" ref="AK6056">_xlfn.IFS(AH6056&lt;&gt;"","1",AI6056&lt;&gt;"","2",AJ6056&lt;&gt;"","3")</f>
        <v>3</v>
      </c>
    </row>
    <row r="6057" spans="1:37" x14ac:dyDescent="0.25">
      <c r="A6057" t="s">
        <v>1979</v>
      </c>
      <c r="B6057" t="s">
        <v>735</v>
      </c>
      <c r="C6057" s="67" t="str">
        <f t="shared" si="695"/>
        <v>Erin Mager</v>
      </c>
      <c r="D6057" s="71" t="str" cm="1">
        <f t="array" ref="D6057">_xlfn.IFS(AK6057="1",CONCATENATE(C6057,"Regional"),AK6057="2",CONCATENATE(C6057,"Sectional"),AK6057="3",CONCATENATE(C6057,COUNTIF($C$1:C6057,C6057)))</f>
        <v>Erin Mager4</v>
      </c>
      <c r="E6057" s="66">
        <v>45184.604166666664</v>
      </c>
      <c r="F6057" t="s">
        <v>2472</v>
      </c>
      <c r="G6057" s="46">
        <v>12</v>
      </c>
      <c r="H6057" s="46">
        <v>50</v>
      </c>
      <c r="I6057" s="46">
        <v>5</v>
      </c>
      <c r="J6057" t="s">
        <v>2427</v>
      </c>
      <c r="K6057" t="s">
        <v>90</v>
      </c>
      <c r="L6057" s="46">
        <v>2846</v>
      </c>
      <c r="M6057" s="46">
        <v>36</v>
      </c>
      <c r="N6057" s="46">
        <v>35.9</v>
      </c>
      <c r="O6057" s="46">
        <v>120</v>
      </c>
      <c r="P6057" s="46">
        <f t="shared" si="696"/>
        <v>1</v>
      </c>
      <c r="R6057" s="67" t="s">
        <v>2995</v>
      </c>
      <c r="S6057" s="67">
        <f>COUNTIF(Y$2:$Y$100,R6057)</f>
        <v>0</v>
      </c>
      <c r="V6057" s="67">
        <f t="shared" si="700"/>
        <v>0</v>
      </c>
      <c r="X6057"/>
      <c r="Y6057" s="67" t="str">
        <f t="shared" si="694"/>
        <v xml:space="preserve"> </v>
      </c>
      <c r="AB6057" t="s">
        <v>90</v>
      </c>
      <c r="AC6057" s="46">
        <v>2846</v>
      </c>
      <c r="AD6057" s="46">
        <v>36</v>
      </c>
      <c r="AE6057" s="46">
        <v>35.9</v>
      </c>
      <c r="AF6057" s="46">
        <v>120</v>
      </c>
      <c r="AH6057" s="70" t="str">
        <f t="shared" si="697"/>
        <v/>
      </c>
      <c r="AI6057" s="70" t="str">
        <f t="shared" si="698"/>
        <v/>
      </c>
      <c r="AJ6057" s="70" t="str">
        <f t="shared" si="699"/>
        <v>X</v>
      </c>
      <c r="AK6057" s="70" t="str" cm="1">
        <f t="array" ref="AK6057">_xlfn.IFS(AH6057&lt;&gt;"","1",AI6057&lt;&gt;"","2",AJ6057&lt;&gt;"","3")</f>
        <v>3</v>
      </c>
    </row>
    <row r="6058" spans="1:37" x14ac:dyDescent="0.25">
      <c r="A6058" t="s">
        <v>1975</v>
      </c>
      <c r="B6058" t="s">
        <v>1648</v>
      </c>
      <c r="C6058" s="67" t="str">
        <f t="shared" si="695"/>
        <v>Lainey Sullivan</v>
      </c>
      <c r="D6058" s="71" t="str" cm="1">
        <f t="array" ref="D6058">_xlfn.IFS(AK6058="1",CONCATENATE(C6058,"Regional"),AK6058="2",CONCATENATE(C6058,"Sectional"),AK6058="3",CONCATENATE(C6058,COUNTIF($C$1:C6058,C6058)))</f>
        <v>Lainey Sullivan4</v>
      </c>
      <c r="E6058" s="66">
        <v>45184.604166666664</v>
      </c>
      <c r="F6058" t="s">
        <v>2472</v>
      </c>
      <c r="G6058" s="46">
        <v>12</v>
      </c>
      <c r="H6058" s="46">
        <v>51</v>
      </c>
      <c r="I6058" s="46">
        <v>6</v>
      </c>
      <c r="J6058" t="s">
        <v>2427</v>
      </c>
      <c r="K6058" t="s">
        <v>90</v>
      </c>
      <c r="L6058" s="46">
        <v>2846</v>
      </c>
      <c r="M6058" s="46">
        <v>36</v>
      </c>
      <c r="N6058" s="46">
        <v>35.9</v>
      </c>
      <c r="O6058" s="46">
        <v>120</v>
      </c>
      <c r="P6058" s="46">
        <f t="shared" si="696"/>
        <v>1</v>
      </c>
      <c r="R6058" s="67" t="s">
        <v>2992</v>
      </c>
      <c r="S6058" s="67">
        <f>COUNTIF(Y$2:$Y$100,R6058)</f>
        <v>0</v>
      </c>
      <c r="V6058" s="67">
        <f t="shared" si="700"/>
        <v>0</v>
      </c>
      <c r="X6058"/>
      <c r="Y6058" s="67" t="str">
        <f t="shared" si="694"/>
        <v xml:space="preserve"> </v>
      </c>
      <c r="AB6058" t="s">
        <v>90</v>
      </c>
      <c r="AC6058" s="46">
        <v>2846</v>
      </c>
      <c r="AD6058" s="46">
        <v>36</v>
      </c>
      <c r="AE6058" s="46">
        <v>35.9</v>
      </c>
      <c r="AF6058" s="46">
        <v>120</v>
      </c>
      <c r="AH6058" s="70" t="str">
        <f t="shared" si="697"/>
        <v/>
      </c>
      <c r="AI6058" s="70" t="str">
        <f t="shared" si="698"/>
        <v/>
      </c>
      <c r="AJ6058" s="70" t="str">
        <f t="shared" si="699"/>
        <v>X</v>
      </c>
      <c r="AK6058" s="70" t="str" cm="1">
        <f t="array" ref="AK6058">_xlfn.IFS(AH6058&lt;&gt;"","1",AI6058&lt;&gt;"","2",AJ6058&lt;&gt;"","3")</f>
        <v>3</v>
      </c>
    </row>
    <row r="6059" spans="1:37" x14ac:dyDescent="0.25">
      <c r="A6059" t="s">
        <v>358</v>
      </c>
      <c r="B6059" t="s">
        <v>875</v>
      </c>
      <c r="C6059" s="67" t="str">
        <f t="shared" si="695"/>
        <v>Layla Schultz</v>
      </c>
      <c r="D6059" s="71" t="str" cm="1">
        <f t="array" ref="D6059">_xlfn.IFS(AK6059="1",CONCATENATE(C6059,"Regional"),AK6059="2",CONCATENATE(C6059,"Sectional"),AK6059="3",CONCATENATE(C6059,COUNTIF($C$1:C6059,C6059)))</f>
        <v>Layla Schultz3</v>
      </c>
      <c r="E6059" s="66">
        <v>45184.604166666664</v>
      </c>
      <c r="F6059" t="s">
        <v>2472</v>
      </c>
      <c r="G6059" s="46">
        <v>12</v>
      </c>
      <c r="H6059" s="46">
        <v>51</v>
      </c>
      <c r="I6059" s="46">
        <v>6</v>
      </c>
      <c r="J6059" t="s">
        <v>2427</v>
      </c>
      <c r="K6059" t="s">
        <v>90</v>
      </c>
      <c r="L6059" s="46">
        <v>2846</v>
      </c>
      <c r="M6059" s="46">
        <v>36</v>
      </c>
      <c r="N6059" s="46">
        <v>35.9</v>
      </c>
      <c r="O6059" s="46">
        <v>120</v>
      </c>
      <c r="P6059" s="46">
        <f t="shared" si="696"/>
        <v>1</v>
      </c>
      <c r="R6059" s="67" t="s">
        <v>1506</v>
      </c>
      <c r="S6059" s="67">
        <f>COUNTIF(Y$2:$Y$100,R6059)</f>
        <v>0</v>
      </c>
      <c r="V6059" s="67">
        <f t="shared" si="700"/>
        <v>0</v>
      </c>
      <c r="X6059"/>
      <c r="Y6059" s="67" t="str">
        <f t="shared" si="694"/>
        <v xml:space="preserve"> </v>
      </c>
      <c r="AB6059" t="s">
        <v>90</v>
      </c>
      <c r="AC6059" s="46">
        <v>2846</v>
      </c>
      <c r="AD6059" s="46">
        <v>36</v>
      </c>
      <c r="AE6059" s="46">
        <v>35.9</v>
      </c>
      <c r="AF6059" s="46">
        <v>120</v>
      </c>
      <c r="AH6059" s="70" t="str">
        <f t="shared" si="697"/>
        <v/>
      </c>
      <c r="AI6059" s="70" t="str">
        <f t="shared" si="698"/>
        <v/>
      </c>
      <c r="AJ6059" s="70" t="str">
        <f t="shared" si="699"/>
        <v>X</v>
      </c>
      <c r="AK6059" s="70" t="str" cm="1">
        <f t="array" ref="AK6059">_xlfn.IFS(AH6059&lt;&gt;"","1",AI6059&lt;&gt;"","2",AJ6059&lt;&gt;"","3")</f>
        <v>3</v>
      </c>
    </row>
    <row r="6060" spans="1:37" x14ac:dyDescent="0.25">
      <c r="A6060" t="s">
        <v>2054</v>
      </c>
      <c r="B6060" t="s">
        <v>2055</v>
      </c>
      <c r="C6060" s="67" t="str">
        <f t="shared" si="695"/>
        <v>Aleena LaRosh</v>
      </c>
      <c r="D6060" s="71" t="str" cm="1">
        <f t="array" ref="D6060">_xlfn.IFS(AK6060="1",CONCATENATE(C6060,"Regional"),AK6060="2",CONCATENATE(C6060,"Sectional"),AK6060="3",CONCATENATE(C6060,COUNTIF($C$1:C6060,C6060)))</f>
        <v>Aleena LaRosh3</v>
      </c>
      <c r="E6060" s="66">
        <v>45184.604166666664</v>
      </c>
      <c r="F6060" t="s">
        <v>2472</v>
      </c>
      <c r="G6060" s="46">
        <v>12</v>
      </c>
      <c r="H6060" s="46">
        <v>51</v>
      </c>
      <c r="I6060" s="46">
        <v>6</v>
      </c>
      <c r="J6060" t="s">
        <v>2427</v>
      </c>
      <c r="K6060" t="s">
        <v>90</v>
      </c>
      <c r="L6060" s="46">
        <v>2846</v>
      </c>
      <c r="M6060" s="46">
        <v>36</v>
      </c>
      <c r="N6060" s="46">
        <v>35.9</v>
      </c>
      <c r="O6060" s="46">
        <v>120</v>
      </c>
      <c r="P6060" s="46">
        <f t="shared" si="696"/>
        <v>1</v>
      </c>
      <c r="R6060" s="67" t="s">
        <v>3077</v>
      </c>
      <c r="S6060" s="67">
        <f>COUNTIF(Y$2:$Y$100,R6060)</f>
        <v>0</v>
      </c>
      <c r="V6060" s="67">
        <f t="shared" si="700"/>
        <v>0</v>
      </c>
      <c r="X6060"/>
      <c r="Y6060" s="67" t="str">
        <f t="shared" si="694"/>
        <v xml:space="preserve"> </v>
      </c>
      <c r="AB6060" t="s">
        <v>90</v>
      </c>
      <c r="AC6060" s="46">
        <v>2846</v>
      </c>
      <c r="AD6060" s="46">
        <v>36</v>
      </c>
      <c r="AE6060" s="46">
        <v>35.9</v>
      </c>
      <c r="AF6060" s="46">
        <v>120</v>
      </c>
      <c r="AH6060" s="70" t="str">
        <f t="shared" si="697"/>
        <v/>
      </c>
      <c r="AI6060" s="70" t="str">
        <f t="shared" si="698"/>
        <v/>
      </c>
      <c r="AJ6060" s="70" t="str">
        <f t="shared" si="699"/>
        <v>X</v>
      </c>
      <c r="AK6060" s="70" t="str" cm="1">
        <f t="array" ref="AK6060">_xlfn.IFS(AH6060&lt;&gt;"","1",AI6060&lt;&gt;"","2",AJ6060&lt;&gt;"","3")</f>
        <v>3</v>
      </c>
    </row>
    <row r="6061" spans="1:37" x14ac:dyDescent="0.25">
      <c r="A6061" t="s">
        <v>333</v>
      </c>
      <c r="B6061" t="s">
        <v>503</v>
      </c>
      <c r="C6061" s="67" t="str">
        <f t="shared" si="695"/>
        <v>Audrey Peterson</v>
      </c>
      <c r="D6061" s="71" t="str" cm="1">
        <f t="array" ref="D6061">_xlfn.IFS(AK6061="1",CONCATENATE(C6061,"Regional"),AK6061="2",CONCATENATE(C6061,"Sectional"),AK6061="3",CONCATENATE(C6061,COUNTIF($C$1:C6061,C6061)))</f>
        <v>Audrey Peterson5</v>
      </c>
      <c r="E6061" s="66">
        <v>45184.604166666664</v>
      </c>
      <c r="F6061" t="s">
        <v>2472</v>
      </c>
      <c r="G6061" s="46">
        <v>12</v>
      </c>
      <c r="H6061" s="46">
        <v>63</v>
      </c>
      <c r="I6061" s="46">
        <v>9</v>
      </c>
      <c r="J6061" t="s">
        <v>2427</v>
      </c>
      <c r="K6061" t="s">
        <v>90</v>
      </c>
      <c r="L6061" s="46">
        <v>2846</v>
      </c>
      <c r="M6061" s="46">
        <v>36</v>
      </c>
      <c r="N6061" s="46">
        <v>35.9</v>
      </c>
      <c r="O6061" s="46">
        <v>120</v>
      </c>
      <c r="P6061" s="46">
        <f t="shared" si="696"/>
        <v>1</v>
      </c>
      <c r="R6061" s="67" t="s">
        <v>2990</v>
      </c>
      <c r="S6061" s="67">
        <f>COUNTIF(Y$2:$Y$100,R6061)</f>
        <v>0</v>
      </c>
      <c r="V6061" s="67">
        <f t="shared" si="700"/>
        <v>0</v>
      </c>
      <c r="X6061"/>
      <c r="Y6061" s="67" t="str">
        <f t="shared" si="694"/>
        <v xml:space="preserve"> </v>
      </c>
      <c r="AB6061" t="s">
        <v>90</v>
      </c>
      <c r="AC6061" s="46">
        <v>2846</v>
      </c>
      <c r="AD6061" s="46">
        <v>36</v>
      </c>
      <c r="AE6061" s="46">
        <v>35.9</v>
      </c>
      <c r="AF6061" s="46">
        <v>120</v>
      </c>
      <c r="AH6061" s="70" t="str">
        <f t="shared" si="697"/>
        <v/>
      </c>
      <c r="AI6061" s="70" t="str">
        <f t="shared" si="698"/>
        <v/>
      </c>
      <c r="AJ6061" s="70" t="str">
        <f t="shared" si="699"/>
        <v>X</v>
      </c>
      <c r="AK6061" s="70" t="str" cm="1">
        <f t="array" ref="AK6061">_xlfn.IFS(AH6061&lt;&gt;"","1",AI6061&lt;&gt;"","2",AJ6061&lt;&gt;"","3")</f>
        <v>3</v>
      </c>
    </row>
    <row r="6062" spans="1:37" x14ac:dyDescent="0.25">
      <c r="A6062" t="s">
        <v>2056</v>
      </c>
      <c r="B6062" t="s">
        <v>2057</v>
      </c>
      <c r="C6062" s="67" t="str">
        <f t="shared" si="695"/>
        <v>Chloey Schwister</v>
      </c>
      <c r="D6062" s="71" t="str" cm="1">
        <f t="array" ref="D6062">_xlfn.IFS(AK6062="1",CONCATENATE(C6062,"Regional"),AK6062="2",CONCATENATE(C6062,"Sectional"),AK6062="3",CONCATENATE(C6062,COUNTIF($C$1:C6062,C6062)))</f>
        <v>Chloey Schwister3</v>
      </c>
      <c r="E6062" s="66">
        <v>45184.604166666664</v>
      </c>
      <c r="F6062" t="s">
        <v>2472</v>
      </c>
      <c r="G6062" s="46">
        <v>12</v>
      </c>
      <c r="H6062" s="46">
        <v>65</v>
      </c>
      <c r="I6062" s="46">
        <v>10</v>
      </c>
      <c r="J6062" t="s">
        <v>2427</v>
      </c>
      <c r="K6062" t="s">
        <v>90</v>
      </c>
      <c r="L6062" s="46">
        <v>2846</v>
      </c>
      <c r="M6062" s="46">
        <v>36</v>
      </c>
      <c r="N6062" s="46">
        <v>35.9</v>
      </c>
      <c r="O6062" s="46">
        <v>120</v>
      </c>
      <c r="P6062" s="46">
        <f t="shared" si="696"/>
        <v>1</v>
      </c>
      <c r="R6062" s="67" t="s">
        <v>3078</v>
      </c>
      <c r="S6062" s="67">
        <f>COUNTIF(Y$2:$Y$100,R6062)</f>
        <v>0</v>
      </c>
      <c r="V6062" s="67">
        <f t="shared" si="700"/>
        <v>0</v>
      </c>
      <c r="X6062"/>
      <c r="Y6062" s="67" t="str">
        <f t="shared" si="694"/>
        <v xml:space="preserve"> </v>
      </c>
      <c r="AB6062" t="s">
        <v>90</v>
      </c>
      <c r="AC6062" s="46">
        <v>2846</v>
      </c>
      <c r="AD6062" s="46">
        <v>36</v>
      </c>
      <c r="AE6062" s="46">
        <v>35.9</v>
      </c>
      <c r="AF6062" s="46">
        <v>120</v>
      </c>
      <c r="AH6062" s="70" t="str">
        <f t="shared" si="697"/>
        <v/>
      </c>
      <c r="AI6062" s="70" t="str">
        <f t="shared" si="698"/>
        <v/>
      </c>
      <c r="AJ6062" s="70" t="str">
        <f t="shared" si="699"/>
        <v>X</v>
      </c>
      <c r="AK6062" s="70" t="str" cm="1">
        <f t="array" ref="AK6062">_xlfn.IFS(AH6062&lt;&gt;"","1",AI6062&lt;&gt;"","2",AJ6062&lt;&gt;"","3")</f>
        <v>3</v>
      </c>
    </row>
    <row r="6063" spans="1:37" x14ac:dyDescent="0.25">
      <c r="A6063" t="s">
        <v>1977</v>
      </c>
      <c r="B6063" t="s">
        <v>1978</v>
      </c>
      <c r="C6063" s="67" t="str">
        <f t="shared" si="695"/>
        <v>Dempsey Dean</v>
      </c>
      <c r="D6063" s="71" t="str" cm="1">
        <f t="array" ref="D6063">_xlfn.IFS(AK6063="1",CONCATENATE(C6063,"Regional"),AK6063="2",CONCATENATE(C6063,"Sectional"),AK6063="3",CONCATENATE(C6063,COUNTIF($C$1:C6063,C6063)))</f>
        <v>Dempsey Dean2</v>
      </c>
      <c r="E6063" s="66">
        <v>45184.604166666664</v>
      </c>
      <c r="F6063" t="s">
        <v>2472</v>
      </c>
      <c r="G6063" s="46">
        <v>12</v>
      </c>
      <c r="H6063" s="46">
        <v>65</v>
      </c>
      <c r="I6063" s="46">
        <v>10</v>
      </c>
      <c r="J6063" t="s">
        <v>2427</v>
      </c>
      <c r="K6063" t="s">
        <v>90</v>
      </c>
      <c r="L6063" s="46">
        <v>2846</v>
      </c>
      <c r="M6063" s="46">
        <v>36</v>
      </c>
      <c r="N6063" s="46">
        <v>35.9</v>
      </c>
      <c r="O6063" s="46">
        <v>120</v>
      </c>
      <c r="P6063" s="46">
        <f t="shared" si="696"/>
        <v>1</v>
      </c>
      <c r="R6063" s="67" t="s">
        <v>2994</v>
      </c>
      <c r="S6063" s="67">
        <f>COUNTIF(Y$2:$Y$100,R6063)</f>
        <v>0</v>
      </c>
      <c r="V6063" s="67">
        <f t="shared" si="700"/>
        <v>0</v>
      </c>
      <c r="X6063"/>
      <c r="Y6063" s="67" t="str">
        <f t="shared" si="694"/>
        <v xml:space="preserve"> </v>
      </c>
      <c r="AB6063" t="s">
        <v>90</v>
      </c>
      <c r="AC6063" s="46">
        <v>2846</v>
      </c>
      <c r="AD6063" s="46">
        <v>36</v>
      </c>
      <c r="AE6063" s="46">
        <v>35.9</v>
      </c>
      <c r="AF6063" s="46">
        <v>120</v>
      </c>
      <c r="AH6063" s="70" t="str">
        <f t="shared" si="697"/>
        <v/>
      </c>
      <c r="AI6063" s="70" t="str">
        <f t="shared" si="698"/>
        <v/>
      </c>
      <c r="AJ6063" s="70" t="str">
        <f t="shared" si="699"/>
        <v>X</v>
      </c>
      <c r="AK6063" s="70" t="str" cm="1">
        <f t="array" ref="AK6063">_xlfn.IFS(AH6063&lt;&gt;"","1",AI6063&lt;&gt;"","2",AJ6063&lt;&gt;"","3")</f>
        <v>3</v>
      </c>
    </row>
    <row r="6064" spans="1:37" x14ac:dyDescent="0.25">
      <c r="A6064" t="s">
        <v>276</v>
      </c>
      <c r="B6064" t="s">
        <v>682</v>
      </c>
      <c r="C6064" s="67" t="str">
        <f t="shared" si="695"/>
        <v>Aubrey Jones</v>
      </c>
      <c r="D6064" s="71" t="str" cm="1">
        <f t="array" ref="D6064">_xlfn.IFS(AK6064="1",CONCATENATE(C6064,"Regional"),AK6064="2",CONCATENATE(C6064,"Sectional"),AK6064="3",CONCATENATE(C6064,COUNTIF($C$1:C6064,C6064)))</f>
        <v>Aubrey Jones3</v>
      </c>
      <c r="E6064" s="66">
        <v>45184.604166666664</v>
      </c>
      <c r="F6064" t="s">
        <v>2472</v>
      </c>
      <c r="G6064" s="46">
        <v>12</v>
      </c>
      <c r="H6064" s="46">
        <v>66</v>
      </c>
      <c r="I6064" s="46">
        <v>12</v>
      </c>
      <c r="J6064" t="s">
        <v>2427</v>
      </c>
      <c r="K6064" t="s">
        <v>90</v>
      </c>
      <c r="L6064" s="46">
        <v>2846</v>
      </c>
      <c r="M6064" s="46">
        <v>36</v>
      </c>
      <c r="N6064" s="46">
        <v>35.9</v>
      </c>
      <c r="O6064" s="46">
        <v>120</v>
      </c>
      <c r="P6064" s="46">
        <f t="shared" si="696"/>
        <v>1</v>
      </c>
      <c r="R6064" s="67" t="s">
        <v>3076</v>
      </c>
      <c r="S6064" s="67">
        <f>COUNTIF(Y$2:$Y$100,R6064)</f>
        <v>0</v>
      </c>
      <c r="V6064" s="67">
        <f t="shared" si="700"/>
        <v>0</v>
      </c>
      <c r="X6064"/>
      <c r="Y6064" s="67" t="str">
        <f t="shared" si="694"/>
        <v xml:space="preserve"> </v>
      </c>
      <c r="AB6064" t="s">
        <v>90</v>
      </c>
      <c r="AC6064" s="46">
        <v>2846</v>
      </c>
      <c r="AD6064" s="46">
        <v>36</v>
      </c>
      <c r="AE6064" s="46">
        <v>35.9</v>
      </c>
      <c r="AF6064" s="46">
        <v>120</v>
      </c>
      <c r="AH6064" s="70" t="str">
        <f t="shared" si="697"/>
        <v/>
      </c>
      <c r="AI6064" s="70" t="str">
        <f t="shared" si="698"/>
        <v/>
      </c>
      <c r="AJ6064" s="70" t="str">
        <f t="shared" si="699"/>
        <v>X</v>
      </c>
      <c r="AK6064" s="70" t="str" cm="1">
        <f t="array" ref="AK6064">_xlfn.IFS(AH6064&lt;&gt;"","1",AI6064&lt;&gt;"","2",AJ6064&lt;&gt;"","3")</f>
        <v>3</v>
      </c>
    </row>
    <row r="6065" spans="1:37" x14ac:dyDescent="0.25">
      <c r="A6065" t="s">
        <v>286</v>
      </c>
      <c r="B6065" t="s">
        <v>816</v>
      </c>
      <c r="C6065" s="67" t="str">
        <f t="shared" si="695"/>
        <v>Kylie Walker</v>
      </c>
      <c r="D6065" s="71" t="str" cm="1">
        <f t="array" ref="D6065">_xlfn.IFS(AK6065="1",CONCATENATE(C6065,"Regional"),AK6065="2",CONCATENATE(C6065,"Sectional"),AK6065="3",CONCATENATE(C6065,COUNTIF($C$1:C6065,C6065)))</f>
        <v>Kylie Walker14</v>
      </c>
      <c r="E6065" s="66">
        <v>45185.28125</v>
      </c>
      <c r="F6065" t="s">
        <v>1020</v>
      </c>
      <c r="G6065" s="46">
        <v>96</v>
      </c>
      <c r="H6065" s="46">
        <v>71</v>
      </c>
      <c r="I6065" s="46">
        <v>1</v>
      </c>
      <c r="J6065" t="s">
        <v>137</v>
      </c>
      <c r="K6065" t="s">
        <v>168</v>
      </c>
      <c r="L6065" s="46">
        <v>5069</v>
      </c>
      <c r="M6065" s="46">
        <v>72</v>
      </c>
      <c r="N6065" s="46">
        <v>69.2</v>
      </c>
      <c r="O6065" s="46">
        <v>119</v>
      </c>
      <c r="P6065" s="46">
        <f t="shared" si="696"/>
        <v>2</v>
      </c>
      <c r="R6065" s="67" t="s">
        <v>3558</v>
      </c>
      <c r="S6065" s="67">
        <f>COUNTIF(Y$2:$Y$100,R6065)</f>
        <v>0</v>
      </c>
      <c r="V6065" s="67">
        <f t="shared" si="700"/>
        <v>0</v>
      </c>
      <c r="X6065"/>
      <c r="Y6065" s="67" t="str">
        <f t="shared" si="694"/>
        <v xml:space="preserve"> </v>
      </c>
      <c r="AB6065" t="s">
        <v>168</v>
      </c>
      <c r="AC6065" s="46">
        <v>5069</v>
      </c>
      <c r="AD6065" s="46">
        <v>72</v>
      </c>
      <c r="AE6065" s="46">
        <v>69.2</v>
      </c>
      <c r="AF6065" s="46">
        <v>119</v>
      </c>
      <c r="AH6065" s="70" t="str">
        <f t="shared" si="697"/>
        <v/>
      </c>
      <c r="AI6065" s="70" t="str">
        <f t="shared" si="698"/>
        <v/>
      </c>
      <c r="AJ6065" s="70" t="str">
        <f t="shared" si="699"/>
        <v>X</v>
      </c>
      <c r="AK6065" s="70" t="str" cm="1">
        <f t="array" ref="AK6065">_xlfn.IFS(AH6065&lt;&gt;"","1",AI6065&lt;&gt;"","2",AJ6065&lt;&gt;"","3")</f>
        <v>3</v>
      </c>
    </row>
    <row r="6066" spans="1:37" x14ac:dyDescent="0.25">
      <c r="A6066" t="s">
        <v>454</v>
      </c>
      <c r="B6066" t="s">
        <v>198</v>
      </c>
      <c r="C6066" s="67" t="str">
        <f t="shared" si="695"/>
        <v>Jordan Shipshock</v>
      </c>
      <c r="D6066" s="71" t="str" cm="1">
        <f t="array" ref="D6066">_xlfn.IFS(AK6066="1",CONCATENATE(C6066,"Regional"),AK6066="2",CONCATENATE(C6066,"Sectional"),AK6066="3",CONCATENATE(C6066,COUNTIF($C$1:C6066,C6066)))</f>
        <v>Jordan Shipshock9</v>
      </c>
      <c r="E6066" s="66">
        <v>45185.28125</v>
      </c>
      <c r="F6066" t="s">
        <v>1020</v>
      </c>
      <c r="G6066" s="46">
        <v>96</v>
      </c>
      <c r="H6066" s="46">
        <v>74</v>
      </c>
      <c r="I6066" s="46">
        <v>2</v>
      </c>
      <c r="J6066" t="s">
        <v>137</v>
      </c>
      <c r="K6066" t="s">
        <v>168</v>
      </c>
      <c r="L6066" s="46">
        <v>5069</v>
      </c>
      <c r="M6066" s="46">
        <v>72</v>
      </c>
      <c r="N6066" s="46">
        <v>69.2</v>
      </c>
      <c r="O6066" s="46">
        <v>119</v>
      </c>
      <c r="P6066" s="46">
        <f t="shared" si="696"/>
        <v>2</v>
      </c>
      <c r="R6066" s="67" t="s">
        <v>1159</v>
      </c>
      <c r="S6066" s="67">
        <f>COUNTIF(Y$2:$Y$100,R6066)</f>
        <v>0</v>
      </c>
      <c r="V6066" s="67">
        <f t="shared" si="700"/>
        <v>0</v>
      </c>
      <c r="X6066"/>
      <c r="Y6066" s="67" t="str">
        <f t="shared" si="694"/>
        <v xml:space="preserve"> </v>
      </c>
      <c r="AB6066" t="s">
        <v>168</v>
      </c>
      <c r="AC6066" s="46">
        <v>5069</v>
      </c>
      <c r="AD6066" s="46">
        <v>72</v>
      </c>
      <c r="AE6066" s="46">
        <v>69.2</v>
      </c>
      <c r="AF6066" s="46">
        <v>119</v>
      </c>
      <c r="AH6066" s="70" t="str">
        <f t="shared" si="697"/>
        <v/>
      </c>
      <c r="AI6066" s="70" t="str">
        <f t="shared" si="698"/>
        <v/>
      </c>
      <c r="AJ6066" s="70" t="str">
        <f t="shared" si="699"/>
        <v>X</v>
      </c>
      <c r="AK6066" s="70" t="str" cm="1">
        <f t="array" ref="AK6066">_xlfn.IFS(AH6066&lt;&gt;"","1",AI6066&lt;&gt;"","2",AJ6066&lt;&gt;"","3")</f>
        <v>3</v>
      </c>
    </row>
    <row r="6067" spans="1:37" x14ac:dyDescent="0.25">
      <c r="A6067" t="s">
        <v>450</v>
      </c>
      <c r="B6067" t="s">
        <v>451</v>
      </c>
      <c r="C6067" s="67" t="str">
        <f t="shared" si="695"/>
        <v>Izzi Stricker</v>
      </c>
      <c r="D6067" s="71" t="str" cm="1">
        <f t="array" ref="D6067">_xlfn.IFS(AK6067="1",CONCATENATE(C6067,"Regional"),AK6067="2",CONCATENATE(C6067,"Sectional"),AK6067="3",CONCATENATE(C6067,COUNTIF($C$1:C6067,C6067)))</f>
        <v>Izzi Stricker9</v>
      </c>
      <c r="E6067" s="66">
        <v>45185.28125</v>
      </c>
      <c r="F6067" t="s">
        <v>1020</v>
      </c>
      <c r="G6067" s="46">
        <v>96</v>
      </c>
      <c r="H6067" s="46">
        <v>74</v>
      </c>
      <c r="I6067" s="46">
        <v>2</v>
      </c>
      <c r="J6067" t="s">
        <v>137</v>
      </c>
      <c r="K6067" t="s">
        <v>168</v>
      </c>
      <c r="L6067" s="46">
        <v>5069</v>
      </c>
      <c r="M6067" s="46">
        <v>72</v>
      </c>
      <c r="N6067" s="46">
        <v>69.2</v>
      </c>
      <c r="O6067" s="46">
        <v>119</v>
      </c>
      <c r="P6067" s="46">
        <f t="shared" si="696"/>
        <v>2</v>
      </c>
      <c r="R6067" s="67" t="s">
        <v>1158</v>
      </c>
      <c r="S6067" s="67">
        <f>COUNTIF(Y$2:$Y$100,R6067)</f>
        <v>0</v>
      </c>
      <c r="V6067" s="67">
        <f t="shared" si="700"/>
        <v>0</v>
      </c>
      <c r="X6067"/>
      <c r="Y6067" s="67" t="str">
        <f t="shared" si="694"/>
        <v xml:space="preserve"> </v>
      </c>
      <c r="AB6067" t="s">
        <v>168</v>
      </c>
      <c r="AC6067" s="46">
        <v>5069</v>
      </c>
      <c r="AD6067" s="46">
        <v>72</v>
      </c>
      <c r="AE6067" s="46">
        <v>69.2</v>
      </c>
      <c r="AF6067" s="46">
        <v>119</v>
      </c>
      <c r="AH6067" s="70" t="str">
        <f t="shared" si="697"/>
        <v/>
      </c>
      <c r="AI6067" s="70" t="str">
        <f t="shared" si="698"/>
        <v/>
      </c>
      <c r="AJ6067" s="70" t="str">
        <f t="shared" si="699"/>
        <v>X</v>
      </c>
      <c r="AK6067" s="70" t="str" cm="1">
        <f t="array" ref="AK6067">_xlfn.IFS(AH6067&lt;&gt;"","1",AI6067&lt;&gt;"","2",AJ6067&lt;&gt;"","3")</f>
        <v>3</v>
      </c>
    </row>
    <row r="6068" spans="1:37" x14ac:dyDescent="0.25">
      <c r="A6068" t="s">
        <v>718</v>
      </c>
      <c r="B6068" t="s">
        <v>368</v>
      </c>
      <c r="C6068" s="67" t="str">
        <f t="shared" si="695"/>
        <v>Lexi Manteufel</v>
      </c>
      <c r="D6068" s="71" t="str" cm="1">
        <f t="array" ref="D6068">_xlfn.IFS(AK6068="1",CONCATENATE(C6068,"Regional"),AK6068="2",CONCATENATE(C6068,"Sectional"),AK6068="3",CONCATENATE(C6068,COUNTIF($C$1:C6068,C6068)))</f>
        <v>Lexi Manteufel10</v>
      </c>
      <c r="E6068" s="66">
        <v>45185.28125</v>
      </c>
      <c r="F6068" t="s">
        <v>1020</v>
      </c>
      <c r="G6068" s="46">
        <v>96</v>
      </c>
      <c r="H6068" s="46">
        <v>75</v>
      </c>
      <c r="I6068" s="46">
        <v>4</v>
      </c>
      <c r="J6068" t="s">
        <v>137</v>
      </c>
      <c r="K6068" t="s">
        <v>168</v>
      </c>
      <c r="L6068" s="46">
        <v>5069</v>
      </c>
      <c r="M6068" s="46">
        <v>72</v>
      </c>
      <c r="N6068" s="46">
        <v>69.2</v>
      </c>
      <c r="O6068" s="46">
        <v>119</v>
      </c>
      <c r="P6068" s="46">
        <f t="shared" si="696"/>
        <v>2</v>
      </c>
      <c r="R6068" s="67" t="s">
        <v>1315</v>
      </c>
      <c r="S6068" s="67">
        <f>COUNTIF(Y$2:$Y$100,R6068)</f>
        <v>0</v>
      </c>
      <c r="V6068" s="67">
        <f t="shared" si="700"/>
        <v>0</v>
      </c>
      <c r="X6068"/>
      <c r="Y6068" s="67" t="str">
        <f t="shared" si="694"/>
        <v xml:space="preserve"> </v>
      </c>
      <c r="AB6068" t="s">
        <v>168</v>
      </c>
      <c r="AC6068" s="46">
        <v>5069</v>
      </c>
      <c r="AD6068" s="46">
        <v>72</v>
      </c>
      <c r="AE6068" s="46">
        <v>69.2</v>
      </c>
      <c r="AF6068" s="46">
        <v>119</v>
      </c>
      <c r="AH6068" s="70" t="str">
        <f t="shared" si="697"/>
        <v/>
      </c>
      <c r="AI6068" s="70" t="str">
        <f t="shared" si="698"/>
        <v/>
      </c>
      <c r="AJ6068" s="70" t="str">
        <f t="shared" si="699"/>
        <v>X</v>
      </c>
      <c r="AK6068" s="70" t="str" cm="1">
        <f t="array" ref="AK6068">_xlfn.IFS(AH6068&lt;&gt;"","1",AI6068&lt;&gt;"","2",AJ6068&lt;&gt;"","3")</f>
        <v>3</v>
      </c>
    </row>
    <row r="6069" spans="1:37" x14ac:dyDescent="0.25">
      <c r="A6069" t="s">
        <v>456</v>
      </c>
      <c r="B6069" t="s">
        <v>457</v>
      </c>
      <c r="C6069" s="67" t="str">
        <f t="shared" si="695"/>
        <v>Ellen Close</v>
      </c>
      <c r="D6069" s="71" t="str" cm="1">
        <f t="array" ref="D6069">_xlfn.IFS(AK6069="1",CONCATENATE(C6069,"Regional"),AK6069="2",CONCATENATE(C6069,"Sectional"),AK6069="3",CONCATENATE(C6069,COUNTIF($C$1:C6069,C6069)))</f>
        <v>Ellen Close10</v>
      </c>
      <c r="E6069" s="66">
        <v>45185.28125</v>
      </c>
      <c r="F6069" t="s">
        <v>1020</v>
      </c>
      <c r="G6069" s="46">
        <v>96</v>
      </c>
      <c r="H6069" s="46">
        <v>76</v>
      </c>
      <c r="I6069" s="46">
        <v>5</v>
      </c>
      <c r="J6069" t="s">
        <v>137</v>
      </c>
      <c r="K6069" t="s">
        <v>168</v>
      </c>
      <c r="L6069" s="46">
        <v>5069</v>
      </c>
      <c r="M6069" s="46">
        <v>72</v>
      </c>
      <c r="N6069" s="46">
        <v>69.2</v>
      </c>
      <c r="O6069" s="46">
        <v>119</v>
      </c>
      <c r="P6069" s="46">
        <f t="shared" si="696"/>
        <v>2</v>
      </c>
      <c r="R6069" s="67" t="s">
        <v>1160</v>
      </c>
      <c r="S6069" s="67">
        <f>COUNTIF(Y$2:$Y$100,R6069)</f>
        <v>0</v>
      </c>
      <c r="V6069" s="67">
        <f t="shared" si="700"/>
        <v>0</v>
      </c>
      <c r="X6069"/>
      <c r="Y6069" s="67" t="str">
        <f t="shared" si="694"/>
        <v xml:space="preserve"> </v>
      </c>
      <c r="AB6069" t="s">
        <v>168</v>
      </c>
      <c r="AC6069" s="46">
        <v>5069</v>
      </c>
      <c r="AD6069" s="46">
        <v>72</v>
      </c>
      <c r="AE6069" s="46">
        <v>69.2</v>
      </c>
      <c r="AF6069" s="46">
        <v>119</v>
      </c>
      <c r="AH6069" s="70" t="str">
        <f t="shared" si="697"/>
        <v/>
      </c>
      <c r="AI6069" s="70" t="str">
        <f t="shared" si="698"/>
        <v/>
      </c>
      <c r="AJ6069" s="70" t="str">
        <f t="shared" si="699"/>
        <v>X</v>
      </c>
      <c r="AK6069" s="70" t="str" cm="1">
        <f t="array" ref="AK6069">_xlfn.IFS(AH6069&lt;&gt;"","1",AI6069&lt;&gt;"","2",AJ6069&lt;&gt;"","3")</f>
        <v>3</v>
      </c>
    </row>
    <row r="6070" spans="1:37" x14ac:dyDescent="0.25">
      <c r="A6070" t="s">
        <v>469</v>
      </c>
      <c r="B6070" t="s">
        <v>342</v>
      </c>
      <c r="C6070" s="67" t="str">
        <f t="shared" si="695"/>
        <v>Kadyn Peery</v>
      </c>
      <c r="D6070" s="71" t="str" cm="1">
        <f t="array" ref="D6070">_xlfn.IFS(AK6070="1",CONCATENATE(C6070,"Regional"),AK6070="2",CONCATENATE(C6070,"Sectional"),AK6070="3",CONCATENATE(C6070,COUNTIF($C$1:C6070,C6070)))</f>
        <v>Kadyn Peery5</v>
      </c>
      <c r="E6070" s="66">
        <v>45185.28125</v>
      </c>
      <c r="F6070" t="s">
        <v>1020</v>
      </c>
      <c r="G6070" s="46">
        <v>96</v>
      </c>
      <c r="H6070" s="46">
        <v>77</v>
      </c>
      <c r="I6070" s="46">
        <v>6</v>
      </c>
      <c r="J6070" t="s">
        <v>137</v>
      </c>
      <c r="K6070" t="s">
        <v>168</v>
      </c>
      <c r="L6070" s="46">
        <v>5069</v>
      </c>
      <c r="M6070" s="46">
        <v>72</v>
      </c>
      <c r="N6070" s="46">
        <v>69.2</v>
      </c>
      <c r="O6070" s="46">
        <v>119</v>
      </c>
      <c r="P6070" s="46">
        <f t="shared" si="696"/>
        <v>2</v>
      </c>
      <c r="R6070" s="67" t="s">
        <v>1166</v>
      </c>
      <c r="S6070" s="67">
        <f>COUNTIF(Y$2:$Y$100,R6070)</f>
        <v>0</v>
      </c>
      <c r="V6070" s="67">
        <f t="shared" si="700"/>
        <v>0</v>
      </c>
      <c r="X6070"/>
      <c r="Y6070" s="67" t="str">
        <f t="shared" si="694"/>
        <v xml:space="preserve"> </v>
      </c>
      <c r="AB6070" t="s">
        <v>168</v>
      </c>
      <c r="AC6070" s="46">
        <v>5069</v>
      </c>
      <c r="AD6070" s="46">
        <v>72</v>
      </c>
      <c r="AE6070" s="46">
        <v>69.2</v>
      </c>
      <c r="AF6070" s="46">
        <v>119</v>
      </c>
      <c r="AH6070" s="70" t="str">
        <f t="shared" si="697"/>
        <v/>
      </c>
      <c r="AI6070" s="70" t="str">
        <f t="shared" si="698"/>
        <v/>
      </c>
      <c r="AJ6070" s="70" t="str">
        <f t="shared" si="699"/>
        <v>X</v>
      </c>
      <c r="AK6070" s="70" t="str" cm="1">
        <f t="array" ref="AK6070">_xlfn.IFS(AH6070&lt;&gt;"","1",AI6070&lt;&gt;"","2",AJ6070&lt;&gt;"","3")</f>
        <v>3</v>
      </c>
    </row>
    <row r="6071" spans="1:37" x14ac:dyDescent="0.25">
      <c r="A6071" t="s">
        <v>448</v>
      </c>
      <c r="B6071" t="s">
        <v>449</v>
      </c>
      <c r="C6071" s="67" t="str">
        <f t="shared" si="695"/>
        <v>Vivian Cressman</v>
      </c>
      <c r="D6071" s="71" t="str" cm="1">
        <f t="array" ref="D6071">_xlfn.IFS(AK6071="1",CONCATENATE(C6071,"Regional"),AK6071="2",CONCATENATE(C6071,"Sectional"),AK6071="3",CONCATENATE(C6071,COUNTIF($C$1:C6071,C6071)))</f>
        <v>Vivian Cressman10</v>
      </c>
      <c r="E6071" s="66">
        <v>45185.28125</v>
      </c>
      <c r="F6071" t="s">
        <v>1020</v>
      </c>
      <c r="G6071" s="46">
        <v>96</v>
      </c>
      <c r="H6071" s="46">
        <v>77</v>
      </c>
      <c r="I6071" s="46">
        <v>6</v>
      </c>
      <c r="J6071" t="s">
        <v>137</v>
      </c>
      <c r="K6071" t="s">
        <v>168</v>
      </c>
      <c r="L6071" s="46">
        <v>5069</v>
      </c>
      <c r="M6071" s="46">
        <v>72</v>
      </c>
      <c r="N6071" s="46">
        <v>69.2</v>
      </c>
      <c r="O6071" s="46">
        <v>119</v>
      </c>
      <c r="P6071" s="46">
        <f t="shared" si="696"/>
        <v>2</v>
      </c>
      <c r="R6071" s="67" t="s">
        <v>1157</v>
      </c>
      <c r="S6071" s="67">
        <f>COUNTIF(Y$2:$Y$100,R6071)</f>
        <v>0</v>
      </c>
      <c r="V6071" s="67">
        <f t="shared" si="700"/>
        <v>0</v>
      </c>
      <c r="X6071"/>
      <c r="Y6071" s="67" t="str">
        <f t="shared" si="694"/>
        <v xml:space="preserve"> </v>
      </c>
      <c r="AB6071" t="s">
        <v>168</v>
      </c>
      <c r="AC6071" s="46">
        <v>5069</v>
      </c>
      <c r="AD6071" s="46">
        <v>72</v>
      </c>
      <c r="AE6071" s="46">
        <v>69.2</v>
      </c>
      <c r="AF6071" s="46">
        <v>119</v>
      </c>
      <c r="AH6071" s="70" t="str">
        <f t="shared" si="697"/>
        <v/>
      </c>
      <c r="AI6071" s="70" t="str">
        <f t="shared" si="698"/>
        <v/>
      </c>
      <c r="AJ6071" s="70" t="str">
        <f t="shared" si="699"/>
        <v>X</v>
      </c>
      <c r="AK6071" s="70" t="str" cm="1">
        <f t="array" ref="AK6071">_xlfn.IFS(AH6071&lt;&gt;"","1",AI6071&lt;&gt;"","2",AJ6071&lt;&gt;"","3")</f>
        <v>3</v>
      </c>
    </row>
    <row r="6072" spans="1:37" x14ac:dyDescent="0.25">
      <c r="A6072" t="s">
        <v>286</v>
      </c>
      <c r="B6072" t="s">
        <v>582</v>
      </c>
      <c r="C6072" s="67" t="str">
        <f t="shared" si="695"/>
        <v>Katelyn Walker</v>
      </c>
      <c r="D6072" s="71" t="str" cm="1">
        <f t="array" ref="D6072">_xlfn.IFS(AK6072="1",CONCATENATE(C6072,"Regional"),AK6072="2",CONCATENATE(C6072,"Sectional"),AK6072="3",CONCATENATE(C6072,COUNTIF($C$1:C6072,C6072)))</f>
        <v>Katelyn Walker14</v>
      </c>
      <c r="E6072" s="66">
        <v>45185.28125</v>
      </c>
      <c r="F6072" t="s">
        <v>1020</v>
      </c>
      <c r="G6072" s="46">
        <v>96</v>
      </c>
      <c r="H6072" s="46">
        <v>78</v>
      </c>
      <c r="I6072" s="46">
        <v>8</v>
      </c>
      <c r="J6072" t="s">
        <v>137</v>
      </c>
      <c r="K6072" t="s">
        <v>168</v>
      </c>
      <c r="L6072" s="46">
        <v>5069</v>
      </c>
      <c r="M6072" s="46">
        <v>72</v>
      </c>
      <c r="N6072" s="46">
        <v>69.2</v>
      </c>
      <c r="O6072" s="46">
        <v>119</v>
      </c>
      <c r="P6072" s="46">
        <f t="shared" si="696"/>
        <v>2</v>
      </c>
      <c r="R6072" s="67" t="s">
        <v>2734</v>
      </c>
      <c r="S6072" s="67">
        <f>COUNTIF(Y$2:$Y$100,R6072)</f>
        <v>0</v>
      </c>
      <c r="V6072" s="67">
        <f t="shared" si="700"/>
        <v>0</v>
      </c>
      <c r="X6072"/>
      <c r="Y6072" s="67" t="str">
        <f t="shared" si="694"/>
        <v xml:space="preserve"> </v>
      </c>
      <c r="AB6072" t="s">
        <v>168</v>
      </c>
      <c r="AC6072" s="46">
        <v>5069</v>
      </c>
      <c r="AD6072" s="46">
        <v>72</v>
      </c>
      <c r="AE6072" s="46">
        <v>69.2</v>
      </c>
      <c r="AF6072" s="46">
        <v>119</v>
      </c>
      <c r="AH6072" s="70" t="str">
        <f t="shared" si="697"/>
        <v/>
      </c>
      <c r="AI6072" s="70" t="str">
        <f t="shared" si="698"/>
        <v/>
      </c>
      <c r="AJ6072" s="70" t="str">
        <f t="shared" si="699"/>
        <v>X</v>
      </c>
      <c r="AK6072" s="70" t="str" cm="1">
        <f t="array" ref="AK6072">_xlfn.IFS(AH6072&lt;&gt;"","1",AI6072&lt;&gt;"","2",AJ6072&lt;&gt;"","3")</f>
        <v>3</v>
      </c>
    </row>
    <row r="6073" spans="1:37" x14ac:dyDescent="0.25">
      <c r="A6073" t="s">
        <v>351</v>
      </c>
      <c r="B6073" t="s">
        <v>199</v>
      </c>
      <c r="C6073" s="67" t="str">
        <f t="shared" si="695"/>
        <v>Payton Schmidt</v>
      </c>
      <c r="D6073" s="71" t="str" cm="1">
        <f t="array" ref="D6073">_xlfn.IFS(AK6073="1",CONCATENATE(C6073,"Regional"),AK6073="2",CONCATENATE(C6073,"Sectional"),AK6073="3",CONCATENATE(C6073,COUNTIF($C$1:C6073,C6073)))</f>
        <v>Payton Schmidt10</v>
      </c>
      <c r="E6073" s="66">
        <v>45185.28125</v>
      </c>
      <c r="F6073" t="s">
        <v>1020</v>
      </c>
      <c r="G6073" s="46">
        <v>96</v>
      </c>
      <c r="H6073" s="46">
        <v>78</v>
      </c>
      <c r="I6073" s="46">
        <v>8</v>
      </c>
      <c r="J6073" t="s">
        <v>137</v>
      </c>
      <c r="K6073" t="s">
        <v>168</v>
      </c>
      <c r="L6073" s="46">
        <v>5069</v>
      </c>
      <c r="M6073" s="46">
        <v>72</v>
      </c>
      <c r="N6073" s="46">
        <v>69.2</v>
      </c>
      <c r="O6073" s="46">
        <v>119</v>
      </c>
      <c r="P6073" s="46">
        <f t="shared" si="696"/>
        <v>2</v>
      </c>
      <c r="R6073" s="67" t="s">
        <v>1237</v>
      </c>
      <c r="S6073" s="67">
        <f>COUNTIF(Y$2:$Y$100,R6073)</f>
        <v>0</v>
      </c>
      <c r="V6073" s="67">
        <f t="shared" si="700"/>
        <v>0</v>
      </c>
      <c r="X6073"/>
      <c r="Y6073" s="67" t="str">
        <f t="shared" si="694"/>
        <v xml:space="preserve"> </v>
      </c>
      <c r="AB6073" t="s">
        <v>168</v>
      </c>
      <c r="AC6073" s="46">
        <v>5069</v>
      </c>
      <c r="AD6073" s="46">
        <v>72</v>
      </c>
      <c r="AE6073" s="46">
        <v>69.2</v>
      </c>
      <c r="AF6073" s="46">
        <v>119</v>
      </c>
      <c r="AH6073" s="70" t="str">
        <f t="shared" si="697"/>
        <v/>
      </c>
      <c r="AI6073" s="70" t="str">
        <f t="shared" si="698"/>
        <v/>
      </c>
      <c r="AJ6073" s="70" t="str">
        <f t="shared" si="699"/>
        <v>X</v>
      </c>
      <c r="AK6073" s="70" t="str" cm="1">
        <f t="array" ref="AK6073">_xlfn.IFS(AH6073&lt;&gt;"","1",AI6073&lt;&gt;"","2",AJ6073&lt;&gt;"","3")</f>
        <v>3</v>
      </c>
    </row>
    <row r="6074" spans="1:37" x14ac:dyDescent="0.25">
      <c r="A6074" t="s">
        <v>463</v>
      </c>
      <c r="B6074" t="s">
        <v>1607</v>
      </c>
      <c r="C6074" s="67" t="str">
        <f t="shared" si="695"/>
        <v>Georgia Volley</v>
      </c>
      <c r="D6074" s="71" t="str" cm="1">
        <f t="array" ref="D6074">_xlfn.IFS(AK6074="1",CONCATENATE(C6074,"Regional"),AK6074="2",CONCATENATE(C6074,"Sectional"),AK6074="3",CONCATENATE(C6074,COUNTIF($C$1:C6074,C6074)))</f>
        <v>Georgia Volley9</v>
      </c>
      <c r="E6074" s="66">
        <v>45185.28125</v>
      </c>
      <c r="F6074" t="s">
        <v>1020</v>
      </c>
      <c r="G6074" s="46">
        <v>96</v>
      </c>
      <c r="H6074" s="46">
        <v>79</v>
      </c>
      <c r="I6074" s="46">
        <v>10</v>
      </c>
      <c r="J6074" t="s">
        <v>137</v>
      </c>
      <c r="K6074" t="s">
        <v>168</v>
      </c>
      <c r="L6074" s="46">
        <v>5069</v>
      </c>
      <c r="M6074" s="46">
        <v>72</v>
      </c>
      <c r="N6074" s="46">
        <v>69.2</v>
      </c>
      <c r="O6074" s="46">
        <v>119</v>
      </c>
      <c r="P6074" s="46">
        <f t="shared" si="696"/>
        <v>2</v>
      </c>
      <c r="R6074" s="67" t="s">
        <v>2739</v>
      </c>
      <c r="S6074" s="67">
        <f>COUNTIF(Y$2:$Y$100,R6074)</f>
        <v>0</v>
      </c>
      <c r="V6074" s="67">
        <f t="shared" si="700"/>
        <v>0</v>
      </c>
      <c r="X6074"/>
      <c r="Y6074" s="67" t="str">
        <f t="shared" si="694"/>
        <v xml:space="preserve"> </v>
      </c>
      <c r="AB6074" t="s">
        <v>168</v>
      </c>
      <c r="AC6074" s="46">
        <v>5069</v>
      </c>
      <c r="AD6074" s="46">
        <v>72</v>
      </c>
      <c r="AE6074" s="46">
        <v>69.2</v>
      </c>
      <c r="AF6074" s="46">
        <v>119</v>
      </c>
      <c r="AH6074" s="70" t="str">
        <f t="shared" si="697"/>
        <v/>
      </c>
      <c r="AI6074" s="70" t="str">
        <f t="shared" si="698"/>
        <v/>
      </c>
      <c r="AJ6074" s="70" t="str">
        <f t="shared" si="699"/>
        <v>X</v>
      </c>
      <c r="AK6074" s="70" t="str" cm="1">
        <f t="array" ref="AK6074">_xlfn.IFS(AH6074&lt;&gt;"","1",AI6074&lt;&gt;"","2",AJ6074&lt;&gt;"","3")</f>
        <v>3</v>
      </c>
    </row>
    <row r="6075" spans="1:37" x14ac:dyDescent="0.25">
      <c r="A6075" t="s">
        <v>1739</v>
      </c>
      <c r="B6075" t="s">
        <v>1740</v>
      </c>
      <c r="C6075" s="67" t="str">
        <f t="shared" si="695"/>
        <v>Camille DeLost</v>
      </c>
      <c r="D6075" s="71" t="str" cm="1">
        <f t="array" ref="D6075">_xlfn.IFS(AK6075="1",CONCATENATE(C6075,"Regional"),AK6075="2",CONCATENATE(C6075,"Sectional"),AK6075="3",CONCATENATE(C6075,COUNTIF($C$1:C6075,C6075)))</f>
        <v>Camille DeLost14</v>
      </c>
      <c r="E6075" s="66">
        <v>45185.28125</v>
      </c>
      <c r="F6075" t="s">
        <v>1020</v>
      </c>
      <c r="G6075" s="46">
        <v>96</v>
      </c>
      <c r="H6075" s="46">
        <v>80</v>
      </c>
      <c r="I6075" s="46">
        <v>11</v>
      </c>
      <c r="J6075" t="s">
        <v>137</v>
      </c>
      <c r="K6075" t="s">
        <v>168</v>
      </c>
      <c r="L6075" s="46">
        <v>5069</v>
      </c>
      <c r="M6075" s="46">
        <v>72</v>
      </c>
      <c r="N6075" s="46">
        <v>69.2</v>
      </c>
      <c r="O6075" s="46">
        <v>119</v>
      </c>
      <c r="P6075" s="46">
        <f t="shared" si="696"/>
        <v>2</v>
      </c>
      <c r="R6075" s="67" t="s">
        <v>2736</v>
      </c>
      <c r="S6075" s="67">
        <f>COUNTIF(Y$2:$Y$100,R6075)</f>
        <v>0</v>
      </c>
      <c r="V6075" s="67">
        <f t="shared" si="700"/>
        <v>0</v>
      </c>
      <c r="X6075"/>
      <c r="Y6075" s="67" t="str">
        <f t="shared" si="694"/>
        <v xml:space="preserve"> </v>
      </c>
      <c r="AB6075" t="s">
        <v>168</v>
      </c>
      <c r="AC6075" s="46">
        <v>5069</v>
      </c>
      <c r="AD6075" s="46">
        <v>72</v>
      </c>
      <c r="AE6075" s="46">
        <v>69.2</v>
      </c>
      <c r="AF6075" s="46">
        <v>119</v>
      </c>
      <c r="AH6075" s="70" t="str">
        <f t="shared" si="697"/>
        <v/>
      </c>
      <c r="AI6075" s="70" t="str">
        <f t="shared" si="698"/>
        <v/>
      </c>
      <c r="AJ6075" s="70" t="str">
        <f t="shared" si="699"/>
        <v>X</v>
      </c>
      <c r="AK6075" s="70" t="str" cm="1">
        <f t="array" ref="AK6075">_xlfn.IFS(AH6075&lt;&gt;"","1",AI6075&lt;&gt;"","2",AJ6075&lt;&gt;"","3")</f>
        <v>3</v>
      </c>
    </row>
    <row r="6076" spans="1:37" x14ac:dyDescent="0.25">
      <c r="A6076" t="s">
        <v>589</v>
      </c>
      <c r="B6076" t="s">
        <v>416</v>
      </c>
      <c r="C6076" s="67" t="str">
        <f t="shared" si="695"/>
        <v>Sarah Ramsden</v>
      </c>
      <c r="D6076" s="71" t="str" cm="1">
        <f t="array" ref="D6076">_xlfn.IFS(AK6076="1",CONCATENATE(C6076,"Regional"),AK6076="2",CONCATENATE(C6076,"Sectional"),AK6076="3",CONCATENATE(C6076,COUNTIF($C$1:C6076,C6076)))</f>
        <v>Sarah Ramsden7</v>
      </c>
      <c r="E6076" s="66">
        <v>45185.28125</v>
      </c>
      <c r="F6076" t="s">
        <v>1020</v>
      </c>
      <c r="G6076" s="46">
        <v>96</v>
      </c>
      <c r="H6076" s="46">
        <v>81</v>
      </c>
      <c r="I6076" s="46">
        <v>12</v>
      </c>
      <c r="J6076" t="s">
        <v>137</v>
      </c>
      <c r="K6076" t="s">
        <v>168</v>
      </c>
      <c r="L6076" s="46">
        <v>5069</v>
      </c>
      <c r="M6076" s="46">
        <v>72</v>
      </c>
      <c r="N6076" s="46">
        <v>69.2</v>
      </c>
      <c r="O6076" s="46">
        <v>119</v>
      </c>
      <c r="P6076" s="46">
        <f t="shared" si="696"/>
        <v>2</v>
      </c>
      <c r="R6076" s="67" t="s">
        <v>1236</v>
      </c>
      <c r="S6076" s="67">
        <f>COUNTIF(Y$2:$Y$100,R6076)</f>
        <v>0</v>
      </c>
      <c r="V6076" s="67">
        <f t="shared" si="700"/>
        <v>0</v>
      </c>
      <c r="X6076"/>
      <c r="Y6076" s="67" t="str">
        <f t="shared" ref="Y6076:Y6139" si="701">CONCATENATE(W6076," ",X6076)</f>
        <v xml:space="preserve"> </v>
      </c>
      <c r="AB6076" t="s">
        <v>168</v>
      </c>
      <c r="AC6076" s="46">
        <v>5069</v>
      </c>
      <c r="AD6076" s="46">
        <v>72</v>
      </c>
      <c r="AE6076" s="46">
        <v>69.2</v>
      </c>
      <c r="AF6076" s="46">
        <v>119</v>
      </c>
      <c r="AH6076" s="70" t="str">
        <f t="shared" si="697"/>
        <v/>
      </c>
      <c r="AI6076" s="70" t="str">
        <f t="shared" si="698"/>
        <v/>
      </c>
      <c r="AJ6076" s="70" t="str">
        <f t="shared" si="699"/>
        <v>X</v>
      </c>
      <c r="AK6076" s="70" t="str" cm="1">
        <f t="array" ref="AK6076">_xlfn.IFS(AH6076&lt;&gt;"","1",AI6076&lt;&gt;"","2",AJ6076&lt;&gt;"","3")</f>
        <v>3</v>
      </c>
    </row>
    <row r="6077" spans="1:37" x14ac:dyDescent="0.25">
      <c r="A6077" t="s">
        <v>472</v>
      </c>
      <c r="B6077" t="s">
        <v>330</v>
      </c>
      <c r="C6077" s="67" t="str">
        <f t="shared" si="695"/>
        <v>Maya Ziegler</v>
      </c>
      <c r="D6077" s="71" t="str" cm="1">
        <f t="array" ref="D6077">_xlfn.IFS(AK6077="1",CONCATENATE(C6077,"Regional"),AK6077="2",CONCATENATE(C6077,"Sectional"),AK6077="3",CONCATENATE(C6077,COUNTIF($C$1:C6077,C6077)))</f>
        <v>Maya Ziegler9</v>
      </c>
      <c r="E6077" s="66">
        <v>45185.28125</v>
      </c>
      <c r="F6077" t="s">
        <v>1020</v>
      </c>
      <c r="G6077" s="46">
        <v>96</v>
      </c>
      <c r="H6077" s="46">
        <v>82</v>
      </c>
      <c r="I6077" s="46">
        <v>13</v>
      </c>
      <c r="J6077" t="s">
        <v>137</v>
      </c>
      <c r="K6077" t="s">
        <v>168</v>
      </c>
      <c r="L6077" s="46">
        <v>5069</v>
      </c>
      <c r="M6077" s="46">
        <v>72</v>
      </c>
      <c r="N6077" s="46">
        <v>69.2</v>
      </c>
      <c r="O6077" s="46">
        <v>119</v>
      </c>
      <c r="P6077" s="46">
        <f t="shared" si="696"/>
        <v>2</v>
      </c>
      <c r="R6077" s="67" t="s">
        <v>1169</v>
      </c>
      <c r="S6077" s="67">
        <f>COUNTIF(Y$2:$Y$100,R6077)</f>
        <v>0</v>
      </c>
      <c r="V6077" s="67">
        <f t="shared" si="700"/>
        <v>0</v>
      </c>
      <c r="X6077"/>
      <c r="Y6077" s="67" t="str">
        <f t="shared" si="701"/>
        <v xml:space="preserve"> </v>
      </c>
      <c r="AB6077" t="s">
        <v>168</v>
      </c>
      <c r="AC6077" s="46">
        <v>5069</v>
      </c>
      <c r="AD6077" s="46">
        <v>72</v>
      </c>
      <c r="AE6077" s="46">
        <v>69.2</v>
      </c>
      <c r="AF6077" s="46">
        <v>119</v>
      </c>
      <c r="AH6077" s="70" t="str">
        <f t="shared" si="697"/>
        <v/>
      </c>
      <c r="AI6077" s="70" t="str">
        <f t="shared" si="698"/>
        <v/>
      </c>
      <c r="AJ6077" s="70" t="str">
        <f t="shared" si="699"/>
        <v>X</v>
      </c>
      <c r="AK6077" s="70" t="str" cm="1">
        <f t="array" ref="AK6077">_xlfn.IFS(AH6077&lt;&gt;"","1",AI6077&lt;&gt;"","2",AJ6077&lt;&gt;"","3")</f>
        <v>3</v>
      </c>
    </row>
    <row r="6078" spans="1:37" x14ac:dyDescent="0.25">
      <c r="A6078" t="s">
        <v>382</v>
      </c>
      <c r="B6078" t="s">
        <v>532</v>
      </c>
      <c r="C6078" s="67" t="str">
        <f t="shared" si="695"/>
        <v>Maddy Wilcox</v>
      </c>
      <c r="D6078" s="71" t="str" cm="1">
        <f t="array" ref="D6078">_xlfn.IFS(AK6078="1",CONCATENATE(C6078,"Regional"),AK6078="2",CONCATENATE(C6078,"Sectional"),AK6078="3",CONCATENATE(C6078,COUNTIF($C$1:C6078,C6078)))</f>
        <v>Maddy Wilcox10</v>
      </c>
      <c r="E6078" s="66">
        <v>45185.28125</v>
      </c>
      <c r="F6078" t="s">
        <v>1020</v>
      </c>
      <c r="G6078" s="46">
        <v>96</v>
      </c>
      <c r="H6078" s="46">
        <v>82</v>
      </c>
      <c r="I6078" s="46">
        <v>13</v>
      </c>
      <c r="J6078" t="s">
        <v>137</v>
      </c>
      <c r="K6078" t="s">
        <v>168</v>
      </c>
      <c r="L6078" s="46">
        <v>5069</v>
      </c>
      <c r="M6078" s="46">
        <v>72</v>
      </c>
      <c r="N6078" s="46">
        <v>69.2</v>
      </c>
      <c r="O6078" s="46">
        <v>119</v>
      </c>
      <c r="P6078" s="46">
        <f t="shared" si="696"/>
        <v>2</v>
      </c>
      <c r="R6078" s="67" t="s">
        <v>3383</v>
      </c>
      <c r="S6078" s="67">
        <f>COUNTIF(Y$2:$Y$100,R6078)</f>
        <v>0</v>
      </c>
      <c r="V6078" s="67">
        <f t="shared" si="700"/>
        <v>0</v>
      </c>
      <c r="X6078"/>
      <c r="Y6078" s="67" t="str">
        <f t="shared" si="701"/>
        <v xml:space="preserve"> </v>
      </c>
      <c r="AB6078" t="s">
        <v>168</v>
      </c>
      <c r="AC6078" s="46">
        <v>5069</v>
      </c>
      <c r="AD6078" s="46">
        <v>72</v>
      </c>
      <c r="AE6078" s="46">
        <v>69.2</v>
      </c>
      <c r="AF6078" s="46">
        <v>119</v>
      </c>
      <c r="AH6078" s="70" t="str">
        <f t="shared" si="697"/>
        <v/>
      </c>
      <c r="AI6078" s="70" t="str">
        <f t="shared" si="698"/>
        <v/>
      </c>
      <c r="AJ6078" s="70" t="str">
        <f t="shared" si="699"/>
        <v>X</v>
      </c>
      <c r="AK6078" s="70" t="str" cm="1">
        <f t="array" ref="AK6078">_xlfn.IFS(AH6078&lt;&gt;"","1",AI6078&lt;&gt;"","2",AJ6078&lt;&gt;"","3")</f>
        <v>3</v>
      </c>
    </row>
    <row r="6079" spans="1:37" x14ac:dyDescent="0.25">
      <c r="A6079" t="s">
        <v>378</v>
      </c>
      <c r="B6079" t="s">
        <v>484</v>
      </c>
      <c r="C6079" s="67" t="str">
        <f t="shared" si="695"/>
        <v>Abbie Welch</v>
      </c>
      <c r="D6079" s="71" t="str" cm="1">
        <f t="array" ref="D6079">_xlfn.IFS(AK6079="1",CONCATENATE(C6079,"Regional"),AK6079="2",CONCATENATE(C6079,"Sectional"),AK6079="3",CONCATENATE(C6079,COUNTIF($C$1:C6079,C6079)))</f>
        <v>Abbie Welch11</v>
      </c>
      <c r="E6079" s="66">
        <v>45185.28125</v>
      </c>
      <c r="F6079" t="s">
        <v>1020</v>
      </c>
      <c r="G6079" s="46">
        <v>96</v>
      </c>
      <c r="H6079" s="46">
        <v>83</v>
      </c>
      <c r="I6079" s="46">
        <v>15</v>
      </c>
      <c r="J6079" t="s">
        <v>137</v>
      </c>
      <c r="K6079" t="s">
        <v>168</v>
      </c>
      <c r="L6079" s="46">
        <v>5069</v>
      </c>
      <c r="M6079" s="46">
        <v>72</v>
      </c>
      <c r="N6079" s="46">
        <v>69.2</v>
      </c>
      <c r="O6079" s="46">
        <v>119</v>
      </c>
      <c r="P6079" s="46">
        <f t="shared" si="696"/>
        <v>2</v>
      </c>
      <c r="R6079" s="67" t="s">
        <v>1175</v>
      </c>
      <c r="S6079" s="67">
        <f>COUNTIF(Y$2:$Y$100,R6079)</f>
        <v>0</v>
      </c>
      <c r="V6079" s="67">
        <f t="shared" si="700"/>
        <v>0</v>
      </c>
      <c r="X6079"/>
      <c r="Y6079" s="67" t="str">
        <f t="shared" si="701"/>
        <v xml:space="preserve"> </v>
      </c>
      <c r="AB6079" t="s">
        <v>168</v>
      </c>
      <c r="AC6079" s="46">
        <v>5069</v>
      </c>
      <c r="AD6079" s="46">
        <v>72</v>
      </c>
      <c r="AE6079" s="46">
        <v>69.2</v>
      </c>
      <c r="AF6079" s="46">
        <v>119</v>
      </c>
      <c r="AH6079" s="70" t="str">
        <f t="shared" si="697"/>
        <v/>
      </c>
      <c r="AI6079" s="70" t="str">
        <f t="shared" si="698"/>
        <v/>
      </c>
      <c r="AJ6079" s="70" t="str">
        <f t="shared" si="699"/>
        <v>X</v>
      </c>
      <c r="AK6079" s="70" t="str" cm="1">
        <f t="array" ref="AK6079">_xlfn.IFS(AH6079&lt;&gt;"","1",AI6079&lt;&gt;"","2",AJ6079&lt;&gt;"","3")</f>
        <v>3</v>
      </c>
    </row>
    <row r="6080" spans="1:37" x14ac:dyDescent="0.25">
      <c r="A6080" t="s">
        <v>402</v>
      </c>
      <c r="B6080" t="s">
        <v>403</v>
      </c>
      <c r="C6080" s="67" t="str">
        <f t="shared" si="695"/>
        <v>Bethany Vidruk</v>
      </c>
      <c r="D6080" s="71" t="str" cm="1">
        <f t="array" ref="D6080">_xlfn.IFS(AK6080="1",CONCATENATE(C6080,"Regional"),AK6080="2",CONCATENATE(C6080,"Sectional"),AK6080="3",CONCATENATE(C6080,COUNTIF($C$1:C6080,C6080)))</f>
        <v>Bethany Vidruk10</v>
      </c>
      <c r="E6080" s="66">
        <v>45185.28125</v>
      </c>
      <c r="F6080" t="s">
        <v>1020</v>
      </c>
      <c r="G6080" s="46">
        <v>96</v>
      </c>
      <c r="H6080" s="46">
        <v>83</v>
      </c>
      <c r="I6080" s="46">
        <v>15</v>
      </c>
      <c r="J6080" t="s">
        <v>137</v>
      </c>
      <c r="K6080" t="s">
        <v>168</v>
      </c>
      <c r="L6080" s="46">
        <v>5069</v>
      </c>
      <c r="M6080" s="46">
        <v>72</v>
      </c>
      <c r="N6080" s="46">
        <v>69.2</v>
      </c>
      <c r="O6080" s="46">
        <v>119</v>
      </c>
      <c r="P6080" s="46">
        <f t="shared" si="696"/>
        <v>2</v>
      </c>
      <c r="R6080" s="67" t="s">
        <v>1134</v>
      </c>
      <c r="S6080" s="67">
        <f>COUNTIF(Y$2:$Y$100,R6080)</f>
        <v>0</v>
      </c>
      <c r="V6080" s="67">
        <f t="shared" si="700"/>
        <v>0</v>
      </c>
      <c r="X6080"/>
      <c r="Y6080" s="67" t="str">
        <f t="shared" si="701"/>
        <v xml:space="preserve"> </v>
      </c>
      <c r="AB6080" t="s">
        <v>168</v>
      </c>
      <c r="AC6080" s="46">
        <v>5069</v>
      </c>
      <c r="AD6080" s="46">
        <v>72</v>
      </c>
      <c r="AE6080" s="46">
        <v>69.2</v>
      </c>
      <c r="AF6080" s="46">
        <v>119</v>
      </c>
      <c r="AH6080" s="70" t="str">
        <f t="shared" si="697"/>
        <v/>
      </c>
      <c r="AI6080" s="70" t="str">
        <f t="shared" si="698"/>
        <v/>
      </c>
      <c r="AJ6080" s="70" t="str">
        <f t="shared" si="699"/>
        <v>X</v>
      </c>
      <c r="AK6080" s="70" t="str" cm="1">
        <f t="array" ref="AK6080">_xlfn.IFS(AH6080&lt;&gt;"","1",AI6080&lt;&gt;"","2",AJ6080&lt;&gt;"","3")</f>
        <v>3</v>
      </c>
    </row>
    <row r="6081" spans="1:37" x14ac:dyDescent="0.25">
      <c r="A6081" t="s">
        <v>460</v>
      </c>
      <c r="B6081" t="s">
        <v>461</v>
      </c>
      <c r="C6081" s="67" t="str">
        <f t="shared" si="695"/>
        <v>Breanne Delisle</v>
      </c>
      <c r="D6081" s="71" t="str" cm="1">
        <f t="array" ref="D6081">_xlfn.IFS(AK6081="1",CONCATENATE(C6081,"Regional"),AK6081="2",CONCATENATE(C6081,"Sectional"),AK6081="3",CONCATENATE(C6081,COUNTIF($C$1:C6081,C6081)))</f>
        <v>Breanne Delisle10</v>
      </c>
      <c r="E6081" s="66">
        <v>45185.28125</v>
      </c>
      <c r="F6081" t="s">
        <v>1020</v>
      </c>
      <c r="G6081" s="46">
        <v>96</v>
      </c>
      <c r="H6081" s="46">
        <v>84</v>
      </c>
      <c r="I6081" s="46">
        <v>17</v>
      </c>
      <c r="J6081" t="s">
        <v>137</v>
      </c>
      <c r="K6081" t="s">
        <v>168</v>
      </c>
      <c r="L6081" s="46">
        <v>5069</v>
      </c>
      <c r="M6081" s="46">
        <v>72</v>
      </c>
      <c r="N6081" s="46">
        <v>69.2</v>
      </c>
      <c r="O6081" s="46">
        <v>119</v>
      </c>
      <c r="P6081" s="46">
        <f t="shared" si="696"/>
        <v>2</v>
      </c>
      <c r="R6081" s="67" t="s">
        <v>1161</v>
      </c>
      <c r="S6081" s="67">
        <f>COUNTIF(Y$2:$Y$100,R6081)</f>
        <v>0</v>
      </c>
      <c r="V6081" s="67">
        <f t="shared" si="700"/>
        <v>0</v>
      </c>
      <c r="X6081"/>
      <c r="Y6081" s="67" t="str">
        <f t="shared" si="701"/>
        <v xml:space="preserve"> </v>
      </c>
      <c r="AB6081" t="s">
        <v>168</v>
      </c>
      <c r="AC6081" s="46">
        <v>5069</v>
      </c>
      <c r="AD6081" s="46">
        <v>72</v>
      </c>
      <c r="AE6081" s="46">
        <v>69.2</v>
      </c>
      <c r="AF6081" s="46">
        <v>119</v>
      </c>
      <c r="AH6081" s="70" t="str">
        <f t="shared" si="697"/>
        <v/>
      </c>
      <c r="AI6081" s="70" t="str">
        <f t="shared" si="698"/>
        <v/>
      </c>
      <c r="AJ6081" s="70" t="str">
        <f t="shared" si="699"/>
        <v>X</v>
      </c>
      <c r="AK6081" s="70" t="str" cm="1">
        <f t="array" ref="AK6081">_xlfn.IFS(AH6081&lt;&gt;"","1",AI6081&lt;&gt;"","2",AJ6081&lt;&gt;"","3")</f>
        <v>3</v>
      </c>
    </row>
    <row r="6082" spans="1:37" x14ac:dyDescent="0.25">
      <c r="A6082" t="s">
        <v>608</v>
      </c>
      <c r="B6082" t="s">
        <v>507</v>
      </c>
      <c r="C6082" s="67" t="str">
        <f t="shared" ref="C6082:C6145" si="702">CONCATENATE(B6082," ",A6082)</f>
        <v>Chloe Chappell</v>
      </c>
      <c r="D6082" s="71" t="str" cm="1">
        <f t="array" ref="D6082">_xlfn.IFS(AK6082="1",CONCATENATE(C6082,"Regional"),AK6082="2",CONCATENATE(C6082,"Sectional"),AK6082="3",CONCATENATE(C6082,COUNTIF($C$1:C6082,C6082)))</f>
        <v>Chloe Chappell4</v>
      </c>
      <c r="E6082" s="66">
        <v>45185.28125</v>
      </c>
      <c r="F6082" t="s">
        <v>1020</v>
      </c>
      <c r="G6082" s="46">
        <v>96</v>
      </c>
      <c r="H6082" s="46">
        <v>85</v>
      </c>
      <c r="I6082" s="46">
        <v>18</v>
      </c>
      <c r="J6082" t="s">
        <v>137</v>
      </c>
      <c r="K6082" t="s">
        <v>168</v>
      </c>
      <c r="L6082" s="46">
        <v>5069</v>
      </c>
      <c r="M6082" s="46">
        <v>72</v>
      </c>
      <c r="N6082" s="46">
        <v>69.2</v>
      </c>
      <c r="O6082" s="46">
        <v>119</v>
      </c>
      <c r="P6082" s="46">
        <f t="shared" ref="P6082:P6145" si="703">IF(L6082&gt;4000,2,1)</f>
        <v>2</v>
      </c>
      <c r="R6082" s="67" t="s">
        <v>1251</v>
      </c>
      <c r="S6082" s="67">
        <f>COUNTIF(Y$2:$Y$100,R6082)</f>
        <v>0</v>
      </c>
      <c r="V6082" s="67">
        <f t="shared" si="700"/>
        <v>0</v>
      </c>
      <c r="X6082"/>
      <c r="Y6082" s="67" t="str">
        <f t="shared" si="701"/>
        <v xml:space="preserve"> </v>
      </c>
      <c r="AB6082" t="s">
        <v>168</v>
      </c>
      <c r="AC6082" s="46">
        <v>5069</v>
      </c>
      <c r="AD6082" s="46">
        <v>72</v>
      </c>
      <c r="AE6082" s="46">
        <v>69.2</v>
      </c>
      <c r="AF6082" s="46">
        <v>119</v>
      </c>
      <c r="AH6082" s="70" t="str">
        <f t="shared" ref="AH6082:AH6145" si="704">IF(ISNUMBER(SEARCH("regional",$F6082)),$F6082,"")</f>
        <v/>
      </c>
      <c r="AI6082" s="70" t="str">
        <f t="shared" ref="AI6082:AI6145" si="705">IF(ISNUMBER(SEARCH("sectional",$F6082)),$F6082,"")</f>
        <v/>
      </c>
      <c r="AJ6082" s="70" t="str">
        <f t="shared" ref="AJ6082:AJ6145" si="706">IF(AND(AH6082="",AI6082=""),"X","")</f>
        <v>X</v>
      </c>
      <c r="AK6082" s="70" t="str" cm="1">
        <f t="array" ref="AK6082">_xlfn.IFS(AH6082&lt;&gt;"","1",AI6082&lt;&gt;"","2",AJ6082&lt;&gt;"","3")</f>
        <v>3</v>
      </c>
    </row>
    <row r="6083" spans="1:37" x14ac:dyDescent="0.25">
      <c r="A6083" t="s">
        <v>468</v>
      </c>
      <c r="B6083" t="s">
        <v>253</v>
      </c>
      <c r="C6083" s="67" t="str">
        <f t="shared" si="702"/>
        <v>Lily Haessig</v>
      </c>
      <c r="D6083" s="71" t="str" cm="1">
        <f t="array" ref="D6083">_xlfn.IFS(AK6083="1",CONCATENATE(C6083,"Regional"),AK6083="2",CONCATENATE(C6083,"Sectional"),AK6083="3",CONCATENATE(C6083,COUNTIF($C$1:C6083,C6083)))</f>
        <v>Lily Haessig6</v>
      </c>
      <c r="E6083" s="66">
        <v>45185.28125</v>
      </c>
      <c r="F6083" t="s">
        <v>1020</v>
      </c>
      <c r="G6083" s="46">
        <v>96</v>
      </c>
      <c r="H6083" s="46">
        <v>85</v>
      </c>
      <c r="I6083" s="46">
        <v>18</v>
      </c>
      <c r="J6083" t="s">
        <v>137</v>
      </c>
      <c r="K6083" t="s">
        <v>168</v>
      </c>
      <c r="L6083" s="46">
        <v>5069</v>
      </c>
      <c r="M6083" s="46">
        <v>72</v>
      </c>
      <c r="N6083" s="46">
        <v>69.2</v>
      </c>
      <c r="O6083" s="46">
        <v>119</v>
      </c>
      <c r="P6083" s="46">
        <f t="shared" si="703"/>
        <v>2</v>
      </c>
      <c r="R6083" s="67" t="s">
        <v>1165</v>
      </c>
      <c r="S6083" s="67">
        <f>COUNTIF(Y$2:$Y$100,R6083)</f>
        <v>0</v>
      </c>
      <c r="V6083" s="67">
        <f t="shared" si="700"/>
        <v>0</v>
      </c>
      <c r="X6083"/>
      <c r="Y6083" s="67" t="str">
        <f t="shared" si="701"/>
        <v xml:space="preserve"> </v>
      </c>
      <c r="AB6083" t="s">
        <v>168</v>
      </c>
      <c r="AC6083" s="46">
        <v>5069</v>
      </c>
      <c r="AD6083" s="46">
        <v>72</v>
      </c>
      <c r="AE6083" s="46">
        <v>69.2</v>
      </c>
      <c r="AF6083" s="46">
        <v>119</v>
      </c>
      <c r="AH6083" s="70" t="str">
        <f t="shared" si="704"/>
        <v/>
      </c>
      <c r="AI6083" s="70" t="str">
        <f t="shared" si="705"/>
        <v/>
      </c>
      <c r="AJ6083" s="70" t="str">
        <f t="shared" si="706"/>
        <v>X</v>
      </c>
      <c r="AK6083" s="70" t="str" cm="1">
        <f t="array" ref="AK6083">_xlfn.IFS(AH6083&lt;&gt;"","1",AI6083&lt;&gt;"","2",AJ6083&lt;&gt;"","3")</f>
        <v>3</v>
      </c>
    </row>
    <row r="6084" spans="1:37" x14ac:dyDescent="0.25">
      <c r="A6084" t="s">
        <v>1866</v>
      </c>
      <c r="B6084" t="s">
        <v>1656</v>
      </c>
      <c r="C6084" s="67" t="str">
        <f t="shared" si="702"/>
        <v>Alana Keevers</v>
      </c>
      <c r="D6084" s="71" t="str" cm="1">
        <f t="array" ref="D6084">_xlfn.IFS(AK6084="1",CONCATENATE(C6084,"Regional"),AK6084="2",CONCATENATE(C6084,"Sectional"),AK6084="3",CONCATENATE(C6084,COUNTIF($C$1:C6084,C6084)))</f>
        <v>Alana Keevers10</v>
      </c>
      <c r="E6084" s="66">
        <v>45185.28125</v>
      </c>
      <c r="F6084" t="s">
        <v>1020</v>
      </c>
      <c r="G6084" s="46">
        <v>96</v>
      </c>
      <c r="H6084" s="46">
        <v>86</v>
      </c>
      <c r="I6084" s="46">
        <v>20</v>
      </c>
      <c r="J6084" t="s">
        <v>137</v>
      </c>
      <c r="K6084" t="s">
        <v>168</v>
      </c>
      <c r="L6084" s="46">
        <v>5069</v>
      </c>
      <c r="M6084" s="46">
        <v>72</v>
      </c>
      <c r="N6084" s="46">
        <v>69.2</v>
      </c>
      <c r="O6084" s="46">
        <v>119</v>
      </c>
      <c r="P6084" s="46">
        <f t="shared" si="703"/>
        <v>2</v>
      </c>
      <c r="R6084" s="67" t="s">
        <v>2878</v>
      </c>
      <c r="S6084" s="67">
        <f>COUNTIF(Y$2:$Y$100,R6084)</f>
        <v>0</v>
      </c>
      <c r="V6084" s="67">
        <f t="shared" si="700"/>
        <v>0</v>
      </c>
      <c r="X6084"/>
      <c r="Y6084" s="67" t="str">
        <f t="shared" si="701"/>
        <v xml:space="preserve"> </v>
      </c>
      <c r="AB6084" t="s">
        <v>168</v>
      </c>
      <c r="AC6084" s="46">
        <v>5069</v>
      </c>
      <c r="AD6084" s="46">
        <v>72</v>
      </c>
      <c r="AE6084" s="46">
        <v>69.2</v>
      </c>
      <c r="AF6084" s="46">
        <v>119</v>
      </c>
      <c r="AH6084" s="70" t="str">
        <f t="shared" si="704"/>
        <v/>
      </c>
      <c r="AI6084" s="70" t="str">
        <f t="shared" si="705"/>
        <v/>
      </c>
      <c r="AJ6084" s="70" t="str">
        <f t="shared" si="706"/>
        <v>X</v>
      </c>
      <c r="AK6084" s="70" t="str" cm="1">
        <f t="array" ref="AK6084">_xlfn.IFS(AH6084&lt;&gt;"","1",AI6084&lt;&gt;"","2",AJ6084&lt;&gt;"","3")</f>
        <v>3</v>
      </c>
    </row>
    <row r="6085" spans="1:37" x14ac:dyDescent="0.25">
      <c r="A6085" t="s">
        <v>592</v>
      </c>
      <c r="B6085" t="s">
        <v>428</v>
      </c>
      <c r="C6085" s="67" t="str">
        <f t="shared" si="702"/>
        <v>Annika Bilau</v>
      </c>
      <c r="D6085" s="71" t="str" cm="1">
        <f t="array" ref="D6085">_xlfn.IFS(AK6085="1",CONCATENATE(C6085,"Regional"),AK6085="2",CONCATENATE(C6085,"Sectional"),AK6085="3",CONCATENATE(C6085,COUNTIF($C$1:C6085,C6085)))</f>
        <v>Annika Bilau10</v>
      </c>
      <c r="E6085" s="66">
        <v>45185.28125</v>
      </c>
      <c r="F6085" t="s">
        <v>1020</v>
      </c>
      <c r="G6085" s="46">
        <v>96</v>
      </c>
      <c r="H6085" s="46">
        <v>87</v>
      </c>
      <c r="I6085" s="46">
        <v>21</v>
      </c>
      <c r="J6085" t="s">
        <v>137</v>
      </c>
      <c r="K6085" t="s">
        <v>168</v>
      </c>
      <c r="L6085" s="46">
        <v>5069</v>
      </c>
      <c r="M6085" s="46">
        <v>72</v>
      </c>
      <c r="N6085" s="46">
        <v>69.2</v>
      </c>
      <c r="O6085" s="46">
        <v>119</v>
      </c>
      <c r="P6085" s="46">
        <f t="shared" si="703"/>
        <v>2</v>
      </c>
      <c r="R6085" s="67" t="s">
        <v>1239</v>
      </c>
      <c r="S6085" s="67">
        <f>COUNTIF(Y$2:$Y$100,R6085)</f>
        <v>0</v>
      </c>
      <c r="V6085" s="67">
        <f t="shared" si="700"/>
        <v>0</v>
      </c>
      <c r="X6085"/>
      <c r="Y6085" s="67" t="str">
        <f t="shared" si="701"/>
        <v xml:space="preserve"> </v>
      </c>
      <c r="AB6085" t="s">
        <v>168</v>
      </c>
      <c r="AC6085" s="46">
        <v>5069</v>
      </c>
      <c r="AD6085" s="46">
        <v>72</v>
      </c>
      <c r="AE6085" s="46">
        <v>69.2</v>
      </c>
      <c r="AF6085" s="46">
        <v>119</v>
      </c>
      <c r="AH6085" s="70" t="str">
        <f t="shared" si="704"/>
        <v/>
      </c>
      <c r="AI6085" s="70" t="str">
        <f t="shared" si="705"/>
        <v/>
      </c>
      <c r="AJ6085" s="70" t="str">
        <f t="shared" si="706"/>
        <v>X</v>
      </c>
      <c r="AK6085" s="70" t="str" cm="1">
        <f t="array" ref="AK6085">_xlfn.IFS(AH6085&lt;&gt;"","1",AI6085&lt;&gt;"","2",AJ6085&lt;&gt;"","3")</f>
        <v>3</v>
      </c>
    </row>
    <row r="6086" spans="1:37" x14ac:dyDescent="0.25">
      <c r="A6086" t="s">
        <v>474</v>
      </c>
      <c r="B6086" t="s">
        <v>443</v>
      </c>
      <c r="C6086" s="67" t="str">
        <f t="shared" si="702"/>
        <v>Emily Utter</v>
      </c>
      <c r="D6086" s="71" t="str" cm="1">
        <f t="array" ref="D6086">_xlfn.IFS(AK6086="1",CONCATENATE(C6086,"Regional"),AK6086="2",CONCATENATE(C6086,"Sectional"),AK6086="3",CONCATENATE(C6086,COUNTIF($C$1:C6086,C6086)))</f>
        <v>Emily Utter3</v>
      </c>
      <c r="E6086" s="66">
        <v>45185.28125</v>
      </c>
      <c r="F6086" t="s">
        <v>1020</v>
      </c>
      <c r="G6086" s="46">
        <v>96</v>
      </c>
      <c r="H6086" s="46">
        <v>87</v>
      </c>
      <c r="I6086" s="46">
        <v>21</v>
      </c>
      <c r="J6086" t="s">
        <v>137</v>
      </c>
      <c r="K6086" t="s">
        <v>168</v>
      </c>
      <c r="L6086" s="46">
        <v>5069</v>
      </c>
      <c r="M6086" s="46">
        <v>72</v>
      </c>
      <c r="N6086" s="46">
        <v>69.2</v>
      </c>
      <c r="O6086" s="46">
        <v>119</v>
      </c>
      <c r="P6086" s="46">
        <f t="shared" si="703"/>
        <v>2</v>
      </c>
      <c r="R6086" s="67" t="s">
        <v>2744</v>
      </c>
      <c r="S6086" s="67">
        <f>COUNTIF(Y$2:$Y$100,R6086)</f>
        <v>0</v>
      </c>
      <c r="V6086" s="67">
        <f t="shared" si="700"/>
        <v>0</v>
      </c>
      <c r="X6086"/>
      <c r="Y6086" s="67" t="str">
        <f t="shared" si="701"/>
        <v xml:space="preserve"> </v>
      </c>
      <c r="AB6086" t="s">
        <v>168</v>
      </c>
      <c r="AC6086" s="46">
        <v>5069</v>
      </c>
      <c r="AD6086" s="46">
        <v>72</v>
      </c>
      <c r="AE6086" s="46">
        <v>69.2</v>
      </c>
      <c r="AF6086" s="46">
        <v>119</v>
      </c>
      <c r="AH6086" s="70" t="str">
        <f t="shared" si="704"/>
        <v/>
      </c>
      <c r="AI6086" s="70" t="str">
        <f t="shared" si="705"/>
        <v/>
      </c>
      <c r="AJ6086" s="70" t="str">
        <f t="shared" si="706"/>
        <v>X</v>
      </c>
      <c r="AK6086" s="70" t="str" cm="1">
        <f t="array" ref="AK6086">_xlfn.IFS(AH6086&lt;&gt;"","1",AI6086&lt;&gt;"","2",AJ6086&lt;&gt;"","3")</f>
        <v>3</v>
      </c>
    </row>
    <row r="6087" spans="1:37" x14ac:dyDescent="0.25">
      <c r="A6087" t="s">
        <v>467</v>
      </c>
      <c r="B6087" t="s">
        <v>1608</v>
      </c>
      <c r="C6087" s="67" t="str">
        <f t="shared" si="702"/>
        <v>Jacklyn Thao</v>
      </c>
      <c r="D6087" s="71" t="str" cm="1">
        <f t="array" ref="D6087">_xlfn.IFS(AK6087="1",CONCATENATE(C6087,"Regional"),AK6087="2",CONCATENATE(C6087,"Sectional"),AK6087="3",CONCATENATE(C6087,COUNTIF($C$1:C6087,C6087)))</f>
        <v>Jacklyn Thao3</v>
      </c>
      <c r="E6087" s="66">
        <v>45185.28125</v>
      </c>
      <c r="F6087" t="s">
        <v>1020</v>
      </c>
      <c r="G6087" s="46">
        <v>96</v>
      </c>
      <c r="H6087" s="46">
        <v>87</v>
      </c>
      <c r="I6087" s="46">
        <v>21</v>
      </c>
      <c r="J6087" t="s">
        <v>137</v>
      </c>
      <c r="K6087" t="s">
        <v>168</v>
      </c>
      <c r="L6087" s="46">
        <v>5069</v>
      </c>
      <c r="M6087" s="46">
        <v>72</v>
      </c>
      <c r="N6087" s="46">
        <v>69.2</v>
      </c>
      <c r="O6087" s="46">
        <v>119</v>
      </c>
      <c r="P6087" s="46">
        <f t="shared" si="703"/>
        <v>2</v>
      </c>
      <c r="R6087" s="67" t="s">
        <v>2799</v>
      </c>
      <c r="S6087" s="67">
        <f>COUNTIF(Y$2:$Y$100,R6087)</f>
        <v>0</v>
      </c>
      <c r="V6087" s="67">
        <f t="shared" si="700"/>
        <v>0</v>
      </c>
      <c r="X6087"/>
      <c r="Y6087" s="67" t="str">
        <f t="shared" si="701"/>
        <v xml:space="preserve"> </v>
      </c>
      <c r="AB6087" t="s">
        <v>168</v>
      </c>
      <c r="AC6087" s="46">
        <v>5069</v>
      </c>
      <c r="AD6087" s="46">
        <v>72</v>
      </c>
      <c r="AE6087" s="46">
        <v>69.2</v>
      </c>
      <c r="AF6087" s="46">
        <v>119</v>
      </c>
      <c r="AH6087" s="70" t="str">
        <f t="shared" si="704"/>
        <v/>
      </c>
      <c r="AI6087" s="70" t="str">
        <f t="shared" si="705"/>
        <v/>
      </c>
      <c r="AJ6087" s="70" t="str">
        <f t="shared" si="706"/>
        <v>X</v>
      </c>
      <c r="AK6087" s="70" t="str" cm="1">
        <f t="array" ref="AK6087">_xlfn.IFS(AH6087&lt;&gt;"","1",AI6087&lt;&gt;"","2",AJ6087&lt;&gt;"","3")</f>
        <v>3</v>
      </c>
    </row>
    <row r="6088" spans="1:37" x14ac:dyDescent="0.25">
      <c r="A6088" t="s">
        <v>485</v>
      </c>
      <c r="B6088" t="s">
        <v>428</v>
      </c>
      <c r="C6088" s="67" t="str">
        <f t="shared" si="702"/>
        <v>Annika Jafferis</v>
      </c>
      <c r="D6088" s="71" t="str" cm="1">
        <f t="array" ref="D6088">_xlfn.IFS(AK6088="1",CONCATENATE(C6088,"Regional"),AK6088="2",CONCATENATE(C6088,"Sectional"),AK6088="3",CONCATENATE(C6088,COUNTIF($C$1:C6088,C6088)))</f>
        <v>Annika Jafferis10</v>
      </c>
      <c r="E6088" s="66">
        <v>45185.28125</v>
      </c>
      <c r="F6088" t="s">
        <v>1020</v>
      </c>
      <c r="G6088" s="46">
        <v>96</v>
      </c>
      <c r="H6088" s="46">
        <v>87</v>
      </c>
      <c r="I6088" s="46">
        <v>21</v>
      </c>
      <c r="J6088" t="s">
        <v>137</v>
      </c>
      <c r="K6088" t="s">
        <v>168</v>
      </c>
      <c r="L6088" s="46">
        <v>5069</v>
      </c>
      <c r="M6088" s="46">
        <v>72</v>
      </c>
      <c r="N6088" s="46">
        <v>69.2</v>
      </c>
      <c r="O6088" s="46">
        <v>119</v>
      </c>
      <c r="P6088" s="46">
        <f t="shared" si="703"/>
        <v>2</v>
      </c>
      <c r="R6088" s="67" t="s">
        <v>1176</v>
      </c>
      <c r="S6088" s="67">
        <f>COUNTIF(Y$2:$Y$100,R6088)</f>
        <v>0</v>
      </c>
      <c r="V6088" s="67">
        <f t="shared" si="700"/>
        <v>0</v>
      </c>
      <c r="X6088"/>
      <c r="Y6088" s="67" t="str">
        <f t="shared" si="701"/>
        <v xml:space="preserve"> </v>
      </c>
      <c r="AB6088" t="s">
        <v>168</v>
      </c>
      <c r="AC6088" s="46">
        <v>5069</v>
      </c>
      <c r="AD6088" s="46">
        <v>72</v>
      </c>
      <c r="AE6088" s="46">
        <v>69.2</v>
      </c>
      <c r="AF6088" s="46">
        <v>119</v>
      </c>
      <c r="AH6088" s="70" t="str">
        <f t="shared" si="704"/>
        <v/>
      </c>
      <c r="AI6088" s="70" t="str">
        <f t="shared" si="705"/>
        <v/>
      </c>
      <c r="AJ6088" s="70" t="str">
        <f t="shared" si="706"/>
        <v>X</v>
      </c>
      <c r="AK6088" s="70" t="str" cm="1">
        <f t="array" ref="AK6088">_xlfn.IFS(AH6088&lt;&gt;"","1",AI6088&lt;&gt;"","2",AJ6088&lt;&gt;"","3")</f>
        <v>3</v>
      </c>
    </row>
    <row r="6089" spans="1:37" x14ac:dyDescent="0.25">
      <c r="A6089" t="s">
        <v>228</v>
      </c>
      <c r="B6089" t="s">
        <v>500</v>
      </c>
      <c r="C6089" s="67" t="str">
        <f t="shared" si="702"/>
        <v>Naomi Clayton</v>
      </c>
      <c r="D6089" s="71" t="str" cm="1">
        <f t="array" ref="D6089">_xlfn.IFS(AK6089="1",CONCATENATE(C6089,"Regional"),AK6089="2",CONCATENATE(C6089,"Sectional"),AK6089="3",CONCATENATE(C6089,COUNTIF($C$1:C6089,C6089)))</f>
        <v>Naomi Clayton3</v>
      </c>
      <c r="E6089" s="66">
        <v>45185.28125</v>
      </c>
      <c r="F6089" t="s">
        <v>1020</v>
      </c>
      <c r="G6089" s="46">
        <v>96</v>
      </c>
      <c r="H6089" s="46">
        <v>88</v>
      </c>
      <c r="I6089" s="46">
        <v>25</v>
      </c>
      <c r="J6089" t="s">
        <v>137</v>
      </c>
      <c r="K6089" t="s">
        <v>168</v>
      </c>
      <c r="L6089" s="46">
        <v>5069</v>
      </c>
      <c r="M6089" s="46">
        <v>72</v>
      </c>
      <c r="N6089" s="46">
        <v>69.2</v>
      </c>
      <c r="O6089" s="46">
        <v>119</v>
      </c>
      <c r="P6089" s="46">
        <f t="shared" si="703"/>
        <v>2</v>
      </c>
      <c r="R6089" s="67" t="s">
        <v>1187</v>
      </c>
      <c r="S6089" s="67">
        <f>COUNTIF(Y$2:$Y$100,R6089)</f>
        <v>0</v>
      </c>
      <c r="V6089" s="67">
        <f t="shared" si="700"/>
        <v>0</v>
      </c>
      <c r="X6089"/>
      <c r="Y6089" s="67" t="str">
        <f t="shared" si="701"/>
        <v xml:space="preserve"> </v>
      </c>
      <c r="AB6089" t="s">
        <v>168</v>
      </c>
      <c r="AC6089" s="46">
        <v>5069</v>
      </c>
      <c r="AD6089" s="46">
        <v>72</v>
      </c>
      <c r="AE6089" s="46">
        <v>69.2</v>
      </c>
      <c r="AF6089" s="46">
        <v>119</v>
      </c>
      <c r="AH6089" s="70" t="str">
        <f t="shared" si="704"/>
        <v/>
      </c>
      <c r="AI6089" s="70" t="str">
        <f t="shared" si="705"/>
        <v/>
      </c>
      <c r="AJ6089" s="70" t="str">
        <f t="shared" si="706"/>
        <v>X</v>
      </c>
      <c r="AK6089" s="70" t="str" cm="1">
        <f t="array" ref="AK6089">_xlfn.IFS(AH6089&lt;&gt;"","1",AI6089&lt;&gt;"","2",AJ6089&lt;&gt;"","3")</f>
        <v>3</v>
      </c>
    </row>
    <row r="6090" spans="1:37" x14ac:dyDescent="0.25">
      <c r="A6090" t="s">
        <v>377</v>
      </c>
      <c r="B6090" t="s">
        <v>570</v>
      </c>
      <c r="C6090" s="67" t="str">
        <f t="shared" si="702"/>
        <v>Sydney Weiss</v>
      </c>
      <c r="D6090" s="71" t="str" cm="1">
        <f t="array" ref="D6090">_xlfn.IFS(AK6090="1",CONCATENATE(C6090,"Regional"),AK6090="2",CONCATENATE(C6090,"Sectional"),AK6090="3",CONCATENATE(C6090,COUNTIF($C$1:C6090,C6090)))</f>
        <v>Sydney Weiss10</v>
      </c>
      <c r="E6090" s="66">
        <v>45185.28125</v>
      </c>
      <c r="F6090" t="s">
        <v>1020</v>
      </c>
      <c r="G6090" s="46">
        <v>96</v>
      </c>
      <c r="H6090" s="46">
        <v>89</v>
      </c>
      <c r="I6090" s="46">
        <v>26</v>
      </c>
      <c r="J6090" t="s">
        <v>137</v>
      </c>
      <c r="K6090" t="s">
        <v>168</v>
      </c>
      <c r="L6090" s="46">
        <v>5069</v>
      </c>
      <c r="M6090" s="46">
        <v>72</v>
      </c>
      <c r="N6090" s="46">
        <v>69.2</v>
      </c>
      <c r="O6090" s="46">
        <v>119</v>
      </c>
      <c r="P6090" s="46">
        <f t="shared" si="703"/>
        <v>2</v>
      </c>
      <c r="R6090" s="67" t="s">
        <v>2742</v>
      </c>
      <c r="S6090" s="67">
        <f>COUNTIF(Y$2:$Y$100,R6090)</f>
        <v>0</v>
      </c>
      <c r="V6090" s="67">
        <f t="shared" si="700"/>
        <v>0</v>
      </c>
      <c r="X6090"/>
      <c r="Y6090" s="67" t="str">
        <f t="shared" si="701"/>
        <v xml:space="preserve"> </v>
      </c>
      <c r="AB6090" t="s">
        <v>168</v>
      </c>
      <c r="AC6090" s="46">
        <v>5069</v>
      </c>
      <c r="AD6090" s="46">
        <v>72</v>
      </c>
      <c r="AE6090" s="46">
        <v>69.2</v>
      </c>
      <c r="AF6090" s="46">
        <v>119</v>
      </c>
      <c r="AH6090" s="70" t="str">
        <f t="shared" si="704"/>
        <v/>
      </c>
      <c r="AI6090" s="70" t="str">
        <f t="shared" si="705"/>
        <v/>
      </c>
      <c r="AJ6090" s="70" t="str">
        <f t="shared" si="706"/>
        <v>X</v>
      </c>
      <c r="AK6090" s="70" t="str" cm="1">
        <f t="array" ref="AK6090">_xlfn.IFS(AH6090&lt;&gt;"","1",AI6090&lt;&gt;"","2",AJ6090&lt;&gt;"","3")</f>
        <v>3</v>
      </c>
    </row>
    <row r="6091" spans="1:37" x14ac:dyDescent="0.25">
      <c r="A6091" t="s">
        <v>1835</v>
      </c>
      <c r="B6091" t="s">
        <v>1703</v>
      </c>
      <c r="C6091" s="67" t="str">
        <f t="shared" si="702"/>
        <v>olivia maly</v>
      </c>
      <c r="D6091" s="71" t="str" cm="1">
        <f t="array" ref="D6091">_xlfn.IFS(AK6091="1",CONCATENATE(C6091,"Regional"),AK6091="2",CONCATENATE(C6091,"Sectional"),AK6091="3",CONCATENATE(C6091,COUNTIF($C$1:C6091,C6091)))</f>
        <v>olivia maly6</v>
      </c>
      <c r="E6091" s="66">
        <v>45185.28125</v>
      </c>
      <c r="F6091" t="s">
        <v>1020</v>
      </c>
      <c r="G6091" s="46">
        <v>96</v>
      </c>
      <c r="H6091" s="46">
        <v>89</v>
      </c>
      <c r="I6091" s="46">
        <v>26</v>
      </c>
      <c r="J6091" t="s">
        <v>137</v>
      </c>
      <c r="K6091" t="s">
        <v>168</v>
      </c>
      <c r="L6091" s="46">
        <v>5069</v>
      </c>
      <c r="M6091" s="46">
        <v>72</v>
      </c>
      <c r="N6091" s="46">
        <v>69.2</v>
      </c>
      <c r="O6091" s="46">
        <v>119</v>
      </c>
      <c r="P6091" s="46">
        <f t="shared" si="703"/>
        <v>2</v>
      </c>
      <c r="R6091" s="67" t="s">
        <v>2839</v>
      </c>
      <c r="S6091" s="67">
        <f>COUNTIF(Y$2:$Y$100,R6091)</f>
        <v>0</v>
      </c>
      <c r="V6091" s="67">
        <f t="shared" si="700"/>
        <v>0</v>
      </c>
      <c r="X6091"/>
      <c r="Y6091" s="67" t="str">
        <f t="shared" si="701"/>
        <v xml:space="preserve"> </v>
      </c>
      <c r="AB6091" t="s">
        <v>168</v>
      </c>
      <c r="AC6091" s="46">
        <v>5069</v>
      </c>
      <c r="AD6091" s="46">
        <v>72</v>
      </c>
      <c r="AE6091" s="46">
        <v>69.2</v>
      </c>
      <c r="AF6091" s="46">
        <v>119</v>
      </c>
      <c r="AH6091" s="70" t="str">
        <f t="shared" si="704"/>
        <v/>
      </c>
      <c r="AI6091" s="70" t="str">
        <f t="shared" si="705"/>
        <v/>
      </c>
      <c r="AJ6091" s="70" t="str">
        <f t="shared" si="706"/>
        <v>X</v>
      </c>
      <c r="AK6091" s="70" t="str" cm="1">
        <f t="array" ref="AK6091">_xlfn.IFS(AH6091&lt;&gt;"","1",AI6091&lt;&gt;"","2",AJ6091&lt;&gt;"","3")</f>
        <v>3</v>
      </c>
    </row>
    <row r="6092" spans="1:37" x14ac:dyDescent="0.25">
      <c r="A6092" t="s">
        <v>335</v>
      </c>
      <c r="B6092" t="s">
        <v>1613</v>
      </c>
      <c r="C6092" s="67" t="str">
        <f t="shared" si="702"/>
        <v>Arianna Price</v>
      </c>
      <c r="D6092" s="71" t="str" cm="1">
        <f t="array" ref="D6092">_xlfn.IFS(AK6092="1",CONCATENATE(C6092,"Regional"),AK6092="2",CONCATENATE(C6092,"Sectional"),AK6092="3",CONCATENATE(C6092,COUNTIF($C$1:C6092,C6092)))</f>
        <v>Arianna Price10</v>
      </c>
      <c r="E6092" s="66">
        <v>45185.28125</v>
      </c>
      <c r="F6092" t="s">
        <v>1020</v>
      </c>
      <c r="G6092" s="46">
        <v>96</v>
      </c>
      <c r="H6092" s="46">
        <v>90</v>
      </c>
      <c r="I6092" s="46">
        <v>28</v>
      </c>
      <c r="J6092" t="s">
        <v>137</v>
      </c>
      <c r="K6092" t="s">
        <v>168</v>
      </c>
      <c r="L6092" s="46">
        <v>5069</v>
      </c>
      <c r="M6092" s="46">
        <v>72</v>
      </c>
      <c r="N6092" s="46">
        <v>69.2</v>
      </c>
      <c r="O6092" s="46">
        <v>119</v>
      </c>
      <c r="P6092" s="46">
        <f t="shared" si="703"/>
        <v>2</v>
      </c>
      <c r="R6092" s="67" t="s">
        <v>3561</v>
      </c>
      <c r="S6092" s="67">
        <f>COUNTIF(Y$2:$Y$100,R6092)</f>
        <v>0</v>
      </c>
      <c r="V6092" s="67">
        <f t="shared" si="700"/>
        <v>0</v>
      </c>
      <c r="X6092"/>
      <c r="Y6092" s="67" t="str">
        <f t="shared" si="701"/>
        <v xml:space="preserve"> </v>
      </c>
      <c r="AB6092" t="s">
        <v>168</v>
      </c>
      <c r="AC6092" s="46">
        <v>5069</v>
      </c>
      <c r="AD6092" s="46">
        <v>72</v>
      </c>
      <c r="AE6092" s="46">
        <v>69.2</v>
      </c>
      <c r="AF6092" s="46">
        <v>119</v>
      </c>
      <c r="AH6092" s="70" t="str">
        <f t="shared" si="704"/>
        <v/>
      </c>
      <c r="AI6092" s="70" t="str">
        <f t="shared" si="705"/>
        <v/>
      </c>
      <c r="AJ6092" s="70" t="str">
        <f t="shared" si="706"/>
        <v>X</v>
      </c>
      <c r="AK6092" s="70" t="str" cm="1">
        <f t="array" ref="AK6092">_xlfn.IFS(AH6092&lt;&gt;"","1",AI6092&lt;&gt;"","2",AJ6092&lt;&gt;"","3")</f>
        <v>3</v>
      </c>
    </row>
    <row r="6093" spans="1:37" x14ac:dyDescent="0.25">
      <c r="A6093" t="s">
        <v>1774</v>
      </c>
      <c r="B6093" t="s">
        <v>232</v>
      </c>
      <c r="C6093" s="67" t="str">
        <f t="shared" si="702"/>
        <v>Claudia Jenny</v>
      </c>
      <c r="D6093" s="71" t="str" cm="1">
        <f t="array" ref="D6093">_xlfn.IFS(AK6093="1",CONCATENATE(C6093,"Regional"),AK6093="2",CONCATENATE(C6093,"Sectional"),AK6093="3",CONCATENATE(C6093,COUNTIF($C$1:C6093,C6093)))</f>
        <v>Claudia Jenny8</v>
      </c>
      <c r="E6093" s="66">
        <v>45185.28125</v>
      </c>
      <c r="F6093" t="s">
        <v>1020</v>
      </c>
      <c r="G6093" s="46">
        <v>96</v>
      </c>
      <c r="H6093" s="46">
        <v>90</v>
      </c>
      <c r="I6093" s="46">
        <v>28</v>
      </c>
      <c r="J6093" t="s">
        <v>137</v>
      </c>
      <c r="K6093" t="s">
        <v>168</v>
      </c>
      <c r="L6093" s="46">
        <v>5069</v>
      </c>
      <c r="M6093" s="46">
        <v>72</v>
      </c>
      <c r="N6093" s="46">
        <v>69.2</v>
      </c>
      <c r="O6093" s="46">
        <v>119</v>
      </c>
      <c r="P6093" s="46">
        <f t="shared" si="703"/>
        <v>2</v>
      </c>
      <c r="R6093" s="67" t="s">
        <v>2779</v>
      </c>
      <c r="S6093" s="67">
        <f>COUNTIF(Y$2:$Y$100,R6093)</f>
        <v>0</v>
      </c>
      <c r="V6093" s="67">
        <f t="shared" si="700"/>
        <v>0</v>
      </c>
      <c r="X6093"/>
      <c r="Y6093" s="67" t="str">
        <f t="shared" si="701"/>
        <v xml:space="preserve"> </v>
      </c>
      <c r="AB6093" t="s">
        <v>168</v>
      </c>
      <c r="AC6093" s="46">
        <v>5069</v>
      </c>
      <c r="AD6093" s="46">
        <v>72</v>
      </c>
      <c r="AE6093" s="46">
        <v>69.2</v>
      </c>
      <c r="AF6093" s="46">
        <v>119</v>
      </c>
      <c r="AH6093" s="70" t="str">
        <f t="shared" si="704"/>
        <v/>
      </c>
      <c r="AI6093" s="70" t="str">
        <f t="shared" si="705"/>
        <v/>
      </c>
      <c r="AJ6093" s="70" t="str">
        <f t="shared" si="706"/>
        <v>X</v>
      </c>
      <c r="AK6093" s="70" t="str" cm="1">
        <f t="array" ref="AK6093">_xlfn.IFS(AH6093&lt;&gt;"","1",AI6093&lt;&gt;"","2",AJ6093&lt;&gt;"","3")</f>
        <v>3</v>
      </c>
    </row>
    <row r="6094" spans="1:37" x14ac:dyDescent="0.25">
      <c r="A6094" t="s">
        <v>749</v>
      </c>
      <c r="B6094" t="s">
        <v>750</v>
      </c>
      <c r="C6094" s="67" t="str">
        <f t="shared" si="702"/>
        <v>Adelyne Ruetz</v>
      </c>
      <c r="D6094" s="71" t="str" cm="1">
        <f t="array" ref="D6094">_xlfn.IFS(AK6094="1",CONCATENATE(C6094,"Regional"),AK6094="2",CONCATENATE(C6094,"Sectional"),AK6094="3",CONCATENATE(C6094,COUNTIF($C$1:C6094,C6094)))</f>
        <v>Adelyne Ruetz5</v>
      </c>
      <c r="E6094" s="66">
        <v>45185.28125</v>
      </c>
      <c r="F6094" t="s">
        <v>1020</v>
      </c>
      <c r="G6094" s="46">
        <v>96</v>
      </c>
      <c r="H6094" s="46">
        <v>90</v>
      </c>
      <c r="I6094" s="46">
        <v>28</v>
      </c>
      <c r="J6094" t="s">
        <v>137</v>
      </c>
      <c r="K6094" t="s">
        <v>168</v>
      </c>
      <c r="L6094" s="46">
        <v>5069</v>
      </c>
      <c r="M6094" s="46">
        <v>72</v>
      </c>
      <c r="N6094" s="46">
        <v>69.2</v>
      </c>
      <c r="O6094" s="46">
        <v>119</v>
      </c>
      <c r="P6094" s="46">
        <f t="shared" si="703"/>
        <v>2</v>
      </c>
      <c r="R6094" s="67" t="s">
        <v>1337</v>
      </c>
      <c r="S6094" s="67">
        <f>COUNTIF(Y$2:$Y$100,R6094)</f>
        <v>0</v>
      </c>
      <c r="V6094" s="67">
        <f t="shared" si="700"/>
        <v>0</v>
      </c>
      <c r="X6094"/>
      <c r="Y6094" s="67" t="str">
        <f t="shared" si="701"/>
        <v xml:space="preserve"> </v>
      </c>
      <c r="AB6094" t="s">
        <v>168</v>
      </c>
      <c r="AC6094" s="46">
        <v>5069</v>
      </c>
      <c r="AD6094" s="46">
        <v>72</v>
      </c>
      <c r="AE6094" s="46">
        <v>69.2</v>
      </c>
      <c r="AF6094" s="46">
        <v>119</v>
      </c>
      <c r="AH6094" s="70" t="str">
        <f t="shared" si="704"/>
        <v/>
      </c>
      <c r="AI6094" s="70" t="str">
        <f t="shared" si="705"/>
        <v/>
      </c>
      <c r="AJ6094" s="70" t="str">
        <f t="shared" si="706"/>
        <v>X</v>
      </c>
      <c r="AK6094" s="70" t="str" cm="1">
        <f t="array" ref="AK6094">_xlfn.IFS(AH6094&lt;&gt;"","1",AI6094&lt;&gt;"","2",AJ6094&lt;&gt;"","3")</f>
        <v>3</v>
      </c>
    </row>
    <row r="6095" spans="1:37" x14ac:dyDescent="0.25">
      <c r="A6095" t="s">
        <v>88</v>
      </c>
      <c r="B6095" t="s">
        <v>507</v>
      </c>
      <c r="C6095" s="67" t="str">
        <f t="shared" si="702"/>
        <v>Chloe Brown</v>
      </c>
      <c r="D6095" s="71" t="str" cm="1">
        <f t="array" ref="D6095">_xlfn.IFS(AK6095="1",CONCATENATE(C6095,"Regional"),AK6095="2",CONCATENATE(C6095,"Sectional"),AK6095="3",CONCATENATE(C6095,COUNTIF($C$1:C6095,C6095)))</f>
        <v>Chloe Brown14</v>
      </c>
      <c r="E6095" s="66">
        <v>45185.28125</v>
      </c>
      <c r="F6095" t="s">
        <v>1020</v>
      </c>
      <c r="G6095" s="46">
        <v>96</v>
      </c>
      <c r="H6095" s="46">
        <v>90</v>
      </c>
      <c r="I6095" s="46">
        <v>28</v>
      </c>
      <c r="J6095" t="s">
        <v>137</v>
      </c>
      <c r="K6095" t="s">
        <v>168</v>
      </c>
      <c r="L6095" s="46">
        <v>5069</v>
      </c>
      <c r="M6095" s="46">
        <v>72</v>
      </c>
      <c r="N6095" s="46">
        <v>69.2</v>
      </c>
      <c r="O6095" s="46">
        <v>119</v>
      </c>
      <c r="P6095" s="46">
        <f t="shared" si="703"/>
        <v>2</v>
      </c>
      <c r="R6095" s="67" t="s">
        <v>1250</v>
      </c>
      <c r="S6095" s="67">
        <f>COUNTIF(Y$2:$Y$100,R6095)</f>
        <v>0</v>
      </c>
      <c r="V6095" s="67">
        <f t="shared" si="700"/>
        <v>0</v>
      </c>
      <c r="X6095"/>
      <c r="Y6095" s="67" t="str">
        <f t="shared" si="701"/>
        <v xml:space="preserve"> </v>
      </c>
      <c r="AB6095" t="s">
        <v>168</v>
      </c>
      <c r="AC6095" s="46">
        <v>5069</v>
      </c>
      <c r="AD6095" s="46">
        <v>72</v>
      </c>
      <c r="AE6095" s="46">
        <v>69.2</v>
      </c>
      <c r="AF6095" s="46">
        <v>119</v>
      </c>
      <c r="AH6095" s="70" t="str">
        <f t="shared" si="704"/>
        <v/>
      </c>
      <c r="AI6095" s="70" t="str">
        <f t="shared" si="705"/>
        <v/>
      </c>
      <c r="AJ6095" s="70" t="str">
        <f t="shared" si="706"/>
        <v>X</v>
      </c>
      <c r="AK6095" s="70" t="str" cm="1">
        <f t="array" ref="AK6095">_xlfn.IFS(AH6095&lt;&gt;"","1",AI6095&lt;&gt;"","2",AJ6095&lt;&gt;"","3")</f>
        <v>3</v>
      </c>
    </row>
    <row r="6096" spans="1:37" x14ac:dyDescent="0.25">
      <c r="A6096" t="s">
        <v>483</v>
      </c>
      <c r="B6096" t="s">
        <v>458</v>
      </c>
      <c r="C6096" s="67" t="str">
        <f t="shared" si="702"/>
        <v>Lauren Coombs</v>
      </c>
      <c r="D6096" s="71" t="str" cm="1">
        <f t="array" ref="D6096">_xlfn.IFS(AK6096="1",CONCATENATE(C6096,"Regional"),AK6096="2",CONCATENATE(C6096,"Sectional"),AK6096="3",CONCATENATE(C6096,COUNTIF($C$1:C6096,C6096)))</f>
        <v>Lauren Coombs11</v>
      </c>
      <c r="E6096" s="66">
        <v>45185.28125</v>
      </c>
      <c r="F6096" t="s">
        <v>1020</v>
      </c>
      <c r="G6096" s="46">
        <v>96</v>
      </c>
      <c r="H6096" s="46">
        <v>91</v>
      </c>
      <c r="I6096" s="46">
        <v>32</v>
      </c>
      <c r="J6096" t="s">
        <v>137</v>
      </c>
      <c r="K6096" t="s">
        <v>168</v>
      </c>
      <c r="L6096" s="46">
        <v>5069</v>
      </c>
      <c r="M6096" s="46">
        <v>72</v>
      </c>
      <c r="N6096" s="46">
        <v>69.2</v>
      </c>
      <c r="O6096" s="46">
        <v>119</v>
      </c>
      <c r="P6096" s="46">
        <f t="shared" si="703"/>
        <v>2</v>
      </c>
      <c r="R6096" s="67" t="s">
        <v>1174</v>
      </c>
      <c r="S6096" s="67">
        <f>COUNTIF(Y$2:$Y$100,R6096)</f>
        <v>0</v>
      </c>
      <c r="V6096" s="67">
        <f t="shared" ref="V6096:V6159" si="707">COUNTIF(R6096:R8723,Y6096)</f>
        <v>0</v>
      </c>
      <c r="X6096"/>
      <c r="Y6096" s="67" t="str">
        <f t="shared" si="701"/>
        <v xml:space="preserve"> </v>
      </c>
      <c r="AB6096" t="s">
        <v>168</v>
      </c>
      <c r="AC6096" s="46">
        <v>5069</v>
      </c>
      <c r="AD6096" s="46">
        <v>72</v>
      </c>
      <c r="AE6096" s="46">
        <v>69.2</v>
      </c>
      <c r="AF6096" s="46">
        <v>119</v>
      </c>
      <c r="AH6096" s="70" t="str">
        <f t="shared" si="704"/>
        <v/>
      </c>
      <c r="AI6096" s="70" t="str">
        <f t="shared" si="705"/>
        <v/>
      </c>
      <c r="AJ6096" s="70" t="str">
        <f t="shared" si="706"/>
        <v>X</v>
      </c>
      <c r="AK6096" s="70" t="str" cm="1">
        <f t="array" ref="AK6096">_xlfn.IFS(AH6096&lt;&gt;"","1",AI6096&lt;&gt;"","2",AJ6096&lt;&gt;"","3")</f>
        <v>3</v>
      </c>
    </row>
    <row r="6097" spans="1:37" x14ac:dyDescent="0.25">
      <c r="A6097" t="s">
        <v>1805</v>
      </c>
      <c r="B6097" t="s">
        <v>458</v>
      </c>
      <c r="C6097" s="67" t="str">
        <f t="shared" si="702"/>
        <v>Lauren Schleeper</v>
      </c>
      <c r="D6097" s="71" t="str" cm="1">
        <f t="array" ref="D6097">_xlfn.IFS(AK6097="1",CONCATENATE(C6097,"Regional"),AK6097="2",CONCATENATE(C6097,"Sectional"),AK6097="3",CONCATENATE(C6097,COUNTIF($C$1:C6097,C6097)))</f>
        <v>Lauren Schleeper7</v>
      </c>
      <c r="E6097" s="66">
        <v>45185.28125</v>
      </c>
      <c r="F6097" t="s">
        <v>1020</v>
      </c>
      <c r="G6097" s="46">
        <v>96</v>
      </c>
      <c r="H6097" s="46">
        <v>92</v>
      </c>
      <c r="I6097" s="46">
        <v>33</v>
      </c>
      <c r="J6097" t="s">
        <v>137</v>
      </c>
      <c r="K6097" t="s">
        <v>168</v>
      </c>
      <c r="L6097" s="46">
        <v>5069</v>
      </c>
      <c r="M6097" s="46">
        <v>72</v>
      </c>
      <c r="N6097" s="46">
        <v>69.2</v>
      </c>
      <c r="O6097" s="46">
        <v>119</v>
      </c>
      <c r="P6097" s="46">
        <f t="shared" si="703"/>
        <v>2</v>
      </c>
      <c r="R6097" s="67" t="s">
        <v>2808</v>
      </c>
      <c r="S6097" s="67">
        <f>COUNTIF(Y$2:$Y$100,R6097)</f>
        <v>0</v>
      </c>
      <c r="V6097" s="67">
        <f t="shared" si="707"/>
        <v>0</v>
      </c>
      <c r="X6097"/>
      <c r="Y6097" s="67" t="str">
        <f t="shared" si="701"/>
        <v xml:space="preserve"> </v>
      </c>
      <c r="AB6097" t="s">
        <v>168</v>
      </c>
      <c r="AC6097" s="46">
        <v>5069</v>
      </c>
      <c r="AD6097" s="46">
        <v>72</v>
      </c>
      <c r="AE6097" s="46">
        <v>69.2</v>
      </c>
      <c r="AF6097" s="46">
        <v>119</v>
      </c>
      <c r="AH6097" s="70" t="str">
        <f t="shared" si="704"/>
        <v/>
      </c>
      <c r="AI6097" s="70" t="str">
        <f t="shared" si="705"/>
        <v/>
      </c>
      <c r="AJ6097" s="70" t="str">
        <f t="shared" si="706"/>
        <v>X</v>
      </c>
      <c r="AK6097" s="70" t="str" cm="1">
        <f t="array" ref="AK6097">_xlfn.IFS(AH6097&lt;&gt;"","1",AI6097&lt;&gt;"","2",AJ6097&lt;&gt;"","3")</f>
        <v>3</v>
      </c>
    </row>
    <row r="6098" spans="1:37" x14ac:dyDescent="0.25">
      <c r="A6098" t="s">
        <v>406</v>
      </c>
      <c r="B6098" t="s">
        <v>407</v>
      </c>
      <c r="C6098" s="67" t="str">
        <f t="shared" si="702"/>
        <v>Delaney Jaskula</v>
      </c>
      <c r="D6098" s="71" t="str" cm="1">
        <f t="array" ref="D6098">_xlfn.IFS(AK6098="1",CONCATENATE(C6098,"Regional"),AK6098="2",CONCATENATE(C6098,"Sectional"),AK6098="3",CONCATENATE(C6098,COUNTIF($C$1:C6098,C6098)))</f>
        <v>Delaney Jaskula10</v>
      </c>
      <c r="E6098" s="66">
        <v>45185.28125</v>
      </c>
      <c r="F6098" t="s">
        <v>1020</v>
      </c>
      <c r="G6098" s="46">
        <v>96</v>
      </c>
      <c r="H6098" s="46">
        <v>92</v>
      </c>
      <c r="I6098" s="46">
        <v>33</v>
      </c>
      <c r="J6098" t="s">
        <v>137</v>
      </c>
      <c r="K6098" t="s">
        <v>168</v>
      </c>
      <c r="L6098" s="46">
        <v>5069</v>
      </c>
      <c r="M6098" s="46">
        <v>72</v>
      </c>
      <c r="N6098" s="46">
        <v>69.2</v>
      </c>
      <c r="O6098" s="46">
        <v>119</v>
      </c>
      <c r="P6098" s="46">
        <f t="shared" si="703"/>
        <v>2</v>
      </c>
      <c r="R6098" s="67" t="s">
        <v>1137</v>
      </c>
      <c r="S6098" s="67">
        <f>COUNTIF(Y$2:$Y$100,R6098)</f>
        <v>0</v>
      </c>
      <c r="V6098" s="67">
        <f t="shared" si="707"/>
        <v>0</v>
      </c>
      <c r="X6098"/>
      <c r="Y6098" s="67" t="str">
        <f t="shared" si="701"/>
        <v xml:space="preserve"> </v>
      </c>
      <c r="AB6098" t="s">
        <v>168</v>
      </c>
      <c r="AC6098" s="46">
        <v>5069</v>
      </c>
      <c r="AD6098" s="46">
        <v>72</v>
      </c>
      <c r="AE6098" s="46">
        <v>69.2</v>
      </c>
      <c r="AF6098" s="46">
        <v>119</v>
      </c>
      <c r="AH6098" s="70" t="str">
        <f t="shared" si="704"/>
        <v/>
      </c>
      <c r="AI6098" s="70" t="str">
        <f t="shared" si="705"/>
        <v/>
      </c>
      <c r="AJ6098" s="70" t="str">
        <f t="shared" si="706"/>
        <v>X</v>
      </c>
      <c r="AK6098" s="70" t="str" cm="1">
        <f t="array" ref="AK6098">_xlfn.IFS(AH6098&lt;&gt;"","1",AI6098&lt;&gt;"","2",AJ6098&lt;&gt;"","3")</f>
        <v>3</v>
      </c>
    </row>
    <row r="6099" spans="1:37" x14ac:dyDescent="0.25">
      <c r="A6099" t="s">
        <v>668</v>
      </c>
      <c r="B6099" t="s">
        <v>669</v>
      </c>
      <c r="C6099" s="67" t="str">
        <f t="shared" si="702"/>
        <v>Teya Capps</v>
      </c>
      <c r="D6099" s="71" t="str" cm="1">
        <f t="array" ref="D6099">_xlfn.IFS(AK6099="1",CONCATENATE(C6099,"Regional"),AK6099="2",CONCATENATE(C6099,"Sectional"),AK6099="3",CONCATENATE(C6099,COUNTIF($C$1:C6099,C6099)))</f>
        <v>Teya Capps6</v>
      </c>
      <c r="E6099" s="66">
        <v>45185.28125</v>
      </c>
      <c r="F6099" t="s">
        <v>1020</v>
      </c>
      <c r="G6099" s="46">
        <v>96</v>
      </c>
      <c r="H6099" s="46">
        <v>93</v>
      </c>
      <c r="I6099" s="46">
        <v>35</v>
      </c>
      <c r="J6099" t="s">
        <v>137</v>
      </c>
      <c r="K6099" t="s">
        <v>168</v>
      </c>
      <c r="L6099" s="46">
        <v>5069</v>
      </c>
      <c r="M6099" s="46">
        <v>72</v>
      </c>
      <c r="N6099" s="46">
        <v>69.2</v>
      </c>
      <c r="O6099" s="46">
        <v>119</v>
      </c>
      <c r="P6099" s="46">
        <f t="shared" si="703"/>
        <v>2</v>
      </c>
      <c r="R6099" s="67" t="s">
        <v>1287</v>
      </c>
      <c r="S6099" s="67">
        <f>COUNTIF(Y$2:$Y$100,R6099)</f>
        <v>0</v>
      </c>
      <c r="V6099" s="67">
        <f t="shared" si="707"/>
        <v>0</v>
      </c>
      <c r="X6099"/>
      <c r="Y6099" s="67" t="str">
        <f t="shared" si="701"/>
        <v xml:space="preserve"> </v>
      </c>
      <c r="AB6099" t="s">
        <v>168</v>
      </c>
      <c r="AC6099" s="46">
        <v>5069</v>
      </c>
      <c r="AD6099" s="46">
        <v>72</v>
      </c>
      <c r="AE6099" s="46">
        <v>69.2</v>
      </c>
      <c r="AF6099" s="46">
        <v>119</v>
      </c>
      <c r="AH6099" s="70" t="str">
        <f t="shared" si="704"/>
        <v/>
      </c>
      <c r="AI6099" s="70" t="str">
        <f t="shared" si="705"/>
        <v/>
      </c>
      <c r="AJ6099" s="70" t="str">
        <f t="shared" si="706"/>
        <v>X</v>
      </c>
      <c r="AK6099" s="70" t="str" cm="1">
        <f t="array" ref="AK6099">_xlfn.IFS(AH6099&lt;&gt;"","1",AI6099&lt;&gt;"","2",AJ6099&lt;&gt;"","3")</f>
        <v>3</v>
      </c>
    </row>
    <row r="6100" spans="1:37" x14ac:dyDescent="0.25">
      <c r="A6100" t="s">
        <v>3433</v>
      </c>
      <c r="B6100" t="s">
        <v>2699</v>
      </c>
      <c r="C6100" s="67" t="str">
        <f t="shared" si="702"/>
        <v>callie shipshock</v>
      </c>
      <c r="D6100" s="71" t="str" cm="1">
        <f t="array" ref="D6100">_xlfn.IFS(AK6100="1",CONCATENATE(C6100,"Regional"),AK6100="2",CONCATENATE(C6100,"Sectional"),AK6100="3",CONCATENATE(C6100,COUNTIF($C$1:C6100,C6100)))</f>
        <v>callie shipshock3</v>
      </c>
      <c r="E6100" s="66">
        <v>45185.28125</v>
      </c>
      <c r="F6100" t="s">
        <v>1020</v>
      </c>
      <c r="G6100" s="46">
        <v>96</v>
      </c>
      <c r="H6100" s="46">
        <v>93</v>
      </c>
      <c r="I6100" s="46">
        <v>35</v>
      </c>
      <c r="J6100" t="s">
        <v>137</v>
      </c>
      <c r="K6100" t="s">
        <v>168</v>
      </c>
      <c r="L6100" s="46">
        <v>5069</v>
      </c>
      <c r="M6100" s="46">
        <v>72</v>
      </c>
      <c r="N6100" s="46">
        <v>69.2</v>
      </c>
      <c r="O6100" s="46">
        <v>119</v>
      </c>
      <c r="P6100" s="46">
        <f t="shared" si="703"/>
        <v>2</v>
      </c>
      <c r="R6100" s="67" t="s">
        <v>3629</v>
      </c>
      <c r="S6100" s="67">
        <f>COUNTIF(Y$2:$Y$100,R6100)</f>
        <v>0</v>
      </c>
      <c r="V6100" s="67">
        <f t="shared" si="707"/>
        <v>0</v>
      </c>
      <c r="X6100"/>
      <c r="Y6100" s="67" t="str">
        <f t="shared" si="701"/>
        <v xml:space="preserve"> </v>
      </c>
      <c r="AB6100" t="s">
        <v>168</v>
      </c>
      <c r="AC6100" s="46">
        <v>5069</v>
      </c>
      <c r="AD6100" s="46">
        <v>72</v>
      </c>
      <c r="AE6100" s="46">
        <v>69.2</v>
      </c>
      <c r="AF6100" s="46">
        <v>119</v>
      </c>
      <c r="AH6100" s="70" t="str">
        <f t="shared" si="704"/>
        <v/>
      </c>
      <c r="AI6100" s="70" t="str">
        <f t="shared" si="705"/>
        <v/>
      </c>
      <c r="AJ6100" s="70" t="str">
        <f t="shared" si="706"/>
        <v>X</v>
      </c>
      <c r="AK6100" s="70" t="str" cm="1">
        <f t="array" ref="AK6100">_xlfn.IFS(AH6100&lt;&gt;"","1",AI6100&lt;&gt;"","2",AJ6100&lt;&gt;"","3")</f>
        <v>3</v>
      </c>
    </row>
    <row r="6101" spans="1:37" x14ac:dyDescent="0.25">
      <c r="A6101" t="s">
        <v>493</v>
      </c>
      <c r="B6101" t="s">
        <v>494</v>
      </c>
      <c r="C6101" s="67" t="str">
        <f t="shared" si="702"/>
        <v>Maren Wieme</v>
      </c>
      <c r="D6101" s="71" t="str" cm="1">
        <f t="array" ref="D6101">_xlfn.IFS(AK6101="1",CONCATENATE(C6101,"Regional"),AK6101="2",CONCATENATE(C6101,"Sectional"),AK6101="3",CONCATENATE(C6101,COUNTIF($C$1:C6101,C6101)))</f>
        <v>Maren Wieme7</v>
      </c>
      <c r="E6101" s="66">
        <v>45185.28125</v>
      </c>
      <c r="F6101" t="s">
        <v>1020</v>
      </c>
      <c r="G6101" s="46">
        <v>96</v>
      </c>
      <c r="H6101" s="46">
        <v>94</v>
      </c>
      <c r="I6101" s="46">
        <v>37</v>
      </c>
      <c r="J6101" t="s">
        <v>137</v>
      </c>
      <c r="K6101" t="s">
        <v>168</v>
      </c>
      <c r="L6101" s="46">
        <v>5069</v>
      </c>
      <c r="M6101" s="46">
        <v>72</v>
      </c>
      <c r="N6101" s="46">
        <v>69.2</v>
      </c>
      <c r="O6101" s="46">
        <v>119</v>
      </c>
      <c r="P6101" s="46">
        <f t="shared" si="703"/>
        <v>2</v>
      </c>
      <c r="R6101" s="67" t="s">
        <v>1182</v>
      </c>
      <c r="S6101" s="67">
        <f>COUNTIF(Y$2:$Y$100,R6101)</f>
        <v>0</v>
      </c>
      <c r="V6101" s="67">
        <f t="shared" si="707"/>
        <v>0</v>
      </c>
      <c r="X6101"/>
      <c r="Y6101" s="67" t="str">
        <f t="shared" si="701"/>
        <v xml:space="preserve"> </v>
      </c>
      <c r="AB6101" t="s">
        <v>168</v>
      </c>
      <c r="AC6101" s="46">
        <v>5069</v>
      </c>
      <c r="AD6101" s="46">
        <v>72</v>
      </c>
      <c r="AE6101" s="46">
        <v>69.2</v>
      </c>
      <c r="AF6101" s="46">
        <v>119</v>
      </c>
      <c r="AH6101" s="70" t="str">
        <f t="shared" si="704"/>
        <v/>
      </c>
      <c r="AI6101" s="70" t="str">
        <f t="shared" si="705"/>
        <v/>
      </c>
      <c r="AJ6101" s="70" t="str">
        <f t="shared" si="706"/>
        <v>X</v>
      </c>
      <c r="AK6101" s="70" t="str" cm="1">
        <f t="array" ref="AK6101">_xlfn.IFS(AH6101&lt;&gt;"","1",AI6101&lt;&gt;"","2",AJ6101&lt;&gt;"","3")</f>
        <v>3</v>
      </c>
    </row>
    <row r="6102" spans="1:37" x14ac:dyDescent="0.25">
      <c r="A6102" t="s">
        <v>1745</v>
      </c>
      <c r="B6102" t="s">
        <v>772</v>
      </c>
      <c r="C6102" s="67" t="str">
        <f t="shared" si="702"/>
        <v>Alexa Fasciotti</v>
      </c>
      <c r="D6102" s="71" t="str" cm="1">
        <f t="array" ref="D6102">_xlfn.IFS(AK6102="1",CONCATENATE(C6102,"Regional"),AK6102="2",CONCATENATE(C6102,"Sectional"),AK6102="3",CONCATENATE(C6102,COUNTIF($C$1:C6102,C6102)))</f>
        <v>Alexa Fasciotti3</v>
      </c>
      <c r="E6102" s="66">
        <v>45185.28125</v>
      </c>
      <c r="F6102" t="s">
        <v>1020</v>
      </c>
      <c r="G6102" s="46">
        <v>96</v>
      </c>
      <c r="H6102" s="46">
        <v>94</v>
      </c>
      <c r="I6102" s="46">
        <v>37</v>
      </c>
      <c r="J6102" t="s">
        <v>137</v>
      </c>
      <c r="K6102" t="s">
        <v>168</v>
      </c>
      <c r="L6102" s="46">
        <v>5069</v>
      </c>
      <c r="M6102" s="46">
        <v>72</v>
      </c>
      <c r="N6102" s="46">
        <v>69.2</v>
      </c>
      <c r="O6102" s="46">
        <v>119</v>
      </c>
      <c r="P6102" s="46">
        <f t="shared" si="703"/>
        <v>2</v>
      </c>
      <c r="R6102" s="67" t="s">
        <v>2750</v>
      </c>
      <c r="S6102" s="67">
        <f>COUNTIF(Y$2:$Y$100,R6102)</f>
        <v>0</v>
      </c>
      <c r="V6102" s="67">
        <f t="shared" si="707"/>
        <v>0</v>
      </c>
      <c r="X6102"/>
      <c r="Y6102" s="67" t="str">
        <f t="shared" si="701"/>
        <v xml:space="preserve"> </v>
      </c>
      <c r="AB6102" t="s">
        <v>168</v>
      </c>
      <c r="AC6102" s="46">
        <v>5069</v>
      </c>
      <c r="AD6102" s="46">
        <v>72</v>
      </c>
      <c r="AE6102" s="46">
        <v>69.2</v>
      </c>
      <c r="AF6102" s="46">
        <v>119</v>
      </c>
      <c r="AH6102" s="70" t="str">
        <f t="shared" si="704"/>
        <v/>
      </c>
      <c r="AI6102" s="70" t="str">
        <f t="shared" si="705"/>
        <v/>
      </c>
      <c r="AJ6102" s="70" t="str">
        <f t="shared" si="706"/>
        <v>X</v>
      </c>
      <c r="AK6102" s="70" t="str" cm="1">
        <f t="array" ref="AK6102">_xlfn.IFS(AH6102&lt;&gt;"","1",AI6102&lt;&gt;"","2",AJ6102&lt;&gt;"","3")</f>
        <v>3</v>
      </c>
    </row>
    <row r="6103" spans="1:37" x14ac:dyDescent="0.25">
      <c r="A6103" t="s">
        <v>230</v>
      </c>
      <c r="B6103" t="s">
        <v>844</v>
      </c>
      <c r="C6103" s="67" t="str">
        <f t="shared" si="702"/>
        <v>Rylie Cook</v>
      </c>
      <c r="D6103" s="71" t="str" cm="1">
        <f t="array" ref="D6103">_xlfn.IFS(AK6103="1",CONCATENATE(C6103,"Regional"),AK6103="2",CONCATENATE(C6103,"Sectional"),AK6103="3",CONCATENATE(C6103,COUNTIF($C$1:C6103,C6103)))</f>
        <v>Rylie Cook7</v>
      </c>
      <c r="E6103" s="66">
        <v>45185.28125</v>
      </c>
      <c r="F6103" t="s">
        <v>1020</v>
      </c>
      <c r="G6103" s="46">
        <v>96</v>
      </c>
      <c r="H6103" s="46">
        <v>94</v>
      </c>
      <c r="I6103" s="46">
        <v>37</v>
      </c>
      <c r="J6103" t="s">
        <v>137</v>
      </c>
      <c r="K6103" t="s">
        <v>168</v>
      </c>
      <c r="L6103" s="46">
        <v>5069</v>
      </c>
      <c r="M6103" s="46">
        <v>72</v>
      </c>
      <c r="N6103" s="46">
        <v>69.2</v>
      </c>
      <c r="O6103" s="46">
        <v>119</v>
      </c>
      <c r="P6103" s="46">
        <f t="shared" si="703"/>
        <v>2</v>
      </c>
      <c r="R6103" s="67" t="s">
        <v>1392</v>
      </c>
      <c r="S6103" s="67">
        <f>COUNTIF(Y$2:$Y$100,R6103)</f>
        <v>0</v>
      </c>
      <c r="V6103" s="67">
        <f t="shared" si="707"/>
        <v>0</v>
      </c>
      <c r="X6103"/>
      <c r="Y6103" s="67" t="str">
        <f t="shared" si="701"/>
        <v xml:space="preserve"> </v>
      </c>
      <c r="AB6103" t="s">
        <v>168</v>
      </c>
      <c r="AC6103" s="46">
        <v>5069</v>
      </c>
      <c r="AD6103" s="46">
        <v>72</v>
      </c>
      <c r="AE6103" s="46">
        <v>69.2</v>
      </c>
      <c r="AF6103" s="46">
        <v>119</v>
      </c>
      <c r="AH6103" s="70" t="str">
        <f t="shared" si="704"/>
        <v/>
      </c>
      <c r="AI6103" s="70" t="str">
        <f t="shared" si="705"/>
        <v/>
      </c>
      <c r="AJ6103" s="70" t="str">
        <f t="shared" si="706"/>
        <v>X</v>
      </c>
      <c r="AK6103" s="70" t="str" cm="1">
        <f t="array" ref="AK6103">_xlfn.IFS(AH6103&lt;&gt;"","1",AI6103&lt;&gt;"","2",AJ6103&lt;&gt;"","3")</f>
        <v>3</v>
      </c>
    </row>
    <row r="6104" spans="1:37" x14ac:dyDescent="0.25">
      <c r="A6104" t="s">
        <v>1611</v>
      </c>
      <c r="B6104" t="s">
        <v>459</v>
      </c>
      <c r="C6104" s="67" t="str">
        <f t="shared" si="702"/>
        <v>Addison LaLonde</v>
      </c>
      <c r="D6104" s="71" t="str" cm="1">
        <f t="array" ref="D6104">_xlfn.IFS(AK6104="1",CONCATENATE(C6104,"Regional"),AK6104="2",CONCATENATE(C6104,"Sectional"),AK6104="3",CONCATENATE(C6104,COUNTIF($C$1:C6104,C6104)))</f>
        <v>Addison LaLonde5</v>
      </c>
      <c r="E6104" s="66">
        <v>45185.28125</v>
      </c>
      <c r="F6104" t="s">
        <v>1020</v>
      </c>
      <c r="G6104" s="46">
        <v>96</v>
      </c>
      <c r="H6104" s="46">
        <v>94</v>
      </c>
      <c r="I6104" s="46">
        <v>37</v>
      </c>
      <c r="J6104" t="s">
        <v>137</v>
      </c>
      <c r="K6104" t="s">
        <v>168</v>
      </c>
      <c r="L6104" s="46">
        <v>5069</v>
      </c>
      <c r="M6104" s="46">
        <v>72</v>
      </c>
      <c r="N6104" s="46">
        <v>69.2</v>
      </c>
      <c r="O6104" s="46">
        <v>119</v>
      </c>
      <c r="P6104" s="46">
        <f t="shared" si="703"/>
        <v>2</v>
      </c>
      <c r="R6104" s="67" t="s">
        <v>3482</v>
      </c>
      <c r="S6104" s="67">
        <f>COUNTIF(Y$2:$Y$100,R6104)</f>
        <v>0</v>
      </c>
      <c r="V6104" s="67">
        <f t="shared" si="707"/>
        <v>0</v>
      </c>
      <c r="X6104"/>
      <c r="Y6104" s="67" t="str">
        <f t="shared" si="701"/>
        <v xml:space="preserve"> </v>
      </c>
      <c r="AB6104" t="s">
        <v>168</v>
      </c>
      <c r="AC6104" s="46">
        <v>5069</v>
      </c>
      <c r="AD6104" s="46">
        <v>72</v>
      </c>
      <c r="AE6104" s="46">
        <v>69.2</v>
      </c>
      <c r="AF6104" s="46">
        <v>119</v>
      </c>
      <c r="AH6104" s="70" t="str">
        <f t="shared" si="704"/>
        <v/>
      </c>
      <c r="AI6104" s="70" t="str">
        <f t="shared" si="705"/>
        <v/>
      </c>
      <c r="AJ6104" s="70" t="str">
        <f t="shared" si="706"/>
        <v>X</v>
      </c>
      <c r="AK6104" s="70" t="str" cm="1">
        <f t="array" ref="AK6104">_xlfn.IFS(AH6104&lt;&gt;"","1",AI6104&lt;&gt;"","2",AJ6104&lt;&gt;"","3")</f>
        <v>3</v>
      </c>
    </row>
    <row r="6105" spans="1:37" x14ac:dyDescent="0.25">
      <c r="A6105" t="s">
        <v>498</v>
      </c>
      <c r="B6105" t="s">
        <v>499</v>
      </c>
      <c r="C6105" s="67" t="str">
        <f t="shared" si="702"/>
        <v>Macy Grover</v>
      </c>
      <c r="D6105" s="71" t="str" cm="1">
        <f t="array" ref="D6105">_xlfn.IFS(AK6105="1",CONCATENATE(C6105,"Regional"),AK6105="2",CONCATENATE(C6105,"Sectional"),AK6105="3",CONCATENATE(C6105,COUNTIF($C$1:C6105,C6105)))</f>
        <v>Macy Grover6</v>
      </c>
      <c r="E6105" s="66">
        <v>45185.28125</v>
      </c>
      <c r="F6105" t="s">
        <v>1020</v>
      </c>
      <c r="G6105" s="46">
        <v>96</v>
      </c>
      <c r="H6105" s="46">
        <v>95</v>
      </c>
      <c r="I6105" s="46">
        <v>41</v>
      </c>
      <c r="J6105" t="s">
        <v>137</v>
      </c>
      <c r="K6105" t="s">
        <v>168</v>
      </c>
      <c r="L6105" s="46">
        <v>5069</v>
      </c>
      <c r="M6105" s="46">
        <v>72</v>
      </c>
      <c r="N6105" s="46">
        <v>69.2</v>
      </c>
      <c r="O6105" s="46">
        <v>119</v>
      </c>
      <c r="P6105" s="46">
        <f t="shared" si="703"/>
        <v>2</v>
      </c>
      <c r="R6105" s="67" t="s">
        <v>1186</v>
      </c>
      <c r="S6105" s="67">
        <f>COUNTIF(Y$2:$Y$100,R6105)</f>
        <v>0</v>
      </c>
      <c r="V6105" s="67">
        <f t="shared" si="707"/>
        <v>0</v>
      </c>
      <c r="X6105"/>
      <c r="Y6105" s="67" t="str">
        <f t="shared" si="701"/>
        <v xml:space="preserve"> </v>
      </c>
      <c r="AB6105" t="s">
        <v>168</v>
      </c>
      <c r="AC6105" s="46">
        <v>5069</v>
      </c>
      <c r="AD6105" s="46">
        <v>72</v>
      </c>
      <c r="AE6105" s="46">
        <v>69.2</v>
      </c>
      <c r="AF6105" s="46">
        <v>119</v>
      </c>
      <c r="AH6105" s="70" t="str">
        <f t="shared" si="704"/>
        <v/>
      </c>
      <c r="AI6105" s="70" t="str">
        <f t="shared" si="705"/>
        <v/>
      </c>
      <c r="AJ6105" s="70" t="str">
        <f t="shared" si="706"/>
        <v>X</v>
      </c>
      <c r="AK6105" s="70" t="str" cm="1">
        <f t="array" ref="AK6105">_xlfn.IFS(AH6105&lt;&gt;"","1",AI6105&lt;&gt;"","2",AJ6105&lt;&gt;"","3")</f>
        <v>3</v>
      </c>
    </row>
    <row r="6106" spans="1:37" x14ac:dyDescent="0.25">
      <c r="A6106" t="s">
        <v>1609</v>
      </c>
      <c r="B6106" t="s">
        <v>470</v>
      </c>
      <c r="C6106" s="67" t="str">
        <f t="shared" si="702"/>
        <v>Laila Ehiorobo</v>
      </c>
      <c r="D6106" s="71" t="str" cm="1">
        <f t="array" ref="D6106">_xlfn.IFS(AK6106="1",CONCATENATE(C6106,"Regional"),AK6106="2",CONCATENATE(C6106,"Sectional"),AK6106="3",CONCATENATE(C6106,COUNTIF($C$1:C6106,C6106)))</f>
        <v>Laila Ehiorobo7</v>
      </c>
      <c r="E6106" s="66">
        <v>45185.28125</v>
      </c>
      <c r="F6106" t="s">
        <v>1020</v>
      </c>
      <c r="G6106" s="46">
        <v>96</v>
      </c>
      <c r="H6106" s="46">
        <v>96</v>
      </c>
      <c r="I6106" s="46">
        <v>42</v>
      </c>
      <c r="J6106" t="s">
        <v>137</v>
      </c>
      <c r="K6106" t="s">
        <v>168</v>
      </c>
      <c r="L6106" s="46">
        <v>5069</v>
      </c>
      <c r="M6106" s="46">
        <v>72</v>
      </c>
      <c r="N6106" s="46">
        <v>69.2</v>
      </c>
      <c r="O6106" s="46">
        <v>119</v>
      </c>
      <c r="P6106" s="46">
        <f t="shared" si="703"/>
        <v>2</v>
      </c>
      <c r="R6106" s="67" t="s">
        <v>3572</v>
      </c>
      <c r="S6106" s="67">
        <f>COUNTIF(Y$2:$Y$100,R6106)</f>
        <v>0</v>
      </c>
      <c r="V6106" s="67">
        <f t="shared" si="707"/>
        <v>0</v>
      </c>
      <c r="X6106"/>
      <c r="Y6106" s="67" t="str">
        <f t="shared" si="701"/>
        <v xml:space="preserve"> </v>
      </c>
      <c r="AB6106" t="s">
        <v>168</v>
      </c>
      <c r="AC6106" s="46">
        <v>5069</v>
      </c>
      <c r="AD6106" s="46">
        <v>72</v>
      </c>
      <c r="AE6106" s="46">
        <v>69.2</v>
      </c>
      <c r="AF6106" s="46">
        <v>119</v>
      </c>
      <c r="AH6106" s="70" t="str">
        <f t="shared" si="704"/>
        <v/>
      </c>
      <c r="AI6106" s="70" t="str">
        <f t="shared" si="705"/>
        <v/>
      </c>
      <c r="AJ6106" s="70" t="str">
        <f t="shared" si="706"/>
        <v>X</v>
      </c>
      <c r="AK6106" s="70" t="str" cm="1">
        <f t="array" ref="AK6106">_xlfn.IFS(AH6106&lt;&gt;"","1",AI6106&lt;&gt;"","2",AJ6106&lt;&gt;"","3")</f>
        <v>3</v>
      </c>
    </row>
    <row r="6107" spans="1:37" x14ac:dyDescent="0.25">
      <c r="A6107" t="s">
        <v>1810</v>
      </c>
      <c r="B6107" t="s">
        <v>1050</v>
      </c>
      <c r="C6107" s="67" t="str">
        <f t="shared" si="702"/>
        <v>Lindsay Schaefer</v>
      </c>
      <c r="D6107" s="71" t="str" cm="1">
        <f t="array" ref="D6107">_xlfn.IFS(AK6107="1",CONCATENATE(C6107,"Regional"),AK6107="2",CONCATENATE(C6107,"Sectional"),AK6107="3",CONCATENATE(C6107,COUNTIF($C$1:C6107,C6107)))</f>
        <v>Lindsay Schaefer5</v>
      </c>
      <c r="E6107" s="66">
        <v>45185.28125</v>
      </c>
      <c r="F6107" t="s">
        <v>1020</v>
      </c>
      <c r="G6107" s="46">
        <v>96</v>
      </c>
      <c r="H6107" s="46">
        <v>97</v>
      </c>
      <c r="I6107" s="46">
        <v>43</v>
      </c>
      <c r="J6107" t="s">
        <v>137</v>
      </c>
      <c r="K6107" t="s">
        <v>168</v>
      </c>
      <c r="L6107" s="46">
        <v>5069</v>
      </c>
      <c r="M6107" s="46">
        <v>72</v>
      </c>
      <c r="N6107" s="46">
        <v>69.2</v>
      </c>
      <c r="O6107" s="46">
        <v>119</v>
      </c>
      <c r="P6107" s="46">
        <f t="shared" si="703"/>
        <v>2</v>
      </c>
      <c r="R6107" s="67" t="s">
        <v>2812</v>
      </c>
      <c r="S6107" s="67">
        <f>COUNTIF(Y$2:$Y$100,R6107)</f>
        <v>0</v>
      </c>
      <c r="V6107" s="67">
        <f t="shared" si="707"/>
        <v>0</v>
      </c>
      <c r="X6107"/>
      <c r="Y6107" s="67" t="str">
        <f t="shared" si="701"/>
        <v xml:space="preserve"> </v>
      </c>
      <c r="AB6107" t="s">
        <v>168</v>
      </c>
      <c r="AC6107" s="46">
        <v>5069</v>
      </c>
      <c r="AD6107" s="46">
        <v>72</v>
      </c>
      <c r="AE6107" s="46">
        <v>69.2</v>
      </c>
      <c r="AF6107" s="46">
        <v>119</v>
      </c>
      <c r="AH6107" s="70" t="str">
        <f t="shared" si="704"/>
        <v/>
      </c>
      <c r="AI6107" s="70" t="str">
        <f t="shared" si="705"/>
        <v/>
      </c>
      <c r="AJ6107" s="70" t="str">
        <f t="shared" si="706"/>
        <v>X</v>
      </c>
      <c r="AK6107" s="70" t="str" cm="1">
        <f t="array" ref="AK6107">_xlfn.IFS(AH6107&lt;&gt;"","1",AI6107&lt;&gt;"","2",AJ6107&lt;&gt;"","3")</f>
        <v>3</v>
      </c>
    </row>
    <row r="6108" spans="1:37" x14ac:dyDescent="0.25">
      <c r="A6108" t="s">
        <v>320</v>
      </c>
      <c r="B6108" t="s">
        <v>499</v>
      </c>
      <c r="C6108" s="67" t="str">
        <f t="shared" si="702"/>
        <v>Macy Murphy</v>
      </c>
      <c r="D6108" s="71" t="str" cm="1">
        <f t="array" ref="D6108">_xlfn.IFS(AK6108="1",CONCATENATE(C6108,"Regional"),AK6108="2",CONCATENATE(C6108,"Sectional"),AK6108="3",CONCATENATE(C6108,COUNTIF($C$1:C6108,C6108)))</f>
        <v>Macy Murphy5</v>
      </c>
      <c r="E6108" s="66">
        <v>45185.28125</v>
      </c>
      <c r="F6108" t="s">
        <v>1020</v>
      </c>
      <c r="G6108" s="46">
        <v>96</v>
      </c>
      <c r="H6108" s="46">
        <v>98</v>
      </c>
      <c r="I6108" s="46">
        <v>44</v>
      </c>
      <c r="J6108" t="s">
        <v>137</v>
      </c>
      <c r="K6108" t="s">
        <v>168</v>
      </c>
      <c r="L6108" s="46">
        <v>5069</v>
      </c>
      <c r="M6108" s="46">
        <v>72</v>
      </c>
      <c r="N6108" s="46">
        <v>69.2</v>
      </c>
      <c r="O6108" s="46">
        <v>119</v>
      </c>
      <c r="P6108" s="46">
        <f t="shared" si="703"/>
        <v>2</v>
      </c>
      <c r="R6108" s="67" t="s">
        <v>2802</v>
      </c>
      <c r="S6108" s="67">
        <f>COUNTIF(Y$2:$Y$100,R6108)</f>
        <v>0</v>
      </c>
      <c r="V6108" s="67">
        <f t="shared" si="707"/>
        <v>0</v>
      </c>
      <c r="X6108"/>
      <c r="Y6108" s="67" t="str">
        <f t="shared" si="701"/>
        <v xml:space="preserve"> </v>
      </c>
      <c r="AB6108" t="s">
        <v>168</v>
      </c>
      <c r="AC6108" s="46">
        <v>5069</v>
      </c>
      <c r="AD6108" s="46">
        <v>72</v>
      </c>
      <c r="AE6108" s="46">
        <v>69.2</v>
      </c>
      <c r="AF6108" s="46">
        <v>119</v>
      </c>
      <c r="AH6108" s="70" t="str">
        <f t="shared" si="704"/>
        <v/>
      </c>
      <c r="AI6108" s="70" t="str">
        <f t="shared" si="705"/>
        <v/>
      </c>
      <c r="AJ6108" s="70" t="str">
        <f t="shared" si="706"/>
        <v>X</v>
      </c>
      <c r="AK6108" s="70" t="str" cm="1">
        <f t="array" ref="AK6108">_xlfn.IFS(AH6108&lt;&gt;"","1",AI6108&lt;&gt;"","2",AJ6108&lt;&gt;"","3")</f>
        <v>3</v>
      </c>
    </row>
    <row r="6109" spans="1:37" x14ac:dyDescent="0.25">
      <c r="A6109" t="s">
        <v>607</v>
      </c>
      <c r="B6109" t="s">
        <v>443</v>
      </c>
      <c r="C6109" s="67" t="str">
        <f t="shared" si="702"/>
        <v>Emily Mallace</v>
      </c>
      <c r="D6109" s="71" t="str" cm="1">
        <f t="array" ref="D6109">_xlfn.IFS(AK6109="1",CONCATENATE(C6109,"Regional"),AK6109="2",CONCATENATE(C6109,"Sectional"),AK6109="3",CONCATENATE(C6109,COUNTIF($C$1:C6109,C6109)))</f>
        <v>Emily Mallace14</v>
      </c>
      <c r="E6109" s="66">
        <v>45185.28125</v>
      </c>
      <c r="F6109" t="s">
        <v>1020</v>
      </c>
      <c r="G6109" s="46">
        <v>96</v>
      </c>
      <c r="H6109" s="46">
        <v>98</v>
      </c>
      <c r="I6109" s="46">
        <v>44</v>
      </c>
      <c r="J6109" t="s">
        <v>137</v>
      </c>
      <c r="K6109" t="s">
        <v>168</v>
      </c>
      <c r="L6109" s="46">
        <v>5069</v>
      </c>
      <c r="M6109" s="46">
        <v>72</v>
      </c>
      <c r="N6109" s="46">
        <v>69.2</v>
      </c>
      <c r="O6109" s="46">
        <v>119</v>
      </c>
      <c r="P6109" s="46">
        <f t="shared" si="703"/>
        <v>2</v>
      </c>
      <c r="R6109" s="67" t="s">
        <v>2747</v>
      </c>
      <c r="S6109" s="67">
        <f>COUNTIF(Y$2:$Y$100,R6109)</f>
        <v>0</v>
      </c>
      <c r="V6109" s="67">
        <f t="shared" si="707"/>
        <v>0</v>
      </c>
      <c r="X6109"/>
      <c r="Y6109" s="67" t="str">
        <f t="shared" si="701"/>
        <v xml:space="preserve"> </v>
      </c>
      <c r="AB6109" t="s">
        <v>168</v>
      </c>
      <c r="AC6109" s="46">
        <v>5069</v>
      </c>
      <c r="AD6109" s="46">
        <v>72</v>
      </c>
      <c r="AE6109" s="46">
        <v>69.2</v>
      </c>
      <c r="AF6109" s="46">
        <v>119</v>
      </c>
      <c r="AH6109" s="70" t="str">
        <f t="shared" si="704"/>
        <v/>
      </c>
      <c r="AI6109" s="70" t="str">
        <f t="shared" si="705"/>
        <v/>
      </c>
      <c r="AJ6109" s="70" t="str">
        <f t="shared" si="706"/>
        <v>X</v>
      </c>
      <c r="AK6109" s="70" t="str" cm="1">
        <f t="array" ref="AK6109">_xlfn.IFS(AH6109&lt;&gt;"","1",AI6109&lt;&gt;"","2",AJ6109&lt;&gt;"","3")</f>
        <v>3</v>
      </c>
    </row>
    <row r="6110" spans="1:37" x14ac:dyDescent="0.25">
      <c r="A6110" t="s">
        <v>3410</v>
      </c>
      <c r="B6110" t="s">
        <v>422</v>
      </c>
      <c r="C6110" s="67" t="str">
        <f t="shared" si="702"/>
        <v>Caroline Cutrano</v>
      </c>
      <c r="D6110" s="71" t="str" cm="1">
        <f t="array" ref="D6110">_xlfn.IFS(AK6110="1",CONCATENATE(C6110,"Regional"),AK6110="2",CONCATENATE(C6110,"Sectional"),AK6110="3",CONCATENATE(C6110,COUNTIF($C$1:C6110,C6110)))</f>
        <v>Caroline Cutrano9</v>
      </c>
      <c r="E6110" s="66">
        <v>45185.28125</v>
      </c>
      <c r="F6110" t="s">
        <v>1020</v>
      </c>
      <c r="G6110" s="46">
        <v>96</v>
      </c>
      <c r="H6110" s="46">
        <v>98</v>
      </c>
      <c r="I6110" s="46">
        <v>44</v>
      </c>
      <c r="J6110" t="s">
        <v>137</v>
      </c>
      <c r="K6110" t="s">
        <v>168</v>
      </c>
      <c r="L6110" s="46">
        <v>5069</v>
      </c>
      <c r="M6110" s="46">
        <v>72</v>
      </c>
      <c r="N6110" s="46">
        <v>69.2</v>
      </c>
      <c r="O6110" s="46">
        <v>119</v>
      </c>
      <c r="P6110" s="46">
        <f t="shared" si="703"/>
        <v>2</v>
      </c>
      <c r="R6110" s="67" t="s">
        <v>3563</v>
      </c>
      <c r="S6110" s="67">
        <f>COUNTIF(Y$2:$Y$100,R6110)</f>
        <v>0</v>
      </c>
      <c r="V6110" s="67">
        <f t="shared" si="707"/>
        <v>0</v>
      </c>
      <c r="X6110"/>
      <c r="Y6110" s="67" t="str">
        <f t="shared" si="701"/>
        <v xml:space="preserve"> </v>
      </c>
      <c r="AB6110" t="s">
        <v>168</v>
      </c>
      <c r="AC6110" s="46">
        <v>5069</v>
      </c>
      <c r="AD6110" s="46">
        <v>72</v>
      </c>
      <c r="AE6110" s="46">
        <v>69.2</v>
      </c>
      <c r="AF6110" s="46">
        <v>119</v>
      </c>
      <c r="AH6110" s="70" t="str">
        <f t="shared" si="704"/>
        <v/>
      </c>
      <c r="AI6110" s="70" t="str">
        <f t="shared" si="705"/>
        <v/>
      </c>
      <c r="AJ6110" s="70" t="str">
        <f t="shared" si="706"/>
        <v>X</v>
      </c>
      <c r="AK6110" s="70" t="str" cm="1">
        <f t="array" ref="AK6110">_xlfn.IFS(AH6110&lt;&gt;"","1",AI6110&lt;&gt;"","2",AJ6110&lt;&gt;"","3")</f>
        <v>3</v>
      </c>
    </row>
    <row r="6111" spans="1:37" x14ac:dyDescent="0.25">
      <c r="A6111" t="s">
        <v>491</v>
      </c>
      <c r="B6111" t="s">
        <v>418</v>
      </c>
      <c r="C6111" s="67" t="str">
        <f t="shared" si="702"/>
        <v>Katie Heun</v>
      </c>
      <c r="D6111" s="71" t="str" cm="1">
        <f t="array" ref="D6111">_xlfn.IFS(AK6111="1",CONCATENATE(C6111,"Regional"),AK6111="2",CONCATENATE(C6111,"Sectional"),AK6111="3",CONCATENATE(C6111,COUNTIF($C$1:C6111,C6111)))</f>
        <v>Katie Heun11</v>
      </c>
      <c r="E6111" s="66">
        <v>45185.28125</v>
      </c>
      <c r="F6111" t="s">
        <v>1020</v>
      </c>
      <c r="G6111" s="46">
        <v>96</v>
      </c>
      <c r="H6111" s="46">
        <v>99</v>
      </c>
      <c r="I6111" s="46">
        <v>47</v>
      </c>
      <c r="J6111" t="s">
        <v>137</v>
      </c>
      <c r="K6111" t="s">
        <v>168</v>
      </c>
      <c r="L6111" s="46">
        <v>5069</v>
      </c>
      <c r="M6111" s="46">
        <v>72</v>
      </c>
      <c r="N6111" s="46">
        <v>69.2</v>
      </c>
      <c r="O6111" s="46">
        <v>119</v>
      </c>
      <c r="P6111" s="46">
        <f t="shared" si="703"/>
        <v>2</v>
      </c>
      <c r="R6111" s="67" t="s">
        <v>1181</v>
      </c>
      <c r="S6111" s="67">
        <f>COUNTIF(Y$2:$Y$100,R6111)</f>
        <v>0</v>
      </c>
      <c r="V6111" s="67">
        <f t="shared" si="707"/>
        <v>0</v>
      </c>
      <c r="X6111"/>
      <c r="Y6111" s="67" t="str">
        <f t="shared" si="701"/>
        <v xml:space="preserve"> </v>
      </c>
      <c r="AB6111" t="s">
        <v>168</v>
      </c>
      <c r="AC6111" s="46">
        <v>5069</v>
      </c>
      <c r="AD6111" s="46">
        <v>72</v>
      </c>
      <c r="AE6111" s="46">
        <v>69.2</v>
      </c>
      <c r="AF6111" s="46">
        <v>119</v>
      </c>
      <c r="AH6111" s="70" t="str">
        <f t="shared" si="704"/>
        <v/>
      </c>
      <c r="AI6111" s="70" t="str">
        <f t="shared" si="705"/>
        <v/>
      </c>
      <c r="AJ6111" s="70" t="str">
        <f t="shared" si="706"/>
        <v>X</v>
      </c>
      <c r="AK6111" s="70" t="str" cm="1">
        <f t="array" ref="AK6111">_xlfn.IFS(AH6111&lt;&gt;"","1",AI6111&lt;&gt;"","2",AJ6111&lt;&gt;"","3")</f>
        <v>3</v>
      </c>
    </row>
    <row r="6112" spans="1:37" x14ac:dyDescent="0.25">
      <c r="A6112" t="s">
        <v>598</v>
      </c>
      <c r="B6112" t="s">
        <v>599</v>
      </c>
      <c r="C6112" s="67" t="str">
        <f t="shared" si="702"/>
        <v>Grace Behm</v>
      </c>
      <c r="D6112" s="71" t="str" cm="1">
        <f t="array" ref="D6112">_xlfn.IFS(AK6112="1",CONCATENATE(C6112,"Regional"),AK6112="2",CONCATENATE(C6112,"Sectional"),AK6112="3",CONCATENATE(C6112,COUNTIF($C$1:C6112,C6112)))</f>
        <v>Grace Behm10</v>
      </c>
      <c r="E6112" s="66">
        <v>45185.28125</v>
      </c>
      <c r="F6112" t="s">
        <v>1020</v>
      </c>
      <c r="G6112" s="46">
        <v>96</v>
      </c>
      <c r="H6112" s="46">
        <v>100</v>
      </c>
      <c r="I6112" s="46">
        <v>48</v>
      </c>
      <c r="J6112" t="s">
        <v>137</v>
      </c>
      <c r="K6112" t="s">
        <v>168</v>
      </c>
      <c r="L6112" s="46">
        <v>5069</v>
      </c>
      <c r="M6112" s="46">
        <v>72</v>
      </c>
      <c r="N6112" s="46">
        <v>69.2</v>
      </c>
      <c r="O6112" s="46">
        <v>119</v>
      </c>
      <c r="P6112" s="46">
        <f t="shared" si="703"/>
        <v>2</v>
      </c>
      <c r="R6112" s="67" t="s">
        <v>1244</v>
      </c>
      <c r="S6112" s="67">
        <f>COUNTIF(Y$2:$Y$100,R6112)</f>
        <v>0</v>
      </c>
      <c r="V6112" s="67">
        <f t="shared" si="707"/>
        <v>0</v>
      </c>
      <c r="X6112"/>
      <c r="Y6112" s="67" t="str">
        <f t="shared" si="701"/>
        <v xml:space="preserve"> </v>
      </c>
      <c r="AB6112" t="s">
        <v>168</v>
      </c>
      <c r="AC6112" s="46">
        <v>5069</v>
      </c>
      <c r="AD6112" s="46">
        <v>72</v>
      </c>
      <c r="AE6112" s="46">
        <v>69.2</v>
      </c>
      <c r="AF6112" s="46">
        <v>119</v>
      </c>
      <c r="AH6112" s="70" t="str">
        <f t="shared" si="704"/>
        <v/>
      </c>
      <c r="AI6112" s="70" t="str">
        <f t="shared" si="705"/>
        <v/>
      </c>
      <c r="AJ6112" s="70" t="str">
        <f t="shared" si="706"/>
        <v>X</v>
      </c>
      <c r="AK6112" s="70" t="str" cm="1">
        <f t="array" ref="AK6112">_xlfn.IFS(AH6112&lt;&gt;"","1",AI6112&lt;&gt;"","2",AJ6112&lt;&gt;"","3")</f>
        <v>3</v>
      </c>
    </row>
    <row r="6113" spans="1:37" x14ac:dyDescent="0.25">
      <c r="A6113" t="s">
        <v>683</v>
      </c>
      <c r="B6113" t="s">
        <v>507</v>
      </c>
      <c r="C6113" s="67" t="str">
        <f t="shared" si="702"/>
        <v>Chloe Teale</v>
      </c>
      <c r="D6113" s="71" t="str" cm="1">
        <f t="array" ref="D6113">_xlfn.IFS(AK6113="1",CONCATENATE(C6113,"Regional"),AK6113="2",CONCATENATE(C6113,"Sectional"),AK6113="3",CONCATENATE(C6113,COUNTIF($C$1:C6113,C6113)))</f>
        <v>Chloe Teale5</v>
      </c>
      <c r="E6113" s="66">
        <v>45185.28125</v>
      </c>
      <c r="F6113" t="s">
        <v>1020</v>
      </c>
      <c r="G6113" s="46">
        <v>96</v>
      </c>
      <c r="H6113" s="46">
        <v>100</v>
      </c>
      <c r="I6113" s="46">
        <v>48</v>
      </c>
      <c r="J6113" t="s">
        <v>137</v>
      </c>
      <c r="K6113" t="s">
        <v>168</v>
      </c>
      <c r="L6113" s="46">
        <v>5069</v>
      </c>
      <c r="M6113" s="46">
        <v>72</v>
      </c>
      <c r="N6113" s="46">
        <v>69.2</v>
      </c>
      <c r="O6113" s="46">
        <v>119</v>
      </c>
      <c r="P6113" s="46">
        <f t="shared" si="703"/>
        <v>2</v>
      </c>
      <c r="R6113" s="67" t="s">
        <v>2879</v>
      </c>
      <c r="S6113" s="67">
        <f>COUNTIF(Y$2:$Y$100,R6113)</f>
        <v>0</v>
      </c>
      <c r="V6113" s="67">
        <f t="shared" si="707"/>
        <v>0</v>
      </c>
      <c r="X6113"/>
      <c r="Y6113" s="67" t="str">
        <f t="shared" si="701"/>
        <v xml:space="preserve"> </v>
      </c>
      <c r="AB6113" t="s">
        <v>168</v>
      </c>
      <c r="AC6113" s="46">
        <v>5069</v>
      </c>
      <c r="AD6113" s="46">
        <v>72</v>
      </c>
      <c r="AE6113" s="46">
        <v>69.2</v>
      </c>
      <c r="AF6113" s="46">
        <v>119</v>
      </c>
      <c r="AH6113" s="70" t="str">
        <f t="shared" si="704"/>
        <v/>
      </c>
      <c r="AI6113" s="70" t="str">
        <f t="shared" si="705"/>
        <v/>
      </c>
      <c r="AJ6113" s="70" t="str">
        <f t="shared" si="706"/>
        <v>X</v>
      </c>
      <c r="AK6113" s="70" t="str" cm="1">
        <f t="array" ref="AK6113">_xlfn.IFS(AH6113&lt;&gt;"","1",AI6113&lt;&gt;"","2",AJ6113&lt;&gt;"","3")</f>
        <v>3</v>
      </c>
    </row>
    <row r="6114" spans="1:37" x14ac:dyDescent="0.25">
      <c r="A6114" t="s">
        <v>671</v>
      </c>
      <c r="B6114" t="s">
        <v>371</v>
      </c>
      <c r="C6114" s="67" t="str">
        <f t="shared" si="702"/>
        <v>Abby Kaminski</v>
      </c>
      <c r="D6114" s="71" t="str" cm="1">
        <f t="array" ref="D6114">_xlfn.IFS(AK6114="1",CONCATENATE(C6114,"Regional"),AK6114="2",CONCATENATE(C6114,"Sectional"),AK6114="3",CONCATENATE(C6114,COUNTIF($C$1:C6114,C6114)))</f>
        <v>Abby Kaminski9</v>
      </c>
      <c r="E6114" s="66">
        <v>45185.28125</v>
      </c>
      <c r="F6114" t="s">
        <v>1020</v>
      </c>
      <c r="G6114" s="46">
        <v>96</v>
      </c>
      <c r="H6114" s="46">
        <v>100</v>
      </c>
      <c r="I6114" s="46">
        <v>48</v>
      </c>
      <c r="J6114" t="s">
        <v>137</v>
      </c>
      <c r="K6114" t="s">
        <v>168</v>
      </c>
      <c r="L6114" s="46">
        <v>5069</v>
      </c>
      <c r="M6114" s="46">
        <v>72</v>
      </c>
      <c r="N6114" s="46">
        <v>69.2</v>
      </c>
      <c r="O6114" s="46">
        <v>119</v>
      </c>
      <c r="P6114" s="46">
        <f t="shared" si="703"/>
        <v>2</v>
      </c>
      <c r="R6114" s="67" t="s">
        <v>1288</v>
      </c>
      <c r="S6114" s="67">
        <f>COUNTIF(Y$2:$Y$100,R6114)</f>
        <v>0</v>
      </c>
      <c r="V6114" s="67">
        <f t="shared" si="707"/>
        <v>0</v>
      </c>
      <c r="X6114"/>
      <c r="Y6114" s="67" t="str">
        <f t="shared" si="701"/>
        <v xml:space="preserve"> </v>
      </c>
      <c r="AB6114" t="s">
        <v>168</v>
      </c>
      <c r="AC6114" s="46">
        <v>5069</v>
      </c>
      <c r="AD6114" s="46">
        <v>72</v>
      </c>
      <c r="AE6114" s="46">
        <v>69.2</v>
      </c>
      <c r="AF6114" s="46">
        <v>119</v>
      </c>
      <c r="AH6114" s="70" t="str">
        <f t="shared" si="704"/>
        <v/>
      </c>
      <c r="AI6114" s="70" t="str">
        <f t="shared" si="705"/>
        <v/>
      </c>
      <c r="AJ6114" s="70" t="str">
        <f t="shared" si="706"/>
        <v>X</v>
      </c>
      <c r="AK6114" s="70" t="str" cm="1">
        <f t="array" ref="AK6114">_xlfn.IFS(AH6114&lt;&gt;"","1",AI6114&lt;&gt;"","2",AJ6114&lt;&gt;"","3")</f>
        <v>3</v>
      </c>
    </row>
    <row r="6115" spans="1:37" x14ac:dyDescent="0.25">
      <c r="A6115" t="s">
        <v>252</v>
      </c>
      <c r="B6115" t="s">
        <v>368</v>
      </c>
      <c r="C6115" s="67" t="str">
        <f t="shared" si="702"/>
        <v>Lexi Frye</v>
      </c>
      <c r="D6115" s="71" t="str" cm="1">
        <f t="array" ref="D6115">_xlfn.IFS(AK6115="1",CONCATENATE(C6115,"Regional"),AK6115="2",CONCATENATE(C6115,"Sectional"),AK6115="3",CONCATENATE(C6115,COUNTIF($C$1:C6115,C6115)))</f>
        <v>Lexi Frye6</v>
      </c>
      <c r="E6115" s="66">
        <v>45185.28125</v>
      </c>
      <c r="F6115" t="s">
        <v>1020</v>
      </c>
      <c r="G6115" s="46">
        <v>96</v>
      </c>
      <c r="H6115" s="46">
        <v>101</v>
      </c>
      <c r="I6115" s="46">
        <v>51</v>
      </c>
      <c r="J6115" t="s">
        <v>137</v>
      </c>
      <c r="K6115" t="s">
        <v>168</v>
      </c>
      <c r="L6115" s="46">
        <v>5069</v>
      </c>
      <c r="M6115" s="46">
        <v>72</v>
      </c>
      <c r="N6115" s="46">
        <v>69.2</v>
      </c>
      <c r="O6115" s="46">
        <v>119</v>
      </c>
      <c r="P6115" s="46">
        <f t="shared" si="703"/>
        <v>2</v>
      </c>
      <c r="R6115" s="67" t="s">
        <v>1248</v>
      </c>
      <c r="S6115" s="67">
        <f>COUNTIF(Y$2:$Y$100,R6115)</f>
        <v>0</v>
      </c>
      <c r="V6115" s="67">
        <f t="shared" si="707"/>
        <v>0</v>
      </c>
      <c r="X6115"/>
      <c r="Y6115" s="67" t="str">
        <f t="shared" si="701"/>
        <v xml:space="preserve"> </v>
      </c>
      <c r="AB6115" t="s">
        <v>168</v>
      </c>
      <c r="AC6115" s="46">
        <v>5069</v>
      </c>
      <c r="AD6115" s="46">
        <v>72</v>
      </c>
      <c r="AE6115" s="46">
        <v>69.2</v>
      </c>
      <c r="AF6115" s="46">
        <v>119</v>
      </c>
      <c r="AH6115" s="70" t="str">
        <f t="shared" si="704"/>
        <v/>
      </c>
      <c r="AI6115" s="70" t="str">
        <f t="shared" si="705"/>
        <v/>
      </c>
      <c r="AJ6115" s="70" t="str">
        <f t="shared" si="706"/>
        <v>X</v>
      </c>
      <c r="AK6115" s="70" t="str" cm="1">
        <f t="array" ref="AK6115">_xlfn.IFS(AH6115&lt;&gt;"","1",AI6115&lt;&gt;"","2",AJ6115&lt;&gt;"","3")</f>
        <v>3</v>
      </c>
    </row>
    <row r="6116" spans="1:37" x14ac:dyDescent="0.25">
      <c r="A6116" t="s">
        <v>1003</v>
      </c>
      <c r="B6116" t="s">
        <v>648</v>
      </c>
      <c r="C6116" s="67" t="str">
        <f t="shared" si="702"/>
        <v>Claire Holle</v>
      </c>
      <c r="D6116" s="71" t="str" cm="1">
        <f t="array" ref="D6116">_xlfn.IFS(AK6116="1",CONCATENATE(C6116,"Regional"),AK6116="2",CONCATENATE(C6116,"Sectional"),AK6116="3",CONCATENATE(C6116,COUNTIF($C$1:C6116,C6116)))</f>
        <v>Claire Holle4</v>
      </c>
      <c r="E6116" s="66">
        <v>45185.28125</v>
      </c>
      <c r="F6116" t="s">
        <v>1020</v>
      </c>
      <c r="G6116" s="46">
        <v>96</v>
      </c>
      <c r="H6116" s="46">
        <v>101</v>
      </c>
      <c r="I6116" s="46">
        <v>51</v>
      </c>
      <c r="J6116" t="s">
        <v>137</v>
      </c>
      <c r="K6116" t="s">
        <v>168</v>
      </c>
      <c r="L6116" s="46">
        <v>5069</v>
      </c>
      <c r="M6116" s="46">
        <v>72</v>
      </c>
      <c r="N6116" s="46">
        <v>69.2</v>
      </c>
      <c r="O6116" s="46">
        <v>119</v>
      </c>
      <c r="P6116" s="46">
        <f t="shared" si="703"/>
        <v>2</v>
      </c>
      <c r="R6116" s="67" t="s">
        <v>1507</v>
      </c>
      <c r="S6116" s="67">
        <f>COUNTIF(Y$2:$Y$100,R6116)</f>
        <v>0</v>
      </c>
      <c r="V6116" s="67">
        <f t="shared" si="707"/>
        <v>0</v>
      </c>
      <c r="X6116"/>
      <c r="Y6116" s="67" t="str">
        <f t="shared" si="701"/>
        <v xml:space="preserve"> </v>
      </c>
      <c r="AB6116" t="s">
        <v>168</v>
      </c>
      <c r="AC6116" s="46">
        <v>5069</v>
      </c>
      <c r="AD6116" s="46">
        <v>72</v>
      </c>
      <c r="AE6116" s="46">
        <v>69.2</v>
      </c>
      <c r="AF6116" s="46">
        <v>119</v>
      </c>
      <c r="AH6116" s="70" t="str">
        <f t="shared" si="704"/>
        <v/>
      </c>
      <c r="AI6116" s="70" t="str">
        <f t="shared" si="705"/>
        <v/>
      </c>
      <c r="AJ6116" s="70" t="str">
        <f t="shared" si="706"/>
        <v>X</v>
      </c>
      <c r="AK6116" s="70" t="str" cm="1">
        <f t="array" ref="AK6116">_xlfn.IFS(AH6116&lt;&gt;"","1",AI6116&lt;&gt;"","2",AJ6116&lt;&gt;"","3")</f>
        <v>3</v>
      </c>
    </row>
    <row r="6117" spans="1:37" x14ac:dyDescent="0.25">
      <c r="A6117" t="s">
        <v>1071</v>
      </c>
      <c r="B6117" t="s">
        <v>621</v>
      </c>
      <c r="C6117" s="67" t="str">
        <f t="shared" si="702"/>
        <v>Meadow Sawicki</v>
      </c>
      <c r="D6117" s="71" t="str" cm="1">
        <f t="array" ref="D6117">_xlfn.IFS(AK6117="1",CONCATENATE(C6117,"Regional"),AK6117="2",CONCATENATE(C6117,"Sectional"),AK6117="3",CONCATENATE(C6117,COUNTIF($C$1:C6117,C6117)))</f>
        <v>Meadow Sawicki5</v>
      </c>
      <c r="E6117" s="66">
        <v>45185.28125</v>
      </c>
      <c r="F6117" t="s">
        <v>1020</v>
      </c>
      <c r="G6117" s="46">
        <v>96</v>
      </c>
      <c r="H6117" s="46">
        <v>101</v>
      </c>
      <c r="I6117" s="46">
        <v>51</v>
      </c>
      <c r="J6117" t="s">
        <v>137</v>
      </c>
      <c r="K6117" t="s">
        <v>168</v>
      </c>
      <c r="L6117" s="46">
        <v>5069</v>
      </c>
      <c r="M6117" s="46">
        <v>72</v>
      </c>
      <c r="N6117" s="46">
        <v>69.2</v>
      </c>
      <c r="O6117" s="46">
        <v>119</v>
      </c>
      <c r="P6117" s="46">
        <f t="shared" si="703"/>
        <v>2</v>
      </c>
      <c r="R6117" s="67" t="s">
        <v>3577</v>
      </c>
      <c r="S6117" s="67">
        <f>COUNTIF(Y$2:$Y$100,R6117)</f>
        <v>0</v>
      </c>
      <c r="V6117" s="67">
        <f t="shared" si="707"/>
        <v>0</v>
      </c>
      <c r="X6117"/>
      <c r="Y6117" s="67" t="str">
        <f t="shared" si="701"/>
        <v xml:space="preserve"> </v>
      </c>
      <c r="AB6117" t="s">
        <v>168</v>
      </c>
      <c r="AC6117" s="46">
        <v>5069</v>
      </c>
      <c r="AD6117" s="46">
        <v>72</v>
      </c>
      <c r="AE6117" s="46">
        <v>69.2</v>
      </c>
      <c r="AF6117" s="46">
        <v>119</v>
      </c>
      <c r="AH6117" s="70" t="str">
        <f t="shared" si="704"/>
        <v/>
      </c>
      <c r="AI6117" s="70" t="str">
        <f t="shared" si="705"/>
        <v/>
      </c>
      <c r="AJ6117" s="70" t="str">
        <f t="shared" si="706"/>
        <v>X</v>
      </c>
      <c r="AK6117" s="70" t="str" cm="1">
        <f t="array" ref="AK6117">_xlfn.IFS(AH6117&lt;&gt;"","1",AI6117&lt;&gt;"","2",AJ6117&lt;&gt;"","3")</f>
        <v>3</v>
      </c>
    </row>
    <row r="6118" spans="1:37" x14ac:dyDescent="0.25">
      <c r="A6118" t="s">
        <v>1837</v>
      </c>
      <c r="B6118" t="s">
        <v>1838</v>
      </c>
      <c r="C6118" s="67" t="str">
        <f t="shared" si="702"/>
        <v>Eva LaRowe</v>
      </c>
      <c r="D6118" s="71" t="str" cm="1">
        <f t="array" ref="D6118">_xlfn.IFS(AK6118="1",CONCATENATE(C6118,"Regional"),AK6118="2",CONCATENATE(C6118,"Sectional"),AK6118="3",CONCATENATE(C6118,COUNTIF($C$1:C6118,C6118)))</f>
        <v>Eva LaRowe8</v>
      </c>
      <c r="E6118" s="66">
        <v>45185.28125</v>
      </c>
      <c r="F6118" t="s">
        <v>1020</v>
      </c>
      <c r="G6118" s="46">
        <v>96</v>
      </c>
      <c r="H6118" s="46">
        <v>102</v>
      </c>
      <c r="I6118" s="46">
        <v>54</v>
      </c>
      <c r="J6118" t="s">
        <v>137</v>
      </c>
      <c r="K6118" t="s">
        <v>168</v>
      </c>
      <c r="L6118" s="46">
        <v>5069</v>
      </c>
      <c r="M6118" s="46">
        <v>72</v>
      </c>
      <c r="N6118" s="46">
        <v>69.2</v>
      </c>
      <c r="O6118" s="46">
        <v>119</v>
      </c>
      <c r="P6118" s="46">
        <f t="shared" si="703"/>
        <v>2</v>
      </c>
      <c r="R6118" s="67" t="s">
        <v>2843</v>
      </c>
      <c r="S6118" s="67">
        <f>COUNTIF(Y$2:$Y$100,R6118)</f>
        <v>0</v>
      </c>
      <c r="V6118" s="67">
        <f t="shared" si="707"/>
        <v>0</v>
      </c>
      <c r="X6118"/>
      <c r="Y6118" s="67" t="str">
        <f t="shared" si="701"/>
        <v xml:space="preserve"> </v>
      </c>
      <c r="AB6118" t="s">
        <v>168</v>
      </c>
      <c r="AC6118" s="46">
        <v>5069</v>
      </c>
      <c r="AD6118" s="46">
        <v>72</v>
      </c>
      <c r="AE6118" s="46">
        <v>69.2</v>
      </c>
      <c r="AF6118" s="46">
        <v>119</v>
      </c>
      <c r="AH6118" s="70" t="str">
        <f t="shared" si="704"/>
        <v/>
      </c>
      <c r="AI6118" s="70" t="str">
        <f t="shared" si="705"/>
        <v/>
      </c>
      <c r="AJ6118" s="70" t="str">
        <f t="shared" si="706"/>
        <v>X</v>
      </c>
      <c r="AK6118" s="70" t="str" cm="1">
        <f t="array" ref="AK6118">_xlfn.IFS(AH6118&lt;&gt;"","1",AI6118&lt;&gt;"","2",AJ6118&lt;&gt;"","3")</f>
        <v>3</v>
      </c>
    </row>
    <row r="6119" spans="1:37" x14ac:dyDescent="0.25">
      <c r="A6119" t="s">
        <v>1709</v>
      </c>
      <c r="B6119" t="s">
        <v>458</v>
      </c>
      <c r="C6119" s="67" t="str">
        <f t="shared" si="702"/>
        <v>Lauren Einhaus</v>
      </c>
      <c r="D6119" s="71" t="str" cm="1">
        <f t="array" ref="D6119">_xlfn.IFS(AK6119="1",CONCATENATE(C6119,"Regional"),AK6119="2",CONCATENATE(C6119,"Sectional"),AK6119="3",CONCATENATE(C6119,COUNTIF($C$1:C6119,C6119)))</f>
        <v>Lauren Einhaus5</v>
      </c>
      <c r="E6119" s="66">
        <v>45185.28125</v>
      </c>
      <c r="F6119" t="s">
        <v>1020</v>
      </c>
      <c r="G6119" s="46">
        <v>96</v>
      </c>
      <c r="H6119" s="46">
        <v>102</v>
      </c>
      <c r="I6119" s="46">
        <v>54</v>
      </c>
      <c r="J6119" t="s">
        <v>137</v>
      </c>
      <c r="K6119" t="s">
        <v>168</v>
      </c>
      <c r="L6119" s="46">
        <v>5069</v>
      </c>
      <c r="M6119" s="46">
        <v>72</v>
      </c>
      <c r="N6119" s="46">
        <v>69.2</v>
      </c>
      <c r="O6119" s="46">
        <v>119</v>
      </c>
      <c r="P6119" s="46">
        <f t="shared" si="703"/>
        <v>2</v>
      </c>
      <c r="R6119" s="67" t="s">
        <v>3604</v>
      </c>
      <c r="S6119" s="67">
        <f>COUNTIF(Y$2:$Y$100,R6119)</f>
        <v>0</v>
      </c>
      <c r="V6119" s="67">
        <f t="shared" si="707"/>
        <v>0</v>
      </c>
      <c r="X6119"/>
      <c r="Y6119" s="67" t="str">
        <f t="shared" si="701"/>
        <v xml:space="preserve"> </v>
      </c>
      <c r="AB6119" t="s">
        <v>168</v>
      </c>
      <c r="AC6119" s="46">
        <v>5069</v>
      </c>
      <c r="AD6119" s="46">
        <v>72</v>
      </c>
      <c r="AE6119" s="46">
        <v>69.2</v>
      </c>
      <c r="AF6119" s="46">
        <v>119</v>
      </c>
      <c r="AH6119" s="70" t="str">
        <f t="shared" si="704"/>
        <v/>
      </c>
      <c r="AI6119" s="70" t="str">
        <f t="shared" si="705"/>
        <v/>
      </c>
      <c r="AJ6119" s="70" t="str">
        <f t="shared" si="706"/>
        <v>X</v>
      </c>
      <c r="AK6119" s="70" t="str" cm="1">
        <f t="array" ref="AK6119">_xlfn.IFS(AH6119&lt;&gt;"","1",AI6119&lt;&gt;"","2",AJ6119&lt;&gt;"","3")</f>
        <v>3</v>
      </c>
    </row>
    <row r="6120" spans="1:37" x14ac:dyDescent="0.25">
      <c r="A6120" t="s">
        <v>2186</v>
      </c>
      <c r="B6120" t="s">
        <v>1607</v>
      </c>
      <c r="C6120" s="67" t="str">
        <f t="shared" si="702"/>
        <v>Georgia Caulum</v>
      </c>
      <c r="D6120" s="71" t="str" cm="1">
        <f t="array" ref="D6120">_xlfn.IFS(AK6120="1",CONCATENATE(C6120,"Regional"),AK6120="2",CONCATENATE(C6120,"Sectional"),AK6120="3",CONCATENATE(C6120,COUNTIF($C$1:C6120,C6120)))</f>
        <v>Georgia Caulum1</v>
      </c>
      <c r="E6120" s="66">
        <v>45185.28125</v>
      </c>
      <c r="F6120" t="s">
        <v>1020</v>
      </c>
      <c r="G6120" s="46">
        <v>96</v>
      </c>
      <c r="H6120" s="46">
        <v>103</v>
      </c>
      <c r="I6120" s="46">
        <v>56</v>
      </c>
      <c r="J6120" t="s">
        <v>137</v>
      </c>
      <c r="K6120" t="s">
        <v>168</v>
      </c>
      <c r="L6120" s="46">
        <v>5069</v>
      </c>
      <c r="M6120" s="46">
        <v>72</v>
      </c>
      <c r="N6120" s="46">
        <v>69.2</v>
      </c>
      <c r="O6120" s="46">
        <v>119</v>
      </c>
      <c r="P6120" s="46">
        <f t="shared" si="703"/>
        <v>2</v>
      </c>
      <c r="R6120" s="67" t="s">
        <v>3212</v>
      </c>
      <c r="S6120" s="67">
        <f>COUNTIF(Y$2:$Y$100,R6120)</f>
        <v>0</v>
      </c>
      <c r="V6120" s="67">
        <f t="shared" si="707"/>
        <v>0</v>
      </c>
      <c r="X6120"/>
      <c r="Y6120" s="67" t="str">
        <f t="shared" si="701"/>
        <v xml:space="preserve"> </v>
      </c>
      <c r="AB6120" t="s">
        <v>168</v>
      </c>
      <c r="AC6120" s="46">
        <v>5069</v>
      </c>
      <c r="AD6120" s="46">
        <v>72</v>
      </c>
      <c r="AE6120" s="46">
        <v>69.2</v>
      </c>
      <c r="AF6120" s="46">
        <v>119</v>
      </c>
      <c r="AH6120" s="70" t="str">
        <f t="shared" si="704"/>
        <v/>
      </c>
      <c r="AI6120" s="70" t="str">
        <f t="shared" si="705"/>
        <v/>
      </c>
      <c r="AJ6120" s="70" t="str">
        <f t="shared" si="706"/>
        <v>X</v>
      </c>
      <c r="AK6120" s="70" t="str" cm="1">
        <f t="array" ref="AK6120">_xlfn.IFS(AH6120&lt;&gt;"","1",AI6120&lt;&gt;"","2",AJ6120&lt;&gt;"","3")</f>
        <v>3</v>
      </c>
    </row>
    <row r="6121" spans="1:37" x14ac:dyDescent="0.25">
      <c r="A6121" t="s">
        <v>497</v>
      </c>
      <c r="B6121" t="s">
        <v>478</v>
      </c>
      <c r="C6121" s="67" t="str">
        <f t="shared" si="702"/>
        <v>Madeline Brandrup</v>
      </c>
      <c r="D6121" s="71" t="str" cm="1">
        <f t="array" ref="D6121">_xlfn.IFS(AK6121="1",CONCATENATE(C6121,"Regional"),AK6121="2",CONCATENATE(C6121,"Sectional"),AK6121="3",CONCATENATE(C6121,COUNTIF($C$1:C6121,C6121)))</f>
        <v>Madeline Brandrup2</v>
      </c>
      <c r="E6121" s="66">
        <v>45185.28125</v>
      </c>
      <c r="F6121" t="s">
        <v>1020</v>
      </c>
      <c r="G6121" s="46">
        <v>96</v>
      </c>
      <c r="H6121" s="46">
        <v>103</v>
      </c>
      <c r="I6121" s="46">
        <v>56</v>
      </c>
      <c r="J6121" t="s">
        <v>137</v>
      </c>
      <c r="K6121" t="s">
        <v>168</v>
      </c>
      <c r="L6121" s="46">
        <v>5069</v>
      </c>
      <c r="M6121" s="46">
        <v>72</v>
      </c>
      <c r="N6121" s="46">
        <v>69.2</v>
      </c>
      <c r="O6121" s="46">
        <v>119</v>
      </c>
      <c r="P6121" s="46">
        <f t="shared" si="703"/>
        <v>2</v>
      </c>
      <c r="R6121" s="67" t="s">
        <v>1184</v>
      </c>
      <c r="S6121" s="67">
        <f>COUNTIF(Y$2:$Y$100,R6121)</f>
        <v>0</v>
      </c>
      <c r="V6121" s="67">
        <f t="shared" si="707"/>
        <v>0</v>
      </c>
      <c r="X6121"/>
      <c r="Y6121" s="67" t="str">
        <f t="shared" si="701"/>
        <v xml:space="preserve"> </v>
      </c>
      <c r="AB6121" t="s">
        <v>168</v>
      </c>
      <c r="AC6121" s="46">
        <v>5069</v>
      </c>
      <c r="AD6121" s="46">
        <v>72</v>
      </c>
      <c r="AE6121" s="46">
        <v>69.2</v>
      </c>
      <c r="AF6121" s="46">
        <v>119</v>
      </c>
      <c r="AH6121" s="70" t="str">
        <f t="shared" si="704"/>
        <v/>
      </c>
      <c r="AI6121" s="70" t="str">
        <f t="shared" si="705"/>
        <v/>
      </c>
      <c r="AJ6121" s="70" t="str">
        <f t="shared" si="706"/>
        <v>X</v>
      </c>
      <c r="AK6121" s="70" t="str" cm="1">
        <f t="array" ref="AK6121">_xlfn.IFS(AH6121&lt;&gt;"","1",AI6121&lt;&gt;"","2",AJ6121&lt;&gt;"","3")</f>
        <v>3</v>
      </c>
    </row>
    <row r="6122" spans="1:37" x14ac:dyDescent="0.25">
      <c r="A6122" t="s">
        <v>604</v>
      </c>
      <c r="B6122" t="s">
        <v>605</v>
      </c>
      <c r="C6122" s="67" t="str">
        <f t="shared" si="702"/>
        <v>Anisa Habib</v>
      </c>
      <c r="D6122" s="71" t="str" cm="1">
        <f t="array" ref="D6122">_xlfn.IFS(AK6122="1",CONCATENATE(C6122,"Regional"),AK6122="2",CONCATENATE(C6122,"Sectional"),AK6122="3",CONCATENATE(C6122,COUNTIF($C$1:C6122,C6122)))</f>
        <v>Anisa Habib5</v>
      </c>
      <c r="E6122" s="66">
        <v>45185.28125</v>
      </c>
      <c r="F6122" t="s">
        <v>1020</v>
      </c>
      <c r="G6122" s="46">
        <v>96</v>
      </c>
      <c r="H6122" s="46">
        <v>103</v>
      </c>
      <c r="I6122" s="46">
        <v>56</v>
      </c>
      <c r="J6122" t="s">
        <v>137</v>
      </c>
      <c r="K6122" t="s">
        <v>168</v>
      </c>
      <c r="L6122" s="46">
        <v>5069</v>
      </c>
      <c r="M6122" s="46">
        <v>72</v>
      </c>
      <c r="N6122" s="46">
        <v>69.2</v>
      </c>
      <c r="O6122" s="46">
        <v>119</v>
      </c>
      <c r="P6122" s="46">
        <f t="shared" si="703"/>
        <v>2</v>
      </c>
      <c r="R6122" s="67" t="s">
        <v>1249</v>
      </c>
      <c r="S6122" s="67">
        <f>COUNTIF(Y$2:$Y$100,R6122)</f>
        <v>0</v>
      </c>
      <c r="V6122" s="67">
        <f t="shared" si="707"/>
        <v>0</v>
      </c>
      <c r="X6122"/>
      <c r="Y6122" s="67" t="str">
        <f t="shared" si="701"/>
        <v xml:space="preserve"> </v>
      </c>
      <c r="AB6122" t="s">
        <v>168</v>
      </c>
      <c r="AC6122" s="46">
        <v>5069</v>
      </c>
      <c r="AD6122" s="46">
        <v>72</v>
      </c>
      <c r="AE6122" s="46">
        <v>69.2</v>
      </c>
      <c r="AF6122" s="46">
        <v>119</v>
      </c>
      <c r="AH6122" s="70" t="str">
        <f t="shared" si="704"/>
        <v/>
      </c>
      <c r="AI6122" s="70" t="str">
        <f t="shared" si="705"/>
        <v/>
      </c>
      <c r="AJ6122" s="70" t="str">
        <f t="shared" si="706"/>
        <v>X</v>
      </c>
      <c r="AK6122" s="70" t="str" cm="1">
        <f t="array" ref="AK6122">_xlfn.IFS(AH6122&lt;&gt;"","1",AI6122&lt;&gt;"","2",AJ6122&lt;&gt;"","3")</f>
        <v>3</v>
      </c>
    </row>
    <row r="6123" spans="1:37" x14ac:dyDescent="0.25">
      <c r="A6123" t="s">
        <v>262</v>
      </c>
      <c r="B6123" t="s">
        <v>210</v>
      </c>
      <c r="C6123" s="67" t="str">
        <f t="shared" si="702"/>
        <v>Alexis Hanson</v>
      </c>
      <c r="D6123" s="71" t="str" cm="1">
        <f t="array" ref="D6123">_xlfn.IFS(AK6123="1",CONCATENATE(C6123,"Regional"),AK6123="2",CONCATENATE(C6123,"Sectional"),AK6123="3",CONCATENATE(C6123,COUNTIF($C$1:C6123,C6123)))</f>
        <v>Alexis Hanson5</v>
      </c>
      <c r="E6123" s="66">
        <v>45185.28125</v>
      </c>
      <c r="F6123" t="s">
        <v>1020</v>
      </c>
      <c r="G6123" s="46">
        <v>96</v>
      </c>
      <c r="H6123" s="46">
        <v>103</v>
      </c>
      <c r="I6123" s="46">
        <v>56</v>
      </c>
      <c r="J6123" t="s">
        <v>137</v>
      </c>
      <c r="K6123" t="s">
        <v>168</v>
      </c>
      <c r="L6123" s="46">
        <v>5069</v>
      </c>
      <c r="M6123" s="46">
        <v>72</v>
      </c>
      <c r="N6123" s="46">
        <v>69.2</v>
      </c>
      <c r="O6123" s="46">
        <v>119</v>
      </c>
      <c r="P6123" s="46">
        <f t="shared" si="703"/>
        <v>2</v>
      </c>
      <c r="R6123" s="67" t="s">
        <v>1193</v>
      </c>
      <c r="S6123" s="67">
        <f>COUNTIF(Y$2:$Y$100,R6123)</f>
        <v>0</v>
      </c>
      <c r="V6123" s="67">
        <f t="shared" si="707"/>
        <v>0</v>
      </c>
      <c r="X6123"/>
      <c r="Y6123" s="67" t="str">
        <f t="shared" si="701"/>
        <v xml:space="preserve"> </v>
      </c>
      <c r="AB6123" t="s">
        <v>168</v>
      </c>
      <c r="AC6123" s="46">
        <v>5069</v>
      </c>
      <c r="AD6123" s="46">
        <v>72</v>
      </c>
      <c r="AE6123" s="46">
        <v>69.2</v>
      </c>
      <c r="AF6123" s="46">
        <v>119</v>
      </c>
      <c r="AH6123" s="70" t="str">
        <f t="shared" si="704"/>
        <v/>
      </c>
      <c r="AI6123" s="70" t="str">
        <f t="shared" si="705"/>
        <v/>
      </c>
      <c r="AJ6123" s="70" t="str">
        <f t="shared" si="706"/>
        <v>X</v>
      </c>
      <c r="AK6123" s="70" t="str" cm="1">
        <f t="array" ref="AK6123">_xlfn.IFS(AH6123&lt;&gt;"","1",AI6123&lt;&gt;"","2",AJ6123&lt;&gt;"","3")</f>
        <v>3</v>
      </c>
    </row>
    <row r="6124" spans="1:37" x14ac:dyDescent="0.25">
      <c r="A6124" t="s">
        <v>282</v>
      </c>
      <c r="B6124" t="s">
        <v>490</v>
      </c>
      <c r="C6124" s="67" t="str">
        <f t="shared" si="702"/>
        <v>Ellie Klein</v>
      </c>
      <c r="D6124" s="71" t="str" cm="1">
        <f t="array" ref="D6124">_xlfn.IFS(AK6124="1",CONCATENATE(C6124,"Regional"),AK6124="2",CONCATENATE(C6124,"Sectional"),AK6124="3",CONCATENATE(C6124,COUNTIF($C$1:C6124,C6124)))</f>
        <v>Ellie Klein6</v>
      </c>
      <c r="E6124" s="66">
        <v>45185.28125</v>
      </c>
      <c r="F6124" t="s">
        <v>1020</v>
      </c>
      <c r="G6124" s="46">
        <v>96</v>
      </c>
      <c r="H6124" s="46">
        <v>104</v>
      </c>
      <c r="I6124" s="46">
        <v>60</v>
      </c>
      <c r="J6124" t="s">
        <v>137</v>
      </c>
      <c r="K6124" t="s">
        <v>168</v>
      </c>
      <c r="L6124" s="46">
        <v>5069</v>
      </c>
      <c r="M6124" s="46">
        <v>72</v>
      </c>
      <c r="N6124" s="46">
        <v>69.2</v>
      </c>
      <c r="O6124" s="46">
        <v>119</v>
      </c>
      <c r="P6124" s="46">
        <f t="shared" si="703"/>
        <v>2</v>
      </c>
      <c r="R6124" s="67" t="s">
        <v>1192</v>
      </c>
      <c r="S6124" s="67">
        <f>COUNTIF(Y$2:$Y$100,R6124)</f>
        <v>0</v>
      </c>
      <c r="V6124" s="67">
        <f t="shared" si="707"/>
        <v>0</v>
      </c>
      <c r="X6124"/>
      <c r="Y6124" s="67" t="str">
        <f t="shared" si="701"/>
        <v xml:space="preserve"> </v>
      </c>
      <c r="AB6124" t="s">
        <v>168</v>
      </c>
      <c r="AC6124" s="46">
        <v>5069</v>
      </c>
      <c r="AD6124" s="46">
        <v>72</v>
      </c>
      <c r="AE6124" s="46">
        <v>69.2</v>
      </c>
      <c r="AF6124" s="46">
        <v>119</v>
      </c>
      <c r="AH6124" s="70" t="str">
        <f t="shared" si="704"/>
        <v/>
      </c>
      <c r="AI6124" s="70" t="str">
        <f t="shared" si="705"/>
        <v/>
      </c>
      <c r="AJ6124" s="70" t="str">
        <f t="shared" si="706"/>
        <v>X</v>
      </c>
      <c r="AK6124" s="70" t="str" cm="1">
        <f t="array" ref="AK6124">_xlfn.IFS(AH6124&lt;&gt;"","1",AI6124&lt;&gt;"","2",AJ6124&lt;&gt;"","3")</f>
        <v>3</v>
      </c>
    </row>
    <row r="6125" spans="1:37" x14ac:dyDescent="0.25">
      <c r="A6125" t="s">
        <v>1868</v>
      </c>
      <c r="B6125" t="s">
        <v>682</v>
      </c>
      <c r="C6125" s="67" t="str">
        <f t="shared" si="702"/>
        <v>Aubrey Young</v>
      </c>
      <c r="D6125" s="71" t="str" cm="1">
        <f t="array" ref="D6125">_xlfn.IFS(AK6125="1",CONCATENATE(C6125,"Regional"),AK6125="2",CONCATENATE(C6125,"Sectional"),AK6125="3",CONCATENATE(C6125,COUNTIF($C$1:C6125,C6125)))</f>
        <v>Aubrey Young9</v>
      </c>
      <c r="E6125" s="66">
        <v>45185.28125</v>
      </c>
      <c r="F6125" t="s">
        <v>1020</v>
      </c>
      <c r="G6125" s="46">
        <v>96</v>
      </c>
      <c r="H6125" s="46">
        <v>104</v>
      </c>
      <c r="I6125" s="46">
        <v>60</v>
      </c>
      <c r="J6125" t="s">
        <v>137</v>
      </c>
      <c r="K6125" t="s">
        <v>168</v>
      </c>
      <c r="L6125" s="46">
        <v>5069</v>
      </c>
      <c r="M6125" s="46">
        <v>72</v>
      </c>
      <c r="N6125" s="46">
        <v>69.2</v>
      </c>
      <c r="O6125" s="46">
        <v>119</v>
      </c>
      <c r="P6125" s="46">
        <f t="shared" si="703"/>
        <v>2</v>
      </c>
      <c r="R6125" s="67" t="s">
        <v>2882</v>
      </c>
      <c r="S6125" s="67">
        <f>COUNTIF(Y$2:$Y$100,R6125)</f>
        <v>0</v>
      </c>
      <c r="V6125" s="67">
        <f t="shared" si="707"/>
        <v>0</v>
      </c>
      <c r="X6125"/>
      <c r="Y6125" s="67" t="str">
        <f t="shared" si="701"/>
        <v xml:space="preserve"> </v>
      </c>
      <c r="AB6125" t="s">
        <v>168</v>
      </c>
      <c r="AC6125" s="46">
        <v>5069</v>
      </c>
      <c r="AD6125" s="46">
        <v>72</v>
      </c>
      <c r="AE6125" s="46">
        <v>69.2</v>
      </c>
      <c r="AF6125" s="46">
        <v>119</v>
      </c>
      <c r="AH6125" s="70" t="str">
        <f t="shared" si="704"/>
        <v/>
      </c>
      <c r="AI6125" s="70" t="str">
        <f t="shared" si="705"/>
        <v/>
      </c>
      <c r="AJ6125" s="70" t="str">
        <f t="shared" si="706"/>
        <v>X</v>
      </c>
      <c r="AK6125" s="70" t="str" cm="1">
        <f t="array" ref="AK6125">_xlfn.IFS(AH6125&lt;&gt;"","1",AI6125&lt;&gt;"","2",AJ6125&lt;&gt;"","3")</f>
        <v>3</v>
      </c>
    </row>
    <row r="6126" spans="1:37" x14ac:dyDescent="0.25">
      <c r="A6126" t="s">
        <v>1811</v>
      </c>
      <c r="B6126" t="s">
        <v>528</v>
      </c>
      <c r="C6126" s="67" t="str">
        <f t="shared" si="702"/>
        <v>Kate Wixom</v>
      </c>
      <c r="D6126" s="71" t="str" cm="1">
        <f t="array" ref="D6126">_xlfn.IFS(AK6126="1",CONCATENATE(C6126,"Regional"),AK6126="2",CONCATENATE(C6126,"Sectional"),AK6126="3",CONCATENATE(C6126,COUNTIF($C$1:C6126,C6126)))</f>
        <v>Kate Wixom5</v>
      </c>
      <c r="E6126" s="66">
        <v>45185.28125</v>
      </c>
      <c r="F6126" t="s">
        <v>1020</v>
      </c>
      <c r="G6126" s="46">
        <v>96</v>
      </c>
      <c r="H6126" s="46">
        <v>104</v>
      </c>
      <c r="I6126" s="46">
        <v>60</v>
      </c>
      <c r="J6126" t="s">
        <v>137</v>
      </c>
      <c r="K6126" t="s">
        <v>168</v>
      </c>
      <c r="L6126" s="46">
        <v>5069</v>
      </c>
      <c r="M6126" s="46">
        <v>72</v>
      </c>
      <c r="N6126" s="46">
        <v>69.2</v>
      </c>
      <c r="O6126" s="46">
        <v>119</v>
      </c>
      <c r="P6126" s="46">
        <f t="shared" si="703"/>
        <v>2</v>
      </c>
      <c r="R6126" s="67" t="s">
        <v>2813</v>
      </c>
      <c r="S6126" s="67">
        <f>COUNTIF(Y$2:$Y$100,R6126)</f>
        <v>0</v>
      </c>
      <c r="V6126" s="67">
        <f t="shared" si="707"/>
        <v>0</v>
      </c>
      <c r="X6126"/>
      <c r="Y6126" s="67" t="str">
        <f t="shared" si="701"/>
        <v xml:space="preserve"> </v>
      </c>
      <c r="AB6126" t="s">
        <v>168</v>
      </c>
      <c r="AC6126" s="46">
        <v>5069</v>
      </c>
      <c r="AD6126" s="46">
        <v>72</v>
      </c>
      <c r="AE6126" s="46">
        <v>69.2</v>
      </c>
      <c r="AF6126" s="46">
        <v>119</v>
      </c>
      <c r="AH6126" s="70" t="str">
        <f t="shared" si="704"/>
        <v/>
      </c>
      <c r="AI6126" s="70" t="str">
        <f t="shared" si="705"/>
        <v/>
      </c>
      <c r="AJ6126" s="70" t="str">
        <f t="shared" si="706"/>
        <v>X</v>
      </c>
      <c r="AK6126" s="70" t="str" cm="1">
        <f t="array" ref="AK6126">_xlfn.IFS(AH6126&lt;&gt;"","1",AI6126&lt;&gt;"","2",AJ6126&lt;&gt;"","3")</f>
        <v>3</v>
      </c>
    </row>
    <row r="6127" spans="1:37" x14ac:dyDescent="0.25">
      <c r="A6127" t="s">
        <v>1022</v>
      </c>
      <c r="B6127" t="s">
        <v>187</v>
      </c>
      <c r="C6127" s="67" t="str">
        <f t="shared" si="702"/>
        <v>Ava Skoug</v>
      </c>
      <c r="D6127" s="71" t="str" cm="1">
        <f t="array" ref="D6127">_xlfn.IFS(AK6127="1",CONCATENATE(C6127,"Regional"),AK6127="2",CONCATENATE(C6127,"Sectional"),AK6127="3",CONCATENATE(C6127,COUNTIF($C$1:C6127,C6127)))</f>
        <v>Ava Skoug9</v>
      </c>
      <c r="E6127" s="66">
        <v>45185.28125</v>
      </c>
      <c r="F6127" t="s">
        <v>1020</v>
      </c>
      <c r="G6127" s="46">
        <v>96</v>
      </c>
      <c r="H6127" s="46">
        <v>104</v>
      </c>
      <c r="I6127" s="46">
        <v>60</v>
      </c>
      <c r="J6127" t="s">
        <v>137</v>
      </c>
      <c r="K6127" t="s">
        <v>168</v>
      </c>
      <c r="L6127" s="46">
        <v>5069</v>
      </c>
      <c r="M6127" s="46">
        <v>72</v>
      </c>
      <c r="N6127" s="46">
        <v>69.2</v>
      </c>
      <c r="O6127" s="46">
        <v>119</v>
      </c>
      <c r="P6127" s="46">
        <f t="shared" si="703"/>
        <v>2</v>
      </c>
      <c r="R6127" s="67" t="s">
        <v>1520</v>
      </c>
      <c r="S6127" s="67">
        <f>COUNTIF(Y$2:$Y$100,R6127)</f>
        <v>0</v>
      </c>
      <c r="V6127" s="67">
        <f t="shared" si="707"/>
        <v>0</v>
      </c>
      <c r="X6127"/>
      <c r="Y6127" s="67" t="str">
        <f t="shared" si="701"/>
        <v xml:space="preserve"> </v>
      </c>
      <c r="AB6127" t="s">
        <v>168</v>
      </c>
      <c r="AC6127" s="46">
        <v>5069</v>
      </c>
      <c r="AD6127" s="46">
        <v>72</v>
      </c>
      <c r="AE6127" s="46">
        <v>69.2</v>
      </c>
      <c r="AF6127" s="46">
        <v>119</v>
      </c>
      <c r="AH6127" s="70" t="str">
        <f t="shared" si="704"/>
        <v/>
      </c>
      <c r="AI6127" s="70" t="str">
        <f t="shared" si="705"/>
        <v/>
      </c>
      <c r="AJ6127" s="70" t="str">
        <f t="shared" si="706"/>
        <v>X</v>
      </c>
      <c r="AK6127" s="70" t="str" cm="1">
        <f t="array" ref="AK6127">_xlfn.IFS(AH6127&lt;&gt;"","1",AI6127&lt;&gt;"","2",AJ6127&lt;&gt;"","3")</f>
        <v>3</v>
      </c>
    </row>
    <row r="6128" spans="1:37" x14ac:dyDescent="0.25">
      <c r="A6128" t="s">
        <v>625</v>
      </c>
      <c r="B6128" t="s">
        <v>599</v>
      </c>
      <c r="C6128" s="67" t="str">
        <f t="shared" si="702"/>
        <v>Grace Braund</v>
      </c>
      <c r="D6128" s="71" t="str" cm="1">
        <f t="array" ref="D6128">_xlfn.IFS(AK6128="1",CONCATENATE(C6128,"Regional"),AK6128="2",CONCATENATE(C6128,"Sectional"),AK6128="3",CONCATENATE(C6128,COUNTIF($C$1:C6128,C6128)))</f>
        <v>Grace Braund4</v>
      </c>
      <c r="E6128" s="66">
        <v>45185.28125</v>
      </c>
      <c r="F6128" t="s">
        <v>1020</v>
      </c>
      <c r="G6128" s="46">
        <v>96</v>
      </c>
      <c r="H6128" s="46">
        <v>105</v>
      </c>
      <c r="I6128" s="46">
        <v>64</v>
      </c>
      <c r="J6128" t="s">
        <v>137</v>
      </c>
      <c r="K6128" t="s">
        <v>168</v>
      </c>
      <c r="L6128" s="46">
        <v>5069</v>
      </c>
      <c r="M6128" s="46">
        <v>72</v>
      </c>
      <c r="N6128" s="46">
        <v>69.2</v>
      </c>
      <c r="O6128" s="46">
        <v>119</v>
      </c>
      <c r="P6128" s="46">
        <f t="shared" si="703"/>
        <v>2</v>
      </c>
      <c r="R6128" s="67" t="s">
        <v>1260</v>
      </c>
      <c r="S6128" s="67">
        <f>COUNTIF(Y$2:$Y$100,R6128)</f>
        <v>0</v>
      </c>
      <c r="V6128" s="67">
        <f t="shared" si="707"/>
        <v>0</v>
      </c>
      <c r="X6128"/>
      <c r="Y6128" s="67" t="str">
        <f t="shared" si="701"/>
        <v xml:space="preserve"> </v>
      </c>
      <c r="AB6128" t="s">
        <v>168</v>
      </c>
      <c r="AC6128" s="46">
        <v>5069</v>
      </c>
      <c r="AD6128" s="46">
        <v>72</v>
      </c>
      <c r="AE6128" s="46">
        <v>69.2</v>
      </c>
      <c r="AF6128" s="46">
        <v>119</v>
      </c>
      <c r="AH6128" s="70" t="str">
        <f t="shared" si="704"/>
        <v/>
      </c>
      <c r="AI6128" s="70" t="str">
        <f t="shared" si="705"/>
        <v/>
      </c>
      <c r="AJ6128" s="70" t="str">
        <f t="shared" si="706"/>
        <v>X</v>
      </c>
      <c r="AK6128" s="70" t="str" cm="1">
        <f t="array" ref="AK6128">_xlfn.IFS(AH6128&lt;&gt;"","1",AI6128&lt;&gt;"","2",AJ6128&lt;&gt;"","3")</f>
        <v>3</v>
      </c>
    </row>
    <row r="6129" spans="1:37" x14ac:dyDescent="0.25">
      <c r="A6129" t="s">
        <v>405</v>
      </c>
      <c r="B6129" t="s">
        <v>362</v>
      </c>
      <c r="C6129" s="67" t="str">
        <f t="shared" si="702"/>
        <v>Emma Steinke</v>
      </c>
      <c r="D6129" s="71" t="str" cm="1">
        <f t="array" ref="D6129">_xlfn.IFS(AK6129="1",CONCATENATE(C6129,"Regional"),AK6129="2",CONCATENATE(C6129,"Sectional"),AK6129="3",CONCATENATE(C6129,COUNTIF($C$1:C6129,C6129)))</f>
        <v>Emma Steinke7</v>
      </c>
      <c r="E6129" s="66">
        <v>45185.28125</v>
      </c>
      <c r="F6129" t="s">
        <v>1020</v>
      </c>
      <c r="G6129" s="46">
        <v>96</v>
      </c>
      <c r="H6129" s="46">
        <v>106</v>
      </c>
      <c r="I6129" s="46">
        <v>65</v>
      </c>
      <c r="J6129" t="s">
        <v>137</v>
      </c>
      <c r="K6129" t="s">
        <v>168</v>
      </c>
      <c r="L6129" s="46">
        <v>5069</v>
      </c>
      <c r="M6129" s="46">
        <v>72</v>
      </c>
      <c r="N6129" s="46">
        <v>69.2</v>
      </c>
      <c r="O6129" s="46">
        <v>119</v>
      </c>
      <c r="P6129" s="46">
        <f t="shared" si="703"/>
        <v>2</v>
      </c>
      <c r="R6129" s="67" t="s">
        <v>1136</v>
      </c>
      <c r="S6129" s="67">
        <f>COUNTIF(Y$2:$Y$100,R6129)</f>
        <v>0</v>
      </c>
      <c r="V6129" s="67">
        <f t="shared" si="707"/>
        <v>0</v>
      </c>
      <c r="X6129"/>
      <c r="Y6129" s="67" t="str">
        <f t="shared" si="701"/>
        <v xml:space="preserve"> </v>
      </c>
      <c r="AB6129" t="s">
        <v>168</v>
      </c>
      <c r="AC6129" s="46">
        <v>5069</v>
      </c>
      <c r="AD6129" s="46">
        <v>72</v>
      </c>
      <c r="AE6129" s="46">
        <v>69.2</v>
      </c>
      <c r="AF6129" s="46">
        <v>119</v>
      </c>
      <c r="AH6129" s="70" t="str">
        <f t="shared" si="704"/>
        <v/>
      </c>
      <c r="AI6129" s="70" t="str">
        <f t="shared" si="705"/>
        <v/>
      </c>
      <c r="AJ6129" s="70" t="str">
        <f t="shared" si="706"/>
        <v>X</v>
      </c>
      <c r="AK6129" s="70" t="str" cm="1">
        <f t="array" ref="AK6129">_xlfn.IFS(AH6129&lt;&gt;"","1",AI6129&lt;&gt;"","2",AJ6129&lt;&gt;"","3")</f>
        <v>3</v>
      </c>
    </row>
    <row r="6130" spans="1:37" x14ac:dyDescent="0.25">
      <c r="A6130" t="s">
        <v>3428</v>
      </c>
      <c r="B6130" t="s">
        <v>528</v>
      </c>
      <c r="C6130" s="67" t="str">
        <f t="shared" si="702"/>
        <v>Kate Lange</v>
      </c>
      <c r="D6130" s="71" t="str" cm="1">
        <f t="array" ref="D6130">_xlfn.IFS(AK6130="1",CONCATENATE(C6130,"Regional"),AK6130="2",CONCATENATE(C6130,"Sectional"),AK6130="3",CONCATENATE(C6130,COUNTIF($C$1:C6130,C6130)))</f>
        <v>Kate Lange4</v>
      </c>
      <c r="E6130" s="66">
        <v>45185.28125</v>
      </c>
      <c r="F6130" t="s">
        <v>1020</v>
      </c>
      <c r="G6130" s="46">
        <v>96</v>
      </c>
      <c r="H6130" s="46">
        <v>107</v>
      </c>
      <c r="I6130" s="46">
        <v>66</v>
      </c>
      <c r="J6130" t="s">
        <v>137</v>
      </c>
      <c r="K6130" t="s">
        <v>168</v>
      </c>
      <c r="L6130" s="46">
        <v>5069</v>
      </c>
      <c r="M6130" s="46">
        <v>72</v>
      </c>
      <c r="N6130" s="46">
        <v>69.2</v>
      </c>
      <c r="O6130" s="46">
        <v>119</v>
      </c>
      <c r="P6130" s="46">
        <f t="shared" si="703"/>
        <v>2</v>
      </c>
      <c r="R6130" s="67" t="s">
        <v>3620</v>
      </c>
      <c r="S6130" s="67">
        <f>COUNTIF(Y$2:$Y$100,R6130)</f>
        <v>0</v>
      </c>
      <c r="V6130" s="67">
        <f t="shared" si="707"/>
        <v>0</v>
      </c>
      <c r="X6130"/>
      <c r="Y6130" s="67" t="str">
        <f t="shared" si="701"/>
        <v xml:space="preserve"> </v>
      </c>
      <c r="AB6130" t="s">
        <v>168</v>
      </c>
      <c r="AC6130" s="46">
        <v>5069</v>
      </c>
      <c r="AD6130" s="46">
        <v>72</v>
      </c>
      <c r="AE6130" s="46">
        <v>69.2</v>
      </c>
      <c r="AF6130" s="46">
        <v>119</v>
      </c>
      <c r="AH6130" s="70" t="str">
        <f t="shared" si="704"/>
        <v/>
      </c>
      <c r="AI6130" s="70" t="str">
        <f t="shared" si="705"/>
        <v/>
      </c>
      <c r="AJ6130" s="70" t="str">
        <f t="shared" si="706"/>
        <v>X</v>
      </c>
      <c r="AK6130" s="70" t="str" cm="1">
        <f t="array" ref="AK6130">_xlfn.IFS(AH6130&lt;&gt;"","1",AI6130&lt;&gt;"","2",AJ6130&lt;&gt;"","3")</f>
        <v>3</v>
      </c>
    </row>
    <row r="6131" spans="1:37" x14ac:dyDescent="0.25">
      <c r="A6131" t="s">
        <v>1847</v>
      </c>
      <c r="B6131" t="s">
        <v>1848</v>
      </c>
      <c r="C6131" s="67" t="str">
        <f t="shared" si="702"/>
        <v>Kira Jennings</v>
      </c>
      <c r="D6131" s="71" t="str" cm="1">
        <f t="array" ref="D6131">_xlfn.IFS(AK6131="1",CONCATENATE(C6131,"Regional"),AK6131="2",CONCATENATE(C6131,"Sectional"),AK6131="3",CONCATENATE(C6131,COUNTIF($C$1:C6131,C6131)))</f>
        <v>Kira Jennings7</v>
      </c>
      <c r="E6131" s="66">
        <v>45185.28125</v>
      </c>
      <c r="F6131" t="s">
        <v>1020</v>
      </c>
      <c r="G6131" s="46">
        <v>96</v>
      </c>
      <c r="H6131" s="46">
        <v>107</v>
      </c>
      <c r="I6131" s="46">
        <v>66</v>
      </c>
      <c r="J6131" t="s">
        <v>137</v>
      </c>
      <c r="K6131" t="s">
        <v>168</v>
      </c>
      <c r="L6131" s="46">
        <v>5069</v>
      </c>
      <c r="M6131" s="46">
        <v>72</v>
      </c>
      <c r="N6131" s="46">
        <v>69.2</v>
      </c>
      <c r="O6131" s="46">
        <v>119</v>
      </c>
      <c r="P6131" s="46">
        <f t="shared" si="703"/>
        <v>2</v>
      </c>
      <c r="R6131" s="67" t="s">
        <v>2855</v>
      </c>
      <c r="S6131" s="67">
        <f>COUNTIF(Y$2:$Y$100,R6131)</f>
        <v>0</v>
      </c>
      <c r="V6131" s="67">
        <f t="shared" si="707"/>
        <v>0</v>
      </c>
      <c r="X6131"/>
      <c r="Y6131" s="67" t="str">
        <f t="shared" si="701"/>
        <v xml:space="preserve"> </v>
      </c>
      <c r="AB6131" t="s">
        <v>168</v>
      </c>
      <c r="AC6131" s="46">
        <v>5069</v>
      </c>
      <c r="AD6131" s="46">
        <v>72</v>
      </c>
      <c r="AE6131" s="46">
        <v>69.2</v>
      </c>
      <c r="AF6131" s="46">
        <v>119</v>
      </c>
      <c r="AH6131" s="70" t="str">
        <f t="shared" si="704"/>
        <v/>
      </c>
      <c r="AI6131" s="70" t="str">
        <f t="shared" si="705"/>
        <v/>
      </c>
      <c r="AJ6131" s="70" t="str">
        <f t="shared" si="706"/>
        <v>X</v>
      </c>
      <c r="AK6131" s="70" t="str" cm="1">
        <f t="array" ref="AK6131">_xlfn.IFS(AH6131&lt;&gt;"","1",AI6131&lt;&gt;"","2",AJ6131&lt;&gt;"","3")</f>
        <v>3</v>
      </c>
    </row>
    <row r="6132" spans="1:37" x14ac:dyDescent="0.25">
      <c r="A6132" t="s">
        <v>1802</v>
      </c>
      <c r="B6132" t="s">
        <v>1803</v>
      </c>
      <c r="C6132" s="67" t="str">
        <f t="shared" si="702"/>
        <v>Finleigh Crain</v>
      </c>
      <c r="D6132" s="71" t="str" cm="1">
        <f t="array" ref="D6132">_xlfn.IFS(AK6132="1",CONCATENATE(C6132,"Regional"),AK6132="2",CONCATENATE(C6132,"Sectional"),AK6132="3",CONCATENATE(C6132,COUNTIF($C$1:C6132,C6132)))</f>
        <v>Finleigh Crain2</v>
      </c>
      <c r="E6132" s="66">
        <v>45185.28125</v>
      </c>
      <c r="F6132" t="s">
        <v>1020</v>
      </c>
      <c r="G6132" s="46">
        <v>96</v>
      </c>
      <c r="H6132" s="46">
        <v>108</v>
      </c>
      <c r="I6132" s="46">
        <v>68</v>
      </c>
      <c r="J6132" t="s">
        <v>137</v>
      </c>
      <c r="K6132" t="s">
        <v>168</v>
      </c>
      <c r="L6132" s="46">
        <v>5069</v>
      </c>
      <c r="M6132" s="46">
        <v>72</v>
      </c>
      <c r="N6132" s="46">
        <v>69.2</v>
      </c>
      <c r="O6132" s="46">
        <v>119</v>
      </c>
      <c r="P6132" s="46">
        <f t="shared" si="703"/>
        <v>2</v>
      </c>
      <c r="R6132" s="67" t="s">
        <v>2805</v>
      </c>
      <c r="S6132" s="67">
        <f>COUNTIF(Y$2:$Y$100,R6132)</f>
        <v>0</v>
      </c>
      <c r="V6132" s="67">
        <f t="shared" si="707"/>
        <v>0</v>
      </c>
      <c r="X6132"/>
      <c r="Y6132" s="67" t="str">
        <f t="shared" si="701"/>
        <v xml:space="preserve"> </v>
      </c>
      <c r="AB6132" t="s">
        <v>168</v>
      </c>
      <c r="AC6132" s="46">
        <v>5069</v>
      </c>
      <c r="AD6132" s="46">
        <v>72</v>
      </c>
      <c r="AE6132" s="46">
        <v>69.2</v>
      </c>
      <c r="AF6132" s="46">
        <v>119</v>
      </c>
      <c r="AH6132" s="70" t="str">
        <f t="shared" si="704"/>
        <v/>
      </c>
      <c r="AI6132" s="70" t="str">
        <f t="shared" si="705"/>
        <v/>
      </c>
      <c r="AJ6132" s="70" t="str">
        <f t="shared" si="706"/>
        <v>X</v>
      </c>
      <c r="AK6132" s="70" t="str" cm="1">
        <f t="array" ref="AK6132">_xlfn.IFS(AH6132&lt;&gt;"","1",AI6132&lt;&gt;"","2",AJ6132&lt;&gt;"","3")</f>
        <v>3</v>
      </c>
    </row>
    <row r="6133" spans="1:37" x14ac:dyDescent="0.25">
      <c r="A6133" t="s">
        <v>609</v>
      </c>
      <c r="B6133" t="s">
        <v>610</v>
      </c>
      <c r="C6133" s="67" t="str">
        <f t="shared" si="702"/>
        <v>Katy Teske</v>
      </c>
      <c r="D6133" s="71" t="str" cm="1">
        <f t="array" ref="D6133">_xlfn.IFS(AK6133="1",CONCATENATE(C6133,"Regional"),AK6133="2",CONCATENATE(C6133,"Sectional"),AK6133="3",CONCATENATE(C6133,COUNTIF($C$1:C6133,C6133)))</f>
        <v>Katy Teske5</v>
      </c>
      <c r="E6133" s="66">
        <v>45185.28125</v>
      </c>
      <c r="F6133" t="s">
        <v>1020</v>
      </c>
      <c r="G6133" s="46">
        <v>96</v>
      </c>
      <c r="H6133" s="46">
        <v>108</v>
      </c>
      <c r="I6133" s="46">
        <v>68</v>
      </c>
      <c r="J6133" t="s">
        <v>137</v>
      </c>
      <c r="K6133" t="s">
        <v>168</v>
      </c>
      <c r="L6133" s="46">
        <v>5069</v>
      </c>
      <c r="M6133" s="46">
        <v>72</v>
      </c>
      <c r="N6133" s="46">
        <v>69.2</v>
      </c>
      <c r="O6133" s="46">
        <v>119</v>
      </c>
      <c r="P6133" s="46">
        <f t="shared" si="703"/>
        <v>2</v>
      </c>
      <c r="R6133" s="67" t="s">
        <v>1252</v>
      </c>
      <c r="S6133" s="67">
        <f>COUNTIF(Y$2:$Y$100,R6133)</f>
        <v>0</v>
      </c>
      <c r="V6133" s="67">
        <f t="shared" si="707"/>
        <v>0</v>
      </c>
      <c r="X6133"/>
      <c r="Y6133" s="67" t="str">
        <f t="shared" si="701"/>
        <v xml:space="preserve"> </v>
      </c>
      <c r="AB6133" t="s">
        <v>168</v>
      </c>
      <c r="AC6133" s="46">
        <v>5069</v>
      </c>
      <c r="AD6133" s="46">
        <v>72</v>
      </c>
      <c r="AE6133" s="46">
        <v>69.2</v>
      </c>
      <c r="AF6133" s="46">
        <v>119</v>
      </c>
      <c r="AH6133" s="70" t="str">
        <f t="shared" si="704"/>
        <v/>
      </c>
      <c r="AI6133" s="70" t="str">
        <f t="shared" si="705"/>
        <v/>
      </c>
      <c r="AJ6133" s="70" t="str">
        <f t="shared" si="706"/>
        <v>X</v>
      </c>
      <c r="AK6133" s="70" t="str" cm="1">
        <f t="array" ref="AK6133">_xlfn.IFS(AH6133&lt;&gt;"","1",AI6133&lt;&gt;"","2",AJ6133&lt;&gt;"","3")</f>
        <v>3</v>
      </c>
    </row>
    <row r="6134" spans="1:37" x14ac:dyDescent="0.25">
      <c r="A6134" t="s">
        <v>1021</v>
      </c>
      <c r="B6134" t="s">
        <v>599</v>
      </c>
      <c r="C6134" s="67" t="str">
        <f t="shared" si="702"/>
        <v>Grace Knilans</v>
      </c>
      <c r="D6134" s="71" t="str" cm="1">
        <f t="array" ref="D6134">_xlfn.IFS(AK6134="1",CONCATENATE(C6134,"Regional"),AK6134="2",CONCATENATE(C6134,"Sectional"),AK6134="3",CONCATENATE(C6134,COUNTIF($C$1:C6134,C6134)))</f>
        <v>Grace Knilans7</v>
      </c>
      <c r="E6134" s="66">
        <v>45185.28125</v>
      </c>
      <c r="F6134" t="s">
        <v>1020</v>
      </c>
      <c r="G6134" s="46">
        <v>96</v>
      </c>
      <c r="H6134" s="46">
        <v>109</v>
      </c>
      <c r="I6134" s="46">
        <v>70</v>
      </c>
      <c r="J6134" t="s">
        <v>137</v>
      </c>
      <c r="K6134" t="s">
        <v>168</v>
      </c>
      <c r="L6134" s="46">
        <v>5069</v>
      </c>
      <c r="M6134" s="46">
        <v>72</v>
      </c>
      <c r="N6134" s="46">
        <v>69.2</v>
      </c>
      <c r="O6134" s="46">
        <v>119</v>
      </c>
      <c r="P6134" s="46">
        <f t="shared" si="703"/>
        <v>2</v>
      </c>
      <c r="R6134" s="67" t="s">
        <v>1519</v>
      </c>
      <c r="S6134" s="67">
        <f>COUNTIF(Y$2:$Y$100,R6134)</f>
        <v>0</v>
      </c>
      <c r="V6134" s="67">
        <f t="shared" si="707"/>
        <v>0</v>
      </c>
      <c r="X6134"/>
      <c r="Y6134" s="67" t="str">
        <f t="shared" si="701"/>
        <v xml:space="preserve"> </v>
      </c>
      <c r="AB6134" t="s">
        <v>168</v>
      </c>
      <c r="AC6134" s="46">
        <v>5069</v>
      </c>
      <c r="AD6134" s="46">
        <v>72</v>
      </c>
      <c r="AE6134" s="46">
        <v>69.2</v>
      </c>
      <c r="AF6134" s="46">
        <v>119</v>
      </c>
      <c r="AH6134" s="70" t="str">
        <f t="shared" si="704"/>
        <v/>
      </c>
      <c r="AI6134" s="70" t="str">
        <f t="shared" si="705"/>
        <v/>
      </c>
      <c r="AJ6134" s="70" t="str">
        <f t="shared" si="706"/>
        <v>X</v>
      </c>
      <c r="AK6134" s="70" t="str" cm="1">
        <f t="array" ref="AK6134">_xlfn.IFS(AH6134&lt;&gt;"","1",AI6134&lt;&gt;"","2",AJ6134&lt;&gt;"","3")</f>
        <v>3</v>
      </c>
    </row>
    <row r="6135" spans="1:37" x14ac:dyDescent="0.25">
      <c r="A6135" t="s">
        <v>2187</v>
      </c>
      <c r="B6135" t="s">
        <v>2188</v>
      </c>
      <c r="C6135" s="67" t="str">
        <f t="shared" si="702"/>
        <v>Chase Chamberlin</v>
      </c>
      <c r="D6135" s="71" t="str" cm="1">
        <f t="array" ref="D6135">_xlfn.IFS(AK6135="1",CONCATENATE(C6135,"Regional"),AK6135="2",CONCATENATE(C6135,"Sectional"),AK6135="3",CONCATENATE(C6135,COUNTIF($C$1:C6135,C6135)))</f>
        <v>Chase Chamberlin1</v>
      </c>
      <c r="E6135" s="66">
        <v>45185.28125</v>
      </c>
      <c r="F6135" t="s">
        <v>1020</v>
      </c>
      <c r="G6135" s="46">
        <v>96</v>
      </c>
      <c r="H6135" s="46">
        <v>109</v>
      </c>
      <c r="I6135" s="46">
        <v>70</v>
      </c>
      <c r="J6135" t="s">
        <v>137</v>
      </c>
      <c r="K6135" t="s">
        <v>168</v>
      </c>
      <c r="L6135" s="46">
        <v>5069</v>
      </c>
      <c r="M6135" s="46">
        <v>72</v>
      </c>
      <c r="N6135" s="46">
        <v>69.2</v>
      </c>
      <c r="O6135" s="46">
        <v>119</v>
      </c>
      <c r="P6135" s="46">
        <f t="shared" si="703"/>
        <v>2</v>
      </c>
      <c r="R6135" s="67" t="s">
        <v>3213</v>
      </c>
      <c r="S6135" s="67">
        <f>COUNTIF(Y$2:$Y$100,R6135)</f>
        <v>0</v>
      </c>
      <c r="V6135" s="67">
        <f t="shared" si="707"/>
        <v>0</v>
      </c>
      <c r="X6135"/>
      <c r="Y6135" s="67" t="str">
        <f t="shared" si="701"/>
        <v xml:space="preserve"> </v>
      </c>
      <c r="AB6135" t="s">
        <v>168</v>
      </c>
      <c r="AC6135" s="46">
        <v>5069</v>
      </c>
      <c r="AD6135" s="46">
        <v>72</v>
      </c>
      <c r="AE6135" s="46">
        <v>69.2</v>
      </c>
      <c r="AF6135" s="46">
        <v>119</v>
      </c>
      <c r="AH6135" s="70" t="str">
        <f t="shared" si="704"/>
        <v/>
      </c>
      <c r="AI6135" s="70" t="str">
        <f t="shared" si="705"/>
        <v/>
      </c>
      <c r="AJ6135" s="70" t="str">
        <f t="shared" si="706"/>
        <v>X</v>
      </c>
      <c r="AK6135" s="70" t="str" cm="1">
        <f t="array" ref="AK6135">_xlfn.IFS(AH6135&lt;&gt;"","1",AI6135&lt;&gt;"","2",AJ6135&lt;&gt;"","3")</f>
        <v>3</v>
      </c>
    </row>
    <row r="6136" spans="1:37" x14ac:dyDescent="0.25">
      <c r="A6136" t="s">
        <v>295</v>
      </c>
      <c r="B6136" t="s">
        <v>353</v>
      </c>
      <c r="C6136" s="67" t="str">
        <f t="shared" si="702"/>
        <v>Olivia Larson</v>
      </c>
      <c r="D6136" s="71" t="str" cm="1">
        <f t="array" ref="D6136">_xlfn.IFS(AK6136="1",CONCATENATE(C6136,"Regional"),AK6136="2",CONCATENATE(C6136,"Sectional"),AK6136="3",CONCATENATE(C6136,COUNTIF($C$1:C6136,C6136)))</f>
        <v>Olivia Larson6</v>
      </c>
      <c r="E6136" s="66">
        <v>45185.28125</v>
      </c>
      <c r="F6136" t="s">
        <v>1020</v>
      </c>
      <c r="G6136" s="46">
        <v>96</v>
      </c>
      <c r="H6136" s="46">
        <v>111</v>
      </c>
      <c r="I6136" s="46">
        <v>72</v>
      </c>
      <c r="J6136" t="s">
        <v>137</v>
      </c>
      <c r="K6136" t="s">
        <v>168</v>
      </c>
      <c r="L6136" s="46">
        <v>5069</v>
      </c>
      <c r="M6136" s="46">
        <v>72</v>
      </c>
      <c r="N6136" s="46">
        <v>69.2</v>
      </c>
      <c r="O6136" s="46">
        <v>119</v>
      </c>
      <c r="P6136" s="46">
        <f t="shared" si="703"/>
        <v>2</v>
      </c>
      <c r="R6136" s="67" t="s">
        <v>3573</v>
      </c>
      <c r="S6136" s="67">
        <f>COUNTIF(Y$2:$Y$100,R6136)</f>
        <v>0</v>
      </c>
      <c r="V6136" s="67">
        <f t="shared" si="707"/>
        <v>0</v>
      </c>
      <c r="X6136"/>
      <c r="Y6136" s="67" t="str">
        <f t="shared" si="701"/>
        <v xml:space="preserve"> </v>
      </c>
      <c r="AB6136" t="s">
        <v>168</v>
      </c>
      <c r="AC6136" s="46">
        <v>5069</v>
      </c>
      <c r="AD6136" s="46">
        <v>72</v>
      </c>
      <c r="AE6136" s="46">
        <v>69.2</v>
      </c>
      <c r="AF6136" s="46">
        <v>119</v>
      </c>
      <c r="AH6136" s="70" t="str">
        <f t="shared" si="704"/>
        <v/>
      </c>
      <c r="AI6136" s="70" t="str">
        <f t="shared" si="705"/>
        <v/>
      </c>
      <c r="AJ6136" s="70" t="str">
        <f t="shared" si="706"/>
        <v>X</v>
      </c>
      <c r="AK6136" s="70" t="str" cm="1">
        <f t="array" ref="AK6136">_xlfn.IFS(AH6136&lt;&gt;"","1",AI6136&lt;&gt;"","2",AJ6136&lt;&gt;"","3")</f>
        <v>3</v>
      </c>
    </row>
    <row r="6137" spans="1:37" x14ac:dyDescent="0.25">
      <c r="A6137" t="s">
        <v>531</v>
      </c>
      <c r="B6137" t="s">
        <v>434</v>
      </c>
      <c r="C6137" s="67" t="str">
        <f t="shared" si="702"/>
        <v>Ella Shea</v>
      </c>
      <c r="D6137" s="71" t="str" cm="1">
        <f t="array" ref="D6137">_xlfn.IFS(AK6137="1",CONCATENATE(C6137,"Regional"),AK6137="2",CONCATENATE(C6137,"Sectional"),AK6137="3",CONCATENATE(C6137,COUNTIF($C$1:C6137,C6137)))</f>
        <v>Ella Shea4</v>
      </c>
      <c r="E6137" s="66">
        <v>45185.28125</v>
      </c>
      <c r="F6137" t="s">
        <v>1020</v>
      </c>
      <c r="G6137" s="46">
        <v>96</v>
      </c>
      <c r="H6137" s="46">
        <v>112</v>
      </c>
      <c r="I6137" s="46">
        <v>73</v>
      </c>
      <c r="J6137" t="s">
        <v>137</v>
      </c>
      <c r="K6137" t="s">
        <v>168</v>
      </c>
      <c r="L6137" s="46">
        <v>5069</v>
      </c>
      <c r="M6137" s="46">
        <v>72</v>
      </c>
      <c r="N6137" s="46">
        <v>69.2</v>
      </c>
      <c r="O6137" s="46">
        <v>119</v>
      </c>
      <c r="P6137" s="46">
        <f t="shared" si="703"/>
        <v>2</v>
      </c>
      <c r="R6137" s="67" t="s">
        <v>1286</v>
      </c>
      <c r="S6137" s="67">
        <f>COUNTIF(Y$2:$Y$100,R6137)</f>
        <v>0</v>
      </c>
      <c r="V6137" s="67">
        <f t="shared" si="707"/>
        <v>0</v>
      </c>
      <c r="X6137"/>
      <c r="Y6137" s="67" t="str">
        <f t="shared" si="701"/>
        <v xml:space="preserve"> </v>
      </c>
      <c r="AB6137" t="s">
        <v>168</v>
      </c>
      <c r="AC6137" s="46">
        <v>5069</v>
      </c>
      <c r="AD6137" s="46">
        <v>72</v>
      </c>
      <c r="AE6137" s="46">
        <v>69.2</v>
      </c>
      <c r="AF6137" s="46">
        <v>119</v>
      </c>
      <c r="AH6137" s="70" t="str">
        <f t="shared" si="704"/>
        <v/>
      </c>
      <c r="AI6137" s="70" t="str">
        <f t="shared" si="705"/>
        <v/>
      </c>
      <c r="AJ6137" s="70" t="str">
        <f t="shared" si="706"/>
        <v>X</v>
      </c>
      <c r="AK6137" s="70" t="str" cm="1">
        <f t="array" ref="AK6137">_xlfn.IFS(AH6137&lt;&gt;"","1",AI6137&lt;&gt;"","2",AJ6137&lt;&gt;"","3")</f>
        <v>3</v>
      </c>
    </row>
    <row r="6138" spans="1:37" x14ac:dyDescent="0.25">
      <c r="A6138" t="s">
        <v>360</v>
      </c>
      <c r="B6138" t="s">
        <v>431</v>
      </c>
      <c r="C6138" s="67" t="str">
        <f t="shared" si="702"/>
        <v>Paige Smith</v>
      </c>
      <c r="D6138" s="71" t="str" cm="1">
        <f t="array" ref="D6138">_xlfn.IFS(AK6138="1",CONCATENATE(C6138,"Regional"),AK6138="2",CONCATENATE(C6138,"Sectional"),AK6138="3",CONCATENATE(C6138,COUNTIF($C$1:C6138,C6138)))</f>
        <v>Paige Smith7</v>
      </c>
      <c r="E6138" s="66">
        <v>45185.28125</v>
      </c>
      <c r="F6138" t="s">
        <v>1020</v>
      </c>
      <c r="G6138" s="46">
        <v>96</v>
      </c>
      <c r="H6138" s="46">
        <v>112</v>
      </c>
      <c r="I6138" s="46">
        <v>73</v>
      </c>
      <c r="J6138" t="s">
        <v>137</v>
      </c>
      <c r="K6138" t="s">
        <v>168</v>
      </c>
      <c r="L6138" s="46">
        <v>5069</v>
      </c>
      <c r="M6138" s="46">
        <v>72</v>
      </c>
      <c r="N6138" s="46">
        <v>69.2</v>
      </c>
      <c r="O6138" s="46">
        <v>119</v>
      </c>
      <c r="P6138" s="46">
        <f t="shared" si="703"/>
        <v>2</v>
      </c>
      <c r="R6138" s="67" t="s">
        <v>1521</v>
      </c>
      <c r="S6138" s="67">
        <f>COUNTIF(Y$2:$Y$100,R6138)</f>
        <v>0</v>
      </c>
      <c r="V6138" s="67">
        <f t="shared" si="707"/>
        <v>0</v>
      </c>
      <c r="X6138"/>
      <c r="Y6138" s="67" t="str">
        <f t="shared" si="701"/>
        <v xml:space="preserve"> </v>
      </c>
      <c r="AB6138" t="s">
        <v>168</v>
      </c>
      <c r="AC6138" s="46">
        <v>5069</v>
      </c>
      <c r="AD6138" s="46">
        <v>72</v>
      </c>
      <c r="AE6138" s="46">
        <v>69.2</v>
      </c>
      <c r="AF6138" s="46">
        <v>119</v>
      </c>
      <c r="AH6138" s="70" t="str">
        <f t="shared" si="704"/>
        <v/>
      </c>
      <c r="AI6138" s="70" t="str">
        <f t="shared" si="705"/>
        <v/>
      </c>
      <c r="AJ6138" s="70" t="str">
        <f t="shared" si="706"/>
        <v>X</v>
      </c>
      <c r="AK6138" s="70" t="str" cm="1">
        <f t="array" ref="AK6138">_xlfn.IFS(AH6138&lt;&gt;"","1",AI6138&lt;&gt;"","2",AJ6138&lt;&gt;"","3")</f>
        <v>3</v>
      </c>
    </row>
    <row r="6139" spans="1:37" x14ac:dyDescent="0.25">
      <c r="A6139" t="s">
        <v>1708</v>
      </c>
      <c r="B6139" t="s">
        <v>1024</v>
      </c>
      <c r="C6139" s="67" t="str">
        <f t="shared" si="702"/>
        <v>Everlee Licitar</v>
      </c>
      <c r="D6139" s="71" t="str" cm="1">
        <f t="array" ref="D6139">_xlfn.IFS(AK6139="1",CONCATENATE(C6139,"Regional"),AK6139="2",CONCATENATE(C6139,"Sectional"),AK6139="3",CONCATENATE(C6139,COUNTIF($C$1:C6139,C6139)))</f>
        <v>Everlee Licitar1</v>
      </c>
      <c r="E6139" s="66">
        <v>45185.28125</v>
      </c>
      <c r="F6139" t="s">
        <v>1020</v>
      </c>
      <c r="G6139" s="46">
        <v>96</v>
      </c>
      <c r="H6139" s="46">
        <v>112</v>
      </c>
      <c r="I6139" s="46">
        <v>73</v>
      </c>
      <c r="J6139" t="s">
        <v>137</v>
      </c>
      <c r="K6139" t="s">
        <v>168</v>
      </c>
      <c r="L6139" s="46">
        <v>5069</v>
      </c>
      <c r="M6139" s="46">
        <v>72</v>
      </c>
      <c r="N6139" s="46">
        <v>69.2</v>
      </c>
      <c r="O6139" s="46">
        <v>119</v>
      </c>
      <c r="P6139" s="46">
        <f t="shared" si="703"/>
        <v>2</v>
      </c>
      <c r="R6139" s="67" t="s">
        <v>3682</v>
      </c>
      <c r="S6139" s="67">
        <f>COUNTIF(Y$2:$Y$100,R6139)</f>
        <v>0</v>
      </c>
      <c r="V6139" s="67">
        <f t="shared" si="707"/>
        <v>0</v>
      </c>
      <c r="X6139"/>
      <c r="Y6139" s="67" t="str">
        <f t="shared" si="701"/>
        <v xml:space="preserve"> </v>
      </c>
      <c r="AB6139" t="s">
        <v>168</v>
      </c>
      <c r="AC6139" s="46">
        <v>5069</v>
      </c>
      <c r="AD6139" s="46">
        <v>72</v>
      </c>
      <c r="AE6139" s="46">
        <v>69.2</v>
      </c>
      <c r="AF6139" s="46">
        <v>119</v>
      </c>
      <c r="AH6139" s="70" t="str">
        <f t="shared" si="704"/>
        <v/>
      </c>
      <c r="AI6139" s="70" t="str">
        <f t="shared" si="705"/>
        <v/>
      </c>
      <c r="AJ6139" s="70" t="str">
        <f t="shared" si="706"/>
        <v>X</v>
      </c>
      <c r="AK6139" s="70" t="str" cm="1">
        <f t="array" ref="AK6139">_xlfn.IFS(AH6139&lt;&gt;"","1",AI6139&lt;&gt;"","2",AJ6139&lt;&gt;"","3")</f>
        <v>3</v>
      </c>
    </row>
    <row r="6140" spans="1:37" x14ac:dyDescent="0.25">
      <c r="A6140" t="s">
        <v>3391</v>
      </c>
      <c r="B6140" t="s">
        <v>452</v>
      </c>
      <c r="C6140" s="67" t="str">
        <f t="shared" si="702"/>
        <v>Sophia Provenzano</v>
      </c>
      <c r="D6140" s="71" t="str" cm="1">
        <f t="array" ref="D6140">_xlfn.IFS(AK6140="1",CONCATENATE(C6140,"Regional"),AK6140="2",CONCATENATE(C6140,"Sectional"),AK6140="3",CONCATENATE(C6140,COUNTIF($C$1:C6140,C6140)))</f>
        <v>Sophia Provenzano8</v>
      </c>
      <c r="E6140" s="66">
        <v>45185.28125</v>
      </c>
      <c r="F6140" t="s">
        <v>1020</v>
      </c>
      <c r="G6140" s="46">
        <v>96</v>
      </c>
      <c r="H6140" s="46">
        <v>114</v>
      </c>
      <c r="I6140" s="46">
        <v>76</v>
      </c>
      <c r="J6140" t="s">
        <v>137</v>
      </c>
      <c r="K6140" t="s">
        <v>168</v>
      </c>
      <c r="L6140" s="46">
        <v>5069</v>
      </c>
      <c r="M6140" s="46">
        <v>72</v>
      </c>
      <c r="N6140" s="46">
        <v>69.2</v>
      </c>
      <c r="O6140" s="46">
        <v>119</v>
      </c>
      <c r="P6140" s="46">
        <f t="shared" si="703"/>
        <v>2</v>
      </c>
      <c r="R6140" s="67" t="s">
        <v>3505</v>
      </c>
      <c r="S6140" s="67">
        <f>COUNTIF(Y$2:$Y$100,R6140)</f>
        <v>0</v>
      </c>
      <c r="V6140" s="67">
        <f t="shared" si="707"/>
        <v>0</v>
      </c>
      <c r="X6140"/>
      <c r="Y6140" s="67" t="str">
        <f t="shared" ref="Y6140:Y6203" si="708">CONCATENATE(W6140," ",X6140)</f>
        <v xml:space="preserve"> </v>
      </c>
      <c r="AB6140" t="s">
        <v>168</v>
      </c>
      <c r="AC6140" s="46">
        <v>5069</v>
      </c>
      <c r="AD6140" s="46">
        <v>72</v>
      </c>
      <c r="AE6140" s="46">
        <v>69.2</v>
      </c>
      <c r="AF6140" s="46">
        <v>119</v>
      </c>
      <c r="AH6140" s="70" t="str">
        <f t="shared" si="704"/>
        <v/>
      </c>
      <c r="AI6140" s="70" t="str">
        <f t="shared" si="705"/>
        <v/>
      </c>
      <c r="AJ6140" s="70" t="str">
        <f t="shared" si="706"/>
        <v>X</v>
      </c>
      <c r="AK6140" s="70" t="str" cm="1">
        <f t="array" ref="AK6140">_xlfn.IFS(AH6140&lt;&gt;"","1",AI6140&lt;&gt;"","2",AJ6140&lt;&gt;"","3")</f>
        <v>3</v>
      </c>
    </row>
    <row r="6141" spans="1:37" x14ac:dyDescent="0.25">
      <c r="A6141" t="s">
        <v>1101</v>
      </c>
      <c r="B6141" t="s">
        <v>187</v>
      </c>
      <c r="C6141" s="67" t="str">
        <f t="shared" si="702"/>
        <v>Ava Knudtson</v>
      </c>
      <c r="D6141" s="71" t="str" cm="1">
        <f t="array" ref="D6141">_xlfn.IFS(AK6141="1",CONCATENATE(C6141,"Regional"),AK6141="2",CONCATENATE(C6141,"Sectional"),AK6141="3",CONCATENATE(C6141,COUNTIF($C$1:C6141,C6141)))</f>
        <v>Ava Knudtson2</v>
      </c>
      <c r="E6141" s="66">
        <v>45185.28125</v>
      </c>
      <c r="F6141" t="s">
        <v>1020</v>
      </c>
      <c r="G6141" s="46">
        <v>96</v>
      </c>
      <c r="H6141" s="46">
        <v>115</v>
      </c>
      <c r="I6141" s="46">
        <v>77</v>
      </c>
      <c r="J6141" t="s">
        <v>137</v>
      </c>
      <c r="K6141" t="s">
        <v>168</v>
      </c>
      <c r="L6141" s="46">
        <v>5069</v>
      </c>
      <c r="M6141" s="46">
        <v>72</v>
      </c>
      <c r="N6141" s="46">
        <v>69.2</v>
      </c>
      <c r="O6141" s="46">
        <v>119</v>
      </c>
      <c r="P6141" s="46">
        <f t="shared" si="703"/>
        <v>2</v>
      </c>
      <c r="R6141" s="67" t="s">
        <v>1576</v>
      </c>
      <c r="S6141" s="67">
        <f>COUNTIF(Y$2:$Y$100,R6141)</f>
        <v>0</v>
      </c>
      <c r="V6141" s="67">
        <f t="shared" si="707"/>
        <v>0</v>
      </c>
      <c r="X6141"/>
      <c r="Y6141" s="67" t="str">
        <f t="shared" si="708"/>
        <v xml:space="preserve"> </v>
      </c>
      <c r="AB6141" t="s">
        <v>168</v>
      </c>
      <c r="AC6141" s="46">
        <v>5069</v>
      </c>
      <c r="AD6141" s="46">
        <v>72</v>
      </c>
      <c r="AE6141" s="46">
        <v>69.2</v>
      </c>
      <c r="AF6141" s="46">
        <v>119</v>
      </c>
      <c r="AH6141" s="70" t="str">
        <f t="shared" si="704"/>
        <v/>
      </c>
      <c r="AI6141" s="70" t="str">
        <f t="shared" si="705"/>
        <v/>
      </c>
      <c r="AJ6141" s="70" t="str">
        <f t="shared" si="706"/>
        <v>X</v>
      </c>
      <c r="AK6141" s="70" t="str" cm="1">
        <f t="array" ref="AK6141">_xlfn.IFS(AH6141&lt;&gt;"","1",AI6141&lt;&gt;"","2",AJ6141&lt;&gt;"","3")</f>
        <v>3</v>
      </c>
    </row>
    <row r="6142" spans="1:37" x14ac:dyDescent="0.25">
      <c r="A6142" t="s">
        <v>674</v>
      </c>
      <c r="B6142" t="s">
        <v>675</v>
      </c>
      <c r="C6142" s="67" t="str">
        <f t="shared" si="702"/>
        <v>Ruby Koh</v>
      </c>
      <c r="D6142" s="71" t="str" cm="1">
        <f t="array" ref="D6142">_xlfn.IFS(AK6142="1",CONCATENATE(C6142,"Regional"),AK6142="2",CONCATENATE(C6142,"Sectional"),AK6142="3",CONCATENATE(C6142,COUNTIF($C$1:C6142,C6142)))</f>
        <v>Ruby Koh9</v>
      </c>
      <c r="E6142" s="66">
        <v>45185.28125</v>
      </c>
      <c r="F6142" t="s">
        <v>1020</v>
      </c>
      <c r="G6142" s="46">
        <v>96</v>
      </c>
      <c r="H6142" s="46">
        <v>117</v>
      </c>
      <c r="I6142" s="46">
        <v>78</v>
      </c>
      <c r="J6142" t="s">
        <v>137</v>
      </c>
      <c r="K6142" t="s">
        <v>168</v>
      </c>
      <c r="L6142" s="46">
        <v>5069</v>
      </c>
      <c r="M6142" s="46">
        <v>72</v>
      </c>
      <c r="N6142" s="46">
        <v>69.2</v>
      </c>
      <c r="O6142" s="46">
        <v>119</v>
      </c>
      <c r="P6142" s="46">
        <f t="shared" si="703"/>
        <v>2</v>
      </c>
      <c r="R6142" s="67" t="s">
        <v>1289</v>
      </c>
      <c r="S6142" s="67">
        <f>COUNTIF(Y$2:$Y$100,R6142)</f>
        <v>0</v>
      </c>
      <c r="V6142" s="67">
        <f t="shared" si="707"/>
        <v>0</v>
      </c>
      <c r="X6142"/>
      <c r="Y6142" s="67" t="str">
        <f t="shared" si="708"/>
        <v xml:space="preserve"> </v>
      </c>
      <c r="AB6142" t="s">
        <v>168</v>
      </c>
      <c r="AC6142" s="46">
        <v>5069</v>
      </c>
      <c r="AD6142" s="46">
        <v>72</v>
      </c>
      <c r="AE6142" s="46">
        <v>69.2</v>
      </c>
      <c r="AF6142" s="46">
        <v>119</v>
      </c>
      <c r="AH6142" s="70" t="str">
        <f t="shared" si="704"/>
        <v/>
      </c>
      <c r="AI6142" s="70" t="str">
        <f t="shared" si="705"/>
        <v/>
      </c>
      <c r="AJ6142" s="70" t="str">
        <f t="shared" si="706"/>
        <v>X</v>
      </c>
      <c r="AK6142" s="70" t="str" cm="1">
        <f t="array" ref="AK6142">_xlfn.IFS(AH6142&lt;&gt;"","1",AI6142&lt;&gt;"","2",AJ6142&lt;&gt;"","3")</f>
        <v>3</v>
      </c>
    </row>
    <row r="6143" spans="1:37" x14ac:dyDescent="0.25">
      <c r="A6143" t="s">
        <v>341</v>
      </c>
      <c r="B6143" t="s">
        <v>315</v>
      </c>
      <c r="C6143" s="67" t="str">
        <f t="shared" si="702"/>
        <v>Morgan Rhyner</v>
      </c>
      <c r="D6143" s="71" t="str" cm="1">
        <f t="array" ref="D6143">_xlfn.IFS(AK6143="1",CONCATENATE(C6143,"Regional"),AK6143="2",CONCATENATE(C6143,"Sectional"),AK6143="3",CONCATENATE(C6143,COUNTIF($C$1:C6143,C6143)))</f>
        <v>Morgan Rhyner4</v>
      </c>
      <c r="E6143" s="66">
        <v>45185.28125</v>
      </c>
      <c r="F6143" t="s">
        <v>1020</v>
      </c>
      <c r="G6143" s="46">
        <v>96</v>
      </c>
      <c r="H6143" s="46">
        <v>117</v>
      </c>
      <c r="I6143" s="46">
        <v>78</v>
      </c>
      <c r="J6143" t="s">
        <v>137</v>
      </c>
      <c r="K6143" t="s">
        <v>168</v>
      </c>
      <c r="L6143" s="46">
        <v>5069</v>
      </c>
      <c r="M6143" s="46">
        <v>72</v>
      </c>
      <c r="N6143" s="46">
        <v>69.2</v>
      </c>
      <c r="O6143" s="46">
        <v>119</v>
      </c>
      <c r="P6143" s="46">
        <f t="shared" si="703"/>
        <v>2</v>
      </c>
      <c r="R6143" s="67" t="s">
        <v>1262</v>
      </c>
      <c r="S6143" s="67">
        <f>COUNTIF(Y$2:$Y$100,R6143)</f>
        <v>0</v>
      </c>
      <c r="V6143" s="67">
        <f t="shared" si="707"/>
        <v>0</v>
      </c>
      <c r="X6143"/>
      <c r="Y6143" s="67" t="str">
        <f t="shared" si="708"/>
        <v xml:space="preserve"> </v>
      </c>
      <c r="AB6143" t="s">
        <v>168</v>
      </c>
      <c r="AC6143" s="46">
        <v>5069</v>
      </c>
      <c r="AD6143" s="46">
        <v>72</v>
      </c>
      <c r="AE6143" s="46">
        <v>69.2</v>
      </c>
      <c r="AF6143" s="46">
        <v>119</v>
      </c>
      <c r="AH6143" s="70" t="str">
        <f t="shared" si="704"/>
        <v/>
      </c>
      <c r="AI6143" s="70" t="str">
        <f t="shared" si="705"/>
        <v/>
      </c>
      <c r="AJ6143" s="70" t="str">
        <f t="shared" si="706"/>
        <v>X</v>
      </c>
      <c r="AK6143" s="70" t="str" cm="1">
        <f t="array" ref="AK6143">_xlfn.IFS(AH6143&lt;&gt;"","1",AI6143&lt;&gt;"","2",AJ6143&lt;&gt;"","3")</f>
        <v>3</v>
      </c>
    </row>
    <row r="6144" spans="1:37" x14ac:dyDescent="0.25">
      <c r="A6144" t="s">
        <v>1954</v>
      </c>
      <c r="B6144" t="s">
        <v>452</v>
      </c>
      <c r="C6144" s="67" t="str">
        <f t="shared" si="702"/>
        <v>Sophia Geenen</v>
      </c>
      <c r="D6144" s="71" t="str" cm="1">
        <f t="array" ref="D6144">_xlfn.IFS(AK6144="1",CONCATENATE(C6144,"Regional"),AK6144="2",CONCATENATE(C6144,"Sectional"),AK6144="3",CONCATENATE(C6144,COUNTIF($C$1:C6144,C6144)))</f>
        <v>Sophia Geenen1</v>
      </c>
      <c r="E6144" s="66">
        <v>45185.28125</v>
      </c>
      <c r="F6144" t="s">
        <v>1020</v>
      </c>
      <c r="G6144" s="46">
        <v>96</v>
      </c>
      <c r="H6144" s="46">
        <v>117</v>
      </c>
      <c r="I6144" s="46">
        <v>78</v>
      </c>
      <c r="J6144" t="s">
        <v>137</v>
      </c>
      <c r="K6144" t="s">
        <v>168</v>
      </c>
      <c r="L6144" s="46">
        <v>5069</v>
      </c>
      <c r="M6144" s="46">
        <v>72</v>
      </c>
      <c r="N6144" s="46">
        <v>69.2</v>
      </c>
      <c r="O6144" s="46">
        <v>119</v>
      </c>
      <c r="P6144" s="46">
        <f t="shared" si="703"/>
        <v>2</v>
      </c>
      <c r="R6144" s="67" t="s">
        <v>2971</v>
      </c>
      <c r="S6144" s="67">
        <f>COUNTIF(Y$2:$Y$100,R6144)</f>
        <v>0</v>
      </c>
      <c r="V6144" s="67">
        <f t="shared" si="707"/>
        <v>0</v>
      </c>
      <c r="X6144"/>
      <c r="Y6144" s="67" t="str">
        <f t="shared" si="708"/>
        <v xml:space="preserve"> </v>
      </c>
      <c r="AB6144" t="s">
        <v>168</v>
      </c>
      <c r="AC6144" s="46">
        <v>5069</v>
      </c>
      <c r="AD6144" s="46">
        <v>72</v>
      </c>
      <c r="AE6144" s="46">
        <v>69.2</v>
      </c>
      <c r="AF6144" s="46">
        <v>119</v>
      </c>
      <c r="AH6144" s="70" t="str">
        <f t="shared" si="704"/>
        <v/>
      </c>
      <c r="AI6144" s="70" t="str">
        <f t="shared" si="705"/>
        <v/>
      </c>
      <c r="AJ6144" s="70" t="str">
        <f t="shared" si="706"/>
        <v>X</v>
      </c>
      <c r="AK6144" s="70" t="str" cm="1">
        <f t="array" ref="AK6144">_xlfn.IFS(AH6144&lt;&gt;"","1",AI6144&lt;&gt;"","2",AJ6144&lt;&gt;"","3")</f>
        <v>3</v>
      </c>
    </row>
    <row r="6145" spans="1:37" x14ac:dyDescent="0.25">
      <c r="A6145" t="s">
        <v>338</v>
      </c>
      <c r="B6145" t="s">
        <v>582</v>
      </c>
      <c r="C6145" s="67" t="str">
        <f t="shared" si="702"/>
        <v>Katelyn Rau</v>
      </c>
      <c r="D6145" s="71" t="str" cm="1">
        <f t="array" ref="D6145">_xlfn.IFS(AK6145="1",CONCATENATE(C6145,"Regional"),AK6145="2",CONCATENATE(C6145,"Sectional"),AK6145="3",CONCATENATE(C6145,COUNTIF($C$1:C6145,C6145)))</f>
        <v>Katelyn Rau6</v>
      </c>
      <c r="E6145" s="66">
        <v>45185.28125</v>
      </c>
      <c r="F6145" t="s">
        <v>1020</v>
      </c>
      <c r="G6145" s="46">
        <v>96</v>
      </c>
      <c r="H6145" s="46">
        <v>117</v>
      </c>
      <c r="I6145" s="46">
        <v>78</v>
      </c>
      <c r="J6145" t="s">
        <v>137</v>
      </c>
      <c r="K6145" t="s">
        <v>168</v>
      </c>
      <c r="L6145" s="46">
        <v>5069</v>
      </c>
      <c r="M6145" s="46">
        <v>72</v>
      </c>
      <c r="N6145" s="46">
        <v>69.2</v>
      </c>
      <c r="O6145" s="46">
        <v>119</v>
      </c>
      <c r="P6145" s="46">
        <f t="shared" si="703"/>
        <v>2</v>
      </c>
      <c r="R6145" s="67" t="s">
        <v>2857</v>
      </c>
      <c r="S6145" s="67">
        <f>COUNTIF(Y$2:$Y$100,R6145)</f>
        <v>0</v>
      </c>
      <c r="V6145" s="67">
        <f t="shared" si="707"/>
        <v>0</v>
      </c>
      <c r="X6145"/>
      <c r="Y6145" s="67" t="str">
        <f t="shared" si="708"/>
        <v xml:space="preserve"> </v>
      </c>
      <c r="AB6145" t="s">
        <v>168</v>
      </c>
      <c r="AC6145" s="46">
        <v>5069</v>
      </c>
      <c r="AD6145" s="46">
        <v>72</v>
      </c>
      <c r="AE6145" s="46">
        <v>69.2</v>
      </c>
      <c r="AF6145" s="46">
        <v>119</v>
      </c>
      <c r="AH6145" s="70" t="str">
        <f t="shared" si="704"/>
        <v/>
      </c>
      <c r="AI6145" s="70" t="str">
        <f t="shared" si="705"/>
        <v/>
      </c>
      <c r="AJ6145" s="70" t="str">
        <f t="shared" si="706"/>
        <v>X</v>
      </c>
      <c r="AK6145" s="70" t="str" cm="1">
        <f t="array" ref="AK6145">_xlfn.IFS(AH6145&lt;&gt;"","1",AI6145&lt;&gt;"","2",AJ6145&lt;&gt;"","3")</f>
        <v>3</v>
      </c>
    </row>
    <row r="6146" spans="1:37" x14ac:dyDescent="0.25">
      <c r="A6146" t="s">
        <v>1867</v>
      </c>
      <c r="B6146" t="s">
        <v>353</v>
      </c>
      <c r="C6146" s="67" t="str">
        <f t="shared" ref="C6146:C6209" si="709">CONCATENATE(B6146," ",A6146)</f>
        <v>Olivia Sheahan</v>
      </c>
      <c r="D6146" s="71" t="str" cm="1">
        <f t="array" ref="D6146">_xlfn.IFS(AK6146="1",CONCATENATE(C6146,"Regional"),AK6146="2",CONCATENATE(C6146,"Sectional"),AK6146="3",CONCATENATE(C6146,COUNTIF($C$1:C6146,C6146)))</f>
        <v>Olivia Sheahan7</v>
      </c>
      <c r="E6146" s="66">
        <v>45185.28125</v>
      </c>
      <c r="F6146" t="s">
        <v>1020</v>
      </c>
      <c r="G6146" s="46">
        <v>96</v>
      </c>
      <c r="H6146" s="46">
        <v>118</v>
      </c>
      <c r="I6146" s="46">
        <v>82</v>
      </c>
      <c r="J6146" t="s">
        <v>137</v>
      </c>
      <c r="K6146" t="s">
        <v>168</v>
      </c>
      <c r="L6146" s="46">
        <v>5069</v>
      </c>
      <c r="M6146" s="46">
        <v>72</v>
      </c>
      <c r="N6146" s="46">
        <v>69.2</v>
      </c>
      <c r="O6146" s="46">
        <v>119</v>
      </c>
      <c r="P6146" s="46">
        <f t="shared" ref="P6146:P6209" si="710">IF(L6146&gt;4000,2,1)</f>
        <v>2</v>
      </c>
      <c r="R6146" s="67" t="s">
        <v>2881</v>
      </c>
      <c r="S6146" s="67">
        <f>COUNTIF(Y$2:$Y$100,R6146)</f>
        <v>0</v>
      </c>
      <c r="V6146" s="67">
        <f t="shared" si="707"/>
        <v>0</v>
      </c>
      <c r="X6146"/>
      <c r="Y6146" s="67" t="str">
        <f t="shared" si="708"/>
        <v xml:space="preserve"> </v>
      </c>
      <c r="AB6146" t="s">
        <v>168</v>
      </c>
      <c r="AC6146" s="46">
        <v>5069</v>
      </c>
      <c r="AD6146" s="46">
        <v>72</v>
      </c>
      <c r="AE6146" s="46">
        <v>69.2</v>
      </c>
      <c r="AF6146" s="46">
        <v>119</v>
      </c>
      <c r="AH6146" s="70" t="str">
        <f t="shared" ref="AH6146:AH6209" si="711">IF(ISNUMBER(SEARCH("regional",$F6146)),$F6146,"")</f>
        <v/>
      </c>
      <c r="AI6146" s="70" t="str">
        <f t="shared" ref="AI6146:AI6209" si="712">IF(ISNUMBER(SEARCH("sectional",$F6146)),$F6146,"")</f>
        <v/>
      </c>
      <c r="AJ6146" s="70" t="str">
        <f t="shared" ref="AJ6146:AJ6209" si="713">IF(AND(AH6146="",AI6146=""),"X","")</f>
        <v>X</v>
      </c>
      <c r="AK6146" s="70" t="str" cm="1">
        <f t="array" ref="AK6146">_xlfn.IFS(AH6146&lt;&gt;"","1",AI6146&lt;&gt;"","2",AJ6146&lt;&gt;"","3")</f>
        <v>3</v>
      </c>
    </row>
    <row r="6147" spans="1:37" x14ac:dyDescent="0.25">
      <c r="A6147" t="s">
        <v>1091</v>
      </c>
      <c r="B6147" t="s">
        <v>302</v>
      </c>
      <c r="C6147" s="67" t="str">
        <f t="shared" si="709"/>
        <v>Haley Swomia</v>
      </c>
      <c r="D6147" s="71" t="str" cm="1">
        <f t="array" ref="D6147">_xlfn.IFS(AK6147="1",CONCATENATE(C6147,"Regional"),AK6147="2",CONCATENATE(C6147,"Sectional"),AK6147="3",CONCATENATE(C6147,COUNTIF($C$1:C6147,C6147)))</f>
        <v>Haley Swomia2</v>
      </c>
      <c r="E6147" s="66">
        <v>45185.28125</v>
      </c>
      <c r="F6147" t="s">
        <v>1020</v>
      </c>
      <c r="G6147" s="46">
        <v>96</v>
      </c>
      <c r="H6147" s="46">
        <v>121</v>
      </c>
      <c r="I6147" s="46">
        <v>83</v>
      </c>
      <c r="J6147" t="s">
        <v>137</v>
      </c>
      <c r="K6147" t="s">
        <v>168</v>
      </c>
      <c r="L6147" s="46">
        <v>5069</v>
      </c>
      <c r="M6147" s="46">
        <v>72</v>
      </c>
      <c r="N6147" s="46">
        <v>69.2</v>
      </c>
      <c r="O6147" s="46">
        <v>119</v>
      </c>
      <c r="P6147" s="46">
        <f t="shared" si="710"/>
        <v>2</v>
      </c>
      <c r="R6147" s="67" t="s">
        <v>1569</v>
      </c>
      <c r="S6147" s="67">
        <f>COUNTIF(Y$2:$Y$100,R6147)</f>
        <v>0</v>
      </c>
      <c r="V6147" s="67">
        <f t="shared" si="707"/>
        <v>0</v>
      </c>
      <c r="X6147"/>
      <c r="Y6147" s="67" t="str">
        <f t="shared" si="708"/>
        <v xml:space="preserve"> </v>
      </c>
      <c r="AB6147" t="s">
        <v>168</v>
      </c>
      <c r="AC6147" s="46">
        <v>5069</v>
      </c>
      <c r="AD6147" s="46">
        <v>72</v>
      </c>
      <c r="AE6147" s="46">
        <v>69.2</v>
      </c>
      <c r="AF6147" s="46">
        <v>119</v>
      </c>
      <c r="AH6147" s="70" t="str">
        <f t="shared" si="711"/>
        <v/>
      </c>
      <c r="AI6147" s="70" t="str">
        <f t="shared" si="712"/>
        <v/>
      </c>
      <c r="AJ6147" s="70" t="str">
        <f t="shared" si="713"/>
        <v>X</v>
      </c>
      <c r="AK6147" s="70" t="str" cm="1">
        <f t="array" ref="AK6147">_xlfn.IFS(AH6147&lt;&gt;"","1",AI6147&lt;&gt;"","2",AJ6147&lt;&gt;"","3")</f>
        <v>3</v>
      </c>
    </row>
    <row r="6148" spans="1:37" x14ac:dyDescent="0.25">
      <c r="A6148" t="s">
        <v>325</v>
      </c>
      <c r="B6148" t="s">
        <v>353</v>
      </c>
      <c r="C6148" s="67" t="str">
        <f t="shared" si="709"/>
        <v>Olivia Norton</v>
      </c>
      <c r="D6148" s="71" t="str" cm="1">
        <f t="array" ref="D6148">_xlfn.IFS(AK6148="1",CONCATENATE(C6148,"Regional"),AK6148="2",CONCATENATE(C6148,"Sectional"),AK6148="3",CONCATENATE(C6148,COUNTIF($C$1:C6148,C6148)))</f>
        <v>Olivia Norton7</v>
      </c>
      <c r="E6148" s="66">
        <v>45185.28125</v>
      </c>
      <c r="F6148" t="s">
        <v>1020</v>
      </c>
      <c r="G6148" s="46">
        <v>96</v>
      </c>
      <c r="H6148" s="46">
        <v>121</v>
      </c>
      <c r="I6148" s="46">
        <v>83</v>
      </c>
      <c r="J6148" t="s">
        <v>137</v>
      </c>
      <c r="K6148" t="s">
        <v>168</v>
      </c>
      <c r="L6148" s="46">
        <v>5069</v>
      </c>
      <c r="M6148" s="46">
        <v>72</v>
      </c>
      <c r="N6148" s="46">
        <v>69.2</v>
      </c>
      <c r="O6148" s="46">
        <v>119</v>
      </c>
      <c r="P6148" s="46">
        <f t="shared" si="710"/>
        <v>2</v>
      </c>
      <c r="R6148" s="67" t="s">
        <v>2850</v>
      </c>
      <c r="S6148" s="67">
        <f>COUNTIF(Y$2:$Y$100,R6148)</f>
        <v>0</v>
      </c>
      <c r="V6148" s="67">
        <f t="shared" si="707"/>
        <v>0</v>
      </c>
      <c r="X6148"/>
      <c r="Y6148" s="67" t="str">
        <f t="shared" si="708"/>
        <v xml:space="preserve"> </v>
      </c>
      <c r="AB6148" t="s">
        <v>168</v>
      </c>
      <c r="AC6148" s="46">
        <v>5069</v>
      </c>
      <c r="AD6148" s="46">
        <v>72</v>
      </c>
      <c r="AE6148" s="46">
        <v>69.2</v>
      </c>
      <c r="AF6148" s="46">
        <v>119</v>
      </c>
      <c r="AH6148" s="70" t="str">
        <f t="shared" si="711"/>
        <v/>
      </c>
      <c r="AI6148" s="70" t="str">
        <f t="shared" si="712"/>
        <v/>
      </c>
      <c r="AJ6148" s="70" t="str">
        <f t="shared" si="713"/>
        <v>X</v>
      </c>
      <c r="AK6148" s="70" t="str" cm="1">
        <f t="array" ref="AK6148">_xlfn.IFS(AH6148&lt;&gt;"","1",AI6148&lt;&gt;"","2",AJ6148&lt;&gt;"","3")</f>
        <v>3</v>
      </c>
    </row>
    <row r="6149" spans="1:37" x14ac:dyDescent="0.25">
      <c r="A6149" t="s">
        <v>861</v>
      </c>
      <c r="B6149" t="s">
        <v>458</v>
      </c>
      <c r="C6149" s="67" t="str">
        <f t="shared" si="709"/>
        <v>Lauren Richards</v>
      </c>
      <c r="D6149" s="71" t="str" cm="1">
        <f t="array" ref="D6149">_xlfn.IFS(AK6149="1",CONCATENATE(C6149,"Regional"),AK6149="2",CONCATENATE(C6149,"Sectional"),AK6149="3",CONCATENATE(C6149,COUNTIF($C$1:C6149,C6149)))</f>
        <v>Lauren Richards3</v>
      </c>
      <c r="E6149" s="66">
        <v>45185.28125</v>
      </c>
      <c r="F6149" t="s">
        <v>1020</v>
      </c>
      <c r="G6149" s="46">
        <v>96</v>
      </c>
      <c r="H6149" s="46">
        <v>123</v>
      </c>
      <c r="I6149" s="46">
        <v>85</v>
      </c>
      <c r="J6149" t="s">
        <v>137</v>
      </c>
      <c r="K6149" t="s">
        <v>168</v>
      </c>
      <c r="L6149" s="46">
        <v>5069</v>
      </c>
      <c r="M6149" s="46">
        <v>72</v>
      </c>
      <c r="N6149" s="46">
        <v>69.2</v>
      </c>
      <c r="O6149" s="46">
        <v>119</v>
      </c>
      <c r="P6149" s="46">
        <f t="shared" si="710"/>
        <v>2</v>
      </c>
      <c r="R6149" s="67" t="s">
        <v>1403</v>
      </c>
      <c r="S6149" s="67">
        <f>COUNTIF(Y$2:$Y$100,R6149)</f>
        <v>0</v>
      </c>
      <c r="V6149" s="67">
        <f t="shared" si="707"/>
        <v>0</v>
      </c>
      <c r="X6149"/>
      <c r="Y6149" s="67" t="str">
        <f t="shared" si="708"/>
        <v xml:space="preserve"> </v>
      </c>
      <c r="AB6149" t="s">
        <v>168</v>
      </c>
      <c r="AC6149" s="46">
        <v>5069</v>
      </c>
      <c r="AD6149" s="46">
        <v>72</v>
      </c>
      <c r="AE6149" s="46">
        <v>69.2</v>
      </c>
      <c r="AF6149" s="46">
        <v>119</v>
      </c>
      <c r="AH6149" s="70" t="str">
        <f t="shared" si="711"/>
        <v/>
      </c>
      <c r="AI6149" s="70" t="str">
        <f t="shared" si="712"/>
        <v/>
      </c>
      <c r="AJ6149" s="70" t="str">
        <f t="shared" si="713"/>
        <v>X</v>
      </c>
      <c r="AK6149" s="70" t="str" cm="1">
        <f t="array" ref="AK6149">_xlfn.IFS(AH6149&lt;&gt;"","1",AI6149&lt;&gt;"","2",AJ6149&lt;&gt;"","3")</f>
        <v>3</v>
      </c>
    </row>
    <row r="6150" spans="1:37" x14ac:dyDescent="0.25">
      <c r="A6150" t="s">
        <v>678</v>
      </c>
      <c r="B6150" t="s">
        <v>528</v>
      </c>
      <c r="C6150" s="67" t="str">
        <f t="shared" si="709"/>
        <v>Kate Rivest</v>
      </c>
      <c r="D6150" s="71" t="str" cm="1">
        <f t="array" ref="D6150">_xlfn.IFS(AK6150="1",CONCATENATE(C6150,"Regional"),AK6150="2",CONCATENATE(C6150,"Sectional"),AK6150="3",CONCATENATE(C6150,COUNTIF($C$1:C6150,C6150)))</f>
        <v>Kate Rivest4</v>
      </c>
      <c r="E6150" s="66">
        <v>45185.28125</v>
      </c>
      <c r="F6150" t="s">
        <v>1020</v>
      </c>
      <c r="G6150" s="46">
        <v>96</v>
      </c>
      <c r="H6150" s="46">
        <v>123</v>
      </c>
      <c r="I6150" s="46">
        <v>85</v>
      </c>
      <c r="J6150" t="s">
        <v>137</v>
      </c>
      <c r="K6150" t="s">
        <v>168</v>
      </c>
      <c r="L6150" s="46">
        <v>5069</v>
      </c>
      <c r="M6150" s="46">
        <v>72</v>
      </c>
      <c r="N6150" s="46">
        <v>69.2</v>
      </c>
      <c r="O6150" s="46">
        <v>119</v>
      </c>
      <c r="P6150" s="46">
        <f t="shared" si="710"/>
        <v>2</v>
      </c>
      <c r="R6150" s="67" t="s">
        <v>1290</v>
      </c>
      <c r="S6150" s="67">
        <f>COUNTIF(Y$2:$Y$100,R6150)</f>
        <v>0</v>
      </c>
      <c r="V6150" s="67">
        <f t="shared" si="707"/>
        <v>0</v>
      </c>
      <c r="X6150"/>
      <c r="Y6150" s="67" t="str">
        <f t="shared" si="708"/>
        <v xml:space="preserve"> </v>
      </c>
      <c r="AB6150" t="s">
        <v>168</v>
      </c>
      <c r="AC6150" s="46">
        <v>5069</v>
      </c>
      <c r="AD6150" s="46">
        <v>72</v>
      </c>
      <c r="AE6150" s="46">
        <v>69.2</v>
      </c>
      <c r="AF6150" s="46">
        <v>119</v>
      </c>
      <c r="AH6150" s="70" t="str">
        <f t="shared" si="711"/>
        <v/>
      </c>
      <c r="AI6150" s="70" t="str">
        <f t="shared" si="712"/>
        <v/>
      </c>
      <c r="AJ6150" s="70" t="str">
        <f t="shared" si="713"/>
        <v>X</v>
      </c>
      <c r="AK6150" s="70" t="str" cm="1">
        <f t="array" ref="AK6150">_xlfn.IFS(AH6150&lt;&gt;"","1",AI6150&lt;&gt;"","2",AJ6150&lt;&gt;"","3")</f>
        <v>3</v>
      </c>
    </row>
    <row r="6151" spans="1:37" x14ac:dyDescent="0.25">
      <c r="A6151" t="s">
        <v>358</v>
      </c>
      <c r="B6151" t="s">
        <v>1785</v>
      </c>
      <c r="C6151" s="67" t="str">
        <f t="shared" si="709"/>
        <v>Alyce Schultz</v>
      </c>
      <c r="D6151" s="71" t="str" cm="1">
        <f t="array" ref="D6151">_xlfn.IFS(AK6151="1",CONCATENATE(C6151,"Regional"),AK6151="2",CONCATENATE(C6151,"Sectional"),AK6151="3",CONCATENATE(C6151,COUNTIF($C$1:C6151,C6151)))</f>
        <v>Alyce Schultz4</v>
      </c>
      <c r="E6151" s="66">
        <v>45185.28125</v>
      </c>
      <c r="F6151" t="s">
        <v>1020</v>
      </c>
      <c r="G6151" s="46">
        <v>96</v>
      </c>
      <c r="H6151" s="46">
        <v>123</v>
      </c>
      <c r="I6151" s="46">
        <v>85</v>
      </c>
      <c r="J6151" t="s">
        <v>137</v>
      </c>
      <c r="K6151" t="s">
        <v>168</v>
      </c>
      <c r="L6151" s="46">
        <v>5069</v>
      </c>
      <c r="M6151" s="46">
        <v>72</v>
      </c>
      <c r="N6151" s="46">
        <v>69.2</v>
      </c>
      <c r="O6151" s="46">
        <v>119</v>
      </c>
      <c r="P6151" s="46">
        <f t="shared" si="710"/>
        <v>2</v>
      </c>
      <c r="R6151" s="67" t="s">
        <v>2791</v>
      </c>
      <c r="S6151" s="67">
        <f>COUNTIF(Y$2:$Y$100,R6151)</f>
        <v>0</v>
      </c>
      <c r="V6151" s="67">
        <f t="shared" si="707"/>
        <v>0</v>
      </c>
      <c r="X6151"/>
      <c r="Y6151" s="67" t="str">
        <f t="shared" si="708"/>
        <v xml:space="preserve"> </v>
      </c>
      <c r="AB6151" t="s">
        <v>168</v>
      </c>
      <c r="AC6151" s="46">
        <v>5069</v>
      </c>
      <c r="AD6151" s="46">
        <v>72</v>
      </c>
      <c r="AE6151" s="46">
        <v>69.2</v>
      </c>
      <c r="AF6151" s="46">
        <v>119</v>
      </c>
      <c r="AH6151" s="70" t="str">
        <f t="shared" si="711"/>
        <v/>
      </c>
      <c r="AI6151" s="70" t="str">
        <f t="shared" si="712"/>
        <v/>
      </c>
      <c r="AJ6151" s="70" t="str">
        <f t="shared" si="713"/>
        <v>X</v>
      </c>
      <c r="AK6151" s="70" t="str" cm="1">
        <f t="array" ref="AK6151">_xlfn.IFS(AH6151&lt;&gt;"","1",AI6151&lt;&gt;"","2",AJ6151&lt;&gt;"","3")</f>
        <v>3</v>
      </c>
    </row>
    <row r="6152" spans="1:37" x14ac:dyDescent="0.25">
      <c r="A6152" t="s">
        <v>378</v>
      </c>
      <c r="B6152" t="s">
        <v>876</v>
      </c>
      <c r="C6152" s="67" t="str">
        <f t="shared" si="709"/>
        <v>Jaelyn Welch</v>
      </c>
      <c r="D6152" s="71" t="str" cm="1">
        <f t="array" ref="D6152">_xlfn.IFS(AK6152="1",CONCATENATE(C6152,"Regional"),AK6152="2",CONCATENATE(C6152,"Sectional"),AK6152="3",CONCATENATE(C6152,COUNTIF($C$1:C6152,C6152)))</f>
        <v>Jaelyn Welch6</v>
      </c>
      <c r="E6152" s="66">
        <v>45185.28125</v>
      </c>
      <c r="F6152" t="s">
        <v>1020</v>
      </c>
      <c r="G6152" s="46">
        <v>96</v>
      </c>
      <c r="H6152" s="46">
        <v>127</v>
      </c>
      <c r="I6152" s="46">
        <v>88</v>
      </c>
      <c r="J6152" t="s">
        <v>137</v>
      </c>
      <c r="K6152" t="s">
        <v>168</v>
      </c>
      <c r="L6152" s="46">
        <v>5069</v>
      </c>
      <c r="M6152" s="46">
        <v>72</v>
      </c>
      <c r="N6152" s="46">
        <v>69.2</v>
      </c>
      <c r="O6152" s="46">
        <v>119</v>
      </c>
      <c r="P6152" s="46">
        <f t="shared" si="710"/>
        <v>2</v>
      </c>
      <c r="R6152" s="67" t="s">
        <v>2848</v>
      </c>
      <c r="S6152" s="67">
        <f>COUNTIF(Y$2:$Y$100,R6152)</f>
        <v>0</v>
      </c>
      <c r="V6152" s="67">
        <f t="shared" si="707"/>
        <v>0</v>
      </c>
      <c r="X6152"/>
      <c r="Y6152" s="67" t="str">
        <f t="shared" si="708"/>
        <v xml:space="preserve"> </v>
      </c>
      <c r="AB6152" t="s">
        <v>168</v>
      </c>
      <c r="AC6152" s="46">
        <v>5069</v>
      </c>
      <c r="AD6152" s="46">
        <v>72</v>
      </c>
      <c r="AE6152" s="46">
        <v>69.2</v>
      </c>
      <c r="AF6152" s="46">
        <v>119</v>
      </c>
      <c r="AH6152" s="70" t="str">
        <f t="shared" si="711"/>
        <v/>
      </c>
      <c r="AI6152" s="70" t="str">
        <f t="shared" si="712"/>
        <v/>
      </c>
      <c r="AJ6152" s="70" t="str">
        <f t="shared" si="713"/>
        <v>X</v>
      </c>
      <c r="AK6152" s="70" t="str" cm="1">
        <f t="array" ref="AK6152">_xlfn.IFS(AH6152&lt;&gt;"","1",AI6152&lt;&gt;"","2",AJ6152&lt;&gt;"","3")</f>
        <v>3</v>
      </c>
    </row>
    <row r="6153" spans="1:37" x14ac:dyDescent="0.25">
      <c r="A6153" t="s">
        <v>274</v>
      </c>
      <c r="B6153" t="s">
        <v>2703</v>
      </c>
      <c r="C6153" s="67" t="str">
        <f t="shared" si="709"/>
        <v>Shaelyn Jensen</v>
      </c>
      <c r="D6153" s="71" t="str" cm="1">
        <f t="array" ref="D6153">_xlfn.IFS(AK6153="1",CONCATENATE(C6153,"Regional"),AK6153="2",CONCATENATE(C6153,"Sectional"),AK6153="3",CONCATENATE(C6153,COUNTIF($C$1:C6153,C6153)))</f>
        <v>Shaelyn Jensen7</v>
      </c>
      <c r="E6153" s="66">
        <v>45185.28125</v>
      </c>
      <c r="F6153" t="s">
        <v>1020</v>
      </c>
      <c r="G6153" s="46">
        <v>96</v>
      </c>
      <c r="H6153" s="46">
        <v>128</v>
      </c>
      <c r="I6153" s="46">
        <v>89</v>
      </c>
      <c r="J6153" t="s">
        <v>137</v>
      </c>
      <c r="K6153" t="s">
        <v>168</v>
      </c>
      <c r="L6153" s="46">
        <v>5069</v>
      </c>
      <c r="M6153" s="46">
        <v>72</v>
      </c>
      <c r="N6153" s="46">
        <v>69.2</v>
      </c>
      <c r="O6153" s="46">
        <v>119</v>
      </c>
      <c r="P6153" s="46">
        <f t="shared" si="710"/>
        <v>2</v>
      </c>
      <c r="R6153" s="67" t="s">
        <v>2880</v>
      </c>
      <c r="S6153" s="67">
        <f>COUNTIF(Y$2:$Y$100,R6153)</f>
        <v>0</v>
      </c>
      <c r="V6153" s="67">
        <f t="shared" si="707"/>
        <v>0</v>
      </c>
      <c r="X6153"/>
      <c r="Y6153" s="67" t="str">
        <f t="shared" si="708"/>
        <v xml:space="preserve"> </v>
      </c>
      <c r="AB6153" t="s">
        <v>168</v>
      </c>
      <c r="AC6153" s="46">
        <v>5069</v>
      </c>
      <c r="AD6153" s="46">
        <v>72</v>
      </c>
      <c r="AE6153" s="46">
        <v>69.2</v>
      </c>
      <c r="AF6153" s="46">
        <v>119</v>
      </c>
      <c r="AH6153" s="70" t="str">
        <f t="shared" si="711"/>
        <v/>
      </c>
      <c r="AI6153" s="70" t="str">
        <f t="shared" si="712"/>
        <v/>
      </c>
      <c r="AJ6153" s="70" t="str">
        <f t="shared" si="713"/>
        <v>X</v>
      </c>
      <c r="AK6153" s="70" t="str" cm="1">
        <f t="array" ref="AK6153">_xlfn.IFS(AH6153&lt;&gt;"","1",AI6153&lt;&gt;"","2",AJ6153&lt;&gt;"","3")</f>
        <v>3</v>
      </c>
    </row>
    <row r="6154" spans="1:37" x14ac:dyDescent="0.25">
      <c r="A6154" t="s">
        <v>1780</v>
      </c>
      <c r="B6154" t="s">
        <v>715</v>
      </c>
      <c r="C6154" s="67" t="str">
        <f t="shared" si="709"/>
        <v>Norah Kluck</v>
      </c>
      <c r="D6154" s="71" t="str" cm="1">
        <f t="array" ref="D6154">_xlfn.IFS(AK6154="1",CONCATENATE(C6154,"Regional"),AK6154="2",CONCATENATE(C6154,"Sectional"),AK6154="3",CONCATENATE(C6154,COUNTIF($C$1:C6154,C6154)))</f>
        <v>Norah Kluck7</v>
      </c>
      <c r="E6154" s="66">
        <v>45185.28125</v>
      </c>
      <c r="F6154" t="s">
        <v>1020</v>
      </c>
      <c r="G6154" s="46">
        <v>96</v>
      </c>
      <c r="H6154" s="46">
        <v>129</v>
      </c>
      <c r="I6154" s="46">
        <v>90</v>
      </c>
      <c r="J6154" t="s">
        <v>137</v>
      </c>
      <c r="K6154" t="s">
        <v>168</v>
      </c>
      <c r="L6154" s="46">
        <v>5069</v>
      </c>
      <c r="M6154" s="46">
        <v>72</v>
      </c>
      <c r="N6154" s="46">
        <v>69.2</v>
      </c>
      <c r="O6154" s="46">
        <v>119</v>
      </c>
      <c r="P6154" s="46">
        <f t="shared" si="710"/>
        <v>2</v>
      </c>
      <c r="R6154" s="67" t="s">
        <v>2785</v>
      </c>
      <c r="S6154" s="67">
        <f>COUNTIF(Y$2:$Y$100,R6154)</f>
        <v>0</v>
      </c>
      <c r="V6154" s="67">
        <f t="shared" si="707"/>
        <v>0</v>
      </c>
      <c r="X6154"/>
      <c r="Y6154" s="67" t="str">
        <f t="shared" si="708"/>
        <v xml:space="preserve"> </v>
      </c>
      <c r="AB6154" t="s">
        <v>168</v>
      </c>
      <c r="AC6154" s="46">
        <v>5069</v>
      </c>
      <c r="AD6154" s="46">
        <v>72</v>
      </c>
      <c r="AE6154" s="46">
        <v>69.2</v>
      </c>
      <c r="AF6154" s="46">
        <v>119</v>
      </c>
      <c r="AH6154" s="70" t="str">
        <f t="shared" si="711"/>
        <v/>
      </c>
      <c r="AI6154" s="70" t="str">
        <f t="shared" si="712"/>
        <v/>
      </c>
      <c r="AJ6154" s="70" t="str">
        <f t="shared" si="713"/>
        <v>X</v>
      </c>
      <c r="AK6154" s="70" t="str" cm="1">
        <f t="array" ref="AK6154">_xlfn.IFS(AH6154&lt;&gt;"","1",AI6154&lt;&gt;"","2",AJ6154&lt;&gt;"","3")</f>
        <v>3</v>
      </c>
    </row>
    <row r="6155" spans="1:37" x14ac:dyDescent="0.25">
      <c r="A6155" t="s">
        <v>3434</v>
      </c>
      <c r="B6155" t="s">
        <v>209</v>
      </c>
      <c r="C6155" s="67" t="str">
        <f t="shared" si="709"/>
        <v>Kaitlyn Baumbach</v>
      </c>
      <c r="D6155" s="71" t="str" cm="1">
        <f t="array" ref="D6155">_xlfn.IFS(AK6155="1",CONCATENATE(C6155,"Regional"),AK6155="2",CONCATENATE(C6155,"Sectional"),AK6155="3",CONCATENATE(C6155,COUNTIF($C$1:C6155,C6155)))</f>
        <v>Kaitlyn Baumbach4</v>
      </c>
      <c r="E6155" s="66">
        <v>45185.28125</v>
      </c>
      <c r="F6155" t="s">
        <v>1020</v>
      </c>
      <c r="G6155" s="46">
        <v>96</v>
      </c>
      <c r="H6155" s="46">
        <v>134</v>
      </c>
      <c r="I6155" s="46">
        <v>91</v>
      </c>
      <c r="J6155" t="s">
        <v>137</v>
      </c>
      <c r="K6155" t="s">
        <v>168</v>
      </c>
      <c r="L6155" s="46">
        <v>5069</v>
      </c>
      <c r="M6155" s="46">
        <v>72</v>
      </c>
      <c r="N6155" s="46">
        <v>69.2</v>
      </c>
      <c r="O6155" s="46">
        <v>119</v>
      </c>
      <c r="P6155" s="46">
        <f t="shared" si="710"/>
        <v>2</v>
      </c>
      <c r="R6155" s="67" t="s">
        <v>3630</v>
      </c>
      <c r="S6155" s="67">
        <f>COUNTIF(Y$2:$Y$100,R6155)</f>
        <v>0</v>
      </c>
      <c r="V6155" s="67">
        <f t="shared" si="707"/>
        <v>0</v>
      </c>
      <c r="X6155"/>
      <c r="Y6155" s="67" t="str">
        <f t="shared" si="708"/>
        <v xml:space="preserve"> </v>
      </c>
      <c r="AB6155" t="s">
        <v>168</v>
      </c>
      <c r="AC6155" s="46">
        <v>5069</v>
      </c>
      <c r="AD6155" s="46">
        <v>72</v>
      </c>
      <c r="AE6155" s="46">
        <v>69.2</v>
      </c>
      <c r="AF6155" s="46">
        <v>119</v>
      </c>
      <c r="AH6155" s="70" t="str">
        <f t="shared" si="711"/>
        <v/>
      </c>
      <c r="AI6155" s="70" t="str">
        <f t="shared" si="712"/>
        <v/>
      </c>
      <c r="AJ6155" s="70" t="str">
        <f t="shared" si="713"/>
        <v>X</v>
      </c>
      <c r="AK6155" s="70" t="str" cm="1">
        <f t="array" ref="AK6155">_xlfn.IFS(AH6155&lt;&gt;"","1",AI6155&lt;&gt;"","2",AJ6155&lt;&gt;"","3")</f>
        <v>3</v>
      </c>
    </row>
    <row r="6156" spans="1:37" x14ac:dyDescent="0.25">
      <c r="A6156" t="s">
        <v>2104</v>
      </c>
      <c r="B6156" t="s">
        <v>567</v>
      </c>
      <c r="C6156" s="67" t="str">
        <f t="shared" si="709"/>
        <v>Anika Reel</v>
      </c>
      <c r="D6156" s="71" t="str" cm="1">
        <f t="array" ref="D6156">_xlfn.IFS(AK6156="1",CONCATENATE(C6156,"Regional"),AK6156="2",CONCATENATE(C6156,"Sectional"),AK6156="3",CONCATENATE(C6156,COUNTIF($C$1:C6156,C6156)))</f>
        <v>Anika Reel5</v>
      </c>
      <c r="E6156" s="66">
        <v>45185.28125</v>
      </c>
      <c r="F6156" t="s">
        <v>1020</v>
      </c>
      <c r="G6156" s="46">
        <v>96</v>
      </c>
      <c r="H6156" s="46">
        <v>141</v>
      </c>
      <c r="I6156" s="46">
        <v>92</v>
      </c>
      <c r="J6156" t="s">
        <v>137</v>
      </c>
      <c r="K6156" t="s">
        <v>168</v>
      </c>
      <c r="L6156" s="46">
        <v>5069</v>
      </c>
      <c r="M6156" s="46">
        <v>72</v>
      </c>
      <c r="N6156" s="46">
        <v>69.2</v>
      </c>
      <c r="O6156" s="46">
        <v>119</v>
      </c>
      <c r="P6156" s="46">
        <f t="shared" si="710"/>
        <v>2</v>
      </c>
      <c r="R6156" s="67" t="s">
        <v>3129</v>
      </c>
      <c r="S6156" s="67">
        <f>COUNTIF(Y$2:$Y$100,R6156)</f>
        <v>0</v>
      </c>
      <c r="V6156" s="67">
        <f t="shared" si="707"/>
        <v>0</v>
      </c>
      <c r="X6156"/>
      <c r="Y6156" s="67" t="str">
        <f t="shared" si="708"/>
        <v xml:space="preserve"> </v>
      </c>
      <c r="AB6156" t="s">
        <v>168</v>
      </c>
      <c r="AC6156" s="46">
        <v>5069</v>
      </c>
      <c r="AD6156" s="46">
        <v>72</v>
      </c>
      <c r="AE6156" s="46">
        <v>69.2</v>
      </c>
      <c r="AF6156" s="46">
        <v>119</v>
      </c>
      <c r="AH6156" s="70" t="str">
        <f t="shared" si="711"/>
        <v/>
      </c>
      <c r="AI6156" s="70" t="str">
        <f t="shared" si="712"/>
        <v/>
      </c>
      <c r="AJ6156" s="70" t="str">
        <f t="shared" si="713"/>
        <v>X</v>
      </c>
      <c r="AK6156" s="70" t="str" cm="1">
        <f t="array" ref="AK6156">_xlfn.IFS(AH6156&lt;&gt;"","1",AI6156&lt;&gt;"","2",AJ6156&lt;&gt;"","3")</f>
        <v>3</v>
      </c>
    </row>
    <row r="6157" spans="1:37" x14ac:dyDescent="0.25">
      <c r="A6157" t="s">
        <v>2189</v>
      </c>
      <c r="B6157" t="s">
        <v>747</v>
      </c>
      <c r="C6157" s="67" t="str">
        <f t="shared" si="709"/>
        <v>Kenna Minich</v>
      </c>
      <c r="D6157" s="71" t="str" cm="1">
        <f t="array" ref="D6157">_xlfn.IFS(AK6157="1",CONCATENATE(C6157,"Regional"),AK6157="2",CONCATENATE(C6157,"Sectional"),AK6157="3",CONCATENATE(C6157,COUNTIF($C$1:C6157,C6157)))</f>
        <v>Kenna Minich1</v>
      </c>
      <c r="E6157" s="66">
        <v>45185.28125</v>
      </c>
      <c r="F6157" t="s">
        <v>1020</v>
      </c>
      <c r="G6157" s="46">
        <v>96</v>
      </c>
      <c r="H6157" s="46">
        <v>143</v>
      </c>
      <c r="I6157" s="46">
        <v>93</v>
      </c>
      <c r="J6157" t="s">
        <v>137</v>
      </c>
      <c r="K6157" t="s">
        <v>168</v>
      </c>
      <c r="L6157" s="46">
        <v>5069</v>
      </c>
      <c r="M6157" s="46">
        <v>72</v>
      </c>
      <c r="N6157" s="46">
        <v>69.2</v>
      </c>
      <c r="O6157" s="46">
        <v>119</v>
      </c>
      <c r="P6157" s="46">
        <f t="shared" si="710"/>
        <v>2</v>
      </c>
      <c r="R6157" s="67" t="s">
        <v>3214</v>
      </c>
      <c r="S6157" s="67">
        <f>COUNTIF(Y$2:$Y$100,R6157)</f>
        <v>0</v>
      </c>
      <c r="V6157" s="67">
        <f t="shared" si="707"/>
        <v>0</v>
      </c>
      <c r="X6157"/>
      <c r="Y6157" s="67" t="str">
        <f t="shared" si="708"/>
        <v xml:space="preserve"> </v>
      </c>
      <c r="AB6157" t="s">
        <v>168</v>
      </c>
      <c r="AC6157" s="46">
        <v>5069</v>
      </c>
      <c r="AD6157" s="46">
        <v>72</v>
      </c>
      <c r="AE6157" s="46">
        <v>69.2</v>
      </c>
      <c r="AF6157" s="46">
        <v>119</v>
      </c>
      <c r="AH6157" s="70" t="str">
        <f t="shared" si="711"/>
        <v/>
      </c>
      <c r="AI6157" s="70" t="str">
        <f t="shared" si="712"/>
        <v/>
      </c>
      <c r="AJ6157" s="70" t="str">
        <f t="shared" si="713"/>
        <v>X</v>
      </c>
      <c r="AK6157" s="70" t="str" cm="1">
        <f t="array" ref="AK6157">_xlfn.IFS(AH6157&lt;&gt;"","1",AI6157&lt;&gt;"","2",AJ6157&lt;&gt;"","3")</f>
        <v>3</v>
      </c>
    </row>
    <row r="6158" spans="1:37" x14ac:dyDescent="0.25">
      <c r="A6158" t="s">
        <v>2190</v>
      </c>
      <c r="B6158" t="s">
        <v>2191</v>
      </c>
      <c r="C6158" s="67" t="str">
        <f t="shared" si="709"/>
        <v>Kylee Basham</v>
      </c>
      <c r="D6158" s="71" t="str" cm="1">
        <f t="array" ref="D6158">_xlfn.IFS(AK6158="1",CONCATENATE(C6158,"Regional"),AK6158="2",CONCATENATE(C6158,"Sectional"),AK6158="3",CONCATENATE(C6158,COUNTIF($C$1:C6158,C6158)))</f>
        <v>Kylee Basham1</v>
      </c>
      <c r="E6158" s="66">
        <v>45185.28125</v>
      </c>
      <c r="F6158" t="s">
        <v>1020</v>
      </c>
      <c r="G6158" s="46">
        <v>96</v>
      </c>
      <c r="H6158" s="46">
        <v>147</v>
      </c>
      <c r="I6158" s="46">
        <v>94</v>
      </c>
      <c r="J6158" t="s">
        <v>137</v>
      </c>
      <c r="K6158" t="s">
        <v>168</v>
      </c>
      <c r="L6158" s="46">
        <v>5069</v>
      </c>
      <c r="M6158" s="46">
        <v>72</v>
      </c>
      <c r="N6158" s="46">
        <v>69.2</v>
      </c>
      <c r="O6158" s="46">
        <v>119</v>
      </c>
      <c r="P6158" s="46">
        <f t="shared" si="710"/>
        <v>2</v>
      </c>
      <c r="R6158" s="67" t="s">
        <v>3215</v>
      </c>
      <c r="S6158" s="67">
        <f>COUNTIF(Y$2:$Y$100,R6158)</f>
        <v>0</v>
      </c>
      <c r="V6158" s="67">
        <f t="shared" si="707"/>
        <v>0</v>
      </c>
      <c r="X6158"/>
      <c r="Y6158" s="67" t="str">
        <f t="shared" si="708"/>
        <v xml:space="preserve"> </v>
      </c>
      <c r="AB6158" t="s">
        <v>168</v>
      </c>
      <c r="AC6158" s="46">
        <v>5069</v>
      </c>
      <c r="AD6158" s="46">
        <v>72</v>
      </c>
      <c r="AE6158" s="46">
        <v>69.2</v>
      </c>
      <c r="AF6158" s="46">
        <v>119</v>
      </c>
      <c r="AH6158" s="70" t="str">
        <f t="shared" si="711"/>
        <v/>
      </c>
      <c r="AI6158" s="70" t="str">
        <f t="shared" si="712"/>
        <v/>
      </c>
      <c r="AJ6158" s="70" t="str">
        <f t="shared" si="713"/>
        <v>X</v>
      </c>
      <c r="AK6158" s="70" t="str" cm="1">
        <f t="array" ref="AK6158">_xlfn.IFS(AH6158&lt;&gt;"","1",AI6158&lt;&gt;"","2",AJ6158&lt;&gt;"","3")</f>
        <v>3</v>
      </c>
    </row>
    <row r="6159" spans="1:37" x14ac:dyDescent="0.25">
      <c r="A6159" t="s">
        <v>1784</v>
      </c>
      <c r="B6159" t="s">
        <v>380</v>
      </c>
      <c r="C6159" s="67" t="str">
        <f t="shared" si="709"/>
        <v>Amelia Leigh</v>
      </c>
      <c r="D6159" s="71" t="str" cm="1">
        <f t="array" ref="D6159">_xlfn.IFS(AK6159="1",CONCATENATE(C6159,"Regional"),AK6159="2",CONCATENATE(C6159,"Sectional"),AK6159="3",CONCATENATE(C6159,COUNTIF($C$1:C6159,C6159)))</f>
        <v>Amelia Leigh6</v>
      </c>
      <c r="E6159" s="66">
        <v>45185.28125</v>
      </c>
      <c r="F6159" t="s">
        <v>1020</v>
      </c>
      <c r="G6159" s="46">
        <v>96</v>
      </c>
      <c r="H6159" s="46">
        <v>150</v>
      </c>
      <c r="I6159" s="46">
        <v>95</v>
      </c>
      <c r="J6159" t="s">
        <v>137</v>
      </c>
      <c r="K6159" t="s">
        <v>168</v>
      </c>
      <c r="L6159" s="46">
        <v>5069</v>
      </c>
      <c r="M6159" s="46">
        <v>72</v>
      </c>
      <c r="N6159" s="46">
        <v>69.2</v>
      </c>
      <c r="O6159" s="46">
        <v>119</v>
      </c>
      <c r="P6159" s="46">
        <f t="shared" si="710"/>
        <v>2</v>
      </c>
      <c r="R6159" s="67" t="s">
        <v>2790</v>
      </c>
      <c r="S6159" s="67">
        <f>COUNTIF(Y$2:$Y$100,R6159)</f>
        <v>0</v>
      </c>
      <c r="V6159" s="67">
        <f t="shared" si="707"/>
        <v>0</v>
      </c>
      <c r="X6159"/>
      <c r="Y6159" s="67" t="str">
        <f t="shared" si="708"/>
        <v xml:space="preserve"> </v>
      </c>
      <c r="AB6159" t="s">
        <v>168</v>
      </c>
      <c r="AC6159" s="46">
        <v>5069</v>
      </c>
      <c r="AD6159" s="46">
        <v>72</v>
      </c>
      <c r="AE6159" s="46">
        <v>69.2</v>
      </c>
      <c r="AF6159" s="46">
        <v>119</v>
      </c>
      <c r="AH6159" s="70" t="str">
        <f t="shared" si="711"/>
        <v/>
      </c>
      <c r="AI6159" s="70" t="str">
        <f t="shared" si="712"/>
        <v/>
      </c>
      <c r="AJ6159" s="70" t="str">
        <f t="shared" si="713"/>
        <v>X</v>
      </c>
      <c r="AK6159" s="70" t="str" cm="1">
        <f t="array" ref="AK6159">_xlfn.IFS(AH6159&lt;&gt;"","1",AI6159&lt;&gt;"","2",AJ6159&lt;&gt;"","3")</f>
        <v>3</v>
      </c>
    </row>
    <row r="6160" spans="1:37" x14ac:dyDescent="0.25">
      <c r="A6160" t="s">
        <v>1934</v>
      </c>
      <c r="B6160" t="s">
        <v>1935</v>
      </c>
      <c r="C6160" s="67" t="str">
        <f t="shared" si="709"/>
        <v>Rita Kuepper</v>
      </c>
      <c r="D6160" s="71" t="str" cm="1">
        <f t="array" ref="D6160">_xlfn.IFS(AK6160="1",CONCATENATE(C6160,"Regional"),AK6160="2",CONCATENATE(C6160,"Sectional"),AK6160="3",CONCATENATE(C6160,COUNTIF($C$1:C6160,C6160)))</f>
        <v>Rita Kuepper12</v>
      </c>
      <c r="E6160" s="66">
        <v>45187.291666666664</v>
      </c>
      <c r="F6160" t="s">
        <v>2602</v>
      </c>
      <c r="G6160" s="46">
        <v>47</v>
      </c>
      <c r="H6160" s="46">
        <v>81</v>
      </c>
      <c r="I6160" s="46">
        <v>1</v>
      </c>
      <c r="J6160" t="s">
        <v>110</v>
      </c>
      <c r="K6160" t="s">
        <v>90</v>
      </c>
      <c r="L6160" s="46">
        <v>5200</v>
      </c>
      <c r="M6160" s="46">
        <v>72</v>
      </c>
      <c r="N6160" s="46">
        <v>69.599999999999994</v>
      </c>
      <c r="O6160" s="46">
        <v>120</v>
      </c>
      <c r="P6160" s="46">
        <f t="shared" si="710"/>
        <v>2</v>
      </c>
      <c r="R6160" s="67" t="s">
        <v>2951</v>
      </c>
      <c r="S6160" s="67">
        <f>COUNTIF(Y$2:$Y$100,R6160)</f>
        <v>0</v>
      </c>
      <c r="V6160" s="67">
        <f t="shared" ref="V6160:V6223" si="714">COUNTIF(R6160:R8787,Y6160)</f>
        <v>0</v>
      </c>
      <c r="X6160"/>
      <c r="Y6160" s="67" t="str">
        <f t="shared" si="708"/>
        <v xml:space="preserve"> </v>
      </c>
      <c r="AB6160" t="s">
        <v>90</v>
      </c>
      <c r="AC6160" s="46">
        <v>5200</v>
      </c>
      <c r="AD6160" s="46">
        <v>72</v>
      </c>
      <c r="AE6160" s="46">
        <v>69.599999999999994</v>
      </c>
      <c r="AF6160" s="46">
        <v>120</v>
      </c>
      <c r="AH6160" s="70" t="str">
        <f t="shared" si="711"/>
        <v/>
      </c>
      <c r="AI6160" s="70" t="str">
        <f t="shared" si="712"/>
        <v/>
      </c>
      <c r="AJ6160" s="70" t="str">
        <f t="shared" si="713"/>
        <v>X</v>
      </c>
      <c r="AK6160" s="70" t="str" cm="1">
        <f t="array" ref="AK6160">_xlfn.IFS(AH6160&lt;&gt;"","1",AI6160&lt;&gt;"","2",AJ6160&lt;&gt;"","3")</f>
        <v>3</v>
      </c>
    </row>
    <row r="6161" spans="1:37" x14ac:dyDescent="0.25">
      <c r="A6161" t="s">
        <v>3384</v>
      </c>
      <c r="B6161" t="s">
        <v>2053</v>
      </c>
      <c r="C6161" s="67" t="str">
        <f t="shared" si="709"/>
        <v>Lindsey Kroening</v>
      </c>
      <c r="D6161" s="71" t="str" cm="1">
        <f t="array" ref="D6161">_xlfn.IFS(AK6161="1",CONCATENATE(C6161,"Regional"),AK6161="2",CONCATENATE(C6161,"Sectional"),AK6161="3",CONCATENATE(C6161,COUNTIF($C$1:C6161,C6161)))</f>
        <v>Lindsey Kroening10</v>
      </c>
      <c r="E6161" s="66">
        <v>45187.291666666664</v>
      </c>
      <c r="F6161" t="s">
        <v>2602</v>
      </c>
      <c r="G6161" s="46">
        <v>47</v>
      </c>
      <c r="H6161" s="46">
        <v>82</v>
      </c>
      <c r="I6161" s="46">
        <v>2</v>
      </c>
      <c r="J6161" t="s">
        <v>110</v>
      </c>
      <c r="K6161" t="s">
        <v>90</v>
      </c>
      <c r="L6161" s="46">
        <v>5200</v>
      </c>
      <c r="M6161" s="46">
        <v>72</v>
      </c>
      <c r="N6161" s="46">
        <v>69.599999999999994</v>
      </c>
      <c r="O6161" s="46">
        <v>120</v>
      </c>
      <c r="P6161" s="46">
        <f t="shared" si="710"/>
        <v>2</v>
      </c>
      <c r="R6161" s="67" t="s">
        <v>3477</v>
      </c>
      <c r="S6161" s="67">
        <f>COUNTIF(Y$2:$Y$100,R6161)</f>
        <v>0</v>
      </c>
      <c r="V6161" s="67">
        <f t="shared" si="714"/>
        <v>0</v>
      </c>
      <c r="X6161"/>
      <c r="Y6161" s="67" t="str">
        <f t="shared" si="708"/>
        <v xml:space="preserve"> </v>
      </c>
      <c r="AB6161" t="s">
        <v>90</v>
      </c>
      <c r="AC6161" s="46">
        <v>5200</v>
      </c>
      <c r="AD6161" s="46">
        <v>72</v>
      </c>
      <c r="AE6161" s="46">
        <v>69.599999999999994</v>
      </c>
      <c r="AF6161" s="46">
        <v>120</v>
      </c>
      <c r="AH6161" s="70" t="str">
        <f t="shared" si="711"/>
        <v/>
      </c>
      <c r="AI6161" s="70" t="str">
        <f t="shared" si="712"/>
        <v/>
      </c>
      <c r="AJ6161" s="70" t="str">
        <f t="shared" si="713"/>
        <v>X</v>
      </c>
      <c r="AK6161" s="70" t="str" cm="1">
        <f t="array" ref="AK6161">_xlfn.IFS(AH6161&lt;&gt;"","1",AI6161&lt;&gt;"","2",AJ6161&lt;&gt;"","3")</f>
        <v>3</v>
      </c>
    </row>
    <row r="6162" spans="1:37" x14ac:dyDescent="0.25">
      <c r="A6162" t="s">
        <v>590</v>
      </c>
      <c r="B6162" t="s">
        <v>591</v>
      </c>
      <c r="C6162" s="67" t="str">
        <f t="shared" si="709"/>
        <v>Daniella Honkamp</v>
      </c>
      <c r="D6162" s="71" t="str" cm="1">
        <f t="array" ref="D6162">_xlfn.IFS(AK6162="1",CONCATENATE(C6162,"Regional"),AK6162="2",CONCATENATE(C6162,"Sectional"),AK6162="3",CONCATENATE(C6162,COUNTIF($C$1:C6162,C6162)))</f>
        <v>Daniella Honkamp10</v>
      </c>
      <c r="E6162" s="66">
        <v>45187.291666666664</v>
      </c>
      <c r="F6162" t="s">
        <v>2602</v>
      </c>
      <c r="G6162" s="46">
        <v>47</v>
      </c>
      <c r="H6162" s="46">
        <v>83</v>
      </c>
      <c r="I6162" s="46">
        <v>3</v>
      </c>
      <c r="J6162" t="s">
        <v>110</v>
      </c>
      <c r="K6162" t="s">
        <v>90</v>
      </c>
      <c r="L6162" s="46">
        <v>5200</v>
      </c>
      <c r="M6162" s="46">
        <v>72</v>
      </c>
      <c r="N6162" s="46">
        <v>69.599999999999994</v>
      </c>
      <c r="O6162" s="46">
        <v>120</v>
      </c>
      <c r="P6162" s="46">
        <f t="shared" si="710"/>
        <v>2</v>
      </c>
      <c r="R6162" s="67" t="s">
        <v>1238</v>
      </c>
      <c r="S6162" s="67">
        <f>COUNTIF(Y$2:$Y$100,R6162)</f>
        <v>0</v>
      </c>
      <c r="V6162" s="67">
        <f t="shared" si="714"/>
        <v>0</v>
      </c>
      <c r="X6162"/>
      <c r="Y6162" s="67" t="str">
        <f t="shared" si="708"/>
        <v xml:space="preserve"> </v>
      </c>
      <c r="AB6162" t="s">
        <v>90</v>
      </c>
      <c r="AC6162" s="46">
        <v>5200</v>
      </c>
      <c r="AD6162" s="46">
        <v>72</v>
      </c>
      <c r="AE6162" s="46">
        <v>69.599999999999994</v>
      </c>
      <c r="AF6162" s="46">
        <v>120</v>
      </c>
      <c r="AH6162" s="70" t="str">
        <f t="shared" si="711"/>
        <v/>
      </c>
      <c r="AI6162" s="70" t="str">
        <f t="shared" si="712"/>
        <v/>
      </c>
      <c r="AJ6162" s="70" t="str">
        <f t="shared" si="713"/>
        <v>X</v>
      </c>
      <c r="AK6162" s="70" t="str" cm="1">
        <f t="array" ref="AK6162">_xlfn.IFS(AH6162&lt;&gt;"","1",AI6162&lt;&gt;"","2",AJ6162&lt;&gt;"","3")</f>
        <v>3</v>
      </c>
    </row>
    <row r="6163" spans="1:37" x14ac:dyDescent="0.25">
      <c r="A6163" t="s">
        <v>3407</v>
      </c>
      <c r="B6163" t="s">
        <v>773</v>
      </c>
      <c r="C6163" s="67" t="str">
        <f t="shared" si="709"/>
        <v>Ashley Greenhill</v>
      </c>
      <c r="D6163" s="71" t="str" cm="1">
        <f t="array" ref="D6163">_xlfn.IFS(AK6163="1",CONCATENATE(C6163,"Regional"),AK6163="2",CONCATENATE(C6163,"Sectional"),AK6163="3",CONCATENATE(C6163,COUNTIF($C$1:C6163,C6163)))</f>
        <v>Ashley Greenhill10</v>
      </c>
      <c r="E6163" s="66">
        <v>45187.291666666664</v>
      </c>
      <c r="F6163" t="s">
        <v>2602</v>
      </c>
      <c r="G6163" s="46">
        <v>47</v>
      </c>
      <c r="H6163" s="46">
        <v>85</v>
      </c>
      <c r="I6163" s="46">
        <v>4</v>
      </c>
      <c r="J6163" t="s">
        <v>110</v>
      </c>
      <c r="K6163" t="s">
        <v>90</v>
      </c>
      <c r="L6163" s="46">
        <v>5200</v>
      </c>
      <c r="M6163" s="46">
        <v>72</v>
      </c>
      <c r="N6163" s="46">
        <v>69.599999999999994</v>
      </c>
      <c r="O6163" s="46">
        <v>120</v>
      </c>
      <c r="P6163" s="46">
        <f t="shared" si="710"/>
        <v>2</v>
      </c>
      <c r="R6163" s="67" t="s">
        <v>3550</v>
      </c>
      <c r="S6163" s="67">
        <f>COUNTIF(Y$2:$Y$100,R6163)</f>
        <v>0</v>
      </c>
      <c r="V6163" s="67">
        <f t="shared" si="714"/>
        <v>0</v>
      </c>
      <c r="X6163"/>
      <c r="Y6163" s="67" t="str">
        <f t="shared" si="708"/>
        <v xml:space="preserve"> </v>
      </c>
      <c r="AB6163" t="s">
        <v>90</v>
      </c>
      <c r="AC6163" s="46">
        <v>5200</v>
      </c>
      <c r="AD6163" s="46">
        <v>72</v>
      </c>
      <c r="AE6163" s="46">
        <v>69.599999999999994</v>
      </c>
      <c r="AF6163" s="46">
        <v>120</v>
      </c>
      <c r="AH6163" s="70" t="str">
        <f t="shared" si="711"/>
        <v/>
      </c>
      <c r="AI6163" s="70" t="str">
        <f t="shared" si="712"/>
        <v/>
      </c>
      <c r="AJ6163" s="70" t="str">
        <f t="shared" si="713"/>
        <v>X</v>
      </c>
      <c r="AK6163" s="70" t="str" cm="1">
        <f t="array" ref="AK6163">_xlfn.IFS(AH6163&lt;&gt;"","1",AI6163&lt;&gt;"","2",AJ6163&lt;&gt;"","3")</f>
        <v>3</v>
      </c>
    </row>
    <row r="6164" spans="1:37" x14ac:dyDescent="0.25">
      <c r="A6164" t="s">
        <v>595</v>
      </c>
      <c r="B6164" t="s">
        <v>313</v>
      </c>
      <c r="C6164" s="67" t="str">
        <f t="shared" si="709"/>
        <v>Avery Buchholz</v>
      </c>
      <c r="D6164" s="71" t="str" cm="1">
        <f t="array" ref="D6164">_xlfn.IFS(AK6164="1",CONCATENATE(C6164,"Regional"),AK6164="2",CONCATENATE(C6164,"Sectional"),AK6164="3",CONCATENATE(C6164,COUNTIF($C$1:C6164,C6164)))</f>
        <v>Avery Buchholz10</v>
      </c>
      <c r="E6164" s="66">
        <v>45187.291666666664</v>
      </c>
      <c r="F6164" t="s">
        <v>2602</v>
      </c>
      <c r="G6164" s="46">
        <v>47</v>
      </c>
      <c r="H6164" s="46">
        <v>89</v>
      </c>
      <c r="I6164" s="46">
        <v>5</v>
      </c>
      <c r="J6164" t="s">
        <v>110</v>
      </c>
      <c r="K6164" t="s">
        <v>90</v>
      </c>
      <c r="L6164" s="46">
        <v>5200</v>
      </c>
      <c r="M6164" s="46">
        <v>72</v>
      </c>
      <c r="N6164" s="46">
        <v>69.599999999999994</v>
      </c>
      <c r="O6164" s="46">
        <v>120</v>
      </c>
      <c r="P6164" s="46">
        <f t="shared" si="710"/>
        <v>2</v>
      </c>
      <c r="R6164" s="67" t="s">
        <v>1241</v>
      </c>
      <c r="S6164" s="67">
        <f>COUNTIF(Y$2:$Y$100,R6164)</f>
        <v>0</v>
      </c>
      <c r="V6164" s="67">
        <f t="shared" si="714"/>
        <v>0</v>
      </c>
      <c r="X6164"/>
      <c r="Y6164" s="67" t="str">
        <f t="shared" si="708"/>
        <v xml:space="preserve"> </v>
      </c>
      <c r="AB6164" t="s">
        <v>90</v>
      </c>
      <c r="AC6164" s="46">
        <v>5200</v>
      </c>
      <c r="AD6164" s="46">
        <v>72</v>
      </c>
      <c r="AE6164" s="46">
        <v>69.599999999999994</v>
      </c>
      <c r="AF6164" s="46">
        <v>120</v>
      </c>
      <c r="AH6164" s="70" t="str">
        <f t="shared" si="711"/>
        <v/>
      </c>
      <c r="AI6164" s="70" t="str">
        <f t="shared" si="712"/>
        <v/>
      </c>
      <c r="AJ6164" s="70" t="str">
        <f t="shared" si="713"/>
        <v>X</v>
      </c>
      <c r="AK6164" s="70" t="str" cm="1">
        <f t="array" ref="AK6164">_xlfn.IFS(AH6164&lt;&gt;"","1",AI6164&lt;&gt;"","2",AJ6164&lt;&gt;"","3")</f>
        <v>3</v>
      </c>
    </row>
    <row r="6165" spans="1:37" x14ac:dyDescent="0.25">
      <c r="A6165" t="s">
        <v>719</v>
      </c>
      <c r="B6165" t="s">
        <v>441</v>
      </c>
      <c r="C6165" s="67" t="str">
        <f t="shared" si="709"/>
        <v>Madison Engebose</v>
      </c>
      <c r="D6165" s="71" t="str" cm="1">
        <f t="array" ref="D6165">_xlfn.IFS(AK6165="1",CONCATENATE(C6165,"Regional"),AK6165="2",CONCATENATE(C6165,"Sectional"),AK6165="3",CONCATENATE(C6165,COUNTIF($C$1:C6165,C6165)))</f>
        <v>Madison Engebose10</v>
      </c>
      <c r="E6165" s="66">
        <v>45187.291666666664</v>
      </c>
      <c r="F6165" t="s">
        <v>2602</v>
      </c>
      <c r="G6165" s="46">
        <v>47</v>
      </c>
      <c r="H6165" s="46">
        <v>90</v>
      </c>
      <c r="I6165" s="46">
        <v>6</v>
      </c>
      <c r="J6165" t="s">
        <v>110</v>
      </c>
      <c r="K6165" t="s">
        <v>90</v>
      </c>
      <c r="L6165" s="46">
        <v>5200</v>
      </c>
      <c r="M6165" s="46">
        <v>72</v>
      </c>
      <c r="N6165" s="46">
        <v>69.599999999999994</v>
      </c>
      <c r="O6165" s="46">
        <v>120</v>
      </c>
      <c r="P6165" s="46">
        <f t="shared" si="710"/>
        <v>2</v>
      </c>
      <c r="R6165" s="67" t="s">
        <v>1316</v>
      </c>
      <c r="S6165" s="67">
        <f>COUNTIF(Y$2:$Y$100,R6165)</f>
        <v>0</v>
      </c>
      <c r="V6165" s="67">
        <f t="shared" si="714"/>
        <v>0</v>
      </c>
      <c r="X6165"/>
      <c r="Y6165" s="67" t="str">
        <f t="shared" si="708"/>
        <v xml:space="preserve"> </v>
      </c>
      <c r="AB6165" t="s">
        <v>90</v>
      </c>
      <c r="AC6165" s="46">
        <v>5200</v>
      </c>
      <c r="AD6165" s="46">
        <v>72</v>
      </c>
      <c r="AE6165" s="46">
        <v>69.599999999999994</v>
      </c>
      <c r="AF6165" s="46">
        <v>120</v>
      </c>
      <c r="AH6165" s="70" t="str">
        <f t="shared" si="711"/>
        <v/>
      </c>
      <c r="AI6165" s="70" t="str">
        <f t="shared" si="712"/>
        <v/>
      </c>
      <c r="AJ6165" s="70" t="str">
        <f t="shared" si="713"/>
        <v>X</v>
      </c>
      <c r="AK6165" s="70" t="str" cm="1">
        <f t="array" ref="AK6165">_xlfn.IFS(AH6165&lt;&gt;"","1",AI6165&lt;&gt;"","2",AJ6165&lt;&gt;"","3")</f>
        <v>3</v>
      </c>
    </row>
    <row r="6166" spans="1:37" x14ac:dyDescent="0.25">
      <c r="A6166" t="s">
        <v>898</v>
      </c>
      <c r="B6166" t="s">
        <v>459</v>
      </c>
      <c r="C6166" s="67" t="str">
        <f t="shared" si="709"/>
        <v>Addison Landy</v>
      </c>
      <c r="D6166" s="71" t="str" cm="1">
        <f t="array" ref="D6166">_xlfn.IFS(AK6166="1",CONCATENATE(C6166,"Regional"),AK6166="2",CONCATENATE(C6166,"Sectional"),AK6166="3",CONCATENATE(C6166,COUNTIF($C$1:C6166,C6166)))</f>
        <v>Addison Landy9</v>
      </c>
      <c r="E6166" s="66">
        <v>45187.291666666664</v>
      </c>
      <c r="F6166" t="s">
        <v>2602</v>
      </c>
      <c r="G6166" s="46">
        <v>47</v>
      </c>
      <c r="H6166" s="46">
        <v>90</v>
      </c>
      <c r="I6166" s="46">
        <v>6</v>
      </c>
      <c r="J6166" t="s">
        <v>110</v>
      </c>
      <c r="K6166" t="s">
        <v>90</v>
      </c>
      <c r="L6166" s="46">
        <v>5200</v>
      </c>
      <c r="M6166" s="46">
        <v>72</v>
      </c>
      <c r="N6166" s="46">
        <v>69.599999999999994</v>
      </c>
      <c r="O6166" s="46">
        <v>120</v>
      </c>
      <c r="P6166" s="46">
        <f t="shared" si="710"/>
        <v>2</v>
      </c>
      <c r="R6166" s="67" t="s">
        <v>1438</v>
      </c>
      <c r="S6166" s="67">
        <f>COUNTIF(Y$2:$Y$100,R6166)</f>
        <v>0</v>
      </c>
      <c r="V6166" s="67">
        <f t="shared" si="714"/>
        <v>0</v>
      </c>
      <c r="X6166"/>
      <c r="Y6166" s="67" t="str">
        <f t="shared" si="708"/>
        <v xml:space="preserve"> </v>
      </c>
      <c r="AB6166" t="s">
        <v>90</v>
      </c>
      <c r="AC6166" s="46">
        <v>5200</v>
      </c>
      <c r="AD6166" s="46">
        <v>72</v>
      </c>
      <c r="AE6166" s="46">
        <v>69.599999999999994</v>
      </c>
      <c r="AF6166" s="46">
        <v>120</v>
      </c>
      <c r="AH6166" s="70" t="str">
        <f t="shared" si="711"/>
        <v/>
      </c>
      <c r="AI6166" s="70" t="str">
        <f t="shared" si="712"/>
        <v/>
      </c>
      <c r="AJ6166" s="70" t="str">
        <f t="shared" si="713"/>
        <v>X</v>
      </c>
      <c r="AK6166" s="70" t="str" cm="1">
        <f t="array" ref="AK6166">_xlfn.IFS(AH6166&lt;&gt;"","1",AI6166&lt;&gt;"","2",AJ6166&lt;&gt;"","3")</f>
        <v>3</v>
      </c>
    </row>
    <row r="6167" spans="1:37" x14ac:dyDescent="0.25">
      <c r="A6167" t="s">
        <v>315</v>
      </c>
      <c r="B6167" t="s">
        <v>353</v>
      </c>
      <c r="C6167" s="67" t="str">
        <f t="shared" si="709"/>
        <v>Olivia Morgan</v>
      </c>
      <c r="D6167" s="71" t="str" cm="1">
        <f t="array" ref="D6167">_xlfn.IFS(AK6167="1",CONCATENATE(C6167,"Regional"),AK6167="2",CONCATENATE(C6167,"Sectional"),AK6167="3",CONCATENATE(C6167,COUNTIF($C$1:C6167,C6167)))</f>
        <v>Olivia Morgan12</v>
      </c>
      <c r="E6167" s="66">
        <v>45187.291666666664</v>
      </c>
      <c r="F6167" t="s">
        <v>2602</v>
      </c>
      <c r="G6167" s="46">
        <v>47</v>
      </c>
      <c r="H6167" s="46">
        <v>94</v>
      </c>
      <c r="I6167" s="46">
        <v>8</v>
      </c>
      <c r="J6167" t="s">
        <v>110</v>
      </c>
      <c r="K6167" t="s">
        <v>90</v>
      </c>
      <c r="L6167" s="46">
        <v>5200</v>
      </c>
      <c r="M6167" s="46">
        <v>72</v>
      </c>
      <c r="N6167" s="46">
        <v>69.599999999999994</v>
      </c>
      <c r="O6167" s="46">
        <v>120</v>
      </c>
      <c r="P6167" s="46">
        <f t="shared" si="710"/>
        <v>2</v>
      </c>
      <c r="R6167" s="67" t="s">
        <v>1338</v>
      </c>
      <c r="S6167" s="67">
        <f>COUNTIF(Y$2:$Y$100,R6167)</f>
        <v>0</v>
      </c>
      <c r="V6167" s="67">
        <f t="shared" si="714"/>
        <v>0</v>
      </c>
      <c r="X6167"/>
      <c r="Y6167" s="67" t="str">
        <f t="shared" si="708"/>
        <v xml:space="preserve"> </v>
      </c>
      <c r="AB6167" t="s">
        <v>90</v>
      </c>
      <c r="AC6167" s="46">
        <v>5200</v>
      </c>
      <c r="AD6167" s="46">
        <v>72</v>
      </c>
      <c r="AE6167" s="46">
        <v>69.599999999999994</v>
      </c>
      <c r="AF6167" s="46">
        <v>120</v>
      </c>
      <c r="AH6167" s="70" t="str">
        <f t="shared" si="711"/>
        <v/>
      </c>
      <c r="AI6167" s="70" t="str">
        <f t="shared" si="712"/>
        <v/>
      </c>
      <c r="AJ6167" s="70" t="str">
        <f t="shared" si="713"/>
        <v>X</v>
      </c>
      <c r="AK6167" s="70" t="str" cm="1">
        <f t="array" ref="AK6167">_xlfn.IFS(AH6167&lt;&gt;"","1",AI6167&lt;&gt;"","2",AJ6167&lt;&gt;"","3")</f>
        <v>3</v>
      </c>
    </row>
    <row r="6168" spans="1:37" x14ac:dyDescent="0.25">
      <c r="A6168" t="s">
        <v>738</v>
      </c>
      <c r="B6168" t="s">
        <v>739</v>
      </c>
      <c r="C6168" s="67" t="str">
        <f t="shared" si="709"/>
        <v>Amiah Brakob</v>
      </c>
      <c r="D6168" s="71" t="str" cm="1">
        <f t="array" ref="D6168">_xlfn.IFS(AK6168="1",CONCATENATE(C6168,"Regional"),AK6168="2",CONCATENATE(C6168,"Sectional"),AK6168="3",CONCATENATE(C6168,COUNTIF($C$1:C6168,C6168)))</f>
        <v>Amiah Brakob12</v>
      </c>
      <c r="E6168" s="66">
        <v>45187.291666666664</v>
      </c>
      <c r="F6168" t="s">
        <v>2602</v>
      </c>
      <c r="G6168" s="46">
        <v>47</v>
      </c>
      <c r="H6168" s="46">
        <v>94</v>
      </c>
      <c r="I6168" s="46">
        <v>8</v>
      </c>
      <c r="J6168" t="s">
        <v>110</v>
      </c>
      <c r="K6168" t="s">
        <v>90</v>
      </c>
      <c r="L6168" s="46">
        <v>5200</v>
      </c>
      <c r="M6168" s="46">
        <v>72</v>
      </c>
      <c r="N6168" s="46">
        <v>69.599999999999994</v>
      </c>
      <c r="O6168" s="46">
        <v>120</v>
      </c>
      <c r="P6168" s="46">
        <f t="shared" si="710"/>
        <v>2</v>
      </c>
      <c r="R6168" s="67" t="s">
        <v>1329</v>
      </c>
      <c r="S6168" s="67">
        <f>COUNTIF(Y$2:$Y$100,R6168)</f>
        <v>0</v>
      </c>
      <c r="V6168" s="67">
        <f t="shared" si="714"/>
        <v>0</v>
      </c>
      <c r="X6168"/>
      <c r="Y6168" s="67" t="str">
        <f t="shared" si="708"/>
        <v xml:space="preserve"> </v>
      </c>
      <c r="AB6168" t="s">
        <v>90</v>
      </c>
      <c r="AC6168" s="46">
        <v>5200</v>
      </c>
      <c r="AD6168" s="46">
        <v>72</v>
      </c>
      <c r="AE6168" s="46">
        <v>69.599999999999994</v>
      </c>
      <c r="AF6168" s="46">
        <v>120</v>
      </c>
      <c r="AH6168" s="70" t="str">
        <f t="shared" si="711"/>
        <v/>
      </c>
      <c r="AI6168" s="70" t="str">
        <f t="shared" si="712"/>
        <v/>
      </c>
      <c r="AJ6168" s="70" t="str">
        <f t="shared" si="713"/>
        <v>X</v>
      </c>
      <c r="AK6168" s="70" t="str" cm="1">
        <f t="array" ref="AK6168">_xlfn.IFS(AH6168&lt;&gt;"","1",AI6168&lt;&gt;"","2",AJ6168&lt;&gt;"","3")</f>
        <v>3</v>
      </c>
    </row>
    <row r="6169" spans="1:37" x14ac:dyDescent="0.25">
      <c r="A6169" t="s">
        <v>899</v>
      </c>
      <c r="B6169" t="s">
        <v>900</v>
      </c>
      <c r="C6169" s="67" t="str">
        <f t="shared" si="709"/>
        <v>Sydnie Clemons</v>
      </c>
      <c r="D6169" s="71" t="str" cm="1">
        <f t="array" ref="D6169">_xlfn.IFS(AK6169="1",CONCATENATE(C6169,"Regional"),AK6169="2",CONCATENATE(C6169,"Sectional"),AK6169="3",CONCATENATE(C6169,COUNTIF($C$1:C6169,C6169)))</f>
        <v>Sydnie Clemons8</v>
      </c>
      <c r="E6169" s="66">
        <v>45187.291666666664</v>
      </c>
      <c r="F6169" t="s">
        <v>2602</v>
      </c>
      <c r="G6169" s="46">
        <v>47</v>
      </c>
      <c r="H6169" s="46">
        <v>95</v>
      </c>
      <c r="I6169" s="46">
        <v>10</v>
      </c>
      <c r="J6169" t="s">
        <v>110</v>
      </c>
      <c r="K6169" t="s">
        <v>90</v>
      </c>
      <c r="L6169" s="46">
        <v>5200</v>
      </c>
      <c r="M6169" s="46">
        <v>72</v>
      </c>
      <c r="N6169" s="46">
        <v>69.599999999999994</v>
      </c>
      <c r="O6169" s="46">
        <v>120</v>
      </c>
      <c r="P6169" s="46">
        <f t="shared" si="710"/>
        <v>2</v>
      </c>
      <c r="R6169" s="67" t="s">
        <v>1439</v>
      </c>
      <c r="S6169" s="67">
        <f>COUNTIF(Y$2:$Y$100,R6169)</f>
        <v>0</v>
      </c>
      <c r="V6169" s="67">
        <f t="shared" si="714"/>
        <v>0</v>
      </c>
      <c r="X6169"/>
      <c r="Y6169" s="67" t="str">
        <f t="shared" si="708"/>
        <v xml:space="preserve"> </v>
      </c>
      <c r="AB6169" t="s">
        <v>90</v>
      </c>
      <c r="AC6169" s="46">
        <v>5200</v>
      </c>
      <c r="AD6169" s="46">
        <v>72</v>
      </c>
      <c r="AE6169" s="46">
        <v>69.599999999999994</v>
      </c>
      <c r="AF6169" s="46">
        <v>120</v>
      </c>
      <c r="AH6169" s="70" t="str">
        <f t="shared" si="711"/>
        <v/>
      </c>
      <c r="AI6169" s="70" t="str">
        <f t="shared" si="712"/>
        <v/>
      </c>
      <c r="AJ6169" s="70" t="str">
        <f t="shared" si="713"/>
        <v>X</v>
      </c>
      <c r="AK6169" s="70" t="str" cm="1">
        <f t="array" ref="AK6169">_xlfn.IFS(AH6169&lt;&gt;"","1",AI6169&lt;&gt;"","2",AJ6169&lt;&gt;"","3")</f>
        <v>3</v>
      </c>
    </row>
    <row r="6170" spans="1:37" x14ac:dyDescent="0.25">
      <c r="A6170" t="s">
        <v>751</v>
      </c>
      <c r="B6170" t="s">
        <v>752</v>
      </c>
      <c r="C6170" s="67" t="str">
        <f t="shared" si="709"/>
        <v>Kaya Monzingo</v>
      </c>
      <c r="D6170" s="71" t="str" cm="1">
        <f t="array" ref="D6170">_xlfn.IFS(AK6170="1",CONCATENATE(C6170,"Regional"),AK6170="2",CONCATENATE(C6170,"Sectional"),AK6170="3",CONCATENATE(C6170,COUNTIF($C$1:C6170,C6170)))</f>
        <v>Kaya Monzingo12</v>
      </c>
      <c r="E6170" s="66">
        <v>45187.291666666664</v>
      </c>
      <c r="F6170" t="s">
        <v>2602</v>
      </c>
      <c r="G6170" s="46">
        <v>47</v>
      </c>
      <c r="H6170" s="46">
        <v>95</v>
      </c>
      <c r="I6170" s="46">
        <v>10</v>
      </c>
      <c r="J6170" t="s">
        <v>110</v>
      </c>
      <c r="K6170" t="s">
        <v>90</v>
      </c>
      <c r="L6170" s="46">
        <v>5200</v>
      </c>
      <c r="M6170" s="46">
        <v>72</v>
      </c>
      <c r="N6170" s="46">
        <v>69.599999999999994</v>
      </c>
      <c r="O6170" s="46">
        <v>120</v>
      </c>
      <c r="P6170" s="46">
        <f t="shared" si="710"/>
        <v>2</v>
      </c>
      <c r="R6170" s="67" t="s">
        <v>1339</v>
      </c>
      <c r="S6170" s="67">
        <f>COUNTIF(Y$2:$Y$100,R6170)</f>
        <v>0</v>
      </c>
      <c r="V6170" s="67">
        <f t="shared" si="714"/>
        <v>0</v>
      </c>
      <c r="X6170"/>
      <c r="Y6170" s="67" t="str">
        <f t="shared" si="708"/>
        <v xml:space="preserve"> </v>
      </c>
      <c r="AB6170" t="s">
        <v>90</v>
      </c>
      <c r="AC6170" s="46">
        <v>5200</v>
      </c>
      <c r="AD6170" s="46">
        <v>72</v>
      </c>
      <c r="AE6170" s="46">
        <v>69.599999999999994</v>
      </c>
      <c r="AF6170" s="46">
        <v>120</v>
      </c>
      <c r="AH6170" s="70" t="str">
        <f t="shared" si="711"/>
        <v/>
      </c>
      <c r="AI6170" s="70" t="str">
        <f t="shared" si="712"/>
        <v/>
      </c>
      <c r="AJ6170" s="70" t="str">
        <f t="shared" si="713"/>
        <v>X</v>
      </c>
      <c r="AK6170" s="70" t="str" cm="1">
        <f t="array" ref="AK6170">_xlfn.IFS(AH6170&lt;&gt;"","1",AI6170&lt;&gt;"","2",AJ6170&lt;&gt;"","3")</f>
        <v>3</v>
      </c>
    </row>
    <row r="6171" spans="1:37" x14ac:dyDescent="0.25">
      <c r="A6171" t="s">
        <v>486</v>
      </c>
      <c r="B6171" t="s">
        <v>487</v>
      </c>
      <c r="C6171" s="67" t="str">
        <f t="shared" si="709"/>
        <v>Mary Attwooll</v>
      </c>
      <c r="D6171" s="71" t="str" cm="1">
        <f t="array" ref="D6171">_xlfn.IFS(AK6171="1",CONCATENATE(C6171,"Regional"),AK6171="2",CONCATENATE(C6171,"Sectional"),AK6171="3",CONCATENATE(C6171,COUNTIF($C$1:C6171,C6171)))</f>
        <v>Mary Attwooll11</v>
      </c>
      <c r="E6171" s="66">
        <v>45187.291666666664</v>
      </c>
      <c r="F6171" t="s">
        <v>2602</v>
      </c>
      <c r="G6171" s="46">
        <v>47</v>
      </c>
      <c r="H6171" s="46">
        <v>96</v>
      </c>
      <c r="I6171" s="46">
        <v>12</v>
      </c>
      <c r="J6171" t="s">
        <v>110</v>
      </c>
      <c r="K6171" t="s">
        <v>90</v>
      </c>
      <c r="L6171" s="46">
        <v>5200</v>
      </c>
      <c r="M6171" s="46">
        <v>72</v>
      </c>
      <c r="N6171" s="46">
        <v>69.599999999999994</v>
      </c>
      <c r="O6171" s="46">
        <v>120</v>
      </c>
      <c r="P6171" s="46">
        <f t="shared" si="710"/>
        <v>2</v>
      </c>
      <c r="R6171" s="67" t="s">
        <v>1177</v>
      </c>
      <c r="S6171" s="67">
        <f>COUNTIF(Y$2:$Y$100,R6171)</f>
        <v>0</v>
      </c>
      <c r="V6171" s="67">
        <f t="shared" si="714"/>
        <v>0</v>
      </c>
      <c r="X6171"/>
      <c r="Y6171" s="67" t="str">
        <f t="shared" si="708"/>
        <v xml:space="preserve"> </v>
      </c>
      <c r="AB6171" t="s">
        <v>90</v>
      </c>
      <c r="AC6171" s="46">
        <v>5200</v>
      </c>
      <c r="AD6171" s="46">
        <v>72</v>
      </c>
      <c r="AE6171" s="46">
        <v>69.599999999999994</v>
      </c>
      <c r="AF6171" s="46">
        <v>120</v>
      </c>
      <c r="AH6171" s="70" t="str">
        <f t="shared" si="711"/>
        <v/>
      </c>
      <c r="AI6171" s="70" t="str">
        <f t="shared" si="712"/>
        <v/>
      </c>
      <c r="AJ6171" s="70" t="str">
        <f t="shared" si="713"/>
        <v>X</v>
      </c>
      <c r="AK6171" s="70" t="str" cm="1">
        <f t="array" ref="AK6171">_xlfn.IFS(AH6171&lt;&gt;"","1",AI6171&lt;&gt;"","2",AJ6171&lt;&gt;"","3")</f>
        <v>3</v>
      </c>
    </row>
    <row r="6172" spans="1:37" x14ac:dyDescent="0.25">
      <c r="A6172" t="s">
        <v>689</v>
      </c>
      <c r="B6172" t="s">
        <v>452</v>
      </c>
      <c r="C6172" s="67" t="str">
        <f t="shared" si="709"/>
        <v>Sophia Otto</v>
      </c>
      <c r="D6172" s="71" t="str" cm="1">
        <f t="array" ref="D6172">_xlfn.IFS(AK6172="1",CONCATENATE(C6172,"Regional"),AK6172="2",CONCATENATE(C6172,"Sectional"),AK6172="3",CONCATENATE(C6172,COUNTIF($C$1:C6172,C6172)))</f>
        <v>Sophia Otto12</v>
      </c>
      <c r="E6172" s="66">
        <v>45187.291666666664</v>
      </c>
      <c r="F6172" t="s">
        <v>2602</v>
      </c>
      <c r="G6172" s="46">
        <v>47</v>
      </c>
      <c r="H6172" s="46">
        <v>97</v>
      </c>
      <c r="I6172" s="46">
        <v>13</v>
      </c>
      <c r="J6172" t="s">
        <v>110</v>
      </c>
      <c r="K6172" t="s">
        <v>90</v>
      </c>
      <c r="L6172" s="46">
        <v>5200</v>
      </c>
      <c r="M6172" s="46">
        <v>72</v>
      </c>
      <c r="N6172" s="46">
        <v>69.599999999999994</v>
      </c>
      <c r="O6172" s="46">
        <v>120</v>
      </c>
      <c r="P6172" s="46">
        <f t="shared" si="710"/>
        <v>2</v>
      </c>
      <c r="R6172" s="67" t="s">
        <v>1340</v>
      </c>
      <c r="S6172" s="67">
        <f>COUNTIF(Y$2:$Y$100,R6172)</f>
        <v>0</v>
      </c>
      <c r="V6172" s="67">
        <f t="shared" si="714"/>
        <v>0</v>
      </c>
      <c r="X6172"/>
      <c r="Y6172" s="67" t="str">
        <f t="shared" si="708"/>
        <v xml:space="preserve"> </v>
      </c>
      <c r="AB6172" t="s">
        <v>90</v>
      </c>
      <c r="AC6172" s="46">
        <v>5200</v>
      </c>
      <c r="AD6172" s="46">
        <v>72</v>
      </c>
      <c r="AE6172" s="46">
        <v>69.599999999999994</v>
      </c>
      <c r="AF6172" s="46">
        <v>120</v>
      </c>
      <c r="AH6172" s="70" t="str">
        <f t="shared" si="711"/>
        <v/>
      </c>
      <c r="AI6172" s="70" t="str">
        <f t="shared" si="712"/>
        <v/>
      </c>
      <c r="AJ6172" s="70" t="str">
        <f t="shared" si="713"/>
        <v>X</v>
      </c>
      <c r="AK6172" s="70" t="str" cm="1">
        <f t="array" ref="AK6172">_xlfn.IFS(AH6172&lt;&gt;"","1",AI6172&lt;&gt;"","2",AJ6172&lt;&gt;"","3")</f>
        <v>3</v>
      </c>
    </row>
    <row r="6173" spans="1:37" x14ac:dyDescent="0.25">
      <c r="A6173" t="s">
        <v>1651</v>
      </c>
      <c r="B6173" t="s">
        <v>524</v>
      </c>
      <c r="C6173" s="67" t="str">
        <f t="shared" si="709"/>
        <v>Isabelle Doughty</v>
      </c>
      <c r="D6173" s="71" t="str" cm="1">
        <f t="array" ref="D6173">_xlfn.IFS(AK6173="1",CONCATENATE(C6173,"Regional"),AK6173="2",CONCATENATE(C6173,"Sectional"),AK6173="3",CONCATENATE(C6173,COUNTIF($C$1:C6173,C6173)))</f>
        <v>Isabelle Doughty12</v>
      </c>
      <c r="E6173" s="66">
        <v>45187.291666666664</v>
      </c>
      <c r="F6173" t="s">
        <v>2602</v>
      </c>
      <c r="G6173" s="46">
        <v>47</v>
      </c>
      <c r="H6173" s="46">
        <v>98</v>
      </c>
      <c r="I6173" s="46">
        <v>14</v>
      </c>
      <c r="J6173" t="s">
        <v>110</v>
      </c>
      <c r="K6173" t="s">
        <v>90</v>
      </c>
      <c r="L6173" s="46">
        <v>5200</v>
      </c>
      <c r="M6173" s="46">
        <v>72</v>
      </c>
      <c r="N6173" s="46">
        <v>69.599999999999994</v>
      </c>
      <c r="O6173" s="46">
        <v>120</v>
      </c>
      <c r="P6173" s="46">
        <f t="shared" si="710"/>
        <v>2</v>
      </c>
      <c r="R6173" s="67" t="s">
        <v>3487</v>
      </c>
      <c r="S6173" s="67">
        <f>COUNTIF(Y$2:$Y$100,R6173)</f>
        <v>0</v>
      </c>
      <c r="V6173" s="67">
        <f t="shared" si="714"/>
        <v>0</v>
      </c>
      <c r="X6173"/>
      <c r="Y6173" s="67" t="str">
        <f t="shared" si="708"/>
        <v xml:space="preserve"> </v>
      </c>
      <c r="AB6173" t="s">
        <v>90</v>
      </c>
      <c r="AC6173" s="46">
        <v>5200</v>
      </c>
      <c r="AD6173" s="46">
        <v>72</v>
      </c>
      <c r="AE6173" s="46">
        <v>69.599999999999994</v>
      </c>
      <c r="AF6173" s="46">
        <v>120</v>
      </c>
      <c r="AH6173" s="70" t="str">
        <f t="shared" si="711"/>
        <v/>
      </c>
      <c r="AI6173" s="70" t="str">
        <f t="shared" si="712"/>
        <v/>
      </c>
      <c r="AJ6173" s="70" t="str">
        <f t="shared" si="713"/>
        <v>X</v>
      </c>
      <c r="AK6173" s="70" t="str" cm="1">
        <f t="array" ref="AK6173">_xlfn.IFS(AH6173&lt;&gt;"","1",AI6173&lt;&gt;"","2",AJ6173&lt;&gt;"","3")</f>
        <v>3</v>
      </c>
    </row>
    <row r="6174" spans="1:37" x14ac:dyDescent="0.25">
      <c r="A6174" t="s">
        <v>785</v>
      </c>
      <c r="B6174" t="s">
        <v>218</v>
      </c>
      <c r="C6174" s="67" t="str">
        <f t="shared" si="709"/>
        <v>Finley Counsell</v>
      </c>
      <c r="D6174" s="71" t="str" cm="1">
        <f t="array" ref="D6174">_xlfn.IFS(AK6174="1",CONCATENATE(C6174,"Regional"),AK6174="2",CONCATENATE(C6174,"Sectional"),AK6174="3",CONCATENATE(C6174,COUNTIF($C$1:C6174,C6174)))</f>
        <v>Finley Counsell9</v>
      </c>
      <c r="E6174" s="66">
        <v>45187.291666666664</v>
      </c>
      <c r="F6174" t="s">
        <v>2602</v>
      </c>
      <c r="G6174" s="46">
        <v>47</v>
      </c>
      <c r="H6174" s="46">
        <v>99</v>
      </c>
      <c r="I6174" s="46">
        <v>15</v>
      </c>
      <c r="J6174" t="s">
        <v>110</v>
      </c>
      <c r="K6174" t="s">
        <v>90</v>
      </c>
      <c r="L6174" s="46">
        <v>5200</v>
      </c>
      <c r="M6174" s="46">
        <v>72</v>
      </c>
      <c r="N6174" s="46">
        <v>69.599999999999994</v>
      </c>
      <c r="O6174" s="46">
        <v>120</v>
      </c>
      <c r="P6174" s="46">
        <f t="shared" si="710"/>
        <v>2</v>
      </c>
      <c r="R6174" s="67" t="s">
        <v>1366</v>
      </c>
      <c r="S6174" s="67">
        <f>COUNTIF(Y$2:$Y$100,R6174)</f>
        <v>0</v>
      </c>
      <c r="V6174" s="67">
        <f t="shared" si="714"/>
        <v>0</v>
      </c>
      <c r="X6174"/>
      <c r="Y6174" s="67" t="str">
        <f t="shared" si="708"/>
        <v xml:space="preserve"> </v>
      </c>
      <c r="AB6174" t="s">
        <v>90</v>
      </c>
      <c r="AC6174" s="46">
        <v>5200</v>
      </c>
      <c r="AD6174" s="46">
        <v>72</v>
      </c>
      <c r="AE6174" s="46">
        <v>69.599999999999994</v>
      </c>
      <c r="AF6174" s="46">
        <v>120</v>
      </c>
      <c r="AH6174" s="70" t="str">
        <f t="shared" si="711"/>
        <v/>
      </c>
      <c r="AI6174" s="70" t="str">
        <f t="shared" si="712"/>
        <v/>
      </c>
      <c r="AJ6174" s="70" t="str">
        <f t="shared" si="713"/>
        <v>X</v>
      </c>
      <c r="AK6174" s="70" t="str" cm="1">
        <f t="array" ref="AK6174">_xlfn.IFS(AH6174&lt;&gt;"","1",AI6174&lt;&gt;"","2",AJ6174&lt;&gt;"","3")</f>
        <v>3</v>
      </c>
    </row>
    <row r="6175" spans="1:37" x14ac:dyDescent="0.25">
      <c r="A6175" t="s">
        <v>755</v>
      </c>
      <c r="B6175" t="s">
        <v>345</v>
      </c>
      <c r="C6175" s="67" t="str">
        <f t="shared" si="709"/>
        <v>Abigail Vang</v>
      </c>
      <c r="D6175" s="71" t="str" cm="1">
        <f t="array" ref="D6175">_xlfn.IFS(AK6175="1",CONCATENATE(C6175,"Regional"),AK6175="2",CONCATENATE(C6175,"Sectional"),AK6175="3",CONCATENATE(C6175,COUNTIF($C$1:C6175,C6175)))</f>
        <v>Abigail Vang5</v>
      </c>
      <c r="E6175" s="66">
        <v>45187.291666666664</v>
      </c>
      <c r="F6175" t="s">
        <v>2602</v>
      </c>
      <c r="G6175" s="46">
        <v>47</v>
      </c>
      <c r="H6175" s="46">
        <v>100</v>
      </c>
      <c r="I6175" s="46">
        <v>16</v>
      </c>
      <c r="J6175" t="s">
        <v>110</v>
      </c>
      <c r="K6175" t="s">
        <v>90</v>
      </c>
      <c r="L6175" s="46">
        <v>5200</v>
      </c>
      <c r="M6175" s="46">
        <v>72</v>
      </c>
      <c r="N6175" s="46">
        <v>69.599999999999994</v>
      </c>
      <c r="O6175" s="46">
        <v>120</v>
      </c>
      <c r="P6175" s="46">
        <f t="shared" si="710"/>
        <v>2</v>
      </c>
      <c r="R6175" s="67" t="s">
        <v>1350</v>
      </c>
      <c r="S6175" s="67">
        <f>COUNTIF(Y$2:$Y$100,R6175)</f>
        <v>0</v>
      </c>
      <c r="V6175" s="67">
        <f t="shared" si="714"/>
        <v>0</v>
      </c>
      <c r="X6175"/>
      <c r="Y6175" s="67" t="str">
        <f t="shared" si="708"/>
        <v xml:space="preserve"> </v>
      </c>
      <c r="AB6175" t="s">
        <v>90</v>
      </c>
      <c r="AC6175" s="46">
        <v>5200</v>
      </c>
      <c r="AD6175" s="46">
        <v>72</v>
      </c>
      <c r="AE6175" s="46">
        <v>69.599999999999994</v>
      </c>
      <c r="AF6175" s="46">
        <v>120</v>
      </c>
      <c r="AH6175" s="70" t="str">
        <f t="shared" si="711"/>
        <v/>
      </c>
      <c r="AI6175" s="70" t="str">
        <f t="shared" si="712"/>
        <v/>
      </c>
      <c r="AJ6175" s="70" t="str">
        <f t="shared" si="713"/>
        <v>X</v>
      </c>
      <c r="AK6175" s="70" t="str" cm="1">
        <f t="array" ref="AK6175">_xlfn.IFS(AH6175&lt;&gt;"","1",AI6175&lt;&gt;"","2",AJ6175&lt;&gt;"","3")</f>
        <v>3</v>
      </c>
    </row>
    <row r="6176" spans="1:37" x14ac:dyDescent="0.25">
      <c r="A6176" t="s">
        <v>213</v>
      </c>
      <c r="B6176" t="s">
        <v>181</v>
      </c>
      <c r="C6176" s="67" t="str">
        <f t="shared" si="709"/>
        <v>Skylar Brandt</v>
      </c>
      <c r="D6176" s="71" t="str" cm="1">
        <f t="array" ref="D6176">_xlfn.IFS(AK6176="1",CONCATENATE(C6176,"Regional"),AK6176="2",CONCATENATE(C6176,"Sectional"),AK6176="3",CONCATENATE(C6176,COUNTIF($C$1:C6176,C6176)))</f>
        <v>Skylar Brandt4</v>
      </c>
      <c r="E6176" s="66">
        <v>45187.291666666664</v>
      </c>
      <c r="F6176" t="s">
        <v>2602</v>
      </c>
      <c r="G6176" s="46">
        <v>47</v>
      </c>
      <c r="H6176" s="46">
        <v>100</v>
      </c>
      <c r="I6176" s="46">
        <v>16</v>
      </c>
      <c r="J6176" t="s">
        <v>110</v>
      </c>
      <c r="K6176" t="s">
        <v>90</v>
      </c>
      <c r="L6176" s="46">
        <v>5200</v>
      </c>
      <c r="M6176" s="46">
        <v>72</v>
      </c>
      <c r="N6176" s="46">
        <v>69.599999999999994</v>
      </c>
      <c r="O6176" s="46">
        <v>120</v>
      </c>
      <c r="P6176" s="46">
        <f t="shared" si="710"/>
        <v>2</v>
      </c>
      <c r="R6176" s="67" t="s">
        <v>3607</v>
      </c>
      <c r="S6176" s="67">
        <f>COUNTIF(Y$2:$Y$100,R6176)</f>
        <v>0</v>
      </c>
      <c r="V6176" s="67">
        <f t="shared" si="714"/>
        <v>0</v>
      </c>
      <c r="X6176"/>
      <c r="Y6176" s="67" t="str">
        <f t="shared" si="708"/>
        <v xml:space="preserve"> </v>
      </c>
      <c r="AB6176" t="s">
        <v>90</v>
      </c>
      <c r="AC6176" s="46">
        <v>5200</v>
      </c>
      <c r="AD6176" s="46">
        <v>72</v>
      </c>
      <c r="AE6176" s="46">
        <v>69.599999999999994</v>
      </c>
      <c r="AF6176" s="46">
        <v>120</v>
      </c>
      <c r="AH6176" s="70" t="str">
        <f t="shared" si="711"/>
        <v/>
      </c>
      <c r="AI6176" s="70" t="str">
        <f t="shared" si="712"/>
        <v/>
      </c>
      <c r="AJ6176" s="70" t="str">
        <f t="shared" si="713"/>
        <v>X</v>
      </c>
      <c r="AK6176" s="70" t="str" cm="1">
        <f t="array" ref="AK6176">_xlfn.IFS(AH6176&lt;&gt;"","1",AI6176&lt;&gt;"","2",AJ6176&lt;&gt;"","3")</f>
        <v>3</v>
      </c>
    </row>
    <row r="6177" spans="1:37" x14ac:dyDescent="0.25">
      <c r="A6177" t="s">
        <v>281</v>
      </c>
      <c r="B6177" t="s">
        <v>459</v>
      </c>
      <c r="C6177" s="67" t="str">
        <f t="shared" si="709"/>
        <v>Addison King</v>
      </c>
      <c r="D6177" s="71" t="str" cm="1">
        <f t="array" ref="D6177">_xlfn.IFS(AK6177="1",CONCATENATE(C6177,"Regional"),AK6177="2",CONCATENATE(C6177,"Sectional"),AK6177="3",CONCATENATE(C6177,COUNTIF($C$1:C6177,C6177)))</f>
        <v>Addison King9</v>
      </c>
      <c r="E6177" s="66">
        <v>45187.291666666664</v>
      </c>
      <c r="F6177" t="s">
        <v>2602</v>
      </c>
      <c r="G6177" s="46">
        <v>47</v>
      </c>
      <c r="H6177" s="46">
        <v>101</v>
      </c>
      <c r="I6177" s="46">
        <v>18</v>
      </c>
      <c r="J6177" t="s">
        <v>110</v>
      </c>
      <c r="K6177" t="s">
        <v>90</v>
      </c>
      <c r="L6177" s="46">
        <v>5200</v>
      </c>
      <c r="M6177" s="46">
        <v>72</v>
      </c>
      <c r="N6177" s="46">
        <v>69.599999999999994</v>
      </c>
      <c r="O6177" s="46">
        <v>120</v>
      </c>
      <c r="P6177" s="46">
        <f t="shared" si="710"/>
        <v>2</v>
      </c>
      <c r="R6177" s="67" t="s">
        <v>1367</v>
      </c>
      <c r="S6177" s="67">
        <f>COUNTIF(Y$2:$Y$100,R6177)</f>
        <v>0</v>
      </c>
      <c r="V6177" s="67">
        <f t="shared" si="714"/>
        <v>0</v>
      </c>
      <c r="X6177"/>
      <c r="Y6177" s="67" t="str">
        <f t="shared" si="708"/>
        <v xml:space="preserve"> </v>
      </c>
      <c r="AB6177" t="s">
        <v>90</v>
      </c>
      <c r="AC6177" s="46">
        <v>5200</v>
      </c>
      <c r="AD6177" s="46">
        <v>72</v>
      </c>
      <c r="AE6177" s="46">
        <v>69.599999999999994</v>
      </c>
      <c r="AF6177" s="46">
        <v>120</v>
      </c>
      <c r="AH6177" s="70" t="str">
        <f t="shared" si="711"/>
        <v/>
      </c>
      <c r="AI6177" s="70" t="str">
        <f t="shared" si="712"/>
        <v/>
      </c>
      <c r="AJ6177" s="70" t="str">
        <f t="shared" si="713"/>
        <v>X</v>
      </c>
      <c r="AK6177" s="70" t="str" cm="1">
        <f t="array" ref="AK6177">_xlfn.IFS(AH6177&lt;&gt;"","1",AI6177&lt;&gt;"","2",AJ6177&lt;&gt;"","3")</f>
        <v>3</v>
      </c>
    </row>
    <row r="6178" spans="1:37" x14ac:dyDescent="0.25">
      <c r="A6178" t="s">
        <v>741</v>
      </c>
      <c r="B6178" t="s">
        <v>742</v>
      </c>
      <c r="C6178" s="67" t="str">
        <f t="shared" si="709"/>
        <v>Jasmine Xu</v>
      </c>
      <c r="D6178" s="71" t="str" cm="1">
        <f t="array" ref="D6178">_xlfn.IFS(AK6178="1",CONCATENATE(C6178,"Regional"),AK6178="2",CONCATENATE(C6178,"Sectional"),AK6178="3",CONCATENATE(C6178,COUNTIF($C$1:C6178,C6178)))</f>
        <v>Jasmine Xu11</v>
      </c>
      <c r="E6178" s="66">
        <v>45187.291666666664</v>
      </c>
      <c r="F6178" t="s">
        <v>2602</v>
      </c>
      <c r="G6178" s="46">
        <v>47</v>
      </c>
      <c r="H6178" s="46">
        <v>101</v>
      </c>
      <c r="I6178" s="46">
        <v>18</v>
      </c>
      <c r="J6178" t="s">
        <v>110</v>
      </c>
      <c r="K6178" t="s">
        <v>90</v>
      </c>
      <c r="L6178" s="46">
        <v>5200</v>
      </c>
      <c r="M6178" s="46">
        <v>72</v>
      </c>
      <c r="N6178" s="46">
        <v>69.599999999999994</v>
      </c>
      <c r="O6178" s="46">
        <v>120</v>
      </c>
      <c r="P6178" s="46">
        <f t="shared" si="710"/>
        <v>2</v>
      </c>
      <c r="R6178" s="67" t="s">
        <v>1330</v>
      </c>
      <c r="S6178" s="67">
        <f>COUNTIF(Y$2:$Y$100,R6178)</f>
        <v>0</v>
      </c>
      <c r="V6178" s="67">
        <f t="shared" si="714"/>
        <v>0</v>
      </c>
      <c r="X6178"/>
      <c r="Y6178" s="67" t="str">
        <f t="shared" si="708"/>
        <v xml:space="preserve"> </v>
      </c>
      <c r="AB6178" t="s">
        <v>90</v>
      </c>
      <c r="AC6178" s="46">
        <v>5200</v>
      </c>
      <c r="AD6178" s="46">
        <v>72</v>
      </c>
      <c r="AE6178" s="46">
        <v>69.599999999999994</v>
      </c>
      <c r="AF6178" s="46">
        <v>120</v>
      </c>
      <c r="AH6178" s="70" t="str">
        <f t="shared" si="711"/>
        <v/>
      </c>
      <c r="AI6178" s="70" t="str">
        <f t="shared" si="712"/>
        <v/>
      </c>
      <c r="AJ6178" s="70" t="str">
        <f t="shared" si="713"/>
        <v>X</v>
      </c>
      <c r="AK6178" s="70" t="str" cm="1">
        <f t="array" ref="AK6178">_xlfn.IFS(AH6178&lt;&gt;"","1",AI6178&lt;&gt;"","2",AJ6178&lt;&gt;"","3")</f>
        <v>3</v>
      </c>
    </row>
    <row r="6179" spans="1:37" x14ac:dyDescent="0.25">
      <c r="A6179" t="s">
        <v>904</v>
      </c>
      <c r="B6179" t="s">
        <v>582</v>
      </c>
      <c r="C6179" s="67" t="str">
        <f t="shared" si="709"/>
        <v>Katelyn Scannell</v>
      </c>
      <c r="D6179" s="71" t="str" cm="1">
        <f t="array" ref="D6179">_xlfn.IFS(AK6179="1",CONCATENATE(C6179,"Regional"),AK6179="2",CONCATENATE(C6179,"Sectional"),AK6179="3",CONCATENATE(C6179,COUNTIF($C$1:C6179,C6179)))</f>
        <v>Katelyn Scannell8</v>
      </c>
      <c r="E6179" s="66">
        <v>45187.291666666664</v>
      </c>
      <c r="F6179" t="s">
        <v>2602</v>
      </c>
      <c r="G6179" s="46">
        <v>47</v>
      </c>
      <c r="H6179" s="46">
        <v>102</v>
      </c>
      <c r="I6179" s="46">
        <v>20</v>
      </c>
      <c r="J6179" t="s">
        <v>110</v>
      </c>
      <c r="K6179" t="s">
        <v>90</v>
      </c>
      <c r="L6179" s="46">
        <v>5200</v>
      </c>
      <c r="M6179" s="46">
        <v>72</v>
      </c>
      <c r="N6179" s="46">
        <v>69.599999999999994</v>
      </c>
      <c r="O6179" s="46">
        <v>120</v>
      </c>
      <c r="P6179" s="46">
        <f t="shared" si="710"/>
        <v>2</v>
      </c>
      <c r="R6179" s="67" t="s">
        <v>1442</v>
      </c>
      <c r="S6179" s="67">
        <f>COUNTIF(Y$2:$Y$100,R6179)</f>
        <v>0</v>
      </c>
      <c r="V6179" s="67">
        <f t="shared" si="714"/>
        <v>0</v>
      </c>
      <c r="X6179"/>
      <c r="Y6179" s="67" t="str">
        <f t="shared" si="708"/>
        <v xml:space="preserve"> </v>
      </c>
      <c r="AB6179" t="s">
        <v>90</v>
      </c>
      <c r="AC6179" s="46">
        <v>5200</v>
      </c>
      <c r="AD6179" s="46">
        <v>72</v>
      </c>
      <c r="AE6179" s="46">
        <v>69.599999999999994</v>
      </c>
      <c r="AF6179" s="46">
        <v>120</v>
      </c>
      <c r="AH6179" s="70" t="str">
        <f t="shared" si="711"/>
        <v/>
      </c>
      <c r="AI6179" s="70" t="str">
        <f t="shared" si="712"/>
        <v/>
      </c>
      <c r="AJ6179" s="70" t="str">
        <f t="shared" si="713"/>
        <v>X</v>
      </c>
      <c r="AK6179" s="70" t="str" cm="1">
        <f t="array" ref="AK6179">_xlfn.IFS(AH6179&lt;&gt;"","1",AI6179&lt;&gt;"","2",AJ6179&lt;&gt;"","3")</f>
        <v>3</v>
      </c>
    </row>
    <row r="6180" spans="1:37" x14ac:dyDescent="0.25">
      <c r="A6180" t="s">
        <v>1690</v>
      </c>
      <c r="B6180" t="s">
        <v>187</v>
      </c>
      <c r="C6180" s="67" t="str">
        <f t="shared" si="709"/>
        <v>Ava Fahrenholz</v>
      </c>
      <c r="D6180" s="71" t="str" cm="1">
        <f t="array" ref="D6180">_xlfn.IFS(AK6180="1",CONCATENATE(C6180,"Regional"),AK6180="2",CONCATENATE(C6180,"Sectional"),AK6180="3",CONCATENATE(C6180,COUNTIF($C$1:C6180,C6180)))</f>
        <v>Ava Fahrenholz10</v>
      </c>
      <c r="E6180" s="66">
        <v>45187.291666666664</v>
      </c>
      <c r="F6180" t="s">
        <v>2602</v>
      </c>
      <c r="G6180" s="46">
        <v>47</v>
      </c>
      <c r="H6180" s="46">
        <v>103</v>
      </c>
      <c r="I6180" s="46">
        <v>21</v>
      </c>
      <c r="J6180" t="s">
        <v>110</v>
      </c>
      <c r="K6180" t="s">
        <v>90</v>
      </c>
      <c r="L6180" s="46">
        <v>5200</v>
      </c>
      <c r="M6180" s="46">
        <v>72</v>
      </c>
      <c r="N6180" s="46">
        <v>69.599999999999994</v>
      </c>
      <c r="O6180" s="46">
        <v>120</v>
      </c>
      <c r="P6180" s="46">
        <f t="shared" si="710"/>
        <v>2</v>
      </c>
      <c r="R6180" s="67" t="s">
        <v>3555</v>
      </c>
      <c r="S6180" s="67">
        <f>COUNTIF(Y$2:$Y$100,R6180)</f>
        <v>0</v>
      </c>
      <c r="V6180" s="67">
        <f t="shared" si="714"/>
        <v>0</v>
      </c>
      <c r="X6180"/>
      <c r="Y6180" s="67" t="str">
        <f t="shared" si="708"/>
        <v xml:space="preserve"> </v>
      </c>
      <c r="AB6180" t="s">
        <v>90</v>
      </c>
      <c r="AC6180" s="46">
        <v>5200</v>
      </c>
      <c r="AD6180" s="46">
        <v>72</v>
      </c>
      <c r="AE6180" s="46">
        <v>69.599999999999994</v>
      </c>
      <c r="AF6180" s="46">
        <v>120</v>
      </c>
      <c r="AH6180" s="70" t="str">
        <f t="shared" si="711"/>
        <v/>
      </c>
      <c r="AI6180" s="70" t="str">
        <f t="shared" si="712"/>
        <v/>
      </c>
      <c r="AJ6180" s="70" t="str">
        <f t="shared" si="713"/>
        <v>X</v>
      </c>
      <c r="AK6180" s="70" t="str" cm="1">
        <f t="array" ref="AK6180">_xlfn.IFS(AH6180&lt;&gt;"","1",AI6180&lt;&gt;"","2",AJ6180&lt;&gt;"","3")</f>
        <v>3</v>
      </c>
    </row>
    <row r="6181" spans="1:37" x14ac:dyDescent="0.25">
      <c r="A6181" t="s">
        <v>231</v>
      </c>
      <c r="B6181" t="s">
        <v>434</v>
      </c>
      <c r="C6181" s="67" t="str">
        <f t="shared" si="709"/>
        <v>Ella Cross</v>
      </c>
      <c r="D6181" s="71" t="str" cm="1">
        <f t="array" ref="D6181">_xlfn.IFS(AK6181="1",CONCATENATE(C6181,"Regional"),AK6181="2",CONCATENATE(C6181,"Sectional"),AK6181="3",CONCATENATE(C6181,COUNTIF($C$1:C6181,C6181)))</f>
        <v>Ella Cross11</v>
      </c>
      <c r="E6181" s="66">
        <v>45187.291666666664</v>
      </c>
      <c r="F6181" t="s">
        <v>2602</v>
      </c>
      <c r="G6181" s="46">
        <v>47</v>
      </c>
      <c r="H6181" s="46">
        <v>103</v>
      </c>
      <c r="I6181" s="46">
        <v>21</v>
      </c>
      <c r="J6181" t="s">
        <v>110</v>
      </c>
      <c r="K6181" t="s">
        <v>90</v>
      </c>
      <c r="L6181" s="46">
        <v>5200</v>
      </c>
      <c r="M6181" s="46">
        <v>72</v>
      </c>
      <c r="N6181" s="46">
        <v>69.599999999999994</v>
      </c>
      <c r="O6181" s="46">
        <v>120</v>
      </c>
      <c r="P6181" s="46">
        <f t="shared" si="710"/>
        <v>2</v>
      </c>
      <c r="R6181" s="67" t="s">
        <v>1178</v>
      </c>
      <c r="S6181" s="67">
        <f>COUNTIF(Y$2:$Y$100,R6181)</f>
        <v>0</v>
      </c>
      <c r="V6181" s="67">
        <f t="shared" si="714"/>
        <v>0</v>
      </c>
      <c r="X6181"/>
      <c r="Y6181" s="67" t="str">
        <f t="shared" si="708"/>
        <v xml:space="preserve"> </v>
      </c>
      <c r="AB6181" t="s">
        <v>90</v>
      </c>
      <c r="AC6181" s="46">
        <v>5200</v>
      </c>
      <c r="AD6181" s="46">
        <v>72</v>
      </c>
      <c r="AE6181" s="46">
        <v>69.599999999999994</v>
      </c>
      <c r="AF6181" s="46">
        <v>120</v>
      </c>
      <c r="AH6181" s="70" t="str">
        <f t="shared" si="711"/>
        <v/>
      </c>
      <c r="AI6181" s="70" t="str">
        <f t="shared" si="712"/>
        <v/>
      </c>
      <c r="AJ6181" s="70" t="str">
        <f t="shared" si="713"/>
        <v>X</v>
      </c>
      <c r="AK6181" s="70" t="str" cm="1">
        <f t="array" ref="AK6181">_xlfn.IFS(AH6181&lt;&gt;"","1",AI6181&lt;&gt;"","2",AJ6181&lt;&gt;"","3")</f>
        <v>3</v>
      </c>
    </row>
    <row r="6182" spans="1:37" x14ac:dyDescent="0.25">
      <c r="A6182" t="s">
        <v>240</v>
      </c>
      <c r="B6182" t="s">
        <v>772</v>
      </c>
      <c r="C6182" s="67" t="str">
        <f t="shared" si="709"/>
        <v>Alexa Elliott</v>
      </c>
      <c r="D6182" s="71" t="str" cm="1">
        <f t="array" ref="D6182">_xlfn.IFS(AK6182="1",CONCATENATE(C6182,"Regional"),AK6182="2",CONCATENATE(C6182,"Sectional"),AK6182="3",CONCATENATE(C6182,COUNTIF($C$1:C6182,C6182)))</f>
        <v>Alexa Elliott9</v>
      </c>
      <c r="E6182" s="66">
        <v>45187.291666666664</v>
      </c>
      <c r="F6182" t="s">
        <v>2602</v>
      </c>
      <c r="G6182" s="46">
        <v>47</v>
      </c>
      <c r="H6182" s="46">
        <v>104</v>
      </c>
      <c r="I6182" s="46">
        <v>23</v>
      </c>
      <c r="J6182" t="s">
        <v>110</v>
      </c>
      <c r="K6182" t="s">
        <v>90</v>
      </c>
      <c r="L6182" s="46">
        <v>5200</v>
      </c>
      <c r="M6182" s="46">
        <v>72</v>
      </c>
      <c r="N6182" s="46">
        <v>69.599999999999994</v>
      </c>
      <c r="O6182" s="46">
        <v>120</v>
      </c>
      <c r="P6182" s="46">
        <f t="shared" si="710"/>
        <v>2</v>
      </c>
      <c r="R6182" s="67" t="s">
        <v>1368</v>
      </c>
      <c r="S6182" s="67">
        <f>COUNTIF(Y$2:$Y$100,R6182)</f>
        <v>0</v>
      </c>
      <c r="V6182" s="67">
        <f t="shared" si="714"/>
        <v>0</v>
      </c>
      <c r="X6182"/>
      <c r="Y6182" s="67" t="str">
        <f t="shared" si="708"/>
        <v xml:space="preserve"> </v>
      </c>
      <c r="AB6182" t="s">
        <v>90</v>
      </c>
      <c r="AC6182" s="46">
        <v>5200</v>
      </c>
      <c r="AD6182" s="46">
        <v>72</v>
      </c>
      <c r="AE6182" s="46">
        <v>69.599999999999994</v>
      </c>
      <c r="AF6182" s="46">
        <v>120</v>
      </c>
      <c r="AH6182" s="70" t="str">
        <f t="shared" si="711"/>
        <v/>
      </c>
      <c r="AI6182" s="70" t="str">
        <f t="shared" si="712"/>
        <v/>
      </c>
      <c r="AJ6182" s="70" t="str">
        <f t="shared" si="713"/>
        <v>X</v>
      </c>
      <c r="AK6182" s="70" t="str" cm="1">
        <f t="array" ref="AK6182">_xlfn.IFS(AH6182&lt;&gt;"","1",AI6182&lt;&gt;"","2",AJ6182&lt;&gt;"","3")</f>
        <v>3</v>
      </c>
    </row>
    <row r="6183" spans="1:37" x14ac:dyDescent="0.25">
      <c r="A6183" t="s">
        <v>3426</v>
      </c>
      <c r="B6183" t="s">
        <v>490</v>
      </c>
      <c r="C6183" s="67" t="str">
        <f t="shared" si="709"/>
        <v>Ellie Adank</v>
      </c>
      <c r="D6183" s="71" t="str" cm="1">
        <f t="array" ref="D6183">_xlfn.IFS(AK6183="1",CONCATENATE(C6183,"Regional"),AK6183="2",CONCATENATE(C6183,"Sectional"),AK6183="3",CONCATENATE(C6183,COUNTIF($C$1:C6183,C6183)))</f>
        <v>Ellie Adank7</v>
      </c>
      <c r="E6183" s="66">
        <v>45187.291666666664</v>
      </c>
      <c r="F6183" t="s">
        <v>2602</v>
      </c>
      <c r="G6183" s="46">
        <v>47</v>
      </c>
      <c r="H6183" s="46">
        <v>105</v>
      </c>
      <c r="I6183" s="46">
        <v>24</v>
      </c>
      <c r="J6183" t="s">
        <v>110</v>
      </c>
      <c r="K6183" t="s">
        <v>90</v>
      </c>
      <c r="L6183" s="46">
        <v>5200</v>
      </c>
      <c r="M6183" s="46">
        <v>72</v>
      </c>
      <c r="N6183" s="46">
        <v>69.599999999999994</v>
      </c>
      <c r="O6183" s="46">
        <v>120</v>
      </c>
      <c r="P6183" s="46">
        <f t="shared" si="710"/>
        <v>2</v>
      </c>
      <c r="R6183" s="67" t="s">
        <v>3615</v>
      </c>
      <c r="S6183" s="67">
        <f>COUNTIF(Y$2:$Y$100,R6183)</f>
        <v>0</v>
      </c>
      <c r="V6183" s="67">
        <f t="shared" si="714"/>
        <v>0</v>
      </c>
      <c r="X6183"/>
      <c r="Y6183" s="67" t="str">
        <f t="shared" si="708"/>
        <v xml:space="preserve"> </v>
      </c>
      <c r="AB6183" t="s">
        <v>90</v>
      </c>
      <c r="AC6183" s="46">
        <v>5200</v>
      </c>
      <c r="AD6183" s="46">
        <v>72</v>
      </c>
      <c r="AE6183" s="46">
        <v>69.599999999999994</v>
      </c>
      <c r="AF6183" s="46">
        <v>120</v>
      </c>
      <c r="AH6183" s="70" t="str">
        <f t="shared" si="711"/>
        <v/>
      </c>
      <c r="AI6183" s="70" t="str">
        <f t="shared" si="712"/>
        <v/>
      </c>
      <c r="AJ6183" s="70" t="str">
        <f t="shared" si="713"/>
        <v>X</v>
      </c>
      <c r="AK6183" s="70" t="str" cm="1">
        <f t="array" ref="AK6183">_xlfn.IFS(AH6183&lt;&gt;"","1",AI6183&lt;&gt;"","2",AJ6183&lt;&gt;"","3")</f>
        <v>3</v>
      </c>
    </row>
    <row r="6184" spans="1:37" x14ac:dyDescent="0.25">
      <c r="A6184" t="s">
        <v>1653</v>
      </c>
      <c r="B6184" t="s">
        <v>393</v>
      </c>
      <c r="C6184" s="67" t="str">
        <f t="shared" si="709"/>
        <v>Mia Tsuchihashi</v>
      </c>
      <c r="D6184" s="71" t="str" cm="1">
        <f t="array" ref="D6184">_xlfn.IFS(AK6184="1",CONCATENATE(C6184,"Regional"),AK6184="2",CONCATENATE(C6184,"Sectional"),AK6184="3",CONCATENATE(C6184,COUNTIF($C$1:C6184,C6184)))</f>
        <v>Mia Tsuchihashi12</v>
      </c>
      <c r="E6184" s="66">
        <v>45187.291666666664</v>
      </c>
      <c r="F6184" t="s">
        <v>2602</v>
      </c>
      <c r="G6184" s="46">
        <v>47</v>
      </c>
      <c r="H6184" s="46">
        <v>105</v>
      </c>
      <c r="I6184" s="46">
        <v>24</v>
      </c>
      <c r="J6184" t="s">
        <v>110</v>
      </c>
      <c r="K6184" t="s">
        <v>90</v>
      </c>
      <c r="L6184" s="46">
        <v>5200</v>
      </c>
      <c r="M6184" s="46">
        <v>72</v>
      </c>
      <c r="N6184" s="46">
        <v>69.599999999999994</v>
      </c>
      <c r="O6184" s="46">
        <v>120</v>
      </c>
      <c r="P6184" s="46">
        <f t="shared" si="710"/>
        <v>2</v>
      </c>
      <c r="R6184" s="67" t="s">
        <v>3480</v>
      </c>
      <c r="S6184" s="67">
        <f>COUNTIF(Y$2:$Y$100,R6184)</f>
        <v>0</v>
      </c>
      <c r="V6184" s="67">
        <f t="shared" si="714"/>
        <v>0</v>
      </c>
      <c r="X6184"/>
      <c r="Y6184" s="67" t="str">
        <f t="shared" si="708"/>
        <v xml:space="preserve"> </v>
      </c>
      <c r="AB6184" t="s">
        <v>90</v>
      </c>
      <c r="AC6184" s="46">
        <v>5200</v>
      </c>
      <c r="AD6184" s="46">
        <v>72</v>
      </c>
      <c r="AE6184" s="46">
        <v>69.599999999999994</v>
      </c>
      <c r="AF6184" s="46">
        <v>120</v>
      </c>
      <c r="AH6184" s="70" t="str">
        <f t="shared" si="711"/>
        <v/>
      </c>
      <c r="AI6184" s="70" t="str">
        <f t="shared" si="712"/>
        <v/>
      </c>
      <c r="AJ6184" s="70" t="str">
        <f t="shared" si="713"/>
        <v>X</v>
      </c>
      <c r="AK6184" s="70" t="str" cm="1">
        <f t="array" ref="AK6184">_xlfn.IFS(AH6184&lt;&gt;"","1",AI6184&lt;&gt;"","2",AJ6184&lt;&gt;"","3")</f>
        <v>3</v>
      </c>
    </row>
    <row r="6185" spans="1:37" x14ac:dyDescent="0.25">
      <c r="A6185" t="s">
        <v>905</v>
      </c>
      <c r="B6185" t="s">
        <v>769</v>
      </c>
      <c r="C6185" s="67" t="str">
        <f t="shared" si="709"/>
        <v>Nadia Newman</v>
      </c>
      <c r="D6185" s="71" t="str" cm="1">
        <f t="array" ref="D6185">_xlfn.IFS(AK6185="1",CONCATENATE(C6185,"Regional"),AK6185="2",CONCATENATE(C6185,"Sectional"),AK6185="3",CONCATENATE(C6185,COUNTIF($C$1:C6185,C6185)))</f>
        <v>Nadia Newman8</v>
      </c>
      <c r="E6185" s="66">
        <v>45187.291666666664</v>
      </c>
      <c r="F6185" t="s">
        <v>2602</v>
      </c>
      <c r="G6185" s="46">
        <v>47</v>
      </c>
      <c r="H6185" s="46">
        <v>107</v>
      </c>
      <c r="I6185" s="46">
        <v>26</v>
      </c>
      <c r="J6185" t="s">
        <v>110</v>
      </c>
      <c r="K6185" t="s">
        <v>90</v>
      </c>
      <c r="L6185" s="46">
        <v>5200</v>
      </c>
      <c r="M6185" s="46">
        <v>72</v>
      </c>
      <c r="N6185" s="46">
        <v>69.599999999999994</v>
      </c>
      <c r="O6185" s="46">
        <v>120</v>
      </c>
      <c r="P6185" s="46">
        <f t="shared" si="710"/>
        <v>2</v>
      </c>
      <c r="R6185" s="67" t="s">
        <v>1443</v>
      </c>
      <c r="S6185" s="67">
        <f>COUNTIF(Y$2:$Y$100,R6185)</f>
        <v>0</v>
      </c>
      <c r="V6185" s="67">
        <f t="shared" si="714"/>
        <v>0</v>
      </c>
      <c r="X6185"/>
      <c r="Y6185" s="67" t="str">
        <f t="shared" si="708"/>
        <v xml:space="preserve"> </v>
      </c>
      <c r="AB6185" t="s">
        <v>90</v>
      </c>
      <c r="AC6185" s="46">
        <v>5200</v>
      </c>
      <c r="AD6185" s="46">
        <v>72</v>
      </c>
      <c r="AE6185" s="46">
        <v>69.599999999999994</v>
      </c>
      <c r="AF6185" s="46">
        <v>120</v>
      </c>
      <c r="AH6185" s="70" t="str">
        <f t="shared" si="711"/>
        <v/>
      </c>
      <c r="AI6185" s="70" t="str">
        <f t="shared" si="712"/>
        <v/>
      </c>
      <c r="AJ6185" s="70" t="str">
        <f t="shared" si="713"/>
        <v>X</v>
      </c>
      <c r="AK6185" s="70" t="str" cm="1">
        <f t="array" ref="AK6185">_xlfn.IFS(AH6185&lt;&gt;"","1",AI6185&lt;&gt;"","2",AJ6185&lt;&gt;"","3")</f>
        <v>3</v>
      </c>
    </row>
    <row r="6186" spans="1:37" x14ac:dyDescent="0.25">
      <c r="A6186" t="s">
        <v>339</v>
      </c>
      <c r="B6186" t="s">
        <v>353</v>
      </c>
      <c r="C6186" s="67" t="str">
        <f t="shared" si="709"/>
        <v>Olivia Ross</v>
      </c>
      <c r="D6186" s="71" t="str" cm="1">
        <f t="array" ref="D6186">_xlfn.IFS(AK6186="1",CONCATENATE(C6186,"Regional"),AK6186="2",CONCATENATE(C6186,"Sectional"),AK6186="3",CONCATENATE(C6186,COUNTIF($C$1:C6186,C6186)))</f>
        <v>Olivia Ross10</v>
      </c>
      <c r="E6186" s="66">
        <v>45187.291666666664</v>
      </c>
      <c r="F6186" t="s">
        <v>2602</v>
      </c>
      <c r="G6186" s="46">
        <v>47</v>
      </c>
      <c r="H6186" s="46">
        <v>107</v>
      </c>
      <c r="I6186" s="46">
        <v>26</v>
      </c>
      <c r="J6186" t="s">
        <v>110</v>
      </c>
      <c r="K6186" t="s">
        <v>90</v>
      </c>
      <c r="L6186" s="46">
        <v>5200</v>
      </c>
      <c r="M6186" s="46">
        <v>72</v>
      </c>
      <c r="N6186" s="46">
        <v>69.599999999999994</v>
      </c>
      <c r="O6186" s="46">
        <v>120</v>
      </c>
      <c r="P6186" s="46">
        <f t="shared" si="710"/>
        <v>2</v>
      </c>
      <c r="R6186" s="67" t="s">
        <v>1568</v>
      </c>
      <c r="S6186" s="67">
        <f>COUNTIF(Y$2:$Y$100,R6186)</f>
        <v>0</v>
      </c>
      <c r="V6186" s="67">
        <f t="shared" si="714"/>
        <v>0</v>
      </c>
      <c r="X6186"/>
      <c r="Y6186" s="67" t="str">
        <f t="shared" si="708"/>
        <v xml:space="preserve"> </v>
      </c>
      <c r="AB6186" t="s">
        <v>90</v>
      </c>
      <c r="AC6186" s="46">
        <v>5200</v>
      </c>
      <c r="AD6186" s="46">
        <v>72</v>
      </c>
      <c r="AE6186" s="46">
        <v>69.599999999999994</v>
      </c>
      <c r="AF6186" s="46">
        <v>120</v>
      </c>
      <c r="AH6186" s="70" t="str">
        <f t="shared" si="711"/>
        <v/>
      </c>
      <c r="AI6186" s="70" t="str">
        <f t="shared" si="712"/>
        <v/>
      </c>
      <c r="AJ6186" s="70" t="str">
        <f t="shared" si="713"/>
        <v>X</v>
      </c>
      <c r="AK6186" s="70" t="str" cm="1">
        <f t="array" ref="AK6186">_xlfn.IFS(AH6186&lt;&gt;"","1",AI6186&lt;&gt;"","2",AJ6186&lt;&gt;"","3")</f>
        <v>3</v>
      </c>
    </row>
    <row r="6187" spans="1:37" x14ac:dyDescent="0.25">
      <c r="A6187" t="s">
        <v>1121</v>
      </c>
      <c r="B6187" t="s">
        <v>828</v>
      </c>
      <c r="C6187" s="67" t="str">
        <f t="shared" si="709"/>
        <v>Bella Bianchini</v>
      </c>
      <c r="D6187" s="71" t="str" cm="1">
        <f t="array" ref="D6187">_xlfn.IFS(AK6187="1",CONCATENATE(C6187,"Regional"),AK6187="2",CONCATENATE(C6187,"Sectional"),AK6187="3",CONCATENATE(C6187,COUNTIF($C$1:C6187,C6187)))</f>
        <v>Bella Bianchini11</v>
      </c>
      <c r="E6187" s="66">
        <v>45187.291666666664</v>
      </c>
      <c r="F6187" t="s">
        <v>2602</v>
      </c>
      <c r="G6187" s="46">
        <v>47</v>
      </c>
      <c r="H6187" s="46">
        <v>108</v>
      </c>
      <c r="I6187" s="46">
        <v>28</v>
      </c>
      <c r="J6187" t="s">
        <v>110</v>
      </c>
      <c r="K6187" t="s">
        <v>90</v>
      </c>
      <c r="L6187" s="46">
        <v>5200</v>
      </c>
      <c r="M6187" s="46">
        <v>72</v>
      </c>
      <c r="N6187" s="46">
        <v>69.599999999999994</v>
      </c>
      <c r="O6187" s="46">
        <v>120</v>
      </c>
      <c r="P6187" s="46">
        <f t="shared" si="710"/>
        <v>2</v>
      </c>
      <c r="R6187" s="67" t="s">
        <v>1589</v>
      </c>
      <c r="S6187" s="67">
        <f>COUNTIF(Y$2:$Y$100,R6187)</f>
        <v>0</v>
      </c>
      <c r="V6187" s="67">
        <f t="shared" si="714"/>
        <v>0</v>
      </c>
      <c r="X6187"/>
      <c r="Y6187" s="67" t="str">
        <f t="shared" si="708"/>
        <v xml:space="preserve"> </v>
      </c>
      <c r="AB6187" t="s">
        <v>90</v>
      </c>
      <c r="AC6187" s="46">
        <v>5200</v>
      </c>
      <c r="AD6187" s="46">
        <v>72</v>
      </c>
      <c r="AE6187" s="46">
        <v>69.599999999999994</v>
      </c>
      <c r="AF6187" s="46">
        <v>120</v>
      </c>
      <c r="AH6187" s="70" t="str">
        <f t="shared" si="711"/>
        <v/>
      </c>
      <c r="AI6187" s="70" t="str">
        <f t="shared" si="712"/>
        <v/>
      </c>
      <c r="AJ6187" s="70" t="str">
        <f t="shared" si="713"/>
        <v>X</v>
      </c>
      <c r="AK6187" s="70" t="str" cm="1">
        <f t="array" ref="AK6187">_xlfn.IFS(AH6187&lt;&gt;"","1",AI6187&lt;&gt;"","2",AJ6187&lt;&gt;"","3")</f>
        <v>3</v>
      </c>
    </row>
    <row r="6188" spans="1:37" x14ac:dyDescent="0.25">
      <c r="A6188" t="s">
        <v>502</v>
      </c>
      <c r="B6188" t="s">
        <v>220</v>
      </c>
      <c r="C6188" s="67" t="str">
        <f t="shared" si="709"/>
        <v>Maria Kelly</v>
      </c>
      <c r="D6188" s="71" t="str" cm="1">
        <f t="array" ref="D6188">_xlfn.IFS(AK6188="1",CONCATENATE(C6188,"Regional"),AK6188="2",CONCATENATE(C6188,"Sectional"),AK6188="3",CONCATENATE(C6188,COUNTIF($C$1:C6188,C6188)))</f>
        <v>Maria Kelly12</v>
      </c>
      <c r="E6188" s="66">
        <v>45187.291666666664</v>
      </c>
      <c r="F6188" t="s">
        <v>2602</v>
      </c>
      <c r="G6188" s="46">
        <v>47</v>
      </c>
      <c r="H6188" s="46">
        <v>108</v>
      </c>
      <c r="I6188" s="46">
        <v>28</v>
      </c>
      <c r="J6188" t="s">
        <v>110</v>
      </c>
      <c r="K6188" t="s">
        <v>90</v>
      </c>
      <c r="L6188" s="46">
        <v>5200</v>
      </c>
      <c r="M6188" s="46">
        <v>72</v>
      </c>
      <c r="N6188" s="46">
        <v>69.599999999999994</v>
      </c>
      <c r="O6188" s="46">
        <v>120</v>
      </c>
      <c r="P6188" s="46">
        <f t="shared" si="710"/>
        <v>2</v>
      </c>
      <c r="R6188" s="67" t="s">
        <v>2806</v>
      </c>
      <c r="S6188" s="67">
        <f>COUNTIF(Y$2:$Y$100,R6188)</f>
        <v>0</v>
      </c>
      <c r="V6188" s="67">
        <f t="shared" si="714"/>
        <v>0</v>
      </c>
      <c r="X6188"/>
      <c r="Y6188" s="67" t="str">
        <f t="shared" si="708"/>
        <v xml:space="preserve"> </v>
      </c>
      <c r="AB6188" t="s">
        <v>90</v>
      </c>
      <c r="AC6188" s="46">
        <v>5200</v>
      </c>
      <c r="AD6188" s="46">
        <v>72</v>
      </c>
      <c r="AE6188" s="46">
        <v>69.599999999999994</v>
      </c>
      <c r="AF6188" s="46">
        <v>120</v>
      </c>
      <c r="AH6188" s="70" t="str">
        <f t="shared" si="711"/>
        <v/>
      </c>
      <c r="AI6188" s="70" t="str">
        <f t="shared" si="712"/>
        <v/>
      </c>
      <c r="AJ6188" s="70" t="str">
        <f t="shared" si="713"/>
        <v>X</v>
      </c>
      <c r="AK6188" s="70" t="str" cm="1">
        <f t="array" ref="AK6188">_xlfn.IFS(AH6188&lt;&gt;"","1",AI6188&lt;&gt;"","2",AJ6188&lt;&gt;"","3")</f>
        <v>3</v>
      </c>
    </row>
    <row r="6189" spans="1:37" x14ac:dyDescent="0.25">
      <c r="A6189" t="s">
        <v>1652</v>
      </c>
      <c r="B6189" t="s">
        <v>443</v>
      </c>
      <c r="C6189" s="67" t="str">
        <f t="shared" si="709"/>
        <v>Emily Blankenburg</v>
      </c>
      <c r="D6189" s="71" t="str" cm="1">
        <f t="array" ref="D6189">_xlfn.IFS(AK6189="1",CONCATENATE(C6189,"Regional"),AK6189="2",CONCATENATE(C6189,"Sectional"),AK6189="3",CONCATENATE(C6189,COUNTIF($C$1:C6189,C6189)))</f>
        <v>Emily Blankenburg12</v>
      </c>
      <c r="E6189" s="66">
        <v>45187.291666666664</v>
      </c>
      <c r="F6189" t="s">
        <v>2602</v>
      </c>
      <c r="G6189" s="46">
        <v>47</v>
      </c>
      <c r="H6189" s="46">
        <v>110</v>
      </c>
      <c r="I6189" s="46">
        <v>30</v>
      </c>
      <c r="J6189" t="s">
        <v>110</v>
      </c>
      <c r="K6189" t="s">
        <v>90</v>
      </c>
      <c r="L6189" s="46">
        <v>5200</v>
      </c>
      <c r="M6189" s="46">
        <v>72</v>
      </c>
      <c r="N6189" s="46">
        <v>69.599999999999994</v>
      </c>
      <c r="O6189" s="46">
        <v>120</v>
      </c>
      <c r="P6189" s="46">
        <f t="shared" si="710"/>
        <v>2</v>
      </c>
      <c r="R6189" s="67" t="s">
        <v>3484</v>
      </c>
      <c r="S6189" s="67">
        <f>COUNTIF(Y$2:$Y$100,R6189)</f>
        <v>0</v>
      </c>
      <c r="V6189" s="67">
        <f t="shared" si="714"/>
        <v>0</v>
      </c>
      <c r="X6189"/>
      <c r="Y6189" s="67" t="str">
        <f t="shared" si="708"/>
        <v xml:space="preserve"> </v>
      </c>
      <c r="AB6189" t="s">
        <v>90</v>
      </c>
      <c r="AC6189" s="46">
        <v>5200</v>
      </c>
      <c r="AD6189" s="46">
        <v>72</v>
      </c>
      <c r="AE6189" s="46">
        <v>69.599999999999994</v>
      </c>
      <c r="AF6189" s="46">
        <v>120</v>
      </c>
      <c r="AH6189" s="70" t="str">
        <f t="shared" si="711"/>
        <v/>
      </c>
      <c r="AI6189" s="70" t="str">
        <f t="shared" si="712"/>
        <v/>
      </c>
      <c r="AJ6189" s="70" t="str">
        <f t="shared" si="713"/>
        <v>X</v>
      </c>
      <c r="AK6189" s="70" t="str" cm="1">
        <f t="array" ref="AK6189">_xlfn.IFS(AH6189&lt;&gt;"","1",AI6189&lt;&gt;"","2",AJ6189&lt;&gt;"","3")</f>
        <v>3</v>
      </c>
    </row>
    <row r="6190" spans="1:37" x14ac:dyDescent="0.25">
      <c r="A6190" t="s">
        <v>512</v>
      </c>
      <c r="B6190" t="s">
        <v>311</v>
      </c>
      <c r="C6190" s="67" t="str">
        <f t="shared" si="709"/>
        <v>Julia Dufek</v>
      </c>
      <c r="D6190" s="71" t="str" cm="1">
        <f t="array" ref="D6190">_xlfn.IFS(AK6190="1",CONCATENATE(C6190,"Regional"),AK6190="2",CONCATENATE(C6190,"Sectional"),AK6190="3",CONCATENATE(C6190,COUNTIF($C$1:C6190,C6190)))</f>
        <v>Julia Dufek11</v>
      </c>
      <c r="E6190" s="66">
        <v>45187.291666666664</v>
      </c>
      <c r="F6190" t="s">
        <v>2602</v>
      </c>
      <c r="G6190" s="46">
        <v>47</v>
      </c>
      <c r="H6190" s="46">
        <v>110</v>
      </c>
      <c r="I6190" s="46">
        <v>30</v>
      </c>
      <c r="J6190" t="s">
        <v>110</v>
      </c>
      <c r="K6190" t="s">
        <v>90</v>
      </c>
      <c r="L6190" s="46">
        <v>5200</v>
      </c>
      <c r="M6190" s="46">
        <v>72</v>
      </c>
      <c r="N6190" s="46">
        <v>69.599999999999994</v>
      </c>
      <c r="O6190" s="46">
        <v>120</v>
      </c>
      <c r="P6190" s="46">
        <f t="shared" si="710"/>
        <v>2</v>
      </c>
      <c r="R6190" s="67" t="s">
        <v>1505</v>
      </c>
      <c r="S6190" s="67">
        <f>COUNTIF(Y$2:$Y$100,R6190)</f>
        <v>0</v>
      </c>
      <c r="V6190" s="67">
        <f t="shared" si="714"/>
        <v>0</v>
      </c>
      <c r="X6190"/>
      <c r="Y6190" s="67" t="str">
        <f t="shared" si="708"/>
        <v xml:space="preserve"> </v>
      </c>
      <c r="AB6190" t="s">
        <v>90</v>
      </c>
      <c r="AC6190" s="46">
        <v>5200</v>
      </c>
      <c r="AD6190" s="46">
        <v>72</v>
      </c>
      <c r="AE6190" s="46">
        <v>69.599999999999994</v>
      </c>
      <c r="AF6190" s="46">
        <v>120</v>
      </c>
      <c r="AH6190" s="70" t="str">
        <f t="shared" si="711"/>
        <v/>
      </c>
      <c r="AI6190" s="70" t="str">
        <f t="shared" si="712"/>
        <v/>
      </c>
      <c r="AJ6190" s="70" t="str">
        <f t="shared" si="713"/>
        <v>X</v>
      </c>
      <c r="AK6190" s="70" t="str" cm="1">
        <f t="array" ref="AK6190">_xlfn.IFS(AH6190&lt;&gt;"","1",AI6190&lt;&gt;"","2",AJ6190&lt;&gt;"","3")</f>
        <v>3</v>
      </c>
    </row>
    <row r="6191" spans="1:37" x14ac:dyDescent="0.25">
      <c r="A6191" t="s">
        <v>901</v>
      </c>
      <c r="B6191" t="s">
        <v>902</v>
      </c>
      <c r="C6191" s="67" t="str">
        <f t="shared" si="709"/>
        <v>Maddee Bell</v>
      </c>
      <c r="D6191" s="71" t="str" cm="1">
        <f t="array" ref="D6191">_xlfn.IFS(AK6191="1",CONCATENATE(C6191,"Regional"),AK6191="2",CONCATENATE(C6191,"Sectional"),AK6191="3",CONCATENATE(C6191,COUNTIF($C$1:C6191,C6191)))</f>
        <v>Maddee Bell8</v>
      </c>
      <c r="E6191" s="66">
        <v>45187.291666666664</v>
      </c>
      <c r="F6191" t="s">
        <v>2602</v>
      </c>
      <c r="G6191" s="46">
        <v>47</v>
      </c>
      <c r="H6191" s="46">
        <v>110</v>
      </c>
      <c r="I6191" s="46">
        <v>30</v>
      </c>
      <c r="J6191" t="s">
        <v>110</v>
      </c>
      <c r="K6191" t="s">
        <v>90</v>
      </c>
      <c r="L6191" s="46">
        <v>5200</v>
      </c>
      <c r="M6191" s="46">
        <v>72</v>
      </c>
      <c r="N6191" s="46">
        <v>69.599999999999994</v>
      </c>
      <c r="O6191" s="46">
        <v>120</v>
      </c>
      <c r="P6191" s="46">
        <f t="shared" si="710"/>
        <v>2</v>
      </c>
      <c r="R6191" s="67" t="s">
        <v>1440</v>
      </c>
      <c r="S6191" s="67">
        <f>COUNTIF(Y$2:$Y$100,R6191)</f>
        <v>0</v>
      </c>
      <c r="V6191" s="67">
        <f t="shared" si="714"/>
        <v>0</v>
      </c>
      <c r="X6191"/>
      <c r="Y6191" s="67" t="str">
        <f t="shared" si="708"/>
        <v xml:space="preserve"> </v>
      </c>
      <c r="AB6191" t="s">
        <v>90</v>
      </c>
      <c r="AC6191" s="46">
        <v>5200</v>
      </c>
      <c r="AD6191" s="46">
        <v>72</v>
      </c>
      <c r="AE6191" s="46">
        <v>69.599999999999994</v>
      </c>
      <c r="AF6191" s="46">
        <v>120</v>
      </c>
      <c r="AH6191" s="70" t="str">
        <f t="shared" si="711"/>
        <v/>
      </c>
      <c r="AI6191" s="70" t="str">
        <f t="shared" si="712"/>
        <v/>
      </c>
      <c r="AJ6191" s="70" t="str">
        <f t="shared" si="713"/>
        <v>X</v>
      </c>
      <c r="AK6191" s="70" t="str" cm="1">
        <f t="array" ref="AK6191">_xlfn.IFS(AH6191&lt;&gt;"","1",AI6191&lt;&gt;"","2",AJ6191&lt;&gt;"","3")</f>
        <v>3</v>
      </c>
    </row>
    <row r="6192" spans="1:37" x14ac:dyDescent="0.25">
      <c r="A6192" t="s">
        <v>727</v>
      </c>
      <c r="B6192" t="s">
        <v>728</v>
      </c>
      <c r="C6192" s="67" t="str">
        <f t="shared" si="709"/>
        <v>Diana Schallock</v>
      </c>
      <c r="D6192" s="71" t="str" cm="1">
        <f t="array" ref="D6192">_xlfn.IFS(AK6192="1",CONCATENATE(C6192,"Regional"),AK6192="2",CONCATENATE(C6192,"Sectional"),AK6192="3",CONCATENATE(C6192,COUNTIF($C$1:C6192,C6192)))</f>
        <v>Diana Schallock12</v>
      </c>
      <c r="E6192" s="66">
        <v>45187.291666666664</v>
      </c>
      <c r="F6192" t="s">
        <v>2602</v>
      </c>
      <c r="G6192" s="46">
        <v>47</v>
      </c>
      <c r="H6192" s="46">
        <v>111</v>
      </c>
      <c r="I6192" s="46">
        <v>33</v>
      </c>
      <c r="J6192" t="s">
        <v>110</v>
      </c>
      <c r="K6192" t="s">
        <v>90</v>
      </c>
      <c r="L6192" s="46">
        <v>5200</v>
      </c>
      <c r="M6192" s="46">
        <v>72</v>
      </c>
      <c r="N6192" s="46">
        <v>69.599999999999994</v>
      </c>
      <c r="O6192" s="46">
        <v>120</v>
      </c>
      <c r="P6192" s="46">
        <f t="shared" si="710"/>
        <v>2</v>
      </c>
      <c r="R6192" s="67" t="s">
        <v>1323</v>
      </c>
      <c r="S6192" s="67">
        <f>COUNTIF(Y$2:$Y$100,R6192)</f>
        <v>0</v>
      </c>
      <c r="V6192" s="67">
        <f t="shared" si="714"/>
        <v>0</v>
      </c>
      <c r="X6192"/>
      <c r="Y6192" s="67" t="str">
        <f t="shared" si="708"/>
        <v xml:space="preserve"> </v>
      </c>
      <c r="AB6192" t="s">
        <v>90</v>
      </c>
      <c r="AC6192" s="46">
        <v>5200</v>
      </c>
      <c r="AD6192" s="46">
        <v>72</v>
      </c>
      <c r="AE6192" s="46">
        <v>69.599999999999994</v>
      </c>
      <c r="AF6192" s="46">
        <v>120</v>
      </c>
      <c r="AH6192" s="70" t="str">
        <f t="shared" si="711"/>
        <v/>
      </c>
      <c r="AI6192" s="70" t="str">
        <f t="shared" si="712"/>
        <v/>
      </c>
      <c r="AJ6192" s="70" t="str">
        <f t="shared" si="713"/>
        <v>X</v>
      </c>
      <c r="AK6192" s="70" t="str" cm="1">
        <f t="array" ref="AK6192">_xlfn.IFS(AH6192&lt;&gt;"","1",AI6192&lt;&gt;"","2",AJ6192&lt;&gt;"","3")</f>
        <v>3</v>
      </c>
    </row>
    <row r="6193" spans="1:37" x14ac:dyDescent="0.25">
      <c r="A6193" t="s">
        <v>301</v>
      </c>
      <c r="B6193" t="s">
        <v>496</v>
      </c>
      <c r="C6193" s="67" t="str">
        <f t="shared" si="709"/>
        <v>Josie Majerus</v>
      </c>
      <c r="D6193" s="71" t="str" cm="1">
        <f t="array" ref="D6193">_xlfn.IFS(AK6193="1",CONCATENATE(C6193,"Regional"),AK6193="2",CONCATENATE(C6193,"Sectional"),AK6193="3",CONCATENATE(C6193,COUNTIF($C$1:C6193,C6193)))</f>
        <v>Josie Majerus3</v>
      </c>
      <c r="E6193" s="66">
        <v>45187.291666666664</v>
      </c>
      <c r="F6193" t="s">
        <v>2602</v>
      </c>
      <c r="G6193" s="46">
        <v>47</v>
      </c>
      <c r="H6193" s="46">
        <v>111</v>
      </c>
      <c r="I6193" s="46">
        <v>33</v>
      </c>
      <c r="J6193" t="s">
        <v>110</v>
      </c>
      <c r="K6193" t="s">
        <v>90</v>
      </c>
      <c r="L6193" s="46">
        <v>5200</v>
      </c>
      <c r="M6193" s="46">
        <v>72</v>
      </c>
      <c r="N6193" s="46">
        <v>69.599999999999994</v>
      </c>
      <c r="O6193" s="46">
        <v>120</v>
      </c>
      <c r="P6193" s="46">
        <f t="shared" si="710"/>
        <v>2</v>
      </c>
      <c r="R6193" s="67" t="s">
        <v>1590</v>
      </c>
      <c r="S6193" s="67">
        <f>COUNTIF(Y$2:$Y$100,R6193)</f>
        <v>0</v>
      </c>
      <c r="V6193" s="67">
        <f t="shared" si="714"/>
        <v>0</v>
      </c>
      <c r="X6193"/>
      <c r="Y6193" s="67" t="str">
        <f t="shared" si="708"/>
        <v xml:space="preserve"> </v>
      </c>
      <c r="AB6193" t="s">
        <v>90</v>
      </c>
      <c r="AC6193" s="46">
        <v>5200</v>
      </c>
      <c r="AD6193" s="46">
        <v>72</v>
      </c>
      <c r="AE6193" s="46">
        <v>69.599999999999994</v>
      </c>
      <c r="AF6193" s="46">
        <v>120</v>
      </c>
      <c r="AH6193" s="70" t="str">
        <f t="shared" si="711"/>
        <v/>
      </c>
      <c r="AI6193" s="70" t="str">
        <f t="shared" si="712"/>
        <v/>
      </c>
      <c r="AJ6193" s="70" t="str">
        <f t="shared" si="713"/>
        <v>X</v>
      </c>
      <c r="AK6193" s="70" t="str" cm="1">
        <f t="array" ref="AK6193">_xlfn.IFS(AH6193&lt;&gt;"","1",AI6193&lt;&gt;"","2",AJ6193&lt;&gt;"","3")</f>
        <v>3</v>
      </c>
    </row>
    <row r="6194" spans="1:37" x14ac:dyDescent="0.25">
      <c r="A6194" t="s">
        <v>838</v>
      </c>
      <c r="B6194" t="s">
        <v>371</v>
      </c>
      <c r="C6194" s="67" t="str">
        <f t="shared" si="709"/>
        <v>Abby Weiterman</v>
      </c>
      <c r="D6194" s="71" t="str" cm="1">
        <f t="array" ref="D6194">_xlfn.IFS(AK6194="1",CONCATENATE(C6194,"Regional"),AK6194="2",CONCATENATE(C6194,"Sectional"),AK6194="3",CONCATENATE(C6194,COUNTIF($C$1:C6194,C6194)))</f>
        <v>Abby Weiterman9</v>
      </c>
      <c r="E6194" s="66">
        <v>45187.291666666664</v>
      </c>
      <c r="F6194" t="s">
        <v>2602</v>
      </c>
      <c r="G6194" s="46">
        <v>47</v>
      </c>
      <c r="H6194" s="46">
        <v>111</v>
      </c>
      <c r="I6194" s="46">
        <v>33</v>
      </c>
      <c r="J6194" t="s">
        <v>110</v>
      </c>
      <c r="K6194" t="s">
        <v>90</v>
      </c>
      <c r="L6194" s="46">
        <v>5200</v>
      </c>
      <c r="M6194" s="46">
        <v>72</v>
      </c>
      <c r="N6194" s="46">
        <v>69.599999999999994</v>
      </c>
      <c r="O6194" s="46">
        <v>120</v>
      </c>
      <c r="P6194" s="46">
        <f t="shared" si="710"/>
        <v>2</v>
      </c>
      <c r="R6194" s="67" t="s">
        <v>1389</v>
      </c>
      <c r="S6194" s="67">
        <f>COUNTIF(Y$2:$Y$100,R6194)</f>
        <v>0</v>
      </c>
      <c r="V6194" s="67">
        <f t="shared" si="714"/>
        <v>0</v>
      </c>
      <c r="X6194"/>
      <c r="Y6194" s="67" t="str">
        <f t="shared" si="708"/>
        <v xml:space="preserve"> </v>
      </c>
      <c r="AB6194" t="s">
        <v>90</v>
      </c>
      <c r="AC6194" s="46">
        <v>5200</v>
      </c>
      <c r="AD6194" s="46">
        <v>72</v>
      </c>
      <c r="AE6194" s="46">
        <v>69.599999999999994</v>
      </c>
      <c r="AF6194" s="46">
        <v>120</v>
      </c>
      <c r="AH6194" s="70" t="str">
        <f t="shared" si="711"/>
        <v/>
      </c>
      <c r="AI6194" s="70" t="str">
        <f t="shared" si="712"/>
        <v/>
      </c>
      <c r="AJ6194" s="70" t="str">
        <f t="shared" si="713"/>
        <v>X</v>
      </c>
      <c r="AK6194" s="70" t="str" cm="1">
        <f t="array" ref="AK6194">_xlfn.IFS(AH6194&lt;&gt;"","1",AI6194&lt;&gt;"","2",AJ6194&lt;&gt;"","3")</f>
        <v>3</v>
      </c>
    </row>
    <row r="6195" spans="1:37" x14ac:dyDescent="0.25">
      <c r="A6195" t="s">
        <v>374</v>
      </c>
      <c r="B6195" t="s">
        <v>729</v>
      </c>
      <c r="C6195" s="67" t="str">
        <f t="shared" si="709"/>
        <v>Maslin Wagner</v>
      </c>
      <c r="D6195" s="71" t="str" cm="1">
        <f t="array" ref="D6195">_xlfn.IFS(AK6195="1",CONCATENATE(C6195,"Regional"),AK6195="2",CONCATENATE(C6195,"Sectional"),AK6195="3",CONCATENATE(C6195,COUNTIF($C$1:C6195,C6195)))</f>
        <v>Maslin Wagner9</v>
      </c>
      <c r="E6195" s="66">
        <v>45187.291666666664</v>
      </c>
      <c r="F6195" t="s">
        <v>2602</v>
      </c>
      <c r="G6195" s="46">
        <v>47</v>
      </c>
      <c r="H6195" s="46">
        <v>112</v>
      </c>
      <c r="I6195" s="46">
        <v>36</v>
      </c>
      <c r="J6195" t="s">
        <v>110</v>
      </c>
      <c r="K6195" t="s">
        <v>90</v>
      </c>
      <c r="L6195" s="46">
        <v>5200</v>
      </c>
      <c r="M6195" s="46">
        <v>72</v>
      </c>
      <c r="N6195" s="46">
        <v>69.599999999999994</v>
      </c>
      <c r="O6195" s="46">
        <v>120</v>
      </c>
      <c r="P6195" s="46">
        <f t="shared" si="710"/>
        <v>2</v>
      </c>
      <c r="R6195" s="67" t="s">
        <v>1324</v>
      </c>
      <c r="S6195" s="67">
        <f>COUNTIF(Y$2:$Y$100,R6195)</f>
        <v>0</v>
      </c>
      <c r="V6195" s="67">
        <f t="shared" si="714"/>
        <v>0</v>
      </c>
      <c r="X6195"/>
      <c r="Y6195" s="67" t="str">
        <f t="shared" si="708"/>
        <v xml:space="preserve"> </v>
      </c>
      <c r="AB6195" t="s">
        <v>90</v>
      </c>
      <c r="AC6195" s="46">
        <v>5200</v>
      </c>
      <c r="AD6195" s="46">
        <v>72</v>
      </c>
      <c r="AE6195" s="46">
        <v>69.599999999999994</v>
      </c>
      <c r="AF6195" s="46">
        <v>120</v>
      </c>
      <c r="AH6195" s="70" t="str">
        <f t="shared" si="711"/>
        <v/>
      </c>
      <c r="AI6195" s="70" t="str">
        <f t="shared" si="712"/>
        <v/>
      </c>
      <c r="AJ6195" s="70" t="str">
        <f t="shared" si="713"/>
        <v>X</v>
      </c>
      <c r="AK6195" s="70" t="str" cm="1">
        <f t="array" ref="AK6195">_xlfn.IFS(AH6195&lt;&gt;"","1",AI6195&lt;&gt;"","2",AJ6195&lt;&gt;"","3")</f>
        <v>3</v>
      </c>
    </row>
    <row r="6196" spans="1:37" x14ac:dyDescent="0.25">
      <c r="A6196" t="s">
        <v>842</v>
      </c>
      <c r="B6196" t="s">
        <v>1676</v>
      </c>
      <c r="C6196" s="67" t="str">
        <f t="shared" si="709"/>
        <v>Gretchen Greischar</v>
      </c>
      <c r="D6196" s="71" t="str" cm="1">
        <f t="array" ref="D6196">_xlfn.IFS(AK6196="1",CONCATENATE(C6196,"Regional"),AK6196="2",CONCATENATE(C6196,"Sectional"),AK6196="3",CONCATENATE(C6196,COUNTIF($C$1:C6196,C6196)))</f>
        <v>Gretchen Greischar7</v>
      </c>
      <c r="E6196" s="66">
        <v>45187.291666666664</v>
      </c>
      <c r="F6196" t="s">
        <v>2602</v>
      </c>
      <c r="G6196" s="46">
        <v>47</v>
      </c>
      <c r="H6196" s="46">
        <v>114</v>
      </c>
      <c r="I6196" s="46">
        <v>37</v>
      </c>
      <c r="J6196" t="s">
        <v>110</v>
      </c>
      <c r="K6196" t="s">
        <v>90</v>
      </c>
      <c r="L6196" s="46">
        <v>5200</v>
      </c>
      <c r="M6196" s="46">
        <v>72</v>
      </c>
      <c r="N6196" s="46">
        <v>69.599999999999994</v>
      </c>
      <c r="O6196" s="46">
        <v>120</v>
      </c>
      <c r="P6196" s="46">
        <f t="shared" si="710"/>
        <v>2</v>
      </c>
      <c r="R6196" s="67" t="s">
        <v>2981</v>
      </c>
      <c r="S6196" s="67">
        <f>COUNTIF(Y$2:$Y$100,R6196)</f>
        <v>0</v>
      </c>
      <c r="V6196" s="67">
        <f t="shared" si="714"/>
        <v>0</v>
      </c>
      <c r="X6196"/>
      <c r="Y6196" s="67" t="str">
        <f t="shared" si="708"/>
        <v xml:space="preserve"> </v>
      </c>
      <c r="AB6196" t="s">
        <v>90</v>
      </c>
      <c r="AC6196" s="46">
        <v>5200</v>
      </c>
      <c r="AD6196" s="46">
        <v>72</v>
      </c>
      <c r="AE6196" s="46">
        <v>69.599999999999994</v>
      </c>
      <c r="AF6196" s="46">
        <v>120</v>
      </c>
      <c r="AH6196" s="70" t="str">
        <f t="shared" si="711"/>
        <v/>
      </c>
      <c r="AI6196" s="70" t="str">
        <f t="shared" si="712"/>
        <v/>
      </c>
      <c r="AJ6196" s="70" t="str">
        <f t="shared" si="713"/>
        <v>X</v>
      </c>
      <c r="AK6196" s="70" t="str" cm="1">
        <f t="array" ref="AK6196">_xlfn.IFS(AH6196&lt;&gt;"","1",AI6196&lt;&gt;"","2",AJ6196&lt;&gt;"","3")</f>
        <v>3</v>
      </c>
    </row>
    <row r="6197" spans="1:37" x14ac:dyDescent="0.25">
      <c r="A6197" t="s">
        <v>1123</v>
      </c>
      <c r="B6197" t="s">
        <v>599</v>
      </c>
      <c r="C6197" s="67" t="str">
        <f t="shared" si="709"/>
        <v>Grace Duback</v>
      </c>
      <c r="D6197" s="71" t="str" cm="1">
        <f t="array" ref="D6197">_xlfn.IFS(AK6197="1",CONCATENATE(C6197,"Regional"),AK6197="2",CONCATENATE(C6197,"Sectional"),AK6197="3",CONCATENATE(C6197,COUNTIF($C$1:C6197,C6197)))</f>
        <v>Grace Duback8</v>
      </c>
      <c r="E6197" s="66">
        <v>45187.291666666664</v>
      </c>
      <c r="F6197" t="s">
        <v>2602</v>
      </c>
      <c r="G6197" s="46">
        <v>47</v>
      </c>
      <c r="H6197" s="46">
        <v>115</v>
      </c>
      <c r="I6197" s="46">
        <v>38</v>
      </c>
      <c r="J6197" t="s">
        <v>110</v>
      </c>
      <c r="K6197" t="s">
        <v>90</v>
      </c>
      <c r="L6197" s="46">
        <v>5200</v>
      </c>
      <c r="M6197" s="46">
        <v>72</v>
      </c>
      <c r="N6197" s="46">
        <v>69.599999999999994</v>
      </c>
      <c r="O6197" s="46">
        <v>120</v>
      </c>
      <c r="P6197" s="46">
        <f t="shared" si="710"/>
        <v>2</v>
      </c>
      <c r="R6197" s="67" t="s">
        <v>1593</v>
      </c>
      <c r="S6197" s="67">
        <f>COUNTIF(Y$2:$Y$100,R6197)</f>
        <v>0</v>
      </c>
      <c r="V6197" s="67">
        <f t="shared" si="714"/>
        <v>0</v>
      </c>
      <c r="X6197"/>
      <c r="Y6197" s="67" t="str">
        <f t="shared" si="708"/>
        <v xml:space="preserve"> </v>
      </c>
      <c r="AB6197" t="s">
        <v>90</v>
      </c>
      <c r="AC6197" s="46">
        <v>5200</v>
      </c>
      <c r="AD6197" s="46">
        <v>72</v>
      </c>
      <c r="AE6197" s="46">
        <v>69.599999999999994</v>
      </c>
      <c r="AF6197" s="46">
        <v>120</v>
      </c>
      <c r="AH6197" s="70" t="str">
        <f t="shared" si="711"/>
        <v/>
      </c>
      <c r="AI6197" s="70" t="str">
        <f t="shared" si="712"/>
        <v/>
      </c>
      <c r="AJ6197" s="70" t="str">
        <f t="shared" si="713"/>
        <v>X</v>
      </c>
      <c r="AK6197" s="70" t="str" cm="1">
        <f t="array" ref="AK6197">_xlfn.IFS(AH6197&lt;&gt;"","1",AI6197&lt;&gt;"","2",AJ6197&lt;&gt;"","3")</f>
        <v>3</v>
      </c>
    </row>
    <row r="6198" spans="1:37" x14ac:dyDescent="0.25">
      <c r="A6198" t="s">
        <v>1850</v>
      </c>
      <c r="B6198" t="s">
        <v>713</v>
      </c>
      <c r="C6198" s="67" t="str">
        <f t="shared" si="709"/>
        <v>Hailee Koth</v>
      </c>
      <c r="D6198" s="71" t="str" cm="1">
        <f t="array" ref="D6198">_xlfn.IFS(AK6198="1",CONCATENATE(C6198,"Regional"),AK6198="2",CONCATENATE(C6198,"Sectional"),AK6198="3",CONCATENATE(C6198,COUNTIF($C$1:C6198,C6198)))</f>
        <v>Hailee Koth8</v>
      </c>
      <c r="E6198" s="66">
        <v>45187.291666666664</v>
      </c>
      <c r="F6198" t="s">
        <v>2602</v>
      </c>
      <c r="G6198" s="46">
        <v>47</v>
      </c>
      <c r="H6198" s="46">
        <v>116</v>
      </c>
      <c r="I6198" s="46">
        <v>39</v>
      </c>
      <c r="J6198" t="s">
        <v>110</v>
      </c>
      <c r="K6198" t="s">
        <v>90</v>
      </c>
      <c r="L6198" s="46">
        <v>5200</v>
      </c>
      <c r="M6198" s="46">
        <v>72</v>
      </c>
      <c r="N6198" s="46">
        <v>69.599999999999994</v>
      </c>
      <c r="O6198" s="46">
        <v>120</v>
      </c>
      <c r="P6198" s="46">
        <f t="shared" si="710"/>
        <v>2</v>
      </c>
      <c r="R6198" s="67" t="s">
        <v>3131</v>
      </c>
      <c r="S6198" s="67">
        <f>COUNTIF(Y$2:$Y$100,R6198)</f>
        <v>0</v>
      </c>
      <c r="V6198" s="67">
        <f t="shared" si="714"/>
        <v>0</v>
      </c>
      <c r="X6198"/>
      <c r="Y6198" s="67" t="str">
        <f t="shared" si="708"/>
        <v xml:space="preserve"> </v>
      </c>
      <c r="AB6198" t="s">
        <v>90</v>
      </c>
      <c r="AC6198" s="46">
        <v>5200</v>
      </c>
      <c r="AD6198" s="46">
        <v>72</v>
      </c>
      <c r="AE6198" s="46">
        <v>69.599999999999994</v>
      </c>
      <c r="AF6198" s="46">
        <v>120</v>
      </c>
      <c r="AH6198" s="70" t="str">
        <f t="shared" si="711"/>
        <v/>
      </c>
      <c r="AI6198" s="70" t="str">
        <f t="shared" si="712"/>
        <v/>
      </c>
      <c r="AJ6198" s="70" t="str">
        <f t="shared" si="713"/>
        <v>X</v>
      </c>
      <c r="AK6198" s="70" t="str" cm="1">
        <f t="array" ref="AK6198">_xlfn.IFS(AH6198&lt;&gt;"","1",AI6198&lt;&gt;"","2",AJ6198&lt;&gt;"","3")</f>
        <v>3</v>
      </c>
    </row>
    <row r="6199" spans="1:37" x14ac:dyDescent="0.25">
      <c r="A6199" t="s">
        <v>281</v>
      </c>
      <c r="B6199" t="s">
        <v>795</v>
      </c>
      <c r="C6199" s="67" t="str">
        <f t="shared" si="709"/>
        <v>MaryGrace King</v>
      </c>
      <c r="D6199" s="71" t="str" cm="1">
        <f t="array" ref="D6199">_xlfn.IFS(AK6199="1",CONCATENATE(C6199,"Regional"),AK6199="2",CONCATENATE(C6199,"Sectional"),AK6199="3",CONCATENATE(C6199,COUNTIF($C$1:C6199,C6199)))</f>
        <v>MaryGrace King4</v>
      </c>
      <c r="E6199" s="66">
        <v>45187.291666666664</v>
      </c>
      <c r="F6199" t="s">
        <v>2602</v>
      </c>
      <c r="G6199" s="46">
        <v>47</v>
      </c>
      <c r="H6199" s="46">
        <v>118</v>
      </c>
      <c r="I6199" s="46">
        <v>40</v>
      </c>
      <c r="J6199" t="s">
        <v>110</v>
      </c>
      <c r="K6199" t="s">
        <v>90</v>
      </c>
      <c r="L6199" s="46">
        <v>5200</v>
      </c>
      <c r="M6199" s="46">
        <v>72</v>
      </c>
      <c r="N6199" s="46">
        <v>69.599999999999994</v>
      </c>
      <c r="O6199" s="46">
        <v>120</v>
      </c>
      <c r="P6199" s="46">
        <f t="shared" si="710"/>
        <v>2</v>
      </c>
      <c r="R6199" s="67" t="s">
        <v>2958</v>
      </c>
      <c r="S6199" s="67">
        <f>COUNTIF(Y$2:$Y$100,R6199)</f>
        <v>0</v>
      </c>
      <c r="V6199" s="67">
        <f t="shared" si="714"/>
        <v>0</v>
      </c>
      <c r="X6199"/>
      <c r="Y6199" s="67" t="str">
        <f t="shared" si="708"/>
        <v xml:space="preserve"> </v>
      </c>
      <c r="AB6199" t="s">
        <v>90</v>
      </c>
      <c r="AC6199" s="46">
        <v>5200</v>
      </c>
      <c r="AD6199" s="46">
        <v>72</v>
      </c>
      <c r="AE6199" s="46">
        <v>69.599999999999994</v>
      </c>
      <c r="AF6199" s="46">
        <v>120</v>
      </c>
      <c r="AH6199" s="70" t="str">
        <f t="shared" si="711"/>
        <v/>
      </c>
      <c r="AI6199" s="70" t="str">
        <f t="shared" si="712"/>
        <v/>
      </c>
      <c r="AJ6199" s="70" t="str">
        <f t="shared" si="713"/>
        <v>X</v>
      </c>
      <c r="AK6199" s="70" t="str" cm="1">
        <f t="array" ref="AK6199">_xlfn.IFS(AH6199&lt;&gt;"","1",AI6199&lt;&gt;"","2",AJ6199&lt;&gt;"","3")</f>
        <v>3</v>
      </c>
    </row>
    <row r="6200" spans="1:37" x14ac:dyDescent="0.25">
      <c r="A6200" t="s">
        <v>2108</v>
      </c>
      <c r="B6200" t="s">
        <v>452</v>
      </c>
      <c r="C6200" s="67" t="str">
        <f t="shared" si="709"/>
        <v>Sophia Bartelt</v>
      </c>
      <c r="D6200" s="71" t="str" cm="1">
        <f t="array" ref="D6200">_xlfn.IFS(AK6200="1",CONCATENATE(C6200,"Regional"),AK6200="2",CONCATENATE(C6200,"Sectional"),AK6200="3",CONCATENATE(C6200,COUNTIF($C$1:C6200,C6200)))</f>
        <v>Sophia Bartelt4</v>
      </c>
      <c r="E6200" s="66">
        <v>45187.291666666664</v>
      </c>
      <c r="F6200" t="s">
        <v>2602</v>
      </c>
      <c r="G6200" s="46">
        <v>47</v>
      </c>
      <c r="H6200" s="46">
        <v>121</v>
      </c>
      <c r="I6200" s="46">
        <v>41</v>
      </c>
      <c r="J6200" t="s">
        <v>110</v>
      </c>
      <c r="K6200" t="s">
        <v>90</v>
      </c>
      <c r="L6200" s="46">
        <v>5200</v>
      </c>
      <c r="M6200" s="46">
        <v>72</v>
      </c>
      <c r="N6200" s="46">
        <v>69.599999999999994</v>
      </c>
      <c r="O6200" s="46">
        <v>120</v>
      </c>
      <c r="P6200" s="46">
        <f t="shared" si="710"/>
        <v>2</v>
      </c>
      <c r="R6200" s="67" t="s">
        <v>3133</v>
      </c>
      <c r="S6200" s="67">
        <f>COUNTIF(Y$2:$Y$100,R6200)</f>
        <v>0</v>
      </c>
      <c r="V6200" s="67">
        <f t="shared" si="714"/>
        <v>0</v>
      </c>
      <c r="X6200"/>
      <c r="Y6200" s="67" t="str">
        <f t="shared" si="708"/>
        <v xml:space="preserve"> </v>
      </c>
      <c r="AB6200" t="s">
        <v>90</v>
      </c>
      <c r="AC6200" s="46">
        <v>5200</v>
      </c>
      <c r="AD6200" s="46">
        <v>72</v>
      </c>
      <c r="AE6200" s="46">
        <v>69.599999999999994</v>
      </c>
      <c r="AF6200" s="46">
        <v>120</v>
      </c>
      <c r="AH6200" s="70" t="str">
        <f t="shared" si="711"/>
        <v/>
      </c>
      <c r="AI6200" s="70" t="str">
        <f t="shared" si="712"/>
        <v/>
      </c>
      <c r="AJ6200" s="70" t="str">
        <f t="shared" si="713"/>
        <v>X</v>
      </c>
      <c r="AK6200" s="70" t="str" cm="1">
        <f t="array" ref="AK6200">_xlfn.IFS(AH6200&lt;&gt;"","1",AI6200&lt;&gt;"","2",AJ6200&lt;&gt;"","3")</f>
        <v>3</v>
      </c>
    </row>
    <row r="6201" spans="1:37" x14ac:dyDescent="0.25">
      <c r="A6201" t="s">
        <v>910</v>
      </c>
      <c r="B6201" t="s">
        <v>459</v>
      </c>
      <c r="C6201" s="67" t="str">
        <f t="shared" si="709"/>
        <v>Addison DeRuyter</v>
      </c>
      <c r="D6201" s="71" t="str" cm="1">
        <f t="array" ref="D6201">_xlfn.IFS(AK6201="1",CONCATENATE(C6201,"Regional"),AK6201="2",CONCATENATE(C6201,"Sectional"),AK6201="3",CONCATENATE(C6201,COUNTIF($C$1:C6201,C6201)))</f>
        <v>Addison DeRuyter7</v>
      </c>
      <c r="E6201" s="66">
        <v>45187.291666666664</v>
      </c>
      <c r="F6201" t="s">
        <v>2602</v>
      </c>
      <c r="G6201" s="46">
        <v>47</v>
      </c>
      <c r="H6201" s="46">
        <v>122</v>
      </c>
      <c r="I6201" s="46">
        <v>42</v>
      </c>
      <c r="J6201" t="s">
        <v>110</v>
      </c>
      <c r="K6201" t="s">
        <v>90</v>
      </c>
      <c r="L6201" s="46">
        <v>5200</v>
      </c>
      <c r="M6201" s="46">
        <v>72</v>
      </c>
      <c r="N6201" s="46">
        <v>69.599999999999994</v>
      </c>
      <c r="O6201" s="46">
        <v>120</v>
      </c>
      <c r="P6201" s="46">
        <f t="shared" si="710"/>
        <v>2</v>
      </c>
      <c r="R6201" s="67" t="s">
        <v>1447</v>
      </c>
      <c r="S6201" s="67">
        <f>COUNTIF(Y$2:$Y$100,R6201)</f>
        <v>0</v>
      </c>
      <c r="V6201" s="67">
        <f t="shared" si="714"/>
        <v>0</v>
      </c>
      <c r="X6201"/>
      <c r="Y6201" s="67" t="str">
        <f t="shared" si="708"/>
        <v xml:space="preserve"> </v>
      </c>
      <c r="AB6201" t="s">
        <v>90</v>
      </c>
      <c r="AC6201" s="46">
        <v>5200</v>
      </c>
      <c r="AD6201" s="46">
        <v>72</v>
      </c>
      <c r="AE6201" s="46">
        <v>69.599999999999994</v>
      </c>
      <c r="AF6201" s="46">
        <v>120</v>
      </c>
      <c r="AH6201" s="70" t="str">
        <f t="shared" si="711"/>
        <v/>
      </c>
      <c r="AI6201" s="70" t="str">
        <f t="shared" si="712"/>
        <v/>
      </c>
      <c r="AJ6201" s="70" t="str">
        <f t="shared" si="713"/>
        <v>X</v>
      </c>
      <c r="AK6201" s="70" t="str" cm="1">
        <f t="array" ref="AK6201">_xlfn.IFS(AH6201&lt;&gt;"","1",AI6201&lt;&gt;"","2",AJ6201&lt;&gt;"","3")</f>
        <v>3</v>
      </c>
    </row>
    <row r="6202" spans="1:37" x14ac:dyDescent="0.25">
      <c r="A6202" t="s">
        <v>914</v>
      </c>
      <c r="B6202" t="s">
        <v>717</v>
      </c>
      <c r="C6202" s="67" t="str">
        <f t="shared" si="709"/>
        <v>Kayla Bruder</v>
      </c>
      <c r="D6202" s="71" t="str" cm="1">
        <f t="array" ref="D6202">_xlfn.IFS(AK6202="1",CONCATENATE(C6202,"Regional"),AK6202="2",CONCATENATE(C6202,"Sectional"),AK6202="3",CONCATENATE(C6202,COUNTIF($C$1:C6202,C6202)))</f>
        <v>Kayla Bruder9</v>
      </c>
      <c r="E6202" s="66">
        <v>45187.291666666664</v>
      </c>
      <c r="F6202" t="s">
        <v>2602</v>
      </c>
      <c r="G6202" s="46">
        <v>47</v>
      </c>
      <c r="H6202" s="46">
        <v>125</v>
      </c>
      <c r="I6202" s="46">
        <v>43</v>
      </c>
      <c r="J6202" t="s">
        <v>110</v>
      </c>
      <c r="K6202" t="s">
        <v>90</v>
      </c>
      <c r="L6202" s="46">
        <v>5200</v>
      </c>
      <c r="M6202" s="46">
        <v>72</v>
      </c>
      <c r="N6202" s="46">
        <v>69.599999999999994</v>
      </c>
      <c r="O6202" s="46">
        <v>120</v>
      </c>
      <c r="P6202" s="46">
        <f t="shared" si="710"/>
        <v>2</v>
      </c>
      <c r="R6202" s="67" t="s">
        <v>1449</v>
      </c>
      <c r="S6202" s="67">
        <f>COUNTIF(Y$2:$Y$100,R6202)</f>
        <v>0</v>
      </c>
      <c r="V6202" s="67">
        <f t="shared" si="714"/>
        <v>0</v>
      </c>
      <c r="X6202"/>
      <c r="Y6202" s="67" t="str">
        <f t="shared" si="708"/>
        <v xml:space="preserve"> </v>
      </c>
      <c r="AB6202" t="s">
        <v>90</v>
      </c>
      <c r="AC6202" s="46">
        <v>5200</v>
      </c>
      <c r="AD6202" s="46">
        <v>72</v>
      </c>
      <c r="AE6202" s="46">
        <v>69.599999999999994</v>
      </c>
      <c r="AF6202" s="46">
        <v>120</v>
      </c>
      <c r="AH6202" s="70" t="str">
        <f t="shared" si="711"/>
        <v/>
      </c>
      <c r="AI6202" s="70" t="str">
        <f t="shared" si="712"/>
        <v/>
      </c>
      <c r="AJ6202" s="70" t="str">
        <f t="shared" si="713"/>
        <v>X</v>
      </c>
      <c r="AK6202" s="70" t="str" cm="1">
        <f t="array" ref="AK6202">_xlfn.IFS(AH6202&lt;&gt;"","1",AI6202&lt;&gt;"","2",AJ6202&lt;&gt;"","3")</f>
        <v>3</v>
      </c>
    </row>
    <row r="6203" spans="1:37" x14ac:dyDescent="0.25">
      <c r="A6203" t="s">
        <v>1674</v>
      </c>
      <c r="B6203" t="s">
        <v>840</v>
      </c>
      <c r="C6203" s="67" t="str">
        <f t="shared" si="709"/>
        <v>Charlotte Timmermans</v>
      </c>
      <c r="D6203" s="71" t="str" cm="1">
        <f t="array" ref="D6203">_xlfn.IFS(AK6203="1",CONCATENATE(C6203,"Regional"),AK6203="2",CONCATENATE(C6203,"Sectional"),AK6203="3",CONCATENATE(C6203,COUNTIF($C$1:C6203,C6203)))</f>
        <v>Charlotte Timmermans5</v>
      </c>
      <c r="E6203" s="66">
        <v>45187.291666666664</v>
      </c>
      <c r="F6203" t="s">
        <v>2602</v>
      </c>
      <c r="G6203" s="46">
        <v>47</v>
      </c>
      <c r="H6203" s="46">
        <v>126</v>
      </c>
      <c r="I6203" s="46">
        <v>44</v>
      </c>
      <c r="J6203" t="s">
        <v>110</v>
      </c>
      <c r="K6203" t="s">
        <v>90</v>
      </c>
      <c r="L6203" s="46">
        <v>5200</v>
      </c>
      <c r="M6203" s="46">
        <v>72</v>
      </c>
      <c r="N6203" s="46">
        <v>69.599999999999994</v>
      </c>
      <c r="O6203" s="46">
        <v>120</v>
      </c>
      <c r="P6203" s="46">
        <f t="shared" si="710"/>
        <v>2</v>
      </c>
      <c r="R6203" s="67" t="s">
        <v>3112</v>
      </c>
      <c r="S6203" s="67">
        <f>COUNTIF(Y$2:$Y$100,R6203)</f>
        <v>0</v>
      </c>
      <c r="V6203" s="67">
        <f t="shared" si="714"/>
        <v>0</v>
      </c>
      <c r="X6203"/>
      <c r="Y6203" s="67" t="str">
        <f t="shared" si="708"/>
        <v xml:space="preserve"> </v>
      </c>
      <c r="AB6203" t="s">
        <v>90</v>
      </c>
      <c r="AC6203" s="46">
        <v>5200</v>
      </c>
      <c r="AD6203" s="46">
        <v>72</v>
      </c>
      <c r="AE6203" s="46">
        <v>69.599999999999994</v>
      </c>
      <c r="AF6203" s="46">
        <v>120</v>
      </c>
      <c r="AH6203" s="70" t="str">
        <f t="shared" si="711"/>
        <v/>
      </c>
      <c r="AI6203" s="70" t="str">
        <f t="shared" si="712"/>
        <v/>
      </c>
      <c r="AJ6203" s="70" t="str">
        <f t="shared" si="713"/>
        <v>X</v>
      </c>
      <c r="AK6203" s="70" t="str" cm="1">
        <f t="array" ref="AK6203">_xlfn.IFS(AH6203&lt;&gt;"","1",AI6203&lt;&gt;"","2",AJ6203&lt;&gt;"","3")</f>
        <v>3</v>
      </c>
    </row>
    <row r="6204" spans="1:37" x14ac:dyDescent="0.25">
      <c r="A6204" t="s">
        <v>1963</v>
      </c>
      <c r="B6204" t="s">
        <v>1964</v>
      </c>
      <c r="C6204" s="67" t="str">
        <f t="shared" si="709"/>
        <v>Sara Doedens</v>
      </c>
      <c r="D6204" s="71" t="str" cm="1">
        <f t="array" ref="D6204">_xlfn.IFS(AK6204="1",CONCATENATE(C6204,"Regional"),AK6204="2",CONCATENATE(C6204,"Sectional"),AK6204="3",CONCATENATE(C6204,COUNTIF($C$1:C6204,C6204)))</f>
        <v>Sara Doedens6</v>
      </c>
      <c r="E6204" s="66">
        <v>45187.291666666664</v>
      </c>
      <c r="F6204" t="s">
        <v>2602</v>
      </c>
      <c r="G6204" s="46">
        <v>47</v>
      </c>
      <c r="H6204" s="46">
        <v>131</v>
      </c>
      <c r="I6204" s="46">
        <v>45</v>
      </c>
      <c r="J6204" t="s">
        <v>110</v>
      </c>
      <c r="K6204" t="s">
        <v>90</v>
      </c>
      <c r="L6204" s="46">
        <v>5200</v>
      </c>
      <c r="M6204" s="46">
        <v>72</v>
      </c>
      <c r="N6204" s="46">
        <v>69.599999999999994</v>
      </c>
      <c r="O6204" s="46">
        <v>120</v>
      </c>
      <c r="P6204" s="46">
        <f t="shared" si="710"/>
        <v>2</v>
      </c>
      <c r="R6204" s="67" t="s">
        <v>2983</v>
      </c>
      <c r="S6204" s="67">
        <f>COUNTIF(Y$2:$Y$100,R6204)</f>
        <v>0</v>
      </c>
      <c r="V6204" s="67">
        <f t="shared" si="714"/>
        <v>0</v>
      </c>
      <c r="X6204"/>
      <c r="Y6204" s="67" t="str">
        <f t="shared" ref="Y6204:Y6238" si="715">CONCATENATE(W6204," ",X6204)</f>
        <v xml:space="preserve"> </v>
      </c>
      <c r="AB6204" t="s">
        <v>90</v>
      </c>
      <c r="AC6204" s="46">
        <v>5200</v>
      </c>
      <c r="AD6204" s="46">
        <v>72</v>
      </c>
      <c r="AE6204" s="46">
        <v>69.599999999999994</v>
      </c>
      <c r="AF6204" s="46">
        <v>120</v>
      </c>
      <c r="AH6204" s="70" t="str">
        <f t="shared" si="711"/>
        <v/>
      </c>
      <c r="AI6204" s="70" t="str">
        <f t="shared" si="712"/>
        <v/>
      </c>
      <c r="AJ6204" s="70" t="str">
        <f t="shared" si="713"/>
        <v>X</v>
      </c>
      <c r="AK6204" s="70" t="str" cm="1">
        <f t="array" ref="AK6204">_xlfn.IFS(AH6204&lt;&gt;"","1",AI6204&lt;&gt;"","2",AJ6204&lt;&gt;"","3")</f>
        <v>3</v>
      </c>
    </row>
    <row r="6205" spans="1:37" x14ac:dyDescent="0.25">
      <c r="A6205" t="s">
        <v>1667</v>
      </c>
      <c r="B6205" t="s">
        <v>1666</v>
      </c>
      <c r="C6205" s="67" t="str">
        <f t="shared" si="709"/>
        <v>Cori Milam</v>
      </c>
      <c r="D6205" s="71" t="str" cm="1">
        <f t="array" ref="D6205">_xlfn.IFS(AK6205="1",CONCATENATE(C6205,"Regional"),AK6205="2",CONCATENATE(C6205,"Sectional"),AK6205="3",CONCATENATE(C6205,COUNTIF($C$1:C6205,C6205)))</f>
        <v>Cori Milam9</v>
      </c>
      <c r="E6205" s="66">
        <v>45187.291666666664</v>
      </c>
      <c r="F6205" t="s">
        <v>2602</v>
      </c>
      <c r="G6205" s="46">
        <v>47</v>
      </c>
      <c r="H6205" s="46">
        <v>135</v>
      </c>
      <c r="I6205" s="46">
        <v>46</v>
      </c>
      <c r="J6205" t="s">
        <v>110</v>
      </c>
      <c r="K6205" t="s">
        <v>90</v>
      </c>
      <c r="L6205" s="46">
        <v>5200</v>
      </c>
      <c r="M6205" s="46">
        <v>72</v>
      </c>
      <c r="N6205" s="46">
        <v>69.599999999999994</v>
      </c>
      <c r="O6205" s="46">
        <v>120</v>
      </c>
      <c r="P6205" s="46">
        <f t="shared" si="710"/>
        <v>2</v>
      </c>
      <c r="R6205" s="67" t="s">
        <v>3493</v>
      </c>
      <c r="S6205" s="67">
        <f>COUNTIF(Y$2:$Y$100,R6205)</f>
        <v>0</v>
      </c>
      <c r="V6205" s="67">
        <f t="shared" si="714"/>
        <v>0</v>
      </c>
      <c r="X6205"/>
      <c r="Y6205" s="67" t="str">
        <f t="shared" si="715"/>
        <v xml:space="preserve"> </v>
      </c>
      <c r="AB6205" t="s">
        <v>90</v>
      </c>
      <c r="AC6205" s="46">
        <v>5200</v>
      </c>
      <c r="AD6205" s="46">
        <v>72</v>
      </c>
      <c r="AE6205" s="46">
        <v>69.599999999999994</v>
      </c>
      <c r="AF6205" s="46">
        <v>120</v>
      </c>
      <c r="AH6205" s="70" t="str">
        <f t="shared" si="711"/>
        <v/>
      </c>
      <c r="AI6205" s="70" t="str">
        <f t="shared" si="712"/>
        <v/>
      </c>
      <c r="AJ6205" s="70" t="str">
        <f t="shared" si="713"/>
        <v>X</v>
      </c>
      <c r="AK6205" s="70" t="str" cm="1">
        <f t="array" ref="AK6205">_xlfn.IFS(AH6205&lt;&gt;"","1",AI6205&lt;&gt;"","2",AJ6205&lt;&gt;"","3")</f>
        <v>3</v>
      </c>
    </row>
    <row r="6206" spans="1:37" x14ac:dyDescent="0.25">
      <c r="A6206" t="s">
        <v>909</v>
      </c>
      <c r="B6206" t="s">
        <v>207</v>
      </c>
      <c r="C6206" s="67" t="str">
        <f t="shared" si="709"/>
        <v>Taylor Keller</v>
      </c>
      <c r="D6206" s="71" t="str" cm="1">
        <f t="array" ref="D6206">_xlfn.IFS(AK6206="1",CONCATENATE(C6206,"Regional"),AK6206="2",CONCATENATE(C6206,"Sectional"),AK6206="3",CONCATENATE(C6206,COUNTIF($C$1:C6206,C6206)))</f>
        <v>Taylor Keller6</v>
      </c>
      <c r="E6206" s="66">
        <v>45187.291666666664</v>
      </c>
      <c r="F6206" t="s">
        <v>2602</v>
      </c>
      <c r="G6206" s="46">
        <v>47</v>
      </c>
      <c r="H6206" s="46">
        <v>139</v>
      </c>
      <c r="I6206" s="46">
        <v>47</v>
      </c>
      <c r="J6206" t="s">
        <v>110</v>
      </c>
      <c r="K6206" t="s">
        <v>90</v>
      </c>
      <c r="L6206" s="46">
        <v>5200</v>
      </c>
      <c r="M6206" s="46">
        <v>72</v>
      </c>
      <c r="N6206" s="46">
        <v>69.599999999999994</v>
      </c>
      <c r="O6206" s="46">
        <v>120</v>
      </c>
      <c r="P6206" s="46">
        <f t="shared" si="710"/>
        <v>2</v>
      </c>
      <c r="R6206" s="67" t="s">
        <v>1446</v>
      </c>
      <c r="S6206" s="67">
        <f>COUNTIF(Y$2:$Y$100,R6206)</f>
        <v>0</v>
      </c>
      <c r="V6206" s="67">
        <f t="shared" si="714"/>
        <v>0</v>
      </c>
      <c r="X6206"/>
      <c r="Y6206" s="67" t="str">
        <f t="shared" si="715"/>
        <v xml:space="preserve"> </v>
      </c>
      <c r="AB6206" t="s">
        <v>90</v>
      </c>
      <c r="AC6206" s="46">
        <v>5200</v>
      </c>
      <c r="AD6206" s="46">
        <v>72</v>
      </c>
      <c r="AE6206" s="46">
        <v>69.599999999999994</v>
      </c>
      <c r="AF6206" s="46">
        <v>120</v>
      </c>
      <c r="AH6206" s="70" t="str">
        <f t="shared" si="711"/>
        <v/>
      </c>
      <c r="AI6206" s="70" t="str">
        <f t="shared" si="712"/>
        <v/>
      </c>
      <c r="AJ6206" s="70" t="str">
        <f t="shared" si="713"/>
        <v>X</v>
      </c>
      <c r="AK6206" s="70" t="str" cm="1">
        <f t="array" ref="AK6206">_xlfn.IFS(AH6206&lt;&gt;"","1",AI6206&lt;&gt;"","2",AJ6206&lt;&gt;"","3")</f>
        <v>3</v>
      </c>
    </row>
    <row r="6207" spans="1:37" x14ac:dyDescent="0.25">
      <c r="A6207" t="s">
        <v>329</v>
      </c>
      <c r="B6207" t="s">
        <v>545</v>
      </c>
      <c r="C6207" s="67" t="str">
        <f t="shared" si="709"/>
        <v>Jayeanna Palm</v>
      </c>
      <c r="D6207" s="71" t="str" cm="1">
        <f t="array" ref="D6207">_xlfn.IFS(AK6207="1",CONCATENATE(C6207,"Regional"),AK6207="2",CONCATENATE(C6207,"Sectional"),AK6207="3",CONCATENATE(C6207,COUNTIF($C$1:C6207,C6207)))</f>
        <v>Jayeanna Palm12</v>
      </c>
      <c r="E6207" s="66">
        <v>45187.333333333336</v>
      </c>
      <c r="F6207" t="s">
        <v>2599</v>
      </c>
      <c r="G6207" s="46">
        <v>32</v>
      </c>
      <c r="H6207" s="46">
        <v>82</v>
      </c>
      <c r="I6207" s="46">
        <v>1</v>
      </c>
      <c r="J6207" t="s">
        <v>175</v>
      </c>
      <c r="K6207" t="s">
        <v>90</v>
      </c>
      <c r="L6207" s="46">
        <v>4988</v>
      </c>
      <c r="M6207" s="46">
        <v>72</v>
      </c>
      <c r="N6207" s="46">
        <v>69.3</v>
      </c>
      <c r="O6207" s="46">
        <v>119</v>
      </c>
      <c r="P6207" s="46">
        <f t="shared" si="710"/>
        <v>2</v>
      </c>
      <c r="R6207" s="67" t="s">
        <v>1212</v>
      </c>
      <c r="S6207" s="67">
        <f>COUNTIF(Y$2:$Y$100,R6207)</f>
        <v>0</v>
      </c>
      <c r="V6207" s="67">
        <f t="shared" si="714"/>
        <v>0</v>
      </c>
      <c r="X6207"/>
      <c r="Y6207" s="67" t="str">
        <f t="shared" si="715"/>
        <v xml:space="preserve"> </v>
      </c>
      <c r="AB6207" t="s">
        <v>90</v>
      </c>
      <c r="AC6207" s="46">
        <v>4988</v>
      </c>
      <c r="AD6207" s="46">
        <v>72</v>
      </c>
      <c r="AE6207" s="46">
        <v>69.3</v>
      </c>
      <c r="AF6207" s="46">
        <v>119</v>
      </c>
      <c r="AH6207" s="70" t="str">
        <f t="shared" si="711"/>
        <v/>
      </c>
      <c r="AI6207" s="70" t="str">
        <f t="shared" si="712"/>
        <v/>
      </c>
      <c r="AJ6207" s="70" t="str">
        <f t="shared" si="713"/>
        <v>X</v>
      </c>
      <c r="AK6207" s="70" t="str" cm="1">
        <f t="array" ref="AK6207">_xlfn.IFS(AH6207&lt;&gt;"","1",AI6207&lt;&gt;"","2",AJ6207&lt;&gt;"","3")</f>
        <v>3</v>
      </c>
    </row>
    <row r="6208" spans="1:37" x14ac:dyDescent="0.25">
      <c r="A6208" t="s">
        <v>556</v>
      </c>
      <c r="B6208" t="s">
        <v>226</v>
      </c>
      <c r="C6208" s="67" t="str">
        <f t="shared" si="709"/>
        <v>Siena Folkers</v>
      </c>
      <c r="D6208" s="71" t="str" cm="1">
        <f t="array" ref="D6208">_xlfn.IFS(AK6208="1",CONCATENATE(C6208,"Regional"),AK6208="2",CONCATENATE(C6208,"Sectional"),AK6208="3",CONCATENATE(C6208,COUNTIF($C$1:C6208,C6208)))</f>
        <v>Siena Folkers10</v>
      </c>
      <c r="E6208" s="66">
        <v>45187.333333333336</v>
      </c>
      <c r="F6208" t="s">
        <v>2599</v>
      </c>
      <c r="G6208" s="46">
        <v>32</v>
      </c>
      <c r="H6208" s="46">
        <v>91</v>
      </c>
      <c r="I6208" s="46">
        <v>2</v>
      </c>
      <c r="J6208" t="s">
        <v>175</v>
      </c>
      <c r="K6208" t="s">
        <v>90</v>
      </c>
      <c r="L6208" s="46">
        <v>4988</v>
      </c>
      <c r="M6208" s="46">
        <v>72</v>
      </c>
      <c r="N6208" s="46">
        <v>69.3</v>
      </c>
      <c r="O6208" s="46">
        <v>119</v>
      </c>
      <c r="P6208" s="46">
        <f t="shared" si="710"/>
        <v>2</v>
      </c>
      <c r="R6208" s="67" t="s">
        <v>1218</v>
      </c>
      <c r="S6208" s="67">
        <f>COUNTIF(Y$2:$Y$100,R6208)</f>
        <v>0</v>
      </c>
      <c r="V6208" s="67">
        <f t="shared" si="714"/>
        <v>0</v>
      </c>
      <c r="X6208"/>
      <c r="Y6208" s="67" t="str">
        <f t="shared" si="715"/>
        <v xml:space="preserve"> </v>
      </c>
      <c r="AB6208" t="s">
        <v>90</v>
      </c>
      <c r="AC6208" s="46">
        <v>4988</v>
      </c>
      <c r="AD6208" s="46">
        <v>72</v>
      </c>
      <c r="AE6208" s="46">
        <v>69.3</v>
      </c>
      <c r="AF6208" s="46">
        <v>119</v>
      </c>
      <c r="AH6208" s="70" t="str">
        <f t="shared" si="711"/>
        <v/>
      </c>
      <c r="AI6208" s="70" t="str">
        <f t="shared" si="712"/>
        <v/>
      </c>
      <c r="AJ6208" s="70" t="str">
        <f t="shared" si="713"/>
        <v>X</v>
      </c>
      <c r="AK6208" s="70" t="str" cm="1">
        <f t="array" ref="AK6208">_xlfn.IFS(AH6208&lt;&gt;"","1",AI6208&lt;&gt;"","2",AJ6208&lt;&gt;"","3")</f>
        <v>3</v>
      </c>
    </row>
    <row r="6209" spans="1:37" x14ac:dyDescent="0.25">
      <c r="A6209" t="s">
        <v>549</v>
      </c>
      <c r="B6209" t="s">
        <v>550</v>
      </c>
      <c r="C6209" s="67" t="str">
        <f t="shared" si="709"/>
        <v>Karma Hasselberger</v>
      </c>
      <c r="D6209" s="71" t="str" cm="1">
        <f t="array" ref="D6209">_xlfn.IFS(AK6209="1",CONCATENATE(C6209,"Regional"),AK6209="2",CONCATENATE(C6209,"Sectional"),AK6209="3",CONCATENATE(C6209,COUNTIF($C$1:C6209,C6209)))</f>
        <v>Karma Hasselberger13</v>
      </c>
      <c r="E6209" s="66">
        <v>45187.333333333336</v>
      </c>
      <c r="F6209" t="s">
        <v>2599</v>
      </c>
      <c r="G6209" s="46">
        <v>32</v>
      </c>
      <c r="H6209" s="46">
        <v>92</v>
      </c>
      <c r="I6209" s="46">
        <v>3</v>
      </c>
      <c r="J6209" t="s">
        <v>175</v>
      </c>
      <c r="K6209" t="s">
        <v>90</v>
      </c>
      <c r="L6209" s="46">
        <v>4988</v>
      </c>
      <c r="M6209" s="46">
        <v>72</v>
      </c>
      <c r="N6209" s="46">
        <v>69.3</v>
      </c>
      <c r="O6209" s="46">
        <v>119</v>
      </c>
      <c r="P6209" s="46">
        <f t="shared" si="710"/>
        <v>2</v>
      </c>
      <c r="R6209" s="67" t="s">
        <v>1214</v>
      </c>
      <c r="S6209" s="67">
        <f>COUNTIF(Y$2:$Y$100,R6209)</f>
        <v>0</v>
      </c>
      <c r="V6209" s="67">
        <f t="shared" si="714"/>
        <v>0</v>
      </c>
      <c r="X6209"/>
      <c r="Y6209" s="67" t="str">
        <f t="shared" si="715"/>
        <v xml:space="preserve"> </v>
      </c>
      <c r="AB6209" t="s">
        <v>90</v>
      </c>
      <c r="AC6209" s="46">
        <v>4988</v>
      </c>
      <c r="AD6209" s="46">
        <v>72</v>
      </c>
      <c r="AE6209" s="46">
        <v>69.3</v>
      </c>
      <c r="AF6209" s="46">
        <v>119</v>
      </c>
      <c r="AH6209" s="70" t="str">
        <f t="shared" si="711"/>
        <v/>
      </c>
      <c r="AI6209" s="70" t="str">
        <f t="shared" si="712"/>
        <v/>
      </c>
      <c r="AJ6209" s="70" t="str">
        <f t="shared" si="713"/>
        <v>X</v>
      </c>
      <c r="AK6209" s="70" t="str" cm="1">
        <f t="array" ref="AK6209">_xlfn.IFS(AH6209&lt;&gt;"","1",AI6209&lt;&gt;"","2",AJ6209&lt;&gt;"","3")</f>
        <v>3</v>
      </c>
    </row>
    <row r="6210" spans="1:37" x14ac:dyDescent="0.25">
      <c r="A6210" t="s">
        <v>234</v>
      </c>
      <c r="B6210" t="s">
        <v>362</v>
      </c>
      <c r="C6210" s="67" t="str">
        <f t="shared" ref="C6210:C6273" si="716">CONCATENATE(B6210," ",A6210)</f>
        <v>Emma Dobbins</v>
      </c>
      <c r="D6210" s="71" t="str" cm="1">
        <f t="array" ref="D6210">_xlfn.IFS(AK6210="1",CONCATENATE(C6210,"Regional"),AK6210="2",CONCATENATE(C6210,"Sectional"),AK6210="3",CONCATENATE(C6210,COUNTIF($C$1:C6210,C6210)))</f>
        <v>Emma Dobbins11</v>
      </c>
      <c r="E6210" s="66">
        <v>45187.333333333336</v>
      </c>
      <c r="F6210" t="s">
        <v>2599</v>
      </c>
      <c r="G6210" s="46">
        <v>32</v>
      </c>
      <c r="H6210" s="46">
        <v>92</v>
      </c>
      <c r="I6210" s="46">
        <v>3</v>
      </c>
      <c r="J6210" t="s">
        <v>175</v>
      </c>
      <c r="K6210" t="s">
        <v>90</v>
      </c>
      <c r="L6210" s="46">
        <v>4988</v>
      </c>
      <c r="M6210" s="46">
        <v>72</v>
      </c>
      <c r="N6210" s="46">
        <v>69.3</v>
      </c>
      <c r="O6210" s="46">
        <v>119</v>
      </c>
      <c r="P6210" s="46">
        <f t="shared" ref="P6210:P6273" si="717">IF(L6210&gt;4000,2,1)</f>
        <v>2</v>
      </c>
      <c r="R6210" s="67" t="s">
        <v>1538</v>
      </c>
      <c r="S6210" s="67">
        <f>COUNTIF(Y$2:$Y$100,R6210)</f>
        <v>0</v>
      </c>
      <c r="V6210" s="67">
        <f t="shared" si="714"/>
        <v>0</v>
      </c>
      <c r="X6210"/>
      <c r="Y6210" s="67" t="str">
        <f t="shared" si="715"/>
        <v xml:space="preserve"> </v>
      </c>
      <c r="AB6210" t="s">
        <v>90</v>
      </c>
      <c r="AC6210" s="46">
        <v>4988</v>
      </c>
      <c r="AD6210" s="46">
        <v>72</v>
      </c>
      <c r="AE6210" s="46">
        <v>69.3</v>
      </c>
      <c r="AF6210" s="46">
        <v>119</v>
      </c>
      <c r="AH6210" s="70" t="str">
        <f t="shared" ref="AH6210:AH6273" si="718">IF(ISNUMBER(SEARCH("regional",$F6210)),$F6210,"")</f>
        <v/>
      </c>
      <c r="AI6210" s="70" t="str">
        <f t="shared" ref="AI6210:AI6273" si="719">IF(ISNUMBER(SEARCH("sectional",$F6210)),$F6210,"")</f>
        <v/>
      </c>
      <c r="AJ6210" s="70" t="str">
        <f t="shared" ref="AJ6210:AJ6273" si="720">IF(AND(AH6210="",AI6210=""),"X","")</f>
        <v>X</v>
      </c>
      <c r="AK6210" s="70" t="str" cm="1">
        <f t="array" ref="AK6210">_xlfn.IFS(AH6210&lt;&gt;"","1",AI6210&lt;&gt;"","2",AJ6210&lt;&gt;"","3")</f>
        <v>3</v>
      </c>
    </row>
    <row r="6211" spans="1:37" x14ac:dyDescent="0.25">
      <c r="A6211" t="s">
        <v>1729</v>
      </c>
      <c r="B6211" t="s">
        <v>353</v>
      </c>
      <c r="C6211" s="67" t="str">
        <f t="shared" si="716"/>
        <v>Olivia Konrardy-Buchal</v>
      </c>
      <c r="D6211" s="71" t="str" cm="1">
        <f t="array" ref="D6211">_xlfn.IFS(AK6211="1",CONCATENATE(C6211,"Regional"),AK6211="2",CONCATENATE(C6211,"Sectional"),AK6211="3",CONCATENATE(C6211,COUNTIF($C$1:C6211,C6211)))</f>
        <v>Olivia Konrardy-Buchal12</v>
      </c>
      <c r="E6211" s="66">
        <v>45187.333333333336</v>
      </c>
      <c r="F6211" t="s">
        <v>2599</v>
      </c>
      <c r="G6211" s="46">
        <v>32</v>
      </c>
      <c r="H6211" s="46">
        <v>92</v>
      </c>
      <c r="I6211" s="46">
        <v>3</v>
      </c>
      <c r="J6211" t="s">
        <v>175</v>
      </c>
      <c r="K6211" t="s">
        <v>90</v>
      </c>
      <c r="L6211" s="46">
        <v>4988</v>
      </c>
      <c r="M6211" s="46">
        <v>72</v>
      </c>
      <c r="N6211" s="46">
        <v>69.3</v>
      </c>
      <c r="O6211" s="46">
        <v>119</v>
      </c>
      <c r="P6211" s="46">
        <f t="shared" si="717"/>
        <v>2</v>
      </c>
      <c r="R6211" s="67" t="s">
        <v>3518</v>
      </c>
      <c r="S6211" s="67">
        <f>COUNTIF(Y$2:$Y$100,R6211)</f>
        <v>0</v>
      </c>
      <c r="V6211" s="67">
        <f t="shared" si="714"/>
        <v>0</v>
      </c>
      <c r="X6211"/>
      <c r="Y6211" s="67" t="str">
        <f t="shared" si="715"/>
        <v xml:space="preserve"> </v>
      </c>
      <c r="AB6211" t="s">
        <v>90</v>
      </c>
      <c r="AC6211" s="46">
        <v>4988</v>
      </c>
      <c r="AD6211" s="46">
        <v>72</v>
      </c>
      <c r="AE6211" s="46">
        <v>69.3</v>
      </c>
      <c r="AF6211" s="46">
        <v>119</v>
      </c>
      <c r="AH6211" s="70" t="str">
        <f t="shared" si="718"/>
        <v/>
      </c>
      <c r="AI6211" s="70" t="str">
        <f t="shared" si="719"/>
        <v/>
      </c>
      <c r="AJ6211" s="70" t="str">
        <f t="shared" si="720"/>
        <v>X</v>
      </c>
      <c r="AK6211" s="70" t="str" cm="1">
        <f t="array" ref="AK6211">_xlfn.IFS(AH6211&lt;&gt;"","1",AI6211&lt;&gt;"","2",AJ6211&lt;&gt;"","3")</f>
        <v>3</v>
      </c>
    </row>
    <row r="6212" spans="1:37" x14ac:dyDescent="0.25">
      <c r="A6212" t="s">
        <v>1930</v>
      </c>
      <c r="B6212" t="s">
        <v>348</v>
      </c>
      <c r="C6212" s="67" t="str">
        <f t="shared" si="716"/>
        <v>Camryn Eirschele</v>
      </c>
      <c r="D6212" s="71" t="str" cm="1">
        <f t="array" ref="D6212">_xlfn.IFS(AK6212="1",CONCATENATE(C6212,"Regional"),AK6212="2",CONCATENATE(C6212,"Sectional"),AK6212="3",CONCATENATE(C6212,COUNTIF($C$1:C6212,C6212)))</f>
        <v>Camryn Eirschele13</v>
      </c>
      <c r="E6212" s="66">
        <v>45187.333333333336</v>
      </c>
      <c r="F6212" t="s">
        <v>2599</v>
      </c>
      <c r="G6212" s="46">
        <v>32</v>
      </c>
      <c r="H6212" s="46">
        <v>94</v>
      </c>
      <c r="I6212" s="46">
        <v>6</v>
      </c>
      <c r="J6212" t="s">
        <v>175</v>
      </c>
      <c r="K6212" t="s">
        <v>90</v>
      </c>
      <c r="L6212" s="46">
        <v>4988</v>
      </c>
      <c r="M6212" s="46">
        <v>72</v>
      </c>
      <c r="N6212" s="46">
        <v>69.3</v>
      </c>
      <c r="O6212" s="46">
        <v>119</v>
      </c>
      <c r="P6212" s="46">
        <f t="shared" si="717"/>
        <v>2</v>
      </c>
      <c r="R6212" s="67" t="s">
        <v>2945</v>
      </c>
      <c r="S6212" s="67">
        <f>COUNTIF(Y$2:$Y$100,R6212)</f>
        <v>0</v>
      </c>
      <c r="V6212" s="67">
        <f t="shared" si="714"/>
        <v>0</v>
      </c>
      <c r="X6212"/>
      <c r="Y6212" s="67" t="str">
        <f t="shared" si="715"/>
        <v xml:space="preserve"> </v>
      </c>
      <c r="AB6212" t="s">
        <v>90</v>
      </c>
      <c r="AC6212" s="46">
        <v>4988</v>
      </c>
      <c r="AD6212" s="46">
        <v>72</v>
      </c>
      <c r="AE6212" s="46">
        <v>69.3</v>
      </c>
      <c r="AF6212" s="46">
        <v>119</v>
      </c>
      <c r="AH6212" s="70" t="str">
        <f t="shared" si="718"/>
        <v/>
      </c>
      <c r="AI6212" s="70" t="str">
        <f t="shared" si="719"/>
        <v/>
      </c>
      <c r="AJ6212" s="70" t="str">
        <f t="shared" si="720"/>
        <v>X</v>
      </c>
      <c r="AK6212" s="70" t="str" cm="1">
        <f t="array" ref="AK6212">_xlfn.IFS(AH6212&lt;&gt;"","1",AI6212&lt;&gt;"","2",AJ6212&lt;&gt;"","3")</f>
        <v>3</v>
      </c>
    </row>
    <row r="6213" spans="1:37" x14ac:dyDescent="0.25">
      <c r="A6213" t="s">
        <v>2090</v>
      </c>
      <c r="B6213" t="s">
        <v>311</v>
      </c>
      <c r="C6213" s="67" t="str">
        <f t="shared" si="716"/>
        <v>Julia McBride</v>
      </c>
      <c r="D6213" s="71" t="str" cm="1">
        <f t="array" ref="D6213">_xlfn.IFS(AK6213="1",CONCATENATE(C6213,"Regional"),AK6213="2",CONCATENATE(C6213,"Sectional"),AK6213="3",CONCATENATE(C6213,COUNTIF($C$1:C6213,C6213)))</f>
        <v>Julia McBride11</v>
      </c>
      <c r="E6213" s="66">
        <v>45187.333333333336</v>
      </c>
      <c r="F6213" t="s">
        <v>2599</v>
      </c>
      <c r="G6213" s="46">
        <v>32</v>
      </c>
      <c r="H6213" s="46">
        <v>94</v>
      </c>
      <c r="I6213" s="46">
        <v>6</v>
      </c>
      <c r="J6213" t="s">
        <v>175</v>
      </c>
      <c r="K6213" t="s">
        <v>90</v>
      </c>
      <c r="L6213" s="46">
        <v>4988</v>
      </c>
      <c r="M6213" s="46">
        <v>72</v>
      </c>
      <c r="N6213" s="46">
        <v>69.3</v>
      </c>
      <c r="O6213" s="46">
        <v>119</v>
      </c>
      <c r="P6213" s="46">
        <f t="shared" si="717"/>
        <v>2</v>
      </c>
      <c r="R6213" s="67" t="s">
        <v>3113</v>
      </c>
      <c r="S6213" s="67">
        <f>COUNTIF(Y$2:$Y$100,R6213)</f>
        <v>0</v>
      </c>
      <c r="V6213" s="67">
        <f t="shared" si="714"/>
        <v>0</v>
      </c>
      <c r="X6213"/>
      <c r="Y6213" s="67" t="str">
        <f t="shared" si="715"/>
        <v xml:space="preserve"> </v>
      </c>
      <c r="AB6213" t="s">
        <v>90</v>
      </c>
      <c r="AC6213" s="46">
        <v>4988</v>
      </c>
      <c r="AD6213" s="46">
        <v>72</v>
      </c>
      <c r="AE6213" s="46">
        <v>69.3</v>
      </c>
      <c r="AF6213" s="46">
        <v>119</v>
      </c>
      <c r="AH6213" s="70" t="str">
        <f t="shared" si="718"/>
        <v/>
      </c>
      <c r="AI6213" s="70" t="str">
        <f t="shared" si="719"/>
        <v/>
      </c>
      <c r="AJ6213" s="70" t="str">
        <f t="shared" si="720"/>
        <v>X</v>
      </c>
      <c r="AK6213" s="70" t="str" cm="1">
        <f t="array" ref="AK6213">_xlfn.IFS(AH6213&lt;&gt;"","1",AI6213&lt;&gt;"","2",AJ6213&lt;&gt;"","3")</f>
        <v>3</v>
      </c>
    </row>
    <row r="6214" spans="1:37" x14ac:dyDescent="0.25">
      <c r="A6214" t="s">
        <v>551</v>
      </c>
      <c r="B6214" t="s">
        <v>552</v>
      </c>
      <c r="C6214" s="67" t="str">
        <f t="shared" si="716"/>
        <v>Tennysen Makepeace</v>
      </c>
      <c r="D6214" s="71" t="str" cm="1">
        <f t="array" ref="D6214">_xlfn.IFS(AK6214="1",CONCATENATE(C6214,"Regional"),AK6214="2",CONCATENATE(C6214,"Sectional"),AK6214="3",CONCATENATE(C6214,COUNTIF($C$1:C6214,C6214)))</f>
        <v>Tennysen Makepeace11</v>
      </c>
      <c r="E6214" s="66">
        <v>45187.333333333336</v>
      </c>
      <c r="F6214" t="s">
        <v>2599</v>
      </c>
      <c r="G6214" s="46">
        <v>32</v>
      </c>
      <c r="H6214" s="46">
        <v>95</v>
      </c>
      <c r="I6214" s="46">
        <v>8</v>
      </c>
      <c r="J6214" t="s">
        <v>175</v>
      </c>
      <c r="K6214" t="s">
        <v>90</v>
      </c>
      <c r="L6214" s="46">
        <v>4988</v>
      </c>
      <c r="M6214" s="46">
        <v>72</v>
      </c>
      <c r="N6214" s="46">
        <v>69.3</v>
      </c>
      <c r="O6214" s="46">
        <v>119</v>
      </c>
      <c r="P6214" s="46">
        <f t="shared" si="717"/>
        <v>2</v>
      </c>
      <c r="R6214" s="67" t="s">
        <v>1215</v>
      </c>
      <c r="S6214" s="67">
        <f>COUNTIF(Y$2:$Y$100,R6214)</f>
        <v>0</v>
      </c>
      <c r="V6214" s="67">
        <f t="shared" si="714"/>
        <v>0</v>
      </c>
      <c r="X6214"/>
      <c r="Y6214" s="67" t="str">
        <f t="shared" si="715"/>
        <v xml:space="preserve"> </v>
      </c>
      <c r="AB6214" t="s">
        <v>90</v>
      </c>
      <c r="AC6214" s="46">
        <v>4988</v>
      </c>
      <c r="AD6214" s="46">
        <v>72</v>
      </c>
      <c r="AE6214" s="46">
        <v>69.3</v>
      </c>
      <c r="AF6214" s="46">
        <v>119</v>
      </c>
      <c r="AH6214" s="70" t="str">
        <f t="shared" si="718"/>
        <v/>
      </c>
      <c r="AI6214" s="70" t="str">
        <f t="shared" si="719"/>
        <v/>
      </c>
      <c r="AJ6214" s="70" t="str">
        <f t="shared" si="720"/>
        <v>X</v>
      </c>
      <c r="AK6214" s="70" t="str" cm="1">
        <f t="array" ref="AK6214">_xlfn.IFS(AH6214&lt;&gt;"","1",AI6214&lt;&gt;"","2",AJ6214&lt;&gt;"","3")</f>
        <v>3</v>
      </c>
    </row>
    <row r="6215" spans="1:37" x14ac:dyDescent="0.25">
      <c r="A6215" t="s">
        <v>932</v>
      </c>
      <c r="B6215" t="s">
        <v>570</v>
      </c>
      <c r="C6215" s="67" t="str">
        <f t="shared" si="716"/>
        <v>Sydney Kranig</v>
      </c>
      <c r="D6215" s="71" t="str" cm="1">
        <f t="array" ref="D6215">_xlfn.IFS(AK6215="1",CONCATENATE(C6215,"Regional"),AK6215="2",CONCATENATE(C6215,"Sectional"),AK6215="3",CONCATENATE(C6215,COUNTIF($C$1:C6215,C6215)))</f>
        <v>Sydney Kranig11</v>
      </c>
      <c r="E6215" s="66">
        <v>45187.333333333336</v>
      </c>
      <c r="F6215" t="s">
        <v>2599</v>
      </c>
      <c r="G6215" s="46">
        <v>32</v>
      </c>
      <c r="H6215" s="46">
        <v>97</v>
      </c>
      <c r="I6215" s="46">
        <v>9</v>
      </c>
      <c r="J6215" t="s">
        <v>175</v>
      </c>
      <c r="K6215" t="s">
        <v>90</v>
      </c>
      <c r="L6215" s="46">
        <v>4988</v>
      </c>
      <c r="M6215" s="46">
        <v>72</v>
      </c>
      <c r="N6215" s="46">
        <v>69.3</v>
      </c>
      <c r="O6215" s="46">
        <v>119</v>
      </c>
      <c r="P6215" s="46">
        <f t="shared" si="717"/>
        <v>2</v>
      </c>
      <c r="R6215" s="67" t="s">
        <v>3114</v>
      </c>
      <c r="S6215" s="67">
        <f>COUNTIF(Y$2:$Y$100,R6215)</f>
        <v>0</v>
      </c>
      <c r="V6215" s="67">
        <f t="shared" si="714"/>
        <v>0</v>
      </c>
      <c r="X6215"/>
      <c r="Y6215" s="67" t="str">
        <f t="shared" si="715"/>
        <v xml:space="preserve"> </v>
      </c>
      <c r="AB6215" t="s">
        <v>90</v>
      </c>
      <c r="AC6215" s="46">
        <v>4988</v>
      </c>
      <c r="AD6215" s="46">
        <v>72</v>
      </c>
      <c r="AE6215" s="46">
        <v>69.3</v>
      </c>
      <c r="AF6215" s="46">
        <v>119</v>
      </c>
      <c r="AH6215" s="70" t="str">
        <f t="shared" si="718"/>
        <v/>
      </c>
      <c r="AI6215" s="70" t="str">
        <f t="shared" si="719"/>
        <v/>
      </c>
      <c r="AJ6215" s="70" t="str">
        <f t="shared" si="720"/>
        <v>X</v>
      </c>
      <c r="AK6215" s="70" t="str" cm="1">
        <f t="array" ref="AK6215">_xlfn.IFS(AH6215&lt;&gt;"","1",AI6215&lt;&gt;"","2",AJ6215&lt;&gt;"","3")</f>
        <v>3</v>
      </c>
    </row>
    <row r="6216" spans="1:37" x14ac:dyDescent="0.25">
      <c r="A6216" t="s">
        <v>1932</v>
      </c>
      <c r="B6216" t="s">
        <v>2711</v>
      </c>
      <c r="C6216" s="67" t="str">
        <f t="shared" si="716"/>
        <v>Rylee Fritz</v>
      </c>
      <c r="D6216" s="71" t="str" cm="1">
        <f t="array" ref="D6216">_xlfn.IFS(AK6216="1",CONCATENATE(C6216,"Regional"),AK6216="2",CONCATENATE(C6216,"Sectional"),AK6216="3",CONCATENATE(C6216,COUNTIF($C$1:C6216,C6216)))</f>
        <v>Rylee Fritz13</v>
      </c>
      <c r="E6216" s="66">
        <v>45187.333333333336</v>
      </c>
      <c r="F6216" t="s">
        <v>2599</v>
      </c>
      <c r="G6216" s="46">
        <v>32</v>
      </c>
      <c r="H6216" s="46">
        <v>98</v>
      </c>
      <c r="I6216" s="46">
        <v>10</v>
      </c>
      <c r="J6216" t="s">
        <v>175</v>
      </c>
      <c r="K6216" t="s">
        <v>90</v>
      </c>
      <c r="L6216" s="46">
        <v>4988</v>
      </c>
      <c r="M6216" s="46">
        <v>72</v>
      </c>
      <c r="N6216" s="46">
        <v>69.3</v>
      </c>
      <c r="O6216" s="46">
        <v>119</v>
      </c>
      <c r="P6216" s="46">
        <f t="shared" si="717"/>
        <v>2</v>
      </c>
      <c r="R6216" s="67" t="s">
        <v>2947</v>
      </c>
      <c r="S6216" s="67">
        <f>COUNTIF(Y$2:$Y$100,R6216)</f>
        <v>0</v>
      </c>
      <c r="V6216" s="67">
        <f t="shared" si="714"/>
        <v>0</v>
      </c>
      <c r="X6216"/>
      <c r="Y6216" s="67" t="str">
        <f t="shared" si="715"/>
        <v xml:space="preserve"> </v>
      </c>
      <c r="AB6216" t="s">
        <v>90</v>
      </c>
      <c r="AC6216" s="46">
        <v>4988</v>
      </c>
      <c r="AD6216" s="46">
        <v>72</v>
      </c>
      <c r="AE6216" s="46">
        <v>69.3</v>
      </c>
      <c r="AF6216" s="46">
        <v>119</v>
      </c>
      <c r="AH6216" s="70" t="str">
        <f t="shared" si="718"/>
        <v/>
      </c>
      <c r="AI6216" s="70" t="str">
        <f t="shared" si="719"/>
        <v/>
      </c>
      <c r="AJ6216" s="70" t="str">
        <f t="shared" si="720"/>
        <v>X</v>
      </c>
      <c r="AK6216" s="70" t="str" cm="1">
        <f t="array" ref="AK6216">_xlfn.IFS(AH6216&lt;&gt;"","1",AI6216&lt;&gt;"","2",AJ6216&lt;&gt;"","3")</f>
        <v>3</v>
      </c>
    </row>
    <row r="6217" spans="1:37" x14ac:dyDescent="0.25">
      <c r="A6217" t="s">
        <v>1016</v>
      </c>
      <c r="B6217" t="s">
        <v>492</v>
      </c>
      <c r="C6217" s="67" t="str">
        <f t="shared" si="716"/>
        <v>Anna Strasser</v>
      </c>
      <c r="D6217" s="71" t="str" cm="1">
        <f t="array" ref="D6217">_xlfn.IFS(AK6217="1",CONCATENATE(C6217,"Regional"),AK6217="2",CONCATENATE(C6217,"Sectional"),AK6217="3",CONCATENATE(C6217,COUNTIF($C$1:C6217,C6217)))</f>
        <v>Anna Strasser8</v>
      </c>
      <c r="E6217" s="66">
        <v>45187.333333333336</v>
      </c>
      <c r="F6217" t="s">
        <v>2599</v>
      </c>
      <c r="G6217" s="46">
        <v>32</v>
      </c>
      <c r="H6217" s="46">
        <v>98</v>
      </c>
      <c r="I6217" s="46">
        <v>10</v>
      </c>
      <c r="J6217" t="s">
        <v>175</v>
      </c>
      <c r="K6217" t="s">
        <v>90</v>
      </c>
      <c r="L6217" s="46">
        <v>4988</v>
      </c>
      <c r="M6217" s="46">
        <v>72</v>
      </c>
      <c r="N6217" s="46">
        <v>69.3</v>
      </c>
      <c r="O6217" s="46">
        <v>119</v>
      </c>
      <c r="P6217" s="46">
        <f t="shared" si="717"/>
        <v>2</v>
      </c>
      <c r="R6217" s="67" t="s">
        <v>1516</v>
      </c>
      <c r="S6217" s="67">
        <f>COUNTIF(Y$2:$Y$100,R6217)</f>
        <v>0</v>
      </c>
      <c r="V6217" s="67">
        <f t="shared" si="714"/>
        <v>0</v>
      </c>
      <c r="X6217"/>
      <c r="Y6217" s="67" t="str">
        <f t="shared" si="715"/>
        <v xml:space="preserve"> </v>
      </c>
      <c r="AB6217" t="s">
        <v>90</v>
      </c>
      <c r="AC6217" s="46">
        <v>4988</v>
      </c>
      <c r="AD6217" s="46">
        <v>72</v>
      </c>
      <c r="AE6217" s="46">
        <v>69.3</v>
      </c>
      <c r="AF6217" s="46">
        <v>119</v>
      </c>
      <c r="AH6217" s="70" t="str">
        <f t="shared" si="718"/>
        <v/>
      </c>
      <c r="AI6217" s="70" t="str">
        <f t="shared" si="719"/>
        <v/>
      </c>
      <c r="AJ6217" s="70" t="str">
        <f t="shared" si="720"/>
        <v>X</v>
      </c>
      <c r="AK6217" s="70" t="str" cm="1">
        <f t="array" ref="AK6217">_xlfn.IFS(AH6217&lt;&gt;"","1",AI6217&lt;&gt;"","2",AJ6217&lt;&gt;"","3")</f>
        <v>3</v>
      </c>
    </row>
    <row r="6218" spans="1:37" x14ac:dyDescent="0.25">
      <c r="A6218" t="s">
        <v>366</v>
      </c>
      <c r="B6218" t="s">
        <v>555</v>
      </c>
      <c r="C6218" s="67" t="str">
        <f t="shared" si="716"/>
        <v>Molly Swift</v>
      </c>
      <c r="D6218" s="71" t="str" cm="1">
        <f t="array" ref="D6218">_xlfn.IFS(AK6218="1",CONCATENATE(C6218,"Regional"),AK6218="2",CONCATENATE(C6218,"Sectional"),AK6218="3",CONCATENATE(C6218,COUNTIF($C$1:C6218,C6218)))</f>
        <v>Molly Swift7</v>
      </c>
      <c r="E6218" s="66">
        <v>45187.333333333336</v>
      </c>
      <c r="F6218" t="s">
        <v>2599</v>
      </c>
      <c r="G6218" s="46">
        <v>32</v>
      </c>
      <c r="H6218" s="46">
        <v>98</v>
      </c>
      <c r="I6218" s="46">
        <v>10</v>
      </c>
      <c r="J6218" t="s">
        <v>175</v>
      </c>
      <c r="K6218" t="s">
        <v>90</v>
      </c>
      <c r="L6218" s="46">
        <v>4988</v>
      </c>
      <c r="M6218" s="46">
        <v>72</v>
      </c>
      <c r="N6218" s="46">
        <v>69.3</v>
      </c>
      <c r="O6218" s="46">
        <v>119</v>
      </c>
      <c r="P6218" s="46">
        <f t="shared" si="717"/>
        <v>2</v>
      </c>
      <c r="R6218" s="67" t="s">
        <v>1217</v>
      </c>
      <c r="S6218" s="67">
        <f>COUNTIF(Y$2:$Y$100,R6218)</f>
        <v>0</v>
      </c>
      <c r="V6218" s="67">
        <f t="shared" si="714"/>
        <v>0</v>
      </c>
      <c r="X6218"/>
      <c r="Y6218" s="67" t="str">
        <f t="shared" si="715"/>
        <v xml:space="preserve"> </v>
      </c>
      <c r="AB6218" t="s">
        <v>90</v>
      </c>
      <c r="AC6218" s="46">
        <v>4988</v>
      </c>
      <c r="AD6218" s="46">
        <v>72</v>
      </c>
      <c r="AE6218" s="46">
        <v>69.3</v>
      </c>
      <c r="AF6218" s="46">
        <v>119</v>
      </c>
      <c r="AH6218" s="70" t="str">
        <f t="shared" si="718"/>
        <v/>
      </c>
      <c r="AI6218" s="70" t="str">
        <f t="shared" si="719"/>
        <v/>
      </c>
      <c r="AJ6218" s="70" t="str">
        <f t="shared" si="720"/>
        <v>X</v>
      </c>
      <c r="AK6218" s="70" t="str" cm="1">
        <f t="array" ref="AK6218">_xlfn.IFS(AH6218&lt;&gt;"","1",AI6218&lt;&gt;"","2",AJ6218&lt;&gt;"","3")</f>
        <v>3</v>
      </c>
    </row>
    <row r="6219" spans="1:37" x14ac:dyDescent="0.25">
      <c r="A6219" t="s">
        <v>1692</v>
      </c>
      <c r="B6219" t="s">
        <v>535</v>
      </c>
      <c r="C6219" s="67" t="str">
        <f t="shared" si="716"/>
        <v>Rachel Ewers</v>
      </c>
      <c r="D6219" s="71" t="str" cm="1">
        <f t="array" ref="D6219">_xlfn.IFS(AK6219="1",CONCATENATE(C6219,"Regional"),AK6219="2",CONCATENATE(C6219,"Sectional"),AK6219="3",CONCATENATE(C6219,COUNTIF($C$1:C6219,C6219)))</f>
        <v>Rachel Ewers13</v>
      </c>
      <c r="E6219" s="66">
        <v>45187.333333333336</v>
      </c>
      <c r="F6219" t="s">
        <v>2599</v>
      </c>
      <c r="G6219" s="46">
        <v>32</v>
      </c>
      <c r="H6219" s="46">
        <v>100</v>
      </c>
      <c r="I6219" s="46">
        <v>13</v>
      </c>
      <c r="J6219" t="s">
        <v>175</v>
      </c>
      <c r="K6219" t="s">
        <v>90</v>
      </c>
      <c r="L6219" s="46">
        <v>4988</v>
      </c>
      <c r="M6219" s="46">
        <v>72</v>
      </c>
      <c r="N6219" s="46">
        <v>69.3</v>
      </c>
      <c r="O6219" s="46">
        <v>119</v>
      </c>
      <c r="P6219" s="46">
        <f t="shared" si="717"/>
        <v>2</v>
      </c>
      <c r="R6219" s="67" t="s">
        <v>2950</v>
      </c>
      <c r="S6219" s="67">
        <f>COUNTIF(Y$2:$Y$100,R6219)</f>
        <v>0</v>
      </c>
      <c r="V6219" s="67">
        <f t="shared" si="714"/>
        <v>0</v>
      </c>
      <c r="X6219"/>
      <c r="Y6219" s="67" t="str">
        <f t="shared" si="715"/>
        <v xml:space="preserve"> </v>
      </c>
      <c r="AB6219" t="s">
        <v>90</v>
      </c>
      <c r="AC6219" s="46">
        <v>4988</v>
      </c>
      <c r="AD6219" s="46">
        <v>72</v>
      </c>
      <c r="AE6219" s="46">
        <v>69.3</v>
      </c>
      <c r="AF6219" s="46">
        <v>119</v>
      </c>
      <c r="AH6219" s="70" t="str">
        <f t="shared" si="718"/>
        <v/>
      </c>
      <c r="AI6219" s="70" t="str">
        <f t="shared" si="719"/>
        <v/>
      </c>
      <c r="AJ6219" s="70" t="str">
        <f t="shared" si="720"/>
        <v>X</v>
      </c>
      <c r="AK6219" s="70" t="str" cm="1">
        <f t="array" ref="AK6219">_xlfn.IFS(AH6219&lt;&gt;"","1",AI6219&lt;&gt;"","2",AJ6219&lt;&gt;"","3")</f>
        <v>3</v>
      </c>
    </row>
    <row r="6220" spans="1:37" x14ac:dyDescent="0.25">
      <c r="A6220" t="s">
        <v>1626</v>
      </c>
      <c r="B6220" t="s">
        <v>499</v>
      </c>
      <c r="C6220" s="67" t="str">
        <f t="shared" si="716"/>
        <v>Macy Keim</v>
      </c>
      <c r="D6220" s="71" t="str" cm="1">
        <f t="array" ref="D6220">_xlfn.IFS(AK6220="1",CONCATENATE(C6220,"Regional"),AK6220="2",CONCATENATE(C6220,"Sectional"),AK6220="3",CONCATENATE(C6220,COUNTIF($C$1:C6220,C6220)))</f>
        <v>Macy Keim12</v>
      </c>
      <c r="E6220" s="66">
        <v>45187.333333333336</v>
      </c>
      <c r="F6220" t="s">
        <v>2599</v>
      </c>
      <c r="G6220" s="46">
        <v>32</v>
      </c>
      <c r="H6220" s="46">
        <v>100</v>
      </c>
      <c r="I6220" s="46">
        <v>13</v>
      </c>
      <c r="J6220" t="s">
        <v>175</v>
      </c>
      <c r="K6220" t="s">
        <v>90</v>
      </c>
      <c r="L6220" s="46">
        <v>4988</v>
      </c>
      <c r="M6220" s="46">
        <v>72</v>
      </c>
      <c r="N6220" s="46">
        <v>69.3</v>
      </c>
      <c r="O6220" s="46">
        <v>119</v>
      </c>
      <c r="P6220" s="46">
        <f t="shared" si="717"/>
        <v>2</v>
      </c>
      <c r="R6220" s="67" t="s">
        <v>3516</v>
      </c>
      <c r="S6220" s="67">
        <f>COUNTIF(Y$2:$Y$100,R6220)</f>
        <v>0</v>
      </c>
      <c r="V6220" s="67">
        <f t="shared" si="714"/>
        <v>0</v>
      </c>
      <c r="X6220"/>
      <c r="Y6220" s="67" t="str">
        <f t="shared" si="715"/>
        <v xml:space="preserve"> </v>
      </c>
      <c r="AB6220" t="s">
        <v>90</v>
      </c>
      <c r="AC6220" s="46">
        <v>4988</v>
      </c>
      <c r="AD6220" s="46">
        <v>72</v>
      </c>
      <c r="AE6220" s="46">
        <v>69.3</v>
      </c>
      <c r="AF6220" s="46">
        <v>119</v>
      </c>
      <c r="AH6220" s="70" t="str">
        <f t="shared" si="718"/>
        <v/>
      </c>
      <c r="AI6220" s="70" t="str">
        <f t="shared" si="719"/>
        <v/>
      </c>
      <c r="AJ6220" s="70" t="str">
        <f t="shared" si="720"/>
        <v>X</v>
      </c>
      <c r="AK6220" s="70" t="str" cm="1">
        <f t="array" ref="AK6220">_xlfn.IFS(AH6220&lt;&gt;"","1",AI6220&lt;&gt;"","2",AJ6220&lt;&gt;"","3")</f>
        <v>3</v>
      </c>
    </row>
    <row r="6221" spans="1:37" x14ac:dyDescent="0.25">
      <c r="A6221" t="s">
        <v>2109</v>
      </c>
      <c r="B6221" t="s">
        <v>2110</v>
      </c>
      <c r="C6221" s="67" t="str">
        <f t="shared" si="716"/>
        <v>Becka Mohr</v>
      </c>
      <c r="D6221" s="71" t="str" cm="1">
        <f t="array" ref="D6221">_xlfn.IFS(AK6221="1",CONCATENATE(C6221,"Regional"),AK6221="2",CONCATENATE(C6221,"Sectional"),AK6221="3",CONCATENATE(C6221,COUNTIF($C$1:C6221,C6221)))</f>
        <v>Becka Mohr11</v>
      </c>
      <c r="E6221" s="66">
        <v>45187.333333333336</v>
      </c>
      <c r="F6221" t="s">
        <v>2599</v>
      </c>
      <c r="G6221" s="46">
        <v>32</v>
      </c>
      <c r="H6221" s="46">
        <v>101</v>
      </c>
      <c r="I6221" s="46">
        <v>15</v>
      </c>
      <c r="J6221" t="s">
        <v>175</v>
      </c>
      <c r="K6221" t="s">
        <v>90</v>
      </c>
      <c r="L6221" s="46">
        <v>4988</v>
      </c>
      <c r="M6221" s="46">
        <v>72</v>
      </c>
      <c r="N6221" s="46">
        <v>69.3</v>
      </c>
      <c r="O6221" s="46">
        <v>119</v>
      </c>
      <c r="P6221" s="46">
        <f t="shared" si="717"/>
        <v>2</v>
      </c>
      <c r="R6221" s="67" t="s">
        <v>3134</v>
      </c>
      <c r="S6221" s="67">
        <f>COUNTIF(Y$2:$Y$100,R6221)</f>
        <v>0</v>
      </c>
      <c r="V6221" s="67">
        <f t="shared" si="714"/>
        <v>0</v>
      </c>
      <c r="X6221"/>
      <c r="Y6221" s="67" t="str">
        <f t="shared" si="715"/>
        <v xml:space="preserve"> </v>
      </c>
      <c r="AB6221" t="s">
        <v>90</v>
      </c>
      <c r="AC6221" s="46">
        <v>4988</v>
      </c>
      <c r="AD6221" s="46">
        <v>72</v>
      </c>
      <c r="AE6221" s="46">
        <v>69.3</v>
      </c>
      <c r="AF6221" s="46">
        <v>119</v>
      </c>
      <c r="AH6221" s="70" t="str">
        <f t="shared" si="718"/>
        <v/>
      </c>
      <c r="AI6221" s="70" t="str">
        <f t="shared" si="719"/>
        <v/>
      </c>
      <c r="AJ6221" s="70" t="str">
        <f t="shared" si="720"/>
        <v>X</v>
      </c>
      <c r="AK6221" s="70" t="str" cm="1">
        <f t="array" ref="AK6221">_xlfn.IFS(AH6221&lt;&gt;"","1",AI6221&lt;&gt;"","2",AJ6221&lt;&gt;"","3")</f>
        <v>3</v>
      </c>
    </row>
    <row r="6222" spans="1:37" x14ac:dyDescent="0.25">
      <c r="A6222" t="s">
        <v>1627</v>
      </c>
      <c r="B6222" t="s">
        <v>554</v>
      </c>
      <c r="C6222" s="67" t="str">
        <f t="shared" si="716"/>
        <v>Trinity Horstman</v>
      </c>
      <c r="D6222" s="71" t="str" cm="1">
        <f t="array" ref="D6222">_xlfn.IFS(AK6222="1",CONCATENATE(C6222,"Regional"),AK6222="2",CONCATENATE(C6222,"Sectional"),AK6222="3",CONCATENATE(C6222,COUNTIF($C$1:C6222,C6222)))</f>
        <v>Trinity Horstman10</v>
      </c>
      <c r="E6222" s="66">
        <v>45187.333333333336</v>
      </c>
      <c r="F6222" t="s">
        <v>2599</v>
      </c>
      <c r="G6222" s="46">
        <v>32</v>
      </c>
      <c r="H6222" s="46">
        <v>103</v>
      </c>
      <c r="I6222" s="46">
        <v>16</v>
      </c>
      <c r="J6222" t="s">
        <v>175</v>
      </c>
      <c r="K6222" t="s">
        <v>90</v>
      </c>
      <c r="L6222" s="46">
        <v>4988</v>
      </c>
      <c r="M6222" s="46">
        <v>72</v>
      </c>
      <c r="N6222" s="46">
        <v>69.3</v>
      </c>
      <c r="O6222" s="46">
        <v>119</v>
      </c>
      <c r="P6222" s="46">
        <f t="shared" si="717"/>
        <v>2</v>
      </c>
      <c r="R6222" s="67" t="s">
        <v>3535</v>
      </c>
      <c r="S6222" s="67">
        <f>COUNTIF(Y$2:$Y$100,R6222)</f>
        <v>0</v>
      </c>
      <c r="V6222" s="67">
        <f t="shared" si="714"/>
        <v>0</v>
      </c>
      <c r="X6222"/>
      <c r="Y6222" s="67" t="str">
        <f t="shared" si="715"/>
        <v xml:space="preserve"> </v>
      </c>
      <c r="AB6222" t="s">
        <v>90</v>
      </c>
      <c r="AC6222" s="46">
        <v>4988</v>
      </c>
      <c r="AD6222" s="46">
        <v>72</v>
      </c>
      <c r="AE6222" s="46">
        <v>69.3</v>
      </c>
      <c r="AF6222" s="46">
        <v>119</v>
      </c>
      <c r="AH6222" s="70" t="str">
        <f t="shared" si="718"/>
        <v/>
      </c>
      <c r="AI6222" s="70" t="str">
        <f t="shared" si="719"/>
        <v/>
      </c>
      <c r="AJ6222" s="70" t="str">
        <f t="shared" si="720"/>
        <v>X</v>
      </c>
      <c r="AK6222" s="70" t="str" cm="1">
        <f t="array" ref="AK6222">_xlfn.IFS(AH6222&lt;&gt;"","1",AI6222&lt;&gt;"","2",AJ6222&lt;&gt;"","3")</f>
        <v>3</v>
      </c>
    </row>
    <row r="6223" spans="1:37" x14ac:dyDescent="0.25">
      <c r="A6223" t="s">
        <v>321</v>
      </c>
      <c r="B6223" t="s">
        <v>257</v>
      </c>
      <c r="C6223" s="67" t="str">
        <f t="shared" si="716"/>
        <v>Teagan Nelson</v>
      </c>
      <c r="D6223" s="71" t="str" cm="1">
        <f t="array" ref="D6223">_xlfn.IFS(AK6223="1",CONCATENATE(C6223,"Regional"),AK6223="2",CONCATENATE(C6223,"Sectional"),AK6223="3",CONCATENATE(C6223,COUNTIF($C$1:C6223,C6223)))</f>
        <v>Teagan Nelson11</v>
      </c>
      <c r="E6223" s="66">
        <v>45187.333333333336</v>
      </c>
      <c r="F6223" t="s">
        <v>2599</v>
      </c>
      <c r="G6223" s="46">
        <v>32</v>
      </c>
      <c r="H6223" s="46">
        <v>105</v>
      </c>
      <c r="I6223" s="46">
        <v>17</v>
      </c>
      <c r="J6223" t="s">
        <v>175</v>
      </c>
      <c r="K6223" t="s">
        <v>90</v>
      </c>
      <c r="L6223" s="46">
        <v>4988</v>
      </c>
      <c r="M6223" s="46">
        <v>72</v>
      </c>
      <c r="N6223" s="46">
        <v>69.3</v>
      </c>
      <c r="O6223" s="46">
        <v>119</v>
      </c>
      <c r="P6223" s="46">
        <f t="shared" si="717"/>
        <v>2</v>
      </c>
      <c r="R6223" s="67" t="s">
        <v>3266</v>
      </c>
      <c r="S6223" s="67">
        <f>COUNTIF(Y$2:$Y$100,R6223)</f>
        <v>0</v>
      </c>
      <c r="V6223" s="67">
        <f t="shared" si="714"/>
        <v>0</v>
      </c>
      <c r="X6223"/>
      <c r="Y6223" s="67" t="str">
        <f t="shared" si="715"/>
        <v xml:space="preserve"> </v>
      </c>
      <c r="AB6223" t="s">
        <v>90</v>
      </c>
      <c r="AC6223" s="46">
        <v>4988</v>
      </c>
      <c r="AD6223" s="46">
        <v>72</v>
      </c>
      <c r="AE6223" s="46">
        <v>69.3</v>
      </c>
      <c r="AF6223" s="46">
        <v>119</v>
      </c>
      <c r="AH6223" s="70" t="str">
        <f t="shared" si="718"/>
        <v/>
      </c>
      <c r="AI6223" s="70" t="str">
        <f t="shared" si="719"/>
        <v/>
      </c>
      <c r="AJ6223" s="70" t="str">
        <f t="shared" si="720"/>
        <v>X</v>
      </c>
      <c r="AK6223" s="70" t="str" cm="1">
        <f t="array" ref="AK6223">_xlfn.IFS(AH6223&lt;&gt;"","1",AI6223&lt;&gt;"","2",AJ6223&lt;&gt;"","3")</f>
        <v>3</v>
      </c>
    </row>
    <row r="6224" spans="1:37" x14ac:dyDescent="0.25">
      <c r="A6224" t="s">
        <v>2058</v>
      </c>
      <c r="B6224" t="s">
        <v>647</v>
      </c>
      <c r="C6224" s="67" t="str">
        <f t="shared" si="716"/>
        <v>Lucy Reyerson</v>
      </c>
      <c r="D6224" s="71" t="str" cm="1">
        <f t="array" ref="D6224">_xlfn.IFS(AK6224="1",CONCATENATE(C6224,"Regional"),AK6224="2",CONCATENATE(C6224,"Sectional"),AK6224="3",CONCATENATE(C6224,COUNTIF($C$1:C6224,C6224)))</f>
        <v>Lucy Reyerson11</v>
      </c>
      <c r="E6224" s="66">
        <v>45187.333333333336</v>
      </c>
      <c r="F6224" t="s">
        <v>2599</v>
      </c>
      <c r="G6224" s="46">
        <v>32</v>
      </c>
      <c r="H6224" s="46">
        <v>107</v>
      </c>
      <c r="I6224" s="46">
        <v>18</v>
      </c>
      <c r="J6224" t="s">
        <v>175</v>
      </c>
      <c r="K6224" t="s">
        <v>90</v>
      </c>
      <c r="L6224" s="46">
        <v>4988</v>
      </c>
      <c r="M6224" s="46">
        <v>72</v>
      </c>
      <c r="N6224" s="46">
        <v>69.3</v>
      </c>
      <c r="O6224" s="46">
        <v>119</v>
      </c>
      <c r="P6224" s="46">
        <f t="shared" si="717"/>
        <v>2</v>
      </c>
      <c r="R6224" s="67" t="s">
        <v>3080</v>
      </c>
      <c r="S6224" s="67">
        <f>COUNTIF(Y$2:$Y$100,R6224)</f>
        <v>0</v>
      </c>
      <c r="V6224" s="67">
        <f t="shared" ref="V6224:V6287" si="721">COUNTIF(R6224:R8851,Y6224)</f>
        <v>0</v>
      </c>
      <c r="X6224"/>
      <c r="Y6224" s="67" t="str">
        <f t="shared" si="715"/>
        <v xml:space="preserve"> </v>
      </c>
      <c r="AB6224" t="s">
        <v>90</v>
      </c>
      <c r="AC6224" s="46">
        <v>4988</v>
      </c>
      <c r="AD6224" s="46">
        <v>72</v>
      </c>
      <c r="AE6224" s="46">
        <v>69.3</v>
      </c>
      <c r="AF6224" s="46">
        <v>119</v>
      </c>
      <c r="AH6224" s="70" t="str">
        <f t="shared" si="718"/>
        <v/>
      </c>
      <c r="AI6224" s="70" t="str">
        <f t="shared" si="719"/>
        <v/>
      </c>
      <c r="AJ6224" s="70" t="str">
        <f t="shared" si="720"/>
        <v>X</v>
      </c>
      <c r="AK6224" s="70" t="str" cm="1">
        <f t="array" ref="AK6224">_xlfn.IFS(AH6224&lt;&gt;"","1",AI6224&lt;&gt;"","2",AJ6224&lt;&gt;"","3")</f>
        <v>3</v>
      </c>
    </row>
    <row r="6225" spans="1:37" x14ac:dyDescent="0.25">
      <c r="A6225" t="s">
        <v>1716</v>
      </c>
      <c r="B6225" t="s">
        <v>1094</v>
      </c>
      <c r="C6225" s="67" t="str">
        <f t="shared" si="716"/>
        <v>Rickie Tillotson</v>
      </c>
      <c r="D6225" s="71" t="str" cm="1">
        <f t="array" ref="D6225">_xlfn.IFS(AK6225="1",CONCATENATE(C6225,"Regional"),AK6225="2",CONCATENATE(C6225,"Sectional"),AK6225="3",CONCATENATE(C6225,COUNTIF($C$1:C6225,C6225)))</f>
        <v>Rickie Tillotson7</v>
      </c>
      <c r="E6225" s="66">
        <v>45187.333333333336</v>
      </c>
      <c r="F6225" t="s">
        <v>2599</v>
      </c>
      <c r="G6225" s="46">
        <v>32</v>
      </c>
      <c r="H6225" s="46">
        <v>109</v>
      </c>
      <c r="I6225" s="46">
        <v>19</v>
      </c>
      <c r="J6225" t="s">
        <v>175</v>
      </c>
      <c r="K6225" t="s">
        <v>90</v>
      </c>
      <c r="L6225" s="46">
        <v>4988</v>
      </c>
      <c r="M6225" s="46">
        <v>72</v>
      </c>
      <c r="N6225" s="46">
        <v>69.3</v>
      </c>
      <c r="O6225" s="46">
        <v>119</v>
      </c>
      <c r="P6225" s="46">
        <f t="shared" si="717"/>
        <v>2</v>
      </c>
      <c r="R6225" s="67" t="s">
        <v>3520</v>
      </c>
      <c r="S6225" s="67">
        <f>COUNTIF(Y$2:$Y$100,R6225)</f>
        <v>0</v>
      </c>
      <c r="V6225" s="67">
        <f t="shared" si="721"/>
        <v>0</v>
      </c>
      <c r="X6225"/>
      <c r="Y6225" s="67" t="str">
        <f t="shared" si="715"/>
        <v xml:space="preserve"> </v>
      </c>
      <c r="AB6225" t="s">
        <v>90</v>
      </c>
      <c r="AC6225" s="46">
        <v>4988</v>
      </c>
      <c r="AD6225" s="46">
        <v>72</v>
      </c>
      <c r="AE6225" s="46">
        <v>69.3</v>
      </c>
      <c r="AF6225" s="46">
        <v>119</v>
      </c>
      <c r="AH6225" s="70" t="str">
        <f t="shared" si="718"/>
        <v/>
      </c>
      <c r="AI6225" s="70" t="str">
        <f t="shared" si="719"/>
        <v/>
      </c>
      <c r="AJ6225" s="70" t="str">
        <f t="shared" si="720"/>
        <v>X</v>
      </c>
      <c r="AK6225" s="70" t="str" cm="1">
        <f t="array" ref="AK6225">_xlfn.IFS(AH6225&lt;&gt;"","1",AI6225&lt;&gt;"","2",AJ6225&lt;&gt;"","3")</f>
        <v>3</v>
      </c>
    </row>
    <row r="6226" spans="1:37" x14ac:dyDescent="0.25">
      <c r="A6226" t="s">
        <v>3400</v>
      </c>
      <c r="B6226" t="s">
        <v>2708</v>
      </c>
      <c r="C6226" s="67" t="str">
        <f t="shared" si="716"/>
        <v>Cadence Scholze</v>
      </c>
      <c r="D6226" s="71" t="str" cm="1">
        <f t="array" ref="D6226">_xlfn.IFS(AK6226="1",CONCATENATE(C6226,"Regional"),AK6226="2",CONCATENATE(C6226,"Sectional"),AK6226="3",CONCATENATE(C6226,COUNTIF($C$1:C6226,C6226)))</f>
        <v>Cadence Scholze13</v>
      </c>
      <c r="E6226" s="66">
        <v>45187.333333333336</v>
      </c>
      <c r="F6226" t="s">
        <v>2599</v>
      </c>
      <c r="G6226" s="46">
        <v>32</v>
      </c>
      <c r="H6226" s="46">
        <v>110</v>
      </c>
      <c r="I6226" s="46">
        <v>20</v>
      </c>
      <c r="J6226" t="s">
        <v>175</v>
      </c>
      <c r="K6226" t="s">
        <v>90</v>
      </c>
      <c r="L6226" s="46">
        <v>4988</v>
      </c>
      <c r="M6226" s="46">
        <v>72</v>
      </c>
      <c r="N6226" s="46">
        <v>69.3</v>
      </c>
      <c r="O6226" s="46">
        <v>119</v>
      </c>
      <c r="P6226" s="46">
        <f t="shared" si="717"/>
        <v>2</v>
      </c>
      <c r="R6226" s="67" t="s">
        <v>3536</v>
      </c>
      <c r="S6226" s="67">
        <f>COUNTIF(Y$2:$Y$100,R6226)</f>
        <v>0</v>
      </c>
      <c r="V6226" s="67">
        <f t="shared" si="721"/>
        <v>0</v>
      </c>
      <c r="X6226"/>
      <c r="Y6226" s="67" t="str">
        <f t="shared" si="715"/>
        <v xml:space="preserve"> </v>
      </c>
      <c r="AB6226" t="s">
        <v>90</v>
      </c>
      <c r="AC6226" s="46">
        <v>4988</v>
      </c>
      <c r="AD6226" s="46">
        <v>72</v>
      </c>
      <c r="AE6226" s="46">
        <v>69.3</v>
      </c>
      <c r="AF6226" s="46">
        <v>119</v>
      </c>
      <c r="AH6226" s="70" t="str">
        <f t="shared" si="718"/>
        <v/>
      </c>
      <c r="AI6226" s="70" t="str">
        <f t="shared" si="719"/>
        <v/>
      </c>
      <c r="AJ6226" s="70" t="str">
        <f t="shared" si="720"/>
        <v>X</v>
      </c>
      <c r="AK6226" s="70" t="str" cm="1">
        <f t="array" ref="AK6226">_xlfn.IFS(AH6226&lt;&gt;"","1",AI6226&lt;&gt;"","2",AJ6226&lt;&gt;"","3")</f>
        <v>3</v>
      </c>
    </row>
    <row r="6227" spans="1:37" x14ac:dyDescent="0.25">
      <c r="A6227" t="s">
        <v>2111</v>
      </c>
      <c r="B6227" t="s">
        <v>1669</v>
      </c>
      <c r="C6227" s="67" t="str">
        <f t="shared" si="716"/>
        <v>Makayla Blount</v>
      </c>
      <c r="D6227" s="71" t="str" cm="1">
        <f t="array" ref="D6227">_xlfn.IFS(AK6227="1",CONCATENATE(C6227,"Regional"),AK6227="2",CONCATENATE(C6227,"Sectional"),AK6227="3",CONCATENATE(C6227,COUNTIF($C$1:C6227,C6227)))</f>
        <v>Makayla Blount7</v>
      </c>
      <c r="E6227" s="66">
        <v>45187.333333333336</v>
      </c>
      <c r="F6227" t="s">
        <v>2599</v>
      </c>
      <c r="G6227" s="46">
        <v>32</v>
      </c>
      <c r="H6227" s="46">
        <v>111</v>
      </c>
      <c r="I6227" s="46">
        <v>21</v>
      </c>
      <c r="J6227" t="s">
        <v>175</v>
      </c>
      <c r="K6227" t="s">
        <v>90</v>
      </c>
      <c r="L6227" s="46">
        <v>4988</v>
      </c>
      <c r="M6227" s="46">
        <v>72</v>
      </c>
      <c r="N6227" s="46">
        <v>69.3</v>
      </c>
      <c r="O6227" s="46">
        <v>119</v>
      </c>
      <c r="P6227" s="46">
        <f t="shared" si="717"/>
        <v>2</v>
      </c>
      <c r="R6227" s="67" t="s">
        <v>3135</v>
      </c>
      <c r="S6227" s="67">
        <f>COUNTIF(Y$2:$Y$100,R6227)</f>
        <v>0</v>
      </c>
      <c r="V6227" s="67">
        <f t="shared" si="721"/>
        <v>0</v>
      </c>
      <c r="X6227"/>
      <c r="Y6227" s="67" t="str">
        <f t="shared" si="715"/>
        <v xml:space="preserve"> </v>
      </c>
      <c r="AB6227" t="s">
        <v>90</v>
      </c>
      <c r="AC6227" s="46">
        <v>4988</v>
      </c>
      <c r="AD6227" s="46">
        <v>72</v>
      </c>
      <c r="AE6227" s="46">
        <v>69.3</v>
      </c>
      <c r="AF6227" s="46">
        <v>119</v>
      </c>
      <c r="AH6227" s="70" t="str">
        <f t="shared" si="718"/>
        <v/>
      </c>
      <c r="AI6227" s="70" t="str">
        <f t="shared" si="719"/>
        <v/>
      </c>
      <c r="AJ6227" s="70" t="str">
        <f t="shared" si="720"/>
        <v>X</v>
      </c>
      <c r="AK6227" s="70" t="str" cm="1">
        <f t="array" ref="AK6227">_xlfn.IFS(AH6227&lt;&gt;"","1",AI6227&lt;&gt;"","2",AJ6227&lt;&gt;"","3")</f>
        <v>3</v>
      </c>
    </row>
    <row r="6228" spans="1:37" x14ac:dyDescent="0.25">
      <c r="A6228" t="s">
        <v>374</v>
      </c>
      <c r="B6228" t="s">
        <v>934</v>
      </c>
      <c r="C6228" s="67" t="str">
        <f t="shared" si="716"/>
        <v>Elena Wagner</v>
      </c>
      <c r="D6228" s="71" t="str" cm="1">
        <f t="array" ref="D6228">_xlfn.IFS(AK6228="1",CONCATENATE(C6228,"Regional"),AK6228="2",CONCATENATE(C6228,"Sectional"),AK6228="3",CONCATENATE(C6228,COUNTIF($C$1:C6228,C6228)))</f>
        <v>Elena Wagner12</v>
      </c>
      <c r="E6228" s="66">
        <v>45187.333333333336</v>
      </c>
      <c r="F6228" t="s">
        <v>2599</v>
      </c>
      <c r="G6228" s="46">
        <v>32</v>
      </c>
      <c r="H6228" s="46">
        <v>111</v>
      </c>
      <c r="I6228" s="46">
        <v>21</v>
      </c>
      <c r="J6228" t="s">
        <v>175</v>
      </c>
      <c r="K6228" t="s">
        <v>90</v>
      </c>
      <c r="L6228" s="46">
        <v>4988</v>
      </c>
      <c r="M6228" s="46">
        <v>72</v>
      </c>
      <c r="N6228" s="46">
        <v>69.3</v>
      </c>
      <c r="O6228" s="46">
        <v>119</v>
      </c>
      <c r="P6228" s="46">
        <f t="shared" si="717"/>
        <v>2</v>
      </c>
      <c r="R6228" s="67" t="s">
        <v>1459</v>
      </c>
      <c r="S6228" s="67">
        <f>COUNTIF(Y$2:$Y$100,R6228)</f>
        <v>0</v>
      </c>
      <c r="V6228" s="67">
        <f t="shared" si="721"/>
        <v>0</v>
      </c>
      <c r="X6228"/>
      <c r="Y6228" s="67" t="str">
        <f t="shared" si="715"/>
        <v xml:space="preserve"> </v>
      </c>
      <c r="AB6228" t="s">
        <v>90</v>
      </c>
      <c r="AC6228" s="46">
        <v>4988</v>
      </c>
      <c r="AD6228" s="46">
        <v>72</v>
      </c>
      <c r="AE6228" s="46">
        <v>69.3</v>
      </c>
      <c r="AF6228" s="46">
        <v>119</v>
      </c>
      <c r="AH6228" s="70" t="str">
        <f t="shared" si="718"/>
        <v/>
      </c>
      <c r="AI6228" s="70" t="str">
        <f t="shared" si="719"/>
        <v/>
      </c>
      <c r="AJ6228" s="70" t="str">
        <f t="shared" si="720"/>
        <v>X</v>
      </c>
      <c r="AK6228" s="70" t="str" cm="1">
        <f t="array" ref="AK6228">_xlfn.IFS(AH6228&lt;&gt;"","1",AI6228&lt;&gt;"","2",AJ6228&lt;&gt;"","3")</f>
        <v>3</v>
      </c>
    </row>
    <row r="6229" spans="1:37" x14ac:dyDescent="0.25">
      <c r="A6229" t="s">
        <v>384</v>
      </c>
      <c r="B6229" t="s">
        <v>417</v>
      </c>
      <c r="C6229" s="67" t="str">
        <f t="shared" si="716"/>
        <v>Brooklynn Williams</v>
      </c>
      <c r="D6229" s="71" t="str" cm="1">
        <f t="array" ref="D6229">_xlfn.IFS(AK6229="1",CONCATENATE(C6229,"Regional"),AK6229="2",CONCATENATE(C6229,"Sectional"),AK6229="3",CONCATENATE(C6229,COUNTIF($C$1:C6229,C6229)))</f>
        <v>Brooklynn Williams8</v>
      </c>
      <c r="E6229" s="66">
        <v>45187.333333333336</v>
      </c>
      <c r="F6229" t="s">
        <v>2599</v>
      </c>
      <c r="G6229" s="46">
        <v>32</v>
      </c>
      <c r="H6229" s="46">
        <v>112</v>
      </c>
      <c r="I6229" s="46">
        <v>23</v>
      </c>
      <c r="J6229" t="s">
        <v>175</v>
      </c>
      <c r="K6229" t="s">
        <v>90</v>
      </c>
      <c r="L6229" s="46">
        <v>4988</v>
      </c>
      <c r="M6229" s="46">
        <v>72</v>
      </c>
      <c r="N6229" s="46">
        <v>69.3</v>
      </c>
      <c r="O6229" s="46">
        <v>119</v>
      </c>
      <c r="P6229" s="46">
        <f t="shared" si="717"/>
        <v>2</v>
      </c>
      <c r="R6229" s="67" t="s">
        <v>1537</v>
      </c>
      <c r="S6229" s="67">
        <f>COUNTIF(Y$2:$Y$100,R6229)</f>
        <v>0</v>
      </c>
      <c r="V6229" s="67">
        <f t="shared" si="721"/>
        <v>0</v>
      </c>
      <c r="X6229"/>
      <c r="Y6229" s="67" t="str">
        <f t="shared" si="715"/>
        <v xml:space="preserve"> </v>
      </c>
      <c r="AB6229" t="s">
        <v>90</v>
      </c>
      <c r="AC6229" s="46">
        <v>4988</v>
      </c>
      <c r="AD6229" s="46">
        <v>72</v>
      </c>
      <c r="AE6229" s="46">
        <v>69.3</v>
      </c>
      <c r="AF6229" s="46">
        <v>119</v>
      </c>
      <c r="AH6229" s="70" t="str">
        <f t="shared" si="718"/>
        <v/>
      </c>
      <c r="AI6229" s="70" t="str">
        <f t="shared" si="719"/>
        <v/>
      </c>
      <c r="AJ6229" s="70" t="str">
        <f t="shared" si="720"/>
        <v>X</v>
      </c>
      <c r="AK6229" s="70" t="str" cm="1">
        <f t="array" ref="AK6229">_xlfn.IFS(AH6229&lt;&gt;"","1",AI6229&lt;&gt;"","2",AJ6229&lt;&gt;"","3")</f>
        <v>3</v>
      </c>
    </row>
    <row r="6230" spans="1:37" x14ac:dyDescent="0.25">
      <c r="A6230" t="s">
        <v>3401</v>
      </c>
      <c r="B6230" t="s">
        <v>270</v>
      </c>
      <c r="C6230" s="67" t="str">
        <f t="shared" si="716"/>
        <v>Natalie Tevis</v>
      </c>
      <c r="D6230" s="71" t="str" cm="1">
        <f t="array" ref="D6230">_xlfn.IFS(AK6230="1",CONCATENATE(C6230,"Regional"),AK6230="2",CONCATENATE(C6230,"Sectional"),AK6230="3",CONCATENATE(C6230,COUNTIF($C$1:C6230,C6230)))</f>
        <v>Natalie Tevis11</v>
      </c>
      <c r="E6230" s="66">
        <v>45187.333333333336</v>
      </c>
      <c r="F6230" t="s">
        <v>2599</v>
      </c>
      <c r="G6230" s="46">
        <v>32</v>
      </c>
      <c r="H6230" s="46">
        <v>113</v>
      </c>
      <c r="I6230" s="46">
        <v>24</v>
      </c>
      <c r="J6230" t="s">
        <v>175</v>
      </c>
      <c r="K6230" t="s">
        <v>90</v>
      </c>
      <c r="L6230" s="46">
        <v>4988</v>
      </c>
      <c r="M6230" s="46">
        <v>72</v>
      </c>
      <c r="N6230" s="46">
        <v>69.3</v>
      </c>
      <c r="O6230" s="46">
        <v>119</v>
      </c>
      <c r="P6230" s="46">
        <f t="shared" si="717"/>
        <v>2</v>
      </c>
      <c r="R6230" s="67" t="s">
        <v>3539</v>
      </c>
      <c r="S6230" s="67">
        <f>COUNTIF(Y$2:$Y$100,R6230)</f>
        <v>0</v>
      </c>
      <c r="V6230" s="67">
        <f t="shared" si="721"/>
        <v>0</v>
      </c>
      <c r="X6230"/>
      <c r="Y6230" s="67" t="str">
        <f t="shared" si="715"/>
        <v xml:space="preserve"> </v>
      </c>
      <c r="AB6230" t="s">
        <v>90</v>
      </c>
      <c r="AC6230" s="46">
        <v>4988</v>
      </c>
      <c r="AD6230" s="46">
        <v>72</v>
      </c>
      <c r="AE6230" s="46">
        <v>69.3</v>
      </c>
      <c r="AF6230" s="46">
        <v>119</v>
      </c>
      <c r="AH6230" s="70" t="str">
        <f t="shared" si="718"/>
        <v/>
      </c>
      <c r="AI6230" s="70" t="str">
        <f t="shared" si="719"/>
        <v/>
      </c>
      <c r="AJ6230" s="70" t="str">
        <f t="shared" si="720"/>
        <v>X</v>
      </c>
      <c r="AK6230" s="70" t="str" cm="1">
        <f t="array" ref="AK6230">_xlfn.IFS(AH6230&lt;&gt;"","1",AI6230&lt;&gt;"","2",AJ6230&lt;&gt;"","3")</f>
        <v>3</v>
      </c>
    </row>
    <row r="6231" spans="1:37" x14ac:dyDescent="0.25">
      <c r="A6231" t="s">
        <v>2243</v>
      </c>
      <c r="B6231" t="s">
        <v>1968</v>
      </c>
      <c r="C6231" s="67" t="str">
        <f t="shared" si="716"/>
        <v>Hayden Zehren</v>
      </c>
      <c r="D6231" s="71" t="str" cm="1">
        <f t="array" ref="D6231">_xlfn.IFS(AK6231="1",CONCATENATE(C6231,"Regional"),AK6231="2",CONCATENATE(C6231,"Sectional"),AK6231="3",CONCATENATE(C6231,COUNTIF($C$1:C6231,C6231)))</f>
        <v>Hayden Zehren8</v>
      </c>
      <c r="E6231" s="66">
        <v>45187.333333333336</v>
      </c>
      <c r="F6231" t="s">
        <v>2599</v>
      </c>
      <c r="G6231" s="46">
        <v>32</v>
      </c>
      <c r="H6231" s="46">
        <v>117</v>
      </c>
      <c r="I6231" s="46">
        <v>25</v>
      </c>
      <c r="J6231" t="s">
        <v>175</v>
      </c>
      <c r="K6231" t="s">
        <v>90</v>
      </c>
      <c r="L6231" s="46">
        <v>4988</v>
      </c>
      <c r="M6231" s="46">
        <v>72</v>
      </c>
      <c r="N6231" s="46">
        <v>69.3</v>
      </c>
      <c r="O6231" s="46">
        <v>119</v>
      </c>
      <c r="P6231" s="46">
        <f t="shared" si="717"/>
        <v>2</v>
      </c>
      <c r="R6231" s="67" t="s">
        <v>3267</v>
      </c>
      <c r="S6231" s="67">
        <f>COUNTIF(Y$2:$Y$100,R6231)</f>
        <v>0</v>
      </c>
      <c r="V6231" s="67">
        <f t="shared" si="721"/>
        <v>0</v>
      </c>
      <c r="X6231"/>
      <c r="Y6231" s="67" t="str">
        <f t="shared" si="715"/>
        <v xml:space="preserve"> </v>
      </c>
      <c r="AB6231" t="s">
        <v>90</v>
      </c>
      <c r="AC6231" s="46">
        <v>4988</v>
      </c>
      <c r="AD6231" s="46">
        <v>72</v>
      </c>
      <c r="AE6231" s="46">
        <v>69.3</v>
      </c>
      <c r="AF6231" s="46">
        <v>119</v>
      </c>
      <c r="AH6231" s="70" t="str">
        <f t="shared" si="718"/>
        <v/>
      </c>
      <c r="AI6231" s="70" t="str">
        <f t="shared" si="719"/>
        <v/>
      </c>
      <c r="AJ6231" s="70" t="str">
        <f t="shared" si="720"/>
        <v>X</v>
      </c>
      <c r="AK6231" s="70" t="str" cm="1">
        <f t="array" ref="AK6231">_xlfn.IFS(AH6231&lt;&gt;"","1",AI6231&lt;&gt;"","2",AJ6231&lt;&gt;"","3")</f>
        <v>3</v>
      </c>
    </row>
    <row r="6232" spans="1:37" x14ac:dyDescent="0.25">
      <c r="A6232" t="s">
        <v>2128</v>
      </c>
      <c r="B6232" t="s">
        <v>2129</v>
      </c>
      <c r="C6232" s="67" t="str">
        <f t="shared" si="716"/>
        <v>Gabriella Stratman</v>
      </c>
      <c r="D6232" s="71" t="str" cm="1">
        <f t="array" ref="D6232">_xlfn.IFS(AK6232="1",CONCATENATE(C6232,"Regional"),AK6232="2",CONCATENATE(C6232,"Sectional"),AK6232="3",CONCATENATE(C6232,COUNTIF($C$1:C6232,C6232)))</f>
        <v>Gabriella Stratman10</v>
      </c>
      <c r="E6232" s="66">
        <v>45187.333333333336</v>
      </c>
      <c r="F6232" t="s">
        <v>2599</v>
      </c>
      <c r="G6232" s="46">
        <v>32</v>
      </c>
      <c r="H6232" s="46">
        <v>119</v>
      </c>
      <c r="I6232" s="46">
        <v>26</v>
      </c>
      <c r="J6232" t="s">
        <v>175</v>
      </c>
      <c r="K6232" t="s">
        <v>90</v>
      </c>
      <c r="L6232" s="46">
        <v>4988</v>
      </c>
      <c r="M6232" s="46">
        <v>72</v>
      </c>
      <c r="N6232" s="46">
        <v>69.3</v>
      </c>
      <c r="O6232" s="46">
        <v>119</v>
      </c>
      <c r="P6232" s="46">
        <f t="shared" si="717"/>
        <v>2</v>
      </c>
      <c r="R6232" s="67" t="s">
        <v>3155</v>
      </c>
      <c r="S6232" s="67">
        <f>COUNTIF(Y$2:$Y$100,R6232)</f>
        <v>0</v>
      </c>
      <c r="V6232" s="67">
        <f t="shared" si="721"/>
        <v>0</v>
      </c>
      <c r="X6232"/>
      <c r="Y6232" s="67" t="str">
        <f t="shared" si="715"/>
        <v xml:space="preserve"> </v>
      </c>
      <c r="AB6232" t="s">
        <v>90</v>
      </c>
      <c r="AC6232" s="46">
        <v>4988</v>
      </c>
      <c r="AD6232" s="46">
        <v>72</v>
      </c>
      <c r="AE6232" s="46">
        <v>69.3</v>
      </c>
      <c r="AF6232" s="46">
        <v>119</v>
      </c>
      <c r="AH6232" s="70" t="str">
        <f t="shared" si="718"/>
        <v/>
      </c>
      <c r="AI6232" s="70" t="str">
        <f t="shared" si="719"/>
        <v/>
      </c>
      <c r="AJ6232" s="70" t="str">
        <f t="shared" si="720"/>
        <v>X</v>
      </c>
      <c r="AK6232" s="70" t="str" cm="1">
        <f t="array" ref="AK6232">_xlfn.IFS(AH6232&lt;&gt;"","1",AI6232&lt;&gt;"","2",AJ6232&lt;&gt;"","3")</f>
        <v>3</v>
      </c>
    </row>
    <row r="6233" spans="1:37" x14ac:dyDescent="0.25">
      <c r="A6233" t="s">
        <v>243</v>
      </c>
      <c r="B6233" t="s">
        <v>697</v>
      </c>
      <c r="C6233" s="67" t="str">
        <f t="shared" si="716"/>
        <v>Elle Erickson</v>
      </c>
      <c r="D6233" s="71" t="str" cm="1">
        <f t="array" ref="D6233">_xlfn.IFS(AK6233="1",CONCATENATE(C6233,"Regional"),AK6233="2",CONCATENATE(C6233,"Sectional"),AK6233="3",CONCATENATE(C6233,COUNTIF($C$1:C6233,C6233)))</f>
        <v>Elle Erickson7</v>
      </c>
      <c r="E6233" s="66">
        <v>45187.333333333336</v>
      </c>
      <c r="F6233" t="s">
        <v>2599</v>
      </c>
      <c r="G6233" s="46">
        <v>32</v>
      </c>
      <c r="H6233" s="46">
        <v>121</v>
      </c>
      <c r="I6233" s="46">
        <v>27</v>
      </c>
      <c r="J6233" t="s">
        <v>175</v>
      </c>
      <c r="K6233" t="s">
        <v>90</v>
      </c>
      <c r="L6233" s="46">
        <v>4988</v>
      </c>
      <c r="M6233" s="46">
        <v>72</v>
      </c>
      <c r="N6233" s="46">
        <v>69.3</v>
      </c>
      <c r="O6233" s="46">
        <v>119</v>
      </c>
      <c r="P6233" s="46">
        <f t="shared" si="717"/>
        <v>2</v>
      </c>
      <c r="R6233" s="67" t="s">
        <v>3519</v>
      </c>
      <c r="S6233" s="67">
        <f>COUNTIF(Y$2:$Y$100,R6233)</f>
        <v>0</v>
      </c>
      <c r="V6233" s="67">
        <f t="shared" si="721"/>
        <v>0</v>
      </c>
      <c r="X6233"/>
      <c r="Y6233" s="67" t="str">
        <f t="shared" si="715"/>
        <v xml:space="preserve"> </v>
      </c>
      <c r="AB6233" t="s">
        <v>90</v>
      </c>
      <c r="AC6233" s="46">
        <v>4988</v>
      </c>
      <c r="AD6233" s="46">
        <v>72</v>
      </c>
      <c r="AE6233" s="46">
        <v>69.3</v>
      </c>
      <c r="AF6233" s="46">
        <v>119</v>
      </c>
      <c r="AH6233" s="70" t="str">
        <f t="shared" si="718"/>
        <v/>
      </c>
      <c r="AI6233" s="70" t="str">
        <f t="shared" si="719"/>
        <v/>
      </c>
      <c r="AJ6233" s="70" t="str">
        <f t="shared" si="720"/>
        <v>X</v>
      </c>
      <c r="AK6233" s="70" t="str" cm="1">
        <f t="array" ref="AK6233">_xlfn.IFS(AH6233&lt;&gt;"","1",AI6233&lt;&gt;"","2",AJ6233&lt;&gt;"","3")</f>
        <v>3</v>
      </c>
    </row>
    <row r="6234" spans="1:37" x14ac:dyDescent="0.25">
      <c r="A6234" t="s">
        <v>1715</v>
      </c>
      <c r="B6234" t="s">
        <v>1031</v>
      </c>
      <c r="C6234" s="67" t="str">
        <f t="shared" si="716"/>
        <v>ava mckie</v>
      </c>
      <c r="D6234" s="71" t="str" cm="1">
        <f t="array" ref="D6234">_xlfn.IFS(AK6234="1",CONCATENATE(C6234,"Regional"),AK6234="2",CONCATENATE(C6234,"Sectional"),AK6234="3",CONCATENATE(C6234,COUNTIF($C$1:C6234,C6234)))</f>
        <v>ava mckie6</v>
      </c>
      <c r="E6234" s="66">
        <v>45187.333333333336</v>
      </c>
      <c r="F6234" t="s">
        <v>2599</v>
      </c>
      <c r="G6234" s="46">
        <v>32</v>
      </c>
      <c r="H6234" s="46">
        <v>121</v>
      </c>
      <c r="I6234" s="46">
        <v>27</v>
      </c>
      <c r="J6234" t="s">
        <v>175</v>
      </c>
      <c r="K6234" t="s">
        <v>90</v>
      </c>
      <c r="L6234" s="46">
        <v>4988</v>
      </c>
      <c r="M6234" s="46">
        <v>72</v>
      </c>
      <c r="N6234" s="46">
        <v>69.3</v>
      </c>
      <c r="O6234" s="46">
        <v>119</v>
      </c>
      <c r="P6234" s="46">
        <f t="shared" si="717"/>
        <v>2</v>
      </c>
      <c r="R6234" s="67" t="s">
        <v>3517</v>
      </c>
      <c r="S6234" s="67">
        <f>COUNTIF(Y$2:$Y$100,R6234)</f>
        <v>0</v>
      </c>
      <c r="V6234" s="67">
        <f t="shared" si="721"/>
        <v>0</v>
      </c>
      <c r="X6234"/>
      <c r="Y6234" s="67" t="str">
        <f t="shared" si="715"/>
        <v xml:space="preserve"> </v>
      </c>
      <c r="AB6234" t="s">
        <v>90</v>
      </c>
      <c r="AC6234" s="46">
        <v>4988</v>
      </c>
      <c r="AD6234" s="46">
        <v>72</v>
      </c>
      <c r="AE6234" s="46">
        <v>69.3</v>
      </c>
      <c r="AF6234" s="46">
        <v>119</v>
      </c>
      <c r="AH6234" s="70" t="str">
        <f t="shared" si="718"/>
        <v/>
      </c>
      <c r="AI6234" s="70" t="str">
        <f t="shared" si="719"/>
        <v/>
      </c>
      <c r="AJ6234" s="70" t="str">
        <f t="shared" si="720"/>
        <v>X</v>
      </c>
      <c r="AK6234" s="70" t="str" cm="1">
        <f t="array" ref="AK6234">_xlfn.IFS(AH6234&lt;&gt;"","1",AI6234&lt;&gt;"","2",AJ6234&lt;&gt;"","3")</f>
        <v>3</v>
      </c>
    </row>
    <row r="6235" spans="1:37" x14ac:dyDescent="0.25">
      <c r="A6235" t="s">
        <v>1046</v>
      </c>
      <c r="B6235" t="s">
        <v>1047</v>
      </c>
      <c r="C6235" s="67" t="str">
        <f t="shared" si="716"/>
        <v>Jaiden Schauf</v>
      </c>
      <c r="D6235" s="71" t="str" cm="1">
        <f t="array" ref="D6235">_xlfn.IFS(AK6235="1",CONCATENATE(C6235,"Regional"),AK6235="2",CONCATENATE(C6235,"Sectional"),AK6235="3",CONCATENATE(C6235,COUNTIF($C$1:C6235,C6235)))</f>
        <v>Jaiden Schauf7</v>
      </c>
      <c r="E6235" s="66">
        <v>45187.333333333336</v>
      </c>
      <c r="F6235" t="s">
        <v>2599</v>
      </c>
      <c r="G6235" s="46">
        <v>32</v>
      </c>
      <c r="H6235" s="46">
        <v>123</v>
      </c>
      <c r="I6235" s="46">
        <v>29</v>
      </c>
      <c r="J6235" t="s">
        <v>175</v>
      </c>
      <c r="K6235" t="s">
        <v>90</v>
      </c>
      <c r="L6235" s="46">
        <v>4988</v>
      </c>
      <c r="M6235" s="46">
        <v>72</v>
      </c>
      <c r="N6235" s="46">
        <v>69.3</v>
      </c>
      <c r="O6235" s="46">
        <v>119</v>
      </c>
      <c r="P6235" s="46">
        <f t="shared" si="717"/>
        <v>2</v>
      </c>
      <c r="R6235" s="67" t="s">
        <v>1539</v>
      </c>
      <c r="S6235" s="67">
        <f>COUNTIF(Y$2:$Y$100,R6235)</f>
        <v>0</v>
      </c>
      <c r="V6235" s="67">
        <f t="shared" si="721"/>
        <v>0</v>
      </c>
      <c r="X6235"/>
      <c r="Y6235" s="67" t="str">
        <f t="shared" si="715"/>
        <v xml:space="preserve"> </v>
      </c>
      <c r="AB6235" t="s">
        <v>90</v>
      </c>
      <c r="AC6235" s="46">
        <v>4988</v>
      </c>
      <c r="AD6235" s="46">
        <v>72</v>
      </c>
      <c r="AE6235" s="46">
        <v>69.3</v>
      </c>
      <c r="AF6235" s="46">
        <v>119</v>
      </c>
      <c r="AH6235" s="70" t="str">
        <f t="shared" si="718"/>
        <v/>
      </c>
      <c r="AI6235" s="70" t="str">
        <f t="shared" si="719"/>
        <v/>
      </c>
      <c r="AJ6235" s="70" t="str">
        <f t="shared" si="720"/>
        <v>X</v>
      </c>
      <c r="AK6235" s="70" t="str" cm="1">
        <f t="array" ref="AK6235">_xlfn.IFS(AH6235&lt;&gt;"","1",AI6235&lt;&gt;"","2",AJ6235&lt;&gt;"","3")</f>
        <v>3</v>
      </c>
    </row>
    <row r="6236" spans="1:37" x14ac:dyDescent="0.25">
      <c r="A6236" t="s">
        <v>1693</v>
      </c>
      <c r="B6236" t="s">
        <v>314</v>
      </c>
      <c r="C6236" s="67" t="str">
        <f t="shared" si="716"/>
        <v>Corin Milne</v>
      </c>
      <c r="D6236" s="71" t="str" cm="1">
        <f t="array" ref="D6236">_xlfn.IFS(AK6236="1",CONCATENATE(C6236,"Regional"),AK6236="2",CONCATENATE(C6236,"Sectional"),AK6236="3",CONCATENATE(C6236,COUNTIF($C$1:C6236,C6236)))</f>
        <v>Corin Milne9</v>
      </c>
      <c r="E6236" s="66">
        <v>45187.333333333336</v>
      </c>
      <c r="F6236" t="s">
        <v>2599</v>
      </c>
      <c r="G6236" s="46">
        <v>32</v>
      </c>
      <c r="H6236" s="46">
        <v>132</v>
      </c>
      <c r="I6236" s="46">
        <v>30</v>
      </c>
      <c r="J6236" t="s">
        <v>175</v>
      </c>
      <c r="K6236" t="s">
        <v>90</v>
      </c>
      <c r="L6236" s="46">
        <v>4988</v>
      </c>
      <c r="M6236" s="46">
        <v>72</v>
      </c>
      <c r="N6236" s="46">
        <v>69.3</v>
      </c>
      <c r="O6236" s="46">
        <v>119</v>
      </c>
      <c r="P6236" s="46">
        <f t="shared" si="717"/>
        <v>2</v>
      </c>
      <c r="R6236" s="67" t="s">
        <v>3521</v>
      </c>
      <c r="S6236" s="67">
        <f>COUNTIF(Y$2:$Y$100,R6236)</f>
        <v>0</v>
      </c>
      <c r="V6236" s="67">
        <f t="shared" si="721"/>
        <v>0</v>
      </c>
      <c r="X6236"/>
      <c r="Y6236" s="67" t="str">
        <f t="shared" si="715"/>
        <v xml:space="preserve"> </v>
      </c>
      <c r="AB6236" t="s">
        <v>90</v>
      </c>
      <c r="AC6236" s="46">
        <v>4988</v>
      </c>
      <c r="AD6236" s="46">
        <v>72</v>
      </c>
      <c r="AE6236" s="46">
        <v>69.3</v>
      </c>
      <c r="AF6236" s="46">
        <v>119</v>
      </c>
      <c r="AH6236" s="70" t="str">
        <f t="shared" si="718"/>
        <v/>
      </c>
      <c r="AI6236" s="70" t="str">
        <f t="shared" si="719"/>
        <v/>
      </c>
      <c r="AJ6236" s="70" t="str">
        <f t="shared" si="720"/>
        <v>X</v>
      </c>
      <c r="AK6236" s="70" t="str" cm="1">
        <f t="array" ref="AK6236">_xlfn.IFS(AH6236&lt;&gt;"","1",AI6236&lt;&gt;"","2",AJ6236&lt;&gt;"","3")</f>
        <v>3</v>
      </c>
    </row>
    <row r="6237" spans="1:37" x14ac:dyDescent="0.25">
      <c r="A6237" t="s">
        <v>1045</v>
      </c>
      <c r="B6237" t="s">
        <v>401</v>
      </c>
      <c r="C6237" s="67" t="str">
        <f t="shared" si="716"/>
        <v>Hannah Bloyer</v>
      </c>
      <c r="D6237" s="71" t="str" cm="1">
        <f t="array" ref="D6237">_xlfn.IFS(AK6237="1",CONCATENATE(C6237,"Regional"),AK6237="2",CONCATENATE(C6237,"Sectional"),AK6237="3",CONCATENATE(C6237,COUNTIF($C$1:C6237,C6237)))</f>
        <v>Hannah Bloyer4</v>
      </c>
      <c r="E6237" s="66">
        <v>45187.333333333336</v>
      </c>
      <c r="F6237" t="s">
        <v>2599</v>
      </c>
      <c r="G6237" s="46">
        <v>32</v>
      </c>
      <c r="H6237" s="46">
        <v>134</v>
      </c>
      <c r="I6237" s="46">
        <v>31</v>
      </c>
      <c r="J6237" t="s">
        <v>175</v>
      </c>
      <c r="K6237" t="s">
        <v>90</v>
      </c>
      <c r="L6237" s="46">
        <v>4988</v>
      </c>
      <c r="M6237" s="46">
        <v>72</v>
      </c>
      <c r="N6237" s="46">
        <v>69.3</v>
      </c>
      <c r="O6237" s="46">
        <v>119</v>
      </c>
      <c r="P6237" s="46">
        <f t="shared" si="717"/>
        <v>2</v>
      </c>
      <c r="R6237" s="67" t="s">
        <v>1536</v>
      </c>
      <c r="S6237" s="67">
        <f>COUNTIF(Y$2:$Y$100,R6237)</f>
        <v>0</v>
      </c>
      <c r="V6237" s="67">
        <f t="shared" si="721"/>
        <v>0</v>
      </c>
      <c r="X6237"/>
      <c r="Y6237" s="67" t="str">
        <f t="shared" si="715"/>
        <v xml:space="preserve"> </v>
      </c>
      <c r="AB6237" t="s">
        <v>90</v>
      </c>
      <c r="AC6237" s="46">
        <v>4988</v>
      </c>
      <c r="AD6237" s="46">
        <v>72</v>
      </c>
      <c r="AE6237" s="46">
        <v>69.3</v>
      </c>
      <c r="AF6237" s="46">
        <v>119</v>
      </c>
      <c r="AH6237" s="70" t="str">
        <f t="shared" si="718"/>
        <v/>
      </c>
      <c r="AI6237" s="70" t="str">
        <f t="shared" si="719"/>
        <v/>
      </c>
      <c r="AJ6237" s="70" t="str">
        <f t="shared" si="720"/>
        <v>X</v>
      </c>
      <c r="AK6237" s="70" t="str" cm="1">
        <f t="array" ref="AK6237">_xlfn.IFS(AH6237&lt;&gt;"","1",AI6237&lt;&gt;"","2",AJ6237&lt;&gt;"","3")</f>
        <v>3</v>
      </c>
    </row>
    <row r="6238" spans="1:37" x14ac:dyDescent="0.25">
      <c r="A6238" t="s">
        <v>936</v>
      </c>
      <c r="B6238" t="s">
        <v>380</v>
      </c>
      <c r="C6238" s="67" t="str">
        <f t="shared" si="716"/>
        <v>Amelia Russ</v>
      </c>
      <c r="D6238" s="71" t="str" cm="1">
        <f t="array" ref="D6238">_xlfn.IFS(AK6238="1",CONCATENATE(C6238,"Regional"),AK6238="2",CONCATENATE(C6238,"Sectional"),AK6238="3",CONCATENATE(C6238,COUNTIF($C$1:C6238,C6238)))</f>
        <v>Amelia Russ6</v>
      </c>
      <c r="E6238" s="66">
        <v>45187.333333333336</v>
      </c>
      <c r="F6238" t="s">
        <v>2599</v>
      </c>
      <c r="G6238" s="46">
        <v>32</v>
      </c>
      <c r="H6238" s="46">
        <v>137</v>
      </c>
      <c r="I6238" s="46">
        <v>32</v>
      </c>
      <c r="J6238" t="s">
        <v>175</v>
      </c>
      <c r="K6238" t="s">
        <v>90</v>
      </c>
      <c r="L6238" s="46">
        <v>4988</v>
      </c>
      <c r="M6238" s="46">
        <v>72</v>
      </c>
      <c r="N6238" s="46">
        <v>69.3</v>
      </c>
      <c r="O6238" s="46">
        <v>119</v>
      </c>
      <c r="P6238" s="46">
        <f t="shared" si="717"/>
        <v>2</v>
      </c>
      <c r="R6238" s="67" t="s">
        <v>3138</v>
      </c>
      <c r="S6238" s="67">
        <f>COUNTIF(Y$2:$Y$100,R6238)</f>
        <v>0</v>
      </c>
      <c r="V6238" s="67">
        <f t="shared" si="721"/>
        <v>0</v>
      </c>
      <c r="X6238"/>
      <c r="Y6238" s="67" t="str">
        <f t="shared" si="715"/>
        <v xml:space="preserve"> </v>
      </c>
      <c r="AB6238" t="s">
        <v>90</v>
      </c>
      <c r="AC6238" s="46">
        <v>4988</v>
      </c>
      <c r="AD6238" s="46">
        <v>72</v>
      </c>
      <c r="AE6238" s="46">
        <v>69.3</v>
      </c>
      <c r="AF6238" s="46">
        <v>119</v>
      </c>
      <c r="AH6238" s="70" t="str">
        <f t="shared" si="718"/>
        <v/>
      </c>
      <c r="AI6238" s="70" t="str">
        <f t="shared" si="719"/>
        <v/>
      </c>
      <c r="AJ6238" s="70" t="str">
        <f t="shared" si="720"/>
        <v>X</v>
      </c>
      <c r="AK6238" s="70" t="str" cm="1">
        <f t="array" ref="AK6238">_xlfn.IFS(AH6238&lt;&gt;"","1",AI6238&lt;&gt;"","2",AJ6238&lt;&gt;"","3")</f>
        <v>3</v>
      </c>
    </row>
    <row r="6239" spans="1:37" x14ac:dyDescent="0.25">
      <c r="A6239" t="s">
        <v>450</v>
      </c>
      <c r="B6239" t="s">
        <v>451</v>
      </c>
      <c r="C6239" s="67" t="str">
        <f t="shared" si="716"/>
        <v>Izzi Stricker</v>
      </c>
      <c r="D6239" s="71" t="str" cm="1">
        <f t="array" ref="D6239">_xlfn.IFS(AK6239="1",CONCATENATE(C6239,"Regional"),AK6239="2",CONCATENATE(C6239,"Sectional"),AK6239="3",CONCATENATE(C6239,COUNTIF($C$1:C6239,C6239)))</f>
        <v>Izzi Stricker10</v>
      </c>
      <c r="E6239" s="66">
        <v>45187.333333333336</v>
      </c>
      <c r="F6239" t="s">
        <v>2653</v>
      </c>
      <c r="G6239" s="46">
        <v>122</v>
      </c>
      <c r="H6239" s="46">
        <v>67</v>
      </c>
      <c r="I6239" s="46">
        <v>1</v>
      </c>
      <c r="J6239" t="s">
        <v>2654</v>
      </c>
      <c r="K6239" t="s">
        <v>2655</v>
      </c>
      <c r="L6239" s="46">
        <v>5043</v>
      </c>
      <c r="M6239" s="46">
        <v>72</v>
      </c>
      <c r="N6239" s="46">
        <v>70.599999999999994</v>
      </c>
      <c r="O6239" s="46">
        <v>126</v>
      </c>
      <c r="P6239" s="46">
        <f t="shared" si="717"/>
        <v>2</v>
      </c>
      <c r="R6239" s="67" t="s">
        <v>1158</v>
      </c>
      <c r="S6239" s="67">
        <f>COUNTIF(Y$2:$Y$100,R6239)</f>
        <v>0</v>
      </c>
      <c r="V6239" s="67">
        <f t="shared" si="721"/>
        <v>0</v>
      </c>
      <c r="AB6239" t="s">
        <v>2655</v>
      </c>
      <c r="AC6239" s="46">
        <v>5043</v>
      </c>
      <c r="AD6239" s="46">
        <v>72</v>
      </c>
      <c r="AE6239" s="46">
        <v>70.599999999999994</v>
      </c>
      <c r="AF6239" s="46">
        <v>126</v>
      </c>
      <c r="AH6239" s="70" t="str">
        <f t="shared" si="718"/>
        <v/>
      </c>
      <c r="AI6239" s="70" t="str">
        <f t="shared" si="719"/>
        <v/>
      </c>
      <c r="AJ6239" s="70" t="str">
        <f t="shared" si="720"/>
        <v>X</v>
      </c>
      <c r="AK6239" s="70" t="str" cm="1">
        <f t="array" ref="AK6239">_xlfn.IFS(AH6239&lt;&gt;"","1",AI6239&lt;&gt;"","2",AJ6239&lt;&gt;"","3")</f>
        <v>3</v>
      </c>
    </row>
    <row r="6240" spans="1:37" x14ac:dyDescent="0.25">
      <c r="A6240" t="s">
        <v>3406</v>
      </c>
      <c r="B6240" t="s">
        <v>362</v>
      </c>
      <c r="C6240" s="67" t="str">
        <f t="shared" si="716"/>
        <v>Emma Cunningham</v>
      </c>
      <c r="D6240" s="71" t="str" cm="1">
        <f t="array" ref="D6240">_xlfn.IFS(AK6240="1",CONCATENATE(C6240,"Regional"),AK6240="2",CONCATENATE(C6240,"Sectional"),AK6240="3",CONCATENATE(C6240,COUNTIF($C$1:C6240,C6240)))</f>
        <v>Emma Cunningham11</v>
      </c>
      <c r="E6240" s="66">
        <v>45187.333333333336</v>
      </c>
      <c r="F6240" t="s">
        <v>2653</v>
      </c>
      <c r="G6240" s="46">
        <v>122</v>
      </c>
      <c r="H6240" s="46">
        <v>68</v>
      </c>
      <c r="I6240" s="46">
        <v>2</v>
      </c>
      <c r="J6240" t="s">
        <v>2654</v>
      </c>
      <c r="K6240" t="s">
        <v>2655</v>
      </c>
      <c r="L6240" s="46">
        <v>5043</v>
      </c>
      <c r="M6240" s="46">
        <v>72</v>
      </c>
      <c r="N6240" s="46">
        <v>70.599999999999994</v>
      </c>
      <c r="O6240" s="46">
        <v>126</v>
      </c>
      <c r="P6240" s="46">
        <f t="shared" si="717"/>
        <v>2</v>
      </c>
      <c r="R6240" s="67" t="s">
        <v>3549</v>
      </c>
      <c r="S6240" s="67">
        <f>COUNTIF(Y$2:$Y$100,R6240)</f>
        <v>0</v>
      </c>
      <c r="V6240" s="67">
        <f t="shared" si="721"/>
        <v>0</v>
      </c>
      <c r="AB6240" t="s">
        <v>2655</v>
      </c>
      <c r="AC6240" s="46">
        <v>5043</v>
      </c>
      <c r="AD6240" s="46">
        <v>72</v>
      </c>
      <c r="AE6240" s="46">
        <v>70.599999999999994</v>
      </c>
      <c r="AF6240" s="46">
        <v>126</v>
      </c>
      <c r="AH6240" s="70" t="str">
        <f t="shared" si="718"/>
        <v/>
      </c>
      <c r="AI6240" s="70" t="str">
        <f t="shared" si="719"/>
        <v/>
      </c>
      <c r="AJ6240" s="70" t="str">
        <f t="shared" si="720"/>
        <v>X</v>
      </c>
      <c r="AK6240" s="70" t="str" cm="1">
        <f t="array" ref="AK6240">_xlfn.IFS(AH6240&lt;&gt;"","1",AI6240&lt;&gt;"","2",AJ6240&lt;&gt;"","3")</f>
        <v>3</v>
      </c>
    </row>
    <row r="6241" spans="1:37" x14ac:dyDescent="0.25">
      <c r="A6241" t="s">
        <v>454</v>
      </c>
      <c r="B6241" t="s">
        <v>198</v>
      </c>
      <c r="C6241" s="67" t="str">
        <f t="shared" si="716"/>
        <v>Jordan Shipshock</v>
      </c>
      <c r="D6241" s="71" t="str" cm="1">
        <f t="array" ref="D6241">_xlfn.IFS(AK6241="1",CONCATENATE(C6241,"Regional"),AK6241="2",CONCATENATE(C6241,"Sectional"),AK6241="3",CONCATENATE(C6241,COUNTIF($C$1:C6241,C6241)))</f>
        <v>Jordan Shipshock10</v>
      </c>
      <c r="E6241" s="66">
        <v>45187.333333333336</v>
      </c>
      <c r="F6241" t="s">
        <v>2653</v>
      </c>
      <c r="G6241" s="46">
        <v>122</v>
      </c>
      <c r="H6241" s="46">
        <v>71</v>
      </c>
      <c r="I6241" s="46">
        <v>3</v>
      </c>
      <c r="J6241" t="s">
        <v>2654</v>
      </c>
      <c r="K6241" t="s">
        <v>2655</v>
      </c>
      <c r="L6241" s="46">
        <v>5043</v>
      </c>
      <c r="M6241" s="46">
        <v>72</v>
      </c>
      <c r="N6241" s="46">
        <v>70.599999999999994</v>
      </c>
      <c r="O6241" s="46">
        <v>126</v>
      </c>
      <c r="P6241" s="46">
        <f t="shared" si="717"/>
        <v>2</v>
      </c>
      <c r="R6241" s="67" t="s">
        <v>1159</v>
      </c>
      <c r="S6241" s="67">
        <f>COUNTIF(Y$2:$Y$100,R6241)</f>
        <v>0</v>
      </c>
      <c r="V6241" s="67">
        <f t="shared" si="721"/>
        <v>0</v>
      </c>
      <c r="AB6241" t="s">
        <v>2655</v>
      </c>
      <c r="AC6241" s="46">
        <v>5043</v>
      </c>
      <c r="AD6241" s="46">
        <v>72</v>
      </c>
      <c r="AE6241" s="46">
        <v>70.599999999999994</v>
      </c>
      <c r="AF6241" s="46">
        <v>126</v>
      </c>
      <c r="AH6241" s="70" t="str">
        <f t="shared" si="718"/>
        <v/>
      </c>
      <c r="AI6241" s="70" t="str">
        <f t="shared" si="719"/>
        <v/>
      </c>
      <c r="AJ6241" s="70" t="str">
        <f t="shared" si="720"/>
        <v>X</v>
      </c>
      <c r="AK6241" s="70" t="str" cm="1">
        <f t="array" ref="AK6241">_xlfn.IFS(AH6241&lt;&gt;"","1",AI6241&lt;&gt;"","2",AJ6241&lt;&gt;"","3")</f>
        <v>3</v>
      </c>
    </row>
    <row r="6242" spans="1:37" x14ac:dyDescent="0.25">
      <c r="A6242" t="s">
        <v>771</v>
      </c>
      <c r="B6242" t="s">
        <v>187</v>
      </c>
      <c r="C6242" s="67" t="str">
        <f t="shared" si="716"/>
        <v>Ava Beranek</v>
      </c>
      <c r="D6242" s="71" t="str" cm="1">
        <f t="array" ref="D6242">_xlfn.IFS(AK6242="1",CONCATENATE(C6242,"Regional"),AK6242="2",CONCATENATE(C6242,"Sectional"),AK6242="3",CONCATENATE(C6242,COUNTIF($C$1:C6242,C6242)))</f>
        <v>Ava Beranek10</v>
      </c>
      <c r="E6242" s="66">
        <v>45187.333333333336</v>
      </c>
      <c r="F6242" t="s">
        <v>2653</v>
      </c>
      <c r="G6242" s="46">
        <v>122</v>
      </c>
      <c r="H6242" s="46">
        <v>74</v>
      </c>
      <c r="I6242" s="46">
        <v>4</v>
      </c>
      <c r="J6242" t="s">
        <v>2654</v>
      </c>
      <c r="K6242" t="s">
        <v>2655</v>
      </c>
      <c r="L6242" s="46">
        <v>5043</v>
      </c>
      <c r="M6242" s="46">
        <v>72</v>
      </c>
      <c r="N6242" s="46">
        <v>70.599999999999994</v>
      </c>
      <c r="O6242" s="46">
        <v>126</v>
      </c>
      <c r="P6242" s="46">
        <f t="shared" si="717"/>
        <v>2</v>
      </c>
      <c r="R6242" s="67" t="s">
        <v>1354</v>
      </c>
      <c r="S6242" s="67">
        <f>COUNTIF(Y$2:$Y$100,R6242)</f>
        <v>0</v>
      </c>
      <c r="V6242" s="67">
        <f t="shared" si="721"/>
        <v>0</v>
      </c>
      <c r="AB6242" t="s">
        <v>2655</v>
      </c>
      <c r="AC6242" s="46">
        <v>5043</v>
      </c>
      <c r="AD6242" s="46">
        <v>72</v>
      </c>
      <c r="AE6242" s="46">
        <v>70.599999999999994</v>
      </c>
      <c r="AF6242" s="46">
        <v>126</v>
      </c>
      <c r="AH6242" s="70" t="str">
        <f t="shared" si="718"/>
        <v/>
      </c>
      <c r="AI6242" s="70" t="str">
        <f t="shared" si="719"/>
        <v/>
      </c>
      <c r="AJ6242" s="70" t="str">
        <f t="shared" si="720"/>
        <v>X</v>
      </c>
      <c r="AK6242" s="70" t="str" cm="1">
        <f t="array" ref="AK6242">_xlfn.IFS(AH6242&lt;&gt;"","1",AI6242&lt;&gt;"","2",AJ6242&lt;&gt;"","3")</f>
        <v>3</v>
      </c>
    </row>
    <row r="6243" spans="1:37" x14ac:dyDescent="0.25">
      <c r="A6243" t="s">
        <v>448</v>
      </c>
      <c r="B6243" t="s">
        <v>449</v>
      </c>
      <c r="C6243" s="67" t="str">
        <f t="shared" si="716"/>
        <v>Vivian Cressman</v>
      </c>
      <c r="D6243" s="71" t="str" cm="1">
        <f t="array" ref="D6243">_xlfn.IFS(AK6243="1",CONCATENATE(C6243,"Regional"),AK6243="2",CONCATENATE(C6243,"Sectional"),AK6243="3",CONCATENATE(C6243,COUNTIF($C$1:C6243,C6243)))</f>
        <v>Vivian Cressman11</v>
      </c>
      <c r="E6243" s="66">
        <v>45187.333333333336</v>
      </c>
      <c r="F6243" t="s">
        <v>2653</v>
      </c>
      <c r="G6243" s="46">
        <v>122</v>
      </c>
      <c r="H6243" s="46">
        <v>75</v>
      </c>
      <c r="I6243" s="46">
        <v>5</v>
      </c>
      <c r="J6243" t="s">
        <v>2654</v>
      </c>
      <c r="K6243" t="s">
        <v>2655</v>
      </c>
      <c r="L6243" s="46">
        <v>5043</v>
      </c>
      <c r="M6243" s="46">
        <v>72</v>
      </c>
      <c r="N6243" s="46">
        <v>70.599999999999994</v>
      </c>
      <c r="O6243" s="46">
        <v>126</v>
      </c>
      <c r="P6243" s="46">
        <f t="shared" si="717"/>
        <v>2</v>
      </c>
      <c r="R6243" s="67" t="s">
        <v>1157</v>
      </c>
      <c r="S6243" s="67">
        <f>COUNTIF(Y$2:$Y$100,R6243)</f>
        <v>0</v>
      </c>
      <c r="V6243" s="67">
        <f t="shared" si="721"/>
        <v>0</v>
      </c>
      <c r="AB6243" t="s">
        <v>2655</v>
      </c>
      <c r="AC6243" s="46">
        <v>5043</v>
      </c>
      <c r="AD6243" s="46">
        <v>72</v>
      </c>
      <c r="AE6243" s="46">
        <v>70.599999999999994</v>
      </c>
      <c r="AF6243" s="46">
        <v>126</v>
      </c>
      <c r="AH6243" s="70" t="str">
        <f t="shared" si="718"/>
        <v/>
      </c>
      <c r="AI6243" s="70" t="str">
        <f t="shared" si="719"/>
        <v/>
      </c>
      <c r="AJ6243" s="70" t="str">
        <f t="shared" si="720"/>
        <v>X</v>
      </c>
      <c r="AK6243" s="70" t="str" cm="1">
        <f t="array" ref="AK6243">_xlfn.IFS(AH6243&lt;&gt;"","1",AI6243&lt;&gt;"","2",AJ6243&lt;&gt;"","3")</f>
        <v>3</v>
      </c>
    </row>
    <row r="6244" spans="1:37" x14ac:dyDescent="0.25">
      <c r="A6244" t="s">
        <v>1683</v>
      </c>
      <c r="B6244" t="s">
        <v>709</v>
      </c>
      <c r="C6244" s="67" t="str">
        <f t="shared" si="716"/>
        <v>McKenna Lowe</v>
      </c>
      <c r="D6244" s="71" t="str" cm="1">
        <f t="array" ref="D6244">_xlfn.IFS(AK6244="1",CONCATENATE(C6244,"Regional"),AK6244="2",CONCATENATE(C6244,"Sectional"),AK6244="3",CONCATENATE(C6244,COUNTIF($C$1:C6244,C6244)))</f>
        <v>McKenna Lowe3</v>
      </c>
      <c r="E6244" s="66">
        <v>45187.333333333336</v>
      </c>
      <c r="F6244" t="s">
        <v>2653</v>
      </c>
      <c r="G6244" s="46">
        <v>122</v>
      </c>
      <c r="H6244" s="46">
        <v>77</v>
      </c>
      <c r="I6244" s="46">
        <v>6</v>
      </c>
      <c r="J6244" t="s">
        <v>2654</v>
      </c>
      <c r="K6244" t="s">
        <v>2655</v>
      </c>
      <c r="L6244" s="46">
        <v>5043</v>
      </c>
      <c r="M6244" s="46">
        <v>72</v>
      </c>
      <c r="N6244" s="46">
        <v>70.599999999999994</v>
      </c>
      <c r="O6244" s="46">
        <v>126</v>
      </c>
      <c r="P6244" s="46">
        <f t="shared" si="717"/>
        <v>2</v>
      </c>
      <c r="R6244" s="67" t="s">
        <v>3658</v>
      </c>
      <c r="S6244" s="67">
        <f>COUNTIF(Y$2:$Y$100,R6244)</f>
        <v>0</v>
      </c>
      <c r="V6244" s="67">
        <f t="shared" si="721"/>
        <v>0</v>
      </c>
      <c r="AB6244" t="s">
        <v>2655</v>
      </c>
      <c r="AC6244" s="46">
        <v>5043</v>
      </c>
      <c r="AD6244" s="46">
        <v>72</v>
      </c>
      <c r="AE6244" s="46">
        <v>70.599999999999994</v>
      </c>
      <c r="AF6244" s="46">
        <v>126</v>
      </c>
      <c r="AH6244" s="70" t="str">
        <f t="shared" si="718"/>
        <v/>
      </c>
      <c r="AI6244" s="70" t="str">
        <f t="shared" si="719"/>
        <v/>
      </c>
      <c r="AJ6244" s="70" t="str">
        <f t="shared" si="720"/>
        <v>X</v>
      </c>
      <c r="AK6244" s="70" t="str" cm="1">
        <f t="array" ref="AK6244">_xlfn.IFS(AH6244&lt;&gt;"","1",AI6244&lt;&gt;"","2",AJ6244&lt;&gt;"","3")</f>
        <v>3</v>
      </c>
    </row>
    <row r="6245" spans="1:37" x14ac:dyDescent="0.25">
      <c r="A6245" t="s">
        <v>1603</v>
      </c>
      <c r="B6245" t="s">
        <v>452</v>
      </c>
      <c r="C6245" s="67" t="str">
        <f t="shared" si="716"/>
        <v>Sophia Eggert</v>
      </c>
      <c r="D6245" s="71" t="str" cm="1">
        <f t="array" ref="D6245">_xlfn.IFS(AK6245="1",CONCATENATE(C6245,"Regional"),AK6245="2",CONCATENATE(C6245,"Sectional"),AK6245="3",CONCATENATE(C6245,COUNTIF($C$1:C6245,C6245)))</f>
        <v>Sophia Eggert10</v>
      </c>
      <c r="E6245" s="66">
        <v>45187.333333333336</v>
      </c>
      <c r="F6245" t="s">
        <v>2653</v>
      </c>
      <c r="G6245" s="46">
        <v>122</v>
      </c>
      <c r="H6245" s="46">
        <v>78</v>
      </c>
      <c r="I6245" s="46">
        <v>7</v>
      </c>
      <c r="J6245" t="s">
        <v>2654</v>
      </c>
      <c r="K6245" t="s">
        <v>2655</v>
      </c>
      <c r="L6245" s="46">
        <v>5043</v>
      </c>
      <c r="M6245" s="46">
        <v>72</v>
      </c>
      <c r="N6245" s="46">
        <v>70.599999999999994</v>
      </c>
      <c r="O6245" s="46">
        <v>126</v>
      </c>
      <c r="P6245" s="46">
        <f t="shared" si="717"/>
        <v>2</v>
      </c>
      <c r="R6245" s="67" t="s">
        <v>3511</v>
      </c>
      <c r="S6245" s="67">
        <f>COUNTIF(Y$2:$Y$100,R6245)</f>
        <v>0</v>
      </c>
      <c r="V6245" s="67">
        <f t="shared" si="721"/>
        <v>0</v>
      </c>
      <c r="AB6245" t="s">
        <v>2655</v>
      </c>
      <c r="AC6245" s="46">
        <v>5043</v>
      </c>
      <c r="AD6245" s="46">
        <v>72</v>
      </c>
      <c r="AE6245" s="46">
        <v>70.599999999999994</v>
      </c>
      <c r="AF6245" s="46">
        <v>126</v>
      </c>
      <c r="AH6245" s="70" t="str">
        <f t="shared" si="718"/>
        <v/>
      </c>
      <c r="AI6245" s="70" t="str">
        <f t="shared" si="719"/>
        <v/>
      </c>
      <c r="AJ6245" s="70" t="str">
        <f t="shared" si="720"/>
        <v>X</v>
      </c>
      <c r="AK6245" s="70" t="str" cm="1">
        <f t="array" ref="AK6245">_xlfn.IFS(AH6245&lt;&gt;"","1",AI6245&lt;&gt;"","2",AJ6245&lt;&gt;"","3")</f>
        <v>3</v>
      </c>
    </row>
    <row r="6246" spans="1:37" x14ac:dyDescent="0.25">
      <c r="A6246" t="s">
        <v>388</v>
      </c>
      <c r="B6246" t="s">
        <v>217</v>
      </c>
      <c r="C6246" s="67" t="str">
        <f t="shared" si="716"/>
        <v>Riley Wood</v>
      </c>
      <c r="D6246" s="71" t="str" cm="1">
        <f t="array" ref="D6246">_xlfn.IFS(AK6246="1",CONCATENATE(C6246,"Regional"),AK6246="2",CONCATENATE(C6246,"Sectional"),AK6246="3",CONCATENATE(C6246,COUNTIF($C$1:C6246,C6246)))</f>
        <v>Riley Wood11</v>
      </c>
      <c r="E6246" s="66">
        <v>45187.333333333336</v>
      </c>
      <c r="F6246" t="s">
        <v>2653</v>
      </c>
      <c r="G6246" s="46">
        <v>122</v>
      </c>
      <c r="H6246" s="46">
        <v>79</v>
      </c>
      <c r="I6246" s="46">
        <v>8</v>
      </c>
      <c r="J6246" t="s">
        <v>2654</v>
      </c>
      <c r="K6246" t="s">
        <v>2655</v>
      </c>
      <c r="L6246" s="46">
        <v>5043</v>
      </c>
      <c r="M6246" s="46">
        <v>72</v>
      </c>
      <c r="N6246" s="46">
        <v>70.599999999999994</v>
      </c>
      <c r="O6246" s="46">
        <v>126</v>
      </c>
      <c r="P6246" s="46">
        <f t="shared" si="717"/>
        <v>2</v>
      </c>
      <c r="R6246" s="67" t="s">
        <v>1292</v>
      </c>
      <c r="S6246" s="67">
        <f>COUNTIF(Y$2:$Y$100,R6246)</f>
        <v>0</v>
      </c>
      <c r="V6246" s="67">
        <f t="shared" si="721"/>
        <v>0</v>
      </c>
      <c r="AB6246" t="s">
        <v>2655</v>
      </c>
      <c r="AC6246" s="46">
        <v>5043</v>
      </c>
      <c r="AD6246" s="46">
        <v>72</v>
      </c>
      <c r="AE6246" s="46">
        <v>70.599999999999994</v>
      </c>
      <c r="AF6246" s="46">
        <v>126</v>
      </c>
      <c r="AH6246" s="70" t="str">
        <f t="shared" si="718"/>
        <v/>
      </c>
      <c r="AI6246" s="70" t="str">
        <f t="shared" si="719"/>
        <v/>
      </c>
      <c r="AJ6246" s="70" t="str">
        <f t="shared" si="720"/>
        <v>X</v>
      </c>
      <c r="AK6246" s="70" t="str" cm="1">
        <f t="array" ref="AK6246">_xlfn.IFS(AH6246&lt;&gt;"","1",AI6246&lt;&gt;"","2",AJ6246&lt;&gt;"","3")</f>
        <v>3</v>
      </c>
    </row>
    <row r="6247" spans="1:37" x14ac:dyDescent="0.25">
      <c r="A6247" t="s">
        <v>869</v>
      </c>
      <c r="B6247" t="s">
        <v>870</v>
      </c>
      <c r="C6247" s="67" t="str">
        <f t="shared" si="716"/>
        <v>Vivien Ninham</v>
      </c>
      <c r="D6247" s="71" t="str" cm="1">
        <f t="array" ref="D6247">_xlfn.IFS(AK6247="1",CONCATENATE(C6247,"Regional"),AK6247="2",CONCATENATE(C6247,"Sectional"),AK6247="3",CONCATENATE(C6247,COUNTIF($C$1:C6247,C6247)))</f>
        <v>Vivien Ninham9</v>
      </c>
      <c r="E6247" s="66">
        <v>45187.333333333336</v>
      </c>
      <c r="F6247" t="s">
        <v>2653</v>
      </c>
      <c r="G6247" s="46">
        <v>122</v>
      </c>
      <c r="H6247" s="46">
        <v>79</v>
      </c>
      <c r="I6247" s="46">
        <v>8</v>
      </c>
      <c r="J6247" t="s">
        <v>2654</v>
      </c>
      <c r="K6247" t="s">
        <v>2655</v>
      </c>
      <c r="L6247" s="46">
        <v>5043</v>
      </c>
      <c r="M6247" s="46">
        <v>72</v>
      </c>
      <c r="N6247" s="46">
        <v>70.599999999999994</v>
      </c>
      <c r="O6247" s="46">
        <v>126</v>
      </c>
      <c r="P6247" s="46">
        <f t="shared" si="717"/>
        <v>2</v>
      </c>
      <c r="R6247" s="67" t="s">
        <v>1413</v>
      </c>
      <c r="S6247" s="67">
        <f>COUNTIF(Y$2:$Y$100,R6247)</f>
        <v>0</v>
      </c>
      <c r="V6247" s="67">
        <f t="shared" si="721"/>
        <v>0</v>
      </c>
      <c r="AB6247" t="s">
        <v>2655</v>
      </c>
      <c r="AC6247" s="46">
        <v>5043</v>
      </c>
      <c r="AD6247" s="46">
        <v>72</v>
      </c>
      <c r="AE6247" s="46">
        <v>70.599999999999994</v>
      </c>
      <c r="AF6247" s="46">
        <v>126</v>
      </c>
      <c r="AH6247" s="70" t="str">
        <f t="shared" si="718"/>
        <v/>
      </c>
      <c r="AI6247" s="70" t="str">
        <f t="shared" si="719"/>
        <v/>
      </c>
      <c r="AJ6247" s="70" t="str">
        <f t="shared" si="720"/>
        <v>X</v>
      </c>
      <c r="AK6247" s="70" t="str" cm="1">
        <f t="array" ref="AK6247">_xlfn.IFS(AH6247&lt;&gt;"","1",AI6247&lt;&gt;"","2",AJ6247&lt;&gt;"","3")</f>
        <v>3</v>
      </c>
    </row>
    <row r="6248" spans="1:37" x14ac:dyDescent="0.25">
      <c r="A6248" t="s">
        <v>463</v>
      </c>
      <c r="B6248" t="s">
        <v>1607</v>
      </c>
      <c r="C6248" s="67" t="str">
        <f t="shared" si="716"/>
        <v>Georgia Volley</v>
      </c>
      <c r="D6248" s="71" t="str" cm="1">
        <f t="array" ref="D6248">_xlfn.IFS(AK6248="1",CONCATENATE(C6248,"Regional"),AK6248="2",CONCATENATE(C6248,"Sectional"),AK6248="3",CONCATENATE(C6248,COUNTIF($C$1:C6248,C6248)))</f>
        <v>Georgia Volley10</v>
      </c>
      <c r="E6248" s="66">
        <v>45187.333333333336</v>
      </c>
      <c r="F6248" t="s">
        <v>2653</v>
      </c>
      <c r="G6248" s="46">
        <v>122</v>
      </c>
      <c r="H6248" s="46">
        <v>80</v>
      </c>
      <c r="I6248" s="46">
        <v>10</v>
      </c>
      <c r="J6248" t="s">
        <v>2654</v>
      </c>
      <c r="K6248" t="s">
        <v>2655</v>
      </c>
      <c r="L6248" s="46">
        <v>5043</v>
      </c>
      <c r="M6248" s="46">
        <v>72</v>
      </c>
      <c r="N6248" s="46">
        <v>70.599999999999994</v>
      </c>
      <c r="O6248" s="46">
        <v>126</v>
      </c>
      <c r="P6248" s="46">
        <f t="shared" si="717"/>
        <v>2</v>
      </c>
      <c r="R6248" s="67" t="s">
        <v>2739</v>
      </c>
      <c r="S6248" s="67">
        <f>COUNTIF(Y$2:$Y$100,R6248)</f>
        <v>0</v>
      </c>
      <c r="V6248" s="67">
        <f t="shared" si="721"/>
        <v>0</v>
      </c>
      <c r="AB6248" t="s">
        <v>2655</v>
      </c>
      <c r="AC6248" s="46">
        <v>5043</v>
      </c>
      <c r="AD6248" s="46">
        <v>72</v>
      </c>
      <c r="AE6248" s="46">
        <v>70.599999999999994</v>
      </c>
      <c r="AF6248" s="46">
        <v>126</v>
      </c>
      <c r="AH6248" s="70" t="str">
        <f t="shared" si="718"/>
        <v/>
      </c>
      <c r="AI6248" s="70" t="str">
        <f t="shared" si="719"/>
        <v/>
      </c>
      <c r="AJ6248" s="70" t="str">
        <f t="shared" si="720"/>
        <v>X</v>
      </c>
      <c r="AK6248" s="70" t="str" cm="1">
        <f t="array" ref="AK6248">_xlfn.IFS(AH6248&lt;&gt;"","1",AI6248&lt;&gt;"","2",AJ6248&lt;&gt;"","3")</f>
        <v>3</v>
      </c>
    </row>
    <row r="6249" spans="1:37" x14ac:dyDescent="0.25">
      <c r="A6249" t="s">
        <v>464</v>
      </c>
      <c r="B6249" t="s">
        <v>452</v>
      </c>
      <c r="C6249" s="67" t="str">
        <f t="shared" si="716"/>
        <v>Sophia Baek</v>
      </c>
      <c r="D6249" s="71" t="str" cm="1">
        <f t="array" ref="D6249">_xlfn.IFS(AK6249="1",CONCATENATE(C6249,"Regional"),AK6249="2",CONCATENATE(C6249,"Sectional"),AK6249="3",CONCATENATE(C6249,COUNTIF($C$1:C6249,C6249)))</f>
        <v>Sophia Baek11</v>
      </c>
      <c r="E6249" s="66">
        <v>45187.333333333336</v>
      </c>
      <c r="F6249" t="s">
        <v>2653</v>
      </c>
      <c r="G6249" s="46">
        <v>122</v>
      </c>
      <c r="H6249" s="46">
        <v>81</v>
      </c>
      <c r="I6249" s="46">
        <v>11</v>
      </c>
      <c r="J6249" t="s">
        <v>2654</v>
      </c>
      <c r="K6249" t="s">
        <v>2655</v>
      </c>
      <c r="L6249" s="46">
        <v>5043</v>
      </c>
      <c r="M6249" s="46">
        <v>72</v>
      </c>
      <c r="N6249" s="46">
        <v>70.599999999999994</v>
      </c>
      <c r="O6249" s="46">
        <v>126</v>
      </c>
      <c r="P6249" s="46">
        <f t="shared" si="717"/>
        <v>2</v>
      </c>
      <c r="R6249" s="67" t="s">
        <v>1163</v>
      </c>
      <c r="S6249" s="67">
        <f>COUNTIF(Y$2:$Y$100,R6249)</f>
        <v>0</v>
      </c>
      <c r="V6249" s="67">
        <f t="shared" si="721"/>
        <v>0</v>
      </c>
      <c r="AB6249" t="s">
        <v>2655</v>
      </c>
      <c r="AC6249" s="46">
        <v>5043</v>
      </c>
      <c r="AD6249" s="46">
        <v>72</v>
      </c>
      <c r="AE6249" s="46">
        <v>70.599999999999994</v>
      </c>
      <c r="AF6249" s="46">
        <v>126</v>
      </c>
      <c r="AH6249" s="70" t="str">
        <f t="shared" si="718"/>
        <v/>
      </c>
      <c r="AI6249" s="70" t="str">
        <f t="shared" si="719"/>
        <v/>
      </c>
      <c r="AJ6249" s="70" t="str">
        <f t="shared" si="720"/>
        <v>X</v>
      </c>
      <c r="AK6249" s="70" t="str" cm="1">
        <f t="array" ref="AK6249">_xlfn.IFS(AH6249&lt;&gt;"","1",AI6249&lt;&gt;"","2",AJ6249&lt;&gt;"","3")</f>
        <v>3</v>
      </c>
    </row>
    <row r="6250" spans="1:37" x14ac:dyDescent="0.25">
      <c r="A6250" t="s">
        <v>474</v>
      </c>
      <c r="B6250" t="s">
        <v>443</v>
      </c>
      <c r="C6250" s="67" t="str">
        <f t="shared" si="716"/>
        <v>Emily Utter</v>
      </c>
      <c r="D6250" s="71" t="str" cm="1">
        <f t="array" ref="D6250">_xlfn.IFS(AK6250="1",CONCATENATE(C6250,"Regional"),AK6250="2",CONCATENATE(C6250,"Sectional"),AK6250="3",CONCATENATE(C6250,COUNTIF($C$1:C6250,C6250)))</f>
        <v>Emily Utter4</v>
      </c>
      <c r="E6250" s="66">
        <v>45187.333333333336</v>
      </c>
      <c r="F6250" t="s">
        <v>2653</v>
      </c>
      <c r="G6250" s="46">
        <v>122</v>
      </c>
      <c r="H6250" s="46">
        <v>81</v>
      </c>
      <c r="I6250" s="46">
        <v>11</v>
      </c>
      <c r="J6250" t="s">
        <v>2654</v>
      </c>
      <c r="K6250" t="s">
        <v>2655</v>
      </c>
      <c r="L6250" s="46">
        <v>5043</v>
      </c>
      <c r="M6250" s="46">
        <v>72</v>
      </c>
      <c r="N6250" s="46">
        <v>70.599999999999994</v>
      </c>
      <c r="O6250" s="46">
        <v>126</v>
      </c>
      <c r="P6250" s="46">
        <f t="shared" si="717"/>
        <v>2</v>
      </c>
      <c r="R6250" s="67" t="s">
        <v>2744</v>
      </c>
      <c r="S6250" s="67">
        <f>COUNTIF(Y$2:$Y$100,R6250)</f>
        <v>0</v>
      </c>
      <c r="V6250" s="67">
        <f t="shared" si="721"/>
        <v>0</v>
      </c>
      <c r="AB6250" t="s">
        <v>2655</v>
      </c>
      <c r="AC6250" s="46">
        <v>5043</v>
      </c>
      <c r="AD6250" s="46">
        <v>72</v>
      </c>
      <c r="AE6250" s="46">
        <v>70.599999999999994</v>
      </c>
      <c r="AF6250" s="46">
        <v>126</v>
      </c>
      <c r="AH6250" s="70" t="str">
        <f t="shared" si="718"/>
        <v/>
      </c>
      <c r="AI6250" s="70" t="str">
        <f t="shared" si="719"/>
        <v/>
      </c>
      <c r="AJ6250" s="70" t="str">
        <f t="shared" si="720"/>
        <v>X</v>
      </c>
      <c r="AK6250" s="70" t="str" cm="1">
        <f t="array" ref="AK6250">_xlfn.IFS(AH6250&lt;&gt;"","1",AI6250&lt;&gt;"","2",AJ6250&lt;&gt;"","3")</f>
        <v>3</v>
      </c>
    </row>
    <row r="6251" spans="1:37" x14ac:dyDescent="0.25">
      <c r="A6251" t="s">
        <v>468</v>
      </c>
      <c r="B6251" t="s">
        <v>253</v>
      </c>
      <c r="C6251" s="67" t="str">
        <f t="shared" si="716"/>
        <v>Lily Haessig</v>
      </c>
      <c r="D6251" s="71" t="str" cm="1">
        <f t="array" ref="D6251">_xlfn.IFS(AK6251="1",CONCATENATE(C6251,"Regional"),AK6251="2",CONCATENATE(C6251,"Sectional"),AK6251="3",CONCATENATE(C6251,COUNTIF($C$1:C6251,C6251)))</f>
        <v>Lily Haessig7</v>
      </c>
      <c r="E6251" s="66">
        <v>45187.333333333336</v>
      </c>
      <c r="F6251" t="s">
        <v>2653</v>
      </c>
      <c r="G6251" s="46">
        <v>122</v>
      </c>
      <c r="H6251" s="46">
        <v>81</v>
      </c>
      <c r="I6251" s="46">
        <v>11</v>
      </c>
      <c r="J6251" t="s">
        <v>2654</v>
      </c>
      <c r="K6251" t="s">
        <v>2655</v>
      </c>
      <c r="L6251" s="46">
        <v>5043</v>
      </c>
      <c r="M6251" s="46">
        <v>72</v>
      </c>
      <c r="N6251" s="46">
        <v>70.599999999999994</v>
      </c>
      <c r="O6251" s="46">
        <v>126</v>
      </c>
      <c r="P6251" s="46">
        <f t="shared" si="717"/>
        <v>2</v>
      </c>
      <c r="R6251" s="67" t="s">
        <v>1165</v>
      </c>
      <c r="S6251" s="67">
        <f>COUNTIF(Y$2:$Y$100,R6251)</f>
        <v>0</v>
      </c>
      <c r="V6251" s="67">
        <f t="shared" si="721"/>
        <v>0</v>
      </c>
      <c r="AB6251" t="s">
        <v>2655</v>
      </c>
      <c r="AC6251" s="46">
        <v>5043</v>
      </c>
      <c r="AD6251" s="46">
        <v>72</v>
      </c>
      <c r="AE6251" s="46">
        <v>70.599999999999994</v>
      </c>
      <c r="AF6251" s="46">
        <v>126</v>
      </c>
      <c r="AH6251" s="70" t="str">
        <f t="shared" si="718"/>
        <v/>
      </c>
      <c r="AI6251" s="70" t="str">
        <f t="shared" si="719"/>
        <v/>
      </c>
      <c r="AJ6251" s="70" t="str">
        <f t="shared" si="720"/>
        <v>X</v>
      </c>
      <c r="AK6251" s="70" t="str" cm="1">
        <f t="array" ref="AK6251">_xlfn.IFS(AH6251&lt;&gt;"","1",AI6251&lt;&gt;"","2",AJ6251&lt;&gt;"","3")</f>
        <v>3</v>
      </c>
    </row>
    <row r="6252" spans="1:37" x14ac:dyDescent="0.25">
      <c r="A6252" t="s">
        <v>359</v>
      </c>
      <c r="B6252" t="s">
        <v>542</v>
      </c>
      <c r="C6252" s="67" t="str">
        <f t="shared" si="716"/>
        <v>Jenna Schumacher</v>
      </c>
      <c r="D6252" s="71" t="str" cm="1">
        <f t="array" ref="D6252">_xlfn.IFS(AK6252="1",CONCATENATE(C6252,"Regional"),AK6252="2",CONCATENATE(C6252,"Sectional"),AK6252="3",CONCATENATE(C6252,COUNTIF($C$1:C6252,C6252)))</f>
        <v>Jenna Schumacher2</v>
      </c>
      <c r="E6252" s="66">
        <v>45187.333333333336</v>
      </c>
      <c r="F6252" t="s">
        <v>2653</v>
      </c>
      <c r="G6252" s="46">
        <v>122</v>
      </c>
      <c r="H6252" s="46">
        <v>82</v>
      </c>
      <c r="I6252" s="46">
        <v>14</v>
      </c>
      <c r="J6252" t="s">
        <v>2654</v>
      </c>
      <c r="K6252" t="s">
        <v>2655</v>
      </c>
      <c r="L6252" s="46">
        <v>5043</v>
      </c>
      <c r="M6252" s="46">
        <v>72</v>
      </c>
      <c r="N6252" s="46">
        <v>70.599999999999994</v>
      </c>
      <c r="O6252" s="46">
        <v>126</v>
      </c>
      <c r="P6252" s="46">
        <f t="shared" si="717"/>
        <v>2</v>
      </c>
      <c r="R6252" s="67" t="s">
        <v>1420</v>
      </c>
      <c r="S6252" s="67">
        <f>COUNTIF(Y$2:$Y$100,R6252)</f>
        <v>0</v>
      </c>
      <c r="V6252" s="67">
        <f t="shared" si="721"/>
        <v>0</v>
      </c>
      <c r="AB6252" t="s">
        <v>2655</v>
      </c>
      <c r="AC6252" s="46">
        <v>5043</v>
      </c>
      <c r="AD6252" s="46">
        <v>72</v>
      </c>
      <c r="AE6252" s="46">
        <v>70.599999999999994</v>
      </c>
      <c r="AF6252" s="46">
        <v>126</v>
      </c>
      <c r="AH6252" s="70" t="str">
        <f t="shared" si="718"/>
        <v/>
      </c>
      <c r="AI6252" s="70" t="str">
        <f t="shared" si="719"/>
        <v/>
      </c>
      <c r="AJ6252" s="70" t="str">
        <f t="shared" si="720"/>
        <v>X</v>
      </c>
      <c r="AK6252" s="70" t="str" cm="1">
        <f t="array" ref="AK6252">_xlfn.IFS(AH6252&lt;&gt;"","1",AI6252&lt;&gt;"","2",AJ6252&lt;&gt;"","3")</f>
        <v>3</v>
      </c>
    </row>
    <row r="6253" spans="1:37" x14ac:dyDescent="0.25">
      <c r="A6253" t="s">
        <v>1817</v>
      </c>
      <c r="B6253" t="s">
        <v>362</v>
      </c>
      <c r="C6253" s="67" t="str">
        <f t="shared" si="716"/>
        <v>Emma Hudson</v>
      </c>
      <c r="D6253" s="71" t="str" cm="1">
        <f t="array" ref="D6253">_xlfn.IFS(AK6253="1",CONCATENATE(C6253,"Regional"),AK6253="2",CONCATENATE(C6253,"Sectional"),AK6253="3",CONCATENATE(C6253,COUNTIF($C$1:C6253,C6253)))</f>
        <v>Emma Hudson9</v>
      </c>
      <c r="E6253" s="66">
        <v>45187.333333333336</v>
      </c>
      <c r="F6253" t="s">
        <v>2653</v>
      </c>
      <c r="G6253" s="46">
        <v>122</v>
      </c>
      <c r="H6253" s="46">
        <v>82</v>
      </c>
      <c r="I6253" s="46">
        <v>14</v>
      </c>
      <c r="J6253" t="s">
        <v>2654</v>
      </c>
      <c r="K6253" t="s">
        <v>2655</v>
      </c>
      <c r="L6253" s="46">
        <v>5043</v>
      </c>
      <c r="M6253" s="46">
        <v>72</v>
      </c>
      <c r="N6253" s="46">
        <v>70.599999999999994</v>
      </c>
      <c r="O6253" s="46">
        <v>126</v>
      </c>
      <c r="P6253" s="46">
        <f t="shared" si="717"/>
        <v>2</v>
      </c>
      <c r="R6253" s="67" t="s">
        <v>2818</v>
      </c>
      <c r="S6253" s="67">
        <f>COUNTIF(Y$2:$Y$100,R6253)</f>
        <v>0</v>
      </c>
      <c r="V6253" s="67">
        <f t="shared" si="721"/>
        <v>0</v>
      </c>
      <c r="AB6253" t="s">
        <v>2655</v>
      </c>
      <c r="AC6253" s="46">
        <v>5043</v>
      </c>
      <c r="AD6253" s="46">
        <v>72</v>
      </c>
      <c r="AE6253" s="46">
        <v>70.599999999999994</v>
      </c>
      <c r="AF6253" s="46">
        <v>126</v>
      </c>
      <c r="AH6253" s="70" t="str">
        <f t="shared" si="718"/>
        <v/>
      </c>
      <c r="AI6253" s="70" t="str">
        <f t="shared" si="719"/>
        <v/>
      </c>
      <c r="AJ6253" s="70" t="str">
        <f t="shared" si="720"/>
        <v>X</v>
      </c>
      <c r="AK6253" s="70" t="str" cm="1">
        <f t="array" ref="AK6253">_xlfn.IFS(AH6253&lt;&gt;"","1",AI6253&lt;&gt;"","2",AJ6253&lt;&gt;"","3")</f>
        <v>3</v>
      </c>
    </row>
    <row r="6254" spans="1:37" x14ac:dyDescent="0.25">
      <c r="A6254" t="s">
        <v>456</v>
      </c>
      <c r="B6254" t="s">
        <v>457</v>
      </c>
      <c r="C6254" s="67" t="str">
        <f t="shared" si="716"/>
        <v>Ellen Close</v>
      </c>
      <c r="D6254" s="71" t="str" cm="1">
        <f t="array" ref="D6254">_xlfn.IFS(AK6254="1",CONCATENATE(C6254,"Regional"),AK6254="2",CONCATENATE(C6254,"Sectional"),AK6254="3",CONCATENATE(C6254,COUNTIF($C$1:C6254,C6254)))</f>
        <v>Ellen Close11</v>
      </c>
      <c r="E6254" s="66">
        <v>45187.333333333336</v>
      </c>
      <c r="F6254" t="s">
        <v>2653</v>
      </c>
      <c r="G6254" s="46">
        <v>122</v>
      </c>
      <c r="H6254" s="46">
        <v>82</v>
      </c>
      <c r="I6254" s="46">
        <v>14</v>
      </c>
      <c r="J6254" t="s">
        <v>2654</v>
      </c>
      <c r="K6254" t="s">
        <v>2655</v>
      </c>
      <c r="L6254" s="46">
        <v>5043</v>
      </c>
      <c r="M6254" s="46">
        <v>72</v>
      </c>
      <c r="N6254" s="46">
        <v>70.599999999999994</v>
      </c>
      <c r="O6254" s="46">
        <v>126</v>
      </c>
      <c r="P6254" s="46">
        <f t="shared" si="717"/>
        <v>2</v>
      </c>
      <c r="R6254" s="67" t="s">
        <v>1160</v>
      </c>
      <c r="S6254" s="67">
        <f>COUNTIF(Y$2:$Y$100,R6254)</f>
        <v>0</v>
      </c>
      <c r="V6254" s="67">
        <f t="shared" si="721"/>
        <v>0</v>
      </c>
      <c r="AB6254" t="s">
        <v>2655</v>
      </c>
      <c r="AC6254" s="46">
        <v>5043</v>
      </c>
      <c r="AD6254" s="46">
        <v>72</v>
      </c>
      <c r="AE6254" s="46">
        <v>70.599999999999994</v>
      </c>
      <c r="AF6254" s="46">
        <v>126</v>
      </c>
      <c r="AH6254" s="70" t="str">
        <f t="shared" si="718"/>
        <v/>
      </c>
      <c r="AI6254" s="70" t="str">
        <f t="shared" si="719"/>
        <v/>
      </c>
      <c r="AJ6254" s="70" t="str">
        <f t="shared" si="720"/>
        <v>X</v>
      </c>
      <c r="AK6254" s="70" t="str" cm="1">
        <f t="array" ref="AK6254">_xlfn.IFS(AH6254&lt;&gt;"","1",AI6254&lt;&gt;"","2",AJ6254&lt;&gt;"","3")</f>
        <v>3</v>
      </c>
    </row>
    <row r="6255" spans="1:37" x14ac:dyDescent="0.25">
      <c r="A6255" t="s">
        <v>382</v>
      </c>
      <c r="B6255" t="s">
        <v>532</v>
      </c>
      <c r="C6255" s="67" t="str">
        <f t="shared" si="716"/>
        <v>Maddy Wilcox</v>
      </c>
      <c r="D6255" s="71" t="str" cm="1">
        <f t="array" ref="D6255">_xlfn.IFS(AK6255="1",CONCATENATE(C6255,"Regional"),AK6255="2",CONCATENATE(C6255,"Sectional"),AK6255="3",CONCATENATE(C6255,COUNTIF($C$1:C6255,C6255)))</f>
        <v>Maddy Wilcox11</v>
      </c>
      <c r="E6255" s="66">
        <v>45187.333333333336</v>
      </c>
      <c r="F6255" t="s">
        <v>2653</v>
      </c>
      <c r="G6255" s="46">
        <v>122</v>
      </c>
      <c r="H6255" s="46">
        <v>82</v>
      </c>
      <c r="I6255" s="46">
        <v>14</v>
      </c>
      <c r="J6255" t="s">
        <v>2654</v>
      </c>
      <c r="K6255" t="s">
        <v>2655</v>
      </c>
      <c r="L6255" s="46">
        <v>5043</v>
      </c>
      <c r="M6255" s="46">
        <v>72</v>
      </c>
      <c r="N6255" s="46">
        <v>70.599999999999994</v>
      </c>
      <c r="O6255" s="46">
        <v>126</v>
      </c>
      <c r="P6255" s="46">
        <f t="shared" si="717"/>
        <v>2</v>
      </c>
      <c r="R6255" s="67" t="s">
        <v>3383</v>
      </c>
      <c r="S6255" s="67">
        <f>COUNTIF(Y$2:$Y$100,R6255)</f>
        <v>0</v>
      </c>
      <c r="V6255" s="67">
        <f t="shared" si="721"/>
        <v>0</v>
      </c>
      <c r="AB6255" t="s">
        <v>2655</v>
      </c>
      <c r="AC6255" s="46">
        <v>5043</v>
      </c>
      <c r="AD6255" s="46">
        <v>72</v>
      </c>
      <c r="AE6255" s="46">
        <v>70.599999999999994</v>
      </c>
      <c r="AF6255" s="46">
        <v>126</v>
      </c>
      <c r="AH6255" s="70" t="str">
        <f t="shared" si="718"/>
        <v/>
      </c>
      <c r="AI6255" s="70" t="str">
        <f t="shared" si="719"/>
        <v/>
      </c>
      <c r="AJ6255" s="70" t="str">
        <f t="shared" si="720"/>
        <v>X</v>
      </c>
      <c r="AK6255" s="70" t="str" cm="1">
        <f t="array" ref="AK6255">_xlfn.IFS(AH6255&lt;&gt;"","1",AI6255&lt;&gt;"","2",AJ6255&lt;&gt;"","3")</f>
        <v>3</v>
      </c>
    </row>
    <row r="6256" spans="1:37" x14ac:dyDescent="0.25">
      <c r="A6256" t="s">
        <v>586</v>
      </c>
      <c r="B6256" t="s">
        <v>587</v>
      </c>
      <c r="C6256" s="67" t="str">
        <f t="shared" si="716"/>
        <v>Adalyn Johnston</v>
      </c>
      <c r="D6256" s="71" t="str" cm="1">
        <f t="array" ref="D6256">_xlfn.IFS(AK6256="1",CONCATENATE(C6256,"Regional"),AK6256="2",CONCATENATE(C6256,"Sectional"),AK6256="3",CONCATENATE(C6256,COUNTIF($C$1:C6256,C6256)))</f>
        <v>Adalyn Johnston10</v>
      </c>
      <c r="E6256" s="66">
        <v>45187.333333333336</v>
      </c>
      <c r="F6256" t="s">
        <v>2653</v>
      </c>
      <c r="G6256" s="46">
        <v>122</v>
      </c>
      <c r="H6256" s="46">
        <v>82</v>
      </c>
      <c r="I6256" s="46">
        <v>14</v>
      </c>
      <c r="J6256" t="s">
        <v>2654</v>
      </c>
      <c r="K6256" t="s">
        <v>2655</v>
      </c>
      <c r="L6256" s="46">
        <v>5043</v>
      </c>
      <c r="M6256" s="46">
        <v>72</v>
      </c>
      <c r="N6256" s="46">
        <v>70.599999999999994</v>
      </c>
      <c r="O6256" s="46">
        <v>126</v>
      </c>
      <c r="P6256" s="46">
        <f t="shared" si="717"/>
        <v>2</v>
      </c>
      <c r="R6256" s="67" t="s">
        <v>1235</v>
      </c>
      <c r="S6256" s="67">
        <f>COUNTIF(Y$2:$Y$100,R6256)</f>
        <v>0</v>
      </c>
      <c r="V6256" s="67">
        <f t="shared" si="721"/>
        <v>0</v>
      </c>
      <c r="AB6256" t="s">
        <v>2655</v>
      </c>
      <c r="AC6256" s="46">
        <v>5043</v>
      </c>
      <c r="AD6256" s="46">
        <v>72</v>
      </c>
      <c r="AE6256" s="46">
        <v>70.599999999999994</v>
      </c>
      <c r="AF6256" s="46">
        <v>126</v>
      </c>
      <c r="AH6256" s="70" t="str">
        <f t="shared" si="718"/>
        <v/>
      </c>
      <c r="AI6256" s="70" t="str">
        <f t="shared" si="719"/>
        <v/>
      </c>
      <c r="AJ6256" s="70" t="str">
        <f t="shared" si="720"/>
        <v>X</v>
      </c>
      <c r="AK6256" s="70" t="str" cm="1">
        <f t="array" ref="AK6256">_xlfn.IFS(AH6256&lt;&gt;"","1",AI6256&lt;&gt;"","2",AJ6256&lt;&gt;"","3")</f>
        <v>3</v>
      </c>
    </row>
    <row r="6257" spans="1:37" x14ac:dyDescent="0.25">
      <c r="A6257" t="s">
        <v>291</v>
      </c>
      <c r="B6257" t="s">
        <v>596</v>
      </c>
      <c r="C6257" s="67" t="str">
        <f t="shared" si="716"/>
        <v>Kristina Kruse</v>
      </c>
      <c r="D6257" s="71" t="str" cm="1">
        <f t="array" ref="D6257">_xlfn.IFS(AK6257="1",CONCATENATE(C6257,"Regional"),AK6257="2",CONCATENATE(C6257,"Sectional"),AK6257="3",CONCATENATE(C6257,COUNTIF($C$1:C6257,C6257)))</f>
        <v>Kristina Kruse9</v>
      </c>
      <c r="E6257" s="66">
        <v>45187.333333333336</v>
      </c>
      <c r="F6257" t="s">
        <v>2653</v>
      </c>
      <c r="G6257" s="46">
        <v>122</v>
      </c>
      <c r="H6257" s="46">
        <v>83</v>
      </c>
      <c r="I6257" s="46">
        <v>19</v>
      </c>
      <c r="J6257" t="s">
        <v>2654</v>
      </c>
      <c r="K6257" t="s">
        <v>2655</v>
      </c>
      <c r="L6257" s="46">
        <v>5043</v>
      </c>
      <c r="M6257" s="46">
        <v>72</v>
      </c>
      <c r="N6257" s="46">
        <v>70.599999999999994</v>
      </c>
      <c r="O6257" s="46">
        <v>126</v>
      </c>
      <c r="P6257" s="46">
        <f t="shared" si="717"/>
        <v>2</v>
      </c>
      <c r="R6257" s="67" t="s">
        <v>1242</v>
      </c>
      <c r="S6257" s="67">
        <f>COUNTIF(Y$2:$Y$100,R6257)</f>
        <v>0</v>
      </c>
      <c r="V6257" s="67">
        <f t="shared" si="721"/>
        <v>0</v>
      </c>
      <c r="AB6257" t="s">
        <v>2655</v>
      </c>
      <c r="AC6257" s="46">
        <v>5043</v>
      </c>
      <c r="AD6257" s="46">
        <v>72</v>
      </c>
      <c r="AE6257" s="46">
        <v>70.599999999999994</v>
      </c>
      <c r="AF6257" s="46">
        <v>126</v>
      </c>
      <c r="AH6257" s="70" t="str">
        <f t="shared" si="718"/>
        <v/>
      </c>
      <c r="AI6257" s="70" t="str">
        <f t="shared" si="719"/>
        <v/>
      </c>
      <c r="AJ6257" s="70" t="str">
        <f t="shared" si="720"/>
        <v>X</v>
      </c>
      <c r="AK6257" s="70" t="str" cm="1">
        <f t="array" ref="AK6257">_xlfn.IFS(AH6257&lt;&gt;"","1",AI6257&lt;&gt;"","2",AJ6257&lt;&gt;"","3")</f>
        <v>3</v>
      </c>
    </row>
    <row r="6258" spans="1:37" x14ac:dyDescent="0.25">
      <c r="A6258" t="s">
        <v>202</v>
      </c>
      <c r="B6258" t="s">
        <v>715</v>
      </c>
      <c r="C6258" s="67" t="str">
        <f t="shared" si="716"/>
        <v>Norah Berken</v>
      </c>
      <c r="D6258" s="71" t="str" cm="1">
        <f t="array" ref="D6258">_xlfn.IFS(AK6258="1",CONCATENATE(C6258,"Regional"),AK6258="2",CONCATENATE(C6258,"Sectional"),AK6258="3",CONCATENATE(C6258,COUNTIF($C$1:C6258,C6258)))</f>
        <v>Norah Berken4</v>
      </c>
      <c r="E6258" s="66">
        <v>45187.333333333336</v>
      </c>
      <c r="F6258" t="s">
        <v>2653</v>
      </c>
      <c r="G6258" s="46">
        <v>122</v>
      </c>
      <c r="H6258" s="46">
        <v>84</v>
      </c>
      <c r="I6258" s="46">
        <v>20</v>
      </c>
      <c r="J6258" t="s">
        <v>2654</v>
      </c>
      <c r="K6258" t="s">
        <v>2655</v>
      </c>
      <c r="L6258" s="46">
        <v>5043</v>
      </c>
      <c r="M6258" s="46">
        <v>72</v>
      </c>
      <c r="N6258" s="46">
        <v>70.599999999999994</v>
      </c>
      <c r="O6258" s="46">
        <v>126</v>
      </c>
      <c r="P6258" s="46">
        <f t="shared" si="717"/>
        <v>2</v>
      </c>
      <c r="R6258" s="67" t="s">
        <v>1419</v>
      </c>
      <c r="S6258" s="67">
        <f>COUNTIF(Y$2:$Y$100,R6258)</f>
        <v>0</v>
      </c>
      <c r="V6258" s="67">
        <f t="shared" si="721"/>
        <v>0</v>
      </c>
      <c r="AB6258" t="s">
        <v>2655</v>
      </c>
      <c r="AC6258" s="46">
        <v>5043</v>
      </c>
      <c r="AD6258" s="46">
        <v>72</v>
      </c>
      <c r="AE6258" s="46">
        <v>70.599999999999994</v>
      </c>
      <c r="AF6258" s="46">
        <v>126</v>
      </c>
      <c r="AH6258" s="70" t="str">
        <f t="shared" si="718"/>
        <v/>
      </c>
      <c r="AI6258" s="70" t="str">
        <f t="shared" si="719"/>
        <v/>
      </c>
      <c r="AJ6258" s="70" t="str">
        <f t="shared" si="720"/>
        <v>X</v>
      </c>
      <c r="AK6258" s="70" t="str" cm="1">
        <f t="array" ref="AK6258">_xlfn.IFS(AH6258&lt;&gt;"","1",AI6258&lt;&gt;"","2",AJ6258&lt;&gt;"","3")</f>
        <v>3</v>
      </c>
    </row>
    <row r="6259" spans="1:37" x14ac:dyDescent="0.25">
      <c r="A6259" t="s">
        <v>601</v>
      </c>
      <c r="B6259" t="s">
        <v>199</v>
      </c>
      <c r="C6259" s="67" t="str">
        <f t="shared" si="716"/>
        <v>Payton Dudra</v>
      </c>
      <c r="D6259" s="71" t="str" cm="1">
        <f t="array" ref="D6259">_xlfn.IFS(AK6259="1",CONCATENATE(C6259,"Regional"),AK6259="2",CONCATENATE(C6259,"Sectional"),AK6259="3",CONCATENATE(C6259,COUNTIF($C$1:C6259,C6259)))</f>
        <v>Payton Dudra11</v>
      </c>
      <c r="E6259" s="66">
        <v>45187.333333333336</v>
      </c>
      <c r="F6259" t="s">
        <v>2653</v>
      </c>
      <c r="G6259" s="46">
        <v>122</v>
      </c>
      <c r="H6259" s="46">
        <v>84</v>
      </c>
      <c r="I6259" s="46">
        <v>20</v>
      </c>
      <c r="J6259" t="s">
        <v>2654</v>
      </c>
      <c r="K6259" t="s">
        <v>2655</v>
      </c>
      <c r="L6259" s="46">
        <v>5043</v>
      </c>
      <c r="M6259" s="46">
        <v>72</v>
      </c>
      <c r="N6259" s="46">
        <v>70.599999999999994</v>
      </c>
      <c r="O6259" s="46">
        <v>126</v>
      </c>
      <c r="P6259" s="46">
        <f t="shared" si="717"/>
        <v>2</v>
      </c>
      <c r="R6259" s="67" t="s">
        <v>1245</v>
      </c>
      <c r="S6259" s="67">
        <f>COUNTIF(Y$2:$Y$100,R6259)</f>
        <v>0</v>
      </c>
      <c r="V6259" s="67">
        <f t="shared" si="721"/>
        <v>0</v>
      </c>
      <c r="AB6259" t="s">
        <v>2655</v>
      </c>
      <c r="AC6259" s="46">
        <v>5043</v>
      </c>
      <c r="AD6259" s="46">
        <v>72</v>
      </c>
      <c r="AE6259" s="46">
        <v>70.599999999999994</v>
      </c>
      <c r="AF6259" s="46">
        <v>126</v>
      </c>
      <c r="AH6259" s="70" t="str">
        <f t="shared" si="718"/>
        <v/>
      </c>
      <c r="AI6259" s="70" t="str">
        <f t="shared" si="719"/>
        <v/>
      </c>
      <c r="AJ6259" s="70" t="str">
        <f t="shared" si="720"/>
        <v>X</v>
      </c>
      <c r="AK6259" s="70" t="str" cm="1">
        <f t="array" ref="AK6259">_xlfn.IFS(AH6259&lt;&gt;"","1",AI6259&lt;&gt;"","2",AJ6259&lt;&gt;"","3")</f>
        <v>3</v>
      </c>
    </row>
    <row r="6260" spans="1:37" x14ac:dyDescent="0.25">
      <c r="A6260" t="s">
        <v>245</v>
      </c>
      <c r="B6260" t="s">
        <v>876</v>
      </c>
      <c r="C6260" s="67" t="str">
        <f t="shared" si="716"/>
        <v>Jaelyn Feller</v>
      </c>
      <c r="D6260" s="71" t="str" cm="1">
        <f t="array" ref="D6260">_xlfn.IFS(AK6260="1",CONCATENATE(C6260,"Regional"),AK6260="2",CONCATENATE(C6260,"Sectional"),AK6260="3",CONCATENATE(C6260,COUNTIF($C$1:C6260,C6260)))</f>
        <v>Jaelyn Feller2</v>
      </c>
      <c r="E6260" s="66">
        <v>45187.333333333336</v>
      </c>
      <c r="F6260" t="s">
        <v>2653</v>
      </c>
      <c r="G6260" s="46">
        <v>122</v>
      </c>
      <c r="H6260" s="46">
        <v>84</v>
      </c>
      <c r="I6260" s="46">
        <v>20</v>
      </c>
      <c r="J6260" t="s">
        <v>2654</v>
      </c>
      <c r="K6260" t="s">
        <v>2655</v>
      </c>
      <c r="L6260" s="46">
        <v>5043</v>
      </c>
      <c r="M6260" s="46">
        <v>72</v>
      </c>
      <c r="N6260" s="46">
        <v>70.599999999999994</v>
      </c>
      <c r="O6260" s="46">
        <v>126</v>
      </c>
      <c r="P6260" s="46">
        <f t="shared" si="717"/>
        <v>2</v>
      </c>
      <c r="R6260" s="67" t="s">
        <v>1421</v>
      </c>
      <c r="S6260" s="67">
        <f>COUNTIF(Y$2:$Y$100,R6260)</f>
        <v>0</v>
      </c>
      <c r="V6260" s="67">
        <f t="shared" si="721"/>
        <v>0</v>
      </c>
      <c r="AB6260" t="s">
        <v>2655</v>
      </c>
      <c r="AC6260" s="46">
        <v>5043</v>
      </c>
      <c r="AD6260" s="46">
        <v>72</v>
      </c>
      <c r="AE6260" s="46">
        <v>70.599999999999994</v>
      </c>
      <c r="AF6260" s="46">
        <v>126</v>
      </c>
      <c r="AH6260" s="70" t="str">
        <f t="shared" si="718"/>
        <v/>
      </c>
      <c r="AI6260" s="70" t="str">
        <f t="shared" si="719"/>
        <v/>
      </c>
      <c r="AJ6260" s="70" t="str">
        <f t="shared" si="720"/>
        <v>X</v>
      </c>
      <c r="AK6260" s="70" t="str" cm="1">
        <f t="array" ref="AK6260">_xlfn.IFS(AH6260&lt;&gt;"","1",AI6260&lt;&gt;"","2",AJ6260&lt;&gt;"","3")</f>
        <v>3</v>
      </c>
    </row>
    <row r="6261" spans="1:37" x14ac:dyDescent="0.25">
      <c r="A6261" t="s">
        <v>485</v>
      </c>
      <c r="B6261" t="s">
        <v>428</v>
      </c>
      <c r="C6261" s="67" t="str">
        <f t="shared" si="716"/>
        <v>Annika Jafferis</v>
      </c>
      <c r="D6261" s="71" t="str" cm="1">
        <f t="array" ref="D6261">_xlfn.IFS(AK6261="1",CONCATENATE(C6261,"Regional"),AK6261="2",CONCATENATE(C6261,"Sectional"),AK6261="3",CONCATENATE(C6261,COUNTIF($C$1:C6261,C6261)))</f>
        <v>Annika Jafferis11</v>
      </c>
      <c r="E6261" s="66">
        <v>45187.333333333336</v>
      </c>
      <c r="F6261" t="s">
        <v>2653</v>
      </c>
      <c r="G6261" s="46">
        <v>122</v>
      </c>
      <c r="H6261" s="46">
        <v>85</v>
      </c>
      <c r="I6261" s="46">
        <v>23</v>
      </c>
      <c r="J6261" t="s">
        <v>2654</v>
      </c>
      <c r="K6261" t="s">
        <v>2655</v>
      </c>
      <c r="L6261" s="46">
        <v>5043</v>
      </c>
      <c r="M6261" s="46">
        <v>72</v>
      </c>
      <c r="N6261" s="46">
        <v>70.599999999999994</v>
      </c>
      <c r="O6261" s="46">
        <v>126</v>
      </c>
      <c r="P6261" s="46">
        <f t="shared" si="717"/>
        <v>2</v>
      </c>
      <c r="R6261" s="67" t="s">
        <v>1176</v>
      </c>
      <c r="S6261" s="67">
        <f>COUNTIF(Y$2:$Y$100,R6261)</f>
        <v>0</v>
      </c>
      <c r="V6261" s="67">
        <f t="shared" si="721"/>
        <v>0</v>
      </c>
      <c r="AB6261" t="s">
        <v>2655</v>
      </c>
      <c r="AC6261" s="46">
        <v>5043</v>
      </c>
      <c r="AD6261" s="46">
        <v>72</v>
      </c>
      <c r="AE6261" s="46">
        <v>70.599999999999994</v>
      </c>
      <c r="AF6261" s="46">
        <v>126</v>
      </c>
      <c r="AH6261" s="70" t="str">
        <f t="shared" si="718"/>
        <v/>
      </c>
      <c r="AI6261" s="70" t="str">
        <f t="shared" si="719"/>
        <v/>
      </c>
      <c r="AJ6261" s="70" t="str">
        <f t="shared" si="720"/>
        <v>X</v>
      </c>
      <c r="AK6261" s="70" t="str" cm="1">
        <f t="array" ref="AK6261">_xlfn.IFS(AH6261&lt;&gt;"","1",AI6261&lt;&gt;"","2",AJ6261&lt;&gt;"","3")</f>
        <v>3</v>
      </c>
    </row>
    <row r="6262" spans="1:37" x14ac:dyDescent="0.25">
      <c r="A6262" t="s">
        <v>377</v>
      </c>
      <c r="B6262" t="s">
        <v>570</v>
      </c>
      <c r="C6262" s="67" t="str">
        <f t="shared" si="716"/>
        <v>Sydney Weiss</v>
      </c>
      <c r="D6262" s="71" t="str" cm="1">
        <f t="array" ref="D6262">_xlfn.IFS(AK6262="1",CONCATENATE(C6262,"Regional"),AK6262="2",CONCATENATE(C6262,"Sectional"),AK6262="3",CONCATENATE(C6262,COUNTIF($C$1:C6262,C6262)))</f>
        <v>Sydney Weiss11</v>
      </c>
      <c r="E6262" s="66">
        <v>45187.333333333336</v>
      </c>
      <c r="F6262" t="s">
        <v>2653</v>
      </c>
      <c r="G6262" s="46">
        <v>122</v>
      </c>
      <c r="H6262" s="46">
        <v>85</v>
      </c>
      <c r="I6262" s="46">
        <v>23</v>
      </c>
      <c r="J6262" t="s">
        <v>2654</v>
      </c>
      <c r="K6262" t="s">
        <v>2655</v>
      </c>
      <c r="L6262" s="46">
        <v>5043</v>
      </c>
      <c r="M6262" s="46">
        <v>72</v>
      </c>
      <c r="N6262" s="46">
        <v>70.599999999999994</v>
      </c>
      <c r="O6262" s="46">
        <v>126</v>
      </c>
      <c r="P6262" s="46">
        <f t="shared" si="717"/>
        <v>2</v>
      </c>
      <c r="R6262" s="67" t="s">
        <v>2742</v>
      </c>
      <c r="S6262" s="67">
        <f>COUNTIF(Y$2:$Y$100,R6262)</f>
        <v>0</v>
      </c>
      <c r="V6262" s="67">
        <f t="shared" si="721"/>
        <v>0</v>
      </c>
      <c r="AB6262" t="s">
        <v>2655</v>
      </c>
      <c r="AC6262" s="46">
        <v>5043</v>
      </c>
      <c r="AD6262" s="46">
        <v>72</v>
      </c>
      <c r="AE6262" s="46">
        <v>70.599999999999994</v>
      </c>
      <c r="AF6262" s="46">
        <v>126</v>
      </c>
      <c r="AH6262" s="70" t="str">
        <f t="shared" si="718"/>
        <v/>
      </c>
      <c r="AI6262" s="70" t="str">
        <f t="shared" si="719"/>
        <v/>
      </c>
      <c r="AJ6262" s="70" t="str">
        <f t="shared" si="720"/>
        <v>X</v>
      </c>
      <c r="AK6262" s="70" t="str" cm="1">
        <f t="array" ref="AK6262">_xlfn.IFS(AH6262&lt;&gt;"","1",AI6262&lt;&gt;"","2",AJ6262&lt;&gt;"","3")</f>
        <v>3</v>
      </c>
    </row>
    <row r="6263" spans="1:37" x14ac:dyDescent="0.25">
      <c r="A6263" t="s">
        <v>1741</v>
      </c>
      <c r="B6263" t="s">
        <v>471</v>
      </c>
      <c r="C6263" s="67" t="str">
        <f t="shared" si="716"/>
        <v>Madelyn Gicius</v>
      </c>
      <c r="D6263" s="71" t="str" cm="1">
        <f t="array" ref="D6263">_xlfn.IFS(AK6263="1",CONCATENATE(C6263,"Regional"),AK6263="2",CONCATENATE(C6263,"Sectional"),AK6263="3",CONCATENATE(C6263,COUNTIF($C$1:C6263,C6263)))</f>
        <v>Madelyn Gicius12</v>
      </c>
      <c r="E6263" s="66">
        <v>45187.333333333336</v>
      </c>
      <c r="F6263" t="s">
        <v>2653</v>
      </c>
      <c r="G6263" s="46">
        <v>122</v>
      </c>
      <c r="H6263" s="46">
        <v>86</v>
      </c>
      <c r="I6263" s="46">
        <v>25</v>
      </c>
      <c r="J6263" t="s">
        <v>2654</v>
      </c>
      <c r="K6263" t="s">
        <v>2655</v>
      </c>
      <c r="L6263" s="46">
        <v>5043</v>
      </c>
      <c r="M6263" s="46">
        <v>72</v>
      </c>
      <c r="N6263" s="46">
        <v>70.599999999999994</v>
      </c>
      <c r="O6263" s="46">
        <v>126</v>
      </c>
      <c r="P6263" s="46">
        <f t="shared" si="717"/>
        <v>2</v>
      </c>
      <c r="R6263" s="67" t="s">
        <v>2738</v>
      </c>
      <c r="S6263" s="67">
        <f>COUNTIF(Y$2:$Y$100,R6263)</f>
        <v>0</v>
      </c>
      <c r="V6263" s="67">
        <f t="shared" si="721"/>
        <v>0</v>
      </c>
      <c r="AB6263" t="s">
        <v>2655</v>
      </c>
      <c r="AC6263" s="46">
        <v>5043</v>
      </c>
      <c r="AD6263" s="46">
        <v>72</v>
      </c>
      <c r="AE6263" s="46">
        <v>70.599999999999994</v>
      </c>
      <c r="AF6263" s="46">
        <v>126</v>
      </c>
      <c r="AH6263" s="70" t="str">
        <f t="shared" si="718"/>
        <v/>
      </c>
      <c r="AI6263" s="70" t="str">
        <f t="shared" si="719"/>
        <v/>
      </c>
      <c r="AJ6263" s="70" t="str">
        <f t="shared" si="720"/>
        <v>X</v>
      </c>
      <c r="AK6263" s="70" t="str" cm="1">
        <f t="array" ref="AK6263">_xlfn.IFS(AH6263&lt;&gt;"","1",AI6263&lt;&gt;"","2",AJ6263&lt;&gt;"","3")</f>
        <v>3</v>
      </c>
    </row>
    <row r="6264" spans="1:37" x14ac:dyDescent="0.25">
      <c r="A6264" t="s">
        <v>2291</v>
      </c>
      <c r="B6264" t="s">
        <v>511</v>
      </c>
      <c r="C6264" s="67" t="str">
        <f t="shared" si="716"/>
        <v>Eleanor VanHandel</v>
      </c>
      <c r="D6264" s="71" t="str" cm="1">
        <f t="array" ref="D6264">_xlfn.IFS(AK6264="1",CONCATENATE(C6264,"Regional"),AK6264="2",CONCATENATE(C6264,"Sectional"),AK6264="3",CONCATENATE(C6264,COUNTIF($C$1:C6264,C6264)))</f>
        <v>Eleanor VanHandel7</v>
      </c>
      <c r="E6264" s="66">
        <v>45187.333333333336</v>
      </c>
      <c r="F6264" t="s">
        <v>2653</v>
      </c>
      <c r="G6264" s="46">
        <v>122</v>
      </c>
      <c r="H6264" s="46">
        <v>87</v>
      </c>
      <c r="I6264" s="46">
        <v>26</v>
      </c>
      <c r="J6264" t="s">
        <v>2654</v>
      </c>
      <c r="K6264" t="s">
        <v>2655</v>
      </c>
      <c r="L6264" s="46">
        <v>5043</v>
      </c>
      <c r="M6264" s="46">
        <v>72</v>
      </c>
      <c r="N6264" s="46">
        <v>70.599999999999994</v>
      </c>
      <c r="O6264" s="46">
        <v>126</v>
      </c>
      <c r="P6264" s="46">
        <f t="shared" si="717"/>
        <v>2</v>
      </c>
      <c r="R6264" s="67" t="s">
        <v>3560</v>
      </c>
      <c r="S6264" s="67">
        <f>COUNTIF(Y$2:$Y$100,R6264)</f>
        <v>0</v>
      </c>
      <c r="V6264" s="67">
        <f t="shared" si="721"/>
        <v>0</v>
      </c>
      <c r="AB6264" t="s">
        <v>2655</v>
      </c>
      <c r="AC6264" s="46">
        <v>5043</v>
      </c>
      <c r="AD6264" s="46">
        <v>72</v>
      </c>
      <c r="AE6264" s="46">
        <v>70.599999999999994</v>
      </c>
      <c r="AF6264" s="46">
        <v>126</v>
      </c>
      <c r="AH6264" s="70" t="str">
        <f t="shared" si="718"/>
        <v/>
      </c>
      <c r="AI6264" s="70" t="str">
        <f t="shared" si="719"/>
        <v/>
      </c>
      <c r="AJ6264" s="70" t="str">
        <f t="shared" si="720"/>
        <v>X</v>
      </c>
      <c r="AK6264" s="70" t="str" cm="1">
        <f t="array" ref="AK6264">_xlfn.IFS(AH6264&lt;&gt;"","1",AI6264&lt;&gt;"","2",AJ6264&lt;&gt;"","3")</f>
        <v>3</v>
      </c>
    </row>
    <row r="6265" spans="1:37" x14ac:dyDescent="0.25">
      <c r="A6265" t="s">
        <v>877</v>
      </c>
      <c r="B6265" t="s">
        <v>201</v>
      </c>
      <c r="C6265" s="67" t="str">
        <f t="shared" si="716"/>
        <v>Charlie Clinefelter</v>
      </c>
      <c r="D6265" s="71" t="str" cm="1">
        <f t="array" ref="D6265">_xlfn.IFS(AK6265="1",CONCATENATE(C6265,"Regional"),AK6265="2",CONCATENATE(C6265,"Sectional"),AK6265="3",CONCATENATE(C6265,COUNTIF($C$1:C6265,C6265)))</f>
        <v>Charlie Clinefelter3</v>
      </c>
      <c r="E6265" s="66">
        <v>45187.333333333336</v>
      </c>
      <c r="F6265" t="s">
        <v>2653</v>
      </c>
      <c r="G6265" s="46">
        <v>122</v>
      </c>
      <c r="H6265" s="46">
        <v>88</v>
      </c>
      <c r="I6265" s="46">
        <v>27</v>
      </c>
      <c r="J6265" t="s">
        <v>2654</v>
      </c>
      <c r="K6265" t="s">
        <v>2655</v>
      </c>
      <c r="L6265" s="46">
        <v>5043</v>
      </c>
      <c r="M6265" s="46">
        <v>72</v>
      </c>
      <c r="N6265" s="46">
        <v>70.599999999999994</v>
      </c>
      <c r="O6265" s="46">
        <v>126</v>
      </c>
      <c r="P6265" s="46">
        <f t="shared" si="717"/>
        <v>2</v>
      </c>
      <c r="R6265" s="67" t="s">
        <v>1422</v>
      </c>
      <c r="S6265" s="67">
        <f>COUNTIF(Y$2:$Y$100,R6265)</f>
        <v>0</v>
      </c>
      <c r="V6265" s="67">
        <f t="shared" si="721"/>
        <v>0</v>
      </c>
      <c r="AB6265" t="s">
        <v>2655</v>
      </c>
      <c r="AC6265" s="46">
        <v>5043</v>
      </c>
      <c r="AD6265" s="46">
        <v>72</v>
      </c>
      <c r="AE6265" s="46">
        <v>70.599999999999994</v>
      </c>
      <c r="AF6265" s="46">
        <v>126</v>
      </c>
      <c r="AH6265" s="70" t="str">
        <f t="shared" si="718"/>
        <v/>
      </c>
      <c r="AI6265" s="70" t="str">
        <f t="shared" si="719"/>
        <v/>
      </c>
      <c r="AJ6265" s="70" t="str">
        <f t="shared" si="720"/>
        <v>X</v>
      </c>
      <c r="AK6265" s="70" t="str" cm="1">
        <f t="array" ref="AK6265">_xlfn.IFS(AH6265&lt;&gt;"","1",AI6265&lt;&gt;"","2",AJ6265&lt;&gt;"","3")</f>
        <v>3</v>
      </c>
    </row>
    <row r="6266" spans="1:37" x14ac:dyDescent="0.25">
      <c r="A6266" t="s">
        <v>696</v>
      </c>
      <c r="B6266" t="s">
        <v>328</v>
      </c>
      <c r="C6266" s="67" t="str">
        <f t="shared" si="716"/>
        <v>Emerson Fitzgerald</v>
      </c>
      <c r="D6266" s="71" t="str" cm="1">
        <f t="array" ref="D6266">_xlfn.IFS(AK6266="1",CONCATENATE(C6266,"Regional"),AK6266="2",CONCATENATE(C6266,"Sectional"),AK6266="3",CONCATENATE(C6266,COUNTIF($C$1:C6266,C6266)))</f>
        <v>Emerson Fitzgerald12</v>
      </c>
      <c r="E6266" s="66">
        <v>45187.333333333336</v>
      </c>
      <c r="F6266" t="s">
        <v>2653</v>
      </c>
      <c r="G6266" s="46">
        <v>122</v>
      </c>
      <c r="H6266" s="46">
        <v>88</v>
      </c>
      <c r="I6266" s="46">
        <v>27</v>
      </c>
      <c r="J6266" t="s">
        <v>2654</v>
      </c>
      <c r="K6266" t="s">
        <v>2655</v>
      </c>
      <c r="L6266" s="46">
        <v>5043</v>
      </c>
      <c r="M6266" s="46">
        <v>72</v>
      </c>
      <c r="N6266" s="46">
        <v>70.599999999999994</v>
      </c>
      <c r="O6266" s="46">
        <v>126</v>
      </c>
      <c r="P6266" s="46">
        <f t="shared" si="717"/>
        <v>2</v>
      </c>
      <c r="R6266" s="67" t="s">
        <v>1301</v>
      </c>
      <c r="S6266" s="67">
        <f>COUNTIF(Y$2:$Y$100,R6266)</f>
        <v>0</v>
      </c>
      <c r="V6266" s="67">
        <f t="shared" si="721"/>
        <v>0</v>
      </c>
      <c r="AB6266" t="s">
        <v>2655</v>
      </c>
      <c r="AC6266" s="46">
        <v>5043</v>
      </c>
      <c r="AD6266" s="46">
        <v>72</v>
      </c>
      <c r="AE6266" s="46">
        <v>70.599999999999994</v>
      </c>
      <c r="AF6266" s="46">
        <v>126</v>
      </c>
      <c r="AH6266" s="70" t="str">
        <f t="shared" si="718"/>
        <v/>
      </c>
      <c r="AI6266" s="70" t="str">
        <f t="shared" si="719"/>
        <v/>
      </c>
      <c r="AJ6266" s="70" t="str">
        <f t="shared" si="720"/>
        <v>X</v>
      </c>
      <c r="AK6266" s="70" t="str" cm="1">
        <f t="array" ref="AK6266">_xlfn.IFS(AH6266&lt;&gt;"","1",AI6266&lt;&gt;"","2",AJ6266&lt;&gt;"","3")</f>
        <v>3</v>
      </c>
    </row>
    <row r="6267" spans="1:37" x14ac:dyDescent="0.25">
      <c r="A6267" t="s">
        <v>594</v>
      </c>
      <c r="B6267" t="s">
        <v>507</v>
      </c>
      <c r="C6267" s="67" t="str">
        <f t="shared" si="716"/>
        <v>Chloe Strunk</v>
      </c>
      <c r="D6267" s="71" t="str" cm="1">
        <f t="array" ref="D6267">_xlfn.IFS(AK6267="1",CONCATENATE(C6267,"Regional"),AK6267="2",CONCATENATE(C6267,"Sectional"),AK6267="3",CONCATENATE(C6267,COUNTIF($C$1:C6267,C6267)))</f>
        <v>Chloe Strunk11</v>
      </c>
      <c r="E6267" s="66">
        <v>45187.333333333336</v>
      </c>
      <c r="F6267" t="s">
        <v>2653</v>
      </c>
      <c r="G6267" s="46">
        <v>122</v>
      </c>
      <c r="H6267" s="46">
        <v>88</v>
      </c>
      <c r="I6267" s="46">
        <v>27</v>
      </c>
      <c r="J6267" t="s">
        <v>2654</v>
      </c>
      <c r="K6267" t="s">
        <v>2655</v>
      </c>
      <c r="L6267" s="46">
        <v>5043</v>
      </c>
      <c r="M6267" s="46">
        <v>72</v>
      </c>
      <c r="N6267" s="46">
        <v>70.599999999999994</v>
      </c>
      <c r="O6267" s="46">
        <v>126</v>
      </c>
      <c r="P6267" s="46">
        <f t="shared" si="717"/>
        <v>2</v>
      </c>
      <c r="R6267" s="67" t="s">
        <v>1240</v>
      </c>
      <c r="S6267" s="67">
        <f>COUNTIF(Y$2:$Y$100,R6267)</f>
        <v>0</v>
      </c>
      <c r="V6267" s="67">
        <f t="shared" si="721"/>
        <v>0</v>
      </c>
      <c r="AB6267" t="s">
        <v>2655</v>
      </c>
      <c r="AC6267" s="46">
        <v>5043</v>
      </c>
      <c r="AD6267" s="46">
        <v>72</v>
      </c>
      <c r="AE6267" s="46">
        <v>70.599999999999994</v>
      </c>
      <c r="AF6267" s="46">
        <v>126</v>
      </c>
      <c r="AH6267" s="70" t="str">
        <f t="shared" si="718"/>
        <v/>
      </c>
      <c r="AI6267" s="70" t="str">
        <f t="shared" si="719"/>
        <v/>
      </c>
      <c r="AJ6267" s="70" t="str">
        <f t="shared" si="720"/>
        <v>X</v>
      </c>
      <c r="AK6267" s="70" t="str" cm="1">
        <f t="array" ref="AK6267">_xlfn.IFS(AH6267&lt;&gt;"","1",AI6267&lt;&gt;"","2",AJ6267&lt;&gt;"","3")</f>
        <v>3</v>
      </c>
    </row>
    <row r="6268" spans="1:37" x14ac:dyDescent="0.25">
      <c r="A6268" t="s">
        <v>466</v>
      </c>
      <c r="B6268" t="s">
        <v>414</v>
      </c>
      <c r="C6268" s="67" t="str">
        <f t="shared" si="716"/>
        <v>Megan Gelb</v>
      </c>
      <c r="D6268" s="71" t="str" cm="1">
        <f t="array" ref="D6268">_xlfn.IFS(AK6268="1",CONCATENATE(C6268,"Regional"),AK6268="2",CONCATENATE(C6268,"Sectional"),AK6268="3",CONCATENATE(C6268,COUNTIF($C$1:C6268,C6268)))</f>
        <v>Megan Gelb13</v>
      </c>
      <c r="E6268" s="66">
        <v>45187.333333333336</v>
      </c>
      <c r="F6268" t="s">
        <v>2653</v>
      </c>
      <c r="G6268" s="46">
        <v>122</v>
      </c>
      <c r="H6268" s="46">
        <v>89</v>
      </c>
      <c r="I6268" s="46">
        <v>30</v>
      </c>
      <c r="J6268" t="s">
        <v>2654</v>
      </c>
      <c r="K6268" t="s">
        <v>2655</v>
      </c>
      <c r="L6268" s="46">
        <v>5043</v>
      </c>
      <c r="M6268" s="46">
        <v>72</v>
      </c>
      <c r="N6268" s="46">
        <v>70.599999999999994</v>
      </c>
      <c r="O6268" s="46">
        <v>126</v>
      </c>
      <c r="P6268" s="46">
        <f t="shared" si="717"/>
        <v>2</v>
      </c>
      <c r="R6268" s="67" t="s">
        <v>2743</v>
      </c>
      <c r="S6268" s="67">
        <f>COUNTIF(Y$2:$Y$100,R6268)</f>
        <v>0</v>
      </c>
      <c r="V6268" s="67">
        <f t="shared" si="721"/>
        <v>0</v>
      </c>
      <c r="AB6268" t="s">
        <v>2655</v>
      </c>
      <c r="AC6268" s="46">
        <v>5043</v>
      </c>
      <c r="AD6268" s="46">
        <v>72</v>
      </c>
      <c r="AE6268" s="46">
        <v>70.599999999999994</v>
      </c>
      <c r="AF6268" s="46">
        <v>126</v>
      </c>
      <c r="AH6268" s="70" t="str">
        <f t="shared" si="718"/>
        <v/>
      </c>
      <c r="AI6268" s="70" t="str">
        <f t="shared" si="719"/>
        <v/>
      </c>
      <c r="AJ6268" s="70" t="str">
        <f t="shared" si="720"/>
        <v>X</v>
      </c>
      <c r="AK6268" s="70" t="str" cm="1">
        <f t="array" ref="AK6268">_xlfn.IFS(AH6268&lt;&gt;"","1",AI6268&lt;&gt;"","2",AJ6268&lt;&gt;"","3")</f>
        <v>3</v>
      </c>
    </row>
    <row r="6269" spans="1:37" x14ac:dyDescent="0.25">
      <c r="A6269" t="s">
        <v>323</v>
      </c>
      <c r="B6269" t="s">
        <v>647</v>
      </c>
      <c r="C6269" s="67" t="str">
        <f t="shared" si="716"/>
        <v>Lucy Nielsen</v>
      </c>
      <c r="D6269" s="71" t="str" cm="1">
        <f t="array" ref="D6269">_xlfn.IFS(AK6269="1",CONCATENATE(C6269,"Regional"),AK6269="2",CONCATENATE(C6269,"Sectional"),AK6269="3",CONCATENATE(C6269,COUNTIF($C$1:C6269,C6269)))</f>
        <v>Lucy Nielsen3</v>
      </c>
      <c r="E6269" s="66">
        <v>45187.333333333336</v>
      </c>
      <c r="F6269" t="s">
        <v>2653</v>
      </c>
      <c r="G6269" s="46">
        <v>122</v>
      </c>
      <c r="H6269" s="46">
        <v>89</v>
      </c>
      <c r="I6269" s="46">
        <v>30</v>
      </c>
      <c r="J6269" t="s">
        <v>2654</v>
      </c>
      <c r="K6269" t="s">
        <v>2655</v>
      </c>
      <c r="L6269" s="46">
        <v>5043</v>
      </c>
      <c r="M6269" s="46">
        <v>72</v>
      </c>
      <c r="N6269" s="46">
        <v>70.599999999999994</v>
      </c>
      <c r="O6269" s="46">
        <v>126</v>
      </c>
      <c r="P6269" s="46">
        <f t="shared" si="717"/>
        <v>2</v>
      </c>
      <c r="R6269" s="67" t="s">
        <v>1297</v>
      </c>
      <c r="S6269" s="67">
        <f>COUNTIF(Y$2:$Y$100,R6269)</f>
        <v>0</v>
      </c>
      <c r="V6269" s="67">
        <f t="shared" si="721"/>
        <v>0</v>
      </c>
      <c r="AB6269" t="s">
        <v>2655</v>
      </c>
      <c r="AC6269" s="46">
        <v>5043</v>
      </c>
      <c r="AD6269" s="46">
        <v>72</v>
      </c>
      <c r="AE6269" s="46">
        <v>70.599999999999994</v>
      </c>
      <c r="AF6269" s="46">
        <v>126</v>
      </c>
      <c r="AH6269" s="70" t="str">
        <f t="shared" si="718"/>
        <v/>
      </c>
      <c r="AI6269" s="70" t="str">
        <f t="shared" si="719"/>
        <v/>
      </c>
      <c r="AJ6269" s="70" t="str">
        <f t="shared" si="720"/>
        <v>X</v>
      </c>
      <c r="AK6269" s="70" t="str" cm="1">
        <f t="array" ref="AK6269">_xlfn.IFS(AH6269&lt;&gt;"","1",AI6269&lt;&gt;"","2",AJ6269&lt;&gt;"","3")</f>
        <v>3</v>
      </c>
    </row>
    <row r="6270" spans="1:37" x14ac:dyDescent="0.25">
      <c r="A6270" t="s">
        <v>693</v>
      </c>
      <c r="B6270" t="s">
        <v>488</v>
      </c>
      <c r="C6270" s="67" t="str">
        <f t="shared" si="716"/>
        <v>Tori Braun</v>
      </c>
      <c r="D6270" s="71" t="str" cm="1">
        <f t="array" ref="D6270">_xlfn.IFS(AK6270="1",CONCATENATE(C6270,"Regional"),AK6270="2",CONCATENATE(C6270,"Sectional"),AK6270="3",CONCATENATE(C6270,COUNTIF($C$1:C6270,C6270)))</f>
        <v>Tori Braun2</v>
      </c>
      <c r="E6270" s="66">
        <v>45187.333333333336</v>
      </c>
      <c r="F6270" t="s">
        <v>2653</v>
      </c>
      <c r="G6270" s="46">
        <v>122</v>
      </c>
      <c r="H6270" s="46">
        <v>89</v>
      </c>
      <c r="I6270" s="46">
        <v>30</v>
      </c>
      <c r="J6270" t="s">
        <v>2654</v>
      </c>
      <c r="K6270" t="s">
        <v>2655</v>
      </c>
      <c r="L6270" s="46">
        <v>5043</v>
      </c>
      <c r="M6270" s="46">
        <v>72</v>
      </c>
      <c r="N6270" s="46">
        <v>70.599999999999994</v>
      </c>
      <c r="O6270" s="46">
        <v>126</v>
      </c>
      <c r="P6270" s="46">
        <f t="shared" si="717"/>
        <v>2</v>
      </c>
      <c r="R6270" s="67" t="s">
        <v>1299</v>
      </c>
      <c r="S6270" s="67">
        <f>COUNTIF(Y$2:$Y$100,R6270)</f>
        <v>0</v>
      </c>
      <c r="V6270" s="67">
        <f t="shared" si="721"/>
        <v>0</v>
      </c>
      <c r="AB6270" t="s">
        <v>2655</v>
      </c>
      <c r="AC6270" s="46">
        <v>5043</v>
      </c>
      <c r="AD6270" s="46">
        <v>72</v>
      </c>
      <c r="AE6270" s="46">
        <v>70.599999999999994</v>
      </c>
      <c r="AF6270" s="46">
        <v>126</v>
      </c>
      <c r="AH6270" s="70" t="str">
        <f t="shared" si="718"/>
        <v/>
      </c>
      <c r="AI6270" s="70" t="str">
        <f t="shared" si="719"/>
        <v/>
      </c>
      <c r="AJ6270" s="70" t="str">
        <f t="shared" si="720"/>
        <v>X</v>
      </c>
      <c r="AK6270" s="70" t="str" cm="1">
        <f t="array" ref="AK6270">_xlfn.IFS(AH6270&lt;&gt;"","1",AI6270&lt;&gt;"","2",AJ6270&lt;&gt;"","3")</f>
        <v>3</v>
      </c>
    </row>
    <row r="6271" spans="1:37" x14ac:dyDescent="0.25">
      <c r="A6271" t="s">
        <v>690</v>
      </c>
      <c r="B6271" t="s">
        <v>691</v>
      </c>
      <c r="C6271" s="67" t="str">
        <f t="shared" si="716"/>
        <v>Maci McNichols</v>
      </c>
      <c r="D6271" s="71" t="str" cm="1">
        <f t="array" ref="D6271">_xlfn.IFS(AK6271="1",CONCATENATE(C6271,"Regional"),AK6271="2",CONCATENATE(C6271,"Sectional"),AK6271="3",CONCATENATE(C6271,COUNTIF($C$1:C6271,C6271)))</f>
        <v>Maci McNichols3</v>
      </c>
      <c r="E6271" s="66">
        <v>45187.333333333336</v>
      </c>
      <c r="F6271" t="s">
        <v>2653</v>
      </c>
      <c r="G6271" s="46">
        <v>122</v>
      </c>
      <c r="H6271" s="46">
        <v>90</v>
      </c>
      <c r="I6271" s="46">
        <v>33</v>
      </c>
      <c r="J6271" t="s">
        <v>2654</v>
      </c>
      <c r="K6271" t="s">
        <v>2655</v>
      </c>
      <c r="L6271" s="46">
        <v>5043</v>
      </c>
      <c r="M6271" s="46">
        <v>72</v>
      </c>
      <c r="N6271" s="46">
        <v>70.599999999999994</v>
      </c>
      <c r="O6271" s="46">
        <v>126</v>
      </c>
      <c r="P6271" s="46">
        <f t="shared" si="717"/>
        <v>2</v>
      </c>
      <c r="R6271" s="67" t="s">
        <v>1296</v>
      </c>
      <c r="S6271" s="67">
        <f>COUNTIF(Y$2:$Y$100,R6271)</f>
        <v>0</v>
      </c>
      <c r="V6271" s="67">
        <f t="shared" si="721"/>
        <v>0</v>
      </c>
      <c r="AB6271" t="s">
        <v>2655</v>
      </c>
      <c r="AC6271" s="46">
        <v>5043</v>
      </c>
      <c r="AD6271" s="46">
        <v>72</v>
      </c>
      <c r="AE6271" s="46">
        <v>70.599999999999994</v>
      </c>
      <c r="AF6271" s="46">
        <v>126</v>
      </c>
      <c r="AH6271" s="70" t="str">
        <f t="shared" si="718"/>
        <v/>
      </c>
      <c r="AI6271" s="70" t="str">
        <f t="shared" si="719"/>
        <v/>
      </c>
      <c r="AJ6271" s="70" t="str">
        <f t="shared" si="720"/>
        <v>X</v>
      </c>
      <c r="AK6271" s="70" t="str" cm="1">
        <f t="array" ref="AK6271">_xlfn.IFS(AH6271&lt;&gt;"","1",AI6271&lt;&gt;"","2",AJ6271&lt;&gt;"","3")</f>
        <v>3</v>
      </c>
    </row>
    <row r="6272" spans="1:37" x14ac:dyDescent="0.25">
      <c r="A6272" t="s">
        <v>880</v>
      </c>
      <c r="B6272" t="s">
        <v>881</v>
      </c>
      <c r="C6272" s="67" t="str">
        <f t="shared" si="716"/>
        <v>grace kubeny</v>
      </c>
      <c r="D6272" s="71" t="str" cm="1">
        <f t="array" ref="D6272">_xlfn.IFS(AK6272="1",CONCATENATE(C6272,"Regional"),AK6272="2",CONCATENATE(C6272,"Sectional"),AK6272="3",CONCATENATE(C6272,COUNTIF($C$1:C6272,C6272)))</f>
        <v>grace kubeny2</v>
      </c>
      <c r="E6272" s="66">
        <v>45187.333333333336</v>
      </c>
      <c r="F6272" t="s">
        <v>2653</v>
      </c>
      <c r="G6272" s="46">
        <v>122</v>
      </c>
      <c r="H6272" s="46">
        <v>91</v>
      </c>
      <c r="I6272" s="46">
        <v>34</v>
      </c>
      <c r="J6272" t="s">
        <v>2654</v>
      </c>
      <c r="K6272" t="s">
        <v>2655</v>
      </c>
      <c r="L6272" s="46">
        <v>5043</v>
      </c>
      <c r="M6272" s="46">
        <v>72</v>
      </c>
      <c r="N6272" s="46">
        <v>70.599999999999994</v>
      </c>
      <c r="O6272" s="46">
        <v>126</v>
      </c>
      <c r="P6272" s="46">
        <f t="shared" si="717"/>
        <v>2</v>
      </c>
      <c r="R6272" s="67" t="s">
        <v>1426</v>
      </c>
      <c r="S6272" s="67">
        <f>COUNTIF(Y$2:$Y$100,R6272)</f>
        <v>0</v>
      </c>
      <c r="V6272" s="67">
        <f t="shared" si="721"/>
        <v>0</v>
      </c>
      <c r="AB6272" t="s">
        <v>2655</v>
      </c>
      <c r="AC6272" s="46">
        <v>5043</v>
      </c>
      <c r="AD6272" s="46">
        <v>72</v>
      </c>
      <c r="AE6272" s="46">
        <v>70.599999999999994</v>
      </c>
      <c r="AF6272" s="46">
        <v>126</v>
      </c>
      <c r="AH6272" s="70" t="str">
        <f t="shared" si="718"/>
        <v/>
      </c>
      <c r="AI6272" s="70" t="str">
        <f t="shared" si="719"/>
        <v/>
      </c>
      <c r="AJ6272" s="70" t="str">
        <f t="shared" si="720"/>
        <v>X</v>
      </c>
      <c r="AK6272" s="70" t="str" cm="1">
        <f t="array" ref="AK6272">_xlfn.IFS(AH6272&lt;&gt;"","1",AI6272&lt;&gt;"","2",AJ6272&lt;&gt;"","3")</f>
        <v>3</v>
      </c>
    </row>
    <row r="6273" spans="1:37" x14ac:dyDescent="0.25">
      <c r="A6273" t="s">
        <v>706</v>
      </c>
      <c r="B6273" t="s">
        <v>452</v>
      </c>
      <c r="C6273" s="67" t="str">
        <f t="shared" si="716"/>
        <v>Sophia Zabel</v>
      </c>
      <c r="D6273" s="71" t="str" cm="1">
        <f t="array" ref="D6273">_xlfn.IFS(AK6273="1",CONCATENATE(C6273,"Regional"),AK6273="2",CONCATENATE(C6273,"Sectional"),AK6273="3",CONCATENATE(C6273,COUNTIF($C$1:C6273,C6273)))</f>
        <v>Sophia Zabel10</v>
      </c>
      <c r="E6273" s="66">
        <v>45187.333333333336</v>
      </c>
      <c r="F6273" t="s">
        <v>2653</v>
      </c>
      <c r="G6273" s="46">
        <v>122</v>
      </c>
      <c r="H6273" s="46">
        <v>91</v>
      </c>
      <c r="I6273" s="46">
        <v>34</v>
      </c>
      <c r="J6273" t="s">
        <v>2654</v>
      </c>
      <c r="K6273" t="s">
        <v>2655</v>
      </c>
      <c r="L6273" s="46">
        <v>5043</v>
      </c>
      <c r="M6273" s="46">
        <v>72</v>
      </c>
      <c r="N6273" s="46">
        <v>70.599999999999994</v>
      </c>
      <c r="O6273" s="46">
        <v>126</v>
      </c>
      <c r="P6273" s="46">
        <f t="shared" si="717"/>
        <v>2</v>
      </c>
      <c r="R6273" s="67" t="s">
        <v>1307</v>
      </c>
      <c r="S6273" s="67">
        <f>COUNTIF(Y$2:$Y$100,R6273)</f>
        <v>0</v>
      </c>
      <c r="V6273" s="67">
        <f t="shared" si="721"/>
        <v>0</v>
      </c>
      <c r="AB6273" t="s">
        <v>2655</v>
      </c>
      <c r="AC6273" s="46">
        <v>5043</v>
      </c>
      <c r="AD6273" s="46">
        <v>72</v>
      </c>
      <c r="AE6273" s="46">
        <v>70.599999999999994</v>
      </c>
      <c r="AF6273" s="46">
        <v>126</v>
      </c>
      <c r="AH6273" s="70" t="str">
        <f t="shared" si="718"/>
        <v/>
      </c>
      <c r="AI6273" s="70" t="str">
        <f t="shared" si="719"/>
        <v/>
      </c>
      <c r="AJ6273" s="70" t="str">
        <f t="shared" si="720"/>
        <v>X</v>
      </c>
      <c r="AK6273" s="70" t="str" cm="1">
        <f t="array" ref="AK6273">_xlfn.IFS(AH6273&lt;&gt;"","1",AI6273&lt;&gt;"","2",AJ6273&lt;&gt;"","3")</f>
        <v>3</v>
      </c>
    </row>
    <row r="6274" spans="1:37" x14ac:dyDescent="0.25">
      <c r="A6274" t="s">
        <v>489</v>
      </c>
      <c r="B6274" t="s">
        <v>692</v>
      </c>
      <c r="C6274" s="67" t="str">
        <f t="shared" ref="C6274:C6337" si="722">CONCATENATE(B6274," ",A6274)</f>
        <v>Julianne Bradford</v>
      </c>
      <c r="D6274" s="71" t="str" cm="1">
        <f t="array" ref="D6274">_xlfn.IFS(AK6274="1",CONCATENATE(C6274,"Regional"),AK6274="2",CONCATENATE(C6274,"Sectional"),AK6274="3",CONCATENATE(C6274,COUNTIF($C$1:C6274,C6274)))</f>
        <v>Julianne Bradford8</v>
      </c>
      <c r="E6274" s="66">
        <v>45187.333333333336</v>
      </c>
      <c r="F6274" t="s">
        <v>2653</v>
      </c>
      <c r="G6274" s="46">
        <v>122</v>
      </c>
      <c r="H6274" s="46">
        <v>92</v>
      </c>
      <c r="I6274" s="46">
        <v>36</v>
      </c>
      <c r="J6274" t="s">
        <v>2654</v>
      </c>
      <c r="K6274" t="s">
        <v>2655</v>
      </c>
      <c r="L6274" s="46">
        <v>5043</v>
      </c>
      <c r="M6274" s="46">
        <v>72</v>
      </c>
      <c r="N6274" s="46">
        <v>70.599999999999994</v>
      </c>
      <c r="O6274" s="46">
        <v>126</v>
      </c>
      <c r="P6274" s="46">
        <f t="shared" ref="P6274:P6337" si="723">IF(L6274&gt;4000,2,1)</f>
        <v>2</v>
      </c>
      <c r="R6274" s="67" t="s">
        <v>1298</v>
      </c>
      <c r="S6274" s="67">
        <f>COUNTIF(Y$2:$Y$100,R6274)</f>
        <v>0</v>
      </c>
      <c r="V6274" s="67">
        <f t="shared" si="721"/>
        <v>0</v>
      </c>
      <c r="AB6274" t="s">
        <v>2655</v>
      </c>
      <c r="AC6274" s="46">
        <v>5043</v>
      </c>
      <c r="AD6274" s="46">
        <v>72</v>
      </c>
      <c r="AE6274" s="46">
        <v>70.599999999999994</v>
      </c>
      <c r="AF6274" s="46">
        <v>126</v>
      </c>
      <c r="AH6274" s="70" t="str">
        <f t="shared" ref="AH6274:AH6337" si="724">IF(ISNUMBER(SEARCH("regional",$F6274)),$F6274,"")</f>
        <v/>
      </c>
      <c r="AI6274" s="70" t="str">
        <f t="shared" ref="AI6274:AI6337" si="725">IF(ISNUMBER(SEARCH("sectional",$F6274)),$F6274,"")</f>
        <v/>
      </c>
      <c r="AJ6274" s="70" t="str">
        <f t="shared" ref="AJ6274:AJ6337" si="726">IF(AND(AH6274="",AI6274=""),"X","")</f>
        <v>X</v>
      </c>
      <c r="AK6274" s="70" t="str" cm="1">
        <f t="array" ref="AK6274">_xlfn.IFS(AH6274&lt;&gt;"","1",AI6274&lt;&gt;"","2",AJ6274&lt;&gt;"","3")</f>
        <v>3</v>
      </c>
    </row>
    <row r="6275" spans="1:37" x14ac:dyDescent="0.25">
      <c r="A6275" t="s">
        <v>687</v>
      </c>
      <c r="B6275" t="s">
        <v>688</v>
      </c>
      <c r="C6275" s="67" t="str">
        <f t="shared" si="722"/>
        <v>Leah Heraly</v>
      </c>
      <c r="D6275" s="71" t="str" cm="1">
        <f t="array" ref="D6275">_xlfn.IFS(AK6275="1",CONCATENATE(C6275,"Regional"),AK6275="2",CONCATENATE(C6275,"Sectional"),AK6275="3",CONCATENATE(C6275,COUNTIF($C$1:C6275,C6275)))</f>
        <v>Leah Heraly3</v>
      </c>
      <c r="E6275" s="66">
        <v>45187.333333333336</v>
      </c>
      <c r="F6275" t="s">
        <v>2653</v>
      </c>
      <c r="G6275" s="46">
        <v>122</v>
      </c>
      <c r="H6275" s="46">
        <v>92</v>
      </c>
      <c r="I6275" s="46">
        <v>36</v>
      </c>
      <c r="J6275" t="s">
        <v>2654</v>
      </c>
      <c r="K6275" t="s">
        <v>2655</v>
      </c>
      <c r="L6275" s="46">
        <v>5043</v>
      </c>
      <c r="M6275" s="46">
        <v>72</v>
      </c>
      <c r="N6275" s="46">
        <v>70.599999999999994</v>
      </c>
      <c r="O6275" s="46">
        <v>126</v>
      </c>
      <c r="P6275" s="46">
        <f t="shared" si="723"/>
        <v>2</v>
      </c>
      <c r="R6275" s="67" t="s">
        <v>1295</v>
      </c>
      <c r="S6275" s="67">
        <f>COUNTIF(Y$2:$Y$100,R6275)</f>
        <v>0</v>
      </c>
      <c r="V6275" s="67">
        <f t="shared" si="721"/>
        <v>0</v>
      </c>
      <c r="AB6275" t="s">
        <v>2655</v>
      </c>
      <c r="AC6275" s="46">
        <v>5043</v>
      </c>
      <c r="AD6275" s="46">
        <v>72</v>
      </c>
      <c r="AE6275" s="46">
        <v>70.599999999999994</v>
      </c>
      <c r="AF6275" s="46">
        <v>126</v>
      </c>
      <c r="AH6275" s="70" t="str">
        <f t="shared" si="724"/>
        <v/>
      </c>
      <c r="AI6275" s="70" t="str">
        <f t="shared" si="725"/>
        <v/>
      </c>
      <c r="AJ6275" s="70" t="str">
        <f t="shared" si="726"/>
        <v>X</v>
      </c>
      <c r="AK6275" s="70" t="str" cm="1">
        <f t="array" ref="AK6275">_xlfn.IFS(AH6275&lt;&gt;"","1",AI6275&lt;&gt;"","2",AJ6275&lt;&gt;"","3")</f>
        <v>3</v>
      </c>
    </row>
    <row r="6276" spans="1:37" x14ac:dyDescent="0.25">
      <c r="A6276" t="s">
        <v>356</v>
      </c>
      <c r="B6276" t="s">
        <v>599</v>
      </c>
      <c r="C6276" s="67" t="str">
        <f t="shared" si="722"/>
        <v>Grace Schuh</v>
      </c>
      <c r="D6276" s="71" t="str" cm="1">
        <f t="array" ref="D6276">_xlfn.IFS(AK6276="1",CONCATENATE(C6276,"Regional"),AK6276="2",CONCATENATE(C6276,"Sectional"),AK6276="3",CONCATENATE(C6276,COUNTIF($C$1:C6276,C6276)))</f>
        <v>Grace Schuh13</v>
      </c>
      <c r="E6276" s="66">
        <v>45187.333333333336</v>
      </c>
      <c r="F6276" t="s">
        <v>2653</v>
      </c>
      <c r="G6276" s="46">
        <v>122</v>
      </c>
      <c r="H6276" s="46">
        <v>93</v>
      </c>
      <c r="I6276" s="46">
        <v>38</v>
      </c>
      <c r="J6276" t="s">
        <v>2654</v>
      </c>
      <c r="K6276" t="s">
        <v>2655</v>
      </c>
      <c r="L6276" s="46">
        <v>5043</v>
      </c>
      <c r="M6276" s="46">
        <v>72</v>
      </c>
      <c r="N6276" s="46">
        <v>70.599999999999994</v>
      </c>
      <c r="O6276" s="46">
        <v>126</v>
      </c>
      <c r="P6276" s="46">
        <f t="shared" si="723"/>
        <v>2</v>
      </c>
      <c r="R6276" s="67" t="s">
        <v>2741</v>
      </c>
      <c r="S6276" s="67">
        <f>COUNTIF(Y$2:$Y$100,R6276)</f>
        <v>0</v>
      </c>
      <c r="V6276" s="67">
        <f t="shared" si="721"/>
        <v>0</v>
      </c>
      <c r="AB6276" t="s">
        <v>2655</v>
      </c>
      <c r="AC6276" s="46">
        <v>5043</v>
      </c>
      <c r="AD6276" s="46">
        <v>72</v>
      </c>
      <c r="AE6276" s="46">
        <v>70.599999999999994</v>
      </c>
      <c r="AF6276" s="46">
        <v>126</v>
      </c>
      <c r="AH6276" s="70" t="str">
        <f t="shared" si="724"/>
        <v/>
      </c>
      <c r="AI6276" s="70" t="str">
        <f t="shared" si="725"/>
        <v/>
      </c>
      <c r="AJ6276" s="70" t="str">
        <f t="shared" si="726"/>
        <v>X</v>
      </c>
      <c r="AK6276" s="70" t="str" cm="1">
        <f t="array" ref="AK6276">_xlfn.IFS(AH6276&lt;&gt;"","1",AI6276&lt;&gt;"","2",AJ6276&lt;&gt;"","3")</f>
        <v>3</v>
      </c>
    </row>
    <row r="6277" spans="1:37" x14ac:dyDescent="0.25">
      <c r="A6277" t="s">
        <v>707</v>
      </c>
      <c r="B6277" t="s">
        <v>434</v>
      </c>
      <c r="C6277" s="67" t="str">
        <f t="shared" si="722"/>
        <v>Ella Senger</v>
      </c>
      <c r="D6277" s="71" t="str" cm="1">
        <f t="array" ref="D6277">_xlfn.IFS(AK6277="1",CONCATENATE(C6277,"Regional"),AK6277="2",CONCATENATE(C6277,"Sectional"),AK6277="3",CONCATENATE(C6277,COUNTIF($C$1:C6277,C6277)))</f>
        <v>Ella Senger10</v>
      </c>
      <c r="E6277" s="66">
        <v>45187.333333333336</v>
      </c>
      <c r="F6277" t="s">
        <v>2653</v>
      </c>
      <c r="G6277" s="46">
        <v>122</v>
      </c>
      <c r="H6277" s="46">
        <v>93</v>
      </c>
      <c r="I6277" s="46">
        <v>38</v>
      </c>
      <c r="J6277" t="s">
        <v>2654</v>
      </c>
      <c r="K6277" t="s">
        <v>2655</v>
      </c>
      <c r="L6277" s="46">
        <v>5043</v>
      </c>
      <c r="M6277" s="46">
        <v>72</v>
      </c>
      <c r="N6277" s="46">
        <v>70.599999999999994</v>
      </c>
      <c r="O6277" s="46">
        <v>126</v>
      </c>
      <c r="P6277" s="46">
        <f t="shared" si="723"/>
        <v>2</v>
      </c>
      <c r="R6277" s="67" t="s">
        <v>1308</v>
      </c>
      <c r="S6277" s="67">
        <f>COUNTIF(Y$2:$Y$100,R6277)</f>
        <v>0</v>
      </c>
      <c r="V6277" s="67">
        <f t="shared" si="721"/>
        <v>0</v>
      </c>
      <c r="AB6277" t="s">
        <v>2655</v>
      </c>
      <c r="AC6277" s="46">
        <v>5043</v>
      </c>
      <c r="AD6277" s="46">
        <v>72</v>
      </c>
      <c r="AE6277" s="46">
        <v>70.599999999999994</v>
      </c>
      <c r="AF6277" s="46">
        <v>126</v>
      </c>
      <c r="AH6277" s="70" t="str">
        <f t="shared" si="724"/>
        <v/>
      </c>
      <c r="AI6277" s="70" t="str">
        <f t="shared" si="725"/>
        <v/>
      </c>
      <c r="AJ6277" s="70" t="str">
        <f t="shared" si="726"/>
        <v>X</v>
      </c>
      <c r="AK6277" s="70" t="str" cm="1">
        <f t="array" ref="AK6277">_xlfn.IFS(AH6277&lt;&gt;"","1",AI6277&lt;&gt;"","2",AJ6277&lt;&gt;"","3")</f>
        <v>3</v>
      </c>
    </row>
    <row r="6278" spans="1:37" x14ac:dyDescent="0.25">
      <c r="A6278" t="s">
        <v>264</v>
      </c>
      <c r="B6278" t="s">
        <v>473</v>
      </c>
      <c r="C6278" s="67" t="str">
        <f t="shared" si="722"/>
        <v>Gabby Hauser</v>
      </c>
      <c r="D6278" s="71" t="str" cm="1">
        <f t="array" ref="D6278">_xlfn.IFS(AK6278="1",CONCATENATE(C6278,"Regional"),AK6278="2",CONCATENATE(C6278,"Sectional"),AK6278="3",CONCATENATE(C6278,COUNTIF($C$1:C6278,C6278)))</f>
        <v>Gabby Hauser8</v>
      </c>
      <c r="E6278" s="66">
        <v>45187.333333333336</v>
      </c>
      <c r="F6278" t="s">
        <v>2653</v>
      </c>
      <c r="G6278" s="46">
        <v>122</v>
      </c>
      <c r="H6278" s="46">
        <v>94</v>
      </c>
      <c r="I6278" s="46">
        <v>40</v>
      </c>
      <c r="J6278" t="s">
        <v>2654</v>
      </c>
      <c r="K6278" t="s">
        <v>2655</v>
      </c>
      <c r="L6278" s="46">
        <v>5043</v>
      </c>
      <c r="M6278" s="46">
        <v>72</v>
      </c>
      <c r="N6278" s="46">
        <v>70.599999999999994</v>
      </c>
      <c r="O6278" s="46">
        <v>126</v>
      </c>
      <c r="P6278" s="46">
        <f t="shared" si="723"/>
        <v>2</v>
      </c>
      <c r="R6278" s="67" t="s">
        <v>1303</v>
      </c>
      <c r="S6278" s="67">
        <f>COUNTIF(Y$2:$Y$100,R6278)</f>
        <v>0</v>
      </c>
      <c r="V6278" s="67">
        <f t="shared" si="721"/>
        <v>0</v>
      </c>
      <c r="AB6278" t="s">
        <v>2655</v>
      </c>
      <c r="AC6278" s="46">
        <v>5043</v>
      </c>
      <c r="AD6278" s="46">
        <v>72</v>
      </c>
      <c r="AE6278" s="46">
        <v>70.599999999999994</v>
      </c>
      <c r="AF6278" s="46">
        <v>126</v>
      </c>
      <c r="AH6278" s="70" t="str">
        <f t="shared" si="724"/>
        <v/>
      </c>
      <c r="AI6278" s="70" t="str">
        <f t="shared" si="725"/>
        <v/>
      </c>
      <c r="AJ6278" s="70" t="str">
        <f t="shared" si="726"/>
        <v>X</v>
      </c>
      <c r="AK6278" s="70" t="str" cm="1">
        <f t="array" ref="AK6278">_xlfn.IFS(AH6278&lt;&gt;"","1",AI6278&lt;&gt;"","2",AJ6278&lt;&gt;"","3")</f>
        <v>3</v>
      </c>
    </row>
    <row r="6279" spans="1:37" x14ac:dyDescent="0.25">
      <c r="A6279" t="s">
        <v>373</v>
      </c>
      <c r="B6279" t="s">
        <v>371</v>
      </c>
      <c r="C6279" s="67" t="str">
        <f t="shared" si="722"/>
        <v>Abby Waara</v>
      </c>
      <c r="D6279" s="71" t="str" cm="1">
        <f t="array" ref="D6279">_xlfn.IFS(AK6279="1",CONCATENATE(C6279,"Regional"),AK6279="2",CONCATENATE(C6279,"Sectional"),AK6279="3",CONCATENATE(C6279,COUNTIF($C$1:C6279,C6279)))</f>
        <v>Abby Waara8</v>
      </c>
      <c r="E6279" s="66">
        <v>45187.333333333336</v>
      </c>
      <c r="F6279" t="s">
        <v>2653</v>
      </c>
      <c r="G6279" s="46">
        <v>122</v>
      </c>
      <c r="H6279" s="46">
        <v>94</v>
      </c>
      <c r="I6279" s="46">
        <v>40</v>
      </c>
      <c r="J6279" t="s">
        <v>2654</v>
      </c>
      <c r="K6279" t="s">
        <v>2655</v>
      </c>
      <c r="L6279" s="46">
        <v>5043</v>
      </c>
      <c r="M6279" s="46">
        <v>72</v>
      </c>
      <c r="N6279" s="46">
        <v>70.599999999999994</v>
      </c>
      <c r="O6279" s="46">
        <v>126</v>
      </c>
      <c r="P6279" s="46">
        <f t="shared" si="723"/>
        <v>2</v>
      </c>
      <c r="R6279" s="67" t="s">
        <v>2954</v>
      </c>
      <c r="S6279" s="67">
        <f>COUNTIF(Y$2:$Y$100,R6279)</f>
        <v>0</v>
      </c>
      <c r="V6279" s="67">
        <f t="shared" si="721"/>
        <v>0</v>
      </c>
      <c r="AB6279" t="s">
        <v>2655</v>
      </c>
      <c r="AC6279" s="46">
        <v>5043</v>
      </c>
      <c r="AD6279" s="46">
        <v>72</v>
      </c>
      <c r="AE6279" s="46">
        <v>70.599999999999994</v>
      </c>
      <c r="AF6279" s="46">
        <v>126</v>
      </c>
      <c r="AH6279" s="70" t="str">
        <f t="shared" si="724"/>
        <v/>
      </c>
      <c r="AI6279" s="70" t="str">
        <f t="shared" si="725"/>
        <v/>
      </c>
      <c r="AJ6279" s="70" t="str">
        <f t="shared" si="726"/>
        <v>X</v>
      </c>
      <c r="AK6279" s="70" t="str" cm="1">
        <f t="array" ref="AK6279">_xlfn.IFS(AH6279&lt;&gt;"","1",AI6279&lt;&gt;"","2",AJ6279&lt;&gt;"","3")</f>
        <v>3</v>
      </c>
    </row>
    <row r="6280" spans="1:37" x14ac:dyDescent="0.25">
      <c r="A6280" t="s">
        <v>493</v>
      </c>
      <c r="B6280" t="s">
        <v>494</v>
      </c>
      <c r="C6280" s="67" t="str">
        <f t="shared" si="722"/>
        <v>Maren Wieme</v>
      </c>
      <c r="D6280" s="71" t="str" cm="1">
        <f t="array" ref="D6280">_xlfn.IFS(AK6280="1",CONCATENATE(C6280,"Regional"),AK6280="2",CONCATENATE(C6280,"Sectional"),AK6280="3",CONCATENATE(C6280,COUNTIF($C$1:C6280,C6280)))</f>
        <v>Maren Wieme8</v>
      </c>
      <c r="E6280" s="66">
        <v>45187.333333333336</v>
      </c>
      <c r="F6280" t="s">
        <v>2653</v>
      </c>
      <c r="G6280" s="46">
        <v>122</v>
      </c>
      <c r="H6280" s="46">
        <v>94</v>
      </c>
      <c r="I6280" s="46">
        <v>40</v>
      </c>
      <c r="J6280" t="s">
        <v>2654</v>
      </c>
      <c r="K6280" t="s">
        <v>2655</v>
      </c>
      <c r="L6280" s="46">
        <v>5043</v>
      </c>
      <c r="M6280" s="46">
        <v>72</v>
      </c>
      <c r="N6280" s="46">
        <v>70.599999999999994</v>
      </c>
      <c r="O6280" s="46">
        <v>126</v>
      </c>
      <c r="P6280" s="46">
        <f t="shared" si="723"/>
        <v>2</v>
      </c>
      <c r="R6280" s="67" t="s">
        <v>1182</v>
      </c>
      <c r="S6280" s="67">
        <f>COUNTIF(Y$2:$Y$100,R6280)</f>
        <v>0</v>
      </c>
      <c r="V6280" s="67">
        <f t="shared" si="721"/>
        <v>0</v>
      </c>
      <c r="AB6280" t="s">
        <v>2655</v>
      </c>
      <c r="AC6280" s="46">
        <v>5043</v>
      </c>
      <c r="AD6280" s="46">
        <v>72</v>
      </c>
      <c r="AE6280" s="46">
        <v>70.599999999999994</v>
      </c>
      <c r="AF6280" s="46">
        <v>126</v>
      </c>
      <c r="AH6280" s="70" t="str">
        <f t="shared" si="724"/>
        <v/>
      </c>
      <c r="AI6280" s="70" t="str">
        <f t="shared" si="725"/>
        <v/>
      </c>
      <c r="AJ6280" s="70" t="str">
        <f t="shared" si="726"/>
        <v>X</v>
      </c>
      <c r="AK6280" s="70" t="str" cm="1">
        <f t="array" ref="AK6280">_xlfn.IFS(AH6280&lt;&gt;"","1",AI6280&lt;&gt;"","2",AJ6280&lt;&gt;"","3")</f>
        <v>3</v>
      </c>
    </row>
    <row r="6281" spans="1:37" x14ac:dyDescent="0.25">
      <c r="A6281" t="s">
        <v>694</v>
      </c>
      <c r="B6281" t="s">
        <v>695</v>
      </c>
      <c r="C6281" s="67" t="str">
        <f t="shared" si="722"/>
        <v>Audra Kasper</v>
      </c>
      <c r="D6281" s="71" t="str" cm="1">
        <f t="array" ref="D6281">_xlfn.IFS(AK6281="1",CONCATENATE(C6281,"Regional"),AK6281="2",CONCATENATE(C6281,"Sectional"),AK6281="3",CONCATENATE(C6281,COUNTIF($C$1:C6281,C6281)))</f>
        <v>Audra Kasper9</v>
      </c>
      <c r="E6281" s="66">
        <v>45187.333333333336</v>
      </c>
      <c r="F6281" t="s">
        <v>2653</v>
      </c>
      <c r="G6281" s="46">
        <v>122</v>
      </c>
      <c r="H6281" s="46">
        <v>95</v>
      </c>
      <c r="I6281" s="46">
        <v>43</v>
      </c>
      <c r="J6281" t="s">
        <v>2654</v>
      </c>
      <c r="K6281" t="s">
        <v>2655</v>
      </c>
      <c r="L6281" s="46">
        <v>5043</v>
      </c>
      <c r="M6281" s="46">
        <v>72</v>
      </c>
      <c r="N6281" s="46">
        <v>70.599999999999994</v>
      </c>
      <c r="O6281" s="46">
        <v>126</v>
      </c>
      <c r="P6281" s="46">
        <f t="shared" si="723"/>
        <v>2</v>
      </c>
      <c r="R6281" s="67" t="s">
        <v>1300</v>
      </c>
      <c r="S6281" s="67">
        <f>COUNTIF(Y$2:$Y$100,R6281)</f>
        <v>0</v>
      </c>
      <c r="V6281" s="67">
        <f t="shared" si="721"/>
        <v>0</v>
      </c>
      <c r="AB6281" t="s">
        <v>2655</v>
      </c>
      <c r="AC6281" s="46">
        <v>5043</v>
      </c>
      <c r="AD6281" s="46">
        <v>72</v>
      </c>
      <c r="AE6281" s="46">
        <v>70.599999999999994</v>
      </c>
      <c r="AF6281" s="46">
        <v>126</v>
      </c>
      <c r="AH6281" s="70" t="str">
        <f t="shared" si="724"/>
        <v/>
      </c>
      <c r="AI6281" s="70" t="str">
        <f t="shared" si="725"/>
        <v/>
      </c>
      <c r="AJ6281" s="70" t="str">
        <f t="shared" si="726"/>
        <v>X</v>
      </c>
      <c r="AK6281" s="70" t="str" cm="1">
        <f t="array" ref="AK6281">_xlfn.IFS(AH6281&lt;&gt;"","1",AI6281&lt;&gt;"","2",AJ6281&lt;&gt;"","3")</f>
        <v>3</v>
      </c>
    </row>
    <row r="6282" spans="1:37" x14ac:dyDescent="0.25">
      <c r="A6282" t="s">
        <v>1822</v>
      </c>
      <c r="B6282" t="s">
        <v>907</v>
      </c>
      <c r="C6282" s="67" t="str">
        <f t="shared" si="722"/>
        <v>Hailey Cummings</v>
      </c>
      <c r="D6282" s="71" t="str" cm="1">
        <f t="array" ref="D6282">_xlfn.IFS(AK6282="1",CONCATENATE(C6282,"Regional"),AK6282="2",CONCATENATE(C6282,"Sectional"),AK6282="3",CONCATENATE(C6282,COUNTIF($C$1:C6282,C6282)))</f>
        <v>Hailey Cummings3</v>
      </c>
      <c r="E6282" s="66">
        <v>45187.333333333336</v>
      </c>
      <c r="F6282" t="s">
        <v>2653</v>
      </c>
      <c r="G6282" s="46">
        <v>122</v>
      </c>
      <c r="H6282" s="46">
        <v>95</v>
      </c>
      <c r="I6282" s="46">
        <v>43</v>
      </c>
      <c r="J6282" t="s">
        <v>2654</v>
      </c>
      <c r="K6282" t="s">
        <v>2655</v>
      </c>
      <c r="L6282" s="46">
        <v>5043</v>
      </c>
      <c r="M6282" s="46">
        <v>72</v>
      </c>
      <c r="N6282" s="46">
        <v>70.599999999999994</v>
      </c>
      <c r="O6282" s="46">
        <v>126</v>
      </c>
      <c r="P6282" s="46">
        <f t="shared" si="723"/>
        <v>2</v>
      </c>
      <c r="R6282" s="67" t="s">
        <v>2823</v>
      </c>
      <c r="S6282" s="67">
        <f>COUNTIF(Y$2:$Y$100,R6282)</f>
        <v>0</v>
      </c>
      <c r="V6282" s="67">
        <f t="shared" si="721"/>
        <v>0</v>
      </c>
      <c r="AB6282" t="s">
        <v>2655</v>
      </c>
      <c r="AC6282" s="46">
        <v>5043</v>
      </c>
      <c r="AD6282" s="46">
        <v>72</v>
      </c>
      <c r="AE6282" s="46">
        <v>70.599999999999994</v>
      </c>
      <c r="AF6282" s="46">
        <v>126</v>
      </c>
      <c r="AH6282" s="70" t="str">
        <f t="shared" si="724"/>
        <v/>
      </c>
      <c r="AI6282" s="70" t="str">
        <f t="shared" si="725"/>
        <v/>
      </c>
      <c r="AJ6282" s="70" t="str">
        <f t="shared" si="726"/>
        <v>X</v>
      </c>
      <c r="AK6282" s="70" t="str" cm="1">
        <f t="array" ref="AK6282">_xlfn.IFS(AH6282&lt;&gt;"","1",AI6282&lt;&gt;"","2",AJ6282&lt;&gt;"","3")</f>
        <v>3</v>
      </c>
    </row>
    <row r="6283" spans="1:37" x14ac:dyDescent="0.25">
      <c r="A6283" t="s">
        <v>686</v>
      </c>
      <c r="B6283" t="s">
        <v>458</v>
      </c>
      <c r="C6283" s="67" t="str">
        <f t="shared" si="722"/>
        <v>Lauren Grass</v>
      </c>
      <c r="D6283" s="71" t="str" cm="1">
        <f t="array" ref="D6283">_xlfn.IFS(AK6283="1",CONCATENATE(C6283,"Regional"),AK6283="2",CONCATENATE(C6283,"Sectional"),AK6283="3",CONCATENATE(C6283,COUNTIF($C$1:C6283,C6283)))</f>
        <v>Lauren Grass3</v>
      </c>
      <c r="E6283" s="66">
        <v>45187.333333333336</v>
      </c>
      <c r="F6283" t="s">
        <v>2653</v>
      </c>
      <c r="G6283" s="46">
        <v>122</v>
      </c>
      <c r="H6283" s="46">
        <v>96</v>
      </c>
      <c r="I6283" s="46">
        <v>45</v>
      </c>
      <c r="J6283" t="s">
        <v>2654</v>
      </c>
      <c r="K6283" t="s">
        <v>2655</v>
      </c>
      <c r="L6283" s="46">
        <v>5043</v>
      </c>
      <c r="M6283" s="46">
        <v>72</v>
      </c>
      <c r="N6283" s="46">
        <v>70.599999999999994</v>
      </c>
      <c r="O6283" s="46">
        <v>126</v>
      </c>
      <c r="P6283" s="46">
        <f t="shared" si="723"/>
        <v>2</v>
      </c>
      <c r="R6283" s="67" t="s">
        <v>1294</v>
      </c>
      <c r="S6283" s="67">
        <f>COUNTIF(Y$2:$Y$100,R6283)</f>
        <v>0</v>
      </c>
      <c r="V6283" s="67">
        <f t="shared" si="721"/>
        <v>0</v>
      </c>
      <c r="AB6283" t="s">
        <v>2655</v>
      </c>
      <c r="AC6283" s="46">
        <v>5043</v>
      </c>
      <c r="AD6283" s="46">
        <v>72</v>
      </c>
      <c r="AE6283" s="46">
        <v>70.599999999999994</v>
      </c>
      <c r="AF6283" s="46">
        <v>126</v>
      </c>
      <c r="AH6283" s="70" t="str">
        <f t="shared" si="724"/>
        <v/>
      </c>
      <c r="AI6283" s="70" t="str">
        <f t="shared" si="725"/>
        <v/>
      </c>
      <c r="AJ6283" s="70" t="str">
        <f t="shared" si="726"/>
        <v>X</v>
      </c>
      <c r="AK6283" s="70" t="str" cm="1">
        <f t="array" ref="AK6283">_xlfn.IFS(AH6283&lt;&gt;"","1",AI6283&lt;&gt;"","2",AJ6283&lt;&gt;"","3")</f>
        <v>3</v>
      </c>
    </row>
    <row r="6284" spans="1:37" x14ac:dyDescent="0.25">
      <c r="A6284" t="s">
        <v>298</v>
      </c>
      <c r="B6284" t="s">
        <v>315</v>
      </c>
      <c r="C6284" s="67" t="str">
        <f t="shared" si="722"/>
        <v>Morgan Lewis</v>
      </c>
      <c r="D6284" s="71" t="str" cm="1">
        <f t="array" ref="D6284">_xlfn.IFS(AK6284="1",CONCATENATE(C6284,"Regional"),AK6284="2",CONCATENATE(C6284,"Sectional"),AK6284="3",CONCATENATE(C6284,COUNTIF($C$1:C6284,C6284)))</f>
        <v>Morgan Lewis10</v>
      </c>
      <c r="E6284" s="66">
        <v>45187.333333333336</v>
      </c>
      <c r="F6284" t="s">
        <v>2653</v>
      </c>
      <c r="G6284" s="46">
        <v>122</v>
      </c>
      <c r="H6284" s="46">
        <v>96</v>
      </c>
      <c r="I6284" s="46">
        <v>45</v>
      </c>
      <c r="J6284" t="s">
        <v>2654</v>
      </c>
      <c r="K6284" t="s">
        <v>2655</v>
      </c>
      <c r="L6284" s="46">
        <v>5043</v>
      </c>
      <c r="M6284" s="46">
        <v>72</v>
      </c>
      <c r="N6284" s="46">
        <v>70.599999999999994</v>
      </c>
      <c r="O6284" s="46">
        <v>126</v>
      </c>
      <c r="P6284" s="46">
        <f t="shared" si="723"/>
        <v>2</v>
      </c>
      <c r="R6284" s="67" t="s">
        <v>2819</v>
      </c>
      <c r="S6284" s="67">
        <f>COUNTIF(Y$2:$Y$100,R6284)</f>
        <v>0</v>
      </c>
      <c r="V6284" s="67">
        <f t="shared" si="721"/>
        <v>0</v>
      </c>
      <c r="AB6284" t="s">
        <v>2655</v>
      </c>
      <c r="AC6284" s="46">
        <v>5043</v>
      </c>
      <c r="AD6284" s="46">
        <v>72</v>
      </c>
      <c r="AE6284" s="46">
        <v>70.599999999999994</v>
      </c>
      <c r="AF6284" s="46">
        <v>126</v>
      </c>
      <c r="AH6284" s="70" t="str">
        <f t="shared" si="724"/>
        <v/>
      </c>
      <c r="AI6284" s="70" t="str">
        <f t="shared" si="725"/>
        <v/>
      </c>
      <c r="AJ6284" s="70" t="str">
        <f t="shared" si="726"/>
        <v>X</v>
      </c>
      <c r="AK6284" s="70" t="str" cm="1">
        <f t="array" ref="AK6284">_xlfn.IFS(AH6284&lt;&gt;"","1",AI6284&lt;&gt;"","2",AJ6284&lt;&gt;"","3")</f>
        <v>3</v>
      </c>
    </row>
    <row r="6285" spans="1:37" x14ac:dyDescent="0.25">
      <c r="A6285" t="s">
        <v>385</v>
      </c>
      <c r="B6285" t="s">
        <v>401</v>
      </c>
      <c r="C6285" s="67" t="str">
        <f t="shared" si="722"/>
        <v>Hannah Wilson</v>
      </c>
      <c r="D6285" s="71" t="str" cm="1">
        <f t="array" ref="D6285">_xlfn.IFS(AK6285="1",CONCATENATE(C6285,"Regional"),AK6285="2",CONCATENATE(C6285,"Sectional"),AK6285="3",CONCATENATE(C6285,COUNTIF($C$1:C6285,C6285)))</f>
        <v>Hannah Wilson3</v>
      </c>
      <c r="E6285" s="66">
        <v>45187.333333333336</v>
      </c>
      <c r="F6285" t="s">
        <v>2653</v>
      </c>
      <c r="G6285" s="46">
        <v>122</v>
      </c>
      <c r="H6285" s="46">
        <v>96</v>
      </c>
      <c r="I6285" s="46">
        <v>45</v>
      </c>
      <c r="J6285" t="s">
        <v>2654</v>
      </c>
      <c r="K6285" t="s">
        <v>2655</v>
      </c>
      <c r="L6285" s="46">
        <v>5043</v>
      </c>
      <c r="M6285" s="46">
        <v>72</v>
      </c>
      <c r="N6285" s="46">
        <v>70.599999999999994</v>
      </c>
      <c r="O6285" s="46">
        <v>126</v>
      </c>
      <c r="P6285" s="46">
        <f t="shared" si="723"/>
        <v>2</v>
      </c>
      <c r="R6285" s="67" t="s">
        <v>2976</v>
      </c>
      <c r="S6285" s="67">
        <f>COUNTIF(Y$2:$Y$100,R6285)</f>
        <v>0</v>
      </c>
      <c r="V6285" s="67">
        <f t="shared" si="721"/>
        <v>0</v>
      </c>
      <c r="AB6285" t="s">
        <v>2655</v>
      </c>
      <c r="AC6285" s="46">
        <v>5043</v>
      </c>
      <c r="AD6285" s="46">
        <v>72</v>
      </c>
      <c r="AE6285" s="46">
        <v>70.599999999999994</v>
      </c>
      <c r="AF6285" s="46">
        <v>126</v>
      </c>
      <c r="AH6285" s="70" t="str">
        <f t="shared" si="724"/>
        <v/>
      </c>
      <c r="AI6285" s="70" t="str">
        <f t="shared" si="725"/>
        <v/>
      </c>
      <c r="AJ6285" s="70" t="str">
        <f t="shared" si="726"/>
        <v>X</v>
      </c>
      <c r="AK6285" s="70" t="str" cm="1">
        <f t="array" ref="AK6285">_xlfn.IFS(AH6285&lt;&gt;"","1",AI6285&lt;&gt;"","2",AJ6285&lt;&gt;"","3")</f>
        <v>3</v>
      </c>
    </row>
    <row r="6286" spans="1:37" x14ac:dyDescent="0.25">
      <c r="A6286" t="s">
        <v>2089</v>
      </c>
      <c r="B6286" t="s">
        <v>735</v>
      </c>
      <c r="C6286" s="67" t="str">
        <f t="shared" si="722"/>
        <v>Erin Zelazoski</v>
      </c>
      <c r="D6286" s="71" t="str" cm="1">
        <f t="array" ref="D6286">_xlfn.IFS(AK6286="1",CONCATENATE(C6286,"Regional"),AK6286="2",CONCATENATE(C6286,"Sectional"),AK6286="3",CONCATENATE(C6286,COUNTIF($C$1:C6286,C6286)))</f>
        <v>Erin Zelazoski2</v>
      </c>
      <c r="E6286" s="66">
        <v>45187.333333333336</v>
      </c>
      <c r="F6286" t="s">
        <v>2653</v>
      </c>
      <c r="G6286" s="46">
        <v>122</v>
      </c>
      <c r="H6286" s="46">
        <v>96</v>
      </c>
      <c r="I6286" s="46">
        <v>45</v>
      </c>
      <c r="J6286" t="s">
        <v>2654</v>
      </c>
      <c r="K6286" t="s">
        <v>2655</v>
      </c>
      <c r="L6286" s="46">
        <v>5043</v>
      </c>
      <c r="M6286" s="46">
        <v>72</v>
      </c>
      <c r="N6286" s="46">
        <v>70.599999999999994</v>
      </c>
      <c r="O6286" s="46">
        <v>126</v>
      </c>
      <c r="P6286" s="46">
        <f t="shared" si="723"/>
        <v>2</v>
      </c>
      <c r="R6286" s="67" t="s">
        <v>3111</v>
      </c>
      <c r="S6286" s="67">
        <f>COUNTIF(Y$2:$Y$100,R6286)</f>
        <v>0</v>
      </c>
      <c r="V6286" s="67">
        <f t="shared" si="721"/>
        <v>0</v>
      </c>
      <c r="AB6286" t="s">
        <v>2655</v>
      </c>
      <c r="AC6286" s="46">
        <v>5043</v>
      </c>
      <c r="AD6286" s="46">
        <v>72</v>
      </c>
      <c r="AE6286" s="46">
        <v>70.599999999999994</v>
      </c>
      <c r="AF6286" s="46">
        <v>126</v>
      </c>
      <c r="AH6286" s="70" t="str">
        <f t="shared" si="724"/>
        <v/>
      </c>
      <c r="AI6286" s="70" t="str">
        <f t="shared" si="725"/>
        <v/>
      </c>
      <c r="AJ6286" s="70" t="str">
        <f t="shared" si="726"/>
        <v>X</v>
      </c>
      <c r="AK6286" s="70" t="str" cm="1">
        <f t="array" ref="AK6286">_xlfn.IFS(AH6286&lt;&gt;"","1",AI6286&lt;&gt;"","2",AJ6286&lt;&gt;"","3")</f>
        <v>3</v>
      </c>
    </row>
    <row r="6287" spans="1:37" x14ac:dyDescent="0.25">
      <c r="A6287" t="s">
        <v>1092</v>
      </c>
      <c r="B6287" t="s">
        <v>599</v>
      </c>
      <c r="C6287" s="67" t="str">
        <f t="shared" si="722"/>
        <v>Grace Schomin</v>
      </c>
      <c r="D6287" s="71" t="str" cm="1">
        <f t="array" ref="D6287">_xlfn.IFS(AK6287="1",CONCATENATE(C6287,"Regional"),AK6287="2",CONCATENATE(C6287,"Sectional"),AK6287="3",CONCATENATE(C6287,COUNTIF($C$1:C6287,C6287)))</f>
        <v>Grace Schomin5</v>
      </c>
      <c r="E6287" s="66">
        <v>45187.333333333336</v>
      </c>
      <c r="F6287" t="s">
        <v>2653</v>
      </c>
      <c r="G6287" s="46">
        <v>122</v>
      </c>
      <c r="H6287" s="46">
        <v>97</v>
      </c>
      <c r="I6287" s="46">
        <v>49</v>
      </c>
      <c r="J6287" t="s">
        <v>2654</v>
      </c>
      <c r="K6287" t="s">
        <v>2655</v>
      </c>
      <c r="L6287" s="46">
        <v>5043</v>
      </c>
      <c r="M6287" s="46">
        <v>72</v>
      </c>
      <c r="N6287" s="46">
        <v>70.599999999999994</v>
      </c>
      <c r="O6287" s="46">
        <v>126</v>
      </c>
      <c r="P6287" s="46">
        <f t="shared" si="723"/>
        <v>2</v>
      </c>
      <c r="R6287" s="67" t="s">
        <v>1570</v>
      </c>
      <c r="S6287" s="67">
        <f>COUNTIF(Y$2:$Y$100,R6287)</f>
        <v>0</v>
      </c>
      <c r="V6287" s="67">
        <f t="shared" si="721"/>
        <v>0</v>
      </c>
      <c r="AB6287" t="s">
        <v>2655</v>
      </c>
      <c r="AC6287" s="46">
        <v>5043</v>
      </c>
      <c r="AD6287" s="46">
        <v>72</v>
      </c>
      <c r="AE6287" s="46">
        <v>70.599999999999994</v>
      </c>
      <c r="AF6287" s="46">
        <v>126</v>
      </c>
      <c r="AH6287" s="70" t="str">
        <f t="shared" si="724"/>
        <v/>
      </c>
      <c r="AI6287" s="70" t="str">
        <f t="shared" si="725"/>
        <v/>
      </c>
      <c r="AJ6287" s="70" t="str">
        <f t="shared" si="726"/>
        <v>X</v>
      </c>
      <c r="AK6287" s="70" t="str" cm="1">
        <f t="array" ref="AK6287">_xlfn.IFS(AH6287&lt;&gt;"","1",AI6287&lt;&gt;"","2",AJ6287&lt;&gt;"","3")</f>
        <v>3</v>
      </c>
    </row>
    <row r="6288" spans="1:37" x14ac:dyDescent="0.25">
      <c r="A6288" t="s">
        <v>1805</v>
      </c>
      <c r="B6288" t="s">
        <v>458</v>
      </c>
      <c r="C6288" s="67" t="str">
        <f t="shared" si="722"/>
        <v>Lauren Schleeper</v>
      </c>
      <c r="D6288" s="71" t="str" cm="1">
        <f t="array" ref="D6288">_xlfn.IFS(AK6288="1",CONCATENATE(C6288,"Regional"),AK6288="2",CONCATENATE(C6288,"Sectional"),AK6288="3",CONCATENATE(C6288,COUNTIF($C$1:C6288,C6288)))</f>
        <v>Lauren Schleeper8</v>
      </c>
      <c r="E6288" s="66">
        <v>45187.333333333336</v>
      </c>
      <c r="F6288" t="s">
        <v>2653</v>
      </c>
      <c r="G6288" s="46">
        <v>122</v>
      </c>
      <c r="H6288" s="46">
        <v>97</v>
      </c>
      <c r="I6288" s="46">
        <v>49</v>
      </c>
      <c r="J6288" t="s">
        <v>2654</v>
      </c>
      <c r="K6288" t="s">
        <v>2655</v>
      </c>
      <c r="L6288" s="46">
        <v>5043</v>
      </c>
      <c r="M6288" s="46">
        <v>72</v>
      </c>
      <c r="N6288" s="46">
        <v>70.599999999999994</v>
      </c>
      <c r="O6288" s="46">
        <v>126</v>
      </c>
      <c r="P6288" s="46">
        <f t="shared" si="723"/>
        <v>2</v>
      </c>
      <c r="R6288" s="67" t="s">
        <v>2808</v>
      </c>
      <c r="S6288" s="67">
        <f>COUNTIF(Y$2:$Y$100,R6288)</f>
        <v>0</v>
      </c>
      <c r="V6288" s="67">
        <f t="shared" ref="V6288:V6351" si="727">COUNTIF(R6288:R8915,Y6288)</f>
        <v>0</v>
      </c>
      <c r="AB6288" t="s">
        <v>2655</v>
      </c>
      <c r="AC6288" s="46">
        <v>5043</v>
      </c>
      <c r="AD6288" s="46">
        <v>72</v>
      </c>
      <c r="AE6288" s="46">
        <v>70.599999999999994</v>
      </c>
      <c r="AF6288" s="46">
        <v>126</v>
      </c>
      <c r="AH6288" s="70" t="str">
        <f t="shared" si="724"/>
        <v/>
      </c>
      <c r="AI6288" s="70" t="str">
        <f t="shared" si="725"/>
        <v/>
      </c>
      <c r="AJ6288" s="70" t="str">
        <f t="shared" si="726"/>
        <v>X</v>
      </c>
      <c r="AK6288" s="70" t="str" cm="1">
        <f t="array" ref="AK6288">_xlfn.IFS(AH6288&lt;&gt;"","1",AI6288&lt;&gt;"","2",AJ6288&lt;&gt;"","3")</f>
        <v>3</v>
      </c>
    </row>
    <row r="6289" spans="1:37" x14ac:dyDescent="0.25">
      <c r="A6289" t="s">
        <v>698</v>
      </c>
      <c r="B6289" t="s">
        <v>1684</v>
      </c>
      <c r="C6289" s="67" t="str">
        <f t="shared" si="722"/>
        <v>Elaine Laurent</v>
      </c>
      <c r="D6289" s="71" t="str" cm="1">
        <f t="array" ref="D6289">_xlfn.IFS(AK6289="1",CONCATENATE(C6289,"Regional"),AK6289="2",CONCATENATE(C6289,"Sectional"),AK6289="3",CONCATENATE(C6289,COUNTIF($C$1:C6289,C6289)))</f>
        <v>Elaine Laurent2</v>
      </c>
      <c r="E6289" s="66">
        <v>45187.333333333336</v>
      </c>
      <c r="F6289" t="s">
        <v>2653</v>
      </c>
      <c r="G6289" s="46">
        <v>122</v>
      </c>
      <c r="H6289" s="46">
        <v>97</v>
      </c>
      <c r="I6289" s="46">
        <v>49</v>
      </c>
      <c r="J6289" t="s">
        <v>2654</v>
      </c>
      <c r="K6289" t="s">
        <v>2655</v>
      </c>
      <c r="L6289" s="46">
        <v>5043</v>
      </c>
      <c r="M6289" s="46">
        <v>72</v>
      </c>
      <c r="N6289" s="46">
        <v>70.599999999999994</v>
      </c>
      <c r="O6289" s="46">
        <v>126</v>
      </c>
      <c r="P6289" s="46">
        <f t="shared" si="723"/>
        <v>2</v>
      </c>
      <c r="R6289" s="67" t="s">
        <v>2836</v>
      </c>
      <c r="S6289" s="67">
        <f>COUNTIF(Y$2:$Y$100,R6289)</f>
        <v>0</v>
      </c>
      <c r="V6289" s="67">
        <f t="shared" si="727"/>
        <v>0</v>
      </c>
      <c r="AB6289" t="s">
        <v>2655</v>
      </c>
      <c r="AC6289" s="46">
        <v>5043</v>
      </c>
      <c r="AD6289" s="46">
        <v>72</v>
      </c>
      <c r="AE6289" s="46">
        <v>70.599999999999994</v>
      </c>
      <c r="AF6289" s="46">
        <v>126</v>
      </c>
      <c r="AH6289" s="70" t="str">
        <f t="shared" si="724"/>
        <v/>
      </c>
      <c r="AI6289" s="70" t="str">
        <f t="shared" si="725"/>
        <v/>
      </c>
      <c r="AJ6289" s="70" t="str">
        <f t="shared" si="726"/>
        <v>X</v>
      </c>
      <c r="AK6289" s="70" t="str" cm="1">
        <f t="array" ref="AK6289">_xlfn.IFS(AH6289&lt;&gt;"","1",AI6289&lt;&gt;"","2",AJ6289&lt;&gt;"","3")</f>
        <v>3</v>
      </c>
    </row>
    <row r="6290" spans="1:37" x14ac:dyDescent="0.25">
      <c r="A6290" t="s">
        <v>300</v>
      </c>
      <c r="B6290" t="s">
        <v>539</v>
      </c>
      <c r="C6290" s="67" t="str">
        <f t="shared" si="722"/>
        <v>Maggie Lynch</v>
      </c>
      <c r="D6290" s="71" t="str" cm="1">
        <f t="array" ref="D6290">_xlfn.IFS(AK6290="1",CONCATENATE(C6290,"Regional"),AK6290="2",CONCATENATE(C6290,"Sectional"),AK6290="3",CONCATENATE(C6290,COUNTIF($C$1:C6290,C6290)))</f>
        <v>Maggie Lynch1</v>
      </c>
      <c r="E6290" s="66">
        <v>45187.333333333336</v>
      </c>
      <c r="F6290" t="s">
        <v>2653</v>
      </c>
      <c r="G6290" s="46">
        <v>122</v>
      </c>
      <c r="H6290" s="46">
        <v>97</v>
      </c>
      <c r="I6290" s="46">
        <v>49</v>
      </c>
      <c r="J6290" t="s">
        <v>2654</v>
      </c>
      <c r="K6290" t="s">
        <v>2655</v>
      </c>
      <c r="L6290" s="46">
        <v>5043</v>
      </c>
      <c r="M6290" s="46">
        <v>72</v>
      </c>
      <c r="N6290" s="46">
        <v>70.599999999999994</v>
      </c>
      <c r="O6290" s="46">
        <v>126</v>
      </c>
      <c r="P6290" s="46">
        <f t="shared" si="723"/>
        <v>2</v>
      </c>
      <c r="R6290" s="67" t="s">
        <v>1444</v>
      </c>
      <c r="S6290" s="67">
        <f>COUNTIF(Y$2:$Y$100,R6290)</f>
        <v>0</v>
      </c>
      <c r="V6290" s="67">
        <f t="shared" si="727"/>
        <v>0</v>
      </c>
      <c r="AB6290" t="s">
        <v>2655</v>
      </c>
      <c r="AC6290" s="46">
        <v>5043</v>
      </c>
      <c r="AD6290" s="46">
        <v>72</v>
      </c>
      <c r="AE6290" s="46">
        <v>70.599999999999994</v>
      </c>
      <c r="AF6290" s="46">
        <v>126</v>
      </c>
      <c r="AH6290" s="70" t="str">
        <f t="shared" si="724"/>
        <v/>
      </c>
      <c r="AI6290" s="70" t="str">
        <f t="shared" si="725"/>
        <v/>
      </c>
      <c r="AJ6290" s="70" t="str">
        <f t="shared" si="726"/>
        <v>X</v>
      </c>
      <c r="AK6290" s="70" t="str" cm="1">
        <f t="array" ref="AK6290">_xlfn.IFS(AH6290&lt;&gt;"","1",AI6290&lt;&gt;"","2",AJ6290&lt;&gt;"","3")</f>
        <v>3</v>
      </c>
    </row>
    <row r="6291" spans="1:37" x14ac:dyDescent="0.25">
      <c r="A6291" t="s">
        <v>472</v>
      </c>
      <c r="B6291" t="s">
        <v>330</v>
      </c>
      <c r="C6291" s="67" t="str">
        <f t="shared" si="722"/>
        <v>Maya Ziegler</v>
      </c>
      <c r="D6291" s="71" t="str" cm="1">
        <f t="array" ref="D6291">_xlfn.IFS(AK6291="1",CONCATENATE(C6291,"Regional"),AK6291="2",CONCATENATE(C6291,"Sectional"),AK6291="3",CONCATENATE(C6291,COUNTIF($C$1:C6291,C6291)))</f>
        <v>Maya Ziegler10</v>
      </c>
      <c r="E6291" s="66">
        <v>45187.333333333336</v>
      </c>
      <c r="F6291" t="s">
        <v>2653</v>
      </c>
      <c r="G6291" s="46">
        <v>122</v>
      </c>
      <c r="H6291" s="46">
        <v>97</v>
      </c>
      <c r="I6291" s="46">
        <v>49</v>
      </c>
      <c r="J6291" t="s">
        <v>2654</v>
      </c>
      <c r="K6291" t="s">
        <v>2655</v>
      </c>
      <c r="L6291" s="46">
        <v>5043</v>
      </c>
      <c r="M6291" s="46">
        <v>72</v>
      </c>
      <c r="N6291" s="46">
        <v>70.599999999999994</v>
      </c>
      <c r="O6291" s="46">
        <v>126</v>
      </c>
      <c r="P6291" s="46">
        <f t="shared" si="723"/>
        <v>2</v>
      </c>
      <c r="R6291" s="67" t="s">
        <v>1169</v>
      </c>
      <c r="S6291" s="67">
        <f>COUNTIF(Y$2:$Y$100,R6291)</f>
        <v>0</v>
      </c>
      <c r="V6291" s="67">
        <f t="shared" si="727"/>
        <v>0</v>
      </c>
      <c r="AB6291" t="s">
        <v>2655</v>
      </c>
      <c r="AC6291" s="46">
        <v>5043</v>
      </c>
      <c r="AD6291" s="46">
        <v>72</v>
      </c>
      <c r="AE6291" s="46">
        <v>70.599999999999994</v>
      </c>
      <c r="AF6291" s="46">
        <v>126</v>
      </c>
      <c r="AH6291" s="70" t="str">
        <f t="shared" si="724"/>
        <v/>
      </c>
      <c r="AI6291" s="70" t="str">
        <f t="shared" si="725"/>
        <v/>
      </c>
      <c r="AJ6291" s="70" t="str">
        <f t="shared" si="726"/>
        <v>X</v>
      </c>
      <c r="AK6291" s="70" t="str" cm="1">
        <f t="array" ref="AK6291">_xlfn.IFS(AH6291&lt;&gt;"","1",AI6291&lt;&gt;"","2",AJ6291&lt;&gt;"","3")</f>
        <v>3</v>
      </c>
    </row>
    <row r="6292" spans="1:37" x14ac:dyDescent="0.25">
      <c r="A6292" t="s">
        <v>871</v>
      </c>
      <c r="B6292" t="s">
        <v>434</v>
      </c>
      <c r="C6292" s="67" t="str">
        <f t="shared" si="722"/>
        <v>Ella Ficarri</v>
      </c>
      <c r="D6292" s="71" t="str" cm="1">
        <f t="array" ref="D6292">_xlfn.IFS(AK6292="1",CONCATENATE(C6292,"Regional"),AK6292="2",CONCATENATE(C6292,"Sectional"),AK6292="3",CONCATENATE(C6292,COUNTIF($C$1:C6292,C6292)))</f>
        <v>Ella Ficarri8</v>
      </c>
      <c r="E6292" s="66">
        <v>45187.333333333336</v>
      </c>
      <c r="F6292" t="s">
        <v>2653</v>
      </c>
      <c r="G6292" s="46">
        <v>122</v>
      </c>
      <c r="H6292" s="46">
        <v>97</v>
      </c>
      <c r="I6292" s="46">
        <v>49</v>
      </c>
      <c r="J6292" t="s">
        <v>2654</v>
      </c>
      <c r="K6292" t="s">
        <v>2655</v>
      </c>
      <c r="L6292" s="46">
        <v>5043</v>
      </c>
      <c r="M6292" s="46">
        <v>72</v>
      </c>
      <c r="N6292" s="46">
        <v>70.599999999999994</v>
      </c>
      <c r="O6292" s="46">
        <v>126</v>
      </c>
      <c r="P6292" s="46">
        <f t="shared" si="723"/>
        <v>2</v>
      </c>
      <c r="R6292" s="67" t="s">
        <v>1414</v>
      </c>
      <c r="S6292" s="67">
        <f>COUNTIF(Y$2:$Y$100,R6292)</f>
        <v>0</v>
      </c>
      <c r="V6292" s="67">
        <f t="shared" si="727"/>
        <v>0</v>
      </c>
      <c r="AB6292" t="s">
        <v>2655</v>
      </c>
      <c r="AC6292" s="46">
        <v>5043</v>
      </c>
      <c r="AD6292" s="46">
        <v>72</v>
      </c>
      <c r="AE6292" s="46">
        <v>70.599999999999994</v>
      </c>
      <c r="AF6292" s="46">
        <v>126</v>
      </c>
      <c r="AH6292" s="70" t="str">
        <f t="shared" si="724"/>
        <v/>
      </c>
      <c r="AI6292" s="70" t="str">
        <f t="shared" si="725"/>
        <v/>
      </c>
      <c r="AJ6292" s="70" t="str">
        <f t="shared" si="726"/>
        <v>X</v>
      </c>
      <c r="AK6292" s="70" t="str" cm="1">
        <f t="array" ref="AK6292">_xlfn.IFS(AH6292&lt;&gt;"","1",AI6292&lt;&gt;"","2",AJ6292&lt;&gt;"","3")</f>
        <v>3</v>
      </c>
    </row>
    <row r="6293" spans="1:37" x14ac:dyDescent="0.25">
      <c r="A6293" t="s">
        <v>310</v>
      </c>
      <c r="B6293" t="s">
        <v>699</v>
      </c>
      <c r="C6293" s="67" t="str">
        <f t="shared" si="722"/>
        <v>Emmaline Miller</v>
      </c>
      <c r="D6293" s="71" t="str" cm="1">
        <f t="array" ref="D6293">_xlfn.IFS(AK6293="1",CONCATENATE(C6293,"Regional"),AK6293="2",CONCATENATE(C6293,"Sectional"),AK6293="3",CONCATENATE(C6293,COUNTIF($C$1:C6293,C6293)))</f>
        <v>Emmaline Miller12</v>
      </c>
      <c r="E6293" s="66">
        <v>45187.333333333336</v>
      </c>
      <c r="F6293" t="s">
        <v>2653</v>
      </c>
      <c r="G6293" s="46">
        <v>122</v>
      </c>
      <c r="H6293" s="46">
        <v>97</v>
      </c>
      <c r="I6293" s="46">
        <v>49</v>
      </c>
      <c r="J6293" t="s">
        <v>2654</v>
      </c>
      <c r="K6293" t="s">
        <v>2655</v>
      </c>
      <c r="L6293" s="46">
        <v>5043</v>
      </c>
      <c r="M6293" s="46">
        <v>72</v>
      </c>
      <c r="N6293" s="46">
        <v>70.599999999999994</v>
      </c>
      <c r="O6293" s="46">
        <v>126</v>
      </c>
      <c r="P6293" s="46">
        <f t="shared" si="723"/>
        <v>2</v>
      </c>
      <c r="R6293" s="67" t="s">
        <v>1302</v>
      </c>
      <c r="S6293" s="67">
        <f>COUNTIF(Y$2:$Y$100,R6293)</f>
        <v>0</v>
      </c>
      <c r="V6293" s="67">
        <f t="shared" si="727"/>
        <v>0</v>
      </c>
      <c r="AB6293" t="s">
        <v>2655</v>
      </c>
      <c r="AC6293" s="46">
        <v>5043</v>
      </c>
      <c r="AD6293" s="46">
        <v>72</v>
      </c>
      <c r="AE6293" s="46">
        <v>70.599999999999994</v>
      </c>
      <c r="AF6293" s="46">
        <v>126</v>
      </c>
      <c r="AH6293" s="70" t="str">
        <f t="shared" si="724"/>
        <v/>
      </c>
      <c r="AI6293" s="70" t="str">
        <f t="shared" si="725"/>
        <v/>
      </c>
      <c r="AJ6293" s="70" t="str">
        <f t="shared" si="726"/>
        <v>X</v>
      </c>
      <c r="AK6293" s="70" t="str" cm="1">
        <f t="array" ref="AK6293">_xlfn.IFS(AH6293&lt;&gt;"","1",AI6293&lt;&gt;"","2",AJ6293&lt;&gt;"","3")</f>
        <v>3</v>
      </c>
    </row>
    <row r="6294" spans="1:37" x14ac:dyDescent="0.25">
      <c r="A6294" t="s">
        <v>327</v>
      </c>
      <c r="B6294" t="s">
        <v>599</v>
      </c>
      <c r="C6294" s="67" t="str">
        <f t="shared" si="722"/>
        <v>Grace Olson</v>
      </c>
      <c r="D6294" s="71" t="str" cm="1">
        <f t="array" ref="D6294">_xlfn.IFS(AK6294="1",CONCATENATE(C6294,"Regional"),AK6294="2",CONCATENATE(C6294,"Sectional"),AK6294="3",CONCATENATE(C6294,COUNTIF($C$1:C6294,C6294)))</f>
        <v>Grace Olson8</v>
      </c>
      <c r="E6294" s="66">
        <v>45187.333333333336</v>
      </c>
      <c r="F6294" t="s">
        <v>2653</v>
      </c>
      <c r="G6294" s="46">
        <v>122</v>
      </c>
      <c r="H6294" s="46">
        <v>98</v>
      </c>
      <c r="I6294" s="46">
        <v>56</v>
      </c>
      <c r="J6294" t="s">
        <v>2654</v>
      </c>
      <c r="K6294" t="s">
        <v>2655</v>
      </c>
      <c r="L6294" s="46">
        <v>5043</v>
      </c>
      <c r="M6294" s="46">
        <v>72</v>
      </c>
      <c r="N6294" s="46">
        <v>70.599999999999994</v>
      </c>
      <c r="O6294" s="46">
        <v>126</v>
      </c>
      <c r="P6294" s="46">
        <f t="shared" si="723"/>
        <v>2</v>
      </c>
      <c r="R6294" s="67" t="s">
        <v>2977</v>
      </c>
      <c r="S6294" s="67">
        <f>COUNTIF(Y$2:$Y$100,R6294)</f>
        <v>0</v>
      </c>
      <c r="V6294" s="67">
        <f t="shared" si="727"/>
        <v>0</v>
      </c>
      <c r="AB6294" t="s">
        <v>2655</v>
      </c>
      <c r="AC6294" s="46">
        <v>5043</v>
      </c>
      <c r="AD6294" s="46">
        <v>72</v>
      </c>
      <c r="AE6294" s="46">
        <v>70.599999999999994</v>
      </c>
      <c r="AF6294" s="46">
        <v>126</v>
      </c>
      <c r="AH6294" s="70" t="str">
        <f t="shared" si="724"/>
        <v/>
      </c>
      <c r="AI6294" s="70" t="str">
        <f t="shared" si="725"/>
        <v/>
      </c>
      <c r="AJ6294" s="70" t="str">
        <f t="shared" si="726"/>
        <v>X</v>
      </c>
      <c r="AK6294" s="70" t="str" cm="1">
        <f t="array" ref="AK6294">_xlfn.IFS(AH6294&lt;&gt;"","1",AI6294&lt;&gt;"","2",AJ6294&lt;&gt;"","3")</f>
        <v>3</v>
      </c>
    </row>
    <row r="6295" spans="1:37" x14ac:dyDescent="0.25">
      <c r="A6295" t="s">
        <v>412</v>
      </c>
      <c r="B6295" t="s">
        <v>413</v>
      </c>
      <c r="C6295" s="67" t="str">
        <f t="shared" si="722"/>
        <v>Braylyn Babino</v>
      </c>
      <c r="D6295" s="71" t="str" cm="1">
        <f t="array" ref="D6295">_xlfn.IFS(AK6295="1",CONCATENATE(C6295,"Regional"),AK6295="2",CONCATENATE(C6295,"Sectional"),AK6295="3",CONCATENATE(C6295,COUNTIF($C$1:C6295,C6295)))</f>
        <v>Braylyn Babino10</v>
      </c>
      <c r="E6295" s="66">
        <v>45187.333333333336</v>
      </c>
      <c r="F6295" t="s">
        <v>2653</v>
      </c>
      <c r="G6295" s="46">
        <v>122</v>
      </c>
      <c r="H6295" s="46">
        <v>98</v>
      </c>
      <c r="I6295" s="46">
        <v>56</v>
      </c>
      <c r="J6295" t="s">
        <v>2654</v>
      </c>
      <c r="K6295" t="s">
        <v>2655</v>
      </c>
      <c r="L6295" s="46">
        <v>5043</v>
      </c>
      <c r="M6295" s="46">
        <v>72</v>
      </c>
      <c r="N6295" s="46">
        <v>70.599999999999994</v>
      </c>
      <c r="O6295" s="46">
        <v>126</v>
      </c>
      <c r="P6295" s="46">
        <f t="shared" si="723"/>
        <v>2</v>
      </c>
      <c r="R6295" s="67" t="s">
        <v>1141</v>
      </c>
      <c r="S6295" s="67">
        <f>COUNTIF(Y$2:$Y$100,R6295)</f>
        <v>0</v>
      </c>
      <c r="V6295" s="67">
        <f t="shared" si="727"/>
        <v>0</v>
      </c>
      <c r="AB6295" t="s">
        <v>2655</v>
      </c>
      <c r="AC6295" s="46">
        <v>5043</v>
      </c>
      <c r="AD6295" s="46">
        <v>72</v>
      </c>
      <c r="AE6295" s="46">
        <v>70.599999999999994</v>
      </c>
      <c r="AF6295" s="46">
        <v>126</v>
      </c>
      <c r="AH6295" s="70" t="str">
        <f t="shared" si="724"/>
        <v/>
      </c>
      <c r="AI6295" s="70" t="str">
        <f t="shared" si="725"/>
        <v/>
      </c>
      <c r="AJ6295" s="70" t="str">
        <f t="shared" si="726"/>
        <v>X</v>
      </c>
      <c r="AK6295" s="70" t="str" cm="1">
        <f t="array" ref="AK6295">_xlfn.IFS(AH6295&lt;&gt;"","1",AI6295&lt;&gt;"","2",AJ6295&lt;&gt;"","3")</f>
        <v>3</v>
      </c>
    </row>
    <row r="6296" spans="1:37" x14ac:dyDescent="0.25">
      <c r="A6296" t="s">
        <v>196</v>
      </c>
      <c r="B6296" t="s">
        <v>548</v>
      </c>
      <c r="C6296" s="67" t="str">
        <f t="shared" si="722"/>
        <v>Alexandra Simon</v>
      </c>
      <c r="D6296" s="71" t="str" cm="1">
        <f t="array" ref="D6296">_xlfn.IFS(AK6296="1",CONCATENATE(C6296,"Regional"),AK6296="2",CONCATENATE(C6296,"Sectional"),AK6296="3",CONCATENATE(C6296,COUNTIF($C$1:C6296,C6296)))</f>
        <v>Alexandra Simon2</v>
      </c>
      <c r="E6296" s="66">
        <v>45187.333333333336</v>
      </c>
      <c r="F6296" t="s">
        <v>2653</v>
      </c>
      <c r="G6296" s="46">
        <v>122</v>
      </c>
      <c r="H6296" s="46">
        <v>99</v>
      </c>
      <c r="I6296" s="46">
        <v>58</v>
      </c>
      <c r="J6296" t="s">
        <v>2654</v>
      </c>
      <c r="K6296" t="s">
        <v>2655</v>
      </c>
      <c r="L6296" s="46">
        <v>5043</v>
      </c>
      <c r="M6296" s="46">
        <v>72</v>
      </c>
      <c r="N6296" s="46">
        <v>70.599999999999994</v>
      </c>
      <c r="O6296" s="46">
        <v>126</v>
      </c>
      <c r="P6296" s="46">
        <f t="shared" si="723"/>
        <v>2</v>
      </c>
      <c r="R6296" s="67" t="s">
        <v>3673</v>
      </c>
      <c r="S6296" s="67">
        <f>COUNTIF(Y$2:$Y$100,R6296)</f>
        <v>0</v>
      </c>
      <c r="V6296" s="67">
        <f t="shared" si="727"/>
        <v>0</v>
      </c>
      <c r="AB6296" t="s">
        <v>2655</v>
      </c>
      <c r="AC6296" s="46">
        <v>5043</v>
      </c>
      <c r="AD6296" s="46">
        <v>72</v>
      </c>
      <c r="AE6296" s="46">
        <v>70.599999999999994</v>
      </c>
      <c r="AF6296" s="46">
        <v>126</v>
      </c>
      <c r="AH6296" s="70" t="str">
        <f t="shared" si="724"/>
        <v/>
      </c>
      <c r="AI6296" s="70" t="str">
        <f t="shared" si="725"/>
        <v/>
      </c>
      <c r="AJ6296" s="70" t="str">
        <f t="shared" si="726"/>
        <v>X</v>
      </c>
      <c r="AK6296" s="70" t="str" cm="1">
        <f t="array" ref="AK6296">_xlfn.IFS(AH6296&lt;&gt;"","1",AI6296&lt;&gt;"","2",AJ6296&lt;&gt;"","3")</f>
        <v>3</v>
      </c>
    </row>
    <row r="6297" spans="1:37" x14ac:dyDescent="0.25">
      <c r="A6297" t="s">
        <v>3410</v>
      </c>
      <c r="B6297" t="s">
        <v>422</v>
      </c>
      <c r="C6297" s="67" t="str">
        <f t="shared" si="722"/>
        <v>Caroline Cutrano</v>
      </c>
      <c r="D6297" s="71" t="str" cm="1">
        <f t="array" ref="D6297">_xlfn.IFS(AK6297="1",CONCATENATE(C6297,"Regional"),AK6297="2",CONCATENATE(C6297,"Sectional"),AK6297="3",CONCATENATE(C6297,COUNTIF($C$1:C6297,C6297)))</f>
        <v>Caroline Cutrano10</v>
      </c>
      <c r="E6297" s="66">
        <v>45187.333333333336</v>
      </c>
      <c r="F6297" t="s">
        <v>2653</v>
      </c>
      <c r="G6297" s="46">
        <v>122</v>
      </c>
      <c r="H6297" s="46">
        <v>99</v>
      </c>
      <c r="I6297" s="46">
        <v>58</v>
      </c>
      <c r="J6297" t="s">
        <v>2654</v>
      </c>
      <c r="K6297" t="s">
        <v>2655</v>
      </c>
      <c r="L6297" s="46">
        <v>5043</v>
      </c>
      <c r="M6297" s="46">
        <v>72</v>
      </c>
      <c r="N6297" s="46">
        <v>70.599999999999994</v>
      </c>
      <c r="O6297" s="46">
        <v>126</v>
      </c>
      <c r="P6297" s="46">
        <f t="shared" si="723"/>
        <v>2</v>
      </c>
      <c r="R6297" s="67" t="s">
        <v>3563</v>
      </c>
      <c r="S6297" s="67">
        <f>COUNTIF(Y$2:$Y$100,R6297)</f>
        <v>0</v>
      </c>
      <c r="V6297" s="67">
        <f t="shared" si="727"/>
        <v>0</v>
      </c>
      <c r="AB6297" t="s">
        <v>2655</v>
      </c>
      <c r="AC6297" s="46">
        <v>5043</v>
      </c>
      <c r="AD6297" s="46">
        <v>72</v>
      </c>
      <c r="AE6297" s="46">
        <v>70.599999999999994</v>
      </c>
      <c r="AF6297" s="46">
        <v>126</v>
      </c>
      <c r="AH6297" s="70" t="str">
        <f t="shared" si="724"/>
        <v/>
      </c>
      <c r="AI6297" s="70" t="str">
        <f t="shared" si="725"/>
        <v/>
      </c>
      <c r="AJ6297" s="70" t="str">
        <f t="shared" si="726"/>
        <v>X</v>
      </c>
      <c r="AK6297" s="70" t="str" cm="1">
        <f t="array" ref="AK6297">_xlfn.IFS(AH6297&lt;&gt;"","1",AI6297&lt;&gt;"","2",AJ6297&lt;&gt;"","3")</f>
        <v>3</v>
      </c>
    </row>
    <row r="6298" spans="1:37" x14ac:dyDescent="0.25">
      <c r="A6298" t="s">
        <v>383</v>
      </c>
      <c r="B6298" t="s">
        <v>567</v>
      </c>
      <c r="C6298" s="67" t="str">
        <f t="shared" si="722"/>
        <v>Anika Wilke</v>
      </c>
      <c r="D6298" s="71" t="str" cm="1">
        <f t="array" ref="D6298">_xlfn.IFS(AK6298="1",CONCATENATE(C6298,"Regional"),AK6298="2",CONCATENATE(C6298,"Sectional"),AK6298="3",CONCATENATE(C6298,COUNTIF($C$1:C6298,C6298)))</f>
        <v>Anika Wilke11</v>
      </c>
      <c r="E6298" s="66">
        <v>45187.333333333336</v>
      </c>
      <c r="F6298" t="s">
        <v>2653</v>
      </c>
      <c r="G6298" s="46">
        <v>122</v>
      </c>
      <c r="H6298" s="46">
        <v>99</v>
      </c>
      <c r="I6298" s="46">
        <v>58</v>
      </c>
      <c r="J6298" t="s">
        <v>2654</v>
      </c>
      <c r="K6298" t="s">
        <v>2655</v>
      </c>
      <c r="L6298" s="46">
        <v>5043</v>
      </c>
      <c r="M6298" s="46">
        <v>72</v>
      </c>
      <c r="N6298" s="46">
        <v>70.599999999999994</v>
      </c>
      <c r="O6298" s="46">
        <v>126</v>
      </c>
      <c r="P6298" s="46">
        <f t="shared" si="723"/>
        <v>2</v>
      </c>
      <c r="R6298" s="67" t="s">
        <v>1415</v>
      </c>
      <c r="S6298" s="67">
        <f>COUNTIF(Y$2:$Y$100,R6298)</f>
        <v>0</v>
      </c>
      <c r="V6298" s="67">
        <f t="shared" si="727"/>
        <v>0</v>
      </c>
      <c r="AB6298" t="s">
        <v>2655</v>
      </c>
      <c r="AC6298" s="46">
        <v>5043</v>
      </c>
      <c r="AD6298" s="46">
        <v>72</v>
      </c>
      <c r="AE6298" s="46">
        <v>70.599999999999994</v>
      </c>
      <c r="AF6298" s="46">
        <v>126</v>
      </c>
      <c r="AH6298" s="70" t="str">
        <f t="shared" si="724"/>
        <v/>
      </c>
      <c r="AI6298" s="70" t="str">
        <f t="shared" si="725"/>
        <v/>
      </c>
      <c r="AJ6298" s="70" t="str">
        <f t="shared" si="726"/>
        <v>X</v>
      </c>
      <c r="AK6298" s="70" t="str" cm="1">
        <f t="array" ref="AK6298">_xlfn.IFS(AH6298&lt;&gt;"","1",AI6298&lt;&gt;"","2",AJ6298&lt;&gt;"","3")</f>
        <v>3</v>
      </c>
    </row>
    <row r="6299" spans="1:37" x14ac:dyDescent="0.25">
      <c r="A6299" t="s">
        <v>705</v>
      </c>
      <c r="B6299" t="s">
        <v>1648</v>
      </c>
      <c r="C6299" s="67" t="str">
        <f t="shared" si="722"/>
        <v>Lainey Prunty</v>
      </c>
      <c r="D6299" s="71" t="str" cm="1">
        <f t="array" ref="D6299">_xlfn.IFS(AK6299="1",CONCATENATE(C6299,"Regional"),AK6299="2",CONCATENATE(C6299,"Sectional"),AK6299="3",CONCATENATE(C6299,COUNTIF($C$1:C6299,C6299)))</f>
        <v>Lainey Prunty10</v>
      </c>
      <c r="E6299" s="66">
        <v>45187.333333333336</v>
      </c>
      <c r="F6299" t="s">
        <v>2653</v>
      </c>
      <c r="G6299" s="46">
        <v>122</v>
      </c>
      <c r="H6299" s="46">
        <v>100</v>
      </c>
      <c r="I6299" s="46">
        <v>61</v>
      </c>
      <c r="J6299" t="s">
        <v>2654</v>
      </c>
      <c r="K6299" t="s">
        <v>2655</v>
      </c>
      <c r="L6299" s="46">
        <v>5043</v>
      </c>
      <c r="M6299" s="46">
        <v>72</v>
      </c>
      <c r="N6299" s="46">
        <v>70.599999999999994</v>
      </c>
      <c r="O6299" s="46">
        <v>126</v>
      </c>
      <c r="P6299" s="46">
        <f t="shared" si="723"/>
        <v>2</v>
      </c>
      <c r="R6299" s="67" t="s">
        <v>2825</v>
      </c>
      <c r="S6299" s="67">
        <f>COUNTIF(Y$2:$Y$100,R6299)</f>
        <v>0</v>
      </c>
      <c r="V6299" s="67">
        <f t="shared" si="727"/>
        <v>0</v>
      </c>
      <c r="AB6299" t="s">
        <v>2655</v>
      </c>
      <c r="AC6299" s="46">
        <v>5043</v>
      </c>
      <c r="AD6299" s="46">
        <v>72</v>
      </c>
      <c r="AE6299" s="46">
        <v>70.599999999999994</v>
      </c>
      <c r="AF6299" s="46">
        <v>126</v>
      </c>
      <c r="AH6299" s="70" t="str">
        <f t="shared" si="724"/>
        <v/>
      </c>
      <c r="AI6299" s="70" t="str">
        <f t="shared" si="725"/>
        <v/>
      </c>
      <c r="AJ6299" s="70" t="str">
        <f t="shared" si="726"/>
        <v>X</v>
      </c>
      <c r="AK6299" s="70" t="str" cm="1">
        <f t="array" ref="AK6299">_xlfn.IFS(AH6299&lt;&gt;"","1",AI6299&lt;&gt;"","2",AJ6299&lt;&gt;"","3")</f>
        <v>3</v>
      </c>
    </row>
    <row r="6300" spans="1:37" x14ac:dyDescent="0.25">
      <c r="A6300" t="s">
        <v>1820</v>
      </c>
      <c r="B6300" t="s">
        <v>1821</v>
      </c>
      <c r="C6300" s="67" t="str">
        <f t="shared" si="722"/>
        <v>Avarie Boucher</v>
      </c>
      <c r="D6300" s="71" t="str" cm="1">
        <f t="array" ref="D6300">_xlfn.IFS(AK6300="1",CONCATENATE(C6300,"Regional"),AK6300="2",CONCATENATE(C6300,"Sectional"),AK6300="3",CONCATENATE(C6300,COUNTIF($C$1:C6300,C6300)))</f>
        <v>Avarie Boucher3</v>
      </c>
      <c r="E6300" s="66">
        <v>45187.333333333336</v>
      </c>
      <c r="F6300" t="s">
        <v>2653</v>
      </c>
      <c r="G6300" s="46">
        <v>122</v>
      </c>
      <c r="H6300" s="46">
        <v>101</v>
      </c>
      <c r="I6300" s="46">
        <v>62</v>
      </c>
      <c r="J6300" t="s">
        <v>2654</v>
      </c>
      <c r="K6300" t="s">
        <v>2655</v>
      </c>
      <c r="L6300" s="46">
        <v>5043</v>
      </c>
      <c r="M6300" s="46">
        <v>72</v>
      </c>
      <c r="N6300" s="46">
        <v>70.599999999999994</v>
      </c>
      <c r="O6300" s="46">
        <v>126</v>
      </c>
      <c r="P6300" s="46">
        <f t="shared" si="723"/>
        <v>2</v>
      </c>
      <c r="R6300" s="67" t="s">
        <v>2821</v>
      </c>
      <c r="S6300" s="67">
        <f>COUNTIF(Y$2:$Y$100,R6300)</f>
        <v>0</v>
      </c>
      <c r="V6300" s="67">
        <f t="shared" si="727"/>
        <v>0</v>
      </c>
      <c r="AB6300" t="s">
        <v>2655</v>
      </c>
      <c r="AC6300" s="46">
        <v>5043</v>
      </c>
      <c r="AD6300" s="46">
        <v>72</v>
      </c>
      <c r="AE6300" s="46">
        <v>70.599999999999994</v>
      </c>
      <c r="AF6300" s="46">
        <v>126</v>
      </c>
      <c r="AH6300" s="70" t="str">
        <f t="shared" si="724"/>
        <v/>
      </c>
      <c r="AI6300" s="70" t="str">
        <f t="shared" si="725"/>
        <v/>
      </c>
      <c r="AJ6300" s="70" t="str">
        <f t="shared" si="726"/>
        <v>X</v>
      </c>
      <c r="AK6300" s="70" t="str" cm="1">
        <f t="array" ref="AK6300">_xlfn.IFS(AH6300&lt;&gt;"","1",AI6300&lt;&gt;"","2",AJ6300&lt;&gt;"","3")</f>
        <v>3</v>
      </c>
    </row>
    <row r="6301" spans="1:37" x14ac:dyDescent="0.25">
      <c r="A6301" t="s">
        <v>1110</v>
      </c>
      <c r="B6301" t="s">
        <v>852</v>
      </c>
      <c r="C6301" s="67" t="str">
        <f t="shared" si="722"/>
        <v>Zoe Holubar</v>
      </c>
      <c r="D6301" s="71" t="str" cm="1">
        <f t="array" ref="D6301">_xlfn.IFS(AK6301="1",CONCATENATE(C6301,"Regional"),AK6301="2",CONCATENATE(C6301,"Sectional"),AK6301="3",CONCATENATE(C6301,COUNTIF($C$1:C6301,C6301)))</f>
        <v>Zoe Holubar3</v>
      </c>
      <c r="E6301" s="66">
        <v>45187.333333333336</v>
      </c>
      <c r="F6301" t="s">
        <v>2653</v>
      </c>
      <c r="G6301" s="46">
        <v>122</v>
      </c>
      <c r="H6301" s="46">
        <v>102</v>
      </c>
      <c r="I6301" s="46">
        <v>63</v>
      </c>
      <c r="J6301" t="s">
        <v>2654</v>
      </c>
      <c r="K6301" t="s">
        <v>2655</v>
      </c>
      <c r="L6301" s="46">
        <v>5043</v>
      </c>
      <c r="M6301" s="46">
        <v>72</v>
      </c>
      <c r="N6301" s="46">
        <v>70.599999999999994</v>
      </c>
      <c r="O6301" s="46">
        <v>126</v>
      </c>
      <c r="P6301" s="46">
        <f t="shared" si="723"/>
        <v>2</v>
      </c>
      <c r="R6301" s="67" t="s">
        <v>1583</v>
      </c>
      <c r="S6301" s="67">
        <f>COUNTIF(Y$2:$Y$100,R6301)</f>
        <v>0</v>
      </c>
      <c r="V6301" s="67">
        <f t="shared" si="727"/>
        <v>0</v>
      </c>
      <c r="AB6301" t="s">
        <v>2655</v>
      </c>
      <c r="AC6301" s="46">
        <v>5043</v>
      </c>
      <c r="AD6301" s="46">
        <v>72</v>
      </c>
      <c r="AE6301" s="46">
        <v>70.599999999999994</v>
      </c>
      <c r="AF6301" s="46">
        <v>126</v>
      </c>
      <c r="AH6301" s="70" t="str">
        <f t="shared" si="724"/>
        <v/>
      </c>
      <c r="AI6301" s="70" t="str">
        <f t="shared" si="725"/>
        <v/>
      </c>
      <c r="AJ6301" s="70" t="str">
        <f t="shared" si="726"/>
        <v>X</v>
      </c>
      <c r="AK6301" s="70" t="str" cm="1">
        <f t="array" ref="AK6301">_xlfn.IFS(AH6301&lt;&gt;"","1",AI6301&lt;&gt;"","2",AJ6301&lt;&gt;"","3")</f>
        <v>3</v>
      </c>
    </row>
    <row r="6302" spans="1:37" x14ac:dyDescent="0.25">
      <c r="A6302" t="s">
        <v>255</v>
      </c>
      <c r="B6302" t="s">
        <v>1721</v>
      </c>
      <c r="C6302" s="67" t="str">
        <f t="shared" si="722"/>
        <v>Miranda Goral</v>
      </c>
      <c r="D6302" s="71" t="str" cm="1">
        <f t="array" ref="D6302">_xlfn.IFS(AK6302="1",CONCATENATE(C6302,"Regional"),AK6302="2",CONCATENATE(C6302,"Sectional"),AK6302="3",CONCATENATE(C6302,COUNTIF($C$1:C6302,C6302)))</f>
        <v>Miranda Goral7</v>
      </c>
      <c r="E6302" s="66">
        <v>45187.333333333336</v>
      </c>
      <c r="F6302" t="s">
        <v>2653</v>
      </c>
      <c r="G6302" s="46">
        <v>122</v>
      </c>
      <c r="H6302" s="46">
        <v>102</v>
      </c>
      <c r="I6302" s="46">
        <v>63</v>
      </c>
      <c r="J6302" t="s">
        <v>2654</v>
      </c>
      <c r="K6302" t="s">
        <v>2655</v>
      </c>
      <c r="L6302" s="46">
        <v>5043</v>
      </c>
      <c r="M6302" s="46">
        <v>72</v>
      </c>
      <c r="N6302" s="46">
        <v>70.599999999999994</v>
      </c>
      <c r="O6302" s="46">
        <v>126</v>
      </c>
      <c r="P6302" s="46">
        <f t="shared" si="723"/>
        <v>2</v>
      </c>
      <c r="R6302" s="67" t="s">
        <v>2749</v>
      </c>
      <c r="S6302" s="67">
        <f>COUNTIF(Y$2:$Y$100,R6302)</f>
        <v>0</v>
      </c>
      <c r="V6302" s="67">
        <f t="shared" si="727"/>
        <v>0</v>
      </c>
      <c r="AB6302" t="s">
        <v>2655</v>
      </c>
      <c r="AC6302" s="46">
        <v>5043</v>
      </c>
      <c r="AD6302" s="46">
        <v>72</v>
      </c>
      <c r="AE6302" s="46">
        <v>70.599999999999994</v>
      </c>
      <c r="AF6302" s="46">
        <v>126</v>
      </c>
      <c r="AH6302" s="70" t="str">
        <f t="shared" si="724"/>
        <v/>
      </c>
      <c r="AI6302" s="70" t="str">
        <f t="shared" si="725"/>
        <v/>
      </c>
      <c r="AJ6302" s="70" t="str">
        <f t="shared" si="726"/>
        <v>X</v>
      </c>
      <c r="AK6302" s="70" t="str" cm="1">
        <f t="array" ref="AK6302">_xlfn.IFS(AH6302&lt;&gt;"","1",AI6302&lt;&gt;"","2",AJ6302&lt;&gt;"","3")</f>
        <v>3</v>
      </c>
    </row>
    <row r="6303" spans="1:37" x14ac:dyDescent="0.25">
      <c r="A6303" t="s">
        <v>3416</v>
      </c>
      <c r="B6303" t="s">
        <v>1023</v>
      </c>
      <c r="C6303" s="67" t="str">
        <f t="shared" si="722"/>
        <v>Danika Holewinski</v>
      </c>
      <c r="D6303" s="71" t="str" cm="1">
        <f t="array" ref="D6303">_xlfn.IFS(AK6303="1",CONCATENATE(C6303,"Regional"),AK6303="2",CONCATENATE(C6303,"Sectional"),AK6303="3",CONCATENATE(C6303,COUNTIF($C$1:C6303,C6303)))</f>
        <v>Danika Holewinski9</v>
      </c>
      <c r="E6303" s="66">
        <v>45187.333333333336</v>
      </c>
      <c r="F6303" t="s">
        <v>2653</v>
      </c>
      <c r="G6303" s="46">
        <v>122</v>
      </c>
      <c r="H6303" s="46">
        <v>102</v>
      </c>
      <c r="I6303" s="46">
        <v>63</v>
      </c>
      <c r="J6303" t="s">
        <v>2654</v>
      </c>
      <c r="K6303" t="s">
        <v>2655</v>
      </c>
      <c r="L6303" s="46">
        <v>5043</v>
      </c>
      <c r="M6303" s="46">
        <v>72</v>
      </c>
      <c r="N6303" s="46">
        <v>70.599999999999994</v>
      </c>
      <c r="O6303" s="46">
        <v>126</v>
      </c>
      <c r="P6303" s="46">
        <f t="shared" si="723"/>
        <v>2</v>
      </c>
      <c r="R6303" s="67" t="s">
        <v>3584</v>
      </c>
      <c r="S6303" s="67">
        <f>COUNTIF(Y$2:$Y$100,R6303)</f>
        <v>0</v>
      </c>
      <c r="V6303" s="67">
        <f t="shared" si="727"/>
        <v>0</v>
      </c>
      <c r="AB6303" t="s">
        <v>2655</v>
      </c>
      <c r="AC6303" s="46">
        <v>5043</v>
      </c>
      <c r="AD6303" s="46">
        <v>72</v>
      </c>
      <c r="AE6303" s="46">
        <v>70.599999999999994</v>
      </c>
      <c r="AF6303" s="46">
        <v>126</v>
      </c>
      <c r="AH6303" s="70" t="str">
        <f t="shared" si="724"/>
        <v/>
      </c>
      <c r="AI6303" s="70" t="str">
        <f t="shared" si="725"/>
        <v/>
      </c>
      <c r="AJ6303" s="70" t="str">
        <f t="shared" si="726"/>
        <v>X</v>
      </c>
      <c r="AK6303" s="70" t="str" cm="1">
        <f t="array" ref="AK6303">_xlfn.IFS(AH6303&lt;&gt;"","1",AI6303&lt;&gt;"","2",AJ6303&lt;&gt;"","3")</f>
        <v>3</v>
      </c>
    </row>
    <row r="6304" spans="1:37" x14ac:dyDescent="0.25">
      <c r="A6304" t="s">
        <v>254</v>
      </c>
      <c r="B6304" t="s">
        <v>187</v>
      </c>
      <c r="C6304" s="67" t="str">
        <f t="shared" si="722"/>
        <v>Ava Gerend</v>
      </c>
      <c r="D6304" s="71" t="str" cm="1">
        <f t="array" ref="D6304">_xlfn.IFS(AK6304="1",CONCATENATE(C6304,"Regional"),AK6304="2",CONCATENATE(C6304,"Sectional"),AK6304="3",CONCATENATE(C6304,COUNTIF($C$1:C6304,C6304)))</f>
        <v>Ava Gerend10</v>
      </c>
      <c r="E6304" s="66">
        <v>45187.333333333336</v>
      </c>
      <c r="F6304" t="s">
        <v>2653</v>
      </c>
      <c r="G6304" s="46">
        <v>122</v>
      </c>
      <c r="H6304" s="46">
        <v>102</v>
      </c>
      <c r="I6304" s="46">
        <v>63</v>
      </c>
      <c r="J6304" t="s">
        <v>2654</v>
      </c>
      <c r="K6304" t="s">
        <v>2655</v>
      </c>
      <c r="L6304" s="46">
        <v>5043</v>
      </c>
      <c r="M6304" s="46">
        <v>72</v>
      </c>
      <c r="N6304" s="46">
        <v>70.599999999999994</v>
      </c>
      <c r="O6304" s="46">
        <v>126</v>
      </c>
      <c r="P6304" s="46">
        <f t="shared" si="723"/>
        <v>2</v>
      </c>
      <c r="R6304" s="67" t="s">
        <v>1416</v>
      </c>
      <c r="S6304" s="67">
        <f>COUNTIF(Y$2:$Y$100,R6304)</f>
        <v>0</v>
      </c>
      <c r="V6304" s="67">
        <f t="shared" si="727"/>
        <v>0</v>
      </c>
      <c r="AB6304" t="s">
        <v>2655</v>
      </c>
      <c r="AC6304" s="46">
        <v>5043</v>
      </c>
      <c r="AD6304" s="46">
        <v>72</v>
      </c>
      <c r="AE6304" s="46">
        <v>70.599999999999994</v>
      </c>
      <c r="AF6304" s="46">
        <v>126</v>
      </c>
      <c r="AH6304" s="70" t="str">
        <f t="shared" si="724"/>
        <v/>
      </c>
      <c r="AI6304" s="70" t="str">
        <f t="shared" si="725"/>
        <v/>
      </c>
      <c r="AJ6304" s="70" t="str">
        <f t="shared" si="726"/>
        <v>X</v>
      </c>
      <c r="AK6304" s="70" t="str" cm="1">
        <f t="array" ref="AK6304">_xlfn.IFS(AH6304&lt;&gt;"","1",AI6304&lt;&gt;"","2",AJ6304&lt;&gt;"","3")</f>
        <v>3</v>
      </c>
    </row>
    <row r="6305" spans="1:37" x14ac:dyDescent="0.25">
      <c r="A6305" t="s">
        <v>1111</v>
      </c>
      <c r="B6305" t="s">
        <v>728</v>
      </c>
      <c r="C6305" s="67" t="str">
        <f t="shared" si="722"/>
        <v>Diana Daraei</v>
      </c>
      <c r="D6305" s="71" t="str" cm="1">
        <f t="array" ref="D6305">_xlfn.IFS(AK6305="1",CONCATENATE(C6305,"Regional"),AK6305="2",CONCATENATE(C6305,"Sectional"),AK6305="3",CONCATENATE(C6305,COUNTIF($C$1:C6305,C6305)))</f>
        <v>Diana Daraei1</v>
      </c>
      <c r="E6305" s="66">
        <v>45187.333333333336</v>
      </c>
      <c r="F6305" t="s">
        <v>2653</v>
      </c>
      <c r="G6305" s="46">
        <v>122</v>
      </c>
      <c r="H6305" s="46">
        <v>103</v>
      </c>
      <c r="I6305" s="46">
        <v>67</v>
      </c>
      <c r="J6305" t="s">
        <v>2654</v>
      </c>
      <c r="K6305" t="s">
        <v>2655</v>
      </c>
      <c r="L6305" s="46">
        <v>5043</v>
      </c>
      <c r="M6305" s="46">
        <v>72</v>
      </c>
      <c r="N6305" s="46">
        <v>70.599999999999994</v>
      </c>
      <c r="O6305" s="46">
        <v>126</v>
      </c>
      <c r="P6305" s="46">
        <f t="shared" si="723"/>
        <v>2</v>
      </c>
      <c r="R6305" s="67" t="s">
        <v>1584</v>
      </c>
      <c r="S6305" s="67">
        <f>COUNTIF(Y$2:$Y$100,R6305)</f>
        <v>0</v>
      </c>
      <c r="V6305" s="67">
        <f t="shared" si="727"/>
        <v>0</v>
      </c>
      <c r="AB6305" t="s">
        <v>2655</v>
      </c>
      <c r="AC6305" s="46">
        <v>5043</v>
      </c>
      <c r="AD6305" s="46">
        <v>72</v>
      </c>
      <c r="AE6305" s="46">
        <v>70.599999999999994</v>
      </c>
      <c r="AF6305" s="46">
        <v>126</v>
      </c>
      <c r="AH6305" s="70" t="str">
        <f t="shared" si="724"/>
        <v/>
      </c>
      <c r="AI6305" s="70" t="str">
        <f t="shared" si="725"/>
        <v/>
      </c>
      <c r="AJ6305" s="70" t="str">
        <f t="shared" si="726"/>
        <v>X</v>
      </c>
      <c r="AK6305" s="70" t="str" cm="1">
        <f t="array" ref="AK6305">_xlfn.IFS(AH6305&lt;&gt;"","1",AI6305&lt;&gt;"","2",AJ6305&lt;&gt;"","3")</f>
        <v>3</v>
      </c>
    </row>
    <row r="6306" spans="1:37" x14ac:dyDescent="0.25">
      <c r="A6306" t="s">
        <v>1824</v>
      </c>
      <c r="B6306" t="s">
        <v>253</v>
      </c>
      <c r="C6306" s="67" t="str">
        <f t="shared" si="722"/>
        <v>Lily Wiitanen</v>
      </c>
      <c r="D6306" s="71" t="str" cm="1">
        <f t="array" ref="D6306">_xlfn.IFS(AK6306="1",CONCATENATE(C6306,"Regional"),AK6306="2",CONCATENATE(C6306,"Sectional"),AK6306="3",CONCATENATE(C6306,COUNTIF($C$1:C6306,C6306)))</f>
        <v>Lily Wiitanen10</v>
      </c>
      <c r="E6306" s="66">
        <v>45187.333333333336</v>
      </c>
      <c r="F6306" t="s">
        <v>2653</v>
      </c>
      <c r="G6306" s="46">
        <v>122</v>
      </c>
      <c r="H6306" s="46">
        <v>103</v>
      </c>
      <c r="I6306" s="46">
        <v>67</v>
      </c>
      <c r="J6306" t="s">
        <v>2654</v>
      </c>
      <c r="K6306" t="s">
        <v>2655</v>
      </c>
      <c r="L6306" s="46">
        <v>5043</v>
      </c>
      <c r="M6306" s="46">
        <v>72</v>
      </c>
      <c r="N6306" s="46">
        <v>70.599999999999994</v>
      </c>
      <c r="O6306" s="46">
        <v>126</v>
      </c>
      <c r="P6306" s="46">
        <f t="shared" si="723"/>
        <v>2</v>
      </c>
      <c r="R6306" s="67" t="s">
        <v>2827</v>
      </c>
      <c r="S6306" s="67">
        <f>COUNTIF(Y$2:$Y$100,R6306)</f>
        <v>0</v>
      </c>
      <c r="V6306" s="67">
        <f t="shared" si="727"/>
        <v>0</v>
      </c>
      <c r="AB6306" t="s">
        <v>2655</v>
      </c>
      <c r="AC6306" s="46">
        <v>5043</v>
      </c>
      <c r="AD6306" s="46">
        <v>72</v>
      </c>
      <c r="AE6306" s="46">
        <v>70.599999999999994</v>
      </c>
      <c r="AF6306" s="46">
        <v>126</v>
      </c>
      <c r="AH6306" s="70" t="str">
        <f t="shared" si="724"/>
        <v/>
      </c>
      <c r="AI6306" s="70" t="str">
        <f t="shared" si="725"/>
        <v/>
      </c>
      <c r="AJ6306" s="70" t="str">
        <f t="shared" si="726"/>
        <v>X</v>
      </c>
      <c r="AK6306" s="70" t="str" cm="1">
        <f t="array" ref="AK6306">_xlfn.IFS(AH6306&lt;&gt;"","1",AI6306&lt;&gt;"","2",AJ6306&lt;&gt;"","3")</f>
        <v>3</v>
      </c>
    </row>
    <row r="6307" spans="1:37" x14ac:dyDescent="0.25">
      <c r="A6307" t="s">
        <v>1823</v>
      </c>
      <c r="B6307" t="s">
        <v>353</v>
      </c>
      <c r="C6307" s="67" t="str">
        <f t="shared" si="722"/>
        <v>Olivia Kernen</v>
      </c>
      <c r="D6307" s="71" t="str" cm="1">
        <f t="array" ref="D6307">_xlfn.IFS(AK6307="1",CONCATENATE(C6307,"Regional"),AK6307="2",CONCATENATE(C6307,"Sectional"),AK6307="3",CONCATENATE(C6307,COUNTIF($C$1:C6307,C6307)))</f>
        <v>Olivia Kernen3</v>
      </c>
      <c r="E6307" s="66">
        <v>45187.333333333336</v>
      </c>
      <c r="F6307" t="s">
        <v>2653</v>
      </c>
      <c r="G6307" s="46">
        <v>122</v>
      </c>
      <c r="H6307" s="46">
        <v>103</v>
      </c>
      <c r="I6307" s="46">
        <v>67</v>
      </c>
      <c r="J6307" t="s">
        <v>2654</v>
      </c>
      <c r="K6307" t="s">
        <v>2655</v>
      </c>
      <c r="L6307" s="46">
        <v>5043</v>
      </c>
      <c r="M6307" s="46">
        <v>72</v>
      </c>
      <c r="N6307" s="46">
        <v>70.599999999999994</v>
      </c>
      <c r="O6307" s="46">
        <v>126</v>
      </c>
      <c r="P6307" s="46">
        <f t="shared" si="723"/>
        <v>2</v>
      </c>
      <c r="R6307" s="67" t="s">
        <v>2824</v>
      </c>
      <c r="S6307" s="67">
        <f>COUNTIF(Y$2:$Y$100,R6307)</f>
        <v>0</v>
      </c>
      <c r="V6307" s="67">
        <f t="shared" si="727"/>
        <v>0</v>
      </c>
      <c r="AB6307" t="s">
        <v>2655</v>
      </c>
      <c r="AC6307" s="46">
        <v>5043</v>
      </c>
      <c r="AD6307" s="46">
        <v>72</v>
      </c>
      <c r="AE6307" s="46">
        <v>70.599999999999994</v>
      </c>
      <c r="AF6307" s="46">
        <v>126</v>
      </c>
      <c r="AH6307" s="70" t="str">
        <f t="shared" si="724"/>
        <v/>
      </c>
      <c r="AI6307" s="70" t="str">
        <f t="shared" si="725"/>
        <v/>
      </c>
      <c r="AJ6307" s="70" t="str">
        <f t="shared" si="726"/>
        <v>X</v>
      </c>
      <c r="AK6307" s="70" t="str" cm="1">
        <f t="array" ref="AK6307">_xlfn.IFS(AH6307&lt;&gt;"","1",AI6307&lt;&gt;"","2",AJ6307&lt;&gt;"","3")</f>
        <v>3</v>
      </c>
    </row>
    <row r="6308" spans="1:37" x14ac:dyDescent="0.25">
      <c r="A6308" t="s">
        <v>252</v>
      </c>
      <c r="B6308" t="s">
        <v>368</v>
      </c>
      <c r="C6308" s="67" t="str">
        <f t="shared" si="722"/>
        <v>Lexi Frye</v>
      </c>
      <c r="D6308" s="71" t="str" cm="1">
        <f t="array" ref="D6308">_xlfn.IFS(AK6308="1",CONCATENATE(C6308,"Regional"),AK6308="2",CONCATENATE(C6308,"Sectional"),AK6308="3",CONCATENATE(C6308,COUNTIF($C$1:C6308,C6308)))</f>
        <v>Lexi Frye7</v>
      </c>
      <c r="E6308" s="66">
        <v>45187.333333333336</v>
      </c>
      <c r="F6308" t="s">
        <v>2653</v>
      </c>
      <c r="G6308" s="46">
        <v>122</v>
      </c>
      <c r="H6308" s="46">
        <v>104</v>
      </c>
      <c r="I6308" s="46">
        <v>70</v>
      </c>
      <c r="J6308" t="s">
        <v>2654</v>
      </c>
      <c r="K6308" t="s">
        <v>2655</v>
      </c>
      <c r="L6308" s="46">
        <v>5043</v>
      </c>
      <c r="M6308" s="46">
        <v>72</v>
      </c>
      <c r="N6308" s="46">
        <v>70.599999999999994</v>
      </c>
      <c r="O6308" s="46">
        <v>126</v>
      </c>
      <c r="P6308" s="46">
        <f t="shared" si="723"/>
        <v>2</v>
      </c>
      <c r="R6308" s="67" t="s">
        <v>1248</v>
      </c>
      <c r="S6308" s="67">
        <f>COUNTIF(Y$2:$Y$100,R6308)</f>
        <v>0</v>
      </c>
      <c r="V6308" s="67">
        <f t="shared" si="727"/>
        <v>0</v>
      </c>
      <c r="AB6308" t="s">
        <v>2655</v>
      </c>
      <c r="AC6308" s="46">
        <v>5043</v>
      </c>
      <c r="AD6308" s="46">
        <v>72</v>
      </c>
      <c r="AE6308" s="46">
        <v>70.599999999999994</v>
      </c>
      <c r="AF6308" s="46">
        <v>126</v>
      </c>
      <c r="AH6308" s="70" t="str">
        <f t="shared" si="724"/>
        <v/>
      </c>
      <c r="AI6308" s="70" t="str">
        <f t="shared" si="725"/>
        <v/>
      </c>
      <c r="AJ6308" s="70" t="str">
        <f t="shared" si="726"/>
        <v>X</v>
      </c>
      <c r="AK6308" s="70" t="str" cm="1">
        <f t="array" ref="AK6308">_xlfn.IFS(AH6308&lt;&gt;"","1",AI6308&lt;&gt;"","2",AJ6308&lt;&gt;"","3")</f>
        <v>3</v>
      </c>
    </row>
    <row r="6309" spans="1:37" x14ac:dyDescent="0.25">
      <c r="A6309" t="s">
        <v>466</v>
      </c>
      <c r="B6309" t="s">
        <v>434</v>
      </c>
      <c r="C6309" s="67" t="str">
        <f t="shared" si="722"/>
        <v>Ella Gelb</v>
      </c>
      <c r="D6309" s="71" t="str" cm="1">
        <f t="array" ref="D6309">_xlfn.IFS(AK6309="1",CONCATENATE(C6309,"Regional"),AK6309="2",CONCATENATE(C6309,"Sectional"),AK6309="3",CONCATENATE(C6309,COUNTIF($C$1:C6309,C6309)))</f>
        <v>Ella Gelb13</v>
      </c>
      <c r="E6309" s="66">
        <v>45187.333333333336</v>
      </c>
      <c r="F6309" t="s">
        <v>2653</v>
      </c>
      <c r="G6309" s="46">
        <v>122</v>
      </c>
      <c r="H6309" s="46">
        <v>104</v>
      </c>
      <c r="I6309" s="46">
        <v>70</v>
      </c>
      <c r="J6309" t="s">
        <v>2654</v>
      </c>
      <c r="K6309" t="s">
        <v>2655</v>
      </c>
      <c r="L6309" s="46">
        <v>5043</v>
      </c>
      <c r="M6309" s="46">
        <v>72</v>
      </c>
      <c r="N6309" s="46">
        <v>70.599999999999994</v>
      </c>
      <c r="O6309" s="46">
        <v>126</v>
      </c>
      <c r="P6309" s="46">
        <f t="shared" si="723"/>
        <v>2</v>
      </c>
      <c r="R6309" s="67" t="s">
        <v>1164</v>
      </c>
      <c r="S6309" s="67">
        <f>COUNTIF(Y$2:$Y$100,R6309)</f>
        <v>0</v>
      </c>
      <c r="V6309" s="67">
        <f t="shared" si="727"/>
        <v>0</v>
      </c>
      <c r="AB6309" t="s">
        <v>2655</v>
      </c>
      <c r="AC6309" s="46">
        <v>5043</v>
      </c>
      <c r="AD6309" s="46">
        <v>72</v>
      </c>
      <c r="AE6309" s="46">
        <v>70.599999999999994</v>
      </c>
      <c r="AF6309" s="46">
        <v>126</v>
      </c>
      <c r="AH6309" s="70" t="str">
        <f t="shared" si="724"/>
        <v/>
      </c>
      <c r="AI6309" s="70" t="str">
        <f t="shared" si="725"/>
        <v/>
      </c>
      <c r="AJ6309" s="70" t="str">
        <f t="shared" si="726"/>
        <v>X</v>
      </c>
      <c r="AK6309" s="70" t="str" cm="1">
        <f t="array" ref="AK6309">_xlfn.IFS(AH6309&lt;&gt;"","1",AI6309&lt;&gt;"","2",AJ6309&lt;&gt;"","3")</f>
        <v>3</v>
      </c>
    </row>
    <row r="6310" spans="1:37" x14ac:dyDescent="0.25">
      <c r="A6310" t="s">
        <v>1961</v>
      </c>
      <c r="B6310" t="s">
        <v>201</v>
      </c>
      <c r="C6310" s="67" t="str">
        <f t="shared" si="722"/>
        <v>Charlie Lasecki</v>
      </c>
      <c r="D6310" s="71" t="str" cm="1">
        <f t="array" ref="D6310">_xlfn.IFS(AK6310="1",CONCATENATE(C6310,"Regional"),AK6310="2",CONCATENATE(C6310,"Sectional"),AK6310="3",CONCATENATE(C6310,COUNTIF($C$1:C6310,C6310)))</f>
        <v>Charlie Lasecki6</v>
      </c>
      <c r="E6310" s="66">
        <v>45187.333333333336</v>
      </c>
      <c r="F6310" t="s">
        <v>2653</v>
      </c>
      <c r="G6310" s="46">
        <v>122</v>
      </c>
      <c r="H6310" s="46">
        <v>104</v>
      </c>
      <c r="I6310" s="46">
        <v>70</v>
      </c>
      <c r="J6310" t="s">
        <v>2654</v>
      </c>
      <c r="K6310" t="s">
        <v>2655</v>
      </c>
      <c r="L6310" s="46">
        <v>5043</v>
      </c>
      <c r="M6310" s="46">
        <v>72</v>
      </c>
      <c r="N6310" s="46">
        <v>70.599999999999994</v>
      </c>
      <c r="O6310" s="46">
        <v>126</v>
      </c>
      <c r="P6310" s="46">
        <f t="shared" si="723"/>
        <v>2</v>
      </c>
      <c r="R6310" s="67" t="s">
        <v>2980</v>
      </c>
      <c r="S6310" s="67">
        <f>COUNTIF(Y$2:$Y$100,R6310)</f>
        <v>0</v>
      </c>
      <c r="V6310" s="67">
        <f t="shared" si="727"/>
        <v>0</v>
      </c>
      <c r="AB6310" t="s">
        <v>2655</v>
      </c>
      <c r="AC6310" s="46">
        <v>5043</v>
      </c>
      <c r="AD6310" s="46">
        <v>72</v>
      </c>
      <c r="AE6310" s="46">
        <v>70.599999999999994</v>
      </c>
      <c r="AF6310" s="46">
        <v>126</v>
      </c>
      <c r="AH6310" s="70" t="str">
        <f t="shared" si="724"/>
        <v/>
      </c>
      <c r="AI6310" s="70" t="str">
        <f t="shared" si="725"/>
        <v/>
      </c>
      <c r="AJ6310" s="70" t="str">
        <f t="shared" si="726"/>
        <v>X</v>
      </c>
      <c r="AK6310" s="70" t="str" cm="1">
        <f t="array" ref="AK6310">_xlfn.IFS(AH6310&lt;&gt;"","1",AI6310&lt;&gt;"","2",AJ6310&lt;&gt;"","3")</f>
        <v>3</v>
      </c>
    </row>
    <row r="6311" spans="1:37" x14ac:dyDescent="0.25">
      <c r="A6311" t="s">
        <v>1646</v>
      </c>
      <c r="B6311" t="s">
        <v>337</v>
      </c>
      <c r="C6311" s="67" t="str">
        <f t="shared" si="722"/>
        <v>Cassie Cruz</v>
      </c>
      <c r="D6311" s="71" t="str" cm="1">
        <f t="array" ref="D6311">_xlfn.IFS(AK6311="1",CONCATENATE(C6311,"Regional"),AK6311="2",CONCATENATE(C6311,"Sectional"),AK6311="3",CONCATENATE(C6311,COUNTIF($C$1:C6311,C6311)))</f>
        <v>Cassie Cruz1</v>
      </c>
      <c r="E6311" s="66">
        <v>45187.333333333336</v>
      </c>
      <c r="F6311" t="s">
        <v>2653</v>
      </c>
      <c r="G6311" s="46">
        <v>122</v>
      </c>
      <c r="H6311" s="46">
        <v>104</v>
      </c>
      <c r="I6311" s="46">
        <v>70</v>
      </c>
      <c r="J6311" t="s">
        <v>2654</v>
      </c>
      <c r="K6311" t="s">
        <v>2655</v>
      </c>
      <c r="L6311" s="46">
        <v>5043</v>
      </c>
      <c r="M6311" s="46">
        <v>72</v>
      </c>
      <c r="N6311" s="46">
        <v>70.599999999999994</v>
      </c>
      <c r="O6311" s="46">
        <v>126</v>
      </c>
      <c r="P6311" s="46">
        <f t="shared" si="723"/>
        <v>2</v>
      </c>
      <c r="R6311" s="67" t="s">
        <v>3683</v>
      </c>
      <c r="S6311" s="67">
        <f>COUNTIF(Y$2:$Y$100,R6311)</f>
        <v>0</v>
      </c>
      <c r="V6311" s="67">
        <f t="shared" si="727"/>
        <v>0</v>
      </c>
      <c r="AB6311" t="s">
        <v>2655</v>
      </c>
      <c r="AC6311" s="46">
        <v>5043</v>
      </c>
      <c r="AD6311" s="46">
        <v>72</v>
      </c>
      <c r="AE6311" s="46">
        <v>70.599999999999994</v>
      </c>
      <c r="AF6311" s="46">
        <v>126</v>
      </c>
      <c r="AH6311" s="70" t="str">
        <f t="shared" si="724"/>
        <v/>
      </c>
      <c r="AI6311" s="70" t="str">
        <f t="shared" si="725"/>
        <v/>
      </c>
      <c r="AJ6311" s="70" t="str">
        <f t="shared" si="726"/>
        <v>X</v>
      </c>
      <c r="AK6311" s="70" t="str" cm="1">
        <f t="array" ref="AK6311">_xlfn.IFS(AH6311&lt;&gt;"","1",AI6311&lt;&gt;"","2",AJ6311&lt;&gt;"","3")</f>
        <v>3</v>
      </c>
    </row>
    <row r="6312" spans="1:37" x14ac:dyDescent="0.25">
      <c r="A6312" t="s">
        <v>275</v>
      </c>
      <c r="B6312" t="s">
        <v>426</v>
      </c>
      <c r="C6312" s="67" t="str">
        <f t="shared" si="722"/>
        <v>Alli Johnson</v>
      </c>
      <c r="D6312" s="71" t="str" cm="1">
        <f t="array" ref="D6312">_xlfn.IFS(AK6312="1",CONCATENATE(C6312,"Regional"),AK6312="2",CONCATENATE(C6312,"Sectional"),AK6312="3",CONCATENATE(C6312,COUNTIF($C$1:C6312,C6312)))</f>
        <v>Alli Johnson10</v>
      </c>
      <c r="E6312" s="66">
        <v>45187.333333333336</v>
      </c>
      <c r="F6312" t="s">
        <v>2653</v>
      </c>
      <c r="G6312" s="46">
        <v>122</v>
      </c>
      <c r="H6312" s="46">
        <v>104</v>
      </c>
      <c r="I6312" s="46">
        <v>70</v>
      </c>
      <c r="J6312" t="s">
        <v>2654</v>
      </c>
      <c r="K6312" t="s">
        <v>2655</v>
      </c>
      <c r="L6312" s="46">
        <v>5043</v>
      </c>
      <c r="M6312" s="46">
        <v>72</v>
      </c>
      <c r="N6312" s="46">
        <v>70.599999999999994</v>
      </c>
      <c r="O6312" s="46">
        <v>126</v>
      </c>
      <c r="P6312" s="46">
        <f t="shared" si="723"/>
        <v>2</v>
      </c>
      <c r="R6312" s="67" t="s">
        <v>1147</v>
      </c>
      <c r="S6312" s="67">
        <f>COUNTIF(Y$2:$Y$100,R6312)</f>
        <v>0</v>
      </c>
      <c r="V6312" s="67">
        <f t="shared" si="727"/>
        <v>0</v>
      </c>
      <c r="AB6312" t="s">
        <v>2655</v>
      </c>
      <c r="AC6312" s="46">
        <v>5043</v>
      </c>
      <c r="AD6312" s="46">
        <v>72</v>
      </c>
      <c r="AE6312" s="46">
        <v>70.599999999999994</v>
      </c>
      <c r="AF6312" s="46">
        <v>126</v>
      </c>
      <c r="AH6312" s="70" t="str">
        <f t="shared" si="724"/>
        <v/>
      </c>
      <c r="AI6312" s="70" t="str">
        <f t="shared" si="725"/>
        <v/>
      </c>
      <c r="AJ6312" s="70" t="str">
        <f t="shared" si="726"/>
        <v>X</v>
      </c>
      <c r="AK6312" s="70" t="str" cm="1">
        <f t="array" ref="AK6312">_xlfn.IFS(AH6312&lt;&gt;"","1",AI6312&lt;&gt;"","2",AJ6312&lt;&gt;"","3")</f>
        <v>3</v>
      </c>
    </row>
    <row r="6313" spans="1:37" x14ac:dyDescent="0.25">
      <c r="A6313" t="s">
        <v>3458</v>
      </c>
      <c r="B6313" t="s">
        <v>908</v>
      </c>
      <c r="C6313" s="67" t="str">
        <f t="shared" si="722"/>
        <v>Jena VonHolzen</v>
      </c>
      <c r="D6313" s="71" t="str" cm="1">
        <f t="array" ref="D6313">_xlfn.IFS(AK6313="1",CONCATENATE(C6313,"Regional"),AK6313="2",CONCATENATE(C6313,"Sectional"),AK6313="3",CONCATENATE(C6313,COUNTIF($C$1:C6313,C6313)))</f>
        <v>Jena VonHolzen1</v>
      </c>
      <c r="E6313" s="66">
        <v>45187.333333333336</v>
      </c>
      <c r="F6313" t="s">
        <v>2653</v>
      </c>
      <c r="G6313" s="46">
        <v>122</v>
      </c>
      <c r="H6313" s="46">
        <v>105</v>
      </c>
      <c r="I6313" s="46">
        <v>75</v>
      </c>
      <c r="J6313" t="s">
        <v>2654</v>
      </c>
      <c r="K6313" t="s">
        <v>2655</v>
      </c>
      <c r="L6313" s="46">
        <v>5043</v>
      </c>
      <c r="M6313" s="46">
        <v>72</v>
      </c>
      <c r="N6313" s="46">
        <v>70.599999999999994</v>
      </c>
      <c r="O6313" s="46">
        <v>126</v>
      </c>
      <c r="P6313" s="46">
        <f t="shared" si="723"/>
        <v>2</v>
      </c>
      <c r="R6313" s="67" t="s">
        <v>3684</v>
      </c>
      <c r="S6313" s="67">
        <f>COUNTIF(Y$2:$Y$100,R6313)</f>
        <v>0</v>
      </c>
      <c r="V6313" s="67">
        <f t="shared" si="727"/>
        <v>0</v>
      </c>
      <c r="AB6313" t="s">
        <v>2655</v>
      </c>
      <c r="AC6313" s="46">
        <v>5043</v>
      </c>
      <c r="AD6313" s="46">
        <v>72</v>
      </c>
      <c r="AE6313" s="46">
        <v>70.599999999999994</v>
      </c>
      <c r="AF6313" s="46">
        <v>126</v>
      </c>
      <c r="AH6313" s="70" t="str">
        <f t="shared" si="724"/>
        <v/>
      </c>
      <c r="AI6313" s="70" t="str">
        <f t="shared" si="725"/>
        <v/>
      </c>
      <c r="AJ6313" s="70" t="str">
        <f t="shared" si="726"/>
        <v>X</v>
      </c>
      <c r="AK6313" s="70" t="str" cm="1">
        <f t="array" ref="AK6313">_xlfn.IFS(AH6313&lt;&gt;"","1",AI6313&lt;&gt;"","2",AJ6313&lt;&gt;"","3")</f>
        <v>3</v>
      </c>
    </row>
    <row r="6314" spans="1:37" x14ac:dyDescent="0.25">
      <c r="A6314" t="s">
        <v>1974</v>
      </c>
      <c r="B6314" t="s">
        <v>207</v>
      </c>
      <c r="C6314" s="67" t="str">
        <f t="shared" si="722"/>
        <v>Taylor Davis</v>
      </c>
      <c r="D6314" s="71" t="str" cm="1">
        <f t="array" ref="D6314">_xlfn.IFS(AK6314="1",CONCATENATE(C6314,"Regional"),AK6314="2",CONCATENATE(C6314,"Sectional"),AK6314="3",CONCATENATE(C6314,COUNTIF($C$1:C6314,C6314)))</f>
        <v>Taylor Davis3</v>
      </c>
      <c r="E6314" s="66">
        <v>45187.333333333336</v>
      </c>
      <c r="F6314" t="s">
        <v>2653</v>
      </c>
      <c r="G6314" s="46">
        <v>122</v>
      </c>
      <c r="H6314" s="46">
        <v>106</v>
      </c>
      <c r="I6314" s="46">
        <v>76</v>
      </c>
      <c r="J6314" t="s">
        <v>2654</v>
      </c>
      <c r="K6314" t="s">
        <v>2655</v>
      </c>
      <c r="L6314" s="46">
        <v>5043</v>
      </c>
      <c r="M6314" s="46">
        <v>72</v>
      </c>
      <c r="N6314" s="46">
        <v>70.599999999999994</v>
      </c>
      <c r="O6314" s="46">
        <v>126</v>
      </c>
      <c r="P6314" s="46">
        <f t="shared" si="723"/>
        <v>2</v>
      </c>
      <c r="R6314" s="67" t="s">
        <v>3621</v>
      </c>
      <c r="S6314" s="67">
        <f>COUNTIF(Y$2:$Y$100,R6314)</f>
        <v>0</v>
      </c>
      <c r="V6314" s="67">
        <f t="shared" si="727"/>
        <v>0</v>
      </c>
      <c r="AB6314" t="s">
        <v>2655</v>
      </c>
      <c r="AC6314" s="46">
        <v>5043</v>
      </c>
      <c r="AD6314" s="46">
        <v>72</v>
      </c>
      <c r="AE6314" s="46">
        <v>70.599999999999994</v>
      </c>
      <c r="AF6314" s="46">
        <v>126</v>
      </c>
      <c r="AH6314" s="70" t="str">
        <f t="shared" si="724"/>
        <v/>
      </c>
      <c r="AI6314" s="70" t="str">
        <f t="shared" si="725"/>
        <v/>
      </c>
      <c r="AJ6314" s="70" t="str">
        <f t="shared" si="726"/>
        <v>X</v>
      </c>
      <c r="AK6314" s="70" t="str" cm="1">
        <f t="array" ref="AK6314">_xlfn.IFS(AH6314&lt;&gt;"","1",AI6314&lt;&gt;"","2",AJ6314&lt;&gt;"","3")</f>
        <v>3</v>
      </c>
    </row>
    <row r="6315" spans="1:37" x14ac:dyDescent="0.25">
      <c r="A6315" t="s">
        <v>361</v>
      </c>
      <c r="B6315" t="s">
        <v>883</v>
      </c>
      <c r="C6315" s="67" t="str">
        <f t="shared" si="722"/>
        <v>Caydence Snyder</v>
      </c>
      <c r="D6315" s="71" t="str" cm="1">
        <f t="array" ref="D6315">_xlfn.IFS(AK6315="1",CONCATENATE(C6315,"Regional"),AK6315="2",CONCATENATE(C6315,"Sectional"),AK6315="3",CONCATENATE(C6315,COUNTIF($C$1:C6315,C6315)))</f>
        <v>Caydence Snyder2</v>
      </c>
      <c r="E6315" s="66">
        <v>45187.333333333336</v>
      </c>
      <c r="F6315" t="s">
        <v>2653</v>
      </c>
      <c r="G6315" s="46">
        <v>122</v>
      </c>
      <c r="H6315" s="46">
        <v>107</v>
      </c>
      <c r="I6315" s="46">
        <v>77</v>
      </c>
      <c r="J6315" t="s">
        <v>2654</v>
      </c>
      <c r="K6315" t="s">
        <v>2655</v>
      </c>
      <c r="L6315" s="46">
        <v>5043</v>
      </c>
      <c r="M6315" s="46">
        <v>72</v>
      </c>
      <c r="N6315" s="46">
        <v>70.599999999999994</v>
      </c>
      <c r="O6315" s="46">
        <v>126</v>
      </c>
      <c r="P6315" s="46">
        <f t="shared" si="723"/>
        <v>2</v>
      </c>
      <c r="R6315" s="67" t="s">
        <v>1430</v>
      </c>
      <c r="S6315" s="67">
        <f>COUNTIF(Y$2:$Y$100,R6315)</f>
        <v>0</v>
      </c>
      <c r="V6315" s="67">
        <f t="shared" si="727"/>
        <v>0</v>
      </c>
      <c r="AB6315" t="s">
        <v>2655</v>
      </c>
      <c r="AC6315" s="46">
        <v>5043</v>
      </c>
      <c r="AD6315" s="46">
        <v>72</v>
      </c>
      <c r="AE6315" s="46">
        <v>70.599999999999994</v>
      </c>
      <c r="AF6315" s="46">
        <v>126</v>
      </c>
      <c r="AH6315" s="70" t="str">
        <f t="shared" si="724"/>
        <v/>
      </c>
      <c r="AI6315" s="70" t="str">
        <f t="shared" si="725"/>
        <v/>
      </c>
      <c r="AJ6315" s="70" t="str">
        <f t="shared" si="726"/>
        <v>X</v>
      </c>
      <c r="AK6315" s="70" t="str" cm="1">
        <f t="array" ref="AK6315">_xlfn.IFS(AH6315&lt;&gt;"","1",AI6315&lt;&gt;"","2",AJ6315&lt;&gt;"","3")</f>
        <v>3</v>
      </c>
    </row>
    <row r="6316" spans="1:37" x14ac:dyDescent="0.25">
      <c r="A6316" t="s">
        <v>1109</v>
      </c>
      <c r="B6316" t="s">
        <v>401</v>
      </c>
      <c r="C6316" s="67" t="str">
        <f t="shared" si="722"/>
        <v>Hannah Fergus</v>
      </c>
      <c r="D6316" s="71" t="str" cm="1">
        <f t="array" ref="D6316">_xlfn.IFS(AK6316="1",CONCATENATE(C6316,"Regional"),AK6316="2",CONCATENATE(C6316,"Sectional"),AK6316="3",CONCATENATE(C6316,COUNTIF($C$1:C6316,C6316)))</f>
        <v>Hannah Fergus11</v>
      </c>
      <c r="E6316" s="66">
        <v>45187.333333333336</v>
      </c>
      <c r="F6316" t="s">
        <v>2653</v>
      </c>
      <c r="G6316" s="46">
        <v>122</v>
      </c>
      <c r="H6316" s="46">
        <v>108</v>
      </c>
      <c r="I6316" s="46">
        <v>78</v>
      </c>
      <c r="J6316" t="s">
        <v>2654</v>
      </c>
      <c r="K6316" t="s">
        <v>2655</v>
      </c>
      <c r="L6316" s="46">
        <v>5043</v>
      </c>
      <c r="M6316" s="46">
        <v>72</v>
      </c>
      <c r="N6316" s="46">
        <v>70.599999999999994</v>
      </c>
      <c r="O6316" s="46">
        <v>126</v>
      </c>
      <c r="P6316" s="46">
        <f t="shared" si="723"/>
        <v>2</v>
      </c>
      <c r="R6316" s="67" t="s">
        <v>1582</v>
      </c>
      <c r="S6316" s="67">
        <f>COUNTIF(Y$2:$Y$100,R6316)</f>
        <v>0</v>
      </c>
      <c r="V6316" s="67">
        <f t="shared" si="727"/>
        <v>0</v>
      </c>
      <c r="AB6316" t="s">
        <v>2655</v>
      </c>
      <c r="AC6316" s="46">
        <v>5043</v>
      </c>
      <c r="AD6316" s="46">
        <v>72</v>
      </c>
      <c r="AE6316" s="46">
        <v>70.599999999999994</v>
      </c>
      <c r="AF6316" s="46">
        <v>126</v>
      </c>
      <c r="AH6316" s="70" t="str">
        <f t="shared" si="724"/>
        <v/>
      </c>
      <c r="AI6316" s="70" t="str">
        <f t="shared" si="725"/>
        <v/>
      </c>
      <c r="AJ6316" s="70" t="str">
        <f t="shared" si="726"/>
        <v>X</v>
      </c>
      <c r="AK6316" s="70" t="str" cm="1">
        <f t="array" ref="AK6316">_xlfn.IFS(AH6316&lt;&gt;"","1",AI6316&lt;&gt;"","2",AJ6316&lt;&gt;"","3")</f>
        <v>3</v>
      </c>
    </row>
    <row r="6317" spans="1:37" x14ac:dyDescent="0.25">
      <c r="A6317" t="s">
        <v>670</v>
      </c>
      <c r="B6317" t="s">
        <v>647</v>
      </c>
      <c r="C6317" s="67" t="str">
        <f t="shared" si="722"/>
        <v>Lucy Kim</v>
      </c>
      <c r="D6317" s="71" t="str" cm="1">
        <f t="array" ref="D6317">_xlfn.IFS(AK6317="1",CONCATENATE(C6317,"Regional"),AK6317="2",CONCATENATE(C6317,"Sectional"),AK6317="3",CONCATENATE(C6317,COUNTIF($C$1:C6317,C6317)))</f>
        <v>Lucy Kim9</v>
      </c>
      <c r="E6317" s="66">
        <v>45187.333333333336</v>
      </c>
      <c r="F6317" t="s">
        <v>2653</v>
      </c>
      <c r="G6317" s="46">
        <v>122</v>
      </c>
      <c r="H6317" s="46">
        <v>108</v>
      </c>
      <c r="I6317" s="46">
        <v>78</v>
      </c>
      <c r="J6317" t="s">
        <v>2654</v>
      </c>
      <c r="K6317" t="s">
        <v>2655</v>
      </c>
      <c r="L6317" s="46">
        <v>5043</v>
      </c>
      <c r="M6317" s="46">
        <v>72</v>
      </c>
      <c r="N6317" s="46">
        <v>70.599999999999994</v>
      </c>
      <c r="O6317" s="46">
        <v>126</v>
      </c>
      <c r="P6317" s="46">
        <f t="shared" si="723"/>
        <v>2</v>
      </c>
      <c r="R6317" s="67" t="s">
        <v>2822</v>
      </c>
      <c r="S6317" s="67">
        <f>COUNTIF(Y$2:$Y$100,R6317)</f>
        <v>0</v>
      </c>
      <c r="V6317" s="67">
        <f t="shared" si="727"/>
        <v>0</v>
      </c>
      <c r="AB6317" t="s">
        <v>2655</v>
      </c>
      <c r="AC6317" s="46">
        <v>5043</v>
      </c>
      <c r="AD6317" s="46">
        <v>72</v>
      </c>
      <c r="AE6317" s="46">
        <v>70.599999999999994</v>
      </c>
      <c r="AF6317" s="46">
        <v>126</v>
      </c>
      <c r="AH6317" s="70" t="str">
        <f t="shared" si="724"/>
        <v/>
      </c>
      <c r="AI6317" s="70" t="str">
        <f t="shared" si="725"/>
        <v/>
      </c>
      <c r="AJ6317" s="70" t="str">
        <f t="shared" si="726"/>
        <v>X</v>
      </c>
      <c r="AK6317" s="70" t="str" cm="1">
        <f t="array" ref="AK6317">_xlfn.IFS(AH6317&lt;&gt;"","1",AI6317&lt;&gt;"","2",AJ6317&lt;&gt;"","3")</f>
        <v>3</v>
      </c>
    </row>
    <row r="6318" spans="1:37" x14ac:dyDescent="0.25">
      <c r="A6318" t="s">
        <v>2146</v>
      </c>
      <c r="B6318" t="s">
        <v>522</v>
      </c>
      <c r="C6318" s="67" t="str">
        <f t="shared" si="722"/>
        <v>lauren stelow</v>
      </c>
      <c r="D6318" s="71" t="str" cm="1">
        <f t="array" ref="D6318">_xlfn.IFS(AK6318="1",CONCATENATE(C6318,"Regional"),AK6318="2",CONCATENATE(C6318,"Sectional"),AK6318="3",CONCATENATE(C6318,COUNTIF($C$1:C6318,C6318)))</f>
        <v>lauren stelow4</v>
      </c>
      <c r="E6318" s="66">
        <v>45187.333333333336</v>
      </c>
      <c r="F6318" t="s">
        <v>2653</v>
      </c>
      <c r="G6318" s="46">
        <v>122</v>
      </c>
      <c r="H6318" s="46">
        <v>108</v>
      </c>
      <c r="I6318" s="46">
        <v>78</v>
      </c>
      <c r="J6318" t="s">
        <v>2654</v>
      </c>
      <c r="K6318" t="s">
        <v>2655</v>
      </c>
      <c r="L6318" s="46">
        <v>5043</v>
      </c>
      <c r="M6318" s="46">
        <v>72</v>
      </c>
      <c r="N6318" s="46">
        <v>70.599999999999994</v>
      </c>
      <c r="O6318" s="46">
        <v>126</v>
      </c>
      <c r="P6318" s="46">
        <f t="shared" si="723"/>
        <v>2</v>
      </c>
      <c r="R6318" s="67" t="s">
        <v>3172</v>
      </c>
      <c r="S6318" s="67">
        <f>COUNTIF(Y$2:$Y$100,R6318)</f>
        <v>0</v>
      </c>
      <c r="V6318" s="67">
        <f t="shared" si="727"/>
        <v>0</v>
      </c>
      <c r="AB6318" t="s">
        <v>2655</v>
      </c>
      <c r="AC6318" s="46">
        <v>5043</v>
      </c>
      <c r="AD6318" s="46">
        <v>72</v>
      </c>
      <c r="AE6318" s="46">
        <v>70.599999999999994</v>
      </c>
      <c r="AF6318" s="46">
        <v>126</v>
      </c>
      <c r="AH6318" s="70" t="str">
        <f t="shared" si="724"/>
        <v/>
      </c>
      <c r="AI6318" s="70" t="str">
        <f t="shared" si="725"/>
        <v/>
      </c>
      <c r="AJ6318" s="70" t="str">
        <f t="shared" si="726"/>
        <v>X</v>
      </c>
      <c r="AK6318" s="70" t="str" cm="1">
        <f t="array" ref="AK6318">_xlfn.IFS(AH6318&lt;&gt;"","1",AI6318&lt;&gt;"","2",AJ6318&lt;&gt;"","3")</f>
        <v>3</v>
      </c>
    </row>
    <row r="6319" spans="1:37" x14ac:dyDescent="0.25">
      <c r="A6319" t="s">
        <v>373</v>
      </c>
      <c r="B6319" t="s">
        <v>184</v>
      </c>
      <c r="C6319" s="67" t="str">
        <f t="shared" si="722"/>
        <v>Allison Waara</v>
      </c>
      <c r="D6319" s="71" t="str" cm="1">
        <f t="array" ref="D6319">_xlfn.IFS(AK6319="1",CONCATENATE(C6319,"Regional"),AK6319="2",CONCATENATE(C6319,"Sectional"),AK6319="3",CONCATENATE(C6319,COUNTIF($C$1:C6319,C6319)))</f>
        <v>Allison Waara11</v>
      </c>
      <c r="E6319" s="66">
        <v>45187.333333333336</v>
      </c>
      <c r="F6319" t="s">
        <v>2653</v>
      </c>
      <c r="G6319" s="46">
        <v>122</v>
      </c>
      <c r="H6319" s="46">
        <v>108</v>
      </c>
      <c r="I6319" s="46">
        <v>78</v>
      </c>
      <c r="J6319" t="s">
        <v>2654</v>
      </c>
      <c r="K6319" t="s">
        <v>2655</v>
      </c>
      <c r="L6319" s="46">
        <v>5043</v>
      </c>
      <c r="M6319" s="46">
        <v>72</v>
      </c>
      <c r="N6319" s="46">
        <v>70.599999999999994</v>
      </c>
      <c r="O6319" s="46">
        <v>126</v>
      </c>
      <c r="P6319" s="46">
        <f t="shared" si="723"/>
        <v>2</v>
      </c>
      <c r="R6319" s="67" t="s">
        <v>2944</v>
      </c>
      <c r="S6319" s="67">
        <f>COUNTIF(Y$2:$Y$100,R6319)</f>
        <v>0</v>
      </c>
      <c r="V6319" s="67">
        <f t="shared" si="727"/>
        <v>0</v>
      </c>
      <c r="AB6319" t="s">
        <v>2655</v>
      </c>
      <c r="AC6319" s="46">
        <v>5043</v>
      </c>
      <c r="AD6319" s="46">
        <v>72</v>
      </c>
      <c r="AE6319" s="46">
        <v>70.599999999999994</v>
      </c>
      <c r="AF6319" s="46">
        <v>126</v>
      </c>
      <c r="AH6319" s="70" t="str">
        <f t="shared" si="724"/>
        <v/>
      </c>
      <c r="AI6319" s="70" t="str">
        <f t="shared" si="725"/>
        <v/>
      </c>
      <c r="AJ6319" s="70" t="str">
        <f t="shared" si="726"/>
        <v>X</v>
      </c>
      <c r="AK6319" s="70" t="str" cm="1">
        <f t="array" ref="AK6319">_xlfn.IFS(AH6319&lt;&gt;"","1",AI6319&lt;&gt;"","2",AJ6319&lt;&gt;"","3")</f>
        <v>3</v>
      </c>
    </row>
    <row r="6320" spans="1:37" x14ac:dyDescent="0.25">
      <c r="A6320" t="s">
        <v>1818</v>
      </c>
      <c r="B6320" t="s">
        <v>1819</v>
      </c>
      <c r="C6320" s="67" t="str">
        <f t="shared" si="722"/>
        <v>Gillian Herrala</v>
      </c>
      <c r="D6320" s="71" t="str" cm="1">
        <f t="array" ref="D6320">_xlfn.IFS(AK6320="1",CONCATENATE(C6320,"Regional"),AK6320="2",CONCATENATE(C6320,"Sectional"),AK6320="3",CONCATENATE(C6320,COUNTIF($C$1:C6320,C6320)))</f>
        <v>Gillian Herrala10</v>
      </c>
      <c r="E6320" s="66">
        <v>45187.333333333336</v>
      </c>
      <c r="F6320" t="s">
        <v>2653</v>
      </c>
      <c r="G6320" s="46">
        <v>122</v>
      </c>
      <c r="H6320" s="46">
        <v>109</v>
      </c>
      <c r="I6320" s="46">
        <v>82</v>
      </c>
      <c r="J6320" t="s">
        <v>2654</v>
      </c>
      <c r="K6320" t="s">
        <v>2655</v>
      </c>
      <c r="L6320" s="46">
        <v>5043</v>
      </c>
      <c r="M6320" s="46">
        <v>72</v>
      </c>
      <c r="N6320" s="46">
        <v>70.599999999999994</v>
      </c>
      <c r="O6320" s="46">
        <v>126</v>
      </c>
      <c r="P6320" s="46">
        <f t="shared" si="723"/>
        <v>2</v>
      </c>
      <c r="R6320" s="67" t="s">
        <v>2820</v>
      </c>
      <c r="S6320" s="67">
        <f>COUNTIF(Y$2:$Y$100,R6320)</f>
        <v>0</v>
      </c>
      <c r="V6320" s="67">
        <f t="shared" si="727"/>
        <v>0</v>
      </c>
      <c r="AB6320" t="s">
        <v>2655</v>
      </c>
      <c r="AC6320" s="46">
        <v>5043</v>
      </c>
      <c r="AD6320" s="46">
        <v>72</v>
      </c>
      <c r="AE6320" s="46">
        <v>70.599999999999994</v>
      </c>
      <c r="AF6320" s="46">
        <v>126</v>
      </c>
      <c r="AH6320" s="70" t="str">
        <f t="shared" si="724"/>
        <v/>
      </c>
      <c r="AI6320" s="70" t="str">
        <f t="shared" si="725"/>
        <v/>
      </c>
      <c r="AJ6320" s="70" t="str">
        <f t="shared" si="726"/>
        <v>X</v>
      </c>
      <c r="AK6320" s="70" t="str" cm="1">
        <f t="array" ref="AK6320">_xlfn.IFS(AH6320&lt;&gt;"","1",AI6320&lt;&gt;"","2",AJ6320&lt;&gt;"","3")</f>
        <v>3</v>
      </c>
    </row>
    <row r="6321" spans="1:37" x14ac:dyDescent="0.25">
      <c r="A6321" t="s">
        <v>2081</v>
      </c>
      <c r="B6321" t="s">
        <v>315</v>
      </c>
      <c r="C6321" s="67" t="str">
        <f t="shared" si="722"/>
        <v>Morgan DeJardin</v>
      </c>
      <c r="D6321" s="71" t="str" cm="1">
        <f t="array" ref="D6321">_xlfn.IFS(AK6321="1",CONCATENATE(C6321,"Regional"),AK6321="2",CONCATENATE(C6321,"Sectional"),AK6321="3",CONCATENATE(C6321,COUNTIF($C$1:C6321,C6321)))</f>
        <v>Morgan DeJardin4</v>
      </c>
      <c r="E6321" s="66">
        <v>45187.333333333336</v>
      </c>
      <c r="F6321" t="s">
        <v>2653</v>
      </c>
      <c r="G6321" s="46">
        <v>122</v>
      </c>
      <c r="H6321" s="46">
        <v>110</v>
      </c>
      <c r="I6321" s="46">
        <v>83</v>
      </c>
      <c r="J6321" t="s">
        <v>2654</v>
      </c>
      <c r="K6321" t="s">
        <v>2655</v>
      </c>
      <c r="L6321" s="46">
        <v>5043</v>
      </c>
      <c r="M6321" s="46">
        <v>72</v>
      </c>
      <c r="N6321" s="46">
        <v>70.599999999999994</v>
      </c>
      <c r="O6321" s="46">
        <v>126</v>
      </c>
      <c r="P6321" s="46">
        <f t="shared" si="723"/>
        <v>2</v>
      </c>
      <c r="R6321" s="67" t="s">
        <v>3103</v>
      </c>
      <c r="S6321" s="67">
        <f>COUNTIF(Y$2:$Y$100,R6321)</f>
        <v>0</v>
      </c>
      <c r="V6321" s="67">
        <f t="shared" si="727"/>
        <v>0</v>
      </c>
      <c r="AB6321" t="s">
        <v>2655</v>
      </c>
      <c r="AC6321" s="46">
        <v>5043</v>
      </c>
      <c r="AD6321" s="46">
        <v>72</v>
      </c>
      <c r="AE6321" s="46">
        <v>70.599999999999994</v>
      </c>
      <c r="AF6321" s="46">
        <v>126</v>
      </c>
      <c r="AH6321" s="70" t="str">
        <f t="shared" si="724"/>
        <v/>
      </c>
      <c r="AI6321" s="70" t="str">
        <f t="shared" si="725"/>
        <v/>
      </c>
      <c r="AJ6321" s="70" t="str">
        <f t="shared" si="726"/>
        <v>X</v>
      </c>
      <c r="AK6321" s="70" t="str" cm="1">
        <f t="array" ref="AK6321">_xlfn.IFS(AH6321&lt;&gt;"","1",AI6321&lt;&gt;"","2",AJ6321&lt;&gt;"","3")</f>
        <v>3</v>
      </c>
    </row>
    <row r="6322" spans="1:37" x14ac:dyDescent="0.25">
      <c r="A6322" t="s">
        <v>288</v>
      </c>
      <c r="B6322" t="s">
        <v>415</v>
      </c>
      <c r="C6322" s="67" t="str">
        <f t="shared" si="722"/>
        <v>Heather Krause</v>
      </c>
      <c r="D6322" s="71" t="str" cm="1">
        <f t="array" ref="D6322">_xlfn.IFS(AK6322="1",CONCATENATE(C6322,"Regional"),AK6322="2",CONCATENATE(C6322,"Sectional"),AK6322="3",CONCATENATE(C6322,COUNTIF($C$1:C6322,C6322)))</f>
        <v>Heather Krause10</v>
      </c>
      <c r="E6322" s="66">
        <v>45187.333333333336</v>
      </c>
      <c r="F6322" t="s">
        <v>2653</v>
      </c>
      <c r="G6322" s="46">
        <v>122</v>
      </c>
      <c r="H6322" s="46">
        <v>110</v>
      </c>
      <c r="I6322" s="46">
        <v>83</v>
      </c>
      <c r="J6322" t="s">
        <v>2654</v>
      </c>
      <c r="K6322" t="s">
        <v>2655</v>
      </c>
      <c r="L6322" s="46">
        <v>5043</v>
      </c>
      <c r="M6322" s="46">
        <v>72</v>
      </c>
      <c r="N6322" s="46">
        <v>70.599999999999994</v>
      </c>
      <c r="O6322" s="46">
        <v>126</v>
      </c>
      <c r="P6322" s="46">
        <f t="shared" si="723"/>
        <v>2</v>
      </c>
      <c r="R6322" s="67" t="s">
        <v>1142</v>
      </c>
      <c r="S6322" s="67">
        <f>COUNTIF(Y$2:$Y$100,R6322)</f>
        <v>0</v>
      </c>
      <c r="V6322" s="67">
        <f t="shared" si="727"/>
        <v>0</v>
      </c>
      <c r="AB6322" t="s">
        <v>2655</v>
      </c>
      <c r="AC6322" s="46">
        <v>5043</v>
      </c>
      <c r="AD6322" s="46">
        <v>72</v>
      </c>
      <c r="AE6322" s="46">
        <v>70.599999999999994</v>
      </c>
      <c r="AF6322" s="46">
        <v>126</v>
      </c>
      <c r="AH6322" s="70" t="str">
        <f t="shared" si="724"/>
        <v/>
      </c>
      <c r="AI6322" s="70" t="str">
        <f t="shared" si="725"/>
        <v/>
      </c>
      <c r="AJ6322" s="70" t="str">
        <f t="shared" si="726"/>
        <v>X</v>
      </c>
      <c r="AK6322" s="70" t="str" cm="1">
        <f t="array" ref="AK6322">_xlfn.IFS(AH6322&lt;&gt;"","1",AI6322&lt;&gt;"","2",AJ6322&lt;&gt;"","3")</f>
        <v>3</v>
      </c>
    </row>
    <row r="6323" spans="1:37" x14ac:dyDescent="0.25">
      <c r="A6323" t="s">
        <v>884</v>
      </c>
      <c r="B6323" t="s">
        <v>207</v>
      </c>
      <c r="C6323" s="67" t="str">
        <f t="shared" si="722"/>
        <v>Taylor Plass</v>
      </c>
      <c r="D6323" s="71" t="str" cm="1">
        <f t="array" ref="D6323">_xlfn.IFS(AK6323="1",CONCATENATE(C6323,"Regional"),AK6323="2",CONCATENATE(C6323,"Sectional"),AK6323="3",CONCATENATE(C6323,COUNTIF($C$1:C6323,C6323)))</f>
        <v>Taylor Plass1</v>
      </c>
      <c r="E6323" s="66">
        <v>45187.333333333336</v>
      </c>
      <c r="F6323" t="s">
        <v>2653</v>
      </c>
      <c r="G6323" s="46">
        <v>122</v>
      </c>
      <c r="H6323" s="46">
        <v>111</v>
      </c>
      <c r="I6323" s="46">
        <v>85</v>
      </c>
      <c r="J6323" t="s">
        <v>2654</v>
      </c>
      <c r="K6323" t="s">
        <v>2655</v>
      </c>
      <c r="L6323" s="46">
        <v>5043</v>
      </c>
      <c r="M6323" s="46">
        <v>72</v>
      </c>
      <c r="N6323" s="46">
        <v>70.599999999999994</v>
      </c>
      <c r="O6323" s="46">
        <v>126</v>
      </c>
      <c r="P6323" s="46">
        <f t="shared" si="723"/>
        <v>2</v>
      </c>
      <c r="R6323" s="67" t="s">
        <v>1431</v>
      </c>
      <c r="S6323" s="67">
        <f>COUNTIF(Y$2:$Y$100,R6323)</f>
        <v>0</v>
      </c>
      <c r="V6323" s="67">
        <f t="shared" si="727"/>
        <v>0</v>
      </c>
      <c r="AB6323" t="s">
        <v>2655</v>
      </c>
      <c r="AC6323" s="46">
        <v>5043</v>
      </c>
      <c r="AD6323" s="46">
        <v>72</v>
      </c>
      <c r="AE6323" s="46">
        <v>70.599999999999994</v>
      </c>
      <c r="AF6323" s="46">
        <v>126</v>
      </c>
      <c r="AH6323" s="70" t="str">
        <f t="shared" si="724"/>
        <v/>
      </c>
      <c r="AI6323" s="70" t="str">
        <f t="shared" si="725"/>
        <v/>
      </c>
      <c r="AJ6323" s="70" t="str">
        <f t="shared" si="726"/>
        <v>X</v>
      </c>
      <c r="AK6323" s="70" t="str" cm="1">
        <f t="array" ref="AK6323">_xlfn.IFS(AH6323&lt;&gt;"","1",AI6323&lt;&gt;"","2",AJ6323&lt;&gt;"","3")</f>
        <v>3</v>
      </c>
    </row>
    <row r="6324" spans="1:37" x14ac:dyDescent="0.25">
      <c r="A6324" t="s">
        <v>359</v>
      </c>
      <c r="B6324" t="s">
        <v>357</v>
      </c>
      <c r="C6324" s="67" t="str">
        <f t="shared" si="722"/>
        <v>Alyssa Schumacher</v>
      </c>
      <c r="D6324" s="71" t="str" cm="1">
        <f t="array" ref="D6324">_xlfn.IFS(AK6324="1",CONCATENATE(C6324,"Regional"),AK6324="2",CONCATENATE(C6324,"Sectional"),AK6324="3",CONCATENATE(C6324,COUNTIF($C$1:C6324,C6324)))</f>
        <v>Alyssa Schumacher2</v>
      </c>
      <c r="E6324" s="66">
        <v>45187.333333333336</v>
      </c>
      <c r="F6324" t="s">
        <v>2653</v>
      </c>
      <c r="G6324" s="46">
        <v>122</v>
      </c>
      <c r="H6324" s="46">
        <v>111</v>
      </c>
      <c r="I6324" s="46">
        <v>85</v>
      </c>
      <c r="J6324" t="s">
        <v>2654</v>
      </c>
      <c r="K6324" t="s">
        <v>2655</v>
      </c>
      <c r="L6324" s="46">
        <v>5043</v>
      </c>
      <c r="M6324" s="46">
        <v>72</v>
      </c>
      <c r="N6324" s="46">
        <v>70.599999999999994</v>
      </c>
      <c r="O6324" s="46">
        <v>126</v>
      </c>
      <c r="P6324" s="46">
        <f t="shared" si="723"/>
        <v>2</v>
      </c>
      <c r="R6324" s="67" t="s">
        <v>1429</v>
      </c>
      <c r="S6324" s="67">
        <f>COUNTIF(Y$2:$Y$100,R6324)</f>
        <v>0</v>
      </c>
      <c r="V6324" s="67">
        <f t="shared" si="727"/>
        <v>0</v>
      </c>
      <c r="AB6324" t="s">
        <v>2655</v>
      </c>
      <c r="AC6324" s="46">
        <v>5043</v>
      </c>
      <c r="AD6324" s="46">
        <v>72</v>
      </c>
      <c r="AE6324" s="46">
        <v>70.599999999999994</v>
      </c>
      <c r="AF6324" s="46">
        <v>126</v>
      </c>
      <c r="AH6324" s="70" t="str">
        <f t="shared" si="724"/>
        <v/>
      </c>
      <c r="AI6324" s="70" t="str">
        <f t="shared" si="725"/>
        <v/>
      </c>
      <c r="AJ6324" s="70" t="str">
        <f t="shared" si="726"/>
        <v>X</v>
      </c>
      <c r="AK6324" s="70" t="str" cm="1">
        <f t="array" ref="AK6324">_xlfn.IFS(AH6324&lt;&gt;"","1",AI6324&lt;&gt;"","2",AJ6324&lt;&gt;"","3")</f>
        <v>3</v>
      </c>
    </row>
    <row r="6325" spans="1:37" x14ac:dyDescent="0.25">
      <c r="A6325" t="s">
        <v>1827</v>
      </c>
      <c r="B6325" t="s">
        <v>459</v>
      </c>
      <c r="C6325" s="67" t="str">
        <f t="shared" si="722"/>
        <v>Addison Gady</v>
      </c>
      <c r="D6325" s="71" t="str" cm="1">
        <f t="array" ref="D6325">_xlfn.IFS(AK6325="1",CONCATENATE(C6325,"Regional"),AK6325="2",CONCATENATE(C6325,"Sectional"),AK6325="3",CONCATENATE(C6325,COUNTIF($C$1:C6325,C6325)))</f>
        <v>Addison Gady10</v>
      </c>
      <c r="E6325" s="66">
        <v>45187.333333333336</v>
      </c>
      <c r="F6325" t="s">
        <v>2653</v>
      </c>
      <c r="G6325" s="46">
        <v>122</v>
      </c>
      <c r="H6325" s="46">
        <v>112</v>
      </c>
      <c r="I6325" s="46">
        <v>87</v>
      </c>
      <c r="J6325" t="s">
        <v>2654</v>
      </c>
      <c r="K6325" t="s">
        <v>2655</v>
      </c>
      <c r="L6325" s="46">
        <v>5043</v>
      </c>
      <c r="M6325" s="46">
        <v>72</v>
      </c>
      <c r="N6325" s="46">
        <v>70.599999999999994</v>
      </c>
      <c r="O6325" s="46">
        <v>126</v>
      </c>
      <c r="P6325" s="46">
        <f t="shared" si="723"/>
        <v>2</v>
      </c>
      <c r="R6325" s="67" t="s">
        <v>2830</v>
      </c>
      <c r="S6325" s="67">
        <f>COUNTIF(Y$2:$Y$100,R6325)</f>
        <v>0</v>
      </c>
      <c r="V6325" s="67">
        <f t="shared" si="727"/>
        <v>0</v>
      </c>
      <c r="AB6325" t="s">
        <v>2655</v>
      </c>
      <c r="AC6325" s="46">
        <v>5043</v>
      </c>
      <c r="AD6325" s="46">
        <v>72</v>
      </c>
      <c r="AE6325" s="46">
        <v>70.599999999999994</v>
      </c>
      <c r="AF6325" s="46">
        <v>126</v>
      </c>
      <c r="AH6325" s="70" t="str">
        <f t="shared" si="724"/>
        <v/>
      </c>
      <c r="AI6325" s="70" t="str">
        <f t="shared" si="725"/>
        <v/>
      </c>
      <c r="AJ6325" s="70" t="str">
        <f t="shared" si="726"/>
        <v>X</v>
      </c>
      <c r="AK6325" s="70" t="str" cm="1">
        <f t="array" ref="AK6325">_xlfn.IFS(AH6325&lt;&gt;"","1",AI6325&lt;&gt;"","2",AJ6325&lt;&gt;"","3")</f>
        <v>3</v>
      </c>
    </row>
    <row r="6326" spans="1:37" x14ac:dyDescent="0.25">
      <c r="A6326" t="s">
        <v>2080</v>
      </c>
      <c r="B6326" t="s">
        <v>272</v>
      </c>
      <c r="C6326" s="67" t="str">
        <f t="shared" si="722"/>
        <v>Reese Bandow</v>
      </c>
      <c r="D6326" s="71" t="str" cm="1">
        <f t="array" ref="D6326">_xlfn.IFS(AK6326="1",CONCATENATE(C6326,"Regional"),AK6326="2",CONCATENATE(C6326,"Sectional"),AK6326="3",CONCATENATE(C6326,COUNTIF($C$1:C6326,C6326)))</f>
        <v>Reese Bandow4</v>
      </c>
      <c r="E6326" s="66">
        <v>45187.333333333336</v>
      </c>
      <c r="F6326" t="s">
        <v>2653</v>
      </c>
      <c r="G6326" s="46">
        <v>122</v>
      </c>
      <c r="H6326" s="46">
        <v>112</v>
      </c>
      <c r="I6326" s="46">
        <v>87</v>
      </c>
      <c r="J6326" t="s">
        <v>2654</v>
      </c>
      <c r="K6326" t="s">
        <v>2655</v>
      </c>
      <c r="L6326" s="46">
        <v>5043</v>
      </c>
      <c r="M6326" s="46">
        <v>72</v>
      </c>
      <c r="N6326" s="46">
        <v>70.599999999999994</v>
      </c>
      <c r="O6326" s="46">
        <v>126</v>
      </c>
      <c r="P6326" s="46">
        <f t="shared" si="723"/>
        <v>2</v>
      </c>
      <c r="R6326" s="67" t="s">
        <v>3102</v>
      </c>
      <c r="S6326" s="67">
        <f>COUNTIF(Y$2:$Y$100,R6326)</f>
        <v>0</v>
      </c>
      <c r="V6326" s="67">
        <f t="shared" si="727"/>
        <v>0</v>
      </c>
      <c r="AB6326" t="s">
        <v>2655</v>
      </c>
      <c r="AC6326" s="46">
        <v>5043</v>
      </c>
      <c r="AD6326" s="46">
        <v>72</v>
      </c>
      <c r="AE6326" s="46">
        <v>70.599999999999994</v>
      </c>
      <c r="AF6326" s="46">
        <v>126</v>
      </c>
      <c r="AH6326" s="70" t="str">
        <f t="shared" si="724"/>
        <v/>
      </c>
      <c r="AI6326" s="70" t="str">
        <f t="shared" si="725"/>
        <v/>
      </c>
      <c r="AJ6326" s="70" t="str">
        <f t="shared" si="726"/>
        <v>X</v>
      </c>
      <c r="AK6326" s="70" t="str" cm="1">
        <f t="array" ref="AK6326">_xlfn.IFS(AH6326&lt;&gt;"","1",AI6326&lt;&gt;"","2",AJ6326&lt;&gt;"","3")</f>
        <v>3</v>
      </c>
    </row>
    <row r="6327" spans="1:37" x14ac:dyDescent="0.25">
      <c r="A6327" t="s">
        <v>2082</v>
      </c>
      <c r="B6327" t="s">
        <v>418</v>
      </c>
      <c r="C6327" s="67" t="str">
        <f t="shared" si="722"/>
        <v>Katie Ledvina</v>
      </c>
      <c r="D6327" s="71" t="str" cm="1">
        <f t="array" ref="D6327">_xlfn.IFS(AK6327="1",CONCATENATE(C6327,"Regional"),AK6327="2",CONCATENATE(C6327,"Sectional"),AK6327="3",CONCATENATE(C6327,COUNTIF($C$1:C6327,C6327)))</f>
        <v>Katie Ledvina4</v>
      </c>
      <c r="E6327" s="66">
        <v>45187.333333333336</v>
      </c>
      <c r="F6327" t="s">
        <v>2653</v>
      </c>
      <c r="G6327" s="46">
        <v>122</v>
      </c>
      <c r="H6327" s="46">
        <v>112</v>
      </c>
      <c r="I6327" s="46">
        <v>87</v>
      </c>
      <c r="J6327" t="s">
        <v>2654</v>
      </c>
      <c r="K6327" t="s">
        <v>2655</v>
      </c>
      <c r="L6327" s="46">
        <v>5043</v>
      </c>
      <c r="M6327" s="46">
        <v>72</v>
      </c>
      <c r="N6327" s="46">
        <v>70.599999999999994</v>
      </c>
      <c r="O6327" s="46">
        <v>126</v>
      </c>
      <c r="P6327" s="46">
        <f t="shared" si="723"/>
        <v>2</v>
      </c>
      <c r="R6327" s="67" t="s">
        <v>3104</v>
      </c>
      <c r="S6327" s="67">
        <f>COUNTIF(Y$2:$Y$100,R6327)</f>
        <v>0</v>
      </c>
      <c r="V6327" s="67">
        <f t="shared" si="727"/>
        <v>0</v>
      </c>
      <c r="AB6327" t="s">
        <v>2655</v>
      </c>
      <c r="AC6327" s="46">
        <v>5043</v>
      </c>
      <c r="AD6327" s="46">
        <v>72</v>
      </c>
      <c r="AE6327" s="46">
        <v>70.599999999999994</v>
      </c>
      <c r="AF6327" s="46">
        <v>126</v>
      </c>
      <c r="AH6327" s="70" t="str">
        <f t="shared" si="724"/>
        <v/>
      </c>
      <c r="AI6327" s="70" t="str">
        <f t="shared" si="725"/>
        <v/>
      </c>
      <c r="AJ6327" s="70" t="str">
        <f t="shared" si="726"/>
        <v>X</v>
      </c>
      <c r="AK6327" s="70" t="str" cm="1">
        <f t="array" ref="AK6327">_xlfn.IFS(AH6327&lt;&gt;"","1",AI6327&lt;&gt;"","2",AJ6327&lt;&gt;"","3")</f>
        <v>3</v>
      </c>
    </row>
    <row r="6328" spans="1:37" x14ac:dyDescent="0.25">
      <c r="A6328" t="s">
        <v>312</v>
      </c>
      <c r="B6328" t="s">
        <v>471</v>
      </c>
      <c r="C6328" s="67" t="str">
        <f t="shared" si="722"/>
        <v>Madelyn Moesch</v>
      </c>
      <c r="D6328" s="71" t="str" cm="1">
        <f t="array" ref="D6328">_xlfn.IFS(AK6328="1",CONCATENATE(C6328,"Regional"),AK6328="2",CONCATENATE(C6328,"Sectional"),AK6328="3",CONCATENATE(C6328,COUNTIF($C$1:C6328,C6328)))</f>
        <v>Madelyn Moesch10</v>
      </c>
      <c r="E6328" s="66">
        <v>45187.333333333336</v>
      </c>
      <c r="F6328" t="s">
        <v>2653</v>
      </c>
      <c r="G6328" s="46">
        <v>122</v>
      </c>
      <c r="H6328" s="46">
        <v>112</v>
      </c>
      <c r="I6328" s="46">
        <v>87</v>
      </c>
      <c r="J6328" t="s">
        <v>2654</v>
      </c>
      <c r="K6328" t="s">
        <v>2655</v>
      </c>
      <c r="L6328" s="46">
        <v>5043</v>
      </c>
      <c r="M6328" s="46">
        <v>72</v>
      </c>
      <c r="N6328" s="46">
        <v>70.599999999999994</v>
      </c>
      <c r="O6328" s="46">
        <v>126</v>
      </c>
      <c r="P6328" s="46">
        <f t="shared" si="723"/>
        <v>2</v>
      </c>
      <c r="R6328" s="67" t="s">
        <v>1579</v>
      </c>
      <c r="S6328" s="67">
        <f>COUNTIF(Y$2:$Y$100,R6328)</f>
        <v>0</v>
      </c>
      <c r="V6328" s="67">
        <f t="shared" si="727"/>
        <v>0</v>
      </c>
      <c r="AB6328" t="s">
        <v>2655</v>
      </c>
      <c r="AC6328" s="46">
        <v>5043</v>
      </c>
      <c r="AD6328" s="46">
        <v>72</v>
      </c>
      <c r="AE6328" s="46">
        <v>70.599999999999994</v>
      </c>
      <c r="AF6328" s="46">
        <v>126</v>
      </c>
      <c r="AH6328" s="70" t="str">
        <f t="shared" si="724"/>
        <v/>
      </c>
      <c r="AI6328" s="70" t="str">
        <f t="shared" si="725"/>
        <v/>
      </c>
      <c r="AJ6328" s="70" t="str">
        <f t="shared" si="726"/>
        <v>X</v>
      </c>
      <c r="AK6328" s="70" t="str" cm="1">
        <f t="array" ref="AK6328">_xlfn.IFS(AH6328&lt;&gt;"","1",AI6328&lt;&gt;"","2",AJ6328&lt;&gt;"","3")</f>
        <v>3</v>
      </c>
    </row>
    <row r="6329" spans="1:37" x14ac:dyDescent="0.25">
      <c r="A6329" t="s">
        <v>800</v>
      </c>
      <c r="B6329" t="s">
        <v>459</v>
      </c>
      <c r="C6329" s="67" t="str">
        <f t="shared" si="722"/>
        <v>Addison Baier</v>
      </c>
      <c r="D6329" s="71" t="str" cm="1">
        <f t="array" ref="D6329">_xlfn.IFS(AK6329="1",CONCATENATE(C6329,"Regional"),AK6329="2",CONCATENATE(C6329,"Sectional"),AK6329="3",CONCATENATE(C6329,COUNTIF($C$1:C6329,C6329)))</f>
        <v>Addison Baier2</v>
      </c>
      <c r="E6329" s="66">
        <v>45187.333333333336</v>
      </c>
      <c r="F6329" t="s">
        <v>2653</v>
      </c>
      <c r="G6329" s="46">
        <v>122</v>
      </c>
      <c r="H6329" s="46">
        <v>113</v>
      </c>
      <c r="I6329" s="46">
        <v>91</v>
      </c>
      <c r="J6329" t="s">
        <v>2654</v>
      </c>
      <c r="K6329" t="s">
        <v>2655</v>
      </c>
      <c r="L6329" s="46">
        <v>5043</v>
      </c>
      <c r="M6329" s="46">
        <v>72</v>
      </c>
      <c r="N6329" s="46">
        <v>70.599999999999994</v>
      </c>
      <c r="O6329" s="46">
        <v>126</v>
      </c>
      <c r="P6329" s="46">
        <f t="shared" si="723"/>
        <v>2</v>
      </c>
      <c r="R6329" s="67" t="s">
        <v>3109</v>
      </c>
      <c r="S6329" s="67">
        <f>COUNTIF(Y$2:$Y$100,R6329)</f>
        <v>0</v>
      </c>
      <c r="V6329" s="67">
        <f t="shared" si="727"/>
        <v>0</v>
      </c>
      <c r="AB6329" t="s">
        <v>2655</v>
      </c>
      <c r="AC6329" s="46">
        <v>5043</v>
      </c>
      <c r="AD6329" s="46">
        <v>72</v>
      </c>
      <c r="AE6329" s="46">
        <v>70.599999999999994</v>
      </c>
      <c r="AF6329" s="46">
        <v>126</v>
      </c>
      <c r="AH6329" s="70" t="str">
        <f t="shared" si="724"/>
        <v/>
      </c>
      <c r="AI6329" s="70" t="str">
        <f t="shared" si="725"/>
        <v/>
      </c>
      <c r="AJ6329" s="70" t="str">
        <f t="shared" si="726"/>
        <v>X</v>
      </c>
      <c r="AK6329" s="70" t="str" cm="1">
        <f t="array" ref="AK6329">_xlfn.IFS(AH6329&lt;&gt;"","1",AI6329&lt;&gt;"","2",AJ6329&lt;&gt;"","3")</f>
        <v>3</v>
      </c>
    </row>
    <row r="6330" spans="1:37" x14ac:dyDescent="0.25">
      <c r="A6330" t="s">
        <v>906</v>
      </c>
      <c r="B6330" t="s">
        <v>907</v>
      </c>
      <c r="C6330" s="67" t="str">
        <f t="shared" si="722"/>
        <v>Hailey Hammen</v>
      </c>
      <c r="D6330" s="71" t="str" cm="1">
        <f t="array" ref="D6330">_xlfn.IFS(AK6330="1",CONCATENATE(C6330,"Regional"),AK6330="2",CONCATENATE(C6330,"Sectional"),AK6330="3",CONCATENATE(C6330,COUNTIF($C$1:C6330,C6330)))</f>
        <v>Hailey Hammen1</v>
      </c>
      <c r="E6330" s="66">
        <v>45187.333333333336</v>
      </c>
      <c r="F6330" t="s">
        <v>2653</v>
      </c>
      <c r="G6330" s="46">
        <v>122</v>
      </c>
      <c r="H6330" s="46">
        <v>113</v>
      </c>
      <c r="I6330" s="46">
        <v>91</v>
      </c>
      <c r="J6330" t="s">
        <v>2654</v>
      </c>
      <c r="K6330" t="s">
        <v>2655</v>
      </c>
      <c r="L6330" s="46">
        <v>5043</v>
      </c>
      <c r="M6330" s="46">
        <v>72</v>
      </c>
      <c r="N6330" s="46">
        <v>70.599999999999994</v>
      </c>
      <c r="O6330" s="46">
        <v>126</v>
      </c>
      <c r="P6330" s="46">
        <f t="shared" si="723"/>
        <v>2</v>
      </c>
      <c r="R6330" s="67" t="s">
        <v>1445</v>
      </c>
      <c r="S6330" s="67">
        <f>COUNTIF(Y$2:$Y$100,R6330)</f>
        <v>0</v>
      </c>
      <c r="V6330" s="67">
        <f t="shared" si="727"/>
        <v>0</v>
      </c>
      <c r="AB6330" t="s">
        <v>2655</v>
      </c>
      <c r="AC6330" s="46">
        <v>5043</v>
      </c>
      <c r="AD6330" s="46">
        <v>72</v>
      </c>
      <c r="AE6330" s="46">
        <v>70.599999999999994</v>
      </c>
      <c r="AF6330" s="46">
        <v>126</v>
      </c>
      <c r="AH6330" s="70" t="str">
        <f t="shared" si="724"/>
        <v/>
      </c>
      <c r="AI6330" s="70" t="str">
        <f t="shared" si="725"/>
        <v/>
      </c>
      <c r="AJ6330" s="70" t="str">
        <f t="shared" si="726"/>
        <v>X</v>
      </c>
      <c r="AK6330" s="70" t="str" cm="1">
        <f t="array" ref="AK6330">_xlfn.IFS(AH6330&lt;&gt;"","1",AI6330&lt;&gt;"","2",AJ6330&lt;&gt;"","3")</f>
        <v>3</v>
      </c>
    </row>
    <row r="6331" spans="1:37" x14ac:dyDescent="0.25">
      <c r="A6331" t="s">
        <v>2106</v>
      </c>
      <c r="B6331" t="s">
        <v>2107</v>
      </c>
      <c r="C6331" s="67" t="str">
        <f t="shared" si="722"/>
        <v>Lyla Wesenberg</v>
      </c>
      <c r="D6331" s="71" t="str" cm="1">
        <f t="array" ref="D6331">_xlfn.IFS(AK6331="1",CONCATENATE(C6331,"Regional"),AK6331="2",CONCATENATE(C6331,"Sectional"),AK6331="3",CONCATENATE(C6331,COUNTIF($C$1:C6331,C6331)))</f>
        <v>Lyla Wesenberg1</v>
      </c>
      <c r="E6331" s="66">
        <v>45187.333333333336</v>
      </c>
      <c r="F6331" t="s">
        <v>2653</v>
      </c>
      <c r="G6331" s="46">
        <v>122</v>
      </c>
      <c r="H6331" s="46">
        <v>113</v>
      </c>
      <c r="I6331" s="46">
        <v>91</v>
      </c>
      <c r="J6331" t="s">
        <v>2654</v>
      </c>
      <c r="K6331" t="s">
        <v>2655</v>
      </c>
      <c r="L6331" s="46">
        <v>5043</v>
      </c>
      <c r="M6331" s="46">
        <v>72</v>
      </c>
      <c r="N6331" s="46">
        <v>70.599999999999994</v>
      </c>
      <c r="O6331" s="46">
        <v>126</v>
      </c>
      <c r="P6331" s="46">
        <f t="shared" si="723"/>
        <v>2</v>
      </c>
      <c r="R6331" s="67" t="s">
        <v>3132</v>
      </c>
      <c r="S6331" s="67">
        <f>COUNTIF(Y$2:$Y$100,R6331)</f>
        <v>0</v>
      </c>
      <c r="V6331" s="67">
        <f t="shared" si="727"/>
        <v>0</v>
      </c>
      <c r="AB6331" t="s">
        <v>2655</v>
      </c>
      <c r="AC6331" s="46">
        <v>5043</v>
      </c>
      <c r="AD6331" s="46">
        <v>72</v>
      </c>
      <c r="AE6331" s="46">
        <v>70.599999999999994</v>
      </c>
      <c r="AF6331" s="46">
        <v>126</v>
      </c>
      <c r="AH6331" s="70" t="str">
        <f t="shared" si="724"/>
        <v/>
      </c>
      <c r="AI6331" s="70" t="str">
        <f t="shared" si="725"/>
        <v/>
      </c>
      <c r="AJ6331" s="70" t="str">
        <f t="shared" si="726"/>
        <v>X</v>
      </c>
      <c r="AK6331" s="70" t="str" cm="1">
        <f t="array" ref="AK6331">_xlfn.IFS(AH6331&lt;&gt;"","1",AI6331&lt;&gt;"","2",AJ6331&lt;&gt;"","3")</f>
        <v>3</v>
      </c>
    </row>
    <row r="6332" spans="1:37" x14ac:dyDescent="0.25">
      <c r="A6332" t="s">
        <v>1931</v>
      </c>
      <c r="B6332" t="s">
        <v>184</v>
      </c>
      <c r="C6332" s="67" t="str">
        <f t="shared" si="722"/>
        <v>Allison Klee</v>
      </c>
      <c r="D6332" s="71" t="str" cm="1">
        <f t="array" ref="D6332">_xlfn.IFS(AK6332="1",CONCATENATE(C6332,"Regional"),AK6332="2",CONCATENATE(C6332,"Sectional"),AK6332="3",CONCATENATE(C6332,COUNTIF($C$1:C6332,C6332)))</f>
        <v>Allison Klee12</v>
      </c>
      <c r="E6332" s="66">
        <v>45187.333333333336</v>
      </c>
      <c r="F6332" t="s">
        <v>2653</v>
      </c>
      <c r="G6332" s="46">
        <v>122</v>
      </c>
      <c r="H6332" s="46">
        <v>114</v>
      </c>
      <c r="I6332" s="46">
        <v>94</v>
      </c>
      <c r="J6332" t="s">
        <v>2654</v>
      </c>
      <c r="K6332" t="s">
        <v>2655</v>
      </c>
      <c r="L6332" s="46">
        <v>5043</v>
      </c>
      <c r="M6332" s="46">
        <v>72</v>
      </c>
      <c r="N6332" s="46">
        <v>70.599999999999994</v>
      </c>
      <c r="O6332" s="46">
        <v>126</v>
      </c>
      <c r="P6332" s="46">
        <f t="shared" si="723"/>
        <v>2</v>
      </c>
      <c r="R6332" s="67" t="s">
        <v>2946</v>
      </c>
      <c r="S6332" s="67">
        <f>COUNTIF(Y$2:$Y$100,R6332)</f>
        <v>0</v>
      </c>
      <c r="V6332" s="67">
        <f t="shared" si="727"/>
        <v>0</v>
      </c>
      <c r="AB6332" t="s">
        <v>2655</v>
      </c>
      <c r="AC6332" s="46">
        <v>5043</v>
      </c>
      <c r="AD6332" s="46">
        <v>72</v>
      </c>
      <c r="AE6332" s="46">
        <v>70.599999999999994</v>
      </c>
      <c r="AF6332" s="46">
        <v>126</v>
      </c>
      <c r="AH6332" s="70" t="str">
        <f t="shared" si="724"/>
        <v/>
      </c>
      <c r="AI6332" s="70" t="str">
        <f t="shared" si="725"/>
        <v/>
      </c>
      <c r="AJ6332" s="70" t="str">
        <f t="shared" si="726"/>
        <v>X</v>
      </c>
      <c r="AK6332" s="70" t="str" cm="1">
        <f t="array" ref="AK6332">_xlfn.IFS(AH6332&lt;&gt;"","1",AI6332&lt;&gt;"","2",AJ6332&lt;&gt;"","3")</f>
        <v>3</v>
      </c>
    </row>
    <row r="6333" spans="1:37" x14ac:dyDescent="0.25">
      <c r="A6333" t="s">
        <v>332</v>
      </c>
      <c r="B6333" t="s">
        <v>543</v>
      </c>
      <c r="C6333" s="67" t="str">
        <f t="shared" si="722"/>
        <v>Brooke Peters</v>
      </c>
      <c r="D6333" s="71" t="str" cm="1">
        <f t="array" ref="D6333">_xlfn.IFS(AK6333="1",CONCATENATE(C6333,"Regional"),AK6333="2",CONCATENATE(C6333,"Sectional"),AK6333="3",CONCATENATE(C6333,COUNTIF($C$1:C6333,C6333)))</f>
        <v>Brooke Peters1</v>
      </c>
      <c r="E6333" s="66">
        <v>45187.333333333336</v>
      </c>
      <c r="F6333" t="s">
        <v>2653</v>
      </c>
      <c r="G6333" s="46">
        <v>122</v>
      </c>
      <c r="H6333" s="46">
        <v>114</v>
      </c>
      <c r="I6333" s="46">
        <v>94</v>
      </c>
      <c r="J6333" t="s">
        <v>2654</v>
      </c>
      <c r="K6333" t="s">
        <v>2655</v>
      </c>
      <c r="L6333" s="46">
        <v>5043</v>
      </c>
      <c r="M6333" s="46">
        <v>72</v>
      </c>
      <c r="N6333" s="46">
        <v>70.599999999999994</v>
      </c>
      <c r="O6333" s="46">
        <v>126</v>
      </c>
      <c r="P6333" s="46">
        <f t="shared" si="723"/>
        <v>2</v>
      </c>
      <c r="R6333" s="67" t="s">
        <v>3685</v>
      </c>
      <c r="S6333" s="67">
        <f>COUNTIF(Y$2:$Y$100,R6333)</f>
        <v>0</v>
      </c>
      <c r="V6333" s="67">
        <f t="shared" si="727"/>
        <v>0</v>
      </c>
      <c r="AB6333" t="s">
        <v>2655</v>
      </c>
      <c r="AC6333" s="46">
        <v>5043</v>
      </c>
      <c r="AD6333" s="46">
        <v>72</v>
      </c>
      <c r="AE6333" s="46">
        <v>70.599999999999994</v>
      </c>
      <c r="AF6333" s="46">
        <v>126</v>
      </c>
      <c r="AH6333" s="70" t="str">
        <f t="shared" si="724"/>
        <v/>
      </c>
      <c r="AI6333" s="70" t="str">
        <f t="shared" si="725"/>
        <v/>
      </c>
      <c r="AJ6333" s="70" t="str">
        <f t="shared" si="726"/>
        <v>X</v>
      </c>
      <c r="AK6333" s="70" t="str" cm="1">
        <f t="array" ref="AK6333">_xlfn.IFS(AH6333&lt;&gt;"","1",AI6333&lt;&gt;"","2",AJ6333&lt;&gt;"","3")</f>
        <v>3</v>
      </c>
    </row>
    <row r="6334" spans="1:37" x14ac:dyDescent="0.25">
      <c r="A6334" t="s">
        <v>374</v>
      </c>
      <c r="B6334" t="s">
        <v>769</v>
      </c>
      <c r="C6334" s="67" t="str">
        <f t="shared" si="722"/>
        <v>Nadia Wagner</v>
      </c>
      <c r="D6334" s="71" t="str" cm="1">
        <f t="array" ref="D6334">_xlfn.IFS(AK6334="1",CONCATENATE(C6334,"Regional"),AK6334="2",CONCATENATE(C6334,"Sectional"),AK6334="3",CONCATENATE(C6334,COUNTIF($C$1:C6334,C6334)))</f>
        <v>Nadia Wagner7</v>
      </c>
      <c r="E6334" s="66">
        <v>45187.333333333336</v>
      </c>
      <c r="F6334" t="s">
        <v>2653</v>
      </c>
      <c r="G6334" s="46">
        <v>122</v>
      </c>
      <c r="H6334" s="46">
        <v>114</v>
      </c>
      <c r="I6334" s="46">
        <v>94</v>
      </c>
      <c r="J6334" t="s">
        <v>2654</v>
      </c>
      <c r="K6334" t="s">
        <v>2655</v>
      </c>
      <c r="L6334" s="46">
        <v>5043</v>
      </c>
      <c r="M6334" s="46">
        <v>72</v>
      </c>
      <c r="N6334" s="46">
        <v>70.599999999999994</v>
      </c>
      <c r="O6334" s="46">
        <v>126</v>
      </c>
      <c r="P6334" s="46">
        <f t="shared" si="723"/>
        <v>2</v>
      </c>
      <c r="R6334" s="67" t="s">
        <v>1353</v>
      </c>
      <c r="S6334" s="67">
        <f>COUNTIF(Y$2:$Y$100,R6334)</f>
        <v>0</v>
      </c>
      <c r="V6334" s="67">
        <f t="shared" si="727"/>
        <v>0</v>
      </c>
      <c r="AB6334" t="s">
        <v>2655</v>
      </c>
      <c r="AC6334" s="46">
        <v>5043</v>
      </c>
      <c r="AD6334" s="46">
        <v>72</v>
      </c>
      <c r="AE6334" s="46">
        <v>70.599999999999994</v>
      </c>
      <c r="AF6334" s="46">
        <v>126</v>
      </c>
      <c r="AH6334" s="70" t="str">
        <f t="shared" si="724"/>
        <v/>
      </c>
      <c r="AI6334" s="70" t="str">
        <f t="shared" si="725"/>
        <v/>
      </c>
      <c r="AJ6334" s="70" t="str">
        <f t="shared" si="726"/>
        <v>X</v>
      </c>
      <c r="AK6334" s="70" t="str" cm="1">
        <f t="array" ref="AK6334">_xlfn.IFS(AH6334&lt;&gt;"","1",AI6334&lt;&gt;"","2",AJ6334&lt;&gt;"","3")</f>
        <v>3</v>
      </c>
    </row>
    <row r="6335" spans="1:37" x14ac:dyDescent="0.25">
      <c r="A6335" t="s">
        <v>308</v>
      </c>
      <c r="B6335" t="s">
        <v>1112</v>
      </c>
      <c r="C6335" s="67" t="str">
        <f t="shared" si="722"/>
        <v>Cece Mehlberg</v>
      </c>
      <c r="D6335" s="71" t="str" cm="1">
        <f t="array" ref="D6335">_xlfn.IFS(AK6335="1",CONCATENATE(C6335,"Regional"),AK6335="2",CONCATENATE(C6335,"Sectional"),AK6335="3",CONCATENATE(C6335,COUNTIF($C$1:C6335,C6335)))</f>
        <v>Cece Mehlberg3</v>
      </c>
      <c r="E6335" s="66">
        <v>45187.333333333336</v>
      </c>
      <c r="F6335" t="s">
        <v>2653</v>
      </c>
      <c r="G6335" s="46">
        <v>122</v>
      </c>
      <c r="H6335" s="46">
        <v>115</v>
      </c>
      <c r="I6335" s="46">
        <v>97</v>
      </c>
      <c r="J6335" t="s">
        <v>2654</v>
      </c>
      <c r="K6335" t="s">
        <v>2655</v>
      </c>
      <c r="L6335" s="46">
        <v>5043</v>
      </c>
      <c r="M6335" s="46">
        <v>72</v>
      </c>
      <c r="N6335" s="46">
        <v>70.599999999999994</v>
      </c>
      <c r="O6335" s="46">
        <v>126</v>
      </c>
      <c r="P6335" s="46">
        <f t="shared" si="723"/>
        <v>2</v>
      </c>
      <c r="R6335" s="67" t="s">
        <v>3581</v>
      </c>
      <c r="S6335" s="67">
        <f>COUNTIF(Y$2:$Y$100,R6335)</f>
        <v>0</v>
      </c>
      <c r="V6335" s="67">
        <f t="shared" si="727"/>
        <v>0</v>
      </c>
      <c r="AB6335" t="s">
        <v>2655</v>
      </c>
      <c r="AC6335" s="46">
        <v>5043</v>
      </c>
      <c r="AD6335" s="46">
        <v>72</v>
      </c>
      <c r="AE6335" s="46">
        <v>70.599999999999994</v>
      </c>
      <c r="AF6335" s="46">
        <v>126</v>
      </c>
      <c r="AH6335" s="70" t="str">
        <f t="shared" si="724"/>
        <v/>
      </c>
      <c r="AI6335" s="70" t="str">
        <f t="shared" si="725"/>
        <v/>
      </c>
      <c r="AJ6335" s="70" t="str">
        <f t="shared" si="726"/>
        <v>X</v>
      </c>
      <c r="AK6335" s="70" t="str" cm="1">
        <f t="array" ref="AK6335">_xlfn.IFS(AH6335&lt;&gt;"","1",AI6335&lt;&gt;"","2",AJ6335&lt;&gt;"","3")</f>
        <v>3</v>
      </c>
    </row>
    <row r="6336" spans="1:37" x14ac:dyDescent="0.25">
      <c r="A6336" t="s">
        <v>298</v>
      </c>
      <c r="B6336" t="s">
        <v>2290</v>
      </c>
      <c r="C6336" s="67" t="str">
        <f t="shared" si="722"/>
        <v>Charli Lewis</v>
      </c>
      <c r="D6336" s="71" t="str" cm="1">
        <f t="array" ref="D6336">_xlfn.IFS(AK6336="1",CONCATENATE(C6336,"Regional"),AK6336="2",CONCATENATE(C6336,"Sectional"),AK6336="3",CONCATENATE(C6336,COUNTIF($C$1:C6336,C6336)))</f>
        <v>Charli Lewis2</v>
      </c>
      <c r="E6336" s="66">
        <v>45187.333333333336</v>
      </c>
      <c r="F6336" t="s">
        <v>2653</v>
      </c>
      <c r="G6336" s="46">
        <v>122</v>
      </c>
      <c r="H6336" s="46">
        <v>117</v>
      </c>
      <c r="I6336" s="46">
        <v>98</v>
      </c>
      <c r="J6336" t="s">
        <v>2654</v>
      </c>
      <c r="K6336" t="s">
        <v>2655</v>
      </c>
      <c r="L6336" s="46">
        <v>5043</v>
      </c>
      <c r="M6336" s="46">
        <v>72</v>
      </c>
      <c r="N6336" s="46">
        <v>70.599999999999994</v>
      </c>
      <c r="O6336" s="46">
        <v>126</v>
      </c>
      <c r="P6336" s="46">
        <f t="shared" si="723"/>
        <v>2</v>
      </c>
      <c r="R6336" s="67" t="s">
        <v>3317</v>
      </c>
      <c r="S6336" s="67">
        <f>COUNTIF(Y$2:$Y$100,R6336)</f>
        <v>0</v>
      </c>
      <c r="V6336" s="67">
        <f t="shared" si="727"/>
        <v>0</v>
      </c>
      <c r="AB6336" t="s">
        <v>2655</v>
      </c>
      <c r="AC6336" s="46">
        <v>5043</v>
      </c>
      <c r="AD6336" s="46">
        <v>72</v>
      </c>
      <c r="AE6336" s="46">
        <v>70.599999999999994</v>
      </c>
      <c r="AF6336" s="46">
        <v>126</v>
      </c>
      <c r="AH6336" s="70" t="str">
        <f t="shared" si="724"/>
        <v/>
      </c>
      <c r="AI6336" s="70" t="str">
        <f t="shared" si="725"/>
        <v/>
      </c>
      <c r="AJ6336" s="70" t="str">
        <f t="shared" si="726"/>
        <v>X</v>
      </c>
      <c r="AK6336" s="70" t="str" cm="1">
        <f t="array" ref="AK6336">_xlfn.IFS(AH6336&lt;&gt;"","1",AI6336&lt;&gt;"","2",AJ6336&lt;&gt;"","3")</f>
        <v>3</v>
      </c>
    </row>
    <row r="6337" spans="1:37" x14ac:dyDescent="0.25">
      <c r="A6337" t="s">
        <v>356</v>
      </c>
      <c r="B6337" t="s">
        <v>1787</v>
      </c>
      <c r="C6337" s="67" t="str">
        <f t="shared" si="722"/>
        <v>Madilynn Schuh</v>
      </c>
      <c r="D6337" s="71" t="str" cm="1">
        <f t="array" ref="D6337">_xlfn.IFS(AK6337="1",CONCATENATE(C6337,"Regional"),AK6337="2",CONCATENATE(C6337,"Sectional"),AK6337="3",CONCATENATE(C6337,COUNTIF($C$1:C6337,C6337)))</f>
        <v>Madilynn Schuh2</v>
      </c>
      <c r="E6337" s="66">
        <v>45187.333333333336</v>
      </c>
      <c r="F6337" t="s">
        <v>2653</v>
      </c>
      <c r="G6337" s="46">
        <v>122</v>
      </c>
      <c r="H6337" s="46">
        <v>118</v>
      </c>
      <c r="I6337" s="46">
        <v>99</v>
      </c>
      <c r="J6337" t="s">
        <v>2654</v>
      </c>
      <c r="K6337" t="s">
        <v>2655</v>
      </c>
      <c r="L6337" s="46">
        <v>5043</v>
      </c>
      <c r="M6337" s="46">
        <v>72</v>
      </c>
      <c r="N6337" s="46">
        <v>70.599999999999994</v>
      </c>
      <c r="O6337" s="46">
        <v>126</v>
      </c>
      <c r="P6337" s="46">
        <f t="shared" si="723"/>
        <v>2</v>
      </c>
      <c r="R6337" s="67" t="s">
        <v>3316</v>
      </c>
      <c r="S6337" s="67">
        <f>COUNTIF(Y$2:$Y$100,R6337)</f>
        <v>0</v>
      </c>
      <c r="V6337" s="67">
        <f t="shared" si="727"/>
        <v>0</v>
      </c>
      <c r="AB6337" t="s">
        <v>2655</v>
      </c>
      <c r="AC6337" s="46">
        <v>5043</v>
      </c>
      <c r="AD6337" s="46">
        <v>72</v>
      </c>
      <c r="AE6337" s="46">
        <v>70.599999999999994</v>
      </c>
      <c r="AF6337" s="46">
        <v>126</v>
      </c>
      <c r="AH6337" s="70" t="str">
        <f t="shared" si="724"/>
        <v/>
      </c>
      <c r="AI6337" s="70" t="str">
        <f t="shared" si="725"/>
        <v/>
      </c>
      <c r="AJ6337" s="70" t="str">
        <f t="shared" si="726"/>
        <v>X</v>
      </c>
      <c r="AK6337" s="70" t="str" cm="1">
        <f t="array" ref="AK6337">_xlfn.IFS(AH6337&lt;&gt;"","1",AI6337&lt;&gt;"","2",AJ6337&lt;&gt;"","3")</f>
        <v>3</v>
      </c>
    </row>
    <row r="6338" spans="1:37" x14ac:dyDescent="0.25">
      <c r="A6338" t="s">
        <v>985</v>
      </c>
      <c r="B6338" t="s">
        <v>1700</v>
      </c>
      <c r="C6338" s="67" t="str">
        <f t="shared" ref="C6338:C6401" si="728">CONCATENATE(B6338," ",A6338)</f>
        <v>Kori Reader</v>
      </c>
      <c r="D6338" s="71" t="str" cm="1">
        <f t="array" ref="D6338">_xlfn.IFS(AK6338="1",CONCATENATE(C6338,"Regional"),AK6338="2",CONCATENATE(C6338,"Sectional"),AK6338="3",CONCATENATE(C6338,COUNTIF($C$1:C6338,C6338)))</f>
        <v>Kori Reader5</v>
      </c>
      <c r="E6338" s="66">
        <v>45187.333333333336</v>
      </c>
      <c r="F6338" t="s">
        <v>2653</v>
      </c>
      <c r="G6338" s="46">
        <v>122</v>
      </c>
      <c r="H6338" s="46">
        <v>118</v>
      </c>
      <c r="I6338" s="46">
        <v>99</v>
      </c>
      <c r="J6338" t="s">
        <v>2654</v>
      </c>
      <c r="K6338" t="s">
        <v>2655</v>
      </c>
      <c r="L6338" s="46">
        <v>5043</v>
      </c>
      <c r="M6338" s="46">
        <v>72</v>
      </c>
      <c r="N6338" s="46">
        <v>70.599999999999994</v>
      </c>
      <c r="O6338" s="46">
        <v>126</v>
      </c>
      <c r="P6338" s="46">
        <f t="shared" ref="P6338:P6401" si="729">IF(L6338&gt;4000,2,1)</f>
        <v>2</v>
      </c>
      <c r="R6338" s="67" t="s">
        <v>3099</v>
      </c>
      <c r="S6338" s="67">
        <f>COUNTIF(Y$2:$Y$100,R6338)</f>
        <v>0</v>
      </c>
      <c r="V6338" s="67">
        <f t="shared" si="727"/>
        <v>0</v>
      </c>
      <c r="AB6338" t="s">
        <v>2655</v>
      </c>
      <c r="AC6338" s="46">
        <v>5043</v>
      </c>
      <c r="AD6338" s="46">
        <v>72</v>
      </c>
      <c r="AE6338" s="46">
        <v>70.599999999999994</v>
      </c>
      <c r="AF6338" s="46">
        <v>126</v>
      </c>
      <c r="AH6338" s="70" t="str">
        <f t="shared" ref="AH6338:AH6401" si="730">IF(ISNUMBER(SEARCH("regional",$F6338)),$F6338,"")</f>
        <v/>
      </c>
      <c r="AI6338" s="70" t="str">
        <f t="shared" ref="AI6338:AI6401" si="731">IF(ISNUMBER(SEARCH("sectional",$F6338)),$F6338,"")</f>
        <v/>
      </c>
      <c r="AJ6338" s="70" t="str">
        <f t="shared" ref="AJ6338:AJ6401" si="732">IF(AND(AH6338="",AI6338=""),"X","")</f>
        <v>X</v>
      </c>
      <c r="AK6338" s="70" t="str" cm="1">
        <f t="array" ref="AK6338">_xlfn.IFS(AH6338&lt;&gt;"","1",AI6338&lt;&gt;"","2",AJ6338&lt;&gt;"","3")</f>
        <v>3</v>
      </c>
    </row>
    <row r="6339" spans="1:37" x14ac:dyDescent="0.25">
      <c r="A6339" t="s">
        <v>1108</v>
      </c>
      <c r="B6339" t="s">
        <v>253</v>
      </c>
      <c r="C6339" s="67" t="str">
        <f t="shared" si="728"/>
        <v>Lily Glysch</v>
      </c>
      <c r="D6339" s="71" t="str" cm="1">
        <f t="array" ref="D6339">_xlfn.IFS(AK6339="1",CONCATENATE(C6339,"Regional"),AK6339="2",CONCATENATE(C6339,"Sectional"),AK6339="3",CONCATENATE(C6339,COUNTIF($C$1:C6339,C6339)))</f>
        <v>Lily Glysch10</v>
      </c>
      <c r="E6339" s="66">
        <v>45187.333333333336</v>
      </c>
      <c r="F6339" t="s">
        <v>2653</v>
      </c>
      <c r="G6339" s="46">
        <v>122</v>
      </c>
      <c r="H6339" s="46">
        <v>118</v>
      </c>
      <c r="I6339" s="46">
        <v>99</v>
      </c>
      <c r="J6339" t="s">
        <v>2654</v>
      </c>
      <c r="K6339" t="s">
        <v>2655</v>
      </c>
      <c r="L6339" s="46">
        <v>5043</v>
      </c>
      <c r="M6339" s="46">
        <v>72</v>
      </c>
      <c r="N6339" s="46">
        <v>70.599999999999994</v>
      </c>
      <c r="O6339" s="46">
        <v>126</v>
      </c>
      <c r="P6339" s="46">
        <f t="shared" si="729"/>
        <v>2</v>
      </c>
      <c r="R6339" s="67" t="s">
        <v>1581</v>
      </c>
      <c r="S6339" s="67">
        <f>COUNTIF(Y$2:$Y$100,R6339)</f>
        <v>0</v>
      </c>
      <c r="V6339" s="67">
        <f t="shared" si="727"/>
        <v>0</v>
      </c>
      <c r="AB6339" t="s">
        <v>2655</v>
      </c>
      <c r="AC6339" s="46">
        <v>5043</v>
      </c>
      <c r="AD6339" s="46">
        <v>72</v>
      </c>
      <c r="AE6339" s="46">
        <v>70.599999999999994</v>
      </c>
      <c r="AF6339" s="46">
        <v>126</v>
      </c>
      <c r="AH6339" s="70" t="str">
        <f t="shared" si="730"/>
        <v/>
      </c>
      <c r="AI6339" s="70" t="str">
        <f t="shared" si="731"/>
        <v/>
      </c>
      <c r="AJ6339" s="70" t="str">
        <f t="shared" si="732"/>
        <v>X</v>
      </c>
      <c r="AK6339" s="70" t="str" cm="1">
        <f t="array" ref="AK6339">_xlfn.IFS(AH6339&lt;&gt;"","1",AI6339&lt;&gt;"","2",AJ6339&lt;&gt;"","3")</f>
        <v>3</v>
      </c>
    </row>
    <row r="6340" spans="1:37" x14ac:dyDescent="0.25">
      <c r="A6340" t="s">
        <v>827</v>
      </c>
      <c r="B6340" t="s">
        <v>828</v>
      </c>
      <c r="C6340" s="67" t="str">
        <f t="shared" si="728"/>
        <v>Bella Daul</v>
      </c>
      <c r="D6340" s="71" t="str" cm="1">
        <f t="array" ref="D6340">_xlfn.IFS(AK6340="1",CONCATENATE(C6340,"Regional"),AK6340="2",CONCATENATE(C6340,"Sectional"),AK6340="3",CONCATENATE(C6340,COUNTIF($C$1:C6340,C6340)))</f>
        <v>Bella Daul7</v>
      </c>
      <c r="E6340" s="66">
        <v>45187.333333333336</v>
      </c>
      <c r="F6340" t="s">
        <v>2653</v>
      </c>
      <c r="G6340" s="46">
        <v>122</v>
      </c>
      <c r="H6340" s="46">
        <v>120</v>
      </c>
      <c r="I6340" s="46">
        <v>102</v>
      </c>
      <c r="J6340" t="s">
        <v>2654</v>
      </c>
      <c r="K6340" t="s">
        <v>2655</v>
      </c>
      <c r="L6340" s="46">
        <v>5043</v>
      </c>
      <c r="M6340" s="46">
        <v>72</v>
      </c>
      <c r="N6340" s="46">
        <v>70.599999999999994</v>
      </c>
      <c r="O6340" s="46">
        <v>126</v>
      </c>
      <c r="P6340" s="46">
        <f t="shared" si="729"/>
        <v>2</v>
      </c>
      <c r="R6340" s="67" t="s">
        <v>1384</v>
      </c>
      <c r="S6340" s="67">
        <f>COUNTIF(Y$2:$Y$100,R6340)</f>
        <v>0</v>
      </c>
      <c r="V6340" s="67">
        <f t="shared" si="727"/>
        <v>0</v>
      </c>
      <c r="AB6340" t="s">
        <v>2655</v>
      </c>
      <c r="AC6340" s="46">
        <v>5043</v>
      </c>
      <c r="AD6340" s="46">
        <v>72</v>
      </c>
      <c r="AE6340" s="46">
        <v>70.599999999999994</v>
      </c>
      <c r="AF6340" s="46">
        <v>126</v>
      </c>
      <c r="AH6340" s="70" t="str">
        <f t="shared" si="730"/>
        <v/>
      </c>
      <c r="AI6340" s="70" t="str">
        <f t="shared" si="731"/>
        <v/>
      </c>
      <c r="AJ6340" s="70" t="str">
        <f t="shared" si="732"/>
        <v>X</v>
      </c>
      <c r="AK6340" s="70" t="str" cm="1">
        <f t="array" ref="AK6340">_xlfn.IFS(AH6340&lt;&gt;"","1",AI6340&lt;&gt;"","2",AJ6340&lt;&gt;"","3")</f>
        <v>3</v>
      </c>
    </row>
    <row r="6341" spans="1:37" x14ac:dyDescent="0.25">
      <c r="A6341" t="s">
        <v>882</v>
      </c>
      <c r="B6341" t="s">
        <v>434</v>
      </c>
      <c r="C6341" s="67" t="str">
        <f t="shared" si="728"/>
        <v>Ella Steger</v>
      </c>
      <c r="D6341" s="71" t="str" cm="1">
        <f t="array" ref="D6341">_xlfn.IFS(AK6341="1",CONCATENATE(C6341,"Regional"),AK6341="2",CONCATENATE(C6341,"Sectional"),AK6341="3",CONCATENATE(C6341,COUNTIF($C$1:C6341,C6341)))</f>
        <v>Ella Steger2</v>
      </c>
      <c r="E6341" s="66">
        <v>45187.333333333336</v>
      </c>
      <c r="F6341" t="s">
        <v>2653</v>
      </c>
      <c r="G6341" s="46">
        <v>122</v>
      </c>
      <c r="H6341" s="46">
        <v>120</v>
      </c>
      <c r="I6341" s="46">
        <v>102</v>
      </c>
      <c r="J6341" t="s">
        <v>2654</v>
      </c>
      <c r="K6341" t="s">
        <v>2655</v>
      </c>
      <c r="L6341" s="46">
        <v>5043</v>
      </c>
      <c r="M6341" s="46">
        <v>72</v>
      </c>
      <c r="N6341" s="46">
        <v>70.599999999999994</v>
      </c>
      <c r="O6341" s="46">
        <v>126</v>
      </c>
      <c r="P6341" s="46">
        <f t="shared" si="729"/>
        <v>2</v>
      </c>
      <c r="R6341" s="67" t="s">
        <v>1428</v>
      </c>
      <c r="S6341" s="67">
        <f>COUNTIF(Y$2:$Y$100,R6341)</f>
        <v>0</v>
      </c>
      <c r="V6341" s="67">
        <f t="shared" si="727"/>
        <v>0</v>
      </c>
      <c r="AB6341" t="s">
        <v>2655</v>
      </c>
      <c r="AC6341" s="46">
        <v>5043</v>
      </c>
      <c r="AD6341" s="46">
        <v>72</v>
      </c>
      <c r="AE6341" s="46">
        <v>70.599999999999994</v>
      </c>
      <c r="AF6341" s="46">
        <v>126</v>
      </c>
      <c r="AH6341" s="70" t="str">
        <f t="shared" si="730"/>
        <v/>
      </c>
      <c r="AI6341" s="70" t="str">
        <f t="shared" si="731"/>
        <v/>
      </c>
      <c r="AJ6341" s="70" t="str">
        <f t="shared" si="732"/>
        <v>X</v>
      </c>
      <c r="AK6341" s="70" t="str" cm="1">
        <f t="array" ref="AK6341">_xlfn.IFS(AH6341&lt;&gt;"","1",AI6341&lt;&gt;"","2",AJ6341&lt;&gt;"","3")</f>
        <v>3</v>
      </c>
    </row>
    <row r="6342" spans="1:37" x14ac:dyDescent="0.25">
      <c r="A6342" t="s">
        <v>912</v>
      </c>
      <c r="B6342" t="s">
        <v>913</v>
      </c>
      <c r="C6342" s="67" t="str">
        <f t="shared" si="728"/>
        <v>Jordyn Rammer</v>
      </c>
      <c r="D6342" s="71" t="str" cm="1">
        <f t="array" ref="D6342">_xlfn.IFS(AK6342="1",CONCATENATE(C6342,"Regional"),AK6342="2",CONCATENATE(C6342,"Sectional"),AK6342="3",CONCATENATE(C6342,COUNTIF($C$1:C6342,C6342)))</f>
        <v>Jordyn Rammer1</v>
      </c>
      <c r="E6342" s="66">
        <v>45187.333333333336</v>
      </c>
      <c r="F6342" t="s">
        <v>2653</v>
      </c>
      <c r="G6342" s="46">
        <v>122</v>
      </c>
      <c r="H6342" s="46">
        <v>120</v>
      </c>
      <c r="I6342" s="46">
        <v>102</v>
      </c>
      <c r="J6342" t="s">
        <v>2654</v>
      </c>
      <c r="K6342" t="s">
        <v>2655</v>
      </c>
      <c r="L6342" s="46">
        <v>5043</v>
      </c>
      <c r="M6342" s="46">
        <v>72</v>
      </c>
      <c r="N6342" s="46">
        <v>70.599999999999994</v>
      </c>
      <c r="O6342" s="46">
        <v>126</v>
      </c>
      <c r="P6342" s="46">
        <f t="shared" si="729"/>
        <v>2</v>
      </c>
      <c r="R6342" s="67" t="s">
        <v>1448</v>
      </c>
      <c r="S6342" s="67">
        <f>COUNTIF(Y$2:$Y$100,R6342)</f>
        <v>0</v>
      </c>
      <c r="V6342" s="67">
        <f t="shared" si="727"/>
        <v>0</v>
      </c>
      <c r="AB6342" t="s">
        <v>2655</v>
      </c>
      <c r="AC6342" s="46">
        <v>5043</v>
      </c>
      <c r="AD6342" s="46">
        <v>72</v>
      </c>
      <c r="AE6342" s="46">
        <v>70.599999999999994</v>
      </c>
      <c r="AF6342" s="46">
        <v>126</v>
      </c>
      <c r="AH6342" s="70" t="str">
        <f t="shared" si="730"/>
        <v/>
      </c>
      <c r="AI6342" s="70" t="str">
        <f t="shared" si="731"/>
        <v/>
      </c>
      <c r="AJ6342" s="70" t="str">
        <f t="shared" si="732"/>
        <v>X</v>
      </c>
      <c r="AK6342" s="70" t="str" cm="1">
        <f t="array" ref="AK6342">_xlfn.IFS(AH6342&lt;&gt;"","1",AI6342&lt;&gt;"","2",AJ6342&lt;&gt;"","3")</f>
        <v>3</v>
      </c>
    </row>
    <row r="6343" spans="1:37" x14ac:dyDescent="0.25">
      <c r="A6343" t="s">
        <v>2322</v>
      </c>
      <c r="B6343" t="s">
        <v>740</v>
      </c>
      <c r="C6343" s="67" t="str">
        <f t="shared" si="728"/>
        <v>Lydia Barr</v>
      </c>
      <c r="D6343" s="71" t="str" cm="1">
        <f t="array" ref="D6343">_xlfn.IFS(AK6343="1",CONCATENATE(C6343,"Regional"),AK6343="2",CONCATENATE(C6343,"Sectional"),AK6343="3",CONCATENATE(C6343,COUNTIF($C$1:C6343,C6343)))</f>
        <v>Lydia Barr1</v>
      </c>
      <c r="E6343" s="66">
        <v>45187.333333333336</v>
      </c>
      <c r="F6343" t="s">
        <v>2653</v>
      </c>
      <c r="G6343" s="46">
        <v>122</v>
      </c>
      <c r="H6343" s="46">
        <v>121</v>
      </c>
      <c r="I6343" s="46">
        <v>105</v>
      </c>
      <c r="J6343" t="s">
        <v>2654</v>
      </c>
      <c r="K6343" t="s">
        <v>2655</v>
      </c>
      <c r="L6343" s="46">
        <v>5043</v>
      </c>
      <c r="M6343" s="46">
        <v>72</v>
      </c>
      <c r="N6343" s="46">
        <v>70.599999999999994</v>
      </c>
      <c r="O6343" s="46">
        <v>126</v>
      </c>
      <c r="P6343" s="46">
        <f t="shared" si="729"/>
        <v>2</v>
      </c>
      <c r="R6343" s="67" t="s">
        <v>3348</v>
      </c>
      <c r="S6343" s="67">
        <f>COUNTIF(Y$2:$Y$100,R6343)</f>
        <v>0</v>
      </c>
      <c r="V6343" s="67">
        <f t="shared" si="727"/>
        <v>0</v>
      </c>
      <c r="AB6343" t="s">
        <v>2655</v>
      </c>
      <c r="AC6343" s="46">
        <v>5043</v>
      </c>
      <c r="AD6343" s="46">
        <v>72</v>
      </c>
      <c r="AE6343" s="46">
        <v>70.599999999999994</v>
      </c>
      <c r="AF6343" s="46">
        <v>126</v>
      </c>
      <c r="AH6343" s="70" t="str">
        <f t="shared" si="730"/>
        <v/>
      </c>
      <c r="AI6343" s="70" t="str">
        <f t="shared" si="731"/>
        <v/>
      </c>
      <c r="AJ6343" s="70" t="str">
        <f t="shared" si="732"/>
        <v>X</v>
      </c>
      <c r="AK6343" s="70" t="str" cm="1">
        <f t="array" ref="AK6343">_xlfn.IFS(AH6343&lt;&gt;"","1",AI6343&lt;&gt;"","2",AJ6343&lt;&gt;"","3")</f>
        <v>3</v>
      </c>
    </row>
    <row r="6344" spans="1:37" x14ac:dyDescent="0.25">
      <c r="A6344" t="s">
        <v>981</v>
      </c>
      <c r="B6344" t="s">
        <v>982</v>
      </c>
      <c r="C6344" s="67" t="str">
        <f t="shared" si="728"/>
        <v>Katelynn Shultz</v>
      </c>
      <c r="D6344" s="71" t="str" cm="1">
        <f t="array" ref="D6344">_xlfn.IFS(AK6344="1",CONCATENATE(C6344,"Regional"),AK6344="2",CONCATENATE(C6344,"Sectional"),AK6344="3",CONCATENATE(C6344,COUNTIF($C$1:C6344,C6344)))</f>
        <v>Katelynn Shultz3</v>
      </c>
      <c r="E6344" s="66">
        <v>45187.333333333336</v>
      </c>
      <c r="F6344" t="s">
        <v>2653</v>
      </c>
      <c r="G6344" s="46">
        <v>122</v>
      </c>
      <c r="H6344" s="46">
        <v>121</v>
      </c>
      <c r="I6344" s="46">
        <v>105</v>
      </c>
      <c r="J6344" t="s">
        <v>2654</v>
      </c>
      <c r="K6344" t="s">
        <v>2655</v>
      </c>
      <c r="L6344" s="46">
        <v>5043</v>
      </c>
      <c r="M6344" s="46">
        <v>72</v>
      </c>
      <c r="N6344" s="46">
        <v>70.599999999999994</v>
      </c>
      <c r="O6344" s="46">
        <v>126</v>
      </c>
      <c r="P6344" s="46">
        <f t="shared" si="729"/>
        <v>2</v>
      </c>
      <c r="R6344" s="67" t="s">
        <v>1492</v>
      </c>
      <c r="S6344" s="67">
        <f>COUNTIF(Y$2:$Y$100,R6344)</f>
        <v>0</v>
      </c>
      <c r="V6344" s="67">
        <f t="shared" si="727"/>
        <v>0</v>
      </c>
      <c r="AB6344" t="s">
        <v>2655</v>
      </c>
      <c r="AC6344" s="46">
        <v>5043</v>
      </c>
      <c r="AD6344" s="46">
        <v>72</v>
      </c>
      <c r="AE6344" s="46">
        <v>70.599999999999994</v>
      </c>
      <c r="AF6344" s="46">
        <v>126</v>
      </c>
      <c r="AH6344" s="70" t="str">
        <f t="shared" si="730"/>
        <v/>
      </c>
      <c r="AI6344" s="70" t="str">
        <f t="shared" si="731"/>
        <v/>
      </c>
      <c r="AJ6344" s="70" t="str">
        <f t="shared" si="732"/>
        <v>X</v>
      </c>
      <c r="AK6344" s="70" t="str" cm="1">
        <f t="array" ref="AK6344">_xlfn.IFS(AH6344&lt;&gt;"","1",AI6344&lt;&gt;"","2",AJ6344&lt;&gt;"","3")</f>
        <v>3</v>
      </c>
    </row>
    <row r="6345" spans="1:37" x14ac:dyDescent="0.25">
      <c r="A6345" t="s">
        <v>2045</v>
      </c>
      <c r="B6345" t="s">
        <v>381</v>
      </c>
      <c r="C6345" s="67" t="str">
        <f t="shared" si="728"/>
        <v>Whitney Derricks</v>
      </c>
      <c r="D6345" s="71" t="str" cm="1">
        <f t="array" ref="D6345">_xlfn.IFS(AK6345="1",CONCATENATE(C6345,"Regional"),AK6345="2",CONCATENATE(C6345,"Sectional"),AK6345="3",CONCATENATE(C6345,COUNTIF($C$1:C6345,C6345)))</f>
        <v>Whitney Derricks2</v>
      </c>
      <c r="E6345" s="66">
        <v>45187.333333333336</v>
      </c>
      <c r="F6345" t="s">
        <v>2653</v>
      </c>
      <c r="G6345" s="46">
        <v>122</v>
      </c>
      <c r="H6345" s="46">
        <v>122</v>
      </c>
      <c r="I6345" s="46">
        <v>107</v>
      </c>
      <c r="J6345" t="s">
        <v>2654</v>
      </c>
      <c r="K6345" t="s">
        <v>2655</v>
      </c>
      <c r="L6345" s="46">
        <v>5043</v>
      </c>
      <c r="M6345" s="46">
        <v>72</v>
      </c>
      <c r="N6345" s="46">
        <v>70.599999999999994</v>
      </c>
      <c r="O6345" s="46">
        <v>126</v>
      </c>
      <c r="P6345" s="46">
        <f t="shared" si="729"/>
        <v>2</v>
      </c>
      <c r="R6345" s="67" t="s">
        <v>3064</v>
      </c>
      <c r="S6345" s="67">
        <f>COUNTIF(Y$2:$Y$100,R6345)</f>
        <v>0</v>
      </c>
      <c r="V6345" s="67">
        <f t="shared" si="727"/>
        <v>0</v>
      </c>
      <c r="AB6345" t="s">
        <v>2655</v>
      </c>
      <c r="AC6345" s="46">
        <v>5043</v>
      </c>
      <c r="AD6345" s="46">
        <v>72</v>
      </c>
      <c r="AE6345" s="46">
        <v>70.599999999999994</v>
      </c>
      <c r="AF6345" s="46">
        <v>126</v>
      </c>
      <c r="AH6345" s="70" t="str">
        <f t="shared" si="730"/>
        <v/>
      </c>
      <c r="AI6345" s="70" t="str">
        <f t="shared" si="731"/>
        <v/>
      </c>
      <c r="AJ6345" s="70" t="str">
        <f t="shared" si="732"/>
        <v>X</v>
      </c>
      <c r="AK6345" s="70" t="str" cm="1">
        <f t="array" ref="AK6345">_xlfn.IFS(AH6345&lt;&gt;"","1",AI6345&lt;&gt;"","2",AJ6345&lt;&gt;"","3")</f>
        <v>3</v>
      </c>
    </row>
    <row r="6346" spans="1:37" x14ac:dyDescent="0.25">
      <c r="A6346" t="s">
        <v>358</v>
      </c>
      <c r="B6346" t="s">
        <v>660</v>
      </c>
      <c r="C6346" s="67" t="str">
        <f t="shared" si="728"/>
        <v>Ashlyn Schultz</v>
      </c>
      <c r="D6346" s="71" t="str" cm="1">
        <f t="array" ref="D6346">_xlfn.IFS(AK6346="1",CONCATENATE(C6346,"Regional"),AK6346="2",CONCATENATE(C6346,"Sectional"),AK6346="3",CONCATENATE(C6346,COUNTIF($C$1:C6346,C6346)))</f>
        <v>Ashlyn Schultz3</v>
      </c>
      <c r="E6346" s="66">
        <v>45187.333333333336</v>
      </c>
      <c r="F6346" t="s">
        <v>2653</v>
      </c>
      <c r="G6346" s="46">
        <v>122</v>
      </c>
      <c r="H6346" s="46">
        <v>123</v>
      </c>
      <c r="I6346" s="46">
        <v>108</v>
      </c>
      <c r="J6346" t="s">
        <v>2654</v>
      </c>
      <c r="K6346" t="s">
        <v>2655</v>
      </c>
      <c r="L6346" s="46">
        <v>5043</v>
      </c>
      <c r="M6346" s="46">
        <v>72</v>
      </c>
      <c r="N6346" s="46">
        <v>70.599999999999994</v>
      </c>
      <c r="O6346" s="46">
        <v>126</v>
      </c>
      <c r="P6346" s="46">
        <f t="shared" si="729"/>
        <v>2</v>
      </c>
      <c r="R6346" s="67" t="s">
        <v>3066</v>
      </c>
      <c r="S6346" s="67">
        <f>COUNTIF(Y$2:$Y$100,R6346)</f>
        <v>0</v>
      </c>
      <c r="V6346" s="67">
        <f t="shared" si="727"/>
        <v>0</v>
      </c>
      <c r="AB6346" t="s">
        <v>2655</v>
      </c>
      <c r="AC6346" s="46">
        <v>5043</v>
      </c>
      <c r="AD6346" s="46">
        <v>72</v>
      </c>
      <c r="AE6346" s="46">
        <v>70.599999999999994</v>
      </c>
      <c r="AF6346" s="46">
        <v>126</v>
      </c>
      <c r="AH6346" s="70" t="str">
        <f t="shared" si="730"/>
        <v/>
      </c>
      <c r="AI6346" s="70" t="str">
        <f t="shared" si="731"/>
        <v/>
      </c>
      <c r="AJ6346" s="70" t="str">
        <f t="shared" si="732"/>
        <v>X</v>
      </c>
      <c r="AK6346" s="70" t="str" cm="1">
        <f t="array" ref="AK6346">_xlfn.IFS(AH6346&lt;&gt;"","1",AI6346&lt;&gt;"","2",AJ6346&lt;&gt;"","3")</f>
        <v>3</v>
      </c>
    </row>
    <row r="6347" spans="1:37" x14ac:dyDescent="0.25">
      <c r="A6347" t="s">
        <v>2078</v>
      </c>
      <c r="B6347" t="s">
        <v>2079</v>
      </c>
      <c r="C6347" s="67" t="str">
        <f t="shared" si="728"/>
        <v>islee hounsell</v>
      </c>
      <c r="D6347" s="71" t="str" cm="1">
        <f t="array" ref="D6347">_xlfn.IFS(AK6347="1",CONCATENATE(C6347,"Regional"),AK6347="2",CONCATENATE(C6347,"Sectional"),AK6347="3",CONCATENATE(C6347,COUNTIF($C$1:C6347,C6347)))</f>
        <v>islee hounsell5</v>
      </c>
      <c r="E6347" s="66">
        <v>45187.333333333336</v>
      </c>
      <c r="F6347" t="s">
        <v>2653</v>
      </c>
      <c r="G6347" s="46">
        <v>122</v>
      </c>
      <c r="H6347" s="46">
        <v>125</v>
      </c>
      <c r="I6347" s="46">
        <v>109</v>
      </c>
      <c r="J6347" t="s">
        <v>2654</v>
      </c>
      <c r="K6347" t="s">
        <v>2655</v>
      </c>
      <c r="L6347" s="46">
        <v>5043</v>
      </c>
      <c r="M6347" s="46">
        <v>72</v>
      </c>
      <c r="N6347" s="46">
        <v>70.599999999999994</v>
      </c>
      <c r="O6347" s="46">
        <v>126</v>
      </c>
      <c r="P6347" s="46">
        <f t="shared" si="729"/>
        <v>2</v>
      </c>
      <c r="R6347" s="67" t="s">
        <v>3101</v>
      </c>
      <c r="S6347" s="67">
        <f>COUNTIF(Y$2:$Y$100,R6347)</f>
        <v>0</v>
      </c>
      <c r="V6347" s="67">
        <f t="shared" si="727"/>
        <v>0</v>
      </c>
      <c r="AB6347" t="s">
        <v>2655</v>
      </c>
      <c r="AC6347" s="46">
        <v>5043</v>
      </c>
      <c r="AD6347" s="46">
        <v>72</v>
      </c>
      <c r="AE6347" s="46">
        <v>70.599999999999994</v>
      </c>
      <c r="AF6347" s="46">
        <v>126</v>
      </c>
      <c r="AH6347" s="70" t="str">
        <f t="shared" si="730"/>
        <v/>
      </c>
      <c r="AI6347" s="70" t="str">
        <f t="shared" si="731"/>
        <v/>
      </c>
      <c r="AJ6347" s="70" t="str">
        <f t="shared" si="732"/>
        <v>X</v>
      </c>
      <c r="AK6347" s="70" t="str" cm="1">
        <f t="array" ref="AK6347">_xlfn.IFS(AH6347&lt;&gt;"","1",AI6347&lt;&gt;"","2",AJ6347&lt;&gt;"","3")</f>
        <v>3</v>
      </c>
    </row>
    <row r="6348" spans="1:37" x14ac:dyDescent="0.25">
      <c r="A6348" t="s">
        <v>2051</v>
      </c>
      <c r="B6348" t="s">
        <v>582</v>
      </c>
      <c r="C6348" s="67" t="str">
        <f t="shared" si="728"/>
        <v>Katelyn Shedlosky</v>
      </c>
      <c r="D6348" s="71" t="str" cm="1">
        <f t="array" ref="D6348">_xlfn.IFS(AK6348="1",CONCATENATE(C6348,"Regional"),AK6348="2",CONCATENATE(C6348,"Sectional"),AK6348="3",CONCATENATE(C6348,COUNTIF($C$1:C6348,C6348)))</f>
        <v>Katelyn Shedlosky3</v>
      </c>
      <c r="E6348" s="66">
        <v>45187.333333333336</v>
      </c>
      <c r="F6348" t="s">
        <v>2653</v>
      </c>
      <c r="G6348" s="46">
        <v>122</v>
      </c>
      <c r="H6348" s="46">
        <v>125</v>
      </c>
      <c r="I6348" s="46">
        <v>109</v>
      </c>
      <c r="J6348" t="s">
        <v>2654</v>
      </c>
      <c r="K6348" t="s">
        <v>2655</v>
      </c>
      <c r="L6348" s="46">
        <v>5043</v>
      </c>
      <c r="M6348" s="46">
        <v>72</v>
      </c>
      <c r="N6348" s="46">
        <v>70.599999999999994</v>
      </c>
      <c r="O6348" s="46">
        <v>126</v>
      </c>
      <c r="P6348" s="46">
        <f t="shared" si="729"/>
        <v>2</v>
      </c>
      <c r="R6348" s="67" t="s">
        <v>3070</v>
      </c>
      <c r="S6348" s="67">
        <f>COUNTIF(Y$2:$Y$100,R6348)</f>
        <v>0</v>
      </c>
      <c r="V6348" s="67">
        <f t="shared" si="727"/>
        <v>0</v>
      </c>
      <c r="AB6348" t="s">
        <v>2655</v>
      </c>
      <c r="AC6348" s="46">
        <v>5043</v>
      </c>
      <c r="AD6348" s="46">
        <v>72</v>
      </c>
      <c r="AE6348" s="46">
        <v>70.599999999999994</v>
      </c>
      <c r="AF6348" s="46">
        <v>126</v>
      </c>
      <c r="AH6348" s="70" t="str">
        <f t="shared" si="730"/>
        <v/>
      </c>
      <c r="AI6348" s="70" t="str">
        <f t="shared" si="731"/>
        <v/>
      </c>
      <c r="AJ6348" s="70" t="str">
        <f t="shared" si="732"/>
        <v>X</v>
      </c>
      <c r="AK6348" s="70" t="str" cm="1">
        <f t="array" ref="AK6348">_xlfn.IFS(AH6348&lt;&gt;"","1",AI6348&lt;&gt;"","2",AJ6348&lt;&gt;"","3")</f>
        <v>3</v>
      </c>
    </row>
    <row r="6349" spans="1:37" x14ac:dyDescent="0.25">
      <c r="A6349" t="s">
        <v>1701</v>
      </c>
      <c r="B6349" t="s">
        <v>856</v>
      </c>
      <c r="C6349" s="67" t="str">
        <f t="shared" si="728"/>
        <v>brooke Kirby</v>
      </c>
      <c r="D6349" s="71" t="str" cm="1">
        <f t="array" ref="D6349">_xlfn.IFS(AK6349="1",CONCATENATE(C6349,"Regional"),AK6349="2",CONCATENATE(C6349,"Sectional"),AK6349="3",CONCATENATE(C6349,COUNTIF($C$1:C6349,C6349)))</f>
        <v>brooke Kirby5</v>
      </c>
      <c r="E6349" s="66">
        <v>45187.333333333336</v>
      </c>
      <c r="F6349" t="s">
        <v>2653</v>
      </c>
      <c r="G6349" s="46">
        <v>122</v>
      </c>
      <c r="H6349" s="46">
        <v>128</v>
      </c>
      <c r="I6349" s="46">
        <v>111</v>
      </c>
      <c r="J6349" t="s">
        <v>2654</v>
      </c>
      <c r="K6349" t="s">
        <v>2655</v>
      </c>
      <c r="L6349" s="46">
        <v>5043</v>
      </c>
      <c r="M6349" s="46">
        <v>72</v>
      </c>
      <c r="N6349" s="46">
        <v>70.599999999999994</v>
      </c>
      <c r="O6349" s="46">
        <v>126</v>
      </c>
      <c r="P6349" s="46">
        <f t="shared" si="729"/>
        <v>2</v>
      </c>
      <c r="R6349" s="67" t="s">
        <v>3624</v>
      </c>
      <c r="S6349" s="67">
        <f>COUNTIF(Y$2:$Y$100,R6349)</f>
        <v>0</v>
      </c>
      <c r="V6349" s="67">
        <f t="shared" si="727"/>
        <v>0</v>
      </c>
      <c r="AB6349" t="s">
        <v>2655</v>
      </c>
      <c r="AC6349" s="46">
        <v>5043</v>
      </c>
      <c r="AD6349" s="46">
        <v>72</v>
      </c>
      <c r="AE6349" s="46">
        <v>70.599999999999994</v>
      </c>
      <c r="AF6349" s="46">
        <v>126</v>
      </c>
      <c r="AH6349" s="70" t="str">
        <f t="shared" si="730"/>
        <v/>
      </c>
      <c r="AI6349" s="70" t="str">
        <f t="shared" si="731"/>
        <v/>
      </c>
      <c r="AJ6349" s="70" t="str">
        <f t="shared" si="732"/>
        <v>X</v>
      </c>
      <c r="AK6349" s="70" t="str" cm="1">
        <f t="array" ref="AK6349">_xlfn.IFS(AH6349&lt;&gt;"","1",AI6349&lt;&gt;"","2",AJ6349&lt;&gt;"","3")</f>
        <v>3</v>
      </c>
    </row>
    <row r="6350" spans="1:37" x14ac:dyDescent="0.25">
      <c r="A6350" t="s">
        <v>2155</v>
      </c>
      <c r="B6350" t="s">
        <v>773</v>
      </c>
      <c r="C6350" s="67" t="str">
        <f t="shared" si="728"/>
        <v>Ashley Fameree</v>
      </c>
      <c r="D6350" s="71" t="str" cm="1">
        <f t="array" ref="D6350">_xlfn.IFS(AK6350="1",CONCATENATE(C6350,"Regional"),AK6350="2",CONCATENATE(C6350,"Sectional"),AK6350="3",CONCATENATE(C6350,COUNTIF($C$1:C6350,C6350)))</f>
        <v>Ashley Fameree3</v>
      </c>
      <c r="E6350" s="66">
        <v>45187.333333333336</v>
      </c>
      <c r="F6350" t="s">
        <v>2653</v>
      </c>
      <c r="G6350" s="46">
        <v>122</v>
      </c>
      <c r="H6350" s="46">
        <v>128</v>
      </c>
      <c r="I6350" s="46">
        <v>111</v>
      </c>
      <c r="J6350" t="s">
        <v>2654</v>
      </c>
      <c r="K6350" t="s">
        <v>2655</v>
      </c>
      <c r="L6350" s="46">
        <v>5043</v>
      </c>
      <c r="M6350" s="46">
        <v>72</v>
      </c>
      <c r="N6350" s="46">
        <v>70.599999999999994</v>
      </c>
      <c r="O6350" s="46">
        <v>126</v>
      </c>
      <c r="P6350" s="46">
        <f t="shared" si="729"/>
        <v>2</v>
      </c>
      <c r="R6350" s="67" t="s">
        <v>3179</v>
      </c>
      <c r="S6350" s="67">
        <f>COUNTIF(Y$2:$Y$100,R6350)</f>
        <v>0</v>
      </c>
      <c r="V6350" s="67">
        <f t="shared" si="727"/>
        <v>0</v>
      </c>
      <c r="AB6350" t="s">
        <v>2655</v>
      </c>
      <c r="AC6350" s="46">
        <v>5043</v>
      </c>
      <c r="AD6350" s="46">
        <v>72</v>
      </c>
      <c r="AE6350" s="46">
        <v>70.599999999999994</v>
      </c>
      <c r="AF6350" s="46">
        <v>126</v>
      </c>
      <c r="AH6350" s="70" t="str">
        <f t="shared" si="730"/>
        <v/>
      </c>
      <c r="AI6350" s="70" t="str">
        <f t="shared" si="731"/>
        <v/>
      </c>
      <c r="AJ6350" s="70" t="str">
        <f t="shared" si="732"/>
        <v>X</v>
      </c>
      <c r="AK6350" s="70" t="str" cm="1">
        <f t="array" ref="AK6350">_xlfn.IFS(AH6350&lt;&gt;"","1",AI6350&lt;&gt;"","2",AJ6350&lt;&gt;"","3")</f>
        <v>3</v>
      </c>
    </row>
    <row r="6351" spans="1:37" x14ac:dyDescent="0.25">
      <c r="A6351" t="s">
        <v>2149</v>
      </c>
      <c r="B6351" t="s">
        <v>2150</v>
      </c>
      <c r="C6351" s="67" t="str">
        <f t="shared" si="728"/>
        <v>Jayden Bielinski</v>
      </c>
      <c r="D6351" s="71" t="str" cm="1">
        <f t="array" ref="D6351">_xlfn.IFS(AK6351="1",CONCATENATE(C6351,"Regional"),AK6351="2",CONCATENATE(C6351,"Sectional"),AK6351="3",CONCATENATE(C6351,COUNTIF($C$1:C6351,C6351)))</f>
        <v>Jayden Bielinski1</v>
      </c>
      <c r="E6351" s="66">
        <v>45187.333333333336</v>
      </c>
      <c r="F6351" t="s">
        <v>2653</v>
      </c>
      <c r="G6351" s="46">
        <v>122</v>
      </c>
      <c r="H6351" s="46">
        <v>129</v>
      </c>
      <c r="I6351" s="46">
        <v>113</v>
      </c>
      <c r="J6351" t="s">
        <v>2654</v>
      </c>
      <c r="K6351" t="s">
        <v>2655</v>
      </c>
      <c r="L6351" s="46">
        <v>5043</v>
      </c>
      <c r="M6351" s="46">
        <v>72</v>
      </c>
      <c r="N6351" s="46">
        <v>70.599999999999994</v>
      </c>
      <c r="O6351" s="46">
        <v>126</v>
      </c>
      <c r="P6351" s="46">
        <f t="shared" si="729"/>
        <v>2</v>
      </c>
      <c r="R6351" s="67" t="s">
        <v>3175</v>
      </c>
      <c r="S6351" s="67">
        <f>COUNTIF(Y$2:$Y$100,R6351)</f>
        <v>0</v>
      </c>
      <c r="V6351" s="67">
        <f t="shared" si="727"/>
        <v>0</v>
      </c>
      <c r="AB6351" t="s">
        <v>2655</v>
      </c>
      <c r="AC6351" s="46">
        <v>5043</v>
      </c>
      <c r="AD6351" s="46">
        <v>72</v>
      </c>
      <c r="AE6351" s="46">
        <v>70.599999999999994</v>
      </c>
      <c r="AF6351" s="46">
        <v>126</v>
      </c>
      <c r="AH6351" s="70" t="str">
        <f t="shared" si="730"/>
        <v/>
      </c>
      <c r="AI6351" s="70" t="str">
        <f t="shared" si="731"/>
        <v/>
      </c>
      <c r="AJ6351" s="70" t="str">
        <f t="shared" si="732"/>
        <v>X</v>
      </c>
      <c r="AK6351" s="70" t="str" cm="1">
        <f t="array" ref="AK6351">_xlfn.IFS(AH6351&lt;&gt;"","1",AI6351&lt;&gt;"","2",AJ6351&lt;&gt;"","3")</f>
        <v>3</v>
      </c>
    </row>
    <row r="6352" spans="1:37" x14ac:dyDescent="0.25">
      <c r="A6352" t="s">
        <v>2148</v>
      </c>
      <c r="B6352" t="s">
        <v>1100</v>
      </c>
      <c r="C6352" s="67" t="str">
        <f t="shared" si="728"/>
        <v>Marissa Annoye</v>
      </c>
      <c r="D6352" s="71" t="str" cm="1">
        <f t="array" ref="D6352">_xlfn.IFS(AK6352="1",CONCATENATE(C6352,"Regional"),AK6352="2",CONCATENATE(C6352,"Sectional"),AK6352="3",CONCATENATE(C6352,COUNTIF($C$1:C6352,C6352)))</f>
        <v>Marissa Annoye1</v>
      </c>
      <c r="E6352" s="66">
        <v>45187.333333333336</v>
      </c>
      <c r="F6352" t="s">
        <v>2653</v>
      </c>
      <c r="G6352" s="46">
        <v>122</v>
      </c>
      <c r="H6352" s="46">
        <v>133</v>
      </c>
      <c r="I6352" s="46">
        <v>114</v>
      </c>
      <c r="J6352" t="s">
        <v>2654</v>
      </c>
      <c r="K6352" t="s">
        <v>2655</v>
      </c>
      <c r="L6352" s="46">
        <v>5043</v>
      </c>
      <c r="M6352" s="46">
        <v>72</v>
      </c>
      <c r="N6352" s="46">
        <v>70.599999999999994</v>
      </c>
      <c r="O6352" s="46">
        <v>126</v>
      </c>
      <c r="P6352" s="46">
        <f t="shared" si="729"/>
        <v>2</v>
      </c>
      <c r="R6352" s="67" t="s">
        <v>3174</v>
      </c>
      <c r="S6352" s="67">
        <f>COUNTIF(Y$2:$Y$100,R6352)</f>
        <v>0</v>
      </c>
      <c r="V6352" s="67">
        <f t="shared" ref="V6352:V6415" si="733">COUNTIF(R6352:R8979,Y6352)</f>
        <v>0</v>
      </c>
      <c r="AB6352" t="s">
        <v>2655</v>
      </c>
      <c r="AC6352" s="46">
        <v>5043</v>
      </c>
      <c r="AD6352" s="46">
        <v>72</v>
      </c>
      <c r="AE6352" s="46">
        <v>70.599999999999994</v>
      </c>
      <c r="AF6352" s="46">
        <v>126</v>
      </c>
      <c r="AH6352" s="70" t="str">
        <f t="shared" si="730"/>
        <v/>
      </c>
      <c r="AI6352" s="70" t="str">
        <f t="shared" si="731"/>
        <v/>
      </c>
      <c r="AJ6352" s="70" t="str">
        <f t="shared" si="732"/>
        <v>X</v>
      </c>
      <c r="AK6352" s="70" t="str" cm="1">
        <f t="array" ref="AK6352">_xlfn.IFS(AH6352&lt;&gt;"","1",AI6352&lt;&gt;"","2",AJ6352&lt;&gt;"","3")</f>
        <v>3</v>
      </c>
    </row>
    <row r="6353" spans="1:37" x14ac:dyDescent="0.25">
      <c r="A6353" t="s">
        <v>903</v>
      </c>
      <c r="B6353" t="s">
        <v>280</v>
      </c>
      <c r="C6353" s="67" t="str">
        <f t="shared" si="728"/>
        <v>Kennedy Footit</v>
      </c>
      <c r="D6353" s="71" t="str" cm="1">
        <f t="array" ref="D6353">_xlfn.IFS(AK6353="1",CONCATENATE(C6353,"Regional"),AK6353="2",CONCATENATE(C6353,"Sectional"),AK6353="3",CONCATENATE(C6353,COUNTIF($C$1:C6353,C6353)))</f>
        <v>Kennedy Footit1</v>
      </c>
      <c r="E6353" s="66">
        <v>45187.333333333336</v>
      </c>
      <c r="F6353" t="s">
        <v>2653</v>
      </c>
      <c r="G6353" s="46">
        <v>122</v>
      </c>
      <c r="H6353" s="46">
        <v>133</v>
      </c>
      <c r="I6353" s="46">
        <v>114</v>
      </c>
      <c r="J6353" t="s">
        <v>2654</v>
      </c>
      <c r="K6353" t="s">
        <v>2655</v>
      </c>
      <c r="L6353" s="46">
        <v>5043</v>
      </c>
      <c r="M6353" s="46">
        <v>72</v>
      </c>
      <c r="N6353" s="46">
        <v>70.599999999999994</v>
      </c>
      <c r="O6353" s="46">
        <v>126</v>
      </c>
      <c r="P6353" s="46">
        <f t="shared" si="729"/>
        <v>2</v>
      </c>
      <c r="R6353" s="67" t="s">
        <v>1441</v>
      </c>
      <c r="S6353" s="67">
        <f>COUNTIF(Y$2:$Y$100,R6353)</f>
        <v>0</v>
      </c>
      <c r="V6353" s="67">
        <f t="shared" si="733"/>
        <v>0</v>
      </c>
      <c r="AB6353" t="s">
        <v>2655</v>
      </c>
      <c r="AC6353" s="46">
        <v>5043</v>
      </c>
      <c r="AD6353" s="46">
        <v>72</v>
      </c>
      <c r="AE6353" s="46">
        <v>70.599999999999994</v>
      </c>
      <c r="AF6353" s="46">
        <v>126</v>
      </c>
      <c r="AH6353" s="70" t="str">
        <f t="shared" si="730"/>
        <v/>
      </c>
      <c r="AI6353" s="70" t="str">
        <f t="shared" si="731"/>
        <v/>
      </c>
      <c r="AJ6353" s="70" t="str">
        <f t="shared" si="732"/>
        <v>X</v>
      </c>
      <c r="AK6353" s="70" t="str" cm="1">
        <f t="array" ref="AK6353">_xlfn.IFS(AH6353&lt;&gt;"","1",AI6353&lt;&gt;"","2",AJ6353&lt;&gt;"","3")</f>
        <v>3</v>
      </c>
    </row>
    <row r="6354" spans="1:37" x14ac:dyDescent="0.25">
      <c r="A6354" t="s">
        <v>2323</v>
      </c>
      <c r="B6354" t="s">
        <v>1617</v>
      </c>
      <c r="C6354" s="67" t="str">
        <f t="shared" si="728"/>
        <v>Reagan DeGroot</v>
      </c>
      <c r="D6354" s="71" t="str" cm="1">
        <f t="array" ref="D6354">_xlfn.IFS(AK6354="1",CONCATENATE(C6354,"Regional"),AK6354="2",CONCATENATE(C6354,"Sectional"),AK6354="3",CONCATENATE(C6354,COUNTIF($C$1:C6354,C6354)))</f>
        <v>Reagan DeGroot1</v>
      </c>
      <c r="E6354" s="66">
        <v>45187.333333333336</v>
      </c>
      <c r="F6354" t="s">
        <v>2653</v>
      </c>
      <c r="G6354" s="46">
        <v>122</v>
      </c>
      <c r="H6354" s="46">
        <v>134</v>
      </c>
      <c r="I6354" s="46">
        <v>116</v>
      </c>
      <c r="J6354" t="s">
        <v>2654</v>
      </c>
      <c r="K6354" t="s">
        <v>2655</v>
      </c>
      <c r="L6354" s="46">
        <v>5043</v>
      </c>
      <c r="M6354" s="46">
        <v>72</v>
      </c>
      <c r="N6354" s="46">
        <v>70.599999999999994</v>
      </c>
      <c r="O6354" s="46">
        <v>126</v>
      </c>
      <c r="P6354" s="46">
        <f t="shared" si="729"/>
        <v>2</v>
      </c>
      <c r="R6354" s="67" t="s">
        <v>3349</v>
      </c>
      <c r="S6354" s="67">
        <f>COUNTIF(Y$2:$Y$100,R6354)</f>
        <v>0</v>
      </c>
      <c r="V6354" s="67">
        <f t="shared" si="733"/>
        <v>0</v>
      </c>
      <c r="AB6354" t="s">
        <v>2655</v>
      </c>
      <c r="AC6354" s="46">
        <v>5043</v>
      </c>
      <c r="AD6354" s="46">
        <v>72</v>
      </c>
      <c r="AE6354" s="46">
        <v>70.599999999999994</v>
      </c>
      <c r="AF6354" s="46">
        <v>126</v>
      </c>
      <c r="AH6354" s="70" t="str">
        <f t="shared" si="730"/>
        <v/>
      </c>
      <c r="AI6354" s="70" t="str">
        <f t="shared" si="731"/>
        <v/>
      </c>
      <c r="AJ6354" s="70" t="str">
        <f t="shared" si="732"/>
        <v>X</v>
      </c>
      <c r="AK6354" s="70" t="str" cm="1">
        <f t="array" ref="AK6354">_xlfn.IFS(AH6354&lt;&gt;"","1",AI6354&lt;&gt;"","2",AJ6354&lt;&gt;"","3")</f>
        <v>3</v>
      </c>
    </row>
    <row r="6355" spans="1:37" x14ac:dyDescent="0.25">
      <c r="A6355" t="s">
        <v>2324</v>
      </c>
      <c r="B6355" t="s">
        <v>2201</v>
      </c>
      <c r="C6355" s="67" t="str">
        <f t="shared" si="728"/>
        <v>Evie Tadych</v>
      </c>
      <c r="D6355" s="71" t="str" cm="1">
        <f t="array" ref="D6355">_xlfn.IFS(AK6355="1",CONCATENATE(C6355,"Regional"),AK6355="2",CONCATENATE(C6355,"Sectional"),AK6355="3",CONCATENATE(C6355,COUNTIF($C$1:C6355,C6355)))</f>
        <v>Evie Tadych1</v>
      </c>
      <c r="E6355" s="66">
        <v>45187.333333333336</v>
      </c>
      <c r="F6355" t="s">
        <v>2653</v>
      </c>
      <c r="G6355" s="46">
        <v>122</v>
      </c>
      <c r="H6355" s="46">
        <v>138</v>
      </c>
      <c r="I6355" s="46">
        <v>117</v>
      </c>
      <c r="J6355" t="s">
        <v>2654</v>
      </c>
      <c r="K6355" t="s">
        <v>2655</v>
      </c>
      <c r="L6355" s="46">
        <v>5043</v>
      </c>
      <c r="M6355" s="46">
        <v>72</v>
      </c>
      <c r="N6355" s="46">
        <v>70.599999999999994</v>
      </c>
      <c r="O6355" s="46">
        <v>126</v>
      </c>
      <c r="P6355" s="46">
        <f t="shared" si="729"/>
        <v>2</v>
      </c>
      <c r="R6355" s="67" t="s">
        <v>3350</v>
      </c>
      <c r="S6355" s="67">
        <f>COUNTIF(Y$2:$Y$100,R6355)</f>
        <v>0</v>
      </c>
      <c r="V6355" s="67">
        <f t="shared" si="733"/>
        <v>0</v>
      </c>
      <c r="AB6355" t="s">
        <v>2655</v>
      </c>
      <c r="AC6355" s="46">
        <v>5043</v>
      </c>
      <c r="AD6355" s="46">
        <v>72</v>
      </c>
      <c r="AE6355" s="46">
        <v>70.599999999999994</v>
      </c>
      <c r="AF6355" s="46">
        <v>126</v>
      </c>
      <c r="AH6355" s="70" t="str">
        <f t="shared" si="730"/>
        <v/>
      </c>
      <c r="AI6355" s="70" t="str">
        <f t="shared" si="731"/>
        <v/>
      </c>
      <c r="AJ6355" s="70" t="str">
        <f t="shared" si="732"/>
        <v>X</v>
      </c>
      <c r="AK6355" s="70" t="str" cm="1">
        <f t="array" ref="AK6355">_xlfn.IFS(AH6355&lt;&gt;"","1",AI6355&lt;&gt;"","2",AJ6355&lt;&gt;"","3")</f>
        <v>3</v>
      </c>
    </row>
    <row r="6356" spans="1:37" x14ac:dyDescent="0.25">
      <c r="A6356" t="s">
        <v>2105</v>
      </c>
      <c r="B6356" t="s">
        <v>315</v>
      </c>
      <c r="C6356" s="67" t="str">
        <f t="shared" si="728"/>
        <v>Morgan Toman</v>
      </c>
      <c r="D6356" s="71" t="str" cm="1">
        <f t="array" ref="D6356">_xlfn.IFS(AK6356="1",CONCATENATE(C6356,"Regional"),AK6356="2",CONCATENATE(C6356,"Sectional"),AK6356="3",CONCATENATE(C6356,COUNTIF($C$1:C6356,C6356)))</f>
        <v>Morgan Toman1</v>
      </c>
      <c r="E6356" s="66">
        <v>45187.333333333336</v>
      </c>
      <c r="F6356" t="s">
        <v>2653</v>
      </c>
      <c r="G6356" s="46">
        <v>122</v>
      </c>
      <c r="H6356" s="46">
        <v>139</v>
      </c>
      <c r="I6356" s="46">
        <v>118</v>
      </c>
      <c r="J6356" t="s">
        <v>2654</v>
      </c>
      <c r="K6356" t="s">
        <v>2655</v>
      </c>
      <c r="L6356" s="46">
        <v>5043</v>
      </c>
      <c r="M6356" s="46">
        <v>72</v>
      </c>
      <c r="N6356" s="46">
        <v>70.599999999999994</v>
      </c>
      <c r="O6356" s="46">
        <v>126</v>
      </c>
      <c r="P6356" s="46">
        <f t="shared" si="729"/>
        <v>2</v>
      </c>
      <c r="R6356" s="67" t="s">
        <v>3130</v>
      </c>
      <c r="S6356" s="67">
        <f>COUNTIF(Y$2:$Y$100,R6356)</f>
        <v>0</v>
      </c>
      <c r="V6356" s="67">
        <f t="shared" si="733"/>
        <v>0</v>
      </c>
      <c r="AB6356" t="s">
        <v>2655</v>
      </c>
      <c r="AC6356" s="46">
        <v>5043</v>
      </c>
      <c r="AD6356" s="46">
        <v>72</v>
      </c>
      <c r="AE6356" s="46">
        <v>70.599999999999994</v>
      </c>
      <c r="AF6356" s="46">
        <v>126</v>
      </c>
      <c r="AH6356" s="70" t="str">
        <f t="shared" si="730"/>
        <v/>
      </c>
      <c r="AI6356" s="70" t="str">
        <f t="shared" si="731"/>
        <v/>
      </c>
      <c r="AJ6356" s="70" t="str">
        <f t="shared" si="732"/>
        <v>X</v>
      </c>
      <c r="AK6356" s="70" t="str" cm="1">
        <f t="array" ref="AK6356">_xlfn.IFS(AH6356&lt;&gt;"","1",AI6356&lt;&gt;"","2",AJ6356&lt;&gt;"","3")</f>
        <v>3</v>
      </c>
    </row>
    <row r="6357" spans="1:37" x14ac:dyDescent="0.25">
      <c r="A6357" t="s">
        <v>1831</v>
      </c>
      <c r="B6357" t="s">
        <v>210</v>
      </c>
      <c r="C6357" s="67" t="str">
        <f t="shared" si="728"/>
        <v>Alexis VandeCorput</v>
      </c>
      <c r="D6357" s="71" t="str" cm="1">
        <f t="array" ref="D6357">_xlfn.IFS(AK6357="1",CONCATENATE(C6357,"Regional"),AK6357="2",CONCATENATE(C6357,"Sectional"),AK6357="3",CONCATENATE(C6357,COUNTIF($C$1:C6357,C6357)))</f>
        <v>Alexis VandeCorput9</v>
      </c>
      <c r="E6357" s="66">
        <v>45187.333333333336</v>
      </c>
      <c r="F6357" t="s">
        <v>2653</v>
      </c>
      <c r="G6357" s="46">
        <v>122</v>
      </c>
      <c r="H6357" s="46">
        <v>142</v>
      </c>
      <c r="I6357" s="46">
        <v>119</v>
      </c>
      <c r="J6357" t="s">
        <v>2654</v>
      </c>
      <c r="K6357" t="s">
        <v>2655</v>
      </c>
      <c r="L6357" s="46">
        <v>5043</v>
      </c>
      <c r="M6357" s="46">
        <v>72</v>
      </c>
      <c r="N6357" s="46">
        <v>70.599999999999994</v>
      </c>
      <c r="O6357" s="46">
        <v>126</v>
      </c>
      <c r="P6357" s="46">
        <f t="shared" si="729"/>
        <v>2</v>
      </c>
      <c r="R6357" s="67" t="s">
        <v>2834</v>
      </c>
      <c r="S6357" s="67">
        <f>COUNTIF(Y$2:$Y$100,R6357)</f>
        <v>0</v>
      </c>
      <c r="V6357" s="67">
        <f t="shared" si="733"/>
        <v>0</v>
      </c>
      <c r="AB6357" t="s">
        <v>2655</v>
      </c>
      <c r="AC6357" s="46">
        <v>5043</v>
      </c>
      <c r="AD6357" s="46">
        <v>72</v>
      </c>
      <c r="AE6357" s="46">
        <v>70.599999999999994</v>
      </c>
      <c r="AF6357" s="46">
        <v>126</v>
      </c>
      <c r="AH6357" s="70" t="str">
        <f t="shared" si="730"/>
        <v/>
      </c>
      <c r="AI6357" s="70" t="str">
        <f t="shared" si="731"/>
        <v/>
      </c>
      <c r="AJ6357" s="70" t="str">
        <f t="shared" si="732"/>
        <v>X</v>
      </c>
      <c r="AK6357" s="70" t="str" cm="1">
        <f t="array" ref="AK6357">_xlfn.IFS(AH6357&lt;&gt;"","1",AI6357&lt;&gt;"","2",AJ6357&lt;&gt;"","3")</f>
        <v>3</v>
      </c>
    </row>
    <row r="6358" spans="1:37" x14ac:dyDescent="0.25">
      <c r="A6358" t="s">
        <v>2325</v>
      </c>
      <c r="B6358" t="s">
        <v>421</v>
      </c>
      <c r="C6358" s="67" t="str">
        <f t="shared" si="728"/>
        <v>Elizabeth Scharpf</v>
      </c>
      <c r="D6358" s="71" t="str" cm="1">
        <f t="array" ref="D6358">_xlfn.IFS(AK6358="1",CONCATENATE(C6358,"Regional"),AK6358="2",CONCATENATE(C6358,"Sectional"),AK6358="3",CONCATENATE(C6358,COUNTIF($C$1:C6358,C6358)))</f>
        <v>Elizabeth Scharpf1</v>
      </c>
      <c r="E6358" s="66">
        <v>45187.333333333336</v>
      </c>
      <c r="F6358" t="s">
        <v>2653</v>
      </c>
      <c r="G6358" s="46">
        <v>122</v>
      </c>
      <c r="H6358" s="46">
        <v>142</v>
      </c>
      <c r="I6358" s="46">
        <v>119</v>
      </c>
      <c r="J6358" t="s">
        <v>2654</v>
      </c>
      <c r="K6358" t="s">
        <v>2655</v>
      </c>
      <c r="L6358" s="46">
        <v>5043</v>
      </c>
      <c r="M6358" s="46">
        <v>72</v>
      </c>
      <c r="N6358" s="46">
        <v>70.599999999999994</v>
      </c>
      <c r="O6358" s="46">
        <v>126</v>
      </c>
      <c r="P6358" s="46">
        <f t="shared" si="729"/>
        <v>2</v>
      </c>
      <c r="R6358" s="67" t="s">
        <v>3351</v>
      </c>
      <c r="S6358" s="67">
        <f>COUNTIF(Y$2:$Y$100,R6358)</f>
        <v>0</v>
      </c>
      <c r="V6358" s="67">
        <f t="shared" si="733"/>
        <v>0</v>
      </c>
      <c r="AB6358" t="s">
        <v>2655</v>
      </c>
      <c r="AC6358" s="46">
        <v>5043</v>
      </c>
      <c r="AD6358" s="46">
        <v>72</v>
      </c>
      <c r="AE6358" s="46">
        <v>70.599999999999994</v>
      </c>
      <c r="AF6358" s="46">
        <v>126</v>
      </c>
      <c r="AH6358" s="70" t="str">
        <f t="shared" si="730"/>
        <v/>
      </c>
      <c r="AI6358" s="70" t="str">
        <f t="shared" si="731"/>
        <v/>
      </c>
      <c r="AJ6358" s="70" t="str">
        <f t="shared" si="732"/>
        <v>X</v>
      </c>
      <c r="AK6358" s="70" t="str" cm="1">
        <f t="array" ref="AK6358">_xlfn.IFS(AH6358&lt;&gt;"","1",AI6358&lt;&gt;"","2",AJ6358&lt;&gt;"","3")</f>
        <v>3</v>
      </c>
    </row>
    <row r="6359" spans="1:37" x14ac:dyDescent="0.25">
      <c r="A6359" t="s">
        <v>2291</v>
      </c>
      <c r="B6359" t="s">
        <v>2292</v>
      </c>
      <c r="C6359" s="67" t="str">
        <f t="shared" si="728"/>
        <v>Eloise VanHandel</v>
      </c>
      <c r="D6359" s="71" t="str" cm="1">
        <f t="array" ref="D6359">_xlfn.IFS(AK6359="1",CONCATENATE(C6359,"Regional"),AK6359="2",CONCATENATE(C6359,"Sectional"),AK6359="3",CONCATENATE(C6359,COUNTIF($C$1:C6359,C6359)))</f>
        <v>Eloise VanHandel2</v>
      </c>
      <c r="E6359" s="66">
        <v>45187.333333333336</v>
      </c>
      <c r="F6359" t="s">
        <v>2653</v>
      </c>
      <c r="G6359" s="46">
        <v>122</v>
      </c>
      <c r="H6359" s="46">
        <v>143</v>
      </c>
      <c r="I6359" s="46">
        <v>121</v>
      </c>
      <c r="J6359" t="s">
        <v>2654</v>
      </c>
      <c r="K6359" t="s">
        <v>2655</v>
      </c>
      <c r="L6359" s="46">
        <v>5043</v>
      </c>
      <c r="M6359" s="46">
        <v>72</v>
      </c>
      <c r="N6359" s="46">
        <v>70.599999999999994</v>
      </c>
      <c r="O6359" s="46">
        <v>126</v>
      </c>
      <c r="P6359" s="46">
        <f t="shared" si="729"/>
        <v>2</v>
      </c>
      <c r="R6359" s="67" t="s">
        <v>3318</v>
      </c>
      <c r="S6359" s="67">
        <f>COUNTIF(Y$2:$Y$100,R6359)</f>
        <v>0</v>
      </c>
      <c r="V6359" s="67">
        <f t="shared" si="733"/>
        <v>0</v>
      </c>
      <c r="AB6359" t="s">
        <v>2655</v>
      </c>
      <c r="AC6359" s="46">
        <v>5043</v>
      </c>
      <c r="AD6359" s="46">
        <v>72</v>
      </c>
      <c r="AE6359" s="46">
        <v>70.599999999999994</v>
      </c>
      <c r="AF6359" s="46">
        <v>126</v>
      </c>
      <c r="AH6359" s="70" t="str">
        <f t="shared" si="730"/>
        <v/>
      </c>
      <c r="AI6359" s="70" t="str">
        <f t="shared" si="731"/>
        <v/>
      </c>
      <c r="AJ6359" s="70" t="str">
        <f t="shared" si="732"/>
        <v>X</v>
      </c>
      <c r="AK6359" s="70" t="str" cm="1">
        <f t="array" ref="AK6359">_xlfn.IFS(AH6359&lt;&gt;"","1",AI6359&lt;&gt;"","2",AJ6359&lt;&gt;"","3")</f>
        <v>3</v>
      </c>
    </row>
    <row r="6360" spans="1:37" x14ac:dyDescent="0.25">
      <c r="A6360" t="s">
        <v>2048</v>
      </c>
      <c r="B6360" t="s">
        <v>2049</v>
      </c>
      <c r="C6360" s="67" t="str">
        <f t="shared" si="728"/>
        <v>Dana Detrie</v>
      </c>
      <c r="D6360" s="71" t="str" cm="1">
        <f t="array" ref="D6360">_xlfn.IFS(AK6360="1",CONCATENATE(C6360,"Regional"),AK6360="2",CONCATENATE(C6360,"Sectional"),AK6360="3",CONCATENATE(C6360,COUNTIF($C$1:C6360,C6360)))</f>
        <v>Dana Detrie2</v>
      </c>
      <c r="E6360" s="66">
        <v>45187.333333333336</v>
      </c>
      <c r="F6360" t="s">
        <v>2653</v>
      </c>
      <c r="G6360" s="46">
        <v>122</v>
      </c>
      <c r="H6360" s="46">
        <v>148</v>
      </c>
      <c r="I6360" s="46">
        <v>122</v>
      </c>
      <c r="J6360" t="s">
        <v>2654</v>
      </c>
      <c r="K6360" t="s">
        <v>2655</v>
      </c>
      <c r="L6360" s="46">
        <v>5043</v>
      </c>
      <c r="M6360" s="46">
        <v>72</v>
      </c>
      <c r="N6360" s="46">
        <v>70.599999999999994</v>
      </c>
      <c r="O6360" s="46">
        <v>126</v>
      </c>
      <c r="P6360" s="46">
        <f t="shared" si="729"/>
        <v>2</v>
      </c>
      <c r="R6360" s="67" t="s">
        <v>3068</v>
      </c>
      <c r="S6360" s="67">
        <f>COUNTIF(Y$2:$Y$100,R6360)</f>
        <v>0</v>
      </c>
      <c r="V6360" s="67">
        <f t="shared" si="733"/>
        <v>0</v>
      </c>
      <c r="AB6360" t="s">
        <v>2655</v>
      </c>
      <c r="AC6360" s="46">
        <v>5043</v>
      </c>
      <c r="AD6360" s="46">
        <v>72</v>
      </c>
      <c r="AE6360" s="46">
        <v>70.599999999999994</v>
      </c>
      <c r="AF6360" s="46">
        <v>126</v>
      </c>
      <c r="AH6360" s="70" t="str">
        <f t="shared" si="730"/>
        <v/>
      </c>
      <c r="AI6360" s="70" t="str">
        <f t="shared" si="731"/>
        <v/>
      </c>
      <c r="AJ6360" s="70" t="str">
        <f t="shared" si="732"/>
        <v>X</v>
      </c>
      <c r="AK6360" s="70" t="str" cm="1">
        <f t="array" ref="AK6360">_xlfn.IFS(AH6360&lt;&gt;"","1",AI6360&lt;&gt;"","2",AJ6360&lt;&gt;"","3")</f>
        <v>3</v>
      </c>
    </row>
    <row r="6361" spans="1:37" x14ac:dyDescent="0.25">
      <c r="A6361" t="s">
        <v>1060</v>
      </c>
      <c r="B6361" t="s">
        <v>1061</v>
      </c>
      <c r="C6361" s="67" t="str">
        <f t="shared" si="728"/>
        <v>Michelle Wallin</v>
      </c>
      <c r="D6361" s="71" t="str" cm="1">
        <f t="array" ref="D6361">_xlfn.IFS(AK6361="1",CONCATENATE(C6361,"Regional"),AK6361="2",CONCATENATE(C6361,"Sectional"),AK6361="3",CONCATENATE(C6361,COUNTIF($C$1:C6361,C6361)))</f>
        <v>Michelle Wallin7</v>
      </c>
      <c r="E6361" s="66">
        <v>45187.459722222222</v>
      </c>
      <c r="F6361" t="s">
        <v>2547</v>
      </c>
      <c r="G6361" s="46">
        <v>10</v>
      </c>
      <c r="H6361" s="46">
        <v>47</v>
      </c>
      <c r="I6361" s="46">
        <v>1</v>
      </c>
      <c r="J6361" t="s">
        <v>2435</v>
      </c>
      <c r="K6361" t="s">
        <v>90</v>
      </c>
      <c r="L6361" s="46">
        <v>2359</v>
      </c>
      <c r="M6361" s="46">
        <v>36</v>
      </c>
      <c r="N6361" s="46">
        <v>34.6</v>
      </c>
      <c r="O6361" s="46">
        <v>103</v>
      </c>
      <c r="P6361" s="46">
        <f t="shared" si="729"/>
        <v>1</v>
      </c>
      <c r="R6361" s="67" t="s">
        <v>1544</v>
      </c>
      <c r="S6361" s="67">
        <f>COUNTIF(Y$2:$Y$100,R6361)</f>
        <v>0</v>
      </c>
      <c r="V6361" s="67">
        <f t="shared" si="733"/>
        <v>0</v>
      </c>
      <c r="X6361"/>
      <c r="Y6361" s="67" t="str">
        <f t="shared" ref="Y6361:Y6424" si="734">CONCATENATE(W6361," ",X6361)</f>
        <v xml:space="preserve"> </v>
      </c>
      <c r="AB6361" t="s">
        <v>90</v>
      </c>
      <c r="AC6361" s="46">
        <v>2359</v>
      </c>
      <c r="AD6361" s="46">
        <v>36</v>
      </c>
      <c r="AE6361" s="46">
        <v>34.6</v>
      </c>
      <c r="AF6361" s="46">
        <v>103</v>
      </c>
      <c r="AH6361" s="70" t="str">
        <f t="shared" si="730"/>
        <v/>
      </c>
      <c r="AI6361" s="70" t="str">
        <f t="shared" si="731"/>
        <v/>
      </c>
      <c r="AJ6361" s="70" t="str">
        <f t="shared" si="732"/>
        <v>X</v>
      </c>
      <c r="AK6361" s="70" t="str" cm="1">
        <f t="array" ref="AK6361">_xlfn.IFS(AH6361&lt;&gt;"","1",AI6361&lt;&gt;"","2",AJ6361&lt;&gt;"","3")</f>
        <v>3</v>
      </c>
    </row>
    <row r="6362" spans="1:37" x14ac:dyDescent="0.25">
      <c r="A6362" t="s">
        <v>319</v>
      </c>
      <c r="B6362" t="s">
        <v>204</v>
      </c>
      <c r="C6362" s="67" t="str">
        <f t="shared" si="728"/>
        <v>Cameron Mullikin</v>
      </c>
      <c r="D6362" s="71" t="str" cm="1">
        <f t="array" ref="D6362">_xlfn.IFS(AK6362="1",CONCATENATE(C6362,"Regional"),AK6362="2",CONCATENATE(C6362,"Sectional"),AK6362="3",CONCATENATE(C6362,COUNTIF($C$1:C6362,C6362)))</f>
        <v>Cameron Mullikin8</v>
      </c>
      <c r="E6362" s="66">
        <v>45187.459722222222</v>
      </c>
      <c r="F6362" t="s">
        <v>2547</v>
      </c>
      <c r="G6362" s="46">
        <v>10</v>
      </c>
      <c r="H6362" s="46">
        <v>52</v>
      </c>
      <c r="I6362" s="46">
        <v>2</v>
      </c>
      <c r="J6362" t="s">
        <v>2435</v>
      </c>
      <c r="K6362" t="s">
        <v>90</v>
      </c>
      <c r="L6362" s="46">
        <v>2359</v>
      </c>
      <c r="M6362" s="46">
        <v>36</v>
      </c>
      <c r="N6362" s="46">
        <v>34.6</v>
      </c>
      <c r="O6362" s="46">
        <v>103</v>
      </c>
      <c r="P6362" s="46">
        <f t="shared" si="729"/>
        <v>1</v>
      </c>
      <c r="R6362" s="67" t="s">
        <v>2912</v>
      </c>
      <c r="S6362" s="67">
        <f>COUNTIF(Y$2:$Y$100,R6362)</f>
        <v>0</v>
      </c>
      <c r="V6362" s="67">
        <f t="shared" si="733"/>
        <v>0</v>
      </c>
      <c r="X6362"/>
      <c r="Y6362" s="67" t="str">
        <f t="shared" si="734"/>
        <v xml:space="preserve"> </v>
      </c>
      <c r="AB6362" t="s">
        <v>90</v>
      </c>
      <c r="AC6362" s="46">
        <v>2359</v>
      </c>
      <c r="AD6362" s="46">
        <v>36</v>
      </c>
      <c r="AE6362" s="46">
        <v>34.6</v>
      </c>
      <c r="AF6362" s="46">
        <v>103</v>
      </c>
      <c r="AH6362" s="70" t="str">
        <f t="shared" si="730"/>
        <v/>
      </c>
      <c r="AI6362" s="70" t="str">
        <f t="shared" si="731"/>
        <v/>
      </c>
      <c r="AJ6362" s="70" t="str">
        <f t="shared" si="732"/>
        <v>X</v>
      </c>
      <c r="AK6362" s="70" t="str" cm="1">
        <f t="array" ref="AK6362">_xlfn.IFS(AH6362&lt;&gt;"","1",AI6362&lt;&gt;"","2",AJ6362&lt;&gt;"","3")</f>
        <v>3</v>
      </c>
    </row>
    <row r="6363" spans="1:37" x14ac:dyDescent="0.25">
      <c r="A6363" t="s">
        <v>370</v>
      </c>
      <c r="B6363" t="s">
        <v>362</v>
      </c>
      <c r="C6363" s="67" t="str">
        <f t="shared" si="728"/>
        <v>Emma Thompson</v>
      </c>
      <c r="D6363" s="71" t="str" cm="1">
        <f t="array" ref="D6363">_xlfn.IFS(AK6363="1",CONCATENATE(C6363,"Regional"),AK6363="2",CONCATENATE(C6363,"Sectional"),AK6363="3",CONCATENATE(C6363,COUNTIF($C$1:C6363,C6363)))</f>
        <v>Emma Thompson10</v>
      </c>
      <c r="E6363" s="66">
        <v>45187.459722222222</v>
      </c>
      <c r="F6363" t="s">
        <v>2547</v>
      </c>
      <c r="G6363" s="46">
        <v>10</v>
      </c>
      <c r="H6363" s="46">
        <v>53</v>
      </c>
      <c r="I6363" s="46">
        <v>3</v>
      </c>
      <c r="J6363" t="s">
        <v>2435</v>
      </c>
      <c r="K6363" t="s">
        <v>90</v>
      </c>
      <c r="L6363" s="46">
        <v>2359</v>
      </c>
      <c r="M6363" s="46">
        <v>36</v>
      </c>
      <c r="N6363" s="46">
        <v>34.6</v>
      </c>
      <c r="O6363" s="46">
        <v>103</v>
      </c>
      <c r="P6363" s="46">
        <f t="shared" si="729"/>
        <v>1</v>
      </c>
      <c r="R6363" s="67" t="s">
        <v>2911</v>
      </c>
      <c r="S6363" s="67">
        <f>COUNTIF(Y$2:$Y$100,R6363)</f>
        <v>0</v>
      </c>
      <c r="V6363" s="67">
        <f t="shared" si="733"/>
        <v>0</v>
      </c>
      <c r="X6363"/>
      <c r="Y6363" s="67" t="str">
        <f t="shared" si="734"/>
        <v xml:space="preserve"> </v>
      </c>
      <c r="AB6363" t="s">
        <v>90</v>
      </c>
      <c r="AC6363" s="46">
        <v>2359</v>
      </c>
      <c r="AD6363" s="46">
        <v>36</v>
      </c>
      <c r="AE6363" s="46">
        <v>34.6</v>
      </c>
      <c r="AF6363" s="46">
        <v>103</v>
      </c>
      <c r="AH6363" s="70" t="str">
        <f t="shared" si="730"/>
        <v/>
      </c>
      <c r="AI6363" s="70" t="str">
        <f t="shared" si="731"/>
        <v/>
      </c>
      <c r="AJ6363" s="70" t="str">
        <f t="shared" si="732"/>
        <v>X</v>
      </c>
      <c r="AK6363" s="70" t="str" cm="1">
        <f t="array" ref="AK6363">_xlfn.IFS(AH6363&lt;&gt;"","1",AI6363&lt;&gt;"","2",AJ6363&lt;&gt;"","3")</f>
        <v>3</v>
      </c>
    </row>
    <row r="6364" spans="1:37" x14ac:dyDescent="0.25">
      <c r="A6364" t="s">
        <v>1082</v>
      </c>
      <c r="B6364" t="s">
        <v>1898</v>
      </c>
      <c r="C6364" s="67" t="str">
        <f t="shared" si="728"/>
        <v>Micahlee Skjerly</v>
      </c>
      <c r="D6364" s="71" t="str" cm="1">
        <f t="array" ref="D6364">_xlfn.IFS(AK6364="1",CONCATENATE(C6364,"Regional"),AK6364="2",CONCATENATE(C6364,"Sectional"),AK6364="3",CONCATENATE(C6364,COUNTIF($C$1:C6364,C6364)))</f>
        <v>Micahlee Skjerly10</v>
      </c>
      <c r="E6364" s="66">
        <v>45187.459722222222</v>
      </c>
      <c r="F6364" t="s">
        <v>2547</v>
      </c>
      <c r="G6364" s="46">
        <v>10</v>
      </c>
      <c r="H6364" s="46">
        <v>57</v>
      </c>
      <c r="I6364" s="46">
        <v>4</v>
      </c>
      <c r="J6364" t="s">
        <v>2435</v>
      </c>
      <c r="K6364" t="s">
        <v>90</v>
      </c>
      <c r="L6364" s="46">
        <v>2359</v>
      </c>
      <c r="M6364" s="46">
        <v>36</v>
      </c>
      <c r="N6364" s="46">
        <v>34.6</v>
      </c>
      <c r="O6364" s="46">
        <v>103</v>
      </c>
      <c r="P6364" s="46">
        <f t="shared" si="729"/>
        <v>1</v>
      </c>
      <c r="R6364" s="67" t="s">
        <v>2909</v>
      </c>
      <c r="S6364" s="67">
        <f>COUNTIF(Y$2:$Y$100,R6364)</f>
        <v>0</v>
      </c>
      <c r="V6364" s="67">
        <f t="shared" si="733"/>
        <v>0</v>
      </c>
      <c r="X6364"/>
      <c r="Y6364" s="67" t="str">
        <f t="shared" si="734"/>
        <v xml:space="preserve"> </v>
      </c>
      <c r="AB6364" t="s">
        <v>90</v>
      </c>
      <c r="AC6364" s="46">
        <v>2359</v>
      </c>
      <c r="AD6364" s="46">
        <v>36</v>
      </c>
      <c r="AE6364" s="46">
        <v>34.6</v>
      </c>
      <c r="AF6364" s="46">
        <v>103</v>
      </c>
      <c r="AH6364" s="70" t="str">
        <f t="shared" si="730"/>
        <v/>
      </c>
      <c r="AI6364" s="70" t="str">
        <f t="shared" si="731"/>
        <v/>
      </c>
      <c r="AJ6364" s="70" t="str">
        <f t="shared" si="732"/>
        <v>X</v>
      </c>
      <c r="AK6364" s="70" t="str" cm="1">
        <f t="array" ref="AK6364">_xlfn.IFS(AH6364&lt;&gt;"","1",AI6364&lt;&gt;"","2",AJ6364&lt;&gt;"","3")</f>
        <v>3</v>
      </c>
    </row>
    <row r="6365" spans="1:37" x14ac:dyDescent="0.25">
      <c r="A6365" t="s">
        <v>1075</v>
      </c>
      <c r="B6365" t="s">
        <v>1076</v>
      </c>
      <c r="C6365" s="67" t="str">
        <f t="shared" si="728"/>
        <v>Katrina Stanger</v>
      </c>
      <c r="D6365" s="71" t="str" cm="1">
        <f t="array" ref="D6365">_xlfn.IFS(AK6365="1",CONCATENATE(C6365,"Regional"),AK6365="2",CONCATENATE(C6365,"Sectional"),AK6365="3",CONCATENATE(C6365,COUNTIF($C$1:C6365,C6365)))</f>
        <v>Katrina Stanger11</v>
      </c>
      <c r="E6365" s="66">
        <v>45187.459722222222</v>
      </c>
      <c r="F6365" t="s">
        <v>2547</v>
      </c>
      <c r="G6365" s="46">
        <v>10</v>
      </c>
      <c r="H6365" s="46">
        <v>58</v>
      </c>
      <c r="I6365" s="46">
        <v>5</v>
      </c>
      <c r="J6365" t="s">
        <v>2435</v>
      </c>
      <c r="K6365" t="s">
        <v>90</v>
      </c>
      <c r="L6365" s="46">
        <v>2359</v>
      </c>
      <c r="M6365" s="46">
        <v>36</v>
      </c>
      <c r="N6365" s="46">
        <v>34.6</v>
      </c>
      <c r="O6365" s="46">
        <v>103</v>
      </c>
      <c r="P6365" s="46">
        <f t="shared" si="729"/>
        <v>1</v>
      </c>
      <c r="R6365" s="67" t="s">
        <v>1559</v>
      </c>
      <c r="S6365" s="67">
        <f>COUNTIF(Y$2:$Y$100,R6365)</f>
        <v>0</v>
      </c>
      <c r="V6365" s="67">
        <f t="shared" si="733"/>
        <v>0</v>
      </c>
      <c r="X6365"/>
      <c r="Y6365" s="67" t="str">
        <f t="shared" si="734"/>
        <v xml:space="preserve"> </v>
      </c>
      <c r="AB6365" t="s">
        <v>90</v>
      </c>
      <c r="AC6365" s="46">
        <v>2359</v>
      </c>
      <c r="AD6365" s="46">
        <v>36</v>
      </c>
      <c r="AE6365" s="46">
        <v>34.6</v>
      </c>
      <c r="AF6365" s="46">
        <v>103</v>
      </c>
      <c r="AH6365" s="70" t="str">
        <f t="shared" si="730"/>
        <v/>
      </c>
      <c r="AI6365" s="70" t="str">
        <f t="shared" si="731"/>
        <v/>
      </c>
      <c r="AJ6365" s="70" t="str">
        <f t="shared" si="732"/>
        <v>X</v>
      </c>
      <c r="AK6365" s="70" t="str" cm="1">
        <f t="array" ref="AK6365">_xlfn.IFS(AH6365&lt;&gt;"","1",AI6365&lt;&gt;"","2",AJ6365&lt;&gt;"","3")</f>
        <v>3</v>
      </c>
    </row>
    <row r="6366" spans="1:37" x14ac:dyDescent="0.25">
      <c r="A6366" t="s">
        <v>1901</v>
      </c>
      <c r="B6366" t="s">
        <v>539</v>
      </c>
      <c r="C6366" s="67" t="str">
        <f t="shared" si="728"/>
        <v>Maggie Cole</v>
      </c>
      <c r="D6366" s="71" t="str" cm="1">
        <f t="array" ref="D6366">_xlfn.IFS(AK6366="1",CONCATENATE(C6366,"Regional"),AK6366="2",CONCATENATE(C6366,"Sectional"),AK6366="3",CONCATENATE(C6366,COUNTIF($C$1:C6366,C6366)))</f>
        <v>Maggie Cole8</v>
      </c>
      <c r="E6366" s="66">
        <v>45187.459722222222</v>
      </c>
      <c r="F6366" t="s">
        <v>2547</v>
      </c>
      <c r="G6366" s="46">
        <v>10</v>
      </c>
      <c r="H6366" s="46">
        <v>61</v>
      </c>
      <c r="I6366" s="46">
        <v>6</v>
      </c>
      <c r="J6366" t="s">
        <v>2435</v>
      </c>
      <c r="K6366" t="s">
        <v>90</v>
      </c>
      <c r="L6366" s="46">
        <v>2359</v>
      </c>
      <c r="M6366" s="46">
        <v>36</v>
      </c>
      <c r="N6366" s="46">
        <v>34.6</v>
      </c>
      <c r="O6366" s="46">
        <v>103</v>
      </c>
      <c r="P6366" s="46">
        <f t="shared" si="729"/>
        <v>1</v>
      </c>
      <c r="R6366" s="67" t="s">
        <v>2913</v>
      </c>
      <c r="S6366" s="67">
        <f>COUNTIF(Y$2:$Y$100,R6366)</f>
        <v>0</v>
      </c>
      <c r="V6366" s="67">
        <f t="shared" si="733"/>
        <v>0</v>
      </c>
      <c r="X6366"/>
      <c r="Y6366" s="67" t="str">
        <f t="shared" si="734"/>
        <v xml:space="preserve"> </v>
      </c>
      <c r="AB6366" t="s">
        <v>90</v>
      </c>
      <c r="AC6366" s="46">
        <v>2359</v>
      </c>
      <c r="AD6366" s="46">
        <v>36</v>
      </c>
      <c r="AE6366" s="46">
        <v>34.6</v>
      </c>
      <c r="AF6366" s="46">
        <v>103</v>
      </c>
      <c r="AH6366" s="70" t="str">
        <f t="shared" si="730"/>
        <v/>
      </c>
      <c r="AI6366" s="70" t="str">
        <f t="shared" si="731"/>
        <v/>
      </c>
      <c r="AJ6366" s="70" t="str">
        <f t="shared" si="732"/>
        <v>X</v>
      </c>
      <c r="AK6366" s="70" t="str" cm="1">
        <f t="array" ref="AK6366">_xlfn.IFS(AH6366&lt;&gt;"","1",AI6366&lt;&gt;"","2",AJ6366&lt;&gt;"","3")</f>
        <v>3</v>
      </c>
    </row>
    <row r="6367" spans="1:37" x14ac:dyDescent="0.25">
      <c r="A6367" t="s">
        <v>2006</v>
      </c>
      <c r="B6367" t="s">
        <v>2007</v>
      </c>
      <c r="C6367" s="67" t="str">
        <f t="shared" si="728"/>
        <v>Breann Hillman</v>
      </c>
      <c r="D6367" s="71" t="str" cm="1">
        <f t="array" ref="D6367">_xlfn.IFS(AK6367="1",CONCATENATE(C6367,"Regional"),AK6367="2",CONCATENATE(C6367,"Sectional"),AK6367="3",CONCATENATE(C6367,COUNTIF($C$1:C6367,C6367)))</f>
        <v>Breann Hillman8</v>
      </c>
      <c r="E6367" s="66">
        <v>45187.459722222222</v>
      </c>
      <c r="F6367" t="s">
        <v>2547</v>
      </c>
      <c r="G6367" s="46">
        <v>10</v>
      </c>
      <c r="H6367" s="46">
        <v>62</v>
      </c>
      <c r="I6367" s="46">
        <v>7</v>
      </c>
      <c r="J6367" t="s">
        <v>2435</v>
      </c>
      <c r="K6367" t="s">
        <v>90</v>
      </c>
      <c r="L6367" s="46">
        <v>2359</v>
      </c>
      <c r="M6367" s="46">
        <v>36</v>
      </c>
      <c r="N6367" s="46">
        <v>34.6</v>
      </c>
      <c r="O6367" s="46">
        <v>103</v>
      </c>
      <c r="P6367" s="46">
        <f t="shared" si="729"/>
        <v>1</v>
      </c>
      <c r="R6367" s="67" t="s">
        <v>3019</v>
      </c>
      <c r="S6367" s="67">
        <f>COUNTIF(Y$2:$Y$100,R6367)</f>
        <v>0</v>
      </c>
      <c r="V6367" s="67">
        <f t="shared" si="733"/>
        <v>0</v>
      </c>
      <c r="X6367"/>
      <c r="Y6367" s="67" t="str">
        <f t="shared" si="734"/>
        <v xml:space="preserve"> </v>
      </c>
      <c r="AB6367" t="s">
        <v>90</v>
      </c>
      <c r="AC6367" s="46">
        <v>2359</v>
      </c>
      <c r="AD6367" s="46">
        <v>36</v>
      </c>
      <c r="AE6367" s="46">
        <v>34.6</v>
      </c>
      <c r="AF6367" s="46">
        <v>103</v>
      </c>
      <c r="AH6367" s="70" t="str">
        <f t="shared" si="730"/>
        <v/>
      </c>
      <c r="AI6367" s="70" t="str">
        <f t="shared" si="731"/>
        <v/>
      </c>
      <c r="AJ6367" s="70" t="str">
        <f t="shared" si="732"/>
        <v>X</v>
      </c>
      <c r="AK6367" s="70" t="str" cm="1">
        <f t="array" ref="AK6367">_xlfn.IFS(AH6367&lt;&gt;"","1",AI6367&lt;&gt;"","2",AJ6367&lt;&gt;"","3")</f>
        <v>3</v>
      </c>
    </row>
    <row r="6368" spans="1:37" x14ac:dyDescent="0.25">
      <c r="A6368" t="s">
        <v>1899</v>
      </c>
      <c r="B6368" t="s">
        <v>1900</v>
      </c>
      <c r="C6368" s="67" t="str">
        <f t="shared" si="728"/>
        <v>Rylin Vruwink</v>
      </c>
      <c r="D6368" s="71" t="str" cm="1">
        <f t="array" ref="D6368">_xlfn.IFS(AK6368="1",CONCATENATE(C6368,"Regional"),AK6368="2",CONCATENATE(C6368,"Sectional"),AK6368="3",CONCATENATE(C6368,COUNTIF($C$1:C6368,C6368)))</f>
        <v>Rylin Vruwink9</v>
      </c>
      <c r="E6368" s="66">
        <v>45187.459722222222</v>
      </c>
      <c r="F6368" t="s">
        <v>2547</v>
      </c>
      <c r="G6368" s="46">
        <v>10</v>
      </c>
      <c r="H6368" s="46">
        <v>63</v>
      </c>
      <c r="I6368" s="46">
        <v>8</v>
      </c>
      <c r="J6368" t="s">
        <v>2435</v>
      </c>
      <c r="K6368" t="s">
        <v>90</v>
      </c>
      <c r="L6368" s="46">
        <v>2359</v>
      </c>
      <c r="M6368" s="46">
        <v>36</v>
      </c>
      <c r="N6368" s="46">
        <v>34.6</v>
      </c>
      <c r="O6368" s="46">
        <v>103</v>
      </c>
      <c r="P6368" s="46">
        <f t="shared" si="729"/>
        <v>1</v>
      </c>
      <c r="R6368" s="67" t="s">
        <v>2910</v>
      </c>
      <c r="S6368" s="67">
        <f>COUNTIF(Y$2:$Y$100,R6368)</f>
        <v>0</v>
      </c>
      <c r="V6368" s="67">
        <f t="shared" si="733"/>
        <v>0</v>
      </c>
      <c r="X6368"/>
      <c r="Y6368" s="67" t="str">
        <f t="shared" si="734"/>
        <v xml:space="preserve"> </v>
      </c>
      <c r="AB6368" t="s">
        <v>90</v>
      </c>
      <c r="AC6368" s="46">
        <v>2359</v>
      </c>
      <c r="AD6368" s="46">
        <v>36</v>
      </c>
      <c r="AE6368" s="46">
        <v>34.6</v>
      </c>
      <c r="AF6368" s="46">
        <v>103</v>
      </c>
      <c r="AH6368" s="70" t="str">
        <f t="shared" si="730"/>
        <v/>
      </c>
      <c r="AI6368" s="70" t="str">
        <f t="shared" si="731"/>
        <v/>
      </c>
      <c r="AJ6368" s="70" t="str">
        <f t="shared" si="732"/>
        <v>X</v>
      </c>
      <c r="AK6368" s="70" t="str" cm="1">
        <f t="array" ref="AK6368">_xlfn.IFS(AH6368&lt;&gt;"","1",AI6368&lt;&gt;"","2",AJ6368&lt;&gt;"","3")</f>
        <v>3</v>
      </c>
    </row>
    <row r="6369" spans="1:37" x14ac:dyDescent="0.25">
      <c r="A6369" t="s">
        <v>2192</v>
      </c>
      <c r="B6369" t="s">
        <v>2193</v>
      </c>
      <c r="C6369" s="67" t="str">
        <f t="shared" si="728"/>
        <v>Kailynn Duncan</v>
      </c>
      <c r="D6369" s="71" t="str" cm="1">
        <f t="array" ref="D6369">_xlfn.IFS(AK6369="1",CONCATENATE(C6369,"Regional"),AK6369="2",CONCATENATE(C6369,"Sectional"),AK6369="3",CONCATENATE(C6369,COUNTIF($C$1:C6369,C6369)))</f>
        <v>Kailynn Duncan2</v>
      </c>
      <c r="E6369" s="66">
        <v>45187.459722222222</v>
      </c>
      <c r="F6369" t="s">
        <v>2547</v>
      </c>
      <c r="G6369" s="46">
        <v>10</v>
      </c>
      <c r="H6369" s="46">
        <v>66</v>
      </c>
      <c r="I6369" s="46">
        <v>9</v>
      </c>
      <c r="J6369" t="s">
        <v>2435</v>
      </c>
      <c r="K6369" t="s">
        <v>90</v>
      </c>
      <c r="L6369" s="46">
        <v>2359</v>
      </c>
      <c r="M6369" s="46">
        <v>36</v>
      </c>
      <c r="N6369" s="46">
        <v>34.6</v>
      </c>
      <c r="O6369" s="46">
        <v>103</v>
      </c>
      <c r="P6369" s="46">
        <f t="shared" si="729"/>
        <v>1</v>
      </c>
      <c r="R6369" s="67" t="s">
        <v>3216</v>
      </c>
      <c r="S6369" s="67">
        <f>COUNTIF(Y$2:$Y$100,R6369)</f>
        <v>0</v>
      </c>
      <c r="V6369" s="67">
        <f t="shared" si="733"/>
        <v>0</v>
      </c>
      <c r="X6369"/>
      <c r="Y6369" s="67" t="str">
        <f t="shared" si="734"/>
        <v xml:space="preserve"> </v>
      </c>
      <c r="AB6369" t="s">
        <v>90</v>
      </c>
      <c r="AC6369" s="46">
        <v>2359</v>
      </c>
      <c r="AD6369" s="46">
        <v>36</v>
      </c>
      <c r="AE6369" s="46">
        <v>34.6</v>
      </c>
      <c r="AF6369" s="46">
        <v>103</v>
      </c>
      <c r="AH6369" s="70" t="str">
        <f t="shared" si="730"/>
        <v/>
      </c>
      <c r="AI6369" s="70" t="str">
        <f t="shared" si="731"/>
        <v/>
      </c>
      <c r="AJ6369" s="70" t="str">
        <f t="shared" si="732"/>
        <v>X</v>
      </c>
      <c r="AK6369" s="70" t="str" cm="1">
        <f t="array" ref="AK6369">_xlfn.IFS(AH6369&lt;&gt;"","1",AI6369&lt;&gt;"","2",AJ6369&lt;&gt;"","3")</f>
        <v>3</v>
      </c>
    </row>
    <row r="6370" spans="1:37" x14ac:dyDescent="0.25">
      <c r="A6370" t="s">
        <v>183</v>
      </c>
      <c r="B6370" t="s">
        <v>272</v>
      </c>
      <c r="C6370" s="67" t="str">
        <f t="shared" si="728"/>
        <v>Reese Allen</v>
      </c>
      <c r="D6370" s="71" t="str" cm="1">
        <f t="array" ref="D6370">_xlfn.IFS(AK6370="1",CONCATENATE(C6370,"Regional"),AK6370="2",CONCATENATE(C6370,"Sectional"),AK6370="3",CONCATENATE(C6370,COUNTIF($C$1:C6370,C6370)))</f>
        <v>Reese Allen5</v>
      </c>
      <c r="E6370" s="66">
        <v>45187.459722222222</v>
      </c>
      <c r="F6370" t="s">
        <v>2547</v>
      </c>
      <c r="G6370" s="46">
        <v>10</v>
      </c>
      <c r="H6370" s="46">
        <v>81</v>
      </c>
      <c r="I6370" s="46">
        <v>10</v>
      </c>
      <c r="J6370" t="s">
        <v>2435</v>
      </c>
      <c r="K6370" t="s">
        <v>90</v>
      </c>
      <c r="L6370" s="46">
        <v>2359</v>
      </c>
      <c r="M6370" s="46">
        <v>36</v>
      </c>
      <c r="N6370" s="46">
        <v>34.6</v>
      </c>
      <c r="O6370" s="46">
        <v>103</v>
      </c>
      <c r="P6370" s="46">
        <f t="shared" si="729"/>
        <v>1</v>
      </c>
      <c r="R6370" s="67" t="s">
        <v>2916</v>
      </c>
      <c r="S6370" s="67">
        <f>COUNTIF(Y$2:$Y$100,R6370)</f>
        <v>0</v>
      </c>
      <c r="V6370" s="67">
        <f t="shared" si="733"/>
        <v>0</v>
      </c>
      <c r="X6370"/>
      <c r="Y6370" s="67" t="str">
        <f t="shared" si="734"/>
        <v xml:space="preserve"> </v>
      </c>
      <c r="AB6370" t="s">
        <v>90</v>
      </c>
      <c r="AC6370" s="46">
        <v>2359</v>
      </c>
      <c r="AD6370" s="46">
        <v>36</v>
      </c>
      <c r="AE6370" s="46">
        <v>34.6</v>
      </c>
      <c r="AF6370" s="46">
        <v>103</v>
      </c>
      <c r="AH6370" s="70" t="str">
        <f t="shared" si="730"/>
        <v/>
      </c>
      <c r="AI6370" s="70" t="str">
        <f t="shared" si="731"/>
        <v/>
      </c>
      <c r="AJ6370" s="70" t="str">
        <f t="shared" si="732"/>
        <v>X</v>
      </c>
      <c r="AK6370" s="70" t="str" cm="1">
        <f t="array" ref="AK6370">_xlfn.IFS(AH6370&lt;&gt;"","1",AI6370&lt;&gt;"","2",AJ6370&lt;&gt;"","3")</f>
        <v>3</v>
      </c>
    </row>
    <row r="6371" spans="1:37" x14ac:dyDescent="0.25">
      <c r="A6371" t="s">
        <v>350</v>
      </c>
      <c r="B6371" t="s">
        <v>886</v>
      </c>
      <c r="C6371" s="67" t="str">
        <f t="shared" si="728"/>
        <v>Talia Schlindwein</v>
      </c>
      <c r="D6371" s="71" t="str" cm="1">
        <f t="array" ref="D6371">_xlfn.IFS(AK6371="1",CONCATENATE(C6371,"Regional"),AK6371="2",CONCATENATE(C6371,"Sectional"),AK6371="3",CONCATENATE(C6371,COUNTIF($C$1:C6371,C6371)))</f>
        <v>Talia Schlindwein8</v>
      </c>
      <c r="E6371" s="66">
        <v>45187.583333333336</v>
      </c>
      <c r="F6371" t="s">
        <v>2560</v>
      </c>
      <c r="G6371" s="46">
        <v>25</v>
      </c>
      <c r="H6371" s="46">
        <v>38</v>
      </c>
      <c r="I6371" s="46">
        <v>1</v>
      </c>
      <c r="J6371" t="s">
        <v>2561</v>
      </c>
      <c r="K6371" t="s">
        <v>131</v>
      </c>
      <c r="L6371" s="46">
        <v>2485</v>
      </c>
      <c r="M6371" s="46">
        <v>35</v>
      </c>
      <c r="N6371" s="46">
        <v>32.299999999999997</v>
      </c>
      <c r="O6371" s="46">
        <v>113</v>
      </c>
      <c r="P6371" s="46">
        <f t="shared" si="729"/>
        <v>1</v>
      </c>
      <c r="R6371" s="67" t="s">
        <v>3532</v>
      </c>
      <c r="S6371" s="67">
        <f>COUNTIF(Y$2:$Y$100,R6371)</f>
        <v>0</v>
      </c>
      <c r="V6371" s="67">
        <f t="shared" si="733"/>
        <v>0</v>
      </c>
      <c r="X6371"/>
      <c r="Y6371" s="67" t="str">
        <f t="shared" si="734"/>
        <v xml:space="preserve"> </v>
      </c>
      <c r="AB6371" t="s">
        <v>131</v>
      </c>
      <c r="AC6371" s="46">
        <v>2485</v>
      </c>
      <c r="AD6371" s="46">
        <v>35</v>
      </c>
      <c r="AE6371" s="46">
        <v>32.299999999999997</v>
      </c>
      <c r="AF6371" s="46">
        <v>113</v>
      </c>
      <c r="AH6371" s="70" t="str">
        <f t="shared" si="730"/>
        <v/>
      </c>
      <c r="AI6371" s="70" t="str">
        <f t="shared" si="731"/>
        <v/>
      </c>
      <c r="AJ6371" s="70" t="str">
        <f t="shared" si="732"/>
        <v>X</v>
      </c>
      <c r="AK6371" s="70" t="str" cm="1">
        <f t="array" ref="AK6371">_xlfn.IFS(AH6371&lt;&gt;"","1",AI6371&lt;&gt;"","2",AJ6371&lt;&gt;"","3")</f>
        <v>3</v>
      </c>
    </row>
    <row r="6372" spans="1:37" x14ac:dyDescent="0.25">
      <c r="A6372" t="s">
        <v>925</v>
      </c>
      <c r="B6372" t="s">
        <v>926</v>
      </c>
      <c r="C6372" s="67" t="str">
        <f t="shared" si="728"/>
        <v>Brielle Lenz</v>
      </c>
      <c r="D6372" s="71" t="str" cm="1">
        <f t="array" ref="D6372">_xlfn.IFS(AK6372="1",CONCATENATE(C6372,"Regional"),AK6372="2",CONCATENATE(C6372,"Sectional"),AK6372="3",CONCATENATE(C6372,COUNTIF($C$1:C6372,C6372)))</f>
        <v>Brielle Lenz9</v>
      </c>
      <c r="E6372" s="66">
        <v>45187.583333333336</v>
      </c>
      <c r="F6372" t="s">
        <v>2560</v>
      </c>
      <c r="G6372" s="46">
        <v>25</v>
      </c>
      <c r="H6372" s="46">
        <v>40</v>
      </c>
      <c r="I6372" s="46">
        <v>2</v>
      </c>
      <c r="J6372" t="s">
        <v>2561</v>
      </c>
      <c r="K6372" t="s">
        <v>131</v>
      </c>
      <c r="L6372" s="46">
        <v>2485</v>
      </c>
      <c r="M6372" s="46">
        <v>35</v>
      </c>
      <c r="N6372" s="46">
        <v>32.299999999999997</v>
      </c>
      <c r="O6372" s="46">
        <v>113</v>
      </c>
      <c r="P6372" s="46">
        <f t="shared" si="729"/>
        <v>1</v>
      </c>
      <c r="R6372" s="67" t="s">
        <v>1455</v>
      </c>
      <c r="S6372" s="67">
        <f>COUNTIF(Y$2:$Y$100,R6372)</f>
        <v>0</v>
      </c>
      <c r="V6372" s="67">
        <f t="shared" si="733"/>
        <v>0</v>
      </c>
      <c r="X6372"/>
      <c r="Y6372" s="67" t="str">
        <f t="shared" si="734"/>
        <v xml:space="preserve"> </v>
      </c>
      <c r="AB6372" t="s">
        <v>131</v>
      </c>
      <c r="AC6372" s="46">
        <v>2485</v>
      </c>
      <c r="AD6372" s="46">
        <v>35</v>
      </c>
      <c r="AE6372" s="46">
        <v>32.299999999999997</v>
      </c>
      <c r="AF6372" s="46">
        <v>113</v>
      </c>
      <c r="AH6372" s="70" t="str">
        <f t="shared" si="730"/>
        <v/>
      </c>
      <c r="AI6372" s="70" t="str">
        <f t="shared" si="731"/>
        <v/>
      </c>
      <c r="AJ6372" s="70" t="str">
        <f t="shared" si="732"/>
        <v>X</v>
      </c>
      <c r="AK6372" s="70" t="str" cm="1">
        <f t="array" ref="AK6372">_xlfn.IFS(AH6372&lt;&gt;"","1",AI6372&lt;&gt;"","2",AJ6372&lt;&gt;"","3")</f>
        <v>3</v>
      </c>
    </row>
    <row r="6373" spans="1:37" x14ac:dyDescent="0.25">
      <c r="A6373" t="s">
        <v>922</v>
      </c>
      <c r="B6373" t="s">
        <v>187</v>
      </c>
      <c r="C6373" s="67" t="str">
        <f t="shared" si="728"/>
        <v>Ava Frederiksen</v>
      </c>
      <c r="D6373" s="71" t="str" cm="1">
        <f t="array" ref="D6373">_xlfn.IFS(AK6373="1",CONCATENATE(C6373,"Regional"),AK6373="2",CONCATENATE(C6373,"Sectional"),AK6373="3",CONCATENATE(C6373,COUNTIF($C$1:C6373,C6373)))</f>
        <v>Ava Frederiksen9</v>
      </c>
      <c r="E6373" s="66">
        <v>45187.583333333336</v>
      </c>
      <c r="F6373" t="s">
        <v>2560</v>
      </c>
      <c r="G6373" s="46">
        <v>25</v>
      </c>
      <c r="H6373" s="46">
        <v>42</v>
      </c>
      <c r="I6373" s="46">
        <v>3</v>
      </c>
      <c r="J6373" t="s">
        <v>2561</v>
      </c>
      <c r="K6373" t="s">
        <v>131</v>
      </c>
      <c r="L6373" s="46">
        <v>2485</v>
      </c>
      <c r="M6373" s="46">
        <v>35</v>
      </c>
      <c r="N6373" s="46">
        <v>32.299999999999997</v>
      </c>
      <c r="O6373" s="46">
        <v>113</v>
      </c>
      <c r="P6373" s="46">
        <f t="shared" si="729"/>
        <v>1</v>
      </c>
      <c r="R6373" s="67" t="s">
        <v>1453</v>
      </c>
      <c r="S6373" s="67">
        <f>COUNTIF(Y$2:$Y$100,R6373)</f>
        <v>0</v>
      </c>
      <c r="V6373" s="67">
        <f t="shared" si="733"/>
        <v>0</v>
      </c>
      <c r="X6373"/>
      <c r="Y6373" s="67" t="str">
        <f t="shared" si="734"/>
        <v xml:space="preserve"> </v>
      </c>
      <c r="AB6373" t="s">
        <v>131</v>
      </c>
      <c r="AC6373" s="46">
        <v>2485</v>
      </c>
      <c r="AD6373" s="46">
        <v>35</v>
      </c>
      <c r="AE6373" s="46">
        <v>32.299999999999997</v>
      </c>
      <c r="AF6373" s="46">
        <v>113</v>
      </c>
      <c r="AH6373" s="70" t="str">
        <f t="shared" si="730"/>
        <v/>
      </c>
      <c r="AI6373" s="70" t="str">
        <f t="shared" si="731"/>
        <v/>
      </c>
      <c r="AJ6373" s="70" t="str">
        <f t="shared" si="732"/>
        <v>X</v>
      </c>
      <c r="AK6373" s="70" t="str" cm="1">
        <f t="array" ref="AK6373">_xlfn.IFS(AH6373&lt;&gt;"","1",AI6373&lt;&gt;"","2",AJ6373&lt;&gt;"","3")</f>
        <v>3</v>
      </c>
    </row>
    <row r="6374" spans="1:37" x14ac:dyDescent="0.25">
      <c r="A6374" t="s">
        <v>928</v>
      </c>
      <c r="B6374" t="s">
        <v>929</v>
      </c>
      <c r="C6374" s="67" t="str">
        <f t="shared" si="728"/>
        <v>Lili Anaya</v>
      </c>
      <c r="D6374" s="71" t="str" cm="1">
        <f t="array" ref="D6374">_xlfn.IFS(AK6374="1",CONCATENATE(C6374,"Regional"),AK6374="2",CONCATENATE(C6374,"Sectional"),AK6374="3",CONCATENATE(C6374,COUNTIF($C$1:C6374,C6374)))</f>
        <v>Lili Anaya9</v>
      </c>
      <c r="E6374" s="66">
        <v>45187.583333333336</v>
      </c>
      <c r="F6374" t="s">
        <v>2560</v>
      </c>
      <c r="G6374" s="46">
        <v>25</v>
      </c>
      <c r="H6374" s="46">
        <v>44</v>
      </c>
      <c r="I6374" s="46">
        <v>4</v>
      </c>
      <c r="J6374" t="s">
        <v>2561</v>
      </c>
      <c r="K6374" t="s">
        <v>131</v>
      </c>
      <c r="L6374" s="46">
        <v>2485</v>
      </c>
      <c r="M6374" s="46">
        <v>35</v>
      </c>
      <c r="N6374" s="46">
        <v>32.299999999999997</v>
      </c>
      <c r="O6374" s="46">
        <v>113</v>
      </c>
      <c r="P6374" s="46">
        <f t="shared" si="729"/>
        <v>1</v>
      </c>
      <c r="R6374" s="67" t="s">
        <v>1456</v>
      </c>
      <c r="S6374" s="67">
        <f>COUNTIF(Y$2:$Y$100,R6374)</f>
        <v>0</v>
      </c>
      <c r="V6374" s="67">
        <f t="shared" si="733"/>
        <v>0</v>
      </c>
      <c r="X6374"/>
      <c r="Y6374" s="67" t="str">
        <f t="shared" si="734"/>
        <v xml:space="preserve"> </v>
      </c>
      <c r="AB6374" t="s">
        <v>131</v>
      </c>
      <c r="AC6374" s="46">
        <v>2485</v>
      </c>
      <c r="AD6374" s="46">
        <v>35</v>
      </c>
      <c r="AE6374" s="46">
        <v>32.299999999999997</v>
      </c>
      <c r="AF6374" s="46">
        <v>113</v>
      </c>
      <c r="AH6374" s="70" t="str">
        <f t="shared" si="730"/>
        <v/>
      </c>
      <c r="AI6374" s="70" t="str">
        <f t="shared" si="731"/>
        <v/>
      </c>
      <c r="AJ6374" s="70" t="str">
        <f t="shared" si="732"/>
        <v>X</v>
      </c>
      <c r="AK6374" s="70" t="str" cm="1">
        <f t="array" ref="AK6374">_xlfn.IFS(AH6374&lt;&gt;"","1",AI6374&lt;&gt;"","2",AJ6374&lt;&gt;"","3")</f>
        <v>3</v>
      </c>
    </row>
    <row r="6375" spans="1:37" x14ac:dyDescent="0.25">
      <c r="A6375" t="s">
        <v>1706</v>
      </c>
      <c r="B6375" t="s">
        <v>270</v>
      </c>
      <c r="C6375" s="67" t="str">
        <f t="shared" si="728"/>
        <v>Natalie Henslin</v>
      </c>
      <c r="D6375" s="71" t="str" cm="1">
        <f t="array" ref="D6375">_xlfn.IFS(AK6375="1",CONCATENATE(C6375,"Regional"),AK6375="2",CONCATENATE(C6375,"Sectional"),AK6375="3",CONCATENATE(C6375,COUNTIF($C$1:C6375,C6375)))</f>
        <v>Natalie Henslin7</v>
      </c>
      <c r="E6375" s="66">
        <v>45187.583333333336</v>
      </c>
      <c r="F6375" t="s">
        <v>2560</v>
      </c>
      <c r="G6375" s="46">
        <v>25</v>
      </c>
      <c r="H6375" s="46">
        <v>45</v>
      </c>
      <c r="I6375" s="46">
        <v>5</v>
      </c>
      <c r="J6375" t="s">
        <v>2561</v>
      </c>
      <c r="K6375" t="s">
        <v>131</v>
      </c>
      <c r="L6375" s="46">
        <v>2485</v>
      </c>
      <c r="M6375" s="46">
        <v>35</v>
      </c>
      <c r="N6375" s="46">
        <v>32.299999999999997</v>
      </c>
      <c r="O6375" s="46">
        <v>113</v>
      </c>
      <c r="P6375" s="46">
        <f t="shared" si="729"/>
        <v>1</v>
      </c>
      <c r="R6375" s="67" t="s">
        <v>3533</v>
      </c>
      <c r="S6375" s="67">
        <f>COUNTIF(Y$2:$Y$100,R6375)</f>
        <v>0</v>
      </c>
      <c r="V6375" s="67">
        <f t="shared" si="733"/>
        <v>0</v>
      </c>
      <c r="X6375"/>
      <c r="Y6375" s="67" t="str">
        <f t="shared" si="734"/>
        <v xml:space="preserve"> </v>
      </c>
      <c r="AB6375" t="s">
        <v>131</v>
      </c>
      <c r="AC6375" s="46">
        <v>2485</v>
      </c>
      <c r="AD6375" s="46">
        <v>35</v>
      </c>
      <c r="AE6375" s="46">
        <v>32.299999999999997</v>
      </c>
      <c r="AF6375" s="46">
        <v>113</v>
      </c>
      <c r="AH6375" s="70" t="str">
        <f t="shared" si="730"/>
        <v/>
      </c>
      <c r="AI6375" s="70" t="str">
        <f t="shared" si="731"/>
        <v/>
      </c>
      <c r="AJ6375" s="70" t="str">
        <f t="shared" si="732"/>
        <v>X</v>
      </c>
      <c r="AK6375" s="70" t="str" cm="1">
        <f t="array" ref="AK6375">_xlfn.IFS(AH6375&lt;&gt;"","1",AI6375&lt;&gt;"","2",AJ6375&lt;&gt;"","3")</f>
        <v>3</v>
      </c>
    </row>
    <row r="6376" spans="1:37" x14ac:dyDescent="0.25">
      <c r="A6376" t="s">
        <v>923</v>
      </c>
      <c r="B6376" t="s">
        <v>924</v>
      </c>
      <c r="C6376" s="67" t="str">
        <f t="shared" si="728"/>
        <v>McKenzie Holm</v>
      </c>
      <c r="D6376" s="71" t="str" cm="1">
        <f t="array" ref="D6376">_xlfn.IFS(AK6376="1",CONCATENATE(C6376,"Regional"),AK6376="2",CONCATENATE(C6376,"Sectional"),AK6376="3",CONCATENATE(C6376,COUNTIF($C$1:C6376,C6376)))</f>
        <v>McKenzie Holm10</v>
      </c>
      <c r="E6376" s="66">
        <v>45187.583333333336</v>
      </c>
      <c r="F6376" t="s">
        <v>2560</v>
      </c>
      <c r="G6376" s="46">
        <v>25</v>
      </c>
      <c r="H6376" s="46">
        <v>45</v>
      </c>
      <c r="I6376" s="46">
        <v>5</v>
      </c>
      <c r="J6376" t="s">
        <v>2561</v>
      </c>
      <c r="K6376" t="s">
        <v>131</v>
      </c>
      <c r="L6376" s="46">
        <v>2485</v>
      </c>
      <c r="M6376" s="46">
        <v>35</v>
      </c>
      <c r="N6376" s="46">
        <v>32.299999999999997</v>
      </c>
      <c r="O6376" s="46">
        <v>113</v>
      </c>
      <c r="P6376" s="46">
        <f t="shared" si="729"/>
        <v>1</v>
      </c>
      <c r="R6376" s="67" t="s">
        <v>1454</v>
      </c>
      <c r="S6376" s="67">
        <f>COUNTIF(Y$2:$Y$100,R6376)</f>
        <v>0</v>
      </c>
      <c r="V6376" s="67">
        <f t="shared" si="733"/>
        <v>0</v>
      </c>
      <c r="X6376"/>
      <c r="Y6376" s="67" t="str">
        <f t="shared" si="734"/>
        <v xml:space="preserve"> </v>
      </c>
      <c r="AB6376" t="s">
        <v>131</v>
      </c>
      <c r="AC6376" s="46">
        <v>2485</v>
      </c>
      <c r="AD6376" s="46">
        <v>35</v>
      </c>
      <c r="AE6376" s="46">
        <v>32.299999999999997</v>
      </c>
      <c r="AF6376" s="46">
        <v>113</v>
      </c>
      <c r="AH6376" s="70" t="str">
        <f t="shared" si="730"/>
        <v/>
      </c>
      <c r="AI6376" s="70" t="str">
        <f t="shared" si="731"/>
        <v/>
      </c>
      <c r="AJ6376" s="70" t="str">
        <f t="shared" si="732"/>
        <v>X</v>
      </c>
      <c r="AK6376" s="70" t="str" cm="1">
        <f t="array" ref="AK6376">_xlfn.IFS(AH6376&lt;&gt;"","1",AI6376&lt;&gt;"","2",AJ6376&lt;&gt;"","3")</f>
        <v>3</v>
      </c>
    </row>
    <row r="6377" spans="1:37" x14ac:dyDescent="0.25">
      <c r="A6377" t="s">
        <v>887</v>
      </c>
      <c r="B6377" t="s">
        <v>888</v>
      </c>
      <c r="C6377" s="67" t="str">
        <f t="shared" si="728"/>
        <v>Ayla Trollop</v>
      </c>
      <c r="D6377" s="71" t="str" cm="1">
        <f t="array" ref="D6377">_xlfn.IFS(AK6377="1",CONCATENATE(C6377,"Regional"),AK6377="2",CONCATENATE(C6377,"Sectional"),AK6377="3",CONCATENATE(C6377,COUNTIF($C$1:C6377,C6377)))</f>
        <v>Ayla Trollop9</v>
      </c>
      <c r="E6377" s="66">
        <v>45187.583333333336</v>
      </c>
      <c r="F6377" t="s">
        <v>2560</v>
      </c>
      <c r="G6377" s="46">
        <v>25</v>
      </c>
      <c r="H6377" s="46">
        <v>45</v>
      </c>
      <c r="I6377" s="46">
        <v>5</v>
      </c>
      <c r="J6377" t="s">
        <v>2561</v>
      </c>
      <c r="K6377" t="s">
        <v>131</v>
      </c>
      <c r="L6377" s="46">
        <v>2485</v>
      </c>
      <c r="M6377" s="46">
        <v>35</v>
      </c>
      <c r="N6377" s="46">
        <v>32.299999999999997</v>
      </c>
      <c r="O6377" s="46">
        <v>113</v>
      </c>
      <c r="P6377" s="46">
        <f t="shared" si="729"/>
        <v>1</v>
      </c>
      <c r="R6377" s="67" t="s">
        <v>1433</v>
      </c>
      <c r="S6377" s="67">
        <f>COUNTIF(Y$2:$Y$100,R6377)</f>
        <v>0</v>
      </c>
      <c r="V6377" s="67">
        <f t="shared" si="733"/>
        <v>0</v>
      </c>
      <c r="X6377"/>
      <c r="Y6377" s="67" t="str">
        <f t="shared" si="734"/>
        <v xml:space="preserve"> </v>
      </c>
      <c r="AB6377" t="s">
        <v>131</v>
      </c>
      <c r="AC6377" s="46">
        <v>2485</v>
      </c>
      <c r="AD6377" s="46">
        <v>35</v>
      </c>
      <c r="AE6377" s="46">
        <v>32.299999999999997</v>
      </c>
      <c r="AF6377" s="46">
        <v>113</v>
      </c>
      <c r="AH6377" s="70" t="str">
        <f t="shared" si="730"/>
        <v/>
      </c>
      <c r="AI6377" s="70" t="str">
        <f t="shared" si="731"/>
        <v/>
      </c>
      <c r="AJ6377" s="70" t="str">
        <f t="shared" si="732"/>
        <v>X</v>
      </c>
      <c r="AK6377" s="70" t="str" cm="1">
        <f t="array" ref="AK6377">_xlfn.IFS(AH6377&lt;&gt;"","1",AI6377&lt;&gt;"","2",AJ6377&lt;&gt;"","3")</f>
        <v>3</v>
      </c>
    </row>
    <row r="6378" spans="1:37" x14ac:dyDescent="0.25">
      <c r="A6378" t="s">
        <v>1687</v>
      </c>
      <c r="B6378" t="s">
        <v>434</v>
      </c>
      <c r="C6378" s="67" t="str">
        <f t="shared" si="728"/>
        <v>Ella Lambrecht</v>
      </c>
      <c r="D6378" s="71" t="str" cm="1">
        <f t="array" ref="D6378">_xlfn.IFS(AK6378="1",CONCATENATE(C6378,"Regional"),AK6378="2",CONCATENATE(C6378,"Sectional"),AK6378="3",CONCATENATE(C6378,COUNTIF($C$1:C6378,C6378)))</f>
        <v>Ella Lambrecht9</v>
      </c>
      <c r="E6378" s="66">
        <v>45187.583333333336</v>
      </c>
      <c r="F6378" t="s">
        <v>2560</v>
      </c>
      <c r="G6378" s="46">
        <v>25</v>
      </c>
      <c r="H6378" s="46">
        <v>45</v>
      </c>
      <c r="I6378" s="46">
        <v>5</v>
      </c>
      <c r="J6378" t="s">
        <v>2561</v>
      </c>
      <c r="K6378" t="s">
        <v>131</v>
      </c>
      <c r="L6378" s="46">
        <v>2485</v>
      </c>
      <c r="M6378" s="46">
        <v>35</v>
      </c>
      <c r="N6378" s="46">
        <v>32.299999999999997</v>
      </c>
      <c r="O6378" s="46">
        <v>113</v>
      </c>
      <c r="P6378" s="46">
        <f t="shared" si="729"/>
        <v>1</v>
      </c>
      <c r="R6378" s="67" t="s">
        <v>3540</v>
      </c>
      <c r="S6378" s="67">
        <f>COUNTIF(Y$2:$Y$100,R6378)</f>
        <v>0</v>
      </c>
      <c r="V6378" s="67">
        <f t="shared" si="733"/>
        <v>0</v>
      </c>
      <c r="X6378"/>
      <c r="Y6378" s="67" t="str">
        <f t="shared" si="734"/>
        <v xml:space="preserve"> </v>
      </c>
      <c r="AB6378" t="s">
        <v>131</v>
      </c>
      <c r="AC6378" s="46">
        <v>2485</v>
      </c>
      <c r="AD6378" s="46">
        <v>35</v>
      </c>
      <c r="AE6378" s="46">
        <v>32.299999999999997</v>
      </c>
      <c r="AF6378" s="46">
        <v>113</v>
      </c>
      <c r="AH6378" s="70" t="str">
        <f t="shared" si="730"/>
        <v/>
      </c>
      <c r="AI6378" s="70" t="str">
        <f t="shared" si="731"/>
        <v/>
      </c>
      <c r="AJ6378" s="70" t="str">
        <f t="shared" si="732"/>
        <v>X</v>
      </c>
      <c r="AK6378" s="70" t="str" cm="1">
        <f t="array" ref="AK6378">_xlfn.IFS(AH6378&lt;&gt;"","1",AI6378&lt;&gt;"","2",AJ6378&lt;&gt;"","3")</f>
        <v>3</v>
      </c>
    </row>
    <row r="6379" spans="1:37" x14ac:dyDescent="0.25">
      <c r="A6379" t="s">
        <v>1686</v>
      </c>
      <c r="B6379" t="s">
        <v>434</v>
      </c>
      <c r="C6379" s="67" t="str">
        <f t="shared" si="728"/>
        <v>Ella Wendling</v>
      </c>
      <c r="D6379" s="71" t="str" cm="1">
        <f t="array" ref="D6379">_xlfn.IFS(AK6379="1",CONCATENATE(C6379,"Regional"),AK6379="2",CONCATENATE(C6379,"Sectional"),AK6379="3",CONCATENATE(C6379,COUNTIF($C$1:C6379,C6379)))</f>
        <v>Ella Wendling8</v>
      </c>
      <c r="E6379" s="66">
        <v>45187.583333333336</v>
      </c>
      <c r="F6379" t="s">
        <v>2560</v>
      </c>
      <c r="G6379" s="46">
        <v>25</v>
      </c>
      <c r="H6379" s="46">
        <v>46</v>
      </c>
      <c r="I6379" s="46">
        <v>9</v>
      </c>
      <c r="J6379" t="s">
        <v>2561</v>
      </c>
      <c r="K6379" t="s">
        <v>131</v>
      </c>
      <c r="L6379" s="46">
        <v>2485</v>
      </c>
      <c r="M6379" s="46">
        <v>35</v>
      </c>
      <c r="N6379" s="46">
        <v>32.299999999999997</v>
      </c>
      <c r="O6379" s="46">
        <v>113</v>
      </c>
      <c r="P6379" s="46">
        <f t="shared" si="729"/>
        <v>1</v>
      </c>
      <c r="R6379" s="67" t="s">
        <v>3538</v>
      </c>
      <c r="S6379" s="67">
        <f>COUNTIF(Y$2:$Y$100,R6379)</f>
        <v>0</v>
      </c>
      <c r="V6379" s="67">
        <f t="shared" si="733"/>
        <v>0</v>
      </c>
      <c r="X6379"/>
      <c r="Y6379" s="67" t="str">
        <f t="shared" si="734"/>
        <v xml:space="preserve"> </v>
      </c>
      <c r="AB6379" t="s">
        <v>131</v>
      </c>
      <c r="AC6379" s="46">
        <v>2485</v>
      </c>
      <c r="AD6379" s="46">
        <v>35</v>
      </c>
      <c r="AE6379" s="46">
        <v>32.299999999999997</v>
      </c>
      <c r="AF6379" s="46">
        <v>113</v>
      </c>
      <c r="AH6379" s="70" t="str">
        <f t="shared" si="730"/>
        <v/>
      </c>
      <c r="AI6379" s="70" t="str">
        <f t="shared" si="731"/>
        <v/>
      </c>
      <c r="AJ6379" s="70" t="str">
        <f t="shared" si="732"/>
        <v>X</v>
      </c>
      <c r="AK6379" s="70" t="str" cm="1">
        <f t="array" ref="AK6379">_xlfn.IFS(AH6379&lt;&gt;"","1",AI6379&lt;&gt;"","2",AJ6379&lt;&gt;"","3")</f>
        <v>3</v>
      </c>
    </row>
    <row r="6380" spans="1:37" x14ac:dyDescent="0.25">
      <c r="A6380" t="s">
        <v>935</v>
      </c>
      <c r="B6380" t="s">
        <v>473</v>
      </c>
      <c r="C6380" s="67" t="str">
        <f t="shared" si="728"/>
        <v>Gabby Neilitz</v>
      </c>
      <c r="D6380" s="71" t="str" cm="1">
        <f t="array" ref="D6380">_xlfn.IFS(AK6380="1",CONCATENATE(C6380,"Regional"),AK6380="2",CONCATENATE(C6380,"Sectional"),AK6380="3",CONCATENATE(C6380,COUNTIF($C$1:C6380,C6380)))</f>
        <v>Gabby Neilitz9</v>
      </c>
      <c r="E6380" s="66">
        <v>45187.583333333336</v>
      </c>
      <c r="F6380" t="s">
        <v>2560</v>
      </c>
      <c r="G6380" s="46">
        <v>25</v>
      </c>
      <c r="H6380" s="46">
        <v>47</v>
      </c>
      <c r="I6380" s="46">
        <v>10</v>
      </c>
      <c r="J6380" t="s">
        <v>2561</v>
      </c>
      <c r="K6380" t="s">
        <v>131</v>
      </c>
      <c r="L6380" s="46">
        <v>2485</v>
      </c>
      <c r="M6380" s="46">
        <v>35</v>
      </c>
      <c r="N6380" s="46">
        <v>32.299999999999997</v>
      </c>
      <c r="O6380" s="46">
        <v>113</v>
      </c>
      <c r="P6380" s="46">
        <f t="shared" si="729"/>
        <v>1</v>
      </c>
      <c r="R6380" s="67" t="s">
        <v>1460</v>
      </c>
      <c r="S6380" s="67">
        <f>COUNTIF(Y$2:$Y$100,R6380)</f>
        <v>0</v>
      </c>
      <c r="V6380" s="67">
        <f t="shared" si="733"/>
        <v>0</v>
      </c>
      <c r="X6380"/>
      <c r="Y6380" s="67" t="str">
        <f t="shared" si="734"/>
        <v xml:space="preserve"> </v>
      </c>
      <c r="AB6380" t="s">
        <v>131</v>
      </c>
      <c r="AC6380" s="46">
        <v>2485</v>
      </c>
      <c r="AD6380" s="46">
        <v>35</v>
      </c>
      <c r="AE6380" s="46">
        <v>32.299999999999997</v>
      </c>
      <c r="AF6380" s="46">
        <v>113</v>
      </c>
      <c r="AH6380" s="70" t="str">
        <f t="shared" si="730"/>
        <v/>
      </c>
      <c r="AI6380" s="70" t="str">
        <f t="shared" si="731"/>
        <v/>
      </c>
      <c r="AJ6380" s="70" t="str">
        <f t="shared" si="732"/>
        <v>X</v>
      </c>
      <c r="AK6380" s="70" t="str" cm="1">
        <f t="array" ref="AK6380">_xlfn.IFS(AH6380&lt;&gt;"","1",AI6380&lt;&gt;"","2",AJ6380&lt;&gt;"","3")</f>
        <v>3</v>
      </c>
    </row>
    <row r="6381" spans="1:37" x14ac:dyDescent="0.25">
      <c r="A6381" t="s">
        <v>2096</v>
      </c>
      <c r="B6381" t="s">
        <v>434</v>
      </c>
      <c r="C6381" s="67" t="str">
        <f t="shared" si="728"/>
        <v>Ella Szekeress</v>
      </c>
      <c r="D6381" s="71" t="str" cm="1">
        <f t="array" ref="D6381">_xlfn.IFS(AK6381="1",CONCATENATE(C6381,"Regional"),AK6381="2",CONCATENATE(C6381,"Sectional"),AK6381="3",CONCATENATE(C6381,COUNTIF($C$1:C6381,C6381)))</f>
        <v>Ella Szekeress7</v>
      </c>
      <c r="E6381" s="66">
        <v>45187.583333333336</v>
      </c>
      <c r="F6381" t="s">
        <v>2560</v>
      </c>
      <c r="G6381" s="46">
        <v>25</v>
      </c>
      <c r="H6381" s="46">
        <v>49</v>
      </c>
      <c r="I6381" s="46">
        <v>11</v>
      </c>
      <c r="J6381" t="s">
        <v>2561</v>
      </c>
      <c r="K6381" t="s">
        <v>131</v>
      </c>
      <c r="L6381" s="46">
        <v>2485</v>
      </c>
      <c r="M6381" s="46">
        <v>35</v>
      </c>
      <c r="N6381" s="46">
        <v>32.299999999999997</v>
      </c>
      <c r="O6381" s="46">
        <v>113</v>
      </c>
      <c r="P6381" s="46">
        <f t="shared" si="729"/>
        <v>1</v>
      </c>
      <c r="R6381" s="67" t="s">
        <v>3121</v>
      </c>
      <c r="S6381" s="67">
        <f>COUNTIF(Y$2:$Y$100,R6381)</f>
        <v>0</v>
      </c>
      <c r="V6381" s="67">
        <f t="shared" si="733"/>
        <v>0</v>
      </c>
      <c r="X6381"/>
      <c r="Y6381" s="67" t="str">
        <f t="shared" si="734"/>
        <v xml:space="preserve"> </v>
      </c>
      <c r="AB6381" t="s">
        <v>131</v>
      </c>
      <c r="AC6381" s="46">
        <v>2485</v>
      </c>
      <c r="AD6381" s="46">
        <v>35</v>
      </c>
      <c r="AE6381" s="46">
        <v>32.299999999999997</v>
      </c>
      <c r="AF6381" s="46">
        <v>113</v>
      </c>
      <c r="AH6381" s="70" t="str">
        <f t="shared" si="730"/>
        <v/>
      </c>
      <c r="AI6381" s="70" t="str">
        <f t="shared" si="731"/>
        <v/>
      </c>
      <c r="AJ6381" s="70" t="str">
        <f t="shared" si="732"/>
        <v>X</v>
      </c>
      <c r="AK6381" s="70" t="str" cm="1">
        <f t="array" ref="AK6381">_xlfn.IFS(AH6381&lt;&gt;"","1",AI6381&lt;&gt;"","2",AJ6381&lt;&gt;"","3")</f>
        <v>3</v>
      </c>
    </row>
    <row r="6382" spans="1:37" x14ac:dyDescent="0.25">
      <c r="A6382" t="s">
        <v>2091</v>
      </c>
      <c r="B6382" t="s">
        <v>2715</v>
      </c>
      <c r="C6382" s="67" t="str">
        <f t="shared" si="728"/>
        <v>Lexxi Oertel</v>
      </c>
      <c r="D6382" s="71" t="str" cm="1">
        <f t="array" ref="D6382">_xlfn.IFS(AK6382="1",CONCATENATE(C6382,"Regional"),AK6382="2",CONCATENATE(C6382,"Sectional"),AK6382="3",CONCATENATE(C6382,COUNTIF($C$1:C6382,C6382)))</f>
        <v>Lexxi Oertel10</v>
      </c>
      <c r="E6382" s="66">
        <v>45187.583333333336</v>
      </c>
      <c r="F6382" t="s">
        <v>2560</v>
      </c>
      <c r="G6382" s="46">
        <v>25</v>
      </c>
      <c r="H6382" s="46">
        <v>49</v>
      </c>
      <c r="I6382" s="46">
        <v>11</v>
      </c>
      <c r="J6382" t="s">
        <v>2561</v>
      </c>
      <c r="K6382" t="s">
        <v>131</v>
      </c>
      <c r="L6382" s="46">
        <v>2485</v>
      </c>
      <c r="M6382" s="46">
        <v>35</v>
      </c>
      <c r="N6382" s="46">
        <v>32.299999999999997</v>
      </c>
      <c r="O6382" s="46">
        <v>113</v>
      </c>
      <c r="P6382" s="46">
        <f t="shared" si="729"/>
        <v>1</v>
      </c>
      <c r="R6382" s="67" t="s">
        <v>3115</v>
      </c>
      <c r="S6382" s="67">
        <f>COUNTIF(Y$2:$Y$100,R6382)</f>
        <v>0</v>
      </c>
      <c r="V6382" s="67">
        <f t="shared" si="733"/>
        <v>0</v>
      </c>
      <c r="X6382"/>
      <c r="Y6382" s="67" t="str">
        <f t="shared" si="734"/>
        <v xml:space="preserve"> </v>
      </c>
      <c r="AB6382" t="s">
        <v>131</v>
      </c>
      <c r="AC6382" s="46">
        <v>2485</v>
      </c>
      <c r="AD6382" s="46">
        <v>35</v>
      </c>
      <c r="AE6382" s="46">
        <v>32.299999999999997</v>
      </c>
      <c r="AF6382" s="46">
        <v>113</v>
      </c>
      <c r="AH6382" s="70" t="str">
        <f t="shared" si="730"/>
        <v/>
      </c>
      <c r="AI6382" s="70" t="str">
        <f t="shared" si="731"/>
        <v/>
      </c>
      <c r="AJ6382" s="70" t="str">
        <f t="shared" si="732"/>
        <v>X</v>
      </c>
      <c r="AK6382" s="70" t="str" cm="1">
        <f t="array" ref="AK6382">_xlfn.IFS(AH6382&lt;&gt;"","1",AI6382&lt;&gt;"","2",AJ6382&lt;&gt;"","3")</f>
        <v>3</v>
      </c>
    </row>
    <row r="6383" spans="1:37" x14ac:dyDescent="0.25">
      <c r="A6383" t="s">
        <v>246</v>
      </c>
      <c r="B6383" t="s">
        <v>187</v>
      </c>
      <c r="C6383" s="67" t="str">
        <f t="shared" si="728"/>
        <v>Ava Fetterer</v>
      </c>
      <c r="D6383" s="71" t="str" cm="1">
        <f t="array" ref="D6383">_xlfn.IFS(AK6383="1",CONCATENATE(C6383,"Regional"),AK6383="2",CONCATENATE(C6383,"Sectional"),AK6383="3",CONCATENATE(C6383,COUNTIF($C$1:C6383,C6383)))</f>
        <v>Ava Fetterer7</v>
      </c>
      <c r="E6383" s="66">
        <v>45187.583333333336</v>
      </c>
      <c r="F6383" t="s">
        <v>2560</v>
      </c>
      <c r="G6383" s="46">
        <v>25</v>
      </c>
      <c r="H6383" s="46">
        <v>50</v>
      </c>
      <c r="I6383" s="46">
        <v>13</v>
      </c>
      <c r="J6383" t="s">
        <v>2561</v>
      </c>
      <c r="K6383" t="s">
        <v>131</v>
      </c>
      <c r="L6383" s="46">
        <v>2485</v>
      </c>
      <c r="M6383" s="46">
        <v>35</v>
      </c>
      <c r="N6383" s="46">
        <v>32.299999999999997</v>
      </c>
      <c r="O6383" s="46">
        <v>113</v>
      </c>
      <c r="P6383" s="46">
        <f t="shared" si="729"/>
        <v>1</v>
      </c>
      <c r="R6383" s="67" t="s">
        <v>1530</v>
      </c>
      <c r="S6383" s="67">
        <f>COUNTIF(Y$2:$Y$100,R6383)</f>
        <v>0</v>
      </c>
      <c r="V6383" s="67">
        <f t="shared" si="733"/>
        <v>0</v>
      </c>
      <c r="X6383"/>
      <c r="Y6383" s="67" t="str">
        <f t="shared" si="734"/>
        <v xml:space="preserve"> </v>
      </c>
      <c r="AB6383" t="s">
        <v>131</v>
      </c>
      <c r="AC6383" s="46">
        <v>2485</v>
      </c>
      <c r="AD6383" s="46">
        <v>35</v>
      </c>
      <c r="AE6383" s="46">
        <v>32.299999999999997</v>
      </c>
      <c r="AF6383" s="46">
        <v>113</v>
      </c>
      <c r="AH6383" s="70" t="str">
        <f t="shared" si="730"/>
        <v/>
      </c>
      <c r="AI6383" s="70" t="str">
        <f t="shared" si="731"/>
        <v/>
      </c>
      <c r="AJ6383" s="70" t="str">
        <f t="shared" si="732"/>
        <v>X</v>
      </c>
      <c r="AK6383" s="70" t="str" cm="1">
        <f t="array" ref="AK6383">_xlfn.IFS(AH6383&lt;&gt;"","1",AI6383&lt;&gt;"","2",AJ6383&lt;&gt;"","3")</f>
        <v>3</v>
      </c>
    </row>
    <row r="6384" spans="1:37" x14ac:dyDescent="0.25">
      <c r="A6384" t="s">
        <v>216</v>
      </c>
      <c r="B6384" t="s">
        <v>931</v>
      </c>
      <c r="C6384" s="67" t="str">
        <f t="shared" si="728"/>
        <v>Shylah Brogan</v>
      </c>
      <c r="D6384" s="71" t="str" cm="1">
        <f t="array" ref="D6384">_xlfn.IFS(AK6384="1",CONCATENATE(C6384,"Regional"),AK6384="2",CONCATENATE(C6384,"Sectional"),AK6384="3",CONCATENATE(C6384,COUNTIF($C$1:C6384,C6384)))</f>
        <v>Shylah Brogan10</v>
      </c>
      <c r="E6384" s="66">
        <v>45187.583333333336</v>
      </c>
      <c r="F6384" t="s">
        <v>2560</v>
      </c>
      <c r="G6384" s="46">
        <v>25</v>
      </c>
      <c r="H6384" s="46">
        <v>51</v>
      </c>
      <c r="I6384" s="46">
        <v>14</v>
      </c>
      <c r="J6384" t="s">
        <v>2561</v>
      </c>
      <c r="K6384" t="s">
        <v>131</v>
      </c>
      <c r="L6384" s="46">
        <v>2485</v>
      </c>
      <c r="M6384" s="46">
        <v>35</v>
      </c>
      <c r="N6384" s="46">
        <v>32.299999999999997</v>
      </c>
      <c r="O6384" s="46">
        <v>113</v>
      </c>
      <c r="P6384" s="46">
        <f t="shared" si="729"/>
        <v>1</v>
      </c>
      <c r="R6384" s="67" t="s">
        <v>1458</v>
      </c>
      <c r="S6384" s="67">
        <f>COUNTIF(Y$2:$Y$100,R6384)</f>
        <v>0</v>
      </c>
      <c r="V6384" s="67">
        <f t="shared" si="733"/>
        <v>0</v>
      </c>
      <c r="X6384"/>
      <c r="Y6384" s="67" t="str">
        <f t="shared" si="734"/>
        <v xml:space="preserve"> </v>
      </c>
      <c r="AB6384" t="s">
        <v>131</v>
      </c>
      <c r="AC6384" s="46">
        <v>2485</v>
      </c>
      <c r="AD6384" s="46">
        <v>35</v>
      </c>
      <c r="AE6384" s="46">
        <v>32.299999999999997</v>
      </c>
      <c r="AF6384" s="46">
        <v>113</v>
      </c>
      <c r="AH6384" s="70" t="str">
        <f t="shared" si="730"/>
        <v/>
      </c>
      <c r="AI6384" s="70" t="str">
        <f t="shared" si="731"/>
        <v/>
      </c>
      <c r="AJ6384" s="70" t="str">
        <f t="shared" si="732"/>
        <v>X</v>
      </c>
      <c r="AK6384" s="70" t="str" cm="1">
        <f t="array" ref="AK6384">_xlfn.IFS(AH6384&lt;&gt;"","1",AI6384&lt;&gt;"","2",AJ6384&lt;&gt;"","3")</f>
        <v>3</v>
      </c>
    </row>
    <row r="6385" spans="1:37" x14ac:dyDescent="0.25">
      <c r="A6385" t="s">
        <v>364</v>
      </c>
      <c r="B6385" t="s">
        <v>543</v>
      </c>
      <c r="C6385" s="67" t="str">
        <f t="shared" si="728"/>
        <v>Brooke Strangfeld</v>
      </c>
      <c r="D6385" s="71" t="str" cm="1">
        <f t="array" ref="D6385">_xlfn.IFS(AK6385="1",CONCATENATE(C6385,"Regional"),AK6385="2",CONCATENATE(C6385,"Sectional"),AK6385="3",CONCATENATE(C6385,COUNTIF($C$1:C6385,C6385)))</f>
        <v>Brooke Strangfeld8</v>
      </c>
      <c r="E6385" s="66">
        <v>45187.583333333336</v>
      </c>
      <c r="F6385" t="s">
        <v>2560</v>
      </c>
      <c r="G6385" s="46">
        <v>25</v>
      </c>
      <c r="H6385" s="46">
        <v>53</v>
      </c>
      <c r="I6385" s="46">
        <v>15</v>
      </c>
      <c r="J6385" t="s">
        <v>2561</v>
      </c>
      <c r="K6385" t="s">
        <v>131</v>
      </c>
      <c r="L6385" s="46">
        <v>2485</v>
      </c>
      <c r="M6385" s="46">
        <v>35</v>
      </c>
      <c r="N6385" s="46">
        <v>32.299999999999997</v>
      </c>
      <c r="O6385" s="46">
        <v>113</v>
      </c>
      <c r="P6385" s="46">
        <f t="shared" si="729"/>
        <v>1</v>
      </c>
      <c r="R6385" s="67" t="s">
        <v>1531</v>
      </c>
      <c r="S6385" s="67">
        <f>COUNTIF(Y$2:$Y$100,R6385)</f>
        <v>0</v>
      </c>
      <c r="V6385" s="67">
        <f t="shared" si="733"/>
        <v>0</v>
      </c>
      <c r="X6385"/>
      <c r="Y6385" s="67" t="str">
        <f t="shared" si="734"/>
        <v xml:space="preserve"> </v>
      </c>
      <c r="AB6385" t="s">
        <v>131</v>
      </c>
      <c r="AC6385" s="46">
        <v>2485</v>
      </c>
      <c r="AD6385" s="46">
        <v>35</v>
      </c>
      <c r="AE6385" s="46">
        <v>32.299999999999997</v>
      </c>
      <c r="AF6385" s="46">
        <v>113</v>
      </c>
      <c r="AH6385" s="70" t="str">
        <f t="shared" si="730"/>
        <v/>
      </c>
      <c r="AI6385" s="70" t="str">
        <f t="shared" si="731"/>
        <v/>
      </c>
      <c r="AJ6385" s="70" t="str">
        <f t="shared" si="732"/>
        <v>X</v>
      </c>
      <c r="AK6385" s="70" t="str" cm="1">
        <f t="array" ref="AK6385">_xlfn.IFS(AH6385&lt;&gt;"","1",AI6385&lt;&gt;"","2",AJ6385&lt;&gt;"","3")</f>
        <v>3</v>
      </c>
    </row>
    <row r="6386" spans="1:37" x14ac:dyDescent="0.25">
      <c r="A6386" t="s">
        <v>930</v>
      </c>
      <c r="B6386" t="s">
        <v>772</v>
      </c>
      <c r="C6386" s="67" t="str">
        <f t="shared" si="728"/>
        <v>Alexa Cour</v>
      </c>
      <c r="D6386" s="71" t="str" cm="1">
        <f t="array" ref="D6386">_xlfn.IFS(AK6386="1",CONCATENATE(C6386,"Regional"),AK6386="2",CONCATENATE(C6386,"Sectional"),AK6386="3",CONCATENATE(C6386,COUNTIF($C$1:C6386,C6386)))</f>
        <v>Alexa Cour9</v>
      </c>
      <c r="E6386" s="66">
        <v>45187.583333333336</v>
      </c>
      <c r="F6386" t="s">
        <v>2560</v>
      </c>
      <c r="G6386" s="46">
        <v>25</v>
      </c>
      <c r="H6386" s="46">
        <v>53</v>
      </c>
      <c r="I6386" s="46">
        <v>15</v>
      </c>
      <c r="J6386" t="s">
        <v>2561</v>
      </c>
      <c r="K6386" t="s">
        <v>131</v>
      </c>
      <c r="L6386" s="46">
        <v>2485</v>
      </c>
      <c r="M6386" s="46">
        <v>35</v>
      </c>
      <c r="N6386" s="46">
        <v>32.299999999999997</v>
      </c>
      <c r="O6386" s="46">
        <v>113</v>
      </c>
      <c r="P6386" s="46">
        <f t="shared" si="729"/>
        <v>1</v>
      </c>
      <c r="R6386" s="67" t="s">
        <v>1457</v>
      </c>
      <c r="S6386" s="67">
        <f>COUNTIF(Y$2:$Y$100,R6386)</f>
        <v>0</v>
      </c>
      <c r="V6386" s="67">
        <f t="shared" si="733"/>
        <v>0</v>
      </c>
      <c r="X6386"/>
      <c r="Y6386" s="67" t="str">
        <f t="shared" si="734"/>
        <v xml:space="preserve"> </v>
      </c>
      <c r="AB6386" t="s">
        <v>131</v>
      </c>
      <c r="AC6386" s="46">
        <v>2485</v>
      </c>
      <c r="AD6386" s="46">
        <v>35</v>
      </c>
      <c r="AE6386" s="46">
        <v>32.299999999999997</v>
      </c>
      <c r="AF6386" s="46">
        <v>113</v>
      </c>
      <c r="AH6386" s="70" t="str">
        <f t="shared" si="730"/>
        <v/>
      </c>
      <c r="AI6386" s="70" t="str">
        <f t="shared" si="731"/>
        <v/>
      </c>
      <c r="AJ6386" s="70" t="str">
        <f t="shared" si="732"/>
        <v>X</v>
      </c>
      <c r="AK6386" s="70" t="str" cm="1">
        <f t="array" ref="AK6386">_xlfn.IFS(AH6386&lt;&gt;"","1",AI6386&lt;&gt;"","2",AJ6386&lt;&gt;"","3")</f>
        <v>3</v>
      </c>
    </row>
    <row r="6387" spans="1:37" x14ac:dyDescent="0.25">
      <c r="A6387" t="s">
        <v>309</v>
      </c>
      <c r="B6387" t="s">
        <v>492</v>
      </c>
      <c r="C6387" s="67" t="str">
        <f t="shared" si="728"/>
        <v>Anna Meyer</v>
      </c>
      <c r="D6387" s="71" t="str" cm="1">
        <f t="array" ref="D6387">_xlfn.IFS(AK6387="1",CONCATENATE(C6387,"Regional"),AK6387="2",CONCATENATE(C6387,"Sectional"),AK6387="3",CONCATENATE(C6387,COUNTIF($C$1:C6387,C6387)))</f>
        <v>Anna Meyer4</v>
      </c>
      <c r="E6387" s="66">
        <v>45187.583333333336</v>
      </c>
      <c r="F6387" t="s">
        <v>2560</v>
      </c>
      <c r="G6387" s="46">
        <v>25</v>
      </c>
      <c r="H6387" s="46">
        <v>54</v>
      </c>
      <c r="I6387" s="46">
        <v>17</v>
      </c>
      <c r="J6387" t="s">
        <v>2561</v>
      </c>
      <c r="K6387" t="s">
        <v>131</v>
      </c>
      <c r="L6387" s="46">
        <v>2485</v>
      </c>
      <c r="M6387" s="46">
        <v>35</v>
      </c>
      <c r="N6387" s="46">
        <v>32.299999999999997</v>
      </c>
      <c r="O6387" s="46">
        <v>113</v>
      </c>
      <c r="P6387" s="46">
        <f t="shared" si="729"/>
        <v>1</v>
      </c>
      <c r="R6387" s="67" t="s">
        <v>3122</v>
      </c>
      <c r="S6387" s="67">
        <f>COUNTIF(Y$2:$Y$100,R6387)</f>
        <v>0</v>
      </c>
      <c r="V6387" s="67">
        <f t="shared" si="733"/>
        <v>0</v>
      </c>
      <c r="X6387"/>
      <c r="Y6387" s="67" t="str">
        <f t="shared" si="734"/>
        <v xml:space="preserve"> </v>
      </c>
      <c r="AB6387" t="s">
        <v>131</v>
      </c>
      <c r="AC6387" s="46">
        <v>2485</v>
      </c>
      <c r="AD6387" s="46">
        <v>35</v>
      </c>
      <c r="AE6387" s="46">
        <v>32.299999999999997</v>
      </c>
      <c r="AF6387" s="46">
        <v>113</v>
      </c>
      <c r="AH6387" s="70" t="str">
        <f t="shared" si="730"/>
        <v/>
      </c>
      <c r="AI6387" s="70" t="str">
        <f t="shared" si="731"/>
        <v/>
      </c>
      <c r="AJ6387" s="70" t="str">
        <f t="shared" si="732"/>
        <v>X</v>
      </c>
      <c r="AK6387" s="70" t="str" cm="1">
        <f t="array" ref="AK6387">_xlfn.IFS(AH6387&lt;&gt;"","1",AI6387&lt;&gt;"","2",AJ6387&lt;&gt;"","3")</f>
        <v>3</v>
      </c>
    </row>
    <row r="6388" spans="1:37" x14ac:dyDescent="0.25">
      <c r="A6388" t="s">
        <v>933</v>
      </c>
      <c r="B6388" t="s">
        <v>181</v>
      </c>
      <c r="C6388" s="67" t="str">
        <f t="shared" si="728"/>
        <v>Skylar Millan</v>
      </c>
      <c r="D6388" s="71" t="str" cm="1">
        <f t="array" ref="D6388">_xlfn.IFS(AK6388="1",CONCATENATE(C6388,"Regional"),AK6388="2",CONCATENATE(C6388,"Sectional"),AK6388="3",CONCATENATE(C6388,COUNTIF($C$1:C6388,C6388)))</f>
        <v>Skylar Millan9</v>
      </c>
      <c r="E6388" s="66">
        <v>45187.583333333336</v>
      </c>
      <c r="F6388" t="s">
        <v>2560</v>
      </c>
      <c r="G6388" s="46">
        <v>25</v>
      </c>
      <c r="H6388" s="46">
        <v>54</v>
      </c>
      <c r="I6388" s="46">
        <v>17</v>
      </c>
      <c r="J6388" t="s">
        <v>2561</v>
      </c>
      <c r="K6388" t="s">
        <v>131</v>
      </c>
      <c r="L6388" s="46">
        <v>2485</v>
      </c>
      <c r="M6388" s="46">
        <v>35</v>
      </c>
      <c r="N6388" s="46">
        <v>32.299999999999997</v>
      </c>
      <c r="O6388" s="46">
        <v>113</v>
      </c>
      <c r="P6388" s="46">
        <f t="shared" si="729"/>
        <v>1</v>
      </c>
      <c r="R6388" s="67" t="s">
        <v>3116</v>
      </c>
      <c r="S6388" s="67">
        <f>COUNTIF(Y$2:$Y$100,R6388)</f>
        <v>0</v>
      </c>
      <c r="V6388" s="67">
        <f t="shared" si="733"/>
        <v>0</v>
      </c>
      <c r="X6388"/>
      <c r="Y6388" s="67" t="str">
        <f t="shared" si="734"/>
        <v xml:space="preserve"> </v>
      </c>
      <c r="AB6388" t="s">
        <v>131</v>
      </c>
      <c r="AC6388" s="46">
        <v>2485</v>
      </c>
      <c r="AD6388" s="46">
        <v>35</v>
      </c>
      <c r="AE6388" s="46">
        <v>32.299999999999997</v>
      </c>
      <c r="AF6388" s="46">
        <v>113</v>
      </c>
      <c r="AH6388" s="70" t="str">
        <f t="shared" si="730"/>
        <v/>
      </c>
      <c r="AI6388" s="70" t="str">
        <f t="shared" si="731"/>
        <v/>
      </c>
      <c r="AJ6388" s="70" t="str">
        <f t="shared" si="732"/>
        <v>X</v>
      </c>
      <c r="AK6388" s="70" t="str" cm="1">
        <f t="array" ref="AK6388">_xlfn.IFS(AH6388&lt;&gt;"","1",AI6388&lt;&gt;"","2",AJ6388&lt;&gt;"","3")</f>
        <v>3</v>
      </c>
    </row>
    <row r="6389" spans="1:37" x14ac:dyDescent="0.25">
      <c r="A6389" t="s">
        <v>444</v>
      </c>
      <c r="B6389" t="s">
        <v>270</v>
      </c>
      <c r="C6389" s="67" t="str">
        <f t="shared" si="728"/>
        <v>Natalie Doering</v>
      </c>
      <c r="D6389" s="71" t="str" cm="1">
        <f t="array" ref="D6389">_xlfn.IFS(AK6389="1",CONCATENATE(C6389,"Regional"),AK6389="2",CONCATENATE(C6389,"Sectional"),AK6389="3",CONCATENATE(C6389,COUNTIF($C$1:C6389,C6389)))</f>
        <v>Natalie Doering8</v>
      </c>
      <c r="E6389" s="66">
        <v>45187.583333333336</v>
      </c>
      <c r="F6389" t="s">
        <v>2560</v>
      </c>
      <c r="G6389" s="46">
        <v>25</v>
      </c>
      <c r="H6389" s="46">
        <v>55</v>
      </c>
      <c r="I6389" s="46">
        <v>19</v>
      </c>
      <c r="J6389" t="s">
        <v>2561</v>
      </c>
      <c r="K6389" t="s">
        <v>131</v>
      </c>
      <c r="L6389" s="46">
        <v>2485</v>
      </c>
      <c r="M6389" s="46">
        <v>35</v>
      </c>
      <c r="N6389" s="46">
        <v>32.299999999999997</v>
      </c>
      <c r="O6389" s="46">
        <v>113</v>
      </c>
      <c r="P6389" s="46">
        <f t="shared" si="729"/>
        <v>1</v>
      </c>
      <c r="R6389" s="67" t="s">
        <v>1526</v>
      </c>
      <c r="S6389" s="67">
        <f>COUNTIF(Y$2:$Y$100,R6389)</f>
        <v>0</v>
      </c>
      <c r="V6389" s="67">
        <f t="shared" si="733"/>
        <v>0</v>
      </c>
      <c r="X6389"/>
      <c r="Y6389" s="67" t="str">
        <f t="shared" si="734"/>
        <v xml:space="preserve"> </v>
      </c>
      <c r="AB6389" t="s">
        <v>131</v>
      </c>
      <c r="AC6389" s="46">
        <v>2485</v>
      </c>
      <c r="AD6389" s="46">
        <v>35</v>
      </c>
      <c r="AE6389" s="46">
        <v>32.299999999999997</v>
      </c>
      <c r="AF6389" s="46">
        <v>113</v>
      </c>
      <c r="AH6389" s="70" t="str">
        <f t="shared" si="730"/>
        <v/>
      </c>
      <c r="AI6389" s="70" t="str">
        <f t="shared" si="731"/>
        <v/>
      </c>
      <c r="AJ6389" s="70" t="str">
        <f t="shared" si="732"/>
        <v>X</v>
      </c>
      <c r="AK6389" s="70" t="str" cm="1">
        <f t="array" ref="AK6389">_xlfn.IFS(AH6389&lt;&gt;"","1",AI6389&lt;&gt;"","2",AJ6389&lt;&gt;"","3")</f>
        <v>3</v>
      </c>
    </row>
    <row r="6390" spans="1:37" x14ac:dyDescent="0.25">
      <c r="A6390" t="s">
        <v>405</v>
      </c>
      <c r="B6390" t="s">
        <v>756</v>
      </c>
      <c r="C6390" s="67" t="str">
        <f t="shared" si="728"/>
        <v>Angela Steinke</v>
      </c>
      <c r="D6390" s="71" t="str" cm="1">
        <f t="array" ref="D6390">_xlfn.IFS(AK6390="1",CONCATENATE(C6390,"Regional"),AK6390="2",CONCATENATE(C6390,"Sectional"),AK6390="3",CONCATENATE(C6390,COUNTIF($C$1:C6390,C6390)))</f>
        <v>Angela Steinke7</v>
      </c>
      <c r="E6390" s="66">
        <v>45187.583333333336</v>
      </c>
      <c r="F6390" t="s">
        <v>2560</v>
      </c>
      <c r="G6390" s="46">
        <v>25</v>
      </c>
      <c r="H6390" s="46">
        <v>55</v>
      </c>
      <c r="I6390" s="46">
        <v>19</v>
      </c>
      <c r="J6390" t="s">
        <v>2561</v>
      </c>
      <c r="K6390" t="s">
        <v>131</v>
      </c>
      <c r="L6390" s="46">
        <v>2485</v>
      </c>
      <c r="M6390" s="46">
        <v>35</v>
      </c>
      <c r="N6390" s="46">
        <v>32.299999999999997</v>
      </c>
      <c r="O6390" s="46">
        <v>113</v>
      </c>
      <c r="P6390" s="46">
        <f t="shared" si="729"/>
        <v>1</v>
      </c>
      <c r="R6390" s="67" t="s">
        <v>1529</v>
      </c>
      <c r="S6390" s="67">
        <f>COUNTIF(Y$2:$Y$100,R6390)</f>
        <v>0</v>
      </c>
      <c r="V6390" s="67">
        <f t="shared" si="733"/>
        <v>0</v>
      </c>
      <c r="X6390"/>
      <c r="Y6390" s="67" t="str">
        <f t="shared" si="734"/>
        <v xml:space="preserve"> </v>
      </c>
      <c r="AB6390" t="s">
        <v>131</v>
      </c>
      <c r="AC6390" s="46">
        <v>2485</v>
      </c>
      <c r="AD6390" s="46">
        <v>35</v>
      </c>
      <c r="AE6390" s="46">
        <v>32.299999999999997</v>
      </c>
      <c r="AF6390" s="46">
        <v>113</v>
      </c>
      <c r="AH6390" s="70" t="str">
        <f t="shared" si="730"/>
        <v/>
      </c>
      <c r="AI6390" s="70" t="str">
        <f t="shared" si="731"/>
        <v/>
      </c>
      <c r="AJ6390" s="70" t="str">
        <f t="shared" si="732"/>
        <v>X</v>
      </c>
      <c r="AK6390" s="70" t="str" cm="1">
        <f t="array" ref="AK6390">_xlfn.IFS(AH6390&lt;&gt;"","1",AI6390&lt;&gt;"","2",AJ6390&lt;&gt;"","3")</f>
        <v>3</v>
      </c>
    </row>
    <row r="6391" spans="1:37" x14ac:dyDescent="0.25">
      <c r="A6391" t="s">
        <v>2097</v>
      </c>
      <c r="B6391" t="s">
        <v>2098</v>
      </c>
      <c r="C6391" s="67" t="str">
        <f t="shared" si="728"/>
        <v>Harper Brandenburg</v>
      </c>
      <c r="D6391" s="71" t="str" cm="1">
        <f t="array" ref="D6391">_xlfn.IFS(AK6391="1",CONCATENATE(C6391,"Regional"),AK6391="2",CONCATENATE(C6391,"Sectional"),AK6391="3",CONCATENATE(C6391,COUNTIF($C$1:C6391,C6391)))</f>
        <v>Harper Brandenburg8</v>
      </c>
      <c r="E6391" s="66">
        <v>45187.583333333336</v>
      </c>
      <c r="F6391" t="s">
        <v>2560</v>
      </c>
      <c r="G6391" s="46">
        <v>25</v>
      </c>
      <c r="H6391" s="46">
        <v>56</v>
      </c>
      <c r="I6391" s="46">
        <v>21</v>
      </c>
      <c r="J6391" t="s">
        <v>2561</v>
      </c>
      <c r="K6391" t="s">
        <v>131</v>
      </c>
      <c r="L6391" s="46">
        <v>2485</v>
      </c>
      <c r="M6391" s="46">
        <v>35</v>
      </c>
      <c r="N6391" s="46">
        <v>32.299999999999997</v>
      </c>
      <c r="O6391" s="46">
        <v>113</v>
      </c>
      <c r="P6391" s="46">
        <f t="shared" si="729"/>
        <v>1</v>
      </c>
      <c r="R6391" s="67" t="s">
        <v>3123</v>
      </c>
      <c r="S6391" s="67">
        <f>COUNTIF(Y$2:$Y$100,R6391)</f>
        <v>0</v>
      </c>
      <c r="V6391" s="67">
        <f t="shared" si="733"/>
        <v>0</v>
      </c>
      <c r="X6391"/>
      <c r="Y6391" s="67" t="str">
        <f t="shared" si="734"/>
        <v xml:space="preserve"> </v>
      </c>
      <c r="AB6391" t="s">
        <v>131</v>
      </c>
      <c r="AC6391" s="46">
        <v>2485</v>
      </c>
      <c r="AD6391" s="46">
        <v>35</v>
      </c>
      <c r="AE6391" s="46">
        <v>32.299999999999997</v>
      </c>
      <c r="AF6391" s="46">
        <v>113</v>
      </c>
      <c r="AH6391" s="70" t="str">
        <f t="shared" si="730"/>
        <v/>
      </c>
      <c r="AI6391" s="70" t="str">
        <f t="shared" si="731"/>
        <v/>
      </c>
      <c r="AJ6391" s="70" t="str">
        <f t="shared" si="732"/>
        <v>X</v>
      </c>
      <c r="AK6391" s="70" t="str" cm="1">
        <f t="array" ref="AK6391">_xlfn.IFS(AH6391&lt;&gt;"","1",AI6391&lt;&gt;"","2",AJ6391&lt;&gt;"","3")</f>
        <v>3</v>
      </c>
    </row>
    <row r="6392" spans="1:37" x14ac:dyDescent="0.25">
      <c r="A6392" t="s">
        <v>889</v>
      </c>
      <c r="B6392" t="s">
        <v>452</v>
      </c>
      <c r="C6392" s="67" t="str">
        <f t="shared" si="728"/>
        <v>Sophia Wagman</v>
      </c>
      <c r="D6392" s="71" t="str" cm="1">
        <f t="array" ref="D6392">_xlfn.IFS(AK6392="1",CONCATENATE(C6392,"Regional"),AK6392="2",CONCATENATE(C6392,"Sectional"),AK6392="3",CONCATENATE(C6392,COUNTIF($C$1:C6392,C6392)))</f>
        <v>Sophia Wagman7</v>
      </c>
      <c r="E6392" s="66">
        <v>45187.583333333336</v>
      </c>
      <c r="F6392" t="s">
        <v>2560</v>
      </c>
      <c r="G6392" s="46">
        <v>25</v>
      </c>
      <c r="H6392" s="46">
        <v>65</v>
      </c>
      <c r="I6392" s="46">
        <v>22</v>
      </c>
      <c r="J6392" t="s">
        <v>2561</v>
      </c>
      <c r="K6392" t="s">
        <v>131</v>
      </c>
      <c r="L6392" s="46">
        <v>2485</v>
      </c>
      <c r="M6392" s="46">
        <v>35</v>
      </c>
      <c r="N6392" s="46">
        <v>32.299999999999997</v>
      </c>
      <c r="O6392" s="46">
        <v>113</v>
      </c>
      <c r="P6392" s="46">
        <f t="shared" si="729"/>
        <v>1</v>
      </c>
      <c r="R6392" s="67" t="s">
        <v>1528</v>
      </c>
      <c r="S6392" s="67">
        <f>COUNTIF(Y$2:$Y$100,R6392)</f>
        <v>0</v>
      </c>
      <c r="V6392" s="67">
        <f t="shared" si="733"/>
        <v>0</v>
      </c>
      <c r="X6392"/>
      <c r="Y6392" s="67" t="str">
        <f t="shared" si="734"/>
        <v xml:space="preserve"> </v>
      </c>
      <c r="AB6392" t="s">
        <v>131</v>
      </c>
      <c r="AC6392" s="46">
        <v>2485</v>
      </c>
      <c r="AD6392" s="46">
        <v>35</v>
      </c>
      <c r="AE6392" s="46">
        <v>32.299999999999997</v>
      </c>
      <c r="AF6392" s="46">
        <v>113</v>
      </c>
      <c r="AH6392" s="70" t="str">
        <f t="shared" si="730"/>
        <v/>
      </c>
      <c r="AI6392" s="70" t="str">
        <f t="shared" si="731"/>
        <v/>
      </c>
      <c r="AJ6392" s="70" t="str">
        <f t="shared" si="732"/>
        <v>X</v>
      </c>
      <c r="AK6392" s="70" t="str" cm="1">
        <f t="array" ref="AK6392">_xlfn.IFS(AH6392&lt;&gt;"","1",AI6392&lt;&gt;"","2",AJ6392&lt;&gt;"","3")</f>
        <v>3</v>
      </c>
    </row>
    <row r="6393" spans="1:37" x14ac:dyDescent="0.25">
      <c r="A6393" t="s">
        <v>1032</v>
      </c>
      <c r="B6393" t="s">
        <v>1033</v>
      </c>
      <c r="C6393" s="67" t="str">
        <f t="shared" si="728"/>
        <v>Faith Stremkowski</v>
      </c>
      <c r="D6393" s="71" t="str" cm="1">
        <f t="array" ref="D6393">_xlfn.IFS(AK6393="1",CONCATENATE(C6393,"Regional"),AK6393="2",CONCATENATE(C6393,"Sectional"),AK6393="3",CONCATENATE(C6393,COUNTIF($C$1:C6393,C6393)))</f>
        <v>Faith Stremkowski9</v>
      </c>
      <c r="E6393" s="66">
        <v>45187.583333333336</v>
      </c>
      <c r="F6393" t="s">
        <v>2560</v>
      </c>
      <c r="G6393" s="46">
        <v>25</v>
      </c>
      <c r="H6393" s="46">
        <v>65</v>
      </c>
      <c r="I6393" s="46">
        <v>22</v>
      </c>
      <c r="J6393" t="s">
        <v>2561</v>
      </c>
      <c r="K6393" t="s">
        <v>131</v>
      </c>
      <c r="L6393" s="46">
        <v>2485</v>
      </c>
      <c r="M6393" s="46">
        <v>35</v>
      </c>
      <c r="N6393" s="46">
        <v>32.299999999999997</v>
      </c>
      <c r="O6393" s="46">
        <v>113</v>
      </c>
      <c r="P6393" s="46">
        <f t="shared" si="729"/>
        <v>1</v>
      </c>
      <c r="R6393" s="67" t="s">
        <v>1527</v>
      </c>
      <c r="S6393" s="67">
        <f>COUNTIF(Y$2:$Y$100,R6393)</f>
        <v>0</v>
      </c>
      <c r="V6393" s="67">
        <f t="shared" si="733"/>
        <v>0</v>
      </c>
      <c r="X6393"/>
      <c r="Y6393" s="67" t="str">
        <f t="shared" si="734"/>
        <v xml:space="preserve"> </v>
      </c>
      <c r="AB6393" t="s">
        <v>131</v>
      </c>
      <c r="AC6393" s="46">
        <v>2485</v>
      </c>
      <c r="AD6393" s="46">
        <v>35</v>
      </c>
      <c r="AE6393" s="46">
        <v>32.299999999999997</v>
      </c>
      <c r="AF6393" s="46">
        <v>113</v>
      </c>
      <c r="AH6393" s="70" t="str">
        <f t="shared" si="730"/>
        <v/>
      </c>
      <c r="AI6393" s="70" t="str">
        <f t="shared" si="731"/>
        <v/>
      </c>
      <c r="AJ6393" s="70" t="str">
        <f t="shared" si="732"/>
        <v>X</v>
      </c>
      <c r="AK6393" s="70" t="str" cm="1">
        <f t="array" ref="AK6393">_xlfn.IFS(AH6393&lt;&gt;"","1",AI6393&lt;&gt;"","2",AJ6393&lt;&gt;"","3")</f>
        <v>3</v>
      </c>
    </row>
    <row r="6394" spans="1:37" x14ac:dyDescent="0.25">
      <c r="A6394" t="s">
        <v>2213</v>
      </c>
      <c r="B6394" t="s">
        <v>2721</v>
      </c>
      <c r="C6394" s="67" t="str">
        <f t="shared" si="728"/>
        <v>Madalyn Cisewski</v>
      </c>
      <c r="D6394" s="71" t="str" cm="1">
        <f t="array" ref="D6394">_xlfn.IFS(AK6394="1",CONCATENATE(C6394,"Regional"),AK6394="2",CONCATENATE(C6394,"Sectional"),AK6394="3",CONCATENATE(C6394,COUNTIF($C$1:C6394,C6394)))</f>
        <v>Madalyn Cisewski9</v>
      </c>
      <c r="E6394" s="66">
        <v>45187.583333333336</v>
      </c>
      <c r="F6394" t="s">
        <v>2560</v>
      </c>
      <c r="G6394" s="46">
        <v>25</v>
      </c>
      <c r="H6394" s="46">
        <v>68</v>
      </c>
      <c r="I6394" s="46">
        <v>24</v>
      </c>
      <c r="J6394" t="s">
        <v>2561</v>
      </c>
      <c r="K6394" t="s">
        <v>131</v>
      </c>
      <c r="L6394" s="46">
        <v>2485</v>
      </c>
      <c r="M6394" s="46">
        <v>35</v>
      </c>
      <c r="N6394" s="46">
        <v>32.299999999999997</v>
      </c>
      <c r="O6394" s="46">
        <v>113</v>
      </c>
      <c r="P6394" s="46">
        <f t="shared" si="729"/>
        <v>1</v>
      </c>
      <c r="R6394" s="67" t="s">
        <v>3542</v>
      </c>
      <c r="S6394" s="67">
        <f>COUNTIF(Y$2:$Y$100,R6394)</f>
        <v>0</v>
      </c>
      <c r="V6394" s="67">
        <f t="shared" si="733"/>
        <v>0</v>
      </c>
      <c r="X6394"/>
      <c r="Y6394" s="67" t="str">
        <f t="shared" si="734"/>
        <v xml:space="preserve"> </v>
      </c>
      <c r="AB6394" t="s">
        <v>131</v>
      </c>
      <c r="AC6394" s="46">
        <v>2485</v>
      </c>
      <c r="AD6394" s="46">
        <v>35</v>
      </c>
      <c r="AE6394" s="46">
        <v>32.299999999999997</v>
      </c>
      <c r="AF6394" s="46">
        <v>113</v>
      </c>
      <c r="AH6394" s="70" t="str">
        <f t="shared" si="730"/>
        <v/>
      </c>
      <c r="AI6394" s="70" t="str">
        <f t="shared" si="731"/>
        <v/>
      </c>
      <c r="AJ6394" s="70" t="str">
        <f t="shared" si="732"/>
        <v>X</v>
      </c>
      <c r="AK6394" s="70" t="str" cm="1">
        <f t="array" ref="AK6394">_xlfn.IFS(AH6394&lt;&gt;"","1",AI6394&lt;&gt;"","2",AJ6394&lt;&gt;"","3")</f>
        <v>3</v>
      </c>
    </row>
    <row r="6395" spans="1:37" x14ac:dyDescent="0.25">
      <c r="A6395" t="s">
        <v>3425</v>
      </c>
      <c r="B6395" t="s">
        <v>2216</v>
      </c>
      <c r="C6395" s="67" t="str">
        <f t="shared" si="728"/>
        <v>Karlie Kostuchowski</v>
      </c>
      <c r="D6395" s="71" t="str" cm="1">
        <f t="array" ref="D6395">_xlfn.IFS(AK6395="1",CONCATENATE(C6395,"Regional"),AK6395="2",CONCATENATE(C6395,"Sectional"),AK6395="3",CONCATENATE(C6395,COUNTIF($C$1:C6395,C6395)))</f>
        <v>Karlie Kostuchowski4</v>
      </c>
      <c r="E6395" s="66">
        <v>45187.583333333336</v>
      </c>
      <c r="F6395" t="s">
        <v>2560</v>
      </c>
      <c r="G6395" s="46">
        <v>25</v>
      </c>
      <c r="H6395" s="46">
        <v>74</v>
      </c>
      <c r="I6395" s="46">
        <v>25</v>
      </c>
      <c r="J6395" t="s">
        <v>2561</v>
      </c>
      <c r="K6395" t="s">
        <v>131</v>
      </c>
      <c r="L6395" s="46">
        <v>2485</v>
      </c>
      <c r="M6395" s="46">
        <v>35</v>
      </c>
      <c r="N6395" s="46">
        <v>32.299999999999997</v>
      </c>
      <c r="O6395" s="46">
        <v>113</v>
      </c>
      <c r="P6395" s="46">
        <f t="shared" si="729"/>
        <v>1</v>
      </c>
      <c r="R6395" s="67" t="s">
        <v>3613</v>
      </c>
      <c r="S6395" s="67">
        <f>COUNTIF(Y$2:$Y$100,R6395)</f>
        <v>0</v>
      </c>
      <c r="V6395" s="67">
        <f t="shared" si="733"/>
        <v>0</v>
      </c>
      <c r="X6395"/>
      <c r="Y6395" s="67" t="str">
        <f t="shared" si="734"/>
        <v xml:space="preserve"> </v>
      </c>
      <c r="AB6395" t="s">
        <v>131</v>
      </c>
      <c r="AC6395" s="46">
        <v>2485</v>
      </c>
      <c r="AD6395" s="46">
        <v>35</v>
      </c>
      <c r="AE6395" s="46">
        <v>32.299999999999997</v>
      </c>
      <c r="AF6395" s="46">
        <v>113</v>
      </c>
      <c r="AH6395" s="70" t="str">
        <f t="shared" si="730"/>
        <v/>
      </c>
      <c r="AI6395" s="70" t="str">
        <f t="shared" si="731"/>
        <v/>
      </c>
      <c r="AJ6395" s="70" t="str">
        <f t="shared" si="732"/>
        <v>X</v>
      </c>
      <c r="AK6395" s="70" t="str" cm="1">
        <f t="array" ref="AK6395">_xlfn.IFS(AH6395&lt;&gt;"","1",AI6395&lt;&gt;"","2",AJ6395&lt;&gt;"","3")</f>
        <v>3</v>
      </c>
    </row>
    <row r="6396" spans="1:37" x14ac:dyDescent="0.25">
      <c r="A6396" t="s">
        <v>289</v>
      </c>
      <c r="B6396" t="s">
        <v>528</v>
      </c>
      <c r="C6396" s="67" t="str">
        <f t="shared" si="728"/>
        <v>Kate Krueger</v>
      </c>
      <c r="D6396" s="71" t="str" cm="1">
        <f t="array" ref="D6396">_xlfn.IFS(AK6396="1",CONCATENATE(C6396,"Regional"),AK6396="2",CONCATENATE(C6396,"Sectional"),AK6396="3",CONCATENATE(C6396,COUNTIF($C$1:C6396,C6396)))</f>
        <v>Kate Krueger11</v>
      </c>
      <c r="E6396" s="66">
        <v>45187.59375</v>
      </c>
      <c r="F6396" t="s">
        <v>2532</v>
      </c>
      <c r="G6396" s="46">
        <v>42</v>
      </c>
      <c r="H6396" s="46">
        <v>36</v>
      </c>
      <c r="I6396" s="46">
        <v>1</v>
      </c>
      <c r="J6396" t="s">
        <v>2533</v>
      </c>
      <c r="K6396" t="s">
        <v>46</v>
      </c>
      <c r="L6396" s="46">
        <v>2528</v>
      </c>
      <c r="M6396" s="46">
        <v>36</v>
      </c>
      <c r="N6396" s="46">
        <v>35</v>
      </c>
      <c r="O6396" s="46">
        <v>120</v>
      </c>
      <c r="P6396" s="46">
        <f t="shared" si="729"/>
        <v>1</v>
      </c>
      <c r="R6396" s="67" t="s">
        <v>2737</v>
      </c>
      <c r="S6396" s="67">
        <f>COUNTIF(Y$2:$Y$100,R6396)</f>
        <v>0</v>
      </c>
      <c r="V6396" s="67">
        <f t="shared" si="733"/>
        <v>0</v>
      </c>
      <c r="X6396"/>
      <c r="Y6396" s="67" t="str">
        <f t="shared" si="734"/>
        <v xml:space="preserve"> </v>
      </c>
      <c r="AB6396" t="s">
        <v>46</v>
      </c>
      <c r="AC6396" s="46">
        <v>2528</v>
      </c>
      <c r="AD6396" s="46">
        <v>36</v>
      </c>
      <c r="AE6396" s="46">
        <v>35</v>
      </c>
      <c r="AF6396" s="46">
        <v>120</v>
      </c>
      <c r="AH6396" s="70" t="str">
        <f t="shared" si="730"/>
        <v/>
      </c>
      <c r="AI6396" s="70" t="str">
        <f t="shared" si="731"/>
        <v/>
      </c>
      <c r="AJ6396" s="70" t="str">
        <f t="shared" si="732"/>
        <v>X</v>
      </c>
      <c r="AK6396" s="70" t="str" cm="1">
        <f t="array" ref="AK6396">_xlfn.IFS(AH6396&lt;&gt;"","1",AI6396&lt;&gt;"","2",AJ6396&lt;&gt;"","3")</f>
        <v>3</v>
      </c>
    </row>
    <row r="6397" spans="1:37" x14ac:dyDescent="0.25">
      <c r="A6397" t="s">
        <v>716</v>
      </c>
      <c r="B6397" t="s">
        <v>199</v>
      </c>
      <c r="C6397" s="67" t="str">
        <f t="shared" si="728"/>
        <v>Payton Haugen</v>
      </c>
      <c r="D6397" s="71" t="str" cm="1">
        <f t="array" ref="D6397">_xlfn.IFS(AK6397="1",CONCATENATE(C6397,"Regional"),AK6397="2",CONCATENATE(C6397,"Sectional"),AK6397="3",CONCATENATE(C6397,COUNTIF($C$1:C6397,C6397)))</f>
        <v>Payton Haugen10</v>
      </c>
      <c r="E6397" s="66">
        <v>45187.59375</v>
      </c>
      <c r="F6397" t="s">
        <v>2532</v>
      </c>
      <c r="G6397" s="46">
        <v>42</v>
      </c>
      <c r="H6397" s="46">
        <v>37</v>
      </c>
      <c r="I6397" s="46">
        <v>2</v>
      </c>
      <c r="J6397" t="s">
        <v>2533</v>
      </c>
      <c r="K6397" t="s">
        <v>46</v>
      </c>
      <c r="L6397" s="46">
        <v>2528</v>
      </c>
      <c r="M6397" s="46">
        <v>36</v>
      </c>
      <c r="N6397" s="46">
        <v>35</v>
      </c>
      <c r="O6397" s="46">
        <v>120</v>
      </c>
      <c r="P6397" s="46">
        <f t="shared" si="729"/>
        <v>1</v>
      </c>
      <c r="R6397" s="67" t="s">
        <v>1405</v>
      </c>
      <c r="S6397" s="67">
        <f>COUNTIF(Y$2:$Y$100,R6397)</f>
        <v>0</v>
      </c>
      <c r="V6397" s="67">
        <f t="shared" si="733"/>
        <v>0</v>
      </c>
      <c r="X6397"/>
      <c r="Y6397" s="67" t="str">
        <f t="shared" si="734"/>
        <v xml:space="preserve"> </v>
      </c>
      <c r="AB6397" t="s">
        <v>46</v>
      </c>
      <c r="AC6397" s="46">
        <v>2528</v>
      </c>
      <c r="AD6397" s="46">
        <v>36</v>
      </c>
      <c r="AE6397" s="46">
        <v>35</v>
      </c>
      <c r="AF6397" s="46">
        <v>120</v>
      </c>
      <c r="AH6397" s="70" t="str">
        <f t="shared" si="730"/>
        <v/>
      </c>
      <c r="AI6397" s="70" t="str">
        <f t="shared" si="731"/>
        <v/>
      </c>
      <c r="AJ6397" s="70" t="str">
        <f t="shared" si="732"/>
        <v>X</v>
      </c>
      <c r="AK6397" s="70" t="str" cm="1">
        <f t="array" ref="AK6397">_xlfn.IFS(AH6397&lt;&gt;"","1",AI6397&lt;&gt;"","2",AJ6397&lt;&gt;"","3")</f>
        <v>3</v>
      </c>
    </row>
    <row r="6398" spans="1:37" x14ac:dyDescent="0.25">
      <c r="A6398" t="s">
        <v>716</v>
      </c>
      <c r="B6398" t="s">
        <v>441</v>
      </c>
      <c r="C6398" s="67" t="str">
        <f t="shared" si="728"/>
        <v>Madison Haugen</v>
      </c>
      <c r="D6398" s="71" t="str" cm="1">
        <f t="array" ref="D6398">_xlfn.IFS(AK6398="1",CONCATENATE(C6398,"Regional"),AK6398="2",CONCATENATE(C6398,"Sectional"),AK6398="3",CONCATENATE(C6398,COUNTIF($C$1:C6398,C6398)))</f>
        <v>Madison Haugen10</v>
      </c>
      <c r="E6398" s="66">
        <v>45187.59375</v>
      </c>
      <c r="F6398" t="s">
        <v>2532</v>
      </c>
      <c r="G6398" s="46">
        <v>42</v>
      </c>
      <c r="H6398" s="46">
        <v>38</v>
      </c>
      <c r="I6398" s="46">
        <v>3</v>
      </c>
      <c r="J6398" t="s">
        <v>2533</v>
      </c>
      <c r="K6398" t="s">
        <v>46</v>
      </c>
      <c r="L6398" s="46">
        <v>2528</v>
      </c>
      <c r="M6398" s="46">
        <v>36</v>
      </c>
      <c r="N6398" s="46">
        <v>35</v>
      </c>
      <c r="O6398" s="46">
        <v>120</v>
      </c>
      <c r="P6398" s="46">
        <f t="shared" si="729"/>
        <v>1</v>
      </c>
      <c r="R6398" s="67" t="s">
        <v>1314</v>
      </c>
      <c r="S6398" s="67">
        <f>COUNTIF(Y$2:$Y$100,R6398)</f>
        <v>0</v>
      </c>
      <c r="V6398" s="67">
        <f t="shared" si="733"/>
        <v>0</v>
      </c>
      <c r="X6398"/>
      <c r="Y6398" s="67" t="str">
        <f t="shared" si="734"/>
        <v xml:space="preserve"> </v>
      </c>
      <c r="AB6398" t="s">
        <v>46</v>
      </c>
      <c r="AC6398" s="46">
        <v>2528</v>
      </c>
      <c r="AD6398" s="46">
        <v>36</v>
      </c>
      <c r="AE6398" s="46">
        <v>35</v>
      </c>
      <c r="AF6398" s="46">
        <v>120</v>
      </c>
      <c r="AH6398" s="70" t="str">
        <f t="shared" si="730"/>
        <v/>
      </c>
      <c r="AI6398" s="70" t="str">
        <f t="shared" si="731"/>
        <v/>
      </c>
      <c r="AJ6398" s="70" t="str">
        <f t="shared" si="732"/>
        <v>X</v>
      </c>
      <c r="AK6398" s="70" t="str" cm="1">
        <f t="array" ref="AK6398">_xlfn.IFS(AH6398&lt;&gt;"","1",AI6398&lt;&gt;"","2",AJ6398&lt;&gt;"","3")</f>
        <v>3</v>
      </c>
    </row>
    <row r="6399" spans="1:37" x14ac:dyDescent="0.25">
      <c r="A6399" t="s">
        <v>1612</v>
      </c>
      <c r="B6399" t="s">
        <v>401</v>
      </c>
      <c r="C6399" s="67" t="str">
        <f t="shared" si="728"/>
        <v>Hannah Strachota</v>
      </c>
      <c r="D6399" s="71" t="str" cm="1">
        <f t="array" ref="D6399">_xlfn.IFS(AK6399="1",CONCATENATE(C6399,"Regional"),AK6399="2",CONCATENATE(C6399,"Sectional"),AK6399="3",CONCATENATE(C6399,COUNTIF($C$1:C6399,C6399)))</f>
        <v>Hannah Strachota11</v>
      </c>
      <c r="E6399" s="66">
        <v>45187.59375</v>
      </c>
      <c r="F6399" t="s">
        <v>2532</v>
      </c>
      <c r="G6399" s="46">
        <v>42</v>
      </c>
      <c r="H6399" s="46">
        <v>38</v>
      </c>
      <c r="I6399" s="46">
        <v>3</v>
      </c>
      <c r="J6399" t="s">
        <v>2533</v>
      </c>
      <c r="K6399" t="s">
        <v>46</v>
      </c>
      <c r="L6399" s="46">
        <v>2528</v>
      </c>
      <c r="M6399" s="46">
        <v>36</v>
      </c>
      <c r="N6399" s="46">
        <v>35</v>
      </c>
      <c r="O6399" s="46">
        <v>120</v>
      </c>
      <c r="P6399" s="46">
        <f t="shared" si="729"/>
        <v>1</v>
      </c>
      <c r="R6399" s="67" t="s">
        <v>3479</v>
      </c>
      <c r="S6399" s="67">
        <f>COUNTIF(Y$2:$Y$100,R6399)</f>
        <v>0</v>
      </c>
      <c r="V6399" s="67">
        <f t="shared" si="733"/>
        <v>0</v>
      </c>
      <c r="X6399"/>
      <c r="Y6399" s="67" t="str">
        <f t="shared" si="734"/>
        <v xml:space="preserve"> </v>
      </c>
      <c r="AB6399" t="s">
        <v>46</v>
      </c>
      <c r="AC6399" s="46">
        <v>2528</v>
      </c>
      <c r="AD6399" s="46">
        <v>36</v>
      </c>
      <c r="AE6399" s="46">
        <v>35</v>
      </c>
      <c r="AF6399" s="46">
        <v>120</v>
      </c>
      <c r="AH6399" s="70" t="str">
        <f t="shared" si="730"/>
        <v/>
      </c>
      <c r="AI6399" s="70" t="str">
        <f t="shared" si="731"/>
        <v/>
      </c>
      <c r="AJ6399" s="70" t="str">
        <f t="shared" si="732"/>
        <v>X</v>
      </c>
      <c r="AK6399" s="70" t="str" cm="1">
        <f t="array" ref="AK6399">_xlfn.IFS(AH6399&lt;&gt;"","1",AI6399&lt;&gt;"","2",AJ6399&lt;&gt;"","3")</f>
        <v>3</v>
      </c>
    </row>
    <row r="6400" spans="1:37" x14ac:dyDescent="0.25">
      <c r="A6400" t="s">
        <v>475</v>
      </c>
      <c r="B6400" t="s">
        <v>187</v>
      </c>
      <c r="C6400" s="67" t="str">
        <f t="shared" si="728"/>
        <v>Ava Roesch</v>
      </c>
      <c r="D6400" s="71" t="str" cm="1">
        <f t="array" ref="D6400">_xlfn.IFS(AK6400="1",CONCATENATE(C6400,"Regional"),AK6400="2",CONCATENATE(C6400,"Sectional"),AK6400="3",CONCATENATE(C6400,COUNTIF($C$1:C6400,C6400)))</f>
        <v>Ava Roesch11</v>
      </c>
      <c r="E6400" s="66">
        <v>45187.59375</v>
      </c>
      <c r="F6400" t="s">
        <v>2532</v>
      </c>
      <c r="G6400" s="46">
        <v>42</v>
      </c>
      <c r="H6400" s="46">
        <v>39</v>
      </c>
      <c r="I6400" s="46">
        <v>5</v>
      </c>
      <c r="J6400" t="s">
        <v>2533</v>
      </c>
      <c r="K6400" t="s">
        <v>46</v>
      </c>
      <c r="L6400" s="46">
        <v>2528</v>
      </c>
      <c r="M6400" s="46">
        <v>36</v>
      </c>
      <c r="N6400" s="46">
        <v>35</v>
      </c>
      <c r="O6400" s="46">
        <v>120</v>
      </c>
      <c r="P6400" s="46">
        <f t="shared" si="729"/>
        <v>1</v>
      </c>
      <c r="R6400" s="67" t="s">
        <v>1168</v>
      </c>
      <c r="S6400" s="67">
        <f>COUNTIF(Y$2:$Y$100,R6400)</f>
        <v>0</v>
      </c>
      <c r="V6400" s="67">
        <f t="shared" si="733"/>
        <v>0</v>
      </c>
      <c r="X6400"/>
      <c r="Y6400" s="67" t="str">
        <f t="shared" si="734"/>
        <v xml:space="preserve"> </v>
      </c>
      <c r="AB6400" t="s">
        <v>46</v>
      </c>
      <c r="AC6400" s="46">
        <v>2528</v>
      </c>
      <c r="AD6400" s="46">
        <v>36</v>
      </c>
      <c r="AE6400" s="46">
        <v>35</v>
      </c>
      <c r="AF6400" s="46">
        <v>120</v>
      </c>
      <c r="AH6400" s="70" t="str">
        <f t="shared" si="730"/>
        <v/>
      </c>
      <c r="AI6400" s="70" t="str">
        <f t="shared" si="731"/>
        <v/>
      </c>
      <c r="AJ6400" s="70" t="str">
        <f t="shared" si="732"/>
        <v>X</v>
      </c>
      <c r="AK6400" s="70" t="str" cm="1">
        <f t="array" ref="AK6400">_xlfn.IFS(AH6400&lt;&gt;"","1",AI6400&lt;&gt;"","2",AJ6400&lt;&gt;"","3")</f>
        <v>3</v>
      </c>
    </row>
    <row r="6401" spans="1:37" x14ac:dyDescent="0.25">
      <c r="A6401" t="s">
        <v>1738</v>
      </c>
      <c r="B6401" t="s">
        <v>852</v>
      </c>
      <c r="C6401" s="67" t="str">
        <f t="shared" si="728"/>
        <v>Zoe Gryniewicz</v>
      </c>
      <c r="D6401" s="71" t="str" cm="1">
        <f t="array" ref="D6401">_xlfn.IFS(AK6401="1",CONCATENATE(C6401,"Regional"),AK6401="2",CONCATENATE(C6401,"Sectional"),AK6401="3",CONCATENATE(C6401,COUNTIF($C$1:C6401,C6401)))</f>
        <v>Zoe Gryniewicz9</v>
      </c>
      <c r="E6401" s="66">
        <v>45187.59375</v>
      </c>
      <c r="F6401" t="s">
        <v>2532</v>
      </c>
      <c r="G6401" s="46">
        <v>42</v>
      </c>
      <c r="H6401" s="46">
        <v>42</v>
      </c>
      <c r="I6401" s="46">
        <v>6</v>
      </c>
      <c r="J6401" t="s">
        <v>2533</v>
      </c>
      <c r="K6401" t="s">
        <v>46</v>
      </c>
      <c r="L6401" s="46">
        <v>2528</v>
      </c>
      <c r="M6401" s="46">
        <v>36</v>
      </c>
      <c r="N6401" s="46">
        <v>35</v>
      </c>
      <c r="O6401" s="46">
        <v>120</v>
      </c>
      <c r="P6401" s="46">
        <f t="shared" si="729"/>
        <v>1</v>
      </c>
      <c r="R6401" s="67" t="s">
        <v>2735</v>
      </c>
      <c r="S6401" s="67">
        <f>COUNTIF(Y$2:$Y$100,R6401)</f>
        <v>0</v>
      </c>
      <c r="V6401" s="67">
        <f t="shared" si="733"/>
        <v>0</v>
      </c>
      <c r="X6401"/>
      <c r="Y6401" s="67" t="str">
        <f t="shared" si="734"/>
        <v xml:space="preserve"> </v>
      </c>
      <c r="AB6401" t="s">
        <v>46</v>
      </c>
      <c r="AC6401" s="46">
        <v>2528</v>
      </c>
      <c r="AD6401" s="46">
        <v>36</v>
      </c>
      <c r="AE6401" s="46">
        <v>35</v>
      </c>
      <c r="AF6401" s="46">
        <v>120</v>
      </c>
      <c r="AH6401" s="70" t="str">
        <f t="shared" si="730"/>
        <v/>
      </c>
      <c r="AI6401" s="70" t="str">
        <f t="shared" si="731"/>
        <v/>
      </c>
      <c r="AJ6401" s="70" t="str">
        <f t="shared" si="732"/>
        <v>X</v>
      </c>
      <c r="AK6401" s="70" t="str" cm="1">
        <f t="array" ref="AK6401">_xlfn.IFS(AH6401&lt;&gt;"","1",AI6401&lt;&gt;"","2",AJ6401&lt;&gt;"","3")</f>
        <v>3</v>
      </c>
    </row>
    <row r="6402" spans="1:37" x14ac:dyDescent="0.25">
      <c r="A6402" t="s">
        <v>460</v>
      </c>
      <c r="B6402" t="s">
        <v>461</v>
      </c>
      <c r="C6402" s="67" t="str">
        <f t="shared" ref="C6402:C6465" si="735">CONCATENATE(B6402," ",A6402)</f>
        <v>Breanne Delisle</v>
      </c>
      <c r="D6402" s="71" t="str" cm="1">
        <f t="array" ref="D6402">_xlfn.IFS(AK6402="1",CONCATENATE(C6402,"Regional"),AK6402="2",CONCATENATE(C6402,"Sectional"),AK6402="3",CONCATENATE(C6402,COUNTIF($C$1:C6402,C6402)))</f>
        <v>Breanne Delisle11</v>
      </c>
      <c r="E6402" s="66">
        <v>45187.59375</v>
      </c>
      <c r="F6402" t="s">
        <v>2532</v>
      </c>
      <c r="G6402" s="46">
        <v>42</v>
      </c>
      <c r="H6402" s="46">
        <v>43</v>
      </c>
      <c r="I6402" s="46">
        <v>7</v>
      </c>
      <c r="J6402" t="s">
        <v>2533</v>
      </c>
      <c r="K6402" t="s">
        <v>46</v>
      </c>
      <c r="L6402" s="46">
        <v>2528</v>
      </c>
      <c r="M6402" s="46">
        <v>36</v>
      </c>
      <c r="N6402" s="46">
        <v>35</v>
      </c>
      <c r="O6402" s="46">
        <v>120</v>
      </c>
      <c r="P6402" s="46">
        <f t="shared" ref="P6402:P6465" si="736">IF(L6402&gt;4000,2,1)</f>
        <v>1</v>
      </c>
      <c r="R6402" s="67" t="s">
        <v>1161</v>
      </c>
      <c r="S6402" s="67">
        <f>COUNTIF(Y$2:$Y$100,R6402)</f>
        <v>0</v>
      </c>
      <c r="V6402" s="67">
        <f t="shared" si="733"/>
        <v>0</v>
      </c>
      <c r="X6402"/>
      <c r="Y6402" s="67" t="str">
        <f t="shared" si="734"/>
        <v xml:space="preserve"> </v>
      </c>
      <c r="AB6402" t="s">
        <v>46</v>
      </c>
      <c r="AC6402" s="46">
        <v>2528</v>
      </c>
      <c r="AD6402" s="46">
        <v>36</v>
      </c>
      <c r="AE6402" s="46">
        <v>35</v>
      </c>
      <c r="AF6402" s="46">
        <v>120</v>
      </c>
      <c r="AH6402" s="70" t="str">
        <f t="shared" ref="AH6402:AH6465" si="737">IF(ISNUMBER(SEARCH("regional",$F6402)),$F6402,"")</f>
        <v/>
      </c>
      <c r="AI6402" s="70" t="str">
        <f t="shared" ref="AI6402:AI6465" si="738">IF(ISNUMBER(SEARCH("sectional",$F6402)),$F6402,"")</f>
        <v/>
      </c>
      <c r="AJ6402" s="70" t="str">
        <f t="shared" ref="AJ6402:AJ6465" si="739">IF(AND(AH6402="",AI6402=""),"X","")</f>
        <v>X</v>
      </c>
      <c r="AK6402" s="70" t="str" cm="1">
        <f t="array" ref="AK6402">_xlfn.IFS(AH6402&lt;&gt;"","1",AI6402&lt;&gt;"","2",AJ6402&lt;&gt;"","3")</f>
        <v>3</v>
      </c>
    </row>
    <row r="6403" spans="1:37" x14ac:dyDescent="0.25">
      <c r="A6403" t="s">
        <v>720</v>
      </c>
      <c r="B6403" t="s">
        <v>499</v>
      </c>
      <c r="C6403" s="67" t="str">
        <f t="shared" si="735"/>
        <v>Macy Clegg</v>
      </c>
      <c r="D6403" s="71" t="str" cm="1">
        <f t="array" ref="D6403">_xlfn.IFS(AK6403="1",CONCATENATE(C6403,"Regional"),AK6403="2",CONCATENATE(C6403,"Sectional"),AK6403="3",CONCATENATE(C6403,COUNTIF($C$1:C6403,C6403)))</f>
        <v>Macy Clegg11</v>
      </c>
      <c r="E6403" s="66">
        <v>45187.59375</v>
      </c>
      <c r="F6403" t="s">
        <v>2532</v>
      </c>
      <c r="G6403" s="46">
        <v>42</v>
      </c>
      <c r="H6403" s="46">
        <v>45</v>
      </c>
      <c r="I6403" s="46">
        <v>8</v>
      </c>
      <c r="J6403" t="s">
        <v>2533</v>
      </c>
      <c r="K6403" t="s">
        <v>46</v>
      </c>
      <c r="L6403" s="46">
        <v>2528</v>
      </c>
      <c r="M6403" s="46">
        <v>36</v>
      </c>
      <c r="N6403" s="46">
        <v>35</v>
      </c>
      <c r="O6403" s="46">
        <v>120</v>
      </c>
      <c r="P6403" s="46">
        <f t="shared" si="736"/>
        <v>1</v>
      </c>
      <c r="R6403" s="67" t="s">
        <v>1320</v>
      </c>
      <c r="S6403" s="67">
        <f>COUNTIF(Y$2:$Y$100,R6403)</f>
        <v>0</v>
      </c>
      <c r="V6403" s="67">
        <f t="shared" si="733"/>
        <v>0</v>
      </c>
      <c r="X6403"/>
      <c r="Y6403" s="67" t="str">
        <f t="shared" si="734"/>
        <v xml:space="preserve"> </v>
      </c>
      <c r="AB6403" t="s">
        <v>46</v>
      </c>
      <c r="AC6403" s="46">
        <v>2528</v>
      </c>
      <c r="AD6403" s="46">
        <v>36</v>
      </c>
      <c r="AE6403" s="46">
        <v>35</v>
      </c>
      <c r="AF6403" s="46">
        <v>120</v>
      </c>
      <c r="AH6403" s="70" t="str">
        <f t="shared" si="737"/>
        <v/>
      </c>
      <c r="AI6403" s="70" t="str">
        <f t="shared" si="738"/>
        <v/>
      </c>
      <c r="AJ6403" s="70" t="str">
        <f t="shared" si="739"/>
        <v>X</v>
      </c>
      <c r="AK6403" s="70" t="str" cm="1">
        <f t="array" ref="AK6403">_xlfn.IFS(AH6403&lt;&gt;"","1",AI6403&lt;&gt;"","2",AJ6403&lt;&gt;"","3")</f>
        <v>3</v>
      </c>
    </row>
    <row r="6404" spans="1:37" x14ac:dyDescent="0.25">
      <c r="A6404" t="s">
        <v>378</v>
      </c>
      <c r="B6404" t="s">
        <v>484</v>
      </c>
      <c r="C6404" s="67" t="str">
        <f t="shared" si="735"/>
        <v>Abbie Welch</v>
      </c>
      <c r="D6404" s="71" t="str" cm="1">
        <f t="array" ref="D6404">_xlfn.IFS(AK6404="1",CONCATENATE(C6404,"Regional"),AK6404="2",CONCATENATE(C6404,"Sectional"),AK6404="3",CONCATENATE(C6404,COUNTIF($C$1:C6404,C6404)))</f>
        <v>Abbie Welch12</v>
      </c>
      <c r="E6404" s="66">
        <v>45187.59375</v>
      </c>
      <c r="F6404" t="s">
        <v>2532</v>
      </c>
      <c r="G6404" s="46">
        <v>42</v>
      </c>
      <c r="H6404" s="46">
        <v>46</v>
      </c>
      <c r="I6404" s="46">
        <v>9</v>
      </c>
      <c r="J6404" t="s">
        <v>2533</v>
      </c>
      <c r="K6404" t="s">
        <v>46</v>
      </c>
      <c r="L6404" s="46">
        <v>2528</v>
      </c>
      <c r="M6404" s="46">
        <v>36</v>
      </c>
      <c r="N6404" s="46">
        <v>35</v>
      </c>
      <c r="O6404" s="46">
        <v>120</v>
      </c>
      <c r="P6404" s="46">
        <f t="shared" si="736"/>
        <v>1</v>
      </c>
      <c r="R6404" s="67" t="s">
        <v>1175</v>
      </c>
      <c r="S6404" s="67">
        <f>COUNTIF(Y$2:$Y$100,R6404)</f>
        <v>0</v>
      </c>
      <c r="V6404" s="67">
        <f t="shared" si="733"/>
        <v>0</v>
      </c>
      <c r="X6404"/>
      <c r="Y6404" s="67" t="str">
        <f t="shared" si="734"/>
        <v xml:space="preserve"> </v>
      </c>
      <c r="AB6404" t="s">
        <v>46</v>
      </c>
      <c r="AC6404" s="46">
        <v>2528</v>
      </c>
      <c r="AD6404" s="46">
        <v>36</v>
      </c>
      <c r="AE6404" s="46">
        <v>35</v>
      </c>
      <c r="AF6404" s="46">
        <v>120</v>
      </c>
      <c r="AH6404" s="70" t="str">
        <f t="shared" si="737"/>
        <v/>
      </c>
      <c r="AI6404" s="70" t="str">
        <f t="shared" si="738"/>
        <v/>
      </c>
      <c r="AJ6404" s="70" t="str">
        <f t="shared" si="739"/>
        <v>X</v>
      </c>
      <c r="AK6404" s="70" t="str" cm="1">
        <f t="array" ref="AK6404">_xlfn.IFS(AH6404&lt;&gt;"","1",AI6404&lt;&gt;"","2",AJ6404&lt;&gt;"","3")</f>
        <v>3</v>
      </c>
    </row>
    <row r="6405" spans="1:37" x14ac:dyDescent="0.25">
      <c r="A6405" t="s">
        <v>745</v>
      </c>
      <c r="B6405" t="s">
        <v>523</v>
      </c>
      <c r="C6405" s="67" t="str">
        <f t="shared" si="735"/>
        <v>Nora Gogin</v>
      </c>
      <c r="D6405" s="71" t="str" cm="1">
        <f t="array" ref="D6405">_xlfn.IFS(AK6405="1",CONCATENATE(C6405,"Regional"),AK6405="2",CONCATENATE(C6405,"Sectional"),AK6405="3",CONCATENATE(C6405,COUNTIF($C$1:C6405,C6405)))</f>
        <v>Nora Gogin8</v>
      </c>
      <c r="E6405" s="66">
        <v>45187.59375</v>
      </c>
      <c r="F6405" t="s">
        <v>2532</v>
      </c>
      <c r="G6405" s="46">
        <v>42</v>
      </c>
      <c r="H6405" s="46">
        <v>47</v>
      </c>
      <c r="I6405" s="46">
        <v>10</v>
      </c>
      <c r="J6405" t="s">
        <v>2533</v>
      </c>
      <c r="K6405" t="s">
        <v>46</v>
      </c>
      <c r="L6405" s="46">
        <v>2528</v>
      </c>
      <c r="M6405" s="46">
        <v>36</v>
      </c>
      <c r="N6405" s="46">
        <v>35</v>
      </c>
      <c r="O6405" s="46">
        <v>120</v>
      </c>
      <c r="P6405" s="46">
        <f t="shared" si="736"/>
        <v>1</v>
      </c>
      <c r="R6405" s="67" t="s">
        <v>1334</v>
      </c>
      <c r="S6405" s="67">
        <f>COUNTIF(Y$2:$Y$100,R6405)</f>
        <v>0</v>
      </c>
      <c r="V6405" s="67">
        <f t="shared" si="733"/>
        <v>0</v>
      </c>
      <c r="X6405"/>
      <c r="Y6405" s="67" t="str">
        <f t="shared" si="734"/>
        <v xml:space="preserve"> </v>
      </c>
      <c r="AB6405" t="s">
        <v>46</v>
      </c>
      <c r="AC6405" s="46">
        <v>2528</v>
      </c>
      <c r="AD6405" s="46">
        <v>36</v>
      </c>
      <c r="AE6405" s="46">
        <v>35</v>
      </c>
      <c r="AF6405" s="46">
        <v>120</v>
      </c>
      <c r="AH6405" s="70" t="str">
        <f t="shared" si="737"/>
        <v/>
      </c>
      <c r="AI6405" s="70" t="str">
        <f t="shared" si="738"/>
        <v/>
      </c>
      <c r="AJ6405" s="70" t="str">
        <f t="shared" si="739"/>
        <v>X</v>
      </c>
      <c r="AK6405" s="70" t="str" cm="1">
        <f t="array" ref="AK6405">_xlfn.IFS(AH6405&lt;&gt;"","1",AI6405&lt;&gt;"","2",AJ6405&lt;&gt;"","3")</f>
        <v>3</v>
      </c>
    </row>
    <row r="6406" spans="1:37" x14ac:dyDescent="0.25">
      <c r="A6406" t="s">
        <v>748</v>
      </c>
      <c r="B6406" t="s">
        <v>538</v>
      </c>
      <c r="C6406" s="67" t="str">
        <f t="shared" si="735"/>
        <v>Lilly DeRosa</v>
      </c>
      <c r="D6406" s="71" t="str" cm="1">
        <f t="array" ref="D6406">_xlfn.IFS(AK6406="1",CONCATENATE(C6406,"Regional"),AK6406="2",CONCATENATE(C6406,"Sectional"),AK6406="3",CONCATENATE(C6406,COUNTIF($C$1:C6406,C6406)))</f>
        <v>Lilly DeRosa8</v>
      </c>
      <c r="E6406" s="66">
        <v>45187.59375</v>
      </c>
      <c r="F6406" t="s">
        <v>2532</v>
      </c>
      <c r="G6406" s="46">
        <v>42</v>
      </c>
      <c r="H6406" s="46">
        <v>49</v>
      </c>
      <c r="I6406" s="46">
        <v>11</v>
      </c>
      <c r="J6406" t="s">
        <v>2533</v>
      </c>
      <c r="K6406" t="s">
        <v>46</v>
      </c>
      <c r="L6406" s="46">
        <v>2528</v>
      </c>
      <c r="M6406" s="46">
        <v>36</v>
      </c>
      <c r="N6406" s="46">
        <v>35</v>
      </c>
      <c r="O6406" s="46">
        <v>120</v>
      </c>
      <c r="P6406" s="46">
        <f t="shared" si="736"/>
        <v>1</v>
      </c>
      <c r="R6406" s="67" t="s">
        <v>1336</v>
      </c>
      <c r="S6406" s="67">
        <f>COUNTIF(Y$2:$Y$100,R6406)</f>
        <v>0</v>
      </c>
      <c r="V6406" s="67">
        <f t="shared" si="733"/>
        <v>0</v>
      </c>
      <c r="X6406"/>
      <c r="Y6406" s="67" t="str">
        <f t="shared" si="734"/>
        <v xml:space="preserve"> </v>
      </c>
      <c r="AB6406" t="s">
        <v>46</v>
      </c>
      <c r="AC6406" s="46">
        <v>2528</v>
      </c>
      <c r="AD6406" s="46">
        <v>36</v>
      </c>
      <c r="AE6406" s="46">
        <v>35</v>
      </c>
      <c r="AF6406" s="46">
        <v>120</v>
      </c>
      <c r="AH6406" s="70" t="str">
        <f t="shared" si="737"/>
        <v/>
      </c>
      <c r="AI6406" s="70" t="str">
        <f t="shared" si="738"/>
        <v/>
      </c>
      <c r="AJ6406" s="70" t="str">
        <f t="shared" si="739"/>
        <v>X</v>
      </c>
      <c r="AK6406" s="70" t="str" cm="1">
        <f t="array" ref="AK6406">_xlfn.IFS(AH6406&lt;&gt;"","1",AI6406&lt;&gt;"","2",AJ6406&lt;&gt;"","3")</f>
        <v>3</v>
      </c>
    </row>
    <row r="6407" spans="1:37" x14ac:dyDescent="0.25">
      <c r="A6407" t="s">
        <v>1650</v>
      </c>
      <c r="B6407" t="s">
        <v>769</v>
      </c>
      <c r="C6407" s="67" t="str">
        <f t="shared" si="735"/>
        <v>Nadia Maciejewski</v>
      </c>
      <c r="D6407" s="71" t="str" cm="1">
        <f t="array" ref="D6407">_xlfn.IFS(AK6407="1",CONCATENATE(C6407,"Regional"),AK6407="2",CONCATENATE(C6407,"Sectional"),AK6407="3",CONCATENATE(C6407,COUNTIF($C$1:C6407,C6407)))</f>
        <v>Nadia Maciejewski10</v>
      </c>
      <c r="E6407" s="66">
        <v>45187.59375</v>
      </c>
      <c r="F6407" t="s">
        <v>2532</v>
      </c>
      <c r="G6407" s="46">
        <v>42</v>
      </c>
      <c r="H6407" s="46">
        <v>50</v>
      </c>
      <c r="I6407" s="46">
        <v>12</v>
      </c>
      <c r="J6407" t="s">
        <v>2533</v>
      </c>
      <c r="K6407" t="s">
        <v>46</v>
      </c>
      <c r="L6407" s="46">
        <v>2528</v>
      </c>
      <c r="M6407" s="46">
        <v>36</v>
      </c>
      <c r="N6407" s="46">
        <v>35</v>
      </c>
      <c r="O6407" s="46">
        <v>120</v>
      </c>
      <c r="P6407" s="46">
        <f t="shared" si="736"/>
        <v>1</v>
      </c>
      <c r="R6407" s="67" t="s">
        <v>3497</v>
      </c>
      <c r="S6407" s="67">
        <f>COUNTIF(Y$2:$Y$100,R6407)</f>
        <v>0</v>
      </c>
      <c r="V6407" s="67">
        <f t="shared" si="733"/>
        <v>0</v>
      </c>
      <c r="X6407"/>
      <c r="Y6407" s="67" t="str">
        <f t="shared" si="734"/>
        <v xml:space="preserve"> </v>
      </c>
      <c r="AB6407" t="s">
        <v>46</v>
      </c>
      <c r="AC6407" s="46">
        <v>2528</v>
      </c>
      <c r="AD6407" s="46">
        <v>36</v>
      </c>
      <c r="AE6407" s="46">
        <v>35</v>
      </c>
      <c r="AF6407" s="46">
        <v>120</v>
      </c>
      <c r="AH6407" s="70" t="str">
        <f t="shared" si="737"/>
        <v/>
      </c>
      <c r="AI6407" s="70" t="str">
        <f t="shared" si="738"/>
        <v/>
      </c>
      <c r="AJ6407" s="70" t="str">
        <f t="shared" si="739"/>
        <v>X</v>
      </c>
      <c r="AK6407" s="70" t="str" cm="1">
        <f t="array" ref="AK6407">_xlfn.IFS(AH6407&lt;&gt;"","1",AI6407&lt;&gt;"","2",AJ6407&lt;&gt;"","3")</f>
        <v>3</v>
      </c>
    </row>
    <row r="6408" spans="1:37" x14ac:dyDescent="0.25">
      <c r="A6408" t="s">
        <v>483</v>
      </c>
      <c r="B6408" t="s">
        <v>458</v>
      </c>
      <c r="C6408" s="67" t="str">
        <f t="shared" si="735"/>
        <v>Lauren Coombs</v>
      </c>
      <c r="D6408" s="71" t="str" cm="1">
        <f t="array" ref="D6408">_xlfn.IFS(AK6408="1",CONCATENATE(C6408,"Regional"),AK6408="2",CONCATENATE(C6408,"Sectional"),AK6408="3",CONCATENATE(C6408,COUNTIF($C$1:C6408,C6408)))</f>
        <v>Lauren Coombs12</v>
      </c>
      <c r="E6408" s="66">
        <v>45187.59375</v>
      </c>
      <c r="F6408" t="s">
        <v>2532</v>
      </c>
      <c r="G6408" s="46">
        <v>42</v>
      </c>
      <c r="H6408" s="46">
        <v>50</v>
      </c>
      <c r="I6408" s="46">
        <v>12</v>
      </c>
      <c r="J6408" t="s">
        <v>2533</v>
      </c>
      <c r="K6408" t="s">
        <v>46</v>
      </c>
      <c r="L6408" s="46">
        <v>2528</v>
      </c>
      <c r="M6408" s="46">
        <v>36</v>
      </c>
      <c r="N6408" s="46">
        <v>35</v>
      </c>
      <c r="O6408" s="46">
        <v>120</v>
      </c>
      <c r="P6408" s="46">
        <f t="shared" si="736"/>
        <v>1</v>
      </c>
      <c r="R6408" s="67" t="s">
        <v>1174</v>
      </c>
      <c r="S6408" s="67">
        <f>COUNTIF(Y$2:$Y$100,R6408)</f>
        <v>0</v>
      </c>
      <c r="V6408" s="67">
        <f t="shared" si="733"/>
        <v>0</v>
      </c>
      <c r="X6408"/>
      <c r="Y6408" s="67" t="str">
        <f t="shared" si="734"/>
        <v xml:space="preserve"> </v>
      </c>
      <c r="AB6408" t="s">
        <v>46</v>
      </c>
      <c r="AC6408" s="46">
        <v>2528</v>
      </c>
      <c r="AD6408" s="46">
        <v>36</v>
      </c>
      <c r="AE6408" s="46">
        <v>35</v>
      </c>
      <c r="AF6408" s="46">
        <v>120</v>
      </c>
      <c r="AH6408" s="70" t="str">
        <f t="shared" si="737"/>
        <v/>
      </c>
      <c r="AI6408" s="70" t="str">
        <f t="shared" si="738"/>
        <v/>
      </c>
      <c r="AJ6408" s="70" t="str">
        <f t="shared" si="739"/>
        <v>X</v>
      </c>
      <c r="AK6408" s="70" t="str" cm="1">
        <f t="array" ref="AK6408">_xlfn.IFS(AH6408&lt;&gt;"","1",AI6408&lt;&gt;"","2",AJ6408&lt;&gt;"","3")</f>
        <v>3</v>
      </c>
    </row>
    <row r="6409" spans="1:37" x14ac:dyDescent="0.25">
      <c r="A6409" t="s">
        <v>1743</v>
      </c>
      <c r="B6409" t="s">
        <v>421</v>
      </c>
      <c r="C6409" s="67" t="str">
        <f t="shared" si="735"/>
        <v>Elizabeth Zuniga-Meyer</v>
      </c>
      <c r="D6409" s="71" t="str" cm="1">
        <f t="array" ref="D6409">_xlfn.IFS(AK6409="1",CONCATENATE(C6409,"Regional"),AK6409="2",CONCATENATE(C6409,"Sectional"),AK6409="3",CONCATENATE(C6409,COUNTIF($C$1:C6409,C6409)))</f>
        <v>Elizabeth Zuniga-Meyer11</v>
      </c>
      <c r="E6409" s="66">
        <v>45187.59375</v>
      </c>
      <c r="F6409" t="s">
        <v>2532</v>
      </c>
      <c r="G6409" s="46">
        <v>42</v>
      </c>
      <c r="H6409" s="46">
        <v>50</v>
      </c>
      <c r="I6409" s="46">
        <v>12</v>
      </c>
      <c r="J6409" t="s">
        <v>2533</v>
      </c>
      <c r="K6409" t="s">
        <v>46</v>
      </c>
      <c r="L6409" s="46">
        <v>2528</v>
      </c>
      <c r="M6409" s="46">
        <v>36</v>
      </c>
      <c r="N6409" s="46">
        <v>35</v>
      </c>
      <c r="O6409" s="46">
        <v>120</v>
      </c>
      <c r="P6409" s="46">
        <f t="shared" si="736"/>
        <v>1</v>
      </c>
      <c r="R6409" s="67" t="s">
        <v>2746</v>
      </c>
      <c r="S6409" s="67">
        <f>COUNTIF(Y$2:$Y$100,R6409)</f>
        <v>0</v>
      </c>
      <c r="V6409" s="67">
        <f t="shared" si="733"/>
        <v>0</v>
      </c>
      <c r="X6409"/>
      <c r="Y6409" s="67" t="str">
        <f t="shared" si="734"/>
        <v xml:space="preserve"> </v>
      </c>
      <c r="AB6409" t="s">
        <v>46</v>
      </c>
      <c r="AC6409" s="46">
        <v>2528</v>
      </c>
      <c r="AD6409" s="46">
        <v>36</v>
      </c>
      <c r="AE6409" s="46">
        <v>35</v>
      </c>
      <c r="AF6409" s="46">
        <v>120</v>
      </c>
      <c r="AH6409" s="70" t="str">
        <f t="shared" si="737"/>
        <v/>
      </c>
      <c r="AI6409" s="70" t="str">
        <f t="shared" si="738"/>
        <v/>
      </c>
      <c r="AJ6409" s="70" t="str">
        <f t="shared" si="739"/>
        <v>X</v>
      </c>
      <c r="AK6409" s="70" t="str" cm="1">
        <f t="array" ref="AK6409">_xlfn.IFS(AH6409&lt;&gt;"","1",AI6409&lt;&gt;"","2",AJ6409&lt;&gt;"","3")</f>
        <v>3</v>
      </c>
    </row>
    <row r="6410" spans="1:37" x14ac:dyDescent="0.25">
      <c r="A6410" t="s">
        <v>491</v>
      </c>
      <c r="B6410" t="s">
        <v>418</v>
      </c>
      <c r="C6410" s="67" t="str">
        <f t="shared" si="735"/>
        <v>Katie Heun</v>
      </c>
      <c r="D6410" s="71" t="str" cm="1">
        <f t="array" ref="D6410">_xlfn.IFS(AK6410="1",CONCATENATE(C6410,"Regional"),AK6410="2",CONCATENATE(C6410,"Sectional"),AK6410="3",CONCATENATE(C6410,COUNTIF($C$1:C6410,C6410)))</f>
        <v>Katie Heun12</v>
      </c>
      <c r="E6410" s="66">
        <v>45187.59375</v>
      </c>
      <c r="F6410" t="s">
        <v>2532</v>
      </c>
      <c r="G6410" s="46">
        <v>42</v>
      </c>
      <c r="H6410" s="46">
        <v>50</v>
      </c>
      <c r="I6410" s="46">
        <v>12</v>
      </c>
      <c r="J6410" t="s">
        <v>2533</v>
      </c>
      <c r="K6410" t="s">
        <v>46</v>
      </c>
      <c r="L6410" s="46">
        <v>2528</v>
      </c>
      <c r="M6410" s="46">
        <v>36</v>
      </c>
      <c r="N6410" s="46">
        <v>35</v>
      </c>
      <c r="O6410" s="46">
        <v>120</v>
      </c>
      <c r="P6410" s="46">
        <f t="shared" si="736"/>
        <v>1</v>
      </c>
      <c r="R6410" s="67" t="s">
        <v>1181</v>
      </c>
      <c r="S6410" s="67">
        <f>COUNTIF(Y$2:$Y$100,R6410)</f>
        <v>0</v>
      </c>
      <c r="V6410" s="67">
        <f t="shared" si="733"/>
        <v>0</v>
      </c>
      <c r="X6410"/>
      <c r="Y6410" s="67" t="str">
        <f t="shared" si="734"/>
        <v xml:space="preserve"> </v>
      </c>
      <c r="AB6410" t="s">
        <v>46</v>
      </c>
      <c r="AC6410" s="46">
        <v>2528</v>
      </c>
      <c r="AD6410" s="46">
        <v>36</v>
      </c>
      <c r="AE6410" s="46">
        <v>35</v>
      </c>
      <c r="AF6410" s="46">
        <v>120</v>
      </c>
      <c r="AH6410" s="70" t="str">
        <f t="shared" si="737"/>
        <v/>
      </c>
      <c r="AI6410" s="70" t="str">
        <f t="shared" si="738"/>
        <v/>
      </c>
      <c r="AJ6410" s="70" t="str">
        <f t="shared" si="739"/>
        <v>X</v>
      </c>
      <c r="AK6410" s="70" t="str" cm="1">
        <f t="array" ref="AK6410">_xlfn.IFS(AH6410&lt;&gt;"","1",AI6410&lt;&gt;"","2",AJ6410&lt;&gt;"","3")</f>
        <v>3</v>
      </c>
    </row>
    <row r="6411" spans="1:37" x14ac:dyDescent="0.25">
      <c r="A6411" t="s">
        <v>998</v>
      </c>
      <c r="B6411" t="s">
        <v>362</v>
      </c>
      <c r="C6411" s="67" t="str">
        <f t="shared" si="735"/>
        <v>Emma Holzmacher</v>
      </c>
      <c r="D6411" s="71" t="str" cm="1">
        <f t="array" ref="D6411">_xlfn.IFS(AK6411="1",CONCATENATE(C6411,"Regional"),AK6411="2",CONCATENATE(C6411,"Sectional"),AK6411="3",CONCATENATE(C6411,COUNTIF($C$1:C6411,C6411)))</f>
        <v>Emma Holzmacher11</v>
      </c>
      <c r="E6411" s="66">
        <v>45187.59375</v>
      </c>
      <c r="F6411" t="s">
        <v>2532</v>
      </c>
      <c r="G6411" s="46">
        <v>42</v>
      </c>
      <c r="H6411" s="46">
        <v>50</v>
      </c>
      <c r="I6411" s="46">
        <v>12</v>
      </c>
      <c r="J6411" t="s">
        <v>2533</v>
      </c>
      <c r="K6411" t="s">
        <v>46</v>
      </c>
      <c r="L6411" s="46">
        <v>2528</v>
      </c>
      <c r="M6411" s="46">
        <v>36</v>
      </c>
      <c r="N6411" s="46">
        <v>35</v>
      </c>
      <c r="O6411" s="46">
        <v>120</v>
      </c>
      <c r="P6411" s="46">
        <f t="shared" si="736"/>
        <v>1</v>
      </c>
      <c r="R6411" s="67" t="s">
        <v>1501</v>
      </c>
      <c r="S6411" s="67">
        <f>COUNTIF(Y$2:$Y$100,R6411)</f>
        <v>0</v>
      </c>
      <c r="V6411" s="67">
        <f t="shared" si="733"/>
        <v>0</v>
      </c>
      <c r="X6411"/>
      <c r="Y6411" s="67" t="str">
        <f t="shared" si="734"/>
        <v xml:space="preserve"> </v>
      </c>
      <c r="AB6411" t="s">
        <v>46</v>
      </c>
      <c r="AC6411" s="46">
        <v>2528</v>
      </c>
      <c r="AD6411" s="46">
        <v>36</v>
      </c>
      <c r="AE6411" s="46">
        <v>35</v>
      </c>
      <c r="AF6411" s="46">
        <v>120</v>
      </c>
      <c r="AH6411" s="70" t="str">
        <f t="shared" si="737"/>
        <v/>
      </c>
      <c r="AI6411" s="70" t="str">
        <f t="shared" si="738"/>
        <v/>
      </c>
      <c r="AJ6411" s="70" t="str">
        <f t="shared" si="739"/>
        <v>X</v>
      </c>
      <c r="AK6411" s="70" t="str" cm="1">
        <f t="array" ref="AK6411">_xlfn.IFS(AH6411&lt;&gt;"","1",AI6411&lt;&gt;"","2",AJ6411&lt;&gt;"","3")</f>
        <v>3</v>
      </c>
    </row>
    <row r="6412" spans="1:37" x14ac:dyDescent="0.25">
      <c r="A6412" t="s">
        <v>324</v>
      </c>
      <c r="B6412" t="s">
        <v>479</v>
      </c>
      <c r="C6412" s="67" t="str">
        <f t="shared" si="735"/>
        <v>Maeve Niemiec</v>
      </c>
      <c r="D6412" s="71" t="str" cm="1">
        <f t="array" ref="D6412">_xlfn.IFS(AK6412="1",CONCATENATE(C6412,"Regional"),AK6412="2",CONCATENATE(C6412,"Sectional"),AK6412="3",CONCATENATE(C6412,COUNTIF($C$1:C6412,C6412)))</f>
        <v>Maeve Niemiec11</v>
      </c>
      <c r="E6412" s="66">
        <v>45187.59375</v>
      </c>
      <c r="F6412" t="s">
        <v>2532</v>
      </c>
      <c r="G6412" s="46">
        <v>42</v>
      </c>
      <c r="H6412" s="46">
        <v>50</v>
      </c>
      <c r="I6412" s="46">
        <v>12</v>
      </c>
      <c r="J6412" t="s">
        <v>2533</v>
      </c>
      <c r="K6412" t="s">
        <v>46</v>
      </c>
      <c r="L6412" s="46">
        <v>2528</v>
      </c>
      <c r="M6412" s="46">
        <v>36</v>
      </c>
      <c r="N6412" s="46">
        <v>35</v>
      </c>
      <c r="O6412" s="46">
        <v>120</v>
      </c>
      <c r="P6412" s="46">
        <f t="shared" si="736"/>
        <v>1</v>
      </c>
      <c r="R6412" s="67" t="s">
        <v>1171</v>
      </c>
      <c r="S6412" s="67">
        <f>COUNTIF(Y$2:$Y$100,R6412)</f>
        <v>0</v>
      </c>
      <c r="V6412" s="67">
        <f t="shared" si="733"/>
        <v>0</v>
      </c>
      <c r="X6412"/>
      <c r="Y6412" s="67" t="str">
        <f t="shared" si="734"/>
        <v xml:space="preserve"> </v>
      </c>
      <c r="AB6412" t="s">
        <v>46</v>
      </c>
      <c r="AC6412" s="46">
        <v>2528</v>
      </c>
      <c r="AD6412" s="46">
        <v>36</v>
      </c>
      <c r="AE6412" s="46">
        <v>35</v>
      </c>
      <c r="AF6412" s="46">
        <v>120</v>
      </c>
      <c r="AH6412" s="70" t="str">
        <f t="shared" si="737"/>
        <v/>
      </c>
      <c r="AI6412" s="70" t="str">
        <f t="shared" si="738"/>
        <v/>
      </c>
      <c r="AJ6412" s="70" t="str">
        <f t="shared" si="739"/>
        <v>X</v>
      </c>
      <c r="AK6412" s="70" t="str" cm="1">
        <f t="array" ref="AK6412">_xlfn.IFS(AH6412&lt;&gt;"","1",AI6412&lt;&gt;"","2",AJ6412&lt;&gt;"","3")</f>
        <v>3</v>
      </c>
    </row>
    <row r="6413" spans="1:37" x14ac:dyDescent="0.25">
      <c r="A6413" t="s">
        <v>1610</v>
      </c>
      <c r="B6413" t="s">
        <v>407</v>
      </c>
      <c r="C6413" s="67" t="str">
        <f t="shared" si="735"/>
        <v>Delaney Dwyer</v>
      </c>
      <c r="D6413" s="71" t="str" cm="1">
        <f t="array" ref="D6413">_xlfn.IFS(AK6413="1",CONCATENATE(C6413,"Regional"),AK6413="2",CONCATENATE(C6413,"Sectional"),AK6413="3",CONCATENATE(C6413,COUNTIF($C$1:C6413,C6413)))</f>
        <v>Delaney Dwyer8</v>
      </c>
      <c r="E6413" s="66">
        <v>45187.59375</v>
      </c>
      <c r="F6413" t="s">
        <v>2532</v>
      </c>
      <c r="G6413" s="46">
        <v>42</v>
      </c>
      <c r="H6413" s="46">
        <v>50</v>
      </c>
      <c r="I6413" s="46">
        <v>12</v>
      </c>
      <c r="J6413" t="s">
        <v>2533</v>
      </c>
      <c r="K6413" t="s">
        <v>46</v>
      </c>
      <c r="L6413" s="46">
        <v>2528</v>
      </c>
      <c r="M6413" s="46">
        <v>36</v>
      </c>
      <c r="N6413" s="46">
        <v>35</v>
      </c>
      <c r="O6413" s="46">
        <v>120</v>
      </c>
      <c r="P6413" s="46">
        <f t="shared" si="736"/>
        <v>1</v>
      </c>
      <c r="R6413" s="67" t="s">
        <v>3551</v>
      </c>
      <c r="S6413" s="67">
        <f>COUNTIF(Y$2:$Y$100,R6413)</f>
        <v>0</v>
      </c>
      <c r="V6413" s="67">
        <f t="shared" si="733"/>
        <v>0</v>
      </c>
      <c r="X6413"/>
      <c r="Y6413" s="67" t="str">
        <f t="shared" si="734"/>
        <v xml:space="preserve"> </v>
      </c>
      <c r="AB6413" t="s">
        <v>46</v>
      </c>
      <c r="AC6413" s="46">
        <v>2528</v>
      </c>
      <c r="AD6413" s="46">
        <v>36</v>
      </c>
      <c r="AE6413" s="46">
        <v>35</v>
      </c>
      <c r="AF6413" s="46">
        <v>120</v>
      </c>
      <c r="AH6413" s="70" t="str">
        <f t="shared" si="737"/>
        <v/>
      </c>
      <c r="AI6413" s="70" t="str">
        <f t="shared" si="738"/>
        <v/>
      </c>
      <c r="AJ6413" s="70" t="str">
        <f t="shared" si="739"/>
        <v>X</v>
      </c>
      <c r="AK6413" s="70" t="str" cm="1">
        <f t="array" ref="AK6413">_xlfn.IFS(AH6413&lt;&gt;"","1",AI6413&lt;&gt;"","2",AJ6413&lt;&gt;"","3")</f>
        <v>3</v>
      </c>
    </row>
    <row r="6414" spans="1:37" x14ac:dyDescent="0.25">
      <c r="A6414" t="s">
        <v>358</v>
      </c>
      <c r="B6414" t="s">
        <v>740</v>
      </c>
      <c r="C6414" s="67" t="str">
        <f t="shared" si="735"/>
        <v>Lydia Schultz</v>
      </c>
      <c r="D6414" s="71" t="str" cm="1">
        <f t="array" ref="D6414">_xlfn.IFS(AK6414="1",CONCATENATE(C6414,"Regional"),AK6414="2",CONCATENATE(C6414,"Sectional"),AK6414="3",CONCATENATE(C6414,COUNTIF($C$1:C6414,C6414)))</f>
        <v>Lydia Schultz7</v>
      </c>
      <c r="E6414" s="66">
        <v>45187.59375</v>
      </c>
      <c r="F6414" t="s">
        <v>2532</v>
      </c>
      <c r="G6414" s="46">
        <v>42</v>
      </c>
      <c r="H6414" s="46">
        <v>51</v>
      </c>
      <c r="I6414" s="46">
        <v>19</v>
      </c>
      <c r="J6414" t="s">
        <v>2533</v>
      </c>
      <c r="K6414" t="s">
        <v>46</v>
      </c>
      <c r="L6414" s="46">
        <v>2528</v>
      </c>
      <c r="M6414" s="46">
        <v>36</v>
      </c>
      <c r="N6414" s="46">
        <v>35</v>
      </c>
      <c r="O6414" s="46">
        <v>120</v>
      </c>
      <c r="P6414" s="46">
        <f t="shared" si="736"/>
        <v>1</v>
      </c>
      <c r="R6414" s="67" t="s">
        <v>3491</v>
      </c>
      <c r="S6414" s="67">
        <f>COUNTIF(Y$2:$Y$100,R6414)</f>
        <v>0</v>
      </c>
      <c r="V6414" s="67">
        <f t="shared" si="733"/>
        <v>0</v>
      </c>
      <c r="X6414"/>
      <c r="Y6414" s="67" t="str">
        <f t="shared" si="734"/>
        <v xml:space="preserve"> </v>
      </c>
      <c r="AB6414" t="s">
        <v>46</v>
      </c>
      <c r="AC6414" s="46">
        <v>2528</v>
      </c>
      <c r="AD6414" s="46">
        <v>36</v>
      </c>
      <c r="AE6414" s="46">
        <v>35</v>
      </c>
      <c r="AF6414" s="46">
        <v>120</v>
      </c>
      <c r="AH6414" s="70" t="str">
        <f t="shared" si="737"/>
        <v/>
      </c>
      <c r="AI6414" s="70" t="str">
        <f t="shared" si="738"/>
        <v/>
      </c>
      <c r="AJ6414" s="70" t="str">
        <f t="shared" si="739"/>
        <v>X</v>
      </c>
      <c r="AK6414" s="70" t="str" cm="1">
        <f t="array" ref="AK6414">_xlfn.IFS(AH6414&lt;&gt;"","1",AI6414&lt;&gt;"","2",AJ6414&lt;&gt;"","3")</f>
        <v>3</v>
      </c>
    </row>
    <row r="6415" spans="1:37" x14ac:dyDescent="0.25">
      <c r="A6415" t="s">
        <v>2160</v>
      </c>
      <c r="B6415" t="s">
        <v>2161</v>
      </c>
      <c r="C6415" s="67" t="str">
        <f t="shared" si="735"/>
        <v>Mysha Sharief</v>
      </c>
      <c r="D6415" s="71" t="str" cm="1">
        <f t="array" ref="D6415">_xlfn.IFS(AK6415="1",CONCATENATE(C6415,"Regional"),AK6415="2",CONCATENATE(C6415,"Sectional"),AK6415="3",CONCATENATE(C6415,COUNTIF($C$1:C6415,C6415)))</f>
        <v>Mysha Sharief7</v>
      </c>
      <c r="E6415" s="66">
        <v>45187.59375</v>
      </c>
      <c r="F6415" t="s">
        <v>2532</v>
      </c>
      <c r="G6415" s="46">
        <v>42</v>
      </c>
      <c r="H6415" s="46">
        <v>51</v>
      </c>
      <c r="I6415" s="46">
        <v>19</v>
      </c>
      <c r="J6415" t="s">
        <v>2533</v>
      </c>
      <c r="K6415" t="s">
        <v>46</v>
      </c>
      <c r="L6415" s="46">
        <v>2528</v>
      </c>
      <c r="M6415" s="46">
        <v>36</v>
      </c>
      <c r="N6415" s="46">
        <v>35</v>
      </c>
      <c r="O6415" s="46">
        <v>120</v>
      </c>
      <c r="P6415" s="46">
        <f t="shared" si="736"/>
        <v>1</v>
      </c>
      <c r="R6415" s="67" t="s">
        <v>3185</v>
      </c>
      <c r="S6415" s="67">
        <f>COUNTIF(Y$2:$Y$100,R6415)</f>
        <v>0</v>
      </c>
      <c r="V6415" s="67">
        <f t="shared" si="733"/>
        <v>0</v>
      </c>
      <c r="X6415"/>
      <c r="Y6415" s="67" t="str">
        <f t="shared" si="734"/>
        <v xml:space="preserve"> </v>
      </c>
      <c r="AB6415" t="s">
        <v>46</v>
      </c>
      <c r="AC6415" s="46">
        <v>2528</v>
      </c>
      <c r="AD6415" s="46">
        <v>36</v>
      </c>
      <c r="AE6415" s="46">
        <v>35</v>
      </c>
      <c r="AF6415" s="46">
        <v>120</v>
      </c>
      <c r="AH6415" s="70" t="str">
        <f t="shared" si="737"/>
        <v/>
      </c>
      <c r="AI6415" s="70" t="str">
        <f t="shared" si="738"/>
        <v/>
      </c>
      <c r="AJ6415" s="70" t="str">
        <f t="shared" si="739"/>
        <v>X</v>
      </c>
      <c r="AK6415" s="70" t="str" cm="1">
        <f t="array" ref="AK6415">_xlfn.IFS(AH6415&lt;&gt;"","1",AI6415&lt;&gt;"","2",AJ6415&lt;&gt;"","3")</f>
        <v>3</v>
      </c>
    </row>
    <row r="6416" spans="1:37" x14ac:dyDescent="0.25">
      <c r="A6416" t="s">
        <v>759</v>
      </c>
      <c r="B6416" t="s">
        <v>523</v>
      </c>
      <c r="C6416" s="67" t="str">
        <f t="shared" si="735"/>
        <v>Nora MacKelly</v>
      </c>
      <c r="D6416" s="71" t="str" cm="1">
        <f t="array" ref="D6416">_xlfn.IFS(AK6416="1",CONCATENATE(C6416,"Regional"),AK6416="2",CONCATENATE(C6416,"Sectional"),AK6416="3",CONCATENATE(C6416,COUNTIF($C$1:C6416,C6416)))</f>
        <v>Nora MacKelly10</v>
      </c>
      <c r="E6416" s="66">
        <v>45187.59375</v>
      </c>
      <c r="F6416" t="s">
        <v>2532</v>
      </c>
      <c r="G6416" s="46">
        <v>42</v>
      </c>
      <c r="H6416" s="46">
        <v>51</v>
      </c>
      <c r="I6416" s="46">
        <v>19</v>
      </c>
      <c r="J6416" t="s">
        <v>2533</v>
      </c>
      <c r="K6416" t="s">
        <v>46</v>
      </c>
      <c r="L6416" s="46">
        <v>2528</v>
      </c>
      <c r="M6416" s="46">
        <v>36</v>
      </c>
      <c r="N6416" s="46">
        <v>35</v>
      </c>
      <c r="O6416" s="46">
        <v>120</v>
      </c>
      <c r="P6416" s="46">
        <f t="shared" si="736"/>
        <v>1</v>
      </c>
      <c r="R6416" s="67" t="s">
        <v>1345</v>
      </c>
      <c r="S6416" s="67">
        <f>COUNTIF(Y$2:$Y$100,R6416)</f>
        <v>0</v>
      </c>
      <c r="V6416" s="67">
        <f t="shared" ref="V6416:V6479" si="740">COUNTIF(R6416:R9043,Y6416)</f>
        <v>0</v>
      </c>
      <c r="X6416"/>
      <c r="Y6416" s="67" t="str">
        <f t="shared" si="734"/>
        <v xml:space="preserve"> </v>
      </c>
      <c r="AB6416" t="s">
        <v>46</v>
      </c>
      <c r="AC6416" s="46">
        <v>2528</v>
      </c>
      <c r="AD6416" s="46">
        <v>36</v>
      </c>
      <c r="AE6416" s="46">
        <v>35</v>
      </c>
      <c r="AF6416" s="46">
        <v>120</v>
      </c>
      <c r="AH6416" s="70" t="str">
        <f t="shared" si="737"/>
        <v/>
      </c>
      <c r="AI6416" s="70" t="str">
        <f t="shared" si="738"/>
        <v/>
      </c>
      <c r="AJ6416" s="70" t="str">
        <f t="shared" si="739"/>
        <v>X</v>
      </c>
      <c r="AK6416" s="70" t="str" cm="1">
        <f t="array" ref="AK6416">_xlfn.IFS(AH6416&lt;&gt;"","1",AI6416&lt;&gt;"","2",AJ6416&lt;&gt;"","3")</f>
        <v>3</v>
      </c>
    </row>
    <row r="6417" spans="1:37" x14ac:dyDescent="0.25">
      <c r="A6417" t="s">
        <v>991</v>
      </c>
      <c r="B6417" t="s">
        <v>510</v>
      </c>
      <c r="C6417" s="67" t="str">
        <f t="shared" si="735"/>
        <v>Laura Tillman</v>
      </c>
      <c r="D6417" s="71" t="str" cm="1">
        <f t="array" ref="D6417">_xlfn.IFS(AK6417="1",CONCATENATE(C6417,"Regional"),AK6417="2",CONCATENATE(C6417,"Sectional"),AK6417="3",CONCATENATE(C6417,COUNTIF($C$1:C6417,C6417)))</f>
        <v>Laura Tillman7</v>
      </c>
      <c r="E6417" s="66">
        <v>45187.59375</v>
      </c>
      <c r="F6417" t="s">
        <v>2532</v>
      </c>
      <c r="G6417" s="46">
        <v>42</v>
      </c>
      <c r="H6417" s="46">
        <v>52</v>
      </c>
      <c r="I6417" s="46">
        <v>22</v>
      </c>
      <c r="J6417" t="s">
        <v>2533</v>
      </c>
      <c r="K6417" t="s">
        <v>46</v>
      </c>
      <c r="L6417" s="46">
        <v>2528</v>
      </c>
      <c r="M6417" s="46">
        <v>36</v>
      </c>
      <c r="N6417" s="46">
        <v>35</v>
      </c>
      <c r="O6417" s="46">
        <v>120</v>
      </c>
      <c r="P6417" s="46">
        <f t="shared" si="736"/>
        <v>1</v>
      </c>
      <c r="R6417" s="67" t="s">
        <v>1495</v>
      </c>
      <c r="S6417" s="67">
        <f>COUNTIF(Y$2:$Y$100,R6417)</f>
        <v>0</v>
      </c>
      <c r="V6417" s="67">
        <f t="shared" si="740"/>
        <v>0</v>
      </c>
      <c r="X6417"/>
      <c r="Y6417" s="67" t="str">
        <f t="shared" si="734"/>
        <v xml:space="preserve"> </v>
      </c>
      <c r="AB6417" t="s">
        <v>46</v>
      </c>
      <c r="AC6417" s="46">
        <v>2528</v>
      </c>
      <c r="AD6417" s="46">
        <v>36</v>
      </c>
      <c r="AE6417" s="46">
        <v>35</v>
      </c>
      <c r="AF6417" s="46">
        <v>120</v>
      </c>
      <c r="AH6417" s="70" t="str">
        <f t="shared" si="737"/>
        <v/>
      </c>
      <c r="AI6417" s="70" t="str">
        <f t="shared" si="738"/>
        <v/>
      </c>
      <c r="AJ6417" s="70" t="str">
        <f t="shared" si="739"/>
        <v>X</v>
      </c>
      <c r="AK6417" s="70" t="str" cm="1">
        <f t="array" ref="AK6417">_xlfn.IFS(AH6417&lt;&gt;"","1",AI6417&lt;&gt;"","2",AJ6417&lt;&gt;"","3")</f>
        <v>3</v>
      </c>
    </row>
    <row r="6418" spans="1:37" x14ac:dyDescent="0.25">
      <c r="A6418" t="s">
        <v>1750</v>
      </c>
      <c r="B6418" t="s">
        <v>535</v>
      </c>
      <c r="C6418" s="67" t="str">
        <f t="shared" si="735"/>
        <v>Rachel Morris</v>
      </c>
      <c r="D6418" s="71" t="str" cm="1">
        <f t="array" ref="D6418">_xlfn.IFS(AK6418="1",CONCATENATE(C6418,"Regional"),AK6418="2",CONCATENATE(C6418,"Sectional"),AK6418="3",CONCATENATE(C6418,COUNTIF($C$1:C6418,C6418)))</f>
        <v>Rachel Morris9</v>
      </c>
      <c r="E6418" s="66">
        <v>45187.59375</v>
      </c>
      <c r="F6418" t="s">
        <v>2532</v>
      </c>
      <c r="G6418" s="46">
        <v>42</v>
      </c>
      <c r="H6418" s="46">
        <v>52</v>
      </c>
      <c r="I6418" s="46">
        <v>22</v>
      </c>
      <c r="J6418" t="s">
        <v>2533</v>
      </c>
      <c r="K6418" t="s">
        <v>46</v>
      </c>
      <c r="L6418" s="46">
        <v>2528</v>
      </c>
      <c r="M6418" s="46">
        <v>36</v>
      </c>
      <c r="N6418" s="46">
        <v>35</v>
      </c>
      <c r="O6418" s="46">
        <v>120</v>
      </c>
      <c r="P6418" s="46">
        <f t="shared" si="736"/>
        <v>1</v>
      </c>
      <c r="R6418" s="67" t="s">
        <v>2755</v>
      </c>
      <c r="S6418" s="67">
        <f>COUNTIF(Y$2:$Y$100,R6418)</f>
        <v>0</v>
      </c>
      <c r="V6418" s="67">
        <f t="shared" si="740"/>
        <v>0</v>
      </c>
      <c r="X6418"/>
      <c r="Y6418" s="67" t="str">
        <f t="shared" si="734"/>
        <v xml:space="preserve"> </v>
      </c>
      <c r="AB6418" t="s">
        <v>46</v>
      </c>
      <c r="AC6418" s="46">
        <v>2528</v>
      </c>
      <c r="AD6418" s="46">
        <v>36</v>
      </c>
      <c r="AE6418" s="46">
        <v>35</v>
      </c>
      <c r="AF6418" s="46">
        <v>120</v>
      </c>
      <c r="AH6418" s="70" t="str">
        <f t="shared" si="737"/>
        <v/>
      </c>
      <c r="AI6418" s="70" t="str">
        <f t="shared" si="738"/>
        <v/>
      </c>
      <c r="AJ6418" s="70" t="str">
        <f t="shared" si="739"/>
        <v>X</v>
      </c>
      <c r="AK6418" s="70" t="str" cm="1">
        <f t="array" ref="AK6418">_xlfn.IFS(AH6418&lt;&gt;"","1",AI6418&lt;&gt;"","2",AJ6418&lt;&gt;"","3")</f>
        <v>3</v>
      </c>
    </row>
    <row r="6419" spans="1:37" x14ac:dyDescent="0.25">
      <c r="A6419" t="s">
        <v>274</v>
      </c>
      <c r="B6419" t="s">
        <v>449</v>
      </c>
      <c r="C6419" s="67" t="str">
        <f t="shared" si="735"/>
        <v>Vivian Jensen</v>
      </c>
      <c r="D6419" s="71" t="str" cm="1">
        <f t="array" ref="D6419">_xlfn.IFS(AK6419="1",CONCATENATE(C6419,"Regional"),AK6419="2",CONCATENATE(C6419,"Sectional"),AK6419="3",CONCATENATE(C6419,COUNTIF($C$1:C6419,C6419)))</f>
        <v>Vivian Jensen8</v>
      </c>
      <c r="E6419" s="66">
        <v>45187.59375</v>
      </c>
      <c r="F6419" t="s">
        <v>2532</v>
      </c>
      <c r="G6419" s="46">
        <v>42</v>
      </c>
      <c r="H6419" s="46">
        <v>53</v>
      </c>
      <c r="I6419" s="46">
        <v>24</v>
      </c>
      <c r="J6419" t="s">
        <v>2533</v>
      </c>
      <c r="K6419" t="s">
        <v>46</v>
      </c>
      <c r="L6419" s="46">
        <v>2528</v>
      </c>
      <c r="M6419" s="46">
        <v>36</v>
      </c>
      <c r="N6419" s="46">
        <v>35</v>
      </c>
      <c r="O6419" s="46">
        <v>120</v>
      </c>
      <c r="P6419" s="46">
        <f t="shared" si="736"/>
        <v>1</v>
      </c>
      <c r="R6419" s="67" t="s">
        <v>2962</v>
      </c>
      <c r="S6419" s="67">
        <f>COUNTIF(Y$2:$Y$100,R6419)</f>
        <v>0</v>
      </c>
      <c r="V6419" s="67">
        <f t="shared" si="740"/>
        <v>0</v>
      </c>
      <c r="X6419"/>
      <c r="Y6419" s="67" t="str">
        <f t="shared" si="734"/>
        <v xml:space="preserve"> </v>
      </c>
      <c r="AB6419" t="s">
        <v>46</v>
      </c>
      <c r="AC6419" s="46">
        <v>2528</v>
      </c>
      <c r="AD6419" s="46">
        <v>36</v>
      </c>
      <c r="AE6419" s="46">
        <v>35</v>
      </c>
      <c r="AF6419" s="46">
        <v>120</v>
      </c>
      <c r="AH6419" s="70" t="str">
        <f t="shared" si="737"/>
        <v/>
      </c>
      <c r="AI6419" s="70" t="str">
        <f t="shared" si="738"/>
        <v/>
      </c>
      <c r="AJ6419" s="70" t="str">
        <f t="shared" si="739"/>
        <v>X</v>
      </c>
      <c r="AK6419" s="70" t="str" cm="1">
        <f t="array" ref="AK6419">_xlfn.IFS(AH6419&lt;&gt;"","1",AI6419&lt;&gt;"","2",AJ6419&lt;&gt;"","3")</f>
        <v>3</v>
      </c>
    </row>
    <row r="6420" spans="1:37" x14ac:dyDescent="0.25">
      <c r="A6420" t="s">
        <v>231</v>
      </c>
      <c r="B6420" t="s">
        <v>272</v>
      </c>
      <c r="C6420" s="67" t="str">
        <f t="shared" si="735"/>
        <v>Reese Cross</v>
      </c>
      <c r="D6420" s="71" t="str" cm="1">
        <f t="array" ref="D6420">_xlfn.IFS(AK6420="1",CONCATENATE(C6420,"Regional"),AK6420="2",CONCATENATE(C6420,"Sectional"),AK6420="3",CONCATENATE(C6420,COUNTIF($C$1:C6420,C6420)))</f>
        <v>Reese Cross10</v>
      </c>
      <c r="E6420" s="66">
        <v>45187.59375</v>
      </c>
      <c r="F6420" t="s">
        <v>2532</v>
      </c>
      <c r="G6420" s="46">
        <v>42</v>
      </c>
      <c r="H6420" s="46">
        <v>53</v>
      </c>
      <c r="I6420" s="46">
        <v>24</v>
      </c>
      <c r="J6420" t="s">
        <v>2533</v>
      </c>
      <c r="K6420" t="s">
        <v>46</v>
      </c>
      <c r="L6420" s="46">
        <v>2528</v>
      </c>
      <c r="M6420" s="46">
        <v>36</v>
      </c>
      <c r="N6420" s="46">
        <v>35</v>
      </c>
      <c r="O6420" s="46">
        <v>120</v>
      </c>
      <c r="P6420" s="46">
        <f t="shared" si="736"/>
        <v>1</v>
      </c>
      <c r="R6420" s="67" t="s">
        <v>1180</v>
      </c>
      <c r="S6420" s="67">
        <f>COUNTIF(Y$2:$Y$100,R6420)</f>
        <v>0</v>
      </c>
      <c r="V6420" s="67">
        <f t="shared" si="740"/>
        <v>0</v>
      </c>
      <c r="X6420"/>
      <c r="Y6420" s="67" t="str">
        <f t="shared" si="734"/>
        <v xml:space="preserve"> </v>
      </c>
      <c r="AB6420" t="s">
        <v>46</v>
      </c>
      <c r="AC6420" s="46">
        <v>2528</v>
      </c>
      <c r="AD6420" s="46">
        <v>36</v>
      </c>
      <c r="AE6420" s="46">
        <v>35</v>
      </c>
      <c r="AF6420" s="46">
        <v>120</v>
      </c>
      <c r="AH6420" s="70" t="str">
        <f t="shared" si="737"/>
        <v/>
      </c>
      <c r="AI6420" s="70" t="str">
        <f t="shared" si="738"/>
        <v/>
      </c>
      <c r="AJ6420" s="70" t="str">
        <f t="shared" si="739"/>
        <v>X</v>
      </c>
      <c r="AK6420" s="70" t="str" cm="1">
        <f t="array" ref="AK6420">_xlfn.IFS(AH6420&lt;&gt;"","1",AI6420&lt;&gt;"","2",AJ6420&lt;&gt;"","3")</f>
        <v>3</v>
      </c>
    </row>
    <row r="6421" spans="1:37" x14ac:dyDescent="0.25">
      <c r="A6421" t="s">
        <v>2099</v>
      </c>
      <c r="B6421" t="s">
        <v>1105</v>
      </c>
      <c r="C6421" s="67" t="str">
        <f t="shared" si="735"/>
        <v>Danielle Andree</v>
      </c>
      <c r="D6421" s="71" t="str" cm="1">
        <f t="array" ref="D6421">_xlfn.IFS(AK6421="1",CONCATENATE(C6421,"Regional"),AK6421="2",CONCATENATE(C6421,"Sectional"),AK6421="3",CONCATENATE(C6421,COUNTIF($C$1:C6421,C6421)))</f>
        <v>Danielle Andree5</v>
      </c>
      <c r="E6421" s="66">
        <v>45187.59375</v>
      </c>
      <c r="F6421" t="s">
        <v>2532</v>
      </c>
      <c r="G6421" s="46">
        <v>42</v>
      </c>
      <c r="H6421" s="46">
        <v>53</v>
      </c>
      <c r="I6421" s="46">
        <v>24</v>
      </c>
      <c r="J6421" t="s">
        <v>2533</v>
      </c>
      <c r="K6421" t="s">
        <v>46</v>
      </c>
      <c r="L6421" s="46">
        <v>2528</v>
      </c>
      <c r="M6421" s="46">
        <v>36</v>
      </c>
      <c r="N6421" s="46">
        <v>35</v>
      </c>
      <c r="O6421" s="46">
        <v>120</v>
      </c>
      <c r="P6421" s="46">
        <f t="shared" si="736"/>
        <v>1</v>
      </c>
      <c r="R6421" s="67" t="s">
        <v>3124</v>
      </c>
      <c r="S6421" s="67">
        <f>COUNTIF(Y$2:$Y$100,R6421)</f>
        <v>0</v>
      </c>
      <c r="V6421" s="67">
        <f t="shared" si="740"/>
        <v>0</v>
      </c>
      <c r="X6421"/>
      <c r="Y6421" s="67" t="str">
        <f t="shared" si="734"/>
        <v xml:space="preserve"> </v>
      </c>
      <c r="AB6421" t="s">
        <v>46</v>
      </c>
      <c r="AC6421" s="46">
        <v>2528</v>
      </c>
      <c r="AD6421" s="46">
        <v>36</v>
      </c>
      <c r="AE6421" s="46">
        <v>35</v>
      </c>
      <c r="AF6421" s="46">
        <v>120</v>
      </c>
      <c r="AH6421" s="70" t="str">
        <f t="shared" si="737"/>
        <v/>
      </c>
      <c r="AI6421" s="70" t="str">
        <f t="shared" si="738"/>
        <v/>
      </c>
      <c r="AJ6421" s="70" t="str">
        <f t="shared" si="739"/>
        <v>X</v>
      </c>
      <c r="AK6421" s="70" t="str" cm="1">
        <f t="array" ref="AK6421">_xlfn.IFS(AH6421&lt;&gt;"","1",AI6421&lt;&gt;"","2",AJ6421&lt;&gt;"","3")</f>
        <v>3</v>
      </c>
    </row>
    <row r="6422" spans="1:37" x14ac:dyDescent="0.25">
      <c r="A6422" t="s">
        <v>386</v>
      </c>
      <c r="B6422" t="s">
        <v>306</v>
      </c>
      <c r="C6422" s="67" t="str">
        <f t="shared" si="735"/>
        <v>Allie Wink</v>
      </c>
      <c r="D6422" s="71" t="str" cm="1">
        <f t="array" ref="D6422">_xlfn.IFS(AK6422="1",CONCATENATE(C6422,"Regional"),AK6422="2",CONCATENATE(C6422,"Sectional"),AK6422="3",CONCATENATE(C6422,COUNTIF($C$1:C6422,C6422)))</f>
        <v>Allie Wink7</v>
      </c>
      <c r="E6422" s="66">
        <v>45187.59375</v>
      </c>
      <c r="F6422" t="s">
        <v>2532</v>
      </c>
      <c r="G6422" s="46">
        <v>42</v>
      </c>
      <c r="H6422" s="46">
        <v>53</v>
      </c>
      <c r="I6422" s="46">
        <v>24</v>
      </c>
      <c r="J6422" t="s">
        <v>2533</v>
      </c>
      <c r="K6422" t="s">
        <v>46</v>
      </c>
      <c r="L6422" s="46">
        <v>2528</v>
      </c>
      <c r="M6422" s="46">
        <v>36</v>
      </c>
      <c r="N6422" s="46">
        <v>35</v>
      </c>
      <c r="O6422" s="46">
        <v>120</v>
      </c>
      <c r="P6422" s="46">
        <f t="shared" si="736"/>
        <v>1</v>
      </c>
      <c r="R6422" s="67" t="s">
        <v>1335</v>
      </c>
      <c r="S6422" s="67">
        <f>COUNTIF(Y$2:$Y$100,R6422)</f>
        <v>0</v>
      </c>
      <c r="V6422" s="67">
        <f t="shared" si="740"/>
        <v>0</v>
      </c>
      <c r="X6422"/>
      <c r="Y6422" s="67" t="str">
        <f t="shared" si="734"/>
        <v xml:space="preserve"> </v>
      </c>
      <c r="AB6422" t="s">
        <v>46</v>
      </c>
      <c r="AC6422" s="46">
        <v>2528</v>
      </c>
      <c r="AD6422" s="46">
        <v>36</v>
      </c>
      <c r="AE6422" s="46">
        <v>35</v>
      </c>
      <c r="AF6422" s="46">
        <v>120</v>
      </c>
      <c r="AH6422" s="70" t="str">
        <f t="shared" si="737"/>
        <v/>
      </c>
      <c r="AI6422" s="70" t="str">
        <f t="shared" si="738"/>
        <v/>
      </c>
      <c r="AJ6422" s="70" t="str">
        <f t="shared" si="739"/>
        <v>X</v>
      </c>
      <c r="AK6422" s="70" t="str" cm="1">
        <f t="array" ref="AK6422">_xlfn.IFS(AH6422&lt;&gt;"","1",AI6422&lt;&gt;"","2",AJ6422&lt;&gt;"","3")</f>
        <v>3</v>
      </c>
    </row>
    <row r="6423" spans="1:37" x14ac:dyDescent="0.25">
      <c r="A6423" t="s">
        <v>744</v>
      </c>
      <c r="B6423" t="s">
        <v>393</v>
      </c>
      <c r="C6423" s="67" t="str">
        <f t="shared" si="735"/>
        <v>Mia Reischel</v>
      </c>
      <c r="D6423" s="71" t="str" cm="1">
        <f t="array" ref="D6423">_xlfn.IFS(AK6423="1",CONCATENATE(C6423,"Regional"),AK6423="2",CONCATENATE(C6423,"Sectional"),AK6423="3",CONCATENATE(C6423,COUNTIF($C$1:C6423,C6423)))</f>
        <v>Mia Reischel10</v>
      </c>
      <c r="E6423" s="66">
        <v>45187.59375</v>
      </c>
      <c r="F6423" t="s">
        <v>2532</v>
      </c>
      <c r="G6423" s="46">
        <v>42</v>
      </c>
      <c r="H6423" s="46">
        <v>54</v>
      </c>
      <c r="I6423" s="46">
        <v>28</v>
      </c>
      <c r="J6423" t="s">
        <v>2533</v>
      </c>
      <c r="K6423" t="s">
        <v>46</v>
      </c>
      <c r="L6423" s="46">
        <v>2528</v>
      </c>
      <c r="M6423" s="46">
        <v>36</v>
      </c>
      <c r="N6423" s="46">
        <v>35</v>
      </c>
      <c r="O6423" s="46">
        <v>120</v>
      </c>
      <c r="P6423" s="46">
        <f t="shared" si="736"/>
        <v>1</v>
      </c>
      <c r="R6423" s="67" t="s">
        <v>1332</v>
      </c>
      <c r="S6423" s="67">
        <f>COUNTIF(Y$2:$Y$100,R6423)</f>
        <v>0</v>
      </c>
      <c r="V6423" s="67">
        <f t="shared" si="740"/>
        <v>0</v>
      </c>
      <c r="X6423"/>
      <c r="Y6423" s="67" t="str">
        <f t="shared" si="734"/>
        <v xml:space="preserve"> </v>
      </c>
      <c r="AB6423" t="s">
        <v>46</v>
      </c>
      <c r="AC6423" s="46">
        <v>2528</v>
      </c>
      <c r="AD6423" s="46">
        <v>36</v>
      </c>
      <c r="AE6423" s="46">
        <v>35</v>
      </c>
      <c r="AF6423" s="46">
        <v>120</v>
      </c>
      <c r="AH6423" s="70" t="str">
        <f t="shared" si="737"/>
        <v/>
      </c>
      <c r="AI6423" s="70" t="str">
        <f t="shared" si="738"/>
        <v/>
      </c>
      <c r="AJ6423" s="70" t="str">
        <f t="shared" si="739"/>
        <v>X</v>
      </c>
      <c r="AK6423" s="70" t="str" cm="1">
        <f t="array" ref="AK6423">_xlfn.IFS(AH6423&lt;&gt;"","1",AI6423&lt;&gt;"","2",AJ6423&lt;&gt;"","3")</f>
        <v>3</v>
      </c>
    </row>
    <row r="6424" spans="1:37" x14ac:dyDescent="0.25">
      <c r="A6424" t="s">
        <v>1941</v>
      </c>
      <c r="B6424" t="s">
        <v>434</v>
      </c>
      <c r="C6424" s="67" t="str">
        <f t="shared" si="735"/>
        <v>Ella Saltarikos</v>
      </c>
      <c r="D6424" s="71" t="str" cm="1">
        <f t="array" ref="D6424">_xlfn.IFS(AK6424="1",CONCATENATE(C6424,"Regional"),AK6424="2",CONCATENATE(C6424,"Sectional"),AK6424="3",CONCATENATE(C6424,COUNTIF($C$1:C6424,C6424)))</f>
        <v>Ella Saltarikos4</v>
      </c>
      <c r="E6424" s="66">
        <v>45187.59375</v>
      </c>
      <c r="F6424" t="s">
        <v>2532</v>
      </c>
      <c r="G6424" s="46">
        <v>42</v>
      </c>
      <c r="H6424" s="46">
        <v>55</v>
      </c>
      <c r="I6424" s="46">
        <v>29</v>
      </c>
      <c r="J6424" t="s">
        <v>2533</v>
      </c>
      <c r="K6424" t="s">
        <v>46</v>
      </c>
      <c r="L6424" s="46">
        <v>2528</v>
      </c>
      <c r="M6424" s="46">
        <v>36</v>
      </c>
      <c r="N6424" s="46">
        <v>35</v>
      </c>
      <c r="O6424" s="46">
        <v>120</v>
      </c>
      <c r="P6424" s="46">
        <f t="shared" si="736"/>
        <v>1</v>
      </c>
      <c r="R6424" s="67" t="s">
        <v>2959</v>
      </c>
      <c r="S6424" s="67">
        <f>COUNTIF(Y$2:$Y$100,R6424)</f>
        <v>0</v>
      </c>
      <c r="V6424" s="67">
        <f t="shared" si="740"/>
        <v>0</v>
      </c>
      <c r="X6424"/>
      <c r="Y6424" s="67" t="str">
        <f t="shared" si="734"/>
        <v xml:space="preserve"> </v>
      </c>
      <c r="AB6424" t="s">
        <v>46</v>
      </c>
      <c r="AC6424" s="46">
        <v>2528</v>
      </c>
      <c r="AD6424" s="46">
        <v>36</v>
      </c>
      <c r="AE6424" s="46">
        <v>35</v>
      </c>
      <c r="AF6424" s="46">
        <v>120</v>
      </c>
      <c r="AH6424" s="70" t="str">
        <f t="shared" si="737"/>
        <v/>
      </c>
      <c r="AI6424" s="70" t="str">
        <f t="shared" si="738"/>
        <v/>
      </c>
      <c r="AJ6424" s="70" t="str">
        <f t="shared" si="739"/>
        <v>X</v>
      </c>
      <c r="AK6424" s="70" t="str" cm="1">
        <f t="array" ref="AK6424">_xlfn.IFS(AH6424&lt;&gt;"","1",AI6424&lt;&gt;"","2",AJ6424&lt;&gt;"","3")</f>
        <v>3</v>
      </c>
    </row>
    <row r="6425" spans="1:37" x14ac:dyDescent="0.25">
      <c r="A6425" t="s">
        <v>701</v>
      </c>
      <c r="B6425" t="s">
        <v>362</v>
      </c>
      <c r="C6425" s="67" t="str">
        <f t="shared" si="735"/>
        <v>Emma Bruckman</v>
      </c>
      <c r="D6425" s="71" t="str" cm="1">
        <f t="array" ref="D6425">_xlfn.IFS(AK6425="1",CONCATENATE(C6425,"Regional"),AK6425="2",CONCATENATE(C6425,"Sectional"),AK6425="3",CONCATENATE(C6425,COUNTIF($C$1:C6425,C6425)))</f>
        <v>Emma Bruckman9</v>
      </c>
      <c r="E6425" s="66">
        <v>45187.59375</v>
      </c>
      <c r="F6425" t="s">
        <v>2532</v>
      </c>
      <c r="G6425" s="46">
        <v>42</v>
      </c>
      <c r="H6425" s="46">
        <v>55</v>
      </c>
      <c r="I6425" s="46">
        <v>29</v>
      </c>
      <c r="J6425" t="s">
        <v>2533</v>
      </c>
      <c r="K6425" t="s">
        <v>46</v>
      </c>
      <c r="L6425" s="46">
        <v>2528</v>
      </c>
      <c r="M6425" s="46">
        <v>36</v>
      </c>
      <c r="N6425" s="46">
        <v>35</v>
      </c>
      <c r="O6425" s="46">
        <v>120</v>
      </c>
      <c r="P6425" s="46">
        <f t="shared" si="736"/>
        <v>1</v>
      </c>
      <c r="R6425" s="67" t="s">
        <v>1305</v>
      </c>
      <c r="S6425" s="67">
        <f>COUNTIF(Y$2:$Y$100,R6425)</f>
        <v>0</v>
      </c>
      <c r="V6425" s="67">
        <f t="shared" si="740"/>
        <v>0</v>
      </c>
      <c r="X6425"/>
      <c r="Y6425" s="67" t="str">
        <f t="shared" ref="Y6425:Y6488" si="741">CONCATENATE(W6425," ",X6425)</f>
        <v xml:space="preserve"> </v>
      </c>
      <c r="AB6425" t="s">
        <v>46</v>
      </c>
      <c r="AC6425" s="46">
        <v>2528</v>
      </c>
      <c r="AD6425" s="46">
        <v>36</v>
      </c>
      <c r="AE6425" s="46">
        <v>35</v>
      </c>
      <c r="AF6425" s="46">
        <v>120</v>
      </c>
      <c r="AH6425" s="70" t="str">
        <f t="shared" si="737"/>
        <v/>
      </c>
      <c r="AI6425" s="70" t="str">
        <f t="shared" si="738"/>
        <v/>
      </c>
      <c r="AJ6425" s="70" t="str">
        <f t="shared" si="739"/>
        <v>X</v>
      </c>
      <c r="AK6425" s="70" t="str" cm="1">
        <f t="array" ref="AK6425">_xlfn.IFS(AH6425&lt;&gt;"","1",AI6425&lt;&gt;"","2",AJ6425&lt;&gt;"","3")</f>
        <v>3</v>
      </c>
    </row>
    <row r="6426" spans="1:37" x14ac:dyDescent="0.25">
      <c r="A6426" t="s">
        <v>3432</v>
      </c>
      <c r="B6426" t="s">
        <v>1973</v>
      </c>
      <c r="C6426" s="67" t="str">
        <f t="shared" si="735"/>
        <v>Talulah Pearson</v>
      </c>
      <c r="D6426" s="71" t="str" cm="1">
        <f t="array" ref="D6426">_xlfn.IFS(AK6426="1",CONCATENATE(C6426,"Regional"),AK6426="2",CONCATENATE(C6426,"Sectional"),AK6426="3",CONCATENATE(C6426,COUNTIF($C$1:C6426,C6426)))</f>
        <v>Talulah Pearson3</v>
      </c>
      <c r="E6426" s="66">
        <v>45187.59375</v>
      </c>
      <c r="F6426" t="s">
        <v>2532</v>
      </c>
      <c r="G6426" s="46">
        <v>42</v>
      </c>
      <c r="H6426" s="46">
        <v>57</v>
      </c>
      <c r="I6426" s="46">
        <v>31</v>
      </c>
      <c r="J6426" t="s">
        <v>2533</v>
      </c>
      <c r="K6426" t="s">
        <v>46</v>
      </c>
      <c r="L6426" s="46">
        <v>2528</v>
      </c>
      <c r="M6426" s="46">
        <v>36</v>
      </c>
      <c r="N6426" s="46">
        <v>35</v>
      </c>
      <c r="O6426" s="46">
        <v>120</v>
      </c>
      <c r="P6426" s="46">
        <f t="shared" si="736"/>
        <v>1</v>
      </c>
      <c r="R6426" s="67" t="s">
        <v>3628</v>
      </c>
      <c r="S6426" s="67">
        <f>COUNTIF(Y$2:$Y$100,R6426)</f>
        <v>0</v>
      </c>
      <c r="V6426" s="67">
        <f t="shared" si="740"/>
        <v>0</v>
      </c>
      <c r="X6426"/>
      <c r="Y6426" s="67" t="str">
        <f t="shared" si="741"/>
        <v xml:space="preserve"> </v>
      </c>
      <c r="AB6426" t="s">
        <v>46</v>
      </c>
      <c r="AC6426" s="46">
        <v>2528</v>
      </c>
      <c r="AD6426" s="46">
        <v>36</v>
      </c>
      <c r="AE6426" s="46">
        <v>35</v>
      </c>
      <c r="AF6426" s="46">
        <v>120</v>
      </c>
      <c r="AH6426" s="70" t="str">
        <f t="shared" si="737"/>
        <v/>
      </c>
      <c r="AI6426" s="70" t="str">
        <f t="shared" si="738"/>
        <v/>
      </c>
      <c r="AJ6426" s="70" t="str">
        <f t="shared" si="739"/>
        <v>X</v>
      </c>
      <c r="AK6426" s="70" t="str" cm="1">
        <f t="array" ref="AK6426">_xlfn.IFS(AH6426&lt;&gt;"","1",AI6426&lt;&gt;"","2",AJ6426&lt;&gt;"","3")</f>
        <v>3</v>
      </c>
    </row>
    <row r="6427" spans="1:37" x14ac:dyDescent="0.25">
      <c r="A6427" t="s">
        <v>1006</v>
      </c>
      <c r="B6427" t="s">
        <v>648</v>
      </c>
      <c r="C6427" s="67" t="str">
        <f t="shared" si="735"/>
        <v>Claire Heinen</v>
      </c>
      <c r="D6427" s="71" t="str" cm="1">
        <f t="array" ref="D6427">_xlfn.IFS(AK6427="1",CONCATENATE(C6427,"Regional"),AK6427="2",CONCATENATE(C6427,"Sectional"),AK6427="3",CONCATENATE(C6427,COUNTIF($C$1:C6427,C6427)))</f>
        <v>Claire Heinen10</v>
      </c>
      <c r="E6427" s="66">
        <v>45187.59375</v>
      </c>
      <c r="F6427" t="s">
        <v>2532</v>
      </c>
      <c r="G6427" s="46">
        <v>42</v>
      </c>
      <c r="H6427" s="46">
        <v>58</v>
      </c>
      <c r="I6427" s="46">
        <v>32</v>
      </c>
      <c r="J6427" t="s">
        <v>2533</v>
      </c>
      <c r="K6427" t="s">
        <v>46</v>
      </c>
      <c r="L6427" s="46">
        <v>2528</v>
      </c>
      <c r="M6427" s="46">
        <v>36</v>
      </c>
      <c r="N6427" s="46">
        <v>35</v>
      </c>
      <c r="O6427" s="46">
        <v>120</v>
      </c>
      <c r="P6427" s="46">
        <f t="shared" si="736"/>
        <v>1</v>
      </c>
      <c r="R6427" s="67" t="s">
        <v>1509</v>
      </c>
      <c r="S6427" s="67">
        <f>COUNTIF(Y$2:$Y$100,R6427)</f>
        <v>0</v>
      </c>
      <c r="V6427" s="67">
        <f t="shared" si="740"/>
        <v>0</v>
      </c>
      <c r="X6427"/>
      <c r="Y6427" s="67" t="str">
        <f t="shared" si="741"/>
        <v xml:space="preserve"> </v>
      </c>
      <c r="AB6427" t="s">
        <v>46</v>
      </c>
      <c r="AC6427" s="46">
        <v>2528</v>
      </c>
      <c r="AD6427" s="46">
        <v>36</v>
      </c>
      <c r="AE6427" s="46">
        <v>35</v>
      </c>
      <c r="AF6427" s="46">
        <v>120</v>
      </c>
      <c r="AH6427" s="70" t="str">
        <f t="shared" si="737"/>
        <v/>
      </c>
      <c r="AI6427" s="70" t="str">
        <f t="shared" si="738"/>
        <v/>
      </c>
      <c r="AJ6427" s="70" t="str">
        <f t="shared" si="739"/>
        <v>X</v>
      </c>
      <c r="AK6427" s="70" t="str" cm="1">
        <f t="array" ref="AK6427">_xlfn.IFS(AH6427&lt;&gt;"","1",AI6427&lt;&gt;"","2",AJ6427&lt;&gt;"","3")</f>
        <v>3</v>
      </c>
    </row>
    <row r="6428" spans="1:37" x14ac:dyDescent="0.25">
      <c r="A6428" t="s">
        <v>1746</v>
      </c>
      <c r="B6428" t="s">
        <v>187</v>
      </c>
      <c r="C6428" s="67" t="str">
        <f t="shared" si="735"/>
        <v>Ava Hiemenz</v>
      </c>
      <c r="D6428" s="71" t="str" cm="1">
        <f t="array" ref="D6428">_xlfn.IFS(AK6428="1",CONCATENATE(C6428,"Regional"),AK6428="2",CONCATENATE(C6428,"Sectional"),AK6428="3",CONCATENATE(C6428,COUNTIF($C$1:C6428,C6428)))</f>
        <v>Ava Hiemenz5</v>
      </c>
      <c r="E6428" s="66">
        <v>45187.59375</v>
      </c>
      <c r="F6428" t="s">
        <v>2532</v>
      </c>
      <c r="G6428" s="46">
        <v>42</v>
      </c>
      <c r="H6428" s="46">
        <v>58</v>
      </c>
      <c r="I6428" s="46">
        <v>32</v>
      </c>
      <c r="J6428" t="s">
        <v>2533</v>
      </c>
      <c r="K6428" t="s">
        <v>46</v>
      </c>
      <c r="L6428" s="46">
        <v>2528</v>
      </c>
      <c r="M6428" s="46">
        <v>36</v>
      </c>
      <c r="N6428" s="46">
        <v>35</v>
      </c>
      <c r="O6428" s="46">
        <v>120</v>
      </c>
      <c r="P6428" s="46">
        <f t="shared" si="736"/>
        <v>1</v>
      </c>
      <c r="R6428" s="67" t="s">
        <v>2751</v>
      </c>
      <c r="S6428" s="67">
        <f>COUNTIF(Y$2:$Y$100,R6428)</f>
        <v>0</v>
      </c>
      <c r="V6428" s="67">
        <f t="shared" si="740"/>
        <v>0</v>
      </c>
      <c r="X6428"/>
      <c r="Y6428" s="67" t="str">
        <f t="shared" si="741"/>
        <v xml:space="preserve"> </v>
      </c>
      <c r="AB6428" t="s">
        <v>46</v>
      </c>
      <c r="AC6428" s="46">
        <v>2528</v>
      </c>
      <c r="AD6428" s="46">
        <v>36</v>
      </c>
      <c r="AE6428" s="46">
        <v>35</v>
      </c>
      <c r="AF6428" s="46">
        <v>120</v>
      </c>
      <c r="AH6428" s="70" t="str">
        <f t="shared" si="737"/>
        <v/>
      </c>
      <c r="AI6428" s="70" t="str">
        <f t="shared" si="738"/>
        <v/>
      </c>
      <c r="AJ6428" s="70" t="str">
        <f t="shared" si="739"/>
        <v>X</v>
      </c>
      <c r="AK6428" s="70" t="str" cm="1">
        <f t="array" ref="AK6428">_xlfn.IFS(AH6428&lt;&gt;"","1",AI6428&lt;&gt;"","2",AJ6428&lt;&gt;"","3")</f>
        <v>3</v>
      </c>
    </row>
    <row r="6429" spans="1:37" x14ac:dyDescent="0.25">
      <c r="A6429" t="s">
        <v>992</v>
      </c>
      <c r="B6429" t="s">
        <v>582</v>
      </c>
      <c r="C6429" s="67" t="str">
        <f t="shared" si="735"/>
        <v>Katelyn Hupfer</v>
      </c>
      <c r="D6429" s="71" t="str" cm="1">
        <f t="array" ref="D6429">_xlfn.IFS(AK6429="1",CONCATENATE(C6429,"Regional"),AK6429="2",CONCATENATE(C6429,"Sectional"),AK6429="3",CONCATENATE(C6429,COUNTIF($C$1:C6429,C6429)))</f>
        <v>Katelyn Hupfer9</v>
      </c>
      <c r="E6429" s="66">
        <v>45187.59375</v>
      </c>
      <c r="F6429" t="s">
        <v>2532</v>
      </c>
      <c r="G6429" s="46">
        <v>42</v>
      </c>
      <c r="H6429" s="46">
        <v>59</v>
      </c>
      <c r="I6429" s="46">
        <v>34</v>
      </c>
      <c r="J6429" t="s">
        <v>2533</v>
      </c>
      <c r="K6429" t="s">
        <v>46</v>
      </c>
      <c r="L6429" s="46">
        <v>2528</v>
      </c>
      <c r="M6429" s="46">
        <v>36</v>
      </c>
      <c r="N6429" s="46">
        <v>35</v>
      </c>
      <c r="O6429" s="46">
        <v>120</v>
      </c>
      <c r="P6429" s="46">
        <f t="shared" si="736"/>
        <v>1</v>
      </c>
      <c r="R6429" s="67" t="s">
        <v>1496</v>
      </c>
      <c r="S6429" s="67">
        <f>COUNTIF(Y$2:$Y$100,R6429)</f>
        <v>0</v>
      </c>
      <c r="V6429" s="67">
        <f t="shared" si="740"/>
        <v>0</v>
      </c>
      <c r="X6429"/>
      <c r="Y6429" s="67" t="str">
        <f t="shared" si="741"/>
        <v xml:space="preserve"> </v>
      </c>
      <c r="AB6429" t="s">
        <v>46</v>
      </c>
      <c r="AC6429" s="46">
        <v>2528</v>
      </c>
      <c r="AD6429" s="46">
        <v>36</v>
      </c>
      <c r="AE6429" s="46">
        <v>35</v>
      </c>
      <c r="AF6429" s="46">
        <v>120</v>
      </c>
      <c r="AH6429" s="70" t="str">
        <f t="shared" si="737"/>
        <v/>
      </c>
      <c r="AI6429" s="70" t="str">
        <f t="shared" si="738"/>
        <v/>
      </c>
      <c r="AJ6429" s="70" t="str">
        <f t="shared" si="739"/>
        <v>X</v>
      </c>
      <c r="AK6429" s="70" t="str" cm="1">
        <f t="array" ref="AK6429">_xlfn.IFS(AH6429&lt;&gt;"","1",AI6429&lt;&gt;"","2",AJ6429&lt;&gt;"","3")</f>
        <v>3</v>
      </c>
    </row>
    <row r="6430" spans="1:37" x14ac:dyDescent="0.25">
      <c r="A6430" t="s">
        <v>385</v>
      </c>
      <c r="B6430" t="s">
        <v>995</v>
      </c>
      <c r="C6430" s="67" t="str">
        <f t="shared" si="735"/>
        <v>Annabelle Wilson</v>
      </c>
      <c r="D6430" s="71" t="str" cm="1">
        <f t="array" ref="D6430">_xlfn.IFS(AK6430="1",CONCATENATE(C6430,"Regional"),AK6430="2",CONCATENATE(C6430,"Sectional"),AK6430="3",CONCATENATE(C6430,COUNTIF($C$1:C6430,C6430)))</f>
        <v>Annabelle Wilson3</v>
      </c>
      <c r="E6430" s="66">
        <v>45187.59375</v>
      </c>
      <c r="F6430" t="s">
        <v>2532</v>
      </c>
      <c r="G6430" s="46">
        <v>42</v>
      </c>
      <c r="H6430" s="46">
        <v>59</v>
      </c>
      <c r="I6430" s="46">
        <v>34</v>
      </c>
      <c r="J6430" t="s">
        <v>2533</v>
      </c>
      <c r="K6430" t="s">
        <v>46</v>
      </c>
      <c r="L6430" s="46">
        <v>2528</v>
      </c>
      <c r="M6430" s="46">
        <v>36</v>
      </c>
      <c r="N6430" s="46">
        <v>35</v>
      </c>
      <c r="O6430" s="46">
        <v>120</v>
      </c>
      <c r="P6430" s="46">
        <f t="shared" si="736"/>
        <v>1</v>
      </c>
      <c r="R6430" s="67" t="s">
        <v>1499</v>
      </c>
      <c r="S6430" s="67">
        <f>COUNTIF(Y$2:$Y$100,R6430)</f>
        <v>0</v>
      </c>
      <c r="V6430" s="67">
        <f t="shared" si="740"/>
        <v>0</v>
      </c>
      <c r="X6430"/>
      <c r="Y6430" s="67" t="str">
        <f t="shared" si="741"/>
        <v xml:space="preserve"> </v>
      </c>
      <c r="AB6430" t="s">
        <v>46</v>
      </c>
      <c r="AC6430" s="46">
        <v>2528</v>
      </c>
      <c r="AD6430" s="46">
        <v>36</v>
      </c>
      <c r="AE6430" s="46">
        <v>35</v>
      </c>
      <c r="AF6430" s="46">
        <v>120</v>
      </c>
      <c r="AH6430" s="70" t="str">
        <f t="shared" si="737"/>
        <v/>
      </c>
      <c r="AI6430" s="70" t="str">
        <f t="shared" si="738"/>
        <v/>
      </c>
      <c r="AJ6430" s="70" t="str">
        <f t="shared" si="739"/>
        <v>X</v>
      </c>
      <c r="AK6430" s="70" t="str" cm="1">
        <f t="array" ref="AK6430">_xlfn.IFS(AH6430&lt;&gt;"","1",AI6430&lt;&gt;"","2",AJ6430&lt;&gt;"","3")</f>
        <v>3</v>
      </c>
    </row>
    <row r="6431" spans="1:37" x14ac:dyDescent="0.25">
      <c r="A6431" t="s">
        <v>1937</v>
      </c>
      <c r="B6431" t="s">
        <v>1938</v>
      </c>
      <c r="C6431" s="67" t="str">
        <f t="shared" si="735"/>
        <v>Meredith Thomas</v>
      </c>
      <c r="D6431" s="71" t="str" cm="1">
        <f t="array" ref="D6431">_xlfn.IFS(AK6431="1",CONCATENATE(C6431,"Regional"),AK6431="2",CONCATENATE(C6431,"Sectional"),AK6431="3",CONCATENATE(C6431,COUNTIF($C$1:C6431,C6431)))</f>
        <v>Meredith Thomas10</v>
      </c>
      <c r="E6431" s="66">
        <v>45187.59375</v>
      </c>
      <c r="F6431" t="s">
        <v>2532</v>
      </c>
      <c r="G6431" s="46">
        <v>42</v>
      </c>
      <c r="H6431" s="46">
        <v>59</v>
      </c>
      <c r="I6431" s="46">
        <v>34</v>
      </c>
      <c r="J6431" t="s">
        <v>2533</v>
      </c>
      <c r="K6431" t="s">
        <v>46</v>
      </c>
      <c r="L6431" s="46">
        <v>2528</v>
      </c>
      <c r="M6431" s="46">
        <v>36</v>
      </c>
      <c r="N6431" s="46">
        <v>35</v>
      </c>
      <c r="O6431" s="46">
        <v>120</v>
      </c>
      <c r="P6431" s="46">
        <f t="shared" si="736"/>
        <v>1</v>
      </c>
      <c r="R6431" s="67" t="s">
        <v>2953</v>
      </c>
      <c r="S6431" s="67">
        <f>COUNTIF(Y$2:$Y$100,R6431)</f>
        <v>0</v>
      </c>
      <c r="V6431" s="67">
        <f t="shared" si="740"/>
        <v>0</v>
      </c>
      <c r="X6431"/>
      <c r="Y6431" s="67" t="str">
        <f t="shared" si="741"/>
        <v xml:space="preserve"> </v>
      </c>
      <c r="AB6431" t="s">
        <v>46</v>
      </c>
      <c r="AC6431" s="46">
        <v>2528</v>
      </c>
      <c r="AD6431" s="46">
        <v>36</v>
      </c>
      <c r="AE6431" s="46">
        <v>35</v>
      </c>
      <c r="AF6431" s="46">
        <v>120</v>
      </c>
      <c r="AH6431" s="70" t="str">
        <f t="shared" si="737"/>
        <v/>
      </c>
      <c r="AI6431" s="70" t="str">
        <f t="shared" si="738"/>
        <v/>
      </c>
      <c r="AJ6431" s="70" t="str">
        <f t="shared" si="739"/>
        <v>X</v>
      </c>
      <c r="AK6431" s="70" t="str" cm="1">
        <f t="array" ref="AK6431">_xlfn.IFS(AH6431&lt;&gt;"","1",AI6431&lt;&gt;"","2",AJ6431&lt;&gt;"","3")</f>
        <v>3</v>
      </c>
    </row>
    <row r="6432" spans="1:37" x14ac:dyDescent="0.25">
      <c r="A6432" t="s">
        <v>505</v>
      </c>
      <c r="B6432" t="s">
        <v>362</v>
      </c>
      <c r="C6432" s="67" t="str">
        <f t="shared" si="735"/>
        <v>Emma Pulvermacher</v>
      </c>
      <c r="D6432" s="71" t="str" cm="1">
        <f t="array" ref="D6432">_xlfn.IFS(AK6432="1",CONCATENATE(C6432,"Regional"),AK6432="2",CONCATENATE(C6432,"Sectional"),AK6432="3",CONCATENATE(C6432,COUNTIF($C$1:C6432,C6432)))</f>
        <v>Emma Pulvermacher11</v>
      </c>
      <c r="E6432" s="66">
        <v>45187.59375</v>
      </c>
      <c r="F6432" t="s">
        <v>2532</v>
      </c>
      <c r="G6432" s="46">
        <v>42</v>
      </c>
      <c r="H6432" s="46">
        <v>60</v>
      </c>
      <c r="I6432" s="46">
        <v>37</v>
      </c>
      <c r="J6432" t="s">
        <v>2533</v>
      </c>
      <c r="K6432" t="s">
        <v>46</v>
      </c>
      <c r="L6432" s="46">
        <v>2528</v>
      </c>
      <c r="M6432" s="46">
        <v>36</v>
      </c>
      <c r="N6432" s="46">
        <v>35</v>
      </c>
      <c r="O6432" s="46">
        <v>120</v>
      </c>
      <c r="P6432" s="46">
        <f t="shared" si="736"/>
        <v>1</v>
      </c>
      <c r="R6432" s="67" t="s">
        <v>1189</v>
      </c>
      <c r="S6432" s="67">
        <f>COUNTIF(Y$2:$Y$100,R6432)</f>
        <v>0</v>
      </c>
      <c r="V6432" s="67">
        <f t="shared" si="740"/>
        <v>0</v>
      </c>
      <c r="X6432"/>
      <c r="Y6432" s="67" t="str">
        <f t="shared" si="741"/>
        <v xml:space="preserve"> </v>
      </c>
      <c r="AB6432" t="s">
        <v>46</v>
      </c>
      <c r="AC6432" s="46">
        <v>2528</v>
      </c>
      <c r="AD6432" s="46">
        <v>36</v>
      </c>
      <c r="AE6432" s="46">
        <v>35</v>
      </c>
      <c r="AF6432" s="46">
        <v>120</v>
      </c>
      <c r="AH6432" s="70" t="str">
        <f t="shared" si="737"/>
        <v/>
      </c>
      <c r="AI6432" s="70" t="str">
        <f t="shared" si="738"/>
        <v/>
      </c>
      <c r="AJ6432" s="70" t="str">
        <f t="shared" si="739"/>
        <v>X</v>
      </c>
      <c r="AK6432" s="70" t="str" cm="1">
        <f t="array" ref="AK6432">_xlfn.IFS(AH6432&lt;&gt;"","1",AI6432&lt;&gt;"","2",AJ6432&lt;&gt;"","3")</f>
        <v>3</v>
      </c>
    </row>
    <row r="6433" spans="1:37" x14ac:dyDescent="0.25">
      <c r="A6433" t="s">
        <v>993</v>
      </c>
      <c r="B6433" t="s">
        <v>994</v>
      </c>
      <c r="C6433" s="67" t="str">
        <f t="shared" si="735"/>
        <v>Calli Dahlgren</v>
      </c>
      <c r="D6433" s="71" t="str" cm="1">
        <f t="array" ref="D6433">_xlfn.IFS(AK6433="1",CONCATENATE(C6433,"Regional"),AK6433="2",CONCATENATE(C6433,"Sectional"),AK6433="3",CONCATENATE(C6433,COUNTIF($C$1:C6433,C6433)))</f>
        <v>Calli Dahlgren8</v>
      </c>
      <c r="E6433" s="66">
        <v>45187.59375</v>
      </c>
      <c r="F6433" t="s">
        <v>2532</v>
      </c>
      <c r="G6433" s="46">
        <v>42</v>
      </c>
      <c r="H6433" s="46">
        <v>62</v>
      </c>
      <c r="I6433" s="46">
        <v>38</v>
      </c>
      <c r="J6433" t="s">
        <v>2533</v>
      </c>
      <c r="K6433" t="s">
        <v>46</v>
      </c>
      <c r="L6433" s="46">
        <v>2528</v>
      </c>
      <c r="M6433" s="46">
        <v>36</v>
      </c>
      <c r="N6433" s="46">
        <v>35</v>
      </c>
      <c r="O6433" s="46">
        <v>120</v>
      </c>
      <c r="P6433" s="46">
        <f t="shared" si="736"/>
        <v>1</v>
      </c>
      <c r="R6433" s="67" t="s">
        <v>1497</v>
      </c>
      <c r="S6433" s="67">
        <f>COUNTIF(Y$2:$Y$100,R6433)</f>
        <v>0</v>
      </c>
      <c r="V6433" s="67">
        <f t="shared" si="740"/>
        <v>0</v>
      </c>
      <c r="X6433"/>
      <c r="Y6433" s="67" t="str">
        <f t="shared" si="741"/>
        <v xml:space="preserve"> </v>
      </c>
      <c r="AB6433" t="s">
        <v>46</v>
      </c>
      <c r="AC6433" s="46">
        <v>2528</v>
      </c>
      <c r="AD6433" s="46">
        <v>36</v>
      </c>
      <c r="AE6433" s="46">
        <v>35</v>
      </c>
      <c r="AF6433" s="46">
        <v>120</v>
      </c>
      <c r="AH6433" s="70" t="str">
        <f t="shared" si="737"/>
        <v/>
      </c>
      <c r="AI6433" s="70" t="str">
        <f t="shared" si="738"/>
        <v/>
      </c>
      <c r="AJ6433" s="70" t="str">
        <f t="shared" si="739"/>
        <v>X</v>
      </c>
      <c r="AK6433" s="70" t="str" cm="1">
        <f t="array" ref="AK6433">_xlfn.IFS(AH6433&lt;&gt;"","1",AI6433&lt;&gt;"","2",AJ6433&lt;&gt;"","3")</f>
        <v>3</v>
      </c>
    </row>
    <row r="6434" spans="1:37" x14ac:dyDescent="0.25">
      <c r="A6434" t="s">
        <v>2052</v>
      </c>
      <c r="B6434" t="s">
        <v>2053</v>
      </c>
      <c r="C6434" s="67" t="str">
        <f t="shared" si="735"/>
        <v>Lindsey Zobel</v>
      </c>
      <c r="D6434" s="71" t="str" cm="1">
        <f t="array" ref="D6434">_xlfn.IFS(AK6434="1",CONCATENATE(C6434,"Regional"),AK6434="2",CONCATENATE(C6434,"Sectional"),AK6434="3",CONCATENATE(C6434,COUNTIF($C$1:C6434,C6434)))</f>
        <v>Lindsey Zobel4</v>
      </c>
      <c r="E6434" s="66">
        <v>45187.59375</v>
      </c>
      <c r="F6434" t="s">
        <v>2532</v>
      </c>
      <c r="G6434" s="46">
        <v>42</v>
      </c>
      <c r="H6434" s="46">
        <v>62</v>
      </c>
      <c r="I6434" s="46">
        <v>38</v>
      </c>
      <c r="J6434" t="s">
        <v>2533</v>
      </c>
      <c r="K6434" t="s">
        <v>46</v>
      </c>
      <c r="L6434" s="46">
        <v>2528</v>
      </c>
      <c r="M6434" s="46">
        <v>36</v>
      </c>
      <c r="N6434" s="46">
        <v>35</v>
      </c>
      <c r="O6434" s="46">
        <v>120</v>
      </c>
      <c r="P6434" s="46">
        <f t="shared" si="736"/>
        <v>1</v>
      </c>
      <c r="R6434" s="67" t="s">
        <v>3073</v>
      </c>
      <c r="S6434" s="67">
        <f>COUNTIF(Y$2:$Y$100,R6434)</f>
        <v>0</v>
      </c>
      <c r="V6434" s="67">
        <f t="shared" si="740"/>
        <v>0</v>
      </c>
      <c r="X6434"/>
      <c r="Y6434" s="67" t="str">
        <f t="shared" si="741"/>
        <v xml:space="preserve"> </v>
      </c>
      <c r="AB6434" t="s">
        <v>46</v>
      </c>
      <c r="AC6434" s="46">
        <v>2528</v>
      </c>
      <c r="AD6434" s="46">
        <v>36</v>
      </c>
      <c r="AE6434" s="46">
        <v>35</v>
      </c>
      <c r="AF6434" s="46">
        <v>120</v>
      </c>
      <c r="AH6434" s="70" t="str">
        <f t="shared" si="737"/>
        <v/>
      </c>
      <c r="AI6434" s="70" t="str">
        <f t="shared" si="738"/>
        <v/>
      </c>
      <c r="AJ6434" s="70" t="str">
        <f t="shared" si="739"/>
        <v>X</v>
      </c>
      <c r="AK6434" s="70" t="str" cm="1">
        <f t="array" ref="AK6434">_xlfn.IFS(AH6434&lt;&gt;"","1",AI6434&lt;&gt;"","2",AJ6434&lt;&gt;"","3")</f>
        <v>3</v>
      </c>
    </row>
    <row r="6435" spans="1:37" x14ac:dyDescent="0.25">
      <c r="A6435" t="s">
        <v>1748</v>
      </c>
      <c r="B6435" t="s">
        <v>524</v>
      </c>
      <c r="C6435" s="67" t="str">
        <f t="shared" si="735"/>
        <v>Isabelle Wetzel</v>
      </c>
      <c r="D6435" s="71" t="str" cm="1">
        <f t="array" ref="D6435">_xlfn.IFS(AK6435="1",CONCATENATE(C6435,"Regional"),AK6435="2",CONCATENATE(C6435,"Sectional"),AK6435="3",CONCATENATE(C6435,COUNTIF($C$1:C6435,C6435)))</f>
        <v>Isabelle Wetzel7</v>
      </c>
      <c r="E6435" s="66">
        <v>45187.59375</v>
      </c>
      <c r="F6435" t="s">
        <v>2532</v>
      </c>
      <c r="G6435" s="46">
        <v>42</v>
      </c>
      <c r="H6435" s="46">
        <v>63</v>
      </c>
      <c r="I6435" s="46">
        <v>40</v>
      </c>
      <c r="J6435" t="s">
        <v>2533</v>
      </c>
      <c r="K6435" t="s">
        <v>46</v>
      </c>
      <c r="L6435" s="46">
        <v>2528</v>
      </c>
      <c r="M6435" s="46">
        <v>36</v>
      </c>
      <c r="N6435" s="46">
        <v>35</v>
      </c>
      <c r="O6435" s="46">
        <v>120</v>
      </c>
      <c r="P6435" s="46">
        <f t="shared" si="736"/>
        <v>1</v>
      </c>
      <c r="R6435" s="67" t="s">
        <v>2753</v>
      </c>
      <c r="S6435" s="67">
        <f>COUNTIF(Y$2:$Y$100,R6435)</f>
        <v>0</v>
      </c>
      <c r="V6435" s="67">
        <f t="shared" si="740"/>
        <v>0</v>
      </c>
      <c r="X6435"/>
      <c r="Y6435" s="67" t="str">
        <f t="shared" si="741"/>
        <v xml:space="preserve"> </v>
      </c>
      <c r="AB6435" t="s">
        <v>46</v>
      </c>
      <c r="AC6435" s="46">
        <v>2528</v>
      </c>
      <c r="AD6435" s="46">
        <v>36</v>
      </c>
      <c r="AE6435" s="46">
        <v>35</v>
      </c>
      <c r="AF6435" s="46">
        <v>120</v>
      </c>
      <c r="AH6435" s="70" t="str">
        <f t="shared" si="737"/>
        <v/>
      </c>
      <c r="AI6435" s="70" t="str">
        <f t="shared" si="738"/>
        <v/>
      </c>
      <c r="AJ6435" s="70" t="str">
        <f t="shared" si="739"/>
        <v>X</v>
      </c>
      <c r="AK6435" s="70" t="str" cm="1">
        <f t="array" ref="AK6435">_xlfn.IFS(AH6435&lt;&gt;"","1",AI6435&lt;&gt;"","2",AJ6435&lt;&gt;"","3")</f>
        <v>3</v>
      </c>
    </row>
    <row r="6436" spans="1:37" x14ac:dyDescent="0.25">
      <c r="A6436" t="s">
        <v>3386</v>
      </c>
      <c r="B6436" t="s">
        <v>408</v>
      </c>
      <c r="C6436" s="67" t="str">
        <f t="shared" si="735"/>
        <v>Mya Borchard</v>
      </c>
      <c r="D6436" s="71" t="str" cm="1">
        <f t="array" ref="D6436">_xlfn.IFS(AK6436="1",CONCATENATE(C6436,"Regional"),AK6436="2",CONCATENATE(C6436,"Sectional"),AK6436="3",CONCATENATE(C6436,COUNTIF($C$1:C6436,C6436)))</f>
        <v>Mya Borchard4</v>
      </c>
      <c r="E6436" s="66">
        <v>45187.59375</v>
      </c>
      <c r="F6436" t="s">
        <v>2532</v>
      </c>
      <c r="G6436" s="46">
        <v>42</v>
      </c>
      <c r="H6436" s="46">
        <v>64</v>
      </c>
      <c r="I6436" s="46">
        <v>41</v>
      </c>
      <c r="J6436" t="s">
        <v>2533</v>
      </c>
      <c r="K6436" t="s">
        <v>46</v>
      </c>
      <c r="L6436" s="46">
        <v>2528</v>
      </c>
      <c r="M6436" s="46">
        <v>36</v>
      </c>
      <c r="N6436" s="46">
        <v>35</v>
      </c>
      <c r="O6436" s="46">
        <v>120</v>
      </c>
      <c r="P6436" s="46">
        <f t="shared" si="736"/>
        <v>1</v>
      </c>
      <c r="R6436" s="67" t="s">
        <v>3495</v>
      </c>
      <c r="S6436" s="67">
        <f>COUNTIF(Y$2:$Y$100,R6436)</f>
        <v>0</v>
      </c>
      <c r="V6436" s="67">
        <f t="shared" si="740"/>
        <v>0</v>
      </c>
      <c r="X6436"/>
      <c r="Y6436" s="67" t="str">
        <f t="shared" si="741"/>
        <v xml:space="preserve"> </v>
      </c>
      <c r="AB6436" t="s">
        <v>46</v>
      </c>
      <c r="AC6436" s="46">
        <v>2528</v>
      </c>
      <c r="AD6436" s="46">
        <v>36</v>
      </c>
      <c r="AE6436" s="46">
        <v>35</v>
      </c>
      <c r="AF6436" s="46">
        <v>120</v>
      </c>
      <c r="AH6436" s="70" t="str">
        <f t="shared" si="737"/>
        <v/>
      </c>
      <c r="AI6436" s="70" t="str">
        <f t="shared" si="738"/>
        <v/>
      </c>
      <c r="AJ6436" s="70" t="str">
        <f t="shared" si="739"/>
        <v>X</v>
      </c>
      <c r="AK6436" s="70" t="str" cm="1">
        <f t="array" ref="AK6436">_xlfn.IFS(AH6436&lt;&gt;"","1",AI6436&lt;&gt;"","2",AJ6436&lt;&gt;"","3")</f>
        <v>3</v>
      </c>
    </row>
    <row r="6437" spans="1:37" x14ac:dyDescent="0.25">
      <c r="A6437" t="s">
        <v>1909</v>
      </c>
      <c r="B6437" t="s">
        <v>313</v>
      </c>
      <c r="C6437" s="67" t="str">
        <f t="shared" si="735"/>
        <v>Avery Voeltz</v>
      </c>
      <c r="D6437" s="71" t="str" cm="1">
        <f t="array" ref="D6437">_xlfn.IFS(AK6437="1",CONCATENATE(C6437,"Regional"),AK6437="2",CONCATENATE(C6437,"Sectional"),AK6437="3",CONCATENATE(C6437,COUNTIF($C$1:C6437,C6437)))</f>
        <v>Avery Voeltz11</v>
      </c>
      <c r="E6437" s="66">
        <v>45187.625</v>
      </c>
      <c r="F6437" t="s">
        <v>2438</v>
      </c>
      <c r="G6437" s="46">
        <v>13</v>
      </c>
      <c r="H6437" s="46">
        <v>42</v>
      </c>
      <c r="I6437" s="46">
        <v>1</v>
      </c>
      <c r="J6437" t="s">
        <v>2400</v>
      </c>
      <c r="K6437" t="s">
        <v>90</v>
      </c>
      <c r="L6437" s="46">
        <v>2318</v>
      </c>
      <c r="M6437" s="46">
        <v>35</v>
      </c>
      <c r="N6437" s="46">
        <v>33.200000000000003</v>
      </c>
      <c r="O6437" s="46">
        <v>112</v>
      </c>
      <c r="P6437" s="46">
        <f t="shared" si="736"/>
        <v>1</v>
      </c>
      <c r="R6437" s="67" t="s">
        <v>2924</v>
      </c>
      <c r="S6437" s="67">
        <f>COUNTIF(Y$2:$Y$100,R6437)</f>
        <v>0</v>
      </c>
      <c r="V6437" s="67">
        <f t="shared" si="740"/>
        <v>0</v>
      </c>
      <c r="X6437"/>
      <c r="Y6437" s="67" t="str">
        <f t="shared" si="741"/>
        <v xml:space="preserve"> </v>
      </c>
      <c r="AB6437" t="s">
        <v>90</v>
      </c>
      <c r="AC6437" s="46">
        <v>2318</v>
      </c>
      <c r="AD6437" s="46">
        <v>35</v>
      </c>
      <c r="AE6437" s="46">
        <v>33.200000000000003</v>
      </c>
      <c r="AF6437" s="46">
        <v>112</v>
      </c>
      <c r="AH6437" s="70" t="str">
        <f t="shared" si="737"/>
        <v/>
      </c>
      <c r="AI6437" s="70" t="str">
        <f t="shared" si="738"/>
        <v/>
      </c>
      <c r="AJ6437" s="70" t="str">
        <f t="shared" si="739"/>
        <v>X</v>
      </c>
      <c r="AK6437" s="70" t="str" cm="1">
        <f t="array" ref="AK6437">_xlfn.IFS(AH6437&lt;&gt;"","1",AI6437&lt;&gt;"","2",AJ6437&lt;&gt;"","3")</f>
        <v>3</v>
      </c>
    </row>
    <row r="6438" spans="1:37" x14ac:dyDescent="0.25">
      <c r="A6438" t="s">
        <v>370</v>
      </c>
      <c r="B6438" t="s">
        <v>187</v>
      </c>
      <c r="C6438" s="67" t="str">
        <f t="shared" si="735"/>
        <v>Ava Thompson</v>
      </c>
      <c r="D6438" s="71" t="str" cm="1">
        <f t="array" ref="D6438">_xlfn.IFS(AK6438="1",CONCATENATE(C6438,"Regional"),AK6438="2",CONCATENATE(C6438,"Sectional"),AK6438="3",CONCATENATE(C6438,COUNTIF($C$1:C6438,C6438)))</f>
        <v>Ava Thompson11</v>
      </c>
      <c r="E6438" s="66">
        <v>45187.625</v>
      </c>
      <c r="F6438" t="s">
        <v>2438</v>
      </c>
      <c r="G6438" s="46">
        <v>13</v>
      </c>
      <c r="H6438" s="46">
        <v>43</v>
      </c>
      <c r="I6438" s="46">
        <v>2</v>
      </c>
      <c r="J6438" t="s">
        <v>2400</v>
      </c>
      <c r="K6438" t="s">
        <v>90</v>
      </c>
      <c r="L6438" s="46">
        <v>2318</v>
      </c>
      <c r="M6438" s="46">
        <v>35</v>
      </c>
      <c r="N6438" s="46">
        <v>33.200000000000003</v>
      </c>
      <c r="O6438" s="46">
        <v>112</v>
      </c>
      <c r="P6438" s="46">
        <f t="shared" si="736"/>
        <v>1</v>
      </c>
      <c r="R6438" s="67" t="s">
        <v>1551</v>
      </c>
      <c r="S6438" s="67">
        <f>COUNTIF(Y$2:$Y$100,R6438)</f>
        <v>0</v>
      </c>
      <c r="V6438" s="67">
        <f t="shared" si="740"/>
        <v>0</v>
      </c>
      <c r="X6438"/>
      <c r="Y6438" s="67" t="str">
        <f t="shared" si="741"/>
        <v xml:space="preserve"> </v>
      </c>
      <c r="AB6438" t="s">
        <v>90</v>
      </c>
      <c r="AC6438" s="46">
        <v>2318</v>
      </c>
      <c r="AD6438" s="46">
        <v>35</v>
      </c>
      <c r="AE6438" s="46">
        <v>33.200000000000003</v>
      </c>
      <c r="AF6438" s="46">
        <v>112</v>
      </c>
      <c r="AH6438" s="70" t="str">
        <f t="shared" si="737"/>
        <v/>
      </c>
      <c r="AI6438" s="70" t="str">
        <f t="shared" si="738"/>
        <v/>
      </c>
      <c r="AJ6438" s="70" t="str">
        <f t="shared" si="739"/>
        <v>X</v>
      </c>
      <c r="AK6438" s="70" t="str" cm="1">
        <f t="array" ref="AK6438">_xlfn.IFS(AH6438&lt;&gt;"","1",AI6438&lt;&gt;"","2",AJ6438&lt;&gt;"","3")</f>
        <v>3</v>
      </c>
    </row>
    <row r="6439" spans="1:37" x14ac:dyDescent="0.25">
      <c r="A6439" t="s">
        <v>370</v>
      </c>
      <c r="B6439" t="s">
        <v>875</v>
      </c>
      <c r="C6439" s="67" t="str">
        <f t="shared" si="735"/>
        <v>Layla Thompson</v>
      </c>
      <c r="D6439" s="71" t="str" cm="1">
        <f t="array" ref="D6439">_xlfn.IFS(AK6439="1",CONCATENATE(C6439,"Regional"),AK6439="2",CONCATENATE(C6439,"Sectional"),AK6439="3",CONCATENATE(C6439,COUNTIF($C$1:C6439,C6439)))</f>
        <v>Layla Thompson9</v>
      </c>
      <c r="E6439" s="66">
        <v>45187.625</v>
      </c>
      <c r="F6439" t="s">
        <v>2438</v>
      </c>
      <c r="G6439" s="46">
        <v>13</v>
      </c>
      <c r="H6439" s="46">
        <v>43</v>
      </c>
      <c r="I6439" s="46">
        <v>2</v>
      </c>
      <c r="J6439" t="s">
        <v>2400</v>
      </c>
      <c r="K6439" t="s">
        <v>90</v>
      </c>
      <c r="L6439" s="46">
        <v>2318</v>
      </c>
      <c r="M6439" s="46">
        <v>35</v>
      </c>
      <c r="N6439" s="46">
        <v>33.200000000000003</v>
      </c>
      <c r="O6439" s="46">
        <v>112</v>
      </c>
      <c r="P6439" s="46">
        <f t="shared" si="736"/>
        <v>1</v>
      </c>
      <c r="R6439" s="67" t="s">
        <v>1549</v>
      </c>
      <c r="S6439" s="67">
        <f>COUNTIF(Y$2:$Y$100,R6439)</f>
        <v>0</v>
      </c>
      <c r="V6439" s="67">
        <f t="shared" si="740"/>
        <v>0</v>
      </c>
      <c r="X6439"/>
      <c r="Y6439" s="67" t="str">
        <f t="shared" si="741"/>
        <v xml:space="preserve"> </v>
      </c>
      <c r="AB6439" t="s">
        <v>90</v>
      </c>
      <c r="AC6439" s="46">
        <v>2318</v>
      </c>
      <c r="AD6439" s="46">
        <v>35</v>
      </c>
      <c r="AE6439" s="46">
        <v>33.200000000000003</v>
      </c>
      <c r="AF6439" s="46">
        <v>112</v>
      </c>
      <c r="AH6439" s="70" t="str">
        <f t="shared" si="737"/>
        <v/>
      </c>
      <c r="AI6439" s="70" t="str">
        <f t="shared" si="738"/>
        <v/>
      </c>
      <c r="AJ6439" s="70" t="str">
        <f t="shared" si="739"/>
        <v>X</v>
      </c>
      <c r="AK6439" s="70" t="str" cm="1">
        <f t="array" ref="AK6439">_xlfn.IFS(AH6439&lt;&gt;"","1",AI6439&lt;&gt;"","2",AJ6439&lt;&gt;"","3")</f>
        <v>3</v>
      </c>
    </row>
    <row r="6440" spans="1:37" x14ac:dyDescent="0.25">
      <c r="A6440" t="s">
        <v>1066</v>
      </c>
      <c r="B6440" t="s">
        <v>362</v>
      </c>
      <c r="C6440" s="67" t="str">
        <f t="shared" si="735"/>
        <v>Emma Haselhuhn</v>
      </c>
      <c r="D6440" s="71" t="str" cm="1">
        <f t="array" ref="D6440">_xlfn.IFS(AK6440="1",CONCATENATE(C6440,"Regional"),AK6440="2",CONCATENATE(C6440,"Sectional"),AK6440="3",CONCATENATE(C6440,COUNTIF($C$1:C6440,C6440)))</f>
        <v>Emma Haselhuhn10</v>
      </c>
      <c r="E6440" s="66">
        <v>45187.625</v>
      </c>
      <c r="F6440" t="s">
        <v>2438</v>
      </c>
      <c r="G6440" s="46">
        <v>13</v>
      </c>
      <c r="H6440" s="46">
        <v>46</v>
      </c>
      <c r="I6440" s="46">
        <v>4</v>
      </c>
      <c r="J6440" t="s">
        <v>2400</v>
      </c>
      <c r="K6440" t="s">
        <v>90</v>
      </c>
      <c r="L6440" s="46">
        <v>2318</v>
      </c>
      <c r="M6440" s="46">
        <v>35</v>
      </c>
      <c r="N6440" s="46">
        <v>33.200000000000003</v>
      </c>
      <c r="O6440" s="46">
        <v>112</v>
      </c>
      <c r="P6440" s="46">
        <f t="shared" si="736"/>
        <v>1</v>
      </c>
      <c r="R6440" s="67" t="s">
        <v>1550</v>
      </c>
      <c r="S6440" s="67">
        <f>COUNTIF(Y$2:$Y$100,R6440)</f>
        <v>0</v>
      </c>
      <c r="V6440" s="67">
        <f t="shared" si="740"/>
        <v>0</v>
      </c>
      <c r="X6440"/>
      <c r="Y6440" s="67" t="str">
        <f t="shared" si="741"/>
        <v xml:space="preserve"> </v>
      </c>
      <c r="AB6440" t="s">
        <v>90</v>
      </c>
      <c r="AC6440" s="46">
        <v>2318</v>
      </c>
      <c r="AD6440" s="46">
        <v>35</v>
      </c>
      <c r="AE6440" s="46">
        <v>33.200000000000003</v>
      </c>
      <c r="AF6440" s="46">
        <v>112</v>
      </c>
      <c r="AH6440" s="70" t="str">
        <f t="shared" si="737"/>
        <v/>
      </c>
      <c r="AI6440" s="70" t="str">
        <f t="shared" si="738"/>
        <v/>
      </c>
      <c r="AJ6440" s="70" t="str">
        <f t="shared" si="739"/>
        <v>X</v>
      </c>
      <c r="AK6440" s="70" t="str" cm="1">
        <f t="array" ref="AK6440">_xlfn.IFS(AH6440&lt;&gt;"","1",AI6440&lt;&gt;"","2",AJ6440&lt;&gt;"","3")</f>
        <v>3</v>
      </c>
    </row>
    <row r="6441" spans="1:37" x14ac:dyDescent="0.25">
      <c r="A6441" t="s">
        <v>3424</v>
      </c>
      <c r="B6441" t="s">
        <v>381</v>
      </c>
      <c r="C6441" s="67" t="str">
        <f t="shared" si="735"/>
        <v>Whitney Rohde</v>
      </c>
      <c r="D6441" s="71" t="str" cm="1">
        <f t="array" ref="D6441">_xlfn.IFS(AK6441="1",CONCATENATE(C6441,"Regional"),AK6441="2",CONCATENATE(C6441,"Sectional"),AK6441="3",CONCATENATE(C6441,COUNTIF($C$1:C6441,C6441)))</f>
        <v>Whitney Rohde7</v>
      </c>
      <c r="E6441" s="66">
        <v>45187.625</v>
      </c>
      <c r="F6441" t="s">
        <v>2438</v>
      </c>
      <c r="G6441" s="46">
        <v>13</v>
      </c>
      <c r="H6441" s="46">
        <v>47</v>
      </c>
      <c r="I6441" s="46">
        <v>5</v>
      </c>
      <c r="J6441" t="s">
        <v>2400</v>
      </c>
      <c r="K6441" t="s">
        <v>90</v>
      </c>
      <c r="L6441" s="46">
        <v>2318</v>
      </c>
      <c r="M6441" s="46">
        <v>35</v>
      </c>
      <c r="N6441" s="46">
        <v>33.200000000000003</v>
      </c>
      <c r="O6441" s="46">
        <v>112</v>
      </c>
      <c r="P6441" s="46">
        <f t="shared" si="736"/>
        <v>1</v>
      </c>
      <c r="R6441" s="67" t="s">
        <v>3612</v>
      </c>
      <c r="S6441" s="67">
        <f>COUNTIF(Y$2:$Y$100,R6441)</f>
        <v>0</v>
      </c>
      <c r="V6441" s="67">
        <f t="shared" si="740"/>
        <v>0</v>
      </c>
      <c r="X6441"/>
      <c r="Y6441" s="67" t="str">
        <f t="shared" si="741"/>
        <v xml:space="preserve"> </v>
      </c>
      <c r="AB6441" t="s">
        <v>90</v>
      </c>
      <c r="AC6441" s="46">
        <v>2318</v>
      </c>
      <c r="AD6441" s="46">
        <v>35</v>
      </c>
      <c r="AE6441" s="46">
        <v>33.200000000000003</v>
      </c>
      <c r="AF6441" s="46">
        <v>112</v>
      </c>
      <c r="AH6441" s="70" t="str">
        <f t="shared" si="737"/>
        <v/>
      </c>
      <c r="AI6441" s="70" t="str">
        <f t="shared" si="738"/>
        <v/>
      </c>
      <c r="AJ6441" s="70" t="str">
        <f t="shared" si="739"/>
        <v>X</v>
      </c>
      <c r="AK6441" s="70" t="str" cm="1">
        <f t="array" ref="AK6441">_xlfn.IFS(AH6441&lt;&gt;"","1",AI6441&lt;&gt;"","2",AJ6441&lt;&gt;"","3")</f>
        <v>3</v>
      </c>
    </row>
    <row r="6442" spans="1:37" x14ac:dyDescent="0.25">
      <c r="A6442" t="s">
        <v>3404</v>
      </c>
      <c r="B6442" t="s">
        <v>1074</v>
      </c>
      <c r="C6442" s="67" t="str">
        <f t="shared" si="735"/>
        <v>Wren Candler</v>
      </c>
      <c r="D6442" s="71" t="str" cm="1">
        <f t="array" ref="D6442">_xlfn.IFS(AK6442="1",CONCATENATE(C6442,"Regional"),AK6442="2",CONCATENATE(C6442,"Sectional"),AK6442="3",CONCATENATE(C6442,COUNTIF($C$1:C6442,C6442)))</f>
        <v>Wren Candler11</v>
      </c>
      <c r="E6442" s="66">
        <v>45187.625</v>
      </c>
      <c r="F6442" t="s">
        <v>2438</v>
      </c>
      <c r="G6442" s="46">
        <v>13</v>
      </c>
      <c r="H6442" s="46">
        <v>48</v>
      </c>
      <c r="I6442" s="46">
        <v>6</v>
      </c>
      <c r="J6442" t="s">
        <v>2400</v>
      </c>
      <c r="K6442" t="s">
        <v>90</v>
      </c>
      <c r="L6442" s="46">
        <v>2318</v>
      </c>
      <c r="M6442" s="46">
        <v>35</v>
      </c>
      <c r="N6442" s="46">
        <v>33.200000000000003</v>
      </c>
      <c r="O6442" s="46">
        <v>112</v>
      </c>
      <c r="P6442" s="46">
        <f t="shared" si="736"/>
        <v>1</v>
      </c>
      <c r="R6442" s="67" t="s">
        <v>3546</v>
      </c>
      <c r="S6442" s="67">
        <f>COUNTIF(Y$2:$Y$100,R6442)</f>
        <v>0</v>
      </c>
      <c r="V6442" s="67">
        <f t="shared" si="740"/>
        <v>0</v>
      </c>
      <c r="X6442"/>
      <c r="Y6442" s="67" t="str">
        <f t="shared" si="741"/>
        <v xml:space="preserve"> </v>
      </c>
      <c r="AB6442" t="s">
        <v>90</v>
      </c>
      <c r="AC6442" s="46">
        <v>2318</v>
      </c>
      <c r="AD6442" s="46">
        <v>35</v>
      </c>
      <c r="AE6442" s="46">
        <v>33.200000000000003</v>
      </c>
      <c r="AF6442" s="46">
        <v>112</v>
      </c>
      <c r="AH6442" s="70" t="str">
        <f t="shared" si="737"/>
        <v/>
      </c>
      <c r="AI6442" s="70" t="str">
        <f t="shared" si="738"/>
        <v/>
      </c>
      <c r="AJ6442" s="70" t="str">
        <f t="shared" si="739"/>
        <v>X</v>
      </c>
      <c r="AK6442" s="70" t="str" cm="1">
        <f t="array" ref="AK6442">_xlfn.IFS(AH6442&lt;&gt;"","1",AI6442&lt;&gt;"","2",AJ6442&lt;&gt;"","3")</f>
        <v>3</v>
      </c>
    </row>
    <row r="6443" spans="1:37" x14ac:dyDescent="0.25">
      <c r="A6443" t="s">
        <v>1072</v>
      </c>
      <c r="B6443" t="s">
        <v>458</v>
      </c>
      <c r="C6443" s="67" t="str">
        <f t="shared" si="735"/>
        <v>Lauren Chido</v>
      </c>
      <c r="D6443" s="71" t="str" cm="1">
        <f t="array" ref="D6443">_xlfn.IFS(AK6443="1",CONCATENATE(C6443,"Regional"),AK6443="2",CONCATENATE(C6443,"Sectional"),AK6443="3",CONCATENATE(C6443,COUNTIF($C$1:C6443,C6443)))</f>
        <v>Lauren Chido9</v>
      </c>
      <c r="E6443" s="66">
        <v>45187.625</v>
      </c>
      <c r="F6443" t="s">
        <v>2438</v>
      </c>
      <c r="G6443" s="46">
        <v>13</v>
      </c>
      <c r="H6443" s="46">
        <v>49</v>
      </c>
      <c r="I6443" s="46">
        <v>7</v>
      </c>
      <c r="J6443" t="s">
        <v>2400</v>
      </c>
      <c r="K6443" t="s">
        <v>90</v>
      </c>
      <c r="L6443" s="46">
        <v>2318</v>
      </c>
      <c r="M6443" s="46">
        <v>35</v>
      </c>
      <c r="N6443" s="46">
        <v>33.200000000000003</v>
      </c>
      <c r="O6443" s="46">
        <v>112</v>
      </c>
      <c r="P6443" s="46">
        <f t="shared" si="736"/>
        <v>1</v>
      </c>
      <c r="R6443" s="67" t="s">
        <v>1557</v>
      </c>
      <c r="S6443" s="67">
        <f>COUNTIF(Y$2:$Y$100,R6443)</f>
        <v>0</v>
      </c>
      <c r="V6443" s="67">
        <f t="shared" si="740"/>
        <v>0</v>
      </c>
      <c r="X6443"/>
      <c r="Y6443" s="67" t="str">
        <f t="shared" si="741"/>
        <v xml:space="preserve"> </v>
      </c>
      <c r="AB6443" t="s">
        <v>90</v>
      </c>
      <c r="AC6443" s="46">
        <v>2318</v>
      </c>
      <c r="AD6443" s="46">
        <v>35</v>
      </c>
      <c r="AE6443" s="46">
        <v>33.200000000000003</v>
      </c>
      <c r="AF6443" s="46">
        <v>112</v>
      </c>
      <c r="AH6443" s="70" t="str">
        <f t="shared" si="737"/>
        <v/>
      </c>
      <c r="AI6443" s="70" t="str">
        <f t="shared" si="738"/>
        <v/>
      </c>
      <c r="AJ6443" s="70" t="str">
        <f t="shared" si="739"/>
        <v>X</v>
      </c>
      <c r="AK6443" s="70" t="str" cm="1">
        <f t="array" ref="AK6443">_xlfn.IFS(AH6443&lt;&gt;"","1",AI6443&lt;&gt;"","2",AJ6443&lt;&gt;"","3")</f>
        <v>3</v>
      </c>
    </row>
    <row r="6444" spans="1:37" x14ac:dyDescent="0.25">
      <c r="A6444" t="s">
        <v>204</v>
      </c>
      <c r="B6444" t="s">
        <v>1090</v>
      </c>
      <c r="C6444" s="67" t="str">
        <f t="shared" si="735"/>
        <v>Alissa Cameron</v>
      </c>
      <c r="D6444" s="71" t="str" cm="1">
        <f t="array" ref="D6444">_xlfn.IFS(AK6444="1",CONCATENATE(C6444,"Regional"),AK6444="2",CONCATENATE(C6444,"Sectional"),AK6444="3",CONCATENATE(C6444,COUNTIF($C$1:C6444,C6444)))</f>
        <v>Alissa Cameron10</v>
      </c>
      <c r="E6444" s="66">
        <v>45187.625</v>
      </c>
      <c r="F6444" t="s">
        <v>2438</v>
      </c>
      <c r="G6444" s="46">
        <v>13</v>
      </c>
      <c r="H6444" s="46">
        <v>56</v>
      </c>
      <c r="I6444" s="46">
        <v>8</v>
      </c>
      <c r="J6444" t="s">
        <v>2400</v>
      </c>
      <c r="K6444" t="s">
        <v>90</v>
      </c>
      <c r="L6444" s="46">
        <v>2318</v>
      </c>
      <c r="M6444" s="46">
        <v>35</v>
      </c>
      <c r="N6444" s="46">
        <v>33.200000000000003</v>
      </c>
      <c r="O6444" s="46">
        <v>112</v>
      </c>
      <c r="P6444" s="46">
        <f t="shared" si="736"/>
        <v>1</v>
      </c>
      <c r="R6444" s="67" t="s">
        <v>1567</v>
      </c>
      <c r="S6444" s="67">
        <f>COUNTIF(Y$2:$Y$100,R6444)</f>
        <v>0</v>
      </c>
      <c r="V6444" s="67">
        <f t="shared" si="740"/>
        <v>0</v>
      </c>
      <c r="X6444"/>
      <c r="Y6444" s="67" t="str">
        <f t="shared" si="741"/>
        <v xml:space="preserve"> </v>
      </c>
      <c r="AB6444" t="s">
        <v>90</v>
      </c>
      <c r="AC6444" s="46">
        <v>2318</v>
      </c>
      <c r="AD6444" s="46">
        <v>35</v>
      </c>
      <c r="AE6444" s="46">
        <v>33.200000000000003</v>
      </c>
      <c r="AF6444" s="46">
        <v>112</v>
      </c>
      <c r="AH6444" s="70" t="str">
        <f t="shared" si="737"/>
        <v/>
      </c>
      <c r="AI6444" s="70" t="str">
        <f t="shared" si="738"/>
        <v/>
      </c>
      <c r="AJ6444" s="70" t="str">
        <f t="shared" si="739"/>
        <v>X</v>
      </c>
      <c r="AK6444" s="70" t="str" cm="1">
        <f t="array" ref="AK6444">_xlfn.IFS(AH6444&lt;&gt;"","1",AI6444&lt;&gt;"","2",AJ6444&lt;&gt;"","3")</f>
        <v>3</v>
      </c>
    </row>
    <row r="6445" spans="1:37" x14ac:dyDescent="0.25">
      <c r="A6445" t="s">
        <v>229</v>
      </c>
      <c r="B6445" t="s">
        <v>210</v>
      </c>
      <c r="C6445" s="67" t="str">
        <f t="shared" si="735"/>
        <v>Alexis Clark</v>
      </c>
      <c r="D6445" s="71" t="str" cm="1">
        <f t="array" ref="D6445">_xlfn.IFS(AK6445="1",CONCATENATE(C6445,"Regional"),AK6445="2",CONCATENATE(C6445,"Sectional"),AK6445="3",CONCATENATE(C6445,COUNTIF($C$1:C6445,C6445)))</f>
        <v>Alexis Clark9</v>
      </c>
      <c r="E6445" s="66">
        <v>45187.625</v>
      </c>
      <c r="F6445" t="s">
        <v>2438</v>
      </c>
      <c r="G6445" s="46">
        <v>13</v>
      </c>
      <c r="H6445" s="46">
        <v>56</v>
      </c>
      <c r="I6445" s="46">
        <v>8</v>
      </c>
      <c r="J6445" t="s">
        <v>2400</v>
      </c>
      <c r="K6445" t="s">
        <v>90</v>
      </c>
      <c r="L6445" s="46">
        <v>2318</v>
      </c>
      <c r="M6445" s="46">
        <v>35</v>
      </c>
      <c r="N6445" s="46">
        <v>33.200000000000003</v>
      </c>
      <c r="O6445" s="46">
        <v>112</v>
      </c>
      <c r="P6445" s="46">
        <f t="shared" si="736"/>
        <v>1</v>
      </c>
      <c r="R6445" s="67" t="s">
        <v>1552</v>
      </c>
      <c r="S6445" s="67">
        <f>COUNTIF(Y$2:$Y$100,R6445)</f>
        <v>0</v>
      </c>
      <c r="V6445" s="67">
        <f t="shared" si="740"/>
        <v>0</v>
      </c>
      <c r="X6445"/>
      <c r="Y6445" s="67" t="str">
        <f t="shared" si="741"/>
        <v xml:space="preserve"> </v>
      </c>
      <c r="AB6445" t="s">
        <v>90</v>
      </c>
      <c r="AC6445" s="46">
        <v>2318</v>
      </c>
      <c r="AD6445" s="46">
        <v>35</v>
      </c>
      <c r="AE6445" s="46">
        <v>33.200000000000003</v>
      </c>
      <c r="AF6445" s="46">
        <v>112</v>
      </c>
      <c r="AH6445" s="70" t="str">
        <f t="shared" si="737"/>
        <v/>
      </c>
      <c r="AI6445" s="70" t="str">
        <f t="shared" si="738"/>
        <v/>
      </c>
      <c r="AJ6445" s="70" t="str">
        <f t="shared" si="739"/>
        <v>X</v>
      </c>
      <c r="AK6445" s="70" t="str" cm="1">
        <f t="array" ref="AK6445">_xlfn.IFS(AH6445&lt;&gt;"","1",AI6445&lt;&gt;"","2",AJ6445&lt;&gt;"","3")</f>
        <v>3</v>
      </c>
    </row>
    <row r="6446" spans="1:37" x14ac:dyDescent="0.25">
      <c r="A6446" t="s">
        <v>1088</v>
      </c>
      <c r="B6446" t="s">
        <v>2004</v>
      </c>
      <c r="C6446" s="67" t="str">
        <f t="shared" si="735"/>
        <v>Dagmar Beckel</v>
      </c>
      <c r="D6446" s="71" t="str" cm="1">
        <f t="array" ref="D6446">_xlfn.IFS(AK6446="1",CONCATENATE(C6446,"Regional"),AK6446="2",CONCATENATE(C6446,"Sectional"),AK6446="3",CONCATENATE(C6446,COUNTIF($C$1:C6446,C6446)))</f>
        <v>Dagmar Beckel10</v>
      </c>
      <c r="E6446" s="66">
        <v>45187.625</v>
      </c>
      <c r="F6446" t="s">
        <v>2438</v>
      </c>
      <c r="G6446" s="46">
        <v>13</v>
      </c>
      <c r="H6446" s="46">
        <v>62</v>
      </c>
      <c r="I6446" s="46">
        <v>10</v>
      </c>
      <c r="J6446" t="s">
        <v>2400</v>
      </c>
      <c r="K6446" t="s">
        <v>90</v>
      </c>
      <c r="L6446" s="46">
        <v>2318</v>
      </c>
      <c r="M6446" s="46">
        <v>35</v>
      </c>
      <c r="N6446" s="46">
        <v>33.200000000000003</v>
      </c>
      <c r="O6446" s="46">
        <v>112</v>
      </c>
      <c r="P6446" s="46">
        <f t="shared" si="736"/>
        <v>1</v>
      </c>
      <c r="R6446" s="67" t="s">
        <v>3018</v>
      </c>
      <c r="S6446" s="67">
        <f>COUNTIF(Y$2:$Y$100,R6446)</f>
        <v>0</v>
      </c>
      <c r="V6446" s="67">
        <f t="shared" si="740"/>
        <v>0</v>
      </c>
      <c r="X6446"/>
      <c r="Y6446" s="67" t="str">
        <f t="shared" si="741"/>
        <v xml:space="preserve"> </v>
      </c>
      <c r="AB6446" t="s">
        <v>90</v>
      </c>
      <c r="AC6446" s="46">
        <v>2318</v>
      </c>
      <c r="AD6446" s="46">
        <v>35</v>
      </c>
      <c r="AE6446" s="46">
        <v>33.200000000000003</v>
      </c>
      <c r="AF6446" s="46">
        <v>112</v>
      </c>
      <c r="AH6446" s="70" t="str">
        <f t="shared" si="737"/>
        <v/>
      </c>
      <c r="AI6446" s="70" t="str">
        <f t="shared" si="738"/>
        <v/>
      </c>
      <c r="AJ6446" s="70" t="str">
        <f t="shared" si="739"/>
        <v>X</v>
      </c>
      <c r="AK6446" s="70" t="str" cm="1">
        <f t="array" ref="AK6446">_xlfn.IFS(AH6446&lt;&gt;"","1",AI6446&lt;&gt;"","2",AJ6446&lt;&gt;"","3")</f>
        <v>3</v>
      </c>
    </row>
    <row r="6447" spans="1:37" x14ac:dyDescent="0.25">
      <c r="A6447" t="s">
        <v>1914</v>
      </c>
      <c r="B6447" t="s">
        <v>1915</v>
      </c>
      <c r="C6447" s="67" t="str">
        <f t="shared" si="735"/>
        <v>Solei Kolthoff</v>
      </c>
      <c r="D6447" s="71" t="str" cm="1">
        <f t="array" ref="D6447">_xlfn.IFS(AK6447="1",CONCATENATE(C6447,"Regional"),AK6447="2",CONCATENATE(C6447,"Sectional"),AK6447="3",CONCATENATE(C6447,COUNTIF($C$1:C6447,C6447)))</f>
        <v>Solei Kolthoff5</v>
      </c>
      <c r="E6447" s="66">
        <v>45187.625</v>
      </c>
      <c r="F6447" t="s">
        <v>2438</v>
      </c>
      <c r="G6447" s="46">
        <v>13</v>
      </c>
      <c r="H6447" s="46">
        <v>64</v>
      </c>
      <c r="I6447" s="46">
        <v>11</v>
      </c>
      <c r="J6447" t="s">
        <v>2400</v>
      </c>
      <c r="K6447" t="s">
        <v>90</v>
      </c>
      <c r="L6447" s="46">
        <v>2318</v>
      </c>
      <c r="M6447" s="46">
        <v>35</v>
      </c>
      <c r="N6447" s="46">
        <v>33.200000000000003</v>
      </c>
      <c r="O6447" s="46">
        <v>112</v>
      </c>
      <c r="P6447" s="46">
        <f t="shared" si="736"/>
        <v>1</v>
      </c>
      <c r="R6447" s="67" t="s">
        <v>2928</v>
      </c>
      <c r="S6447" s="67">
        <f>COUNTIF(Y$2:$Y$100,R6447)</f>
        <v>0</v>
      </c>
      <c r="V6447" s="67">
        <f t="shared" si="740"/>
        <v>0</v>
      </c>
      <c r="X6447"/>
      <c r="Y6447" s="67" t="str">
        <f t="shared" si="741"/>
        <v xml:space="preserve"> </v>
      </c>
      <c r="AB6447" t="s">
        <v>90</v>
      </c>
      <c r="AC6447" s="46">
        <v>2318</v>
      </c>
      <c r="AD6447" s="46">
        <v>35</v>
      </c>
      <c r="AE6447" s="46">
        <v>33.200000000000003</v>
      </c>
      <c r="AF6447" s="46">
        <v>112</v>
      </c>
      <c r="AH6447" s="70" t="str">
        <f t="shared" si="737"/>
        <v/>
      </c>
      <c r="AI6447" s="70" t="str">
        <f t="shared" si="738"/>
        <v/>
      </c>
      <c r="AJ6447" s="70" t="str">
        <f t="shared" si="739"/>
        <v>X</v>
      </c>
      <c r="AK6447" s="70" t="str" cm="1">
        <f t="array" ref="AK6447">_xlfn.IFS(AH6447&lt;&gt;"","1",AI6447&lt;&gt;"","2",AJ6447&lt;&gt;"","3")</f>
        <v>3</v>
      </c>
    </row>
    <row r="6448" spans="1:37" x14ac:dyDescent="0.25">
      <c r="A6448" t="s">
        <v>1910</v>
      </c>
      <c r="B6448" t="s">
        <v>418</v>
      </c>
      <c r="C6448" s="67" t="str">
        <f t="shared" si="735"/>
        <v>Katie Busch</v>
      </c>
      <c r="D6448" s="71" t="str" cm="1">
        <f t="array" ref="D6448">_xlfn.IFS(AK6448="1",CONCATENATE(C6448,"Regional"),AK6448="2",CONCATENATE(C6448,"Sectional"),AK6448="3",CONCATENATE(C6448,COUNTIF($C$1:C6448,C6448)))</f>
        <v>Katie Busch6</v>
      </c>
      <c r="E6448" s="66">
        <v>45187.625</v>
      </c>
      <c r="F6448" t="s">
        <v>2438</v>
      </c>
      <c r="G6448" s="46">
        <v>13</v>
      </c>
      <c r="H6448" s="46">
        <v>67</v>
      </c>
      <c r="I6448" s="46">
        <v>12</v>
      </c>
      <c r="J6448" t="s">
        <v>2400</v>
      </c>
      <c r="K6448" t="s">
        <v>90</v>
      </c>
      <c r="L6448" s="46">
        <v>2318</v>
      </c>
      <c r="M6448" s="46">
        <v>35</v>
      </c>
      <c r="N6448" s="46">
        <v>33.200000000000003</v>
      </c>
      <c r="O6448" s="46">
        <v>112</v>
      </c>
      <c r="P6448" s="46">
        <f t="shared" si="736"/>
        <v>1</v>
      </c>
      <c r="R6448" s="67" t="s">
        <v>2925</v>
      </c>
      <c r="S6448" s="67">
        <f>COUNTIF(Y$2:$Y$100,R6448)</f>
        <v>0</v>
      </c>
      <c r="V6448" s="67">
        <f t="shared" si="740"/>
        <v>0</v>
      </c>
      <c r="X6448"/>
      <c r="Y6448" s="67" t="str">
        <f t="shared" si="741"/>
        <v xml:space="preserve"> </v>
      </c>
      <c r="AB6448" t="s">
        <v>90</v>
      </c>
      <c r="AC6448" s="46">
        <v>2318</v>
      </c>
      <c r="AD6448" s="46">
        <v>35</v>
      </c>
      <c r="AE6448" s="46">
        <v>33.200000000000003</v>
      </c>
      <c r="AF6448" s="46">
        <v>112</v>
      </c>
      <c r="AH6448" s="70" t="str">
        <f t="shared" si="737"/>
        <v/>
      </c>
      <c r="AI6448" s="70" t="str">
        <f t="shared" si="738"/>
        <v/>
      </c>
      <c r="AJ6448" s="70" t="str">
        <f t="shared" si="739"/>
        <v>X</v>
      </c>
      <c r="AK6448" s="70" t="str" cm="1">
        <f t="array" ref="AK6448">_xlfn.IFS(AH6448&lt;&gt;"","1",AI6448&lt;&gt;"","2",AJ6448&lt;&gt;"","3")</f>
        <v>3</v>
      </c>
    </row>
    <row r="6449" spans="1:37" x14ac:dyDescent="0.25">
      <c r="A6449" t="s">
        <v>1912</v>
      </c>
      <c r="B6449" t="s">
        <v>1913</v>
      </c>
      <c r="C6449" s="67" t="str">
        <f t="shared" si="735"/>
        <v>Serena Lu</v>
      </c>
      <c r="D6449" s="71" t="str" cm="1">
        <f t="array" ref="D6449">_xlfn.IFS(AK6449="1",CONCATENATE(C6449,"Regional"),AK6449="2",CONCATENATE(C6449,"Sectional"),AK6449="3",CONCATENATE(C6449,COUNTIF($C$1:C6449,C6449)))</f>
        <v>Serena Lu5</v>
      </c>
      <c r="E6449" s="66">
        <v>45187.625</v>
      </c>
      <c r="F6449" t="s">
        <v>2438</v>
      </c>
      <c r="G6449" s="46">
        <v>13</v>
      </c>
      <c r="H6449" s="46">
        <v>73</v>
      </c>
      <c r="I6449" s="46">
        <v>13</v>
      </c>
      <c r="J6449" t="s">
        <v>2400</v>
      </c>
      <c r="K6449" t="s">
        <v>90</v>
      </c>
      <c r="L6449" s="46">
        <v>2318</v>
      </c>
      <c r="M6449" s="46">
        <v>35</v>
      </c>
      <c r="N6449" s="46">
        <v>33.200000000000003</v>
      </c>
      <c r="O6449" s="46">
        <v>112</v>
      </c>
      <c r="P6449" s="46">
        <f t="shared" si="736"/>
        <v>1</v>
      </c>
      <c r="R6449" s="67" t="s">
        <v>2927</v>
      </c>
      <c r="S6449" s="67">
        <f>COUNTIF(Y$2:$Y$100,R6449)</f>
        <v>0</v>
      </c>
      <c r="V6449" s="67">
        <f t="shared" si="740"/>
        <v>0</v>
      </c>
      <c r="X6449"/>
      <c r="Y6449" s="67" t="str">
        <f t="shared" si="741"/>
        <v xml:space="preserve"> </v>
      </c>
      <c r="AB6449" t="s">
        <v>90</v>
      </c>
      <c r="AC6449" s="46">
        <v>2318</v>
      </c>
      <c r="AD6449" s="46">
        <v>35</v>
      </c>
      <c r="AE6449" s="46">
        <v>33.200000000000003</v>
      </c>
      <c r="AF6449" s="46">
        <v>112</v>
      </c>
      <c r="AH6449" s="70" t="str">
        <f t="shared" si="737"/>
        <v/>
      </c>
      <c r="AI6449" s="70" t="str">
        <f t="shared" si="738"/>
        <v/>
      </c>
      <c r="AJ6449" s="70" t="str">
        <f t="shared" si="739"/>
        <v>X</v>
      </c>
      <c r="AK6449" s="70" t="str" cm="1">
        <f t="array" ref="AK6449">_xlfn.IFS(AH6449&lt;&gt;"","1",AI6449&lt;&gt;"","2",AJ6449&lt;&gt;"","3")</f>
        <v>3</v>
      </c>
    </row>
    <row r="6450" spans="1:37" x14ac:dyDescent="0.25">
      <c r="A6450" t="s">
        <v>634</v>
      </c>
      <c r="B6450" t="s">
        <v>635</v>
      </c>
      <c r="C6450" s="67" t="str">
        <f t="shared" si="735"/>
        <v>Belle Kongshaug</v>
      </c>
      <c r="D6450" s="71" t="str" cm="1">
        <f t="array" ref="D6450">_xlfn.IFS(AK6450="1",CONCATENATE(C6450,"Regional"),AK6450="2",CONCATENATE(C6450,"Sectional"),AK6450="3",CONCATENATE(C6450,COUNTIF($C$1:C6450,C6450)))</f>
        <v>Belle Kongshaug11</v>
      </c>
      <c r="E6450" s="66">
        <v>45187.625</v>
      </c>
      <c r="F6450" t="s">
        <v>810</v>
      </c>
      <c r="G6450" s="46">
        <v>21</v>
      </c>
      <c r="H6450" s="46">
        <v>39</v>
      </c>
      <c r="I6450" s="46">
        <v>1</v>
      </c>
      <c r="J6450" t="s">
        <v>807</v>
      </c>
      <c r="K6450" t="s">
        <v>90</v>
      </c>
      <c r="L6450" s="46">
        <v>2601</v>
      </c>
      <c r="M6450" s="46">
        <v>35</v>
      </c>
      <c r="N6450" s="46">
        <v>34.6</v>
      </c>
      <c r="O6450" s="46">
        <v>113</v>
      </c>
      <c r="P6450" s="46">
        <f t="shared" si="736"/>
        <v>1</v>
      </c>
      <c r="R6450" s="67" t="s">
        <v>1265</v>
      </c>
      <c r="S6450" s="67">
        <f>COUNTIF(Y$2:$Y$100,R6450)</f>
        <v>0</v>
      </c>
      <c r="V6450" s="67">
        <f t="shared" si="740"/>
        <v>0</v>
      </c>
      <c r="X6450"/>
      <c r="Y6450" s="67" t="str">
        <f t="shared" si="741"/>
        <v xml:space="preserve"> </v>
      </c>
      <c r="AB6450" t="s">
        <v>90</v>
      </c>
      <c r="AC6450" s="46">
        <v>2601</v>
      </c>
      <c r="AD6450" s="46">
        <v>35</v>
      </c>
      <c r="AE6450" s="46">
        <v>34.6</v>
      </c>
      <c r="AF6450" s="46">
        <v>113</v>
      </c>
      <c r="AH6450" s="70" t="str">
        <f t="shared" si="737"/>
        <v/>
      </c>
      <c r="AI6450" s="70" t="str">
        <f t="shared" si="738"/>
        <v/>
      </c>
      <c r="AJ6450" s="70" t="str">
        <f t="shared" si="739"/>
        <v>X</v>
      </c>
      <c r="AK6450" s="70" t="str" cm="1">
        <f t="array" ref="AK6450">_xlfn.IFS(AH6450&lt;&gt;"","1",AI6450&lt;&gt;"","2",AJ6450&lt;&gt;"","3")</f>
        <v>3</v>
      </c>
    </row>
    <row r="6451" spans="1:37" x14ac:dyDescent="0.25">
      <c r="A6451" t="s">
        <v>208</v>
      </c>
      <c r="B6451" t="s">
        <v>209</v>
      </c>
      <c r="C6451" s="67" t="str">
        <f t="shared" si="735"/>
        <v>Kaitlyn Bohl</v>
      </c>
      <c r="D6451" s="71" t="str" cm="1">
        <f t="array" ref="D6451">_xlfn.IFS(AK6451="1",CONCATENATE(C6451,"Regional"),AK6451="2",CONCATENATE(C6451,"Sectional"),AK6451="3",CONCATENATE(C6451,COUNTIF($C$1:C6451,C6451)))</f>
        <v>Kaitlyn Bohl13</v>
      </c>
      <c r="E6451" s="66">
        <v>45187.625</v>
      </c>
      <c r="F6451" t="s">
        <v>810</v>
      </c>
      <c r="G6451" s="46">
        <v>21</v>
      </c>
      <c r="H6451" s="46">
        <v>43</v>
      </c>
      <c r="I6451" s="46">
        <v>2</v>
      </c>
      <c r="J6451" t="s">
        <v>807</v>
      </c>
      <c r="K6451" t="s">
        <v>90</v>
      </c>
      <c r="L6451" s="46">
        <v>2601</v>
      </c>
      <c r="M6451" s="46">
        <v>35</v>
      </c>
      <c r="N6451" s="46">
        <v>34.6</v>
      </c>
      <c r="O6451" s="46">
        <v>113</v>
      </c>
      <c r="P6451" s="46">
        <f t="shared" si="736"/>
        <v>1</v>
      </c>
      <c r="R6451" s="67" t="s">
        <v>2756</v>
      </c>
      <c r="S6451" s="67">
        <f>COUNTIF(Y$2:$Y$100,R6451)</f>
        <v>0</v>
      </c>
      <c r="V6451" s="67">
        <f t="shared" si="740"/>
        <v>0</v>
      </c>
      <c r="X6451"/>
      <c r="Y6451" s="67" t="str">
        <f t="shared" si="741"/>
        <v xml:space="preserve"> </v>
      </c>
      <c r="AB6451" t="s">
        <v>90</v>
      </c>
      <c r="AC6451" s="46">
        <v>2601</v>
      </c>
      <c r="AD6451" s="46">
        <v>35</v>
      </c>
      <c r="AE6451" s="46">
        <v>34.6</v>
      </c>
      <c r="AF6451" s="46">
        <v>113</v>
      </c>
      <c r="AH6451" s="70" t="str">
        <f t="shared" si="737"/>
        <v/>
      </c>
      <c r="AI6451" s="70" t="str">
        <f t="shared" si="738"/>
        <v/>
      </c>
      <c r="AJ6451" s="70" t="str">
        <f t="shared" si="739"/>
        <v>X</v>
      </c>
      <c r="AK6451" s="70" t="str" cm="1">
        <f t="array" ref="AK6451">_xlfn.IFS(AH6451&lt;&gt;"","1",AI6451&lt;&gt;"","2",AJ6451&lt;&gt;"","3")</f>
        <v>3</v>
      </c>
    </row>
    <row r="6452" spans="1:37" x14ac:dyDescent="0.25">
      <c r="A6452" t="s">
        <v>208</v>
      </c>
      <c r="B6452" t="s">
        <v>2008</v>
      </c>
      <c r="C6452" s="67" t="str">
        <f t="shared" si="735"/>
        <v>Aubrie Bohl</v>
      </c>
      <c r="D6452" s="71" t="str" cm="1">
        <f t="array" ref="D6452">_xlfn.IFS(AK6452="1",CONCATENATE(C6452,"Regional"),AK6452="2",CONCATENATE(C6452,"Sectional"),AK6452="3",CONCATENATE(C6452,COUNTIF($C$1:C6452,C6452)))</f>
        <v>Aubrie Bohl11</v>
      </c>
      <c r="E6452" s="66">
        <v>45187.625</v>
      </c>
      <c r="F6452" t="s">
        <v>810</v>
      </c>
      <c r="G6452" s="46">
        <v>21</v>
      </c>
      <c r="H6452" s="46">
        <v>48</v>
      </c>
      <c r="I6452" s="46">
        <v>3</v>
      </c>
      <c r="J6452" t="s">
        <v>807</v>
      </c>
      <c r="K6452" t="s">
        <v>90</v>
      </c>
      <c r="L6452" s="46">
        <v>2601</v>
      </c>
      <c r="M6452" s="46">
        <v>35</v>
      </c>
      <c r="N6452" s="46">
        <v>34.6</v>
      </c>
      <c r="O6452" s="46">
        <v>113</v>
      </c>
      <c r="P6452" s="46">
        <f t="shared" si="736"/>
        <v>1</v>
      </c>
      <c r="R6452" s="67" t="s">
        <v>3020</v>
      </c>
      <c r="S6452" s="67">
        <f>COUNTIF(Y$2:$Y$100,R6452)</f>
        <v>0</v>
      </c>
      <c r="V6452" s="67">
        <f t="shared" si="740"/>
        <v>0</v>
      </c>
      <c r="X6452"/>
      <c r="Y6452" s="67" t="str">
        <f t="shared" si="741"/>
        <v xml:space="preserve"> </v>
      </c>
      <c r="AB6452" t="s">
        <v>90</v>
      </c>
      <c r="AC6452" s="46">
        <v>2601</v>
      </c>
      <c r="AD6452" s="46">
        <v>35</v>
      </c>
      <c r="AE6452" s="46">
        <v>34.6</v>
      </c>
      <c r="AF6452" s="46">
        <v>113</v>
      </c>
      <c r="AH6452" s="70" t="str">
        <f t="shared" si="737"/>
        <v/>
      </c>
      <c r="AI6452" s="70" t="str">
        <f t="shared" si="738"/>
        <v/>
      </c>
      <c r="AJ6452" s="70" t="str">
        <f t="shared" si="739"/>
        <v>X</v>
      </c>
      <c r="AK6452" s="70" t="str" cm="1">
        <f t="array" ref="AK6452">_xlfn.IFS(AH6452&lt;&gt;"","1",AI6452&lt;&gt;"","2",AJ6452&lt;&gt;"","3")</f>
        <v>3</v>
      </c>
    </row>
    <row r="6453" spans="1:37" x14ac:dyDescent="0.25">
      <c r="A6453" t="s">
        <v>321</v>
      </c>
      <c r="B6453" t="s">
        <v>1622</v>
      </c>
      <c r="C6453" s="67" t="str">
        <f t="shared" si="735"/>
        <v>Illa Nelson</v>
      </c>
      <c r="D6453" s="71" t="str" cm="1">
        <f t="array" ref="D6453">_xlfn.IFS(AK6453="1",CONCATENATE(C6453,"Regional"),AK6453="2",CONCATENATE(C6453,"Sectional"),AK6453="3",CONCATENATE(C6453,COUNTIF($C$1:C6453,C6453)))</f>
        <v>Illa Nelson12</v>
      </c>
      <c r="E6453" s="66">
        <v>45187.625</v>
      </c>
      <c r="F6453" t="s">
        <v>810</v>
      </c>
      <c r="G6453" s="46">
        <v>21</v>
      </c>
      <c r="H6453" s="46">
        <v>50</v>
      </c>
      <c r="I6453" s="46">
        <v>4</v>
      </c>
      <c r="J6453" t="s">
        <v>807</v>
      </c>
      <c r="K6453" t="s">
        <v>90</v>
      </c>
      <c r="L6453" s="46">
        <v>2601</v>
      </c>
      <c r="M6453" s="46">
        <v>35</v>
      </c>
      <c r="N6453" s="46">
        <v>34.6</v>
      </c>
      <c r="O6453" s="46">
        <v>113</v>
      </c>
      <c r="P6453" s="46">
        <f t="shared" si="736"/>
        <v>1</v>
      </c>
      <c r="R6453" s="67" t="s">
        <v>2768</v>
      </c>
      <c r="S6453" s="67">
        <f>COUNTIF(Y$2:$Y$100,R6453)</f>
        <v>0</v>
      </c>
      <c r="V6453" s="67">
        <f t="shared" si="740"/>
        <v>0</v>
      </c>
      <c r="X6453"/>
      <c r="Y6453" s="67" t="str">
        <f t="shared" si="741"/>
        <v xml:space="preserve"> </v>
      </c>
      <c r="AB6453" t="s">
        <v>90</v>
      </c>
      <c r="AC6453" s="46">
        <v>2601</v>
      </c>
      <c r="AD6453" s="46">
        <v>35</v>
      </c>
      <c r="AE6453" s="46">
        <v>34.6</v>
      </c>
      <c r="AF6453" s="46">
        <v>113</v>
      </c>
      <c r="AH6453" s="70" t="str">
        <f t="shared" si="737"/>
        <v/>
      </c>
      <c r="AI6453" s="70" t="str">
        <f t="shared" si="738"/>
        <v/>
      </c>
      <c r="AJ6453" s="70" t="str">
        <f t="shared" si="739"/>
        <v>X</v>
      </c>
      <c r="AK6453" s="70" t="str" cm="1">
        <f t="array" ref="AK6453">_xlfn.IFS(AH6453&lt;&gt;"","1",AI6453&lt;&gt;"","2",AJ6453&lt;&gt;"","3")</f>
        <v>3</v>
      </c>
    </row>
    <row r="6454" spans="1:37" x14ac:dyDescent="0.25">
      <c r="A6454" t="s">
        <v>1629</v>
      </c>
      <c r="B6454" t="s">
        <v>1628</v>
      </c>
      <c r="C6454" s="67" t="str">
        <f t="shared" si="735"/>
        <v>Tymeka Eisberner</v>
      </c>
      <c r="D6454" s="71" t="str" cm="1">
        <f t="array" ref="D6454">_xlfn.IFS(AK6454="1",CONCATENATE(C6454,"Regional"),AK6454="2",CONCATENATE(C6454,"Sectional"),AK6454="3",CONCATENATE(C6454,COUNTIF($C$1:C6454,C6454)))</f>
        <v>Tymeka Eisberner11</v>
      </c>
      <c r="E6454" s="66">
        <v>45187.625</v>
      </c>
      <c r="F6454" t="s">
        <v>810</v>
      </c>
      <c r="G6454" s="46">
        <v>21</v>
      </c>
      <c r="H6454" s="46">
        <v>50</v>
      </c>
      <c r="I6454" s="46">
        <v>4</v>
      </c>
      <c r="J6454" t="s">
        <v>807</v>
      </c>
      <c r="K6454" t="s">
        <v>90</v>
      </c>
      <c r="L6454" s="46">
        <v>2601</v>
      </c>
      <c r="M6454" s="46">
        <v>35</v>
      </c>
      <c r="N6454" s="46">
        <v>34.6</v>
      </c>
      <c r="O6454" s="46">
        <v>113</v>
      </c>
      <c r="P6454" s="46">
        <f t="shared" si="736"/>
        <v>1</v>
      </c>
      <c r="R6454" s="67" t="s">
        <v>3619</v>
      </c>
      <c r="S6454" s="67">
        <f>COUNTIF(Y$2:$Y$100,R6454)</f>
        <v>0</v>
      </c>
      <c r="V6454" s="67">
        <f t="shared" si="740"/>
        <v>0</v>
      </c>
      <c r="X6454"/>
      <c r="Y6454" s="67" t="str">
        <f t="shared" si="741"/>
        <v xml:space="preserve"> </v>
      </c>
      <c r="AB6454" t="s">
        <v>90</v>
      </c>
      <c r="AC6454" s="46">
        <v>2601</v>
      </c>
      <c r="AD6454" s="46">
        <v>35</v>
      </c>
      <c r="AE6454" s="46">
        <v>34.6</v>
      </c>
      <c r="AF6454" s="46">
        <v>113</v>
      </c>
      <c r="AH6454" s="70" t="str">
        <f t="shared" si="737"/>
        <v/>
      </c>
      <c r="AI6454" s="70" t="str">
        <f t="shared" si="738"/>
        <v/>
      </c>
      <c r="AJ6454" s="70" t="str">
        <f t="shared" si="739"/>
        <v>X</v>
      </c>
      <c r="AK6454" s="70" t="str" cm="1">
        <f t="array" ref="AK6454">_xlfn.IFS(AH6454&lt;&gt;"","1",AI6454&lt;&gt;"","2",AJ6454&lt;&gt;"","3")</f>
        <v>3</v>
      </c>
    </row>
    <row r="6455" spans="1:37" x14ac:dyDescent="0.25">
      <c r="A6455" t="s">
        <v>343</v>
      </c>
      <c r="B6455" t="s">
        <v>544</v>
      </c>
      <c r="C6455" s="67" t="str">
        <f t="shared" si="735"/>
        <v>Elise Rothbauer</v>
      </c>
      <c r="D6455" s="71" t="str" cm="1">
        <f t="array" ref="D6455">_xlfn.IFS(AK6455="1",CONCATENATE(C6455,"Regional"),AK6455="2",CONCATENATE(C6455,"Sectional"),AK6455="3",CONCATENATE(C6455,COUNTIF($C$1:C6455,C6455)))</f>
        <v>Elise Rothbauer8</v>
      </c>
      <c r="E6455" s="66">
        <v>45187.625</v>
      </c>
      <c r="F6455" t="s">
        <v>810</v>
      </c>
      <c r="G6455" s="46">
        <v>21</v>
      </c>
      <c r="H6455" s="46">
        <v>51</v>
      </c>
      <c r="I6455" s="46">
        <v>6</v>
      </c>
      <c r="J6455" t="s">
        <v>807</v>
      </c>
      <c r="K6455" t="s">
        <v>90</v>
      </c>
      <c r="L6455" s="46">
        <v>2601</v>
      </c>
      <c r="M6455" s="46">
        <v>35</v>
      </c>
      <c r="N6455" s="46">
        <v>34.6</v>
      </c>
      <c r="O6455" s="46">
        <v>113</v>
      </c>
      <c r="P6455" s="46">
        <f t="shared" si="736"/>
        <v>1</v>
      </c>
      <c r="R6455" s="67" t="s">
        <v>3622</v>
      </c>
      <c r="S6455" s="67">
        <f>COUNTIF(Y$2:$Y$100,R6455)</f>
        <v>0</v>
      </c>
      <c r="V6455" s="67">
        <f t="shared" si="740"/>
        <v>0</v>
      </c>
      <c r="X6455"/>
      <c r="Y6455" s="67" t="str">
        <f t="shared" si="741"/>
        <v xml:space="preserve"> </v>
      </c>
      <c r="AB6455" t="s">
        <v>90</v>
      </c>
      <c r="AC6455" s="46">
        <v>2601</v>
      </c>
      <c r="AD6455" s="46">
        <v>35</v>
      </c>
      <c r="AE6455" s="46">
        <v>34.6</v>
      </c>
      <c r="AF6455" s="46">
        <v>113</v>
      </c>
      <c r="AH6455" s="70" t="str">
        <f t="shared" si="737"/>
        <v/>
      </c>
      <c r="AI6455" s="70" t="str">
        <f t="shared" si="738"/>
        <v/>
      </c>
      <c r="AJ6455" s="70" t="str">
        <f t="shared" si="739"/>
        <v>X</v>
      </c>
      <c r="AK6455" s="70" t="str" cm="1">
        <f t="array" ref="AK6455">_xlfn.IFS(AH6455&lt;&gt;"","1",AI6455&lt;&gt;"","2",AJ6455&lt;&gt;"","3")</f>
        <v>3</v>
      </c>
    </row>
    <row r="6456" spans="1:37" x14ac:dyDescent="0.25">
      <c r="A6456" t="s">
        <v>1101</v>
      </c>
      <c r="B6456" t="s">
        <v>1018</v>
      </c>
      <c r="C6456" s="67" t="str">
        <f t="shared" si="735"/>
        <v>Hailie Knudtson</v>
      </c>
      <c r="D6456" s="71" t="str" cm="1">
        <f t="array" ref="D6456">_xlfn.IFS(AK6456="1",CONCATENATE(C6456,"Regional"),AK6456="2",CONCATENATE(C6456,"Sectional"),AK6456="3",CONCATENATE(C6456,COUNTIF($C$1:C6456,C6456)))</f>
        <v>Hailie Knudtson12</v>
      </c>
      <c r="E6456" s="66">
        <v>45187.625</v>
      </c>
      <c r="F6456" t="s">
        <v>810</v>
      </c>
      <c r="G6456" s="46">
        <v>21</v>
      </c>
      <c r="H6456" s="46">
        <v>52</v>
      </c>
      <c r="I6456" s="46">
        <v>7</v>
      </c>
      <c r="J6456" t="s">
        <v>807</v>
      </c>
      <c r="K6456" t="s">
        <v>90</v>
      </c>
      <c r="L6456" s="46">
        <v>2601</v>
      </c>
      <c r="M6456" s="46">
        <v>35</v>
      </c>
      <c r="N6456" s="46">
        <v>34.6</v>
      </c>
      <c r="O6456" s="46">
        <v>113</v>
      </c>
      <c r="P6456" s="46">
        <f t="shared" si="736"/>
        <v>1</v>
      </c>
      <c r="R6456" s="67" t="s">
        <v>3570</v>
      </c>
      <c r="S6456" s="67">
        <f>COUNTIF(Y$2:$Y$100,R6456)</f>
        <v>0</v>
      </c>
      <c r="V6456" s="67">
        <f t="shared" si="740"/>
        <v>0</v>
      </c>
      <c r="X6456"/>
      <c r="Y6456" s="67" t="str">
        <f t="shared" si="741"/>
        <v xml:space="preserve"> </v>
      </c>
      <c r="AB6456" t="s">
        <v>90</v>
      </c>
      <c r="AC6456" s="46">
        <v>2601</v>
      </c>
      <c r="AD6456" s="46">
        <v>35</v>
      </c>
      <c r="AE6456" s="46">
        <v>34.6</v>
      </c>
      <c r="AF6456" s="46">
        <v>113</v>
      </c>
      <c r="AH6456" s="70" t="str">
        <f t="shared" si="737"/>
        <v/>
      </c>
      <c r="AI6456" s="70" t="str">
        <f t="shared" si="738"/>
        <v/>
      </c>
      <c r="AJ6456" s="70" t="str">
        <f t="shared" si="739"/>
        <v>X</v>
      </c>
      <c r="AK6456" s="70" t="str" cm="1">
        <f t="array" ref="AK6456">_xlfn.IFS(AH6456&lt;&gt;"","1",AI6456&lt;&gt;"","2",AJ6456&lt;&gt;"","3")</f>
        <v>3</v>
      </c>
    </row>
    <row r="6457" spans="1:37" x14ac:dyDescent="0.25">
      <c r="A6457" t="s">
        <v>652</v>
      </c>
      <c r="B6457" t="s">
        <v>1640</v>
      </c>
      <c r="C6457" s="67" t="str">
        <f t="shared" si="735"/>
        <v>Selena Clickner</v>
      </c>
      <c r="D6457" s="71" t="str" cm="1">
        <f t="array" ref="D6457">_xlfn.IFS(AK6457="1",CONCATENATE(C6457,"Regional"),AK6457="2",CONCATENATE(C6457,"Sectional"),AK6457="3",CONCATENATE(C6457,COUNTIF($C$1:C6457,C6457)))</f>
        <v>Selena Clickner10</v>
      </c>
      <c r="E6457" s="66">
        <v>45187.625</v>
      </c>
      <c r="F6457" t="s">
        <v>810</v>
      </c>
      <c r="G6457" s="46">
        <v>21</v>
      </c>
      <c r="H6457" s="46">
        <v>55</v>
      </c>
      <c r="I6457" s="46">
        <v>8</v>
      </c>
      <c r="J6457" t="s">
        <v>807</v>
      </c>
      <c r="K6457" t="s">
        <v>90</v>
      </c>
      <c r="L6457" s="46">
        <v>2601</v>
      </c>
      <c r="M6457" s="46">
        <v>35</v>
      </c>
      <c r="N6457" s="46">
        <v>34.6</v>
      </c>
      <c r="O6457" s="46">
        <v>113</v>
      </c>
      <c r="P6457" s="46">
        <f t="shared" si="736"/>
        <v>1</v>
      </c>
      <c r="R6457" s="67" t="s">
        <v>3033</v>
      </c>
      <c r="S6457" s="67">
        <f>COUNTIF(Y$2:$Y$100,R6457)</f>
        <v>0</v>
      </c>
      <c r="V6457" s="67">
        <f t="shared" si="740"/>
        <v>0</v>
      </c>
      <c r="X6457"/>
      <c r="Y6457" s="67" t="str">
        <f t="shared" si="741"/>
        <v xml:space="preserve"> </v>
      </c>
      <c r="AB6457" t="s">
        <v>90</v>
      </c>
      <c r="AC6457" s="46">
        <v>2601</v>
      </c>
      <c r="AD6457" s="46">
        <v>35</v>
      </c>
      <c r="AE6457" s="46">
        <v>34.6</v>
      </c>
      <c r="AF6457" s="46">
        <v>113</v>
      </c>
      <c r="AH6457" s="70" t="str">
        <f t="shared" si="737"/>
        <v/>
      </c>
      <c r="AI6457" s="70" t="str">
        <f t="shared" si="738"/>
        <v/>
      </c>
      <c r="AJ6457" s="70" t="str">
        <f t="shared" si="739"/>
        <v>X</v>
      </c>
      <c r="AK6457" s="70" t="str" cm="1">
        <f t="array" ref="AK6457">_xlfn.IFS(AH6457&lt;&gt;"","1",AI6457&lt;&gt;"","2",AJ6457&lt;&gt;"","3")</f>
        <v>3</v>
      </c>
    </row>
    <row r="6458" spans="1:37" x14ac:dyDescent="0.25">
      <c r="A6458" t="s">
        <v>657</v>
      </c>
      <c r="B6458" t="s">
        <v>430</v>
      </c>
      <c r="C6458" s="67" t="str">
        <f t="shared" si="735"/>
        <v>Gabi Amble</v>
      </c>
      <c r="D6458" s="71" t="str" cm="1">
        <f t="array" ref="D6458">_xlfn.IFS(AK6458="1",CONCATENATE(C6458,"Regional"),AK6458="2",CONCATENATE(C6458,"Sectional"),AK6458="3",CONCATENATE(C6458,COUNTIF($C$1:C6458,C6458)))</f>
        <v>Gabi Amble11</v>
      </c>
      <c r="E6458" s="66">
        <v>45187.625</v>
      </c>
      <c r="F6458" t="s">
        <v>810</v>
      </c>
      <c r="G6458" s="46">
        <v>21</v>
      </c>
      <c r="H6458" s="46">
        <v>55</v>
      </c>
      <c r="I6458" s="46">
        <v>8</v>
      </c>
      <c r="J6458" t="s">
        <v>807</v>
      </c>
      <c r="K6458" t="s">
        <v>90</v>
      </c>
      <c r="L6458" s="46">
        <v>2601</v>
      </c>
      <c r="M6458" s="46">
        <v>35</v>
      </c>
      <c r="N6458" s="46">
        <v>34.6</v>
      </c>
      <c r="O6458" s="46">
        <v>113</v>
      </c>
      <c r="P6458" s="46">
        <f t="shared" si="736"/>
        <v>1</v>
      </c>
      <c r="R6458" s="67" t="s">
        <v>1280</v>
      </c>
      <c r="S6458" s="67">
        <f>COUNTIF(Y$2:$Y$100,R6458)</f>
        <v>0</v>
      </c>
      <c r="V6458" s="67">
        <f t="shared" si="740"/>
        <v>0</v>
      </c>
      <c r="X6458"/>
      <c r="Y6458" s="67" t="str">
        <f t="shared" si="741"/>
        <v xml:space="preserve"> </v>
      </c>
      <c r="AB6458" t="s">
        <v>90</v>
      </c>
      <c r="AC6458" s="46">
        <v>2601</v>
      </c>
      <c r="AD6458" s="46">
        <v>35</v>
      </c>
      <c r="AE6458" s="46">
        <v>34.6</v>
      </c>
      <c r="AF6458" s="46">
        <v>113</v>
      </c>
      <c r="AH6458" s="70" t="str">
        <f t="shared" si="737"/>
        <v/>
      </c>
      <c r="AI6458" s="70" t="str">
        <f t="shared" si="738"/>
        <v/>
      </c>
      <c r="AJ6458" s="70" t="str">
        <f t="shared" si="739"/>
        <v>X</v>
      </c>
      <c r="AK6458" s="70" t="str" cm="1">
        <f t="array" ref="AK6458">_xlfn.IFS(AH6458&lt;&gt;"","1",AI6458&lt;&gt;"","2",AJ6458&lt;&gt;"","3")</f>
        <v>3</v>
      </c>
    </row>
    <row r="6459" spans="1:37" x14ac:dyDescent="0.25">
      <c r="A6459" t="s">
        <v>645</v>
      </c>
      <c r="B6459" t="s">
        <v>496</v>
      </c>
      <c r="C6459" s="67" t="str">
        <f t="shared" si="735"/>
        <v>Josie Seehaver</v>
      </c>
      <c r="D6459" s="71" t="str" cm="1">
        <f t="array" ref="D6459">_xlfn.IFS(AK6459="1",CONCATENATE(C6459,"Regional"),AK6459="2",CONCATENATE(C6459,"Sectional"),AK6459="3",CONCATENATE(C6459,COUNTIF($C$1:C6459,C6459)))</f>
        <v>Josie Seehaver5</v>
      </c>
      <c r="E6459" s="66">
        <v>45187.625</v>
      </c>
      <c r="F6459" t="s">
        <v>810</v>
      </c>
      <c r="G6459" s="46">
        <v>21</v>
      </c>
      <c r="H6459" s="46">
        <v>55</v>
      </c>
      <c r="I6459" s="46">
        <v>8</v>
      </c>
      <c r="J6459" t="s">
        <v>807</v>
      </c>
      <c r="K6459" t="s">
        <v>90</v>
      </c>
      <c r="L6459" s="46">
        <v>2601</v>
      </c>
      <c r="M6459" s="46">
        <v>35</v>
      </c>
      <c r="N6459" s="46">
        <v>34.6</v>
      </c>
      <c r="O6459" s="46">
        <v>113</v>
      </c>
      <c r="P6459" s="46">
        <f t="shared" si="736"/>
        <v>1</v>
      </c>
      <c r="R6459" s="67" t="s">
        <v>1272</v>
      </c>
      <c r="S6459" s="67">
        <f>COUNTIF(Y$2:$Y$100,R6459)</f>
        <v>0</v>
      </c>
      <c r="V6459" s="67">
        <f t="shared" si="740"/>
        <v>0</v>
      </c>
      <c r="X6459"/>
      <c r="Y6459" s="67" t="str">
        <f t="shared" si="741"/>
        <v xml:space="preserve"> </v>
      </c>
      <c r="AB6459" t="s">
        <v>90</v>
      </c>
      <c r="AC6459" s="46">
        <v>2601</v>
      </c>
      <c r="AD6459" s="46">
        <v>35</v>
      </c>
      <c r="AE6459" s="46">
        <v>34.6</v>
      </c>
      <c r="AF6459" s="46">
        <v>113</v>
      </c>
      <c r="AH6459" s="70" t="str">
        <f t="shared" si="737"/>
        <v/>
      </c>
      <c r="AI6459" s="70" t="str">
        <f t="shared" si="738"/>
        <v/>
      </c>
      <c r="AJ6459" s="70" t="str">
        <f t="shared" si="739"/>
        <v>X</v>
      </c>
      <c r="AK6459" s="70" t="str" cm="1">
        <f t="array" ref="AK6459">_xlfn.IFS(AH6459&lt;&gt;"","1",AI6459&lt;&gt;"","2",AJ6459&lt;&gt;"","3")</f>
        <v>3</v>
      </c>
    </row>
    <row r="6460" spans="1:37" x14ac:dyDescent="0.25">
      <c r="A6460" t="s">
        <v>1672</v>
      </c>
      <c r="B6460" t="s">
        <v>437</v>
      </c>
      <c r="C6460" s="67" t="str">
        <f t="shared" si="735"/>
        <v>Kelsey Kettner</v>
      </c>
      <c r="D6460" s="71" t="str" cm="1">
        <f t="array" ref="D6460">_xlfn.IFS(AK6460="1",CONCATENATE(C6460,"Regional"),AK6460="2",CONCATENATE(C6460,"Sectional"),AK6460="3",CONCATENATE(C6460,COUNTIF($C$1:C6460,C6460)))</f>
        <v>Kelsey Kettner12</v>
      </c>
      <c r="E6460" s="66">
        <v>45187.625</v>
      </c>
      <c r="F6460" t="s">
        <v>810</v>
      </c>
      <c r="G6460" s="46">
        <v>21</v>
      </c>
      <c r="H6460" s="46">
        <v>57</v>
      </c>
      <c r="I6460" s="46">
        <v>11</v>
      </c>
      <c r="J6460" t="s">
        <v>807</v>
      </c>
      <c r="K6460" t="s">
        <v>90</v>
      </c>
      <c r="L6460" s="46">
        <v>2601</v>
      </c>
      <c r="M6460" s="46">
        <v>35</v>
      </c>
      <c r="N6460" s="46">
        <v>34.6</v>
      </c>
      <c r="O6460" s="46">
        <v>113</v>
      </c>
      <c r="P6460" s="46">
        <f t="shared" si="736"/>
        <v>1</v>
      </c>
      <c r="R6460" s="67" t="s">
        <v>3527</v>
      </c>
      <c r="S6460" s="67">
        <f>COUNTIF(Y$2:$Y$100,R6460)</f>
        <v>0</v>
      </c>
      <c r="V6460" s="67">
        <f t="shared" si="740"/>
        <v>0</v>
      </c>
      <c r="X6460"/>
      <c r="Y6460" s="67" t="str">
        <f t="shared" si="741"/>
        <v xml:space="preserve"> </v>
      </c>
      <c r="AB6460" t="s">
        <v>90</v>
      </c>
      <c r="AC6460" s="46">
        <v>2601</v>
      </c>
      <c r="AD6460" s="46">
        <v>35</v>
      </c>
      <c r="AE6460" s="46">
        <v>34.6</v>
      </c>
      <c r="AF6460" s="46">
        <v>113</v>
      </c>
      <c r="AH6460" s="70" t="str">
        <f t="shared" si="737"/>
        <v/>
      </c>
      <c r="AI6460" s="70" t="str">
        <f t="shared" si="738"/>
        <v/>
      </c>
      <c r="AJ6460" s="70" t="str">
        <f t="shared" si="739"/>
        <v>X</v>
      </c>
      <c r="AK6460" s="70" t="str" cm="1">
        <f t="array" ref="AK6460">_xlfn.IFS(AH6460&lt;&gt;"","1",AI6460&lt;&gt;"","2",AJ6460&lt;&gt;"","3")</f>
        <v>3</v>
      </c>
    </row>
    <row r="6461" spans="1:37" x14ac:dyDescent="0.25">
      <c r="A6461" t="s">
        <v>1752</v>
      </c>
      <c r="B6461" t="s">
        <v>306</v>
      </c>
      <c r="C6461" s="67" t="str">
        <f t="shared" si="735"/>
        <v>Allie Goodman</v>
      </c>
      <c r="D6461" s="71" t="str" cm="1">
        <f t="array" ref="D6461">_xlfn.IFS(AK6461="1",CONCATENATE(C6461,"Regional"),AK6461="2",CONCATENATE(C6461,"Sectional"),AK6461="3",CONCATENATE(C6461,COUNTIF($C$1:C6461,C6461)))</f>
        <v>Allie Goodman9</v>
      </c>
      <c r="E6461" s="66">
        <v>45187.625</v>
      </c>
      <c r="F6461" t="s">
        <v>810</v>
      </c>
      <c r="G6461" s="46">
        <v>21</v>
      </c>
      <c r="H6461" s="46">
        <v>57</v>
      </c>
      <c r="I6461" s="46">
        <v>11</v>
      </c>
      <c r="J6461" t="s">
        <v>807</v>
      </c>
      <c r="K6461" t="s">
        <v>90</v>
      </c>
      <c r="L6461" s="46">
        <v>2601</v>
      </c>
      <c r="M6461" s="46">
        <v>35</v>
      </c>
      <c r="N6461" s="46">
        <v>34.6</v>
      </c>
      <c r="O6461" s="46">
        <v>113</v>
      </c>
      <c r="P6461" s="46">
        <f t="shared" si="736"/>
        <v>1</v>
      </c>
      <c r="R6461" s="67" t="s">
        <v>3034</v>
      </c>
      <c r="S6461" s="67">
        <f>COUNTIF(Y$2:$Y$100,R6461)</f>
        <v>0</v>
      </c>
      <c r="V6461" s="67">
        <f t="shared" si="740"/>
        <v>0</v>
      </c>
      <c r="X6461"/>
      <c r="Y6461" s="67" t="str">
        <f t="shared" si="741"/>
        <v xml:space="preserve"> </v>
      </c>
      <c r="AB6461" t="s">
        <v>90</v>
      </c>
      <c r="AC6461" s="46">
        <v>2601</v>
      </c>
      <c r="AD6461" s="46">
        <v>35</v>
      </c>
      <c r="AE6461" s="46">
        <v>34.6</v>
      </c>
      <c r="AF6461" s="46">
        <v>113</v>
      </c>
      <c r="AH6461" s="70" t="str">
        <f t="shared" si="737"/>
        <v/>
      </c>
      <c r="AI6461" s="70" t="str">
        <f t="shared" si="738"/>
        <v/>
      </c>
      <c r="AJ6461" s="70" t="str">
        <f t="shared" si="739"/>
        <v>X</v>
      </c>
      <c r="AK6461" s="70" t="str" cm="1">
        <f t="array" ref="AK6461">_xlfn.IFS(AH6461&lt;&gt;"","1",AI6461&lt;&gt;"","2",AJ6461&lt;&gt;"","3")</f>
        <v>3</v>
      </c>
    </row>
    <row r="6462" spans="1:37" x14ac:dyDescent="0.25">
      <c r="A6462" t="s">
        <v>557</v>
      </c>
      <c r="B6462" t="s">
        <v>558</v>
      </c>
      <c r="C6462" s="67" t="str">
        <f t="shared" si="735"/>
        <v>Melanie Andersen</v>
      </c>
      <c r="D6462" s="71" t="str" cm="1">
        <f t="array" ref="D6462">_xlfn.IFS(AK6462="1",CONCATENATE(C6462,"Regional"),AK6462="2",CONCATENATE(C6462,"Sectional"),AK6462="3",CONCATENATE(C6462,COUNTIF($C$1:C6462,C6462)))</f>
        <v>Melanie Andersen11</v>
      </c>
      <c r="E6462" s="66">
        <v>45187.625</v>
      </c>
      <c r="F6462" t="s">
        <v>810</v>
      </c>
      <c r="G6462" s="46">
        <v>21</v>
      </c>
      <c r="H6462" s="46">
        <v>58</v>
      </c>
      <c r="I6462" s="46">
        <v>13</v>
      </c>
      <c r="J6462" t="s">
        <v>807</v>
      </c>
      <c r="K6462" t="s">
        <v>90</v>
      </c>
      <c r="L6462" s="46">
        <v>2601</v>
      </c>
      <c r="M6462" s="46">
        <v>35</v>
      </c>
      <c r="N6462" s="46">
        <v>34.6</v>
      </c>
      <c r="O6462" s="46">
        <v>113</v>
      </c>
      <c r="P6462" s="46">
        <f t="shared" si="736"/>
        <v>1</v>
      </c>
      <c r="R6462" s="67" t="s">
        <v>1220</v>
      </c>
      <c r="S6462" s="67">
        <f>COUNTIF(Y$2:$Y$100,R6462)</f>
        <v>0</v>
      </c>
      <c r="V6462" s="67">
        <f t="shared" si="740"/>
        <v>0</v>
      </c>
      <c r="X6462"/>
      <c r="Y6462" s="67" t="str">
        <f t="shared" si="741"/>
        <v xml:space="preserve"> </v>
      </c>
      <c r="AB6462" t="s">
        <v>90</v>
      </c>
      <c r="AC6462" s="46">
        <v>2601</v>
      </c>
      <c r="AD6462" s="46">
        <v>35</v>
      </c>
      <c r="AE6462" s="46">
        <v>34.6</v>
      </c>
      <c r="AF6462" s="46">
        <v>113</v>
      </c>
      <c r="AH6462" s="70" t="str">
        <f t="shared" si="737"/>
        <v/>
      </c>
      <c r="AI6462" s="70" t="str">
        <f t="shared" si="738"/>
        <v/>
      </c>
      <c r="AJ6462" s="70" t="str">
        <f t="shared" si="739"/>
        <v>X</v>
      </c>
      <c r="AK6462" s="70" t="str" cm="1">
        <f t="array" ref="AK6462">_xlfn.IFS(AH6462&lt;&gt;"","1",AI6462&lt;&gt;"","2",AJ6462&lt;&gt;"","3")</f>
        <v>3</v>
      </c>
    </row>
    <row r="6463" spans="1:37" x14ac:dyDescent="0.25">
      <c r="A6463" t="s">
        <v>2021</v>
      </c>
      <c r="B6463" t="s">
        <v>2022</v>
      </c>
      <c r="C6463" s="67" t="str">
        <f t="shared" si="735"/>
        <v>Shaelee DeWitt</v>
      </c>
      <c r="D6463" s="71" t="str" cm="1">
        <f t="array" ref="D6463">_xlfn.IFS(AK6463="1",CONCATENATE(C6463,"Regional"),AK6463="2",CONCATENATE(C6463,"Sectional"),AK6463="3",CONCATENATE(C6463,COUNTIF($C$1:C6463,C6463)))</f>
        <v>Shaelee DeWitt8</v>
      </c>
      <c r="E6463" s="66">
        <v>45187.625</v>
      </c>
      <c r="F6463" t="s">
        <v>810</v>
      </c>
      <c r="G6463" s="46">
        <v>21</v>
      </c>
      <c r="H6463" s="46">
        <v>60</v>
      </c>
      <c r="I6463" s="46">
        <v>14</v>
      </c>
      <c r="J6463" t="s">
        <v>807</v>
      </c>
      <c r="K6463" t="s">
        <v>90</v>
      </c>
      <c r="L6463" s="46">
        <v>2601</v>
      </c>
      <c r="M6463" s="46">
        <v>35</v>
      </c>
      <c r="N6463" s="46">
        <v>34.6</v>
      </c>
      <c r="O6463" s="46">
        <v>113</v>
      </c>
      <c r="P6463" s="46">
        <f t="shared" si="736"/>
        <v>1</v>
      </c>
      <c r="R6463" s="67" t="s">
        <v>3038</v>
      </c>
      <c r="S6463" s="67">
        <f>COUNTIF(Y$2:$Y$100,R6463)</f>
        <v>0</v>
      </c>
      <c r="V6463" s="67">
        <f t="shared" si="740"/>
        <v>0</v>
      </c>
      <c r="X6463"/>
      <c r="Y6463" s="67" t="str">
        <f t="shared" si="741"/>
        <v xml:space="preserve"> </v>
      </c>
      <c r="AB6463" t="s">
        <v>90</v>
      </c>
      <c r="AC6463" s="46">
        <v>2601</v>
      </c>
      <c r="AD6463" s="46">
        <v>35</v>
      </c>
      <c r="AE6463" s="46">
        <v>34.6</v>
      </c>
      <c r="AF6463" s="46">
        <v>113</v>
      </c>
      <c r="AH6463" s="70" t="str">
        <f t="shared" si="737"/>
        <v/>
      </c>
      <c r="AI6463" s="70" t="str">
        <f t="shared" si="738"/>
        <v/>
      </c>
      <c r="AJ6463" s="70" t="str">
        <f t="shared" si="739"/>
        <v>X</v>
      </c>
      <c r="AK6463" s="70" t="str" cm="1">
        <f t="array" ref="AK6463">_xlfn.IFS(AH6463&lt;&gt;"","1",AI6463&lt;&gt;"","2",AJ6463&lt;&gt;"","3")</f>
        <v>3</v>
      </c>
    </row>
    <row r="6464" spans="1:37" x14ac:dyDescent="0.25">
      <c r="A6464" t="s">
        <v>800</v>
      </c>
      <c r="B6464" t="s">
        <v>1671</v>
      </c>
      <c r="C6464" s="67" t="str">
        <f t="shared" si="735"/>
        <v>Anne Baier</v>
      </c>
      <c r="D6464" s="71" t="str" cm="1">
        <f t="array" ref="D6464">_xlfn.IFS(AK6464="1",CONCATENATE(C6464,"Regional"),AK6464="2",CONCATENATE(C6464,"Sectional"),AK6464="3",CONCATENATE(C6464,COUNTIF($C$1:C6464,C6464)))</f>
        <v>Anne Baier7</v>
      </c>
      <c r="E6464" s="66">
        <v>45187.625</v>
      </c>
      <c r="F6464" t="s">
        <v>810</v>
      </c>
      <c r="G6464" s="46">
        <v>21</v>
      </c>
      <c r="H6464" s="46">
        <v>60</v>
      </c>
      <c r="I6464" s="46">
        <v>14</v>
      </c>
      <c r="J6464" t="s">
        <v>807</v>
      </c>
      <c r="K6464" t="s">
        <v>90</v>
      </c>
      <c r="L6464" s="46">
        <v>2601</v>
      </c>
      <c r="M6464" s="46">
        <v>35</v>
      </c>
      <c r="N6464" s="46">
        <v>34.6</v>
      </c>
      <c r="O6464" s="46">
        <v>113</v>
      </c>
      <c r="P6464" s="46">
        <f t="shared" si="736"/>
        <v>1</v>
      </c>
      <c r="R6464" s="67" t="s">
        <v>2770</v>
      </c>
      <c r="S6464" s="67">
        <f>COUNTIF(Y$2:$Y$100,R6464)</f>
        <v>0</v>
      </c>
      <c r="V6464" s="67">
        <f t="shared" si="740"/>
        <v>0</v>
      </c>
      <c r="X6464"/>
      <c r="Y6464" s="67" t="str">
        <f t="shared" si="741"/>
        <v xml:space="preserve"> </v>
      </c>
      <c r="AB6464" t="s">
        <v>90</v>
      </c>
      <c r="AC6464" s="46">
        <v>2601</v>
      </c>
      <c r="AD6464" s="46">
        <v>35</v>
      </c>
      <c r="AE6464" s="46">
        <v>34.6</v>
      </c>
      <c r="AF6464" s="46">
        <v>113</v>
      </c>
      <c r="AH6464" s="70" t="str">
        <f t="shared" si="737"/>
        <v/>
      </c>
      <c r="AI6464" s="70" t="str">
        <f t="shared" si="738"/>
        <v/>
      </c>
      <c r="AJ6464" s="70" t="str">
        <f t="shared" si="739"/>
        <v>X</v>
      </c>
      <c r="AK6464" s="70" t="str" cm="1">
        <f t="array" ref="AK6464">_xlfn.IFS(AH6464&lt;&gt;"","1",AI6464&lt;&gt;"","2",AJ6464&lt;&gt;"","3")</f>
        <v>3</v>
      </c>
    </row>
    <row r="6465" spans="1:37" x14ac:dyDescent="0.25">
      <c r="A6465" t="s">
        <v>2020</v>
      </c>
      <c r="B6465" t="s">
        <v>236</v>
      </c>
      <c r="C6465" s="67" t="str">
        <f t="shared" si="735"/>
        <v>Amber Lund</v>
      </c>
      <c r="D6465" s="71" t="str" cm="1">
        <f t="array" ref="D6465">_xlfn.IFS(AK6465="1",CONCATENATE(C6465,"Regional"),AK6465="2",CONCATENATE(C6465,"Sectional"),AK6465="3",CONCATENATE(C6465,COUNTIF($C$1:C6465,C6465)))</f>
        <v>Amber Lund7</v>
      </c>
      <c r="E6465" s="66">
        <v>45187.625</v>
      </c>
      <c r="F6465" t="s">
        <v>810</v>
      </c>
      <c r="G6465" s="46">
        <v>21</v>
      </c>
      <c r="H6465" s="46">
        <v>66</v>
      </c>
      <c r="I6465" s="46">
        <v>16</v>
      </c>
      <c r="J6465" t="s">
        <v>807</v>
      </c>
      <c r="K6465" t="s">
        <v>90</v>
      </c>
      <c r="L6465" s="46">
        <v>2601</v>
      </c>
      <c r="M6465" s="46">
        <v>35</v>
      </c>
      <c r="N6465" s="46">
        <v>34.6</v>
      </c>
      <c r="O6465" s="46">
        <v>113</v>
      </c>
      <c r="P6465" s="46">
        <f t="shared" si="736"/>
        <v>1</v>
      </c>
      <c r="R6465" s="67" t="s">
        <v>3036</v>
      </c>
      <c r="S6465" s="67">
        <f>COUNTIF(Y$2:$Y$100,R6465)</f>
        <v>0</v>
      </c>
      <c r="V6465" s="67">
        <f t="shared" si="740"/>
        <v>0</v>
      </c>
      <c r="X6465"/>
      <c r="Y6465" s="67" t="str">
        <f t="shared" si="741"/>
        <v xml:space="preserve"> </v>
      </c>
      <c r="AB6465" t="s">
        <v>90</v>
      </c>
      <c r="AC6465" s="46">
        <v>2601</v>
      </c>
      <c r="AD6465" s="46">
        <v>35</v>
      </c>
      <c r="AE6465" s="46">
        <v>34.6</v>
      </c>
      <c r="AF6465" s="46">
        <v>113</v>
      </c>
      <c r="AH6465" s="70" t="str">
        <f t="shared" si="737"/>
        <v/>
      </c>
      <c r="AI6465" s="70" t="str">
        <f t="shared" si="738"/>
        <v/>
      </c>
      <c r="AJ6465" s="70" t="str">
        <f t="shared" si="739"/>
        <v>X</v>
      </c>
      <c r="AK6465" s="70" t="str" cm="1">
        <f t="array" ref="AK6465">_xlfn.IFS(AH6465&lt;&gt;"","1",AI6465&lt;&gt;"","2",AJ6465&lt;&gt;"","3")</f>
        <v>3</v>
      </c>
    </row>
    <row r="6466" spans="1:37" x14ac:dyDescent="0.25">
      <c r="A6466" t="s">
        <v>2023</v>
      </c>
      <c r="B6466" t="s">
        <v>2024</v>
      </c>
      <c r="C6466" s="67" t="str">
        <f t="shared" ref="C6466:C6529" si="742">CONCATENATE(B6466," ",A6466)</f>
        <v>Hatti Cooke</v>
      </c>
      <c r="D6466" s="71" t="str" cm="1">
        <f t="array" ref="D6466">_xlfn.IFS(AK6466="1",CONCATENATE(C6466,"Regional"),AK6466="2",CONCATENATE(C6466,"Sectional"),AK6466="3",CONCATENATE(C6466,COUNTIF($C$1:C6466,C6466)))</f>
        <v>Hatti Cooke7</v>
      </c>
      <c r="E6466" s="66">
        <v>45187.625</v>
      </c>
      <c r="F6466" t="s">
        <v>810</v>
      </c>
      <c r="G6466" s="46">
        <v>21</v>
      </c>
      <c r="H6466" s="46">
        <v>69</v>
      </c>
      <c r="I6466" s="46">
        <v>17</v>
      </c>
      <c r="J6466" t="s">
        <v>807</v>
      </c>
      <c r="K6466" t="s">
        <v>90</v>
      </c>
      <c r="L6466" s="46">
        <v>2601</v>
      </c>
      <c r="M6466" s="46">
        <v>35</v>
      </c>
      <c r="N6466" s="46">
        <v>34.6</v>
      </c>
      <c r="O6466" s="46">
        <v>113</v>
      </c>
      <c r="P6466" s="46">
        <f t="shared" ref="P6466:P6529" si="743">IF(L6466&gt;4000,2,1)</f>
        <v>1</v>
      </c>
      <c r="R6466" s="67" t="s">
        <v>3039</v>
      </c>
      <c r="S6466" s="67">
        <f>COUNTIF(Y$2:$Y$100,R6466)</f>
        <v>0</v>
      </c>
      <c r="V6466" s="67">
        <f t="shared" si="740"/>
        <v>0</v>
      </c>
      <c r="X6466"/>
      <c r="Y6466" s="67" t="str">
        <f t="shared" si="741"/>
        <v xml:space="preserve"> </v>
      </c>
      <c r="AB6466" t="s">
        <v>90</v>
      </c>
      <c r="AC6466" s="46">
        <v>2601</v>
      </c>
      <c r="AD6466" s="46">
        <v>35</v>
      </c>
      <c r="AE6466" s="46">
        <v>34.6</v>
      </c>
      <c r="AF6466" s="46">
        <v>113</v>
      </c>
      <c r="AH6466" s="70" t="str">
        <f t="shared" ref="AH6466:AH6529" si="744">IF(ISNUMBER(SEARCH("regional",$F6466)),$F6466,"")</f>
        <v/>
      </c>
      <c r="AI6466" s="70" t="str">
        <f t="shared" ref="AI6466:AI6529" si="745">IF(ISNUMBER(SEARCH("sectional",$F6466)),$F6466,"")</f>
        <v/>
      </c>
      <c r="AJ6466" s="70" t="str">
        <f t="shared" ref="AJ6466:AJ6529" si="746">IF(AND(AH6466="",AI6466=""),"X","")</f>
        <v>X</v>
      </c>
      <c r="AK6466" s="70" t="str" cm="1">
        <f t="array" ref="AK6466">_xlfn.IFS(AH6466&lt;&gt;"","1",AI6466&lt;&gt;"","2",AJ6466&lt;&gt;"","3")</f>
        <v>3</v>
      </c>
    </row>
    <row r="6467" spans="1:37" x14ac:dyDescent="0.25">
      <c r="A6467" t="s">
        <v>281</v>
      </c>
      <c r="B6467" t="s">
        <v>2027</v>
      </c>
      <c r="C6467" s="67" t="str">
        <f t="shared" si="742"/>
        <v>Laney King</v>
      </c>
      <c r="D6467" s="71" t="str" cm="1">
        <f t="array" ref="D6467">_xlfn.IFS(AK6467="1",CONCATENATE(C6467,"Regional"),AK6467="2",CONCATENATE(C6467,"Sectional"),AK6467="3",CONCATENATE(C6467,COUNTIF($C$1:C6467,C6467)))</f>
        <v>Laney King9</v>
      </c>
      <c r="E6467" s="66">
        <v>45187.625</v>
      </c>
      <c r="F6467" t="s">
        <v>810</v>
      </c>
      <c r="G6467" s="46">
        <v>21</v>
      </c>
      <c r="H6467" s="46">
        <v>72</v>
      </c>
      <c r="I6467" s="46">
        <v>18</v>
      </c>
      <c r="J6467" t="s">
        <v>807</v>
      </c>
      <c r="K6467" t="s">
        <v>90</v>
      </c>
      <c r="L6467" s="46">
        <v>2601</v>
      </c>
      <c r="M6467" s="46">
        <v>35</v>
      </c>
      <c r="N6467" s="46">
        <v>34.6</v>
      </c>
      <c r="O6467" s="46">
        <v>113</v>
      </c>
      <c r="P6467" s="46">
        <f t="shared" si="743"/>
        <v>1</v>
      </c>
      <c r="R6467" s="67" t="s">
        <v>3042</v>
      </c>
      <c r="S6467" s="67">
        <f>COUNTIF(Y$2:$Y$100,R6467)</f>
        <v>0</v>
      </c>
      <c r="V6467" s="67">
        <f t="shared" si="740"/>
        <v>0</v>
      </c>
      <c r="X6467"/>
      <c r="Y6467" s="67" t="str">
        <f t="shared" si="741"/>
        <v xml:space="preserve"> </v>
      </c>
      <c r="AB6467" t="s">
        <v>90</v>
      </c>
      <c r="AC6467" s="46">
        <v>2601</v>
      </c>
      <c r="AD6467" s="46">
        <v>35</v>
      </c>
      <c r="AE6467" s="46">
        <v>34.6</v>
      </c>
      <c r="AF6467" s="46">
        <v>113</v>
      </c>
      <c r="AH6467" s="70" t="str">
        <f t="shared" si="744"/>
        <v/>
      </c>
      <c r="AI6467" s="70" t="str">
        <f t="shared" si="745"/>
        <v/>
      </c>
      <c r="AJ6467" s="70" t="str">
        <f t="shared" si="746"/>
        <v>X</v>
      </c>
      <c r="AK6467" s="70" t="str" cm="1">
        <f t="array" ref="AK6467">_xlfn.IFS(AH6467&lt;&gt;"","1",AI6467&lt;&gt;"","2",AJ6467&lt;&gt;"","3")</f>
        <v>3</v>
      </c>
    </row>
    <row r="6468" spans="1:37" x14ac:dyDescent="0.25">
      <c r="A6468" t="s">
        <v>1767</v>
      </c>
      <c r="B6468" t="s">
        <v>443</v>
      </c>
      <c r="C6468" s="67" t="str">
        <f t="shared" si="742"/>
        <v>Emily Brenner</v>
      </c>
      <c r="D6468" s="71" t="str" cm="1">
        <f t="array" ref="D6468">_xlfn.IFS(AK6468="1",CONCATENATE(C6468,"Regional"),AK6468="2",CONCATENATE(C6468,"Sectional"),AK6468="3",CONCATENATE(C6468,COUNTIF($C$1:C6468,C6468)))</f>
        <v>Emily Brenner6</v>
      </c>
      <c r="E6468" s="66">
        <v>45187.625</v>
      </c>
      <c r="F6468" t="s">
        <v>810</v>
      </c>
      <c r="G6468" s="46">
        <v>21</v>
      </c>
      <c r="H6468" s="46">
        <v>73</v>
      </c>
      <c r="I6468" s="46">
        <v>19</v>
      </c>
      <c r="J6468" t="s">
        <v>807</v>
      </c>
      <c r="K6468" t="s">
        <v>90</v>
      </c>
      <c r="L6468" s="46">
        <v>2601</v>
      </c>
      <c r="M6468" s="46">
        <v>35</v>
      </c>
      <c r="N6468" s="46">
        <v>34.6</v>
      </c>
      <c r="O6468" s="46">
        <v>113</v>
      </c>
      <c r="P6468" s="46">
        <f t="shared" si="743"/>
        <v>1</v>
      </c>
      <c r="R6468" s="67" t="s">
        <v>3037</v>
      </c>
      <c r="S6468" s="67">
        <f>COUNTIF(Y$2:$Y$100,R6468)</f>
        <v>0</v>
      </c>
      <c r="V6468" s="67">
        <f t="shared" si="740"/>
        <v>0</v>
      </c>
      <c r="X6468"/>
      <c r="Y6468" s="67" t="str">
        <f t="shared" si="741"/>
        <v xml:space="preserve"> </v>
      </c>
      <c r="AB6468" t="s">
        <v>90</v>
      </c>
      <c r="AC6468" s="46">
        <v>2601</v>
      </c>
      <c r="AD6468" s="46">
        <v>35</v>
      </c>
      <c r="AE6468" s="46">
        <v>34.6</v>
      </c>
      <c r="AF6468" s="46">
        <v>113</v>
      </c>
      <c r="AH6468" s="70" t="str">
        <f t="shared" si="744"/>
        <v/>
      </c>
      <c r="AI6468" s="70" t="str">
        <f t="shared" si="745"/>
        <v/>
      </c>
      <c r="AJ6468" s="70" t="str">
        <f t="shared" si="746"/>
        <v>X</v>
      </c>
      <c r="AK6468" s="70" t="str" cm="1">
        <f t="array" ref="AK6468">_xlfn.IFS(AH6468&lt;&gt;"","1",AI6468&lt;&gt;"","2",AJ6468&lt;&gt;"","3")</f>
        <v>3</v>
      </c>
    </row>
    <row r="6469" spans="1:37" x14ac:dyDescent="0.25">
      <c r="A6469" t="s">
        <v>2025</v>
      </c>
      <c r="B6469" t="s">
        <v>507</v>
      </c>
      <c r="C6469" s="67" t="str">
        <f t="shared" si="742"/>
        <v>Chloe Isenberger</v>
      </c>
      <c r="D6469" s="71" t="str" cm="1">
        <f t="array" ref="D6469">_xlfn.IFS(AK6469="1",CONCATENATE(C6469,"Regional"),AK6469="2",CONCATENATE(C6469,"Sectional"),AK6469="3",CONCATENATE(C6469,COUNTIF($C$1:C6469,C6469)))</f>
        <v>Chloe Isenberger5</v>
      </c>
      <c r="E6469" s="66">
        <v>45187.625</v>
      </c>
      <c r="F6469" t="s">
        <v>810</v>
      </c>
      <c r="G6469" s="46">
        <v>21</v>
      </c>
      <c r="H6469" s="46">
        <v>75</v>
      </c>
      <c r="I6469" s="46">
        <v>20</v>
      </c>
      <c r="J6469" t="s">
        <v>807</v>
      </c>
      <c r="K6469" t="s">
        <v>90</v>
      </c>
      <c r="L6469" s="46">
        <v>2601</v>
      </c>
      <c r="M6469" s="46">
        <v>35</v>
      </c>
      <c r="N6469" s="46">
        <v>34.6</v>
      </c>
      <c r="O6469" s="46">
        <v>113</v>
      </c>
      <c r="P6469" s="46">
        <f t="shared" si="743"/>
        <v>1</v>
      </c>
      <c r="R6469" s="67" t="s">
        <v>3040</v>
      </c>
      <c r="S6469" s="67">
        <f>COUNTIF(Y$2:$Y$100,R6469)</f>
        <v>0</v>
      </c>
      <c r="V6469" s="67">
        <f t="shared" si="740"/>
        <v>0</v>
      </c>
      <c r="X6469"/>
      <c r="Y6469" s="67" t="str">
        <f t="shared" si="741"/>
        <v xml:space="preserve"> </v>
      </c>
      <c r="AB6469" t="s">
        <v>90</v>
      </c>
      <c r="AC6469" s="46">
        <v>2601</v>
      </c>
      <c r="AD6469" s="46">
        <v>35</v>
      </c>
      <c r="AE6469" s="46">
        <v>34.6</v>
      </c>
      <c r="AF6469" s="46">
        <v>113</v>
      </c>
      <c r="AH6469" s="70" t="str">
        <f t="shared" si="744"/>
        <v/>
      </c>
      <c r="AI6469" s="70" t="str">
        <f t="shared" si="745"/>
        <v/>
      </c>
      <c r="AJ6469" s="70" t="str">
        <f t="shared" si="746"/>
        <v>X</v>
      </c>
      <c r="AK6469" s="70" t="str" cm="1">
        <f t="array" ref="AK6469">_xlfn.IFS(AH6469&lt;&gt;"","1",AI6469&lt;&gt;"","2",AJ6469&lt;&gt;"","3")</f>
        <v>3</v>
      </c>
    </row>
    <row r="6470" spans="1:37" x14ac:dyDescent="0.25">
      <c r="A6470" t="s">
        <v>2026</v>
      </c>
      <c r="B6470" t="s">
        <v>260</v>
      </c>
      <c r="C6470" s="67" t="str">
        <f t="shared" si="742"/>
        <v>Piper Gilles</v>
      </c>
      <c r="D6470" s="71" t="str" cm="1">
        <f t="array" ref="D6470">_xlfn.IFS(AK6470="1",CONCATENATE(C6470,"Regional"),AK6470="2",CONCATENATE(C6470,"Sectional"),AK6470="3",CONCATENATE(C6470,COUNTIF($C$1:C6470,C6470)))</f>
        <v>Piper Gilles6</v>
      </c>
      <c r="E6470" s="66">
        <v>45187.625</v>
      </c>
      <c r="F6470" t="s">
        <v>810</v>
      </c>
      <c r="G6470" s="46">
        <v>21</v>
      </c>
      <c r="H6470" s="46">
        <v>82</v>
      </c>
      <c r="I6470" s="46">
        <v>21</v>
      </c>
      <c r="J6470" t="s">
        <v>807</v>
      </c>
      <c r="K6470" t="s">
        <v>90</v>
      </c>
      <c r="L6470" s="46">
        <v>2601</v>
      </c>
      <c r="M6470" s="46">
        <v>35</v>
      </c>
      <c r="N6470" s="46">
        <v>34.6</v>
      </c>
      <c r="O6470" s="46">
        <v>113</v>
      </c>
      <c r="P6470" s="46">
        <f t="shared" si="743"/>
        <v>1</v>
      </c>
      <c r="R6470" s="67" t="s">
        <v>3041</v>
      </c>
      <c r="S6470" s="67">
        <f>COUNTIF(Y$2:$Y$100,R6470)</f>
        <v>0</v>
      </c>
      <c r="V6470" s="67">
        <f t="shared" si="740"/>
        <v>0</v>
      </c>
      <c r="X6470"/>
      <c r="Y6470" s="67" t="str">
        <f t="shared" si="741"/>
        <v xml:space="preserve"> </v>
      </c>
      <c r="AB6470" t="s">
        <v>90</v>
      </c>
      <c r="AC6470" s="46">
        <v>2601</v>
      </c>
      <c r="AD6470" s="46">
        <v>35</v>
      </c>
      <c r="AE6470" s="46">
        <v>34.6</v>
      </c>
      <c r="AF6470" s="46">
        <v>113</v>
      </c>
      <c r="AH6470" s="70" t="str">
        <f t="shared" si="744"/>
        <v/>
      </c>
      <c r="AI6470" s="70" t="str">
        <f t="shared" si="745"/>
        <v/>
      </c>
      <c r="AJ6470" s="70" t="str">
        <f t="shared" si="746"/>
        <v>X</v>
      </c>
      <c r="AK6470" s="70" t="str" cm="1">
        <f t="array" ref="AK6470">_xlfn.IFS(AH6470&lt;&gt;"","1",AI6470&lt;&gt;"","2",AJ6470&lt;&gt;"","3")</f>
        <v>3</v>
      </c>
    </row>
    <row r="6471" spans="1:37" x14ac:dyDescent="0.25">
      <c r="A6471" t="s">
        <v>546</v>
      </c>
      <c r="B6471" t="s">
        <v>547</v>
      </c>
      <c r="C6471" s="67" t="str">
        <f t="shared" si="742"/>
        <v>Maddi Fletcher</v>
      </c>
      <c r="D6471" s="71" t="str" cm="1">
        <f t="array" ref="D6471">_xlfn.IFS(AK6471="1",CONCATENATE(C6471,"Regional"),AK6471="2",CONCATENATE(C6471,"Sectional"),AK6471="3",CONCATENATE(C6471,COUNTIF($C$1:C6471,C6471)))</f>
        <v>Maddi Fletcher9</v>
      </c>
      <c r="E6471" s="66">
        <v>45187.625</v>
      </c>
      <c r="F6471" t="s">
        <v>2455</v>
      </c>
      <c r="G6471" s="46">
        <v>20</v>
      </c>
      <c r="H6471" s="46">
        <v>43</v>
      </c>
      <c r="I6471" s="46">
        <v>1</v>
      </c>
      <c r="J6471" t="s">
        <v>116</v>
      </c>
      <c r="K6471" t="s">
        <v>90</v>
      </c>
      <c r="L6471" s="46">
        <v>2596</v>
      </c>
      <c r="M6471" s="46">
        <v>36</v>
      </c>
      <c r="N6471" s="46">
        <v>34.200000000000003</v>
      </c>
      <c r="O6471" s="46">
        <v>115</v>
      </c>
      <c r="P6471" s="46">
        <f t="shared" si="743"/>
        <v>1</v>
      </c>
      <c r="R6471" s="67" t="s">
        <v>1213</v>
      </c>
      <c r="S6471" s="67">
        <f>COUNTIF(Y$2:$Y$100,R6471)</f>
        <v>0</v>
      </c>
      <c r="V6471" s="67">
        <f t="shared" si="740"/>
        <v>0</v>
      </c>
      <c r="X6471"/>
      <c r="Y6471" s="67" t="str">
        <f t="shared" si="741"/>
        <v xml:space="preserve"> </v>
      </c>
      <c r="AB6471" t="s">
        <v>90</v>
      </c>
      <c r="AC6471" s="46">
        <v>2596</v>
      </c>
      <c r="AD6471" s="46">
        <v>36</v>
      </c>
      <c r="AE6471" s="46">
        <v>34.200000000000003</v>
      </c>
      <c r="AF6471" s="46">
        <v>115</v>
      </c>
      <c r="AH6471" s="70" t="str">
        <f t="shared" si="744"/>
        <v/>
      </c>
      <c r="AI6471" s="70" t="str">
        <f t="shared" si="745"/>
        <v/>
      </c>
      <c r="AJ6471" s="70" t="str">
        <f t="shared" si="746"/>
        <v>X</v>
      </c>
      <c r="AK6471" s="70" t="str" cm="1">
        <f t="array" ref="AK6471">_xlfn.IFS(AH6471&lt;&gt;"","1",AI6471&lt;&gt;"","2",AJ6471&lt;&gt;"","3")</f>
        <v>3</v>
      </c>
    </row>
    <row r="6472" spans="1:37" x14ac:dyDescent="0.25">
      <c r="A6472" t="s">
        <v>1852</v>
      </c>
      <c r="B6472" t="s">
        <v>253</v>
      </c>
      <c r="C6472" s="67" t="str">
        <f t="shared" si="742"/>
        <v>Lily Scharmach</v>
      </c>
      <c r="D6472" s="71" t="str" cm="1">
        <f t="array" ref="D6472">_xlfn.IFS(AK6472="1",CONCATENATE(C6472,"Regional"),AK6472="2",CONCATENATE(C6472,"Sectional"),AK6472="3",CONCATENATE(C6472,COUNTIF($C$1:C6472,C6472)))</f>
        <v>Lily Scharmach5</v>
      </c>
      <c r="E6472" s="66">
        <v>45187.625</v>
      </c>
      <c r="F6472" t="s">
        <v>2455</v>
      </c>
      <c r="G6472" s="46">
        <v>20</v>
      </c>
      <c r="H6472" s="46">
        <v>48</v>
      </c>
      <c r="I6472" s="46">
        <v>2</v>
      </c>
      <c r="J6472" t="s">
        <v>116</v>
      </c>
      <c r="K6472" t="s">
        <v>90</v>
      </c>
      <c r="L6472" s="46">
        <v>2596</v>
      </c>
      <c r="M6472" s="46">
        <v>36</v>
      </c>
      <c r="N6472" s="46">
        <v>34.200000000000003</v>
      </c>
      <c r="O6472" s="46">
        <v>115</v>
      </c>
      <c r="P6472" s="46">
        <f t="shared" si="743"/>
        <v>1</v>
      </c>
      <c r="R6472" s="67" t="s">
        <v>2863</v>
      </c>
      <c r="S6472" s="67">
        <f>COUNTIF(Y$2:$Y$100,R6472)</f>
        <v>0</v>
      </c>
      <c r="V6472" s="67">
        <f t="shared" si="740"/>
        <v>0</v>
      </c>
      <c r="X6472"/>
      <c r="Y6472" s="67" t="str">
        <f t="shared" si="741"/>
        <v xml:space="preserve"> </v>
      </c>
      <c r="AB6472" t="s">
        <v>90</v>
      </c>
      <c r="AC6472" s="46">
        <v>2596</v>
      </c>
      <c r="AD6472" s="46">
        <v>36</v>
      </c>
      <c r="AE6472" s="46">
        <v>34.200000000000003</v>
      </c>
      <c r="AF6472" s="46">
        <v>115</v>
      </c>
      <c r="AH6472" s="70" t="str">
        <f t="shared" si="744"/>
        <v/>
      </c>
      <c r="AI6472" s="70" t="str">
        <f t="shared" si="745"/>
        <v/>
      </c>
      <c r="AJ6472" s="70" t="str">
        <f t="shared" si="746"/>
        <v>X</v>
      </c>
      <c r="AK6472" s="70" t="str" cm="1">
        <f t="array" ref="AK6472">_xlfn.IFS(AH6472&lt;&gt;"","1",AI6472&lt;&gt;"","2",AJ6472&lt;&gt;"","3")</f>
        <v>3</v>
      </c>
    </row>
    <row r="6473" spans="1:37" x14ac:dyDescent="0.25">
      <c r="A6473" t="s">
        <v>354</v>
      </c>
      <c r="B6473" t="s">
        <v>814</v>
      </c>
      <c r="C6473" s="67" t="str">
        <f t="shared" si="742"/>
        <v>Jada Schmitt</v>
      </c>
      <c r="D6473" s="71" t="str" cm="1">
        <f t="array" ref="D6473">_xlfn.IFS(AK6473="1",CONCATENATE(C6473,"Regional"),AK6473="2",CONCATENATE(C6473,"Sectional"),AK6473="3",CONCATENATE(C6473,COUNTIF($C$1:C6473,C6473)))</f>
        <v>Jada Schmitt9</v>
      </c>
      <c r="E6473" s="66">
        <v>45187.625</v>
      </c>
      <c r="F6473" t="s">
        <v>2455</v>
      </c>
      <c r="G6473" s="46">
        <v>20</v>
      </c>
      <c r="H6473" s="46">
        <v>48</v>
      </c>
      <c r="I6473" s="46">
        <v>2</v>
      </c>
      <c r="J6473" t="s">
        <v>116</v>
      </c>
      <c r="K6473" t="s">
        <v>90</v>
      </c>
      <c r="L6473" s="46">
        <v>2596</v>
      </c>
      <c r="M6473" s="46">
        <v>36</v>
      </c>
      <c r="N6473" s="46">
        <v>34.200000000000003</v>
      </c>
      <c r="O6473" s="46">
        <v>115</v>
      </c>
      <c r="P6473" s="46">
        <f t="shared" si="743"/>
        <v>1</v>
      </c>
      <c r="R6473" s="67" t="s">
        <v>3541</v>
      </c>
      <c r="S6473" s="67">
        <f>COUNTIF(Y$2:$Y$100,R6473)</f>
        <v>0</v>
      </c>
      <c r="V6473" s="67">
        <f t="shared" si="740"/>
        <v>0</v>
      </c>
      <c r="X6473"/>
      <c r="Y6473" s="67" t="str">
        <f t="shared" si="741"/>
        <v xml:space="preserve"> </v>
      </c>
      <c r="AB6473" t="s">
        <v>90</v>
      </c>
      <c r="AC6473" s="46">
        <v>2596</v>
      </c>
      <c r="AD6473" s="46">
        <v>36</v>
      </c>
      <c r="AE6473" s="46">
        <v>34.200000000000003</v>
      </c>
      <c r="AF6473" s="46">
        <v>115</v>
      </c>
      <c r="AH6473" s="70" t="str">
        <f t="shared" si="744"/>
        <v/>
      </c>
      <c r="AI6473" s="70" t="str">
        <f t="shared" si="745"/>
        <v/>
      </c>
      <c r="AJ6473" s="70" t="str">
        <f t="shared" si="746"/>
        <v>X</v>
      </c>
      <c r="AK6473" s="70" t="str" cm="1">
        <f t="array" ref="AK6473">_xlfn.IFS(AH6473&lt;&gt;"","1",AI6473&lt;&gt;"","2",AJ6473&lt;&gt;"","3")</f>
        <v>3</v>
      </c>
    </row>
    <row r="6474" spans="1:37" x14ac:dyDescent="0.25">
      <c r="A6474" t="s">
        <v>221</v>
      </c>
      <c r="B6474" t="s">
        <v>553</v>
      </c>
      <c r="C6474" s="67" t="str">
        <f t="shared" si="742"/>
        <v>Zowie Hunter</v>
      </c>
      <c r="D6474" s="71" t="str" cm="1">
        <f t="array" ref="D6474">_xlfn.IFS(AK6474="1",CONCATENATE(C6474,"Regional"),AK6474="2",CONCATENATE(C6474,"Sectional"),AK6474="3",CONCATENATE(C6474,COUNTIF($C$1:C6474,C6474)))</f>
        <v>Zowie Hunter10</v>
      </c>
      <c r="E6474" s="66">
        <v>45187.625</v>
      </c>
      <c r="F6474" t="s">
        <v>2455</v>
      </c>
      <c r="G6474" s="46">
        <v>20</v>
      </c>
      <c r="H6474" s="46">
        <v>50</v>
      </c>
      <c r="I6474" s="46">
        <v>4</v>
      </c>
      <c r="J6474" t="s">
        <v>116</v>
      </c>
      <c r="K6474" t="s">
        <v>90</v>
      </c>
      <c r="L6474" s="46">
        <v>2596</v>
      </c>
      <c r="M6474" s="46">
        <v>36</v>
      </c>
      <c r="N6474" s="46">
        <v>34.200000000000003</v>
      </c>
      <c r="O6474" s="46">
        <v>115</v>
      </c>
      <c r="P6474" s="46">
        <f t="shared" si="743"/>
        <v>1</v>
      </c>
      <c r="R6474" s="67" t="s">
        <v>1216</v>
      </c>
      <c r="S6474" s="67">
        <f>COUNTIF(Y$2:$Y$100,R6474)</f>
        <v>0</v>
      </c>
      <c r="V6474" s="67">
        <f t="shared" si="740"/>
        <v>0</v>
      </c>
      <c r="X6474"/>
      <c r="Y6474" s="67" t="str">
        <f t="shared" si="741"/>
        <v xml:space="preserve"> </v>
      </c>
      <c r="AB6474" t="s">
        <v>90</v>
      </c>
      <c r="AC6474" s="46">
        <v>2596</v>
      </c>
      <c r="AD6474" s="46">
        <v>36</v>
      </c>
      <c r="AE6474" s="46">
        <v>34.200000000000003</v>
      </c>
      <c r="AF6474" s="46">
        <v>115</v>
      </c>
      <c r="AH6474" s="70" t="str">
        <f t="shared" si="744"/>
        <v/>
      </c>
      <c r="AI6474" s="70" t="str">
        <f t="shared" si="745"/>
        <v/>
      </c>
      <c r="AJ6474" s="70" t="str">
        <f t="shared" si="746"/>
        <v>X</v>
      </c>
      <c r="AK6474" s="70" t="str" cm="1">
        <f t="array" ref="AK6474">_xlfn.IFS(AH6474&lt;&gt;"","1",AI6474&lt;&gt;"","2",AJ6474&lt;&gt;"","3")</f>
        <v>3</v>
      </c>
    </row>
    <row r="6475" spans="1:37" x14ac:dyDescent="0.25">
      <c r="A6475" t="s">
        <v>320</v>
      </c>
      <c r="B6475" t="s">
        <v>210</v>
      </c>
      <c r="C6475" s="67" t="str">
        <f t="shared" si="742"/>
        <v>Alexis Murphy</v>
      </c>
      <c r="D6475" s="71" t="str" cm="1">
        <f t="array" ref="D6475">_xlfn.IFS(AK6475="1",CONCATENATE(C6475,"Regional"),AK6475="2",CONCATENATE(C6475,"Sectional"),AK6475="3",CONCATENATE(C6475,COUNTIF($C$1:C6475,C6475)))</f>
        <v>Alexis Murphy9</v>
      </c>
      <c r="E6475" s="66">
        <v>45187.625</v>
      </c>
      <c r="F6475" t="s">
        <v>2455</v>
      </c>
      <c r="G6475" s="46">
        <v>20</v>
      </c>
      <c r="H6475" s="46">
        <v>53</v>
      </c>
      <c r="I6475" s="46">
        <v>5</v>
      </c>
      <c r="J6475" t="s">
        <v>116</v>
      </c>
      <c r="K6475" t="s">
        <v>90</v>
      </c>
      <c r="L6475" s="46">
        <v>2596</v>
      </c>
      <c r="M6475" s="46">
        <v>36</v>
      </c>
      <c r="N6475" s="46">
        <v>34.200000000000003</v>
      </c>
      <c r="O6475" s="46">
        <v>115</v>
      </c>
      <c r="P6475" s="46">
        <f t="shared" si="743"/>
        <v>1</v>
      </c>
      <c r="R6475" s="67" t="s">
        <v>1219</v>
      </c>
      <c r="S6475" s="67">
        <f>COUNTIF(Y$2:$Y$100,R6475)</f>
        <v>0</v>
      </c>
      <c r="V6475" s="67">
        <f t="shared" si="740"/>
        <v>0</v>
      </c>
      <c r="X6475"/>
      <c r="Y6475" s="67" t="str">
        <f t="shared" si="741"/>
        <v xml:space="preserve"> </v>
      </c>
      <c r="AB6475" t="s">
        <v>90</v>
      </c>
      <c r="AC6475" s="46">
        <v>2596</v>
      </c>
      <c r="AD6475" s="46">
        <v>36</v>
      </c>
      <c r="AE6475" s="46">
        <v>34.200000000000003</v>
      </c>
      <c r="AF6475" s="46">
        <v>115</v>
      </c>
      <c r="AH6475" s="70" t="str">
        <f t="shared" si="744"/>
        <v/>
      </c>
      <c r="AI6475" s="70" t="str">
        <f t="shared" si="745"/>
        <v/>
      </c>
      <c r="AJ6475" s="70" t="str">
        <f t="shared" si="746"/>
        <v>X</v>
      </c>
      <c r="AK6475" s="70" t="str" cm="1">
        <f t="array" ref="AK6475">_xlfn.IFS(AH6475&lt;&gt;"","1",AI6475&lt;&gt;"","2",AJ6475&lt;&gt;"","3")</f>
        <v>3</v>
      </c>
    </row>
    <row r="6476" spans="1:37" x14ac:dyDescent="0.25">
      <c r="A6476" t="s">
        <v>817</v>
      </c>
      <c r="B6476" t="s">
        <v>492</v>
      </c>
      <c r="C6476" s="67" t="str">
        <f t="shared" si="742"/>
        <v>Anna Motszko</v>
      </c>
      <c r="D6476" s="71" t="str" cm="1">
        <f t="array" ref="D6476">_xlfn.IFS(AK6476="1",CONCATENATE(C6476,"Regional"),AK6476="2",CONCATENATE(C6476,"Sectional"),AK6476="3",CONCATENATE(C6476,COUNTIF($C$1:C6476,C6476)))</f>
        <v>Anna Motszko9</v>
      </c>
      <c r="E6476" s="66">
        <v>45187.625</v>
      </c>
      <c r="F6476" t="s">
        <v>2455</v>
      </c>
      <c r="G6476" s="46">
        <v>20</v>
      </c>
      <c r="H6476" s="46">
        <v>53</v>
      </c>
      <c r="I6476" s="46">
        <v>5</v>
      </c>
      <c r="J6476" t="s">
        <v>116</v>
      </c>
      <c r="K6476" t="s">
        <v>90</v>
      </c>
      <c r="L6476" s="46">
        <v>2596</v>
      </c>
      <c r="M6476" s="46">
        <v>36</v>
      </c>
      <c r="N6476" s="46">
        <v>34.200000000000003</v>
      </c>
      <c r="O6476" s="46">
        <v>115</v>
      </c>
      <c r="P6476" s="46">
        <f t="shared" si="743"/>
        <v>1</v>
      </c>
      <c r="R6476" s="67" t="s">
        <v>1379</v>
      </c>
      <c r="S6476" s="67">
        <f>COUNTIF(Y$2:$Y$100,R6476)</f>
        <v>0</v>
      </c>
      <c r="V6476" s="67">
        <f t="shared" si="740"/>
        <v>0</v>
      </c>
      <c r="X6476"/>
      <c r="Y6476" s="67" t="str">
        <f t="shared" si="741"/>
        <v xml:space="preserve"> </v>
      </c>
      <c r="AB6476" t="s">
        <v>90</v>
      </c>
      <c r="AC6476" s="46">
        <v>2596</v>
      </c>
      <c r="AD6476" s="46">
        <v>36</v>
      </c>
      <c r="AE6476" s="46">
        <v>34.200000000000003</v>
      </c>
      <c r="AF6476" s="46">
        <v>115</v>
      </c>
      <c r="AH6476" s="70" t="str">
        <f t="shared" si="744"/>
        <v/>
      </c>
      <c r="AI6476" s="70" t="str">
        <f t="shared" si="745"/>
        <v/>
      </c>
      <c r="AJ6476" s="70" t="str">
        <f t="shared" si="746"/>
        <v>X</v>
      </c>
      <c r="AK6476" s="70" t="str" cm="1">
        <f t="array" ref="AK6476">_xlfn.IFS(AH6476&lt;&gt;"","1",AI6476&lt;&gt;"","2",AJ6476&lt;&gt;"","3")</f>
        <v>3</v>
      </c>
    </row>
    <row r="6477" spans="1:37" x14ac:dyDescent="0.25">
      <c r="A6477" t="s">
        <v>562</v>
      </c>
      <c r="B6477" t="s">
        <v>481</v>
      </c>
      <c r="C6477" s="67" t="str">
        <f t="shared" si="742"/>
        <v>Brooklyn Bothe</v>
      </c>
      <c r="D6477" s="71" t="str" cm="1">
        <f t="array" ref="D6477">_xlfn.IFS(AK6477="1",CONCATENATE(C6477,"Regional"),AK6477="2",CONCATENATE(C6477,"Sectional"),AK6477="3",CONCATENATE(C6477,COUNTIF($C$1:C6477,C6477)))</f>
        <v>Brooklyn Bothe8</v>
      </c>
      <c r="E6477" s="66">
        <v>45187.625</v>
      </c>
      <c r="F6477" t="s">
        <v>2455</v>
      </c>
      <c r="G6477" s="46">
        <v>20</v>
      </c>
      <c r="H6477" s="46">
        <v>54</v>
      </c>
      <c r="I6477" s="46">
        <v>7</v>
      </c>
      <c r="J6477" t="s">
        <v>116</v>
      </c>
      <c r="K6477" t="s">
        <v>90</v>
      </c>
      <c r="L6477" s="46">
        <v>2596</v>
      </c>
      <c r="M6477" s="46">
        <v>36</v>
      </c>
      <c r="N6477" s="46">
        <v>34.200000000000003</v>
      </c>
      <c r="O6477" s="46">
        <v>115</v>
      </c>
      <c r="P6477" s="46">
        <f t="shared" si="743"/>
        <v>1</v>
      </c>
      <c r="R6477" s="67" t="s">
        <v>1222</v>
      </c>
      <c r="S6477" s="67">
        <f>COUNTIF(Y$2:$Y$100,R6477)</f>
        <v>0</v>
      </c>
      <c r="V6477" s="67">
        <f t="shared" si="740"/>
        <v>0</v>
      </c>
      <c r="X6477"/>
      <c r="Y6477" s="67" t="str">
        <f t="shared" si="741"/>
        <v xml:space="preserve"> </v>
      </c>
      <c r="AB6477" t="s">
        <v>90</v>
      </c>
      <c r="AC6477" s="46">
        <v>2596</v>
      </c>
      <c r="AD6477" s="46">
        <v>36</v>
      </c>
      <c r="AE6477" s="46">
        <v>34.200000000000003</v>
      </c>
      <c r="AF6477" s="46">
        <v>115</v>
      </c>
      <c r="AH6477" s="70" t="str">
        <f t="shared" si="744"/>
        <v/>
      </c>
      <c r="AI6477" s="70" t="str">
        <f t="shared" si="745"/>
        <v/>
      </c>
      <c r="AJ6477" s="70" t="str">
        <f t="shared" si="746"/>
        <v>X</v>
      </c>
      <c r="AK6477" s="70" t="str" cm="1">
        <f t="array" ref="AK6477">_xlfn.IFS(AH6477&lt;&gt;"","1",AI6477&lt;&gt;"","2",AJ6477&lt;&gt;"","3")</f>
        <v>3</v>
      </c>
    </row>
    <row r="6478" spans="1:37" x14ac:dyDescent="0.25">
      <c r="A6478" t="s">
        <v>1630</v>
      </c>
      <c r="B6478" t="s">
        <v>414</v>
      </c>
      <c r="C6478" s="67" t="str">
        <f t="shared" si="742"/>
        <v>Megan Windsor</v>
      </c>
      <c r="D6478" s="71" t="str" cm="1">
        <f t="array" ref="D6478">_xlfn.IFS(AK6478="1",CONCATENATE(C6478,"Regional"),AK6478="2",CONCATENATE(C6478,"Sectional"),AK6478="3",CONCATENATE(C6478,COUNTIF($C$1:C6478,C6478)))</f>
        <v>Megan Windsor7</v>
      </c>
      <c r="E6478" s="66">
        <v>45187.625</v>
      </c>
      <c r="F6478" t="s">
        <v>2455</v>
      </c>
      <c r="G6478" s="46">
        <v>20</v>
      </c>
      <c r="H6478" s="46">
        <v>54</v>
      </c>
      <c r="I6478" s="46">
        <v>7</v>
      </c>
      <c r="J6478" t="s">
        <v>116</v>
      </c>
      <c r="K6478" t="s">
        <v>90</v>
      </c>
      <c r="L6478" s="46">
        <v>2596</v>
      </c>
      <c r="M6478" s="46">
        <v>36</v>
      </c>
      <c r="N6478" s="46">
        <v>34.200000000000003</v>
      </c>
      <c r="O6478" s="46">
        <v>115</v>
      </c>
      <c r="P6478" s="46">
        <f t="shared" si="743"/>
        <v>1</v>
      </c>
      <c r="R6478" s="67" t="s">
        <v>3569</v>
      </c>
      <c r="S6478" s="67">
        <f>COUNTIF(Y$2:$Y$100,R6478)</f>
        <v>0</v>
      </c>
      <c r="V6478" s="67">
        <f t="shared" si="740"/>
        <v>0</v>
      </c>
      <c r="X6478"/>
      <c r="Y6478" s="67" t="str">
        <f t="shared" si="741"/>
        <v xml:space="preserve"> </v>
      </c>
      <c r="AB6478" t="s">
        <v>90</v>
      </c>
      <c r="AC6478" s="46">
        <v>2596</v>
      </c>
      <c r="AD6478" s="46">
        <v>36</v>
      </c>
      <c r="AE6478" s="46">
        <v>34.200000000000003</v>
      </c>
      <c r="AF6478" s="46">
        <v>115</v>
      </c>
      <c r="AH6478" s="70" t="str">
        <f t="shared" si="744"/>
        <v/>
      </c>
      <c r="AI6478" s="70" t="str">
        <f t="shared" si="745"/>
        <v/>
      </c>
      <c r="AJ6478" s="70" t="str">
        <f t="shared" si="746"/>
        <v>X</v>
      </c>
      <c r="AK6478" s="70" t="str" cm="1">
        <f t="array" ref="AK6478">_xlfn.IFS(AH6478&lt;&gt;"","1",AI6478&lt;&gt;"","2",AJ6478&lt;&gt;"","3")</f>
        <v>3</v>
      </c>
    </row>
    <row r="6479" spans="1:37" x14ac:dyDescent="0.25">
      <c r="A6479" t="s">
        <v>388</v>
      </c>
      <c r="B6479" t="s">
        <v>533</v>
      </c>
      <c r="C6479" s="67" t="str">
        <f t="shared" si="742"/>
        <v>Kaylee Wood</v>
      </c>
      <c r="D6479" s="71" t="str" cm="1">
        <f t="array" ref="D6479">_xlfn.IFS(AK6479="1",CONCATENATE(C6479,"Regional"),AK6479="2",CONCATENATE(C6479,"Sectional"),AK6479="3",CONCATENATE(C6479,COUNTIF($C$1:C6479,C6479)))</f>
        <v>Kaylee Wood10</v>
      </c>
      <c r="E6479" s="66">
        <v>45187.625</v>
      </c>
      <c r="F6479" t="s">
        <v>2455</v>
      </c>
      <c r="G6479" s="46">
        <v>20</v>
      </c>
      <c r="H6479" s="46">
        <v>55</v>
      </c>
      <c r="I6479" s="46">
        <v>9</v>
      </c>
      <c r="J6479" t="s">
        <v>116</v>
      </c>
      <c r="K6479" t="s">
        <v>90</v>
      </c>
      <c r="L6479" s="46">
        <v>2596</v>
      </c>
      <c r="M6479" s="46">
        <v>36</v>
      </c>
      <c r="N6479" s="46">
        <v>34.200000000000003</v>
      </c>
      <c r="O6479" s="46">
        <v>115</v>
      </c>
      <c r="P6479" s="46">
        <f t="shared" si="743"/>
        <v>1</v>
      </c>
      <c r="R6479" s="67" t="s">
        <v>2862</v>
      </c>
      <c r="S6479" s="67">
        <f>COUNTIF(Y$2:$Y$100,R6479)</f>
        <v>0</v>
      </c>
      <c r="V6479" s="67">
        <f t="shared" si="740"/>
        <v>0</v>
      </c>
      <c r="X6479"/>
      <c r="Y6479" s="67" t="str">
        <f t="shared" si="741"/>
        <v xml:space="preserve"> </v>
      </c>
      <c r="AB6479" t="s">
        <v>90</v>
      </c>
      <c r="AC6479" s="46">
        <v>2596</v>
      </c>
      <c r="AD6479" s="46">
        <v>36</v>
      </c>
      <c r="AE6479" s="46">
        <v>34.200000000000003</v>
      </c>
      <c r="AF6479" s="46">
        <v>115</v>
      </c>
      <c r="AH6479" s="70" t="str">
        <f t="shared" si="744"/>
        <v/>
      </c>
      <c r="AI6479" s="70" t="str">
        <f t="shared" si="745"/>
        <v/>
      </c>
      <c r="AJ6479" s="70" t="str">
        <f t="shared" si="746"/>
        <v>X</v>
      </c>
      <c r="AK6479" s="70" t="str" cm="1">
        <f t="array" ref="AK6479">_xlfn.IFS(AH6479&lt;&gt;"","1",AI6479&lt;&gt;"","2",AJ6479&lt;&gt;"","3")</f>
        <v>3</v>
      </c>
    </row>
    <row r="6480" spans="1:37" x14ac:dyDescent="0.25">
      <c r="A6480" t="s">
        <v>327</v>
      </c>
      <c r="B6480" t="s">
        <v>1851</v>
      </c>
      <c r="C6480" s="67" t="str">
        <f t="shared" si="742"/>
        <v>Jazlynn Olson</v>
      </c>
      <c r="D6480" s="71" t="str" cm="1">
        <f t="array" ref="D6480">_xlfn.IFS(AK6480="1",CONCATENATE(C6480,"Regional"),AK6480="2",CONCATENATE(C6480,"Sectional"),AK6480="3",CONCATENATE(C6480,COUNTIF($C$1:C6480,C6480)))</f>
        <v>Jazlynn Olson7</v>
      </c>
      <c r="E6480" s="66">
        <v>45187.625</v>
      </c>
      <c r="F6480" t="s">
        <v>2455</v>
      </c>
      <c r="G6480" s="46">
        <v>20</v>
      </c>
      <c r="H6480" s="46">
        <v>55</v>
      </c>
      <c r="I6480" s="46">
        <v>9</v>
      </c>
      <c r="J6480" t="s">
        <v>116</v>
      </c>
      <c r="K6480" t="s">
        <v>90</v>
      </c>
      <c r="L6480" s="46">
        <v>2596</v>
      </c>
      <c r="M6480" s="46">
        <v>36</v>
      </c>
      <c r="N6480" s="46">
        <v>34.200000000000003</v>
      </c>
      <c r="O6480" s="46">
        <v>115</v>
      </c>
      <c r="P6480" s="46">
        <f t="shared" si="743"/>
        <v>1</v>
      </c>
      <c r="R6480" s="67" t="s">
        <v>2861</v>
      </c>
      <c r="S6480" s="67">
        <f>COUNTIF(Y$2:$Y$100,R6480)</f>
        <v>0</v>
      </c>
      <c r="V6480" s="67">
        <f t="shared" ref="V6480:V6543" si="747">COUNTIF(R6480:R9107,Y6480)</f>
        <v>0</v>
      </c>
      <c r="X6480"/>
      <c r="Y6480" s="67" t="str">
        <f t="shared" si="741"/>
        <v xml:space="preserve"> </v>
      </c>
      <c r="AB6480" t="s">
        <v>90</v>
      </c>
      <c r="AC6480" s="46">
        <v>2596</v>
      </c>
      <c r="AD6480" s="46">
        <v>36</v>
      </c>
      <c r="AE6480" s="46">
        <v>34.200000000000003</v>
      </c>
      <c r="AF6480" s="46">
        <v>115</v>
      </c>
      <c r="AH6480" s="70" t="str">
        <f t="shared" si="744"/>
        <v/>
      </c>
      <c r="AI6480" s="70" t="str">
        <f t="shared" si="745"/>
        <v/>
      </c>
      <c r="AJ6480" s="70" t="str">
        <f t="shared" si="746"/>
        <v>X</v>
      </c>
      <c r="AK6480" s="70" t="str" cm="1">
        <f t="array" ref="AK6480">_xlfn.IFS(AH6480&lt;&gt;"","1",AI6480&lt;&gt;"","2",AJ6480&lt;&gt;"","3")</f>
        <v>3</v>
      </c>
    </row>
    <row r="6481" spans="1:37" x14ac:dyDescent="0.25">
      <c r="A6481" t="s">
        <v>1853</v>
      </c>
      <c r="B6481" t="s">
        <v>1854</v>
      </c>
      <c r="C6481" s="67" t="str">
        <f t="shared" si="742"/>
        <v>Joette Wolfe</v>
      </c>
      <c r="D6481" s="71" t="str" cm="1">
        <f t="array" ref="D6481">_xlfn.IFS(AK6481="1",CONCATENATE(C6481,"Regional"),AK6481="2",CONCATENATE(C6481,"Sectional"),AK6481="3",CONCATENATE(C6481,COUNTIF($C$1:C6481,C6481)))</f>
        <v>Joette Wolfe2</v>
      </c>
      <c r="E6481" s="66">
        <v>45187.625</v>
      </c>
      <c r="F6481" t="s">
        <v>2455</v>
      </c>
      <c r="G6481" s="46">
        <v>20</v>
      </c>
      <c r="H6481" s="46">
        <v>55</v>
      </c>
      <c r="I6481" s="46">
        <v>9</v>
      </c>
      <c r="J6481" t="s">
        <v>116</v>
      </c>
      <c r="K6481" t="s">
        <v>90</v>
      </c>
      <c r="L6481" s="46">
        <v>2596</v>
      </c>
      <c r="M6481" s="46">
        <v>36</v>
      </c>
      <c r="N6481" s="46">
        <v>34.200000000000003</v>
      </c>
      <c r="O6481" s="46">
        <v>115</v>
      </c>
      <c r="P6481" s="46">
        <f t="shared" si="743"/>
        <v>1</v>
      </c>
      <c r="R6481" s="67" t="s">
        <v>2864</v>
      </c>
      <c r="S6481" s="67">
        <f>COUNTIF(Y$2:$Y$100,R6481)</f>
        <v>0</v>
      </c>
      <c r="V6481" s="67">
        <f t="shared" si="747"/>
        <v>0</v>
      </c>
      <c r="X6481"/>
      <c r="Y6481" s="67" t="str">
        <f t="shared" si="741"/>
        <v xml:space="preserve"> </v>
      </c>
      <c r="AB6481" t="s">
        <v>90</v>
      </c>
      <c r="AC6481" s="46">
        <v>2596</v>
      </c>
      <c r="AD6481" s="46">
        <v>36</v>
      </c>
      <c r="AE6481" s="46">
        <v>34.200000000000003</v>
      </c>
      <c r="AF6481" s="46">
        <v>115</v>
      </c>
      <c r="AH6481" s="70" t="str">
        <f t="shared" si="744"/>
        <v/>
      </c>
      <c r="AI6481" s="70" t="str">
        <f t="shared" si="745"/>
        <v/>
      </c>
      <c r="AJ6481" s="70" t="str">
        <f t="shared" si="746"/>
        <v>X</v>
      </c>
      <c r="AK6481" s="70" t="str" cm="1">
        <f t="array" ref="AK6481">_xlfn.IFS(AH6481&lt;&gt;"","1",AI6481&lt;&gt;"","2",AJ6481&lt;&gt;"","3")</f>
        <v>3</v>
      </c>
    </row>
    <row r="6482" spans="1:37" x14ac:dyDescent="0.25">
      <c r="A6482" t="s">
        <v>812</v>
      </c>
      <c r="B6482" t="s">
        <v>455</v>
      </c>
      <c r="C6482" s="67" t="str">
        <f t="shared" si="742"/>
        <v>Amanda Christianson</v>
      </c>
      <c r="D6482" s="71" t="str" cm="1">
        <f t="array" ref="D6482">_xlfn.IFS(AK6482="1",CONCATENATE(C6482,"Regional"),AK6482="2",CONCATENATE(C6482,"Sectional"),AK6482="3",CONCATENATE(C6482,COUNTIF($C$1:C6482,C6482)))</f>
        <v>Amanda Christianson6</v>
      </c>
      <c r="E6482" s="66">
        <v>45187.625</v>
      </c>
      <c r="F6482" t="s">
        <v>2455</v>
      </c>
      <c r="G6482" s="46">
        <v>20</v>
      </c>
      <c r="H6482" s="46">
        <v>55</v>
      </c>
      <c r="I6482" s="46">
        <v>9</v>
      </c>
      <c r="J6482" t="s">
        <v>116</v>
      </c>
      <c r="K6482" t="s">
        <v>90</v>
      </c>
      <c r="L6482" s="46">
        <v>2596</v>
      </c>
      <c r="M6482" s="46">
        <v>36</v>
      </c>
      <c r="N6482" s="46">
        <v>34.200000000000003</v>
      </c>
      <c r="O6482" s="46">
        <v>115</v>
      </c>
      <c r="P6482" s="46">
        <f t="shared" si="743"/>
        <v>1</v>
      </c>
      <c r="R6482" s="67" t="s">
        <v>1378</v>
      </c>
      <c r="S6482" s="67">
        <f>COUNTIF(Y$2:$Y$100,R6482)</f>
        <v>0</v>
      </c>
      <c r="V6482" s="67">
        <f t="shared" si="747"/>
        <v>0</v>
      </c>
      <c r="X6482"/>
      <c r="Y6482" s="67" t="str">
        <f t="shared" si="741"/>
        <v xml:space="preserve"> </v>
      </c>
      <c r="AB6482" t="s">
        <v>90</v>
      </c>
      <c r="AC6482" s="46">
        <v>2596</v>
      </c>
      <c r="AD6482" s="46">
        <v>36</v>
      </c>
      <c r="AE6482" s="46">
        <v>34.200000000000003</v>
      </c>
      <c r="AF6482" s="46">
        <v>115</v>
      </c>
      <c r="AH6482" s="70" t="str">
        <f t="shared" si="744"/>
        <v/>
      </c>
      <c r="AI6482" s="70" t="str">
        <f t="shared" si="745"/>
        <v/>
      </c>
      <c r="AJ6482" s="70" t="str">
        <f t="shared" si="746"/>
        <v>X</v>
      </c>
      <c r="AK6482" s="70" t="str" cm="1">
        <f t="array" ref="AK6482">_xlfn.IFS(AH6482&lt;&gt;"","1",AI6482&lt;&gt;"","2",AJ6482&lt;&gt;"","3")</f>
        <v>3</v>
      </c>
    </row>
    <row r="6483" spans="1:37" x14ac:dyDescent="0.25">
      <c r="A6483" t="s">
        <v>1855</v>
      </c>
      <c r="B6483" t="s">
        <v>600</v>
      </c>
      <c r="C6483" s="67" t="str">
        <f t="shared" si="742"/>
        <v>Lillian Harvieux</v>
      </c>
      <c r="D6483" s="71" t="str" cm="1">
        <f t="array" ref="D6483">_xlfn.IFS(AK6483="1",CONCATENATE(C6483,"Regional"),AK6483="2",CONCATENATE(C6483,"Sectional"),AK6483="3",CONCATENATE(C6483,COUNTIF($C$1:C6483,C6483)))</f>
        <v>Lillian Harvieux5</v>
      </c>
      <c r="E6483" s="66">
        <v>45187.625</v>
      </c>
      <c r="F6483" t="s">
        <v>2455</v>
      </c>
      <c r="G6483" s="46">
        <v>20</v>
      </c>
      <c r="H6483" s="46">
        <v>57</v>
      </c>
      <c r="I6483" s="46">
        <v>13</v>
      </c>
      <c r="J6483" t="s">
        <v>116</v>
      </c>
      <c r="K6483" t="s">
        <v>90</v>
      </c>
      <c r="L6483" s="46">
        <v>2596</v>
      </c>
      <c r="M6483" s="46">
        <v>36</v>
      </c>
      <c r="N6483" s="46">
        <v>34.200000000000003</v>
      </c>
      <c r="O6483" s="46">
        <v>115</v>
      </c>
      <c r="P6483" s="46">
        <f t="shared" si="743"/>
        <v>1</v>
      </c>
      <c r="R6483" s="67" t="s">
        <v>2866</v>
      </c>
      <c r="S6483" s="67">
        <f>COUNTIF(Y$2:$Y$100,R6483)</f>
        <v>0</v>
      </c>
      <c r="V6483" s="67">
        <f t="shared" si="747"/>
        <v>0</v>
      </c>
      <c r="X6483"/>
      <c r="Y6483" s="67" t="str">
        <f t="shared" si="741"/>
        <v xml:space="preserve"> </v>
      </c>
      <c r="AB6483" t="s">
        <v>90</v>
      </c>
      <c r="AC6483" s="46">
        <v>2596</v>
      </c>
      <c r="AD6483" s="46">
        <v>36</v>
      </c>
      <c r="AE6483" s="46">
        <v>34.200000000000003</v>
      </c>
      <c r="AF6483" s="46">
        <v>115</v>
      </c>
      <c r="AH6483" s="70" t="str">
        <f t="shared" si="744"/>
        <v/>
      </c>
      <c r="AI6483" s="70" t="str">
        <f t="shared" si="745"/>
        <v/>
      </c>
      <c r="AJ6483" s="70" t="str">
        <f t="shared" si="746"/>
        <v>X</v>
      </c>
      <c r="AK6483" s="70" t="str" cm="1">
        <f t="array" ref="AK6483">_xlfn.IFS(AH6483&lt;&gt;"","1",AI6483&lt;&gt;"","2",AJ6483&lt;&gt;"","3")</f>
        <v>3</v>
      </c>
    </row>
    <row r="6484" spans="1:37" x14ac:dyDescent="0.25">
      <c r="A6484" t="s">
        <v>1853</v>
      </c>
      <c r="B6484" t="s">
        <v>1858</v>
      </c>
      <c r="C6484" s="67" t="str">
        <f t="shared" si="742"/>
        <v>Jorja Wolfe</v>
      </c>
      <c r="D6484" s="71" t="str" cm="1">
        <f t="array" ref="D6484">_xlfn.IFS(AK6484="1",CONCATENATE(C6484,"Regional"),AK6484="2",CONCATENATE(C6484,"Sectional"),AK6484="3",CONCATENATE(C6484,COUNTIF($C$1:C6484,C6484)))</f>
        <v>Jorja Wolfe5</v>
      </c>
      <c r="E6484" s="66">
        <v>45187.625</v>
      </c>
      <c r="F6484" t="s">
        <v>2455</v>
      </c>
      <c r="G6484" s="46">
        <v>20</v>
      </c>
      <c r="H6484" s="46">
        <v>57</v>
      </c>
      <c r="I6484" s="46">
        <v>13</v>
      </c>
      <c r="J6484" t="s">
        <v>116</v>
      </c>
      <c r="K6484" t="s">
        <v>90</v>
      </c>
      <c r="L6484" s="46">
        <v>2596</v>
      </c>
      <c r="M6484" s="46">
        <v>36</v>
      </c>
      <c r="N6484" s="46">
        <v>34.200000000000003</v>
      </c>
      <c r="O6484" s="46">
        <v>115</v>
      </c>
      <c r="P6484" s="46">
        <f t="shared" si="743"/>
        <v>1</v>
      </c>
      <c r="R6484" s="67" t="s">
        <v>2868</v>
      </c>
      <c r="S6484" s="67">
        <f>COUNTIF(Y$2:$Y$100,R6484)</f>
        <v>0</v>
      </c>
      <c r="V6484" s="67">
        <f t="shared" si="747"/>
        <v>0</v>
      </c>
      <c r="X6484"/>
      <c r="Y6484" s="67" t="str">
        <f t="shared" si="741"/>
        <v xml:space="preserve"> </v>
      </c>
      <c r="AB6484" t="s">
        <v>90</v>
      </c>
      <c r="AC6484" s="46">
        <v>2596</v>
      </c>
      <c r="AD6484" s="46">
        <v>36</v>
      </c>
      <c r="AE6484" s="46">
        <v>34.200000000000003</v>
      </c>
      <c r="AF6484" s="46">
        <v>115</v>
      </c>
      <c r="AH6484" s="70" t="str">
        <f t="shared" si="744"/>
        <v/>
      </c>
      <c r="AI6484" s="70" t="str">
        <f t="shared" si="745"/>
        <v/>
      </c>
      <c r="AJ6484" s="70" t="str">
        <f t="shared" si="746"/>
        <v>X</v>
      </c>
      <c r="AK6484" s="70" t="str" cm="1">
        <f t="array" ref="AK6484">_xlfn.IFS(AH6484&lt;&gt;"","1",AI6484&lt;&gt;"","2",AJ6484&lt;&gt;"","3")</f>
        <v>3</v>
      </c>
    </row>
    <row r="6485" spans="1:37" x14ac:dyDescent="0.25">
      <c r="A6485" t="s">
        <v>1856</v>
      </c>
      <c r="B6485" t="s">
        <v>1857</v>
      </c>
      <c r="C6485" s="67" t="str">
        <f t="shared" si="742"/>
        <v>Andrea Cogswell</v>
      </c>
      <c r="D6485" s="71" t="str" cm="1">
        <f t="array" ref="D6485">_xlfn.IFS(AK6485="1",CONCATENATE(C6485,"Regional"),AK6485="2",CONCATENATE(C6485,"Sectional"),AK6485="3",CONCATENATE(C6485,COUNTIF($C$1:C6485,C6485)))</f>
        <v>Andrea Cogswell8</v>
      </c>
      <c r="E6485" s="66">
        <v>45187.625</v>
      </c>
      <c r="F6485" t="s">
        <v>2455</v>
      </c>
      <c r="G6485" s="46">
        <v>20</v>
      </c>
      <c r="H6485" s="46">
        <v>58</v>
      </c>
      <c r="I6485" s="46">
        <v>15</v>
      </c>
      <c r="J6485" t="s">
        <v>116</v>
      </c>
      <c r="K6485" t="s">
        <v>90</v>
      </c>
      <c r="L6485" s="46">
        <v>2596</v>
      </c>
      <c r="M6485" s="46">
        <v>36</v>
      </c>
      <c r="N6485" s="46">
        <v>34.200000000000003</v>
      </c>
      <c r="O6485" s="46">
        <v>115</v>
      </c>
      <c r="P6485" s="46">
        <f t="shared" si="743"/>
        <v>1</v>
      </c>
      <c r="R6485" s="67" t="s">
        <v>2867</v>
      </c>
      <c r="S6485" s="67">
        <f>COUNTIF(Y$2:$Y$100,R6485)</f>
        <v>0</v>
      </c>
      <c r="V6485" s="67">
        <f t="shared" si="747"/>
        <v>0</v>
      </c>
      <c r="X6485"/>
      <c r="Y6485" s="67" t="str">
        <f t="shared" si="741"/>
        <v xml:space="preserve"> </v>
      </c>
      <c r="AB6485" t="s">
        <v>90</v>
      </c>
      <c r="AC6485" s="46">
        <v>2596</v>
      </c>
      <c r="AD6485" s="46">
        <v>36</v>
      </c>
      <c r="AE6485" s="46">
        <v>34.200000000000003</v>
      </c>
      <c r="AF6485" s="46">
        <v>115</v>
      </c>
      <c r="AH6485" s="70" t="str">
        <f t="shared" si="744"/>
        <v/>
      </c>
      <c r="AI6485" s="70" t="str">
        <f t="shared" si="745"/>
        <v/>
      </c>
      <c r="AJ6485" s="70" t="str">
        <f t="shared" si="746"/>
        <v>X</v>
      </c>
      <c r="AK6485" s="70" t="str" cm="1">
        <f t="array" ref="AK6485">_xlfn.IFS(AH6485&lt;&gt;"","1",AI6485&lt;&gt;"","2",AJ6485&lt;&gt;"","3")</f>
        <v>3</v>
      </c>
    </row>
    <row r="6486" spans="1:37" x14ac:dyDescent="0.25">
      <c r="A6486" t="s">
        <v>374</v>
      </c>
      <c r="B6486" t="s">
        <v>648</v>
      </c>
      <c r="C6486" s="67" t="str">
        <f t="shared" si="742"/>
        <v>Claire Wagner</v>
      </c>
      <c r="D6486" s="71" t="str" cm="1">
        <f t="array" ref="D6486">_xlfn.IFS(AK6486="1",CONCATENATE(C6486,"Regional"),AK6486="2",CONCATENATE(C6486,"Sectional"),AK6486="3",CONCATENATE(C6486,COUNTIF($C$1:C6486,C6486)))</f>
        <v>Claire Wagner9</v>
      </c>
      <c r="E6486" s="66">
        <v>45187.625</v>
      </c>
      <c r="F6486" t="s">
        <v>2455</v>
      </c>
      <c r="G6486" s="46">
        <v>20</v>
      </c>
      <c r="H6486" s="46">
        <v>61</v>
      </c>
      <c r="I6486" s="46">
        <v>16</v>
      </c>
      <c r="J6486" t="s">
        <v>116</v>
      </c>
      <c r="K6486" t="s">
        <v>90</v>
      </c>
      <c r="L6486" s="46">
        <v>2596</v>
      </c>
      <c r="M6486" s="46">
        <v>36</v>
      </c>
      <c r="N6486" s="46">
        <v>34.200000000000003</v>
      </c>
      <c r="O6486" s="46">
        <v>115</v>
      </c>
      <c r="P6486" s="46">
        <f t="shared" si="743"/>
        <v>1</v>
      </c>
      <c r="R6486" s="67" t="s">
        <v>2865</v>
      </c>
      <c r="S6486" s="67">
        <f>COUNTIF(Y$2:$Y$100,R6486)</f>
        <v>0</v>
      </c>
      <c r="V6486" s="67">
        <f t="shared" si="747"/>
        <v>0</v>
      </c>
      <c r="X6486"/>
      <c r="Y6486" s="67" t="str">
        <f t="shared" si="741"/>
        <v xml:space="preserve"> </v>
      </c>
      <c r="AB6486" t="s">
        <v>90</v>
      </c>
      <c r="AC6486" s="46">
        <v>2596</v>
      </c>
      <c r="AD6486" s="46">
        <v>36</v>
      </c>
      <c r="AE6486" s="46">
        <v>34.200000000000003</v>
      </c>
      <c r="AF6486" s="46">
        <v>115</v>
      </c>
      <c r="AH6486" s="70" t="str">
        <f t="shared" si="744"/>
        <v/>
      </c>
      <c r="AI6486" s="70" t="str">
        <f t="shared" si="745"/>
        <v/>
      </c>
      <c r="AJ6486" s="70" t="str">
        <f t="shared" si="746"/>
        <v>X</v>
      </c>
      <c r="AK6486" s="70" t="str" cm="1">
        <f t="array" ref="AK6486">_xlfn.IFS(AH6486&lt;&gt;"","1",AI6486&lt;&gt;"","2",AJ6486&lt;&gt;"","3")</f>
        <v>3</v>
      </c>
    </row>
    <row r="6487" spans="1:37" x14ac:dyDescent="0.25">
      <c r="A6487" t="s">
        <v>560</v>
      </c>
      <c r="B6487" t="s">
        <v>421</v>
      </c>
      <c r="C6487" s="67" t="str">
        <f t="shared" si="742"/>
        <v>Elizabeth Colburn</v>
      </c>
      <c r="D6487" s="71" t="str" cm="1">
        <f t="array" ref="D6487">_xlfn.IFS(AK6487="1",CONCATENATE(C6487,"Regional"),AK6487="2",CONCATENATE(C6487,"Sectional"),AK6487="3",CONCATENATE(C6487,COUNTIF($C$1:C6487,C6487)))</f>
        <v>Elizabeth Colburn7</v>
      </c>
      <c r="E6487" s="66">
        <v>45187.625</v>
      </c>
      <c r="F6487" t="s">
        <v>2455</v>
      </c>
      <c r="G6487" s="46">
        <v>20</v>
      </c>
      <c r="H6487" s="46">
        <v>64</v>
      </c>
      <c r="I6487" s="46">
        <v>17</v>
      </c>
      <c r="J6487" t="s">
        <v>116</v>
      </c>
      <c r="K6487" t="s">
        <v>90</v>
      </c>
      <c r="L6487" s="46">
        <v>2596</v>
      </c>
      <c r="M6487" s="46">
        <v>36</v>
      </c>
      <c r="N6487" s="46">
        <v>34.200000000000003</v>
      </c>
      <c r="O6487" s="46">
        <v>115</v>
      </c>
      <c r="P6487" s="46">
        <f t="shared" si="743"/>
        <v>1</v>
      </c>
      <c r="R6487" s="67" t="s">
        <v>1221</v>
      </c>
      <c r="S6487" s="67">
        <f>COUNTIF(Y$2:$Y$100,R6487)</f>
        <v>0</v>
      </c>
      <c r="V6487" s="67">
        <f t="shared" si="747"/>
        <v>0</v>
      </c>
      <c r="X6487"/>
      <c r="Y6487" s="67" t="str">
        <f t="shared" si="741"/>
        <v xml:space="preserve"> </v>
      </c>
      <c r="AB6487" t="s">
        <v>90</v>
      </c>
      <c r="AC6487" s="46">
        <v>2596</v>
      </c>
      <c r="AD6487" s="46">
        <v>36</v>
      </c>
      <c r="AE6487" s="46">
        <v>34.200000000000003</v>
      </c>
      <c r="AF6487" s="46">
        <v>115</v>
      </c>
      <c r="AH6487" s="70" t="str">
        <f t="shared" si="744"/>
        <v/>
      </c>
      <c r="AI6487" s="70" t="str">
        <f t="shared" si="745"/>
        <v/>
      </c>
      <c r="AJ6487" s="70" t="str">
        <f t="shared" si="746"/>
        <v>X</v>
      </c>
      <c r="AK6487" s="70" t="str" cm="1">
        <f t="array" ref="AK6487">_xlfn.IFS(AH6487&lt;&gt;"","1",AI6487&lt;&gt;"","2",AJ6487&lt;&gt;"","3")</f>
        <v>3</v>
      </c>
    </row>
    <row r="6488" spans="1:37" x14ac:dyDescent="0.25">
      <c r="A6488" t="s">
        <v>563</v>
      </c>
      <c r="B6488" t="s">
        <v>507</v>
      </c>
      <c r="C6488" s="67" t="str">
        <f t="shared" si="742"/>
        <v>Chloe Applin</v>
      </c>
      <c r="D6488" s="71" t="str" cm="1">
        <f t="array" ref="D6488">_xlfn.IFS(AK6488="1",CONCATENATE(C6488,"Regional"),AK6488="2",CONCATENATE(C6488,"Sectional"),AK6488="3",CONCATENATE(C6488,COUNTIF($C$1:C6488,C6488)))</f>
        <v>Chloe Applin9</v>
      </c>
      <c r="E6488" s="66">
        <v>45187.625</v>
      </c>
      <c r="F6488" t="s">
        <v>2455</v>
      </c>
      <c r="G6488" s="46">
        <v>20</v>
      </c>
      <c r="H6488" s="46">
        <v>69</v>
      </c>
      <c r="I6488" s="46">
        <v>18</v>
      </c>
      <c r="J6488" t="s">
        <v>116</v>
      </c>
      <c r="K6488" t="s">
        <v>90</v>
      </c>
      <c r="L6488" s="46">
        <v>2596</v>
      </c>
      <c r="M6488" s="46">
        <v>36</v>
      </c>
      <c r="N6488" s="46">
        <v>34.200000000000003</v>
      </c>
      <c r="O6488" s="46">
        <v>115</v>
      </c>
      <c r="P6488" s="46">
        <f t="shared" si="743"/>
        <v>1</v>
      </c>
      <c r="R6488" s="67" t="s">
        <v>1223</v>
      </c>
      <c r="S6488" s="67">
        <f>COUNTIF(Y$2:$Y$100,R6488)</f>
        <v>0</v>
      </c>
      <c r="V6488" s="67">
        <f t="shared" si="747"/>
        <v>0</v>
      </c>
      <c r="X6488"/>
      <c r="Y6488" s="67" t="str">
        <f t="shared" si="741"/>
        <v xml:space="preserve"> </v>
      </c>
      <c r="AB6488" t="s">
        <v>90</v>
      </c>
      <c r="AC6488" s="46">
        <v>2596</v>
      </c>
      <c r="AD6488" s="46">
        <v>36</v>
      </c>
      <c r="AE6488" s="46">
        <v>34.200000000000003</v>
      </c>
      <c r="AF6488" s="46">
        <v>115</v>
      </c>
      <c r="AH6488" s="70" t="str">
        <f t="shared" si="744"/>
        <v/>
      </c>
      <c r="AI6488" s="70" t="str">
        <f t="shared" si="745"/>
        <v/>
      </c>
      <c r="AJ6488" s="70" t="str">
        <f t="shared" si="746"/>
        <v>X</v>
      </c>
      <c r="AK6488" s="70" t="str" cm="1">
        <f t="array" ref="AK6488">_xlfn.IFS(AH6488&lt;&gt;"","1",AI6488&lt;&gt;"","2",AJ6488&lt;&gt;"","3")</f>
        <v>3</v>
      </c>
    </row>
    <row r="6489" spans="1:37" x14ac:dyDescent="0.25">
      <c r="A6489" t="s">
        <v>509</v>
      </c>
      <c r="B6489" t="s">
        <v>478</v>
      </c>
      <c r="C6489" s="67" t="str">
        <f t="shared" si="742"/>
        <v>Madeline Berg</v>
      </c>
      <c r="D6489" s="71" t="str" cm="1">
        <f t="array" ref="D6489">_xlfn.IFS(AK6489="1",CONCATENATE(C6489,"Regional"),AK6489="2",CONCATENATE(C6489,"Sectional"),AK6489="3",CONCATENATE(C6489,COUNTIF($C$1:C6489,C6489)))</f>
        <v>Madeline Berg6</v>
      </c>
      <c r="E6489" s="66">
        <v>45187.625</v>
      </c>
      <c r="F6489" t="s">
        <v>2455</v>
      </c>
      <c r="G6489" s="46">
        <v>20</v>
      </c>
      <c r="H6489" s="46">
        <v>73</v>
      </c>
      <c r="I6489" s="46">
        <v>19</v>
      </c>
      <c r="J6489" t="s">
        <v>116</v>
      </c>
      <c r="K6489" t="s">
        <v>90</v>
      </c>
      <c r="L6489" s="46">
        <v>2596</v>
      </c>
      <c r="M6489" s="46">
        <v>36</v>
      </c>
      <c r="N6489" s="46">
        <v>34.200000000000003</v>
      </c>
      <c r="O6489" s="46">
        <v>115</v>
      </c>
      <c r="P6489" s="46">
        <f t="shared" si="743"/>
        <v>1</v>
      </c>
      <c r="R6489" s="67" t="s">
        <v>2870</v>
      </c>
      <c r="S6489" s="67">
        <f>COUNTIF(Y$2:$Y$100,R6489)</f>
        <v>0</v>
      </c>
      <c r="V6489" s="67">
        <f t="shared" si="747"/>
        <v>0</v>
      </c>
      <c r="X6489"/>
      <c r="Y6489" s="67" t="str">
        <f t="shared" ref="Y6489:Y6552" si="748">CONCATENATE(W6489," ",X6489)</f>
        <v xml:space="preserve"> </v>
      </c>
      <c r="AB6489" t="s">
        <v>90</v>
      </c>
      <c r="AC6489" s="46">
        <v>2596</v>
      </c>
      <c r="AD6489" s="46">
        <v>36</v>
      </c>
      <c r="AE6489" s="46">
        <v>34.200000000000003</v>
      </c>
      <c r="AF6489" s="46">
        <v>115</v>
      </c>
      <c r="AH6489" s="70" t="str">
        <f t="shared" si="744"/>
        <v/>
      </c>
      <c r="AI6489" s="70" t="str">
        <f t="shared" si="745"/>
        <v/>
      </c>
      <c r="AJ6489" s="70" t="str">
        <f t="shared" si="746"/>
        <v>X</v>
      </c>
      <c r="AK6489" s="70" t="str" cm="1">
        <f t="array" ref="AK6489">_xlfn.IFS(AH6489&lt;&gt;"","1",AI6489&lt;&gt;"","2",AJ6489&lt;&gt;"","3")</f>
        <v>3</v>
      </c>
    </row>
    <row r="6490" spans="1:37" x14ac:dyDescent="0.25">
      <c r="A6490" t="s">
        <v>360</v>
      </c>
      <c r="B6490" t="s">
        <v>2702</v>
      </c>
      <c r="C6490" s="67" t="str">
        <f t="shared" si="742"/>
        <v>Nevaeh Smith</v>
      </c>
      <c r="D6490" s="71" t="str" cm="1">
        <f t="array" ref="D6490">_xlfn.IFS(AK6490="1",CONCATENATE(C6490,"Regional"),AK6490="2",CONCATENATE(C6490,"Sectional"),AK6490="3",CONCATENATE(C6490,COUNTIF($C$1:C6490,C6490)))</f>
        <v>Nevaeh Smith3</v>
      </c>
      <c r="E6490" s="66">
        <v>45187.625</v>
      </c>
      <c r="F6490" t="s">
        <v>2455</v>
      </c>
      <c r="G6490" s="46">
        <v>20</v>
      </c>
      <c r="H6490" s="46">
        <v>81</v>
      </c>
      <c r="I6490" s="46">
        <v>20</v>
      </c>
      <c r="J6490" t="s">
        <v>116</v>
      </c>
      <c r="K6490" t="s">
        <v>90</v>
      </c>
      <c r="L6490" s="46">
        <v>2596</v>
      </c>
      <c r="M6490" s="46">
        <v>36</v>
      </c>
      <c r="N6490" s="46">
        <v>34.200000000000003</v>
      </c>
      <c r="O6490" s="46">
        <v>115</v>
      </c>
      <c r="P6490" s="46">
        <f t="shared" si="743"/>
        <v>1</v>
      </c>
      <c r="R6490" s="67" t="s">
        <v>2871</v>
      </c>
      <c r="S6490" s="67">
        <f>COUNTIF(Y$2:$Y$100,R6490)</f>
        <v>0</v>
      </c>
      <c r="V6490" s="67">
        <f t="shared" si="747"/>
        <v>0</v>
      </c>
      <c r="X6490"/>
      <c r="Y6490" s="67" t="str">
        <f t="shared" si="748"/>
        <v xml:space="preserve"> </v>
      </c>
      <c r="AB6490" t="s">
        <v>90</v>
      </c>
      <c r="AC6490" s="46">
        <v>2596</v>
      </c>
      <c r="AD6490" s="46">
        <v>36</v>
      </c>
      <c r="AE6490" s="46">
        <v>34.200000000000003</v>
      </c>
      <c r="AF6490" s="46">
        <v>115</v>
      </c>
      <c r="AH6490" s="70" t="str">
        <f t="shared" si="744"/>
        <v/>
      </c>
      <c r="AI6490" s="70" t="str">
        <f t="shared" si="745"/>
        <v/>
      </c>
      <c r="AJ6490" s="70" t="str">
        <f t="shared" si="746"/>
        <v>X</v>
      </c>
      <c r="AK6490" s="70" t="str" cm="1">
        <f t="array" ref="AK6490">_xlfn.IFS(AH6490&lt;&gt;"","1",AI6490&lt;&gt;"","2",AJ6490&lt;&gt;"","3")</f>
        <v>3</v>
      </c>
    </row>
    <row r="6491" spans="1:37" x14ac:dyDescent="0.25">
      <c r="A6491" t="s">
        <v>1063</v>
      </c>
      <c r="B6491" t="s">
        <v>277</v>
      </c>
      <c r="C6491" s="67" t="str">
        <f t="shared" si="742"/>
        <v>Peyton Zipperer</v>
      </c>
      <c r="D6491" s="71" t="str" cm="1">
        <f t="array" ref="D6491">_xlfn.IFS(AK6491="1",CONCATENATE(C6491,"Regional"),AK6491="2",CONCATENATE(C6491,"Sectional"),AK6491="3",CONCATENATE(C6491,COUNTIF($C$1:C6491,C6491)))</f>
        <v>Peyton Zipperer12</v>
      </c>
      <c r="E6491" s="66">
        <v>45187.625</v>
      </c>
      <c r="F6491" t="s">
        <v>2464</v>
      </c>
      <c r="G6491" s="46">
        <v>14</v>
      </c>
      <c r="H6491" s="46">
        <v>42</v>
      </c>
      <c r="I6491" s="46">
        <v>1</v>
      </c>
      <c r="J6491" t="s">
        <v>2397</v>
      </c>
      <c r="K6491" t="s">
        <v>90</v>
      </c>
      <c r="L6491" s="46">
        <v>2388</v>
      </c>
      <c r="M6491" s="46">
        <v>35</v>
      </c>
      <c r="N6491" s="46">
        <v>34.4</v>
      </c>
      <c r="O6491" s="46">
        <v>118</v>
      </c>
      <c r="P6491" s="46">
        <f t="shared" si="743"/>
        <v>1</v>
      </c>
      <c r="R6491" s="67" t="s">
        <v>1546</v>
      </c>
      <c r="S6491" s="67">
        <f>COUNTIF(Y$2:$Y$100,R6491)</f>
        <v>0</v>
      </c>
      <c r="V6491" s="67">
        <f t="shared" si="747"/>
        <v>0</v>
      </c>
      <c r="X6491"/>
      <c r="Y6491" s="67" t="str">
        <f t="shared" si="748"/>
        <v xml:space="preserve"> </v>
      </c>
      <c r="AB6491" t="s">
        <v>90</v>
      </c>
      <c r="AC6491" s="46">
        <v>2388</v>
      </c>
      <c r="AD6491" s="46">
        <v>35</v>
      </c>
      <c r="AE6491" s="46">
        <v>34.4</v>
      </c>
      <c r="AF6491" s="46">
        <v>118</v>
      </c>
      <c r="AH6491" s="70" t="str">
        <f t="shared" si="744"/>
        <v/>
      </c>
      <c r="AI6491" s="70" t="str">
        <f t="shared" si="745"/>
        <v/>
      </c>
      <c r="AJ6491" s="70" t="str">
        <f t="shared" si="746"/>
        <v>X</v>
      </c>
      <c r="AK6491" s="70" t="str" cm="1">
        <f t="array" ref="AK6491">_xlfn.IFS(AH6491&lt;&gt;"","1",AI6491&lt;&gt;"","2",AJ6491&lt;&gt;"","3")</f>
        <v>3</v>
      </c>
    </row>
    <row r="6492" spans="1:37" x14ac:dyDescent="0.25">
      <c r="A6492" t="s">
        <v>2037</v>
      </c>
      <c r="B6492" t="s">
        <v>1721</v>
      </c>
      <c r="C6492" s="67" t="str">
        <f t="shared" si="742"/>
        <v>Miranda Strusz</v>
      </c>
      <c r="D6492" s="71" t="str" cm="1">
        <f t="array" ref="D6492">_xlfn.IFS(AK6492="1",CONCATENATE(C6492,"Regional"),AK6492="2",CONCATENATE(C6492,"Sectional"),AK6492="3",CONCATENATE(C6492,COUNTIF($C$1:C6492,C6492)))</f>
        <v>Miranda Strusz3</v>
      </c>
      <c r="E6492" s="66">
        <v>45187.625</v>
      </c>
      <c r="F6492" t="s">
        <v>2464</v>
      </c>
      <c r="G6492" s="46">
        <v>14</v>
      </c>
      <c r="H6492" s="46">
        <v>43</v>
      </c>
      <c r="I6492" s="46">
        <v>2</v>
      </c>
      <c r="J6492" t="s">
        <v>2397</v>
      </c>
      <c r="K6492" t="s">
        <v>90</v>
      </c>
      <c r="L6492" s="46">
        <v>2388</v>
      </c>
      <c r="M6492" s="46">
        <v>35</v>
      </c>
      <c r="N6492" s="46">
        <v>34.4</v>
      </c>
      <c r="O6492" s="46">
        <v>118</v>
      </c>
      <c r="P6492" s="46">
        <f t="shared" si="743"/>
        <v>1</v>
      </c>
      <c r="R6492" s="67" t="s">
        <v>3055</v>
      </c>
      <c r="S6492" s="67">
        <f>COUNTIF(Y$2:$Y$100,R6492)</f>
        <v>0</v>
      </c>
      <c r="V6492" s="67">
        <f t="shared" si="747"/>
        <v>0</v>
      </c>
      <c r="X6492"/>
      <c r="Y6492" s="67" t="str">
        <f t="shared" si="748"/>
        <v xml:space="preserve"> </v>
      </c>
      <c r="AB6492" t="s">
        <v>90</v>
      </c>
      <c r="AC6492" s="46">
        <v>2388</v>
      </c>
      <c r="AD6492" s="46">
        <v>35</v>
      </c>
      <c r="AE6492" s="46">
        <v>34.4</v>
      </c>
      <c r="AF6492" s="46">
        <v>118</v>
      </c>
      <c r="AH6492" s="70" t="str">
        <f t="shared" si="744"/>
        <v/>
      </c>
      <c r="AI6492" s="70" t="str">
        <f t="shared" si="745"/>
        <v/>
      </c>
      <c r="AJ6492" s="70" t="str">
        <f t="shared" si="746"/>
        <v>X</v>
      </c>
      <c r="AK6492" s="70" t="str" cm="1">
        <f t="array" ref="AK6492">_xlfn.IFS(AH6492&lt;&gt;"","1",AI6492&lt;&gt;"","2",AJ6492&lt;&gt;"","3")</f>
        <v>3</v>
      </c>
    </row>
    <row r="6493" spans="1:37" x14ac:dyDescent="0.25">
      <c r="A6493" t="s">
        <v>327</v>
      </c>
      <c r="B6493" t="s">
        <v>198</v>
      </c>
      <c r="C6493" s="67" t="str">
        <f t="shared" si="742"/>
        <v>Jordan Olson</v>
      </c>
      <c r="D6493" s="71" t="str" cm="1">
        <f t="array" ref="D6493">_xlfn.IFS(AK6493="1",CONCATENATE(C6493,"Regional"),AK6493="2",CONCATENATE(C6493,"Sectional"),AK6493="3",CONCATENATE(C6493,COUNTIF($C$1:C6493,C6493)))</f>
        <v>Jordan Olson12</v>
      </c>
      <c r="E6493" s="66">
        <v>45187.625</v>
      </c>
      <c r="F6493" t="s">
        <v>2464</v>
      </c>
      <c r="G6493" s="46">
        <v>14</v>
      </c>
      <c r="H6493" s="46">
        <v>46</v>
      </c>
      <c r="I6493" s="46">
        <v>3</v>
      </c>
      <c r="J6493" t="s">
        <v>2397</v>
      </c>
      <c r="K6493" t="s">
        <v>90</v>
      </c>
      <c r="L6493" s="46">
        <v>2388</v>
      </c>
      <c r="M6493" s="46">
        <v>35</v>
      </c>
      <c r="N6493" s="46">
        <v>34.4</v>
      </c>
      <c r="O6493" s="46">
        <v>118</v>
      </c>
      <c r="P6493" s="46">
        <f t="shared" si="743"/>
        <v>1</v>
      </c>
      <c r="R6493" s="67" t="s">
        <v>1547</v>
      </c>
      <c r="S6493" s="67">
        <f>COUNTIF(Y$2:$Y$100,R6493)</f>
        <v>0</v>
      </c>
      <c r="V6493" s="67">
        <f t="shared" si="747"/>
        <v>0</v>
      </c>
      <c r="X6493"/>
      <c r="Y6493" s="67" t="str">
        <f t="shared" si="748"/>
        <v xml:space="preserve"> </v>
      </c>
      <c r="AB6493" t="s">
        <v>90</v>
      </c>
      <c r="AC6493" s="46">
        <v>2388</v>
      </c>
      <c r="AD6493" s="46">
        <v>35</v>
      </c>
      <c r="AE6493" s="46">
        <v>34.4</v>
      </c>
      <c r="AF6493" s="46">
        <v>118</v>
      </c>
      <c r="AH6493" s="70" t="str">
        <f t="shared" si="744"/>
        <v/>
      </c>
      <c r="AI6493" s="70" t="str">
        <f t="shared" si="745"/>
        <v/>
      </c>
      <c r="AJ6493" s="70" t="str">
        <f t="shared" si="746"/>
        <v>X</v>
      </c>
      <c r="AK6493" s="70" t="str" cm="1">
        <f t="array" ref="AK6493">_xlfn.IFS(AH6493&lt;&gt;"","1",AI6493&lt;&gt;"","2",AJ6493&lt;&gt;"","3")</f>
        <v>3</v>
      </c>
    </row>
    <row r="6494" spans="1:37" x14ac:dyDescent="0.25">
      <c r="A6494" t="s">
        <v>1068</v>
      </c>
      <c r="B6494" t="s">
        <v>443</v>
      </c>
      <c r="C6494" s="67" t="str">
        <f t="shared" si="742"/>
        <v>Emily Schmid</v>
      </c>
      <c r="D6494" s="71" t="str" cm="1">
        <f t="array" ref="D6494">_xlfn.IFS(AK6494="1",CONCATENATE(C6494,"Regional"),AK6494="2",CONCATENATE(C6494,"Sectional"),AK6494="3",CONCATENATE(C6494,COUNTIF($C$1:C6494,C6494)))</f>
        <v>Emily Schmid12</v>
      </c>
      <c r="E6494" s="66">
        <v>45187.625</v>
      </c>
      <c r="F6494" t="s">
        <v>2464</v>
      </c>
      <c r="G6494" s="46">
        <v>14</v>
      </c>
      <c r="H6494" s="46">
        <v>49</v>
      </c>
      <c r="I6494" s="46">
        <v>4</v>
      </c>
      <c r="J6494" t="s">
        <v>2397</v>
      </c>
      <c r="K6494" t="s">
        <v>90</v>
      </c>
      <c r="L6494" s="46">
        <v>2388</v>
      </c>
      <c r="M6494" s="46">
        <v>35</v>
      </c>
      <c r="N6494" s="46">
        <v>34.4</v>
      </c>
      <c r="O6494" s="46">
        <v>118</v>
      </c>
      <c r="P6494" s="46">
        <f t="shared" si="743"/>
        <v>1</v>
      </c>
      <c r="R6494" s="67" t="s">
        <v>1553</v>
      </c>
      <c r="S6494" s="67">
        <f>COUNTIF(Y$2:$Y$100,R6494)</f>
        <v>0</v>
      </c>
      <c r="V6494" s="67">
        <f t="shared" si="747"/>
        <v>0</v>
      </c>
      <c r="X6494"/>
      <c r="Y6494" s="67" t="str">
        <f t="shared" si="748"/>
        <v xml:space="preserve"> </v>
      </c>
      <c r="AB6494" t="s">
        <v>90</v>
      </c>
      <c r="AC6494" s="46">
        <v>2388</v>
      </c>
      <c r="AD6494" s="46">
        <v>35</v>
      </c>
      <c r="AE6494" s="46">
        <v>34.4</v>
      </c>
      <c r="AF6494" s="46">
        <v>118</v>
      </c>
      <c r="AH6494" s="70" t="str">
        <f t="shared" si="744"/>
        <v/>
      </c>
      <c r="AI6494" s="70" t="str">
        <f t="shared" si="745"/>
        <v/>
      </c>
      <c r="AJ6494" s="70" t="str">
        <f t="shared" si="746"/>
        <v>X</v>
      </c>
      <c r="AK6494" s="70" t="str" cm="1">
        <f t="array" ref="AK6494">_xlfn.IFS(AH6494&lt;&gt;"","1",AI6494&lt;&gt;"","2",AJ6494&lt;&gt;"","3")</f>
        <v>3</v>
      </c>
    </row>
    <row r="6495" spans="1:37" x14ac:dyDescent="0.25">
      <c r="A6495" t="s">
        <v>560</v>
      </c>
      <c r="B6495" t="s">
        <v>1077</v>
      </c>
      <c r="C6495" s="67" t="str">
        <f t="shared" si="742"/>
        <v>Brook Colburn</v>
      </c>
      <c r="D6495" s="71" t="str" cm="1">
        <f t="array" ref="D6495">_xlfn.IFS(AK6495="1",CONCATENATE(C6495,"Regional"),AK6495="2",CONCATENATE(C6495,"Sectional"),AK6495="3",CONCATENATE(C6495,COUNTIF($C$1:C6495,C6495)))</f>
        <v>Brook Colburn11</v>
      </c>
      <c r="E6495" s="66">
        <v>45187.625</v>
      </c>
      <c r="F6495" t="s">
        <v>2464</v>
      </c>
      <c r="G6495" s="46">
        <v>14</v>
      </c>
      <c r="H6495" s="46">
        <v>50</v>
      </c>
      <c r="I6495" s="46">
        <v>5</v>
      </c>
      <c r="J6495" t="s">
        <v>2397</v>
      </c>
      <c r="K6495" t="s">
        <v>90</v>
      </c>
      <c r="L6495" s="46">
        <v>2388</v>
      </c>
      <c r="M6495" s="46">
        <v>35</v>
      </c>
      <c r="N6495" s="46">
        <v>34.4</v>
      </c>
      <c r="O6495" s="46">
        <v>118</v>
      </c>
      <c r="P6495" s="46">
        <f t="shared" si="743"/>
        <v>1</v>
      </c>
      <c r="R6495" s="67" t="s">
        <v>1560</v>
      </c>
      <c r="S6495" s="67">
        <f>COUNTIF(Y$2:$Y$100,R6495)</f>
        <v>0</v>
      </c>
      <c r="V6495" s="67">
        <f t="shared" si="747"/>
        <v>0</v>
      </c>
      <c r="X6495"/>
      <c r="Y6495" s="67" t="str">
        <f t="shared" si="748"/>
        <v xml:space="preserve"> </v>
      </c>
      <c r="AB6495" t="s">
        <v>90</v>
      </c>
      <c r="AC6495" s="46">
        <v>2388</v>
      </c>
      <c r="AD6495" s="46">
        <v>35</v>
      </c>
      <c r="AE6495" s="46">
        <v>34.4</v>
      </c>
      <c r="AF6495" s="46">
        <v>118</v>
      </c>
      <c r="AH6495" s="70" t="str">
        <f t="shared" si="744"/>
        <v/>
      </c>
      <c r="AI6495" s="70" t="str">
        <f t="shared" si="745"/>
        <v/>
      </c>
      <c r="AJ6495" s="70" t="str">
        <f t="shared" si="746"/>
        <v>X</v>
      </c>
      <c r="AK6495" s="70" t="str" cm="1">
        <f t="array" ref="AK6495">_xlfn.IFS(AH6495&lt;&gt;"","1",AI6495&lt;&gt;"","2",AJ6495&lt;&gt;"","3")</f>
        <v>3</v>
      </c>
    </row>
    <row r="6496" spans="1:37" x14ac:dyDescent="0.25">
      <c r="A6496" t="s">
        <v>1905</v>
      </c>
      <c r="B6496" t="s">
        <v>427</v>
      </c>
      <c r="C6496" s="67" t="str">
        <f t="shared" si="742"/>
        <v>Jadyn Thaemert</v>
      </c>
      <c r="D6496" s="71" t="str" cm="1">
        <f t="array" ref="D6496">_xlfn.IFS(AK6496="1",CONCATENATE(C6496,"Regional"),AK6496="2",CONCATENATE(C6496,"Sectional"),AK6496="3",CONCATENATE(C6496,COUNTIF($C$1:C6496,C6496)))</f>
        <v>Jadyn Thaemert7</v>
      </c>
      <c r="E6496" s="66">
        <v>45187.625</v>
      </c>
      <c r="F6496" t="s">
        <v>2464</v>
      </c>
      <c r="G6496" s="46">
        <v>14</v>
      </c>
      <c r="H6496" s="46">
        <v>52</v>
      </c>
      <c r="I6496" s="46">
        <v>6</v>
      </c>
      <c r="J6496" t="s">
        <v>2397</v>
      </c>
      <c r="K6496" t="s">
        <v>90</v>
      </c>
      <c r="L6496" s="46">
        <v>2388</v>
      </c>
      <c r="M6496" s="46">
        <v>35</v>
      </c>
      <c r="N6496" s="46">
        <v>34.4</v>
      </c>
      <c r="O6496" s="46">
        <v>118</v>
      </c>
      <c r="P6496" s="46">
        <f t="shared" si="743"/>
        <v>1</v>
      </c>
      <c r="R6496" s="67" t="s">
        <v>2919</v>
      </c>
      <c r="S6496" s="67">
        <f>COUNTIF(Y$2:$Y$100,R6496)</f>
        <v>0</v>
      </c>
      <c r="V6496" s="67">
        <f t="shared" si="747"/>
        <v>0</v>
      </c>
      <c r="X6496"/>
      <c r="Y6496" s="67" t="str">
        <f t="shared" si="748"/>
        <v xml:space="preserve"> </v>
      </c>
      <c r="AB6496" t="s">
        <v>90</v>
      </c>
      <c r="AC6496" s="46">
        <v>2388</v>
      </c>
      <c r="AD6496" s="46">
        <v>35</v>
      </c>
      <c r="AE6496" s="46">
        <v>34.4</v>
      </c>
      <c r="AF6496" s="46">
        <v>118</v>
      </c>
      <c r="AH6496" s="70" t="str">
        <f t="shared" si="744"/>
        <v/>
      </c>
      <c r="AI6496" s="70" t="str">
        <f t="shared" si="745"/>
        <v/>
      </c>
      <c r="AJ6496" s="70" t="str">
        <f t="shared" si="746"/>
        <v>X</v>
      </c>
      <c r="AK6496" s="70" t="str" cm="1">
        <f t="array" ref="AK6496">_xlfn.IFS(AH6496&lt;&gt;"","1",AI6496&lt;&gt;"","2",AJ6496&lt;&gt;"","3")</f>
        <v>3</v>
      </c>
    </row>
    <row r="6497" spans="1:37" x14ac:dyDescent="0.25">
      <c r="A6497" t="s">
        <v>1903</v>
      </c>
      <c r="B6497" t="s">
        <v>684</v>
      </c>
      <c r="C6497" s="67" t="str">
        <f t="shared" si="742"/>
        <v>Savannah Richter</v>
      </c>
      <c r="D6497" s="71" t="str" cm="1">
        <f t="array" ref="D6497">_xlfn.IFS(AK6497="1",CONCATENATE(C6497,"Regional"),AK6497="2",CONCATENATE(C6497,"Sectional"),AK6497="3",CONCATENATE(C6497,COUNTIF($C$1:C6497,C6497)))</f>
        <v>Savannah Richter10</v>
      </c>
      <c r="E6497" s="66">
        <v>45187.625</v>
      </c>
      <c r="F6497" t="s">
        <v>2464</v>
      </c>
      <c r="G6497" s="46">
        <v>14</v>
      </c>
      <c r="H6497" s="46">
        <v>55</v>
      </c>
      <c r="I6497" s="46">
        <v>7</v>
      </c>
      <c r="J6497" t="s">
        <v>2397</v>
      </c>
      <c r="K6497" t="s">
        <v>90</v>
      </c>
      <c r="L6497" s="46">
        <v>2388</v>
      </c>
      <c r="M6497" s="46">
        <v>35</v>
      </c>
      <c r="N6497" s="46">
        <v>34.4</v>
      </c>
      <c r="O6497" s="46">
        <v>118</v>
      </c>
      <c r="P6497" s="46">
        <f t="shared" si="743"/>
        <v>1</v>
      </c>
      <c r="R6497" s="67" t="s">
        <v>2917</v>
      </c>
      <c r="S6497" s="67">
        <f>COUNTIF(Y$2:$Y$100,R6497)</f>
        <v>0</v>
      </c>
      <c r="V6497" s="67">
        <f t="shared" si="747"/>
        <v>0</v>
      </c>
      <c r="X6497"/>
      <c r="Y6497" s="67" t="str">
        <f t="shared" si="748"/>
        <v xml:space="preserve"> </v>
      </c>
      <c r="AB6497" t="s">
        <v>90</v>
      </c>
      <c r="AC6497" s="46">
        <v>2388</v>
      </c>
      <c r="AD6497" s="46">
        <v>35</v>
      </c>
      <c r="AE6497" s="46">
        <v>34.4</v>
      </c>
      <c r="AF6497" s="46">
        <v>118</v>
      </c>
      <c r="AH6497" s="70" t="str">
        <f t="shared" si="744"/>
        <v/>
      </c>
      <c r="AI6497" s="70" t="str">
        <f t="shared" si="745"/>
        <v/>
      </c>
      <c r="AJ6497" s="70" t="str">
        <f t="shared" si="746"/>
        <v>X</v>
      </c>
      <c r="AK6497" s="70" t="str" cm="1">
        <f t="array" ref="AK6497">_xlfn.IFS(AH6497&lt;&gt;"","1",AI6497&lt;&gt;"","2",AJ6497&lt;&gt;"","3")</f>
        <v>3</v>
      </c>
    </row>
    <row r="6498" spans="1:37" x14ac:dyDescent="0.25">
      <c r="A6498" t="s">
        <v>1904</v>
      </c>
      <c r="B6498" t="s">
        <v>1772</v>
      </c>
      <c r="C6498" s="67" t="str">
        <f t="shared" si="742"/>
        <v>Abbey Blechinger</v>
      </c>
      <c r="D6498" s="71" t="str" cm="1">
        <f t="array" ref="D6498">_xlfn.IFS(AK6498="1",CONCATENATE(C6498,"Regional"),AK6498="2",CONCATENATE(C6498,"Sectional"),AK6498="3",CONCATENATE(C6498,COUNTIF($C$1:C6498,C6498)))</f>
        <v>Abbey Blechinger12</v>
      </c>
      <c r="E6498" s="66">
        <v>45187.625</v>
      </c>
      <c r="F6498" t="s">
        <v>2464</v>
      </c>
      <c r="G6498" s="46">
        <v>14</v>
      </c>
      <c r="H6498" s="46">
        <v>57</v>
      </c>
      <c r="I6498" s="46">
        <v>8</v>
      </c>
      <c r="J6498" t="s">
        <v>2397</v>
      </c>
      <c r="K6498" t="s">
        <v>90</v>
      </c>
      <c r="L6498" s="46">
        <v>2388</v>
      </c>
      <c r="M6498" s="46">
        <v>35</v>
      </c>
      <c r="N6498" s="46">
        <v>34.4</v>
      </c>
      <c r="O6498" s="46">
        <v>118</v>
      </c>
      <c r="P6498" s="46">
        <f t="shared" si="743"/>
        <v>1</v>
      </c>
      <c r="R6498" s="67" t="s">
        <v>2918</v>
      </c>
      <c r="S6498" s="67">
        <f>COUNTIF(Y$2:$Y$100,R6498)</f>
        <v>0</v>
      </c>
      <c r="V6498" s="67">
        <f t="shared" si="747"/>
        <v>0</v>
      </c>
      <c r="X6498"/>
      <c r="Y6498" s="67" t="str">
        <f t="shared" si="748"/>
        <v xml:space="preserve"> </v>
      </c>
      <c r="AB6498" t="s">
        <v>90</v>
      </c>
      <c r="AC6498" s="46">
        <v>2388</v>
      </c>
      <c r="AD6498" s="46">
        <v>35</v>
      </c>
      <c r="AE6498" s="46">
        <v>34.4</v>
      </c>
      <c r="AF6498" s="46">
        <v>118</v>
      </c>
      <c r="AH6498" s="70" t="str">
        <f t="shared" si="744"/>
        <v/>
      </c>
      <c r="AI6498" s="70" t="str">
        <f t="shared" si="745"/>
        <v/>
      </c>
      <c r="AJ6498" s="70" t="str">
        <f t="shared" si="746"/>
        <v>X</v>
      </c>
      <c r="AK6498" s="70" t="str" cm="1">
        <f t="array" ref="AK6498">_xlfn.IFS(AH6498&lt;&gt;"","1",AI6498&lt;&gt;"","2",AJ6498&lt;&gt;"","3")</f>
        <v>3</v>
      </c>
    </row>
    <row r="6499" spans="1:37" x14ac:dyDescent="0.25">
      <c r="A6499" t="s">
        <v>1782</v>
      </c>
      <c r="B6499" t="s">
        <v>2033</v>
      </c>
      <c r="C6499" s="67" t="str">
        <f t="shared" si="742"/>
        <v>MaKenzie Tahtinen</v>
      </c>
      <c r="D6499" s="71" t="str" cm="1">
        <f t="array" ref="D6499">_xlfn.IFS(AK6499="1",CONCATENATE(C6499,"Regional"),AK6499="2",CONCATENATE(C6499,"Sectional"),AK6499="3",CONCATENATE(C6499,COUNTIF($C$1:C6499,C6499)))</f>
        <v>MaKenzie Tahtinen8</v>
      </c>
      <c r="E6499" s="66">
        <v>45187.625</v>
      </c>
      <c r="F6499" t="s">
        <v>2464</v>
      </c>
      <c r="G6499" s="46">
        <v>14</v>
      </c>
      <c r="H6499" s="46">
        <v>61</v>
      </c>
      <c r="I6499" s="46">
        <v>9</v>
      </c>
      <c r="J6499" t="s">
        <v>2397</v>
      </c>
      <c r="K6499" t="s">
        <v>90</v>
      </c>
      <c r="L6499" s="46">
        <v>2388</v>
      </c>
      <c r="M6499" s="46">
        <v>35</v>
      </c>
      <c r="N6499" s="46">
        <v>34.4</v>
      </c>
      <c r="O6499" s="46">
        <v>118</v>
      </c>
      <c r="P6499" s="46">
        <f t="shared" si="743"/>
        <v>1</v>
      </c>
      <c r="R6499" s="67" t="s">
        <v>3050</v>
      </c>
      <c r="S6499" s="67">
        <f>COUNTIF(Y$2:$Y$100,R6499)</f>
        <v>0</v>
      </c>
      <c r="V6499" s="67">
        <f t="shared" si="747"/>
        <v>0</v>
      </c>
      <c r="X6499"/>
      <c r="Y6499" s="67" t="str">
        <f t="shared" si="748"/>
        <v xml:space="preserve"> </v>
      </c>
      <c r="AB6499" t="s">
        <v>90</v>
      </c>
      <c r="AC6499" s="46">
        <v>2388</v>
      </c>
      <c r="AD6499" s="46">
        <v>35</v>
      </c>
      <c r="AE6499" s="46">
        <v>34.4</v>
      </c>
      <c r="AF6499" s="46">
        <v>118</v>
      </c>
      <c r="AH6499" s="70" t="str">
        <f t="shared" si="744"/>
        <v/>
      </c>
      <c r="AI6499" s="70" t="str">
        <f t="shared" si="745"/>
        <v/>
      </c>
      <c r="AJ6499" s="70" t="str">
        <f t="shared" si="746"/>
        <v>X</v>
      </c>
      <c r="AK6499" s="70" t="str" cm="1">
        <f t="array" ref="AK6499">_xlfn.IFS(AH6499&lt;&gt;"","1",AI6499&lt;&gt;"","2",AJ6499&lt;&gt;"","3")</f>
        <v>3</v>
      </c>
    </row>
    <row r="6500" spans="1:37" x14ac:dyDescent="0.25">
      <c r="A6500" t="s">
        <v>2030</v>
      </c>
      <c r="B6500" t="s">
        <v>1770</v>
      </c>
      <c r="C6500" s="67" t="str">
        <f t="shared" si="742"/>
        <v>Sadie Horton</v>
      </c>
      <c r="D6500" s="71" t="str" cm="1">
        <f t="array" ref="D6500">_xlfn.IFS(AK6500="1",CONCATENATE(C6500,"Regional"),AK6500="2",CONCATENATE(C6500,"Sectional"),AK6500="3",CONCATENATE(C6500,COUNTIF($C$1:C6500,C6500)))</f>
        <v>Sadie Horton8</v>
      </c>
      <c r="E6500" s="66">
        <v>45187.625</v>
      </c>
      <c r="F6500" t="s">
        <v>2464</v>
      </c>
      <c r="G6500" s="46">
        <v>14</v>
      </c>
      <c r="H6500" s="46">
        <v>62</v>
      </c>
      <c r="I6500" s="46">
        <v>10</v>
      </c>
      <c r="J6500" t="s">
        <v>2397</v>
      </c>
      <c r="K6500" t="s">
        <v>90</v>
      </c>
      <c r="L6500" s="46">
        <v>2388</v>
      </c>
      <c r="M6500" s="46">
        <v>35</v>
      </c>
      <c r="N6500" s="46">
        <v>34.4</v>
      </c>
      <c r="O6500" s="46">
        <v>118</v>
      </c>
      <c r="P6500" s="46">
        <f t="shared" si="743"/>
        <v>1</v>
      </c>
      <c r="R6500" s="67" t="s">
        <v>3045</v>
      </c>
      <c r="S6500" s="67">
        <f>COUNTIF(Y$2:$Y$100,R6500)</f>
        <v>0</v>
      </c>
      <c r="V6500" s="67">
        <f t="shared" si="747"/>
        <v>0</v>
      </c>
      <c r="X6500"/>
      <c r="Y6500" s="67" t="str">
        <f t="shared" si="748"/>
        <v xml:space="preserve"> </v>
      </c>
      <c r="AB6500" t="s">
        <v>90</v>
      </c>
      <c r="AC6500" s="46">
        <v>2388</v>
      </c>
      <c r="AD6500" s="46">
        <v>35</v>
      </c>
      <c r="AE6500" s="46">
        <v>34.4</v>
      </c>
      <c r="AF6500" s="46">
        <v>118</v>
      </c>
      <c r="AH6500" s="70" t="str">
        <f t="shared" si="744"/>
        <v/>
      </c>
      <c r="AI6500" s="70" t="str">
        <f t="shared" si="745"/>
        <v/>
      </c>
      <c r="AJ6500" s="70" t="str">
        <f t="shared" si="746"/>
        <v>X</v>
      </c>
      <c r="AK6500" s="70" t="str" cm="1">
        <f t="array" ref="AK6500">_xlfn.IFS(AH6500&lt;&gt;"","1",AI6500&lt;&gt;"","2",AJ6500&lt;&gt;"","3")</f>
        <v>3</v>
      </c>
    </row>
    <row r="6501" spans="1:37" x14ac:dyDescent="0.25">
      <c r="A6501" t="s">
        <v>1073</v>
      </c>
      <c r="B6501" t="s">
        <v>437</v>
      </c>
      <c r="C6501" s="67" t="str">
        <f t="shared" si="742"/>
        <v>Kelsey Reidy</v>
      </c>
      <c r="D6501" s="71" t="str" cm="1">
        <f t="array" ref="D6501">_xlfn.IFS(AK6501="1",CONCATENATE(C6501,"Regional"),AK6501="2",CONCATENATE(C6501,"Sectional"),AK6501="3",CONCATENATE(C6501,COUNTIF($C$1:C6501,C6501)))</f>
        <v>Kelsey Reidy9</v>
      </c>
      <c r="E6501" s="66">
        <v>45187.625</v>
      </c>
      <c r="F6501" t="s">
        <v>2464</v>
      </c>
      <c r="G6501" s="46">
        <v>14</v>
      </c>
      <c r="H6501" s="46">
        <v>65</v>
      </c>
      <c r="I6501" s="46">
        <v>11</v>
      </c>
      <c r="J6501" t="s">
        <v>2397</v>
      </c>
      <c r="K6501" t="s">
        <v>90</v>
      </c>
      <c r="L6501" s="46">
        <v>2388</v>
      </c>
      <c r="M6501" s="46">
        <v>35</v>
      </c>
      <c r="N6501" s="46">
        <v>34.4</v>
      </c>
      <c r="O6501" s="46">
        <v>118</v>
      </c>
      <c r="P6501" s="46">
        <f t="shared" si="743"/>
        <v>1</v>
      </c>
      <c r="R6501" s="67" t="s">
        <v>1558</v>
      </c>
      <c r="S6501" s="67">
        <f>COUNTIF(Y$2:$Y$100,R6501)</f>
        <v>0</v>
      </c>
      <c r="V6501" s="67">
        <f t="shared" si="747"/>
        <v>0</v>
      </c>
      <c r="X6501"/>
      <c r="Y6501" s="67" t="str">
        <f t="shared" si="748"/>
        <v xml:space="preserve"> </v>
      </c>
      <c r="AB6501" t="s">
        <v>90</v>
      </c>
      <c r="AC6501" s="46">
        <v>2388</v>
      </c>
      <c r="AD6501" s="46">
        <v>35</v>
      </c>
      <c r="AE6501" s="46">
        <v>34.4</v>
      </c>
      <c r="AF6501" s="46">
        <v>118</v>
      </c>
      <c r="AH6501" s="70" t="str">
        <f t="shared" si="744"/>
        <v/>
      </c>
      <c r="AI6501" s="70" t="str">
        <f t="shared" si="745"/>
        <v/>
      </c>
      <c r="AJ6501" s="70" t="str">
        <f t="shared" si="746"/>
        <v>X</v>
      </c>
      <c r="AK6501" s="70" t="str" cm="1">
        <f t="array" ref="AK6501">_xlfn.IFS(AH6501&lt;&gt;"","1",AI6501&lt;&gt;"","2",AJ6501&lt;&gt;"","3")</f>
        <v>3</v>
      </c>
    </row>
    <row r="6502" spans="1:37" x14ac:dyDescent="0.25">
      <c r="A6502" t="s">
        <v>2036</v>
      </c>
      <c r="B6502" t="s">
        <v>848</v>
      </c>
      <c r="C6502" s="67" t="str">
        <f t="shared" si="742"/>
        <v>Isabella Neitzel</v>
      </c>
      <c r="D6502" s="71" t="str" cm="1">
        <f t="array" ref="D6502">_xlfn.IFS(AK6502="1",CONCATENATE(C6502,"Regional"),AK6502="2",CONCATENATE(C6502,"Sectional"),AK6502="3",CONCATENATE(C6502,COUNTIF($C$1:C6502,C6502)))</f>
        <v>Isabella Neitzel8</v>
      </c>
      <c r="E6502" s="66">
        <v>45187.625</v>
      </c>
      <c r="F6502" t="s">
        <v>2464</v>
      </c>
      <c r="G6502" s="46">
        <v>14</v>
      </c>
      <c r="H6502" s="46">
        <v>67</v>
      </c>
      <c r="I6502" s="46">
        <v>12</v>
      </c>
      <c r="J6502" t="s">
        <v>2397</v>
      </c>
      <c r="K6502" t="s">
        <v>90</v>
      </c>
      <c r="L6502" s="46">
        <v>2388</v>
      </c>
      <c r="M6502" s="46">
        <v>35</v>
      </c>
      <c r="N6502" s="46">
        <v>34.4</v>
      </c>
      <c r="O6502" s="46">
        <v>118</v>
      </c>
      <c r="P6502" s="46">
        <f t="shared" si="743"/>
        <v>1</v>
      </c>
      <c r="R6502" s="67" t="s">
        <v>3054</v>
      </c>
      <c r="S6502" s="67">
        <f>COUNTIF(Y$2:$Y$100,R6502)</f>
        <v>0</v>
      </c>
      <c r="V6502" s="67">
        <f t="shared" si="747"/>
        <v>0</v>
      </c>
      <c r="X6502"/>
      <c r="Y6502" s="67" t="str">
        <f t="shared" si="748"/>
        <v xml:space="preserve"> </v>
      </c>
      <c r="AB6502" t="s">
        <v>90</v>
      </c>
      <c r="AC6502" s="46">
        <v>2388</v>
      </c>
      <c r="AD6502" s="46">
        <v>35</v>
      </c>
      <c r="AE6502" s="46">
        <v>34.4</v>
      </c>
      <c r="AF6502" s="46">
        <v>118</v>
      </c>
      <c r="AH6502" s="70" t="str">
        <f t="shared" si="744"/>
        <v/>
      </c>
      <c r="AI6502" s="70" t="str">
        <f t="shared" si="745"/>
        <v/>
      </c>
      <c r="AJ6502" s="70" t="str">
        <f t="shared" si="746"/>
        <v>X</v>
      </c>
      <c r="AK6502" s="70" t="str" cm="1">
        <f t="array" ref="AK6502">_xlfn.IFS(AH6502&lt;&gt;"","1",AI6502&lt;&gt;"","2",AJ6502&lt;&gt;"","3")</f>
        <v>3</v>
      </c>
    </row>
    <row r="6503" spans="1:37" x14ac:dyDescent="0.25">
      <c r="A6503" t="s">
        <v>333</v>
      </c>
      <c r="B6503" t="s">
        <v>368</v>
      </c>
      <c r="C6503" s="67" t="str">
        <f t="shared" si="742"/>
        <v>Lexi Peterson</v>
      </c>
      <c r="D6503" s="71" t="str" cm="1">
        <f t="array" ref="D6503">_xlfn.IFS(AK6503="1",CONCATENATE(C6503,"Regional"),AK6503="2",CONCATENATE(C6503,"Sectional"),AK6503="3",CONCATENATE(C6503,COUNTIF($C$1:C6503,C6503)))</f>
        <v>Lexi Peterson10</v>
      </c>
      <c r="E6503" s="66">
        <v>45187.625</v>
      </c>
      <c r="F6503" t="s">
        <v>2464</v>
      </c>
      <c r="G6503" s="46">
        <v>14</v>
      </c>
      <c r="H6503" s="46">
        <v>70</v>
      </c>
      <c r="I6503" s="46">
        <v>13</v>
      </c>
      <c r="J6503" t="s">
        <v>2397</v>
      </c>
      <c r="K6503" t="s">
        <v>90</v>
      </c>
      <c r="L6503" s="46">
        <v>2388</v>
      </c>
      <c r="M6503" s="46">
        <v>35</v>
      </c>
      <c r="N6503" s="46">
        <v>34.4</v>
      </c>
      <c r="O6503" s="46">
        <v>118</v>
      </c>
      <c r="P6503" s="46">
        <f t="shared" si="743"/>
        <v>1</v>
      </c>
      <c r="R6503" s="67" t="s">
        <v>1563</v>
      </c>
      <c r="S6503" s="67">
        <f>COUNTIF(Y$2:$Y$100,R6503)</f>
        <v>0</v>
      </c>
      <c r="V6503" s="67">
        <f t="shared" si="747"/>
        <v>0</v>
      </c>
      <c r="X6503"/>
      <c r="Y6503" s="67" t="str">
        <f t="shared" si="748"/>
        <v xml:space="preserve"> </v>
      </c>
      <c r="AB6503" t="s">
        <v>90</v>
      </c>
      <c r="AC6503" s="46">
        <v>2388</v>
      </c>
      <c r="AD6503" s="46">
        <v>35</v>
      </c>
      <c r="AE6503" s="46">
        <v>34.4</v>
      </c>
      <c r="AF6503" s="46">
        <v>118</v>
      </c>
      <c r="AH6503" s="70" t="str">
        <f t="shared" si="744"/>
        <v/>
      </c>
      <c r="AI6503" s="70" t="str">
        <f t="shared" si="745"/>
        <v/>
      </c>
      <c r="AJ6503" s="70" t="str">
        <f t="shared" si="746"/>
        <v>X</v>
      </c>
      <c r="AK6503" s="70" t="str" cm="1">
        <f t="array" ref="AK6503">_xlfn.IFS(AH6503&lt;&gt;"","1",AI6503&lt;&gt;"","2",AJ6503&lt;&gt;"","3")</f>
        <v>3</v>
      </c>
    </row>
    <row r="6504" spans="1:37" x14ac:dyDescent="0.25">
      <c r="A6504" t="s">
        <v>1114</v>
      </c>
      <c r="B6504" t="s">
        <v>957</v>
      </c>
      <c r="C6504" s="67" t="str">
        <f t="shared" si="742"/>
        <v>Violet Small</v>
      </c>
      <c r="D6504" s="71" t="str" cm="1">
        <f t="array" ref="D6504">_xlfn.IFS(AK6504="1",CONCATENATE(C6504,"Regional"),AK6504="2",CONCATENATE(C6504,"Sectional"),AK6504="3",CONCATENATE(C6504,COUNTIF($C$1:C6504,C6504)))</f>
        <v>Violet Small2</v>
      </c>
      <c r="E6504" s="66">
        <v>45187.625</v>
      </c>
      <c r="F6504" t="s">
        <v>2464</v>
      </c>
      <c r="G6504" s="46">
        <v>14</v>
      </c>
      <c r="H6504" s="46">
        <v>77</v>
      </c>
      <c r="I6504" s="46">
        <v>14</v>
      </c>
      <c r="J6504" t="s">
        <v>2397</v>
      </c>
      <c r="K6504" t="s">
        <v>90</v>
      </c>
      <c r="L6504" s="46">
        <v>2388</v>
      </c>
      <c r="M6504" s="46">
        <v>35</v>
      </c>
      <c r="N6504" s="46">
        <v>34.4</v>
      </c>
      <c r="O6504" s="46">
        <v>118</v>
      </c>
      <c r="P6504" s="46">
        <f t="shared" si="743"/>
        <v>1</v>
      </c>
      <c r="R6504" s="67" t="s">
        <v>3056</v>
      </c>
      <c r="S6504" s="67">
        <f>COUNTIF(Y$2:$Y$100,R6504)</f>
        <v>0</v>
      </c>
      <c r="V6504" s="67">
        <f t="shared" si="747"/>
        <v>0</v>
      </c>
      <c r="X6504"/>
      <c r="Y6504" s="67" t="str">
        <f t="shared" si="748"/>
        <v xml:space="preserve"> </v>
      </c>
      <c r="AB6504" t="s">
        <v>90</v>
      </c>
      <c r="AC6504" s="46">
        <v>2388</v>
      </c>
      <c r="AD6504" s="46">
        <v>35</v>
      </c>
      <c r="AE6504" s="46">
        <v>34.4</v>
      </c>
      <c r="AF6504" s="46">
        <v>118</v>
      </c>
      <c r="AH6504" s="70" t="str">
        <f t="shared" si="744"/>
        <v/>
      </c>
      <c r="AI6504" s="70" t="str">
        <f t="shared" si="745"/>
        <v/>
      </c>
      <c r="AJ6504" s="70" t="str">
        <f t="shared" si="746"/>
        <v>X</v>
      </c>
      <c r="AK6504" s="70" t="str" cm="1">
        <f t="array" ref="AK6504">_xlfn.IFS(AH6504&lt;&gt;"","1",AI6504&lt;&gt;"","2",AJ6504&lt;&gt;"","3")</f>
        <v>3</v>
      </c>
    </row>
    <row r="6505" spans="1:37" x14ac:dyDescent="0.25">
      <c r="A6505" t="s">
        <v>1059</v>
      </c>
      <c r="B6505" t="s">
        <v>959</v>
      </c>
      <c r="C6505" s="67" t="str">
        <f t="shared" si="742"/>
        <v>Macey Reier</v>
      </c>
      <c r="D6505" s="71" t="str" cm="1">
        <f t="array" ref="D6505">_xlfn.IFS(AK6505="1",CONCATENATE(C6505,"Regional"),AK6505="2",CONCATENATE(C6505,"Sectional"),AK6505="3",CONCATENATE(C6505,COUNTIF($C$1:C6505,C6505)))</f>
        <v>Macey Reier9</v>
      </c>
      <c r="E6505" s="66">
        <v>45187.625</v>
      </c>
      <c r="F6505" t="s">
        <v>2539</v>
      </c>
      <c r="G6505" s="46">
        <v>16</v>
      </c>
      <c r="H6505" s="46">
        <v>40</v>
      </c>
      <c r="I6505" s="46">
        <v>1</v>
      </c>
      <c r="J6505" t="s">
        <v>2540</v>
      </c>
      <c r="K6505" t="s">
        <v>83</v>
      </c>
      <c r="L6505" s="46">
        <v>2389</v>
      </c>
      <c r="M6505" s="46">
        <v>35</v>
      </c>
      <c r="N6505" s="46">
        <v>30</v>
      </c>
      <c r="O6505" s="46">
        <v>113</v>
      </c>
      <c r="P6505" s="46">
        <f t="shared" si="743"/>
        <v>1</v>
      </c>
      <c r="R6505" s="67" t="s">
        <v>1543</v>
      </c>
      <c r="S6505" s="67">
        <f>COUNTIF(Y$2:$Y$100,R6505)</f>
        <v>0</v>
      </c>
      <c r="V6505" s="67">
        <f t="shared" si="747"/>
        <v>0</v>
      </c>
      <c r="X6505"/>
      <c r="Y6505" s="67" t="str">
        <f t="shared" si="748"/>
        <v xml:space="preserve"> </v>
      </c>
      <c r="AB6505" t="s">
        <v>83</v>
      </c>
      <c r="AC6505" s="46">
        <v>2389</v>
      </c>
      <c r="AD6505" s="46">
        <v>35</v>
      </c>
      <c r="AE6505" s="46">
        <v>30</v>
      </c>
      <c r="AF6505" s="46">
        <v>113</v>
      </c>
      <c r="AH6505" s="70" t="str">
        <f t="shared" si="744"/>
        <v/>
      </c>
      <c r="AI6505" s="70" t="str">
        <f t="shared" si="745"/>
        <v/>
      </c>
      <c r="AJ6505" s="70" t="str">
        <f t="shared" si="746"/>
        <v>X</v>
      </c>
      <c r="AK6505" s="70" t="str" cm="1">
        <f t="array" ref="AK6505">_xlfn.IFS(AH6505&lt;&gt;"","1",AI6505&lt;&gt;"","2",AJ6505&lt;&gt;"","3")</f>
        <v>3</v>
      </c>
    </row>
    <row r="6506" spans="1:37" x14ac:dyDescent="0.25">
      <c r="A6506" t="s">
        <v>1059</v>
      </c>
      <c r="B6506" t="s">
        <v>1062</v>
      </c>
      <c r="C6506" s="67" t="str">
        <f t="shared" si="742"/>
        <v>Alyson Reier</v>
      </c>
      <c r="D6506" s="71" t="str" cm="1">
        <f t="array" ref="D6506">_xlfn.IFS(AK6506="1",CONCATENATE(C6506,"Regional"),AK6506="2",CONCATENATE(C6506,"Sectional"),AK6506="3",CONCATENATE(C6506,COUNTIF($C$1:C6506,C6506)))</f>
        <v>Alyson Reier10</v>
      </c>
      <c r="E6506" s="66">
        <v>45187.625</v>
      </c>
      <c r="F6506" t="s">
        <v>2539</v>
      </c>
      <c r="G6506" s="46">
        <v>16</v>
      </c>
      <c r="H6506" s="46">
        <v>45</v>
      </c>
      <c r="I6506" s="46">
        <v>2</v>
      </c>
      <c r="J6506" t="s">
        <v>2540</v>
      </c>
      <c r="K6506" t="s">
        <v>83</v>
      </c>
      <c r="L6506" s="46">
        <v>2389</v>
      </c>
      <c r="M6506" s="46">
        <v>35</v>
      </c>
      <c r="N6506" s="46">
        <v>30</v>
      </c>
      <c r="O6506" s="46">
        <v>113</v>
      </c>
      <c r="P6506" s="46">
        <f t="shared" si="743"/>
        <v>1</v>
      </c>
      <c r="R6506" s="67" t="s">
        <v>1545</v>
      </c>
      <c r="S6506" s="67">
        <f>COUNTIF(Y$2:$Y$100,R6506)</f>
        <v>0</v>
      </c>
      <c r="V6506" s="67">
        <f t="shared" si="747"/>
        <v>0</v>
      </c>
      <c r="X6506"/>
      <c r="Y6506" s="67" t="str">
        <f t="shared" si="748"/>
        <v xml:space="preserve"> </v>
      </c>
      <c r="AB6506" t="s">
        <v>83</v>
      </c>
      <c r="AC6506" s="46">
        <v>2389</v>
      </c>
      <c r="AD6506" s="46">
        <v>35</v>
      </c>
      <c r="AE6506" s="46">
        <v>30</v>
      </c>
      <c r="AF6506" s="46">
        <v>113</v>
      </c>
      <c r="AH6506" s="70" t="str">
        <f t="shared" si="744"/>
        <v/>
      </c>
      <c r="AI6506" s="70" t="str">
        <f t="shared" si="745"/>
        <v/>
      </c>
      <c r="AJ6506" s="70" t="str">
        <f t="shared" si="746"/>
        <v>X</v>
      </c>
      <c r="AK6506" s="70" t="str" cm="1">
        <f t="array" ref="AK6506">_xlfn.IFS(AH6506&lt;&gt;"","1",AI6506&lt;&gt;"","2",AJ6506&lt;&gt;"","3")</f>
        <v>3</v>
      </c>
    </row>
    <row r="6507" spans="1:37" x14ac:dyDescent="0.25">
      <c r="A6507" t="s">
        <v>1069</v>
      </c>
      <c r="B6507" t="s">
        <v>330</v>
      </c>
      <c r="C6507" s="67" t="str">
        <f t="shared" si="742"/>
        <v>Maya Siddiqui</v>
      </c>
      <c r="D6507" s="71" t="str" cm="1">
        <f t="array" ref="D6507">_xlfn.IFS(AK6507="1",CONCATENATE(C6507,"Regional"),AK6507="2",CONCATENATE(C6507,"Sectional"),AK6507="3",CONCATENATE(C6507,COUNTIF($C$1:C6507,C6507)))</f>
        <v>Maya Siddiqui12</v>
      </c>
      <c r="E6507" s="66">
        <v>45187.625</v>
      </c>
      <c r="F6507" t="s">
        <v>2539</v>
      </c>
      <c r="G6507" s="46">
        <v>16</v>
      </c>
      <c r="H6507" s="46">
        <v>48</v>
      </c>
      <c r="I6507" s="46">
        <v>3</v>
      </c>
      <c r="J6507" t="s">
        <v>2540</v>
      </c>
      <c r="K6507" t="s">
        <v>83</v>
      </c>
      <c r="L6507" s="46">
        <v>2389</v>
      </c>
      <c r="M6507" s="46">
        <v>35</v>
      </c>
      <c r="N6507" s="46">
        <v>30</v>
      </c>
      <c r="O6507" s="46">
        <v>113</v>
      </c>
      <c r="P6507" s="46">
        <f t="shared" si="743"/>
        <v>1</v>
      </c>
      <c r="R6507" s="67" t="s">
        <v>1554</v>
      </c>
      <c r="S6507" s="67">
        <f>COUNTIF(Y$2:$Y$100,R6507)</f>
        <v>0</v>
      </c>
      <c r="V6507" s="67">
        <f t="shared" si="747"/>
        <v>0</v>
      </c>
      <c r="X6507"/>
      <c r="Y6507" s="67" t="str">
        <f t="shared" si="748"/>
        <v xml:space="preserve"> </v>
      </c>
      <c r="AB6507" t="s">
        <v>83</v>
      </c>
      <c r="AC6507" s="46">
        <v>2389</v>
      </c>
      <c r="AD6507" s="46">
        <v>35</v>
      </c>
      <c r="AE6507" s="46">
        <v>30</v>
      </c>
      <c r="AF6507" s="46">
        <v>113</v>
      </c>
      <c r="AH6507" s="70" t="str">
        <f t="shared" si="744"/>
        <v/>
      </c>
      <c r="AI6507" s="70" t="str">
        <f t="shared" si="745"/>
        <v/>
      </c>
      <c r="AJ6507" s="70" t="str">
        <f t="shared" si="746"/>
        <v>X</v>
      </c>
      <c r="AK6507" s="70" t="str" cm="1">
        <f t="array" ref="AK6507">_xlfn.IFS(AH6507&lt;&gt;"","1",AI6507&lt;&gt;"","2",AJ6507&lt;&gt;"","3")</f>
        <v>3</v>
      </c>
    </row>
    <row r="6508" spans="1:37" x14ac:dyDescent="0.25">
      <c r="A6508" t="s">
        <v>1064</v>
      </c>
      <c r="B6508" t="s">
        <v>1065</v>
      </c>
      <c r="C6508" s="67" t="str">
        <f t="shared" si="742"/>
        <v>Sofia Bonicatto</v>
      </c>
      <c r="D6508" s="71" t="str" cm="1">
        <f t="array" ref="D6508">_xlfn.IFS(AK6508="1",CONCATENATE(C6508,"Regional"),AK6508="2",CONCATENATE(C6508,"Sectional"),AK6508="3",CONCATENATE(C6508,COUNTIF($C$1:C6508,C6508)))</f>
        <v>Sofia Bonicatto9</v>
      </c>
      <c r="E6508" s="66">
        <v>45187.625</v>
      </c>
      <c r="F6508" t="s">
        <v>2539</v>
      </c>
      <c r="G6508" s="46">
        <v>16</v>
      </c>
      <c r="H6508" s="46">
        <v>48</v>
      </c>
      <c r="I6508" s="46">
        <v>3</v>
      </c>
      <c r="J6508" t="s">
        <v>2540</v>
      </c>
      <c r="K6508" t="s">
        <v>83</v>
      </c>
      <c r="L6508" s="46">
        <v>2389</v>
      </c>
      <c r="M6508" s="46">
        <v>35</v>
      </c>
      <c r="N6508" s="46">
        <v>30</v>
      </c>
      <c r="O6508" s="46">
        <v>113</v>
      </c>
      <c r="P6508" s="46">
        <f t="shared" si="743"/>
        <v>1</v>
      </c>
      <c r="R6508" s="67" t="s">
        <v>1548</v>
      </c>
      <c r="S6508" s="67">
        <f>COUNTIF(Y$2:$Y$100,R6508)</f>
        <v>0</v>
      </c>
      <c r="V6508" s="67">
        <f t="shared" si="747"/>
        <v>0</v>
      </c>
      <c r="X6508"/>
      <c r="Y6508" s="67" t="str">
        <f t="shared" si="748"/>
        <v xml:space="preserve"> </v>
      </c>
      <c r="AB6508" t="s">
        <v>83</v>
      </c>
      <c r="AC6508" s="46">
        <v>2389</v>
      </c>
      <c r="AD6508" s="46">
        <v>35</v>
      </c>
      <c r="AE6508" s="46">
        <v>30</v>
      </c>
      <c r="AF6508" s="46">
        <v>113</v>
      </c>
      <c r="AH6508" s="70" t="str">
        <f t="shared" si="744"/>
        <v/>
      </c>
      <c r="AI6508" s="70" t="str">
        <f t="shared" si="745"/>
        <v/>
      </c>
      <c r="AJ6508" s="70" t="str">
        <f t="shared" si="746"/>
        <v>X</v>
      </c>
      <c r="AK6508" s="70" t="str" cm="1">
        <f t="array" ref="AK6508">_xlfn.IFS(AH6508&lt;&gt;"","1",AI6508&lt;&gt;"","2",AJ6508&lt;&gt;"","3")</f>
        <v>3</v>
      </c>
    </row>
    <row r="6509" spans="1:37" x14ac:dyDescent="0.25">
      <c r="A6509" t="s">
        <v>1057</v>
      </c>
      <c r="B6509" t="s">
        <v>1058</v>
      </c>
      <c r="C6509" s="67" t="str">
        <f t="shared" si="742"/>
        <v>Tara Eckes</v>
      </c>
      <c r="D6509" s="71" t="str" cm="1">
        <f t="array" ref="D6509">_xlfn.IFS(AK6509="1",CONCATENATE(C6509,"Regional"),AK6509="2",CONCATENATE(C6509,"Sectional"),AK6509="3",CONCATENATE(C6509,COUNTIF($C$1:C6509,C6509)))</f>
        <v>Tara Eckes10</v>
      </c>
      <c r="E6509" s="66">
        <v>45187.625</v>
      </c>
      <c r="F6509" t="s">
        <v>2539</v>
      </c>
      <c r="G6509" s="46">
        <v>16</v>
      </c>
      <c r="H6509" s="46">
        <v>48</v>
      </c>
      <c r="I6509" s="46">
        <v>3</v>
      </c>
      <c r="J6509" t="s">
        <v>2540</v>
      </c>
      <c r="K6509" t="s">
        <v>83</v>
      </c>
      <c r="L6509" s="46">
        <v>2389</v>
      </c>
      <c r="M6509" s="46">
        <v>35</v>
      </c>
      <c r="N6509" s="46">
        <v>30</v>
      </c>
      <c r="O6509" s="46">
        <v>113</v>
      </c>
      <c r="P6509" s="46">
        <f t="shared" si="743"/>
        <v>1</v>
      </c>
      <c r="R6509" s="67" t="s">
        <v>1542</v>
      </c>
      <c r="S6509" s="67">
        <f>COUNTIF(Y$2:$Y$100,R6509)</f>
        <v>0</v>
      </c>
      <c r="V6509" s="67">
        <f t="shared" si="747"/>
        <v>0</v>
      </c>
      <c r="X6509"/>
      <c r="Y6509" s="67" t="str">
        <f t="shared" si="748"/>
        <v xml:space="preserve"> </v>
      </c>
      <c r="AB6509" t="s">
        <v>83</v>
      </c>
      <c r="AC6509" s="46">
        <v>2389</v>
      </c>
      <c r="AD6509" s="46">
        <v>35</v>
      </c>
      <c r="AE6509" s="46">
        <v>30</v>
      </c>
      <c r="AF6509" s="46">
        <v>113</v>
      </c>
      <c r="AH6509" s="70" t="str">
        <f t="shared" si="744"/>
        <v/>
      </c>
      <c r="AI6509" s="70" t="str">
        <f t="shared" si="745"/>
        <v/>
      </c>
      <c r="AJ6509" s="70" t="str">
        <f t="shared" si="746"/>
        <v>X</v>
      </c>
      <c r="AK6509" s="70" t="str" cm="1">
        <f t="array" ref="AK6509">_xlfn.IFS(AH6509&lt;&gt;"","1",AI6509&lt;&gt;"","2",AJ6509&lt;&gt;"","3")</f>
        <v>3</v>
      </c>
    </row>
    <row r="6510" spans="1:37" x14ac:dyDescent="0.25">
      <c r="A6510" t="s">
        <v>1070</v>
      </c>
      <c r="B6510" t="s">
        <v>764</v>
      </c>
      <c r="C6510" s="67" t="str">
        <f t="shared" si="742"/>
        <v>Anneke Hoegen</v>
      </c>
      <c r="D6510" s="71" t="str" cm="1">
        <f t="array" ref="D6510">_xlfn.IFS(AK6510="1",CONCATENATE(C6510,"Regional"),AK6510="2",CONCATENATE(C6510,"Sectional"),AK6510="3",CONCATENATE(C6510,COUNTIF($C$1:C6510,C6510)))</f>
        <v>Anneke Hoegen9</v>
      </c>
      <c r="E6510" s="66">
        <v>45187.625</v>
      </c>
      <c r="F6510" t="s">
        <v>2539</v>
      </c>
      <c r="G6510" s="46">
        <v>16</v>
      </c>
      <c r="H6510" s="46">
        <v>50</v>
      </c>
      <c r="I6510" s="46">
        <v>6</v>
      </c>
      <c r="J6510" t="s">
        <v>2540</v>
      </c>
      <c r="K6510" t="s">
        <v>83</v>
      </c>
      <c r="L6510" s="46">
        <v>2389</v>
      </c>
      <c r="M6510" s="46">
        <v>35</v>
      </c>
      <c r="N6510" s="46">
        <v>30</v>
      </c>
      <c r="O6510" s="46">
        <v>113</v>
      </c>
      <c r="P6510" s="46">
        <f t="shared" si="743"/>
        <v>1</v>
      </c>
      <c r="R6510" s="67" t="s">
        <v>1555</v>
      </c>
      <c r="S6510" s="67">
        <f>COUNTIF(Y$2:$Y$100,R6510)</f>
        <v>0</v>
      </c>
      <c r="V6510" s="67">
        <f t="shared" si="747"/>
        <v>0</v>
      </c>
      <c r="X6510"/>
      <c r="Y6510" s="67" t="str">
        <f t="shared" si="748"/>
        <v xml:space="preserve"> </v>
      </c>
      <c r="AB6510" t="s">
        <v>83</v>
      </c>
      <c r="AC6510" s="46">
        <v>2389</v>
      </c>
      <c r="AD6510" s="46">
        <v>35</v>
      </c>
      <c r="AE6510" s="46">
        <v>30</v>
      </c>
      <c r="AF6510" s="46">
        <v>113</v>
      </c>
      <c r="AH6510" s="70" t="str">
        <f t="shared" si="744"/>
        <v/>
      </c>
      <c r="AI6510" s="70" t="str">
        <f t="shared" si="745"/>
        <v/>
      </c>
      <c r="AJ6510" s="70" t="str">
        <f t="shared" si="746"/>
        <v>X</v>
      </c>
      <c r="AK6510" s="70" t="str" cm="1">
        <f t="array" ref="AK6510">_xlfn.IFS(AH6510&lt;&gt;"","1",AI6510&lt;&gt;"","2",AJ6510&lt;&gt;"","3")</f>
        <v>3</v>
      </c>
    </row>
    <row r="6511" spans="1:37" x14ac:dyDescent="0.25">
      <c r="A6511" t="s">
        <v>1975</v>
      </c>
      <c r="B6511" t="s">
        <v>2032</v>
      </c>
      <c r="C6511" s="67" t="str">
        <f t="shared" si="742"/>
        <v>Lexie Sullivan</v>
      </c>
      <c r="D6511" s="71" t="str" cm="1">
        <f t="array" ref="D6511">_xlfn.IFS(AK6511="1",CONCATENATE(C6511,"Regional"),AK6511="2",CONCATENATE(C6511,"Sectional"),AK6511="3",CONCATENATE(C6511,COUNTIF($C$1:C6511,C6511)))</f>
        <v>Lexie Sullivan9</v>
      </c>
      <c r="E6511" s="66">
        <v>45187.625</v>
      </c>
      <c r="F6511" t="s">
        <v>2539</v>
      </c>
      <c r="G6511" s="46">
        <v>16</v>
      </c>
      <c r="H6511" s="46">
        <v>55</v>
      </c>
      <c r="I6511" s="46">
        <v>7</v>
      </c>
      <c r="J6511" t="s">
        <v>2540</v>
      </c>
      <c r="K6511" t="s">
        <v>83</v>
      </c>
      <c r="L6511" s="46">
        <v>2389</v>
      </c>
      <c r="M6511" s="46">
        <v>35</v>
      </c>
      <c r="N6511" s="46">
        <v>30</v>
      </c>
      <c r="O6511" s="46">
        <v>113</v>
      </c>
      <c r="P6511" s="46">
        <f t="shared" si="743"/>
        <v>1</v>
      </c>
      <c r="R6511" s="67" t="s">
        <v>3049</v>
      </c>
      <c r="S6511" s="67">
        <f>COUNTIF(Y$2:$Y$100,R6511)</f>
        <v>0</v>
      </c>
      <c r="V6511" s="67">
        <f t="shared" si="747"/>
        <v>0</v>
      </c>
      <c r="X6511"/>
      <c r="Y6511" s="67" t="str">
        <f t="shared" si="748"/>
        <v xml:space="preserve"> </v>
      </c>
      <c r="AB6511" t="s">
        <v>83</v>
      </c>
      <c r="AC6511" s="46">
        <v>2389</v>
      </c>
      <c r="AD6511" s="46">
        <v>35</v>
      </c>
      <c r="AE6511" s="46">
        <v>30</v>
      </c>
      <c r="AF6511" s="46">
        <v>113</v>
      </c>
      <c r="AH6511" s="70" t="str">
        <f t="shared" si="744"/>
        <v/>
      </c>
      <c r="AI6511" s="70" t="str">
        <f t="shared" si="745"/>
        <v/>
      </c>
      <c r="AJ6511" s="70" t="str">
        <f t="shared" si="746"/>
        <v>X</v>
      </c>
      <c r="AK6511" s="70" t="str" cm="1">
        <f t="array" ref="AK6511">_xlfn.IFS(AH6511&lt;&gt;"","1",AI6511&lt;&gt;"","2",AJ6511&lt;&gt;"","3")</f>
        <v>3</v>
      </c>
    </row>
    <row r="6512" spans="1:37" x14ac:dyDescent="0.25">
      <c r="A6512" t="s">
        <v>2034</v>
      </c>
      <c r="B6512" t="s">
        <v>2713</v>
      </c>
      <c r="C6512" s="67" t="str">
        <f t="shared" si="742"/>
        <v>Francesca Germano</v>
      </c>
      <c r="D6512" s="71" t="str" cm="1">
        <f t="array" ref="D6512">_xlfn.IFS(AK6512="1",CONCATENATE(C6512,"Regional"),AK6512="2",CONCATENATE(C6512,"Sectional"),AK6512="3",CONCATENATE(C6512,COUNTIF($C$1:C6512,C6512)))</f>
        <v>Francesca Germano7</v>
      </c>
      <c r="E6512" s="66">
        <v>45187.625</v>
      </c>
      <c r="F6512" t="s">
        <v>2539</v>
      </c>
      <c r="G6512" s="46">
        <v>16</v>
      </c>
      <c r="H6512" s="46">
        <v>55</v>
      </c>
      <c r="I6512" s="46">
        <v>7</v>
      </c>
      <c r="J6512" t="s">
        <v>2540</v>
      </c>
      <c r="K6512" t="s">
        <v>83</v>
      </c>
      <c r="L6512" s="46">
        <v>2389</v>
      </c>
      <c r="M6512" s="46">
        <v>35</v>
      </c>
      <c r="N6512" s="46">
        <v>30</v>
      </c>
      <c r="O6512" s="46">
        <v>113</v>
      </c>
      <c r="P6512" s="46">
        <f t="shared" si="743"/>
        <v>1</v>
      </c>
      <c r="R6512" s="67" t="s">
        <v>3052</v>
      </c>
      <c r="S6512" s="67">
        <f>COUNTIF(Y$2:$Y$100,R6512)</f>
        <v>0</v>
      </c>
      <c r="V6512" s="67">
        <f t="shared" si="747"/>
        <v>0</v>
      </c>
      <c r="X6512"/>
      <c r="Y6512" s="67" t="str">
        <f t="shared" si="748"/>
        <v xml:space="preserve"> </v>
      </c>
      <c r="AB6512" t="s">
        <v>83</v>
      </c>
      <c r="AC6512" s="46">
        <v>2389</v>
      </c>
      <c r="AD6512" s="46">
        <v>35</v>
      </c>
      <c r="AE6512" s="46">
        <v>30</v>
      </c>
      <c r="AF6512" s="46">
        <v>113</v>
      </c>
      <c r="AH6512" s="70" t="str">
        <f t="shared" si="744"/>
        <v/>
      </c>
      <c r="AI6512" s="70" t="str">
        <f t="shared" si="745"/>
        <v/>
      </c>
      <c r="AJ6512" s="70" t="str">
        <f t="shared" si="746"/>
        <v>X</v>
      </c>
      <c r="AK6512" s="70" t="str" cm="1">
        <f t="array" ref="AK6512">_xlfn.IFS(AH6512&lt;&gt;"","1",AI6512&lt;&gt;"","2",AJ6512&lt;&gt;"","3")</f>
        <v>3</v>
      </c>
    </row>
    <row r="6513" spans="1:37" x14ac:dyDescent="0.25">
      <c r="A6513" t="s">
        <v>237</v>
      </c>
      <c r="B6513" t="s">
        <v>1617</v>
      </c>
      <c r="C6513" s="67" t="str">
        <f t="shared" si="742"/>
        <v>Reagan Eberhardt</v>
      </c>
      <c r="D6513" s="71" t="str" cm="1">
        <f t="array" ref="D6513">_xlfn.IFS(AK6513="1",CONCATENATE(C6513,"Regional"),AK6513="2",CONCATENATE(C6513,"Sectional"),AK6513="3",CONCATENATE(C6513,COUNTIF($C$1:C6513,C6513)))</f>
        <v>Reagan Eberhardt12</v>
      </c>
      <c r="E6513" s="66">
        <v>45187.625</v>
      </c>
      <c r="F6513" t="s">
        <v>2539</v>
      </c>
      <c r="G6513" s="46">
        <v>16</v>
      </c>
      <c r="H6513" s="46">
        <v>56</v>
      </c>
      <c r="I6513" s="46">
        <v>9</v>
      </c>
      <c r="J6513" t="s">
        <v>2540</v>
      </c>
      <c r="K6513" t="s">
        <v>83</v>
      </c>
      <c r="L6513" s="46">
        <v>2389</v>
      </c>
      <c r="M6513" s="46">
        <v>35</v>
      </c>
      <c r="N6513" s="46">
        <v>30</v>
      </c>
      <c r="O6513" s="46">
        <v>113</v>
      </c>
      <c r="P6513" s="46">
        <f t="shared" si="743"/>
        <v>1</v>
      </c>
      <c r="R6513" s="67" t="s">
        <v>3048</v>
      </c>
      <c r="S6513" s="67">
        <f>COUNTIF(Y$2:$Y$100,R6513)</f>
        <v>0</v>
      </c>
      <c r="V6513" s="67">
        <f t="shared" si="747"/>
        <v>0</v>
      </c>
      <c r="X6513"/>
      <c r="Y6513" s="67" t="str">
        <f t="shared" si="748"/>
        <v xml:space="preserve"> </v>
      </c>
      <c r="AB6513" t="s">
        <v>83</v>
      </c>
      <c r="AC6513" s="46">
        <v>2389</v>
      </c>
      <c r="AD6513" s="46">
        <v>35</v>
      </c>
      <c r="AE6513" s="46">
        <v>30</v>
      </c>
      <c r="AF6513" s="46">
        <v>113</v>
      </c>
      <c r="AH6513" s="70" t="str">
        <f t="shared" si="744"/>
        <v/>
      </c>
      <c r="AI6513" s="70" t="str">
        <f t="shared" si="745"/>
        <v/>
      </c>
      <c r="AJ6513" s="70" t="str">
        <f t="shared" si="746"/>
        <v>X</v>
      </c>
      <c r="AK6513" s="70" t="str" cm="1">
        <f t="array" ref="AK6513">_xlfn.IFS(AH6513&lt;&gt;"","1",AI6513&lt;&gt;"","2",AJ6513&lt;&gt;"","3")</f>
        <v>3</v>
      </c>
    </row>
    <row r="6514" spans="1:37" x14ac:dyDescent="0.25">
      <c r="A6514" t="s">
        <v>351</v>
      </c>
      <c r="B6514" t="s">
        <v>599</v>
      </c>
      <c r="C6514" s="67" t="str">
        <f t="shared" si="742"/>
        <v>Grace Schmidt</v>
      </c>
      <c r="D6514" s="71" t="str" cm="1">
        <f t="array" ref="D6514">_xlfn.IFS(AK6514="1",CONCATENATE(C6514,"Regional"),AK6514="2",CONCATENATE(C6514,"Sectional"),AK6514="3",CONCATENATE(C6514,COUNTIF($C$1:C6514,C6514)))</f>
        <v>Grace Schmidt12</v>
      </c>
      <c r="E6514" s="66">
        <v>45187.625</v>
      </c>
      <c r="F6514" t="s">
        <v>2539</v>
      </c>
      <c r="G6514" s="46">
        <v>16</v>
      </c>
      <c r="H6514" s="46">
        <v>58</v>
      </c>
      <c r="I6514" s="46">
        <v>10</v>
      </c>
      <c r="J6514" t="s">
        <v>2540</v>
      </c>
      <c r="K6514" t="s">
        <v>83</v>
      </c>
      <c r="L6514" s="46">
        <v>2389</v>
      </c>
      <c r="M6514" s="46">
        <v>35</v>
      </c>
      <c r="N6514" s="46">
        <v>30</v>
      </c>
      <c r="O6514" s="46">
        <v>113</v>
      </c>
      <c r="P6514" s="46">
        <f t="shared" si="743"/>
        <v>1</v>
      </c>
      <c r="R6514" s="67" t="s">
        <v>3051</v>
      </c>
      <c r="S6514" s="67">
        <f>COUNTIF(Y$2:$Y$100,R6514)</f>
        <v>0</v>
      </c>
      <c r="V6514" s="67">
        <f t="shared" si="747"/>
        <v>0</v>
      </c>
      <c r="X6514"/>
      <c r="Y6514" s="67" t="str">
        <f t="shared" si="748"/>
        <v xml:space="preserve"> </v>
      </c>
      <c r="AB6514" t="s">
        <v>83</v>
      </c>
      <c r="AC6514" s="46">
        <v>2389</v>
      </c>
      <c r="AD6514" s="46">
        <v>35</v>
      </c>
      <c r="AE6514" s="46">
        <v>30</v>
      </c>
      <c r="AF6514" s="46">
        <v>113</v>
      </c>
      <c r="AH6514" s="70" t="str">
        <f t="shared" si="744"/>
        <v/>
      </c>
      <c r="AI6514" s="70" t="str">
        <f t="shared" si="745"/>
        <v/>
      </c>
      <c r="AJ6514" s="70" t="str">
        <f t="shared" si="746"/>
        <v>X</v>
      </c>
      <c r="AK6514" s="70" t="str" cm="1">
        <f t="array" ref="AK6514">_xlfn.IFS(AH6514&lt;&gt;"","1",AI6514&lt;&gt;"","2",AJ6514&lt;&gt;"","3")</f>
        <v>3</v>
      </c>
    </row>
    <row r="6515" spans="1:37" x14ac:dyDescent="0.25">
      <c r="A6515" t="s">
        <v>1902</v>
      </c>
      <c r="B6515" t="s">
        <v>777</v>
      </c>
      <c r="C6515" s="67" t="str">
        <f t="shared" si="742"/>
        <v>Macie Mavis</v>
      </c>
      <c r="D6515" s="71" t="str" cm="1">
        <f t="array" ref="D6515">_xlfn.IFS(AK6515="1",CONCATENATE(C6515,"Regional"),AK6515="2",CONCATENATE(C6515,"Sectional"),AK6515="3",CONCATENATE(C6515,COUNTIF($C$1:C6515,C6515)))</f>
        <v>Macie Mavis6</v>
      </c>
      <c r="E6515" s="66">
        <v>45187.625</v>
      </c>
      <c r="F6515" t="s">
        <v>2539</v>
      </c>
      <c r="G6515" s="46">
        <v>16</v>
      </c>
      <c r="H6515" s="46">
        <v>58</v>
      </c>
      <c r="I6515" s="46">
        <v>10</v>
      </c>
      <c r="J6515" t="s">
        <v>2540</v>
      </c>
      <c r="K6515" t="s">
        <v>83</v>
      </c>
      <c r="L6515" s="46">
        <v>2389</v>
      </c>
      <c r="M6515" s="46">
        <v>35</v>
      </c>
      <c r="N6515" s="46">
        <v>30</v>
      </c>
      <c r="O6515" s="46">
        <v>113</v>
      </c>
      <c r="P6515" s="46">
        <f t="shared" si="743"/>
        <v>1</v>
      </c>
      <c r="R6515" s="67" t="s">
        <v>2914</v>
      </c>
      <c r="S6515" s="67">
        <f>COUNTIF(Y$2:$Y$100,R6515)</f>
        <v>0</v>
      </c>
      <c r="V6515" s="67">
        <f t="shared" si="747"/>
        <v>0</v>
      </c>
      <c r="X6515"/>
      <c r="Y6515" s="67" t="str">
        <f t="shared" si="748"/>
        <v xml:space="preserve"> </v>
      </c>
      <c r="AB6515" t="s">
        <v>83</v>
      </c>
      <c r="AC6515" s="46">
        <v>2389</v>
      </c>
      <c r="AD6515" s="46">
        <v>35</v>
      </c>
      <c r="AE6515" s="46">
        <v>30</v>
      </c>
      <c r="AF6515" s="46">
        <v>113</v>
      </c>
      <c r="AH6515" s="70" t="str">
        <f t="shared" si="744"/>
        <v/>
      </c>
      <c r="AI6515" s="70" t="str">
        <f t="shared" si="745"/>
        <v/>
      </c>
      <c r="AJ6515" s="70" t="str">
        <f t="shared" si="746"/>
        <v>X</v>
      </c>
      <c r="AK6515" s="70" t="str" cm="1">
        <f t="array" ref="AK6515">_xlfn.IFS(AH6515&lt;&gt;"","1",AI6515&lt;&gt;"","2",AJ6515&lt;&gt;"","3")</f>
        <v>3</v>
      </c>
    </row>
    <row r="6516" spans="1:37" x14ac:dyDescent="0.25">
      <c r="A6516" t="s">
        <v>894</v>
      </c>
      <c r="B6516" t="s">
        <v>777</v>
      </c>
      <c r="C6516" s="67" t="str">
        <f t="shared" si="742"/>
        <v>Macie Reinke</v>
      </c>
      <c r="D6516" s="71" t="str" cm="1">
        <f t="array" ref="D6516">_xlfn.IFS(AK6516="1",CONCATENATE(C6516,"Regional"),AK6516="2",CONCATENATE(C6516,"Sectional"),AK6516="3",CONCATENATE(C6516,COUNTIF($C$1:C6516,C6516)))</f>
        <v>Macie Reinke8</v>
      </c>
      <c r="E6516" s="66">
        <v>45187.625</v>
      </c>
      <c r="F6516" t="s">
        <v>2539</v>
      </c>
      <c r="G6516" s="46">
        <v>16</v>
      </c>
      <c r="H6516" s="46">
        <v>59</v>
      </c>
      <c r="I6516" s="46">
        <v>12</v>
      </c>
      <c r="J6516" t="s">
        <v>2540</v>
      </c>
      <c r="K6516" t="s">
        <v>83</v>
      </c>
      <c r="L6516" s="46">
        <v>2389</v>
      </c>
      <c r="M6516" s="46">
        <v>35</v>
      </c>
      <c r="N6516" s="46">
        <v>30</v>
      </c>
      <c r="O6516" s="46">
        <v>113</v>
      </c>
      <c r="P6516" s="46">
        <f t="shared" si="743"/>
        <v>1</v>
      </c>
      <c r="R6516" s="67" t="s">
        <v>2915</v>
      </c>
      <c r="S6516" s="67">
        <f>COUNTIF(Y$2:$Y$100,R6516)</f>
        <v>0</v>
      </c>
      <c r="V6516" s="67">
        <f t="shared" si="747"/>
        <v>0</v>
      </c>
      <c r="X6516"/>
      <c r="Y6516" s="67" t="str">
        <f t="shared" si="748"/>
        <v xml:space="preserve"> </v>
      </c>
      <c r="AB6516" t="s">
        <v>83</v>
      </c>
      <c r="AC6516" s="46">
        <v>2389</v>
      </c>
      <c r="AD6516" s="46">
        <v>35</v>
      </c>
      <c r="AE6516" s="46">
        <v>30</v>
      </c>
      <c r="AF6516" s="46">
        <v>113</v>
      </c>
      <c r="AH6516" s="70" t="str">
        <f t="shared" si="744"/>
        <v/>
      </c>
      <c r="AI6516" s="70" t="str">
        <f t="shared" si="745"/>
        <v/>
      </c>
      <c r="AJ6516" s="70" t="str">
        <f t="shared" si="746"/>
        <v>X</v>
      </c>
      <c r="AK6516" s="70" t="str" cm="1">
        <f t="array" ref="AK6516">_xlfn.IFS(AH6516&lt;&gt;"","1",AI6516&lt;&gt;"","2",AJ6516&lt;&gt;"","3")</f>
        <v>3</v>
      </c>
    </row>
    <row r="6517" spans="1:37" x14ac:dyDescent="0.25">
      <c r="A6517" t="s">
        <v>3413</v>
      </c>
      <c r="B6517" t="s">
        <v>362</v>
      </c>
      <c r="C6517" s="67" t="str">
        <f t="shared" si="742"/>
        <v>Emma Blinkwolt</v>
      </c>
      <c r="D6517" s="71" t="str" cm="1">
        <f t="array" ref="D6517">_xlfn.IFS(AK6517="1",CONCATENATE(C6517,"Regional"),AK6517="2",CONCATENATE(C6517,"Sectional"),AK6517="3",CONCATENATE(C6517,COUNTIF($C$1:C6517,C6517)))</f>
        <v>Emma Blinkwolt7</v>
      </c>
      <c r="E6517" s="66">
        <v>45187.625</v>
      </c>
      <c r="F6517" t="s">
        <v>2539</v>
      </c>
      <c r="G6517" s="46">
        <v>16</v>
      </c>
      <c r="H6517" s="46">
        <v>66</v>
      </c>
      <c r="I6517" s="46">
        <v>13</v>
      </c>
      <c r="J6517" t="s">
        <v>2540</v>
      </c>
      <c r="K6517" t="s">
        <v>83</v>
      </c>
      <c r="L6517" s="46">
        <v>2389</v>
      </c>
      <c r="M6517" s="46">
        <v>35</v>
      </c>
      <c r="N6517" s="46">
        <v>30</v>
      </c>
      <c r="O6517" s="46">
        <v>113</v>
      </c>
      <c r="P6517" s="46">
        <f t="shared" si="743"/>
        <v>1</v>
      </c>
      <c r="R6517" s="67" t="s">
        <v>3576</v>
      </c>
      <c r="S6517" s="67">
        <f>COUNTIF(Y$2:$Y$100,R6517)</f>
        <v>0</v>
      </c>
      <c r="V6517" s="67">
        <f t="shared" si="747"/>
        <v>0</v>
      </c>
      <c r="X6517"/>
      <c r="Y6517" s="67" t="str">
        <f t="shared" si="748"/>
        <v xml:space="preserve"> </v>
      </c>
      <c r="AB6517" t="s">
        <v>83</v>
      </c>
      <c r="AC6517" s="46">
        <v>2389</v>
      </c>
      <c r="AD6517" s="46">
        <v>35</v>
      </c>
      <c r="AE6517" s="46">
        <v>30</v>
      </c>
      <c r="AF6517" s="46">
        <v>113</v>
      </c>
      <c r="AH6517" s="70" t="str">
        <f t="shared" si="744"/>
        <v/>
      </c>
      <c r="AI6517" s="70" t="str">
        <f t="shared" si="745"/>
        <v/>
      </c>
      <c r="AJ6517" s="70" t="str">
        <f t="shared" si="746"/>
        <v>X</v>
      </c>
      <c r="AK6517" s="70" t="str" cm="1">
        <f t="array" ref="AK6517">_xlfn.IFS(AH6517&lt;&gt;"","1",AI6517&lt;&gt;"","2",AJ6517&lt;&gt;"","3")</f>
        <v>3</v>
      </c>
    </row>
    <row r="6518" spans="1:37" x14ac:dyDescent="0.25">
      <c r="A6518" t="s">
        <v>262</v>
      </c>
      <c r="B6518" t="s">
        <v>490</v>
      </c>
      <c r="C6518" s="67" t="str">
        <f t="shared" si="742"/>
        <v>Ellie Hanson</v>
      </c>
      <c r="D6518" s="71" t="str" cm="1">
        <f t="array" ref="D6518">_xlfn.IFS(AK6518="1",CONCATENATE(C6518,"Regional"),AK6518="2",CONCATENATE(C6518,"Sectional"),AK6518="3",CONCATENATE(C6518,COUNTIF($C$1:C6518,C6518)))</f>
        <v>Ellie Hanson8</v>
      </c>
      <c r="E6518" s="66">
        <v>45187.625</v>
      </c>
      <c r="F6518" t="s">
        <v>2539</v>
      </c>
      <c r="G6518" s="46">
        <v>16</v>
      </c>
      <c r="H6518" s="46">
        <v>68</v>
      </c>
      <c r="I6518" s="46">
        <v>14</v>
      </c>
      <c r="J6518" t="s">
        <v>2540</v>
      </c>
      <c r="K6518" t="s">
        <v>83</v>
      </c>
      <c r="L6518" s="46">
        <v>2389</v>
      </c>
      <c r="M6518" s="46">
        <v>35</v>
      </c>
      <c r="N6518" s="46">
        <v>30</v>
      </c>
      <c r="O6518" s="46">
        <v>113</v>
      </c>
      <c r="P6518" s="46">
        <f t="shared" si="743"/>
        <v>1</v>
      </c>
      <c r="R6518" s="67" t="s">
        <v>3547</v>
      </c>
      <c r="S6518" s="67">
        <f>COUNTIF(Y$2:$Y$100,R6518)</f>
        <v>0</v>
      </c>
      <c r="V6518" s="67">
        <f t="shared" si="747"/>
        <v>0</v>
      </c>
      <c r="X6518"/>
      <c r="Y6518" s="67" t="str">
        <f t="shared" si="748"/>
        <v xml:space="preserve"> </v>
      </c>
      <c r="AB6518" t="s">
        <v>83</v>
      </c>
      <c r="AC6518" s="46">
        <v>2389</v>
      </c>
      <c r="AD6518" s="46">
        <v>35</v>
      </c>
      <c r="AE6518" s="46">
        <v>30</v>
      </c>
      <c r="AF6518" s="46">
        <v>113</v>
      </c>
      <c r="AH6518" s="70" t="str">
        <f t="shared" si="744"/>
        <v/>
      </c>
      <c r="AI6518" s="70" t="str">
        <f t="shared" si="745"/>
        <v/>
      </c>
      <c r="AJ6518" s="70" t="str">
        <f t="shared" si="746"/>
        <v>X</v>
      </c>
      <c r="AK6518" s="70" t="str" cm="1">
        <f t="array" ref="AK6518">_xlfn.IFS(AH6518&lt;&gt;"","1",AI6518&lt;&gt;"","2",AJ6518&lt;&gt;"","3")</f>
        <v>3</v>
      </c>
    </row>
    <row r="6519" spans="1:37" x14ac:dyDescent="0.25">
      <c r="A6519" t="s">
        <v>83</v>
      </c>
      <c r="B6519" t="s">
        <v>270</v>
      </c>
      <c r="C6519" s="67" t="str">
        <f t="shared" si="742"/>
        <v>Natalie White</v>
      </c>
      <c r="D6519" s="71" t="str" cm="1">
        <f t="array" ref="D6519">_xlfn.IFS(AK6519="1",CONCATENATE(C6519,"Regional"),AK6519="2",CONCATENATE(C6519,"Sectional"),AK6519="3",CONCATENATE(C6519,COUNTIF($C$1:C6519,C6519)))</f>
        <v>Natalie White2</v>
      </c>
      <c r="E6519" s="66">
        <v>45187.625</v>
      </c>
      <c r="F6519" t="s">
        <v>2539</v>
      </c>
      <c r="G6519" s="46">
        <v>16</v>
      </c>
      <c r="H6519" s="46">
        <v>76</v>
      </c>
      <c r="I6519" s="46">
        <v>15</v>
      </c>
      <c r="J6519" t="s">
        <v>2540</v>
      </c>
      <c r="K6519" t="s">
        <v>83</v>
      </c>
      <c r="L6519" s="46">
        <v>2389</v>
      </c>
      <c r="M6519" s="46">
        <v>35</v>
      </c>
      <c r="N6519" s="46">
        <v>30</v>
      </c>
      <c r="O6519" s="46">
        <v>113</v>
      </c>
      <c r="P6519" s="46">
        <f t="shared" si="743"/>
        <v>1</v>
      </c>
      <c r="R6519" s="67" t="s">
        <v>3200</v>
      </c>
      <c r="S6519" s="67">
        <f>COUNTIF(Y$2:$Y$100,R6519)</f>
        <v>0</v>
      </c>
      <c r="V6519" s="67">
        <f t="shared" si="747"/>
        <v>0</v>
      </c>
      <c r="X6519"/>
      <c r="Y6519" s="67" t="str">
        <f t="shared" si="748"/>
        <v xml:space="preserve"> </v>
      </c>
      <c r="AB6519" t="s">
        <v>83</v>
      </c>
      <c r="AC6519" s="46">
        <v>2389</v>
      </c>
      <c r="AD6519" s="46">
        <v>35</v>
      </c>
      <c r="AE6519" s="46">
        <v>30</v>
      </c>
      <c r="AF6519" s="46">
        <v>113</v>
      </c>
      <c r="AH6519" s="70" t="str">
        <f t="shared" si="744"/>
        <v/>
      </c>
      <c r="AI6519" s="70" t="str">
        <f t="shared" si="745"/>
        <v/>
      </c>
      <c r="AJ6519" s="70" t="str">
        <f t="shared" si="746"/>
        <v>X</v>
      </c>
      <c r="AK6519" s="70" t="str" cm="1">
        <f t="array" ref="AK6519">_xlfn.IFS(AH6519&lt;&gt;"","1",AI6519&lt;&gt;"","2",AJ6519&lt;&gt;"","3")</f>
        <v>3</v>
      </c>
    </row>
    <row r="6520" spans="1:37" x14ac:dyDescent="0.25">
      <c r="A6520" t="s">
        <v>2173</v>
      </c>
      <c r="B6520" t="s">
        <v>220</v>
      </c>
      <c r="C6520" s="67" t="str">
        <f t="shared" si="742"/>
        <v>Maria Wiita</v>
      </c>
      <c r="D6520" s="71" t="str" cm="1">
        <f t="array" ref="D6520">_xlfn.IFS(AK6520="1",CONCATENATE(C6520,"Regional"),AK6520="2",CONCATENATE(C6520,"Sectional"),AK6520="3",CONCATENATE(C6520,COUNTIF($C$1:C6520,C6520)))</f>
        <v>Maria Wiita2</v>
      </c>
      <c r="E6520" s="66">
        <v>45187.625</v>
      </c>
      <c r="F6520" t="s">
        <v>2539</v>
      </c>
      <c r="G6520" s="46">
        <v>16</v>
      </c>
      <c r="H6520" s="46">
        <v>76</v>
      </c>
      <c r="I6520" s="46">
        <v>15</v>
      </c>
      <c r="J6520" t="s">
        <v>2540</v>
      </c>
      <c r="K6520" t="s">
        <v>83</v>
      </c>
      <c r="L6520" s="46">
        <v>2389</v>
      </c>
      <c r="M6520" s="46">
        <v>35</v>
      </c>
      <c r="N6520" s="46">
        <v>30</v>
      </c>
      <c r="O6520" s="46">
        <v>113</v>
      </c>
      <c r="P6520" s="46">
        <f t="shared" si="743"/>
        <v>1</v>
      </c>
      <c r="R6520" s="67" t="s">
        <v>3201</v>
      </c>
      <c r="S6520" s="67">
        <f>COUNTIF(Y$2:$Y$100,R6520)</f>
        <v>0</v>
      </c>
      <c r="V6520" s="67">
        <f t="shared" si="747"/>
        <v>0</v>
      </c>
      <c r="X6520"/>
      <c r="Y6520" s="67" t="str">
        <f t="shared" si="748"/>
        <v xml:space="preserve"> </v>
      </c>
      <c r="AB6520" t="s">
        <v>83</v>
      </c>
      <c r="AC6520" s="46">
        <v>2389</v>
      </c>
      <c r="AD6520" s="46">
        <v>35</v>
      </c>
      <c r="AE6520" s="46">
        <v>30</v>
      </c>
      <c r="AF6520" s="46">
        <v>113</v>
      </c>
      <c r="AH6520" s="70" t="str">
        <f t="shared" si="744"/>
        <v/>
      </c>
      <c r="AI6520" s="70" t="str">
        <f t="shared" si="745"/>
        <v/>
      </c>
      <c r="AJ6520" s="70" t="str">
        <f t="shared" si="746"/>
        <v>X</v>
      </c>
      <c r="AK6520" s="70" t="str" cm="1">
        <f t="array" ref="AK6520">_xlfn.IFS(AH6520&lt;&gt;"","1",AI6520&lt;&gt;"","2",AJ6520&lt;&gt;"","3")</f>
        <v>3</v>
      </c>
    </row>
    <row r="6521" spans="1:37" x14ac:dyDescent="0.25">
      <c r="A6521" t="s">
        <v>636</v>
      </c>
      <c r="B6521" t="s">
        <v>187</v>
      </c>
      <c r="C6521" s="67" t="str">
        <f t="shared" si="742"/>
        <v>Ava Pesha</v>
      </c>
      <c r="D6521" s="71" t="str" cm="1">
        <f t="array" ref="D6521">_xlfn.IFS(AK6521="1",CONCATENATE(C6521,"Regional"),AK6521="2",CONCATENATE(C6521,"Sectional"),AK6521="3",CONCATENATE(C6521,COUNTIF($C$1:C6521,C6521)))</f>
        <v>Ava Pesha8</v>
      </c>
      <c r="E6521" s="66">
        <v>45187.625</v>
      </c>
      <c r="F6521" t="s">
        <v>2584</v>
      </c>
      <c r="G6521" s="46">
        <v>43</v>
      </c>
      <c r="H6521" s="46">
        <v>39</v>
      </c>
      <c r="I6521" s="46">
        <v>1</v>
      </c>
      <c r="J6521" t="s">
        <v>148</v>
      </c>
      <c r="K6521" t="s">
        <v>90</v>
      </c>
      <c r="L6521" s="46">
        <v>2753</v>
      </c>
      <c r="M6521" s="46">
        <v>36</v>
      </c>
      <c r="N6521" s="46">
        <v>35.799999999999997</v>
      </c>
      <c r="O6521" s="46">
        <v>122</v>
      </c>
      <c r="P6521" s="46">
        <f t="shared" si="743"/>
        <v>1</v>
      </c>
      <c r="R6521" s="67" t="s">
        <v>1266</v>
      </c>
      <c r="S6521" s="67">
        <f>COUNTIF(Y$2:$Y$100,R6521)</f>
        <v>0</v>
      </c>
      <c r="V6521" s="67">
        <f t="shared" si="747"/>
        <v>0</v>
      </c>
      <c r="X6521"/>
      <c r="Y6521" s="67" t="str">
        <f t="shared" si="748"/>
        <v xml:space="preserve"> </v>
      </c>
      <c r="AB6521" t="s">
        <v>90</v>
      </c>
      <c r="AC6521" s="46">
        <v>2753</v>
      </c>
      <c r="AD6521" s="46">
        <v>36</v>
      </c>
      <c r="AE6521" s="46">
        <v>35.799999999999997</v>
      </c>
      <c r="AF6521" s="46">
        <v>122</v>
      </c>
      <c r="AH6521" s="70" t="str">
        <f t="shared" si="744"/>
        <v/>
      </c>
      <c r="AI6521" s="70" t="str">
        <f t="shared" si="745"/>
        <v/>
      </c>
      <c r="AJ6521" s="70" t="str">
        <f t="shared" si="746"/>
        <v>X</v>
      </c>
      <c r="AK6521" s="70" t="str" cm="1">
        <f t="array" ref="AK6521">_xlfn.IFS(AH6521&lt;&gt;"","1",AI6521&lt;&gt;"","2",AJ6521&lt;&gt;"","3")</f>
        <v>3</v>
      </c>
    </row>
    <row r="6522" spans="1:37" x14ac:dyDescent="0.25">
      <c r="A6522" t="s">
        <v>340</v>
      </c>
      <c r="B6522" t="s">
        <v>499</v>
      </c>
      <c r="C6522" s="67" t="str">
        <f t="shared" si="742"/>
        <v>Macy Reiter</v>
      </c>
      <c r="D6522" s="71" t="str" cm="1">
        <f t="array" ref="D6522">_xlfn.IFS(AK6522="1",CONCATENATE(C6522,"Regional"),AK6522="2",CONCATENATE(C6522,"Sectional"),AK6522="3",CONCATENATE(C6522,COUNTIF($C$1:C6522,C6522)))</f>
        <v>Macy Reiter13</v>
      </c>
      <c r="E6522" s="66">
        <v>45187.625</v>
      </c>
      <c r="F6522" t="s">
        <v>2584</v>
      </c>
      <c r="G6522" s="46">
        <v>43</v>
      </c>
      <c r="H6522" s="46">
        <v>42</v>
      </c>
      <c r="I6522" s="46">
        <v>2</v>
      </c>
      <c r="J6522" t="s">
        <v>148</v>
      </c>
      <c r="K6522" t="s">
        <v>90</v>
      </c>
      <c r="L6522" s="46">
        <v>2753</v>
      </c>
      <c r="M6522" s="46">
        <v>36</v>
      </c>
      <c r="N6522" s="46">
        <v>35.799999999999997</v>
      </c>
      <c r="O6522" s="46">
        <v>122</v>
      </c>
      <c r="P6522" s="46">
        <f t="shared" si="743"/>
        <v>1</v>
      </c>
      <c r="R6522" s="67" t="s">
        <v>2908</v>
      </c>
      <c r="S6522" s="67">
        <f>COUNTIF(Y$2:$Y$100,R6522)</f>
        <v>0</v>
      </c>
      <c r="V6522" s="67">
        <f t="shared" si="747"/>
        <v>0</v>
      </c>
      <c r="X6522"/>
      <c r="Y6522" s="67" t="str">
        <f t="shared" si="748"/>
        <v xml:space="preserve"> </v>
      </c>
      <c r="AB6522" t="s">
        <v>90</v>
      </c>
      <c r="AC6522" s="46">
        <v>2753</v>
      </c>
      <c r="AD6522" s="46">
        <v>36</v>
      </c>
      <c r="AE6522" s="46">
        <v>35.799999999999997</v>
      </c>
      <c r="AF6522" s="46">
        <v>122</v>
      </c>
      <c r="AH6522" s="70" t="str">
        <f t="shared" si="744"/>
        <v/>
      </c>
      <c r="AI6522" s="70" t="str">
        <f t="shared" si="745"/>
        <v/>
      </c>
      <c r="AJ6522" s="70" t="str">
        <f t="shared" si="746"/>
        <v>X</v>
      </c>
      <c r="AK6522" s="70" t="str" cm="1">
        <f t="array" ref="AK6522">_xlfn.IFS(AH6522&lt;&gt;"","1",AI6522&lt;&gt;"","2",AJ6522&lt;&gt;"","3")</f>
        <v>3</v>
      </c>
    </row>
    <row r="6523" spans="1:37" x14ac:dyDescent="0.25">
      <c r="A6523" t="s">
        <v>961</v>
      </c>
      <c r="B6523" t="s">
        <v>962</v>
      </c>
      <c r="C6523" s="67" t="str">
        <f t="shared" si="742"/>
        <v>Karalyn Skinner</v>
      </c>
      <c r="D6523" s="71" t="str" cm="1">
        <f t="array" ref="D6523">_xlfn.IFS(AK6523="1",CONCATENATE(C6523,"Regional"),AK6523="2",CONCATENATE(C6523,"Sectional"),AK6523="3",CONCATENATE(C6523,COUNTIF($C$1:C6523,C6523)))</f>
        <v>Karalyn Skinner10</v>
      </c>
      <c r="E6523" s="66">
        <v>45187.625</v>
      </c>
      <c r="F6523" t="s">
        <v>2584</v>
      </c>
      <c r="G6523" s="46">
        <v>43</v>
      </c>
      <c r="H6523" s="46">
        <v>43</v>
      </c>
      <c r="I6523" s="46">
        <v>3</v>
      </c>
      <c r="J6523" t="s">
        <v>148</v>
      </c>
      <c r="K6523" t="s">
        <v>90</v>
      </c>
      <c r="L6523" s="46">
        <v>2753</v>
      </c>
      <c r="M6523" s="46">
        <v>36</v>
      </c>
      <c r="N6523" s="46">
        <v>35.799999999999997</v>
      </c>
      <c r="O6523" s="46">
        <v>122</v>
      </c>
      <c r="P6523" s="46">
        <f t="shared" si="743"/>
        <v>1</v>
      </c>
      <c r="R6523" s="67" t="s">
        <v>1476</v>
      </c>
      <c r="S6523" s="67">
        <f>COUNTIF(Y$2:$Y$100,R6523)</f>
        <v>0</v>
      </c>
      <c r="V6523" s="67">
        <f t="shared" si="747"/>
        <v>0</v>
      </c>
      <c r="X6523"/>
      <c r="Y6523" s="67" t="str">
        <f t="shared" si="748"/>
        <v xml:space="preserve"> </v>
      </c>
      <c r="AB6523" t="s">
        <v>90</v>
      </c>
      <c r="AC6523" s="46">
        <v>2753</v>
      </c>
      <c r="AD6523" s="46">
        <v>36</v>
      </c>
      <c r="AE6523" s="46">
        <v>35.799999999999997</v>
      </c>
      <c r="AF6523" s="46">
        <v>122</v>
      </c>
      <c r="AH6523" s="70" t="str">
        <f t="shared" si="744"/>
        <v/>
      </c>
      <c r="AI6523" s="70" t="str">
        <f t="shared" si="745"/>
        <v/>
      </c>
      <c r="AJ6523" s="70" t="str">
        <f t="shared" si="746"/>
        <v>X</v>
      </c>
      <c r="AK6523" s="70" t="str" cm="1">
        <f t="array" ref="AK6523">_xlfn.IFS(AH6523&lt;&gt;"","1",AI6523&lt;&gt;"","2",AJ6523&lt;&gt;"","3")</f>
        <v>3</v>
      </c>
    </row>
    <row r="6524" spans="1:37" x14ac:dyDescent="0.25">
      <c r="A6524" t="s">
        <v>633</v>
      </c>
      <c r="B6524" t="s">
        <v>875</v>
      </c>
      <c r="C6524" s="67" t="str">
        <f t="shared" si="742"/>
        <v>Layla Salay</v>
      </c>
      <c r="D6524" s="71" t="str" cm="1">
        <f t="array" ref="D6524">_xlfn.IFS(AK6524="1",CONCATENATE(C6524,"Regional"),AK6524="2",CONCATENATE(C6524,"Sectional"),AK6524="3",CONCATENATE(C6524,COUNTIF($C$1:C6524,C6524)))</f>
        <v>Layla Salay13</v>
      </c>
      <c r="E6524" s="66">
        <v>45187.625</v>
      </c>
      <c r="F6524" t="s">
        <v>2584</v>
      </c>
      <c r="G6524" s="46">
        <v>43</v>
      </c>
      <c r="H6524" s="46">
        <v>43</v>
      </c>
      <c r="I6524" s="46">
        <v>3</v>
      </c>
      <c r="J6524" t="s">
        <v>148</v>
      </c>
      <c r="K6524" t="s">
        <v>90</v>
      </c>
      <c r="L6524" s="46">
        <v>2753</v>
      </c>
      <c r="M6524" s="46">
        <v>36</v>
      </c>
      <c r="N6524" s="46">
        <v>35.799999999999997</v>
      </c>
      <c r="O6524" s="46">
        <v>122</v>
      </c>
      <c r="P6524" s="46">
        <f t="shared" si="743"/>
        <v>1</v>
      </c>
      <c r="R6524" s="67" t="s">
        <v>2907</v>
      </c>
      <c r="S6524" s="67">
        <f>COUNTIF(Y$2:$Y$100,R6524)</f>
        <v>0</v>
      </c>
      <c r="V6524" s="67">
        <f t="shared" si="747"/>
        <v>0</v>
      </c>
      <c r="X6524"/>
      <c r="Y6524" s="67" t="str">
        <f t="shared" si="748"/>
        <v xml:space="preserve"> </v>
      </c>
      <c r="AB6524" t="s">
        <v>90</v>
      </c>
      <c r="AC6524" s="46">
        <v>2753</v>
      </c>
      <c r="AD6524" s="46">
        <v>36</v>
      </c>
      <c r="AE6524" s="46">
        <v>35.799999999999997</v>
      </c>
      <c r="AF6524" s="46">
        <v>122</v>
      </c>
      <c r="AH6524" s="70" t="str">
        <f t="shared" si="744"/>
        <v/>
      </c>
      <c r="AI6524" s="70" t="str">
        <f t="shared" si="745"/>
        <v/>
      </c>
      <c r="AJ6524" s="70" t="str">
        <f t="shared" si="746"/>
        <v>X</v>
      </c>
      <c r="AK6524" s="70" t="str" cm="1">
        <f t="array" ref="AK6524">_xlfn.IFS(AH6524&lt;&gt;"","1",AI6524&lt;&gt;"","2",AJ6524&lt;&gt;"","3")</f>
        <v>3</v>
      </c>
    </row>
    <row r="6525" spans="1:37" x14ac:dyDescent="0.25">
      <c r="A6525" t="s">
        <v>2132</v>
      </c>
      <c r="B6525" t="s">
        <v>740</v>
      </c>
      <c r="C6525" s="67" t="str">
        <f t="shared" si="742"/>
        <v>Lydia Feran</v>
      </c>
      <c r="D6525" s="71" t="str" cm="1">
        <f t="array" ref="D6525">_xlfn.IFS(AK6525="1",CONCATENATE(C6525,"Regional"),AK6525="2",CONCATENATE(C6525,"Sectional"),AK6525="3",CONCATENATE(C6525,COUNTIF($C$1:C6525,C6525)))</f>
        <v>Lydia Feran9</v>
      </c>
      <c r="E6525" s="66">
        <v>45187.625</v>
      </c>
      <c r="F6525" t="s">
        <v>2584</v>
      </c>
      <c r="G6525" s="46">
        <v>43</v>
      </c>
      <c r="H6525" s="46">
        <v>44</v>
      </c>
      <c r="I6525" s="46">
        <v>5</v>
      </c>
      <c r="J6525" t="s">
        <v>148</v>
      </c>
      <c r="K6525" t="s">
        <v>90</v>
      </c>
      <c r="L6525" s="46">
        <v>2753</v>
      </c>
      <c r="M6525" s="46">
        <v>36</v>
      </c>
      <c r="N6525" s="46">
        <v>35.799999999999997</v>
      </c>
      <c r="O6525" s="46">
        <v>122</v>
      </c>
      <c r="P6525" s="46">
        <f t="shared" si="743"/>
        <v>1</v>
      </c>
      <c r="R6525" s="67" t="s">
        <v>3159</v>
      </c>
      <c r="S6525" s="67">
        <f>COUNTIF(Y$2:$Y$100,R6525)</f>
        <v>0</v>
      </c>
      <c r="V6525" s="67">
        <f t="shared" si="747"/>
        <v>0</v>
      </c>
      <c r="X6525"/>
      <c r="Y6525" s="67" t="str">
        <f t="shared" si="748"/>
        <v xml:space="preserve"> </v>
      </c>
      <c r="AB6525" t="s">
        <v>90</v>
      </c>
      <c r="AC6525" s="46">
        <v>2753</v>
      </c>
      <c r="AD6525" s="46">
        <v>36</v>
      </c>
      <c r="AE6525" s="46">
        <v>35.799999999999997</v>
      </c>
      <c r="AF6525" s="46">
        <v>122</v>
      </c>
      <c r="AH6525" s="70" t="str">
        <f t="shared" si="744"/>
        <v/>
      </c>
      <c r="AI6525" s="70" t="str">
        <f t="shared" si="745"/>
        <v/>
      </c>
      <c r="AJ6525" s="70" t="str">
        <f t="shared" si="746"/>
        <v>X</v>
      </c>
      <c r="AK6525" s="70" t="str" cm="1">
        <f t="array" ref="AK6525">_xlfn.IFS(AH6525&lt;&gt;"","1",AI6525&lt;&gt;"","2",AJ6525&lt;&gt;"","3")</f>
        <v>3</v>
      </c>
    </row>
    <row r="6526" spans="1:37" x14ac:dyDescent="0.25">
      <c r="A6526" t="s">
        <v>963</v>
      </c>
      <c r="B6526" t="s">
        <v>964</v>
      </c>
      <c r="C6526" s="67" t="str">
        <f t="shared" si="742"/>
        <v>Mattie Albright</v>
      </c>
      <c r="D6526" s="71" t="str" cm="1">
        <f t="array" ref="D6526">_xlfn.IFS(AK6526="1",CONCATENATE(C6526,"Regional"),AK6526="2",CONCATENATE(C6526,"Sectional"),AK6526="3",CONCATENATE(C6526,COUNTIF($C$1:C6526,C6526)))</f>
        <v>Mattie Albright10</v>
      </c>
      <c r="E6526" s="66">
        <v>45187.625</v>
      </c>
      <c r="F6526" t="s">
        <v>2584</v>
      </c>
      <c r="G6526" s="46">
        <v>43</v>
      </c>
      <c r="H6526" s="46">
        <v>45</v>
      </c>
      <c r="I6526" s="46">
        <v>6</v>
      </c>
      <c r="J6526" t="s">
        <v>148</v>
      </c>
      <c r="K6526" t="s">
        <v>90</v>
      </c>
      <c r="L6526" s="46">
        <v>2753</v>
      </c>
      <c r="M6526" s="46">
        <v>36</v>
      </c>
      <c r="N6526" s="46">
        <v>35.799999999999997</v>
      </c>
      <c r="O6526" s="46">
        <v>122</v>
      </c>
      <c r="P6526" s="46">
        <f t="shared" si="743"/>
        <v>1</v>
      </c>
      <c r="R6526" s="67" t="s">
        <v>1477</v>
      </c>
      <c r="S6526" s="67">
        <f>COUNTIF(Y$2:$Y$100,R6526)</f>
        <v>0</v>
      </c>
      <c r="V6526" s="67">
        <f t="shared" si="747"/>
        <v>0</v>
      </c>
      <c r="X6526"/>
      <c r="Y6526" s="67" t="str">
        <f t="shared" si="748"/>
        <v xml:space="preserve"> </v>
      </c>
      <c r="AB6526" t="s">
        <v>90</v>
      </c>
      <c r="AC6526" s="46">
        <v>2753</v>
      </c>
      <c r="AD6526" s="46">
        <v>36</v>
      </c>
      <c r="AE6526" s="46">
        <v>35.799999999999997</v>
      </c>
      <c r="AF6526" s="46">
        <v>122</v>
      </c>
      <c r="AH6526" s="70" t="str">
        <f t="shared" si="744"/>
        <v/>
      </c>
      <c r="AI6526" s="70" t="str">
        <f t="shared" si="745"/>
        <v/>
      </c>
      <c r="AJ6526" s="70" t="str">
        <f t="shared" si="746"/>
        <v>X</v>
      </c>
      <c r="AK6526" s="70" t="str" cm="1">
        <f t="array" ref="AK6526">_xlfn.IFS(AH6526&lt;&gt;"","1",AI6526&lt;&gt;"","2",AJ6526&lt;&gt;"","3")</f>
        <v>3</v>
      </c>
    </row>
    <row r="6527" spans="1:37" x14ac:dyDescent="0.25">
      <c r="A6527" t="s">
        <v>638</v>
      </c>
      <c r="B6527" t="s">
        <v>639</v>
      </c>
      <c r="C6527" s="67" t="str">
        <f t="shared" si="742"/>
        <v>Gabbi Matzek</v>
      </c>
      <c r="D6527" s="71" t="str" cm="1">
        <f t="array" ref="D6527">_xlfn.IFS(AK6527="1",CONCATENATE(C6527,"Regional"),AK6527="2",CONCATENATE(C6527,"Sectional"),AK6527="3",CONCATENATE(C6527,COUNTIF($C$1:C6527,C6527)))</f>
        <v>Gabbi Matzek13</v>
      </c>
      <c r="E6527" s="66">
        <v>45187.625</v>
      </c>
      <c r="F6527" t="s">
        <v>2584</v>
      </c>
      <c r="G6527" s="46">
        <v>43</v>
      </c>
      <c r="H6527" s="46">
        <v>46</v>
      </c>
      <c r="I6527" s="46">
        <v>7</v>
      </c>
      <c r="J6527" t="s">
        <v>148</v>
      </c>
      <c r="K6527" t="s">
        <v>90</v>
      </c>
      <c r="L6527" s="46">
        <v>2753</v>
      </c>
      <c r="M6527" s="46">
        <v>36</v>
      </c>
      <c r="N6527" s="46">
        <v>35.799999999999997</v>
      </c>
      <c r="O6527" s="46">
        <v>122</v>
      </c>
      <c r="P6527" s="46">
        <f t="shared" si="743"/>
        <v>1</v>
      </c>
      <c r="R6527" s="67" t="s">
        <v>1268</v>
      </c>
      <c r="S6527" s="67">
        <f>COUNTIF(Y$2:$Y$100,R6527)</f>
        <v>0</v>
      </c>
      <c r="V6527" s="67">
        <f t="shared" si="747"/>
        <v>0</v>
      </c>
      <c r="X6527"/>
      <c r="Y6527" s="67" t="str">
        <f t="shared" si="748"/>
        <v xml:space="preserve"> </v>
      </c>
      <c r="AB6527" t="s">
        <v>90</v>
      </c>
      <c r="AC6527" s="46">
        <v>2753</v>
      </c>
      <c r="AD6527" s="46">
        <v>36</v>
      </c>
      <c r="AE6527" s="46">
        <v>35.799999999999997</v>
      </c>
      <c r="AF6527" s="46">
        <v>122</v>
      </c>
      <c r="AH6527" s="70" t="str">
        <f t="shared" si="744"/>
        <v/>
      </c>
      <c r="AI6527" s="70" t="str">
        <f t="shared" si="745"/>
        <v/>
      </c>
      <c r="AJ6527" s="70" t="str">
        <f t="shared" si="746"/>
        <v>X</v>
      </c>
      <c r="AK6527" s="70" t="str" cm="1">
        <f t="array" ref="AK6527">_xlfn.IFS(AH6527&lt;&gt;"","1",AI6527&lt;&gt;"","2",AJ6527&lt;&gt;"","3")</f>
        <v>3</v>
      </c>
    </row>
    <row r="6528" spans="1:37" x14ac:dyDescent="0.25">
      <c r="A6528" t="s">
        <v>271</v>
      </c>
      <c r="B6528" t="s">
        <v>653</v>
      </c>
      <c r="C6528" s="67" t="str">
        <f t="shared" si="742"/>
        <v>Addy Huppert</v>
      </c>
      <c r="D6528" s="71" t="str" cm="1">
        <f t="array" ref="D6528">_xlfn.IFS(AK6528="1",CONCATENATE(C6528,"Regional"),AK6528="2",CONCATENATE(C6528,"Sectional"),AK6528="3",CONCATENATE(C6528,COUNTIF($C$1:C6528,C6528)))</f>
        <v>Addy Huppert9</v>
      </c>
      <c r="E6528" s="66">
        <v>45187.625</v>
      </c>
      <c r="F6528" t="s">
        <v>2584</v>
      </c>
      <c r="G6528" s="46">
        <v>43</v>
      </c>
      <c r="H6528" s="46">
        <v>46</v>
      </c>
      <c r="I6528" s="46">
        <v>7</v>
      </c>
      <c r="J6528" t="s">
        <v>148</v>
      </c>
      <c r="K6528" t="s">
        <v>90</v>
      </c>
      <c r="L6528" s="46">
        <v>2753</v>
      </c>
      <c r="M6528" s="46">
        <v>36</v>
      </c>
      <c r="N6528" s="46">
        <v>35.799999999999997</v>
      </c>
      <c r="O6528" s="46">
        <v>122</v>
      </c>
      <c r="P6528" s="46">
        <f t="shared" si="743"/>
        <v>1</v>
      </c>
      <c r="R6528" s="67" t="s">
        <v>1276</v>
      </c>
      <c r="S6528" s="67">
        <f>COUNTIF(Y$2:$Y$100,R6528)</f>
        <v>0</v>
      </c>
      <c r="V6528" s="67">
        <f t="shared" si="747"/>
        <v>0</v>
      </c>
      <c r="X6528"/>
      <c r="Y6528" s="67" t="str">
        <f t="shared" si="748"/>
        <v xml:space="preserve"> </v>
      </c>
      <c r="AB6528" t="s">
        <v>90</v>
      </c>
      <c r="AC6528" s="46">
        <v>2753</v>
      </c>
      <c r="AD6528" s="46">
        <v>36</v>
      </c>
      <c r="AE6528" s="46">
        <v>35.799999999999997</v>
      </c>
      <c r="AF6528" s="46">
        <v>122</v>
      </c>
      <c r="AH6528" s="70" t="str">
        <f t="shared" si="744"/>
        <v/>
      </c>
      <c r="AI6528" s="70" t="str">
        <f t="shared" si="745"/>
        <v/>
      </c>
      <c r="AJ6528" s="70" t="str">
        <f t="shared" si="746"/>
        <v>X</v>
      </c>
      <c r="AK6528" s="70" t="str" cm="1">
        <f t="array" ref="AK6528">_xlfn.IFS(AH6528&lt;&gt;"","1",AI6528&lt;&gt;"","2",AJ6528&lt;&gt;"","3")</f>
        <v>3</v>
      </c>
    </row>
    <row r="6529" spans="1:37" x14ac:dyDescent="0.25">
      <c r="A6529" t="s">
        <v>651</v>
      </c>
      <c r="B6529" t="s">
        <v>647</v>
      </c>
      <c r="C6529" s="67" t="str">
        <f t="shared" si="742"/>
        <v>Lucy Mansell</v>
      </c>
      <c r="D6529" s="71" t="str" cm="1">
        <f t="array" ref="D6529">_xlfn.IFS(AK6529="1",CONCATENATE(C6529,"Regional"),AK6529="2",CONCATENATE(C6529,"Sectional"),AK6529="3",CONCATENATE(C6529,COUNTIF($C$1:C6529,C6529)))</f>
        <v>Lucy Mansell10</v>
      </c>
      <c r="E6529" s="66">
        <v>45187.625</v>
      </c>
      <c r="F6529" t="s">
        <v>2584</v>
      </c>
      <c r="G6529" s="46">
        <v>43</v>
      </c>
      <c r="H6529" s="46">
        <v>46</v>
      </c>
      <c r="I6529" s="46">
        <v>7</v>
      </c>
      <c r="J6529" t="s">
        <v>148</v>
      </c>
      <c r="K6529" t="s">
        <v>90</v>
      </c>
      <c r="L6529" s="46">
        <v>2753</v>
      </c>
      <c r="M6529" s="46">
        <v>36</v>
      </c>
      <c r="N6529" s="46">
        <v>35.799999999999997</v>
      </c>
      <c r="O6529" s="46">
        <v>122</v>
      </c>
      <c r="P6529" s="46">
        <f t="shared" si="743"/>
        <v>1</v>
      </c>
      <c r="R6529" s="67" t="s">
        <v>1275</v>
      </c>
      <c r="S6529" s="67">
        <f>COUNTIF(Y$2:$Y$100,R6529)</f>
        <v>0</v>
      </c>
      <c r="V6529" s="67">
        <f t="shared" si="747"/>
        <v>0</v>
      </c>
      <c r="X6529"/>
      <c r="Y6529" s="67" t="str">
        <f t="shared" si="748"/>
        <v xml:space="preserve"> </v>
      </c>
      <c r="AB6529" t="s">
        <v>90</v>
      </c>
      <c r="AC6529" s="46">
        <v>2753</v>
      </c>
      <c r="AD6529" s="46">
        <v>36</v>
      </c>
      <c r="AE6529" s="46">
        <v>35.799999999999997</v>
      </c>
      <c r="AF6529" s="46">
        <v>122</v>
      </c>
      <c r="AH6529" s="70" t="str">
        <f t="shared" si="744"/>
        <v/>
      </c>
      <c r="AI6529" s="70" t="str">
        <f t="shared" si="745"/>
        <v/>
      </c>
      <c r="AJ6529" s="70" t="str">
        <f t="shared" si="746"/>
        <v>X</v>
      </c>
      <c r="AK6529" s="70" t="str" cm="1">
        <f t="array" ref="AK6529">_xlfn.IFS(AH6529&lt;&gt;"","1",AI6529&lt;&gt;"","2",AJ6529&lt;&gt;"","3")</f>
        <v>3</v>
      </c>
    </row>
    <row r="6530" spans="1:37" x14ac:dyDescent="0.25">
      <c r="A6530" t="s">
        <v>303</v>
      </c>
      <c r="B6530" t="s">
        <v>368</v>
      </c>
      <c r="C6530" s="67" t="str">
        <f t="shared" ref="C6530:C6593" si="749">CONCATENATE(B6530," ",A6530)</f>
        <v>Lexi Marks</v>
      </c>
      <c r="D6530" s="71" t="str" cm="1">
        <f t="array" ref="D6530">_xlfn.IFS(AK6530="1",CONCATENATE(C6530,"Regional"),AK6530="2",CONCATENATE(C6530,"Sectional"),AK6530="3",CONCATENATE(C6530,COUNTIF($C$1:C6530,C6530)))</f>
        <v>Lexi Marks9</v>
      </c>
      <c r="E6530" s="66">
        <v>45187.625</v>
      </c>
      <c r="F6530" t="s">
        <v>2584</v>
      </c>
      <c r="G6530" s="46">
        <v>43</v>
      </c>
      <c r="H6530" s="46">
        <v>47</v>
      </c>
      <c r="I6530" s="46">
        <v>10</v>
      </c>
      <c r="J6530" t="s">
        <v>148</v>
      </c>
      <c r="K6530" t="s">
        <v>90</v>
      </c>
      <c r="L6530" s="46">
        <v>2753</v>
      </c>
      <c r="M6530" s="46">
        <v>36</v>
      </c>
      <c r="N6530" s="46">
        <v>35.799999999999997</v>
      </c>
      <c r="O6530" s="46">
        <v>122</v>
      </c>
      <c r="P6530" s="46">
        <f t="shared" ref="P6530:P6593" si="750">IF(L6530&gt;4000,2,1)</f>
        <v>1</v>
      </c>
      <c r="R6530" s="67" t="s">
        <v>1277</v>
      </c>
      <c r="S6530" s="67">
        <f>COUNTIF(Y$2:$Y$100,R6530)</f>
        <v>0</v>
      </c>
      <c r="V6530" s="67">
        <f t="shared" si="747"/>
        <v>0</v>
      </c>
      <c r="X6530"/>
      <c r="Y6530" s="67" t="str">
        <f t="shared" si="748"/>
        <v xml:space="preserve"> </v>
      </c>
      <c r="AB6530" t="s">
        <v>90</v>
      </c>
      <c r="AC6530" s="46">
        <v>2753</v>
      </c>
      <c r="AD6530" s="46">
        <v>36</v>
      </c>
      <c r="AE6530" s="46">
        <v>35.799999999999997</v>
      </c>
      <c r="AF6530" s="46">
        <v>122</v>
      </c>
      <c r="AH6530" s="70" t="str">
        <f t="shared" ref="AH6530:AH6593" si="751">IF(ISNUMBER(SEARCH("regional",$F6530)),$F6530,"")</f>
        <v/>
      </c>
      <c r="AI6530" s="70" t="str">
        <f t="shared" ref="AI6530:AI6593" si="752">IF(ISNUMBER(SEARCH("sectional",$F6530)),$F6530,"")</f>
        <v/>
      </c>
      <c r="AJ6530" s="70" t="str">
        <f t="shared" ref="AJ6530:AJ6593" si="753">IF(AND(AH6530="",AI6530=""),"X","")</f>
        <v>X</v>
      </c>
      <c r="AK6530" s="70" t="str" cm="1">
        <f t="array" ref="AK6530">_xlfn.IFS(AH6530&lt;&gt;"","1",AI6530&lt;&gt;"","2",AJ6530&lt;&gt;"","3")</f>
        <v>3</v>
      </c>
    </row>
    <row r="6531" spans="1:37" x14ac:dyDescent="0.25">
      <c r="A6531" t="s">
        <v>568</v>
      </c>
      <c r="B6531" t="s">
        <v>637</v>
      </c>
      <c r="C6531" s="67" t="str">
        <f t="shared" si="749"/>
        <v>Jeanne Rohl</v>
      </c>
      <c r="D6531" s="71" t="str" cm="1">
        <f t="array" ref="D6531">_xlfn.IFS(AK6531="1",CONCATENATE(C6531,"Regional"),AK6531="2",CONCATENATE(C6531,"Sectional"),AK6531="3",CONCATENATE(C6531,COUNTIF($C$1:C6531,C6531)))</f>
        <v>Jeanne Rohl13</v>
      </c>
      <c r="E6531" s="66">
        <v>45187.625</v>
      </c>
      <c r="F6531" t="s">
        <v>2584</v>
      </c>
      <c r="G6531" s="46">
        <v>43</v>
      </c>
      <c r="H6531" s="46">
        <v>48</v>
      </c>
      <c r="I6531" s="46">
        <v>11</v>
      </c>
      <c r="J6531" t="s">
        <v>148</v>
      </c>
      <c r="K6531" t="s">
        <v>90</v>
      </c>
      <c r="L6531" s="46">
        <v>2753</v>
      </c>
      <c r="M6531" s="46">
        <v>36</v>
      </c>
      <c r="N6531" s="46">
        <v>35.799999999999997</v>
      </c>
      <c r="O6531" s="46">
        <v>122</v>
      </c>
      <c r="P6531" s="46">
        <f t="shared" si="750"/>
        <v>1</v>
      </c>
      <c r="R6531" s="67" t="s">
        <v>1267</v>
      </c>
      <c r="S6531" s="67">
        <f>COUNTIF(Y$2:$Y$100,R6531)</f>
        <v>0</v>
      </c>
      <c r="V6531" s="67">
        <f t="shared" si="747"/>
        <v>0</v>
      </c>
      <c r="X6531"/>
      <c r="Y6531" s="67" t="str">
        <f t="shared" si="748"/>
        <v xml:space="preserve"> </v>
      </c>
      <c r="AB6531" t="s">
        <v>90</v>
      </c>
      <c r="AC6531" s="46">
        <v>2753</v>
      </c>
      <c r="AD6531" s="46">
        <v>36</v>
      </c>
      <c r="AE6531" s="46">
        <v>35.799999999999997</v>
      </c>
      <c r="AF6531" s="46">
        <v>122</v>
      </c>
      <c r="AH6531" s="70" t="str">
        <f t="shared" si="751"/>
        <v/>
      </c>
      <c r="AI6531" s="70" t="str">
        <f t="shared" si="752"/>
        <v/>
      </c>
      <c r="AJ6531" s="70" t="str">
        <f t="shared" si="753"/>
        <v>X</v>
      </c>
      <c r="AK6531" s="70" t="str" cm="1">
        <f t="array" ref="AK6531">_xlfn.IFS(AH6531&lt;&gt;"","1",AI6531&lt;&gt;"","2",AJ6531&lt;&gt;"","3")</f>
        <v>3</v>
      </c>
    </row>
    <row r="6532" spans="1:37" x14ac:dyDescent="0.25">
      <c r="A6532" t="s">
        <v>642</v>
      </c>
      <c r="B6532" t="s">
        <v>459</v>
      </c>
      <c r="C6532" s="67" t="str">
        <f t="shared" si="749"/>
        <v>Addison Kofal</v>
      </c>
      <c r="D6532" s="71" t="str" cm="1">
        <f t="array" ref="D6532">_xlfn.IFS(AK6532="1",CONCATENATE(C6532,"Regional"),AK6532="2",CONCATENATE(C6532,"Sectional"),AK6532="3",CONCATENATE(C6532,COUNTIF($C$1:C6532,C6532)))</f>
        <v>Addison Kofal10</v>
      </c>
      <c r="E6532" s="66">
        <v>45187.625</v>
      </c>
      <c r="F6532" t="s">
        <v>2584</v>
      </c>
      <c r="G6532" s="46">
        <v>43</v>
      </c>
      <c r="H6532" s="46">
        <v>49</v>
      </c>
      <c r="I6532" s="46">
        <v>12</v>
      </c>
      <c r="J6532" t="s">
        <v>148</v>
      </c>
      <c r="K6532" t="s">
        <v>90</v>
      </c>
      <c r="L6532" s="46">
        <v>2753</v>
      </c>
      <c r="M6532" s="46">
        <v>36</v>
      </c>
      <c r="N6532" s="46">
        <v>35.799999999999997</v>
      </c>
      <c r="O6532" s="46">
        <v>122</v>
      </c>
      <c r="P6532" s="46">
        <f t="shared" si="750"/>
        <v>1</v>
      </c>
      <c r="R6532" s="67" t="s">
        <v>1269</v>
      </c>
      <c r="S6532" s="67">
        <f>COUNTIF(Y$2:$Y$100,R6532)</f>
        <v>0</v>
      </c>
      <c r="V6532" s="67">
        <f t="shared" si="747"/>
        <v>0</v>
      </c>
      <c r="X6532"/>
      <c r="Y6532" s="67" t="str">
        <f t="shared" si="748"/>
        <v xml:space="preserve"> </v>
      </c>
      <c r="AB6532" t="s">
        <v>90</v>
      </c>
      <c r="AC6532" s="46">
        <v>2753</v>
      </c>
      <c r="AD6532" s="46">
        <v>36</v>
      </c>
      <c r="AE6532" s="46">
        <v>35.799999999999997</v>
      </c>
      <c r="AF6532" s="46">
        <v>122</v>
      </c>
      <c r="AH6532" s="70" t="str">
        <f t="shared" si="751"/>
        <v/>
      </c>
      <c r="AI6532" s="70" t="str">
        <f t="shared" si="752"/>
        <v/>
      </c>
      <c r="AJ6532" s="70" t="str">
        <f t="shared" si="753"/>
        <v>X</v>
      </c>
      <c r="AK6532" s="70" t="str" cm="1">
        <f t="array" ref="AK6532">_xlfn.IFS(AH6532&lt;&gt;"","1",AI6532&lt;&gt;"","2",AJ6532&lt;&gt;"","3")</f>
        <v>3</v>
      </c>
    </row>
    <row r="6533" spans="1:37" x14ac:dyDescent="0.25">
      <c r="A6533" t="s">
        <v>186</v>
      </c>
      <c r="B6533" t="s">
        <v>458</v>
      </c>
      <c r="C6533" s="67" t="str">
        <f t="shared" si="749"/>
        <v>Lauren Anderson</v>
      </c>
      <c r="D6533" s="71" t="str" cm="1">
        <f t="array" ref="D6533">_xlfn.IFS(AK6533="1",CONCATENATE(C6533,"Regional"),AK6533="2",CONCATENATE(C6533,"Sectional"),AK6533="3",CONCATENATE(C6533,COUNTIF($C$1:C6533,C6533)))</f>
        <v>Lauren Anderson9</v>
      </c>
      <c r="E6533" s="66">
        <v>45187.625</v>
      </c>
      <c r="F6533" t="s">
        <v>2584</v>
      </c>
      <c r="G6533" s="46">
        <v>43</v>
      </c>
      <c r="H6533" s="46">
        <v>51</v>
      </c>
      <c r="I6533" s="46">
        <v>13</v>
      </c>
      <c r="J6533" t="s">
        <v>148</v>
      </c>
      <c r="K6533" t="s">
        <v>90</v>
      </c>
      <c r="L6533" s="46">
        <v>2753</v>
      </c>
      <c r="M6533" s="46">
        <v>36</v>
      </c>
      <c r="N6533" s="46">
        <v>35.799999999999997</v>
      </c>
      <c r="O6533" s="46">
        <v>122</v>
      </c>
      <c r="P6533" s="46">
        <f t="shared" si="750"/>
        <v>1</v>
      </c>
      <c r="R6533" s="67" t="s">
        <v>1478</v>
      </c>
      <c r="S6533" s="67">
        <f>COUNTIF(Y$2:$Y$100,R6533)</f>
        <v>0</v>
      </c>
      <c r="V6533" s="67">
        <f t="shared" si="747"/>
        <v>0</v>
      </c>
      <c r="X6533"/>
      <c r="Y6533" s="67" t="str">
        <f t="shared" si="748"/>
        <v xml:space="preserve"> </v>
      </c>
      <c r="AB6533" t="s">
        <v>90</v>
      </c>
      <c r="AC6533" s="46">
        <v>2753</v>
      </c>
      <c r="AD6533" s="46">
        <v>36</v>
      </c>
      <c r="AE6533" s="46">
        <v>35.799999999999997</v>
      </c>
      <c r="AF6533" s="46">
        <v>122</v>
      </c>
      <c r="AH6533" s="70" t="str">
        <f t="shared" si="751"/>
        <v/>
      </c>
      <c r="AI6533" s="70" t="str">
        <f t="shared" si="752"/>
        <v/>
      </c>
      <c r="AJ6533" s="70" t="str">
        <f t="shared" si="753"/>
        <v>X</v>
      </c>
      <c r="AK6533" s="70" t="str" cm="1">
        <f t="array" ref="AK6533">_xlfn.IFS(AH6533&lt;&gt;"","1",AI6533&lt;&gt;"","2",AJ6533&lt;&gt;"","3")</f>
        <v>3</v>
      </c>
    </row>
    <row r="6534" spans="1:37" x14ac:dyDescent="0.25">
      <c r="A6534" t="s">
        <v>578</v>
      </c>
      <c r="B6534" t="s">
        <v>579</v>
      </c>
      <c r="C6534" s="67" t="str">
        <f t="shared" si="749"/>
        <v>Mariska Remington</v>
      </c>
      <c r="D6534" s="71" t="str" cm="1">
        <f t="array" ref="D6534">_xlfn.IFS(AK6534="1",CONCATENATE(C6534,"Regional"),AK6534="2",CONCATENATE(C6534,"Sectional"),AK6534="3",CONCATENATE(C6534,COUNTIF($C$1:C6534,C6534)))</f>
        <v>Mariska Remington8</v>
      </c>
      <c r="E6534" s="66">
        <v>45187.625</v>
      </c>
      <c r="F6534" t="s">
        <v>2584</v>
      </c>
      <c r="G6534" s="46">
        <v>43</v>
      </c>
      <c r="H6534" s="46">
        <v>52</v>
      </c>
      <c r="I6534" s="46">
        <v>14</v>
      </c>
      <c r="J6534" t="s">
        <v>148</v>
      </c>
      <c r="K6534" t="s">
        <v>90</v>
      </c>
      <c r="L6534" s="46">
        <v>2753</v>
      </c>
      <c r="M6534" s="46">
        <v>36</v>
      </c>
      <c r="N6534" s="46">
        <v>35.799999999999997</v>
      </c>
      <c r="O6534" s="46">
        <v>122</v>
      </c>
      <c r="P6534" s="46">
        <f t="shared" si="750"/>
        <v>1</v>
      </c>
      <c r="R6534" s="67" t="s">
        <v>1231</v>
      </c>
      <c r="S6534" s="67">
        <f>COUNTIF(Y$2:$Y$100,R6534)</f>
        <v>0</v>
      </c>
      <c r="V6534" s="67">
        <f t="shared" si="747"/>
        <v>0</v>
      </c>
      <c r="X6534"/>
      <c r="Y6534" s="67" t="str">
        <f t="shared" si="748"/>
        <v xml:space="preserve"> </v>
      </c>
      <c r="AB6534" t="s">
        <v>90</v>
      </c>
      <c r="AC6534" s="46">
        <v>2753</v>
      </c>
      <c r="AD6534" s="46">
        <v>36</v>
      </c>
      <c r="AE6534" s="46">
        <v>35.799999999999997</v>
      </c>
      <c r="AF6534" s="46">
        <v>122</v>
      </c>
      <c r="AH6534" s="70" t="str">
        <f t="shared" si="751"/>
        <v/>
      </c>
      <c r="AI6534" s="70" t="str">
        <f t="shared" si="752"/>
        <v/>
      </c>
      <c r="AJ6534" s="70" t="str">
        <f t="shared" si="753"/>
        <v>X</v>
      </c>
      <c r="AK6534" s="70" t="str" cm="1">
        <f t="array" ref="AK6534">_xlfn.IFS(AH6534&lt;&gt;"","1",AI6534&lt;&gt;"","2",AJ6534&lt;&gt;"","3")</f>
        <v>3</v>
      </c>
    </row>
    <row r="6535" spans="1:37" x14ac:dyDescent="0.25">
      <c r="A6535" t="s">
        <v>649</v>
      </c>
      <c r="B6535" t="s">
        <v>650</v>
      </c>
      <c r="C6535" s="67" t="str">
        <f t="shared" si="749"/>
        <v>Izzy Sabelko</v>
      </c>
      <c r="D6535" s="71" t="str" cm="1">
        <f t="array" ref="D6535">_xlfn.IFS(AK6535="1",CONCATENATE(C6535,"Regional"),AK6535="2",CONCATENATE(C6535,"Sectional"),AK6535="3",CONCATENATE(C6535,COUNTIF($C$1:C6535,C6535)))</f>
        <v>Izzy Sabelko10</v>
      </c>
      <c r="E6535" s="66">
        <v>45187.625</v>
      </c>
      <c r="F6535" t="s">
        <v>2584</v>
      </c>
      <c r="G6535" s="46">
        <v>43</v>
      </c>
      <c r="H6535" s="46">
        <v>52</v>
      </c>
      <c r="I6535" s="46">
        <v>14</v>
      </c>
      <c r="J6535" t="s">
        <v>148</v>
      </c>
      <c r="K6535" t="s">
        <v>90</v>
      </c>
      <c r="L6535" s="46">
        <v>2753</v>
      </c>
      <c r="M6535" s="46">
        <v>36</v>
      </c>
      <c r="N6535" s="46">
        <v>35.799999999999997</v>
      </c>
      <c r="O6535" s="46">
        <v>122</v>
      </c>
      <c r="P6535" s="46">
        <f t="shared" si="750"/>
        <v>1</v>
      </c>
      <c r="R6535" s="67" t="s">
        <v>1274</v>
      </c>
      <c r="S6535" s="67">
        <f>COUNTIF(Y$2:$Y$100,R6535)</f>
        <v>0</v>
      </c>
      <c r="V6535" s="67">
        <f t="shared" si="747"/>
        <v>0</v>
      </c>
      <c r="X6535"/>
      <c r="Y6535" s="67" t="str">
        <f t="shared" si="748"/>
        <v xml:space="preserve"> </v>
      </c>
      <c r="AB6535" t="s">
        <v>90</v>
      </c>
      <c r="AC6535" s="46">
        <v>2753</v>
      </c>
      <c r="AD6535" s="46">
        <v>36</v>
      </c>
      <c r="AE6535" s="46">
        <v>35.799999999999997</v>
      </c>
      <c r="AF6535" s="46">
        <v>122</v>
      </c>
      <c r="AH6535" s="70" t="str">
        <f t="shared" si="751"/>
        <v/>
      </c>
      <c r="AI6535" s="70" t="str">
        <f t="shared" si="752"/>
        <v/>
      </c>
      <c r="AJ6535" s="70" t="str">
        <f t="shared" si="753"/>
        <v>X</v>
      </c>
      <c r="AK6535" s="70" t="str" cm="1">
        <f t="array" ref="AK6535">_xlfn.IFS(AH6535&lt;&gt;"","1",AI6535&lt;&gt;"","2",AJ6535&lt;&gt;"","3")</f>
        <v>3</v>
      </c>
    </row>
    <row r="6536" spans="1:37" x14ac:dyDescent="0.25">
      <c r="A6536" t="s">
        <v>565</v>
      </c>
      <c r="B6536" t="s">
        <v>187</v>
      </c>
      <c r="C6536" s="67" t="str">
        <f t="shared" si="749"/>
        <v>Ava Franco</v>
      </c>
      <c r="D6536" s="71" t="str" cm="1">
        <f t="array" ref="D6536">_xlfn.IFS(AK6536="1",CONCATENATE(C6536,"Regional"),AK6536="2",CONCATENATE(C6536,"Sectional"),AK6536="3",CONCATENATE(C6536,COUNTIF($C$1:C6536,C6536)))</f>
        <v>Ava Franco4</v>
      </c>
      <c r="E6536" s="66">
        <v>45187.625</v>
      </c>
      <c r="F6536" t="s">
        <v>2584</v>
      </c>
      <c r="G6536" s="46">
        <v>43</v>
      </c>
      <c r="H6536" s="46">
        <v>52</v>
      </c>
      <c r="I6536" s="46">
        <v>14</v>
      </c>
      <c r="J6536" t="s">
        <v>148</v>
      </c>
      <c r="K6536" t="s">
        <v>90</v>
      </c>
      <c r="L6536" s="46">
        <v>2753</v>
      </c>
      <c r="M6536" s="46">
        <v>36</v>
      </c>
      <c r="N6536" s="46">
        <v>35.799999999999997</v>
      </c>
      <c r="O6536" s="46">
        <v>122</v>
      </c>
      <c r="P6536" s="46">
        <f t="shared" si="750"/>
        <v>1</v>
      </c>
      <c r="R6536" s="67" t="s">
        <v>1224</v>
      </c>
      <c r="S6536" s="67">
        <f>COUNTIF(Y$2:$Y$100,R6536)</f>
        <v>0</v>
      </c>
      <c r="V6536" s="67">
        <f t="shared" si="747"/>
        <v>0</v>
      </c>
      <c r="X6536"/>
      <c r="Y6536" s="67" t="str">
        <f t="shared" si="748"/>
        <v xml:space="preserve"> </v>
      </c>
      <c r="AB6536" t="s">
        <v>90</v>
      </c>
      <c r="AC6536" s="46">
        <v>2753</v>
      </c>
      <c r="AD6536" s="46">
        <v>36</v>
      </c>
      <c r="AE6536" s="46">
        <v>35.799999999999997</v>
      </c>
      <c r="AF6536" s="46">
        <v>122</v>
      </c>
      <c r="AH6536" s="70" t="str">
        <f t="shared" si="751"/>
        <v/>
      </c>
      <c r="AI6536" s="70" t="str">
        <f t="shared" si="752"/>
        <v/>
      </c>
      <c r="AJ6536" s="70" t="str">
        <f t="shared" si="753"/>
        <v>X</v>
      </c>
      <c r="AK6536" s="70" t="str" cm="1">
        <f t="array" ref="AK6536">_xlfn.IFS(AH6536&lt;&gt;"","1",AI6536&lt;&gt;"","2",AJ6536&lt;&gt;"","3")</f>
        <v>3</v>
      </c>
    </row>
    <row r="6537" spans="1:37" x14ac:dyDescent="0.25">
      <c r="A6537" t="s">
        <v>293</v>
      </c>
      <c r="B6537" t="s">
        <v>581</v>
      </c>
      <c r="C6537" s="67" t="str">
        <f t="shared" si="749"/>
        <v>Marlee Lane</v>
      </c>
      <c r="D6537" s="71" t="str" cm="1">
        <f t="array" ref="D6537">_xlfn.IFS(AK6537="1",CONCATENATE(C6537,"Regional"),AK6537="2",CONCATENATE(C6537,"Sectional"),AK6537="3",CONCATENATE(C6537,COUNTIF($C$1:C6537,C6537)))</f>
        <v>Marlee Lane7</v>
      </c>
      <c r="E6537" s="66">
        <v>45187.625</v>
      </c>
      <c r="F6537" t="s">
        <v>2584</v>
      </c>
      <c r="G6537" s="46">
        <v>43</v>
      </c>
      <c r="H6537" s="46">
        <v>52</v>
      </c>
      <c r="I6537" s="46">
        <v>14</v>
      </c>
      <c r="J6537" t="s">
        <v>148</v>
      </c>
      <c r="K6537" t="s">
        <v>90</v>
      </c>
      <c r="L6537" s="46">
        <v>2753</v>
      </c>
      <c r="M6537" s="46">
        <v>36</v>
      </c>
      <c r="N6537" s="46">
        <v>35.799999999999997</v>
      </c>
      <c r="O6537" s="46">
        <v>122</v>
      </c>
      <c r="P6537" s="46">
        <f t="shared" si="750"/>
        <v>1</v>
      </c>
      <c r="R6537" s="67" t="s">
        <v>1232</v>
      </c>
      <c r="S6537" s="67">
        <f>COUNTIF(Y$2:$Y$100,R6537)</f>
        <v>0</v>
      </c>
      <c r="V6537" s="67">
        <f t="shared" si="747"/>
        <v>0</v>
      </c>
      <c r="X6537"/>
      <c r="Y6537" s="67" t="str">
        <f t="shared" si="748"/>
        <v xml:space="preserve"> </v>
      </c>
      <c r="AB6537" t="s">
        <v>90</v>
      </c>
      <c r="AC6537" s="46">
        <v>2753</v>
      </c>
      <c r="AD6537" s="46">
        <v>36</v>
      </c>
      <c r="AE6537" s="46">
        <v>35.799999999999997</v>
      </c>
      <c r="AF6537" s="46">
        <v>122</v>
      </c>
      <c r="AH6537" s="70" t="str">
        <f t="shared" si="751"/>
        <v/>
      </c>
      <c r="AI6537" s="70" t="str">
        <f t="shared" si="752"/>
        <v/>
      </c>
      <c r="AJ6537" s="70" t="str">
        <f t="shared" si="753"/>
        <v>X</v>
      </c>
      <c r="AK6537" s="70" t="str" cm="1">
        <f t="array" ref="AK6537">_xlfn.IFS(AH6537&lt;&gt;"","1",AI6537&lt;&gt;"","2",AJ6537&lt;&gt;"","3")</f>
        <v>3</v>
      </c>
    </row>
    <row r="6538" spans="1:37" x14ac:dyDescent="0.25">
      <c r="A6538" t="s">
        <v>643</v>
      </c>
      <c r="B6538" t="s">
        <v>644</v>
      </c>
      <c r="C6538" s="67" t="str">
        <f t="shared" si="749"/>
        <v>Breanna Popenhagen</v>
      </c>
      <c r="D6538" s="71" t="str" cm="1">
        <f t="array" ref="D6538">_xlfn.IFS(AK6538="1",CONCATENATE(C6538,"Regional"),AK6538="2",CONCATENATE(C6538,"Sectional"),AK6538="3",CONCATENATE(C6538,COUNTIF($C$1:C6538,C6538)))</f>
        <v>Breanna Popenhagen10</v>
      </c>
      <c r="E6538" s="66">
        <v>45187.625</v>
      </c>
      <c r="F6538" t="s">
        <v>2584</v>
      </c>
      <c r="G6538" s="46">
        <v>43</v>
      </c>
      <c r="H6538" s="46">
        <v>53</v>
      </c>
      <c r="I6538" s="46">
        <v>18</v>
      </c>
      <c r="J6538" t="s">
        <v>148</v>
      </c>
      <c r="K6538" t="s">
        <v>90</v>
      </c>
      <c r="L6538" s="46">
        <v>2753</v>
      </c>
      <c r="M6538" s="46">
        <v>36</v>
      </c>
      <c r="N6538" s="46">
        <v>35.799999999999997</v>
      </c>
      <c r="O6538" s="46">
        <v>122</v>
      </c>
      <c r="P6538" s="46">
        <f t="shared" si="750"/>
        <v>1</v>
      </c>
      <c r="R6538" s="67" t="s">
        <v>1271</v>
      </c>
      <c r="S6538" s="67">
        <f>COUNTIF(Y$2:$Y$100,R6538)</f>
        <v>0</v>
      </c>
      <c r="V6538" s="67">
        <f t="shared" si="747"/>
        <v>0</v>
      </c>
      <c r="X6538"/>
      <c r="Y6538" s="67" t="str">
        <f t="shared" si="748"/>
        <v xml:space="preserve"> </v>
      </c>
      <c r="AB6538" t="s">
        <v>90</v>
      </c>
      <c r="AC6538" s="46">
        <v>2753</v>
      </c>
      <c r="AD6538" s="46">
        <v>36</v>
      </c>
      <c r="AE6538" s="46">
        <v>35.799999999999997</v>
      </c>
      <c r="AF6538" s="46">
        <v>122</v>
      </c>
      <c r="AH6538" s="70" t="str">
        <f t="shared" si="751"/>
        <v/>
      </c>
      <c r="AI6538" s="70" t="str">
        <f t="shared" si="752"/>
        <v/>
      </c>
      <c r="AJ6538" s="70" t="str">
        <f t="shared" si="753"/>
        <v>X</v>
      </c>
      <c r="AK6538" s="70" t="str" cm="1">
        <f t="array" ref="AK6538">_xlfn.IFS(AH6538&lt;&gt;"","1",AI6538&lt;&gt;"","2",AJ6538&lt;&gt;"","3")</f>
        <v>3</v>
      </c>
    </row>
    <row r="6539" spans="1:37" x14ac:dyDescent="0.25">
      <c r="A6539" t="s">
        <v>189</v>
      </c>
      <c r="B6539" t="s">
        <v>640</v>
      </c>
      <c r="C6539" s="67" t="str">
        <f t="shared" si="749"/>
        <v>Mandy Baillargeon</v>
      </c>
      <c r="D6539" s="71" t="str" cm="1">
        <f t="array" ref="D6539">_xlfn.IFS(AK6539="1",CONCATENATE(C6539,"Regional"),AK6539="2",CONCATENATE(C6539,"Sectional"),AK6539="3",CONCATENATE(C6539,COUNTIF($C$1:C6539,C6539)))</f>
        <v>Mandy Baillargeon7</v>
      </c>
      <c r="E6539" s="66">
        <v>45187.625</v>
      </c>
      <c r="F6539" t="s">
        <v>2584</v>
      </c>
      <c r="G6539" s="46">
        <v>43</v>
      </c>
      <c r="H6539" s="46">
        <v>53</v>
      </c>
      <c r="I6539" s="46">
        <v>18</v>
      </c>
      <c r="J6539" t="s">
        <v>148</v>
      </c>
      <c r="K6539" t="s">
        <v>90</v>
      </c>
      <c r="L6539" s="46">
        <v>2753</v>
      </c>
      <c r="M6539" s="46">
        <v>36</v>
      </c>
      <c r="N6539" s="46">
        <v>35.799999999999997</v>
      </c>
      <c r="O6539" s="46">
        <v>122</v>
      </c>
      <c r="P6539" s="46">
        <f t="shared" si="750"/>
        <v>1</v>
      </c>
      <c r="R6539" s="67" t="s">
        <v>3160</v>
      </c>
      <c r="S6539" s="67">
        <f>COUNTIF(Y$2:$Y$100,R6539)</f>
        <v>0</v>
      </c>
      <c r="V6539" s="67">
        <f t="shared" si="747"/>
        <v>0</v>
      </c>
      <c r="X6539"/>
      <c r="Y6539" s="67" t="str">
        <f t="shared" si="748"/>
        <v xml:space="preserve"> </v>
      </c>
      <c r="AB6539" t="s">
        <v>90</v>
      </c>
      <c r="AC6539" s="46">
        <v>2753</v>
      </c>
      <c r="AD6539" s="46">
        <v>36</v>
      </c>
      <c r="AE6539" s="46">
        <v>35.799999999999997</v>
      </c>
      <c r="AF6539" s="46">
        <v>122</v>
      </c>
      <c r="AH6539" s="70" t="str">
        <f t="shared" si="751"/>
        <v/>
      </c>
      <c r="AI6539" s="70" t="str">
        <f t="shared" si="752"/>
        <v/>
      </c>
      <c r="AJ6539" s="70" t="str">
        <f t="shared" si="753"/>
        <v>X</v>
      </c>
      <c r="AK6539" s="70" t="str" cm="1">
        <f t="array" ref="AK6539">_xlfn.IFS(AH6539&lt;&gt;"","1",AI6539&lt;&gt;"","2",AJ6539&lt;&gt;"","3")</f>
        <v>3</v>
      </c>
    </row>
    <row r="6540" spans="1:37" x14ac:dyDescent="0.25">
      <c r="A6540" t="s">
        <v>271</v>
      </c>
      <c r="B6540" t="s">
        <v>1641</v>
      </c>
      <c r="C6540" s="67" t="str">
        <f t="shared" si="749"/>
        <v>Aaliyah Huppert</v>
      </c>
      <c r="D6540" s="71" t="str" cm="1">
        <f t="array" ref="D6540">_xlfn.IFS(AK6540="1",CONCATENATE(C6540,"Regional"),AK6540="2",CONCATENATE(C6540,"Sectional"),AK6540="3",CONCATENATE(C6540,COUNTIF($C$1:C6540,C6540)))</f>
        <v>Aaliyah Huppert9</v>
      </c>
      <c r="E6540" s="66">
        <v>45187.625</v>
      </c>
      <c r="F6540" t="s">
        <v>2584</v>
      </c>
      <c r="G6540" s="46">
        <v>43</v>
      </c>
      <c r="H6540" s="46">
        <v>53</v>
      </c>
      <c r="I6540" s="46">
        <v>18</v>
      </c>
      <c r="J6540" t="s">
        <v>148</v>
      </c>
      <c r="K6540" t="s">
        <v>90</v>
      </c>
      <c r="L6540" s="46">
        <v>2753</v>
      </c>
      <c r="M6540" s="46">
        <v>36</v>
      </c>
      <c r="N6540" s="46">
        <v>35.799999999999997</v>
      </c>
      <c r="O6540" s="46">
        <v>122</v>
      </c>
      <c r="P6540" s="46">
        <f t="shared" si="750"/>
        <v>1</v>
      </c>
      <c r="R6540" s="67" t="s">
        <v>3609</v>
      </c>
      <c r="S6540" s="67">
        <f>COUNTIF(Y$2:$Y$100,R6540)</f>
        <v>0</v>
      </c>
      <c r="V6540" s="67">
        <f t="shared" si="747"/>
        <v>0</v>
      </c>
      <c r="X6540"/>
      <c r="Y6540" s="67" t="str">
        <f t="shared" si="748"/>
        <v xml:space="preserve"> </v>
      </c>
      <c r="AB6540" t="s">
        <v>90</v>
      </c>
      <c r="AC6540" s="46">
        <v>2753</v>
      </c>
      <c r="AD6540" s="46">
        <v>36</v>
      </c>
      <c r="AE6540" s="46">
        <v>35.799999999999997</v>
      </c>
      <c r="AF6540" s="46">
        <v>122</v>
      </c>
      <c r="AH6540" s="70" t="str">
        <f t="shared" si="751"/>
        <v/>
      </c>
      <c r="AI6540" s="70" t="str">
        <f t="shared" si="752"/>
        <v/>
      </c>
      <c r="AJ6540" s="70" t="str">
        <f t="shared" si="753"/>
        <v>X</v>
      </c>
      <c r="AK6540" s="70" t="str" cm="1">
        <f t="array" ref="AK6540">_xlfn.IFS(AH6540&lt;&gt;"","1",AI6540&lt;&gt;"","2",AJ6540&lt;&gt;"","3")</f>
        <v>3</v>
      </c>
    </row>
    <row r="6541" spans="1:37" x14ac:dyDescent="0.25">
      <c r="A6541" t="s">
        <v>347</v>
      </c>
      <c r="B6541" t="s">
        <v>242</v>
      </c>
      <c r="C6541" s="67" t="str">
        <f t="shared" si="749"/>
        <v>Emery Sanders</v>
      </c>
      <c r="D6541" s="71" t="str" cm="1">
        <f t="array" ref="D6541">_xlfn.IFS(AK6541="1",CONCATENATE(C6541,"Regional"),AK6541="2",CONCATENATE(C6541,"Sectional"),AK6541="3",CONCATENATE(C6541,COUNTIF($C$1:C6541,C6541)))</f>
        <v>Emery Sanders10</v>
      </c>
      <c r="E6541" s="66">
        <v>45187.625</v>
      </c>
      <c r="F6541" t="s">
        <v>2584</v>
      </c>
      <c r="G6541" s="46">
        <v>43</v>
      </c>
      <c r="H6541" s="46">
        <v>53</v>
      </c>
      <c r="I6541" s="46">
        <v>18</v>
      </c>
      <c r="J6541" t="s">
        <v>148</v>
      </c>
      <c r="K6541" t="s">
        <v>90</v>
      </c>
      <c r="L6541" s="46">
        <v>2753</v>
      </c>
      <c r="M6541" s="46">
        <v>36</v>
      </c>
      <c r="N6541" s="46">
        <v>35.799999999999997</v>
      </c>
      <c r="O6541" s="46">
        <v>122</v>
      </c>
      <c r="P6541" s="46">
        <f t="shared" si="750"/>
        <v>1</v>
      </c>
      <c r="R6541" s="67" t="s">
        <v>1270</v>
      </c>
      <c r="S6541" s="67">
        <f>COUNTIF(Y$2:$Y$100,R6541)</f>
        <v>0</v>
      </c>
      <c r="V6541" s="67">
        <f t="shared" si="747"/>
        <v>0</v>
      </c>
      <c r="X6541"/>
      <c r="Y6541" s="67" t="str">
        <f t="shared" si="748"/>
        <v xml:space="preserve"> </v>
      </c>
      <c r="AB6541" t="s">
        <v>90</v>
      </c>
      <c r="AC6541" s="46">
        <v>2753</v>
      </c>
      <c r="AD6541" s="46">
        <v>36</v>
      </c>
      <c r="AE6541" s="46">
        <v>35.799999999999997</v>
      </c>
      <c r="AF6541" s="46">
        <v>122</v>
      </c>
      <c r="AH6541" s="70" t="str">
        <f t="shared" si="751"/>
        <v/>
      </c>
      <c r="AI6541" s="70" t="str">
        <f t="shared" si="752"/>
        <v/>
      </c>
      <c r="AJ6541" s="70" t="str">
        <f t="shared" si="753"/>
        <v>X</v>
      </c>
      <c r="AK6541" s="70" t="str" cm="1">
        <f t="array" ref="AK6541">_xlfn.IFS(AH6541&lt;&gt;"","1",AI6541&lt;&gt;"","2",AJ6541&lt;&gt;"","3")</f>
        <v>3</v>
      </c>
    </row>
    <row r="6542" spans="1:37" x14ac:dyDescent="0.25">
      <c r="A6542" t="s">
        <v>656</v>
      </c>
      <c r="B6542" t="s">
        <v>523</v>
      </c>
      <c r="C6542" s="67" t="str">
        <f t="shared" si="749"/>
        <v>Nora Feuerhelm</v>
      </c>
      <c r="D6542" s="71" t="str" cm="1">
        <f t="array" ref="D6542">_xlfn.IFS(AK6542="1",CONCATENATE(C6542,"Regional"),AK6542="2",CONCATENATE(C6542,"Sectional"),AK6542="3",CONCATENATE(C6542,COUNTIF($C$1:C6542,C6542)))</f>
        <v>Nora Feuerhelm9</v>
      </c>
      <c r="E6542" s="66">
        <v>45187.625</v>
      </c>
      <c r="F6542" t="s">
        <v>2584</v>
      </c>
      <c r="G6542" s="46">
        <v>43</v>
      </c>
      <c r="H6542" s="46">
        <v>53</v>
      </c>
      <c r="I6542" s="46">
        <v>18</v>
      </c>
      <c r="J6542" t="s">
        <v>148</v>
      </c>
      <c r="K6542" t="s">
        <v>90</v>
      </c>
      <c r="L6542" s="46">
        <v>2753</v>
      </c>
      <c r="M6542" s="46">
        <v>36</v>
      </c>
      <c r="N6542" s="46">
        <v>35.799999999999997</v>
      </c>
      <c r="O6542" s="46">
        <v>122</v>
      </c>
      <c r="P6542" s="46">
        <f t="shared" si="750"/>
        <v>1</v>
      </c>
      <c r="R6542" s="67" t="s">
        <v>1279</v>
      </c>
      <c r="S6542" s="67">
        <f>COUNTIF(Y$2:$Y$100,R6542)</f>
        <v>0</v>
      </c>
      <c r="V6542" s="67">
        <f t="shared" si="747"/>
        <v>0</v>
      </c>
      <c r="X6542"/>
      <c r="Y6542" s="67" t="str">
        <f t="shared" si="748"/>
        <v xml:space="preserve"> </v>
      </c>
      <c r="AB6542" t="s">
        <v>90</v>
      </c>
      <c r="AC6542" s="46">
        <v>2753</v>
      </c>
      <c r="AD6542" s="46">
        <v>36</v>
      </c>
      <c r="AE6542" s="46">
        <v>35.799999999999997</v>
      </c>
      <c r="AF6542" s="46">
        <v>122</v>
      </c>
      <c r="AH6542" s="70" t="str">
        <f t="shared" si="751"/>
        <v/>
      </c>
      <c r="AI6542" s="70" t="str">
        <f t="shared" si="752"/>
        <v/>
      </c>
      <c r="AJ6542" s="70" t="str">
        <f t="shared" si="753"/>
        <v>X</v>
      </c>
      <c r="AK6542" s="70" t="str" cm="1">
        <f t="array" ref="AK6542">_xlfn.IFS(AH6542&lt;&gt;"","1",AI6542&lt;&gt;"","2",AJ6542&lt;&gt;"","3")</f>
        <v>3</v>
      </c>
    </row>
    <row r="6543" spans="1:37" x14ac:dyDescent="0.25">
      <c r="A6543" t="s">
        <v>571</v>
      </c>
      <c r="B6543" t="s">
        <v>572</v>
      </c>
      <c r="C6543" s="67" t="str">
        <f t="shared" si="749"/>
        <v>Carly Cicha</v>
      </c>
      <c r="D6543" s="71" t="str" cm="1">
        <f t="array" ref="D6543">_xlfn.IFS(AK6543="1",CONCATENATE(C6543,"Regional"),AK6543="2",CONCATENATE(C6543,"Sectional"),AK6543="3",CONCATENATE(C6543,COUNTIF($C$1:C6543,C6543)))</f>
        <v>Carly Cicha5</v>
      </c>
      <c r="E6543" s="66">
        <v>45187.625</v>
      </c>
      <c r="F6543" t="s">
        <v>2584</v>
      </c>
      <c r="G6543" s="46">
        <v>43</v>
      </c>
      <c r="H6543" s="46">
        <v>53</v>
      </c>
      <c r="I6543" s="46">
        <v>18</v>
      </c>
      <c r="J6543" t="s">
        <v>148</v>
      </c>
      <c r="K6543" t="s">
        <v>90</v>
      </c>
      <c r="L6543" s="46">
        <v>2753</v>
      </c>
      <c r="M6543" s="46">
        <v>36</v>
      </c>
      <c r="N6543" s="46">
        <v>35.799999999999997</v>
      </c>
      <c r="O6543" s="46">
        <v>122</v>
      </c>
      <c r="P6543" s="46">
        <f t="shared" si="750"/>
        <v>1</v>
      </c>
      <c r="R6543" s="67" t="s">
        <v>1227</v>
      </c>
      <c r="S6543" s="67">
        <f>COUNTIF(Y$2:$Y$100,R6543)</f>
        <v>0</v>
      </c>
      <c r="V6543" s="67">
        <f t="shared" si="747"/>
        <v>0</v>
      </c>
      <c r="X6543"/>
      <c r="Y6543" s="67" t="str">
        <f t="shared" si="748"/>
        <v xml:space="preserve"> </v>
      </c>
      <c r="AB6543" t="s">
        <v>90</v>
      </c>
      <c r="AC6543" s="46">
        <v>2753</v>
      </c>
      <c r="AD6543" s="46">
        <v>36</v>
      </c>
      <c r="AE6543" s="46">
        <v>35.799999999999997</v>
      </c>
      <c r="AF6543" s="46">
        <v>122</v>
      </c>
      <c r="AH6543" s="70" t="str">
        <f t="shared" si="751"/>
        <v/>
      </c>
      <c r="AI6543" s="70" t="str">
        <f t="shared" si="752"/>
        <v/>
      </c>
      <c r="AJ6543" s="70" t="str">
        <f t="shared" si="753"/>
        <v>X</v>
      </c>
      <c r="AK6543" s="70" t="str" cm="1">
        <f t="array" ref="AK6543">_xlfn.IFS(AH6543&lt;&gt;"","1",AI6543&lt;&gt;"","2",AJ6543&lt;&gt;"","3")</f>
        <v>3</v>
      </c>
    </row>
    <row r="6544" spans="1:37" x14ac:dyDescent="0.25">
      <c r="A6544" t="s">
        <v>658</v>
      </c>
      <c r="B6544" t="s">
        <v>315</v>
      </c>
      <c r="C6544" s="67" t="str">
        <f t="shared" si="749"/>
        <v>Morgan Gjovig</v>
      </c>
      <c r="D6544" s="71" t="str" cm="1">
        <f t="array" ref="D6544">_xlfn.IFS(AK6544="1",CONCATENATE(C6544,"Regional"),AK6544="2",CONCATENATE(C6544,"Sectional"),AK6544="3",CONCATENATE(C6544,COUNTIF($C$1:C6544,C6544)))</f>
        <v>Morgan Gjovig9</v>
      </c>
      <c r="E6544" s="66">
        <v>45187.625</v>
      </c>
      <c r="F6544" t="s">
        <v>2584</v>
      </c>
      <c r="G6544" s="46">
        <v>43</v>
      </c>
      <c r="H6544" s="46">
        <v>54</v>
      </c>
      <c r="I6544" s="46">
        <v>24</v>
      </c>
      <c r="J6544" t="s">
        <v>148</v>
      </c>
      <c r="K6544" t="s">
        <v>90</v>
      </c>
      <c r="L6544" s="46">
        <v>2753</v>
      </c>
      <c r="M6544" s="46">
        <v>36</v>
      </c>
      <c r="N6544" s="46">
        <v>35.799999999999997</v>
      </c>
      <c r="O6544" s="46">
        <v>122</v>
      </c>
      <c r="P6544" s="46">
        <f t="shared" si="750"/>
        <v>1</v>
      </c>
      <c r="R6544" s="67" t="s">
        <v>1281</v>
      </c>
      <c r="S6544" s="67">
        <f>COUNTIF(Y$2:$Y$100,R6544)</f>
        <v>0</v>
      </c>
      <c r="V6544" s="67">
        <f t="shared" ref="V6544:V6607" si="754">COUNTIF(R6544:R9171,Y6544)</f>
        <v>0</v>
      </c>
      <c r="X6544"/>
      <c r="Y6544" s="67" t="str">
        <f t="shared" si="748"/>
        <v xml:space="preserve"> </v>
      </c>
      <c r="AB6544" t="s">
        <v>90</v>
      </c>
      <c r="AC6544" s="46">
        <v>2753</v>
      </c>
      <c r="AD6544" s="46">
        <v>36</v>
      </c>
      <c r="AE6544" s="46">
        <v>35.799999999999997</v>
      </c>
      <c r="AF6544" s="46">
        <v>122</v>
      </c>
      <c r="AH6544" s="70" t="str">
        <f t="shared" si="751"/>
        <v/>
      </c>
      <c r="AI6544" s="70" t="str">
        <f t="shared" si="752"/>
        <v/>
      </c>
      <c r="AJ6544" s="70" t="str">
        <f t="shared" si="753"/>
        <v>X</v>
      </c>
      <c r="AK6544" s="70" t="str" cm="1">
        <f t="array" ref="AK6544">_xlfn.IFS(AH6544&lt;&gt;"","1",AI6544&lt;&gt;"","2",AJ6544&lt;&gt;"","3")</f>
        <v>3</v>
      </c>
    </row>
    <row r="6545" spans="1:37" x14ac:dyDescent="0.25">
      <c r="A6545" t="s">
        <v>2135</v>
      </c>
      <c r="B6545" t="s">
        <v>1087</v>
      </c>
      <c r="C6545" s="67" t="str">
        <f t="shared" si="749"/>
        <v>Gracie Brousil</v>
      </c>
      <c r="D6545" s="71" t="str" cm="1">
        <f t="array" ref="D6545">_xlfn.IFS(AK6545="1",CONCATENATE(C6545,"Regional"),AK6545="2",CONCATENATE(C6545,"Sectional"),AK6545="3",CONCATENATE(C6545,COUNTIF($C$1:C6545,C6545)))</f>
        <v>Gracie Brousil8</v>
      </c>
      <c r="E6545" s="66">
        <v>45187.625</v>
      </c>
      <c r="F6545" t="s">
        <v>2584</v>
      </c>
      <c r="G6545" s="46">
        <v>43</v>
      </c>
      <c r="H6545" s="46">
        <v>55</v>
      </c>
      <c r="I6545" s="46">
        <v>25</v>
      </c>
      <c r="J6545" t="s">
        <v>148</v>
      </c>
      <c r="K6545" t="s">
        <v>90</v>
      </c>
      <c r="L6545" s="46">
        <v>2753</v>
      </c>
      <c r="M6545" s="46">
        <v>36</v>
      </c>
      <c r="N6545" s="46">
        <v>35.799999999999997</v>
      </c>
      <c r="O6545" s="46">
        <v>122</v>
      </c>
      <c r="P6545" s="46">
        <f t="shared" si="750"/>
        <v>1</v>
      </c>
      <c r="R6545" s="67" t="s">
        <v>3163</v>
      </c>
      <c r="S6545" s="67">
        <f>COUNTIF(Y$2:$Y$100,R6545)</f>
        <v>0</v>
      </c>
      <c r="V6545" s="67">
        <f t="shared" si="754"/>
        <v>0</v>
      </c>
      <c r="X6545"/>
      <c r="Y6545" s="67" t="str">
        <f t="shared" si="748"/>
        <v xml:space="preserve"> </v>
      </c>
      <c r="AB6545" t="s">
        <v>90</v>
      </c>
      <c r="AC6545" s="46">
        <v>2753</v>
      </c>
      <c r="AD6545" s="46">
        <v>36</v>
      </c>
      <c r="AE6545" s="46">
        <v>35.799999999999997</v>
      </c>
      <c r="AF6545" s="46">
        <v>122</v>
      </c>
      <c r="AH6545" s="70" t="str">
        <f t="shared" si="751"/>
        <v/>
      </c>
      <c r="AI6545" s="70" t="str">
        <f t="shared" si="752"/>
        <v/>
      </c>
      <c r="AJ6545" s="70" t="str">
        <f t="shared" si="753"/>
        <v>X</v>
      </c>
      <c r="AK6545" s="70" t="str" cm="1">
        <f t="array" ref="AK6545">_xlfn.IFS(AH6545&lt;&gt;"","1",AI6545&lt;&gt;"","2",AJ6545&lt;&gt;"","3")</f>
        <v>3</v>
      </c>
    </row>
    <row r="6546" spans="1:37" x14ac:dyDescent="0.25">
      <c r="A6546" t="s">
        <v>566</v>
      </c>
      <c r="B6546" t="s">
        <v>313</v>
      </c>
      <c r="C6546" s="67" t="str">
        <f t="shared" si="749"/>
        <v>Avery Hoff</v>
      </c>
      <c r="D6546" s="71" t="str" cm="1">
        <f t="array" ref="D6546">_xlfn.IFS(AK6546="1",CONCATENATE(C6546,"Regional"),AK6546="2",CONCATENATE(C6546,"Sectional"),AK6546="3",CONCATENATE(C6546,COUNTIF($C$1:C6546,C6546)))</f>
        <v>Avery Hoff8</v>
      </c>
      <c r="E6546" s="66">
        <v>45187.625</v>
      </c>
      <c r="F6546" t="s">
        <v>2584</v>
      </c>
      <c r="G6546" s="46">
        <v>43</v>
      </c>
      <c r="H6546" s="46">
        <v>55</v>
      </c>
      <c r="I6546" s="46">
        <v>25</v>
      </c>
      <c r="J6546" t="s">
        <v>148</v>
      </c>
      <c r="K6546" t="s">
        <v>90</v>
      </c>
      <c r="L6546" s="46">
        <v>2753</v>
      </c>
      <c r="M6546" s="46">
        <v>36</v>
      </c>
      <c r="N6546" s="46">
        <v>35.799999999999997</v>
      </c>
      <c r="O6546" s="46">
        <v>122</v>
      </c>
      <c r="P6546" s="46">
        <f t="shared" si="750"/>
        <v>1</v>
      </c>
      <c r="R6546" s="67" t="s">
        <v>3165</v>
      </c>
      <c r="S6546" s="67">
        <f>COUNTIF(Y$2:$Y$100,R6546)</f>
        <v>0</v>
      </c>
      <c r="V6546" s="67">
        <f t="shared" si="754"/>
        <v>0</v>
      </c>
      <c r="X6546"/>
      <c r="Y6546" s="67" t="str">
        <f t="shared" si="748"/>
        <v xml:space="preserve"> </v>
      </c>
      <c r="AB6546" t="s">
        <v>90</v>
      </c>
      <c r="AC6546" s="46">
        <v>2753</v>
      </c>
      <c r="AD6546" s="46">
        <v>36</v>
      </c>
      <c r="AE6546" s="46">
        <v>35.799999999999997</v>
      </c>
      <c r="AF6546" s="46">
        <v>122</v>
      </c>
      <c r="AH6546" s="70" t="str">
        <f t="shared" si="751"/>
        <v/>
      </c>
      <c r="AI6546" s="70" t="str">
        <f t="shared" si="752"/>
        <v/>
      </c>
      <c r="AJ6546" s="70" t="str">
        <f t="shared" si="753"/>
        <v>X</v>
      </c>
      <c r="AK6546" s="70" t="str" cm="1">
        <f t="array" ref="AK6546">_xlfn.IFS(AH6546&lt;&gt;"","1",AI6546&lt;&gt;"","2",AJ6546&lt;&gt;"","3")</f>
        <v>3</v>
      </c>
    </row>
    <row r="6547" spans="1:37" x14ac:dyDescent="0.25">
      <c r="A6547" t="s">
        <v>2133</v>
      </c>
      <c r="B6547" t="s">
        <v>362</v>
      </c>
      <c r="C6547" s="67" t="str">
        <f t="shared" si="749"/>
        <v>Emma Helgeson</v>
      </c>
      <c r="D6547" s="71" t="str" cm="1">
        <f t="array" ref="D6547">_xlfn.IFS(AK6547="1",CONCATENATE(C6547,"Regional"),AK6547="2",CONCATENATE(C6547,"Sectional"),AK6547="3",CONCATENATE(C6547,COUNTIF($C$1:C6547,C6547)))</f>
        <v>Emma Helgeson9</v>
      </c>
      <c r="E6547" s="66">
        <v>45187.625</v>
      </c>
      <c r="F6547" t="s">
        <v>2584</v>
      </c>
      <c r="G6547" s="46">
        <v>43</v>
      </c>
      <c r="H6547" s="46">
        <v>56</v>
      </c>
      <c r="I6547" s="46">
        <v>27</v>
      </c>
      <c r="J6547" t="s">
        <v>148</v>
      </c>
      <c r="K6547" t="s">
        <v>90</v>
      </c>
      <c r="L6547" s="46">
        <v>2753</v>
      </c>
      <c r="M6547" s="46">
        <v>36</v>
      </c>
      <c r="N6547" s="46">
        <v>35.799999999999997</v>
      </c>
      <c r="O6547" s="46">
        <v>122</v>
      </c>
      <c r="P6547" s="46">
        <f t="shared" si="750"/>
        <v>1</v>
      </c>
      <c r="R6547" s="67" t="s">
        <v>3161</v>
      </c>
      <c r="S6547" s="67">
        <f>COUNTIF(Y$2:$Y$100,R6547)</f>
        <v>0</v>
      </c>
      <c r="V6547" s="67">
        <f t="shared" si="754"/>
        <v>0</v>
      </c>
      <c r="X6547"/>
      <c r="Y6547" s="67" t="str">
        <f t="shared" si="748"/>
        <v xml:space="preserve"> </v>
      </c>
      <c r="AB6547" t="s">
        <v>90</v>
      </c>
      <c r="AC6547" s="46">
        <v>2753</v>
      </c>
      <c r="AD6547" s="46">
        <v>36</v>
      </c>
      <c r="AE6547" s="46">
        <v>35.799999999999997</v>
      </c>
      <c r="AF6547" s="46">
        <v>122</v>
      </c>
      <c r="AH6547" s="70" t="str">
        <f t="shared" si="751"/>
        <v/>
      </c>
      <c r="AI6547" s="70" t="str">
        <f t="shared" si="752"/>
        <v/>
      </c>
      <c r="AJ6547" s="70" t="str">
        <f t="shared" si="753"/>
        <v>X</v>
      </c>
      <c r="AK6547" s="70" t="str" cm="1">
        <f t="array" ref="AK6547">_xlfn.IFS(AH6547&lt;&gt;"","1",AI6547&lt;&gt;"","2",AJ6547&lt;&gt;"","3")</f>
        <v>3</v>
      </c>
    </row>
    <row r="6548" spans="1:37" x14ac:dyDescent="0.25">
      <c r="A6548" t="s">
        <v>1040</v>
      </c>
      <c r="B6548" t="s">
        <v>1041</v>
      </c>
      <c r="C6548" s="67" t="str">
        <f t="shared" si="749"/>
        <v>bre sympson</v>
      </c>
      <c r="D6548" s="71" t="str" cm="1">
        <f t="array" ref="D6548">_xlfn.IFS(AK6548="1",CONCATENATE(C6548,"Regional"),AK6548="2",CONCATENATE(C6548,"Sectional"),AK6548="3",CONCATENATE(C6548,COUNTIF($C$1:C6548,C6548)))</f>
        <v>bre sympson8</v>
      </c>
      <c r="E6548" s="66">
        <v>45187.625</v>
      </c>
      <c r="F6548" t="s">
        <v>2584</v>
      </c>
      <c r="G6548" s="46">
        <v>43</v>
      </c>
      <c r="H6548" s="46">
        <v>57</v>
      </c>
      <c r="I6548" s="46">
        <v>28</v>
      </c>
      <c r="J6548" t="s">
        <v>148</v>
      </c>
      <c r="K6548" t="s">
        <v>90</v>
      </c>
      <c r="L6548" s="46">
        <v>2753</v>
      </c>
      <c r="M6548" s="46">
        <v>36</v>
      </c>
      <c r="N6548" s="46">
        <v>35.799999999999997</v>
      </c>
      <c r="O6548" s="46">
        <v>122</v>
      </c>
      <c r="P6548" s="46">
        <f t="shared" si="750"/>
        <v>1</v>
      </c>
      <c r="R6548" s="67" t="s">
        <v>1533</v>
      </c>
      <c r="S6548" s="67">
        <f>COUNTIF(Y$2:$Y$100,R6548)</f>
        <v>0</v>
      </c>
      <c r="V6548" s="67">
        <f t="shared" si="754"/>
        <v>0</v>
      </c>
      <c r="X6548"/>
      <c r="Y6548" s="67" t="str">
        <f t="shared" si="748"/>
        <v xml:space="preserve"> </v>
      </c>
      <c r="AB6548" t="s">
        <v>90</v>
      </c>
      <c r="AC6548" s="46">
        <v>2753</v>
      </c>
      <c r="AD6548" s="46">
        <v>36</v>
      </c>
      <c r="AE6548" s="46">
        <v>35.799999999999997</v>
      </c>
      <c r="AF6548" s="46">
        <v>122</v>
      </c>
      <c r="AH6548" s="70" t="str">
        <f t="shared" si="751"/>
        <v/>
      </c>
      <c r="AI6548" s="70" t="str">
        <f t="shared" si="752"/>
        <v/>
      </c>
      <c r="AJ6548" s="70" t="str">
        <f t="shared" si="753"/>
        <v>X</v>
      </c>
      <c r="AK6548" s="70" t="str" cm="1">
        <f t="array" ref="AK6548">_xlfn.IFS(AH6548&lt;&gt;"","1",AI6548&lt;&gt;"","2",AJ6548&lt;&gt;"","3")</f>
        <v>3</v>
      </c>
    </row>
    <row r="6549" spans="1:37" x14ac:dyDescent="0.25">
      <c r="A6549" t="s">
        <v>1634</v>
      </c>
      <c r="B6549" t="s">
        <v>574</v>
      </c>
      <c r="C6549" s="67" t="str">
        <f t="shared" si="749"/>
        <v>Vivi Abbott</v>
      </c>
      <c r="D6549" s="71" t="str" cm="1">
        <f t="array" ref="D6549">_xlfn.IFS(AK6549="1",CONCATENATE(C6549,"Regional"),AK6549="2",CONCATENATE(C6549,"Sectional"),AK6549="3",CONCATENATE(C6549,COUNTIF($C$1:C6549,C6549)))</f>
        <v>Vivi Abbott8</v>
      </c>
      <c r="E6549" s="66">
        <v>45187.625</v>
      </c>
      <c r="F6549" t="s">
        <v>2584</v>
      </c>
      <c r="G6549" s="46">
        <v>43</v>
      </c>
      <c r="H6549" s="46">
        <v>58</v>
      </c>
      <c r="I6549" s="46">
        <v>29</v>
      </c>
      <c r="J6549" t="s">
        <v>148</v>
      </c>
      <c r="K6549" t="s">
        <v>90</v>
      </c>
      <c r="L6549" s="46">
        <v>2753</v>
      </c>
      <c r="M6549" s="46">
        <v>36</v>
      </c>
      <c r="N6549" s="46">
        <v>35.799999999999997</v>
      </c>
      <c r="O6549" s="46">
        <v>122</v>
      </c>
      <c r="P6549" s="46">
        <f t="shared" si="750"/>
        <v>1</v>
      </c>
      <c r="R6549" s="67" t="s">
        <v>3611</v>
      </c>
      <c r="S6549" s="67">
        <f>COUNTIF(Y$2:$Y$100,R6549)</f>
        <v>0</v>
      </c>
      <c r="V6549" s="67">
        <f t="shared" si="754"/>
        <v>0</v>
      </c>
      <c r="X6549"/>
      <c r="Y6549" s="67" t="str">
        <f t="shared" si="748"/>
        <v xml:space="preserve"> </v>
      </c>
      <c r="AB6549" t="s">
        <v>90</v>
      </c>
      <c r="AC6549" s="46">
        <v>2753</v>
      </c>
      <c r="AD6549" s="46">
        <v>36</v>
      </c>
      <c r="AE6549" s="46">
        <v>35.799999999999997</v>
      </c>
      <c r="AF6549" s="46">
        <v>122</v>
      </c>
      <c r="AH6549" s="70" t="str">
        <f t="shared" si="751"/>
        <v/>
      </c>
      <c r="AI6549" s="70" t="str">
        <f t="shared" si="752"/>
        <v/>
      </c>
      <c r="AJ6549" s="70" t="str">
        <f t="shared" si="753"/>
        <v>X</v>
      </c>
      <c r="AK6549" s="70" t="str" cm="1">
        <f t="array" ref="AK6549">_xlfn.IFS(AH6549&lt;&gt;"","1",AI6549&lt;&gt;"","2",AJ6549&lt;&gt;"","3")</f>
        <v>3</v>
      </c>
    </row>
    <row r="6550" spans="1:37" x14ac:dyDescent="0.25">
      <c r="A6550" t="s">
        <v>654</v>
      </c>
      <c r="B6550" t="s">
        <v>655</v>
      </c>
      <c r="C6550" s="67" t="str">
        <f t="shared" si="749"/>
        <v>Natalee Bjornstad</v>
      </c>
      <c r="D6550" s="71" t="str" cm="1">
        <f t="array" ref="D6550">_xlfn.IFS(AK6550="1",CONCATENATE(C6550,"Regional"),AK6550="2",CONCATENATE(C6550,"Sectional"),AK6550="3",CONCATENATE(C6550,COUNTIF($C$1:C6550,C6550)))</f>
        <v>Natalee Bjornstad9</v>
      </c>
      <c r="E6550" s="66">
        <v>45187.625</v>
      </c>
      <c r="F6550" t="s">
        <v>2584</v>
      </c>
      <c r="G6550" s="46">
        <v>43</v>
      </c>
      <c r="H6550" s="46">
        <v>58</v>
      </c>
      <c r="I6550" s="46">
        <v>29</v>
      </c>
      <c r="J6550" t="s">
        <v>148</v>
      </c>
      <c r="K6550" t="s">
        <v>90</v>
      </c>
      <c r="L6550" s="46">
        <v>2753</v>
      </c>
      <c r="M6550" s="46">
        <v>36</v>
      </c>
      <c r="N6550" s="46">
        <v>35.799999999999997</v>
      </c>
      <c r="O6550" s="46">
        <v>122</v>
      </c>
      <c r="P6550" s="46">
        <f t="shared" si="750"/>
        <v>1</v>
      </c>
      <c r="R6550" s="67" t="s">
        <v>1278</v>
      </c>
      <c r="S6550" s="67">
        <f>COUNTIF(Y$2:$Y$100,R6550)</f>
        <v>0</v>
      </c>
      <c r="V6550" s="67">
        <f t="shared" si="754"/>
        <v>0</v>
      </c>
      <c r="X6550"/>
      <c r="Y6550" s="67" t="str">
        <f t="shared" si="748"/>
        <v xml:space="preserve"> </v>
      </c>
      <c r="AB6550" t="s">
        <v>90</v>
      </c>
      <c r="AC6550" s="46">
        <v>2753</v>
      </c>
      <c r="AD6550" s="46">
        <v>36</v>
      </c>
      <c r="AE6550" s="46">
        <v>35.799999999999997</v>
      </c>
      <c r="AF6550" s="46">
        <v>122</v>
      </c>
      <c r="AH6550" s="70" t="str">
        <f t="shared" si="751"/>
        <v/>
      </c>
      <c r="AI6550" s="70" t="str">
        <f t="shared" si="752"/>
        <v/>
      </c>
      <c r="AJ6550" s="70" t="str">
        <f t="shared" si="753"/>
        <v>X</v>
      </c>
      <c r="AK6550" s="70" t="str" cm="1">
        <f t="array" ref="AK6550">_xlfn.IFS(AH6550&lt;&gt;"","1",AI6550&lt;&gt;"","2",AJ6550&lt;&gt;"","3")</f>
        <v>3</v>
      </c>
    </row>
    <row r="6551" spans="1:37" x14ac:dyDescent="0.25">
      <c r="A6551" t="s">
        <v>222</v>
      </c>
      <c r="B6551" t="s">
        <v>207</v>
      </c>
      <c r="C6551" s="67" t="str">
        <f t="shared" si="749"/>
        <v>Taylor Bush</v>
      </c>
      <c r="D6551" s="71" t="str" cm="1">
        <f t="array" ref="D6551">_xlfn.IFS(AK6551="1",CONCATENATE(C6551,"Regional"),AK6551="2",CONCATENATE(C6551,"Sectional"),AK6551="3",CONCATENATE(C6551,COUNTIF($C$1:C6551,C6551)))</f>
        <v>Taylor Bush8</v>
      </c>
      <c r="E6551" s="66">
        <v>45187.625</v>
      </c>
      <c r="F6551" t="s">
        <v>2584</v>
      </c>
      <c r="G6551" s="46">
        <v>43</v>
      </c>
      <c r="H6551" s="46">
        <v>60</v>
      </c>
      <c r="I6551" s="46">
        <v>31</v>
      </c>
      <c r="J6551" t="s">
        <v>148</v>
      </c>
      <c r="K6551" t="s">
        <v>90</v>
      </c>
      <c r="L6551" s="46">
        <v>2753</v>
      </c>
      <c r="M6551" s="46">
        <v>36</v>
      </c>
      <c r="N6551" s="46">
        <v>35.799999999999997</v>
      </c>
      <c r="O6551" s="46">
        <v>122</v>
      </c>
      <c r="P6551" s="46">
        <f t="shared" si="750"/>
        <v>1</v>
      </c>
      <c r="R6551" s="67" t="s">
        <v>3610</v>
      </c>
      <c r="S6551" s="67">
        <f>COUNTIF(Y$2:$Y$100,R6551)</f>
        <v>0</v>
      </c>
      <c r="V6551" s="67">
        <f t="shared" si="754"/>
        <v>0</v>
      </c>
      <c r="X6551"/>
      <c r="Y6551" s="67" t="str">
        <f t="shared" si="748"/>
        <v xml:space="preserve"> </v>
      </c>
      <c r="AB6551" t="s">
        <v>90</v>
      </c>
      <c r="AC6551" s="46">
        <v>2753</v>
      </c>
      <c r="AD6551" s="46">
        <v>36</v>
      </c>
      <c r="AE6551" s="46">
        <v>35.799999999999997</v>
      </c>
      <c r="AF6551" s="46">
        <v>122</v>
      </c>
      <c r="AH6551" s="70" t="str">
        <f t="shared" si="751"/>
        <v/>
      </c>
      <c r="AI6551" s="70" t="str">
        <f t="shared" si="752"/>
        <v/>
      </c>
      <c r="AJ6551" s="70" t="str">
        <f t="shared" si="753"/>
        <v>X</v>
      </c>
      <c r="AK6551" s="70" t="str" cm="1">
        <f t="array" ref="AK6551">_xlfn.IFS(AH6551&lt;&gt;"","1",AI6551&lt;&gt;"","2",AJ6551&lt;&gt;"","3")</f>
        <v>3</v>
      </c>
    </row>
    <row r="6552" spans="1:37" x14ac:dyDescent="0.25">
      <c r="A6552" t="s">
        <v>576</v>
      </c>
      <c r="B6552" t="s">
        <v>577</v>
      </c>
      <c r="C6552" s="67" t="str">
        <f t="shared" si="749"/>
        <v>Bernie Falbo</v>
      </c>
      <c r="D6552" s="71" t="str" cm="1">
        <f t="array" ref="D6552">_xlfn.IFS(AK6552="1",CONCATENATE(C6552,"Regional"),AK6552="2",CONCATENATE(C6552,"Sectional"),AK6552="3",CONCATENATE(C6552,COUNTIF($C$1:C6552,C6552)))</f>
        <v>Bernie Falbo4</v>
      </c>
      <c r="E6552" s="66">
        <v>45187.625</v>
      </c>
      <c r="F6552" t="s">
        <v>2584</v>
      </c>
      <c r="G6552" s="46">
        <v>43</v>
      </c>
      <c r="H6552" s="46">
        <v>61</v>
      </c>
      <c r="I6552" s="46">
        <v>32</v>
      </c>
      <c r="J6552" t="s">
        <v>148</v>
      </c>
      <c r="K6552" t="s">
        <v>90</v>
      </c>
      <c r="L6552" s="46">
        <v>2753</v>
      </c>
      <c r="M6552" s="46">
        <v>36</v>
      </c>
      <c r="N6552" s="46">
        <v>35.799999999999997</v>
      </c>
      <c r="O6552" s="46">
        <v>122</v>
      </c>
      <c r="P6552" s="46">
        <f t="shared" si="750"/>
        <v>1</v>
      </c>
      <c r="R6552" s="67" t="s">
        <v>1230</v>
      </c>
      <c r="S6552" s="67">
        <f>COUNTIF(Y$2:$Y$100,R6552)</f>
        <v>0</v>
      </c>
      <c r="V6552" s="67">
        <f t="shared" si="754"/>
        <v>0</v>
      </c>
      <c r="X6552"/>
      <c r="Y6552" s="67" t="str">
        <f t="shared" si="748"/>
        <v xml:space="preserve"> </v>
      </c>
      <c r="AB6552" t="s">
        <v>90</v>
      </c>
      <c r="AC6552" s="46">
        <v>2753</v>
      </c>
      <c r="AD6552" s="46">
        <v>36</v>
      </c>
      <c r="AE6552" s="46">
        <v>35.799999999999997</v>
      </c>
      <c r="AF6552" s="46">
        <v>122</v>
      </c>
      <c r="AH6552" s="70" t="str">
        <f t="shared" si="751"/>
        <v/>
      </c>
      <c r="AI6552" s="70" t="str">
        <f t="shared" si="752"/>
        <v/>
      </c>
      <c r="AJ6552" s="70" t="str">
        <f t="shared" si="753"/>
        <v>X</v>
      </c>
      <c r="AK6552" s="70" t="str" cm="1">
        <f t="array" ref="AK6552">_xlfn.IFS(AH6552&lt;&gt;"","1",AI6552&lt;&gt;"","2",AJ6552&lt;&gt;"","3")</f>
        <v>3</v>
      </c>
    </row>
    <row r="6553" spans="1:37" x14ac:dyDescent="0.25">
      <c r="A6553" t="s">
        <v>225</v>
      </c>
      <c r="B6553" t="s">
        <v>585</v>
      </c>
      <c r="C6553" s="67" t="str">
        <f t="shared" si="749"/>
        <v>Ayda Carufel</v>
      </c>
      <c r="D6553" s="71" t="str" cm="1">
        <f t="array" ref="D6553">_xlfn.IFS(AK6553="1",CONCATENATE(C6553,"Regional"),AK6553="2",CONCATENATE(C6553,"Sectional"),AK6553="3",CONCATENATE(C6553,COUNTIF($C$1:C6553,C6553)))</f>
        <v>Ayda Carufel7</v>
      </c>
      <c r="E6553" s="66">
        <v>45187.625</v>
      </c>
      <c r="F6553" t="s">
        <v>2584</v>
      </c>
      <c r="G6553" s="46">
        <v>43</v>
      </c>
      <c r="H6553" s="46">
        <v>62</v>
      </c>
      <c r="I6553" s="46">
        <v>33</v>
      </c>
      <c r="J6553" t="s">
        <v>148</v>
      </c>
      <c r="K6553" t="s">
        <v>90</v>
      </c>
      <c r="L6553" s="46">
        <v>2753</v>
      </c>
      <c r="M6553" s="46">
        <v>36</v>
      </c>
      <c r="N6553" s="46">
        <v>35.799999999999997</v>
      </c>
      <c r="O6553" s="46">
        <v>122</v>
      </c>
      <c r="P6553" s="46">
        <f t="shared" si="750"/>
        <v>1</v>
      </c>
      <c r="R6553" s="67" t="s">
        <v>1234</v>
      </c>
      <c r="S6553" s="67">
        <f>COUNTIF(Y$2:$Y$100,R6553)</f>
        <v>0</v>
      </c>
      <c r="V6553" s="67">
        <f t="shared" si="754"/>
        <v>0</v>
      </c>
      <c r="X6553"/>
      <c r="Y6553" s="67" t="str">
        <f t="shared" ref="Y6553:Y6616" si="755">CONCATENATE(W6553," ",X6553)</f>
        <v xml:space="preserve"> </v>
      </c>
      <c r="AB6553" t="s">
        <v>90</v>
      </c>
      <c r="AC6553" s="46">
        <v>2753</v>
      </c>
      <c r="AD6553" s="46">
        <v>36</v>
      </c>
      <c r="AE6553" s="46">
        <v>35.799999999999997</v>
      </c>
      <c r="AF6553" s="46">
        <v>122</v>
      </c>
      <c r="AH6553" s="70" t="str">
        <f t="shared" si="751"/>
        <v/>
      </c>
      <c r="AI6553" s="70" t="str">
        <f t="shared" si="752"/>
        <v/>
      </c>
      <c r="AJ6553" s="70" t="str">
        <f t="shared" si="753"/>
        <v>X</v>
      </c>
      <c r="AK6553" s="70" t="str" cm="1">
        <f t="array" ref="AK6553">_xlfn.IFS(AH6553&lt;&gt;"","1",AI6553&lt;&gt;"","2",AJ6553&lt;&gt;"","3")</f>
        <v>3</v>
      </c>
    </row>
    <row r="6554" spans="1:37" x14ac:dyDescent="0.25">
      <c r="A6554" t="s">
        <v>191</v>
      </c>
      <c r="B6554" t="s">
        <v>575</v>
      </c>
      <c r="C6554" s="67" t="str">
        <f t="shared" si="749"/>
        <v>Greta Bakken</v>
      </c>
      <c r="D6554" s="71" t="str" cm="1">
        <f t="array" ref="D6554">_xlfn.IFS(AK6554="1",CONCATENATE(C6554,"Regional"),AK6554="2",CONCATENATE(C6554,"Sectional"),AK6554="3",CONCATENATE(C6554,COUNTIF($C$1:C6554,C6554)))</f>
        <v>Greta Bakken10</v>
      </c>
      <c r="E6554" s="66">
        <v>45187.625</v>
      </c>
      <c r="F6554" t="s">
        <v>2584</v>
      </c>
      <c r="G6554" s="46">
        <v>43</v>
      </c>
      <c r="H6554" s="46">
        <v>62</v>
      </c>
      <c r="I6554" s="46">
        <v>33</v>
      </c>
      <c r="J6554" t="s">
        <v>148</v>
      </c>
      <c r="K6554" t="s">
        <v>90</v>
      </c>
      <c r="L6554" s="46">
        <v>2753</v>
      </c>
      <c r="M6554" s="46">
        <v>36</v>
      </c>
      <c r="N6554" s="46">
        <v>35.799999999999997</v>
      </c>
      <c r="O6554" s="46">
        <v>122</v>
      </c>
      <c r="P6554" s="46">
        <f t="shared" si="750"/>
        <v>1</v>
      </c>
      <c r="R6554" s="67" t="s">
        <v>1229</v>
      </c>
      <c r="S6554" s="67">
        <f>COUNTIF(Y$2:$Y$100,R6554)</f>
        <v>0</v>
      </c>
      <c r="V6554" s="67">
        <f t="shared" si="754"/>
        <v>0</v>
      </c>
      <c r="X6554"/>
      <c r="Y6554" s="67" t="str">
        <f t="shared" si="755"/>
        <v xml:space="preserve"> </v>
      </c>
      <c r="AB6554" t="s">
        <v>90</v>
      </c>
      <c r="AC6554" s="46">
        <v>2753</v>
      </c>
      <c r="AD6554" s="46">
        <v>36</v>
      </c>
      <c r="AE6554" s="46">
        <v>35.799999999999997</v>
      </c>
      <c r="AF6554" s="46">
        <v>122</v>
      </c>
      <c r="AH6554" s="70" t="str">
        <f t="shared" si="751"/>
        <v/>
      </c>
      <c r="AI6554" s="70" t="str">
        <f t="shared" si="752"/>
        <v/>
      </c>
      <c r="AJ6554" s="70" t="str">
        <f t="shared" si="753"/>
        <v>X</v>
      </c>
      <c r="AK6554" s="70" t="str" cm="1">
        <f t="array" ref="AK6554">_xlfn.IFS(AH6554&lt;&gt;"","1",AI6554&lt;&gt;"","2",AJ6554&lt;&gt;"","3")</f>
        <v>3</v>
      </c>
    </row>
    <row r="6555" spans="1:37" x14ac:dyDescent="0.25">
      <c r="A6555" t="s">
        <v>1697</v>
      </c>
      <c r="B6555" t="s">
        <v>1696</v>
      </c>
      <c r="C6555" s="67" t="str">
        <f t="shared" si="749"/>
        <v>Nikki Covington</v>
      </c>
      <c r="D6555" s="71" t="str" cm="1">
        <f t="array" ref="D6555">_xlfn.IFS(AK6555="1",CONCATENATE(C6555,"Regional"),AK6555="2",CONCATENATE(C6555,"Sectional"),AK6555="3",CONCATENATE(C6555,COUNTIF($C$1:C6555,C6555)))</f>
        <v>Nikki Covington2</v>
      </c>
      <c r="E6555" s="66">
        <v>45187.625</v>
      </c>
      <c r="F6555" t="s">
        <v>2584</v>
      </c>
      <c r="G6555" s="46">
        <v>43</v>
      </c>
      <c r="H6555" s="46">
        <v>62</v>
      </c>
      <c r="I6555" s="46">
        <v>33</v>
      </c>
      <c r="J6555" t="s">
        <v>148</v>
      </c>
      <c r="K6555" t="s">
        <v>90</v>
      </c>
      <c r="L6555" s="46">
        <v>2753</v>
      </c>
      <c r="M6555" s="46">
        <v>36</v>
      </c>
      <c r="N6555" s="46">
        <v>35.799999999999997</v>
      </c>
      <c r="O6555" s="46">
        <v>122</v>
      </c>
      <c r="P6555" s="46">
        <f t="shared" si="750"/>
        <v>1</v>
      </c>
      <c r="R6555" s="67" t="s">
        <v>3677</v>
      </c>
      <c r="S6555" s="67">
        <f>COUNTIF(Y$2:$Y$100,R6555)</f>
        <v>0</v>
      </c>
      <c r="V6555" s="67">
        <f t="shared" si="754"/>
        <v>0</v>
      </c>
      <c r="X6555"/>
      <c r="Y6555" s="67" t="str">
        <f t="shared" si="755"/>
        <v xml:space="preserve"> </v>
      </c>
      <c r="AB6555" t="s">
        <v>90</v>
      </c>
      <c r="AC6555" s="46">
        <v>2753</v>
      </c>
      <c r="AD6555" s="46">
        <v>36</v>
      </c>
      <c r="AE6555" s="46">
        <v>35.799999999999997</v>
      </c>
      <c r="AF6555" s="46">
        <v>122</v>
      </c>
      <c r="AH6555" s="70" t="str">
        <f t="shared" si="751"/>
        <v/>
      </c>
      <c r="AI6555" s="70" t="str">
        <f t="shared" si="752"/>
        <v/>
      </c>
      <c r="AJ6555" s="70" t="str">
        <f t="shared" si="753"/>
        <v>X</v>
      </c>
      <c r="AK6555" s="70" t="str" cm="1">
        <f t="array" ref="AK6555">_xlfn.IFS(AH6555&lt;&gt;"","1",AI6555&lt;&gt;"","2",AJ6555&lt;&gt;"","3")</f>
        <v>3</v>
      </c>
    </row>
    <row r="6556" spans="1:37" x14ac:dyDescent="0.25">
      <c r="A6556" t="s">
        <v>2224</v>
      </c>
      <c r="B6556" t="s">
        <v>2225</v>
      </c>
      <c r="C6556" s="67" t="str">
        <f t="shared" si="749"/>
        <v>maranda herum</v>
      </c>
      <c r="D6556" s="71" t="str" cm="1">
        <f t="array" ref="D6556">_xlfn.IFS(AK6556="1",CONCATENATE(C6556,"Regional"),AK6556="2",CONCATENATE(C6556,"Sectional"),AK6556="3",CONCATENATE(C6556,COUNTIF($C$1:C6556,C6556)))</f>
        <v>maranda herum7</v>
      </c>
      <c r="E6556" s="66">
        <v>45187.625</v>
      </c>
      <c r="F6556" t="s">
        <v>2584</v>
      </c>
      <c r="G6556" s="46">
        <v>43</v>
      </c>
      <c r="H6556" s="46">
        <v>62</v>
      </c>
      <c r="I6556" s="46">
        <v>33</v>
      </c>
      <c r="J6556" t="s">
        <v>148</v>
      </c>
      <c r="K6556" t="s">
        <v>90</v>
      </c>
      <c r="L6556" s="46">
        <v>2753</v>
      </c>
      <c r="M6556" s="46">
        <v>36</v>
      </c>
      <c r="N6556" s="46">
        <v>35.799999999999997</v>
      </c>
      <c r="O6556" s="46">
        <v>122</v>
      </c>
      <c r="P6556" s="46">
        <f t="shared" si="750"/>
        <v>1</v>
      </c>
      <c r="R6556" s="67" t="s">
        <v>3247</v>
      </c>
      <c r="S6556" s="67">
        <f>COUNTIF(Y$2:$Y$100,R6556)</f>
        <v>0</v>
      </c>
      <c r="V6556" s="67">
        <f t="shared" si="754"/>
        <v>0</v>
      </c>
      <c r="X6556"/>
      <c r="Y6556" s="67" t="str">
        <f t="shared" si="755"/>
        <v xml:space="preserve"> </v>
      </c>
      <c r="AB6556" t="s">
        <v>90</v>
      </c>
      <c r="AC6556" s="46">
        <v>2753</v>
      </c>
      <c r="AD6556" s="46">
        <v>36</v>
      </c>
      <c r="AE6556" s="46">
        <v>35.799999999999997</v>
      </c>
      <c r="AF6556" s="46">
        <v>122</v>
      </c>
      <c r="AH6556" s="70" t="str">
        <f t="shared" si="751"/>
        <v/>
      </c>
      <c r="AI6556" s="70" t="str">
        <f t="shared" si="752"/>
        <v/>
      </c>
      <c r="AJ6556" s="70" t="str">
        <f t="shared" si="753"/>
        <v>X</v>
      </c>
      <c r="AK6556" s="70" t="str" cm="1">
        <f t="array" ref="AK6556">_xlfn.IFS(AH6556&lt;&gt;"","1",AI6556&lt;&gt;"","2",AJ6556&lt;&gt;"","3")</f>
        <v>3</v>
      </c>
    </row>
    <row r="6557" spans="1:37" x14ac:dyDescent="0.25">
      <c r="A6557" t="s">
        <v>244</v>
      </c>
      <c r="B6557" t="s">
        <v>650</v>
      </c>
      <c r="C6557" s="67" t="str">
        <f t="shared" si="749"/>
        <v>Izzy Jonas</v>
      </c>
      <c r="D6557" s="71" t="str" cm="1">
        <f t="array" ref="D6557">_xlfn.IFS(AK6557="1",CONCATENATE(C6557,"Regional"),AK6557="2",CONCATENATE(C6557,"Sectional"),AK6557="3",CONCATENATE(C6557,COUNTIF($C$1:C6557,C6557)))</f>
        <v>Izzy Jonas9</v>
      </c>
      <c r="E6557" s="66">
        <v>45187.625</v>
      </c>
      <c r="F6557" t="s">
        <v>2584</v>
      </c>
      <c r="G6557" s="46">
        <v>43</v>
      </c>
      <c r="H6557" s="46">
        <v>63</v>
      </c>
      <c r="I6557" s="46">
        <v>37</v>
      </c>
      <c r="J6557" t="s">
        <v>148</v>
      </c>
      <c r="K6557" t="s">
        <v>90</v>
      </c>
      <c r="L6557" s="46">
        <v>2753</v>
      </c>
      <c r="M6557" s="46">
        <v>36</v>
      </c>
      <c r="N6557" s="46">
        <v>35.799999999999997</v>
      </c>
      <c r="O6557" s="46">
        <v>122</v>
      </c>
      <c r="P6557" s="46">
        <f t="shared" si="750"/>
        <v>1</v>
      </c>
      <c r="R6557" s="67" t="s">
        <v>1284</v>
      </c>
      <c r="S6557" s="67">
        <f>COUNTIF(Y$2:$Y$100,R6557)</f>
        <v>0</v>
      </c>
      <c r="V6557" s="67">
        <f t="shared" si="754"/>
        <v>0</v>
      </c>
      <c r="X6557"/>
      <c r="Y6557" s="67" t="str">
        <f t="shared" si="755"/>
        <v xml:space="preserve"> </v>
      </c>
      <c r="AB6557" t="s">
        <v>90</v>
      </c>
      <c r="AC6557" s="46">
        <v>2753</v>
      </c>
      <c r="AD6557" s="46">
        <v>36</v>
      </c>
      <c r="AE6557" s="46">
        <v>35.799999999999997</v>
      </c>
      <c r="AF6557" s="46">
        <v>122</v>
      </c>
      <c r="AH6557" s="70" t="str">
        <f t="shared" si="751"/>
        <v/>
      </c>
      <c r="AI6557" s="70" t="str">
        <f t="shared" si="752"/>
        <v/>
      </c>
      <c r="AJ6557" s="70" t="str">
        <f t="shared" si="753"/>
        <v>X</v>
      </c>
      <c r="AK6557" s="70" t="str" cm="1">
        <f t="array" ref="AK6557">_xlfn.IFS(AH6557&lt;&gt;"","1",AI6557&lt;&gt;"","2",AJ6557&lt;&gt;"","3")</f>
        <v>3</v>
      </c>
    </row>
    <row r="6558" spans="1:37" x14ac:dyDescent="0.25">
      <c r="A6558" t="s">
        <v>2136</v>
      </c>
      <c r="B6558" t="s">
        <v>2137</v>
      </c>
      <c r="C6558" s="67" t="str">
        <f t="shared" si="749"/>
        <v>ashlee frank</v>
      </c>
      <c r="D6558" s="71" t="str" cm="1">
        <f t="array" ref="D6558">_xlfn.IFS(AK6558="1",CONCATENATE(C6558,"Regional"),AK6558="2",CONCATENATE(C6558,"Sectional"),AK6558="3",CONCATENATE(C6558,COUNTIF($C$1:C6558,C6558)))</f>
        <v>ashlee frank8</v>
      </c>
      <c r="E6558" s="66">
        <v>45187.625</v>
      </c>
      <c r="F6558" t="s">
        <v>2584</v>
      </c>
      <c r="G6558" s="46">
        <v>43</v>
      </c>
      <c r="H6558" s="46">
        <v>63</v>
      </c>
      <c r="I6558" s="46">
        <v>37</v>
      </c>
      <c r="J6558" t="s">
        <v>148</v>
      </c>
      <c r="K6558" t="s">
        <v>90</v>
      </c>
      <c r="L6558" s="46">
        <v>2753</v>
      </c>
      <c r="M6558" s="46">
        <v>36</v>
      </c>
      <c r="N6558" s="46">
        <v>35.799999999999997</v>
      </c>
      <c r="O6558" s="46">
        <v>122</v>
      </c>
      <c r="P6558" s="46">
        <f t="shared" si="750"/>
        <v>1</v>
      </c>
      <c r="R6558" s="67" t="s">
        <v>3164</v>
      </c>
      <c r="S6558" s="67">
        <f>COUNTIF(Y$2:$Y$100,R6558)</f>
        <v>0</v>
      </c>
      <c r="V6558" s="67">
        <f t="shared" si="754"/>
        <v>0</v>
      </c>
      <c r="X6558"/>
      <c r="Y6558" s="67" t="str">
        <f t="shared" si="755"/>
        <v xml:space="preserve"> </v>
      </c>
      <c r="AB6558" t="s">
        <v>90</v>
      </c>
      <c r="AC6558" s="46">
        <v>2753</v>
      </c>
      <c r="AD6558" s="46">
        <v>36</v>
      </c>
      <c r="AE6558" s="46">
        <v>35.799999999999997</v>
      </c>
      <c r="AF6558" s="46">
        <v>122</v>
      </c>
      <c r="AH6558" s="70" t="str">
        <f t="shared" si="751"/>
        <v/>
      </c>
      <c r="AI6558" s="70" t="str">
        <f t="shared" si="752"/>
        <v/>
      </c>
      <c r="AJ6558" s="70" t="str">
        <f t="shared" si="753"/>
        <v>X</v>
      </c>
      <c r="AK6558" s="70" t="str" cm="1">
        <f t="array" ref="AK6558">_xlfn.IFS(AH6558&lt;&gt;"","1",AI6558&lt;&gt;"","2",AJ6558&lt;&gt;"","3")</f>
        <v>3</v>
      </c>
    </row>
    <row r="6559" spans="1:37" x14ac:dyDescent="0.25">
      <c r="A6559" t="s">
        <v>2138</v>
      </c>
      <c r="B6559" t="s">
        <v>2139</v>
      </c>
      <c r="C6559" s="67" t="str">
        <f t="shared" si="749"/>
        <v>Nola Freeman</v>
      </c>
      <c r="D6559" s="71" t="str" cm="1">
        <f t="array" ref="D6559">_xlfn.IFS(AK6559="1",CONCATENATE(C6559,"Regional"),AK6559="2",CONCATENATE(C6559,"Sectional"),AK6559="3",CONCATENATE(C6559,COUNTIF($C$1:C6559,C6559)))</f>
        <v>Nola Freeman9</v>
      </c>
      <c r="E6559" s="66">
        <v>45187.625</v>
      </c>
      <c r="F6559" t="s">
        <v>2584</v>
      </c>
      <c r="G6559" s="46">
        <v>43</v>
      </c>
      <c r="H6559" s="46">
        <v>63</v>
      </c>
      <c r="I6559" s="46">
        <v>37</v>
      </c>
      <c r="J6559" t="s">
        <v>148</v>
      </c>
      <c r="K6559" t="s">
        <v>90</v>
      </c>
      <c r="L6559" s="46">
        <v>2753</v>
      </c>
      <c r="M6559" s="46">
        <v>36</v>
      </c>
      <c r="N6559" s="46">
        <v>35.799999999999997</v>
      </c>
      <c r="O6559" s="46">
        <v>122</v>
      </c>
      <c r="P6559" s="46">
        <f t="shared" si="750"/>
        <v>1</v>
      </c>
      <c r="R6559" s="67" t="s">
        <v>3166</v>
      </c>
      <c r="S6559" s="67">
        <f>COUNTIF(Y$2:$Y$100,R6559)</f>
        <v>0</v>
      </c>
      <c r="V6559" s="67">
        <f t="shared" si="754"/>
        <v>0</v>
      </c>
      <c r="X6559"/>
      <c r="Y6559" s="67" t="str">
        <f t="shared" si="755"/>
        <v xml:space="preserve"> </v>
      </c>
      <c r="AB6559" t="s">
        <v>90</v>
      </c>
      <c r="AC6559" s="46">
        <v>2753</v>
      </c>
      <c r="AD6559" s="46">
        <v>36</v>
      </c>
      <c r="AE6559" s="46">
        <v>35.799999999999997</v>
      </c>
      <c r="AF6559" s="46">
        <v>122</v>
      </c>
      <c r="AH6559" s="70" t="str">
        <f t="shared" si="751"/>
        <v/>
      </c>
      <c r="AI6559" s="70" t="str">
        <f t="shared" si="752"/>
        <v/>
      </c>
      <c r="AJ6559" s="70" t="str">
        <f t="shared" si="753"/>
        <v>X</v>
      </c>
      <c r="AK6559" s="70" t="str" cm="1">
        <f t="array" ref="AK6559">_xlfn.IFS(AH6559&lt;&gt;"","1",AI6559&lt;&gt;"","2",AJ6559&lt;&gt;"","3")</f>
        <v>3</v>
      </c>
    </row>
    <row r="6560" spans="1:37" x14ac:dyDescent="0.25">
      <c r="A6560" t="s">
        <v>2140</v>
      </c>
      <c r="B6560" t="s">
        <v>502</v>
      </c>
      <c r="C6560" s="67" t="str">
        <f t="shared" si="749"/>
        <v>Kelly Moritz</v>
      </c>
      <c r="D6560" s="71" t="str" cm="1">
        <f t="array" ref="D6560">_xlfn.IFS(AK6560="1",CONCATENATE(C6560,"Regional"),AK6560="2",CONCATENATE(C6560,"Sectional"),AK6560="3",CONCATENATE(C6560,COUNTIF($C$1:C6560,C6560)))</f>
        <v>Kelly Moritz5</v>
      </c>
      <c r="E6560" s="66">
        <v>45187.625</v>
      </c>
      <c r="F6560" t="s">
        <v>2584</v>
      </c>
      <c r="G6560" s="46">
        <v>43</v>
      </c>
      <c r="H6560" s="46">
        <v>64</v>
      </c>
      <c r="I6560" s="46">
        <v>40</v>
      </c>
      <c r="J6560" t="s">
        <v>148</v>
      </c>
      <c r="K6560" t="s">
        <v>90</v>
      </c>
      <c r="L6560" s="46">
        <v>2753</v>
      </c>
      <c r="M6560" s="46">
        <v>36</v>
      </c>
      <c r="N6560" s="46">
        <v>35.799999999999997</v>
      </c>
      <c r="O6560" s="46">
        <v>122</v>
      </c>
      <c r="P6560" s="46">
        <f t="shared" si="750"/>
        <v>1</v>
      </c>
      <c r="R6560" s="67" t="s">
        <v>3167</v>
      </c>
      <c r="S6560" s="67">
        <f>COUNTIF(Y$2:$Y$100,R6560)</f>
        <v>0</v>
      </c>
      <c r="V6560" s="67">
        <f t="shared" si="754"/>
        <v>0</v>
      </c>
      <c r="X6560"/>
      <c r="Y6560" s="67" t="str">
        <f t="shared" si="755"/>
        <v xml:space="preserve"> </v>
      </c>
      <c r="AB6560" t="s">
        <v>90</v>
      </c>
      <c r="AC6560" s="46">
        <v>2753</v>
      </c>
      <c r="AD6560" s="46">
        <v>36</v>
      </c>
      <c r="AE6560" s="46">
        <v>35.799999999999997</v>
      </c>
      <c r="AF6560" s="46">
        <v>122</v>
      </c>
      <c r="AH6560" s="70" t="str">
        <f t="shared" si="751"/>
        <v/>
      </c>
      <c r="AI6560" s="70" t="str">
        <f t="shared" si="752"/>
        <v/>
      </c>
      <c r="AJ6560" s="70" t="str">
        <f t="shared" si="753"/>
        <v>X</v>
      </c>
      <c r="AK6560" s="70" t="str" cm="1">
        <f t="array" ref="AK6560">_xlfn.IFS(AH6560&lt;&gt;"","1",AI6560&lt;&gt;"","2",AJ6560&lt;&gt;"","3")</f>
        <v>3</v>
      </c>
    </row>
    <row r="6561" spans="1:37" x14ac:dyDescent="0.25">
      <c r="A6561" t="s">
        <v>2222</v>
      </c>
      <c r="B6561" t="s">
        <v>2223</v>
      </c>
      <c r="C6561" s="67" t="str">
        <f t="shared" si="749"/>
        <v>Hayley Settem</v>
      </c>
      <c r="D6561" s="71" t="str" cm="1">
        <f t="array" ref="D6561">_xlfn.IFS(AK6561="1",CONCATENATE(C6561,"Regional"),AK6561="2",CONCATENATE(C6561,"Sectional"),AK6561="3",CONCATENATE(C6561,COUNTIF($C$1:C6561,C6561)))</f>
        <v>Hayley Settem2</v>
      </c>
      <c r="E6561" s="66">
        <v>45187.625</v>
      </c>
      <c r="F6561" t="s">
        <v>2584</v>
      </c>
      <c r="G6561" s="46">
        <v>43</v>
      </c>
      <c r="H6561" s="46">
        <v>67</v>
      </c>
      <c r="I6561" s="46">
        <v>41</v>
      </c>
      <c r="J6561" t="s">
        <v>148</v>
      </c>
      <c r="K6561" t="s">
        <v>90</v>
      </c>
      <c r="L6561" s="46">
        <v>2753</v>
      </c>
      <c r="M6561" s="46">
        <v>36</v>
      </c>
      <c r="N6561" s="46">
        <v>35.799999999999997</v>
      </c>
      <c r="O6561" s="46">
        <v>122</v>
      </c>
      <c r="P6561" s="46">
        <f t="shared" si="750"/>
        <v>1</v>
      </c>
      <c r="R6561" s="67" t="s">
        <v>3246</v>
      </c>
      <c r="S6561" s="67">
        <f>COUNTIF(Y$2:$Y$100,R6561)</f>
        <v>0</v>
      </c>
      <c r="V6561" s="67">
        <f t="shared" si="754"/>
        <v>0</v>
      </c>
      <c r="X6561"/>
      <c r="Y6561" s="67" t="str">
        <f t="shared" si="755"/>
        <v xml:space="preserve"> </v>
      </c>
      <c r="AB6561" t="s">
        <v>90</v>
      </c>
      <c r="AC6561" s="46">
        <v>2753</v>
      </c>
      <c r="AD6561" s="46">
        <v>36</v>
      </c>
      <c r="AE6561" s="46">
        <v>35.799999999999997</v>
      </c>
      <c r="AF6561" s="46">
        <v>122</v>
      </c>
      <c r="AH6561" s="70" t="str">
        <f t="shared" si="751"/>
        <v/>
      </c>
      <c r="AI6561" s="70" t="str">
        <f t="shared" si="752"/>
        <v/>
      </c>
      <c r="AJ6561" s="70" t="str">
        <f t="shared" si="753"/>
        <v>X</v>
      </c>
      <c r="AK6561" s="70" t="str" cm="1">
        <f t="array" ref="AK6561">_xlfn.IFS(AH6561&lt;&gt;"","1",AI6561&lt;&gt;"","2",AJ6561&lt;&gt;"","3")</f>
        <v>3</v>
      </c>
    </row>
    <row r="6562" spans="1:37" x14ac:dyDescent="0.25">
      <c r="A6562" t="s">
        <v>310</v>
      </c>
      <c r="B6562" t="s">
        <v>280</v>
      </c>
      <c r="C6562" s="67" t="str">
        <f t="shared" si="749"/>
        <v>Kennedy Miller</v>
      </c>
      <c r="D6562" s="71" t="str" cm="1">
        <f t="array" ref="D6562">_xlfn.IFS(AK6562="1",CONCATENATE(C6562,"Regional"),AK6562="2",CONCATENATE(C6562,"Sectional"),AK6562="3",CONCATENATE(C6562,COUNTIF($C$1:C6562,C6562)))</f>
        <v>Kennedy Miller7</v>
      </c>
      <c r="E6562" s="66">
        <v>45187.625</v>
      </c>
      <c r="F6562" t="s">
        <v>2584</v>
      </c>
      <c r="G6562" s="46">
        <v>43</v>
      </c>
      <c r="H6562" s="46">
        <v>70</v>
      </c>
      <c r="I6562" s="46">
        <v>42</v>
      </c>
      <c r="J6562" t="s">
        <v>148</v>
      </c>
      <c r="K6562" t="s">
        <v>90</v>
      </c>
      <c r="L6562" s="46">
        <v>2753</v>
      </c>
      <c r="M6562" s="46">
        <v>36</v>
      </c>
      <c r="N6562" s="46">
        <v>35.799999999999997</v>
      </c>
      <c r="O6562" s="46">
        <v>122</v>
      </c>
      <c r="P6562" s="46">
        <f t="shared" si="750"/>
        <v>1</v>
      </c>
      <c r="R6562" s="67" t="s">
        <v>3168</v>
      </c>
      <c r="S6562" s="67">
        <f>COUNTIF(Y$2:$Y$100,R6562)</f>
        <v>0</v>
      </c>
      <c r="V6562" s="67">
        <f t="shared" si="754"/>
        <v>0</v>
      </c>
      <c r="X6562"/>
      <c r="Y6562" s="67" t="str">
        <f t="shared" si="755"/>
        <v xml:space="preserve"> </v>
      </c>
      <c r="AB6562" t="s">
        <v>90</v>
      </c>
      <c r="AC6562" s="46">
        <v>2753</v>
      </c>
      <c r="AD6562" s="46">
        <v>36</v>
      </c>
      <c r="AE6562" s="46">
        <v>35.799999999999997</v>
      </c>
      <c r="AF6562" s="46">
        <v>122</v>
      </c>
      <c r="AH6562" s="70" t="str">
        <f t="shared" si="751"/>
        <v/>
      </c>
      <c r="AI6562" s="70" t="str">
        <f t="shared" si="752"/>
        <v/>
      </c>
      <c r="AJ6562" s="70" t="str">
        <f t="shared" si="753"/>
        <v>X</v>
      </c>
      <c r="AK6562" s="70" t="str" cm="1">
        <f t="array" ref="AK6562">_xlfn.IFS(AH6562&lt;&gt;"","1",AI6562&lt;&gt;"","2",AJ6562&lt;&gt;"","3")</f>
        <v>3</v>
      </c>
    </row>
    <row r="6563" spans="1:37" x14ac:dyDescent="0.25">
      <c r="A6563" t="s">
        <v>2134</v>
      </c>
      <c r="B6563" t="s">
        <v>434</v>
      </c>
      <c r="C6563" s="67" t="str">
        <f t="shared" si="749"/>
        <v>Ella Omann</v>
      </c>
      <c r="D6563" s="71" t="str" cm="1">
        <f t="array" ref="D6563">_xlfn.IFS(AK6563="1",CONCATENATE(C6563,"Regional"),AK6563="2",CONCATENATE(C6563,"Sectional"),AK6563="3",CONCATENATE(C6563,COUNTIF($C$1:C6563,C6563)))</f>
        <v>Ella Omann7</v>
      </c>
      <c r="E6563" s="66">
        <v>45187.625</v>
      </c>
      <c r="F6563" t="s">
        <v>2584</v>
      </c>
      <c r="G6563" s="46">
        <v>43</v>
      </c>
      <c r="H6563" s="46">
        <v>75</v>
      </c>
      <c r="I6563" s="46">
        <v>43</v>
      </c>
      <c r="J6563" t="s">
        <v>148</v>
      </c>
      <c r="K6563" t="s">
        <v>90</v>
      </c>
      <c r="L6563" s="46">
        <v>2753</v>
      </c>
      <c r="M6563" s="46">
        <v>36</v>
      </c>
      <c r="N6563" s="46">
        <v>35.799999999999997</v>
      </c>
      <c r="O6563" s="46">
        <v>122</v>
      </c>
      <c r="P6563" s="46">
        <f t="shared" si="750"/>
        <v>1</v>
      </c>
      <c r="R6563" s="67" t="s">
        <v>3162</v>
      </c>
      <c r="S6563" s="67">
        <f>COUNTIF(Y$2:$Y$100,R6563)</f>
        <v>0</v>
      </c>
      <c r="V6563" s="67">
        <f t="shared" si="754"/>
        <v>0</v>
      </c>
      <c r="X6563"/>
      <c r="Y6563" s="67" t="str">
        <f t="shared" si="755"/>
        <v xml:space="preserve"> </v>
      </c>
      <c r="AB6563" t="s">
        <v>90</v>
      </c>
      <c r="AC6563" s="46">
        <v>2753</v>
      </c>
      <c r="AD6563" s="46">
        <v>36</v>
      </c>
      <c r="AE6563" s="46">
        <v>35.799999999999997</v>
      </c>
      <c r="AF6563" s="46">
        <v>122</v>
      </c>
      <c r="AH6563" s="70" t="str">
        <f t="shared" si="751"/>
        <v/>
      </c>
      <c r="AI6563" s="70" t="str">
        <f t="shared" si="752"/>
        <v/>
      </c>
      <c r="AJ6563" s="70" t="str">
        <f t="shared" si="753"/>
        <v>X</v>
      </c>
      <c r="AK6563" s="70" t="str" cm="1">
        <f t="array" ref="AK6563">_xlfn.IFS(AH6563&lt;&gt;"","1",AI6563&lt;&gt;"","2",AJ6563&lt;&gt;"","3")</f>
        <v>3</v>
      </c>
    </row>
    <row r="6564" spans="1:37" x14ac:dyDescent="0.25">
      <c r="A6564" t="s">
        <v>299</v>
      </c>
      <c r="B6564" t="s">
        <v>458</v>
      </c>
      <c r="C6564" s="67" t="str">
        <f t="shared" si="749"/>
        <v>Lauren Lupinek</v>
      </c>
      <c r="D6564" s="71" t="str" cm="1">
        <f t="array" ref="D6564">_xlfn.IFS(AK6564="1",CONCATENATE(C6564,"Regional"),AK6564="2",CONCATENATE(C6564,"Sectional"),AK6564="3",CONCATENATE(C6564,COUNTIF($C$1:C6564,C6564)))</f>
        <v>Lauren Lupinek12</v>
      </c>
      <c r="E6564" s="66">
        <v>45187.645833333336</v>
      </c>
      <c r="F6564" t="s">
        <v>2445</v>
      </c>
      <c r="G6564" s="46">
        <v>42</v>
      </c>
      <c r="H6564" s="46">
        <v>38</v>
      </c>
      <c r="I6564" s="46">
        <v>1</v>
      </c>
      <c r="J6564" t="s">
        <v>149</v>
      </c>
      <c r="K6564" t="s">
        <v>90</v>
      </c>
      <c r="L6564" s="46">
        <v>2581</v>
      </c>
      <c r="M6564" s="46">
        <v>35</v>
      </c>
      <c r="N6564" s="46">
        <v>35.5</v>
      </c>
      <c r="O6564" s="46">
        <v>126</v>
      </c>
      <c r="P6564" s="46">
        <f t="shared" si="750"/>
        <v>1</v>
      </c>
      <c r="R6564" s="67" t="s">
        <v>1313</v>
      </c>
      <c r="S6564" s="67">
        <f>COUNTIF(Y$2:$Y$100,R6564)</f>
        <v>0</v>
      </c>
      <c r="V6564" s="67">
        <f t="shared" si="754"/>
        <v>0</v>
      </c>
      <c r="X6564"/>
      <c r="Y6564" s="67" t="str">
        <f t="shared" si="755"/>
        <v xml:space="preserve"> </v>
      </c>
      <c r="AB6564" t="s">
        <v>90</v>
      </c>
      <c r="AC6564" s="46">
        <v>2581</v>
      </c>
      <c r="AD6564" s="46">
        <v>35</v>
      </c>
      <c r="AE6564" s="46">
        <v>35.5</v>
      </c>
      <c r="AF6564" s="46">
        <v>126</v>
      </c>
      <c r="AH6564" s="70" t="str">
        <f t="shared" si="751"/>
        <v/>
      </c>
      <c r="AI6564" s="70" t="str">
        <f t="shared" si="752"/>
        <v/>
      </c>
      <c r="AJ6564" s="70" t="str">
        <f t="shared" si="753"/>
        <v>X</v>
      </c>
      <c r="AK6564" s="70" t="str" cm="1">
        <f t="array" ref="AK6564">_xlfn.IFS(AH6564&lt;&gt;"","1",AI6564&lt;&gt;"","2",AJ6564&lt;&gt;"","3")</f>
        <v>3</v>
      </c>
    </row>
    <row r="6565" spans="1:37" x14ac:dyDescent="0.25">
      <c r="A6565" t="s">
        <v>219</v>
      </c>
      <c r="B6565" t="s">
        <v>725</v>
      </c>
      <c r="C6565" s="67" t="str">
        <f t="shared" si="749"/>
        <v>Lia Maxwell</v>
      </c>
      <c r="D6565" s="71" t="str" cm="1">
        <f t="array" ref="D6565">_xlfn.IFS(AK6565="1",CONCATENATE(C6565,"Regional"),AK6565="2",CONCATENATE(C6565,"Sectional"),AK6565="3",CONCATENATE(C6565,COUNTIF($C$1:C6565,C6565)))</f>
        <v>Lia Maxwell12</v>
      </c>
      <c r="E6565" s="66">
        <v>45187.645833333336</v>
      </c>
      <c r="F6565" t="s">
        <v>2445</v>
      </c>
      <c r="G6565" s="46">
        <v>42</v>
      </c>
      <c r="H6565" s="46">
        <v>41</v>
      </c>
      <c r="I6565" s="46">
        <v>2</v>
      </c>
      <c r="J6565" t="s">
        <v>149</v>
      </c>
      <c r="K6565" t="s">
        <v>90</v>
      </c>
      <c r="L6565" s="46">
        <v>2581</v>
      </c>
      <c r="M6565" s="46">
        <v>35</v>
      </c>
      <c r="N6565" s="46">
        <v>35.5</v>
      </c>
      <c r="O6565" s="46">
        <v>126</v>
      </c>
      <c r="P6565" s="46">
        <f t="shared" si="750"/>
        <v>1</v>
      </c>
      <c r="R6565" s="67" t="s">
        <v>1319</v>
      </c>
      <c r="S6565" s="67">
        <f>COUNTIF(Y$2:$Y$100,R6565)</f>
        <v>0</v>
      </c>
      <c r="V6565" s="67">
        <f t="shared" si="754"/>
        <v>0</v>
      </c>
      <c r="X6565"/>
      <c r="Y6565" s="67" t="str">
        <f t="shared" si="755"/>
        <v xml:space="preserve"> </v>
      </c>
      <c r="AB6565" t="s">
        <v>90</v>
      </c>
      <c r="AC6565" s="46">
        <v>2581</v>
      </c>
      <c r="AD6565" s="46">
        <v>35</v>
      </c>
      <c r="AE6565" s="46">
        <v>35.5</v>
      </c>
      <c r="AF6565" s="46">
        <v>126</v>
      </c>
      <c r="AH6565" s="70" t="str">
        <f t="shared" si="751"/>
        <v/>
      </c>
      <c r="AI6565" s="70" t="str">
        <f t="shared" si="752"/>
        <v/>
      </c>
      <c r="AJ6565" s="70" t="str">
        <f t="shared" si="753"/>
        <v>X</v>
      </c>
      <c r="AK6565" s="70" t="str" cm="1">
        <f t="array" ref="AK6565">_xlfn.IFS(AH6565&lt;&gt;"","1",AI6565&lt;&gt;"","2",AJ6565&lt;&gt;"","3")</f>
        <v>3</v>
      </c>
    </row>
    <row r="6566" spans="1:37" x14ac:dyDescent="0.25">
      <c r="A6566" t="s">
        <v>685</v>
      </c>
      <c r="B6566" t="s">
        <v>570</v>
      </c>
      <c r="C6566" s="67" t="str">
        <f t="shared" si="749"/>
        <v>Sydney Quella</v>
      </c>
      <c r="D6566" s="71" t="str" cm="1">
        <f t="array" ref="D6566">_xlfn.IFS(AK6566="1",CONCATENATE(C6566,"Regional"),AK6566="2",CONCATENATE(C6566,"Sectional"),AK6566="3",CONCATENATE(C6566,COUNTIF($C$1:C6566,C6566)))</f>
        <v>Sydney Quella7</v>
      </c>
      <c r="E6566" s="66">
        <v>45187.645833333336</v>
      </c>
      <c r="F6566" t="s">
        <v>2445</v>
      </c>
      <c r="G6566" s="46">
        <v>42</v>
      </c>
      <c r="H6566" s="46">
        <v>42</v>
      </c>
      <c r="I6566" s="46">
        <v>3</v>
      </c>
      <c r="J6566" t="s">
        <v>149</v>
      </c>
      <c r="K6566" t="s">
        <v>90</v>
      </c>
      <c r="L6566" s="46">
        <v>2581</v>
      </c>
      <c r="M6566" s="46">
        <v>35</v>
      </c>
      <c r="N6566" s="46">
        <v>35.5</v>
      </c>
      <c r="O6566" s="46">
        <v>126</v>
      </c>
      <c r="P6566" s="46">
        <f t="shared" si="750"/>
        <v>1</v>
      </c>
      <c r="R6566" s="67" t="s">
        <v>1362</v>
      </c>
      <c r="S6566" s="67">
        <f>COUNTIF(Y$2:$Y$100,R6566)</f>
        <v>0</v>
      </c>
      <c r="V6566" s="67">
        <f t="shared" si="754"/>
        <v>0</v>
      </c>
      <c r="X6566"/>
      <c r="Y6566" s="67" t="str">
        <f t="shared" si="755"/>
        <v xml:space="preserve"> </v>
      </c>
      <c r="AB6566" t="s">
        <v>90</v>
      </c>
      <c r="AC6566" s="46">
        <v>2581</v>
      </c>
      <c r="AD6566" s="46">
        <v>35</v>
      </c>
      <c r="AE6566" s="46">
        <v>35.5</v>
      </c>
      <c r="AF6566" s="46">
        <v>126</v>
      </c>
      <c r="AH6566" s="70" t="str">
        <f t="shared" si="751"/>
        <v/>
      </c>
      <c r="AI6566" s="70" t="str">
        <f t="shared" si="752"/>
        <v/>
      </c>
      <c r="AJ6566" s="70" t="str">
        <f t="shared" si="753"/>
        <v>X</v>
      </c>
      <c r="AK6566" s="70" t="str" cm="1">
        <f t="array" ref="AK6566">_xlfn.IFS(AH6566&lt;&gt;"","1",AI6566&lt;&gt;"","2",AJ6566&lt;&gt;"","3")</f>
        <v>3</v>
      </c>
    </row>
    <row r="6567" spans="1:37" x14ac:dyDescent="0.25">
      <c r="A6567" t="s">
        <v>792</v>
      </c>
      <c r="B6567" t="s">
        <v>543</v>
      </c>
      <c r="C6567" s="67" t="str">
        <f t="shared" si="749"/>
        <v>Brooke Binder</v>
      </c>
      <c r="D6567" s="71" t="str" cm="1">
        <f t="array" ref="D6567">_xlfn.IFS(AK6567="1",CONCATENATE(C6567,"Regional"),AK6567="2",CONCATENATE(C6567,"Sectional"),AK6567="3",CONCATENATE(C6567,COUNTIF($C$1:C6567,C6567)))</f>
        <v>Brooke Binder10</v>
      </c>
      <c r="E6567" s="66">
        <v>45187.645833333336</v>
      </c>
      <c r="F6567" t="s">
        <v>2445</v>
      </c>
      <c r="G6567" s="46">
        <v>42</v>
      </c>
      <c r="H6567" s="46">
        <v>44</v>
      </c>
      <c r="I6567" s="46">
        <v>4</v>
      </c>
      <c r="J6567" t="s">
        <v>149</v>
      </c>
      <c r="K6567" t="s">
        <v>90</v>
      </c>
      <c r="L6567" s="46">
        <v>2581</v>
      </c>
      <c r="M6567" s="46">
        <v>35</v>
      </c>
      <c r="N6567" s="46">
        <v>35.5</v>
      </c>
      <c r="O6567" s="46">
        <v>126</v>
      </c>
      <c r="P6567" s="46">
        <f t="shared" si="750"/>
        <v>1</v>
      </c>
      <c r="R6567" s="67" t="s">
        <v>1372</v>
      </c>
      <c r="S6567" s="67">
        <f>COUNTIF(Y$2:$Y$100,R6567)</f>
        <v>0</v>
      </c>
      <c r="V6567" s="67">
        <f t="shared" si="754"/>
        <v>0</v>
      </c>
      <c r="X6567"/>
      <c r="Y6567" s="67" t="str">
        <f t="shared" si="755"/>
        <v xml:space="preserve"> </v>
      </c>
      <c r="AB6567" t="s">
        <v>90</v>
      </c>
      <c r="AC6567" s="46">
        <v>2581</v>
      </c>
      <c r="AD6567" s="46">
        <v>35</v>
      </c>
      <c r="AE6567" s="46">
        <v>35.5</v>
      </c>
      <c r="AF6567" s="46">
        <v>126</v>
      </c>
      <c r="AH6567" s="70" t="str">
        <f t="shared" si="751"/>
        <v/>
      </c>
      <c r="AI6567" s="70" t="str">
        <f t="shared" si="752"/>
        <v/>
      </c>
      <c r="AJ6567" s="70" t="str">
        <f t="shared" si="753"/>
        <v>X</v>
      </c>
      <c r="AK6567" s="70" t="str" cm="1">
        <f t="array" ref="AK6567">_xlfn.IFS(AH6567&lt;&gt;"","1",AI6567&lt;&gt;"","2",AJ6567&lt;&gt;"","3")</f>
        <v>3</v>
      </c>
    </row>
    <row r="6568" spans="1:37" x14ac:dyDescent="0.25">
      <c r="A6568" t="s">
        <v>363</v>
      </c>
      <c r="B6568" t="s">
        <v>504</v>
      </c>
      <c r="C6568" s="67" t="str">
        <f t="shared" si="749"/>
        <v>Courtney Stapleton</v>
      </c>
      <c r="D6568" s="71" t="str" cm="1">
        <f t="array" ref="D6568">_xlfn.IFS(AK6568="1",CONCATENATE(C6568,"Regional"),AK6568="2",CONCATENATE(C6568,"Sectional"),AK6568="3",CONCATENATE(C6568,COUNTIF($C$1:C6568,C6568)))</f>
        <v>Courtney Stapleton7</v>
      </c>
      <c r="E6568" s="66">
        <v>45187.645833333336</v>
      </c>
      <c r="F6568" t="s">
        <v>2445</v>
      </c>
      <c r="G6568" s="46">
        <v>42</v>
      </c>
      <c r="H6568" s="46">
        <v>44</v>
      </c>
      <c r="I6568" s="46">
        <v>4</v>
      </c>
      <c r="J6568" t="s">
        <v>149</v>
      </c>
      <c r="K6568" t="s">
        <v>90</v>
      </c>
      <c r="L6568" s="46">
        <v>2581</v>
      </c>
      <c r="M6568" s="46">
        <v>35</v>
      </c>
      <c r="N6568" s="46">
        <v>35.5</v>
      </c>
      <c r="O6568" s="46">
        <v>126</v>
      </c>
      <c r="P6568" s="46">
        <f t="shared" si="750"/>
        <v>1</v>
      </c>
      <c r="R6568" s="67" t="s">
        <v>3021</v>
      </c>
      <c r="S6568" s="67">
        <f>COUNTIF(Y$2:$Y$100,R6568)</f>
        <v>0</v>
      </c>
      <c r="V6568" s="67">
        <f t="shared" si="754"/>
        <v>0</v>
      </c>
      <c r="X6568"/>
      <c r="Y6568" s="67" t="str">
        <f t="shared" si="755"/>
        <v xml:space="preserve"> </v>
      </c>
      <c r="AB6568" t="s">
        <v>90</v>
      </c>
      <c r="AC6568" s="46">
        <v>2581</v>
      </c>
      <c r="AD6568" s="46">
        <v>35</v>
      </c>
      <c r="AE6568" s="46">
        <v>35.5</v>
      </c>
      <c r="AF6568" s="46">
        <v>126</v>
      </c>
      <c r="AH6568" s="70" t="str">
        <f t="shared" si="751"/>
        <v/>
      </c>
      <c r="AI6568" s="70" t="str">
        <f t="shared" si="752"/>
        <v/>
      </c>
      <c r="AJ6568" s="70" t="str">
        <f t="shared" si="753"/>
        <v>X</v>
      </c>
      <c r="AK6568" s="70" t="str" cm="1">
        <f t="array" ref="AK6568">_xlfn.IFS(AH6568&lt;&gt;"","1",AI6568&lt;&gt;"","2",AJ6568&lt;&gt;"","3")</f>
        <v>3</v>
      </c>
    </row>
    <row r="6569" spans="1:37" x14ac:dyDescent="0.25">
      <c r="A6569" t="s">
        <v>352</v>
      </c>
      <c r="B6569" t="s">
        <v>772</v>
      </c>
      <c r="C6569" s="67" t="str">
        <f t="shared" si="749"/>
        <v>Alexa Reed</v>
      </c>
      <c r="D6569" s="71" t="str" cm="1">
        <f t="array" ref="D6569">_xlfn.IFS(AK6569="1",CONCATENATE(C6569,"Regional"),AK6569="2",CONCATENATE(C6569,"Sectional"),AK6569="3",CONCATENATE(C6569,COUNTIF($C$1:C6569,C6569)))</f>
        <v>Alexa Reed12</v>
      </c>
      <c r="E6569" s="66">
        <v>45187.645833333336</v>
      </c>
      <c r="F6569" t="s">
        <v>2445</v>
      </c>
      <c r="G6569" s="46">
        <v>42</v>
      </c>
      <c r="H6569" s="46">
        <v>44</v>
      </c>
      <c r="I6569" s="46">
        <v>4</v>
      </c>
      <c r="J6569" t="s">
        <v>149</v>
      </c>
      <c r="K6569" t="s">
        <v>90</v>
      </c>
      <c r="L6569" s="46">
        <v>2581</v>
      </c>
      <c r="M6569" s="46">
        <v>35</v>
      </c>
      <c r="N6569" s="46">
        <v>35.5</v>
      </c>
      <c r="O6569" s="46">
        <v>126</v>
      </c>
      <c r="P6569" s="46">
        <f t="shared" si="750"/>
        <v>1</v>
      </c>
      <c r="R6569" s="67" t="s">
        <v>1355</v>
      </c>
      <c r="S6569" s="67">
        <f>COUNTIF(Y$2:$Y$100,R6569)</f>
        <v>0</v>
      </c>
      <c r="V6569" s="67">
        <f t="shared" si="754"/>
        <v>0</v>
      </c>
      <c r="X6569"/>
      <c r="Y6569" s="67" t="str">
        <f t="shared" si="755"/>
        <v xml:space="preserve"> </v>
      </c>
      <c r="AB6569" t="s">
        <v>90</v>
      </c>
      <c r="AC6569" s="46">
        <v>2581</v>
      </c>
      <c r="AD6569" s="46">
        <v>35</v>
      </c>
      <c r="AE6569" s="46">
        <v>35.5</v>
      </c>
      <c r="AF6569" s="46">
        <v>126</v>
      </c>
      <c r="AH6569" s="70" t="str">
        <f t="shared" si="751"/>
        <v/>
      </c>
      <c r="AI6569" s="70" t="str">
        <f t="shared" si="752"/>
        <v/>
      </c>
      <c r="AJ6569" s="70" t="str">
        <f t="shared" si="753"/>
        <v>X</v>
      </c>
      <c r="AK6569" s="70" t="str" cm="1">
        <f t="array" ref="AK6569">_xlfn.IFS(AH6569&lt;&gt;"","1",AI6569&lt;&gt;"","2",AJ6569&lt;&gt;"","3")</f>
        <v>3</v>
      </c>
    </row>
    <row r="6570" spans="1:37" x14ac:dyDescent="0.25">
      <c r="A6570" t="s">
        <v>318</v>
      </c>
      <c r="B6570" t="s">
        <v>434</v>
      </c>
      <c r="C6570" s="67" t="str">
        <f t="shared" si="749"/>
        <v>Ella Gibson</v>
      </c>
      <c r="D6570" s="71" t="str" cm="1">
        <f t="array" ref="D6570">_xlfn.IFS(AK6570="1",CONCATENATE(C6570,"Regional"),AK6570="2",CONCATENATE(C6570,"Sectional"),AK6570="3",CONCATENATE(C6570,COUNTIF($C$1:C6570,C6570)))</f>
        <v>Ella Gibson13</v>
      </c>
      <c r="E6570" s="66">
        <v>45187.645833333336</v>
      </c>
      <c r="F6570" t="s">
        <v>2445</v>
      </c>
      <c r="G6570" s="46">
        <v>42</v>
      </c>
      <c r="H6570" s="46">
        <v>44</v>
      </c>
      <c r="I6570" s="46">
        <v>4</v>
      </c>
      <c r="J6570" t="s">
        <v>149</v>
      </c>
      <c r="K6570" t="s">
        <v>90</v>
      </c>
      <c r="L6570" s="46">
        <v>2581</v>
      </c>
      <c r="M6570" s="46">
        <v>35</v>
      </c>
      <c r="N6570" s="46">
        <v>35.5</v>
      </c>
      <c r="O6570" s="46">
        <v>126</v>
      </c>
      <c r="P6570" s="46">
        <f t="shared" si="750"/>
        <v>1</v>
      </c>
      <c r="R6570" s="67" t="s">
        <v>1333</v>
      </c>
      <c r="S6570" s="67">
        <f>COUNTIF(Y$2:$Y$100,R6570)</f>
        <v>0</v>
      </c>
      <c r="V6570" s="67">
        <f t="shared" si="754"/>
        <v>0</v>
      </c>
      <c r="X6570"/>
      <c r="Y6570" s="67" t="str">
        <f t="shared" si="755"/>
        <v xml:space="preserve"> </v>
      </c>
      <c r="AB6570" t="s">
        <v>90</v>
      </c>
      <c r="AC6570" s="46">
        <v>2581</v>
      </c>
      <c r="AD6570" s="46">
        <v>35</v>
      </c>
      <c r="AE6570" s="46">
        <v>35.5</v>
      </c>
      <c r="AF6570" s="46">
        <v>126</v>
      </c>
      <c r="AH6570" s="70" t="str">
        <f t="shared" si="751"/>
        <v/>
      </c>
      <c r="AI6570" s="70" t="str">
        <f t="shared" si="752"/>
        <v/>
      </c>
      <c r="AJ6570" s="70" t="str">
        <f t="shared" si="753"/>
        <v>X</v>
      </c>
      <c r="AK6570" s="70" t="str" cm="1">
        <f t="array" ref="AK6570">_xlfn.IFS(AH6570&lt;&gt;"","1",AI6570&lt;&gt;"","2",AJ6570&lt;&gt;"","3")</f>
        <v>3</v>
      </c>
    </row>
    <row r="6571" spans="1:37" x14ac:dyDescent="0.25">
      <c r="A6571" t="s">
        <v>997</v>
      </c>
      <c r="B6571" t="s">
        <v>773</v>
      </c>
      <c r="C6571" s="67" t="str">
        <f t="shared" si="749"/>
        <v>Ashley Gilroy</v>
      </c>
      <c r="D6571" s="71" t="str" cm="1">
        <f t="array" ref="D6571">_xlfn.IFS(AK6571="1",CONCATENATE(C6571,"Regional"),AK6571="2",CONCATENATE(C6571,"Sectional"),AK6571="3",CONCATENATE(C6571,COUNTIF($C$1:C6571,C6571)))</f>
        <v>Ashley Gilroy10</v>
      </c>
      <c r="E6571" s="66">
        <v>45187.645833333336</v>
      </c>
      <c r="F6571" t="s">
        <v>2445</v>
      </c>
      <c r="G6571" s="46">
        <v>42</v>
      </c>
      <c r="H6571" s="46">
        <v>44</v>
      </c>
      <c r="I6571" s="46">
        <v>4</v>
      </c>
      <c r="J6571" t="s">
        <v>149</v>
      </c>
      <c r="K6571" t="s">
        <v>90</v>
      </c>
      <c r="L6571" s="46">
        <v>2581</v>
      </c>
      <c r="M6571" s="46">
        <v>35</v>
      </c>
      <c r="N6571" s="46">
        <v>35.5</v>
      </c>
      <c r="O6571" s="46">
        <v>126</v>
      </c>
      <c r="P6571" s="46">
        <f t="shared" si="750"/>
        <v>1</v>
      </c>
      <c r="R6571" s="67" t="s">
        <v>1500</v>
      </c>
      <c r="S6571" s="67">
        <f>COUNTIF(Y$2:$Y$100,R6571)</f>
        <v>0</v>
      </c>
      <c r="V6571" s="67">
        <f t="shared" si="754"/>
        <v>0</v>
      </c>
      <c r="X6571"/>
      <c r="Y6571" s="67" t="str">
        <f t="shared" si="755"/>
        <v xml:space="preserve"> </v>
      </c>
      <c r="AB6571" t="s">
        <v>90</v>
      </c>
      <c r="AC6571" s="46">
        <v>2581</v>
      </c>
      <c r="AD6571" s="46">
        <v>35</v>
      </c>
      <c r="AE6571" s="46">
        <v>35.5</v>
      </c>
      <c r="AF6571" s="46">
        <v>126</v>
      </c>
      <c r="AH6571" s="70" t="str">
        <f t="shared" si="751"/>
        <v/>
      </c>
      <c r="AI6571" s="70" t="str">
        <f t="shared" si="752"/>
        <v/>
      </c>
      <c r="AJ6571" s="70" t="str">
        <f t="shared" si="753"/>
        <v>X</v>
      </c>
      <c r="AK6571" s="70" t="str" cm="1">
        <f t="array" ref="AK6571">_xlfn.IFS(AH6571&lt;&gt;"","1",AI6571&lt;&gt;"","2",AJ6571&lt;&gt;"","3")</f>
        <v>3</v>
      </c>
    </row>
    <row r="6572" spans="1:37" x14ac:dyDescent="0.25">
      <c r="A6572" t="s">
        <v>1704</v>
      </c>
      <c r="B6572" t="s">
        <v>353</v>
      </c>
      <c r="C6572" s="67" t="str">
        <f t="shared" si="749"/>
        <v>Olivia Orzechowski</v>
      </c>
      <c r="D6572" s="71" t="str" cm="1">
        <f t="array" ref="D6572">_xlfn.IFS(AK6572="1",CONCATENATE(C6572,"Regional"),AK6572="2",CONCATENATE(C6572,"Sectional"),AK6572="3",CONCATENATE(C6572,COUNTIF($C$1:C6572,C6572)))</f>
        <v>Olivia Orzechowski9</v>
      </c>
      <c r="E6572" s="66">
        <v>45187.645833333336</v>
      </c>
      <c r="F6572" t="s">
        <v>2445</v>
      </c>
      <c r="G6572" s="46">
        <v>42</v>
      </c>
      <c r="H6572" s="46">
        <v>45</v>
      </c>
      <c r="I6572" s="46">
        <v>9</v>
      </c>
      <c r="J6572" t="s">
        <v>149</v>
      </c>
      <c r="K6572" t="s">
        <v>90</v>
      </c>
      <c r="L6572" s="46">
        <v>2581</v>
      </c>
      <c r="M6572" s="46">
        <v>35</v>
      </c>
      <c r="N6572" s="46">
        <v>35.5</v>
      </c>
      <c r="O6572" s="46">
        <v>126</v>
      </c>
      <c r="P6572" s="46">
        <f t="shared" si="750"/>
        <v>1</v>
      </c>
      <c r="R6572" s="67" t="s">
        <v>3481</v>
      </c>
      <c r="S6572" s="67">
        <f>COUNTIF(Y$2:$Y$100,R6572)</f>
        <v>0</v>
      </c>
      <c r="V6572" s="67">
        <f t="shared" si="754"/>
        <v>0</v>
      </c>
      <c r="X6572"/>
      <c r="Y6572" s="67" t="str">
        <f t="shared" si="755"/>
        <v xml:space="preserve"> </v>
      </c>
      <c r="AB6572" t="s">
        <v>90</v>
      </c>
      <c r="AC6572" s="46">
        <v>2581</v>
      </c>
      <c r="AD6572" s="46">
        <v>35</v>
      </c>
      <c r="AE6572" s="46">
        <v>35.5</v>
      </c>
      <c r="AF6572" s="46">
        <v>126</v>
      </c>
      <c r="AH6572" s="70" t="str">
        <f t="shared" si="751"/>
        <v/>
      </c>
      <c r="AI6572" s="70" t="str">
        <f t="shared" si="752"/>
        <v/>
      </c>
      <c r="AJ6572" s="70" t="str">
        <f t="shared" si="753"/>
        <v>X</v>
      </c>
      <c r="AK6572" s="70" t="str" cm="1">
        <f t="array" ref="AK6572">_xlfn.IFS(AH6572&lt;&gt;"","1",AI6572&lt;&gt;"","2",AJ6572&lt;&gt;"","3")</f>
        <v>3</v>
      </c>
    </row>
    <row r="6573" spans="1:37" x14ac:dyDescent="0.25">
      <c r="A6573" t="s">
        <v>294</v>
      </c>
      <c r="B6573" t="s">
        <v>726</v>
      </c>
      <c r="C6573" s="67" t="str">
        <f t="shared" si="749"/>
        <v>Nina Lang</v>
      </c>
      <c r="D6573" s="71" t="str" cm="1">
        <f t="array" ref="D6573">_xlfn.IFS(AK6573="1",CONCATENATE(C6573,"Regional"),AK6573="2",CONCATENATE(C6573,"Sectional"),AK6573="3",CONCATENATE(C6573,COUNTIF($C$1:C6573,C6573)))</f>
        <v>Nina Lang12</v>
      </c>
      <c r="E6573" s="66">
        <v>45187.645833333336</v>
      </c>
      <c r="F6573" t="s">
        <v>2445</v>
      </c>
      <c r="G6573" s="46">
        <v>42</v>
      </c>
      <c r="H6573" s="46">
        <v>45</v>
      </c>
      <c r="I6573" s="46">
        <v>9</v>
      </c>
      <c r="J6573" t="s">
        <v>149</v>
      </c>
      <c r="K6573" t="s">
        <v>90</v>
      </c>
      <c r="L6573" s="46">
        <v>2581</v>
      </c>
      <c r="M6573" s="46">
        <v>35</v>
      </c>
      <c r="N6573" s="46">
        <v>35.5</v>
      </c>
      <c r="O6573" s="46">
        <v>126</v>
      </c>
      <c r="P6573" s="46">
        <f t="shared" si="750"/>
        <v>1</v>
      </c>
      <c r="R6573" s="67" t="s">
        <v>1321</v>
      </c>
      <c r="S6573" s="67">
        <f>COUNTIF(Y$2:$Y$100,R6573)</f>
        <v>0</v>
      </c>
      <c r="V6573" s="67">
        <f t="shared" si="754"/>
        <v>0</v>
      </c>
      <c r="X6573"/>
      <c r="Y6573" s="67" t="str">
        <f t="shared" si="755"/>
        <v xml:space="preserve"> </v>
      </c>
      <c r="AB6573" t="s">
        <v>90</v>
      </c>
      <c r="AC6573" s="46">
        <v>2581</v>
      </c>
      <c r="AD6573" s="46">
        <v>35</v>
      </c>
      <c r="AE6573" s="46">
        <v>35.5</v>
      </c>
      <c r="AF6573" s="46">
        <v>126</v>
      </c>
      <c r="AH6573" s="70" t="str">
        <f t="shared" si="751"/>
        <v/>
      </c>
      <c r="AI6573" s="70" t="str">
        <f t="shared" si="752"/>
        <v/>
      </c>
      <c r="AJ6573" s="70" t="str">
        <f t="shared" si="753"/>
        <v>X</v>
      </c>
      <c r="AK6573" s="70" t="str" cm="1">
        <f t="array" ref="AK6573">_xlfn.IFS(AH6573&lt;&gt;"","1",AI6573&lt;&gt;"","2",AJ6573&lt;&gt;"","3")</f>
        <v>3</v>
      </c>
    </row>
    <row r="6574" spans="1:37" x14ac:dyDescent="0.25">
      <c r="A6574" t="s">
        <v>730</v>
      </c>
      <c r="B6574" t="s">
        <v>731</v>
      </c>
      <c r="C6574" s="67" t="str">
        <f t="shared" si="749"/>
        <v>Keira McAlister</v>
      </c>
      <c r="D6574" s="71" t="str" cm="1">
        <f t="array" ref="D6574">_xlfn.IFS(AK6574="1",CONCATENATE(C6574,"Regional"),AK6574="2",CONCATENATE(C6574,"Sectional"),AK6574="3",CONCATENATE(C6574,COUNTIF($C$1:C6574,C6574)))</f>
        <v>Keira McAlister13</v>
      </c>
      <c r="E6574" s="66">
        <v>45187.645833333336</v>
      </c>
      <c r="F6574" t="s">
        <v>2445</v>
      </c>
      <c r="G6574" s="46">
        <v>42</v>
      </c>
      <c r="H6574" s="46">
        <v>46</v>
      </c>
      <c r="I6574" s="46">
        <v>11</v>
      </c>
      <c r="J6574" t="s">
        <v>149</v>
      </c>
      <c r="K6574" t="s">
        <v>90</v>
      </c>
      <c r="L6574" s="46">
        <v>2581</v>
      </c>
      <c r="M6574" s="46">
        <v>35</v>
      </c>
      <c r="N6574" s="46">
        <v>35.5</v>
      </c>
      <c r="O6574" s="46">
        <v>126</v>
      </c>
      <c r="P6574" s="46">
        <f t="shared" si="750"/>
        <v>1</v>
      </c>
      <c r="R6574" s="67" t="s">
        <v>1325</v>
      </c>
      <c r="S6574" s="67">
        <f>COUNTIF(Y$2:$Y$100,R6574)</f>
        <v>0</v>
      </c>
      <c r="V6574" s="67">
        <f t="shared" si="754"/>
        <v>0</v>
      </c>
      <c r="X6574"/>
      <c r="Y6574" s="67" t="str">
        <f t="shared" si="755"/>
        <v xml:space="preserve"> </v>
      </c>
      <c r="AB6574" t="s">
        <v>90</v>
      </c>
      <c r="AC6574" s="46">
        <v>2581</v>
      </c>
      <c r="AD6574" s="46">
        <v>35</v>
      </c>
      <c r="AE6574" s="46">
        <v>35.5</v>
      </c>
      <c r="AF6574" s="46">
        <v>126</v>
      </c>
      <c r="AH6574" s="70" t="str">
        <f t="shared" si="751"/>
        <v/>
      </c>
      <c r="AI6574" s="70" t="str">
        <f t="shared" si="752"/>
        <v/>
      </c>
      <c r="AJ6574" s="70" t="str">
        <f t="shared" si="753"/>
        <v>X</v>
      </c>
      <c r="AK6574" s="70" t="str" cm="1">
        <f t="array" ref="AK6574">_xlfn.IFS(AH6574&lt;&gt;"","1",AI6574&lt;&gt;"","2",AJ6574&lt;&gt;"","3")</f>
        <v>3</v>
      </c>
    </row>
    <row r="6575" spans="1:37" x14ac:dyDescent="0.25">
      <c r="A6575" t="s">
        <v>192</v>
      </c>
      <c r="B6575" t="s">
        <v>764</v>
      </c>
      <c r="C6575" s="67" t="str">
        <f t="shared" si="749"/>
        <v>Anneke Barnett</v>
      </c>
      <c r="D6575" s="71" t="str" cm="1">
        <f t="array" ref="D6575">_xlfn.IFS(AK6575="1",CONCATENATE(C6575,"Regional"),AK6575="2",CONCATENATE(C6575,"Sectional"),AK6575="3",CONCATENATE(C6575,COUNTIF($C$1:C6575,C6575)))</f>
        <v>Anneke Barnett12</v>
      </c>
      <c r="E6575" s="66">
        <v>45187.645833333336</v>
      </c>
      <c r="F6575" t="s">
        <v>2445</v>
      </c>
      <c r="G6575" s="46">
        <v>42</v>
      </c>
      <c r="H6575" s="46">
        <v>46</v>
      </c>
      <c r="I6575" s="46">
        <v>11</v>
      </c>
      <c r="J6575" t="s">
        <v>149</v>
      </c>
      <c r="K6575" t="s">
        <v>90</v>
      </c>
      <c r="L6575" s="46">
        <v>2581</v>
      </c>
      <c r="M6575" s="46">
        <v>35</v>
      </c>
      <c r="N6575" s="46">
        <v>35.5</v>
      </c>
      <c r="O6575" s="46">
        <v>126</v>
      </c>
      <c r="P6575" s="46">
        <f t="shared" si="750"/>
        <v>1</v>
      </c>
      <c r="R6575" s="67" t="s">
        <v>1348</v>
      </c>
      <c r="S6575" s="67">
        <f>COUNTIF(Y$2:$Y$100,R6575)</f>
        <v>0</v>
      </c>
      <c r="V6575" s="67">
        <f t="shared" si="754"/>
        <v>0</v>
      </c>
      <c r="X6575"/>
      <c r="Y6575" s="67" t="str">
        <f t="shared" si="755"/>
        <v xml:space="preserve"> </v>
      </c>
      <c r="AB6575" t="s">
        <v>90</v>
      </c>
      <c r="AC6575" s="46">
        <v>2581</v>
      </c>
      <c r="AD6575" s="46">
        <v>35</v>
      </c>
      <c r="AE6575" s="46">
        <v>35.5</v>
      </c>
      <c r="AF6575" s="46">
        <v>126</v>
      </c>
      <c r="AH6575" s="70" t="str">
        <f t="shared" si="751"/>
        <v/>
      </c>
      <c r="AI6575" s="70" t="str">
        <f t="shared" si="752"/>
        <v/>
      </c>
      <c r="AJ6575" s="70" t="str">
        <f t="shared" si="753"/>
        <v>X</v>
      </c>
      <c r="AK6575" s="70" t="str" cm="1">
        <f t="array" ref="AK6575">_xlfn.IFS(AH6575&lt;&gt;"","1",AI6575&lt;&gt;"","2",AJ6575&lt;&gt;"","3")</f>
        <v>3</v>
      </c>
    </row>
    <row r="6576" spans="1:37" x14ac:dyDescent="0.25">
      <c r="A6576" t="s">
        <v>798</v>
      </c>
      <c r="B6576" t="s">
        <v>765</v>
      </c>
      <c r="C6576" s="67" t="str">
        <f t="shared" si="749"/>
        <v>Clare Sperka</v>
      </c>
      <c r="D6576" s="71" t="str" cm="1">
        <f t="array" ref="D6576">_xlfn.IFS(AK6576="1",CONCATENATE(C6576,"Regional"),AK6576="2",CONCATENATE(C6576,"Sectional"),AK6576="3",CONCATENATE(C6576,COUNTIF($C$1:C6576,C6576)))</f>
        <v>Clare Sperka12</v>
      </c>
      <c r="E6576" s="66">
        <v>45187.645833333336</v>
      </c>
      <c r="F6576" t="s">
        <v>2445</v>
      </c>
      <c r="G6576" s="46">
        <v>42</v>
      </c>
      <c r="H6576" s="46">
        <v>46</v>
      </c>
      <c r="I6576" s="46">
        <v>11</v>
      </c>
      <c r="J6576" t="s">
        <v>149</v>
      </c>
      <c r="K6576" t="s">
        <v>90</v>
      </c>
      <c r="L6576" s="46">
        <v>2581</v>
      </c>
      <c r="M6576" s="46">
        <v>35</v>
      </c>
      <c r="N6576" s="46">
        <v>35.5</v>
      </c>
      <c r="O6576" s="46">
        <v>126</v>
      </c>
      <c r="P6576" s="46">
        <f t="shared" si="750"/>
        <v>1</v>
      </c>
      <c r="R6576" s="67" t="s">
        <v>1376</v>
      </c>
      <c r="S6576" s="67">
        <f>COUNTIF(Y$2:$Y$100,R6576)</f>
        <v>0</v>
      </c>
      <c r="V6576" s="67">
        <f t="shared" si="754"/>
        <v>0</v>
      </c>
      <c r="X6576"/>
      <c r="Y6576" s="67" t="str">
        <f t="shared" si="755"/>
        <v xml:space="preserve"> </v>
      </c>
      <c r="AB6576" t="s">
        <v>90</v>
      </c>
      <c r="AC6576" s="46">
        <v>2581</v>
      </c>
      <c r="AD6576" s="46">
        <v>35</v>
      </c>
      <c r="AE6576" s="46">
        <v>35.5</v>
      </c>
      <c r="AF6576" s="46">
        <v>126</v>
      </c>
      <c r="AH6576" s="70" t="str">
        <f t="shared" si="751"/>
        <v/>
      </c>
      <c r="AI6576" s="70" t="str">
        <f t="shared" si="752"/>
        <v/>
      </c>
      <c r="AJ6576" s="70" t="str">
        <f t="shared" si="753"/>
        <v>X</v>
      </c>
      <c r="AK6576" s="70" t="str" cm="1">
        <f t="array" ref="AK6576">_xlfn.IFS(AH6576&lt;&gt;"","1",AI6576&lt;&gt;"","2",AJ6576&lt;&gt;"","3")</f>
        <v>3</v>
      </c>
    </row>
    <row r="6577" spans="1:37" x14ac:dyDescent="0.25">
      <c r="A6577" t="s">
        <v>1936</v>
      </c>
      <c r="B6577" t="s">
        <v>648</v>
      </c>
      <c r="C6577" s="67" t="str">
        <f t="shared" si="749"/>
        <v>Claire Girten</v>
      </c>
      <c r="D6577" s="71" t="str" cm="1">
        <f t="array" ref="D6577">_xlfn.IFS(AK6577="1",CONCATENATE(C6577,"Regional"),AK6577="2",CONCATENATE(C6577,"Sectional"),AK6577="3",CONCATENATE(C6577,COUNTIF($C$1:C6577,C6577)))</f>
        <v>Claire Girten11</v>
      </c>
      <c r="E6577" s="66">
        <v>45187.645833333336</v>
      </c>
      <c r="F6577" t="s">
        <v>2445</v>
      </c>
      <c r="G6577" s="46">
        <v>42</v>
      </c>
      <c r="H6577" s="46">
        <v>47</v>
      </c>
      <c r="I6577" s="46">
        <v>14</v>
      </c>
      <c r="J6577" t="s">
        <v>149</v>
      </c>
      <c r="K6577" t="s">
        <v>90</v>
      </c>
      <c r="L6577" s="46">
        <v>2581</v>
      </c>
      <c r="M6577" s="46">
        <v>35</v>
      </c>
      <c r="N6577" s="46">
        <v>35.5</v>
      </c>
      <c r="O6577" s="46">
        <v>126</v>
      </c>
      <c r="P6577" s="46">
        <f t="shared" si="750"/>
        <v>1</v>
      </c>
      <c r="R6577" s="67" t="s">
        <v>2952</v>
      </c>
      <c r="S6577" s="67">
        <f>COUNTIF(Y$2:$Y$100,R6577)</f>
        <v>0</v>
      </c>
      <c r="V6577" s="67">
        <f t="shared" si="754"/>
        <v>0</v>
      </c>
      <c r="X6577"/>
      <c r="Y6577" s="67" t="str">
        <f t="shared" si="755"/>
        <v xml:space="preserve"> </v>
      </c>
      <c r="AB6577" t="s">
        <v>90</v>
      </c>
      <c r="AC6577" s="46">
        <v>2581</v>
      </c>
      <c r="AD6577" s="46">
        <v>35</v>
      </c>
      <c r="AE6577" s="46">
        <v>35.5</v>
      </c>
      <c r="AF6577" s="46">
        <v>126</v>
      </c>
      <c r="AH6577" s="70" t="str">
        <f t="shared" si="751"/>
        <v/>
      </c>
      <c r="AI6577" s="70" t="str">
        <f t="shared" si="752"/>
        <v/>
      </c>
      <c r="AJ6577" s="70" t="str">
        <f t="shared" si="753"/>
        <v>X</v>
      </c>
      <c r="AK6577" s="70" t="str" cm="1">
        <f t="array" ref="AK6577">_xlfn.IFS(AH6577&lt;&gt;"","1",AI6577&lt;&gt;"","2",AJ6577&lt;&gt;"","3")</f>
        <v>3</v>
      </c>
    </row>
    <row r="6578" spans="1:37" x14ac:dyDescent="0.25">
      <c r="A6578" t="s">
        <v>794</v>
      </c>
      <c r="B6578" t="s">
        <v>795</v>
      </c>
      <c r="C6578" s="67" t="str">
        <f t="shared" si="749"/>
        <v>MaryGrace Schlifske</v>
      </c>
      <c r="D6578" s="71" t="str" cm="1">
        <f t="array" ref="D6578">_xlfn.IFS(AK6578="1",CONCATENATE(C6578,"Regional"),AK6578="2",CONCATENATE(C6578,"Sectional"),AK6578="3",CONCATENATE(C6578,COUNTIF($C$1:C6578,C6578)))</f>
        <v>MaryGrace Schlifske8</v>
      </c>
      <c r="E6578" s="66">
        <v>45187.645833333336</v>
      </c>
      <c r="F6578" t="s">
        <v>2445</v>
      </c>
      <c r="G6578" s="46">
        <v>42</v>
      </c>
      <c r="H6578" s="46">
        <v>47</v>
      </c>
      <c r="I6578" s="46">
        <v>14</v>
      </c>
      <c r="J6578" t="s">
        <v>149</v>
      </c>
      <c r="K6578" t="s">
        <v>90</v>
      </c>
      <c r="L6578" s="46">
        <v>2581</v>
      </c>
      <c r="M6578" s="46">
        <v>35</v>
      </c>
      <c r="N6578" s="46">
        <v>35.5</v>
      </c>
      <c r="O6578" s="46">
        <v>126</v>
      </c>
      <c r="P6578" s="46">
        <f t="shared" si="750"/>
        <v>1</v>
      </c>
      <c r="R6578" s="67" t="s">
        <v>1374</v>
      </c>
      <c r="S6578" s="67">
        <f>COUNTIF(Y$2:$Y$100,R6578)</f>
        <v>0</v>
      </c>
      <c r="V6578" s="67">
        <f t="shared" si="754"/>
        <v>0</v>
      </c>
      <c r="X6578"/>
      <c r="Y6578" s="67" t="str">
        <f t="shared" si="755"/>
        <v xml:space="preserve"> </v>
      </c>
      <c r="AB6578" t="s">
        <v>90</v>
      </c>
      <c r="AC6578" s="46">
        <v>2581</v>
      </c>
      <c r="AD6578" s="46">
        <v>35</v>
      </c>
      <c r="AE6578" s="46">
        <v>35.5</v>
      </c>
      <c r="AF6578" s="46">
        <v>126</v>
      </c>
      <c r="AH6578" s="70" t="str">
        <f t="shared" si="751"/>
        <v/>
      </c>
      <c r="AI6578" s="70" t="str">
        <f t="shared" si="752"/>
        <v/>
      </c>
      <c r="AJ6578" s="70" t="str">
        <f t="shared" si="753"/>
        <v>X</v>
      </c>
      <c r="AK6578" s="70" t="str" cm="1">
        <f t="array" ref="AK6578">_xlfn.IFS(AH6578&lt;&gt;"","1",AI6578&lt;&gt;"","2",AJ6578&lt;&gt;"","3")</f>
        <v>3</v>
      </c>
    </row>
    <row r="6579" spans="1:37" x14ac:dyDescent="0.25">
      <c r="A6579" t="s">
        <v>285</v>
      </c>
      <c r="B6579" t="s">
        <v>365</v>
      </c>
      <c r="C6579" s="67" t="str">
        <f t="shared" si="749"/>
        <v>Hallie Koltz</v>
      </c>
      <c r="D6579" s="71" t="str" cm="1">
        <f t="array" ref="D6579">_xlfn.IFS(AK6579="1",CONCATENATE(C6579,"Regional"),AK6579="2",CONCATENATE(C6579,"Sectional"),AK6579="3",CONCATENATE(C6579,COUNTIF($C$1:C6579,C6579)))</f>
        <v>Hallie Koltz8</v>
      </c>
      <c r="E6579" s="66">
        <v>45187.645833333336</v>
      </c>
      <c r="F6579" t="s">
        <v>2445</v>
      </c>
      <c r="G6579" s="46">
        <v>42</v>
      </c>
      <c r="H6579" s="46">
        <v>47</v>
      </c>
      <c r="I6579" s="46">
        <v>14</v>
      </c>
      <c r="J6579" t="s">
        <v>149</v>
      </c>
      <c r="K6579" t="s">
        <v>90</v>
      </c>
      <c r="L6579" s="46">
        <v>2581</v>
      </c>
      <c r="M6579" s="46">
        <v>35</v>
      </c>
      <c r="N6579" s="46">
        <v>35.5</v>
      </c>
      <c r="O6579" s="46">
        <v>126</v>
      </c>
      <c r="P6579" s="46">
        <f t="shared" si="750"/>
        <v>1</v>
      </c>
      <c r="R6579" s="67" t="s">
        <v>1359</v>
      </c>
      <c r="S6579" s="67">
        <f>COUNTIF(Y$2:$Y$100,R6579)</f>
        <v>0</v>
      </c>
      <c r="V6579" s="67">
        <f t="shared" si="754"/>
        <v>0</v>
      </c>
      <c r="X6579"/>
      <c r="Y6579" s="67" t="str">
        <f t="shared" si="755"/>
        <v xml:space="preserve"> </v>
      </c>
      <c r="AB6579" t="s">
        <v>90</v>
      </c>
      <c r="AC6579" s="46">
        <v>2581</v>
      </c>
      <c r="AD6579" s="46">
        <v>35</v>
      </c>
      <c r="AE6579" s="46">
        <v>35.5</v>
      </c>
      <c r="AF6579" s="46">
        <v>126</v>
      </c>
      <c r="AH6579" s="70" t="str">
        <f t="shared" si="751"/>
        <v/>
      </c>
      <c r="AI6579" s="70" t="str">
        <f t="shared" si="752"/>
        <v/>
      </c>
      <c r="AJ6579" s="70" t="str">
        <f t="shared" si="753"/>
        <v>X</v>
      </c>
      <c r="AK6579" s="70" t="str" cm="1">
        <f t="array" ref="AK6579">_xlfn.IFS(AH6579&lt;&gt;"","1",AI6579&lt;&gt;"","2",AJ6579&lt;&gt;"","3")</f>
        <v>3</v>
      </c>
    </row>
    <row r="6580" spans="1:37" x14ac:dyDescent="0.25">
      <c r="A6580" t="s">
        <v>1668</v>
      </c>
      <c r="B6580" t="s">
        <v>328</v>
      </c>
      <c r="C6580" s="67" t="str">
        <f t="shared" si="749"/>
        <v>Emerson Ihde</v>
      </c>
      <c r="D6580" s="71" t="str" cm="1">
        <f t="array" ref="D6580">_xlfn.IFS(AK6580="1",CONCATENATE(C6580,"Regional"),AK6580="2",CONCATENATE(C6580,"Sectional"),AK6580="3",CONCATENATE(C6580,COUNTIF($C$1:C6580,C6580)))</f>
        <v>Emerson Ihde12</v>
      </c>
      <c r="E6580" s="66">
        <v>45187.645833333336</v>
      </c>
      <c r="F6580" t="s">
        <v>2445</v>
      </c>
      <c r="G6580" s="46">
        <v>42</v>
      </c>
      <c r="H6580" s="46">
        <v>47</v>
      </c>
      <c r="I6580" s="46">
        <v>14</v>
      </c>
      <c r="J6580" t="s">
        <v>149</v>
      </c>
      <c r="K6580" t="s">
        <v>90</v>
      </c>
      <c r="L6580" s="46">
        <v>2581</v>
      </c>
      <c r="M6580" s="46">
        <v>35</v>
      </c>
      <c r="N6580" s="46">
        <v>35.5</v>
      </c>
      <c r="O6580" s="46">
        <v>126</v>
      </c>
      <c r="P6580" s="46">
        <f t="shared" si="750"/>
        <v>1</v>
      </c>
      <c r="R6580" s="67" t="s">
        <v>3489</v>
      </c>
      <c r="S6580" s="67">
        <f>COUNTIF(Y$2:$Y$100,R6580)</f>
        <v>0</v>
      </c>
      <c r="V6580" s="67">
        <f t="shared" si="754"/>
        <v>0</v>
      </c>
      <c r="X6580"/>
      <c r="Y6580" s="67" t="str">
        <f t="shared" si="755"/>
        <v xml:space="preserve"> </v>
      </c>
      <c r="AB6580" t="s">
        <v>90</v>
      </c>
      <c r="AC6580" s="46">
        <v>2581</v>
      </c>
      <c r="AD6580" s="46">
        <v>35</v>
      </c>
      <c r="AE6580" s="46">
        <v>35.5</v>
      </c>
      <c r="AF6580" s="46">
        <v>126</v>
      </c>
      <c r="AH6580" s="70" t="str">
        <f t="shared" si="751"/>
        <v/>
      </c>
      <c r="AI6580" s="70" t="str">
        <f t="shared" si="752"/>
        <v/>
      </c>
      <c r="AJ6580" s="70" t="str">
        <f t="shared" si="753"/>
        <v>X</v>
      </c>
      <c r="AK6580" s="70" t="str" cm="1">
        <f t="array" ref="AK6580">_xlfn.IFS(AH6580&lt;&gt;"","1",AI6580&lt;&gt;"","2",AJ6580&lt;&gt;"","3")</f>
        <v>3</v>
      </c>
    </row>
    <row r="6581" spans="1:37" x14ac:dyDescent="0.25">
      <c r="A6581" t="s">
        <v>743</v>
      </c>
      <c r="B6581" t="s">
        <v>434</v>
      </c>
      <c r="C6581" s="67" t="str">
        <f t="shared" si="749"/>
        <v>Ella Chitwood</v>
      </c>
      <c r="D6581" s="71" t="str" cm="1">
        <f t="array" ref="D6581">_xlfn.IFS(AK6581="1",CONCATENATE(C6581,"Regional"),AK6581="2",CONCATENATE(C6581,"Sectional"),AK6581="3",CONCATENATE(C6581,COUNTIF($C$1:C6581,C6581)))</f>
        <v>Ella Chitwood10</v>
      </c>
      <c r="E6581" s="66">
        <v>45187.645833333336</v>
      </c>
      <c r="F6581" t="s">
        <v>2445</v>
      </c>
      <c r="G6581" s="46">
        <v>42</v>
      </c>
      <c r="H6581" s="46">
        <v>47</v>
      </c>
      <c r="I6581" s="46">
        <v>14</v>
      </c>
      <c r="J6581" t="s">
        <v>149</v>
      </c>
      <c r="K6581" t="s">
        <v>90</v>
      </c>
      <c r="L6581" s="46">
        <v>2581</v>
      </c>
      <c r="M6581" s="46">
        <v>35</v>
      </c>
      <c r="N6581" s="46">
        <v>35.5</v>
      </c>
      <c r="O6581" s="46">
        <v>126</v>
      </c>
      <c r="P6581" s="46">
        <f t="shared" si="750"/>
        <v>1</v>
      </c>
      <c r="R6581" s="67" t="s">
        <v>1331</v>
      </c>
      <c r="S6581" s="67">
        <f>COUNTIF(Y$2:$Y$100,R6581)</f>
        <v>0</v>
      </c>
      <c r="V6581" s="67">
        <f t="shared" si="754"/>
        <v>0</v>
      </c>
      <c r="X6581"/>
      <c r="Y6581" s="67" t="str">
        <f t="shared" si="755"/>
        <v xml:space="preserve"> </v>
      </c>
      <c r="AB6581" t="s">
        <v>90</v>
      </c>
      <c r="AC6581" s="46">
        <v>2581</v>
      </c>
      <c r="AD6581" s="46">
        <v>35</v>
      </c>
      <c r="AE6581" s="46">
        <v>35.5</v>
      </c>
      <c r="AF6581" s="46">
        <v>126</v>
      </c>
      <c r="AH6581" s="70" t="str">
        <f t="shared" si="751"/>
        <v/>
      </c>
      <c r="AI6581" s="70" t="str">
        <f t="shared" si="752"/>
        <v/>
      </c>
      <c r="AJ6581" s="70" t="str">
        <f t="shared" si="753"/>
        <v>X</v>
      </c>
      <c r="AK6581" s="70" t="str" cm="1">
        <f t="array" ref="AK6581">_xlfn.IFS(AH6581&lt;&gt;"","1",AI6581&lt;&gt;"","2",AJ6581&lt;&gt;"","3")</f>
        <v>3</v>
      </c>
    </row>
    <row r="6582" spans="1:37" x14ac:dyDescent="0.25">
      <c r="A6582" t="s">
        <v>321</v>
      </c>
      <c r="B6582" t="s">
        <v>1002</v>
      </c>
      <c r="C6582" s="67" t="str">
        <f t="shared" si="749"/>
        <v>Landry Nelson</v>
      </c>
      <c r="D6582" s="71" t="str" cm="1">
        <f t="array" ref="D6582">_xlfn.IFS(AK6582="1",CONCATENATE(C6582,"Regional"),AK6582="2",CONCATENATE(C6582,"Sectional"),AK6582="3",CONCATENATE(C6582,COUNTIF($C$1:C6582,C6582)))</f>
        <v>Landry Nelson9</v>
      </c>
      <c r="E6582" s="66">
        <v>45187.645833333336</v>
      </c>
      <c r="F6582" t="s">
        <v>2445</v>
      </c>
      <c r="G6582" s="46">
        <v>42</v>
      </c>
      <c r="H6582" s="46">
        <v>47</v>
      </c>
      <c r="I6582" s="46">
        <v>14</v>
      </c>
      <c r="J6582" t="s">
        <v>149</v>
      </c>
      <c r="K6582" t="s">
        <v>90</v>
      </c>
      <c r="L6582" s="46">
        <v>2581</v>
      </c>
      <c r="M6582" s="46">
        <v>35</v>
      </c>
      <c r="N6582" s="46">
        <v>35.5</v>
      </c>
      <c r="O6582" s="46">
        <v>126</v>
      </c>
      <c r="P6582" s="46">
        <f t="shared" si="750"/>
        <v>1</v>
      </c>
      <c r="R6582" s="67" t="s">
        <v>1504</v>
      </c>
      <c r="S6582" s="67">
        <f>COUNTIF(Y$2:$Y$100,R6582)</f>
        <v>0</v>
      </c>
      <c r="V6582" s="67">
        <f t="shared" si="754"/>
        <v>0</v>
      </c>
      <c r="X6582"/>
      <c r="Y6582" s="67" t="str">
        <f t="shared" si="755"/>
        <v xml:space="preserve"> </v>
      </c>
      <c r="AB6582" t="s">
        <v>90</v>
      </c>
      <c r="AC6582" s="46">
        <v>2581</v>
      </c>
      <c r="AD6582" s="46">
        <v>35</v>
      </c>
      <c r="AE6582" s="46">
        <v>35.5</v>
      </c>
      <c r="AF6582" s="46">
        <v>126</v>
      </c>
      <c r="AH6582" s="70" t="str">
        <f t="shared" si="751"/>
        <v/>
      </c>
      <c r="AI6582" s="70" t="str">
        <f t="shared" si="752"/>
        <v/>
      </c>
      <c r="AJ6582" s="70" t="str">
        <f t="shared" si="753"/>
        <v>X</v>
      </c>
      <c r="AK6582" s="70" t="str" cm="1">
        <f t="array" ref="AK6582">_xlfn.IFS(AH6582&lt;&gt;"","1",AI6582&lt;&gt;"","2",AJ6582&lt;&gt;"","3")</f>
        <v>3</v>
      </c>
    </row>
    <row r="6583" spans="1:37" x14ac:dyDescent="0.25">
      <c r="A6583" t="s">
        <v>722</v>
      </c>
      <c r="B6583" t="s">
        <v>421</v>
      </c>
      <c r="C6583" s="67" t="str">
        <f t="shared" si="749"/>
        <v>Elizabeth Vanderhei</v>
      </c>
      <c r="D6583" s="71" t="str" cm="1">
        <f t="array" ref="D6583">_xlfn.IFS(AK6583="1",CONCATENATE(C6583,"Regional"),AK6583="2",CONCATENATE(C6583,"Sectional"),AK6583="3",CONCATENATE(C6583,COUNTIF($C$1:C6583,C6583)))</f>
        <v>Elizabeth Vanderhei10</v>
      </c>
      <c r="E6583" s="66">
        <v>45187.645833333336</v>
      </c>
      <c r="F6583" t="s">
        <v>2445</v>
      </c>
      <c r="G6583" s="46">
        <v>42</v>
      </c>
      <c r="H6583" s="46">
        <v>47</v>
      </c>
      <c r="I6583" s="46">
        <v>14</v>
      </c>
      <c r="J6583" t="s">
        <v>149</v>
      </c>
      <c r="K6583" t="s">
        <v>90</v>
      </c>
      <c r="L6583" s="46">
        <v>2581</v>
      </c>
      <c r="M6583" s="46">
        <v>35</v>
      </c>
      <c r="N6583" s="46">
        <v>35.5</v>
      </c>
      <c r="O6583" s="46">
        <v>126</v>
      </c>
      <c r="P6583" s="46">
        <f t="shared" si="750"/>
        <v>1</v>
      </c>
      <c r="R6583" s="67" t="s">
        <v>1317</v>
      </c>
      <c r="S6583" s="67">
        <f>COUNTIF(Y$2:$Y$100,R6583)</f>
        <v>0</v>
      </c>
      <c r="V6583" s="67">
        <f t="shared" si="754"/>
        <v>0</v>
      </c>
      <c r="X6583"/>
      <c r="Y6583" s="67" t="str">
        <f t="shared" si="755"/>
        <v xml:space="preserve"> </v>
      </c>
      <c r="AB6583" t="s">
        <v>90</v>
      </c>
      <c r="AC6583" s="46">
        <v>2581</v>
      </c>
      <c r="AD6583" s="46">
        <v>35</v>
      </c>
      <c r="AE6583" s="46">
        <v>35.5</v>
      </c>
      <c r="AF6583" s="46">
        <v>126</v>
      </c>
      <c r="AH6583" s="70" t="str">
        <f t="shared" si="751"/>
        <v/>
      </c>
      <c r="AI6583" s="70" t="str">
        <f t="shared" si="752"/>
        <v/>
      </c>
      <c r="AJ6583" s="70" t="str">
        <f t="shared" si="753"/>
        <v>X</v>
      </c>
      <c r="AK6583" s="70" t="str" cm="1">
        <f t="array" ref="AK6583">_xlfn.IFS(AH6583&lt;&gt;"","1",AI6583&lt;&gt;"","2",AJ6583&lt;&gt;"","3")</f>
        <v>3</v>
      </c>
    </row>
    <row r="6584" spans="1:37" x14ac:dyDescent="0.25">
      <c r="A6584" t="s">
        <v>746</v>
      </c>
      <c r="B6584" t="s">
        <v>682</v>
      </c>
      <c r="C6584" s="67" t="str">
        <f t="shared" si="749"/>
        <v>Aubrey Westerman</v>
      </c>
      <c r="D6584" s="71" t="str" cm="1">
        <f t="array" ref="D6584">_xlfn.IFS(AK6584="1",CONCATENATE(C6584,"Regional"),AK6584="2",CONCATENATE(C6584,"Sectional"),AK6584="3",CONCATENATE(C6584,COUNTIF($C$1:C6584,C6584)))</f>
        <v>Aubrey Westerman12</v>
      </c>
      <c r="E6584" s="66">
        <v>45187.645833333336</v>
      </c>
      <c r="F6584" t="s">
        <v>2445</v>
      </c>
      <c r="G6584" s="46">
        <v>42</v>
      </c>
      <c r="H6584" s="46">
        <v>47</v>
      </c>
      <c r="I6584" s="46">
        <v>14</v>
      </c>
      <c r="J6584" t="s">
        <v>149</v>
      </c>
      <c r="K6584" t="s">
        <v>90</v>
      </c>
      <c r="L6584" s="46">
        <v>2581</v>
      </c>
      <c r="M6584" s="46">
        <v>35</v>
      </c>
      <c r="N6584" s="46">
        <v>35.5</v>
      </c>
      <c r="O6584" s="46">
        <v>126</v>
      </c>
      <c r="P6584" s="46">
        <f t="shared" si="750"/>
        <v>1</v>
      </c>
      <c r="R6584" s="67" t="s">
        <v>3478</v>
      </c>
      <c r="S6584" s="67">
        <f>COUNTIF(Y$2:$Y$100,R6584)</f>
        <v>0</v>
      </c>
      <c r="V6584" s="67">
        <f t="shared" si="754"/>
        <v>0</v>
      </c>
      <c r="X6584"/>
      <c r="Y6584" s="67" t="str">
        <f t="shared" si="755"/>
        <v xml:space="preserve"> </v>
      </c>
      <c r="AB6584" t="s">
        <v>90</v>
      </c>
      <c r="AC6584" s="46">
        <v>2581</v>
      </c>
      <c r="AD6584" s="46">
        <v>35</v>
      </c>
      <c r="AE6584" s="46">
        <v>35.5</v>
      </c>
      <c r="AF6584" s="46">
        <v>126</v>
      </c>
      <c r="AH6584" s="70" t="str">
        <f t="shared" si="751"/>
        <v/>
      </c>
      <c r="AI6584" s="70" t="str">
        <f t="shared" si="752"/>
        <v/>
      </c>
      <c r="AJ6584" s="70" t="str">
        <f t="shared" si="753"/>
        <v>X</v>
      </c>
      <c r="AK6584" s="70" t="str" cm="1">
        <f t="array" ref="AK6584">_xlfn.IFS(AH6584&lt;&gt;"","1",AI6584&lt;&gt;"","2",AJ6584&lt;&gt;"","3")</f>
        <v>3</v>
      </c>
    </row>
    <row r="6585" spans="1:37" x14ac:dyDescent="0.25">
      <c r="A6585" t="s">
        <v>352</v>
      </c>
      <c r="B6585" t="s">
        <v>561</v>
      </c>
      <c r="C6585" s="67" t="str">
        <f t="shared" si="749"/>
        <v>Maddie Reed</v>
      </c>
      <c r="D6585" s="71" t="str" cm="1">
        <f t="array" ref="D6585">_xlfn.IFS(AK6585="1",CONCATENATE(C6585,"Regional"),AK6585="2",CONCATENATE(C6585,"Sectional"),AK6585="3",CONCATENATE(C6585,COUNTIF($C$1:C6585,C6585)))</f>
        <v>Maddie Reed10</v>
      </c>
      <c r="E6585" s="66">
        <v>45187.645833333336</v>
      </c>
      <c r="F6585" t="s">
        <v>2445</v>
      </c>
      <c r="G6585" s="46">
        <v>42</v>
      </c>
      <c r="H6585" s="46">
        <v>47</v>
      </c>
      <c r="I6585" s="46">
        <v>14</v>
      </c>
      <c r="J6585" t="s">
        <v>149</v>
      </c>
      <c r="K6585" t="s">
        <v>90</v>
      </c>
      <c r="L6585" s="46">
        <v>2581</v>
      </c>
      <c r="M6585" s="46">
        <v>35</v>
      </c>
      <c r="N6585" s="46">
        <v>35.5</v>
      </c>
      <c r="O6585" s="46">
        <v>126</v>
      </c>
      <c r="P6585" s="46">
        <f t="shared" si="750"/>
        <v>1</v>
      </c>
      <c r="R6585" s="67" t="s">
        <v>1381</v>
      </c>
      <c r="S6585" s="67">
        <f>COUNTIF(Y$2:$Y$100,R6585)</f>
        <v>0</v>
      </c>
      <c r="V6585" s="67">
        <f t="shared" si="754"/>
        <v>0</v>
      </c>
      <c r="X6585"/>
      <c r="Y6585" s="67" t="str">
        <f t="shared" si="755"/>
        <v xml:space="preserve"> </v>
      </c>
      <c r="AB6585" t="s">
        <v>90</v>
      </c>
      <c r="AC6585" s="46">
        <v>2581</v>
      </c>
      <c r="AD6585" s="46">
        <v>35</v>
      </c>
      <c r="AE6585" s="46">
        <v>35.5</v>
      </c>
      <c r="AF6585" s="46">
        <v>126</v>
      </c>
      <c r="AH6585" s="70" t="str">
        <f t="shared" si="751"/>
        <v/>
      </c>
      <c r="AI6585" s="70" t="str">
        <f t="shared" si="752"/>
        <v/>
      </c>
      <c r="AJ6585" s="70" t="str">
        <f t="shared" si="753"/>
        <v>X</v>
      </c>
      <c r="AK6585" s="70" t="str" cm="1">
        <f t="array" ref="AK6585">_xlfn.IFS(AH6585&lt;&gt;"","1",AI6585&lt;&gt;"","2",AJ6585&lt;&gt;"","3")</f>
        <v>3</v>
      </c>
    </row>
    <row r="6586" spans="1:37" x14ac:dyDescent="0.25">
      <c r="A6586" t="s">
        <v>1661</v>
      </c>
      <c r="B6586" t="s">
        <v>570</v>
      </c>
      <c r="C6586" s="67" t="str">
        <f t="shared" si="749"/>
        <v>Sydney Koetterhagen</v>
      </c>
      <c r="D6586" s="71" t="str" cm="1">
        <f t="array" ref="D6586">_xlfn.IFS(AK6586="1",CONCATENATE(C6586,"Regional"),AK6586="2",CONCATENATE(C6586,"Sectional"),AK6586="3",CONCATENATE(C6586,COUNTIF($C$1:C6586,C6586)))</f>
        <v>Sydney Koetterhagen8</v>
      </c>
      <c r="E6586" s="66">
        <v>45187.645833333336</v>
      </c>
      <c r="F6586" t="s">
        <v>2445</v>
      </c>
      <c r="G6586" s="46">
        <v>42</v>
      </c>
      <c r="H6586" s="46">
        <v>47</v>
      </c>
      <c r="I6586" s="46">
        <v>14</v>
      </c>
      <c r="J6586" t="s">
        <v>149</v>
      </c>
      <c r="K6586" t="s">
        <v>90</v>
      </c>
      <c r="L6586" s="46">
        <v>2581</v>
      </c>
      <c r="M6586" s="46">
        <v>35</v>
      </c>
      <c r="N6586" s="46">
        <v>35.5</v>
      </c>
      <c r="O6586" s="46">
        <v>126</v>
      </c>
      <c r="P6586" s="46">
        <f t="shared" si="750"/>
        <v>1</v>
      </c>
      <c r="R6586" s="67" t="s">
        <v>3616</v>
      </c>
      <c r="S6586" s="67">
        <f>COUNTIF(Y$2:$Y$100,R6586)</f>
        <v>0</v>
      </c>
      <c r="V6586" s="67">
        <f t="shared" si="754"/>
        <v>0</v>
      </c>
      <c r="X6586"/>
      <c r="Y6586" s="67" t="str">
        <f t="shared" si="755"/>
        <v xml:space="preserve"> </v>
      </c>
      <c r="AB6586" t="s">
        <v>90</v>
      </c>
      <c r="AC6586" s="46">
        <v>2581</v>
      </c>
      <c r="AD6586" s="46">
        <v>35</v>
      </c>
      <c r="AE6586" s="46">
        <v>35.5</v>
      </c>
      <c r="AF6586" s="46">
        <v>126</v>
      </c>
      <c r="AH6586" s="70" t="str">
        <f t="shared" si="751"/>
        <v/>
      </c>
      <c r="AI6586" s="70" t="str">
        <f t="shared" si="752"/>
        <v/>
      </c>
      <c r="AJ6586" s="70" t="str">
        <f t="shared" si="753"/>
        <v>X</v>
      </c>
      <c r="AK6586" s="70" t="str" cm="1">
        <f t="array" ref="AK6586">_xlfn.IFS(AH6586&lt;&gt;"","1",AI6586&lt;&gt;"","2",AJ6586&lt;&gt;"","3")</f>
        <v>3</v>
      </c>
    </row>
    <row r="6587" spans="1:37" x14ac:dyDescent="0.25">
      <c r="A6587" t="s">
        <v>2009</v>
      </c>
      <c r="B6587" t="s">
        <v>434</v>
      </c>
      <c r="C6587" s="67" t="str">
        <f t="shared" si="749"/>
        <v>Ella Tower</v>
      </c>
      <c r="D6587" s="71" t="str" cm="1">
        <f t="array" ref="D6587">_xlfn.IFS(AK6587="1",CONCATENATE(C6587,"Regional"),AK6587="2",CONCATENATE(C6587,"Sectional"),AK6587="3",CONCATENATE(C6587,COUNTIF($C$1:C6587,C6587)))</f>
        <v>Ella Tower3</v>
      </c>
      <c r="E6587" s="66">
        <v>45187.645833333336</v>
      </c>
      <c r="F6587" t="s">
        <v>2445</v>
      </c>
      <c r="G6587" s="46">
        <v>42</v>
      </c>
      <c r="H6587" s="46">
        <v>48</v>
      </c>
      <c r="I6587" s="46">
        <v>24</v>
      </c>
      <c r="J6587" t="s">
        <v>149</v>
      </c>
      <c r="K6587" t="s">
        <v>90</v>
      </c>
      <c r="L6587" s="46">
        <v>2581</v>
      </c>
      <c r="M6587" s="46">
        <v>35</v>
      </c>
      <c r="N6587" s="46">
        <v>35.5</v>
      </c>
      <c r="O6587" s="46">
        <v>126</v>
      </c>
      <c r="P6587" s="46">
        <f t="shared" si="750"/>
        <v>1</v>
      </c>
      <c r="R6587" s="67" t="s">
        <v>3022</v>
      </c>
      <c r="S6587" s="67">
        <f>COUNTIF(Y$2:$Y$100,R6587)</f>
        <v>0</v>
      </c>
      <c r="V6587" s="67">
        <f t="shared" si="754"/>
        <v>0</v>
      </c>
      <c r="X6587"/>
      <c r="Y6587" s="67" t="str">
        <f t="shared" si="755"/>
        <v xml:space="preserve"> </v>
      </c>
      <c r="AB6587" t="s">
        <v>90</v>
      </c>
      <c r="AC6587" s="46">
        <v>2581</v>
      </c>
      <c r="AD6587" s="46">
        <v>35</v>
      </c>
      <c r="AE6587" s="46">
        <v>35.5</v>
      </c>
      <c r="AF6587" s="46">
        <v>126</v>
      </c>
      <c r="AH6587" s="70" t="str">
        <f t="shared" si="751"/>
        <v/>
      </c>
      <c r="AI6587" s="70" t="str">
        <f t="shared" si="752"/>
        <v/>
      </c>
      <c r="AJ6587" s="70" t="str">
        <f t="shared" si="753"/>
        <v>X</v>
      </c>
      <c r="AK6587" s="70" t="str" cm="1">
        <f t="array" ref="AK6587">_xlfn.IFS(AH6587&lt;&gt;"","1",AI6587&lt;&gt;"","2",AJ6587&lt;&gt;"","3")</f>
        <v>3</v>
      </c>
    </row>
    <row r="6588" spans="1:37" x14ac:dyDescent="0.25">
      <c r="A6588" t="s">
        <v>774</v>
      </c>
      <c r="B6588" t="s">
        <v>443</v>
      </c>
      <c r="C6588" s="67" t="str">
        <f t="shared" si="749"/>
        <v>Emily Gomez</v>
      </c>
      <c r="D6588" s="71" t="str" cm="1">
        <f t="array" ref="D6588">_xlfn.IFS(AK6588="1",CONCATENATE(C6588,"Regional"),AK6588="2",CONCATENATE(C6588,"Sectional"),AK6588="3",CONCATENATE(C6588,COUNTIF($C$1:C6588,C6588)))</f>
        <v>Emily Gomez6</v>
      </c>
      <c r="E6588" s="66">
        <v>45187.645833333336</v>
      </c>
      <c r="F6588" t="s">
        <v>2445</v>
      </c>
      <c r="G6588" s="46">
        <v>42</v>
      </c>
      <c r="H6588" s="46">
        <v>48</v>
      </c>
      <c r="I6588" s="46">
        <v>24</v>
      </c>
      <c r="J6588" t="s">
        <v>149</v>
      </c>
      <c r="K6588" t="s">
        <v>90</v>
      </c>
      <c r="L6588" s="46">
        <v>2581</v>
      </c>
      <c r="M6588" s="46">
        <v>35</v>
      </c>
      <c r="N6588" s="46">
        <v>35.5</v>
      </c>
      <c r="O6588" s="46">
        <v>126</v>
      </c>
      <c r="P6588" s="46">
        <f t="shared" si="750"/>
        <v>1</v>
      </c>
      <c r="R6588" s="67" t="s">
        <v>1356</v>
      </c>
      <c r="S6588" s="67">
        <f>COUNTIF(Y$2:$Y$100,R6588)</f>
        <v>0</v>
      </c>
      <c r="V6588" s="67">
        <f t="shared" si="754"/>
        <v>0</v>
      </c>
      <c r="X6588"/>
      <c r="Y6588" s="67" t="str">
        <f t="shared" si="755"/>
        <v xml:space="preserve"> </v>
      </c>
      <c r="AB6588" t="s">
        <v>90</v>
      </c>
      <c r="AC6588" s="46">
        <v>2581</v>
      </c>
      <c r="AD6588" s="46">
        <v>35</v>
      </c>
      <c r="AE6588" s="46">
        <v>35.5</v>
      </c>
      <c r="AF6588" s="46">
        <v>126</v>
      </c>
      <c r="AH6588" s="70" t="str">
        <f t="shared" si="751"/>
        <v/>
      </c>
      <c r="AI6588" s="70" t="str">
        <f t="shared" si="752"/>
        <v/>
      </c>
      <c r="AJ6588" s="70" t="str">
        <f t="shared" si="753"/>
        <v>X</v>
      </c>
      <c r="AK6588" s="70" t="str" cm="1">
        <f t="array" ref="AK6588">_xlfn.IFS(AH6588&lt;&gt;"","1",AI6588&lt;&gt;"","2",AJ6588&lt;&gt;"","3")</f>
        <v>3</v>
      </c>
    </row>
    <row r="6589" spans="1:37" x14ac:dyDescent="0.25">
      <c r="A6589" t="s">
        <v>732</v>
      </c>
      <c r="B6589" t="s">
        <v>733</v>
      </c>
      <c r="C6589" s="67" t="str">
        <f t="shared" si="749"/>
        <v>Martina Hudaj</v>
      </c>
      <c r="D6589" s="71" t="str" cm="1">
        <f t="array" ref="D6589">_xlfn.IFS(AK6589="1",CONCATENATE(C6589,"Regional"),AK6589="2",CONCATENATE(C6589,"Sectional"),AK6589="3",CONCATENATE(C6589,COUNTIF($C$1:C6589,C6589)))</f>
        <v>Martina Hudaj8</v>
      </c>
      <c r="E6589" s="66">
        <v>45187.645833333336</v>
      </c>
      <c r="F6589" t="s">
        <v>2445</v>
      </c>
      <c r="G6589" s="46">
        <v>42</v>
      </c>
      <c r="H6589" s="46">
        <v>48</v>
      </c>
      <c r="I6589" s="46">
        <v>24</v>
      </c>
      <c r="J6589" t="s">
        <v>149</v>
      </c>
      <c r="K6589" t="s">
        <v>90</v>
      </c>
      <c r="L6589" s="46">
        <v>2581</v>
      </c>
      <c r="M6589" s="46">
        <v>35</v>
      </c>
      <c r="N6589" s="46">
        <v>35.5</v>
      </c>
      <c r="O6589" s="46">
        <v>126</v>
      </c>
      <c r="P6589" s="46">
        <f t="shared" si="750"/>
        <v>1</v>
      </c>
      <c r="R6589" s="67" t="s">
        <v>1326</v>
      </c>
      <c r="S6589" s="67">
        <f>COUNTIF(Y$2:$Y$100,R6589)</f>
        <v>0</v>
      </c>
      <c r="V6589" s="67">
        <f t="shared" si="754"/>
        <v>0</v>
      </c>
      <c r="X6589"/>
      <c r="Y6589" s="67" t="str">
        <f t="shared" si="755"/>
        <v xml:space="preserve"> </v>
      </c>
      <c r="AB6589" t="s">
        <v>90</v>
      </c>
      <c r="AC6589" s="46">
        <v>2581</v>
      </c>
      <c r="AD6589" s="46">
        <v>35</v>
      </c>
      <c r="AE6589" s="46">
        <v>35.5</v>
      </c>
      <c r="AF6589" s="46">
        <v>126</v>
      </c>
      <c r="AH6589" s="70" t="str">
        <f t="shared" si="751"/>
        <v/>
      </c>
      <c r="AI6589" s="70" t="str">
        <f t="shared" si="752"/>
        <v/>
      </c>
      <c r="AJ6589" s="70" t="str">
        <f t="shared" si="753"/>
        <v>X</v>
      </c>
      <c r="AK6589" s="70" t="str" cm="1">
        <f t="array" ref="AK6589">_xlfn.IFS(AH6589&lt;&gt;"","1",AI6589&lt;&gt;"","2",AJ6589&lt;&gt;"","3")</f>
        <v>3</v>
      </c>
    </row>
    <row r="6590" spans="1:37" x14ac:dyDescent="0.25">
      <c r="A6590" t="s">
        <v>1649</v>
      </c>
      <c r="B6590" t="s">
        <v>1613</v>
      </c>
      <c r="C6590" s="67" t="str">
        <f t="shared" si="749"/>
        <v>Arianna Lietzow</v>
      </c>
      <c r="D6590" s="71" t="str" cm="1">
        <f t="array" ref="D6590">_xlfn.IFS(AK6590="1",CONCATENATE(C6590,"Regional"),AK6590="2",CONCATENATE(C6590,"Sectional"),AK6590="3",CONCATENATE(C6590,COUNTIF($C$1:C6590,C6590)))</f>
        <v>Arianna Lietzow12</v>
      </c>
      <c r="E6590" s="66">
        <v>45187.645833333336</v>
      </c>
      <c r="F6590" t="s">
        <v>2445</v>
      </c>
      <c r="G6590" s="46">
        <v>42</v>
      </c>
      <c r="H6590" s="46">
        <v>49</v>
      </c>
      <c r="I6590" s="46">
        <v>27</v>
      </c>
      <c r="J6590" t="s">
        <v>149</v>
      </c>
      <c r="K6590" t="s">
        <v>90</v>
      </c>
      <c r="L6590" s="46">
        <v>2581</v>
      </c>
      <c r="M6590" s="46">
        <v>35</v>
      </c>
      <c r="N6590" s="46">
        <v>35.5</v>
      </c>
      <c r="O6590" s="46">
        <v>126</v>
      </c>
      <c r="P6590" s="46">
        <f t="shared" si="750"/>
        <v>1</v>
      </c>
      <c r="R6590" s="67" t="s">
        <v>3552</v>
      </c>
      <c r="S6590" s="67">
        <f>COUNTIF(Y$2:$Y$100,R6590)</f>
        <v>0</v>
      </c>
      <c r="V6590" s="67">
        <f t="shared" si="754"/>
        <v>0</v>
      </c>
      <c r="X6590"/>
      <c r="Y6590" s="67" t="str">
        <f t="shared" si="755"/>
        <v xml:space="preserve"> </v>
      </c>
      <c r="AB6590" t="s">
        <v>90</v>
      </c>
      <c r="AC6590" s="46">
        <v>2581</v>
      </c>
      <c r="AD6590" s="46">
        <v>35</v>
      </c>
      <c r="AE6590" s="46">
        <v>35.5</v>
      </c>
      <c r="AF6590" s="46">
        <v>126</v>
      </c>
      <c r="AH6590" s="70" t="str">
        <f t="shared" si="751"/>
        <v/>
      </c>
      <c r="AI6590" s="70" t="str">
        <f t="shared" si="752"/>
        <v/>
      </c>
      <c r="AJ6590" s="70" t="str">
        <f t="shared" si="753"/>
        <v>X</v>
      </c>
      <c r="AK6590" s="70" t="str" cm="1">
        <f t="array" ref="AK6590">_xlfn.IFS(AH6590&lt;&gt;"","1",AI6590&lt;&gt;"","2",AJ6590&lt;&gt;"","3")</f>
        <v>3</v>
      </c>
    </row>
    <row r="6591" spans="1:37" x14ac:dyDescent="0.25">
      <c r="A6591" t="s">
        <v>766</v>
      </c>
      <c r="B6591" t="s">
        <v>313</v>
      </c>
      <c r="C6591" s="67" t="str">
        <f t="shared" si="749"/>
        <v>Avery Sallmann</v>
      </c>
      <c r="D6591" s="71" t="str" cm="1">
        <f t="array" ref="D6591">_xlfn.IFS(AK6591="1",CONCATENATE(C6591,"Regional"),AK6591="2",CONCATENATE(C6591,"Sectional"),AK6591="3",CONCATENATE(C6591,COUNTIF($C$1:C6591,C6591)))</f>
        <v>Avery Sallmann11</v>
      </c>
      <c r="E6591" s="66">
        <v>45187.645833333336</v>
      </c>
      <c r="F6591" t="s">
        <v>2445</v>
      </c>
      <c r="G6591" s="46">
        <v>42</v>
      </c>
      <c r="H6591" s="46">
        <v>49</v>
      </c>
      <c r="I6591" s="46">
        <v>27</v>
      </c>
      <c r="J6591" t="s">
        <v>149</v>
      </c>
      <c r="K6591" t="s">
        <v>90</v>
      </c>
      <c r="L6591" s="46">
        <v>2581</v>
      </c>
      <c r="M6591" s="46">
        <v>35</v>
      </c>
      <c r="N6591" s="46">
        <v>35.5</v>
      </c>
      <c r="O6591" s="46">
        <v>126</v>
      </c>
      <c r="P6591" s="46">
        <f t="shared" si="750"/>
        <v>1</v>
      </c>
      <c r="R6591" s="67" t="s">
        <v>1351</v>
      </c>
      <c r="S6591" s="67">
        <f>COUNTIF(Y$2:$Y$100,R6591)</f>
        <v>0</v>
      </c>
      <c r="V6591" s="67">
        <f t="shared" si="754"/>
        <v>0</v>
      </c>
      <c r="X6591"/>
      <c r="Y6591" s="67" t="str">
        <f t="shared" si="755"/>
        <v xml:space="preserve"> </v>
      </c>
      <c r="AB6591" t="s">
        <v>90</v>
      </c>
      <c r="AC6591" s="46">
        <v>2581</v>
      </c>
      <c r="AD6591" s="46">
        <v>35</v>
      </c>
      <c r="AE6591" s="46">
        <v>35.5</v>
      </c>
      <c r="AF6591" s="46">
        <v>126</v>
      </c>
      <c r="AH6591" s="70" t="str">
        <f t="shared" si="751"/>
        <v/>
      </c>
      <c r="AI6591" s="70" t="str">
        <f t="shared" si="752"/>
        <v/>
      </c>
      <c r="AJ6591" s="70" t="str">
        <f t="shared" si="753"/>
        <v>X</v>
      </c>
      <c r="AK6591" s="70" t="str" cm="1">
        <f t="array" ref="AK6591">_xlfn.IFS(AH6591&lt;&gt;"","1",AI6591&lt;&gt;"","2",AJ6591&lt;&gt;"","3")</f>
        <v>3</v>
      </c>
    </row>
    <row r="6592" spans="1:37" x14ac:dyDescent="0.25">
      <c r="A6592" t="s">
        <v>794</v>
      </c>
      <c r="B6592" t="s">
        <v>781</v>
      </c>
      <c r="C6592" s="67" t="str">
        <f t="shared" si="749"/>
        <v>Maureen Schlifske</v>
      </c>
      <c r="D6592" s="71" t="str" cm="1">
        <f t="array" ref="D6592">_xlfn.IFS(AK6592="1",CONCATENATE(C6592,"Regional"),AK6592="2",CONCATENATE(C6592,"Sectional"),AK6592="3",CONCATENATE(C6592,COUNTIF($C$1:C6592,C6592)))</f>
        <v>Maureen Schlifske8</v>
      </c>
      <c r="E6592" s="66">
        <v>45187.645833333336</v>
      </c>
      <c r="F6592" t="s">
        <v>2445</v>
      </c>
      <c r="G6592" s="46">
        <v>42</v>
      </c>
      <c r="H6592" s="46">
        <v>49</v>
      </c>
      <c r="I6592" s="46">
        <v>27</v>
      </c>
      <c r="J6592" t="s">
        <v>149</v>
      </c>
      <c r="K6592" t="s">
        <v>90</v>
      </c>
      <c r="L6592" s="46">
        <v>2581</v>
      </c>
      <c r="M6592" s="46">
        <v>35</v>
      </c>
      <c r="N6592" s="46">
        <v>35.5</v>
      </c>
      <c r="O6592" s="46">
        <v>126</v>
      </c>
      <c r="P6592" s="46">
        <f t="shared" si="750"/>
        <v>1</v>
      </c>
      <c r="R6592" s="67" t="s">
        <v>3617</v>
      </c>
      <c r="S6592" s="67">
        <f>COUNTIF(Y$2:$Y$100,R6592)</f>
        <v>0</v>
      </c>
      <c r="V6592" s="67">
        <f t="shared" si="754"/>
        <v>0</v>
      </c>
      <c r="X6592"/>
      <c r="Y6592" s="67" t="str">
        <f t="shared" si="755"/>
        <v xml:space="preserve"> </v>
      </c>
      <c r="AB6592" t="s">
        <v>90</v>
      </c>
      <c r="AC6592" s="46">
        <v>2581</v>
      </c>
      <c r="AD6592" s="46">
        <v>35</v>
      </c>
      <c r="AE6592" s="46">
        <v>35.5</v>
      </c>
      <c r="AF6592" s="46">
        <v>126</v>
      </c>
      <c r="AH6592" s="70" t="str">
        <f t="shared" si="751"/>
        <v/>
      </c>
      <c r="AI6592" s="70" t="str">
        <f t="shared" si="752"/>
        <v/>
      </c>
      <c r="AJ6592" s="70" t="str">
        <f t="shared" si="753"/>
        <v>X</v>
      </c>
      <c r="AK6592" s="70" t="str" cm="1">
        <f t="array" ref="AK6592">_xlfn.IFS(AH6592&lt;&gt;"","1",AI6592&lt;&gt;"","2",AJ6592&lt;&gt;"","3")</f>
        <v>3</v>
      </c>
    </row>
    <row r="6593" spans="1:37" x14ac:dyDescent="0.25">
      <c r="A6593" t="s">
        <v>1663</v>
      </c>
      <c r="B6593" t="s">
        <v>1662</v>
      </c>
      <c r="C6593" s="67" t="str">
        <f t="shared" si="749"/>
        <v>Laci Griswold</v>
      </c>
      <c r="D6593" s="71" t="str" cm="1">
        <f t="array" ref="D6593">_xlfn.IFS(AK6593="1",CONCATENATE(C6593,"Regional"),AK6593="2",CONCATENATE(C6593,"Sectional"),AK6593="3",CONCATENATE(C6593,COUNTIF($C$1:C6593,C6593)))</f>
        <v>Laci Griswold11</v>
      </c>
      <c r="E6593" s="66">
        <v>45187.645833333336</v>
      </c>
      <c r="F6593" t="s">
        <v>2445</v>
      </c>
      <c r="G6593" s="46">
        <v>42</v>
      </c>
      <c r="H6593" s="46">
        <v>50</v>
      </c>
      <c r="I6593" s="46">
        <v>30</v>
      </c>
      <c r="J6593" t="s">
        <v>149</v>
      </c>
      <c r="K6593" t="s">
        <v>90</v>
      </c>
      <c r="L6593" s="46">
        <v>2581</v>
      </c>
      <c r="M6593" s="46">
        <v>35</v>
      </c>
      <c r="N6593" s="46">
        <v>35.5</v>
      </c>
      <c r="O6593" s="46">
        <v>126</v>
      </c>
      <c r="P6593" s="46">
        <f t="shared" si="750"/>
        <v>1</v>
      </c>
      <c r="R6593" s="67" t="s">
        <v>3490</v>
      </c>
      <c r="S6593" s="67">
        <f>COUNTIF(Y$2:$Y$100,R6593)</f>
        <v>0</v>
      </c>
      <c r="V6593" s="67">
        <f t="shared" si="754"/>
        <v>0</v>
      </c>
      <c r="X6593"/>
      <c r="Y6593" s="67" t="str">
        <f t="shared" si="755"/>
        <v xml:space="preserve"> </v>
      </c>
      <c r="AB6593" t="s">
        <v>90</v>
      </c>
      <c r="AC6593" s="46">
        <v>2581</v>
      </c>
      <c r="AD6593" s="46">
        <v>35</v>
      </c>
      <c r="AE6593" s="46">
        <v>35.5</v>
      </c>
      <c r="AF6593" s="46">
        <v>126</v>
      </c>
      <c r="AH6593" s="70" t="str">
        <f t="shared" si="751"/>
        <v/>
      </c>
      <c r="AI6593" s="70" t="str">
        <f t="shared" si="752"/>
        <v/>
      </c>
      <c r="AJ6593" s="70" t="str">
        <f t="shared" si="753"/>
        <v>X</v>
      </c>
      <c r="AK6593" s="70" t="str" cm="1">
        <f t="array" ref="AK6593">_xlfn.IFS(AH6593&lt;&gt;"","1",AI6593&lt;&gt;"","2",AJ6593&lt;&gt;"","3")</f>
        <v>3</v>
      </c>
    </row>
    <row r="6594" spans="1:37" x14ac:dyDescent="0.25">
      <c r="A6594" t="s">
        <v>790</v>
      </c>
      <c r="B6594" t="s">
        <v>791</v>
      </c>
      <c r="C6594" s="67" t="str">
        <f t="shared" ref="C6594:C6657" si="756">CONCATENATE(B6594," ",A6594)</f>
        <v>Sammy Selke</v>
      </c>
      <c r="D6594" s="71" t="str" cm="1">
        <f t="array" ref="D6594">_xlfn.IFS(AK6594="1",CONCATENATE(C6594,"Regional"),AK6594="2",CONCATENATE(C6594,"Sectional"),AK6594="3",CONCATENATE(C6594,COUNTIF($C$1:C6594,C6594)))</f>
        <v>Sammy Selke11</v>
      </c>
      <c r="E6594" s="66">
        <v>45187.645833333336</v>
      </c>
      <c r="F6594" t="s">
        <v>2445</v>
      </c>
      <c r="G6594" s="46">
        <v>42</v>
      </c>
      <c r="H6594" s="46">
        <v>50</v>
      </c>
      <c r="I6594" s="46">
        <v>30</v>
      </c>
      <c r="J6594" t="s">
        <v>149</v>
      </c>
      <c r="K6594" t="s">
        <v>90</v>
      </c>
      <c r="L6594" s="46">
        <v>2581</v>
      </c>
      <c r="M6594" s="46">
        <v>35</v>
      </c>
      <c r="N6594" s="46">
        <v>35.5</v>
      </c>
      <c r="O6594" s="46">
        <v>126</v>
      </c>
      <c r="P6594" s="46">
        <f t="shared" ref="P6594:P6657" si="757">IF(L6594&gt;4000,2,1)</f>
        <v>1</v>
      </c>
      <c r="R6594" s="67" t="s">
        <v>1371</v>
      </c>
      <c r="S6594" s="67">
        <f>COUNTIF(Y$2:$Y$100,R6594)</f>
        <v>0</v>
      </c>
      <c r="V6594" s="67">
        <f t="shared" si="754"/>
        <v>0</v>
      </c>
      <c r="X6594"/>
      <c r="Y6594" s="67" t="str">
        <f t="shared" si="755"/>
        <v xml:space="preserve"> </v>
      </c>
      <c r="AB6594" t="s">
        <v>90</v>
      </c>
      <c r="AC6594" s="46">
        <v>2581</v>
      </c>
      <c r="AD6594" s="46">
        <v>35</v>
      </c>
      <c r="AE6594" s="46">
        <v>35.5</v>
      </c>
      <c r="AF6594" s="46">
        <v>126</v>
      </c>
      <c r="AH6594" s="70" t="str">
        <f t="shared" ref="AH6594:AH6657" si="758">IF(ISNUMBER(SEARCH("regional",$F6594)),$F6594,"")</f>
        <v/>
      </c>
      <c r="AI6594" s="70" t="str">
        <f t="shared" ref="AI6594:AI6657" si="759">IF(ISNUMBER(SEARCH("sectional",$F6594)),$F6594,"")</f>
        <v/>
      </c>
      <c r="AJ6594" s="70" t="str">
        <f t="shared" ref="AJ6594:AJ6657" si="760">IF(AND(AH6594="",AI6594=""),"X","")</f>
        <v>X</v>
      </c>
      <c r="AK6594" s="70" t="str" cm="1">
        <f t="array" ref="AK6594">_xlfn.IFS(AH6594&lt;&gt;"","1",AI6594&lt;&gt;"","2",AJ6594&lt;&gt;"","3")</f>
        <v>3</v>
      </c>
    </row>
    <row r="6595" spans="1:37" x14ac:dyDescent="0.25">
      <c r="A6595" t="s">
        <v>821</v>
      </c>
      <c r="B6595" t="s">
        <v>822</v>
      </c>
      <c r="C6595" s="67" t="str">
        <f t="shared" si="756"/>
        <v>Viviana Hruby</v>
      </c>
      <c r="D6595" s="71" t="str" cm="1">
        <f t="array" ref="D6595">_xlfn.IFS(AK6595="1",CONCATENATE(C6595,"Regional"),AK6595="2",CONCATENATE(C6595,"Sectional"),AK6595="3",CONCATENATE(C6595,COUNTIF($C$1:C6595,C6595)))</f>
        <v>Viviana Hruby11</v>
      </c>
      <c r="E6595" s="66">
        <v>45187.645833333336</v>
      </c>
      <c r="F6595" t="s">
        <v>2445</v>
      </c>
      <c r="G6595" s="46">
        <v>42</v>
      </c>
      <c r="H6595" s="46">
        <v>50</v>
      </c>
      <c r="I6595" s="46">
        <v>30</v>
      </c>
      <c r="J6595" t="s">
        <v>149</v>
      </c>
      <c r="K6595" t="s">
        <v>90</v>
      </c>
      <c r="L6595" s="46">
        <v>2581</v>
      </c>
      <c r="M6595" s="46">
        <v>35</v>
      </c>
      <c r="N6595" s="46">
        <v>35.5</v>
      </c>
      <c r="O6595" s="46">
        <v>126</v>
      </c>
      <c r="P6595" s="46">
        <f t="shared" si="757"/>
        <v>1</v>
      </c>
      <c r="R6595" s="67" t="s">
        <v>1380</v>
      </c>
      <c r="S6595" s="67">
        <f>COUNTIF(Y$2:$Y$100,R6595)</f>
        <v>0</v>
      </c>
      <c r="V6595" s="67">
        <f t="shared" si="754"/>
        <v>0</v>
      </c>
      <c r="X6595"/>
      <c r="Y6595" s="67" t="str">
        <f t="shared" si="755"/>
        <v xml:space="preserve"> </v>
      </c>
      <c r="AB6595" t="s">
        <v>90</v>
      </c>
      <c r="AC6595" s="46">
        <v>2581</v>
      </c>
      <c r="AD6595" s="46">
        <v>35</v>
      </c>
      <c r="AE6595" s="46">
        <v>35.5</v>
      </c>
      <c r="AF6595" s="46">
        <v>126</v>
      </c>
      <c r="AH6595" s="70" t="str">
        <f t="shared" si="758"/>
        <v/>
      </c>
      <c r="AI6595" s="70" t="str">
        <f t="shared" si="759"/>
        <v/>
      </c>
      <c r="AJ6595" s="70" t="str">
        <f t="shared" si="760"/>
        <v>X</v>
      </c>
      <c r="AK6595" s="70" t="str" cm="1">
        <f t="array" ref="AK6595">_xlfn.IFS(AH6595&lt;&gt;"","1",AI6595&lt;&gt;"","2",AJ6595&lt;&gt;"","3")</f>
        <v>3</v>
      </c>
    </row>
    <row r="6596" spans="1:37" x14ac:dyDescent="0.25">
      <c r="A6596" t="s">
        <v>1940</v>
      </c>
      <c r="B6596" t="s">
        <v>401</v>
      </c>
      <c r="C6596" s="67" t="str">
        <f t="shared" si="756"/>
        <v>Hannah Okel</v>
      </c>
      <c r="D6596" s="71" t="str" cm="1">
        <f t="array" ref="D6596">_xlfn.IFS(AK6596="1",CONCATENATE(C6596,"Regional"),AK6596="2",CONCATENATE(C6596,"Sectional"),AK6596="3",CONCATENATE(C6596,COUNTIF($C$1:C6596,C6596)))</f>
        <v>Hannah Okel11</v>
      </c>
      <c r="E6596" s="66">
        <v>45187.645833333336</v>
      </c>
      <c r="F6596" t="s">
        <v>2445</v>
      </c>
      <c r="G6596" s="46">
        <v>42</v>
      </c>
      <c r="H6596" s="46">
        <v>51</v>
      </c>
      <c r="I6596" s="46">
        <v>33</v>
      </c>
      <c r="J6596" t="s">
        <v>149</v>
      </c>
      <c r="K6596" t="s">
        <v>90</v>
      </c>
      <c r="L6596" s="46">
        <v>2581</v>
      </c>
      <c r="M6596" s="46">
        <v>35</v>
      </c>
      <c r="N6596" s="46">
        <v>35.5</v>
      </c>
      <c r="O6596" s="46">
        <v>126</v>
      </c>
      <c r="P6596" s="46">
        <f t="shared" si="757"/>
        <v>1</v>
      </c>
      <c r="R6596" s="67" t="s">
        <v>2957</v>
      </c>
      <c r="S6596" s="67">
        <f>COUNTIF(Y$2:$Y$100,R6596)</f>
        <v>0</v>
      </c>
      <c r="V6596" s="67">
        <f t="shared" si="754"/>
        <v>0</v>
      </c>
      <c r="X6596"/>
      <c r="Y6596" s="67" t="str">
        <f t="shared" si="755"/>
        <v xml:space="preserve"> </v>
      </c>
      <c r="AB6596" t="s">
        <v>90</v>
      </c>
      <c r="AC6596" s="46">
        <v>2581</v>
      </c>
      <c r="AD6596" s="46">
        <v>35</v>
      </c>
      <c r="AE6596" s="46">
        <v>35.5</v>
      </c>
      <c r="AF6596" s="46">
        <v>126</v>
      </c>
      <c r="AH6596" s="70" t="str">
        <f t="shared" si="758"/>
        <v/>
      </c>
      <c r="AI6596" s="70" t="str">
        <f t="shared" si="759"/>
        <v/>
      </c>
      <c r="AJ6596" s="70" t="str">
        <f t="shared" si="760"/>
        <v>X</v>
      </c>
      <c r="AK6596" s="70" t="str" cm="1">
        <f t="array" ref="AK6596">_xlfn.IFS(AH6596&lt;&gt;"","1",AI6596&lt;&gt;"","2",AJ6596&lt;&gt;"","3")</f>
        <v>3</v>
      </c>
    </row>
    <row r="6597" spans="1:37" x14ac:dyDescent="0.25">
      <c r="A6597" t="s">
        <v>360</v>
      </c>
      <c r="B6597" t="s">
        <v>765</v>
      </c>
      <c r="C6597" s="67" t="str">
        <f t="shared" si="756"/>
        <v>Clare Smith</v>
      </c>
      <c r="D6597" s="71" t="str" cm="1">
        <f t="array" ref="D6597">_xlfn.IFS(AK6597="1",CONCATENATE(C6597,"Regional"),AK6597="2",CONCATENATE(C6597,"Sectional"),AK6597="3",CONCATENATE(C6597,COUNTIF($C$1:C6597,C6597)))</f>
        <v>Clare Smith9</v>
      </c>
      <c r="E6597" s="66">
        <v>45187.645833333336</v>
      </c>
      <c r="F6597" t="s">
        <v>2445</v>
      </c>
      <c r="G6597" s="46">
        <v>42</v>
      </c>
      <c r="H6597" s="46">
        <v>51</v>
      </c>
      <c r="I6597" s="46">
        <v>33</v>
      </c>
      <c r="J6597" t="s">
        <v>149</v>
      </c>
      <c r="K6597" t="s">
        <v>90</v>
      </c>
      <c r="L6597" s="46">
        <v>2581</v>
      </c>
      <c r="M6597" s="46">
        <v>35</v>
      </c>
      <c r="N6597" s="46">
        <v>35.5</v>
      </c>
      <c r="O6597" s="46">
        <v>126</v>
      </c>
      <c r="P6597" s="46">
        <f t="shared" si="757"/>
        <v>1</v>
      </c>
      <c r="R6597" s="67" t="s">
        <v>1349</v>
      </c>
      <c r="S6597" s="67">
        <f>COUNTIF(Y$2:$Y$100,R6597)</f>
        <v>0</v>
      </c>
      <c r="V6597" s="67">
        <f t="shared" si="754"/>
        <v>0</v>
      </c>
      <c r="X6597"/>
      <c r="Y6597" s="67" t="str">
        <f t="shared" si="755"/>
        <v xml:space="preserve"> </v>
      </c>
      <c r="AB6597" t="s">
        <v>90</v>
      </c>
      <c r="AC6597" s="46">
        <v>2581</v>
      </c>
      <c r="AD6597" s="46">
        <v>35</v>
      </c>
      <c r="AE6597" s="46">
        <v>35.5</v>
      </c>
      <c r="AF6597" s="46">
        <v>126</v>
      </c>
      <c r="AH6597" s="70" t="str">
        <f t="shared" si="758"/>
        <v/>
      </c>
      <c r="AI6597" s="70" t="str">
        <f t="shared" si="759"/>
        <v/>
      </c>
      <c r="AJ6597" s="70" t="str">
        <f t="shared" si="760"/>
        <v>X</v>
      </c>
      <c r="AK6597" s="70" t="str" cm="1">
        <f t="array" ref="AK6597">_xlfn.IFS(AH6597&lt;&gt;"","1",AI6597&lt;&gt;"","2",AJ6597&lt;&gt;"","3")</f>
        <v>3</v>
      </c>
    </row>
    <row r="6598" spans="1:37" x14ac:dyDescent="0.25">
      <c r="A6598" t="s">
        <v>276</v>
      </c>
      <c r="B6598" t="s">
        <v>2016</v>
      </c>
      <c r="C6598" s="67" t="str">
        <f t="shared" si="756"/>
        <v>Danica Jones</v>
      </c>
      <c r="D6598" s="71" t="str" cm="1">
        <f t="array" ref="D6598">_xlfn.IFS(AK6598="1",CONCATENATE(C6598,"Regional"),AK6598="2",CONCATENATE(C6598,"Sectional"),AK6598="3",CONCATENATE(C6598,COUNTIF($C$1:C6598,C6598)))</f>
        <v>Danica Jones3</v>
      </c>
      <c r="E6598" s="66">
        <v>45187.645833333336</v>
      </c>
      <c r="F6598" t="s">
        <v>2445</v>
      </c>
      <c r="G6598" s="46">
        <v>42</v>
      </c>
      <c r="H6598" s="46">
        <v>53</v>
      </c>
      <c r="I6598" s="46">
        <v>35</v>
      </c>
      <c r="J6598" t="s">
        <v>149</v>
      </c>
      <c r="K6598" t="s">
        <v>90</v>
      </c>
      <c r="L6598" s="46">
        <v>2581</v>
      </c>
      <c r="M6598" s="46">
        <v>35</v>
      </c>
      <c r="N6598" s="46">
        <v>35.5</v>
      </c>
      <c r="O6598" s="46">
        <v>126</v>
      </c>
      <c r="P6598" s="46">
        <f t="shared" si="757"/>
        <v>1</v>
      </c>
      <c r="R6598" s="67" t="s">
        <v>3029</v>
      </c>
      <c r="S6598" s="67">
        <f>COUNTIF(Y$2:$Y$100,R6598)</f>
        <v>0</v>
      </c>
      <c r="V6598" s="67">
        <f t="shared" si="754"/>
        <v>0</v>
      </c>
      <c r="X6598"/>
      <c r="Y6598" s="67" t="str">
        <f t="shared" si="755"/>
        <v xml:space="preserve"> </v>
      </c>
      <c r="AB6598" t="s">
        <v>90</v>
      </c>
      <c r="AC6598" s="46">
        <v>2581</v>
      </c>
      <c r="AD6598" s="46">
        <v>35</v>
      </c>
      <c r="AE6598" s="46">
        <v>35.5</v>
      </c>
      <c r="AF6598" s="46">
        <v>126</v>
      </c>
      <c r="AH6598" s="70" t="str">
        <f t="shared" si="758"/>
        <v/>
      </c>
      <c r="AI6598" s="70" t="str">
        <f t="shared" si="759"/>
        <v/>
      </c>
      <c r="AJ6598" s="70" t="str">
        <f t="shared" si="760"/>
        <v>X</v>
      </c>
      <c r="AK6598" s="70" t="str" cm="1">
        <f t="array" ref="AK6598">_xlfn.IFS(AH6598&lt;&gt;"","1",AI6598&lt;&gt;"","2",AJ6598&lt;&gt;"","3")</f>
        <v>3</v>
      </c>
    </row>
    <row r="6599" spans="1:37" x14ac:dyDescent="0.25">
      <c r="A6599" t="s">
        <v>793</v>
      </c>
      <c r="B6599" t="s">
        <v>561</v>
      </c>
      <c r="C6599" s="67" t="str">
        <f t="shared" si="756"/>
        <v>Maddie Flores</v>
      </c>
      <c r="D6599" s="71" t="str" cm="1">
        <f t="array" ref="D6599">_xlfn.IFS(AK6599="1",CONCATENATE(C6599,"Regional"),AK6599="2",CONCATENATE(C6599,"Sectional"),AK6599="3",CONCATENATE(C6599,COUNTIF($C$1:C6599,C6599)))</f>
        <v>Maddie Flores3</v>
      </c>
      <c r="E6599" s="66">
        <v>45187.645833333336</v>
      </c>
      <c r="F6599" t="s">
        <v>2445</v>
      </c>
      <c r="G6599" s="46">
        <v>42</v>
      </c>
      <c r="H6599" s="46">
        <v>54</v>
      </c>
      <c r="I6599" s="46">
        <v>36</v>
      </c>
      <c r="J6599" t="s">
        <v>149</v>
      </c>
      <c r="K6599" t="s">
        <v>90</v>
      </c>
      <c r="L6599" s="46">
        <v>2581</v>
      </c>
      <c r="M6599" s="46">
        <v>35</v>
      </c>
      <c r="N6599" s="46">
        <v>35.5</v>
      </c>
      <c r="O6599" s="46">
        <v>126</v>
      </c>
      <c r="P6599" s="46">
        <f t="shared" si="757"/>
        <v>1</v>
      </c>
      <c r="R6599" s="67" t="s">
        <v>1373</v>
      </c>
      <c r="S6599" s="67">
        <f>COUNTIF(Y$2:$Y$100,R6599)</f>
        <v>0</v>
      </c>
      <c r="V6599" s="67">
        <f t="shared" si="754"/>
        <v>0</v>
      </c>
      <c r="X6599"/>
      <c r="Y6599" s="67" t="str">
        <f t="shared" si="755"/>
        <v xml:space="preserve"> </v>
      </c>
      <c r="AB6599" t="s">
        <v>90</v>
      </c>
      <c r="AC6599" s="46">
        <v>2581</v>
      </c>
      <c r="AD6599" s="46">
        <v>35</v>
      </c>
      <c r="AE6599" s="46">
        <v>35.5</v>
      </c>
      <c r="AF6599" s="46">
        <v>126</v>
      </c>
      <c r="AH6599" s="70" t="str">
        <f t="shared" si="758"/>
        <v/>
      </c>
      <c r="AI6599" s="70" t="str">
        <f t="shared" si="759"/>
        <v/>
      </c>
      <c r="AJ6599" s="70" t="str">
        <f t="shared" si="760"/>
        <v>X</v>
      </c>
      <c r="AK6599" s="70" t="str" cm="1">
        <f t="array" ref="AK6599">_xlfn.IFS(AH6599&lt;&gt;"","1",AI6599&lt;&gt;"","2",AJ6599&lt;&gt;"","3")</f>
        <v>3</v>
      </c>
    </row>
    <row r="6600" spans="1:37" x14ac:dyDescent="0.25">
      <c r="A6600" t="s">
        <v>229</v>
      </c>
      <c r="B6600" t="s">
        <v>2010</v>
      </c>
      <c r="C6600" s="67" t="str">
        <f t="shared" si="756"/>
        <v>Ciara Clark</v>
      </c>
      <c r="D6600" s="71" t="str" cm="1">
        <f t="array" ref="D6600">_xlfn.IFS(AK6600="1",CONCATENATE(C6600,"Regional"),AK6600="2",CONCATENATE(C6600,"Sectional"),AK6600="3",CONCATENATE(C6600,COUNTIF($C$1:C6600,C6600)))</f>
        <v>Ciara Clark9</v>
      </c>
      <c r="E6600" s="66">
        <v>45187.645833333336</v>
      </c>
      <c r="F6600" t="s">
        <v>2445</v>
      </c>
      <c r="G6600" s="46">
        <v>42</v>
      </c>
      <c r="H6600" s="46">
        <v>55</v>
      </c>
      <c r="I6600" s="46">
        <v>37</v>
      </c>
      <c r="J6600" t="s">
        <v>149</v>
      </c>
      <c r="K6600" t="s">
        <v>90</v>
      </c>
      <c r="L6600" s="46">
        <v>2581</v>
      </c>
      <c r="M6600" s="46">
        <v>35</v>
      </c>
      <c r="N6600" s="46">
        <v>35.5</v>
      </c>
      <c r="O6600" s="46">
        <v>126</v>
      </c>
      <c r="P6600" s="46">
        <f t="shared" si="757"/>
        <v>1</v>
      </c>
      <c r="R6600" s="67" t="s">
        <v>3023</v>
      </c>
      <c r="S6600" s="67">
        <f>COUNTIF(Y$2:$Y$100,R6600)</f>
        <v>0</v>
      </c>
      <c r="V6600" s="67">
        <f t="shared" si="754"/>
        <v>0</v>
      </c>
      <c r="X6600"/>
      <c r="Y6600" s="67" t="str">
        <f t="shared" si="755"/>
        <v xml:space="preserve"> </v>
      </c>
      <c r="AB6600" t="s">
        <v>90</v>
      </c>
      <c r="AC6600" s="46">
        <v>2581</v>
      </c>
      <c r="AD6600" s="46">
        <v>35</v>
      </c>
      <c r="AE6600" s="46">
        <v>35.5</v>
      </c>
      <c r="AF6600" s="46">
        <v>126</v>
      </c>
      <c r="AH6600" s="70" t="str">
        <f t="shared" si="758"/>
        <v/>
      </c>
      <c r="AI6600" s="70" t="str">
        <f t="shared" si="759"/>
        <v/>
      </c>
      <c r="AJ6600" s="70" t="str">
        <f t="shared" si="760"/>
        <v>X</v>
      </c>
      <c r="AK6600" s="70" t="str" cm="1">
        <f t="array" ref="AK6600">_xlfn.IFS(AH6600&lt;&gt;"","1",AI6600&lt;&gt;"","2",AJ6600&lt;&gt;"","3")</f>
        <v>3</v>
      </c>
    </row>
    <row r="6601" spans="1:37" x14ac:dyDescent="0.25">
      <c r="A6601" t="s">
        <v>275</v>
      </c>
      <c r="B6601" t="s">
        <v>441</v>
      </c>
      <c r="C6601" s="67" t="str">
        <f t="shared" si="756"/>
        <v>Madison Johnson</v>
      </c>
      <c r="D6601" s="71" t="str" cm="1">
        <f t="array" ref="D6601">_xlfn.IFS(AK6601="1",CONCATENATE(C6601,"Regional"),AK6601="2",CONCATENATE(C6601,"Sectional"),AK6601="3",CONCATENATE(C6601,COUNTIF($C$1:C6601,C6601)))</f>
        <v>Madison Johnson7</v>
      </c>
      <c r="E6601" s="66">
        <v>45187.645833333336</v>
      </c>
      <c r="F6601" t="s">
        <v>2445</v>
      </c>
      <c r="G6601" s="46">
        <v>42</v>
      </c>
      <c r="H6601" s="46">
        <v>56</v>
      </c>
      <c r="I6601" s="46">
        <v>38</v>
      </c>
      <c r="J6601" t="s">
        <v>149</v>
      </c>
      <c r="K6601" t="s">
        <v>90</v>
      </c>
      <c r="L6601" s="46">
        <v>2581</v>
      </c>
      <c r="M6601" s="46">
        <v>35</v>
      </c>
      <c r="N6601" s="46">
        <v>35.5</v>
      </c>
      <c r="O6601" s="46">
        <v>126</v>
      </c>
      <c r="P6601" s="46">
        <f t="shared" si="757"/>
        <v>1</v>
      </c>
      <c r="R6601" s="67" t="s">
        <v>2956</v>
      </c>
      <c r="S6601" s="67">
        <f>COUNTIF(Y$2:$Y$100,R6601)</f>
        <v>0</v>
      </c>
      <c r="V6601" s="67">
        <f t="shared" si="754"/>
        <v>0</v>
      </c>
      <c r="X6601"/>
      <c r="Y6601" s="67" t="str">
        <f t="shared" si="755"/>
        <v xml:space="preserve"> </v>
      </c>
      <c r="AB6601" t="s">
        <v>90</v>
      </c>
      <c r="AC6601" s="46">
        <v>2581</v>
      </c>
      <c r="AD6601" s="46">
        <v>35</v>
      </c>
      <c r="AE6601" s="46">
        <v>35.5</v>
      </c>
      <c r="AF6601" s="46">
        <v>126</v>
      </c>
      <c r="AH6601" s="70" t="str">
        <f t="shared" si="758"/>
        <v/>
      </c>
      <c r="AI6601" s="70" t="str">
        <f t="shared" si="759"/>
        <v/>
      </c>
      <c r="AJ6601" s="70" t="str">
        <f t="shared" si="760"/>
        <v>X</v>
      </c>
      <c r="AK6601" s="70" t="str" cm="1">
        <f t="array" ref="AK6601">_xlfn.IFS(AH6601&lt;&gt;"","1",AI6601&lt;&gt;"","2",AJ6601&lt;&gt;"","3")</f>
        <v>3</v>
      </c>
    </row>
    <row r="6602" spans="1:37" x14ac:dyDescent="0.25">
      <c r="A6602" t="s">
        <v>2014</v>
      </c>
      <c r="B6602" t="s">
        <v>1906</v>
      </c>
      <c r="C6602" s="67" t="str">
        <f t="shared" si="756"/>
        <v>Kenzie Berrong</v>
      </c>
      <c r="D6602" s="71" t="str" cm="1">
        <f t="array" ref="D6602">_xlfn.IFS(AK6602="1",CONCATENATE(C6602,"Regional"),AK6602="2",CONCATENATE(C6602,"Sectional"),AK6602="3",CONCATENATE(C6602,COUNTIF($C$1:C6602,C6602)))</f>
        <v>Kenzie Berrong3</v>
      </c>
      <c r="E6602" s="66">
        <v>45187.645833333336</v>
      </c>
      <c r="F6602" t="s">
        <v>2445</v>
      </c>
      <c r="G6602" s="46">
        <v>42</v>
      </c>
      <c r="H6602" s="46">
        <v>57</v>
      </c>
      <c r="I6602" s="46">
        <v>39</v>
      </c>
      <c r="J6602" t="s">
        <v>149</v>
      </c>
      <c r="K6602" t="s">
        <v>90</v>
      </c>
      <c r="L6602" s="46">
        <v>2581</v>
      </c>
      <c r="M6602" s="46">
        <v>35</v>
      </c>
      <c r="N6602" s="46">
        <v>35.5</v>
      </c>
      <c r="O6602" s="46">
        <v>126</v>
      </c>
      <c r="P6602" s="46">
        <f t="shared" si="757"/>
        <v>1</v>
      </c>
      <c r="R6602" s="67" t="s">
        <v>3027</v>
      </c>
      <c r="S6602" s="67">
        <f>COUNTIF(Y$2:$Y$100,R6602)</f>
        <v>0</v>
      </c>
      <c r="V6602" s="67">
        <f t="shared" si="754"/>
        <v>0</v>
      </c>
      <c r="X6602"/>
      <c r="Y6602" s="67" t="str">
        <f t="shared" si="755"/>
        <v xml:space="preserve"> </v>
      </c>
      <c r="AB6602" t="s">
        <v>90</v>
      </c>
      <c r="AC6602" s="46">
        <v>2581</v>
      </c>
      <c r="AD6602" s="46">
        <v>35</v>
      </c>
      <c r="AE6602" s="46">
        <v>35.5</v>
      </c>
      <c r="AF6602" s="46">
        <v>126</v>
      </c>
      <c r="AH6602" s="70" t="str">
        <f t="shared" si="758"/>
        <v/>
      </c>
      <c r="AI6602" s="70" t="str">
        <f t="shared" si="759"/>
        <v/>
      </c>
      <c r="AJ6602" s="70" t="str">
        <f t="shared" si="760"/>
        <v>X</v>
      </c>
      <c r="AK6602" s="70" t="str" cm="1">
        <f t="array" ref="AK6602">_xlfn.IFS(AH6602&lt;&gt;"","1",AI6602&lt;&gt;"","2",AJ6602&lt;&gt;"","3")</f>
        <v>3</v>
      </c>
    </row>
    <row r="6603" spans="1:37" x14ac:dyDescent="0.25">
      <c r="A6603" t="s">
        <v>2012</v>
      </c>
      <c r="B6603" t="s">
        <v>2185</v>
      </c>
      <c r="C6603" s="67" t="str">
        <f t="shared" si="756"/>
        <v>Emilia Suzik</v>
      </c>
      <c r="D6603" s="71" t="str" cm="1">
        <f t="array" ref="D6603">_xlfn.IFS(AK6603="1",CONCATENATE(C6603,"Regional"),AK6603="2",CONCATENATE(C6603,"Sectional"),AK6603="3",CONCATENATE(C6603,COUNTIF($C$1:C6603,C6603)))</f>
        <v>Emilia Suzik3</v>
      </c>
      <c r="E6603" s="66">
        <v>45187.645833333336</v>
      </c>
      <c r="F6603" t="s">
        <v>2445</v>
      </c>
      <c r="G6603" s="46">
        <v>42</v>
      </c>
      <c r="H6603" s="46">
        <v>58</v>
      </c>
      <c r="I6603" s="46">
        <v>40</v>
      </c>
      <c r="J6603" t="s">
        <v>149</v>
      </c>
      <c r="K6603" t="s">
        <v>90</v>
      </c>
      <c r="L6603" s="46">
        <v>2581</v>
      </c>
      <c r="M6603" s="46">
        <v>35</v>
      </c>
      <c r="N6603" s="46">
        <v>35.5</v>
      </c>
      <c r="O6603" s="46">
        <v>126</v>
      </c>
      <c r="P6603" s="46">
        <f t="shared" si="757"/>
        <v>1</v>
      </c>
      <c r="R6603" s="67" t="s">
        <v>3025</v>
      </c>
      <c r="S6603" s="67">
        <f>COUNTIF(Y$2:$Y$100,R6603)</f>
        <v>0</v>
      </c>
      <c r="V6603" s="67">
        <f t="shared" si="754"/>
        <v>0</v>
      </c>
      <c r="X6603"/>
      <c r="Y6603" s="67" t="str">
        <f t="shared" si="755"/>
        <v xml:space="preserve"> </v>
      </c>
      <c r="AB6603" t="s">
        <v>90</v>
      </c>
      <c r="AC6603" s="46">
        <v>2581</v>
      </c>
      <c r="AD6603" s="46">
        <v>35</v>
      </c>
      <c r="AE6603" s="46">
        <v>35.5</v>
      </c>
      <c r="AF6603" s="46">
        <v>126</v>
      </c>
      <c r="AH6603" s="70" t="str">
        <f t="shared" si="758"/>
        <v/>
      </c>
      <c r="AI6603" s="70" t="str">
        <f t="shared" si="759"/>
        <v/>
      </c>
      <c r="AJ6603" s="70" t="str">
        <f t="shared" si="760"/>
        <v>X</v>
      </c>
      <c r="AK6603" s="70" t="str" cm="1">
        <f t="array" ref="AK6603">_xlfn.IFS(AH6603&lt;&gt;"","1",AI6603&lt;&gt;"","2",AJ6603&lt;&gt;"","3")</f>
        <v>3</v>
      </c>
    </row>
    <row r="6604" spans="1:37" x14ac:dyDescent="0.25">
      <c r="A6604" t="s">
        <v>278</v>
      </c>
      <c r="B6604" t="s">
        <v>220</v>
      </c>
      <c r="C6604" s="67" t="str">
        <f t="shared" si="756"/>
        <v>Maria Jorgensen</v>
      </c>
      <c r="D6604" s="71" t="str" cm="1">
        <f t="array" ref="D6604">_xlfn.IFS(AK6604="1",CONCATENATE(C6604,"Regional"),AK6604="2",CONCATENATE(C6604,"Sectional"),AK6604="3",CONCATENATE(C6604,COUNTIF($C$1:C6604,C6604)))</f>
        <v>Maria Jorgensen12</v>
      </c>
      <c r="E6604" s="66">
        <v>45187.645833333336</v>
      </c>
      <c r="F6604" t="s">
        <v>2445</v>
      </c>
      <c r="G6604" s="46">
        <v>42</v>
      </c>
      <c r="H6604" s="46">
        <v>60</v>
      </c>
      <c r="I6604" s="46">
        <v>41</v>
      </c>
      <c r="J6604" t="s">
        <v>149</v>
      </c>
      <c r="K6604" t="s">
        <v>90</v>
      </c>
      <c r="L6604" s="46">
        <v>2581</v>
      </c>
      <c r="M6604" s="46">
        <v>35</v>
      </c>
      <c r="N6604" s="46">
        <v>35.5</v>
      </c>
      <c r="O6604" s="46">
        <v>126</v>
      </c>
      <c r="P6604" s="46">
        <f t="shared" si="757"/>
        <v>1</v>
      </c>
      <c r="R6604" s="67" t="s">
        <v>1363</v>
      </c>
      <c r="S6604" s="67">
        <f>COUNTIF(Y$2:$Y$100,R6604)</f>
        <v>0</v>
      </c>
      <c r="V6604" s="67">
        <f t="shared" si="754"/>
        <v>0</v>
      </c>
      <c r="X6604"/>
      <c r="Y6604" s="67" t="str">
        <f t="shared" si="755"/>
        <v xml:space="preserve"> </v>
      </c>
      <c r="AB6604" t="s">
        <v>90</v>
      </c>
      <c r="AC6604" s="46">
        <v>2581</v>
      </c>
      <c r="AD6604" s="46">
        <v>35</v>
      </c>
      <c r="AE6604" s="46">
        <v>35.5</v>
      </c>
      <c r="AF6604" s="46">
        <v>126</v>
      </c>
      <c r="AH6604" s="70" t="str">
        <f t="shared" si="758"/>
        <v/>
      </c>
      <c r="AI6604" s="70" t="str">
        <f t="shared" si="759"/>
        <v/>
      </c>
      <c r="AJ6604" s="70" t="str">
        <f t="shared" si="760"/>
        <v>X</v>
      </c>
      <c r="AK6604" s="70" t="str" cm="1">
        <f t="array" ref="AK6604">_xlfn.IFS(AH6604&lt;&gt;"","1",AI6604&lt;&gt;"","2",AJ6604&lt;&gt;"","3")</f>
        <v>3</v>
      </c>
    </row>
    <row r="6605" spans="1:37" x14ac:dyDescent="0.25">
      <c r="A6605" t="s">
        <v>758</v>
      </c>
      <c r="B6605" t="s">
        <v>653</v>
      </c>
      <c r="C6605" s="67" t="str">
        <f t="shared" si="756"/>
        <v>Addy Greenspan</v>
      </c>
      <c r="D6605" s="71" t="str" cm="1">
        <f t="array" ref="D6605">_xlfn.IFS(AK6605="1",CONCATENATE(C6605,"Regional"),AK6605="2",CONCATENATE(C6605,"Sectional"),AK6605="3",CONCATENATE(C6605,COUNTIF($C$1:C6605,C6605)))</f>
        <v>Addy Greenspan5</v>
      </c>
      <c r="E6605" s="66">
        <v>45187.645833333336</v>
      </c>
      <c r="F6605" t="s">
        <v>2445</v>
      </c>
      <c r="G6605" s="46">
        <v>42</v>
      </c>
      <c r="H6605" s="46">
        <v>61</v>
      </c>
      <c r="I6605" s="46">
        <v>42</v>
      </c>
      <c r="J6605" t="s">
        <v>149</v>
      </c>
      <c r="K6605" t="s">
        <v>90</v>
      </c>
      <c r="L6605" s="46">
        <v>2581</v>
      </c>
      <c r="M6605" s="46">
        <v>35</v>
      </c>
      <c r="N6605" s="46">
        <v>35.5</v>
      </c>
      <c r="O6605" s="46">
        <v>126</v>
      </c>
      <c r="P6605" s="46">
        <f t="shared" si="757"/>
        <v>1</v>
      </c>
      <c r="R6605" s="67" t="s">
        <v>1344</v>
      </c>
      <c r="S6605" s="67">
        <f>COUNTIF(Y$2:$Y$100,R6605)</f>
        <v>0</v>
      </c>
      <c r="V6605" s="67">
        <f t="shared" si="754"/>
        <v>0</v>
      </c>
      <c r="X6605"/>
      <c r="Y6605" s="67" t="str">
        <f t="shared" si="755"/>
        <v xml:space="preserve"> </v>
      </c>
      <c r="AB6605" t="s">
        <v>90</v>
      </c>
      <c r="AC6605" s="46">
        <v>2581</v>
      </c>
      <c r="AD6605" s="46">
        <v>35</v>
      </c>
      <c r="AE6605" s="46">
        <v>35.5</v>
      </c>
      <c r="AF6605" s="46">
        <v>126</v>
      </c>
      <c r="AH6605" s="70" t="str">
        <f t="shared" si="758"/>
        <v/>
      </c>
      <c r="AI6605" s="70" t="str">
        <f t="shared" si="759"/>
        <v/>
      </c>
      <c r="AJ6605" s="70" t="str">
        <f t="shared" si="760"/>
        <v>X</v>
      </c>
      <c r="AK6605" s="70" t="str" cm="1">
        <f t="array" ref="AK6605">_xlfn.IFS(AH6605&lt;&gt;"","1",AI6605&lt;&gt;"","2",AJ6605&lt;&gt;"","3")</f>
        <v>3</v>
      </c>
    </row>
    <row r="6606" spans="1:37" x14ac:dyDescent="0.25">
      <c r="A6606" t="s">
        <v>467</v>
      </c>
      <c r="B6606" t="s">
        <v>1608</v>
      </c>
      <c r="C6606" s="67" t="str">
        <f t="shared" si="756"/>
        <v>Jacklyn Thao</v>
      </c>
      <c r="D6606" s="71" t="str" cm="1">
        <f t="array" ref="D6606">_xlfn.IFS(AK6606="1",CONCATENATE(C6606,"Regional"),AK6606="2",CONCATENATE(C6606,"Sectional"),AK6606="3",CONCATENATE(C6606,COUNTIF($C$1:C6606,C6606)))</f>
        <v>Jacklyn Thao4</v>
      </c>
      <c r="E6606" s="66">
        <v>45188.333333333336</v>
      </c>
      <c r="F6606" t="s">
        <v>2390</v>
      </c>
      <c r="G6606" s="46">
        <v>33</v>
      </c>
      <c r="H6606" s="46">
        <v>85</v>
      </c>
      <c r="I6606" s="46">
        <v>1</v>
      </c>
      <c r="J6606" t="s">
        <v>915</v>
      </c>
      <c r="K6606" t="s">
        <v>90</v>
      </c>
      <c r="L6606" s="46">
        <v>5184</v>
      </c>
      <c r="M6606" s="46">
        <v>72</v>
      </c>
      <c r="N6606" s="46">
        <v>70.8</v>
      </c>
      <c r="O6606" s="46">
        <v>126</v>
      </c>
      <c r="P6606" s="46">
        <f t="shared" si="757"/>
        <v>2</v>
      </c>
      <c r="R6606" s="67" t="s">
        <v>2799</v>
      </c>
      <c r="S6606" s="67">
        <f>COUNTIF(Y$2:$Y$100,R6606)</f>
        <v>0</v>
      </c>
      <c r="V6606" s="67">
        <f t="shared" si="754"/>
        <v>0</v>
      </c>
      <c r="X6606"/>
      <c r="Y6606" s="67" t="str">
        <f t="shared" si="755"/>
        <v xml:space="preserve"> </v>
      </c>
      <c r="AB6606" t="s">
        <v>90</v>
      </c>
      <c r="AC6606" s="46">
        <v>5184</v>
      </c>
      <c r="AD6606" s="46">
        <v>72</v>
      </c>
      <c r="AE6606" s="46">
        <v>70.8</v>
      </c>
      <c r="AF6606" s="46">
        <v>126</v>
      </c>
      <c r="AH6606" s="70" t="str">
        <f t="shared" si="758"/>
        <v/>
      </c>
      <c r="AI6606" s="70" t="str">
        <f t="shared" si="759"/>
        <v/>
      </c>
      <c r="AJ6606" s="70" t="str">
        <f t="shared" si="760"/>
        <v>X</v>
      </c>
      <c r="AK6606" s="70" t="str" cm="1">
        <f t="array" ref="AK6606">_xlfn.IFS(AH6606&lt;&gt;"","1",AI6606&lt;&gt;"","2",AJ6606&lt;&gt;"","3")</f>
        <v>3</v>
      </c>
    </row>
    <row r="6607" spans="1:37" x14ac:dyDescent="0.25">
      <c r="A6607" t="s">
        <v>597</v>
      </c>
      <c r="B6607" t="s">
        <v>434</v>
      </c>
      <c r="C6607" s="67" t="str">
        <f t="shared" si="756"/>
        <v>Ella Fager</v>
      </c>
      <c r="D6607" s="71" t="str" cm="1">
        <f t="array" ref="D6607">_xlfn.IFS(AK6607="1",CONCATENATE(C6607,"Regional"),AK6607="2",CONCATENATE(C6607,"Sectional"),AK6607="3",CONCATENATE(C6607,COUNTIF($C$1:C6607,C6607)))</f>
        <v>Ella Fager3</v>
      </c>
      <c r="E6607" s="66">
        <v>45188.333333333336</v>
      </c>
      <c r="F6607" t="s">
        <v>2390</v>
      </c>
      <c r="G6607" s="46">
        <v>33</v>
      </c>
      <c r="H6607" s="46">
        <v>89</v>
      </c>
      <c r="I6607" s="46">
        <v>2</v>
      </c>
      <c r="J6607" t="s">
        <v>915</v>
      </c>
      <c r="K6607" t="s">
        <v>90</v>
      </c>
      <c r="L6607" s="46">
        <v>5184</v>
      </c>
      <c r="M6607" s="46">
        <v>72</v>
      </c>
      <c r="N6607" s="46">
        <v>70.8</v>
      </c>
      <c r="O6607" s="46">
        <v>126</v>
      </c>
      <c r="P6607" s="46">
        <f t="shared" si="757"/>
        <v>2</v>
      </c>
      <c r="R6607" s="67" t="s">
        <v>1243</v>
      </c>
      <c r="S6607" s="67">
        <f>COUNTIF(Y$2:$Y$100,R6607)</f>
        <v>0</v>
      </c>
      <c r="V6607" s="67">
        <f t="shared" si="754"/>
        <v>0</v>
      </c>
      <c r="X6607"/>
      <c r="Y6607" s="67" t="str">
        <f t="shared" si="755"/>
        <v xml:space="preserve"> </v>
      </c>
      <c r="AB6607" t="s">
        <v>90</v>
      </c>
      <c r="AC6607" s="46">
        <v>5184</v>
      </c>
      <c r="AD6607" s="46">
        <v>72</v>
      </c>
      <c r="AE6607" s="46">
        <v>70.8</v>
      </c>
      <c r="AF6607" s="46">
        <v>126</v>
      </c>
      <c r="AH6607" s="70" t="str">
        <f t="shared" si="758"/>
        <v/>
      </c>
      <c r="AI6607" s="70" t="str">
        <f t="shared" si="759"/>
        <v/>
      </c>
      <c r="AJ6607" s="70" t="str">
        <f t="shared" si="760"/>
        <v>X</v>
      </c>
      <c r="AK6607" s="70" t="str" cm="1">
        <f t="array" ref="AK6607">_xlfn.IFS(AH6607&lt;&gt;"","1",AI6607&lt;&gt;"","2",AJ6607&lt;&gt;"","3")</f>
        <v>3</v>
      </c>
    </row>
    <row r="6608" spans="1:37" x14ac:dyDescent="0.25">
      <c r="A6608" t="s">
        <v>228</v>
      </c>
      <c r="B6608" t="s">
        <v>500</v>
      </c>
      <c r="C6608" s="67" t="str">
        <f t="shared" si="756"/>
        <v>Naomi Clayton</v>
      </c>
      <c r="D6608" s="71" t="str" cm="1">
        <f t="array" ref="D6608">_xlfn.IFS(AK6608="1",CONCATENATE(C6608,"Regional"),AK6608="2",CONCATENATE(C6608,"Sectional"),AK6608="3",CONCATENATE(C6608,COUNTIF($C$1:C6608,C6608)))</f>
        <v>Naomi Clayton4</v>
      </c>
      <c r="E6608" s="66">
        <v>45188.333333333336</v>
      </c>
      <c r="F6608" t="s">
        <v>2390</v>
      </c>
      <c r="G6608" s="46">
        <v>33</v>
      </c>
      <c r="H6608" s="46">
        <v>93</v>
      </c>
      <c r="I6608" s="46">
        <v>3</v>
      </c>
      <c r="J6608" t="s">
        <v>915</v>
      </c>
      <c r="K6608" t="s">
        <v>90</v>
      </c>
      <c r="L6608" s="46">
        <v>5184</v>
      </c>
      <c r="M6608" s="46">
        <v>72</v>
      </c>
      <c r="N6608" s="46">
        <v>70.8</v>
      </c>
      <c r="O6608" s="46">
        <v>126</v>
      </c>
      <c r="P6608" s="46">
        <f t="shared" si="757"/>
        <v>2</v>
      </c>
      <c r="R6608" s="67" t="s">
        <v>1187</v>
      </c>
      <c r="S6608" s="67">
        <f>COUNTIF(Y$2:$Y$100,R6608)</f>
        <v>0</v>
      </c>
      <c r="V6608" s="67">
        <f t="shared" ref="V6608:V6671" si="761">COUNTIF(R6608:R9235,Y6608)</f>
        <v>0</v>
      </c>
      <c r="X6608"/>
      <c r="Y6608" s="67" t="str">
        <f t="shared" si="755"/>
        <v xml:space="preserve"> </v>
      </c>
      <c r="AB6608" t="s">
        <v>90</v>
      </c>
      <c r="AC6608" s="46">
        <v>5184</v>
      </c>
      <c r="AD6608" s="46">
        <v>72</v>
      </c>
      <c r="AE6608" s="46">
        <v>70.8</v>
      </c>
      <c r="AF6608" s="46">
        <v>126</v>
      </c>
      <c r="AH6608" s="70" t="str">
        <f t="shared" si="758"/>
        <v/>
      </c>
      <c r="AI6608" s="70" t="str">
        <f t="shared" si="759"/>
        <v/>
      </c>
      <c r="AJ6608" s="70" t="str">
        <f t="shared" si="760"/>
        <v>X</v>
      </c>
      <c r="AK6608" s="70" t="str" cm="1">
        <f t="array" ref="AK6608">_xlfn.IFS(AH6608&lt;&gt;"","1",AI6608&lt;&gt;"","2",AJ6608&lt;&gt;"","3")</f>
        <v>3</v>
      </c>
    </row>
    <row r="6609" spans="1:37" x14ac:dyDescent="0.25">
      <c r="A6609" t="s">
        <v>846</v>
      </c>
      <c r="B6609" t="s">
        <v>393</v>
      </c>
      <c r="C6609" s="67" t="str">
        <f t="shared" si="756"/>
        <v>Mia Burchette</v>
      </c>
      <c r="D6609" s="71" t="str" cm="1">
        <f t="array" ref="D6609">_xlfn.IFS(AK6609="1",CONCATENATE(C6609,"Regional"),AK6609="2",CONCATENATE(C6609,"Sectional"),AK6609="3",CONCATENATE(C6609,COUNTIF($C$1:C6609,C6609)))</f>
        <v>Mia Burchette5</v>
      </c>
      <c r="E6609" s="66">
        <v>45188.333333333336</v>
      </c>
      <c r="F6609" t="s">
        <v>2390</v>
      </c>
      <c r="G6609" s="46">
        <v>33</v>
      </c>
      <c r="H6609" s="46">
        <v>97</v>
      </c>
      <c r="I6609" s="46">
        <v>4</v>
      </c>
      <c r="J6609" t="s">
        <v>915</v>
      </c>
      <c r="K6609" t="s">
        <v>90</v>
      </c>
      <c r="L6609" s="46">
        <v>5184</v>
      </c>
      <c r="M6609" s="46">
        <v>72</v>
      </c>
      <c r="N6609" s="46">
        <v>70.8</v>
      </c>
      <c r="O6609" s="46">
        <v>126</v>
      </c>
      <c r="P6609" s="46">
        <f t="shared" si="757"/>
        <v>2</v>
      </c>
      <c r="R6609" s="67" t="s">
        <v>1393</v>
      </c>
      <c r="S6609" s="67">
        <f>COUNTIF(Y$2:$Y$100,R6609)</f>
        <v>0</v>
      </c>
      <c r="V6609" s="67">
        <f t="shared" si="761"/>
        <v>0</v>
      </c>
      <c r="X6609"/>
      <c r="Y6609" s="67" t="str">
        <f t="shared" si="755"/>
        <v xml:space="preserve"> </v>
      </c>
      <c r="AB6609" t="s">
        <v>90</v>
      </c>
      <c r="AC6609" s="46">
        <v>5184</v>
      </c>
      <c r="AD6609" s="46">
        <v>72</v>
      </c>
      <c r="AE6609" s="46">
        <v>70.8</v>
      </c>
      <c r="AF6609" s="46">
        <v>126</v>
      </c>
      <c r="AH6609" s="70" t="str">
        <f t="shared" si="758"/>
        <v/>
      </c>
      <c r="AI6609" s="70" t="str">
        <f t="shared" si="759"/>
        <v/>
      </c>
      <c r="AJ6609" s="70" t="str">
        <f t="shared" si="760"/>
        <v>X</v>
      </c>
      <c r="AK6609" s="70" t="str" cm="1">
        <f t="array" ref="AK6609">_xlfn.IFS(AH6609&lt;&gt;"","1",AI6609&lt;&gt;"","2",AJ6609&lt;&gt;"","3")</f>
        <v>3</v>
      </c>
    </row>
    <row r="6610" spans="1:37" x14ac:dyDescent="0.25">
      <c r="A6610" t="s">
        <v>603</v>
      </c>
      <c r="B6610" t="s">
        <v>362</v>
      </c>
      <c r="C6610" s="67" t="str">
        <f t="shared" si="756"/>
        <v>Emma Olsen</v>
      </c>
      <c r="D6610" s="71" t="str" cm="1">
        <f t="array" ref="D6610">_xlfn.IFS(AK6610="1",CONCATENATE(C6610,"Regional"),AK6610="2",CONCATENATE(C6610,"Sectional"),AK6610="3",CONCATENATE(C6610,COUNTIF($C$1:C6610,C6610)))</f>
        <v>Emma Olsen3</v>
      </c>
      <c r="E6610" s="66">
        <v>45188.333333333336</v>
      </c>
      <c r="F6610" t="s">
        <v>2390</v>
      </c>
      <c r="G6610" s="46">
        <v>33</v>
      </c>
      <c r="H6610" s="46">
        <v>99</v>
      </c>
      <c r="I6610" s="46">
        <v>5</v>
      </c>
      <c r="J6610" t="s">
        <v>915</v>
      </c>
      <c r="K6610" t="s">
        <v>90</v>
      </c>
      <c r="L6610" s="46">
        <v>5184</v>
      </c>
      <c r="M6610" s="46">
        <v>72</v>
      </c>
      <c r="N6610" s="46">
        <v>70.8</v>
      </c>
      <c r="O6610" s="46">
        <v>126</v>
      </c>
      <c r="P6610" s="46">
        <f t="shared" si="757"/>
        <v>2</v>
      </c>
      <c r="R6610" s="67" t="s">
        <v>1247</v>
      </c>
      <c r="S6610" s="67">
        <f>COUNTIF(Y$2:$Y$100,R6610)</f>
        <v>0</v>
      </c>
      <c r="V6610" s="67">
        <f t="shared" si="761"/>
        <v>0</v>
      </c>
      <c r="X6610"/>
      <c r="Y6610" s="67" t="str">
        <f t="shared" si="755"/>
        <v xml:space="preserve"> </v>
      </c>
      <c r="AB6610" t="s">
        <v>90</v>
      </c>
      <c r="AC6610" s="46">
        <v>5184</v>
      </c>
      <c r="AD6610" s="46">
        <v>72</v>
      </c>
      <c r="AE6610" s="46">
        <v>70.8</v>
      </c>
      <c r="AF6610" s="46">
        <v>126</v>
      </c>
      <c r="AH6610" s="70" t="str">
        <f t="shared" si="758"/>
        <v/>
      </c>
      <c r="AI6610" s="70" t="str">
        <f t="shared" si="759"/>
        <v/>
      </c>
      <c r="AJ6610" s="70" t="str">
        <f t="shared" si="760"/>
        <v>X</v>
      </c>
      <c r="AK6610" s="70" t="str" cm="1">
        <f t="array" ref="AK6610">_xlfn.IFS(AH6610&lt;&gt;"","1",AI6610&lt;&gt;"","2",AJ6610&lt;&gt;"","3")</f>
        <v>3</v>
      </c>
    </row>
    <row r="6611" spans="1:37" x14ac:dyDescent="0.25">
      <c r="A6611" t="s">
        <v>1882</v>
      </c>
      <c r="B6611" t="s">
        <v>1883</v>
      </c>
      <c r="C6611" s="67" t="str">
        <f t="shared" si="756"/>
        <v>Delaina Nicewander</v>
      </c>
      <c r="D6611" s="71" t="str" cm="1">
        <f t="array" ref="D6611">_xlfn.IFS(AK6611="1",CONCATENATE(C6611,"Regional"),AK6611="2",CONCATENATE(C6611,"Sectional"),AK6611="3",CONCATENATE(C6611,COUNTIF($C$1:C6611,C6611)))</f>
        <v>Delaina Nicewander3</v>
      </c>
      <c r="E6611" s="66">
        <v>45188.333333333336</v>
      </c>
      <c r="F6611" t="s">
        <v>2390</v>
      </c>
      <c r="G6611" s="46">
        <v>33</v>
      </c>
      <c r="H6611" s="46">
        <v>99</v>
      </c>
      <c r="I6611" s="46">
        <v>5</v>
      </c>
      <c r="J6611" t="s">
        <v>915</v>
      </c>
      <c r="K6611" t="s">
        <v>90</v>
      </c>
      <c r="L6611" s="46">
        <v>5184</v>
      </c>
      <c r="M6611" s="46">
        <v>72</v>
      </c>
      <c r="N6611" s="46">
        <v>70.8</v>
      </c>
      <c r="O6611" s="46">
        <v>126</v>
      </c>
      <c r="P6611" s="46">
        <f t="shared" si="757"/>
        <v>2</v>
      </c>
      <c r="R6611" s="67" t="s">
        <v>2896</v>
      </c>
      <c r="S6611" s="67">
        <f>COUNTIF(Y$2:$Y$100,R6611)</f>
        <v>0</v>
      </c>
      <c r="V6611" s="67">
        <f t="shared" si="761"/>
        <v>0</v>
      </c>
      <c r="X6611"/>
      <c r="Y6611" s="67" t="str">
        <f t="shared" si="755"/>
        <v xml:space="preserve"> </v>
      </c>
      <c r="AB6611" t="s">
        <v>90</v>
      </c>
      <c r="AC6611" s="46">
        <v>5184</v>
      </c>
      <c r="AD6611" s="46">
        <v>72</v>
      </c>
      <c r="AE6611" s="46">
        <v>70.8</v>
      </c>
      <c r="AF6611" s="46">
        <v>126</v>
      </c>
      <c r="AH6611" s="70" t="str">
        <f t="shared" si="758"/>
        <v/>
      </c>
      <c r="AI6611" s="70" t="str">
        <f t="shared" si="759"/>
        <v/>
      </c>
      <c r="AJ6611" s="70" t="str">
        <f t="shared" si="760"/>
        <v>X</v>
      </c>
      <c r="AK6611" s="70" t="str" cm="1">
        <f t="array" ref="AK6611">_xlfn.IFS(AH6611&lt;&gt;"","1",AI6611&lt;&gt;"","2",AJ6611&lt;&gt;"","3")</f>
        <v>3</v>
      </c>
    </row>
    <row r="6612" spans="1:37" x14ac:dyDescent="0.25">
      <c r="A6612" t="s">
        <v>1071</v>
      </c>
      <c r="B6612" t="s">
        <v>621</v>
      </c>
      <c r="C6612" s="67" t="str">
        <f t="shared" si="756"/>
        <v>Meadow Sawicki</v>
      </c>
      <c r="D6612" s="71" t="str" cm="1">
        <f t="array" ref="D6612">_xlfn.IFS(AK6612="1",CONCATENATE(C6612,"Regional"),AK6612="2",CONCATENATE(C6612,"Sectional"),AK6612="3",CONCATENATE(C6612,COUNTIF($C$1:C6612,C6612)))</f>
        <v>Meadow Sawicki6</v>
      </c>
      <c r="E6612" s="66">
        <v>45188.333333333336</v>
      </c>
      <c r="F6612" t="s">
        <v>2390</v>
      </c>
      <c r="G6612" s="46">
        <v>33</v>
      </c>
      <c r="H6612" s="46">
        <v>102</v>
      </c>
      <c r="I6612" s="46">
        <v>7</v>
      </c>
      <c r="J6612" t="s">
        <v>915</v>
      </c>
      <c r="K6612" t="s">
        <v>90</v>
      </c>
      <c r="L6612" s="46">
        <v>5184</v>
      </c>
      <c r="M6612" s="46">
        <v>72</v>
      </c>
      <c r="N6612" s="46">
        <v>70.8</v>
      </c>
      <c r="O6612" s="46">
        <v>126</v>
      </c>
      <c r="P6612" s="46">
        <f t="shared" si="757"/>
        <v>2</v>
      </c>
      <c r="R6612" s="67" t="s">
        <v>3577</v>
      </c>
      <c r="S6612" s="67">
        <f>COUNTIF(Y$2:$Y$100,R6612)</f>
        <v>0</v>
      </c>
      <c r="V6612" s="67">
        <f t="shared" si="761"/>
        <v>0</v>
      </c>
      <c r="X6612"/>
      <c r="Y6612" s="67" t="str">
        <f t="shared" si="755"/>
        <v xml:space="preserve"> </v>
      </c>
      <c r="AB6612" t="s">
        <v>90</v>
      </c>
      <c r="AC6612" s="46">
        <v>5184</v>
      </c>
      <c r="AD6612" s="46">
        <v>72</v>
      </c>
      <c r="AE6612" s="46">
        <v>70.8</v>
      </c>
      <c r="AF6612" s="46">
        <v>126</v>
      </c>
      <c r="AH6612" s="70" t="str">
        <f t="shared" si="758"/>
        <v/>
      </c>
      <c r="AI6612" s="70" t="str">
        <f t="shared" si="759"/>
        <v/>
      </c>
      <c r="AJ6612" s="70" t="str">
        <f t="shared" si="760"/>
        <v>X</v>
      </c>
      <c r="AK6612" s="70" t="str" cm="1">
        <f t="array" ref="AK6612">_xlfn.IFS(AH6612&lt;&gt;"","1",AI6612&lt;&gt;"","2",AJ6612&lt;&gt;"","3")</f>
        <v>3</v>
      </c>
    </row>
    <row r="6613" spans="1:37" x14ac:dyDescent="0.25">
      <c r="A6613" t="s">
        <v>917</v>
      </c>
      <c r="B6613" t="s">
        <v>539</v>
      </c>
      <c r="C6613" s="67" t="str">
        <f t="shared" si="756"/>
        <v>Maggie Pal</v>
      </c>
      <c r="D6613" s="71" t="str" cm="1">
        <f t="array" ref="D6613">_xlfn.IFS(AK6613="1",CONCATENATE(C6613,"Regional"),AK6613="2",CONCATENATE(C6613,"Sectional"),AK6613="3",CONCATENATE(C6613,COUNTIF($C$1:C6613,C6613)))</f>
        <v>Maggie Pal5</v>
      </c>
      <c r="E6613" s="66">
        <v>45188.333333333336</v>
      </c>
      <c r="F6613" t="s">
        <v>2390</v>
      </c>
      <c r="G6613" s="46">
        <v>33</v>
      </c>
      <c r="H6613" s="46">
        <v>102</v>
      </c>
      <c r="I6613" s="46">
        <v>7</v>
      </c>
      <c r="J6613" t="s">
        <v>915</v>
      </c>
      <c r="K6613" t="s">
        <v>90</v>
      </c>
      <c r="L6613" s="46">
        <v>5184</v>
      </c>
      <c r="M6613" s="46">
        <v>72</v>
      </c>
      <c r="N6613" s="46">
        <v>70.8</v>
      </c>
      <c r="O6613" s="46">
        <v>126</v>
      </c>
      <c r="P6613" s="46">
        <f t="shared" si="757"/>
        <v>2</v>
      </c>
      <c r="R6613" s="67" t="s">
        <v>1450</v>
      </c>
      <c r="S6613" s="67">
        <f>COUNTIF(Y$2:$Y$100,R6613)</f>
        <v>0</v>
      </c>
      <c r="V6613" s="67">
        <f t="shared" si="761"/>
        <v>0</v>
      </c>
      <c r="X6613"/>
      <c r="Y6613" s="67" t="str">
        <f t="shared" si="755"/>
        <v xml:space="preserve"> </v>
      </c>
      <c r="AB6613" t="s">
        <v>90</v>
      </c>
      <c r="AC6613" s="46">
        <v>5184</v>
      </c>
      <c r="AD6613" s="46">
        <v>72</v>
      </c>
      <c r="AE6613" s="46">
        <v>70.8</v>
      </c>
      <c r="AF6613" s="46">
        <v>126</v>
      </c>
      <c r="AH6613" s="70" t="str">
        <f t="shared" si="758"/>
        <v/>
      </c>
      <c r="AI6613" s="70" t="str">
        <f t="shared" si="759"/>
        <v/>
      </c>
      <c r="AJ6613" s="70" t="str">
        <f t="shared" si="760"/>
        <v>X</v>
      </c>
      <c r="AK6613" s="70" t="str" cm="1">
        <f t="array" ref="AK6613">_xlfn.IFS(AH6613&lt;&gt;"","1",AI6613&lt;&gt;"","2",AJ6613&lt;&gt;"","3")</f>
        <v>3</v>
      </c>
    </row>
    <row r="6614" spans="1:37" x14ac:dyDescent="0.25">
      <c r="A6614" t="s">
        <v>1802</v>
      </c>
      <c r="B6614" t="s">
        <v>1803</v>
      </c>
      <c r="C6614" s="67" t="str">
        <f t="shared" si="756"/>
        <v>Finleigh Crain</v>
      </c>
      <c r="D6614" s="71" t="str" cm="1">
        <f t="array" ref="D6614">_xlfn.IFS(AK6614="1",CONCATENATE(C6614,"Regional"),AK6614="2",CONCATENATE(C6614,"Sectional"),AK6614="3",CONCATENATE(C6614,COUNTIF($C$1:C6614,C6614)))</f>
        <v>Finleigh Crain3</v>
      </c>
      <c r="E6614" s="66">
        <v>45188.333333333336</v>
      </c>
      <c r="F6614" t="s">
        <v>2390</v>
      </c>
      <c r="G6614" s="46">
        <v>33</v>
      </c>
      <c r="H6614" s="46">
        <v>106</v>
      </c>
      <c r="I6614" s="46">
        <v>9</v>
      </c>
      <c r="J6614" t="s">
        <v>915</v>
      </c>
      <c r="K6614" t="s">
        <v>90</v>
      </c>
      <c r="L6614" s="46">
        <v>5184</v>
      </c>
      <c r="M6614" s="46">
        <v>72</v>
      </c>
      <c r="N6614" s="46">
        <v>70.8</v>
      </c>
      <c r="O6614" s="46">
        <v>126</v>
      </c>
      <c r="P6614" s="46">
        <f t="shared" si="757"/>
        <v>2</v>
      </c>
      <c r="R6614" s="67" t="s">
        <v>2805</v>
      </c>
      <c r="S6614" s="67">
        <f>COUNTIF(Y$2:$Y$100,R6614)</f>
        <v>0</v>
      </c>
      <c r="V6614" s="67">
        <f t="shared" si="761"/>
        <v>0</v>
      </c>
      <c r="X6614"/>
      <c r="Y6614" s="67" t="str">
        <f t="shared" si="755"/>
        <v xml:space="preserve"> </v>
      </c>
      <c r="AB6614" t="s">
        <v>90</v>
      </c>
      <c r="AC6614" s="46">
        <v>5184</v>
      </c>
      <c r="AD6614" s="46">
        <v>72</v>
      </c>
      <c r="AE6614" s="46">
        <v>70.8</v>
      </c>
      <c r="AF6614" s="46">
        <v>126</v>
      </c>
      <c r="AH6614" s="70" t="str">
        <f t="shared" si="758"/>
        <v/>
      </c>
      <c r="AI6614" s="70" t="str">
        <f t="shared" si="759"/>
        <v/>
      </c>
      <c r="AJ6614" s="70" t="str">
        <f t="shared" si="760"/>
        <v>X</v>
      </c>
      <c r="AK6614" s="70" t="str" cm="1">
        <f t="array" ref="AK6614">_xlfn.IFS(AH6614&lt;&gt;"","1",AI6614&lt;&gt;"","2",AJ6614&lt;&gt;"","3")</f>
        <v>3</v>
      </c>
    </row>
    <row r="6615" spans="1:37" x14ac:dyDescent="0.25">
      <c r="A6615" t="s">
        <v>919</v>
      </c>
      <c r="B6615" t="s">
        <v>921</v>
      </c>
      <c r="C6615" s="67" t="str">
        <f t="shared" si="756"/>
        <v>Frankie Jurvelin</v>
      </c>
      <c r="D6615" s="71" t="str" cm="1">
        <f t="array" ref="D6615">_xlfn.IFS(AK6615="1",CONCATENATE(C6615,"Regional"),AK6615="2",CONCATENATE(C6615,"Sectional"),AK6615="3",CONCATENATE(C6615,COUNTIF($C$1:C6615,C6615)))</f>
        <v>Frankie Jurvelin5</v>
      </c>
      <c r="E6615" s="66">
        <v>45188.333333333336</v>
      </c>
      <c r="F6615" t="s">
        <v>2390</v>
      </c>
      <c r="G6615" s="46">
        <v>33</v>
      </c>
      <c r="H6615" s="46">
        <v>107</v>
      </c>
      <c r="I6615" s="46">
        <v>10</v>
      </c>
      <c r="J6615" t="s">
        <v>915</v>
      </c>
      <c r="K6615" t="s">
        <v>90</v>
      </c>
      <c r="L6615" s="46">
        <v>5184</v>
      </c>
      <c r="M6615" s="46">
        <v>72</v>
      </c>
      <c r="N6615" s="46">
        <v>70.8</v>
      </c>
      <c r="O6615" s="46">
        <v>126</v>
      </c>
      <c r="P6615" s="46">
        <f t="shared" si="757"/>
        <v>2</v>
      </c>
      <c r="R6615" s="67" t="s">
        <v>1452</v>
      </c>
      <c r="S6615" s="67">
        <f>COUNTIF(Y$2:$Y$100,R6615)</f>
        <v>0</v>
      </c>
      <c r="V6615" s="67">
        <f t="shared" si="761"/>
        <v>0</v>
      </c>
      <c r="X6615"/>
      <c r="Y6615" s="67" t="str">
        <f t="shared" si="755"/>
        <v xml:space="preserve"> </v>
      </c>
      <c r="AB6615" t="s">
        <v>90</v>
      </c>
      <c r="AC6615" s="46">
        <v>5184</v>
      </c>
      <c r="AD6615" s="46">
        <v>72</v>
      </c>
      <c r="AE6615" s="46">
        <v>70.8</v>
      </c>
      <c r="AF6615" s="46">
        <v>126</v>
      </c>
      <c r="AH6615" s="70" t="str">
        <f t="shared" si="758"/>
        <v/>
      </c>
      <c r="AI6615" s="70" t="str">
        <f t="shared" si="759"/>
        <v/>
      </c>
      <c r="AJ6615" s="70" t="str">
        <f t="shared" si="760"/>
        <v>X</v>
      </c>
      <c r="AK6615" s="70" t="str" cm="1">
        <f t="array" ref="AK6615">_xlfn.IFS(AH6615&lt;&gt;"","1",AI6615&lt;&gt;"","2",AJ6615&lt;&gt;"","3")</f>
        <v>3</v>
      </c>
    </row>
    <row r="6616" spans="1:37" x14ac:dyDescent="0.25">
      <c r="A6616" t="s">
        <v>1884</v>
      </c>
      <c r="B6616" t="s">
        <v>1885</v>
      </c>
      <c r="C6616" s="67" t="str">
        <f t="shared" si="756"/>
        <v>Kyran Merrell</v>
      </c>
      <c r="D6616" s="71" t="str" cm="1">
        <f t="array" ref="D6616">_xlfn.IFS(AK6616="1",CONCATENATE(C6616,"Regional"),AK6616="2",CONCATENATE(C6616,"Sectional"),AK6616="3",CONCATENATE(C6616,COUNTIF($C$1:C6616,C6616)))</f>
        <v>Kyran Merrell4</v>
      </c>
      <c r="E6616" s="66">
        <v>45188.333333333336</v>
      </c>
      <c r="F6616" t="s">
        <v>2390</v>
      </c>
      <c r="G6616" s="46">
        <v>33</v>
      </c>
      <c r="H6616" s="46">
        <v>107</v>
      </c>
      <c r="I6616" s="46">
        <v>10</v>
      </c>
      <c r="J6616" t="s">
        <v>915</v>
      </c>
      <c r="K6616" t="s">
        <v>90</v>
      </c>
      <c r="L6616" s="46">
        <v>5184</v>
      </c>
      <c r="M6616" s="46">
        <v>72</v>
      </c>
      <c r="N6616" s="46">
        <v>70.8</v>
      </c>
      <c r="O6616" s="46">
        <v>126</v>
      </c>
      <c r="P6616" s="46">
        <f t="shared" si="757"/>
        <v>2</v>
      </c>
      <c r="R6616" s="67" t="s">
        <v>2897</v>
      </c>
      <c r="S6616" s="67">
        <f>COUNTIF(Y$2:$Y$100,R6616)</f>
        <v>0</v>
      </c>
      <c r="V6616" s="67">
        <f t="shared" si="761"/>
        <v>0</v>
      </c>
      <c r="X6616"/>
      <c r="Y6616" s="67" t="str">
        <f t="shared" si="755"/>
        <v xml:space="preserve"> </v>
      </c>
      <c r="AB6616" t="s">
        <v>90</v>
      </c>
      <c r="AC6616" s="46">
        <v>5184</v>
      </c>
      <c r="AD6616" s="46">
        <v>72</v>
      </c>
      <c r="AE6616" s="46">
        <v>70.8</v>
      </c>
      <c r="AF6616" s="46">
        <v>126</v>
      </c>
      <c r="AH6616" s="70" t="str">
        <f t="shared" si="758"/>
        <v/>
      </c>
      <c r="AI6616" s="70" t="str">
        <f t="shared" si="759"/>
        <v/>
      </c>
      <c r="AJ6616" s="70" t="str">
        <f t="shared" si="760"/>
        <v>X</v>
      </c>
      <c r="AK6616" s="70" t="str" cm="1">
        <f t="array" ref="AK6616">_xlfn.IFS(AH6616&lt;&gt;"","1",AI6616&lt;&gt;"","2",AJ6616&lt;&gt;"","3")</f>
        <v>3</v>
      </c>
    </row>
    <row r="6617" spans="1:37" x14ac:dyDescent="0.25">
      <c r="A6617" t="s">
        <v>1886</v>
      </c>
      <c r="B6617" t="s">
        <v>1887</v>
      </c>
      <c r="C6617" s="67" t="str">
        <f t="shared" si="756"/>
        <v>Lainy Hesseling</v>
      </c>
      <c r="D6617" s="71" t="str" cm="1">
        <f t="array" ref="D6617">_xlfn.IFS(AK6617="1",CONCATENATE(C6617,"Regional"),AK6617="2",CONCATENATE(C6617,"Sectional"),AK6617="3",CONCATENATE(C6617,COUNTIF($C$1:C6617,C6617)))</f>
        <v>Lainy Hesseling1</v>
      </c>
      <c r="E6617" s="66">
        <v>45188.333333333336</v>
      </c>
      <c r="F6617" t="s">
        <v>2390</v>
      </c>
      <c r="G6617" s="46">
        <v>33</v>
      </c>
      <c r="H6617" s="46">
        <v>108</v>
      </c>
      <c r="I6617" s="46">
        <v>12</v>
      </c>
      <c r="J6617" t="s">
        <v>915</v>
      </c>
      <c r="K6617" t="s">
        <v>90</v>
      </c>
      <c r="L6617" s="46">
        <v>5184</v>
      </c>
      <c r="M6617" s="46">
        <v>72</v>
      </c>
      <c r="N6617" s="46">
        <v>70.8</v>
      </c>
      <c r="O6617" s="46">
        <v>126</v>
      </c>
      <c r="P6617" s="46">
        <f t="shared" si="757"/>
        <v>2</v>
      </c>
      <c r="R6617" s="67" t="s">
        <v>2898</v>
      </c>
      <c r="S6617" s="67">
        <f>COUNTIF(Y$2:$Y$100,R6617)</f>
        <v>0</v>
      </c>
      <c r="V6617" s="67">
        <f t="shared" si="761"/>
        <v>0</v>
      </c>
      <c r="X6617"/>
      <c r="Y6617" s="67" t="str">
        <f t="shared" ref="Y6617:Y6680" si="762">CONCATENATE(W6617," ",X6617)</f>
        <v xml:space="preserve"> </v>
      </c>
      <c r="AB6617" t="s">
        <v>90</v>
      </c>
      <c r="AC6617" s="46">
        <v>5184</v>
      </c>
      <c r="AD6617" s="46">
        <v>72</v>
      </c>
      <c r="AE6617" s="46">
        <v>70.8</v>
      </c>
      <c r="AF6617" s="46">
        <v>126</v>
      </c>
      <c r="AH6617" s="70" t="str">
        <f t="shared" si="758"/>
        <v/>
      </c>
      <c r="AI6617" s="70" t="str">
        <f t="shared" si="759"/>
        <v/>
      </c>
      <c r="AJ6617" s="70" t="str">
        <f t="shared" si="760"/>
        <v>X</v>
      </c>
      <c r="AK6617" s="70" t="str" cm="1">
        <f t="array" ref="AK6617">_xlfn.IFS(AH6617&lt;&gt;"","1",AI6617&lt;&gt;"","2",AJ6617&lt;&gt;"","3")</f>
        <v>3</v>
      </c>
    </row>
    <row r="6618" spans="1:37" x14ac:dyDescent="0.25">
      <c r="A6618" t="s">
        <v>920</v>
      </c>
      <c r="B6618" t="s">
        <v>414</v>
      </c>
      <c r="C6618" s="67" t="str">
        <f t="shared" si="756"/>
        <v>Megan Gruber</v>
      </c>
      <c r="D6618" s="71" t="str" cm="1">
        <f t="array" ref="D6618">_xlfn.IFS(AK6618="1",CONCATENATE(C6618,"Regional"),AK6618="2",CONCATENATE(C6618,"Sectional"),AK6618="3",CONCATENATE(C6618,COUNTIF($C$1:C6618,C6618)))</f>
        <v>Megan Gruber4</v>
      </c>
      <c r="E6618" s="66">
        <v>45188.333333333336</v>
      </c>
      <c r="F6618" t="s">
        <v>2390</v>
      </c>
      <c r="G6618" s="46">
        <v>33</v>
      </c>
      <c r="H6618" s="46">
        <v>109</v>
      </c>
      <c r="I6618" s="46">
        <v>13</v>
      </c>
      <c r="J6618" t="s">
        <v>915</v>
      </c>
      <c r="K6618" t="s">
        <v>90</v>
      </c>
      <c r="L6618" s="46">
        <v>5184</v>
      </c>
      <c r="M6618" s="46">
        <v>72</v>
      </c>
      <c r="N6618" s="46">
        <v>70.8</v>
      </c>
      <c r="O6618" s="46">
        <v>126</v>
      </c>
      <c r="P6618" s="46">
        <f t="shared" si="757"/>
        <v>2</v>
      </c>
      <c r="R6618" s="67" t="s">
        <v>1451</v>
      </c>
      <c r="S6618" s="67">
        <f>COUNTIF(Y$2:$Y$100,R6618)</f>
        <v>0</v>
      </c>
      <c r="V6618" s="67">
        <f t="shared" si="761"/>
        <v>0</v>
      </c>
      <c r="X6618"/>
      <c r="Y6618" s="67" t="str">
        <f t="shared" si="762"/>
        <v xml:space="preserve"> </v>
      </c>
      <c r="AB6618" t="s">
        <v>90</v>
      </c>
      <c r="AC6618" s="46">
        <v>5184</v>
      </c>
      <c r="AD6618" s="46">
        <v>72</v>
      </c>
      <c r="AE6618" s="46">
        <v>70.8</v>
      </c>
      <c r="AF6618" s="46">
        <v>126</v>
      </c>
      <c r="AH6618" s="70" t="str">
        <f t="shared" si="758"/>
        <v/>
      </c>
      <c r="AI6618" s="70" t="str">
        <f t="shared" si="759"/>
        <v/>
      </c>
      <c r="AJ6618" s="70" t="str">
        <f t="shared" si="760"/>
        <v>X</v>
      </c>
      <c r="AK6618" s="70" t="str" cm="1">
        <f t="array" ref="AK6618">_xlfn.IFS(AH6618&lt;&gt;"","1",AI6618&lt;&gt;"","2",AJ6618&lt;&gt;"","3")</f>
        <v>3</v>
      </c>
    </row>
    <row r="6619" spans="1:37" x14ac:dyDescent="0.25">
      <c r="A6619" t="s">
        <v>970</v>
      </c>
      <c r="B6619" t="s">
        <v>947</v>
      </c>
      <c r="C6619" s="67" t="str">
        <f t="shared" si="756"/>
        <v>Ally Saloun</v>
      </c>
      <c r="D6619" s="71" t="str" cm="1">
        <f t="array" ref="D6619">_xlfn.IFS(AK6619="1",CONCATENATE(C6619,"Regional"),AK6619="2",CONCATENATE(C6619,"Sectional"),AK6619="3",CONCATENATE(C6619,COUNTIF($C$1:C6619,C6619)))</f>
        <v>Ally Saloun2</v>
      </c>
      <c r="E6619" s="66">
        <v>45188.333333333336</v>
      </c>
      <c r="F6619" t="s">
        <v>2390</v>
      </c>
      <c r="G6619" s="46">
        <v>33</v>
      </c>
      <c r="H6619" s="46">
        <v>109</v>
      </c>
      <c r="I6619" s="46">
        <v>13</v>
      </c>
      <c r="J6619" t="s">
        <v>915</v>
      </c>
      <c r="K6619" t="s">
        <v>90</v>
      </c>
      <c r="L6619" s="46">
        <v>5184</v>
      </c>
      <c r="M6619" s="46">
        <v>72</v>
      </c>
      <c r="N6619" s="46">
        <v>70.8</v>
      </c>
      <c r="O6619" s="46">
        <v>126</v>
      </c>
      <c r="P6619" s="46">
        <f t="shared" si="757"/>
        <v>2</v>
      </c>
      <c r="R6619" s="67" t="s">
        <v>1484</v>
      </c>
      <c r="S6619" s="67">
        <f>COUNTIF(Y$2:$Y$100,R6619)</f>
        <v>0</v>
      </c>
      <c r="V6619" s="67">
        <f t="shared" si="761"/>
        <v>0</v>
      </c>
      <c r="X6619"/>
      <c r="Y6619" s="67" t="str">
        <f t="shared" si="762"/>
        <v xml:space="preserve"> </v>
      </c>
      <c r="AB6619" t="s">
        <v>90</v>
      </c>
      <c r="AC6619" s="46">
        <v>5184</v>
      </c>
      <c r="AD6619" s="46">
        <v>72</v>
      </c>
      <c r="AE6619" s="46">
        <v>70.8</v>
      </c>
      <c r="AF6619" s="46">
        <v>126</v>
      </c>
      <c r="AH6619" s="70" t="str">
        <f t="shared" si="758"/>
        <v/>
      </c>
      <c r="AI6619" s="70" t="str">
        <f t="shared" si="759"/>
        <v/>
      </c>
      <c r="AJ6619" s="70" t="str">
        <f t="shared" si="760"/>
        <v>X</v>
      </c>
      <c r="AK6619" s="70" t="str" cm="1">
        <f t="array" ref="AK6619">_xlfn.IFS(AH6619&lt;&gt;"","1",AI6619&lt;&gt;"","2",AJ6619&lt;&gt;"","3")</f>
        <v>3</v>
      </c>
    </row>
    <row r="6620" spans="1:37" x14ac:dyDescent="0.25">
      <c r="A6620" t="s">
        <v>497</v>
      </c>
      <c r="B6620" t="s">
        <v>478</v>
      </c>
      <c r="C6620" s="67" t="str">
        <f t="shared" si="756"/>
        <v>Madeline Brandrup</v>
      </c>
      <c r="D6620" s="71" t="str" cm="1">
        <f t="array" ref="D6620">_xlfn.IFS(AK6620="1",CONCATENATE(C6620,"Regional"),AK6620="2",CONCATENATE(C6620,"Sectional"),AK6620="3",CONCATENATE(C6620,COUNTIF($C$1:C6620,C6620)))</f>
        <v>Madeline Brandrup3</v>
      </c>
      <c r="E6620" s="66">
        <v>45188.333333333336</v>
      </c>
      <c r="F6620" t="s">
        <v>2390</v>
      </c>
      <c r="G6620" s="46">
        <v>33</v>
      </c>
      <c r="H6620" s="46">
        <v>109</v>
      </c>
      <c r="I6620" s="46">
        <v>13</v>
      </c>
      <c r="J6620" t="s">
        <v>915</v>
      </c>
      <c r="K6620" t="s">
        <v>90</v>
      </c>
      <c r="L6620" s="46">
        <v>5184</v>
      </c>
      <c r="M6620" s="46">
        <v>72</v>
      </c>
      <c r="N6620" s="46">
        <v>70.8</v>
      </c>
      <c r="O6620" s="46">
        <v>126</v>
      </c>
      <c r="P6620" s="46">
        <f t="shared" si="757"/>
        <v>2</v>
      </c>
      <c r="R6620" s="67" t="s">
        <v>1184</v>
      </c>
      <c r="S6620" s="67">
        <f>COUNTIF(Y$2:$Y$100,R6620)</f>
        <v>0</v>
      </c>
      <c r="V6620" s="67">
        <f t="shared" si="761"/>
        <v>0</v>
      </c>
      <c r="X6620"/>
      <c r="Y6620" s="67" t="str">
        <f t="shared" si="762"/>
        <v xml:space="preserve"> </v>
      </c>
      <c r="AB6620" t="s">
        <v>90</v>
      </c>
      <c r="AC6620" s="46">
        <v>5184</v>
      </c>
      <c r="AD6620" s="46">
        <v>72</v>
      </c>
      <c r="AE6620" s="46">
        <v>70.8</v>
      </c>
      <c r="AF6620" s="46">
        <v>126</v>
      </c>
      <c r="AH6620" s="70" t="str">
        <f t="shared" si="758"/>
        <v/>
      </c>
      <c r="AI6620" s="70" t="str">
        <f t="shared" si="759"/>
        <v/>
      </c>
      <c r="AJ6620" s="70" t="str">
        <f t="shared" si="760"/>
        <v>X</v>
      </c>
      <c r="AK6620" s="70" t="str" cm="1">
        <f t="array" ref="AK6620">_xlfn.IFS(AH6620&lt;&gt;"","1",AI6620&lt;&gt;"","2",AJ6620&lt;&gt;"","3")</f>
        <v>3</v>
      </c>
    </row>
    <row r="6621" spans="1:37" x14ac:dyDescent="0.25">
      <c r="A6621" t="s">
        <v>1806</v>
      </c>
      <c r="B6621" t="s">
        <v>1807</v>
      </c>
      <c r="C6621" s="67" t="str">
        <f t="shared" si="756"/>
        <v>diana thao</v>
      </c>
      <c r="D6621" s="71" t="str" cm="1">
        <f t="array" ref="D6621">_xlfn.IFS(AK6621="1",CONCATENATE(C6621,"Regional"),AK6621="2",CONCATENATE(C6621,"Sectional"),AK6621="3",CONCATENATE(C6621,COUNTIF($C$1:C6621,C6621)))</f>
        <v>diana thao3</v>
      </c>
      <c r="E6621" s="66">
        <v>45188.333333333336</v>
      </c>
      <c r="F6621" t="s">
        <v>2390</v>
      </c>
      <c r="G6621" s="46">
        <v>33</v>
      </c>
      <c r="H6621" s="46">
        <v>111</v>
      </c>
      <c r="I6621" s="46">
        <v>16</v>
      </c>
      <c r="J6621" t="s">
        <v>915</v>
      </c>
      <c r="K6621" t="s">
        <v>90</v>
      </c>
      <c r="L6621" s="46">
        <v>5184</v>
      </c>
      <c r="M6621" s="46">
        <v>72</v>
      </c>
      <c r="N6621" s="46">
        <v>70.8</v>
      </c>
      <c r="O6621" s="46">
        <v>126</v>
      </c>
      <c r="P6621" s="46">
        <f t="shared" si="757"/>
        <v>2</v>
      </c>
      <c r="R6621" s="67" t="s">
        <v>2810</v>
      </c>
      <c r="S6621" s="67">
        <f>COUNTIF(Y$2:$Y$100,R6621)</f>
        <v>0</v>
      </c>
      <c r="V6621" s="67">
        <f t="shared" si="761"/>
        <v>0</v>
      </c>
      <c r="X6621"/>
      <c r="Y6621" s="67" t="str">
        <f t="shared" si="762"/>
        <v xml:space="preserve"> </v>
      </c>
      <c r="AB6621" t="s">
        <v>90</v>
      </c>
      <c r="AC6621" s="46">
        <v>5184</v>
      </c>
      <c r="AD6621" s="46">
        <v>72</v>
      </c>
      <c r="AE6621" s="46">
        <v>70.8</v>
      </c>
      <c r="AF6621" s="46">
        <v>126</v>
      </c>
      <c r="AH6621" s="70" t="str">
        <f t="shared" si="758"/>
        <v/>
      </c>
      <c r="AI6621" s="70" t="str">
        <f t="shared" si="759"/>
        <v/>
      </c>
      <c r="AJ6621" s="70" t="str">
        <f t="shared" si="760"/>
        <v>X</v>
      </c>
      <c r="AK6621" s="70" t="str" cm="1">
        <f t="array" ref="AK6621">_xlfn.IFS(AH6621&lt;&gt;"","1",AI6621&lt;&gt;"","2",AJ6621&lt;&gt;"","3")</f>
        <v>3</v>
      </c>
    </row>
    <row r="6622" spans="1:37" x14ac:dyDescent="0.25">
      <c r="A6622" t="s">
        <v>625</v>
      </c>
      <c r="B6622" t="s">
        <v>599</v>
      </c>
      <c r="C6622" s="67" t="str">
        <f t="shared" si="756"/>
        <v>Grace Braund</v>
      </c>
      <c r="D6622" s="71" t="str" cm="1">
        <f t="array" ref="D6622">_xlfn.IFS(AK6622="1",CONCATENATE(C6622,"Regional"),AK6622="2",CONCATENATE(C6622,"Sectional"),AK6622="3",CONCATENATE(C6622,COUNTIF($C$1:C6622,C6622)))</f>
        <v>Grace Braund5</v>
      </c>
      <c r="E6622" s="66">
        <v>45188.333333333336</v>
      </c>
      <c r="F6622" t="s">
        <v>2390</v>
      </c>
      <c r="G6622" s="46">
        <v>33</v>
      </c>
      <c r="H6622" s="46">
        <v>114</v>
      </c>
      <c r="I6622" s="46">
        <v>17</v>
      </c>
      <c r="J6622" t="s">
        <v>915</v>
      </c>
      <c r="K6622" t="s">
        <v>90</v>
      </c>
      <c r="L6622" s="46">
        <v>5184</v>
      </c>
      <c r="M6622" s="46">
        <v>72</v>
      </c>
      <c r="N6622" s="46">
        <v>70.8</v>
      </c>
      <c r="O6622" s="46">
        <v>126</v>
      </c>
      <c r="P6622" s="46">
        <f t="shared" si="757"/>
        <v>2</v>
      </c>
      <c r="R6622" s="67" t="s">
        <v>1260</v>
      </c>
      <c r="S6622" s="67">
        <f>COUNTIF(Y$2:$Y$100,R6622)</f>
        <v>0</v>
      </c>
      <c r="V6622" s="67">
        <f t="shared" si="761"/>
        <v>0</v>
      </c>
      <c r="X6622"/>
      <c r="Y6622" s="67" t="str">
        <f t="shared" si="762"/>
        <v xml:space="preserve"> </v>
      </c>
      <c r="AB6622" t="s">
        <v>90</v>
      </c>
      <c r="AC6622" s="46">
        <v>5184</v>
      </c>
      <c r="AD6622" s="46">
        <v>72</v>
      </c>
      <c r="AE6622" s="46">
        <v>70.8</v>
      </c>
      <c r="AF6622" s="46">
        <v>126</v>
      </c>
      <c r="AH6622" s="70" t="str">
        <f t="shared" si="758"/>
        <v/>
      </c>
      <c r="AI6622" s="70" t="str">
        <f t="shared" si="759"/>
        <v/>
      </c>
      <c r="AJ6622" s="70" t="str">
        <f t="shared" si="760"/>
        <v>X</v>
      </c>
      <c r="AK6622" s="70" t="str" cm="1">
        <f t="array" ref="AK6622">_xlfn.IFS(AH6622&lt;&gt;"","1",AI6622&lt;&gt;"","2",AJ6622&lt;&gt;"","3")</f>
        <v>3</v>
      </c>
    </row>
    <row r="6623" spans="1:37" x14ac:dyDescent="0.25">
      <c r="A6623" t="s">
        <v>309</v>
      </c>
      <c r="B6623" t="s">
        <v>773</v>
      </c>
      <c r="C6623" s="67" t="str">
        <f t="shared" si="756"/>
        <v>Ashley Meyer</v>
      </c>
      <c r="D6623" s="71" t="str" cm="1">
        <f t="array" ref="D6623">_xlfn.IFS(AK6623="1",CONCATENATE(C6623,"Regional"),AK6623="2",CONCATENATE(C6623,"Sectional"),AK6623="3",CONCATENATE(C6623,COUNTIF($C$1:C6623,C6623)))</f>
        <v>Ashley Meyer5</v>
      </c>
      <c r="E6623" s="66">
        <v>45188.333333333336</v>
      </c>
      <c r="F6623" t="s">
        <v>2390</v>
      </c>
      <c r="G6623" s="46">
        <v>33</v>
      </c>
      <c r="H6623" s="46">
        <v>114</v>
      </c>
      <c r="I6623" s="46">
        <v>17</v>
      </c>
      <c r="J6623" t="s">
        <v>915</v>
      </c>
      <c r="K6623" t="s">
        <v>90</v>
      </c>
      <c r="L6623" s="46">
        <v>5184</v>
      </c>
      <c r="M6623" s="46">
        <v>72</v>
      </c>
      <c r="N6623" s="46">
        <v>70.8</v>
      </c>
      <c r="O6623" s="46">
        <v>126</v>
      </c>
      <c r="P6623" s="46">
        <f t="shared" si="757"/>
        <v>2</v>
      </c>
      <c r="R6623" s="67" t="s">
        <v>2851</v>
      </c>
      <c r="S6623" s="67">
        <f>COUNTIF(Y$2:$Y$100,R6623)</f>
        <v>0</v>
      </c>
      <c r="V6623" s="67">
        <f t="shared" si="761"/>
        <v>0</v>
      </c>
      <c r="X6623"/>
      <c r="Y6623" s="67" t="str">
        <f t="shared" si="762"/>
        <v xml:space="preserve"> </v>
      </c>
      <c r="AB6623" t="s">
        <v>90</v>
      </c>
      <c r="AC6623" s="46">
        <v>5184</v>
      </c>
      <c r="AD6623" s="46">
        <v>72</v>
      </c>
      <c r="AE6623" s="46">
        <v>70.8</v>
      </c>
      <c r="AF6623" s="46">
        <v>126</v>
      </c>
      <c r="AH6623" s="70" t="str">
        <f t="shared" si="758"/>
        <v/>
      </c>
      <c r="AI6623" s="70" t="str">
        <f t="shared" si="759"/>
        <v/>
      </c>
      <c r="AJ6623" s="70" t="str">
        <f t="shared" si="760"/>
        <v>X</v>
      </c>
      <c r="AK6623" s="70" t="str" cm="1">
        <f t="array" ref="AK6623">_xlfn.IFS(AH6623&lt;&gt;"","1",AI6623&lt;&gt;"","2",AJ6623&lt;&gt;"","3")</f>
        <v>3</v>
      </c>
    </row>
    <row r="6624" spans="1:37" x14ac:dyDescent="0.25">
      <c r="A6624" t="s">
        <v>3414</v>
      </c>
      <c r="B6624" t="s">
        <v>427</v>
      </c>
      <c r="C6624" s="67" t="str">
        <f t="shared" si="756"/>
        <v>Jadyn Schellpfeffer</v>
      </c>
      <c r="D6624" s="71" t="str" cm="1">
        <f t="array" ref="D6624">_xlfn.IFS(AK6624="1",CONCATENATE(C6624,"Regional"),AK6624="2",CONCATENATE(C6624,"Sectional"),AK6624="3",CONCATENATE(C6624,COUNTIF($C$1:C6624,C6624)))</f>
        <v>Jadyn Schellpfeffer3</v>
      </c>
      <c r="E6624" s="66">
        <v>45188.333333333336</v>
      </c>
      <c r="F6624" t="s">
        <v>2390</v>
      </c>
      <c r="G6624" s="46">
        <v>33</v>
      </c>
      <c r="H6624" s="46">
        <v>115</v>
      </c>
      <c r="I6624" s="46">
        <v>19</v>
      </c>
      <c r="J6624" t="s">
        <v>915</v>
      </c>
      <c r="K6624" t="s">
        <v>90</v>
      </c>
      <c r="L6624" s="46">
        <v>5184</v>
      </c>
      <c r="M6624" s="46">
        <v>72</v>
      </c>
      <c r="N6624" s="46">
        <v>70.8</v>
      </c>
      <c r="O6624" s="46">
        <v>126</v>
      </c>
      <c r="P6624" s="46">
        <f t="shared" si="757"/>
        <v>2</v>
      </c>
      <c r="R6624" s="67" t="s">
        <v>3578</v>
      </c>
      <c r="S6624" s="67">
        <f>COUNTIF(Y$2:$Y$100,R6624)</f>
        <v>0</v>
      </c>
      <c r="V6624" s="67">
        <f t="shared" si="761"/>
        <v>0</v>
      </c>
      <c r="X6624"/>
      <c r="Y6624" s="67" t="str">
        <f t="shared" si="762"/>
        <v xml:space="preserve"> </v>
      </c>
      <c r="AB6624" t="s">
        <v>90</v>
      </c>
      <c r="AC6624" s="46">
        <v>5184</v>
      </c>
      <c r="AD6624" s="46">
        <v>72</v>
      </c>
      <c r="AE6624" s="46">
        <v>70.8</v>
      </c>
      <c r="AF6624" s="46">
        <v>126</v>
      </c>
      <c r="AH6624" s="70" t="str">
        <f t="shared" si="758"/>
        <v/>
      </c>
      <c r="AI6624" s="70" t="str">
        <f t="shared" si="759"/>
        <v/>
      </c>
      <c r="AJ6624" s="70" t="str">
        <f t="shared" si="760"/>
        <v>X</v>
      </c>
      <c r="AK6624" s="70" t="str" cm="1">
        <f t="array" ref="AK6624">_xlfn.IFS(AH6624&lt;&gt;"","1",AI6624&lt;&gt;"","2",AJ6624&lt;&gt;"","3")</f>
        <v>3</v>
      </c>
    </row>
    <row r="6625" spans="1:37" x14ac:dyDescent="0.25">
      <c r="A6625" t="s">
        <v>1691</v>
      </c>
      <c r="B6625" t="s">
        <v>907</v>
      </c>
      <c r="C6625" s="67" t="str">
        <f t="shared" si="756"/>
        <v>Hailey Huebsch</v>
      </c>
      <c r="D6625" s="71" t="str" cm="1">
        <f t="array" ref="D6625">_xlfn.IFS(AK6625="1",CONCATENATE(C6625,"Regional"),AK6625="2",CONCATENATE(C6625,"Sectional"),AK6625="3",CONCATENATE(C6625,COUNTIF($C$1:C6625,C6625)))</f>
        <v>Hailey Huebsch5</v>
      </c>
      <c r="E6625" s="66">
        <v>45188.333333333336</v>
      </c>
      <c r="F6625" t="s">
        <v>2390</v>
      </c>
      <c r="G6625" s="46">
        <v>33</v>
      </c>
      <c r="H6625" s="46">
        <v>116</v>
      </c>
      <c r="I6625" s="46">
        <v>20</v>
      </c>
      <c r="J6625" t="s">
        <v>915</v>
      </c>
      <c r="K6625" t="s">
        <v>90</v>
      </c>
      <c r="L6625" s="46">
        <v>5184</v>
      </c>
      <c r="M6625" s="46">
        <v>72</v>
      </c>
      <c r="N6625" s="46">
        <v>70.8</v>
      </c>
      <c r="O6625" s="46">
        <v>126</v>
      </c>
      <c r="P6625" s="46">
        <f t="shared" si="757"/>
        <v>2</v>
      </c>
      <c r="R6625" s="67" t="s">
        <v>3507</v>
      </c>
      <c r="S6625" s="67">
        <f>COUNTIF(Y$2:$Y$100,R6625)</f>
        <v>0</v>
      </c>
      <c r="V6625" s="67">
        <f t="shared" si="761"/>
        <v>0</v>
      </c>
      <c r="X6625"/>
      <c r="Y6625" s="67" t="str">
        <f t="shared" si="762"/>
        <v xml:space="preserve"> </v>
      </c>
      <c r="AB6625" t="s">
        <v>90</v>
      </c>
      <c r="AC6625" s="46">
        <v>5184</v>
      </c>
      <c r="AD6625" s="46">
        <v>72</v>
      </c>
      <c r="AE6625" s="46">
        <v>70.8</v>
      </c>
      <c r="AF6625" s="46">
        <v>126</v>
      </c>
      <c r="AH6625" s="70" t="str">
        <f t="shared" si="758"/>
        <v/>
      </c>
      <c r="AI6625" s="70" t="str">
        <f t="shared" si="759"/>
        <v/>
      </c>
      <c r="AJ6625" s="70" t="str">
        <f t="shared" si="760"/>
        <v>X</v>
      </c>
      <c r="AK6625" s="70" t="str" cm="1">
        <f t="array" ref="AK6625">_xlfn.IFS(AH6625&lt;&gt;"","1",AI6625&lt;&gt;"","2",AJ6625&lt;&gt;"","3")</f>
        <v>3</v>
      </c>
    </row>
    <row r="6626" spans="1:37" x14ac:dyDescent="0.25">
      <c r="A6626" t="s">
        <v>3402</v>
      </c>
      <c r="B6626" t="s">
        <v>187</v>
      </c>
      <c r="C6626" s="67" t="str">
        <f t="shared" si="756"/>
        <v>Ava Jablonski</v>
      </c>
      <c r="D6626" s="71" t="str" cm="1">
        <f t="array" ref="D6626">_xlfn.IFS(AK6626="1",CONCATENATE(C6626,"Regional"),AK6626="2",CONCATENATE(C6626,"Sectional"),AK6626="3",CONCATENATE(C6626,COUNTIF($C$1:C6626,C6626)))</f>
        <v>Ava Jablonski5</v>
      </c>
      <c r="E6626" s="66">
        <v>45188.333333333336</v>
      </c>
      <c r="F6626" t="s">
        <v>2390</v>
      </c>
      <c r="G6626" s="46">
        <v>33</v>
      </c>
      <c r="H6626" s="46">
        <v>116</v>
      </c>
      <c r="I6626" s="46">
        <v>20</v>
      </c>
      <c r="J6626" t="s">
        <v>915</v>
      </c>
      <c r="K6626" t="s">
        <v>90</v>
      </c>
      <c r="L6626" s="46">
        <v>5184</v>
      </c>
      <c r="M6626" s="46">
        <v>72</v>
      </c>
      <c r="N6626" s="46">
        <v>70.8</v>
      </c>
      <c r="O6626" s="46">
        <v>126</v>
      </c>
      <c r="P6626" s="46">
        <f t="shared" si="757"/>
        <v>2</v>
      </c>
      <c r="R6626" s="67" t="s">
        <v>3543</v>
      </c>
      <c r="S6626" s="67">
        <f>COUNTIF(Y$2:$Y$100,R6626)</f>
        <v>0</v>
      </c>
      <c r="V6626" s="67">
        <f t="shared" si="761"/>
        <v>0</v>
      </c>
      <c r="X6626"/>
      <c r="Y6626" s="67" t="str">
        <f t="shared" si="762"/>
        <v xml:space="preserve"> </v>
      </c>
      <c r="AB6626" t="s">
        <v>90</v>
      </c>
      <c r="AC6626" s="46">
        <v>5184</v>
      </c>
      <c r="AD6626" s="46">
        <v>72</v>
      </c>
      <c r="AE6626" s="46">
        <v>70.8</v>
      </c>
      <c r="AF6626" s="46">
        <v>126</v>
      </c>
      <c r="AH6626" s="70" t="str">
        <f t="shared" si="758"/>
        <v/>
      </c>
      <c r="AI6626" s="70" t="str">
        <f t="shared" si="759"/>
        <v/>
      </c>
      <c r="AJ6626" s="70" t="str">
        <f t="shared" si="760"/>
        <v>X</v>
      </c>
      <c r="AK6626" s="70" t="str" cm="1">
        <f t="array" ref="AK6626">_xlfn.IFS(AH6626&lt;&gt;"","1",AI6626&lt;&gt;"","2",AJ6626&lt;&gt;"","3")</f>
        <v>3</v>
      </c>
    </row>
    <row r="6627" spans="1:37" x14ac:dyDescent="0.25">
      <c r="A6627" t="s">
        <v>916</v>
      </c>
      <c r="B6627" t="s">
        <v>499</v>
      </c>
      <c r="C6627" s="67" t="str">
        <f t="shared" si="756"/>
        <v>Macy Monte</v>
      </c>
      <c r="D6627" s="71" t="str" cm="1">
        <f t="array" ref="D6627">_xlfn.IFS(AK6627="1",CONCATENATE(C6627,"Regional"),AK6627="2",CONCATENATE(C6627,"Sectional"),AK6627="3",CONCATENATE(C6627,COUNTIF($C$1:C6627,C6627)))</f>
        <v>Macy Monte5</v>
      </c>
      <c r="E6627" s="66">
        <v>45188.333333333336</v>
      </c>
      <c r="F6627" t="s">
        <v>2390</v>
      </c>
      <c r="G6627" s="46">
        <v>33</v>
      </c>
      <c r="H6627" s="46">
        <v>118</v>
      </c>
      <c r="I6627" s="46">
        <v>22</v>
      </c>
      <c r="J6627" t="s">
        <v>915</v>
      </c>
      <c r="K6627" t="s">
        <v>90</v>
      </c>
      <c r="L6627" s="46">
        <v>5184</v>
      </c>
      <c r="M6627" s="46">
        <v>72</v>
      </c>
      <c r="N6627" s="46">
        <v>70.8</v>
      </c>
      <c r="O6627" s="46">
        <v>126</v>
      </c>
      <c r="P6627" s="46">
        <f t="shared" si="757"/>
        <v>2</v>
      </c>
      <c r="R6627" s="67" t="s">
        <v>2854</v>
      </c>
      <c r="S6627" s="67">
        <f>COUNTIF(Y$2:$Y$100,R6627)</f>
        <v>0</v>
      </c>
      <c r="V6627" s="67">
        <f t="shared" si="761"/>
        <v>0</v>
      </c>
      <c r="X6627"/>
      <c r="Y6627" s="67" t="str">
        <f t="shared" si="762"/>
        <v xml:space="preserve"> </v>
      </c>
      <c r="AB6627" t="s">
        <v>90</v>
      </c>
      <c r="AC6627" s="46">
        <v>5184</v>
      </c>
      <c r="AD6627" s="46">
        <v>72</v>
      </c>
      <c r="AE6627" s="46">
        <v>70.8</v>
      </c>
      <c r="AF6627" s="46">
        <v>126</v>
      </c>
      <c r="AH6627" s="70" t="str">
        <f t="shared" si="758"/>
        <v/>
      </c>
      <c r="AI6627" s="70" t="str">
        <f t="shared" si="759"/>
        <v/>
      </c>
      <c r="AJ6627" s="70" t="str">
        <f t="shared" si="760"/>
        <v>X</v>
      </c>
      <c r="AK6627" s="70" t="str" cm="1">
        <f t="array" ref="AK6627">_xlfn.IFS(AH6627&lt;&gt;"","1",AI6627&lt;&gt;"","2",AJ6627&lt;&gt;"","3")</f>
        <v>3</v>
      </c>
    </row>
    <row r="6628" spans="1:37" x14ac:dyDescent="0.25">
      <c r="A6628" t="s">
        <v>1888</v>
      </c>
      <c r="B6628" t="s">
        <v>1889</v>
      </c>
      <c r="C6628" s="67" t="str">
        <f t="shared" si="756"/>
        <v>Aja Baker</v>
      </c>
      <c r="D6628" s="71" t="str" cm="1">
        <f t="array" ref="D6628">_xlfn.IFS(AK6628="1",CONCATENATE(C6628,"Regional"),AK6628="2",CONCATENATE(C6628,"Sectional"),AK6628="3",CONCATENATE(C6628,COUNTIF($C$1:C6628,C6628)))</f>
        <v>Aja Baker5</v>
      </c>
      <c r="E6628" s="66">
        <v>45188.333333333336</v>
      </c>
      <c r="F6628" t="s">
        <v>2390</v>
      </c>
      <c r="G6628" s="46">
        <v>33</v>
      </c>
      <c r="H6628" s="46">
        <v>121</v>
      </c>
      <c r="I6628" s="46">
        <v>23</v>
      </c>
      <c r="J6628" t="s">
        <v>915</v>
      </c>
      <c r="K6628" t="s">
        <v>90</v>
      </c>
      <c r="L6628" s="46">
        <v>5184</v>
      </c>
      <c r="M6628" s="46">
        <v>72</v>
      </c>
      <c r="N6628" s="46">
        <v>70.8</v>
      </c>
      <c r="O6628" s="46">
        <v>126</v>
      </c>
      <c r="P6628" s="46">
        <f t="shared" si="757"/>
        <v>2</v>
      </c>
      <c r="R6628" s="67" t="s">
        <v>2899</v>
      </c>
      <c r="S6628" s="67">
        <f>COUNTIF(Y$2:$Y$100,R6628)</f>
        <v>0</v>
      </c>
      <c r="V6628" s="67">
        <f t="shared" si="761"/>
        <v>0</v>
      </c>
      <c r="X6628"/>
      <c r="Y6628" s="67" t="str">
        <f t="shared" si="762"/>
        <v xml:space="preserve"> </v>
      </c>
      <c r="AB6628" t="s">
        <v>90</v>
      </c>
      <c r="AC6628" s="46">
        <v>5184</v>
      </c>
      <c r="AD6628" s="46">
        <v>72</v>
      </c>
      <c r="AE6628" s="46">
        <v>70.8</v>
      </c>
      <c r="AF6628" s="46">
        <v>126</v>
      </c>
      <c r="AH6628" s="70" t="str">
        <f t="shared" si="758"/>
        <v/>
      </c>
      <c r="AI6628" s="70" t="str">
        <f t="shared" si="759"/>
        <v/>
      </c>
      <c r="AJ6628" s="70" t="str">
        <f t="shared" si="760"/>
        <v>X</v>
      </c>
      <c r="AK6628" s="70" t="str" cm="1">
        <f t="array" ref="AK6628">_xlfn.IFS(AH6628&lt;&gt;"","1",AI6628&lt;&gt;"","2",AJ6628&lt;&gt;"","3")</f>
        <v>3</v>
      </c>
    </row>
    <row r="6629" spans="1:37" x14ac:dyDescent="0.25">
      <c r="A6629" t="s">
        <v>341</v>
      </c>
      <c r="B6629" t="s">
        <v>315</v>
      </c>
      <c r="C6629" s="67" t="str">
        <f t="shared" si="756"/>
        <v>Morgan Rhyner</v>
      </c>
      <c r="D6629" s="71" t="str" cm="1">
        <f t="array" ref="D6629">_xlfn.IFS(AK6629="1",CONCATENATE(C6629,"Regional"),AK6629="2",CONCATENATE(C6629,"Sectional"),AK6629="3",CONCATENATE(C6629,COUNTIF($C$1:C6629,C6629)))</f>
        <v>Morgan Rhyner5</v>
      </c>
      <c r="E6629" s="66">
        <v>45188.333333333336</v>
      </c>
      <c r="F6629" t="s">
        <v>2390</v>
      </c>
      <c r="G6629" s="46">
        <v>33</v>
      </c>
      <c r="H6629" s="46">
        <v>122</v>
      </c>
      <c r="I6629" s="46">
        <v>24</v>
      </c>
      <c r="J6629" t="s">
        <v>915</v>
      </c>
      <c r="K6629" t="s">
        <v>90</v>
      </c>
      <c r="L6629" s="46">
        <v>5184</v>
      </c>
      <c r="M6629" s="46">
        <v>72</v>
      </c>
      <c r="N6629" s="46">
        <v>70.8</v>
      </c>
      <c r="O6629" s="46">
        <v>126</v>
      </c>
      <c r="P6629" s="46">
        <f t="shared" si="757"/>
        <v>2</v>
      </c>
      <c r="R6629" s="67" t="s">
        <v>1262</v>
      </c>
      <c r="S6629" s="67">
        <f>COUNTIF(Y$2:$Y$100,R6629)</f>
        <v>0</v>
      </c>
      <c r="V6629" s="67">
        <f t="shared" si="761"/>
        <v>0</v>
      </c>
      <c r="X6629"/>
      <c r="Y6629" s="67" t="str">
        <f t="shared" si="762"/>
        <v xml:space="preserve"> </v>
      </c>
      <c r="AB6629" t="s">
        <v>90</v>
      </c>
      <c r="AC6629" s="46">
        <v>5184</v>
      </c>
      <c r="AD6629" s="46">
        <v>72</v>
      </c>
      <c r="AE6629" s="46">
        <v>70.8</v>
      </c>
      <c r="AF6629" s="46">
        <v>126</v>
      </c>
      <c r="AH6629" s="70" t="str">
        <f t="shared" si="758"/>
        <v/>
      </c>
      <c r="AI6629" s="70" t="str">
        <f t="shared" si="759"/>
        <v/>
      </c>
      <c r="AJ6629" s="70" t="str">
        <f t="shared" si="760"/>
        <v>X</v>
      </c>
      <c r="AK6629" s="70" t="str" cm="1">
        <f t="array" ref="AK6629">_xlfn.IFS(AH6629&lt;&gt;"","1",AI6629&lt;&gt;"","2",AJ6629&lt;&gt;"","3")</f>
        <v>3</v>
      </c>
    </row>
    <row r="6630" spans="1:37" x14ac:dyDescent="0.25">
      <c r="A6630" t="s">
        <v>1890</v>
      </c>
      <c r="B6630" t="s">
        <v>1891</v>
      </c>
      <c r="C6630" s="67" t="str">
        <f t="shared" si="756"/>
        <v>Tails Griffin</v>
      </c>
      <c r="D6630" s="71" t="str" cm="1">
        <f t="array" ref="D6630">_xlfn.IFS(AK6630="1",CONCATENATE(C6630,"Regional"),AK6630="2",CONCATENATE(C6630,"Sectional"),AK6630="3",CONCATENATE(C6630,COUNTIF($C$1:C6630,C6630)))</f>
        <v>Tails Griffin3</v>
      </c>
      <c r="E6630" s="66">
        <v>45188.333333333336</v>
      </c>
      <c r="F6630" t="s">
        <v>2390</v>
      </c>
      <c r="G6630" s="46">
        <v>33</v>
      </c>
      <c r="H6630" s="46">
        <v>122</v>
      </c>
      <c r="I6630" s="46">
        <v>24</v>
      </c>
      <c r="J6630" t="s">
        <v>915</v>
      </c>
      <c r="K6630" t="s">
        <v>90</v>
      </c>
      <c r="L6630" s="46">
        <v>5184</v>
      </c>
      <c r="M6630" s="46">
        <v>72</v>
      </c>
      <c r="N6630" s="46">
        <v>70.8</v>
      </c>
      <c r="O6630" s="46">
        <v>126</v>
      </c>
      <c r="P6630" s="46">
        <f t="shared" si="757"/>
        <v>2</v>
      </c>
      <c r="R6630" s="67" t="s">
        <v>2900</v>
      </c>
      <c r="S6630" s="67">
        <f>COUNTIF(Y$2:$Y$100,R6630)</f>
        <v>0</v>
      </c>
      <c r="V6630" s="67">
        <f t="shared" si="761"/>
        <v>0</v>
      </c>
      <c r="X6630"/>
      <c r="Y6630" s="67" t="str">
        <f t="shared" si="762"/>
        <v xml:space="preserve"> </v>
      </c>
      <c r="AB6630" t="s">
        <v>90</v>
      </c>
      <c r="AC6630" s="46">
        <v>5184</v>
      </c>
      <c r="AD6630" s="46">
        <v>72</v>
      </c>
      <c r="AE6630" s="46">
        <v>70.8</v>
      </c>
      <c r="AF6630" s="46">
        <v>126</v>
      </c>
      <c r="AH6630" s="70" t="str">
        <f t="shared" si="758"/>
        <v/>
      </c>
      <c r="AI6630" s="70" t="str">
        <f t="shared" si="759"/>
        <v/>
      </c>
      <c r="AJ6630" s="70" t="str">
        <f t="shared" si="760"/>
        <v>X</v>
      </c>
      <c r="AK6630" s="70" t="str" cm="1">
        <f t="array" ref="AK6630">_xlfn.IFS(AH6630&lt;&gt;"","1",AI6630&lt;&gt;"","2",AJ6630&lt;&gt;"","3")</f>
        <v>3</v>
      </c>
    </row>
    <row r="6631" spans="1:37" x14ac:dyDescent="0.25">
      <c r="A6631" t="s">
        <v>1892</v>
      </c>
      <c r="B6631" t="s">
        <v>530</v>
      </c>
      <c r="C6631" s="67" t="str">
        <f t="shared" si="756"/>
        <v>Kendra Hardin</v>
      </c>
      <c r="D6631" s="71" t="str" cm="1">
        <f t="array" ref="D6631">_xlfn.IFS(AK6631="1",CONCATENATE(C6631,"Regional"),AK6631="2",CONCATENATE(C6631,"Sectional"),AK6631="3",CONCATENATE(C6631,COUNTIF($C$1:C6631,C6631)))</f>
        <v>Kendra Hardin4</v>
      </c>
      <c r="E6631" s="66">
        <v>45188.333333333336</v>
      </c>
      <c r="F6631" t="s">
        <v>2390</v>
      </c>
      <c r="G6631" s="46">
        <v>33</v>
      </c>
      <c r="H6631" s="46">
        <v>124</v>
      </c>
      <c r="I6631" s="46">
        <v>26</v>
      </c>
      <c r="J6631" t="s">
        <v>915</v>
      </c>
      <c r="K6631" t="s">
        <v>90</v>
      </c>
      <c r="L6631" s="46">
        <v>5184</v>
      </c>
      <c r="M6631" s="46">
        <v>72</v>
      </c>
      <c r="N6631" s="46">
        <v>70.8</v>
      </c>
      <c r="O6631" s="46">
        <v>126</v>
      </c>
      <c r="P6631" s="46">
        <f t="shared" si="757"/>
        <v>2</v>
      </c>
      <c r="R6631" s="67" t="s">
        <v>2901</v>
      </c>
      <c r="S6631" s="67">
        <f>COUNTIF(Y$2:$Y$100,R6631)</f>
        <v>0</v>
      </c>
      <c r="V6631" s="67">
        <f t="shared" si="761"/>
        <v>0</v>
      </c>
      <c r="X6631"/>
      <c r="Y6631" s="67" t="str">
        <f t="shared" si="762"/>
        <v xml:space="preserve"> </v>
      </c>
      <c r="AB6631" t="s">
        <v>90</v>
      </c>
      <c r="AC6631" s="46">
        <v>5184</v>
      </c>
      <c r="AD6631" s="46">
        <v>72</v>
      </c>
      <c r="AE6631" s="46">
        <v>70.8</v>
      </c>
      <c r="AF6631" s="46">
        <v>126</v>
      </c>
      <c r="AH6631" s="70" t="str">
        <f t="shared" si="758"/>
        <v/>
      </c>
      <c r="AI6631" s="70" t="str">
        <f t="shared" si="759"/>
        <v/>
      </c>
      <c r="AJ6631" s="70" t="str">
        <f t="shared" si="760"/>
        <v>X</v>
      </c>
      <c r="AK6631" s="70" t="str" cm="1">
        <f t="array" ref="AK6631">_xlfn.IFS(AH6631&lt;&gt;"","1",AI6631&lt;&gt;"","2",AJ6631&lt;&gt;"","3")</f>
        <v>3</v>
      </c>
    </row>
    <row r="6632" spans="1:37" x14ac:dyDescent="0.25">
      <c r="A6632" t="s">
        <v>327</v>
      </c>
      <c r="B6632" t="s">
        <v>757</v>
      </c>
      <c r="C6632" s="67" t="str">
        <f t="shared" si="756"/>
        <v>Sophie Olson</v>
      </c>
      <c r="D6632" s="71" t="str" cm="1">
        <f t="array" ref="D6632">_xlfn.IFS(AK6632="1",CONCATENATE(C6632,"Regional"),AK6632="2",CONCATENATE(C6632,"Sectional"),AK6632="3",CONCATENATE(C6632,COUNTIF($C$1:C6632,C6632)))</f>
        <v>Sophie Olson2</v>
      </c>
      <c r="E6632" s="66">
        <v>45188.333333333336</v>
      </c>
      <c r="F6632" t="s">
        <v>2390</v>
      </c>
      <c r="G6632" s="46">
        <v>33</v>
      </c>
      <c r="H6632" s="46">
        <v>124</v>
      </c>
      <c r="I6632" s="46">
        <v>26</v>
      </c>
      <c r="J6632" t="s">
        <v>915</v>
      </c>
      <c r="K6632" t="s">
        <v>90</v>
      </c>
      <c r="L6632" s="46">
        <v>5184</v>
      </c>
      <c r="M6632" s="46">
        <v>72</v>
      </c>
      <c r="N6632" s="46">
        <v>70.8</v>
      </c>
      <c r="O6632" s="46">
        <v>126</v>
      </c>
      <c r="P6632" s="46">
        <f t="shared" si="757"/>
        <v>2</v>
      </c>
      <c r="R6632" s="67" t="s">
        <v>3666</v>
      </c>
      <c r="S6632" s="67">
        <f>COUNTIF(Y$2:$Y$100,R6632)</f>
        <v>0</v>
      </c>
      <c r="V6632" s="67">
        <f t="shared" si="761"/>
        <v>0</v>
      </c>
      <c r="X6632"/>
      <c r="Y6632" s="67" t="str">
        <f t="shared" si="762"/>
        <v xml:space="preserve"> </v>
      </c>
      <c r="AB6632" t="s">
        <v>90</v>
      </c>
      <c r="AC6632" s="46">
        <v>5184</v>
      </c>
      <c r="AD6632" s="46">
        <v>72</v>
      </c>
      <c r="AE6632" s="46">
        <v>70.8</v>
      </c>
      <c r="AF6632" s="46">
        <v>126</v>
      </c>
      <c r="AH6632" s="70" t="str">
        <f t="shared" si="758"/>
        <v/>
      </c>
      <c r="AI6632" s="70" t="str">
        <f t="shared" si="759"/>
        <v/>
      </c>
      <c r="AJ6632" s="70" t="str">
        <f t="shared" si="760"/>
        <v>X</v>
      </c>
      <c r="AK6632" s="70" t="str" cm="1">
        <f t="array" ref="AK6632">_xlfn.IFS(AH6632&lt;&gt;"","1",AI6632&lt;&gt;"","2",AJ6632&lt;&gt;"","3")</f>
        <v>3</v>
      </c>
    </row>
    <row r="6633" spans="1:37" x14ac:dyDescent="0.25">
      <c r="A6633" t="s">
        <v>1849</v>
      </c>
      <c r="B6633" t="s">
        <v>362</v>
      </c>
      <c r="C6633" s="67" t="str">
        <f t="shared" si="756"/>
        <v>Emma Timlin</v>
      </c>
      <c r="D6633" s="71" t="str" cm="1">
        <f t="array" ref="D6633">_xlfn.IFS(AK6633="1",CONCATENATE(C6633,"Regional"),AK6633="2",CONCATENATE(C6633,"Sectional"),AK6633="3",CONCATENATE(C6633,COUNTIF($C$1:C6633,C6633)))</f>
        <v>Emma Timlin4</v>
      </c>
      <c r="E6633" s="66">
        <v>45188.333333333336</v>
      </c>
      <c r="F6633" t="s">
        <v>2390</v>
      </c>
      <c r="G6633" s="46">
        <v>33</v>
      </c>
      <c r="H6633" s="46">
        <v>128</v>
      </c>
      <c r="I6633" s="46">
        <v>28</v>
      </c>
      <c r="J6633" t="s">
        <v>915</v>
      </c>
      <c r="K6633" t="s">
        <v>90</v>
      </c>
      <c r="L6633" s="46">
        <v>5184</v>
      </c>
      <c r="M6633" s="46">
        <v>72</v>
      </c>
      <c r="N6633" s="46">
        <v>70.8</v>
      </c>
      <c r="O6633" s="46">
        <v>126</v>
      </c>
      <c r="P6633" s="46">
        <f t="shared" si="757"/>
        <v>2</v>
      </c>
      <c r="R6633" s="67" t="s">
        <v>2856</v>
      </c>
      <c r="S6633" s="67">
        <f>COUNTIF(Y$2:$Y$100,R6633)</f>
        <v>0</v>
      </c>
      <c r="V6633" s="67">
        <f t="shared" si="761"/>
        <v>0</v>
      </c>
      <c r="X6633"/>
      <c r="Y6633" s="67" t="str">
        <f t="shared" si="762"/>
        <v xml:space="preserve"> </v>
      </c>
      <c r="AB6633" t="s">
        <v>90</v>
      </c>
      <c r="AC6633" s="46">
        <v>5184</v>
      </c>
      <c r="AD6633" s="46">
        <v>72</v>
      </c>
      <c r="AE6633" s="46">
        <v>70.8</v>
      </c>
      <c r="AF6633" s="46">
        <v>126</v>
      </c>
      <c r="AH6633" s="70" t="str">
        <f t="shared" si="758"/>
        <v/>
      </c>
      <c r="AI6633" s="70" t="str">
        <f t="shared" si="759"/>
        <v/>
      </c>
      <c r="AJ6633" s="70" t="str">
        <f t="shared" si="760"/>
        <v>X</v>
      </c>
      <c r="AK6633" s="70" t="str" cm="1">
        <f t="array" ref="AK6633">_xlfn.IFS(AH6633&lt;&gt;"","1",AI6633&lt;&gt;"","2",AJ6633&lt;&gt;"","3")</f>
        <v>3</v>
      </c>
    </row>
    <row r="6634" spans="1:37" x14ac:dyDescent="0.25">
      <c r="A6634" t="s">
        <v>509</v>
      </c>
      <c r="B6634" t="s">
        <v>1893</v>
      </c>
      <c r="C6634" s="67" t="str">
        <f t="shared" si="756"/>
        <v>Aubree Berg</v>
      </c>
      <c r="D6634" s="71" t="str" cm="1">
        <f t="array" ref="D6634">_xlfn.IFS(AK6634="1",CONCATENATE(C6634,"Regional"),AK6634="2",CONCATENATE(C6634,"Sectional"),AK6634="3",CONCATENATE(C6634,COUNTIF($C$1:C6634,C6634)))</f>
        <v>Aubree Berg3</v>
      </c>
      <c r="E6634" s="66">
        <v>45188.333333333336</v>
      </c>
      <c r="F6634" t="s">
        <v>2390</v>
      </c>
      <c r="G6634" s="46">
        <v>33</v>
      </c>
      <c r="H6634" s="46">
        <v>131</v>
      </c>
      <c r="I6634" s="46">
        <v>29</v>
      </c>
      <c r="J6634" t="s">
        <v>915</v>
      </c>
      <c r="K6634" t="s">
        <v>90</v>
      </c>
      <c r="L6634" s="46">
        <v>5184</v>
      </c>
      <c r="M6634" s="46">
        <v>72</v>
      </c>
      <c r="N6634" s="46">
        <v>70.8</v>
      </c>
      <c r="O6634" s="46">
        <v>126</v>
      </c>
      <c r="P6634" s="46">
        <f t="shared" si="757"/>
        <v>2</v>
      </c>
      <c r="R6634" s="67" t="s">
        <v>2902</v>
      </c>
      <c r="S6634" s="67">
        <f>COUNTIF(Y$2:$Y$100,R6634)</f>
        <v>0</v>
      </c>
      <c r="V6634" s="67">
        <f t="shared" si="761"/>
        <v>0</v>
      </c>
      <c r="X6634"/>
      <c r="Y6634" s="67" t="str">
        <f t="shared" si="762"/>
        <v xml:space="preserve"> </v>
      </c>
      <c r="AB6634" t="s">
        <v>90</v>
      </c>
      <c r="AC6634" s="46">
        <v>5184</v>
      </c>
      <c r="AD6634" s="46">
        <v>72</v>
      </c>
      <c r="AE6634" s="46">
        <v>70.8</v>
      </c>
      <c r="AF6634" s="46">
        <v>126</v>
      </c>
      <c r="AH6634" s="70" t="str">
        <f t="shared" si="758"/>
        <v/>
      </c>
      <c r="AI6634" s="70" t="str">
        <f t="shared" si="759"/>
        <v/>
      </c>
      <c r="AJ6634" s="70" t="str">
        <f t="shared" si="760"/>
        <v>X</v>
      </c>
      <c r="AK6634" s="70" t="str" cm="1">
        <f t="array" ref="AK6634">_xlfn.IFS(AH6634&lt;&gt;"","1",AI6634&lt;&gt;"","2",AJ6634&lt;&gt;"","3")</f>
        <v>3</v>
      </c>
    </row>
    <row r="6635" spans="1:37" x14ac:dyDescent="0.25">
      <c r="A6635" t="s">
        <v>1894</v>
      </c>
      <c r="B6635" t="s">
        <v>484</v>
      </c>
      <c r="C6635" s="67" t="str">
        <f t="shared" si="756"/>
        <v>Abbie Marvin</v>
      </c>
      <c r="D6635" s="71" t="str" cm="1">
        <f t="array" ref="D6635">_xlfn.IFS(AK6635="1",CONCATENATE(C6635,"Regional"),AK6635="2",CONCATENATE(C6635,"Sectional"),AK6635="3",CONCATENATE(C6635,COUNTIF($C$1:C6635,C6635)))</f>
        <v>Abbie Marvin2</v>
      </c>
      <c r="E6635" s="66">
        <v>45188.333333333336</v>
      </c>
      <c r="F6635" t="s">
        <v>2390</v>
      </c>
      <c r="G6635" s="46">
        <v>33</v>
      </c>
      <c r="H6635" s="46">
        <v>132</v>
      </c>
      <c r="I6635" s="46">
        <v>30</v>
      </c>
      <c r="J6635" t="s">
        <v>915</v>
      </c>
      <c r="K6635" t="s">
        <v>90</v>
      </c>
      <c r="L6635" s="46">
        <v>5184</v>
      </c>
      <c r="M6635" s="46">
        <v>72</v>
      </c>
      <c r="N6635" s="46">
        <v>70.8</v>
      </c>
      <c r="O6635" s="46">
        <v>126</v>
      </c>
      <c r="P6635" s="46">
        <f t="shared" si="757"/>
        <v>2</v>
      </c>
      <c r="R6635" s="67" t="s">
        <v>2903</v>
      </c>
      <c r="S6635" s="67">
        <f>COUNTIF(Y$2:$Y$100,R6635)</f>
        <v>0</v>
      </c>
      <c r="V6635" s="67">
        <f t="shared" si="761"/>
        <v>0</v>
      </c>
      <c r="X6635"/>
      <c r="Y6635" s="67" t="str">
        <f t="shared" si="762"/>
        <v xml:space="preserve"> </v>
      </c>
      <c r="AB6635" t="s">
        <v>90</v>
      </c>
      <c r="AC6635" s="46">
        <v>5184</v>
      </c>
      <c r="AD6635" s="46">
        <v>72</v>
      </c>
      <c r="AE6635" s="46">
        <v>70.8</v>
      </c>
      <c r="AF6635" s="46">
        <v>126</v>
      </c>
      <c r="AH6635" s="70" t="str">
        <f t="shared" si="758"/>
        <v/>
      </c>
      <c r="AI6635" s="70" t="str">
        <f t="shared" si="759"/>
        <v/>
      </c>
      <c r="AJ6635" s="70" t="str">
        <f t="shared" si="760"/>
        <v>X</v>
      </c>
      <c r="AK6635" s="70" t="str" cm="1">
        <f t="array" ref="AK6635">_xlfn.IFS(AH6635&lt;&gt;"","1",AI6635&lt;&gt;"","2",AJ6635&lt;&gt;"","3")</f>
        <v>3</v>
      </c>
    </row>
    <row r="6636" spans="1:37" x14ac:dyDescent="0.25">
      <c r="A6636" t="s">
        <v>1895</v>
      </c>
      <c r="B6636" t="s">
        <v>2707</v>
      </c>
      <c r="C6636" s="67" t="str">
        <f t="shared" si="756"/>
        <v>Rhiannon Tool</v>
      </c>
      <c r="D6636" s="71" t="str" cm="1">
        <f t="array" ref="D6636">_xlfn.IFS(AK6636="1",CONCATENATE(C6636,"Regional"),AK6636="2",CONCATENATE(C6636,"Sectional"),AK6636="3",CONCATENATE(C6636,COUNTIF($C$1:C6636,C6636)))</f>
        <v>Rhiannon Tool2</v>
      </c>
      <c r="E6636" s="66">
        <v>45188.333333333336</v>
      </c>
      <c r="F6636" t="s">
        <v>2390</v>
      </c>
      <c r="G6636" s="46">
        <v>33</v>
      </c>
      <c r="H6636" s="46">
        <v>146</v>
      </c>
      <c r="I6636" s="46">
        <v>31</v>
      </c>
      <c r="J6636" t="s">
        <v>915</v>
      </c>
      <c r="K6636" t="s">
        <v>90</v>
      </c>
      <c r="L6636" s="46">
        <v>5184</v>
      </c>
      <c r="M6636" s="46">
        <v>72</v>
      </c>
      <c r="N6636" s="46">
        <v>70.8</v>
      </c>
      <c r="O6636" s="46">
        <v>126</v>
      </c>
      <c r="P6636" s="46">
        <f t="shared" si="757"/>
        <v>2</v>
      </c>
      <c r="R6636" s="67" t="s">
        <v>2904</v>
      </c>
      <c r="S6636" s="67">
        <f>COUNTIF(Y$2:$Y$100,R6636)</f>
        <v>0</v>
      </c>
      <c r="V6636" s="67">
        <f t="shared" si="761"/>
        <v>0</v>
      </c>
      <c r="X6636"/>
      <c r="Y6636" s="67" t="str">
        <f t="shared" si="762"/>
        <v xml:space="preserve"> </v>
      </c>
      <c r="AB6636" t="s">
        <v>90</v>
      </c>
      <c r="AC6636" s="46">
        <v>5184</v>
      </c>
      <c r="AD6636" s="46">
        <v>72</v>
      </c>
      <c r="AE6636" s="46">
        <v>70.8</v>
      </c>
      <c r="AF6636" s="46">
        <v>126</v>
      </c>
      <c r="AH6636" s="70" t="str">
        <f t="shared" si="758"/>
        <v/>
      </c>
      <c r="AI6636" s="70" t="str">
        <f t="shared" si="759"/>
        <v/>
      </c>
      <c r="AJ6636" s="70" t="str">
        <f t="shared" si="760"/>
        <v>X</v>
      </c>
      <c r="AK6636" s="70" t="str" cm="1">
        <f t="array" ref="AK6636">_xlfn.IFS(AH6636&lt;&gt;"","1",AI6636&lt;&gt;"","2",AJ6636&lt;&gt;"","3")</f>
        <v>3</v>
      </c>
    </row>
    <row r="6637" spans="1:37" x14ac:dyDescent="0.25">
      <c r="A6637" t="s">
        <v>1896</v>
      </c>
      <c r="B6637" t="s">
        <v>473</v>
      </c>
      <c r="C6637" s="67" t="str">
        <f t="shared" si="756"/>
        <v>Gabby Dayton</v>
      </c>
      <c r="D6637" s="71" t="str" cm="1">
        <f t="array" ref="D6637">_xlfn.IFS(AK6637="1",CONCATENATE(C6637,"Regional"),AK6637="2",CONCATENATE(C6637,"Sectional"),AK6637="3",CONCATENATE(C6637,COUNTIF($C$1:C6637,C6637)))</f>
        <v>Gabby Dayton2</v>
      </c>
      <c r="E6637" s="66">
        <v>45188.333333333336</v>
      </c>
      <c r="F6637" t="s">
        <v>2390</v>
      </c>
      <c r="G6637" s="46">
        <v>33</v>
      </c>
      <c r="H6637" s="46">
        <v>150</v>
      </c>
      <c r="I6637" s="46">
        <v>32</v>
      </c>
      <c r="J6637" t="s">
        <v>915</v>
      </c>
      <c r="K6637" t="s">
        <v>90</v>
      </c>
      <c r="L6637" s="46">
        <v>5184</v>
      </c>
      <c r="M6637" s="46">
        <v>72</v>
      </c>
      <c r="N6637" s="46">
        <v>70.8</v>
      </c>
      <c r="O6637" s="46">
        <v>126</v>
      </c>
      <c r="P6637" s="46">
        <f t="shared" si="757"/>
        <v>2</v>
      </c>
      <c r="R6637" s="67" t="s">
        <v>2905</v>
      </c>
      <c r="S6637" s="67">
        <f>COUNTIF(Y$2:$Y$100,R6637)</f>
        <v>0</v>
      </c>
      <c r="V6637" s="67">
        <f t="shared" si="761"/>
        <v>0</v>
      </c>
      <c r="X6637"/>
      <c r="Y6637" s="67" t="str">
        <f t="shared" si="762"/>
        <v xml:space="preserve"> </v>
      </c>
      <c r="AB6637" t="s">
        <v>90</v>
      </c>
      <c r="AC6637" s="46">
        <v>5184</v>
      </c>
      <c r="AD6637" s="46">
        <v>72</v>
      </c>
      <c r="AE6637" s="46">
        <v>70.8</v>
      </c>
      <c r="AF6637" s="46">
        <v>126</v>
      </c>
      <c r="AH6637" s="70" t="str">
        <f t="shared" si="758"/>
        <v/>
      </c>
      <c r="AI6637" s="70" t="str">
        <f t="shared" si="759"/>
        <v/>
      </c>
      <c r="AJ6637" s="70" t="str">
        <f t="shared" si="760"/>
        <v>X</v>
      </c>
      <c r="AK6637" s="70" t="str" cm="1">
        <f t="array" ref="AK6637">_xlfn.IFS(AH6637&lt;&gt;"","1",AI6637&lt;&gt;"","2",AJ6637&lt;&gt;"","3")</f>
        <v>3</v>
      </c>
    </row>
    <row r="6638" spans="1:37" x14ac:dyDescent="0.25">
      <c r="A6638" t="s">
        <v>1897</v>
      </c>
      <c r="B6638" t="s">
        <v>362</v>
      </c>
      <c r="C6638" s="67" t="str">
        <f t="shared" si="756"/>
        <v>Emma Moran</v>
      </c>
      <c r="D6638" s="71" t="str" cm="1">
        <f t="array" ref="D6638">_xlfn.IFS(AK6638="1",CONCATENATE(C6638,"Regional"),AK6638="2",CONCATENATE(C6638,"Sectional"),AK6638="3",CONCATENATE(C6638,COUNTIF($C$1:C6638,C6638)))</f>
        <v>Emma Moran5</v>
      </c>
      <c r="E6638" s="66">
        <v>45188.333333333336</v>
      </c>
      <c r="F6638" t="s">
        <v>2390</v>
      </c>
      <c r="G6638" s="46">
        <v>33</v>
      </c>
      <c r="H6638" s="46">
        <v>158</v>
      </c>
      <c r="I6638" s="46">
        <v>33</v>
      </c>
      <c r="J6638" t="s">
        <v>915</v>
      </c>
      <c r="K6638" t="s">
        <v>90</v>
      </c>
      <c r="L6638" s="46">
        <v>5184</v>
      </c>
      <c r="M6638" s="46">
        <v>72</v>
      </c>
      <c r="N6638" s="46">
        <v>70.8</v>
      </c>
      <c r="O6638" s="46">
        <v>126</v>
      </c>
      <c r="P6638" s="46">
        <f t="shared" si="757"/>
        <v>2</v>
      </c>
      <c r="R6638" s="67" t="s">
        <v>2906</v>
      </c>
      <c r="S6638" s="67">
        <f>COUNTIF(Y$2:$Y$100,R6638)</f>
        <v>0</v>
      </c>
      <c r="V6638" s="67">
        <f t="shared" si="761"/>
        <v>0</v>
      </c>
      <c r="X6638"/>
      <c r="Y6638" s="67" t="str">
        <f t="shared" si="762"/>
        <v xml:space="preserve"> </v>
      </c>
      <c r="AB6638" t="s">
        <v>90</v>
      </c>
      <c r="AC6638" s="46">
        <v>5184</v>
      </c>
      <c r="AD6638" s="46">
        <v>72</v>
      </c>
      <c r="AE6638" s="46">
        <v>70.8</v>
      </c>
      <c r="AF6638" s="46">
        <v>126</v>
      </c>
      <c r="AH6638" s="70" t="str">
        <f t="shared" si="758"/>
        <v/>
      </c>
      <c r="AI6638" s="70" t="str">
        <f t="shared" si="759"/>
        <v/>
      </c>
      <c r="AJ6638" s="70" t="str">
        <f t="shared" si="760"/>
        <v>X</v>
      </c>
      <c r="AK6638" s="70" t="str" cm="1">
        <f t="array" ref="AK6638">_xlfn.IFS(AH6638&lt;&gt;"","1",AI6638&lt;&gt;"","2",AJ6638&lt;&gt;"","3")</f>
        <v>3</v>
      </c>
    </row>
    <row r="6639" spans="1:37" x14ac:dyDescent="0.25">
      <c r="A6639" t="s">
        <v>351</v>
      </c>
      <c r="B6639" t="s">
        <v>199</v>
      </c>
      <c r="C6639" s="67" t="str">
        <f t="shared" si="756"/>
        <v>Payton Schmidt</v>
      </c>
      <c r="D6639" s="71" t="str" cm="1">
        <f t="array" ref="D6639">_xlfn.IFS(AK6639="1",CONCATENATE(C6639,"Regional"),AK6639="2",CONCATENATE(C6639,"Sectional"),AK6639="3",CONCATENATE(C6639,COUNTIF($C$1:C6639,C6639)))</f>
        <v>Payton Schmidt11</v>
      </c>
      <c r="E6639" s="66">
        <v>45188.333333333336</v>
      </c>
      <c r="F6639" t="s">
        <v>2625</v>
      </c>
      <c r="G6639" s="46">
        <v>40</v>
      </c>
      <c r="H6639" s="46">
        <v>38</v>
      </c>
      <c r="I6639" s="46">
        <v>1</v>
      </c>
      <c r="J6639" t="s">
        <v>137</v>
      </c>
      <c r="K6639" t="s">
        <v>168</v>
      </c>
      <c r="L6639" s="46">
        <v>2607</v>
      </c>
      <c r="M6639" s="46">
        <v>35</v>
      </c>
      <c r="N6639" s="46">
        <v>32.6</v>
      </c>
      <c r="O6639" s="46">
        <v>113</v>
      </c>
      <c r="P6639" s="46">
        <f t="shared" si="757"/>
        <v>1</v>
      </c>
      <c r="R6639" s="67" t="s">
        <v>1237</v>
      </c>
      <c r="S6639" s="67">
        <f>COUNTIF(Y$2:$Y$100,R6639)</f>
        <v>0</v>
      </c>
      <c r="V6639" s="67">
        <f t="shared" si="761"/>
        <v>0</v>
      </c>
      <c r="X6639"/>
      <c r="Y6639" s="67" t="str">
        <f t="shared" si="762"/>
        <v xml:space="preserve"> </v>
      </c>
      <c r="AB6639" t="s">
        <v>168</v>
      </c>
      <c r="AC6639" s="46">
        <v>2607</v>
      </c>
      <c r="AD6639" s="46">
        <v>35</v>
      </c>
      <c r="AE6639" s="46">
        <v>32.6</v>
      </c>
      <c r="AF6639" s="46">
        <v>113</v>
      </c>
      <c r="AH6639" s="70" t="str">
        <f t="shared" si="758"/>
        <v/>
      </c>
      <c r="AI6639" s="70" t="str">
        <f t="shared" si="759"/>
        <v/>
      </c>
      <c r="AJ6639" s="70" t="str">
        <f t="shared" si="760"/>
        <v>X</v>
      </c>
      <c r="AK6639" s="70" t="str" cm="1">
        <f t="array" ref="AK6639">_xlfn.IFS(AH6639&lt;&gt;"","1",AI6639&lt;&gt;"","2",AJ6639&lt;&gt;"","3")</f>
        <v>3</v>
      </c>
    </row>
    <row r="6640" spans="1:37" x14ac:dyDescent="0.25">
      <c r="A6640" t="s">
        <v>592</v>
      </c>
      <c r="B6640" t="s">
        <v>428</v>
      </c>
      <c r="C6640" s="67" t="str">
        <f t="shared" si="756"/>
        <v>Annika Bilau</v>
      </c>
      <c r="D6640" s="71" t="str" cm="1">
        <f t="array" ref="D6640">_xlfn.IFS(AK6640="1",CONCATENATE(C6640,"Regional"),AK6640="2",CONCATENATE(C6640,"Sectional"),AK6640="3",CONCATENATE(C6640,COUNTIF($C$1:C6640,C6640)))</f>
        <v>Annika Bilau11</v>
      </c>
      <c r="E6640" s="66">
        <v>45188.333333333336</v>
      </c>
      <c r="F6640" t="s">
        <v>2625</v>
      </c>
      <c r="G6640" s="46">
        <v>40</v>
      </c>
      <c r="H6640" s="46">
        <v>39</v>
      </c>
      <c r="I6640" s="46">
        <v>2</v>
      </c>
      <c r="J6640" t="s">
        <v>137</v>
      </c>
      <c r="K6640" t="s">
        <v>168</v>
      </c>
      <c r="L6640" s="46">
        <v>2607</v>
      </c>
      <c r="M6640" s="46">
        <v>35</v>
      </c>
      <c r="N6640" s="46">
        <v>32.6</v>
      </c>
      <c r="O6640" s="46">
        <v>113</v>
      </c>
      <c r="P6640" s="46">
        <f t="shared" si="757"/>
        <v>1</v>
      </c>
      <c r="R6640" s="67" t="s">
        <v>1239</v>
      </c>
      <c r="S6640" s="67">
        <f>COUNTIF(Y$2:$Y$100,R6640)</f>
        <v>0</v>
      </c>
      <c r="V6640" s="67">
        <f t="shared" si="761"/>
        <v>0</v>
      </c>
      <c r="X6640"/>
      <c r="Y6640" s="67" t="str">
        <f t="shared" si="762"/>
        <v xml:space="preserve"> </v>
      </c>
      <c r="AB6640" t="s">
        <v>168</v>
      </c>
      <c r="AC6640" s="46">
        <v>2607</v>
      </c>
      <c r="AD6640" s="46">
        <v>35</v>
      </c>
      <c r="AE6640" s="46">
        <v>32.6</v>
      </c>
      <c r="AF6640" s="46">
        <v>113</v>
      </c>
      <c r="AH6640" s="70" t="str">
        <f t="shared" si="758"/>
        <v/>
      </c>
      <c r="AI6640" s="70" t="str">
        <f t="shared" si="759"/>
        <v/>
      </c>
      <c r="AJ6640" s="70" t="str">
        <f t="shared" si="760"/>
        <v>X</v>
      </c>
      <c r="AK6640" s="70" t="str" cm="1">
        <f t="array" ref="AK6640">_xlfn.IFS(AH6640&lt;&gt;"","1",AI6640&lt;&gt;"","2",AJ6640&lt;&gt;"","3")</f>
        <v>3</v>
      </c>
    </row>
    <row r="6641" spans="1:37" x14ac:dyDescent="0.25">
      <c r="A6641" t="s">
        <v>3447</v>
      </c>
      <c r="B6641" t="s">
        <v>688</v>
      </c>
      <c r="C6641" s="67" t="str">
        <f t="shared" si="756"/>
        <v>Leah Romano</v>
      </c>
      <c r="D6641" s="71" t="str" cm="1">
        <f t="array" ref="D6641">_xlfn.IFS(AK6641="1",CONCATENATE(C6641,"Regional"),AK6641="2",CONCATENATE(C6641,"Sectional"),AK6641="3",CONCATENATE(C6641,COUNTIF($C$1:C6641,C6641)))</f>
        <v>Leah Romano5</v>
      </c>
      <c r="E6641" s="66">
        <v>45188.333333333336</v>
      </c>
      <c r="F6641" t="s">
        <v>2625</v>
      </c>
      <c r="G6641" s="46">
        <v>40</v>
      </c>
      <c r="H6641" s="46">
        <v>41</v>
      </c>
      <c r="I6641" s="46">
        <v>3</v>
      </c>
      <c r="J6641" t="s">
        <v>137</v>
      </c>
      <c r="K6641" t="s">
        <v>168</v>
      </c>
      <c r="L6641" s="46">
        <v>2607</v>
      </c>
      <c r="M6641" s="46">
        <v>35</v>
      </c>
      <c r="N6641" s="46">
        <v>32.6</v>
      </c>
      <c r="O6641" s="46">
        <v>113</v>
      </c>
      <c r="P6641" s="46">
        <f t="shared" si="757"/>
        <v>1</v>
      </c>
      <c r="R6641" s="67" t="s">
        <v>3654</v>
      </c>
      <c r="S6641" s="67">
        <f>COUNTIF(Y$2:$Y$100,R6641)</f>
        <v>0</v>
      </c>
      <c r="V6641" s="67">
        <f t="shared" si="761"/>
        <v>0</v>
      </c>
      <c r="X6641"/>
      <c r="Y6641" s="67" t="str">
        <f t="shared" si="762"/>
        <v xml:space="preserve"> </v>
      </c>
      <c r="AB6641" t="s">
        <v>168</v>
      </c>
      <c r="AC6641" s="46">
        <v>2607</v>
      </c>
      <c r="AD6641" s="46">
        <v>35</v>
      </c>
      <c r="AE6641" s="46">
        <v>32.6</v>
      </c>
      <c r="AF6641" s="46">
        <v>113</v>
      </c>
      <c r="AH6641" s="70" t="str">
        <f t="shared" si="758"/>
        <v/>
      </c>
      <c r="AI6641" s="70" t="str">
        <f t="shared" si="759"/>
        <v/>
      </c>
      <c r="AJ6641" s="70" t="str">
        <f t="shared" si="760"/>
        <v>X</v>
      </c>
      <c r="AK6641" s="70" t="str" cm="1">
        <f t="array" ref="AK6641">_xlfn.IFS(AH6641&lt;&gt;"","1",AI6641&lt;&gt;"","2",AJ6641&lt;&gt;"","3")</f>
        <v>3</v>
      </c>
    </row>
    <row r="6642" spans="1:37" x14ac:dyDescent="0.25">
      <c r="A6642" t="s">
        <v>1774</v>
      </c>
      <c r="B6642" t="s">
        <v>232</v>
      </c>
      <c r="C6642" s="67" t="str">
        <f t="shared" si="756"/>
        <v>Claudia Jenny</v>
      </c>
      <c r="D6642" s="71" t="str" cm="1">
        <f t="array" ref="D6642">_xlfn.IFS(AK6642="1",CONCATENATE(C6642,"Regional"),AK6642="2",CONCATENATE(C6642,"Sectional"),AK6642="3",CONCATENATE(C6642,COUNTIF($C$1:C6642,C6642)))</f>
        <v>Claudia Jenny9</v>
      </c>
      <c r="E6642" s="66">
        <v>45188.333333333336</v>
      </c>
      <c r="F6642" t="s">
        <v>2625</v>
      </c>
      <c r="G6642" s="46">
        <v>40</v>
      </c>
      <c r="H6642" s="46">
        <v>41</v>
      </c>
      <c r="I6642" s="46">
        <v>3</v>
      </c>
      <c r="J6642" t="s">
        <v>137</v>
      </c>
      <c r="K6642" t="s">
        <v>168</v>
      </c>
      <c r="L6642" s="46">
        <v>2607</v>
      </c>
      <c r="M6642" s="46">
        <v>35</v>
      </c>
      <c r="N6642" s="46">
        <v>32.6</v>
      </c>
      <c r="O6642" s="46">
        <v>113</v>
      </c>
      <c r="P6642" s="46">
        <f t="shared" si="757"/>
        <v>1</v>
      </c>
      <c r="R6642" s="67" t="s">
        <v>2779</v>
      </c>
      <c r="S6642" s="67">
        <f>COUNTIF(Y$2:$Y$100,R6642)</f>
        <v>0</v>
      </c>
      <c r="V6642" s="67">
        <f t="shared" si="761"/>
        <v>0</v>
      </c>
      <c r="X6642"/>
      <c r="Y6642" s="67" t="str">
        <f t="shared" si="762"/>
        <v xml:space="preserve"> </v>
      </c>
      <c r="AB6642" t="s">
        <v>168</v>
      </c>
      <c r="AC6642" s="46">
        <v>2607</v>
      </c>
      <c r="AD6642" s="46">
        <v>35</v>
      </c>
      <c r="AE6642" s="46">
        <v>32.6</v>
      </c>
      <c r="AF6642" s="46">
        <v>113</v>
      </c>
      <c r="AH6642" s="70" t="str">
        <f t="shared" si="758"/>
        <v/>
      </c>
      <c r="AI6642" s="70" t="str">
        <f t="shared" si="759"/>
        <v/>
      </c>
      <c r="AJ6642" s="70" t="str">
        <f t="shared" si="760"/>
        <v>X</v>
      </c>
      <c r="AK6642" s="70" t="str" cm="1">
        <f t="array" ref="AK6642">_xlfn.IFS(AH6642&lt;&gt;"","1",AI6642&lt;&gt;"","2",AJ6642&lt;&gt;"","3")</f>
        <v>3</v>
      </c>
    </row>
    <row r="6643" spans="1:37" x14ac:dyDescent="0.25">
      <c r="A6643" t="s">
        <v>370</v>
      </c>
      <c r="B6643" t="s">
        <v>1115</v>
      </c>
      <c r="C6643" s="67" t="str">
        <f t="shared" si="756"/>
        <v>Jill Thompson</v>
      </c>
      <c r="D6643" s="71" t="str" cm="1">
        <f t="array" ref="D6643">_xlfn.IFS(AK6643="1",CONCATENATE(C6643,"Regional"),AK6643="2",CONCATENATE(C6643,"Sectional"),AK6643="3",CONCATENATE(C6643,COUNTIF($C$1:C6643,C6643)))</f>
        <v>Jill Thompson6</v>
      </c>
      <c r="E6643" s="66">
        <v>45188.333333333336</v>
      </c>
      <c r="F6643" t="s">
        <v>2625</v>
      </c>
      <c r="G6643" s="46">
        <v>40</v>
      </c>
      <c r="H6643" s="46">
        <v>42</v>
      </c>
      <c r="I6643" s="46">
        <v>5</v>
      </c>
      <c r="J6643" t="s">
        <v>137</v>
      </c>
      <c r="K6643" t="s">
        <v>168</v>
      </c>
      <c r="L6643" s="46">
        <v>2607</v>
      </c>
      <c r="M6643" s="46">
        <v>35</v>
      </c>
      <c r="N6643" s="46">
        <v>32.6</v>
      </c>
      <c r="O6643" s="46">
        <v>113</v>
      </c>
      <c r="P6643" s="46">
        <f t="shared" si="757"/>
        <v>1</v>
      </c>
      <c r="R6643" s="67" t="s">
        <v>2777</v>
      </c>
      <c r="S6643" s="67">
        <f>COUNTIF(Y$2:$Y$100,R6643)</f>
        <v>0</v>
      </c>
      <c r="V6643" s="67">
        <f t="shared" si="761"/>
        <v>0</v>
      </c>
      <c r="X6643"/>
      <c r="Y6643" s="67" t="str">
        <f t="shared" si="762"/>
        <v xml:space="preserve"> </v>
      </c>
      <c r="AB6643" t="s">
        <v>168</v>
      </c>
      <c r="AC6643" s="46">
        <v>2607</v>
      </c>
      <c r="AD6643" s="46">
        <v>35</v>
      </c>
      <c r="AE6643" s="46">
        <v>32.6</v>
      </c>
      <c r="AF6643" s="46">
        <v>113</v>
      </c>
      <c r="AH6643" s="70" t="str">
        <f t="shared" si="758"/>
        <v/>
      </c>
      <c r="AI6643" s="70" t="str">
        <f t="shared" si="759"/>
        <v/>
      </c>
      <c r="AJ6643" s="70" t="str">
        <f t="shared" si="760"/>
        <v>X</v>
      </c>
      <c r="AK6643" s="70" t="str" cm="1">
        <f t="array" ref="AK6643">_xlfn.IFS(AH6643&lt;&gt;"","1",AI6643&lt;&gt;"","2",AJ6643&lt;&gt;"","3")</f>
        <v>3</v>
      </c>
    </row>
    <row r="6644" spans="1:37" x14ac:dyDescent="0.25">
      <c r="A6644" t="s">
        <v>251</v>
      </c>
      <c r="B6644" t="s">
        <v>482</v>
      </c>
      <c r="C6644" s="67" t="str">
        <f t="shared" si="756"/>
        <v>Breezy Roman</v>
      </c>
      <c r="D6644" s="71" t="str" cm="1">
        <f t="array" ref="D6644">_xlfn.IFS(AK6644="1",CONCATENATE(C6644,"Regional"),AK6644="2",CONCATENATE(C6644,"Sectional"),AK6644="3",CONCATENATE(C6644,COUNTIF($C$1:C6644,C6644)))</f>
        <v>Breezy Roman10</v>
      </c>
      <c r="E6644" s="66">
        <v>45188.333333333336</v>
      </c>
      <c r="F6644" t="s">
        <v>2625</v>
      </c>
      <c r="G6644" s="46">
        <v>40</v>
      </c>
      <c r="H6644" s="46">
        <v>44</v>
      </c>
      <c r="I6644" s="46">
        <v>6</v>
      </c>
      <c r="J6644" t="s">
        <v>137</v>
      </c>
      <c r="K6644" t="s">
        <v>168</v>
      </c>
      <c r="L6644" s="46">
        <v>2607</v>
      </c>
      <c r="M6644" s="46">
        <v>35</v>
      </c>
      <c r="N6644" s="46">
        <v>32.6</v>
      </c>
      <c r="O6644" s="46">
        <v>113</v>
      </c>
      <c r="P6644" s="46">
        <f t="shared" si="757"/>
        <v>1</v>
      </c>
      <c r="R6644" s="67" t="s">
        <v>1173</v>
      </c>
      <c r="S6644" s="67">
        <f>COUNTIF(Y$2:$Y$100,R6644)</f>
        <v>0</v>
      </c>
      <c r="V6644" s="67">
        <f t="shared" si="761"/>
        <v>0</v>
      </c>
      <c r="X6644"/>
      <c r="Y6644" s="67" t="str">
        <f t="shared" si="762"/>
        <v xml:space="preserve"> </v>
      </c>
      <c r="AB6644" t="s">
        <v>168</v>
      </c>
      <c r="AC6644" s="46">
        <v>2607</v>
      </c>
      <c r="AD6644" s="46">
        <v>35</v>
      </c>
      <c r="AE6644" s="46">
        <v>32.6</v>
      </c>
      <c r="AF6644" s="46">
        <v>113</v>
      </c>
      <c r="AH6644" s="70" t="str">
        <f t="shared" si="758"/>
        <v/>
      </c>
      <c r="AI6644" s="70" t="str">
        <f t="shared" si="759"/>
        <v/>
      </c>
      <c r="AJ6644" s="70" t="str">
        <f t="shared" si="760"/>
        <v>X</v>
      </c>
      <c r="AK6644" s="70" t="str" cm="1">
        <f t="array" ref="AK6644">_xlfn.IFS(AH6644&lt;&gt;"","1",AI6644&lt;&gt;"","2",AJ6644&lt;&gt;"","3")</f>
        <v>3</v>
      </c>
    </row>
    <row r="6645" spans="1:37" x14ac:dyDescent="0.25">
      <c r="A6645" t="s">
        <v>845</v>
      </c>
      <c r="B6645" t="s">
        <v>232</v>
      </c>
      <c r="C6645" s="67" t="str">
        <f t="shared" si="756"/>
        <v>Claudia Maze</v>
      </c>
      <c r="D6645" s="71" t="str" cm="1">
        <f t="array" ref="D6645">_xlfn.IFS(AK6645="1",CONCATENATE(C6645,"Regional"),AK6645="2",CONCATENATE(C6645,"Sectional"),AK6645="3",CONCATENATE(C6645,COUNTIF($C$1:C6645,C6645)))</f>
        <v>Claudia Maze8</v>
      </c>
      <c r="E6645" s="66">
        <v>45188.333333333336</v>
      </c>
      <c r="F6645" t="s">
        <v>2625</v>
      </c>
      <c r="G6645" s="46">
        <v>40</v>
      </c>
      <c r="H6645" s="46">
        <v>45</v>
      </c>
      <c r="I6645" s="46">
        <v>7</v>
      </c>
      <c r="J6645" t="s">
        <v>137</v>
      </c>
      <c r="K6645" t="s">
        <v>168</v>
      </c>
      <c r="L6645" s="46">
        <v>2607</v>
      </c>
      <c r="M6645" s="46">
        <v>35</v>
      </c>
      <c r="N6645" s="46">
        <v>32.6</v>
      </c>
      <c r="O6645" s="46">
        <v>113</v>
      </c>
      <c r="P6645" s="46">
        <f t="shared" si="757"/>
        <v>1</v>
      </c>
      <c r="R6645" s="67" t="s">
        <v>2778</v>
      </c>
      <c r="S6645" s="67">
        <f>COUNTIF(Y$2:$Y$100,R6645)</f>
        <v>0</v>
      </c>
      <c r="V6645" s="67">
        <f t="shared" si="761"/>
        <v>0</v>
      </c>
      <c r="X6645"/>
      <c r="Y6645" s="67" t="str">
        <f t="shared" si="762"/>
        <v xml:space="preserve"> </v>
      </c>
      <c r="AB6645" t="s">
        <v>168</v>
      </c>
      <c r="AC6645" s="46">
        <v>2607</v>
      </c>
      <c r="AD6645" s="46">
        <v>35</v>
      </c>
      <c r="AE6645" s="46">
        <v>32.6</v>
      </c>
      <c r="AF6645" s="46">
        <v>113</v>
      </c>
      <c r="AH6645" s="70" t="str">
        <f t="shared" si="758"/>
        <v/>
      </c>
      <c r="AI6645" s="70" t="str">
        <f t="shared" si="759"/>
        <v/>
      </c>
      <c r="AJ6645" s="70" t="str">
        <f t="shared" si="760"/>
        <v>X</v>
      </c>
      <c r="AK6645" s="70" t="str" cm="1">
        <f t="array" ref="AK6645">_xlfn.IFS(AH6645&lt;&gt;"","1",AI6645&lt;&gt;"","2",AJ6645&lt;&gt;"","3")</f>
        <v>3</v>
      </c>
    </row>
    <row r="6646" spans="1:37" x14ac:dyDescent="0.25">
      <c r="A6646" t="s">
        <v>598</v>
      </c>
      <c r="B6646" t="s">
        <v>599</v>
      </c>
      <c r="C6646" s="67" t="str">
        <f t="shared" si="756"/>
        <v>Grace Behm</v>
      </c>
      <c r="D6646" s="71" t="str" cm="1">
        <f t="array" ref="D6646">_xlfn.IFS(AK6646="1",CONCATENATE(C6646,"Regional"),AK6646="2",CONCATENATE(C6646,"Sectional"),AK6646="3",CONCATENATE(C6646,COUNTIF($C$1:C6646,C6646)))</f>
        <v>Grace Behm11</v>
      </c>
      <c r="E6646" s="66">
        <v>45188.333333333336</v>
      </c>
      <c r="F6646" t="s">
        <v>2625</v>
      </c>
      <c r="G6646" s="46">
        <v>40</v>
      </c>
      <c r="H6646" s="46">
        <v>46</v>
      </c>
      <c r="I6646" s="46">
        <v>8</v>
      </c>
      <c r="J6646" t="s">
        <v>137</v>
      </c>
      <c r="K6646" t="s">
        <v>168</v>
      </c>
      <c r="L6646" s="46">
        <v>2607</v>
      </c>
      <c r="M6646" s="46">
        <v>35</v>
      </c>
      <c r="N6646" s="46">
        <v>32.6</v>
      </c>
      <c r="O6646" s="46">
        <v>113</v>
      </c>
      <c r="P6646" s="46">
        <f t="shared" si="757"/>
        <v>1</v>
      </c>
      <c r="R6646" s="67" t="s">
        <v>1244</v>
      </c>
      <c r="S6646" s="67">
        <f>COUNTIF(Y$2:$Y$100,R6646)</f>
        <v>0</v>
      </c>
      <c r="V6646" s="67">
        <f t="shared" si="761"/>
        <v>0</v>
      </c>
      <c r="X6646"/>
      <c r="Y6646" s="67" t="str">
        <f t="shared" si="762"/>
        <v xml:space="preserve"> </v>
      </c>
      <c r="AB6646" t="s">
        <v>168</v>
      </c>
      <c r="AC6646" s="46">
        <v>2607</v>
      </c>
      <c r="AD6646" s="46">
        <v>35</v>
      </c>
      <c r="AE6646" s="46">
        <v>32.6</v>
      </c>
      <c r="AF6646" s="46">
        <v>113</v>
      </c>
      <c r="AH6646" s="70" t="str">
        <f t="shared" si="758"/>
        <v/>
      </c>
      <c r="AI6646" s="70" t="str">
        <f t="shared" si="759"/>
        <v/>
      </c>
      <c r="AJ6646" s="70" t="str">
        <f t="shared" si="760"/>
        <v>X</v>
      </c>
      <c r="AK6646" s="70" t="str" cm="1">
        <f t="array" ref="AK6646">_xlfn.IFS(AH6646&lt;&gt;"","1",AI6646&lt;&gt;"","2",AJ6646&lt;&gt;"","3")</f>
        <v>3</v>
      </c>
    </row>
    <row r="6647" spans="1:37" x14ac:dyDescent="0.25">
      <c r="A6647" t="s">
        <v>843</v>
      </c>
      <c r="B6647" t="s">
        <v>434</v>
      </c>
      <c r="C6647" s="67" t="str">
        <f t="shared" si="756"/>
        <v>Ella Pernitzke</v>
      </c>
      <c r="D6647" s="71" t="str" cm="1">
        <f t="array" ref="D6647">_xlfn.IFS(AK6647="1",CONCATENATE(C6647,"Regional"),AK6647="2",CONCATENATE(C6647,"Sectional"),AK6647="3",CONCATENATE(C6647,COUNTIF($C$1:C6647,C6647)))</f>
        <v>Ella Pernitzke8</v>
      </c>
      <c r="E6647" s="66">
        <v>45188.333333333336</v>
      </c>
      <c r="F6647" t="s">
        <v>2625</v>
      </c>
      <c r="G6647" s="46">
        <v>40</v>
      </c>
      <c r="H6647" s="46">
        <v>47</v>
      </c>
      <c r="I6647" s="46">
        <v>9</v>
      </c>
      <c r="J6647" t="s">
        <v>137</v>
      </c>
      <c r="K6647" t="s">
        <v>168</v>
      </c>
      <c r="L6647" s="46">
        <v>2607</v>
      </c>
      <c r="M6647" s="46">
        <v>35</v>
      </c>
      <c r="N6647" s="46">
        <v>32.6</v>
      </c>
      <c r="O6647" s="46">
        <v>113</v>
      </c>
      <c r="P6647" s="46">
        <f t="shared" si="757"/>
        <v>1</v>
      </c>
      <c r="R6647" s="67" t="s">
        <v>1391</v>
      </c>
      <c r="S6647" s="67">
        <f>COUNTIF(Y$2:$Y$100,R6647)</f>
        <v>0</v>
      </c>
      <c r="V6647" s="67">
        <f t="shared" si="761"/>
        <v>0</v>
      </c>
      <c r="X6647"/>
      <c r="Y6647" s="67" t="str">
        <f t="shared" si="762"/>
        <v xml:space="preserve"> </v>
      </c>
      <c r="AB6647" t="s">
        <v>168</v>
      </c>
      <c r="AC6647" s="46">
        <v>2607</v>
      </c>
      <c r="AD6647" s="46">
        <v>35</v>
      </c>
      <c r="AE6647" s="46">
        <v>32.6</v>
      </c>
      <c r="AF6647" s="46">
        <v>113</v>
      </c>
      <c r="AH6647" s="70" t="str">
        <f t="shared" si="758"/>
        <v/>
      </c>
      <c r="AI6647" s="70" t="str">
        <f t="shared" si="759"/>
        <v/>
      </c>
      <c r="AJ6647" s="70" t="str">
        <f t="shared" si="760"/>
        <v>X</v>
      </c>
      <c r="AK6647" s="70" t="str" cm="1">
        <f t="array" ref="AK6647">_xlfn.IFS(AH6647&lt;&gt;"","1",AI6647&lt;&gt;"","2",AJ6647&lt;&gt;"","3")</f>
        <v>3</v>
      </c>
    </row>
    <row r="6648" spans="1:37" x14ac:dyDescent="0.25">
      <c r="A6648" t="s">
        <v>1618</v>
      </c>
      <c r="B6648" t="s">
        <v>1617</v>
      </c>
      <c r="C6648" s="67" t="str">
        <f t="shared" si="756"/>
        <v>Reagan Gebhart</v>
      </c>
      <c r="D6648" s="71" t="str" cm="1">
        <f t="array" ref="D6648">_xlfn.IFS(AK6648="1",CONCATENATE(C6648,"Regional"),AK6648="2",CONCATENATE(C6648,"Sectional"),AK6648="3",CONCATENATE(C6648,COUNTIF($C$1:C6648,C6648)))</f>
        <v>Reagan Gebhart9</v>
      </c>
      <c r="E6648" s="66">
        <v>45188.333333333336</v>
      </c>
      <c r="F6648" t="s">
        <v>2625</v>
      </c>
      <c r="G6648" s="46">
        <v>40</v>
      </c>
      <c r="H6648" s="46">
        <v>47</v>
      </c>
      <c r="I6648" s="46">
        <v>9</v>
      </c>
      <c r="J6648" t="s">
        <v>137</v>
      </c>
      <c r="K6648" t="s">
        <v>168</v>
      </c>
      <c r="L6648" s="46">
        <v>2607</v>
      </c>
      <c r="M6648" s="46">
        <v>35</v>
      </c>
      <c r="N6648" s="46">
        <v>32.6</v>
      </c>
      <c r="O6648" s="46">
        <v>113</v>
      </c>
      <c r="P6648" s="46">
        <f t="shared" si="757"/>
        <v>1</v>
      </c>
      <c r="R6648" s="67" t="s">
        <v>3498</v>
      </c>
      <c r="S6648" s="67">
        <f>COUNTIF(Y$2:$Y$100,R6648)</f>
        <v>0</v>
      </c>
      <c r="V6648" s="67">
        <f t="shared" si="761"/>
        <v>0</v>
      </c>
      <c r="X6648"/>
      <c r="Y6648" s="67" t="str">
        <f t="shared" si="762"/>
        <v xml:space="preserve"> </v>
      </c>
      <c r="AB6648" t="s">
        <v>168</v>
      </c>
      <c r="AC6648" s="46">
        <v>2607</v>
      </c>
      <c r="AD6648" s="46">
        <v>35</v>
      </c>
      <c r="AE6648" s="46">
        <v>32.6</v>
      </c>
      <c r="AF6648" s="46">
        <v>113</v>
      </c>
      <c r="AH6648" s="70" t="str">
        <f t="shared" si="758"/>
        <v/>
      </c>
      <c r="AI6648" s="70" t="str">
        <f t="shared" si="759"/>
        <v/>
      </c>
      <c r="AJ6648" s="70" t="str">
        <f t="shared" si="760"/>
        <v>X</v>
      </c>
      <c r="AK6648" s="70" t="str" cm="1">
        <f t="array" ref="AK6648">_xlfn.IFS(AH6648&lt;&gt;"","1",AI6648&lt;&gt;"","2",AJ6648&lt;&gt;"","3")</f>
        <v>3</v>
      </c>
    </row>
    <row r="6649" spans="1:37" x14ac:dyDescent="0.25">
      <c r="A6649" t="s">
        <v>1677</v>
      </c>
      <c r="B6649" t="s">
        <v>218</v>
      </c>
      <c r="C6649" s="67" t="str">
        <f t="shared" si="756"/>
        <v>Finley Baumberger</v>
      </c>
      <c r="D6649" s="71" t="str" cm="1">
        <f t="array" ref="D6649">_xlfn.IFS(AK6649="1",CONCATENATE(C6649,"Regional"),AK6649="2",CONCATENATE(C6649,"Sectional"),AK6649="3",CONCATENATE(C6649,COUNTIF($C$1:C6649,C6649)))</f>
        <v>Finley Baumberger6</v>
      </c>
      <c r="E6649" s="66">
        <v>45188.333333333336</v>
      </c>
      <c r="F6649" t="s">
        <v>2625</v>
      </c>
      <c r="G6649" s="46">
        <v>40</v>
      </c>
      <c r="H6649" s="46">
        <v>51</v>
      </c>
      <c r="I6649" s="46">
        <v>11</v>
      </c>
      <c r="J6649" t="s">
        <v>137</v>
      </c>
      <c r="K6649" t="s">
        <v>168</v>
      </c>
      <c r="L6649" s="46">
        <v>2607</v>
      </c>
      <c r="M6649" s="46">
        <v>35</v>
      </c>
      <c r="N6649" s="46">
        <v>32.6</v>
      </c>
      <c r="O6649" s="46">
        <v>113</v>
      </c>
      <c r="P6649" s="46">
        <f t="shared" si="757"/>
        <v>1</v>
      </c>
      <c r="R6649" s="67" t="s">
        <v>3566</v>
      </c>
      <c r="S6649" s="67">
        <f>COUNTIF(Y$2:$Y$100,R6649)</f>
        <v>0</v>
      </c>
      <c r="V6649" s="67">
        <f t="shared" si="761"/>
        <v>0</v>
      </c>
      <c r="X6649"/>
      <c r="Y6649" s="67" t="str">
        <f t="shared" si="762"/>
        <v xml:space="preserve"> </v>
      </c>
      <c r="AB6649" t="s">
        <v>168</v>
      </c>
      <c r="AC6649" s="46">
        <v>2607</v>
      </c>
      <c r="AD6649" s="46">
        <v>35</v>
      </c>
      <c r="AE6649" s="46">
        <v>32.6</v>
      </c>
      <c r="AF6649" s="46">
        <v>113</v>
      </c>
      <c r="AH6649" s="70" t="str">
        <f t="shared" si="758"/>
        <v/>
      </c>
      <c r="AI6649" s="70" t="str">
        <f t="shared" si="759"/>
        <v/>
      </c>
      <c r="AJ6649" s="70" t="str">
        <f t="shared" si="760"/>
        <v>X</v>
      </c>
      <c r="AK6649" s="70" t="str" cm="1">
        <f t="array" ref="AK6649">_xlfn.IFS(AH6649&lt;&gt;"","1",AI6649&lt;&gt;"","2",AJ6649&lt;&gt;"","3")</f>
        <v>3</v>
      </c>
    </row>
    <row r="6650" spans="1:37" x14ac:dyDescent="0.25">
      <c r="A6650" t="s">
        <v>513</v>
      </c>
      <c r="B6650" t="s">
        <v>367</v>
      </c>
      <c r="C6650" s="67" t="str">
        <f t="shared" si="756"/>
        <v>Tessa Schmocker</v>
      </c>
      <c r="D6650" s="71" t="str" cm="1">
        <f t="array" ref="D6650">_xlfn.IFS(AK6650="1",CONCATENATE(C6650,"Regional"),AK6650="2",CONCATENATE(C6650,"Sectional"),AK6650="3",CONCATENATE(C6650,COUNTIF($C$1:C6650,C6650)))</f>
        <v>Tessa Schmocker10</v>
      </c>
      <c r="E6650" s="66">
        <v>45188.333333333336</v>
      </c>
      <c r="F6650" t="s">
        <v>2625</v>
      </c>
      <c r="G6650" s="46">
        <v>40</v>
      </c>
      <c r="H6650" s="46">
        <v>51</v>
      </c>
      <c r="I6650" s="46">
        <v>11</v>
      </c>
      <c r="J6650" t="s">
        <v>137</v>
      </c>
      <c r="K6650" t="s">
        <v>168</v>
      </c>
      <c r="L6650" s="46">
        <v>2607</v>
      </c>
      <c r="M6650" s="46">
        <v>35</v>
      </c>
      <c r="N6650" s="46">
        <v>32.6</v>
      </c>
      <c r="O6650" s="46">
        <v>113</v>
      </c>
      <c r="P6650" s="46">
        <f t="shared" si="757"/>
        <v>1</v>
      </c>
      <c r="R6650" s="67" t="s">
        <v>1194</v>
      </c>
      <c r="S6650" s="67">
        <f>COUNTIF(Y$2:$Y$100,R6650)</f>
        <v>0</v>
      </c>
      <c r="V6650" s="67">
        <f t="shared" si="761"/>
        <v>0</v>
      </c>
      <c r="X6650"/>
      <c r="Y6650" s="67" t="str">
        <f t="shared" si="762"/>
        <v xml:space="preserve"> </v>
      </c>
      <c r="AB6650" t="s">
        <v>168</v>
      </c>
      <c r="AC6650" s="46">
        <v>2607</v>
      </c>
      <c r="AD6650" s="46">
        <v>35</v>
      </c>
      <c r="AE6650" s="46">
        <v>32.6</v>
      </c>
      <c r="AF6650" s="46">
        <v>113</v>
      </c>
      <c r="AH6650" s="70" t="str">
        <f t="shared" si="758"/>
        <v/>
      </c>
      <c r="AI6650" s="70" t="str">
        <f t="shared" si="759"/>
        <v/>
      </c>
      <c r="AJ6650" s="70" t="str">
        <f t="shared" si="760"/>
        <v>X</v>
      </c>
      <c r="AK6650" s="70" t="str" cm="1">
        <f t="array" ref="AK6650">_xlfn.IFS(AH6650&lt;&gt;"","1",AI6650&lt;&gt;"","2",AJ6650&lt;&gt;"","3")</f>
        <v>3</v>
      </c>
    </row>
    <row r="6651" spans="1:37" x14ac:dyDescent="0.25">
      <c r="A6651" t="s">
        <v>88</v>
      </c>
      <c r="B6651" t="s">
        <v>1678</v>
      </c>
      <c r="C6651" s="67" t="str">
        <f t="shared" si="756"/>
        <v>Katherine Brown</v>
      </c>
      <c r="D6651" s="71" t="str" cm="1">
        <f t="array" ref="D6651">_xlfn.IFS(AK6651="1",CONCATENATE(C6651,"Regional"),AK6651="2",CONCATENATE(C6651,"Sectional"),AK6651="3",CONCATENATE(C6651,COUNTIF($C$1:C6651,C6651)))</f>
        <v>Katherine Brown7</v>
      </c>
      <c r="E6651" s="66">
        <v>45188.333333333336</v>
      </c>
      <c r="F6651" t="s">
        <v>2625</v>
      </c>
      <c r="G6651" s="46">
        <v>40</v>
      </c>
      <c r="H6651" s="46">
        <v>52</v>
      </c>
      <c r="I6651" s="46">
        <v>13</v>
      </c>
      <c r="J6651" t="s">
        <v>137</v>
      </c>
      <c r="K6651" t="s">
        <v>168</v>
      </c>
      <c r="L6651" s="46">
        <v>2607</v>
      </c>
      <c r="M6651" s="46">
        <v>35</v>
      </c>
      <c r="N6651" s="46">
        <v>32.6</v>
      </c>
      <c r="O6651" s="46">
        <v>113</v>
      </c>
      <c r="P6651" s="46">
        <f t="shared" si="757"/>
        <v>1</v>
      </c>
      <c r="R6651" s="67" t="s">
        <v>2780</v>
      </c>
      <c r="S6651" s="67">
        <f>COUNTIF(Y$2:$Y$100,R6651)</f>
        <v>0</v>
      </c>
      <c r="V6651" s="67">
        <f t="shared" si="761"/>
        <v>0</v>
      </c>
      <c r="X6651"/>
      <c r="Y6651" s="67" t="str">
        <f t="shared" si="762"/>
        <v xml:space="preserve"> </v>
      </c>
      <c r="AB6651" t="s">
        <v>168</v>
      </c>
      <c r="AC6651" s="46">
        <v>2607</v>
      </c>
      <c r="AD6651" s="46">
        <v>35</v>
      </c>
      <c r="AE6651" s="46">
        <v>32.6</v>
      </c>
      <c r="AF6651" s="46">
        <v>113</v>
      </c>
      <c r="AH6651" s="70" t="str">
        <f t="shared" si="758"/>
        <v/>
      </c>
      <c r="AI6651" s="70" t="str">
        <f t="shared" si="759"/>
        <v/>
      </c>
      <c r="AJ6651" s="70" t="str">
        <f t="shared" si="760"/>
        <v>X</v>
      </c>
      <c r="AK6651" s="70" t="str" cm="1">
        <f t="array" ref="AK6651">_xlfn.IFS(AH6651&lt;&gt;"","1",AI6651&lt;&gt;"","2",AJ6651&lt;&gt;"","3")</f>
        <v>3</v>
      </c>
    </row>
    <row r="6652" spans="1:37" x14ac:dyDescent="0.25">
      <c r="A6652" t="s">
        <v>3412</v>
      </c>
      <c r="B6652" t="s">
        <v>528</v>
      </c>
      <c r="C6652" s="67" t="str">
        <f t="shared" si="756"/>
        <v>Kate Sendelbach</v>
      </c>
      <c r="D6652" s="71" t="str" cm="1">
        <f t="array" ref="D6652">_xlfn.IFS(AK6652="1",CONCATENATE(C6652,"Regional"),AK6652="2",CONCATENATE(C6652,"Sectional"),AK6652="3",CONCATENATE(C6652,COUNTIF($C$1:C6652,C6652)))</f>
        <v>Kate Sendelbach6</v>
      </c>
      <c r="E6652" s="66">
        <v>45188.333333333336</v>
      </c>
      <c r="F6652" t="s">
        <v>2625</v>
      </c>
      <c r="G6652" s="46">
        <v>40</v>
      </c>
      <c r="H6652" s="46">
        <v>53</v>
      </c>
      <c r="I6652" s="46">
        <v>14</v>
      </c>
      <c r="J6652" t="s">
        <v>137</v>
      </c>
      <c r="K6652" t="s">
        <v>168</v>
      </c>
      <c r="L6652" s="46">
        <v>2607</v>
      </c>
      <c r="M6652" s="46">
        <v>35</v>
      </c>
      <c r="N6652" s="46">
        <v>32.6</v>
      </c>
      <c r="O6652" s="46">
        <v>113</v>
      </c>
      <c r="P6652" s="46">
        <f t="shared" si="757"/>
        <v>1</v>
      </c>
      <c r="R6652" s="67" t="s">
        <v>3568</v>
      </c>
      <c r="S6652" s="67">
        <f>COUNTIF(Y$2:$Y$100,R6652)</f>
        <v>0</v>
      </c>
      <c r="V6652" s="67">
        <f t="shared" si="761"/>
        <v>0</v>
      </c>
      <c r="X6652"/>
      <c r="Y6652" s="67" t="str">
        <f t="shared" si="762"/>
        <v xml:space="preserve"> </v>
      </c>
      <c r="AB6652" t="s">
        <v>168</v>
      </c>
      <c r="AC6652" s="46">
        <v>2607</v>
      </c>
      <c r="AD6652" s="46">
        <v>35</v>
      </c>
      <c r="AE6652" s="46">
        <v>32.6</v>
      </c>
      <c r="AF6652" s="46">
        <v>113</v>
      </c>
      <c r="AH6652" s="70" t="str">
        <f t="shared" si="758"/>
        <v/>
      </c>
      <c r="AI6652" s="70" t="str">
        <f t="shared" si="759"/>
        <v/>
      </c>
      <c r="AJ6652" s="70" t="str">
        <f t="shared" si="760"/>
        <v>X</v>
      </c>
      <c r="AK6652" s="70" t="str" cm="1">
        <f t="array" ref="AK6652">_xlfn.IFS(AH6652&lt;&gt;"","1",AI6652&lt;&gt;"","2",AJ6652&lt;&gt;"","3")</f>
        <v>3</v>
      </c>
    </row>
    <row r="6653" spans="1:37" x14ac:dyDescent="0.25">
      <c r="A6653" t="s">
        <v>858</v>
      </c>
      <c r="B6653" t="s">
        <v>859</v>
      </c>
      <c r="C6653" s="67" t="str">
        <f t="shared" si="756"/>
        <v>Izze Halbesma</v>
      </c>
      <c r="D6653" s="71" t="str" cm="1">
        <f t="array" ref="D6653">_xlfn.IFS(AK6653="1",CONCATENATE(C6653,"Regional"),AK6653="2",CONCATENATE(C6653,"Sectional"),AK6653="3",CONCATENATE(C6653,COUNTIF($C$1:C6653,C6653)))</f>
        <v>Izze Halbesma7</v>
      </c>
      <c r="E6653" s="66">
        <v>45188.333333333336</v>
      </c>
      <c r="F6653" t="s">
        <v>2625</v>
      </c>
      <c r="G6653" s="46">
        <v>40</v>
      </c>
      <c r="H6653" s="46">
        <v>53</v>
      </c>
      <c r="I6653" s="46">
        <v>14</v>
      </c>
      <c r="J6653" t="s">
        <v>137</v>
      </c>
      <c r="K6653" t="s">
        <v>168</v>
      </c>
      <c r="L6653" s="46">
        <v>2607</v>
      </c>
      <c r="M6653" s="46">
        <v>35</v>
      </c>
      <c r="N6653" s="46">
        <v>32.6</v>
      </c>
      <c r="O6653" s="46">
        <v>113</v>
      </c>
      <c r="P6653" s="46">
        <f t="shared" si="757"/>
        <v>1</v>
      </c>
      <c r="R6653" s="67" t="s">
        <v>1401</v>
      </c>
      <c r="S6653" s="67">
        <f>COUNTIF(Y$2:$Y$100,R6653)</f>
        <v>0</v>
      </c>
      <c r="V6653" s="67">
        <f t="shared" si="761"/>
        <v>0</v>
      </c>
      <c r="X6653"/>
      <c r="Y6653" s="67" t="str">
        <f t="shared" si="762"/>
        <v xml:space="preserve"> </v>
      </c>
      <c r="AB6653" t="s">
        <v>168</v>
      </c>
      <c r="AC6653" s="46">
        <v>2607</v>
      </c>
      <c r="AD6653" s="46">
        <v>35</v>
      </c>
      <c r="AE6653" s="46">
        <v>32.6</v>
      </c>
      <c r="AF6653" s="46">
        <v>113</v>
      </c>
      <c r="AH6653" s="70" t="str">
        <f t="shared" si="758"/>
        <v/>
      </c>
      <c r="AI6653" s="70" t="str">
        <f t="shared" si="759"/>
        <v/>
      </c>
      <c r="AJ6653" s="70" t="str">
        <f t="shared" si="760"/>
        <v>X</v>
      </c>
      <c r="AK6653" s="70" t="str" cm="1">
        <f t="array" ref="AK6653">_xlfn.IFS(AH6653&lt;&gt;"","1",AI6653&lt;&gt;"","2",AJ6653&lt;&gt;"","3")</f>
        <v>3</v>
      </c>
    </row>
    <row r="6654" spans="1:37" x14ac:dyDescent="0.25">
      <c r="A6654" t="s">
        <v>289</v>
      </c>
      <c r="B6654" t="s">
        <v>852</v>
      </c>
      <c r="C6654" s="67" t="str">
        <f t="shared" si="756"/>
        <v>Zoe Krueger</v>
      </c>
      <c r="D6654" s="71" t="str" cm="1">
        <f t="array" ref="D6654">_xlfn.IFS(AK6654="1",CONCATENATE(C6654,"Regional"),AK6654="2",CONCATENATE(C6654,"Sectional"),AK6654="3",CONCATENATE(C6654,COUNTIF($C$1:C6654,C6654)))</f>
        <v>Zoe Krueger7</v>
      </c>
      <c r="E6654" s="66">
        <v>45188.333333333336</v>
      </c>
      <c r="F6654" t="s">
        <v>2625</v>
      </c>
      <c r="G6654" s="46">
        <v>40</v>
      </c>
      <c r="H6654" s="46">
        <v>53</v>
      </c>
      <c r="I6654" s="46">
        <v>14</v>
      </c>
      <c r="J6654" t="s">
        <v>137</v>
      </c>
      <c r="K6654" t="s">
        <v>168</v>
      </c>
      <c r="L6654" s="46">
        <v>2607</v>
      </c>
      <c r="M6654" s="46">
        <v>35</v>
      </c>
      <c r="N6654" s="46">
        <v>32.6</v>
      </c>
      <c r="O6654" s="46">
        <v>113</v>
      </c>
      <c r="P6654" s="46">
        <f t="shared" si="757"/>
        <v>1</v>
      </c>
      <c r="R6654" s="67" t="s">
        <v>1397</v>
      </c>
      <c r="S6654" s="67">
        <f>COUNTIF(Y$2:$Y$100,R6654)</f>
        <v>0</v>
      </c>
      <c r="V6654" s="67">
        <f t="shared" si="761"/>
        <v>0</v>
      </c>
      <c r="X6654"/>
      <c r="Y6654" s="67" t="str">
        <f t="shared" si="762"/>
        <v xml:space="preserve"> </v>
      </c>
      <c r="AB6654" t="s">
        <v>168</v>
      </c>
      <c r="AC6654" s="46">
        <v>2607</v>
      </c>
      <c r="AD6654" s="46">
        <v>35</v>
      </c>
      <c r="AE6654" s="46">
        <v>32.6</v>
      </c>
      <c r="AF6654" s="46">
        <v>113</v>
      </c>
      <c r="AH6654" s="70" t="str">
        <f t="shared" si="758"/>
        <v/>
      </c>
      <c r="AI6654" s="70" t="str">
        <f t="shared" si="759"/>
        <v/>
      </c>
      <c r="AJ6654" s="70" t="str">
        <f t="shared" si="760"/>
        <v>X</v>
      </c>
      <c r="AK6654" s="70" t="str" cm="1">
        <f t="array" ref="AK6654">_xlfn.IFS(AH6654&lt;&gt;"","1",AI6654&lt;&gt;"","2",AJ6654&lt;&gt;"","3")</f>
        <v>3</v>
      </c>
    </row>
    <row r="6655" spans="1:37" x14ac:dyDescent="0.25">
      <c r="A6655" t="s">
        <v>3392</v>
      </c>
      <c r="B6655" t="s">
        <v>717</v>
      </c>
      <c r="C6655" s="67" t="str">
        <f t="shared" si="756"/>
        <v>Kayla Hirschfeld</v>
      </c>
      <c r="D6655" s="71" t="str" cm="1">
        <f t="array" ref="D6655">_xlfn.IFS(AK6655="1",CONCATENATE(C6655,"Regional"),AK6655="2",CONCATENATE(C6655,"Sectional"),AK6655="3",CONCATENATE(C6655,COUNTIF($C$1:C6655,C6655)))</f>
        <v>Kayla Hirschfeld10</v>
      </c>
      <c r="E6655" s="66">
        <v>45188.333333333336</v>
      </c>
      <c r="F6655" t="s">
        <v>2625</v>
      </c>
      <c r="G6655" s="46">
        <v>40</v>
      </c>
      <c r="H6655" s="46">
        <v>53</v>
      </c>
      <c r="I6655" s="46">
        <v>14</v>
      </c>
      <c r="J6655" t="s">
        <v>137</v>
      </c>
      <c r="K6655" t="s">
        <v>168</v>
      </c>
      <c r="L6655" s="46">
        <v>2607</v>
      </c>
      <c r="M6655" s="46">
        <v>35</v>
      </c>
      <c r="N6655" s="46">
        <v>32.6</v>
      </c>
      <c r="O6655" s="46">
        <v>113</v>
      </c>
      <c r="P6655" s="46">
        <f t="shared" si="757"/>
        <v>1</v>
      </c>
      <c r="R6655" s="67" t="s">
        <v>3506</v>
      </c>
      <c r="S6655" s="67">
        <f>COUNTIF(Y$2:$Y$100,R6655)</f>
        <v>0</v>
      </c>
      <c r="V6655" s="67">
        <f t="shared" si="761"/>
        <v>0</v>
      </c>
      <c r="X6655"/>
      <c r="Y6655" s="67" t="str">
        <f t="shared" si="762"/>
        <v xml:space="preserve"> </v>
      </c>
      <c r="AB6655" t="s">
        <v>168</v>
      </c>
      <c r="AC6655" s="46">
        <v>2607</v>
      </c>
      <c r="AD6655" s="46">
        <v>35</v>
      </c>
      <c r="AE6655" s="46">
        <v>32.6</v>
      </c>
      <c r="AF6655" s="46">
        <v>113</v>
      </c>
      <c r="AH6655" s="70" t="str">
        <f t="shared" si="758"/>
        <v/>
      </c>
      <c r="AI6655" s="70" t="str">
        <f t="shared" si="759"/>
        <v/>
      </c>
      <c r="AJ6655" s="70" t="str">
        <f t="shared" si="760"/>
        <v>X</v>
      </c>
      <c r="AK6655" s="70" t="str" cm="1">
        <f t="array" ref="AK6655">_xlfn.IFS(AH6655&lt;&gt;"","1",AI6655&lt;&gt;"","2",AJ6655&lt;&gt;"","3")</f>
        <v>3</v>
      </c>
    </row>
    <row r="6656" spans="1:37" x14ac:dyDescent="0.25">
      <c r="A6656" t="s">
        <v>230</v>
      </c>
      <c r="B6656" t="s">
        <v>844</v>
      </c>
      <c r="C6656" s="67" t="str">
        <f t="shared" si="756"/>
        <v>Rylie Cook</v>
      </c>
      <c r="D6656" s="71" t="str" cm="1">
        <f t="array" ref="D6656">_xlfn.IFS(AK6656="1",CONCATENATE(C6656,"Regional"),AK6656="2",CONCATENATE(C6656,"Sectional"),AK6656="3",CONCATENATE(C6656,COUNTIF($C$1:C6656,C6656)))</f>
        <v>Rylie Cook8</v>
      </c>
      <c r="E6656" s="66">
        <v>45188.333333333336</v>
      </c>
      <c r="F6656" t="s">
        <v>2625</v>
      </c>
      <c r="G6656" s="46">
        <v>40</v>
      </c>
      <c r="H6656" s="46">
        <v>54</v>
      </c>
      <c r="I6656" s="46">
        <v>18</v>
      </c>
      <c r="J6656" t="s">
        <v>137</v>
      </c>
      <c r="K6656" t="s">
        <v>168</v>
      </c>
      <c r="L6656" s="46">
        <v>2607</v>
      </c>
      <c r="M6656" s="46">
        <v>35</v>
      </c>
      <c r="N6656" s="46">
        <v>32.6</v>
      </c>
      <c r="O6656" s="46">
        <v>113</v>
      </c>
      <c r="P6656" s="46">
        <f t="shared" si="757"/>
        <v>1</v>
      </c>
      <c r="R6656" s="67" t="s">
        <v>1392</v>
      </c>
      <c r="S6656" s="67">
        <f>COUNTIF(Y$2:$Y$100,R6656)</f>
        <v>0</v>
      </c>
      <c r="V6656" s="67">
        <f t="shared" si="761"/>
        <v>0</v>
      </c>
      <c r="X6656"/>
      <c r="Y6656" s="67" t="str">
        <f t="shared" si="762"/>
        <v xml:space="preserve"> </v>
      </c>
      <c r="AB6656" t="s">
        <v>168</v>
      </c>
      <c r="AC6656" s="46">
        <v>2607</v>
      </c>
      <c r="AD6656" s="46">
        <v>35</v>
      </c>
      <c r="AE6656" s="46">
        <v>32.6</v>
      </c>
      <c r="AF6656" s="46">
        <v>113</v>
      </c>
      <c r="AH6656" s="70" t="str">
        <f t="shared" si="758"/>
        <v/>
      </c>
      <c r="AI6656" s="70" t="str">
        <f t="shared" si="759"/>
        <v/>
      </c>
      <c r="AJ6656" s="70" t="str">
        <f t="shared" si="760"/>
        <v>X</v>
      </c>
      <c r="AK6656" s="70" t="str" cm="1">
        <f t="array" ref="AK6656">_xlfn.IFS(AH6656&lt;&gt;"","1",AI6656&lt;&gt;"","2",AJ6656&lt;&gt;"","3")</f>
        <v>3</v>
      </c>
    </row>
    <row r="6657" spans="1:37" x14ac:dyDescent="0.25">
      <c r="A6657" t="s">
        <v>1022</v>
      </c>
      <c r="B6657" t="s">
        <v>187</v>
      </c>
      <c r="C6657" s="67" t="str">
        <f t="shared" si="756"/>
        <v>Ava Skoug</v>
      </c>
      <c r="D6657" s="71" t="str" cm="1">
        <f t="array" ref="D6657">_xlfn.IFS(AK6657="1",CONCATENATE(C6657,"Regional"),AK6657="2",CONCATENATE(C6657,"Sectional"),AK6657="3",CONCATENATE(C6657,COUNTIF($C$1:C6657,C6657)))</f>
        <v>Ava Skoug10</v>
      </c>
      <c r="E6657" s="66">
        <v>45188.333333333336</v>
      </c>
      <c r="F6657" t="s">
        <v>2625</v>
      </c>
      <c r="G6657" s="46">
        <v>40</v>
      </c>
      <c r="H6657" s="46">
        <v>54</v>
      </c>
      <c r="I6657" s="46">
        <v>18</v>
      </c>
      <c r="J6657" t="s">
        <v>137</v>
      </c>
      <c r="K6657" t="s">
        <v>168</v>
      </c>
      <c r="L6657" s="46">
        <v>2607</v>
      </c>
      <c r="M6657" s="46">
        <v>35</v>
      </c>
      <c r="N6657" s="46">
        <v>32.6</v>
      </c>
      <c r="O6657" s="46">
        <v>113</v>
      </c>
      <c r="P6657" s="46">
        <f t="shared" si="757"/>
        <v>1</v>
      </c>
      <c r="R6657" s="67" t="s">
        <v>1520</v>
      </c>
      <c r="S6657" s="67">
        <f>COUNTIF(Y$2:$Y$100,R6657)</f>
        <v>0</v>
      </c>
      <c r="V6657" s="67">
        <f t="shared" si="761"/>
        <v>0</v>
      </c>
      <c r="X6657"/>
      <c r="Y6657" s="67" t="str">
        <f t="shared" si="762"/>
        <v xml:space="preserve"> </v>
      </c>
      <c r="AB6657" t="s">
        <v>168</v>
      </c>
      <c r="AC6657" s="46">
        <v>2607</v>
      </c>
      <c r="AD6657" s="46">
        <v>35</v>
      </c>
      <c r="AE6657" s="46">
        <v>32.6</v>
      </c>
      <c r="AF6657" s="46">
        <v>113</v>
      </c>
      <c r="AH6657" s="70" t="str">
        <f t="shared" si="758"/>
        <v/>
      </c>
      <c r="AI6657" s="70" t="str">
        <f t="shared" si="759"/>
        <v/>
      </c>
      <c r="AJ6657" s="70" t="str">
        <f t="shared" si="760"/>
        <v>X</v>
      </c>
      <c r="AK6657" s="70" t="str" cm="1">
        <f t="array" ref="AK6657">_xlfn.IFS(AH6657&lt;&gt;"","1",AI6657&lt;&gt;"","2",AJ6657&lt;&gt;"","3")</f>
        <v>3</v>
      </c>
    </row>
    <row r="6658" spans="1:37" x14ac:dyDescent="0.25">
      <c r="A6658" t="s">
        <v>1068</v>
      </c>
      <c r="B6658" t="s">
        <v>473</v>
      </c>
      <c r="C6658" s="67" t="str">
        <f t="shared" ref="C6658:C6721" si="763">CONCATENATE(B6658," ",A6658)</f>
        <v>Gabby Schmid</v>
      </c>
      <c r="D6658" s="71" t="str" cm="1">
        <f t="array" ref="D6658">_xlfn.IFS(AK6658="1",CONCATENATE(C6658,"Regional"),AK6658="2",CONCATENATE(C6658,"Sectional"),AK6658="3",CONCATENATE(C6658,COUNTIF($C$1:C6658,C6658)))</f>
        <v>Gabby Schmid10</v>
      </c>
      <c r="E6658" s="66">
        <v>45188.333333333336</v>
      </c>
      <c r="F6658" t="s">
        <v>2625</v>
      </c>
      <c r="G6658" s="46">
        <v>40</v>
      </c>
      <c r="H6658" s="46">
        <v>54</v>
      </c>
      <c r="I6658" s="46">
        <v>18</v>
      </c>
      <c r="J6658" t="s">
        <v>137</v>
      </c>
      <c r="K6658" t="s">
        <v>168</v>
      </c>
      <c r="L6658" s="46">
        <v>2607</v>
      </c>
      <c r="M6658" s="46">
        <v>35</v>
      </c>
      <c r="N6658" s="46">
        <v>32.6</v>
      </c>
      <c r="O6658" s="46">
        <v>113</v>
      </c>
      <c r="P6658" s="46">
        <f t="shared" ref="P6658:P6721" si="764">IF(L6658&gt;4000,2,1)</f>
        <v>1</v>
      </c>
      <c r="R6658" s="67" t="s">
        <v>2784</v>
      </c>
      <c r="S6658" s="67">
        <f>COUNTIF(Y$2:$Y$100,R6658)</f>
        <v>0</v>
      </c>
      <c r="V6658" s="67">
        <f t="shared" si="761"/>
        <v>0</v>
      </c>
      <c r="X6658"/>
      <c r="Y6658" s="67" t="str">
        <f t="shared" si="762"/>
        <v xml:space="preserve"> </v>
      </c>
      <c r="AB6658" t="s">
        <v>168</v>
      </c>
      <c r="AC6658" s="46">
        <v>2607</v>
      </c>
      <c r="AD6658" s="46">
        <v>35</v>
      </c>
      <c r="AE6658" s="46">
        <v>32.6</v>
      </c>
      <c r="AF6658" s="46">
        <v>113</v>
      </c>
      <c r="AH6658" s="70" t="str">
        <f t="shared" ref="AH6658:AH6721" si="765">IF(ISNUMBER(SEARCH("regional",$F6658)),$F6658,"")</f>
        <v/>
      </c>
      <c r="AI6658" s="70" t="str">
        <f t="shared" ref="AI6658:AI6721" si="766">IF(ISNUMBER(SEARCH("sectional",$F6658)),$F6658,"")</f>
        <v/>
      </c>
      <c r="AJ6658" s="70" t="str">
        <f t="shared" ref="AJ6658:AJ6721" si="767">IF(AND(AH6658="",AI6658=""),"X","")</f>
        <v>X</v>
      </c>
      <c r="AK6658" s="70" t="str" cm="1">
        <f t="array" ref="AK6658">_xlfn.IFS(AH6658&lt;&gt;"","1",AI6658&lt;&gt;"","2",AJ6658&lt;&gt;"","3")</f>
        <v>3</v>
      </c>
    </row>
    <row r="6659" spans="1:37" x14ac:dyDescent="0.25">
      <c r="A6659" t="s">
        <v>861</v>
      </c>
      <c r="B6659" t="s">
        <v>458</v>
      </c>
      <c r="C6659" s="67" t="str">
        <f t="shared" si="763"/>
        <v>Lauren Richards</v>
      </c>
      <c r="D6659" s="71" t="str" cm="1">
        <f t="array" ref="D6659">_xlfn.IFS(AK6659="1",CONCATENATE(C6659,"Regional"),AK6659="2",CONCATENATE(C6659,"Sectional"),AK6659="3",CONCATENATE(C6659,COUNTIF($C$1:C6659,C6659)))</f>
        <v>Lauren Richards4</v>
      </c>
      <c r="E6659" s="66">
        <v>45188.333333333336</v>
      </c>
      <c r="F6659" t="s">
        <v>2625</v>
      </c>
      <c r="G6659" s="46">
        <v>40</v>
      </c>
      <c r="H6659" s="46">
        <v>55</v>
      </c>
      <c r="I6659" s="46">
        <v>21</v>
      </c>
      <c r="J6659" t="s">
        <v>137</v>
      </c>
      <c r="K6659" t="s">
        <v>168</v>
      </c>
      <c r="L6659" s="46">
        <v>2607</v>
      </c>
      <c r="M6659" s="46">
        <v>35</v>
      </c>
      <c r="N6659" s="46">
        <v>32.6</v>
      </c>
      <c r="O6659" s="46">
        <v>113</v>
      </c>
      <c r="P6659" s="46">
        <f t="shared" si="764"/>
        <v>1</v>
      </c>
      <c r="R6659" s="67" t="s">
        <v>1403</v>
      </c>
      <c r="S6659" s="67">
        <f>COUNTIF(Y$2:$Y$100,R6659)</f>
        <v>0</v>
      </c>
      <c r="V6659" s="67">
        <f t="shared" si="761"/>
        <v>0</v>
      </c>
      <c r="X6659"/>
      <c r="Y6659" s="67" t="str">
        <f t="shared" si="762"/>
        <v xml:space="preserve"> </v>
      </c>
      <c r="AB6659" t="s">
        <v>168</v>
      </c>
      <c r="AC6659" s="46">
        <v>2607</v>
      </c>
      <c r="AD6659" s="46">
        <v>35</v>
      </c>
      <c r="AE6659" s="46">
        <v>32.6</v>
      </c>
      <c r="AF6659" s="46">
        <v>113</v>
      </c>
      <c r="AH6659" s="70" t="str">
        <f t="shared" si="765"/>
        <v/>
      </c>
      <c r="AI6659" s="70" t="str">
        <f t="shared" si="766"/>
        <v/>
      </c>
      <c r="AJ6659" s="70" t="str">
        <f t="shared" si="767"/>
        <v>X</v>
      </c>
      <c r="AK6659" s="70" t="str" cm="1">
        <f t="array" ref="AK6659">_xlfn.IFS(AH6659&lt;&gt;"","1",AI6659&lt;&gt;"","2",AJ6659&lt;&gt;"","3")</f>
        <v>3</v>
      </c>
    </row>
    <row r="6660" spans="1:37" x14ac:dyDescent="0.25">
      <c r="A6660" t="s">
        <v>1783</v>
      </c>
      <c r="B6660" t="s">
        <v>907</v>
      </c>
      <c r="C6660" s="67" t="str">
        <f t="shared" si="763"/>
        <v>Hailey Manske</v>
      </c>
      <c r="D6660" s="71" t="str" cm="1">
        <f t="array" ref="D6660">_xlfn.IFS(AK6660="1",CONCATENATE(C6660,"Regional"),AK6660="2",CONCATENATE(C6660,"Sectional"),AK6660="3",CONCATENATE(C6660,COUNTIF($C$1:C6660,C6660)))</f>
        <v>Hailey Manske8</v>
      </c>
      <c r="E6660" s="66">
        <v>45188.333333333336</v>
      </c>
      <c r="F6660" t="s">
        <v>2625</v>
      </c>
      <c r="G6660" s="46">
        <v>40</v>
      </c>
      <c r="H6660" s="46">
        <v>55</v>
      </c>
      <c r="I6660" s="46">
        <v>21</v>
      </c>
      <c r="J6660" t="s">
        <v>137</v>
      </c>
      <c r="K6660" t="s">
        <v>168</v>
      </c>
      <c r="L6660" s="46">
        <v>2607</v>
      </c>
      <c r="M6660" s="46">
        <v>35</v>
      </c>
      <c r="N6660" s="46">
        <v>32.6</v>
      </c>
      <c r="O6660" s="46">
        <v>113</v>
      </c>
      <c r="P6660" s="46">
        <f t="shared" si="764"/>
        <v>1</v>
      </c>
      <c r="R6660" s="67" t="s">
        <v>2789</v>
      </c>
      <c r="S6660" s="67">
        <f>COUNTIF(Y$2:$Y$100,R6660)</f>
        <v>0</v>
      </c>
      <c r="V6660" s="67">
        <f t="shared" si="761"/>
        <v>0</v>
      </c>
      <c r="X6660"/>
      <c r="Y6660" s="67" t="str">
        <f t="shared" si="762"/>
        <v xml:space="preserve"> </v>
      </c>
      <c r="AB6660" t="s">
        <v>168</v>
      </c>
      <c r="AC6660" s="46">
        <v>2607</v>
      </c>
      <c r="AD6660" s="46">
        <v>35</v>
      </c>
      <c r="AE6660" s="46">
        <v>32.6</v>
      </c>
      <c r="AF6660" s="46">
        <v>113</v>
      </c>
      <c r="AH6660" s="70" t="str">
        <f t="shared" si="765"/>
        <v/>
      </c>
      <c r="AI6660" s="70" t="str">
        <f t="shared" si="766"/>
        <v/>
      </c>
      <c r="AJ6660" s="70" t="str">
        <f t="shared" si="767"/>
        <v>X</v>
      </c>
      <c r="AK6660" s="70" t="str" cm="1">
        <f t="array" ref="AK6660">_xlfn.IFS(AH6660&lt;&gt;"","1",AI6660&lt;&gt;"","2",AJ6660&lt;&gt;"","3")</f>
        <v>3</v>
      </c>
    </row>
    <row r="6661" spans="1:37" x14ac:dyDescent="0.25">
      <c r="A6661" t="s">
        <v>849</v>
      </c>
      <c r="B6661" t="s">
        <v>850</v>
      </c>
      <c r="C6661" s="67" t="str">
        <f t="shared" si="763"/>
        <v>Gianna Dedick</v>
      </c>
      <c r="D6661" s="71" t="str" cm="1">
        <f t="array" ref="D6661">_xlfn.IFS(AK6661="1",CONCATENATE(C6661,"Regional"),AK6661="2",CONCATENATE(C6661,"Sectional"),AK6661="3",CONCATENATE(C6661,COUNTIF($C$1:C6661,C6661)))</f>
        <v>Gianna Dedick8</v>
      </c>
      <c r="E6661" s="66">
        <v>45188.333333333336</v>
      </c>
      <c r="F6661" t="s">
        <v>2625</v>
      </c>
      <c r="G6661" s="46">
        <v>40</v>
      </c>
      <c r="H6661" s="46">
        <v>56</v>
      </c>
      <c r="I6661" s="46">
        <v>23</v>
      </c>
      <c r="J6661" t="s">
        <v>137</v>
      </c>
      <c r="K6661" t="s">
        <v>168</v>
      </c>
      <c r="L6661" s="46">
        <v>2607</v>
      </c>
      <c r="M6661" s="46">
        <v>35</v>
      </c>
      <c r="N6661" s="46">
        <v>32.6</v>
      </c>
      <c r="O6661" s="46">
        <v>113</v>
      </c>
      <c r="P6661" s="46">
        <f t="shared" si="764"/>
        <v>1</v>
      </c>
      <c r="R6661" s="67" t="s">
        <v>1395</v>
      </c>
      <c r="S6661" s="67">
        <f>COUNTIF(Y$2:$Y$100,R6661)</f>
        <v>0</v>
      </c>
      <c r="V6661" s="67">
        <f t="shared" si="761"/>
        <v>0</v>
      </c>
      <c r="X6661"/>
      <c r="Y6661" s="67" t="str">
        <f t="shared" si="762"/>
        <v xml:space="preserve"> </v>
      </c>
      <c r="AB6661" t="s">
        <v>168</v>
      </c>
      <c r="AC6661" s="46">
        <v>2607</v>
      </c>
      <c r="AD6661" s="46">
        <v>35</v>
      </c>
      <c r="AE6661" s="46">
        <v>32.6</v>
      </c>
      <c r="AF6661" s="46">
        <v>113</v>
      </c>
      <c r="AH6661" s="70" t="str">
        <f t="shared" si="765"/>
        <v/>
      </c>
      <c r="AI6661" s="70" t="str">
        <f t="shared" si="766"/>
        <v/>
      </c>
      <c r="AJ6661" s="70" t="str">
        <f t="shared" si="767"/>
        <v>X</v>
      </c>
      <c r="AK6661" s="70" t="str" cm="1">
        <f t="array" ref="AK6661">_xlfn.IFS(AH6661&lt;&gt;"","1",AI6661&lt;&gt;"","2",AJ6661&lt;&gt;"","3")</f>
        <v>3</v>
      </c>
    </row>
    <row r="6662" spans="1:37" x14ac:dyDescent="0.25">
      <c r="A6662" t="s">
        <v>1780</v>
      </c>
      <c r="B6662" t="s">
        <v>715</v>
      </c>
      <c r="C6662" s="67" t="str">
        <f t="shared" si="763"/>
        <v>Norah Kluck</v>
      </c>
      <c r="D6662" s="71" t="str" cm="1">
        <f t="array" ref="D6662">_xlfn.IFS(AK6662="1",CONCATENATE(C6662,"Regional"),AK6662="2",CONCATENATE(C6662,"Sectional"),AK6662="3",CONCATENATE(C6662,COUNTIF($C$1:C6662,C6662)))</f>
        <v>Norah Kluck8</v>
      </c>
      <c r="E6662" s="66">
        <v>45188.333333333336</v>
      </c>
      <c r="F6662" t="s">
        <v>2625</v>
      </c>
      <c r="G6662" s="46">
        <v>40</v>
      </c>
      <c r="H6662" s="46">
        <v>56</v>
      </c>
      <c r="I6662" s="46">
        <v>23</v>
      </c>
      <c r="J6662" t="s">
        <v>137</v>
      </c>
      <c r="K6662" t="s">
        <v>168</v>
      </c>
      <c r="L6662" s="46">
        <v>2607</v>
      </c>
      <c r="M6662" s="46">
        <v>35</v>
      </c>
      <c r="N6662" s="46">
        <v>32.6</v>
      </c>
      <c r="O6662" s="46">
        <v>113</v>
      </c>
      <c r="P6662" s="46">
        <f t="shared" si="764"/>
        <v>1</v>
      </c>
      <c r="R6662" s="67" t="s">
        <v>2785</v>
      </c>
      <c r="S6662" s="67">
        <f>COUNTIF(Y$2:$Y$100,R6662)</f>
        <v>0</v>
      </c>
      <c r="V6662" s="67">
        <f t="shared" si="761"/>
        <v>0</v>
      </c>
      <c r="X6662"/>
      <c r="Y6662" s="67" t="str">
        <f t="shared" si="762"/>
        <v xml:space="preserve"> </v>
      </c>
      <c r="AB6662" t="s">
        <v>168</v>
      </c>
      <c r="AC6662" s="46">
        <v>2607</v>
      </c>
      <c r="AD6662" s="46">
        <v>35</v>
      </c>
      <c r="AE6662" s="46">
        <v>32.6</v>
      </c>
      <c r="AF6662" s="46">
        <v>113</v>
      </c>
      <c r="AH6662" s="70" t="str">
        <f t="shared" si="765"/>
        <v/>
      </c>
      <c r="AI6662" s="70" t="str">
        <f t="shared" si="766"/>
        <v/>
      </c>
      <c r="AJ6662" s="70" t="str">
        <f t="shared" si="767"/>
        <v>X</v>
      </c>
      <c r="AK6662" s="70" t="str" cm="1">
        <f t="array" ref="AK6662">_xlfn.IFS(AH6662&lt;&gt;"","1",AI6662&lt;&gt;"","2",AJ6662&lt;&gt;"","3")</f>
        <v>3</v>
      </c>
    </row>
    <row r="6663" spans="1:37" x14ac:dyDescent="0.25">
      <c r="A6663" t="s">
        <v>1784</v>
      </c>
      <c r="B6663" t="s">
        <v>380</v>
      </c>
      <c r="C6663" s="67" t="str">
        <f t="shared" si="763"/>
        <v>Amelia Leigh</v>
      </c>
      <c r="D6663" s="71" t="str" cm="1">
        <f t="array" ref="D6663">_xlfn.IFS(AK6663="1",CONCATENATE(C6663,"Regional"),AK6663="2",CONCATENATE(C6663,"Sectional"),AK6663="3",CONCATENATE(C6663,COUNTIF($C$1:C6663,C6663)))</f>
        <v>Amelia Leigh7</v>
      </c>
      <c r="E6663" s="66">
        <v>45188.333333333336</v>
      </c>
      <c r="F6663" t="s">
        <v>2625</v>
      </c>
      <c r="G6663" s="46">
        <v>40</v>
      </c>
      <c r="H6663" s="46">
        <v>56</v>
      </c>
      <c r="I6663" s="46">
        <v>23</v>
      </c>
      <c r="J6663" t="s">
        <v>137</v>
      </c>
      <c r="K6663" t="s">
        <v>168</v>
      </c>
      <c r="L6663" s="46">
        <v>2607</v>
      </c>
      <c r="M6663" s="46">
        <v>35</v>
      </c>
      <c r="N6663" s="46">
        <v>32.6</v>
      </c>
      <c r="O6663" s="46">
        <v>113</v>
      </c>
      <c r="P6663" s="46">
        <f t="shared" si="764"/>
        <v>1</v>
      </c>
      <c r="R6663" s="67" t="s">
        <v>2790</v>
      </c>
      <c r="S6663" s="67">
        <f>COUNTIF(Y$2:$Y$100,R6663)</f>
        <v>0</v>
      </c>
      <c r="V6663" s="67">
        <f t="shared" si="761"/>
        <v>0</v>
      </c>
      <c r="X6663"/>
      <c r="Y6663" s="67" t="str">
        <f t="shared" si="762"/>
        <v xml:space="preserve"> </v>
      </c>
      <c r="AB6663" t="s">
        <v>168</v>
      </c>
      <c r="AC6663" s="46">
        <v>2607</v>
      </c>
      <c r="AD6663" s="46">
        <v>35</v>
      </c>
      <c r="AE6663" s="46">
        <v>32.6</v>
      </c>
      <c r="AF6663" s="46">
        <v>113</v>
      </c>
      <c r="AH6663" s="70" t="str">
        <f t="shared" si="765"/>
        <v/>
      </c>
      <c r="AI6663" s="70" t="str">
        <f t="shared" si="766"/>
        <v/>
      </c>
      <c r="AJ6663" s="70" t="str">
        <f t="shared" si="767"/>
        <v>X</v>
      </c>
      <c r="AK6663" s="70" t="str" cm="1">
        <f t="array" ref="AK6663">_xlfn.IFS(AH6663&lt;&gt;"","1",AI6663&lt;&gt;"","2",AJ6663&lt;&gt;"","3")</f>
        <v>3</v>
      </c>
    </row>
    <row r="6664" spans="1:37" x14ac:dyDescent="0.25">
      <c r="A6664" t="s">
        <v>1782</v>
      </c>
      <c r="B6664" t="s">
        <v>345</v>
      </c>
      <c r="C6664" s="67" t="str">
        <f t="shared" si="763"/>
        <v>Abigail Tahtinen</v>
      </c>
      <c r="D6664" s="71" t="str" cm="1">
        <f t="array" ref="D6664">_xlfn.IFS(AK6664="1",CONCATENATE(C6664,"Regional"),AK6664="2",CONCATENATE(C6664,"Sectional"),AK6664="3",CONCATENATE(C6664,COUNTIF($C$1:C6664,C6664)))</f>
        <v>Abigail Tahtinen6</v>
      </c>
      <c r="E6664" s="66">
        <v>45188.333333333336</v>
      </c>
      <c r="F6664" t="s">
        <v>2625</v>
      </c>
      <c r="G6664" s="46">
        <v>40</v>
      </c>
      <c r="H6664" s="46">
        <v>57</v>
      </c>
      <c r="I6664" s="46">
        <v>26</v>
      </c>
      <c r="J6664" t="s">
        <v>137</v>
      </c>
      <c r="K6664" t="s">
        <v>168</v>
      </c>
      <c r="L6664" s="46">
        <v>2607</v>
      </c>
      <c r="M6664" s="46">
        <v>35</v>
      </c>
      <c r="N6664" s="46">
        <v>32.6</v>
      </c>
      <c r="O6664" s="46">
        <v>113</v>
      </c>
      <c r="P6664" s="46">
        <f t="shared" si="764"/>
        <v>1</v>
      </c>
      <c r="R6664" s="67" t="s">
        <v>2788</v>
      </c>
      <c r="S6664" s="67">
        <f>COUNTIF(Y$2:$Y$100,R6664)</f>
        <v>0</v>
      </c>
      <c r="V6664" s="67">
        <f t="shared" si="761"/>
        <v>0</v>
      </c>
      <c r="X6664"/>
      <c r="Y6664" s="67" t="str">
        <f t="shared" si="762"/>
        <v xml:space="preserve"> </v>
      </c>
      <c r="AB6664" t="s">
        <v>168</v>
      </c>
      <c r="AC6664" s="46">
        <v>2607</v>
      </c>
      <c r="AD6664" s="46">
        <v>35</v>
      </c>
      <c r="AE6664" s="46">
        <v>32.6</v>
      </c>
      <c r="AF6664" s="46">
        <v>113</v>
      </c>
      <c r="AH6664" s="70" t="str">
        <f t="shared" si="765"/>
        <v/>
      </c>
      <c r="AI6664" s="70" t="str">
        <f t="shared" si="766"/>
        <v/>
      </c>
      <c r="AJ6664" s="70" t="str">
        <f t="shared" si="767"/>
        <v>X</v>
      </c>
      <c r="AK6664" s="70" t="str" cm="1">
        <f t="array" ref="AK6664">_xlfn.IFS(AH6664&lt;&gt;"","1",AI6664&lt;&gt;"","2",AJ6664&lt;&gt;"","3")</f>
        <v>3</v>
      </c>
    </row>
    <row r="6665" spans="1:37" x14ac:dyDescent="0.25">
      <c r="A6665" t="s">
        <v>851</v>
      </c>
      <c r="B6665" t="s">
        <v>561</v>
      </c>
      <c r="C6665" s="67" t="str">
        <f t="shared" si="763"/>
        <v>Maddie Inman</v>
      </c>
      <c r="D6665" s="71" t="str" cm="1">
        <f t="array" ref="D6665">_xlfn.IFS(AK6665="1",CONCATENATE(C6665,"Regional"),AK6665="2",CONCATENATE(C6665,"Sectional"),AK6665="3",CONCATENATE(C6665,COUNTIF($C$1:C6665,C6665)))</f>
        <v>Maddie Inman8</v>
      </c>
      <c r="E6665" s="66">
        <v>45188.333333333336</v>
      </c>
      <c r="F6665" t="s">
        <v>2625</v>
      </c>
      <c r="G6665" s="46">
        <v>40</v>
      </c>
      <c r="H6665" s="46">
        <v>58</v>
      </c>
      <c r="I6665" s="46">
        <v>27</v>
      </c>
      <c r="J6665" t="s">
        <v>137</v>
      </c>
      <c r="K6665" t="s">
        <v>168</v>
      </c>
      <c r="L6665" s="46">
        <v>2607</v>
      </c>
      <c r="M6665" s="46">
        <v>35</v>
      </c>
      <c r="N6665" s="46">
        <v>32.6</v>
      </c>
      <c r="O6665" s="46">
        <v>113</v>
      </c>
      <c r="P6665" s="46">
        <f t="shared" si="764"/>
        <v>1</v>
      </c>
      <c r="R6665" s="67" t="s">
        <v>1396</v>
      </c>
      <c r="S6665" s="67">
        <f>COUNTIF(Y$2:$Y$100,R6665)</f>
        <v>0</v>
      </c>
      <c r="V6665" s="67">
        <f t="shared" si="761"/>
        <v>0</v>
      </c>
      <c r="X6665"/>
      <c r="Y6665" s="67" t="str">
        <f t="shared" si="762"/>
        <v xml:space="preserve"> </v>
      </c>
      <c r="AB6665" t="s">
        <v>168</v>
      </c>
      <c r="AC6665" s="46">
        <v>2607</v>
      </c>
      <c r="AD6665" s="46">
        <v>35</v>
      </c>
      <c r="AE6665" s="46">
        <v>32.6</v>
      </c>
      <c r="AF6665" s="46">
        <v>113</v>
      </c>
      <c r="AH6665" s="70" t="str">
        <f t="shared" si="765"/>
        <v/>
      </c>
      <c r="AI6665" s="70" t="str">
        <f t="shared" si="766"/>
        <v/>
      </c>
      <c r="AJ6665" s="70" t="str">
        <f t="shared" si="767"/>
        <v>X</v>
      </c>
      <c r="AK6665" s="70" t="str" cm="1">
        <f t="array" ref="AK6665">_xlfn.IFS(AH6665&lt;&gt;"","1",AI6665&lt;&gt;"","2",AJ6665&lt;&gt;"","3")</f>
        <v>3</v>
      </c>
    </row>
    <row r="6666" spans="1:37" x14ac:dyDescent="0.25">
      <c r="A6666" t="s">
        <v>1778</v>
      </c>
      <c r="B6666" t="s">
        <v>1779</v>
      </c>
      <c r="C6666" s="67" t="str">
        <f t="shared" si="763"/>
        <v>Bethini Mosher</v>
      </c>
      <c r="D6666" s="71" t="str" cm="1">
        <f t="array" ref="D6666">_xlfn.IFS(AK6666="1",CONCATENATE(C6666,"Regional"),AK6666="2",CONCATENATE(C6666,"Sectional"),AK6666="3",CONCATENATE(C6666,COUNTIF($C$1:C6666,C6666)))</f>
        <v>Bethini Mosher8</v>
      </c>
      <c r="E6666" s="66">
        <v>45188.333333333336</v>
      </c>
      <c r="F6666" t="s">
        <v>2625</v>
      </c>
      <c r="G6666" s="46">
        <v>40</v>
      </c>
      <c r="H6666" s="46">
        <v>58</v>
      </c>
      <c r="I6666" s="46">
        <v>27</v>
      </c>
      <c r="J6666" t="s">
        <v>137</v>
      </c>
      <c r="K6666" t="s">
        <v>168</v>
      </c>
      <c r="L6666" s="46">
        <v>2607</v>
      </c>
      <c r="M6666" s="46">
        <v>35</v>
      </c>
      <c r="N6666" s="46">
        <v>32.6</v>
      </c>
      <c r="O6666" s="46">
        <v>113</v>
      </c>
      <c r="P6666" s="46">
        <f t="shared" si="764"/>
        <v>1</v>
      </c>
      <c r="R6666" s="67" t="s">
        <v>2783</v>
      </c>
      <c r="S6666" s="67">
        <f>COUNTIF(Y$2:$Y$100,R6666)</f>
        <v>0</v>
      </c>
      <c r="V6666" s="67">
        <f t="shared" si="761"/>
        <v>0</v>
      </c>
      <c r="X6666"/>
      <c r="Y6666" s="67" t="str">
        <f t="shared" si="762"/>
        <v xml:space="preserve"> </v>
      </c>
      <c r="AB6666" t="s">
        <v>168</v>
      </c>
      <c r="AC6666" s="46">
        <v>2607</v>
      </c>
      <c r="AD6666" s="46">
        <v>35</v>
      </c>
      <c r="AE6666" s="46">
        <v>32.6</v>
      </c>
      <c r="AF6666" s="46">
        <v>113</v>
      </c>
      <c r="AH6666" s="70" t="str">
        <f t="shared" si="765"/>
        <v/>
      </c>
      <c r="AI6666" s="70" t="str">
        <f t="shared" si="766"/>
        <v/>
      </c>
      <c r="AJ6666" s="70" t="str">
        <f t="shared" si="767"/>
        <v>X</v>
      </c>
      <c r="AK6666" s="70" t="str" cm="1">
        <f t="array" ref="AK6666">_xlfn.IFS(AH6666&lt;&gt;"","1",AI6666&lt;&gt;"","2",AJ6666&lt;&gt;"","3")</f>
        <v>3</v>
      </c>
    </row>
    <row r="6667" spans="1:37" x14ac:dyDescent="0.25">
      <c r="A6667" t="s">
        <v>370</v>
      </c>
      <c r="B6667" t="s">
        <v>593</v>
      </c>
      <c r="C6667" s="67" t="str">
        <f t="shared" si="763"/>
        <v>Bryn Thompson</v>
      </c>
      <c r="D6667" s="71" t="str" cm="1">
        <f t="array" ref="D6667">_xlfn.IFS(AK6667="1",CONCATENATE(C6667,"Regional"),AK6667="2",CONCATENATE(C6667,"Sectional"),AK6667="3",CONCATENATE(C6667,COUNTIF($C$1:C6667,C6667)))</f>
        <v>Bryn Thompson6</v>
      </c>
      <c r="E6667" s="66">
        <v>45188.333333333336</v>
      </c>
      <c r="F6667" t="s">
        <v>2625</v>
      </c>
      <c r="G6667" s="46">
        <v>40</v>
      </c>
      <c r="H6667" s="46">
        <v>58</v>
      </c>
      <c r="I6667" s="46">
        <v>27</v>
      </c>
      <c r="J6667" t="s">
        <v>137</v>
      </c>
      <c r="K6667" t="s">
        <v>168</v>
      </c>
      <c r="L6667" s="46">
        <v>2607</v>
      </c>
      <c r="M6667" s="46">
        <v>35</v>
      </c>
      <c r="N6667" s="46">
        <v>32.6</v>
      </c>
      <c r="O6667" s="46">
        <v>113</v>
      </c>
      <c r="P6667" s="46">
        <f t="shared" si="764"/>
        <v>1</v>
      </c>
      <c r="R6667" s="67" t="s">
        <v>2786</v>
      </c>
      <c r="S6667" s="67">
        <f>COUNTIF(Y$2:$Y$100,R6667)</f>
        <v>0</v>
      </c>
      <c r="V6667" s="67">
        <f t="shared" si="761"/>
        <v>0</v>
      </c>
      <c r="X6667"/>
      <c r="Y6667" s="67" t="str">
        <f t="shared" si="762"/>
        <v xml:space="preserve"> </v>
      </c>
      <c r="AB6667" t="s">
        <v>168</v>
      </c>
      <c r="AC6667" s="46">
        <v>2607</v>
      </c>
      <c r="AD6667" s="46">
        <v>35</v>
      </c>
      <c r="AE6667" s="46">
        <v>32.6</v>
      </c>
      <c r="AF6667" s="46">
        <v>113</v>
      </c>
      <c r="AH6667" s="70" t="str">
        <f t="shared" si="765"/>
        <v/>
      </c>
      <c r="AI6667" s="70" t="str">
        <f t="shared" si="766"/>
        <v/>
      </c>
      <c r="AJ6667" s="70" t="str">
        <f t="shared" si="767"/>
        <v>X</v>
      </c>
      <c r="AK6667" s="70" t="str" cm="1">
        <f t="array" ref="AK6667">_xlfn.IFS(AH6667&lt;&gt;"","1",AI6667&lt;&gt;"","2",AJ6667&lt;&gt;"","3")</f>
        <v>3</v>
      </c>
    </row>
    <row r="6668" spans="1:37" x14ac:dyDescent="0.25">
      <c r="A6668" t="s">
        <v>1776</v>
      </c>
      <c r="B6668" t="s">
        <v>1777</v>
      </c>
      <c r="C6668" s="67" t="str">
        <f t="shared" si="763"/>
        <v>Jayda Wellnitz</v>
      </c>
      <c r="D6668" s="71" t="str" cm="1">
        <f t="array" ref="D6668">_xlfn.IFS(AK6668="1",CONCATENATE(C6668,"Regional"),AK6668="2",CONCATENATE(C6668,"Sectional"),AK6668="3",CONCATENATE(C6668,COUNTIF($C$1:C6668,C6668)))</f>
        <v>Jayda Wellnitz8</v>
      </c>
      <c r="E6668" s="66">
        <v>45188.333333333336</v>
      </c>
      <c r="F6668" t="s">
        <v>2625</v>
      </c>
      <c r="G6668" s="46">
        <v>40</v>
      </c>
      <c r="H6668" s="46">
        <v>59</v>
      </c>
      <c r="I6668" s="46">
        <v>30</v>
      </c>
      <c r="J6668" t="s">
        <v>137</v>
      </c>
      <c r="K6668" t="s">
        <v>168</v>
      </c>
      <c r="L6668" s="46">
        <v>2607</v>
      </c>
      <c r="M6668" s="46">
        <v>35</v>
      </c>
      <c r="N6668" s="46">
        <v>32.6</v>
      </c>
      <c r="O6668" s="46">
        <v>113</v>
      </c>
      <c r="P6668" s="46">
        <f t="shared" si="764"/>
        <v>1</v>
      </c>
      <c r="R6668" s="67" t="s">
        <v>2782</v>
      </c>
      <c r="S6668" s="67">
        <f>COUNTIF(Y$2:$Y$100,R6668)</f>
        <v>0</v>
      </c>
      <c r="V6668" s="67">
        <f t="shared" si="761"/>
        <v>0</v>
      </c>
      <c r="X6668"/>
      <c r="Y6668" s="67" t="str">
        <f t="shared" si="762"/>
        <v xml:space="preserve"> </v>
      </c>
      <c r="AB6668" t="s">
        <v>168</v>
      </c>
      <c r="AC6668" s="46">
        <v>2607</v>
      </c>
      <c r="AD6668" s="46">
        <v>35</v>
      </c>
      <c r="AE6668" s="46">
        <v>32.6</v>
      </c>
      <c r="AF6668" s="46">
        <v>113</v>
      </c>
      <c r="AH6668" s="70" t="str">
        <f t="shared" si="765"/>
        <v/>
      </c>
      <c r="AI6668" s="70" t="str">
        <f t="shared" si="766"/>
        <v/>
      </c>
      <c r="AJ6668" s="70" t="str">
        <f t="shared" si="767"/>
        <v>X</v>
      </c>
      <c r="AK6668" s="70" t="str" cm="1">
        <f t="array" ref="AK6668">_xlfn.IFS(AH6668&lt;&gt;"","1",AI6668&lt;&gt;"","2",AJ6668&lt;&gt;"","3")</f>
        <v>3</v>
      </c>
    </row>
    <row r="6669" spans="1:37" x14ac:dyDescent="0.25">
      <c r="A6669" t="s">
        <v>1775</v>
      </c>
      <c r="B6669" t="s">
        <v>362</v>
      </c>
      <c r="C6669" s="67" t="str">
        <f t="shared" si="763"/>
        <v>Emma Staack</v>
      </c>
      <c r="D6669" s="71" t="str" cm="1">
        <f t="array" ref="D6669">_xlfn.IFS(AK6669="1",CONCATENATE(C6669,"Regional"),AK6669="2",CONCATENATE(C6669,"Sectional"),AK6669="3",CONCATENATE(C6669,COUNTIF($C$1:C6669,C6669)))</f>
        <v>Emma Staack6</v>
      </c>
      <c r="E6669" s="66">
        <v>45188.333333333336</v>
      </c>
      <c r="F6669" t="s">
        <v>2625</v>
      </c>
      <c r="G6669" s="46">
        <v>40</v>
      </c>
      <c r="H6669" s="46">
        <v>59</v>
      </c>
      <c r="I6669" s="46">
        <v>30</v>
      </c>
      <c r="J6669" t="s">
        <v>137</v>
      </c>
      <c r="K6669" t="s">
        <v>168</v>
      </c>
      <c r="L6669" s="46">
        <v>2607</v>
      </c>
      <c r="M6669" s="46">
        <v>35</v>
      </c>
      <c r="N6669" s="46">
        <v>32.6</v>
      </c>
      <c r="O6669" s="46">
        <v>113</v>
      </c>
      <c r="P6669" s="46">
        <f t="shared" si="764"/>
        <v>1</v>
      </c>
      <c r="R6669" s="67" t="s">
        <v>2781</v>
      </c>
      <c r="S6669" s="67">
        <f>COUNTIF(Y$2:$Y$100,R6669)</f>
        <v>0</v>
      </c>
      <c r="V6669" s="67">
        <f t="shared" si="761"/>
        <v>0</v>
      </c>
      <c r="X6669"/>
      <c r="Y6669" s="67" t="str">
        <f t="shared" si="762"/>
        <v xml:space="preserve"> </v>
      </c>
      <c r="AB6669" t="s">
        <v>168</v>
      </c>
      <c r="AC6669" s="46">
        <v>2607</v>
      </c>
      <c r="AD6669" s="46">
        <v>35</v>
      </c>
      <c r="AE6669" s="46">
        <v>32.6</v>
      </c>
      <c r="AF6669" s="46">
        <v>113</v>
      </c>
      <c r="AH6669" s="70" t="str">
        <f t="shared" si="765"/>
        <v/>
      </c>
      <c r="AI6669" s="70" t="str">
        <f t="shared" si="766"/>
        <v/>
      </c>
      <c r="AJ6669" s="70" t="str">
        <f t="shared" si="767"/>
        <v>X</v>
      </c>
      <c r="AK6669" s="70" t="str" cm="1">
        <f t="array" ref="AK6669">_xlfn.IFS(AH6669&lt;&gt;"","1",AI6669&lt;&gt;"","2",AJ6669&lt;&gt;"","3")</f>
        <v>3</v>
      </c>
    </row>
    <row r="6670" spans="1:37" x14ac:dyDescent="0.25">
      <c r="A6670" t="s">
        <v>847</v>
      </c>
      <c r="B6670" t="s">
        <v>848</v>
      </c>
      <c r="C6670" s="67" t="str">
        <f t="shared" si="763"/>
        <v>Isabella Crossen</v>
      </c>
      <c r="D6670" s="71" t="str" cm="1">
        <f t="array" ref="D6670">_xlfn.IFS(AK6670="1",CONCATENATE(C6670,"Regional"),AK6670="2",CONCATENATE(C6670,"Sectional"),AK6670="3",CONCATENATE(C6670,COUNTIF($C$1:C6670,C6670)))</f>
        <v>Isabella Crossen5</v>
      </c>
      <c r="E6670" s="66">
        <v>45188.333333333336</v>
      </c>
      <c r="F6670" t="s">
        <v>2625</v>
      </c>
      <c r="G6670" s="46">
        <v>40</v>
      </c>
      <c r="H6670" s="46">
        <v>60</v>
      </c>
      <c r="I6670" s="46">
        <v>32</v>
      </c>
      <c r="J6670" t="s">
        <v>137</v>
      </c>
      <c r="K6670" t="s">
        <v>168</v>
      </c>
      <c r="L6670" s="46">
        <v>2607</v>
      </c>
      <c r="M6670" s="46">
        <v>35</v>
      </c>
      <c r="N6670" s="46">
        <v>32.6</v>
      </c>
      <c r="O6670" s="46">
        <v>113</v>
      </c>
      <c r="P6670" s="46">
        <f t="shared" si="764"/>
        <v>1</v>
      </c>
      <c r="R6670" s="67" t="s">
        <v>1394</v>
      </c>
      <c r="S6670" s="67">
        <f>COUNTIF(Y$2:$Y$100,R6670)</f>
        <v>0</v>
      </c>
      <c r="V6670" s="67">
        <f t="shared" si="761"/>
        <v>0</v>
      </c>
      <c r="X6670"/>
      <c r="Y6670" s="67" t="str">
        <f t="shared" si="762"/>
        <v xml:space="preserve"> </v>
      </c>
      <c r="AB6670" t="s">
        <v>168</v>
      </c>
      <c r="AC6670" s="46">
        <v>2607</v>
      </c>
      <c r="AD6670" s="46">
        <v>35</v>
      </c>
      <c r="AE6670" s="46">
        <v>32.6</v>
      </c>
      <c r="AF6670" s="46">
        <v>113</v>
      </c>
      <c r="AH6670" s="70" t="str">
        <f t="shared" si="765"/>
        <v/>
      </c>
      <c r="AI6670" s="70" t="str">
        <f t="shared" si="766"/>
        <v/>
      </c>
      <c r="AJ6670" s="70" t="str">
        <f t="shared" si="767"/>
        <v>X</v>
      </c>
      <c r="AK6670" s="70" t="str" cm="1">
        <f t="array" ref="AK6670">_xlfn.IFS(AH6670&lt;&gt;"","1",AI6670&lt;&gt;"","2",AJ6670&lt;&gt;"","3")</f>
        <v>3</v>
      </c>
    </row>
    <row r="6671" spans="1:37" x14ac:dyDescent="0.25">
      <c r="A6671" t="s">
        <v>1788</v>
      </c>
      <c r="B6671" t="s">
        <v>1789</v>
      </c>
      <c r="C6671" s="67" t="str">
        <f t="shared" si="763"/>
        <v>Calla Nogalski</v>
      </c>
      <c r="D6671" s="71" t="str" cm="1">
        <f t="array" ref="D6671">_xlfn.IFS(AK6671="1",CONCATENATE(C6671,"Regional"),AK6671="2",CONCATENATE(C6671,"Sectional"),AK6671="3",CONCATENATE(C6671,COUNTIF($C$1:C6671,C6671)))</f>
        <v>Calla Nogalski7</v>
      </c>
      <c r="E6671" s="66">
        <v>45188.333333333336</v>
      </c>
      <c r="F6671" t="s">
        <v>2625</v>
      </c>
      <c r="G6671" s="46">
        <v>40</v>
      </c>
      <c r="H6671" s="46">
        <v>63</v>
      </c>
      <c r="I6671" s="46">
        <v>33</v>
      </c>
      <c r="J6671" t="s">
        <v>137</v>
      </c>
      <c r="K6671" t="s">
        <v>168</v>
      </c>
      <c r="L6671" s="46">
        <v>2607</v>
      </c>
      <c r="M6671" s="46">
        <v>35</v>
      </c>
      <c r="N6671" s="46">
        <v>32.6</v>
      </c>
      <c r="O6671" s="46">
        <v>113</v>
      </c>
      <c r="P6671" s="46">
        <f t="shared" si="764"/>
        <v>1</v>
      </c>
      <c r="R6671" s="67" t="s">
        <v>2793</v>
      </c>
      <c r="S6671" s="67">
        <f>COUNTIF(Y$2:$Y$100,R6671)</f>
        <v>0</v>
      </c>
      <c r="V6671" s="67">
        <f t="shared" si="761"/>
        <v>0</v>
      </c>
      <c r="X6671"/>
      <c r="Y6671" s="67" t="str">
        <f t="shared" si="762"/>
        <v xml:space="preserve"> </v>
      </c>
      <c r="AB6671" t="s">
        <v>168</v>
      </c>
      <c r="AC6671" s="46">
        <v>2607</v>
      </c>
      <c r="AD6671" s="46">
        <v>35</v>
      </c>
      <c r="AE6671" s="46">
        <v>32.6</v>
      </c>
      <c r="AF6671" s="46">
        <v>113</v>
      </c>
      <c r="AH6671" s="70" t="str">
        <f t="shared" si="765"/>
        <v/>
      </c>
      <c r="AI6671" s="70" t="str">
        <f t="shared" si="766"/>
        <v/>
      </c>
      <c r="AJ6671" s="70" t="str">
        <f t="shared" si="767"/>
        <v>X</v>
      </c>
      <c r="AK6671" s="70" t="str" cm="1">
        <f t="array" ref="AK6671">_xlfn.IFS(AH6671&lt;&gt;"","1",AI6671&lt;&gt;"","2",AJ6671&lt;&gt;"","3")</f>
        <v>3</v>
      </c>
    </row>
    <row r="6672" spans="1:37" x14ac:dyDescent="0.25">
      <c r="A6672" t="s">
        <v>2060</v>
      </c>
      <c r="B6672" t="s">
        <v>496</v>
      </c>
      <c r="C6672" s="67" t="str">
        <f t="shared" si="763"/>
        <v>Josie Punsel</v>
      </c>
      <c r="D6672" s="71" t="str" cm="1">
        <f t="array" ref="D6672">_xlfn.IFS(AK6672="1",CONCATENATE(C6672,"Regional"),AK6672="2",CONCATENATE(C6672,"Sectional"),AK6672="3",CONCATENATE(C6672,COUNTIF($C$1:C6672,C6672)))</f>
        <v>Josie Punsel2</v>
      </c>
      <c r="E6672" s="66">
        <v>45188.333333333336</v>
      </c>
      <c r="F6672" t="s">
        <v>2625</v>
      </c>
      <c r="G6672" s="46">
        <v>40</v>
      </c>
      <c r="H6672" s="46">
        <v>64</v>
      </c>
      <c r="I6672" s="46">
        <v>34</v>
      </c>
      <c r="J6672" t="s">
        <v>137</v>
      </c>
      <c r="K6672" t="s">
        <v>168</v>
      </c>
      <c r="L6672" s="46">
        <v>2607</v>
      </c>
      <c r="M6672" s="46">
        <v>35</v>
      </c>
      <c r="N6672" s="46">
        <v>32.6</v>
      </c>
      <c r="O6672" s="46">
        <v>113</v>
      </c>
      <c r="P6672" s="46">
        <f t="shared" si="764"/>
        <v>1</v>
      </c>
      <c r="R6672" s="67" t="s">
        <v>3082</v>
      </c>
      <c r="S6672" s="67">
        <f>COUNTIF(Y$2:$Y$100,R6672)</f>
        <v>0</v>
      </c>
      <c r="V6672" s="67">
        <f t="shared" ref="V6672:V6735" si="768">COUNTIF(R6672:R9299,Y6672)</f>
        <v>0</v>
      </c>
      <c r="X6672"/>
      <c r="Y6672" s="67" t="str">
        <f t="shared" si="762"/>
        <v xml:space="preserve"> </v>
      </c>
      <c r="AB6672" t="s">
        <v>168</v>
      </c>
      <c r="AC6672" s="46">
        <v>2607</v>
      </c>
      <c r="AD6672" s="46">
        <v>35</v>
      </c>
      <c r="AE6672" s="46">
        <v>32.6</v>
      </c>
      <c r="AF6672" s="46">
        <v>113</v>
      </c>
      <c r="AH6672" s="70" t="str">
        <f t="shared" si="765"/>
        <v/>
      </c>
      <c r="AI6672" s="70" t="str">
        <f t="shared" si="766"/>
        <v/>
      </c>
      <c r="AJ6672" s="70" t="str">
        <f t="shared" si="767"/>
        <v>X</v>
      </c>
      <c r="AK6672" s="70" t="str" cm="1">
        <f t="array" ref="AK6672">_xlfn.IFS(AH6672&lt;&gt;"","1",AI6672&lt;&gt;"","2",AJ6672&lt;&gt;"","3")</f>
        <v>3</v>
      </c>
    </row>
    <row r="6673" spans="1:37" x14ac:dyDescent="0.25">
      <c r="A6673" t="s">
        <v>862</v>
      </c>
      <c r="B6673" t="s">
        <v>564</v>
      </c>
      <c r="C6673" s="67" t="str">
        <f t="shared" si="763"/>
        <v>Evelyn Millard</v>
      </c>
      <c r="D6673" s="71" t="str" cm="1">
        <f t="array" ref="D6673">_xlfn.IFS(AK6673="1",CONCATENATE(C6673,"Regional"),AK6673="2",CONCATENATE(C6673,"Sectional"),AK6673="3",CONCATENATE(C6673,COUNTIF($C$1:C6673,C6673)))</f>
        <v>Evelyn Millard8</v>
      </c>
      <c r="E6673" s="66">
        <v>45188.333333333336</v>
      </c>
      <c r="F6673" t="s">
        <v>2625</v>
      </c>
      <c r="G6673" s="46">
        <v>40</v>
      </c>
      <c r="H6673" s="46">
        <v>65</v>
      </c>
      <c r="I6673" s="46">
        <v>35</v>
      </c>
      <c r="J6673" t="s">
        <v>137</v>
      </c>
      <c r="K6673" t="s">
        <v>168</v>
      </c>
      <c r="L6673" s="46">
        <v>2607</v>
      </c>
      <c r="M6673" s="46">
        <v>35</v>
      </c>
      <c r="N6673" s="46">
        <v>32.6</v>
      </c>
      <c r="O6673" s="46">
        <v>113</v>
      </c>
      <c r="P6673" s="46">
        <f t="shared" si="764"/>
        <v>1</v>
      </c>
      <c r="R6673" s="67" t="s">
        <v>1404</v>
      </c>
      <c r="S6673" s="67">
        <f>COUNTIF(Y$2:$Y$100,R6673)</f>
        <v>0</v>
      </c>
      <c r="V6673" s="67">
        <f t="shared" si="768"/>
        <v>0</v>
      </c>
      <c r="X6673"/>
      <c r="Y6673" s="67" t="str">
        <f t="shared" si="762"/>
        <v xml:space="preserve"> </v>
      </c>
      <c r="AB6673" t="s">
        <v>168</v>
      </c>
      <c r="AC6673" s="46">
        <v>2607</v>
      </c>
      <c r="AD6673" s="46">
        <v>35</v>
      </c>
      <c r="AE6673" s="46">
        <v>32.6</v>
      </c>
      <c r="AF6673" s="46">
        <v>113</v>
      </c>
      <c r="AH6673" s="70" t="str">
        <f t="shared" si="765"/>
        <v/>
      </c>
      <c r="AI6673" s="70" t="str">
        <f t="shared" si="766"/>
        <v/>
      </c>
      <c r="AJ6673" s="70" t="str">
        <f t="shared" si="767"/>
        <v>X</v>
      </c>
      <c r="AK6673" s="70" t="str" cm="1">
        <f t="array" ref="AK6673">_xlfn.IFS(AH6673&lt;&gt;"","1",AI6673&lt;&gt;"","2",AJ6673&lt;&gt;"","3")</f>
        <v>3</v>
      </c>
    </row>
    <row r="6674" spans="1:37" x14ac:dyDescent="0.25">
      <c r="A6674" t="s">
        <v>2159</v>
      </c>
      <c r="B6674" t="s">
        <v>362</v>
      </c>
      <c r="C6674" s="67" t="str">
        <f t="shared" si="763"/>
        <v>Emma Hammond</v>
      </c>
      <c r="D6674" s="71" t="str" cm="1">
        <f t="array" ref="D6674">_xlfn.IFS(AK6674="1",CONCATENATE(C6674,"Regional"),AK6674="2",CONCATENATE(C6674,"Sectional"),AK6674="3",CONCATENATE(C6674,COUNTIF($C$1:C6674,C6674)))</f>
        <v>Emma Hammond4</v>
      </c>
      <c r="E6674" s="66">
        <v>45188.333333333336</v>
      </c>
      <c r="F6674" t="s">
        <v>2625</v>
      </c>
      <c r="G6674" s="46">
        <v>40</v>
      </c>
      <c r="H6674" s="46">
        <v>65</v>
      </c>
      <c r="I6674" s="46">
        <v>35</v>
      </c>
      <c r="J6674" t="s">
        <v>137</v>
      </c>
      <c r="K6674" t="s">
        <v>168</v>
      </c>
      <c r="L6674" s="46">
        <v>2607</v>
      </c>
      <c r="M6674" s="46">
        <v>35</v>
      </c>
      <c r="N6674" s="46">
        <v>32.6</v>
      </c>
      <c r="O6674" s="46">
        <v>113</v>
      </c>
      <c r="P6674" s="46">
        <f t="shared" si="764"/>
        <v>1</v>
      </c>
      <c r="R6674" s="67" t="s">
        <v>3184</v>
      </c>
      <c r="S6674" s="67">
        <f>COUNTIF(Y$2:$Y$100,R6674)</f>
        <v>0</v>
      </c>
      <c r="V6674" s="67">
        <f t="shared" si="768"/>
        <v>0</v>
      </c>
      <c r="X6674"/>
      <c r="Y6674" s="67" t="str">
        <f t="shared" si="762"/>
        <v xml:space="preserve"> </v>
      </c>
      <c r="AB6674" t="s">
        <v>168</v>
      </c>
      <c r="AC6674" s="46">
        <v>2607</v>
      </c>
      <c r="AD6674" s="46">
        <v>35</v>
      </c>
      <c r="AE6674" s="46">
        <v>32.6</v>
      </c>
      <c r="AF6674" s="46">
        <v>113</v>
      </c>
      <c r="AH6674" s="70" t="str">
        <f t="shared" si="765"/>
        <v/>
      </c>
      <c r="AI6674" s="70" t="str">
        <f t="shared" si="766"/>
        <v/>
      </c>
      <c r="AJ6674" s="70" t="str">
        <f t="shared" si="767"/>
        <v>X</v>
      </c>
      <c r="AK6674" s="70" t="str" cm="1">
        <f t="array" ref="AK6674">_xlfn.IFS(AH6674&lt;&gt;"","1",AI6674&lt;&gt;"","2",AJ6674&lt;&gt;"","3")</f>
        <v>3</v>
      </c>
    </row>
    <row r="6675" spans="1:37" x14ac:dyDescent="0.25">
      <c r="A6675" t="s">
        <v>267</v>
      </c>
      <c r="B6675" t="s">
        <v>535</v>
      </c>
      <c r="C6675" s="67" t="str">
        <f t="shared" si="763"/>
        <v>Rachel Hendrickson</v>
      </c>
      <c r="D6675" s="71" t="str" cm="1">
        <f t="array" ref="D6675">_xlfn.IFS(AK6675="1",CONCATENATE(C6675,"Regional"),AK6675="2",CONCATENATE(C6675,"Sectional"),AK6675="3",CONCATENATE(C6675,COUNTIF($C$1:C6675,C6675)))</f>
        <v>Rachel Hendrickson5</v>
      </c>
      <c r="E6675" s="66">
        <v>45188.333333333336</v>
      </c>
      <c r="F6675" t="s">
        <v>2625</v>
      </c>
      <c r="G6675" s="46">
        <v>40</v>
      </c>
      <c r="H6675" s="46">
        <v>66</v>
      </c>
      <c r="I6675" s="46">
        <v>37</v>
      </c>
      <c r="J6675" t="s">
        <v>137</v>
      </c>
      <c r="K6675" t="s">
        <v>168</v>
      </c>
      <c r="L6675" s="46">
        <v>2607</v>
      </c>
      <c r="M6675" s="46">
        <v>35</v>
      </c>
      <c r="N6675" s="46">
        <v>32.6</v>
      </c>
      <c r="O6675" s="46">
        <v>113</v>
      </c>
      <c r="P6675" s="46">
        <f t="shared" si="764"/>
        <v>1</v>
      </c>
      <c r="R6675" s="67" t="s">
        <v>3084</v>
      </c>
      <c r="S6675" s="67">
        <f>COUNTIF(Y$2:$Y$100,R6675)</f>
        <v>0</v>
      </c>
      <c r="V6675" s="67">
        <f t="shared" si="768"/>
        <v>0</v>
      </c>
      <c r="X6675"/>
      <c r="Y6675" s="67" t="str">
        <f t="shared" si="762"/>
        <v xml:space="preserve"> </v>
      </c>
      <c r="AB6675" t="s">
        <v>168</v>
      </c>
      <c r="AC6675" s="46">
        <v>2607</v>
      </c>
      <c r="AD6675" s="46">
        <v>35</v>
      </c>
      <c r="AE6675" s="46">
        <v>32.6</v>
      </c>
      <c r="AF6675" s="46">
        <v>113</v>
      </c>
      <c r="AH6675" s="70" t="str">
        <f t="shared" si="765"/>
        <v/>
      </c>
      <c r="AI6675" s="70" t="str">
        <f t="shared" si="766"/>
        <v/>
      </c>
      <c r="AJ6675" s="70" t="str">
        <f t="shared" si="767"/>
        <v>X</v>
      </c>
      <c r="AK6675" s="70" t="str" cm="1">
        <f t="array" ref="AK6675">_xlfn.IFS(AH6675&lt;&gt;"","1",AI6675&lt;&gt;"","2",AJ6675&lt;&gt;"","3")</f>
        <v>3</v>
      </c>
    </row>
    <row r="6676" spans="1:37" x14ac:dyDescent="0.25">
      <c r="A6676" t="s">
        <v>1790</v>
      </c>
      <c r="B6676" t="s">
        <v>1791</v>
      </c>
      <c r="C6676" s="67" t="str">
        <f t="shared" si="763"/>
        <v>Lillyana Watters</v>
      </c>
      <c r="D6676" s="71" t="str" cm="1">
        <f t="array" ref="D6676">_xlfn.IFS(AK6676="1",CONCATENATE(C6676,"Regional"),AK6676="2",CONCATENATE(C6676,"Sectional"),AK6676="3",CONCATENATE(C6676,COUNTIF($C$1:C6676,C6676)))</f>
        <v>Lillyana Watters7</v>
      </c>
      <c r="E6676" s="66">
        <v>45188.333333333336</v>
      </c>
      <c r="F6676" t="s">
        <v>2625</v>
      </c>
      <c r="G6676" s="46">
        <v>40</v>
      </c>
      <c r="H6676" s="46">
        <v>66</v>
      </c>
      <c r="I6676" s="46">
        <v>37</v>
      </c>
      <c r="J6676" t="s">
        <v>137</v>
      </c>
      <c r="K6676" t="s">
        <v>168</v>
      </c>
      <c r="L6676" s="46">
        <v>2607</v>
      </c>
      <c r="M6676" s="46">
        <v>35</v>
      </c>
      <c r="N6676" s="46">
        <v>32.6</v>
      </c>
      <c r="O6676" s="46">
        <v>113</v>
      </c>
      <c r="P6676" s="46">
        <f t="shared" si="764"/>
        <v>1</v>
      </c>
      <c r="R6676" s="67" t="s">
        <v>2794</v>
      </c>
      <c r="S6676" s="67">
        <f>COUNTIF(Y$2:$Y$100,R6676)</f>
        <v>0</v>
      </c>
      <c r="V6676" s="67">
        <f t="shared" si="768"/>
        <v>0</v>
      </c>
      <c r="X6676"/>
      <c r="Y6676" s="67" t="str">
        <f t="shared" si="762"/>
        <v xml:space="preserve"> </v>
      </c>
      <c r="AB6676" t="s">
        <v>168</v>
      </c>
      <c r="AC6676" s="46">
        <v>2607</v>
      </c>
      <c r="AD6676" s="46">
        <v>35</v>
      </c>
      <c r="AE6676" s="46">
        <v>32.6</v>
      </c>
      <c r="AF6676" s="46">
        <v>113</v>
      </c>
      <c r="AH6676" s="70" t="str">
        <f t="shared" si="765"/>
        <v/>
      </c>
      <c r="AI6676" s="70" t="str">
        <f t="shared" si="766"/>
        <v/>
      </c>
      <c r="AJ6676" s="70" t="str">
        <f t="shared" si="767"/>
        <v>X</v>
      </c>
      <c r="AK6676" s="70" t="str" cm="1">
        <f t="array" ref="AK6676">_xlfn.IFS(AH6676&lt;&gt;"","1",AI6676&lt;&gt;"","2",AJ6676&lt;&gt;"","3")</f>
        <v>3</v>
      </c>
    </row>
    <row r="6677" spans="1:37" x14ac:dyDescent="0.25">
      <c r="A6677" t="s">
        <v>3411</v>
      </c>
      <c r="B6677" t="s">
        <v>2698</v>
      </c>
      <c r="C6677" s="67" t="str">
        <f t="shared" si="763"/>
        <v>Portia Segerstrom</v>
      </c>
      <c r="D6677" s="71" t="str" cm="1">
        <f t="array" ref="D6677">_xlfn.IFS(AK6677="1",CONCATENATE(C6677,"Regional"),AK6677="2",CONCATENATE(C6677,"Sectional"),AK6677="3",CONCATENATE(C6677,COUNTIF($C$1:C6677,C6677)))</f>
        <v>Portia Segerstrom7</v>
      </c>
      <c r="E6677" s="66">
        <v>45188.333333333336</v>
      </c>
      <c r="F6677" t="s">
        <v>2625</v>
      </c>
      <c r="G6677" s="46">
        <v>40</v>
      </c>
      <c r="H6677" s="46">
        <v>67</v>
      </c>
      <c r="I6677" s="46">
        <v>39</v>
      </c>
      <c r="J6677" t="s">
        <v>137</v>
      </c>
      <c r="K6677" t="s">
        <v>168</v>
      </c>
      <c r="L6677" s="46">
        <v>2607</v>
      </c>
      <c r="M6677" s="46">
        <v>35</v>
      </c>
      <c r="N6677" s="46">
        <v>32.6</v>
      </c>
      <c r="O6677" s="46">
        <v>113</v>
      </c>
      <c r="P6677" s="46">
        <f t="shared" si="764"/>
        <v>1</v>
      </c>
      <c r="R6677" s="67" t="s">
        <v>3567</v>
      </c>
      <c r="S6677" s="67">
        <f>COUNTIF(Y$2:$Y$100,R6677)</f>
        <v>0</v>
      </c>
      <c r="V6677" s="67">
        <f t="shared" si="768"/>
        <v>0</v>
      </c>
      <c r="X6677"/>
      <c r="Y6677" s="67" t="str">
        <f t="shared" si="762"/>
        <v xml:space="preserve"> </v>
      </c>
      <c r="AB6677" t="s">
        <v>168</v>
      </c>
      <c r="AC6677" s="46">
        <v>2607</v>
      </c>
      <c r="AD6677" s="46">
        <v>35</v>
      </c>
      <c r="AE6677" s="46">
        <v>32.6</v>
      </c>
      <c r="AF6677" s="46">
        <v>113</v>
      </c>
      <c r="AH6677" s="70" t="str">
        <f t="shared" si="765"/>
        <v/>
      </c>
      <c r="AI6677" s="70" t="str">
        <f t="shared" si="766"/>
        <v/>
      </c>
      <c r="AJ6677" s="70" t="str">
        <f t="shared" si="767"/>
        <v>X</v>
      </c>
      <c r="AK6677" s="70" t="str" cm="1">
        <f t="array" ref="AK6677">_xlfn.IFS(AH6677&lt;&gt;"","1",AI6677&lt;&gt;"","2",AJ6677&lt;&gt;"","3")</f>
        <v>3</v>
      </c>
    </row>
    <row r="6678" spans="1:37" x14ac:dyDescent="0.25">
      <c r="A6678" t="s">
        <v>1781</v>
      </c>
      <c r="B6678" t="s">
        <v>1029</v>
      </c>
      <c r="C6678" s="67" t="str">
        <f t="shared" si="763"/>
        <v>Callie Suick</v>
      </c>
      <c r="D6678" s="71" t="str" cm="1">
        <f t="array" ref="D6678">_xlfn.IFS(AK6678="1",CONCATENATE(C6678,"Regional"),AK6678="2",CONCATENATE(C6678,"Sectional"),AK6678="3",CONCATENATE(C6678,COUNTIF($C$1:C6678,C6678)))</f>
        <v>Callie Suick4</v>
      </c>
      <c r="E6678" s="66">
        <v>45188.333333333336</v>
      </c>
      <c r="F6678" t="s">
        <v>2625</v>
      </c>
      <c r="G6678" s="46">
        <v>40</v>
      </c>
      <c r="H6678" s="46">
        <v>69</v>
      </c>
      <c r="I6678" s="46">
        <v>40</v>
      </c>
      <c r="J6678" t="s">
        <v>137</v>
      </c>
      <c r="K6678" t="s">
        <v>168</v>
      </c>
      <c r="L6678" s="46">
        <v>2607</v>
      </c>
      <c r="M6678" s="46">
        <v>35</v>
      </c>
      <c r="N6678" s="46">
        <v>32.6</v>
      </c>
      <c r="O6678" s="46">
        <v>113</v>
      </c>
      <c r="P6678" s="46">
        <f t="shared" si="764"/>
        <v>1</v>
      </c>
      <c r="R6678" s="67" t="s">
        <v>2787</v>
      </c>
      <c r="S6678" s="67">
        <f>COUNTIF(Y$2:$Y$100,R6678)</f>
        <v>0</v>
      </c>
      <c r="V6678" s="67">
        <f t="shared" si="768"/>
        <v>0</v>
      </c>
      <c r="X6678"/>
      <c r="Y6678" s="67" t="str">
        <f t="shared" si="762"/>
        <v xml:space="preserve"> </v>
      </c>
      <c r="AB6678" t="s">
        <v>168</v>
      </c>
      <c r="AC6678" s="46">
        <v>2607</v>
      </c>
      <c r="AD6678" s="46">
        <v>35</v>
      </c>
      <c r="AE6678" s="46">
        <v>32.6</v>
      </c>
      <c r="AF6678" s="46">
        <v>113</v>
      </c>
      <c r="AH6678" s="70" t="str">
        <f t="shared" si="765"/>
        <v/>
      </c>
      <c r="AI6678" s="70" t="str">
        <f t="shared" si="766"/>
        <v/>
      </c>
      <c r="AJ6678" s="70" t="str">
        <f t="shared" si="767"/>
        <v>X</v>
      </c>
      <c r="AK6678" s="70" t="str" cm="1">
        <f t="array" ref="AK6678">_xlfn.IFS(AH6678&lt;&gt;"","1",AI6678&lt;&gt;"","2",AJ6678&lt;&gt;"","3")</f>
        <v>3</v>
      </c>
    </row>
    <row r="6679" spans="1:37" x14ac:dyDescent="0.25">
      <c r="A6679" t="s">
        <v>409</v>
      </c>
      <c r="B6679" t="s">
        <v>410</v>
      </c>
      <c r="C6679" s="67" t="str">
        <f t="shared" si="763"/>
        <v>Aliisa Helminen</v>
      </c>
      <c r="D6679" s="71" t="str" cm="1">
        <f t="array" ref="D6679">_xlfn.IFS(AK6679="1",CONCATENATE(C6679,"Regional"),AK6679="2",CONCATENATE(C6679,"Sectional"),AK6679="3",CONCATENATE(C6679,COUNTIF($C$1:C6679,C6679)))</f>
        <v>Aliisa Helminen11</v>
      </c>
      <c r="E6679" s="66">
        <v>45188.375</v>
      </c>
      <c r="F6679" t="s">
        <v>667</v>
      </c>
      <c r="G6679" s="46">
        <v>37</v>
      </c>
      <c r="H6679" s="46">
        <v>74</v>
      </c>
      <c r="I6679" s="46">
        <v>1</v>
      </c>
      <c r="J6679" t="s">
        <v>2410</v>
      </c>
      <c r="K6679" t="s">
        <v>90</v>
      </c>
      <c r="L6679" s="46">
        <v>5189</v>
      </c>
      <c r="M6679" s="46">
        <v>72</v>
      </c>
      <c r="N6679" s="46">
        <v>69.8</v>
      </c>
      <c r="O6679" s="46">
        <v>117</v>
      </c>
      <c r="P6679" s="46">
        <f t="shared" si="764"/>
        <v>2</v>
      </c>
      <c r="R6679" s="67" t="s">
        <v>1140</v>
      </c>
      <c r="S6679" s="67">
        <f>COUNTIF(Y$2:$Y$100,R6679)</f>
        <v>0</v>
      </c>
      <c r="V6679" s="67">
        <f t="shared" si="768"/>
        <v>0</v>
      </c>
      <c r="X6679"/>
      <c r="Y6679" s="67" t="str">
        <f t="shared" si="762"/>
        <v xml:space="preserve"> </v>
      </c>
      <c r="AB6679" t="s">
        <v>90</v>
      </c>
      <c r="AC6679" s="46">
        <v>5189</v>
      </c>
      <c r="AD6679" s="46">
        <v>72</v>
      </c>
      <c r="AE6679" s="46">
        <v>69.8</v>
      </c>
      <c r="AF6679" s="46">
        <v>117</v>
      </c>
      <c r="AH6679" s="70" t="str">
        <f t="shared" si="765"/>
        <v/>
      </c>
      <c r="AI6679" s="70" t="str">
        <f t="shared" si="766"/>
        <v/>
      </c>
      <c r="AJ6679" s="70" t="str">
        <f t="shared" si="767"/>
        <v>X</v>
      </c>
      <c r="AK6679" s="70" t="str" cm="1">
        <f t="array" ref="AK6679">_xlfn.IFS(AH6679&lt;&gt;"","1",AI6679&lt;&gt;"","2",AJ6679&lt;&gt;"","3")</f>
        <v>3</v>
      </c>
    </row>
    <row r="6680" spans="1:37" x14ac:dyDescent="0.25">
      <c r="A6680" t="s">
        <v>1603</v>
      </c>
      <c r="B6680" t="s">
        <v>452</v>
      </c>
      <c r="C6680" s="67" t="str">
        <f t="shared" si="763"/>
        <v>Sophia Eggert</v>
      </c>
      <c r="D6680" s="71" t="str" cm="1">
        <f t="array" ref="D6680">_xlfn.IFS(AK6680="1",CONCATENATE(C6680,"Regional"),AK6680="2",CONCATENATE(C6680,"Sectional"),AK6680="3",CONCATENATE(C6680,COUNTIF($C$1:C6680,C6680)))</f>
        <v>Sophia Eggert11</v>
      </c>
      <c r="E6680" s="66">
        <v>45188.375</v>
      </c>
      <c r="F6680" t="s">
        <v>667</v>
      </c>
      <c r="G6680" s="46">
        <v>37</v>
      </c>
      <c r="H6680" s="46">
        <v>82</v>
      </c>
      <c r="I6680" s="46">
        <v>2</v>
      </c>
      <c r="J6680" t="s">
        <v>2410</v>
      </c>
      <c r="K6680" t="s">
        <v>90</v>
      </c>
      <c r="L6680" s="46">
        <v>5189</v>
      </c>
      <c r="M6680" s="46">
        <v>72</v>
      </c>
      <c r="N6680" s="46">
        <v>69.8</v>
      </c>
      <c r="O6680" s="46">
        <v>117</v>
      </c>
      <c r="P6680" s="46">
        <f t="shared" si="764"/>
        <v>2</v>
      </c>
      <c r="R6680" s="67" t="s">
        <v>3511</v>
      </c>
      <c r="S6680" s="67">
        <f>COUNTIF(Y$2:$Y$100,R6680)</f>
        <v>0</v>
      </c>
      <c r="V6680" s="67">
        <f t="shared" si="768"/>
        <v>0</v>
      </c>
      <c r="X6680"/>
      <c r="Y6680" s="67" t="str">
        <f t="shared" si="762"/>
        <v xml:space="preserve"> </v>
      </c>
      <c r="AB6680" t="s">
        <v>90</v>
      </c>
      <c r="AC6680" s="46">
        <v>5189</v>
      </c>
      <c r="AD6680" s="46">
        <v>72</v>
      </c>
      <c r="AE6680" s="46">
        <v>69.8</v>
      </c>
      <c r="AF6680" s="46">
        <v>117</v>
      </c>
      <c r="AH6680" s="70" t="str">
        <f t="shared" si="765"/>
        <v/>
      </c>
      <c r="AI6680" s="70" t="str">
        <f t="shared" si="766"/>
        <v/>
      </c>
      <c r="AJ6680" s="70" t="str">
        <f t="shared" si="767"/>
        <v>X</v>
      </c>
      <c r="AK6680" s="70" t="str" cm="1">
        <f t="array" ref="AK6680">_xlfn.IFS(AH6680&lt;&gt;"","1",AI6680&lt;&gt;"","2",AJ6680&lt;&gt;"","3")</f>
        <v>3</v>
      </c>
    </row>
    <row r="6681" spans="1:37" x14ac:dyDescent="0.25">
      <c r="A6681" t="s">
        <v>420</v>
      </c>
      <c r="B6681" t="s">
        <v>421</v>
      </c>
      <c r="C6681" s="67" t="str">
        <f t="shared" si="763"/>
        <v>Elizabeth Schubbe</v>
      </c>
      <c r="D6681" s="71" t="str" cm="1">
        <f t="array" ref="D6681">_xlfn.IFS(AK6681="1",CONCATENATE(C6681,"Regional"),AK6681="2",CONCATENATE(C6681,"Sectional"),AK6681="3",CONCATENATE(C6681,COUNTIF($C$1:C6681,C6681)))</f>
        <v>Elizabeth Schubbe10</v>
      </c>
      <c r="E6681" s="66">
        <v>45188.375</v>
      </c>
      <c r="F6681" t="s">
        <v>667</v>
      </c>
      <c r="G6681" s="46">
        <v>37</v>
      </c>
      <c r="H6681" s="46">
        <v>85</v>
      </c>
      <c r="I6681" s="46">
        <v>3</v>
      </c>
      <c r="J6681" t="s">
        <v>2410</v>
      </c>
      <c r="K6681" t="s">
        <v>90</v>
      </c>
      <c r="L6681" s="46">
        <v>5189</v>
      </c>
      <c r="M6681" s="46">
        <v>72</v>
      </c>
      <c r="N6681" s="46">
        <v>69.8</v>
      </c>
      <c r="O6681" s="46">
        <v>117</v>
      </c>
      <c r="P6681" s="46">
        <f t="shared" si="764"/>
        <v>2</v>
      </c>
      <c r="R6681" s="67" t="s">
        <v>1144</v>
      </c>
      <c r="S6681" s="67">
        <f>COUNTIF(Y$2:$Y$100,R6681)</f>
        <v>0</v>
      </c>
      <c r="V6681" s="67">
        <f t="shared" si="768"/>
        <v>0</v>
      </c>
      <c r="X6681"/>
      <c r="Y6681" s="67" t="str">
        <f t="shared" ref="Y6681:Y6715" si="769">CONCATENATE(W6681," ",X6681)</f>
        <v xml:space="preserve"> </v>
      </c>
      <c r="AB6681" t="s">
        <v>90</v>
      </c>
      <c r="AC6681" s="46">
        <v>5189</v>
      </c>
      <c r="AD6681" s="46">
        <v>72</v>
      </c>
      <c r="AE6681" s="46">
        <v>69.8</v>
      </c>
      <c r="AF6681" s="46">
        <v>117</v>
      </c>
      <c r="AH6681" s="70" t="str">
        <f t="shared" si="765"/>
        <v/>
      </c>
      <c r="AI6681" s="70" t="str">
        <f t="shared" si="766"/>
        <v/>
      </c>
      <c r="AJ6681" s="70" t="str">
        <f t="shared" si="767"/>
        <v>X</v>
      </c>
      <c r="AK6681" s="70" t="str" cm="1">
        <f t="array" ref="AK6681">_xlfn.IFS(AH6681&lt;&gt;"","1",AI6681&lt;&gt;"","2",AJ6681&lt;&gt;"","3")</f>
        <v>3</v>
      </c>
    </row>
    <row r="6682" spans="1:37" x14ac:dyDescent="0.25">
      <c r="A6682" t="s">
        <v>298</v>
      </c>
      <c r="B6682" t="s">
        <v>315</v>
      </c>
      <c r="C6682" s="67" t="str">
        <f t="shared" si="763"/>
        <v>Morgan Lewis</v>
      </c>
      <c r="D6682" s="71" t="str" cm="1">
        <f t="array" ref="D6682">_xlfn.IFS(AK6682="1",CONCATENATE(C6682,"Regional"),AK6682="2",CONCATENATE(C6682,"Sectional"),AK6682="3",CONCATENATE(C6682,COUNTIF($C$1:C6682,C6682)))</f>
        <v>Morgan Lewis11</v>
      </c>
      <c r="E6682" s="66">
        <v>45188.375</v>
      </c>
      <c r="F6682" t="s">
        <v>667</v>
      </c>
      <c r="G6682" s="46">
        <v>37</v>
      </c>
      <c r="H6682" s="46">
        <v>88</v>
      </c>
      <c r="I6682" s="46">
        <v>4</v>
      </c>
      <c r="J6682" t="s">
        <v>2410</v>
      </c>
      <c r="K6682" t="s">
        <v>90</v>
      </c>
      <c r="L6682" s="46">
        <v>5189</v>
      </c>
      <c r="M6682" s="46">
        <v>72</v>
      </c>
      <c r="N6682" s="46">
        <v>69.8</v>
      </c>
      <c r="O6682" s="46">
        <v>117</v>
      </c>
      <c r="P6682" s="46">
        <f t="shared" si="764"/>
        <v>2</v>
      </c>
      <c r="R6682" s="67" t="s">
        <v>2819</v>
      </c>
      <c r="S6682" s="67">
        <f>COUNTIF(Y$2:$Y$100,R6682)</f>
        <v>0</v>
      </c>
      <c r="V6682" s="67">
        <f t="shared" si="768"/>
        <v>0</v>
      </c>
      <c r="X6682"/>
      <c r="Y6682" s="67" t="str">
        <f t="shared" si="769"/>
        <v xml:space="preserve"> </v>
      </c>
      <c r="AB6682" t="s">
        <v>90</v>
      </c>
      <c r="AC6682" s="46">
        <v>5189</v>
      </c>
      <c r="AD6682" s="46">
        <v>72</v>
      </c>
      <c r="AE6682" s="46">
        <v>69.8</v>
      </c>
      <c r="AF6682" s="46">
        <v>117</v>
      </c>
      <c r="AH6682" s="70" t="str">
        <f t="shared" si="765"/>
        <v/>
      </c>
      <c r="AI6682" s="70" t="str">
        <f t="shared" si="766"/>
        <v/>
      </c>
      <c r="AJ6682" s="70" t="str">
        <f t="shared" si="767"/>
        <v>X</v>
      </c>
      <c r="AK6682" s="70" t="str" cm="1">
        <f t="array" ref="AK6682">_xlfn.IFS(AH6682&lt;&gt;"","1",AI6682&lt;&gt;"","2",AJ6682&lt;&gt;"","3")</f>
        <v>3</v>
      </c>
    </row>
    <row r="6683" spans="1:37" x14ac:dyDescent="0.25">
      <c r="A6683" t="s">
        <v>419</v>
      </c>
      <c r="B6683" t="s">
        <v>307</v>
      </c>
      <c r="C6683" s="67" t="str">
        <f t="shared" si="763"/>
        <v>May Shimek</v>
      </c>
      <c r="D6683" s="71" t="str" cm="1">
        <f t="array" ref="D6683">_xlfn.IFS(AK6683="1",CONCATENATE(C6683,"Regional"),AK6683="2",CONCATENATE(C6683,"Sectional"),AK6683="3",CONCATENATE(C6683,COUNTIF($C$1:C6683,C6683)))</f>
        <v>May Shimek10</v>
      </c>
      <c r="E6683" s="66">
        <v>45188.375</v>
      </c>
      <c r="F6683" t="s">
        <v>667</v>
      </c>
      <c r="G6683" s="46">
        <v>37</v>
      </c>
      <c r="H6683" s="46">
        <v>89</v>
      </c>
      <c r="I6683" s="46">
        <v>5</v>
      </c>
      <c r="J6683" t="s">
        <v>2410</v>
      </c>
      <c r="K6683" t="s">
        <v>90</v>
      </c>
      <c r="L6683" s="46">
        <v>5189</v>
      </c>
      <c r="M6683" s="46">
        <v>72</v>
      </c>
      <c r="N6683" s="46">
        <v>69.8</v>
      </c>
      <c r="O6683" s="46">
        <v>117</v>
      </c>
      <c r="P6683" s="46">
        <f t="shared" si="764"/>
        <v>2</v>
      </c>
      <c r="R6683" s="67" t="s">
        <v>1143</v>
      </c>
      <c r="S6683" s="67">
        <f>COUNTIF(Y$2:$Y$100,R6683)</f>
        <v>0</v>
      </c>
      <c r="V6683" s="67">
        <f t="shared" si="768"/>
        <v>0</v>
      </c>
      <c r="X6683"/>
      <c r="Y6683" s="67" t="str">
        <f t="shared" si="769"/>
        <v xml:space="preserve"> </v>
      </c>
      <c r="AB6683" t="s">
        <v>90</v>
      </c>
      <c r="AC6683" s="46">
        <v>5189</v>
      </c>
      <c r="AD6683" s="46">
        <v>72</v>
      </c>
      <c r="AE6683" s="46">
        <v>69.8</v>
      </c>
      <c r="AF6683" s="46">
        <v>117</v>
      </c>
      <c r="AH6683" s="70" t="str">
        <f t="shared" si="765"/>
        <v/>
      </c>
      <c r="AI6683" s="70" t="str">
        <f t="shared" si="766"/>
        <v/>
      </c>
      <c r="AJ6683" s="70" t="str">
        <f t="shared" si="767"/>
        <v>X</v>
      </c>
      <c r="AK6683" s="70" t="str" cm="1">
        <f t="array" ref="AK6683">_xlfn.IFS(AH6683&lt;&gt;"","1",AI6683&lt;&gt;"","2",AJ6683&lt;&gt;"","3")</f>
        <v>3</v>
      </c>
    </row>
    <row r="6684" spans="1:37" x14ac:dyDescent="0.25">
      <c r="A6684" t="s">
        <v>275</v>
      </c>
      <c r="B6684" t="s">
        <v>426</v>
      </c>
      <c r="C6684" s="67" t="str">
        <f t="shared" si="763"/>
        <v>Alli Johnson</v>
      </c>
      <c r="D6684" s="71" t="str" cm="1">
        <f t="array" ref="D6684">_xlfn.IFS(AK6684="1",CONCATENATE(C6684,"Regional"),AK6684="2",CONCATENATE(C6684,"Sectional"),AK6684="3",CONCATENATE(C6684,COUNTIF($C$1:C6684,C6684)))</f>
        <v>Alli Johnson11</v>
      </c>
      <c r="E6684" s="66">
        <v>45188.375</v>
      </c>
      <c r="F6684" t="s">
        <v>667</v>
      </c>
      <c r="G6684" s="46">
        <v>37</v>
      </c>
      <c r="H6684" s="46">
        <v>89</v>
      </c>
      <c r="I6684" s="46">
        <v>5</v>
      </c>
      <c r="J6684" t="s">
        <v>2410</v>
      </c>
      <c r="K6684" t="s">
        <v>90</v>
      </c>
      <c r="L6684" s="46">
        <v>5189</v>
      </c>
      <c r="M6684" s="46">
        <v>72</v>
      </c>
      <c r="N6684" s="46">
        <v>69.8</v>
      </c>
      <c r="O6684" s="46">
        <v>117</v>
      </c>
      <c r="P6684" s="46">
        <f t="shared" si="764"/>
        <v>2</v>
      </c>
      <c r="R6684" s="67" t="s">
        <v>1147</v>
      </c>
      <c r="S6684" s="67">
        <f>COUNTIF(Y$2:$Y$100,R6684)</f>
        <v>0</v>
      </c>
      <c r="V6684" s="67">
        <f t="shared" si="768"/>
        <v>0</v>
      </c>
      <c r="X6684"/>
      <c r="Y6684" s="67" t="str">
        <f t="shared" si="769"/>
        <v xml:space="preserve"> </v>
      </c>
      <c r="AB6684" t="s">
        <v>90</v>
      </c>
      <c r="AC6684" s="46">
        <v>5189</v>
      </c>
      <c r="AD6684" s="46">
        <v>72</v>
      </c>
      <c r="AE6684" s="46">
        <v>69.8</v>
      </c>
      <c r="AF6684" s="46">
        <v>117</v>
      </c>
      <c r="AH6684" s="70" t="str">
        <f t="shared" si="765"/>
        <v/>
      </c>
      <c r="AI6684" s="70" t="str">
        <f t="shared" si="766"/>
        <v/>
      </c>
      <c r="AJ6684" s="70" t="str">
        <f t="shared" si="767"/>
        <v>X</v>
      </c>
      <c r="AK6684" s="70" t="str" cm="1">
        <f t="array" ref="AK6684">_xlfn.IFS(AH6684&lt;&gt;"","1",AI6684&lt;&gt;"","2",AJ6684&lt;&gt;"","3")</f>
        <v>3</v>
      </c>
    </row>
    <row r="6685" spans="1:37" x14ac:dyDescent="0.25">
      <c r="A6685" t="s">
        <v>423</v>
      </c>
      <c r="B6685" t="s">
        <v>424</v>
      </c>
      <c r="C6685" s="67" t="str">
        <f t="shared" si="763"/>
        <v>Callee Fink</v>
      </c>
      <c r="D6685" s="71" t="str" cm="1">
        <f t="array" ref="D6685">_xlfn.IFS(AK6685="1",CONCATENATE(C6685,"Regional"),AK6685="2",CONCATENATE(C6685,"Sectional"),AK6685="3",CONCATENATE(C6685,COUNTIF($C$1:C6685,C6685)))</f>
        <v>Callee Fink11</v>
      </c>
      <c r="E6685" s="66">
        <v>45188.375</v>
      </c>
      <c r="F6685" t="s">
        <v>667</v>
      </c>
      <c r="G6685" s="46">
        <v>37</v>
      </c>
      <c r="H6685" s="46">
        <v>91</v>
      </c>
      <c r="I6685" s="46">
        <v>7</v>
      </c>
      <c r="J6685" t="s">
        <v>2410</v>
      </c>
      <c r="K6685" t="s">
        <v>90</v>
      </c>
      <c r="L6685" s="46">
        <v>5189</v>
      </c>
      <c r="M6685" s="46">
        <v>72</v>
      </c>
      <c r="N6685" s="46">
        <v>69.8</v>
      </c>
      <c r="O6685" s="46">
        <v>117</v>
      </c>
      <c r="P6685" s="46">
        <f t="shared" si="764"/>
        <v>2</v>
      </c>
      <c r="R6685" s="67" t="s">
        <v>1146</v>
      </c>
      <c r="S6685" s="67">
        <f>COUNTIF(Y$2:$Y$100,R6685)</f>
        <v>0</v>
      </c>
      <c r="V6685" s="67">
        <f t="shared" si="768"/>
        <v>0</v>
      </c>
      <c r="X6685"/>
      <c r="Y6685" s="67" t="str">
        <f t="shared" si="769"/>
        <v xml:space="preserve"> </v>
      </c>
      <c r="AB6685" t="s">
        <v>90</v>
      </c>
      <c r="AC6685" s="46">
        <v>5189</v>
      </c>
      <c r="AD6685" s="46">
        <v>72</v>
      </c>
      <c r="AE6685" s="46">
        <v>69.8</v>
      </c>
      <c r="AF6685" s="46">
        <v>117</v>
      </c>
      <c r="AH6685" s="70" t="str">
        <f t="shared" si="765"/>
        <v/>
      </c>
      <c r="AI6685" s="70" t="str">
        <f t="shared" si="766"/>
        <v/>
      </c>
      <c r="AJ6685" s="70" t="str">
        <f t="shared" si="767"/>
        <v>X</v>
      </c>
      <c r="AK6685" s="70" t="str" cm="1">
        <f t="array" ref="AK6685">_xlfn.IFS(AH6685&lt;&gt;"","1",AI6685&lt;&gt;"","2",AJ6685&lt;&gt;"","3")</f>
        <v>3</v>
      </c>
    </row>
    <row r="6686" spans="1:37" x14ac:dyDescent="0.25">
      <c r="A6686" t="s">
        <v>412</v>
      </c>
      <c r="B6686" t="s">
        <v>413</v>
      </c>
      <c r="C6686" s="67" t="str">
        <f t="shared" si="763"/>
        <v>Braylyn Babino</v>
      </c>
      <c r="D6686" s="71" t="str" cm="1">
        <f t="array" ref="D6686">_xlfn.IFS(AK6686="1",CONCATENATE(C6686,"Regional"),AK6686="2",CONCATENATE(C6686,"Sectional"),AK6686="3",CONCATENATE(C6686,COUNTIF($C$1:C6686,C6686)))</f>
        <v>Braylyn Babino11</v>
      </c>
      <c r="E6686" s="66">
        <v>45188.375</v>
      </c>
      <c r="F6686" t="s">
        <v>667</v>
      </c>
      <c r="G6686" s="46">
        <v>37</v>
      </c>
      <c r="H6686" s="46">
        <v>92</v>
      </c>
      <c r="I6686" s="46">
        <v>8</v>
      </c>
      <c r="J6686" t="s">
        <v>2410</v>
      </c>
      <c r="K6686" t="s">
        <v>90</v>
      </c>
      <c r="L6686" s="46">
        <v>5189</v>
      </c>
      <c r="M6686" s="46">
        <v>72</v>
      </c>
      <c r="N6686" s="46">
        <v>69.8</v>
      </c>
      <c r="O6686" s="46">
        <v>117</v>
      </c>
      <c r="P6686" s="46">
        <f t="shared" si="764"/>
        <v>2</v>
      </c>
      <c r="R6686" s="67" t="s">
        <v>1141</v>
      </c>
      <c r="S6686" s="67">
        <f>COUNTIF(Y$2:$Y$100,R6686)</f>
        <v>0</v>
      </c>
      <c r="V6686" s="67">
        <f t="shared" si="768"/>
        <v>0</v>
      </c>
      <c r="X6686"/>
      <c r="Y6686" s="67" t="str">
        <f t="shared" si="769"/>
        <v xml:space="preserve"> </v>
      </c>
      <c r="AB6686" t="s">
        <v>90</v>
      </c>
      <c r="AC6686" s="46">
        <v>5189</v>
      </c>
      <c r="AD6686" s="46">
        <v>72</v>
      </c>
      <c r="AE6686" s="46">
        <v>69.8</v>
      </c>
      <c r="AF6686" s="46">
        <v>117</v>
      </c>
      <c r="AH6686" s="70" t="str">
        <f t="shared" si="765"/>
        <v/>
      </c>
      <c r="AI6686" s="70" t="str">
        <f t="shared" si="766"/>
        <v/>
      </c>
      <c r="AJ6686" s="70" t="str">
        <f t="shared" si="767"/>
        <v>X</v>
      </c>
      <c r="AK6686" s="70" t="str" cm="1">
        <f t="array" ref="AK6686">_xlfn.IFS(AH6686&lt;&gt;"","1",AI6686&lt;&gt;"","2",AJ6686&lt;&gt;"","3")</f>
        <v>3</v>
      </c>
    </row>
    <row r="6687" spans="1:37" x14ac:dyDescent="0.25">
      <c r="A6687" t="s">
        <v>429</v>
      </c>
      <c r="B6687" t="s">
        <v>214</v>
      </c>
      <c r="C6687" s="67" t="str">
        <f t="shared" si="763"/>
        <v>Reece Osowski</v>
      </c>
      <c r="D6687" s="71" t="str" cm="1">
        <f t="array" ref="D6687">_xlfn.IFS(AK6687="1",CONCATENATE(C6687,"Regional"),AK6687="2",CONCATENATE(C6687,"Sectional"),AK6687="3",CONCATENATE(C6687,COUNTIF($C$1:C6687,C6687)))</f>
        <v>Reece Osowski10</v>
      </c>
      <c r="E6687" s="66">
        <v>45188.375</v>
      </c>
      <c r="F6687" t="s">
        <v>667</v>
      </c>
      <c r="G6687" s="46">
        <v>37</v>
      </c>
      <c r="H6687" s="46">
        <v>93</v>
      </c>
      <c r="I6687" s="46">
        <v>9</v>
      </c>
      <c r="J6687" t="s">
        <v>2410</v>
      </c>
      <c r="K6687" t="s">
        <v>90</v>
      </c>
      <c r="L6687" s="46">
        <v>5189</v>
      </c>
      <c r="M6687" s="46">
        <v>72</v>
      </c>
      <c r="N6687" s="46">
        <v>69.8</v>
      </c>
      <c r="O6687" s="46">
        <v>117</v>
      </c>
      <c r="P6687" s="46">
        <f t="shared" si="764"/>
        <v>2</v>
      </c>
      <c r="R6687" s="67" t="s">
        <v>1148</v>
      </c>
      <c r="S6687" s="67">
        <f>COUNTIF(Y$2:$Y$100,R6687)</f>
        <v>0</v>
      </c>
      <c r="V6687" s="67">
        <f t="shared" si="768"/>
        <v>0</v>
      </c>
      <c r="X6687"/>
      <c r="Y6687" s="67" t="str">
        <f t="shared" si="769"/>
        <v xml:space="preserve"> </v>
      </c>
      <c r="AB6687" t="s">
        <v>90</v>
      </c>
      <c r="AC6687" s="46">
        <v>5189</v>
      </c>
      <c r="AD6687" s="46">
        <v>72</v>
      </c>
      <c r="AE6687" s="46">
        <v>69.8</v>
      </c>
      <c r="AF6687" s="46">
        <v>117</v>
      </c>
      <c r="AH6687" s="70" t="str">
        <f t="shared" si="765"/>
        <v/>
      </c>
      <c r="AI6687" s="70" t="str">
        <f t="shared" si="766"/>
        <v/>
      </c>
      <c r="AJ6687" s="70" t="str">
        <f t="shared" si="767"/>
        <v>X</v>
      </c>
      <c r="AK6687" s="70" t="str" cm="1">
        <f t="array" ref="AK6687">_xlfn.IFS(AH6687&lt;&gt;"","1",AI6687&lt;&gt;"","2",AJ6687&lt;&gt;"","3")</f>
        <v>3</v>
      </c>
    </row>
    <row r="6688" spans="1:37" x14ac:dyDescent="0.25">
      <c r="A6688" t="s">
        <v>288</v>
      </c>
      <c r="B6688" t="s">
        <v>415</v>
      </c>
      <c r="C6688" s="67" t="str">
        <f t="shared" si="763"/>
        <v>Heather Krause</v>
      </c>
      <c r="D6688" s="71" t="str" cm="1">
        <f t="array" ref="D6688">_xlfn.IFS(AK6688="1",CONCATENATE(C6688,"Regional"),AK6688="2",CONCATENATE(C6688,"Sectional"),AK6688="3",CONCATENATE(C6688,COUNTIF($C$1:C6688,C6688)))</f>
        <v>Heather Krause11</v>
      </c>
      <c r="E6688" s="66">
        <v>45188.375</v>
      </c>
      <c r="F6688" t="s">
        <v>667</v>
      </c>
      <c r="G6688" s="46">
        <v>37</v>
      </c>
      <c r="H6688" s="46">
        <v>96</v>
      </c>
      <c r="I6688" s="46">
        <v>10</v>
      </c>
      <c r="J6688" t="s">
        <v>2410</v>
      </c>
      <c r="K6688" t="s">
        <v>90</v>
      </c>
      <c r="L6688" s="46">
        <v>5189</v>
      </c>
      <c r="M6688" s="46">
        <v>72</v>
      </c>
      <c r="N6688" s="46">
        <v>69.8</v>
      </c>
      <c r="O6688" s="46">
        <v>117</v>
      </c>
      <c r="P6688" s="46">
        <f t="shared" si="764"/>
        <v>2</v>
      </c>
      <c r="R6688" s="67" t="s">
        <v>1142</v>
      </c>
      <c r="S6688" s="67">
        <f>COUNTIF(Y$2:$Y$100,R6688)</f>
        <v>0</v>
      </c>
      <c r="V6688" s="67">
        <f t="shared" si="768"/>
        <v>0</v>
      </c>
      <c r="X6688"/>
      <c r="Y6688" s="67" t="str">
        <f t="shared" si="769"/>
        <v xml:space="preserve"> </v>
      </c>
      <c r="AB6688" t="s">
        <v>90</v>
      </c>
      <c r="AC6688" s="46">
        <v>5189</v>
      </c>
      <c r="AD6688" s="46">
        <v>72</v>
      </c>
      <c r="AE6688" s="46">
        <v>69.8</v>
      </c>
      <c r="AF6688" s="46">
        <v>117</v>
      </c>
      <c r="AH6688" s="70" t="str">
        <f t="shared" si="765"/>
        <v/>
      </c>
      <c r="AI6688" s="70" t="str">
        <f t="shared" si="766"/>
        <v/>
      </c>
      <c r="AJ6688" s="70" t="str">
        <f t="shared" si="767"/>
        <v>X</v>
      </c>
      <c r="AK6688" s="70" t="str" cm="1">
        <f t="array" ref="AK6688">_xlfn.IFS(AH6688&lt;&gt;"","1",AI6688&lt;&gt;"","2",AJ6688&lt;&gt;"","3")</f>
        <v>3</v>
      </c>
    </row>
    <row r="6689" spans="1:37" x14ac:dyDescent="0.25">
      <c r="A6689" t="s">
        <v>432</v>
      </c>
      <c r="B6689" t="s">
        <v>433</v>
      </c>
      <c r="C6689" s="67" t="str">
        <f t="shared" si="763"/>
        <v>Lacey Stephans</v>
      </c>
      <c r="D6689" s="71" t="str" cm="1">
        <f t="array" ref="D6689">_xlfn.IFS(AK6689="1",CONCATENATE(C6689,"Regional"),AK6689="2",CONCATENATE(C6689,"Sectional"),AK6689="3",CONCATENATE(C6689,COUNTIF($C$1:C6689,C6689)))</f>
        <v>Lacey Stephans11</v>
      </c>
      <c r="E6689" s="66">
        <v>45188.375</v>
      </c>
      <c r="F6689" t="s">
        <v>667</v>
      </c>
      <c r="G6689" s="46">
        <v>37</v>
      </c>
      <c r="H6689" s="46">
        <v>96</v>
      </c>
      <c r="I6689" s="46">
        <v>10</v>
      </c>
      <c r="J6689" t="s">
        <v>2410</v>
      </c>
      <c r="K6689" t="s">
        <v>90</v>
      </c>
      <c r="L6689" s="46">
        <v>5189</v>
      </c>
      <c r="M6689" s="46">
        <v>72</v>
      </c>
      <c r="N6689" s="46">
        <v>69.8</v>
      </c>
      <c r="O6689" s="46">
        <v>117</v>
      </c>
      <c r="P6689" s="46">
        <f t="shared" si="764"/>
        <v>2</v>
      </c>
      <c r="R6689" s="67" t="s">
        <v>1150</v>
      </c>
      <c r="S6689" s="67">
        <f>COUNTIF(Y$2:$Y$100,R6689)</f>
        <v>0</v>
      </c>
      <c r="V6689" s="67">
        <f t="shared" si="768"/>
        <v>0</v>
      </c>
      <c r="X6689"/>
      <c r="Y6689" s="67" t="str">
        <f t="shared" si="769"/>
        <v xml:space="preserve"> </v>
      </c>
      <c r="AB6689" t="s">
        <v>90</v>
      </c>
      <c r="AC6689" s="46">
        <v>5189</v>
      </c>
      <c r="AD6689" s="46">
        <v>72</v>
      </c>
      <c r="AE6689" s="46">
        <v>69.8</v>
      </c>
      <c r="AF6689" s="46">
        <v>117</v>
      </c>
      <c r="AH6689" s="70" t="str">
        <f t="shared" si="765"/>
        <v/>
      </c>
      <c r="AI6689" s="70" t="str">
        <f t="shared" si="766"/>
        <v/>
      </c>
      <c r="AJ6689" s="70" t="str">
        <f t="shared" si="767"/>
        <v>X</v>
      </c>
      <c r="AK6689" s="70" t="str" cm="1">
        <f t="array" ref="AK6689">_xlfn.IFS(AH6689&lt;&gt;"","1",AI6689&lt;&gt;"","2",AJ6689&lt;&gt;"","3")</f>
        <v>3</v>
      </c>
    </row>
    <row r="6690" spans="1:37" x14ac:dyDescent="0.25">
      <c r="A6690" t="s">
        <v>283</v>
      </c>
      <c r="B6690" t="s">
        <v>353</v>
      </c>
      <c r="C6690" s="67" t="str">
        <f t="shared" si="763"/>
        <v>Olivia Knobloch</v>
      </c>
      <c r="D6690" s="71" t="str" cm="1">
        <f t="array" ref="D6690">_xlfn.IFS(AK6690="1",CONCATENATE(C6690,"Regional"),AK6690="2",CONCATENATE(C6690,"Sectional"),AK6690="3",CONCATENATE(C6690,COUNTIF($C$1:C6690,C6690)))</f>
        <v>Olivia Knobloch8</v>
      </c>
      <c r="E6690" s="66">
        <v>45188.375</v>
      </c>
      <c r="F6690" t="s">
        <v>667</v>
      </c>
      <c r="G6690" s="46">
        <v>37</v>
      </c>
      <c r="H6690" s="46">
        <v>97</v>
      </c>
      <c r="I6690" s="46">
        <v>12</v>
      </c>
      <c r="J6690" t="s">
        <v>2410</v>
      </c>
      <c r="K6690" t="s">
        <v>90</v>
      </c>
      <c r="L6690" s="46">
        <v>5189</v>
      </c>
      <c r="M6690" s="46">
        <v>72</v>
      </c>
      <c r="N6690" s="46">
        <v>69.8</v>
      </c>
      <c r="O6690" s="46">
        <v>117</v>
      </c>
      <c r="P6690" s="46">
        <f t="shared" si="764"/>
        <v>2</v>
      </c>
      <c r="R6690" s="67" t="s">
        <v>3512</v>
      </c>
      <c r="S6690" s="67">
        <f>COUNTIF(Y$2:$Y$100,R6690)</f>
        <v>0</v>
      </c>
      <c r="V6690" s="67">
        <f t="shared" si="768"/>
        <v>0</v>
      </c>
      <c r="X6690"/>
      <c r="Y6690" s="67" t="str">
        <f t="shared" si="769"/>
        <v xml:space="preserve"> </v>
      </c>
      <c r="AB6690" t="s">
        <v>90</v>
      </c>
      <c r="AC6690" s="46">
        <v>5189</v>
      </c>
      <c r="AD6690" s="46">
        <v>72</v>
      </c>
      <c r="AE6690" s="46">
        <v>69.8</v>
      </c>
      <c r="AF6690" s="46">
        <v>117</v>
      </c>
      <c r="AH6690" s="70" t="str">
        <f t="shared" si="765"/>
        <v/>
      </c>
      <c r="AI6690" s="70" t="str">
        <f t="shared" si="766"/>
        <v/>
      </c>
      <c r="AJ6690" s="70" t="str">
        <f t="shared" si="767"/>
        <v>X</v>
      </c>
      <c r="AK6690" s="70" t="str" cm="1">
        <f t="array" ref="AK6690">_xlfn.IFS(AH6690&lt;&gt;"","1",AI6690&lt;&gt;"","2",AJ6690&lt;&gt;"","3")</f>
        <v>3</v>
      </c>
    </row>
    <row r="6691" spans="1:37" x14ac:dyDescent="0.25">
      <c r="A6691" t="s">
        <v>1818</v>
      </c>
      <c r="B6691" t="s">
        <v>1819</v>
      </c>
      <c r="C6691" s="67" t="str">
        <f t="shared" si="763"/>
        <v>Gillian Herrala</v>
      </c>
      <c r="D6691" s="71" t="str" cm="1">
        <f t="array" ref="D6691">_xlfn.IFS(AK6691="1",CONCATENATE(C6691,"Regional"),AK6691="2",CONCATENATE(C6691,"Sectional"),AK6691="3",CONCATENATE(C6691,COUNTIF($C$1:C6691,C6691)))</f>
        <v>Gillian Herrala11</v>
      </c>
      <c r="E6691" s="66">
        <v>45188.375</v>
      </c>
      <c r="F6691" t="s">
        <v>667</v>
      </c>
      <c r="G6691" s="46">
        <v>37</v>
      </c>
      <c r="H6691" s="46">
        <v>97</v>
      </c>
      <c r="I6691" s="46">
        <v>12</v>
      </c>
      <c r="J6691" t="s">
        <v>2410</v>
      </c>
      <c r="K6691" t="s">
        <v>90</v>
      </c>
      <c r="L6691" s="46">
        <v>5189</v>
      </c>
      <c r="M6691" s="46">
        <v>72</v>
      </c>
      <c r="N6691" s="46">
        <v>69.8</v>
      </c>
      <c r="O6691" s="46">
        <v>117</v>
      </c>
      <c r="P6691" s="46">
        <f t="shared" si="764"/>
        <v>2</v>
      </c>
      <c r="R6691" s="67" t="s">
        <v>2820</v>
      </c>
      <c r="S6691" s="67">
        <f>COUNTIF(Y$2:$Y$100,R6691)</f>
        <v>0</v>
      </c>
      <c r="V6691" s="67">
        <f t="shared" si="768"/>
        <v>0</v>
      </c>
      <c r="X6691"/>
      <c r="Y6691" s="67" t="str">
        <f t="shared" si="769"/>
        <v xml:space="preserve"> </v>
      </c>
      <c r="AB6691" t="s">
        <v>90</v>
      </c>
      <c r="AC6691" s="46">
        <v>5189</v>
      </c>
      <c r="AD6691" s="46">
        <v>72</v>
      </c>
      <c r="AE6691" s="46">
        <v>69.8</v>
      </c>
      <c r="AF6691" s="46">
        <v>117</v>
      </c>
      <c r="AH6691" s="70" t="str">
        <f t="shared" si="765"/>
        <v/>
      </c>
      <c r="AI6691" s="70" t="str">
        <f t="shared" si="766"/>
        <v/>
      </c>
      <c r="AJ6691" s="70" t="str">
        <f t="shared" si="767"/>
        <v>X</v>
      </c>
      <c r="AK6691" s="70" t="str" cm="1">
        <f t="array" ref="AK6691">_xlfn.IFS(AH6691&lt;&gt;"","1",AI6691&lt;&gt;"","2",AJ6691&lt;&gt;"","3")</f>
        <v>3</v>
      </c>
    </row>
    <row r="6692" spans="1:37" x14ac:dyDescent="0.25">
      <c r="A6692" t="s">
        <v>312</v>
      </c>
      <c r="B6692" t="s">
        <v>471</v>
      </c>
      <c r="C6692" s="67" t="str">
        <f t="shared" si="763"/>
        <v>Madelyn Moesch</v>
      </c>
      <c r="D6692" s="71" t="str" cm="1">
        <f t="array" ref="D6692">_xlfn.IFS(AK6692="1",CONCATENATE(C6692,"Regional"),AK6692="2",CONCATENATE(C6692,"Sectional"),AK6692="3",CONCATENATE(C6692,COUNTIF($C$1:C6692,C6692)))</f>
        <v>Madelyn Moesch11</v>
      </c>
      <c r="E6692" s="66">
        <v>45188.375</v>
      </c>
      <c r="F6692" t="s">
        <v>667</v>
      </c>
      <c r="G6692" s="46">
        <v>37</v>
      </c>
      <c r="H6692" s="46">
        <v>98</v>
      </c>
      <c r="I6692" s="46">
        <v>14</v>
      </c>
      <c r="J6692" t="s">
        <v>2410</v>
      </c>
      <c r="K6692" t="s">
        <v>90</v>
      </c>
      <c r="L6692" s="46">
        <v>5189</v>
      </c>
      <c r="M6692" s="46">
        <v>72</v>
      </c>
      <c r="N6692" s="46">
        <v>69.8</v>
      </c>
      <c r="O6692" s="46">
        <v>117</v>
      </c>
      <c r="P6692" s="46">
        <f t="shared" si="764"/>
        <v>2</v>
      </c>
      <c r="R6692" s="67" t="s">
        <v>1579</v>
      </c>
      <c r="S6692" s="67">
        <f>COUNTIF(Y$2:$Y$100,R6692)</f>
        <v>0</v>
      </c>
      <c r="V6692" s="67">
        <f t="shared" si="768"/>
        <v>0</v>
      </c>
      <c r="X6692"/>
      <c r="Y6692" s="67" t="str">
        <f t="shared" si="769"/>
        <v xml:space="preserve"> </v>
      </c>
      <c r="AB6692" t="s">
        <v>90</v>
      </c>
      <c r="AC6692" s="46">
        <v>5189</v>
      </c>
      <c r="AD6692" s="46">
        <v>72</v>
      </c>
      <c r="AE6692" s="46">
        <v>69.8</v>
      </c>
      <c r="AF6692" s="46">
        <v>117</v>
      </c>
      <c r="AH6692" s="70" t="str">
        <f t="shared" si="765"/>
        <v/>
      </c>
      <c r="AI6692" s="70" t="str">
        <f t="shared" si="766"/>
        <v/>
      </c>
      <c r="AJ6692" s="70" t="str">
        <f t="shared" si="767"/>
        <v>X</v>
      </c>
      <c r="AK6692" s="70" t="str" cm="1">
        <f t="array" ref="AK6692">_xlfn.IFS(AH6692&lt;&gt;"","1",AI6692&lt;&gt;"","2",AJ6692&lt;&gt;"","3")</f>
        <v>3</v>
      </c>
    </row>
    <row r="6693" spans="1:37" x14ac:dyDescent="0.25">
      <c r="A6693" t="s">
        <v>372</v>
      </c>
      <c r="B6693" t="s">
        <v>422</v>
      </c>
      <c r="C6693" s="67" t="str">
        <f t="shared" si="763"/>
        <v>Caroline Vanden Heuvel</v>
      </c>
      <c r="D6693" s="71" t="str" cm="1">
        <f t="array" ref="D6693">_xlfn.IFS(AK6693="1",CONCATENATE(C6693,"Regional"),AK6693="2",CONCATENATE(C6693,"Sectional"),AK6693="3",CONCATENATE(C6693,COUNTIF($C$1:C6693,C6693)))</f>
        <v>Caroline Vanden Heuvel10</v>
      </c>
      <c r="E6693" s="66">
        <v>45188.375</v>
      </c>
      <c r="F6693" t="s">
        <v>667</v>
      </c>
      <c r="G6693" s="46">
        <v>37</v>
      </c>
      <c r="H6693" s="46">
        <v>99</v>
      </c>
      <c r="I6693" s="46">
        <v>15</v>
      </c>
      <c r="J6693" t="s">
        <v>2410</v>
      </c>
      <c r="K6693" t="s">
        <v>90</v>
      </c>
      <c r="L6693" s="46">
        <v>5189</v>
      </c>
      <c r="M6693" s="46">
        <v>72</v>
      </c>
      <c r="N6693" s="46">
        <v>69.8</v>
      </c>
      <c r="O6693" s="46">
        <v>117</v>
      </c>
      <c r="P6693" s="46">
        <f t="shared" si="764"/>
        <v>2</v>
      </c>
      <c r="R6693" s="67" t="s">
        <v>1145</v>
      </c>
      <c r="S6693" s="67">
        <f>COUNTIF(Y$2:$Y$100,R6693)</f>
        <v>0</v>
      </c>
      <c r="V6693" s="67">
        <f t="shared" si="768"/>
        <v>0</v>
      </c>
      <c r="X6693"/>
      <c r="Y6693" s="67" t="str">
        <f t="shared" si="769"/>
        <v xml:space="preserve"> </v>
      </c>
      <c r="AB6693" t="s">
        <v>90</v>
      </c>
      <c r="AC6693" s="46">
        <v>5189</v>
      </c>
      <c r="AD6693" s="46">
        <v>72</v>
      </c>
      <c r="AE6693" s="46">
        <v>69.8</v>
      </c>
      <c r="AF6693" s="46">
        <v>117</v>
      </c>
      <c r="AH6693" s="70" t="str">
        <f t="shared" si="765"/>
        <v/>
      </c>
      <c r="AI6693" s="70" t="str">
        <f t="shared" si="766"/>
        <v/>
      </c>
      <c r="AJ6693" s="70" t="str">
        <f t="shared" si="767"/>
        <v>X</v>
      </c>
      <c r="AK6693" s="70" t="str" cm="1">
        <f t="array" ref="AK6693">_xlfn.IFS(AH6693&lt;&gt;"","1",AI6693&lt;&gt;"","2",AJ6693&lt;&gt;"","3")</f>
        <v>3</v>
      </c>
    </row>
    <row r="6694" spans="1:37" x14ac:dyDescent="0.25">
      <c r="A6694" t="s">
        <v>327</v>
      </c>
      <c r="B6694" t="s">
        <v>401</v>
      </c>
      <c r="C6694" s="67" t="str">
        <f t="shared" si="763"/>
        <v>Hannah Olson</v>
      </c>
      <c r="D6694" s="71" t="str" cm="1">
        <f t="array" ref="D6694">_xlfn.IFS(AK6694="1",CONCATENATE(C6694,"Regional"),AK6694="2",CONCATENATE(C6694,"Sectional"),AK6694="3",CONCATENATE(C6694,COUNTIF($C$1:C6694,C6694)))</f>
        <v>Hannah Olson9</v>
      </c>
      <c r="E6694" s="66">
        <v>45188.375</v>
      </c>
      <c r="F6694" t="s">
        <v>667</v>
      </c>
      <c r="G6694" s="46">
        <v>37</v>
      </c>
      <c r="H6694" s="46">
        <v>99</v>
      </c>
      <c r="I6694" s="46">
        <v>15</v>
      </c>
      <c r="J6694" t="s">
        <v>2410</v>
      </c>
      <c r="K6694" t="s">
        <v>90</v>
      </c>
      <c r="L6694" s="46">
        <v>5189</v>
      </c>
      <c r="M6694" s="46">
        <v>72</v>
      </c>
      <c r="N6694" s="46">
        <v>69.8</v>
      </c>
      <c r="O6694" s="46">
        <v>117</v>
      </c>
      <c r="P6694" s="46">
        <f t="shared" si="764"/>
        <v>2</v>
      </c>
      <c r="R6694" s="67" t="s">
        <v>1155</v>
      </c>
      <c r="S6694" s="67">
        <f>COUNTIF(Y$2:$Y$100,R6694)</f>
        <v>0</v>
      </c>
      <c r="V6694" s="67">
        <f t="shared" si="768"/>
        <v>0</v>
      </c>
      <c r="X6694"/>
      <c r="Y6694" s="67" t="str">
        <f t="shared" si="769"/>
        <v xml:space="preserve"> </v>
      </c>
      <c r="AB6694" t="s">
        <v>90</v>
      </c>
      <c r="AC6694" s="46">
        <v>5189</v>
      </c>
      <c r="AD6694" s="46">
        <v>72</v>
      </c>
      <c r="AE6694" s="46">
        <v>69.8</v>
      </c>
      <c r="AF6694" s="46">
        <v>117</v>
      </c>
      <c r="AH6694" s="70" t="str">
        <f t="shared" si="765"/>
        <v/>
      </c>
      <c r="AI6694" s="70" t="str">
        <f t="shared" si="766"/>
        <v/>
      </c>
      <c r="AJ6694" s="70" t="str">
        <f t="shared" si="767"/>
        <v>X</v>
      </c>
      <c r="AK6694" s="70" t="str" cm="1">
        <f t="array" ref="AK6694">_xlfn.IFS(AH6694&lt;&gt;"","1",AI6694&lt;&gt;"","2",AJ6694&lt;&gt;"","3")</f>
        <v>3</v>
      </c>
    </row>
    <row r="6695" spans="1:37" x14ac:dyDescent="0.25">
      <c r="A6695" t="s">
        <v>436</v>
      </c>
      <c r="B6695" t="s">
        <v>253</v>
      </c>
      <c r="C6695" s="67" t="str">
        <f t="shared" si="763"/>
        <v>Lily Spry</v>
      </c>
      <c r="D6695" s="71" t="str" cm="1">
        <f t="array" ref="D6695">_xlfn.IFS(AK6695="1",CONCATENATE(C6695,"Regional"),AK6695="2",CONCATENATE(C6695,"Sectional"),AK6695="3",CONCATENATE(C6695,COUNTIF($C$1:C6695,C6695)))</f>
        <v>Lily Spry6</v>
      </c>
      <c r="E6695" s="66">
        <v>45188.375</v>
      </c>
      <c r="F6695" t="s">
        <v>667</v>
      </c>
      <c r="G6695" s="46">
        <v>37</v>
      </c>
      <c r="H6695" s="46">
        <v>100</v>
      </c>
      <c r="I6695" s="46">
        <v>17</v>
      </c>
      <c r="J6695" t="s">
        <v>2410</v>
      </c>
      <c r="K6695" t="s">
        <v>90</v>
      </c>
      <c r="L6695" s="46">
        <v>5189</v>
      </c>
      <c r="M6695" s="46">
        <v>72</v>
      </c>
      <c r="N6695" s="46">
        <v>69.8</v>
      </c>
      <c r="O6695" s="46">
        <v>117</v>
      </c>
      <c r="P6695" s="46">
        <f t="shared" si="764"/>
        <v>2</v>
      </c>
      <c r="R6695" s="67" t="s">
        <v>1151</v>
      </c>
      <c r="S6695" s="67">
        <f>COUNTIF(Y$2:$Y$100,R6695)</f>
        <v>0</v>
      </c>
      <c r="V6695" s="67">
        <f t="shared" si="768"/>
        <v>0</v>
      </c>
      <c r="X6695"/>
      <c r="Y6695" s="67" t="str">
        <f t="shared" si="769"/>
        <v xml:space="preserve"> </v>
      </c>
      <c r="AB6695" t="s">
        <v>90</v>
      </c>
      <c r="AC6695" s="46">
        <v>5189</v>
      </c>
      <c r="AD6695" s="46">
        <v>72</v>
      </c>
      <c r="AE6695" s="46">
        <v>69.8</v>
      </c>
      <c r="AF6695" s="46">
        <v>117</v>
      </c>
      <c r="AH6695" s="70" t="str">
        <f t="shared" si="765"/>
        <v/>
      </c>
      <c r="AI6695" s="70" t="str">
        <f t="shared" si="766"/>
        <v/>
      </c>
      <c r="AJ6695" s="70" t="str">
        <f t="shared" si="767"/>
        <v>X</v>
      </c>
      <c r="AK6695" s="70" t="str" cm="1">
        <f t="array" ref="AK6695">_xlfn.IFS(AH6695&lt;&gt;"","1",AI6695&lt;&gt;"","2",AJ6695&lt;&gt;"","3")</f>
        <v>3</v>
      </c>
    </row>
    <row r="6696" spans="1:37" x14ac:dyDescent="0.25">
      <c r="A6696" t="s">
        <v>1916</v>
      </c>
      <c r="B6696" t="s">
        <v>554</v>
      </c>
      <c r="C6696" s="67" t="str">
        <f t="shared" si="763"/>
        <v>Trinity Flynn</v>
      </c>
      <c r="D6696" s="71" t="str" cm="1">
        <f t="array" ref="D6696">_xlfn.IFS(AK6696="1",CONCATENATE(C6696,"Regional"),AK6696="2",CONCATENATE(C6696,"Sectional"),AK6696="3",CONCATENATE(C6696,COUNTIF($C$1:C6696,C6696)))</f>
        <v>Trinity Flynn9</v>
      </c>
      <c r="E6696" s="66">
        <v>45188.375</v>
      </c>
      <c r="F6696" t="s">
        <v>667</v>
      </c>
      <c r="G6696" s="46">
        <v>37</v>
      </c>
      <c r="H6696" s="46">
        <v>101</v>
      </c>
      <c r="I6696" s="46">
        <v>18</v>
      </c>
      <c r="J6696" t="s">
        <v>2410</v>
      </c>
      <c r="K6696" t="s">
        <v>90</v>
      </c>
      <c r="L6696" s="46">
        <v>5189</v>
      </c>
      <c r="M6696" s="46">
        <v>72</v>
      </c>
      <c r="N6696" s="46">
        <v>69.8</v>
      </c>
      <c r="O6696" s="46">
        <v>117</v>
      </c>
      <c r="P6696" s="46">
        <f t="shared" si="764"/>
        <v>2</v>
      </c>
      <c r="R6696" s="67" t="s">
        <v>2929</v>
      </c>
      <c r="S6696" s="67">
        <f>COUNTIF(Y$2:$Y$100,R6696)</f>
        <v>0</v>
      </c>
      <c r="V6696" s="67">
        <f t="shared" si="768"/>
        <v>0</v>
      </c>
      <c r="X6696"/>
      <c r="Y6696" s="67" t="str">
        <f t="shared" si="769"/>
        <v xml:space="preserve"> </v>
      </c>
      <c r="AB6696" t="s">
        <v>90</v>
      </c>
      <c r="AC6696" s="46">
        <v>5189</v>
      </c>
      <c r="AD6696" s="46">
        <v>72</v>
      </c>
      <c r="AE6696" s="46">
        <v>69.8</v>
      </c>
      <c r="AF6696" s="46">
        <v>117</v>
      </c>
      <c r="AH6696" s="70" t="str">
        <f t="shared" si="765"/>
        <v/>
      </c>
      <c r="AI6696" s="70" t="str">
        <f t="shared" si="766"/>
        <v/>
      </c>
      <c r="AJ6696" s="70" t="str">
        <f t="shared" si="767"/>
        <v>X</v>
      </c>
      <c r="AK6696" s="70" t="str" cm="1">
        <f t="array" ref="AK6696">_xlfn.IFS(AH6696&lt;&gt;"","1",AI6696&lt;&gt;"","2",AJ6696&lt;&gt;"","3")</f>
        <v>3</v>
      </c>
    </row>
    <row r="6697" spans="1:37" x14ac:dyDescent="0.25">
      <c r="A6697" t="s">
        <v>1826</v>
      </c>
      <c r="B6697" t="s">
        <v>740</v>
      </c>
      <c r="C6697" s="67" t="str">
        <f t="shared" si="763"/>
        <v>Lydia Fullmer</v>
      </c>
      <c r="D6697" s="71" t="str" cm="1">
        <f t="array" ref="D6697">_xlfn.IFS(AK6697="1",CONCATENATE(C6697,"Regional"),AK6697="2",CONCATENATE(C6697,"Sectional"),AK6697="3",CONCATENATE(C6697,COUNTIF($C$1:C6697,C6697)))</f>
        <v>Lydia Fullmer9</v>
      </c>
      <c r="E6697" s="66">
        <v>45188.375</v>
      </c>
      <c r="F6697" t="s">
        <v>667</v>
      </c>
      <c r="G6697" s="46">
        <v>37</v>
      </c>
      <c r="H6697" s="46">
        <v>103</v>
      </c>
      <c r="I6697" s="46">
        <v>19</v>
      </c>
      <c r="J6697" t="s">
        <v>2410</v>
      </c>
      <c r="K6697" t="s">
        <v>90</v>
      </c>
      <c r="L6697" s="46">
        <v>5189</v>
      </c>
      <c r="M6697" s="46">
        <v>72</v>
      </c>
      <c r="N6697" s="46">
        <v>69.8</v>
      </c>
      <c r="O6697" s="46">
        <v>117</v>
      </c>
      <c r="P6697" s="46">
        <f t="shared" si="764"/>
        <v>2</v>
      </c>
      <c r="R6697" s="67" t="s">
        <v>2829</v>
      </c>
      <c r="S6697" s="67">
        <f>COUNTIF(Y$2:$Y$100,R6697)</f>
        <v>0</v>
      </c>
      <c r="V6697" s="67">
        <f t="shared" si="768"/>
        <v>0</v>
      </c>
      <c r="X6697"/>
      <c r="Y6697" s="67" t="str">
        <f t="shared" si="769"/>
        <v xml:space="preserve"> </v>
      </c>
      <c r="AB6697" t="s">
        <v>90</v>
      </c>
      <c r="AC6697" s="46">
        <v>5189</v>
      </c>
      <c r="AD6697" s="46">
        <v>72</v>
      </c>
      <c r="AE6697" s="46">
        <v>69.8</v>
      </c>
      <c r="AF6697" s="46">
        <v>117</v>
      </c>
      <c r="AH6697" s="70" t="str">
        <f t="shared" si="765"/>
        <v/>
      </c>
      <c r="AI6697" s="70" t="str">
        <f t="shared" si="766"/>
        <v/>
      </c>
      <c r="AJ6697" s="70" t="str">
        <f t="shared" si="767"/>
        <v>X</v>
      </c>
      <c r="AK6697" s="70" t="str" cm="1">
        <f t="array" ref="AK6697">_xlfn.IFS(AH6697&lt;&gt;"","1",AI6697&lt;&gt;"","2",AJ6697&lt;&gt;"","3")</f>
        <v>3</v>
      </c>
    </row>
    <row r="6698" spans="1:37" x14ac:dyDescent="0.25">
      <c r="A6698" t="s">
        <v>1827</v>
      </c>
      <c r="B6698" t="s">
        <v>459</v>
      </c>
      <c r="C6698" s="67" t="str">
        <f t="shared" si="763"/>
        <v>Addison Gady</v>
      </c>
      <c r="D6698" s="71" t="str" cm="1">
        <f t="array" ref="D6698">_xlfn.IFS(AK6698="1",CONCATENATE(C6698,"Regional"),AK6698="2",CONCATENATE(C6698,"Sectional"),AK6698="3",CONCATENATE(C6698,COUNTIF($C$1:C6698,C6698)))</f>
        <v>Addison Gady11</v>
      </c>
      <c r="E6698" s="66">
        <v>45188.375</v>
      </c>
      <c r="F6698" t="s">
        <v>667</v>
      </c>
      <c r="G6698" s="46">
        <v>37</v>
      </c>
      <c r="H6698" s="46">
        <v>105</v>
      </c>
      <c r="I6698" s="46">
        <v>20</v>
      </c>
      <c r="J6698" t="s">
        <v>2410</v>
      </c>
      <c r="K6698" t="s">
        <v>90</v>
      </c>
      <c r="L6698" s="46">
        <v>5189</v>
      </c>
      <c r="M6698" s="46">
        <v>72</v>
      </c>
      <c r="N6698" s="46">
        <v>69.8</v>
      </c>
      <c r="O6698" s="46">
        <v>117</v>
      </c>
      <c r="P6698" s="46">
        <f t="shared" si="764"/>
        <v>2</v>
      </c>
      <c r="R6698" s="67" t="s">
        <v>2830</v>
      </c>
      <c r="S6698" s="67">
        <f>COUNTIF(Y$2:$Y$100,R6698)</f>
        <v>0</v>
      </c>
      <c r="V6698" s="67">
        <f t="shared" si="768"/>
        <v>0</v>
      </c>
      <c r="X6698"/>
      <c r="Y6698" s="67" t="str">
        <f t="shared" si="769"/>
        <v xml:space="preserve"> </v>
      </c>
      <c r="AB6698" t="s">
        <v>90</v>
      </c>
      <c r="AC6698" s="46">
        <v>5189</v>
      </c>
      <c r="AD6698" s="46">
        <v>72</v>
      </c>
      <c r="AE6698" s="46">
        <v>69.8</v>
      </c>
      <c r="AF6698" s="46">
        <v>117</v>
      </c>
      <c r="AH6698" s="70" t="str">
        <f t="shared" si="765"/>
        <v/>
      </c>
      <c r="AI6698" s="70" t="str">
        <f t="shared" si="766"/>
        <v/>
      </c>
      <c r="AJ6698" s="70" t="str">
        <f t="shared" si="767"/>
        <v>X</v>
      </c>
      <c r="AK6698" s="70" t="str" cm="1">
        <f t="array" ref="AK6698">_xlfn.IFS(AH6698&lt;&gt;"","1",AI6698&lt;&gt;"","2",AJ6698&lt;&gt;"","3")</f>
        <v>3</v>
      </c>
    </row>
    <row r="6699" spans="1:37" x14ac:dyDescent="0.25">
      <c r="A6699" t="s">
        <v>815</v>
      </c>
      <c r="B6699" t="s">
        <v>555</v>
      </c>
      <c r="C6699" s="67" t="str">
        <f t="shared" si="763"/>
        <v>Molly Martine</v>
      </c>
      <c r="D6699" s="71" t="str" cm="1">
        <f t="array" ref="D6699">_xlfn.IFS(AK6699="1",CONCATENATE(C6699,"Regional"),AK6699="2",CONCATENATE(C6699,"Sectional"),AK6699="3",CONCATENATE(C6699,COUNTIF($C$1:C6699,C6699)))</f>
        <v>Molly Martine10</v>
      </c>
      <c r="E6699" s="66">
        <v>45188.375</v>
      </c>
      <c r="F6699" t="s">
        <v>667</v>
      </c>
      <c r="G6699" s="46">
        <v>37</v>
      </c>
      <c r="H6699" s="46">
        <v>105</v>
      </c>
      <c r="I6699" s="46">
        <v>20</v>
      </c>
      <c r="J6699" t="s">
        <v>2410</v>
      </c>
      <c r="K6699" t="s">
        <v>90</v>
      </c>
      <c r="L6699" s="46">
        <v>5189</v>
      </c>
      <c r="M6699" s="46">
        <v>72</v>
      </c>
      <c r="N6699" s="46">
        <v>69.8</v>
      </c>
      <c r="O6699" s="46">
        <v>117</v>
      </c>
      <c r="P6699" s="46">
        <f t="shared" si="764"/>
        <v>2</v>
      </c>
      <c r="R6699" s="67" t="s">
        <v>2826</v>
      </c>
      <c r="S6699" s="67">
        <f>COUNTIF(Y$2:$Y$100,R6699)</f>
        <v>0</v>
      </c>
      <c r="V6699" s="67">
        <f t="shared" si="768"/>
        <v>0</v>
      </c>
      <c r="X6699"/>
      <c r="Y6699" s="67" t="str">
        <f t="shared" si="769"/>
        <v xml:space="preserve"> </v>
      </c>
      <c r="AB6699" t="s">
        <v>90</v>
      </c>
      <c r="AC6699" s="46">
        <v>5189</v>
      </c>
      <c r="AD6699" s="46">
        <v>72</v>
      </c>
      <c r="AE6699" s="46">
        <v>69.8</v>
      </c>
      <c r="AF6699" s="46">
        <v>117</v>
      </c>
      <c r="AH6699" s="70" t="str">
        <f t="shared" si="765"/>
        <v/>
      </c>
      <c r="AI6699" s="70" t="str">
        <f t="shared" si="766"/>
        <v/>
      </c>
      <c r="AJ6699" s="70" t="str">
        <f t="shared" si="767"/>
        <v>X</v>
      </c>
      <c r="AK6699" s="70" t="str" cm="1">
        <f t="array" ref="AK6699">_xlfn.IFS(AH6699&lt;&gt;"","1",AI6699&lt;&gt;"","2",AJ6699&lt;&gt;"","3")</f>
        <v>3</v>
      </c>
    </row>
    <row r="6700" spans="1:37" x14ac:dyDescent="0.25">
      <c r="A6700" t="s">
        <v>269</v>
      </c>
      <c r="B6700" t="s">
        <v>187</v>
      </c>
      <c r="C6700" s="67" t="str">
        <f t="shared" si="763"/>
        <v>Ava Hoffman</v>
      </c>
      <c r="D6700" s="71" t="str" cm="1">
        <f t="array" ref="D6700">_xlfn.IFS(AK6700="1",CONCATENATE(C6700,"Regional"),AK6700="2",CONCATENATE(C6700,"Sectional"),AK6700="3",CONCATENATE(C6700,COUNTIF($C$1:C6700,C6700)))</f>
        <v>Ava Hoffman9</v>
      </c>
      <c r="E6700" s="66">
        <v>45188.375</v>
      </c>
      <c r="F6700" t="s">
        <v>667</v>
      </c>
      <c r="G6700" s="46">
        <v>37</v>
      </c>
      <c r="H6700" s="46">
        <v>106</v>
      </c>
      <c r="I6700" s="46">
        <v>22</v>
      </c>
      <c r="J6700" t="s">
        <v>2410</v>
      </c>
      <c r="K6700" t="s">
        <v>90</v>
      </c>
      <c r="L6700" s="46">
        <v>5189</v>
      </c>
      <c r="M6700" s="46">
        <v>72</v>
      </c>
      <c r="N6700" s="46">
        <v>69.8</v>
      </c>
      <c r="O6700" s="46">
        <v>117</v>
      </c>
      <c r="P6700" s="46">
        <f t="shared" si="764"/>
        <v>2</v>
      </c>
      <c r="R6700" s="67" t="s">
        <v>1153</v>
      </c>
      <c r="S6700" s="67">
        <f>COUNTIF(Y$2:$Y$100,R6700)</f>
        <v>0</v>
      </c>
      <c r="V6700" s="67">
        <f t="shared" si="768"/>
        <v>0</v>
      </c>
      <c r="X6700"/>
      <c r="Y6700" s="67" t="str">
        <f t="shared" si="769"/>
        <v xml:space="preserve"> </v>
      </c>
      <c r="AB6700" t="s">
        <v>90</v>
      </c>
      <c r="AC6700" s="46">
        <v>5189</v>
      </c>
      <c r="AD6700" s="46">
        <v>72</v>
      </c>
      <c r="AE6700" s="46">
        <v>69.8</v>
      </c>
      <c r="AF6700" s="46">
        <v>117</v>
      </c>
      <c r="AH6700" s="70" t="str">
        <f t="shared" si="765"/>
        <v/>
      </c>
      <c r="AI6700" s="70" t="str">
        <f t="shared" si="766"/>
        <v/>
      </c>
      <c r="AJ6700" s="70" t="str">
        <f t="shared" si="767"/>
        <v>X</v>
      </c>
      <c r="AK6700" s="70" t="str" cm="1">
        <f t="array" ref="AK6700">_xlfn.IFS(AH6700&lt;&gt;"","1",AI6700&lt;&gt;"","2",AJ6700&lt;&gt;"","3")</f>
        <v>3</v>
      </c>
    </row>
    <row r="6701" spans="1:37" x14ac:dyDescent="0.25">
      <c r="A6701" t="s">
        <v>1830</v>
      </c>
      <c r="B6701" t="s">
        <v>682</v>
      </c>
      <c r="C6701" s="67" t="str">
        <f t="shared" si="763"/>
        <v>Aubrey Christman</v>
      </c>
      <c r="D6701" s="71" t="str" cm="1">
        <f t="array" ref="D6701">_xlfn.IFS(AK6701="1",CONCATENATE(C6701,"Regional"),AK6701="2",CONCATENATE(C6701,"Sectional"),AK6701="3",CONCATENATE(C6701,COUNTIF($C$1:C6701,C6701)))</f>
        <v>Aubrey Christman11</v>
      </c>
      <c r="E6701" s="66">
        <v>45188.375</v>
      </c>
      <c r="F6701" t="s">
        <v>667</v>
      </c>
      <c r="G6701" s="46">
        <v>37</v>
      </c>
      <c r="H6701" s="46">
        <v>106</v>
      </c>
      <c r="I6701" s="46">
        <v>22</v>
      </c>
      <c r="J6701" t="s">
        <v>2410</v>
      </c>
      <c r="K6701" t="s">
        <v>90</v>
      </c>
      <c r="L6701" s="46">
        <v>5189</v>
      </c>
      <c r="M6701" s="46">
        <v>72</v>
      </c>
      <c r="N6701" s="46">
        <v>69.8</v>
      </c>
      <c r="O6701" s="46">
        <v>117</v>
      </c>
      <c r="P6701" s="46">
        <f t="shared" si="764"/>
        <v>2</v>
      </c>
      <c r="R6701" s="67" t="s">
        <v>2833</v>
      </c>
      <c r="S6701" s="67">
        <f>COUNTIF(Y$2:$Y$100,R6701)</f>
        <v>0</v>
      </c>
      <c r="V6701" s="67">
        <f t="shared" si="768"/>
        <v>0</v>
      </c>
      <c r="X6701"/>
      <c r="Y6701" s="67" t="str">
        <f t="shared" si="769"/>
        <v xml:space="preserve"> </v>
      </c>
      <c r="AB6701" t="s">
        <v>90</v>
      </c>
      <c r="AC6701" s="46">
        <v>5189</v>
      </c>
      <c r="AD6701" s="46">
        <v>72</v>
      </c>
      <c r="AE6701" s="46">
        <v>69.8</v>
      </c>
      <c r="AF6701" s="46">
        <v>117</v>
      </c>
      <c r="AH6701" s="70" t="str">
        <f t="shared" si="765"/>
        <v/>
      </c>
      <c r="AI6701" s="70" t="str">
        <f t="shared" si="766"/>
        <v/>
      </c>
      <c r="AJ6701" s="70" t="str">
        <f t="shared" si="767"/>
        <v>X</v>
      </c>
      <c r="AK6701" s="70" t="str" cm="1">
        <f t="array" ref="AK6701">_xlfn.IFS(AH6701&lt;&gt;"","1",AI6701&lt;&gt;"","2",AJ6701&lt;&gt;"","3")</f>
        <v>3</v>
      </c>
    </row>
    <row r="6702" spans="1:37" x14ac:dyDescent="0.25">
      <c r="A6702" t="s">
        <v>1108</v>
      </c>
      <c r="B6702" t="s">
        <v>253</v>
      </c>
      <c r="C6702" s="67" t="str">
        <f t="shared" si="763"/>
        <v>Lily Glysch</v>
      </c>
      <c r="D6702" s="71" t="str" cm="1">
        <f t="array" ref="D6702">_xlfn.IFS(AK6702="1",CONCATENATE(C6702,"Regional"),AK6702="2",CONCATENATE(C6702,"Sectional"),AK6702="3",CONCATENATE(C6702,COUNTIF($C$1:C6702,C6702)))</f>
        <v>Lily Glysch11</v>
      </c>
      <c r="E6702" s="66">
        <v>45188.375</v>
      </c>
      <c r="F6702" t="s">
        <v>667</v>
      </c>
      <c r="G6702" s="46">
        <v>37</v>
      </c>
      <c r="H6702" s="46">
        <v>106</v>
      </c>
      <c r="I6702" s="46">
        <v>22</v>
      </c>
      <c r="J6702" t="s">
        <v>2410</v>
      </c>
      <c r="K6702" t="s">
        <v>90</v>
      </c>
      <c r="L6702" s="46">
        <v>5189</v>
      </c>
      <c r="M6702" s="46">
        <v>72</v>
      </c>
      <c r="N6702" s="46">
        <v>69.8</v>
      </c>
      <c r="O6702" s="46">
        <v>117</v>
      </c>
      <c r="P6702" s="46">
        <f t="shared" si="764"/>
        <v>2</v>
      </c>
      <c r="R6702" s="67" t="s">
        <v>1581</v>
      </c>
      <c r="S6702" s="67">
        <f>COUNTIF(Y$2:$Y$100,R6702)</f>
        <v>0</v>
      </c>
      <c r="V6702" s="67">
        <f t="shared" si="768"/>
        <v>0</v>
      </c>
      <c r="X6702"/>
      <c r="Y6702" s="67" t="str">
        <f t="shared" si="769"/>
        <v xml:space="preserve"> </v>
      </c>
      <c r="AB6702" t="s">
        <v>90</v>
      </c>
      <c r="AC6702" s="46">
        <v>5189</v>
      </c>
      <c r="AD6702" s="46">
        <v>72</v>
      </c>
      <c r="AE6702" s="46">
        <v>69.8</v>
      </c>
      <c r="AF6702" s="46">
        <v>117</v>
      </c>
      <c r="AH6702" s="70" t="str">
        <f t="shared" si="765"/>
        <v/>
      </c>
      <c r="AI6702" s="70" t="str">
        <f t="shared" si="766"/>
        <v/>
      </c>
      <c r="AJ6702" s="70" t="str">
        <f t="shared" si="767"/>
        <v>X</v>
      </c>
      <c r="AK6702" s="70" t="str" cm="1">
        <f t="array" ref="AK6702">_xlfn.IFS(AH6702&lt;&gt;"","1",AI6702&lt;&gt;"","2",AJ6702&lt;&gt;"","3")</f>
        <v>3</v>
      </c>
    </row>
    <row r="6703" spans="1:37" x14ac:dyDescent="0.25">
      <c r="A6703" t="s">
        <v>1825</v>
      </c>
      <c r="B6703" t="s">
        <v>570</v>
      </c>
      <c r="C6703" s="67" t="str">
        <f t="shared" si="763"/>
        <v>Sydney Reis</v>
      </c>
      <c r="D6703" s="71" t="str" cm="1">
        <f t="array" ref="D6703">_xlfn.IFS(AK6703="1",CONCATENATE(C6703,"Regional"),AK6703="2",CONCATENATE(C6703,"Sectional"),AK6703="3",CONCATENATE(C6703,COUNTIF($C$1:C6703,C6703)))</f>
        <v>Sydney Reis10</v>
      </c>
      <c r="E6703" s="66">
        <v>45188.375</v>
      </c>
      <c r="F6703" t="s">
        <v>667</v>
      </c>
      <c r="G6703" s="46">
        <v>37</v>
      </c>
      <c r="H6703" s="46">
        <v>107</v>
      </c>
      <c r="I6703" s="46">
        <v>25</v>
      </c>
      <c r="J6703" t="s">
        <v>2410</v>
      </c>
      <c r="K6703" t="s">
        <v>90</v>
      </c>
      <c r="L6703" s="46">
        <v>5189</v>
      </c>
      <c r="M6703" s="46">
        <v>72</v>
      </c>
      <c r="N6703" s="46">
        <v>69.8</v>
      </c>
      <c r="O6703" s="46">
        <v>117</v>
      </c>
      <c r="P6703" s="46">
        <f t="shared" si="764"/>
        <v>2</v>
      </c>
      <c r="R6703" s="67" t="s">
        <v>2828</v>
      </c>
      <c r="S6703" s="67">
        <f>COUNTIF(Y$2:$Y$100,R6703)</f>
        <v>0</v>
      </c>
      <c r="V6703" s="67">
        <f t="shared" si="768"/>
        <v>0</v>
      </c>
      <c r="X6703"/>
      <c r="Y6703" s="67" t="str">
        <f t="shared" si="769"/>
        <v xml:space="preserve"> </v>
      </c>
      <c r="AB6703" t="s">
        <v>90</v>
      </c>
      <c r="AC6703" s="46">
        <v>5189</v>
      </c>
      <c r="AD6703" s="46">
        <v>72</v>
      </c>
      <c r="AE6703" s="46">
        <v>69.8</v>
      </c>
      <c r="AF6703" s="46">
        <v>117</v>
      </c>
      <c r="AH6703" s="70" t="str">
        <f t="shared" si="765"/>
        <v/>
      </c>
      <c r="AI6703" s="70" t="str">
        <f t="shared" si="766"/>
        <v/>
      </c>
      <c r="AJ6703" s="70" t="str">
        <f t="shared" si="767"/>
        <v>X</v>
      </c>
      <c r="AK6703" s="70" t="str" cm="1">
        <f t="array" ref="AK6703">_xlfn.IFS(AH6703&lt;&gt;"","1",AI6703&lt;&gt;"","2",AJ6703&lt;&gt;"","3")</f>
        <v>3</v>
      </c>
    </row>
    <row r="6704" spans="1:37" x14ac:dyDescent="0.25">
      <c r="A6704" t="s">
        <v>1604</v>
      </c>
      <c r="B6704" t="s">
        <v>435</v>
      </c>
      <c r="C6704" s="67" t="str">
        <f t="shared" si="763"/>
        <v>Raina Dworniczak</v>
      </c>
      <c r="D6704" s="71" t="str" cm="1">
        <f t="array" ref="D6704">_xlfn.IFS(AK6704="1",CONCATENATE(C6704,"Regional"),AK6704="2",CONCATENATE(C6704,"Sectional"),AK6704="3",CONCATENATE(C6704,COUNTIF($C$1:C6704,C6704)))</f>
        <v>Raina Dworniczak7</v>
      </c>
      <c r="E6704" s="66">
        <v>45188.375</v>
      </c>
      <c r="F6704" t="s">
        <v>667</v>
      </c>
      <c r="G6704" s="46">
        <v>37</v>
      </c>
      <c r="H6704" s="46">
        <v>108</v>
      </c>
      <c r="I6704" s="46">
        <v>26</v>
      </c>
      <c r="J6704" t="s">
        <v>2410</v>
      </c>
      <c r="K6704" t="s">
        <v>90</v>
      </c>
      <c r="L6704" s="46">
        <v>5189</v>
      </c>
      <c r="M6704" s="46">
        <v>72</v>
      </c>
      <c r="N6704" s="46">
        <v>69.8</v>
      </c>
      <c r="O6704" s="46">
        <v>117</v>
      </c>
      <c r="P6704" s="46">
        <f t="shared" si="764"/>
        <v>2</v>
      </c>
      <c r="R6704" s="67" t="s">
        <v>3513</v>
      </c>
      <c r="S6704" s="67">
        <f>COUNTIF(Y$2:$Y$100,R6704)</f>
        <v>0</v>
      </c>
      <c r="V6704" s="67">
        <f t="shared" si="768"/>
        <v>0</v>
      </c>
      <c r="X6704"/>
      <c r="Y6704" s="67" t="str">
        <f t="shared" si="769"/>
        <v xml:space="preserve"> </v>
      </c>
      <c r="AB6704" t="s">
        <v>90</v>
      </c>
      <c r="AC6704" s="46">
        <v>5189</v>
      </c>
      <c r="AD6704" s="46">
        <v>72</v>
      </c>
      <c r="AE6704" s="46">
        <v>69.8</v>
      </c>
      <c r="AF6704" s="46">
        <v>117</v>
      </c>
      <c r="AH6704" s="70" t="str">
        <f t="shared" si="765"/>
        <v/>
      </c>
      <c r="AI6704" s="70" t="str">
        <f t="shared" si="766"/>
        <v/>
      </c>
      <c r="AJ6704" s="70" t="str">
        <f t="shared" si="767"/>
        <v>X</v>
      </c>
      <c r="AK6704" s="70" t="str" cm="1">
        <f t="array" ref="AK6704">_xlfn.IFS(AH6704&lt;&gt;"","1",AI6704&lt;&gt;"","2",AJ6704&lt;&gt;"","3")</f>
        <v>3</v>
      </c>
    </row>
    <row r="6705" spans="1:37" x14ac:dyDescent="0.25">
      <c r="A6705" t="s">
        <v>440</v>
      </c>
      <c r="B6705" t="s">
        <v>441</v>
      </c>
      <c r="C6705" s="67" t="str">
        <f t="shared" si="763"/>
        <v>Madison Sikora</v>
      </c>
      <c r="D6705" s="71" t="str" cm="1">
        <f t="array" ref="D6705">_xlfn.IFS(AK6705="1",CONCATENATE(C6705,"Regional"),AK6705="2",CONCATENATE(C6705,"Sectional"),AK6705="3",CONCATENATE(C6705,COUNTIF($C$1:C6705,C6705)))</f>
        <v>Madison Sikora7</v>
      </c>
      <c r="E6705" s="66">
        <v>45188.375</v>
      </c>
      <c r="F6705" t="s">
        <v>667</v>
      </c>
      <c r="G6705" s="46">
        <v>37</v>
      </c>
      <c r="H6705" s="46">
        <v>112</v>
      </c>
      <c r="I6705" s="46">
        <v>27</v>
      </c>
      <c r="J6705" t="s">
        <v>2410</v>
      </c>
      <c r="K6705" t="s">
        <v>90</v>
      </c>
      <c r="L6705" s="46">
        <v>5189</v>
      </c>
      <c r="M6705" s="46">
        <v>72</v>
      </c>
      <c r="N6705" s="46">
        <v>69.8</v>
      </c>
      <c r="O6705" s="46">
        <v>117</v>
      </c>
      <c r="P6705" s="46">
        <f t="shared" si="764"/>
        <v>2</v>
      </c>
      <c r="R6705" s="67" t="s">
        <v>1154</v>
      </c>
      <c r="S6705" s="67">
        <f>COUNTIF(Y$2:$Y$100,R6705)</f>
        <v>0</v>
      </c>
      <c r="V6705" s="67">
        <f t="shared" si="768"/>
        <v>0</v>
      </c>
      <c r="X6705"/>
      <c r="Y6705" s="67" t="str">
        <f t="shared" si="769"/>
        <v xml:space="preserve"> </v>
      </c>
      <c r="AB6705" t="s">
        <v>90</v>
      </c>
      <c r="AC6705" s="46">
        <v>5189</v>
      </c>
      <c r="AD6705" s="46">
        <v>72</v>
      </c>
      <c r="AE6705" s="46">
        <v>69.8</v>
      </c>
      <c r="AF6705" s="46">
        <v>117</v>
      </c>
      <c r="AH6705" s="70" t="str">
        <f t="shared" si="765"/>
        <v/>
      </c>
      <c r="AI6705" s="70" t="str">
        <f t="shared" si="766"/>
        <v/>
      </c>
      <c r="AJ6705" s="70" t="str">
        <f t="shared" si="767"/>
        <v>X</v>
      </c>
      <c r="AK6705" s="70" t="str" cm="1">
        <f t="array" ref="AK6705">_xlfn.IFS(AH6705&lt;&gt;"","1",AI6705&lt;&gt;"","2",AJ6705&lt;&gt;"","3")</f>
        <v>3</v>
      </c>
    </row>
    <row r="6706" spans="1:37" x14ac:dyDescent="0.25">
      <c r="A6706" t="s">
        <v>1929</v>
      </c>
      <c r="B6706" t="s">
        <v>492</v>
      </c>
      <c r="C6706" s="67" t="str">
        <f t="shared" si="763"/>
        <v>Anna Beaumier</v>
      </c>
      <c r="D6706" s="71" t="str" cm="1">
        <f t="array" ref="D6706">_xlfn.IFS(AK6706="1",CONCATENATE(C6706,"Regional"),AK6706="2",CONCATENATE(C6706,"Sectional"),AK6706="3",CONCATENATE(C6706,COUNTIF($C$1:C6706,C6706)))</f>
        <v>Anna Beaumier4</v>
      </c>
      <c r="E6706" s="66">
        <v>45188.375</v>
      </c>
      <c r="F6706" t="s">
        <v>667</v>
      </c>
      <c r="G6706" s="46">
        <v>37</v>
      </c>
      <c r="H6706" s="46">
        <v>112</v>
      </c>
      <c r="I6706" s="46">
        <v>27</v>
      </c>
      <c r="J6706" t="s">
        <v>2410</v>
      </c>
      <c r="K6706" t="s">
        <v>90</v>
      </c>
      <c r="L6706" s="46">
        <v>5189</v>
      </c>
      <c r="M6706" s="46">
        <v>72</v>
      </c>
      <c r="N6706" s="46">
        <v>69.8</v>
      </c>
      <c r="O6706" s="46">
        <v>117</v>
      </c>
      <c r="P6706" s="46">
        <f t="shared" si="764"/>
        <v>2</v>
      </c>
      <c r="R6706" s="67" t="s">
        <v>2941</v>
      </c>
      <c r="S6706" s="67">
        <f>COUNTIF(Y$2:$Y$100,R6706)</f>
        <v>0</v>
      </c>
      <c r="V6706" s="67">
        <f t="shared" si="768"/>
        <v>0</v>
      </c>
      <c r="X6706"/>
      <c r="Y6706" s="67" t="str">
        <f t="shared" si="769"/>
        <v xml:space="preserve"> </v>
      </c>
      <c r="AB6706" t="s">
        <v>90</v>
      </c>
      <c r="AC6706" s="46">
        <v>5189</v>
      </c>
      <c r="AD6706" s="46">
        <v>72</v>
      </c>
      <c r="AE6706" s="46">
        <v>69.8</v>
      </c>
      <c r="AF6706" s="46">
        <v>117</v>
      </c>
      <c r="AH6706" s="70" t="str">
        <f t="shared" si="765"/>
        <v/>
      </c>
      <c r="AI6706" s="70" t="str">
        <f t="shared" si="766"/>
        <v/>
      </c>
      <c r="AJ6706" s="70" t="str">
        <f t="shared" si="767"/>
        <v>X</v>
      </c>
      <c r="AK6706" s="70" t="str" cm="1">
        <f t="array" ref="AK6706">_xlfn.IFS(AH6706&lt;&gt;"","1",AI6706&lt;&gt;"","2",AJ6706&lt;&gt;"","3")</f>
        <v>3</v>
      </c>
    </row>
    <row r="6707" spans="1:37" x14ac:dyDescent="0.25">
      <c r="A6707" t="s">
        <v>1919</v>
      </c>
      <c r="B6707" t="s">
        <v>2709</v>
      </c>
      <c r="C6707" s="67" t="str">
        <f t="shared" si="763"/>
        <v xml:space="preserve">Kailea Van Der Linden </v>
      </c>
      <c r="D6707" s="71" t="str" cm="1">
        <f t="array" ref="D6707">_xlfn.IFS(AK6707="1",CONCATENATE(C6707,"Regional"),AK6707="2",CONCATENATE(C6707,"Sectional"),AK6707="3",CONCATENATE(C6707,COUNTIF($C$1:C6707,C6707)))</f>
        <v>Kailea Van Der Linden 6</v>
      </c>
      <c r="E6707" s="66">
        <v>45188.375</v>
      </c>
      <c r="F6707" t="s">
        <v>667</v>
      </c>
      <c r="G6707" s="46">
        <v>37</v>
      </c>
      <c r="H6707" s="46">
        <v>115</v>
      </c>
      <c r="I6707" s="46">
        <v>29</v>
      </c>
      <c r="J6707" t="s">
        <v>2410</v>
      </c>
      <c r="K6707" t="s">
        <v>90</v>
      </c>
      <c r="L6707" s="46">
        <v>5189</v>
      </c>
      <c r="M6707" s="46">
        <v>72</v>
      </c>
      <c r="N6707" s="46">
        <v>69.8</v>
      </c>
      <c r="O6707" s="46">
        <v>117</v>
      </c>
      <c r="P6707" s="46">
        <f t="shared" si="764"/>
        <v>2</v>
      </c>
      <c r="R6707" s="67" t="s">
        <v>2931</v>
      </c>
      <c r="S6707" s="67">
        <f>COUNTIF(Y$2:$Y$100,R6707)</f>
        <v>0</v>
      </c>
      <c r="V6707" s="67">
        <f t="shared" si="768"/>
        <v>0</v>
      </c>
      <c r="X6707"/>
      <c r="Y6707" s="67" t="str">
        <f t="shared" si="769"/>
        <v xml:space="preserve"> </v>
      </c>
      <c r="AB6707" t="s">
        <v>90</v>
      </c>
      <c r="AC6707" s="46">
        <v>5189</v>
      </c>
      <c r="AD6707" s="46">
        <v>72</v>
      </c>
      <c r="AE6707" s="46">
        <v>69.8</v>
      </c>
      <c r="AF6707" s="46">
        <v>117</v>
      </c>
      <c r="AH6707" s="70" t="str">
        <f t="shared" si="765"/>
        <v/>
      </c>
      <c r="AI6707" s="70" t="str">
        <f t="shared" si="766"/>
        <v/>
      </c>
      <c r="AJ6707" s="70" t="str">
        <f t="shared" si="767"/>
        <v>X</v>
      </c>
      <c r="AK6707" s="70" t="str" cm="1">
        <f t="array" ref="AK6707">_xlfn.IFS(AH6707&lt;&gt;"","1",AI6707&lt;&gt;"","2",AJ6707&lt;&gt;"","3")</f>
        <v>3</v>
      </c>
    </row>
    <row r="6708" spans="1:37" x14ac:dyDescent="0.25">
      <c r="A6708" t="s">
        <v>1920</v>
      </c>
      <c r="B6708" t="s">
        <v>277</v>
      </c>
      <c r="C6708" s="67" t="str">
        <f t="shared" si="763"/>
        <v>Peyton Wyss</v>
      </c>
      <c r="D6708" s="71" t="str" cm="1">
        <f t="array" ref="D6708">_xlfn.IFS(AK6708="1",CONCATENATE(C6708,"Regional"),AK6708="2",CONCATENATE(C6708,"Sectional"),AK6708="3",CONCATENATE(C6708,COUNTIF($C$1:C6708,C6708)))</f>
        <v>Peyton Wyss9</v>
      </c>
      <c r="E6708" s="66">
        <v>45188.375</v>
      </c>
      <c r="F6708" t="s">
        <v>667</v>
      </c>
      <c r="G6708" s="46">
        <v>37</v>
      </c>
      <c r="H6708" s="46">
        <v>119</v>
      </c>
      <c r="I6708" s="46">
        <v>30</v>
      </c>
      <c r="J6708" t="s">
        <v>2410</v>
      </c>
      <c r="K6708" t="s">
        <v>90</v>
      </c>
      <c r="L6708" s="46">
        <v>5189</v>
      </c>
      <c r="M6708" s="46">
        <v>72</v>
      </c>
      <c r="N6708" s="46">
        <v>69.8</v>
      </c>
      <c r="O6708" s="46">
        <v>117</v>
      </c>
      <c r="P6708" s="46">
        <f t="shared" si="764"/>
        <v>2</v>
      </c>
      <c r="R6708" s="67" t="s">
        <v>2932</v>
      </c>
      <c r="S6708" s="67">
        <f>COUNTIF(Y$2:$Y$100,R6708)</f>
        <v>0</v>
      </c>
      <c r="V6708" s="67">
        <f t="shared" si="768"/>
        <v>0</v>
      </c>
      <c r="X6708"/>
      <c r="Y6708" s="67" t="str">
        <f t="shared" si="769"/>
        <v xml:space="preserve"> </v>
      </c>
      <c r="AB6708" t="s">
        <v>90</v>
      </c>
      <c r="AC6708" s="46">
        <v>5189</v>
      </c>
      <c r="AD6708" s="46">
        <v>72</v>
      </c>
      <c r="AE6708" s="46">
        <v>69.8</v>
      </c>
      <c r="AF6708" s="46">
        <v>117</v>
      </c>
      <c r="AH6708" s="70" t="str">
        <f t="shared" si="765"/>
        <v/>
      </c>
      <c r="AI6708" s="70" t="str">
        <f t="shared" si="766"/>
        <v/>
      </c>
      <c r="AJ6708" s="70" t="str">
        <f t="shared" si="767"/>
        <v>X</v>
      </c>
      <c r="AK6708" s="70" t="str" cm="1">
        <f t="array" ref="AK6708">_xlfn.IFS(AH6708&lt;&gt;"","1",AI6708&lt;&gt;"","2",AJ6708&lt;&gt;"","3")</f>
        <v>3</v>
      </c>
    </row>
    <row r="6709" spans="1:37" x14ac:dyDescent="0.25">
      <c r="A6709" t="s">
        <v>1917</v>
      </c>
      <c r="B6709" t="s">
        <v>1918</v>
      </c>
      <c r="C6709" s="67" t="str">
        <f t="shared" si="763"/>
        <v>Colette DeVeau</v>
      </c>
      <c r="D6709" s="71" t="str" cm="1">
        <f t="array" ref="D6709">_xlfn.IFS(AK6709="1",CONCATENATE(C6709,"Regional"),AK6709="2",CONCATENATE(C6709,"Sectional"),AK6709="3",CONCATENATE(C6709,COUNTIF($C$1:C6709,C6709)))</f>
        <v>Colette DeVeau9</v>
      </c>
      <c r="E6709" s="66">
        <v>45188.375</v>
      </c>
      <c r="F6709" t="s">
        <v>667</v>
      </c>
      <c r="G6709" s="46">
        <v>37</v>
      </c>
      <c r="H6709" s="46">
        <v>124</v>
      </c>
      <c r="I6709" s="46">
        <v>31</v>
      </c>
      <c r="J6709" t="s">
        <v>2410</v>
      </c>
      <c r="K6709" t="s">
        <v>90</v>
      </c>
      <c r="L6709" s="46">
        <v>5189</v>
      </c>
      <c r="M6709" s="46">
        <v>72</v>
      </c>
      <c r="N6709" s="46">
        <v>69.8</v>
      </c>
      <c r="O6709" s="46">
        <v>117</v>
      </c>
      <c r="P6709" s="46">
        <f t="shared" si="764"/>
        <v>2</v>
      </c>
      <c r="R6709" s="67" t="s">
        <v>2930</v>
      </c>
      <c r="S6709" s="67">
        <f>COUNTIF(Y$2:$Y$100,R6709)</f>
        <v>0</v>
      </c>
      <c r="V6709" s="67">
        <f t="shared" si="768"/>
        <v>0</v>
      </c>
      <c r="X6709"/>
      <c r="Y6709" s="67" t="str">
        <f t="shared" si="769"/>
        <v xml:space="preserve"> </v>
      </c>
      <c r="AB6709" t="s">
        <v>90</v>
      </c>
      <c r="AC6709" s="46">
        <v>5189</v>
      </c>
      <c r="AD6709" s="46">
        <v>72</v>
      </c>
      <c r="AE6709" s="46">
        <v>69.8</v>
      </c>
      <c r="AF6709" s="46">
        <v>117</v>
      </c>
      <c r="AH6709" s="70" t="str">
        <f t="shared" si="765"/>
        <v/>
      </c>
      <c r="AI6709" s="70" t="str">
        <f t="shared" si="766"/>
        <v/>
      </c>
      <c r="AJ6709" s="70" t="str">
        <f t="shared" si="767"/>
        <v>X</v>
      </c>
      <c r="AK6709" s="70" t="str" cm="1">
        <f t="array" ref="AK6709">_xlfn.IFS(AH6709&lt;&gt;"","1",AI6709&lt;&gt;"","2",AJ6709&lt;&gt;"","3")</f>
        <v>3</v>
      </c>
    </row>
    <row r="6710" spans="1:37" x14ac:dyDescent="0.25">
      <c r="A6710" t="s">
        <v>1605</v>
      </c>
      <c r="B6710" t="s">
        <v>187</v>
      </c>
      <c r="C6710" s="67" t="str">
        <f t="shared" si="763"/>
        <v>Ava Dalebroux</v>
      </c>
      <c r="D6710" s="71" t="str" cm="1">
        <f t="array" ref="D6710">_xlfn.IFS(AK6710="1",CONCATENATE(C6710,"Regional"),AK6710="2",CONCATENATE(C6710,"Sectional"),AK6710="3",CONCATENATE(C6710,COUNTIF($C$1:C6710,C6710)))</f>
        <v>Ava Dalebroux6</v>
      </c>
      <c r="E6710" s="66">
        <v>45188.375</v>
      </c>
      <c r="F6710" t="s">
        <v>667</v>
      </c>
      <c r="G6710" s="46">
        <v>37</v>
      </c>
      <c r="H6710" s="46">
        <v>125</v>
      </c>
      <c r="I6710" s="46">
        <v>32</v>
      </c>
      <c r="J6710" t="s">
        <v>2410</v>
      </c>
      <c r="K6710" t="s">
        <v>90</v>
      </c>
      <c r="L6710" s="46">
        <v>5189</v>
      </c>
      <c r="M6710" s="46">
        <v>72</v>
      </c>
      <c r="N6710" s="46">
        <v>69.8</v>
      </c>
      <c r="O6710" s="46">
        <v>117</v>
      </c>
      <c r="P6710" s="46">
        <f t="shared" si="764"/>
        <v>2</v>
      </c>
      <c r="R6710" s="67" t="s">
        <v>3514</v>
      </c>
      <c r="S6710" s="67">
        <f>COUNTIF(Y$2:$Y$100,R6710)</f>
        <v>0</v>
      </c>
      <c r="V6710" s="67">
        <f t="shared" si="768"/>
        <v>0</v>
      </c>
      <c r="X6710"/>
      <c r="Y6710" s="67" t="str">
        <f t="shared" si="769"/>
        <v xml:space="preserve"> </v>
      </c>
      <c r="AB6710" t="s">
        <v>90</v>
      </c>
      <c r="AC6710" s="46">
        <v>5189</v>
      </c>
      <c r="AD6710" s="46">
        <v>72</v>
      </c>
      <c r="AE6710" s="46">
        <v>69.8</v>
      </c>
      <c r="AF6710" s="46">
        <v>117</v>
      </c>
      <c r="AH6710" s="70" t="str">
        <f t="shared" si="765"/>
        <v/>
      </c>
      <c r="AI6710" s="70" t="str">
        <f t="shared" si="766"/>
        <v/>
      </c>
      <c r="AJ6710" s="70" t="str">
        <f t="shared" si="767"/>
        <v>X</v>
      </c>
      <c r="AK6710" s="70" t="str" cm="1">
        <f t="array" ref="AK6710">_xlfn.IFS(AH6710&lt;&gt;"","1",AI6710&lt;&gt;"","2",AJ6710&lt;&gt;"","3")</f>
        <v>3</v>
      </c>
    </row>
    <row r="6711" spans="1:37" x14ac:dyDescent="0.25">
      <c r="A6711" t="s">
        <v>1921</v>
      </c>
      <c r="B6711" t="s">
        <v>353</v>
      </c>
      <c r="C6711" s="67" t="str">
        <f t="shared" si="763"/>
        <v>Olivia Gallagher</v>
      </c>
      <c r="D6711" s="71" t="str" cm="1">
        <f t="array" ref="D6711">_xlfn.IFS(AK6711="1",CONCATENATE(C6711,"Regional"),AK6711="2",CONCATENATE(C6711,"Sectional"),AK6711="3",CONCATENATE(C6711,COUNTIF($C$1:C6711,C6711)))</f>
        <v>Olivia Gallagher6</v>
      </c>
      <c r="E6711" s="66">
        <v>45188.375</v>
      </c>
      <c r="F6711" t="s">
        <v>667</v>
      </c>
      <c r="G6711" s="46">
        <v>37</v>
      </c>
      <c r="H6711" s="46">
        <v>126</v>
      </c>
      <c r="I6711" s="46">
        <v>33</v>
      </c>
      <c r="J6711" t="s">
        <v>2410</v>
      </c>
      <c r="K6711" t="s">
        <v>90</v>
      </c>
      <c r="L6711" s="46">
        <v>5189</v>
      </c>
      <c r="M6711" s="46">
        <v>72</v>
      </c>
      <c r="N6711" s="46">
        <v>69.8</v>
      </c>
      <c r="O6711" s="46">
        <v>117</v>
      </c>
      <c r="P6711" s="46">
        <f t="shared" si="764"/>
        <v>2</v>
      </c>
      <c r="R6711" s="67" t="s">
        <v>2933</v>
      </c>
      <c r="S6711" s="67">
        <f>COUNTIF(Y$2:$Y$100,R6711)</f>
        <v>0</v>
      </c>
      <c r="V6711" s="67">
        <f t="shared" si="768"/>
        <v>0</v>
      </c>
      <c r="X6711"/>
      <c r="Y6711" s="67" t="str">
        <f t="shared" si="769"/>
        <v xml:space="preserve"> </v>
      </c>
      <c r="AB6711" t="s">
        <v>90</v>
      </c>
      <c r="AC6711" s="46">
        <v>5189</v>
      </c>
      <c r="AD6711" s="46">
        <v>72</v>
      </c>
      <c r="AE6711" s="46">
        <v>69.8</v>
      </c>
      <c r="AF6711" s="46">
        <v>117</v>
      </c>
      <c r="AH6711" s="70" t="str">
        <f t="shared" si="765"/>
        <v/>
      </c>
      <c r="AI6711" s="70" t="str">
        <f t="shared" si="766"/>
        <v/>
      </c>
      <c r="AJ6711" s="70" t="str">
        <f t="shared" si="767"/>
        <v>X</v>
      </c>
      <c r="AK6711" s="70" t="str" cm="1">
        <f t="array" ref="AK6711">_xlfn.IFS(AH6711&lt;&gt;"","1",AI6711&lt;&gt;"","2",AJ6711&lt;&gt;"","3")</f>
        <v>3</v>
      </c>
    </row>
    <row r="6712" spans="1:37" x14ac:dyDescent="0.25">
      <c r="A6712" t="s">
        <v>1831</v>
      </c>
      <c r="B6712" t="s">
        <v>210</v>
      </c>
      <c r="C6712" s="67" t="str">
        <f t="shared" si="763"/>
        <v>Alexis VandeCorput</v>
      </c>
      <c r="D6712" s="71" t="str" cm="1">
        <f t="array" ref="D6712">_xlfn.IFS(AK6712="1",CONCATENATE(C6712,"Regional"),AK6712="2",CONCATENATE(C6712,"Sectional"),AK6712="3",CONCATENATE(C6712,COUNTIF($C$1:C6712,C6712)))</f>
        <v>Alexis VandeCorput10</v>
      </c>
      <c r="E6712" s="66">
        <v>45188.375</v>
      </c>
      <c r="F6712" t="s">
        <v>667</v>
      </c>
      <c r="G6712" s="46">
        <v>37</v>
      </c>
      <c r="H6712" s="46">
        <v>127</v>
      </c>
      <c r="I6712" s="46">
        <v>34</v>
      </c>
      <c r="J6712" t="s">
        <v>2410</v>
      </c>
      <c r="K6712" t="s">
        <v>90</v>
      </c>
      <c r="L6712" s="46">
        <v>5189</v>
      </c>
      <c r="M6712" s="46">
        <v>72</v>
      </c>
      <c r="N6712" s="46">
        <v>69.8</v>
      </c>
      <c r="O6712" s="46">
        <v>117</v>
      </c>
      <c r="P6712" s="46">
        <f t="shared" si="764"/>
        <v>2</v>
      </c>
      <c r="R6712" s="67" t="s">
        <v>2834</v>
      </c>
      <c r="S6712" s="67">
        <f>COUNTIF(Y$2:$Y$100,R6712)</f>
        <v>0</v>
      </c>
      <c r="V6712" s="67">
        <f t="shared" si="768"/>
        <v>0</v>
      </c>
      <c r="X6712"/>
      <c r="Y6712" s="67" t="str">
        <f t="shared" si="769"/>
        <v xml:space="preserve"> </v>
      </c>
      <c r="AB6712" t="s">
        <v>90</v>
      </c>
      <c r="AC6712" s="46">
        <v>5189</v>
      </c>
      <c r="AD6712" s="46">
        <v>72</v>
      </c>
      <c r="AE6712" s="46">
        <v>69.8</v>
      </c>
      <c r="AF6712" s="46">
        <v>117</v>
      </c>
      <c r="AH6712" s="70" t="str">
        <f t="shared" si="765"/>
        <v/>
      </c>
      <c r="AI6712" s="70" t="str">
        <f t="shared" si="766"/>
        <v/>
      </c>
      <c r="AJ6712" s="70" t="str">
        <f t="shared" si="767"/>
        <v>X</v>
      </c>
      <c r="AK6712" s="70" t="str" cm="1">
        <f t="array" ref="AK6712">_xlfn.IFS(AH6712&lt;&gt;"","1",AI6712&lt;&gt;"","2",AJ6712&lt;&gt;"","3")</f>
        <v>3</v>
      </c>
    </row>
    <row r="6713" spans="1:37" x14ac:dyDescent="0.25">
      <c r="A6713" t="s">
        <v>1925</v>
      </c>
      <c r="B6713" t="s">
        <v>431</v>
      </c>
      <c r="C6713" s="67" t="str">
        <f t="shared" si="763"/>
        <v>Paige Wolf</v>
      </c>
      <c r="D6713" s="71" t="str" cm="1">
        <f t="array" ref="D6713">_xlfn.IFS(AK6713="1",CONCATENATE(C6713,"Regional"),AK6713="2",CONCATENATE(C6713,"Sectional"),AK6713="3",CONCATENATE(C6713,COUNTIF($C$1:C6713,C6713)))</f>
        <v>Paige Wolf7</v>
      </c>
      <c r="E6713" s="66">
        <v>45188.375</v>
      </c>
      <c r="F6713" t="s">
        <v>667</v>
      </c>
      <c r="G6713" s="46">
        <v>37</v>
      </c>
      <c r="H6713" s="46">
        <v>131</v>
      </c>
      <c r="I6713" s="46">
        <v>35</v>
      </c>
      <c r="J6713" t="s">
        <v>2410</v>
      </c>
      <c r="K6713" t="s">
        <v>90</v>
      </c>
      <c r="L6713" s="46">
        <v>5189</v>
      </c>
      <c r="M6713" s="46">
        <v>72</v>
      </c>
      <c r="N6713" s="46">
        <v>69.8</v>
      </c>
      <c r="O6713" s="46">
        <v>117</v>
      </c>
      <c r="P6713" s="46">
        <f t="shared" si="764"/>
        <v>2</v>
      </c>
      <c r="R6713" s="67" t="s">
        <v>2937</v>
      </c>
      <c r="S6713" s="67">
        <f>COUNTIF(Y$2:$Y$100,R6713)</f>
        <v>0</v>
      </c>
      <c r="V6713" s="67">
        <f t="shared" si="768"/>
        <v>0</v>
      </c>
      <c r="X6713"/>
      <c r="Y6713" s="67" t="str">
        <f t="shared" si="769"/>
        <v xml:space="preserve"> </v>
      </c>
      <c r="AB6713" t="s">
        <v>90</v>
      </c>
      <c r="AC6713" s="46">
        <v>5189</v>
      </c>
      <c r="AD6713" s="46">
        <v>72</v>
      </c>
      <c r="AE6713" s="46">
        <v>69.8</v>
      </c>
      <c r="AF6713" s="46">
        <v>117</v>
      </c>
      <c r="AH6713" s="70" t="str">
        <f t="shared" si="765"/>
        <v/>
      </c>
      <c r="AI6713" s="70" t="str">
        <f t="shared" si="766"/>
        <v/>
      </c>
      <c r="AJ6713" s="70" t="str">
        <f t="shared" si="767"/>
        <v>X</v>
      </c>
      <c r="AK6713" s="70" t="str" cm="1">
        <f t="array" ref="AK6713">_xlfn.IFS(AH6713&lt;&gt;"","1",AI6713&lt;&gt;"","2",AJ6713&lt;&gt;"","3")</f>
        <v>3</v>
      </c>
    </row>
    <row r="6714" spans="1:37" x14ac:dyDescent="0.25">
      <c r="A6714" t="s">
        <v>1924</v>
      </c>
      <c r="B6714" t="s">
        <v>2710</v>
      </c>
      <c r="C6714" s="67" t="str">
        <f t="shared" si="763"/>
        <v>OnnaLiese Hoiska</v>
      </c>
      <c r="D6714" s="71" t="str" cm="1">
        <f t="array" ref="D6714">_xlfn.IFS(AK6714="1",CONCATENATE(C6714,"Regional"),AK6714="2",CONCATENATE(C6714,"Sectional"),AK6714="3",CONCATENATE(C6714,COUNTIF($C$1:C6714,C6714)))</f>
        <v>OnnaLiese Hoiska8</v>
      </c>
      <c r="E6714" s="66">
        <v>45188.375</v>
      </c>
      <c r="F6714" t="s">
        <v>667</v>
      </c>
      <c r="G6714" s="46">
        <v>37</v>
      </c>
      <c r="H6714" s="46">
        <v>135</v>
      </c>
      <c r="I6714" s="46">
        <v>36</v>
      </c>
      <c r="J6714" t="s">
        <v>2410</v>
      </c>
      <c r="K6714" t="s">
        <v>90</v>
      </c>
      <c r="L6714" s="46">
        <v>5189</v>
      </c>
      <c r="M6714" s="46">
        <v>72</v>
      </c>
      <c r="N6714" s="46">
        <v>69.8</v>
      </c>
      <c r="O6714" s="46">
        <v>117</v>
      </c>
      <c r="P6714" s="46">
        <f t="shared" si="764"/>
        <v>2</v>
      </c>
      <c r="R6714" s="67" t="s">
        <v>2935</v>
      </c>
      <c r="S6714" s="67">
        <f>COUNTIF(Y$2:$Y$100,R6714)</f>
        <v>0</v>
      </c>
      <c r="V6714" s="67">
        <f t="shared" si="768"/>
        <v>0</v>
      </c>
      <c r="X6714"/>
      <c r="Y6714" s="67" t="str">
        <f t="shared" si="769"/>
        <v xml:space="preserve"> </v>
      </c>
      <c r="AB6714" t="s">
        <v>90</v>
      </c>
      <c r="AC6714" s="46">
        <v>5189</v>
      </c>
      <c r="AD6714" s="46">
        <v>72</v>
      </c>
      <c r="AE6714" s="46">
        <v>69.8</v>
      </c>
      <c r="AF6714" s="46">
        <v>117</v>
      </c>
      <c r="AH6714" s="70" t="str">
        <f t="shared" si="765"/>
        <v/>
      </c>
      <c r="AI6714" s="70" t="str">
        <f t="shared" si="766"/>
        <v/>
      </c>
      <c r="AJ6714" s="70" t="str">
        <f t="shared" si="767"/>
        <v>X</v>
      </c>
      <c r="AK6714" s="70" t="str" cm="1">
        <f t="array" ref="AK6714">_xlfn.IFS(AH6714&lt;&gt;"","1",AI6714&lt;&gt;"","2",AJ6714&lt;&gt;"","3")</f>
        <v>3</v>
      </c>
    </row>
    <row r="6715" spans="1:37" x14ac:dyDescent="0.25">
      <c r="A6715" t="s">
        <v>275</v>
      </c>
      <c r="B6715" t="s">
        <v>184</v>
      </c>
      <c r="C6715" s="67" t="str">
        <f t="shared" si="763"/>
        <v>Allison Johnson</v>
      </c>
      <c r="D6715" s="71" t="str" cm="1">
        <f t="array" ref="D6715">_xlfn.IFS(AK6715="1",CONCATENATE(C6715,"Regional"),AK6715="2",CONCATENATE(C6715,"Sectional"),AK6715="3",CONCATENATE(C6715,COUNTIF($C$1:C6715,C6715)))</f>
        <v>Allison Johnson5</v>
      </c>
      <c r="E6715" s="66">
        <v>45188.375</v>
      </c>
      <c r="F6715" t="s">
        <v>667</v>
      </c>
      <c r="G6715" s="46">
        <v>37</v>
      </c>
      <c r="H6715" s="46">
        <v>149</v>
      </c>
      <c r="I6715" s="46">
        <v>37</v>
      </c>
      <c r="J6715" t="s">
        <v>2410</v>
      </c>
      <c r="K6715" t="s">
        <v>90</v>
      </c>
      <c r="L6715" s="46">
        <v>5189</v>
      </c>
      <c r="M6715" s="46">
        <v>72</v>
      </c>
      <c r="N6715" s="46">
        <v>69.8</v>
      </c>
      <c r="O6715" s="46">
        <v>117</v>
      </c>
      <c r="P6715" s="46">
        <f t="shared" si="764"/>
        <v>2</v>
      </c>
      <c r="R6715" s="67" t="s">
        <v>2942</v>
      </c>
      <c r="S6715" s="67">
        <f>COUNTIF(Y$2:$Y$100,R6715)</f>
        <v>0</v>
      </c>
      <c r="V6715" s="67">
        <f t="shared" si="768"/>
        <v>0</v>
      </c>
      <c r="X6715"/>
      <c r="Y6715" s="67" t="str">
        <f t="shared" si="769"/>
        <v xml:space="preserve"> </v>
      </c>
      <c r="AB6715" t="s">
        <v>90</v>
      </c>
      <c r="AC6715" s="46">
        <v>5189</v>
      </c>
      <c r="AD6715" s="46">
        <v>72</v>
      </c>
      <c r="AE6715" s="46">
        <v>69.8</v>
      </c>
      <c r="AF6715" s="46">
        <v>117</v>
      </c>
      <c r="AH6715" s="70" t="str">
        <f t="shared" si="765"/>
        <v/>
      </c>
      <c r="AI6715" s="70" t="str">
        <f t="shared" si="766"/>
        <v/>
      </c>
      <c r="AJ6715" s="70" t="str">
        <f t="shared" si="767"/>
        <v>X</v>
      </c>
      <c r="AK6715" s="70" t="str" cm="1">
        <f t="array" ref="AK6715">_xlfn.IFS(AH6715&lt;&gt;"","1",AI6715&lt;&gt;"","2",AJ6715&lt;&gt;"","3")</f>
        <v>3</v>
      </c>
    </row>
    <row r="6716" spans="1:37" x14ac:dyDescent="0.25">
      <c r="A6716" t="s">
        <v>286</v>
      </c>
      <c r="B6716" t="s">
        <v>816</v>
      </c>
      <c r="C6716" s="67" t="str">
        <f t="shared" si="763"/>
        <v>Kylie Walker</v>
      </c>
      <c r="D6716" s="71" t="str" cm="1">
        <f t="array" ref="D6716">_xlfn.IFS(AK6716="1",CONCATENATE(C6716,"Regional"),AK6716="2",CONCATENATE(C6716,"Sectional"),AK6716="3",CONCATENATE(C6716,COUNTIF($C$1:C6716,C6716)))</f>
        <v>Kylie Walker15</v>
      </c>
      <c r="E6716" s="66">
        <v>45188.4375</v>
      </c>
      <c r="F6716" t="s">
        <v>2636</v>
      </c>
      <c r="G6716" s="46">
        <v>36</v>
      </c>
      <c r="H6716" s="46">
        <v>71</v>
      </c>
      <c r="I6716" s="46">
        <v>1</v>
      </c>
      <c r="J6716" t="s">
        <v>93</v>
      </c>
      <c r="K6716" t="s">
        <v>90</v>
      </c>
      <c r="L6716" s="46">
        <v>5518</v>
      </c>
      <c r="M6716" s="46">
        <v>70</v>
      </c>
      <c r="N6716" s="46">
        <v>72.099999999999994</v>
      </c>
      <c r="O6716" s="46">
        <v>124</v>
      </c>
      <c r="P6716" s="46">
        <f t="shared" si="764"/>
        <v>2</v>
      </c>
      <c r="R6716" s="67" t="s">
        <v>3558</v>
      </c>
      <c r="S6716" s="67">
        <f>COUNTIF(Y$2:$Y$100,R6716)</f>
        <v>0</v>
      </c>
      <c r="V6716" s="67">
        <f t="shared" si="768"/>
        <v>0</v>
      </c>
      <c r="AB6716" t="s">
        <v>90</v>
      </c>
      <c r="AC6716" s="46">
        <v>5518</v>
      </c>
      <c r="AD6716" s="46">
        <v>70</v>
      </c>
      <c r="AE6716" s="46">
        <v>72.099999999999994</v>
      </c>
      <c r="AF6716" s="46">
        <v>124</v>
      </c>
      <c r="AH6716" s="70" t="str">
        <f t="shared" si="765"/>
        <v/>
      </c>
      <c r="AI6716" s="70" t="str">
        <f t="shared" si="766"/>
        <v/>
      </c>
      <c r="AJ6716" s="70" t="str">
        <f t="shared" si="767"/>
        <v>X</v>
      </c>
      <c r="AK6716" s="70" t="str" cm="1">
        <f t="array" ref="AK6716">_xlfn.IFS(AH6716&lt;&gt;"","1",AI6716&lt;&gt;"","2",AJ6716&lt;&gt;"","3")</f>
        <v>3</v>
      </c>
    </row>
    <row r="6717" spans="1:37" x14ac:dyDescent="0.25">
      <c r="A6717" t="s">
        <v>589</v>
      </c>
      <c r="B6717" t="s">
        <v>416</v>
      </c>
      <c r="C6717" s="67" t="str">
        <f t="shared" si="763"/>
        <v>Sarah Ramsden</v>
      </c>
      <c r="D6717" s="71" t="str" cm="1">
        <f t="array" ref="D6717">_xlfn.IFS(AK6717="1",CONCATENATE(C6717,"Regional"),AK6717="2",CONCATENATE(C6717,"Sectional"),AK6717="3",CONCATENATE(C6717,COUNTIF($C$1:C6717,C6717)))</f>
        <v>Sarah Ramsden8</v>
      </c>
      <c r="E6717" s="66">
        <v>45188.4375</v>
      </c>
      <c r="F6717" t="s">
        <v>2636</v>
      </c>
      <c r="G6717" s="46">
        <v>36</v>
      </c>
      <c r="H6717" s="46">
        <v>80</v>
      </c>
      <c r="I6717" s="46">
        <v>2</v>
      </c>
      <c r="J6717" t="s">
        <v>93</v>
      </c>
      <c r="K6717" t="s">
        <v>90</v>
      </c>
      <c r="L6717" s="46">
        <v>5518</v>
      </c>
      <c r="M6717" s="46">
        <v>70</v>
      </c>
      <c r="N6717" s="46">
        <v>72.099999999999994</v>
      </c>
      <c r="O6717" s="46">
        <v>124</v>
      </c>
      <c r="P6717" s="46">
        <f t="shared" si="764"/>
        <v>2</v>
      </c>
      <c r="R6717" s="67" t="s">
        <v>1236</v>
      </c>
      <c r="S6717" s="67">
        <f>COUNTIF(Y$2:$Y$100,R6717)</f>
        <v>0</v>
      </c>
      <c r="V6717" s="67">
        <f t="shared" si="768"/>
        <v>0</v>
      </c>
      <c r="AB6717" t="s">
        <v>90</v>
      </c>
      <c r="AC6717" s="46">
        <v>5518</v>
      </c>
      <c r="AD6717" s="46">
        <v>70</v>
      </c>
      <c r="AE6717" s="46">
        <v>72.099999999999994</v>
      </c>
      <c r="AF6717" s="46">
        <v>124</v>
      </c>
      <c r="AH6717" s="70" t="str">
        <f t="shared" si="765"/>
        <v/>
      </c>
      <c r="AI6717" s="70" t="str">
        <f t="shared" si="766"/>
        <v/>
      </c>
      <c r="AJ6717" s="70" t="str">
        <f t="shared" si="767"/>
        <v>X</v>
      </c>
      <c r="AK6717" s="70" t="str" cm="1">
        <f t="array" ref="AK6717">_xlfn.IFS(AH6717&lt;&gt;"","1",AI6717&lt;&gt;"","2",AJ6717&lt;&gt;"","3")</f>
        <v>3</v>
      </c>
    </row>
    <row r="6718" spans="1:37" x14ac:dyDescent="0.25">
      <c r="A6718" t="s">
        <v>286</v>
      </c>
      <c r="B6718" t="s">
        <v>582</v>
      </c>
      <c r="C6718" s="67" t="str">
        <f t="shared" si="763"/>
        <v>Katelyn Walker</v>
      </c>
      <c r="D6718" s="71" t="str" cm="1">
        <f t="array" ref="D6718">_xlfn.IFS(AK6718="1",CONCATENATE(C6718,"Regional"),AK6718="2",CONCATENATE(C6718,"Sectional"),AK6718="3",CONCATENATE(C6718,COUNTIF($C$1:C6718,C6718)))</f>
        <v>Katelyn Walker15</v>
      </c>
      <c r="E6718" s="66">
        <v>45188.4375</v>
      </c>
      <c r="F6718" t="s">
        <v>2636</v>
      </c>
      <c r="G6718" s="46">
        <v>36</v>
      </c>
      <c r="H6718" s="46">
        <v>81</v>
      </c>
      <c r="I6718" s="46">
        <v>3</v>
      </c>
      <c r="J6718" t="s">
        <v>93</v>
      </c>
      <c r="K6718" t="s">
        <v>90</v>
      </c>
      <c r="L6718" s="46">
        <v>5518</v>
      </c>
      <c r="M6718" s="46">
        <v>70</v>
      </c>
      <c r="N6718" s="46">
        <v>72.099999999999994</v>
      </c>
      <c r="O6718" s="46">
        <v>124</v>
      </c>
      <c r="P6718" s="46">
        <f t="shared" si="764"/>
        <v>2</v>
      </c>
      <c r="R6718" s="67" t="s">
        <v>2734</v>
      </c>
      <c r="S6718" s="67">
        <f>COUNTIF(Y$2:$Y$100,R6718)</f>
        <v>0</v>
      </c>
      <c r="V6718" s="67">
        <f t="shared" si="768"/>
        <v>0</v>
      </c>
      <c r="AB6718" t="s">
        <v>90</v>
      </c>
      <c r="AC6718" s="46">
        <v>5518</v>
      </c>
      <c r="AD6718" s="46">
        <v>70</v>
      </c>
      <c r="AE6718" s="46">
        <v>72.099999999999994</v>
      </c>
      <c r="AF6718" s="46">
        <v>124</v>
      </c>
      <c r="AH6718" s="70" t="str">
        <f t="shared" si="765"/>
        <v/>
      </c>
      <c r="AI6718" s="70" t="str">
        <f t="shared" si="766"/>
        <v/>
      </c>
      <c r="AJ6718" s="70" t="str">
        <f t="shared" si="767"/>
        <v>X</v>
      </c>
      <c r="AK6718" s="70" t="str" cm="1">
        <f t="array" ref="AK6718">_xlfn.IFS(AH6718&lt;&gt;"","1",AI6718&lt;&gt;"","2",AJ6718&lt;&gt;"","3")</f>
        <v>3</v>
      </c>
    </row>
    <row r="6719" spans="1:37" x14ac:dyDescent="0.25">
      <c r="A6719" t="s">
        <v>718</v>
      </c>
      <c r="B6719" t="s">
        <v>368</v>
      </c>
      <c r="C6719" s="67" t="str">
        <f t="shared" si="763"/>
        <v>Lexi Manteufel</v>
      </c>
      <c r="D6719" s="71" t="str" cm="1">
        <f t="array" ref="D6719">_xlfn.IFS(AK6719="1",CONCATENATE(C6719,"Regional"),AK6719="2",CONCATENATE(C6719,"Sectional"),AK6719="3",CONCATENATE(C6719,COUNTIF($C$1:C6719,C6719)))</f>
        <v>Lexi Manteufel11</v>
      </c>
      <c r="E6719" s="66">
        <v>45188.4375</v>
      </c>
      <c r="F6719" t="s">
        <v>2636</v>
      </c>
      <c r="G6719" s="46">
        <v>36</v>
      </c>
      <c r="H6719" s="46">
        <v>81</v>
      </c>
      <c r="I6719" s="46">
        <v>3</v>
      </c>
      <c r="J6719" t="s">
        <v>93</v>
      </c>
      <c r="K6719" t="s">
        <v>90</v>
      </c>
      <c r="L6719" s="46">
        <v>5518</v>
      </c>
      <c r="M6719" s="46">
        <v>70</v>
      </c>
      <c r="N6719" s="46">
        <v>72.099999999999994</v>
      </c>
      <c r="O6719" s="46">
        <v>124</v>
      </c>
      <c r="P6719" s="46">
        <f t="shared" si="764"/>
        <v>2</v>
      </c>
      <c r="R6719" s="67" t="s">
        <v>1315</v>
      </c>
      <c r="S6719" s="67">
        <f>COUNTIF(Y$2:$Y$100,R6719)</f>
        <v>0</v>
      </c>
      <c r="V6719" s="67">
        <f t="shared" si="768"/>
        <v>0</v>
      </c>
      <c r="AB6719" t="s">
        <v>90</v>
      </c>
      <c r="AC6719" s="46">
        <v>5518</v>
      </c>
      <c r="AD6719" s="46">
        <v>70</v>
      </c>
      <c r="AE6719" s="46">
        <v>72.099999999999994</v>
      </c>
      <c r="AF6719" s="46">
        <v>124</v>
      </c>
      <c r="AH6719" s="70" t="str">
        <f t="shared" si="765"/>
        <v/>
      </c>
      <c r="AI6719" s="70" t="str">
        <f t="shared" si="766"/>
        <v/>
      </c>
      <c r="AJ6719" s="70" t="str">
        <f t="shared" si="767"/>
        <v>X</v>
      </c>
      <c r="AK6719" s="70" t="str" cm="1">
        <f t="array" ref="AK6719">_xlfn.IFS(AH6719&lt;&gt;"","1",AI6719&lt;&gt;"","2",AJ6719&lt;&gt;"","3")</f>
        <v>3</v>
      </c>
    </row>
    <row r="6720" spans="1:37" x14ac:dyDescent="0.25">
      <c r="A6720" t="s">
        <v>608</v>
      </c>
      <c r="B6720" t="s">
        <v>507</v>
      </c>
      <c r="C6720" s="67" t="str">
        <f t="shared" si="763"/>
        <v>Chloe Chappell</v>
      </c>
      <c r="D6720" s="71" t="str" cm="1">
        <f t="array" ref="D6720">_xlfn.IFS(AK6720="1",CONCATENATE(C6720,"Regional"),AK6720="2",CONCATENATE(C6720,"Sectional"),AK6720="3",CONCATENATE(C6720,COUNTIF($C$1:C6720,C6720)))</f>
        <v>Chloe Chappell5</v>
      </c>
      <c r="E6720" s="66">
        <v>45188.4375</v>
      </c>
      <c r="F6720" t="s">
        <v>2636</v>
      </c>
      <c r="G6720" s="46">
        <v>36</v>
      </c>
      <c r="H6720" s="46">
        <v>83</v>
      </c>
      <c r="I6720" s="46">
        <v>5</v>
      </c>
      <c r="J6720" t="s">
        <v>93</v>
      </c>
      <c r="K6720" t="s">
        <v>90</v>
      </c>
      <c r="L6720" s="46">
        <v>5518</v>
      </c>
      <c r="M6720" s="46">
        <v>70</v>
      </c>
      <c r="N6720" s="46">
        <v>72.099999999999994</v>
      </c>
      <c r="O6720" s="46">
        <v>124</v>
      </c>
      <c r="P6720" s="46">
        <f t="shared" si="764"/>
        <v>2</v>
      </c>
      <c r="R6720" s="67" t="s">
        <v>1251</v>
      </c>
      <c r="S6720" s="67">
        <f>COUNTIF(Y$2:$Y$100,R6720)</f>
        <v>0</v>
      </c>
      <c r="V6720" s="67">
        <f t="shared" si="768"/>
        <v>0</v>
      </c>
      <c r="AB6720" t="s">
        <v>90</v>
      </c>
      <c r="AC6720" s="46">
        <v>5518</v>
      </c>
      <c r="AD6720" s="46">
        <v>70</v>
      </c>
      <c r="AE6720" s="46">
        <v>72.099999999999994</v>
      </c>
      <c r="AF6720" s="46">
        <v>124</v>
      </c>
      <c r="AH6720" s="70" t="str">
        <f t="shared" si="765"/>
        <v/>
      </c>
      <c r="AI6720" s="70" t="str">
        <f t="shared" si="766"/>
        <v/>
      </c>
      <c r="AJ6720" s="70" t="str">
        <f t="shared" si="767"/>
        <v>X</v>
      </c>
      <c r="AK6720" s="70" t="str" cm="1">
        <f t="array" ref="AK6720">_xlfn.IFS(AH6720&lt;&gt;"","1",AI6720&lt;&gt;"","2",AJ6720&lt;&gt;"","3")</f>
        <v>3</v>
      </c>
    </row>
    <row r="6721" spans="1:37" x14ac:dyDescent="0.25">
      <c r="A6721" t="s">
        <v>938</v>
      </c>
      <c r="B6721" t="s">
        <v>199</v>
      </c>
      <c r="C6721" s="67" t="str">
        <f t="shared" si="763"/>
        <v>Payton Morton</v>
      </c>
      <c r="D6721" s="71" t="str" cm="1">
        <f t="array" ref="D6721">_xlfn.IFS(AK6721="1",CONCATENATE(C6721,"Regional"),AK6721="2",CONCATENATE(C6721,"Sectional"),AK6721="3",CONCATENATE(C6721,COUNTIF($C$1:C6721,C6721)))</f>
        <v>Payton Morton4</v>
      </c>
      <c r="E6721" s="66">
        <v>45188.4375</v>
      </c>
      <c r="F6721" t="s">
        <v>2636</v>
      </c>
      <c r="G6721" s="46">
        <v>36</v>
      </c>
      <c r="H6721" s="46">
        <v>87</v>
      </c>
      <c r="I6721" s="46">
        <v>6</v>
      </c>
      <c r="J6721" t="s">
        <v>93</v>
      </c>
      <c r="K6721" t="s">
        <v>90</v>
      </c>
      <c r="L6721" s="46">
        <v>5518</v>
      </c>
      <c r="M6721" s="46">
        <v>70</v>
      </c>
      <c r="N6721" s="46">
        <v>72.099999999999994</v>
      </c>
      <c r="O6721" s="46">
        <v>124</v>
      </c>
      <c r="P6721" s="46">
        <f t="shared" si="764"/>
        <v>2</v>
      </c>
      <c r="R6721" s="67" t="s">
        <v>2796</v>
      </c>
      <c r="S6721" s="67">
        <f>COUNTIF(Y$2:$Y$100,R6721)</f>
        <v>0</v>
      </c>
      <c r="V6721" s="67">
        <f t="shared" si="768"/>
        <v>0</v>
      </c>
      <c r="AB6721" t="s">
        <v>90</v>
      </c>
      <c r="AC6721" s="46">
        <v>5518</v>
      </c>
      <c r="AD6721" s="46">
        <v>70</v>
      </c>
      <c r="AE6721" s="46">
        <v>72.099999999999994</v>
      </c>
      <c r="AF6721" s="46">
        <v>124</v>
      </c>
      <c r="AH6721" s="70" t="str">
        <f t="shared" si="765"/>
        <v/>
      </c>
      <c r="AI6721" s="70" t="str">
        <f t="shared" si="766"/>
        <v/>
      </c>
      <c r="AJ6721" s="70" t="str">
        <f t="shared" si="767"/>
        <v>X</v>
      </c>
      <c r="AK6721" s="70" t="str" cm="1">
        <f t="array" ref="AK6721">_xlfn.IFS(AH6721&lt;&gt;"","1",AI6721&lt;&gt;"","2",AJ6721&lt;&gt;"","3")</f>
        <v>3</v>
      </c>
    </row>
    <row r="6722" spans="1:37" x14ac:dyDescent="0.25">
      <c r="A6722" t="s">
        <v>775</v>
      </c>
      <c r="B6722" t="s">
        <v>776</v>
      </c>
      <c r="C6722" s="67" t="str">
        <f t="shared" ref="C6722:C6785" si="770">CONCATENATE(B6722," ",A6722)</f>
        <v>Kendall Kafar</v>
      </c>
      <c r="D6722" s="71" t="str" cm="1">
        <f t="array" ref="D6722">_xlfn.IFS(AK6722="1",CONCATENATE(C6722,"Regional"),AK6722="2",CONCATENATE(C6722,"Sectional"),AK6722="3",CONCATENATE(C6722,COUNTIF($C$1:C6722,C6722)))</f>
        <v>Kendall Kafar6</v>
      </c>
      <c r="E6722" s="66">
        <v>45188.4375</v>
      </c>
      <c r="F6722" t="s">
        <v>2636</v>
      </c>
      <c r="G6722" s="46">
        <v>36</v>
      </c>
      <c r="H6722" s="46">
        <v>89</v>
      </c>
      <c r="I6722" s="46">
        <v>7</v>
      </c>
      <c r="J6722" t="s">
        <v>93</v>
      </c>
      <c r="K6722" t="s">
        <v>90</v>
      </c>
      <c r="L6722" s="46">
        <v>5518</v>
      </c>
      <c r="M6722" s="46">
        <v>70</v>
      </c>
      <c r="N6722" s="46">
        <v>72.099999999999994</v>
      </c>
      <c r="O6722" s="46">
        <v>124</v>
      </c>
      <c r="P6722" s="46">
        <f t="shared" ref="P6722:P6785" si="771">IF(L6722&gt;4000,2,1)</f>
        <v>2</v>
      </c>
      <c r="R6722" s="67" t="s">
        <v>1357</v>
      </c>
      <c r="S6722" s="67">
        <f>COUNTIF(Y$2:$Y$100,R6722)</f>
        <v>0</v>
      </c>
      <c r="V6722" s="67">
        <f t="shared" si="768"/>
        <v>0</v>
      </c>
      <c r="AB6722" t="s">
        <v>90</v>
      </c>
      <c r="AC6722" s="46">
        <v>5518</v>
      </c>
      <c r="AD6722" s="46">
        <v>70</v>
      </c>
      <c r="AE6722" s="46">
        <v>72.099999999999994</v>
      </c>
      <c r="AF6722" s="46">
        <v>124</v>
      </c>
      <c r="AH6722" s="70" t="str">
        <f t="shared" ref="AH6722:AH6785" si="772">IF(ISNUMBER(SEARCH("regional",$F6722)),$F6722,"")</f>
        <v/>
      </c>
      <c r="AI6722" s="70" t="str">
        <f t="shared" ref="AI6722:AI6785" si="773">IF(ISNUMBER(SEARCH("sectional",$F6722)),$F6722,"")</f>
        <v/>
      </c>
      <c r="AJ6722" s="70" t="str">
        <f t="shared" ref="AJ6722:AJ6785" si="774">IF(AND(AH6722="",AI6722=""),"X","")</f>
        <v>X</v>
      </c>
      <c r="AK6722" s="70" t="str" cm="1">
        <f t="array" ref="AK6722">_xlfn.IFS(AH6722&lt;&gt;"","1",AI6722&lt;&gt;"","2",AJ6722&lt;&gt;"","3")</f>
        <v>3</v>
      </c>
    </row>
    <row r="6723" spans="1:37" x14ac:dyDescent="0.25">
      <c r="A6723" t="s">
        <v>88</v>
      </c>
      <c r="B6723" t="s">
        <v>507</v>
      </c>
      <c r="C6723" s="67" t="str">
        <f t="shared" si="770"/>
        <v>Chloe Brown</v>
      </c>
      <c r="D6723" s="71" t="str" cm="1">
        <f t="array" ref="D6723">_xlfn.IFS(AK6723="1",CONCATENATE(C6723,"Regional"),AK6723="2",CONCATENATE(C6723,"Sectional"),AK6723="3",CONCATENATE(C6723,COUNTIF($C$1:C6723,C6723)))</f>
        <v>Chloe Brown15</v>
      </c>
      <c r="E6723" s="66">
        <v>45188.4375</v>
      </c>
      <c r="F6723" t="s">
        <v>2636</v>
      </c>
      <c r="G6723" s="46">
        <v>36</v>
      </c>
      <c r="H6723" s="46">
        <v>91</v>
      </c>
      <c r="I6723" s="46">
        <v>8</v>
      </c>
      <c r="J6723" t="s">
        <v>93</v>
      </c>
      <c r="K6723" t="s">
        <v>90</v>
      </c>
      <c r="L6723" s="46">
        <v>5518</v>
      </c>
      <c r="M6723" s="46">
        <v>70</v>
      </c>
      <c r="N6723" s="46">
        <v>72.099999999999994</v>
      </c>
      <c r="O6723" s="46">
        <v>124</v>
      </c>
      <c r="P6723" s="46">
        <f t="shared" si="771"/>
        <v>2</v>
      </c>
      <c r="R6723" s="67" t="s">
        <v>1250</v>
      </c>
      <c r="S6723" s="67">
        <f>COUNTIF(Y$2:$Y$100,R6723)</f>
        <v>0</v>
      </c>
      <c r="V6723" s="67">
        <f t="shared" si="768"/>
        <v>0</v>
      </c>
      <c r="AB6723" t="s">
        <v>90</v>
      </c>
      <c r="AC6723" s="46">
        <v>5518</v>
      </c>
      <c r="AD6723" s="46">
        <v>70</v>
      </c>
      <c r="AE6723" s="46">
        <v>72.099999999999994</v>
      </c>
      <c r="AF6723" s="46">
        <v>124</v>
      </c>
      <c r="AH6723" s="70" t="str">
        <f t="shared" si="772"/>
        <v/>
      </c>
      <c r="AI6723" s="70" t="str">
        <f t="shared" si="773"/>
        <v/>
      </c>
      <c r="AJ6723" s="70" t="str">
        <f t="shared" si="774"/>
        <v>X</v>
      </c>
      <c r="AK6723" s="70" t="str" cm="1">
        <f t="array" ref="AK6723">_xlfn.IFS(AH6723&lt;&gt;"","1",AI6723&lt;&gt;"","2",AJ6723&lt;&gt;"","3")</f>
        <v>3</v>
      </c>
    </row>
    <row r="6724" spans="1:37" x14ac:dyDescent="0.25">
      <c r="A6724" t="s">
        <v>778</v>
      </c>
      <c r="B6724" t="s">
        <v>717</v>
      </c>
      <c r="C6724" s="67" t="str">
        <f t="shared" si="770"/>
        <v>Kayla Warner</v>
      </c>
      <c r="D6724" s="71" t="str" cm="1">
        <f t="array" ref="D6724">_xlfn.IFS(AK6724="1",CONCATENATE(C6724,"Regional"),AK6724="2",CONCATENATE(C6724,"Sectional"),AK6724="3",CONCATENATE(C6724,COUNTIF($C$1:C6724,C6724)))</f>
        <v>Kayla Warner6</v>
      </c>
      <c r="E6724" s="66">
        <v>45188.4375</v>
      </c>
      <c r="F6724" t="s">
        <v>2636</v>
      </c>
      <c r="G6724" s="46">
        <v>36</v>
      </c>
      <c r="H6724" s="46">
        <v>92</v>
      </c>
      <c r="I6724" s="46">
        <v>9</v>
      </c>
      <c r="J6724" t="s">
        <v>93</v>
      </c>
      <c r="K6724" t="s">
        <v>90</v>
      </c>
      <c r="L6724" s="46">
        <v>5518</v>
      </c>
      <c r="M6724" s="46">
        <v>70</v>
      </c>
      <c r="N6724" s="46">
        <v>72.099999999999994</v>
      </c>
      <c r="O6724" s="46">
        <v>124</v>
      </c>
      <c r="P6724" s="46">
        <f t="shared" si="771"/>
        <v>2</v>
      </c>
      <c r="R6724" s="67" t="s">
        <v>1358</v>
      </c>
      <c r="S6724" s="67">
        <f>COUNTIF(Y$2:$Y$100,R6724)</f>
        <v>0</v>
      </c>
      <c r="V6724" s="67">
        <f t="shared" si="768"/>
        <v>0</v>
      </c>
      <c r="AB6724" t="s">
        <v>90</v>
      </c>
      <c r="AC6724" s="46">
        <v>5518</v>
      </c>
      <c r="AD6724" s="46">
        <v>70</v>
      </c>
      <c r="AE6724" s="46">
        <v>72.099999999999994</v>
      </c>
      <c r="AF6724" s="46">
        <v>124</v>
      </c>
      <c r="AH6724" s="70" t="str">
        <f t="shared" si="772"/>
        <v/>
      </c>
      <c r="AI6724" s="70" t="str">
        <f t="shared" si="773"/>
        <v/>
      </c>
      <c r="AJ6724" s="70" t="str">
        <f t="shared" si="774"/>
        <v>X</v>
      </c>
      <c r="AK6724" s="70" t="str" cm="1">
        <f t="array" ref="AK6724">_xlfn.IFS(AH6724&lt;&gt;"","1",AI6724&lt;&gt;"","2",AJ6724&lt;&gt;"","3")</f>
        <v>3</v>
      </c>
    </row>
    <row r="6725" spans="1:37" x14ac:dyDescent="0.25">
      <c r="A6725" t="s">
        <v>1739</v>
      </c>
      <c r="B6725" t="s">
        <v>1740</v>
      </c>
      <c r="C6725" s="67" t="str">
        <f t="shared" si="770"/>
        <v>Camille DeLost</v>
      </c>
      <c r="D6725" s="71" t="str" cm="1">
        <f t="array" ref="D6725">_xlfn.IFS(AK6725="1",CONCATENATE(C6725,"Regional"),AK6725="2",CONCATENATE(C6725,"Sectional"),AK6725="3",CONCATENATE(C6725,COUNTIF($C$1:C6725,C6725)))</f>
        <v>Camille DeLost15</v>
      </c>
      <c r="E6725" s="66">
        <v>45188.4375</v>
      </c>
      <c r="F6725" t="s">
        <v>2636</v>
      </c>
      <c r="G6725" s="46">
        <v>36</v>
      </c>
      <c r="H6725" s="46">
        <v>92</v>
      </c>
      <c r="I6725" s="46">
        <v>9</v>
      </c>
      <c r="J6725" t="s">
        <v>93</v>
      </c>
      <c r="K6725" t="s">
        <v>90</v>
      </c>
      <c r="L6725" s="46">
        <v>5518</v>
      </c>
      <c r="M6725" s="46">
        <v>70</v>
      </c>
      <c r="N6725" s="46">
        <v>72.099999999999994</v>
      </c>
      <c r="O6725" s="46">
        <v>124</v>
      </c>
      <c r="P6725" s="46">
        <f t="shared" si="771"/>
        <v>2</v>
      </c>
      <c r="R6725" s="67" t="s">
        <v>2736</v>
      </c>
      <c r="S6725" s="67">
        <f>COUNTIF(Y$2:$Y$100,R6725)</f>
        <v>0</v>
      </c>
      <c r="V6725" s="67">
        <f t="shared" si="768"/>
        <v>0</v>
      </c>
      <c r="AB6725" t="s">
        <v>90</v>
      </c>
      <c r="AC6725" s="46">
        <v>5518</v>
      </c>
      <c r="AD6725" s="46">
        <v>70</v>
      </c>
      <c r="AE6725" s="46">
        <v>72.099999999999994</v>
      </c>
      <c r="AF6725" s="46">
        <v>124</v>
      </c>
      <c r="AH6725" s="70" t="str">
        <f t="shared" si="772"/>
        <v/>
      </c>
      <c r="AI6725" s="70" t="str">
        <f t="shared" si="773"/>
        <v/>
      </c>
      <c r="AJ6725" s="70" t="str">
        <f t="shared" si="774"/>
        <v>X</v>
      </c>
      <c r="AK6725" s="70" t="str" cm="1">
        <f t="array" ref="AK6725">_xlfn.IFS(AH6725&lt;&gt;"","1",AI6725&lt;&gt;"","2",AJ6725&lt;&gt;"","3")</f>
        <v>3</v>
      </c>
    </row>
    <row r="6726" spans="1:37" x14ac:dyDescent="0.25">
      <c r="A6726" t="s">
        <v>607</v>
      </c>
      <c r="B6726" t="s">
        <v>443</v>
      </c>
      <c r="C6726" s="67" t="str">
        <f t="shared" si="770"/>
        <v>Emily Mallace</v>
      </c>
      <c r="D6726" s="71" t="str" cm="1">
        <f t="array" ref="D6726">_xlfn.IFS(AK6726="1",CONCATENATE(C6726,"Regional"),AK6726="2",CONCATENATE(C6726,"Sectional"),AK6726="3",CONCATENATE(C6726,COUNTIF($C$1:C6726,C6726)))</f>
        <v>Emily Mallace15</v>
      </c>
      <c r="E6726" s="66">
        <v>45188.4375</v>
      </c>
      <c r="F6726" t="s">
        <v>2636</v>
      </c>
      <c r="G6726" s="46">
        <v>36</v>
      </c>
      <c r="H6726" s="46">
        <v>93</v>
      </c>
      <c r="I6726" s="46">
        <v>11</v>
      </c>
      <c r="J6726" t="s">
        <v>93</v>
      </c>
      <c r="K6726" t="s">
        <v>90</v>
      </c>
      <c r="L6726" s="46">
        <v>5518</v>
      </c>
      <c r="M6726" s="46">
        <v>70</v>
      </c>
      <c r="N6726" s="46">
        <v>72.099999999999994</v>
      </c>
      <c r="O6726" s="46">
        <v>124</v>
      </c>
      <c r="P6726" s="46">
        <f t="shared" si="771"/>
        <v>2</v>
      </c>
      <c r="R6726" s="67" t="s">
        <v>2747</v>
      </c>
      <c r="S6726" s="67">
        <f>COUNTIF(Y$2:$Y$100,R6726)</f>
        <v>0</v>
      </c>
      <c r="V6726" s="67">
        <f t="shared" si="768"/>
        <v>0</v>
      </c>
      <c r="AB6726" t="s">
        <v>90</v>
      </c>
      <c r="AC6726" s="46">
        <v>5518</v>
      </c>
      <c r="AD6726" s="46">
        <v>70</v>
      </c>
      <c r="AE6726" s="46">
        <v>72.099999999999994</v>
      </c>
      <c r="AF6726" s="46">
        <v>124</v>
      </c>
      <c r="AH6726" s="70" t="str">
        <f t="shared" si="772"/>
        <v/>
      </c>
      <c r="AI6726" s="70" t="str">
        <f t="shared" si="773"/>
        <v/>
      </c>
      <c r="AJ6726" s="70" t="str">
        <f t="shared" si="774"/>
        <v>X</v>
      </c>
      <c r="AK6726" s="70" t="str" cm="1">
        <f t="array" ref="AK6726">_xlfn.IFS(AH6726&lt;&gt;"","1",AI6726&lt;&gt;"","2",AJ6726&lt;&gt;"","3")</f>
        <v>3</v>
      </c>
    </row>
    <row r="6727" spans="1:37" x14ac:dyDescent="0.25">
      <c r="A6727" t="s">
        <v>683</v>
      </c>
      <c r="B6727" t="s">
        <v>507</v>
      </c>
      <c r="C6727" s="67" t="str">
        <f t="shared" si="770"/>
        <v>Chloe Teale</v>
      </c>
      <c r="D6727" s="71" t="str" cm="1">
        <f t="array" ref="D6727">_xlfn.IFS(AK6727="1",CONCATENATE(C6727,"Regional"),AK6727="2",CONCATENATE(C6727,"Sectional"),AK6727="3",CONCATENATE(C6727,COUNTIF($C$1:C6727,C6727)))</f>
        <v>Chloe Teale6</v>
      </c>
      <c r="E6727" s="66">
        <v>45188.4375</v>
      </c>
      <c r="F6727" t="s">
        <v>2636</v>
      </c>
      <c r="G6727" s="46">
        <v>36</v>
      </c>
      <c r="H6727" s="46">
        <v>96</v>
      </c>
      <c r="I6727" s="46">
        <v>12</v>
      </c>
      <c r="J6727" t="s">
        <v>93</v>
      </c>
      <c r="K6727" t="s">
        <v>90</v>
      </c>
      <c r="L6727" s="46">
        <v>5518</v>
      </c>
      <c r="M6727" s="46">
        <v>70</v>
      </c>
      <c r="N6727" s="46">
        <v>72.099999999999994</v>
      </c>
      <c r="O6727" s="46">
        <v>124</v>
      </c>
      <c r="P6727" s="46">
        <f t="shared" si="771"/>
        <v>2</v>
      </c>
      <c r="R6727" s="67" t="s">
        <v>2879</v>
      </c>
      <c r="S6727" s="67">
        <f>COUNTIF(Y$2:$Y$100,R6727)</f>
        <v>0</v>
      </c>
      <c r="V6727" s="67">
        <f t="shared" si="768"/>
        <v>0</v>
      </c>
      <c r="AB6727" t="s">
        <v>90</v>
      </c>
      <c r="AC6727" s="46">
        <v>5518</v>
      </c>
      <c r="AD6727" s="46">
        <v>70</v>
      </c>
      <c r="AE6727" s="46">
        <v>72.099999999999994</v>
      </c>
      <c r="AF6727" s="46">
        <v>124</v>
      </c>
      <c r="AH6727" s="70" t="str">
        <f t="shared" si="772"/>
        <v/>
      </c>
      <c r="AI6727" s="70" t="str">
        <f t="shared" si="773"/>
        <v/>
      </c>
      <c r="AJ6727" s="70" t="str">
        <f t="shared" si="774"/>
        <v>X</v>
      </c>
      <c r="AK6727" s="70" t="str" cm="1">
        <f t="array" ref="AK6727">_xlfn.IFS(AH6727&lt;&gt;"","1",AI6727&lt;&gt;"","2",AJ6727&lt;&gt;"","3")</f>
        <v>3</v>
      </c>
    </row>
    <row r="6728" spans="1:37" x14ac:dyDescent="0.25">
      <c r="A6728" t="s">
        <v>287</v>
      </c>
      <c r="B6728" t="s">
        <v>528</v>
      </c>
      <c r="C6728" s="67" t="str">
        <f t="shared" si="770"/>
        <v>Kate Krauklis</v>
      </c>
      <c r="D6728" s="71" t="str" cm="1">
        <f t="array" ref="D6728">_xlfn.IFS(AK6728="1",CONCATENATE(C6728,"Regional"),AK6728="2",CONCATENATE(C6728,"Sectional"),AK6728="3",CONCATENATE(C6728,COUNTIF($C$1:C6728,C6728)))</f>
        <v>Kate Krauklis4</v>
      </c>
      <c r="E6728" s="66">
        <v>45188.4375</v>
      </c>
      <c r="F6728" t="s">
        <v>2636</v>
      </c>
      <c r="G6728" s="46">
        <v>36</v>
      </c>
      <c r="H6728" s="46">
        <v>98</v>
      </c>
      <c r="I6728" s="46">
        <v>13</v>
      </c>
      <c r="J6728" t="s">
        <v>93</v>
      </c>
      <c r="K6728" t="s">
        <v>90</v>
      </c>
      <c r="L6728" s="46">
        <v>5518</v>
      </c>
      <c r="M6728" s="46">
        <v>70</v>
      </c>
      <c r="N6728" s="46">
        <v>72.099999999999994</v>
      </c>
      <c r="O6728" s="46">
        <v>124</v>
      </c>
      <c r="P6728" s="46">
        <f t="shared" si="771"/>
        <v>2</v>
      </c>
      <c r="R6728" s="67" t="s">
        <v>3600</v>
      </c>
      <c r="S6728" s="67">
        <f>COUNTIF(Y$2:$Y$100,R6728)</f>
        <v>0</v>
      </c>
      <c r="V6728" s="67">
        <f t="shared" si="768"/>
        <v>0</v>
      </c>
      <c r="AB6728" t="s">
        <v>90</v>
      </c>
      <c r="AC6728" s="46">
        <v>5518</v>
      </c>
      <c r="AD6728" s="46">
        <v>70</v>
      </c>
      <c r="AE6728" s="46">
        <v>72.099999999999994</v>
      </c>
      <c r="AF6728" s="46">
        <v>124</v>
      </c>
      <c r="AH6728" s="70" t="str">
        <f t="shared" si="772"/>
        <v/>
      </c>
      <c r="AI6728" s="70" t="str">
        <f t="shared" si="773"/>
        <v/>
      </c>
      <c r="AJ6728" s="70" t="str">
        <f t="shared" si="774"/>
        <v>X</v>
      </c>
      <c r="AK6728" s="70" t="str" cm="1">
        <f t="array" ref="AK6728">_xlfn.IFS(AH6728&lt;&gt;"","1",AI6728&lt;&gt;"","2",AJ6728&lt;&gt;"","3")</f>
        <v>3</v>
      </c>
    </row>
    <row r="6729" spans="1:37" x14ac:dyDescent="0.25">
      <c r="A6729" t="s">
        <v>1657</v>
      </c>
      <c r="B6729" t="s">
        <v>777</v>
      </c>
      <c r="C6729" s="67" t="str">
        <f t="shared" si="770"/>
        <v>Macie Plitzuweit</v>
      </c>
      <c r="D6729" s="71" t="str" cm="1">
        <f t="array" ref="D6729">_xlfn.IFS(AK6729="1",CONCATENATE(C6729,"Regional"),AK6729="2",CONCATENATE(C6729,"Sectional"),AK6729="3",CONCATENATE(C6729,COUNTIF($C$1:C6729,C6729)))</f>
        <v>Macie Plitzuweit6</v>
      </c>
      <c r="E6729" s="66">
        <v>45188.4375</v>
      </c>
      <c r="F6729" t="s">
        <v>2636</v>
      </c>
      <c r="G6729" s="46">
        <v>36</v>
      </c>
      <c r="H6729" s="46">
        <v>98</v>
      </c>
      <c r="I6729" s="46">
        <v>13</v>
      </c>
      <c r="J6729" t="s">
        <v>93</v>
      </c>
      <c r="K6729" t="s">
        <v>90</v>
      </c>
      <c r="L6729" s="46">
        <v>5518</v>
      </c>
      <c r="M6729" s="46">
        <v>70</v>
      </c>
      <c r="N6729" s="46">
        <v>72.099999999999994</v>
      </c>
      <c r="O6729" s="46">
        <v>124</v>
      </c>
      <c r="P6729" s="46">
        <f t="shared" si="771"/>
        <v>2</v>
      </c>
      <c r="R6729" s="67" t="s">
        <v>3601</v>
      </c>
      <c r="S6729" s="67">
        <f>COUNTIF(Y$2:$Y$100,R6729)</f>
        <v>0</v>
      </c>
      <c r="V6729" s="67">
        <f t="shared" si="768"/>
        <v>0</v>
      </c>
      <c r="AB6729" t="s">
        <v>90</v>
      </c>
      <c r="AC6729" s="46">
        <v>5518</v>
      </c>
      <c r="AD6729" s="46">
        <v>70</v>
      </c>
      <c r="AE6729" s="46">
        <v>72.099999999999994</v>
      </c>
      <c r="AF6729" s="46">
        <v>124</v>
      </c>
      <c r="AH6729" s="70" t="str">
        <f t="shared" si="772"/>
        <v/>
      </c>
      <c r="AI6729" s="70" t="str">
        <f t="shared" si="773"/>
        <v/>
      </c>
      <c r="AJ6729" s="70" t="str">
        <f t="shared" si="774"/>
        <v>X</v>
      </c>
      <c r="AK6729" s="70" t="str" cm="1">
        <f t="array" ref="AK6729">_xlfn.IFS(AH6729&lt;&gt;"","1",AI6729&lt;&gt;"","2",AJ6729&lt;&gt;"","3")</f>
        <v>3</v>
      </c>
    </row>
    <row r="6730" spans="1:37" x14ac:dyDescent="0.25">
      <c r="A6730" t="s">
        <v>1866</v>
      </c>
      <c r="B6730" t="s">
        <v>1656</v>
      </c>
      <c r="C6730" s="67" t="str">
        <f t="shared" si="770"/>
        <v>Alana Keevers</v>
      </c>
      <c r="D6730" s="71" t="str" cm="1">
        <f t="array" ref="D6730">_xlfn.IFS(AK6730="1",CONCATENATE(C6730,"Regional"),AK6730="2",CONCATENATE(C6730,"Sectional"),AK6730="3",CONCATENATE(C6730,COUNTIF($C$1:C6730,C6730)))</f>
        <v>Alana Keevers11</v>
      </c>
      <c r="E6730" s="66">
        <v>45188.4375</v>
      </c>
      <c r="F6730" t="s">
        <v>2636</v>
      </c>
      <c r="G6730" s="46">
        <v>36</v>
      </c>
      <c r="H6730" s="46">
        <v>98</v>
      </c>
      <c r="I6730" s="46">
        <v>13</v>
      </c>
      <c r="J6730" t="s">
        <v>93</v>
      </c>
      <c r="K6730" t="s">
        <v>90</v>
      </c>
      <c r="L6730" s="46">
        <v>5518</v>
      </c>
      <c r="M6730" s="46">
        <v>70</v>
      </c>
      <c r="N6730" s="46">
        <v>72.099999999999994</v>
      </c>
      <c r="O6730" s="46">
        <v>124</v>
      </c>
      <c r="P6730" s="46">
        <f t="shared" si="771"/>
        <v>2</v>
      </c>
      <c r="R6730" s="67" t="s">
        <v>2878</v>
      </c>
      <c r="S6730" s="67">
        <f>COUNTIF(Y$2:$Y$100,R6730)</f>
        <v>0</v>
      </c>
      <c r="V6730" s="67">
        <f t="shared" si="768"/>
        <v>0</v>
      </c>
      <c r="AB6730" t="s">
        <v>90</v>
      </c>
      <c r="AC6730" s="46">
        <v>5518</v>
      </c>
      <c r="AD6730" s="46">
        <v>70</v>
      </c>
      <c r="AE6730" s="46">
        <v>72.099999999999994</v>
      </c>
      <c r="AF6730" s="46">
        <v>124</v>
      </c>
      <c r="AH6730" s="70" t="str">
        <f t="shared" si="772"/>
        <v/>
      </c>
      <c r="AI6730" s="70" t="str">
        <f t="shared" si="773"/>
        <v/>
      </c>
      <c r="AJ6730" s="70" t="str">
        <f t="shared" si="774"/>
        <v>X</v>
      </c>
      <c r="AK6730" s="70" t="str" cm="1">
        <f t="array" ref="AK6730">_xlfn.IFS(AH6730&lt;&gt;"","1",AI6730&lt;&gt;"","2",AJ6730&lt;&gt;"","3")</f>
        <v>3</v>
      </c>
    </row>
    <row r="6731" spans="1:37" x14ac:dyDescent="0.25">
      <c r="A6731" t="s">
        <v>952</v>
      </c>
      <c r="B6731" t="s">
        <v>570</v>
      </c>
      <c r="C6731" s="67" t="str">
        <f t="shared" si="770"/>
        <v>Sydney Norgal</v>
      </c>
      <c r="D6731" s="71" t="str" cm="1">
        <f t="array" ref="D6731">_xlfn.IFS(AK6731="1",CONCATENATE(C6731,"Regional"),AK6731="2",CONCATENATE(C6731,"Sectional"),AK6731="3",CONCATENATE(C6731,COUNTIF($C$1:C6731,C6731)))</f>
        <v>Sydney Norgal3</v>
      </c>
      <c r="E6731" s="66">
        <v>45188.4375</v>
      </c>
      <c r="F6731" t="s">
        <v>2636</v>
      </c>
      <c r="G6731" s="46">
        <v>36</v>
      </c>
      <c r="H6731" s="46">
        <v>101</v>
      </c>
      <c r="I6731" s="46">
        <v>16</v>
      </c>
      <c r="J6731" t="s">
        <v>93</v>
      </c>
      <c r="K6731" t="s">
        <v>90</v>
      </c>
      <c r="L6731" s="46">
        <v>5518</v>
      </c>
      <c r="M6731" s="46">
        <v>70</v>
      </c>
      <c r="N6731" s="46">
        <v>72.099999999999994</v>
      </c>
      <c r="O6731" s="46">
        <v>124</v>
      </c>
      <c r="P6731" s="46">
        <f t="shared" si="771"/>
        <v>2</v>
      </c>
      <c r="R6731" s="67" t="s">
        <v>1469</v>
      </c>
      <c r="S6731" s="67">
        <f>COUNTIF(Y$2:$Y$100,R6731)</f>
        <v>0</v>
      </c>
      <c r="V6731" s="67">
        <f t="shared" si="768"/>
        <v>0</v>
      </c>
      <c r="AB6731" t="s">
        <v>90</v>
      </c>
      <c r="AC6731" s="46">
        <v>5518</v>
      </c>
      <c r="AD6731" s="46">
        <v>70</v>
      </c>
      <c r="AE6731" s="46">
        <v>72.099999999999994</v>
      </c>
      <c r="AF6731" s="46">
        <v>124</v>
      </c>
      <c r="AH6731" s="70" t="str">
        <f t="shared" si="772"/>
        <v/>
      </c>
      <c r="AI6731" s="70" t="str">
        <f t="shared" si="773"/>
        <v/>
      </c>
      <c r="AJ6731" s="70" t="str">
        <f t="shared" si="774"/>
        <v>X</v>
      </c>
      <c r="AK6731" s="70" t="str" cm="1">
        <f t="array" ref="AK6731">_xlfn.IFS(AH6731&lt;&gt;"","1",AI6731&lt;&gt;"","2",AJ6731&lt;&gt;"","3")</f>
        <v>3</v>
      </c>
    </row>
    <row r="6732" spans="1:37" x14ac:dyDescent="0.25">
      <c r="A6732" t="s">
        <v>609</v>
      </c>
      <c r="B6732" t="s">
        <v>610</v>
      </c>
      <c r="C6732" s="67" t="str">
        <f t="shared" si="770"/>
        <v>Katy Teske</v>
      </c>
      <c r="D6732" s="71" t="str" cm="1">
        <f t="array" ref="D6732">_xlfn.IFS(AK6732="1",CONCATENATE(C6732,"Regional"),AK6732="2",CONCATENATE(C6732,"Sectional"),AK6732="3",CONCATENATE(C6732,COUNTIF($C$1:C6732,C6732)))</f>
        <v>Katy Teske6</v>
      </c>
      <c r="E6732" s="66">
        <v>45188.4375</v>
      </c>
      <c r="F6732" t="s">
        <v>2636</v>
      </c>
      <c r="G6732" s="46">
        <v>36</v>
      </c>
      <c r="H6732" s="46">
        <v>103</v>
      </c>
      <c r="I6732" s="46">
        <v>17</v>
      </c>
      <c r="J6732" t="s">
        <v>93</v>
      </c>
      <c r="K6732" t="s">
        <v>90</v>
      </c>
      <c r="L6732" s="46">
        <v>5518</v>
      </c>
      <c r="M6732" s="46">
        <v>70</v>
      </c>
      <c r="N6732" s="46">
        <v>72.099999999999994</v>
      </c>
      <c r="O6732" s="46">
        <v>124</v>
      </c>
      <c r="P6732" s="46">
        <f t="shared" si="771"/>
        <v>2</v>
      </c>
      <c r="R6732" s="67" t="s">
        <v>1252</v>
      </c>
      <c r="S6732" s="67">
        <f>COUNTIF(Y$2:$Y$100,R6732)</f>
        <v>0</v>
      </c>
      <c r="V6732" s="67">
        <f t="shared" si="768"/>
        <v>0</v>
      </c>
      <c r="AB6732" t="s">
        <v>90</v>
      </c>
      <c r="AC6732" s="46">
        <v>5518</v>
      </c>
      <c r="AD6732" s="46">
        <v>70</v>
      </c>
      <c r="AE6732" s="46">
        <v>72.099999999999994</v>
      </c>
      <c r="AF6732" s="46">
        <v>124</v>
      </c>
      <c r="AH6732" s="70" t="str">
        <f t="shared" si="772"/>
        <v/>
      </c>
      <c r="AI6732" s="70" t="str">
        <f t="shared" si="773"/>
        <v/>
      </c>
      <c r="AJ6732" s="70" t="str">
        <f t="shared" si="774"/>
        <v>X</v>
      </c>
      <c r="AK6732" s="70" t="str" cm="1">
        <f t="array" ref="AK6732">_xlfn.IFS(AH6732&lt;&gt;"","1",AI6732&lt;&gt;"","2",AJ6732&lt;&gt;"","3")</f>
        <v>3</v>
      </c>
    </row>
    <row r="6733" spans="1:37" x14ac:dyDescent="0.25">
      <c r="A6733" t="s">
        <v>1659</v>
      </c>
      <c r="B6733" t="s">
        <v>441</v>
      </c>
      <c r="C6733" s="67" t="str">
        <f t="shared" si="770"/>
        <v>Madison Kretschmer</v>
      </c>
      <c r="D6733" s="71" t="str" cm="1">
        <f t="array" ref="D6733">_xlfn.IFS(AK6733="1",CONCATENATE(C6733,"Regional"),AK6733="2",CONCATENATE(C6733,"Sectional"),AK6733="3",CONCATENATE(C6733,COUNTIF($C$1:C6733,C6733)))</f>
        <v>Madison Kretschmer6</v>
      </c>
      <c r="E6733" s="66">
        <v>45188.4375</v>
      </c>
      <c r="F6733" t="s">
        <v>2636</v>
      </c>
      <c r="G6733" s="46">
        <v>36</v>
      </c>
      <c r="H6733" s="46">
        <v>104</v>
      </c>
      <c r="I6733" s="46">
        <v>18</v>
      </c>
      <c r="J6733" t="s">
        <v>93</v>
      </c>
      <c r="K6733" t="s">
        <v>90</v>
      </c>
      <c r="L6733" s="46">
        <v>5518</v>
      </c>
      <c r="M6733" s="46">
        <v>70</v>
      </c>
      <c r="N6733" s="46">
        <v>72.099999999999994</v>
      </c>
      <c r="O6733" s="46">
        <v>124</v>
      </c>
      <c r="P6733" s="46">
        <f t="shared" si="771"/>
        <v>2</v>
      </c>
      <c r="R6733" s="67" t="s">
        <v>3606</v>
      </c>
      <c r="S6733" s="67">
        <f>COUNTIF(Y$2:$Y$100,R6733)</f>
        <v>0</v>
      </c>
      <c r="V6733" s="67">
        <f t="shared" si="768"/>
        <v>0</v>
      </c>
      <c r="AB6733" t="s">
        <v>90</v>
      </c>
      <c r="AC6733" s="46">
        <v>5518</v>
      </c>
      <c r="AD6733" s="46">
        <v>70</v>
      </c>
      <c r="AE6733" s="46">
        <v>72.099999999999994</v>
      </c>
      <c r="AF6733" s="46">
        <v>124</v>
      </c>
      <c r="AH6733" s="70" t="str">
        <f t="shared" si="772"/>
        <v/>
      </c>
      <c r="AI6733" s="70" t="str">
        <f t="shared" si="773"/>
        <v/>
      </c>
      <c r="AJ6733" s="70" t="str">
        <f t="shared" si="774"/>
        <v>X</v>
      </c>
      <c r="AK6733" s="70" t="str" cm="1">
        <f t="array" ref="AK6733">_xlfn.IFS(AH6733&lt;&gt;"","1",AI6733&lt;&gt;"","2",AJ6733&lt;&gt;"","3")</f>
        <v>3</v>
      </c>
    </row>
    <row r="6734" spans="1:37" x14ac:dyDescent="0.25">
      <c r="A6734" t="s">
        <v>1868</v>
      </c>
      <c r="B6734" t="s">
        <v>682</v>
      </c>
      <c r="C6734" s="67" t="str">
        <f t="shared" si="770"/>
        <v>Aubrey Young</v>
      </c>
      <c r="D6734" s="71" t="str" cm="1">
        <f t="array" ref="D6734">_xlfn.IFS(AK6734="1",CONCATENATE(C6734,"Regional"),AK6734="2",CONCATENATE(C6734,"Sectional"),AK6734="3",CONCATENATE(C6734,COUNTIF($C$1:C6734,C6734)))</f>
        <v>Aubrey Young10</v>
      </c>
      <c r="E6734" s="66">
        <v>45188.4375</v>
      </c>
      <c r="F6734" t="s">
        <v>2636</v>
      </c>
      <c r="G6734" s="46">
        <v>36</v>
      </c>
      <c r="H6734" s="46">
        <v>104</v>
      </c>
      <c r="I6734" s="46">
        <v>18</v>
      </c>
      <c r="J6734" t="s">
        <v>93</v>
      </c>
      <c r="K6734" t="s">
        <v>90</v>
      </c>
      <c r="L6734" s="46">
        <v>5518</v>
      </c>
      <c r="M6734" s="46">
        <v>70</v>
      </c>
      <c r="N6734" s="46">
        <v>72.099999999999994</v>
      </c>
      <c r="O6734" s="46">
        <v>124</v>
      </c>
      <c r="P6734" s="46">
        <f t="shared" si="771"/>
        <v>2</v>
      </c>
      <c r="R6734" s="67" t="s">
        <v>2882</v>
      </c>
      <c r="S6734" s="67">
        <f>COUNTIF(Y$2:$Y$100,R6734)</f>
        <v>0</v>
      </c>
      <c r="V6734" s="67">
        <f t="shared" si="768"/>
        <v>0</v>
      </c>
      <c r="AB6734" t="s">
        <v>90</v>
      </c>
      <c r="AC6734" s="46">
        <v>5518</v>
      </c>
      <c r="AD6734" s="46">
        <v>70</v>
      </c>
      <c r="AE6734" s="46">
        <v>72.099999999999994</v>
      </c>
      <c r="AF6734" s="46">
        <v>124</v>
      </c>
      <c r="AH6734" s="70" t="str">
        <f t="shared" si="772"/>
        <v/>
      </c>
      <c r="AI6734" s="70" t="str">
        <f t="shared" si="773"/>
        <v/>
      </c>
      <c r="AJ6734" s="70" t="str">
        <f t="shared" si="774"/>
        <v>X</v>
      </c>
      <c r="AK6734" s="70" t="str" cm="1">
        <f t="array" ref="AK6734">_xlfn.IFS(AH6734&lt;&gt;"","1",AI6734&lt;&gt;"","2",AJ6734&lt;&gt;"","3")</f>
        <v>3</v>
      </c>
    </row>
    <row r="6735" spans="1:37" x14ac:dyDescent="0.25">
      <c r="A6735" t="s">
        <v>897</v>
      </c>
      <c r="B6735" t="s">
        <v>187</v>
      </c>
      <c r="C6735" s="67" t="str">
        <f t="shared" si="770"/>
        <v>Ava Sollars</v>
      </c>
      <c r="D6735" s="71" t="str" cm="1">
        <f t="array" ref="D6735">_xlfn.IFS(AK6735="1",CONCATENATE(C6735,"Regional"),AK6735="2",CONCATENATE(C6735,"Sectional"),AK6735="3",CONCATENATE(C6735,COUNTIF($C$1:C6735,C6735)))</f>
        <v>Ava Sollars4</v>
      </c>
      <c r="E6735" s="66">
        <v>45188.4375</v>
      </c>
      <c r="F6735" t="s">
        <v>2636</v>
      </c>
      <c r="G6735" s="46">
        <v>36</v>
      </c>
      <c r="H6735" s="46">
        <v>106</v>
      </c>
      <c r="I6735" s="46">
        <v>20</v>
      </c>
      <c r="J6735" t="s">
        <v>93</v>
      </c>
      <c r="K6735" t="s">
        <v>90</v>
      </c>
      <c r="L6735" s="46">
        <v>5518</v>
      </c>
      <c r="M6735" s="46">
        <v>70</v>
      </c>
      <c r="N6735" s="46">
        <v>72.099999999999994</v>
      </c>
      <c r="O6735" s="46">
        <v>124</v>
      </c>
      <c r="P6735" s="46">
        <f t="shared" si="771"/>
        <v>2</v>
      </c>
      <c r="R6735" s="67" t="s">
        <v>1437</v>
      </c>
      <c r="S6735" s="67">
        <f>COUNTIF(Y$2:$Y$100,R6735)</f>
        <v>0</v>
      </c>
      <c r="V6735" s="67">
        <f t="shared" si="768"/>
        <v>0</v>
      </c>
      <c r="AB6735" t="s">
        <v>90</v>
      </c>
      <c r="AC6735" s="46">
        <v>5518</v>
      </c>
      <c r="AD6735" s="46">
        <v>70</v>
      </c>
      <c r="AE6735" s="46">
        <v>72.099999999999994</v>
      </c>
      <c r="AF6735" s="46">
        <v>124</v>
      </c>
      <c r="AH6735" s="70" t="str">
        <f t="shared" si="772"/>
        <v/>
      </c>
      <c r="AI6735" s="70" t="str">
        <f t="shared" si="773"/>
        <v/>
      </c>
      <c r="AJ6735" s="70" t="str">
        <f t="shared" si="774"/>
        <v>X</v>
      </c>
      <c r="AK6735" s="70" t="str" cm="1">
        <f t="array" ref="AK6735">_xlfn.IFS(AH6735&lt;&gt;"","1",AI6735&lt;&gt;"","2",AJ6735&lt;&gt;"","3")</f>
        <v>3</v>
      </c>
    </row>
    <row r="6736" spans="1:37" x14ac:dyDescent="0.25">
      <c r="A6736" t="s">
        <v>942</v>
      </c>
      <c r="B6736" t="s">
        <v>943</v>
      </c>
      <c r="C6736" s="67" t="str">
        <f t="shared" si="770"/>
        <v>Marisa Komar</v>
      </c>
      <c r="D6736" s="71" t="str" cm="1">
        <f t="array" ref="D6736">_xlfn.IFS(AK6736="1",CONCATENATE(C6736,"Regional"),AK6736="2",CONCATENATE(C6736,"Sectional"),AK6736="3",CONCATENATE(C6736,COUNTIF($C$1:C6736,C6736)))</f>
        <v>Marisa Komar4</v>
      </c>
      <c r="E6736" s="66">
        <v>45188.4375</v>
      </c>
      <c r="F6736" t="s">
        <v>2636</v>
      </c>
      <c r="G6736" s="46">
        <v>36</v>
      </c>
      <c r="H6736" s="46">
        <v>107</v>
      </c>
      <c r="I6736" s="46">
        <v>21</v>
      </c>
      <c r="J6736" t="s">
        <v>93</v>
      </c>
      <c r="K6736" t="s">
        <v>90</v>
      </c>
      <c r="L6736" s="46">
        <v>5518</v>
      </c>
      <c r="M6736" s="46">
        <v>70</v>
      </c>
      <c r="N6736" s="46">
        <v>72.099999999999994</v>
      </c>
      <c r="O6736" s="46">
        <v>124</v>
      </c>
      <c r="P6736" s="46">
        <f t="shared" si="771"/>
        <v>2</v>
      </c>
      <c r="R6736" s="67" t="s">
        <v>1463</v>
      </c>
      <c r="S6736" s="67">
        <f>COUNTIF(Y$2:$Y$100,R6736)</f>
        <v>0</v>
      </c>
      <c r="V6736" s="67">
        <f t="shared" ref="V6736:V6799" si="775">COUNTIF(R6736:R9363,Y6736)</f>
        <v>0</v>
      </c>
      <c r="AB6736" t="s">
        <v>90</v>
      </c>
      <c r="AC6736" s="46">
        <v>5518</v>
      </c>
      <c r="AD6736" s="46">
        <v>70</v>
      </c>
      <c r="AE6736" s="46">
        <v>72.099999999999994</v>
      </c>
      <c r="AF6736" s="46">
        <v>124</v>
      </c>
      <c r="AH6736" s="70" t="str">
        <f t="shared" si="772"/>
        <v/>
      </c>
      <c r="AI6736" s="70" t="str">
        <f t="shared" si="773"/>
        <v/>
      </c>
      <c r="AJ6736" s="70" t="str">
        <f t="shared" si="774"/>
        <v>X</v>
      </c>
      <c r="AK6736" s="70" t="str" cm="1">
        <f t="array" ref="AK6736">_xlfn.IFS(AH6736&lt;&gt;"","1",AI6736&lt;&gt;"","2",AJ6736&lt;&gt;"","3")</f>
        <v>3</v>
      </c>
    </row>
    <row r="6737" spans="1:37" x14ac:dyDescent="0.25">
      <c r="A6737" t="s">
        <v>1658</v>
      </c>
      <c r="B6737" t="s">
        <v>452</v>
      </c>
      <c r="C6737" s="67" t="str">
        <f t="shared" si="770"/>
        <v>Sophia Dutcher</v>
      </c>
      <c r="D6737" s="71" t="str" cm="1">
        <f t="array" ref="D6737">_xlfn.IFS(AK6737="1",CONCATENATE(C6737,"Regional"),AK6737="2",CONCATENATE(C6737,"Sectional"),AK6737="3",CONCATENATE(C6737,COUNTIF($C$1:C6737,C6737)))</f>
        <v>Sophia Dutcher6</v>
      </c>
      <c r="E6737" s="66">
        <v>45188.4375</v>
      </c>
      <c r="F6737" t="s">
        <v>2636</v>
      </c>
      <c r="G6737" s="46">
        <v>36</v>
      </c>
      <c r="H6737" s="46">
        <v>108</v>
      </c>
      <c r="I6737" s="46">
        <v>22</v>
      </c>
      <c r="J6737" t="s">
        <v>93</v>
      </c>
      <c r="K6737" t="s">
        <v>90</v>
      </c>
      <c r="L6737" s="46">
        <v>5518</v>
      </c>
      <c r="M6737" s="46">
        <v>70</v>
      </c>
      <c r="N6737" s="46">
        <v>72.099999999999994</v>
      </c>
      <c r="O6737" s="46">
        <v>124</v>
      </c>
      <c r="P6737" s="46">
        <f t="shared" si="771"/>
        <v>2</v>
      </c>
      <c r="R6737" s="67" t="s">
        <v>3602</v>
      </c>
      <c r="S6737" s="67">
        <f>COUNTIF(Y$2:$Y$100,R6737)</f>
        <v>0</v>
      </c>
      <c r="V6737" s="67">
        <f t="shared" si="775"/>
        <v>0</v>
      </c>
      <c r="AB6737" t="s">
        <v>90</v>
      </c>
      <c r="AC6737" s="46">
        <v>5518</v>
      </c>
      <c r="AD6737" s="46">
        <v>70</v>
      </c>
      <c r="AE6737" s="46">
        <v>72.099999999999994</v>
      </c>
      <c r="AF6737" s="46">
        <v>124</v>
      </c>
      <c r="AH6737" s="70" t="str">
        <f t="shared" si="772"/>
        <v/>
      </c>
      <c r="AI6737" s="70" t="str">
        <f t="shared" si="773"/>
        <v/>
      </c>
      <c r="AJ6737" s="70" t="str">
        <f t="shared" si="774"/>
        <v>X</v>
      </c>
      <c r="AK6737" s="70" t="str" cm="1">
        <f t="array" ref="AK6737">_xlfn.IFS(AH6737&lt;&gt;"","1",AI6737&lt;&gt;"","2",AJ6737&lt;&gt;"","3")</f>
        <v>3</v>
      </c>
    </row>
    <row r="6738" spans="1:37" x14ac:dyDescent="0.25">
      <c r="A6738" t="s">
        <v>2067</v>
      </c>
      <c r="B6738" t="s">
        <v>2068</v>
      </c>
      <c r="C6738" s="67" t="str">
        <f t="shared" si="770"/>
        <v>Emilyn Bonow</v>
      </c>
      <c r="D6738" s="71" t="str" cm="1">
        <f t="array" ref="D6738">_xlfn.IFS(AK6738="1",CONCATENATE(C6738,"Regional"),AK6738="2",CONCATENATE(C6738,"Sectional"),AK6738="3",CONCATENATE(C6738,COUNTIF($C$1:C6738,C6738)))</f>
        <v>Emilyn Bonow4</v>
      </c>
      <c r="E6738" s="66">
        <v>45188.4375</v>
      </c>
      <c r="F6738" t="s">
        <v>2636</v>
      </c>
      <c r="G6738" s="46">
        <v>36</v>
      </c>
      <c r="H6738" s="46">
        <v>110</v>
      </c>
      <c r="I6738" s="46">
        <v>23</v>
      </c>
      <c r="J6738" t="s">
        <v>93</v>
      </c>
      <c r="K6738" t="s">
        <v>90</v>
      </c>
      <c r="L6738" s="46">
        <v>5518</v>
      </c>
      <c r="M6738" s="46">
        <v>70</v>
      </c>
      <c r="N6738" s="46">
        <v>72.099999999999994</v>
      </c>
      <c r="O6738" s="46">
        <v>124</v>
      </c>
      <c r="P6738" s="46">
        <f t="shared" si="771"/>
        <v>2</v>
      </c>
      <c r="R6738" s="67" t="s">
        <v>3090</v>
      </c>
      <c r="S6738" s="67">
        <f>COUNTIF(Y$2:$Y$100,R6738)</f>
        <v>0</v>
      </c>
      <c r="V6738" s="67">
        <f t="shared" si="775"/>
        <v>0</v>
      </c>
      <c r="AB6738" t="s">
        <v>90</v>
      </c>
      <c r="AC6738" s="46">
        <v>5518</v>
      </c>
      <c r="AD6738" s="46">
        <v>70</v>
      </c>
      <c r="AE6738" s="46">
        <v>72.099999999999994</v>
      </c>
      <c r="AF6738" s="46">
        <v>124</v>
      </c>
      <c r="AH6738" s="70" t="str">
        <f t="shared" si="772"/>
        <v/>
      </c>
      <c r="AI6738" s="70" t="str">
        <f t="shared" si="773"/>
        <v/>
      </c>
      <c r="AJ6738" s="70" t="str">
        <f t="shared" si="774"/>
        <v>X</v>
      </c>
      <c r="AK6738" s="70" t="str" cm="1">
        <f t="array" ref="AK6738">_xlfn.IFS(AH6738&lt;&gt;"","1",AI6738&lt;&gt;"","2",AJ6738&lt;&gt;"","3")</f>
        <v>3</v>
      </c>
    </row>
    <row r="6739" spans="1:37" x14ac:dyDescent="0.25">
      <c r="A6739" t="s">
        <v>2114</v>
      </c>
      <c r="B6739" t="s">
        <v>458</v>
      </c>
      <c r="C6739" s="67" t="str">
        <f t="shared" si="770"/>
        <v>Lauren Vant</v>
      </c>
      <c r="D6739" s="71" t="str" cm="1">
        <f t="array" ref="D6739">_xlfn.IFS(AK6739="1",CONCATENATE(C6739,"Regional"),AK6739="2",CONCATENATE(C6739,"Sectional"),AK6739="3",CONCATENATE(C6739,COUNTIF($C$1:C6739,C6739)))</f>
        <v>Lauren Vant4</v>
      </c>
      <c r="E6739" s="66">
        <v>45188.4375</v>
      </c>
      <c r="F6739" t="s">
        <v>2636</v>
      </c>
      <c r="G6739" s="46">
        <v>36</v>
      </c>
      <c r="H6739" s="46">
        <v>110</v>
      </c>
      <c r="I6739" s="46">
        <v>23</v>
      </c>
      <c r="J6739" t="s">
        <v>93</v>
      </c>
      <c r="K6739" t="s">
        <v>90</v>
      </c>
      <c r="L6739" s="46">
        <v>5518</v>
      </c>
      <c r="M6739" s="46">
        <v>70</v>
      </c>
      <c r="N6739" s="46">
        <v>72.099999999999994</v>
      </c>
      <c r="O6739" s="46">
        <v>124</v>
      </c>
      <c r="P6739" s="46">
        <f t="shared" si="771"/>
        <v>2</v>
      </c>
      <c r="R6739" s="67" t="s">
        <v>3140</v>
      </c>
      <c r="S6739" s="67">
        <f>COUNTIF(Y$2:$Y$100,R6739)</f>
        <v>0</v>
      </c>
      <c r="V6739" s="67">
        <f t="shared" si="775"/>
        <v>0</v>
      </c>
      <c r="AB6739" t="s">
        <v>90</v>
      </c>
      <c r="AC6739" s="46">
        <v>5518</v>
      </c>
      <c r="AD6739" s="46">
        <v>70</v>
      </c>
      <c r="AE6739" s="46">
        <v>72.099999999999994</v>
      </c>
      <c r="AF6739" s="46">
        <v>124</v>
      </c>
      <c r="AH6739" s="70" t="str">
        <f t="shared" si="772"/>
        <v/>
      </c>
      <c r="AI6739" s="70" t="str">
        <f t="shared" si="773"/>
        <v/>
      </c>
      <c r="AJ6739" s="70" t="str">
        <f t="shared" si="774"/>
        <v>X</v>
      </c>
      <c r="AK6739" s="70" t="str" cm="1">
        <f t="array" ref="AK6739">_xlfn.IFS(AH6739&lt;&gt;"","1",AI6739&lt;&gt;"","2",AJ6739&lt;&gt;"","3")</f>
        <v>3</v>
      </c>
    </row>
    <row r="6740" spans="1:37" x14ac:dyDescent="0.25">
      <c r="A6740" t="s">
        <v>954</v>
      </c>
      <c r="B6740" t="s">
        <v>599</v>
      </c>
      <c r="C6740" s="67" t="str">
        <f t="shared" si="770"/>
        <v>Grace Rupert</v>
      </c>
      <c r="D6740" s="71" t="str" cm="1">
        <f t="array" ref="D6740">_xlfn.IFS(AK6740="1",CONCATENATE(C6740,"Regional"),AK6740="2",CONCATENATE(C6740,"Sectional"),AK6740="3",CONCATENATE(C6740,COUNTIF($C$1:C6740,C6740)))</f>
        <v>Grace Rupert4</v>
      </c>
      <c r="E6740" s="66">
        <v>45188.4375</v>
      </c>
      <c r="F6740" t="s">
        <v>2636</v>
      </c>
      <c r="G6740" s="46">
        <v>36</v>
      </c>
      <c r="H6740" s="46">
        <v>110</v>
      </c>
      <c r="I6740" s="46">
        <v>23</v>
      </c>
      <c r="J6740" t="s">
        <v>93</v>
      </c>
      <c r="K6740" t="s">
        <v>90</v>
      </c>
      <c r="L6740" s="46">
        <v>5518</v>
      </c>
      <c r="M6740" s="46">
        <v>70</v>
      </c>
      <c r="N6740" s="46">
        <v>72.099999999999994</v>
      </c>
      <c r="O6740" s="46">
        <v>124</v>
      </c>
      <c r="P6740" s="46">
        <f t="shared" si="771"/>
        <v>2</v>
      </c>
      <c r="R6740" s="67" t="s">
        <v>1471</v>
      </c>
      <c r="S6740" s="67">
        <f>COUNTIF(Y$2:$Y$100,R6740)</f>
        <v>0</v>
      </c>
      <c r="V6740" s="67">
        <f t="shared" si="775"/>
        <v>0</v>
      </c>
      <c r="AB6740" t="s">
        <v>90</v>
      </c>
      <c r="AC6740" s="46">
        <v>5518</v>
      </c>
      <c r="AD6740" s="46">
        <v>70</v>
      </c>
      <c r="AE6740" s="46">
        <v>72.099999999999994</v>
      </c>
      <c r="AF6740" s="46">
        <v>124</v>
      </c>
      <c r="AH6740" s="70" t="str">
        <f t="shared" si="772"/>
        <v/>
      </c>
      <c r="AI6740" s="70" t="str">
        <f t="shared" si="773"/>
        <v/>
      </c>
      <c r="AJ6740" s="70" t="str">
        <f t="shared" si="774"/>
        <v>X</v>
      </c>
      <c r="AK6740" s="70" t="str" cm="1">
        <f t="array" ref="AK6740">_xlfn.IFS(AH6740&lt;&gt;"","1",AI6740&lt;&gt;"","2",AJ6740&lt;&gt;"","3")</f>
        <v>3</v>
      </c>
    </row>
    <row r="6741" spans="1:37" x14ac:dyDescent="0.25">
      <c r="A6741" t="s">
        <v>2066</v>
      </c>
      <c r="B6741" t="s">
        <v>441</v>
      </c>
      <c r="C6741" s="67" t="str">
        <f t="shared" si="770"/>
        <v>Madison Monroe</v>
      </c>
      <c r="D6741" s="71" t="str" cm="1">
        <f t="array" ref="D6741">_xlfn.IFS(AK6741="1",CONCATENATE(C6741,"Regional"),AK6741="2",CONCATENATE(C6741,"Sectional"),AK6741="3",CONCATENATE(C6741,COUNTIF($C$1:C6741,C6741)))</f>
        <v>Madison Monroe4</v>
      </c>
      <c r="E6741" s="66">
        <v>45188.4375</v>
      </c>
      <c r="F6741" t="s">
        <v>2636</v>
      </c>
      <c r="G6741" s="46">
        <v>36</v>
      </c>
      <c r="H6741" s="46">
        <v>111</v>
      </c>
      <c r="I6741" s="46">
        <v>26</v>
      </c>
      <c r="J6741" t="s">
        <v>93</v>
      </c>
      <c r="K6741" t="s">
        <v>90</v>
      </c>
      <c r="L6741" s="46">
        <v>5518</v>
      </c>
      <c r="M6741" s="46">
        <v>70</v>
      </c>
      <c r="N6741" s="46">
        <v>72.099999999999994</v>
      </c>
      <c r="O6741" s="46">
        <v>124</v>
      </c>
      <c r="P6741" s="46">
        <f t="shared" si="771"/>
        <v>2</v>
      </c>
      <c r="R6741" s="67" t="s">
        <v>3089</v>
      </c>
      <c r="S6741" s="67">
        <f>COUNTIF(Y$2:$Y$100,R6741)</f>
        <v>0</v>
      </c>
      <c r="V6741" s="67">
        <f t="shared" si="775"/>
        <v>0</v>
      </c>
      <c r="AB6741" t="s">
        <v>90</v>
      </c>
      <c r="AC6741" s="46">
        <v>5518</v>
      </c>
      <c r="AD6741" s="46">
        <v>70</v>
      </c>
      <c r="AE6741" s="46">
        <v>72.099999999999994</v>
      </c>
      <c r="AF6741" s="46">
        <v>124</v>
      </c>
      <c r="AH6741" s="70" t="str">
        <f t="shared" si="772"/>
        <v/>
      </c>
      <c r="AI6741" s="70" t="str">
        <f t="shared" si="773"/>
        <v/>
      </c>
      <c r="AJ6741" s="70" t="str">
        <f t="shared" si="774"/>
        <v>X</v>
      </c>
      <c r="AK6741" s="70" t="str" cm="1">
        <f t="array" ref="AK6741">_xlfn.IFS(AH6741&lt;&gt;"","1",AI6741&lt;&gt;"","2",AJ6741&lt;&gt;"","3")</f>
        <v>3</v>
      </c>
    </row>
    <row r="6742" spans="1:37" x14ac:dyDescent="0.25">
      <c r="A6742" t="s">
        <v>1101</v>
      </c>
      <c r="B6742" t="s">
        <v>187</v>
      </c>
      <c r="C6742" s="67" t="str">
        <f t="shared" si="770"/>
        <v>Ava Knudtson</v>
      </c>
      <c r="D6742" s="71" t="str" cm="1">
        <f t="array" ref="D6742">_xlfn.IFS(AK6742="1",CONCATENATE(C6742,"Regional"),AK6742="2",CONCATENATE(C6742,"Sectional"),AK6742="3",CONCATENATE(C6742,COUNTIF($C$1:C6742,C6742)))</f>
        <v>Ava Knudtson3</v>
      </c>
      <c r="E6742" s="66">
        <v>45188.4375</v>
      </c>
      <c r="F6742" t="s">
        <v>2636</v>
      </c>
      <c r="G6742" s="46">
        <v>36</v>
      </c>
      <c r="H6742" s="46">
        <v>111</v>
      </c>
      <c r="I6742" s="46">
        <v>26</v>
      </c>
      <c r="J6742" t="s">
        <v>93</v>
      </c>
      <c r="K6742" t="s">
        <v>90</v>
      </c>
      <c r="L6742" s="46">
        <v>5518</v>
      </c>
      <c r="M6742" s="46">
        <v>70</v>
      </c>
      <c r="N6742" s="46">
        <v>72.099999999999994</v>
      </c>
      <c r="O6742" s="46">
        <v>124</v>
      </c>
      <c r="P6742" s="46">
        <f t="shared" si="771"/>
        <v>2</v>
      </c>
      <c r="R6742" s="67" t="s">
        <v>1576</v>
      </c>
      <c r="S6742" s="67">
        <f>COUNTIF(Y$2:$Y$100,R6742)</f>
        <v>0</v>
      </c>
      <c r="V6742" s="67">
        <f t="shared" si="775"/>
        <v>0</v>
      </c>
      <c r="AB6742" t="s">
        <v>90</v>
      </c>
      <c r="AC6742" s="46">
        <v>5518</v>
      </c>
      <c r="AD6742" s="46">
        <v>70</v>
      </c>
      <c r="AE6742" s="46">
        <v>72.099999999999994</v>
      </c>
      <c r="AF6742" s="46">
        <v>124</v>
      </c>
      <c r="AH6742" s="70" t="str">
        <f t="shared" si="772"/>
        <v/>
      </c>
      <c r="AI6742" s="70" t="str">
        <f t="shared" si="773"/>
        <v/>
      </c>
      <c r="AJ6742" s="70" t="str">
        <f t="shared" si="774"/>
        <v>X</v>
      </c>
      <c r="AK6742" s="70" t="str" cm="1">
        <f t="array" ref="AK6742">_xlfn.IFS(AH6742&lt;&gt;"","1",AI6742&lt;&gt;"","2",AJ6742&lt;&gt;"","3")</f>
        <v>3</v>
      </c>
    </row>
    <row r="6743" spans="1:37" x14ac:dyDescent="0.25">
      <c r="A6743" t="s">
        <v>1867</v>
      </c>
      <c r="B6743" t="s">
        <v>353</v>
      </c>
      <c r="C6743" s="67" t="str">
        <f t="shared" si="770"/>
        <v>Olivia Sheahan</v>
      </c>
      <c r="D6743" s="71" t="str" cm="1">
        <f t="array" ref="D6743">_xlfn.IFS(AK6743="1",CONCATENATE(C6743,"Regional"),AK6743="2",CONCATENATE(C6743,"Sectional"),AK6743="3",CONCATENATE(C6743,COUNTIF($C$1:C6743,C6743)))</f>
        <v>Olivia Sheahan8</v>
      </c>
      <c r="E6743" s="66">
        <v>45188.4375</v>
      </c>
      <c r="F6743" t="s">
        <v>2636</v>
      </c>
      <c r="G6743" s="46">
        <v>36</v>
      </c>
      <c r="H6743" s="46">
        <v>113</v>
      </c>
      <c r="I6743" s="46">
        <v>28</v>
      </c>
      <c r="J6743" t="s">
        <v>93</v>
      </c>
      <c r="K6743" t="s">
        <v>90</v>
      </c>
      <c r="L6743" s="46">
        <v>5518</v>
      </c>
      <c r="M6743" s="46">
        <v>70</v>
      </c>
      <c r="N6743" s="46">
        <v>72.099999999999994</v>
      </c>
      <c r="O6743" s="46">
        <v>124</v>
      </c>
      <c r="P6743" s="46">
        <f t="shared" si="771"/>
        <v>2</v>
      </c>
      <c r="R6743" s="67" t="s">
        <v>2881</v>
      </c>
      <c r="S6743" s="67">
        <f>COUNTIF(Y$2:$Y$100,R6743)</f>
        <v>0</v>
      </c>
      <c r="V6743" s="67">
        <f t="shared" si="775"/>
        <v>0</v>
      </c>
      <c r="AB6743" t="s">
        <v>90</v>
      </c>
      <c r="AC6743" s="46">
        <v>5518</v>
      </c>
      <c r="AD6743" s="46">
        <v>70</v>
      </c>
      <c r="AE6743" s="46">
        <v>72.099999999999994</v>
      </c>
      <c r="AF6743" s="46">
        <v>124</v>
      </c>
      <c r="AH6743" s="70" t="str">
        <f t="shared" si="772"/>
        <v/>
      </c>
      <c r="AI6743" s="70" t="str">
        <f t="shared" si="773"/>
        <v/>
      </c>
      <c r="AJ6743" s="70" t="str">
        <f t="shared" si="774"/>
        <v>X</v>
      </c>
      <c r="AK6743" s="70" t="str" cm="1">
        <f t="array" ref="AK6743">_xlfn.IFS(AH6743&lt;&gt;"","1",AI6743&lt;&gt;"","2",AJ6743&lt;&gt;"","3")</f>
        <v>3</v>
      </c>
    </row>
    <row r="6744" spans="1:37" x14ac:dyDescent="0.25">
      <c r="A6744" t="s">
        <v>2065</v>
      </c>
      <c r="B6744" t="s">
        <v>345</v>
      </c>
      <c r="C6744" s="67" t="str">
        <f t="shared" si="770"/>
        <v>Abigail Kolton</v>
      </c>
      <c r="D6744" s="71" t="str" cm="1">
        <f t="array" ref="D6744">_xlfn.IFS(AK6744="1",CONCATENATE(C6744,"Regional"),AK6744="2",CONCATENATE(C6744,"Sectional"),AK6744="3",CONCATENATE(C6744,COUNTIF($C$1:C6744,C6744)))</f>
        <v>Abigail Kolton3</v>
      </c>
      <c r="E6744" s="66">
        <v>45188.4375</v>
      </c>
      <c r="F6744" t="s">
        <v>2636</v>
      </c>
      <c r="G6744" s="46">
        <v>36</v>
      </c>
      <c r="H6744" s="46">
        <v>115</v>
      </c>
      <c r="I6744" s="46">
        <v>29</v>
      </c>
      <c r="J6744" t="s">
        <v>93</v>
      </c>
      <c r="K6744" t="s">
        <v>90</v>
      </c>
      <c r="L6744" s="46">
        <v>5518</v>
      </c>
      <c r="M6744" s="46">
        <v>70</v>
      </c>
      <c r="N6744" s="46">
        <v>72.099999999999994</v>
      </c>
      <c r="O6744" s="46">
        <v>124</v>
      </c>
      <c r="P6744" s="46">
        <f t="shared" si="771"/>
        <v>2</v>
      </c>
      <c r="R6744" s="67" t="s">
        <v>3088</v>
      </c>
      <c r="S6744" s="67">
        <f>COUNTIF(Y$2:$Y$100,R6744)</f>
        <v>0</v>
      </c>
      <c r="V6744" s="67">
        <f t="shared" si="775"/>
        <v>0</v>
      </c>
      <c r="AB6744" t="s">
        <v>90</v>
      </c>
      <c r="AC6744" s="46">
        <v>5518</v>
      </c>
      <c r="AD6744" s="46">
        <v>70</v>
      </c>
      <c r="AE6744" s="46">
        <v>72.099999999999994</v>
      </c>
      <c r="AF6744" s="46">
        <v>124</v>
      </c>
      <c r="AH6744" s="70" t="str">
        <f t="shared" si="772"/>
        <v/>
      </c>
      <c r="AI6744" s="70" t="str">
        <f t="shared" si="773"/>
        <v/>
      </c>
      <c r="AJ6744" s="70" t="str">
        <f t="shared" si="774"/>
        <v>X</v>
      </c>
      <c r="AK6744" s="70" t="str" cm="1">
        <f t="array" ref="AK6744">_xlfn.IFS(AH6744&lt;&gt;"","1",AI6744&lt;&gt;"","2",AJ6744&lt;&gt;"","3")</f>
        <v>3</v>
      </c>
    </row>
    <row r="6745" spans="1:37" x14ac:dyDescent="0.25">
      <c r="A6745" t="s">
        <v>1709</v>
      </c>
      <c r="B6745" t="s">
        <v>458</v>
      </c>
      <c r="C6745" s="67" t="str">
        <f t="shared" si="770"/>
        <v>Lauren Einhaus</v>
      </c>
      <c r="D6745" s="71" t="str" cm="1">
        <f t="array" ref="D6745">_xlfn.IFS(AK6745="1",CONCATENATE(C6745,"Regional"),AK6745="2",CONCATENATE(C6745,"Sectional"),AK6745="3",CONCATENATE(C6745,COUNTIF($C$1:C6745,C6745)))</f>
        <v>Lauren Einhaus6</v>
      </c>
      <c r="E6745" s="66">
        <v>45188.4375</v>
      </c>
      <c r="F6745" t="s">
        <v>2636</v>
      </c>
      <c r="G6745" s="46">
        <v>36</v>
      </c>
      <c r="H6745" s="46">
        <v>116</v>
      </c>
      <c r="I6745" s="46">
        <v>30</v>
      </c>
      <c r="J6745" t="s">
        <v>93</v>
      </c>
      <c r="K6745" t="s">
        <v>90</v>
      </c>
      <c r="L6745" s="46">
        <v>5518</v>
      </c>
      <c r="M6745" s="46">
        <v>70</v>
      </c>
      <c r="N6745" s="46">
        <v>72.099999999999994</v>
      </c>
      <c r="O6745" s="46">
        <v>124</v>
      </c>
      <c r="P6745" s="46">
        <f t="shared" si="771"/>
        <v>2</v>
      </c>
      <c r="R6745" s="67" t="s">
        <v>3604</v>
      </c>
      <c r="S6745" s="67">
        <f>COUNTIF(Y$2:$Y$100,R6745)</f>
        <v>0</v>
      </c>
      <c r="V6745" s="67">
        <f t="shared" si="775"/>
        <v>0</v>
      </c>
      <c r="AB6745" t="s">
        <v>90</v>
      </c>
      <c r="AC6745" s="46">
        <v>5518</v>
      </c>
      <c r="AD6745" s="46">
        <v>70</v>
      </c>
      <c r="AE6745" s="46">
        <v>72.099999999999994</v>
      </c>
      <c r="AF6745" s="46">
        <v>124</v>
      </c>
      <c r="AH6745" s="70" t="str">
        <f t="shared" si="772"/>
        <v/>
      </c>
      <c r="AI6745" s="70" t="str">
        <f t="shared" si="773"/>
        <v/>
      </c>
      <c r="AJ6745" s="70" t="str">
        <f t="shared" si="774"/>
        <v>X</v>
      </c>
      <c r="AK6745" s="70" t="str" cm="1">
        <f t="array" ref="AK6745">_xlfn.IFS(AH6745&lt;&gt;"","1",AI6745&lt;&gt;"","2",AJ6745&lt;&gt;"","3")</f>
        <v>3</v>
      </c>
    </row>
    <row r="6746" spans="1:37" x14ac:dyDescent="0.25">
      <c r="A6746" t="s">
        <v>274</v>
      </c>
      <c r="B6746" t="s">
        <v>2703</v>
      </c>
      <c r="C6746" s="67" t="str">
        <f t="shared" si="770"/>
        <v>Shaelyn Jensen</v>
      </c>
      <c r="D6746" s="71" t="str" cm="1">
        <f t="array" ref="D6746">_xlfn.IFS(AK6746="1",CONCATENATE(C6746,"Regional"),AK6746="2",CONCATENATE(C6746,"Sectional"),AK6746="3",CONCATENATE(C6746,COUNTIF($C$1:C6746,C6746)))</f>
        <v>Shaelyn Jensen8</v>
      </c>
      <c r="E6746" s="66">
        <v>45188.4375</v>
      </c>
      <c r="F6746" t="s">
        <v>2636</v>
      </c>
      <c r="G6746" s="46">
        <v>36</v>
      </c>
      <c r="H6746" s="46">
        <v>117</v>
      </c>
      <c r="I6746" s="46">
        <v>31</v>
      </c>
      <c r="J6746" t="s">
        <v>93</v>
      </c>
      <c r="K6746" t="s">
        <v>90</v>
      </c>
      <c r="L6746" s="46">
        <v>5518</v>
      </c>
      <c r="M6746" s="46">
        <v>70</v>
      </c>
      <c r="N6746" s="46">
        <v>72.099999999999994</v>
      </c>
      <c r="O6746" s="46">
        <v>124</v>
      </c>
      <c r="P6746" s="46">
        <f t="shared" si="771"/>
        <v>2</v>
      </c>
      <c r="R6746" s="67" t="s">
        <v>2880</v>
      </c>
      <c r="S6746" s="67">
        <f>COUNTIF(Y$2:$Y$100,R6746)</f>
        <v>0</v>
      </c>
      <c r="V6746" s="67">
        <f t="shared" si="775"/>
        <v>0</v>
      </c>
      <c r="AB6746" t="s">
        <v>90</v>
      </c>
      <c r="AC6746" s="46">
        <v>5518</v>
      </c>
      <c r="AD6746" s="46">
        <v>70</v>
      </c>
      <c r="AE6746" s="46">
        <v>72.099999999999994</v>
      </c>
      <c r="AF6746" s="46">
        <v>124</v>
      </c>
      <c r="AH6746" s="70" t="str">
        <f t="shared" si="772"/>
        <v/>
      </c>
      <c r="AI6746" s="70" t="str">
        <f t="shared" si="773"/>
        <v/>
      </c>
      <c r="AJ6746" s="70" t="str">
        <f t="shared" si="774"/>
        <v>X</v>
      </c>
      <c r="AK6746" s="70" t="str" cm="1">
        <f t="array" ref="AK6746">_xlfn.IFS(AH6746&lt;&gt;"","1",AI6746&lt;&gt;"","2",AJ6746&lt;&gt;"","3")</f>
        <v>3</v>
      </c>
    </row>
    <row r="6747" spans="1:37" x14ac:dyDescent="0.25">
      <c r="A6747" t="s">
        <v>1793</v>
      </c>
      <c r="B6747" t="s">
        <v>272</v>
      </c>
      <c r="C6747" s="67" t="str">
        <f t="shared" si="770"/>
        <v>Reese Wells</v>
      </c>
      <c r="D6747" s="71" t="str" cm="1">
        <f t="array" ref="D6747">_xlfn.IFS(AK6747="1",CONCATENATE(C6747,"Regional"),AK6747="2",CONCATENATE(C6747,"Sectional"),AK6747="3",CONCATENATE(C6747,COUNTIF($C$1:C6747,C6747)))</f>
        <v>Reese Wells4</v>
      </c>
      <c r="E6747" s="66">
        <v>45188.4375</v>
      </c>
      <c r="F6747" t="s">
        <v>2636</v>
      </c>
      <c r="G6747" s="46">
        <v>36</v>
      </c>
      <c r="H6747" s="46">
        <v>118</v>
      </c>
      <c r="I6747" s="46">
        <v>32</v>
      </c>
      <c r="J6747" t="s">
        <v>93</v>
      </c>
      <c r="K6747" t="s">
        <v>90</v>
      </c>
      <c r="L6747" s="46">
        <v>5518</v>
      </c>
      <c r="M6747" s="46">
        <v>70</v>
      </c>
      <c r="N6747" s="46">
        <v>72.099999999999994</v>
      </c>
      <c r="O6747" s="46">
        <v>124</v>
      </c>
      <c r="P6747" s="46">
        <f t="shared" si="771"/>
        <v>2</v>
      </c>
      <c r="R6747" s="67" t="s">
        <v>2797</v>
      </c>
      <c r="S6747" s="67">
        <f>COUNTIF(Y$2:$Y$100,R6747)</f>
        <v>0</v>
      </c>
      <c r="V6747" s="67">
        <f t="shared" si="775"/>
        <v>0</v>
      </c>
      <c r="AB6747" t="s">
        <v>90</v>
      </c>
      <c r="AC6747" s="46">
        <v>5518</v>
      </c>
      <c r="AD6747" s="46">
        <v>70</v>
      </c>
      <c r="AE6747" s="46">
        <v>72.099999999999994</v>
      </c>
      <c r="AF6747" s="46">
        <v>124</v>
      </c>
      <c r="AH6747" s="70" t="str">
        <f t="shared" si="772"/>
        <v/>
      </c>
      <c r="AI6747" s="70" t="str">
        <f t="shared" si="773"/>
        <v/>
      </c>
      <c r="AJ6747" s="70" t="str">
        <f t="shared" si="774"/>
        <v>X</v>
      </c>
      <c r="AK6747" s="70" t="str" cm="1">
        <f t="array" ref="AK6747">_xlfn.IFS(AH6747&lt;&gt;"","1",AI6747&lt;&gt;"","2",AJ6747&lt;&gt;"","3")</f>
        <v>3</v>
      </c>
    </row>
    <row r="6748" spans="1:37" x14ac:dyDescent="0.25">
      <c r="A6748" t="s">
        <v>3423</v>
      </c>
      <c r="B6748" t="s">
        <v>1794</v>
      </c>
      <c r="C6748" s="67" t="str">
        <f t="shared" si="770"/>
        <v>Ardyn Faber</v>
      </c>
      <c r="D6748" s="71" t="str" cm="1">
        <f t="array" ref="D6748">_xlfn.IFS(AK6748="1",CONCATENATE(C6748,"Regional"),AK6748="2",CONCATENATE(C6748,"Sectional"),AK6748="3",CONCATENATE(C6748,COUNTIF($C$1:C6748,C6748)))</f>
        <v>Ardyn Faber4</v>
      </c>
      <c r="E6748" s="66">
        <v>45188.4375</v>
      </c>
      <c r="F6748" t="s">
        <v>2636</v>
      </c>
      <c r="G6748" s="46">
        <v>36</v>
      </c>
      <c r="H6748" s="46">
        <v>122</v>
      </c>
      <c r="I6748" s="46">
        <v>33</v>
      </c>
      <c r="J6748" t="s">
        <v>93</v>
      </c>
      <c r="K6748" t="s">
        <v>90</v>
      </c>
      <c r="L6748" s="46">
        <v>5518</v>
      </c>
      <c r="M6748" s="46">
        <v>70</v>
      </c>
      <c r="N6748" s="46">
        <v>72.099999999999994</v>
      </c>
      <c r="O6748" s="46">
        <v>124</v>
      </c>
      <c r="P6748" s="46">
        <f t="shared" si="771"/>
        <v>2</v>
      </c>
      <c r="R6748" s="67" t="s">
        <v>3603</v>
      </c>
      <c r="S6748" s="67">
        <f>COUNTIF(Y$2:$Y$100,R6748)</f>
        <v>0</v>
      </c>
      <c r="V6748" s="67">
        <f t="shared" si="775"/>
        <v>0</v>
      </c>
      <c r="AB6748" t="s">
        <v>90</v>
      </c>
      <c r="AC6748" s="46">
        <v>5518</v>
      </c>
      <c r="AD6748" s="46">
        <v>70</v>
      </c>
      <c r="AE6748" s="46">
        <v>72.099999999999994</v>
      </c>
      <c r="AF6748" s="46">
        <v>124</v>
      </c>
      <c r="AH6748" s="70" t="str">
        <f t="shared" si="772"/>
        <v/>
      </c>
      <c r="AI6748" s="70" t="str">
        <f t="shared" si="773"/>
        <v/>
      </c>
      <c r="AJ6748" s="70" t="str">
        <f t="shared" si="774"/>
        <v>X</v>
      </c>
      <c r="AK6748" s="70" t="str" cm="1">
        <f t="array" ref="AK6748">_xlfn.IFS(AH6748&lt;&gt;"","1",AI6748&lt;&gt;"","2",AJ6748&lt;&gt;"","3")</f>
        <v>3</v>
      </c>
    </row>
    <row r="6749" spans="1:37" x14ac:dyDescent="0.25">
      <c r="A6749" t="s">
        <v>2293</v>
      </c>
      <c r="B6749" t="s">
        <v>315</v>
      </c>
      <c r="C6749" s="67" t="str">
        <f t="shared" si="770"/>
        <v>Morgan Mekemson</v>
      </c>
      <c r="D6749" s="71" t="str" cm="1">
        <f t="array" ref="D6749">_xlfn.IFS(AK6749="1",CONCATENATE(C6749,"Regional"),AK6749="2",CONCATENATE(C6749,"Sectional"),AK6749="3",CONCATENATE(C6749,COUNTIF($C$1:C6749,C6749)))</f>
        <v>Morgan Mekemson1</v>
      </c>
      <c r="E6749" s="66">
        <v>45188.4375</v>
      </c>
      <c r="F6749" t="s">
        <v>2636</v>
      </c>
      <c r="G6749" s="46">
        <v>36</v>
      </c>
      <c r="H6749" s="46">
        <v>126</v>
      </c>
      <c r="I6749" s="46">
        <v>34</v>
      </c>
      <c r="J6749" t="s">
        <v>93</v>
      </c>
      <c r="K6749" t="s">
        <v>90</v>
      </c>
      <c r="L6749" s="46">
        <v>5518</v>
      </c>
      <c r="M6749" s="46">
        <v>70</v>
      </c>
      <c r="N6749" s="46">
        <v>72.099999999999994</v>
      </c>
      <c r="O6749" s="46">
        <v>124</v>
      </c>
      <c r="P6749" s="46">
        <f t="shared" si="771"/>
        <v>2</v>
      </c>
      <c r="R6749" s="67" t="s">
        <v>3319</v>
      </c>
      <c r="S6749" s="67">
        <f>COUNTIF(Y$2:$Y$100,R6749)</f>
        <v>0</v>
      </c>
      <c r="V6749" s="67">
        <f t="shared" si="775"/>
        <v>0</v>
      </c>
      <c r="AB6749" t="s">
        <v>90</v>
      </c>
      <c r="AC6749" s="46">
        <v>5518</v>
      </c>
      <c r="AD6749" s="46">
        <v>70</v>
      </c>
      <c r="AE6749" s="46">
        <v>72.099999999999994</v>
      </c>
      <c r="AF6749" s="46">
        <v>124</v>
      </c>
      <c r="AH6749" s="70" t="str">
        <f t="shared" si="772"/>
        <v/>
      </c>
      <c r="AI6749" s="70" t="str">
        <f t="shared" si="773"/>
        <v/>
      </c>
      <c r="AJ6749" s="70" t="str">
        <f t="shared" si="774"/>
        <v>X</v>
      </c>
      <c r="AK6749" s="70" t="str" cm="1">
        <f t="array" ref="AK6749">_xlfn.IFS(AH6749&lt;&gt;"","1",AI6749&lt;&gt;"","2",AJ6749&lt;&gt;"","3")</f>
        <v>3</v>
      </c>
    </row>
    <row r="6750" spans="1:37" x14ac:dyDescent="0.25">
      <c r="A6750" t="s">
        <v>248</v>
      </c>
      <c r="B6750" t="s">
        <v>955</v>
      </c>
      <c r="C6750" s="67" t="str">
        <f t="shared" si="770"/>
        <v>Brianna Flock</v>
      </c>
      <c r="D6750" s="71" t="str" cm="1">
        <f t="array" ref="D6750">_xlfn.IFS(AK6750="1",CONCATENATE(C6750,"Regional"),AK6750="2",CONCATENATE(C6750,"Sectional"),AK6750="3",CONCATENATE(C6750,COUNTIF($C$1:C6750,C6750)))</f>
        <v>Brianna Flock5</v>
      </c>
      <c r="E6750" s="66">
        <v>45188.4375</v>
      </c>
      <c r="F6750" t="s">
        <v>2636</v>
      </c>
      <c r="G6750" s="46">
        <v>36</v>
      </c>
      <c r="H6750" s="46">
        <v>127</v>
      </c>
      <c r="I6750" s="46">
        <v>35</v>
      </c>
      <c r="J6750" t="s">
        <v>93</v>
      </c>
      <c r="K6750" t="s">
        <v>90</v>
      </c>
      <c r="L6750" s="46">
        <v>5518</v>
      </c>
      <c r="M6750" s="46">
        <v>70</v>
      </c>
      <c r="N6750" s="46">
        <v>72.099999999999994</v>
      </c>
      <c r="O6750" s="46">
        <v>124</v>
      </c>
      <c r="P6750" s="46">
        <f t="shared" si="771"/>
        <v>2</v>
      </c>
      <c r="R6750" s="67" t="s">
        <v>1472</v>
      </c>
      <c r="S6750" s="67">
        <f>COUNTIF(Y$2:$Y$100,R6750)</f>
        <v>0</v>
      </c>
      <c r="V6750" s="67">
        <f t="shared" si="775"/>
        <v>0</v>
      </c>
      <c r="AB6750" t="s">
        <v>90</v>
      </c>
      <c r="AC6750" s="46">
        <v>5518</v>
      </c>
      <c r="AD6750" s="46">
        <v>70</v>
      </c>
      <c r="AE6750" s="46">
        <v>72.099999999999994</v>
      </c>
      <c r="AF6750" s="46">
        <v>124</v>
      </c>
      <c r="AH6750" s="70" t="str">
        <f t="shared" si="772"/>
        <v/>
      </c>
      <c r="AI6750" s="70" t="str">
        <f t="shared" si="773"/>
        <v/>
      </c>
      <c r="AJ6750" s="70" t="str">
        <f t="shared" si="774"/>
        <v>X</v>
      </c>
      <c r="AK6750" s="70" t="str" cm="1">
        <f t="array" ref="AK6750">_xlfn.IFS(AH6750&lt;&gt;"","1",AI6750&lt;&gt;"","2",AJ6750&lt;&gt;"","3")</f>
        <v>3</v>
      </c>
    </row>
    <row r="6751" spans="1:37" x14ac:dyDescent="0.25">
      <c r="A6751" t="s">
        <v>1719</v>
      </c>
      <c r="B6751" t="s">
        <v>703</v>
      </c>
      <c r="C6751" s="67" t="str">
        <f t="shared" si="770"/>
        <v>Alaina Hasenberg</v>
      </c>
      <c r="D6751" s="71" t="str" cm="1">
        <f t="array" ref="D6751">_xlfn.IFS(AK6751="1",CONCATENATE(C6751,"Regional"),AK6751="2",CONCATENATE(C6751,"Sectional"),AK6751="3",CONCATENATE(C6751,COUNTIF($C$1:C6751,C6751)))</f>
        <v>Alaina Hasenberg3</v>
      </c>
      <c r="E6751" s="66">
        <v>45188.4375</v>
      </c>
      <c r="F6751" t="s">
        <v>2636</v>
      </c>
      <c r="G6751" s="46">
        <v>36</v>
      </c>
      <c r="H6751" s="46">
        <v>128</v>
      </c>
      <c r="I6751" s="46">
        <v>36</v>
      </c>
      <c r="J6751" t="s">
        <v>93</v>
      </c>
      <c r="K6751" t="s">
        <v>90</v>
      </c>
      <c r="L6751" s="46">
        <v>5518</v>
      </c>
      <c r="M6751" s="46">
        <v>70</v>
      </c>
      <c r="N6751" s="46">
        <v>72.099999999999994</v>
      </c>
      <c r="O6751" s="46">
        <v>124</v>
      </c>
      <c r="P6751" s="46">
        <f t="shared" si="771"/>
        <v>2</v>
      </c>
      <c r="R6751" s="67" t="s">
        <v>3605</v>
      </c>
      <c r="S6751" s="67">
        <f>COUNTIF(Y$2:$Y$100,R6751)</f>
        <v>0</v>
      </c>
      <c r="V6751" s="67">
        <f t="shared" si="775"/>
        <v>0</v>
      </c>
      <c r="AB6751" t="s">
        <v>90</v>
      </c>
      <c r="AC6751" s="46">
        <v>5518</v>
      </c>
      <c r="AD6751" s="46">
        <v>70</v>
      </c>
      <c r="AE6751" s="46">
        <v>72.099999999999994</v>
      </c>
      <c r="AF6751" s="46">
        <v>124</v>
      </c>
      <c r="AH6751" s="70" t="str">
        <f t="shared" si="772"/>
        <v/>
      </c>
      <c r="AI6751" s="70" t="str">
        <f t="shared" si="773"/>
        <v/>
      </c>
      <c r="AJ6751" s="70" t="str">
        <f t="shared" si="774"/>
        <v>X</v>
      </c>
      <c r="AK6751" s="70" t="str" cm="1">
        <f t="array" ref="AK6751">_xlfn.IFS(AH6751&lt;&gt;"","1",AI6751&lt;&gt;"","2",AJ6751&lt;&gt;"","3")</f>
        <v>3</v>
      </c>
    </row>
    <row r="6752" spans="1:37" x14ac:dyDescent="0.25">
      <c r="A6752" t="s">
        <v>1860</v>
      </c>
      <c r="B6752" t="s">
        <v>757</v>
      </c>
      <c r="C6752" s="67" t="str">
        <f t="shared" si="770"/>
        <v>Sophie Gemignani</v>
      </c>
      <c r="D6752" s="71" t="str" cm="1">
        <f t="array" ref="D6752">_xlfn.IFS(AK6752="1",CONCATENATE(C6752,"Regional"),AK6752="2",CONCATENATE(C6752,"Sectional"),AK6752="3",CONCATENATE(C6752,COUNTIF($C$1:C6752,C6752)))</f>
        <v>Sophie Gemignani2</v>
      </c>
      <c r="E6752" s="66">
        <v>45188.541666666664</v>
      </c>
      <c r="F6752" t="s">
        <v>2375</v>
      </c>
      <c r="G6752" s="46">
        <v>11</v>
      </c>
      <c r="H6752" s="46">
        <v>51</v>
      </c>
      <c r="I6752" s="46">
        <v>1</v>
      </c>
      <c r="J6752" t="s">
        <v>109</v>
      </c>
      <c r="K6752" t="s">
        <v>90</v>
      </c>
      <c r="L6752" s="46">
        <v>2695</v>
      </c>
      <c r="M6752" s="46">
        <v>36</v>
      </c>
      <c r="N6752" s="46">
        <v>33.1</v>
      </c>
      <c r="O6752" s="46">
        <v>112</v>
      </c>
      <c r="P6752" s="46">
        <f t="shared" si="771"/>
        <v>1</v>
      </c>
      <c r="R6752" s="67" t="s">
        <v>2872</v>
      </c>
      <c r="S6752" s="67">
        <f>COUNTIF(Y$2:$Y$100,R6752)</f>
        <v>0</v>
      </c>
      <c r="V6752" s="67">
        <f t="shared" si="775"/>
        <v>0</v>
      </c>
      <c r="X6752"/>
      <c r="Y6752" s="67" t="str">
        <f t="shared" ref="Y6752:Y6762" si="776">CONCATENATE(W6752," ",X6752)</f>
        <v xml:space="preserve"> </v>
      </c>
      <c r="AB6752" t="s">
        <v>90</v>
      </c>
      <c r="AC6752" s="46">
        <v>2695</v>
      </c>
      <c r="AD6752" s="46">
        <v>36</v>
      </c>
      <c r="AE6752" s="46">
        <v>33.1</v>
      </c>
      <c r="AF6752" s="46">
        <v>112</v>
      </c>
      <c r="AH6752" s="70" t="str">
        <f t="shared" si="772"/>
        <v/>
      </c>
      <c r="AI6752" s="70" t="str">
        <f t="shared" si="773"/>
        <v/>
      </c>
      <c r="AJ6752" s="70" t="str">
        <f t="shared" si="774"/>
        <v>X</v>
      </c>
      <c r="AK6752" s="70" t="str" cm="1">
        <f t="array" ref="AK6752">_xlfn.IFS(AH6752&lt;&gt;"","1",AI6752&lt;&gt;"","2",AJ6752&lt;&gt;"","3")</f>
        <v>3</v>
      </c>
    </row>
    <row r="6753" spans="1:37" x14ac:dyDescent="0.25">
      <c r="A6753" t="s">
        <v>375</v>
      </c>
      <c r="B6753" t="s">
        <v>831</v>
      </c>
      <c r="C6753" s="67" t="str">
        <f t="shared" si="770"/>
        <v>liz wagner</v>
      </c>
      <c r="D6753" s="71" t="str" cm="1">
        <f t="array" ref="D6753">_xlfn.IFS(AK6753="1",CONCATENATE(C6753,"Regional"),AK6753="2",CONCATENATE(C6753,"Sectional"),AK6753="3",CONCATENATE(C6753,COUNTIF($C$1:C6753,C6753)))</f>
        <v>liz wagner1</v>
      </c>
      <c r="E6753" s="66">
        <v>45188.541666666664</v>
      </c>
      <c r="F6753" t="s">
        <v>2375</v>
      </c>
      <c r="G6753" s="46">
        <v>11</v>
      </c>
      <c r="H6753" s="46">
        <v>56</v>
      </c>
      <c r="I6753" s="46">
        <v>2</v>
      </c>
      <c r="J6753" t="s">
        <v>109</v>
      </c>
      <c r="K6753" t="s">
        <v>90</v>
      </c>
      <c r="L6753" s="46">
        <v>2695</v>
      </c>
      <c r="M6753" s="46">
        <v>36</v>
      </c>
      <c r="N6753" s="46">
        <v>33.1</v>
      </c>
      <c r="O6753" s="46">
        <v>112</v>
      </c>
      <c r="P6753" s="46">
        <f t="shared" si="771"/>
        <v>1</v>
      </c>
      <c r="R6753" s="67" t="s">
        <v>1386</v>
      </c>
      <c r="S6753" s="67">
        <f>COUNTIF(Y$2:$Y$100,R6753)</f>
        <v>0</v>
      </c>
      <c r="V6753" s="67">
        <f t="shared" si="775"/>
        <v>0</v>
      </c>
      <c r="X6753"/>
      <c r="Y6753" s="67" t="str">
        <f t="shared" si="776"/>
        <v xml:space="preserve"> </v>
      </c>
      <c r="AB6753" t="s">
        <v>90</v>
      </c>
      <c r="AC6753" s="46">
        <v>2695</v>
      </c>
      <c r="AD6753" s="46">
        <v>36</v>
      </c>
      <c r="AE6753" s="46">
        <v>33.1</v>
      </c>
      <c r="AF6753" s="46">
        <v>112</v>
      </c>
      <c r="AH6753" s="70" t="str">
        <f t="shared" si="772"/>
        <v/>
      </c>
      <c r="AI6753" s="70" t="str">
        <f t="shared" si="773"/>
        <v/>
      </c>
      <c r="AJ6753" s="70" t="str">
        <f t="shared" si="774"/>
        <v>X</v>
      </c>
      <c r="AK6753" s="70" t="str" cm="1">
        <f t="array" ref="AK6753">_xlfn.IFS(AH6753&lt;&gt;"","1",AI6753&lt;&gt;"","2",AJ6753&lt;&gt;"","3")</f>
        <v>3</v>
      </c>
    </row>
    <row r="6754" spans="1:37" x14ac:dyDescent="0.25">
      <c r="A6754" t="s">
        <v>825</v>
      </c>
      <c r="B6754" t="s">
        <v>826</v>
      </c>
      <c r="C6754" s="67" t="str">
        <f t="shared" si="770"/>
        <v>ally dahlby</v>
      </c>
      <c r="D6754" s="71" t="str" cm="1">
        <f t="array" ref="D6754">_xlfn.IFS(AK6754="1",CONCATENATE(C6754,"Regional"),AK6754="2",CONCATENATE(C6754,"Sectional"),AK6754="3",CONCATENATE(C6754,COUNTIF($C$1:C6754,C6754)))</f>
        <v>ally dahlby2</v>
      </c>
      <c r="E6754" s="66">
        <v>45188.541666666664</v>
      </c>
      <c r="F6754" t="s">
        <v>2375</v>
      </c>
      <c r="G6754" s="46">
        <v>11</v>
      </c>
      <c r="H6754" s="46">
        <v>63</v>
      </c>
      <c r="I6754" s="46">
        <v>3</v>
      </c>
      <c r="J6754" t="s">
        <v>109</v>
      </c>
      <c r="K6754" t="s">
        <v>90</v>
      </c>
      <c r="L6754" s="46">
        <v>2695</v>
      </c>
      <c r="M6754" s="46">
        <v>36</v>
      </c>
      <c r="N6754" s="46">
        <v>33.1</v>
      </c>
      <c r="O6754" s="46">
        <v>112</v>
      </c>
      <c r="P6754" s="46">
        <f t="shared" si="771"/>
        <v>1</v>
      </c>
      <c r="R6754" s="67" t="s">
        <v>1383</v>
      </c>
      <c r="S6754" s="67">
        <f>COUNTIF(Y$2:$Y$100,R6754)</f>
        <v>0</v>
      </c>
      <c r="V6754" s="67">
        <f t="shared" si="775"/>
        <v>0</v>
      </c>
      <c r="X6754"/>
      <c r="Y6754" s="67" t="str">
        <f t="shared" si="776"/>
        <v xml:space="preserve"> </v>
      </c>
      <c r="AB6754" t="s">
        <v>90</v>
      </c>
      <c r="AC6754" s="46">
        <v>2695</v>
      </c>
      <c r="AD6754" s="46">
        <v>36</v>
      </c>
      <c r="AE6754" s="46">
        <v>33.1</v>
      </c>
      <c r="AF6754" s="46">
        <v>112</v>
      </c>
      <c r="AH6754" s="70" t="str">
        <f t="shared" si="772"/>
        <v/>
      </c>
      <c r="AI6754" s="70" t="str">
        <f t="shared" si="773"/>
        <v/>
      </c>
      <c r="AJ6754" s="70" t="str">
        <f t="shared" si="774"/>
        <v>X</v>
      </c>
      <c r="AK6754" s="70" t="str" cm="1">
        <f t="array" ref="AK6754">_xlfn.IFS(AH6754&lt;&gt;"","1",AI6754&lt;&gt;"","2",AJ6754&lt;&gt;"","3")</f>
        <v>3</v>
      </c>
    </row>
    <row r="6755" spans="1:37" x14ac:dyDescent="0.25">
      <c r="A6755" t="s">
        <v>832</v>
      </c>
      <c r="B6755" t="s">
        <v>833</v>
      </c>
      <c r="C6755" s="67" t="str">
        <f t="shared" si="770"/>
        <v>ireana Appleton</v>
      </c>
      <c r="D6755" s="71" t="str" cm="1">
        <f t="array" ref="D6755">_xlfn.IFS(AK6755="1",CONCATENATE(C6755,"Regional"),AK6755="2",CONCATENATE(C6755,"Sectional"),AK6755="3",CONCATENATE(C6755,COUNTIF($C$1:C6755,C6755)))</f>
        <v>ireana Appleton1</v>
      </c>
      <c r="E6755" s="66">
        <v>45188.541666666664</v>
      </c>
      <c r="F6755" t="s">
        <v>2375</v>
      </c>
      <c r="G6755" s="46">
        <v>11</v>
      </c>
      <c r="H6755" s="46">
        <v>65</v>
      </c>
      <c r="I6755" s="46">
        <v>4</v>
      </c>
      <c r="J6755" t="s">
        <v>109</v>
      </c>
      <c r="K6755" t="s">
        <v>90</v>
      </c>
      <c r="L6755" s="46">
        <v>2695</v>
      </c>
      <c r="M6755" s="46">
        <v>36</v>
      </c>
      <c r="N6755" s="46">
        <v>33.1</v>
      </c>
      <c r="O6755" s="46">
        <v>112</v>
      </c>
      <c r="P6755" s="46">
        <f t="shared" si="771"/>
        <v>1</v>
      </c>
      <c r="R6755" s="67" t="s">
        <v>1387</v>
      </c>
      <c r="S6755" s="67">
        <f>COUNTIF(Y$2:$Y$100,R6755)</f>
        <v>0</v>
      </c>
      <c r="V6755" s="67">
        <f t="shared" si="775"/>
        <v>0</v>
      </c>
      <c r="X6755"/>
      <c r="Y6755" s="67" t="str">
        <f t="shared" si="776"/>
        <v xml:space="preserve"> </v>
      </c>
      <c r="AB6755" t="s">
        <v>90</v>
      </c>
      <c r="AC6755" s="46">
        <v>2695</v>
      </c>
      <c r="AD6755" s="46">
        <v>36</v>
      </c>
      <c r="AE6755" s="46">
        <v>33.1</v>
      </c>
      <c r="AF6755" s="46">
        <v>112</v>
      </c>
      <c r="AH6755" s="70" t="str">
        <f t="shared" si="772"/>
        <v/>
      </c>
      <c r="AI6755" s="70" t="str">
        <f t="shared" si="773"/>
        <v/>
      </c>
      <c r="AJ6755" s="70" t="str">
        <f t="shared" si="774"/>
        <v>X</v>
      </c>
      <c r="AK6755" s="70" t="str" cm="1">
        <f t="array" ref="AK6755">_xlfn.IFS(AH6755&lt;&gt;"","1",AI6755&lt;&gt;"","2",AJ6755&lt;&gt;"","3")</f>
        <v>3</v>
      </c>
    </row>
    <row r="6756" spans="1:37" x14ac:dyDescent="0.25">
      <c r="A6756" t="s">
        <v>344</v>
      </c>
      <c r="B6756" t="s">
        <v>1012</v>
      </c>
      <c r="C6756" s="67" t="str">
        <f t="shared" si="770"/>
        <v>Sierra Rothe</v>
      </c>
      <c r="D6756" s="71" t="str" cm="1">
        <f t="array" ref="D6756">_xlfn.IFS(AK6756="1",CONCATENATE(C6756,"Regional"),AK6756="2",CONCATENATE(C6756,"Sectional"),AK6756="3",CONCATENATE(C6756,COUNTIF($C$1:C6756,C6756)))</f>
        <v>Sierra Rothe1</v>
      </c>
      <c r="E6756" s="66">
        <v>45188.541666666664</v>
      </c>
      <c r="F6756" t="s">
        <v>2375</v>
      </c>
      <c r="G6756" s="46">
        <v>11</v>
      </c>
      <c r="H6756" s="46">
        <v>66</v>
      </c>
      <c r="I6756" s="46">
        <v>5</v>
      </c>
      <c r="J6756" t="s">
        <v>109</v>
      </c>
      <c r="K6756" t="s">
        <v>90</v>
      </c>
      <c r="L6756" s="46">
        <v>2695</v>
      </c>
      <c r="M6756" s="46">
        <v>36</v>
      </c>
      <c r="N6756" s="46">
        <v>33.1</v>
      </c>
      <c r="O6756" s="46">
        <v>112</v>
      </c>
      <c r="P6756" s="46">
        <f t="shared" si="771"/>
        <v>1</v>
      </c>
      <c r="R6756" s="67" t="s">
        <v>1513</v>
      </c>
      <c r="S6756" s="67">
        <f>COUNTIF(Y$2:$Y$100,R6756)</f>
        <v>0</v>
      </c>
      <c r="V6756" s="67">
        <f t="shared" si="775"/>
        <v>0</v>
      </c>
      <c r="X6756"/>
      <c r="Y6756" s="67" t="str">
        <f t="shared" si="776"/>
        <v xml:space="preserve"> </v>
      </c>
      <c r="AB6756" t="s">
        <v>90</v>
      </c>
      <c r="AC6756" s="46">
        <v>2695</v>
      </c>
      <c r="AD6756" s="46">
        <v>36</v>
      </c>
      <c r="AE6756" s="46">
        <v>33.1</v>
      </c>
      <c r="AF6756" s="46">
        <v>112</v>
      </c>
      <c r="AH6756" s="70" t="str">
        <f t="shared" si="772"/>
        <v/>
      </c>
      <c r="AI6756" s="70" t="str">
        <f t="shared" si="773"/>
        <v/>
      </c>
      <c r="AJ6756" s="70" t="str">
        <f t="shared" si="774"/>
        <v>X</v>
      </c>
      <c r="AK6756" s="70" t="str" cm="1">
        <f t="array" ref="AK6756">_xlfn.IFS(AH6756&lt;&gt;"","1",AI6756&lt;&gt;"","2",AJ6756&lt;&gt;"","3")</f>
        <v>3</v>
      </c>
    </row>
    <row r="6757" spans="1:37" x14ac:dyDescent="0.25">
      <c r="A6757" t="s">
        <v>310</v>
      </c>
      <c r="B6757" t="s">
        <v>829</v>
      </c>
      <c r="C6757" s="67" t="str">
        <f t="shared" si="770"/>
        <v>Alivia Miller</v>
      </c>
      <c r="D6757" s="71" t="str" cm="1">
        <f t="array" ref="D6757">_xlfn.IFS(AK6757="1",CONCATENATE(C6757,"Regional"),AK6757="2",CONCATENATE(C6757,"Sectional"),AK6757="3",CONCATENATE(C6757,COUNTIF($C$1:C6757,C6757)))</f>
        <v>Alivia Miller1</v>
      </c>
      <c r="E6757" s="66">
        <v>45188.541666666664</v>
      </c>
      <c r="F6757" t="s">
        <v>2375</v>
      </c>
      <c r="G6757" s="46">
        <v>11</v>
      </c>
      <c r="H6757" s="46">
        <v>67</v>
      </c>
      <c r="I6757" s="46">
        <v>6</v>
      </c>
      <c r="J6757" t="s">
        <v>109</v>
      </c>
      <c r="K6757" t="s">
        <v>90</v>
      </c>
      <c r="L6757" s="46">
        <v>2695</v>
      </c>
      <c r="M6757" s="46">
        <v>36</v>
      </c>
      <c r="N6757" s="46">
        <v>33.1</v>
      </c>
      <c r="O6757" s="46">
        <v>112</v>
      </c>
      <c r="P6757" s="46">
        <f t="shared" si="771"/>
        <v>1</v>
      </c>
      <c r="R6757" s="67" t="s">
        <v>1385</v>
      </c>
      <c r="S6757" s="67">
        <f>COUNTIF(Y$2:$Y$100,R6757)</f>
        <v>0</v>
      </c>
      <c r="V6757" s="67">
        <f t="shared" si="775"/>
        <v>0</v>
      </c>
      <c r="X6757"/>
      <c r="Y6757" s="67" t="str">
        <f t="shared" si="776"/>
        <v xml:space="preserve"> </v>
      </c>
      <c r="AB6757" t="s">
        <v>90</v>
      </c>
      <c r="AC6757" s="46">
        <v>2695</v>
      </c>
      <c r="AD6757" s="46">
        <v>36</v>
      </c>
      <c r="AE6757" s="46">
        <v>33.1</v>
      </c>
      <c r="AF6757" s="46">
        <v>112</v>
      </c>
      <c r="AH6757" s="70" t="str">
        <f t="shared" si="772"/>
        <v/>
      </c>
      <c r="AI6757" s="70" t="str">
        <f t="shared" si="773"/>
        <v/>
      </c>
      <c r="AJ6757" s="70" t="str">
        <f t="shared" si="774"/>
        <v>X</v>
      </c>
      <c r="AK6757" s="70" t="str" cm="1">
        <f t="array" ref="AK6757">_xlfn.IFS(AH6757&lt;&gt;"","1",AI6757&lt;&gt;"","2",AJ6757&lt;&gt;"","3")</f>
        <v>3</v>
      </c>
    </row>
    <row r="6758" spans="1:37" x14ac:dyDescent="0.25">
      <c r="A6758" t="s">
        <v>1861</v>
      </c>
      <c r="B6758" t="s">
        <v>401</v>
      </c>
      <c r="C6758" s="67" t="str">
        <f t="shared" si="770"/>
        <v>Hannah Vanden Langenberg</v>
      </c>
      <c r="D6758" s="71" t="str" cm="1">
        <f t="array" ref="D6758">_xlfn.IFS(AK6758="1",CONCATENATE(C6758,"Regional"),AK6758="2",CONCATENATE(C6758,"Sectional"),AK6758="3",CONCATENATE(C6758,COUNTIF($C$1:C6758,C6758)))</f>
        <v>Hannah Vanden Langenberg1</v>
      </c>
      <c r="E6758" s="66">
        <v>45188.541666666664</v>
      </c>
      <c r="F6758" t="s">
        <v>2375</v>
      </c>
      <c r="G6758" s="46">
        <v>11</v>
      </c>
      <c r="H6758" s="46">
        <v>69</v>
      </c>
      <c r="I6758" s="46">
        <v>7</v>
      </c>
      <c r="J6758" t="s">
        <v>109</v>
      </c>
      <c r="K6758" t="s">
        <v>90</v>
      </c>
      <c r="L6758" s="46">
        <v>2695</v>
      </c>
      <c r="M6758" s="46">
        <v>36</v>
      </c>
      <c r="N6758" s="46">
        <v>33.1</v>
      </c>
      <c r="O6758" s="46">
        <v>112</v>
      </c>
      <c r="P6758" s="46">
        <f t="shared" si="771"/>
        <v>1</v>
      </c>
      <c r="R6758" s="67" t="s">
        <v>2873</v>
      </c>
      <c r="S6758" s="67">
        <f>COUNTIF(Y$2:$Y$100,R6758)</f>
        <v>0</v>
      </c>
      <c r="V6758" s="67">
        <f t="shared" si="775"/>
        <v>0</v>
      </c>
      <c r="X6758"/>
      <c r="Y6758" s="67" t="str">
        <f t="shared" si="776"/>
        <v xml:space="preserve"> </v>
      </c>
      <c r="AB6758" t="s">
        <v>90</v>
      </c>
      <c r="AC6758" s="46">
        <v>2695</v>
      </c>
      <c r="AD6758" s="46">
        <v>36</v>
      </c>
      <c r="AE6758" s="46">
        <v>33.1</v>
      </c>
      <c r="AF6758" s="46">
        <v>112</v>
      </c>
      <c r="AH6758" s="70" t="str">
        <f t="shared" si="772"/>
        <v/>
      </c>
      <c r="AI6758" s="70" t="str">
        <f t="shared" si="773"/>
        <v/>
      </c>
      <c r="AJ6758" s="70" t="str">
        <f t="shared" si="774"/>
        <v>X</v>
      </c>
      <c r="AK6758" s="70" t="str" cm="1">
        <f t="array" ref="AK6758">_xlfn.IFS(AH6758&lt;&gt;"","1",AI6758&lt;&gt;"","2",AJ6758&lt;&gt;"","3")</f>
        <v>3</v>
      </c>
    </row>
    <row r="6759" spans="1:37" x14ac:dyDescent="0.25">
      <c r="A6759" t="s">
        <v>1673</v>
      </c>
      <c r="B6759" t="s">
        <v>421</v>
      </c>
      <c r="C6759" s="67" t="str">
        <f t="shared" si="770"/>
        <v>Elizabeth Johnsen</v>
      </c>
      <c r="D6759" s="71" t="str" cm="1">
        <f t="array" ref="D6759">_xlfn.IFS(AK6759="1",CONCATENATE(C6759,"Regional"),AK6759="2",CONCATENATE(C6759,"Sectional"),AK6759="3",CONCATENATE(C6759,COUNTIF($C$1:C6759,C6759)))</f>
        <v>Elizabeth Johnsen2</v>
      </c>
      <c r="E6759" s="66">
        <v>45188.541666666664</v>
      </c>
      <c r="F6759" t="s">
        <v>2375</v>
      </c>
      <c r="G6759" s="46">
        <v>11</v>
      </c>
      <c r="H6759" s="46">
        <v>70</v>
      </c>
      <c r="I6759" s="46">
        <v>8</v>
      </c>
      <c r="J6759" t="s">
        <v>109</v>
      </c>
      <c r="K6759" t="s">
        <v>90</v>
      </c>
      <c r="L6759" s="46">
        <v>2695</v>
      </c>
      <c r="M6759" s="46">
        <v>36</v>
      </c>
      <c r="N6759" s="46">
        <v>33.1</v>
      </c>
      <c r="O6759" s="46">
        <v>112</v>
      </c>
      <c r="P6759" s="46">
        <f t="shared" si="771"/>
        <v>1</v>
      </c>
      <c r="R6759" s="67" t="s">
        <v>3510</v>
      </c>
      <c r="S6759" s="67">
        <f>COUNTIF(Y$2:$Y$100,R6759)</f>
        <v>0</v>
      </c>
      <c r="V6759" s="67">
        <f t="shared" si="775"/>
        <v>0</v>
      </c>
      <c r="X6759"/>
      <c r="Y6759" s="67" t="str">
        <f t="shared" si="776"/>
        <v xml:space="preserve"> </v>
      </c>
      <c r="AB6759" t="s">
        <v>90</v>
      </c>
      <c r="AC6759" s="46">
        <v>2695</v>
      </c>
      <c r="AD6759" s="46">
        <v>36</v>
      </c>
      <c r="AE6759" s="46">
        <v>33.1</v>
      </c>
      <c r="AF6759" s="46">
        <v>112</v>
      </c>
      <c r="AH6759" s="70" t="str">
        <f t="shared" si="772"/>
        <v/>
      </c>
      <c r="AI6759" s="70" t="str">
        <f t="shared" si="773"/>
        <v/>
      </c>
      <c r="AJ6759" s="70" t="str">
        <f t="shared" si="774"/>
        <v>X</v>
      </c>
      <c r="AK6759" s="70" t="str" cm="1">
        <f t="array" ref="AK6759">_xlfn.IFS(AH6759&lt;&gt;"","1",AI6759&lt;&gt;"","2",AJ6759&lt;&gt;"","3")</f>
        <v>3</v>
      </c>
    </row>
    <row r="6760" spans="1:37" x14ac:dyDescent="0.25">
      <c r="A6760" t="s">
        <v>389</v>
      </c>
      <c r="B6760" t="s">
        <v>1862</v>
      </c>
      <c r="C6760" s="67" t="str">
        <f t="shared" si="770"/>
        <v>Mckenna Zimmerman</v>
      </c>
      <c r="D6760" s="71" t="str" cm="1">
        <f t="array" ref="D6760">_xlfn.IFS(AK6760="1",CONCATENATE(C6760,"Regional"),AK6760="2",CONCATENATE(C6760,"Sectional"),AK6760="3",CONCATENATE(C6760,COUNTIF($C$1:C6760,C6760)))</f>
        <v>Mckenna Zimmerman1</v>
      </c>
      <c r="E6760" s="66">
        <v>45188.541666666664</v>
      </c>
      <c r="F6760" t="s">
        <v>2375</v>
      </c>
      <c r="G6760" s="46">
        <v>11</v>
      </c>
      <c r="H6760" s="46">
        <v>73</v>
      </c>
      <c r="I6760" s="46">
        <v>9</v>
      </c>
      <c r="J6760" t="s">
        <v>109</v>
      </c>
      <c r="K6760" t="s">
        <v>90</v>
      </c>
      <c r="L6760" s="46">
        <v>2695</v>
      </c>
      <c r="M6760" s="46">
        <v>36</v>
      </c>
      <c r="N6760" s="46">
        <v>33.1</v>
      </c>
      <c r="O6760" s="46">
        <v>112</v>
      </c>
      <c r="P6760" s="46">
        <f t="shared" si="771"/>
        <v>1</v>
      </c>
      <c r="R6760" s="67" t="s">
        <v>2874</v>
      </c>
      <c r="S6760" s="67">
        <f>COUNTIF(Y$2:$Y$100,R6760)</f>
        <v>0</v>
      </c>
      <c r="V6760" s="67">
        <f t="shared" si="775"/>
        <v>0</v>
      </c>
      <c r="X6760"/>
      <c r="Y6760" s="67" t="str">
        <f t="shared" si="776"/>
        <v xml:space="preserve"> </v>
      </c>
      <c r="AB6760" t="s">
        <v>90</v>
      </c>
      <c r="AC6760" s="46">
        <v>2695</v>
      </c>
      <c r="AD6760" s="46">
        <v>36</v>
      </c>
      <c r="AE6760" s="46">
        <v>33.1</v>
      </c>
      <c r="AF6760" s="46">
        <v>112</v>
      </c>
      <c r="AH6760" s="70" t="str">
        <f t="shared" si="772"/>
        <v/>
      </c>
      <c r="AI6760" s="70" t="str">
        <f t="shared" si="773"/>
        <v/>
      </c>
      <c r="AJ6760" s="70" t="str">
        <f t="shared" si="774"/>
        <v>X</v>
      </c>
      <c r="AK6760" s="70" t="str" cm="1">
        <f t="array" ref="AK6760">_xlfn.IFS(AH6760&lt;&gt;"","1",AI6760&lt;&gt;"","2",AJ6760&lt;&gt;"","3")</f>
        <v>3</v>
      </c>
    </row>
    <row r="6761" spans="1:37" x14ac:dyDescent="0.25">
      <c r="A6761" t="s">
        <v>273</v>
      </c>
      <c r="B6761" t="s">
        <v>1863</v>
      </c>
      <c r="C6761" s="67" t="str">
        <f t="shared" si="770"/>
        <v>Jolee Jaeger</v>
      </c>
      <c r="D6761" s="71" t="str" cm="1">
        <f t="array" ref="D6761">_xlfn.IFS(AK6761="1",CONCATENATE(C6761,"Regional"),AK6761="2",CONCATENATE(C6761,"Sectional"),AK6761="3",CONCATENATE(C6761,COUNTIF($C$1:C6761,C6761)))</f>
        <v>Jolee Jaeger1</v>
      </c>
      <c r="E6761" s="66">
        <v>45188.541666666664</v>
      </c>
      <c r="F6761" t="s">
        <v>2375</v>
      </c>
      <c r="G6761" s="46">
        <v>11</v>
      </c>
      <c r="H6761" s="46">
        <v>74</v>
      </c>
      <c r="I6761" s="46">
        <v>10</v>
      </c>
      <c r="J6761" t="s">
        <v>109</v>
      </c>
      <c r="K6761" t="s">
        <v>90</v>
      </c>
      <c r="L6761" s="46">
        <v>2695</v>
      </c>
      <c r="M6761" s="46">
        <v>36</v>
      </c>
      <c r="N6761" s="46">
        <v>33.1</v>
      </c>
      <c r="O6761" s="46">
        <v>112</v>
      </c>
      <c r="P6761" s="46">
        <f t="shared" si="771"/>
        <v>1</v>
      </c>
      <c r="R6761" s="67" t="s">
        <v>2875</v>
      </c>
      <c r="S6761" s="67">
        <f>COUNTIF(Y$2:$Y$100,R6761)</f>
        <v>0</v>
      </c>
      <c r="V6761" s="67">
        <f t="shared" si="775"/>
        <v>0</v>
      </c>
      <c r="X6761"/>
      <c r="Y6761" s="67" t="str">
        <f t="shared" si="776"/>
        <v xml:space="preserve"> </v>
      </c>
      <c r="AB6761" t="s">
        <v>90</v>
      </c>
      <c r="AC6761" s="46">
        <v>2695</v>
      </c>
      <c r="AD6761" s="46">
        <v>36</v>
      </c>
      <c r="AE6761" s="46">
        <v>33.1</v>
      </c>
      <c r="AF6761" s="46">
        <v>112</v>
      </c>
      <c r="AH6761" s="70" t="str">
        <f t="shared" si="772"/>
        <v/>
      </c>
      <c r="AI6761" s="70" t="str">
        <f t="shared" si="773"/>
        <v/>
      </c>
      <c r="AJ6761" s="70" t="str">
        <f t="shared" si="774"/>
        <v>X</v>
      </c>
      <c r="AK6761" s="70" t="str" cm="1">
        <f t="array" ref="AK6761">_xlfn.IFS(AH6761&lt;&gt;"","1",AI6761&lt;&gt;"","2",AJ6761&lt;&gt;"","3")</f>
        <v>3</v>
      </c>
    </row>
    <row r="6762" spans="1:37" x14ac:dyDescent="0.25">
      <c r="A6762" t="s">
        <v>1864</v>
      </c>
      <c r="B6762" t="s">
        <v>1865</v>
      </c>
      <c r="C6762" s="67" t="str">
        <f t="shared" si="770"/>
        <v>Jamyana Witte</v>
      </c>
      <c r="D6762" s="71" t="str" cm="1">
        <f t="array" ref="D6762">_xlfn.IFS(AK6762="1",CONCATENATE(C6762,"Regional"),AK6762="2",CONCATENATE(C6762,"Sectional"),AK6762="3",CONCATENATE(C6762,COUNTIF($C$1:C6762,C6762)))</f>
        <v>Jamyana Witte1</v>
      </c>
      <c r="E6762" s="66">
        <v>45188.541666666664</v>
      </c>
      <c r="F6762" t="s">
        <v>2375</v>
      </c>
      <c r="G6762" s="46">
        <v>11</v>
      </c>
      <c r="H6762" s="46">
        <v>77</v>
      </c>
      <c r="I6762" s="46">
        <v>11</v>
      </c>
      <c r="J6762" t="s">
        <v>109</v>
      </c>
      <c r="K6762" t="s">
        <v>90</v>
      </c>
      <c r="L6762" s="46">
        <v>2695</v>
      </c>
      <c r="M6762" s="46">
        <v>36</v>
      </c>
      <c r="N6762" s="46">
        <v>33.1</v>
      </c>
      <c r="O6762" s="46">
        <v>112</v>
      </c>
      <c r="P6762" s="46">
        <f t="shared" si="771"/>
        <v>1</v>
      </c>
      <c r="R6762" s="67" t="s">
        <v>2876</v>
      </c>
      <c r="S6762" s="67">
        <f>COUNTIF(Y$2:$Y$100,R6762)</f>
        <v>0</v>
      </c>
      <c r="V6762" s="67">
        <f t="shared" si="775"/>
        <v>0</v>
      </c>
      <c r="X6762"/>
      <c r="Y6762" s="67" t="str">
        <f t="shared" si="776"/>
        <v xml:space="preserve"> </v>
      </c>
      <c r="AB6762" t="s">
        <v>90</v>
      </c>
      <c r="AC6762" s="46">
        <v>2695</v>
      </c>
      <c r="AD6762" s="46">
        <v>36</v>
      </c>
      <c r="AE6762" s="46">
        <v>33.1</v>
      </c>
      <c r="AF6762" s="46">
        <v>112</v>
      </c>
      <c r="AH6762" s="70" t="str">
        <f t="shared" si="772"/>
        <v/>
      </c>
      <c r="AI6762" s="70" t="str">
        <f t="shared" si="773"/>
        <v/>
      </c>
      <c r="AJ6762" s="70" t="str">
        <f t="shared" si="774"/>
        <v>X</v>
      </c>
      <c r="AK6762" s="70" t="str" cm="1">
        <f t="array" ref="AK6762">_xlfn.IFS(AH6762&lt;&gt;"","1",AI6762&lt;&gt;"","2",AJ6762&lt;&gt;"","3")</f>
        <v>3</v>
      </c>
    </row>
    <row r="6763" spans="1:37" x14ac:dyDescent="0.25">
      <c r="A6763" t="s">
        <v>948</v>
      </c>
      <c r="B6763" t="s">
        <v>949</v>
      </c>
      <c r="C6763" s="67" t="str">
        <f t="shared" si="770"/>
        <v>Krista Longden</v>
      </c>
      <c r="D6763" s="71" t="str" cm="1">
        <f t="array" ref="D6763">_xlfn.IFS(AK6763="1",CONCATENATE(C6763,"Regional"),AK6763="2",CONCATENATE(C6763,"Sectional"),AK6763="3",CONCATENATE(C6763,COUNTIF($C$1:C6763,C6763)))</f>
        <v>Krista Longden11</v>
      </c>
      <c r="E6763" s="66">
        <v>45188.541666666664</v>
      </c>
      <c r="F6763" t="s">
        <v>2685</v>
      </c>
      <c r="G6763" s="46">
        <v>20</v>
      </c>
      <c r="H6763" s="46">
        <v>44</v>
      </c>
      <c r="I6763" s="46">
        <v>1</v>
      </c>
      <c r="J6763" t="s">
        <v>158</v>
      </c>
      <c r="K6763" t="s">
        <v>90</v>
      </c>
      <c r="L6763" s="46">
        <v>2547</v>
      </c>
      <c r="M6763" s="46">
        <v>35</v>
      </c>
      <c r="N6763" s="46">
        <v>34.5</v>
      </c>
      <c r="O6763" s="46">
        <v>111</v>
      </c>
      <c r="P6763" s="46">
        <f t="shared" si="771"/>
        <v>1</v>
      </c>
      <c r="R6763" s="67" t="s">
        <v>1466</v>
      </c>
      <c r="S6763" s="67">
        <f>COUNTIF(Y$2:$Y$100,R6763)</f>
        <v>0</v>
      </c>
      <c r="V6763" s="67">
        <f t="shared" si="775"/>
        <v>0</v>
      </c>
      <c r="AB6763" t="s">
        <v>90</v>
      </c>
      <c r="AC6763" s="46">
        <v>2547</v>
      </c>
      <c r="AD6763" s="46">
        <v>35</v>
      </c>
      <c r="AE6763" s="46">
        <v>34.5</v>
      </c>
      <c r="AF6763" s="46">
        <v>111</v>
      </c>
      <c r="AH6763" s="70" t="str">
        <f t="shared" si="772"/>
        <v/>
      </c>
      <c r="AI6763" s="70" t="str">
        <f t="shared" si="773"/>
        <v/>
      </c>
      <c r="AJ6763" s="70" t="str">
        <f t="shared" si="774"/>
        <v>X</v>
      </c>
      <c r="AK6763" s="70" t="str" cm="1">
        <f t="array" ref="AK6763">_xlfn.IFS(AH6763&lt;&gt;"","1",AI6763&lt;&gt;"","2",AJ6763&lt;&gt;"","3")</f>
        <v>3</v>
      </c>
    </row>
    <row r="6764" spans="1:37" x14ac:dyDescent="0.25">
      <c r="A6764" t="s">
        <v>1723</v>
      </c>
      <c r="B6764" t="s">
        <v>277</v>
      </c>
      <c r="C6764" s="67" t="str">
        <f t="shared" si="770"/>
        <v>Peyton Yoder</v>
      </c>
      <c r="D6764" s="71" t="str" cm="1">
        <f t="array" ref="D6764">_xlfn.IFS(AK6764="1",CONCATENATE(C6764,"Regional"),AK6764="2",CONCATENATE(C6764,"Sectional"),AK6764="3",CONCATENATE(C6764,COUNTIF($C$1:C6764,C6764)))</f>
        <v>Peyton Yoder9</v>
      </c>
      <c r="E6764" s="66">
        <v>45188.541666666664</v>
      </c>
      <c r="F6764" t="s">
        <v>2685</v>
      </c>
      <c r="G6764" s="46">
        <v>20</v>
      </c>
      <c r="H6764" s="46">
        <v>44</v>
      </c>
      <c r="I6764" s="46">
        <v>1</v>
      </c>
      <c r="J6764" t="s">
        <v>158</v>
      </c>
      <c r="K6764" t="s">
        <v>90</v>
      </c>
      <c r="L6764" s="46">
        <v>2547</v>
      </c>
      <c r="M6764" s="46">
        <v>35</v>
      </c>
      <c r="N6764" s="46">
        <v>34.5</v>
      </c>
      <c r="O6764" s="46">
        <v>111</v>
      </c>
      <c r="P6764" s="46">
        <f t="shared" si="771"/>
        <v>1</v>
      </c>
      <c r="R6764" s="67" t="s">
        <v>3586</v>
      </c>
      <c r="S6764" s="67">
        <f>COUNTIF(Y$2:$Y$100,R6764)</f>
        <v>0</v>
      </c>
      <c r="V6764" s="67">
        <f t="shared" si="775"/>
        <v>0</v>
      </c>
      <c r="AB6764" t="s">
        <v>90</v>
      </c>
      <c r="AC6764" s="46">
        <v>2547</v>
      </c>
      <c r="AD6764" s="46">
        <v>35</v>
      </c>
      <c r="AE6764" s="46">
        <v>34.5</v>
      </c>
      <c r="AF6764" s="46">
        <v>111</v>
      </c>
      <c r="AH6764" s="70" t="str">
        <f t="shared" si="772"/>
        <v/>
      </c>
      <c r="AI6764" s="70" t="str">
        <f t="shared" si="773"/>
        <v/>
      </c>
      <c r="AJ6764" s="70" t="str">
        <f t="shared" si="774"/>
        <v>X</v>
      </c>
      <c r="AK6764" s="70" t="str" cm="1">
        <f t="array" ref="AK6764">_xlfn.IFS(AH6764&lt;&gt;"","1",AI6764&lt;&gt;"","2",AJ6764&lt;&gt;"","3")</f>
        <v>3</v>
      </c>
    </row>
    <row r="6765" spans="1:37" x14ac:dyDescent="0.25">
      <c r="A6765" t="s">
        <v>2115</v>
      </c>
      <c r="B6765" t="s">
        <v>371</v>
      </c>
      <c r="C6765" s="67" t="str">
        <f t="shared" si="770"/>
        <v>Abby Hajewski</v>
      </c>
      <c r="D6765" s="71" t="str" cm="1">
        <f t="array" ref="D6765">_xlfn.IFS(AK6765="1",CONCATENATE(C6765,"Regional"),AK6765="2",CONCATENATE(C6765,"Sectional"),AK6765="3",CONCATENATE(C6765,COUNTIF($C$1:C6765,C6765)))</f>
        <v>Abby Hajewski8</v>
      </c>
      <c r="E6765" s="66">
        <v>45188.541666666664</v>
      </c>
      <c r="F6765" t="s">
        <v>2685</v>
      </c>
      <c r="G6765" s="46">
        <v>20</v>
      </c>
      <c r="H6765" s="46">
        <v>46</v>
      </c>
      <c r="I6765" s="46">
        <v>3</v>
      </c>
      <c r="J6765" t="s">
        <v>158</v>
      </c>
      <c r="K6765" t="s">
        <v>90</v>
      </c>
      <c r="L6765" s="46">
        <v>2547</v>
      </c>
      <c r="M6765" s="46">
        <v>35</v>
      </c>
      <c r="N6765" s="46">
        <v>34.5</v>
      </c>
      <c r="O6765" s="46">
        <v>111</v>
      </c>
      <c r="P6765" s="46">
        <f t="shared" si="771"/>
        <v>1</v>
      </c>
      <c r="R6765" s="67" t="s">
        <v>3141</v>
      </c>
      <c r="S6765" s="67">
        <f>COUNTIF(Y$2:$Y$100,R6765)</f>
        <v>0</v>
      </c>
      <c r="V6765" s="67">
        <f t="shared" si="775"/>
        <v>0</v>
      </c>
      <c r="AB6765" t="s">
        <v>90</v>
      </c>
      <c r="AC6765" s="46">
        <v>2547</v>
      </c>
      <c r="AD6765" s="46">
        <v>35</v>
      </c>
      <c r="AE6765" s="46">
        <v>34.5</v>
      </c>
      <c r="AF6765" s="46">
        <v>111</v>
      </c>
      <c r="AH6765" s="70" t="str">
        <f t="shared" si="772"/>
        <v/>
      </c>
      <c r="AI6765" s="70" t="str">
        <f t="shared" si="773"/>
        <v/>
      </c>
      <c r="AJ6765" s="70" t="str">
        <f t="shared" si="774"/>
        <v>X</v>
      </c>
      <c r="AK6765" s="70" t="str" cm="1">
        <f t="array" ref="AK6765">_xlfn.IFS(AH6765&lt;&gt;"","1",AI6765&lt;&gt;"","2",AJ6765&lt;&gt;"","3")</f>
        <v>3</v>
      </c>
    </row>
    <row r="6766" spans="1:37" x14ac:dyDescent="0.25">
      <c r="A6766" t="s">
        <v>2102</v>
      </c>
      <c r="B6766" t="s">
        <v>2103</v>
      </c>
      <c r="C6766" s="67" t="str">
        <f t="shared" si="770"/>
        <v>Vanhi Chava</v>
      </c>
      <c r="D6766" s="71" t="str" cm="1">
        <f t="array" ref="D6766">_xlfn.IFS(AK6766="1",CONCATENATE(C6766,"Regional"),AK6766="2",CONCATENATE(C6766,"Sectional"),AK6766="3",CONCATENATE(C6766,COUNTIF($C$1:C6766,C6766)))</f>
        <v>Vanhi Chava11</v>
      </c>
      <c r="E6766" s="66">
        <v>45188.541666666664</v>
      </c>
      <c r="F6766" t="s">
        <v>2685</v>
      </c>
      <c r="G6766" s="46">
        <v>20</v>
      </c>
      <c r="H6766" s="46">
        <v>46</v>
      </c>
      <c r="I6766" s="46">
        <v>3</v>
      </c>
      <c r="J6766" t="s">
        <v>158</v>
      </c>
      <c r="K6766" t="s">
        <v>90</v>
      </c>
      <c r="L6766" s="46">
        <v>2547</v>
      </c>
      <c r="M6766" s="46">
        <v>35</v>
      </c>
      <c r="N6766" s="46">
        <v>34.5</v>
      </c>
      <c r="O6766" s="46">
        <v>111</v>
      </c>
      <c r="P6766" s="46">
        <f t="shared" si="771"/>
        <v>1</v>
      </c>
      <c r="R6766" s="67" t="s">
        <v>3127</v>
      </c>
      <c r="S6766" s="67">
        <f>COUNTIF(Y$2:$Y$100,R6766)</f>
        <v>0</v>
      </c>
      <c r="V6766" s="67">
        <f t="shared" si="775"/>
        <v>0</v>
      </c>
      <c r="AB6766" t="s">
        <v>90</v>
      </c>
      <c r="AC6766" s="46">
        <v>2547</v>
      </c>
      <c r="AD6766" s="46">
        <v>35</v>
      </c>
      <c r="AE6766" s="46">
        <v>34.5</v>
      </c>
      <c r="AF6766" s="46">
        <v>111</v>
      </c>
      <c r="AH6766" s="70" t="str">
        <f t="shared" si="772"/>
        <v/>
      </c>
      <c r="AI6766" s="70" t="str">
        <f t="shared" si="773"/>
        <v/>
      </c>
      <c r="AJ6766" s="70" t="str">
        <f t="shared" si="774"/>
        <v>X</v>
      </c>
      <c r="AK6766" s="70" t="str" cm="1">
        <f t="array" ref="AK6766">_xlfn.IFS(AH6766&lt;&gt;"","1",AI6766&lt;&gt;"","2",AJ6766&lt;&gt;"","3")</f>
        <v>3</v>
      </c>
    </row>
    <row r="6767" spans="1:37" x14ac:dyDescent="0.25">
      <c r="A6767" t="s">
        <v>1694</v>
      </c>
      <c r="B6767" t="s">
        <v>911</v>
      </c>
      <c r="C6767" s="67" t="str">
        <f t="shared" si="770"/>
        <v>Kiley Clarquist</v>
      </c>
      <c r="D6767" s="71" t="str" cm="1">
        <f t="array" ref="D6767">_xlfn.IFS(AK6767="1",CONCATENATE(C6767,"Regional"),AK6767="2",CONCATENATE(C6767,"Sectional"),AK6767="3",CONCATENATE(C6767,COUNTIF($C$1:C6767,C6767)))</f>
        <v>Kiley Clarquist10</v>
      </c>
      <c r="E6767" s="66">
        <v>45188.541666666664</v>
      </c>
      <c r="F6767" t="s">
        <v>2685</v>
      </c>
      <c r="G6767" s="46">
        <v>20</v>
      </c>
      <c r="H6767" s="46">
        <v>46</v>
      </c>
      <c r="I6767" s="46">
        <v>3</v>
      </c>
      <c r="J6767" t="s">
        <v>158</v>
      </c>
      <c r="K6767" t="s">
        <v>90</v>
      </c>
      <c r="L6767" s="46">
        <v>2547</v>
      </c>
      <c r="M6767" s="46">
        <v>35</v>
      </c>
      <c r="N6767" s="46">
        <v>34.5</v>
      </c>
      <c r="O6767" s="46">
        <v>111</v>
      </c>
      <c r="P6767" s="46">
        <f t="shared" si="771"/>
        <v>1</v>
      </c>
      <c r="R6767" s="67" t="s">
        <v>3587</v>
      </c>
      <c r="S6767" s="67">
        <f>COUNTIF(Y$2:$Y$100,R6767)</f>
        <v>0</v>
      </c>
      <c r="V6767" s="67">
        <f t="shared" si="775"/>
        <v>0</v>
      </c>
      <c r="AB6767" t="s">
        <v>90</v>
      </c>
      <c r="AC6767" s="46">
        <v>2547</v>
      </c>
      <c r="AD6767" s="46">
        <v>35</v>
      </c>
      <c r="AE6767" s="46">
        <v>34.5</v>
      </c>
      <c r="AF6767" s="46">
        <v>111</v>
      </c>
      <c r="AH6767" s="70" t="str">
        <f t="shared" si="772"/>
        <v/>
      </c>
      <c r="AI6767" s="70" t="str">
        <f t="shared" si="773"/>
        <v/>
      </c>
      <c r="AJ6767" s="70" t="str">
        <f t="shared" si="774"/>
        <v>X</v>
      </c>
      <c r="AK6767" s="70" t="str" cm="1">
        <f t="array" ref="AK6767">_xlfn.IFS(AH6767&lt;&gt;"","1",AI6767&lt;&gt;"","2",AJ6767&lt;&gt;"","3")</f>
        <v>3</v>
      </c>
    </row>
    <row r="6768" spans="1:37" x14ac:dyDescent="0.25">
      <c r="A6768" t="s">
        <v>950</v>
      </c>
      <c r="B6768" t="s">
        <v>628</v>
      </c>
      <c r="C6768" s="67" t="str">
        <f t="shared" si="770"/>
        <v>Angelina Dorshak</v>
      </c>
      <c r="D6768" s="71" t="str" cm="1">
        <f t="array" ref="D6768">_xlfn.IFS(AK6768="1",CONCATENATE(C6768,"Regional"),AK6768="2",CONCATENATE(C6768,"Sectional"),AK6768="3",CONCATENATE(C6768,COUNTIF($C$1:C6768,C6768)))</f>
        <v>Angelina Dorshak11</v>
      </c>
      <c r="E6768" s="66">
        <v>45188.541666666664</v>
      </c>
      <c r="F6768" t="s">
        <v>2685</v>
      </c>
      <c r="G6768" s="46">
        <v>20</v>
      </c>
      <c r="H6768" s="46">
        <v>47</v>
      </c>
      <c r="I6768" s="46">
        <v>6</v>
      </c>
      <c r="J6768" t="s">
        <v>158</v>
      </c>
      <c r="K6768" t="s">
        <v>90</v>
      </c>
      <c r="L6768" s="46">
        <v>2547</v>
      </c>
      <c r="M6768" s="46">
        <v>35</v>
      </c>
      <c r="N6768" s="46">
        <v>34.5</v>
      </c>
      <c r="O6768" s="46">
        <v>111</v>
      </c>
      <c r="P6768" s="46">
        <f t="shared" si="771"/>
        <v>1</v>
      </c>
      <c r="R6768" s="67" t="s">
        <v>1467</v>
      </c>
      <c r="S6768" s="67">
        <f>COUNTIF(Y$2:$Y$100,R6768)</f>
        <v>0</v>
      </c>
      <c r="V6768" s="67">
        <f t="shared" si="775"/>
        <v>0</v>
      </c>
      <c r="AB6768" t="s">
        <v>90</v>
      </c>
      <c r="AC6768" s="46">
        <v>2547</v>
      </c>
      <c r="AD6768" s="46">
        <v>35</v>
      </c>
      <c r="AE6768" s="46">
        <v>34.5</v>
      </c>
      <c r="AF6768" s="46">
        <v>111</v>
      </c>
      <c r="AH6768" s="70" t="str">
        <f t="shared" si="772"/>
        <v/>
      </c>
      <c r="AI6768" s="70" t="str">
        <f t="shared" si="773"/>
        <v/>
      </c>
      <c r="AJ6768" s="70" t="str">
        <f t="shared" si="774"/>
        <v>X</v>
      </c>
      <c r="AK6768" s="70" t="str" cm="1">
        <f t="array" ref="AK6768">_xlfn.IFS(AH6768&lt;&gt;"","1",AI6768&lt;&gt;"","2",AJ6768&lt;&gt;"","3")</f>
        <v>3</v>
      </c>
    </row>
    <row r="6769" spans="1:37" x14ac:dyDescent="0.25">
      <c r="A6769" t="s">
        <v>960</v>
      </c>
      <c r="B6769" t="s">
        <v>449</v>
      </c>
      <c r="C6769" s="67" t="str">
        <f t="shared" si="770"/>
        <v>Vivian Huang</v>
      </c>
      <c r="D6769" s="71" t="str" cm="1">
        <f t="array" ref="D6769">_xlfn.IFS(AK6769="1",CONCATENATE(C6769,"Regional"),AK6769="2",CONCATENATE(C6769,"Sectional"),AK6769="3",CONCATENATE(C6769,COUNTIF($C$1:C6769,C6769)))</f>
        <v>Vivian Huang9</v>
      </c>
      <c r="E6769" s="66">
        <v>45188.541666666664</v>
      </c>
      <c r="F6769" t="s">
        <v>2685</v>
      </c>
      <c r="G6769" s="46">
        <v>20</v>
      </c>
      <c r="H6769" s="46">
        <v>49</v>
      </c>
      <c r="I6769" s="46">
        <v>7</v>
      </c>
      <c r="J6769" t="s">
        <v>158</v>
      </c>
      <c r="K6769" t="s">
        <v>90</v>
      </c>
      <c r="L6769" s="46">
        <v>2547</v>
      </c>
      <c r="M6769" s="46">
        <v>35</v>
      </c>
      <c r="N6769" s="46">
        <v>34.5</v>
      </c>
      <c r="O6769" s="46">
        <v>111</v>
      </c>
      <c r="P6769" s="46">
        <f t="shared" si="771"/>
        <v>1</v>
      </c>
      <c r="R6769" s="67" t="s">
        <v>1475</v>
      </c>
      <c r="S6769" s="67">
        <f>COUNTIF(Y$2:$Y$100,R6769)</f>
        <v>0</v>
      </c>
      <c r="V6769" s="67">
        <f t="shared" si="775"/>
        <v>0</v>
      </c>
      <c r="AB6769" t="s">
        <v>90</v>
      </c>
      <c r="AC6769" s="46">
        <v>2547</v>
      </c>
      <c r="AD6769" s="46">
        <v>35</v>
      </c>
      <c r="AE6769" s="46">
        <v>34.5</v>
      </c>
      <c r="AF6769" s="46">
        <v>111</v>
      </c>
      <c r="AH6769" s="70" t="str">
        <f t="shared" si="772"/>
        <v/>
      </c>
      <c r="AI6769" s="70" t="str">
        <f t="shared" si="773"/>
        <v/>
      </c>
      <c r="AJ6769" s="70" t="str">
        <f t="shared" si="774"/>
        <v>X</v>
      </c>
      <c r="AK6769" s="70" t="str" cm="1">
        <f t="array" ref="AK6769">_xlfn.IFS(AH6769&lt;&gt;"","1",AI6769&lt;&gt;"","2",AJ6769&lt;&gt;"","3")</f>
        <v>3</v>
      </c>
    </row>
    <row r="6770" spans="1:37" x14ac:dyDescent="0.25">
      <c r="A6770" t="s">
        <v>958</v>
      </c>
      <c r="B6770" t="s">
        <v>959</v>
      </c>
      <c r="C6770" s="67" t="str">
        <f t="shared" si="770"/>
        <v>Macey St. Lawrence</v>
      </c>
      <c r="D6770" s="71" t="str" cm="1">
        <f t="array" ref="D6770">_xlfn.IFS(AK6770="1",CONCATENATE(C6770,"Regional"),AK6770="2",CONCATENATE(C6770,"Sectional"),AK6770="3",CONCATENATE(C6770,COUNTIF($C$1:C6770,C6770)))</f>
        <v>Macey St. Lawrence9</v>
      </c>
      <c r="E6770" s="66">
        <v>45188.541666666664</v>
      </c>
      <c r="F6770" t="s">
        <v>2685</v>
      </c>
      <c r="G6770" s="46">
        <v>20</v>
      </c>
      <c r="H6770" s="46">
        <v>50</v>
      </c>
      <c r="I6770" s="46">
        <v>8</v>
      </c>
      <c r="J6770" t="s">
        <v>158</v>
      </c>
      <c r="K6770" t="s">
        <v>90</v>
      </c>
      <c r="L6770" s="46">
        <v>2547</v>
      </c>
      <c r="M6770" s="46">
        <v>35</v>
      </c>
      <c r="N6770" s="46">
        <v>34.5</v>
      </c>
      <c r="O6770" s="46">
        <v>111</v>
      </c>
      <c r="P6770" s="46">
        <f t="shared" si="771"/>
        <v>1</v>
      </c>
      <c r="R6770" s="67" t="s">
        <v>1474</v>
      </c>
      <c r="S6770" s="67">
        <f>COUNTIF(Y$2:$Y$100,R6770)</f>
        <v>0</v>
      </c>
      <c r="V6770" s="67">
        <f t="shared" si="775"/>
        <v>0</v>
      </c>
      <c r="AB6770" t="s">
        <v>90</v>
      </c>
      <c r="AC6770" s="46">
        <v>2547</v>
      </c>
      <c r="AD6770" s="46">
        <v>35</v>
      </c>
      <c r="AE6770" s="46">
        <v>34.5</v>
      </c>
      <c r="AF6770" s="46">
        <v>111</v>
      </c>
      <c r="AH6770" s="70" t="str">
        <f t="shared" si="772"/>
        <v/>
      </c>
      <c r="AI6770" s="70" t="str">
        <f t="shared" si="773"/>
        <v/>
      </c>
      <c r="AJ6770" s="70" t="str">
        <f t="shared" si="774"/>
        <v>X</v>
      </c>
      <c r="AK6770" s="70" t="str" cm="1">
        <f t="array" ref="AK6770">_xlfn.IFS(AH6770&lt;&gt;"","1",AI6770&lt;&gt;"","2",AJ6770&lt;&gt;"","3")</f>
        <v>3</v>
      </c>
    </row>
    <row r="6771" spans="1:37" x14ac:dyDescent="0.25">
      <c r="A6771" t="s">
        <v>186</v>
      </c>
      <c r="B6771" t="s">
        <v>542</v>
      </c>
      <c r="C6771" s="67" t="str">
        <f t="shared" si="770"/>
        <v>Jenna Anderson</v>
      </c>
      <c r="D6771" s="71" t="str" cm="1">
        <f t="array" ref="D6771">_xlfn.IFS(AK6771="1",CONCATENATE(C6771,"Regional"),AK6771="2",CONCATENATE(C6771,"Sectional"),AK6771="3",CONCATENATE(C6771,COUNTIF($C$1:C6771,C6771)))</f>
        <v>Jenna Anderson10</v>
      </c>
      <c r="E6771" s="66">
        <v>45188.541666666664</v>
      </c>
      <c r="F6771" t="s">
        <v>2685</v>
      </c>
      <c r="G6771" s="46">
        <v>20</v>
      </c>
      <c r="H6771" s="46">
        <v>50</v>
      </c>
      <c r="I6771" s="46">
        <v>8</v>
      </c>
      <c r="J6771" t="s">
        <v>158</v>
      </c>
      <c r="K6771" t="s">
        <v>90</v>
      </c>
      <c r="L6771" s="46">
        <v>2547</v>
      </c>
      <c r="M6771" s="46">
        <v>35</v>
      </c>
      <c r="N6771" s="46">
        <v>34.5</v>
      </c>
      <c r="O6771" s="46">
        <v>111</v>
      </c>
      <c r="P6771" s="46">
        <f t="shared" si="771"/>
        <v>1</v>
      </c>
      <c r="R6771" s="67" t="s">
        <v>3142</v>
      </c>
      <c r="S6771" s="67">
        <f>COUNTIF(Y$2:$Y$100,R6771)</f>
        <v>0</v>
      </c>
      <c r="V6771" s="67">
        <f t="shared" si="775"/>
        <v>0</v>
      </c>
      <c r="AB6771" t="s">
        <v>90</v>
      </c>
      <c r="AC6771" s="46">
        <v>2547</v>
      </c>
      <c r="AD6771" s="46">
        <v>35</v>
      </c>
      <c r="AE6771" s="46">
        <v>34.5</v>
      </c>
      <c r="AF6771" s="46">
        <v>111</v>
      </c>
      <c r="AH6771" s="70" t="str">
        <f t="shared" si="772"/>
        <v/>
      </c>
      <c r="AI6771" s="70" t="str">
        <f t="shared" si="773"/>
        <v/>
      </c>
      <c r="AJ6771" s="70" t="str">
        <f t="shared" si="774"/>
        <v>X</v>
      </c>
      <c r="AK6771" s="70" t="str" cm="1">
        <f t="array" ref="AK6771">_xlfn.IFS(AH6771&lt;&gt;"","1",AI6771&lt;&gt;"","2",AJ6771&lt;&gt;"","3")</f>
        <v>3</v>
      </c>
    </row>
    <row r="6772" spans="1:37" x14ac:dyDescent="0.25">
      <c r="A6772" t="s">
        <v>1722</v>
      </c>
      <c r="B6772" t="s">
        <v>362</v>
      </c>
      <c r="C6772" s="67" t="str">
        <f t="shared" si="770"/>
        <v>Emma Campeau</v>
      </c>
      <c r="D6772" s="71" t="str" cm="1">
        <f t="array" ref="D6772">_xlfn.IFS(AK6772="1",CONCATENATE(C6772,"Regional"),AK6772="2",CONCATENATE(C6772,"Sectional"),AK6772="3",CONCATENATE(C6772,COUNTIF($C$1:C6772,C6772)))</f>
        <v>Emma Campeau10</v>
      </c>
      <c r="E6772" s="66">
        <v>45188.541666666664</v>
      </c>
      <c r="F6772" t="s">
        <v>2685</v>
      </c>
      <c r="G6772" s="46">
        <v>20</v>
      </c>
      <c r="H6772" s="46">
        <v>51</v>
      </c>
      <c r="I6772" s="46">
        <v>10</v>
      </c>
      <c r="J6772" t="s">
        <v>158</v>
      </c>
      <c r="K6772" t="s">
        <v>90</v>
      </c>
      <c r="L6772" s="46">
        <v>2547</v>
      </c>
      <c r="M6772" s="46">
        <v>35</v>
      </c>
      <c r="N6772" s="46">
        <v>34.5</v>
      </c>
      <c r="O6772" s="46">
        <v>111</v>
      </c>
      <c r="P6772" s="46">
        <f t="shared" si="771"/>
        <v>1</v>
      </c>
      <c r="R6772" s="67" t="s">
        <v>3588</v>
      </c>
      <c r="S6772" s="67">
        <f>COUNTIF(Y$2:$Y$100,R6772)</f>
        <v>0</v>
      </c>
      <c r="V6772" s="67">
        <f t="shared" si="775"/>
        <v>0</v>
      </c>
      <c r="AB6772" t="s">
        <v>90</v>
      </c>
      <c r="AC6772" s="46">
        <v>2547</v>
      </c>
      <c r="AD6772" s="46">
        <v>35</v>
      </c>
      <c r="AE6772" s="46">
        <v>34.5</v>
      </c>
      <c r="AF6772" s="46">
        <v>111</v>
      </c>
      <c r="AH6772" s="70" t="str">
        <f t="shared" si="772"/>
        <v/>
      </c>
      <c r="AI6772" s="70" t="str">
        <f t="shared" si="773"/>
        <v/>
      </c>
      <c r="AJ6772" s="70" t="str">
        <f t="shared" si="774"/>
        <v>X</v>
      </c>
      <c r="AK6772" s="70" t="str" cm="1">
        <f t="array" ref="AK6772">_xlfn.IFS(AH6772&lt;&gt;"","1",AI6772&lt;&gt;"","2",AJ6772&lt;&gt;"","3")</f>
        <v>3</v>
      </c>
    </row>
    <row r="6773" spans="1:37" x14ac:dyDescent="0.25">
      <c r="A6773" t="s">
        <v>951</v>
      </c>
      <c r="B6773" t="s">
        <v>539</v>
      </c>
      <c r="C6773" s="67" t="str">
        <f t="shared" si="770"/>
        <v>Maggie Blank</v>
      </c>
      <c r="D6773" s="71" t="str" cm="1">
        <f t="array" ref="D6773">_xlfn.IFS(AK6773="1",CONCATENATE(C6773,"Regional"),AK6773="2",CONCATENATE(C6773,"Sectional"),AK6773="3",CONCATENATE(C6773,COUNTIF($C$1:C6773,C6773)))</f>
        <v>Maggie Blank9</v>
      </c>
      <c r="E6773" s="66">
        <v>45188.541666666664</v>
      </c>
      <c r="F6773" t="s">
        <v>2685</v>
      </c>
      <c r="G6773" s="46">
        <v>20</v>
      </c>
      <c r="H6773" s="46">
        <v>51</v>
      </c>
      <c r="I6773" s="46">
        <v>10</v>
      </c>
      <c r="J6773" t="s">
        <v>158</v>
      </c>
      <c r="K6773" t="s">
        <v>90</v>
      </c>
      <c r="L6773" s="46">
        <v>2547</v>
      </c>
      <c r="M6773" s="46">
        <v>35</v>
      </c>
      <c r="N6773" s="46">
        <v>34.5</v>
      </c>
      <c r="O6773" s="46">
        <v>111</v>
      </c>
      <c r="P6773" s="46">
        <f t="shared" si="771"/>
        <v>1</v>
      </c>
      <c r="R6773" s="67" t="s">
        <v>1468</v>
      </c>
      <c r="S6773" s="67">
        <f>COUNTIF(Y$2:$Y$100,R6773)</f>
        <v>0</v>
      </c>
      <c r="V6773" s="67">
        <f t="shared" si="775"/>
        <v>0</v>
      </c>
      <c r="AB6773" t="s">
        <v>90</v>
      </c>
      <c r="AC6773" s="46">
        <v>2547</v>
      </c>
      <c r="AD6773" s="46">
        <v>35</v>
      </c>
      <c r="AE6773" s="46">
        <v>34.5</v>
      </c>
      <c r="AF6773" s="46">
        <v>111</v>
      </c>
      <c r="AH6773" s="70" t="str">
        <f t="shared" si="772"/>
        <v/>
      </c>
      <c r="AI6773" s="70" t="str">
        <f t="shared" si="773"/>
        <v/>
      </c>
      <c r="AJ6773" s="70" t="str">
        <f t="shared" si="774"/>
        <v>X</v>
      </c>
      <c r="AK6773" s="70" t="str" cm="1">
        <f t="array" ref="AK6773">_xlfn.IFS(AH6773&lt;&gt;"","1",AI6773&lt;&gt;"","2",AJ6773&lt;&gt;"","3")</f>
        <v>3</v>
      </c>
    </row>
    <row r="6774" spans="1:37" x14ac:dyDescent="0.25">
      <c r="A6774" t="s">
        <v>2101</v>
      </c>
      <c r="B6774" t="s">
        <v>492</v>
      </c>
      <c r="C6774" s="67" t="str">
        <f t="shared" si="770"/>
        <v>Anna Marrero</v>
      </c>
      <c r="D6774" s="71" t="str" cm="1">
        <f t="array" ref="D6774">_xlfn.IFS(AK6774="1",CONCATENATE(C6774,"Regional"),AK6774="2",CONCATENATE(C6774,"Sectional"),AK6774="3",CONCATENATE(C6774,COUNTIF($C$1:C6774,C6774)))</f>
        <v>Anna Marrero10</v>
      </c>
      <c r="E6774" s="66">
        <v>45188.541666666664</v>
      </c>
      <c r="F6774" t="s">
        <v>2685</v>
      </c>
      <c r="G6774" s="46">
        <v>20</v>
      </c>
      <c r="H6774" s="46">
        <v>51</v>
      </c>
      <c r="I6774" s="46">
        <v>10</v>
      </c>
      <c r="J6774" t="s">
        <v>158</v>
      </c>
      <c r="K6774" t="s">
        <v>90</v>
      </c>
      <c r="L6774" s="46">
        <v>2547</v>
      </c>
      <c r="M6774" s="46">
        <v>35</v>
      </c>
      <c r="N6774" s="46">
        <v>34.5</v>
      </c>
      <c r="O6774" s="46">
        <v>111</v>
      </c>
      <c r="P6774" s="46">
        <f t="shared" si="771"/>
        <v>1</v>
      </c>
      <c r="R6774" s="67" t="s">
        <v>3126</v>
      </c>
      <c r="S6774" s="67">
        <f>COUNTIF(Y$2:$Y$100,R6774)</f>
        <v>0</v>
      </c>
      <c r="V6774" s="67">
        <f t="shared" si="775"/>
        <v>0</v>
      </c>
      <c r="AB6774" t="s">
        <v>90</v>
      </c>
      <c r="AC6774" s="46">
        <v>2547</v>
      </c>
      <c r="AD6774" s="46">
        <v>35</v>
      </c>
      <c r="AE6774" s="46">
        <v>34.5</v>
      </c>
      <c r="AF6774" s="46">
        <v>111</v>
      </c>
      <c r="AH6774" s="70" t="str">
        <f t="shared" si="772"/>
        <v/>
      </c>
      <c r="AI6774" s="70" t="str">
        <f t="shared" si="773"/>
        <v/>
      </c>
      <c r="AJ6774" s="70" t="str">
        <f t="shared" si="774"/>
        <v>X</v>
      </c>
      <c r="AK6774" s="70" t="str" cm="1">
        <f t="array" ref="AK6774">_xlfn.IFS(AH6774&lt;&gt;"","1",AI6774&lt;&gt;"","2",AJ6774&lt;&gt;"","3")</f>
        <v>3</v>
      </c>
    </row>
    <row r="6775" spans="1:37" x14ac:dyDescent="0.25">
      <c r="A6775" t="s">
        <v>1116</v>
      </c>
      <c r="B6775" t="s">
        <v>185</v>
      </c>
      <c r="C6775" s="67" t="str">
        <f t="shared" si="770"/>
        <v>Caden Reger</v>
      </c>
      <c r="D6775" s="71" t="str" cm="1">
        <f t="array" ref="D6775">_xlfn.IFS(AK6775="1",CONCATENATE(C6775,"Regional"),AK6775="2",CONCATENATE(C6775,"Sectional"),AK6775="3",CONCATENATE(C6775,COUNTIF($C$1:C6775,C6775)))</f>
        <v>Caden Reger9</v>
      </c>
      <c r="E6775" s="66">
        <v>45188.541666666664</v>
      </c>
      <c r="F6775" t="s">
        <v>2685</v>
      </c>
      <c r="G6775" s="46">
        <v>20</v>
      </c>
      <c r="H6775" s="46">
        <v>52</v>
      </c>
      <c r="I6775" s="46">
        <v>13</v>
      </c>
      <c r="J6775" t="s">
        <v>158</v>
      </c>
      <c r="K6775" t="s">
        <v>90</v>
      </c>
      <c r="L6775" s="46">
        <v>2547</v>
      </c>
      <c r="M6775" s="46">
        <v>35</v>
      </c>
      <c r="N6775" s="46">
        <v>34.5</v>
      </c>
      <c r="O6775" s="46">
        <v>111</v>
      </c>
      <c r="P6775" s="46">
        <f t="shared" si="771"/>
        <v>1</v>
      </c>
      <c r="R6775" s="67" t="s">
        <v>1597</v>
      </c>
      <c r="S6775" s="67">
        <f>COUNTIF(Y$2:$Y$100,R6775)</f>
        <v>0</v>
      </c>
      <c r="V6775" s="67">
        <f t="shared" si="775"/>
        <v>0</v>
      </c>
      <c r="AB6775" t="s">
        <v>90</v>
      </c>
      <c r="AC6775" s="46">
        <v>2547</v>
      </c>
      <c r="AD6775" s="46">
        <v>35</v>
      </c>
      <c r="AE6775" s="46">
        <v>34.5</v>
      </c>
      <c r="AF6775" s="46">
        <v>111</v>
      </c>
      <c r="AH6775" s="70" t="str">
        <f t="shared" si="772"/>
        <v/>
      </c>
      <c r="AI6775" s="70" t="str">
        <f t="shared" si="773"/>
        <v/>
      </c>
      <c r="AJ6775" s="70" t="str">
        <f t="shared" si="774"/>
        <v>X</v>
      </c>
      <c r="AK6775" s="70" t="str" cm="1">
        <f t="array" ref="AK6775">_xlfn.IFS(AH6775&lt;&gt;"","1",AI6775&lt;&gt;"","2",AJ6775&lt;&gt;"","3")</f>
        <v>3</v>
      </c>
    </row>
    <row r="6776" spans="1:37" x14ac:dyDescent="0.25">
      <c r="A6776" t="s">
        <v>2338</v>
      </c>
      <c r="B6776" t="s">
        <v>773</v>
      </c>
      <c r="C6776" s="67" t="str">
        <f t="shared" si="770"/>
        <v>Ashley Bonin</v>
      </c>
      <c r="D6776" s="71" t="str" cm="1">
        <f t="array" ref="D6776">_xlfn.IFS(AK6776="1",CONCATENATE(C6776,"Regional"),AK6776="2",CONCATENATE(C6776,"Sectional"),AK6776="3",CONCATENATE(C6776,COUNTIF($C$1:C6776,C6776)))</f>
        <v>Ashley Bonin4</v>
      </c>
      <c r="E6776" s="66">
        <v>45188.541666666664</v>
      </c>
      <c r="F6776" t="s">
        <v>2685</v>
      </c>
      <c r="G6776" s="46">
        <v>20</v>
      </c>
      <c r="H6776" s="46">
        <v>53</v>
      </c>
      <c r="I6776" s="46">
        <v>14</v>
      </c>
      <c r="J6776" t="s">
        <v>158</v>
      </c>
      <c r="K6776" t="s">
        <v>90</v>
      </c>
      <c r="L6776" s="46">
        <v>2547</v>
      </c>
      <c r="M6776" s="46">
        <v>35</v>
      </c>
      <c r="N6776" s="46">
        <v>34.5</v>
      </c>
      <c r="O6776" s="46">
        <v>111</v>
      </c>
      <c r="P6776" s="46">
        <f t="shared" si="771"/>
        <v>1</v>
      </c>
      <c r="R6776" s="67" t="s">
        <v>3361</v>
      </c>
      <c r="S6776" s="67">
        <f>COUNTIF(Y$2:$Y$100,R6776)</f>
        <v>0</v>
      </c>
      <c r="V6776" s="67">
        <f t="shared" si="775"/>
        <v>0</v>
      </c>
      <c r="AB6776" t="s">
        <v>90</v>
      </c>
      <c r="AC6776" s="46">
        <v>2547</v>
      </c>
      <c r="AD6776" s="46">
        <v>35</v>
      </c>
      <c r="AE6776" s="46">
        <v>34.5</v>
      </c>
      <c r="AF6776" s="46">
        <v>111</v>
      </c>
      <c r="AH6776" s="70" t="str">
        <f t="shared" si="772"/>
        <v/>
      </c>
      <c r="AI6776" s="70" t="str">
        <f t="shared" si="773"/>
        <v/>
      </c>
      <c r="AJ6776" s="70" t="str">
        <f t="shared" si="774"/>
        <v>X</v>
      </c>
      <c r="AK6776" s="70" t="str" cm="1">
        <f t="array" ref="AK6776">_xlfn.IFS(AH6776&lt;&gt;"","1",AI6776&lt;&gt;"","2",AJ6776&lt;&gt;"","3")</f>
        <v>3</v>
      </c>
    </row>
    <row r="6777" spans="1:37" x14ac:dyDescent="0.25">
      <c r="A6777" t="s">
        <v>1726</v>
      </c>
      <c r="B6777" t="s">
        <v>816</v>
      </c>
      <c r="C6777" s="67" t="str">
        <f t="shared" si="770"/>
        <v>Kylie Kidder</v>
      </c>
      <c r="D6777" s="71" t="str" cm="1">
        <f t="array" ref="D6777">_xlfn.IFS(AK6777="1",CONCATENATE(C6777,"Regional"),AK6777="2",CONCATENATE(C6777,"Sectional"),AK6777="3",CONCATENATE(C6777,COUNTIF($C$1:C6777,C6777)))</f>
        <v>Kylie Kidder5</v>
      </c>
      <c r="E6777" s="66">
        <v>45188.541666666664</v>
      </c>
      <c r="F6777" t="s">
        <v>2685</v>
      </c>
      <c r="G6777" s="46">
        <v>20</v>
      </c>
      <c r="H6777" s="46">
        <v>55</v>
      </c>
      <c r="I6777" s="46">
        <v>15</v>
      </c>
      <c r="J6777" t="s">
        <v>158</v>
      </c>
      <c r="K6777" t="s">
        <v>90</v>
      </c>
      <c r="L6777" s="46">
        <v>2547</v>
      </c>
      <c r="M6777" s="46">
        <v>35</v>
      </c>
      <c r="N6777" s="46">
        <v>34.5</v>
      </c>
      <c r="O6777" s="46">
        <v>111</v>
      </c>
      <c r="P6777" s="46">
        <f t="shared" si="771"/>
        <v>1</v>
      </c>
      <c r="R6777" s="67" t="s">
        <v>3638</v>
      </c>
      <c r="S6777" s="67">
        <f>COUNTIF(Y$2:$Y$100,R6777)</f>
        <v>0</v>
      </c>
      <c r="V6777" s="67">
        <f t="shared" si="775"/>
        <v>0</v>
      </c>
      <c r="AB6777" t="s">
        <v>90</v>
      </c>
      <c r="AC6777" s="46">
        <v>2547</v>
      </c>
      <c r="AD6777" s="46">
        <v>35</v>
      </c>
      <c r="AE6777" s="46">
        <v>34.5</v>
      </c>
      <c r="AF6777" s="46">
        <v>111</v>
      </c>
      <c r="AH6777" s="70" t="str">
        <f t="shared" si="772"/>
        <v/>
      </c>
      <c r="AI6777" s="70" t="str">
        <f t="shared" si="773"/>
        <v/>
      </c>
      <c r="AJ6777" s="70" t="str">
        <f t="shared" si="774"/>
        <v>X</v>
      </c>
      <c r="AK6777" s="70" t="str" cm="1">
        <f t="array" ref="AK6777">_xlfn.IFS(AH6777&lt;&gt;"","1",AI6777&lt;&gt;"","2",AJ6777&lt;&gt;"","3")</f>
        <v>3</v>
      </c>
    </row>
    <row r="6778" spans="1:37" x14ac:dyDescent="0.25">
      <c r="A6778" t="s">
        <v>294</v>
      </c>
      <c r="B6778" t="s">
        <v>528</v>
      </c>
      <c r="C6778" s="67" t="str">
        <f t="shared" si="770"/>
        <v>Kate Lang</v>
      </c>
      <c r="D6778" s="71" t="str" cm="1">
        <f t="array" ref="D6778">_xlfn.IFS(AK6778="1",CONCATENATE(C6778,"Regional"),AK6778="2",CONCATENATE(C6778,"Sectional"),AK6778="3",CONCATENATE(C6778,COUNTIF($C$1:C6778,C6778)))</f>
        <v>Kate Lang11</v>
      </c>
      <c r="E6778" s="66">
        <v>45188.541666666664</v>
      </c>
      <c r="F6778" t="s">
        <v>2685</v>
      </c>
      <c r="G6778" s="46">
        <v>20</v>
      </c>
      <c r="H6778" s="46">
        <v>55</v>
      </c>
      <c r="I6778" s="46">
        <v>15</v>
      </c>
      <c r="J6778" t="s">
        <v>158</v>
      </c>
      <c r="K6778" t="s">
        <v>90</v>
      </c>
      <c r="L6778" s="46">
        <v>2547</v>
      </c>
      <c r="M6778" s="46">
        <v>35</v>
      </c>
      <c r="N6778" s="46">
        <v>34.5</v>
      </c>
      <c r="O6778" s="46">
        <v>111</v>
      </c>
      <c r="P6778" s="46">
        <f t="shared" si="771"/>
        <v>1</v>
      </c>
      <c r="R6778" s="67" t="s">
        <v>3128</v>
      </c>
      <c r="S6778" s="67">
        <f>COUNTIF(Y$2:$Y$100,R6778)</f>
        <v>0</v>
      </c>
      <c r="V6778" s="67">
        <f t="shared" si="775"/>
        <v>0</v>
      </c>
      <c r="AB6778" t="s">
        <v>90</v>
      </c>
      <c r="AC6778" s="46">
        <v>2547</v>
      </c>
      <c r="AD6778" s="46">
        <v>35</v>
      </c>
      <c r="AE6778" s="46">
        <v>34.5</v>
      </c>
      <c r="AF6778" s="46">
        <v>111</v>
      </c>
      <c r="AH6778" s="70" t="str">
        <f t="shared" si="772"/>
        <v/>
      </c>
      <c r="AI6778" s="70" t="str">
        <f t="shared" si="773"/>
        <v/>
      </c>
      <c r="AJ6778" s="70" t="str">
        <f t="shared" si="774"/>
        <v>X</v>
      </c>
      <c r="AK6778" s="70" t="str" cm="1">
        <f t="array" ref="AK6778">_xlfn.IFS(AH6778&lt;&gt;"","1",AI6778&lt;&gt;"","2",AJ6778&lt;&gt;"","3")</f>
        <v>3</v>
      </c>
    </row>
    <row r="6779" spans="1:37" x14ac:dyDescent="0.25">
      <c r="A6779" t="s">
        <v>3438</v>
      </c>
      <c r="B6779" t="s">
        <v>1669</v>
      </c>
      <c r="C6779" s="67" t="str">
        <f t="shared" si="770"/>
        <v>Makayla Marciniak</v>
      </c>
      <c r="D6779" s="71" t="str" cm="1">
        <f t="array" ref="D6779">_xlfn.IFS(AK6779="1",CONCATENATE(C6779,"Regional"),AK6779="2",CONCATENATE(C6779,"Sectional"),AK6779="3",CONCATENATE(C6779,COUNTIF($C$1:C6779,C6779)))</f>
        <v>Makayla Marciniak5</v>
      </c>
      <c r="E6779" s="66">
        <v>45188.541666666664</v>
      </c>
      <c r="F6779" t="s">
        <v>2685</v>
      </c>
      <c r="G6779" s="46">
        <v>20</v>
      </c>
      <c r="H6779" s="46">
        <v>60</v>
      </c>
      <c r="I6779" s="46">
        <v>17</v>
      </c>
      <c r="J6779" t="s">
        <v>158</v>
      </c>
      <c r="K6779" t="s">
        <v>90</v>
      </c>
      <c r="L6779" s="46">
        <v>2547</v>
      </c>
      <c r="M6779" s="46">
        <v>35</v>
      </c>
      <c r="N6779" s="46">
        <v>34.5</v>
      </c>
      <c r="O6779" s="46">
        <v>111</v>
      </c>
      <c r="P6779" s="46">
        <f t="shared" si="771"/>
        <v>1</v>
      </c>
      <c r="R6779" s="67" t="s">
        <v>3639</v>
      </c>
      <c r="S6779" s="67">
        <f>COUNTIF(Y$2:$Y$100,R6779)</f>
        <v>0</v>
      </c>
      <c r="V6779" s="67">
        <f t="shared" si="775"/>
        <v>0</v>
      </c>
      <c r="AB6779" t="s">
        <v>90</v>
      </c>
      <c r="AC6779" s="46">
        <v>2547</v>
      </c>
      <c r="AD6779" s="46">
        <v>35</v>
      </c>
      <c r="AE6779" s="46">
        <v>34.5</v>
      </c>
      <c r="AF6779" s="46">
        <v>111</v>
      </c>
      <c r="AH6779" s="70" t="str">
        <f t="shared" si="772"/>
        <v/>
      </c>
      <c r="AI6779" s="70" t="str">
        <f t="shared" si="773"/>
        <v/>
      </c>
      <c r="AJ6779" s="70" t="str">
        <f t="shared" si="774"/>
        <v>X</v>
      </c>
      <c r="AK6779" s="70" t="str" cm="1">
        <f t="array" ref="AK6779">_xlfn.IFS(AH6779&lt;&gt;"","1",AI6779&lt;&gt;"","2",AJ6779&lt;&gt;"","3")</f>
        <v>3</v>
      </c>
    </row>
    <row r="6780" spans="1:37" x14ac:dyDescent="0.25">
      <c r="A6780" t="s">
        <v>1129</v>
      </c>
      <c r="B6780" t="s">
        <v>528</v>
      </c>
      <c r="C6780" s="67" t="str">
        <f t="shared" si="770"/>
        <v>Kate Forton</v>
      </c>
      <c r="D6780" s="71" t="str" cm="1">
        <f t="array" ref="D6780">_xlfn.IFS(AK6780="1",CONCATENATE(C6780,"Regional"),AK6780="2",CONCATENATE(C6780,"Sectional"),AK6780="3",CONCATENATE(C6780,COUNTIF($C$1:C6780,C6780)))</f>
        <v>Kate Forton9</v>
      </c>
      <c r="E6780" s="66">
        <v>45188.541666666664</v>
      </c>
      <c r="F6780" t="s">
        <v>2685</v>
      </c>
      <c r="G6780" s="46">
        <v>20</v>
      </c>
      <c r="H6780" s="46">
        <v>60</v>
      </c>
      <c r="I6780" s="46">
        <v>17</v>
      </c>
      <c r="J6780" t="s">
        <v>158</v>
      </c>
      <c r="K6780" t="s">
        <v>90</v>
      </c>
      <c r="L6780" s="46">
        <v>2547</v>
      </c>
      <c r="M6780" s="46">
        <v>35</v>
      </c>
      <c r="N6780" s="46">
        <v>34.5</v>
      </c>
      <c r="O6780" s="46">
        <v>111</v>
      </c>
      <c r="P6780" s="46">
        <f t="shared" si="771"/>
        <v>1</v>
      </c>
      <c r="R6780" s="67" t="s">
        <v>1600</v>
      </c>
      <c r="S6780" s="67">
        <f>COUNTIF(Y$2:$Y$100,R6780)</f>
        <v>0</v>
      </c>
      <c r="V6780" s="67">
        <f t="shared" si="775"/>
        <v>0</v>
      </c>
      <c r="AB6780" t="s">
        <v>90</v>
      </c>
      <c r="AC6780" s="46">
        <v>2547</v>
      </c>
      <c r="AD6780" s="46">
        <v>35</v>
      </c>
      <c r="AE6780" s="46">
        <v>34.5</v>
      </c>
      <c r="AF6780" s="46">
        <v>111</v>
      </c>
      <c r="AH6780" s="70" t="str">
        <f t="shared" si="772"/>
        <v/>
      </c>
      <c r="AI6780" s="70" t="str">
        <f t="shared" si="773"/>
        <v/>
      </c>
      <c r="AJ6780" s="70" t="str">
        <f t="shared" si="774"/>
        <v>X</v>
      </c>
      <c r="AK6780" s="70" t="str" cm="1">
        <f t="array" ref="AK6780">_xlfn.IFS(AH6780&lt;&gt;"","1",AI6780&lt;&gt;"","2",AJ6780&lt;&gt;"","3")</f>
        <v>3</v>
      </c>
    </row>
    <row r="6781" spans="1:37" x14ac:dyDescent="0.25">
      <c r="A6781" t="s">
        <v>1728</v>
      </c>
      <c r="B6781" t="s">
        <v>969</v>
      </c>
      <c r="C6781" s="67" t="str">
        <f t="shared" si="770"/>
        <v>Maia Lindvall</v>
      </c>
      <c r="D6781" s="71" t="str" cm="1">
        <f t="array" ref="D6781">_xlfn.IFS(AK6781="1",CONCATENATE(C6781,"Regional"),AK6781="2",CONCATENATE(C6781,"Sectional"),AK6781="3",CONCATENATE(C6781,COUNTIF($C$1:C6781,C6781)))</f>
        <v>Maia Lindvall8</v>
      </c>
      <c r="E6781" s="66">
        <v>45188.541666666664</v>
      </c>
      <c r="F6781" t="s">
        <v>2685</v>
      </c>
      <c r="G6781" s="46">
        <v>20</v>
      </c>
      <c r="H6781" s="46">
        <v>60</v>
      </c>
      <c r="I6781" s="46">
        <v>17</v>
      </c>
      <c r="J6781" t="s">
        <v>158</v>
      </c>
      <c r="K6781" t="s">
        <v>90</v>
      </c>
      <c r="L6781" s="46">
        <v>2547</v>
      </c>
      <c r="M6781" s="46">
        <v>35</v>
      </c>
      <c r="N6781" s="46">
        <v>34.5</v>
      </c>
      <c r="O6781" s="46">
        <v>111</v>
      </c>
      <c r="P6781" s="46">
        <f t="shared" si="771"/>
        <v>1</v>
      </c>
      <c r="R6781" s="67" t="s">
        <v>3589</v>
      </c>
      <c r="S6781" s="67">
        <f>COUNTIF(Y$2:$Y$100,R6781)</f>
        <v>0</v>
      </c>
      <c r="V6781" s="67">
        <f t="shared" si="775"/>
        <v>0</v>
      </c>
      <c r="AB6781" t="s">
        <v>90</v>
      </c>
      <c r="AC6781" s="46">
        <v>2547</v>
      </c>
      <c r="AD6781" s="46">
        <v>35</v>
      </c>
      <c r="AE6781" s="46">
        <v>34.5</v>
      </c>
      <c r="AF6781" s="46">
        <v>111</v>
      </c>
      <c r="AH6781" s="70" t="str">
        <f t="shared" si="772"/>
        <v/>
      </c>
      <c r="AI6781" s="70" t="str">
        <f t="shared" si="773"/>
        <v/>
      </c>
      <c r="AJ6781" s="70" t="str">
        <f t="shared" si="774"/>
        <v>X</v>
      </c>
      <c r="AK6781" s="70" t="str" cm="1">
        <f t="array" ref="AK6781">_xlfn.IFS(AH6781&lt;&gt;"","1",AI6781&lt;&gt;"","2",AJ6781&lt;&gt;"","3")</f>
        <v>3</v>
      </c>
    </row>
    <row r="6782" spans="1:37" x14ac:dyDescent="0.25">
      <c r="A6782" t="s">
        <v>1131</v>
      </c>
      <c r="B6782" t="s">
        <v>1132</v>
      </c>
      <c r="C6782" s="67" t="str">
        <f t="shared" si="770"/>
        <v>Esabella Kreitlow</v>
      </c>
      <c r="D6782" s="71" t="str" cm="1">
        <f t="array" ref="D6782">_xlfn.IFS(AK6782="1",CONCATENATE(C6782,"Regional"),AK6782="2",CONCATENATE(C6782,"Sectional"),AK6782="3",CONCATENATE(C6782,COUNTIF($C$1:C6782,C6782)))</f>
        <v>Esabella Kreitlow8</v>
      </c>
      <c r="E6782" s="66">
        <v>45188.541666666664</v>
      </c>
      <c r="F6782" t="s">
        <v>2685</v>
      </c>
      <c r="G6782" s="46">
        <v>20</v>
      </c>
      <c r="H6782" s="46">
        <v>64</v>
      </c>
      <c r="I6782" s="46">
        <v>20</v>
      </c>
      <c r="J6782" t="s">
        <v>158</v>
      </c>
      <c r="K6782" t="s">
        <v>90</v>
      </c>
      <c r="L6782" s="46">
        <v>2547</v>
      </c>
      <c r="M6782" s="46">
        <v>35</v>
      </c>
      <c r="N6782" s="46">
        <v>34.5</v>
      </c>
      <c r="O6782" s="46">
        <v>111</v>
      </c>
      <c r="P6782" s="46">
        <f t="shared" si="771"/>
        <v>1</v>
      </c>
      <c r="R6782" s="67" t="s">
        <v>1601</v>
      </c>
      <c r="S6782" s="67">
        <f>COUNTIF(Y$2:$Y$100,R6782)</f>
        <v>0</v>
      </c>
      <c r="V6782" s="67">
        <f t="shared" si="775"/>
        <v>0</v>
      </c>
      <c r="AB6782" t="s">
        <v>90</v>
      </c>
      <c r="AC6782" s="46">
        <v>2547</v>
      </c>
      <c r="AD6782" s="46">
        <v>35</v>
      </c>
      <c r="AE6782" s="46">
        <v>34.5</v>
      </c>
      <c r="AF6782" s="46">
        <v>111</v>
      </c>
      <c r="AH6782" s="70" t="str">
        <f t="shared" si="772"/>
        <v/>
      </c>
      <c r="AI6782" s="70" t="str">
        <f t="shared" si="773"/>
        <v/>
      </c>
      <c r="AJ6782" s="70" t="str">
        <f t="shared" si="774"/>
        <v>X</v>
      </c>
      <c r="AK6782" s="70" t="str" cm="1">
        <f t="array" ref="AK6782">_xlfn.IFS(AH6782&lt;&gt;"","1",AI6782&lt;&gt;"","2",AJ6782&lt;&gt;"","3")</f>
        <v>3</v>
      </c>
    </row>
    <row r="6783" spans="1:37" x14ac:dyDescent="0.25">
      <c r="A6783" t="s">
        <v>208</v>
      </c>
      <c r="B6783" t="s">
        <v>209</v>
      </c>
      <c r="C6783" s="67" t="str">
        <f t="shared" si="770"/>
        <v>Kaitlyn Bohl</v>
      </c>
      <c r="D6783" s="71" t="str" cm="1">
        <f t="array" ref="D6783">_xlfn.IFS(AK6783="1",CONCATENATE(C6783,"Regional"),AK6783="2",CONCATENATE(C6783,"Sectional"),AK6783="3",CONCATENATE(C6783,COUNTIF($C$1:C6783,C6783)))</f>
        <v>Kaitlyn Bohl14</v>
      </c>
      <c r="E6783" s="66">
        <v>45188.625</v>
      </c>
      <c r="F6783" t="s">
        <v>2451</v>
      </c>
      <c r="G6783" s="46">
        <v>21</v>
      </c>
      <c r="H6783" s="46">
        <v>38</v>
      </c>
      <c r="I6783" s="46">
        <v>1</v>
      </c>
      <c r="J6783" t="s">
        <v>113</v>
      </c>
      <c r="K6783" t="s">
        <v>90</v>
      </c>
      <c r="L6783" s="46">
        <v>2407</v>
      </c>
      <c r="M6783" s="46">
        <v>36</v>
      </c>
      <c r="N6783" s="46">
        <v>34.4</v>
      </c>
      <c r="O6783" s="46">
        <v>114</v>
      </c>
      <c r="P6783" s="46">
        <f t="shared" si="771"/>
        <v>1</v>
      </c>
      <c r="R6783" s="67" t="s">
        <v>2756</v>
      </c>
      <c r="S6783" s="67">
        <f>COUNTIF(Y$2:$Y$100,R6783)</f>
        <v>0</v>
      </c>
      <c r="V6783" s="67">
        <f t="shared" si="775"/>
        <v>0</v>
      </c>
      <c r="X6783"/>
      <c r="Y6783" s="67" t="str">
        <f t="shared" ref="Y6783:Y6846" si="777">CONCATENATE(W6783," ",X6783)</f>
        <v xml:space="preserve"> </v>
      </c>
      <c r="AB6783" t="s">
        <v>90</v>
      </c>
      <c r="AC6783" s="46">
        <v>2407</v>
      </c>
      <c r="AD6783" s="46">
        <v>36</v>
      </c>
      <c r="AE6783" s="46">
        <v>34.4</v>
      </c>
      <c r="AF6783" s="46">
        <v>114</v>
      </c>
      <c r="AH6783" s="70" t="str">
        <f t="shared" si="772"/>
        <v/>
      </c>
      <c r="AI6783" s="70" t="str">
        <f t="shared" si="773"/>
        <v/>
      </c>
      <c r="AJ6783" s="70" t="str">
        <f t="shared" si="774"/>
        <v>X</v>
      </c>
      <c r="AK6783" s="70" t="str" cm="1">
        <f t="array" ref="AK6783">_xlfn.IFS(AH6783&lt;&gt;"","1",AI6783&lt;&gt;"","2",AJ6783&lt;&gt;"","3")</f>
        <v>3</v>
      </c>
    </row>
    <row r="6784" spans="1:37" x14ac:dyDescent="0.25">
      <c r="A6784" t="s">
        <v>634</v>
      </c>
      <c r="B6784" t="s">
        <v>635</v>
      </c>
      <c r="C6784" s="67" t="str">
        <f t="shared" si="770"/>
        <v>Belle Kongshaug</v>
      </c>
      <c r="D6784" s="71" t="str" cm="1">
        <f t="array" ref="D6784">_xlfn.IFS(AK6784="1",CONCATENATE(C6784,"Regional"),AK6784="2",CONCATENATE(C6784,"Sectional"),AK6784="3",CONCATENATE(C6784,COUNTIF($C$1:C6784,C6784)))</f>
        <v>Belle Kongshaug12</v>
      </c>
      <c r="E6784" s="66">
        <v>45188.625</v>
      </c>
      <c r="F6784" t="s">
        <v>2451</v>
      </c>
      <c r="G6784" s="46">
        <v>21</v>
      </c>
      <c r="H6784" s="46">
        <v>38</v>
      </c>
      <c r="I6784" s="46">
        <v>1</v>
      </c>
      <c r="J6784" t="s">
        <v>113</v>
      </c>
      <c r="K6784" t="s">
        <v>90</v>
      </c>
      <c r="L6784" s="46">
        <v>2407</v>
      </c>
      <c r="M6784" s="46">
        <v>36</v>
      </c>
      <c r="N6784" s="46">
        <v>34.4</v>
      </c>
      <c r="O6784" s="46">
        <v>114</v>
      </c>
      <c r="P6784" s="46">
        <f t="shared" si="771"/>
        <v>1</v>
      </c>
      <c r="R6784" s="67" t="s">
        <v>1265</v>
      </c>
      <c r="S6784" s="67">
        <f>COUNTIF(Y$2:$Y$100,R6784)</f>
        <v>0</v>
      </c>
      <c r="V6784" s="67">
        <f t="shared" si="775"/>
        <v>0</v>
      </c>
      <c r="X6784"/>
      <c r="Y6784" s="67" t="str">
        <f t="shared" si="777"/>
        <v xml:space="preserve"> </v>
      </c>
      <c r="AB6784" t="s">
        <v>90</v>
      </c>
      <c r="AC6784" s="46">
        <v>2407</v>
      </c>
      <c r="AD6784" s="46">
        <v>36</v>
      </c>
      <c r="AE6784" s="46">
        <v>34.4</v>
      </c>
      <c r="AF6784" s="46">
        <v>114</v>
      </c>
      <c r="AH6784" s="70" t="str">
        <f t="shared" si="772"/>
        <v/>
      </c>
      <c r="AI6784" s="70" t="str">
        <f t="shared" si="773"/>
        <v/>
      </c>
      <c r="AJ6784" s="70" t="str">
        <f t="shared" si="774"/>
        <v>X</v>
      </c>
      <c r="AK6784" s="70" t="str" cm="1">
        <f t="array" ref="AK6784">_xlfn.IFS(AH6784&lt;&gt;"","1",AI6784&lt;&gt;"","2",AJ6784&lt;&gt;"","3")</f>
        <v>3</v>
      </c>
    </row>
    <row r="6785" spans="1:37" x14ac:dyDescent="0.25">
      <c r="A6785" t="s">
        <v>645</v>
      </c>
      <c r="B6785" t="s">
        <v>496</v>
      </c>
      <c r="C6785" s="67" t="str">
        <f t="shared" si="770"/>
        <v>Josie Seehaver</v>
      </c>
      <c r="D6785" s="71" t="str" cm="1">
        <f t="array" ref="D6785">_xlfn.IFS(AK6785="1",CONCATENATE(C6785,"Regional"),AK6785="2",CONCATENATE(C6785,"Sectional"),AK6785="3",CONCATENATE(C6785,COUNTIF($C$1:C6785,C6785)))</f>
        <v>Josie Seehaver6</v>
      </c>
      <c r="E6785" s="66">
        <v>45188.625</v>
      </c>
      <c r="F6785" t="s">
        <v>2451</v>
      </c>
      <c r="G6785" s="46">
        <v>21</v>
      </c>
      <c r="H6785" s="46">
        <v>50</v>
      </c>
      <c r="I6785" s="46">
        <v>3</v>
      </c>
      <c r="J6785" t="s">
        <v>113</v>
      </c>
      <c r="K6785" t="s">
        <v>90</v>
      </c>
      <c r="L6785" s="46">
        <v>2407</v>
      </c>
      <c r="M6785" s="46">
        <v>36</v>
      </c>
      <c r="N6785" s="46">
        <v>34.4</v>
      </c>
      <c r="O6785" s="46">
        <v>114</v>
      </c>
      <c r="P6785" s="46">
        <f t="shared" si="771"/>
        <v>1</v>
      </c>
      <c r="R6785" s="67" t="s">
        <v>1272</v>
      </c>
      <c r="S6785" s="67">
        <f>COUNTIF(Y$2:$Y$100,R6785)</f>
        <v>0</v>
      </c>
      <c r="V6785" s="67">
        <f t="shared" si="775"/>
        <v>0</v>
      </c>
      <c r="X6785"/>
      <c r="Y6785" s="67" t="str">
        <f t="shared" si="777"/>
        <v xml:space="preserve"> </v>
      </c>
      <c r="AB6785" t="s">
        <v>90</v>
      </c>
      <c r="AC6785" s="46">
        <v>2407</v>
      </c>
      <c r="AD6785" s="46">
        <v>36</v>
      </c>
      <c r="AE6785" s="46">
        <v>34.4</v>
      </c>
      <c r="AF6785" s="46">
        <v>114</v>
      </c>
      <c r="AH6785" s="70" t="str">
        <f t="shared" si="772"/>
        <v/>
      </c>
      <c r="AI6785" s="70" t="str">
        <f t="shared" si="773"/>
        <v/>
      </c>
      <c r="AJ6785" s="70" t="str">
        <f t="shared" si="774"/>
        <v>X</v>
      </c>
      <c r="AK6785" s="70" t="str" cm="1">
        <f t="array" ref="AK6785">_xlfn.IFS(AH6785&lt;&gt;"","1",AI6785&lt;&gt;"","2",AJ6785&lt;&gt;"","3")</f>
        <v>3</v>
      </c>
    </row>
    <row r="6786" spans="1:37" x14ac:dyDescent="0.25">
      <c r="A6786" t="s">
        <v>1629</v>
      </c>
      <c r="B6786" t="s">
        <v>1628</v>
      </c>
      <c r="C6786" s="67" t="str">
        <f t="shared" ref="C6786:C6849" si="778">CONCATENATE(B6786," ",A6786)</f>
        <v>Tymeka Eisberner</v>
      </c>
      <c r="D6786" s="71" t="str" cm="1">
        <f t="array" ref="D6786">_xlfn.IFS(AK6786="1",CONCATENATE(C6786,"Regional"),AK6786="2",CONCATENATE(C6786,"Sectional"),AK6786="3",CONCATENATE(C6786,COUNTIF($C$1:C6786,C6786)))</f>
        <v>Tymeka Eisberner12</v>
      </c>
      <c r="E6786" s="66">
        <v>45188.625</v>
      </c>
      <c r="F6786" t="s">
        <v>2451</v>
      </c>
      <c r="G6786" s="46">
        <v>21</v>
      </c>
      <c r="H6786" s="46">
        <v>52</v>
      </c>
      <c r="I6786" s="46">
        <v>4</v>
      </c>
      <c r="J6786" t="s">
        <v>113</v>
      </c>
      <c r="K6786" t="s">
        <v>90</v>
      </c>
      <c r="L6786" s="46">
        <v>2407</v>
      </c>
      <c r="M6786" s="46">
        <v>36</v>
      </c>
      <c r="N6786" s="46">
        <v>34.4</v>
      </c>
      <c r="O6786" s="46">
        <v>114</v>
      </c>
      <c r="P6786" s="46">
        <f t="shared" ref="P6786:P6849" si="779">IF(L6786&gt;4000,2,1)</f>
        <v>1</v>
      </c>
      <c r="R6786" s="67" t="s">
        <v>3619</v>
      </c>
      <c r="S6786" s="67">
        <f>COUNTIF(Y$2:$Y$100,R6786)</f>
        <v>0</v>
      </c>
      <c r="V6786" s="67">
        <f t="shared" si="775"/>
        <v>0</v>
      </c>
      <c r="X6786"/>
      <c r="Y6786" s="67" t="str">
        <f t="shared" si="777"/>
        <v xml:space="preserve"> </v>
      </c>
      <c r="AB6786" t="s">
        <v>90</v>
      </c>
      <c r="AC6786" s="46">
        <v>2407</v>
      </c>
      <c r="AD6786" s="46">
        <v>36</v>
      </c>
      <c r="AE6786" s="46">
        <v>34.4</v>
      </c>
      <c r="AF6786" s="46">
        <v>114</v>
      </c>
      <c r="AH6786" s="70" t="str">
        <f t="shared" ref="AH6786:AH6849" si="780">IF(ISNUMBER(SEARCH("regional",$F6786)),$F6786,"")</f>
        <v/>
      </c>
      <c r="AI6786" s="70" t="str">
        <f t="shared" ref="AI6786:AI6849" si="781">IF(ISNUMBER(SEARCH("sectional",$F6786)),$F6786,"")</f>
        <v/>
      </c>
      <c r="AJ6786" s="70" t="str">
        <f t="shared" ref="AJ6786:AJ6849" si="782">IF(AND(AH6786="",AI6786=""),"X","")</f>
        <v>X</v>
      </c>
      <c r="AK6786" s="70" t="str" cm="1">
        <f t="array" ref="AK6786">_xlfn.IFS(AH6786&lt;&gt;"","1",AI6786&lt;&gt;"","2",AJ6786&lt;&gt;"","3")</f>
        <v>3</v>
      </c>
    </row>
    <row r="6787" spans="1:37" x14ac:dyDescent="0.25">
      <c r="A6787" t="s">
        <v>800</v>
      </c>
      <c r="B6787" t="s">
        <v>524</v>
      </c>
      <c r="C6787" s="67" t="str">
        <f t="shared" si="778"/>
        <v>Isabelle Baier</v>
      </c>
      <c r="D6787" s="71" t="str" cm="1">
        <f t="array" ref="D6787">_xlfn.IFS(AK6787="1",CONCATENATE(C6787,"Regional"),AK6787="2",CONCATENATE(C6787,"Sectional"),AK6787="3",CONCATENATE(C6787,COUNTIF($C$1:C6787,C6787)))</f>
        <v>Isabelle Baier7</v>
      </c>
      <c r="E6787" s="66">
        <v>45188.625</v>
      </c>
      <c r="F6787" t="s">
        <v>2451</v>
      </c>
      <c r="G6787" s="46">
        <v>21</v>
      </c>
      <c r="H6787" s="46">
        <v>52</v>
      </c>
      <c r="I6787" s="46">
        <v>4</v>
      </c>
      <c r="J6787" t="s">
        <v>113</v>
      </c>
      <c r="K6787" t="s">
        <v>90</v>
      </c>
      <c r="L6787" s="46">
        <v>2407</v>
      </c>
      <c r="M6787" s="46">
        <v>36</v>
      </c>
      <c r="N6787" s="46">
        <v>34.4</v>
      </c>
      <c r="O6787" s="46">
        <v>114</v>
      </c>
      <c r="P6787" s="46">
        <f t="shared" si="779"/>
        <v>1</v>
      </c>
      <c r="R6787" s="67" t="s">
        <v>3035</v>
      </c>
      <c r="S6787" s="67">
        <f>COUNTIF(Y$2:$Y$100,R6787)</f>
        <v>0</v>
      </c>
      <c r="V6787" s="67">
        <f t="shared" si="775"/>
        <v>0</v>
      </c>
      <c r="X6787"/>
      <c r="Y6787" s="67" t="str">
        <f t="shared" si="777"/>
        <v xml:space="preserve"> </v>
      </c>
      <c r="AB6787" t="s">
        <v>90</v>
      </c>
      <c r="AC6787" s="46">
        <v>2407</v>
      </c>
      <c r="AD6787" s="46">
        <v>36</v>
      </c>
      <c r="AE6787" s="46">
        <v>34.4</v>
      </c>
      <c r="AF6787" s="46">
        <v>114</v>
      </c>
      <c r="AH6787" s="70" t="str">
        <f t="shared" si="780"/>
        <v/>
      </c>
      <c r="AI6787" s="70" t="str">
        <f t="shared" si="781"/>
        <v/>
      </c>
      <c r="AJ6787" s="70" t="str">
        <f t="shared" si="782"/>
        <v>X</v>
      </c>
      <c r="AK6787" s="70" t="str" cm="1">
        <f t="array" ref="AK6787">_xlfn.IFS(AH6787&lt;&gt;"","1",AI6787&lt;&gt;"","2",AJ6787&lt;&gt;"","3")</f>
        <v>3</v>
      </c>
    </row>
    <row r="6788" spans="1:37" x14ac:dyDescent="0.25">
      <c r="A6788" t="s">
        <v>343</v>
      </c>
      <c r="B6788" t="s">
        <v>544</v>
      </c>
      <c r="C6788" s="67" t="str">
        <f t="shared" si="778"/>
        <v>Elise Rothbauer</v>
      </c>
      <c r="D6788" s="71" t="str" cm="1">
        <f t="array" ref="D6788">_xlfn.IFS(AK6788="1",CONCATENATE(C6788,"Regional"),AK6788="2",CONCATENATE(C6788,"Sectional"),AK6788="3",CONCATENATE(C6788,COUNTIF($C$1:C6788,C6788)))</f>
        <v>Elise Rothbauer9</v>
      </c>
      <c r="E6788" s="66">
        <v>45188.625</v>
      </c>
      <c r="F6788" t="s">
        <v>2451</v>
      </c>
      <c r="G6788" s="46">
        <v>21</v>
      </c>
      <c r="H6788" s="46">
        <v>55</v>
      </c>
      <c r="I6788" s="46">
        <v>6</v>
      </c>
      <c r="J6788" t="s">
        <v>113</v>
      </c>
      <c r="K6788" t="s">
        <v>90</v>
      </c>
      <c r="L6788" s="46">
        <v>2407</v>
      </c>
      <c r="M6788" s="46">
        <v>36</v>
      </c>
      <c r="N6788" s="46">
        <v>34.4</v>
      </c>
      <c r="O6788" s="46">
        <v>114</v>
      </c>
      <c r="P6788" s="46">
        <f t="shared" si="779"/>
        <v>1</v>
      </c>
      <c r="R6788" s="67" t="s">
        <v>3622</v>
      </c>
      <c r="S6788" s="67">
        <f>COUNTIF(Y$2:$Y$100,R6788)</f>
        <v>0</v>
      </c>
      <c r="V6788" s="67">
        <f t="shared" si="775"/>
        <v>0</v>
      </c>
      <c r="X6788"/>
      <c r="Y6788" s="67" t="str">
        <f t="shared" si="777"/>
        <v xml:space="preserve"> </v>
      </c>
      <c r="AB6788" t="s">
        <v>90</v>
      </c>
      <c r="AC6788" s="46">
        <v>2407</v>
      </c>
      <c r="AD6788" s="46">
        <v>36</v>
      </c>
      <c r="AE6788" s="46">
        <v>34.4</v>
      </c>
      <c r="AF6788" s="46">
        <v>114</v>
      </c>
      <c r="AH6788" s="70" t="str">
        <f t="shared" si="780"/>
        <v/>
      </c>
      <c r="AI6788" s="70" t="str">
        <f t="shared" si="781"/>
        <v/>
      </c>
      <c r="AJ6788" s="70" t="str">
        <f t="shared" si="782"/>
        <v>X</v>
      </c>
      <c r="AK6788" s="70" t="str" cm="1">
        <f t="array" ref="AK6788">_xlfn.IFS(AH6788&lt;&gt;"","1",AI6788&lt;&gt;"","2",AJ6788&lt;&gt;"","3")</f>
        <v>3</v>
      </c>
    </row>
    <row r="6789" spans="1:37" x14ac:dyDescent="0.25">
      <c r="A6789" t="s">
        <v>652</v>
      </c>
      <c r="B6789" t="s">
        <v>1640</v>
      </c>
      <c r="C6789" s="67" t="str">
        <f t="shared" si="778"/>
        <v>Selena Clickner</v>
      </c>
      <c r="D6789" s="71" t="str" cm="1">
        <f t="array" ref="D6789">_xlfn.IFS(AK6789="1",CONCATENATE(C6789,"Regional"),AK6789="2",CONCATENATE(C6789,"Sectional"),AK6789="3",CONCATENATE(C6789,COUNTIF($C$1:C6789,C6789)))</f>
        <v>Selena Clickner11</v>
      </c>
      <c r="E6789" s="66">
        <v>45188.625</v>
      </c>
      <c r="F6789" t="s">
        <v>2451</v>
      </c>
      <c r="G6789" s="46">
        <v>21</v>
      </c>
      <c r="H6789" s="46">
        <v>55</v>
      </c>
      <c r="I6789" s="46">
        <v>6</v>
      </c>
      <c r="J6789" t="s">
        <v>113</v>
      </c>
      <c r="K6789" t="s">
        <v>90</v>
      </c>
      <c r="L6789" s="46">
        <v>2407</v>
      </c>
      <c r="M6789" s="46">
        <v>36</v>
      </c>
      <c r="N6789" s="46">
        <v>34.4</v>
      </c>
      <c r="O6789" s="46">
        <v>114</v>
      </c>
      <c r="P6789" s="46">
        <f t="shared" si="779"/>
        <v>1</v>
      </c>
      <c r="R6789" s="67" t="s">
        <v>3033</v>
      </c>
      <c r="S6789" s="67">
        <f>COUNTIF(Y$2:$Y$100,R6789)</f>
        <v>0</v>
      </c>
      <c r="V6789" s="67">
        <f t="shared" si="775"/>
        <v>0</v>
      </c>
      <c r="X6789"/>
      <c r="Y6789" s="67" t="str">
        <f t="shared" si="777"/>
        <v xml:space="preserve"> </v>
      </c>
      <c r="AB6789" t="s">
        <v>90</v>
      </c>
      <c r="AC6789" s="46">
        <v>2407</v>
      </c>
      <c r="AD6789" s="46">
        <v>36</v>
      </c>
      <c r="AE6789" s="46">
        <v>34.4</v>
      </c>
      <c r="AF6789" s="46">
        <v>114</v>
      </c>
      <c r="AH6789" s="70" t="str">
        <f t="shared" si="780"/>
        <v/>
      </c>
      <c r="AI6789" s="70" t="str">
        <f t="shared" si="781"/>
        <v/>
      </c>
      <c r="AJ6789" s="70" t="str">
        <f t="shared" si="782"/>
        <v>X</v>
      </c>
      <c r="AK6789" s="70" t="str" cm="1">
        <f t="array" ref="AK6789">_xlfn.IFS(AH6789&lt;&gt;"","1",AI6789&lt;&gt;"","2",AJ6789&lt;&gt;"","3")</f>
        <v>3</v>
      </c>
    </row>
    <row r="6790" spans="1:37" x14ac:dyDescent="0.25">
      <c r="A6790" t="s">
        <v>1101</v>
      </c>
      <c r="B6790" t="s">
        <v>1018</v>
      </c>
      <c r="C6790" s="67" t="str">
        <f t="shared" si="778"/>
        <v>Hailie Knudtson</v>
      </c>
      <c r="D6790" s="71" t="str" cm="1">
        <f t="array" ref="D6790">_xlfn.IFS(AK6790="1",CONCATENATE(C6790,"Regional"),AK6790="2",CONCATENATE(C6790,"Sectional"),AK6790="3",CONCATENATE(C6790,COUNTIF($C$1:C6790,C6790)))</f>
        <v>Hailie Knudtson13</v>
      </c>
      <c r="E6790" s="66">
        <v>45188.625</v>
      </c>
      <c r="F6790" t="s">
        <v>2451</v>
      </c>
      <c r="G6790" s="46">
        <v>21</v>
      </c>
      <c r="H6790" s="46">
        <v>58</v>
      </c>
      <c r="I6790" s="46">
        <v>8</v>
      </c>
      <c r="J6790" t="s">
        <v>113</v>
      </c>
      <c r="K6790" t="s">
        <v>90</v>
      </c>
      <c r="L6790" s="46">
        <v>2407</v>
      </c>
      <c r="M6790" s="46">
        <v>36</v>
      </c>
      <c r="N6790" s="46">
        <v>34.4</v>
      </c>
      <c r="O6790" s="46">
        <v>114</v>
      </c>
      <c r="P6790" s="46">
        <f t="shared" si="779"/>
        <v>1</v>
      </c>
      <c r="R6790" s="67" t="s">
        <v>3570</v>
      </c>
      <c r="S6790" s="67">
        <f>COUNTIF(Y$2:$Y$100,R6790)</f>
        <v>0</v>
      </c>
      <c r="V6790" s="67">
        <f t="shared" si="775"/>
        <v>0</v>
      </c>
      <c r="X6790"/>
      <c r="Y6790" s="67" t="str">
        <f t="shared" si="777"/>
        <v xml:space="preserve"> </v>
      </c>
      <c r="AB6790" t="s">
        <v>90</v>
      </c>
      <c r="AC6790" s="46">
        <v>2407</v>
      </c>
      <c r="AD6790" s="46">
        <v>36</v>
      </c>
      <c r="AE6790" s="46">
        <v>34.4</v>
      </c>
      <c r="AF6790" s="46">
        <v>114</v>
      </c>
      <c r="AH6790" s="70" t="str">
        <f t="shared" si="780"/>
        <v/>
      </c>
      <c r="AI6790" s="70" t="str">
        <f t="shared" si="781"/>
        <v/>
      </c>
      <c r="AJ6790" s="70" t="str">
        <f t="shared" si="782"/>
        <v>X</v>
      </c>
      <c r="AK6790" s="70" t="str" cm="1">
        <f t="array" ref="AK6790">_xlfn.IFS(AH6790&lt;&gt;"","1",AI6790&lt;&gt;"","2",AJ6790&lt;&gt;"","3")</f>
        <v>3</v>
      </c>
    </row>
    <row r="6791" spans="1:37" x14ac:dyDescent="0.25">
      <c r="A6791" t="s">
        <v>1752</v>
      </c>
      <c r="B6791" t="s">
        <v>306</v>
      </c>
      <c r="C6791" s="67" t="str">
        <f t="shared" si="778"/>
        <v>Allie Goodman</v>
      </c>
      <c r="D6791" s="71" t="str" cm="1">
        <f t="array" ref="D6791">_xlfn.IFS(AK6791="1",CONCATENATE(C6791,"Regional"),AK6791="2",CONCATENATE(C6791,"Sectional"),AK6791="3",CONCATENATE(C6791,COUNTIF($C$1:C6791,C6791)))</f>
        <v>Allie Goodman10</v>
      </c>
      <c r="E6791" s="66">
        <v>45188.625</v>
      </c>
      <c r="F6791" t="s">
        <v>2451</v>
      </c>
      <c r="G6791" s="46">
        <v>21</v>
      </c>
      <c r="H6791" s="46">
        <v>59</v>
      </c>
      <c r="I6791" s="46">
        <v>9</v>
      </c>
      <c r="J6791" t="s">
        <v>113</v>
      </c>
      <c r="K6791" t="s">
        <v>90</v>
      </c>
      <c r="L6791" s="46">
        <v>2407</v>
      </c>
      <c r="M6791" s="46">
        <v>36</v>
      </c>
      <c r="N6791" s="46">
        <v>34.4</v>
      </c>
      <c r="O6791" s="46">
        <v>114</v>
      </c>
      <c r="P6791" s="46">
        <f t="shared" si="779"/>
        <v>1</v>
      </c>
      <c r="R6791" s="67" t="s">
        <v>3034</v>
      </c>
      <c r="S6791" s="67">
        <f>COUNTIF(Y$2:$Y$100,R6791)</f>
        <v>0</v>
      </c>
      <c r="V6791" s="67">
        <f t="shared" si="775"/>
        <v>0</v>
      </c>
      <c r="X6791"/>
      <c r="Y6791" s="67" t="str">
        <f t="shared" si="777"/>
        <v xml:space="preserve"> </v>
      </c>
      <c r="AB6791" t="s">
        <v>90</v>
      </c>
      <c r="AC6791" s="46">
        <v>2407</v>
      </c>
      <c r="AD6791" s="46">
        <v>36</v>
      </c>
      <c r="AE6791" s="46">
        <v>34.4</v>
      </c>
      <c r="AF6791" s="46">
        <v>114</v>
      </c>
      <c r="AH6791" s="70" t="str">
        <f t="shared" si="780"/>
        <v/>
      </c>
      <c r="AI6791" s="70" t="str">
        <f t="shared" si="781"/>
        <v/>
      </c>
      <c r="AJ6791" s="70" t="str">
        <f t="shared" si="782"/>
        <v>X</v>
      </c>
      <c r="AK6791" s="70" t="str" cm="1">
        <f t="array" ref="AK6791">_xlfn.IFS(AH6791&lt;&gt;"","1",AI6791&lt;&gt;"","2",AJ6791&lt;&gt;"","3")</f>
        <v>3</v>
      </c>
    </row>
    <row r="6792" spans="1:37" x14ac:dyDescent="0.25">
      <c r="A6792" t="s">
        <v>1672</v>
      </c>
      <c r="B6792" t="s">
        <v>437</v>
      </c>
      <c r="C6792" s="67" t="str">
        <f t="shared" si="778"/>
        <v>Kelsey Kettner</v>
      </c>
      <c r="D6792" s="71" t="str" cm="1">
        <f t="array" ref="D6792">_xlfn.IFS(AK6792="1",CONCATENATE(C6792,"Regional"),AK6792="2",CONCATENATE(C6792,"Sectional"),AK6792="3",CONCATENATE(C6792,COUNTIF($C$1:C6792,C6792)))</f>
        <v>Kelsey Kettner13</v>
      </c>
      <c r="E6792" s="66">
        <v>45188.625</v>
      </c>
      <c r="F6792" t="s">
        <v>2451</v>
      </c>
      <c r="G6792" s="46">
        <v>21</v>
      </c>
      <c r="H6792" s="46">
        <v>60</v>
      </c>
      <c r="I6792" s="46">
        <v>10</v>
      </c>
      <c r="J6792" t="s">
        <v>113</v>
      </c>
      <c r="K6792" t="s">
        <v>90</v>
      </c>
      <c r="L6792" s="46">
        <v>2407</v>
      </c>
      <c r="M6792" s="46">
        <v>36</v>
      </c>
      <c r="N6792" s="46">
        <v>34.4</v>
      </c>
      <c r="O6792" s="46">
        <v>114</v>
      </c>
      <c r="P6792" s="46">
        <f t="shared" si="779"/>
        <v>1</v>
      </c>
      <c r="R6792" s="67" t="s">
        <v>3527</v>
      </c>
      <c r="S6792" s="67">
        <f>COUNTIF(Y$2:$Y$100,R6792)</f>
        <v>0</v>
      </c>
      <c r="V6792" s="67">
        <f t="shared" si="775"/>
        <v>0</v>
      </c>
      <c r="X6792"/>
      <c r="Y6792" s="67" t="str">
        <f t="shared" si="777"/>
        <v xml:space="preserve"> </v>
      </c>
      <c r="AB6792" t="s">
        <v>90</v>
      </c>
      <c r="AC6792" s="46">
        <v>2407</v>
      </c>
      <c r="AD6792" s="46">
        <v>36</v>
      </c>
      <c r="AE6792" s="46">
        <v>34.4</v>
      </c>
      <c r="AF6792" s="46">
        <v>114</v>
      </c>
      <c r="AH6792" s="70" t="str">
        <f t="shared" si="780"/>
        <v/>
      </c>
      <c r="AI6792" s="70" t="str">
        <f t="shared" si="781"/>
        <v/>
      </c>
      <c r="AJ6792" s="70" t="str">
        <f t="shared" si="782"/>
        <v>X</v>
      </c>
      <c r="AK6792" s="70" t="str" cm="1">
        <f t="array" ref="AK6792">_xlfn.IFS(AH6792&lt;&gt;"","1",AI6792&lt;&gt;"","2",AJ6792&lt;&gt;"","3")</f>
        <v>3</v>
      </c>
    </row>
    <row r="6793" spans="1:37" x14ac:dyDescent="0.25">
      <c r="A6793" t="s">
        <v>657</v>
      </c>
      <c r="B6793" t="s">
        <v>430</v>
      </c>
      <c r="C6793" s="67" t="str">
        <f t="shared" si="778"/>
        <v>Gabi Amble</v>
      </c>
      <c r="D6793" s="71" t="str" cm="1">
        <f t="array" ref="D6793">_xlfn.IFS(AK6793="1",CONCATENATE(C6793,"Regional"),AK6793="2",CONCATENATE(C6793,"Sectional"),AK6793="3",CONCATENATE(C6793,COUNTIF($C$1:C6793,C6793)))</f>
        <v>Gabi Amble12</v>
      </c>
      <c r="E6793" s="66">
        <v>45188.625</v>
      </c>
      <c r="F6793" t="s">
        <v>2451</v>
      </c>
      <c r="G6793" s="46">
        <v>21</v>
      </c>
      <c r="H6793" s="46">
        <v>60</v>
      </c>
      <c r="I6793" s="46">
        <v>10</v>
      </c>
      <c r="J6793" t="s">
        <v>113</v>
      </c>
      <c r="K6793" t="s">
        <v>90</v>
      </c>
      <c r="L6793" s="46">
        <v>2407</v>
      </c>
      <c r="M6793" s="46">
        <v>36</v>
      </c>
      <c r="N6793" s="46">
        <v>34.4</v>
      </c>
      <c r="O6793" s="46">
        <v>114</v>
      </c>
      <c r="P6793" s="46">
        <f t="shared" si="779"/>
        <v>1</v>
      </c>
      <c r="R6793" s="67" t="s">
        <v>1280</v>
      </c>
      <c r="S6793" s="67">
        <f>COUNTIF(Y$2:$Y$100,R6793)</f>
        <v>0</v>
      </c>
      <c r="V6793" s="67">
        <f t="shared" si="775"/>
        <v>0</v>
      </c>
      <c r="X6793"/>
      <c r="Y6793" s="67" t="str">
        <f t="shared" si="777"/>
        <v xml:space="preserve"> </v>
      </c>
      <c r="AB6793" t="s">
        <v>90</v>
      </c>
      <c r="AC6793" s="46">
        <v>2407</v>
      </c>
      <c r="AD6793" s="46">
        <v>36</v>
      </c>
      <c r="AE6793" s="46">
        <v>34.4</v>
      </c>
      <c r="AF6793" s="46">
        <v>114</v>
      </c>
      <c r="AH6793" s="70" t="str">
        <f t="shared" si="780"/>
        <v/>
      </c>
      <c r="AI6793" s="70" t="str">
        <f t="shared" si="781"/>
        <v/>
      </c>
      <c r="AJ6793" s="70" t="str">
        <f t="shared" si="782"/>
        <v>X</v>
      </c>
      <c r="AK6793" s="70" t="str" cm="1">
        <f t="array" ref="AK6793">_xlfn.IFS(AH6793&lt;&gt;"","1",AI6793&lt;&gt;"","2",AJ6793&lt;&gt;"","3")</f>
        <v>3</v>
      </c>
    </row>
    <row r="6794" spans="1:37" x14ac:dyDescent="0.25">
      <c r="A6794" t="s">
        <v>321</v>
      </c>
      <c r="B6794" t="s">
        <v>1622</v>
      </c>
      <c r="C6794" s="67" t="str">
        <f t="shared" si="778"/>
        <v>Illa Nelson</v>
      </c>
      <c r="D6794" s="71" t="str" cm="1">
        <f t="array" ref="D6794">_xlfn.IFS(AK6794="1",CONCATENATE(C6794,"Regional"),AK6794="2",CONCATENATE(C6794,"Sectional"),AK6794="3",CONCATENATE(C6794,COUNTIF($C$1:C6794,C6794)))</f>
        <v>Illa Nelson13</v>
      </c>
      <c r="E6794" s="66">
        <v>45188.625</v>
      </c>
      <c r="F6794" t="s">
        <v>2451</v>
      </c>
      <c r="G6794" s="46">
        <v>21</v>
      </c>
      <c r="H6794" s="46">
        <v>60</v>
      </c>
      <c r="I6794" s="46">
        <v>10</v>
      </c>
      <c r="J6794" t="s">
        <v>113</v>
      </c>
      <c r="K6794" t="s">
        <v>90</v>
      </c>
      <c r="L6794" s="46">
        <v>2407</v>
      </c>
      <c r="M6794" s="46">
        <v>36</v>
      </c>
      <c r="N6794" s="46">
        <v>34.4</v>
      </c>
      <c r="O6794" s="46">
        <v>114</v>
      </c>
      <c r="P6794" s="46">
        <f t="shared" si="779"/>
        <v>1</v>
      </c>
      <c r="R6794" s="67" t="s">
        <v>2768</v>
      </c>
      <c r="S6794" s="67">
        <f>COUNTIF(Y$2:$Y$100,R6794)</f>
        <v>0</v>
      </c>
      <c r="V6794" s="67">
        <f t="shared" si="775"/>
        <v>0</v>
      </c>
      <c r="X6794"/>
      <c r="Y6794" s="67" t="str">
        <f t="shared" si="777"/>
        <v xml:space="preserve"> </v>
      </c>
      <c r="AB6794" t="s">
        <v>90</v>
      </c>
      <c r="AC6794" s="46">
        <v>2407</v>
      </c>
      <c r="AD6794" s="46">
        <v>36</v>
      </c>
      <c r="AE6794" s="46">
        <v>34.4</v>
      </c>
      <c r="AF6794" s="46">
        <v>114</v>
      </c>
      <c r="AH6794" s="70" t="str">
        <f t="shared" si="780"/>
        <v/>
      </c>
      <c r="AI6794" s="70" t="str">
        <f t="shared" si="781"/>
        <v/>
      </c>
      <c r="AJ6794" s="70" t="str">
        <f t="shared" si="782"/>
        <v>X</v>
      </c>
      <c r="AK6794" s="70" t="str" cm="1">
        <f t="array" ref="AK6794">_xlfn.IFS(AH6794&lt;&gt;"","1",AI6794&lt;&gt;"","2",AJ6794&lt;&gt;"","3")</f>
        <v>3</v>
      </c>
    </row>
    <row r="6795" spans="1:37" x14ac:dyDescent="0.25">
      <c r="A6795" t="s">
        <v>557</v>
      </c>
      <c r="B6795" t="s">
        <v>558</v>
      </c>
      <c r="C6795" s="67" t="str">
        <f t="shared" si="778"/>
        <v>Melanie Andersen</v>
      </c>
      <c r="D6795" s="71" t="str" cm="1">
        <f t="array" ref="D6795">_xlfn.IFS(AK6795="1",CONCATENATE(C6795,"Regional"),AK6795="2",CONCATENATE(C6795,"Sectional"),AK6795="3",CONCATENATE(C6795,COUNTIF($C$1:C6795,C6795)))</f>
        <v>Melanie Andersen12</v>
      </c>
      <c r="E6795" s="66">
        <v>45188.625</v>
      </c>
      <c r="F6795" t="s">
        <v>2451</v>
      </c>
      <c r="G6795" s="46">
        <v>21</v>
      </c>
      <c r="H6795" s="46">
        <v>61</v>
      </c>
      <c r="I6795" s="46">
        <v>13</v>
      </c>
      <c r="J6795" t="s">
        <v>113</v>
      </c>
      <c r="K6795" t="s">
        <v>90</v>
      </c>
      <c r="L6795" s="46">
        <v>2407</v>
      </c>
      <c r="M6795" s="46">
        <v>36</v>
      </c>
      <c r="N6795" s="46">
        <v>34.4</v>
      </c>
      <c r="O6795" s="46">
        <v>114</v>
      </c>
      <c r="P6795" s="46">
        <f t="shared" si="779"/>
        <v>1</v>
      </c>
      <c r="R6795" s="67" t="s">
        <v>1220</v>
      </c>
      <c r="S6795" s="67">
        <f>COUNTIF(Y$2:$Y$100,R6795)</f>
        <v>0</v>
      </c>
      <c r="V6795" s="67">
        <f t="shared" si="775"/>
        <v>0</v>
      </c>
      <c r="X6795"/>
      <c r="Y6795" s="67" t="str">
        <f t="shared" si="777"/>
        <v xml:space="preserve"> </v>
      </c>
      <c r="AB6795" t="s">
        <v>90</v>
      </c>
      <c r="AC6795" s="46">
        <v>2407</v>
      </c>
      <c r="AD6795" s="46">
        <v>36</v>
      </c>
      <c r="AE6795" s="46">
        <v>34.4</v>
      </c>
      <c r="AF6795" s="46">
        <v>114</v>
      </c>
      <c r="AH6795" s="70" t="str">
        <f t="shared" si="780"/>
        <v/>
      </c>
      <c r="AI6795" s="70" t="str">
        <f t="shared" si="781"/>
        <v/>
      </c>
      <c r="AJ6795" s="70" t="str">
        <f t="shared" si="782"/>
        <v>X</v>
      </c>
      <c r="AK6795" s="70" t="str" cm="1">
        <f t="array" ref="AK6795">_xlfn.IFS(AH6795&lt;&gt;"","1",AI6795&lt;&gt;"","2",AJ6795&lt;&gt;"","3")</f>
        <v>3</v>
      </c>
    </row>
    <row r="6796" spans="1:37" x14ac:dyDescent="0.25">
      <c r="A6796" t="s">
        <v>208</v>
      </c>
      <c r="B6796" t="s">
        <v>2008</v>
      </c>
      <c r="C6796" s="67" t="str">
        <f t="shared" si="778"/>
        <v>Aubrie Bohl</v>
      </c>
      <c r="D6796" s="71" t="str" cm="1">
        <f t="array" ref="D6796">_xlfn.IFS(AK6796="1",CONCATENATE(C6796,"Regional"),AK6796="2",CONCATENATE(C6796,"Sectional"),AK6796="3",CONCATENATE(C6796,COUNTIF($C$1:C6796,C6796)))</f>
        <v>Aubrie Bohl12</v>
      </c>
      <c r="E6796" s="66">
        <v>45188.625</v>
      </c>
      <c r="F6796" t="s">
        <v>2451</v>
      </c>
      <c r="G6796" s="46">
        <v>21</v>
      </c>
      <c r="H6796" s="46">
        <v>65</v>
      </c>
      <c r="I6796" s="46">
        <v>14</v>
      </c>
      <c r="J6796" t="s">
        <v>113</v>
      </c>
      <c r="K6796" t="s">
        <v>90</v>
      </c>
      <c r="L6796" s="46">
        <v>2407</v>
      </c>
      <c r="M6796" s="46">
        <v>36</v>
      </c>
      <c r="N6796" s="46">
        <v>34.4</v>
      </c>
      <c r="O6796" s="46">
        <v>114</v>
      </c>
      <c r="P6796" s="46">
        <f t="shared" si="779"/>
        <v>1</v>
      </c>
      <c r="R6796" s="67" t="s">
        <v>3020</v>
      </c>
      <c r="S6796" s="67">
        <f>COUNTIF(Y$2:$Y$100,R6796)</f>
        <v>0</v>
      </c>
      <c r="V6796" s="67">
        <f t="shared" si="775"/>
        <v>0</v>
      </c>
      <c r="X6796"/>
      <c r="Y6796" s="67" t="str">
        <f t="shared" si="777"/>
        <v xml:space="preserve"> </v>
      </c>
      <c r="AB6796" t="s">
        <v>90</v>
      </c>
      <c r="AC6796" s="46">
        <v>2407</v>
      </c>
      <c r="AD6796" s="46">
        <v>36</v>
      </c>
      <c r="AE6796" s="46">
        <v>34.4</v>
      </c>
      <c r="AF6796" s="46">
        <v>114</v>
      </c>
      <c r="AH6796" s="70" t="str">
        <f t="shared" si="780"/>
        <v/>
      </c>
      <c r="AI6796" s="70" t="str">
        <f t="shared" si="781"/>
        <v/>
      </c>
      <c r="AJ6796" s="70" t="str">
        <f t="shared" si="782"/>
        <v>X</v>
      </c>
      <c r="AK6796" s="70" t="str" cm="1">
        <f t="array" ref="AK6796">_xlfn.IFS(AH6796&lt;&gt;"","1",AI6796&lt;&gt;"","2",AJ6796&lt;&gt;"","3")</f>
        <v>3</v>
      </c>
    </row>
    <row r="6797" spans="1:37" x14ac:dyDescent="0.25">
      <c r="A6797" t="s">
        <v>2021</v>
      </c>
      <c r="B6797" t="s">
        <v>2022</v>
      </c>
      <c r="C6797" s="67" t="str">
        <f t="shared" si="778"/>
        <v>Shaelee DeWitt</v>
      </c>
      <c r="D6797" s="71" t="str" cm="1">
        <f t="array" ref="D6797">_xlfn.IFS(AK6797="1",CONCATENATE(C6797,"Regional"),AK6797="2",CONCATENATE(C6797,"Sectional"),AK6797="3",CONCATENATE(C6797,COUNTIF($C$1:C6797,C6797)))</f>
        <v>Shaelee DeWitt9</v>
      </c>
      <c r="E6797" s="66">
        <v>45188.625</v>
      </c>
      <c r="F6797" t="s">
        <v>2451</v>
      </c>
      <c r="G6797" s="46">
        <v>21</v>
      </c>
      <c r="H6797" s="46">
        <v>65</v>
      </c>
      <c r="I6797" s="46">
        <v>14</v>
      </c>
      <c r="J6797" t="s">
        <v>113</v>
      </c>
      <c r="K6797" t="s">
        <v>90</v>
      </c>
      <c r="L6797" s="46">
        <v>2407</v>
      </c>
      <c r="M6797" s="46">
        <v>36</v>
      </c>
      <c r="N6797" s="46">
        <v>34.4</v>
      </c>
      <c r="O6797" s="46">
        <v>114</v>
      </c>
      <c r="P6797" s="46">
        <f t="shared" si="779"/>
        <v>1</v>
      </c>
      <c r="R6797" s="67" t="s">
        <v>3038</v>
      </c>
      <c r="S6797" s="67">
        <f>COUNTIF(Y$2:$Y$100,R6797)</f>
        <v>0</v>
      </c>
      <c r="V6797" s="67">
        <f t="shared" si="775"/>
        <v>0</v>
      </c>
      <c r="X6797"/>
      <c r="Y6797" s="67" t="str">
        <f t="shared" si="777"/>
        <v xml:space="preserve"> </v>
      </c>
      <c r="AB6797" t="s">
        <v>90</v>
      </c>
      <c r="AC6797" s="46">
        <v>2407</v>
      </c>
      <c r="AD6797" s="46">
        <v>36</v>
      </c>
      <c r="AE6797" s="46">
        <v>34.4</v>
      </c>
      <c r="AF6797" s="46">
        <v>114</v>
      </c>
      <c r="AH6797" s="70" t="str">
        <f t="shared" si="780"/>
        <v/>
      </c>
      <c r="AI6797" s="70" t="str">
        <f t="shared" si="781"/>
        <v/>
      </c>
      <c r="AJ6797" s="70" t="str">
        <f t="shared" si="782"/>
        <v>X</v>
      </c>
      <c r="AK6797" s="70" t="str" cm="1">
        <f t="array" ref="AK6797">_xlfn.IFS(AH6797&lt;&gt;"","1",AI6797&lt;&gt;"","2",AJ6797&lt;&gt;"","3")</f>
        <v>3</v>
      </c>
    </row>
    <row r="6798" spans="1:37" x14ac:dyDescent="0.25">
      <c r="A6798" t="s">
        <v>2025</v>
      </c>
      <c r="B6798" t="s">
        <v>507</v>
      </c>
      <c r="C6798" s="67" t="str">
        <f t="shared" si="778"/>
        <v>Chloe Isenberger</v>
      </c>
      <c r="D6798" s="71" t="str" cm="1">
        <f t="array" ref="D6798">_xlfn.IFS(AK6798="1",CONCATENATE(C6798,"Regional"),AK6798="2",CONCATENATE(C6798,"Sectional"),AK6798="3",CONCATENATE(C6798,COUNTIF($C$1:C6798,C6798)))</f>
        <v>Chloe Isenberger6</v>
      </c>
      <c r="E6798" s="66">
        <v>45188.625</v>
      </c>
      <c r="F6798" t="s">
        <v>2451</v>
      </c>
      <c r="G6798" s="46">
        <v>21</v>
      </c>
      <c r="H6798" s="46">
        <v>72</v>
      </c>
      <c r="I6798" s="46">
        <v>16</v>
      </c>
      <c r="J6798" t="s">
        <v>113</v>
      </c>
      <c r="K6798" t="s">
        <v>90</v>
      </c>
      <c r="L6798" s="46">
        <v>2407</v>
      </c>
      <c r="M6798" s="46">
        <v>36</v>
      </c>
      <c r="N6798" s="46">
        <v>34.4</v>
      </c>
      <c r="O6798" s="46">
        <v>114</v>
      </c>
      <c r="P6798" s="46">
        <f t="shared" si="779"/>
        <v>1</v>
      </c>
      <c r="R6798" s="67" t="s">
        <v>3040</v>
      </c>
      <c r="S6798" s="67">
        <f>COUNTIF(Y$2:$Y$100,R6798)</f>
        <v>0</v>
      </c>
      <c r="V6798" s="67">
        <f t="shared" si="775"/>
        <v>0</v>
      </c>
      <c r="X6798"/>
      <c r="Y6798" s="67" t="str">
        <f t="shared" si="777"/>
        <v xml:space="preserve"> </v>
      </c>
      <c r="AB6798" t="s">
        <v>90</v>
      </c>
      <c r="AC6798" s="46">
        <v>2407</v>
      </c>
      <c r="AD6798" s="46">
        <v>36</v>
      </c>
      <c r="AE6798" s="46">
        <v>34.4</v>
      </c>
      <c r="AF6798" s="46">
        <v>114</v>
      </c>
      <c r="AH6798" s="70" t="str">
        <f t="shared" si="780"/>
        <v/>
      </c>
      <c r="AI6798" s="70" t="str">
        <f t="shared" si="781"/>
        <v/>
      </c>
      <c r="AJ6798" s="70" t="str">
        <f t="shared" si="782"/>
        <v>X</v>
      </c>
      <c r="AK6798" s="70" t="str" cm="1">
        <f t="array" ref="AK6798">_xlfn.IFS(AH6798&lt;&gt;"","1",AI6798&lt;&gt;"","2",AJ6798&lt;&gt;"","3")</f>
        <v>3</v>
      </c>
    </row>
    <row r="6799" spans="1:37" x14ac:dyDescent="0.25">
      <c r="A6799" t="s">
        <v>1767</v>
      </c>
      <c r="B6799" t="s">
        <v>443</v>
      </c>
      <c r="C6799" s="67" t="str">
        <f t="shared" si="778"/>
        <v>Emily Brenner</v>
      </c>
      <c r="D6799" s="71" t="str" cm="1">
        <f t="array" ref="D6799">_xlfn.IFS(AK6799="1",CONCATENATE(C6799,"Regional"),AK6799="2",CONCATENATE(C6799,"Sectional"),AK6799="3",CONCATENATE(C6799,COUNTIF($C$1:C6799,C6799)))</f>
        <v>Emily Brenner7</v>
      </c>
      <c r="E6799" s="66">
        <v>45188.625</v>
      </c>
      <c r="F6799" t="s">
        <v>2451</v>
      </c>
      <c r="G6799" s="46">
        <v>21</v>
      </c>
      <c r="H6799" s="46">
        <v>74</v>
      </c>
      <c r="I6799" s="46">
        <v>17</v>
      </c>
      <c r="J6799" t="s">
        <v>113</v>
      </c>
      <c r="K6799" t="s">
        <v>90</v>
      </c>
      <c r="L6799" s="46">
        <v>2407</v>
      </c>
      <c r="M6799" s="46">
        <v>36</v>
      </c>
      <c r="N6799" s="46">
        <v>34.4</v>
      </c>
      <c r="O6799" s="46">
        <v>114</v>
      </c>
      <c r="P6799" s="46">
        <f t="shared" si="779"/>
        <v>1</v>
      </c>
      <c r="R6799" s="67" t="s">
        <v>3037</v>
      </c>
      <c r="S6799" s="67">
        <f>COUNTIF(Y$2:$Y$100,R6799)</f>
        <v>0</v>
      </c>
      <c r="V6799" s="67">
        <f t="shared" si="775"/>
        <v>0</v>
      </c>
      <c r="X6799"/>
      <c r="Y6799" s="67" t="str">
        <f t="shared" si="777"/>
        <v xml:space="preserve"> </v>
      </c>
      <c r="AB6799" t="s">
        <v>90</v>
      </c>
      <c r="AC6799" s="46">
        <v>2407</v>
      </c>
      <c r="AD6799" s="46">
        <v>36</v>
      </c>
      <c r="AE6799" s="46">
        <v>34.4</v>
      </c>
      <c r="AF6799" s="46">
        <v>114</v>
      </c>
      <c r="AH6799" s="70" t="str">
        <f t="shared" si="780"/>
        <v/>
      </c>
      <c r="AI6799" s="70" t="str">
        <f t="shared" si="781"/>
        <v/>
      </c>
      <c r="AJ6799" s="70" t="str">
        <f t="shared" si="782"/>
        <v>X</v>
      </c>
      <c r="AK6799" s="70" t="str" cm="1">
        <f t="array" ref="AK6799">_xlfn.IFS(AH6799&lt;&gt;"","1",AI6799&lt;&gt;"","2",AJ6799&lt;&gt;"","3")</f>
        <v>3</v>
      </c>
    </row>
    <row r="6800" spans="1:37" x14ac:dyDescent="0.25">
      <c r="A6800" t="s">
        <v>2020</v>
      </c>
      <c r="B6800" t="s">
        <v>236</v>
      </c>
      <c r="C6800" s="67" t="str">
        <f t="shared" si="778"/>
        <v>Amber Lund</v>
      </c>
      <c r="D6800" s="71" t="str" cm="1">
        <f t="array" ref="D6800">_xlfn.IFS(AK6800="1",CONCATENATE(C6800,"Regional"),AK6800="2",CONCATENATE(C6800,"Sectional"),AK6800="3",CONCATENATE(C6800,COUNTIF($C$1:C6800,C6800)))</f>
        <v>Amber Lund8</v>
      </c>
      <c r="E6800" s="66">
        <v>45188.625</v>
      </c>
      <c r="F6800" t="s">
        <v>2451</v>
      </c>
      <c r="G6800" s="46">
        <v>21</v>
      </c>
      <c r="H6800" s="46">
        <v>76</v>
      </c>
      <c r="I6800" s="46">
        <v>18</v>
      </c>
      <c r="J6800" t="s">
        <v>113</v>
      </c>
      <c r="K6800" t="s">
        <v>90</v>
      </c>
      <c r="L6800" s="46">
        <v>2407</v>
      </c>
      <c r="M6800" s="46">
        <v>36</v>
      </c>
      <c r="N6800" s="46">
        <v>34.4</v>
      </c>
      <c r="O6800" s="46">
        <v>114</v>
      </c>
      <c r="P6800" s="46">
        <f t="shared" si="779"/>
        <v>1</v>
      </c>
      <c r="R6800" s="67" t="s">
        <v>3036</v>
      </c>
      <c r="S6800" s="67">
        <f>COUNTIF(Y$2:$Y$100,R6800)</f>
        <v>0</v>
      </c>
      <c r="V6800" s="67">
        <f t="shared" ref="V6800:V6863" si="783">COUNTIF(R6800:R9427,Y6800)</f>
        <v>0</v>
      </c>
      <c r="X6800"/>
      <c r="Y6800" s="67" t="str">
        <f t="shared" si="777"/>
        <v xml:space="preserve"> </v>
      </c>
      <c r="AB6800" t="s">
        <v>90</v>
      </c>
      <c r="AC6800" s="46">
        <v>2407</v>
      </c>
      <c r="AD6800" s="46">
        <v>36</v>
      </c>
      <c r="AE6800" s="46">
        <v>34.4</v>
      </c>
      <c r="AF6800" s="46">
        <v>114</v>
      </c>
      <c r="AH6800" s="70" t="str">
        <f t="shared" si="780"/>
        <v/>
      </c>
      <c r="AI6800" s="70" t="str">
        <f t="shared" si="781"/>
        <v/>
      </c>
      <c r="AJ6800" s="70" t="str">
        <f t="shared" si="782"/>
        <v>X</v>
      </c>
      <c r="AK6800" s="70" t="str" cm="1">
        <f t="array" ref="AK6800">_xlfn.IFS(AH6800&lt;&gt;"","1",AI6800&lt;&gt;"","2",AJ6800&lt;&gt;"","3")</f>
        <v>3</v>
      </c>
    </row>
    <row r="6801" spans="1:37" x14ac:dyDescent="0.25">
      <c r="A6801" t="s">
        <v>281</v>
      </c>
      <c r="B6801" t="s">
        <v>2027</v>
      </c>
      <c r="C6801" s="67" t="str">
        <f t="shared" si="778"/>
        <v>Laney King</v>
      </c>
      <c r="D6801" s="71" t="str" cm="1">
        <f t="array" ref="D6801">_xlfn.IFS(AK6801="1",CONCATENATE(C6801,"Regional"),AK6801="2",CONCATENATE(C6801,"Sectional"),AK6801="3",CONCATENATE(C6801,COUNTIF($C$1:C6801,C6801)))</f>
        <v>Laney King10</v>
      </c>
      <c r="E6801" s="66">
        <v>45188.625</v>
      </c>
      <c r="F6801" t="s">
        <v>2451</v>
      </c>
      <c r="G6801" s="46">
        <v>21</v>
      </c>
      <c r="H6801" s="46">
        <v>79</v>
      </c>
      <c r="I6801" s="46">
        <v>19</v>
      </c>
      <c r="J6801" t="s">
        <v>113</v>
      </c>
      <c r="K6801" t="s">
        <v>90</v>
      </c>
      <c r="L6801" s="46">
        <v>2407</v>
      </c>
      <c r="M6801" s="46">
        <v>36</v>
      </c>
      <c r="N6801" s="46">
        <v>34.4</v>
      </c>
      <c r="O6801" s="46">
        <v>114</v>
      </c>
      <c r="P6801" s="46">
        <f t="shared" si="779"/>
        <v>1</v>
      </c>
      <c r="R6801" s="67" t="s">
        <v>3042</v>
      </c>
      <c r="S6801" s="67">
        <f>COUNTIF(Y$2:$Y$100,R6801)</f>
        <v>0</v>
      </c>
      <c r="V6801" s="67">
        <f t="shared" si="783"/>
        <v>0</v>
      </c>
      <c r="X6801"/>
      <c r="Y6801" s="67" t="str">
        <f t="shared" si="777"/>
        <v xml:space="preserve"> </v>
      </c>
      <c r="AB6801" t="s">
        <v>90</v>
      </c>
      <c r="AC6801" s="46">
        <v>2407</v>
      </c>
      <c r="AD6801" s="46">
        <v>36</v>
      </c>
      <c r="AE6801" s="46">
        <v>34.4</v>
      </c>
      <c r="AF6801" s="46">
        <v>114</v>
      </c>
      <c r="AH6801" s="70" t="str">
        <f t="shared" si="780"/>
        <v/>
      </c>
      <c r="AI6801" s="70" t="str">
        <f t="shared" si="781"/>
        <v/>
      </c>
      <c r="AJ6801" s="70" t="str">
        <f t="shared" si="782"/>
        <v>X</v>
      </c>
      <c r="AK6801" s="70" t="str" cm="1">
        <f t="array" ref="AK6801">_xlfn.IFS(AH6801&lt;&gt;"","1",AI6801&lt;&gt;"","2",AJ6801&lt;&gt;"","3")</f>
        <v>3</v>
      </c>
    </row>
    <row r="6802" spans="1:37" x14ac:dyDescent="0.25">
      <c r="A6802" t="s">
        <v>2023</v>
      </c>
      <c r="B6802" t="s">
        <v>2024</v>
      </c>
      <c r="C6802" s="67" t="str">
        <f t="shared" si="778"/>
        <v>Hatti Cooke</v>
      </c>
      <c r="D6802" s="71" t="str" cm="1">
        <f t="array" ref="D6802">_xlfn.IFS(AK6802="1",CONCATENATE(C6802,"Regional"),AK6802="2",CONCATENATE(C6802,"Sectional"),AK6802="3",CONCATENATE(C6802,COUNTIF($C$1:C6802,C6802)))</f>
        <v>Hatti Cooke8</v>
      </c>
      <c r="E6802" s="66">
        <v>45188.625</v>
      </c>
      <c r="F6802" t="s">
        <v>2451</v>
      </c>
      <c r="G6802" s="46">
        <v>21</v>
      </c>
      <c r="H6802" s="46">
        <v>82</v>
      </c>
      <c r="I6802" s="46">
        <v>20</v>
      </c>
      <c r="J6802" t="s">
        <v>113</v>
      </c>
      <c r="K6802" t="s">
        <v>90</v>
      </c>
      <c r="L6802" s="46">
        <v>2407</v>
      </c>
      <c r="M6802" s="46">
        <v>36</v>
      </c>
      <c r="N6802" s="46">
        <v>34.4</v>
      </c>
      <c r="O6802" s="46">
        <v>114</v>
      </c>
      <c r="P6802" s="46">
        <f t="shared" si="779"/>
        <v>1</v>
      </c>
      <c r="R6802" s="67" t="s">
        <v>3039</v>
      </c>
      <c r="S6802" s="67">
        <f>COUNTIF(Y$2:$Y$100,R6802)</f>
        <v>0</v>
      </c>
      <c r="V6802" s="67">
        <f t="shared" si="783"/>
        <v>0</v>
      </c>
      <c r="X6802"/>
      <c r="Y6802" s="67" t="str">
        <f t="shared" si="777"/>
        <v xml:space="preserve"> </v>
      </c>
      <c r="AB6802" t="s">
        <v>90</v>
      </c>
      <c r="AC6802" s="46">
        <v>2407</v>
      </c>
      <c r="AD6802" s="46">
        <v>36</v>
      </c>
      <c r="AE6802" s="46">
        <v>34.4</v>
      </c>
      <c r="AF6802" s="46">
        <v>114</v>
      </c>
      <c r="AH6802" s="70" t="str">
        <f t="shared" si="780"/>
        <v/>
      </c>
      <c r="AI6802" s="70" t="str">
        <f t="shared" si="781"/>
        <v/>
      </c>
      <c r="AJ6802" s="70" t="str">
        <f t="shared" si="782"/>
        <v>X</v>
      </c>
      <c r="AK6802" s="70" t="str" cm="1">
        <f t="array" ref="AK6802">_xlfn.IFS(AH6802&lt;&gt;"","1",AI6802&lt;&gt;"","2",AJ6802&lt;&gt;"","3")</f>
        <v>3</v>
      </c>
    </row>
    <row r="6803" spans="1:37" x14ac:dyDescent="0.25">
      <c r="A6803" t="s">
        <v>2026</v>
      </c>
      <c r="B6803" t="s">
        <v>260</v>
      </c>
      <c r="C6803" s="67" t="str">
        <f t="shared" si="778"/>
        <v>Piper Gilles</v>
      </c>
      <c r="D6803" s="71" t="str" cm="1">
        <f t="array" ref="D6803">_xlfn.IFS(AK6803="1",CONCATENATE(C6803,"Regional"),AK6803="2",CONCATENATE(C6803,"Sectional"),AK6803="3",CONCATENATE(C6803,COUNTIF($C$1:C6803,C6803)))</f>
        <v>Piper Gilles7</v>
      </c>
      <c r="E6803" s="66">
        <v>45188.625</v>
      </c>
      <c r="F6803" t="s">
        <v>2451</v>
      </c>
      <c r="G6803" s="46">
        <v>21</v>
      </c>
      <c r="H6803" s="46">
        <v>83</v>
      </c>
      <c r="I6803" s="46">
        <v>21</v>
      </c>
      <c r="J6803" t="s">
        <v>113</v>
      </c>
      <c r="K6803" t="s">
        <v>90</v>
      </c>
      <c r="L6803" s="46">
        <v>2407</v>
      </c>
      <c r="M6803" s="46">
        <v>36</v>
      </c>
      <c r="N6803" s="46">
        <v>34.4</v>
      </c>
      <c r="O6803" s="46">
        <v>114</v>
      </c>
      <c r="P6803" s="46">
        <f t="shared" si="779"/>
        <v>1</v>
      </c>
      <c r="R6803" s="67" t="s">
        <v>3041</v>
      </c>
      <c r="S6803" s="67">
        <f>COUNTIF(Y$2:$Y$100,R6803)</f>
        <v>0</v>
      </c>
      <c r="V6803" s="67">
        <f t="shared" si="783"/>
        <v>0</v>
      </c>
      <c r="X6803"/>
      <c r="Y6803" s="67" t="str">
        <f t="shared" si="777"/>
        <v xml:space="preserve"> </v>
      </c>
      <c r="AB6803" t="s">
        <v>90</v>
      </c>
      <c r="AC6803" s="46">
        <v>2407</v>
      </c>
      <c r="AD6803" s="46">
        <v>36</v>
      </c>
      <c r="AE6803" s="46">
        <v>34.4</v>
      </c>
      <c r="AF6803" s="46">
        <v>114</v>
      </c>
      <c r="AH6803" s="70" t="str">
        <f t="shared" si="780"/>
        <v/>
      </c>
      <c r="AI6803" s="70" t="str">
        <f t="shared" si="781"/>
        <v/>
      </c>
      <c r="AJ6803" s="70" t="str">
        <f t="shared" si="782"/>
        <v>X</v>
      </c>
      <c r="AK6803" s="70" t="str" cm="1">
        <f t="array" ref="AK6803">_xlfn.IFS(AH6803&lt;&gt;"","1",AI6803&lt;&gt;"","2",AJ6803&lt;&gt;"","3")</f>
        <v>3</v>
      </c>
    </row>
    <row r="6804" spans="1:37" x14ac:dyDescent="0.25">
      <c r="A6804" t="s">
        <v>256</v>
      </c>
      <c r="B6804" t="s">
        <v>353</v>
      </c>
      <c r="C6804" s="67" t="str">
        <f t="shared" si="778"/>
        <v>Olivia Grothaus</v>
      </c>
      <c r="D6804" s="71" t="str" cm="1">
        <f t="array" ref="D6804">_xlfn.IFS(AK6804="1",CONCATENATE(C6804,"Regional"),AK6804="2",CONCATENATE(C6804,"Sectional"),AK6804="3",CONCATENATE(C6804,COUNTIF($C$1:C6804,C6804)))</f>
        <v>Olivia Grothaus11</v>
      </c>
      <c r="E6804" s="66">
        <v>45188.625</v>
      </c>
      <c r="F6804" t="s">
        <v>2543</v>
      </c>
      <c r="G6804" s="46">
        <v>39</v>
      </c>
      <c r="H6804" s="46">
        <v>43</v>
      </c>
      <c r="I6804" s="46">
        <v>1</v>
      </c>
      <c r="J6804" t="s">
        <v>151</v>
      </c>
      <c r="K6804" t="s">
        <v>2544</v>
      </c>
      <c r="L6804" s="46">
        <v>2523</v>
      </c>
      <c r="M6804" s="46">
        <v>36</v>
      </c>
      <c r="N6804" s="46">
        <v>34.6</v>
      </c>
      <c r="O6804" s="46">
        <v>126</v>
      </c>
      <c r="P6804" s="46">
        <f t="shared" si="779"/>
        <v>1</v>
      </c>
      <c r="R6804" s="67" t="s">
        <v>1200</v>
      </c>
      <c r="S6804" s="67">
        <f>COUNTIF(Y$2:$Y$100,R6804)</f>
        <v>0</v>
      </c>
      <c r="V6804" s="67">
        <f t="shared" si="783"/>
        <v>0</v>
      </c>
      <c r="X6804"/>
      <c r="Y6804" s="67" t="str">
        <f t="shared" si="777"/>
        <v xml:space="preserve"> </v>
      </c>
      <c r="AB6804" t="s">
        <v>2544</v>
      </c>
      <c r="AC6804" s="46">
        <v>2523</v>
      </c>
      <c r="AD6804" s="46">
        <v>36</v>
      </c>
      <c r="AE6804" s="46">
        <v>34.6</v>
      </c>
      <c r="AF6804" s="46">
        <v>126</v>
      </c>
      <c r="AH6804" s="70" t="str">
        <f t="shared" si="780"/>
        <v/>
      </c>
      <c r="AI6804" s="70" t="str">
        <f t="shared" si="781"/>
        <v/>
      </c>
      <c r="AJ6804" s="70" t="str">
        <f t="shared" si="782"/>
        <v>X</v>
      </c>
      <c r="AK6804" s="70" t="str" cm="1">
        <f t="array" ref="AK6804">_xlfn.IFS(AH6804&lt;&gt;"","1",AI6804&lt;&gt;"","2",AJ6804&lt;&gt;"","3")</f>
        <v>3</v>
      </c>
    </row>
    <row r="6805" spans="1:37" x14ac:dyDescent="0.25">
      <c r="A6805" t="s">
        <v>710</v>
      </c>
      <c r="B6805" t="s">
        <v>711</v>
      </c>
      <c r="C6805" s="67" t="str">
        <f t="shared" si="778"/>
        <v>Teckla Wahlstrand</v>
      </c>
      <c r="D6805" s="71" t="str" cm="1">
        <f t="array" ref="D6805">_xlfn.IFS(AK6805="1",CONCATENATE(C6805,"Regional"),AK6805="2",CONCATENATE(C6805,"Sectional"),AK6805="3",CONCATENATE(C6805,COUNTIF($C$1:C6805,C6805)))</f>
        <v>Teckla Wahlstrand12</v>
      </c>
      <c r="E6805" s="66">
        <v>45188.625</v>
      </c>
      <c r="F6805" t="s">
        <v>2543</v>
      </c>
      <c r="G6805" s="46">
        <v>39</v>
      </c>
      <c r="H6805" s="46">
        <v>43</v>
      </c>
      <c r="I6805" s="46">
        <v>1</v>
      </c>
      <c r="J6805" t="s">
        <v>151</v>
      </c>
      <c r="K6805" t="s">
        <v>2544</v>
      </c>
      <c r="L6805" s="46">
        <v>2523</v>
      </c>
      <c r="M6805" s="46">
        <v>36</v>
      </c>
      <c r="N6805" s="46">
        <v>34.6</v>
      </c>
      <c r="O6805" s="46">
        <v>126</v>
      </c>
      <c r="P6805" s="46">
        <f t="shared" si="779"/>
        <v>1</v>
      </c>
      <c r="R6805" s="67" t="s">
        <v>1310</v>
      </c>
      <c r="S6805" s="67">
        <f>COUNTIF(Y$2:$Y$100,R6805)</f>
        <v>0</v>
      </c>
      <c r="V6805" s="67">
        <f t="shared" si="783"/>
        <v>0</v>
      </c>
      <c r="X6805"/>
      <c r="Y6805" s="67" t="str">
        <f t="shared" si="777"/>
        <v xml:space="preserve"> </v>
      </c>
      <c r="AB6805" t="s">
        <v>2544</v>
      </c>
      <c r="AC6805" s="46">
        <v>2523</v>
      </c>
      <c r="AD6805" s="46">
        <v>36</v>
      </c>
      <c r="AE6805" s="46">
        <v>34.6</v>
      </c>
      <c r="AF6805" s="46">
        <v>126</v>
      </c>
      <c r="AH6805" s="70" t="str">
        <f t="shared" si="780"/>
        <v/>
      </c>
      <c r="AI6805" s="70" t="str">
        <f t="shared" si="781"/>
        <v/>
      </c>
      <c r="AJ6805" s="70" t="str">
        <f t="shared" si="782"/>
        <v>X</v>
      </c>
      <c r="AK6805" s="70" t="str" cm="1">
        <f t="array" ref="AK6805">_xlfn.IFS(AH6805&lt;&gt;"","1",AI6805&lt;&gt;"","2",AJ6805&lt;&gt;"","3")</f>
        <v>3</v>
      </c>
    </row>
    <row r="6806" spans="1:37" x14ac:dyDescent="0.25">
      <c r="A6806" t="s">
        <v>708</v>
      </c>
      <c r="B6806" t="s">
        <v>709</v>
      </c>
      <c r="C6806" s="67" t="str">
        <f t="shared" si="778"/>
        <v>McKenna Zignego</v>
      </c>
      <c r="D6806" s="71" t="str" cm="1">
        <f t="array" ref="D6806">_xlfn.IFS(AK6806="1",CONCATENATE(C6806,"Regional"),AK6806="2",CONCATENATE(C6806,"Sectional"),AK6806="3",CONCATENATE(C6806,COUNTIF($C$1:C6806,C6806)))</f>
        <v>McKenna Zignego11</v>
      </c>
      <c r="E6806" s="66">
        <v>45188.625</v>
      </c>
      <c r="F6806" t="s">
        <v>2543</v>
      </c>
      <c r="G6806" s="46">
        <v>39</v>
      </c>
      <c r="H6806" s="46">
        <v>43</v>
      </c>
      <c r="I6806" s="46">
        <v>1</v>
      </c>
      <c r="J6806" t="s">
        <v>151</v>
      </c>
      <c r="K6806" t="s">
        <v>2544</v>
      </c>
      <c r="L6806" s="46">
        <v>2523</v>
      </c>
      <c r="M6806" s="46">
        <v>36</v>
      </c>
      <c r="N6806" s="46">
        <v>34.6</v>
      </c>
      <c r="O6806" s="46">
        <v>126</v>
      </c>
      <c r="P6806" s="46">
        <f t="shared" si="779"/>
        <v>1</v>
      </c>
      <c r="R6806" s="67" t="s">
        <v>1309</v>
      </c>
      <c r="S6806" s="67">
        <f>COUNTIF(Y$2:$Y$100,R6806)</f>
        <v>0</v>
      </c>
      <c r="V6806" s="67">
        <f t="shared" si="783"/>
        <v>0</v>
      </c>
      <c r="X6806"/>
      <c r="Y6806" s="67" t="str">
        <f t="shared" si="777"/>
        <v xml:space="preserve"> </v>
      </c>
      <c r="AB6806" t="s">
        <v>2544</v>
      </c>
      <c r="AC6806" s="46">
        <v>2523</v>
      </c>
      <c r="AD6806" s="46">
        <v>36</v>
      </c>
      <c r="AE6806" s="46">
        <v>34.6</v>
      </c>
      <c r="AF6806" s="46">
        <v>126</v>
      </c>
      <c r="AH6806" s="70" t="str">
        <f t="shared" si="780"/>
        <v/>
      </c>
      <c r="AI6806" s="70" t="str">
        <f t="shared" si="781"/>
        <v/>
      </c>
      <c r="AJ6806" s="70" t="str">
        <f t="shared" si="782"/>
        <v>X</v>
      </c>
      <c r="AK6806" s="70" t="str" cm="1">
        <f t="array" ref="AK6806">_xlfn.IFS(AH6806&lt;&gt;"","1",AI6806&lt;&gt;"","2",AJ6806&lt;&gt;"","3")</f>
        <v>3</v>
      </c>
    </row>
    <row r="6807" spans="1:37" x14ac:dyDescent="0.25">
      <c r="A6807" t="s">
        <v>289</v>
      </c>
      <c r="B6807" t="s">
        <v>490</v>
      </c>
      <c r="C6807" s="67" t="str">
        <f t="shared" si="778"/>
        <v>Ellie Krueger</v>
      </c>
      <c r="D6807" s="71" t="str" cm="1">
        <f t="array" ref="D6807">_xlfn.IFS(AK6807="1",CONCATENATE(C6807,"Regional"),AK6807="2",CONCATENATE(C6807,"Sectional"),AK6807="3",CONCATENATE(C6807,COUNTIF($C$1:C6807,C6807)))</f>
        <v>Ellie Krueger11</v>
      </c>
      <c r="E6807" s="66">
        <v>45188.625</v>
      </c>
      <c r="F6807" t="s">
        <v>2543</v>
      </c>
      <c r="G6807" s="46">
        <v>39</v>
      </c>
      <c r="H6807" s="46">
        <v>43</v>
      </c>
      <c r="I6807" s="46">
        <v>1</v>
      </c>
      <c r="J6807" t="s">
        <v>151</v>
      </c>
      <c r="K6807" t="s">
        <v>2544</v>
      </c>
      <c r="L6807" s="46">
        <v>2523</v>
      </c>
      <c r="M6807" s="46">
        <v>36</v>
      </c>
      <c r="N6807" s="46">
        <v>34.6</v>
      </c>
      <c r="O6807" s="46">
        <v>126</v>
      </c>
      <c r="P6807" s="46">
        <f t="shared" si="779"/>
        <v>1</v>
      </c>
      <c r="R6807" s="67" t="s">
        <v>1204</v>
      </c>
      <c r="S6807" s="67">
        <f>COUNTIF(Y$2:$Y$100,R6807)</f>
        <v>0</v>
      </c>
      <c r="V6807" s="67">
        <f t="shared" si="783"/>
        <v>0</v>
      </c>
      <c r="X6807"/>
      <c r="Y6807" s="67" t="str">
        <f t="shared" si="777"/>
        <v xml:space="preserve"> </v>
      </c>
      <c r="AB6807" t="s">
        <v>2544</v>
      </c>
      <c r="AC6807" s="46">
        <v>2523</v>
      </c>
      <c r="AD6807" s="46">
        <v>36</v>
      </c>
      <c r="AE6807" s="46">
        <v>34.6</v>
      </c>
      <c r="AF6807" s="46">
        <v>126</v>
      </c>
      <c r="AH6807" s="70" t="str">
        <f t="shared" si="780"/>
        <v/>
      </c>
      <c r="AI6807" s="70" t="str">
        <f t="shared" si="781"/>
        <v/>
      </c>
      <c r="AJ6807" s="70" t="str">
        <f t="shared" si="782"/>
        <v>X</v>
      </c>
      <c r="AK6807" s="70" t="str" cm="1">
        <f t="array" ref="AK6807">_xlfn.IFS(AH6807&lt;&gt;"","1",AI6807&lt;&gt;"","2",AJ6807&lt;&gt;"","3")</f>
        <v>3</v>
      </c>
    </row>
    <row r="6808" spans="1:37" x14ac:dyDescent="0.25">
      <c r="A6808" t="s">
        <v>519</v>
      </c>
      <c r="B6808" t="s">
        <v>520</v>
      </c>
      <c r="C6808" s="67" t="str">
        <f t="shared" si="778"/>
        <v>Mahlia McCane</v>
      </c>
      <c r="D6808" s="71" t="str" cm="1">
        <f t="array" ref="D6808">_xlfn.IFS(AK6808="1",CONCATENATE(C6808,"Regional"),AK6808="2",CONCATENATE(C6808,"Sectional"),AK6808="3",CONCATENATE(C6808,COUNTIF($C$1:C6808,C6808)))</f>
        <v>Mahlia McCane11</v>
      </c>
      <c r="E6808" s="66">
        <v>45188.625</v>
      </c>
      <c r="F6808" t="s">
        <v>2543</v>
      </c>
      <c r="G6808" s="46">
        <v>39</v>
      </c>
      <c r="H6808" s="46">
        <v>44</v>
      </c>
      <c r="I6808" s="46">
        <v>5</v>
      </c>
      <c r="J6808" t="s">
        <v>151</v>
      </c>
      <c r="K6808" t="s">
        <v>2544</v>
      </c>
      <c r="L6808" s="46">
        <v>2523</v>
      </c>
      <c r="M6808" s="46">
        <v>36</v>
      </c>
      <c r="N6808" s="46">
        <v>34.6</v>
      </c>
      <c r="O6808" s="46">
        <v>126</v>
      </c>
      <c r="P6808" s="46">
        <f t="shared" si="779"/>
        <v>1</v>
      </c>
      <c r="R6808" s="67" t="s">
        <v>1197</v>
      </c>
      <c r="S6808" s="67">
        <f>COUNTIF(Y$2:$Y$100,R6808)</f>
        <v>0</v>
      </c>
      <c r="V6808" s="67">
        <f t="shared" si="783"/>
        <v>0</v>
      </c>
      <c r="X6808"/>
      <c r="Y6808" s="67" t="str">
        <f t="shared" si="777"/>
        <v xml:space="preserve"> </v>
      </c>
      <c r="AB6808" t="s">
        <v>2544</v>
      </c>
      <c r="AC6808" s="46">
        <v>2523</v>
      </c>
      <c r="AD6808" s="46">
        <v>36</v>
      </c>
      <c r="AE6808" s="46">
        <v>34.6</v>
      </c>
      <c r="AF6808" s="46">
        <v>126</v>
      </c>
      <c r="AH6808" s="70" t="str">
        <f t="shared" si="780"/>
        <v/>
      </c>
      <c r="AI6808" s="70" t="str">
        <f t="shared" si="781"/>
        <v/>
      </c>
      <c r="AJ6808" s="70" t="str">
        <f t="shared" si="782"/>
        <v>X</v>
      </c>
      <c r="AK6808" s="70" t="str" cm="1">
        <f t="array" ref="AK6808">_xlfn.IFS(AH6808&lt;&gt;"","1",AI6808&lt;&gt;"","2",AJ6808&lt;&gt;"","3")</f>
        <v>3</v>
      </c>
    </row>
    <row r="6809" spans="1:37" x14ac:dyDescent="0.25">
      <c r="A6809" t="s">
        <v>525</v>
      </c>
      <c r="B6809" t="s">
        <v>362</v>
      </c>
      <c r="C6809" s="67" t="str">
        <f t="shared" si="778"/>
        <v>Emma Eastep</v>
      </c>
      <c r="D6809" s="71" t="str" cm="1">
        <f t="array" ref="D6809">_xlfn.IFS(AK6809="1",CONCATENATE(C6809,"Regional"),AK6809="2",CONCATENATE(C6809,"Sectional"),AK6809="3",CONCATENATE(C6809,COUNTIF($C$1:C6809,C6809)))</f>
        <v>Emma Eastep10</v>
      </c>
      <c r="E6809" s="66">
        <v>45188.625</v>
      </c>
      <c r="F6809" t="s">
        <v>2543</v>
      </c>
      <c r="G6809" s="46">
        <v>39</v>
      </c>
      <c r="H6809" s="46">
        <v>44</v>
      </c>
      <c r="I6809" s="46">
        <v>5</v>
      </c>
      <c r="J6809" t="s">
        <v>151</v>
      </c>
      <c r="K6809" t="s">
        <v>2544</v>
      </c>
      <c r="L6809" s="46">
        <v>2523</v>
      </c>
      <c r="M6809" s="46">
        <v>36</v>
      </c>
      <c r="N6809" s="46">
        <v>34.6</v>
      </c>
      <c r="O6809" s="46">
        <v>126</v>
      </c>
      <c r="P6809" s="46">
        <f t="shared" si="779"/>
        <v>1</v>
      </c>
      <c r="R6809" s="67" t="s">
        <v>1201</v>
      </c>
      <c r="S6809" s="67">
        <f>COUNTIF(Y$2:$Y$100,R6809)</f>
        <v>0</v>
      </c>
      <c r="V6809" s="67">
        <f t="shared" si="783"/>
        <v>0</v>
      </c>
      <c r="X6809"/>
      <c r="Y6809" s="67" t="str">
        <f t="shared" si="777"/>
        <v xml:space="preserve"> </v>
      </c>
      <c r="AB6809" t="s">
        <v>2544</v>
      </c>
      <c r="AC6809" s="46">
        <v>2523</v>
      </c>
      <c r="AD6809" s="46">
        <v>36</v>
      </c>
      <c r="AE6809" s="46">
        <v>34.6</v>
      </c>
      <c r="AF6809" s="46">
        <v>126</v>
      </c>
      <c r="AH6809" s="70" t="str">
        <f t="shared" si="780"/>
        <v/>
      </c>
      <c r="AI6809" s="70" t="str">
        <f t="shared" si="781"/>
        <v/>
      </c>
      <c r="AJ6809" s="70" t="str">
        <f t="shared" si="782"/>
        <v>X</v>
      </c>
      <c r="AK6809" s="70" t="str" cm="1">
        <f t="array" ref="AK6809">_xlfn.IFS(AH6809&lt;&gt;"","1",AI6809&lt;&gt;"","2",AJ6809&lt;&gt;"","3")</f>
        <v>3</v>
      </c>
    </row>
    <row r="6810" spans="1:37" x14ac:dyDescent="0.25">
      <c r="A6810" t="s">
        <v>1965</v>
      </c>
      <c r="B6810" t="s">
        <v>740</v>
      </c>
      <c r="C6810" s="67" t="str">
        <f t="shared" si="778"/>
        <v>Lydia Duffey</v>
      </c>
      <c r="D6810" s="71" t="str" cm="1">
        <f t="array" ref="D6810">_xlfn.IFS(AK6810="1",CONCATENATE(C6810,"Regional"),AK6810="2",CONCATENATE(C6810,"Sectional"),AK6810="3",CONCATENATE(C6810,COUNTIF($C$1:C6810,C6810)))</f>
        <v>Lydia Duffey6</v>
      </c>
      <c r="E6810" s="66">
        <v>45188.625</v>
      </c>
      <c r="F6810" t="s">
        <v>2543</v>
      </c>
      <c r="G6810" s="46">
        <v>39</v>
      </c>
      <c r="H6810" s="46">
        <v>47</v>
      </c>
      <c r="I6810" s="46">
        <v>7</v>
      </c>
      <c r="J6810" t="s">
        <v>151</v>
      </c>
      <c r="K6810" t="s">
        <v>2544</v>
      </c>
      <c r="L6810" s="46">
        <v>2523</v>
      </c>
      <c r="M6810" s="46">
        <v>36</v>
      </c>
      <c r="N6810" s="46">
        <v>34.6</v>
      </c>
      <c r="O6810" s="46">
        <v>126</v>
      </c>
      <c r="P6810" s="46">
        <f t="shared" si="779"/>
        <v>1</v>
      </c>
      <c r="R6810" s="67" t="s">
        <v>2984</v>
      </c>
      <c r="S6810" s="67">
        <f>COUNTIF(Y$2:$Y$100,R6810)</f>
        <v>0</v>
      </c>
      <c r="V6810" s="67">
        <f t="shared" si="783"/>
        <v>0</v>
      </c>
      <c r="X6810"/>
      <c r="Y6810" s="67" t="str">
        <f t="shared" si="777"/>
        <v xml:space="preserve"> </v>
      </c>
      <c r="AB6810" t="s">
        <v>2544</v>
      </c>
      <c r="AC6810" s="46">
        <v>2523</v>
      </c>
      <c r="AD6810" s="46">
        <v>36</v>
      </c>
      <c r="AE6810" s="46">
        <v>34.6</v>
      </c>
      <c r="AF6810" s="46">
        <v>126</v>
      </c>
      <c r="AH6810" s="70" t="str">
        <f t="shared" si="780"/>
        <v/>
      </c>
      <c r="AI6810" s="70" t="str">
        <f t="shared" si="781"/>
        <v/>
      </c>
      <c r="AJ6810" s="70" t="str">
        <f t="shared" si="782"/>
        <v>X</v>
      </c>
      <c r="AK6810" s="70" t="str" cm="1">
        <f t="array" ref="AK6810">_xlfn.IFS(AH6810&lt;&gt;"","1",AI6810&lt;&gt;"","2",AJ6810&lt;&gt;"","3")</f>
        <v>3</v>
      </c>
    </row>
    <row r="6811" spans="1:37" x14ac:dyDescent="0.25">
      <c r="A6811" t="s">
        <v>351</v>
      </c>
      <c r="B6811" t="s">
        <v>217</v>
      </c>
      <c r="C6811" s="67" t="str">
        <f t="shared" si="778"/>
        <v>Riley Schmidt</v>
      </c>
      <c r="D6811" s="71" t="str" cm="1">
        <f t="array" ref="D6811">_xlfn.IFS(AK6811="1",CONCATENATE(C6811,"Regional"),AK6811="2",CONCATENATE(C6811,"Sectional"),AK6811="3",CONCATENATE(C6811,COUNTIF($C$1:C6811,C6811)))</f>
        <v>Riley Schmidt6</v>
      </c>
      <c r="E6811" s="66">
        <v>45188.625</v>
      </c>
      <c r="F6811" t="s">
        <v>2543</v>
      </c>
      <c r="G6811" s="46">
        <v>39</v>
      </c>
      <c r="H6811" s="46">
        <v>48</v>
      </c>
      <c r="I6811" s="46">
        <v>8</v>
      </c>
      <c r="J6811" t="s">
        <v>151</v>
      </c>
      <c r="K6811" t="s">
        <v>2544</v>
      </c>
      <c r="L6811" s="46">
        <v>2523</v>
      </c>
      <c r="M6811" s="46">
        <v>36</v>
      </c>
      <c r="N6811" s="46">
        <v>34.6</v>
      </c>
      <c r="O6811" s="46">
        <v>126</v>
      </c>
      <c r="P6811" s="46">
        <f t="shared" si="779"/>
        <v>1</v>
      </c>
      <c r="R6811" s="67" t="s">
        <v>391</v>
      </c>
      <c r="S6811" s="67">
        <f>COUNTIF(Y$2:$Y$100,R6811)</f>
        <v>0</v>
      </c>
      <c r="V6811" s="67">
        <f t="shared" si="783"/>
        <v>0</v>
      </c>
      <c r="X6811"/>
      <c r="Y6811" s="67" t="str">
        <f t="shared" si="777"/>
        <v xml:space="preserve"> </v>
      </c>
      <c r="AB6811" t="s">
        <v>2544</v>
      </c>
      <c r="AC6811" s="46">
        <v>2523</v>
      </c>
      <c r="AD6811" s="46">
        <v>36</v>
      </c>
      <c r="AE6811" s="46">
        <v>34.6</v>
      </c>
      <c r="AF6811" s="46">
        <v>126</v>
      </c>
      <c r="AH6811" s="70" t="str">
        <f t="shared" si="780"/>
        <v/>
      </c>
      <c r="AI6811" s="70" t="str">
        <f t="shared" si="781"/>
        <v/>
      </c>
      <c r="AJ6811" s="70" t="str">
        <f t="shared" si="782"/>
        <v>X</v>
      </c>
      <c r="AK6811" s="70" t="str" cm="1">
        <f t="array" ref="AK6811">_xlfn.IFS(AH6811&lt;&gt;"","1",AI6811&lt;&gt;"","2",AJ6811&lt;&gt;"","3")</f>
        <v>3</v>
      </c>
    </row>
    <row r="6812" spans="1:37" x14ac:dyDescent="0.25">
      <c r="A6812" t="s">
        <v>1752</v>
      </c>
      <c r="B6812" t="s">
        <v>907</v>
      </c>
      <c r="C6812" s="67" t="str">
        <f t="shared" si="778"/>
        <v>Hailey Goodman</v>
      </c>
      <c r="D6812" s="71" t="str" cm="1">
        <f t="array" ref="D6812">_xlfn.IFS(AK6812="1",CONCATENATE(C6812,"Regional"),AK6812="2",CONCATENATE(C6812,"Sectional"),AK6812="3",CONCATENATE(C6812,COUNTIF($C$1:C6812,C6812)))</f>
        <v>Hailey Goodman10</v>
      </c>
      <c r="E6812" s="66">
        <v>45188.625</v>
      </c>
      <c r="F6812" t="s">
        <v>2543</v>
      </c>
      <c r="G6812" s="46">
        <v>39</v>
      </c>
      <c r="H6812" s="46">
        <v>48</v>
      </c>
      <c r="I6812" s="46">
        <v>8</v>
      </c>
      <c r="J6812" t="s">
        <v>151</v>
      </c>
      <c r="K6812" t="s">
        <v>2544</v>
      </c>
      <c r="L6812" s="46">
        <v>2523</v>
      </c>
      <c r="M6812" s="46">
        <v>36</v>
      </c>
      <c r="N6812" s="46">
        <v>34.6</v>
      </c>
      <c r="O6812" s="46">
        <v>126</v>
      </c>
      <c r="P6812" s="46">
        <f t="shared" si="779"/>
        <v>1</v>
      </c>
      <c r="R6812" s="67" t="s">
        <v>2760</v>
      </c>
      <c r="S6812" s="67">
        <f>COUNTIF(Y$2:$Y$100,R6812)</f>
        <v>0</v>
      </c>
      <c r="V6812" s="67">
        <f t="shared" si="783"/>
        <v>0</v>
      </c>
      <c r="X6812"/>
      <c r="Y6812" s="67" t="str">
        <f t="shared" si="777"/>
        <v xml:space="preserve"> </v>
      </c>
      <c r="AB6812" t="s">
        <v>2544</v>
      </c>
      <c r="AC6812" s="46">
        <v>2523</v>
      </c>
      <c r="AD6812" s="46">
        <v>36</v>
      </c>
      <c r="AE6812" s="46">
        <v>34.6</v>
      </c>
      <c r="AF6812" s="46">
        <v>126</v>
      </c>
      <c r="AH6812" s="70" t="str">
        <f t="shared" si="780"/>
        <v/>
      </c>
      <c r="AI6812" s="70" t="str">
        <f t="shared" si="781"/>
        <v/>
      </c>
      <c r="AJ6812" s="70" t="str">
        <f t="shared" si="782"/>
        <v>X</v>
      </c>
      <c r="AK6812" s="70" t="str" cm="1">
        <f t="array" ref="AK6812">_xlfn.IFS(AH6812&lt;&gt;"","1",AI6812&lt;&gt;"","2",AJ6812&lt;&gt;"","3")</f>
        <v>3</v>
      </c>
    </row>
    <row r="6813" spans="1:37" x14ac:dyDescent="0.25">
      <c r="A6813" t="s">
        <v>702</v>
      </c>
      <c r="B6813" t="s">
        <v>622</v>
      </c>
      <c r="C6813" s="67" t="str">
        <f t="shared" si="778"/>
        <v>Samantha Halle</v>
      </c>
      <c r="D6813" s="71" t="str" cm="1">
        <f t="array" ref="D6813">_xlfn.IFS(AK6813="1",CONCATENATE(C6813,"Regional"),AK6813="2",CONCATENATE(C6813,"Sectional"),AK6813="3",CONCATENATE(C6813,COUNTIF($C$1:C6813,C6813)))</f>
        <v>Samantha Halle10</v>
      </c>
      <c r="E6813" s="66">
        <v>45188.625</v>
      </c>
      <c r="F6813" t="s">
        <v>2543</v>
      </c>
      <c r="G6813" s="46">
        <v>39</v>
      </c>
      <c r="H6813" s="46">
        <v>48</v>
      </c>
      <c r="I6813" s="46">
        <v>8</v>
      </c>
      <c r="J6813" t="s">
        <v>151</v>
      </c>
      <c r="K6813" t="s">
        <v>2544</v>
      </c>
      <c r="L6813" s="46">
        <v>2523</v>
      </c>
      <c r="M6813" s="46">
        <v>36</v>
      </c>
      <c r="N6813" s="46">
        <v>34.6</v>
      </c>
      <c r="O6813" s="46">
        <v>126</v>
      </c>
      <c r="P6813" s="46">
        <f t="shared" si="779"/>
        <v>1</v>
      </c>
      <c r="R6813" s="67" t="s">
        <v>2759</v>
      </c>
      <c r="S6813" s="67">
        <f>COUNTIF(Y$2:$Y$100,R6813)</f>
        <v>0</v>
      </c>
      <c r="V6813" s="67">
        <f t="shared" si="783"/>
        <v>0</v>
      </c>
      <c r="X6813"/>
      <c r="Y6813" s="67" t="str">
        <f t="shared" si="777"/>
        <v xml:space="preserve"> </v>
      </c>
      <c r="AB6813" t="s">
        <v>2544</v>
      </c>
      <c r="AC6813" s="46">
        <v>2523</v>
      </c>
      <c r="AD6813" s="46">
        <v>36</v>
      </c>
      <c r="AE6813" s="46">
        <v>34.6</v>
      </c>
      <c r="AF6813" s="46">
        <v>126</v>
      </c>
      <c r="AH6813" s="70" t="str">
        <f t="shared" si="780"/>
        <v/>
      </c>
      <c r="AI6813" s="70" t="str">
        <f t="shared" si="781"/>
        <v/>
      </c>
      <c r="AJ6813" s="70" t="str">
        <f t="shared" si="782"/>
        <v>X</v>
      </c>
      <c r="AK6813" s="70" t="str" cm="1">
        <f t="array" ref="AK6813">_xlfn.IFS(AH6813&lt;&gt;"","1",AI6813&lt;&gt;"","2",AJ6813&lt;&gt;"","3")</f>
        <v>3</v>
      </c>
    </row>
    <row r="6814" spans="1:37" x14ac:dyDescent="0.25">
      <c r="A6814" t="s">
        <v>292</v>
      </c>
      <c r="B6814" t="s">
        <v>535</v>
      </c>
      <c r="C6814" s="67" t="str">
        <f t="shared" si="778"/>
        <v>Rachel Kurth</v>
      </c>
      <c r="D6814" s="71" t="str" cm="1">
        <f t="array" ref="D6814">_xlfn.IFS(AK6814="1",CONCATENATE(C6814,"Regional"),AK6814="2",CONCATENATE(C6814,"Sectional"),AK6814="3",CONCATENATE(C6814,COUNTIF($C$1:C6814,C6814)))</f>
        <v>Rachel Kurth12</v>
      </c>
      <c r="E6814" s="66">
        <v>45188.625</v>
      </c>
      <c r="F6814" t="s">
        <v>2543</v>
      </c>
      <c r="G6814" s="46">
        <v>39</v>
      </c>
      <c r="H6814" s="46">
        <v>48</v>
      </c>
      <c r="I6814" s="46">
        <v>8</v>
      </c>
      <c r="J6814" t="s">
        <v>151</v>
      </c>
      <c r="K6814" t="s">
        <v>2544</v>
      </c>
      <c r="L6814" s="46">
        <v>2523</v>
      </c>
      <c r="M6814" s="46">
        <v>36</v>
      </c>
      <c r="N6814" s="46">
        <v>34.6</v>
      </c>
      <c r="O6814" s="46">
        <v>126</v>
      </c>
      <c r="P6814" s="46">
        <f t="shared" si="779"/>
        <v>1</v>
      </c>
      <c r="R6814" s="67" t="s">
        <v>1207</v>
      </c>
      <c r="S6814" s="67">
        <f>COUNTIF(Y$2:$Y$100,R6814)</f>
        <v>0</v>
      </c>
      <c r="V6814" s="67">
        <f t="shared" si="783"/>
        <v>0</v>
      </c>
      <c r="X6814"/>
      <c r="Y6814" s="67" t="str">
        <f t="shared" si="777"/>
        <v xml:space="preserve"> </v>
      </c>
      <c r="AB6814" t="s">
        <v>2544</v>
      </c>
      <c r="AC6814" s="46">
        <v>2523</v>
      </c>
      <c r="AD6814" s="46">
        <v>36</v>
      </c>
      <c r="AE6814" s="46">
        <v>34.6</v>
      </c>
      <c r="AF6814" s="46">
        <v>126</v>
      </c>
      <c r="AH6814" s="70" t="str">
        <f t="shared" si="780"/>
        <v/>
      </c>
      <c r="AI6814" s="70" t="str">
        <f t="shared" si="781"/>
        <v/>
      </c>
      <c r="AJ6814" s="70" t="str">
        <f t="shared" si="782"/>
        <v>X</v>
      </c>
      <c r="AK6814" s="70" t="str" cm="1">
        <f t="array" ref="AK6814">_xlfn.IFS(AH6814&lt;&gt;"","1",AI6814&lt;&gt;"","2",AJ6814&lt;&gt;"","3")</f>
        <v>3</v>
      </c>
    </row>
    <row r="6815" spans="1:37" x14ac:dyDescent="0.25">
      <c r="A6815" t="s">
        <v>3396</v>
      </c>
      <c r="B6815" t="s">
        <v>380</v>
      </c>
      <c r="C6815" s="67" t="str">
        <f t="shared" si="778"/>
        <v>Amelia Brinkman</v>
      </c>
      <c r="D6815" s="71" t="str" cm="1">
        <f t="array" ref="D6815">_xlfn.IFS(AK6815="1",CONCATENATE(C6815,"Regional"),AK6815="2",CONCATENATE(C6815,"Sectional"),AK6815="3",CONCATENATE(C6815,COUNTIF($C$1:C6815,C6815)))</f>
        <v>Amelia Brinkman9</v>
      </c>
      <c r="E6815" s="66">
        <v>45188.625</v>
      </c>
      <c r="F6815" t="s">
        <v>2543</v>
      </c>
      <c r="G6815" s="46">
        <v>39</v>
      </c>
      <c r="H6815" s="46">
        <v>49</v>
      </c>
      <c r="I6815" s="46">
        <v>12</v>
      </c>
      <c r="J6815" t="s">
        <v>151</v>
      </c>
      <c r="K6815" t="s">
        <v>2544</v>
      </c>
      <c r="L6815" s="46">
        <v>2523</v>
      </c>
      <c r="M6815" s="46">
        <v>36</v>
      </c>
      <c r="N6815" s="46">
        <v>34.6</v>
      </c>
      <c r="O6815" s="46">
        <v>126</v>
      </c>
      <c r="P6815" s="46">
        <f t="shared" si="779"/>
        <v>1</v>
      </c>
      <c r="R6815" s="67" t="s">
        <v>3525</v>
      </c>
      <c r="S6815" s="67">
        <f>COUNTIF(Y$2:$Y$100,R6815)</f>
        <v>0</v>
      </c>
      <c r="V6815" s="67">
        <f t="shared" si="783"/>
        <v>0</v>
      </c>
      <c r="X6815"/>
      <c r="Y6815" s="67" t="str">
        <f t="shared" si="777"/>
        <v xml:space="preserve"> </v>
      </c>
      <c r="AB6815" t="s">
        <v>2544</v>
      </c>
      <c r="AC6815" s="46">
        <v>2523</v>
      </c>
      <c r="AD6815" s="46">
        <v>36</v>
      </c>
      <c r="AE6815" s="46">
        <v>34.6</v>
      </c>
      <c r="AF6815" s="46">
        <v>126</v>
      </c>
      <c r="AH6815" s="70" t="str">
        <f t="shared" si="780"/>
        <v/>
      </c>
      <c r="AI6815" s="70" t="str">
        <f t="shared" si="781"/>
        <v/>
      </c>
      <c r="AJ6815" s="70" t="str">
        <f t="shared" si="782"/>
        <v>X</v>
      </c>
      <c r="AK6815" s="70" t="str" cm="1">
        <f t="array" ref="AK6815">_xlfn.IFS(AH6815&lt;&gt;"","1",AI6815&lt;&gt;"","2",AJ6815&lt;&gt;"","3")</f>
        <v>3</v>
      </c>
    </row>
    <row r="6816" spans="1:37" x14ac:dyDescent="0.25">
      <c r="A6816" t="s">
        <v>1755</v>
      </c>
      <c r="B6816" t="s">
        <v>1756</v>
      </c>
      <c r="C6816" s="67" t="str">
        <f t="shared" si="778"/>
        <v>Nathalie Rotsaert</v>
      </c>
      <c r="D6816" s="71" t="str" cm="1">
        <f t="array" ref="D6816">_xlfn.IFS(AK6816="1",CONCATENATE(C6816,"Regional"),AK6816="2",CONCATENATE(C6816,"Sectional"),AK6816="3",CONCATENATE(C6816,COUNTIF($C$1:C6816,C6816)))</f>
        <v>Nathalie Rotsaert9</v>
      </c>
      <c r="E6816" s="66">
        <v>45188.625</v>
      </c>
      <c r="F6816" t="s">
        <v>2543</v>
      </c>
      <c r="G6816" s="46">
        <v>39</v>
      </c>
      <c r="H6816" s="46">
        <v>49</v>
      </c>
      <c r="I6816" s="46">
        <v>12</v>
      </c>
      <c r="J6816" t="s">
        <v>151</v>
      </c>
      <c r="K6816" t="s">
        <v>2544</v>
      </c>
      <c r="L6816" s="46">
        <v>2523</v>
      </c>
      <c r="M6816" s="46">
        <v>36</v>
      </c>
      <c r="N6816" s="46">
        <v>34.6</v>
      </c>
      <c r="O6816" s="46">
        <v>126</v>
      </c>
      <c r="P6816" s="46">
        <f t="shared" si="779"/>
        <v>1</v>
      </c>
      <c r="R6816" s="67" t="s">
        <v>2762</v>
      </c>
      <c r="S6816" s="67">
        <f>COUNTIF(Y$2:$Y$100,R6816)</f>
        <v>0</v>
      </c>
      <c r="V6816" s="67">
        <f t="shared" si="783"/>
        <v>0</v>
      </c>
      <c r="X6816"/>
      <c r="Y6816" s="67" t="str">
        <f t="shared" si="777"/>
        <v xml:space="preserve"> </v>
      </c>
      <c r="AB6816" t="s">
        <v>2544</v>
      </c>
      <c r="AC6816" s="46">
        <v>2523</v>
      </c>
      <c r="AD6816" s="46">
        <v>36</v>
      </c>
      <c r="AE6816" s="46">
        <v>34.6</v>
      </c>
      <c r="AF6816" s="46">
        <v>126</v>
      </c>
      <c r="AH6816" s="70" t="str">
        <f t="shared" si="780"/>
        <v/>
      </c>
      <c r="AI6816" s="70" t="str">
        <f t="shared" si="781"/>
        <v/>
      </c>
      <c r="AJ6816" s="70" t="str">
        <f t="shared" si="782"/>
        <v>X</v>
      </c>
      <c r="AK6816" s="70" t="str" cm="1">
        <f t="array" ref="AK6816">_xlfn.IFS(AH6816&lt;&gt;"","1",AI6816&lt;&gt;"","2",AJ6816&lt;&gt;"","3")</f>
        <v>3</v>
      </c>
    </row>
    <row r="6817" spans="1:37" x14ac:dyDescent="0.25">
      <c r="A6817" t="s">
        <v>521</v>
      </c>
      <c r="B6817" t="s">
        <v>416</v>
      </c>
      <c r="C6817" s="67" t="str">
        <f t="shared" si="778"/>
        <v>Sarah Chaffee</v>
      </c>
      <c r="D6817" s="71" t="str" cm="1">
        <f t="array" ref="D6817">_xlfn.IFS(AK6817="1",CONCATENATE(C6817,"Regional"),AK6817="2",CONCATENATE(C6817,"Sectional"),AK6817="3",CONCATENATE(C6817,COUNTIF($C$1:C6817,C6817)))</f>
        <v>Sarah Chaffee11</v>
      </c>
      <c r="E6817" s="66">
        <v>45188.625</v>
      </c>
      <c r="F6817" t="s">
        <v>2543</v>
      </c>
      <c r="G6817" s="46">
        <v>39</v>
      </c>
      <c r="H6817" s="46">
        <v>49</v>
      </c>
      <c r="I6817" s="46">
        <v>12</v>
      </c>
      <c r="J6817" t="s">
        <v>151</v>
      </c>
      <c r="K6817" t="s">
        <v>2544</v>
      </c>
      <c r="L6817" s="46">
        <v>2523</v>
      </c>
      <c r="M6817" s="46">
        <v>36</v>
      </c>
      <c r="N6817" s="46">
        <v>34.6</v>
      </c>
      <c r="O6817" s="46">
        <v>126</v>
      </c>
      <c r="P6817" s="46">
        <f t="shared" si="779"/>
        <v>1</v>
      </c>
      <c r="R6817" s="67" t="s">
        <v>1198</v>
      </c>
      <c r="S6817" s="67">
        <f>COUNTIF(Y$2:$Y$100,R6817)</f>
        <v>0</v>
      </c>
      <c r="V6817" s="67">
        <f t="shared" si="783"/>
        <v>0</v>
      </c>
      <c r="X6817"/>
      <c r="Y6817" s="67" t="str">
        <f t="shared" si="777"/>
        <v xml:space="preserve"> </v>
      </c>
      <c r="AB6817" t="s">
        <v>2544</v>
      </c>
      <c r="AC6817" s="46">
        <v>2523</v>
      </c>
      <c r="AD6817" s="46">
        <v>36</v>
      </c>
      <c r="AE6817" s="46">
        <v>34.6</v>
      </c>
      <c r="AF6817" s="46">
        <v>126</v>
      </c>
      <c r="AH6817" s="70" t="str">
        <f t="shared" si="780"/>
        <v/>
      </c>
      <c r="AI6817" s="70" t="str">
        <f t="shared" si="781"/>
        <v/>
      </c>
      <c r="AJ6817" s="70" t="str">
        <f t="shared" si="782"/>
        <v>X</v>
      </c>
      <c r="AK6817" s="70" t="str" cm="1">
        <f t="array" ref="AK6817">_xlfn.IFS(AH6817&lt;&gt;"","1",AI6817&lt;&gt;"","2",AJ6817&lt;&gt;"","3")</f>
        <v>3</v>
      </c>
    </row>
    <row r="6818" spans="1:37" x14ac:dyDescent="0.25">
      <c r="A6818" t="s">
        <v>534</v>
      </c>
      <c r="B6818" t="s">
        <v>653</v>
      </c>
      <c r="C6818" s="67" t="str">
        <f t="shared" si="778"/>
        <v>Addy Seaholm</v>
      </c>
      <c r="D6818" s="71" t="str" cm="1">
        <f t="array" ref="D6818">_xlfn.IFS(AK6818="1",CONCATENATE(C6818,"Regional"),AK6818="2",CONCATENATE(C6818,"Sectional"),AK6818="3",CONCATENATE(C6818,COUNTIF($C$1:C6818,C6818)))</f>
        <v>Addy Seaholm11</v>
      </c>
      <c r="E6818" s="66">
        <v>45188.625</v>
      </c>
      <c r="F6818" t="s">
        <v>2543</v>
      </c>
      <c r="G6818" s="46">
        <v>39</v>
      </c>
      <c r="H6818" s="46">
        <v>50</v>
      </c>
      <c r="I6818" s="46">
        <v>15</v>
      </c>
      <c r="J6818" t="s">
        <v>151</v>
      </c>
      <c r="K6818" t="s">
        <v>2544</v>
      </c>
      <c r="L6818" s="46">
        <v>2523</v>
      </c>
      <c r="M6818" s="46">
        <v>36</v>
      </c>
      <c r="N6818" s="46">
        <v>34.6</v>
      </c>
      <c r="O6818" s="46">
        <v>126</v>
      </c>
      <c r="P6818" s="46">
        <f t="shared" si="779"/>
        <v>1</v>
      </c>
      <c r="R6818" s="67" t="s">
        <v>2757</v>
      </c>
      <c r="S6818" s="67">
        <f>COUNTIF(Y$2:$Y$100,R6818)</f>
        <v>0</v>
      </c>
      <c r="V6818" s="67">
        <f t="shared" si="783"/>
        <v>0</v>
      </c>
      <c r="X6818"/>
      <c r="Y6818" s="67" t="str">
        <f t="shared" si="777"/>
        <v xml:space="preserve"> </v>
      </c>
      <c r="AB6818" t="s">
        <v>2544</v>
      </c>
      <c r="AC6818" s="46">
        <v>2523</v>
      </c>
      <c r="AD6818" s="46">
        <v>36</v>
      </c>
      <c r="AE6818" s="46">
        <v>34.6</v>
      </c>
      <c r="AF6818" s="46">
        <v>126</v>
      </c>
      <c r="AH6818" s="70" t="str">
        <f t="shared" si="780"/>
        <v/>
      </c>
      <c r="AI6818" s="70" t="str">
        <f t="shared" si="781"/>
        <v/>
      </c>
      <c r="AJ6818" s="70" t="str">
        <f t="shared" si="782"/>
        <v>X</v>
      </c>
      <c r="AK6818" s="70" t="str" cm="1">
        <f t="array" ref="AK6818">_xlfn.IFS(AH6818&lt;&gt;"","1",AI6818&lt;&gt;"","2",AJ6818&lt;&gt;"","3")</f>
        <v>3</v>
      </c>
    </row>
    <row r="6819" spans="1:37" x14ac:dyDescent="0.25">
      <c r="A6819" t="s">
        <v>1751</v>
      </c>
      <c r="B6819" t="s">
        <v>253</v>
      </c>
      <c r="C6819" s="67" t="str">
        <f t="shared" si="778"/>
        <v>Lily Gies</v>
      </c>
      <c r="D6819" s="71" t="str" cm="1">
        <f t="array" ref="D6819">_xlfn.IFS(AK6819="1",CONCATENATE(C6819,"Regional"),AK6819="2",CONCATENATE(C6819,"Sectional"),AK6819="3",CONCATENATE(C6819,COUNTIF($C$1:C6819,C6819)))</f>
        <v>Lily Gies11</v>
      </c>
      <c r="E6819" s="66">
        <v>45188.625</v>
      </c>
      <c r="F6819" t="s">
        <v>2543</v>
      </c>
      <c r="G6819" s="46">
        <v>39</v>
      </c>
      <c r="H6819" s="46">
        <v>50</v>
      </c>
      <c r="I6819" s="46">
        <v>15</v>
      </c>
      <c r="J6819" t="s">
        <v>151</v>
      </c>
      <c r="K6819" t="s">
        <v>2544</v>
      </c>
      <c r="L6819" s="46">
        <v>2523</v>
      </c>
      <c r="M6819" s="46">
        <v>36</v>
      </c>
      <c r="N6819" s="46">
        <v>34.6</v>
      </c>
      <c r="O6819" s="46">
        <v>126</v>
      </c>
      <c r="P6819" s="46">
        <f t="shared" si="779"/>
        <v>1</v>
      </c>
      <c r="R6819" s="67" t="s">
        <v>2758</v>
      </c>
      <c r="S6819" s="67">
        <f>COUNTIF(Y$2:$Y$100,R6819)</f>
        <v>0</v>
      </c>
      <c r="V6819" s="67">
        <f t="shared" si="783"/>
        <v>0</v>
      </c>
      <c r="X6819"/>
      <c r="Y6819" s="67" t="str">
        <f t="shared" si="777"/>
        <v xml:space="preserve"> </v>
      </c>
      <c r="AB6819" t="s">
        <v>2544</v>
      </c>
      <c r="AC6819" s="46">
        <v>2523</v>
      </c>
      <c r="AD6819" s="46">
        <v>36</v>
      </c>
      <c r="AE6819" s="46">
        <v>34.6</v>
      </c>
      <c r="AF6819" s="46">
        <v>126</v>
      </c>
      <c r="AH6819" s="70" t="str">
        <f t="shared" si="780"/>
        <v/>
      </c>
      <c r="AI6819" s="70" t="str">
        <f t="shared" si="781"/>
        <v/>
      </c>
      <c r="AJ6819" s="70" t="str">
        <f t="shared" si="782"/>
        <v>X</v>
      </c>
      <c r="AK6819" s="70" t="str" cm="1">
        <f t="array" ref="AK6819">_xlfn.IFS(AH6819&lt;&gt;"","1",AI6819&lt;&gt;"","2",AJ6819&lt;&gt;"","3")</f>
        <v>3</v>
      </c>
    </row>
    <row r="6820" spans="1:37" x14ac:dyDescent="0.25">
      <c r="A6820" t="s">
        <v>536</v>
      </c>
      <c r="B6820" t="s">
        <v>537</v>
      </c>
      <c r="C6820" s="67" t="str">
        <f t="shared" si="778"/>
        <v>Mariah Hull</v>
      </c>
      <c r="D6820" s="71" t="str" cm="1">
        <f t="array" ref="D6820">_xlfn.IFS(AK6820="1",CONCATENATE(C6820,"Regional"),AK6820="2",CONCATENATE(C6820,"Sectional"),AK6820="3",CONCATENATE(C6820,COUNTIF($C$1:C6820,C6820)))</f>
        <v>Mariah Hull10</v>
      </c>
      <c r="E6820" s="66">
        <v>45188.625</v>
      </c>
      <c r="F6820" t="s">
        <v>2543</v>
      </c>
      <c r="G6820" s="46">
        <v>39</v>
      </c>
      <c r="H6820" s="46">
        <v>51</v>
      </c>
      <c r="I6820" s="46">
        <v>17</v>
      </c>
      <c r="J6820" t="s">
        <v>151</v>
      </c>
      <c r="K6820" t="s">
        <v>2544</v>
      </c>
      <c r="L6820" s="46">
        <v>2523</v>
      </c>
      <c r="M6820" s="46">
        <v>36</v>
      </c>
      <c r="N6820" s="46">
        <v>34.6</v>
      </c>
      <c r="O6820" s="46">
        <v>126</v>
      </c>
      <c r="P6820" s="46">
        <f t="shared" si="779"/>
        <v>1</v>
      </c>
      <c r="R6820" s="67" t="s">
        <v>1208</v>
      </c>
      <c r="S6820" s="67">
        <f>COUNTIF(Y$2:$Y$100,R6820)</f>
        <v>0</v>
      </c>
      <c r="V6820" s="67">
        <f t="shared" si="783"/>
        <v>0</v>
      </c>
      <c r="X6820"/>
      <c r="Y6820" s="67" t="str">
        <f t="shared" si="777"/>
        <v xml:space="preserve"> </v>
      </c>
      <c r="AB6820" t="s">
        <v>2544</v>
      </c>
      <c r="AC6820" s="46">
        <v>2523</v>
      </c>
      <c r="AD6820" s="46">
        <v>36</v>
      </c>
      <c r="AE6820" s="46">
        <v>34.6</v>
      </c>
      <c r="AF6820" s="46">
        <v>126</v>
      </c>
      <c r="AH6820" s="70" t="str">
        <f t="shared" si="780"/>
        <v/>
      </c>
      <c r="AI6820" s="70" t="str">
        <f t="shared" si="781"/>
        <v/>
      </c>
      <c r="AJ6820" s="70" t="str">
        <f t="shared" si="782"/>
        <v>X</v>
      </c>
      <c r="AK6820" s="70" t="str" cm="1">
        <f t="array" ref="AK6820">_xlfn.IFS(AH6820&lt;&gt;"","1",AI6820&lt;&gt;"","2",AJ6820&lt;&gt;"","3")</f>
        <v>3</v>
      </c>
    </row>
    <row r="6821" spans="1:37" x14ac:dyDescent="0.25">
      <c r="A6821" t="s">
        <v>1753</v>
      </c>
      <c r="B6821" t="s">
        <v>1754</v>
      </c>
      <c r="C6821" s="67" t="str">
        <f t="shared" si="778"/>
        <v>Aili Lassi</v>
      </c>
      <c r="D6821" s="71" t="str" cm="1">
        <f t="array" ref="D6821">_xlfn.IFS(AK6821="1",CONCATENATE(C6821,"Regional"),AK6821="2",CONCATENATE(C6821,"Sectional"),AK6821="3",CONCATENATE(C6821,COUNTIF($C$1:C6821,C6821)))</f>
        <v>Aili Lassi11</v>
      </c>
      <c r="E6821" s="66">
        <v>45188.625</v>
      </c>
      <c r="F6821" t="s">
        <v>2543</v>
      </c>
      <c r="G6821" s="46">
        <v>39</v>
      </c>
      <c r="H6821" s="46">
        <v>52</v>
      </c>
      <c r="I6821" s="46">
        <v>18</v>
      </c>
      <c r="J6821" t="s">
        <v>151</v>
      </c>
      <c r="K6821" t="s">
        <v>2544</v>
      </c>
      <c r="L6821" s="46">
        <v>2523</v>
      </c>
      <c r="M6821" s="46">
        <v>36</v>
      </c>
      <c r="N6821" s="46">
        <v>34.6</v>
      </c>
      <c r="O6821" s="46">
        <v>126</v>
      </c>
      <c r="P6821" s="46">
        <f t="shared" si="779"/>
        <v>1</v>
      </c>
      <c r="R6821" s="67" t="s">
        <v>2761</v>
      </c>
      <c r="S6821" s="67">
        <f>COUNTIF(Y$2:$Y$100,R6821)</f>
        <v>0</v>
      </c>
      <c r="V6821" s="67">
        <f t="shared" si="783"/>
        <v>0</v>
      </c>
      <c r="X6821"/>
      <c r="Y6821" s="67" t="str">
        <f t="shared" si="777"/>
        <v xml:space="preserve"> </v>
      </c>
      <c r="AB6821" t="s">
        <v>2544</v>
      </c>
      <c r="AC6821" s="46">
        <v>2523</v>
      </c>
      <c r="AD6821" s="46">
        <v>36</v>
      </c>
      <c r="AE6821" s="46">
        <v>34.6</v>
      </c>
      <c r="AF6821" s="46">
        <v>126</v>
      </c>
      <c r="AH6821" s="70" t="str">
        <f t="shared" si="780"/>
        <v/>
      </c>
      <c r="AI6821" s="70" t="str">
        <f t="shared" si="781"/>
        <v/>
      </c>
      <c r="AJ6821" s="70" t="str">
        <f t="shared" si="782"/>
        <v>X</v>
      </c>
      <c r="AK6821" s="70" t="str" cm="1">
        <f t="array" ref="AK6821">_xlfn.IFS(AH6821&lt;&gt;"","1",AI6821&lt;&gt;"","2",AJ6821&lt;&gt;"","3")</f>
        <v>3</v>
      </c>
    </row>
    <row r="6822" spans="1:37" x14ac:dyDescent="0.25">
      <c r="A6822" t="s">
        <v>263</v>
      </c>
      <c r="B6822" t="s">
        <v>523</v>
      </c>
      <c r="C6822" s="67" t="str">
        <f t="shared" si="778"/>
        <v>Nora Harris</v>
      </c>
      <c r="D6822" s="71" t="str" cm="1">
        <f t="array" ref="D6822">_xlfn.IFS(AK6822="1",CONCATENATE(C6822,"Regional"),AK6822="2",CONCATENATE(C6822,"Sectional"),AK6822="3",CONCATENATE(C6822,COUNTIF($C$1:C6822,C6822)))</f>
        <v>Nora Harris10</v>
      </c>
      <c r="E6822" s="66">
        <v>45188.625</v>
      </c>
      <c r="F6822" t="s">
        <v>2543</v>
      </c>
      <c r="G6822" s="46">
        <v>39</v>
      </c>
      <c r="H6822" s="46">
        <v>53</v>
      </c>
      <c r="I6822" s="46">
        <v>19</v>
      </c>
      <c r="J6822" t="s">
        <v>151</v>
      </c>
      <c r="K6822" t="s">
        <v>2544</v>
      </c>
      <c r="L6822" s="46">
        <v>2523</v>
      </c>
      <c r="M6822" s="46">
        <v>36</v>
      </c>
      <c r="N6822" s="46">
        <v>34.6</v>
      </c>
      <c r="O6822" s="46">
        <v>126</v>
      </c>
      <c r="P6822" s="46">
        <f t="shared" si="779"/>
        <v>1</v>
      </c>
      <c r="R6822" s="67" t="s">
        <v>1199</v>
      </c>
      <c r="S6822" s="67">
        <f>COUNTIF(Y$2:$Y$100,R6822)</f>
        <v>0</v>
      </c>
      <c r="V6822" s="67">
        <f t="shared" si="783"/>
        <v>0</v>
      </c>
      <c r="X6822"/>
      <c r="Y6822" s="67" t="str">
        <f t="shared" si="777"/>
        <v xml:space="preserve"> </v>
      </c>
      <c r="AB6822" t="s">
        <v>2544</v>
      </c>
      <c r="AC6822" s="46">
        <v>2523</v>
      </c>
      <c r="AD6822" s="46">
        <v>36</v>
      </c>
      <c r="AE6822" s="46">
        <v>34.6</v>
      </c>
      <c r="AF6822" s="46">
        <v>126</v>
      </c>
      <c r="AH6822" s="70" t="str">
        <f t="shared" si="780"/>
        <v/>
      </c>
      <c r="AI6822" s="70" t="str">
        <f t="shared" si="781"/>
        <v/>
      </c>
      <c r="AJ6822" s="70" t="str">
        <f t="shared" si="782"/>
        <v>X</v>
      </c>
      <c r="AK6822" s="70" t="str" cm="1">
        <f t="array" ref="AK6822">_xlfn.IFS(AH6822&lt;&gt;"","1",AI6822&lt;&gt;"","2",AJ6822&lt;&gt;"","3")</f>
        <v>3</v>
      </c>
    </row>
    <row r="6823" spans="1:37" x14ac:dyDescent="0.25">
      <c r="A6823" t="s">
        <v>1624</v>
      </c>
      <c r="B6823" t="s">
        <v>531</v>
      </c>
      <c r="C6823" s="67" t="str">
        <f t="shared" si="778"/>
        <v>Shea Zadra</v>
      </c>
      <c r="D6823" s="71" t="str" cm="1">
        <f t="array" ref="D6823">_xlfn.IFS(AK6823="1",CONCATENATE(C6823,"Regional"),AK6823="2",CONCATENATE(C6823,"Sectional"),AK6823="3",CONCATENATE(C6823,COUNTIF($C$1:C6823,C6823)))</f>
        <v>Shea Zadra10</v>
      </c>
      <c r="E6823" s="66">
        <v>45188.625</v>
      </c>
      <c r="F6823" t="s">
        <v>2543</v>
      </c>
      <c r="G6823" s="46">
        <v>39</v>
      </c>
      <c r="H6823" s="46">
        <v>54</v>
      </c>
      <c r="I6823" s="46">
        <v>20</v>
      </c>
      <c r="J6823" t="s">
        <v>151</v>
      </c>
      <c r="K6823" t="s">
        <v>2544</v>
      </c>
      <c r="L6823" s="46">
        <v>2523</v>
      </c>
      <c r="M6823" s="46">
        <v>36</v>
      </c>
      <c r="N6823" s="46">
        <v>34.6</v>
      </c>
      <c r="O6823" s="46">
        <v>126</v>
      </c>
      <c r="P6823" s="46">
        <f t="shared" si="779"/>
        <v>1</v>
      </c>
      <c r="R6823" s="67" t="s">
        <v>3526</v>
      </c>
      <c r="S6823" s="67">
        <f>COUNTIF(Y$2:$Y$100,R6823)</f>
        <v>0</v>
      </c>
      <c r="V6823" s="67">
        <f t="shared" si="783"/>
        <v>0</v>
      </c>
      <c r="X6823"/>
      <c r="Y6823" s="67" t="str">
        <f t="shared" si="777"/>
        <v xml:space="preserve"> </v>
      </c>
      <c r="AB6823" t="s">
        <v>2544</v>
      </c>
      <c r="AC6823" s="46">
        <v>2523</v>
      </c>
      <c r="AD6823" s="46">
        <v>36</v>
      </c>
      <c r="AE6823" s="46">
        <v>34.6</v>
      </c>
      <c r="AF6823" s="46">
        <v>126</v>
      </c>
      <c r="AH6823" s="70" t="str">
        <f t="shared" si="780"/>
        <v/>
      </c>
      <c r="AI6823" s="70" t="str">
        <f t="shared" si="781"/>
        <v/>
      </c>
      <c r="AJ6823" s="70" t="str">
        <f t="shared" si="782"/>
        <v>X</v>
      </c>
      <c r="AK6823" s="70" t="str" cm="1">
        <f t="array" ref="AK6823">_xlfn.IFS(AH6823&lt;&gt;"","1",AI6823&lt;&gt;"","2",AJ6823&lt;&gt;"","3")</f>
        <v>3</v>
      </c>
    </row>
    <row r="6824" spans="1:37" x14ac:dyDescent="0.25">
      <c r="A6824" t="s">
        <v>1623</v>
      </c>
      <c r="B6824" t="s">
        <v>918</v>
      </c>
      <c r="C6824" s="67" t="str">
        <f t="shared" si="778"/>
        <v>Sienna Steinmetz</v>
      </c>
      <c r="D6824" s="71" t="str" cm="1">
        <f t="array" ref="D6824">_xlfn.IFS(AK6824="1",CONCATENATE(C6824,"Regional"),AK6824="2",CONCATENATE(C6824,"Sectional"),AK6824="3",CONCATENATE(C6824,COUNTIF($C$1:C6824,C6824)))</f>
        <v>Sienna Steinmetz11</v>
      </c>
      <c r="E6824" s="66">
        <v>45188.625</v>
      </c>
      <c r="F6824" t="s">
        <v>2543</v>
      </c>
      <c r="G6824" s="46">
        <v>39</v>
      </c>
      <c r="H6824" s="46">
        <v>54</v>
      </c>
      <c r="I6824" s="46">
        <v>20</v>
      </c>
      <c r="J6824" t="s">
        <v>151</v>
      </c>
      <c r="K6824" t="s">
        <v>2544</v>
      </c>
      <c r="L6824" s="46">
        <v>2523</v>
      </c>
      <c r="M6824" s="46">
        <v>36</v>
      </c>
      <c r="N6824" s="46">
        <v>34.6</v>
      </c>
      <c r="O6824" s="46">
        <v>126</v>
      </c>
      <c r="P6824" s="46">
        <f t="shared" si="779"/>
        <v>1</v>
      </c>
      <c r="R6824" s="67" t="s">
        <v>3529</v>
      </c>
      <c r="S6824" s="67">
        <f>COUNTIF(Y$2:$Y$100,R6824)</f>
        <v>0</v>
      </c>
      <c r="V6824" s="67">
        <f t="shared" si="783"/>
        <v>0</v>
      </c>
      <c r="X6824"/>
      <c r="Y6824" s="67" t="str">
        <f t="shared" si="777"/>
        <v xml:space="preserve"> </v>
      </c>
      <c r="AB6824" t="s">
        <v>2544</v>
      </c>
      <c r="AC6824" s="46">
        <v>2523</v>
      </c>
      <c r="AD6824" s="46">
        <v>36</v>
      </c>
      <c r="AE6824" s="46">
        <v>34.6</v>
      </c>
      <c r="AF6824" s="46">
        <v>126</v>
      </c>
      <c r="AH6824" s="70" t="str">
        <f t="shared" si="780"/>
        <v/>
      </c>
      <c r="AI6824" s="70" t="str">
        <f t="shared" si="781"/>
        <v/>
      </c>
      <c r="AJ6824" s="70" t="str">
        <f t="shared" si="782"/>
        <v>X</v>
      </c>
      <c r="AK6824" s="70" t="str" cm="1">
        <f t="array" ref="AK6824">_xlfn.IFS(AH6824&lt;&gt;"","1",AI6824&lt;&gt;"","2",AJ6824&lt;&gt;"","3")</f>
        <v>3</v>
      </c>
    </row>
    <row r="6825" spans="1:37" x14ac:dyDescent="0.25">
      <c r="A6825" t="s">
        <v>1763</v>
      </c>
      <c r="B6825" t="s">
        <v>434</v>
      </c>
      <c r="C6825" s="67" t="str">
        <f t="shared" si="778"/>
        <v>Ella Petz</v>
      </c>
      <c r="D6825" s="71" t="str" cm="1">
        <f t="array" ref="D6825">_xlfn.IFS(AK6825="1",CONCATENATE(C6825,"Regional"),AK6825="2",CONCATENATE(C6825,"Sectional"),AK6825="3",CONCATENATE(C6825,COUNTIF($C$1:C6825,C6825)))</f>
        <v>Ella Petz7</v>
      </c>
      <c r="E6825" s="66">
        <v>45188.625</v>
      </c>
      <c r="F6825" t="s">
        <v>2543</v>
      </c>
      <c r="G6825" s="46">
        <v>39</v>
      </c>
      <c r="H6825" s="46">
        <v>54</v>
      </c>
      <c r="I6825" s="46">
        <v>20</v>
      </c>
      <c r="J6825" t="s">
        <v>151</v>
      </c>
      <c r="K6825" t="s">
        <v>2544</v>
      </c>
      <c r="L6825" s="46">
        <v>2523</v>
      </c>
      <c r="M6825" s="46">
        <v>36</v>
      </c>
      <c r="N6825" s="46">
        <v>34.6</v>
      </c>
      <c r="O6825" s="46">
        <v>126</v>
      </c>
      <c r="P6825" s="46">
        <f t="shared" si="779"/>
        <v>1</v>
      </c>
      <c r="R6825" s="67" t="s">
        <v>2769</v>
      </c>
      <c r="S6825" s="67">
        <f>COUNTIF(Y$2:$Y$100,R6825)</f>
        <v>0</v>
      </c>
      <c r="V6825" s="67">
        <f t="shared" si="783"/>
        <v>0</v>
      </c>
      <c r="X6825"/>
      <c r="Y6825" s="67" t="str">
        <f t="shared" si="777"/>
        <v xml:space="preserve"> </v>
      </c>
      <c r="AB6825" t="s">
        <v>2544</v>
      </c>
      <c r="AC6825" s="46">
        <v>2523</v>
      </c>
      <c r="AD6825" s="46">
        <v>36</v>
      </c>
      <c r="AE6825" s="46">
        <v>34.6</v>
      </c>
      <c r="AF6825" s="46">
        <v>126</v>
      </c>
      <c r="AH6825" s="70" t="str">
        <f t="shared" si="780"/>
        <v/>
      </c>
      <c r="AI6825" s="70" t="str">
        <f t="shared" si="781"/>
        <v/>
      </c>
      <c r="AJ6825" s="70" t="str">
        <f t="shared" si="782"/>
        <v>X</v>
      </c>
      <c r="AK6825" s="70" t="str" cm="1">
        <f t="array" ref="AK6825">_xlfn.IFS(AH6825&lt;&gt;"","1",AI6825&lt;&gt;"","2",AJ6825&lt;&gt;"","3")</f>
        <v>3</v>
      </c>
    </row>
    <row r="6826" spans="1:37" x14ac:dyDescent="0.25">
      <c r="A6826" t="s">
        <v>1759</v>
      </c>
      <c r="B6826" t="s">
        <v>876</v>
      </c>
      <c r="C6826" s="67" t="str">
        <f t="shared" si="778"/>
        <v>Jaelyn Spiess</v>
      </c>
      <c r="D6826" s="71" t="str" cm="1">
        <f t="array" ref="D6826">_xlfn.IFS(AK6826="1",CONCATENATE(C6826,"Regional"),AK6826="2",CONCATENATE(C6826,"Sectional"),AK6826="3",CONCATENATE(C6826,COUNTIF($C$1:C6826,C6826)))</f>
        <v>Jaelyn Spiess8</v>
      </c>
      <c r="E6826" s="66">
        <v>45188.625</v>
      </c>
      <c r="F6826" t="s">
        <v>2543</v>
      </c>
      <c r="G6826" s="46">
        <v>39</v>
      </c>
      <c r="H6826" s="46">
        <v>54</v>
      </c>
      <c r="I6826" s="46">
        <v>20</v>
      </c>
      <c r="J6826" t="s">
        <v>151</v>
      </c>
      <c r="K6826" t="s">
        <v>2544</v>
      </c>
      <c r="L6826" s="46">
        <v>2523</v>
      </c>
      <c r="M6826" s="46">
        <v>36</v>
      </c>
      <c r="N6826" s="46">
        <v>34.6</v>
      </c>
      <c r="O6826" s="46">
        <v>126</v>
      </c>
      <c r="P6826" s="46">
        <f t="shared" si="779"/>
        <v>1</v>
      </c>
      <c r="R6826" s="67" t="s">
        <v>2765</v>
      </c>
      <c r="S6826" s="67">
        <f>COUNTIF(Y$2:$Y$100,R6826)</f>
        <v>0</v>
      </c>
      <c r="V6826" s="67">
        <f t="shared" si="783"/>
        <v>0</v>
      </c>
      <c r="X6826"/>
      <c r="Y6826" s="67" t="str">
        <f t="shared" si="777"/>
        <v xml:space="preserve"> </v>
      </c>
      <c r="AB6826" t="s">
        <v>2544</v>
      </c>
      <c r="AC6826" s="46">
        <v>2523</v>
      </c>
      <c r="AD6826" s="46">
        <v>36</v>
      </c>
      <c r="AE6826" s="46">
        <v>34.6</v>
      </c>
      <c r="AF6826" s="46">
        <v>126</v>
      </c>
      <c r="AH6826" s="70" t="str">
        <f t="shared" si="780"/>
        <v/>
      </c>
      <c r="AI6826" s="70" t="str">
        <f t="shared" si="781"/>
        <v/>
      </c>
      <c r="AJ6826" s="70" t="str">
        <f t="shared" si="782"/>
        <v>X</v>
      </c>
      <c r="AK6826" s="70" t="str" cm="1">
        <f t="array" ref="AK6826">_xlfn.IFS(AH6826&lt;&gt;"","1",AI6826&lt;&gt;"","2",AJ6826&lt;&gt;"","3")</f>
        <v>3</v>
      </c>
    </row>
    <row r="6827" spans="1:37" x14ac:dyDescent="0.25">
      <c r="A6827" t="s">
        <v>276</v>
      </c>
      <c r="B6827" t="s">
        <v>270</v>
      </c>
      <c r="C6827" s="67" t="str">
        <f t="shared" si="778"/>
        <v>Natalie Jones</v>
      </c>
      <c r="D6827" s="71" t="str" cm="1">
        <f t="array" ref="D6827">_xlfn.IFS(AK6827="1",CONCATENATE(C6827,"Regional"),AK6827="2",CONCATENATE(C6827,"Sectional"),AK6827="3",CONCATENATE(C6827,COUNTIF($C$1:C6827,C6827)))</f>
        <v>Natalie Jones12</v>
      </c>
      <c r="E6827" s="66">
        <v>45188.625</v>
      </c>
      <c r="F6827" t="s">
        <v>2543</v>
      </c>
      <c r="G6827" s="46">
        <v>39</v>
      </c>
      <c r="H6827" s="46">
        <v>55</v>
      </c>
      <c r="I6827" s="46">
        <v>24</v>
      </c>
      <c r="J6827" t="s">
        <v>151</v>
      </c>
      <c r="K6827" t="s">
        <v>2544</v>
      </c>
      <c r="L6827" s="46">
        <v>2523</v>
      </c>
      <c r="M6827" s="46">
        <v>36</v>
      </c>
      <c r="N6827" s="46">
        <v>34.6</v>
      </c>
      <c r="O6827" s="46">
        <v>126</v>
      </c>
      <c r="P6827" s="46">
        <f t="shared" si="779"/>
        <v>1</v>
      </c>
      <c r="R6827" s="67" t="s">
        <v>1205</v>
      </c>
      <c r="S6827" s="67">
        <f>COUNTIF(Y$2:$Y$100,R6827)</f>
        <v>0</v>
      </c>
      <c r="V6827" s="67">
        <f t="shared" si="783"/>
        <v>0</v>
      </c>
      <c r="X6827"/>
      <c r="Y6827" s="67" t="str">
        <f t="shared" si="777"/>
        <v xml:space="preserve"> </v>
      </c>
      <c r="AB6827" t="s">
        <v>2544</v>
      </c>
      <c r="AC6827" s="46">
        <v>2523</v>
      </c>
      <c r="AD6827" s="46">
        <v>36</v>
      </c>
      <c r="AE6827" s="46">
        <v>34.6</v>
      </c>
      <c r="AF6827" s="46">
        <v>126</v>
      </c>
      <c r="AH6827" s="70" t="str">
        <f t="shared" si="780"/>
        <v/>
      </c>
      <c r="AI6827" s="70" t="str">
        <f t="shared" si="781"/>
        <v/>
      </c>
      <c r="AJ6827" s="70" t="str">
        <f t="shared" si="782"/>
        <v>X</v>
      </c>
      <c r="AK6827" s="70" t="str" cm="1">
        <f t="array" ref="AK6827">_xlfn.IFS(AH6827&lt;&gt;"","1",AI6827&lt;&gt;"","2",AJ6827&lt;&gt;"","3")</f>
        <v>3</v>
      </c>
    </row>
    <row r="6828" spans="1:37" x14ac:dyDescent="0.25">
      <c r="A6828" t="s">
        <v>1769</v>
      </c>
      <c r="B6828" t="s">
        <v>1770</v>
      </c>
      <c r="C6828" s="67" t="str">
        <f t="shared" si="778"/>
        <v>Sadie Elwood</v>
      </c>
      <c r="D6828" s="71" t="str" cm="1">
        <f t="array" ref="D6828">_xlfn.IFS(AK6828="1",CONCATENATE(C6828,"Regional"),AK6828="2",CONCATENATE(C6828,"Sectional"),AK6828="3",CONCATENATE(C6828,COUNTIF($C$1:C6828,C6828)))</f>
        <v>Sadie Elwood6</v>
      </c>
      <c r="E6828" s="66">
        <v>45188.625</v>
      </c>
      <c r="F6828" t="s">
        <v>2543</v>
      </c>
      <c r="G6828" s="46">
        <v>39</v>
      </c>
      <c r="H6828" s="46">
        <v>56</v>
      </c>
      <c r="I6828" s="46">
        <v>25</v>
      </c>
      <c r="J6828" t="s">
        <v>151</v>
      </c>
      <c r="K6828" t="s">
        <v>2544</v>
      </c>
      <c r="L6828" s="46">
        <v>2523</v>
      </c>
      <c r="M6828" s="46">
        <v>36</v>
      </c>
      <c r="N6828" s="46">
        <v>34.6</v>
      </c>
      <c r="O6828" s="46">
        <v>126</v>
      </c>
      <c r="P6828" s="46">
        <f t="shared" si="779"/>
        <v>1</v>
      </c>
      <c r="R6828" s="67" t="s">
        <v>2774</v>
      </c>
      <c r="S6828" s="67">
        <f>COUNTIF(Y$2:$Y$100,R6828)</f>
        <v>0</v>
      </c>
      <c r="V6828" s="67">
        <f t="shared" si="783"/>
        <v>0</v>
      </c>
      <c r="X6828"/>
      <c r="Y6828" s="67" t="str">
        <f t="shared" si="777"/>
        <v xml:space="preserve"> </v>
      </c>
      <c r="AB6828" t="s">
        <v>2544</v>
      </c>
      <c r="AC6828" s="46">
        <v>2523</v>
      </c>
      <c r="AD6828" s="46">
        <v>36</v>
      </c>
      <c r="AE6828" s="46">
        <v>34.6</v>
      </c>
      <c r="AF6828" s="46">
        <v>126</v>
      </c>
      <c r="AH6828" s="70" t="str">
        <f t="shared" si="780"/>
        <v/>
      </c>
      <c r="AI6828" s="70" t="str">
        <f t="shared" si="781"/>
        <v/>
      </c>
      <c r="AJ6828" s="70" t="str">
        <f t="shared" si="782"/>
        <v>X</v>
      </c>
      <c r="AK6828" s="70" t="str" cm="1">
        <f t="array" ref="AK6828">_xlfn.IFS(AH6828&lt;&gt;"","1",AI6828&lt;&gt;"","2",AJ6828&lt;&gt;"","3")</f>
        <v>3</v>
      </c>
    </row>
    <row r="6829" spans="1:37" x14ac:dyDescent="0.25">
      <c r="A6829" t="s">
        <v>387</v>
      </c>
      <c r="B6829" t="s">
        <v>539</v>
      </c>
      <c r="C6829" s="67" t="str">
        <f t="shared" si="778"/>
        <v>Maggie Winsand</v>
      </c>
      <c r="D6829" s="71" t="str" cm="1">
        <f t="array" ref="D6829">_xlfn.IFS(AK6829="1",CONCATENATE(C6829,"Regional"),AK6829="2",CONCATENATE(C6829,"Sectional"),AK6829="3",CONCATENATE(C6829,COUNTIF($C$1:C6829,C6829)))</f>
        <v>Maggie Winsand11</v>
      </c>
      <c r="E6829" s="66">
        <v>45188.625</v>
      </c>
      <c r="F6829" t="s">
        <v>2543</v>
      </c>
      <c r="G6829" s="46">
        <v>39</v>
      </c>
      <c r="H6829" s="46">
        <v>56</v>
      </c>
      <c r="I6829" s="46">
        <v>25</v>
      </c>
      <c r="J6829" t="s">
        <v>151</v>
      </c>
      <c r="K6829" t="s">
        <v>2544</v>
      </c>
      <c r="L6829" s="46">
        <v>2523</v>
      </c>
      <c r="M6829" s="46">
        <v>36</v>
      </c>
      <c r="N6829" s="46">
        <v>34.6</v>
      </c>
      <c r="O6829" s="46">
        <v>126</v>
      </c>
      <c r="P6829" s="46">
        <f t="shared" si="779"/>
        <v>1</v>
      </c>
      <c r="R6829" s="67" t="s">
        <v>1210</v>
      </c>
      <c r="S6829" s="67">
        <f>COUNTIF(Y$2:$Y$100,R6829)</f>
        <v>0</v>
      </c>
      <c r="V6829" s="67">
        <f t="shared" si="783"/>
        <v>0</v>
      </c>
      <c r="X6829"/>
      <c r="Y6829" s="67" t="str">
        <f t="shared" si="777"/>
        <v xml:space="preserve"> </v>
      </c>
      <c r="AB6829" t="s">
        <v>2544</v>
      </c>
      <c r="AC6829" s="46">
        <v>2523</v>
      </c>
      <c r="AD6829" s="46">
        <v>36</v>
      </c>
      <c r="AE6829" s="46">
        <v>34.6</v>
      </c>
      <c r="AF6829" s="46">
        <v>126</v>
      </c>
      <c r="AH6829" s="70" t="str">
        <f t="shared" si="780"/>
        <v/>
      </c>
      <c r="AI6829" s="70" t="str">
        <f t="shared" si="781"/>
        <v/>
      </c>
      <c r="AJ6829" s="70" t="str">
        <f t="shared" si="782"/>
        <v>X</v>
      </c>
      <c r="AK6829" s="70" t="str" cm="1">
        <f t="array" ref="AK6829">_xlfn.IFS(AH6829&lt;&gt;"","1",AI6829&lt;&gt;"","2",AJ6829&lt;&gt;"","3")</f>
        <v>3</v>
      </c>
    </row>
    <row r="6830" spans="1:37" x14ac:dyDescent="0.25">
      <c r="A6830" t="s">
        <v>1760</v>
      </c>
      <c r="B6830" t="s">
        <v>1773</v>
      </c>
      <c r="C6830" s="67" t="str">
        <f t="shared" si="778"/>
        <v>Elayna Heim</v>
      </c>
      <c r="D6830" s="71" t="str" cm="1">
        <f t="array" ref="D6830">_xlfn.IFS(AK6830="1",CONCATENATE(C6830,"Regional"),AK6830="2",CONCATENATE(C6830,"Sectional"),AK6830="3",CONCATENATE(C6830,COUNTIF($C$1:C6830,C6830)))</f>
        <v>Elayna Heim6</v>
      </c>
      <c r="E6830" s="66">
        <v>45188.625</v>
      </c>
      <c r="F6830" t="s">
        <v>2543</v>
      </c>
      <c r="G6830" s="46">
        <v>39</v>
      </c>
      <c r="H6830" s="46">
        <v>58</v>
      </c>
      <c r="I6830" s="46">
        <v>27</v>
      </c>
      <c r="J6830" t="s">
        <v>151</v>
      </c>
      <c r="K6830" t="s">
        <v>2544</v>
      </c>
      <c r="L6830" s="46">
        <v>2523</v>
      </c>
      <c r="M6830" s="46">
        <v>36</v>
      </c>
      <c r="N6830" s="46">
        <v>34.6</v>
      </c>
      <c r="O6830" s="46">
        <v>126</v>
      </c>
      <c r="P6830" s="46">
        <f t="shared" si="779"/>
        <v>1</v>
      </c>
      <c r="R6830" s="67" t="s">
        <v>2766</v>
      </c>
      <c r="S6830" s="67">
        <f>COUNTIF(Y$2:$Y$100,R6830)</f>
        <v>0</v>
      </c>
      <c r="V6830" s="67">
        <f t="shared" si="783"/>
        <v>0</v>
      </c>
      <c r="X6830"/>
      <c r="Y6830" s="67" t="str">
        <f t="shared" si="777"/>
        <v xml:space="preserve"> </v>
      </c>
      <c r="AB6830" t="s">
        <v>2544</v>
      </c>
      <c r="AC6830" s="46">
        <v>2523</v>
      </c>
      <c r="AD6830" s="46">
        <v>36</v>
      </c>
      <c r="AE6830" s="46">
        <v>34.6</v>
      </c>
      <c r="AF6830" s="46">
        <v>126</v>
      </c>
      <c r="AH6830" s="70" t="str">
        <f t="shared" si="780"/>
        <v/>
      </c>
      <c r="AI6830" s="70" t="str">
        <f t="shared" si="781"/>
        <v/>
      </c>
      <c r="AJ6830" s="70" t="str">
        <f t="shared" si="782"/>
        <v>X</v>
      </c>
      <c r="AK6830" s="70" t="str" cm="1">
        <f t="array" ref="AK6830">_xlfn.IFS(AH6830&lt;&gt;"","1",AI6830&lt;&gt;"","2",AJ6830&lt;&gt;"","3")</f>
        <v>3</v>
      </c>
    </row>
    <row r="6831" spans="1:37" x14ac:dyDescent="0.25">
      <c r="A6831" t="s">
        <v>243</v>
      </c>
      <c r="B6831" t="s">
        <v>533</v>
      </c>
      <c r="C6831" s="67" t="str">
        <f t="shared" si="778"/>
        <v>Kaylee Erickson</v>
      </c>
      <c r="D6831" s="71" t="str" cm="1">
        <f t="array" ref="D6831">_xlfn.IFS(AK6831="1",CONCATENATE(C6831,"Regional"),AK6831="2",CONCATENATE(C6831,"Sectional"),AK6831="3",CONCATENATE(C6831,COUNTIF($C$1:C6831,C6831)))</f>
        <v>Kaylee Erickson10</v>
      </c>
      <c r="E6831" s="66">
        <v>45188.625</v>
      </c>
      <c r="F6831" t="s">
        <v>2543</v>
      </c>
      <c r="G6831" s="46">
        <v>39</v>
      </c>
      <c r="H6831" s="46">
        <v>58</v>
      </c>
      <c r="I6831" s="46">
        <v>27</v>
      </c>
      <c r="J6831" t="s">
        <v>151</v>
      </c>
      <c r="K6831" t="s">
        <v>2544</v>
      </c>
      <c r="L6831" s="46">
        <v>2523</v>
      </c>
      <c r="M6831" s="46">
        <v>36</v>
      </c>
      <c r="N6831" s="46">
        <v>34.6</v>
      </c>
      <c r="O6831" s="46">
        <v>126</v>
      </c>
      <c r="P6831" s="46">
        <f t="shared" si="779"/>
        <v>1</v>
      </c>
      <c r="R6831" s="67" t="s">
        <v>1206</v>
      </c>
      <c r="S6831" s="67">
        <f>COUNTIF(Y$2:$Y$100,R6831)</f>
        <v>0</v>
      </c>
      <c r="V6831" s="67">
        <f t="shared" si="783"/>
        <v>0</v>
      </c>
      <c r="X6831"/>
      <c r="Y6831" s="67" t="str">
        <f t="shared" si="777"/>
        <v xml:space="preserve"> </v>
      </c>
      <c r="AB6831" t="s">
        <v>2544</v>
      </c>
      <c r="AC6831" s="46">
        <v>2523</v>
      </c>
      <c r="AD6831" s="46">
        <v>36</v>
      </c>
      <c r="AE6831" s="46">
        <v>34.6</v>
      </c>
      <c r="AF6831" s="46">
        <v>126</v>
      </c>
      <c r="AH6831" s="70" t="str">
        <f t="shared" si="780"/>
        <v/>
      </c>
      <c r="AI6831" s="70" t="str">
        <f t="shared" si="781"/>
        <v/>
      </c>
      <c r="AJ6831" s="70" t="str">
        <f t="shared" si="782"/>
        <v>X</v>
      </c>
      <c r="AK6831" s="70" t="str" cm="1">
        <f t="array" ref="AK6831">_xlfn.IFS(AH6831&lt;&gt;"","1",AI6831&lt;&gt;"","2",AJ6831&lt;&gt;"","3")</f>
        <v>3</v>
      </c>
    </row>
    <row r="6832" spans="1:37" x14ac:dyDescent="0.25">
      <c r="A6832" t="s">
        <v>1086</v>
      </c>
      <c r="B6832" t="s">
        <v>197</v>
      </c>
      <c r="C6832" s="67" t="str">
        <f t="shared" si="778"/>
        <v>Alex Wold</v>
      </c>
      <c r="D6832" s="71" t="str" cm="1">
        <f t="array" ref="D6832">_xlfn.IFS(AK6832="1",CONCATENATE(C6832,"Regional"),AK6832="2",CONCATENATE(C6832,"Sectional"),AK6832="3",CONCATENATE(C6832,COUNTIF($C$1:C6832,C6832)))</f>
        <v>Alex Wold4</v>
      </c>
      <c r="E6832" s="66">
        <v>45188.625</v>
      </c>
      <c r="F6832" t="s">
        <v>2543</v>
      </c>
      <c r="G6832" s="46">
        <v>39</v>
      </c>
      <c r="H6832" s="46">
        <v>58</v>
      </c>
      <c r="I6832" s="46">
        <v>27</v>
      </c>
      <c r="J6832" t="s">
        <v>151</v>
      </c>
      <c r="K6832" t="s">
        <v>2544</v>
      </c>
      <c r="L6832" s="46">
        <v>2523</v>
      </c>
      <c r="M6832" s="46">
        <v>36</v>
      </c>
      <c r="N6832" s="46">
        <v>34.6</v>
      </c>
      <c r="O6832" s="46">
        <v>126</v>
      </c>
      <c r="P6832" s="46">
        <f t="shared" si="779"/>
        <v>1</v>
      </c>
      <c r="R6832" s="67" t="s">
        <v>2776</v>
      </c>
      <c r="S6832" s="67">
        <f>COUNTIF(Y$2:$Y$100,R6832)</f>
        <v>0</v>
      </c>
      <c r="V6832" s="67">
        <f t="shared" si="783"/>
        <v>0</v>
      </c>
      <c r="X6832"/>
      <c r="Y6832" s="67" t="str">
        <f t="shared" si="777"/>
        <v xml:space="preserve"> </v>
      </c>
      <c r="AB6832" t="s">
        <v>2544</v>
      </c>
      <c r="AC6832" s="46">
        <v>2523</v>
      </c>
      <c r="AD6832" s="46">
        <v>36</v>
      </c>
      <c r="AE6832" s="46">
        <v>34.6</v>
      </c>
      <c r="AF6832" s="46">
        <v>126</v>
      </c>
      <c r="AH6832" s="70" t="str">
        <f t="shared" si="780"/>
        <v/>
      </c>
      <c r="AI6832" s="70" t="str">
        <f t="shared" si="781"/>
        <v/>
      </c>
      <c r="AJ6832" s="70" t="str">
        <f t="shared" si="782"/>
        <v>X</v>
      </c>
      <c r="AK6832" s="70" t="str" cm="1">
        <f t="array" ref="AK6832">_xlfn.IFS(AH6832&lt;&gt;"","1",AI6832&lt;&gt;"","2",AJ6832&lt;&gt;"","3")</f>
        <v>3</v>
      </c>
    </row>
    <row r="6833" spans="1:37" x14ac:dyDescent="0.25">
      <c r="A6833" t="s">
        <v>541</v>
      </c>
      <c r="B6833" t="s">
        <v>190</v>
      </c>
      <c r="C6833" s="67" t="str">
        <f t="shared" si="778"/>
        <v>Mara Tuma</v>
      </c>
      <c r="D6833" s="71" t="str" cm="1">
        <f t="array" ref="D6833">_xlfn.IFS(AK6833="1",CONCATENATE(C6833,"Regional"),AK6833="2",CONCATENATE(C6833,"Sectional"),AK6833="3",CONCATENATE(C6833,COUNTIF($C$1:C6833,C6833)))</f>
        <v>Mara Tuma11</v>
      </c>
      <c r="E6833" s="66">
        <v>45188.625</v>
      </c>
      <c r="F6833" t="s">
        <v>2543</v>
      </c>
      <c r="G6833" s="46">
        <v>39</v>
      </c>
      <c r="H6833" s="46">
        <v>59</v>
      </c>
      <c r="I6833" s="46">
        <v>30</v>
      </c>
      <c r="J6833" t="s">
        <v>151</v>
      </c>
      <c r="K6833" t="s">
        <v>2544</v>
      </c>
      <c r="L6833" s="46">
        <v>2523</v>
      </c>
      <c r="M6833" s="46">
        <v>36</v>
      </c>
      <c r="N6833" s="46">
        <v>34.6</v>
      </c>
      <c r="O6833" s="46">
        <v>126</v>
      </c>
      <c r="P6833" s="46">
        <f t="shared" si="779"/>
        <v>1</v>
      </c>
      <c r="R6833" s="67" t="s">
        <v>1211</v>
      </c>
      <c r="S6833" s="67">
        <f>COUNTIF(Y$2:$Y$100,R6833)</f>
        <v>0</v>
      </c>
      <c r="V6833" s="67">
        <f t="shared" si="783"/>
        <v>0</v>
      </c>
      <c r="X6833"/>
      <c r="Y6833" s="67" t="str">
        <f t="shared" si="777"/>
        <v xml:space="preserve"> </v>
      </c>
      <c r="AB6833" t="s">
        <v>2544</v>
      </c>
      <c r="AC6833" s="46">
        <v>2523</v>
      </c>
      <c r="AD6833" s="46">
        <v>36</v>
      </c>
      <c r="AE6833" s="46">
        <v>34.6</v>
      </c>
      <c r="AF6833" s="46">
        <v>126</v>
      </c>
      <c r="AH6833" s="70" t="str">
        <f t="shared" si="780"/>
        <v/>
      </c>
      <c r="AI6833" s="70" t="str">
        <f t="shared" si="781"/>
        <v/>
      </c>
      <c r="AJ6833" s="70" t="str">
        <f t="shared" si="782"/>
        <v>X</v>
      </c>
      <c r="AK6833" s="70" t="str" cm="1">
        <f t="array" ref="AK6833">_xlfn.IFS(AH6833&lt;&gt;"","1",AI6833&lt;&gt;"","2",AJ6833&lt;&gt;"","3")</f>
        <v>3</v>
      </c>
    </row>
    <row r="6834" spans="1:37" x14ac:dyDescent="0.25">
      <c r="A6834" t="s">
        <v>1771</v>
      </c>
      <c r="B6834" t="s">
        <v>1772</v>
      </c>
      <c r="C6834" s="67" t="str">
        <f t="shared" si="778"/>
        <v>Abbey Sutliff</v>
      </c>
      <c r="D6834" s="71" t="str" cm="1">
        <f t="array" ref="D6834">_xlfn.IFS(AK6834="1",CONCATENATE(C6834,"Regional"),AK6834="2",CONCATENATE(C6834,"Sectional"),AK6834="3",CONCATENATE(C6834,COUNTIF($C$1:C6834,C6834)))</f>
        <v>Abbey Sutliff7</v>
      </c>
      <c r="E6834" s="66">
        <v>45188.625</v>
      </c>
      <c r="F6834" t="s">
        <v>2543</v>
      </c>
      <c r="G6834" s="46">
        <v>39</v>
      </c>
      <c r="H6834" s="46">
        <v>61</v>
      </c>
      <c r="I6834" s="46">
        <v>31</v>
      </c>
      <c r="J6834" t="s">
        <v>151</v>
      </c>
      <c r="K6834" t="s">
        <v>2544</v>
      </c>
      <c r="L6834" s="46">
        <v>2523</v>
      </c>
      <c r="M6834" s="46">
        <v>36</v>
      </c>
      <c r="N6834" s="46">
        <v>34.6</v>
      </c>
      <c r="O6834" s="46">
        <v>126</v>
      </c>
      <c r="P6834" s="46">
        <f t="shared" si="779"/>
        <v>1</v>
      </c>
      <c r="R6834" s="67" t="s">
        <v>2775</v>
      </c>
      <c r="S6834" s="67">
        <f>COUNTIF(Y$2:$Y$100,R6834)</f>
        <v>0</v>
      </c>
      <c r="V6834" s="67">
        <f t="shared" si="783"/>
        <v>0</v>
      </c>
      <c r="X6834"/>
      <c r="Y6834" s="67" t="str">
        <f t="shared" si="777"/>
        <v xml:space="preserve"> </v>
      </c>
      <c r="AB6834" t="s">
        <v>2544</v>
      </c>
      <c r="AC6834" s="46">
        <v>2523</v>
      </c>
      <c r="AD6834" s="46">
        <v>36</v>
      </c>
      <c r="AE6834" s="46">
        <v>34.6</v>
      </c>
      <c r="AF6834" s="46">
        <v>126</v>
      </c>
      <c r="AH6834" s="70" t="str">
        <f t="shared" si="780"/>
        <v/>
      </c>
      <c r="AI6834" s="70" t="str">
        <f t="shared" si="781"/>
        <v/>
      </c>
      <c r="AJ6834" s="70" t="str">
        <f t="shared" si="782"/>
        <v>X</v>
      </c>
      <c r="AK6834" s="70" t="str" cm="1">
        <f t="array" ref="AK6834">_xlfn.IFS(AH6834&lt;&gt;"","1",AI6834&lt;&gt;"","2",AJ6834&lt;&gt;"","3")</f>
        <v>3</v>
      </c>
    </row>
    <row r="6835" spans="1:37" x14ac:dyDescent="0.25">
      <c r="A6835" t="s">
        <v>358</v>
      </c>
      <c r="B6835" t="s">
        <v>2176</v>
      </c>
      <c r="C6835" s="67" t="str">
        <f t="shared" si="778"/>
        <v>Breleigh Schultz</v>
      </c>
      <c r="D6835" s="71" t="str" cm="1">
        <f t="array" ref="D6835">_xlfn.IFS(AK6835="1",CONCATENATE(C6835,"Regional"),AK6835="2",CONCATENATE(C6835,"Sectional"),AK6835="3",CONCATENATE(C6835,COUNTIF($C$1:C6835,C6835)))</f>
        <v>Breleigh Schultz2</v>
      </c>
      <c r="E6835" s="66">
        <v>45188.625</v>
      </c>
      <c r="F6835" t="s">
        <v>2543</v>
      </c>
      <c r="G6835" s="46">
        <v>39</v>
      </c>
      <c r="H6835" s="46">
        <v>62</v>
      </c>
      <c r="I6835" s="46">
        <v>32</v>
      </c>
      <c r="J6835" t="s">
        <v>151</v>
      </c>
      <c r="K6835" t="s">
        <v>2544</v>
      </c>
      <c r="L6835" s="46">
        <v>2523</v>
      </c>
      <c r="M6835" s="46">
        <v>36</v>
      </c>
      <c r="N6835" s="46">
        <v>34.6</v>
      </c>
      <c r="O6835" s="46">
        <v>126</v>
      </c>
      <c r="P6835" s="46">
        <f t="shared" si="779"/>
        <v>1</v>
      </c>
      <c r="R6835" s="67" t="s">
        <v>3203</v>
      </c>
      <c r="S6835" s="67">
        <f>COUNTIF(Y$2:$Y$100,R6835)</f>
        <v>0</v>
      </c>
      <c r="V6835" s="67">
        <f t="shared" si="783"/>
        <v>0</v>
      </c>
      <c r="X6835"/>
      <c r="Y6835" s="67" t="str">
        <f t="shared" si="777"/>
        <v xml:space="preserve"> </v>
      </c>
      <c r="AB6835" t="s">
        <v>2544</v>
      </c>
      <c r="AC6835" s="46">
        <v>2523</v>
      </c>
      <c r="AD6835" s="46">
        <v>36</v>
      </c>
      <c r="AE6835" s="46">
        <v>34.6</v>
      </c>
      <c r="AF6835" s="46">
        <v>126</v>
      </c>
      <c r="AH6835" s="70" t="str">
        <f t="shared" si="780"/>
        <v/>
      </c>
      <c r="AI6835" s="70" t="str">
        <f t="shared" si="781"/>
        <v/>
      </c>
      <c r="AJ6835" s="70" t="str">
        <f t="shared" si="782"/>
        <v>X</v>
      </c>
      <c r="AK6835" s="70" t="str" cm="1">
        <f t="array" ref="AK6835">_xlfn.IFS(AH6835&lt;&gt;"","1",AI6835&lt;&gt;"","2",AJ6835&lt;&gt;"","3")</f>
        <v>3</v>
      </c>
    </row>
    <row r="6836" spans="1:37" x14ac:dyDescent="0.25">
      <c r="A6836" t="s">
        <v>1757</v>
      </c>
      <c r="B6836" t="s">
        <v>524</v>
      </c>
      <c r="C6836" s="67" t="str">
        <f t="shared" si="778"/>
        <v>Isabelle Collicott</v>
      </c>
      <c r="D6836" s="71" t="str" cm="1">
        <f t="array" ref="D6836">_xlfn.IFS(AK6836="1",CONCATENATE(C6836,"Regional"),AK6836="2",CONCATENATE(C6836,"Sectional"),AK6836="3",CONCATENATE(C6836,COUNTIF($C$1:C6836,C6836)))</f>
        <v>Isabelle Collicott8</v>
      </c>
      <c r="E6836" s="66">
        <v>45188.625</v>
      </c>
      <c r="F6836" t="s">
        <v>2543</v>
      </c>
      <c r="G6836" s="46">
        <v>39</v>
      </c>
      <c r="H6836" s="46">
        <v>62</v>
      </c>
      <c r="I6836" s="46">
        <v>32</v>
      </c>
      <c r="J6836" t="s">
        <v>151</v>
      </c>
      <c r="K6836" t="s">
        <v>2544</v>
      </c>
      <c r="L6836" s="46">
        <v>2523</v>
      </c>
      <c r="M6836" s="46">
        <v>36</v>
      </c>
      <c r="N6836" s="46">
        <v>34.6</v>
      </c>
      <c r="O6836" s="46">
        <v>126</v>
      </c>
      <c r="P6836" s="46">
        <f t="shared" si="779"/>
        <v>1</v>
      </c>
      <c r="R6836" s="67" t="s">
        <v>2763</v>
      </c>
      <c r="S6836" s="67">
        <f>COUNTIF(Y$2:$Y$100,R6836)</f>
        <v>0</v>
      </c>
      <c r="V6836" s="67">
        <f t="shared" si="783"/>
        <v>0</v>
      </c>
      <c r="X6836"/>
      <c r="Y6836" s="67" t="str">
        <f t="shared" si="777"/>
        <v xml:space="preserve"> </v>
      </c>
      <c r="AB6836" t="s">
        <v>2544</v>
      </c>
      <c r="AC6836" s="46">
        <v>2523</v>
      </c>
      <c r="AD6836" s="46">
        <v>36</v>
      </c>
      <c r="AE6836" s="46">
        <v>34.6</v>
      </c>
      <c r="AF6836" s="46">
        <v>126</v>
      </c>
      <c r="AH6836" s="70" t="str">
        <f t="shared" si="780"/>
        <v/>
      </c>
      <c r="AI6836" s="70" t="str">
        <f t="shared" si="781"/>
        <v/>
      </c>
      <c r="AJ6836" s="70" t="str">
        <f t="shared" si="782"/>
        <v>X</v>
      </c>
      <c r="AK6836" s="70" t="str" cm="1">
        <f t="array" ref="AK6836">_xlfn.IFS(AH6836&lt;&gt;"","1",AI6836&lt;&gt;"","2",AJ6836&lt;&gt;"","3")</f>
        <v>3</v>
      </c>
    </row>
    <row r="6837" spans="1:37" x14ac:dyDescent="0.25">
      <c r="A6837" t="s">
        <v>200</v>
      </c>
      <c r="B6837" t="s">
        <v>1017</v>
      </c>
      <c r="C6837" s="67" t="str">
        <f t="shared" si="778"/>
        <v>Noelle Bennett</v>
      </c>
      <c r="D6837" s="71" t="str" cm="1">
        <f t="array" ref="D6837">_xlfn.IFS(AK6837="1",CONCATENATE(C6837,"Regional"),AK6837="2",CONCATENATE(C6837,"Sectional"),AK6837="3",CONCATENATE(C6837,COUNTIF($C$1:C6837,C6837)))</f>
        <v>Noelle Bennett9</v>
      </c>
      <c r="E6837" s="66">
        <v>45188.625</v>
      </c>
      <c r="F6837" t="s">
        <v>2543</v>
      </c>
      <c r="G6837" s="46">
        <v>39</v>
      </c>
      <c r="H6837" s="46">
        <v>62</v>
      </c>
      <c r="I6837" s="46">
        <v>32</v>
      </c>
      <c r="J6837" t="s">
        <v>151</v>
      </c>
      <c r="K6837" t="s">
        <v>2544</v>
      </c>
      <c r="L6837" s="46">
        <v>2523</v>
      </c>
      <c r="M6837" s="46">
        <v>36</v>
      </c>
      <c r="N6837" s="46">
        <v>34.6</v>
      </c>
      <c r="O6837" s="46">
        <v>126</v>
      </c>
      <c r="P6837" s="46">
        <f t="shared" si="779"/>
        <v>1</v>
      </c>
      <c r="R6837" s="67" t="s">
        <v>1517</v>
      </c>
      <c r="S6837" s="67">
        <f>COUNTIF(Y$2:$Y$100,R6837)</f>
        <v>0</v>
      </c>
      <c r="V6837" s="67">
        <f t="shared" si="783"/>
        <v>0</v>
      </c>
      <c r="X6837"/>
      <c r="Y6837" s="67" t="str">
        <f t="shared" si="777"/>
        <v xml:space="preserve"> </v>
      </c>
      <c r="AB6837" t="s">
        <v>2544</v>
      </c>
      <c r="AC6837" s="46">
        <v>2523</v>
      </c>
      <c r="AD6837" s="46">
        <v>36</v>
      </c>
      <c r="AE6837" s="46">
        <v>34.6</v>
      </c>
      <c r="AF6837" s="46">
        <v>126</v>
      </c>
      <c r="AH6837" s="70" t="str">
        <f t="shared" si="780"/>
        <v/>
      </c>
      <c r="AI6837" s="70" t="str">
        <f t="shared" si="781"/>
        <v/>
      </c>
      <c r="AJ6837" s="70" t="str">
        <f t="shared" si="782"/>
        <v>X</v>
      </c>
      <c r="AK6837" s="70" t="str" cm="1">
        <f t="array" ref="AK6837">_xlfn.IFS(AH6837&lt;&gt;"","1",AI6837&lt;&gt;"","2",AJ6837&lt;&gt;"","3")</f>
        <v>3</v>
      </c>
    </row>
    <row r="6838" spans="1:37" x14ac:dyDescent="0.25">
      <c r="A6838" t="s">
        <v>714</v>
      </c>
      <c r="B6838" t="s">
        <v>428</v>
      </c>
      <c r="C6838" s="67" t="str">
        <f t="shared" si="778"/>
        <v>Annika Binczak</v>
      </c>
      <c r="D6838" s="71" t="str" cm="1">
        <f t="array" ref="D6838">_xlfn.IFS(AK6838="1",CONCATENATE(C6838,"Regional"),AK6838="2",CONCATENATE(C6838,"Sectional"),AK6838="3",CONCATENATE(C6838,COUNTIF($C$1:C6838,C6838)))</f>
        <v>Annika Binczak9</v>
      </c>
      <c r="E6838" s="66">
        <v>45188.625</v>
      </c>
      <c r="F6838" t="s">
        <v>2543</v>
      </c>
      <c r="G6838" s="46">
        <v>39</v>
      </c>
      <c r="H6838" s="46">
        <v>63</v>
      </c>
      <c r="I6838" s="46">
        <v>35</v>
      </c>
      <c r="J6838" t="s">
        <v>151</v>
      </c>
      <c r="K6838" t="s">
        <v>2544</v>
      </c>
      <c r="L6838" s="46">
        <v>2523</v>
      </c>
      <c r="M6838" s="46">
        <v>36</v>
      </c>
      <c r="N6838" s="46">
        <v>34.6</v>
      </c>
      <c r="O6838" s="46">
        <v>126</v>
      </c>
      <c r="P6838" s="46">
        <f t="shared" si="779"/>
        <v>1</v>
      </c>
      <c r="R6838" s="67" t="s">
        <v>1312</v>
      </c>
      <c r="S6838" s="67">
        <f>COUNTIF(Y$2:$Y$100,R6838)</f>
        <v>0</v>
      </c>
      <c r="V6838" s="67">
        <f t="shared" si="783"/>
        <v>0</v>
      </c>
      <c r="X6838"/>
      <c r="Y6838" s="67" t="str">
        <f t="shared" si="777"/>
        <v xml:space="preserve"> </v>
      </c>
      <c r="AB6838" t="s">
        <v>2544</v>
      </c>
      <c r="AC6838" s="46">
        <v>2523</v>
      </c>
      <c r="AD6838" s="46">
        <v>36</v>
      </c>
      <c r="AE6838" s="46">
        <v>34.6</v>
      </c>
      <c r="AF6838" s="46">
        <v>126</v>
      </c>
      <c r="AH6838" s="70" t="str">
        <f t="shared" si="780"/>
        <v/>
      </c>
      <c r="AI6838" s="70" t="str">
        <f t="shared" si="781"/>
        <v/>
      </c>
      <c r="AJ6838" s="70" t="str">
        <f t="shared" si="782"/>
        <v>X</v>
      </c>
      <c r="AK6838" s="70" t="str" cm="1">
        <f t="array" ref="AK6838">_xlfn.IFS(AH6838&lt;&gt;"","1",AI6838&lt;&gt;"","2",AJ6838&lt;&gt;"","3")</f>
        <v>3</v>
      </c>
    </row>
    <row r="6839" spans="1:37" x14ac:dyDescent="0.25">
      <c r="A6839" t="s">
        <v>712</v>
      </c>
      <c r="B6839" t="s">
        <v>713</v>
      </c>
      <c r="C6839" s="67" t="str">
        <f t="shared" si="778"/>
        <v>Hailee Lindow</v>
      </c>
      <c r="D6839" s="71" t="str" cm="1">
        <f t="array" ref="D6839">_xlfn.IFS(AK6839="1",CONCATENATE(C6839,"Regional"),AK6839="2",CONCATENATE(C6839,"Sectional"),AK6839="3",CONCATENATE(C6839,COUNTIF($C$1:C6839,C6839)))</f>
        <v>Hailee Lindow10</v>
      </c>
      <c r="E6839" s="66">
        <v>45188.625</v>
      </c>
      <c r="F6839" t="s">
        <v>2543</v>
      </c>
      <c r="G6839" s="46">
        <v>39</v>
      </c>
      <c r="H6839" s="46">
        <v>64</v>
      </c>
      <c r="I6839" s="46">
        <v>36</v>
      </c>
      <c r="J6839" t="s">
        <v>151</v>
      </c>
      <c r="K6839" t="s">
        <v>2544</v>
      </c>
      <c r="L6839" s="46">
        <v>2523</v>
      </c>
      <c r="M6839" s="46">
        <v>36</v>
      </c>
      <c r="N6839" s="46">
        <v>34.6</v>
      </c>
      <c r="O6839" s="46">
        <v>126</v>
      </c>
      <c r="P6839" s="46">
        <f t="shared" si="779"/>
        <v>1</v>
      </c>
      <c r="R6839" s="67" t="s">
        <v>1311</v>
      </c>
      <c r="S6839" s="67">
        <f>COUNTIF(Y$2:$Y$100,R6839)</f>
        <v>0</v>
      </c>
      <c r="V6839" s="67">
        <f t="shared" si="783"/>
        <v>0</v>
      </c>
      <c r="X6839"/>
      <c r="Y6839" s="67" t="str">
        <f t="shared" si="777"/>
        <v xml:space="preserve"> </v>
      </c>
      <c r="AB6839" t="s">
        <v>2544</v>
      </c>
      <c r="AC6839" s="46">
        <v>2523</v>
      </c>
      <c r="AD6839" s="46">
        <v>36</v>
      </c>
      <c r="AE6839" s="46">
        <v>34.6</v>
      </c>
      <c r="AF6839" s="46">
        <v>126</v>
      </c>
      <c r="AH6839" s="70" t="str">
        <f t="shared" si="780"/>
        <v/>
      </c>
      <c r="AI6839" s="70" t="str">
        <f t="shared" si="781"/>
        <v/>
      </c>
      <c r="AJ6839" s="70" t="str">
        <f t="shared" si="782"/>
        <v>X</v>
      </c>
      <c r="AK6839" s="70" t="str" cm="1">
        <f t="array" ref="AK6839">_xlfn.IFS(AH6839&lt;&gt;"","1",AI6839&lt;&gt;"","2",AJ6839&lt;&gt;"","3")</f>
        <v>3</v>
      </c>
    </row>
    <row r="6840" spans="1:37" x14ac:dyDescent="0.25">
      <c r="A6840" t="s">
        <v>1019</v>
      </c>
      <c r="B6840" t="s">
        <v>210</v>
      </c>
      <c r="C6840" s="67" t="str">
        <f t="shared" si="778"/>
        <v>Alexis Slemec</v>
      </c>
      <c r="D6840" s="71" t="str" cm="1">
        <f t="array" ref="D6840">_xlfn.IFS(AK6840="1",CONCATENATE(C6840,"Regional"),AK6840="2",CONCATENATE(C6840,"Sectional"),AK6840="3",CONCATENATE(C6840,COUNTIF($C$1:C6840,C6840)))</f>
        <v>Alexis Slemec10</v>
      </c>
      <c r="E6840" s="66">
        <v>45188.625</v>
      </c>
      <c r="F6840" t="s">
        <v>2543</v>
      </c>
      <c r="G6840" s="46">
        <v>39</v>
      </c>
      <c r="H6840" s="46">
        <v>65</v>
      </c>
      <c r="I6840" s="46">
        <v>37</v>
      </c>
      <c r="J6840" t="s">
        <v>151</v>
      </c>
      <c r="K6840" t="s">
        <v>2544</v>
      </c>
      <c r="L6840" s="46">
        <v>2523</v>
      </c>
      <c r="M6840" s="46">
        <v>36</v>
      </c>
      <c r="N6840" s="46">
        <v>34.6</v>
      </c>
      <c r="O6840" s="46">
        <v>126</v>
      </c>
      <c r="P6840" s="46">
        <f t="shared" si="779"/>
        <v>1</v>
      </c>
      <c r="R6840" s="67" t="s">
        <v>1518</v>
      </c>
      <c r="S6840" s="67">
        <f>COUNTIF(Y$2:$Y$100,R6840)</f>
        <v>0</v>
      </c>
      <c r="V6840" s="67">
        <f t="shared" si="783"/>
        <v>0</v>
      </c>
      <c r="X6840"/>
      <c r="Y6840" s="67" t="str">
        <f t="shared" si="777"/>
        <v xml:space="preserve"> </v>
      </c>
      <c r="AB6840" t="s">
        <v>2544</v>
      </c>
      <c r="AC6840" s="46">
        <v>2523</v>
      </c>
      <c r="AD6840" s="46">
        <v>36</v>
      </c>
      <c r="AE6840" s="46">
        <v>34.6</v>
      </c>
      <c r="AF6840" s="46">
        <v>126</v>
      </c>
      <c r="AH6840" s="70" t="str">
        <f t="shared" si="780"/>
        <v/>
      </c>
      <c r="AI6840" s="70" t="str">
        <f t="shared" si="781"/>
        <v/>
      </c>
      <c r="AJ6840" s="70" t="str">
        <f t="shared" si="782"/>
        <v>X</v>
      </c>
      <c r="AK6840" s="70" t="str" cm="1">
        <f t="array" ref="AK6840">_xlfn.IFS(AH6840&lt;&gt;"","1",AI6840&lt;&gt;"","2",AJ6840&lt;&gt;"","3")</f>
        <v>3</v>
      </c>
    </row>
    <row r="6841" spans="1:37" x14ac:dyDescent="0.25">
      <c r="A6841" t="s">
        <v>3399</v>
      </c>
      <c r="B6841" t="s">
        <v>1765</v>
      </c>
      <c r="C6841" s="67" t="str">
        <f t="shared" si="778"/>
        <v>Saiwa Lema</v>
      </c>
      <c r="D6841" s="71" t="str" cm="1">
        <f t="array" ref="D6841">_xlfn.IFS(AK6841="1",CONCATENATE(C6841,"Regional"),AK6841="2",CONCATENATE(C6841,"Sectional"),AK6841="3",CONCATENATE(C6841,COUNTIF($C$1:C6841,C6841)))</f>
        <v>Saiwa Lema9</v>
      </c>
      <c r="E6841" s="66">
        <v>45188.625</v>
      </c>
      <c r="F6841" t="s">
        <v>2543</v>
      </c>
      <c r="G6841" s="46">
        <v>39</v>
      </c>
      <c r="H6841" s="46">
        <v>66</v>
      </c>
      <c r="I6841" s="46">
        <v>38</v>
      </c>
      <c r="J6841" t="s">
        <v>151</v>
      </c>
      <c r="K6841" t="s">
        <v>2544</v>
      </c>
      <c r="L6841" s="46">
        <v>2523</v>
      </c>
      <c r="M6841" s="46">
        <v>36</v>
      </c>
      <c r="N6841" s="46">
        <v>34.6</v>
      </c>
      <c r="O6841" s="46">
        <v>126</v>
      </c>
      <c r="P6841" s="46">
        <f t="shared" si="779"/>
        <v>1</v>
      </c>
      <c r="R6841" s="67" t="s">
        <v>3531</v>
      </c>
      <c r="S6841" s="67">
        <f>COUNTIF(Y$2:$Y$100,R6841)</f>
        <v>0</v>
      </c>
      <c r="V6841" s="67">
        <f t="shared" si="783"/>
        <v>0</v>
      </c>
      <c r="X6841"/>
      <c r="Y6841" s="67" t="str">
        <f t="shared" si="777"/>
        <v xml:space="preserve"> </v>
      </c>
      <c r="AB6841" t="s">
        <v>2544</v>
      </c>
      <c r="AC6841" s="46">
        <v>2523</v>
      </c>
      <c r="AD6841" s="46">
        <v>36</v>
      </c>
      <c r="AE6841" s="46">
        <v>34.6</v>
      </c>
      <c r="AF6841" s="46">
        <v>126</v>
      </c>
      <c r="AH6841" s="70" t="str">
        <f t="shared" si="780"/>
        <v/>
      </c>
      <c r="AI6841" s="70" t="str">
        <f t="shared" si="781"/>
        <v/>
      </c>
      <c r="AJ6841" s="70" t="str">
        <f t="shared" si="782"/>
        <v>X</v>
      </c>
      <c r="AK6841" s="70" t="str" cm="1">
        <f t="array" ref="AK6841">_xlfn.IFS(AH6841&lt;&gt;"","1",AI6841&lt;&gt;"","2",AJ6841&lt;&gt;"","3")</f>
        <v>3</v>
      </c>
    </row>
    <row r="6842" spans="1:37" x14ac:dyDescent="0.25">
      <c r="A6842" t="s">
        <v>1766</v>
      </c>
      <c r="B6842" t="s">
        <v>1767</v>
      </c>
      <c r="C6842" s="67" t="str">
        <f t="shared" si="778"/>
        <v>Brenner Packwood</v>
      </c>
      <c r="D6842" s="71" t="str" cm="1">
        <f t="array" ref="D6842">_xlfn.IFS(AK6842="1",CONCATENATE(C6842,"Regional"),AK6842="2",CONCATENATE(C6842,"Sectional"),AK6842="3",CONCATENATE(C6842,COUNTIF($C$1:C6842,C6842)))</f>
        <v>Brenner Packwood10</v>
      </c>
      <c r="E6842" s="66">
        <v>45188.625</v>
      </c>
      <c r="F6842" t="s">
        <v>2543</v>
      </c>
      <c r="G6842" s="46">
        <v>39</v>
      </c>
      <c r="H6842" s="46">
        <v>79</v>
      </c>
      <c r="I6842" s="46">
        <v>39</v>
      </c>
      <c r="J6842" t="s">
        <v>151</v>
      </c>
      <c r="K6842" t="s">
        <v>2544</v>
      </c>
      <c r="L6842" s="46">
        <v>2523</v>
      </c>
      <c r="M6842" s="46">
        <v>36</v>
      </c>
      <c r="N6842" s="46">
        <v>34.6</v>
      </c>
      <c r="O6842" s="46">
        <v>126</v>
      </c>
      <c r="P6842" s="46">
        <f t="shared" si="779"/>
        <v>1</v>
      </c>
      <c r="R6842" s="67" t="s">
        <v>2772</v>
      </c>
      <c r="S6842" s="67">
        <f>COUNTIF(Y$2:$Y$100,R6842)</f>
        <v>0</v>
      </c>
      <c r="V6842" s="67">
        <f t="shared" si="783"/>
        <v>0</v>
      </c>
      <c r="X6842"/>
      <c r="Y6842" s="67" t="str">
        <f t="shared" si="777"/>
        <v xml:space="preserve"> </v>
      </c>
      <c r="AB6842" t="s">
        <v>2544</v>
      </c>
      <c r="AC6842" s="46">
        <v>2523</v>
      </c>
      <c r="AD6842" s="46">
        <v>36</v>
      </c>
      <c r="AE6842" s="46">
        <v>34.6</v>
      </c>
      <c r="AF6842" s="46">
        <v>126</v>
      </c>
      <c r="AH6842" s="70" t="str">
        <f t="shared" si="780"/>
        <v/>
      </c>
      <c r="AI6842" s="70" t="str">
        <f t="shared" si="781"/>
        <v/>
      </c>
      <c r="AJ6842" s="70" t="str">
        <f t="shared" si="782"/>
        <v>X</v>
      </c>
      <c r="AK6842" s="70" t="str" cm="1">
        <f t="array" ref="AK6842">_xlfn.IFS(AH6842&lt;&gt;"","1",AI6842&lt;&gt;"","2",AJ6842&lt;&gt;"","3")</f>
        <v>3</v>
      </c>
    </row>
    <row r="6843" spans="1:37" x14ac:dyDescent="0.25">
      <c r="A6843" t="s">
        <v>299</v>
      </c>
      <c r="B6843" t="s">
        <v>458</v>
      </c>
      <c r="C6843" s="67" t="str">
        <f t="shared" si="778"/>
        <v>Lauren Lupinek</v>
      </c>
      <c r="D6843" s="71" t="str" cm="1">
        <f t="array" ref="D6843">_xlfn.IFS(AK6843="1",CONCATENATE(C6843,"Regional"),AK6843="2",CONCATENATE(C6843,"Sectional"),AK6843="3",CONCATENATE(C6843,COUNTIF($C$1:C6843,C6843)))</f>
        <v>Lauren Lupinek13</v>
      </c>
      <c r="E6843" s="66">
        <v>45188.645833333336</v>
      </c>
      <c r="F6843" t="s">
        <v>2446</v>
      </c>
      <c r="G6843" s="46">
        <v>42</v>
      </c>
      <c r="H6843" s="46">
        <v>40</v>
      </c>
      <c r="I6843" s="46">
        <v>1</v>
      </c>
      <c r="J6843" t="s">
        <v>128</v>
      </c>
      <c r="K6843" t="s">
        <v>90</v>
      </c>
      <c r="L6843" s="46">
        <v>2736</v>
      </c>
      <c r="M6843" s="46">
        <v>36</v>
      </c>
      <c r="N6843" s="46">
        <v>35.6</v>
      </c>
      <c r="O6843" s="46">
        <v>120</v>
      </c>
      <c r="P6843" s="46">
        <f t="shared" si="779"/>
        <v>1</v>
      </c>
      <c r="R6843" s="67" t="s">
        <v>1313</v>
      </c>
      <c r="S6843" s="67">
        <f>COUNTIF(Y$2:$Y$100,R6843)</f>
        <v>0</v>
      </c>
      <c r="V6843" s="67">
        <f t="shared" si="783"/>
        <v>0</v>
      </c>
      <c r="X6843"/>
      <c r="Y6843" s="67" t="str">
        <f t="shared" si="777"/>
        <v xml:space="preserve"> </v>
      </c>
      <c r="AB6843" t="s">
        <v>90</v>
      </c>
      <c r="AC6843" s="46">
        <v>2736</v>
      </c>
      <c r="AD6843" s="46">
        <v>36</v>
      </c>
      <c r="AE6843" s="46">
        <v>35.6</v>
      </c>
      <c r="AF6843" s="46">
        <v>120</v>
      </c>
      <c r="AH6843" s="70" t="str">
        <f t="shared" si="780"/>
        <v/>
      </c>
      <c r="AI6843" s="70" t="str">
        <f t="shared" si="781"/>
        <v/>
      </c>
      <c r="AJ6843" s="70" t="str">
        <f t="shared" si="782"/>
        <v>X</v>
      </c>
      <c r="AK6843" s="70" t="str" cm="1">
        <f t="array" ref="AK6843">_xlfn.IFS(AH6843&lt;&gt;"","1",AI6843&lt;&gt;"","2",AJ6843&lt;&gt;"","3")</f>
        <v>3</v>
      </c>
    </row>
    <row r="6844" spans="1:37" x14ac:dyDescent="0.25">
      <c r="A6844" t="s">
        <v>722</v>
      </c>
      <c r="B6844" t="s">
        <v>421</v>
      </c>
      <c r="C6844" s="67" t="str">
        <f t="shared" si="778"/>
        <v>Elizabeth Vanderhei</v>
      </c>
      <c r="D6844" s="71" t="str" cm="1">
        <f t="array" ref="D6844">_xlfn.IFS(AK6844="1",CONCATENATE(C6844,"Regional"),AK6844="2",CONCATENATE(C6844,"Sectional"),AK6844="3",CONCATENATE(C6844,COUNTIF($C$1:C6844,C6844)))</f>
        <v>Elizabeth Vanderhei11</v>
      </c>
      <c r="E6844" s="66">
        <v>45188.645833333336</v>
      </c>
      <c r="F6844" t="s">
        <v>2446</v>
      </c>
      <c r="G6844" s="46">
        <v>42</v>
      </c>
      <c r="H6844" s="46">
        <v>43</v>
      </c>
      <c r="I6844" s="46">
        <v>2</v>
      </c>
      <c r="J6844" t="s">
        <v>128</v>
      </c>
      <c r="K6844" t="s">
        <v>90</v>
      </c>
      <c r="L6844" s="46">
        <v>2736</v>
      </c>
      <c r="M6844" s="46">
        <v>36</v>
      </c>
      <c r="N6844" s="46">
        <v>35.6</v>
      </c>
      <c r="O6844" s="46">
        <v>120</v>
      </c>
      <c r="P6844" s="46">
        <f t="shared" si="779"/>
        <v>1</v>
      </c>
      <c r="R6844" s="67" t="s">
        <v>1317</v>
      </c>
      <c r="S6844" s="67">
        <f>COUNTIF(Y$2:$Y$100,R6844)</f>
        <v>0</v>
      </c>
      <c r="V6844" s="67">
        <f t="shared" si="783"/>
        <v>0</v>
      </c>
      <c r="X6844"/>
      <c r="Y6844" s="67" t="str">
        <f t="shared" si="777"/>
        <v xml:space="preserve"> </v>
      </c>
      <c r="AB6844" t="s">
        <v>90</v>
      </c>
      <c r="AC6844" s="46">
        <v>2736</v>
      </c>
      <c r="AD6844" s="46">
        <v>36</v>
      </c>
      <c r="AE6844" s="46">
        <v>35.6</v>
      </c>
      <c r="AF6844" s="46">
        <v>120</v>
      </c>
      <c r="AH6844" s="70" t="str">
        <f t="shared" si="780"/>
        <v/>
      </c>
      <c r="AI6844" s="70" t="str">
        <f t="shared" si="781"/>
        <v/>
      </c>
      <c r="AJ6844" s="70" t="str">
        <f t="shared" si="782"/>
        <v>X</v>
      </c>
      <c r="AK6844" s="70" t="str" cm="1">
        <f t="array" ref="AK6844">_xlfn.IFS(AH6844&lt;&gt;"","1",AI6844&lt;&gt;"","2",AJ6844&lt;&gt;"","3")</f>
        <v>3</v>
      </c>
    </row>
    <row r="6845" spans="1:37" x14ac:dyDescent="0.25">
      <c r="A6845" t="s">
        <v>766</v>
      </c>
      <c r="B6845" t="s">
        <v>313</v>
      </c>
      <c r="C6845" s="67" t="str">
        <f t="shared" si="778"/>
        <v>Avery Sallmann</v>
      </c>
      <c r="D6845" s="71" t="str" cm="1">
        <f t="array" ref="D6845">_xlfn.IFS(AK6845="1",CONCATENATE(C6845,"Regional"),AK6845="2",CONCATENATE(C6845,"Sectional"),AK6845="3",CONCATENATE(C6845,COUNTIF($C$1:C6845,C6845)))</f>
        <v>Avery Sallmann12</v>
      </c>
      <c r="E6845" s="66">
        <v>45188.645833333336</v>
      </c>
      <c r="F6845" t="s">
        <v>2446</v>
      </c>
      <c r="G6845" s="46">
        <v>42</v>
      </c>
      <c r="H6845" s="46">
        <v>44</v>
      </c>
      <c r="I6845" s="46">
        <v>3</v>
      </c>
      <c r="J6845" t="s">
        <v>128</v>
      </c>
      <c r="K6845" t="s">
        <v>90</v>
      </c>
      <c r="L6845" s="46">
        <v>2736</v>
      </c>
      <c r="M6845" s="46">
        <v>36</v>
      </c>
      <c r="N6845" s="46">
        <v>35.6</v>
      </c>
      <c r="O6845" s="46">
        <v>120</v>
      </c>
      <c r="P6845" s="46">
        <f t="shared" si="779"/>
        <v>1</v>
      </c>
      <c r="R6845" s="67" t="s">
        <v>1351</v>
      </c>
      <c r="S6845" s="67">
        <f>COUNTIF(Y$2:$Y$100,R6845)</f>
        <v>0</v>
      </c>
      <c r="V6845" s="67">
        <f t="shared" si="783"/>
        <v>0</v>
      </c>
      <c r="X6845"/>
      <c r="Y6845" s="67" t="str">
        <f t="shared" si="777"/>
        <v xml:space="preserve"> </v>
      </c>
      <c r="AB6845" t="s">
        <v>90</v>
      </c>
      <c r="AC6845" s="46">
        <v>2736</v>
      </c>
      <c r="AD6845" s="46">
        <v>36</v>
      </c>
      <c r="AE6845" s="46">
        <v>35.6</v>
      </c>
      <c r="AF6845" s="46">
        <v>120</v>
      </c>
      <c r="AH6845" s="70" t="str">
        <f t="shared" si="780"/>
        <v/>
      </c>
      <c r="AI6845" s="70" t="str">
        <f t="shared" si="781"/>
        <v/>
      </c>
      <c r="AJ6845" s="70" t="str">
        <f t="shared" si="782"/>
        <v>X</v>
      </c>
      <c r="AK6845" s="70" t="str" cm="1">
        <f t="array" ref="AK6845">_xlfn.IFS(AH6845&lt;&gt;"","1",AI6845&lt;&gt;"","2",AJ6845&lt;&gt;"","3")</f>
        <v>3</v>
      </c>
    </row>
    <row r="6846" spans="1:37" x14ac:dyDescent="0.25">
      <c r="A6846" t="s">
        <v>1649</v>
      </c>
      <c r="B6846" t="s">
        <v>1613</v>
      </c>
      <c r="C6846" s="67" t="str">
        <f t="shared" si="778"/>
        <v>Arianna Lietzow</v>
      </c>
      <c r="D6846" s="71" t="str" cm="1">
        <f t="array" ref="D6846">_xlfn.IFS(AK6846="1",CONCATENATE(C6846,"Regional"),AK6846="2",CONCATENATE(C6846,"Sectional"),AK6846="3",CONCATENATE(C6846,COUNTIF($C$1:C6846,C6846)))</f>
        <v>Arianna Lietzow13</v>
      </c>
      <c r="E6846" s="66">
        <v>45188.645833333336</v>
      </c>
      <c r="F6846" t="s">
        <v>2446</v>
      </c>
      <c r="G6846" s="46">
        <v>42</v>
      </c>
      <c r="H6846" s="46">
        <v>44</v>
      </c>
      <c r="I6846" s="46">
        <v>3</v>
      </c>
      <c r="J6846" t="s">
        <v>128</v>
      </c>
      <c r="K6846" t="s">
        <v>90</v>
      </c>
      <c r="L6846" s="46">
        <v>2736</v>
      </c>
      <c r="M6846" s="46">
        <v>36</v>
      </c>
      <c r="N6846" s="46">
        <v>35.6</v>
      </c>
      <c r="O6846" s="46">
        <v>120</v>
      </c>
      <c r="P6846" s="46">
        <f t="shared" si="779"/>
        <v>1</v>
      </c>
      <c r="R6846" s="67" t="s">
        <v>3552</v>
      </c>
      <c r="S6846" s="67">
        <f>COUNTIF(Y$2:$Y$100,R6846)</f>
        <v>0</v>
      </c>
      <c r="V6846" s="67">
        <f t="shared" si="783"/>
        <v>0</v>
      </c>
      <c r="X6846"/>
      <c r="Y6846" s="67" t="str">
        <f t="shared" si="777"/>
        <v xml:space="preserve"> </v>
      </c>
      <c r="AB6846" t="s">
        <v>90</v>
      </c>
      <c r="AC6846" s="46">
        <v>2736</v>
      </c>
      <c r="AD6846" s="46">
        <v>36</v>
      </c>
      <c r="AE6846" s="46">
        <v>35.6</v>
      </c>
      <c r="AF6846" s="46">
        <v>120</v>
      </c>
      <c r="AH6846" s="70" t="str">
        <f t="shared" si="780"/>
        <v/>
      </c>
      <c r="AI6846" s="70" t="str">
        <f t="shared" si="781"/>
        <v/>
      </c>
      <c r="AJ6846" s="70" t="str">
        <f t="shared" si="782"/>
        <v>X</v>
      </c>
      <c r="AK6846" s="70" t="str" cm="1">
        <f t="array" ref="AK6846">_xlfn.IFS(AH6846&lt;&gt;"","1",AI6846&lt;&gt;"","2",AJ6846&lt;&gt;"","3")</f>
        <v>3</v>
      </c>
    </row>
    <row r="6847" spans="1:37" x14ac:dyDescent="0.25">
      <c r="A6847" t="s">
        <v>352</v>
      </c>
      <c r="B6847" t="s">
        <v>772</v>
      </c>
      <c r="C6847" s="67" t="str">
        <f t="shared" si="778"/>
        <v>Alexa Reed</v>
      </c>
      <c r="D6847" s="71" t="str" cm="1">
        <f t="array" ref="D6847">_xlfn.IFS(AK6847="1",CONCATENATE(C6847,"Regional"),AK6847="2",CONCATENATE(C6847,"Sectional"),AK6847="3",CONCATENATE(C6847,COUNTIF($C$1:C6847,C6847)))</f>
        <v>Alexa Reed13</v>
      </c>
      <c r="E6847" s="66">
        <v>45188.645833333336</v>
      </c>
      <c r="F6847" t="s">
        <v>2446</v>
      </c>
      <c r="G6847" s="46">
        <v>42</v>
      </c>
      <c r="H6847" s="46">
        <v>44</v>
      </c>
      <c r="I6847" s="46">
        <v>3</v>
      </c>
      <c r="J6847" t="s">
        <v>128</v>
      </c>
      <c r="K6847" t="s">
        <v>90</v>
      </c>
      <c r="L6847" s="46">
        <v>2736</v>
      </c>
      <c r="M6847" s="46">
        <v>36</v>
      </c>
      <c r="N6847" s="46">
        <v>35.6</v>
      </c>
      <c r="O6847" s="46">
        <v>120</v>
      </c>
      <c r="P6847" s="46">
        <f t="shared" si="779"/>
        <v>1</v>
      </c>
      <c r="R6847" s="67" t="s">
        <v>1355</v>
      </c>
      <c r="S6847" s="67">
        <f>COUNTIF(Y$2:$Y$100,R6847)</f>
        <v>0</v>
      </c>
      <c r="V6847" s="67">
        <f t="shared" si="783"/>
        <v>0</v>
      </c>
      <c r="X6847"/>
      <c r="Y6847" s="67" t="str">
        <f t="shared" ref="Y6847:Y6910" si="784">CONCATENATE(W6847," ",X6847)</f>
        <v xml:space="preserve"> </v>
      </c>
      <c r="AB6847" t="s">
        <v>90</v>
      </c>
      <c r="AC6847" s="46">
        <v>2736</v>
      </c>
      <c r="AD6847" s="46">
        <v>36</v>
      </c>
      <c r="AE6847" s="46">
        <v>35.6</v>
      </c>
      <c r="AF6847" s="46">
        <v>120</v>
      </c>
      <c r="AH6847" s="70" t="str">
        <f t="shared" si="780"/>
        <v/>
      </c>
      <c r="AI6847" s="70" t="str">
        <f t="shared" si="781"/>
        <v/>
      </c>
      <c r="AJ6847" s="70" t="str">
        <f t="shared" si="782"/>
        <v>X</v>
      </c>
      <c r="AK6847" s="70" t="str" cm="1">
        <f t="array" ref="AK6847">_xlfn.IFS(AH6847&lt;&gt;"","1",AI6847&lt;&gt;"","2",AJ6847&lt;&gt;"","3")</f>
        <v>3</v>
      </c>
    </row>
    <row r="6848" spans="1:37" x14ac:dyDescent="0.25">
      <c r="A6848" t="s">
        <v>1663</v>
      </c>
      <c r="B6848" t="s">
        <v>1662</v>
      </c>
      <c r="C6848" s="67" t="str">
        <f t="shared" si="778"/>
        <v>Laci Griswold</v>
      </c>
      <c r="D6848" s="71" t="str" cm="1">
        <f t="array" ref="D6848">_xlfn.IFS(AK6848="1",CONCATENATE(C6848,"Regional"),AK6848="2",CONCATENATE(C6848,"Sectional"),AK6848="3",CONCATENATE(C6848,COUNTIF($C$1:C6848,C6848)))</f>
        <v>Laci Griswold12</v>
      </c>
      <c r="E6848" s="66">
        <v>45188.645833333336</v>
      </c>
      <c r="F6848" t="s">
        <v>2446</v>
      </c>
      <c r="G6848" s="46">
        <v>42</v>
      </c>
      <c r="H6848" s="46">
        <v>45</v>
      </c>
      <c r="I6848" s="46">
        <v>6</v>
      </c>
      <c r="J6848" t="s">
        <v>128</v>
      </c>
      <c r="K6848" t="s">
        <v>90</v>
      </c>
      <c r="L6848" s="46">
        <v>2736</v>
      </c>
      <c r="M6848" s="46">
        <v>36</v>
      </c>
      <c r="N6848" s="46">
        <v>35.6</v>
      </c>
      <c r="O6848" s="46">
        <v>120</v>
      </c>
      <c r="P6848" s="46">
        <f t="shared" si="779"/>
        <v>1</v>
      </c>
      <c r="R6848" s="67" t="s">
        <v>3490</v>
      </c>
      <c r="S6848" s="67">
        <f>COUNTIF(Y$2:$Y$100,R6848)</f>
        <v>0</v>
      </c>
      <c r="V6848" s="67">
        <f t="shared" si="783"/>
        <v>0</v>
      </c>
      <c r="X6848"/>
      <c r="Y6848" s="67" t="str">
        <f t="shared" si="784"/>
        <v xml:space="preserve"> </v>
      </c>
      <c r="AB6848" t="s">
        <v>90</v>
      </c>
      <c r="AC6848" s="46">
        <v>2736</v>
      </c>
      <c r="AD6848" s="46">
        <v>36</v>
      </c>
      <c r="AE6848" s="46">
        <v>35.6</v>
      </c>
      <c r="AF6848" s="46">
        <v>120</v>
      </c>
      <c r="AH6848" s="70" t="str">
        <f t="shared" si="780"/>
        <v/>
      </c>
      <c r="AI6848" s="70" t="str">
        <f t="shared" si="781"/>
        <v/>
      </c>
      <c r="AJ6848" s="70" t="str">
        <f t="shared" si="782"/>
        <v>X</v>
      </c>
      <c r="AK6848" s="70" t="str" cm="1">
        <f t="array" ref="AK6848">_xlfn.IFS(AH6848&lt;&gt;"","1",AI6848&lt;&gt;"","2",AJ6848&lt;&gt;"","3")</f>
        <v>3</v>
      </c>
    </row>
    <row r="6849" spans="1:37" x14ac:dyDescent="0.25">
      <c r="A6849" t="s">
        <v>1668</v>
      </c>
      <c r="B6849" t="s">
        <v>328</v>
      </c>
      <c r="C6849" s="67" t="str">
        <f t="shared" si="778"/>
        <v>Emerson Ihde</v>
      </c>
      <c r="D6849" s="71" t="str" cm="1">
        <f t="array" ref="D6849">_xlfn.IFS(AK6849="1",CONCATENATE(C6849,"Regional"),AK6849="2",CONCATENATE(C6849,"Sectional"),AK6849="3",CONCATENATE(C6849,COUNTIF($C$1:C6849,C6849)))</f>
        <v>Emerson Ihde13</v>
      </c>
      <c r="E6849" s="66">
        <v>45188.645833333336</v>
      </c>
      <c r="F6849" t="s">
        <v>2446</v>
      </c>
      <c r="G6849" s="46">
        <v>42</v>
      </c>
      <c r="H6849" s="46">
        <v>45</v>
      </c>
      <c r="I6849" s="46">
        <v>6</v>
      </c>
      <c r="J6849" t="s">
        <v>128</v>
      </c>
      <c r="K6849" t="s">
        <v>90</v>
      </c>
      <c r="L6849" s="46">
        <v>2736</v>
      </c>
      <c r="M6849" s="46">
        <v>36</v>
      </c>
      <c r="N6849" s="46">
        <v>35.6</v>
      </c>
      <c r="O6849" s="46">
        <v>120</v>
      </c>
      <c r="P6849" s="46">
        <f t="shared" si="779"/>
        <v>1</v>
      </c>
      <c r="R6849" s="67" t="s">
        <v>3489</v>
      </c>
      <c r="S6849" s="67">
        <f>COUNTIF(Y$2:$Y$100,R6849)</f>
        <v>0</v>
      </c>
      <c r="V6849" s="67">
        <f t="shared" si="783"/>
        <v>0</v>
      </c>
      <c r="X6849"/>
      <c r="Y6849" s="67" t="str">
        <f t="shared" si="784"/>
        <v xml:space="preserve"> </v>
      </c>
      <c r="AB6849" t="s">
        <v>90</v>
      </c>
      <c r="AC6849" s="46">
        <v>2736</v>
      </c>
      <c r="AD6849" s="46">
        <v>36</v>
      </c>
      <c r="AE6849" s="46">
        <v>35.6</v>
      </c>
      <c r="AF6849" s="46">
        <v>120</v>
      </c>
      <c r="AH6849" s="70" t="str">
        <f t="shared" si="780"/>
        <v/>
      </c>
      <c r="AI6849" s="70" t="str">
        <f t="shared" si="781"/>
        <v/>
      </c>
      <c r="AJ6849" s="70" t="str">
        <f t="shared" si="782"/>
        <v>X</v>
      </c>
      <c r="AK6849" s="70" t="str" cm="1">
        <f t="array" ref="AK6849">_xlfn.IFS(AH6849&lt;&gt;"","1",AI6849&lt;&gt;"","2",AJ6849&lt;&gt;"","3")</f>
        <v>3</v>
      </c>
    </row>
    <row r="6850" spans="1:37" x14ac:dyDescent="0.25">
      <c r="A6850" t="s">
        <v>321</v>
      </c>
      <c r="B6850" t="s">
        <v>1002</v>
      </c>
      <c r="C6850" s="67" t="str">
        <f t="shared" ref="C6850:C6913" si="785">CONCATENATE(B6850," ",A6850)</f>
        <v>Landry Nelson</v>
      </c>
      <c r="D6850" s="71" t="str" cm="1">
        <f t="array" ref="D6850">_xlfn.IFS(AK6850="1",CONCATENATE(C6850,"Regional"),AK6850="2",CONCATENATE(C6850,"Sectional"),AK6850="3",CONCATENATE(C6850,COUNTIF($C$1:C6850,C6850)))</f>
        <v>Landry Nelson10</v>
      </c>
      <c r="E6850" s="66">
        <v>45188.645833333336</v>
      </c>
      <c r="F6850" t="s">
        <v>2446</v>
      </c>
      <c r="G6850" s="46">
        <v>42</v>
      </c>
      <c r="H6850" s="46">
        <v>45</v>
      </c>
      <c r="I6850" s="46">
        <v>6</v>
      </c>
      <c r="J6850" t="s">
        <v>128</v>
      </c>
      <c r="K6850" t="s">
        <v>90</v>
      </c>
      <c r="L6850" s="46">
        <v>2736</v>
      </c>
      <c r="M6850" s="46">
        <v>36</v>
      </c>
      <c r="N6850" s="46">
        <v>35.6</v>
      </c>
      <c r="O6850" s="46">
        <v>120</v>
      </c>
      <c r="P6850" s="46">
        <f t="shared" ref="P6850:P6913" si="786">IF(L6850&gt;4000,2,1)</f>
        <v>1</v>
      </c>
      <c r="R6850" s="67" t="s">
        <v>1504</v>
      </c>
      <c r="S6850" s="67">
        <f>COUNTIF(Y$2:$Y$100,R6850)</f>
        <v>0</v>
      </c>
      <c r="V6850" s="67">
        <f t="shared" si="783"/>
        <v>0</v>
      </c>
      <c r="X6850"/>
      <c r="Y6850" s="67" t="str">
        <f t="shared" si="784"/>
        <v xml:space="preserve"> </v>
      </c>
      <c r="AB6850" t="s">
        <v>90</v>
      </c>
      <c r="AC6850" s="46">
        <v>2736</v>
      </c>
      <c r="AD6850" s="46">
        <v>36</v>
      </c>
      <c r="AE6850" s="46">
        <v>35.6</v>
      </c>
      <c r="AF6850" s="46">
        <v>120</v>
      </c>
      <c r="AH6850" s="70" t="str">
        <f t="shared" ref="AH6850:AH6913" si="787">IF(ISNUMBER(SEARCH("regional",$F6850)),$F6850,"")</f>
        <v/>
      </c>
      <c r="AI6850" s="70" t="str">
        <f t="shared" ref="AI6850:AI6913" si="788">IF(ISNUMBER(SEARCH("sectional",$F6850)),$F6850,"")</f>
        <v/>
      </c>
      <c r="AJ6850" s="70" t="str">
        <f t="shared" ref="AJ6850:AJ6913" si="789">IF(AND(AH6850="",AI6850=""),"X","")</f>
        <v>X</v>
      </c>
      <c r="AK6850" s="70" t="str" cm="1">
        <f t="array" ref="AK6850">_xlfn.IFS(AH6850&lt;&gt;"","1",AI6850&lt;&gt;"","2",AJ6850&lt;&gt;"","3")</f>
        <v>3</v>
      </c>
    </row>
    <row r="6851" spans="1:37" x14ac:dyDescent="0.25">
      <c r="A6851" t="s">
        <v>997</v>
      </c>
      <c r="B6851" t="s">
        <v>773</v>
      </c>
      <c r="C6851" s="67" t="str">
        <f t="shared" si="785"/>
        <v>Ashley Gilroy</v>
      </c>
      <c r="D6851" s="71" t="str" cm="1">
        <f t="array" ref="D6851">_xlfn.IFS(AK6851="1",CONCATENATE(C6851,"Regional"),AK6851="2",CONCATENATE(C6851,"Sectional"),AK6851="3",CONCATENATE(C6851,COUNTIF($C$1:C6851,C6851)))</f>
        <v>Ashley Gilroy11</v>
      </c>
      <c r="E6851" s="66">
        <v>45188.645833333336</v>
      </c>
      <c r="F6851" t="s">
        <v>2446</v>
      </c>
      <c r="G6851" s="46">
        <v>42</v>
      </c>
      <c r="H6851" s="46">
        <v>45</v>
      </c>
      <c r="I6851" s="46">
        <v>6</v>
      </c>
      <c r="J6851" t="s">
        <v>128</v>
      </c>
      <c r="K6851" t="s">
        <v>90</v>
      </c>
      <c r="L6851" s="46">
        <v>2736</v>
      </c>
      <c r="M6851" s="46">
        <v>36</v>
      </c>
      <c r="N6851" s="46">
        <v>35.6</v>
      </c>
      <c r="O6851" s="46">
        <v>120</v>
      </c>
      <c r="P6851" s="46">
        <f t="shared" si="786"/>
        <v>1</v>
      </c>
      <c r="R6851" s="67" t="s">
        <v>1500</v>
      </c>
      <c r="S6851" s="67">
        <f>COUNTIF(Y$2:$Y$100,R6851)</f>
        <v>0</v>
      </c>
      <c r="V6851" s="67">
        <f t="shared" si="783"/>
        <v>0</v>
      </c>
      <c r="X6851"/>
      <c r="Y6851" s="67" t="str">
        <f t="shared" si="784"/>
        <v xml:space="preserve"> </v>
      </c>
      <c r="AB6851" t="s">
        <v>90</v>
      </c>
      <c r="AC6851" s="46">
        <v>2736</v>
      </c>
      <c r="AD6851" s="46">
        <v>36</v>
      </c>
      <c r="AE6851" s="46">
        <v>35.6</v>
      </c>
      <c r="AF6851" s="46">
        <v>120</v>
      </c>
      <c r="AH6851" s="70" t="str">
        <f t="shared" si="787"/>
        <v/>
      </c>
      <c r="AI6851" s="70" t="str">
        <f t="shared" si="788"/>
        <v/>
      </c>
      <c r="AJ6851" s="70" t="str">
        <f t="shared" si="789"/>
        <v>X</v>
      </c>
      <c r="AK6851" s="70" t="str" cm="1">
        <f t="array" ref="AK6851">_xlfn.IFS(AH6851&lt;&gt;"","1",AI6851&lt;&gt;"","2",AJ6851&lt;&gt;"","3")</f>
        <v>3</v>
      </c>
    </row>
    <row r="6852" spans="1:37" x14ac:dyDescent="0.25">
      <c r="A6852" t="s">
        <v>192</v>
      </c>
      <c r="B6852" t="s">
        <v>764</v>
      </c>
      <c r="C6852" s="67" t="str">
        <f t="shared" si="785"/>
        <v>Anneke Barnett</v>
      </c>
      <c r="D6852" s="71" t="str" cm="1">
        <f t="array" ref="D6852">_xlfn.IFS(AK6852="1",CONCATENATE(C6852,"Regional"),AK6852="2",CONCATENATE(C6852,"Sectional"),AK6852="3",CONCATENATE(C6852,COUNTIF($C$1:C6852,C6852)))</f>
        <v>Anneke Barnett13</v>
      </c>
      <c r="E6852" s="66">
        <v>45188.645833333336</v>
      </c>
      <c r="F6852" t="s">
        <v>2446</v>
      </c>
      <c r="G6852" s="46">
        <v>42</v>
      </c>
      <c r="H6852" s="46">
        <v>46</v>
      </c>
      <c r="I6852" s="46">
        <v>10</v>
      </c>
      <c r="J6852" t="s">
        <v>128</v>
      </c>
      <c r="K6852" t="s">
        <v>90</v>
      </c>
      <c r="L6852" s="46">
        <v>2736</v>
      </c>
      <c r="M6852" s="46">
        <v>36</v>
      </c>
      <c r="N6852" s="46">
        <v>35.6</v>
      </c>
      <c r="O6852" s="46">
        <v>120</v>
      </c>
      <c r="P6852" s="46">
        <f t="shared" si="786"/>
        <v>1</v>
      </c>
      <c r="R6852" s="67" t="s">
        <v>1348</v>
      </c>
      <c r="S6852" s="67">
        <f>COUNTIF(Y$2:$Y$100,R6852)</f>
        <v>0</v>
      </c>
      <c r="V6852" s="67">
        <f t="shared" si="783"/>
        <v>0</v>
      </c>
      <c r="X6852"/>
      <c r="Y6852" s="67" t="str">
        <f t="shared" si="784"/>
        <v xml:space="preserve"> </v>
      </c>
      <c r="AB6852" t="s">
        <v>90</v>
      </c>
      <c r="AC6852" s="46">
        <v>2736</v>
      </c>
      <c r="AD6852" s="46">
        <v>36</v>
      </c>
      <c r="AE6852" s="46">
        <v>35.6</v>
      </c>
      <c r="AF6852" s="46">
        <v>120</v>
      </c>
      <c r="AH6852" s="70" t="str">
        <f t="shared" si="787"/>
        <v/>
      </c>
      <c r="AI6852" s="70" t="str">
        <f t="shared" si="788"/>
        <v/>
      </c>
      <c r="AJ6852" s="70" t="str">
        <f t="shared" si="789"/>
        <v>X</v>
      </c>
      <c r="AK6852" s="70" t="str" cm="1">
        <f t="array" ref="AK6852">_xlfn.IFS(AH6852&lt;&gt;"","1",AI6852&lt;&gt;"","2",AJ6852&lt;&gt;"","3")</f>
        <v>3</v>
      </c>
    </row>
    <row r="6853" spans="1:37" x14ac:dyDescent="0.25">
      <c r="A6853" t="s">
        <v>219</v>
      </c>
      <c r="B6853" t="s">
        <v>725</v>
      </c>
      <c r="C6853" s="67" t="str">
        <f t="shared" si="785"/>
        <v>Lia Maxwell</v>
      </c>
      <c r="D6853" s="71" t="str" cm="1">
        <f t="array" ref="D6853">_xlfn.IFS(AK6853="1",CONCATENATE(C6853,"Regional"),AK6853="2",CONCATENATE(C6853,"Sectional"),AK6853="3",CONCATENATE(C6853,COUNTIF($C$1:C6853,C6853)))</f>
        <v>Lia Maxwell13</v>
      </c>
      <c r="E6853" s="66">
        <v>45188.645833333336</v>
      </c>
      <c r="F6853" t="s">
        <v>2446</v>
      </c>
      <c r="G6853" s="46">
        <v>42</v>
      </c>
      <c r="H6853" s="46">
        <v>46</v>
      </c>
      <c r="I6853" s="46">
        <v>10</v>
      </c>
      <c r="J6853" t="s">
        <v>128</v>
      </c>
      <c r="K6853" t="s">
        <v>90</v>
      </c>
      <c r="L6853" s="46">
        <v>2736</v>
      </c>
      <c r="M6853" s="46">
        <v>36</v>
      </c>
      <c r="N6853" s="46">
        <v>35.6</v>
      </c>
      <c r="O6853" s="46">
        <v>120</v>
      </c>
      <c r="P6853" s="46">
        <f t="shared" si="786"/>
        <v>1</v>
      </c>
      <c r="R6853" s="67" t="s">
        <v>1319</v>
      </c>
      <c r="S6853" s="67">
        <f>COUNTIF(Y$2:$Y$100,R6853)</f>
        <v>0</v>
      </c>
      <c r="V6853" s="67">
        <f t="shared" si="783"/>
        <v>0</v>
      </c>
      <c r="X6853"/>
      <c r="Y6853" s="67" t="str">
        <f t="shared" si="784"/>
        <v xml:space="preserve"> </v>
      </c>
      <c r="AB6853" t="s">
        <v>90</v>
      </c>
      <c r="AC6853" s="46">
        <v>2736</v>
      </c>
      <c r="AD6853" s="46">
        <v>36</v>
      </c>
      <c r="AE6853" s="46">
        <v>35.6</v>
      </c>
      <c r="AF6853" s="46">
        <v>120</v>
      </c>
      <c r="AH6853" s="70" t="str">
        <f t="shared" si="787"/>
        <v/>
      </c>
      <c r="AI6853" s="70" t="str">
        <f t="shared" si="788"/>
        <v/>
      </c>
      <c r="AJ6853" s="70" t="str">
        <f t="shared" si="789"/>
        <v>X</v>
      </c>
      <c r="AK6853" s="70" t="str" cm="1">
        <f t="array" ref="AK6853">_xlfn.IFS(AH6853&lt;&gt;"","1",AI6853&lt;&gt;"","2",AJ6853&lt;&gt;"","3")</f>
        <v>3</v>
      </c>
    </row>
    <row r="6854" spans="1:37" x14ac:dyDescent="0.25">
      <c r="A6854" t="s">
        <v>1004</v>
      </c>
      <c r="B6854" t="s">
        <v>1005</v>
      </c>
      <c r="C6854" s="67" t="str">
        <f t="shared" si="785"/>
        <v>Lana Lampsa</v>
      </c>
      <c r="D6854" s="71" t="str" cm="1">
        <f t="array" ref="D6854">_xlfn.IFS(AK6854="1",CONCATENATE(C6854,"Regional"),AK6854="2",CONCATENATE(C6854,"Sectional"),AK6854="3",CONCATENATE(C6854,COUNTIF($C$1:C6854,C6854)))</f>
        <v>Lana Lampsa7</v>
      </c>
      <c r="E6854" s="66">
        <v>45188.645833333336</v>
      </c>
      <c r="F6854" t="s">
        <v>2446</v>
      </c>
      <c r="G6854" s="46">
        <v>42</v>
      </c>
      <c r="H6854" s="46">
        <v>47</v>
      </c>
      <c r="I6854" s="46">
        <v>12</v>
      </c>
      <c r="J6854" t="s">
        <v>128</v>
      </c>
      <c r="K6854" t="s">
        <v>90</v>
      </c>
      <c r="L6854" s="46">
        <v>2736</v>
      </c>
      <c r="M6854" s="46">
        <v>36</v>
      </c>
      <c r="N6854" s="46">
        <v>35.6</v>
      </c>
      <c r="O6854" s="46">
        <v>120</v>
      </c>
      <c r="P6854" s="46">
        <f t="shared" si="786"/>
        <v>1</v>
      </c>
      <c r="R6854" s="67" t="s">
        <v>1508</v>
      </c>
      <c r="S6854" s="67">
        <f>COUNTIF(Y$2:$Y$100,R6854)</f>
        <v>0</v>
      </c>
      <c r="V6854" s="67">
        <f t="shared" si="783"/>
        <v>0</v>
      </c>
      <c r="X6854"/>
      <c r="Y6854" s="67" t="str">
        <f t="shared" si="784"/>
        <v xml:space="preserve"> </v>
      </c>
      <c r="AB6854" t="s">
        <v>90</v>
      </c>
      <c r="AC6854" s="46">
        <v>2736</v>
      </c>
      <c r="AD6854" s="46">
        <v>36</v>
      </c>
      <c r="AE6854" s="46">
        <v>35.6</v>
      </c>
      <c r="AF6854" s="46">
        <v>120</v>
      </c>
      <c r="AH6854" s="70" t="str">
        <f t="shared" si="787"/>
        <v/>
      </c>
      <c r="AI6854" s="70" t="str">
        <f t="shared" si="788"/>
        <v/>
      </c>
      <c r="AJ6854" s="70" t="str">
        <f t="shared" si="789"/>
        <v>X</v>
      </c>
      <c r="AK6854" s="70" t="str" cm="1">
        <f t="array" ref="AK6854">_xlfn.IFS(AH6854&lt;&gt;"","1",AI6854&lt;&gt;"","2",AJ6854&lt;&gt;"","3")</f>
        <v>3</v>
      </c>
    </row>
    <row r="6855" spans="1:37" x14ac:dyDescent="0.25">
      <c r="A6855" t="s">
        <v>294</v>
      </c>
      <c r="B6855" t="s">
        <v>726</v>
      </c>
      <c r="C6855" s="67" t="str">
        <f t="shared" si="785"/>
        <v>Nina Lang</v>
      </c>
      <c r="D6855" s="71" t="str" cm="1">
        <f t="array" ref="D6855">_xlfn.IFS(AK6855="1",CONCATENATE(C6855,"Regional"),AK6855="2",CONCATENATE(C6855,"Sectional"),AK6855="3",CONCATENATE(C6855,COUNTIF($C$1:C6855,C6855)))</f>
        <v>Nina Lang13</v>
      </c>
      <c r="E6855" s="66">
        <v>45188.645833333336</v>
      </c>
      <c r="F6855" t="s">
        <v>2446</v>
      </c>
      <c r="G6855" s="46">
        <v>42</v>
      </c>
      <c r="H6855" s="46">
        <v>47</v>
      </c>
      <c r="I6855" s="46">
        <v>12</v>
      </c>
      <c r="J6855" t="s">
        <v>128</v>
      </c>
      <c r="K6855" t="s">
        <v>90</v>
      </c>
      <c r="L6855" s="46">
        <v>2736</v>
      </c>
      <c r="M6855" s="46">
        <v>36</v>
      </c>
      <c r="N6855" s="46">
        <v>35.6</v>
      </c>
      <c r="O6855" s="46">
        <v>120</v>
      </c>
      <c r="P6855" s="46">
        <f t="shared" si="786"/>
        <v>1</v>
      </c>
      <c r="R6855" s="67" t="s">
        <v>1321</v>
      </c>
      <c r="S6855" s="67">
        <f>COUNTIF(Y$2:$Y$100,R6855)</f>
        <v>0</v>
      </c>
      <c r="V6855" s="67">
        <f t="shared" si="783"/>
        <v>0</v>
      </c>
      <c r="X6855"/>
      <c r="Y6855" s="67" t="str">
        <f t="shared" si="784"/>
        <v xml:space="preserve"> </v>
      </c>
      <c r="AB6855" t="s">
        <v>90</v>
      </c>
      <c r="AC6855" s="46">
        <v>2736</v>
      </c>
      <c r="AD6855" s="46">
        <v>36</v>
      </c>
      <c r="AE6855" s="46">
        <v>35.6</v>
      </c>
      <c r="AF6855" s="46">
        <v>120</v>
      </c>
      <c r="AH6855" s="70" t="str">
        <f t="shared" si="787"/>
        <v/>
      </c>
      <c r="AI6855" s="70" t="str">
        <f t="shared" si="788"/>
        <v/>
      </c>
      <c r="AJ6855" s="70" t="str">
        <f t="shared" si="789"/>
        <v>X</v>
      </c>
      <c r="AK6855" s="70" t="str" cm="1">
        <f t="array" ref="AK6855">_xlfn.IFS(AH6855&lt;&gt;"","1",AI6855&lt;&gt;"","2",AJ6855&lt;&gt;"","3")</f>
        <v>3</v>
      </c>
    </row>
    <row r="6856" spans="1:37" x14ac:dyDescent="0.25">
      <c r="A6856" t="s">
        <v>732</v>
      </c>
      <c r="B6856" t="s">
        <v>733</v>
      </c>
      <c r="C6856" s="67" t="str">
        <f t="shared" si="785"/>
        <v>Martina Hudaj</v>
      </c>
      <c r="D6856" s="71" t="str" cm="1">
        <f t="array" ref="D6856">_xlfn.IFS(AK6856="1",CONCATENATE(C6856,"Regional"),AK6856="2",CONCATENATE(C6856,"Sectional"),AK6856="3",CONCATENATE(C6856,COUNTIF($C$1:C6856,C6856)))</f>
        <v>Martina Hudaj9</v>
      </c>
      <c r="E6856" s="66">
        <v>45188.645833333336</v>
      </c>
      <c r="F6856" t="s">
        <v>2446</v>
      </c>
      <c r="G6856" s="46">
        <v>42</v>
      </c>
      <c r="H6856" s="46">
        <v>48</v>
      </c>
      <c r="I6856" s="46">
        <v>14</v>
      </c>
      <c r="J6856" t="s">
        <v>128</v>
      </c>
      <c r="K6856" t="s">
        <v>90</v>
      </c>
      <c r="L6856" s="46">
        <v>2736</v>
      </c>
      <c r="M6856" s="46">
        <v>36</v>
      </c>
      <c r="N6856" s="46">
        <v>35.6</v>
      </c>
      <c r="O6856" s="46">
        <v>120</v>
      </c>
      <c r="P6856" s="46">
        <f t="shared" si="786"/>
        <v>1</v>
      </c>
      <c r="R6856" s="67" t="s">
        <v>1326</v>
      </c>
      <c r="S6856" s="67">
        <f>COUNTIF(Y$2:$Y$100,R6856)</f>
        <v>0</v>
      </c>
      <c r="V6856" s="67">
        <f t="shared" si="783"/>
        <v>0</v>
      </c>
      <c r="X6856"/>
      <c r="Y6856" s="67" t="str">
        <f t="shared" si="784"/>
        <v xml:space="preserve"> </v>
      </c>
      <c r="AB6856" t="s">
        <v>90</v>
      </c>
      <c r="AC6856" s="46">
        <v>2736</v>
      </c>
      <c r="AD6856" s="46">
        <v>36</v>
      </c>
      <c r="AE6856" s="46">
        <v>35.6</v>
      </c>
      <c r="AF6856" s="46">
        <v>120</v>
      </c>
      <c r="AH6856" s="70" t="str">
        <f t="shared" si="787"/>
        <v/>
      </c>
      <c r="AI6856" s="70" t="str">
        <f t="shared" si="788"/>
        <v/>
      </c>
      <c r="AJ6856" s="70" t="str">
        <f t="shared" si="789"/>
        <v>X</v>
      </c>
      <c r="AK6856" s="70" t="str" cm="1">
        <f t="array" ref="AK6856">_xlfn.IFS(AH6856&lt;&gt;"","1",AI6856&lt;&gt;"","2",AJ6856&lt;&gt;"","3")</f>
        <v>3</v>
      </c>
    </row>
    <row r="6857" spans="1:37" x14ac:dyDescent="0.25">
      <c r="A6857" t="s">
        <v>798</v>
      </c>
      <c r="B6857" t="s">
        <v>765</v>
      </c>
      <c r="C6857" s="67" t="str">
        <f t="shared" si="785"/>
        <v>Clare Sperka</v>
      </c>
      <c r="D6857" s="71" t="str" cm="1">
        <f t="array" ref="D6857">_xlfn.IFS(AK6857="1",CONCATENATE(C6857,"Regional"),AK6857="2",CONCATENATE(C6857,"Sectional"),AK6857="3",CONCATENATE(C6857,COUNTIF($C$1:C6857,C6857)))</f>
        <v>Clare Sperka13</v>
      </c>
      <c r="E6857" s="66">
        <v>45188.645833333336</v>
      </c>
      <c r="F6857" t="s">
        <v>2446</v>
      </c>
      <c r="G6857" s="46">
        <v>42</v>
      </c>
      <c r="H6857" s="46">
        <v>48</v>
      </c>
      <c r="I6857" s="46">
        <v>14</v>
      </c>
      <c r="J6857" t="s">
        <v>128</v>
      </c>
      <c r="K6857" t="s">
        <v>90</v>
      </c>
      <c r="L6857" s="46">
        <v>2736</v>
      </c>
      <c r="M6857" s="46">
        <v>36</v>
      </c>
      <c r="N6857" s="46">
        <v>35.6</v>
      </c>
      <c r="O6857" s="46">
        <v>120</v>
      </c>
      <c r="P6857" s="46">
        <f t="shared" si="786"/>
        <v>1</v>
      </c>
      <c r="R6857" s="67" t="s">
        <v>1376</v>
      </c>
      <c r="S6857" s="67">
        <f>COUNTIF(Y$2:$Y$100,R6857)</f>
        <v>0</v>
      </c>
      <c r="V6857" s="67">
        <f t="shared" si="783"/>
        <v>0</v>
      </c>
      <c r="X6857"/>
      <c r="Y6857" s="67" t="str">
        <f t="shared" si="784"/>
        <v xml:space="preserve"> </v>
      </c>
      <c r="AB6857" t="s">
        <v>90</v>
      </c>
      <c r="AC6857" s="46">
        <v>2736</v>
      </c>
      <c r="AD6857" s="46">
        <v>36</v>
      </c>
      <c r="AE6857" s="46">
        <v>35.6</v>
      </c>
      <c r="AF6857" s="46">
        <v>120</v>
      </c>
      <c r="AH6857" s="70" t="str">
        <f t="shared" si="787"/>
        <v/>
      </c>
      <c r="AI6857" s="70" t="str">
        <f t="shared" si="788"/>
        <v/>
      </c>
      <c r="AJ6857" s="70" t="str">
        <f t="shared" si="789"/>
        <v>X</v>
      </c>
      <c r="AK6857" s="70" t="str" cm="1">
        <f t="array" ref="AK6857">_xlfn.IFS(AH6857&lt;&gt;"","1",AI6857&lt;&gt;"","2",AJ6857&lt;&gt;"","3")</f>
        <v>3</v>
      </c>
    </row>
    <row r="6858" spans="1:37" x14ac:dyDescent="0.25">
      <c r="A6858" t="s">
        <v>730</v>
      </c>
      <c r="B6858" t="s">
        <v>731</v>
      </c>
      <c r="C6858" s="67" t="str">
        <f t="shared" si="785"/>
        <v>Keira McAlister</v>
      </c>
      <c r="D6858" s="71" t="str" cm="1">
        <f t="array" ref="D6858">_xlfn.IFS(AK6858="1",CONCATENATE(C6858,"Regional"),AK6858="2",CONCATENATE(C6858,"Sectional"),AK6858="3",CONCATENATE(C6858,COUNTIF($C$1:C6858,C6858)))</f>
        <v>Keira McAlister14</v>
      </c>
      <c r="E6858" s="66">
        <v>45188.645833333336</v>
      </c>
      <c r="F6858" t="s">
        <v>2446</v>
      </c>
      <c r="G6858" s="46">
        <v>42</v>
      </c>
      <c r="H6858" s="46">
        <v>48</v>
      </c>
      <c r="I6858" s="46">
        <v>14</v>
      </c>
      <c r="J6858" t="s">
        <v>128</v>
      </c>
      <c r="K6858" t="s">
        <v>90</v>
      </c>
      <c r="L6858" s="46">
        <v>2736</v>
      </c>
      <c r="M6858" s="46">
        <v>36</v>
      </c>
      <c r="N6858" s="46">
        <v>35.6</v>
      </c>
      <c r="O6858" s="46">
        <v>120</v>
      </c>
      <c r="P6858" s="46">
        <f t="shared" si="786"/>
        <v>1</v>
      </c>
      <c r="R6858" s="67" t="s">
        <v>1325</v>
      </c>
      <c r="S6858" s="67">
        <f>COUNTIF(Y$2:$Y$100,R6858)</f>
        <v>0</v>
      </c>
      <c r="V6858" s="67">
        <f t="shared" si="783"/>
        <v>0</v>
      </c>
      <c r="X6858"/>
      <c r="Y6858" s="67" t="str">
        <f t="shared" si="784"/>
        <v xml:space="preserve"> </v>
      </c>
      <c r="AB6858" t="s">
        <v>90</v>
      </c>
      <c r="AC6858" s="46">
        <v>2736</v>
      </c>
      <c r="AD6858" s="46">
        <v>36</v>
      </c>
      <c r="AE6858" s="46">
        <v>35.6</v>
      </c>
      <c r="AF6858" s="46">
        <v>120</v>
      </c>
      <c r="AH6858" s="70" t="str">
        <f t="shared" si="787"/>
        <v/>
      </c>
      <c r="AI6858" s="70" t="str">
        <f t="shared" si="788"/>
        <v/>
      </c>
      <c r="AJ6858" s="70" t="str">
        <f t="shared" si="789"/>
        <v>X</v>
      </c>
      <c r="AK6858" s="70" t="str" cm="1">
        <f t="array" ref="AK6858">_xlfn.IFS(AH6858&lt;&gt;"","1",AI6858&lt;&gt;"","2",AJ6858&lt;&gt;"","3")</f>
        <v>3</v>
      </c>
    </row>
    <row r="6859" spans="1:37" x14ac:dyDescent="0.25">
      <c r="A6859" t="s">
        <v>363</v>
      </c>
      <c r="B6859" t="s">
        <v>504</v>
      </c>
      <c r="C6859" s="67" t="str">
        <f t="shared" si="785"/>
        <v>Courtney Stapleton</v>
      </c>
      <c r="D6859" s="71" t="str" cm="1">
        <f t="array" ref="D6859">_xlfn.IFS(AK6859="1",CONCATENATE(C6859,"Regional"),AK6859="2",CONCATENATE(C6859,"Sectional"),AK6859="3",CONCATENATE(C6859,COUNTIF($C$1:C6859,C6859)))</f>
        <v>Courtney Stapleton8</v>
      </c>
      <c r="E6859" s="66">
        <v>45188.645833333336</v>
      </c>
      <c r="F6859" t="s">
        <v>2446</v>
      </c>
      <c r="G6859" s="46">
        <v>42</v>
      </c>
      <c r="H6859" s="46">
        <v>48</v>
      </c>
      <c r="I6859" s="46">
        <v>14</v>
      </c>
      <c r="J6859" t="s">
        <v>128</v>
      </c>
      <c r="K6859" t="s">
        <v>90</v>
      </c>
      <c r="L6859" s="46">
        <v>2736</v>
      </c>
      <c r="M6859" s="46">
        <v>36</v>
      </c>
      <c r="N6859" s="46">
        <v>35.6</v>
      </c>
      <c r="O6859" s="46">
        <v>120</v>
      </c>
      <c r="P6859" s="46">
        <f t="shared" si="786"/>
        <v>1</v>
      </c>
      <c r="R6859" s="67" t="s">
        <v>3021</v>
      </c>
      <c r="S6859" s="67">
        <f>COUNTIF(Y$2:$Y$100,R6859)</f>
        <v>0</v>
      </c>
      <c r="V6859" s="67">
        <f t="shared" si="783"/>
        <v>0</v>
      </c>
      <c r="X6859"/>
      <c r="Y6859" s="67" t="str">
        <f t="shared" si="784"/>
        <v xml:space="preserve"> </v>
      </c>
      <c r="AB6859" t="s">
        <v>90</v>
      </c>
      <c r="AC6859" s="46">
        <v>2736</v>
      </c>
      <c r="AD6859" s="46">
        <v>36</v>
      </c>
      <c r="AE6859" s="46">
        <v>35.6</v>
      </c>
      <c r="AF6859" s="46">
        <v>120</v>
      </c>
      <c r="AH6859" s="70" t="str">
        <f t="shared" si="787"/>
        <v/>
      </c>
      <c r="AI6859" s="70" t="str">
        <f t="shared" si="788"/>
        <v/>
      </c>
      <c r="AJ6859" s="70" t="str">
        <f t="shared" si="789"/>
        <v>X</v>
      </c>
      <c r="AK6859" s="70" t="str" cm="1">
        <f t="array" ref="AK6859">_xlfn.IFS(AH6859&lt;&gt;"","1",AI6859&lt;&gt;"","2",AJ6859&lt;&gt;"","3")</f>
        <v>3</v>
      </c>
    </row>
    <row r="6860" spans="1:37" x14ac:dyDescent="0.25">
      <c r="A6860" t="s">
        <v>746</v>
      </c>
      <c r="B6860" t="s">
        <v>682</v>
      </c>
      <c r="C6860" s="67" t="str">
        <f t="shared" si="785"/>
        <v>Aubrey Westerman</v>
      </c>
      <c r="D6860" s="71" t="str" cm="1">
        <f t="array" ref="D6860">_xlfn.IFS(AK6860="1",CONCATENATE(C6860,"Regional"),AK6860="2",CONCATENATE(C6860,"Sectional"),AK6860="3",CONCATENATE(C6860,COUNTIF($C$1:C6860,C6860)))</f>
        <v>Aubrey Westerman13</v>
      </c>
      <c r="E6860" s="66">
        <v>45188.645833333336</v>
      </c>
      <c r="F6860" t="s">
        <v>2446</v>
      </c>
      <c r="G6860" s="46">
        <v>42</v>
      </c>
      <c r="H6860" s="46">
        <v>49</v>
      </c>
      <c r="I6860" s="46">
        <v>18</v>
      </c>
      <c r="J6860" t="s">
        <v>128</v>
      </c>
      <c r="K6860" t="s">
        <v>90</v>
      </c>
      <c r="L6860" s="46">
        <v>2736</v>
      </c>
      <c r="M6860" s="46">
        <v>36</v>
      </c>
      <c r="N6860" s="46">
        <v>35.6</v>
      </c>
      <c r="O6860" s="46">
        <v>120</v>
      </c>
      <c r="P6860" s="46">
        <f t="shared" si="786"/>
        <v>1</v>
      </c>
      <c r="R6860" s="67" t="s">
        <v>3478</v>
      </c>
      <c r="S6860" s="67">
        <f>COUNTIF(Y$2:$Y$100,R6860)</f>
        <v>0</v>
      </c>
      <c r="V6860" s="67">
        <f t="shared" si="783"/>
        <v>0</v>
      </c>
      <c r="X6860"/>
      <c r="Y6860" s="67" t="str">
        <f t="shared" si="784"/>
        <v xml:space="preserve"> </v>
      </c>
      <c r="AB6860" t="s">
        <v>90</v>
      </c>
      <c r="AC6860" s="46">
        <v>2736</v>
      </c>
      <c r="AD6860" s="46">
        <v>36</v>
      </c>
      <c r="AE6860" s="46">
        <v>35.6</v>
      </c>
      <c r="AF6860" s="46">
        <v>120</v>
      </c>
      <c r="AH6860" s="70" t="str">
        <f t="shared" si="787"/>
        <v/>
      </c>
      <c r="AI6860" s="70" t="str">
        <f t="shared" si="788"/>
        <v/>
      </c>
      <c r="AJ6860" s="70" t="str">
        <f t="shared" si="789"/>
        <v>X</v>
      </c>
      <c r="AK6860" s="70" t="str" cm="1">
        <f t="array" ref="AK6860">_xlfn.IFS(AH6860&lt;&gt;"","1",AI6860&lt;&gt;"","2",AJ6860&lt;&gt;"","3")</f>
        <v>3</v>
      </c>
    </row>
    <row r="6861" spans="1:37" x14ac:dyDescent="0.25">
      <c r="A6861" t="s">
        <v>685</v>
      </c>
      <c r="B6861" t="s">
        <v>570</v>
      </c>
      <c r="C6861" s="67" t="str">
        <f t="shared" si="785"/>
        <v>Sydney Quella</v>
      </c>
      <c r="D6861" s="71" t="str" cm="1">
        <f t="array" ref="D6861">_xlfn.IFS(AK6861="1",CONCATENATE(C6861,"Regional"),AK6861="2",CONCATENATE(C6861,"Sectional"),AK6861="3",CONCATENATE(C6861,COUNTIF($C$1:C6861,C6861)))</f>
        <v>Sydney Quella8</v>
      </c>
      <c r="E6861" s="66">
        <v>45188.645833333336</v>
      </c>
      <c r="F6861" t="s">
        <v>2446</v>
      </c>
      <c r="G6861" s="46">
        <v>42</v>
      </c>
      <c r="H6861" s="46">
        <v>49</v>
      </c>
      <c r="I6861" s="46">
        <v>18</v>
      </c>
      <c r="J6861" t="s">
        <v>128</v>
      </c>
      <c r="K6861" t="s">
        <v>90</v>
      </c>
      <c r="L6861" s="46">
        <v>2736</v>
      </c>
      <c r="M6861" s="46">
        <v>36</v>
      </c>
      <c r="N6861" s="46">
        <v>35.6</v>
      </c>
      <c r="O6861" s="46">
        <v>120</v>
      </c>
      <c r="P6861" s="46">
        <f t="shared" si="786"/>
        <v>1</v>
      </c>
      <c r="R6861" s="67" t="s">
        <v>1362</v>
      </c>
      <c r="S6861" s="67">
        <f>COUNTIF(Y$2:$Y$100,R6861)</f>
        <v>0</v>
      </c>
      <c r="V6861" s="67">
        <f t="shared" si="783"/>
        <v>0</v>
      </c>
      <c r="X6861"/>
      <c r="Y6861" s="67" t="str">
        <f t="shared" si="784"/>
        <v xml:space="preserve"> </v>
      </c>
      <c r="AB6861" t="s">
        <v>90</v>
      </c>
      <c r="AC6861" s="46">
        <v>2736</v>
      </c>
      <c r="AD6861" s="46">
        <v>36</v>
      </c>
      <c r="AE6861" s="46">
        <v>35.6</v>
      </c>
      <c r="AF6861" s="46">
        <v>120</v>
      </c>
      <c r="AH6861" s="70" t="str">
        <f t="shared" si="787"/>
        <v/>
      </c>
      <c r="AI6861" s="70" t="str">
        <f t="shared" si="788"/>
        <v/>
      </c>
      <c r="AJ6861" s="70" t="str">
        <f t="shared" si="789"/>
        <v>X</v>
      </c>
      <c r="AK6861" s="70" t="str" cm="1">
        <f t="array" ref="AK6861">_xlfn.IFS(AH6861&lt;&gt;"","1",AI6861&lt;&gt;"","2",AJ6861&lt;&gt;"","3")</f>
        <v>3</v>
      </c>
    </row>
    <row r="6862" spans="1:37" x14ac:dyDescent="0.25">
      <c r="A6862" t="s">
        <v>1661</v>
      </c>
      <c r="B6862" t="s">
        <v>570</v>
      </c>
      <c r="C6862" s="67" t="str">
        <f t="shared" si="785"/>
        <v>Sydney Koetterhagen</v>
      </c>
      <c r="D6862" s="71" t="str" cm="1">
        <f t="array" ref="D6862">_xlfn.IFS(AK6862="1",CONCATENATE(C6862,"Regional"),AK6862="2",CONCATENATE(C6862,"Sectional"),AK6862="3",CONCATENATE(C6862,COUNTIF($C$1:C6862,C6862)))</f>
        <v>Sydney Koetterhagen9</v>
      </c>
      <c r="E6862" s="66">
        <v>45188.645833333336</v>
      </c>
      <c r="F6862" t="s">
        <v>2446</v>
      </c>
      <c r="G6862" s="46">
        <v>42</v>
      </c>
      <c r="H6862" s="46">
        <v>50</v>
      </c>
      <c r="I6862" s="46">
        <v>20</v>
      </c>
      <c r="J6862" t="s">
        <v>128</v>
      </c>
      <c r="K6862" t="s">
        <v>90</v>
      </c>
      <c r="L6862" s="46">
        <v>2736</v>
      </c>
      <c r="M6862" s="46">
        <v>36</v>
      </c>
      <c r="N6862" s="46">
        <v>35.6</v>
      </c>
      <c r="O6862" s="46">
        <v>120</v>
      </c>
      <c r="P6862" s="46">
        <f t="shared" si="786"/>
        <v>1</v>
      </c>
      <c r="R6862" s="67" t="s">
        <v>3616</v>
      </c>
      <c r="S6862" s="67">
        <f>COUNTIF(Y$2:$Y$100,R6862)</f>
        <v>0</v>
      </c>
      <c r="V6862" s="67">
        <f t="shared" si="783"/>
        <v>0</v>
      </c>
      <c r="X6862"/>
      <c r="Y6862" s="67" t="str">
        <f t="shared" si="784"/>
        <v xml:space="preserve"> </v>
      </c>
      <c r="AB6862" t="s">
        <v>90</v>
      </c>
      <c r="AC6862" s="46">
        <v>2736</v>
      </c>
      <c r="AD6862" s="46">
        <v>36</v>
      </c>
      <c r="AE6862" s="46">
        <v>35.6</v>
      </c>
      <c r="AF6862" s="46">
        <v>120</v>
      </c>
      <c r="AH6862" s="70" t="str">
        <f t="shared" si="787"/>
        <v/>
      </c>
      <c r="AI6862" s="70" t="str">
        <f t="shared" si="788"/>
        <v/>
      </c>
      <c r="AJ6862" s="70" t="str">
        <f t="shared" si="789"/>
        <v>X</v>
      </c>
      <c r="AK6862" s="70" t="str" cm="1">
        <f t="array" ref="AK6862">_xlfn.IFS(AH6862&lt;&gt;"","1",AI6862&lt;&gt;"","2",AJ6862&lt;&gt;"","3")</f>
        <v>3</v>
      </c>
    </row>
    <row r="6863" spans="1:37" x14ac:dyDescent="0.25">
      <c r="A6863" t="s">
        <v>2017</v>
      </c>
      <c r="B6863" t="s">
        <v>179</v>
      </c>
      <c r="C6863" s="67" t="str">
        <f t="shared" si="785"/>
        <v>Addie Krug-Trost</v>
      </c>
      <c r="D6863" s="71" t="str" cm="1">
        <f t="array" ref="D6863">_xlfn.IFS(AK6863="1",CONCATENATE(C6863,"Regional"),AK6863="2",CONCATENATE(C6863,"Sectional"),AK6863="3",CONCATENATE(C6863,COUNTIF($C$1:C6863,C6863)))</f>
        <v>Addie Krug-Trost1</v>
      </c>
      <c r="E6863" s="66">
        <v>45188.645833333336</v>
      </c>
      <c r="F6863" t="s">
        <v>2446</v>
      </c>
      <c r="G6863" s="46">
        <v>42</v>
      </c>
      <c r="H6863" s="46">
        <v>50</v>
      </c>
      <c r="I6863" s="46">
        <v>20</v>
      </c>
      <c r="J6863" t="s">
        <v>128</v>
      </c>
      <c r="K6863" t="s">
        <v>90</v>
      </c>
      <c r="L6863" s="46">
        <v>2736</v>
      </c>
      <c r="M6863" s="46">
        <v>36</v>
      </c>
      <c r="N6863" s="46">
        <v>35.6</v>
      </c>
      <c r="O6863" s="46">
        <v>120</v>
      </c>
      <c r="P6863" s="46">
        <f t="shared" si="786"/>
        <v>1</v>
      </c>
      <c r="R6863" s="67" t="s">
        <v>3030</v>
      </c>
      <c r="S6863" s="67">
        <f>COUNTIF(Y$2:$Y$100,R6863)</f>
        <v>0</v>
      </c>
      <c r="V6863" s="67">
        <f t="shared" si="783"/>
        <v>0</v>
      </c>
      <c r="X6863"/>
      <c r="Y6863" s="67" t="str">
        <f t="shared" si="784"/>
        <v xml:space="preserve"> </v>
      </c>
      <c r="AB6863" t="s">
        <v>90</v>
      </c>
      <c r="AC6863" s="46">
        <v>2736</v>
      </c>
      <c r="AD6863" s="46">
        <v>36</v>
      </c>
      <c r="AE6863" s="46">
        <v>35.6</v>
      </c>
      <c r="AF6863" s="46">
        <v>120</v>
      </c>
      <c r="AH6863" s="70" t="str">
        <f t="shared" si="787"/>
        <v/>
      </c>
      <c r="AI6863" s="70" t="str">
        <f t="shared" si="788"/>
        <v/>
      </c>
      <c r="AJ6863" s="70" t="str">
        <f t="shared" si="789"/>
        <v>X</v>
      </c>
      <c r="AK6863" s="70" t="str" cm="1">
        <f t="array" ref="AK6863">_xlfn.IFS(AH6863&lt;&gt;"","1",AI6863&lt;&gt;"","2",AJ6863&lt;&gt;"","3")</f>
        <v>3</v>
      </c>
    </row>
    <row r="6864" spans="1:37" x14ac:dyDescent="0.25">
      <c r="A6864" t="s">
        <v>352</v>
      </c>
      <c r="B6864" t="s">
        <v>561</v>
      </c>
      <c r="C6864" s="67" t="str">
        <f t="shared" si="785"/>
        <v>Maddie Reed</v>
      </c>
      <c r="D6864" s="71" t="str" cm="1">
        <f t="array" ref="D6864">_xlfn.IFS(AK6864="1",CONCATENATE(C6864,"Regional"),AK6864="2",CONCATENATE(C6864,"Sectional"),AK6864="3",CONCATENATE(C6864,COUNTIF($C$1:C6864,C6864)))</f>
        <v>Maddie Reed11</v>
      </c>
      <c r="E6864" s="66">
        <v>45188.645833333336</v>
      </c>
      <c r="F6864" t="s">
        <v>2446</v>
      </c>
      <c r="G6864" s="46">
        <v>42</v>
      </c>
      <c r="H6864" s="46">
        <v>50</v>
      </c>
      <c r="I6864" s="46">
        <v>20</v>
      </c>
      <c r="J6864" t="s">
        <v>128</v>
      </c>
      <c r="K6864" t="s">
        <v>90</v>
      </c>
      <c r="L6864" s="46">
        <v>2736</v>
      </c>
      <c r="M6864" s="46">
        <v>36</v>
      </c>
      <c r="N6864" s="46">
        <v>35.6</v>
      </c>
      <c r="O6864" s="46">
        <v>120</v>
      </c>
      <c r="P6864" s="46">
        <f t="shared" si="786"/>
        <v>1</v>
      </c>
      <c r="R6864" s="67" t="s">
        <v>1381</v>
      </c>
      <c r="S6864" s="67">
        <f>COUNTIF(Y$2:$Y$100,R6864)</f>
        <v>0</v>
      </c>
      <c r="V6864" s="67">
        <f t="shared" ref="V6864:V6927" si="790">COUNTIF(R6864:R9491,Y6864)</f>
        <v>0</v>
      </c>
      <c r="X6864"/>
      <c r="Y6864" s="67" t="str">
        <f t="shared" si="784"/>
        <v xml:space="preserve"> </v>
      </c>
      <c r="AB6864" t="s">
        <v>90</v>
      </c>
      <c r="AC6864" s="46">
        <v>2736</v>
      </c>
      <c r="AD6864" s="46">
        <v>36</v>
      </c>
      <c r="AE6864" s="46">
        <v>35.6</v>
      </c>
      <c r="AF6864" s="46">
        <v>120</v>
      </c>
      <c r="AH6864" s="70" t="str">
        <f t="shared" si="787"/>
        <v/>
      </c>
      <c r="AI6864" s="70" t="str">
        <f t="shared" si="788"/>
        <v/>
      </c>
      <c r="AJ6864" s="70" t="str">
        <f t="shared" si="789"/>
        <v>X</v>
      </c>
      <c r="AK6864" s="70" t="str" cm="1">
        <f t="array" ref="AK6864">_xlfn.IFS(AH6864&lt;&gt;"","1",AI6864&lt;&gt;"","2",AJ6864&lt;&gt;"","3")</f>
        <v>3</v>
      </c>
    </row>
    <row r="6865" spans="1:37" x14ac:dyDescent="0.25">
      <c r="A6865" t="s">
        <v>318</v>
      </c>
      <c r="B6865" t="s">
        <v>434</v>
      </c>
      <c r="C6865" s="67" t="str">
        <f t="shared" si="785"/>
        <v>Ella Gibson</v>
      </c>
      <c r="D6865" s="71" t="str" cm="1">
        <f t="array" ref="D6865">_xlfn.IFS(AK6865="1",CONCATENATE(C6865,"Regional"),AK6865="2",CONCATENATE(C6865,"Sectional"),AK6865="3",CONCATENATE(C6865,COUNTIF($C$1:C6865,C6865)))</f>
        <v>Ella Gibson14</v>
      </c>
      <c r="E6865" s="66">
        <v>45188.645833333336</v>
      </c>
      <c r="F6865" t="s">
        <v>2446</v>
      </c>
      <c r="G6865" s="46">
        <v>42</v>
      </c>
      <c r="H6865" s="46">
        <v>51</v>
      </c>
      <c r="I6865" s="46">
        <v>23</v>
      </c>
      <c r="J6865" t="s">
        <v>128</v>
      </c>
      <c r="K6865" t="s">
        <v>90</v>
      </c>
      <c r="L6865" s="46">
        <v>2736</v>
      </c>
      <c r="M6865" s="46">
        <v>36</v>
      </c>
      <c r="N6865" s="46">
        <v>35.6</v>
      </c>
      <c r="O6865" s="46">
        <v>120</v>
      </c>
      <c r="P6865" s="46">
        <f t="shared" si="786"/>
        <v>1</v>
      </c>
      <c r="R6865" s="67" t="s">
        <v>1333</v>
      </c>
      <c r="S6865" s="67">
        <f>COUNTIF(Y$2:$Y$100,R6865)</f>
        <v>0</v>
      </c>
      <c r="V6865" s="67">
        <f t="shared" si="790"/>
        <v>0</v>
      </c>
      <c r="X6865"/>
      <c r="Y6865" s="67" t="str">
        <f t="shared" si="784"/>
        <v xml:space="preserve"> </v>
      </c>
      <c r="AB6865" t="s">
        <v>90</v>
      </c>
      <c r="AC6865" s="46">
        <v>2736</v>
      </c>
      <c r="AD6865" s="46">
        <v>36</v>
      </c>
      <c r="AE6865" s="46">
        <v>35.6</v>
      </c>
      <c r="AF6865" s="46">
        <v>120</v>
      </c>
      <c r="AH6865" s="70" t="str">
        <f t="shared" si="787"/>
        <v/>
      </c>
      <c r="AI6865" s="70" t="str">
        <f t="shared" si="788"/>
        <v/>
      </c>
      <c r="AJ6865" s="70" t="str">
        <f t="shared" si="789"/>
        <v>X</v>
      </c>
      <c r="AK6865" s="70" t="str" cm="1">
        <f t="array" ref="AK6865">_xlfn.IFS(AH6865&lt;&gt;"","1",AI6865&lt;&gt;"","2",AJ6865&lt;&gt;"","3")</f>
        <v>3</v>
      </c>
    </row>
    <row r="6866" spans="1:37" x14ac:dyDescent="0.25">
      <c r="A6866" t="s">
        <v>779</v>
      </c>
      <c r="B6866" t="s">
        <v>780</v>
      </c>
      <c r="C6866" s="67" t="str">
        <f t="shared" si="785"/>
        <v>Marylin Lowden</v>
      </c>
      <c r="D6866" s="71" t="str" cm="1">
        <f t="array" ref="D6866">_xlfn.IFS(AK6866="1",CONCATENATE(C6866,"Regional"),AK6866="2",CONCATENATE(C6866,"Sectional"),AK6866="3",CONCATENATE(C6866,COUNTIF($C$1:C6866,C6866)))</f>
        <v>Marylin Lowden3</v>
      </c>
      <c r="E6866" s="66">
        <v>45188.645833333336</v>
      </c>
      <c r="F6866" t="s">
        <v>2446</v>
      </c>
      <c r="G6866" s="46">
        <v>42</v>
      </c>
      <c r="H6866" s="46">
        <v>51</v>
      </c>
      <c r="I6866" s="46">
        <v>23</v>
      </c>
      <c r="J6866" t="s">
        <v>128</v>
      </c>
      <c r="K6866" t="s">
        <v>90</v>
      </c>
      <c r="L6866" s="46">
        <v>2736</v>
      </c>
      <c r="M6866" s="46">
        <v>36</v>
      </c>
      <c r="N6866" s="46">
        <v>35.6</v>
      </c>
      <c r="O6866" s="46">
        <v>120</v>
      </c>
      <c r="P6866" s="46">
        <f t="shared" si="786"/>
        <v>1</v>
      </c>
      <c r="R6866" s="67" t="s">
        <v>1360</v>
      </c>
      <c r="S6866" s="67">
        <f>COUNTIF(Y$2:$Y$100,R6866)</f>
        <v>0</v>
      </c>
      <c r="V6866" s="67">
        <f t="shared" si="790"/>
        <v>0</v>
      </c>
      <c r="X6866"/>
      <c r="Y6866" s="67" t="str">
        <f t="shared" si="784"/>
        <v xml:space="preserve"> </v>
      </c>
      <c r="AB6866" t="s">
        <v>90</v>
      </c>
      <c r="AC6866" s="46">
        <v>2736</v>
      </c>
      <c r="AD6866" s="46">
        <v>36</v>
      </c>
      <c r="AE6866" s="46">
        <v>35.6</v>
      </c>
      <c r="AF6866" s="46">
        <v>120</v>
      </c>
      <c r="AH6866" s="70" t="str">
        <f t="shared" si="787"/>
        <v/>
      </c>
      <c r="AI6866" s="70" t="str">
        <f t="shared" si="788"/>
        <v/>
      </c>
      <c r="AJ6866" s="70" t="str">
        <f t="shared" si="789"/>
        <v>X</v>
      </c>
      <c r="AK6866" s="70" t="str" cm="1">
        <f t="array" ref="AK6866">_xlfn.IFS(AH6866&lt;&gt;"","1",AI6866&lt;&gt;"","2",AJ6866&lt;&gt;"","3")</f>
        <v>3</v>
      </c>
    </row>
    <row r="6867" spans="1:37" x14ac:dyDescent="0.25">
      <c r="A6867" t="s">
        <v>1936</v>
      </c>
      <c r="B6867" t="s">
        <v>648</v>
      </c>
      <c r="C6867" s="67" t="str">
        <f t="shared" si="785"/>
        <v>Claire Girten</v>
      </c>
      <c r="D6867" s="71" t="str" cm="1">
        <f t="array" ref="D6867">_xlfn.IFS(AK6867="1",CONCATENATE(C6867,"Regional"),AK6867="2",CONCATENATE(C6867,"Sectional"),AK6867="3",CONCATENATE(C6867,COUNTIF($C$1:C6867,C6867)))</f>
        <v>Claire Girten12</v>
      </c>
      <c r="E6867" s="66">
        <v>45188.645833333336</v>
      </c>
      <c r="F6867" t="s">
        <v>2446</v>
      </c>
      <c r="G6867" s="46">
        <v>42</v>
      </c>
      <c r="H6867" s="46">
        <v>51</v>
      </c>
      <c r="I6867" s="46">
        <v>23</v>
      </c>
      <c r="J6867" t="s">
        <v>128</v>
      </c>
      <c r="K6867" t="s">
        <v>90</v>
      </c>
      <c r="L6867" s="46">
        <v>2736</v>
      </c>
      <c r="M6867" s="46">
        <v>36</v>
      </c>
      <c r="N6867" s="46">
        <v>35.6</v>
      </c>
      <c r="O6867" s="46">
        <v>120</v>
      </c>
      <c r="P6867" s="46">
        <f t="shared" si="786"/>
        <v>1</v>
      </c>
      <c r="R6867" s="67" t="s">
        <v>2952</v>
      </c>
      <c r="S6867" s="67">
        <f>COUNTIF(Y$2:$Y$100,R6867)</f>
        <v>0</v>
      </c>
      <c r="V6867" s="67">
        <f t="shared" si="790"/>
        <v>0</v>
      </c>
      <c r="X6867"/>
      <c r="Y6867" s="67" t="str">
        <f t="shared" si="784"/>
        <v xml:space="preserve"> </v>
      </c>
      <c r="AB6867" t="s">
        <v>90</v>
      </c>
      <c r="AC6867" s="46">
        <v>2736</v>
      </c>
      <c r="AD6867" s="46">
        <v>36</v>
      </c>
      <c r="AE6867" s="46">
        <v>35.6</v>
      </c>
      <c r="AF6867" s="46">
        <v>120</v>
      </c>
      <c r="AH6867" s="70" t="str">
        <f t="shared" si="787"/>
        <v/>
      </c>
      <c r="AI6867" s="70" t="str">
        <f t="shared" si="788"/>
        <v/>
      </c>
      <c r="AJ6867" s="70" t="str">
        <f t="shared" si="789"/>
        <v>X</v>
      </c>
      <c r="AK6867" s="70" t="str" cm="1">
        <f t="array" ref="AK6867">_xlfn.IFS(AH6867&lt;&gt;"","1",AI6867&lt;&gt;"","2",AJ6867&lt;&gt;"","3")</f>
        <v>3</v>
      </c>
    </row>
    <row r="6868" spans="1:37" x14ac:dyDescent="0.25">
      <c r="A6868" t="s">
        <v>743</v>
      </c>
      <c r="B6868" t="s">
        <v>434</v>
      </c>
      <c r="C6868" s="67" t="str">
        <f t="shared" si="785"/>
        <v>Ella Chitwood</v>
      </c>
      <c r="D6868" s="71" t="str" cm="1">
        <f t="array" ref="D6868">_xlfn.IFS(AK6868="1",CONCATENATE(C6868,"Regional"),AK6868="2",CONCATENATE(C6868,"Sectional"),AK6868="3",CONCATENATE(C6868,COUNTIF($C$1:C6868,C6868)))</f>
        <v>Ella Chitwood11</v>
      </c>
      <c r="E6868" s="66">
        <v>45188.645833333336</v>
      </c>
      <c r="F6868" t="s">
        <v>2446</v>
      </c>
      <c r="G6868" s="46">
        <v>42</v>
      </c>
      <c r="H6868" s="46">
        <v>52</v>
      </c>
      <c r="I6868" s="46">
        <v>26</v>
      </c>
      <c r="J6868" t="s">
        <v>128</v>
      </c>
      <c r="K6868" t="s">
        <v>90</v>
      </c>
      <c r="L6868" s="46">
        <v>2736</v>
      </c>
      <c r="M6868" s="46">
        <v>36</v>
      </c>
      <c r="N6868" s="46">
        <v>35.6</v>
      </c>
      <c r="O6868" s="46">
        <v>120</v>
      </c>
      <c r="P6868" s="46">
        <f t="shared" si="786"/>
        <v>1</v>
      </c>
      <c r="R6868" s="67" t="s">
        <v>1331</v>
      </c>
      <c r="S6868" s="67">
        <f>COUNTIF(Y$2:$Y$100,R6868)</f>
        <v>0</v>
      </c>
      <c r="V6868" s="67">
        <f t="shared" si="790"/>
        <v>0</v>
      </c>
      <c r="X6868"/>
      <c r="Y6868" s="67" t="str">
        <f t="shared" si="784"/>
        <v xml:space="preserve"> </v>
      </c>
      <c r="AB6868" t="s">
        <v>90</v>
      </c>
      <c r="AC6868" s="46">
        <v>2736</v>
      </c>
      <c r="AD6868" s="46">
        <v>36</v>
      </c>
      <c r="AE6868" s="46">
        <v>35.6</v>
      </c>
      <c r="AF6868" s="46">
        <v>120</v>
      </c>
      <c r="AH6868" s="70" t="str">
        <f t="shared" si="787"/>
        <v/>
      </c>
      <c r="AI6868" s="70" t="str">
        <f t="shared" si="788"/>
        <v/>
      </c>
      <c r="AJ6868" s="70" t="str">
        <f t="shared" si="789"/>
        <v>X</v>
      </c>
      <c r="AK6868" s="70" t="str" cm="1">
        <f t="array" ref="AK6868">_xlfn.IFS(AH6868&lt;&gt;"","1",AI6868&lt;&gt;"","2",AJ6868&lt;&gt;"","3")</f>
        <v>3</v>
      </c>
    </row>
    <row r="6869" spans="1:37" x14ac:dyDescent="0.25">
      <c r="A6869" t="s">
        <v>1704</v>
      </c>
      <c r="B6869" t="s">
        <v>353</v>
      </c>
      <c r="C6869" s="67" t="str">
        <f t="shared" si="785"/>
        <v>Olivia Orzechowski</v>
      </c>
      <c r="D6869" s="71" t="str" cm="1">
        <f t="array" ref="D6869">_xlfn.IFS(AK6869="1",CONCATENATE(C6869,"Regional"),AK6869="2",CONCATENATE(C6869,"Sectional"),AK6869="3",CONCATENATE(C6869,COUNTIF($C$1:C6869,C6869)))</f>
        <v>Olivia Orzechowski10</v>
      </c>
      <c r="E6869" s="66">
        <v>45188.645833333336</v>
      </c>
      <c r="F6869" t="s">
        <v>2446</v>
      </c>
      <c r="G6869" s="46">
        <v>42</v>
      </c>
      <c r="H6869" s="46">
        <v>53</v>
      </c>
      <c r="I6869" s="46">
        <v>27</v>
      </c>
      <c r="J6869" t="s">
        <v>128</v>
      </c>
      <c r="K6869" t="s">
        <v>90</v>
      </c>
      <c r="L6869" s="46">
        <v>2736</v>
      </c>
      <c r="M6869" s="46">
        <v>36</v>
      </c>
      <c r="N6869" s="46">
        <v>35.6</v>
      </c>
      <c r="O6869" s="46">
        <v>120</v>
      </c>
      <c r="P6869" s="46">
        <f t="shared" si="786"/>
        <v>1</v>
      </c>
      <c r="R6869" s="67" t="s">
        <v>3481</v>
      </c>
      <c r="S6869" s="67">
        <f>COUNTIF(Y$2:$Y$100,R6869)</f>
        <v>0</v>
      </c>
      <c r="V6869" s="67">
        <f t="shared" si="790"/>
        <v>0</v>
      </c>
      <c r="X6869"/>
      <c r="Y6869" s="67" t="str">
        <f t="shared" si="784"/>
        <v xml:space="preserve"> </v>
      </c>
      <c r="AB6869" t="s">
        <v>90</v>
      </c>
      <c r="AC6869" s="46">
        <v>2736</v>
      </c>
      <c r="AD6869" s="46">
        <v>36</v>
      </c>
      <c r="AE6869" s="46">
        <v>35.6</v>
      </c>
      <c r="AF6869" s="46">
        <v>120</v>
      </c>
      <c r="AH6869" s="70" t="str">
        <f t="shared" si="787"/>
        <v/>
      </c>
      <c r="AI6869" s="70" t="str">
        <f t="shared" si="788"/>
        <v/>
      </c>
      <c r="AJ6869" s="70" t="str">
        <f t="shared" si="789"/>
        <v>X</v>
      </c>
      <c r="AK6869" s="70" t="str" cm="1">
        <f t="array" ref="AK6869">_xlfn.IFS(AH6869&lt;&gt;"","1",AI6869&lt;&gt;"","2",AJ6869&lt;&gt;"","3")</f>
        <v>3</v>
      </c>
    </row>
    <row r="6870" spans="1:37" x14ac:dyDescent="0.25">
      <c r="A6870" t="s">
        <v>2009</v>
      </c>
      <c r="B6870" t="s">
        <v>434</v>
      </c>
      <c r="C6870" s="67" t="str">
        <f t="shared" si="785"/>
        <v>Ella Tower</v>
      </c>
      <c r="D6870" s="71" t="str" cm="1">
        <f t="array" ref="D6870">_xlfn.IFS(AK6870="1",CONCATENATE(C6870,"Regional"),AK6870="2",CONCATENATE(C6870,"Sectional"),AK6870="3",CONCATENATE(C6870,COUNTIF($C$1:C6870,C6870)))</f>
        <v>Ella Tower4</v>
      </c>
      <c r="E6870" s="66">
        <v>45188.645833333336</v>
      </c>
      <c r="F6870" t="s">
        <v>2446</v>
      </c>
      <c r="G6870" s="46">
        <v>42</v>
      </c>
      <c r="H6870" s="46">
        <v>53</v>
      </c>
      <c r="I6870" s="46">
        <v>27</v>
      </c>
      <c r="J6870" t="s">
        <v>128</v>
      </c>
      <c r="K6870" t="s">
        <v>90</v>
      </c>
      <c r="L6870" s="46">
        <v>2736</v>
      </c>
      <c r="M6870" s="46">
        <v>36</v>
      </c>
      <c r="N6870" s="46">
        <v>35.6</v>
      </c>
      <c r="O6870" s="46">
        <v>120</v>
      </c>
      <c r="P6870" s="46">
        <f t="shared" si="786"/>
        <v>1</v>
      </c>
      <c r="R6870" s="67" t="s">
        <v>3022</v>
      </c>
      <c r="S6870" s="67">
        <f>COUNTIF(Y$2:$Y$100,R6870)</f>
        <v>0</v>
      </c>
      <c r="V6870" s="67">
        <f t="shared" si="790"/>
        <v>0</v>
      </c>
      <c r="X6870"/>
      <c r="Y6870" s="67" t="str">
        <f t="shared" si="784"/>
        <v xml:space="preserve"> </v>
      </c>
      <c r="AB6870" t="s">
        <v>90</v>
      </c>
      <c r="AC6870" s="46">
        <v>2736</v>
      </c>
      <c r="AD6870" s="46">
        <v>36</v>
      </c>
      <c r="AE6870" s="46">
        <v>35.6</v>
      </c>
      <c r="AF6870" s="46">
        <v>120</v>
      </c>
      <c r="AH6870" s="70" t="str">
        <f t="shared" si="787"/>
        <v/>
      </c>
      <c r="AI6870" s="70" t="str">
        <f t="shared" si="788"/>
        <v/>
      </c>
      <c r="AJ6870" s="70" t="str">
        <f t="shared" si="789"/>
        <v>X</v>
      </c>
      <c r="AK6870" s="70" t="str" cm="1">
        <f t="array" ref="AK6870">_xlfn.IFS(AH6870&lt;&gt;"","1",AI6870&lt;&gt;"","2",AJ6870&lt;&gt;"","3")</f>
        <v>3</v>
      </c>
    </row>
    <row r="6871" spans="1:37" x14ac:dyDescent="0.25">
      <c r="A6871" t="s">
        <v>285</v>
      </c>
      <c r="B6871" t="s">
        <v>365</v>
      </c>
      <c r="C6871" s="67" t="str">
        <f t="shared" si="785"/>
        <v>Hallie Koltz</v>
      </c>
      <c r="D6871" s="71" t="str" cm="1">
        <f t="array" ref="D6871">_xlfn.IFS(AK6871="1",CONCATENATE(C6871,"Regional"),AK6871="2",CONCATENATE(C6871,"Sectional"),AK6871="3",CONCATENATE(C6871,COUNTIF($C$1:C6871,C6871)))</f>
        <v>Hallie Koltz9</v>
      </c>
      <c r="E6871" s="66">
        <v>45188.645833333336</v>
      </c>
      <c r="F6871" t="s">
        <v>2446</v>
      </c>
      <c r="G6871" s="46">
        <v>42</v>
      </c>
      <c r="H6871" s="46">
        <v>54</v>
      </c>
      <c r="I6871" s="46">
        <v>29</v>
      </c>
      <c r="J6871" t="s">
        <v>128</v>
      </c>
      <c r="K6871" t="s">
        <v>90</v>
      </c>
      <c r="L6871" s="46">
        <v>2736</v>
      </c>
      <c r="M6871" s="46">
        <v>36</v>
      </c>
      <c r="N6871" s="46">
        <v>35.6</v>
      </c>
      <c r="O6871" s="46">
        <v>120</v>
      </c>
      <c r="P6871" s="46">
        <f t="shared" si="786"/>
        <v>1</v>
      </c>
      <c r="R6871" s="67" t="s">
        <v>1359</v>
      </c>
      <c r="S6871" s="67">
        <f>COUNTIF(Y$2:$Y$100,R6871)</f>
        <v>0</v>
      </c>
      <c r="V6871" s="67">
        <f t="shared" si="790"/>
        <v>0</v>
      </c>
      <c r="X6871"/>
      <c r="Y6871" s="67" t="str">
        <f t="shared" si="784"/>
        <v xml:space="preserve"> </v>
      </c>
      <c r="AB6871" t="s">
        <v>90</v>
      </c>
      <c r="AC6871" s="46">
        <v>2736</v>
      </c>
      <c r="AD6871" s="46">
        <v>36</v>
      </c>
      <c r="AE6871" s="46">
        <v>35.6</v>
      </c>
      <c r="AF6871" s="46">
        <v>120</v>
      </c>
      <c r="AH6871" s="70" t="str">
        <f t="shared" si="787"/>
        <v/>
      </c>
      <c r="AI6871" s="70" t="str">
        <f t="shared" si="788"/>
        <v/>
      </c>
      <c r="AJ6871" s="70" t="str">
        <f t="shared" si="789"/>
        <v>X</v>
      </c>
      <c r="AK6871" s="70" t="str" cm="1">
        <f t="array" ref="AK6871">_xlfn.IFS(AH6871&lt;&gt;"","1",AI6871&lt;&gt;"","2",AJ6871&lt;&gt;"","3")</f>
        <v>3</v>
      </c>
    </row>
    <row r="6872" spans="1:37" x14ac:dyDescent="0.25">
      <c r="A6872" t="s">
        <v>360</v>
      </c>
      <c r="B6872" t="s">
        <v>765</v>
      </c>
      <c r="C6872" s="67" t="str">
        <f t="shared" si="785"/>
        <v>Clare Smith</v>
      </c>
      <c r="D6872" s="71" t="str" cm="1">
        <f t="array" ref="D6872">_xlfn.IFS(AK6872="1",CONCATENATE(C6872,"Regional"),AK6872="2",CONCATENATE(C6872,"Sectional"),AK6872="3",CONCATENATE(C6872,COUNTIF($C$1:C6872,C6872)))</f>
        <v>Clare Smith10</v>
      </c>
      <c r="E6872" s="66">
        <v>45188.645833333336</v>
      </c>
      <c r="F6872" t="s">
        <v>2446</v>
      </c>
      <c r="G6872" s="46">
        <v>42</v>
      </c>
      <c r="H6872" s="46">
        <v>54</v>
      </c>
      <c r="I6872" s="46">
        <v>29</v>
      </c>
      <c r="J6872" t="s">
        <v>128</v>
      </c>
      <c r="K6872" t="s">
        <v>90</v>
      </c>
      <c r="L6872" s="46">
        <v>2736</v>
      </c>
      <c r="M6872" s="46">
        <v>36</v>
      </c>
      <c r="N6872" s="46">
        <v>35.6</v>
      </c>
      <c r="O6872" s="46">
        <v>120</v>
      </c>
      <c r="P6872" s="46">
        <f t="shared" si="786"/>
        <v>1</v>
      </c>
      <c r="R6872" s="67" t="s">
        <v>1349</v>
      </c>
      <c r="S6872" s="67">
        <f>COUNTIF(Y$2:$Y$100,R6872)</f>
        <v>0</v>
      </c>
      <c r="V6872" s="67">
        <f t="shared" si="790"/>
        <v>0</v>
      </c>
      <c r="X6872"/>
      <c r="Y6872" s="67" t="str">
        <f t="shared" si="784"/>
        <v xml:space="preserve"> </v>
      </c>
      <c r="AB6872" t="s">
        <v>90</v>
      </c>
      <c r="AC6872" s="46">
        <v>2736</v>
      </c>
      <c r="AD6872" s="46">
        <v>36</v>
      </c>
      <c r="AE6872" s="46">
        <v>35.6</v>
      </c>
      <c r="AF6872" s="46">
        <v>120</v>
      </c>
      <c r="AH6872" s="70" t="str">
        <f t="shared" si="787"/>
        <v/>
      </c>
      <c r="AI6872" s="70" t="str">
        <f t="shared" si="788"/>
        <v/>
      </c>
      <c r="AJ6872" s="70" t="str">
        <f t="shared" si="789"/>
        <v>X</v>
      </c>
      <c r="AK6872" s="70" t="str" cm="1">
        <f t="array" ref="AK6872">_xlfn.IFS(AH6872&lt;&gt;"","1",AI6872&lt;&gt;"","2",AJ6872&lt;&gt;"","3")</f>
        <v>3</v>
      </c>
    </row>
    <row r="6873" spans="1:37" x14ac:dyDescent="0.25">
      <c r="A6873" t="s">
        <v>774</v>
      </c>
      <c r="B6873" t="s">
        <v>443</v>
      </c>
      <c r="C6873" s="67" t="str">
        <f t="shared" si="785"/>
        <v>Emily Gomez</v>
      </c>
      <c r="D6873" s="71" t="str" cm="1">
        <f t="array" ref="D6873">_xlfn.IFS(AK6873="1",CONCATENATE(C6873,"Regional"),AK6873="2",CONCATENATE(C6873,"Sectional"),AK6873="3",CONCATENATE(C6873,COUNTIF($C$1:C6873,C6873)))</f>
        <v>Emily Gomez7</v>
      </c>
      <c r="E6873" s="66">
        <v>45188.645833333336</v>
      </c>
      <c r="F6873" t="s">
        <v>2446</v>
      </c>
      <c r="G6873" s="46">
        <v>42</v>
      </c>
      <c r="H6873" s="46">
        <v>54</v>
      </c>
      <c r="I6873" s="46">
        <v>29</v>
      </c>
      <c r="J6873" t="s">
        <v>128</v>
      </c>
      <c r="K6873" t="s">
        <v>90</v>
      </c>
      <c r="L6873" s="46">
        <v>2736</v>
      </c>
      <c r="M6873" s="46">
        <v>36</v>
      </c>
      <c r="N6873" s="46">
        <v>35.6</v>
      </c>
      <c r="O6873" s="46">
        <v>120</v>
      </c>
      <c r="P6873" s="46">
        <f t="shared" si="786"/>
        <v>1</v>
      </c>
      <c r="R6873" s="67" t="s">
        <v>1356</v>
      </c>
      <c r="S6873" s="67">
        <f>COUNTIF(Y$2:$Y$100,R6873)</f>
        <v>0</v>
      </c>
      <c r="V6873" s="67">
        <f t="shared" si="790"/>
        <v>0</v>
      </c>
      <c r="X6873"/>
      <c r="Y6873" s="67" t="str">
        <f t="shared" si="784"/>
        <v xml:space="preserve"> </v>
      </c>
      <c r="AB6873" t="s">
        <v>90</v>
      </c>
      <c r="AC6873" s="46">
        <v>2736</v>
      </c>
      <c r="AD6873" s="46">
        <v>36</v>
      </c>
      <c r="AE6873" s="46">
        <v>35.6</v>
      </c>
      <c r="AF6873" s="46">
        <v>120</v>
      </c>
      <c r="AH6873" s="70" t="str">
        <f t="shared" si="787"/>
        <v/>
      </c>
      <c r="AI6873" s="70" t="str">
        <f t="shared" si="788"/>
        <v/>
      </c>
      <c r="AJ6873" s="70" t="str">
        <f t="shared" si="789"/>
        <v>X</v>
      </c>
      <c r="AK6873" s="70" t="str" cm="1">
        <f t="array" ref="AK6873">_xlfn.IFS(AH6873&lt;&gt;"","1",AI6873&lt;&gt;"","2",AJ6873&lt;&gt;"","3")</f>
        <v>3</v>
      </c>
    </row>
    <row r="6874" spans="1:37" x14ac:dyDescent="0.25">
      <c r="A6874" t="s">
        <v>794</v>
      </c>
      <c r="B6874" t="s">
        <v>795</v>
      </c>
      <c r="C6874" s="67" t="str">
        <f t="shared" si="785"/>
        <v>MaryGrace Schlifske</v>
      </c>
      <c r="D6874" s="71" t="str" cm="1">
        <f t="array" ref="D6874">_xlfn.IFS(AK6874="1",CONCATENATE(C6874,"Regional"),AK6874="2",CONCATENATE(C6874,"Sectional"),AK6874="3",CONCATENATE(C6874,COUNTIF($C$1:C6874,C6874)))</f>
        <v>MaryGrace Schlifske9</v>
      </c>
      <c r="E6874" s="66">
        <v>45188.645833333336</v>
      </c>
      <c r="F6874" t="s">
        <v>2446</v>
      </c>
      <c r="G6874" s="46">
        <v>42</v>
      </c>
      <c r="H6874" s="46">
        <v>56</v>
      </c>
      <c r="I6874" s="46">
        <v>32</v>
      </c>
      <c r="J6874" t="s">
        <v>128</v>
      </c>
      <c r="K6874" t="s">
        <v>90</v>
      </c>
      <c r="L6874" s="46">
        <v>2736</v>
      </c>
      <c r="M6874" s="46">
        <v>36</v>
      </c>
      <c r="N6874" s="46">
        <v>35.6</v>
      </c>
      <c r="O6874" s="46">
        <v>120</v>
      </c>
      <c r="P6874" s="46">
        <f t="shared" si="786"/>
        <v>1</v>
      </c>
      <c r="R6874" s="67" t="s">
        <v>1374</v>
      </c>
      <c r="S6874" s="67">
        <f>COUNTIF(Y$2:$Y$100,R6874)</f>
        <v>0</v>
      </c>
      <c r="V6874" s="67">
        <f t="shared" si="790"/>
        <v>0</v>
      </c>
      <c r="X6874"/>
      <c r="Y6874" s="67" t="str">
        <f t="shared" si="784"/>
        <v xml:space="preserve"> </v>
      </c>
      <c r="AB6874" t="s">
        <v>90</v>
      </c>
      <c r="AC6874" s="46">
        <v>2736</v>
      </c>
      <c r="AD6874" s="46">
        <v>36</v>
      </c>
      <c r="AE6874" s="46">
        <v>35.6</v>
      </c>
      <c r="AF6874" s="46">
        <v>120</v>
      </c>
      <c r="AH6874" s="70" t="str">
        <f t="shared" si="787"/>
        <v/>
      </c>
      <c r="AI6874" s="70" t="str">
        <f t="shared" si="788"/>
        <v/>
      </c>
      <c r="AJ6874" s="70" t="str">
        <f t="shared" si="789"/>
        <v>X</v>
      </c>
      <c r="AK6874" s="70" t="str" cm="1">
        <f t="array" ref="AK6874">_xlfn.IFS(AH6874&lt;&gt;"","1",AI6874&lt;&gt;"","2",AJ6874&lt;&gt;"","3")</f>
        <v>3</v>
      </c>
    </row>
    <row r="6875" spans="1:37" x14ac:dyDescent="0.25">
      <c r="A6875" t="s">
        <v>792</v>
      </c>
      <c r="B6875" t="s">
        <v>543</v>
      </c>
      <c r="C6875" s="67" t="str">
        <f t="shared" si="785"/>
        <v>Brooke Binder</v>
      </c>
      <c r="D6875" s="71" t="str" cm="1">
        <f t="array" ref="D6875">_xlfn.IFS(AK6875="1",CONCATENATE(C6875,"Regional"),AK6875="2",CONCATENATE(C6875,"Sectional"),AK6875="3",CONCATENATE(C6875,COUNTIF($C$1:C6875,C6875)))</f>
        <v>Brooke Binder11</v>
      </c>
      <c r="E6875" s="66">
        <v>45188.645833333336</v>
      </c>
      <c r="F6875" t="s">
        <v>2446</v>
      </c>
      <c r="G6875" s="46">
        <v>42</v>
      </c>
      <c r="H6875" s="46">
        <v>57</v>
      </c>
      <c r="I6875" s="46">
        <v>33</v>
      </c>
      <c r="J6875" t="s">
        <v>128</v>
      </c>
      <c r="K6875" t="s">
        <v>90</v>
      </c>
      <c r="L6875" s="46">
        <v>2736</v>
      </c>
      <c r="M6875" s="46">
        <v>36</v>
      </c>
      <c r="N6875" s="46">
        <v>35.6</v>
      </c>
      <c r="O6875" s="46">
        <v>120</v>
      </c>
      <c r="P6875" s="46">
        <f t="shared" si="786"/>
        <v>1</v>
      </c>
      <c r="R6875" s="67" t="s">
        <v>1372</v>
      </c>
      <c r="S6875" s="67">
        <f>COUNTIF(Y$2:$Y$100,R6875)</f>
        <v>0</v>
      </c>
      <c r="V6875" s="67">
        <f t="shared" si="790"/>
        <v>0</v>
      </c>
      <c r="X6875"/>
      <c r="Y6875" s="67" t="str">
        <f t="shared" si="784"/>
        <v xml:space="preserve"> </v>
      </c>
      <c r="AB6875" t="s">
        <v>90</v>
      </c>
      <c r="AC6875" s="46">
        <v>2736</v>
      </c>
      <c r="AD6875" s="46">
        <v>36</v>
      </c>
      <c r="AE6875" s="46">
        <v>35.6</v>
      </c>
      <c r="AF6875" s="46">
        <v>120</v>
      </c>
      <c r="AH6875" s="70" t="str">
        <f t="shared" si="787"/>
        <v/>
      </c>
      <c r="AI6875" s="70" t="str">
        <f t="shared" si="788"/>
        <v/>
      </c>
      <c r="AJ6875" s="70" t="str">
        <f t="shared" si="789"/>
        <v>X</v>
      </c>
      <c r="AK6875" s="70" t="str" cm="1">
        <f t="array" ref="AK6875">_xlfn.IFS(AH6875&lt;&gt;"","1",AI6875&lt;&gt;"","2",AJ6875&lt;&gt;"","3")</f>
        <v>3</v>
      </c>
    </row>
    <row r="6876" spans="1:37" x14ac:dyDescent="0.25">
      <c r="A6876" t="s">
        <v>1940</v>
      </c>
      <c r="B6876" t="s">
        <v>401</v>
      </c>
      <c r="C6876" s="67" t="str">
        <f t="shared" si="785"/>
        <v>Hannah Okel</v>
      </c>
      <c r="D6876" s="71" t="str" cm="1">
        <f t="array" ref="D6876">_xlfn.IFS(AK6876="1",CONCATENATE(C6876,"Regional"),AK6876="2",CONCATENATE(C6876,"Sectional"),AK6876="3",CONCATENATE(C6876,COUNTIF($C$1:C6876,C6876)))</f>
        <v>Hannah Okel12</v>
      </c>
      <c r="E6876" s="66">
        <v>45188.645833333336</v>
      </c>
      <c r="F6876" t="s">
        <v>2446</v>
      </c>
      <c r="G6876" s="46">
        <v>42</v>
      </c>
      <c r="H6876" s="46">
        <v>57</v>
      </c>
      <c r="I6876" s="46">
        <v>33</v>
      </c>
      <c r="J6876" t="s">
        <v>128</v>
      </c>
      <c r="K6876" t="s">
        <v>90</v>
      </c>
      <c r="L6876" s="46">
        <v>2736</v>
      </c>
      <c r="M6876" s="46">
        <v>36</v>
      </c>
      <c r="N6876" s="46">
        <v>35.6</v>
      </c>
      <c r="O6876" s="46">
        <v>120</v>
      </c>
      <c r="P6876" s="46">
        <f t="shared" si="786"/>
        <v>1</v>
      </c>
      <c r="R6876" s="67" t="s">
        <v>2957</v>
      </c>
      <c r="S6876" s="67">
        <f>COUNTIF(Y$2:$Y$100,R6876)</f>
        <v>0</v>
      </c>
      <c r="V6876" s="67">
        <f t="shared" si="790"/>
        <v>0</v>
      </c>
      <c r="X6876"/>
      <c r="Y6876" s="67" t="str">
        <f t="shared" si="784"/>
        <v xml:space="preserve"> </v>
      </c>
      <c r="AB6876" t="s">
        <v>90</v>
      </c>
      <c r="AC6876" s="46">
        <v>2736</v>
      </c>
      <c r="AD6876" s="46">
        <v>36</v>
      </c>
      <c r="AE6876" s="46">
        <v>35.6</v>
      </c>
      <c r="AF6876" s="46">
        <v>120</v>
      </c>
      <c r="AH6876" s="70" t="str">
        <f t="shared" si="787"/>
        <v/>
      </c>
      <c r="AI6876" s="70" t="str">
        <f t="shared" si="788"/>
        <v/>
      </c>
      <c r="AJ6876" s="70" t="str">
        <f t="shared" si="789"/>
        <v>X</v>
      </c>
      <c r="AK6876" s="70" t="str" cm="1">
        <f t="array" ref="AK6876">_xlfn.IFS(AH6876&lt;&gt;"","1",AI6876&lt;&gt;"","2",AJ6876&lt;&gt;"","3")</f>
        <v>3</v>
      </c>
    </row>
    <row r="6877" spans="1:37" x14ac:dyDescent="0.25">
      <c r="A6877" t="s">
        <v>1670</v>
      </c>
      <c r="B6877" t="s">
        <v>478</v>
      </c>
      <c r="C6877" s="67" t="str">
        <f t="shared" si="785"/>
        <v>Madeline Kabitzke</v>
      </c>
      <c r="D6877" s="71" t="str" cm="1">
        <f t="array" ref="D6877">_xlfn.IFS(AK6877="1",CONCATENATE(C6877,"Regional"),AK6877="2",CONCATENATE(C6877,"Sectional"),AK6877="3",CONCATENATE(C6877,COUNTIF($C$1:C6877,C6877)))</f>
        <v>Madeline Kabitzke1</v>
      </c>
      <c r="E6877" s="66">
        <v>45188.645833333336</v>
      </c>
      <c r="F6877" t="s">
        <v>2446</v>
      </c>
      <c r="G6877" s="46">
        <v>42</v>
      </c>
      <c r="H6877" s="46">
        <v>57</v>
      </c>
      <c r="I6877" s="46">
        <v>33</v>
      </c>
      <c r="J6877" t="s">
        <v>128</v>
      </c>
      <c r="K6877" t="s">
        <v>90</v>
      </c>
      <c r="L6877" s="46">
        <v>2736</v>
      </c>
      <c r="M6877" s="46">
        <v>36</v>
      </c>
      <c r="N6877" s="46">
        <v>35.6</v>
      </c>
      <c r="O6877" s="46">
        <v>120</v>
      </c>
      <c r="P6877" s="46">
        <f t="shared" si="786"/>
        <v>1</v>
      </c>
      <c r="R6877" s="67" t="s">
        <v>3031</v>
      </c>
      <c r="S6877" s="67">
        <f>COUNTIF(Y$2:$Y$100,R6877)</f>
        <v>0</v>
      </c>
      <c r="V6877" s="67">
        <f t="shared" si="790"/>
        <v>0</v>
      </c>
      <c r="X6877"/>
      <c r="Y6877" s="67" t="str">
        <f t="shared" si="784"/>
        <v xml:space="preserve"> </v>
      </c>
      <c r="AB6877" t="s">
        <v>90</v>
      </c>
      <c r="AC6877" s="46">
        <v>2736</v>
      </c>
      <c r="AD6877" s="46">
        <v>36</v>
      </c>
      <c r="AE6877" s="46">
        <v>35.6</v>
      </c>
      <c r="AF6877" s="46">
        <v>120</v>
      </c>
      <c r="AH6877" s="70" t="str">
        <f t="shared" si="787"/>
        <v/>
      </c>
      <c r="AI6877" s="70" t="str">
        <f t="shared" si="788"/>
        <v/>
      </c>
      <c r="AJ6877" s="70" t="str">
        <f t="shared" si="789"/>
        <v>X</v>
      </c>
      <c r="AK6877" s="70" t="str" cm="1">
        <f t="array" ref="AK6877">_xlfn.IFS(AH6877&lt;&gt;"","1",AI6877&lt;&gt;"","2",AJ6877&lt;&gt;"","3")</f>
        <v>3</v>
      </c>
    </row>
    <row r="6878" spans="1:37" x14ac:dyDescent="0.25">
      <c r="A6878" t="s">
        <v>1026</v>
      </c>
      <c r="B6878" t="s">
        <v>1027</v>
      </c>
      <c r="C6878" s="67" t="str">
        <f t="shared" si="785"/>
        <v>Kierstin Schlevensky</v>
      </c>
      <c r="D6878" s="71" t="str" cm="1">
        <f t="array" ref="D6878">_xlfn.IFS(AK6878="1",CONCATENATE(C6878,"Regional"),AK6878="2",CONCATENATE(C6878,"Sectional"),AK6878="3",CONCATENATE(C6878,COUNTIF($C$1:C6878,C6878)))</f>
        <v>Kierstin Schlevensky5</v>
      </c>
      <c r="E6878" s="66">
        <v>45188.645833333336</v>
      </c>
      <c r="F6878" t="s">
        <v>2446</v>
      </c>
      <c r="G6878" s="46">
        <v>42</v>
      </c>
      <c r="H6878" s="46">
        <v>57</v>
      </c>
      <c r="I6878" s="46">
        <v>33</v>
      </c>
      <c r="J6878" t="s">
        <v>128</v>
      </c>
      <c r="K6878" t="s">
        <v>90</v>
      </c>
      <c r="L6878" s="46">
        <v>2736</v>
      </c>
      <c r="M6878" s="46">
        <v>36</v>
      </c>
      <c r="N6878" s="46">
        <v>35.6</v>
      </c>
      <c r="O6878" s="46">
        <v>120</v>
      </c>
      <c r="P6878" s="46">
        <f t="shared" si="786"/>
        <v>1</v>
      </c>
      <c r="R6878" s="67" t="s">
        <v>1523</v>
      </c>
      <c r="S6878" s="67">
        <f>COUNTIF(Y$2:$Y$100,R6878)</f>
        <v>0</v>
      </c>
      <c r="V6878" s="67">
        <f t="shared" si="790"/>
        <v>0</v>
      </c>
      <c r="X6878"/>
      <c r="Y6878" s="67" t="str">
        <f t="shared" si="784"/>
        <v xml:space="preserve"> </v>
      </c>
      <c r="AB6878" t="s">
        <v>90</v>
      </c>
      <c r="AC6878" s="46">
        <v>2736</v>
      </c>
      <c r="AD6878" s="46">
        <v>36</v>
      </c>
      <c r="AE6878" s="46">
        <v>35.6</v>
      </c>
      <c r="AF6878" s="46">
        <v>120</v>
      </c>
      <c r="AH6878" s="70" t="str">
        <f t="shared" si="787"/>
        <v/>
      </c>
      <c r="AI6878" s="70" t="str">
        <f t="shared" si="788"/>
        <v/>
      </c>
      <c r="AJ6878" s="70" t="str">
        <f t="shared" si="789"/>
        <v>X</v>
      </c>
      <c r="AK6878" s="70" t="str" cm="1">
        <f t="array" ref="AK6878">_xlfn.IFS(AH6878&lt;&gt;"","1",AI6878&lt;&gt;"","2",AJ6878&lt;&gt;"","3")</f>
        <v>3</v>
      </c>
    </row>
    <row r="6879" spans="1:37" x14ac:dyDescent="0.25">
      <c r="A6879" t="s">
        <v>276</v>
      </c>
      <c r="B6879" t="s">
        <v>2016</v>
      </c>
      <c r="C6879" s="67" t="str">
        <f t="shared" si="785"/>
        <v>Danica Jones</v>
      </c>
      <c r="D6879" s="71" t="str" cm="1">
        <f t="array" ref="D6879">_xlfn.IFS(AK6879="1",CONCATENATE(C6879,"Regional"),AK6879="2",CONCATENATE(C6879,"Sectional"),AK6879="3",CONCATENATE(C6879,COUNTIF($C$1:C6879,C6879)))</f>
        <v>Danica Jones4</v>
      </c>
      <c r="E6879" s="66">
        <v>45188.645833333336</v>
      </c>
      <c r="F6879" t="s">
        <v>2446</v>
      </c>
      <c r="G6879" s="46">
        <v>42</v>
      </c>
      <c r="H6879" s="46">
        <v>59</v>
      </c>
      <c r="I6879" s="46">
        <v>37</v>
      </c>
      <c r="J6879" t="s">
        <v>128</v>
      </c>
      <c r="K6879" t="s">
        <v>90</v>
      </c>
      <c r="L6879" s="46">
        <v>2736</v>
      </c>
      <c r="M6879" s="46">
        <v>36</v>
      </c>
      <c r="N6879" s="46">
        <v>35.6</v>
      </c>
      <c r="O6879" s="46">
        <v>120</v>
      </c>
      <c r="P6879" s="46">
        <f t="shared" si="786"/>
        <v>1</v>
      </c>
      <c r="R6879" s="67" t="s">
        <v>3029</v>
      </c>
      <c r="S6879" s="67">
        <f>COUNTIF(Y$2:$Y$100,R6879)</f>
        <v>0</v>
      </c>
      <c r="V6879" s="67">
        <f t="shared" si="790"/>
        <v>0</v>
      </c>
      <c r="X6879"/>
      <c r="Y6879" s="67" t="str">
        <f t="shared" si="784"/>
        <v xml:space="preserve"> </v>
      </c>
      <c r="AB6879" t="s">
        <v>90</v>
      </c>
      <c r="AC6879" s="46">
        <v>2736</v>
      </c>
      <c r="AD6879" s="46">
        <v>36</v>
      </c>
      <c r="AE6879" s="46">
        <v>35.6</v>
      </c>
      <c r="AF6879" s="46">
        <v>120</v>
      </c>
      <c r="AH6879" s="70" t="str">
        <f t="shared" si="787"/>
        <v/>
      </c>
      <c r="AI6879" s="70" t="str">
        <f t="shared" si="788"/>
        <v/>
      </c>
      <c r="AJ6879" s="70" t="str">
        <f t="shared" si="789"/>
        <v>X</v>
      </c>
      <c r="AK6879" s="70" t="str" cm="1">
        <f t="array" ref="AK6879">_xlfn.IFS(AH6879&lt;&gt;"","1",AI6879&lt;&gt;"","2",AJ6879&lt;&gt;"","3")</f>
        <v>3</v>
      </c>
    </row>
    <row r="6880" spans="1:37" x14ac:dyDescent="0.25">
      <c r="A6880" t="s">
        <v>278</v>
      </c>
      <c r="B6880" t="s">
        <v>220</v>
      </c>
      <c r="C6880" s="67" t="str">
        <f t="shared" si="785"/>
        <v>Maria Jorgensen</v>
      </c>
      <c r="D6880" s="71" t="str" cm="1">
        <f t="array" ref="D6880">_xlfn.IFS(AK6880="1",CONCATENATE(C6880,"Regional"),AK6880="2",CONCATENATE(C6880,"Sectional"),AK6880="3",CONCATENATE(C6880,COUNTIF($C$1:C6880,C6880)))</f>
        <v>Maria Jorgensen13</v>
      </c>
      <c r="E6880" s="66">
        <v>45188.645833333336</v>
      </c>
      <c r="F6880" t="s">
        <v>2446</v>
      </c>
      <c r="G6880" s="46">
        <v>42</v>
      </c>
      <c r="H6880" s="46">
        <v>59</v>
      </c>
      <c r="I6880" s="46">
        <v>37</v>
      </c>
      <c r="J6880" t="s">
        <v>128</v>
      </c>
      <c r="K6880" t="s">
        <v>90</v>
      </c>
      <c r="L6880" s="46">
        <v>2736</v>
      </c>
      <c r="M6880" s="46">
        <v>36</v>
      </c>
      <c r="N6880" s="46">
        <v>35.6</v>
      </c>
      <c r="O6880" s="46">
        <v>120</v>
      </c>
      <c r="P6880" s="46">
        <f t="shared" si="786"/>
        <v>1</v>
      </c>
      <c r="R6880" s="67" t="s">
        <v>1363</v>
      </c>
      <c r="S6880" s="67">
        <f>COUNTIF(Y$2:$Y$100,R6880)</f>
        <v>0</v>
      </c>
      <c r="V6880" s="67">
        <f t="shared" si="790"/>
        <v>0</v>
      </c>
      <c r="X6880"/>
      <c r="Y6880" s="67" t="str">
        <f t="shared" si="784"/>
        <v xml:space="preserve"> </v>
      </c>
      <c r="AB6880" t="s">
        <v>90</v>
      </c>
      <c r="AC6880" s="46">
        <v>2736</v>
      </c>
      <c r="AD6880" s="46">
        <v>36</v>
      </c>
      <c r="AE6880" s="46">
        <v>35.6</v>
      </c>
      <c r="AF6880" s="46">
        <v>120</v>
      </c>
      <c r="AH6880" s="70" t="str">
        <f t="shared" si="787"/>
        <v/>
      </c>
      <c r="AI6880" s="70" t="str">
        <f t="shared" si="788"/>
        <v/>
      </c>
      <c r="AJ6880" s="70" t="str">
        <f t="shared" si="789"/>
        <v>X</v>
      </c>
      <c r="AK6880" s="70" t="str" cm="1">
        <f t="array" ref="AK6880">_xlfn.IFS(AH6880&lt;&gt;"","1",AI6880&lt;&gt;"","2",AJ6880&lt;&gt;"","3")</f>
        <v>3</v>
      </c>
    </row>
    <row r="6881" spans="1:37" x14ac:dyDescent="0.25">
      <c r="A6881" t="s">
        <v>794</v>
      </c>
      <c r="B6881" t="s">
        <v>781</v>
      </c>
      <c r="C6881" s="67" t="str">
        <f t="shared" si="785"/>
        <v>Maureen Schlifske</v>
      </c>
      <c r="D6881" s="71" t="str" cm="1">
        <f t="array" ref="D6881">_xlfn.IFS(AK6881="1",CONCATENATE(C6881,"Regional"),AK6881="2",CONCATENATE(C6881,"Sectional"),AK6881="3",CONCATENATE(C6881,COUNTIF($C$1:C6881,C6881)))</f>
        <v>Maureen Schlifske9</v>
      </c>
      <c r="E6881" s="66">
        <v>45188.645833333336</v>
      </c>
      <c r="F6881" t="s">
        <v>2446</v>
      </c>
      <c r="G6881" s="46">
        <v>42</v>
      </c>
      <c r="H6881" s="46">
        <v>59</v>
      </c>
      <c r="I6881" s="46">
        <v>37</v>
      </c>
      <c r="J6881" t="s">
        <v>128</v>
      </c>
      <c r="K6881" t="s">
        <v>90</v>
      </c>
      <c r="L6881" s="46">
        <v>2736</v>
      </c>
      <c r="M6881" s="46">
        <v>36</v>
      </c>
      <c r="N6881" s="46">
        <v>35.6</v>
      </c>
      <c r="O6881" s="46">
        <v>120</v>
      </c>
      <c r="P6881" s="46">
        <f t="shared" si="786"/>
        <v>1</v>
      </c>
      <c r="R6881" s="67" t="s">
        <v>3617</v>
      </c>
      <c r="S6881" s="67">
        <f>COUNTIF(Y$2:$Y$100,R6881)</f>
        <v>0</v>
      </c>
      <c r="V6881" s="67">
        <f t="shared" si="790"/>
        <v>0</v>
      </c>
      <c r="X6881"/>
      <c r="Y6881" s="67" t="str">
        <f t="shared" si="784"/>
        <v xml:space="preserve"> </v>
      </c>
      <c r="AB6881" t="s">
        <v>90</v>
      </c>
      <c r="AC6881" s="46">
        <v>2736</v>
      </c>
      <c r="AD6881" s="46">
        <v>36</v>
      </c>
      <c r="AE6881" s="46">
        <v>35.6</v>
      </c>
      <c r="AF6881" s="46">
        <v>120</v>
      </c>
      <c r="AH6881" s="70" t="str">
        <f t="shared" si="787"/>
        <v/>
      </c>
      <c r="AI6881" s="70" t="str">
        <f t="shared" si="788"/>
        <v/>
      </c>
      <c r="AJ6881" s="70" t="str">
        <f t="shared" si="789"/>
        <v>X</v>
      </c>
      <c r="AK6881" s="70" t="str" cm="1">
        <f t="array" ref="AK6881">_xlfn.IFS(AH6881&lt;&gt;"","1",AI6881&lt;&gt;"","2",AJ6881&lt;&gt;"","3")</f>
        <v>3</v>
      </c>
    </row>
    <row r="6882" spans="1:37" x14ac:dyDescent="0.25">
      <c r="A6882" t="s">
        <v>227</v>
      </c>
      <c r="B6882" t="s">
        <v>784</v>
      </c>
      <c r="C6882" s="67" t="str">
        <f t="shared" si="785"/>
        <v>Alexia Christiansen</v>
      </c>
      <c r="D6882" s="71" t="str" cm="1">
        <f t="array" ref="D6882">_xlfn.IFS(AK6882="1",CONCATENATE(C6882,"Regional"),AK6882="2",CONCATENATE(C6882,"Sectional"),AK6882="3",CONCATENATE(C6882,COUNTIF($C$1:C6882,C6882)))</f>
        <v>Alexia Christiansen3</v>
      </c>
      <c r="E6882" s="66">
        <v>45188.645833333336</v>
      </c>
      <c r="F6882" t="s">
        <v>2446</v>
      </c>
      <c r="G6882" s="46">
        <v>42</v>
      </c>
      <c r="H6882" s="46">
        <v>59</v>
      </c>
      <c r="I6882" s="46">
        <v>37</v>
      </c>
      <c r="J6882" t="s">
        <v>128</v>
      </c>
      <c r="K6882" t="s">
        <v>90</v>
      </c>
      <c r="L6882" s="46">
        <v>2736</v>
      </c>
      <c r="M6882" s="46">
        <v>36</v>
      </c>
      <c r="N6882" s="46">
        <v>35.6</v>
      </c>
      <c r="O6882" s="46">
        <v>120</v>
      </c>
      <c r="P6882" s="46">
        <f t="shared" si="786"/>
        <v>1</v>
      </c>
      <c r="R6882" s="67" t="s">
        <v>1365</v>
      </c>
      <c r="S6882" s="67">
        <f>COUNTIF(Y$2:$Y$100,R6882)</f>
        <v>0</v>
      </c>
      <c r="V6882" s="67">
        <f t="shared" si="790"/>
        <v>0</v>
      </c>
      <c r="X6882"/>
      <c r="Y6882" s="67" t="str">
        <f t="shared" si="784"/>
        <v xml:space="preserve"> </v>
      </c>
      <c r="AB6882" t="s">
        <v>90</v>
      </c>
      <c r="AC6882" s="46">
        <v>2736</v>
      </c>
      <c r="AD6882" s="46">
        <v>36</v>
      </c>
      <c r="AE6882" s="46">
        <v>35.6</v>
      </c>
      <c r="AF6882" s="46">
        <v>120</v>
      </c>
      <c r="AH6882" s="70" t="str">
        <f t="shared" si="787"/>
        <v/>
      </c>
      <c r="AI6882" s="70" t="str">
        <f t="shared" si="788"/>
        <v/>
      </c>
      <c r="AJ6882" s="70" t="str">
        <f t="shared" si="789"/>
        <v>X</v>
      </c>
      <c r="AK6882" s="70" t="str" cm="1">
        <f t="array" ref="AK6882">_xlfn.IFS(AH6882&lt;&gt;"","1",AI6882&lt;&gt;"","2",AJ6882&lt;&gt;"","3")</f>
        <v>3</v>
      </c>
    </row>
    <row r="6883" spans="1:37" x14ac:dyDescent="0.25">
      <c r="A6883" t="s">
        <v>229</v>
      </c>
      <c r="B6883" t="s">
        <v>2010</v>
      </c>
      <c r="C6883" s="67" t="str">
        <f t="shared" si="785"/>
        <v>Ciara Clark</v>
      </c>
      <c r="D6883" s="71" t="str" cm="1">
        <f t="array" ref="D6883">_xlfn.IFS(AK6883="1",CONCATENATE(C6883,"Regional"),AK6883="2",CONCATENATE(C6883,"Sectional"),AK6883="3",CONCATENATE(C6883,COUNTIF($C$1:C6883,C6883)))</f>
        <v>Ciara Clark10</v>
      </c>
      <c r="E6883" s="66">
        <v>45188.645833333336</v>
      </c>
      <c r="F6883" t="s">
        <v>2446</v>
      </c>
      <c r="G6883" s="46">
        <v>42</v>
      </c>
      <c r="H6883" s="46">
        <v>60</v>
      </c>
      <c r="I6883" s="46">
        <v>41</v>
      </c>
      <c r="J6883" t="s">
        <v>128</v>
      </c>
      <c r="K6883" t="s">
        <v>90</v>
      </c>
      <c r="L6883" s="46">
        <v>2736</v>
      </c>
      <c r="M6883" s="46">
        <v>36</v>
      </c>
      <c r="N6883" s="46">
        <v>35.6</v>
      </c>
      <c r="O6883" s="46">
        <v>120</v>
      </c>
      <c r="P6883" s="46">
        <f t="shared" si="786"/>
        <v>1</v>
      </c>
      <c r="R6883" s="67" t="s">
        <v>3023</v>
      </c>
      <c r="S6883" s="67">
        <f>COUNTIF(Y$2:$Y$100,R6883)</f>
        <v>0</v>
      </c>
      <c r="V6883" s="67">
        <f t="shared" si="790"/>
        <v>0</v>
      </c>
      <c r="X6883"/>
      <c r="Y6883" s="67" t="str">
        <f t="shared" si="784"/>
        <v xml:space="preserve"> </v>
      </c>
      <c r="AB6883" t="s">
        <v>90</v>
      </c>
      <c r="AC6883" s="46">
        <v>2736</v>
      </c>
      <c r="AD6883" s="46">
        <v>36</v>
      </c>
      <c r="AE6883" s="46">
        <v>35.6</v>
      </c>
      <c r="AF6883" s="46">
        <v>120</v>
      </c>
      <c r="AH6883" s="70" t="str">
        <f t="shared" si="787"/>
        <v/>
      </c>
      <c r="AI6883" s="70" t="str">
        <f t="shared" si="788"/>
        <v/>
      </c>
      <c r="AJ6883" s="70" t="str">
        <f t="shared" si="789"/>
        <v>X</v>
      </c>
      <c r="AK6883" s="70" t="str" cm="1">
        <f t="array" ref="AK6883">_xlfn.IFS(AH6883&lt;&gt;"","1",AI6883&lt;&gt;"","2",AJ6883&lt;&gt;"","3")</f>
        <v>3</v>
      </c>
    </row>
    <row r="6884" spans="1:37" x14ac:dyDescent="0.25">
      <c r="A6884" t="s">
        <v>2011</v>
      </c>
      <c r="B6884" t="s">
        <v>187</v>
      </c>
      <c r="C6884" s="67" t="str">
        <f t="shared" si="785"/>
        <v>Ava Mauhar</v>
      </c>
      <c r="D6884" s="71" t="str" cm="1">
        <f t="array" ref="D6884">_xlfn.IFS(AK6884="1",CONCATENATE(C6884,"Regional"),AK6884="2",CONCATENATE(C6884,"Sectional"),AK6884="3",CONCATENATE(C6884,COUNTIF($C$1:C6884,C6884)))</f>
        <v>Ava Mauhar6</v>
      </c>
      <c r="E6884" s="66">
        <v>45188.645833333336</v>
      </c>
      <c r="F6884" t="s">
        <v>2446</v>
      </c>
      <c r="G6884" s="46">
        <v>42</v>
      </c>
      <c r="H6884" s="46">
        <v>60</v>
      </c>
      <c r="I6884" s="46">
        <v>41</v>
      </c>
      <c r="J6884" t="s">
        <v>128</v>
      </c>
      <c r="K6884" t="s">
        <v>90</v>
      </c>
      <c r="L6884" s="46">
        <v>2736</v>
      </c>
      <c r="M6884" s="46">
        <v>36</v>
      </c>
      <c r="N6884" s="46">
        <v>35.6</v>
      </c>
      <c r="O6884" s="46">
        <v>120</v>
      </c>
      <c r="P6884" s="46">
        <f t="shared" si="786"/>
        <v>1</v>
      </c>
      <c r="R6884" s="67" t="s">
        <v>3024</v>
      </c>
      <c r="S6884" s="67">
        <f>COUNTIF(Y$2:$Y$100,R6884)</f>
        <v>0</v>
      </c>
      <c r="V6884" s="67">
        <f t="shared" si="790"/>
        <v>0</v>
      </c>
      <c r="X6884"/>
      <c r="Y6884" s="67" t="str">
        <f t="shared" si="784"/>
        <v xml:space="preserve"> </v>
      </c>
      <c r="AB6884" t="s">
        <v>90</v>
      </c>
      <c r="AC6884" s="46">
        <v>2736</v>
      </c>
      <c r="AD6884" s="46">
        <v>36</v>
      </c>
      <c r="AE6884" s="46">
        <v>35.6</v>
      </c>
      <c r="AF6884" s="46">
        <v>120</v>
      </c>
      <c r="AH6884" s="70" t="str">
        <f t="shared" si="787"/>
        <v/>
      </c>
      <c r="AI6884" s="70" t="str">
        <f t="shared" si="788"/>
        <v/>
      </c>
      <c r="AJ6884" s="70" t="str">
        <f t="shared" si="789"/>
        <v>X</v>
      </c>
      <c r="AK6884" s="70" t="str" cm="1">
        <f t="array" ref="AK6884">_xlfn.IFS(AH6884&lt;&gt;"","1",AI6884&lt;&gt;"","2",AJ6884&lt;&gt;"","3")</f>
        <v>3</v>
      </c>
    </row>
    <row r="6885" spans="1:37" x14ac:dyDescent="0.25">
      <c r="A6885" t="s">
        <v>716</v>
      </c>
      <c r="B6885" t="s">
        <v>199</v>
      </c>
      <c r="C6885" s="67" t="str">
        <f t="shared" si="785"/>
        <v>Payton Haugen</v>
      </c>
      <c r="D6885" s="71" t="str" cm="1">
        <f t="array" ref="D6885">_xlfn.IFS(AK6885="1",CONCATENATE(C6885,"Regional"),AK6885="2",CONCATENATE(C6885,"Sectional"),AK6885="3",CONCATENATE(C6885,COUNTIF($C$1:C6885,C6885)))</f>
        <v>Payton Haugen11</v>
      </c>
      <c r="E6885" s="66">
        <v>45189.291666666664</v>
      </c>
      <c r="F6885" t="s">
        <v>2529</v>
      </c>
      <c r="G6885" s="46">
        <v>41</v>
      </c>
      <c r="H6885" s="46">
        <v>72</v>
      </c>
      <c r="I6885" s="46">
        <v>1</v>
      </c>
      <c r="J6885" t="s">
        <v>135</v>
      </c>
      <c r="K6885" t="s">
        <v>90</v>
      </c>
      <c r="L6885" s="46">
        <v>5276</v>
      </c>
      <c r="M6885" s="46">
        <v>71</v>
      </c>
      <c r="N6885" s="46">
        <v>72.2</v>
      </c>
      <c r="O6885" s="46">
        <v>124</v>
      </c>
      <c r="P6885" s="46">
        <f t="shared" si="786"/>
        <v>2</v>
      </c>
      <c r="R6885" s="67" t="s">
        <v>1405</v>
      </c>
      <c r="S6885" s="67">
        <f>COUNTIF(Y$2:$Y$100,R6885)</f>
        <v>0</v>
      </c>
      <c r="V6885" s="67">
        <f t="shared" si="790"/>
        <v>0</v>
      </c>
      <c r="X6885"/>
      <c r="Y6885" s="67" t="str">
        <f t="shared" si="784"/>
        <v xml:space="preserve"> </v>
      </c>
      <c r="AB6885" t="s">
        <v>90</v>
      </c>
      <c r="AC6885" s="46">
        <v>5276</v>
      </c>
      <c r="AD6885" s="46">
        <v>71</v>
      </c>
      <c r="AE6885" s="46">
        <v>72.2</v>
      </c>
      <c r="AF6885" s="46">
        <v>124</v>
      </c>
      <c r="AH6885" s="70" t="str">
        <f t="shared" si="787"/>
        <v/>
      </c>
      <c r="AI6885" s="70" t="str">
        <f t="shared" si="788"/>
        <v/>
      </c>
      <c r="AJ6885" s="70" t="str">
        <f t="shared" si="789"/>
        <v>X</v>
      </c>
      <c r="AK6885" s="70" t="str" cm="1">
        <f t="array" ref="AK6885">_xlfn.IFS(AH6885&lt;&gt;"","1",AI6885&lt;&gt;"","2",AJ6885&lt;&gt;"","3")</f>
        <v>3</v>
      </c>
    </row>
    <row r="6886" spans="1:37" x14ac:dyDescent="0.25">
      <c r="A6886" t="s">
        <v>475</v>
      </c>
      <c r="B6886" t="s">
        <v>187</v>
      </c>
      <c r="C6886" s="67" t="str">
        <f t="shared" si="785"/>
        <v>Ava Roesch</v>
      </c>
      <c r="D6886" s="71" t="str" cm="1">
        <f t="array" ref="D6886">_xlfn.IFS(AK6886="1",CONCATENATE(C6886,"Regional"),AK6886="2",CONCATENATE(C6886,"Sectional"),AK6886="3",CONCATENATE(C6886,COUNTIF($C$1:C6886,C6886)))</f>
        <v>Ava Roesch12</v>
      </c>
      <c r="E6886" s="66">
        <v>45189.291666666664</v>
      </c>
      <c r="F6886" t="s">
        <v>2529</v>
      </c>
      <c r="G6886" s="46">
        <v>41</v>
      </c>
      <c r="H6886" s="46">
        <v>73</v>
      </c>
      <c r="I6886" s="46">
        <v>2</v>
      </c>
      <c r="J6886" t="s">
        <v>135</v>
      </c>
      <c r="K6886" t="s">
        <v>90</v>
      </c>
      <c r="L6886" s="46">
        <v>5276</v>
      </c>
      <c r="M6886" s="46">
        <v>71</v>
      </c>
      <c r="N6886" s="46">
        <v>72.2</v>
      </c>
      <c r="O6886" s="46">
        <v>124</v>
      </c>
      <c r="P6886" s="46">
        <f t="shared" si="786"/>
        <v>2</v>
      </c>
      <c r="R6886" s="67" t="s">
        <v>1168</v>
      </c>
      <c r="S6886" s="67">
        <f>COUNTIF(Y$2:$Y$100,R6886)</f>
        <v>0</v>
      </c>
      <c r="V6886" s="67">
        <f t="shared" si="790"/>
        <v>0</v>
      </c>
      <c r="X6886"/>
      <c r="Y6886" s="67" t="str">
        <f t="shared" si="784"/>
        <v xml:space="preserve"> </v>
      </c>
      <c r="AB6886" t="s">
        <v>90</v>
      </c>
      <c r="AC6886" s="46">
        <v>5276</v>
      </c>
      <c r="AD6886" s="46">
        <v>71</v>
      </c>
      <c r="AE6886" s="46">
        <v>72.2</v>
      </c>
      <c r="AF6886" s="46">
        <v>124</v>
      </c>
      <c r="AH6886" s="70" t="str">
        <f t="shared" si="787"/>
        <v/>
      </c>
      <c r="AI6886" s="70" t="str">
        <f t="shared" si="788"/>
        <v/>
      </c>
      <c r="AJ6886" s="70" t="str">
        <f t="shared" si="789"/>
        <v>X</v>
      </c>
      <c r="AK6886" s="70" t="str" cm="1">
        <f t="array" ref="AK6886">_xlfn.IFS(AH6886&lt;&gt;"","1",AI6886&lt;&gt;"","2",AJ6886&lt;&gt;"","3")</f>
        <v>3</v>
      </c>
    </row>
    <row r="6887" spans="1:37" x14ac:dyDescent="0.25">
      <c r="A6887" t="s">
        <v>716</v>
      </c>
      <c r="B6887" t="s">
        <v>441</v>
      </c>
      <c r="C6887" s="67" t="str">
        <f t="shared" si="785"/>
        <v>Madison Haugen</v>
      </c>
      <c r="D6887" s="71" t="str" cm="1">
        <f t="array" ref="D6887">_xlfn.IFS(AK6887="1",CONCATENATE(C6887,"Regional"),AK6887="2",CONCATENATE(C6887,"Sectional"),AK6887="3",CONCATENATE(C6887,COUNTIF($C$1:C6887,C6887)))</f>
        <v>Madison Haugen11</v>
      </c>
      <c r="E6887" s="66">
        <v>45189.291666666664</v>
      </c>
      <c r="F6887" t="s">
        <v>2529</v>
      </c>
      <c r="G6887" s="46">
        <v>41</v>
      </c>
      <c r="H6887" s="46">
        <v>73</v>
      </c>
      <c r="I6887" s="46">
        <v>2</v>
      </c>
      <c r="J6887" t="s">
        <v>135</v>
      </c>
      <c r="K6887" t="s">
        <v>90</v>
      </c>
      <c r="L6887" s="46">
        <v>5276</v>
      </c>
      <c r="M6887" s="46">
        <v>71</v>
      </c>
      <c r="N6887" s="46">
        <v>72.2</v>
      </c>
      <c r="O6887" s="46">
        <v>124</v>
      </c>
      <c r="P6887" s="46">
        <f t="shared" si="786"/>
        <v>2</v>
      </c>
      <c r="R6887" s="67" t="s">
        <v>1314</v>
      </c>
      <c r="S6887" s="67">
        <f>COUNTIF(Y$2:$Y$100,R6887)</f>
        <v>0</v>
      </c>
      <c r="V6887" s="67">
        <f t="shared" si="790"/>
        <v>0</v>
      </c>
      <c r="X6887"/>
      <c r="Y6887" s="67" t="str">
        <f t="shared" si="784"/>
        <v xml:space="preserve"> </v>
      </c>
      <c r="AB6887" t="s">
        <v>90</v>
      </c>
      <c r="AC6887" s="46">
        <v>5276</v>
      </c>
      <c r="AD6887" s="46">
        <v>71</v>
      </c>
      <c r="AE6887" s="46">
        <v>72.2</v>
      </c>
      <c r="AF6887" s="46">
        <v>124</v>
      </c>
      <c r="AH6887" s="70" t="str">
        <f t="shared" si="787"/>
        <v/>
      </c>
      <c r="AI6887" s="70" t="str">
        <f t="shared" si="788"/>
        <v/>
      </c>
      <c r="AJ6887" s="70" t="str">
        <f t="shared" si="789"/>
        <v>X</v>
      </c>
      <c r="AK6887" s="70" t="str" cm="1">
        <f t="array" ref="AK6887">_xlfn.IFS(AH6887&lt;&gt;"","1",AI6887&lt;&gt;"","2",AJ6887&lt;&gt;"","3")</f>
        <v>3</v>
      </c>
    </row>
    <row r="6888" spans="1:37" x14ac:dyDescent="0.25">
      <c r="A6888" t="s">
        <v>289</v>
      </c>
      <c r="B6888" t="s">
        <v>528</v>
      </c>
      <c r="C6888" s="67" t="str">
        <f t="shared" si="785"/>
        <v>Kate Krueger</v>
      </c>
      <c r="D6888" s="71" t="str" cm="1">
        <f t="array" ref="D6888">_xlfn.IFS(AK6888="1",CONCATENATE(C6888,"Regional"),AK6888="2",CONCATENATE(C6888,"Sectional"),AK6888="3",CONCATENATE(C6888,COUNTIF($C$1:C6888,C6888)))</f>
        <v>Kate Krueger12</v>
      </c>
      <c r="E6888" s="66">
        <v>45189.291666666664</v>
      </c>
      <c r="F6888" t="s">
        <v>2529</v>
      </c>
      <c r="G6888" s="46">
        <v>41</v>
      </c>
      <c r="H6888" s="46">
        <v>75</v>
      </c>
      <c r="I6888" s="46">
        <v>4</v>
      </c>
      <c r="J6888" t="s">
        <v>135</v>
      </c>
      <c r="K6888" t="s">
        <v>90</v>
      </c>
      <c r="L6888" s="46">
        <v>5276</v>
      </c>
      <c r="M6888" s="46">
        <v>71</v>
      </c>
      <c r="N6888" s="46">
        <v>72.2</v>
      </c>
      <c r="O6888" s="46">
        <v>124</v>
      </c>
      <c r="P6888" s="46">
        <f t="shared" si="786"/>
        <v>2</v>
      </c>
      <c r="R6888" s="67" t="s">
        <v>2737</v>
      </c>
      <c r="S6888" s="67">
        <f>COUNTIF(Y$2:$Y$100,R6888)</f>
        <v>0</v>
      </c>
      <c r="V6888" s="67">
        <f t="shared" si="790"/>
        <v>0</v>
      </c>
      <c r="X6888"/>
      <c r="Y6888" s="67" t="str">
        <f t="shared" si="784"/>
        <v xml:space="preserve"> </v>
      </c>
      <c r="AB6888" t="s">
        <v>90</v>
      </c>
      <c r="AC6888" s="46">
        <v>5276</v>
      </c>
      <c r="AD6888" s="46">
        <v>71</v>
      </c>
      <c r="AE6888" s="46">
        <v>72.2</v>
      </c>
      <c r="AF6888" s="46">
        <v>124</v>
      </c>
      <c r="AH6888" s="70" t="str">
        <f t="shared" si="787"/>
        <v/>
      </c>
      <c r="AI6888" s="70" t="str">
        <f t="shared" si="788"/>
        <v/>
      </c>
      <c r="AJ6888" s="70" t="str">
        <f t="shared" si="789"/>
        <v>X</v>
      </c>
      <c r="AK6888" s="70" t="str" cm="1">
        <f t="array" ref="AK6888">_xlfn.IFS(AH6888&lt;&gt;"","1",AI6888&lt;&gt;"","2",AJ6888&lt;&gt;"","3")</f>
        <v>3</v>
      </c>
    </row>
    <row r="6889" spans="1:37" x14ac:dyDescent="0.25">
      <c r="A6889" t="s">
        <v>460</v>
      </c>
      <c r="B6889" t="s">
        <v>461</v>
      </c>
      <c r="C6889" s="67" t="str">
        <f t="shared" si="785"/>
        <v>Breanne Delisle</v>
      </c>
      <c r="D6889" s="71" t="str" cm="1">
        <f t="array" ref="D6889">_xlfn.IFS(AK6889="1",CONCATENATE(C6889,"Regional"),AK6889="2",CONCATENATE(C6889,"Sectional"),AK6889="3",CONCATENATE(C6889,COUNTIF($C$1:C6889,C6889)))</f>
        <v>Breanne Delisle12</v>
      </c>
      <c r="E6889" s="66">
        <v>45189.291666666664</v>
      </c>
      <c r="F6889" t="s">
        <v>2529</v>
      </c>
      <c r="G6889" s="46">
        <v>41</v>
      </c>
      <c r="H6889" s="46">
        <v>76</v>
      </c>
      <c r="I6889" s="46">
        <v>5</v>
      </c>
      <c r="J6889" t="s">
        <v>135</v>
      </c>
      <c r="K6889" t="s">
        <v>90</v>
      </c>
      <c r="L6889" s="46">
        <v>5276</v>
      </c>
      <c r="M6889" s="46">
        <v>71</v>
      </c>
      <c r="N6889" s="46">
        <v>72.2</v>
      </c>
      <c r="O6889" s="46">
        <v>124</v>
      </c>
      <c r="P6889" s="46">
        <f t="shared" si="786"/>
        <v>2</v>
      </c>
      <c r="R6889" s="67" t="s">
        <v>1161</v>
      </c>
      <c r="S6889" s="67">
        <f>COUNTIF(Y$2:$Y$100,R6889)</f>
        <v>0</v>
      </c>
      <c r="V6889" s="67">
        <f t="shared" si="790"/>
        <v>0</v>
      </c>
      <c r="X6889"/>
      <c r="Y6889" s="67" t="str">
        <f t="shared" si="784"/>
        <v xml:space="preserve"> </v>
      </c>
      <c r="AB6889" t="s">
        <v>90</v>
      </c>
      <c r="AC6889" s="46">
        <v>5276</v>
      </c>
      <c r="AD6889" s="46">
        <v>71</v>
      </c>
      <c r="AE6889" s="46">
        <v>72.2</v>
      </c>
      <c r="AF6889" s="46">
        <v>124</v>
      </c>
      <c r="AH6889" s="70" t="str">
        <f t="shared" si="787"/>
        <v/>
      </c>
      <c r="AI6889" s="70" t="str">
        <f t="shared" si="788"/>
        <v/>
      </c>
      <c r="AJ6889" s="70" t="str">
        <f t="shared" si="789"/>
        <v>X</v>
      </c>
      <c r="AK6889" s="70" t="str" cm="1">
        <f t="array" ref="AK6889">_xlfn.IFS(AH6889&lt;&gt;"","1",AI6889&lt;&gt;"","2",AJ6889&lt;&gt;"","3")</f>
        <v>3</v>
      </c>
    </row>
    <row r="6890" spans="1:37" x14ac:dyDescent="0.25">
      <c r="A6890" t="s">
        <v>1738</v>
      </c>
      <c r="B6890" t="s">
        <v>852</v>
      </c>
      <c r="C6890" s="67" t="str">
        <f t="shared" si="785"/>
        <v>Zoe Gryniewicz</v>
      </c>
      <c r="D6890" s="71" t="str" cm="1">
        <f t="array" ref="D6890">_xlfn.IFS(AK6890="1",CONCATENATE(C6890,"Regional"),AK6890="2",CONCATENATE(C6890,"Sectional"),AK6890="3",CONCATENATE(C6890,COUNTIF($C$1:C6890,C6890)))</f>
        <v>Zoe Gryniewicz10</v>
      </c>
      <c r="E6890" s="66">
        <v>45189.291666666664</v>
      </c>
      <c r="F6890" t="s">
        <v>2529</v>
      </c>
      <c r="G6890" s="46">
        <v>41</v>
      </c>
      <c r="H6890" s="46">
        <v>76</v>
      </c>
      <c r="I6890" s="46">
        <v>5</v>
      </c>
      <c r="J6890" t="s">
        <v>135</v>
      </c>
      <c r="K6890" t="s">
        <v>90</v>
      </c>
      <c r="L6890" s="46">
        <v>5276</v>
      </c>
      <c r="M6890" s="46">
        <v>71</v>
      </c>
      <c r="N6890" s="46">
        <v>72.2</v>
      </c>
      <c r="O6890" s="46">
        <v>124</v>
      </c>
      <c r="P6890" s="46">
        <f t="shared" si="786"/>
        <v>2</v>
      </c>
      <c r="R6890" s="67" t="s">
        <v>2735</v>
      </c>
      <c r="S6890" s="67">
        <f>COUNTIF(Y$2:$Y$100,R6890)</f>
        <v>0</v>
      </c>
      <c r="V6890" s="67">
        <f t="shared" si="790"/>
        <v>0</v>
      </c>
      <c r="X6890"/>
      <c r="Y6890" s="67" t="str">
        <f t="shared" si="784"/>
        <v xml:space="preserve"> </v>
      </c>
      <c r="AB6890" t="s">
        <v>90</v>
      </c>
      <c r="AC6890" s="46">
        <v>5276</v>
      </c>
      <c r="AD6890" s="46">
        <v>71</v>
      </c>
      <c r="AE6890" s="46">
        <v>72.2</v>
      </c>
      <c r="AF6890" s="46">
        <v>124</v>
      </c>
      <c r="AH6890" s="70" t="str">
        <f t="shared" si="787"/>
        <v/>
      </c>
      <c r="AI6890" s="70" t="str">
        <f t="shared" si="788"/>
        <v/>
      </c>
      <c r="AJ6890" s="70" t="str">
        <f t="shared" si="789"/>
        <v>X</v>
      </c>
      <c r="AK6890" s="70" t="str" cm="1">
        <f t="array" ref="AK6890">_xlfn.IFS(AH6890&lt;&gt;"","1",AI6890&lt;&gt;"","2",AJ6890&lt;&gt;"","3")</f>
        <v>3</v>
      </c>
    </row>
    <row r="6891" spans="1:37" x14ac:dyDescent="0.25">
      <c r="A6891" t="s">
        <v>335</v>
      </c>
      <c r="B6891" t="s">
        <v>1613</v>
      </c>
      <c r="C6891" s="67" t="str">
        <f t="shared" si="785"/>
        <v>Arianna Price</v>
      </c>
      <c r="D6891" s="71" t="str" cm="1">
        <f t="array" ref="D6891">_xlfn.IFS(AK6891="1",CONCATENATE(C6891,"Regional"),AK6891="2",CONCATENATE(C6891,"Sectional"),AK6891="3",CONCATENATE(C6891,COUNTIF($C$1:C6891,C6891)))</f>
        <v>Arianna Price11</v>
      </c>
      <c r="E6891" s="66">
        <v>45189.291666666664</v>
      </c>
      <c r="F6891" t="s">
        <v>2529</v>
      </c>
      <c r="G6891" s="46">
        <v>41</v>
      </c>
      <c r="H6891" s="46">
        <v>80</v>
      </c>
      <c r="I6891" s="46">
        <v>7</v>
      </c>
      <c r="J6891" t="s">
        <v>135</v>
      </c>
      <c r="K6891" t="s">
        <v>90</v>
      </c>
      <c r="L6891" s="46">
        <v>5276</v>
      </c>
      <c r="M6891" s="46">
        <v>71</v>
      </c>
      <c r="N6891" s="46">
        <v>72.2</v>
      </c>
      <c r="O6891" s="46">
        <v>124</v>
      </c>
      <c r="P6891" s="46">
        <f t="shared" si="786"/>
        <v>2</v>
      </c>
      <c r="R6891" s="67" t="s">
        <v>3561</v>
      </c>
      <c r="S6891" s="67">
        <f>COUNTIF(Y$2:$Y$100,R6891)</f>
        <v>0</v>
      </c>
      <c r="V6891" s="67">
        <f t="shared" si="790"/>
        <v>0</v>
      </c>
      <c r="X6891"/>
      <c r="Y6891" s="67" t="str">
        <f t="shared" si="784"/>
        <v xml:space="preserve"> </v>
      </c>
      <c r="AB6891" t="s">
        <v>90</v>
      </c>
      <c r="AC6891" s="46">
        <v>5276</v>
      </c>
      <c r="AD6891" s="46">
        <v>71</v>
      </c>
      <c r="AE6891" s="46">
        <v>72.2</v>
      </c>
      <c r="AF6891" s="46">
        <v>124</v>
      </c>
      <c r="AH6891" s="70" t="str">
        <f t="shared" si="787"/>
        <v/>
      </c>
      <c r="AI6891" s="70" t="str">
        <f t="shared" si="788"/>
        <v/>
      </c>
      <c r="AJ6891" s="70" t="str">
        <f t="shared" si="789"/>
        <v>X</v>
      </c>
      <c r="AK6891" s="70" t="str" cm="1">
        <f t="array" ref="AK6891">_xlfn.IFS(AH6891&lt;&gt;"","1",AI6891&lt;&gt;"","2",AJ6891&lt;&gt;"","3")</f>
        <v>3</v>
      </c>
    </row>
    <row r="6892" spans="1:37" x14ac:dyDescent="0.25">
      <c r="A6892" t="s">
        <v>1610</v>
      </c>
      <c r="B6892" t="s">
        <v>407</v>
      </c>
      <c r="C6892" s="67" t="str">
        <f t="shared" si="785"/>
        <v>Delaney Dwyer</v>
      </c>
      <c r="D6892" s="71" t="str" cm="1">
        <f t="array" ref="D6892">_xlfn.IFS(AK6892="1",CONCATENATE(C6892,"Regional"),AK6892="2",CONCATENATE(C6892,"Sectional"),AK6892="3",CONCATENATE(C6892,COUNTIF($C$1:C6892,C6892)))</f>
        <v>Delaney Dwyer9</v>
      </c>
      <c r="E6892" s="66">
        <v>45189.291666666664</v>
      </c>
      <c r="F6892" t="s">
        <v>2529</v>
      </c>
      <c r="G6892" s="46">
        <v>41</v>
      </c>
      <c r="H6892" s="46">
        <v>82</v>
      </c>
      <c r="I6892" s="46">
        <v>8</v>
      </c>
      <c r="J6892" t="s">
        <v>135</v>
      </c>
      <c r="K6892" t="s">
        <v>90</v>
      </c>
      <c r="L6892" s="46">
        <v>5276</v>
      </c>
      <c r="M6892" s="46">
        <v>71</v>
      </c>
      <c r="N6892" s="46">
        <v>72.2</v>
      </c>
      <c r="O6892" s="46">
        <v>124</v>
      </c>
      <c r="P6892" s="46">
        <f t="shared" si="786"/>
        <v>2</v>
      </c>
      <c r="R6892" s="67" t="s">
        <v>3551</v>
      </c>
      <c r="S6892" s="67">
        <f>COUNTIF(Y$2:$Y$100,R6892)</f>
        <v>0</v>
      </c>
      <c r="V6892" s="67">
        <f t="shared" si="790"/>
        <v>0</v>
      </c>
      <c r="X6892"/>
      <c r="Y6892" s="67" t="str">
        <f t="shared" si="784"/>
        <v xml:space="preserve"> </v>
      </c>
      <c r="AB6892" t="s">
        <v>90</v>
      </c>
      <c r="AC6892" s="46">
        <v>5276</v>
      </c>
      <c r="AD6892" s="46">
        <v>71</v>
      </c>
      <c r="AE6892" s="46">
        <v>72.2</v>
      </c>
      <c r="AF6892" s="46">
        <v>124</v>
      </c>
      <c r="AH6892" s="70" t="str">
        <f t="shared" si="787"/>
        <v/>
      </c>
      <c r="AI6892" s="70" t="str">
        <f t="shared" si="788"/>
        <v/>
      </c>
      <c r="AJ6892" s="70" t="str">
        <f t="shared" si="789"/>
        <v>X</v>
      </c>
      <c r="AK6892" s="70" t="str" cm="1">
        <f t="array" ref="AK6892">_xlfn.IFS(AH6892&lt;&gt;"","1",AI6892&lt;&gt;"","2",AJ6892&lt;&gt;"","3")</f>
        <v>3</v>
      </c>
    </row>
    <row r="6893" spans="1:37" x14ac:dyDescent="0.25">
      <c r="A6893" t="s">
        <v>1612</v>
      </c>
      <c r="B6893" t="s">
        <v>401</v>
      </c>
      <c r="C6893" s="67" t="str">
        <f t="shared" si="785"/>
        <v>Hannah Strachota</v>
      </c>
      <c r="D6893" s="71" t="str" cm="1">
        <f t="array" ref="D6893">_xlfn.IFS(AK6893="1",CONCATENATE(C6893,"Regional"),AK6893="2",CONCATENATE(C6893,"Sectional"),AK6893="3",CONCATENATE(C6893,COUNTIF($C$1:C6893,C6893)))</f>
        <v>Hannah Strachota12</v>
      </c>
      <c r="E6893" s="66">
        <v>45189.291666666664</v>
      </c>
      <c r="F6893" t="s">
        <v>2529</v>
      </c>
      <c r="G6893" s="46">
        <v>41</v>
      </c>
      <c r="H6893" s="46">
        <v>84</v>
      </c>
      <c r="I6893" s="46">
        <v>9</v>
      </c>
      <c r="J6893" t="s">
        <v>135</v>
      </c>
      <c r="K6893" t="s">
        <v>90</v>
      </c>
      <c r="L6893" s="46">
        <v>5276</v>
      </c>
      <c r="M6893" s="46">
        <v>71</v>
      </c>
      <c r="N6893" s="46">
        <v>72.2</v>
      </c>
      <c r="O6893" s="46">
        <v>124</v>
      </c>
      <c r="P6893" s="46">
        <f t="shared" si="786"/>
        <v>2</v>
      </c>
      <c r="R6893" s="67" t="s">
        <v>3479</v>
      </c>
      <c r="S6893" s="67">
        <f>COUNTIF(Y$2:$Y$100,R6893)</f>
        <v>0</v>
      </c>
      <c r="V6893" s="67">
        <f t="shared" si="790"/>
        <v>0</v>
      </c>
      <c r="X6893"/>
      <c r="Y6893" s="67" t="str">
        <f t="shared" si="784"/>
        <v xml:space="preserve"> </v>
      </c>
      <c r="AB6893" t="s">
        <v>90</v>
      </c>
      <c r="AC6893" s="46">
        <v>5276</v>
      </c>
      <c r="AD6893" s="46">
        <v>71</v>
      </c>
      <c r="AE6893" s="46">
        <v>72.2</v>
      </c>
      <c r="AF6893" s="46">
        <v>124</v>
      </c>
      <c r="AH6893" s="70" t="str">
        <f t="shared" si="787"/>
        <v/>
      </c>
      <c r="AI6893" s="70" t="str">
        <f t="shared" si="788"/>
        <v/>
      </c>
      <c r="AJ6893" s="70" t="str">
        <f t="shared" si="789"/>
        <v>X</v>
      </c>
      <c r="AK6893" s="70" t="str" cm="1">
        <f t="array" ref="AK6893">_xlfn.IFS(AH6893&lt;&gt;"","1",AI6893&lt;&gt;"","2",AJ6893&lt;&gt;"","3")</f>
        <v>3</v>
      </c>
    </row>
    <row r="6894" spans="1:37" x14ac:dyDescent="0.25">
      <c r="A6894" t="s">
        <v>745</v>
      </c>
      <c r="B6894" t="s">
        <v>523</v>
      </c>
      <c r="C6894" s="67" t="str">
        <f t="shared" si="785"/>
        <v>Nora Gogin</v>
      </c>
      <c r="D6894" s="71" t="str" cm="1">
        <f t="array" ref="D6894">_xlfn.IFS(AK6894="1",CONCATENATE(C6894,"Regional"),AK6894="2",CONCATENATE(C6894,"Sectional"),AK6894="3",CONCATENATE(C6894,COUNTIF($C$1:C6894,C6894)))</f>
        <v>Nora Gogin9</v>
      </c>
      <c r="E6894" s="66">
        <v>45189.291666666664</v>
      </c>
      <c r="F6894" t="s">
        <v>2529</v>
      </c>
      <c r="G6894" s="46">
        <v>41</v>
      </c>
      <c r="H6894" s="46">
        <v>85</v>
      </c>
      <c r="I6894" s="46">
        <v>10</v>
      </c>
      <c r="J6894" t="s">
        <v>135</v>
      </c>
      <c r="K6894" t="s">
        <v>90</v>
      </c>
      <c r="L6894" s="46">
        <v>5276</v>
      </c>
      <c r="M6894" s="46">
        <v>71</v>
      </c>
      <c r="N6894" s="46">
        <v>72.2</v>
      </c>
      <c r="O6894" s="46">
        <v>124</v>
      </c>
      <c r="P6894" s="46">
        <f t="shared" si="786"/>
        <v>2</v>
      </c>
      <c r="R6894" s="67" t="s">
        <v>1334</v>
      </c>
      <c r="S6894" s="67">
        <f>COUNTIF(Y$2:$Y$100,R6894)</f>
        <v>0</v>
      </c>
      <c r="V6894" s="67">
        <f t="shared" si="790"/>
        <v>0</v>
      </c>
      <c r="X6894"/>
      <c r="Y6894" s="67" t="str">
        <f t="shared" si="784"/>
        <v xml:space="preserve"> </v>
      </c>
      <c r="AB6894" t="s">
        <v>90</v>
      </c>
      <c r="AC6894" s="46">
        <v>5276</v>
      </c>
      <c r="AD6894" s="46">
        <v>71</v>
      </c>
      <c r="AE6894" s="46">
        <v>72.2</v>
      </c>
      <c r="AF6894" s="46">
        <v>124</v>
      </c>
      <c r="AH6894" s="70" t="str">
        <f t="shared" si="787"/>
        <v/>
      </c>
      <c r="AI6894" s="70" t="str">
        <f t="shared" si="788"/>
        <v/>
      </c>
      <c r="AJ6894" s="70" t="str">
        <f t="shared" si="789"/>
        <v>X</v>
      </c>
      <c r="AK6894" s="70" t="str" cm="1">
        <f t="array" ref="AK6894">_xlfn.IFS(AH6894&lt;&gt;"","1",AI6894&lt;&gt;"","2",AJ6894&lt;&gt;"","3")</f>
        <v>3</v>
      </c>
    </row>
    <row r="6895" spans="1:37" x14ac:dyDescent="0.25">
      <c r="A6895" t="s">
        <v>378</v>
      </c>
      <c r="B6895" t="s">
        <v>484</v>
      </c>
      <c r="C6895" s="67" t="str">
        <f t="shared" si="785"/>
        <v>Abbie Welch</v>
      </c>
      <c r="D6895" s="71" t="str" cm="1">
        <f t="array" ref="D6895">_xlfn.IFS(AK6895="1",CONCATENATE(C6895,"Regional"),AK6895="2",CONCATENATE(C6895,"Sectional"),AK6895="3",CONCATENATE(C6895,COUNTIF($C$1:C6895,C6895)))</f>
        <v>Abbie Welch13</v>
      </c>
      <c r="E6895" s="66">
        <v>45189.291666666664</v>
      </c>
      <c r="F6895" t="s">
        <v>2529</v>
      </c>
      <c r="G6895" s="46">
        <v>41</v>
      </c>
      <c r="H6895" s="46">
        <v>86</v>
      </c>
      <c r="I6895" s="46">
        <v>11</v>
      </c>
      <c r="J6895" t="s">
        <v>135</v>
      </c>
      <c r="K6895" t="s">
        <v>90</v>
      </c>
      <c r="L6895" s="46">
        <v>5276</v>
      </c>
      <c r="M6895" s="46">
        <v>71</v>
      </c>
      <c r="N6895" s="46">
        <v>72.2</v>
      </c>
      <c r="O6895" s="46">
        <v>124</v>
      </c>
      <c r="P6895" s="46">
        <f t="shared" si="786"/>
        <v>2</v>
      </c>
      <c r="R6895" s="67" t="s">
        <v>1175</v>
      </c>
      <c r="S6895" s="67">
        <f>COUNTIF(Y$2:$Y$100,R6895)</f>
        <v>0</v>
      </c>
      <c r="V6895" s="67">
        <f t="shared" si="790"/>
        <v>0</v>
      </c>
      <c r="X6895"/>
      <c r="Y6895" s="67" t="str">
        <f t="shared" si="784"/>
        <v xml:space="preserve"> </v>
      </c>
      <c r="AB6895" t="s">
        <v>90</v>
      </c>
      <c r="AC6895" s="46">
        <v>5276</v>
      </c>
      <c r="AD6895" s="46">
        <v>71</v>
      </c>
      <c r="AE6895" s="46">
        <v>72.2</v>
      </c>
      <c r="AF6895" s="46">
        <v>124</v>
      </c>
      <c r="AH6895" s="70" t="str">
        <f t="shared" si="787"/>
        <v/>
      </c>
      <c r="AI6895" s="70" t="str">
        <f t="shared" si="788"/>
        <v/>
      </c>
      <c r="AJ6895" s="70" t="str">
        <f t="shared" si="789"/>
        <v>X</v>
      </c>
      <c r="AK6895" s="70" t="str" cm="1">
        <f t="array" ref="AK6895">_xlfn.IFS(AH6895&lt;&gt;"","1",AI6895&lt;&gt;"","2",AJ6895&lt;&gt;"","3")</f>
        <v>3</v>
      </c>
    </row>
    <row r="6896" spans="1:37" x14ac:dyDescent="0.25">
      <c r="A6896" t="s">
        <v>720</v>
      </c>
      <c r="B6896" t="s">
        <v>499</v>
      </c>
      <c r="C6896" s="67" t="str">
        <f t="shared" si="785"/>
        <v>Macy Clegg</v>
      </c>
      <c r="D6896" s="71" t="str" cm="1">
        <f t="array" ref="D6896">_xlfn.IFS(AK6896="1",CONCATENATE(C6896,"Regional"),AK6896="2",CONCATENATE(C6896,"Sectional"),AK6896="3",CONCATENATE(C6896,COUNTIF($C$1:C6896,C6896)))</f>
        <v>Macy Clegg12</v>
      </c>
      <c r="E6896" s="66">
        <v>45189.291666666664</v>
      </c>
      <c r="F6896" t="s">
        <v>2529</v>
      </c>
      <c r="G6896" s="46">
        <v>41</v>
      </c>
      <c r="H6896" s="46">
        <v>88</v>
      </c>
      <c r="I6896" s="46">
        <v>12</v>
      </c>
      <c r="J6896" t="s">
        <v>135</v>
      </c>
      <c r="K6896" t="s">
        <v>90</v>
      </c>
      <c r="L6896" s="46">
        <v>5276</v>
      </c>
      <c r="M6896" s="46">
        <v>71</v>
      </c>
      <c r="N6896" s="46">
        <v>72.2</v>
      </c>
      <c r="O6896" s="46">
        <v>124</v>
      </c>
      <c r="P6896" s="46">
        <f t="shared" si="786"/>
        <v>2</v>
      </c>
      <c r="R6896" s="67" t="s">
        <v>1320</v>
      </c>
      <c r="S6896" s="67">
        <f>COUNTIF(Y$2:$Y$100,R6896)</f>
        <v>0</v>
      </c>
      <c r="V6896" s="67">
        <f t="shared" si="790"/>
        <v>0</v>
      </c>
      <c r="X6896"/>
      <c r="Y6896" s="67" t="str">
        <f t="shared" si="784"/>
        <v xml:space="preserve"> </v>
      </c>
      <c r="AB6896" t="s">
        <v>90</v>
      </c>
      <c r="AC6896" s="46">
        <v>5276</v>
      </c>
      <c r="AD6896" s="46">
        <v>71</v>
      </c>
      <c r="AE6896" s="46">
        <v>72.2</v>
      </c>
      <c r="AF6896" s="46">
        <v>124</v>
      </c>
      <c r="AH6896" s="70" t="str">
        <f t="shared" si="787"/>
        <v/>
      </c>
      <c r="AI6896" s="70" t="str">
        <f t="shared" si="788"/>
        <v/>
      </c>
      <c r="AJ6896" s="70" t="str">
        <f t="shared" si="789"/>
        <v>X</v>
      </c>
      <c r="AK6896" s="70" t="str" cm="1">
        <f t="array" ref="AK6896">_xlfn.IFS(AH6896&lt;&gt;"","1",AI6896&lt;&gt;"","2",AJ6896&lt;&gt;"","3")</f>
        <v>3</v>
      </c>
    </row>
    <row r="6897" spans="1:37" x14ac:dyDescent="0.25">
      <c r="A6897" t="s">
        <v>491</v>
      </c>
      <c r="B6897" t="s">
        <v>418</v>
      </c>
      <c r="C6897" s="67" t="str">
        <f t="shared" si="785"/>
        <v>Katie Heun</v>
      </c>
      <c r="D6897" s="71" t="str" cm="1">
        <f t="array" ref="D6897">_xlfn.IFS(AK6897="1",CONCATENATE(C6897,"Regional"),AK6897="2",CONCATENATE(C6897,"Sectional"),AK6897="3",CONCATENATE(C6897,COUNTIF($C$1:C6897,C6897)))</f>
        <v>Katie Heun13</v>
      </c>
      <c r="E6897" s="66">
        <v>45189.291666666664</v>
      </c>
      <c r="F6897" t="s">
        <v>2529</v>
      </c>
      <c r="G6897" s="46">
        <v>41</v>
      </c>
      <c r="H6897" s="46">
        <v>88</v>
      </c>
      <c r="I6897" s="46">
        <v>12</v>
      </c>
      <c r="J6897" t="s">
        <v>135</v>
      </c>
      <c r="K6897" t="s">
        <v>90</v>
      </c>
      <c r="L6897" s="46">
        <v>5276</v>
      </c>
      <c r="M6897" s="46">
        <v>71</v>
      </c>
      <c r="N6897" s="46">
        <v>72.2</v>
      </c>
      <c r="O6897" s="46">
        <v>124</v>
      </c>
      <c r="P6897" s="46">
        <f t="shared" si="786"/>
        <v>2</v>
      </c>
      <c r="R6897" s="67" t="s">
        <v>1181</v>
      </c>
      <c r="S6897" s="67">
        <f>COUNTIF(Y$2:$Y$100,R6897)</f>
        <v>0</v>
      </c>
      <c r="V6897" s="67">
        <f t="shared" si="790"/>
        <v>0</v>
      </c>
      <c r="X6897"/>
      <c r="Y6897" s="67" t="str">
        <f t="shared" si="784"/>
        <v xml:space="preserve"> </v>
      </c>
      <c r="AB6897" t="s">
        <v>90</v>
      </c>
      <c r="AC6897" s="46">
        <v>5276</v>
      </c>
      <c r="AD6897" s="46">
        <v>71</v>
      </c>
      <c r="AE6897" s="46">
        <v>72.2</v>
      </c>
      <c r="AF6897" s="46">
        <v>124</v>
      </c>
      <c r="AH6897" s="70" t="str">
        <f t="shared" si="787"/>
        <v/>
      </c>
      <c r="AI6897" s="70" t="str">
        <f t="shared" si="788"/>
        <v/>
      </c>
      <c r="AJ6897" s="70" t="str">
        <f t="shared" si="789"/>
        <v>X</v>
      </c>
      <c r="AK6897" s="70" t="str" cm="1">
        <f t="array" ref="AK6897">_xlfn.IFS(AH6897&lt;&gt;"","1",AI6897&lt;&gt;"","2",AJ6897&lt;&gt;"","3")</f>
        <v>3</v>
      </c>
    </row>
    <row r="6898" spans="1:37" x14ac:dyDescent="0.25">
      <c r="A6898" t="s">
        <v>324</v>
      </c>
      <c r="B6898" t="s">
        <v>479</v>
      </c>
      <c r="C6898" s="67" t="str">
        <f t="shared" si="785"/>
        <v>Maeve Niemiec</v>
      </c>
      <c r="D6898" s="71" t="str" cm="1">
        <f t="array" ref="D6898">_xlfn.IFS(AK6898="1",CONCATENATE(C6898,"Regional"),AK6898="2",CONCATENATE(C6898,"Sectional"),AK6898="3",CONCATENATE(C6898,COUNTIF($C$1:C6898,C6898)))</f>
        <v>Maeve Niemiec12</v>
      </c>
      <c r="E6898" s="66">
        <v>45189.291666666664</v>
      </c>
      <c r="F6898" t="s">
        <v>2529</v>
      </c>
      <c r="G6898" s="46">
        <v>41</v>
      </c>
      <c r="H6898" s="46">
        <v>88</v>
      </c>
      <c r="I6898" s="46">
        <v>12</v>
      </c>
      <c r="J6898" t="s">
        <v>135</v>
      </c>
      <c r="K6898" t="s">
        <v>90</v>
      </c>
      <c r="L6898" s="46">
        <v>5276</v>
      </c>
      <c r="M6898" s="46">
        <v>71</v>
      </c>
      <c r="N6898" s="46">
        <v>72.2</v>
      </c>
      <c r="O6898" s="46">
        <v>124</v>
      </c>
      <c r="P6898" s="46">
        <f t="shared" si="786"/>
        <v>2</v>
      </c>
      <c r="R6898" s="67" t="s">
        <v>1171</v>
      </c>
      <c r="S6898" s="67">
        <f>COUNTIF(Y$2:$Y$100,R6898)</f>
        <v>0</v>
      </c>
      <c r="V6898" s="67">
        <f t="shared" si="790"/>
        <v>0</v>
      </c>
      <c r="X6898"/>
      <c r="Y6898" s="67" t="str">
        <f t="shared" si="784"/>
        <v xml:space="preserve"> </v>
      </c>
      <c r="AB6898" t="s">
        <v>90</v>
      </c>
      <c r="AC6898" s="46">
        <v>5276</v>
      </c>
      <c r="AD6898" s="46">
        <v>71</v>
      </c>
      <c r="AE6898" s="46">
        <v>72.2</v>
      </c>
      <c r="AF6898" s="46">
        <v>124</v>
      </c>
      <c r="AH6898" s="70" t="str">
        <f t="shared" si="787"/>
        <v/>
      </c>
      <c r="AI6898" s="70" t="str">
        <f t="shared" si="788"/>
        <v/>
      </c>
      <c r="AJ6898" s="70" t="str">
        <f t="shared" si="789"/>
        <v>X</v>
      </c>
      <c r="AK6898" s="70" t="str" cm="1">
        <f t="array" ref="AK6898">_xlfn.IFS(AH6898&lt;&gt;"","1",AI6898&lt;&gt;"","2",AJ6898&lt;&gt;"","3")</f>
        <v>3</v>
      </c>
    </row>
    <row r="6899" spans="1:37" x14ac:dyDescent="0.25">
      <c r="A6899" t="s">
        <v>1650</v>
      </c>
      <c r="B6899" t="s">
        <v>769</v>
      </c>
      <c r="C6899" s="67" t="str">
        <f t="shared" si="785"/>
        <v>Nadia Maciejewski</v>
      </c>
      <c r="D6899" s="71" t="str" cm="1">
        <f t="array" ref="D6899">_xlfn.IFS(AK6899="1",CONCATENATE(C6899,"Regional"),AK6899="2",CONCATENATE(C6899,"Sectional"),AK6899="3",CONCATENATE(C6899,COUNTIF($C$1:C6899,C6899)))</f>
        <v>Nadia Maciejewski11</v>
      </c>
      <c r="E6899" s="66">
        <v>45189.291666666664</v>
      </c>
      <c r="F6899" t="s">
        <v>2529</v>
      </c>
      <c r="G6899" s="46">
        <v>41</v>
      </c>
      <c r="H6899" s="46">
        <v>90</v>
      </c>
      <c r="I6899" s="46">
        <v>15</v>
      </c>
      <c r="J6899" t="s">
        <v>135</v>
      </c>
      <c r="K6899" t="s">
        <v>90</v>
      </c>
      <c r="L6899" s="46">
        <v>5276</v>
      </c>
      <c r="M6899" s="46">
        <v>71</v>
      </c>
      <c r="N6899" s="46">
        <v>72.2</v>
      </c>
      <c r="O6899" s="46">
        <v>124</v>
      </c>
      <c r="P6899" s="46">
        <f t="shared" si="786"/>
        <v>2</v>
      </c>
      <c r="R6899" s="67" t="s">
        <v>3497</v>
      </c>
      <c r="S6899" s="67">
        <f>COUNTIF(Y$2:$Y$100,R6899)</f>
        <v>0</v>
      </c>
      <c r="V6899" s="67">
        <f t="shared" si="790"/>
        <v>0</v>
      </c>
      <c r="X6899"/>
      <c r="Y6899" s="67" t="str">
        <f t="shared" si="784"/>
        <v xml:space="preserve"> </v>
      </c>
      <c r="AB6899" t="s">
        <v>90</v>
      </c>
      <c r="AC6899" s="46">
        <v>5276</v>
      </c>
      <c r="AD6899" s="46">
        <v>71</v>
      </c>
      <c r="AE6899" s="46">
        <v>72.2</v>
      </c>
      <c r="AF6899" s="46">
        <v>124</v>
      </c>
      <c r="AH6899" s="70" t="str">
        <f t="shared" si="787"/>
        <v/>
      </c>
      <c r="AI6899" s="70" t="str">
        <f t="shared" si="788"/>
        <v/>
      </c>
      <c r="AJ6899" s="70" t="str">
        <f t="shared" si="789"/>
        <v>X</v>
      </c>
      <c r="AK6899" s="70" t="str" cm="1">
        <f t="array" ref="AK6899">_xlfn.IFS(AH6899&lt;&gt;"","1",AI6899&lt;&gt;"","2",AJ6899&lt;&gt;"","3")</f>
        <v>3</v>
      </c>
    </row>
    <row r="6900" spans="1:37" x14ac:dyDescent="0.25">
      <c r="A6900" t="s">
        <v>483</v>
      </c>
      <c r="B6900" t="s">
        <v>458</v>
      </c>
      <c r="C6900" s="67" t="str">
        <f t="shared" si="785"/>
        <v>Lauren Coombs</v>
      </c>
      <c r="D6900" s="71" t="str" cm="1">
        <f t="array" ref="D6900">_xlfn.IFS(AK6900="1",CONCATENATE(C6900,"Regional"),AK6900="2",CONCATENATE(C6900,"Sectional"),AK6900="3",CONCATENATE(C6900,COUNTIF($C$1:C6900,C6900)))</f>
        <v>Lauren Coombs13</v>
      </c>
      <c r="E6900" s="66">
        <v>45189.291666666664</v>
      </c>
      <c r="F6900" t="s">
        <v>2529</v>
      </c>
      <c r="G6900" s="46">
        <v>41</v>
      </c>
      <c r="H6900" s="46">
        <v>91</v>
      </c>
      <c r="I6900" s="46">
        <v>16</v>
      </c>
      <c r="J6900" t="s">
        <v>135</v>
      </c>
      <c r="K6900" t="s">
        <v>90</v>
      </c>
      <c r="L6900" s="46">
        <v>5276</v>
      </c>
      <c r="M6900" s="46">
        <v>71</v>
      </c>
      <c r="N6900" s="46">
        <v>72.2</v>
      </c>
      <c r="O6900" s="46">
        <v>124</v>
      </c>
      <c r="P6900" s="46">
        <f t="shared" si="786"/>
        <v>2</v>
      </c>
      <c r="R6900" s="67" t="s">
        <v>1174</v>
      </c>
      <c r="S6900" s="67">
        <f>COUNTIF(Y$2:$Y$100,R6900)</f>
        <v>0</v>
      </c>
      <c r="V6900" s="67">
        <f t="shared" si="790"/>
        <v>0</v>
      </c>
      <c r="X6900"/>
      <c r="Y6900" s="67" t="str">
        <f t="shared" si="784"/>
        <v xml:space="preserve"> </v>
      </c>
      <c r="AB6900" t="s">
        <v>90</v>
      </c>
      <c r="AC6900" s="46">
        <v>5276</v>
      </c>
      <c r="AD6900" s="46">
        <v>71</v>
      </c>
      <c r="AE6900" s="46">
        <v>72.2</v>
      </c>
      <c r="AF6900" s="46">
        <v>124</v>
      </c>
      <c r="AH6900" s="70" t="str">
        <f t="shared" si="787"/>
        <v/>
      </c>
      <c r="AI6900" s="70" t="str">
        <f t="shared" si="788"/>
        <v/>
      </c>
      <c r="AJ6900" s="70" t="str">
        <f t="shared" si="789"/>
        <v>X</v>
      </c>
      <c r="AK6900" s="70" t="str" cm="1">
        <f t="array" ref="AK6900">_xlfn.IFS(AH6900&lt;&gt;"","1",AI6900&lt;&gt;"","2",AJ6900&lt;&gt;"","3")</f>
        <v>3</v>
      </c>
    </row>
    <row r="6901" spans="1:37" x14ac:dyDescent="0.25">
      <c r="A6901" t="s">
        <v>231</v>
      </c>
      <c r="B6901" t="s">
        <v>272</v>
      </c>
      <c r="C6901" s="67" t="str">
        <f t="shared" si="785"/>
        <v>Reese Cross</v>
      </c>
      <c r="D6901" s="71" t="str" cm="1">
        <f t="array" ref="D6901">_xlfn.IFS(AK6901="1",CONCATENATE(C6901,"Regional"),AK6901="2",CONCATENATE(C6901,"Sectional"),AK6901="3",CONCATENATE(C6901,COUNTIF($C$1:C6901,C6901)))</f>
        <v>Reese Cross11</v>
      </c>
      <c r="E6901" s="66">
        <v>45189.291666666664</v>
      </c>
      <c r="F6901" t="s">
        <v>2529</v>
      </c>
      <c r="G6901" s="46">
        <v>41</v>
      </c>
      <c r="H6901" s="46">
        <v>93</v>
      </c>
      <c r="I6901" s="46">
        <v>17</v>
      </c>
      <c r="J6901" t="s">
        <v>135</v>
      </c>
      <c r="K6901" t="s">
        <v>90</v>
      </c>
      <c r="L6901" s="46">
        <v>5276</v>
      </c>
      <c r="M6901" s="46">
        <v>71</v>
      </c>
      <c r="N6901" s="46">
        <v>72.2</v>
      </c>
      <c r="O6901" s="46">
        <v>124</v>
      </c>
      <c r="P6901" s="46">
        <f t="shared" si="786"/>
        <v>2</v>
      </c>
      <c r="R6901" s="67" t="s">
        <v>1180</v>
      </c>
      <c r="S6901" s="67">
        <f>COUNTIF(Y$2:$Y$100,R6901)</f>
        <v>0</v>
      </c>
      <c r="V6901" s="67">
        <f t="shared" si="790"/>
        <v>0</v>
      </c>
      <c r="X6901"/>
      <c r="Y6901" s="67" t="str">
        <f t="shared" si="784"/>
        <v xml:space="preserve"> </v>
      </c>
      <c r="AB6901" t="s">
        <v>90</v>
      </c>
      <c r="AC6901" s="46">
        <v>5276</v>
      </c>
      <c r="AD6901" s="46">
        <v>71</v>
      </c>
      <c r="AE6901" s="46">
        <v>72.2</v>
      </c>
      <c r="AF6901" s="46">
        <v>124</v>
      </c>
      <c r="AH6901" s="70" t="str">
        <f t="shared" si="787"/>
        <v/>
      </c>
      <c r="AI6901" s="70" t="str">
        <f t="shared" si="788"/>
        <v/>
      </c>
      <c r="AJ6901" s="70" t="str">
        <f t="shared" si="789"/>
        <v>X</v>
      </c>
      <c r="AK6901" s="70" t="str" cm="1">
        <f t="array" ref="AK6901">_xlfn.IFS(AH6901&lt;&gt;"","1",AI6901&lt;&gt;"","2",AJ6901&lt;&gt;"","3")</f>
        <v>3</v>
      </c>
    </row>
    <row r="6902" spans="1:37" x14ac:dyDescent="0.25">
      <c r="A6902" t="s">
        <v>1743</v>
      </c>
      <c r="B6902" t="s">
        <v>421</v>
      </c>
      <c r="C6902" s="67" t="str">
        <f t="shared" si="785"/>
        <v>Elizabeth Zuniga-Meyer</v>
      </c>
      <c r="D6902" s="71" t="str" cm="1">
        <f t="array" ref="D6902">_xlfn.IFS(AK6902="1",CONCATENATE(C6902,"Regional"),AK6902="2",CONCATENATE(C6902,"Sectional"),AK6902="3",CONCATENATE(C6902,COUNTIF($C$1:C6902,C6902)))</f>
        <v>Elizabeth Zuniga-Meyer12</v>
      </c>
      <c r="E6902" s="66">
        <v>45189.291666666664</v>
      </c>
      <c r="F6902" t="s">
        <v>2529</v>
      </c>
      <c r="G6902" s="46">
        <v>41</v>
      </c>
      <c r="H6902" s="46">
        <v>94</v>
      </c>
      <c r="I6902" s="46">
        <v>18</v>
      </c>
      <c r="J6902" t="s">
        <v>135</v>
      </c>
      <c r="K6902" t="s">
        <v>90</v>
      </c>
      <c r="L6902" s="46">
        <v>5276</v>
      </c>
      <c r="M6902" s="46">
        <v>71</v>
      </c>
      <c r="N6902" s="46">
        <v>72.2</v>
      </c>
      <c r="O6902" s="46">
        <v>124</v>
      </c>
      <c r="P6902" s="46">
        <f t="shared" si="786"/>
        <v>2</v>
      </c>
      <c r="R6902" s="67" t="s">
        <v>2746</v>
      </c>
      <c r="S6902" s="67">
        <f>COUNTIF(Y$2:$Y$100,R6902)</f>
        <v>0</v>
      </c>
      <c r="V6902" s="67">
        <f t="shared" si="790"/>
        <v>0</v>
      </c>
      <c r="X6902"/>
      <c r="Y6902" s="67" t="str">
        <f t="shared" si="784"/>
        <v xml:space="preserve"> </v>
      </c>
      <c r="AB6902" t="s">
        <v>90</v>
      </c>
      <c r="AC6902" s="46">
        <v>5276</v>
      </c>
      <c r="AD6902" s="46">
        <v>71</v>
      </c>
      <c r="AE6902" s="46">
        <v>72.2</v>
      </c>
      <c r="AF6902" s="46">
        <v>124</v>
      </c>
      <c r="AH6902" s="70" t="str">
        <f t="shared" si="787"/>
        <v/>
      </c>
      <c r="AI6902" s="70" t="str">
        <f t="shared" si="788"/>
        <v/>
      </c>
      <c r="AJ6902" s="70" t="str">
        <f t="shared" si="789"/>
        <v>X</v>
      </c>
      <c r="AK6902" s="70" t="str" cm="1">
        <f t="array" ref="AK6902">_xlfn.IFS(AH6902&lt;&gt;"","1",AI6902&lt;&gt;"","2",AJ6902&lt;&gt;"","3")</f>
        <v>3</v>
      </c>
    </row>
    <row r="6903" spans="1:37" x14ac:dyDescent="0.25">
      <c r="A6903" t="s">
        <v>1745</v>
      </c>
      <c r="B6903" t="s">
        <v>772</v>
      </c>
      <c r="C6903" s="67" t="str">
        <f t="shared" si="785"/>
        <v>Alexa Fasciotti</v>
      </c>
      <c r="D6903" s="71" t="str" cm="1">
        <f t="array" ref="D6903">_xlfn.IFS(AK6903="1",CONCATENATE(C6903,"Regional"),AK6903="2",CONCATENATE(C6903,"Sectional"),AK6903="3",CONCATENATE(C6903,COUNTIF($C$1:C6903,C6903)))</f>
        <v>Alexa Fasciotti4</v>
      </c>
      <c r="E6903" s="66">
        <v>45189.291666666664</v>
      </c>
      <c r="F6903" t="s">
        <v>2529</v>
      </c>
      <c r="G6903" s="46">
        <v>41</v>
      </c>
      <c r="H6903" s="46">
        <v>95</v>
      </c>
      <c r="I6903" s="46">
        <v>19</v>
      </c>
      <c r="J6903" t="s">
        <v>135</v>
      </c>
      <c r="K6903" t="s">
        <v>90</v>
      </c>
      <c r="L6903" s="46">
        <v>5276</v>
      </c>
      <c r="M6903" s="46">
        <v>71</v>
      </c>
      <c r="N6903" s="46">
        <v>72.2</v>
      </c>
      <c r="O6903" s="46">
        <v>124</v>
      </c>
      <c r="P6903" s="46">
        <f t="shared" si="786"/>
        <v>2</v>
      </c>
      <c r="R6903" s="67" t="s">
        <v>2750</v>
      </c>
      <c r="S6903" s="67">
        <f>COUNTIF(Y$2:$Y$100,R6903)</f>
        <v>0</v>
      </c>
      <c r="V6903" s="67">
        <f t="shared" si="790"/>
        <v>0</v>
      </c>
      <c r="X6903"/>
      <c r="Y6903" s="67" t="str">
        <f t="shared" si="784"/>
        <v xml:space="preserve"> </v>
      </c>
      <c r="AB6903" t="s">
        <v>90</v>
      </c>
      <c r="AC6903" s="46">
        <v>5276</v>
      </c>
      <c r="AD6903" s="46">
        <v>71</v>
      </c>
      <c r="AE6903" s="46">
        <v>72.2</v>
      </c>
      <c r="AF6903" s="46">
        <v>124</v>
      </c>
      <c r="AH6903" s="70" t="str">
        <f t="shared" si="787"/>
        <v/>
      </c>
      <c r="AI6903" s="70" t="str">
        <f t="shared" si="788"/>
        <v/>
      </c>
      <c r="AJ6903" s="70" t="str">
        <f t="shared" si="789"/>
        <v>X</v>
      </c>
      <c r="AK6903" s="70" t="str" cm="1">
        <f t="array" ref="AK6903">_xlfn.IFS(AH6903&lt;&gt;"","1",AI6903&lt;&gt;"","2",AJ6903&lt;&gt;"","3")</f>
        <v>3</v>
      </c>
    </row>
    <row r="6904" spans="1:37" x14ac:dyDescent="0.25">
      <c r="A6904" t="s">
        <v>998</v>
      </c>
      <c r="B6904" t="s">
        <v>362</v>
      </c>
      <c r="C6904" s="67" t="str">
        <f t="shared" si="785"/>
        <v>Emma Holzmacher</v>
      </c>
      <c r="D6904" s="71" t="str" cm="1">
        <f t="array" ref="D6904">_xlfn.IFS(AK6904="1",CONCATENATE(C6904,"Regional"),AK6904="2",CONCATENATE(C6904,"Sectional"),AK6904="3",CONCATENATE(C6904,COUNTIF($C$1:C6904,C6904)))</f>
        <v>Emma Holzmacher12</v>
      </c>
      <c r="E6904" s="66">
        <v>45189.291666666664</v>
      </c>
      <c r="F6904" t="s">
        <v>2529</v>
      </c>
      <c r="G6904" s="46">
        <v>41</v>
      </c>
      <c r="H6904" s="46">
        <v>95</v>
      </c>
      <c r="I6904" s="46">
        <v>19</v>
      </c>
      <c r="J6904" t="s">
        <v>135</v>
      </c>
      <c r="K6904" t="s">
        <v>90</v>
      </c>
      <c r="L6904" s="46">
        <v>5276</v>
      </c>
      <c r="M6904" s="46">
        <v>71</v>
      </c>
      <c r="N6904" s="46">
        <v>72.2</v>
      </c>
      <c r="O6904" s="46">
        <v>124</v>
      </c>
      <c r="P6904" s="46">
        <f t="shared" si="786"/>
        <v>2</v>
      </c>
      <c r="R6904" s="67" t="s">
        <v>1501</v>
      </c>
      <c r="S6904" s="67">
        <f>COUNTIF(Y$2:$Y$100,R6904)</f>
        <v>0</v>
      </c>
      <c r="V6904" s="67">
        <f t="shared" si="790"/>
        <v>0</v>
      </c>
      <c r="X6904"/>
      <c r="Y6904" s="67" t="str">
        <f t="shared" si="784"/>
        <v xml:space="preserve"> </v>
      </c>
      <c r="AB6904" t="s">
        <v>90</v>
      </c>
      <c r="AC6904" s="46">
        <v>5276</v>
      </c>
      <c r="AD6904" s="46">
        <v>71</v>
      </c>
      <c r="AE6904" s="46">
        <v>72.2</v>
      </c>
      <c r="AF6904" s="46">
        <v>124</v>
      </c>
      <c r="AH6904" s="70" t="str">
        <f t="shared" si="787"/>
        <v/>
      </c>
      <c r="AI6904" s="70" t="str">
        <f t="shared" si="788"/>
        <v/>
      </c>
      <c r="AJ6904" s="70" t="str">
        <f t="shared" si="789"/>
        <v>X</v>
      </c>
      <c r="AK6904" s="70" t="str" cm="1">
        <f t="array" ref="AK6904">_xlfn.IFS(AH6904&lt;&gt;"","1",AI6904&lt;&gt;"","2",AJ6904&lt;&gt;"","3")</f>
        <v>3</v>
      </c>
    </row>
    <row r="6905" spans="1:37" x14ac:dyDescent="0.25">
      <c r="A6905" t="s">
        <v>358</v>
      </c>
      <c r="B6905" t="s">
        <v>740</v>
      </c>
      <c r="C6905" s="67" t="str">
        <f t="shared" si="785"/>
        <v>Lydia Schultz</v>
      </c>
      <c r="D6905" s="71" t="str" cm="1">
        <f t="array" ref="D6905">_xlfn.IFS(AK6905="1",CONCATENATE(C6905,"Regional"),AK6905="2",CONCATENATE(C6905,"Sectional"),AK6905="3",CONCATENATE(C6905,COUNTIF($C$1:C6905,C6905)))</f>
        <v>Lydia Schultz8</v>
      </c>
      <c r="E6905" s="66">
        <v>45189.291666666664</v>
      </c>
      <c r="F6905" t="s">
        <v>2529</v>
      </c>
      <c r="G6905" s="46">
        <v>41</v>
      </c>
      <c r="H6905" s="46">
        <v>97</v>
      </c>
      <c r="I6905" s="46">
        <v>21</v>
      </c>
      <c r="J6905" t="s">
        <v>135</v>
      </c>
      <c r="K6905" t="s">
        <v>90</v>
      </c>
      <c r="L6905" s="46">
        <v>5276</v>
      </c>
      <c r="M6905" s="46">
        <v>71</v>
      </c>
      <c r="N6905" s="46">
        <v>72.2</v>
      </c>
      <c r="O6905" s="46">
        <v>124</v>
      </c>
      <c r="P6905" s="46">
        <f t="shared" si="786"/>
        <v>2</v>
      </c>
      <c r="R6905" s="67" t="s">
        <v>3491</v>
      </c>
      <c r="S6905" s="67">
        <f>COUNTIF(Y$2:$Y$100,R6905)</f>
        <v>0</v>
      </c>
      <c r="V6905" s="67">
        <f t="shared" si="790"/>
        <v>0</v>
      </c>
      <c r="X6905"/>
      <c r="Y6905" s="67" t="str">
        <f t="shared" si="784"/>
        <v xml:space="preserve"> </v>
      </c>
      <c r="AB6905" t="s">
        <v>90</v>
      </c>
      <c r="AC6905" s="46">
        <v>5276</v>
      </c>
      <c r="AD6905" s="46">
        <v>71</v>
      </c>
      <c r="AE6905" s="46">
        <v>72.2</v>
      </c>
      <c r="AF6905" s="46">
        <v>124</v>
      </c>
      <c r="AH6905" s="70" t="str">
        <f t="shared" si="787"/>
        <v/>
      </c>
      <c r="AI6905" s="70" t="str">
        <f t="shared" si="788"/>
        <v/>
      </c>
      <c r="AJ6905" s="70" t="str">
        <f t="shared" si="789"/>
        <v>X</v>
      </c>
      <c r="AK6905" s="70" t="str" cm="1">
        <f t="array" ref="AK6905">_xlfn.IFS(AH6905&lt;&gt;"","1",AI6905&lt;&gt;"","2",AJ6905&lt;&gt;"","3")</f>
        <v>3</v>
      </c>
    </row>
    <row r="6906" spans="1:37" x14ac:dyDescent="0.25">
      <c r="A6906" t="s">
        <v>992</v>
      </c>
      <c r="B6906" t="s">
        <v>582</v>
      </c>
      <c r="C6906" s="67" t="str">
        <f t="shared" si="785"/>
        <v>Katelyn Hupfer</v>
      </c>
      <c r="D6906" s="71" t="str" cm="1">
        <f t="array" ref="D6906">_xlfn.IFS(AK6906="1",CONCATENATE(C6906,"Regional"),AK6906="2",CONCATENATE(C6906,"Sectional"),AK6906="3",CONCATENATE(C6906,COUNTIF($C$1:C6906,C6906)))</f>
        <v>Katelyn Hupfer10</v>
      </c>
      <c r="E6906" s="66">
        <v>45189.291666666664</v>
      </c>
      <c r="F6906" t="s">
        <v>2529</v>
      </c>
      <c r="G6906" s="46">
        <v>41</v>
      </c>
      <c r="H6906" s="46">
        <v>98</v>
      </c>
      <c r="I6906" s="46">
        <v>22</v>
      </c>
      <c r="J6906" t="s">
        <v>135</v>
      </c>
      <c r="K6906" t="s">
        <v>90</v>
      </c>
      <c r="L6906" s="46">
        <v>5276</v>
      </c>
      <c r="M6906" s="46">
        <v>71</v>
      </c>
      <c r="N6906" s="46">
        <v>72.2</v>
      </c>
      <c r="O6906" s="46">
        <v>124</v>
      </c>
      <c r="P6906" s="46">
        <f t="shared" si="786"/>
        <v>2</v>
      </c>
      <c r="R6906" s="67" t="s">
        <v>1496</v>
      </c>
      <c r="S6906" s="67">
        <f>COUNTIF(Y$2:$Y$100,R6906)</f>
        <v>0</v>
      </c>
      <c r="V6906" s="67">
        <f t="shared" si="790"/>
        <v>0</v>
      </c>
      <c r="X6906"/>
      <c r="Y6906" s="67" t="str">
        <f t="shared" si="784"/>
        <v xml:space="preserve"> </v>
      </c>
      <c r="AB6906" t="s">
        <v>90</v>
      </c>
      <c r="AC6906" s="46">
        <v>5276</v>
      </c>
      <c r="AD6906" s="46">
        <v>71</v>
      </c>
      <c r="AE6906" s="46">
        <v>72.2</v>
      </c>
      <c r="AF6906" s="46">
        <v>124</v>
      </c>
      <c r="AH6906" s="70" t="str">
        <f t="shared" si="787"/>
        <v/>
      </c>
      <c r="AI6906" s="70" t="str">
        <f t="shared" si="788"/>
        <v/>
      </c>
      <c r="AJ6906" s="70" t="str">
        <f t="shared" si="789"/>
        <v>X</v>
      </c>
      <c r="AK6906" s="70" t="str" cm="1">
        <f t="array" ref="AK6906">_xlfn.IFS(AH6906&lt;&gt;"","1",AI6906&lt;&gt;"","2",AJ6906&lt;&gt;"","3")</f>
        <v>3</v>
      </c>
    </row>
    <row r="6907" spans="1:37" x14ac:dyDescent="0.25">
      <c r="A6907" t="s">
        <v>386</v>
      </c>
      <c r="B6907" t="s">
        <v>306</v>
      </c>
      <c r="C6907" s="67" t="str">
        <f t="shared" si="785"/>
        <v>Allie Wink</v>
      </c>
      <c r="D6907" s="71" t="str" cm="1">
        <f t="array" ref="D6907">_xlfn.IFS(AK6907="1",CONCATENATE(C6907,"Regional"),AK6907="2",CONCATENATE(C6907,"Sectional"),AK6907="3",CONCATENATE(C6907,COUNTIF($C$1:C6907,C6907)))</f>
        <v>Allie Wink8</v>
      </c>
      <c r="E6907" s="66">
        <v>45189.291666666664</v>
      </c>
      <c r="F6907" t="s">
        <v>2529</v>
      </c>
      <c r="G6907" s="46">
        <v>41</v>
      </c>
      <c r="H6907" s="46">
        <v>99</v>
      </c>
      <c r="I6907" s="46">
        <v>23</v>
      </c>
      <c r="J6907" t="s">
        <v>135</v>
      </c>
      <c r="K6907" t="s">
        <v>90</v>
      </c>
      <c r="L6907" s="46">
        <v>5276</v>
      </c>
      <c r="M6907" s="46">
        <v>71</v>
      </c>
      <c r="N6907" s="46">
        <v>72.2</v>
      </c>
      <c r="O6907" s="46">
        <v>124</v>
      </c>
      <c r="P6907" s="46">
        <f t="shared" si="786"/>
        <v>2</v>
      </c>
      <c r="R6907" s="67" t="s">
        <v>1335</v>
      </c>
      <c r="S6907" s="67">
        <f>COUNTIF(Y$2:$Y$100,R6907)</f>
        <v>0</v>
      </c>
      <c r="V6907" s="67">
        <f t="shared" si="790"/>
        <v>0</v>
      </c>
      <c r="X6907"/>
      <c r="Y6907" s="67" t="str">
        <f t="shared" si="784"/>
        <v xml:space="preserve"> </v>
      </c>
      <c r="AB6907" t="s">
        <v>90</v>
      </c>
      <c r="AC6907" s="46">
        <v>5276</v>
      </c>
      <c r="AD6907" s="46">
        <v>71</v>
      </c>
      <c r="AE6907" s="46">
        <v>72.2</v>
      </c>
      <c r="AF6907" s="46">
        <v>124</v>
      </c>
      <c r="AH6907" s="70" t="str">
        <f t="shared" si="787"/>
        <v/>
      </c>
      <c r="AI6907" s="70" t="str">
        <f t="shared" si="788"/>
        <v/>
      </c>
      <c r="AJ6907" s="70" t="str">
        <f t="shared" si="789"/>
        <v>X</v>
      </c>
      <c r="AK6907" s="70" t="str" cm="1">
        <f t="array" ref="AK6907">_xlfn.IFS(AH6907&lt;&gt;"","1",AI6907&lt;&gt;"","2",AJ6907&lt;&gt;"","3")</f>
        <v>3</v>
      </c>
    </row>
    <row r="6908" spans="1:37" x14ac:dyDescent="0.25">
      <c r="A6908" t="s">
        <v>1748</v>
      </c>
      <c r="B6908" t="s">
        <v>524</v>
      </c>
      <c r="C6908" s="67" t="str">
        <f t="shared" si="785"/>
        <v>Isabelle Wetzel</v>
      </c>
      <c r="D6908" s="71" t="str" cm="1">
        <f t="array" ref="D6908">_xlfn.IFS(AK6908="1",CONCATENATE(C6908,"Regional"),AK6908="2",CONCATENATE(C6908,"Sectional"),AK6908="3",CONCATENATE(C6908,COUNTIF($C$1:C6908,C6908)))</f>
        <v>Isabelle Wetzel8</v>
      </c>
      <c r="E6908" s="66">
        <v>45189.291666666664</v>
      </c>
      <c r="F6908" t="s">
        <v>2529</v>
      </c>
      <c r="G6908" s="46">
        <v>41</v>
      </c>
      <c r="H6908" s="46">
        <v>99</v>
      </c>
      <c r="I6908" s="46">
        <v>23</v>
      </c>
      <c r="J6908" t="s">
        <v>135</v>
      </c>
      <c r="K6908" t="s">
        <v>90</v>
      </c>
      <c r="L6908" s="46">
        <v>5276</v>
      </c>
      <c r="M6908" s="46">
        <v>71</v>
      </c>
      <c r="N6908" s="46">
        <v>72.2</v>
      </c>
      <c r="O6908" s="46">
        <v>124</v>
      </c>
      <c r="P6908" s="46">
        <f t="shared" si="786"/>
        <v>2</v>
      </c>
      <c r="R6908" s="67" t="s">
        <v>2753</v>
      </c>
      <c r="S6908" s="67">
        <f>COUNTIF(Y$2:$Y$100,R6908)</f>
        <v>0</v>
      </c>
      <c r="V6908" s="67">
        <f t="shared" si="790"/>
        <v>0</v>
      </c>
      <c r="X6908"/>
      <c r="Y6908" s="67" t="str">
        <f t="shared" si="784"/>
        <v xml:space="preserve"> </v>
      </c>
      <c r="AB6908" t="s">
        <v>90</v>
      </c>
      <c r="AC6908" s="46">
        <v>5276</v>
      </c>
      <c r="AD6908" s="46">
        <v>71</v>
      </c>
      <c r="AE6908" s="46">
        <v>72.2</v>
      </c>
      <c r="AF6908" s="46">
        <v>124</v>
      </c>
      <c r="AH6908" s="70" t="str">
        <f t="shared" si="787"/>
        <v/>
      </c>
      <c r="AI6908" s="70" t="str">
        <f t="shared" si="788"/>
        <v/>
      </c>
      <c r="AJ6908" s="70" t="str">
        <f t="shared" si="789"/>
        <v>X</v>
      </c>
      <c r="AK6908" s="70" t="str" cm="1">
        <f t="array" ref="AK6908">_xlfn.IFS(AH6908&lt;&gt;"","1",AI6908&lt;&gt;"","2",AJ6908&lt;&gt;"","3")</f>
        <v>3</v>
      </c>
    </row>
    <row r="6909" spans="1:37" x14ac:dyDescent="0.25">
      <c r="A6909" t="s">
        <v>2160</v>
      </c>
      <c r="B6909" t="s">
        <v>2161</v>
      </c>
      <c r="C6909" s="67" t="str">
        <f t="shared" si="785"/>
        <v>Mysha Sharief</v>
      </c>
      <c r="D6909" s="71" t="str" cm="1">
        <f t="array" ref="D6909">_xlfn.IFS(AK6909="1",CONCATENATE(C6909,"Regional"),AK6909="2",CONCATENATE(C6909,"Sectional"),AK6909="3",CONCATENATE(C6909,COUNTIF($C$1:C6909,C6909)))</f>
        <v>Mysha Sharief8</v>
      </c>
      <c r="E6909" s="66">
        <v>45189.291666666664</v>
      </c>
      <c r="F6909" t="s">
        <v>2529</v>
      </c>
      <c r="G6909" s="46">
        <v>41</v>
      </c>
      <c r="H6909" s="46">
        <v>100</v>
      </c>
      <c r="I6909" s="46">
        <v>25</v>
      </c>
      <c r="J6909" t="s">
        <v>135</v>
      </c>
      <c r="K6909" t="s">
        <v>90</v>
      </c>
      <c r="L6909" s="46">
        <v>5276</v>
      </c>
      <c r="M6909" s="46">
        <v>71</v>
      </c>
      <c r="N6909" s="46">
        <v>72.2</v>
      </c>
      <c r="O6909" s="46">
        <v>124</v>
      </c>
      <c r="P6909" s="46">
        <f t="shared" si="786"/>
        <v>2</v>
      </c>
      <c r="R6909" s="67" t="s">
        <v>3185</v>
      </c>
      <c r="S6909" s="67">
        <f>COUNTIF(Y$2:$Y$100,R6909)</f>
        <v>0</v>
      </c>
      <c r="V6909" s="67">
        <f t="shared" si="790"/>
        <v>0</v>
      </c>
      <c r="X6909"/>
      <c r="Y6909" s="67" t="str">
        <f t="shared" si="784"/>
        <v xml:space="preserve"> </v>
      </c>
      <c r="AB6909" t="s">
        <v>90</v>
      </c>
      <c r="AC6909" s="46">
        <v>5276</v>
      </c>
      <c r="AD6909" s="46">
        <v>71</v>
      </c>
      <c r="AE6909" s="46">
        <v>72.2</v>
      </c>
      <c r="AF6909" s="46">
        <v>124</v>
      </c>
      <c r="AH6909" s="70" t="str">
        <f t="shared" si="787"/>
        <v/>
      </c>
      <c r="AI6909" s="70" t="str">
        <f t="shared" si="788"/>
        <v/>
      </c>
      <c r="AJ6909" s="70" t="str">
        <f t="shared" si="789"/>
        <v>X</v>
      </c>
      <c r="AK6909" s="70" t="str" cm="1">
        <f t="array" ref="AK6909">_xlfn.IFS(AH6909&lt;&gt;"","1",AI6909&lt;&gt;"","2",AJ6909&lt;&gt;"","3")</f>
        <v>3</v>
      </c>
    </row>
    <row r="6910" spans="1:37" x14ac:dyDescent="0.25">
      <c r="A6910" t="s">
        <v>505</v>
      </c>
      <c r="B6910" t="s">
        <v>362</v>
      </c>
      <c r="C6910" s="67" t="str">
        <f t="shared" si="785"/>
        <v>Emma Pulvermacher</v>
      </c>
      <c r="D6910" s="71" t="str" cm="1">
        <f t="array" ref="D6910">_xlfn.IFS(AK6910="1",CONCATENATE(C6910,"Regional"),AK6910="2",CONCATENATE(C6910,"Sectional"),AK6910="3",CONCATENATE(C6910,COUNTIF($C$1:C6910,C6910)))</f>
        <v>Emma Pulvermacher12</v>
      </c>
      <c r="E6910" s="66">
        <v>45189.291666666664</v>
      </c>
      <c r="F6910" t="s">
        <v>2529</v>
      </c>
      <c r="G6910" s="46">
        <v>41</v>
      </c>
      <c r="H6910" s="46">
        <v>101</v>
      </c>
      <c r="I6910" s="46">
        <v>26</v>
      </c>
      <c r="J6910" t="s">
        <v>135</v>
      </c>
      <c r="K6910" t="s">
        <v>90</v>
      </c>
      <c r="L6910" s="46">
        <v>5276</v>
      </c>
      <c r="M6910" s="46">
        <v>71</v>
      </c>
      <c r="N6910" s="46">
        <v>72.2</v>
      </c>
      <c r="O6910" s="46">
        <v>124</v>
      </c>
      <c r="P6910" s="46">
        <f t="shared" si="786"/>
        <v>2</v>
      </c>
      <c r="R6910" s="67" t="s">
        <v>1189</v>
      </c>
      <c r="S6910" s="67">
        <f>COUNTIF(Y$2:$Y$100,R6910)</f>
        <v>0</v>
      </c>
      <c r="V6910" s="67">
        <f t="shared" si="790"/>
        <v>0</v>
      </c>
      <c r="X6910"/>
      <c r="Y6910" s="67" t="str">
        <f t="shared" si="784"/>
        <v xml:space="preserve"> </v>
      </c>
      <c r="AB6910" t="s">
        <v>90</v>
      </c>
      <c r="AC6910" s="46">
        <v>5276</v>
      </c>
      <c r="AD6910" s="46">
        <v>71</v>
      </c>
      <c r="AE6910" s="46">
        <v>72.2</v>
      </c>
      <c r="AF6910" s="46">
        <v>124</v>
      </c>
      <c r="AH6910" s="70" t="str">
        <f t="shared" si="787"/>
        <v/>
      </c>
      <c r="AI6910" s="70" t="str">
        <f t="shared" si="788"/>
        <v/>
      </c>
      <c r="AJ6910" s="70" t="str">
        <f t="shared" si="789"/>
        <v>X</v>
      </c>
      <c r="AK6910" s="70" t="str" cm="1">
        <f t="array" ref="AK6910">_xlfn.IFS(AH6910&lt;&gt;"","1",AI6910&lt;&gt;"","2",AJ6910&lt;&gt;"","3")</f>
        <v>3</v>
      </c>
    </row>
    <row r="6911" spans="1:37" x14ac:dyDescent="0.25">
      <c r="A6911" t="s">
        <v>1937</v>
      </c>
      <c r="B6911" t="s">
        <v>1938</v>
      </c>
      <c r="C6911" s="67" t="str">
        <f t="shared" si="785"/>
        <v>Meredith Thomas</v>
      </c>
      <c r="D6911" s="71" t="str" cm="1">
        <f t="array" ref="D6911">_xlfn.IFS(AK6911="1",CONCATENATE(C6911,"Regional"),AK6911="2",CONCATENATE(C6911,"Sectional"),AK6911="3",CONCATENATE(C6911,COUNTIF($C$1:C6911,C6911)))</f>
        <v>Meredith Thomas11</v>
      </c>
      <c r="E6911" s="66">
        <v>45189.291666666664</v>
      </c>
      <c r="F6911" t="s">
        <v>2529</v>
      </c>
      <c r="G6911" s="46">
        <v>41</v>
      </c>
      <c r="H6911" s="46">
        <v>103</v>
      </c>
      <c r="I6911" s="46">
        <v>27</v>
      </c>
      <c r="J6911" t="s">
        <v>135</v>
      </c>
      <c r="K6911" t="s">
        <v>90</v>
      </c>
      <c r="L6911" s="46">
        <v>5276</v>
      </c>
      <c r="M6911" s="46">
        <v>71</v>
      </c>
      <c r="N6911" s="46">
        <v>72.2</v>
      </c>
      <c r="O6911" s="46">
        <v>124</v>
      </c>
      <c r="P6911" s="46">
        <f t="shared" si="786"/>
        <v>2</v>
      </c>
      <c r="R6911" s="67" t="s">
        <v>2953</v>
      </c>
      <c r="S6911" s="67">
        <f>COUNTIF(Y$2:$Y$100,R6911)</f>
        <v>0</v>
      </c>
      <c r="V6911" s="67">
        <f t="shared" si="790"/>
        <v>0</v>
      </c>
      <c r="X6911"/>
      <c r="Y6911" s="67" t="str">
        <f t="shared" ref="Y6911:Y6974" si="791">CONCATENATE(W6911," ",X6911)</f>
        <v xml:space="preserve"> </v>
      </c>
      <c r="AB6911" t="s">
        <v>90</v>
      </c>
      <c r="AC6911" s="46">
        <v>5276</v>
      </c>
      <c r="AD6911" s="46">
        <v>71</v>
      </c>
      <c r="AE6911" s="46">
        <v>72.2</v>
      </c>
      <c r="AF6911" s="46">
        <v>124</v>
      </c>
      <c r="AH6911" s="70" t="str">
        <f t="shared" si="787"/>
        <v/>
      </c>
      <c r="AI6911" s="70" t="str">
        <f t="shared" si="788"/>
        <v/>
      </c>
      <c r="AJ6911" s="70" t="str">
        <f t="shared" si="789"/>
        <v>X</v>
      </c>
      <c r="AK6911" s="70" t="str" cm="1">
        <f t="array" ref="AK6911">_xlfn.IFS(AH6911&lt;&gt;"","1",AI6911&lt;&gt;"","2",AJ6911&lt;&gt;"","3")</f>
        <v>3</v>
      </c>
    </row>
    <row r="6912" spans="1:37" x14ac:dyDescent="0.25">
      <c r="A6912" t="s">
        <v>1941</v>
      </c>
      <c r="B6912" t="s">
        <v>434</v>
      </c>
      <c r="C6912" s="67" t="str">
        <f t="shared" si="785"/>
        <v>Ella Saltarikos</v>
      </c>
      <c r="D6912" s="71" t="str" cm="1">
        <f t="array" ref="D6912">_xlfn.IFS(AK6912="1",CONCATENATE(C6912,"Regional"),AK6912="2",CONCATENATE(C6912,"Sectional"),AK6912="3",CONCATENATE(C6912,COUNTIF($C$1:C6912,C6912)))</f>
        <v>Ella Saltarikos5</v>
      </c>
      <c r="E6912" s="66">
        <v>45189.291666666664</v>
      </c>
      <c r="F6912" t="s">
        <v>2529</v>
      </c>
      <c r="G6912" s="46">
        <v>41</v>
      </c>
      <c r="H6912" s="46">
        <v>104</v>
      </c>
      <c r="I6912" s="46">
        <v>28</v>
      </c>
      <c r="J6912" t="s">
        <v>135</v>
      </c>
      <c r="K6912" t="s">
        <v>90</v>
      </c>
      <c r="L6912" s="46">
        <v>5276</v>
      </c>
      <c r="M6912" s="46">
        <v>71</v>
      </c>
      <c r="N6912" s="46">
        <v>72.2</v>
      </c>
      <c r="O6912" s="46">
        <v>124</v>
      </c>
      <c r="P6912" s="46">
        <f t="shared" si="786"/>
        <v>2</v>
      </c>
      <c r="R6912" s="67" t="s">
        <v>2959</v>
      </c>
      <c r="S6912" s="67">
        <f>COUNTIF(Y$2:$Y$100,R6912)</f>
        <v>0</v>
      </c>
      <c r="V6912" s="67">
        <f t="shared" si="790"/>
        <v>0</v>
      </c>
      <c r="X6912"/>
      <c r="Y6912" s="67" t="str">
        <f t="shared" si="791"/>
        <v xml:space="preserve"> </v>
      </c>
      <c r="AB6912" t="s">
        <v>90</v>
      </c>
      <c r="AC6912" s="46">
        <v>5276</v>
      </c>
      <c r="AD6912" s="46">
        <v>71</v>
      </c>
      <c r="AE6912" s="46">
        <v>72.2</v>
      </c>
      <c r="AF6912" s="46">
        <v>124</v>
      </c>
      <c r="AH6912" s="70" t="str">
        <f t="shared" si="787"/>
        <v/>
      </c>
      <c r="AI6912" s="70" t="str">
        <f t="shared" si="788"/>
        <v/>
      </c>
      <c r="AJ6912" s="70" t="str">
        <f t="shared" si="789"/>
        <v>X</v>
      </c>
      <c r="AK6912" s="70" t="str" cm="1">
        <f t="array" ref="AK6912">_xlfn.IFS(AH6912&lt;&gt;"","1",AI6912&lt;&gt;"","2",AJ6912&lt;&gt;"","3")</f>
        <v>3</v>
      </c>
    </row>
    <row r="6913" spans="1:37" x14ac:dyDescent="0.25">
      <c r="A6913" t="s">
        <v>1750</v>
      </c>
      <c r="B6913" t="s">
        <v>535</v>
      </c>
      <c r="C6913" s="67" t="str">
        <f t="shared" si="785"/>
        <v>Rachel Morris</v>
      </c>
      <c r="D6913" s="71" t="str" cm="1">
        <f t="array" ref="D6913">_xlfn.IFS(AK6913="1",CONCATENATE(C6913,"Regional"),AK6913="2",CONCATENATE(C6913,"Sectional"),AK6913="3",CONCATENATE(C6913,COUNTIF($C$1:C6913,C6913)))</f>
        <v>Rachel Morris10</v>
      </c>
      <c r="E6913" s="66">
        <v>45189.291666666664</v>
      </c>
      <c r="F6913" t="s">
        <v>2529</v>
      </c>
      <c r="G6913" s="46">
        <v>41</v>
      </c>
      <c r="H6913" s="46">
        <v>104</v>
      </c>
      <c r="I6913" s="46">
        <v>28</v>
      </c>
      <c r="J6913" t="s">
        <v>135</v>
      </c>
      <c r="K6913" t="s">
        <v>90</v>
      </c>
      <c r="L6913" s="46">
        <v>5276</v>
      </c>
      <c r="M6913" s="46">
        <v>71</v>
      </c>
      <c r="N6913" s="46">
        <v>72.2</v>
      </c>
      <c r="O6913" s="46">
        <v>124</v>
      </c>
      <c r="P6913" s="46">
        <f t="shared" si="786"/>
        <v>2</v>
      </c>
      <c r="R6913" s="67" t="s">
        <v>2755</v>
      </c>
      <c r="S6913" s="67">
        <f>COUNTIF(Y$2:$Y$100,R6913)</f>
        <v>0</v>
      </c>
      <c r="V6913" s="67">
        <f t="shared" si="790"/>
        <v>0</v>
      </c>
      <c r="X6913"/>
      <c r="Y6913" s="67" t="str">
        <f t="shared" si="791"/>
        <v xml:space="preserve"> </v>
      </c>
      <c r="AB6913" t="s">
        <v>90</v>
      </c>
      <c r="AC6913" s="46">
        <v>5276</v>
      </c>
      <c r="AD6913" s="46">
        <v>71</v>
      </c>
      <c r="AE6913" s="46">
        <v>72.2</v>
      </c>
      <c r="AF6913" s="46">
        <v>124</v>
      </c>
      <c r="AH6913" s="70" t="str">
        <f t="shared" si="787"/>
        <v/>
      </c>
      <c r="AI6913" s="70" t="str">
        <f t="shared" si="788"/>
        <v/>
      </c>
      <c r="AJ6913" s="70" t="str">
        <f t="shared" si="789"/>
        <v>X</v>
      </c>
      <c r="AK6913" s="70" t="str" cm="1">
        <f t="array" ref="AK6913">_xlfn.IFS(AH6913&lt;&gt;"","1",AI6913&lt;&gt;"","2",AJ6913&lt;&gt;"","3")</f>
        <v>3</v>
      </c>
    </row>
    <row r="6914" spans="1:37" x14ac:dyDescent="0.25">
      <c r="A6914" t="s">
        <v>744</v>
      </c>
      <c r="B6914" t="s">
        <v>393</v>
      </c>
      <c r="C6914" s="67" t="str">
        <f t="shared" ref="C6914:C6977" si="792">CONCATENATE(B6914," ",A6914)</f>
        <v>Mia Reischel</v>
      </c>
      <c r="D6914" s="71" t="str" cm="1">
        <f t="array" ref="D6914">_xlfn.IFS(AK6914="1",CONCATENATE(C6914,"Regional"),AK6914="2",CONCATENATE(C6914,"Sectional"),AK6914="3",CONCATENATE(C6914,COUNTIF($C$1:C6914,C6914)))</f>
        <v>Mia Reischel11</v>
      </c>
      <c r="E6914" s="66">
        <v>45189.291666666664</v>
      </c>
      <c r="F6914" t="s">
        <v>2529</v>
      </c>
      <c r="G6914" s="46">
        <v>41</v>
      </c>
      <c r="H6914" s="46">
        <v>104</v>
      </c>
      <c r="I6914" s="46">
        <v>28</v>
      </c>
      <c r="J6914" t="s">
        <v>135</v>
      </c>
      <c r="K6914" t="s">
        <v>90</v>
      </c>
      <c r="L6914" s="46">
        <v>5276</v>
      </c>
      <c r="M6914" s="46">
        <v>71</v>
      </c>
      <c r="N6914" s="46">
        <v>72.2</v>
      </c>
      <c r="O6914" s="46">
        <v>124</v>
      </c>
      <c r="P6914" s="46">
        <f t="shared" ref="P6914:P6977" si="793">IF(L6914&gt;4000,2,1)</f>
        <v>2</v>
      </c>
      <c r="R6914" s="67" t="s">
        <v>1332</v>
      </c>
      <c r="S6914" s="67">
        <f>COUNTIF(Y$2:$Y$100,R6914)</f>
        <v>0</v>
      </c>
      <c r="V6914" s="67">
        <f t="shared" si="790"/>
        <v>0</v>
      </c>
      <c r="X6914"/>
      <c r="Y6914" s="67" t="str">
        <f t="shared" si="791"/>
        <v xml:space="preserve"> </v>
      </c>
      <c r="AB6914" t="s">
        <v>90</v>
      </c>
      <c r="AC6914" s="46">
        <v>5276</v>
      </c>
      <c r="AD6914" s="46">
        <v>71</v>
      </c>
      <c r="AE6914" s="46">
        <v>72.2</v>
      </c>
      <c r="AF6914" s="46">
        <v>124</v>
      </c>
      <c r="AH6914" s="70" t="str">
        <f t="shared" ref="AH6914:AH6977" si="794">IF(ISNUMBER(SEARCH("regional",$F6914)),$F6914,"")</f>
        <v/>
      </c>
      <c r="AI6914" s="70" t="str">
        <f t="shared" ref="AI6914:AI6977" si="795">IF(ISNUMBER(SEARCH("sectional",$F6914)),$F6914,"")</f>
        <v/>
      </c>
      <c r="AJ6914" s="70" t="str">
        <f t="shared" ref="AJ6914:AJ6977" si="796">IF(AND(AH6914="",AI6914=""),"X","")</f>
        <v>X</v>
      </c>
      <c r="AK6914" s="70" t="str" cm="1">
        <f t="array" ref="AK6914">_xlfn.IFS(AH6914&lt;&gt;"","1",AI6914&lt;&gt;"","2",AJ6914&lt;&gt;"","3")</f>
        <v>3</v>
      </c>
    </row>
    <row r="6915" spans="1:37" x14ac:dyDescent="0.25">
      <c r="A6915" t="s">
        <v>1006</v>
      </c>
      <c r="B6915" t="s">
        <v>648</v>
      </c>
      <c r="C6915" s="67" t="str">
        <f t="shared" si="792"/>
        <v>Claire Heinen</v>
      </c>
      <c r="D6915" s="71" t="str" cm="1">
        <f t="array" ref="D6915">_xlfn.IFS(AK6915="1",CONCATENATE(C6915,"Regional"),AK6915="2",CONCATENATE(C6915,"Sectional"),AK6915="3",CONCATENATE(C6915,COUNTIF($C$1:C6915,C6915)))</f>
        <v>Claire Heinen11</v>
      </c>
      <c r="E6915" s="66">
        <v>45189.291666666664</v>
      </c>
      <c r="F6915" t="s">
        <v>2529</v>
      </c>
      <c r="G6915" s="46">
        <v>41</v>
      </c>
      <c r="H6915" s="46">
        <v>104</v>
      </c>
      <c r="I6915" s="46">
        <v>28</v>
      </c>
      <c r="J6915" t="s">
        <v>135</v>
      </c>
      <c r="K6915" t="s">
        <v>90</v>
      </c>
      <c r="L6915" s="46">
        <v>5276</v>
      </c>
      <c r="M6915" s="46">
        <v>71</v>
      </c>
      <c r="N6915" s="46">
        <v>72.2</v>
      </c>
      <c r="O6915" s="46">
        <v>124</v>
      </c>
      <c r="P6915" s="46">
        <f t="shared" si="793"/>
        <v>2</v>
      </c>
      <c r="R6915" s="67" t="s">
        <v>1509</v>
      </c>
      <c r="S6915" s="67">
        <f>COUNTIF(Y$2:$Y$100,R6915)</f>
        <v>0</v>
      </c>
      <c r="V6915" s="67">
        <f t="shared" si="790"/>
        <v>0</v>
      </c>
      <c r="X6915"/>
      <c r="Y6915" s="67" t="str">
        <f t="shared" si="791"/>
        <v xml:space="preserve"> </v>
      </c>
      <c r="AB6915" t="s">
        <v>90</v>
      </c>
      <c r="AC6915" s="46">
        <v>5276</v>
      </c>
      <c r="AD6915" s="46">
        <v>71</v>
      </c>
      <c r="AE6915" s="46">
        <v>72.2</v>
      </c>
      <c r="AF6915" s="46">
        <v>124</v>
      </c>
      <c r="AH6915" s="70" t="str">
        <f t="shared" si="794"/>
        <v/>
      </c>
      <c r="AI6915" s="70" t="str">
        <f t="shared" si="795"/>
        <v/>
      </c>
      <c r="AJ6915" s="70" t="str">
        <f t="shared" si="796"/>
        <v>X</v>
      </c>
      <c r="AK6915" s="70" t="str" cm="1">
        <f t="array" ref="AK6915">_xlfn.IFS(AH6915&lt;&gt;"","1",AI6915&lt;&gt;"","2",AJ6915&lt;&gt;"","3")</f>
        <v>3</v>
      </c>
    </row>
    <row r="6916" spans="1:37" x14ac:dyDescent="0.25">
      <c r="A6916" t="s">
        <v>991</v>
      </c>
      <c r="B6916" t="s">
        <v>510</v>
      </c>
      <c r="C6916" s="67" t="str">
        <f t="shared" si="792"/>
        <v>Laura Tillman</v>
      </c>
      <c r="D6916" s="71" t="str" cm="1">
        <f t="array" ref="D6916">_xlfn.IFS(AK6916="1",CONCATENATE(C6916,"Regional"),AK6916="2",CONCATENATE(C6916,"Sectional"),AK6916="3",CONCATENATE(C6916,COUNTIF($C$1:C6916,C6916)))</f>
        <v>Laura Tillman8</v>
      </c>
      <c r="E6916" s="66">
        <v>45189.291666666664</v>
      </c>
      <c r="F6916" t="s">
        <v>2529</v>
      </c>
      <c r="G6916" s="46">
        <v>41</v>
      </c>
      <c r="H6916" s="46">
        <v>105</v>
      </c>
      <c r="I6916" s="46">
        <v>32</v>
      </c>
      <c r="J6916" t="s">
        <v>135</v>
      </c>
      <c r="K6916" t="s">
        <v>90</v>
      </c>
      <c r="L6916" s="46">
        <v>5276</v>
      </c>
      <c r="M6916" s="46">
        <v>71</v>
      </c>
      <c r="N6916" s="46">
        <v>72.2</v>
      </c>
      <c r="O6916" s="46">
        <v>124</v>
      </c>
      <c r="P6916" s="46">
        <f t="shared" si="793"/>
        <v>2</v>
      </c>
      <c r="R6916" s="67" t="s">
        <v>1495</v>
      </c>
      <c r="S6916" s="67">
        <f>COUNTIF(Y$2:$Y$100,R6916)</f>
        <v>0</v>
      </c>
      <c r="V6916" s="67">
        <f t="shared" si="790"/>
        <v>0</v>
      </c>
      <c r="X6916"/>
      <c r="Y6916" s="67" t="str">
        <f t="shared" si="791"/>
        <v xml:space="preserve"> </v>
      </c>
      <c r="AB6916" t="s">
        <v>90</v>
      </c>
      <c r="AC6916" s="46">
        <v>5276</v>
      </c>
      <c r="AD6916" s="46">
        <v>71</v>
      </c>
      <c r="AE6916" s="46">
        <v>72.2</v>
      </c>
      <c r="AF6916" s="46">
        <v>124</v>
      </c>
      <c r="AH6916" s="70" t="str">
        <f t="shared" si="794"/>
        <v/>
      </c>
      <c r="AI6916" s="70" t="str">
        <f t="shared" si="795"/>
        <v/>
      </c>
      <c r="AJ6916" s="70" t="str">
        <f t="shared" si="796"/>
        <v>X</v>
      </c>
      <c r="AK6916" s="70" t="str" cm="1">
        <f t="array" ref="AK6916">_xlfn.IFS(AH6916&lt;&gt;"","1",AI6916&lt;&gt;"","2",AJ6916&lt;&gt;"","3")</f>
        <v>3</v>
      </c>
    </row>
    <row r="6917" spans="1:37" x14ac:dyDescent="0.25">
      <c r="A6917" t="s">
        <v>701</v>
      </c>
      <c r="B6917" t="s">
        <v>362</v>
      </c>
      <c r="C6917" s="67" t="str">
        <f t="shared" si="792"/>
        <v>Emma Bruckman</v>
      </c>
      <c r="D6917" s="71" t="str" cm="1">
        <f t="array" ref="D6917">_xlfn.IFS(AK6917="1",CONCATENATE(C6917,"Regional"),AK6917="2",CONCATENATE(C6917,"Sectional"),AK6917="3",CONCATENATE(C6917,COUNTIF($C$1:C6917,C6917)))</f>
        <v>Emma Bruckman10</v>
      </c>
      <c r="E6917" s="66">
        <v>45189.291666666664</v>
      </c>
      <c r="F6917" t="s">
        <v>2529</v>
      </c>
      <c r="G6917" s="46">
        <v>41</v>
      </c>
      <c r="H6917" s="46">
        <v>106</v>
      </c>
      <c r="I6917" s="46">
        <v>33</v>
      </c>
      <c r="J6917" t="s">
        <v>135</v>
      </c>
      <c r="K6917" t="s">
        <v>90</v>
      </c>
      <c r="L6917" s="46">
        <v>5276</v>
      </c>
      <c r="M6917" s="46">
        <v>71</v>
      </c>
      <c r="N6917" s="46">
        <v>72.2</v>
      </c>
      <c r="O6917" s="46">
        <v>124</v>
      </c>
      <c r="P6917" s="46">
        <f t="shared" si="793"/>
        <v>2</v>
      </c>
      <c r="R6917" s="67" t="s">
        <v>1305</v>
      </c>
      <c r="S6917" s="67">
        <f>COUNTIF(Y$2:$Y$100,R6917)</f>
        <v>0</v>
      </c>
      <c r="V6917" s="67">
        <f t="shared" si="790"/>
        <v>0</v>
      </c>
      <c r="X6917"/>
      <c r="Y6917" s="67" t="str">
        <f t="shared" si="791"/>
        <v xml:space="preserve"> </v>
      </c>
      <c r="AB6917" t="s">
        <v>90</v>
      </c>
      <c r="AC6917" s="46">
        <v>5276</v>
      </c>
      <c r="AD6917" s="46">
        <v>71</v>
      </c>
      <c r="AE6917" s="46">
        <v>72.2</v>
      </c>
      <c r="AF6917" s="46">
        <v>124</v>
      </c>
      <c r="AH6917" s="70" t="str">
        <f t="shared" si="794"/>
        <v/>
      </c>
      <c r="AI6917" s="70" t="str">
        <f t="shared" si="795"/>
        <v/>
      </c>
      <c r="AJ6917" s="70" t="str">
        <f t="shared" si="796"/>
        <v>X</v>
      </c>
      <c r="AK6917" s="70" t="str" cm="1">
        <f t="array" ref="AK6917">_xlfn.IFS(AH6917&lt;&gt;"","1",AI6917&lt;&gt;"","2",AJ6917&lt;&gt;"","3")</f>
        <v>3</v>
      </c>
    </row>
    <row r="6918" spans="1:37" x14ac:dyDescent="0.25">
      <c r="A6918" t="s">
        <v>2052</v>
      </c>
      <c r="B6918" t="s">
        <v>2053</v>
      </c>
      <c r="C6918" s="67" t="str">
        <f t="shared" si="792"/>
        <v>Lindsey Zobel</v>
      </c>
      <c r="D6918" s="71" t="str" cm="1">
        <f t="array" ref="D6918">_xlfn.IFS(AK6918="1",CONCATENATE(C6918,"Regional"),AK6918="2",CONCATENATE(C6918,"Sectional"),AK6918="3",CONCATENATE(C6918,COUNTIF($C$1:C6918,C6918)))</f>
        <v>Lindsey Zobel5</v>
      </c>
      <c r="E6918" s="66">
        <v>45189.291666666664</v>
      </c>
      <c r="F6918" t="s">
        <v>2529</v>
      </c>
      <c r="G6918" s="46">
        <v>41</v>
      </c>
      <c r="H6918" s="46">
        <v>107</v>
      </c>
      <c r="I6918" s="46">
        <v>34</v>
      </c>
      <c r="J6918" t="s">
        <v>135</v>
      </c>
      <c r="K6918" t="s">
        <v>90</v>
      </c>
      <c r="L6918" s="46">
        <v>5276</v>
      </c>
      <c r="M6918" s="46">
        <v>71</v>
      </c>
      <c r="N6918" s="46">
        <v>72.2</v>
      </c>
      <c r="O6918" s="46">
        <v>124</v>
      </c>
      <c r="P6918" s="46">
        <f t="shared" si="793"/>
        <v>2</v>
      </c>
      <c r="R6918" s="67" t="s">
        <v>3073</v>
      </c>
      <c r="S6918" s="67">
        <f>COUNTIF(Y$2:$Y$100,R6918)</f>
        <v>0</v>
      </c>
      <c r="V6918" s="67">
        <f t="shared" si="790"/>
        <v>0</v>
      </c>
      <c r="X6918"/>
      <c r="Y6918" s="67" t="str">
        <f t="shared" si="791"/>
        <v xml:space="preserve"> </v>
      </c>
      <c r="AB6918" t="s">
        <v>90</v>
      </c>
      <c r="AC6918" s="46">
        <v>5276</v>
      </c>
      <c r="AD6918" s="46">
        <v>71</v>
      </c>
      <c r="AE6918" s="46">
        <v>72.2</v>
      </c>
      <c r="AF6918" s="46">
        <v>124</v>
      </c>
      <c r="AH6918" s="70" t="str">
        <f t="shared" si="794"/>
        <v/>
      </c>
      <c r="AI6918" s="70" t="str">
        <f t="shared" si="795"/>
        <v/>
      </c>
      <c r="AJ6918" s="70" t="str">
        <f t="shared" si="796"/>
        <v>X</v>
      </c>
      <c r="AK6918" s="70" t="str" cm="1">
        <f t="array" ref="AK6918">_xlfn.IFS(AH6918&lt;&gt;"","1",AI6918&lt;&gt;"","2",AJ6918&lt;&gt;"","3")</f>
        <v>3</v>
      </c>
    </row>
    <row r="6919" spans="1:37" x14ac:dyDescent="0.25">
      <c r="A6919" t="s">
        <v>274</v>
      </c>
      <c r="B6919" t="s">
        <v>449</v>
      </c>
      <c r="C6919" s="67" t="str">
        <f t="shared" si="792"/>
        <v>Vivian Jensen</v>
      </c>
      <c r="D6919" s="71" t="str" cm="1">
        <f t="array" ref="D6919">_xlfn.IFS(AK6919="1",CONCATENATE(C6919,"Regional"),AK6919="2",CONCATENATE(C6919,"Sectional"),AK6919="3",CONCATENATE(C6919,COUNTIF($C$1:C6919,C6919)))</f>
        <v>Vivian Jensen9</v>
      </c>
      <c r="E6919" s="66">
        <v>45189.291666666664</v>
      </c>
      <c r="F6919" t="s">
        <v>2529</v>
      </c>
      <c r="G6919" s="46">
        <v>41</v>
      </c>
      <c r="H6919" s="46">
        <v>107</v>
      </c>
      <c r="I6919" s="46">
        <v>34</v>
      </c>
      <c r="J6919" t="s">
        <v>135</v>
      </c>
      <c r="K6919" t="s">
        <v>90</v>
      </c>
      <c r="L6919" s="46">
        <v>5276</v>
      </c>
      <c r="M6919" s="46">
        <v>71</v>
      </c>
      <c r="N6919" s="46">
        <v>72.2</v>
      </c>
      <c r="O6919" s="46">
        <v>124</v>
      </c>
      <c r="P6919" s="46">
        <f t="shared" si="793"/>
        <v>2</v>
      </c>
      <c r="R6919" s="67" t="s">
        <v>2962</v>
      </c>
      <c r="S6919" s="67">
        <f>COUNTIF(Y$2:$Y$100,R6919)</f>
        <v>0</v>
      </c>
      <c r="V6919" s="67">
        <f t="shared" si="790"/>
        <v>0</v>
      </c>
      <c r="X6919"/>
      <c r="Y6919" s="67" t="str">
        <f t="shared" si="791"/>
        <v xml:space="preserve"> </v>
      </c>
      <c r="AB6919" t="s">
        <v>90</v>
      </c>
      <c r="AC6919" s="46">
        <v>5276</v>
      </c>
      <c r="AD6919" s="46">
        <v>71</v>
      </c>
      <c r="AE6919" s="46">
        <v>72.2</v>
      </c>
      <c r="AF6919" s="46">
        <v>124</v>
      </c>
      <c r="AH6919" s="70" t="str">
        <f t="shared" si="794"/>
        <v/>
      </c>
      <c r="AI6919" s="70" t="str">
        <f t="shared" si="795"/>
        <v/>
      </c>
      <c r="AJ6919" s="70" t="str">
        <f t="shared" si="796"/>
        <v>X</v>
      </c>
      <c r="AK6919" s="70" t="str" cm="1">
        <f t="array" ref="AK6919">_xlfn.IFS(AH6919&lt;&gt;"","1",AI6919&lt;&gt;"","2",AJ6919&lt;&gt;"","3")</f>
        <v>3</v>
      </c>
    </row>
    <row r="6920" spans="1:37" x14ac:dyDescent="0.25">
      <c r="A6920" t="s">
        <v>1746</v>
      </c>
      <c r="B6920" t="s">
        <v>187</v>
      </c>
      <c r="C6920" s="67" t="str">
        <f t="shared" si="792"/>
        <v>Ava Hiemenz</v>
      </c>
      <c r="D6920" s="71" t="str" cm="1">
        <f t="array" ref="D6920">_xlfn.IFS(AK6920="1",CONCATENATE(C6920,"Regional"),AK6920="2",CONCATENATE(C6920,"Sectional"),AK6920="3",CONCATENATE(C6920,COUNTIF($C$1:C6920,C6920)))</f>
        <v>Ava Hiemenz6</v>
      </c>
      <c r="E6920" s="66">
        <v>45189.291666666664</v>
      </c>
      <c r="F6920" t="s">
        <v>2529</v>
      </c>
      <c r="G6920" s="46">
        <v>41</v>
      </c>
      <c r="H6920" s="46">
        <v>108</v>
      </c>
      <c r="I6920" s="46">
        <v>36</v>
      </c>
      <c r="J6920" t="s">
        <v>135</v>
      </c>
      <c r="K6920" t="s">
        <v>90</v>
      </c>
      <c r="L6920" s="46">
        <v>5276</v>
      </c>
      <c r="M6920" s="46">
        <v>71</v>
      </c>
      <c r="N6920" s="46">
        <v>72.2</v>
      </c>
      <c r="O6920" s="46">
        <v>124</v>
      </c>
      <c r="P6920" s="46">
        <f t="shared" si="793"/>
        <v>2</v>
      </c>
      <c r="R6920" s="67" t="s">
        <v>2751</v>
      </c>
      <c r="S6920" s="67">
        <f>COUNTIF(Y$2:$Y$100,R6920)</f>
        <v>0</v>
      </c>
      <c r="V6920" s="67">
        <f t="shared" si="790"/>
        <v>0</v>
      </c>
      <c r="X6920"/>
      <c r="Y6920" s="67" t="str">
        <f t="shared" si="791"/>
        <v xml:space="preserve"> </v>
      </c>
      <c r="AB6920" t="s">
        <v>90</v>
      </c>
      <c r="AC6920" s="46">
        <v>5276</v>
      </c>
      <c r="AD6920" s="46">
        <v>71</v>
      </c>
      <c r="AE6920" s="46">
        <v>72.2</v>
      </c>
      <c r="AF6920" s="46">
        <v>124</v>
      </c>
      <c r="AH6920" s="70" t="str">
        <f t="shared" si="794"/>
        <v/>
      </c>
      <c r="AI6920" s="70" t="str">
        <f t="shared" si="795"/>
        <v/>
      </c>
      <c r="AJ6920" s="70" t="str">
        <f t="shared" si="796"/>
        <v>X</v>
      </c>
      <c r="AK6920" s="70" t="str" cm="1">
        <f t="array" ref="AK6920">_xlfn.IFS(AH6920&lt;&gt;"","1",AI6920&lt;&gt;"","2",AJ6920&lt;&gt;"","3")</f>
        <v>3</v>
      </c>
    </row>
    <row r="6921" spans="1:37" x14ac:dyDescent="0.25">
      <c r="A6921" t="s">
        <v>2099</v>
      </c>
      <c r="B6921" t="s">
        <v>1105</v>
      </c>
      <c r="C6921" s="67" t="str">
        <f t="shared" si="792"/>
        <v>Danielle Andree</v>
      </c>
      <c r="D6921" s="71" t="str" cm="1">
        <f t="array" ref="D6921">_xlfn.IFS(AK6921="1",CONCATENATE(C6921,"Regional"),AK6921="2",CONCATENATE(C6921,"Sectional"),AK6921="3",CONCATENATE(C6921,COUNTIF($C$1:C6921,C6921)))</f>
        <v>Danielle Andree6</v>
      </c>
      <c r="E6921" s="66">
        <v>45189.291666666664</v>
      </c>
      <c r="F6921" t="s">
        <v>2529</v>
      </c>
      <c r="G6921" s="46">
        <v>41</v>
      </c>
      <c r="H6921" s="46">
        <v>110</v>
      </c>
      <c r="I6921" s="46">
        <v>37</v>
      </c>
      <c r="J6921" t="s">
        <v>135</v>
      </c>
      <c r="K6921" t="s">
        <v>90</v>
      </c>
      <c r="L6921" s="46">
        <v>5276</v>
      </c>
      <c r="M6921" s="46">
        <v>71</v>
      </c>
      <c r="N6921" s="46">
        <v>72.2</v>
      </c>
      <c r="O6921" s="46">
        <v>124</v>
      </c>
      <c r="P6921" s="46">
        <f t="shared" si="793"/>
        <v>2</v>
      </c>
      <c r="R6921" s="67" t="s">
        <v>3124</v>
      </c>
      <c r="S6921" s="67">
        <f>COUNTIF(Y$2:$Y$100,R6921)</f>
        <v>0</v>
      </c>
      <c r="V6921" s="67">
        <f t="shared" si="790"/>
        <v>0</v>
      </c>
      <c r="X6921"/>
      <c r="Y6921" s="67" t="str">
        <f t="shared" si="791"/>
        <v xml:space="preserve"> </v>
      </c>
      <c r="AB6921" t="s">
        <v>90</v>
      </c>
      <c r="AC6921" s="46">
        <v>5276</v>
      </c>
      <c r="AD6921" s="46">
        <v>71</v>
      </c>
      <c r="AE6921" s="46">
        <v>72.2</v>
      </c>
      <c r="AF6921" s="46">
        <v>124</v>
      </c>
      <c r="AH6921" s="70" t="str">
        <f t="shared" si="794"/>
        <v/>
      </c>
      <c r="AI6921" s="70" t="str">
        <f t="shared" si="795"/>
        <v/>
      </c>
      <c r="AJ6921" s="70" t="str">
        <f t="shared" si="796"/>
        <v>X</v>
      </c>
      <c r="AK6921" s="70" t="str" cm="1">
        <f t="array" ref="AK6921">_xlfn.IFS(AH6921&lt;&gt;"","1",AI6921&lt;&gt;"","2",AJ6921&lt;&gt;"","3")</f>
        <v>3</v>
      </c>
    </row>
    <row r="6922" spans="1:37" x14ac:dyDescent="0.25">
      <c r="A6922" t="s">
        <v>759</v>
      </c>
      <c r="B6922" t="s">
        <v>523</v>
      </c>
      <c r="C6922" s="67" t="str">
        <f t="shared" si="792"/>
        <v>Nora MacKelly</v>
      </c>
      <c r="D6922" s="71" t="str" cm="1">
        <f t="array" ref="D6922">_xlfn.IFS(AK6922="1",CONCATENATE(C6922,"Regional"),AK6922="2",CONCATENATE(C6922,"Sectional"),AK6922="3",CONCATENATE(C6922,COUNTIF($C$1:C6922,C6922)))</f>
        <v>Nora MacKelly11</v>
      </c>
      <c r="E6922" s="66">
        <v>45189.291666666664</v>
      </c>
      <c r="F6922" t="s">
        <v>2529</v>
      </c>
      <c r="G6922" s="46">
        <v>41</v>
      </c>
      <c r="H6922" s="46">
        <v>115</v>
      </c>
      <c r="I6922" s="46">
        <v>38</v>
      </c>
      <c r="J6922" t="s">
        <v>135</v>
      </c>
      <c r="K6922" t="s">
        <v>46</v>
      </c>
      <c r="L6922" s="46">
        <v>6830</v>
      </c>
      <c r="M6922" s="46">
        <v>72</v>
      </c>
      <c r="N6922" s="46">
        <v>72</v>
      </c>
      <c r="O6922" s="46">
        <v>126</v>
      </c>
      <c r="P6922" s="46">
        <f t="shared" si="793"/>
        <v>2</v>
      </c>
      <c r="R6922" s="67" t="s">
        <v>1345</v>
      </c>
      <c r="S6922" s="67">
        <f>COUNTIF(Y$2:$Y$100,R6922)</f>
        <v>0</v>
      </c>
      <c r="V6922" s="67">
        <f t="shared" si="790"/>
        <v>0</v>
      </c>
      <c r="X6922"/>
      <c r="Y6922" s="67" t="str">
        <f t="shared" si="791"/>
        <v xml:space="preserve"> </v>
      </c>
      <c r="AB6922" t="s">
        <v>46</v>
      </c>
      <c r="AC6922" s="46">
        <v>6830</v>
      </c>
      <c r="AD6922" s="46">
        <v>72</v>
      </c>
      <c r="AE6922" s="46">
        <v>72</v>
      </c>
      <c r="AF6922" s="46">
        <v>126</v>
      </c>
      <c r="AH6922" s="70" t="str">
        <f t="shared" si="794"/>
        <v/>
      </c>
      <c r="AI6922" s="70" t="str">
        <f t="shared" si="795"/>
        <v/>
      </c>
      <c r="AJ6922" s="70" t="str">
        <f t="shared" si="796"/>
        <v>X</v>
      </c>
      <c r="AK6922" s="70" t="str" cm="1">
        <f t="array" ref="AK6922">_xlfn.IFS(AH6922&lt;&gt;"","1",AI6922&lt;&gt;"","2",AJ6922&lt;&gt;"","3")</f>
        <v>3</v>
      </c>
    </row>
    <row r="6923" spans="1:37" x14ac:dyDescent="0.25">
      <c r="A6923" t="s">
        <v>385</v>
      </c>
      <c r="B6923" t="s">
        <v>995</v>
      </c>
      <c r="C6923" s="67" t="str">
        <f t="shared" si="792"/>
        <v>Annabelle Wilson</v>
      </c>
      <c r="D6923" s="71" t="str" cm="1">
        <f t="array" ref="D6923">_xlfn.IFS(AK6923="1",CONCATENATE(C6923,"Regional"),AK6923="2",CONCATENATE(C6923,"Sectional"),AK6923="3",CONCATENATE(C6923,COUNTIF($C$1:C6923,C6923)))</f>
        <v>Annabelle Wilson4</v>
      </c>
      <c r="E6923" s="66">
        <v>45189.291666666664</v>
      </c>
      <c r="F6923" t="s">
        <v>2529</v>
      </c>
      <c r="G6923" s="46">
        <v>41</v>
      </c>
      <c r="H6923" s="46">
        <v>118</v>
      </c>
      <c r="I6923" s="46">
        <v>39</v>
      </c>
      <c r="J6923" t="s">
        <v>135</v>
      </c>
      <c r="K6923" t="s">
        <v>90</v>
      </c>
      <c r="L6923" s="46">
        <v>5276</v>
      </c>
      <c r="M6923" s="46">
        <v>71</v>
      </c>
      <c r="N6923" s="46">
        <v>72.2</v>
      </c>
      <c r="O6923" s="46">
        <v>124</v>
      </c>
      <c r="P6923" s="46">
        <f t="shared" si="793"/>
        <v>2</v>
      </c>
      <c r="R6923" s="67" t="s">
        <v>1499</v>
      </c>
      <c r="S6923" s="67">
        <f>COUNTIF(Y$2:$Y$100,R6923)</f>
        <v>0</v>
      </c>
      <c r="V6923" s="67">
        <f t="shared" si="790"/>
        <v>0</v>
      </c>
      <c r="X6923"/>
      <c r="Y6923" s="67" t="str">
        <f t="shared" si="791"/>
        <v xml:space="preserve"> </v>
      </c>
      <c r="AB6923" t="s">
        <v>90</v>
      </c>
      <c r="AC6923" s="46">
        <v>5276</v>
      </c>
      <c r="AD6923" s="46">
        <v>71</v>
      </c>
      <c r="AE6923" s="46">
        <v>72.2</v>
      </c>
      <c r="AF6923" s="46">
        <v>124</v>
      </c>
      <c r="AH6923" s="70" t="str">
        <f t="shared" si="794"/>
        <v/>
      </c>
      <c r="AI6923" s="70" t="str">
        <f t="shared" si="795"/>
        <v/>
      </c>
      <c r="AJ6923" s="70" t="str">
        <f t="shared" si="796"/>
        <v>X</v>
      </c>
      <c r="AK6923" s="70" t="str" cm="1">
        <f t="array" ref="AK6923">_xlfn.IFS(AH6923&lt;&gt;"","1",AI6923&lt;&gt;"","2",AJ6923&lt;&gt;"","3")</f>
        <v>3</v>
      </c>
    </row>
    <row r="6924" spans="1:37" x14ac:dyDescent="0.25">
      <c r="A6924" t="s">
        <v>3386</v>
      </c>
      <c r="B6924" t="s">
        <v>408</v>
      </c>
      <c r="C6924" s="67" t="str">
        <f t="shared" si="792"/>
        <v>Mya Borchard</v>
      </c>
      <c r="D6924" s="71" t="str" cm="1">
        <f t="array" ref="D6924">_xlfn.IFS(AK6924="1",CONCATENATE(C6924,"Regional"),AK6924="2",CONCATENATE(C6924,"Sectional"),AK6924="3",CONCATENATE(C6924,COUNTIF($C$1:C6924,C6924)))</f>
        <v>Mya Borchard5</v>
      </c>
      <c r="E6924" s="66">
        <v>45189.291666666664</v>
      </c>
      <c r="F6924" t="s">
        <v>2529</v>
      </c>
      <c r="G6924" s="46">
        <v>41</v>
      </c>
      <c r="H6924" s="46">
        <v>123</v>
      </c>
      <c r="I6924" s="46">
        <v>40</v>
      </c>
      <c r="J6924" t="s">
        <v>135</v>
      </c>
      <c r="K6924" t="s">
        <v>90</v>
      </c>
      <c r="L6924" s="46">
        <v>5276</v>
      </c>
      <c r="M6924" s="46">
        <v>71</v>
      </c>
      <c r="N6924" s="46">
        <v>72.2</v>
      </c>
      <c r="O6924" s="46">
        <v>124</v>
      </c>
      <c r="P6924" s="46">
        <f t="shared" si="793"/>
        <v>2</v>
      </c>
      <c r="R6924" s="67" t="s">
        <v>3495</v>
      </c>
      <c r="S6924" s="67">
        <f>COUNTIF(Y$2:$Y$100,R6924)</f>
        <v>0</v>
      </c>
      <c r="V6924" s="67">
        <f t="shared" si="790"/>
        <v>0</v>
      </c>
      <c r="X6924"/>
      <c r="Y6924" s="67" t="str">
        <f t="shared" si="791"/>
        <v xml:space="preserve"> </v>
      </c>
      <c r="AB6924" t="s">
        <v>90</v>
      </c>
      <c r="AC6924" s="46">
        <v>5276</v>
      </c>
      <c r="AD6924" s="46">
        <v>71</v>
      </c>
      <c r="AE6924" s="46">
        <v>72.2</v>
      </c>
      <c r="AF6924" s="46">
        <v>124</v>
      </c>
      <c r="AH6924" s="70" t="str">
        <f t="shared" si="794"/>
        <v/>
      </c>
      <c r="AI6924" s="70" t="str">
        <f t="shared" si="795"/>
        <v/>
      </c>
      <c r="AJ6924" s="70" t="str">
        <f t="shared" si="796"/>
        <v>X</v>
      </c>
      <c r="AK6924" s="70" t="str" cm="1">
        <f t="array" ref="AK6924">_xlfn.IFS(AH6924&lt;&gt;"","1",AI6924&lt;&gt;"","2",AJ6924&lt;&gt;"","3")</f>
        <v>3</v>
      </c>
    </row>
    <row r="6925" spans="1:37" x14ac:dyDescent="0.25">
      <c r="A6925" t="s">
        <v>450</v>
      </c>
      <c r="B6925" t="s">
        <v>451</v>
      </c>
      <c r="C6925" s="67" t="str">
        <f t="shared" si="792"/>
        <v>Izzi Stricker</v>
      </c>
      <c r="D6925" s="71" t="str" cm="1">
        <f t="array" ref="D6925">_xlfn.IFS(AK6925="1",CONCATENATE(C6925,"Regional"),AK6925="2",CONCATENATE(C6925,"Sectional"),AK6925="3",CONCATENATE(C6925,COUNTIF($C$1:C6925,C6925)))</f>
        <v>Izzi Stricker11</v>
      </c>
      <c r="E6925" s="66">
        <v>45189.333333333336</v>
      </c>
      <c r="F6925" t="s">
        <v>2382</v>
      </c>
      <c r="G6925" s="46">
        <v>40</v>
      </c>
      <c r="H6925" s="46">
        <v>70</v>
      </c>
      <c r="I6925" s="46">
        <v>1</v>
      </c>
      <c r="J6925" t="s">
        <v>129</v>
      </c>
      <c r="K6925" t="s">
        <v>87</v>
      </c>
      <c r="L6925" s="46">
        <v>4922</v>
      </c>
      <c r="M6925" s="46">
        <v>70</v>
      </c>
      <c r="N6925" s="46">
        <v>68.5</v>
      </c>
      <c r="O6925" s="46">
        <v>119</v>
      </c>
      <c r="P6925" s="46">
        <f t="shared" si="793"/>
        <v>2</v>
      </c>
      <c r="R6925" s="67" t="s">
        <v>1158</v>
      </c>
      <c r="S6925" s="67">
        <f>COUNTIF(Y$2:$Y$100,R6925)</f>
        <v>0</v>
      </c>
      <c r="V6925" s="67">
        <f t="shared" si="790"/>
        <v>0</v>
      </c>
      <c r="X6925"/>
      <c r="Y6925" s="67" t="str">
        <f t="shared" si="791"/>
        <v xml:space="preserve"> </v>
      </c>
      <c r="AB6925" t="s">
        <v>87</v>
      </c>
      <c r="AC6925" s="46">
        <v>4922</v>
      </c>
      <c r="AD6925" s="46">
        <v>70</v>
      </c>
      <c r="AE6925" s="46">
        <v>68.5</v>
      </c>
      <c r="AF6925" s="46">
        <v>119</v>
      </c>
      <c r="AH6925" s="70" t="str">
        <f t="shared" si="794"/>
        <v/>
      </c>
      <c r="AI6925" s="70" t="str">
        <f t="shared" si="795"/>
        <v/>
      </c>
      <c r="AJ6925" s="70" t="str">
        <f t="shared" si="796"/>
        <v>X</v>
      </c>
      <c r="AK6925" s="70" t="str" cm="1">
        <f t="array" ref="AK6925">_xlfn.IFS(AH6925&lt;&gt;"","1",AI6925&lt;&gt;"","2",AJ6925&lt;&gt;"","3")</f>
        <v>3</v>
      </c>
    </row>
    <row r="6926" spans="1:37" x14ac:dyDescent="0.25">
      <c r="A6926" t="s">
        <v>321</v>
      </c>
      <c r="B6926" t="s">
        <v>709</v>
      </c>
      <c r="C6926" s="67" t="str">
        <f t="shared" si="792"/>
        <v>McKenna Nelson</v>
      </c>
      <c r="D6926" s="71" t="str" cm="1">
        <f t="array" ref="D6926">_xlfn.IFS(AK6926="1",CONCATENATE(C6926,"Regional"),AK6926="2",CONCATENATE(C6926,"Sectional"),AK6926="3",CONCATENATE(C6926,COUNTIF($C$1:C6926,C6926)))</f>
        <v>McKenna Nelson10</v>
      </c>
      <c r="E6926" s="66">
        <v>45189.333333333336</v>
      </c>
      <c r="F6926" t="s">
        <v>2382</v>
      </c>
      <c r="G6926" s="46">
        <v>40</v>
      </c>
      <c r="H6926" s="46">
        <v>71</v>
      </c>
      <c r="I6926" s="46">
        <v>2</v>
      </c>
      <c r="J6926" t="s">
        <v>129</v>
      </c>
      <c r="K6926" t="s">
        <v>87</v>
      </c>
      <c r="L6926" s="46">
        <v>4922</v>
      </c>
      <c r="M6926" s="46">
        <v>70</v>
      </c>
      <c r="N6926" s="46">
        <v>68.5</v>
      </c>
      <c r="O6926" s="46">
        <v>119</v>
      </c>
      <c r="P6926" s="46">
        <f t="shared" si="793"/>
        <v>2</v>
      </c>
      <c r="R6926" s="67" t="s">
        <v>3496</v>
      </c>
      <c r="S6926" s="67">
        <f>COUNTIF(Y$2:$Y$100,R6926)</f>
        <v>0</v>
      </c>
      <c r="V6926" s="67">
        <f t="shared" si="790"/>
        <v>0</v>
      </c>
      <c r="X6926"/>
      <c r="Y6926" s="67" t="str">
        <f t="shared" si="791"/>
        <v xml:space="preserve"> </v>
      </c>
      <c r="AB6926" t="s">
        <v>87</v>
      </c>
      <c r="AC6926" s="46">
        <v>4922</v>
      </c>
      <c r="AD6926" s="46">
        <v>70</v>
      </c>
      <c r="AE6926" s="46">
        <v>68.5</v>
      </c>
      <c r="AF6926" s="46">
        <v>119</v>
      </c>
      <c r="AH6926" s="70" t="str">
        <f t="shared" si="794"/>
        <v/>
      </c>
      <c r="AI6926" s="70" t="str">
        <f t="shared" si="795"/>
        <v/>
      </c>
      <c r="AJ6926" s="70" t="str">
        <f t="shared" si="796"/>
        <v>X</v>
      </c>
      <c r="AK6926" s="70" t="str" cm="1">
        <f t="array" ref="AK6926">_xlfn.IFS(AH6926&lt;&gt;"","1",AI6926&lt;&gt;"","2",AJ6926&lt;&gt;"","3")</f>
        <v>3</v>
      </c>
    </row>
    <row r="6927" spans="1:37" x14ac:dyDescent="0.25">
      <c r="A6927" t="s">
        <v>454</v>
      </c>
      <c r="B6927" t="s">
        <v>198</v>
      </c>
      <c r="C6927" s="67" t="str">
        <f t="shared" si="792"/>
        <v>Jordan Shipshock</v>
      </c>
      <c r="D6927" s="71" t="str" cm="1">
        <f t="array" ref="D6927">_xlfn.IFS(AK6927="1",CONCATENATE(C6927,"Regional"),AK6927="2",CONCATENATE(C6927,"Sectional"),AK6927="3",CONCATENATE(C6927,COUNTIF($C$1:C6927,C6927)))</f>
        <v>Jordan Shipshock11</v>
      </c>
      <c r="E6927" s="66">
        <v>45189.333333333336</v>
      </c>
      <c r="F6927" t="s">
        <v>2382</v>
      </c>
      <c r="G6927" s="46">
        <v>40</v>
      </c>
      <c r="H6927" s="46">
        <v>71</v>
      </c>
      <c r="I6927" s="46">
        <v>2</v>
      </c>
      <c r="J6927" t="s">
        <v>129</v>
      </c>
      <c r="K6927" t="s">
        <v>87</v>
      </c>
      <c r="L6927" s="46">
        <v>4922</v>
      </c>
      <c r="M6927" s="46">
        <v>70</v>
      </c>
      <c r="N6927" s="46">
        <v>68.5</v>
      </c>
      <c r="O6927" s="46">
        <v>119</v>
      </c>
      <c r="P6927" s="46">
        <f t="shared" si="793"/>
        <v>2</v>
      </c>
      <c r="R6927" s="67" t="s">
        <v>1159</v>
      </c>
      <c r="S6927" s="67">
        <f>COUNTIF(Y$2:$Y$100,R6927)</f>
        <v>0</v>
      </c>
      <c r="V6927" s="67">
        <f t="shared" si="790"/>
        <v>0</v>
      </c>
      <c r="X6927"/>
      <c r="Y6927" s="67" t="str">
        <f t="shared" si="791"/>
        <v xml:space="preserve"> </v>
      </c>
      <c r="AB6927" t="s">
        <v>87</v>
      </c>
      <c r="AC6927" s="46">
        <v>4922</v>
      </c>
      <c r="AD6927" s="46">
        <v>70</v>
      </c>
      <c r="AE6927" s="46">
        <v>68.5</v>
      </c>
      <c r="AF6927" s="46">
        <v>119</v>
      </c>
      <c r="AH6927" s="70" t="str">
        <f t="shared" si="794"/>
        <v/>
      </c>
      <c r="AI6927" s="70" t="str">
        <f t="shared" si="795"/>
        <v/>
      </c>
      <c r="AJ6927" s="70" t="str">
        <f t="shared" si="796"/>
        <v>X</v>
      </c>
      <c r="AK6927" s="70" t="str" cm="1">
        <f t="array" ref="AK6927">_xlfn.IFS(AH6927&lt;&gt;"","1",AI6927&lt;&gt;"","2",AJ6927&lt;&gt;"","3")</f>
        <v>3</v>
      </c>
    </row>
    <row r="6928" spans="1:37" x14ac:dyDescent="0.25">
      <c r="A6928" t="s">
        <v>987</v>
      </c>
      <c r="B6928" t="s">
        <v>345</v>
      </c>
      <c r="C6928" s="67" t="str">
        <f t="shared" si="792"/>
        <v>Abigail Henriksen</v>
      </c>
      <c r="D6928" s="71" t="str" cm="1">
        <f t="array" ref="D6928">_xlfn.IFS(AK6928="1",CONCATENATE(C6928,"Regional"),AK6928="2",CONCATENATE(C6928,"Sectional"),AK6928="3",CONCATENATE(C6928,COUNTIF($C$1:C6928,C6928)))</f>
        <v>Abigail Henriksen8</v>
      </c>
      <c r="E6928" s="66">
        <v>45189.333333333336</v>
      </c>
      <c r="F6928" t="s">
        <v>2382</v>
      </c>
      <c r="G6928" s="46">
        <v>40</v>
      </c>
      <c r="H6928" s="46">
        <v>75</v>
      </c>
      <c r="I6928" s="46">
        <v>4</v>
      </c>
      <c r="J6928" t="s">
        <v>129</v>
      </c>
      <c r="K6928" t="s">
        <v>87</v>
      </c>
      <c r="L6928" s="46">
        <v>4922</v>
      </c>
      <c r="M6928" s="46">
        <v>70</v>
      </c>
      <c r="N6928" s="46">
        <v>68.5</v>
      </c>
      <c r="O6928" s="46">
        <v>119</v>
      </c>
      <c r="P6928" s="46">
        <f t="shared" si="793"/>
        <v>2</v>
      </c>
      <c r="R6928" s="67" t="s">
        <v>2889</v>
      </c>
      <c r="S6928" s="67">
        <f>COUNTIF(Y$2:$Y$100,R6928)</f>
        <v>0</v>
      </c>
      <c r="V6928" s="67">
        <f t="shared" ref="V6928:V6991" si="797">COUNTIF(R6928:R9555,Y6928)</f>
        <v>0</v>
      </c>
      <c r="X6928"/>
      <c r="Y6928" s="67" t="str">
        <f t="shared" si="791"/>
        <v xml:space="preserve"> </v>
      </c>
      <c r="AB6928" t="s">
        <v>87</v>
      </c>
      <c r="AC6928" s="46">
        <v>4922</v>
      </c>
      <c r="AD6928" s="46">
        <v>70</v>
      </c>
      <c r="AE6928" s="46">
        <v>68.5</v>
      </c>
      <c r="AF6928" s="46">
        <v>119</v>
      </c>
      <c r="AH6928" s="70" t="str">
        <f t="shared" si="794"/>
        <v/>
      </c>
      <c r="AI6928" s="70" t="str">
        <f t="shared" si="795"/>
        <v/>
      </c>
      <c r="AJ6928" s="70" t="str">
        <f t="shared" si="796"/>
        <v>X</v>
      </c>
      <c r="AK6928" s="70" t="str" cm="1">
        <f t="array" ref="AK6928">_xlfn.IFS(AH6928&lt;&gt;"","1",AI6928&lt;&gt;"","2",AJ6928&lt;&gt;"","3")</f>
        <v>3</v>
      </c>
    </row>
    <row r="6929" spans="1:37" x14ac:dyDescent="0.25">
      <c r="A6929" t="s">
        <v>402</v>
      </c>
      <c r="B6929" t="s">
        <v>403</v>
      </c>
      <c r="C6929" s="67" t="str">
        <f t="shared" si="792"/>
        <v>Bethany Vidruk</v>
      </c>
      <c r="D6929" s="71" t="str" cm="1">
        <f t="array" ref="D6929">_xlfn.IFS(AK6929="1",CONCATENATE(C6929,"Regional"),AK6929="2",CONCATENATE(C6929,"Sectional"),AK6929="3",CONCATENATE(C6929,COUNTIF($C$1:C6929,C6929)))</f>
        <v>Bethany Vidruk11</v>
      </c>
      <c r="E6929" s="66">
        <v>45189.333333333336</v>
      </c>
      <c r="F6929" t="s">
        <v>2382</v>
      </c>
      <c r="G6929" s="46">
        <v>40</v>
      </c>
      <c r="H6929" s="46">
        <v>77</v>
      </c>
      <c r="I6929" s="46">
        <v>5</v>
      </c>
      <c r="J6929" t="s">
        <v>129</v>
      </c>
      <c r="K6929" t="s">
        <v>87</v>
      </c>
      <c r="L6929" s="46">
        <v>4922</v>
      </c>
      <c r="M6929" s="46">
        <v>70</v>
      </c>
      <c r="N6929" s="46">
        <v>68.5</v>
      </c>
      <c r="O6929" s="46">
        <v>119</v>
      </c>
      <c r="P6929" s="46">
        <f t="shared" si="793"/>
        <v>2</v>
      </c>
      <c r="R6929" s="67" t="s">
        <v>1134</v>
      </c>
      <c r="S6929" s="67">
        <f>COUNTIF(Y$2:$Y$100,R6929)</f>
        <v>0</v>
      </c>
      <c r="V6929" s="67">
        <f t="shared" si="797"/>
        <v>0</v>
      </c>
      <c r="X6929"/>
      <c r="Y6929" s="67" t="str">
        <f t="shared" si="791"/>
        <v xml:space="preserve"> </v>
      </c>
      <c r="AB6929" t="s">
        <v>87</v>
      </c>
      <c r="AC6929" s="46">
        <v>4922</v>
      </c>
      <c r="AD6929" s="46">
        <v>70</v>
      </c>
      <c r="AE6929" s="46">
        <v>68.5</v>
      </c>
      <c r="AF6929" s="46">
        <v>119</v>
      </c>
      <c r="AH6929" s="70" t="str">
        <f t="shared" si="794"/>
        <v/>
      </c>
      <c r="AI6929" s="70" t="str">
        <f t="shared" si="795"/>
        <v/>
      </c>
      <c r="AJ6929" s="70" t="str">
        <f t="shared" si="796"/>
        <v>X</v>
      </c>
      <c r="AK6929" s="70" t="str" cm="1">
        <f t="array" ref="AK6929">_xlfn.IFS(AH6929&lt;&gt;"","1",AI6929&lt;&gt;"","2",AJ6929&lt;&gt;"","3")</f>
        <v>3</v>
      </c>
    </row>
    <row r="6930" spans="1:37" x14ac:dyDescent="0.25">
      <c r="A6930" t="s">
        <v>463</v>
      </c>
      <c r="B6930" t="s">
        <v>1607</v>
      </c>
      <c r="C6930" s="67" t="str">
        <f t="shared" si="792"/>
        <v>Georgia Volley</v>
      </c>
      <c r="D6930" s="71" t="str" cm="1">
        <f t="array" ref="D6930">_xlfn.IFS(AK6930="1",CONCATENATE(C6930,"Regional"),AK6930="2",CONCATENATE(C6930,"Sectional"),AK6930="3",CONCATENATE(C6930,COUNTIF($C$1:C6930,C6930)))</f>
        <v>Georgia Volley11</v>
      </c>
      <c r="E6930" s="66">
        <v>45189.333333333336</v>
      </c>
      <c r="F6930" t="s">
        <v>2382</v>
      </c>
      <c r="G6930" s="46">
        <v>40</v>
      </c>
      <c r="H6930" s="46">
        <v>78</v>
      </c>
      <c r="I6930" s="46">
        <v>6</v>
      </c>
      <c r="J6930" t="s">
        <v>129</v>
      </c>
      <c r="K6930" t="s">
        <v>87</v>
      </c>
      <c r="L6930" s="46">
        <v>4922</v>
      </c>
      <c r="M6930" s="46">
        <v>70</v>
      </c>
      <c r="N6930" s="46">
        <v>68.5</v>
      </c>
      <c r="O6930" s="46">
        <v>119</v>
      </c>
      <c r="P6930" s="46">
        <f t="shared" si="793"/>
        <v>2</v>
      </c>
      <c r="R6930" s="67" t="s">
        <v>2739</v>
      </c>
      <c r="S6930" s="67">
        <f>COUNTIF(Y$2:$Y$100,R6930)</f>
        <v>0</v>
      </c>
      <c r="V6930" s="67">
        <f t="shared" si="797"/>
        <v>0</v>
      </c>
      <c r="X6930"/>
      <c r="Y6930" s="67" t="str">
        <f t="shared" si="791"/>
        <v xml:space="preserve"> </v>
      </c>
      <c r="AB6930" t="s">
        <v>87</v>
      </c>
      <c r="AC6930" s="46">
        <v>4922</v>
      </c>
      <c r="AD6930" s="46">
        <v>70</v>
      </c>
      <c r="AE6930" s="46">
        <v>68.5</v>
      </c>
      <c r="AF6930" s="46">
        <v>119</v>
      </c>
      <c r="AH6930" s="70" t="str">
        <f t="shared" si="794"/>
        <v/>
      </c>
      <c r="AI6930" s="70" t="str">
        <f t="shared" si="795"/>
        <v/>
      </c>
      <c r="AJ6930" s="70" t="str">
        <f t="shared" si="796"/>
        <v>X</v>
      </c>
      <c r="AK6930" s="70" t="str" cm="1">
        <f t="array" ref="AK6930">_xlfn.IFS(AH6930&lt;&gt;"","1",AI6930&lt;&gt;"","2",AJ6930&lt;&gt;"","3")</f>
        <v>3</v>
      </c>
    </row>
    <row r="6931" spans="1:37" x14ac:dyDescent="0.25">
      <c r="A6931" t="s">
        <v>261</v>
      </c>
      <c r="B6931" t="s">
        <v>1606</v>
      </c>
      <c r="C6931" s="67" t="str">
        <f t="shared" si="792"/>
        <v>Delainey Halverson</v>
      </c>
      <c r="D6931" s="71" t="str" cm="1">
        <f t="array" ref="D6931">_xlfn.IFS(AK6931="1",CONCATENATE(C6931,"Regional"),AK6931="2",CONCATENATE(C6931,"Sectional"),AK6931="3",CONCATENATE(C6931,COUNTIF($C$1:C6931,C6931)))</f>
        <v>Delainey Halverson11</v>
      </c>
      <c r="E6931" s="66">
        <v>45189.333333333336</v>
      </c>
      <c r="F6931" t="s">
        <v>2382</v>
      </c>
      <c r="G6931" s="46">
        <v>40</v>
      </c>
      <c r="H6931" s="46">
        <v>80</v>
      </c>
      <c r="I6931" s="46">
        <v>7</v>
      </c>
      <c r="J6931" t="s">
        <v>129</v>
      </c>
      <c r="K6931" t="s">
        <v>87</v>
      </c>
      <c r="L6931" s="46">
        <v>4922</v>
      </c>
      <c r="M6931" s="46">
        <v>70</v>
      </c>
      <c r="N6931" s="46">
        <v>68.5</v>
      </c>
      <c r="O6931" s="46">
        <v>119</v>
      </c>
      <c r="P6931" s="46">
        <f t="shared" si="793"/>
        <v>2</v>
      </c>
      <c r="R6931" s="67" t="s">
        <v>3559</v>
      </c>
      <c r="S6931" s="67">
        <f>COUNTIF(Y$2:$Y$100,R6931)</f>
        <v>0</v>
      </c>
      <c r="V6931" s="67">
        <f t="shared" si="797"/>
        <v>0</v>
      </c>
      <c r="X6931"/>
      <c r="Y6931" s="67" t="str">
        <f t="shared" si="791"/>
        <v xml:space="preserve"> </v>
      </c>
      <c r="AB6931" t="s">
        <v>87</v>
      </c>
      <c r="AC6931" s="46">
        <v>4922</v>
      </c>
      <c r="AD6931" s="46">
        <v>70</v>
      </c>
      <c r="AE6931" s="46">
        <v>68.5</v>
      </c>
      <c r="AF6931" s="46">
        <v>119</v>
      </c>
      <c r="AH6931" s="70" t="str">
        <f t="shared" si="794"/>
        <v/>
      </c>
      <c r="AI6931" s="70" t="str">
        <f t="shared" si="795"/>
        <v/>
      </c>
      <c r="AJ6931" s="70" t="str">
        <f t="shared" si="796"/>
        <v>X</v>
      </c>
      <c r="AK6931" s="70" t="str" cm="1">
        <f t="array" ref="AK6931">_xlfn.IFS(AH6931&lt;&gt;"","1",AI6931&lt;&gt;"","2",AJ6931&lt;&gt;"","3")</f>
        <v>3</v>
      </c>
    </row>
    <row r="6932" spans="1:37" x14ac:dyDescent="0.25">
      <c r="A6932" t="s">
        <v>631</v>
      </c>
      <c r="B6932" t="s">
        <v>538</v>
      </c>
      <c r="C6932" s="67" t="str">
        <f t="shared" si="792"/>
        <v>Lilly Sachtjen</v>
      </c>
      <c r="D6932" s="71" t="str" cm="1">
        <f t="array" ref="D6932">_xlfn.IFS(AK6932="1",CONCATENATE(C6932,"Regional"),AK6932="2",CONCATENATE(C6932,"Sectional"),AK6932="3",CONCATENATE(C6932,COUNTIF($C$1:C6932,C6932)))</f>
        <v>Lilly Sachtjen4</v>
      </c>
      <c r="E6932" s="66">
        <v>45189.333333333336</v>
      </c>
      <c r="F6932" t="s">
        <v>2382</v>
      </c>
      <c r="G6932" s="46">
        <v>40</v>
      </c>
      <c r="H6932" s="46">
        <v>86</v>
      </c>
      <c r="I6932" s="46">
        <v>8</v>
      </c>
      <c r="J6932" t="s">
        <v>129</v>
      </c>
      <c r="K6932" t="s">
        <v>87</v>
      </c>
      <c r="L6932" s="46">
        <v>4922</v>
      </c>
      <c r="M6932" s="46">
        <v>70</v>
      </c>
      <c r="N6932" s="46">
        <v>68.5</v>
      </c>
      <c r="O6932" s="46">
        <v>119</v>
      </c>
      <c r="P6932" s="46">
        <f t="shared" si="793"/>
        <v>2</v>
      </c>
      <c r="R6932" s="67" t="s">
        <v>1264</v>
      </c>
      <c r="S6932" s="67">
        <f>COUNTIF(Y$2:$Y$100,R6932)</f>
        <v>0</v>
      </c>
      <c r="V6932" s="67">
        <f t="shared" si="797"/>
        <v>0</v>
      </c>
      <c r="X6932"/>
      <c r="Y6932" s="67" t="str">
        <f t="shared" si="791"/>
        <v xml:space="preserve"> </v>
      </c>
      <c r="AB6932" t="s">
        <v>87</v>
      </c>
      <c r="AC6932" s="46">
        <v>4922</v>
      </c>
      <c r="AD6932" s="46">
        <v>70</v>
      </c>
      <c r="AE6932" s="46">
        <v>68.5</v>
      </c>
      <c r="AF6932" s="46">
        <v>119</v>
      </c>
      <c r="AH6932" s="70" t="str">
        <f t="shared" si="794"/>
        <v/>
      </c>
      <c r="AI6932" s="70" t="str">
        <f t="shared" si="795"/>
        <v/>
      </c>
      <c r="AJ6932" s="70" t="str">
        <f t="shared" si="796"/>
        <v>X</v>
      </c>
      <c r="AK6932" s="70" t="str" cm="1">
        <f t="array" ref="AK6932">_xlfn.IFS(AH6932&lt;&gt;"","1",AI6932&lt;&gt;"","2",AJ6932&lt;&gt;"","3")</f>
        <v>3</v>
      </c>
    </row>
    <row r="6933" spans="1:37" x14ac:dyDescent="0.25">
      <c r="A6933" t="s">
        <v>352</v>
      </c>
      <c r="B6933" t="s">
        <v>458</v>
      </c>
      <c r="C6933" s="67" t="str">
        <f t="shared" si="792"/>
        <v>Lauren Reed</v>
      </c>
      <c r="D6933" s="71" t="str" cm="1">
        <f t="array" ref="D6933">_xlfn.IFS(AK6933="1",CONCATENATE(C6933,"Regional"),AK6933="2",CONCATENATE(C6933,"Sectional"),AK6933="3",CONCATENATE(C6933,COUNTIF($C$1:C6933,C6933)))</f>
        <v>Lauren Reed10</v>
      </c>
      <c r="E6933" s="66">
        <v>45189.333333333336</v>
      </c>
      <c r="F6933" t="s">
        <v>2382</v>
      </c>
      <c r="G6933" s="46">
        <v>40</v>
      </c>
      <c r="H6933" s="46">
        <v>88</v>
      </c>
      <c r="I6933" s="46">
        <v>9</v>
      </c>
      <c r="J6933" t="s">
        <v>129</v>
      </c>
      <c r="K6933" t="s">
        <v>87</v>
      </c>
      <c r="L6933" s="46">
        <v>4922</v>
      </c>
      <c r="M6933" s="46">
        <v>70</v>
      </c>
      <c r="N6933" s="46">
        <v>68.5</v>
      </c>
      <c r="O6933" s="46">
        <v>119</v>
      </c>
      <c r="P6933" s="46">
        <f t="shared" si="793"/>
        <v>2</v>
      </c>
      <c r="R6933" s="67" t="s">
        <v>1253</v>
      </c>
      <c r="S6933" s="67">
        <f>COUNTIF(Y$2:$Y$100,R6933)</f>
        <v>0</v>
      </c>
      <c r="V6933" s="67">
        <f t="shared" si="797"/>
        <v>0</v>
      </c>
      <c r="X6933"/>
      <c r="Y6933" s="67" t="str">
        <f t="shared" si="791"/>
        <v xml:space="preserve"> </v>
      </c>
      <c r="AB6933" t="s">
        <v>87</v>
      </c>
      <c r="AC6933" s="46">
        <v>4922</v>
      </c>
      <c r="AD6933" s="46">
        <v>70</v>
      </c>
      <c r="AE6933" s="46">
        <v>68.5</v>
      </c>
      <c r="AF6933" s="46">
        <v>119</v>
      </c>
      <c r="AH6933" s="70" t="str">
        <f t="shared" si="794"/>
        <v/>
      </c>
      <c r="AI6933" s="70" t="str">
        <f t="shared" si="795"/>
        <v/>
      </c>
      <c r="AJ6933" s="70" t="str">
        <f t="shared" si="796"/>
        <v>X</v>
      </c>
      <c r="AK6933" s="70" t="str" cm="1">
        <f t="array" ref="AK6933">_xlfn.IFS(AH6933&lt;&gt;"","1",AI6933&lt;&gt;"","2",AJ6933&lt;&gt;"","3")</f>
        <v>3</v>
      </c>
    </row>
    <row r="6934" spans="1:37" x14ac:dyDescent="0.25">
      <c r="A6934" t="s">
        <v>3410</v>
      </c>
      <c r="B6934" t="s">
        <v>422</v>
      </c>
      <c r="C6934" s="67" t="str">
        <f t="shared" si="792"/>
        <v>Caroline Cutrano</v>
      </c>
      <c r="D6934" s="71" t="str" cm="1">
        <f t="array" ref="D6934">_xlfn.IFS(AK6934="1",CONCATENATE(C6934,"Regional"),AK6934="2",CONCATENATE(C6934,"Sectional"),AK6934="3",CONCATENATE(C6934,COUNTIF($C$1:C6934,C6934)))</f>
        <v>Caroline Cutrano11</v>
      </c>
      <c r="E6934" s="66">
        <v>45189.333333333336</v>
      </c>
      <c r="F6934" t="s">
        <v>2382</v>
      </c>
      <c r="G6934" s="46">
        <v>40</v>
      </c>
      <c r="H6934" s="46">
        <v>88</v>
      </c>
      <c r="I6934" s="46">
        <v>9</v>
      </c>
      <c r="J6934" t="s">
        <v>129</v>
      </c>
      <c r="K6934" t="s">
        <v>87</v>
      </c>
      <c r="L6934" s="46">
        <v>4922</v>
      </c>
      <c r="M6934" s="46">
        <v>70</v>
      </c>
      <c r="N6934" s="46">
        <v>68.5</v>
      </c>
      <c r="O6934" s="46">
        <v>119</v>
      </c>
      <c r="P6934" s="46">
        <f t="shared" si="793"/>
        <v>2</v>
      </c>
      <c r="R6934" s="67" t="s">
        <v>3563</v>
      </c>
      <c r="S6934" s="67">
        <f>COUNTIF(Y$2:$Y$100,R6934)</f>
        <v>0</v>
      </c>
      <c r="V6934" s="67">
        <f t="shared" si="797"/>
        <v>0</v>
      </c>
      <c r="X6934"/>
      <c r="Y6934" s="67" t="str">
        <f t="shared" si="791"/>
        <v xml:space="preserve"> </v>
      </c>
      <c r="AB6934" t="s">
        <v>87</v>
      </c>
      <c r="AC6934" s="46">
        <v>4922</v>
      </c>
      <c r="AD6934" s="46">
        <v>70</v>
      </c>
      <c r="AE6934" s="46">
        <v>68.5</v>
      </c>
      <c r="AF6934" s="46">
        <v>119</v>
      </c>
      <c r="AH6934" s="70" t="str">
        <f t="shared" si="794"/>
        <v/>
      </c>
      <c r="AI6934" s="70" t="str">
        <f t="shared" si="795"/>
        <v/>
      </c>
      <c r="AJ6934" s="70" t="str">
        <f t="shared" si="796"/>
        <v>X</v>
      </c>
      <c r="AK6934" s="70" t="str" cm="1">
        <f t="array" ref="AK6934">_xlfn.IFS(AH6934&lt;&gt;"","1",AI6934&lt;&gt;"","2",AJ6934&lt;&gt;"","3")</f>
        <v>3</v>
      </c>
    </row>
    <row r="6935" spans="1:37" x14ac:dyDescent="0.25">
      <c r="A6935" t="s">
        <v>462</v>
      </c>
      <c r="B6935" t="s">
        <v>182</v>
      </c>
      <c r="C6935" s="67" t="str">
        <f t="shared" si="792"/>
        <v>Drew Hoffer</v>
      </c>
      <c r="D6935" s="71" t="str" cm="1">
        <f t="array" ref="D6935">_xlfn.IFS(AK6935="1",CONCATENATE(C6935,"Regional"),AK6935="2",CONCATENATE(C6935,"Sectional"),AK6935="3",CONCATENATE(C6935,COUNTIF($C$1:C6935,C6935)))</f>
        <v>Drew Hoffer10</v>
      </c>
      <c r="E6935" s="66">
        <v>45189.333333333336</v>
      </c>
      <c r="F6935" t="s">
        <v>2382</v>
      </c>
      <c r="G6935" s="46">
        <v>40</v>
      </c>
      <c r="H6935" s="46">
        <v>89</v>
      </c>
      <c r="I6935" s="46">
        <v>11</v>
      </c>
      <c r="J6935" t="s">
        <v>129</v>
      </c>
      <c r="K6935" t="s">
        <v>87</v>
      </c>
      <c r="L6935" s="46">
        <v>4922</v>
      </c>
      <c r="M6935" s="46">
        <v>70</v>
      </c>
      <c r="N6935" s="46">
        <v>68.5</v>
      </c>
      <c r="O6935" s="46">
        <v>119</v>
      </c>
      <c r="P6935" s="46">
        <f t="shared" si="793"/>
        <v>2</v>
      </c>
      <c r="R6935" s="67" t="s">
        <v>1162</v>
      </c>
      <c r="S6935" s="67">
        <f>COUNTIF(Y$2:$Y$100,R6935)</f>
        <v>0</v>
      </c>
      <c r="V6935" s="67">
        <f t="shared" si="797"/>
        <v>0</v>
      </c>
      <c r="X6935"/>
      <c r="Y6935" s="67" t="str">
        <f t="shared" si="791"/>
        <v xml:space="preserve"> </v>
      </c>
      <c r="AB6935" t="s">
        <v>87</v>
      </c>
      <c r="AC6935" s="46">
        <v>4922</v>
      </c>
      <c r="AD6935" s="46">
        <v>70</v>
      </c>
      <c r="AE6935" s="46">
        <v>68.5</v>
      </c>
      <c r="AF6935" s="46">
        <v>119</v>
      </c>
      <c r="AH6935" s="70" t="str">
        <f t="shared" si="794"/>
        <v/>
      </c>
      <c r="AI6935" s="70" t="str">
        <f t="shared" si="795"/>
        <v/>
      </c>
      <c r="AJ6935" s="70" t="str">
        <f t="shared" si="796"/>
        <v>X</v>
      </c>
      <c r="AK6935" s="70" t="str" cm="1">
        <f t="array" ref="AK6935">_xlfn.IFS(AH6935&lt;&gt;"","1",AI6935&lt;&gt;"","2",AJ6935&lt;&gt;"","3")</f>
        <v>3</v>
      </c>
    </row>
    <row r="6936" spans="1:37" x14ac:dyDescent="0.25">
      <c r="A6936" t="s">
        <v>1874</v>
      </c>
      <c r="B6936" t="s">
        <v>2704</v>
      </c>
      <c r="C6936" s="67" t="str">
        <f t="shared" si="792"/>
        <v>Brinley Goninen</v>
      </c>
      <c r="D6936" s="71" t="str" cm="1">
        <f t="array" ref="D6936">_xlfn.IFS(AK6936="1",CONCATENATE(C6936,"Regional"),AK6936="2",CONCATENATE(C6936,"Sectional"),AK6936="3",CONCATENATE(C6936,COUNTIF($C$1:C6936,C6936)))</f>
        <v>Brinley Goninen8</v>
      </c>
      <c r="E6936" s="66">
        <v>45189.333333333336</v>
      </c>
      <c r="F6936" t="s">
        <v>2382</v>
      </c>
      <c r="G6936" s="46">
        <v>40</v>
      </c>
      <c r="H6936" s="46">
        <v>90</v>
      </c>
      <c r="I6936" s="46">
        <v>12</v>
      </c>
      <c r="J6936" t="s">
        <v>129</v>
      </c>
      <c r="K6936" t="s">
        <v>87</v>
      </c>
      <c r="L6936" s="46">
        <v>4922</v>
      </c>
      <c r="M6936" s="46">
        <v>70</v>
      </c>
      <c r="N6936" s="46">
        <v>68.5</v>
      </c>
      <c r="O6936" s="46">
        <v>119</v>
      </c>
      <c r="P6936" s="46">
        <f t="shared" si="793"/>
        <v>2</v>
      </c>
      <c r="R6936" s="67" t="s">
        <v>2890</v>
      </c>
      <c r="S6936" s="67">
        <f>COUNTIF(Y$2:$Y$100,R6936)</f>
        <v>0</v>
      </c>
      <c r="V6936" s="67">
        <f t="shared" si="797"/>
        <v>0</v>
      </c>
      <c r="X6936"/>
      <c r="Y6936" s="67" t="str">
        <f t="shared" si="791"/>
        <v xml:space="preserve"> </v>
      </c>
      <c r="AB6936" t="s">
        <v>87</v>
      </c>
      <c r="AC6936" s="46">
        <v>4922</v>
      </c>
      <c r="AD6936" s="46">
        <v>70</v>
      </c>
      <c r="AE6936" s="46">
        <v>68.5</v>
      </c>
      <c r="AF6936" s="46">
        <v>119</v>
      </c>
      <c r="AH6936" s="70" t="str">
        <f t="shared" si="794"/>
        <v/>
      </c>
      <c r="AI6936" s="70" t="str">
        <f t="shared" si="795"/>
        <v/>
      </c>
      <c r="AJ6936" s="70" t="str">
        <f t="shared" si="796"/>
        <v>X</v>
      </c>
      <c r="AK6936" s="70" t="str" cm="1">
        <f t="array" ref="AK6936">_xlfn.IFS(AH6936&lt;&gt;"","1",AI6936&lt;&gt;"","2",AJ6936&lt;&gt;"","3")</f>
        <v>3</v>
      </c>
    </row>
    <row r="6937" spans="1:37" x14ac:dyDescent="0.25">
      <c r="A6937" t="s">
        <v>404</v>
      </c>
      <c r="B6937" t="s">
        <v>313</v>
      </c>
      <c r="C6937" s="67" t="str">
        <f t="shared" si="792"/>
        <v>Avery Meek</v>
      </c>
      <c r="D6937" s="71" t="str" cm="1">
        <f t="array" ref="D6937">_xlfn.IFS(AK6937="1",CONCATENATE(C6937,"Regional"),AK6937="2",CONCATENATE(C6937,"Sectional"),AK6937="3",CONCATENATE(C6937,COUNTIF($C$1:C6937,C6937)))</f>
        <v>Avery Meek8</v>
      </c>
      <c r="E6937" s="66">
        <v>45189.333333333336</v>
      </c>
      <c r="F6937" t="s">
        <v>2382</v>
      </c>
      <c r="G6937" s="46">
        <v>40</v>
      </c>
      <c r="H6937" s="46">
        <v>90</v>
      </c>
      <c r="I6937" s="46">
        <v>12</v>
      </c>
      <c r="J6937" t="s">
        <v>129</v>
      </c>
      <c r="K6937" t="s">
        <v>87</v>
      </c>
      <c r="L6937" s="46">
        <v>4922</v>
      </c>
      <c r="M6937" s="46">
        <v>70</v>
      </c>
      <c r="N6937" s="46">
        <v>68.5</v>
      </c>
      <c r="O6937" s="46">
        <v>119</v>
      </c>
      <c r="P6937" s="46">
        <f t="shared" si="793"/>
        <v>2</v>
      </c>
      <c r="R6937" s="67" t="s">
        <v>1135</v>
      </c>
      <c r="S6937" s="67">
        <f>COUNTIF(Y$2:$Y$100,R6937)</f>
        <v>0</v>
      </c>
      <c r="V6937" s="67">
        <f t="shared" si="797"/>
        <v>0</v>
      </c>
      <c r="X6937"/>
      <c r="Y6937" s="67" t="str">
        <f t="shared" si="791"/>
        <v xml:space="preserve"> </v>
      </c>
      <c r="AB6937" t="s">
        <v>87</v>
      </c>
      <c r="AC6937" s="46">
        <v>4922</v>
      </c>
      <c r="AD6937" s="46">
        <v>70</v>
      </c>
      <c r="AE6937" s="46">
        <v>68.5</v>
      </c>
      <c r="AF6937" s="46">
        <v>119</v>
      </c>
      <c r="AH6937" s="70" t="str">
        <f t="shared" si="794"/>
        <v/>
      </c>
      <c r="AI6937" s="70" t="str">
        <f t="shared" si="795"/>
        <v/>
      </c>
      <c r="AJ6937" s="70" t="str">
        <f t="shared" si="796"/>
        <v>X</v>
      </c>
      <c r="AK6937" s="70" t="str" cm="1">
        <f t="array" ref="AK6937">_xlfn.IFS(AH6937&lt;&gt;"","1",AI6937&lt;&gt;"","2",AJ6937&lt;&gt;"","3")</f>
        <v>3</v>
      </c>
    </row>
    <row r="6938" spans="1:37" x14ac:dyDescent="0.25">
      <c r="A6938" t="s">
        <v>1742</v>
      </c>
      <c r="B6938" t="s">
        <v>840</v>
      </c>
      <c r="C6938" s="67" t="str">
        <f t="shared" si="792"/>
        <v>Charlotte Swenson</v>
      </c>
      <c r="D6938" s="71" t="str" cm="1">
        <f t="array" ref="D6938">_xlfn.IFS(AK6938="1",CONCATENATE(C6938,"Regional"),AK6938="2",CONCATENATE(C6938,"Sectional"),AK6938="3",CONCATENATE(C6938,COUNTIF($C$1:C6938,C6938)))</f>
        <v>Charlotte Swenson11</v>
      </c>
      <c r="E6938" s="66">
        <v>45189.333333333336</v>
      </c>
      <c r="F6938" t="s">
        <v>2382</v>
      </c>
      <c r="G6938" s="46">
        <v>40</v>
      </c>
      <c r="H6938" s="46">
        <v>90</v>
      </c>
      <c r="I6938" s="46">
        <v>12</v>
      </c>
      <c r="J6938" t="s">
        <v>129</v>
      </c>
      <c r="K6938" t="s">
        <v>87</v>
      </c>
      <c r="L6938" s="46">
        <v>4922</v>
      </c>
      <c r="M6938" s="46">
        <v>70</v>
      </c>
      <c r="N6938" s="46">
        <v>68.5</v>
      </c>
      <c r="O6938" s="46">
        <v>119</v>
      </c>
      <c r="P6938" s="46">
        <f t="shared" si="793"/>
        <v>2</v>
      </c>
      <c r="R6938" s="67" t="s">
        <v>2745</v>
      </c>
      <c r="S6938" s="67">
        <f>COUNTIF(Y$2:$Y$100,R6938)</f>
        <v>0</v>
      </c>
      <c r="V6938" s="67">
        <f t="shared" si="797"/>
        <v>0</v>
      </c>
      <c r="X6938"/>
      <c r="Y6938" s="67" t="str">
        <f t="shared" si="791"/>
        <v xml:space="preserve"> </v>
      </c>
      <c r="AB6938" t="s">
        <v>87</v>
      </c>
      <c r="AC6938" s="46">
        <v>4922</v>
      </c>
      <c r="AD6938" s="46">
        <v>70</v>
      </c>
      <c r="AE6938" s="46">
        <v>68.5</v>
      </c>
      <c r="AF6938" s="46">
        <v>119</v>
      </c>
      <c r="AH6938" s="70" t="str">
        <f t="shared" si="794"/>
        <v/>
      </c>
      <c r="AI6938" s="70" t="str">
        <f t="shared" si="795"/>
        <v/>
      </c>
      <c r="AJ6938" s="70" t="str">
        <f t="shared" si="796"/>
        <v>X</v>
      </c>
      <c r="AK6938" s="70" t="str" cm="1">
        <f t="array" ref="AK6938">_xlfn.IFS(AH6938&lt;&gt;"","1",AI6938&lt;&gt;"","2",AJ6938&lt;&gt;"","3")</f>
        <v>3</v>
      </c>
    </row>
    <row r="6939" spans="1:37" x14ac:dyDescent="0.25">
      <c r="A6939" t="s">
        <v>472</v>
      </c>
      <c r="B6939" t="s">
        <v>330</v>
      </c>
      <c r="C6939" s="67" t="str">
        <f t="shared" si="792"/>
        <v>Maya Ziegler</v>
      </c>
      <c r="D6939" s="71" t="str" cm="1">
        <f t="array" ref="D6939">_xlfn.IFS(AK6939="1",CONCATENATE(C6939,"Regional"),AK6939="2",CONCATENATE(C6939,"Sectional"),AK6939="3",CONCATENATE(C6939,COUNTIF($C$1:C6939,C6939)))</f>
        <v>Maya Ziegler11</v>
      </c>
      <c r="E6939" s="66">
        <v>45189.333333333336</v>
      </c>
      <c r="F6939" t="s">
        <v>2382</v>
      </c>
      <c r="G6939" s="46">
        <v>40</v>
      </c>
      <c r="H6939" s="46">
        <v>91</v>
      </c>
      <c r="I6939" s="46">
        <v>15</v>
      </c>
      <c r="J6939" t="s">
        <v>129</v>
      </c>
      <c r="K6939" t="s">
        <v>87</v>
      </c>
      <c r="L6939" s="46">
        <v>4922</v>
      </c>
      <c r="M6939" s="46">
        <v>70</v>
      </c>
      <c r="N6939" s="46">
        <v>68.5</v>
      </c>
      <c r="O6939" s="46">
        <v>119</v>
      </c>
      <c r="P6939" s="46">
        <f t="shared" si="793"/>
        <v>2</v>
      </c>
      <c r="R6939" s="67" t="s">
        <v>1169</v>
      </c>
      <c r="S6939" s="67">
        <f>COUNTIF(Y$2:$Y$100,R6939)</f>
        <v>0</v>
      </c>
      <c r="V6939" s="67">
        <f t="shared" si="797"/>
        <v>0</v>
      </c>
      <c r="X6939"/>
      <c r="Y6939" s="67" t="str">
        <f t="shared" si="791"/>
        <v xml:space="preserve"> </v>
      </c>
      <c r="AB6939" t="s">
        <v>87</v>
      </c>
      <c r="AC6939" s="46">
        <v>4922</v>
      </c>
      <c r="AD6939" s="46">
        <v>70</v>
      </c>
      <c r="AE6939" s="46">
        <v>68.5</v>
      </c>
      <c r="AF6939" s="46">
        <v>119</v>
      </c>
      <c r="AH6939" s="70" t="str">
        <f t="shared" si="794"/>
        <v/>
      </c>
      <c r="AI6939" s="70" t="str">
        <f t="shared" si="795"/>
        <v/>
      </c>
      <c r="AJ6939" s="70" t="str">
        <f t="shared" si="796"/>
        <v>X</v>
      </c>
      <c r="AK6939" s="70" t="str" cm="1">
        <f t="array" ref="AK6939">_xlfn.IFS(AH6939&lt;&gt;"","1",AI6939&lt;&gt;"","2",AJ6939&lt;&gt;"","3")</f>
        <v>3</v>
      </c>
    </row>
    <row r="6940" spans="1:37" x14ac:dyDescent="0.25">
      <c r="A6940" t="s">
        <v>611</v>
      </c>
      <c r="B6940" t="s">
        <v>458</v>
      </c>
      <c r="C6940" s="67" t="str">
        <f t="shared" si="792"/>
        <v>Lauren Wessels</v>
      </c>
      <c r="D6940" s="71" t="str" cm="1">
        <f t="array" ref="D6940">_xlfn.IFS(AK6940="1",CONCATENATE(C6940,"Regional"),AK6940="2",CONCATENATE(C6940,"Sectional"),AK6940="3",CONCATENATE(C6940,COUNTIF($C$1:C6940,C6940)))</f>
        <v>Lauren Wessels9</v>
      </c>
      <c r="E6940" s="66">
        <v>45189.333333333336</v>
      </c>
      <c r="F6940" t="s">
        <v>2382</v>
      </c>
      <c r="G6940" s="46">
        <v>40</v>
      </c>
      <c r="H6940" s="46">
        <v>91</v>
      </c>
      <c r="I6940" s="46">
        <v>15</v>
      </c>
      <c r="J6940" t="s">
        <v>129</v>
      </c>
      <c r="K6940" t="s">
        <v>87</v>
      </c>
      <c r="L6940" s="46">
        <v>4922</v>
      </c>
      <c r="M6940" s="46">
        <v>70</v>
      </c>
      <c r="N6940" s="46">
        <v>68.5</v>
      </c>
      <c r="O6940" s="46">
        <v>119</v>
      </c>
      <c r="P6940" s="46">
        <f t="shared" si="793"/>
        <v>2</v>
      </c>
      <c r="R6940" s="67" t="s">
        <v>2884</v>
      </c>
      <c r="S6940" s="67">
        <f>COUNTIF(Y$2:$Y$100,R6940)</f>
        <v>0</v>
      </c>
      <c r="V6940" s="67">
        <f t="shared" si="797"/>
        <v>0</v>
      </c>
      <c r="X6940"/>
      <c r="Y6940" s="67" t="str">
        <f t="shared" si="791"/>
        <v xml:space="preserve"> </v>
      </c>
      <c r="AB6940" t="s">
        <v>87</v>
      </c>
      <c r="AC6940" s="46">
        <v>4922</v>
      </c>
      <c r="AD6940" s="46">
        <v>70</v>
      </c>
      <c r="AE6940" s="46">
        <v>68.5</v>
      </c>
      <c r="AF6940" s="46">
        <v>119</v>
      </c>
      <c r="AH6940" s="70" t="str">
        <f t="shared" si="794"/>
        <v/>
      </c>
      <c r="AI6940" s="70" t="str">
        <f t="shared" si="795"/>
        <v/>
      </c>
      <c r="AJ6940" s="70" t="str">
        <f t="shared" si="796"/>
        <v>X</v>
      </c>
      <c r="AK6940" s="70" t="str" cm="1">
        <f t="array" ref="AK6940">_xlfn.IFS(AH6940&lt;&gt;"","1",AI6940&lt;&gt;"","2",AJ6940&lt;&gt;"","3")</f>
        <v>3</v>
      </c>
    </row>
    <row r="6941" spans="1:37" x14ac:dyDescent="0.25">
      <c r="A6941" t="s">
        <v>346</v>
      </c>
      <c r="B6941" t="s">
        <v>459</v>
      </c>
      <c r="C6941" s="67" t="str">
        <f t="shared" si="792"/>
        <v>Addison Sabel</v>
      </c>
      <c r="D6941" s="71" t="str" cm="1">
        <f t="array" ref="D6941">_xlfn.IFS(AK6941="1",CONCATENATE(C6941,"Regional"),AK6941="2",CONCATENATE(C6941,"Sectional"),AK6941="3",CONCATENATE(C6941,COUNTIF($C$1:C6941,C6941)))</f>
        <v>Addison Sabel11</v>
      </c>
      <c r="E6941" s="66">
        <v>45189.333333333336</v>
      </c>
      <c r="F6941" t="s">
        <v>2382</v>
      </c>
      <c r="G6941" s="46">
        <v>40</v>
      </c>
      <c r="H6941" s="46">
        <v>91</v>
      </c>
      <c r="I6941" s="46">
        <v>15</v>
      </c>
      <c r="J6941" t="s">
        <v>129</v>
      </c>
      <c r="K6941" t="s">
        <v>87</v>
      </c>
      <c r="L6941" s="46">
        <v>4922</v>
      </c>
      <c r="M6941" s="46">
        <v>70</v>
      </c>
      <c r="N6941" s="46">
        <v>68.5</v>
      </c>
      <c r="O6941" s="46">
        <v>119</v>
      </c>
      <c r="P6941" s="46">
        <f t="shared" si="793"/>
        <v>2</v>
      </c>
      <c r="R6941" s="67" t="s">
        <v>3562</v>
      </c>
      <c r="S6941" s="67">
        <f>COUNTIF(Y$2:$Y$100,R6941)</f>
        <v>0</v>
      </c>
      <c r="V6941" s="67">
        <f t="shared" si="797"/>
        <v>0</v>
      </c>
      <c r="X6941"/>
      <c r="Y6941" s="67" t="str">
        <f t="shared" si="791"/>
        <v xml:space="preserve"> </v>
      </c>
      <c r="AB6941" t="s">
        <v>87</v>
      </c>
      <c r="AC6941" s="46">
        <v>4922</v>
      </c>
      <c r="AD6941" s="46">
        <v>70</v>
      </c>
      <c r="AE6941" s="46">
        <v>68.5</v>
      </c>
      <c r="AF6941" s="46">
        <v>119</v>
      </c>
      <c r="AH6941" s="70" t="str">
        <f t="shared" si="794"/>
        <v/>
      </c>
      <c r="AI6941" s="70" t="str">
        <f t="shared" si="795"/>
        <v/>
      </c>
      <c r="AJ6941" s="70" t="str">
        <f t="shared" si="796"/>
        <v>X</v>
      </c>
      <c r="AK6941" s="70" t="str" cm="1">
        <f t="array" ref="AK6941">_xlfn.IFS(AH6941&lt;&gt;"","1",AI6941&lt;&gt;"","2",AJ6941&lt;&gt;"","3")</f>
        <v>3</v>
      </c>
    </row>
    <row r="6942" spans="1:37" x14ac:dyDescent="0.25">
      <c r="A6942" t="s">
        <v>613</v>
      </c>
      <c r="B6942" t="s">
        <v>614</v>
      </c>
      <c r="C6942" s="67" t="str">
        <f t="shared" si="792"/>
        <v>Kaylyn McQueeney</v>
      </c>
      <c r="D6942" s="71" t="str" cm="1">
        <f t="array" ref="D6942">_xlfn.IFS(AK6942="1",CONCATENATE(C6942,"Regional"),AK6942="2",CONCATENATE(C6942,"Sectional"),AK6942="3",CONCATENATE(C6942,COUNTIF($C$1:C6942,C6942)))</f>
        <v>Kaylyn McQueeney9</v>
      </c>
      <c r="E6942" s="66">
        <v>45189.333333333336</v>
      </c>
      <c r="F6942" t="s">
        <v>2382</v>
      </c>
      <c r="G6942" s="46">
        <v>40</v>
      </c>
      <c r="H6942" s="46">
        <v>98</v>
      </c>
      <c r="I6942" s="46">
        <v>18</v>
      </c>
      <c r="J6942" t="s">
        <v>129</v>
      </c>
      <c r="K6942" t="s">
        <v>87</v>
      </c>
      <c r="L6942" s="46">
        <v>4922</v>
      </c>
      <c r="M6942" s="46">
        <v>70</v>
      </c>
      <c r="N6942" s="46">
        <v>68.5</v>
      </c>
      <c r="O6942" s="46">
        <v>119</v>
      </c>
      <c r="P6942" s="46">
        <f t="shared" si="793"/>
        <v>2</v>
      </c>
      <c r="R6942" s="67" t="s">
        <v>1255</v>
      </c>
      <c r="S6942" s="67">
        <f>COUNTIF(Y$2:$Y$100,R6942)</f>
        <v>0</v>
      </c>
      <c r="V6942" s="67">
        <f t="shared" si="797"/>
        <v>0</v>
      </c>
      <c r="X6942"/>
      <c r="Y6942" s="67" t="str">
        <f t="shared" si="791"/>
        <v xml:space="preserve"> </v>
      </c>
      <c r="AB6942" t="s">
        <v>87</v>
      </c>
      <c r="AC6942" s="46">
        <v>4922</v>
      </c>
      <c r="AD6942" s="46">
        <v>70</v>
      </c>
      <c r="AE6942" s="46">
        <v>68.5</v>
      </c>
      <c r="AF6942" s="46">
        <v>119</v>
      </c>
      <c r="AH6942" s="70" t="str">
        <f t="shared" si="794"/>
        <v/>
      </c>
      <c r="AI6942" s="70" t="str">
        <f t="shared" si="795"/>
        <v/>
      </c>
      <c r="AJ6942" s="70" t="str">
        <f t="shared" si="796"/>
        <v>X</v>
      </c>
      <c r="AK6942" s="70" t="str" cm="1">
        <f t="array" ref="AK6942">_xlfn.IFS(AH6942&lt;&gt;"","1",AI6942&lt;&gt;"","2",AJ6942&lt;&gt;"","3")</f>
        <v>3</v>
      </c>
    </row>
    <row r="6943" spans="1:37" x14ac:dyDescent="0.25">
      <c r="A6943" t="s">
        <v>205</v>
      </c>
      <c r="B6943" t="s">
        <v>217</v>
      </c>
      <c r="C6943" s="67" t="str">
        <f t="shared" si="792"/>
        <v>Riley Jackson</v>
      </c>
      <c r="D6943" s="71" t="str" cm="1">
        <f t="array" ref="D6943">_xlfn.IFS(AK6943="1",CONCATENATE(C6943,"Regional"),AK6943="2",CONCATENATE(C6943,"Sectional"),AK6943="3",CONCATENATE(C6943,COUNTIF($C$1:C6943,C6943)))</f>
        <v>Riley Jackson4</v>
      </c>
      <c r="E6943" s="66">
        <v>45189.333333333336</v>
      </c>
      <c r="F6943" t="s">
        <v>2382</v>
      </c>
      <c r="G6943" s="46">
        <v>40</v>
      </c>
      <c r="H6943" s="46">
        <v>99</v>
      </c>
      <c r="I6943" s="46">
        <v>19</v>
      </c>
      <c r="J6943" t="s">
        <v>129</v>
      </c>
      <c r="K6943" t="s">
        <v>87</v>
      </c>
      <c r="L6943" s="46">
        <v>4922</v>
      </c>
      <c r="M6943" s="46">
        <v>70</v>
      </c>
      <c r="N6943" s="46">
        <v>68.5</v>
      </c>
      <c r="O6943" s="46">
        <v>119</v>
      </c>
      <c r="P6943" s="46">
        <f t="shared" si="793"/>
        <v>2</v>
      </c>
      <c r="R6943" s="67" t="s">
        <v>1172</v>
      </c>
      <c r="S6943" s="67">
        <f>COUNTIF(Y$2:$Y$100,R6943)</f>
        <v>0</v>
      </c>
      <c r="V6943" s="67">
        <f t="shared" si="797"/>
        <v>0</v>
      </c>
      <c r="X6943"/>
      <c r="Y6943" s="67" t="str">
        <f t="shared" si="791"/>
        <v xml:space="preserve"> </v>
      </c>
      <c r="AB6943" t="s">
        <v>87</v>
      </c>
      <c r="AC6943" s="46">
        <v>4922</v>
      </c>
      <c r="AD6943" s="46">
        <v>70</v>
      </c>
      <c r="AE6943" s="46">
        <v>68.5</v>
      </c>
      <c r="AF6943" s="46">
        <v>119</v>
      </c>
      <c r="AH6943" s="70" t="str">
        <f t="shared" si="794"/>
        <v/>
      </c>
      <c r="AI6943" s="70" t="str">
        <f t="shared" si="795"/>
        <v/>
      </c>
      <c r="AJ6943" s="70" t="str">
        <f t="shared" si="796"/>
        <v>X</v>
      </c>
      <c r="AK6943" s="70" t="str" cm="1">
        <f t="array" ref="AK6943">_xlfn.IFS(AH6943&lt;&gt;"","1",AI6943&lt;&gt;"","2",AJ6943&lt;&gt;"","3")</f>
        <v>3</v>
      </c>
    </row>
    <row r="6944" spans="1:37" x14ac:dyDescent="0.25">
      <c r="A6944" t="s">
        <v>247</v>
      </c>
      <c r="B6944" t="s">
        <v>618</v>
      </c>
      <c r="C6944" s="67" t="str">
        <f t="shared" si="792"/>
        <v>Arabella Fisher</v>
      </c>
      <c r="D6944" s="71" t="str" cm="1">
        <f t="array" ref="D6944">_xlfn.IFS(AK6944="1",CONCATENATE(C6944,"Regional"),AK6944="2",CONCATENATE(C6944,"Sectional"),AK6944="3",CONCATENATE(C6944,COUNTIF($C$1:C6944,C6944)))</f>
        <v>Arabella Fisher10</v>
      </c>
      <c r="E6944" s="66">
        <v>45189.333333333336</v>
      </c>
      <c r="F6944" t="s">
        <v>2382</v>
      </c>
      <c r="G6944" s="46">
        <v>40</v>
      </c>
      <c r="H6944" s="46">
        <v>99</v>
      </c>
      <c r="I6944" s="46">
        <v>19</v>
      </c>
      <c r="J6944" t="s">
        <v>129</v>
      </c>
      <c r="K6944" t="s">
        <v>87</v>
      </c>
      <c r="L6944" s="46">
        <v>4922</v>
      </c>
      <c r="M6944" s="46">
        <v>70</v>
      </c>
      <c r="N6944" s="46">
        <v>68.5</v>
      </c>
      <c r="O6944" s="46">
        <v>119</v>
      </c>
      <c r="P6944" s="46">
        <f t="shared" si="793"/>
        <v>2</v>
      </c>
      <c r="R6944" s="67" t="s">
        <v>1257</v>
      </c>
      <c r="S6944" s="67">
        <f>COUNTIF(Y$2:$Y$100,R6944)</f>
        <v>0</v>
      </c>
      <c r="V6944" s="67">
        <f t="shared" si="797"/>
        <v>0</v>
      </c>
      <c r="X6944"/>
      <c r="Y6944" s="67" t="str">
        <f t="shared" si="791"/>
        <v xml:space="preserve"> </v>
      </c>
      <c r="AB6944" t="s">
        <v>87</v>
      </c>
      <c r="AC6944" s="46">
        <v>4922</v>
      </c>
      <c r="AD6944" s="46">
        <v>70</v>
      </c>
      <c r="AE6944" s="46">
        <v>68.5</v>
      </c>
      <c r="AF6944" s="46">
        <v>119</v>
      </c>
      <c r="AH6944" s="70" t="str">
        <f t="shared" si="794"/>
        <v/>
      </c>
      <c r="AI6944" s="70" t="str">
        <f t="shared" si="795"/>
        <v/>
      </c>
      <c r="AJ6944" s="70" t="str">
        <f t="shared" si="796"/>
        <v>X</v>
      </c>
      <c r="AK6944" s="70" t="str" cm="1">
        <f t="array" ref="AK6944">_xlfn.IFS(AH6944&lt;&gt;"","1",AI6944&lt;&gt;"","2",AJ6944&lt;&gt;"","3")</f>
        <v>3</v>
      </c>
    </row>
    <row r="6945" spans="1:37" x14ac:dyDescent="0.25">
      <c r="A6945" t="s">
        <v>406</v>
      </c>
      <c r="B6945" t="s">
        <v>407</v>
      </c>
      <c r="C6945" s="67" t="str">
        <f t="shared" si="792"/>
        <v>Delaney Jaskula</v>
      </c>
      <c r="D6945" s="71" t="str" cm="1">
        <f t="array" ref="D6945">_xlfn.IFS(AK6945="1",CONCATENATE(C6945,"Regional"),AK6945="2",CONCATENATE(C6945,"Sectional"),AK6945="3",CONCATENATE(C6945,COUNTIF($C$1:C6945,C6945)))</f>
        <v>Delaney Jaskula11</v>
      </c>
      <c r="E6945" s="66">
        <v>45189.333333333336</v>
      </c>
      <c r="F6945" t="s">
        <v>2382</v>
      </c>
      <c r="G6945" s="46">
        <v>40</v>
      </c>
      <c r="H6945" s="46">
        <v>100</v>
      </c>
      <c r="I6945" s="46">
        <v>21</v>
      </c>
      <c r="J6945" t="s">
        <v>129</v>
      </c>
      <c r="K6945" t="s">
        <v>87</v>
      </c>
      <c r="L6945" s="46">
        <v>4922</v>
      </c>
      <c r="M6945" s="46">
        <v>70</v>
      </c>
      <c r="N6945" s="46">
        <v>68.5</v>
      </c>
      <c r="O6945" s="46">
        <v>119</v>
      </c>
      <c r="P6945" s="46">
        <f t="shared" si="793"/>
        <v>2</v>
      </c>
      <c r="R6945" s="67" t="s">
        <v>1137</v>
      </c>
      <c r="S6945" s="67">
        <f>COUNTIF(Y$2:$Y$100,R6945)</f>
        <v>0</v>
      </c>
      <c r="V6945" s="67">
        <f t="shared" si="797"/>
        <v>0</v>
      </c>
      <c r="X6945"/>
      <c r="Y6945" s="67" t="str">
        <f t="shared" si="791"/>
        <v xml:space="preserve"> </v>
      </c>
      <c r="AB6945" t="s">
        <v>87</v>
      </c>
      <c r="AC6945" s="46">
        <v>4922</v>
      </c>
      <c r="AD6945" s="46">
        <v>70</v>
      </c>
      <c r="AE6945" s="46">
        <v>68.5</v>
      </c>
      <c r="AF6945" s="46">
        <v>119</v>
      </c>
      <c r="AH6945" s="70" t="str">
        <f t="shared" si="794"/>
        <v/>
      </c>
      <c r="AI6945" s="70" t="str">
        <f t="shared" si="795"/>
        <v/>
      </c>
      <c r="AJ6945" s="70" t="str">
        <f t="shared" si="796"/>
        <v>X</v>
      </c>
      <c r="AK6945" s="70" t="str" cm="1">
        <f t="array" ref="AK6945">_xlfn.IFS(AH6945&lt;&gt;"","1",AI6945&lt;&gt;"","2",AJ6945&lt;&gt;"","3")</f>
        <v>3</v>
      </c>
    </row>
    <row r="6946" spans="1:37" x14ac:dyDescent="0.25">
      <c r="A6946" t="s">
        <v>619</v>
      </c>
      <c r="B6946" t="s">
        <v>510</v>
      </c>
      <c r="C6946" s="67" t="str">
        <f t="shared" si="792"/>
        <v>Laura Nowotny</v>
      </c>
      <c r="D6946" s="71" t="str" cm="1">
        <f t="array" ref="D6946">_xlfn.IFS(AK6946="1",CONCATENATE(C6946,"Regional"),AK6946="2",CONCATENATE(C6946,"Sectional"),AK6946="3",CONCATENATE(C6946,COUNTIF($C$1:C6946,C6946)))</f>
        <v>Laura Nowotny10</v>
      </c>
      <c r="E6946" s="66">
        <v>45189.333333333336</v>
      </c>
      <c r="F6946" t="s">
        <v>2382</v>
      </c>
      <c r="G6946" s="46">
        <v>40</v>
      </c>
      <c r="H6946" s="46">
        <v>102</v>
      </c>
      <c r="I6946" s="46">
        <v>22</v>
      </c>
      <c r="J6946" t="s">
        <v>129</v>
      </c>
      <c r="K6946" t="s">
        <v>87</v>
      </c>
      <c r="L6946" s="46">
        <v>4922</v>
      </c>
      <c r="M6946" s="46">
        <v>70</v>
      </c>
      <c r="N6946" s="46">
        <v>68.5</v>
      </c>
      <c r="O6946" s="46">
        <v>119</v>
      </c>
      <c r="P6946" s="46">
        <f t="shared" si="793"/>
        <v>2</v>
      </c>
      <c r="R6946" s="67" t="s">
        <v>1258</v>
      </c>
      <c r="S6946" s="67">
        <f>COUNTIF(Y$2:$Y$100,R6946)</f>
        <v>0</v>
      </c>
      <c r="V6946" s="67">
        <f t="shared" si="797"/>
        <v>0</v>
      </c>
      <c r="X6946"/>
      <c r="Y6946" s="67" t="str">
        <f t="shared" si="791"/>
        <v xml:space="preserve"> </v>
      </c>
      <c r="AB6946" t="s">
        <v>87</v>
      </c>
      <c r="AC6946" s="46">
        <v>4922</v>
      </c>
      <c r="AD6946" s="46">
        <v>70</v>
      </c>
      <c r="AE6946" s="46">
        <v>68.5</v>
      </c>
      <c r="AF6946" s="46">
        <v>119</v>
      </c>
      <c r="AH6946" s="70" t="str">
        <f t="shared" si="794"/>
        <v/>
      </c>
      <c r="AI6946" s="70" t="str">
        <f t="shared" si="795"/>
        <v/>
      </c>
      <c r="AJ6946" s="70" t="str">
        <f t="shared" si="796"/>
        <v>X</v>
      </c>
      <c r="AK6946" s="70" t="str" cm="1">
        <f t="array" ref="AK6946">_xlfn.IFS(AH6946&lt;&gt;"","1",AI6946&lt;&gt;"","2",AJ6946&lt;&gt;"","3")</f>
        <v>3</v>
      </c>
    </row>
    <row r="6947" spans="1:37" x14ac:dyDescent="0.25">
      <c r="A6947" t="s">
        <v>623</v>
      </c>
      <c r="B6947" t="s">
        <v>417</v>
      </c>
      <c r="C6947" s="67" t="str">
        <f t="shared" si="792"/>
        <v>Brooklynn Holt</v>
      </c>
      <c r="D6947" s="71" t="str" cm="1">
        <f t="array" ref="D6947">_xlfn.IFS(AK6947="1",CONCATENATE(C6947,"Regional"),AK6947="2",CONCATENATE(C6947,"Sectional"),AK6947="3",CONCATENATE(C6947,COUNTIF($C$1:C6947,C6947)))</f>
        <v>Brooklynn Holt6</v>
      </c>
      <c r="E6947" s="66">
        <v>45189.333333333336</v>
      </c>
      <c r="F6947" t="s">
        <v>2382</v>
      </c>
      <c r="G6947" s="46">
        <v>40</v>
      </c>
      <c r="H6947" s="46">
        <v>102</v>
      </c>
      <c r="I6947" s="46">
        <v>22</v>
      </c>
      <c r="J6947" t="s">
        <v>129</v>
      </c>
      <c r="K6947" t="s">
        <v>87</v>
      </c>
      <c r="L6947" s="46">
        <v>4922</v>
      </c>
      <c r="M6947" s="46">
        <v>70</v>
      </c>
      <c r="N6947" s="46">
        <v>68.5</v>
      </c>
      <c r="O6947" s="46">
        <v>119</v>
      </c>
      <c r="P6947" s="46">
        <f t="shared" si="793"/>
        <v>2</v>
      </c>
      <c r="R6947" s="67" t="s">
        <v>1259</v>
      </c>
      <c r="S6947" s="67">
        <f>COUNTIF(Y$2:$Y$100,R6947)</f>
        <v>0</v>
      </c>
      <c r="V6947" s="67">
        <f t="shared" si="797"/>
        <v>0</v>
      </c>
      <c r="X6947"/>
      <c r="Y6947" s="67" t="str">
        <f t="shared" si="791"/>
        <v xml:space="preserve"> </v>
      </c>
      <c r="AB6947" t="s">
        <v>87</v>
      </c>
      <c r="AC6947" s="46">
        <v>4922</v>
      </c>
      <c r="AD6947" s="46">
        <v>70</v>
      </c>
      <c r="AE6947" s="46">
        <v>68.5</v>
      </c>
      <c r="AF6947" s="46">
        <v>119</v>
      </c>
      <c r="AH6947" s="70" t="str">
        <f t="shared" si="794"/>
        <v/>
      </c>
      <c r="AI6947" s="70" t="str">
        <f t="shared" si="795"/>
        <v/>
      </c>
      <c r="AJ6947" s="70" t="str">
        <f t="shared" si="796"/>
        <v>X</v>
      </c>
      <c r="AK6947" s="70" t="str" cm="1">
        <f t="array" ref="AK6947">_xlfn.IFS(AH6947&lt;&gt;"","1",AI6947&lt;&gt;"","2",AJ6947&lt;&gt;"","3")</f>
        <v>3</v>
      </c>
    </row>
    <row r="6948" spans="1:37" x14ac:dyDescent="0.25">
      <c r="A6948" t="s">
        <v>333</v>
      </c>
      <c r="B6948" t="s">
        <v>371</v>
      </c>
      <c r="C6948" s="67" t="str">
        <f t="shared" si="792"/>
        <v>Abby Peterson</v>
      </c>
      <c r="D6948" s="71" t="str" cm="1">
        <f t="array" ref="D6948">_xlfn.IFS(AK6948="1",CONCATENATE(C6948,"Regional"),AK6948="2",CONCATENATE(C6948,"Sectional"),AK6948="3",CONCATENATE(C6948,COUNTIF($C$1:C6948,C6948)))</f>
        <v>Abby Peterson9</v>
      </c>
      <c r="E6948" s="66">
        <v>45189.333333333336</v>
      </c>
      <c r="F6948" t="s">
        <v>2382</v>
      </c>
      <c r="G6948" s="46">
        <v>40</v>
      </c>
      <c r="H6948" s="46">
        <v>103</v>
      </c>
      <c r="I6948" s="46">
        <v>24</v>
      </c>
      <c r="J6948" t="s">
        <v>129</v>
      </c>
      <c r="K6948" t="s">
        <v>87</v>
      </c>
      <c r="L6948" s="46">
        <v>4922</v>
      </c>
      <c r="M6948" s="46">
        <v>70</v>
      </c>
      <c r="N6948" s="46">
        <v>68.5</v>
      </c>
      <c r="O6948" s="46">
        <v>119</v>
      </c>
      <c r="P6948" s="46">
        <f t="shared" si="793"/>
        <v>2</v>
      </c>
      <c r="R6948" s="67" t="s">
        <v>3502</v>
      </c>
      <c r="S6948" s="67">
        <f>COUNTIF(Y$2:$Y$100,R6948)</f>
        <v>0</v>
      </c>
      <c r="V6948" s="67">
        <f t="shared" si="797"/>
        <v>0</v>
      </c>
      <c r="X6948"/>
      <c r="Y6948" s="67" t="str">
        <f t="shared" si="791"/>
        <v xml:space="preserve"> </v>
      </c>
      <c r="AB6948" t="s">
        <v>87</v>
      </c>
      <c r="AC6948" s="46">
        <v>4922</v>
      </c>
      <c r="AD6948" s="46">
        <v>70</v>
      </c>
      <c r="AE6948" s="46">
        <v>68.5</v>
      </c>
      <c r="AF6948" s="46">
        <v>119</v>
      </c>
      <c r="AH6948" s="70" t="str">
        <f t="shared" si="794"/>
        <v/>
      </c>
      <c r="AI6948" s="70" t="str">
        <f t="shared" si="795"/>
        <v/>
      </c>
      <c r="AJ6948" s="70" t="str">
        <f t="shared" si="796"/>
        <v>X</v>
      </c>
      <c r="AK6948" s="70" t="str" cm="1">
        <f t="array" ref="AK6948">_xlfn.IFS(AH6948&lt;&gt;"","1",AI6948&lt;&gt;"","2",AJ6948&lt;&gt;"","3")</f>
        <v>3</v>
      </c>
    </row>
    <row r="6949" spans="1:37" x14ac:dyDescent="0.25">
      <c r="A6949" t="s">
        <v>627</v>
      </c>
      <c r="B6949" t="s">
        <v>628</v>
      </c>
      <c r="C6949" s="67" t="str">
        <f t="shared" si="792"/>
        <v>Angelina Galarza</v>
      </c>
      <c r="D6949" s="71" t="str" cm="1">
        <f t="array" ref="D6949">_xlfn.IFS(AK6949="1",CONCATENATE(C6949,"Regional"),AK6949="2",CONCATENATE(C6949,"Sectional"),AK6949="3",CONCATENATE(C6949,COUNTIF($C$1:C6949,C6949)))</f>
        <v>Angelina Galarza7</v>
      </c>
      <c r="E6949" s="66">
        <v>45189.333333333336</v>
      </c>
      <c r="F6949" t="s">
        <v>2382</v>
      </c>
      <c r="G6949" s="46">
        <v>40</v>
      </c>
      <c r="H6949" s="46">
        <v>104</v>
      </c>
      <c r="I6949" s="46">
        <v>25</v>
      </c>
      <c r="J6949" t="s">
        <v>129</v>
      </c>
      <c r="K6949" t="s">
        <v>87</v>
      </c>
      <c r="L6949" s="46">
        <v>4922</v>
      </c>
      <c r="M6949" s="46">
        <v>70</v>
      </c>
      <c r="N6949" s="46">
        <v>68.5</v>
      </c>
      <c r="O6949" s="46">
        <v>119</v>
      </c>
      <c r="P6949" s="46">
        <f t="shared" si="793"/>
        <v>2</v>
      </c>
      <c r="R6949" s="67" t="s">
        <v>1261</v>
      </c>
      <c r="S6949" s="67">
        <f>COUNTIF(Y$2:$Y$100,R6949)</f>
        <v>0</v>
      </c>
      <c r="V6949" s="67">
        <f t="shared" si="797"/>
        <v>0</v>
      </c>
      <c r="X6949"/>
      <c r="Y6949" s="67" t="str">
        <f t="shared" si="791"/>
        <v xml:space="preserve"> </v>
      </c>
      <c r="AB6949" t="s">
        <v>87</v>
      </c>
      <c r="AC6949" s="46">
        <v>4922</v>
      </c>
      <c r="AD6949" s="46">
        <v>70</v>
      </c>
      <c r="AE6949" s="46">
        <v>68.5</v>
      </c>
      <c r="AF6949" s="46">
        <v>119</v>
      </c>
      <c r="AH6949" s="70" t="str">
        <f t="shared" si="794"/>
        <v/>
      </c>
      <c r="AI6949" s="70" t="str">
        <f t="shared" si="795"/>
        <v/>
      </c>
      <c r="AJ6949" s="70" t="str">
        <f t="shared" si="796"/>
        <v>X</v>
      </c>
      <c r="AK6949" s="70" t="str" cm="1">
        <f t="array" ref="AK6949">_xlfn.IFS(AH6949&lt;&gt;"","1",AI6949&lt;&gt;"","2",AJ6949&lt;&gt;"","3")</f>
        <v>3</v>
      </c>
    </row>
    <row r="6950" spans="1:37" x14ac:dyDescent="0.25">
      <c r="A6950" t="s">
        <v>612</v>
      </c>
      <c r="B6950" t="s">
        <v>496</v>
      </c>
      <c r="C6950" s="67" t="str">
        <f t="shared" si="792"/>
        <v>Josie Gennerman</v>
      </c>
      <c r="D6950" s="71" t="str" cm="1">
        <f t="array" ref="D6950">_xlfn.IFS(AK6950="1",CONCATENATE(C6950,"Regional"),AK6950="2",CONCATENATE(C6950,"Sectional"),AK6950="3",CONCATENATE(C6950,COUNTIF($C$1:C6950,C6950)))</f>
        <v>Josie Gennerman8</v>
      </c>
      <c r="E6950" s="66">
        <v>45189.333333333336</v>
      </c>
      <c r="F6950" t="s">
        <v>2382</v>
      </c>
      <c r="G6950" s="46">
        <v>40</v>
      </c>
      <c r="H6950" s="46">
        <v>104</v>
      </c>
      <c r="I6950" s="46">
        <v>25</v>
      </c>
      <c r="J6950" t="s">
        <v>129</v>
      </c>
      <c r="K6950" t="s">
        <v>87</v>
      </c>
      <c r="L6950" s="46">
        <v>4922</v>
      </c>
      <c r="M6950" s="46">
        <v>70</v>
      </c>
      <c r="N6950" s="46">
        <v>68.5</v>
      </c>
      <c r="O6950" s="46">
        <v>119</v>
      </c>
      <c r="P6950" s="46">
        <f t="shared" si="793"/>
        <v>2</v>
      </c>
      <c r="R6950" s="67" t="s">
        <v>1254</v>
      </c>
      <c r="S6950" s="67">
        <f>COUNTIF(Y$2:$Y$100,R6950)</f>
        <v>0</v>
      </c>
      <c r="V6950" s="67">
        <f t="shared" si="797"/>
        <v>0</v>
      </c>
      <c r="X6950"/>
      <c r="Y6950" s="67" t="str">
        <f t="shared" si="791"/>
        <v xml:space="preserve"> </v>
      </c>
      <c r="AB6950" t="s">
        <v>87</v>
      </c>
      <c r="AC6950" s="46">
        <v>4922</v>
      </c>
      <c r="AD6950" s="46">
        <v>70</v>
      </c>
      <c r="AE6950" s="46">
        <v>68.5</v>
      </c>
      <c r="AF6950" s="46">
        <v>119</v>
      </c>
      <c r="AH6950" s="70" t="str">
        <f t="shared" si="794"/>
        <v/>
      </c>
      <c r="AI6950" s="70" t="str">
        <f t="shared" si="795"/>
        <v/>
      </c>
      <c r="AJ6950" s="70" t="str">
        <f t="shared" si="796"/>
        <v>X</v>
      </c>
      <c r="AK6950" s="70" t="str" cm="1">
        <f t="array" ref="AK6950">_xlfn.IFS(AH6950&lt;&gt;"","1",AI6950&lt;&gt;"","2",AJ6950&lt;&gt;"","3")</f>
        <v>3</v>
      </c>
    </row>
    <row r="6951" spans="1:37" x14ac:dyDescent="0.25">
      <c r="A6951" t="s">
        <v>617</v>
      </c>
      <c r="B6951" t="s">
        <v>353</v>
      </c>
      <c r="C6951" s="67" t="str">
        <f t="shared" si="792"/>
        <v>Olivia Rue</v>
      </c>
      <c r="D6951" s="71" t="str" cm="1">
        <f t="array" ref="D6951">_xlfn.IFS(AK6951="1",CONCATENATE(C6951,"Regional"),AK6951="2",CONCATENATE(C6951,"Sectional"),AK6951="3",CONCATENATE(C6951,COUNTIF($C$1:C6951,C6951)))</f>
        <v>Olivia Rue9</v>
      </c>
      <c r="E6951" s="66">
        <v>45189.333333333336</v>
      </c>
      <c r="F6951" t="s">
        <v>2382</v>
      </c>
      <c r="G6951" s="46">
        <v>40</v>
      </c>
      <c r="H6951" s="46">
        <v>104</v>
      </c>
      <c r="I6951" s="46">
        <v>25</v>
      </c>
      <c r="J6951" t="s">
        <v>129</v>
      </c>
      <c r="K6951" t="s">
        <v>87</v>
      </c>
      <c r="L6951" s="46">
        <v>4922</v>
      </c>
      <c r="M6951" s="46">
        <v>70</v>
      </c>
      <c r="N6951" s="46">
        <v>68.5</v>
      </c>
      <c r="O6951" s="46">
        <v>119</v>
      </c>
      <c r="P6951" s="46">
        <f t="shared" si="793"/>
        <v>2</v>
      </c>
      <c r="R6951" s="67" t="s">
        <v>2841</v>
      </c>
      <c r="S6951" s="67">
        <f>COUNTIF(Y$2:$Y$100,R6951)</f>
        <v>0</v>
      </c>
      <c r="V6951" s="67">
        <f t="shared" si="797"/>
        <v>0</v>
      </c>
      <c r="X6951"/>
      <c r="Y6951" s="67" t="str">
        <f t="shared" si="791"/>
        <v xml:space="preserve"> </v>
      </c>
      <c r="AB6951" t="s">
        <v>87</v>
      </c>
      <c r="AC6951" s="46">
        <v>4922</v>
      </c>
      <c r="AD6951" s="46">
        <v>70</v>
      </c>
      <c r="AE6951" s="46">
        <v>68.5</v>
      </c>
      <c r="AF6951" s="46">
        <v>119</v>
      </c>
      <c r="AH6951" s="70" t="str">
        <f t="shared" si="794"/>
        <v/>
      </c>
      <c r="AI6951" s="70" t="str">
        <f t="shared" si="795"/>
        <v/>
      </c>
      <c r="AJ6951" s="70" t="str">
        <f t="shared" si="796"/>
        <v>X</v>
      </c>
      <c r="AK6951" s="70" t="str" cm="1">
        <f t="array" ref="AK6951">_xlfn.IFS(AH6951&lt;&gt;"","1",AI6951&lt;&gt;"","2",AJ6951&lt;&gt;"","3")</f>
        <v>3</v>
      </c>
    </row>
    <row r="6952" spans="1:37" x14ac:dyDescent="0.25">
      <c r="A6952" t="s">
        <v>1800</v>
      </c>
      <c r="B6952" t="s">
        <v>1801</v>
      </c>
      <c r="C6952" s="67" t="str">
        <f t="shared" si="792"/>
        <v>Holly Morehart</v>
      </c>
      <c r="D6952" s="71" t="str" cm="1">
        <f t="array" ref="D6952">_xlfn.IFS(AK6952="1",CONCATENATE(C6952,"Regional"),AK6952="2",CONCATENATE(C6952,"Sectional"),AK6952="3",CONCATENATE(C6952,COUNTIF($C$1:C6952,C6952)))</f>
        <v>Holly Morehart9</v>
      </c>
      <c r="E6952" s="66">
        <v>45189.333333333336</v>
      </c>
      <c r="F6952" t="s">
        <v>2382</v>
      </c>
      <c r="G6952" s="46">
        <v>40</v>
      </c>
      <c r="H6952" s="46">
        <v>105</v>
      </c>
      <c r="I6952" s="46">
        <v>28</v>
      </c>
      <c r="J6952" t="s">
        <v>129</v>
      </c>
      <c r="K6952" t="s">
        <v>87</v>
      </c>
      <c r="L6952" s="46">
        <v>4922</v>
      </c>
      <c r="M6952" s="46">
        <v>70</v>
      </c>
      <c r="N6952" s="46">
        <v>68.5</v>
      </c>
      <c r="O6952" s="46">
        <v>119</v>
      </c>
      <c r="P6952" s="46">
        <f t="shared" si="793"/>
        <v>2</v>
      </c>
      <c r="R6952" s="67" t="s">
        <v>2804</v>
      </c>
      <c r="S6952" s="67">
        <f>COUNTIF(Y$2:$Y$100,R6952)</f>
        <v>0</v>
      </c>
      <c r="V6952" s="67">
        <f t="shared" si="797"/>
        <v>0</v>
      </c>
      <c r="X6952"/>
      <c r="Y6952" s="67" t="str">
        <f t="shared" si="791"/>
        <v xml:space="preserve"> </v>
      </c>
      <c r="AB6952" t="s">
        <v>87</v>
      </c>
      <c r="AC6952" s="46">
        <v>4922</v>
      </c>
      <c r="AD6952" s="46">
        <v>70</v>
      </c>
      <c r="AE6952" s="46">
        <v>68.5</v>
      </c>
      <c r="AF6952" s="46">
        <v>119</v>
      </c>
      <c r="AH6952" s="70" t="str">
        <f t="shared" si="794"/>
        <v/>
      </c>
      <c r="AI6952" s="70" t="str">
        <f t="shared" si="795"/>
        <v/>
      </c>
      <c r="AJ6952" s="70" t="str">
        <f t="shared" si="796"/>
        <v>X</v>
      </c>
      <c r="AK6952" s="70" t="str" cm="1">
        <f t="array" ref="AK6952">_xlfn.IFS(AH6952&lt;&gt;"","1",AI6952&lt;&gt;"","2",AJ6952&lt;&gt;"","3")</f>
        <v>3</v>
      </c>
    </row>
    <row r="6953" spans="1:37" x14ac:dyDescent="0.25">
      <c r="A6953" t="s">
        <v>615</v>
      </c>
      <c r="B6953" t="s">
        <v>616</v>
      </c>
      <c r="C6953" s="67" t="str">
        <f t="shared" si="792"/>
        <v>Caitlyn Rauch</v>
      </c>
      <c r="D6953" s="71" t="str" cm="1">
        <f t="array" ref="D6953">_xlfn.IFS(AK6953="1",CONCATENATE(C6953,"Regional"),AK6953="2",CONCATENATE(C6953,"Sectional"),AK6953="3",CONCATENATE(C6953,COUNTIF($C$1:C6953,C6953)))</f>
        <v>Caitlyn Rauch10</v>
      </c>
      <c r="E6953" s="66">
        <v>45189.333333333336</v>
      </c>
      <c r="F6953" t="s">
        <v>2382</v>
      </c>
      <c r="G6953" s="46">
        <v>40</v>
      </c>
      <c r="H6953" s="46">
        <v>107</v>
      </c>
      <c r="I6953" s="46">
        <v>29</v>
      </c>
      <c r="J6953" t="s">
        <v>129</v>
      </c>
      <c r="K6953" t="s">
        <v>87</v>
      </c>
      <c r="L6953" s="46">
        <v>4922</v>
      </c>
      <c r="M6953" s="46">
        <v>70</v>
      </c>
      <c r="N6953" s="46">
        <v>68.5</v>
      </c>
      <c r="O6953" s="46">
        <v>119</v>
      </c>
      <c r="P6953" s="46">
        <f t="shared" si="793"/>
        <v>2</v>
      </c>
      <c r="R6953" s="67" t="s">
        <v>1256</v>
      </c>
      <c r="S6953" s="67">
        <f>COUNTIF(Y$2:$Y$100,R6953)</f>
        <v>0</v>
      </c>
      <c r="V6953" s="67">
        <f t="shared" si="797"/>
        <v>0</v>
      </c>
      <c r="X6953"/>
      <c r="Y6953" s="67" t="str">
        <f t="shared" si="791"/>
        <v xml:space="preserve"> </v>
      </c>
      <c r="AB6953" t="s">
        <v>87</v>
      </c>
      <c r="AC6953" s="46">
        <v>4922</v>
      </c>
      <c r="AD6953" s="46">
        <v>70</v>
      </c>
      <c r="AE6953" s="46">
        <v>68.5</v>
      </c>
      <c r="AF6953" s="46">
        <v>119</v>
      </c>
      <c r="AH6953" s="70" t="str">
        <f t="shared" si="794"/>
        <v/>
      </c>
      <c r="AI6953" s="70" t="str">
        <f t="shared" si="795"/>
        <v/>
      </c>
      <c r="AJ6953" s="70" t="str">
        <f t="shared" si="796"/>
        <v>X</v>
      </c>
      <c r="AK6953" s="70" t="str" cm="1">
        <f t="array" ref="AK6953">_xlfn.IFS(AH6953&lt;&gt;"","1",AI6953&lt;&gt;"","2",AJ6953&lt;&gt;"","3")</f>
        <v>3</v>
      </c>
    </row>
    <row r="6954" spans="1:37" x14ac:dyDescent="0.25">
      <c r="A6954" t="s">
        <v>1875</v>
      </c>
      <c r="B6954" t="s">
        <v>835</v>
      </c>
      <c r="C6954" s="67" t="str">
        <f t="shared" si="792"/>
        <v>Cali Craig-Snell</v>
      </c>
      <c r="D6954" s="71" t="str" cm="1">
        <f t="array" ref="D6954">_xlfn.IFS(AK6954="1",CONCATENATE(C6954,"Regional"),AK6954="2",CONCATENATE(C6954,"Sectional"),AK6954="3",CONCATENATE(C6954,COUNTIF($C$1:C6954,C6954)))</f>
        <v>Cali Craig-Snell5</v>
      </c>
      <c r="E6954" s="66">
        <v>45189.333333333336</v>
      </c>
      <c r="F6954" t="s">
        <v>2382</v>
      </c>
      <c r="G6954" s="46">
        <v>40</v>
      </c>
      <c r="H6954" s="46">
        <v>109</v>
      </c>
      <c r="I6954" s="46">
        <v>30</v>
      </c>
      <c r="J6954" t="s">
        <v>129</v>
      </c>
      <c r="K6954" t="s">
        <v>87</v>
      </c>
      <c r="L6954" s="46">
        <v>4922</v>
      </c>
      <c r="M6954" s="46">
        <v>70</v>
      </c>
      <c r="N6954" s="46">
        <v>68.5</v>
      </c>
      <c r="O6954" s="46">
        <v>119</v>
      </c>
      <c r="P6954" s="46">
        <f t="shared" si="793"/>
        <v>2</v>
      </c>
      <c r="R6954" s="67" t="s">
        <v>2891</v>
      </c>
      <c r="S6954" s="67">
        <f>COUNTIF(Y$2:$Y$100,R6954)</f>
        <v>0</v>
      </c>
      <c r="V6954" s="67">
        <f t="shared" si="797"/>
        <v>0</v>
      </c>
      <c r="X6954"/>
      <c r="Y6954" s="67" t="str">
        <f t="shared" si="791"/>
        <v xml:space="preserve"> </v>
      </c>
      <c r="AB6954" t="s">
        <v>87</v>
      </c>
      <c r="AC6954" s="46">
        <v>4922</v>
      </c>
      <c r="AD6954" s="46">
        <v>70</v>
      </c>
      <c r="AE6954" s="46">
        <v>68.5</v>
      </c>
      <c r="AF6954" s="46">
        <v>119</v>
      </c>
      <c r="AH6954" s="70" t="str">
        <f t="shared" si="794"/>
        <v/>
      </c>
      <c r="AI6954" s="70" t="str">
        <f t="shared" si="795"/>
        <v/>
      </c>
      <c r="AJ6954" s="70" t="str">
        <f t="shared" si="796"/>
        <v>X</v>
      </c>
      <c r="AK6954" s="70" t="str" cm="1">
        <f t="array" ref="AK6954">_xlfn.IFS(AH6954&lt;&gt;"","1",AI6954&lt;&gt;"","2",AJ6954&lt;&gt;"","3")</f>
        <v>3</v>
      </c>
    </row>
    <row r="6955" spans="1:37" x14ac:dyDescent="0.25">
      <c r="A6955" t="s">
        <v>3388</v>
      </c>
      <c r="B6955" t="s">
        <v>622</v>
      </c>
      <c r="C6955" s="67" t="str">
        <f t="shared" si="792"/>
        <v>Samantha Baldauf</v>
      </c>
      <c r="D6955" s="71" t="str" cm="1">
        <f t="array" ref="D6955">_xlfn.IFS(AK6955="1",CONCATENATE(C6955,"Regional"),AK6955="2",CONCATENATE(C6955,"Sectional"),AK6955="3",CONCATENATE(C6955,COUNTIF($C$1:C6955,C6955)))</f>
        <v>Samantha Baldauf6</v>
      </c>
      <c r="E6955" s="66">
        <v>45189.333333333336</v>
      </c>
      <c r="F6955" t="s">
        <v>2382</v>
      </c>
      <c r="G6955" s="46">
        <v>40</v>
      </c>
      <c r="H6955" s="46">
        <v>110</v>
      </c>
      <c r="I6955" s="46">
        <v>31</v>
      </c>
      <c r="J6955" t="s">
        <v>129</v>
      </c>
      <c r="K6955" t="s">
        <v>87</v>
      </c>
      <c r="L6955" s="46">
        <v>4922</v>
      </c>
      <c r="M6955" s="46">
        <v>70</v>
      </c>
      <c r="N6955" s="46">
        <v>68.5</v>
      </c>
      <c r="O6955" s="46">
        <v>119</v>
      </c>
      <c r="P6955" s="46">
        <f t="shared" si="793"/>
        <v>2</v>
      </c>
      <c r="R6955" s="67" t="s">
        <v>3500</v>
      </c>
      <c r="S6955" s="67">
        <f>COUNTIF(Y$2:$Y$100,R6955)</f>
        <v>0</v>
      </c>
      <c r="V6955" s="67">
        <f t="shared" si="797"/>
        <v>0</v>
      </c>
      <c r="X6955"/>
      <c r="Y6955" s="67" t="str">
        <f t="shared" si="791"/>
        <v xml:space="preserve"> </v>
      </c>
      <c r="AB6955" t="s">
        <v>87</v>
      </c>
      <c r="AC6955" s="46">
        <v>4922</v>
      </c>
      <c r="AD6955" s="46">
        <v>70</v>
      </c>
      <c r="AE6955" s="46">
        <v>68.5</v>
      </c>
      <c r="AF6955" s="46">
        <v>119</v>
      </c>
      <c r="AH6955" s="70" t="str">
        <f t="shared" si="794"/>
        <v/>
      </c>
      <c r="AI6955" s="70" t="str">
        <f t="shared" si="795"/>
        <v/>
      </c>
      <c r="AJ6955" s="70" t="str">
        <f t="shared" si="796"/>
        <v>X</v>
      </c>
      <c r="AK6955" s="70" t="str" cm="1">
        <f t="array" ref="AK6955">_xlfn.IFS(AH6955&lt;&gt;"","1",AI6955&lt;&gt;"","2",AJ6955&lt;&gt;"","3")</f>
        <v>3</v>
      </c>
    </row>
    <row r="6956" spans="1:37" x14ac:dyDescent="0.25">
      <c r="A6956" t="s">
        <v>405</v>
      </c>
      <c r="B6956" t="s">
        <v>362</v>
      </c>
      <c r="C6956" s="67" t="str">
        <f t="shared" si="792"/>
        <v>Emma Steinke</v>
      </c>
      <c r="D6956" s="71" t="str" cm="1">
        <f t="array" ref="D6956">_xlfn.IFS(AK6956="1",CONCATENATE(C6956,"Regional"),AK6956="2",CONCATENATE(C6956,"Sectional"),AK6956="3",CONCATENATE(C6956,COUNTIF($C$1:C6956,C6956)))</f>
        <v>Emma Steinke8</v>
      </c>
      <c r="E6956" s="66">
        <v>45189.333333333336</v>
      </c>
      <c r="F6956" t="s">
        <v>2382</v>
      </c>
      <c r="G6956" s="46">
        <v>40</v>
      </c>
      <c r="H6956" s="46">
        <v>110</v>
      </c>
      <c r="I6956" s="46">
        <v>31</v>
      </c>
      <c r="J6956" t="s">
        <v>129</v>
      </c>
      <c r="K6956" t="s">
        <v>87</v>
      </c>
      <c r="L6956" s="46">
        <v>4922</v>
      </c>
      <c r="M6956" s="46">
        <v>70</v>
      </c>
      <c r="N6956" s="46">
        <v>68.5</v>
      </c>
      <c r="O6956" s="46">
        <v>119</v>
      </c>
      <c r="P6956" s="46">
        <f t="shared" si="793"/>
        <v>2</v>
      </c>
      <c r="R6956" s="67" t="s">
        <v>1136</v>
      </c>
      <c r="S6956" s="67">
        <f>COUNTIF(Y$2:$Y$100,R6956)</f>
        <v>0</v>
      </c>
      <c r="V6956" s="67">
        <f t="shared" si="797"/>
        <v>0</v>
      </c>
      <c r="X6956"/>
      <c r="Y6956" s="67" t="str">
        <f t="shared" si="791"/>
        <v xml:space="preserve"> </v>
      </c>
      <c r="AB6956" t="s">
        <v>87</v>
      </c>
      <c r="AC6956" s="46">
        <v>4922</v>
      </c>
      <c r="AD6956" s="46">
        <v>70</v>
      </c>
      <c r="AE6956" s="46">
        <v>68.5</v>
      </c>
      <c r="AF6956" s="46">
        <v>119</v>
      </c>
      <c r="AH6956" s="70" t="str">
        <f t="shared" si="794"/>
        <v/>
      </c>
      <c r="AI6956" s="70" t="str">
        <f t="shared" si="795"/>
        <v/>
      </c>
      <c r="AJ6956" s="70" t="str">
        <f t="shared" si="796"/>
        <v>X</v>
      </c>
      <c r="AK6956" s="70" t="str" cm="1">
        <f t="array" ref="AK6956">_xlfn.IFS(AH6956&lt;&gt;"","1",AI6956&lt;&gt;"","2",AJ6956&lt;&gt;"","3")</f>
        <v>3</v>
      </c>
    </row>
    <row r="6957" spans="1:37" x14ac:dyDescent="0.25">
      <c r="A6957" t="s">
        <v>3390</v>
      </c>
      <c r="B6957" t="s">
        <v>2705</v>
      </c>
      <c r="C6957" s="67" t="str">
        <f t="shared" si="792"/>
        <v>Aspen Abel</v>
      </c>
      <c r="D6957" s="71" t="str" cm="1">
        <f t="array" ref="D6957">_xlfn.IFS(AK6957="1",CONCATENATE(C6957,"Regional"),AK6957="2",CONCATENATE(C6957,"Sectional"),AK6957="3",CONCATENATE(C6957,COUNTIF($C$1:C6957,C6957)))</f>
        <v>Aspen Abel9</v>
      </c>
      <c r="E6957" s="66">
        <v>45189.333333333336</v>
      </c>
      <c r="F6957" t="s">
        <v>2382</v>
      </c>
      <c r="G6957" s="46">
        <v>40</v>
      </c>
      <c r="H6957" s="46">
        <v>113</v>
      </c>
      <c r="I6957" s="46">
        <v>33</v>
      </c>
      <c r="J6957" t="s">
        <v>129</v>
      </c>
      <c r="K6957" t="s">
        <v>87</v>
      </c>
      <c r="L6957" s="46">
        <v>4922</v>
      </c>
      <c r="M6957" s="46">
        <v>70</v>
      </c>
      <c r="N6957" s="46">
        <v>68.5</v>
      </c>
      <c r="O6957" s="46">
        <v>119</v>
      </c>
      <c r="P6957" s="46">
        <f t="shared" si="793"/>
        <v>2</v>
      </c>
      <c r="R6957" s="67" t="s">
        <v>3503</v>
      </c>
      <c r="S6957" s="67">
        <f>COUNTIF(Y$2:$Y$100,R6957)</f>
        <v>0</v>
      </c>
      <c r="V6957" s="67">
        <f t="shared" si="797"/>
        <v>0</v>
      </c>
      <c r="X6957"/>
      <c r="Y6957" s="67" t="str">
        <f t="shared" si="791"/>
        <v xml:space="preserve"> </v>
      </c>
      <c r="AB6957" t="s">
        <v>87</v>
      </c>
      <c r="AC6957" s="46">
        <v>4922</v>
      </c>
      <c r="AD6957" s="46">
        <v>70</v>
      </c>
      <c r="AE6957" s="46">
        <v>68.5</v>
      </c>
      <c r="AF6957" s="46">
        <v>119</v>
      </c>
      <c r="AH6957" s="70" t="str">
        <f t="shared" si="794"/>
        <v/>
      </c>
      <c r="AI6957" s="70" t="str">
        <f t="shared" si="795"/>
        <v/>
      </c>
      <c r="AJ6957" s="70" t="str">
        <f t="shared" si="796"/>
        <v>X</v>
      </c>
      <c r="AK6957" s="70" t="str" cm="1">
        <f t="array" ref="AK6957">_xlfn.IFS(AH6957&lt;&gt;"","1",AI6957&lt;&gt;"","2",AJ6957&lt;&gt;"","3")</f>
        <v>3</v>
      </c>
    </row>
    <row r="6958" spans="1:37" x14ac:dyDescent="0.25">
      <c r="A6958" t="s">
        <v>1841</v>
      </c>
      <c r="B6958" t="s">
        <v>1029</v>
      </c>
      <c r="C6958" s="67" t="str">
        <f t="shared" si="792"/>
        <v>Callie Enger</v>
      </c>
      <c r="D6958" s="71" t="str" cm="1">
        <f t="array" ref="D6958">_xlfn.IFS(AK6958="1",CONCATENATE(C6958,"Regional"),AK6958="2",CONCATENATE(C6958,"Sectional"),AK6958="3",CONCATENATE(C6958,COUNTIF($C$1:C6958,C6958)))</f>
        <v>Callie Enger3</v>
      </c>
      <c r="E6958" s="66">
        <v>45189.333333333336</v>
      </c>
      <c r="F6958" t="s">
        <v>2382</v>
      </c>
      <c r="G6958" s="46">
        <v>40</v>
      </c>
      <c r="H6958" s="46">
        <v>115</v>
      </c>
      <c r="I6958" s="46">
        <v>34</v>
      </c>
      <c r="J6958" t="s">
        <v>129</v>
      </c>
      <c r="K6958" t="s">
        <v>87</v>
      </c>
      <c r="L6958" s="46">
        <v>4922</v>
      </c>
      <c r="M6958" s="46">
        <v>70</v>
      </c>
      <c r="N6958" s="46">
        <v>68.5</v>
      </c>
      <c r="O6958" s="46">
        <v>119</v>
      </c>
      <c r="P6958" s="46">
        <f t="shared" si="793"/>
        <v>2</v>
      </c>
      <c r="R6958" s="67" t="s">
        <v>2845</v>
      </c>
      <c r="S6958" s="67">
        <f>COUNTIF(Y$2:$Y$100,R6958)</f>
        <v>0</v>
      </c>
      <c r="V6958" s="67">
        <f t="shared" si="797"/>
        <v>0</v>
      </c>
      <c r="X6958"/>
      <c r="Y6958" s="67" t="str">
        <f t="shared" si="791"/>
        <v xml:space="preserve"> </v>
      </c>
      <c r="AB6958" t="s">
        <v>87</v>
      </c>
      <c r="AC6958" s="46">
        <v>4922</v>
      </c>
      <c r="AD6958" s="46">
        <v>70</v>
      </c>
      <c r="AE6958" s="46">
        <v>68.5</v>
      </c>
      <c r="AF6958" s="46">
        <v>119</v>
      </c>
      <c r="AH6958" s="70" t="str">
        <f t="shared" si="794"/>
        <v/>
      </c>
      <c r="AI6958" s="70" t="str">
        <f t="shared" si="795"/>
        <v/>
      </c>
      <c r="AJ6958" s="70" t="str">
        <f t="shared" si="796"/>
        <v>X</v>
      </c>
      <c r="AK6958" s="70" t="str" cm="1">
        <f t="array" ref="AK6958">_xlfn.IFS(AH6958&lt;&gt;"","1",AI6958&lt;&gt;"","2",AJ6958&lt;&gt;"","3")</f>
        <v>3</v>
      </c>
    </row>
    <row r="6959" spans="1:37" x14ac:dyDescent="0.25">
      <c r="A6959" t="s">
        <v>626</v>
      </c>
      <c r="B6959" t="s">
        <v>1639</v>
      </c>
      <c r="C6959" s="67" t="str">
        <f t="shared" si="792"/>
        <v>Alison Busler</v>
      </c>
      <c r="D6959" s="71" t="str" cm="1">
        <f t="array" ref="D6959">_xlfn.IFS(AK6959="1",CONCATENATE(C6959,"Regional"),AK6959="2",CONCATENATE(C6959,"Sectional"),AK6959="3",CONCATENATE(C6959,COUNTIF($C$1:C6959,C6959)))</f>
        <v>Alison Busler9</v>
      </c>
      <c r="E6959" s="66">
        <v>45189.333333333336</v>
      </c>
      <c r="F6959" t="s">
        <v>2382</v>
      </c>
      <c r="G6959" s="46">
        <v>40</v>
      </c>
      <c r="H6959" s="46">
        <v>118</v>
      </c>
      <c r="I6959" s="46">
        <v>35</v>
      </c>
      <c r="J6959" t="s">
        <v>129</v>
      </c>
      <c r="K6959" t="s">
        <v>87</v>
      </c>
      <c r="L6959" s="46">
        <v>4922</v>
      </c>
      <c r="M6959" s="46">
        <v>70</v>
      </c>
      <c r="N6959" s="46">
        <v>68.5</v>
      </c>
      <c r="O6959" s="46">
        <v>119</v>
      </c>
      <c r="P6959" s="46">
        <f t="shared" si="793"/>
        <v>2</v>
      </c>
      <c r="R6959" s="67" t="s">
        <v>2887</v>
      </c>
      <c r="S6959" s="67">
        <f>COUNTIF(Y$2:$Y$100,R6959)</f>
        <v>0</v>
      </c>
      <c r="V6959" s="67">
        <f t="shared" si="797"/>
        <v>0</v>
      </c>
      <c r="X6959"/>
      <c r="Y6959" s="67" t="str">
        <f t="shared" si="791"/>
        <v xml:space="preserve"> </v>
      </c>
      <c r="AB6959" t="s">
        <v>87</v>
      </c>
      <c r="AC6959" s="46">
        <v>4922</v>
      </c>
      <c r="AD6959" s="46">
        <v>70</v>
      </c>
      <c r="AE6959" s="46">
        <v>68.5</v>
      </c>
      <c r="AF6959" s="46">
        <v>119</v>
      </c>
      <c r="AH6959" s="70" t="str">
        <f t="shared" si="794"/>
        <v/>
      </c>
      <c r="AI6959" s="70" t="str">
        <f t="shared" si="795"/>
        <v/>
      </c>
      <c r="AJ6959" s="70" t="str">
        <f t="shared" si="796"/>
        <v>X</v>
      </c>
      <c r="AK6959" s="70" t="str" cm="1">
        <f t="array" ref="AK6959">_xlfn.IFS(AH6959&lt;&gt;"","1",AI6959&lt;&gt;"","2",AJ6959&lt;&gt;"","3")</f>
        <v>3</v>
      </c>
    </row>
    <row r="6960" spans="1:37" x14ac:dyDescent="0.25">
      <c r="A6960" t="s">
        <v>1876</v>
      </c>
      <c r="B6960" t="s">
        <v>393</v>
      </c>
      <c r="C6960" s="67" t="str">
        <f t="shared" si="792"/>
        <v>Mia Nortman</v>
      </c>
      <c r="D6960" s="71" t="str" cm="1">
        <f t="array" ref="D6960">_xlfn.IFS(AK6960="1",CONCATENATE(C6960,"Regional"),AK6960="2",CONCATENATE(C6960,"Sectional"),AK6960="3",CONCATENATE(C6960,COUNTIF($C$1:C6960,C6960)))</f>
        <v>Mia Nortman7</v>
      </c>
      <c r="E6960" s="66">
        <v>45189.333333333336</v>
      </c>
      <c r="F6960" t="s">
        <v>2382</v>
      </c>
      <c r="G6960" s="46">
        <v>40</v>
      </c>
      <c r="H6960" s="46">
        <v>118</v>
      </c>
      <c r="I6960" s="46">
        <v>35</v>
      </c>
      <c r="J6960" t="s">
        <v>129</v>
      </c>
      <c r="K6960" t="s">
        <v>87</v>
      </c>
      <c r="L6960" s="46">
        <v>4922</v>
      </c>
      <c r="M6960" s="46">
        <v>70</v>
      </c>
      <c r="N6960" s="46">
        <v>68.5</v>
      </c>
      <c r="O6960" s="46">
        <v>119</v>
      </c>
      <c r="P6960" s="46">
        <f t="shared" si="793"/>
        <v>2</v>
      </c>
      <c r="R6960" s="67" t="s">
        <v>2892</v>
      </c>
      <c r="S6960" s="67">
        <f>COUNTIF(Y$2:$Y$100,R6960)</f>
        <v>0</v>
      </c>
      <c r="V6960" s="67">
        <f t="shared" si="797"/>
        <v>0</v>
      </c>
      <c r="X6960"/>
      <c r="Y6960" s="67" t="str">
        <f t="shared" si="791"/>
        <v xml:space="preserve"> </v>
      </c>
      <c r="AB6960" t="s">
        <v>87</v>
      </c>
      <c r="AC6960" s="46">
        <v>4922</v>
      </c>
      <c r="AD6960" s="46">
        <v>70</v>
      </c>
      <c r="AE6960" s="46">
        <v>68.5</v>
      </c>
      <c r="AF6960" s="46">
        <v>119</v>
      </c>
      <c r="AH6960" s="70" t="str">
        <f t="shared" si="794"/>
        <v/>
      </c>
      <c r="AI6960" s="70" t="str">
        <f t="shared" si="795"/>
        <v/>
      </c>
      <c r="AJ6960" s="70" t="str">
        <f t="shared" si="796"/>
        <v>X</v>
      </c>
      <c r="AK6960" s="70" t="str" cm="1">
        <f t="array" ref="AK6960">_xlfn.IFS(AH6960&lt;&gt;"","1",AI6960&lt;&gt;"","2",AJ6960&lt;&gt;"","3")</f>
        <v>3</v>
      </c>
    </row>
    <row r="6961" spans="1:37" x14ac:dyDescent="0.25">
      <c r="A6961" t="s">
        <v>624</v>
      </c>
      <c r="B6961" t="s">
        <v>1638</v>
      </c>
      <c r="C6961" s="67" t="str">
        <f t="shared" si="792"/>
        <v>Kennady Groll</v>
      </c>
      <c r="D6961" s="71" t="str" cm="1">
        <f t="array" ref="D6961">_xlfn.IFS(AK6961="1",CONCATENATE(C6961,"Regional"),AK6961="2",CONCATENATE(C6961,"Sectional"),AK6961="3",CONCATENATE(C6961,COUNTIF($C$1:C6961,C6961)))</f>
        <v>Kennady Groll9</v>
      </c>
      <c r="E6961" s="66">
        <v>45189.333333333336</v>
      </c>
      <c r="F6961" t="s">
        <v>2382</v>
      </c>
      <c r="G6961" s="46">
        <v>40</v>
      </c>
      <c r="H6961" s="46">
        <v>119</v>
      </c>
      <c r="I6961" s="46">
        <v>37</v>
      </c>
      <c r="J6961" t="s">
        <v>129</v>
      </c>
      <c r="K6961" t="s">
        <v>87</v>
      </c>
      <c r="L6961" s="46">
        <v>4922</v>
      </c>
      <c r="M6961" s="46">
        <v>70</v>
      </c>
      <c r="N6961" s="46">
        <v>68.5</v>
      </c>
      <c r="O6961" s="46">
        <v>119</v>
      </c>
      <c r="P6961" s="46">
        <f t="shared" si="793"/>
        <v>2</v>
      </c>
      <c r="R6961" s="67" t="s">
        <v>2886</v>
      </c>
      <c r="S6961" s="67">
        <f>COUNTIF(Y$2:$Y$100,R6961)</f>
        <v>0</v>
      </c>
      <c r="V6961" s="67">
        <f t="shared" si="797"/>
        <v>0</v>
      </c>
      <c r="X6961"/>
      <c r="Y6961" s="67" t="str">
        <f t="shared" si="791"/>
        <v xml:space="preserve"> </v>
      </c>
      <c r="AB6961" t="s">
        <v>87</v>
      </c>
      <c r="AC6961" s="46">
        <v>4922</v>
      </c>
      <c r="AD6961" s="46">
        <v>70</v>
      </c>
      <c r="AE6961" s="46">
        <v>68.5</v>
      </c>
      <c r="AF6961" s="46">
        <v>119</v>
      </c>
      <c r="AH6961" s="70" t="str">
        <f t="shared" si="794"/>
        <v/>
      </c>
      <c r="AI6961" s="70" t="str">
        <f t="shared" si="795"/>
        <v/>
      </c>
      <c r="AJ6961" s="70" t="str">
        <f t="shared" si="796"/>
        <v>X</v>
      </c>
      <c r="AK6961" s="70" t="str" cm="1">
        <f t="array" ref="AK6961">_xlfn.IFS(AH6961&lt;&gt;"","1",AI6961&lt;&gt;"","2",AJ6961&lt;&gt;"","3")</f>
        <v>3</v>
      </c>
    </row>
    <row r="6962" spans="1:37" x14ac:dyDescent="0.25">
      <c r="A6962" t="s">
        <v>1877</v>
      </c>
      <c r="B6962" t="s">
        <v>1878</v>
      </c>
      <c r="C6962" s="67" t="str">
        <f t="shared" si="792"/>
        <v>Lara Spielmann</v>
      </c>
      <c r="D6962" s="71" t="str" cm="1">
        <f t="array" ref="D6962">_xlfn.IFS(AK6962="1",CONCATENATE(C6962,"Regional"),AK6962="2",CONCATENATE(C6962,"Sectional"),AK6962="3",CONCATENATE(C6962,COUNTIF($C$1:C6962,C6962)))</f>
        <v>Lara Spielmann1</v>
      </c>
      <c r="E6962" s="66">
        <v>45189.333333333336</v>
      </c>
      <c r="F6962" t="s">
        <v>2382</v>
      </c>
      <c r="G6962" s="46">
        <v>40</v>
      </c>
      <c r="H6962" s="46">
        <v>120</v>
      </c>
      <c r="I6962" s="46">
        <v>38</v>
      </c>
      <c r="J6962" t="s">
        <v>129</v>
      </c>
      <c r="K6962" t="s">
        <v>87</v>
      </c>
      <c r="L6962" s="46">
        <v>4922</v>
      </c>
      <c r="M6962" s="46">
        <v>70</v>
      </c>
      <c r="N6962" s="46">
        <v>68.5</v>
      </c>
      <c r="O6962" s="46">
        <v>119</v>
      </c>
      <c r="P6962" s="46">
        <f t="shared" si="793"/>
        <v>2</v>
      </c>
      <c r="R6962" s="67" t="s">
        <v>2893</v>
      </c>
      <c r="S6962" s="67">
        <f>COUNTIF(Y$2:$Y$100,R6962)</f>
        <v>0</v>
      </c>
      <c r="V6962" s="67">
        <f t="shared" si="797"/>
        <v>0</v>
      </c>
      <c r="X6962"/>
      <c r="Y6962" s="67" t="str">
        <f t="shared" si="791"/>
        <v xml:space="preserve"> </v>
      </c>
      <c r="AB6962" t="s">
        <v>87</v>
      </c>
      <c r="AC6962" s="46">
        <v>4922</v>
      </c>
      <c r="AD6962" s="46">
        <v>70</v>
      </c>
      <c r="AE6962" s="46">
        <v>68.5</v>
      </c>
      <c r="AF6962" s="46">
        <v>119</v>
      </c>
      <c r="AH6962" s="70" t="str">
        <f t="shared" si="794"/>
        <v/>
      </c>
      <c r="AI6962" s="70" t="str">
        <f t="shared" si="795"/>
        <v/>
      </c>
      <c r="AJ6962" s="70" t="str">
        <f t="shared" si="796"/>
        <v>X</v>
      </c>
      <c r="AK6962" s="70" t="str" cm="1">
        <f t="array" ref="AK6962">_xlfn.IFS(AH6962&lt;&gt;"","1",AI6962&lt;&gt;"","2",AJ6962&lt;&gt;"","3")</f>
        <v>3</v>
      </c>
    </row>
    <row r="6963" spans="1:37" x14ac:dyDescent="0.25">
      <c r="A6963" t="s">
        <v>624</v>
      </c>
      <c r="B6963" t="s">
        <v>1873</v>
      </c>
      <c r="C6963" s="67" t="str">
        <f t="shared" si="792"/>
        <v>Tattum Groll</v>
      </c>
      <c r="D6963" s="71" t="str" cm="1">
        <f t="array" ref="D6963">_xlfn.IFS(AK6963="1",CONCATENATE(C6963,"Regional"),AK6963="2",CONCATENATE(C6963,"Sectional"),AK6963="3",CONCATENATE(C6963,COUNTIF($C$1:C6963,C6963)))</f>
        <v>Tattum Groll7</v>
      </c>
      <c r="E6963" s="66">
        <v>45189.333333333336</v>
      </c>
      <c r="F6963" t="s">
        <v>2382</v>
      </c>
      <c r="G6963" s="46">
        <v>40</v>
      </c>
      <c r="H6963" s="46">
        <v>139</v>
      </c>
      <c r="I6963" s="46">
        <v>39</v>
      </c>
      <c r="J6963" t="s">
        <v>129</v>
      </c>
      <c r="K6963" t="s">
        <v>87</v>
      </c>
      <c r="L6963" s="46">
        <v>4922</v>
      </c>
      <c r="M6963" s="46">
        <v>70</v>
      </c>
      <c r="N6963" s="46">
        <v>68.5</v>
      </c>
      <c r="O6963" s="46">
        <v>119</v>
      </c>
      <c r="P6963" s="46">
        <f t="shared" si="793"/>
        <v>2</v>
      </c>
      <c r="R6963" s="67" t="s">
        <v>2888</v>
      </c>
      <c r="S6963" s="67">
        <f>COUNTIF(Y$2:$Y$100,R6963)</f>
        <v>0</v>
      </c>
      <c r="V6963" s="67">
        <f t="shared" si="797"/>
        <v>0</v>
      </c>
      <c r="X6963"/>
      <c r="Y6963" s="67" t="str">
        <f t="shared" si="791"/>
        <v xml:space="preserve"> </v>
      </c>
      <c r="AB6963" t="s">
        <v>87</v>
      </c>
      <c r="AC6963" s="46">
        <v>4922</v>
      </c>
      <c r="AD6963" s="46">
        <v>70</v>
      </c>
      <c r="AE6963" s="46">
        <v>68.5</v>
      </c>
      <c r="AF6963" s="46">
        <v>119</v>
      </c>
      <c r="AH6963" s="70" t="str">
        <f t="shared" si="794"/>
        <v/>
      </c>
      <c r="AI6963" s="70" t="str">
        <f t="shared" si="795"/>
        <v/>
      </c>
      <c r="AJ6963" s="70" t="str">
        <f t="shared" si="796"/>
        <v>X</v>
      </c>
      <c r="AK6963" s="70" t="str" cm="1">
        <f t="array" ref="AK6963">_xlfn.IFS(AH6963&lt;&gt;"","1",AI6963&lt;&gt;"","2",AJ6963&lt;&gt;"","3")</f>
        <v>3</v>
      </c>
    </row>
    <row r="6964" spans="1:37" x14ac:dyDescent="0.25">
      <c r="A6964" t="s">
        <v>1879</v>
      </c>
      <c r="B6964" t="s">
        <v>1880</v>
      </c>
      <c r="C6964" s="67" t="str">
        <f t="shared" si="792"/>
        <v>Lillianne Fister</v>
      </c>
      <c r="D6964" s="71" t="str" cm="1">
        <f t="array" ref="D6964">_xlfn.IFS(AK6964="1",CONCATENATE(C6964,"Regional"),AK6964="2",CONCATENATE(C6964,"Sectional"),AK6964="3",CONCATENATE(C6964,COUNTIF($C$1:C6964,C6964)))</f>
        <v>Lillianne Fister4</v>
      </c>
      <c r="E6964" s="66">
        <v>45189.333333333336</v>
      </c>
      <c r="F6964" t="s">
        <v>2382</v>
      </c>
      <c r="G6964" s="46">
        <v>40</v>
      </c>
      <c r="H6964" s="46">
        <v>139</v>
      </c>
      <c r="I6964" s="46">
        <v>39</v>
      </c>
      <c r="J6964" t="s">
        <v>129</v>
      </c>
      <c r="K6964" t="s">
        <v>87</v>
      </c>
      <c r="L6964" s="46">
        <v>4922</v>
      </c>
      <c r="M6964" s="46">
        <v>70</v>
      </c>
      <c r="N6964" s="46">
        <v>68.5</v>
      </c>
      <c r="O6964" s="46">
        <v>119</v>
      </c>
      <c r="P6964" s="46">
        <f t="shared" si="793"/>
        <v>2</v>
      </c>
      <c r="R6964" s="67" t="s">
        <v>2894</v>
      </c>
      <c r="S6964" s="67">
        <f>COUNTIF(Y$2:$Y$100,R6964)</f>
        <v>0</v>
      </c>
      <c r="V6964" s="67">
        <f t="shared" si="797"/>
        <v>0</v>
      </c>
      <c r="X6964"/>
      <c r="Y6964" s="67" t="str">
        <f t="shared" si="791"/>
        <v xml:space="preserve"> </v>
      </c>
      <c r="AB6964" t="s">
        <v>87</v>
      </c>
      <c r="AC6964" s="46">
        <v>4922</v>
      </c>
      <c r="AD6964" s="46">
        <v>70</v>
      </c>
      <c r="AE6964" s="46">
        <v>68.5</v>
      </c>
      <c r="AF6964" s="46">
        <v>119</v>
      </c>
      <c r="AH6964" s="70" t="str">
        <f t="shared" si="794"/>
        <v/>
      </c>
      <c r="AI6964" s="70" t="str">
        <f t="shared" si="795"/>
        <v/>
      </c>
      <c r="AJ6964" s="70" t="str">
        <f t="shared" si="796"/>
        <v>X</v>
      </c>
      <c r="AK6964" s="70" t="str" cm="1">
        <f t="array" ref="AK6964">_xlfn.IFS(AH6964&lt;&gt;"","1",AI6964&lt;&gt;"","2",AJ6964&lt;&gt;"","3")</f>
        <v>3</v>
      </c>
    </row>
    <row r="6965" spans="1:37" x14ac:dyDescent="0.25">
      <c r="A6965" t="s">
        <v>1059</v>
      </c>
      <c r="B6965" t="s">
        <v>959</v>
      </c>
      <c r="C6965" s="67" t="str">
        <f t="shared" si="792"/>
        <v>Macey Reier</v>
      </c>
      <c r="D6965" s="71" t="str" cm="1">
        <f t="array" ref="D6965">_xlfn.IFS(AK6965="1",CONCATENATE(C6965,"Regional"),AK6965="2",CONCATENATE(C6965,"Sectional"),AK6965="3",CONCATENATE(C6965,COUNTIF($C$1:C6965,C6965)))</f>
        <v>Macey Reier10</v>
      </c>
      <c r="E6965" s="66">
        <v>45189.333333333336</v>
      </c>
      <c r="F6965" t="s">
        <v>2454</v>
      </c>
      <c r="G6965" s="46">
        <v>47</v>
      </c>
      <c r="H6965" s="46">
        <v>84</v>
      </c>
      <c r="I6965" s="46">
        <v>1</v>
      </c>
      <c r="J6965" t="s">
        <v>2437</v>
      </c>
      <c r="K6965" t="s">
        <v>83</v>
      </c>
      <c r="L6965" s="46">
        <v>5892</v>
      </c>
      <c r="M6965" s="46">
        <v>70</v>
      </c>
      <c r="N6965" s="46">
        <v>70</v>
      </c>
      <c r="O6965" s="46">
        <v>113</v>
      </c>
      <c r="P6965" s="46">
        <f t="shared" si="793"/>
        <v>2</v>
      </c>
      <c r="R6965" s="67" t="s">
        <v>1543</v>
      </c>
      <c r="S6965" s="67">
        <f>COUNTIF(Y$2:$Y$100,R6965)</f>
        <v>0</v>
      </c>
      <c r="V6965" s="67">
        <f t="shared" si="797"/>
        <v>0</v>
      </c>
      <c r="X6965"/>
      <c r="Y6965" s="67" t="str">
        <f t="shared" si="791"/>
        <v xml:space="preserve"> </v>
      </c>
      <c r="AB6965" t="s">
        <v>83</v>
      </c>
      <c r="AC6965" s="46">
        <v>5892</v>
      </c>
      <c r="AD6965" s="46">
        <v>70</v>
      </c>
      <c r="AE6965" s="46">
        <v>70</v>
      </c>
      <c r="AF6965" s="46">
        <v>113</v>
      </c>
      <c r="AH6965" s="70" t="str">
        <f t="shared" si="794"/>
        <v/>
      </c>
      <c r="AI6965" s="70" t="str">
        <f t="shared" si="795"/>
        <v/>
      </c>
      <c r="AJ6965" s="70" t="str">
        <f t="shared" si="796"/>
        <v>X</v>
      </c>
      <c r="AK6965" s="70" t="str" cm="1">
        <f t="array" ref="AK6965">_xlfn.IFS(AH6965&lt;&gt;"","1",AI6965&lt;&gt;"","2",AJ6965&lt;&gt;"","3")</f>
        <v>3</v>
      </c>
    </row>
    <row r="6966" spans="1:37" x14ac:dyDescent="0.25">
      <c r="A6966" t="s">
        <v>370</v>
      </c>
      <c r="B6966" t="s">
        <v>875</v>
      </c>
      <c r="C6966" s="67" t="str">
        <f t="shared" si="792"/>
        <v>Layla Thompson</v>
      </c>
      <c r="D6966" s="71" t="str" cm="1">
        <f t="array" ref="D6966">_xlfn.IFS(AK6966="1",CONCATENATE(C6966,"Regional"),AK6966="2",CONCATENATE(C6966,"Sectional"),AK6966="3",CONCATENATE(C6966,COUNTIF($C$1:C6966,C6966)))</f>
        <v>Layla Thompson10</v>
      </c>
      <c r="E6966" s="66">
        <v>45189.333333333336</v>
      </c>
      <c r="F6966" t="s">
        <v>2454</v>
      </c>
      <c r="G6966" s="46">
        <v>47</v>
      </c>
      <c r="H6966" s="46">
        <v>85</v>
      </c>
      <c r="I6966" s="46">
        <v>2</v>
      </c>
      <c r="J6966" t="s">
        <v>2437</v>
      </c>
      <c r="K6966" t="s">
        <v>83</v>
      </c>
      <c r="L6966" s="46">
        <v>5892</v>
      </c>
      <c r="M6966" s="46">
        <v>70</v>
      </c>
      <c r="N6966" s="46">
        <v>70</v>
      </c>
      <c r="O6966" s="46">
        <v>113</v>
      </c>
      <c r="P6966" s="46">
        <f t="shared" si="793"/>
        <v>2</v>
      </c>
      <c r="R6966" s="67" t="s">
        <v>1549</v>
      </c>
      <c r="S6966" s="67">
        <f>COUNTIF(Y$2:$Y$100,R6966)</f>
        <v>0</v>
      </c>
      <c r="V6966" s="67">
        <f t="shared" si="797"/>
        <v>0</v>
      </c>
      <c r="X6966"/>
      <c r="Y6966" s="67" t="str">
        <f t="shared" si="791"/>
        <v xml:space="preserve"> </v>
      </c>
      <c r="AB6966" t="s">
        <v>83</v>
      </c>
      <c r="AC6966" s="46">
        <v>5892</v>
      </c>
      <c r="AD6966" s="46">
        <v>70</v>
      </c>
      <c r="AE6966" s="46">
        <v>70</v>
      </c>
      <c r="AF6966" s="46">
        <v>113</v>
      </c>
      <c r="AH6966" s="70" t="str">
        <f t="shared" si="794"/>
        <v/>
      </c>
      <c r="AI6966" s="70" t="str">
        <f t="shared" si="795"/>
        <v/>
      </c>
      <c r="AJ6966" s="70" t="str">
        <f t="shared" si="796"/>
        <v>X</v>
      </c>
      <c r="AK6966" s="70" t="str" cm="1">
        <f t="array" ref="AK6966">_xlfn.IFS(AH6966&lt;&gt;"","1",AI6966&lt;&gt;"","2",AJ6966&lt;&gt;"","3")</f>
        <v>3</v>
      </c>
    </row>
    <row r="6967" spans="1:37" x14ac:dyDescent="0.25">
      <c r="A6967" t="s">
        <v>1057</v>
      </c>
      <c r="B6967" t="s">
        <v>1058</v>
      </c>
      <c r="C6967" s="67" t="str">
        <f t="shared" si="792"/>
        <v>Tara Eckes</v>
      </c>
      <c r="D6967" s="71" t="str" cm="1">
        <f t="array" ref="D6967">_xlfn.IFS(AK6967="1",CONCATENATE(C6967,"Regional"),AK6967="2",CONCATENATE(C6967,"Sectional"),AK6967="3",CONCATENATE(C6967,COUNTIF($C$1:C6967,C6967)))</f>
        <v>Tara Eckes11</v>
      </c>
      <c r="E6967" s="66">
        <v>45189.333333333336</v>
      </c>
      <c r="F6967" t="s">
        <v>2454</v>
      </c>
      <c r="G6967" s="46">
        <v>47</v>
      </c>
      <c r="H6967" s="46">
        <v>85</v>
      </c>
      <c r="I6967" s="46">
        <v>2</v>
      </c>
      <c r="J6967" t="s">
        <v>2437</v>
      </c>
      <c r="K6967" t="s">
        <v>83</v>
      </c>
      <c r="L6967" s="46">
        <v>5892</v>
      </c>
      <c r="M6967" s="46">
        <v>70</v>
      </c>
      <c r="N6967" s="46">
        <v>70</v>
      </c>
      <c r="O6967" s="46">
        <v>113</v>
      </c>
      <c r="P6967" s="46">
        <f t="shared" si="793"/>
        <v>2</v>
      </c>
      <c r="R6967" s="67" t="s">
        <v>1542</v>
      </c>
      <c r="S6967" s="67">
        <f>COUNTIF(Y$2:$Y$100,R6967)</f>
        <v>0</v>
      </c>
      <c r="V6967" s="67">
        <f t="shared" si="797"/>
        <v>0</v>
      </c>
      <c r="X6967"/>
      <c r="Y6967" s="67" t="str">
        <f t="shared" si="791"/>
        <v xml:space="preserve"> </v>
      </c>
      <c r="AB6967" t="s">
        <v>83</v>
      </c>
      <c r="AC6967" s="46">
        <v>5892</v>
      </c>
      <c r="AD6967" s="46">
        <v>70</v>
      </c>
      <c r="AE6967" s="46">
        <v>70</v>
      </c>
      <c r="AF6967" s="46">
        <v>113</v>
      </c>
      <c r="AH6967" s="70" t="str">
        <f t="shared" si="794"/>
        <v/>
      </c>
      <c r="AI6967" s="70" t="str">
        <f t="shared" si="795"/>
        <v/>
      </c>
      <c r="AJ6967" s="70" t="str">
        <f t="shared" si="796"/>
        <v>X</v>
      </c>
      <c r="AK6967" s="70" t="str" cm="1">
        <f t="array" ref="AK6967">_xlfn.IFS(AH6967&lt;&gt;"","1",AI6967&lt;&gt;"","2",AJ6967&lt;&gt;"","3")</f>
        <v>3</v>
      </c>
    </row>
    <row r="6968" spans="1:37" x14ac:dyDescent="0.25">
      <c r="A6968" t="s">
        <v>275</v>
      </c>
      <c r="B6968" t="s">
        <v>891</v>
      </c>
      <c r="C6968" s="67" t="str">
        <f t="shared" si="792"/>
        <v>Brynn Johnson</v>
      </c>
      <c r="D6968" s="71" t="str" cm="1">
        <f t="array" ref="D6968">_xlfn.IFS(AK6968="1",CONCATENATE(C6968,"Regional"),AK6968="2",CONCATENATE(C6968,"Sectional"),AK6968="3",CONCATENATE(C6968,COUNTIF($C$1:C6968,C6968)))</f>
        <v>Brynn Johnson7</v>
      </c>
      <c r="E6968" s="66">
        <v>45189.333333333336</v>
      </c>
      <c r="F6968" t="s">
        <v>2454</v>
      </c>
      <c r="G6968" s="46">
        <v>47</v>
      </c>
      <c r="H6968" s="46">
        <v>86</v>
      </c>
      <c r="I6968" s="46">
        <v>4</v>
      </c>
      <c r="J6968" t="s">
        <v>2437</v>
      </c>
      <c r="K6968" t="s">
        <v>83</v>
      </c>
      <c r="L6968" s="46">
        <v>5892</v>
      </c>
      <c r="M6968" s="46">
        <v>70</v>
      </c>
      <c r="N6968" s="46">
        <v>70</v>
      </c>
      <c r="O6968" s="46">
        <v>113</v>
      </c>
      <c r="P6968" s="46">
        <f t="shared" si="793"/>
        <v>2</v>
      </c>
      <c r="R6968" s="67" t="s">
        <v>1434</v>
      </c>
      <c r="S6968" s="67">
        <f>COUNTIF(Y$2:$Y$100,R6968)</f>
        <v>0</v>
      </c>
      <c r="V6968" s="67">
        <f t="shared" si="797"/>
        <v>0</v>
      </c>
      <c r="X6968"/>
      <c r="Y6968" s="67" t="str">
        <f t="shared" si="791"/>
        <v xml:space="preserve"> </v>
      </c>
      <c r="AB6968" t="s">
        <v>83</v>
      </c>
      <c r="AC6968" s="46">
        <v>5892</v>
      </c>
      <c r="AD6968" s="46">
        <v>70</v>
      </c>
      <c r="AE6968" s="46">
        <v>70</v>
      </c>
      <c r="AF6968" s="46">
        <v>113</v>
      </c>
      <c r="AH6968" s="70" t="str">
        <f t="shared" si="794"/>
        <v/>
      </c>
      <c r="AI6968" s="70" t="str">
        <f t="shared" si="795"/>
        <v/>
      </c>
      <c r="AJ6968" s="70" t="str">
        <f t="shared" si="796"/>
        <v>X</v>
      </c>
      <c r="AK6968" s="70" t="str" cm="1">
        <f t="array" ref="AK6968">_xlfn.IFS(AH6968&lt;&gt;"","1",AI6968&lt;&gt;"","2",AJ6968&lt;&gt;"","3")</f>
        <v>3</v>
      </c>
    </row>
    <row r="6969" spans="1:37" x14ac:dyDescent="0.25">
      <c r="A6969" t="s">
        <v>1067</v>
      </c>
      <c r="B6969" t="s">
        <v>1906</v>
      </c>
      <c r="C6969" s="67" t="str">
        <f t="shared" si="792"/>
        <v>Kenzie Fleck</v>
      </c>
      <c r="D6969" s="71" t="str" cm="1">
        <f t="array" ref="D6969">_xlfn.IFS(AK6969="1",CONCATENATE(C6969,"Regional"),AK6969="2",CONCATENATE(C6969,"Sectional"),AK6969="3",CONCATENATE(C6969,COUNTIF($C$1:C6969,C6969)))</f>
        <v>Kenzie Fleck9</v>
      </c>
      <c r="E6969" s="66">
        <v>45189.333333333336</v>
      </c>
      <c r="F6969" t="s">
        <v>2454</v>
      </c>
      <c r="G6969" s="46">
        <v>47</v>
      </c>
      <c r="H6969" s="46">
        <v>87</v>
      </c>
      <c r="I6969" s="46">
        <v>5</v>
      </c>
      <c r="J6969" t="s">
        <v>2437</v>
      </c>
      <c r="K6969" t="s">
        <v>83</v>
      </c>
      <c r="L6969" s="46">
        <v>5892</v>
      </c>
      <c r="M6969" s="46">
        <v>70</v>
      </c>
      <c r="N6969" s="46">
        <v>70</v>
      </c>
      <c r="O6969" s="46">
        <v>113</v>
      </c>
      <c r="P6969" s="46">
        <f t="shared" si="793"/>
        <v>2</v>
      </c>
      <c r="R6969" s="67" t="s">
        <v>2921</v>
      </c>
      <c r="S6969" s="67">
        <f>COUNTIF(Y$2:$Y$100,R6969)</f>
        <v>0</v>
      </c>
      <c r="V6969" s="67">
        <f t="shared" si="797"/>
        <v>0</v>
      </c>
      <c r="X6969"/>
      <c r="Y6969" s="67" t="str">
        <f t="shared" si="791"/>
        <v xml:space="preserve"> </v>
      </c>
      <c r="AB6969" t="s">
        <v>83</v>
      </c>
      <c r="AC6969" s="46">
        <v>5892</v>
      </c>
      <c r="AD6969" s="46">
        <v>70</v>
      </c>
      <c r="AE6969" s="46">
        <v>70</v>
      </c>
      <c r="AF6969" s="46">
        <v>113</v>
      </c>
      <c r="AH6969" s="70" t="str">
        <f t="shared" si="794"/>
        <v/>
      </c>
      <c r="AI6969" s="70" t="str">
        <f t="shared" si="795"/>
        <v/>
      </c>
      <c r="AJ6969" s="70" t="str">
        <f t="shared" si="796"/>
        <v>X</v>
      </c>
      <c r="AK6969" s="70" t="str" cm="1">
        <f t="array" ref="AK6969">_xlfn.IFS(AH6969&lt;&gt;"","1",AI6969&lt;&gt;"","2",AJ6969&lt;&gt;"","3")</f>
        <v>3</v>
      </c>
    </row>
    <row r="6970" spans="1:37" x14ac:dyDescent="0.25">
      <c r="A6970" t="s">
        <v>1059</v>
      </c>
      <c r="B6970" t="s">
        <v>1062</v>
      </c>
      <c r="C6970" s="67" t="str">
        <f t="shared" si="792"/>
        <v>Alyson Reier</v>
      </c>
      <c r="D6970" s="71" t="str" cm="1">
        <f t="array" ref="D6970">_xlfn.IFS(AK6970="1",CONCATENATE(C6970,"Regional"),AK6970="2",CONCATENATE(C6970,"Sectional"),AK6970="3",CONCATENATE(C6970,COUNTIF($C$1:C6970,C6970)))</f>
        <v>Alyson Reier11</v>
      </c>
      <c r="E6970" s="66">
        <v>45189.333333333336</v>
      </c>
      <c r="F6970" t="s">
        <v>2454</v>
      </c>
      <c r="G6970" s="46">
        <v>47</v>
      </c>
      <c r="H6970" s="46">
        <v>87</v>
      </c>
      <c r="I6970" s="46">
        <v>5</v>
      </c>
      <c r="J6970" t="s">
        <v>2437</v>
      </c>
      <c r="K6970" t="s">
        <v>83</v>
      </c>
      <c r="L6970" s="46">
        <v>5892</v>
      </c>
      <c r="M6970" s="46">
        <v>70</v>
      </c>
      <c r="N6970" s="46">
        <v>70</v>
      </c>
      <c r="O6970" s="46">
        <v>113</v>
      </c>
      <c r="P6970" s="46">
        <f t="shared" si="793"/>
        <v>2</v>
      </c>
      <c r="R6970" s="67" t="s">
        <v>1545</v>
      </c>
      <c r="S6970" s="67">
        <f>COUNTIF(Y$2:$Y$100,R6970)</f>
        <v>0</v>
      </c>
      <c r="V6970" s="67">
        <f t="shared" si="797"/>
        <v>0</v>
      </c>
      <c r="X6970"/>
      <c r="Y6970" s="67" t="str">
        <f t="shared" si="791"/>
        <v xml:space="preserve"> </v>
      </c>
      <c r="AB6970" t="s">
        <v>83</v>
      </c>
      <c r="AC6970" s="46">
        <v>5892</v>
      </c>
      <c r="AD6970" s="46">
        <v>70</v>
      </c>
      <c r="AE6970" s="46">
        <v>70</v>
      </c>
      <c r="AF6970" s="46">
        <v>113</v>
      </c>
      <c r="AH6970" s="70" t="str">
        <f t="shared" si="794"/>
        <v/>
      </c>
      <c r="AI6970" s="70" t="str">
        <f t="shared" si="795"/>
        <v/>
      </c>
      <c r="AJ6970" s="70" t="str">
        <f t="shared" si="796"/>
        <v>X</v>
      </c>
      <c r="AK6970" s="70" t="str" cm="1">
        <f t="array" ref="AK6970">_xlfn.IFS(AH6970&lt;&gt;"","1",AI6970&lt;&gt;"","2",AJ6970&lt;&gt;"","3")</f>
        <v>3</v>
      </c>
    </row>
    <row r="6971" spans="1:37" x14ac:dyDescent="0.25">
      <c r="A6971" t="s">
        <v>1060</v>
      </c>
      <c r="B6971" t="s">
        <v>1061</v>
      </c>
      <c r="C6971" s="67" t="str">
        <f t="shared" si="792"/>
        <v>Michelle Wallin</v>
      </c>
      <c r="D6971" s="71" t="str" cm="1">
        <f t="array" ref="D6971">_xlfn.IFS(AK6971="1",CONCATENATE(C6971,"Regional"),AK6971="2",CONCATENATE(C6971,"Sectional"),AK6971="3",CONCATENATE(C6971,COUNTIF($C$1:C6971,C6971)))</f>
        <v>Michelle Wallin8</v>
      </c>
      <c r="E6971" s="66">
        <v>45189.333333333336</v>
      </c>
      <c r="F6971" t="s">
        <v>2454</v>
      </c>
      <c r="G6971" s="46">
        <v>47</v>
      </c>
      <c r="H6971" s="46">
        <v>90</v>
      </c>
      <c r="I6971" s="46">
        <v>7</v>
      </c>
      <c r="J6971" t="s">
        <v>2437</v>
      </c>
      <c r="K6971" t="s">
        <v>83</v>
      </c>
      <c r="L6971" s="46">
        <v>5892</v>
      </c>
      <c r="M6971" s="46">
        <v>70</v>
      </c>
      <c r="N6971" s="46">
        <v>70</v>
      </c>
      <c r="O6971" s="46">
        <v>113</v>
      </c>
      <c r="P6971" s="46">
        <f t="shared" si="793"/>
        <v>2</v>
      </c>
      <c r="R6971" s="67" t="s">
        <v>1544</v>
      </c>
      <c r="S6971" s="67">
        <f>COUNTIF(Y$2:$Y$100,R6971)</f>
        <v>0</v>
      </c>
      <c r="V6971" s="67">
        <f t="shared" si="797"/>
        <v>0</v>
      </c>
      <c r="X6971"/>
      <c r="Y6971" s="67" t="str">
        <f t="shared" si="791"/>
        <v xml:space="preserve"> </v>
      </c>
      <c r="AB6971" t="s">
        <v>83</v>
      </c>
      <c r="AC6971" s="46">
        <v>5892</v>
      </c>
      <c r="AD6971" s="46">
        <v>70</v>
      </c>
      <c r="AE6971" s="46">
        <v>70</v>
      </c>
      <c r="AF6971" s="46">
        <v>113</v>
      </c>
      <c r="AH6971" s="70" t="str">
        <f t="shared" si="794"/>
        <v/>
      </c>
      <c r="AI6971" s="70" t="str">
        <f t="shared" si="795"/>
        <v/>
      </c>
      <c r="AJ6971" s="70" t="str">
        <f t="shared" si="796"/>
        <v>X</v>
      </c>
      <c r="AK6971" s="70" t="str" cm="1">
        <f t="array" ref="AK6971">_xlfn.IFS(AH6971&lt;&gt;"","1",AI6971&lt;&gt;"","2",AJ6971&lt;&gt;"","3")</f>
        <v>3</v>
      </c>
    </row>
    <row r="6972" spans="1:37" x14ac:dyDescent="0.25">
      <c r="A6972" t="s">
        <v>3404</v>
      </c>
      <c r="B6972" t="s">
        <v>1074</v>
      </c>
      <c r="C6972" s="67" t="str">
        <f t="shared" si="792"/>
        <v>Wren Candler</v>
      </c>
      <c r="D6972" s="71" t="str" cm="1">
        <f t="array" ref="D6972">_xlfn.IFS(AK6972="1",CONCATENATE(C6972,"Regional"),AK6972="2",CONCATENATE(C6972,"Sectional"),AK6972="3",CONCATENATE(C6972,COUNTIF($C$1:C6972,C6972)))</f>
        <v>Wren Candler12</v>
      </c>
      <c r="E6972" s="66">
        <v>45189.333333333336</v>
      </c>
      <c r="F6972" t="s">
        <v>2454</v>
      </c>
      <c r="G6972" s="46">
        <v>47</v>
      </c>
      <c r="H6972" s="46">
        <v>91</v>
      </c>
      <c r="I6972" s="46">
        <v>8</v>
      </c>
      <c r="J6972" t="s">
        <v>2437</v>
      </c>
      <c r="K6972" t="s">
        <v>83</v>
      </c>
      <c r="L6972" s="46">
        <v>5892</v>
      </c>
      <c r="M6972" s="46">
        <v>70</v>
      </c>
      <c r="N6972" s="46">
        <v>70</v>
      </c>
      <c r="O6972" s="46">
        <v>113</v>
      </c>
      <c r="P6972" s="46">
        <f t="shared" si="793"/>
        <v>2</v>
      </c>
      <c r="R6972" s="67" t="s">
        <v>3546</v>
      </c>
      <c r="S6972" s="67">
        <f>COUNTIF(Y$2:$Y$100,R6972)</f>
        <v>0</v>
      </c>
      <c r="V6972" s="67">
        <f t="shared" si="797"/>
        <v>0</v>
      </c>
      <c r="X6972"/>
      <c r="Y6972" s="67" t="str">
        <f t="shared" si="791"/>
        <v xml:space="preserve"> </v>
      </c>
      <c r="AB6972" t="s">
        <v>83</v>
      </c>
      <c r="AC6972" s="46">
        <v>5892</v>
      </c>
      <c r="AD6972" s="46">
        <v>70</v>
      </c>
      <c r="AE6972" s="46">
        <v>70</v>
      </c>
      <c r="AF6972" s="46">
        <v>113</v>
      </c>
      <c r="AH6972" s="70" t="str">
        <f t="shared" si="794"/>
        <v/>
      </c>
      <c r="AI6972" s="70" t="str">
        <f t="shared" si="795"/>
        <v/>
      </c>
      <c r="AJ6972" s="70" t="str">
        <f t="shared" si="796"/>
        <v>X</v>
      </c>
      <c r="AK6972" s="70" t="str" cm="1">
        <f t="array" ref="AK6972">_xlfn.IFS(AH6972&lt;&gt;"","1",AI6972&lt;&gt;"","2",AJ6972&lt;&gt;"","3")</f>
        <v>3</v>
      </c>
    </row>
    <row r="6973" spans="1:37" x14ac:dyDescent="0.25">
      <c r="A6973" t="s">
        <v>1063</v>
      </c>
      <c r="B6973" t="s">
        <v>277</v>
      </c>
      <c r="C6973" s="67" t="str">
        <f t="shared" si="792"/>
        <v>Peyton Zipperer</v>
      </c>
      <c r="D6973" s="71" t="str" cm="1">
        <f t="array" ref="D6973">_xlfn.IFS(AK6973="1",CONCATENATE(C6973,"Regional"),AK6973="2",CONCATENATE(C6973,"Sectional"),AK6973="3",CONCATENATE(C6973,COUNTIF($C$1:C6973,C6973)))</f>
        <v>Peyton Zipperer13</v>
      </c>
      <c r="E6973" s="66">
        <v>45189.333333333336</v>
      </c>
      <c r="F6973" t="s">
        <v>2454</v>
      </c>
      <c r="G6973" s="46">
        <v>47</v>
      </c>
      <c r="H6973" s="46">
        <v>91</v>
      </c>
      <c r="I6973" s="46">
        <v>8</v>
      </c>
      <c r="J6973" t="s">
        <v>2437</v>
      </c>
      <c r="K6973" t="s">
        <v>83</v>
      </c>
      <c r="L6973" s="46">
        <v>5892</v>
      </c>
      <c r="M6973" s="46">
        <v>70</v>
      </c>
      <c r="N6973" s="46">
        <v>70</v>
      </c>
      <c r="O6973" s="46">
        <v>113</v>
      </c>
      <c r="P6973" s="46">
        <f t="shared" si="793"/>
        <v>2</v>
      </c>
      <c r="R6973" s="67" t="s">
        <v>1546</v>
      </c>
      <c r="S6973" s="67">
        <f>COUNTIF(Y$2:$Y$100,R6973)</f>
        <v>0</v>
      </c>
      <c r="V6973" s="67">
        <f t="shared" si="797"/>
        <v>0</v>
      </c>
      <c r="X6973"/>
      <c r="Y6973" s="67" t="str">
        <f t="shared" si="791"/>
        <v xml:space="preserve"> </v>
      </c>
      <c r="AB6973" t="s">
        <v>83</v>
      </c>
      <c r="AC6973" s="46">
        <v>5892</v>
      </c>
      <c r="AD6973" s="46">
        <v>70</v>
      </c>
      <c r="AE6973" s="46">
        <v>70</v>
      </c>
      <c r="AF6973" s="46">
        <v>113</v>
      </c>
      <c r="AH6973" s="70" t="str">
        <f t="shared" si="794"/>
        <v/>
      </c>
      <c r="AI6973" s="70" t="str">
        <f t="shared" si="795"/>
        <v/>
      </c>
      <c r="AJ6973" s="70" t="str">
        <f t="shared" si="796"/>
        <v>X</v>
      </c>
      <c r="AK6973" s="70" t="str" cm="1">
        <f t="array" ref="AK6973">_xlfn.IFS(AH6973&lt;&gt;"","1",AI6973&lt;&gt;"","2",AJ6973&lt;&gt;"","3")</f>
        <v>3</v>
      </c>
    </row>
    <row r="6974" spans="1:37" x14ac:dyDescent="0.25">
      <c r="A6974" t="s">
        <v>327</v>
      </c>
      <c r="B6974" t="s">
        <v>198</v>
      </c>
      <c r="C6974" s="67" t="str">
        <f t="shared" si="792"/>
        <v>Jordan Olson</v>
      </c>
      <c r="D6974" s="71" t="str" cm="1">
        <f t="array" ref="D6974">_xlfn.IFS(AK6974="1",CONCATENATE(C6974,"Regional"),AK6974="2",CONCATENATE(C6974,"Sectional"),AK6974="3",CONCATENATE(C6974,COUNTIF($C$1:C6974,C6974)))</f>
        <v>Jordan Olson13</v>
      </c>
      <c r="E6974" s="66">
        <v>45189.333333333336</v>
      </c>
      <c r="F6974" t="s">
        <v>2454</v>
      </c>
      <c r="G6974" s="46">
        <v>47</v>
      </c>
      <c r="H6974" s="46">
        <v>91</v>
      </c>
      <c r="I6974" s="46">
        <v>8</v>
      </c>
      <c r="J6974" t="s">
        <v>2437</v>
      </c>
      <c r="K6974" t="s">
        <v>83</v>
      </c>
      <c r="L6974" s="46">
        <v>5892</v>
      </c>
      <c r="M6974" s="46">
        <v>70</v>
      </c>
      <c r="N6974" s="46">
        <v>70</v>
      </c>
      <c r="O6974" s="46">
        <v>113</v>
      </c>
      <c r="P6974" s="46">
        <f t="shared" si="793"/>
        <v>2</v>
      </c>
      <c r="R6974" s="67" t="s">
        <v>1547</v>
      </c>
      <c r="S6974" s="67">
        <f>COUNTIF(Y$2:$Y$100,R6974)</f>
        <v>0</v>
      </c>
      <c r="V6974" s="67">
        <f t="shared" si="797"/>
        <v>0</v>
      </c>
      <c r="X6974"/>
      <c r="Y6974" s="67" t="str">
        <f t="shared" si="791"/>
        <v xml:space="preserve"> </v>
      </c>
      <c r="AB6974" t="s">
        <v>83</v>
      </c>
      <c r="AC6974" s="46">
        <v>5892</v>
      </c>
      <c r="AD6974" s="46">
        <v>70</v>
      </c>
      <c r="AE6974" s="46">
        <v>70</v>
      </c>
      <c r="AF6974" s="46">
        <v>113</v>
      </c>
      <c r="AH6974" s="70" t="str">
        <f t="shared" si="794"/>
        <v/>
      </c>
      <c r="AI6974" s="70" t="str">
        <f t="shared" si="795"/>
        <v/>
      </c>
      <c r="AJ6974" s="70" t="str">
        <f t="shared" si="796"/>
        <v>X</v>
      </c>
      <c r="AK6974" s="70" t="str" cm="1">
        <f t="array" ref="AK6974">_xlfn.IFS(AH6974&lt;&gt;"","1",AI6974&lt;&gt;"","2",AJ6974&lt;&gt;"","3")</f>
        <v>3</v>
      </c>
    </row>
    <row r="6975" spans="1:37" x14ac:dyDescent="0.25">
      <c r="A6975" t="s">
        <v>370</v>
      </c>
      <c r="B6975" t="s">
        <v>187</v>
      </c>
      <c r="C6975" s="67" t="str">
        <f t="shared" si="792"/>
        <v>Ava Thompson</v>
      </c>
      <c r="D6975" s="71" t="str" cm="1">
        <f t="array" ref="D6975">_xlfn.IFS(AK6975="1",CONCATENATE(C6975,"Regional"),AK6975="2",CONCATENATE(C6975,"Sectional"),AK6975="3",CONCATENATE(C6975,COUNTIF($C$1:C6975,C6975)))</f>
        <v>Ava Thompson12</v>
      </c>
      <c r="E6975" s="66">
        <v>45189.333333333336</v>
      </c>
      <c r="F6975" t="s">
        <v>2454</v>
      </c>
      <c r="G6975" s="46">
        <v>47</v>
      </c>
      <c r="H6975" s="46">
        <v>92</v>
      </c>
      <c r="I6975" s="46">
        <v>11</v>
      </c>
      <c r="J6975" t="s">
        <v>2437</v>
      </c>
      <c r="K6975" t="s">
        <v>83</v>
      </c>
      <c r="L6975" s="46">
        <v>5892</v>
      </c>
      <c r="M6975" s="46">
        <v>70</v>
      </c>
      <c r="N6975" s="46">
        <v>70</v>
      </c>
      <c r="O6975" s="46">
        <v>113</v>
      </c>
      <c r="P6975" s="46">
        <f t="shared" si="793"/>
        <v>2</v>
      </c>
      <c r="R6975" s="67" t="s">
        <v>1551</v>
      </c>
      <c r="S6975" s="67">
        <f>COUNTIF(Y$2:$Y$100,R6975)</f>
        <v>0</v>
      </c>
      <c r="V6975" s="67">
        <f t="shared" si="797"/>
        <v>0</v>
      </c>
      <c r="X6975"/>
      <c r="Y6975" s="67" t="str">
        <f t="shared" ref="Y6975:Y7038" si="798">CONCATENATE(W6975," ",X6975)</f>
        <v xml:space="preserve"> </v>
      </c>
      <c r="AB6975" t="s">
        <v>83</v>
      </c>
      <c r="AC6975" s="46">
        <v>5892</v>
      </c>
      <c r="AD6975" s="46">
        <v>70</v>
      </c>
      <c r="AE6975" s="46">
        <v>70</v>
      </c>
      <c r="AF6975" s="46">
        <v>113</v>
      </c>
      <c r="AH6975" s="70" t="str">
        <f t="shared" si="794"/>
        <v/>
      </c>
      <c r="AI6975" s="70" t="str">
        <f t="shared" si="795"/>
        <v/>
      </c>
      <c r="AJ6975" s="70" t="str">
        <f t="shared" si="796"/>
        <v>X</v>
      </c>
      <c r="AK6975" s="70" t="str" cm="1">
        <f t="array" ref="AK6975">_xlfn.IFS(AH6975&lt;&gt;"","1",AI6975&lt;&gt;"","2",AJ6975&lt;&gt;"","3")</f>
        <v>3</v>
      </c>
    </row>
    <row r="6976" spans="1:37" x14ac:dyDescent="0.25">
      <c r="A6976" t="s">
        <v>2030</v>
      </c>
      <c r="B6976" t="s">
        <v>1770</v>
      </c>
      <c r="C6976" s="67" t="str">
        <f t="shared" si="792"/>
        <v>Sadie Horton</v>
      </c>
      <c r="D6976" s="71" t="str" cm="1">
        <f t="array" ref="D6976">_xlfn.IFS(AK6976="1",CONCATENATE(C6976,"Regional"),AK6976="2",CONCATENATE(C6976,"Sectional"),AK6976="3",CONCATENATE(C6976,COUNTIF($C$1:C6976,C6976)))</f>
        <v>Sadie Horton9</v>
      </c>
      <c r="E6976" s="66">
        <v>45189.333333333336</v>
      </c>
      <c r="F6976" t="s">
        <v>2454</v>
      </c>
      <c r="G6976" s="46">
        <v>47</v>
      </c>
      <c r="H6976" s="46">
        <v>94</v>
      </c>
      <c r="I6976" s="46">
        <v>12</v>
      </c>
      <c r="J6976" t="s">
        <v>2437</v>
      </c>
      <c r="K6976" t="s">
        <v>83</v>
      </c>
      <c r="L6976" s="46">
        <v>5892</v>
      </c>
      <c r="M6976" s="46">
        <v>70</v>
      </c>
      <c r="N6976" s="46">
        <v>70</v>
      </c>
      <c r="O6976" s="46">
        <v>113</v>
      </c>
      <c r="P6976" s="46">
        <f t="shared" si="793"/>
        <v>2</v>
      </c>
      <c r="R6976" s="67" t="s">
        <v>3045</v>
      </c>
      <c r="S6976" s="67">
        <f>COUNTIF(Y$2:$Y$100,R6976)</f>
        <v>0</v>
      </c>
      <c r="V6976" s="67">
        <f t="shared" si="797"/>
        <v>0</v>
      </c>
      <c r="X6976"/>
      <c r="Y6976" s="67" t="str">
        <f t="shared" si="798"/>
        <v xml:space="preserve"> </v>
      </c>
      <c r="AB6976" t="s">
        <v>83</v>
      </c>
      <c r="AC6976" s="46">
        <v>5892</v>
      </c>
      <c r="AD6976" s="46">
        <v>70</v>
      </c>
      <c r="AE6976" s="46">
        <v>70</v>
      </c>
      <c r="AF6976" s="46">
        <v>113</v>
      </c>
      <c r="AH6976" s="70" t="str">
        <f t="shared" si="794"/>
        <v/>
      </c>
      <c r="AI6976" s="70" t="str">
        <f t="shared" si="795"/>
        <v/>
      </c>
      <c r="AJ6976" s="70" t="str">
        <f t="shared" si="796"/>
        <v>X</v>
      </c>
      <c r="AK6976" s="70" t="str" cm="1">
        <f t="array" ref="AK6976">_xlfn.IFS(AH6976&lt;&gt;"","1",AI6976&lt;&gt;"","2",AJ6976&lt;&gt;"","3")</f>
        <v>3</v>
      </c>
    </row>
    <row r="6977" spans="1:37" x14ac:dyDescent="0.25">
      <c r="A6977" t="s">
        <v>194</v>
      </c>
      <c r="B6977" t="s">
        <v>1688</v>
      </c>
      <c r="C6977" s="67" t="str">
        <f t="shared" si="792"/>
        <v>Autumn Cooper</v>
      </c>
      <c r="D6977" s="71" t="str" cm="1">
        <f t="array" ref="D6977">_xlfn.IFS(AK6977="1",CONCATENATE(C6977,"Regional"),AK6977="2",CONCATENATE(C6977,"Sectional"),AK6977="3",CONCATENATE(C6977,COUNTIF($C$1:C6977,C6977)))</f>
        <v>Autumn Cooper7</v>
      </c>
      <c r="E6977" s="66">
        <v>45189.333333333336</v>
      </c>
      <c r="F6977" t="s">
        <v>2454</v>
      </c>
      <c r="G6977" s="46">
        <v>47</v>
      </c>
      <c r="H6977" s="46">
        <v>94</v>
      </c>
      <c r="I6977" s="46">
        <v>12</v>
      </c>
      <c r="J6977" t="s">
        <v>2437</v>
      </c>
      <c r="K6977" t="s">
        <v>83</v>
      </c>
      <c r="L6977" s="46">
        <v>5892</v>
      </c>
      <c r="M6977" s="46">
        <v>70</v>
      </c>
      <c r="N6977" s="46">
        <v>70</v>
      </c>
      <c r="O6977" s="46">
        <v>113</v>
      </c>
      <c r="P6977" s="46">
        <f t="shared" si="793"/>
        <v>2</v>
      </c>
      <c r="R6977" s="67" t="s">
        <v>3545</v>
      </c>
      <c r="S6977" s="67">
        <f>COUNTIF(Y$2:$Y$100,R6977)</f>
        <v>0</v>
      </c>
      <c r="V6977" s="67">
        <f t="shared" si="797"/>
        <v>0</v>
      </c>
      <c r="X6977"/>
      <c r="Y6977" s="67" t="str">
        <f t="shared" si="798"/>
        <v xml:space="preserve"> </v>
      </c>
      <c r="AB6977" t="s">
        <v>83</v>
      </c>
      <c r="AC6977" s="46">
        <v>5892</v>
      </c>
      <c r="AD6977" s="46">
        <v>70</v>
      </c>
      <c r="AE6977" s="46">
        <v>70</v>
      </c>
      <c r="AF6977" s="46">
        <v>113</v>
      </c>
      <c r="AH6977" s="70" t="str">
        <f t="shared" si="794"/>
        <v/>
      </c>
      <c r="AI6977" s="70" t="str">
        <f t="shared" si="795"/>
        <v/>
      </c>
      <c r="AJ6977" s="70" t="str">
        <f t="shared" si="796"/>
        <v>X</v>
      </c>
      <c r="AK6977" s="70" t="str" cm="1">
        <f t="array" ref="AK6977">_xlfn.IFS(AH6977&lt;&gt;"","1",AI6977&lt;&gt;"","2",AJ6977&lt;&gt;"","3")</f>
        <v>3</v>
      </c>
    </row>
    <row r="6978" spans="1:37" x14ac:dyDescent="0.25">
      <c r="A6978" t="s">
        <v>1082</v>
      </c>
      <c r="B6978" t="s">
        <v>1898</v>
      </c>
      <c r="C6978" s="67" t="str">
        <f t="shared" ref="C6978:C7041" si="799">CONCATENATE(B6978," ",A6978)</f>
        <v>Micahlee Skjerly</v>
      </c>
      <c r="D6978" s="71" t="str" cm="1">
        <f t="array" ref="D6978">_xlfn.IFS(AK6978="1",CONCATENATE(C6978,"Regional"),AK6978="2",CONCATENATE(C6978,"Sectional"),AK6978="3",CONCATENATE(C6978,COUNTIF($C$1:C6978,C6978)))</f>
        <v>Micahlee Skjerly11</v>
      </c>
      <c r="E6978" s="66">
        <v>45189.333333333336</v>
      </c>
      <c r="F6978" t="s">
        <v>2454</v>
      </c>
      <c r="G6978" s="46">
        <v>47</v>
      </c>
      <c r="H6978" s="46">
        <v>95</v>
      </c>
      <c r="I6978" s="46">
        <v>14</v>
      </c>
      <c r="J6978" t="s">
        <v>2437</v>
      </c>
      <c r="K6978" t="s">
        <v>83</v>
      </c>
      <c r="L6978" s="46">
        <v>5892</v>
      </c>
      <c r="M6978" s="46">
        <v>70</v>
      </c>
      <c r="N6978" s="46">
        <v>70</v>
      </c>
      <c r="O6978" s="46">
        <v>113</v>
      </c>
      <c r="P6978" s="46">
        <f t="shared" ref="P6978:P7041" si="800">IF(L6978&gt;4000,2,1)</f>
        <v>2</v>
      </c>
      <c r="R6978" s="67" t="s">
        <v>2909</v>
      </c>
      <c r="S6978" s="67">
        <f>COUNTIF(Y$2:$Y$100,R6978)</f>
        <v>0</v>
      </c>
      <c r="V6978" s="67">
        <f t="shared" si="797"/>
        <v>0</v>
      </c>
      <c r="X6978"/>
      <c r="Y6978" s="67" t="str">
        <f t="shared" si="798"/>
        <v xml:space="preserve"> </v>
      </c>
      <c r="AB6978" t="s">
        <v>83</v>
      </c>
      <c r="AC6978" s="46">
        <v>5892</v>
      </c>
      <c r="AD6978" s="46">
        <v>70</v>
      </c>
      <c r="AE6978" s="46">
        <v>70</v>
      </c>
      <c r="AF6978" s="46">
        <v>113</v>
      </c>
      <c r="AH6978" s="70" t="str">
        <f t="shared" ref="AH6978:AH7041" si="801">IF(ISNUMBER(SEARCH("regional",$F6978)),$F6978,"")</f>
        <v/>
      </c>
      <c r="AI6978" s="70" t="str">
        <f t="shared" ref="AI6978:AI7041" si="802">IF(ISNUMBER(SEARCH("sectional",$F6978)),$F6978,"")</f>
        <v/>
      </c>
      <c r="AJ6978" s="70" t="str">
        <f t="shared" ref="AJ6978:AJ7041" si="803">IF(AND(AH6978="",AI6978=""),"X","")</f>
        <v>X</v>
      </c>
      <c r="AK6978" s="70" t="str" cm="1">
        <f t="array" ref="AK6978">_xlfn.IFS(AH6978&lt;&gt;"","1",AI6978&lt;&gt;"","2",AJ6978&lt;&gt;"","3")</f>
        <v>3</v>
      </c>
    </row>
    <row r="6979" spans="1:37" x14ac:dyDescent="0.25">
      <c r="A6979" t="s">
        <v>2031</v>
      </c>
      <c r="B6979" t="s">
        <v>1058</v>
      </c>
      <c r="C6979" s="67" t="str">
        <f t="shared" si="799"/>
        <v>Tara Stratton</v>
      </c>
      <c r="D6979" s="71" t="str" cm="1">
        <f t="array" ref="D6979">_xlfn.IFS(AK6979="1",CONCATENATE(C6979,"Regional"),AK6979="2",CONCATENATE(C6979,"Sectional"),AK6979="3",CONCATENATE(C6979,COUNTIF($C$1:C6979,C6979)))</f>
        <v>Tara Stratton6</v>
      </c>
      <c r="E6979" s="66">
        <v>45189.333333333336</v>
      </c>
      <c r="F6979" t="s">
        <v>2454</v>
      </c>
      <c r="G6979" s="46">
        <v>47</v>
      </c>
      <c r="H6979" s="46">
        <v>95</v>
      </c>
      <c r="I6979" s="46">
        <v>14</v>
      </c>
      <c r="J6979" t="s">
        <v>2437</v>
      </c>
      <c r="K6979" t="s">
        <v>83</v>
      </c>
      <c r="L6979" s="46">
        <v>5892</v>
      </c>
      <c r="M6979" s="46">
        <v>70</v>
      </c>
      <c r="N6979" s="46">
        <v>70</v>
      </c>
      <c r="O6979" s="46">
        <v>113</v>
      </c>
      <c r="P6979" s="46">
        <f t="shared" si="800"/>
        <v>2</v>
      </c>
      <c r="R6979" s="67" t="s">
        <v>3046</v>
      </c>
      <c r="S6979" s="67">
        <f>COUNTIF(Y$2:$Y$100,R6979)</f>
        <v>0</v>
      </c>
      <c r="V6979" s="67">
        <f t="shared" si="797"/>
        <v>0</v>
      </c>
      <c r="X6979"/>
      <c r="Y6979" s="67" t="str">
        <f t="shared" si="798"/>
        <v xml:space="preserve"> </v>
      </c>
      <c r="AB6979" t="s">
        <v>83</v>
      </c>
      <c r="AC6979" s="46">
        <v>5892</v>
      </c>
      <c r="AD6979" s="46">
        <v>70</v>
      </c>
      <c r="AE6979" s="46">
        <v>70</v>
      </c>
      <c r="AF6979" s="46">
        <v>113</v>
      </c>
      <c r="AH6979" s="70" t="str">
        <f t="shared" si="801"/>
        <v/>
      </c>
      <c r="AI6979" s="70" t="str">
        <f t="shared" si="802"/>
        <v/>
      </c>
      <c r="AJ6979" s="70" t="str">
        <f t="shared" si="803"/>
        <v>X</v>
      </c>
      <c r="AK6979" s="70" t="str" cm="1">
        <f t="array" ref="AK6979">_xlfn.IFS(AH6979&lt;&gt;"","1",AI6979&lt;&gt;"","2",AJ6979&lt;&gt;"","3")</f>
        <v>3</v>
      </c>
    </row>
    <row r="6980" spans="1:37" x14ac:dyDescent="0.25">
      <c r="A6980" t="s">
        <v>892</v>
      </c>
      <c r="B6980" t="s">
        <v>893</v>
      </c>
      <c r="C6980" s="67" t="str">
        <f t="shared" si="799"/>
        <v>rainah morland</v>
      </c>
      <c r="D6980" s="71" t="str" cm="1">
        <f t="array" ref="D6980">_xlfn.IFS(AK6980="1",CONCATENATE(C6980,"Regional"),AK6980="2",CONCATENATE(C6980,"Sectional"),AK6980="3",CONCATENATE(C6980,COUNTIF($C$1:C6980,C6980)))</f>
        <v>rainah morland8</v>
      </c>
      <c r="E6980" s="66">
        <v>45189.333333333336</v>
      </c>
      <c r="F6980" t="s">
        <v>2454</v>
      </c>
      <c r="G6980" s="46">
        <v>47</v>
      </c>
      <c r="H6980" s="46">
        <v>96</v>
      </c>
      <c r="I6980" s="46">
        <v>16</v>
      </c>
      <c r="J6980" t="s">
        <v>2437</v>
      </c>
      <c r="K6980" t="s">
        <v>83</v>
      </c>
      <c r="L6980" s="46">
        <v>5892</v>
      </c>
      <c r="M6980" s="46">
        <v>70</v>
      </c>
      <c r="N6980" s="46">
        <v>70</v>
      </c>
      <c r="O6980" s="46">
        <v>113</v>
      </c>
      <c r="P6980" s="46">
        <f t="shared" si="800"/>
        <v>2</v>
      </c>
      <c r="R6980" s="67" t="s">
        <v>1435</v>
      </c>
      <c r="S6980" s="67">
        <f>COUNTIF(Y$2:$Y$100,R6980)</f>
        <v>0</v>
      </c>
      <c r="V6980" s="67">
        <f t="shared" si="797"/>
        <v>0</v>
      </c>
      <c r="X6980"/>
      <c r="Y6980" s="67" t="str">
        <f t="shared" si="798"/>
        <v xml:space="preserve"> </v>
      </c>
      <c r="AB6980" t="s">
        <v>83</v>
      </c>
      <c r="AC6980" s="46">
        <v>5892</v>
      </c>
      <c r="AD6980" s="46">
        <v>70</v>
      </c>
      <c r="AE6980" s="46">
        <v>70</v>
      </c>
      <c r="AF6980" s="46">
        <v>113</v>
      </c>
      <c r="AH6980" s="70" t="str">
        <f t="shared" si="801"/>
        <v/>
      </c>
      <c r="AI6980" s="70" t="str">
        <f t="shared" si="802"/>
        <v/>
      </c>
      <c r="AJ6980" s="70" t="str">
        <f t="shared" si="803"/>
        <v>X</v>
      </c>
      <c r="AK6980" s="70" t="str" cm="1">
        <f t="array" ref="AK6980">_xlfn.IFS(AH6980&lt;&gt;"","1",AI6980&lt;&gt;"","2",AJ6980&lt;&gt;"","3")</f>
        <v>3</v>
      </c>
    </row>
    <row r="6981" spans="1:37" x14ac:dyDescent="0.25">
      <c r="A6981" t="s">
        <v>1899</v>
      </c>
      <c r="B6981" t="s">
        <v>1900</v>
      </c>
      <c r="C6981" s="67" t="str">
        <f t="shared" si="799"/>
        <v>Rylin Vruwink</v>
      </c>
      <c r="D6981" s="71" t="str" cm="1">
        <f t="array" ref="D6981">_xlfn.IFS(AK6981="1",CONCATENATE(C6981,"Regional"),AK6981="2",CONCATENATE(C6981,"Sectional"),AK6981="3",CONCATENATE(C6981,COUNTIF($C$1:C6981,C6981)))</f>
        <v>Rylin Vruwink10</v>
      </c>
      <c r="E6981" s="66">
        <v>45189.333333333336</v>
      </c>
      <c r="F6981" t="s">
        <v>2454</v>
      </c>
      <c r="G6981" s="46">
        <v>47</v>
      </c>
      <c r="H6981" s="46">
        <v>96</v>
      </c>
      <c r="I6981" s="46">
        <v>16</v>
      </c>
      <c r="J6981" t="s">
        <v>2437</v>
      </c>
      <c r="K6981" t="s">
        <v>83</v>
      </c>
      <c r="L6981" s="46">
        <v>5892</v>
      </c>
      <c r="M6981" s="46">
        <v>70</v>
      </c>
      <c r="N6981" s="46">
        <v>70</v>
      </c>
      <c r="O6981" s="46">
        <v>113</v>
      </c>
      <c r="P6981" s="46">
        <f t="shared" si="800"/>
        <v>2</v>
      </c>
      <c r="R6981" s="67" t="s">
        <v>2910</v>
      </c>
      <c r="S6981" s="67">
        <f>COUNTIF(Y$2:$Y$100,R6981)</f>
        <v>0</v>
      </c>
      <c r="V6981" s="67">
        <f t="shared" si="797"/>
        <v>0</v>
      </c>
      <c r="X6981"/>
      <c r="Y6981" s="67" t="str">
        <f t="shared" si="798"/>
        <v xml:space="preserve"> </v>
      </c>
      <c r="AB6981" t="s">
        <v>83</v>
      </c>
      <c r="AC6981" s="46">
        <v>5892</v>
      </c>
      <c r="AD6981" s="46">
        <v>70</v>
      </c>
      <c r="AE6981" s="46">
        <v>70</v>
      </c>
      <c r="AF6981" s="46">
        <v>113</v>
      </c>
      <c r="AH6981" s="70" t="str">
        <f t="shared" si="801"/>
        <v/>
      </c>
      <c r="AI6981" s="70" t="str">
        <f t="shared" si="802"/>
        <v/>
      </c>
      <c r="AJ6981" s="70" t="str">
        <f t="shared" si="803"/>
        <v>X</v>
      </c>
      <c r="AK6981" s="70" t="str" cm="1">
        <f t="array" ref="AK6981">_xlfn.IFS(AH6981&lt;&gt;"","1",AI6981&lt;&gt;"","2",AJ6981&lt;&gt;"","3")</f>
        <v>3</v>
      </c>
    </row>
    <row r="6982" spans="1:37" x14ac:dyDescent="0.25">
      <c r="A6982" t="s">
        <v>1069</v>
      </c>
      <c r="B6982" t="s">
        <v>330</v>
      </c>
      <c r="C6982" s="67" t="str">
        <f t="shared" si="799"/>
        <v>Maya Siddiqui</v>
      </c>
      <c r="D6982" s="71" t="str" cm="1">
        <f t="array" ref="D6982">_xlfn.IFS(AK6982="1",CONCATENATE(C6982,"Regional"),AK6982="2",CONCATENATE(C6982,"Sectional"),AK6982="3",CONCATENATE(C6982,COUNTIF($C$1:C6982,C6982)))</f>
        <v>Maya Siddiqui13</v>
      </c>
      <c r="E6982" s="66">
        <v>45189.333333333336</v>
      </c>
      <c r="F6982" t="s">
        <v>2454</v>
      </c>
      <c r="G6982" s="46">
        <v>47</v>
      </c>
      <c r="H6982" s="46">
        <v>96</v>
      </c>
      <c r="I6982" s="46">
        <v>16</v>
      </c>
      <c r="J6982" t="s">
        <v>2437</v>
      </c>
      <c r="K6982" t="s">
        <v>83</v>
      </c>
      <c r="L6982" s="46">
        <v>5892</v>
      </c>
      <c r="M6982" s="46">
        <v>70</v>
      </c>
      <c r="N6982" s="46">
        <v>70</v>
      </c>
      <c r="O6982" s="46">
        <v>113</v>
      </c>
      <c r="P6982" s="46">
        <f t="shared" si="800"/>
        <v>2</v>
      </c>
      <c r="R6982" s="67" t="s">
        <v>1554</v>
      </c>
      <c r="S6982" s="67">
        <f>COUNTIF(Y$2:$Y$100,R6982)</f>
        <v>0</v>
      </c>
      <c r="V6982" s="67">
        <f t="shared" si="797"/>
        <v>0</v>
      </c>
      <c r="X6982"/>
      <c r="Y6982" s="67" t="str">
        <f t="shared" si="798"/>
        <v xml:space="preserve"> </v>
      </c>
      <c r="AB6982" t="s">
        <v>83</v>
      </c>
      <c r="AC6982" s="46">
        <v>5892</v>
      </c>
      <c r="AD6982" s="46">
        <v>70</v>
      </c>
      <c r="AE6982" s="46">
        <v>70</v>
      </c>
      <c r="AF6982" s="46">
        <v>113</v>
      </c>
      <c r="AH6982" s="70" t="str">
        <f t="shared" si="801"/>
        <v/>
      </c>
      <c r="AI6982" s="70" t="str">
        <f t="shared" si="802"/>
        <v/>
      </c>
      <c r="AJ6982" s="70" t="str">
        <f t="shared" si="803"/>
        <v>X</v>
      </c>
      <c r="AK6982" s="70" t="str" cm="1">
        <f t="array" ref="AK6982">_xlfn.IFS(AH6982&lt;&gt;"","1",AI6982&lt;&gt;"","2",AJ6982&lt;&gt;"","3")</f>
        <v>3</v>
      </c>
    </row>
    <row r="6983" spans="1:37" x14ac:dyDescent="0.25">
      <c r="A6983" t="s">
        <v>1909</v>
      </c>
      <c r="B6983" t="s">
        <v>313</v>
      </c>
      <c r="C6983" s="67" t="str">
        <f t="shared" si="799"/>
        <v>Avery Voeltz</v>
      </c>
      <c r="D6983" s="71" t="str" cm="1">
        <f t="array" ref="D6983">_xlfn.IFS(AK6983="1",CONCATENATE(C6983,"Regional"),AK6983="2",CONCATENATE(C6983,"Sectional"),AK6983="3",CONCATENATE(C6983,COUNTIF($C$1:C6983,C6983)))</f>
        <v>Avery Voeltz12</v>
      </c>
      <c r="E6983" s="66">
        <v>45189.333333333336</v>
      </c>
      <c r="F6983" t="s">
        <v>2454</v>
      </c>
      <c r="G6983" s="46">
        <v>47</v>
      </c>
      <c r="H6983" s="46">
        <v>99</v>
      </c>
      <c r="I6983" s="46">
        <v>19</v>
      </c>
      <c r="J6983" t="s">
        <v>2437</v>
      </c>
      <c r="K6983" t="s">
        <v>83</v>
      </c>
      <c r="L6983" s="46">
        <v>5892</v>
      </c>
      <c r="M6983" s="46">
        <v>70</v>
      </c>
      <c r="N6983" s="46">
        <v>70</v>
      </c>
      <c r="O6983" s="46">
        <v>113</v>
      </c>
      <c r="P6983" s="46">
        <f t="shared" si="800"/>
        <v>2</v>
      </c>
      <c r="R6983" s="67" t="s">
        <v>2924</v>
      </c>
      <c r="S6983" s="67">
        <f>COUNTIF(Y$2:$Y$100,R6983)</f>
        <v>0</v>
      </c>
      <c r="V6983" s="67">
        <f t="shared" si="797"/>
        <v>0</v>
      </c>
      <c r="X6983"/>
      <c r="Y6983" s="67" t="str">
        <f t="shared" si="798"/>
        <v xml:space="preserve"> </v>
      </c>
      <c r="AB6983" t="s">
        <v>83</v>
      </c>
      <c r="AC6983" s="46">
        <v>5892</v>
      </c>
      <c r="AD6983" s="46">
        <v>70</v>
      </c>
      <c r="AE6983" s="46">
        <v>70</v>
      </c>
      <c r="AF6983" s="46">
        <v>113</v>
      </c>
      <c r="AH6983" s="70" t="str">
        <f t="shared" si="801"/>
        <v/>
      </c>
      <c r="AI6983" s="70" t="str">
        <f t="shared" si="802"/>
        <v/>
      </c>
      <c r="AJ6983" s="70" t="str">
        <f t="shared" si="803"/>
        <v>X</v>
      </c>
      <c r="AK6983" s="70" t="str" cm="1">
        <f t="array" ref="AK6983">_xlfn.IFS(AH6983&lt;&gt;"","1",AI6983&lt;&gt;"","2",AJ6983&lt;&gt;"","3")</f>
        <v>3</v>
      </c>
    </row>
    <row r="6984" spans="1:37" x14ac:dyDescent="0.25">
      <c r="A6984" t="s">
        <v>1073</v>
      </c>
      <c r="B6984" t="s">
        <v>437</v>
      </c>
      <c r="C6984" s="67" t="str">
        <f t="shared" si="799"/>
        <v>Kelsey Reidy</v>
      </c>
      <c r="D6984" s="71" t="str" cm="1">
        <f t="array" ref="D6984">_xlfn.IFS(AK6984="1",CONCATENATE(C6984,"Regional"),AK6984="2",CONCATENATE(C6984,"Sectional"),AK6984="3",CONCATENATE(C6984,COUNTIF($C$1:C6984,C6984)))</f>
        <v>Kelsey Reidy10</v>
      </c>
      <c r="E6984" s="66">
        <v>45189.333333333336</v>
      </c>
      <c r="F6984" t="s">
        <v>2454</v>
      </c>
      <c r="G6984" s="46">
        <v>47</v>
      </c>
      <c r="H6984" s="46">
        <v>99</v>
      </c>
      <c r="I6984" s="46">
        <v>19</v>
      </c>
      <c r="J6984" t="s">
        <v>2437</v>
      </c>
      <c r="K6984" t="s">
        <v>83</v>
      </c>
      <c r="L6984" s="46">
        <v>5892</v>
      </c>
      <c r="M6984" s="46">
        <v>70</v>
      </c>
      <c r="N6984" s="46">
        <v>70</v>
      </c>
      <c r="O6984" s="46">
        <v>113</v>
      </c>
      <c r="P6984" s="46">
        <f t="shared" si="800"/>
        <v>2</v>
      </c>
      <c r="R6984" s="67" t="s">
        <v>1558</v>
      </c>
      <c r="S6984" s="67">
        <f>COUNTIF(Y$2:$Y$100,R6984)</f>
        <v>0</v>
      </c>
      <c r="V6984" s="67">
        <f t="shared" si="797"/>
        <v>0</v>
      </c>
      <c r="X6984"/>
      <c r="Y6984" s="67" t="str">
        <f t="shared" si="798"/>
        <v xml:space="preserve"> </v>
      </c>
      <c r="AB6984" t="s">
        <v>83</v>
      </c>
      <c r="AC6984" s="46">
        <v>5892</v>
      </c>
      <c r="AD6984" s="46">
        <v>70</v>
      </c>
      <c r="AE6984" s="46">
        <v>70</v>
      </c>
      <c r="AF6984" s="46">
        <v>113</v>
      </c>
      <c r="AH6984" s="70" t="str">
        <f t="shared" si="801"/>
        <v/>
      </c>
      <c r="AI6984" s="70" t="str">
        <f t="shared" si="802"/>
        <v/>
      </c>
      <c r="AJ6984" s="70" t="str">
        <f t="shared" si="803"/>
        <v>X</v>
      </c>
      <c r="AK6984" s="70" t="str" cm="1">
        <f t="array" ref="AK6984">_xlfn.IFS(AH6984&lt;&gt;"","1",AI6984&lt;&gt;"","2",AJ6984&lt;&gt;"","3")</f>
        <v>3</v>
      </c>
    </row>
    <row r="6985" spans="1:37" x14ac:dyDescent="0.25">
      <c r="A6985" t="s">
        <v>894</v>
      </c>
      <c r="B6985" t="s">
        <v>1689</v>
      </c>
      <c r="C6985" s="67" t="str">
        <f t="shared" si="799"/>
        <v>Makaela Reinke</v>
      </c>
      <c r="D6985" s="71" t="str" cm="1">
        <f t="array" ref="D6985">_xlfn.IFS(AK6985="1",CONCATENATE(C6985,"Regional"),AK6985="2",CONCATENATE(C6985,"Sectional"),AK6985="3",CONCATENATE(C6985,COUNTIF($C$1:C6985,C6985)))</f>
        <v>Makaela Reinke7</v>
      </c>
      <c r="E6985" s="66">
        <v>45189.333333333336</v>
      </c>
      <c r="F6985" t="s">
        <v>2454</v>
      </c>
      <c r="G6985" s="46">
        <v>47</v>
      </c>
      <c r="H6985" s="46">
        <v>101</v>
      </c>
      <c r="I6985" s="46">
        <v>21</v>
      </c>
      <c r="J6985" t="s">
        <v>2437</v>
      </c>
      <c r="K6985" t="s">
        <v>83</v>
      </c>
      <c r="L6985" s="46">
        <v>5892</v>
      </c>
      <c r="M6985" s="46">
        <v>70</v>
      </c>
      <c r="N6985" s="46">
        <v>70</v>
      </c>
      <c r="O6985" s="46">
        <v>113</v>
      </c>
      <c r="P6985" s="46">
        <f t="shared" si="800"/>
        <v>2</v>
      </c>
      <c r="R6985" s="67" t="s">
        <v>3047</v>
      </c>
      <c r="S6985" s="67">
        <f>COUNTIF(Y$2:$Y$100,R6985)</f>
        <v>0</v>
      </c>
      <c r="V6985" s="67">
        <f t="shared" si="797"/>
        <v>0</v>
      </c>
      <c r="X6985"/>
      <c r="Y6985" s="67" t="str">
        <f t="shared" si="798"/>
        <v xml:space="preserve"> </v>
      </c>
      <c r="AB6985" t="s">
        <v>83</v>
      </c>
      <c r="AC6985" s="46">
        <v>5892</v>
      </c>
      <c r="AD6985" s="46">
        <v>70</v>
      </c>
      <c r="AE6985" s="46">
        <v>70</v>
      </c>
      <c r="AF6985" s="46">
        <v>113</v>
      </c>
      <c r="AH6985" s="70" t="str">
        <f t="shared" si="801"/>
        <v/>
      </c>
      <c r="AI6985" s="70" t="str">
        <f t="shared" si="802"/>
        <v/>
      </c>
      <c r="AJ6985" s="70" t="str">
        <f t="shared" si="803"/>
        <v>X</v>
      </c>
      <c r="AK6985" s="70" t="str" cm="1">
        <f t="array" ref="AK6985">_xlfn.IFS(AH6985&lt;&gt;"","1",AI6985&lt;&gt;"","2",AJ6985&lt;&gt;"","3")</f>
        <v>3</v>
      </c>
    </row>
    <row r="6986" spans="1:37" x14ac:dyDescent="0.25">
      <c r="A6986" t="s">
        <v>1066</v>
      </c>
      <c r="B6986" t="s">
        <v>362</v>
      </c>
      <c r="C6986" s="67" t="str">
        <f t="shared" si="799"/>
        <v>Emma Haselhuhn</v>
      </c>
      <c r="D6986" s="71" t="str" cm="1">
        <f t="array" ref="D6986">_xlfn.IFS(AK6986="1",CONCATENATE(C6986,"Regional"),AK6986="2",CONCATENATE(C6986,"Sectional"),AK6986="3",CONCATENATE(C6986,COUNTIF($C$1:C6986,C6986)))</f>
        <v>Emma Haselhuhn11</v>
      </c>
      <c r="E6986" s="66">
        <v>45189.333333333336</v>
      </c>
      <c r="F6986" t="s">
        <v>2454</v>
      </c>
      <c r="G6986" s="46">
        <v>47</v>
      </c>
      <c r="H6986" s="46">
        <v>101</v>
      </c>
      <c r="I6986" s="46">
        <v>21</v>
      </c>
      <c r="J6986" t="s">
        <v>2437</v>
      </c>
      <c r="K6986" t="s">
        <v>83</v>
      </c>
      <c r="L6986" s="46">
        <v>5892</v>
      </c>
      <c r="M6986" s="46">
        <v>70</v>
      </c>
      <c r="N6986" s="46">
        <v>70</v>
      </c>
      <c r="O6986" s="46">
        <v>113</v>
      </c>
      <c r="P6986" s="46">
        <f t="shared" si="800"/>
        <v>2</v>
      </c>
      <c r="R6986" s="67" t="s">
        <v>1550</v>
      </c>
      <c r="S6986" s="67">
        <f>COUNTIF(Y$2:$Y$100,R6986)</f>
        <v>0</v>
      </c>
      <c r="V6986" s="67">
        <f t="shared" si="797"/>
        <v>0</v>
      </c>
      <c r="X6986"/>
      <c r="Y6986" s="67" t="str">
        <f t="shared" si="798"/>
        <v xml:space="preserve"> </v>
      </c>
      <c r="AB6986" t="s">
        <v>83</v>
      </c>
      <c r="AC6986" s="46">
        <v>5892</v>
      </c>
      <c r="AD6986" s="46">
        <v>70</v>
      </c>
      <c r="AE6986" s="46">
        <v>70</v>
      </c>
      <c r="AF6986" s="46">
        <v>113</v>
      </c>
      <c r="AH6986" s="70" t="str">
        <f t="shared" si="801"/>
        <v/>
      </c>
      <c r="AI6986" s="70" t="str">
        <f t="shared" si="802"/>
        <v/>
      </c>
      <c r="AJ6986" s="70" t="str">
        <f t="shared" si="803"/>
        <v>X</v>
      </c>
      <c r="AK6986" s="70" t="str" cm="1">
        <f t="array" ref="AK6986">_xlfn.IFS(AH6986&lt;&gt;"","1",AI6986&lt;&gt;"","2",AJ6986&lt;&gt;"","3")</f>
        <v>3</v>
      </c>
    </row>
    <row r="6987" spans="1:37" x14ac:dyDescent="0.25">
      <c r="A6987" t="s">
        <v>1064</v>
      </c>
      <c r="B6987" t="s">
        <v>1065</v>
      </c>
      <c r="C6987" s="67" t="str">
        <f t="shared" si="799"/>
        <v>Sofia Bonicatto</v>
      </c>
      <c r="D6987" s="71" t="str" cm="1">
        <f t="array" ref="D6987">_xlfn.IFS(AK6987="1",CONCATENATE(C6987,"Regional"),AK6987="2",CONCATENATE(C6987,"Sectional"),AK6987="3",CONCATENATE(C6987,COUNTIF($C$1:C6987,C6987)))</f>
        <v>Sofia Bonicatto10</v>
      </c>
      <c r="E6987" s="66">
        <v>45189.333333333336</v>
      </c>
      <c r="F6987" t="s">
        <v>2454</v>
      </c>
      <c r="G6987" s="46">
        <v>47</v>
      </c>
      <c r="H6987" s="46">
        <v>101</v>
      </c>
      <c r="I6987" s="46">
        <v>21</v>
      </c>
      <c r="J6987" t="s">
        <v>2437</v>
      </c>
      <c r="K6987" t="s">
        <v>83</v>
      </c>
      <c r="L6987" s="46">
        <v>5892</v>
      </c>
      <c r="M6987" s="46">
        <v>70</v>
      </c>
      <c r="N6987" s="46">
        <v>70</v>
      </c>
      <c r="O6987" s="46">
        <v>113</v>
      </c>
      <c r="P6987" s="46">
        <f t="shared" si="800"/>
        <v>2</v>
      </c>
      <c r="R6987" s="67" t="s">
        <v>1548</v>
      </c>
      <c r="S6987" s="67">
        <f>COUNTIF(Y$2:$Y$100,R6987)</f>
        <v>0</v>
      </c>
      <c r="V6987" s="67">
        <f t="shared" si="797"/>
        <v>0</v>
      </c>
      <c r="X6987"/>
      <c r="Y6987" s="67" t="str">
        <f t="shared" si="798"/>
        <v xml:space="preserve"> </v>
      </c>
      <c r="AB6987" t="s">
        <v>83</v>
      </c>
      <c r="AC6987" s="46">
        <v>5892</v>
      </c>
      <c r="AD6987" s="46">
        <v>70</v>
      </c>
      <c r="AE6987" s="46">
        <v>70</v>
      </c>
      <c r="AF6987" s="46">
        <v>113</v>
      </c>
      <c r="AH6987" s="70" t="str">
        <f t="shared" si="801"/>
        <v/>
      </c>
      <c r="AI6987" s="70" t="str">
        <f t="shared" si="802"/>
        <v/>
      </c>
      <c r="AJ6987" s="70" t="str">
        <f t="shared" si="803"/>
        <v>X</v>
      </c>
      <c r="AK6987" s="70" t="str" cm="1">
        <f t="array" ref="AK6987">_xlfn.IFS(AH6987&lt;&gt;"","1",AI6987&lt;&gt;"","2",AJ6987&lt;&gt;"","3")</f>
        <v>3</v>
      </c>
    </row>
    <row r="6988" spans="1:37" x14ac:dyDescent="0.25">
      <c r="A6988" t="s">
        <v>560</v>
      </c>
      <c r="B6988" t="s">
        <v>1077</v>
      </c>
      <c r="C6988" s="67" t="str">
        <f t="shared" si="799"/>
        <v>Brook Colburn</v>
      </c>
      <c r="D6988" s="71" t="str" cm="1">
        <f t="array" ref="D6988">_xlfn.IFS(AK6988="1",CONCATENATE(C6988,"Regional"),AK6988="2",CONCATENATE(C6988,"Sectional"),AK6988="3",CONCATENATE(C6988,COUNTIF($C$1:C6988,C6988)))</f>
        <v>Brook Colburn12</v>
      </c>
      <c r="E6988" s="66">
        <v>45189.333333333336</v>
      </c>
      <c r="F6988" t="s">
        <v>2454</v>
      </c>
      <c r="G6988" s="46">
        <v>47</v>
      </c>
      <c r="H6988" s="46">
        <v>103</v>
      </c>
      <c r="I6988" s="46">
        <v>24</v>
      </c>
      <c r="J6988" t="s">
        <v>2437</v>
      </c>
      <c r="K6988" t="s">
        <v>83</v>
      </c>
      <c r="L6988" s="46">
        <v>5892</v>
      </c>
      <c r="M6988" s="46">
        <v>70</v>
      </c>
      <c r="N6988" s="46">
        <v>70</v>
      </c>
      <c r="O6988" s="46">
        <v>113</v>
      </c>
      <c r="P6988" s="46">
        <f t="shared" si="800"/>
        <v>2</v>
      </c>
      <c r="R6988" s="67" t="s">
        <v>1560</v>
      </c>
      <c r="S6988" s="67">
        <f>COUNTIF(Y$2:$Y$100,R6988)</f>
        <v>0</v>
      </c>
      <c r="V6988" s="67">
        <f t="shared" si="797"/>
        <v>0</v>
      </c>
      <c r="X6988"/>
      <c r="Y6988" s="67" t="str">
        <f t="shared" si="798"/>
        <v xml:space="preserve"> </v>
      </c>
      <c r="AB6988" t="s">
        <v>83</v>
      </c>
      <c r="AC6988" s="46">
        <v>5892</v>
      </c>
      <c r="AD6988" s="46">
        <v>70</v>
      </c>
      <c r="AE6988" s="46">
        <v>70</v>
      </c>
      <c r="AF6988" s="46">
        <v>113</v>
      </c>
      <c r="AH6988" s="70" t="str">
        <f t="shared" si="801"/>
        <v/>
      </c>
      <c r="AI6988" s="70" t="str">
        <f t="shared" si="802"/>
        <v/>
      </c>
      <c r="AJ6988" s="70" t="str">
        <f t="shared" si="803"/>
        <v>X</v>
      </c>
      <c r="AK6988" s="70" t="str" cm="1">
        <f t="array" ref="AK6988">_xlfn.IFS(AH6988&lt;&gt;"","1",AI6988&lt;&gt;"","2",AJ6988&lt;&gt;"","3")</f>
        <v>3</v>
      </c>
    </row>
    <row r="6989" spans="1:37" x14ac:dyDescent="0.25">
      <c r="A6989" t="s">
        <v>1901</v>
      </c>
      <c r="B6989" t="s">
        <v>539</v>
      </c>
      <c r="C6989" s="67" t="str">
        <f t="shared" si="799"/>
        <v>Maggie Cole</v>
      </c>
      <c r="D6989" s="71" t="str" cm="1">
        <f t="array" ref="D6989">_xlfn.IFS(AK6989="1",CONCATENATE(C6989,"Regional"),AK6989="2",CONCATENATE(C6989,"Sectional"),AK6989="3",CONCATENATE(C6989,COUNTIF($C$1:C6989,C6989)))</f>
        <v>Maggie Cole9</v>
      </c>
      <c r="E6989" s="66">
        <v>45189.333333333336</v>
      </c>
      <c r="F6989" t="s">
        <v>2454</v>
      </c>
      <c r="G6989" s="46">
        <v>47</v>
      </c>
      <c r="H6989" s="46">
        <v>105</v>
      </c>
      <c r="I6989" s="46">
        <v>25</v>
      </c>
      <c r="J6989" t="s">
        <v>2437</v>
      </c>
      <c r="K6989" t="s">
        <v>83</v>
      </c>
      <c r="L6989" s="46">
        <v>5892</v>
      </c>
      <c r="M6989" s="46">
        <v>70</v>
      </c>
      <c r="N6989" s="46">
        <v>70</v>
      </c>
      <c r="O6989" s="46">
        <v>113</v>
      </c>
      <c r="P6989" s="46">
        <f t="shared" si="800"/>
        <v>2</v>
      </c>
      <c r="R6989" s="67" t="s">
        <v>2913</v>
      </c>
      <c r="S6989" s="67">
        <f>COUNTIF(Y$2:$Y$100,R6989)</f>
        <v>0</v>
      </c>
      <c r="V6989" s="67">
        <f t="shared" si="797"/>
        <v>0</v>
      </c>
      <c r="X6989"/>
      <c r="Y6989" s="67" t="str">
        <f t="shared" si="798"/>
        <v xml:space="preserve"> </v>
      </c>
      <c r="AB6989" t="s">
        <v>83</v>
      </c>
      <c r="AC6989" s="46">
        <v>5892</v>
      </c>
      <c r="AD6989" s="46">
        <v>70</v>
      </c>
      <c r="AE6989" s="46">
        <v>70</v>
      </c>
      <c r="AF6989" s="46">
        <v>113</v>
      </c>
      <c r="AH6989" s="70" t="str">
        <f t="shared" si="801"/>
        <v/>
      </c>
      <c r="AI6989" s="70" t="str">
        <f t="shared" si="802"/>
        <v/>
      </c>
      <c r="AJ6989" s="70" t="str">
        <f t="shared" si="803"/>
        <v>X</v>
      </c>
      <c r="AK6989" s="70" t="str" cm="1">
        <f t="array" ref="AK6989">_xlfn.IFS(AH6989&lt;&gt;"","1",AI6989&lt;&gt;"","2",AJ6989&lt;&gt;"","3")</f>
        <v>3</v>
      </c>
    </row>
    <row r="6990" spans="1:37" x14ac:dyDescent="0.25">
      <c r="A6990" t="s">
        <v>229</v>
      </c>
      <c r="B6990" t="s">
        <v>210</v>
      </c>
      <c r="C6990" s="67" t="str">
        <f t="shared" si="799"/>
        <v>Alexis Clark</v>
      </c>
      <c r="D6990" s="71" t="str" cm="1">
        <f t="array" ref="D6990">_xlfn.IFS(AK6990="1",CONCATENATE(C6990,"Regional"),AK6990="2",CONCATENATE(C6990,"Sectional"),AK6990="3",CONCATENATE(C6990,COUNTIF($C$1:C6990,C6990)))</f>
        <v>Alexis Clark10</v>
      </c>
      <c r="E6990" s="66">
        <v>45189.333333333336</v>
      </c>
      <c r="F6990" t="s">
        <v>2454</v>
      </c>
      <c r="G6990" s="46">
        <v>47</v>
      </c>
      <c r="H6990" s="46">
        <v>106</v>
      </c>
      <c r="I6990" s="46">
        <v>26</v>
      </c>
      <c r="J6990" t="s">
        <v>2437</v>
      </c>
      <c r="K6990" t="s">
        <v>83</v>
      </c>
      <c r="L6990" s="46">
        <v>5892</v>
      </c>
      <c r="M6990" s="46">
        <v>70</v>
      </c>
      <c r="N6990" s="46">
        <v>70</v>
      </c>
      <c r="O6990" s="46">
        <v>113</v>
      </c>
      <c r="P6990" s="46">
        <f t="shared" si="800"/>
        <v>2</v>
      </c>
      <c r="R6990" s="67" t="s">
        <v>1552</v>
      </c>
      <c r="S6990" s="67">
        <f>COUNTIF(Y$2:$Y$100,R6990)</f>
        <v>0</v>
      </c>
      <c r="V6990" s="67">
        <f t="shared" si="797"/>
        <v>0</v>
      </c>
      <c r="X6990"/>
      <c r="Y6990" s="67" t="str">
        <f t="shared" si="798"/>
        <v xml:space="preserve"> </v>
      </c>
      <c r="AB6990" t="s">
        <v>83</v>
      </c>
      <c r="AC6990" s="46">
        <v>5892</v>
      </c>
      <c r="AD6990" s="46">
        <v>70</v>
      </c>
      <c r="AE6990" s="46">
        <v>70</v>
      </c>
      <c r="AF6990" s="46">
        <v>113</v>
      </c>
      <c r="AH6990" s="70" t="str">
        <f t="shared" si="801"/>
        <v/>
      </c>
      <c r="AI6990" s="70" t="str">
        <f t="shared" si="802"/>
        <v/>
      </c>
      <c r="AJ6990" s="70" t="str">
        <f t="shared" si="803"/>
        <v>X</v>
      </c>
      <c r="AK6990" s="70" t="str" cm="1">
        <f t="array" ref="AK6990">_xlfn.IFS(AH6990&lt;&gt;"","1",AI6990&lt;&gt;"","2",AJ6990&lt;&gt;"","3")</f>
        <v>3</v>
      </c>
    </row>
    <row r="6991" spans="1:37" x14ac:dyDescent="0.25">
      <c r="A6991" t="s">
        <v>1015</v>
      </c>
      <c r="B6991" t="s">
        <v>548</v>
      </c>
      <c r="C6991" s="67" t="str">
        <f t="shared" si="799"/>
        <v>Alexandra Lehman</v>
      </c>
      <c r="D6991" s="71" t="str" cm="1">
        <f t="array" ref="D6991">_xlfn.IFS(AK6991="1",CONCATENATE(C6991,"Regional"),AK6991="2",CONCATENATE(C6991,"Sectional"),AK6991="3",CONCATENATE(C6991,COUNTIF($C$1:C6991,C6991)))</f>
        <v>Alexandra Lehman9</v>
      </c>
      <c r="E6991" s="66">
        <v>45189.333333333336</v>
      </c>
      <c r="F6991" t="s">
        <v>2454</v>
      </c>
      <c r="G6991" s="46">
        <v>47</v>
      </c>
      <c r="H6991" s="46">
        <v>106</v>
      </c>
      <c r="I6991" s="46">
        <v>26</v>
      </c>
      <c r="J6991" t="s">
        <v>2437</v>
      </c>
      <c r="K6991" t="s">
        <v>83</v>
      </c>
      <c r="L6991" s="46">
        <v>5892</v>
      </c>
      <c r="M6991" s="46">
        <v>70</v>
      </c>
      <c r="N6991" s="46">
        <v>70</v>
      </c>
      <c r="O6991" s="46">
        <v>113</v>
      </c>
      <c r="P6991" s="46">
        <f t="shared" si="800"/>
        <v>2</v>
      </c>
      <c r="R6991" s="67" t="s">
        <v>2920</v>
      </c>
      <c r="S6991" s="67">
        <f>COUNTIF(Y$2:$Y$100,R6991)</f>
        <v>0</v>
      </c>
      <c r="V6991" s="67">
        <f t="shared" si="797"/>
        <v>0</v>
      </c>
      <c r="X6991"/>
      <c r="Y6991" s="67" t="str">
        <f t="shared" si="798"/>
        <v xml:space="preserve"> </v>
      </c>
      <c r="AB6991" t="s">
        <v>83</v>
      </c>
      <c r="AC6991" s="46">
        <v>5892</v>
      </c>
      <c r="AD6991" s="46">
        <v>70</v>
      </c>
      <c r="AE6991" s="46">
        <v>70</v>
      </c>
      <c r="AF6991" s="46">
        <v>113</v>
      </c>
      <c r="AH6991" s="70" t="str">
        <f t="shared" si="801"/>
        <v/>
      </c>
      <c r="AI6991" s="70" t="str">
        <f t="shared" si="802"/>
        <v/>
      </c>
      <c r="AJ6991" s="70" t="str">
        <f t="shared" si="803"/>
        <v>X</v>
      </c>
      <c r="AK6991" s="70" t="str" cm="1">
        <f t="array" ref="AK6991">_xlfn.IFS(AH6991&lt;&gt;"","1",AI6991&lt;&gt;"","2",AJ6991&lt;&gt;"","3")</f>
        <v>3</v>
      </c>
    </row>
    <row r="6992" spans="1:37" x14ac:dyDescent="0.25">
      <c r="A6992" t="s">
        <v>1072</v>
      </c>
      <c r="B6992" t="s">
        <v>458</v>
      </c>
      <c r="C6992" s="67" t="str">
        <f t="shared" si="799"/>
        <v>Lauren Chido</v>
      </c>
      <c r="D6992" s="71" t="str" cm="1">
        <f t="array" ref="D6992">_xlfn.IFS(AK6992="1",CONCATENATE(C6992,"Regional"),AK6992="2",CONCATENATE(C6992,"Sectional"),AK6992="3",CONCATENATE(C6992,COUNTIF($C$1:C6992,C6992)))</f>
        <v>Lauren Chido10</v>
      </c>
      <c r="E6992" s="66">
        <v>45189.333333333336</v>
      </c>
      <c r="F6992" t="s">
        <v>2454</v>
      </c>
      <c r="G6992" s="46">
        <v>47</v>
      </c>
      <c r="H6992" s="46">
        <v>106</v>
      </c>
      <c r="I6992" s="46">
        <v>26</v>
      </c>
      <c r="J6992" t="s">
        <v>2437</v>
      </c>
      <c r="K6992" t="s">
        <v>83</v>
      </c>
      <c r="L6992" s="46">
        <v>5892</v>
      </c>
      <c r="M6992" s="46">
        <v>70</v>
      </c>
      <c r="N6992" s="46">
        <v>70</v>
      </c>
      <c r="O6992" s="46">
        <v>113</v>
      </c>
      <c r="P6992" s="46">
        <f t="shared" si="800"/>
        <v>2</v>
      </c>
      <c r="R6992" s="67" t="s">
        <v>1557</v>
      </c>
      <c r="S6992" s="67">
        <f>COUNTIF(Y$2:$Y$100,R6992)</f>
        <v>0</v>
      </c>
      <c r="V6992" s="67">
        <f t="shared" ref="V6992:V7055" si="804">COUNTIF(R6992:R9619,Y6992)</f>
        <v>0</v>
      </c>
      <c r="X6992"/>
      <c r="Y6992" s="67" t="str">
        <f t="shared" si="798"/>
        <v xml:space="preserve"> </v>
      </c>
      <c r="AB6992" t="s">
        <v>83</v>
      </c>
      <c r="AC6992" s="46">
        <v>5892</v>
      </c>
      <c r="AD6992" s="46">
        <v>70</v>
      </c>
      <c r="AE6992" s="46">
        <v>70</v>
      </c>
      <c r="AF6992" s="46">
        <v>113</v>
      </c>
      <c r="AH6992" s="70" t="str">
        <f t="shared" si="801"/>
        <v/>
      </c>
      <c r="AI6992" s="70" t="str">
        <f t="shared" si="802"/>
        <v/>
      </c>
      <c r="AJ6992" s="70" t="str">
        <f t="shared" si="803"/>
        <v>X</v>
      </c>
      <c r="AK6992" s="70" t="str" cm="1">
        <f t="array" ref="AK6992">_xlfn.IFS(AH6992&lt;&gt;"","1",AI6992&lt;&gt;"","2",AJ6992&lt;&gt;"","3")</f>
        <v>3</v>
      </c>
    </row>
    <row r="6993" spans="1:37" x14ac:dyDescent="0.25">
      <c r="A6993" t="s">
        <v>1068</v>
      </c>
      <c r="B6993" t="s">
        <v>443</v>
      </c>
      <c r="C6993" s="67" t="str">
        <f t="shared" si="799"/>
        <v>Emily Schmid</v>
      </c>
      <c r="D6993" s="71" t="str" cm="1">
        <f t="array" ref="D6993">_xlfn.IFS(AK6993="1",CONCATENATE(C6993,"Regional"),AK6993="2",CONCATENATE(C6993,"Sectional"),AK6993="3",CONCATENATE(C6993,COUNTIF($C$1:C6993,C6993)))</f>
        <v>Emily Schmid13</v>
      </c>
      <c r="E6993" s="66">
        <v>45189.333333333336</v>
      </c>
      <c r="F6993" t="s">
        <v>2454</v>
      </c>
      <c r="G6993" s="46">
        <v>47</v>
      </c>
      <c r="H6993" s="46">
        <v>107</v>
      </c>
      <c r="I6993" s="46">
        <v>29</v>
      </c>
      <c r="J6993" t="s">
        <v>2437</v>
      </c>
      <c r="K6993" t="s">
        <v>83</v>
      </c>
      <c r="L6993" s="46">
        <v>5892</v>
      </c>
      <c r="M6993" s="46">
        <v>70</v>
      </c>
      <c r="N6993" s="46">
        <v>70</v>
      </c>
      <c r="O6993" s="46">
        <v>113</v>
      </c>
      <c r="P6993" s="46">
        <f t="shared" si="800"/>
        <v>2</v>
      </c>
      <c r="R6993" s="67" t="s">
        <v>1553</v>
      </c>
      <c r="S6993" s="67">
        <f>COUNTIF(Y$2:$Y$100,R6993)</f>
        <v>0</v>
      </c>
      <c r="V6993" s="67">
        <f t="shared" si="804"/>
        <v>0</v>
      </c>
      <c r="X6993"/>
      <c r="Y6993" s="67" t="str">
        <f t="shared" si="798"/>
        <v xml:space="preserve"> </v>
      </c>
      <c r="AB6993" t="s">
        <v>83</v>
      </c>
      <c r="AC6993" s="46">
        <v>5892</v>
      </c>
      <c r="AD6993" s="46">
        <v>70</v>
      </c>
      <c r="AE6993" s="46">
        <v>70</v>
      </c>
      <c r="AF6993" s="46">
        <v>113</v>
      </c>
      <c r="AH6993" s="70" t="str">
        <f t="shared" si="801"/>
        <v/>
      </c>
      <c r="AI6993" s="70" t="str">
        <f t="shared" si="802"/>
        <v/>
      </c>
      <c r="AJ6993" s="70" t="str">
        <f t="shared" si="803"/>
        <v>X</v>
      </c>
      <c r="AK6993" s="70" t="str" cm="1">
        <f t="array" ref="AK6993">_xlfn.IFS(AH6993&lt;&gt;"","1",AI6993&lt;&gt;"","2",AJ6993&lt;&gt;"","3")</f>
        <v>3</v>
      </c>
    </row>
    <row r="6994" spans="1:37" x14ac:dyDescent="0.25">
      <c r="A6994" t="s">
        <v>237</v>
      </c>
      <c r="B6994" t="s">
        <v>1617</v>
      </c>
      <c r="C6994" s="67" t="str">
        <f t="shared" si="799"/>
        <v>Reagan Eberhardt</v>
      </c>
      <c r="D6994" s="71" t="str" cm="1">
        <f t="array" ref="D6994">_xlfn.IFS(AK6994="1",CONCATENATE(C6994,"Regional"),AK6994="2",CONCATENATE(C6994,"Sectional"),AK6994="3",CONCATENATE(C6994,COUNTIF($C$1:C6994,C6994)))</f>
        <v>Reagan Eberhardt13</v>
      </c>
      <c r="E6994" s="66">
        <v>45189.333333333336</v>
      </c>
      <c r="F6994" t="s">
        <v>2454</v>
      </c>
      <c r="G6994" s="46">
        <v>47</v>
      </c>
      <c r="H6994" s="46">
        <v>107</v>
      </c>
      <c r="I6994" s="46">
        <v>29</v>
      </c>
      <c r="J6994" t="s">
        <v>2437</v>
      </c>
      <c r="K6994" t="s">
        <v>83</v>
      </c>
      <c r="L6994" s="46">
        <v>5892</v>
      </c>
      <c r="M6994" s="46">
        <v>70</v>
      </c>
      <c r="N6994" s="46">
        <v>70</v>
      </c>
      <c r="O6994" s="46">
        <v>113</v>
      </c>
      <c r="P6994" s="46">
        <f t="shared" si="800"/>
        <v>2</v>
      </c>
      <c r="R6994" s="67" t="s">
        <v>3048</v>
      </c>
      <c r="S6994" s="67">
        <f>COUNTIF(Y$2:$Y$100,R6994)</f>
        <v>0</v>
      </c>
      <c r="V6994" s="67">
        <f t="shared" si="804"/>
        <v>0</v>
      </c>
      <c r="X6994"/>
      <c r="Y6994" s="67" t="str">
        <f t="shared" si="798"/>
        <v xml:space="preserve"> </v>
      </c>
      <c r="AB6994" t="s">
        <v>83</v>
      </c>
      <c r="AC6994" s="46">
        <v>5892</v>
      </c>
      <c r="AD6994" s="46">
        <v>70</v>
      </c>
      <c r="AE6994" s="46">
        <v>70</v>
      </c>
      <c r="AF6994" s="46">
        <v>113</v>
      </c>
      <c r="AH6994" s="70" t="str">
        <f t="shared" si="801"/>
        <v/>
      </c>
      <c r="AI6994" s="70" t="str">
        <f t="shared" si="802"/>
        <v/>
      </c>
      <c r="AJ6994" s="70" t="str">
        <f t="shared" si="803"/>
        <v>X</v>
      </c>
      <c r="AK6994" s="70" t="str" cm="1">
        <f t="array" ref="AK6994">_xlfn.IFS(AH6994&lt;&gt;"","1",AI6994&lt;&gt;"","2",AJ6994&lt;&gt;"","3")</f>
        <v>3</v>
      </c>
    </row>
    <row r="6995" spans="1:37" x14ac:dyDescent="0.25">
      <c r="A6995" t="s">
        <v>1975</v>
      </c>
      <c r="B6995" t="s">
        <v>2032</v>
      </c>
      <c r="C6995" s="67" t="str">
        <f t="shared" si="799"/>
        <v>Lexie Sullivan</v>
      </c>
      <c r="D6995" s="71" t="str" cm="1">
        <f t="array" ref="D6995">_xlfn.IFS(AK6995="1",CONCATENATE(C6995,"Regional"),AK6995="2",CONCATENATE(C6995,"Sectional"),AK6995="3",CONCATENATE(C6995,COUNTIF($C$1:C6995,C6995)))</f>
        <v>Lexie Sullivan10</v>
      </c>
      <c r="E6995" s="66">
        <v>45189.333333333336</v>
      </c>
      <c r="F6995" t="s">
        <v>2454</v>
      </c>
      <c r="G6995" s="46">
        <v>47</v>
      </c>
      <c r="H6995" s="46">
        <v>107</v>
      </c>
      <c r="I6995" s="46">
        <v>29</v>
      </c>
      <c r="J6995" t="s">
        <v>2437</v>
      </c>
      <c r="K6995" t="s">
        <v>83</v>
      </c>
      <c r="L6995" s="46">
        <v>5892</v>
      </c>
      <c r="M6995" s="46">
        <v>70</v>
      </c>
      <c r="N6995" s="46">
        <v>70</v>
      </c>
      <c r="O6995" s="46">
        <v>113</v>
      </c>
      <c r="P6995" s="46">
        <f t="shared" si="800"/>
        <v>2</v>
      </c>
      <c r="R6995" s="67" t="s">
        <v>3049</v>
      </c>
      <c r="S6995" s="67">
        <f>COUNTIF(Y$2:$Y$100,R6995)</f>
        <v>0</v>
      </c>
      <c r="V6995" s="67">
        <f t="shared" si="804"/>
        <v>0</v>
      </c>
      <c r="X6995"/>
      <c r="Y6995" s="67" t="str">
        <f t="shared" si="798"/>
        <v xml:space="preserve"> </v>
      </c>
      <c r="AB6995" t="s">
        <v>83</v>
      </c>
      <c r="AC6995" s="46">
        <v>5892</v>
      </c>
      <c r="AD6995" s="46">
        <v>70</v>
      </c>
      <c r="AE6995" s="46">
        <v>70</v>
      </c>
      <c r="AF6995" s="46">
        <v>113</v>
      </c>
      <c r="AH6995" s="70" t="str">
        <f t="shared" si="801"/>
        <v/>
      </c>
      <c r="AI6995" s="70" t="str">
        <f t="shared" si="802"/>
        <v/>
      </c>
      <c r="AJ6995" s="70" t="str">
        <f t="shared" si="803"/>
        <v>X</v>
      </c>
      <c r="AK6995" s="70" t="str" cm="1">
        <f t="array" ref="AK6995">_xlfn.IFS(AH6995&lt;&gt;"","1",AI6995&lt;&gt;"","2",AJ6995&lt;&gt;"","3")</f>
        <v>3</v>
      </c>
    </row>
    <row r="6996" spans="1:37" x14ac:dyDescent="0.25">
      <c r="A6996" t="s">
        <v>333</v>
      </c>
      <c r="B6996" t="s">
        <v>368</v>
      </c>
      <c r="C6996" s="67" t="str">
        <f t="shared" si="799"/>
        <v>Lexi Peterson</v>
      </c>
      <c r="D6996" s="71" t="str" cm="1">
        <f t="array" ref="D6996">_xlfn.IFS(AK6996="1",CONCATENATE(C6996,"Regional"),AK6996="2",CONCATENATE(C6996,"Sectional"),AK6996="3",CONCATENATE(C6996,COUNTIF($C$1:C6996,C6996)))</f>
        <v>Lexi Peterson11</v>
      </c>
      <c r="E6996" s="66">
        <v>45189.333333333336</v>
      </c>
      <c r="F6996" t="s">
        <v>2454</v>
      </c>
      <c r="G6996" s="46">
        <v>47</v>
      </c>
      <c r="H6996" s="46">
        <v>109</v>
      </c>
      <c r="I6996" s="46">
        <v>32</v>
      </c>
      <c r="J6996" t="s">
        <v>2437</v>
      </c>
      <c r="K6996" t="s">
        <v>83</v>
      </c>
      <c r="L6996" s="46">
        <v>5892</v>
      </c>
      <c r="M6996" s="46">
        <v>70</v>
      </c>
      <c r="N6996" s="46">
        <v>70</v>
      </c>
      <c r="O6996" s="46">
        <v>113</v>
      </c>
      <c r="P6996" s="46">
        <f t="shared" si="800"/>
        <v>2</v>
      </c>
      <c r="R6996" s="67" t="s">
        <v>1563</v>
      </c>
      <c r="S6996" s="67">
        <f>COUNTIF(Y$2:$Y$100,R6996)</f>
        <v>0</v>
      </c>
      <c r="V6996" s="67">
        <f t="shared" si="804"/>
        <v>0</v>
      </c>
      <c r="X6996"/>
      <c r="Y6996" s="67" t="str">
        <f t="shared" si="798"/>
        <v xml:space="preserve"> </v>
      </c>
      <c r="AB6996" t="s">
        <v>83</v>
      </c>
      <c r="AC6996" s="46">
        <v>5892</v>
      </c>
      <c r="AD6996" s="46">
        <v>70</v>
      </c>
      <c r="AE6996" s="46">
        <v>70</v>
      </c>
      <c r="AF6996" s="46">
        <v>113</v>
      </c>
      <c r="AH6996" s="70" t="str">
        <f t="shared" si="801"/>
        <v/>
      </c>
      <c r="AI6996" s="70" t="str">
        <f t="shared" si="802"/>
        <v/>
      </c>
      <c r="AJ6996" s="70" t="str">
        <f t="shared" si="803"/>
        <v>X</v>
      </c>
      <c r="AK6996" s="70" t="str" cm="1">
        <f t="array" ref="AK6996">_xlfn.IFS(AH6996&lt;&gt;"","1",AI6996&lt;&gt;"","2",AJ6996&lt;&gt;"","3")</f>
        <v>3</v>
      </c>
    </row>
    <row r="6997" spans="1:37" x14ac:dyDescent="0.25">
      <c r="A6997" t="s">
        <v>1904</v>
      </c>
      <c r="B6997" t="s">
        <v>1772</v>
      </c>
      <c r="C6997" s="67" t="str">
        <f t="shared" si="799"/>
        <v>Abbey Blechinger</v>
      </c>
      <c r="D6997" s="71" t="str" cm="1">
        <f t="array" ref="D6997">_xlfn.IFS(AK6997="1",CONCATENATE(C6997,"Regional"),AK6997="2",CONCATENATE(C6997,"Sectional"),AK6997="3",CONCATENATE(C6997,COUNTIF($C$1:C6997,C6997)))</f>
        <v>Abbey Blechinger13</v>
      </c>
      <c r="E6997" s="66">
        <v>45189.333333333336</v>
      </c>
      <c r="F6997" t="s">
        <v>2454</v>
      </c>
      <c r="G6997" s="46">
        <v>47</v>
      </c>
      <c r="H6997" s="46">
        <v>109</v>
      </c>
      <c r="I6997" s="46">
        <v>32</v>
      </c>
      <c r="J6997" t="s">
        <v>2437</v>
      </c>
      <c r="K6997" t="s">
        <v>83</v>
      </c>
      <c r="L6997" s="46">
        <v>5892</v>
      </c>
      <c r="M6997" s="46">
        <v>70</v>
      </c>
      <c r="N6997" s="46">
        <v>70</v>
      </c>
      <c r="O6997" s="46">
        <v>113</v>
      </c>
      <c r="P6997" s="46">
        <f t="shared" si="800"/>
        <v>2</v>
      </c>
      <c r="R6997" s="67" t="s">
        <v>2918</v>
      </c>
      <c r="S6997" s="67">
        <f>COUNTIF(Y$2:$Y$100,R6997)</f>
        <v>0</v>
      </c>
      <c r="V6997" s="67">
        <f t="shared" si="804"/>
        <v>0</v>
      </c>
      <c r="X6997"/>
      <c r="Y6997" s="67" t="str">
        <f t="shared" si="798"/>
        <v xml:space="preserve"> </v>
      </c>
      <c r="AB6997" t="s">
        <v>83</v>
      </c>
      <c r="AC6997" s="46">
        <v>5892</v>
      </c>
      <c r="AD6997" s="46">
        <v>70</v>
      </c>
      <c r="AE6997" s="46">
        <v>70</v>
      </c>
      <c r="AF6997" s="46">
        <v>113</v>
      </c>
      <c r="AH6997" s="70" t="str">
        <f t="shared" si="801"/>
        <v/>
      </c>
      <c r="AI6997" s="70" t="str">
        <f t="shared" si="802"/>
        <v/>
      </c>
      <c r="AJ6997" s="70" t="str">
        <f t="shared" si="803"/>
        <v>X</v>
      </c>
      <c r="AK6997" s="70" t="str" cm="1">
        <f t="array" ref="AK6997">_xlfn.IFS(AH6997&lt;&gt;"","1",AI6997&lt;&gt;"","2",AJ6997&lt;&gt;"","3")</f>
        <v>3</v>
      </c>
    </row>
    <row r="6998" spans="1:37" x14ac:dyDescent="0.25">
      <c r="A6998" t="s">
        <v>1903</v>
      </c>
      <c r="B6998" t="s">
        <v>684</v>
      </c>
      <c r="C6998" s="67" t="str">
        <f t="shared" si="799"/>
        <v>Savannah Richter</v>
      </c>
      <c r="D6998" s="71" t="str" cm="1">
        <f t="array" ref="D6998">_xlfn.IFS(AK6998="1",CONCATENATE(C6998,"Regional"),AK6998="2",CONCATENATE(C6998,"Sectional"),AK6998="3",CONCATENATE(C6998,COUNTIF($C$1:C6998,C6998)))</f>
        <v>Savannah Richter11</v>
      </c>
      <c r="E6998" s="66">
        <v>45189.333333333336</v>
      </c>
      <c r="F6998" t="s">
        <v>2454</v>
      </c>
      <c r="G6998" s="46">
        <v>47</v>
      </c>
      <c r="H6998" s="46">
        <v>111</v>
      </c>
      <c r="I6998" s="46">
        <v>34</v>
      </c>
      <c r="J6998" t="s">
        <v>2437</v>
      </c>
      <c r="K6998" t="s">
        <v>83</v>
      </c>
      <c r="L6998" s="46">
        <v>5892</v>
      </c>
      <c r="M6998" s="46">
        <v>70</v>
      </c>
      <c r="N6998" s="46">
        <v>70</v>
      </c>
      <c r="O6998" s="46">
        <v>113</v>
      </c>
      <c r="P6998" s="46">
        <f t="shared" si="800"/>
        <v>2</v>
      </c>
      <c r="R6998" s="67" t="s">
        <v>2917</v>
      </c>
      <c r="S6998" s="67">
        <f>COUNTIF(Y$2:$Y$100,R6998)</f>
        <v>0</v>
      </c>
      <c r="V6998" s="67">
        <f t="shared" si="804"/>
        <v>0</v>
      </c>
      <c r="X6998"/>
      <c r="Y6998" s="67" t="str">
        <f t="shared" si="798"/>
        <v xml:space="preserve"> </v>
      </c>
      <c r="AB6998" t="s">
        <v>83</v>
      </c>
      <c r="AC6998" s="46">
        <v>5892</v>
      </c>
      <c r="AD6998" s="46">
        <v>70</v>
      </c>
      <c r="AE6998" s="46">
        <v>70</v>
      </c>
      <c r="AF6998" s="46">
        <v>113</v>
      </c>
      <c r="AH6998" s="70" t="str">
        <f t="shared" si="801"/>
        <v/>
      </c>
      <c r="AI6998" s="70" t="str">
        <f t="shared" si="802"/>
        <v/>
      </c>
      <c r="AJ6998" s="70" t="str">
        <f t="shared" si="803"/>
        <v>X</v>
      </c>
      <c r="AK6998" s="70" t="str" cm="1">
        <f t="array" ref="AK6998">_xlfn.IFS(AH6998&lt;&gt;"","1",AI6998&lt;&gt;"","2",AJ6998&lt;&gt;"","3")</f>
        <v>3</v>
      </c>
    </row>
    <row r="6999" spans="1:37" x14ac:dyDescent="0.25">
      <c r="A6999" t="s">
        <v>1070</v>
      </c>
      <c r="B6999" t="s">
        <v>764</v>
      </c>
      <c r="C6999" s="67" t="str">
        <f t="shared" si="799"/>
        <v>Anneke Hoegen</v>
      </c>
      <c r="D6999" s="71" t="str" cm="1">
        <f t="array" ref="D6999">_xlfn.IFS(AK6999="1",CONCATENATE(C6999,"Regional"),AK6999="2",CONCATENATE(C6999,"Sectional"),AK6999="3",CONCATENATE(C6999,COUNTIF($C$1:C6999,C6999)))</f>
        <v>Anneke Hoegen10</v>
      </c>
      <c r="E6999" s="66">
        <v>45189.333333333336</v>
      </c>
      <c r="F6999" t="s">
        <v>2454</v>
      </c>
      <c r="G6999" s="46">
        <v>47</v>
      </c>
      <c r="H6999" s="46">
        <v>111</v>
      </c>
      <c r="I6999" s="46">
        <v>34</v>
      </c>
      <c r="J6999" t="s">
        <v>2437</v>
      </c>
      <c r="K6999" t="s">
        <v>83</v>
      </c>
      <c r="L6999" s="46">
        <v>5892</v>
      </c>
      <c r="M6999" s="46">
        <v>70</v>
      </c>
      <c r="N6999" s="46">
        <v>70</v>
      </c>
      <c r="O6999" s="46">
        <v>113</v>
      </c>
      <c r="P6999" s="46">
        <f t="shared" si="800"/>
        <v>2</v>
      </c>
      <c r="R6999" s="67" t="s">
        <v>1555</v>
      </c>
      <c r="S6999" s="67">
        <f>COUNTIF(Y$2:$Y$100,R6999)</f>
        <v>0</v>
      </c>
      <c r="V6999" s="67">
        <f t="shared" si="804"/>
        <v>0</v>
      </c>
      <c r="X6999"/>
      <c r="Y6999" s="67" t="str">
        <f t="shared" si="798"/>
        <v xml:space="preserve"> </v>
      </c>
      <c r="AB6999" t="s">
        <v>83</v>
      </c>
      <c r="AC6999" s="46">
        <v>5892</v>
      </c>
      <c r="AD6999" s="46">
        <v>70</v>
      </c>
      <c r="AE6999" s="46">
        <v>70</v>
      </c>
      <c r="AF6999" s="46">
        <v>113</v>
      </c>
      <c r="AH6999" s="70" t="str">
        <f t="shared" si="801"/>
        <v/>
      </c>
      <c r="AI6999" s="70" t="str">
        <f t="shared" si="802"/>
        <v/>
      </c>
      <c r="AJ6999" s="70" t="str">
        <f t="shared" si="803"/>
        <v>X</v>
      </c>
      <c r="AK6999" s="70" t="str" cm="1">
        <f t="array" ref="AK6999">_xlfn.IFS(AH6999&lt;&gt;"","1",AI6999&lt;&gt;"","2",AJ6999&lt;&gt;"","3")</f>
        <v>3</v>
      </c>
    </row>
    <row r="7000" spans="1:37" x14ac:dyDescent="0.25">
      <c r="A7000" t="s">
        <v>370</v>
      </c>
      <c r="B7000" t="s">
        <v>362</v>
      </c>
      <c r="C7000" s="67" t="str">
        <f t="shared" si="799"/>
        <v>Emma Thompson</v>
      </c>
      <c r="D7000" s="71" t="str" cm="1">
        <f t="array" ref="D7000">_xlfn.IFS(AK7000="1",CONCATENATE(C7000,"Regional"),AK7000="2",CONCATENATE(C7000,"Sectional"),AK7000="3",CONCATENATE(C7000,COUNTIF($C$1:C7000,C7000)))</f>
        <v>Emma Thompson11</v>
      </c>
      <c r="E7000" s="66">
        <v>45189.333333333336</v>
      </c>
      <c r="F7000" t="s">
        <v>2454</v>
      </c>
      <c r="G7000" s="46">
        <v>47</v>
      </c>
      <c r="H7000" s="46">
        <v>111</v>
      </c>
      <c r="I7000" s="46">
        <v>34</v>
      </c>
      <c r="J7000" t="s">
        <v>2437</v>
      </c>
      <c r="K7000" t="s">
        <v>83</v>
      </c>
      <c r="L7000" s="46">
        <v>5892</v>
      </c>
      <c r="M7000" s="46">
        <v>70</v>
      </c>
      <c r="N7000" s="46">
        <v>70</v>
      </c>
      <c r="O7000" s="46">
        <v>113</v>
      </c>
      <c r="P7000" s="46">
        <f t="shared" si="800"/>
        <v>2</v>
      </c>
      <c r="R7000" s="67" t="s">
        <v>2911</v>
      </c>
      <c r="S7000" s="67">
        <f>COUNTIF(Y$2:$Y$100,R7000)</f>
        <v>0</v>
      </c>
      <c r="V7000" s="67">
        <f t="shared" si="804"/>
        <v>0</v>
      </c>
      <c r="X7000"/>
      <c r="Y7000" s="67" t="str">
        <f t="shared" si="798"/>
        <v xml:space="preserve"> </v>
      </c>
      <c r="AB7000" t="s">
        <v>83</v>
      </c>
      <c r="AC7000" s="46">
        <v>5892</v>
      </c>
      <c r="AD7000" s="46">
        <v>70</v>
      </c>
      <c r="AE7000" s="46">
        <v>70</v>
      </c>
      <c r="AF7000" s="46">
        <v>113</v>
      </c>
      <c r="AH7000" s="70" t="str">
        <f t="shared" si="801"/>
        <v/>
      </c>
      <c r="AI7000" s="70" t="str">
        <f t="shared" si="802"/>
        <v/>
      </c>
      <c r="AJ7000" s="70" t="str">
        <f t="shared" si="803"/>
        <v>X</v>
      </c>
      <c r="AK7000" s="70" t="str" cm="1">
        <f t="array" ref="AK7000">_xlfn.IFS(AH7000&lt;&gt;"","1",AI7000&lt;&gt;"","2",AJ7000&lt;&gt;"","3")</f>
        <v>3</v>
      </c>
    </row>
    <row r="7001" spans="1:37" x14ac:dyDescent="0.25">
      <c r="A7001" t="s">
        <v>1071</v>
      </c>
      <c r="B7001" t="s">
        <v>496</v>
      </c>
      <c r="C7001" s="67" t="str">
        <f t="shared" si="799"/>
        <v>Josie Sawicki</v>
      </c>
      <c r="D7001" s="71" t="str" cm="1">
        <f t="array" ref="D7001">_xlfn.IFS(AK7001="1",CONCATENATE(C7001,"Regional"),AK7001="2",CONCATENATE(C7001,"Sectional"),AK7001="3",CONCATENATE(C7001,COUNTIF($C$1:C7001,C7001)))</f>
        <v>Josie Sawicki9</v>
      </c>
      <c r="E7001" s="66">
        <v>45189.333333333336</v>
      </c>
      <c r="F7001" t="s">
        <v>2454</v>
      </c>
      <c r="G7001" s="46">
        <v>47</v>
      </c>
      <c r="H7001" s="46">
        <v>114</v>
      </c>
      <c r="I7001" s="46">
        <v>37</v>
      </c>
      <c r="J7001" t="s">
        <v>2437</v>
      </c>
      <c r="K7001" t="s">
        <v>83</v>
      </c>
      <c r="L7001" s="46">
        <v>5892</v>
      </c>
      <c r="M7001" s="46">
        <v>70</v>
      </c>
      <c r="N7001" s="46">
        <v>70</v>
      </c>
      <c r="O7001" s="46">
        <v>113</v>
      </c>
      <c r="P7001" s="46">
        <f t="shared" si="800"/>
        <v>2</v>
      </c>
      <c r="R7001" s="67" t="s">
        <v>1556</v>
      </c>
      <c r="S7001" s="67">
        <f>COUNTIF(Y$2:$Y$100,R7001)</f>
        <v>0</v>
      </c>
      <c r="V7001" s="67">
        <f t="shared" si="804"/>
        <v>0</v>
      </c>
      <c r="X7001"/>
      <c r="Y7001" s="67" t="str">
        <f t="shared" si="798"/>
        <v xml:space="preserve"> </v>
      </c>
      <c r="AB7001" t="s">
        <v>83</v>
      </c>
      <c r="AC7001" s="46">
        <v>5892</v>
      </c>
      <c r="AD7001" s="46">
        <v>70</v>
      </c>
      <c r="AE7001" s="46">
        <v>70</v>
      </c>
      <c r="AF7001" s="46">
        <v>113</v>
      </c>
      <c r="AH7001" s="70" t="str">
        <f t="shared" si="801"/>
        <v/>
      </c>
      <c r="AI7001" s="70" t="str">
        <f t="shared" si="802"/>
        <v/>
      </c>
      <c r="AJ7001" s="70" t="str">
        <f t="shared" si="803"/>
        <v>X</v>
      </c>
      <c r="AK7001" s="70" t="str" cm="1">
        <f t="array" ref="AK7001">_xlfn.IFS(AH7001&lt;&gt;"","1",AI7001&lt;&gt;"","2",AJ7001&lt;&gt;"","3")</f>
        <v>3</v>
      </c>
    </row>
    <row r="7002" spans="1:37" x14ac:dyDescent="0.25">
      <c r="A7002" t="s">
        <v>319</v>
      </c>
      <c r="B7002" t="s">
        <v>204</v>
      </c>
      <c r="C7002" s="67" t="str">
        <f t="shared" si="799"/>
        <v>Cameron Mullikin</v>
      </c>
      <c r="D7002" s="71" t="str" cm="1">
        <f t="array" ref="D7002">_xlfn.IFS(AK7002="1",CONCATENATE(C7002,"Regional"),AK7002="2",CONCATENATE(C7002,"Sectional"),AK7002="3",CONCATENATE(C7002,COUNTIF($C$1:C7002,C7002)))</f>
        <v>Cameron Mullikin9</v>
      </c>
      <c r="E7002" s="66">
        <v>45189.333333333336</v>
      </c>
      <c r="F7002" t="s">
        <v>2454</v>
      </c>
      <c r="G7002" s="46">
        <v>47</v>
      </c>
      <c r="H7002" s="46">
        <v>114</v>
      </c>
      <c r="I7002" s="46">
        <v>37</v>
      </c>
      <c r="J7002" t="s">
        <v>2437</v>
      </c>
      <c r="K7002" t="s">
        <v>83</v>
      </c>
      <c r="L7002" s="46">
        <v>5892</v>
      </c>
      <c r="M7002" s="46">
        <v>70</v>
      </c>
      <c r="N7002" s="46">
        <v>70</v>
      </c>
      <c r="O7002" s="46">
        <v>113</v>
      </c>
      <c r="P7002" s="46">
        <f t="shared" si="800"/>
        <v>2</v>
      </c>
      <c r="R7002" s="67" t="s">
        <v>2912</v>
      </c>
      <c r="S7002" s="67">
        <f>COUNTIF(Y$2:$Y$100,R7002)</f>
        <v>0</v>
      </c>
      <c r="V7002" s="67">
        <f t="shared" si="804"/>
        <v>0</v>
      </c>
      <c r="X7002"/>
      <c r="Y7002" s="67" t="str">
        <f t="shared" si="798"/>
        <v xml:space="preserve"> </v>
      </c>
      <c r="AB7002" t="s">
        <v>83</v>
      </c>
      <c r="AC7002" s="46">
        <v>5892</v>
      </c>
      <c r="AD7002" s="46">
        <v>70</v>
      </c>
      <c r="AE7002" s="46">
        <v>70</v>
      </c>
      <c r="AF7002" s="46">
        <v>113</v>
      </c>
      <c r="AH7002" s="70" t="str">
        <f t="shared" si="801"/>
        <v/>
      </c>
      <c r="AI7002" s="70" t="str">
        <f t="shared" si="802"/>
        <v/>
      </c>
      <c r="AJ7002" s="70" t="str">
        <f t="shared" si="803"/>
        <v>X</v>
      </c>
      <c r="AK7002" s="70" t="str" cm="1">
        <f t="array" ref="AK7002">_xlfn.IFS(AH7002&lt;&gt;"","1",AI7002&lt;&gt;"","2",AJ7002&lt;&gt;"","3")</f>
        <v>3</v>
      </c>
    </row>
    <row r="7003" spans="1:37" x14ac:dyDescent="0.25">
      <c r="A7003" t="s">
        <v>1075</v>
      </c>
      <c r="B7003" t="s">
        <v>1076</v>
      </c>
      <c r="C7003" s="67" t="str">
        <f t="shared" si="799"/>
        <v>Katrina Stanger</v>
      </c>
      <c r="D7003" s="71" t="str" cm="1">
        <f t="array" ref="D7003">_xlfn.IFS(AK7003="1",CONCATENATE(C7003,"Regional"),AK7003="2",CONCATENATE(C7003,"Sectional"),AK7003="3",CONCATENATE(C7003,COUNTIF($C$1:C7003,C7003)))</f>
        <v>Katrina Stanger12</v>
      </c>
      <c r="E7003" s="66">
        <v>45189.333333333336</v>
      </c>
      <c r="F7003" t="s">
        <v>2454</v>
      </c>
      <c r="G7003" s="46">
        <v>47</v>
      </c>
      <c r="H7003" s="46">
        <v>115</v>
      </c>
      <c r="I7003" s="46">
        <v>39</v>
      </c>
      <c r="J7003" t="s">
        <v>2437</v>
      </c>
      <c r="K7003" t="s">
        <v>83</v>
      </c>
      <c r="L7003" s="46">
        <v>5892</v>
      </c>
      <c r="M7003" s="46">
        <v>70</v>
      </c>
      <c r="N7003" s="46">
        <v>70</v>
      </c>
      <c r="O7003" s="46">
        <v>113</v>
      </c>
      <c r="P7003" s="46">
        <f t="shared" si="800"/>
        <v>2</v>
      </c>
      <c r="R7003" s="67" t="s">
        <v>1559</v>
      </c>
      <c r="S7003" s="67">
        <f>COUNTIF(Y$2:$Y$100,R7003)</f>
        <v>0</v>
      </c>
      <c r="V7003" s="67">
        <f t="shared" si="804"/>
        <v>0</v>
      </c>
      <c r="X7003"/>
      <c r="Y7003" s="67" t="str">
        <f t="shared" si="798"/>
        <v xml:space="preserve"> </v>
      </c>
      <c r="AB7003" t="s">
        <v>83</v>
      </c>
      <c r="AC7003" s="46">
        <v>5892</v>
      </c>
      <c r="AD7003" s="46">
        <v>70</v>
      </c>
      <c r="AE7003" s="46">
        <v>70</v>
      </c>
      <c r="AF7003" s="46">
        <v>113</v>
      </c>
      <c r="AH7003" s="70" t="str">
        <f t="shared" si="801"/>
        <v/>
      </c>
      <c r="AI7003" s="70" t="str">
        <f t="shared" si="802"/>
        <v/>
      </c>
      <c r="AJ7003" s="70" t="str">
        <f t="shared" si="803"/>
        <v>X</v>
      </c>
      <c r="AK7003" s="70" t="str" cm="1">
        <f t="array" ref="AK7003">_xlfn.IFS(AH7003&lt;&gt;"","1",AI7003&lt;&gt;"","2",AJ7003&lt;&gt;"","3")</f>
        <v>3</v>
      </c>
    </row>
    <row r="7004" spans="1:37" x14ac:dyDescent="0.25">
      <c r="A7004" t="s">
        <v>1782</v>
      </c>
      <c r="B7004" t="s">
        <v>2033</v>
      </c>
      <c r="C7004" s="67" t="str">
        <f t="shared" si="799"/>
        <v>MaKenzie Tahtinen</v>
      </c>
      <c r="D7004" s="71" t="str" cm="1">
        <f t="array" ref="D7004">_xlfn.IFS(AK7004="1",CONCATENATE(C7004,"Regional"),AK7004="2",CONCATENATE(C7004,"Sectional"),AK7004="3",CONCATENATE(C7004,COUNTIF($C$1:C7004,C7004)))</f>
        <v>MaKenzie Tahtinen9</v>
      </c>
      <c r="E7004" s="66">
        <v>45189.333333333336</v>
      </c>
      <c r="F7004" t="s">
        <v>2454</v>
      </c>
      <c r="G7004" s="46">
        <v>47</v>
      </c>
      <c r="H7004" s="46">
        <v>116</v>
      </c>
      <c r="I7004" s="46">
        <v>40</v>
      </c>
      <c r="J7004" t="s">
        <v>2437</v>
      </c>
      <c r="K7004" t="s">
        <v>83</v>
      </c>
      <c r="L7004" s="46">
        <v>5892</v>
      </c>
      <c r="M7004" s="46">
        <v>70</v>
      </c>
      <c r="N7004" s="46">
        <v>70</v>
      </c>
      <c r="O7004" s="46">
        <v>113</v>
      </c>
      <c r="P7004" s="46">
        <f t="shared" si="800"/>
        <v>2</v>
      </c>
      <c r="R7004" s="67" t="s">
        <v>3050</v>
      </c>
      <c r="S7004" s="67">
        <f>COUNTIF(Y$2:$Y$100,R7004)</f>
        <v>0</v>
      </c>
      <c r="V7004" s="67">
        <f t="shared" si="804"/>
        <v>0</v>
      </c>
      <c r="X7004"/>
      <c r="Y7004" s="67" t="str">
        <f t="shared" si="798"/>
        <v xml:space="preserve"> </v>
      </c>
      <c r="AB7004" t="s">
        <v>83</v>
      </c>
      <c r="AC7004" s="46">
        <v>5892</v>
      </c>
      <c r="AD7004" s="46">
        <v>70</v>
      </c>
      <c r="AE7004" s="46">
        <v>70</v>
      </c>
      <c r="AF7004" s="46">
        <v>113</v>
      </c>
      <c r="AH7004" s="70" t="str">
        <f t="shared" si="801"/>
        <v/>
      </c>
      <c r="AI7004" s="70" t="str">
        <f t="shared" si="802"/>
        <v/>
      </c>
      <c r="AJ7004" s="70" t="str">
        <f t="shared" si="803"/>
        <v>X</v>
      </c>
      <c r="AK7004" s="70" t="str" cm="1">
        <f t="array" ref="AK7004">_xlfn.IFS(AH7004&lt;&gt;"","1",AI7004&lt;&gt;"","2",AJ7004&lt;&gt;"","3")</f>
        <v>3</v>
      </c>
    </row>
    <row r="7005" spans="1:37" x14ac:dyDescent="0.25">
      <c r="A7005" t="s">
        <v>3424</v>
      </c>
      <c r="B7005" t="s">
        <v>381</v>
      </c>
      <c r="C7005" s="67" t="str">
        <f t="shared" si="799"/>
        <v>Whitney Rohde</v>
      </c>
      <c r="D7005" s="71" t="str" cm="1">
        <f t="array" ref="D7005">_xlfn.IFS(AK7005="1",CONCATENATE(C7005,"Regional"),AK7005="2",CONCATENATE(C7005,"Sectional"),AK7005="3",CONCATENATE(C7005,COUNTIF($C$1:C7005,C7005)))</f>
        <v>Whitney Rohde8</v>
      </c>
      <c r="E7005" s="66">
        <v>45189.333333333336</v>
      </c>
      <c r="F7005" t="s">
        <v>2454</v>
      </c>
      <c r="G7005" s="46">
        <v>47</v>
      </c>
      <c r="H7005" s="46">
        <v>117</v>
      </c>
      <c r="I7005" s="46">
        <v>41</v>
      </c>
      <c r="J7005" t="s">
        <v>2437</v>
      </c>
      <c r="K7005" t="s">
        <v>83</v>
      </c>
      <c r="L7005" s="46">
        <v>5892</v>
      </c>
      <c r="M7005" s="46">
        <v>70</v>
      </c>
      <c r="N7005" s="46">
        <v>70</v>
      </c>
      <c r="O7005" s="46">
        <v>113</v>
      </c>
      <c r="P7005" s="46">
        <f t="shared" si="800"/>
        <v>2</v>
      </c>
      <c r="R7005" s="67" t="s">
        <v>3612</v>
      </c>
      <c r="S7005" s="67">
        <f>COUNTIF(Y$2:$Y$100,R7005)</f>
        <v>0</v>
      </c>
      <c r="V7005" s="67">
        <f t="shared" si="804"/>
        <v>0</v>
      </c>
      <c r="X7005"/>
      <c r="Y7005" s="67" t="str">
        <f t="shared" si="798"/>
        <v xml:space="preserve"> </v>
      </c>
      <c r="AB7005" t="s">
        <v>83</v>
      </c>
      <c r="AC7005" s="46">
        <v>5892</v>
      </c>
      <c r="AD7005" s="46">
        <v>70</v>
      </c>
      <c r="AE7005" s="46">
        <v>70</v>
      </c>
      <c r="AF7005" s="46">
        <v>113</v>
      </c>
      <c r="AH7005" s="70" t="str">
        <f t="shared" si="801"/>
        <v/>
      </c>
      <c r="AI7005" s="70" t="str">
        <f t="shared" si="802"/>
        <v/>
      </c>
      <c r="AJ7005" s="70" t="str">
        <f t="shared" si="803"/>
        <v>X</v>
      </c>
      <c r="AK7005" s="70" t="str" cm="1">
        <f t="array" ref="AK7005">_xlfn.IFS(AH7005&lt;&gt;"","1",AI7005&lt;&gt;"","2",AJ7005&lt;&gt;"","3")</f>
        <v>3</v>
      </c>
    </row>
    <row r="7006" spans="1:37" x14ac:dyDescent="0.25">
      <c r="A7006" t="s">
        <v>351</v>
      </c>
      <c r="B7006" t="s">
        <v>599</v>
      </c>
      <c r="C7006" s="67" t="str">
        <f t="shared" si="799"/>
        <v>Grace Schmidt</v>
      </c>
      <c r="D7006" s="71" t="str" cm="1">
        <f t="array" ref="D7006">_xlfn.IFS(AK7006="1",CONCATENATE(C7006,"Regional"),AK7006="2",CONCATENATE(C7006,"Sectional"),AK7006="3",CONCATENATE(C7006,COUNTIF($C$1:C7006,C7006)))</f>
        <v>Grace Schmidt13</v>
      </c>
      <c r="E7006" s="66">
        <v>45189.333333333336</v>
      </c>
      <c r="F7006" t="s">
        <v>2454</v>
      </c>
      <c r="G7006" s="46">
        <v>47</v>
      </c>
      <c r="H7006" s="46">
        <v>120</v>
      </c>
      <c r="I7006" s="46">
        <v>42</v>
      </c>
      <c r="J7006" t="s">
        <v>2437</v>
      </c>
      <c r="K7006" t="s">
        <v>83</v>
      </c>
      <c r="L7006" s="46">
        <v>5892</v>
      </c>
      <c r="M7006" s="46">
        <v>70</v>
      </c>
      <c r="N7006" s="46">
        <v>70</v>
      </c>
      <c r="O7006" s="46">
        <v>113</v>
      </c>
      <c r="P7006" s="46">
        <f t="shared" si="800"/>
        <v>2</v>
      </c>
      <c r="R7006" s="67" t="s">
        <v>3051</v>
      </c>
      <c r="S7006" s="67">
        <f>COUNTIF(Y$2:$Y$100,R7006)</f>
        <v>0</v>
      </c>
      <c r="V7006" s="67">
        <f t="shared" si="804"/>
        <v>0</v>
      </c>
      <c r="X7006"/>
      <c r="Y7006" s="67" t="str">
        <f t="shared" si="798"/>
        <v xml:space="preserve"> </v>
      </c>
      <c r="AB7006" t="s">
        <v>83</v>
      </c>
      <c r="AC7006" s="46">
        <v>5892</v>
      </c>
      <c r="AD7006" s="46">
        <v>70</v>
      </c>
      <c r="AE7006" s="46">
        <v>70</v>
      </c>
      <c r="AF7006" s="46">
        <v>113</v>
      </c>
      <c r="AH7006" s="70" t="str">
        <f t="shared" si="801"/>
        <v/>
      </c>
      <c r="AI7006" s="70" t="str">
        <f t="shared" si="802"/>
        <v/>
      </c>
      <c r="AJ7006" s="70" t="str">
        <f t="shared" si="803"/>
        <v>X</v>
      </c>
      <c r="AK7006" s="70" t="str" cm="1">
        <f t="array" ref="AK7006">_xlfn.IFS(AH7006&lt;&gt;"","1",AI7006&lt;&gt;"","2",AJ7006&lt;&gt;"","3")</f>
        <v>3</v>
      </c>
    </row>
    <row r="7007" spans="1:37" x14ac:dyDescent="0.25">
      <c r="A7007" t="s">
        <v>1907</v>
      </c>
      <c r="B7007" t="s">
        <v>277</v>
      </c>
      <c r="C7007" s="67" t="str">
        <f t="shared" si="799"/>
        <v>Peyton Park</v>
      </c>
      <c r="D7007" s="71" t="str" cm="1">
        <f t="array" ref="D7007">_xlfn.IFS(AK7007="1",CONCATENATE(C7007,"Regional"),AK7007="2",CONCATENATE(C7007,"Sectional"),AK7007="3",CONCATENATE(C7007,COUNTIF($C$1:C7007,C7007)))</f>
        <v>Peyton Park7</v>
      </c>
      <c r="E7007" s="66">
        <v>45189.333333333336</v>
      </c>
      <c r="F7007" t="s">
        <v>2454</v>
      </c>
      <c r="G7007" s="46">
        <v>47</v>
      </c>
      <c r="H7007" s="46">
        <v>121</v>
      </c>
      <c r="I7007" s="46">
        <v>43</v>
      </c>
      <c r="J7007" t="s">
        <v>2437</v>
      </c>
      <c r="K7007" t="s">
        <v>83</v>
      </c>
      <c r="L7007" s="46">
        <v>5892</v>
      </c>
      <c r="M7007" s="46">
        <v>70</v>
      </c>
      <c r="N7007" s="46">
        <v>70</v>
      </c>
      <c r="O7007" s="46">
        <v>113</v>
      </c>
      <c r="P7007" s="46">
        <f t="shared" si="800"/>
        <v>2</v>
      </c>
      <c r="R7007" s="67" t="s">
        <v>2922</v>
      </c>
      <c r="S7007" s="67">
        <f>COUNTIF(Y$2:$Y$100,R7007)</f>
        <v>0</v>
      </c>
      <c r="V7007" s="67">
        <f t="shared" si="804"/>
        <v>0</v>
      </c>
      <c r="X7007"/>
      <c r="Y7007" s="67" t="str">
        <f t="shared" si="798"/>
        <v xml:space="preserve"> </v>
      </c>
      <c r="AB7007" t="s">
        <v>83</v>
      </c>
      <c r="AC7007" s="46">
        <v>5892</v>
      </c>
      <c r="AD7007" s="46">
        <v>70</v>
      </c>
      <c r="AE7007" s="46">
        <v>70</v>
      </c>
      <c r="AF7007" s="46">
        <v>113</v>
      </c>
      <c r="AH7007" s="70" t="str">
        <f t="shared" si="801"/>
        <v/>
      </c>
      <c r="AI7007" s="70" t="str">
        <f t="shared" si="802"/>
        <v/>
      </c>
      <c r="AJ7007" s="70" t="str">
        <f t="shared" si="803"/>
        <v>X</v>
      </c>
      <c r="AK7007" s="70" t="str" cm="1">
        <f t="array" ref="AK7007">_xlfn.IFS(AH7007&lt;&gt;"","1",AI7007&lt;&gt;"","2",AJ7007&lt;&gt;"","3")</f>
        <v>3</v>
      </c>
    </row>
    <row r="7008" spans="1:37" x14ac:dyDescent="0.25">
      <c r="A7008" t="s">
        <v>204</v>
      </c>
      <c r="B7008" t="s">
        <v>1090</v>
      </c>
      <c r="C7008" s="67" t="str">
        <f t="shared" si="799"/>
        <v>Alissa Cameron</v>
      </c>
      <c r="D7008" s="71" t="str" cm="1">
        <f t="array" ref="D7008">_xlfn.IFS(AK7008="1",CONCATENATE(C7008,"Regional"),AK7008="2",CONCATENATE(C7008,"Sectional"),AK7008="3",CONCATENATE(C7008,COUNTIF($C$1:C7008,C7008)))</f>
        <v>Alissa Cameron11</v>
      </c>
      <c r="E7008" s="66">
        <v>45189.333333333336</v>
      </c>
      <c r="F7008" t="s">
        <v>2454</v>
      </c>
      <c r="G7008" s="46">
        <v>47</v>
      </c>
      <c r="H7008" s="46">
        <v>121</v>
      </c>
      <c r="I7008" s="46">
        <v>43</v>
      </c>
      <c r="J7008" t="s">
        <v>2437</v>
      </c>
      <c r="K7008" t="s">
        <v>83</v>
      </c>
      <c r="L7008" s="46">
        <v>5892</v>
      </c>
      <c r="M7008" s="46">
        <v>70</v>
      </c>
      <c r="N7008" s="46">
        <v>70</v>
      </c>
      <c r="O7008" s="46">
        <v>113</v>
      </c>
      <c r="P7008" s="46">
        <f t="shared" si="800"/>
        <v>2</v>
      </c>
      <c r="R7008" s="67" t="s">
        <v>1567</v>
      </c>
      <c r="S7008" s="67">
        <f>COUNTIF(Y$2:$Y$100,R7008)</f>
        <v>0</v>
      </c>
      <c r="V7008" s="67">
        <f t="shared" si="804"/>
        <v>0</v>
      </c>
      <c r="X7008"/>
      <c r="Y7008" s="67" t="str">
        <f t="shared" si="798"/>
        <v xml:space="preserve"> </v>
      </c>
      <c r="AB7008" t="s">
        <v>83</v>
      </c>
      <c r="AC7008" s="46">
        <v>5892</v>
      </c>
      <c r="AD7008" s="46">
        <v>70</v>
      </c>
      <c r="AE7008" s="46">
        <v>70</v>
      </c>
      <c r="AF7008" s="46">
        <v>113</v>
      </c>
      <c r="AH7008" s="70" t="str">
        <f t="shared" si="801"/>
        <v/>
      </c>
      <c r="AI7008" s="70" t="str">
        <f t="shared" si="802"/>
        <v/>
      </c>
      <c r="AJ7008" s="70" t="str">
        <f t="shared" si="803"/>
        <v>X</v>
      </c>
      <c r="AK7008" s="70" t="str" cm="1">
        <f t="array" ref="AK7008">_xlfn.IFS(AH7008&lt;&gt;"","1",AI7008&lt;&gt;"","2",AJ7008&lt;&gt;"","3")</f>
        <v>3</v>
      </c>
    </row>
    <row r="7009" spans="1:37" x14ac:dyDescent="0.25">
      <c r="A7009" t="s">
        <v>2034</v>
      </c>
      <c r="B7009" t="s">
        <v>2713</v>
      </c>
      <c r="C7009" s="67" t="str">
        <f t="shared" si="799"/>
        <v>Francesca Germano</v>
      </c>
      <c r="D7009" s="71" t="str" cm="1">
        <f t="array" ref="D7009">_xlfn.IFS(AK7009="1",CONCATENATE(C7009,"Regional"),AK7009="2",CONCATENATE(C7009,"Sectional"),AK7009="3",CONCATENATE(C7009,COUNTIF($C$1:C7009,C7009)))</f>
        <v>Francesca Germano8</v>
      </c>
      <c r="E7009" s="66">
        <v>45189.333333333336</v>
      </c>
      <c r="F7009" t="s">
        <v>2454</v>
      </c>
      <c r="G7009" s="46">
        <v>47</v>
      </c>
      <c r="H7009" s="46">
        <v>125</v>
      </c>
      <c r="I7009" s="46">
        <v>45</v>
      </c>
      <c r="J7009" t="s">
        <v>2437</v>
      </c>
      <c r="K7009" t="s">
        <v>83</v>
      </c>
      <c r="L7009" s="46">
        <v>5892</v>
      </c>
      <c r="M7009" s="46">
        <v>70</v>
      </c>
      <c r="N7009" s="46">
        <v>70</v>
      </c>
      <c r="O7009" s="46">
        <v>113</v>
      </c>
      <c r="P7009" s="46">
        <f t="shared" si="800"/>
        <v>2</v>
      </c>
      <c r="R7009" s="67" t="s">
        <v>3052</v>
      </c>
      <c r="S7009" s="67">
        <f>COUNTIF(Y$2:$Y$100,R7009)</f>
        <v>0</v>
      </c>
      <c r="V7009" s="67">
        <f t="shared" si="804"/>
        <v>0</v>
      </c>
      <c r="X7009"/>
      <c r="Y7009" s="67" t="str">
        <f t="shared" si="798"/>
        <v xml:space="preserve"> </v>
      </c>
      <c r="AB7009" t="s">
        <v>83</v>
      </c>
      <c r="AC7009" s="46">
        <v>5892</v>
      </c>
      <c r="AD7009" s="46">
        <v>70</v>
      </c>
      <c r="AE7009" s="46">
        <v>70</v>
      </c>
      <c r="AF7009" s="46">
        <v>113</v>
      </c>
      <c r="AH7009" s="70" t="str">
        <f t="shared" si="801"/>
        <v/>
      </c>
      <c r="AI7009" s="70" t="str">
        <f t="shared" si="802"/>
        <v/>
      </c>
      <c r="AJ7009" s="70" t="str">
        <f t="shared" si="803"/>
        <v>X</v>
      </c>
      <c r="AK7009" s="70" t="str" cm="1">
        <f t="array" ref="AK7009">_xlfn.IFS(AH7009&lt;&gt;"","1",AI7009&lt;&gt;"","2",AJ7009&lt;&gt;"","3")</f>
        <v>3</v>
      </c>
    </row>
    <row r="7010" spans="1:37" x14ac:dyDescent="0.25">
      <c r="A7010" t="s">
        <v>1088</v>
      </c>
      <c r="B7010" t="s">
        <v>2004</v>
      </c>
      <c r="C7010" s="67" t="str">
        <f t="shared" si="799"/>
        <v>Dagmar Beckel</v>
      </c>
      <c r="D7010" s="71" t="str" cm="1">
        <f t="array" ref="D7010">_xlfn.IFS(AK7010="1",CONCATENATE(C7010,"Regional"),AK7010="2",CONCATENATE(C7010,"Sectional"),AK7010="3",CONCATENATE(C7010,COUNTIF($C$1:C7010,C7010)))</f>
        <v>Dagmar Beckel11</v>
      </c>
      <c r="E7010" s="66">
        <v>45189.333333333336</v>
      </c>
      <c r="F7010" t="s">
        <v>2454</v>
      </c>
      <c r="G7010" s="46">
        <v>47</v>
      </c>
      <c r="H7010" s="46">
        <v>126</v>
      </c>
      <c r="I7010" s="46">
        <v>46</v>
      </c>
      <c r="J7010" t="s">
        <v>2437</v>
      </c>
      <c r="K7010" t="s">
        <v>83</v>
      </c>
      <c r="L7010" s="46">
        <v>5892</v>
      </c>
      <c r="M7010" s="46">
        <v>70</v>
      </c>
      <c r="N7010" s="46">
        <v>70</v>
      </c>
      <c r="O7010" s="46">
        <v>113</v>
      </c>
      <c r="P7010" s="46">
        <f t="shared" si="800"/>
        <v>2</v>
      </c>
      <c r="R7010" s="67" t="s">
        <v>3018</v>
      </c>
      <c r="S7010" s="67">
        <f>COUNTIF(Y$2:$Y$100,R7010)</f>
        <v>0</v>
      </c>
      <c r="V7010" s="67">
        <f t="shared" si="804"/>
        <v>0</v>
      </c>
      <c r="X7010"/>
      <c r="Y7010" s="67" t="str">
        <f t="shared" si="798"/>
        <v xml:space="preserve"> </v>
      </c>
      <c r="AB7010" t="s">
        <v>83</v>
      </c>
      <c r="AC7010" s="46">
        <v>5892</v>
      </c>
      <c r="AD7010" s="46">
        <v>70</v>
      </c>
      <c r="AE7010" s="46">
        <v>70</v>
      </c>
      <c r="AF7010" s="46">
        <v>113</v>
      </c>
      <c r="AH7010" s="70" t="str">
        <f t="shared" si="801"/>
        <v/>
      </c>
      <c r="AI7010" s="70" t="str">
        <f t="shared" si="802"/>
        <v/>
      </c>
      <c r="AJ7010" s="70" t="str">
        <f t="shared" si="803"/>
        <v>X</v>
      </c>
      <c r="AK7010" s="70" t="str" cm="1">
        <f t="array" ref="AK7010">_xlfn.IFS(AH7010&lt;&gt;"","1",AI7010&lt;&gt;"","2",AJ7010&lt;&gt;"","3")</f>
        <v>3</v>
      </c>
    </row>
    <row r="7011" spans="1:37" x14ac:dyDescent="0.25">
      <c r="A7011" t="s">
        <v>1908</v>
      </c>
      <c r="B7011" t="s">
        <v>538</v>
      </c>
      <c r="C7011" s="67" t="str">
        <f t="shared" si="799"/>
        <v>Lilly Root</v>
      </c>
      <c r="D7011" s="71" t="str" cm="1">
        <f t="array" ref="D7011">_xlfn.IFS(AK7011="1",CONCATENATE(C7011,"Regional"),AK7011="2",CONCATENATE(C7011,"Sectional"),AK7011="3",CONCATENATE(C7011,COUNTIF($C$1:C7011,C7011)))</f>
        <v>Lilly Root8</v>
      </c>
      <c r="E7011" s="66">
        <v>45189.333333333336</v>
      </c>
      <c r="F7011" t="s">
        <v>2454</v>
      </c>
      <c r="G7011" s="46">
        <v>47</v>
      </c>
      <c r="H7011" s="46">
        <v>166</v>
      </c>
      <c r="I7011" s="46">
        <v>47</v>
      </c>
      <c r="J7011" t="s">
        <v>2437</v>
      </c>
      <c r="K7011" t="s">
        <v>83</v>
      </c>
      <c r="L7011" s="46">
        <v>5892</v>
      </c>
      <c r="M7011" s="46">
        <v>70</v>
      </c>
      <c r="N7011" s="46">
        <v>70</v>
      </c>
      <c r="O7011" s="46">
        <v>113</v>
      </c>
      <c r="P7011" s="46">
        <f t="shared" si="800"/>
        <v>2</v>
      </c>
      <c r="R7011" s="67" t="s">
        <v>2923</v>
      </c>
      <c r="S7011" s="67">
        <f>COUNTIF(Y$2:$Y$100,R7011)</f>
        <v>0</v>
      </c>
      <c r="V7011" s="67">
        <f t="shared" si="804"/>
        <v>0</v>
      </c>
      <c r="X7011"/>
      <c r="Y7011" s="67" t="str">
        <f t="shared" si="798"/>
        <v xml:space="preserve"> </v>
      </c>
      <c r="AB7011" t="s">
        <v>83</v>
      </c>
      <c r="AC7011" s="46">
        <v>5892</v>
      </c>
      <c r="AD7011" s="46">
        <v>70</v>
      </c>
      <c r="AE7011" s="46">
        <v>70</v>
      </c>
      <c r="AF7011" s="46">
        <v>113</v>
      </c>
      <c r="AH7011" s="70" t="str">
        <f t="shared" si="801"/>
        <v/>
      </c>
      <c r="AI7011" s="70" t="str">
        <f t="shared" si="802"/>
        <v/>
      </c>
      <c r="AJ7011" s="70" t="str">
        <f t="shared" si="803"/>
        <v>X</v>
      </c>
      <c r="AK7011" s="70" t="str" cm="1">
        <f t="array" ref="AK7011">_xlfn.IFS(AH7011&lt;&gt;"","1",AI7011&lt;&gt;"","2",AJ7011&lt;&gt;"","3")</f>
        <v>3</v>
      </c>
    </row>
    <row r="7012" spans="1:37" x14ac:dyDescent="0.25">
      <c r="A7012" t="s">
        <v>299</v>
      </c>
      <c r="B7012" t="s">
        <v>458</v>
      </c>
      <c r="C7012" s="67" t="str">
        <f t="shared" si="799"/>
        <v>Lauren Lupinek</v>
      </c>
      <c r="D7012" s="71" t="str" cm="1">
        <f t="array" ref="D7012">_xlfn.IFS(AK7012="1",CONCATENATE(C7012,"Regional"),AK7012="2",CONCATENATE(C7012,"Sectional"),AK7012="3",CONCATENATE(C7012,COUNTIF($C$1:C7012,C7012)))</f>
        <v>Lauren Lupinek14</v>
      </c>
      <c r="E7012" s="66">
        <v>45189.354166666664</v>
      </c>
      <c r="F7012" t="s">
        <v>2441</v>
      </c>
      <c r="G7012" s="46">
        <v>42</v>
      </c>
      <c r="H7012" s="46">
        <v>73</v>
      </c>
      <c r="I7012" s="46">
        <v>1</v>
      </c>
      <c r="J7012" t="s">
        <v>160</v>
      </c>
      <c r="K7012" t="s">
        <v>90</v>
      </c>
      <c r="L7012" s="46">
        <v>5144</v>
      </c>
      <c r="M7012" s="46">
        <v>72</v>
      </c>
      <c r="N7012" s="46">
        <v>67.7</v>
      </c>
      <c r="O7012" s="46">
        <v>111</v>
      </c>
      <c r="P7012" s="46">
        <f t="shared" si="800"/>
        <v>2</v>
      </c>
      <c r="R7012" s="67" t="s">
        <v>1313</v>
      </c>
      <c r="S7012" s="67">
        <f>COUNTIF(Y$2:$Y$100,R7012)</f>
        <v>0</v>
      </c>
      <c r="V7012" s="67">
        <f t="shared" si="804"/>
        <v>0</v>
      </c>
      <c r="X7012"/>
      <c r="Y7012" s="67" t="str">
        <f t="shared" si="798"/>
        <v xml:space="preserve"> </v>
      </c>
      <c r="AB7012" t="s">
        <v>90</v>
      </c>
      <c r="AC7012" s="46">
        <v>5144</v>
      </c>
      <c r="AD7012" s="46">
        <v>72</v>
      </c>
      <c r="AE7012" s="46">
        <v>67.7</v>
      </c>
      <c r="AF7012" s="46">
        <v>111</v>
      </c>
      <c r="AH7012" s="70" t="str">
        <f t="shared" si="801"/>
        <v/>
      </c>
      <c r="AI7012" s="70" t="str">
        <f t="shared" si="802"/>
        <v/>
      </c>
      <c r="AJ7012" s="70" t="str">
        <f t="shared" si="803"/>
        <v>X</v>
      </c>
      <c r="AK7012" s="70" t="str" cm="1">
        <f t="array" ref="AK7012">_xlfn.IFS(AH7012&lt;&gt;"","1",AI7012&lt;&gt;"","2",AJ7012&lt;&gt;"","3")</f>
        <v>3</v>
      </c>
    </row>
    <row r="7013" spans="1:37" x14ac:dyDescent="0.25">
      <c r="A7013" t="s">
        <v>219</v>
      </c>
      <c r="B7013" t="s">
        <v>725</v>
      </c>
      <c r="C7013" s="67" t="str">
        <f t="shared" si="799"/>
        <v>Lia Maxwell</v>
      </c>
      <c r="D7013" s="71" t="str" cm="1">
        <f t="array" ref="D7013">_xlfn.IFS(AK7013="1",CONCATENATE(C7013,"Regional"),AK7013="2",CONCATENATE(C7013,"Sectional"),AK7013="3",CONCATENATE(C7013,COUNTIF($C$1:C7013,C7013)))</f>
        <v>Lia Maxwell14</v>
      </c>
      <c r="E7013" s="66">
        <v>45189.354166666664</v>
      </c>
      <c r="F7013" t="s">
        <v>2441</v>
      </c>
      <c r="G7013" s="46">
        <v>42</v>
      </c>
      <c r="H7013" s="46">
        <v>77</v>
      </c>
      <c r="I7013" s="46">
        <v>2</v>
      </c>
      <c r="J7013" t="s">
        <v>160</v>
      </c>
      <c r="K7013" t="s">
        <v>90</v>
      </c>
      <c r="L7013" s="46">
        <v>5144</v>
      </c>
      <c r="M7013" s="46">
        <v>72</v>
      </c>
      <c r="N7013" s="46">
        <v>67.7</v>
      </c>
      <c r="O7013" s="46">
        <v>111</v>
      </c>
      <c r="P7013" s="46">
        <f t="shared" si="800"/>
        <v>2</v>
      </c>
      <c r="R7013" s="67" t="s">
        <v>1319</v>
      </c>
      <c r="S7013" s="67">
        <f>COUNTIF(Y$2:$Y$100,R7013)</f>
        <v>0</v>
      </c>
      <c r="V7013" s="67">
        <f t="shared" si="804"/>
        <v>0</v>
      </c>
      <c r="X7013"/>
      <c r="Y7013" s="67" t="str">
        <f t="shared" si="798"/>
        <v xml:space="preserve"> </v>
      </c>
      <c r="AB7013" t="s">
        <v>90</v>
      </c>
      <c r="AC7013" s="46">
        <v>5144</v>
      </c>
      <c r="AD7013" s="46">
        <v>72</v>
      </c>
      <c r="AE7013" s="46">
        <v>67.7</v>
      </c>
      <c r="AF7013" s="46">
        <v>111</v>
      </c>
      <c r="AH7013" s="70" t="str">
        <f t="shared" si="801"/>
        <v/>
      </c>
      <c r="AI7013" s="70" t="str">
        <f t="shared" si="802"/>
        <v/>
      </c>
      <c r="AJ7013" s="70" t="str">
        <f t="shared" si="803"/>
        <v>X</v>
      </c>
      <c r="AK7013" s="70" t="str" cm="1">
        <f t="array" ref="AK7013">_xlfn.IFS(AH7013&lt;&gt;"","1",AI7013&lt;&gt;"","2",AJ7013&lt;&gt;"","3")</f>
        <v>3</v>
      </c>
    </row>
    <row r="7014" spans="1:37" x14ac:dyDescent="0.25">
      <c r="A7014" t="s">
        <v>294</v>
      </c>
      <c r="B7014" t="s">
        <v>726</v>
      </c>
      <c r="C7014" s="67" t="str">
        <f t="shared" si="799"/>
        <v>Nina Lang</v>
      </c>
      <c r="D7014" s="71" t="str" cm="1">
        <f t="array" ref="D7014">_xlfn.IFS(AK7014="1",CONCATENATE(C7014,"Regional"),AK7014="2",CONCATENATE(C7014,"Sectional"),AK7014="3",CONCATENATE(C7014,COUNTIF($C$1:C7014,C7014)))</f>
        <v>Nina Lang14</v>
      </c>
      <c r="E7014" s="66">
        <v>45189.354166666664</v>
      </c>
      <c r="F7014" t="s">
        <v>2441</v>
      </c>
      <c r="G7014" s="46">
        <v>42</v>
      </c>
      <c r="H7014" s="46">
        <v>80</v>
      </c>
      <c r="I7014" s="46">
        <v>3</v>
      </c>
      <c r="J7014" t="s">
        <v>160</v>
      </c>
      <c r="K7014" t="s">
        <v>90</v>
      </c>
      <c r="L7014" s="46">
        <v>5144</v>
      </c>
      <c r="M7014" s="46">
        <v>72</v>
      </c>
      <c r="N7014" s="46">
        <v>67.7</v>
      </c>
      <c r="O7014" s="46">
        <v>111</v>
      </c>
      <c r="P7014" s="46">
        <f t="shared" si="800"/>
        <v>2</v>
      </c>
      <c r="R7014" s="67" t="s">
        <v>1321</v>
      </c>
      <c r="S7014" s="67">
        <f>COUNTIF(Y$2:$Y$100,R7014)</f>
        <v>0</v>
      </c>
      <c r="V7014" s="67">
        <f t="shared" si="804"/>
        <v>0</v>
      </c>
      <c r="X7014"/>
      <c r="Y7014" s="67" t="str">
        <f t="shared" si="798"/>
        <v xml:space="preserve"> </v>
      </c>
      <c r="AB7014" t="s">
        <v>90</v>
      </c>
      <c r="AC7014" s="46">
        <v>5144</v>
      </c>
      <c r="AD7014" s="46">
        <v>72</v>
      </c>
      <c r="AE7014" s="46">
        <v>67.7</v>
      </c>
      <c r="AF7014" s="46">
        <v>111</v>
      </c>
      <c r="AH7014" s="70" t="str">
        <f t="shared" si="801"/>
        <v/>
      </c>
      <c r="AI7014" s="70" t="str">
        <f t="shared" si="802"/>
        <v/>
      </c>
      <c r="AJ7014" s="70" t="str">
        <f t="shared" si="803"/>
        <v>X</v>
      </c>
      <c r="AK7014" s="70" t="str" cm="1">
        <f t="array" ref="AK7014">_xlfn.IFS(AH7014&lt;&gt;"","1",AI7014&lt;&gt;"","2",AJ7014&lt;&gt;"","3")</f>
        <v>3</v>
      </c>
    </row>
    <row r="7015" spans="1:37" x14ac:dyDescent="0.25">
      <c r="A7015" t="s">
        <v>1649</v>
      </c>
      <c r="B7015" t="s">
        <v>1613</v>
      </c>
      <c r="C7015" s="67" t="str">
        <f t="shared" si="799"/>
        <v>Arianna Lietzow</v>
      </c>
      <c r="D7015" s="71" t="str" cm="1">
        <f t="array" ref="D7015">_xlfn.IFS(AK7015="1",CONCATENATE(C7015,"Regional"),AK7015="2",CONCATENATE(C7015,"Sectional"),AK7015="3",CONCATENATE(C7015,COUNTIF($C$1:C7015,C7015)))</f>
        <v>Arianna Lietzow14</v>
      </c>
      <c r="E7015" s="66">
        <v>45189.354166666664</v>
      </c>
      <c r="F7015" t="s">
        <v>2441</v>
      </c>
      <c r="G7015" s="46">
        <v>42</v>
      </c>
      <c r="H7015" s="46">
        <v>84</v>
      </c>
      <c r="I7015" s="46">
        <v>4</v>
      </c>
      <c r="J7015" t="s">
        <v>160</v>
      </c>
      <c r="K7015" t="s">
        <v>90</v>
      </c>
      <c r="L7015" s="46">
        <v>5144</v>
      </c>
      <c r="M7015" s="46">
        <v>72</v>
      </c>
      <c r="N7015" s="46">
        <v>67.7</v>
      </c>
      <c r="O7015" s="46">
        <v>111</v>
      </c>
      <c r="P7015" s="46">
        <f t="shared" si="800"/>
        <v>2</v>
      </c>
      <c r="R7015" s="67" t="s">
        <v>3552</v>
      </c>
      <c r="S7015" s="67">
        <f>COUNTIF(Y$2:$Y$100,R7015)</f>
        <v>0</v>
      </c>
      <c r="V7015" s="67">
        <f t="shared" si="804"/>
        <v>0</v>
      </c>
      <c r="X7015"/>
      <c r="Y7015" s="67" t="str">
        <f t="shared" si="798"/>
        <v xml:space="preserve"> </v>
      </c>
      <c r="AB7015" t="s">
        <v>90</v>
      </c>
      <c r="AC7015" s="46">
        <v>5144</v>
      </c>
      <c r="AD7015" s="46">
        <v>72</v>
      </c>
      <c r="AE7015" s="46">
        <v>67.7</v>
      </c>
      <c r="AF7015" s="46">
        <v>111</v>
      </c>
      <c r="AH7015" s="70" t="str">
        <f t="shared" si="801"/>
        <v/>
      </c>
      <c r="AI7015" s="70" t="str">
        <f t="shared" si="802"/>
        <v/>
      </c>
      <c r="AJ7015" s="70" t="str">
        <f t="shared" si="803"/>
        <v>X</v>
      </c>
      <c r="AK7015" s="70" t="str" cm="1">
        <f t="array" ref="AK7015">_xlfn.IFS(AH7015&lt;&gt;"","1",AI7015&lt;&gt;"","2",AJ7015&lt;&gt;"","3")</f>
        <v>3</v>
      </c>
    </row>
    <row r="7016" spans="1:37" x14ac:dyDescent="0.25">
      <c r="A7016" t="s">
        <v>730</v>
      </c>
      <c r="B7016" t="s">
        <v>731</v>
      </c>
      <c r="C7016" s="67" t="str">
        <f t="shared" si="799"/>
        <v>Keira McAlister</v>
      </c>
      <c r="D7016" s="71" t="str" cm="1">
        <f t="array" ref="D7016">_xlfn.IFS(AK7016="1",CONCATENATE(C7016,"Regional"),AK7016="2",CONCATENATE(C7016,"Sectional"),AK7016="3",CONCATENATE(C7016,COUNTIF($C$1:C7016,C7016)))</f>
        <v>Keira McAlister15</v>
      </c>
      <c r="E7016" s="66">
        <v>45189.354166666664</v>
      </c>
      <c r="F7016" t="s">
        <v>2441</v>
      </c>
      <c r="G7016" s="46">
        <v>42</v>
      </c>
      <c r="H7016" s="46">
        <v>85</v>
      </c>
      <c r="I7016" s="46">
        <v>5</v>
      </c>
      <c r="J7016" t="s">
        <v>160</v>
      </c>
      <c r="K7016" t="s">
        <v>90</v>
      </c>
      <c r="L7016" s="46">
        <v>5144</v>
      </c>
      <c r="M7016" s="46">
        <v>72</v>
      </c>
      <c r="N7016" s="46">
        <v>67.7</v>
      </c>
      <c r="O7016" s="46">
        <v>111</v>
      </c>
      <c r="P7016" s="46">
        <f t="shared" si="800"/>
        <v>2</v>
      </c>
      <c r="R7016" s="67" t="s">
        <v>1325</v>
      </c>
      <c r="S7016" s="67">
        <f>COUNTIF(Y$2:$Y$100,R7016)</f>
        <v>0</v>
      </c>
      <c r="V7016" s="67">
        <f t="shared" si="804"/>
        <v>0</v>
      </c>
      <c r="X7016"/>
      <c r="Y7016" s="67" t="str">
        <f t="shared" si="798"/>
        <v xml:space="preserve"> </v>
      </c>
      <c r="AB7016" t="s">
        <v>90</v>
      </c>
      <c r="AC7016" s="46">
        <v>5144</v>
      </c>
      <c r="AD7016" s="46">
        <v>72</v>
      </c>
      <c r="AE7016" s="46">
        <v>67.7</v>
      </c>
      <c r="AF7016" s="46">
        <v>111</v>
      </c>
      <c r="AH7016" s="70" t="str">
        <f t="shared" si="801"/>
        <v/>
      </c>
      <c r="AI7016" s="70" t="str">
        <f t="shared" si="802"/>
        <v/>
      </c>
      <c r="AJ7016" s="70" t="str">
        <f t="shared" si="803"/>
        <v>X</v>
      </c>
      <c r="AK7016" s="70" t="str" cm="1">
        <f t="array" ref="AK7016">_xlfn.IFS(AH7016&lt;&gt;"","1",AI7016&lt;&gt;"","2",AJ7016&lt;&gt;"","3")</f>
        <v>3</v>
      </c>
    </row>
    <row r="7017" spans="1:37" x14ac:dyDescent="0.25">
      <c r="A7017" t="s">
        <v>746</v>
      </c>
      <c r="B7017" t="s">
        <v>682</v>
      </c>
      <c r="C7017" s="67" t="str">
        <f t="shared" si="799"/>
        <v>Aubrey Westerman</v>
      </c>
      <c r="D7017" s="71" t="str" cm="1">
        <f t="array" ref="D7017">_xlfn.IFS(AK7017="1",CONCATENATE(C7017,"Regional"),AK7017="2",CONCATENATE(C7017,"Sectional"),AK7017="3",CONCATENATE(C7017,COUNTIF($C$1:C7017,C7017)))</f>
        <v>Aubrey Westerman14</v>
      </c>
      <c r="E7017" s="66">
        <v>45189.354166666664</v>
      </c>
      <c r="F7017" t="s">
        <v>2441</v>
      </c>
      <c r="G7017" s="46">
        <v>42</v>
      </c>
      <c r="H7017" s="46">
        <v>86</v>
      </c>
      <c r="I7017" s="46">
        <v>6</v>
      </c>
      <c r="J7017" t="s">
        <v>160</v>
      </c>
      <c r="K7017" t="s">
        <v>90</v>
      </c>
      <c r="L7017" s="46">
        <v>5144</v>
      </c>
      <c r="M7017" s="46">
        <v>72</v>
      </c>
      <c r="N7017" s="46">
        <v>67.7</v>
      </c>
      <c r="O7017" s="46">
        <v>111</v>
      </c>
      <c r="P7017" s="46">
        <f t="shared" si="800"/>
        <v>2</v>
      </c>
      <c r="R7017" s="67" t="s">
        <v>3478</v>
      </c>
      <c r="S7017" s="67">
        <f>COUNTIF(Y$2:$Y$100,R7017)</f>
        <v>0</v>
      </c>
      <c r="V7017" s="67">
        <f t="shared" si="804"/>
        <v>0</v>
      </c>
      <c r="X7017"/>
      <c r="Y7017" s="67" t="str">
        <f t="shared" si="798"/>
        <v xml:space="preserve"> </v>
      </c>
      <c r="AB7017" t="s">
        <v>90</v>
      </c>
      <c r="AC7017" s="46">
        <v>5144</v>
      </c>
      <c r="AD7017" s="46">
        <v>72</v>
      </c>
      <c r="AE7017" s="46">
        <v>67.7</v>
      </c>
      <c r="AF7017" s="46">
        <v>111</v>
      </c>
      <c r="AH7017" s="70" t="str">
        <f t="shared" si="801"/>
        <v/>
      </c>
      <c r="AI7017" s="70" t="str">
        <f t="shared" si="802"/>
        <v/>
      </c>
      <c r="AJ7017" s="70" t="str">
        <f t="shared" si="803"/>
        <v>X</v>
      </c>
      <c r="AK7017" s="70" t="str" cm="1">
        <f t="array" ref="AK7017">_xlfn.IFS(AH7017&lt;&gt;"","1",AI7017&lt;&gt;"","2",AJ7017&lt;&gt;"","3")</f>
        <v>3</v>
      </c>
    </row>
    <row r="7018" spans="1:37" x14ac:dyDescent="0.25">
      <c r="A7018" t="s">
        <v>321</v>
      </c>
      <c r="B7018" t="s">
        <v>1002</v>
      </c>
      <c r="C7018" s="67" t="str">
        <f t="shared" si="799"/>
        <v>Landry Nelson</v>
      </c>
      <c r="D7018" s="71" t="str" cm="1">
        <f t="array" ref="D7018">_xlfn.IFS(AK7018="1",CONCATENATE(C7018,"Regional"),AK7018="2",CONCATENATE(C7018,"Sectional"),AK7018="3",CONCATENATE(C7018,COUNTIF($C$1:C7018,C7018)))</f>
        <v>Landry Nelson11</v>
      </c>
      <c r="E7018" s="66">
        <v>45189.354166666664</v>
      </c>
      <c r="F7018" t="s">
        <v>2441</v>
      </c>
      <c r="G7018" s="46">
        <v>42</v>
      </c>
      <c r="H7018" s="46">
        <v>87</v>
      </c>
      <c r="I7018" s="46">
        <v>7</v>
      </c>
      <c r="J7018" t="s">
        <v>160</v>
      </c>
      <c r="K7018" t="s">
        <v>90</v>
      </c>
      <c r="L7018" s="46">
        <v>5144</v>
      </c>
      <c r="M7018" s="46">
        <v>72</v>
      </c>
      <c r="N7018" s="46">
        <v>67.7</v>
      </c>
      <c r="O7018" s="46">
        <v>111</v>
      </c>
      <c r="P7018" s="46">
        <f t="shared" si="800"/>
        <v>2</v>
      </c>
      <c r="R7018" s="67" t="s">
        <v>1504</v>
      </c>
      <c r="S7018" s="67">
        <f>COUNTIF(Y$2:$Y$100,R7018)</f>
        <v>0</v>
      </c>
      <c r="V7018" s="67">
        <f t="shared" si="804"/>
        <v>0</v>
      </c>
      <c r="X7018"/>
      <c r="Y7018" s="67" t="str">
        <f t="shared" si="798"/>
        <v xml:space="preserve"> </v>
      </c>
      <c r="AB7018" t="s">
        <v>90</v>
      </c>
      <c r="AC7018" s="46">
        <v>5144</v>
      </c>
      <c r="AD7018" s="46">
        <v>72</v>
      </c>
      <c r="AE7018" s="46">
        <v>67.7</v>
      </c>
      <c r="AF7018" s="46">
        <v>111</v>
      </c>
      <c r="AH7018" s="70" t="str">
        <f t="shared" si="801"/>
        <v/>
      </c>
      <c r="AI7018" s="70" t="str">
        <f t="shared" si="802"/>
        <v/>
      </c>
      <c r="AJ7018" s="70" t="str">
        <f t="shared" si="803"/>
        <v>X</v>
      </c>
      <c r="AK7018" s="70" t="str" cm="1">
        <f t="array" ref="AK7018">_xlfn.IFS(AH7018&lt;&gt;"","1",AI7018&lt;&gt;"","2",AJ7018&lt;&gt;"","3")</f>
        <v>3</v>
      </c>
    </row>
    <row r="7019" spans="1:37" x14ac:dyDescent="0.25">
      <c r="A7019" t="s">
        <v>798</v>
      </c>
      <c r="B7019" t="s">
        <v>765</v>
      </c>
      <c r="C7019" s="67" t="str">
        <f t="shared" si="799"/>
        <v>Clare Sperka</v>
      </c>
      <c r="D7019" s="71" t="str" cm="1">
        <f t="array" ref="D7019">_xlfn.IFS(AK7019="1",CONCATENATE(C7019,"Regional"),AK7019="2",CONCATENATE(C7019,"Sectional"),AK7019="3",CONCATENATE(C7019,COUNTIF($C$1:C7019,C7019)))</f>
        <v>Clare Sperka14</v>
      </c>
      <c r="E7019" s="66">
        <v>45189.354166666664</v>
      </c>
      <c r="F7019" t="s">
        <v>2441</v>
      </c>
      <c r="G7019" s="46">
        <v>42</v>
      </c>
      <c r="H7019" s="46">
        <v>88</v>
      </c>
      <c r="I7019" s="46">
        <v>8</v>
      </c>
      <c r="J7019" t="s">
        <v>160</v>
      </c>
      <c r="K7019" t="s">
        <v>90</v>
      </c>
      <c r="L7019" s="46">
        <v>5144</v>
      </c>
      <c r="M7019" s="46">
        <v>72</v>
      </c>
      <c r="N7019" s="46">
        <v>67.7</v>
      </c>
      <c r="O7019" s="46">
        <v>111</v>
      </c>
      <c r="P7019" s="46">
        <f t="shared" si="800"/>
        <v>2</v>
      </c>
      <c r="R7019" s="67" t="s">
        <v>1376</v>
      </c>
      <c r="S7019" s="67">
        <f>COUNTIF(Y$2:$Y$100,R7019)</f>
        <v>0</v>
      </c>
      <c r="V7019" s="67">
        <f t="shared" si="804"/>
        <v>0</v>
      </c>
      <c r="X7019"/>
      <c r="Y7019" s="67" t="str">
        <f t="shared" si="798"/>
        <v xml:space="preserve"> </v>
      </c>
      <c r="AB7019" t="s">
        <v>90</v>
      </c>
      <c r="AC7019" s="46">
        <v>5144</v>
      </c>
      <c r="AD7019" s="46">
        <v>72</v>
      </c>
      <c r="AE7019" s="46">
        <v>67.7</v>
      </c>
      <c r="AF7019" s="46">
        <v>111</v>
      </c>
      <c r="AH7019" s="70" t="str">
        <f t="shared" si="801"/>
        <v/>
      </c>
      <c r="AI7019" s="70" t="str">
        <f t="shared" si="802"/>
        <v/>
      </c>
      <c r="AJ7019" s="70" t="str">
        <f t="shared" si="803"/>
        <v>X</v>
      </c>
      <c r="AK7019" s="70" t="str" cm="1">
        <f t="array" ref="AK7019">_xlfn.IFS(AH7019&lt;&gt;"","1",AI7019&lt;&gt;"","2",AJ7019&lt;&gt;"","3")</f>
        <v>3</v>
      </c>
    </row>
    <row r="7020" spans="1:37" x14ac:dyDescent="0.25">
      <c r="A7020" t="s">
        <v>318</v>
      </c>
      <c r="B7020" t="s">
        <v>434</v>
      </c>
      <c r="C7020" s="67" t="str">
        <f t="shared" si="799"/>
        <v>Ella Gibson</v>
      </c>
      <c r="D7020" s="71" t="str" cm="1">
        <f t="array" ref="D7020">_xlfn.IFS(AK7020="1",CONCATENATE(C7020,"Regional"),AK7020="2",CONCATENATE(C7020,"Sectional"),AK7020="3",CONCATENATE(C7020,COUNTIF($C$1:C7020,C7020)))</f>
        <v>Ella Gibson15</v>
      </c>
      <c r="E7020" s="66">
        <v>45189.354166666664</v>
      </c>
      <c r="F7020" t="s">
        <v>2441</v>
      </c>
      <c r="G7020" s="46">
        <v>42</v>
      </c>
      <c r="H7020" s="46">
        <v>88</v>
      </c>
      <c r="I7020" s="46">
        <v>8</v>
      </c>
      <c r="J7020" t="s">
        <v>160</v>
      </c>
      <c r="K7020" t="s">
        <v>90</v>
      </c>
      <c r="L7020" s="46">
        <v>5144</v>
      </c>
      <c r="M7020" s="46">
        <v>72</v>
      </c>
      <c r="N7020" s="46">
        <v>67.7</v>
      </c>
      <c r="O7020" s="46">
        <v>111</v>
      </c>
      <c r="P7020" s="46">
        <f t="shared" si="800"/>
        <v>2</v>
      </c>
      <c r="R7020" s="67" t="s">
        <v>1333</v>
      </c>
      <c r="S7020" s="67">
        <f>COUNTIF(Y$2:$Y$100,R7020)</f>
        <v>0</v>
      </c>
      <c r="V7020" s="67">
        <f t="shared" si="804"/>
        <v>0</v>
      </c>
      <c r="X7020"/>
      <c r="Y7020" s="67" t="str">
        <f t="shared" si="798"/>
        <v xml:space="preserve"> </v>
      </c>
      <c r="AB7020" t="s">
        <v>90</v>
      </c>
      <c r="AC7020" s="46">
        <v>5144</v>
      </c>
      <c r="AD7020" s="46">
        <v>72</v>
      </c>
      <c r="AE7020" s="46">
        <v>67.7</v>
      </c>
      <c r="AF7020" s="46">
        <v>111</v>
      </c>
      <c r="AH7020" s="70" t="str">
        <f t="shared" si="801"/>
        <v/>
      </c>
      <c r="AI7020" s="70" t="str">
        <f t="shared" si="802"/>
        <v/>
      </c>
      <c r="AJ7020" s="70" t="str">
        <f t="shared" si="803"/>
        <v>X</v>
      </c>
      <c r="AK7020" s="70" t="str" cm="1">
        <f t="array" ref="AK7020">_xlfn.IFS(AH7020&lt;&gt;"","1",AI7020&lt;&gt;"","2",AJ7020&lt;&gt;"","3")</f>
        <v>3</v>
      </c>
    </row>
    <row r="7021" spans="1:37" x14ac:dyDescent="0.25">
      <c r="A7021" t="s">
        <v>732</v>
      </c>
      <c r="B7021" t="s">
        <v>733</v>
      </c>
      <c r="C7021" s="67" t="str">
        <f t="shared" si="799"/>
        <v>Martina Hudaj</v>
      </c>
      <c r="D7021" s="71" t="str" cm="1">
        <f t="array" ref="D7021">_xlfn.IFS(AK7021="1",CONCATENATE(C7021,"Regional"),AK7021="2",CONCATENATE(C7021,"Sectional"),AK7021="3",CONCATENATE(C7021,COUNTIF($C$1:C7021,C7021)))</f>
        <v>Martina Hudaj10</v>
      </c>
      <c r="E7021" s="66">
        <v>45189.354166666664</v>
      </c>
      <c r="F7021" t="s">
        <v>2441</v>
      </c>
      <c r="G7021" s="46">
        <v>42</v>
      </c>
      <c r="H7021" s="46">
        <v>88</v>
      </c>
      <c r="I7021" s="46">
        <v>8</v>
      </c>
      <c r="J7021" t="s">
        <v>160</v>
      </c>
      <c r="K7021" t="s">
        <v>90</v>
      </c>
      <c r="L7021" s="46">
        <v>5144</v>
      </c>
      <c r="M7021" s="46">
        <v>72</v>
      </c>
      <c r="N7021" s="46">
        <v>67.7</v>
      </c>
      <c r="O7021" s="46">
        <v>111</v>
      </c>
      <c r="P7021" s="46">
        <f t="shared" si="800"/>
        <v>2</v>
      </c>
      <c r="R7021" s="67" t="s">
        <v>1326</v>
      </c>
      <c r="S7021" s="67">
        <f>COUNTIF(Y$2:$Y$100,R7021)</f>
        <v>0</v>
      </c>
      <c r="V7021" s="67">
        <f t="shared" si="804"/>
        <v>0</v>
      </c>
      <c r="X7021"/>
      <c r="Y7021" s="67" t="str">
        <f t="shared" si="798"/>
        <v xml:space="preserve"> </v>
      </c>
      <c r="AB7021" t="s">
        <v>90</v>
      </c>
      <c r="AC7021" s="46">
        <v>5144</v>
      </c>
      <c r="AD7021" s="46">
        <v>72</v>
      </c>
      <c r="AE7021" s="46">
        <v>67.7</v>
      </c>
      <c r="AF7021" s="46">
        <v>111</v>
      </c>
      <c r="AH7021" s="70" t="str">
        <f t="shared" si="801"/>
        <v/>
      </c>
      <c r="AI7021" s="70" t="str">
        <f t="shared" si="802"/>
        <v/>
      </c>
      <c r="AJ7021" s="70" t="str">
        <f t="shared" si="803"/>
        <v>X</v>
      </c>
      <c r="AK7021" s="70" t="str" cm="1">
        <f t="array" ref="AK7021">_xlfn.IFS(AH7021&lt;&gt;"","1",AI7021&lt;&gt;"","2",AJ7021&lt;&gt;"","3")</f>
        <v>3</v>
      </c>
    </row>
    <row r="7022" spans="1:37" x14ac:dyDescent="0.25">
      <c r="A7022" t="s">
        <v>363</v>
      </c>
      <c r="B7022" t="s">
        <v>504</v>
      </c>
      <c r="C7022" s="67" t="str">
        <f t="shared" si="799"/>
        <v>Courtney Stapleton</v>
      </c>
      <c r="D7022" s="71" t="str" cm="1">
        <f t="array" ref="D7022">_xlfn.IFS(AK7022="1",CONCATENATE(C7022,"Regional"),AK7022="2",CONCATENATE(C7022,"Sectional"),AK7022="3",CONCATENATE(C7022,COUNTIF($C$1:C7022,C7022)))</f>
        <v>Courtney Stapleton9</v>
      </c>
      <c r="E7022" s="66">
        <v>45189.354166666664</v>
      </c>
      <c r="F7022" t="s">
        <v>2441</v>
      </c>
      <c r="G7022" s="46">
        <v>42</v>
      </c>
      <c r="H7022" s="46">
        <v>88</v>
      </c>
      <c r="I7022" s="46">
        <v>8</v>
      </c>
      <c r="J7022" t="s">
        <v>160</v>
      </c>
      <c r="K7022" t="s">
        <v>90</v>
      </c>
      <c r="L7022" s="46">
        <v>5144</v>
      </c>
      <c r="M7022" s="46">
        <v>72</v>
      </c>
      <c r="N7022" s="46">
        <v>67.7</v>
      </c>
      <c r="O7022" s="46">
        <v>111</v>
      </c>
      <c r="P7022" s="46">
        <f t="shared" si="800"/>
        <v>2</v>
      </c>
      <c r="R7022" s="67" t="s">
        <v>3021</v>
      </c>
      <c r="S7022" s="67">
        <f>COUNTIF(Y$2:$Y$100,R7022)</f>
        <v>0</v>
      </c>
      <c r="V7022" s="67">
        <f t="shared" si="804"/>
        <v>0</v>
      </c>
      <c r="X7022"/>
      <c r="Y7022" s="67" t="str">
        <f t="shared" si="798"/>
        <v xml:space="preserve"> </v>
      </c>
      <c r="AB7022" t="s">
        <v>90</v>
      </c>
      <c r="AC7022" s="46">
        <v>5144</v>
      </c>
      <c r="AD7022" s="46">
        <v>72</v>
      </c>
      <c r="AE7022" s="46">
        <v>67.7</v>
      </c>
      <c r="AF7022" s="46">
        <v>111</v>
      </c>
      <c r="AH7022" s="70" t="str">
        <f t="shared" si="801"/>
        <v/>
      </c>
      <c r="AI7022" s="70" t="str">
        <f t="shared" si="802"/>
        <v/>
      </c>
      <c r="AJ7022" s="70" t="str">
        <f t="shared" si="803"/>
        <v>X</v>
      </c>
      <c r="AK7022" s="70" t="str" cm="1">
        <f t="array" ref="AK7022">_xlfn.IFS(AH7022&lt;&gt;"","1",AI7022&lt;&gt;"","2",AJ7022&lt;&gt;"","3")</f>
        <v>3</v>
      </c>
    </row>
    <row r="7023" spans="1:37" x14ac:dyDescent="0.25">
      <c r="A7023" t="s">
        <v>1663</v>
      </c>
      <c r="B7023" t="s">
        <v>1662</v>
      </c>
      <c r="C7023" s="67" t="str">
        <f t="shared" si="799"/>
        <v>Laci Griswold</v>
      </c>
      <c r="D7023" s="71" t="str" cm="1">
        <f t="array" ref="D7023">_xlfn.IFS(AK7023="1",CONCATENATE(C7023,"Regional"),AK7023="2",CONCATENATE(C7023,"Sectional"),AK7023="3",CONCATENATE(C7023,COUNTIF($C$1:C7023,C7023)))</f>
        <v>Laci Griswold13</v>
      </c>
      <c r="E7023" s="66">
        <v>45189.354166666664</v>
      </c>
      <c r="F7023" t="s">
        <v>2441</v>
      </c>
      <c r="G7023" s="46">
        <v>42</v>
      </c>
      <c r="H7023" s="46">
        <v>89</v>
      </c>
      <c r="I7023" s="46">
        <v>12</v>
      </c>
      <c r="J7023" t="s">
        <v>160</v>
      </c>
      <c r="K7023" t="s">
        <v>90</v>
      </c>
      <c r="L7023" s="46">
        <v>5144</v>
      </c>
      <c r="M7023" s="46">
        <v>72</v>
      </c>
      <c r="N7023" s="46">
        <v>67.7</v>
      </c>
      <c r="O7023" s="46">
        <v>111</v>
      </c>
      <c r="P7023" s="46">
        <f t="shared" si="800"/>
        <v>2</v>
      </c>
      <c r="R7023" s="67" t="s">
        <v>3490</v>
      </c>
      <c r="S7023" s="67">
        <f>COUNTIF(Y$2:$Y$100,R7023)</f>
        <v>0</v>
      </c>
      <c r="V7023" s="67">
        <f t="shared" si="804"/>
        <v>0</v>
      </c>
      <c r="X7023"/>
      <c r="Y7023" s="67" t="str">
        <f t="shared" si="798"/>
        <v xml:space="preserve"> </v>
      </c>
      <c r="AB7023" t="s">
        <v>90</v>
      </c>
      <c r="AC7023" s="46">
        <v>5144</v>
      </c>
      <c r="AD7023" s="46">
        <v>72</v>
      </c>
      <c r="AE7023" s="46">
        <v>67.7</v>
      </c>
      <c r="AF7023" s="46">
        <v>111</v>
      </c>
      <c r="AH7023" s="70" t="str">
        <f t="shared" si="801"/>
        <v/>
      </c>
      <c r="AI7023" s="70" t="str">
        <f t="shared" si="802"/>
        <v/>
      </c>
      <c r="AJ7023" s="70" t="str">
        <f t="shared" si="803"/>
        <v>X</v>
      </c>
      <c r="AK7023" s="70" t="str" cm="1">
        <f t="array" ref="AK7023">_xlfn.IFS(AH7023&lt;&gt;"","1",AI7023&lt;&gt;"","2",AJ7023&lt;&gt;"","3")</f>
        <v>3</v>
      </c>
    </row>
    <row r="7024" spans="1:37" x14ac:dyDescent="0.25">
      <c r="A7024" t="s">
        <v>1661</v>
      </c>
      <c r="B7024" t="s">
        <v>570</v>
      </c>
      <c r="C7024" s="67" t="str">
        <f t="shared" si="799"/>
        <v>Sydney Koetterhagen</v>
      </c>
      <c r="D7024" s="71" t="str" cm="1">
        <f t="array" ref="D7024">_xlfn.IFS(AK7024="1",CONCATENATE(C7024,"Regional"),AK7024="2",CONCATENATE(C7024,"Sectional"),AK7024="3",CONCATENATE(C7024,COUNTIF($C$1:C7024,C7024)))</f>
        <v>Sydney Koetterhagen10</v>
      </c>
      <c r="E7024" s="66">
        <v>45189.354166666664</v>
      </c>
      <c r="F7024" t="s">
        <v>2441</v>
      </c>
      <c r="G7024" s="46">
        <v>42</v>
      </c>
      <c r="H7024" s="46">
        <v>90</v>
      </c>
      <c r="I7024" s="46">
        <v>13</v>
      </c>
      <c r="J7024" t="s">
        <v>160</v>
      </c>
      <c r="K7024" t="s">
        <v>90</v>
      </c>
      <c r="L7024" s="46">
        <v>5144</v>
      </c>
      <c r="M7024" s="46">
        <v>72</v>
      </c>
      <c r="N7024" s="46">
        <v>67.7</v>
      </c>
      <c r="O7024" s="46">
        <v>111</v>
      </c>
      <c r="P7024" s="46">
        <f t="shared" si="800"/>
        <v>2</v>
      </c>
      <c r="R7024" s="67" t="s">
        <v>3616</v>
      </c>
      <c r="S7024" s="67">
        <f>COUNTIF(Y$2:$Y$100,R7024)</f>
        <v>0</v>
      </c>
      <c r="V7024" s="67">
        <f t="shared" si="804"/>
        <v>0</v>
      </c>
      <c r="X7024"/>
      <c r="Y7024" s="67" t="str">
        <f t="shared" si="798"/>
        <v xml:space="preserve"> </v>
      </c>
      <c r="AB7024" t="s">
        <v>90</v>
      </c>
      <c r="AC7024" s="46">
        <v>5144</v>
      </c>
      <c r="AD7024" s="46">
        <v>72</v>
      </c>
      <c r="AE7024" s="46">
        <v>67.7</v>
      </c>
      <c r="AF7024" s="46">
        <v>111</v>
      </c>
      <c r="AH7024" s="70" t="str">
        <f t="shared" si="801"/>
        <v/>
      </c>
      <c r="AI7024" s="70" t="str">
        <f t="shared" si="802"/>
        <v/>
      </c>
      <c r="AJ7024" s="70" t="str">
        <f t="shared" si="803"/>
        <v>X</v>
      </c>
      <c r="AK7024" s="70" t="str" cm="1">
        <f t="array" ref="AK7024">_xlfn.IFS(AH7024&lt;&gt;"","1",AI7024&lt;&gt;"","2",AJ7024&lt;&gt;"","3")</f>
        <v>3</v>
      </c>
    </row>
    <row r="7025" spans="1:37" x14ac:dyDescent="0.25">
      <c r="A7025" t="s">
        <v>352</v>
      </c>
      <c r="B7025" t="s">
        <v>772</v>
      </c>
      <c r="C7025" s="67" t="str">
        <f t="shared" si="799"/>
        <v>Alexa Reed</v>
      </c>
      <c r="D7025" s="71" t="str" cm="1">
        <f t="array" ref="D7025">_xlfn.IFS(AK7025="1",CONCATENATE(C7025,"Regional"),AK7025="2",CONCATENATE(C7025,"Sectional"),AK7025="3",CONCATENATE(C7025,COUNTIF($C$1:C7025,C7025)))</f>
        <v>Alexa Reed14</v>
      </c>
      <c r="E7025" s="66">
        <v>45189.354166666664</v>
      </c>
      <c r="F7025" t="s">
        <v>2441</v>
      </c>
      <c r="G7025" s="46">
        <v>42</v>
      </c>
      <c r="H7025" s="46">
        <v>91</v>
      </c>
      <c r="I7025" s="46">
        <v>14</v>
      </c>
      <c r="J7025" t="s">
        <v>160</v>
      </c>
      <c r="K7025" t="s">
        <v>90</v>
      </c>
      <c r="L7025" s="46">
        <v>5144</v>
      </c>
      <c r="M7025" s="46">
        <v>72</v>
      </c>
      <c r="N7025" s="46">
        <v>67.7</v>
      </c>
      <c r="O7025" s="46">
        <v>111</v>
      </c>
      <c r="P7025" s="46">
        <f t="shared" si="800"/>
        <v>2</v>
      </c>
      <c r="R7025" s="67" t="s">
        <v>1355</v>
      </c>
      <c r="S7025" s="67">
        <f>COUNTIF(Y$2:$Y$100,R7025)</f>
        <v>0</v>
      </c>
      <c r="V7025" s="67">
        <f t="shared" si="804"/>
        <v>0</v>
      </c>
      <c r="X7025"/>
      <c r="Y7025" s="67" t="str">
        <f t="shared" si="798"/>
        <v xml:space="preserve"> </v>
      </c>
      <c r="AB7025" t="s">
        <v>90</v>
      </c>
      <c r="AC7025" s="46">
        <v>5144</v>
      </c>
      <c r="AD7025" s="46">
        <v>72</v>
      </c>
      <c r="AE7025" s="46">
        <v>67.7</v>
      </c>
      <c r="AF7025" s="46">
        <v>111</v>
      </c>
      <c r="AH7025" s="70" t="str">
        <f t="shared" si="801"/>
        <v/>
      </c>
      <c r="AI7025" s="70" t="str">
        <f t="shared" si="802"/>
        <v/>
      </c>
      <c r="AJ7025" s="70" t="str">
        <f t="shared" si="803"/>
        <v>X</v>
      </c>
      <c r="AK7025" s="70" t="str" cm="1">
        <f t="array" ref="AK7025">_xlfn.IFS(AH7025&lt;&gt;"","1",AI7025&lt;&gt;"","2",AJ7025&lt;&gt;"","3")</f>
        <v>3</v>
      </c>
    </row>
    <row r="7026" spans="1:37" x14ac:dyDescent="0.25">
      <c r="A7026" t="s">
        <v>1668</v>
      </c>
      <c r="B7026" t="s">
        <v>328</v>
      </c>
      <c r="C7026" s="67" t="str">
        <f t="shared" si="799"/>
        <v>Emerson Ihde</v>
      </c>
      <c r="D7026" s="71" t="str" cm="1">
        <f t="array" ref="D7026">_xlfn.IFS(AK7026="1",CONCATENATE(C7026,"Regional"),AK7026="2",CONCATENATE(C7026,"Sectional"),AK7026="3",CONCATENATE(C7026,COUNTIF($C$1:C7026,C7026)))</f>
        <v>Emerson Ihde14</v>
      </c>
      <c r="E7026" s="66">
        <v>45189.354166666664</v>
      </c>
      <c r="F7026" t="s">
        <v>2441</v>
      </c>
      <c r="G7026" s="46">
        <v>42</v>
      </c>
      <c r="H7026" s="46">
        <v>92</v>
      </c>
      <c r="I7026" s="46">
        <v>15</v>
      </c>
      <c r="J7026" t="s">
        <v>160</v>
      </c>
      <c r="K7026" t="s">
        <v>90</v>
      </c>
      <c r="L7026" s="46">
        <v>5144</v>
      </c>
      <c r="M7026" s="46">
        <v>72</v>
      </c>
      <c r="N7026" s="46">
        <v>67.7</v>
      </c>
      <c r="O7026" s="46">
        <v>111</v>
      </c>
      <c r="P7026" s="46">
        <f t="shared" si="800"/>
        <v>2</v>
      </c>
      <c r="R7026" s="67" t="s">
        <v>3489</v>
      </c>
      <c r="S7026" s="67">
        <f>COUNTIF(Y$2:$Y$100,R7026)</f>
        <v>0</v>
      </c>
      <c r="V7026" s="67">
        <f t="shared" si="804"/>
        <v>0</v>
      </c>
      <c r="X7026"/>
      <c r="Y7026" s="67" t="str">
        <f t="shared" si="798"/>
        <v xml:space="preserve"> </v>
      </c>
      <c r="AB7026" t="s">
        <v>90</v>
      </c>
      <c r="AC7026" s="46">
        <v>5144</v>
      </c>
      <c r="AD7026" s="46">
        <v>72</v>
      </c>
      <c r="AE7026" s="46">
        <v>67.7</v>
      </c>
      <c r="AF7026" s="46">
        <v>111</v>
      </c>
      <c r="AH7026" s="70" t="str">
        <f t="shared" si="801"/>
        <v/>
      </c>
      <c r="AI7026" s="70" t="str">
        <f t="shared" si="802"/>
        <v/>
      </c>
      <c r="AJ7026" s="70" t="str">
        <f t="shared" si="803"/>
        <v>X</v>
      </c>
      <c r="AK7026" s="70" t="str" cm="1">
        <f t="array" ref="AK7026">_xlfn.IFS(AH7026&lt;&gt;"","1",AI7026&lt;&gt;"","2",AJ7026&lt;&gt;"","3")</f>
        <v>3</v>
      </c>
    </row>
    <row r="7027" spans="1:37" x14ac:dyDescent="0.25">
      <c r="A7027" t="s">
        <v>2009</v>
      </c>
      <c r="B7027" t="s">
        <v>434</v>
      </c>
      <c r="C7027" s="67" t="str">
        <f t="shared" si="799"/>
        <v>Ella Tower</v>
      </c>
      <c r="D7027" s="71" t="str" cm="1">
        <f t="array" ref="D7027">_xlfn.IFS(AK7027="1",CONCATENATE(C7027,"Regional"),AK7027="2",CONCATENATE(C7027,"Sectional"),AK7027="3",CONCATENATE(C7027,COUNTIF($C$1:C7027,C7027)))</f>
        <v>Ella Tower5</v>
      </c>
      <c r="E7027" s="66">
        <v>45189.354166666664</v>
      </c>
      <c r="F7027" t="s">
        <v>2441</v>
      </c>
      <c r="G7027" s="46">
        <v>42</v>
      </c>
      <c r="H7027" s="46">
        <v>92</v>
      </c>
      <c r="I7027" s="46">
        <v>15</v>
      </c>
      <c r="J7027" t="s">
        <v>160</v>
      </c>
      <c r="K7027" t="s">
        <v>90</v>
      </c>
      <c r="L7027" s="46">
        <v>5144</v>
      </c>
      <c r="M7027" s="46">
        <v>72</v>
      </c>
      <c r="N7027" s="46">
        <v>67.7</v>
      </c>
      <c r="O7027" s="46">
        <v>111</v>
      </c>
      <c r="P7027" s="46">
        <f t="shared" si="800"/>
        <v>2</v>
      </c>
      <c r="R7027" s="67" t="s">
        <v>3022</v>
      </c>
      <c r="S7027" s="67">
        <f>COUNTIF(Y$2:$Y$100,R7027)</f>
        <v>0</v>
      </c>
      <c r="V7027" s="67">
        <f t="shared" si="804"/>
        <v>0</v>
      </c>
      <c r="X7027"/>
      <c r="Y7027" s="67" t="str">
        <f t="shared" si="798"/>
        <v xml:space="preserve"> </v>
      </c>
      <c r="AB7027" t="s">
        <v>90</v>
      </c>
      <c r="AC7027" s="46">
        <v>5144</v>
      </c>
      <c r="AD7027" s="46">
        <v>72</v>
      </c>
      <c r="AE7027" s="46">
        <v>67.7</v>
      </c>
      <c r="AF7027" s="46">
        <v>111</v>
      </c>
      <c r="AH7027" s="70" t="str">
        <f t="shared" si="801"/>
        <v/>
      </c>
      <c r="AI7027" s="70" t="str">
        <f t="shared" si="802"/>
        <v/>
      </c>
      <c r="AJ7027" s="70" t="str">
        <f t="shared" si="803"/>
        <v>X</v>
      </c>
      <c r="AK7027" s="70" t="str" cm="1">
        <f t="array" ref="AK7027">_xlfn.IFS(AH7027&lt;&gt;"","1",AI7027&lt;&gt;"","2",AJ7027&lt;&gt;"","3")</f>
        <v>3</v>
      </c>
    </row>
    <row r="7028" spans="1:37" x14ac:dyDescent="0.25">
      <c r="A7028" t="s">
        <v>360</v>
      </c>
      <c r="B7028" t="s">
        <v>765</v>
      </c>
      <c r="C7028" s="67" t="str">
        <f t="shared" si="799"/>
        <v>Clare Smith</v>
      </c>
      <c r="D7028" s="71" t="str" cm="1">
        <f t="array" ref="D7028">_xlfn.IFS(AK7028="1",CONCATENATE(C7028,"Regional"),AK7028="2",CONCATENATE(C7028,"Sectional"),AK7028="3",CONCATENATE(C7028,COUNTIF($C$1:C7028,C7028)))</f>
        <v>Clare Smith11</v>
      </c>
      <c r="E7028" s="66">
        <v>45189.354166666664</v>
      </c>
      <c r="F7028" t="s">
        <v>2441</v>
      </c>
      <c r="G7028" s="46">
        <v>42</v>
      </c>
      <c r="H7028" s="46">
        <v>92</v>
      </c>
      <c r="I7028" s="46">
        <v>15</v>
      </c>
      <c r="J7028" t="s">
        <v>160</v>
      </c>
      <c r="K7028" t="s">
        <v>90</v>
      </c>
      <c r="L7028" s="46">
        <v>5144</v>
      </c>
      <c r="M7028" s="46">
        <v>72</v>
      </c>
      <c r="N7028" s="46">
        <v>67.7</v>
      </c>
      <c r="O7028" s="46">
        <v>111</v>
      </c>
      <c r="P7028" s="46">
        <f t="shared" si="800"/>
        <v>2</v>
      </c>
      <c r="R7028" s="67" t="s">
        <v>1349</v>
      </c>
      <c r="S7028" s="67">
        <f>COUNTIF(Y$2:$Y$100,R7028)</f>
        <v>0</v>
      </c>
      <c r="V7028" s="67">
        <f t="shared" si="804"/>
        <v>0</v>
      </c>
      <c r="X7028"/>
      <c r="Y7028" s="67" t="str">
        <f t="shared" si="798"/>
        <v xml:space="preserve"> </v>
      </c>
      <c r="AB7028" t="s">
        <v>90</v>
      </c>
      <c r="AC7028" s="46">
        <v>5144</v>
      </c>
      <c r="AD7028" s="46">
        <v>72</v>
      </c>
      <c r="AE7028" s="46">
        <v>67.7</v>
      </c>
      <c r="AF7028" s="46">
        <v>111</v>
      </c>
      <c r="AH7028" s="70" t="str">
        <f t="shared" si="801"/>
        <v/>
      </c>
      <c r="AI7028" s="70" t="str">
        <f t="shared" si="802"/>
        <v/>
      </c>
      <c r="AJ7028" s="70" t="str">
        <f t="shared" si="803"/>
        <v>X</v>
      </c>
      <c r="AK7028" s="70" t="str" cm="1">
        <f t="array" ref="AK7028">_xlfn.IFS(AH7028&lt;&gt;"","1",AI7028&lt;&gt;"","2",AJ7028&lt;&gt;"","3")</f>
        <v>3</v>
      </c>
    </row>
    <row r="7029" spans="1:37" x14ac:dyDescent="0.25">
      <c r="A7029" t="s">
        <v>192</v>
      </c>
      <c r="B7029" t="s">
        <v>764</v>
      </c>
      <c r="C7029" s="67" t="str">
        <f t="shared" si="799"/>
        <v>Anneke Barnett</v>
      </c>
      <c r="D7029" s="71" t="str" cm="1">
        <f t="array" ref="D7029">_xlfn.IFS(AK7029="1",CONCATENATE(C7029,"Regional"),AK7029="2",CONCATENATE(C7029,"Sectional"),AK7029="3",CONCATENATE(C7029,COUNTIF($C$1:C7029,C7029)))</f>
        <v>Anneke Barnett14</v>
      </c>
      <c r="E7029" s="66">
        <v>45189.354166666664</v>
      </c>
      <c r="F7029" t="s">
        <v>2441</v>
      </c>
      <c r="G7029" s="46">
        <v>42</v>
      </c>
      <c r="H7029" s="46">
        <v>92</v>
      </c>
      <c r="I7029" s="46">
        <v>15</v>
      </c>
      <c r="J7029" t="s">
        <v>160</v>
      </c>
      <c r="K7029" t="s">
        <v>90</v>
      </c>
      <c r="L7029" s="46">
        <v>5144</v>
      </c>
      <c r="M7029" s="46">
        <v>72</v>
      </c>
      <c r="N7029" s="46">
        <v>67.7</v>
      </c>
      <c r="O7029" s="46">
        <v>111</v>
      </c>
      <c r="P7029" s="46">
        <f t="shared" si="800"/>
        <v>2</v>
      </c>
      <c r="R7029" s="67" t="s">
        <v>1348</v>
      </c>
      <c r="S7029" s="67">
        <f>COUNTIF(Y$2:$Y$100,R7029)</f>
        <v>0</v>
      </c>
      <c r="V7029" s="67">
        <f t="shared" si="804"/>
        <v>0</v>
      </c>
      <c r="X7029"/>
      <c r="Y7029" s="67" t="str">
        <f t="shared" si="798"/>
        <v xml:space="preserve"> </v>
      </c>
      <c r="AB7029" t="s">
        <v>90</v>
      </c>
      <c r="AC7029" s="46">
        <v>5144</v>
      </c>
      <c r="AD7029" s="46">
        <v>72</v>
      </c>
      <c r="AE7029" s="46">
        <v>67.7</v>
      </c>
      <c r="AF7029" s="46">
        <v>111</v>
      </c>
      <c r="AH7029" s="70" t="str">
        <f t="shared" si="801"/>
        <v/>
      </c>
      <c r="AI7029" s="70" t="str">
        <f t="shared" si="802"/>
        <v/>
      </c>
      <c r="AJ7029" s="70" t="str">
        <f t="shared" si="803"/>
        <v>X</v>
      </c>
      <c r="AK7029" s="70" t="str" cm="1">
        <f t="array" ref="AK7029">_xlfn.IFS(AH7029&lt;&gt;"","1",AI7029&lt;&gt;"","2",AJ7029&lt;&gt;"","3")</f>
        <v>3</v>
      </c>
    </row>
    <row r="7030" spans="1:37" x14ac:dyDescent="0.25">
      <c r="A7030" t="s">
        <v>766</v>
      </c>
      <c r="B7030" t="s">
        <v>313</v>
      </c>
      <c r="C7030" s="67" t="str">
        <f t="shared" si="799"/>
        <v>Avery Sallmann</v>
      </c>
      <c r="D7030" s="71" t="str" cm="1">
        <f t="array" ref="D7030">_xlfn.IFS(AK7030="1",CONCATENATE(C7030,"Regional"),AK7030="2",CONCATENATE(C7030,"Sectional"),AK7030="3",CONCATENATE(C7030,COUNTIF($C$1:C7030,C7030)))</f>
        <v>Avery Sallmann13</v>
      </c>
      <c r="E7030" s="66">
        <v>45189.354166666664</v>
      </c>
      <c r="F7030" t="s">
        <v>2441</v>
      </c>
      <c r="G7030" s="46">
        <v>42</v>
      </c>
      <c r="H7030" s="46">
        <v>93</v>
      </c>
      <c r="I7030" s="46">
        <v>19</v>
      </c>
      <c r="J7030" t="s">
        <v>160</v>
      </c>
      <c r="K7030" t="s">
        <v>90</v>
      </c>
      <c r="L7030" s="46">
        <v>5144</v>
      </c>
      <c r="M7030" s="46">
        <v>72</v>
      </c>
      <c r="N7030" s="46">
        <v>67.7</v>
      </c>
      <c r="O7030" s="46">
        <v>111</v>
      </c>
      <c r="P7030" s="46">
        <f t="shared" si="800"/>
        <v>2</v>
      </c>
      <c r="R7030" s="67" t="s">
        <v>1351</v>
      </c>
      <c r="S7030" s="67">
        <f>COUNTIF(Y$2:$Y$100,R7030)</f>
        <v>0</v>
      </c>
      <c r="V7030" s="67">
        <f t="shared" si="804"/>
        <v>0</v>
      </c>
      <c r="X7030"/>
      <c r="Y7030" s="67" t="str">
        <f t="shared" si="798"/>
        <v xml:space="preserve"> </v>
      </c>
      <c r="AB7030" t="s">
        <v>90</v>
      </c>
      <c r="AC7030" s="46">
        <v>5144</v>
      </c>
      <c r="AD7030" s="46">
        <v>72</v>
      </c>
      <c r="AE7030" s="46">
        <v>67.7</v>
      </c>
      <c r="AF7030" s="46">
        <v>111</v>
      </c>
      <c r="AH7030" s="70" t="str">
        <f t="shared" si="801"/>
        <v/>
      </c>
      <c r="AI7030" s="70" t="str">
        <f t="shared" si="802"/>
        <v/>
      </c>
      <c r="AJ7030" s="70" t="str">
        <f t="shared" si="803"/>
        <v>X</v>
      </c>
      <c r="AK7030" s="70" t="str" cm="1">
        <f t="array" ref="AK7030">_xlfn.IFS(AH7030&lt;&gt;"","1",AI7030&lt;&gt;"","2",AJ7030&lt;&gt;"","3")</f>
        <v>3</v>
      </c>
    </row>
    <row r="7031" spans="1:37" x14ac:dyDescent="0.25">
      <c r="A7031" t="s">
        <v>352</v>
      </c>
      <c r="B7031" t="s">
        <v>561</v>
      </c>
      <c r="C7031" s="67" t="str">
        <f t="shared" si="799"/>
        <v>Maddie Reed</v>
      </c>
      <c r="D7031" s="71" t="str" cm="1">
        <f t="array" ref="D7031">_xlfn.IFS(AK7031="1",CONCATENATE(C7031,"Regional"),AK7031="2",CONCATENATE(C7031,"Sectional"),AK7031="3",CONCATENATE(C7031,COUNTIF($C$1:C7031,C7031)))</f>
        <v>Maddie Reed12</v>
      </c>
      <c r="E7031" s="66">
        <v>45189.354166666664</v>
      </c>
      <c r="F7031" t="s">
        <v>2441</v>
      </c>
      <c r="G7031" s="46">
        <v>42</v>
      </c>
      <c r="H7031" s="46">
        <v>94</v>
      </c>
      <c r="I7031" s="46">
        <v>20</v>
      </c>
      <c r="J7031" t="s">
        <v>160</v>
      </c>
      <c r="K7031" t="s">
        <v>90</v>
      </c>
      <c r="L7031" s="46">
        <v>5144</v>
      </c>
      <c r="M7031" s="46">
        <v>72</v>
      </c>
      <c r="N7031" s="46">
        <v>67.7</v>
      </c>
      <c r="O7031" s="46">
        <v>111</v>
      </c>
      <c r="P7031" s="46">
        <f t="shared" si="800"/>
        <v>2</v>
      </c>
      <c r="R7031" s="67" t="s">
        <v>1381</v>
      </c>
      <c r="S7031" s="67">
        <f>COUNTIF(Y$2:$Y$100,R7031)</f>
        <v>0</v>
      </c>
      <c r="V7031" s="67">
        <f t="shared" si="804"/>
        <v>0</v>
      </c>
      <c r="X7031"/>
      <c r="Y7031" s="67" t="str">
        <f t="shared" si="798"/>
        <v xml:space="preserve"> </v>
      </c>
      <c r="AB7031" t="s">
        <v>90</v>
      </c>
      <c r="AC7031" s="46">
        <v>5144</v>
      </c>
      <c r="AD7031" s="46">
        <v>72</v>
      </c>
      <c r="AE7031" s="46">
        <v>67.7</v>
      </c>
      <c r="AF7031" s="46">
        <v>111</v>
      </c>
      <c r="AH7031" s="70" t="str">
        <f t="shared" si="801"/>
        <v/>
      </c>
      <c r="AI7031" s="70" t="str">
        <f t="shared" si="802"/>
        <v/>
      </c>
      <c r="AJ7031" s="70" t="str">
        <f t="shared" si="803"/>
        <v>X</v>
      </c>
      <c r="AK7031" s="70" t="str" cm="1">
        <f t="array" ref="AK7031">_xlfn.IFS(AH7031&lt;&gt;"","1",AI7031&lt;&gt;"","2",AJ7031&lt;&gt;"","3")</f>
        <v>3</v>
      </c>
    </row>
    <row r="7032" spans="1:37" x14ac:dyDescent="0.25">
      <c r="A7032" t="s">
        <v>792</v>
      </c>
      <c r="B7032" t="s">
        <v>543</v>
      </c>
      <c r="C7032" s="67" t="str">
        <f t="shared" si="799"/>
        <v>Brooke Binder</v>
      </c>
      <c r="D7032" s="71" t="str" cm="1">
        <f t="array" ref="D7032">_xlfn.IFS(AK7032="1",CONCATENATE(C7032,"Regional"),AK7032="2",CONCATENATE(C7032,"Sectional"),AK7032="3",CONCATENATE(C7032,COUNTIF($C$1:C7032,C7032)))</f>
        <v>Brooke Binder12</v>
      </c>
      <c r="E7032" s="66">
        <v>45189.354166666664</v>
      </c>
      <c r="F7032" t="s">
        <v>2441</v>
      </c>
      <c r="G7032" s="46">
        <v>42</v>
      </c>
      <c r="H7032" s="46">
        <v>95</v>
      </c>
      <c r="I7032" s="46">
        <v>21</v>
      </c>
      <c r="J7032" t="s">
        <v>160</v>
      </c>
      <c r="K7032" t="s">
        <v>90</v>
      </c>
      <c r="L7032" s="46">
        <v>5144</v>
      </c>
      <c r="M7032" s="46">
        <v>72</v>
      </c>
      <c r="N7032" s="46">
        <v>67.7</v>
      </c>
      <c r="O7032" s="46">
        <v>111</v>
      </c>
      <c r="P7032" s="46">
        <f t="shared" si="800"/>
        <v>2</v>
      </c>
      <c r="R7032" s="67" t="s">
        <v>1372</v>
      </c>
      <c r="S7032" s="67">
        <f>COUNTIF(Y$2:$Y$100,R7032)</f>
        <v>0</v>
      </c>
      <c r="V7032" s="67">
        <f t="shared" si="804"/>
        <v>0</v>
      </c>
      <c r="X7032"/>
      <c r="Y7032" s="67" t="str">
        <f t="shared" si="798"/>
        <v xml:space="preserve"> </v>
      </c>
      <c r="AB7032" t="s">
        <v>90</v>
      </c>
      <c r="AC7032" s="46">
        <v>5144</v>
      </c>
      <c r="AD7032" s="46">
        <v>72</v>
      </c>
      <c r="AE7032" s="46">
        <v>67.7</v>
      </c>
      <c r="AF7032" s="46">
        <v>111</v>
      </c>
      <c r="AH7032" s="70" t="str">
        <f t="shared" si="801"/>
        <v/>
      </c>
      <c r="AI7032" s="70" t="str">
        <f t="shared" si="802"/>
        <v/>
      </c>
      <c r="AJ7032" s="70" t="str">
        <f t="shared" si="803"/>
        <v>X</v>
      </c>
      <c r="AK7032" s="70" t="str" cm="1">
        <f t="array" ref="AK7032">_xlfn.IFS(AH7032&lt;&gt;"","1",AI7032&lt;&gt;"","2",AJ7032&lt;&gt;"","3")</f>
        <v>3</v>
      </c>
    </row>
    <row r="7033" spans="1:37" x14ac:dyDescent="0.25">
      <c r="A7033" t="s">
        <v>1936</v>
      </c>
      <c r="B7033" t="s">
        <v>648</v>
      </c>
      <c r="C7033" s="67" t="str">
        <f t="shared" si="799"/>
        <v>Claire Girten</v>
      </c>
      <c r="D7033" s="71" t="str" cm="1">
        <f t="array" ref="D7033">_xlfn.IFS(AK7033="1",CONCATENATE(C7033,"Regional"),AK7033="2",CONCATENATE(C7033,"Sectional"),AK7033="3",CONCATENATE(C7033,COUNTIF($C$1:C7033,C7033)))</f>
        <v>Claire Girten13</v>
      </c>
      <c r="E7033" s="66">
        <v>45189.354166666664</v>
      </c>
      <c r="F7033" t="s">
        <v>2441</v>
      </c>
      <c r="G7033" s="46">
        <v>42</v>
      </c>
      <c r="H7033" s="46">
        <v>95</v>
      </c>
      <c r="I7033" s="46">
        <v>21</v>
      </c>
      <c r="J7033" t="s">
        <v>160</v>
      </c>
      <c r="K7033" t="s">
        <v>90</v>
      </c>
      <c r="L7033" s="46">
        <v>5144</v>
      </c>
      <c r="M7033" s="46">
        <v>72</v>
      </c>
      <c r="N7033" s="46">
        <v>67.7</v>
      </c>
      <c r="O7033" s="46">
        <v>111</v>
      </c>
      <c r="P7033" s="46">
        <f t="shared" si="800"/>
        <v>2</v>
      </c>
      <c r="R7033" s="67" t="s">
        <v>2952</v>
      </c>
      <c r="S7033" s="67">
        <f>COUNTIF(Y$2:$Y$100,R7033)</f>
        <v>0</v>
      </c>
      <c r="V7033" s="67">
        <f t="shared" si="804"/>
        <v>0</v>
      </c>
      <c r="X7033"/>
      <c r="Y7033" s="67" t="str">
        <f t="shared" si="798"/>
        <v xml:space="preserve"> </v>
      </c>
      <c r="AB7033" t="s">
        <v>90</v>
      </c>
      <c r="AC7033" s="46">
        <v>5144</v>
      </c>
      <c r="AD7033" s="46">
        <v>72</v>
      </c>
      <c r="AE7033" s="46">
        <v>67.7</v>
      </c>
      <c r="AF7033" s="46">
        <v>111</v>
      </c>
      <c r="AH7033" s="70" t="str">
        <f t="shared" si="801"/>
        <v/>
      </c>
      <c r="AI7033" s="70" t="str">
        <f t="shared" si="802"/>
        <v/>
      </c>
      <c r="AJ7033" s="70" t="str">
        <f t="shared" si="803"/>
        <v>X</v>
      </c>
      <c r="AK7033" s="70" t="str" cm="1">
        <f t="array" ref="AK7033">_xlfn.IFS(AH7033&lt;&gt;"","1",AI7033&lt;&gt;"","2",AJ7033&lt;&gt;"","3")</f>
        <v>3</v>
      </c>
    </row>
    <row r="7034" spans="1:37" x14ac:dyDescent="0.25">
      <c r="A7034" t="s">
        <v>285</v>
      </c>
      <c r="B7034" t="s">
        <v>365</v>
      </c>
      <c r="C7034" s="67" t="str">
        <f t="shared" si="799"/>
        <v>Hallie Koltz</v>
      </c>
      <c r="D7034" s="71" t="str" cm="1">
        <f t="array" ref="D7034">_xlfn.IFS(AK7034="1",CONCATENATE(C7034,"Regional"),AK7034="2",CONCATENATE(C7034,"Sectional"),AK7034="3",CONCATENATE(C7034,COUNTIF($C$1:C7034,C7034)))</f>
        <v>Hallie Koltz10</v>
      </c>
      <c r="E7034" s="66">
        <v>45189.354166666664</v>
      </c>
      <c r="F7034" t="s">
        <v>2441</v>
      </c>
      <c r="G7034" s="46">
        <v>42</v>
      </c>
      <c r="H7034" s="46">
        <v>95</v>
      </c>
      <c r="I7034" s="46">
        <v>21</v>
      </c>
      <c r="J7034" t="s">
        <v>160</v>
      </c>
      <c r="K7034" t="s">
        <v>90</v>
      </c>
      <c r="L7034" s="46">
        <v>5144</v>
      </c>
      <c r="M7034" s="46">
        <v>72</v>
      </c>
      <c r="N7034" s="46">
        <v>67.7</v>
      </c>
      <c r="O7034" s="46">
        <v>111</v>
      </c>
      <c r="P7034" s="46">
        <f t="shared" si="800"/>
        <v>2</v>
      </c>
      <c r="R7034" s="67" t="s">
        <v>1359</v>
      </c>
      <c r="S7034" s="67">
        <f>COUNTIF(Y$2:$Y$100,R7034)</f>
        <v>0</v>
      </c>
      <c r="V7034" s="67">
        <f t="shared" si="804"/>
        <v>0</v>
      </c>
      <c r="X7034"/>
      <c r="Y7034" s="67" t="str">
        <f t="shared" si="798"/>
        <v xml:space="preserve"> </v>
      </c>
      <c r="AB7034" t="s">
        <v>90</v>
      </c>
      <c r="AC7034" s="46">
        <v>5144</v>
      </c>
      <c r="AD7034" s="46">
        <v>72</v>
      </c>
      <c r="AE7034" s="46">
        <v>67.7</v>
      </c>
      <c r="AF7034" s="46">
        <v>111</v>
      </c>
      <c r="AH7034" s="70" t="str">
        <f t="shared" si="801"/>
        <v/>
      </c>
      <c r="AI7034" s="70" t="str">
        <f t="shared" si="802"/>
        <v/>
      </c>
      <c r="AJ7034" s="70" t="str">
        <f t="shared" si="803"/>
        <v>X</v>
      </c>
      <c r="AK7034" s="70" t="str" cm="1">
        <f t="array" ref="AK7034">_xlfn.IFS(AH7034&lt;&gt;"","1",AI7034&lt;&gt;"","2",AJ7034&lt;&gt;"","3")</f>
        <v>3</v>
      </c>
    </row>
    <row r="7035" spans="1:37" x14ac:dyDescent="0.25">
      <c r="A7035" t="s">
        <v>790</v>
      </c>
      <c r="B7035" t="s">
        <v>791</v>
      </c>
      <c r="C7035" s="67" t="str">
        <f t="shared" si="799"/>
        <v>Sammy Selke</v>
      </c>
      <c r="D7035" s="71" t="str" cm="1">
        <f t="array" ref="D7035">_xlfn.IFS(AK7035="1",CONCATENATE(C7035,"Regional"),AK7035="2",CONCATENATE(C7035,"Sectional"),AK7035="3",CONCATENATE(C7035,COUNTIF($C$1:C7035,C7035)))</f>
        <v>Sammy Selke12</v>
      </c>
      <c r="E7035" s="66">
        <v>45189.354166666664</v>
      </c>
      <c r="F7035" t="s">
        <v>2441</v>
      </c>
      <c r="G7035" s="46">
        <v>42</v>
      </c>
      <c r="H7035" s="46">
        <v>96</v>
      </c>
      <c r="I7035" s="46">
        <v>24</v>
      </c>
      <c r="J7035" t="s">
        <v>160</v>
      </c>
      <c r="K7035" t="s">
        <v>90</v>
      </c>
      <c r="L7035" s="46">
        <v>5144</v>
      </c>
      <c r="M7035" s="46">
        <v>72</v>
      </c>
      <c r="N7035" s="46">
        <v>67.7</v>
      </c>
      <c r="O7035" s="46">
        <v>111</v>
      </c>
      <c r="P7035" s="46">
        <f t="shared" si="800"/>
        <v>2</v>
      </c>
      <c r="R7035" s="67" t="s">
        <v>1371</v>
      </c>
      <c r="S7035" s="67">
        <f>COUNTIF(Y$2:$Y$100,R7035)</f>
        <v>0</v>
      </c>
      <c r="V7035" s="67">
        <f t="shared" si="804"/>
        <v>0</v>
      </c>
      <c r="X7035"/>
      <c r="Y7035" s="67" t="str">
        <f t="shared" si="798"/>
        <v xml:space="preserve"> </v>
      </c>
      <c r="AB7035" t="s">
        <v>90</v>
      </c>
      <c r="AC7035" s="46">
        <v>5144</v>
      </c>
      <c r="AD7035" s="46">
        <v>72</v>
      </c>
      <c r="AE7035" s="46">
        <v>67.7</v>
      </c>
      <c r="AF7035" s="46">
        <v>111</v>
      </c>
      <c r="AH7035" s="70" t="str">
        <f t="shared" si="801"/>
        <v/>
      </c>
      <c r="AI7035" s="70" t="str">
        <f t="shared" si="802"/>
        <v/>
      </c>
      <c r="AJ7035" s="70" t="str">
        <f t="shared" si="803"/>
        <v>X</v>
      </c>
      <c r="AK7035" s="70" t="str" cm="1">
        <f t="array" ref="AK7035">_xlfn.IFS(AH7035&lt;&gt;"","1",AI7035&lt;&gt;"","2",AJ7035&lt;&gt;"","3")</f>
        <v>3</v>
      </c>
    </row>
    <row r="7036" spans="1:37" x14ac:dyDescent="0.25">
      <c r="A7036" t="s">
        <v>997</v>
      </c>
      <c r="B7036" t="s">
        <v>773</v>
      </c>
      <c r="C7036" s="67" t="str">
        <f t="shared" si="799"/>
        <v>Ashley Gilroy</v>
      </c>
      <c r="D7036" s="71" t="str" cm="1">
        <f t="array" ref="D7036">_xlfn.IFS(AK7036="1",CONCATENATE(C7036,"Regional"),AK7036="2",CONCATENATE(C7036,"Sectional"),AK7036="3",CONCATENATE(C7036,COUNTIF($C$1:C7036,C7036)))</f>
        <v>Ashley Gilroy12</v>
      </c>
      <c r="E7036" s="66">
        <v>45189.354166666664</v>
      </c>
      <c r="F7036" t="s">
        <v>2441</v>
      </c>
      <c r="G7036" s="46">
        <v>42</v>
      </c>
      <c r="H7036" s="46">
        <v>97</v>
      </c>
      <c r="I7036" s="46">
        <v>25</v>
      </c>
      <c r="J7036" t="s">
        <v>160</v>
      </c>
      <c r="K7036" t="s">
        <v>90</v>
      </c>
      <c r="L7036" s="46">
        <v>5144</v>
      </c>
      <c r="M7036" s="46">
        <v>72</v>
      </c>
      <c r="N7036" s="46">
        <v>67.7</v>
      </c>
      <c r="O7036" s="46">
        <v>111</v>
      </c>
      <c r="P7036" s="46">
        <f t="shared" si="800"/>
        <v>2</v>
      </c>
      <c r="R7036" s="67" t="s">
        <v>1500</v>
      </c>
      <c r="S7036" s="67">
        <f>COUNTIF(Y$2:$Y$100,R7036)</f>
        <v>0</v>
      </c>
      <c r="V7036" s="67">
        <f t="shared" si="804"/>
        <v>0</v>
      </c>
      <c r="X7036"/>
      <c r="Y7036" s="67" t="str">
        <f t="shared" si="798"/>
        <v xml:space="preserve"> </v>
      </c>
      <c r="AB7036" t="s">
        <v>90</v>
      </c>
      <c r="AC7036" s="46">
        <v>5144</v>
      </c>
      <c r="AD7036" s="46">
        <v>72</v>
      </c>
      <c r="AE7036" s="46">
        <v>67.7</v>
      </c>
      <c r="AF7036" s="46">
        <v>111</v>
      </c>
      <c r="AH7036" s="70" t="str">
        <f t="shared" si="801"/>
        <v/>
      </c>
      <c r="AI7036" s="70" t="str">
        <f t="shared" si="802"/>
        <v/>
      </c>
      <c r="AJ7036" s="70" t="str">
        <f t="shared" si="803"/>
        <v>X</v>
      </c>
      <c r="AK7036" s="70" t="str" cm="1">
        <f t="array" ref="AK7036">_xlfn.IFS(AH7036&lt;&gt;"","1",AI7036&lt;&gt;"","2",AJ7036&lt;&gt;"","3")</f>
        <v>3</v>
      </c>
    </row>
    <row r="7037" spans="1:37" x14ac:dyDescent="0.25">
      <c r="A7037" t="s">
        <v>278</v>
      </c>
      <c r="B7037" t="s">
        <v>220</v>
      </c>
      <c r="C7037" s="67" t="str">
        <f t="shared" si="799"/>
        <v>Maria Jorgensen</v>
      </c>
      <c r="D7037" s="71" t="str" cm="1">
        <f t="array" ref="D7037">_xlfn.IFS(AK7037="1",CONCATENATE(C7037,"Regional"),AK7037="2",CONCATENATE(C7037,"Sectional"),AK7037="3",CONCATENATE(C7037,COUNTIF($C$1:C7037,C7037)))</f>
        <v>Maria Jorgensen14</v>
      </c>
      <c r="E7037" s="66">
        <v>45189.354166666664</v>
      </c>
      <c r="F7037" t="s">
        <v>2441</v>
      </c>
      <c r="G7037" s="46">
        <v>42</v>
      </c>
      <c r="H7037" s="46">
        <v>97</v>
      </c>
      <c r="I7037" s="46">
        <v>25</v>
      </c>
      <c r="J7037" t="s">
        <v>160</v>
      </c>
      <c r="K7037" t="s">
        <v>90</v>
      </c>
      <c r="L7037" s="46">
        <v>5144</v>
      </c>
      <c r="M7037" s="46">
        <v>72</v>
      </c>
      <c r="N7037" s="46">
        <v>67.7</v>
      </c>
      <c r="O7037" s="46">
        <v>111</v>
      </c>
      <c r="P7037" s="46">
        <f t="shared" si="800"/>
        <v>2</v>
      </c>
      <c r="R7037" s="67" t="s">
        <v>1363</v>
      </c>
      <c r="S7037" s="67">
        <f>COUNTIF(Y$2:$Y$100,R7037)</f>
        <v>0</v>
      </c>
      <c r="V7037" s="67">
        <f t="shared" si="804"/>
        <v>0</v>
      </c>
      <c r="X7037"/>
      <c r="Y7037" s="67" t="str">
        <f t="shared" si="798"/>
        <v xml:space="preserve"> </v>
      </c>
      <c r="AB7037" t="s">
        <v>90</v>
      </c>
      <c r="AC7037" s="46">
        <v>5144</v>
      </c>
      <c r="AD7037" s="46">
        <v>72</v>
      </c>
      <c r="AE7037" s="46">
        <v>67.7</v>
      </c>
      <c r="AF7037" s="46">
        <v>111</v>
      </c>
      <c r="AH7037" s="70" t="str">
        <f t="shared" si="801"/>
        <v/>
      </c>
      <c r="AI7037" s="70" t="str">
        <f t="shared" si="802"/>
        <v/>
      </c>
      <c r="AJ7037" s="70" t="str">
        <f t="shared" si="803"/>
        <v>X</v>
      </c>
      <c r="AK7037" s="70" t="str" cm="1">
        <f t="array" ref="AK7037">_xlfn.IFS(AH7037&lt;&gt;"","1",AI7037&lt;&gt;"","2",AJ7037&lt;&gt;"","3")</f>
        <v>3</v>
      </c>
    </row>
    <row r="7038" spans="1:37" x14ac:dyDescent="0.25">
      <c r="A7038" t="s">
        <v>685</v>
      </c>
      <c r="B7038" t="s">
        <v>570</v>
      </c>
      <c r="C7038" s="67" t="str">
        <f t="shared" si="799"/>
        <v>Sydney Quella</v>
      </c>
      <c r="D7038" s="71" t="str" cm="1">
        <f t="array" ref="D7038">_xlfn.IFS(AK7038="1",CONCATENATE(C7038,"Regional"),AK7038="2",CONCATENATE(C7038,"Sectional"),AK7038="3",CONCATENATE(C7038,COUNTIF($C$1:C7038,C7038)))</f>
        <v>Sydney Quella9</v>
      </c>
      <c r="E7038" s="66">
        <v>45189.354166666664</v>
      </c>
      <c r="F7038" t="s">
        <v>2441</v>
      </c>
      <c r="G7038" s="46">
        <v>42</v>
      </c>
      <c r="H7038" s="46">
        <v>97</v>
      </c>
      <c r="I7038" s="46">
        <v>25</v>
      </c>
      <c r="J7038" t="s">
        <v>160</v>
      </c>
      <c r="K7038" t="s">
        <v>90</v>
      </c>
      <c r="L7038" s="46">
        <v>5144</v>
      </c>
      <c r="M7038" s="46">
        <v>72</v>
      </c>
      <c r="N7038" s="46">
        <v>67.7</v>
      </c>
      <c r="O7038" s="46">
        <v>111</v>
      </c>
      <c r="P7038" s="46">
        <f t="shared" si="800"/>
        <v>2</v>
      </c>
      <c r="R7038" s="67" t="s">
        <v>1362</v>
      </c>
      <c r="S7038" s="67">
        <f>COUNTIF(Y$2:$Y$100,R7038)</f>
        <v>0</v>
      </c>
      <c r="V7038" s="67">
        <f t="shared" si="804"/>
        <v>0</v>
      </c>
      <c r="X7038"/>
      <c r="Y7038" s="67" t="str">
        <f t="shared" si="798"/>
        <v xml:space="preserve"> </v>
      </c>
      <c r="AB7038" t="s">
        <v>90</v>
      </c>
      <c r="AC7038" s="46">
        <v>5144</v>
      </c>
      <c r="AD7038" s="46">
        <v>72</v>
      </c>
      <c r="AE7038" s="46">
        <v>67.7</v>
      </c>
      <c r="AF7038" s="46">
        <v>111</v>
      </c>
      <c r="AH7038" s="70" t="str">
        <f t="shared" si="801"/>
        <v/>
      </c>
      <c r="AI7038" s="70" t="str">
        <f t="shared" si="802"/>
        <v/>
      </c>
      <c r="AJ7038" s="70" t="str">
        <f t="shared" si="803"/>
        <v>X</v>
      </c>
      <c r="AK7038" s="70" t="str" cm="1">
        <f t="array" ref="AK7038">_xlfn.IFS(AH7038&lt;&gt;"","1",AI7038&lt;&gt;"","2",AJ7038&lt;&gt;"","3")</f>
        <v>3</v>
      </c>
    </row>
    <row r="7039" spans="1:37" x14ac:dyDescent="0.25">
      <c r="A7039" t="s">
        <v>821</v>
      </c>
      <c r="B7039" t="s">
        <v>822</v>
      </c>
      <c r="C7039" s="67" t="str">
        <f t="shared" si="799"/>
        <v>Viviana Hruby</v>
      </c>
      <c r="D7039" s="71" t="str" cm="1">
        <f t="array" ref="D7039">_xlfn.IFS(AK7039="1",CONCATENATE(C7039,"Regional"),AK7039="2",CONCATENATE(C7039,"Sectional"),AK7039="3",CONCATENATE(C7039,COUNTIF($C$1:C7039,C7039)))</f>
        <v>Viviana Hruby12</v>
      </c>
      <c r="E7039" s="66">
        <v>45189.354166666664</v>
      </c>
      <c r="F7039" t="s">
        <v>2441</v>
      </c>
      <c r="G7039" s="46">
        <v>42</v>
      </c>
      <c r="H7039" s="46">
        <v>97</v>
      </c>
      <c r="I7039" s="46">
        <v>25</v>
      </c>
      <c r="J7039" t="s">
        <v>160</v>
      </c>
      <c r="K7039" t="s">
        <v>90</v>
      </c>
      <c r="L7039" s="46">
        <v>5144</v>
      </c>
      <c r="M7039" s="46">
        <v>72</v>
      </c>
      <c r="N7039" s="46">
        <v>67.7</v>
      </c>
      <c r="O7039" s="46">
        <v>111</v>
      </c>
      <c r="P7039" s="46">
        <f t="shared" si="800"/>
        <v>2</v>
      </c>
      <c r="R7039" s="67" t="s">
        <v>1380</v>
      </c>
      <c r="S7039" s="67">
        <f>COUNTIF(Y$2:$Y$100,R7039)</f>
        <v>0</v>
      </c>
      <c r="V7039" s="67">
        <f t="shared" si="804"/>
        <v>0</v>
      </c>
      <c r="X7039"/>
      <c r="Y7039" s="67" t="str">
        <f t="shared" ref="Y7039:Y7053" si="805">CONCATENATE(W7039," ",X7039)</f>
        <v xml:space="preserve"> </v>
      </c>
      <c r="AB7039" t="s">
        <v>90</v>
      </c>
      <c r="AC7039" s="46">
        <v>5144</v>
      </c>
      <c r="AD7039" s="46">
        <v>72</v>
      </c>
      <c r="AE7039" s="46">
        <v>67.7</v>
      </c>
      <c r="AF7039" s="46">
        <v>111</v>
      </c>
      <c r="AH7039" s="70" t="str">
        <f t="shared" si="801"/>
        <v/>
      </c>
      <c r="AI7039" s="70" t="str">
        <f t="shared" si="802"/>
        <v/>
      </c>
      <c r="AJ7039" s="70" t="str">
        <f t="shared" si="803"/>
        <v>X</v>
      </c>
      <c r="AK7039" s="70" t="str" cm="1">
        <f t="array" ref="AK7039">_xlfn.IFS(AH7039&lt;&gt;"","1",AI7039&lt;&gt;"","2",AJ7039&lt;&gt;"","3")</f>
        <v>3</v>
      </c>
    </row>
    <row r="7040" spans="1:37" x14ac:dyDescent="0.25">
      <c r="A7040" t="s">
        <v>743</v>
      </c>
      <c r="B7040" t="s">
        <v>434</v>
      </c>
      <c r="C7040" s="67" t="str">
        <f t="shared" si="799"/>
        <v>Ella Chitwood</v>
      </c>
      <c r="D7040" s="71" t="str" cm="1">
        <f t="array" ref="D7040">_xlfn.IFS(AK7040="1",CONCATENATE(C7040,"Regional"),AK7040="2",CONCATENATE(C7040,"Sectional"),AK7040="3",CONCATENATE(C7040,COUNTIF($C$1:C7040,C7040)))</f>
        <v>Ella Chitwood12</v>
      </c>
      <c r="E7040" s="66">
        <v>45189.354166666664</v>
      </c>
      <c r="F7040" t="s">
        <v>2441</v>
      </c>
      <c r="G7040" s="46">
        <v>42</v>
      </c>
      <c r="H7040" s="46">
        <v>97</v>
      </c>
      <c r="I7040" s="46">
        <v>25</v>
      </c>
      <c r="J7040" t="s">
        <v>160</v>
      </c>
      <c r="K7040" t="s">
        <v>90</v>
      </c>
      <c r="L7040" s="46">
        <v>5144</v>
      </c>
      <c r="M7040" s="46">
        <v>72</v>
      </c>
      <c r="N7040" s="46">
        <v>67.7</v>
      </c>
      <c r="O7040" s="46">
        <v>111</v>
      </c>
      <c r="P7040" s="46">
        <f t="shared" si="800"/>
        <v>2</v>
      </c>
      <c r="R7040" s="67" t="s">
        <v>1331</v>
      </c>
      <c r="S7040" s="67">
        <f>COUNTIF(Y$2:$Y$100,R7040)</f>
        <v>0</v>
      </c>
      <c r="V7040" s="67">
        <f t="shared" si="804"/>
        <v>0</v>
      </c>
      <c r="X7040"/>
      <c r="Y7040" s="67" t="str">
        <f t="shared" si="805"/>
        <v xml:space="preserve"> </v>
      </c>
      <c r="AB7040" t="s">
        <v>90</v>
      </c>
      <c r="AC7040" s="46">
        <v>5144</v>
      </c>
      <c r="AD7040" s="46">
        <v>72</v>
      </c>
      <c r="AE7040" s="46">
        <v>67.7</v>
      </c>
      <c r="AF7040" s="46">
        <v>111</v>
      </c>
      <c r="AH7040" s="70" t="str">
        <f t="shared" si="801"/>
        <v/>
      </c>
      <c r="AI7040" s="70" t="str">
        <f t="shared" si="802"/>
        <v/>
      </c>
      <c r="AJ7040" s="70" t="str">
        <f t="shared" si="803"/>
        <v>X</v>
      </c>
      <c r="AK7040" s="70" t="str" cm="1">
        <f t="array" ref="AK7040">_xlfn.IFS(AH7040&lt;&gt;"","1",AI7040&lt;&gt;"","2",AJ7040&lt;&gt;"","3")</f>
        <v>3</v>
      </c>
    </row>
    <row r="7041" spans="1:37" x14ac:dyDescent="0.25">
      <c r="A7041" t="s">
        <v>794</v>
      </c>
      <c r="B7041" t="s">
        <v>795</v>
      </c>
      <c r="C7041" s="67" t="str">
        <f t="shared" si="799"/>
        <v>MaryGrace Schlifske</v>
      </c>
      <c r="D7041" s="71" t="str" cm="1">
        <f t="array" ref="D7041">_xlfn.IFS(AK7041="1",CONCATENATE(C7041,"Regional"),AK7041="2",CONCATENATE(C7041,"Sectional"),AK7041="3",CONCATENATE(C7041,COUNTIF($C$1:C7041,C7041)))</f>
        <v>MaryGrace Schlifske10</v>
      </c>
      <c r="E7041" s="66">
        <v>45189.354166666664</v>
      </c>
      <c r="F7041" t="s">
        <v>2441</v>
      </c>
      <c r="G7041" s="46">
        <v>42</v>
      </c>
      <c r="H7041" s="46">
        <v>98</v>
      </c>
      <c r="I7041" s="46">
        <v>30</v>
      </c>
      <c r="J7041" t="s">
        <v>160</v>
      </c>
      <c r="K7041" t="s">
        <v>90</v>
      </c>
      <c r="L7041" s="46">
        <v>5144</v>
      </c>
      <c r="M7041" s="46">
        <v>72</v>
      </c>
      <c r="N7041" s="46">
        <v>67.7</v>
      </c>
      <c r="O7041" s="46">
        <v>111</v>
      </c>
      <c r="P7041" s="46">
        <f t="shared" si="800"/>
        <v>2</v>
      </c>
      <c r="R7041" s="67" t="s">
        <v>1374</v>
      </c>
      <c r="S7041" s="67">
        <f>COUNTIF(Y$2:$Y$100,R7041)</f>
        <v>0</v>
      </c>
      <c r="V7041" s="67">
        <f t="shared" si="804"/>
        <v>0</v>
      </c>
      <c r="X7041"/>
      <c r="Y7041" s="67" t="str">
        <f t="shared" si="805"/>
        <v xml:space="preserve"> </v>
      </c>
      <c r="AB7041" t="s">
        <v>90</v>
      </c>
      <c r="AC7041" s="46">
        <v>5144</v>
      </c>
      <c r="AD7041" s="46">
        <v>72</v>
      </c>
      <c r="AE7041" s="46">
        <v>67.7</v>
      </c>
      <c r="AF7041" s="46">
        <v>111</v>
      </c>
      <c r="AH7041" s="70" t="str">
        <f t="shared" si="801"/>
        <v/>
      </c>
      <c r="AI7041" s="70" t="str">
        <f t="shared" si="802"/>
        <v/>
      </c>
      <c r="AJ7041" s="70" t="str">
        <f t="shared" si="803"/>
        <v>X</v>
      </c>
      <c r="AK7041" s="70" t="str" cm="1">
        <f t="array" ref="AK7041">_xlfn.IFS(AH7041&lt;&gt;"","1",AI7041&lt;&gt;"","2",AJ7041&lt;&gt;"","3")</f>
        <v>3</v>
      </c>
    </row>
    <row r="7042" spans="1:37" x14ac:dyDescent="0.25">
      <c r="A7042" t="s">
        <v>722</v>
      </c>
      <c r="B7042" t="s">
        <v>421</v>
      </c>
      <c r="C7042" s="67" t="str">
        <f t="shared" ref="C7042:C7105" si="806">CONCATENATE(B7042," ",A7042)</f>
        <v>Elizabeth Vanderhei</v>
      </c>
      <c r="D7042" s="71" t="str" cm="1">
        <f t="array" ref="D7042">_xlfn.IFS(AK7042="1",CONCATENATE(C7042,"Regional"),AK7042="2",CONCATENATE(C7042,"Sectional"),AK7042="3",CONCATENATE(C7042,COUNTIF($C$1:C7042,C7042)))</f>
        <v>Elizabeth Vanderhei12</v>
      </c>
      <c r="E7042" s="66">
        <v>45189.354166666664</v>
      </c>
      <c r="F7042" t="s">
        <v>2441</v>
      </c>
      <c r="G7042" s="46">
        <v>42</v>
      </c>
      <c r="H7042" s="46">
        <v>101</v>
      </c>
      <c r="I7042" s="46">
        <v>31</v>
      </c>
      <c r="J7042" t="s">
        <v>160</v>
      </c>
      <c r="K7042" t="s">
        <v>90</v>
      </c>
      <c r="L7042" s="46">
        <v>5144</v>
      </c>
      <c r="M7042" s="46">
        <v>72</v>
      </c>
      <c r="N7042" s="46">
        <v>67.7</v>
      </c>
      <c r="O7042" s="46">
        <v>111</v>
      </c>
      <c r="P7042" s="46">
        <f t="shared" ref="P7042:P7105" si="807">IF(L7042&gt;4000,2,1)</f>
        <v>2</v>
      </c>
      <c r="R7042" s="67" t="s">
        <v>1317</v>
      </c>
      <c r="S7042" s="67">
        <f>COUNTIF(Y$2:$Y$100,R7042)</f>
        <v>0</v>
      </c>
      <c r="V7042" s="67">
        <f t="shared" si="804"/>
        <v>0</v>
      </c>
      <c r="X7042"/>
      <c r="Y7042" s="67" t="str">
        <f t="shared" si="805"/>
        <v xml:space="preserve"> </v>
      </c>
      <c r="AB7042" t="s">
        <v>90</v>
      </c>
      <c r="AC7042" s="46">
        <v>5144</v>
      </c>
      <c r="AD7042" s="46">
        <v>72</v>
      </c>
      <c r="AE7042" s="46">
        <v>67.7</v>
      </c>
      <c r="AF7042" s="46">
        <v>111</v>
      </c>
      <c r="AH7042" s="70" t="str">
        <f t="shared" ref="AH7042:AH7105" si="808">IF(ISNUMBER(SEARCH("regional",$F7042)),$F7042,"")</f>
        <v/>
      </c>
      <c r="AI7042" s="70" t="str">
        <f t="shared" ref="AI7042:AI7105" si="809">IF(ISNUMBER(SEARCH("sectional",$F7042)),$F7042,"")</f>
        <v/>
      </c>
      <c r="AJ7042" s="70" t="str">
        <f t="shared" ref="AJ7042:AJ7105" si="810">IF(AND(AH7042="",AI7042=""),"X","")</f>
        <v>X</v>
      </c>
      <c r="AK7042" s="70" t="str" cm="1">
        <f t="array" ref="AK7042">_xlfn.IFS(AH7042&lt;&gt;"","1",AI7042&lt;&gt;"","2",AJ7042&lt;&gt;"","3")</f>
        <v>3</v>
      </c>
    </row>
    <row r="7043" spans="1:37" x14ac:dyDescent="0.25">
      <c r="A7043" t="s">
        <v>779</v>
      </c>
      <c r="B7043" t="s">
        <v>780</v>
      </c>
      <c r="C7043" s="67" t="str">
        <f t="shared" si="806"/>
        <v>Marylin Lowden</v>
      </c>
      <c r="D7043" s="71" t="str" cm="1">
        <f t="array" ref="D7043">_xlfn.IFS(AK7043="1",CONCATENATE(C7043,"Regional"),AK7043="2",CONCATENATE(C7043,"Sectional"),AK7043="3",CONCATENATE(C7043,COUNTIF($C$1:C7043,C7043)))</f>
        <v>Marylin Lowden4</v>
      </c>
      <c r="E7043" s="66">
        <v>45189.354166666664</v>
      </c>
      <c r="F7043" t="s">
        <v>2441</v>
      </c>
      <c r="G7043" s="46">
        <v>42</v>
      </c>
      <c r="H7043" s="46">
        <v>101</v>
      </c>
      <c r="I7043" s="46">
        <v>31</v>
      </c>
      <c r="J7043" t="s">
        <v>160</v>
      </c>
      <c r="K7043" t="s">
        <v>90</v>
      </c>
      <c r="L7043" s="46">
        <v>5144</v>
      </c>
      <c r="M7043" s="46">
        <v>72</v>
      </c>
      <c r="N7043" s="46">
        <v>67.7</v>
      </c>
      <c r="O7043" s="46">
        <v>111</v>
      </c>
      <c r="P7043" s="46">
        <f t="shared" si="807"/>
        <v>2</v>
      </c>
      <c r="R7043" s="67" t="s">
        <v>1360</v>
      </c>
      <c r="S7043" s="67">
        <f>COUNTIF(Y$2:$Y$100,R7043)</f>
        <v>0</v>
      </c>
      <c r="V7043" s="67">
        <f t="shared" si="804"/>
        <v>0</v>
      </c>
      <c r="X7043"/>
      <c r="Y7043" s="67" t="str">
        <f t="shared" si="805"/>
        <v xml:space="preserve"> </v>
      </c>
      <c r="AB7043" t="s">
        <v>90</v>
      </c>
      <c r="AC7043" s="46">
        <v>5144</v>
      </c>
      <c r="AD7043" s="46">
        <v>72</v>
      </c>
      <c r="AE7043" s="46">
        <v>67.7</v>
      </c>
      <c r="AF7043" s="46">
        <v>111</v>
      </c>
      <c r="AH7043" s="70" t="str">
        <f t="shared" si="808"/>
        <v/>
      </c>
      <c r="AI7043" s="70" t="str">
        <f t="shared" si="809"/>
        <v/>
      </c>
      <c r="AJ7043" s="70" t="str">
        <f t="shared" si="810"/>
        <v>X</v>
      </c>
      <c r="AK7043" s="70" t="str" cm="1">
        <f t="array" ref="AK7043">_xlfn.IFS(AH7043&lt;&gt;"","1",AI7043&lt;&gt;"","2",AJ7043&lt;&gt;"","3")</f>
        <v>3</v>
      </c>
    </row>
    <row r="7044" spans="1:37" x14ac:dyDescent="0.25">
      <c r="A7044" t="s">
        <v>1704</v>
      </c>
      <c r="B7044" t="s">
        <v>353</v>
      </c>
      <c r="C7044" s="67" t="str">
        <f t="shared" si="806"/>
        <v>Olivia Orzechowski</v>
      </c>
      <c r="D7044" s="71" t="str" cm="1">
        <f t="array" ref="D7044">_xlfn.IFS(AK7044="1",CONCATENATE(C7044,"Regional"),AK7044="2",CONCATENATE(C7044,"Sectional"),AK7044="3",CONCATENATE(C7044,COUNTIF($C$1:C7044,C7044)))</f>
        <v>Olivia Orzechowski11</v>
      </c>
      <c r="E7044" s="66">
        <v>45189.354166666664</v>
      </c>
      <c r="F7044" t="s">
        <v>2441</v>
      </c>
      <c r="G7044" s="46">
        <v>42</v>
      </c>
      <c r="H7044" s="46">
        <v>101</v>
      </c>
      <c r="I7044" s="46">
        <v>31</v>
      </c>
      <c r="J7044" t="s">
        <v>160</v>
      </c>
      <c r="K7044" t="s">
        <v>90</v>
      </c>
      <c r="L7044" s="46">
        <v>5144</v>
      </c>
      <c r="M7044" s="46">
        <v>72</v>
      </c>
      <c r="N7044" s="46">
        <v>67.7</v>
      </c>
      <c r="O7044" s="46">
        <v>111</v>
      </c>
      <c r="P7044" s="46">
        <f t="shared" si="807"/>
        <v>2</v>
      </c>
      <c r="R7044" s="67" t="s">
        <v>3481</v>
      </c>
      <c r="S7044" s="67">
        <f>COUNTIF(Y$2:$Y$100,R7044)</f>
        <v>0</v>
      </c>
      <c r="V7044" s="67">
        <f t="shared" si="804"/>
        <v>0</v>
      </c>
      <c r="X7044"/>
      <c r="Y7044" s="67" t="str">
        <f t="shared" si="805"/>
        <v xml:space="preserve"> </v>
      </c>
      <c r="AB7044" t="s">
        <v>90</v>
      </c>
      <c r="AC7044" s="46">
        <v>5144</v>
      </c>
      <c r="AD7044" s="46">
        <v>72</v>
      </c>
      <c r="AE7044" s="46">
        <v>67.7</v>
      </c>
      <c r="AF7044" s="46">
        <v>111</v>
      </c>
      <c r="AH7044" s="70" t="str">
        <f t="shared" si="808"/>
        <v/>
      </c>
      <c r="AI7044" s="70" t="str">
        <f t="shared" si="809"/>
        <v/>
      </c>
      <c r="AJ7044" s="70" t="str">
        <f t="shared" si="810"/>
        <v>X</v>
      </c>
      <c r="AK7044" s="70" t="str" cm="1">
        <f t="array" ref="AK7044">_xlfn.IFS(AH7044&lt;&gt;"","1",AI7044&lt;&gt;"","2",AJ7044&lt;&gt;"","3")</f>
        <v>3</v>
      </c>
    </row>
    <row r="7045" spans="1:37" x14ac:dyDescent="0.25">
      <c r="A7045" t="s">
        <v>229</v>
      </c>
      <c r="B7045" t="s">
        <v>2010</v>
      </c>
      <c r="C7045" s="67" t="str">
        <f t="shared" si="806"/>
        <v>Ciara Clark</v>
      </c>
      <c r="D7045" s="71" t="str" cm="1">
        <f t="array" ref="D7045">_xlfn.IFS(AK7045="1",CONCATENATE(C7045,"Regional"),AK7045="2",CONCATENATE(C7045,"Sectional"),AK7045="3",CONCATENATE(C7045,COUNTIF($C$1:C7045,C7045)))</f>
        <v>Ciara Clark11</v>
      </c>
      <c r="E7045" s="66">
        <v>45189.354166666664</v>
      </c>
      <c r="F7045" t="s">
        <v>2441</v>
      </c>
      <c r="G7045" s="46">
        <v>42</v>
      </c>
      <c r="H7045" s="46">
        <v>101</v>
      </c>
      <c r="I7045" s="46">
        <v>31</v>
      </c>
      <c r="J7045" t="s">
        <v>160</v>
      </c>
      <c r="K7045" t="s">
        <v>90</v>
      </c>
      <c r="L7045" s="46">
        <v>5144</v>
      </c>
      <c r="M7045" s="46">
        <v>72</v>
      </c>
      <c r="N7045" s="46">
        <v>67.7</v>
      </c>
      <c r="O7045" s="46">
        <v>111</v>
      </c>
      <c r="P7045" s="46">
        <f t="shared" si="807"/>
        <v>2</v>
      </c>
      <c r="R7045" s="67" t="s">
        <v>3023</v>
      </c>
      <c r="S7045" s="67">
        <f>COUNTIF(Y$2:$Y$100,R7045)</f>
        <v>0</v>
      </c>
      <c r="V7045" s="67">
        <f t="shared" si="804"/>
        <v>0</v>
      </c>
      <c r="X7045"/>
      <c r="Y7045" s="67" t="str">
        <f t="shared" si="805"/>
        <v xml:space="preserve"> </v>
      </c>
      <c r="AB7045" t="s">
        <v>90</v>
      </c>
      <c r="AC7045" s="46">
        <v>5144</v>
      </c>
      <c r="AD7045" s="46">
        <v>72</v>
      </c>
      <c r="AE7045" s="46">
        <v>67.7</v>
      </c>
      <c r="AF7045" s="46">
        <v>111</v>
      </c>
      <c r="AH7045" s="70" t="str">
        <f t="shared" si="808"/>
        <v/>
      </c>
      <c r="AI7045" s="70" t="str">
        <f t="shared" si="809"/>
        <v/>
      </c>
      <c r="AJ7045" s="70" t="str">
        <f t="shared" si="810"/>
        <v>X</v>
      </c>
      <c r="AK7045" s="70" t="str" cm="1">
        <f t="array" ref="AK7045">_xlfn.IFS(AH7045&lt;&gt;"","1",AI7045&lt;&gt;"","2",AJ7045&lt;&gt;"","3")</f>
        <v>3</v>
      </c>
    </row>
    <row r="7046" spans="1:37" x14ac:dyDescent="0.25">
      <c r="A7046" t="s">
        <v>1004</v>
      </c>
      <c r="B7046" t="s">
        <v>1005</v>
      </c>
      <c r="C7046" s="67" t="str">
        <f t="shared" si="806"/>
        <v>Lana Lampsa</v>
      </c>
      <c r="D7046" s="71" t="str" cm="1">
        <f t="array" ref="D7046">_xlfn.IFS(AK7046="1",CONCATENATE(C7046,"Regional"),AK7046="2",CONCATENATE(C7046,"Sectional"),AK7046="3",CONCATENATE(C7046,COUNTIF($C$1:C7046,C7046)))</f>
        <v>Lana Lampsa8</v>
      </c>
      <c r="E7046" s="66">
        <v>45189.354166666664</v>
      </c>
      <c r="F7046" t="s">
        <v>2441</v>
      </c>
      <c r="G7046" s="46">
        <v>42</v>
      </c>
      <c r="H7046" s="46">
        <v>101</v>
      </c>
      <c r="I7046" s="46">
        <v>31</v>
      </c>
      <c r="J7046" t="s">
        <v>160</v>
      </c>
      <c r="K7046" t="s">
        <v>90</v>
      </c>
      <c r="L7046" s="46">
        <v>5144</v>
      </c>
      <c r="M7046" s="46">
        <v>72</v>
      </c>
      <c r="N7046" s="46">
        <v>67.7</v>
      </c>
      <c r="O7046" s="46">
        <v>111</v>
      </c>
      <c r="P7046" s="46">
        <f t="shared" si="807"/>
        <v>2</v>
      </c>
      <c r="R7046" s="67" t="s">
        <v>1508</v>
      </c>
      <c r="S7046" s="67">
        <f>COUNTIF(Y$2:$Y$100,R7046)</f>
        <v>0</v>
      </c>
      <c r="V7046" s="67">
        <f t="shared" si="804"/>
        <v>0</v>
      </c>
      <c r="X7046"/>
      <c r="Y7046" s="67" t="str">
        <f t="shared" si="805"/>
        <v xml:space="preserve"> </v>
      </c>
      <c r="AB7046" t="s">
        <v>90</v>
      </c>
      <c r="AC7046" s="46">
        <v>5144</v>
      </c>
      <c r="AD7046" s="46">
        <v>72</v>
      </c>
      <c r="AE7046" s="46">
        <v>67.7</v>
      </c>
      <c r="AF7046" s="46">
        <v>111</v>
      </c>
      <c r="AH7046" s="70" t="str">
        <f t="shared" si="808"/>
        <v/>
      </c>
      <c r="AI7046" s="70" t="str">
        <f t="shared" si="809"/>
        <v/>
      </c>
      <c r="AJ7046" s="70" t="str">
        <f t="shared" si="810"/>
        <v>X</v>
      </c>
      <c r="AK7046" s="70" t="str" cm="1">
        <f t="array" ref="AK7046">_xlfn.IFS(AH7046&lt;&gt;"","1",AI7046&lt;&gt;"","2",AJ7046&lt;&gt;"","3")</f>
        <v>3</v>
      </c>
    </row>
    <row r="7047" spans="1:37" x14ac:dyDescent="0.25">
      <c r="A7047" t="s">
        <v>794</v>
      </c>
      <c r="B7047" t="s">
        <v>781</v>
      </c>
      <c r="C7047" s="67" t="str">
        <f t="shared" si="806"/>
        <v>Maureen Schlifske</v>
      </c>
      <c r="D7047" s="71" t="str" cm="1">
        <f t="array" ref="D7047">_xlfn.IFS(AK7047="1",CONCATENATE(C7047,"Regional"),AK7047="2",CONCATENATE(C7047,"Sectional"),AK7047="3",CONCATENATE(C7047,COUNTIF($C$1:C7047,C7047)))</f>
        <v>Maureen Schlifske10</v>
      </c>
      <c r="E7047" s="66">
        <v>45189.354166666664</v>
      </c>
      <c r="F7047" t="s">
        <v>2441</v>
      </c>
      <c r="G7047" s="46">
        <v>42</v>
      </c>
      <c r="H7047" s="46">
        <v>108</v>
      </c>
      <c r="I7047" s="46">
        <v>36</v>
      </c>
      <c r="J7047" t="s">
        <v>160</v>
      </c>
      <c r="K7047" t="s">
        <v>90</v>
      </c>
      <c r="L7047" s="46">
        <v>5144</v>
      </c>
      <c r="M7047" s="46">
        <v>72</v>
      </c>
      <c r="N7047" s="46">
        <v>67.7</v>
      </c>
      <c r="O7047" s="46">
        <v>111</v>
      </c>
      <c r="P7047" s="46">
        <f t="shared" si="807"/>
        <v>2</v>
      </c>
      <c r="R7047" s="67" t="s">
        <v>3617</v>
      </c>
      <c r="S7047" s="67">
        <f>COUNTIF(Y$2:$Y$100,R7047)</f>
        <v>0</v>
      </c>
      <c r="V7047" s="67">
        <f t="shared" si="804"/>
        <v>0</v>
      </c>
      <c r="X7047"/>
      <c r="Y7047" s="67" t="str">
        <f t="shared" si="805"/>
        <v xml:space="preserve"> </v>
      </c>
      <c r="AB7047" t="s">
        <v>90</v>
      </c>
      <c r="AC7047" s="46">
        <v>5144</v>
      </c>
      <c r="AD7047" s="46">
        <v>72</v>
      </c>
      <c r="AE7047" s="46">
        <v>67.7</v>
      </c>
      <c r="AF7047" s="46">
        <v>111</v>
      </c>
      <c r="AH7047" s="70" t="str">
        <f t="shared" si="808"/>
        <v/>
      </c>
      <c r="AI7047" s="70" t="str">
        <f t="shared" si="809"/>
        <v/>
      </c>
      <c r="AJ7047" s="70" t="str">
        <f t="shared" si="810"/>
        <v>X</v>
      </c>
      <c r="AK7047" s="70" t="str" cm="1">
        <f t="array" ref="AK7047">_xlfn.IFS(AH7047&lt;&gt;"","1",AI7047&lt;&gt;"","2",AJ7047&lt;&gt;"","3")</f>
        <v>3</v>
      </c>
    </row>
    <row r="7048" spans="1:37" x14ac:dyDescent="0.25">
      <c r="A7048" t="s">
        <v>774</v>
      </c>
      <c r="B7048" t="s">
        <v>443</v>
      </c>
      <c r="C7048" s="67" t="str">
        <f t="shared" si="806"/>
        <v>Emily Gomez</v>
      </c>
      <c r="D7048" s="71" t="str" cm="1">
        <f t="array" ref="D7048">_xlfn.IFS(AK7048="1",CONCATENATE(C7048,"Regional"),AK7048="2",CONCATENATE(C7048,"Sectional"),AK7048="3",CONCATENATE(C7048,COUNTIF($C$1:C7048,C7048)))</f>
        <v>Emily Gomez8</v>
      </c>
      <c r="E7048" s="66">
        <v>45189.354166666664</v>
      </c>
      <c r="F7048" t="s">
        <v>2441</v>
      </c>
      <c r="G7048" s="46">
        <v>42</v>
      </c>
      <c r="H7048" s="46">
        <v>109</v>
      </c>
      <c r="I7048" s="46">
        <v>37</v>
      </c>
      <c r="J7048" t="s">
        <v>160</v>
      </c>
      <c r="K7048" t="s">
        <v>90</v>
      </c>
      <c r="L7048" s="46">
        <v>5144</v>
      </c>
      <c r="M7048" s="46">
        <v>72</v>
      </c>
      <c r="N7048" s="46">
        <v>67.7</v>
      </c>
      <c r="O7048" s="46">
        <v>111</v>
      </c>
      <c r="P7048" s="46">
        <f t="shared" si="807"/>
        <v>2</v>
      </c>
      <c r="R7048" s="67" t="s">
        <v>1356</v>
      </c>
      <c r="S7048" s="67">
        <f>COUNTIF(Y$2:$Y$100,R7048)</f>
        <v>0</v>
      </c>
      <c r="V7048" s="67">
        <f t="shared" si="804"/>
        <v>0</v>
      </c>
      <c r="X7048"/>
      <c r="Y7048" s="67" t="str">
        <f t="shared" si="805"/>
        <v xml:space="preserve"> </v>
      </c>
      <c r="AB7048" t="s">
        <v>90</v>
      </c>
      <c r="AC7048" s="46">
        <v>5144</v>
      </c>
      <c r="AD7048" s="46">
        <v>72</v>
      </c>
      <c r="AE7048" s="46">
        <v>67.7</v>
      </c>
      <c r="AF7048" s="46">
        <v>111</v>
      </c>
      <c r="AH7048" s="70" t="str">
        <f t="shared" si="808"/>
        <v/>
      </c>
      <c r="AI7048" s="70" t="str">
        <f t="shared" si="809"/>
        <v/>
      </c>
      <c r="AJ7048" s="70" t="str">
        <f t="shared" si="810"/>
        <v>X</v>
      </c>
      <c r="AK7048" s="70" t="str" cm="1">
        <f t="array" ref="AK7048">_xlfn.IFS(AH7048&lt;&gt;"","1",AI7048&lt;&gt;"","2",AJ7048&lt;&gt;"","3")</f>
        <v>3</v>
      </c>
    </row>
    <row r="7049" spans="1:37" x14ac:dyDescent="0.25">
      <c r="A7049" t="s">
        <v>1940</v>
      </c>
      <c r="B7049" t="s">
        <v>401</v>
      </c>
      <c r="C7049" s="67" t="str">
        <f t="shared" si="806"/>
        <v>Hannah Okel</v>
      </c>
      <c r="D7049" s="71" t="str" cm="1">
        <f t="array" ref="D7049">_xlfn.IFS(AK7049="1",CONCATENATE(C7049,"Regional"),AK7049="2",CONCATENATE(C7049,"Sectional"),AK7049="3",CONCATENATE(C7049,COUNTIF($C$1:C7049,C7049)))</f>
        <v>Hannah Okel13</v>
      </c>
      <c r="E7049" s="66">
        <v>45189.354166666664</v>
      </c>
      <c r="F7049" t="s">
        <v>2441</v>
      </c>
      <c r="G7049" s="46">
        <v>42</v>
      </c>
      <c r="H7049" s="46">
        <v>112</v>
      </c>
      <c r="I7049" s="46">
        <v>38</v>
      </c>
      <c r="J7049" t="s">
        <v>160</v>
      </c>
      <c r="K7049" t="s">
        <v>90</v>
      </c>
      <c r="L7049" s="46">
        <v>5144</v>
      </c>
      <c r="M7049" s="46">
        <v>72</v>
      </c>
      <c r="N7049" s="46">
        <v>67.7</v>
      </c>
      <c r="O7049" s="46">
        <v>111</v>
      </c>
      <c r="P7049" s="46">
        <f t="shared" si="807"/>
        <v>2</v>
      </c>
      <c r="R7049" s="67" t="s">
        <v>2957</v>
      </c>
      <c r="S7049" s="67">
        <f>COUNTIF(Y$2:$Y$100,R7049)</f>
        <v>0</v>
      </c>
      <c r="V7049" s="67">
        <f t="shared" si="804"/>
        <v>0</v>
      </c>
      <c r="X7049"/>
      <c r="Y7049" s="67" t="str">
        <f t="shared" si="805"/>
        <v xml:space="preserve"> </v>
      </c>
      <c r="AB7049" t="s">
        <v>90</v>
      </c>
      <c r="AC7049" s="46">
        <v>5144</v>
      </c>
      <c r="AD7049" s="46">
        <v>72</v>
      </c>
      <c r="AE7049" s="46">
        <v>67.7</v>
      </c>
      <c r="AF7049" s="46">
        <v>111</v>
      </c>
      <c r="AH7049" s="70" t="str">
        <f t="shared" si="808"/>
        <v/>
      </c>
      <c r="AI7049" s="70" t="str">
        <f t="shared" si="809"/>
        <v/>
      </c>
      <c r="AJ7049" s="70" t="str">
        <f t="shared" si="810"/>
        <v>X</v>
      </c>
      <c r="AK7049" s="70" t="str" cm="1">
        <f t="array" ref="AK7049">_xlfn.IFS(AH7049&lt;&gt;"","1",AI7049&lt;&gt;"","2",AJ7049&lt;&gt;"","3")</f>
        <v>3</v>
      </c>
    </row>
    <row r="7050" spans="1:37" x14ac:dyDescent="0.25">
      <c r="A7050" t="s">
        <v>793</v>
      </c>
      <c r="B7050" t="s">
        <v>561</v>
      </c>
      <c r="C7050" s="67" t="str">
        <f t="shared" si="806"/>
        <v>Maddie Flores</v>
      </c>
      <c r="D7050" s="71" t="str" cm="1">
        <f t="array" ref="D7050">_xlfn.IFS(AK7050="1",CONCATENATE(C7050,"Regional"),AK7050="2",CONCATENATE(C7050,"Sectional"),AK7050="3",CONCATENATE(C7050,COUNTIF($C$1:C7050,C7050)))</f>
        <v>Maddie Flores4</v>
      </c>
      <c r="E7050" s="66">
        <v>45189.354166666664</v>
      </c>
      <c r="F7050" t="s">
        <v>2441</v>
      </c>
      <c r="G7050" s="46">
        <v>42</v>
      </c>
      <c r="H7050" s="46">
        <v>112</v>
      </c>
      <c r="I7050" s="46">
        <v>38</v>
      </c>
      <c r="J7050" t="s">
        <v>160</v>
      </c>
      <c r="K7050" t="s">
        <v>90</v>
      </c>
      <c r="L7050" s="46">
        <v>5144</v>
      </c>
      <c r="M7050" s="46">
        <v>72</v>
      </c>
      <c r="N7050" s="46">
        <v>67.7</v>
      </c>
      <c r="O7050" s="46">
        <v>111</v>
      </c>
      <c r="P7050" s="46">
        <f t="shared" si="807"/>
        <v>2</v>
      </c>
      <c r="R7050" s="67" t="s">
        <v>1373</v>
      </c>
      <c r="S7050" s="67">
        <f>COUNTIF(Y$2:$Y$100,R7050)</f>
        <v>0</v>
      </c>
      <c r="V7050" s="67">
        <f t="shared" si="804"/>
        <v>0</v>
      </c>
      <c r="X7050"/>
      <c r="Y7050" s="67" t="str">
        <f t="shared" si="805"/>
        <v xml:space="preserve"> </v>
      </c>
      <c r="AB7050" t="s">
        <v>90</v>
      </c>
      <c r="AC7050" s="46">
        <v>5144</v>
      </c>
      <c r="AD7050" s="46">
        <v>72</v>
      </c>
      <c r="AE7050" s="46">
        <v>67.7</v>
      </c>
      <c r="AF7050" s="46">
        <v>111</v>
      </c>
      <c r="AH7050" s="70" t="str">
        <f t="shared" si="808"/>
        <v/>
      </c>
      <c r="AI7050" s="70" t="str">
        <f t="shared" si="809"/>
        <v/>
      </c>
      <c r="AJ7050" s="70" t="str">
        <f t="shared" si="810"/>
        <v>X</v>
      </c>
      <c r="AK7050" s="70" t="str" cm="1">
        <f t="array" ref="AK7050">_xlfn.IFS(AH7050&lt;&gt;"","1",AI7050&lt;&gt;"","2",AJ7050&lt;&gt;"","3")</f>
        <v>3</v>
      </c>
    </row>
    <row r="7051" spans="1:37" x14ac:dyDescent="0.25">
      <c r="A7051" t="s">
        <v>2011</v>
      </c>
      <c r="B7051" t="s">
        <v>187</v>
      </c>
      <c r="C7051" s="67" t="str">
        <f t="shared" si="806"/>
        <v>Ava Mauhar</v>
      </c>
      <c r="D7051" s="71" t="str" cm="1">
        <f t="array" ref="D7051">_xlfn.IFS(AK7051="1",CONCATENATE(C7051,"Regional"),AK7051="2",CONCATENATE(C7051,"Sectional"),AK7051="3",CONCATENATE(C7051,COUNTIF($C$1:C7051,C7051)))</f>
        <v>Ava Mauhar7</v>
      </c>
      <c r="E7051" s="66">
        <v>45189.354166666664</v>
      </c>
      <c r="F7051" t="s">
        <v>2441</v>
      </c>
      <c r="G7051" s="46">
        <v>42</v>
      </c>
      <c r="H7051" s="46">
        <v>114</v>
      </c>
      <c r="I7051" s="46">
        <v>40</v>
      </c>
      <c r="J7051" t="s">
        <v>160</v>
      </c>
      <c r="K7051" t="s">
        <v>90</v>
      </c>
      <c r="L7051" s="46">
        <v>5144</v>
      </c>
      <c r="M7051" s="46">
        <v>72</v>
      </c>
      <c r="N7051" s="46">
        <v>67.7</v>
      </c>
      <c r="O7051" s="46">
        <v>111</v>
      </c>
      <c r="P7051" s="46">
        <f t="shared" si="807"/>
        <v>2</v>
      </c>
      <c r="R7051" s="67" t="s">
        <v>3024</v>
      </c>
      <c r="S7051" s="67">
        <f>COUNTIF(Y$2:$Y$100,R7051)</f>
        <v>0</v>
      </c>
      <c r="V7051" s="67">
        <f t="shared" si="804"/>
        <v>0</v>
      </c>
      <c r="X7051"/>
      <c r="Y7051" s="67" t="str">
        <f t="shared" si="805"/>
        <v xml:space="preserve"> </v>
      </c>
      <c r="AB7051" t="s">
        <v>90</v>
      </c>
      <c r="AC7051" s="46">
        <v>5144</v>
      </c>
      <c r="AD7051" s="46">
        <v>72</v>
      </c>
      <c r="AE7051" s="46">
        <v>67.7</v>
      </c>
      <c r="AF7051" s="46">
        <v>111</v>
      </c>
      <c r="AH7051" s="70" t="str">
        <f t="shared" si="808"/>
        <v/>
      </c>
      <c r="AI7051" s="70" t="str">
        <f t="shared" si="809"/>
        <v/>
      </c>
      <c r="AJ7051" s="70" t="str">
        <f t="shared" si="810"/>
        <v>X</v>
      </c>
      <c r="AK7051" s="70" t="str" cm="1">
        <f t="array" ref="AK7051">_xlfn.IFS(AH7051&lt;&gt;"","1",AI7051&lt;&gt;"","2",AJ7051&lt;&gt;"","3")</f>
        <v>3</v>
      </c>
    </row>
    <row r="7052" spans="1:37" x14ac:dyDescent="0.25">
      <c r="A7052" t="s">
        <v>275</v>
      </c>
      <c r="B7052" t="s">
        <v>441</v>
      </c>
      <c r="C7052" s="67" t="str">
        <f t="shared" si="806"/>
        <v>Madison Johnson</v>
      </c>
      <c r="D7052" s="71" t="str" cm="1">
        <f t="array" ref="D7052">_xlfn.IFS(AK7052="1",CONCATENATE(C7052,"Regional"),AK7052="2",CONCATENATE(C7052,"Sectional"),AK7052="3",CONCATENATE(C7052,COUNTIF($C$1:C7052,C7052)))</f>
        <v>Madison Johnson8</v>
      </c>
      <c r="E7052" s="66">
        <v>45189.354166666664</v>
      </c>
      <c r="F7052" t="s">
        <v>2441</v>
      </c>
      <c r="G7052" s="46">
        <v>42</v>
      </c>
      <c r="H7052" s="46">
        <v>116</v>
      </c>
      <c r="I7052" s="46">
        <v>41</v>
      </c>
      <c r="J7052" t="s">
        <v>160</v>
      </c>
      <c r="K7052" t="s">
        <v>90</v>
      </c>
      <c r="L7052" s="46">
        <v>5144</v>
      </c>
      <c r="M7052" s="46">
        <v>72</v>
      </c>
      <c r="N7052" s="46">
        <v>67.7</v>
      </c>
      <c r="O7052" s="46">
        <v>111</v>
      </c>
      <c r="P7052" s="46">
        <f t="shared" si="807"/>
        <v>2</v>
      </c>
      <c r="R7052" s="67" t="s">
        <v>2956</v>
      </c>
      <c r="S7052" s="67">
        <f>COUNTIF(Y$2:$Y$100,R7052)</f>
        <v>0</v>
      </c>
      <c r="V7052" s="67">
        <f t="shared" si="804"/>
        <v>0</v>
      </c>
      <c r="X7052"/>
      <c r="Y7052" s="67" t="str">
        <f t="shared" si="805"/>
        <v xml:space="preserve"> </v>
      </c>
      <c r="AB7052" t="s">
        <v>90</v>
      </c>
      <c r="AC7052" s="46">
        <v>5144</v>
      </c>
      <c r="AD7052" s="46">
        <v>72</v>
      </c>
      <c r="AE7052" s="46">
        <v>67.7</v>
      </c>
      <c r="AF7052" s="46">
        <v>111</v>
      </c>
      <c r="AH7052" s="70" t="str">
        <f t="shared" si="808"/>
        <v/>
      </c>
      <c r="AI7052" s="70" t="str">
        <f t="shared" si="809"/>
        <v/>
      </c>
      <c r="AJ7052" s="70" t="str">
        <f t="shared" si="810"/>
        <v>X</v>
      </c>
      <c r="AK7052" s="70" t="str" cm="1">
        <f t="array" ref="AK7052">_xlfn.IFS(AH7052&lt;&gt;"","1",AI7052&lt;&gt;"","2",AJ7052&lt;&gt;"","3")</f>
        <v>3</v>
      </c>
    </row>
    <row r="7053" spans="1:37" x14ac:dyDescent="0.25">
      <c r="A7053" t="s">
        <v>3385</v>
      </c>
      <c r="B7053" t="s">
        <v>362</v>
      </c>
      <c r="C7053" s="67" t="str">
        <f t="shared" si="806"/>
        <v>Emma Bichler</v>
      </c>
      <c r="D7053" s="71" t="str" cm="1">
        <f t="array" ref="D7053">_xlfn.IFS(AK7053="1",CONCATENATE(C7053,"Regional"),AK7053="2",CONCATENATE(C7053,"Sectional"),AK7053="3",CONCATENATE(C7053,COUNTIF($C$1:C7053,C7053)))</f>
        <v>Emma Bichler11</v>
      </c>
      <c r="E7053" s="66">
        <v>45189.354166666664</v>
      </c>
      <c r="F7053" t="s">
        <v>2441</v>
      </c>
      <c r="G7053" s="46">
        <v>42</v>
      </c>
      <c r="H7053" s="46">
        <v>130</v>
      </c>
      <c r="I7053" s="46">
        <v>42</v>
      </c>
      <c r="J7053" t="s">
        <v>160</v>
      </c>
      <c r="K7053" t="s">
        <v>90</v>
      </c>
      <c r="L7053" s="46">
        <v>5144</v>
      </c>
      <c r="M7053" s="46">
        <v>72</v>
      </c>
      <c r="N7053" s="46">
        <v>67.7</v>
      </c>
      <c r="O7053" s="46">
        <v>111</v>
      </c>
      <c r="P7053" s="46">
        <f t="shared" si="807"/>
        <v>2</v>
      </c>
      <c r="R7053" s="67" t="s">
        <v>3485</v>
      </c>
      <c r="S7053" s="67">
        <f>COUNTIF(Y$2:$Y$100,R7053)</f>
        <v>0</v>
      </c>
      <c r="V7053" s="67">
        <f t="shared" si="804"/>
        <v>0</v>
      </c>
      <c r="X7053"/>
      <c r="Y7053" s="67" t="str">
        <f t="shared" si="805"/>
        <v xml:space="preserve"> </v>
      </c>
      <c r="AB7053" t="s">
        <v>90</v>
      </c>
      <c r="AC7053" s="46">
        <v>5144</v>
      </c>
      <c r="AD7053" s="46">
        <v>72</v>
      </c>
      <c r="AE7053" s="46">
        <v>67.7</v>
      </c>
      <c r="AF7053" s="46">
        <v>111</v>
      </c>
      <c r="AH7053" s="70" t="str">
        <f t="shared" si="808"/>
        <v/>
      </c>
      <c r="AI7053" s="70" t="str">
        <f t="shared" si="809"/>
        <v/>
      </c>
      <c r="AJ7053" s="70" t="str">
        <f t="shared" si="810"/>
        <v>X</v>
      </c>
      <c r="AK7053" s="70" t="str" cm="1">
        <f t="array" ref="AK7053">_xlfn.IFS(AH7053&lt;&gt;"","1",AI7053&lt;&gt;"","2",AJ7053&lt;&gt;"","3")</f>
        <v>3</v>
      </c>
    </row>
    <row r="7054" spans="1:37" x14ac:dyDescent="0.25">
      <c r="A7054" t="s">
        <v>2138</v>
      </c>
      <c r="B7054" t="s">
        <v>2139</v>
      </c>
      <c r="C7054" s="67" t="str">
        <f t="shared" si="806"/>
        <v>Nola Freeman</v>
      </c>
      <c r="D7054" s="71" t="str" cm="1">
        <f t="array" ref="D7054">_xlfn.IFS(AK7054="1",CONCATENATE(C7054,"Regional"),AK7054="2",CONCATENATE(C7054,"Sectional"),AK7054="3",CONCATENATE(C7054,COUNTIF($C$1:C7054,C7054)))</f>
        <v>Nola Freeman10</v>
      </c>
      <c r="E7054" s="66">
        <v>45189.625</v>
      </c>
      <c r="F7054" t="s">
        <v>2633</v>
      </c>
      <c r="G7054" s="46">
        <v>13</v>
      </c>
      <c r="H7054" s="46">
        <v>54</v>
      </c>
      <c r="I7054" s="46">
        <v>1</v>
      </c>
      <c r="J7054" t="s">
        <v>2634</v>
      </c>
      <c r="K7054" t="s">
        <v>90</v>
      </c>
      <c r="L7054" s="46">
        <v>2504</v>
      </c>
      <c r="M7054" s="46">
        <v>36</v>
      </c>
      <c r="N7054" s="46">
        <v>36</v>
      </c>
      <c r="O7054" s="46">
        <v>113</v>
      </c>
      <c r="P7054" s="46">
        <f t="shared" si="807"/>
        <v>1</v>
      </c>
      <c r="R7054" s="67" t="s">
        <v>3166</v>
      </c>
      <c r="S7054" s="67">
        <f>COUNTIF(Y$2:$Y$100,R7054)</f>
        <v>0</v>
      </c>
      <c r="V7054" s="67">
        <f t="shared" si="804"/>
        <v>0</v>
      </c>
      <c r="AB7054" t="s">
        <v>90</v>
      </c>
      <c r="AC7054" s="46">
        <v>2504</v>
      </c>
      <c r="AD7054" s="46">
        <v>36</v>
      </c>
      <c r="AE7054" s="46">
        <v>36</v>
      </c>
      <c r="AF7054" s="46">
        <v>113</v>
      </c>
      <c r="AH7054" s="70" t="str">
        <f t="shared" si="808"/>
        <v/>
      </c>
      <c r="AI7054" s="70" t="str">
        <f t="shared" si="809"/>
        <v/>
      </c>
      <c r="AJ7054" s="70" t="str">
        <f t="shared" si="810"/>
        <v>X</v>
      </c>
      <c r="AK7054" s="70" t="str" cm="1">
        <f t="array" ref="AK7054">_xlfn.IFS(AH7054&lt;&gt;"","1",AI7054&lt;&gt;"","2",AJ7054&lt;&gt;"","3")</f>
        <v>3</v>
      </c>
    </row>
    <row r="7055" spans="1:37" x14ac:dyDescent="0.25">
      <c r="A7055" t="s">
        <v>3459</v>
      </c>
      <c r="B7055" t="s">
        <v>2285</v>
      </c>
      <c r="C7055" s="67" t="str">
        <f t="shared" si="806"/>
        <v>Brystol Shearer</v>
      </c>
      <c r="D7055" s="71" t="str" cm="1">
        <f t="array" ref="D7055">_xlfn.IFS(AK7055="1",CONCATENATE(C7055,"Regional"),AK7055="2",CONCATENATE(C7055,"Sectional"),AK7055="3",CONCATENATE(C7055,COUNTIF($C$1:C7055,C7055)))</f>
        <v>Brystol Shearer1</v>
      </c>
      <c r="E7055" s="66">
        <v>45189.625</v>
      </c>
      <c r="F7055" t="s">
        <v>2633</v>
      </c>
      <c r="G7055" s="46">
        <v>13</v>
      </c>
      <c r="H7055" s="46">
        <v>55</v>
      </c>
      <c r="I7055" s="46">
        <v>2</v>
      </c>
      <c r="J7055" t="s">
        <v>2634</v>
      </c>
      <c r="K7055" t="s">
        <v>90</v>
      </c>
      <c r="L7055" s="46">
        <v>2504</v>
      </c>
      <c r="M7055" s="46">
        <v>36</v>
      </c>
      <c r="N7055" s="46">
        <v>36</v>
      </c>
      <c r="O7055" s="46">
        <v>113</v>
      </c>
      <c r="P7055" s="46">
        <f t="shared" si="807"/>
        <v>1</v>
      </c>
      <c r="R7055" s="67" t="s">
        <v>3686</v>
      </c>
      <c r="S7055" s="67">
        <f>COUNTIF(Y$2:$Y$100,R7055)</f>
        <v>0</v>
      </c>
      <c r="V7055" s="67">
        <f t="shared" si="804"/>
        <v>0</v>
      </c>
      <c r="AB7055" t="s">
        <v>90</v>
      </c>
      <c r="AC7055" s="46">
        <v>2504</v>
      </c>
      <c r="AD7055" s="46">
        <v>36</v>
      </c>
      <c r="AE7055" s="46">
        <v>36</v>
      </c>
      <c r="AF7055" s="46">
        <v>113</v>
      </c>
      <c r="AH7055" s="70" t="str">
        <f t="shared" si="808"/>
        <v/>
      </c>
      <c r="AI7055" s="70" t="str">
        <f t="shared" si="809"/>
        <v/>
      </c>
      <c r="AJ7055" s="70" t="str">
        <f t="shared" si="810"/>
        <v>X</v>
      </c>
      <c r="AK7055" s="70" t="str" cm="1">
        <f t="array" ref="AK7055">_xlfn.IFS(AH7055&lt;&gt;"","1",AI7055&lt;&gt;"","2",AJ7055&lt;&gt;"","3")</f>
        <v>3</v>
      </c>
    </row>
    <row r="7056" spans="1:37" x14ac:dyDescent="0.25">
      <c r="A7056" t="s">
        <v>2140</v>
      </c>
      <c r="B7056" t="s">
        <v>502</v>
      </c>
      <c r="C7056" s="67" t="str">
        <f t="shared" si="806"/>
        <v>Kelly Moritz</v>
      </c>
      <c r="D7056" s="71" t="str" cm="1">
        <f t="array" ref="D7056">_xlfn.IFS(AK7056="1",CONCATENATE(C7056,"Regional"),AK7056="2",CONCATENATE(C7056,"Sectional"),AK7056="3",CONCATENATE(C7056,COUNTIF($C$1:C7056,C7056)))</f>
        <v>Kelly Moritz6</v>
      </c>
      <c r="E7056" s="66">
        <v>45189.625</v>
      </c>
      <c r="F7056" t="s">
        <v>2633</v>
      </c>
      <c r="G7056" s="46">
        <v>13</v>
      </c>
      <c r="H7056" s="46">
        <v>57</v>
      </c>
      <c r="I7056" s="46">
        <v>3</v>
      </c>
      <c r="J7056" t="s">
        <v>2634</v>
      </c>
      <c r="K7056" t="s">
        <v>90</v>
      </c>
      <c r="L7056" s="46">
        <v>2504</v>
      </c>
      <c r="M7056" s="46">
        <v>36</v>
      </c>
      <c r="N7056" s="46">
        <v>36</v>
      </c>
      <c r="O7056" s="46">
        <v>113</v>
      </c>
      <c r="P7056" s="46">
        <f t="shared" si="807"/>
        <v>1</v>
      </c>
      <c r="R7056" s="67" t="s">
        <v>3167</v>
      </c>
      <c r="S7056" s="67">
        <f>COUNTIF(Y$2:$Y$100,R7056)</f>
        <v>0</v>
      </c>
      <c r="V7056" s="67">
        <f t="shared" ref="V7056:V7119" si="811">COUNTIF(R7056:R9683,Y7056)</f>
        <v>0</v>
      </c>
      <c r="AB7056" t="s">
        <v>90</v>
      </c>
      <c r="AC7056" s="46">
        <v>2504</v>
      </c>
      <c r="AD7056" s="46">
        <v>36</v>
      </c>
      <c r="AE7056" s="46">
        <v>36</v>
      </c>
      <c r="AF7056" s="46">
        <v>113</v>
      </c>
      <c r="AH7056" s="70" t="str">
        <f t="shared" si="808"/>
        <v/>
      </c>
      <c r="AI7056" s="70" t="str">
        <f t="shared" si="809"/>
        <v/>
      </c>
      <c r="AJ7056" s="70" t="str">
        <f t="shared" si="810"/>
        <v>X</v>
      </c>
      <c r="AK7056" s="70" t="str" cm="1">
        <f t="array" ref="AK7056">_xlfn.IFS(AH7056&lt;&gt;"","1",AI7056&lt;&gt;"","2",AJ7056&lt;&gt;"","3")</f>
        <v>3</v>
      </c>
    </row>
    <row r="7057" spans="1:37" x14ac:dyDescent="0.25">
      <c r="A7057" t="s">
        <v>2283</v>
      </c>
      <c r="B7057" t="s">
        <v>2244</v>
      </c>
      <c r="C7057" s="67" t="str">
        <f t="shared" si="806"/>
        <v>lilly kupietz</v>
      </c>
      <c r="D7057" s="71" t="str" cm="1">
        <f t="array" ref="D7057">_xlfn.IFS(AK7057="1",CONCATENATE(C7057,"Regional"),AK7057="2",CONCATENATE(C7057,"Sectional"),AK7057="3",CONCATENATE(C7057,COUNTIF($C$1:C7057,C7057)))</f>
        <v>lilly kupietz2</v>
      </c>
      <c r="E7057" s="66">
        <v>45189.625</v>
      </c>
      <c r="F7057" t="s">
        <v>2633</v>
      </c>
      <c r="G7057" s="46">
        <v>13</v>
      </c>
      <c r="H7057" s="46">
        <v>57</v>
      </c>
      <c r="I7057" s="46">
        <v>3</v>
      </c>
      <c r="J7057" t="s">
        <v>2634</v>
      </c>
      <c r="K7057" t="s">
        <v>90</v>
      </c>
      <c r="L7057" s="46">
        <v>2504</v>
      </c>
      <c r="M7057" s="46">
        <v>36</v>
      </c>
      <c r="N7057" s="46">
        <v>36</v>
      </c>
      <c r="O7057" s="46">
        <v>113</v>
      </c>
      <c r="P7057" s="46">
        <f t="shared" si="807"/>
        <v>1</v>
      </c>
      <c r="R7057" s="67" t="s">
        <v>3306</v>
      </c>
      <c r="S7057" s="67">
        <f>COUNTIF(Y$2:$Y$100,R7057)</f>
        <v>0</v>
      </c>
      <c r="V7057" s="67">
        <f t="shared" si="811"/>
        <v>0</v>
      </c>
      <c r="AB7057" t="s">
        <v>90</v>
      </c>
      <c r="AC7057" s="46">
        <v>2504</v>
      </c>
      <c r="AD7057" s="46">
        <v>36</v>
      </c>
      <c r="AE7057" s="46">
        <v>36</v>
      </c>
      <c r="AF7057" s="46">
        <v>113</v>
      </c>
      <c r="AH7057" s="70" t="str">
        <f t="shared" si="808"/>
        <v/>
      </c>
      <c r="AI7057" s="70" t="str">
        <f t="shared" si="809"/>
        <v/>
      </c>
      <c r="AJ7057" s="70" t="str">
        <f t="shared" si="810"/>
        <v>X</v>
      </c>
      <c r="AK7057" s="70" t="str" cm="1">
        <f t="array" ref="AK7057">_xlfn.IFS(AH7057&lt;&gt;"","1",AI7057&lt;&gt;"","2",AJ7057&lt;&gt;"","3")</f>
        <v>3</v>
      </c>
    </row>
    <row r="7058" spans="1:37" x14ac:dyDescent="0.25">
      <c r="A7058" t="s">
        <v>3445</v>
      </c>
      <c r="B7058" t="s">
        <v>452</v>
      </c>
      <c r="C7058" s="67" t="str">
        <f t="shared" si="806"/>
        <v>Sophia DeLong</v>
      </c>
      <c r="D7058" s="71" t="str" cm="1">
        <f t="array" ref="D7058">_xlfn.IFS(AK7058="1",CONCATENATE(C7058,"Regional"),AK7058="2",CONCATENATE(C7058,"Sectional"),AK7058="3",CONCATENATE(C7058,COUNTIF($C$1:C7058,C7058)))</f>
        <v>Sophia DeLong4</v>
      </c>
      <c r="E7058" s="66">
        <v>45189.625</v>
      </c>
      <c r="F7058" t="s">
        <v>2633</v>
      </c>
      <c r="G7058" s="46">
        <v>13</v>
      </c>
      <c r="H7058" s="46">
        <v>60</v>
      </c>
      <c r="I7058" s="46">
        <v>5</v>
      </c>
      <c r="J7058" t="s">
        <v>2634</v>
      </c>
      <c r="K7058" t="s">
        <v>90</v>
      </c>
      <c r="L7058" s="46">
        <v>2504</v>
      </c>
      <c r="M7058" s="46">
        <v>36</v>
      </c>
      <c r="N7058" s="46">
        <v>36</v>
      </c>
      <c r="O7058" s="46">
        <v>113</v>
      </c>
      <c r="P7058" s="46">
        <f t="shared" si="807"/>
        <v>1</v>
      </c>
      <c r="R7058" s="67" t="s">
        <v>3648</v>
      </c>
      <c r="S7058" s="67">
        <f>COUNTIF(Y$2:$Y$100,R7058)</f>
        <v>0</v>
      </c>
      <c r="V7058" s="67">
        <f t="shared" si="811"/>
        <v>0</v>
      </c>
      <c r="AB7058" t="s">
        <v>90</v>
      </c>
      <c r="AC7058" s="46">
        <v>2504</v>
      </c>
      <c r="AD7058" s="46">
        <v>36</v>
      </c>
      <c r="AE7058" s="46">
        <v>36</v>
      </c>
      <c r="AF7058" s="46">
        <v>113</v>
      </c>
      <c r="AH7058" s="70" t="str">
        <f t="shared" si="808"/>
        <v/>
      </c>
      <c r="AI7058" s="70" t="str">
        <f t="shared" si="809"/>
        <v/>
      </c>
      <c r="AJ7058" s="70" t="str">
        <f t="shared" si="810"/>
        <v>X</v>
      </c>
      <c r="AK7058" s="70" t="str" cm="1">
        <f t="array" ref="AK7058">_xlfn.IFS(AH7058&lt;&gt;"","1",AI7058&lt;&gt;"","2",AJ7058&lt;&gt;"","3")</f>
        <v>3</v>
      </c>
    </row>
    <row r="7059" spans="1:37" x14ac:dyDescent="0.25">
      <c r="A7059" t="s">
        <v>3446</v>
      </c>
      <c r="B7059" t="s">
        <v>2727</v>
      </c>
      <c r="C7059" s="67" t="str">
        <f t="shared" si="806"/>
        <v>Emmalee Roos</v>
      </c>
      <c r="D7059" s="71" t="str" cm="1">
        <f t="array" ref="D7059">_xlfn.IFS(AK7059="1",CONCATENATE(C7059,"Regional"),AK7059="2",CONCATENATE(C7059,"Sectional"),AK7059="3",CONCATENATE(C7059,COUNTIF($C$1:C7059,C7059)))</f>
        <v>Emmalee Roos2</v>
      </c>
      <c r="E7059" s="66">
        <v>45189.625</v>
      </c>
      <c r="F7059" t="s">
        <v>2633</v>
      </c>
      <c r="G7059" s="46">
        <v>13</v>
      </c>
      <c r="H7059" s="46">
        <v>61</v>
      </c>
      <c r="I7059" s="46">
        <v>6</v>
      </c>
      <c r="J7059" t="s">
        <v>2634</v>
      </c>
      <c r="K7059" t="s">
        <v>90</v>
      </c>
      <c r="L7059" s="46">
        <v>2504</v>
      </c>
      <c r="M7059" s="46">
        <v>36</v>
      </c>
      <c r="N7059" s="46">
        <v>36</v>
      </c>
      <c r="O7059" s="46">
        <v>113</v>
      </c>
      <c r="P7059" s="46">
        <f t="shared" si="807"/>
        <v>1</v>
      </c>
      <c r="R7059" s="67" t="s">
        <v>3651</v>
      </c>
      <c r="S7059" s="67">
        <f>COUNTIF(Y$2:$Y$100,R7059)</f>
        <v>0</v>
      </c>
      <c r="V7059" s="67">
        <f t="shared" si="811"/>
        <v>0</v>
      </c>
      <c r="AB7059" t="s">
        <v>90</v>
      </c>
      <c r="AC7059" s="46">
        <v>2504</v>
      </c>
      <c r="AD7059" s="46">
        <v>36</v>
      </c>
      <c r="AE7059" s="46">
        <v>36</v>
      </c>
      <c r="AF7059" s="46">
        <v>113</v>
      </c>
      <c r="AH7059" s="70" t="str">
        <f t="shared" si="808"/>
        <v/>
      </c>
      <c r="AI7059" s="70" t="str">
        <f t="shared" si="809"/>
        <v/>
      </c>
      <c r="AJ7059" s="70" t="str">
        <f t="shared" si="810"/>
        <v>X</v>
      </c>
      <c r="AK7059" s="70" t="str" cm="1">
        <f t="array" ref="AK7059">_xlfn.IFS(AH7059&lt;&gt;"","1",AI7059&lt;&gt;"","2",AJ7059&lt;&gt;"","3")</f>
        <v>3</v>
      </c>
    </row>
    <row r="7060" spans="1:37" x14ac:dyDescent="0.25">
      <c r="A7060" t="s">
        <v>2281</v>
      </c>
      <c r="B7060" t="s">
        <v>540</v>
      </c>
      <c r="C7060" s="67" t="str">
        <f t="shared" si="806"/>
        <v>Liberty Coach</v>
      </c>
      <c r="D7060" s="71" t="str" cm="1">
        <f t="array" ref="D7060">_xlfn.IFS(AK7060="1",CONCATENATE(C7060,"Regional"),AK7060="2",CONCATENATE(C7060,"Sectional"),AK7060="3",CONCATENATE(C7060,COUNTIF($C$1:C7060,C7060)))</f>
        <v>Liberty Coach2</v>
      </c>
      <c r="E7060" s="66">
        <v>45189.625</v>
      </c>
      <c r="F7060" t="s">
        <v>2633</v>
      </c>
      <c r="G7060" s="46">
        <v>13</v>
      </c>
      <c r="H7060" s="46">
        <v>61</v>
      </c>
      <c r="I7060" s="46">
        <v>6</v>
      </c>
      <c r="J7060" t="s">
        <v>2634</v>
      </c>
      <c r="K7060" t="s">
        <v>90</v>
      </c>
      <c r="L7060" s="46">
        <v>2504</v>
      </c>
      <c r="M7060" s="46">
        <v>36</v>
      </c>
      <c r="N7060" s="46">
        <v>36</v>
      </c>
      <c r="O7060" s="46">
        <v>113</v>
      </c>
      <c r="P7060" s="46">
        <f t="shared" si="807"/>
        <v>1</v>
      </c>
      <c r="R7060" s="67" t="s">
        <v>3304</v>
      </c>
      <c r="S7060" s="67">
        <f>COUNTIF(Y$2:$Y$100,R7060)</f>
        <v>0</v>
      </c>
      <c r="V7060" s="67">
        <f t="shared" si="811"/>
        <v>0</v>
      </c>
      <c r="AB7060" t="s">
        <v>90</v>
      </c>
      <c r="AC7060" s="46">
        <v>2504</v>
      </c>
      <c r="AD7060" s="46">
        <v>36</v>
      </c>
      <c r="AE7060" s="46">
        <v>36</v>
      </c>
      <c r="AF7060" s="46">
        <v>113</v>
      </c>
      <c r="AH7060" s="70" t="str">
        <f t="shared" si="808"/>
        <v/>
      </c>
      <c r="AI7060" s="70" t="str">
        <f t="shared" si="809"/>
        <v/>
      </c>
      <c r="AJ7060" s="70" t="str">
        <f t="shared" si="810"/>
        <v>X</v>
      </c>
      <c r="AK7060" s="70" t="str" cm="1">
        <f t="array" ref="AK7060">_xlfn.IFS(AH7060&lt;&gt;"","1",AI7060&lt;&gt;"","2",AJ7060&lt;&gt;"","3")</f>
        <v>3</v>
      </c>
    </row>
    <row r="7061" spans="1:37" x14ac:dyDescent="0.25">
      <c r="A7061" t="s">
        <v>1697</v>
      </c>
      <c r="B7061" t="s">
        <v>1696</v>
      </c>
      <c r="C7061" s="67" t="str">
        <f t="shared" si="806"/>
        <v>Nikki Covington</v>
      </c>
      <c r="D7061" s="71" t="str" cm="1">
        <f t="array" ref="D7061">_xlfn.IFS(AK7061="1",CONCATENATE(C7061,"Regional"),AK7061="2",CONCATENATE(C7061,"Sectional"),AK7061="3",CONCATENATE(C7061,COUNTIF($C$1:C7061,C7061)))</f>
        <v>Nikki Covington3</v>
      </c>
      <c r="E7061" s="66">
        <v>45189.625</v>
      </c>
      <c r="F7061" t="s">
        <v>2633</v>
      </c>
      <c r="G7061" s="46">
        <v>13</v>
      </c>
      <c r="H7061" s="46">
        <v>62</v>
      </c>
      <c r="I7061" s="46">
        <v>8</v>
      </c>
      <c r="J7061" t="s">
        <v>2634</v>
      </c>
      <c r="K7061" t="s">
        <v>90</v>
      </c>
      <c r="L7061" s="46">
        <v>2504</v>
      </c>
      <c r="M7061" s="46">
        <v>36</v>
      </c>
      <c r="N7061" s="46">
        <v>36</v>
      </c>
      <c r="O7061" s="46">
        <v>113</v>
      </c>
      <c r="P7061" s="46">
        <f t="shared" si="807"/>
        <v>1</v>
      </c>
      <c r="R7061" s="67" t="s">
        <v>3677</v>
      </c>
      <c r="S7061" s="67">
        <f>COUNTIF(Y$2:$Y$100,R7061)</f>
        <v>0</v>
      </c>
      <c r="V7061" s="67">
        <f t="shared" si="811"/>
        <v>0</v>
      </c>
      <c r="AB7061" t="s">
        <v>90</v>
      </c>
      <c r="AC7061" s="46">
        <v>2504</v>
      </c>
      <c r="AD7061" s="46">
        <v>36</v>
      </c>
      <c r="AE7061" s="46">
        <v>36</v>
      </c>
      <c r="AF7061" s="46">
        <v>113</v>
      </c>
      <c r="AH7061" s="70" t="str">
        <f t="shared" si="808"/>
        <v/>
      </c>
      <c r="AI7061" s="70" t="str">
        <f t="shared" si="809"/>
        <v/>
      </c>
      <c r="AJ7061" s="70" t="str">
        <f t="shared" si="810"/>
        <v>X</v>
      </c>
      <c r="AK7061" s="70" t="str" cm="1">
        <f t="array" ref="AK7061">_xlfn.IFS(AH7061&lt;&gt;"","1",AI7061&lt;&gt;"","2",AJ7061&lt;&gt;"","3")</f>
        <v>3</v>
      </c>
    </row>
    <row r="7062" spans="1:37" x14ac:dyDescent="0.25">
      <c r="A7062" t="s">
        <v>1679</v>
      </c>
      <c r="B7062" t="s">
        <v>559</v>
      </c>
      <c r="C7062" s="67" t="str">
        <f t="shared" si="806"/>
        <v>Cora Hawley</v>
      </c>
      <c r="D7062" s="71" t="str" cm="1">
        <f t="array" ref="D7062">_xlfn.IFS(AK7062="1",CONCATENATE(C7062,"Regional"),AK7062="2",CONCATENATE(C7062,"Sectional"),AK7062="3",CONCATENATE(C7062,COUNTIF($C$1:C7062,C7062)))</f>
        <v>Cora Hawley1</v>
      </c>
      <c r="E7062" s="66">
        <v>45189.625</v>
      </c>
      <c r="F7062" t="s">
        <v>2633</v>
      </c>
      <c r="G7062" s="46">
        <v>13</v>
      </c>
      <c r="H7062" s="46">
        <v>62</v>
      </c>
      <c r="I7062" s="46">
        <v>8</v>
      </c>
      <c r="J7062" t="s">
        <v>2634</v>
      </c>
      <c r="K7062" t="s">
        <v>90</v>
      </c>
      <c r="L7062" s="46">
        <v>2504</v>
      </c>
      <c r="M7062" s="46">
        <v>36</v>
      </c>
      <c r="N7062" s="46">
        <v>36</v>
      </c>
      <c r="O7062" s="46">
        <v>113</v>
      </c>
      <c r="P7062" s="46">
        <f t="shared" si="807"/>
        <v>1</v>
      </c>
      <c r="R7062" s="67" t="s">
        <v>3309</v>
      </c>
      <c r="S7062" s="67">
        <f>COUNTIF(Y$2:$Y$100,R7062)</f>
        <v>0</v>
      </c>
      <c r="V7062" s="67">
        <f t="shared" si="811"/>
        <v>0</v>
      </c>
      <c r="AB7062" t="s">
        <v>90</v>
      </c>
      <c r="AC7062" s="46">
        <v>2504</v>
      </c>
      <c r="AD7062" s="46">
        <v>36</v>
      </c>
      <c r="AE7062" s="46">
        <v>36</v>
      </c>
      <c r="AF7062" s="46">
        <v>113</v>
      </c>
      <c r="AH7062" s="70" t="str">
        <f t="shared" si="808"/>
        <v/>
      </c>
      <c r="AI7062" s="70" t="str">
        <f t="shared" si="809"/>
        <v/>
      </c>
      <c r="AJ7062" s="70" t="str">
        <f t="shared" si="810"/>
        <v>X</v>
      </c>
      <c r="AK7062" s="70" t="str" cm="1">
        <f t="array" ref="AK7062">_xlfn.IFS(AH7062&lt;&gt;"","1",AI7062&lt;&gt;"","2",AJ7062&lt;&gt;"","3")</f>
        <v>3</v>
      </c>
    </row>
    <row r="7063" spans="1:37" x14ac:dyDescent="0.25">
      <c r="A7063" t="s">
        <v>224</v>
      </c>
      <c r="B7063" t="s">
        <v>2107</v>
      </c>
      <c r="C7063" s="67" t="str">
        <f t="shared" si="806"/>
        <v>Lyla Carlson</v>
      </c>
      <c r="D7063" s="71" t="str" cm="1">
        <f t="array" ref="D7063">_xlfn.IFS(AK7063="1",CONCATENATE(C7063,"Regional"),AK7063="2",CONCATENATE(C7063,"Sectional"),AK7063="3",CONCATENATE(C7063,COUNTIF($C$1:C7063,C7063)))</f>
        <v>Lyla Carlson2</v>
      </c>
      <c r="E7063" s="66">
        <v>45189.625</v>
      </c>
      <c r="F7063" t="s">
        <v>2633</v>
      </c>
      <c r="G7063" s="46">
        <v>13</v>
      </c>
      <c r="H7063" s="46">
        <v>65</v>
      </c>
      <c r="I7063" s="46">
        <v>10</v>
      </c>
      <c r="J7063" t="s">
        <v>2634</v>
      </c>
      <c r="K7063" t="s">
        <v>90</v>
      </c>
      <c r="L7063" s="46">
        <v>2504</v>
      </c>
      <c r="M7063" s="46">
        <v>36</v>
      </c>
      <c r="N7063" s="46">
        <v>36</v>
      </c>
      <c r="O7063" s="46">
        <v>113</v>
      </c>
      <c r="P7063" s="46">
        <f t="shared" si="807"/>
        <v>1</v>
      </c>
      <c r="R7063" s="67" t="s">
        <v>3652</v>
      </c>
      <c r="S7063" s="67">
        <f>COUNTIF(Y$2:$Y$100,R7063)</f>
        <v>0</v>
      </c>
      <c r="V7063" s="67">
        <f t="shared" si="811"/>
        <v>0</v>
      </c>
      <c r="AB7063" t="s">
        <v>90</v>
      </c>
      <c r="AC7063" s="46">
        <v>2504</v>
      </c>
      <c r="AD7063" s="46">
        <v>36</v>
      </c>
      <c r="AE7063" s="46">
        <v>36</v>
      </c>
      <c r="AF7063" s="46">
        <v>113</v>
      </c>
      <c r="AH7063" s="70" t="str">
        <f t="shared" si="808"/>
        <v/>
      </c>
      <c r="AI7063" s="70" t="str">
        <f t="shared" si="809"/>
        <v/>
      </c>
      <c r="AJ7063" s="70" t="str">
        <f t="shared" si="810"/>
        <v>X</v>
      </c>
      <c r="AK7063" s="70" t="str" cm="1">
        <f t="array" ref="AK7063">_xlfn.IFS(AH7063&lt;&gt;"","1",AI7063&lt;&gt;"","2",AJ7063&lt;&gt;"","3")</f>
        <v>3</v>
      </c>
    </row>
    <row r="7064" spans="1:37" x14ac:dyDescent="0.25">
      <c r="A7064" t="s">
        <v>295</v>
      </c>
      <c r="B7064" t="s">
        <v>253</v>
      </c>
      <c r="C7064" s="67" t="str">
        <f t="shared" si="806"/>
        <v>Lily Larson</v>
      </c>
      <c r="D7064" s="71" t="str" cm="1">
        <f t="array" ref="D7064">_xlfn.IFS(AK7064="1",CONCATENATE(C7064,"Regional"),AK7064="2",CONCATENATE(C7064,"Sectional"),AK7064="3",CONCATENATE(C7064,COUNTIF($C$1:C7064,C7064)))</f>
        <v>Lily Larson1</v>
      </c>
      <c r="E7064" s="66">
        <v>45189.625</v>
      </c>
      <c r="F7064" t="s">
        <v>2633</v>
      </c>
      <c r="G7064" s="46">
        <v>13</v>
      </c>
      <c r="H7064" s="46">
        <v>76</v>
      </c>
      <c r="I7064" s="46">
        <v>11</v>
      </c>
      <c r="J7064" t="s">
        <v>2634</v>
      </c>
      <c r="K7064" t="s">
        <v>90</v>
      </c>
      <c r="L7064" s="46">
        <v>2504</v>
      </c>
      <c r="M7064" s="46">
        <v>36</v>
      </c>
      <c r="N7064" s="46">
        <v>36</v>
      </c>
      <c r="O7064" s="46">
        <v>113</v>
      </c>
      <c r="P7064" s="46">
        <f t="shared" si="807"/>
        <v>1</v>
      </c>
      <c r="R7064" s="67" t="s">
        <v>3310</v>
      </c>
      <c r="S7064" s="67">
        <f>COUNTIF(Y$2:$Y$100,R7064)</f>
        <v>0</v>
      </c>
      <c r="V7064" s="67">
        <f t="shared" si="811"/>
        <v>0</v>
      </c>
      <c r="AB7064" t="s">
        <v>90</v>
      </c>
      <c r="AC7064" s="46">
        <v>2504</v>
      </c>
      <c r="AD7064" s="46">
        <v>36</v>
      </c>
      <c r="AE7064" s="46">
        <v>36</v>
      </c>
      <c r="AF7064" s="46">
        <v>113</v>
      </c>
      <c r="AH7064" s="70" t="str">
        <f t="shared" si="808"/>
        <v/>
      </c>
      <c r="AI7064" s="70" t="str">
        <f t="shared" si="809"/>
        <v/>
      </c>
      <c r="AJ7064" s="70" t="str">
        <f t="shared" si="810"/>
        <v>X</v>
      </c>
      <c r="AK7064" s="70" t="str" cm="1">
        <f t="array" ref="AK7064">_xlfn.IFS(AH7064&lt;&gt;"","1",AI7064&lt;&gt;"","2",AJ7064&lt;&gt;"","3")</f>
        <v>3</v>
      </c>
    </row>
    <row r="7065" spans="1:37" x14ac:dyDescent="0.25">
      <c r="A7065" t="s">
        <v>388</v>
      </c>
      <c r="B7065" t="s">
        <v>458</v>
      </c>
      <c r="C7065" s="67" t="str">
        <f t="shared" si="806"/>
        <v>Lauren Wood</v>
      </c>
      <c r="D7065" s="71" t="str" cm="1">
        <f t="array" ref="D7065">_xlfn.IFS(AK7065="1",CONCATENATE(C7065,"Regional"),AK7065="2",CONCATENATE(C7065,"Sectional"),AK7065="3",CONCATENATE(C7065,COUNTIF($C$1:C7065,C7065)))</f>
        <v>Lauren Wood2</v>
      </c>
      <c r="E7065" s="66">
        <v>45189.625</v>
      </c>
      <c r="F7065" t="s">
        <v>2633</v>
      </c>
      <c r="G7065" s="46">
        <v>13</v>
      </c>
      <c r="H7065" s="46">
        <v>81</v>
      </c>
      <c r="I7065" s="46">
        <v>12</v>
      </c>
      <c r="J7065" t="s">
        <v>2634</v>
      </c>
      <c r="K7065" t="s">
        <v>90</v>
      </c>
      <c r="L7065" s="46">
        <v>2504</v>
      </c>
      <c r="M7065" s="46">
        <v>36</v>
      </c>
      <c r="N7065" s="46">
        <v>36</v>
      </c>
      <c r="O7065" s="46">
        <v>113</v>
      </c>
      <c r="P7065" s="46">
        <f t="shared" si="807"/>
        <v>1</v>
      </c>
      <c r="R7065" s="67" t="s">
        <v>3653</v>
      </c>
      <c r="S7065" s="67">
        <f>COUNTIF(Y$2:$Y$100,R7065)</f>
        <v>0</v>
      </c>
      <c r="V7065" s="67">
        <f t="shared" si="811"/>
        <v>0</v>
      </c>
      <c r="AB7065" t="s">
        <v>90</v>
      </c>
      <c r="AC7065" s="46">
        <v>2504</v>
      </c>
      <c r="AD7065" s="46">
        <v>36</v>
      </c>
      <c r="AE7065" s="46">
        <v>36</v>
      </c>
      <c r="AF7065" s="46">
        <v>113</v>
      </c>
      <c r="AH7065" s="70" t="str">
        <f t="shared" si="808"/>
        <v/>
      </c>
      <c r="AI7065" s="70" t="str">
        <f t="shared" si="809"/>
        <v/>
      </c>
      <c r="AJ7065" s="70" t="str">
        <f t="shared" si="810"/>
        <v>X</v>
      </c>
      <c r="AK7065" s="70" t="str" cm="1">
        <f t="array" ref="AK7065">_xlfn.IFS(AH7065&lt;&gt;"","1",AI7065&lt;&gt;"","2",AJ7065&lt;&gt;"","3")</f>
        <v>3</v>
      </c>
    </row>
    <row r="7066" spans="1:37" x14ac:dyDescent="0.25">
      <c r="A7066" t="s">
        <v>305</v>
      </c>
      <c r="B7066" t="s">
        <v>702</v>
      </c>
      <c r="C7066" s="67" t="str">
        <f t="shared" si="806"/>
        <v>Halle Martin</v>
      </c>
      <c r="D7066" s="71" t="str" cm="1">
        <f t="array" ref="D7066">_xlfn.IFS(AK7066="1",CONCATENATE(C7066,"Regional"),AK7066="2",CONCATENATE(C7066,"Sectional"),AK7066="3",CONCATENATE(C7066,COUNTIF($C$1:C7066,C7066)))</f>
        <v>Halle Martin2</v>
      </c>
      <c r="E7066" s="66">
        <v>45189.625</v>
      </c>
      <c r="F7066" t="s">
        <v>2633</v>
      </c>
      <c r="G7066" s="46">
        <v>13</v>
      </c>
      <c r="H7066" s="46">
        <v>82</v>
      </c>
      <c r="I7066" s="46">
        <v>13</v>
      </c>
      <c r="J7066" t="s">
        <v>2634</v>
      </c>
      <c r="K7066" t="s">
        <v>90</v>
      </c>
      <c r="L7066" s="46">
        <v>2504</v>
      </c>
      <c r="M7066" s="46">
        <v>36</v>
      </c>
      <c r="N7066" s="46">
        <v>36</v>
      </c>
      <c r="O7066" s="46">
        <v>113</v>
      </c>
      <c r="P7066" s="46">
        <f t="shared" si="807"/>
        <v>1</v>
      </c>
      <c r="R7066" s="67" t="s">
        <v>3301</v>
      </c>
      <c r="S7066" s="67">
        <f>COUNTIF(Y$2:$Y$100,R7066)</f>
        <v>0</v>
      </c>
      <c r="V7066" s="67">
        <f t="shared" si="811"/>
        <v>0</v>
      </c>
      <c r="AB7066" t="s">
        <v>90</v>
      </c>
      <c r="AC7066" s="46">
        <v>2504</v>
      </c>
      <c r="AD7066" s="46">
        <v>36</v>
      </c>
      <c r="AE7066" s="46">
        <v>36</v>
      </c>
      <c r="AF7066" s="46">
        <v>113</v>
      </c>
      <c r="AH7066" s="70" t="str">
        <f t="shared" si="808"/>
        <v/>
      </c>
      <c r="AI7066" s="70" t="str">
        <f t="shared" si="809"/>
        <v/>
      </c>
      <c r="AJ7066" s="70" t="str">
        <f t="shared" si="810"/>
        <v>X</v>
      </c>
      <c r="AK7066" s="70" t="str" cm="1">
        <f t="array" ref="AK7066">_xlfn.IFS(AH7066&lt;&gt;"","1",AI7066&lt;&gt;"","2",AJ7066&lt;&gt;"","3")</f>
        <v>3</v>
      </c>
    </row>
    <row r="7067" spans="1:37" x14ac:dyDescent="0.25">
      <c r="A7067" t="s">
        <v>948</v>
      </c>
      <c r="B7067" t="s">
        <v>949</v>
      </c>
      <c r="C7067" s="67" t="str">
        <f t="shared" si="806"/>
        <v>Krista Longden</v>
      </c>
      <c r="D7067" s="71" t="str" cm="1">
        <f t="array" ref="D7067">_xlfn.IFS(AK7067="1",CONCATENATE(C7067,"Regional"),AK7067="2",CONCATENATE(C7067,"Sectional"),AK7067="3",CONCATENATE(C7067,COUNTIF($C$1:C7067,C7067)))</f>
        <v>Krista Longden12</v>
      </c>
      <c r="E7067" s="66">
        <v>45190.288888888892</v>
      </c>
      <c r="F7067" t="s">
        <v>142</v>
      </c>
      <c r="G7067" s="46">
        <v>22</v>
      </c>
      <c r="H7067" s="46">
        <v>77</v>
      </c>
      <c r="I7067" s="46">
        <v>1</v>
      </c>
      <c r="J7067" t="s">
        <v>86</v>
      </c>
      <c r="K7067" t="s">
        <v>2684</v>
      </c>
      <c r="L7067" s="46">
        <v>5095</v>
      </c>
      <c r="M7067" s="46">
        <v>71</v>
      </c>
      <c r="N7067" s="46">
        <v>69</v>
      </c>
      <c r="O7067" s="46">
        <v>119</v>
      </c>
      <c r="P7067" s="46">
        <f t="shared" si="807"/>
        <v>2</v>
      </c>
      <c r="R7067" s="67" t="s">
        <v>1466</v>
      </c>
      <c r="S7067" s="67">
        <f>COUNTIF(Y$2:$Y$100,R7067)</f>
        <v>0</v>
      </c>
      <c r="V7067" s="67">
        <f t="shared" si="811"/>
        <v>0</v>
      </c>
      <c r="AB7067" t="s">
        <v>2684</v>
      </c>
      <c r="AC7067" s="46">
        <v>5095</v>
      </c>
      <c r="AD7067" s="46">
        <v>71</v>
      </c>
      <c r="AE7067" s="46">
        <v>69</v>
      </c>
      <c r="AF7067" s="46">
        <v>119</v>
      </c>
      <c r="AH7067" s="70" t="str">
        <f t="shared" si="808"/>
        <v/>
      </c>
      <c r="AI7067" s="70" t="str">
        <f t="shared" si="809"/>
        <v/>
      </c>
      <c r="AJ7067" s="70" t="str">
        <f t="shared" si="810"/>
        <v>X</v>
      </c>
      <c r="AK7067" s="70" t="str" cm="1">
        <f t="array" ref="AK7067">_xlfn.IFS(AH7067&lt;&gt;"","1",AI7067&lt;&gt;"","2",AJ7067&lt;&gt;"","3")</f>
        <v>3</v>
      </c>
    </row>
    <row r="7068" spans="1:37" x14ac:dyDescent="0.25">
      <c r="A7068" t="s">
        <v>950</v>
      </c>
      <c r="B7068" t="s">
        <v>628</v>
      </c>
      <c r="C7068" s="67" t="str">
        <f t="shared" si="806"/>
        <v>Angelina Dorshak</v>
      </c>
      <c r="D7068" s="71" t="str" cm="1">
        <f t="array" ref="D7068">_xlfn.IFS(AK7068="1",CONCATENATE(C7068,"Regional"),AK7068="2",CONCATENATE(C7068,"Sectional"),AK7068="3",CONCATENATE(C7068,COUNTIF($C$1:C7068,C7068)))</f>
        <v>Angelina Dorshak12</v>
      </c>
      <c r="E7068" s="66">
        <v>45190.288888888892</v>
      </c>
      <c r="F7068" t="s">
        <v>142</v>
      </c>
      <c r="G7068" s="46">
        <v>22</v>
      </c>
      <c r="H7068" s="46">
        <v>83</v>
      </c>
      <c r="I7068" s="46">
        <v>2</v>
      </c>
      <c r="J7068" t="s">
        <v>86</v>
      </c>
      <c r="K7068" t="s">
        <v>2684</v>
      </c>
      <c r="L7068" s="46">
        <v>5095</v>
      </c>
      <c r="M7068" s="46">
        <v>71</v>
      </c>
      <c r="N7068" s="46">
        <v>69</v>
      </c>
      <c r="O7068" s="46">
        <v>119</v>
      </c>
      <c r="P7068" s="46">
        <f t="shared" si="807"/>
        <v>2</v>
      </c>
      <c r="R7068" s="67" t="s">
        <v>1467</v>
      </c>
      <c r="S7068" s="67">
        <f>COUNTIF(Y$2:$Y$100,R7068)</f>
        <v>0</v>
      </c>
      <c r="V7068" s="67">
        <f t="shared" si="811"/>
        <v>0</v>
      </c>
      <c r="AB7068" t="s">
        <v>2684</v>
      </c>
      <c r="AC7068" s="46">
        <v>5095</v>
      </c>
      <c r="AD7068" s="46">
        <v>71</v>
      </c>
      <c r="AE7068" s="46">
        <v>69</v>
      </c>
      <c r="AF7068" s="46">
        <v>119</v>
      </c>
      <c r="AH7068" s="70" t="str">
        <f t="shared" si="808"/>
        <v/>
      </c>
      <c r="AI7068" s="70" t="str">
        <f t="shared" si="809"/>
        <v/>
      </c>
      <c r="AJ7068" s="70" t="str">
        <f t="shared" si="810"/>
        <v>X</v>
      </c>
      <c r="AK7068" s="70" t="str" cm="1">
        <f t="array" ref="AK7068">_xlfn.IFS(AH7068&lt;&gt;"","1",AI7068&lt;&gt;"","2",AJ7068&lt;&gt;"","3")</f>
        <v>3</v>
      </c>
    </row>
    <row r="7069" spans="1:37" x14ac:dyDescent="0.25">
      <c r="A7069" t="s">
        <v>951</v>
      </c>
      <c r="B7069" t="s">
        <v>539</v>
      </c>
      <c r="C7069" s="67" t="str">
        <f t="shared" si="806"/>
        <v>Maggie Blank</v>
      </c>
      <c r="D7069" s="71" t="str" cm="1">
        <f t="array" ref="D7069">_xlfn.IFS(AK7069="1",CONCATENATE(C7069,"Regional"),AK7069="2",CONCATENATE(C7069,"Sectional"),AK7069="3",CONCATENATE(C7069,COUNTIF($C$1:C7069,C7069)))</f>
        <v>Maggie Blank10</v>
      </c>
      <c r="E7069" s="66">
        <v>45190.288888888892</v>
      </c>
      <c r="F7069" t="s">
        <v>142</v>
      </c>
      <c r="G7069" s="46">
        <v>22</v>
      </c>
      <c r="H7069" s="46">
        <v>87</v>
      </c>
      <c r="I7069" s="46">
        <v>3</v>
      </c>
      <c r="J7069" t="s">
        <v>86</v>
      </c>
      <c r="K7069" t="s">
        <v>2684</v>
      </c>
      <c r="L7069" s="46">
        <v>5095</v>
      </c>
      <c r="M7069" s="46">
        <v>71</v>
      </c>
      <c r="N7069" s="46">
        <v>69</v>
      </c>
      <c r="O7069" s="46">
        <v>119</v>
      </c>
      <c r="P7069" s="46">
        <f t="shared" si="807"/>
        <v>2</v>
      </c>
      <c r="R7069" s="67" t="s">
        <v>1468</v>
      </c>
      <c r="S7069" s="67">
        <f>COUNTIF(Y$2:$Y$100,R7069)</f>
        <v>0</v>
      </c>
      <c r="V7069" s="67">
        <f t="shared" si="811"/>
        <v>0</v>
      </c>
      <c r="AB7069" t="s">
        <v>2684</v>
      </c>
      <c r="AC7069" s="46">
        <v>5095</v>
      </c>
      <c r="AD7069" s="46">
        <v>71</v>
      </c>
      <c r="AE7069" s="46">
        <v>69</v>
      </c>
      <c r="AF7069" s="46">
        <v>119</v>
      </c>
      <c r="AH7069" s="70" t="str">
        <f t="shared" si="808"/>
        <v/>
      </c>
      <c r="AI7069" s="70" t="str">
        <f t="shared" si="809"/>
        <v/>
      </c>
      <c r="AJ7069" s="70" t="str">
        <f t="shared" si="810"/>
        <v>X</v>
      </c>
      <c r="AK7069" s="70" t="str" cm="1">
        <f t="array" ref="AK7069">_xlfn.IFS(AH7069&lt;&gt;"","1",AI7069&lt;&gt;"","2",AJ7069&lt;&gt;"","3")</f>
        <v>3</v>
      </c>
    </row>
    <row r="7070" spans="1:37" x14ac:dyDescent="0.25">
      <c r="A7070" t="s">
        <v>186</v>
      </c>
      <c r="B7070" t="s">
        <v>542</v>
      </c>
      <c r="C7070" s="67" t="str">
        <f t="shared" si="806"/>
        <v>Jenna Anderson</v>
      </c>
      <c r="D7070" s="71" t="str" cm="1">
        <f t="array" ref="D7070">_xlfn.IFS(AK7070="1",CONCATENATE(C7070,"Regional"),AK7070="2",CONCATENATE(C7070,"Sectional"),AK7070="3",CONCATENATE(C7070,COUNTIF($C$1:C7070,C7070)))</f>
        <v>Jenna Anderson11</v>
      </c>
      <c r="E7070" s="66">
        <v>45190.288888888892</v>
      </c>
      <c r="F7070" t="s">
        <v>142</v>
      </c>
      <c r="G7070" s="46">
        <v>22</v>
      </c>
      <c r="H7070" s="46">
        <v>91</v>
      </c>
      <c r="I7070" s="46">
        <v>4</v>
      </c>
      <c r="J7070" t="s">
        <v>86</v>
      </c>
      <c r="K7070" t="s">
        <v>2684</v>
      </c>
      <c r="L7070" s="46">
        <v>5095</v>
      </c>
      <c r="M7070" s="46">
        <v>71</v>
      </c>
      <c r="N7070" s="46">
        <v>69</v>
      </c>
      <c r="O7070" s="46">
        <v>119</v>
      </c>
      <c r="P7070" s="46">
        <f t="shared" si="807"/>
        <v>2</v>
      </c>
      <c r="R7070" s="67" t="s">
        <v>3142</v>
      </c>
      <c r="S7070" s="67">
        <f>COUNTIF(Y$2:$Y$100,R7070)</f>
        <v>0</v>
      </c>
      <c r="V7070" s="67">
        <f t="shared" si="811"/>
        <v>0</v>
      </c>
      <c r="AB7070" t="s">
        <v>2684</v>
      </c>
      <c r="AC7070" s="46">
        <v>5095</v>
      </c>
      <c r="AD7070" s="46">
        <v>71</v>
      </c>
      <c r="AE7070" s="46">
        <v>69</v>
      </c>
      <c r="AF7070" s="46">
        <v>119</v>
      </c>
      <c r="AH7070" s="70" t="str">
        <f t="shared" si="808"/>
        <v/>
      </c>
      <c r="AI7070" s="70" t="str">
        <f t="shared" si="809"/>
        <v/>
      </c>
      <c r="AJ7070" s="70" t="str">
        <f t="shared" si="810"/>
        <v>X</v>
      </c>
      <c r="AK7070" s="70" t="str" cm="1">
        <f t="array" ref="AK7070">_xlfn.IFS(AH7070&lt;&gt;"","1",AI7070&lt;&gt;"","2",AJ7070&lt;&gt;"","3")</f>
        <v>3</v>
      </c>
    </row>
    <row r="7071" spans="1:37" x14ac:dyDescent="0.25">
      <c r="A7071" t="s">
        <v>1694</v>
      </c>
      <c r="B7071" t="s">
        <v>911</v>
      </c>
      <c r="C7071" s="67" t="str">
        <f t="shared" si="806"/>
        <v>Kiley Clarquist</v>
      </c>
      <c r="D7071" s="71" t="str" cm="1">
        <f t="array" ref="D7071">_xlfn.IFS(AK7071="1",CONCATENATE(C7071,"Regional"),AK7071="2",CONCATENATE(C7071,"Sectional"),AK7071="3",CONCATENATE(C7071,COUNTIF($C$1:C7071,C7071)))</f>
        <v>Kiley Clarquist11</v>
      </c>
      <c r="E7071" s="66">
        <v>45190.288888888892</v>
      </c>
      <c r="F7071" t="s">
        <v>142</v>
      </c>
      <c r="G7071" s="46">
        <v>22</v>
      </c>
      <c r="H7071" s="46">
        <v>94</v>
      </c>
      <c r="I7071" s="46">
        <v>5</v>
      </c>
      <c r="J7071" t="s">
        <v>86</v>
      </c>
      <c r="K7071" t="s">
        <v>2684</v>
      </c>
      <c r="L7071" s="46">
        <v>5095</v>
      </c>
      <c r="M7071" s="46">
        <v>71</v>
      </c>
      <c r="N7071" s="46">
        <v>69</v>
      </c>
      <c r="O7071" s="46">
        <v>119</v>
      </c>
      <c r="P7071" s="46">
        <f t="shared" si="807"/>
        <v>2</v>
      </c>
      <c r="R7071" s="67" t="s">
        <v>3587</v>
      </c>
      <c r="S7071" s="67">
        <f>COUNTIF(Y$2:$Y$100,R7071)</f>
        <v>0</v>
      </c>
      <c r="V7071" s="67">
        <f t="shared" si="811"/>
        <v>0</v>
      </c>
      <c r="AB7071" t="s">
        <v>2684</v>
      </c>
      <c r="AC7071" s="46">
        <v>5095</v>
      </c>
      <c r="AD7071" s="46">
        <v>71</v>
      </c>
      <c r="AE7071" s="46">
        <v>69</v>
      </c>
      <c r="AF7071" s="46">
        <v>119</v>
      </c>
      <c r="AH7071" s="70" t="str">
        <f t="shared" si="808"/>
        <v/>
      </c>
      <c r="AI7071" s="70" t="str">
        <f t="shared" si="809"/>
        <v/>
      </c>
      <c r="AJ7071" s="70" t="str">
        <f t="shared" si="810"/>
        <v>X</v>
      </c>
      <c r="AK7071" s="70" t="str" cm="1">
        <f t="array" ref="AK7071">_xlfn.IFS(AH7071&lt;&gt;"","1",AI7071&lt;&gt;"","2",AJ7071&lt;&gt;"","3")</f>
        <v>3</v>
      </c>
    </row>
    <row r="7072" spans="1:37" x14ac:dyDescent="0.25">
      <c r="A7072" t="s">
        <v>1723</v>
      </c>
      <c r="B7072" t="s">
        <v>277</v>
      </c>
      <c r="C7072" s="67" t="str">
        <f t="shared" si="806"/>
        <v>Peyton Yoder</v>
      </c>
      <c r="D7072" s="71" t="str" cm="1">
        <f t="array" ref="D7072">_xlfn.IFS(AK7072="1",CONCATENATE(C7072,"Regional"),AK7072="2",CONCATENATE(C7072,"Sectional"),AK7072="3",CONCATENATE(C7072,COUNTIF($C$1:C7072,C7072)))</f>
        <v>Peyton Yoder10</v>
      </c>
      <c r="E7072" s="66">
        <v>45190.288888888892</v>
      </c>
      <c r="F7072" t="s">
        <v>142</v>
      </c>
      <c r="G7072" s="46">
        <v>22</v>
      </c>
      <c r="H7072" s="46">
        <v>95</v>
      </c>
      <c r="I7072" s="46">
        <v>6</v>
      </c>
      <c r="J7072" t="s">
        <v>86</v>
      </c>
      <c r="K7072" t="s">
        <v>2684</v>
      </c>
      <c r="L7072" s="46">
        <v>5095</v>
      </c>
      <c r="M7072" s="46">
        <v>71</v>
      </c>
      <c r="N7072" s="46">
        <v>69</v>
      </c>
      <c r="O7072" s="46">
        <v>119</v>
      </c>
      <c r="P7072" s="46">
        <f t="shared" si="807"/>
        <v>2</v>
      </c>
      <c r="R7072" s="67" t="s">
        <v>3586</v>
      </c>
      <c r="S7072" s="67">
        <f>COUNTIF(Y$2:$Y$100,R7072)</f>
        <v>0</v>
      </c>
      <c r="V7072" s="67">
        <f t="shared" si="811"/>
        <v>0</v>
      </c>
      <c r="AB7072" t="s">
        <v>2684</v>
      </c>
      <c r="AC7072" s="46">
        <v>5095</v>
      </c>
      <c r="AD7072" s="46">
        <v>71</v>
      </c>
      <c r="AE7072" s="46">
        <v>69</v>
      </c>
      <c r="AF7072" s="46">
        <v>119</v>
      </c>
      <c r="AH7072" s="70" t="str">
        <f t="shared" si="808"/>
        <v/>
      </c>
      <c r="AI7072" s="70" t="str">
        <f t="shared" si="809"/>
        <v/>
      </c>
      <c r="AJ7072" s="70" t="str">
        <f t="shared" si="810"/>
        <v>X</v>
      </c>
      <c r="AK7072" s="70" t="str" cm="1">
        <f t="array" ref="AK7072">_xlfn.IFS(AH7072&lt;&gt;"","1",AI7072&lt;&gt;"","2",AJ7072&lt;&gt;"","3")</f>
        <v>3</v>
      </c>
    </row>
    <row r="7073" spans="1:37" x14ac:dyDescent="0.25">
      <c r="A7073" t="s">
        <v>2102</v>
      </c>
      <c r="B7073" t="s">
        <v>2103</v>
      </c>
      <c r="C7073" s="67" t="str">
        <f t="shared" si="806"/>
        <v>Vanhi Chava</v>
      </c>
      <c r="D7073" s="71" t="str" cm="1">
        <f t="array" ref="D7073">_xlfn.IFS(AK7073="1",CONCATENATE(C7073,"Regional"),AK7073="2",CONCATENATE(C7073,"Sectional"),AK7073="3",CONCATENATE(C7073,COUNTIF($C$1:C7073,C7073)))</f>
        <v>Vanhi Chava12</v>
      </c>
      <c r="E7073" s="66">
        <v>45190.288888888892</v>
      </c>
      <c r="F7073" t="s">
        <v>142</v>
      </c>
      <c r="G7073" s="46">
        <v>22</v>
      </c>
      <c r="H7073" s="46">
        <v>95</v>
      </c>
      <c r="I7073" s="46">
        <v>6</v>
      </c>
      <c r="J7073" t="s">
        <v>86</v>
      </c>
      <c r="K7073" t="s">
        <v>2684</v>
      </c>
      <c r="L7073" s="46">
        <v>5095</v>
      </c>
      <c r="M7073" s="46">
        <v>71</v>
      </c>
      <c r="N7073" s="46">
        <v>69</v>
      </c>
      <c r="O7073" s="46">
        <v>119</v>
      </c>
      <c r="P7073" s="46">
        <f t="shared" si="807"/>
        <v>2</v>
      </c>
      <c r="R7073" s="67" t="s">
        <v>3127</v>
      </c>
      <c r="S7073" s="67">
        <f>COUNTIF(Y$2:$Y$100,R7073)</f>
        <v>0</v>
      </c>
      <c r="V7073" s="67">
        <f t="shared" si="811"/>
        <v>0</v>
      </c>
      <c r="AB7073" t="s">
        <v>2684</v>
      </c>
      <c r="AC7073" s="46">
        <v>5095</v>
      </c>
      <c r="AD7073" s="46">
        <v>71</v>
      </c>
      <c r="AE7073" s="46">
        <v>69</v>
      </c>
      <c r="AF7073" s="46">
        <v>119</v>
      </c>
      <c r="AH7073" s="70" t="str">
        <f t="shared" si="808"/>
        <v/>
      </c>
      <c r="AI7073" s="70" t="str">
        <f t="shared" si="809"/>
        <v/>
      </c>
      <c r="AJ7073" s="70" t="str">
        <f t="shared" si="810"/>
        <v>X</v>
      </c>
      <c r="AK7073" s="70" t="str" cm="1">
        <f t="array" ref="AK7073">_xlfn.IFS(AH7073&lt;&gt;"","1",AI7073&lt;&gt;"","2",AJ7073&lt;&gt;"","3")</f>
        <v>3</v>
      </c>
    </row>
    <row r="7074" spans="1:37" x14ac:dyDescent="0.25">
      <c r="A7074" t="s">
        <v>2115</v>
      </c>
      <c r="B7074" t="s">
        <v>371</v>
      </c>
      <c r="C7074" s="67" t="str">
        <f t="shared" si="806"/>
        <v>Abby Hajewski</v>
      </c>
      <c r="D7074" s="71" t="str" cm="1">
        <f t="array" ref="D7074">_xlfn.IFS(AK7074="1",CONCATENATE(C7074,"Regional"),AK7074="2",CONCATENATE(C7074,"Sectional"),AK7074="3",CONCATENATE(C7074,COUNTIF($C$1:C7074,C7074)))</f>
        <v>Abby Hajewski9</v>
      </c>
      <c r="E7074" s="66">
        <v>45190.288888888892</v>
      </c>
      <c r="F7074" t="s">
        <v>142</v>
      </c>
      <c r="G7074" s="46">
        <v>22</v>
      </c>
      <c r="H7074" s="46">
        <v>97</v>
      </c>
      <c r="I7074" s="46">
        <v>8</v>
      </c>
      <c r="J7074" t="s">
        <v>86</v>
      </c>
      <c r="K7074" t="s">
        <v>2684</v>
      </c>
      <c r="L7074" s="46">
        <v>5095</v>
      </c>
      <c r="M7074" s="46">
        <v>71</v>
      </c>
      <c r="N7074" s="46">
        <v>69</v>
      </c>
      <c r="O7074" s="46">
        <v>119</v>
      </c>
      <c r="P7074" s="46">
        <f t="shared" si="807"/>
        <v>2</v>
      </c>
      <c r="R7074" s="67" t="s">
        <v>3141</v>
      </c>
      <c r="S7074" s="67">
        <f>COUNTIF(Y$2:$Y$100,R7074)</f>
        <v>0</v>
      </c>
      <c r="V7074" s="67">
        <f t="shared" si="811"/>
        <v>0</v>
      </c>
      <c r="AB7074" t="s">
        <v>2684</v>
      </c>
      <c r="AC7074" s="46">
        <v>5095</v>
      </c>
      <c r="AD7074" s="46">
        <v>71</v>
      </c>
      <c r="AE7074" s="46">
        <v>69</v>
      </c>
      <c r="AF7074" s="46">
        <v>119</v>
      </c>
      <c r="AH7074" s="70" t="str">
        <f t="shared" si="808"/>
        <v/>
      </c>
      <c r="AI7074" s="70" t="str">
        <f t="shared" si="809"/>
        <v/>
      </c>
      <c r="AJ7074" s="70" t="str">
        <f t="shared" si="810"/>
        <v>X</v>
      </c>
      <c r="AK7074" s="70" t="str" cm="1">
        <f t="array" ref="AK7074">_xlfn.IFS(AH7074&lt;&gt;"","1",AI7074&lt;&gt;"","2",AJ7074&lt;&gt;"","3")</f>
        <v>3</v>
      </c>
    </row>
    <row r="7075" spans="1:37" x14ac:dyDescent="0.25">
      <c r="A7075" t="s">
        <v>2101</v>
      </c>
      <c r="B7075" t="s">
        <v>492</v>
      </c>
      <c r="C7075" s="67" t="str">
        <f t="shared" si="806"/>
        <v>Anna Marrero</v>
      </c>
      <c r="D7075" s="71" t="str" cm="1">
        <f t="array" ref="D7075">_xlfn.IFS(AK7075="1",CONCATENATE(C7075,"Regional"),AK7075="2",CONCATENATE(C7075,"Sectional"),AK7075="3",CONCATENATE(C7075,COUNTIF($C$1:C7075,C7075)))</f>
        <v>Anna Marrero11</v>
      </c>
      <c r="E7075" s="66">
        <v>45190.288888888892</v>
      </c>
      <c r="F7075" t="s">
        <v>142</v>
      </c>
      <c r="G7075" s="46">
        <v>22</v>
      </c>
      <c r="H7075" s="46">
        <v>97</v>
      </c>
      <c r="I7075" s="46">
        <v>8</v>
      </c>
      <c r="J7075" t="s">
        <v>86</v>
      </c>
      <c r="K7075" t="s">
        <v>2684</v>
      </c>
      <c r="L7075" s="46">
        <v>5095</v>
      </c>
      <c r="M7075" s="46">
        <v>71</v>
      </c>
      <c r="N7075" s="46">
        <v>69</v>
      </c>
      <c r="O7075" s="46">
        <v>119</v>
      </c>
      <c r="P7075" s="46">
        <f t="shared" si="807"/>
        <v>2</v>
      </c>
      <c r="R7075" s="67" t="s">
        <v>3126</v>
      </c>
      <c r="S7075" s="67">
        <f>COUNTIF(Y$2:$Y$100,R7075)</f>
        <v>0</v>
      </c>
      <c r="V7075" s="67">
        <f t="shared" si="811"/>
        <v>0</v>
      </c>
      <c r="AB7075" t="s">
        <v>2684</v>
      </c>
      <c r="AC7075" s="46">
        <v>5095</v>
      </c>
      <c r="AD7075" s="46">
        <v>71</v>
      </c>
      <c r="AE7075" s="46">
        <v>69</v>
      </c>
      <c r="AF7075" s="46">
        <v>119</v>
      </c>
      <c r="AH7075" s="70" t="str">
        <f t="shared" si="808"/>
        <v/>
      </c>
      <c r="AI7075" s="70" t="str">
        <f t="shared" si="809"/>
        <v/>
      </c>
      <c r="AJ7075" s="70" t="str">
        <f t="shared" si="810"/>
        <v>X</v>
      </c>
      <c r="AK7075" s="70" t="str" cm="1">
        <f t="array" ref="AK7075">_xlfn.IFS(AH7075&lt;&gt;"","1",AI7075&lt;&gt;"","2",AJ7075&lt;&gt;"","3")</f>
        <v>3</v>
      </c>
    </row>
    <row r="7076" spans="1:37" x14ac:dyDescent="0.25">
      <c r="A7076" t="s">
        <v>958</v>
      </c>
      <c r="B7076" t="s">
        <v>959</v>
      </c>
      <c r="C7076" s="67" t="str">
        <f t="shared" si="806"/>
        <v>Macey St. Lawrence</v>
      </c>
      <c r="D7076" s="71" t="str" cm="1">
        <f t="array" ref="D7076">_xlfn.IFS(AK7076="1",CONCATENATE(C7076,"Regional"),AK7076="2",CONCATENATE(C7076,"Sectional"),AK7076="3",CONCATENATE(C7076,COUNTIF($C$1:C7076,C7076)))</f>
        <v>Macey St. Lawrence10</v>
      </c>
      <c r="E7076" s="66">
        <v>45190.288888888892</v>
      </c>
      <c r="F7076" t="s">
        <v>142</v>
      </c>
      <c r="G7076" s="46">
        <v>22</v>
      </c>
      <c r="H7076" s="46">
        <v>98</v>
      </c>
      <c r="I7076" s="46">
        <v>10</v>
      </c>
      <c r="J7076" t="s">
        <v>86</v>
      </c>
      <c r="K7076" t="s">
        <v>2684</v>
      </c>
      <c r="L7076" s="46">
        <v>5095</v>
      </c>
      <c r="M7076" s="46">
        <v>71</v>
      </c>
      <c r="N7076" s="46">
        <v>69</v>
      </c>
      <c r="O7076" s="46">
        <v>119</v>
      </c>
      <c r="P7076" s="46">
        <f t="shared" si="807"/>
        <v>2</v>
      </c>
      <c r="R7076" s="67" t="s">
        <v>1474</v>
      </c>
      <c r="S7076" s="67">
        <f>COUNTIF(Y$2:$Y$100,R7076)</f>
        <v>0</v>
      </c>
      <c r="V7076" s="67">
        <f t="shared" si="811"/>
        <v>0</v>
      </c>
      <c r="AB7076" t="s">
        <v>2684</v>
      </c>
      <c r="AC7076" s="46">
        <v>5095</v>
      </c>
      <c r="AD7076" s="46">
        <v>71</v>
      </c>
      <c r="AE7076" s="46">
        <v>69</v>
      </c>
      <c r="AF7076" s="46">
        <v>119</v>
      </c>
      <c r="AH7076" s="70" t="str">
        <f t="shared" si="808"/>
        <v/>
      </c>
      <c r="AI7076" s="70" t="str">
        <f t="shared" si="809"/>
        <v/>
      </c>
      <c r="AJ7076" s="70" t="str">
        <f t="shared" si="810"/>
        <v>X</v>
      </c>
      <c r="AK7076" s="70" t="str" cm="1">
        <f t="array" ref="AK7076">_xlfn.IFS(AH7076&lt;&gt;"","1",AI7076&lt;&gt;"","2",AJ7076&lt;&gt;"","3")</f>
        <v>3</v>
      </c>
    </row>
    <row r="7077" spans="1:37" x14ac:dyDescent="0.25">
      <c r="A7077" t="s">
        <v>1116</v>
      </c>
      <c r="B7077" t="s">
        <v>185</v>
      </c>
      <c r="C7077" s="67" t="str">
        <f t="shared" si="806"/>
        <v>Caden Reger</v>
      </c>
      <c r="D7077" s="71" t="str" cm="1">
        <f t="array" ref="D7077">_xlfn.IFS(AK7077="1",CONCATENATE(C7077,"Regional"),AK7077="2",CONCATENATE(C7077,"Sectional"),AK7077="3",CONCATENATE(C7077,COUNTIF($C$1:C7077,C7077)))</f>
        <v>Caden Reger10</v>
      </c>
      <c r="E7077" s="66">
        <v>45190.288888888892</v>
      </c>
      <c r="F7077" t="s">
        <v>142</v>
      </c>
      <c r="G7077" s="46">
        <v>22</v>
      </c>
      <c r="H7077" s="46">
        <v>100</v>
      </c>
      <c r="I7077" s="46">
        <v>11</v>
      </c>
      <c r="J7077" t="s">
        <v>86</v>
      </c>
      <c r="K7077" t="s">
        <v>2684</v>
      </c>
      <c r="L7077" s="46">
        <v>5095</v>
      </c>
      <c r="M7077" s="46">
        <v>71</v>
      </c>
      <c r="N7077" s="46">
        <v>69</v>
      </c>
      <c r="O7077" s="46">
        <v>119</v>
      </c>
      <c r="P7077" s="46">
        <f t="shared" si="807"/>
        <v>2</v>
      </c>
      <c r="R7077" s="67" t="s">
        <v>1597</v>
      </c>
      <c r="S7077" s="67">
        <f>COUNTIF(Y$2:$Y$100,R7077)</f>
        <v>0</v>
      </c>
      <c r="V7077" s="67">
        <f t="shared" si="811"/>
        <v>0</v>
      </c>
      <c r="AB7077" t="s">
        <v>2684</v>
      </c>
      <c r="AC7077" s="46">
        <v>5095</v>
      </c>
      <c r="AD7077" s="46">
        <v>71</v>
      </c>
      <c r="AE7077" s="46">
        <v>69</v>
      </c>
      <c r="AF7077" s="46">
        <v>119</v>
      </c>
      <c r="AH7077" s="70" t="str">
        <f t="shared" si="808"/>
        <v/>
      </c>
      <c r="AI7077" s="70" t="str">
        <f t="shared" si="809"/>
        <v/>
      </c>
      <c r="AJ7077" s="70" t="str">
        <f t="shared" si="810"/>
        <v>X</v>
      </c>
      <c r="AK7077" s="70" t="str" cm="1">
        <f t="array" ref="AK7077">_xlfn.IFS(AH7077&lt;&gt;"","1",AI7077&lt;&gt;"","2",AJ7077&lt;&gt;"","3")</f>
        <v>3</v>
      </c>
    </row>
    <row r="7078" spans="1:37" x14ac:dyDescent="0.25">
      <c r="A7078" t="s">
        <v>294</v>
      </c>
      <c r="B7078" t="s">
        <v>528</v>
      </c>
      <c r="C7078" s="67" t="str">
        <f t="shared" si="806"/>
        <v>Kate Lang</v>
      </c>
      <c r="D7078" s="71" t="str" cm="1">
        <f t="array" ref="D7078">_xlfn.IFS(AK7078="1",CONCATENATE(C7078,"Regional"),AK7078="2",CONCATENATE(C7078,"Sectional"),AK7078="3",CONCATENATE(C7078,COUNTIF($C$1:C7078,C7078)))</f>
        <v>Kate Lang12</v>
      </c>
      <c r="E7078" s="66">
        <v>45190.288888888892</v>
      </c>
      <c r="F7078" t="s">
        <v>142</v>
      </c>
      <c r="G7078" s="46">
        <v>22</v>
      </c>
      <c r="H7078" s="46">
        <v>100</v>
      </c>
      <c r="I7078" s="46">
        <v>11</v>
      </c>
      <c r="J7078" t="s">
        <v>86</v>
      </c>
      <c r="K7078" t="s">
        <v>2684</v>
      </c>
      <c r="L7078" s="46">
        <v>5095</v>
      </c>
      <c r="M7078" s="46">
        <v>71</v>
      </c>
      <c r="N7078" s="46">
        <v>69</v>
      </c>
      <c r="O7078" s="46">
        <v>119</v>
      </c>
      <c r="P7078" s="46">
        <f t="shared" si="807"/>
        <v>2</v>
      </c>
      <c r="R7078" s="67" t="s">
        <v>3128</v>
      </c>
      <c r="S7078" s="67">
        <f>COUNTIF(Y$2:$Y$100,R7078)</f>
        <v>0</v>
      </c>
      <c r="V7078" s="67">
        <f t="shared" si="811"/>
        <v>0</v>
      </c>
      <c r="AB7078" t="s">
        <v>2684</v>
      </c>
      <c r="AC7078" s="46">
        <v>5095</v>
      </c>
      <c r="AD7078" s="46">
        <v>71</v>
      </c>
      <c r="AE7078" s="46">
        <v>69</v>
      </c>
      <c r="AF7078" s="46">
        <v>119</v>
      </c>
      <c r="AH7078" s="70" t="str">
        <f t="shared" si="808"/>
        <v/>
      </c>
      <c r="AI7078" s="70" t="str">
        <f t="shared" si="809"/>
        <v/>
      </c>
      <c r="AJ7078" s="70" t="str">
        <f t="shared" si="810"/>
        <v>X</v>
      </c>
      <c r="AK7078" s="70" t="str" cm="1">
        <f t="array" ref="AK7078">_xlfn.IFS(AH7078&lt;&gt;"","1",AI7078&lt;&gt;"","2",AJ7078&lt;&gt;"","3")</f>
        <v>3</v>
      </c>
    </row>
    <row r="7079" spans="1:37" x14ac:dyDescent="0.25">
      <c r="A7079" t="s">
        <v>1722</v>
      </c>
      <c r="B7079" t="s">
        <v>362</v>
      </c>
      <c r="C7079" s="67" t="str">
        <f t="shared" si="806"/>
        <v>Emma Campeau</v>
      </c>
      <c r="D7079" s="71" t="str" cm="1">
        <f t="array" ref="D7079">_xlfn.IFS(AK7079="1",CONCATENATE(C7079,"Regional"),AK7079="2",CONCATENATE(C7079,"Sectional"),AK7079="3",CONCATENATE(C7079,COUNTIF($C$1:C7079,C7079)))</f>
        <v>Emma Campeau11</v>
      </c>
      <c r="E7079" s="66">
        <v>45190.288888888892</v>
      </c>
      <c r="F7079" t="s">
        <v>142</v>
      </c>
      <c r="G7079" s="46">
        <v>22</v>
      </c>
      <c r="H7079" s="46">
        <v>100</v>
      </c>
      <c r="I7079" s="46">
        <v>11</v>
      </c>
      <c r="J7079" t="s">
        <v>86</v>
      </c>
      <c r="K7079" t="s">
        <v>2684</v>
      </c>
      <c r="L7079" s="46">
        <v>5095</v>
      </c>
      <c r="M7079" s="46">
        <v>71</v>
      </c>
      <c r="N7079" s="46">
        <v>69</v>
      </c>
      <c r="O7079" s="46">
        <v>119</v>
      </c>
      <c r="P7079" s="46">
        <f t="shared" si="807"/>
        <v>2</v>
      </c>
      <c r="R7079" s="67" t="s">
        <v>3588</v>
      </c>
      <c r="S7079" s="67">
        <f>COUNTIF(Y$2:$Y$100,R7079)</f>
        <v>0</v>
      </c>
      <c r="V7079" s="67">
        <f t="shared" si="811"/>
        <v>0</v>
      </c>
      <c r="AB7079" t="s">
        <v>2684</v>
      </c>
      <c r="AC7079" s="46">
        <v>5095</v>
      </c>
      <c r="AD7079" s="46">
        <v>71</v>
      </c>
      <c r="AE7079" s="46">
        <v>69</v>
      </c>
      <c r="AF7079" s="46">
        <v>119</v>
      </c>
      <c r="AH7079" s="70" t="str">
        <f t="shared" si="808"/>
        <v/>
      </c>
      <c r="AI7079" s="70" t="str">
        <f t="shared" si="809"/>
        <v/>
      </c>
      <c r="AJ7079" s="70" t="str">
        <f t="shared" si="810"/>
        <v>X</v>
      </c>
      <c r="AK7079" s="70" t="str" cm="1">
        <f t="array" ref="AK7079">_xlfn.IFS(AH7079&lt;&gt;"","1",AI7079&lt;&gt;"","2",AJ7079&lt;&gt;"","3")</f>
        <v>3</v>
      </c>
    </row>
    <row r="7080" spans="1:37" x14ac:dyDescent="0.25">
      <c r="A7080" t="s">
        <v>960</v>
      </c>
      <c r="B7080" t="s">
        <v>449</v>
      </c>
      <c r="C7080" s="67" t="str">
        <f t="shared" si="806"/>
        <v>Vivian Huang</v>
      </c>
      <c r="D7080" s="71" t="str" cm="1">
        <f t="array" ref="D7080">_xlfn.IFS(AK7080="1",CONCATENATE(C7080,"Regional"),AK7080="2",CONCATENATE(C7080,"Sectional"),AK7080="3",CONCATENATE(C7080,COUNTIF($C$1:C7080,C7080)))</f>
        <v>Vivian Huang10</v>
      </c>
      <c r="E7080" s="66">
        <v>45190.288888888892</v>
      </c>
      <c r="F7080" t="s">
        <v>142</v>
      </c>
      <c r="G7080" s="46">
        <v>22</v>
      </c>
      <c r="H7080" s="46">
        <v>101</v>
      </c>
      <c r="I7080" s="46">
        <v>14</v>
      </c>
      <c r="J7080" t="s">
        <v>86</v>
      </c>
      <c r="K7080" t="s">
        <v>2684</v>
      </c>
      <c r="L7080" s="46">
        <v>5095</v>
      </c>
      <c r="M7080" s="46">
        <v>71</v>
      </c>
      <c r="N7080" s="46">
        <v>69</v>
      </c>
      <c r="O7080" s="46">
        <v>119</v>
      </c>
      <c r="P7080" s="46">
        <f t="shared" si="807"/>
        <v>2</v>
      </c>
      <c r="R7080" s="67" t="s">
        <v>1475</v>
      </c>
      <c r="S7080" s="67">
        <f>COUNTIF(Y$2:$Y$100,R7080)</f>
        <v>0</v>
      </c>
      <c r="V7080" s="67">
        <f t="shared" si="811"/>
        <v>0</v>
      </c>
      <c r="AB7080" t="s">
        <v>2684</v>
      </c>
      <c r="AC7080" s="46">
        <v>5095</v>
      </c>
      <c r="AD7080" s="46">
        <v>71</v>
      </c>
      <c r="AE7080" s="46">
        <v>69</v>
      </c>
      <c r="AF7080" s="46">
        <v>119</v>
      </c>
      <c r="AH7080" s="70" t="str">
        <f t="shared" si="808"/>
        <v/>
      </c>
      <c r="AI7080" s="70" t="str">
        <f t="shared" si="809"/>
        <v/>
      </c>
      <c r="AJ7080" s="70" t="str">
        <f t="shared" si="810"/>
        <v>X</v>
      </c>
      <c r="AK7080" s="70" t="str" cm="1">
        <f t="array" ref="AK7080">_xlfn.IFS(AH7080&lt;&gt;"","1",AI7080&lt;&gt;"","2",AJ7080&lt;&gt;"","3")</f>
        <v>3</v>
      </c>
    </row>
    <row r="7081" spans="1:37" x14ac:dyDescent="0.25">
      <c r="A7081" t="s">
        <v>1129</v>
      </c>
      <c r="B7081" t="s">
        <v>528</v>
      </c>
      <c r="C7081" s="67" t="str">
        <f t="shared" si="806"/>
        <v>Kate Forton</v>
      </c>
      <c r="D7081" s="71" t="str" cm="1">
        <f t="array" ref="D7081">_xlfn.IFS(AK7081="1",CONCATENATE(C7081,"Regional"),AK7081="2",CONCATENATE(C7081,"Sectional"),AK7081="3",CONCATENATE(C7081,COUNTIF($C$1:C7081,C7081)))</f>
        <v>Kate Forton10</v>
      </c>
      <c r="E7081" s="66">
        <v>45190.288888888892</v>
      </c>
      <c r="F7081" t="s">
        <v>142</v>
      </c>
      <c r="G7081" s="46">
        <v>22</v>
      </c>
      <c r="H7081" s="46">
        <v>101</v>
      </c>
      <c r="I7081" s="46">
        <v>14</v>
      </c>
      <c r="J7081" t="s">
        <v>86</v>
      </c>
      <c r="K7081" t="s">
        <v>2684</v>
      </c>
      <c r="L7081" s="46">
        <v>5095</v>
      </c>
      <c r="M7081" s="46">
        <v>71</v>
      </c>
      <c r="N7081" s="46">
        <v>69</v>
      </c>
      <c r="O7081" s="46">
        <v>119</v>
      </c>
      <c r="P7081" s="46">
        <f t="shared" si="807"/>
        <v>2</v>
      </c>
      <c r="R7081" s="67" t="s">
        <v>1600</v>
      </c>
      <c r="S7081" s="67">
        <f>COUNTIF(Y$2:$Y$100,R7081)</f>
        <v>0</v>
      </c>
      <c r="V7081" s="67">
        <f t="shared" si="811"/>
        <v>0</v>
      </c>
      <c r="AB7081" t="s">
        <v>2684</v>
      </c>
      <c r="AC7081" s="46">
        <v>5095</v>
      </c>
      <c r="AD7081" s="46">
        <v>71</v>
      </c>
      <c r="AE7081" s="46">
        <v>69</v>
      </c>
      <c r="AF7081" s="46">
        <v>119</v>
      </c>
      <c r="AH7081" s="70" t="str">
        <f t="shared" si="808"/>
        <v/>
      </c>
      <c r="AI7081" s="70" t="str">
        <f t="shared" si="809"/>
        <v/>
      </c>
      <c r="AJ7081" s="70" t="str">
        <f t="shared" si="810"/>
        <v>X</v>
      </c>
      <c r="AK7081" s="70" t="str" cm="1">
        <f t="array" ref="AK7081">_xlfn.IFS(AH7081&lt;&gt;"","1",AI7081&lt;&gt;"","2",AJ7081&lt;&gt;"","3")</f>
        <v>3</v>
      </c>
    </row>
    <row r="7082" spans="1:37" x14ac:dyDescent="0.25">
      <c r="A7082" t="s">
        <v>2338</v>
      </c>
      <c r="B7082" t="s">
        <v>773</v>
      </c>
      <c r="C7082" s="67" t="str">
        <f t="shared" si="806"/>
        <v>Ashley Bonin</v>
      </c>
      <c r="D7082" s="71" t="str" cm="1">
        <f t="array" ref="D7082">_xlfn.IFS(AK7082="1",CONCATENATE(C7082,"Regional"),AK7082="2",CONCATENATE(C7082,"Sectional"),AK7082="3",CONCATENATE(C7082,COUNTIF($C$1:C7082,C7082)))</f>
        <v>Ashley Bonin5</v>
      </c>
      <c r="E7082" s="66">
        <v>45190.288888888892</v>
      </c>
      <c r="F7082" t="s">
        <v>142</v>
      </c>
      <c r="G7082" s="46">
        <v>22</v>
      </c>
      <c r="H7082" s="46">
        <v>105</v>
      </c>
      <c r="I7082" s="46">
        <v>16</v>
      </c>
      <c r="J7082" t="s">
        <v>86</v>
      </c>
      <c r="K7082" t="s">
        <v>2684</v>
      </c>
      <c r="L7082" s="46">
        <v>5095</v>
      </c>
      <c r="M7082" s="46">
        <v>71</v>
      </c>
      <c r="N7082" s="46">
        <v>69</v>
      </c>
      <c r="O7082" s="46">
        <v>119</v>
      </c>
      <c r="P7082" s="46">
        <f t="shared" si="807"/>
        <v>2</v>
      </c>
      <c r="R7082" s="67" t="s">
        <v>3361</v>
      </c>
      <c r="S7082" s="67">
        <f>COUNTIF(Y$2:$Y$100,R7082)</f>
        <v>0</v>
      </c>
      <c r="V7082" s="67">
        <f t="shared" si="811"/>
        <v>0</v>
      </c>
      <c r="AB7082" t="s">
        <v>2684</v>
      </c>
      <c r="AC7082" s="46">
        <v>5095</v>
      </c>
      <c r="AD7082" s="46">
        <v>71</v>
      </c>
      <c r="AE7082" s="46">
        <v>69</v>
      </c>
      <c r="AF7082" s="46">
        <v>119</v>
      </c>
      <c r="AH7082" s="70" t="str">
        <f t="shared" si="808"/>
        <v/>
      </c>
      <c r="AI7082" s="70" t="str">
        <f t="shared" si="809"/>
        <v/>
      </c>
      <c r="AJ7082" s="70" t="str">
        <f t="shared" si="810"/>
        <v>X</v>
      </c>
      <c r="AK7082" s="70" t="str" cm="1">
        <f t="array" ref="AK7082">_xlfn.IFS(AH7082&lt;&gt;"","1",AI7082&lt;&gt;"","2",AJ7082&lt;&gt;"","3")</f>
        <v>3</v>
      </c>
    </row>
    <row r="7083" spans="1:37" x14ac:dyDescent="0.25">
      <c r="A7083" t="s">
        <v>3438</v>
      </c>
      <c r="B7083" t="s">
        <v>1669</v>
      </c>
      <c r="C7083" s="67" t="str">
        <f t="shared" si="806"/>
        <v>Makayla Marciniak</v>
      </c>
      <c r="D7083" s="71" t="str" cm="1">
        <f t="array" ref="D7083">_xlfn.IFS(AK7083="1",CONCATENATE(C7083,"Regional"),AK7083="2",CONCATENATE(C7083,"Sectional"),AK7083="3",CONCATENATE(C7083,COUNTIF($C$1:C7083,C7083)))</f>
        <v>Makayla Marciniak6</v>
      </c>
      <c r="E7083" s="66">
        <v>45190.288888888892</v>
      </c>
      <c r="F7083" t="s">
        <v>142</v>
      </c>
      <c r="G7083" s="46">
        <v>22</v>
      </c>
      <c r="H7083" s="46">
        <v>107</v>
      </c>
      <c r="I7083" s="46">
        <v>17</v>
      </c>
      <c r="J7083" t="s">
        <v>86</v>
      </c>
      <c r="K7083" t="s">
        <v>2684</v>
      </c>
      <c r="L7083" s="46">
        <v>5095</v>
      </c>
      <c r="M7083" s="46">
        <v>71</v>
      </c>
      <c r="N7083" s="46">
        <v>69</v>
      </c>
      <c r="O7083" s="46">
        <v>119</v>
      </c>
      <c r="P7083" s="46">
        <f t="shared" si="807"/>
        <v>2</v>
      </c>
      <c r="R7083" s="67" t="s">
        <v>3639</v>
      </c>
      <c r="S7083" s="67">
        <f>COUNTIF(Y$2:$Y$100,R7083)</f>
        <v>0</v>
      </c>
      <c r="V7083" s="67">
        <f t="shared" si="811"/>
        <v>0</v>
      </c>
      <c r="AB7083" t="s">
        <v>2684</v>
      </c>
      <c r="AC7083" s="46">
        <v>5095</v>
      </c>
      <c r="AD7083" s="46">
        <v>71</v>
      </c>
      <c r="AE7083" s="46">
        <v>69</v>
      </c>
      <c r="AF7083" s="46">
        <v>119</v>
      </c>
      <c r="AH7083" s="70" t="str">
        <f t="shared" si="808"/>
        <v/>
      </c>
      <c r="AI7083" s="70" t="str">
        <f t="shared" si="809"/>
        <v/>
      </c>
      <c r="AJ7083" s="70" t="str">
        <f t="shared" si="810"/>
        <v>X</v>
      </c>
      <c r="AK7083" s="70" t="str" cm="1">
        <f t="array" ref="AK7083">_xlfn.IFS(AH7083&lt;&gt;"","1",AI7083&lt;&gt;"","2",AJ7083&lt;&gt;"","3")</f>
        <v>3</v>
      </c>
    </row>
    <row r="7084" spans="1:37" x14ac:dyDescent="0.25">
      <c r="A7084" t="s">
        <v>1131</v>
      </c>
      <c r="B7084" t="s">
        <v>1132</v>
      </c>
      <c r="C7084" s="67" t="str">
        <f t="shared" si="806"/>
        <v>Esabella Kreitlow</v>
      </c>
      <c r="D7084" s="71" t="str" cm="1">
        <f t="array" ref="D7084">_xlfn.IFS(AK7084="1",CONCATENATE(C7084,"Regional"),AK7084="2",CONCATENATE(C7084,"Sectional"),AK7084="3",CONCATENATE(C7084,COUNTIF($C$1:C7084,C7084)))</f>
        <v>Esabella Kreitlow9</v>
      </c>
      <c r="E7084" s="66">
        <v>45190.288888888892</v>
      </c>
      <c r="F7084" t="s">
        <v>142</v>
      </c>
      <c r="G7084" s="46">
        <v>22</v>
      </c>
      <c r="H7084" s="46">
        <v>111</v>
      </c>
      <c r="I7084" s="46">
        <v>18</v>
      </c>
      <c r="J7084" t="s">
        <v>86</v>
      </c>
      <c r="K7084" t="s">
        <v>2684</v>
      </c>
      <c r="L7084" s="46">
        <v>5095</v>
      </c>
      <c r="M7084" s="46">
        <v>71</v>
      </c>
      <c r="N7084" s="46">
        <v>69</v>
      </c>
      <c r="O7084" s="46">
        <v>119</v>
      </c>
      <c r="P7084" s="46">
        <f t="shared" si="807"/>
        <v>2</v>
      </c>
      <c r="R7084" s="67" t="s">
        <v>1601</v>
      </c>
      <c r="S7084" s="67">
        <f>COUNTIF(Y$2:$Y$100,R7084)</f>
        <v>0</v>
      </c>
      <c r="V7084" s="67">
        <f t="shared" si="811"/>
        <v>0</v>
      </c>
      <c r="AB7084" t="s">
        <v>2684</v>
      </c>
      <c r="AC7084" s="46">
        <v>5095</v>
      </c>
      <c r="AD7084" s="46">
        <v>71</v>
      </c>
      <c r="AE7084" s="46">
        <v>69</v>
      </c>
      <c r="AF7084" s="46">
        <v>119</v>
      </c>
      <c r="AH7084" s="70" t="str">
        <f t="shared" si="808"/>
        <v/>
      </c>
      <c r="AI7084" s="70" t="str">
        <f t="shared" si="809"/>
        <v/>
      </c>
      <c r="AJ7084" s="70" t="str">
        <f t="shared" si="810"/>
        <v>X</v>
      </c>
      <c r="AK7084" s="70" t="str" cm="1">
        <f t="array" ref="AK7084">_xlfn.IFS(AH7084&lt;&gt;"","1",AI7084&lt;&gt;"","2",AJ7084&lt;&gt;"","3")</f>
        <v>3</v>
      </c>
    </row>
    <row r="7085" spans="1:37" x14ac:dyDescent="0.25">
      <c r="A7085" t="s">
        <v>1726</v>
      </c>
      <c r="B7085" t="s">
        <v>816</v>
      </c>
      <c r="C7085" s="67" t="str">
        <f t="shared" si="806"/>
        <v>Kylie Kidder</v>
      </c>
      <c r="D7085" s="71" t="str" cm="1">
        <f t="array" ref="D7085">_xlfn.IFS(AK7085="1",CONCATENATE(C7085,"Regional"),AK7085="2",CONCATENATE(C7085,"Sectional"),AK7085="3",CONCATENATE(C7085,COUNTIF($C$1:C7085,C7085)))</f>
        <v>Kylie Kidder6</v>
      </c>
      <c r="E7085" s="66">
        <v>45190.288888888892</v>
      </c>
      <c r="F7085" t="s">
        <v>142</v>
      </c>
      <c r="G7085" s="46">
        <v>22</v>
      </c>
      <c r="H7085" s="46">
        <v>117</v>
      </c>
      <c r="I7085" s="46">
        <v>19</v>
      </c>
      <c r="J7085" t="s">
        <v>86</v>
      </c>
      <c r="K7085" t="s">
        <v>2684</v>
      </c>
      <c r="L7085" s="46">
        <v>5095</v>
      </c>
      <c r="M7085" s="46">
        <v>71</v>
      </c>
      <c r="N7085" s="46">
        <v>69</v>
      </c>
      <c r="O7085" s="46">
        <v>119</v>
      </c>
      <c r="P7085" s="46">
        <f t="shared" si="807"/>
        <v>2</v>
      </c>
      <c r="R7085" s="67" t="s">
        <v>3638</v>
      </c>
      <c r="S7085" s="67">
        <f>COUNTIF(Y$2:$Y$100,R7085)</f>
        <v>0</v>
      </c>
      <c r="V7085" s="67">
        <f t="shared" si="811"/>
        <v>0</v>
      </c>
      <c r="AB7085" t="s">
        <v>2684</v>
      </c>
      <c r="AC7085" s="46">
        <v>5095</v>
      </c>
      <c r="AD7085" s="46">
        <v>71</v>
      </c>
      <c r="AE7085" s="46">
        <v>69</v>
      </c>
      <c r="AF7085" s="46">
        <v>119</v>
      </c>
      <c r="AH7085" s="70" t="str">
        <f t="shared" si="808"/>
        <v/>
      </c>
      <c r="AI7085" s="70" t="str">
        <f t="shared" si="809"/>
        <v/>
      </c>
      <c r="AJ7085" s="70" t="str">
        <f t="shared" si="810"/>
        <v>X</v>
      </c>
      <c r="AK7085" s="70" t="str" cm="1">
        <f t="array" ref="AK7085">_xlfn.IFS(AH7085&lt;&gt;"","1",AI7085&lt;&gt;"","2",AJ7085&lt;&gt;"","3")</f>
        <v>3</v>
      </c>
    </row>
    <row r="7086" spans="1:37" x14ac:dyDescent="0.25">
      <c r="A7086" t="s">
        <v>1728</v>
      </c>
      <c r="B7086" t="s">
        <v>969</v>
      </c>
      <c r="C7086" s="67" t="str">
        <f t="shared" si="806"/>
        <v>Maia Lindvall</v>
      </c>
      <c r="D7086" s="71" t="str" cm="1">
        <f t="array" ref="D7086">_xlfn.IFS(AK7086="1",CONCATENATE(C7086,"Regional"),AK7086="2",CONCATENATE(C7086,"Sectional"),AK7086="3",CONCATENATE(C7086,COUNTIF($C$1:C7086,C7086)))</f>
        <v>Maia Lindvall9</v>
      </c>
      <c r="E7086" s="66">
        <v>45190.288888888892</v>
      </c>
      <c r="F7086" t="s">
        <v>142</v>
      </c>
      <c r="G7086" s="46">
        <v>22</v>
      </c>
      <c r="H7086" s="46">
        <v>125</v>
      </c>
      <c r="I7086" s="46">
        <v>20</v>
      </c>
      <c r="J7086" t="s">
        <v>86</v>
      </c>
      <c r="K7086" t="s">
        <v>2684</v>
      </c>
      <c r="L7086" s="46">
        <v>5095</v>
      </c>
      <c r="M7086" s="46">
        <v>71</v>
      </c>
      <c r="N7086" s="46">
        <v>69</v>
      </c>
      <c r="O7086" s="46">
        <v>119</v>
      </c>
      <c r="P7086" s="46">
        <f t="shared" si="807"/>
        <v>2</v>
      </c>
      <c r="R7086" s="67" t="s">
        <v>3589</v>
      </c>
      <c r="S7086" s="67">
        <f>COUNTIF(Y$2:$Y$100,R7086)</f>
        <v>0</v>
      </c>
      <c r="V7086" s="67">
        <f t="shared" si="811"/>
        <v>0</v>
      </c>
      <c r="AB7086" t="s">
        <v>2684</v>
      </c>
      <c r="AC7086" s="46">
        <v>5095</v>
      </c>
      <c r="AD7086" s="46">
        <v>71</v>
      </c>
      <c r="AE7086" s="46">
        <v>69</v>
      </c>
      <c r="AF7086" s="46">
        <v>119</v>
      </c>
      <c r="AH7086" s="70" t="str">
        <f t="shared" si="808"/>
        <v/>
      </c>
      <c r="AI7086" s="70" t="str">
        <f t="shared" si="809"/>
        <v/>
      </c>
      <c r="AJ7086" s="70" t="str">
        <f t="shared" si="810"/>
        <v>X</v>
      </c>
      <c r="AK7086" s="70" t="str" cm="1">
        <f t="array" ref="AK7086">_xlfn.IFS(AH7086&lt;&gt;"","1",AI7086&lt;&gt;"","2",AJ7086&lt;&gt;"","3")</f>
        <v>3</v>
      </c>
    </row>
    <row r="7087" spans="1:37" x14ac:dyDescent="0.25">
      <c r="A7087" t="s">
        <v>448</v>
      </c>
      <c r="B7087" t="s">
        <v>449</v>
      </c>
      <c r="C7087" s="67" t="str">
        <f t="shared" si="806"/>
        <v>Vivian Cressman</v>
      </c>
      <c r="D7087" s="71" t="str" cm="1">
        <f t="array" ref="D7087">_xlfn.IFS(AK7087="1",CONCATENATE(C7087,"Regional"),AK7087="2",CONCATENATE(C7087,"Sectional"),AK7087="3",CONCATENATE(C7087,COUNTIF($C$1:C7087,C7087)))</f>
        <v>Vivian Cressman12</v>
      </c>
      <c r="E7087" s="66">
        <v>45190.333333333336</v>
      </c>
      <c r="F7087" t="s">
        <v>2418</v>
      </c>
      <c r="G7087" s="46">
        <v>46</v>
      </c>
      <c r="H7087" s="46">
        <v>70</v>
      </c>
      <c r="I7087" s="46">
        <v>1</v>
      </c>
      <c r="J7087" t="s">
        <v>126</v>
      </c>
      <c r="K7087" t="s">
        <v>90</v>
      </c>
      <c r="L7087" s="46">
        <v>5130</v>
      </c>
      <c r="M7087" s="46">
        <v>72</v>
      </c>
      <c r="N7087" s="46">
        <v>70.400000000000006</v>
      </c>
      <c r="O7087" s="46">
        <v>119</v>
      </c>
      <c r="P7087" s="46">
        <f t="shared" si="807"/>
        <v>2</v>
      </c>
      <c r="R7087" s="67" t="s">
        <v>1157</v>
      </c>
      <c r="S7087" s="67">
        <f>COUNTIF(Y$2:$Y$100,R7087)</f>
        <v>0</v>
      </c>
      <c r="V7087" s="67">
        <f t="shared" si="811"/>
        <v>0</v>
      </c>
      <c r="X7087"/>
      <c r="Y7087" s="67" t="str">
        <f t="shared" ref="Y7087:Y7150" si="812">CONCATENATE(W7087," ",X7087)</f>
        <v xml:space="preserve"> </v>
      </c>
      <c r="AB7087" t="s">
        <v>90</v>
      </c>
      <c r="AC7087" s="46">
        <v>5130</v>
      </c>
      <c r="AD7087" s="46">
        <v>72</v>
      </c>
      <c r="AE7087" s="46">
        <v>70.400000000000006</v>
      </c>
      <c r="AF7087" s="46">
        <v>119</v>
      </c>
      <c r="AH7087" s="70" t="str">
        <f t="shared" si="808"/>
        <v/>
      </c>
      <c r="AI7087" s="70" t="str">
        <f t="shared" si="809"/>
        <v/>
      </c>
      <c r="AJ7087" s="70" t="str">
        <f t="shared" si="810"/>
        <v>X</v>
      </c>
      <c r="AK7087" s="70" t="str" cm="1">
        <f t="array" ref="AK7087">_xlfn.IFS(AH7087&lt;&gt;"","1",AI7087&lt;&gt;"","2",AJ7087&lt;&gt;"","3")</f>
        <v>3</v>
      </c>
    </row>
    <row r="7088" spans="1:37" x14ac:dyDescent="0.25">
      <c r="A7088" t="s">
        <v>1795</v>
      </c>
      <c r="B7088" t="s">
        <v>1796</v>
      </c>
      <c r="C7088" s="67" t="str">
        <f t="shared" si="806"/>
        <v>Ezabell Yu</v>
      </c>
      <c r="D7088" s="71" t="str" cm="1">
        <f t="array" ref="D7088">_xlfn.IFS(AK7088="1",CONCATENATE(C7088,"Regional"),AK7088="2",CONCATENATE(C7088,"Sectional"),AK7088="3",CONCATENATE(C7088,COUNTIF($C$1:C7088,C7088)))</f>
        <v>Ezabell Yu9</v>
      </c>
      <c r="E7088" s="66">
        <v>45190.333333333336</v>
      </c>
      <c r="F7088" t="s">
        <v>2418</v>
      </c>
      <c r="G7088" s="46">
        <v>46</v>
      </c>
      <c r="H7088" s="46">
        <v>74</v>
      </c>
      <c r="I7088" s="46">
        <v>2</v>
      </c>
      <c r="J7088" t="s">
        <v>126</v>
      </c>
      <c r="K7088" t="s">
        <v>90</v>
      </c>
      <c r="L7088" s="46">
        <v>5130</v>
      </c>
      <c r="M7088" s="46">
        <v>72</v>
      </c>
      <c r="N7088" s="46">
        <v>70.400000000000006</v>
      </c>
      <c r="O7088" s="46">
        <v>119</v>
      </c>
      <c r="P7088" s="46">
        <f t="shared" si="807"/>
        <v>2</v>
      </c>
      <c r="R7088" s="67" t="s">
        <v>2798</v>
      </c>
      <c r="S7088" s="67">
        <f>COUNTIF(Y$2:$Y$100,R7088)</f>
        <v>0</v>
      </c>
      <c r="V7088" s="67">
        <f t="shared" si="811"/>
        <v>0</v>
      </c>
      <c r="X7088"/>
      <c r="Y7088" s="67" t="str">
        <f t="shared" si="812"/>
        <v xml:space="preserve"> </v>
      </c>
      <c r="AB7088" t="s">
        <v>90</v>
      </c>
      <c r="AC7088" s="46">
        <v>5130</v>
      </c>
      <c r="AD7088" s="46">
        <v>72</v>
      </c>
      <c r="AE7088" s="46">
        <v>70.400000000000006</v>
      </c>
      <c r="AF7088" s="46">
        <v>119</v>
      </c>
      <c r="AH7088" s="70" t="str">
        <f t="shared" si="808"/>
        <v/>
      </c>
      <c r="AI7088" s="70" t="str">
        <f t="shared" si="809"/>
        <v/>
      </c>
      <c r="AJ7088" s="70" t="str">
        <f t="shared" si="810"/>
        <v>X</v>
      </c>
      <c r="AK7088" s="70" t="str" cm="1">
        <f t="array" ref="AK7088">_xlfn.IFS(AH7088&lt;&gt;"","1",AI7088&lt;&gt;"","2",AJ7088&lt;&gt;"","3")</f>
        <v>3</v>
      </c>
    </row>
    <row r="7089" spans="1:37" x14ac:dyDescent="0.25">
      <c r="A7089" t="s">
        <v>456</v>
      </c>
      <c r="B7089" t="s">
        <v>457</v>
      </c>
      <c r="C7089" s="67" t="str">
        <f t="shared" si="806"/>
        <v>Ellen Close</v>
      </c>
      <c r="D7089" s="71" t="str" cm="1">
        <f t="array" ref="D7089">_xlfn.IFS(AK7089="1",CONCATENATE(C7089,"Regional"),AK7089="2",CONCATENATE(C7089,"Sectional"),AK7089="3",CONCATENATE(C7089,COUNTIF($C$1:C7089,C7089)))</f>
        <v>Ellen Close12</v>
      </c>
      <c r="E7089" s="66">
        <v>45190.333333333336</v>
      </c>
      <c r="F7089" t="s">
        <v>2418</v>
      </c>
      <c r="G7089" s="46">
        <v>46</v>
      </c>
      <c r="H7089" s="46">
        <v>80</v>
      </c>
      <c r="I7089" s="46">
        <v>3</v>
      </c>
      <c r="J7089" t="s">
        <v>126</v>
      </c>
      <c r="K7089" t="s">
        <v>90</v>
      </c>
      <c r="L7089" s="46">
        <v>5130</v>
      </c>
      <c r="M7089" s="46">
        <v>72</v>
      </c>
      <c r="N7089" s="46">
        <v>70.400000000000006</v>
      </c>
      <c r="O7089" s="46">
        <v>119</v>
      </c>
      <c r="P7089" s="46">
        <f t="shared" si="807"/>
        <v>2</v>
      </c>
      <c r="R7089" s="67" t="s">
        <v>1160</v>
      </c>
      <c r="S7089" s="67">
        <f>COUNTIF(Y$2:$Y$100,R7089)</f>
        <v>0</v>
      </c>
      <c r="V7089" s="67">
        <f t="shared" si="811"/>
        <v>0</v>
      </c>
      <c r="X7089"/>
      <c r="Y7089" s="67" t="str">
        <f t="shared" si="812"/>
        <v xml:space="preserve"> </v>
      </c>
      <c r="AB7089" t="s">
        <v>90</v>
      </c>
      <c r="AC7089" s="46">
        <v>5130</v>
      </c>
      <c r="AD7089" s="46">
        <v>72</v>
      </c>
      <c r="AE7089" s="46">
        <v>70.400000000000006</v>
      </c>
      <c r="AF7089" s="46">
        <v>119</v>
      </c>
      <c r="AH7089" s="70" t="str">
        <f t="shared" si="808"/>
        <v/>
      </c>
      <c r="AI7089" s="70" t="str">
        <f t="shared" si="809"/>
        <v/>
      </c>
      <c r="AJ7089" s="70" t="str">
        <f t="shared" si="810"/>
        <v>X</v>
      </c>
      <c r="AK7089" s="70" t="str" cm="1">
        <f t="array" ref="AK7089">_xlfn.IFS(AH7089&lt;&gt;"","1",AI7089&lt;&gt;"","2",AJ7089&lt;&gt;"","3")</f>
        <v>3</v>
      </c>
    </row>
    <row r="7090" spans="1:37" x14ac:dyDescent="0.25">
      <c r="A7090" t="s">
        <v>382</v>
      </c>
      <c r="B7090" t="s">
        <v>532</v>
      </c>
      <c r="C7090" s="67" t="str">
        <f t="shared" si="806"/>
        <v>Maddy Wilcox</v>
      </c>
      <c r="D7090" s="71" t="str" cm="1">
        <f t="array" ref="D7090">_xlfn.IFS(AK7090="1",CONCATENATE(C7090,"Regional"),AK7090="2",CONCATENATE(C7090,"Sectional"),AK7090="3",CONCATENATE(C7090,COUNTIF($C$1:C7090,C7090)))</f>
        <v>Maddy Wilcox12</v>
      </c>
      <c r="E7090" s="66">
        <v>45190.333333333336</v>
      </c>
      <c r="F7090" t="s">
        <v>2418</v>
      </c>
      <c r="G7090" s="46">
        <v>46</v>
      </c>
      <c r="H7090" s="46">
        <v>83</v>
      </c>
      <c r="I7090" s="46">
        <v>4</v>
      </c>
      <c r="J7090" t="s">
        <v>126</v>
      </c>
      <c r="K7090" t="s">
        <v>90</v>
      </c>
      <c r="L7090" s="46">
        <v>5130</v>
      </c>
      <c r="M7090" s="46">
        <v>72</v>
      </c>
      <c r="N7090" s="46">
        <v>70.400000000000006</v>
      </c>
      <c r="O7090" s="46">
        <v>119</v>
      </c>
      <c r="P7090" s="46">
        <f t="shared" si="807"/>
        <v>2</v>
      </c>
      <c r="R7090" s="67" t="s">
        <v>3383</v>
      </c>
      <c r="S7090" s="67">
        <f>COUNTIF(Y$2:$Y$100,R7090)</f>
        <v>0</v>
      </c>
      <c r="V7090" s="67">
        <f t="shared" si="811"/>
        <v>0</v>
      </c>
      <c r="X7090"/>
      <c r="Y7090" s="67" t="str">
        <f t="shared" si="812"/>
        <v xml:space="preserve"> </v>
      </c>
      <c r="AB7090" t="s">
        <v>90</v>
      </c>
      <c r="AC7090" s="46">
        <v>5130</v>
      </c>
      <c r="AD7090" s="46">
        <v>72</v>
      </c>
      <c r="AE7090" s="46">
        <v>70.400000000000006</v>
      </c>
      <c r="AF7090" s="46">
        <v>119</v>
      </c>
      <c r="AH7090" s="70" t="str">
        <f t="shared" si="808"/>
        <v/>
      </c>
      <c r="AI7090" s="70" t="str">
        <f t="shared" si="809"/>
        <v/>
      </c>
      <c r="AJ7090" s="70" t="str">
        <f t="shared" si="810"/>
        <v>X</v>
      </c>
      <c r="AK7090" s="70" t="str" cm="1">
        <f t="array" ref="AK7090">_xlfn.IFS(AH7090&lt;&gt;"","1",AI7090&lt;&gt;"","2",AJ7090&lt;&gt;"","3")</f>
        <v>3</v>
      </c>
    </row>
    <row r="7091" spans="1:37" x14ac:dyDescent="0.25">
      <c r="A7091" t="s">
        <v>377</v>
      </c>
      <c r="B7091" t="s">
        <v>570</v>
      </c>
      <c r="C7091" s="67" t="str">
        <f t="shared" si="806"/>
        <v>Sydney Weiss</v>
      </c>
      <c r="D7091" s="71" t="str" cm="1">
        <f t="array" ref="D7091">_xlfn.IFS(AK7091="1",CONCATENATE(C7091,"Regional"),AK7091="2",CONCATENATE(C7091,"Sectional"),AK7091="3",CONCATENATE(C7091,COUNTIF($C$1:C7091,C7091)))</f>
        <v>Sydney Weiss12</v>
      </c>
      <c r="E7091" s="66">
        <v>45190.333333333336</v>
      </c>
      <c r="F7091" t="s">
        <v>2418</v>
      </c>
      <c r="G7091" s="46">
        <v>46</v>
      </c>
      <c r="H7091" s="46">
        <v>86</v>
      </c>
      <c r="I7091" s="46">
        <v>5</v>
      </c>
      <c r="J7091" t="s">
        <v>126</v>
      </c>
      <c r="K7091" t="s">
        <v>90</v>
      </c>
      <c r="L7091" s="46">
        <v>5130</v>
      </c>
      <c r="M7091" s="46">
        <v>72</v>
      </c>
      <c r="N7091" s="46">
        <v>70.400000000000006</v>
      </c>
      <c r="O7091" s="46">
        <v>119</v>
      </c>
      <c r="P7091" s="46">
        <f t="shared" si="807"/>
        <v>2</v>
      </c>
      <c r="R7091" s="67" t="s">
        <v>2742</v>
      </c>
      <c r="S7091" s="67">
        <f>COUNTIF(Y$2:$Y$100,R7091)</f>
        <v>0</v>
      </c>
      <c r="V7091" s="67">
        <f t="shared" si="811"/>
        <v>0</v>
      </c>
      <c r="X7091"/>
      <c r="Y7091" s="67" t="str">
        <f t="shared" si="812"/>
        <v xml:space="preserve"> </v>
      </c>
      <c r="AB7091" t="s">
        <v>90</v>
      </c>
      <c r="AC7091" s="46">
        <v>5130</v>
      </c>
      <c r="AD7091" s="46">
        <v>72</v>
      </c>
      <c r="AE7091" s="46">
        <v>70.400000000000006</v>
      </c>
      <c r="AF7091" s="46">
        <v>119</v>
      </c>
      <c r="AH7091" s="70" t="str">
        <f t="shared" si="808"/>
        <v/>
      </c>
      <c r="AI7091" s="70" t="str">
        <f t="shared" si="809"/>
        <v/>
      </c>
      <c r="AJ7091" s="70" t="str">
        <f t="shared" si="810"/>
        <v>X</v>
      </c>
      <c r="AK7091" s="70" t="str" cm="1">
        <f t="array" ref="AK7091">_xlfn.IFS(AH7091&lt;&gt;"","1",AI7091&lt;&gt;"","2",AJ7091&lt;&gt;"","3")</f>
        <v>3</v>
      </c>
    </row>
    <row r="7092" spans="1:37" x14ac:dyDescent="0.25">
      <c r="A7092" t="s">
        <v>485</v>
      </c>
      <c r="B7092" t="s">
        <v>428</v>
      </c>
      <c r="C7092" s="67" t="str">
        <f t="shared" si="806"/>
        <v>Annika Jafferis</v>
      </c>
      <c r="D7092" s="71" t="str" cm="1">
        <f t="array" ref="D7092">_xlfn.IFS(AK7092="1",CONCATENATE(C7092,"Regional"),AK7092="2",CONCATENATE(C7092,"Sectional"),AK7092="3",CONCATENATE(C7092,COUNTIF($C$1:C7092,C7092)))</f>
        <v>Annika Jafferis12</v>
      </c>
      <c r="E7092" s="66">
        <v>45190.333333333336</v>
      </c>
      <c r="F7092" t="s">
        <v>2418</v>
      </c>
      <c r="G7092" s="46">
        <v>46</v>
      </c>
      <c r="H7092" s="46">
        <v>88</v>
      </c>
      <c r="I7092" s="46">
        <v>6</v>
      </c>
      <c r="J7092" t="s">
        <v>126</v>
      </c>
      <c r="K7092" t="s">
        <v>90</v>
      </c>
      <c r="L7092" s="46">
        <v>5130</v>
      </c>
      <c r="M7092" s="46">
        <v>72</v>
      </c>
      <c r="N7092" s="46">
        <v>70.400000000000006</v>
      </c>
      <c r="O7092" s="46">
        <v>119</v>
      </c>
      <c r="P7092" s="46">
        <f t="shared" si="807"/>
        <v>2</v>
      </c>
      <c r="R7092" s="67" t="s">
        <v>1176</v>
      </c>
      <c r="S7092" s="67">
        <f>COUNTIF(Y$2:$Y$100,R7092)</f>
        <v>0</v>
      </c>
      <c r="V7092" s="67">
        <f t="shared" si="811"/>
        <v>0</v>
      </c>
      <c r="X7092"/>
      <c r="Y7092" s="67" t="str">
        <f t="shared" si="812"/>
        <v xml:space="preserve"> </v>
      </c>
      <c r="AB7092" t="s">
        <v>90</v>
      </c>
      <c r="AC7092" s="46">
        <v>5130</v>
      </c>
      <c r="AD7092" s="46">
        <v>72</v>
      </c>
      <c r="AE7092" s="46">
        <v>70.400000000000006</v>
      </c>
      <c r="AF7092" s="46">
        <v>119</v>
      </c>
      <c r="AH7092" s="70" t="str">
        <f t="shared" si="808"/>
        <v/>
      </c>
      <c r="AI7092" s="70" t="str">
        <f t="shared" si="809"/>
        <v/>
      </c>
      <c r="AJ7092" s="70" t="str">
        <f t="shared" si="810"/>
        <v>X</v>
      </c>
      <c r="AK7092" s="70" t="str" cm="1">
        <f t="array" ref="AK7092">_xlfn.IFS(AH7092&lt;&gt;"","1",AI7092&lt;&gt;"","2",AJ7092&lt;&gt;"","3")</f>
        <v>3</v>
      </c>
    </row>
    <row r="7093" spans="1:37" x14ac:dyDescent="0.25">
      <c r="A7093" t="s">
        <v>1609</v>
      </c>
      <c r="B7093" t="s">
        <v>470</v>
      </c>
      <c r="C7093" s="67" t="str">
        <f t="shared" si="806"/>
        <v>Laila Ehiorobo</v>
      </c>
      <c r="D7093" s="71" t="str" cm="1">
        <f t="array" ref="D7093">_xlfn.IFS(AK7093="1",CONCATENATE(C7093,"Regional"),AK7093="2",CONCATENATE(C7093,"Sectional"),AK7093="3",CONCATENATE(C7093,COUNTIF($C$1:C7093,C7093)))</f>
        <v>Laila Ehiorobo8</v>
      </c>
      <c r="E7093" s="66">
        <v>45190.333333333336</v>
      </c>
      <c r="F7093" t="s">
        <v>2418</v>
      </c>
      <c r="G7093" s="46">
        <v>46</v>
      </c>
      <c r="H7093" s="46">
        <v>90</v>
      </c>
      <c r="I7093" s="46">
        <v>7</v>
      </c>
      <c r="J7093" t="s">
        <v>126</v>
      </c>
      <c r="K7093" t="s">
        <v>90</v>
      </c>
      <c r="L7093" s="46">
        <v>5130</v>
      </c>
      <c r="M7093" s="46">
        <v>72</v>
      </c>
      <c r="N7093" s="46">
        <v>70.400000000000006</v>
      </c>
      <c r="O7093" s="46">
        <v>119</v>
      </c>
      <c r="P7093" s="46">
        <f t="shared" si="807"/>
        <v>2</v>
      </c>
      <c r="R7093" s="67" t="s">
        <v>3572</v>
      </c>
      <c r="S7093" s="67">
        <f>COUNTIF(Y$2:$Y$100,R7093)</f>
        <v>0</v>
      </c>
      <c r="V7093" s="67">
        <f t="shared" si="811"/>
        <v>0</v>
      </c>
      <c r="X7093"/>
      <c r="Y7093" s="67" t="str">
        <f t="shared" si="812"/>
        <v xml:space="preserve"> </v>
      </c>
      <c r="AB7093" t="s">
        <v>90</v>
      </c>
      <c r="AC7093" s="46">
        <v>5130</v>
      </c>
      <c r="AD7093" s="46">
        <v>72</v>
      </c>
      <c r="AE7093" s="46">
        <v>70.400000000000006</v>
      </c>
      <c r="AF7093" s="46">
        <v>119</v>
      </c>
      <c r="AH7093" s="70" t="str">
        <f t="shared" si="808"/>
        <v/>
      </c>
      <c r="AI7093" s="70" t="str">
        <f t="shared" si="809"/>
        <v/>
      </c>
      <c r="AJ7093" s="70" t="str">
        <f t="shared" si="810"/>
        <v>X</v>
      </c>
      <c r="AK7093" s="70" t="str" cm="1">
        <f t="array" ref="AK7093">_xlfn.IFS(AH7093&lt;&gt;"","1",AI7093&lt;&gt;"","2",AJ7093&lt;&gt;"","3")</f>
        <v>3</v>
      </c>
    </row>
    <row r="7094" spans="1:37" x14ac:dyDescent="0.25">
      <c r="A7094" t="s">
        <v>493</v>
      </c>
      <c r="B7094" t="s">
        <v>494</v>
      </c>
      <c r="C7094" s="67" t="str">
        <f t="shared" si="806"/>
        <v>Maren Wieme</v>
      </c>
      <c r="D7094" s="71" t="str" cm="1">
        <f t="array" ref="D7094">_xlfn.IFS(AK7094="1",CONCATENATE(C7094,"Regional"),AK7094="2",CONCATENATE(C7094,"Sectional"),AK7094="3",CONCATENATE(C7094,COUNTIF($C$1:C7094,C7094)))</f>
        <v>Maren Wieme9</v>
      </c>
      <c r="E7094" s="66">
        <v>45190.333333333336</v>
      </c>
      <c r="F7094" t="s">
        <v>2418</v>
      </c>
      <c r="G7094" s="46">
        <v>46</v>
      </c>
      <c r="H7094" s="46">
        <v>92</v>
      </c>
      <c r="I7094" s="46">
        <v>8</v>
      </c>
      <c r="J7094" t="s">
        <v>126</v>
      </c>
      <c r="K7094" t="s">
        <v>90</v>
      </c>
      <c r="L7094" s="46">
        <v>5130</v>
      </c>
      <c r="M7094" s="46">
        <v>72</v>
      </c>
      <c r="N7094" s="46">
        <v>70.400000000000006</v>
      </c>
      <c r="O7094" s="46">
        <v>119</v>
      </c>
      <c r="P7094" s="46">
        <f t="shared" si="807"/>
        <v>2</v>
      </c>
      <c r="R7094" s="67" t="s">
        <v>1182</v>
      </c>
      <c r="S7094" s="67">
        <f>COUNTIF(Y$2:$Y$100,R7094)</f>
        <v>0</v>
      </c>
      <c r="V7094" s="67">
        <f t="shared" si="811"/>
        <v>0</v>
      </c>
      <c r="X7094"/>
      <c r="Y7094" s="67" t="str">
        <f t="shared" si="812"/>
        <v xml:space="preserve"> </v>
      </c>
      <c r="AB7094" t="s">
        <v>90</v>
      </c>
      <c r="AC7094" s="46">
        <v>5130</v>
      </c>
      <c r="AD7094" s="46">
        <v>72</v>
      </c>
      <c r="AE7094" s="46">
        <v>70.400000000000006</v>
      </c>
      <c r="AF7094" s="46">
        <v>119</v>
      </c>
      <c r="AH7094" s="70" t="str">
        <f t="shared" si="808"/>
        <v/>
      </c>
      <c r="AI7094" s="70" t="str">
        <f t="shared" si="809"/>
        <v/>
      </c>
      <c r="AJ7094" s="70" t="str">
        <f t="shared" si="810"/>
        <v>X</v>
      </c>
      <c r="AK7094" s="70" t="str" cm="1">
        <f t="array" ref="AK7094">_xlfn.IFS(AH7094&lt;&gt;"","1",AI7094&lt;&gt;"","2",AJ7094&lt;&gt;"","3")</f>
        <v>3</v>
      </c>
    </row>
    <row r="7095" spans="1:37" x14ac:dyDescent="0.25">
      <c r="A7095" t="s">
        <v>1835</v>
      </c>
      <c r="B7095" t="s">
        <v>1703</v>
      </c>
      <c r="C7095" s="67" t="str">
        <f t="shared" si="806"/>
        <v>olivia maly</v>
      </c>
      <c r="D7095" s="71" t="str" cm="1">
        <f t="array" ref="D7095">_xlfn.IFS(AK7095="1",CONCATENATE(C7095,"Regional"),AK7095="2",CONCATENATE(C7095,"Sectional"),AK7095="3",CONCATENATE(C7095,COUNTIF($C$1:C7095,C7095)))</f>
        <v>olivia maly7</v>
      </c>
      <c r="E7095" s="66">
        <v>45190.333333333336</v>
      </c>
      <c r="F7095" t="s">
        <v>2418</v>
      </c>
      <c r="G7095" s="46">
        <v>46</v>
      </c>
      <c r="H7095" s="46">
        <v>94</v>
      </c>
      <c r="I7095" s="46">
        <v>9</v>
      </c>
      <c r="J7095" t="s">
        <v>126</v>
      </c>
      <c r="K7095" t="s">
        <v>90</v>
      </c>
      <c r="L7095" s="46">
        <v>5130</v>
      </c>
      <c r="M7095" s="46">
        <v>72</v>
      </c>
      <c r="N7095" s="46">
        <v>70.400000000000006</v>
      </c>
      <c r="O7095" s="46">
        <v>119</v>
      </c>
      <c r="P7095" s="46">
        <f t="shared" si="807"/>
        <v>2</v>
      </c>
      <c r="R7095" s="67" t="s">
        <v>2839</v>
      </c>
      <c r="S7095" s="67">
        <f>COUNTIF(Y$2:$Y$100,R7095)</f>
        <v>0</v>
      </c>
      <c r="V7095" s="67">
        <f t="shared" si="811"/>
        <v>0</v>
      </c>
      <c r="X7095"/>
      <c r="Y7095" s="67" t="str">
        <f t="shared" si="812"/>
        <v xml:space="preserve"> </v>
      </c>
      <c r="AB7095" t="s">
        <v>90</v>
      </c>
      <c r="AC7095" s="46">
        <v>5130</v>
      </c>
      <c r="AD7095" s="46">
        <v>72</v>
      </c>
      <c r="AE7095" s="46">
        <v>70.400000000000006</v>
      </c>
      <c r="AF7095" s="46">
        <v>119</v>
      </c>
      <c r="AH7095" s="70" t="str">
        <f t="shared" si="808"/>
        <v/>
      </c>
      <c r="AI7095" s="70" t="str">
        <f t="shared" si="809"/>
        <v/>
      </c>
      <c r="AJ7095" s="70" t="str">
        <f t="shared" si="810"/>
        <v>X</v>
      </c>
      <c r="AK7095" s="70" t="str" cm="1">
        <f t="array" ref="AK7095">_xlfn.IFS(AH7095&lt;&gt;"","1",AI7095&lt;&gt;"","2",AJ7095&lt;&gt;"","3")</f>
        <v>3</v>
      </c>
    </row>
    <row r="7096" spans="1:37" x14ac:dyDescent="0.25">
      <c r="A7096" t="s">
        <v>668</v>
      </c>
      <c r="B7096" t="s">
        <v>669</v>
      </c>
      <c r="C7096" s="67" t="str">
        <f t="shared" si="806"/>
        <v>Teya Capps</v>
      </c>
      <c r="D7096" s="71" t="str" cm="1">
        <f t="array" ref="D7096">_xlfn.IFS(AK7096="1",CONCATENATE(C7096,"Regional"),AK7096="2",CONCATENATE(C7096,"Sectional"),AK7096="3",CONCATENATE(C7096,COUNTIF($C$1:C7096,C7096)))</f>
        <v>Teya Capps7</v>
      </c>
      <c r="E7096" s="66">
        <v>45190.333333333336</v>
      </c>
      <c r="F7096" t="s">
        <v>2418</v>
      </c>
      <c r="G7096" s="46">
        <v>46</v>
      </c>
      <c r="H7096" s="46">
        <v>96</v>
      </c>
      <c r="I7096" s="46">
        <v>10</v>
      </c>
      <c r="J7096" t="s">
        <v>126</v>
      </c>
      <c r="K7096" t="s">
        <v>90</v>
      </c>
      <c r="L7096" s="46">
        <v>5130</v>
      </c>
      <c r="M7096" s="46">
        <v>72</v>
      </c>
      <c r="N7096" s="46">
        <v>70.400000000000006</v>
      </c>
      <c r="O7096" s="46">
        <v>119</v>
      </c>
      <c r="P7096" s="46">
        <f t="shared" si="807"/>
        <v>2</v>
      </c>
      <c r="R7096" s="67" t="s">
        <v>1287</v>
      </c>
      <c r="S7096" s="67">
        <f>COUNTIF(Y$2:$Y$100,R7096)</f>
        <v>0</v>
      </c>
      <c r="V7096" s="67">
        <f t="shared" si="811"/>
        <v>0</v>
      </c>
      <c r="X7096"/>
      <c r="Y7096" s="67" t="str">
        <f t="shared" si="812"/>
        <v xml:space="preserve"> </v>
      </c>
      <c r="AB7096" t="s">
        <v>90</v>
      </c>
      <c r="AC7096" s="46">
        <v>5130</v>
      </c>
      <c r="AD7096" s="46">
        <v>72</v>
      </c>
      <c r="AE7096" s="46">
        <v>70.400000000000006</v>
      </c>
      <c r="AF7096" s="46">
        <v>119</v>
      </c>
      <c r="AH7096" s="70" t="str">
        <f t="shared" si="808"/>
        <v/>
      </c>
      <c r="AI7096" s="70" t="str">
        <f t="shared" si="809"/>
        <v/>
      </c>
      <c r="AJ7096" s="70" t="str">
        <f t="shared" si="810"/>
        <v>X</v>
      </c>
      <c r="AK7096" s="70" t="str" cm="1">
        <f t="array" ref="AK7096">_xlfn.IFS(AH7096&lt;&gt;"","1",AI7096&lt;&gt;"","2",AJ7096&lt;&gt;"","3")</f>
        <v>3</v>
      </c>
    </row>
    <row r="7097" spans="1:37" x14ac:dyDescent="0.25">
      <c r="A7097" t="s">
        <v>495</v>
      </c>
      <c r="B7097" t="s">
        <v>496</v>
      </c>
      <c r="C7097" s="67" t="str">
        <f t="shared" si="806"/>
        <v>Josie Thomsen</v>
      </c>
      <c r="D7097" s="71" t="str" cm="1">
        <f t="array" ref="D7097">_xlfn.IFS(AK7097="1",CONCATENATE(C7097,"Regional"),AK7097="2",CONCATENATE(C7097,"Sectional"),AK7097="3",CONCATENATE(C7097,COUNTIF($C$1:C7097,C7097)))</f>
        <v>Josie Thomsen8</v>
      </c>
      <c r="E7097" s="66">
        <v>45190.333333333336</v>
      </c>
      <c r="F7097" t="s">
        <v>2418</v>
      </c>
      <c r="G7097" s="46">
        <v>46</v>
      </c>
      <c r="H7097" s="46">
        <v>97</v>
      </c>
      <c r="I7097" s="46">
        <v>11</v>
      </c>
      <c r="J7097" t="s">
        <v>126</v>
      </c>
      <c r="K7097" t="s">
        <v>90</v>
      </c>
      <c r="L7097" s="46">
        <v>5130</v>
      </c>
      <c r="M7097" s="46">
        <v>72</v>
      </c>
      <c r="N7097" s="46">
        <v>70.400000000000006</v>
      </c>
      <c r="O7097" s="46">
        <v>119</v>
      </c>
      <c r="P7097" s="46">
        <f t="shared" si="807"/>
        <v>2</v>
      </c>
      <c r="R7097" s="67" t="s">
        <v>1183</v>
      </c>
      <c r="S7097" s="67">
        <f>COUNTIF(Y$2:$Y$100,R7097)</f>
        <v>0</v>
      </c>
      <c r="V7097" s="67">
        <f t="shared" si="811"/>
        <v>0</v>
      </c>
      <c r="X7097"/>
      <c r="Y7097" s="67" t="str">
        <f t="shared" si="812"/>
        <v xml:space="preserve"> </v>
      </c>
      <c r="AB7097" t="s">
        <v>90</v>
      </c>
      <c r="AC7097" s="46">
        <v>5130</v>
      </c>
      <c r="AD7097" s="46">
        <v>72</v>
      </c>
      <c r="AE7097" s="46">
        <v>70.400000000000006</v>
      </c>
      <c r="AF7097" s="46">
        <v>119</v>
      </c>
      <c r="AH7097" s="70" t="str">
        <f t="shared" si="808"/>
        <v/>
      </c>
      <c r="AI7097" s="70" t="str">
        <f t="shared" si="809"/>
        <v/>
      </c>
      <c r="AJ7097" s="70" t="str">
        <f t="shared" si="810"/>
        <v>X</v>
      </c>
      <c r="AK7097" s="70" t="str" cm="1">
        <f t="array" ref="AK7097">_xlfn.IFS(AH7097&lt;&gt;"","1",AI7097&lt;&gt;"","2",AJ7097&lt;&gt;"","3")</f>
        <v>3</v>
      </c>
    </row>
    <row r="7098" spans="1:37" x14ac:dyDescent="0.25">
      <c r="A7098" t="s">
        <v>498</v>
      </c>
      <c r="B7098" t="s">
        <v>499</v>
      </c>
      <c r="C7098" s="67" t="str">
        <f t="shared" si="806"/>
        <v>Macy Grover</v>
      </c>
      <c r="D7098" s="71" t="str" cm="1">
        <f t="array" ref="D7098">_xlfn.IFS(AK7098="1",CONCATENATE(C7098,"Regional"),AK7098="2",CONCATENATE(C7098,"Sectional"),AK7098="3",CONCATENATE(C7098,COUNTIF($C$1:C7098,C7098)))</f>
        <v>Macy Grover7</v>
      </c>
      <c r="E7098" s="66">
        <v>45190.333333333336</v>
      </c>
      <c r="F7098" t="s">
        <v>2418</v>
      </c>
      <c r="G7098" s="46">
        <v>46</v>
      </c>
      <c r="H7098" s="46">
        <v>98</v>
      </c>
      <c r="I7098" s="46">
        <v>12</v>
      </c>
      <c r="J7098" t="s">
        <v>126</v>
      </c>
      <c r="K7098" t="s">
        <v>90</v>
      </c>
      <c r="L7098" s="46">
        <v>5130</v>
      </c>
      <c r="M7098" s="46">
        <v>72</v>
      </c>
      <c r="N7098" s="46">
        <v>70.400000000000006</v>
      </c>
      <c r="O7098" s="46">
        <v>119</v>
      </c>
      <c r="P7098" s="46">
        <f t="shared" si="807"/>
        <v>2</v>
      </c>
      <c r="R7098" s="67" t="s">
        <v>1186</v>
      </c>
      <c r="S7098" s="67">
        <f>COUNTIF(Y$2:$Y$100,R7098)</f>
        <v>0</v>
      </c>
      <c r="V7098" s="67">
        <f t="shared" si="811"/>
        <v>0</v>
      </c>
      <c r="X7098"/>
      <c r="Y7098" s="67" t="str">
        <f t="shared" si="812"/>
        <v xml:space="preserve"> </v>
      </c>
      <c r="AB7098" t="s">
        <v>90</v>
      </c>
      <c r="AC7098" s="46">
        <v>5130</v>
      </c>
      <c r="AD7098" s="46">
        <v>72</v>
      </c>
      <c r="AE7098" s="46">
        <v>70.400000000000006</v>
      </c>
      <c r="AF7098" s="46">
        <v>119</v>
      </c>
      <c r="AH7098" s="70" t="str">
        <f t="shared" si="808"/>
        <v/>
      </c>
      <c r="AI7098" s="70" t="str">
        <f t="shared" si="809"/>
        <v/>
      </c>
      <c r="AJ7098" s="70" t="str">
        <f t="shared" si="810"/>
        <v>X</v>
      </c>
      <c r="AK7098" s="70" t="str" cm="1">
        <f t="array" ref="AK7098">_xlfn.IFS(AH7098&lt;&gt;"","1",AI7098&lt;&gt;"","2",AJ7098&lt;&gt;"","3")</f>
        <v>3</v>
      </c>
    </row>
    <row r="7099" spans="1:37" x14ac:dyDescent="0.25">
      <c r="A7099" t="s">
        <v>252</v>
      </c>
      <c r="B7099" t="s">
        <v>368</v>
      </c>
      <c r="C7099" s="67" t="str">
        <f t="shared" si="806"/>
        <v>Lexi Frye</v>
      </c>
      <c r="D7099" s="71" t="str" cm="1">
        <f t="array" ref="D7099">_xlfn.IFS(AK7099="1",CONCATENATE(C7099,"Regional"),AK7099="2",CONCATENATE(C7099,"Sectional"),AK7099="3",CONCATENATE(C7099,COUNTIF($C$1:C7099,C7099)))</f>
        <v>Lexi Frye8</v>
      </c>
      <c r="E7099" s="66">
        <v>45190.333333333336</v>
      </c>
      <c r="F7099" t="s">
        <v>2418</v>
      </c>
      <c r="G7099" s="46">
        <v>46</v>
      </c>
      <c r="H7099" s="46">
        <v>100</v>
      </c>
      <c r="I7099" s="46">
        <v>13</v>
      </c>
      <c r="J7099" t="s">
        <v>126</v>
      </c>
      <c r="K7099" t="s">
        <v>90</v>
      </c>
      <c r="L7099" s="46">
        <v>5130</v>
      </c>
      <c r="M7099" s="46">
        <v>72</v>
      </c>
      <c r="N7099" s="46">
        <v>70.400000000000006</v>
      </c>
      <c r="O7099" s="46">
        <v>119</v>
      </c>
      <c r="P7099" s="46">
        <f t="shared" si="807"/>
        <v>2</v>
      </c>
      <c r="R7099" s="67" t="s">
        <v>1248</v>
      </c>
      <c r="S7099" s="67">
        <f>COUNTIF(Y$2:$Y$100,R7099)</f>
        <v>0</v>
      </c>
      <c r="V7099" s="67">
        <f t="shared" si="811"/>
        <v>0</v>
      </c>
      <c r="X7099"/>
      <c r="Y7099" s="67" t="str">
        <f t="shared" si="812"/>
        <v xml:space="preserve"> </v>
      </c>
      <c r="AB7099" t="s">
        <v>90</v>
      </c>
      <c r="AC7099" s="46">
        <v>5130</v>
      </c>
      <c r="AD7099" s="46">
        <v>72</v>
      </c>
      <c r="AE7099" s="46">
        <v>70.400000000000006</v>
      </c>
      <c r="AF7099" s="46">
        <v>119</v>
      </c>
      <c r="AH7099" s="70" t="str">
        <f t="shared" si="808"/>
        <v/>
      </c>
      <c r="AI7099" s="70" t="str">
        <f t="shared" si="809"/>
        <v/>
      </c>
      <c r="AJ7099" s="70" t="str">
        <f t="shared" si="810"/>
        <v>X</v>
      </c>
      <c r="AK7099" s="70" t="str" cm="1">
        <f t="array" ref="AK7099">_xlfn.IFS(AH7099&lt;&gt;"","1",AI7099&lt;&gt;"","2",AJ7099&lt;&gt;"","3")</f>
        <v>3</v>
      </c>
    </row>
    <row r="7100" spans="1:37" x14ac:dyDescent="0.25">
      <c r="A7100" t="s">
        <v>1951</v>
      </c>
      <c r="B7100" t="s">
        <v>828</v>
      </c>
      <c r="C7100" s="67" t="str">
        <f t="shared" si="806"/>
        <v>Bella Lopez</v>
      </c>
      <c r="D7100" s="71" t="str" cm="1">
        <f t="array" ref="D7100">_xlfn.IFS(AK7100="1",CONCATENATE(C7100,"Regional"),AK7100="2",CONCATENATE(C7100,"Sectional"),AK7100="3",CONCATENATE(C7100,COUNTIF($C$1:C7100,C7100)))</f>
        <v>Bella Lopez5</v>
      </c>
      <c r="E7100" s="66">
        <v>45190.333333333336</v>
      </c>
      <c r="F7100" t="s">
        <v>2418</v>
      </c>
      <c r="G7100" s="46">
        <v>46</v>
      </c>
      <c r="H7100" s="46">
        <v>101</v>
      </c>
      <c r="I7100" s="46">
        <v>14</v>
      </c>
      <c r="J7100" t="s">
        <v>126</v>
      </c>
      <c r="K7100" t="s">
        <v>90</v>
      </c>
      <c r="L7100" s="46">
        <v>5130</v>
      </c>
      <c r="M7100" s="46">
        <v>72</v>
      </c>
      <c r="N7100" s="46">
        <v>70.400000000000006</v>
      </c>
      <c r="O7100" s="46">
        <v>119</v>
      </c>
      <c r="P7100" s="46">
        <f t="shared" si="807"/>
        <v>2</v>
      </c>
      <c r="R7100" s="67" t="s">
        <v>2968</v>
      </c>
      <c r="S7100" s="67">
        <f>COUNTIF(Y$2:$Y$100,R7100)</f>
        <v>0</v>
      </c>
      <c r="V7100" s="67">
        <f t="shared" si="811"/>
        <v>0</v>
      </c>
      <c r="X7100"/>
      <c r="Y7100" s="67" t="str">
        <f t="shared" si="812"/>
        <v xml:space="preserve"> </v>
      </c>
      <c r="AB7100" t="s">
        <v>90</v>
      </c>
      <c r="AC7100" s="46">
        <v>5130</v>
      </c>
      <c r="AD7100" s="46">
        <v>72</v>
      </c>
      <c r="AE7100" s="46">
        <v>70.400000000000006</v>
      </c>
      <c r="AF7100" s="46">
        <v>119</v>
      </c>
      <c r="AH7100" s="70" t="str">
        <f t="shared" si="808"/>
        <v/>
      </c>
      <c r="AI7100" s="70" t="str">
        <f t="shared" si="809"/>
        <v/>
      </c>
      <c r="AJ7100" s="70" t="str">
        <f t="shared" si="810"/>
        <v>X</v>
      </c>
      <c r="AK7100" s="70" t="str" cm="1">
        <f t="array" ref="AK7100">_xlfn.IFS(AH7100&lt;&gt;"","1",AI7100&lt;&gt;"","2",AJ7100&lt;&gt;"","3")</f>
        <v>3</v>
      </c>
    </row>
    <row r="7101" spans="1:37" x14ac:dyDescent="0.25">
      <c r="A7101" t="s">
        <v>1615</v>
      </c>
      <c r="B7101" t="s">
        <v>709</v>
      </c>
      <c r="C7101" s="67" t="str">
        <f t="shared" si="806"/>
        <v>McKenna Haenel</v>
      </c>
      <c r="D7101" s="71" t="str" cm="1">
        <f t="array" ref="D7101">_xlfn.IFS(AK7101="1",CONCATENATE(C7101,"Regional"),AK7101="2",CONCATENATE(C7101,"Sectional"),AK7101="3",CONCATENATE(C7101,COUNTIF($C$1:C7101,C7101)))</f>
        <v>McKenna Haenel7</v>
      </c>
      <c r="E7101" s="66">
        <v>45190.333333333336</v>
      </c>
      <c r="F7101" t="s">
        <v>2418</v>
      </c>
      <c r="G7101" s="46">
        <v>46</v>
      </c>
      <c r="H7101" s="46">
        <v>101</v>
      </c>
      <c r="I7101" s="46">
        <v>14</v>
      </c>
      <c r="J7101" t="s">
        <v>126</v>
      </c>
      <c r="K7101" t="s">
        <v>90</v>
      </c>
      <c r="L7101" s="46">
        <v>5130</v>
      </c>
      <c r="M7101" s="46">
        <v>72</v>
      </c>
      <c r="N7101" s="46">
        <v>70.400000000000006</v>
      </c>
      <c r="O7101" s="46">
        <v>119</v>
      </c>
      <c r="P7101" s="46">
        <f t="shared" si="807"/>
        <v>2</v>
      </c>
      <c r="R7101" s="67" t="s">
        <v>3574</v>
      </c>
      <c r="S7101" s="67">
        <f>COUNTIF(Y$2:$Y$100,R7101)</f>
        <v>0</v>
      </c>
      <c r="V7101" s="67">
        <f t="shared" si="811"/>
        <v>0</v>
      </c>
      <c r="X7101"/>
      <c r="Y7101" s="67" t="str">
        <f t="shared" si="812"/>
        <v xml:space="preserve"> </v>
      </c>
      <c r="AB7101" t="s">
        <v>90</v>
      </c>
      <c r="AC7101" s="46">
        <v>5130</v>
      </c>
      <c r="AD7101" s="46">
        <v>72</v>
      </c>
      <c r="AE7101" s="46">
        <v>70.400000000000006</v>
      </c>
      <c r="AF7101" s="46">
        <v>119</v>
      </c>
      <c r="AH7101" s="70" t="str">
        <f t="shared" si="808"/>
        <v/>
      </c>
      <c r="AI7101" s="70" t="str">
        <f t="shared" si="809"/>
        <v/>
      </c>
      <c r="AJ7101" s="70" t="str">
        <f t="shared" si="810"/>
        <v>X</v>
      </c>
      <c r="AK7101" s="70" t="str" cm="1">
        <f t="array" ref="AK7101">_xlfn.IFS(AH7101&lt;&gt;"","1",AI7101&lt;&gt;"","2",AJ7101&lt;&gt;"","3")</f>
        <v>3</v>
      </c>
    </row>
    <row r="7102" spans="1:37" x14ac:dyDescent="0.25">
      <c r="A7102" t="s">
        <v>1974</v>
      </c>
      <c r="B7102" t="s">
        <v>207</v>
      </c>
      <c r="C7102" s="67" t="str">
        <f t="shared" si="806"/>
        <v>Taylor Davis</v>
      </c>
      <c r="D7102" s="71" t="str" cm="1">
        <f t="array" ref="D7102">_xlfn.IFS(AK7102="1",CONCATENATE(C7102,"Regional"),AK7102="2",CONCATENATE(C7102,"Sectional"),AK7102="3",CONCATENATE(C7102,COUNTIF($C$1:C7102,C7102)))</f>
        <v>Taylor Davis4</v>
      </c>
      <c r="E7102" s="66">
        <v>45190.333333333336</v>
      </c>
      <c r="F7102" t="s">
        <v>2418</v>
      </c>
      <c r="G7102" s="46">
        <v>46</v>
      </c>
      <c r="H7102" s="46">
        <v>102</v>
      </c>
      <c r="I7102" s="46">
        <v>16</v>
      </c>
      <c r="J7102" t="s">
        <v>126</v>
      </c>
      <c r="K7102" t="s">
        <v>90</v>
      </c>
      <c r="L7102" s="46">
        <v>5130</v>
      </c>
      <c r="M7102" s="46">
        <v>72</v>
      </c>
      <c r="N7102" s="46">
        <v>70.400000000000006</v>
      </c>
      <c r="O7102" s="46">
        <v>119</v>
      </c>
      <c r="P7102" s="46">
        <f t="shared" si="807"/>
        <v>2</v>
      </c>
      <c r="R7102" s="67" t="s">
        <v>3621</v>
      </c>
      <c r="S7102" s="67">
        <f>COUNTIF(Y$2:$Y$100,R7102)</f>
        <v>0</v>
      </c>
      <c r="V7102" s="67">
        <f t="shared" si="811"/>
        <v>0</v>
      </c>
      <c r="X7102"/>
      <c r="Y7102" s="67" t="str">
        <f t="shared" si="812"/>
        <v xml:space="preserve"> </v>
      </c>
      <c r="AB7102" t="s">
        <v>90</v>
      </c>
      <c r="AC7102" s="46">
        <v>5130</v>
      </c>
      <c r="AD7102" s="46">
        <v>72</v>
      </c>
      <c r="AE7102" s="46">
        <v>70.400000000000006</v>
      </c>
      <c r="AF7102" s="46">
        <v>119</v>
      </c>
      <c r="AH7102" s="70" t="str">
        <f t="shared" si="808"/>
        <v/>
      </c>
      <c r="AI7102" s="70" t="str">
        <f t="shared" si="809"/>
        <v/>
      </c>
      <c r="AJ7102" s="70" t="str">
        <f t="shared" si="810"/>
        <v>X</v>
      </c>
      <c r="AK7102" s="70" t="str" cm="1">
        <f t="array" ref="AK7102">_xlfn.IFS(AH7102&lt;&gt;"","1",AI7102&lt;&gt;"","2",AJ7102&lt;&gt;"","3")</f>
        <v>3</v>
      </c>
    </row>
    <row r="7103" spans="1:37" x14ac:dyDescent="0.25">
      <c r="A7103" t="s">
        <v>262</v>
      </c>
      <c r="B7103" t="s">
        <v>210</v>
      </c>
      <c r="C7103" s="67" t="str">
        <f t="shared" si="806"/>
        <v>Alexis Hanson</v>
      </c>
      <c r="D7103" s="71" t="str" cm="1">
        <f t="array" ref="D7103">_xlfn.IFS(AK7103="1",CONCATENATE(C7103,"Regional"),AK7103="2",CONCATENATE(C7103,"Sectional"),AK7103="3",CONCATENATE(C7103,COUNTIF($C$1:C7103,C7103)))</f>
        <v>Alexis Hanson6</v>
      </c>
      <c r="E7103" s="66">
        <v>45190.333333333336</v>
      </c>
      <c r="F7103" t="s">
        <v>2418</v>
      </c>
      <c r="G7103" s="46">
        <v>46</v>
      </c>
      <c r="H7103" s="46">
        <v>102</v>
      </c>
      <c r="I7103" s="46">
        <v>16</v>
      </c>
      <c r="J7103" t="s">
        <v>126</v>
      </c>
      <c r="K7103" t="s">
        <v>90</v>
      </c>
      <c r="L7103" s="46">
        <v>5130</v>
      </c>
      <c r="M7103" s="46">
        <v>72</v>
      </c>
      <c r="N7103" s="46">
        <v>70.400000000000006</v>
      </c>
      <c r="O7103" s="46">
        <v>119</v>
      </c>
      <c r="P7103" s="46">
        <f t="shared" si="807"/>
        <v>2</v>
      </c>
      <c r="R7103" s="67" t="s">
        <v>1193</v>
      </c>
      <c r="S7103" s="67">
        <f>COUNTIF(Y$2:$Y$100,R7103)</f>
        <v>0</v>
      </c>
      <c r="V7103" s="67">
        <f t="shared" si="811"/>
        <v>0</v>
      </c>
      <c r="X7103"/>
      <c r="Y7103" s="67" t="str">
        <f t="shared" si="812"/>
        <v xml:space="preserve"> </v>
      </c>
      <c r="AB7103" t="s">
        <v>90</v>
      </c>
      <c r="AC7103" s="46">
        <v>5130</v>
      </c>
      <c r="AD7103" s="46">
        <v>72</v>
      </c>
      <c r="AE7103" s="46">
        <v>70.400000000000006</v>
      </c>
      <c r="AF7103" s="46">
        <v>119</v>
      </c>
      <c r="AH7103" s="70" t="str">
        <f t="shared" si="808"/>
        <v/>
      </c>
      <c r="AI7103" s="70" t="str">
        <f t="shared" si="809"/>
        <v/>
      </c>
      <c r="AJ7103" s="70" t="str">
        <f t="shared" si="810"/>
        <v>X</v>
      </c>
      <c r="AK7103" s="70" t="str" cm="1">
        <f t="array" ref="AK7103">_xlfn.IFS(AH7103&lt;&gt;"","1",AI7103&lt;&gt;"","2",AJ7103&lt;&gt;"","3")</f>
        <v>3</v>
      </c>
    </row>
    <row r="7104" spans="1:37" x14ac:dyDescent="0.25">
      <c r="A7104" t="s">
        <v>1799</v>
      </c>
      <c r="B7104" t="s">
        <v>891</v>
      </c>
      <c r="C7104" s="67" t="str">
        <f t="shared" si="806"/>
        <v>Brynn Sikich</v>
      </c>
      <c r="D7104" s="71" t="str" cm="1">
        <f t="array" ref="D7104">_xlfn.IFS(AK7104="1",CONCATENATE(C7104,"Regional"),AK7104="2",CONCATENATE(C7104,"Sectional"),AK7104="3",CONCATENATE(C7104,COUNTIF($C$1:C7104,C7104)))</f>
        <v>Brynn Sikich6</v>
      </c>
      <c r="E7104" s="66">
        <v>45190.333333333336</v>
      </c>
      <c r="F7104" t="s">
        <v>2418</v>
      </c>
      <c r="G7104" s="46">
        <v>46</v>
      </c>
      <c r="H7104" s="46">
        <v>102</v>
      </c>
      <c r="I7104" s="46">
        <v>16</v>
      </c>
      <c r="J7104" t="s">
        <v>126</v>
      </c>
      <c r="K7104" t="s">
        <v>90</v>
      </c>
      <c r="L7104" s="46">
        <v>5130</v>
      </c>
      <c r="M7104" s="46">
        <v>72</v>
      </c>
      <c r="N7104" s="46">
        <v>70.400000000000006</v>
      </c>
      <c r="O7104" s="46">
        <v>119</v>
      </c>
      <c r="P7104" s="46">
        <f t="shared" si="807"/>
        <v>2</v>
      </c>
      <c r="R7104" s="67" t="s">
        <v>2803</v>
      </c>
      <c r="S7104" s="67">
        <f>COUNTIF(Y$2:$Y$100,R7104)</f>
        <v>0</v>
      </c>
      <c r="V7104" s="67">
        <f t="shared" si="811"/>
        <v>0</v>
      </c>
      <c r="X7104"/>
      <c r="Y7104" s="67" t="str">
        <f t="shared" si="812"/>
        <v xml:space="preserve"> </v>
      </c>
      <c r="AB7104" t="s">
        <v>90</v>
      </c>
      <c r="AC7104" s="46">
        <v>5130</v>
      </c>
      <c r="AD7104" s="46">
        <v>72</v>
      </c>
      <c r="AE7104" s="46">
        <v>70.400000000000006</v>
      </c>
      <c r="AF7104" s="46">
        <v>119</v>
      </c>
      <c r="AH7104" s="70" t="str">
        <f t="shared" si="808"/>
        <v/>
      </c>
      <c r="AI7104" s="70" t="str">
        <f t="shared" si="809"/>
        <v/>
      </c>
      <c r="AJ7104" s="70" t="str">
        <f t="shared" si="810"/>
        <v>X</v>
      </c>
      <c r="AK7104" s="70" t="str" cm="1">
        <f t="array" ref="AK7104">_xlfn.IFS(AH7104&lt;&gt;"","1",AI7104&lt;&gt;"","2",AJ7104&lt;&gt;"","3")</f>
        <v>3</v>
      </c>
    </row>
    <row r="7105" spans="1:37" x14ac:dyDescent="0.25">
      <c r="A7105" t="s">
        <v>295</v>
      </c>
      <c r="B7105" t="s">
        <v>353</v>
      </c>
      <c r="C7105" s="67" t="str">
        <f t="shared" si="806"/>
        <v>Olivia Larson</v>
      </c>
      <c r="D7105" s="71" t="str" cm="1">
        <f t="array" ref="D7105">_xlfn.IFS(AK7105="1",CONCATENATE(C7105,"Regional"),AK7105="2",CONCATENATE(C7105,"Sectional"),AK7105="3",CONCATENATE(C7105,COUNTIF($C$1:C7105,C7105)))</f>
        <v>Olivia Larson7</v>
      </c>
      <c r="E7105" s="66">
        <v>45190.333333333336</v>
      </c>
      <c r="F7105" t="s">
        <v>2418</v>
      </c>
      <c r="G7105" s="46">
        <v>46</v>
      </c>
      <c r="H7105" s="46">
        <v>104</v>
      </c>
      <c r="I7105" s="46">
        <v>19</v>
      </c>
      <c r="J7105" t="s">
        <v>126</v>
      </c>
      <c r="K7105" t="s">
        <v>90</v>
      </c>
      <c r="L7105" s="46">
        <v>5130</v>
      </c>
      <c r="M7105" s="46">
        <v>72</v>
      </c>
      <c r="N7105" s="46">
        <v>70.400000000000006</v>
      </c>
      <c r="O7105" s="46">
        <v>119</v>
      </c>
      <c r="P7105" s="46">
        <f t="shared" si="807"/>
        <v>2</v>
      </c>
      <c r="R7105" s="67" t="s">
        <v>3573</v>
      </c>
      <c r="S7105" s="67">
        <f>COUNTIF(Y$2:$Y$100,R7105)</f>
        <v>0</v>
      </c>
      <c r="V7105" s="67">
        <f t="shared" si="811"/>
        <v>0</v>
      </c>
      <c r="X7105"/>
      <c r="Y7105" s="67" t="str">
        <f t="shared" si="812"/>
        <v xml:space="preserve"> </v>
      </c>
      <c r="AB7105" t="s">
        <v>90</v>
      </c>
      <c r="AC7105" s="46">
        <v>5130</v>
      </c>
      <c r="AD7105" s="46">
        <v>72</v>
      </c>
      <c r="AE7105" s="46">
        <v>70.400000000000006</v>
      </c>
      <c r="AF7105" s="46">
        <v>119</v>
      </c>
      <c r="AH7105" s="70" t="str">
        <f t="shared" si="808"/>
        <v/>
      </c>
      <c r="AI7105" s="70" t="str">
        <f t="shared" si="809"/>
        <v/>
      </c>
      <c r="AJ7105" s="70" t="str">
        <f t="shared" si="810"/>
        <v>X</v>
      </c>
      <c r="AK7105" s="70" t="str" cm="1">
        <f t="array" ref="AK7105">_xlfn.IFS(AH7105&lt;&gt;"","1",AI7105&lt;&gt;"","2",AJ7105&lt;&gt;"","3")</f>
        <v>3</v>
      </c>
    </row>
    <row r="7106" spans="1:37" x14ac:dyDescent="0.25">
      <c r="A7106" t="s">
        <v>282</v>
      </c>
      <c r="B7106" t="s">
        <v>490</v>
      </c>
      <c r="C7106" s="67" t="str">
        <f t="shared" ref="C7106:C7169" si="813">CONCATENATE(B7106," ",A7106)</f>
        <v>Ellie Klein</v>
      </c>
      <c r="D7106" s="71" t="str" cm="1">
        <f t="array" ref="D7106">_xlfn.IFS(AK7106="1",CONCATENATE(C7106,"Regional"),AK7106="2",CONCATENATE(C7106,"Sectional"),AK7106="3",CONCATENATE(C7106,COUNTIF($C$1:C7106,C7106)))</f>
        <v>Ellie Klein7</v>
      </c>
      <c r="E7106" s="66">
        <v>45190.333333333336</v>
      </c>
      <c r="F7106" t="s">
        <v>2418</v>
      </c>
      <c r="G7106" s="46">
        <v>46</v>
      </c>
      <c r="H7106" s="46">
        <v>104</v>
      </c>
      <c r="I7106" s="46">
        <v>19</v>
      </c>
      <c r="J7106" t="s">
        <v>126</v>
      </c>
      <c r="K7106" t="s">
        <v>90</v>
      </c>
      <c r="L7106" s="46">
        <v>5130</v>
      </c>
      <c r="M7106" s="46">
        <v>72</v>
      </c>
      <c r="N7106" s="46">
        <v>70.400000000000006</v>
      </c>
      <c r="O7106" s="46">
        <v>119</v>
      </c>
      <c r="P7106" s="46">
        <f t="shared" ref="P7106:P7169" si="814">IF(L7106&gt;4000,2,1)</f>
        <v>2</v>
      </c>
      <c r="R7106" s="67" t="s">
        <v>1192</v>
      </c>
      <c r="S7106" s="67">
        <f>COUNTIF(Y$2:$Y$100,R7106)</f>
        <v>0</v>
      </c>
      <c r="V7106" s="67">
        <f t="shared" si="811"/>
        <v>0</v>
      </c>
      <c r="X7106"/>
      <c r="Y7106" s="67" t="str">
        <f t="shared" si="812"/>
        <v xml:space="preserve"> </v>
      </c>
      <c r="AB7106" t="s">
        <v>90</v>
      </c>
      <c r="AC7106" s="46">
        <v>5130</v>
      </c>
      <c r="AD7106" s="46">
        <v>72</v>
      </c>
      <c r="AE7106" s="46">
        <v>70.400000000000006</v>
      </c>
      <c r="AF7106" s="46">
        <v>119</v>
      </c>
      <c r="AH7106" s="70" t="str">
        <f t="shared" ref="AH7106:AH7169" si="815">IF(ISNUMBER(SEARCH("regional",$F7106)),$F7106,"")</f>
        <v/>
      </c>
      <c r="AI7106" s="70" t="str">
        <f t="shared" ref="AI7106:AI7169" si="816">IF(ISNUMBER(SEARCH("sectional",$F7106)),$F7106,"")</f>
        <v/>
      </c>
      <c r="AJ7106" s="70" t="str">
        <f t="shared" ref="AJ7106:AJ7169" si="817">IF(AND(AH7106="",AI7106=""),"X","")</f>
        <v>X</v>
      </c>
      <c r="AK7106" s="70" t="str" cm="1">
        <f t="array" ref="AK7106">_xlfn.IFS(AH7106&lt;&gt;"","1",AI7106&lt;&gt;"","2",AJ7106&lt;&gt;"","3")</f>
        <v>3</v>
      </c>
    </row>
    <row r="7107" spans="1:37" x14ac:dyDescent="0.25">
      <c r="A7107" t="s">
        <v>1952</v>
      </c>
      <c r="B7107" t="s">
        <v>957</v>
      </c>
      <c r="C7107" s="67" t="str">
        <f t="shared" si="813"/>
        <v>Violet Goeddel</v>
      </c>
      <c r="D7107" s="71" t="str" cm="1">
        <f t="array" ref="D7107">_xlfn.IFS(AK7107="1",CONCATENATE(C7107,"Regional"),AK7107="2",CONCATENATE(C7107,"Sectional"),AK7107="3",CONCATENATE(C7107,COUNTIF($C$1:C7107,C7107)))</f>
        <v>Violet Goeddel4</v>
      </c>
      <c r="E7107" s="66">
        <v>45190.333333333336</v>
      </c>
      <c r="F7107" t="s">
        <v>2418</v>
      </c>
      <c r="G7107" s="46">
        <v>46</v>
      </c>
      <c r="H7107" s="46">
        <v>104</v>
      </c>
      <c r="I7107" s="46">
        <v>19</v>
      </c>
      <c r="J7107" t="s">
        <v>126</v>
      </c>
      <c r="K7107" t="s">
        <v>90</v>
      </c>
      <c r="L7107" s="46">
        <v>5130</v>
      </c>
      <c r="M7107" s="46">
        <v>72</v>
      </c>
      <c r="N7107" s="46">
        <v>70.400000000000006</v>
      </c>
      <c r="O7107" s="46">
        <v>119</v>
      </c>
      <c r="P7107" s="46">
        <f t="shared" si="814"/>
        <v>2</v>
      </c>
      <c r="R7107" s="67" t="s">
        <v>2969</v>
      </c>
      <c r="S7107" s="67">
        <f>COUNTIF(Y$2:$Y$100,R7107)</f>
        <v>0</v>
      </c>
      <c r="V7107" s="67">
        <f t="shared" si="811"/>
        <v>0</v>
      </c>
      <c r="X7107"/>
      <c r="Y7107" s="67" t="str">
        <f t="shared" si="812"/>
        <v xml:space="preserve"> </v>
      </c>
      <c r="AB7107" t="s">
        <v>90</v>
      </c>
      <c r="AC7107" s="46">
        <v>5130</v>
      </c>
      <c r="AD7107" s="46">
        <v>72</v>
      </c>
      <c r="AE7107" s="46">
        <v>70.400000000000006</v>
      </c>
      <c r="AF7107" s="46">
        <v>119</v>
      </c>
      <c r="AH7107" s="70" t="str">
        <f t="shared" si="815"/>
        <v/>
      </c>
      <c r="AI7107" s="70" t="str">
        <f t="shared" si="816"/>
        <v/>
      </c>
      <c r="AJ7107" s="70" t="str">
        <f t="shared" si="817"/>
        <v>X</v>
      </c>
      <c r="AK7107" s="70" t="str" cm="1">
        <f t="array" ref="AK7107">_xlfn.IFS(AH7107&lt;&gt;"","1",AI7107&lt;&gt;"","2",AJ7107&lt;&gt;"","3")</f>
        <v>3</v>
      </c>
    </row>
    <row r="7108" spans="1:37" x14ac:dyDescent="0.25">
      <c r="A7108" t="s">
        <v>3387</v>
      </c>
      <c r="B7108" t="s">
        <v>322</v>
      </c>
      <c r="C7108" s="67" t="str">
        <f t="shared" si="813"/>
        <v>Stella Sommers</v>
      </c>
      <c r="D7108" s="71" t="str" cm="1">
        <f t="array" ref="D7108">_xlfn.IFS(AK7108="1",CONCATENATE(C7108,"Regional"),AK7108="2",CONCATENATE(C7108,"Sectional"),AK7108="3",CONCATENATE(C7108,COUNTIF($C$1:C7108,C7108)))</f>
        <v>Stella Sommers10</v>
      </c>
      <c r="E7108" s="66">
        <v>45190.333333333336</v>
      </c>
      <c r="F7108" t="s">
        <v>2418</v>
      </c>
      <c r="G7108" s="46">
        <v>46</v>
      </c>
      <c r="H7108" s="46">
        <v>106</v>
      </c>
      <c r="I7108" s="46">
        <v>22</v>
      </c>
      <c r="J7108" t="s">
        <v>126</v>
      </c>
      <c r="K7108" t="s">
        <v>90</v>
      </c>
      <c r="L7108" s="46">
        <v>5130</v>
      </c>
      <c r="M7108" s="46">
        <v>72</v>
      </c>
      <c r="N7108" s="46">
        <v>70.400000000000006</v>
      </c>
      <c r="O7108" s="46">
        <v>119</v>
      </c>
      <c r="P7108" s="46">
        <f t="shared" si="814"/>
        <v>2</v>
      </c>
      <c r="R7108" s="67" t="s">
        <v>3499</v>
      </c>
      <c r="S7108" s="67">
        <f>COUNTIF(Y$2:$Y$100,R7108)</f>
        <v>0</v>
      </c>
      <c r="V7108" s="67">
        <f t="shared" si="811"/>
        <v>0</v>
      </c>
      <c r="X7108"/>
      <c r="Y7108" s="67" t="str">
        <f t="shared" si="812"/>
        <v xml:space="preserve"> </v>
      </c>
      <c r="AB7108" t="s">
        <v>90</v>
      </c>
      <c r="AC7108" s="46">
        <v>5130</v>
      </c>
      <c r="AD7108" s="46">
        <v>72</v>
      </c>
      <c r="AE7108" s="46">
        <v>70.400000000000006</v>
      </c>
      <c r="AF7108" s="46">
        <v>119</v>
      </c>
      <c r="AH7108" s="70" t="str">
        <f t="shared" si="815"/>
        <v/>
      </c>
      <c r="AI7108" s="70" t="str">
        <f t="shared" si="816"/>
        <v/>
      </c>
      <c r="AJ7108" s="70" t="str">
        <f t="shared" si="817"/>
        <v>X</v>
      </c>
      <c r="AK7108" s="70" t="str" cm="1">
        <f t="array" ref="AK7108">_xlfn.IFS(AH7108&lt;&gt;"","1",AI7108&lt;&gt;"","2",AJ7108&lt;&gt;"","3")</f>
        <v>3</v>
      </c>
    </row>
    <row r="7109" spans="1:37" x14ac:dyDescent="0.25">
      <c r="A7109" t="s">
        <v>676</v>
      </c>
      <c r="B7109" t="s">
        <v>524</v>
      </c>
      <c r="C7109" s="67" t="str">
        <f t="shared" si="813"/>
        <v>Isabelle Chang</v>
      </c>
      <c r="D7109" s="71" t="str" cm="1">
        <f t="array" ref="D7109">_xlfn.IFS(AK7109="1",CONCATENATE(C7109,"Regional"),AK7109="2",CONCATENATE(C7109,"Sectional"),AK7109="3",CONCATENATE(C7109,COUNTIF($C$1:C7109,C7109)))</f>
        <v>Isabelle Chang5</v>
      </c>
      <c r="E7109" s="66">
        <v>45190.333333333336</v>
      </c>
      <c r="F7109" t="s">
        <v>2418</v>
      </c>
      <c r="G7109" s="46">
        <v>46</v>
      </c>
      <c r="H7109" s="46">
        <v>106</v>
      </c>
      <c r="I7109" s="46">
        <v>22</v>
      </c>
      <c r="J7109" t="s">
        <v>126</v>
      </c>
      <c r="K7109" t="s">
        <v>90</v>
      </c>
      <c r="L7109" s="46">
        <v>5130</v>
      </c>
      <c r="M7109" s="46">
        <v>72</v>
      </c>
      <c r="N7109" s="46">
        <v>70.400000000000006</v>
      </c>
      <c r="O7109" s="46">
        <v>119</v>
      </c>
      <c r="P7109" s="46">
        <f t="shared" si="814"/>
        <v>2</v>
      </c>
      <c r="R7109" s="67" t="s">
        <v>2970</v>
      </c>
      <c r="S7109" s="67">
        <f>COUNTIF(Y$2:$Y$100,R7109)</f>
        <v>0</v>
      </c>
      <c r="V7109" s="67">
        <f t="shared" si="811"/>
        <v>0</v>
      </c>
      <c r="X7109"/>
      <c r="Y7109" s="67" t="str">
        <f t="shared" si="812"/>
        <v xml:space="preserve"> </v>
      </c>
      <c r="AB7109" t="s">
        <v>90</v>
      </c>
      <c r="AC7109" s="46">
        <v>5130</v>
      </c>
      <c r="AD7109" s="46">
        <v>72</v>
      </c>
      <c r="AE7109" s="46">
        <v>70.400000000000006</v>
      </c>
      <c r="AF7109" s="46">
        <v>119</v>
      </c>
      <c r="AH7109" s="70" t="str">
        <f t="shared" si="815"/>
        <v/>
      </c>
      <c r="AI7109" s="70" t="str">
        <f t="shared" si="816"/>
        <v/>
      </c>
      <c r="AJ7109" s="70" t="str">
        <f t="shared" si="817"/>
        <v>X</v>
      </c>
      <c r="AK7109" s="70" t="str" cm="1">
        <f t="array" ref="AK7109">_xlfn.IFS(AH7109&lt;&gt;"","1",AI7109&lt;&gt;"","2",AJ7109&lt;&gt;"","3")</f>
        <v>3</v>
      </c>
    </row>
    <row r="7110" spans="1:37" x14ac:dyDescent="0.25">
      <c r="A7110" t="s">
        <v>515</v>
      </c>
      <c r="B7110" t="s">
        <v>516</v>
      </c>
      <c r="C7110" s="67" t="str">
        <f t="shared" si="813"/>
        <v>Bea Vaughan</v>
      </c>
      <c r="D7110" s="71" t="str" cm="1">
        <f t="array" ref="D7110">_xlfn.IFS(AK7110="1",CONCATENATE(C7110,"Regional"),AK7110="2",CONCATENATE(C7110,"Sectional"),AK7110="3",CONCATENATE(C7110,COUNTIF($C$1:C7110,C7110)))</f>
        <v>Bea Vaughan10</v>
      </c>
      <c r="E7110" s="66">
        <v>45190.333333333336</v>
      </c>
      <c r="F7110" t="s">
        <v>2418</v>
      </c>
      <c r="G7110" s="46">
        <v>46</v>
      </c>
      <c r="H7110" s="46">
        <v>106</v>
      </c>
      <c r="I7110" s="46">
        <v>22</v>
      </c>
      <c r="J7110" t="s">
        <v>126</v>
      </c>
      <c r="K7110" t="s">
        <v>90</v>
      </c>
      <c r="L7110" s="46">
        <v>5130</v>
      </c>
      <c r="M7110" s="46">
        <v>72</v>
      </c>
      <c r="N7110" s="46">
        <v>70.400000000000006</v>
      </c>
      <c r="O7110" s="46">
        <v>119</v>
      </c>
      <c r="P7110" s="46">
        <f t="shared" si="814"/>
        <v>2</v>
      </c>
      <c r="R7110" s="67" t="s">
        <v>1195</v>
      </c>
      <c r="S7110" s="67">
        <f>COUNTIF(Y$2:$Y$100,R7110)</f>
        <v>0</v>
      </c>
      <c r="V7110" s="67">
        <f t="shared" si="811"/>
        <v>0</v>
      </c>
      <c r="X7110"/>
      <c r="Y7110" s="67" t="str">
        <f t="shared" si="812"/>
        <v xml:space="preserve"> </v>
      </c>
      <c r="AB7110" t="s">
        <v>90</v>
      </c>
      <c r="AC7110" s="46">
        <v>5130</v>
      </c>
      <c r="AD7110" s="46">
        <v>72</v>
      </c>
      <c r="AE7110" s="46">
        <v>70.400000000000006</v>
      </c>
      <c r="AF7110" s="46">
        <v>119</v>
      </c>
      <c r="AH7110" s="70" t="str">
        <f t="shared" si="815"/>
        <v/>
      </c>
      <c r="AI7110" s="70" t="str">
        <f t="shared" si="816"/>
        <v/>
      </c>
      <c r="AJ7110" s="70" t="str">
        <f t="shared" si="817"/>
        <v>X</v>
      </c>
      <c r="AK7110" s="70" t="str" cm="1">
        <f t="array" ref="AK7110">_xlfn.IFS(AH7110&lt;&gt;"","1",AI7110&lt;&gt;"","2",AJ7110&lt;&gt;"","3")</f>
        <v>3</v>
      </c>
    </row>
    <row r="7111" spans="1:37" x14ac:dyDescent="0.25">
      <c r="A7111" t="s">
        <v>360</v>
      </c>
      <c r="B7111" t="s">
        <v>431</v>
      </c>
      <c r="C7111" s="67" t="str">
        <f t="shared" si="813"/>
        <v>Paige Smith</v>
      </c>
      <c r="D7111" s="71" t="str" cm="1">
        <f t="array" ref="D7111">_xlfn.IFS(AK7111="1",CONCATENATE(C7111,"Regional"),AK7111="2",CONCATENATE(C7111,"Sectional"),AK7111="3",CONCATENATE(C7111,COUNTIF($C$1:C7111,C7111)))</f>
        <v>Paige Smith8</v>
      </c>
      <c r="E7111" s="66">
        <v>45190.333333333336</v>
      </c>
      <c r="F7111" t="s">
        <v>2418</v>
      </c>
      <c r="G7111" s="46">
        <v>46</v>
      </c>
      <c r="H7111" s="46">
        <v>106</v>
      </c>
      <c r="I7111" s="46">
        <v>22</v>
      </c>
      <c r="J7111" t="s">
        <v>126</v>
      </c>
      <c r="K7111" t="s">
        <v>90</v>
      </c>
      <c r="L7111" s="46">
        <v>5130</v>
      </c>
      <c r="M7111" s="46">
        <v>72</v>
      </c>
      <c r="N7111" s="46">
        <v>70.400000000000006</v>
      </c>
      <c r="O7111" s="46">
        <v>119</v>
      </c>
      <c r="P7111" s="46">
        <f t="shared" si="814"/>
        <v>2</v>
      </c>
      <c r="R7111" s="67" t="s">
        <v>1521</v>
      </c>
      <c r="S7111" s="67">
        <f>COUNTIF(Y$2:$Y$100,R7111)</f>
        <v>0</v>
      </c>
      <c r="V7111" s="67">
        <f t="shared" si="811"/>
        <v>0</v>
      </c>
      <c r="X7111"/>
      <c r="Y7111" s="67" t="str">
        <f t="shared" si="812"/>
        <v xml:space="preserve"> </v>
      </c>
      <c r="AB7111" t="s">
        <v>90</v>
      </c>
      <c r="AC7111" s="46">
        <v>5130</v>
      </c>
      <c r="AD7111" s="46">
        <v>72</v>
      </c>
      <c r="AE7111" s="46">
        <v>70.400000000000006</v>
      </c>
      <c r="AF7111" s="46">
        <v>119</v>
      </c>
      <c r="AH7111" s="70" t="str">
        <f t="shared" si="815"/>
        <v/>
      </c>
      <c r="AI7111" s="70" t="str">
        <f t="shared" si="816"/>
        <v/>
      </c>
      <c r="AJ7111" s="70" t="str">
        <f t="shared" si="817"/>
        <v>X</v>
      </c>
      <c r="AK7111" s="70" t="str" cm="1">
        <f t="array" ref="AK7111">_xlfn.IFS(AH7111&lt;&gt;"","1",AI7111&lt;&gt;"","2",AJ7111&lt;&gt;"","3")</f>
        <v>3</v>
      </c>
    </row>
    <row r="7112" spans="1:37" x14ac:dyDescent="0.25">
      <c r="A7112" t="s">
        <v>1808</v>
      </c>
      <c r="B7112" t="s">
        <v>1809</v>
      </c>
      <c r="C7112" s="67" t="str">
        <f t="shared" si="813"/>
        <v>Kaydence Everts</v>
      </c>
      <c r="D7112" s="71" t="str" cm="1">
        <f t="array" ref="D7112">_xlfn.IFS(AK7112="1",CONCATENATE(C7112,"Regional"),AK7112="2",CONCATENATE(C7112,"Sectional"),AK7112="3",CONCATENATE(C7112,COUNTIF($C$1:C7112,C7112)))</f>
        <v>Kaydence Everts6</v>
      </c>
      <c r="E7112" s="66">
        <v>45190.333333333336</v>
      </c>
      <c r="F7112" t="s">
        <v>2418</v>
      </c>
      <c r="G7112" s="46">
        <v>46</v>
      </c>
      <c r="H7112" s="46">
        <v>107</v>
      </c>
      <c r="I7112" s="46">
        <v>26</v>
      </c>
      <c r="J7112" t="s">
        <v>126</v>
      </c>
      <c r="K7112" t="s">
        <v>90</v>
      </c>
      <c r="L7112" s="46">
        <v>5130</v>
      </c>
      <c r="M7112" s="46">
        <v>72</v>
      </c>
      <c r="N7112" s="46">
        <v>70.400000000000006</v>
      </c>
      <c r="O7112" s="46">
        <v>119</v>
      </c>
      <c r="P7112" s="46">
        <f t="shared" si="814"/>
        <v>2</v>
      </c>
      <c r="R7112" s="67" t="s">
        <v>2811</v>
      </c>
      <c r="S7112" s="67">
        <f>COUNTIF(Y$2:$Y$100,R7112)</f>
        <v>0</v>
      </c>
      <c r="V7112" s="67">
        <f t="shared" si="811"/>
        <v>0</v>
      </c>
      <c r="X7112"/>
      <c r="Y7112" s="67" t="str">
        <f t="shared" si="812"/>
        <v xml:space="preserve"> </v>
      </c>
      <c r="AB7112" t="s">
        <v>90</v>
      </c>
      <c r="AC7112" s="46">
        <v>5130</v>
      </c>
      <c r="AD7112" s="46">
        <v>72</v>
      </c>
      <c r="AE7112" s="46">
        <v>70.400000000000006</v>
      </c>
      <c r="AF7112" s="46">
        <v>119</v>
      </c>
      <c r="AH7112" s="70" t="str">
        <f t="shared" si="815"/>
        <v/>
      </c>
      <c r="AI7112" s="70" t="str">
        <f t="shared" si="816"/>
        <v/>
      </c>
      <c r="AJ7112" s="70" t="str">
        <f t="shared" si="817"/>
        <v>X</v>
      </c>
      <c r="AK7112" s="70" t="str" cm="1">
        <f t="array" ref="AK7112">_xlfn.IFS(AH7112&lt;&gt;"","1",AI7112&lt;&gt;"","2",AJ7112&lt;&gt;"","3")</f>
        <v>3</v>
      </c>
    </row>
    <row r="7113" spans="1:37" x14ac:dyDescent="0.25">
      <c r="A7113" t="s">
        <v>1837</v>
      </c>
      <c r="B7113" t="s">
        <v>1838</v>
      </c>
      <c r="C7113" s="67" t="str">
        <f t="shared" si="813"/>
        <v>Eva LaRowe</v>
      </c>
      <c r="D7113" s="71" t="str" cm="1">
        <f t="array" ref="D7113">_xlfn.IFS(AK7113="1",CONCATENATE(C7113,"Regional"),AK7113="2",CONCATENATE(C7113,"Sectional"),AK7113="3",CONCATENATE(C7113,COUNTIF($C$1:C7113,C7113)))</f>
        <v>Eva LaRowe9</v>
      </c>
      <c r="E7113" s="66">
        <v>45190.333333333336</v>
      </c>
      <c r="F7113" t="s">
        <v>2418</v>
      </c>
      <c r="G7113" s="46">
        <v>46</v>
      </c>
      <c r="H7113" s="46">
        <v>107</v>
      </c>
      <c r="I7113" s="46">
        <v>26</v>
      </c>
      <c r="J7113" t="s">
        <v>126</v>
      </c>
      <c r="K7113" t="s">
        <v>90</v>
      </c>
      <c r="L7113" s="46">
        <v>5130</v>
      </c>
      <c r="M7113" s="46">
        <v>72</v>
      </c>
      <c r="N7113" s="46">
        <v>70.400000000000006</v>
      </c>
      <c r="O7113" s="46">
        <v>119</v>
      </c>
      <c r="P7113" s="46">
        <f t="shared" si="814"/>
        <v>2</v>
      </c>
      <c r="R7113" s="67" t="s">
        <v>2843</v>
      </c>
      <c r="S7113" s="67">
        <f>COUNTIF(Y$2:$Y$100,R7113)</f>
        <v>0</v>
      </c>
      <c r="V7113" s="67">
        <f t="shared" si="811"/>
        <v>0</v>
      </c>
      <c r="X7113"/>
      <c r="Y7113" s="67" t="str">
        <f t="shared" si="812"/>
        <v xml:space="preserve"> </v>
      </c>
      <c r="AB7113" t="s">
        <v>90</v>
      </c>
      <c r="AC7113" s="46">
        <v>5130</v>
      </c>
      <c r="AD7113" s="46">
        <v>72</v>
      </c>
      <c r="AE7113" s="46">
        <v>70.400000000000006</v>
      </c>
      <c r="AF7113" s="46">
        <v>119</v>
      </c>
      <c r="AH7113" s="70" t="str">
        <f t="shared" si="815"/>
        <v/>
      </c>
      <c r="AI7113" s="70" t="str">
        <f t="shared" si="816"/>
        <v/>
      </c>
      <c r="AJ7113" s="70" t="str">
        <f t="shared" si="817"/>
        <v>X</v>
      </c>
      <c r="AK7113" s="70" t="str" cm="1">
        <f t="array" ref="AK7113">_xlfn.IFS(AH7113&lt;&gt;"","1",AI7113&lt;&gt;"","2",AJ7113&lt;&gt;"","3")</f>
        <v>3</v>
      </c>
    </row>
    <row r="7114" spans="1:37" x14ac:dyDescent="0.25">
      <c r="A7114" t="s">
        <v>1021</v>
      </c>
      <c r="B7114" t="s">
        <v>599</v>
      </c>
      <c r="C7114" s="67" t="str">
        <f t="shared" si="813"/>
        <v>Grace Knilans</v>
      </c>
      <c r="D7114" s="71" t="str" cm="1">
        <f t="array" ref="D7114">_xlfn.IFS(AK7114="1",CONCATENATE(C7114,"Regional"),AK7114="2",CONCATENATE(C7114,"Sectional"),AK7114="3",CONCATENATE(C7114,COUNTIF($C$1:C7114,C7114)))</f>
        <v>Grace Knilans8</v>
      </c>
      <c r="E7114" s="66">
        <v>45190.333333333336</v>
      </c>
      <c r="F7114" t="s">
        <v>2418</v>
      </c>
      <c r="G7114" s="46">
        <v>46</v>
      </c>
      <c r="H7114" s="46">
        <v>107</v>
      </c>
      <c r="I7114" s="46">
        <v>26</v>
      </c>
      <c r="J7114" t="s">
        <v>126</v>
      </c>
      <c r="K7114" t="s">
        <v>90</v>
      </c>
      <c r="L7114" s="46">
        <v>5130</v>
      </c>
      <c r="M7114" s="46">
        <v>72</v>
      </c>
      <c r="N7114" s="46">
        <v>70.400000000000006</v>
      </c>
      <c r="O7114" s="46">
        <v>119</v>
      </c>
      <c r="P7114" s="46">
        <f t="shared" si="814"/>
        <v>2</v>
      </c>
      <c r="R7114" s="67" t="s">
        <v>1519</v>
      </c>
      <c r="S7114" s="67">
        <f>COUNTIF(Y$2:$Y$100,R7114)</f>
        <v>0</v>
      </c>
      <c r="V7114" s="67">
        <f t="shared" si="811"/>
        <v>0</v>
      </c>
      <c r="X7114"/>
      <c r="Y7114" s="67" t="str">
        <f t="shared" si="812"/>
        <v xml:space="preserve"> </v>
      </c>
      <c r="AB7114" t="s">
        <v>90</v>
      </c>
      <c r="AC7114" s="46">
        <v>5130</v>
      </c>
      <c r="AD7114" s="46">
        <v>72</v>
      </c>
      <c r="AE7114" s="46">
        <v>70.400000000000006</v>
      </c>
      <c r="AF7114" s="46">
        <v>119</v>
      </c>
      <c r="AH7114" s="70" t="str">
        <f t="shared" si="815"/>
        <v/>
      </c>
      <c r="AI7114" s="70" t="str">
        <f t="shared" si="816"/>
        <v/>
      </c>
      <c r="AJ7114" s="70" t="str">
        <f t="shared" si="817"/>
        <v>X</v>
      </c>
      <c r="AK7114" s="70" t="str" cm="1">
        <f t="array" ref="AK7114">_xlfn.IFS(AH7114&lt;&gt;"","1",AI7114&lt;&gt;"","2",AJ7114&lt;&gt;"","3")</f>
        <v>3</v>
      </c>
    </row>
    <row r="7115" spans="1:37" x14ac:dyDescent="0.25">
      <c r="A7115" t="s">
        <v>1039</v>
      </c>
      <c r="B7115" t="s">
        <v>1710</v>
      </c>
      <c r="C7115" s="67" t="str">
        <f t="shared" si="813"/>
        <v>Ingrid Isenberg</v>
      </c>
      <c r="D7115" s="71" t="str" cm="1">
        <f t="array" ref="D7115">_xlfn.IFS(AK7115="1",CONCATENATE(C7115,"Regional"),AK7115="2",CONCATENATE(C7115,"Sectional"),AK7115="3",CONCATENATE(C7115,COUNTIF($C$1:C7115,C7115)))</f>
        <v>Ingrid Isenberg9</v>
      </c>
      <c r="E7115" s="66">
        <v>45190.333333333336</v>
      </c>
      <c r="F7115" t="s">
        <v>2418</v>
      </c>
      <c r="G7115" s="46">
        <v>46</v>
      </c>
      <c r="H7115" s="46">
        <v>107</v>
      </c>
      <c r="I7115" s="46">
        <v>26</v>
      </c>
      <c r="J7115" t="s">
        <v>126</v>
      </c>
      <c r="K7115" t="s">
        <v>90</v>
      </c>
      <c r="L7115" s="46">
        <v>5130</v>
      </c>
      <c r="M7115" s="46">
        <v>72</v>
      </c>
      <c r="N7115" s="46">
        <v>70.400000000000006</v>
      </c>
      <c r="O7115" s="46">
        <v>119</v>
      </c>
      <c r="P7115" s="46">
        <f t="shared" si="814"/>
        <v>2</v>
      </c>
      <c r="R7115" s="67" t="s">
        <v>2809</v>
      </c>
      <c r="S7115" s="67">
        <f>COUNTIF(Y$2:$Y$100,R7115)</f>
        <v>0</v>
      </c>
      <c r="V7115" s="67">
        <f t="shared" si="811"/>
        <v>0</v>
      </c>
      <c r="X7115"/>
      <c r="Y7115" s="67" t="str">
        <f t="shared" si="812"/>
        <v xml:space="preserve"> </v>
      </c>
      <c r="AB7115" t="s">
        <v>90</v>
      </c>
      <c r="AC7115" s="46">
        <v>5130</v>
      </c>
      <c r="AD7115" s="46">
        <v>72</v>
      </c>
      <c r="AE7115" s="46">
        <v>70.400000000000006</v>
      </c>
      <c r="AF7115" s="46">
        <v>119</v>
      </c>
      <c r="AH7115" s="70" t="str">
        <f t="shared" si="815"/>
        <v/>
      </c>
      <c r="AI7115" s="70" t="str">
        <f t="shared" si="816"/>
        <v/>
      </c>
      <c r="AJ7115" s="70" t="str">
        <f t="shared" si="817"/>
        <v>X</v>
      </c>
      <c r="AK7115" s="70" t="str" cm="1">
        <f t="array" ref="AK7115">_xlfn.IFS(AH7115&lt;&gt;"","1",AI7115&lt;&gt;"","2",AJ7115&lt;&gt;"","3")</f>
        <v>3</v>
      </c>
    </row>
    <row r="7116" spans="1:37" x14ac:dyDescent="0.25">
      <c r="A7116" t="s">
        <v>3391</v>
      </c>
      <c r="B7116" t="s">
        <v>452</v>
      </c>
      <c r="C7116" s="67" t="str">
        <f t="shared" si="813"/>
        <v>Sophia Provenzano</v>
      </c>
      <c r="D7116" s="71" t="str" cm="1">
        <f t="array" ref="D7116">_xlfn.IFS(AK7116="1",CONCATENATE(C7116,"Regional"),AK7116="2",CONCATENATE(C7116,"Sectional"),AK7116="3",CONCATENATE(C7116,COUNTIF($C$1:C7116,C7116)))</f>
        <v>Sophia Provenzano9</v>
      </c>
      <c r="E7116" s="66">
        <v>45190.333333333336</v>
      </c>
      <c r="F7116" t="s">
        <v>2418</v>
      </c>
      <c r="G7116" s="46">
        <v>46</v>
      </c>
      <c r="H7116" s="46">
        <v>110</v>
      </c>
      <c r="I7116" s="46">
        <v>30</v>
      </c>
      <c r="J7116" t="s">
        <v>126</v>
      </c>
      <c r="K7116" t="s">
        <v>90</v>
      </c>
      <c r="L7116" s="46">
        <v>5130</v>
      </c>
      <c r="M7116" s="46">
        <v>72</v>
      </c>
      <c r="N7116" s="46">
        <v>70.400000000000006</v>
      </c>
      <c r="O7116" s="46">
        <v>119</v>
      </c>
      <c r="P7116" s="46">
        <f t="shared" si="814"/>
        <v>2</v>
      </c>
      <c r="R7116" s="67" t="s">
        <v>3505</v>
      </c>
      <c r="S7116" s="67">
        <f>COUNTIF(Y$2:$Y$100,R7116)</f>
        <v>0</v>
      </c>
      <c r="V7116" s="67">
        <f t="shared" si="811"/>
        <v>0</v>
      </c>
      <c r="X7116"/>
      <c r="Y7116" s="67" t="str">
        <f t="shared" si="812"/>
        <v xml:space="preserve"> </v>
      </c>
      <c r="AB7116" t="s">
        <v>90</v>
      </c>
      <c r="AC7116" s="46">
        <v>5130</v>
      </c>
      <c r="AD7116" s="46">
        <v>72</v>
      </c>
      <c r="AE7116" s="46">
        <v>70.400000000000006</v>
      </c>
      <c r="AF7116" s="46">
        <v>119</v>
      </c>
      <c r="AH7116" s="70" t="str">
        <f t="shared" si="815"/>
        <v/>
      </c>
      <c r="AI7116" s="70" t="str">
        <f t="shared" si="816"/>
        <v/>
      </c>
      <c r="AJ7116" s="70" t="str">
        <f t="shared" si="817"/>
        <v>X</v>
      </c>
      <c r="AK7116" s="70" t="str" cm="1">
        <f t="array" ref="AK7116">_xlfn.IFS(AH7116&lt;&gt;"","1",AI7116&lt;&gt;"","2",AJ7116&lt;&gt;"","3")</f>
        <v>3</v>
      </c>
    </row>
    <row r="7117" spans="1:37" x14ac:dyDescent="0.25">
      <c r="A7117" t="s">
        <v>320</v>
      </c>
      <c r="B7117" t="s">
        <v>499</v>
      </c>
      <c r="C7117" s="67" t="str">
        <f t="shared" si="813"/>
        <v>Macy Murphy</v>
      </c>
      <c r="D7117" s="71" t="str" cm="1">
        <f t="array" ref="D7117">_xlfn.IFS(AK7117="1",CONCATENATE(C7117,"Regional"),AK7117="2",CONCATENATE(C7117,"Sectional"),AK7117="3",CONCATENATE(C7117,COUNTIF($C$1:C7117,C7117)))</f>
        <v>Macy Murphy6</v>
      </c>
      <c r="E7117" s="66">
        <v>45190.333333333336</v>
      </c>
      <c r="F7117" t="s">
        <v>2418</v>
      </c>
      <c r="G7117" s="46">
        <v>46</v>
      </c>
      <c r="H7117" s="46">
        <v>111</v>
      </c>
      <c r="I7117" s="46">
        <v>31</v>
      </c>
      <c r="J7117" t="s">
        <v>126</v>
      </c>
      <c r="K7117" t="s">
        <v>90</v>
      </c>
      <c r="L7117" s="46">
        <v>5130</v>
      </c>
      <c r="M7117" s="46">
        <v>72</v>
      </c>
      <c r="N7117" s="46">
        <v>70.400000000000006</v>
      </c>
      <c r="O7117" s="46">
        <v>119</v>
      </c>
      <c r="P7117" s="46">
        <f t="shared" si="814"/>
        <v>2</v>
      </c>
      <c r="R7117" s="67" t="s">
        <v>2802</v>
      </c>
      <c r="S7117" s="67">
        <f>COUNTIF(Y$2:$Y$100,R7117)</f>
        <v>0</v>
      </c>
      <c r="V7117" s="67">
        <f t="shared" si="811"/>
        <v>0</v>
      </c>
      <c r="X7117"/>
      <c r="Y7117" s="67" t="str">
        <f t="shared" si="812"/>
        <v xml:space="preserve"> </v>
      </c>
      <c r="AB7117" t="s">
        <v>90</v>
      </c>
      <c r="AC7117" s="46">
        <v>5130</v>
      </c>
      <c r="AD7117" s="46">
        <v>72</v>
      </c>
      <c r="AE7117" s="46">
        <v>70.400000000000006</v>
      </c>
      <c r="AF7117" s="46">
        <v>119</v>
      </c>
      <c r="AH7117" s="70" t="str">
        <f t="shared" si="815"/>
        <v/>
      </c>
      <c r="AI7117" s="70" t="str">
        <f t="shared" si="816"/>
        <v/>
      </c>
      <c r="AJ7117" s="70" t="str">
        <f t="shared" si="817"/>
        <v>X</v>
      </c>
      <c r="AK7117" s="70" t="str" cm="1">
        <f t="array" ref="AK7117">_xlfn.IFS(AH7117&lt;&gt;"","1",AI7117&lt;&gt;"","2",AJ7117&lt;&gt;"","3")</f>
        <v>3</v>
      </c>
    </row>
    <row r="7118" spans="1:37" x14ac:dyDescent="0.25">
      <c r="A7118" t="s">
        <v>674</v>
      </c>
      <c r="B7118" t="s">
        <v>675</v>
      </c>
      <c r="C7118" s="67" t="str">
        <f t="shared" si="813"/>
        <v>Ruby Koh</v>
      </c>
      <c r="D7118" s="71" t="str" cm="1">
        <f t="array" ref="D7118">_xlfn.IFS(AK7118="1",CONCATENATE(C7118,"Regional"),AK7118="2",CONCATENATE(C7118,"Sectional"),AK7118="3",CONCATENATE(C7118,COUNTIF($C$1:C7118,C7118)))</f>
        <v>Ruby Koh10</v>
      </c>
      <c r="E7118" s="66">
        <v>45190.333333333336</v>
      </c>
      <c r="F7118" t="s">
        <v>2418</v>
      </c>
      <c r="G7118" s="46">
        <v>46</v>
      </c>
      <c r="H7118" s="46">
        <v>111</v>
      </c>
      <c r="I7118" s="46">
        <v>31</v>
      </c>
      <c r="J7118" t="s">
        <v>126</v>
      </c>
      <c r="K7118" t="s">
        <v>90</v>
      </c>
      <c r="L7118" s="46">
        <v>5130</v>
      </c>
      <c r="M7118" s="46">
        <v>72</v>
      </c>
      <c r="N7118" s="46">
        <v>70.400000000000006</v>
      </c>
      <c r="O7118" s="46">
        <v>119</v>
      </c>
      <c r="P7118" s="46">
        <f t="shared" si="814"/>
        <v>2</v>
      </c>
      <c r="R7118" s="67" t="s">
        <v>1289</v>
      </c>
      <c r="S7118" s="67">
        <f>COUNTIF(Y$2:$Y$100,R7118)</f>
        <v>0</v>
      </c>
      <c r="V7118" s="67">
        <f t="shared" si="811"/>
        <v>0</v>
      </c>
      <c r="X7118"/>
      <c r="Y7118" s="67" t="str">
        <f t="shared" si="812"/>
        <v xml:space="preserve"> </v>
      </c>
      <c r="AB7118" t="s">
        <v>90</v>
      </c>
      <c r="AC7118" s="46">
        <v>5130</v>
      </c>
      <c r="AD7118" s="46">
        <v>72</v>
      </c>
      <c r="AE7118" s="46">
        <v>70.400000000000006</v>
      </c>
      <c r="AF7118" s="46">
        <v>119</v>
      </c>
      <c r="AH7118" s="70" t="str">
        <f t="shared" si="815"/>
        <v/>
      </c>
      <c r="AI7118" s="70" t="str">
        <f t="shared" si="816"/>
        <v/>
      </c>
      <c r="AJ7118" s="70" t="str">
        <f t="shared" si="817"/>
        <v>X</v>
      </c>
      <c r="AK7118" s="70" t="str" cm="1">
        <f t="array" ref="AK7118">_xlfn.IFS(AH7118&lt;&gt;"","1",AI7118&lt;&gt;"","2",AJ7118&lt;&gt;"","3")</f>
        <v>3</v>
      </c>
    </row>
    <row r="7119" spans="1:37" x14ac:dyDescent="0.25">
      <c r="A7119" t="s">
        <v>602</v>
      </c>
      <c r="B7119" t="s">
        <v>564</v>
      </c>
      <c r="C7119" s="67" t="str">
        <f t="shared" si="813"/>
        <v>Evelyn Wimmer</v>
      </c>
      <c r="D7119" s="71" t="str" cm="1">
        <f t="array" ref="D7119">_xlfn.IFS(AK7119="1",CONCATENATE(C7119,"Regional"),AK7119="2",CONCATENATE(C7119,"Sectional"),AK7119="3",CONCATENATE(C7119,COUNTIF($C$1:C7119,C7119)))</f>
        <v>Evelyn Wimmer5</v>
      </c>
      <c r="E7119" s="66">
        <v>45190.333333333336</v>
      </c>
      <c r="F7119" t="s">
        <v>2418</v>
      </c>
      <c r="G7119" s="46">
        <v>46</v>
      </c>
      <c r="H7119" s="46">
        <v>111</v>
      </c>
      <c r="I7119" s="46">
        <v>31</v>
      </c>
      <c r="J7119" t="s">
        <v>126</v>
      </c>
      <c r="K7119" t="s">
        <v>90</v>
      </c>
      <c r="L7119" s="46">
        <v>5130</v>
      </c>
      <c r="M7119" s="46">
        <v>72</v>
      </c>
      <c r="N7119" s="46">
        <v>70.400000000000006</v>
      </c>
      <c r="O7119" s="46">
        <v>119</v>
      </c>
      <c r="P7119" s="46">
        <f t="shared" si="814"/>
        <v>2</v>
      </c>
      <c r="R7119" s="67" t="s">
        <v>1246</v>
      </c>
      <c r="S7119" s="67">
        <f>COUNTIF(Y$2:$Y$100,R7119)</f>
        <v>0</v>
      </c>
      <c r="V7119" s="67">
        <f t="shared" si="811"/>
        <v>0</v>
      </c>
      <c r="X7119"/>
      <c r="Y7119" s="67" t="str">
        <f t="shared" si="812"/>
        <v xml:space="preserve"> </v>
      </c>
      <c r="AB7119" t="s">
        <v>90</v>
      </c>
      <c r="AC7119" s="46">
        <v>5130</v>
      </c>
      <c r="AD7119" s="46">
        <v>72</v>
      </c>
      <c r="AE7119" s="46">
        <v>70.400000000000006</v>
      </c>
      <c r="AF7119" s="46">
        <v>119</v>
      </c>
      <c r="AH7119" s="70" t="str">
        <f t="shared" si="815"/>
        <v/>
      </c>
      <c r="AI7119" s="70" t="str">
        <f t="shared" si="816"/>
        <v/>
      </c>
      <c r="AJ7119" s="70" t="str">
        <f t="shared" si="817"/>
        <v>X</v>
      </c>
      <c r="AK7119" s="70" t="str" cm="1">
        <f t="array" ref="AK7119">_xlfn.IFS(AH7119&lt;&gt;"","1",AI7119&lt;&gt;"","2",AJ7119&lt;&gt;"","3")</f>
        <v>3</v>
      </c>
    </row>
    <row r="7120" spans="1:37" x14ac:dyDescent="0.25">
      <c r="A7120" t="s">
        <v>1805</v>
      </c>
      <c r="B7120" t="s">
        <v>458</v>
      </c>
      <c r="C7120" s="67" t="str">
        <f t="shared" si="813"/>
        <v>Lauren Schleeper</v>
      </c>
      <c r="D7120" s="71" t="str" cm="1">
        <f t="array" ref="D7120">_xlfn.IFS(AK7120="1",CONCATENATE(C7120,"Regional"),AK7120="2",CONCATENATE(C7120,"Sectional"),AK7120="3",CONCATENATE(C7120,COUNTIF($C$1:C7120,C7120)))</f>
        <v>Lauren Schleeper9</v>
      </c>
      <c r="E7120" s="66">
        <v>45190.333333333336</v>
      </c>
      <c r="F7120" t="s">
        <v>2418</v>
      </c>
      <c r="G7120" s="46">
        <v>46</v>
      </c>
      <c r="H7120" s="46">
        <v>113</v>
      </c>
      <c r="I7120" s="46">
        <v>34</v>
      </c>
      <c r="J7120" t="s">
        <v>126</v>
      </c>
      <c r="K7120" t="s">
        <v>90</v>
      </c>
      <c r="L7120" s="46">
        <v>5130</v>
      </c>
      <c r="M7120" s="46">
        <v>72</v>
      </c>
      <c r="N7120" s="46">
        <v>70.400000000000006</v>
      </c>
      <c r="O7120" s="46">
        <v>119</v>
      </c>
      <c r="P7120" s="46">
        <f t="shared" si="814"/>
        <v>2</v>
      </c>
      <c r="R7120" s="67" t="s">
        <v>2808</v>
      </c>
      <c r="S7120" s="67">
        <f>COUNTIF(Y$2:$Y$100,R7120)</f>
        <v>0</v>
      </c>
      <c r="V7120" s="67">
        <f t="shared" ref="V7120:V7183" si="818">COUNTIF(R7120:R9747,Y7120)</f>
        <v>0</v>
      </c>
      <c r="X7120"/>
      <c r="Y7120" s="67" t="str">
        <f t="shared" si="812"/>
        <v xml:space="preserve"> </v>
      </c>
      <c r="AB7120" t="s">
        <v>90</v>
      </c>
      <c r="AC7120" s="46">
        <v>5130</v>
      </c>
      <c r="AD7120" s="46">
        <v>72</v>
      </c>
      <c r="AE7120" s="46">
        <v>70.400000000000006</v>
      </c>
      <c r="AF7120" s="46">
        <v>119</v>
      </c>
      <c r="AH7120" s="70" t="str">
        <f t="shared" si="815"/>
        <v/>
      </c>
      <c r="AI7120" s="70" t="str">
        <f t="shared" si="816"/>
        <v/>
      </c>
      <c r="AJ7120" s="70" t="str">
        <f t="shared" si="817"/>
        <v>X</v>
      </c>
      <c r="AK7120" s="70" t="str" cm="1">
        <f t="array" ref="AK7120">_xlfn.IFS(AH7120&lt;&gt;"","1",AI7120&lt;&gt;"","2",AJ7120&lt;&gt;"","3")</f>
        <v>3</v>
      </c>
    </row>
    <row r="7121" spans="1:37" x14ac:dyDescent="0.25">
      <c r="A7121" t="s">
        <v>1645</v>
      </c>
      <c r="B7121" t="s">
        <v>1644</v>
      </c>
      <c r="C7121" s="67" t="str">
        <f t="shared" si="813"/>
        <v>Kelsi Lauritsen</v>
      </c>
      <c r="D7121" s="71" t="str" cm="1">
        <f t="array" ref="D7121">_xlfn.IFS(AK7121="1",CONCATENATE(C7121,"Regional"),AK7121="2",CONCATENATE(C7121,"Sectional"),AK7121="3",CONCATENATE(C7121,COUNTIF($C$1:C7121,C7121)))</f>
        <v>Kelsi Lauritsen4</v>
      </c>
      <c r="E7121" s="66">
        <v>45190.333333333336</v>
      </c>
      <c r="F7121" t="s">
        <v>2418</v>
      </c>
      <c r="G7121" s="46">
        <v>46</v>
      </c>
      <c r="H7121" s="46">
        <v>114</v>
      </c>
      <c r="I7121" s="46">
        <v>35</v>
      </c>
      <c r="J7121" t="s">
        <v>126</v>
      </c>
      <c r="K7121" t="s">
        <v>90</v>
      </c>
      <c r="L7121" s="46">
        <v>5130</v>
      </c>
      <c r="M7121" s="46">
        <v>72</v>
      </c>
      <c r="N7121" s="46">
        <v>70.400000000000006</v>
      </c>
      <c r="O7121" s="46">
        <v>119</v>
      </c>
      <c r="P7121" s="46">
        <f t="shared" si="814"/>
        <v>2</v>
      </c>
      <c r="R7121" s="67" t="s">
        <v>3504</v>
      </c>
      <c r="S7121" s="67">
        <f>COUNTIF(Y$2:$Y$100,R7121)</f>
        <v>0</v>
      </c>
      <c r="V7121" s="67">
        <f t="shared" si="818"/>
        <v>0</v>
      </c>
      <c r="X7121"/>
      <c r="Y7121" s="67" t="str">
        <f t="shared" si="812"/>
        <v xml:space="preserve"> </v>
      </c>
      <c r="AB7121" t="s">
        <v>90</v>
      </c>
      <c r="AC7121" s="46">
        <v>5130</v>
      </c>
      <c r="AD7121" s="46">
        <v>72</v>
      </c>
      <c r="AE7121" s="46">
        <v>70.400000000000006</v>
      </c>
      <c r="AF7121" s="46">
        <v>119</v>
      </c>
      <c r="AH7121" s="70" t="str">
        <f t="shared" si="815"/>
        <v/>
      </c>
      <c r="AI7121" s="70" t="str">
        <f t="shared" si="816"/>
        <v/>
      </c>
      <c r="AJ7121" s="70" t="str">
        <f t="shared" si="817"/>
        <v>X</v>
      </c>
      <c r="AK7121" s="70" t="str" cm="1">
        <f t="array" ref="AK7121">_xlfn.IFS(AH7121&lt;&gt;"","1",AI7121&lt;&gt;"","2",AJ7121&lt;&gt;"","3")</f>
        <v>3</v>
      </c>
    </row>
    <row r="7122" spans="1:37" x14ac:dyDescent="0.25">
      <c r="A7122" t="s">
        <v>338</v>
      </c>
      <c r="B7122" t="s">
        <v>582</v>
      </c>
      <c r="C7122" s="67" t="str">
        <f t="shared" si="813"/>
        <v>Katelyn Rau</v>
      </c>
      <c r="D7122" s="71" t="str" cm="1">
        <f t="array" ref="D7122">_xlfn.IFS(AK7122="1",CONCATENATE(C7122,"Regional"),AK7122="2",CONCATENATE(C7122,"Sectional"),AK7122="3",CONCATENATE(C7122,COUNTIF($C$1:C7122,C7122)))</f>
        <v>Katelyn Rau7</v>
      </c>
      <c r="E7122" s="66">
        <v>45190.333333333336</v>
      </c>
      <c r="F7122" t="s">
        <v>2418</v>
      </c>
      <c r="G7122" s="46">
        <v>46</v>
      </c>
      <c r="H7122" s="46">
        <v>115</v>
      </c>
      <c r="I7122" s="46">
        <v>36</v>
      </c>
      <c r="J7122" t="s">
        <v>126</v>
      </c>
      <c r="K7122" t="s">
        <v>90</v>
      </c>
      <c r="L7122" s="46">
        <v>5130</v>
      </c>
      <c r="M7122" s="46">
        <v>72</v>
      </c>
      <c r="N7122" s="46">
        <v>70.400000000000006</v>
      </c>
      <c r="O7122" s="46">
        <v>119</v>
      </c>
      <c r="P7122" s="46">
        <f t="shared" si="814"/>
        <v>2</v>
      </c>
      <c r="R7122" s="67" t="s">
        <v>2857</v>
      </c>
      <c r="S7122" s="67">
        <f>COUNTIF(Y$2:$Y$100,R7122)</f>
        <v>0</v>
      </c>
      <c r="V7122" s="67">
        <f t="shared" si="818"/>
        <v>0</v>
      </c>
      <c r="X7122"/>
      <c r="Y7122" s="67" t="str">
        <f t="shared" si="812"/>
        <v xml:space="preserve"> </v>
      </c>
      <c r="AB7122" t="s">
        <v>90</v>
      </c>
      <c r="AC7122" s="46">
        <v>5130</v>
      </c>
      <c r="AD7122" s="46">
        <v>72</v>
      </c>
      <c r="AE7122" s="46">
        <v>70.400000000000006</v>
      </c>
      <c r="AF7122" s="46">
        <v>119</v>
      </c>
      <c r="AH7122" s="70" t="str">
        <f t="shared" si="815"/>
        <v/>
      </c>
      <c r="AI7122" s="70" t="str">
        <f t="shared" si="816"/>
        <v/>
      </c>
      <c r="AJ7122" s="70" t="str">
        <f t="shared" si="817"/>
        <v>X</v>
      </c>
      <c r="AK7122" s="70" t="str" cm="1">
        <f t="array" ref="AK7122">_xlfn.IFS(AH7122&lt;&gt;"","1",AI7122&lt;&gt;"","2",AJ7122&lt;&gt;"","3")</f>
        <v>3</v>
      </c>
    </row>
    <row r="7123" spans="1:37" x14ac:dyDescent="0.25">
      <c r="A7123" t="s">
        <v>671</v>
      </c>
      <c r="B7123" t="s">
        <v>371</v>
      </c>
      <c r="C7123" s="67" t="str">
        <f t="shared" si="813"/>
        <v>Abby Kaminski</v>
      </c>
      <c r="D7123" s="71" t="str" cm="1">
        <f t="array" ref="D7123">_xlfn.IFS(AK7123="1",CONCATENATE(C7123,"Regional"),AK7123="2",CONCATENATE(C7123,"Sectional"),AK7123="3",CONCATENATE(C7123,COUNTIF($C$1:C7123,C7123)))</f>
        <v>Abby Kaminski10</v>
      </c>
      <c r="E7123" s="66">
        <v>45190.333333333336</v>
      </c>
      <c r="F7123" t="s">
        <v>2418</v>
      </c>
      <c r="G7123" s="46">
        <v>46</v>
      </c>
      <c r="H7123" s="46">
        <v>115</v>
      </c>
      <c r="I7123" s="46">
        <v>36</v>
      </c>
      <c r="J7123" t="s">
        <v>126</v>
      </c>
      <c r="K7123" t="s">
        <v>90</v>
      </c>
      <c r="L7123" s="46">
        <v>5130</v>
      </c>
      <c r="M7123" s="46">
        <v>72</v>
      </c>
      <c r="N7123" s="46">
        <v>70.400000000000006</v>
      </c>
      <c r="O7123" s="46">
        <v>119</v>
      </c>
      <c r="P7123" s="46">
        <f t="shared" si="814"/>
        <v>2</v>
      </c>
      <c r="R7123" s="67" t="s">
        <v>1288</v>
      </c>
      <c r="S7123" s="67">
        <f>COUNTIF(Y$2:$Y$100,R7123)</f>
        <v>0</v>
      </c>
      <c r="V7123" s="67">
        <f t="shared" si="818"/>
        <v>0</v>
      </c>
      <c r="X7123"/>
      <c r="Y7123" s="67" t="str">
        <f t="shared" si="812"/>
        <v xml:space="preserve"> </v>
      </c>
      <c r="AB7123" t="s">
        <v>90</v>
      </c>
      <c r="AC7123" s="46">
        <v>5130</v>
      </c>
      <c r="AD7123" s="46">
        <v>72</v>
      </c>
      <c r="AE7123" s="46">
        <v>70.400000000000006</v>
      </c>
      <c r="AF7123" s="46">
        <v>119</v>
      </c>
      <c r="AH7123" s="70" t="str">
        <f t="shared" si="815"/>
        <v/>
      </c>
      <c r="AI7123" s="70" t="str">
        <f t="shared" si="816"/>
        <v/>
      </c>
      <c r="AJ7123" s="70" t="str">
        <f t="shared" si="817"/>
        <v>X</v>
      </c>
      <c r="AK7123" s="70" t="str" cm="1">
        <f t="array" ref="AK7123">_xlfn.IFS(AH7123&lt;&gt;"","1",AI7123&lt;&gt;"","2",AJ7123&lt;&gt;"","3")</f>
        <v>3</v>
      </c>
    </row>
    <row r="7124" spans="1:37" x14ac:dyDescent="0.25">
      <c r="A7124" t="s">
        <v>1845</v>
      </c>
      <c r="B7124" t="s">
        <v>840</v>
      </c>
      <c r="C7124" s="67" t="str">
        <f t="shared" si="813"/>
        <v>Charlotte Rodenkirch</v>
      </c>
      <c r="D7124" s="71" t="str" cm="1">
        <f t="array" ref="D7124">_xlfn.IFS(AK7124="1",CONCATENATE(C7124,"Regional"),AK7124="2",CONCATENATE(C7124,"Sectional"),AK7124="3",CONCATENATE(C7124,COUNTIF($C$1:C7124,C7124)))</f>
        <v>Charlotte Rodenkirch5</v>
      </c>
      <c r="E7124" s="66">
        <v>45190.333333333336</v>
      </c>
      <c r="F7124" t="s">
        <v>2418</v>
      </c>
      <c r="G7124" s="46">
        <v>46</v>
      </c>
      <c r="H7124" s="46">
        <v>121</v>
      </c>
      <c r="I7124" s="46">
        <v>38</v>
      </c>
      <c r="J7124" t="s">
        <v>126</v>
      </c>
      <c r="K7124" t="s">
        <v>90</v>
      </c>
      <c r="L7124" s="46">
        <v>5130</v>
      </c>
      <c r="M7124" s="46">
        <v>72</v>
      </c>
      <c r="N7124" s="46">
        <v>70.400000000000006</v>
      </c>
      <c r="O7124" s="46">
        <v>119</v>
      </c>
      <c r="P7124" s="46">
        <f t="shared" si="814"/>
        <v>2</v>
      </c>
      <c r="R7124" s="67" t="s">
        <v>2852</v>
      </c>
      <c r="S7124" s="67">
        <f>COUNTIF(Y$2:$Y$100,R7124)</f>
        <v>0</v>
      </c>
      <c r="V7124" s="67">
        <f t="shared" si="818"/>
        <v>0</v>
      </c>
      <c r="X7124"/>
      <c r="Y7124" s="67" t="str">
        <f t="shared" si="812"/>
        <v xml:space="preserve"> </v>
      </c>
      <c r="AB7124" t="s">
        <v>90</v>
      </c>
      <c r="AC7124" s="46">
        <v>5130</v>
      </c>
      <c r="AD7124" s="46">
        <v>72</v>
      </c>
      <c r="AE7124" s="46">
        <v>70.400000000000006</v>
      </c>
      <c r="AF7124" s="46">
        <v>119</v>
      </c>
      <c r="AH7124" s="70" t="str">
        <f t="shared" si="815"/>
        <v/>
      </c>
      <c r="AI7124" s="70" t="str">
        <f t="shared" si="816"/>
        <v/>
      </c>
      <c r="AJ7124" s="70" t="str">
        <f t="shared" si="817"/>
        <v>X</v>
      </c>
      <c r="AK7124" s="70" t="str" cm="1">
        <f t="array" ref="AK7124">_xlfn.IFS(AH7124&lt;&gt;"","1",AI7124&lt;&gt;"","2",AJ7124&lt;&gt;"","3")</f>
        <v>3</v>
      </c>
    </row>
    <row r="7125" spans="1:37" x14ac:dyDescent="0.25">
      <c r="A7125" t="s">
        <v>378</v>
      </c>
      <c r="B7125" t="s">
        <v>876</v>
      </c>
      <c r="C7125" s="67" t="str">
        <f t="shared" si="813"/>
        <v>Jaelyn Welch</v>
      </c>
      <c r="D7125" s="71" t="str" cm="1">
        <f t="array" ref="D7125">_xlfn.IFS(AK7125="1",CONCATENATE(C7125,"Regional"),AK7125="2",CONCATENATE(C7125,"Sectional"),AK7125="3",CONCATENATE(C7125,COUNTIF($C$1:C7125,C7125)))</f>
        <v>Jaelyn Welch7</v>
      </c>
      <c r="E7125" s="66">
        <v>45190.333333333336</v>
      </c>
      <c r="F7125" t="s">
        <v>2418</v>
      </c>
      <c r="G7125" s="46">
        <v>46</v>
      </c>
      <c r="H7125" s="46">
        <v>123</v>
      </c>
      <c r="I7125" s="46">
        <v>39</v>
      </c>
      <c r="J7125" t="s">
        <v>126</v>
      </c>
      <c r="K7125" t="s">
        <v>90</v>
      </c>
      <c r="L7125" s="46">
        <v>5130</v>
      </c>
      <c r="M7125" s="46">
        <v>72</v>
      </c>
      <c r="N7125" s="46">
        <v>70.400000000000006</v>
      </c>
      <c r="O7125" s="46">
        <v>119</v>
      </c>
      <c r="P7125" s="46">
        <f t="shared" si="814"/>
        <v>2</v>
      </c>
      <c r="R7125" s="67" t="s">
        <v>2848</v>
      </c>
      <c r="S7125" s="67">
        <f>COUNTIF(Y$2:$Y$100,R7125)</f>
        <v>0</v>
      </c>
      <c r="V7125" s="67">
        <f t="shared" si="818"/>
        <v>0</v>
      </c>
      <c r="X7125"/>
      <c r="Y7125" s="67" t="str">
        <f t="shared" si="812"/>
        <v xml:space="preserve"> </v>
      </c>
      <c r="AB7125" t="s">
        <v>90</v>
      </c>
      <c r="AC7125" s="46">
        <v>5130</v>
      </c>
      <c r="AD7125" s="46">
        <v>72</v>
      </c>
      <c r="AE7125" s="46">
        <v>70.400000000000006</v>
      </c>
      <c r="AF7125" s="46">
        <v>119</v>
      </c>
      <c r="AH7125" s="70" t="str">
        <f t="shared" si="815"/>
        <v/>
      </c>
      <c r="AI7125" s="70" t="str">
        <f t="shared" si="816"/>
        <v/>
      </c>
      <c r="AJ7125" s="70" t="str">
        <f t="shared" si="817"/>
        <v>X</v>
      </c>
      <c r="AK7125" s="70" t="str" cm="1">
        <f t="array" ref="AK7125">_xlfn.IFS(AH7125&lt;&gt;"","1",AI7125&lt;&gt;"","2",AJ7125&lt;&gt;"","3")</f>
        <v>3</v>
      </c>
    </row>
    <row r="7126" spans="1:37" x14ac:dyDescent="0.25">
      <c r="A7126" t="s">
        <v>1815</v>
      </c>
      <c r="B7126" t="s">
        <v>414</v>
      </c>
      <c r="C7126" s="67" t="str">
        <f t="shared" si="813"/>
        <v>Megan Bouplon</v>
      </c>
      <c r="D7126" s="71" t="str" cm="1">
        <f t="array" ref="D7126">_xlfn.IFS(AK7126="1",CONCATENATE(C7126,"Regional"),AK7126="2",CONCATENATE(C7126,"Sectional"),AK7126="3",CONCATENATE(C7126,COUNTIF($C$1:C7126,C7126)))</f>
        <v>Megan Bouplon9</v>
      </c>
      <c r="E7126" s="66">
        <v>45190.333333333336</v>
      </c>
      <c r="F7126" t="s">
        <v>2418</v>
      </c>
      <c r="G7126" s="46">
        <v>46</v>
      </c>
      <c r="H7126" s="46">
        <v>123</v>
      </c>
      <c r="I7126" s="46">
        <v>39</v>
      </c>
      <c r="J7126" t="s">
        <v>126</v>
      </c>
      <c r="K7126" t="s">
        <v>90</v>
      </c>
      <c r="L7126" s="46">
        <v>5130</v>
      </c>
      <c r="M7126" s="46">
        <v>72</v>
      </c>
      <c r="N7126" s="46">
        <v>70.400000000000006</v>
      </c>
      <c r="O7126" s="46">
        <v>119</v>
      </c>
      <c r="P7126" s="46">
        <f t="shared" si="814"/>
        <v>2</v>
      </c>
      <c r="R7126" s="67" t="s">
        <v>2816</v>
      </c>
      <c r="S7126" s="67">
        <f>COUNTIF(Y$2:$Y$100,R7126)</f>
        <v>0</v>
      </c>
      <c r="V7126" s="67">
        <f t="shared" si="818"/>
        <v>0</v>
      </c>
      <c r="X7126"/>
      <c r="Y7126" s="67" t="str">
        <f t="shared" si="812"/>
        <v xml:space="preserve"> </v>
      </c>
      <c r="AB7126" t="s">
        <v>90</v>
      </c>
      <c r="AC7126" s="46">
        <v>5130</v>
      </c>
      <c r="AD7126" s="46">
        <v>72</v>
      </c>
      <c r="AE7126" s="46">
        <v>70.400000000000006</v>
      </c>
      <c r="AF7126" s="46">
        <v>119</v>
      </c>
      <c r="AH7126" s="70" t="str">
        <f t="shared" si="815"/>
        <v/>
      </c>
      <c r="AI7126" s="70" t="str">
        <f t="shared" si="816"/>
        <v/>
      </c>
      <c r="AJ7126" s="70" t="str">
        <f t="shared" si="817"/>
        <v>X</v>
      </c>
      <c r="AK7126" s="70" t="str" cm="1">
        <f t="array" ref="AK7126">_xlfn.IFS(AH7126&lt;&gt;"","1",AI7126&lt;&gt;"","2",AJ7126&lt;&gt;"","3")</f>
        <v>3</v>
      </c>
    </row>
    <row r="7127" spans="1:37" x14ac:dyDescent="0.25">
      <c r="A7127" t="s">
        <v>3428</v>
      </c>
      <c r="B7127" t="s">
        <v>528</v>
      </c>
      <c r="C7127" s="67" t="str">
        <f t="shared" si="813"/>
        <v>Kate Lange</v>
      </c>
      <c r="D7127" s="71" t="str" cm="1">
        <f t="array" ref="D7127">_xlfn.IFS(AK7127="1",CONCATENATE(C7127,"Regional"),AK7127="2",CONCATENATE(C7127,"Sectional"),AK7127="3",CONCATENATE(C7127,COUNTIF($C$1:C7127,C7127)))</f>
        <v>Kate Lange5</v>
      </c>
      <c r="E7127" s="66">
        <v>45190.333333333336</v>
      </c>
      <c r="F7127" t="s">
        <v>2418</v>
      </c>
      <c r="G7127" s="46">
        <v>46</v>
      </c>
      <c r="H7127" s="46">
        <v>124</v>
      </c>
      <c r="I7127" s="46">
        <v>41</v>
      </c>
      <c r="J7127" t="s">
        <v>126</v>
      </c>
      <c r="K7127" t="s">
        <v>90</v>
      </c>
      <c r="L7127" s="46">
        <v>5130</v>
      </c>
      <c r="M7127" s="46">
        <v>72</v>
      </c>
      <c r="N7127" s="46">
        <v>70.400000000000006</v>
      </c>
      <c r="O7127" s="46">
        <v>119</v>
      </c>
      <c r="P7127" s="46">
        <f t="shared" si="814"/>
        <v>2</v>
      </c>
      <c r="R7127" s="67" t="s">
        <v>3620</v>
      </c>
      <c r="S7127" s="67">
        <f>COUNTIF(Y$2:$Y$100,R7127)</f>
        <v>0</v>
      </c>
      <c r="V7127" s="67">
        <f t="shared" si="818"/>
        <v>0</v>
      </c>
      <c r="X7127"/>
      <c r="Y7127" s="67" t="str">
        <f t="shared" si="812"/>
        <v xml:space="preserve"> </v>
      </c>
      <c r="AB7127" t="s">
        <v>90</v>
      </c>
      <c r="AC7127" s="46">
        <v>5130</v>
      </c>
      <c r="AD7127" s="46">
        <v>72</v>
      </c>
      <c r="AE7127" s="46">
        <v>70.400000000000006</v>
      </c>
      <c r="AF7127" s="46">
        <v>119</v>
      </c>
      <c r="AH7127" s="70" t="str">
        <f t="shared" si="815"/>
        <v/>
      </c>
      <c r="AI7127" s="70" t="str">
        <f t="shared" si="816"/>
        <v/>
      </c>
      <c r="AJ7127" s="70" t="str">
        <f t="shared" si="817"/>
        <v>X</v>
      </c>
      <c r="AK7127" s="70" t="str" cm="1">
        <f t="array" ref="AK7127">_xlfn.IFS(AH7127&lt;&gt;"","1",AI7127&lt;&gt;"","2",AJ7127&lt;&gt;"","3")</f>
        <v>3</v>
      </c>
    </row>
    <row r="7128" spans="1:37" x14ac:dyDescent="0.25">
      <c r="A7128" t="s">
        <v>325</v>
      </c>
      <c r="B7128" t="s">
        <v>353</v>
      </c>
      <c r="C7128" s="67" t="str">
        <f t="shared" si="813"/>
        <v>Olivia Norton</v>
      </c>
      <c r="D7128" s="71" t="str" cm="1">
        <f t="array" ref="D7128">_xlfn.IFS(AK7128="1",CONCATENATE(C7128,"Regional"),AK7128="2",CONCATENATE(C7128,"Sectional"),AK7128="3",CONCATENATE(C7128,COUNTIF($C$1:C7128,C7128)))</f>
        <v>Olivia Norton8</v>
      </c>
      <c r="E7128" s="66">
        <v>45190.333333333336</v>
      </c>
      <c r="F7128" t="s">
        <v>2418</v>
      </c>
      <c r="G7128" s="46">
        <v>46</v>
      </c>
      <c r="H7128" s="46">
        <v>129</v>
      </c>
      <c r="I7128" s="46">
        <v>42</v>
      </c>
      <c r="J7128" t="s">
        <v>126</v>
      </c>
      <c r="K7128" t="s">
        <v>90</v>
      </c>
      <c r="L7128" s="46">
        <v>5130</v>
      </c>
      <c r="M7128" s="46">
        <v>72</v>
      </c>
      <c r="N7128" s="46">
        <v>70.400000000000006</v>
      </c>
      <c r="O7128" s="46">
        <v>119</v>
      </c>
      <c r="P7128" s="46">
        <f t="shared" si="814"/>
        <v>2</v>
      </c>
      <c r="R7128" s="67" t="s">
        <v>2850</v>
      </c>
      <c r="S7128" s="67">
        <f>COUNTIF(Y$2:$Y$100,R7128)</f>
        <v>0</v>
      </c>
      <c r="V7128" s="67">
        <f t="shared" si="818"/>
        <v>0</v>
      </c>
      <c r="X7128"/>
      <c r="Y7128" s="67" t="str">
        <f t="shared" si="812"/>
        <v xml:space="preserve"> </v>
      </c>
      <c r="AB7128" t="s">
        <v>90</v>
      </c>
      <c r="AC7128" s="46">
        <v>5130</v>
      </c>
      <c r="AD7128" s="46">
        <v>72</v>
      </c>
      <c r="AE7128" s="46">
        <v>70.400000000000006</v>
      </c>
      <c r="AF7128" s="46">
        <v>119</v>
      </c>
      <c r="AH7128" s="70" t="str">
        <f t="shared" si="815"/>
        <v/>
      </c>
      <c r="AI7128" s="70" t="str">
        <f t="shared" si="816"/>
        <v/>
      </c>
      <c r="AJ7128" s="70" t="str">
        <f t="shared" si="817"/>
        <v>X</v>
      </c>
      <c r="AK7128" s="70" t="str" cm="1">
        <f t="array" ref="AK7128">_xlfn.IFS(AH7128&lt;&gt;"","1",AI7128&lt;&gt;"","2",AJ7128&lt;&gt;"","3")</f>
        <v>3</v>
      </c>
    </row>
    <row r="7129" spans="1:37" x14ac:dyDescent="0.25">
      <c r="A7129" t="s">
        <v>1847</v>
      </c>
      <c r="B7129" t="s">
        <v>1848</v>
      </c>
      <c r="C7129" s="67" t="str">
        <f t="shared" si="813"/>
        <v>Kira Jennings</v>
      </c>
      <c r="D7129" s="71" t="str" cm="1">
        <f t="array" ref="D7129">_xlfn.IFS(AK7129="1",CONCATENATE(C7129,"Regional"),AK7129="2",CONCATENATE(C7129,"Sectional"),AK7129="3",CONCATENATE(C7129,COUNTIF($C$1:C7129,C7129)))</f>
        <v>Kira Jennings8</v>
      </c>
      <c r="E7129" s="66">
        <v>45190.333333333336</v>
      </c>
      <c r="F7129" t="s">
        <v>2418</v>
      </c>
      <c r="G7129" s="46">
        <v>46</v>
      </c>
      <c r="H7129" s="46">
        <v>134</v>
      </c>
      <c r="I7129" s="46">
        <v>43</v>
      </c>
      <c r="J7129" t="s">
        <v>126</v>
      </c>
      <c r="K7129" t="s">
        <v>90</v>
      </c>
      <c r="L7129" s="46">
        <v>5130</v>
      </c>
      <c r="M7129" s="46">
        <v>72</v>
      </c>
      <c r="N7129" s="46">
        <v>70.400000000000006</v>
      </c>
      <c r="O7129" s="46">
        <v>119</v>
      </c>
      <c r="P7129" s="46">
        <f t="shared" si="814"/>
        <v>2</v>
      </c>
      <c r="R7129" s="67" t="s">
        <v>2855</v>
      </c>
      <c r="S7129" s="67">
        <f>COUNTIF(Y$2:$Y$100,R7129)</f>
        <v>0</v>
      </c>
      <c r="V7129" s="67">
        <f t="shared" si="818"/>
        <v>0</v>
      </c>
      <c r="X7129"/>
      <c r="Y7129" s="67" t="str">
        <f t="shared" si="812"/>
        <v xml:space="preserve"> </v>
      </c>
      <c r="AB7129" t="s">
        <v>90</v>
      </c>
      <c r="AC7129" s="46">
        <v>5130</v>
      </c>
      <c r="AD7129" s="46">
        <v>72</v>
      </c>
      <c r="AE7129" s="46">
        <v>70.400000000000006</v>
      </c>
      <c r="AF7129" s="46">
        <v>119</v>
      </c>
      <c r="AH7129" s="70" t="str">
        <f t="shared" si="815"/>
        <v/>
      </c>
      <c r="AI7129" s="70" t="str">
        <f t="shared" si="816"/>
        <v/>
      </c>
      <c r="AJ7129" s="70" t="str">
        <f t="shared" si="817"/>
        <v>X</v>
      </c>
      <c r="AK7129" s="70" t="str" cm="1">
        <f t="array" ref="AK7129">_xlfn.IFS(AH7129&lt;&gt;"","1",AI7129&lt;&gt;"","2",AJ7129&lt;&gt;"","3")</f>
        <v>3</v>
      </c>
    </row>
    <row r="7130" spans="1:37" x14ac:dyDescent="0.25">
      <c r="A7130" t="s">
        <v>3460</v>
      </c>
      <c r="B7130" t="s">
        <v>1953</v>
      </c>
      <c r="C7130" s="67" t="str">
        <f t="shared" si="813"/>
        <v>Domenica Kiesch</v>
      </c>
      <c r="D7130" s="71" t="str" cm="1">
        <f t="array" ref="D7130">_xlfn.IFS(AK7130="1",CONCATENATE(C7130,"Regional"),AK7130="2",CONCATENATE(C7130,"Sectional"),AK7130="3",CONCATENATE(C7130,COUNTIF($C$1:C7130,C7130)))</f>
        <v>Domenica Kiesch1</v>
      </c>
      <c r="E7130" s="66">
        <v>45190.333333333336</v>
      </c>
      <c r="F7130" t="s">
        <v>2418</v>
      </c>
      <c r="G7130" s="46">
        <v>46</v>
      </c>
      <c r="H7130" s="46">
        <v>135</v>
      </c>
      <c r="I7130" s="46">
        <v>44</v>
      </c>
      <c r="J7130" t="s">
        <v>126</v>
      </c>
      <c r="K7130" t="s">
        <v>90</v>
      </c>
      <c r="L7130" s="46">
        <v>5130</v>
      </c>
      <c r="M7130" s="46">
        <v>72</v>
      </c>
      <c r="N7130" s="46">
        <v>70.400000000000006</v>
      </c>
      <c r="O7130" s="46">
        <v>119</v>
      </c>
      <c r="P7130" s="46">
        <f t="shared" si="814"/>
        <v>2</v>
      </c>
      <c r="R7130" s="67" t="s">
        <v>3687</v>
      </c>
      <c r="S7130" s="67">
        <f>COUNTIF(Y$2:$Y$100,R7130)</f>
        <v>0</v>
      </c>
      <c r="V7130" s="67">
        <f t="shared" si="818"/>
        <v>0</v>
      </c>
      <c r="X7130"/>
      <c r="Y7130" s="67" t="str">
        <f t="shared" si="812"/>
        <v xml:space="preserve"> </v>
      </c>
      <c r="AB7130" t="s">
        <v>90</v>
      </c>
      <c r="AC7130" s="46">
        <v>5130</v>
      </c>
      <c r="AD7130" s="46">
        <v>72</v>
      </c>
      <c r="AE7130" s="46">
        <v>70.400000000000006</v>
      </c>
      <c r="AF7130" s="46">
        <v>119</v>
      </c>
      <c r="AH7130" s="70" t="str">
        <f t="shared" si="815"/>
        <v/>
      </c>
      <c r="AI7130" s="70" t="str">
        <f t="shared" si="816"/>
        <v/>
      </c>
      <c r="AJ7130" s="70" t="str">
        <f t="shared" si="817"/>
        <v>X</v>
      </c>
      <c r="AK7130" s="70" t="str" cm="1">
        <f t="array" ref="AK7130">_xlfn.IFS(AH7130&lt;&gt;"","1",AI7130&lt;&gt;"","2",AJ7130&lt;&gt;"","3")</f>
        <v>3</v>
      </c>
    </row>
    <row r="7131" spans="1:37" x14ac:dyDescent="0.25">
      <c r="A7131" t="s">
        <v>1954</v>
      </c>
      <c r="B7131" t="s">
        <v>452</v>
      </c>
      <c r="C7131" s="67" t="str">
        <f t="shared" si="813"/>
        <v>Sophia Geenen</v>
      </c>
      <c r="D7131" s="71" t="str" cm="1">
        <f t="array" ref="D7131">_xlfn.IFS(AK7131="1",CONCATENATE(C7131,"Regional"),AK7131="2",CONCATENATE(C7131,"Sectional"),AK7131="3",CONCATENATE(C7131,COUNTIF($C$1:C7131,C7131)))</f>
        <v>Sophia Geenen2</v>
      </c>
      <c r="E7131" s="66">
        <v>45190.333333333336</v>
      </c>
      <c r="F7131" t="s">
        <v>2418</v>
      </c>
      <c r="G7131" s="46">
        <v>46</v>
      </c>
      <c r="H7131" s="46">
        <v>137</v>
      </c>
      <c r="I7131" s="46">
        <v>45</v>
      </c>
      <c r="J7131" t="s">
        <v>126</v>
      </c>
      <c r="K7131" t="s">
        <v>90</v>
      </c>
      <c r="L7131" s="46">
        <v>5130</v>
      </c>
      <c r="M7131" s="46">
        <v>72</v>
      </c>
      <c r="N7131" s="46">
        <v>70.400000000000006</v>
      </c>
      <c r="O7131" s="46">
        <v>119</v>
      </c>
      <c r="P7131" s="46">
        <f t="shared" si="814"/>
        <v>2</v>
      </c>
      <c r="R7131" s="67" t="s">
        <v>2971</v>
      </c>
      <c r="S7131" s="67">
        <f>COUNTIF(Y$2:$Y$100,R7131)</f>
        <v>0</v>
      </c>
      <c r="V7131" s="67">
        <f t="shared" si="818"/>
        <v>0</v>
      </c>
      <c r="X7131"/>
      <c r="Y7131" s="67" t="str">
        <f t="shared" si="812"/>
        <v xml:space="preserve"> </v>
      </c>
      <c r="AB7131" t="s">
        <v>90</v>
      </c>
      <c r="AC7131" s="46">
        <v>5130</v>
      </c>
      <c r="AD7131" s="46">
        <v>72</v>
      </c>
      <c r="AE7131" s="46">
        <v>70.400000000000006</v>
      </c>
      <c r="AF7131" s="46">
        <v>119</v>
      </c>
      <c r="AH7131" s="70" t="str">
        <f t="shared" si="815"/>
        <v/>
      </c>
      <c r="AI7131" s="70" t="str">
        <f t="shared" si="816"/>
        <v/>
      </c>
      <c r="AJ7131" s="70" t="str">
        <f t="shared" si="817"/>
        <v>X</v>
      </c>
      <c r="AK7131" s="70" t="str" cm="1">
        <f t="array" ref="AK7131">_xlfn.IFS(AH7131&lt;&gt;"","1",AI7131&lt;&gt;"","2",AJ7131&lt;&gt;"","3")</f>
        <v>3</v>
      </c>
    </row>
    <row r="7132" spans="1:37" x14ac:dyDescent="0.25">
      <c r="A7132" t="s">
        <v>3434</v>
      </c>
      <c r="B7132" t="s">
        <v>209</v>
      </c>
      <c r="C7132" s="67" t="str">
        <f t="shared" si="813"/>
        <v>Kaitlyn Baumbach</v>
      </c>
      <c r="D7132" s="71" t="str" cm="1">
        <f t="array" ref="D7132">_xlfn.IFS(AK7132="1",CONCATENATE(C7132,"Regional"),AK7132="2",CONCATENATE(C7132,"Sectional"),AK7132="3",CONCATENATE(C7132,COUNTIF($C$1:C7132,C7132)))</f>
        <v>Kaitlyn Baumbach5</v>
      </c>
      <c r="E7132" s="66">
        <v>45190.333333333336</v>
      </c>
      <c r="F7132" t="s">
        <v>2418</v>
      </c>
      <c r="G7132" s="46">
        <v>46</v>
      </c>
      <c r="H7132" s="46">
        <v>142</v>
      </c>
      <c r="I7132" s="46">
        <v>46</v>
      </c>
      <c r="J7132" t="s">
        <v>126</v>
      </c>
      <c r="K7132" t="s">
        <v>90</v>
      </c>
      <c r="L7132" s="46">
        <v>5130</v>
      </c>
      <c r="M7132" s="46">
        <v>72</v>
      </c>
      <c r="N7132" s="46">
        <v>70.400000000000006</v>
      </c>
      <c r="O7132" s="46">
        <v>119</v>
      </c>
      <c r="P7132" s="46">
        <f t="shared" si="814"/>
        <v>2</v>
      </c>
      <c r="R7132" s="67" t="s">
        <v>3630</v>
      </c>
      <c r="S7132" s="67">
        <f>COUNTIF(Y$2:$Y$100,R7132)</f>
        <v>0</v>
      </c>
      <c r="V7132" s="67">
        <f t="shared" si="818"/>
        <v>0</v>
      </c>
      <c r="X7132"/>
      <c r="Y7132" s="67" t="str">
        <f t="shared" si="812"/>
        <v xml:space="preserve"> </v>
      </c>
      <c r="AB7132" t="s">
        <v>90</v>
      </c>
      <c r="AC7132" s="46">
        <v>5130</v>
      </c>
      <c r="AD7132" s="46">
        <v>72</v>
      </c>
      <c r="AE7132" s="46">
        <v>70.400000000000006</v>
      </c>
      <c r="AF7132" s="46">
        <v>119</v>
      </c>
      <c r="AH7132" s="70" t="str">
        <f t="shared" si="815"/>
        <v/>
      </c>
      <c r="AI7132" s="70" t="str">
        <f t="shared" si="816"/>
        <v/>
      </c>
      <c r="AJ7132" s="70" t="str">
        <f t="shared" si="817"/>
        <v>X</v>
      </c>
      <c r="AK7132" s="70" t="str" cm="1">
        <f t="array" ref="AK7132">_xlfn.IFS(AH7132&lt;&gt;"","1",AI7132&lt;&gt;"","2",AJ7132&lt;&gt;"","3")</f>
        <v>3</v>
      </c>
    </row>
    <row r="7133" spans="1:37" x14ac:dyDescent="0.25">
      <c r="A7133" t="s">
        <v>708</v>
      </c>
      <c r="B7133" t="s">
        <v>709</v>
      </c>
      <c r="C7133" s="67" t="str">
        <f t="shared" si="813"/>
        <v>McKenna Zignego</v>
      </c>
      <c r="D7133" s="71" t="str" cm="1">
        <f t="array" ref="D7133">_xlfn.IFS(AK7133="1",CONCATENATE(C7133,"Regional"),AK7133="2",CONCATENATE(C7133,"Sectional"),AK7133="3",CONCATENATE(C7133,COUNTIF($C$1:C7133,C7133)))</f>
        <v>McKenna Zignego12</v>
      </c>
      <c r="E7133" s="66">
        <v>45190.333333333336</v>
      </c>
      <c r="F7133" t="s">
        <v>2423</v>
      </c>
      <c r="G7133" s="46">
        <v>40</v>
      </c>
      <c r="H7133" s="46">
        <v>79</v>
      </c>
      <c r="I7133" s="46">
        <v>1</v>
      </c>
      <c r="J7133" t="s">
        <v>890</v>
      </c>
      <c r="K7133" t="s">
        <v>90</v>
      </c>
      <c r="L7133" s="46">
        <v>4762</v>
      </c>
      <c r="M7133" s="46">
        <v>71</v>
      </c>
      <c r="N7133" s="46">
        <v>68.099999999999994</v>
      </c>
      <c r="O7133" s="46">
        <v>111</v>
      </c>
      <c r="P7133" s="46">
        <f t="shared" si="814"/>
        <v>2</v>
      </c>
      <c r="R7133" s="67" t="s">
        <v>1309</v>
      </c>
      <c r="S7133" s="67">
        <f>COUNTIF(Y$2:$Y$100,R7133)</f>
        <v>0</v>
      </c>
      <c r="V7133" s="67">
        <f t="shared" si="818"/>
        <v>0</v>
      </c>
      <c r="X7133"/>
      <c r="Y7133" s="67" t="str">
        <f t="shared" si="812"/>
        <v xml:space="preserve"> </v>
      </c>
      <c r="AB7133" t="s">
        <v>90</v>
      </c>
      <c r="AC7133" s="46">
        <v>4762</v>
      </c>
      <c r="AD7133" s="46">
        <v>71</v>
      </c>
      <c r="AE7133" s="46">
        <v>68.099999999999994</v>
      </c>
      <c r="AF7133" s="46">
        <v>111</v>
      </c>
      <c r="AH7133" s="70" t="str">
        <f t="shared" si="815"/>
        <v/>
      </c>
      <c r="AI7133" s="70" t="str">
        <f t="shared" si="816"/>
        <v/>
      </c>
      <c r="AJ7133" s="70" t="str">
        <f t="shared" si="817"/>
        <v>X</v>
      </c>
      <c r="AK7133" s="70" t="str" cm="1">
        <f t="array" ref="AK7133">_xlfn.IFS(AH7133&lt;&gt;"","1",AI7133&lt;&gt;"","2",AJ7133&lt;&gt;"","3")</f>
        <v>3</v>
      </c>
    </row>
    <row r="7134" spans="1:37" x14ac:dyDescent="0.25">
      <c r="A7134" t="s">
        <v>256</v>
      </c>
      <c r="B7134" t="s">
        <v>353</v>
      </c>
      <c r="C7134" s="67" t="str">
        <f t="shared" si="813"/>
        <v>Olivia Grothaus</v>
      </c>
      <c r="D7134" s="71" t="str" cm="1">
        <f t="array" ref="D7134">_xlfn.IFS(AK7134="1",CONCATENATE(C7134,"Regional"),AK7134="2",CONCATENATE(C7134,"Sectional"),AK7134="3",CONCATENATE(C7134,COUNTIF($C$1:C7134,C7134)))</f>
        <v>Olivia Grothaus12</v>
      </c>
      <c r="E7134" s="66">
        <v>45190.333333333336</v>
      </c>
      <c r="F7134" t="s">
        <v>2423</v>
      </c>
      <c r="G7134" s="46">
        <v>40</v>
      </c>
      <c r="H7134" s="46">
        <v>83</v>
      </c>
      <c r="I7134" s="46">
        <v>2</v>
      </c>
      <c r="J7134" t="s">
        <v>890</v>
      </c>
      <c r="K7134" t="s">
        <v>90</v>
      </c>
      <c r="L7134" s="46">
        <v>4762</v>
      </c>
      <c r="M7134" s="46">
        <v>71</v>
      </c>
      <c r="N7134" s="46">
        <v>68.099999999999994</v>
      </c>
      <c r="O7134" s="46">
        <v>111</v>
      </c>
      <c r="P7134" s="46">
        <f t="shared" si="814"/>
        <v>2</v>
      </c>
      <c r="R7134" s="67" t="s">
        <v>1200</v>
      </c>
      <c r="S7134" s="67">
        <f>COUNTIF(Y$2:$Y$100,R7134)</f>
        <v>0</v>
      </c>
      <c r="V7134" s="67">
        <f t="shared" si="818"/>
        <v>0</v>
      </c>
      <c r="X7134"/>
      <c r="Y7134" s="67" t="str">
        <f t="shared" si="812"/>
        <v xml:space="preserve"> </v>
      </c>
      <c r="AB7134" t="s">
        <v>90</v>
      </c>
      <c r="AC7134" s="46">
        <v>4762</v>
      </c>
      <c r="AD7134" s="46">
        <v>71</v>
      </c>
      <c r="AE7134" s="46">
        <v>68.099999999999994</v>
      </c>
      <c r="AF7134" s="46">
        <v>111</v>
      </c>
      <c r="AH7134" s="70" t="str">
        <f t="shared" si="815"/>
        <v/>
      </c>
      <c r="AI7134" s="70" t="str">
        <f t="shared" si="816"/>
        <v/>
      </c>
      <c r="AJ7134" s="70" t="str">
        <f t="shared" si="817"/>
        <v>X</v>
      </c>
      <c r="AK7134" s="70" t="str" cm="1">
        <f t="array" ref="AK7134">_xlfn.IFS(AH7134&lt;&gt;"","1",AI7134&lt;&gt;"","2",AJ7134&lt;&gt;"","3")</f>
        <v>3</v>
      </c>
    </row>
    <row r="7135" spans="1:37" x14ac:dyDescent="0.25">
      <c r="A7135" t="s">
        <v>521</v>
      </c>
      <c r="B7135" t="s">
        <v>416</v>
      </c>
      <c r="C7135" s="67" t="str">
        <f t="shared" si="813"/>
        <v>Sarah Chaffee</v>
      </c>
      <c r="D7135" s="71" t="str" cm="1">
        <f t="array" ref="D7135">_xlfn.IFS(AK7135="1",CONCATENATE(C7135,"Regional"),AK7135="2",CONCATENATE(C7135,"Sectional"),AK7135="3",CONCATENATE(C7135,COUNTIF($C$1:C7135,C7135)))</f>
        <v>Sarah Chaffee12</v>
      </c>
      <c r="E7135" s="66">
        <v>45190.333333333336</v>
      </c>
      <c r="F7135" t="s">
        <v>2423</v>
      </c>
      <c r="G7135" s="46">
        <v>40</v>
      </c>
      <c r="H7135" s="46">
        <v>84</v>
      </c>
      <c r="I7135" s="46">
        <v>3</v>
      </c>
      <c r="J7135" t="s">
        <v>890</v>
      </c>
      <c r="K7135" t="s">
        <v>90</v>
      </c>
      <c r="L7135" s="46">
        <v>4762</v>
      </c>
      <c r="M7135" s="46">
        <v>71</v>
      </c>
      <c r="N7135" s="46">
        <v>68.099999999999994</v>
      </c>
      <c r="O7135" s="46">
        <v>111</v>
      </c>
      <c r="P7135" s="46">
        <f t="shared" si="814"/>
        <v>2</v>
      </c>
      <c r="R7135" s="67" t="s">
        <v>1198</v>
      </c>
      <c r="S7135" s="67">
        <f>COUNTIF(Y$2:$Y$100,R7135)</f>
        <v>0</v>
      </c>
      <c r="V7135" s="67">
        <f t="shared" si="818"/>
        <v>0</v>
      </c>
      <c r="X7135"/>
      <c r="Y7135" s="67" t="str">
        <f t="shared" si="812"/>
        <v xml:space="preserve"> </v>
      </c>
      <c r="AB7135" t="s">
        <v>90</v>
      </c>
      <c r="AC7135" s="46">
        <v>4762</v>
      </c>
      <c r="AD7135" s="46">
        <v>71</v>
      </c>
      <c r="AE7135" s="46">
        <v>68.099999999999994</v>
      </c>
      <c r="AF7135" s="46">
        <v>111</v>
      </c>
      <c r="AH7135" s="70" t="str">
        <f t="shared" si="815"/>
        <v/>
      </c>
      <c r="AI7135" s="70" t="str">
        <f t="shared" si="816"/>
        <v/>
      </c>
      <c r="AJ7135" s="70" t="str">
        <f t="shared" si="817"/>
        <v>X</v>
      </c>
      <c r="AK7135" s="70" t="str" cm="1">
        <f t="array" ref="AK7135">_xlfn.IFS(AH7135&lt;&gt;"","1",AI7135&lt;&gt;"","2",AJ7135&lt;&gt;"","3")</f>
        <v>3</v>
      </c>
    </row>
    <row r="7136" spans="1:37" x14ac:dyDescent="0.25">
      <c r="A7136" t="s">
        <v>519</v>
      </c>
      <c r="B7136" t="s">
        <v>520</v>
      </c>
      <c r="C7136" s="67" t="str">
        <f t="shared" si="813"/>
        <v>Mahlia McCane</v>
      </c>
      <c r="D7136" s="71" t="str" cm="1">
        <f t="array" ref="D7136">_xlfn.IFS(AK7136="1",CONCATENATE(C7136,"Regional"),AK7136="2",CONCATENATE(C7136,"Sectional"),AK7136="3",CONCATENATE(C7136,COUNTIF($C$1:C7136,C7136)))</f>
        <v>Mahlia McCane12</v>
      </c>
      <c r="E7136" s="66">
        <v>45190.333333333336</v>
      </c>
      <c r="F7136" t="s">
        <v>2423</v>
      </c>
      <c r="G7136" s="46">
        <v>40</v>
      </c>
      <c r="H7136" s="46">
        <v>85</v>
      </c>
      <c r="I7136" s="46">
        <v>4</v>
      </c>
      <c r="J7136" t="s">
        <v>890</v>
      </c>
      <c r="K7136" t="s">
        <v>90</v>
      </c>
      <c r="L7136" s="46">
        <v>4762</v>
      </c>
      <c r="M7136" s="46">
        <v>71</v>
      </c>
      <c r="N7136" s="46">
        <v>68.099999999999994</v>
      </c>
      <c r="O7136" s="46">
        <v>111</v>
      </c>
      <c r="P7136" s="46">
        <f t="shared" si="814"/>
        <v>2</v>
      </c>
      <c r="R7136" s="67" t="s">
        <v>1197</v>
      </c>
      <c r="S7136" s="67">
        <f>COUNTIF(Y$2:$Y$100,R7136)</f>
        <v>0</v>
      </c>
      <c r="V7136" s="67">
        <f t="shared" si="818"/>
        <v>0</v>
      </c>
      <c r="X7136"/>
      <c r="Y7136" s="67" t="str">
        <f t="shared" si="812"/>
        <v xml:space="preserve"> </v>
      </c>
      <c r="AB7136" t="s">
        <v>90</v>
      </c>
      <c r="AC7136" s="46">
        <v>4762</v>
      </c>
      <c r="AD7136" s="46">
        <v>71</v>
      </c>
      <c r="AE7136" s="46">
        <v>68.099999999999994</v>
      </c>
      <c r="AF7136" s="46">
        <v>111</v>
      </c>
      <c r="AH7136" s="70" t="str">
        <f t="shared" si="815"/>
        <v/>
      </c>
      <c r="AI7136" s="70" t="str">
        <f t="shared" si="816"/>
        <v/>
      </c>
      <c r="AJ7136" s="70" t="str">
        <f t="shared" si="817"/>
        <v>X</v>
      </c>
      <c r="AK7136" s="70" t="str" cm="1">
        <f t="array" ref="AK7136">_xlfn.IFS(AH7136&lt;&gt;"","1",AI7136&lt;&gt;"","2",AJ7136&lt;&gt;"","3")</f>
        <v>3</v>
      </c>
    </row>
    <row r="7137" spans="1:37" x14ac:dyDescent="0.25">
      <c r="A7137" t="s">
        <v>710</v>
      </c>
      <c r="B7137" t="s">
        <v>711</v>
      </c>
      <c r="C7137" s="67" t="str">
        <f t="shared" si="813"/>
        <v>Teckla Wahlstrand</v>
      </c>
      <c r="D7137" s="71" t="str" cm="1">
        <f t="array" ref="D7137">_xlfn.IFS(AK7137="1",CONCATENATE(C7137,"Regional"),AK7137="2",CONCATENATE(C7137,"Sectional"),AK7137="3",CONCATENATE(C7137,COUNTIF($C$1:C7137,C7137)))</f>
        <v>Teckla Wahlstrand13</v>
      </c>
      <c r="E7137" s="66">
        <v>45190.333333333336</v>
      </c>
      <c r="F7137" t="s">
        <v>2423</v>
      </c>
      <c r="G7137" s="46">
        <v>40</v>
      </c>
      <c r="H7137" s="46">
        <v>85</v>
      </c>
      <c r="I7137" s="46">
        <v>4</v>
      </c>
      <c r="J7137" t="s">
        <v>890</v>
      </c>
      <c r="K7137" t="s">
        <v>90</v>
      </c>
      <c r="L7137" s="46">
        <v>4762</v>
      </c>
      <c r="M7137" s="46">
        <v>71</v>
      </c>
      <c r="N7137" s="46">
        <v>68.099999999999994</v>
      </c>
      <c r="O7137" s="46">
        <v>111</v>
      </c>
      <c r="P7137" s="46">
        <f t="shared" si="814"/>
        <v>2</v>
      </c>
      <c r="R7137" s="67" t="s">
        <v>1310</v>
      </c>
      <c r="S7137" s="67">
        <f>COUNTIF(Y$2:$Y$100,R7137)</f>
        <v>0</v>
      </c>
      <c r="V7137" s="67">
        <f t="shared" si="818"/>
        <v>0</v>
      </c>
      <c r="X7137"/>
      <c r="Y7137" s="67" t="str">
        <f t="shared" si="812"/>
        <v xml:space="preserve"> </v>
      </c>
      <c r="AB7137" t="s">
        <v>90</v>
      </c>
      <c r="AC7137" s="46">
        <v>4762</v>
      </c>
      <c r="AD7137" s="46">
        <v>71</v>
      </c>
      <c r="AE7137" s="46">
        <v>68.099999999999994</v>
      </c>
      <c r="AF7137" s="46">
        <v>111</v>
      </c>
      <c r="AH7137" s="70" t="str">
        <f t="shared" si="815"/>
        <v/>
      </c>
      <c r="AI7137" s="70" t="str">
        <f t="shared" si="816"/>
        <v/>
      </c>
      <c r="AJ7137" s="70" t="str">
        <f t="shared" si="817"/>
        <v>X</v>
      </c>
      <c r="AK7137" s="70" t="str" cm="1">
        <f t="array" ref="AK7137">_xlfn.IFS(AH7137&lt;&gt;"","1",AI7137&lt;&gt;"","2",AJ7137&lt;&gt;"","3")</f>
        <v>3</v>
      </c>
    </row>
    <row r="7138" spans="1:37" x14ac:dyDescent="0.25">
      <c r="A7138" t="s">
        <v>263</v>
      </c>
      <c r="B7138" t="s">
        <v>523</v>
      </c>
      <c r="C7138" s="67" t="str">
        <f t="shared" si="813"/>
        <v>Nora Harris</v>
      </c>
      <c r="D7138" s="71" t="str" cm="1">
        <f t="array" ref="D7138">_xlfn.IFS(AK7138="1",CONCATENATE(C7138,"Regional"),AK7138="2",CONCATENATE(C7138,"Sectional"),AK7138="3",CONCATENATE(C7138,COUNTIF($C$1:C7138,C7138)))</f>
        <v>Nora Harris11</v>
      </c>
      <c r="E7138" s="66">
        <v>45190.333333333336</v>
      </c>
      <c r="F7138" t="s">
        <v>2423</v>
      </c>
      <c r="G7138" s="46">
        <v>40</v>
      </c>
      <c r="H7138" s="46">
        <v>88</v>
      </c>
      <c r="I7138" s="46">
        <v>6</v>
      </c>
      <c r="J7138" t="s">
        <v>890</v>
      </c>
      <c r="K7138" t="s">
        <v>90</v>
      </c>
      <c r="L7138" s="46">
        <v>4762</v>
      </c>
      <c r="M7138" s="46">
        <v>71</v>
      </c>
      <c r="N7138" s="46">
        <v>68.099999999999994</v>
      </c>
      <c r="O7138" s="46">
        <v>111</v>
      </c>
      <c r="P7138" s="46">
        <f t="shared" si="814"/>
        <v>2</v>
      </c>
      <c r="R7138" s="67" t="s">
        <v>1199</v>
      </c>
      <c r="S7138" s="67">
        <f>COUNTIF(Y$2:$Y$100,R7138)</f>
        <v>0</v>
      </c>
      <c r="V7138" s="67">
        <f t="shared" si="818"/>
        <v>0</v>
      </c>
      <c r="X7138"/>
      <c r="Y7138" s="67" t="str">
        <f t="shared" si="812"/>
        <v xml:space="preserve"> </v>
      </c>
      <c r="AB7138" t="s">
        <v>90</v>
      </c>
      <c r="AC7138" s="46">
        <v>4762</v>
      </c>
      <c r="AD7138" s="46">
        <v>71</v>
      </c>
      <c r="AE7138" s="46">
        <v>68.099999999999994</v>
      </c>
      <c r="AF7138" s="46">
        <v>111</v>
      </c>
      <c r="AH7138" s="70" t="str">
        <f t="shared" si="815"/>
        <v/>
      </c>
      <c r="AI7138" s="70" t="str">
        <f t="shared" si="816"/>
        <v/>
      </c>
      <c r="AJ7138" s="70" t="str">
        <f t="shared" si="817"/>
        <v>X</v>
      </c>
      <c r="AK7138" s="70" t="str" cm="1">
        <f t="array" ref="AK7138">_xlfn.IFS(AH7138&lt;&gt;"","1",AI7138&lt;&gt;"","2",AJ7138&lt;&gt;"","3")</f>
        <v>3</v>
      </c>
    </row>
    <row r="7139" spans="1:37" x14ac:dyDescent="0.25">
      <c r="A7139" t="s">
        <v>702</v>
      </c>
      <c r="B7139" t="s">
        <v>622</v>
      </c>
      <c r="C7139" s="67" t="str">
        <f t="shared" si="813"/>
        <v>Samantha Halle</v>
      </c>
      <c r="D7139" s="71" t="str" cm="1">
        <f t="array" ref="D7139">_xlfn.IFS(AK7139="1",CONCATENATE(C7139,"Regional"),AK7139="2",CONCATENATE(C7139,"Sectional"),AK7139="3",CONCATENATE(C7139,COUNTIF($C$1:C7139,C7139)))</f>
        <v>Samantha Halle11</v>
      </c>
      <c r="E7139" s="66">
        <v>45190.333333333336</v>
      </c>
      <c r="F7139" t="s">
        <v>2423</v>
      </c>
      <c r="G7139" s="46">
        <v>40</v>
      </c>
      <c r="H7139" s="46">
        <v>89</v>
      </c>
      <c r="I7139" s="46">
        <v>7</v>
      </c>
      <c r="J7139" t="s">
        <v>890</v>
      </c>
      <c r="K7139" t="s">
        <v>90</v>
      </c>
      <c r="L7139" s="46">
        <v>4762</v>
      </c>
      <c r="M7139" s="46">
        <v>71</v>
      </c>
      <c r="N7139" s="46">
        <v>68.099999999999994</v>
      </c>
      <c r="O7139" s="46">
        <v>111</v>
      </c>
      <c r="P7139" s="46">
        <f t="shared" si="814"/>
        <v>2</v>
      </c>
      <c r="R7139" s="67" t="s">
        <v>2759</v>
      </c>
      <c r="S7139" s="67">
        <f>COUNTIF(Y$2:$Y$100,R7139)</f>
        <v>0</v>
      </c>
      <c r="V7139" s="67">
        <f t="shared" si="818"/>
        <v>0</v>
      </c>
      <c r="X7139"/>
      <c r="Y7139" s="67" t="str">
        <f t="shared" si="812"/>
        <v xml:space="preserve"> </v>
      </c>
      <c r="AB7139" t="s">
        <v>90</v>
      </c>
      <c r="AC7139" s="46">
        <v>4762</v>
      </c>
      <c r="AD7139" s="46">
        <v>71</v>
      </c>
      <c r="AE7139" s="46">
        <v>68.099999999999994</v>
      </c>
      <c r="AF7139" s="46">
        <v>111</v>
      </c>
      <c r="AH7139" s="70" t="str">
        <f t="shared" si="815"/>
        <v/>
      </c>
      <c r="AI7139" s="70" t="str">
        <f t="shared" si="816"/>
        <v/>
      </c>
      <c r="AJ7139" s="70" t="str">
        <f t="shared" si="817"/>
        <v>X</v>
      </c>
      <c r="AK7139" s="70" t="str" cm="1">
        <f t="array" ref="AK7139">_xlfn.IFS(AH7139&lt;&gt;"","1",AI7139&lt;&gt;"","2",AJ7139&lt;&gt;"","3")</f>
        <v>3</v>
      </c>
    </row>
    <row r="7140" spans="1:37" x14ac:dyDescent="0.25">
      <c r="A7140" t="s">
        <v>1752</v>
      </c>
      <c r="B7140" t="s">
        <v>907</v>
      </c>
      <c r="C7140" s="67" t="str">
        <f t="shared" si="813"/>
        <v>Hailey Goodman</v>
      </c>
      <c r="D7140" s="71" t="str" cm="1">
        <f t="array" ref="D7140">_xlfn.IFS(AK7140="1",CONCATENATE(C7140,"Regional"),AK7140="2",CONCATENATE(C7140,"Sectional"),AK7140="3",CONCATENATE(C7140,COUNTIF($C$1:C7140,C7140)))</f>
        <v>Hailey Goodman11</v>
      </c>
      <c r="E7140" s="66">
        <v>45190.333333333336</v>
      </c>
      <c r="F7140" t="s">
        <v>2423</v>
      </c>
      <c r="G7140" s="46">
        <v>40</v>
      </c>
      <c r="H7140" s="46">
        <v>91</v>
      </c>
      <c r="I7140" s="46">
        <v>8</v>
      </c>
      <c r="J7140" t="s">
        <v>890</v>
      </c>
      <c r="K7140" t="s">
        <v>90</v>
      </c>
      <c r="L7140" s="46">
        <v>4762</v>
      </c>
      <c r="M7140" s="46">
        <v>71</v>
      </c>
      <c r="N7140" s="46">
        <v>68.099999999999994</v>
      </c>
      <c r="O7140" s="46">
        <v>111</v>
      </c>
      <c r="P7140" s="46">
        <f t="shared" si="814"/>
        <v>2</v>
      </c>
      <c r="R7140" s="67" t="s">
        <v>2760</v>
      </c>
      <c r="S7140" s="67">
        <f>COUNTIF(Y$2:$Y$100,R7140)</f>
        <v>0</v>
      </c>
      <c r="V7140" s="67">
        <f t="shared" si="818"/>
        <v>0</v>
      </c>
      <c r="X7140"/>
      <c r="Y7140" s="67" t="str">
        <f t="shared" si="812"/>
        <v xml:space="preserve"> </v>
      </c>
      <c r="AB7140" t="s">
        <v>90</v>
      </c>
      <c r="AC7140" s="46">
        <v>4762</v>
      </c>
      <c r="AD7140" s="46">
        <v>71</v>
      </c>
      <c r="AE7140" s="46">
        <v>68.099999999999994</v>
      </c>
      <c r="AF7140" s="46">
        <v>111</v>
      </c>
      <c r="AH7140" s="70" t="str">
        <f t="shared" si="815"/>
        <v/>
      </c>
      <c r="AI7140" s="70" t="str">
        <f t="shared" si="816"/>
        <v/>
      </c>
      <c r="AJ7140" s="70" t="str">
        <f t="shared" si="817"/>
        <v>X</v>
      </c>
      <c r="AK7140" s="70" t="str" cm="1">
        <f t="array" ref="AK7140">_xlfn.IFS(AH7140&lt;&gt;"","1",AI7140&lt;&gt;"","2",AJ7140&lt;&gt;"","3")</f>
        <v>3</v>
      </c>
    </row>
    <row r="7141" spans="1:37" x14ac:dyDescent="0.25">
      <c r="A7141" t="s">
        <v>1751</v>
      </c>
      <c r="B7141" t="s">
        <v>253</v>
      </c>
      <c r="C7141" s="67" t="str">
        <f t="shared" si="813"/>
        <v>Lily Gies</v>
      </c>
      <c r="D7141" s="71" t="str" cm="1">
        <f t="array" ref="D7141">_xlfn.IFS(AK7141="1",CONCATENATE(C7141,"Regional"),AK7141="2",CONCATENATE(C7141,"Sectional"),AK7141="3",CONCATENATE(C7141,COUNTIF($C$1:C7141,C7141)))</f>
        <v>Lily Gies12</v>
      </c>
      <c r="E7141" s="66">
        <v>45190.333333333336</v>
      </c>
      <c r="F7141" t="s">
        <v>2423</v>
      </c>
      <c r="G7141" s="46">
        <v>40</v>
      </c>
      <c r="H7141" s="46">
        <v>92</v>
      </c>
      <c r="I7141" s="46">
        <v>9</v>
      </c>
      <c r="J7141" t="s">
        <v>890</v>
      </c>
      <c r="K7141" t="s">
        <v>90</v>
      </c>
      <c r="L7141" s="46">
        <v>4762</v>
      </c>
      <c r="M7141" s="46">
        <v>71</v>
      </c>
      <c r="N7141" s="46">
        <v>68.099999999999994</v>
      </c>
      <c r="O7141" s="46">
        <v>111</v>
      </c>
      <c r="P7141" s="46">
        <f t="shared" si="814"/>
        <v>2</v>
      </c>
      <c r="R7141" s="67" t="s">
        <v>2758</v>
      </c>
      <c r="S7141" s="67">
        <f>COUNTIF(Y$2:$Y$100,R7141)</f>
        <v>0</v>
      </c>
      <c r="V7141" s="67">
        <f t="shared" si="818"/>
        <v>0</v>
      </c>
      <c r="X7141"/>
      <c r="Y7141" s="67" t="str">
        <f t="shared" si="812"/>
        <v xml:space="preserve"> </v>
      </c>
      <c r="AB7141" t="s">
        <v>90</v>
      </c>
      <c r="AC7141" s="46">
        <v>4762</v>
      </c>
      <c r="AD7141" s="46">
        <v>71</v>
      </c>
      <c r="AE7141" s="46">
        <v>68.099999999999994</v>
      </c>
      <c r="AF7141" s="46">
        <v>111</v>
      </c>
      <c r="AH7141" s="70" t="str">
        <f t="shared" si="815"/>
        <v/>
      </c>
      <c r="AI7141" s="70" t="str">
        <f t="shared" si="816"/>
        <v/>
      </c>
      <c r="AJ7141" s="70" t="str">
        <f t="shared" si="817"/>
        <v>X</v>
      </c>
      <c r="AK7141" s="70" t="str" cm="1">
        <f t="array" ref="AK7141">_xlfn.IFS(AH7141&lt;&gt;"","1",AI7141&lt;&gt;"","2",AJ7141&lt;&gt;"","3")</f>
        <v>3</v>
      </c>
    </row>
    <row r="7142" spans="1:37" x14ac:dyDescent="0.25">
      <c r="A7142" t="s">
        <v>276</v>
      </c>
      <c r="B7142" t="s">
        <v>270</v>
      </c>
      <c r="C7142" s="67" t="str">
        <f t="shared" si="813"/>
        <v>Natalie Jones</v>
      </c>
      <c r="D7142" s="71" t="str" cm="1">
        <f t="array" ref="D7142">_xlfn.IFS(AK7142="1",CONCATENATE(C7142,"Regional"),AK7142="2",CONCATENATE(C7142,"Sectional"),AK7142="3",CONCATENATE(C7142,COUNTIF($C$1:C7142,C7142)))</f>
        <v>Natalie Jones13</v>
      </c>
      <c r="E7142" s="66">
        <v>45190.333333333336</v>
      </c>
      <c r="F7142" t="s">
        <v>2423</v>
      </c>
      <c r="G7142" s="46">
        <v>40</v>
      </c>
      <c r="H7142" s="46">
        <v>93</v>
      </c>
      <c r="I7142" s="46">
        <v>10</v>
      </c>
      <c r="J7142" t="s">
        <v>890</v>
      </c>
      <c r="K7142" t="s">
        <v>90</v>
      </c>
      <c r="L7142" s="46">
        <v>4762</v>
      </c>
      <c r="M7142" s="46">
        <v>71</v>
      </c>
      <c r="N7142" s="46">
        <v>68.099999999999994</v>
      </c>
      <c r="O7142" s="46">
        <v>111</v>
      </c>
      <c r="P7142" s="46">
        <f t="shared" si="814"/>
        <v>2</v>
      </c>
      <c r="R7142" s="67" t="s">
        <v>1205</v>
      </c>
      <c r="S7142" s="67">
        <f>COUNTIF(Y$2:$Y$100,R7142)</f>
        <v>0</v>
      </c>
      <c r="V7142" s="67">
        <f t="shared" si="818"/>
        <v>0</v>
      </c>
      <c r="X7142"/>
      <c r="Y7142" s="67" t="str">
        <f t="shared" si="812"/>
        <v xml:space="preserve"> </v>
      </c>
      <c r="AB7142" t="s">
        <v>90</v>
      </c>
      <c r="AC7142" s="46">
        <v>4762</v>
      </c>
      <c r="AD7142" s="46">
        <v>71</v>
      </c>
      <c r="AE7142" s="46">
        <v>68.099999999999994</v>
      </c>
      <c r="AF7142" s="46">
        <v>111</v>
      </c>
      <c r="AH7142" s="70" t="str">
        <f t="shared" si="815"/>
        <v/>
      </c>
      <c r="AI7142" s="70" t="str">
        <f t="shared" si="816"/>
        <v/>
      </c>
      <c r="AJ7142" s="70" t="str">
        <f t="shared" si="817"/>
        <v>X</v>
      </c>
      <c r="AK7142" s="70" t="str" cm="1">
        <f t="array" ref="AK7142">_xlfn.IFS(AH7142&lt;&gt;"","1",AI7142&lt;&gt;"","2",AJ7142&lt;&gt;"","3")</f>
        <v>3</v>
      </c>
    </row>
    <row r="7143" spans="1:37" x14ac:dyDescent="0.25">
      <c r="A7143" t="s">
        <v>534</v>
      </c>
      <c r="B7143" t="s">
        <v>653</v>
      </c>
      <c r="C7143" s="67" t="str">
        <f t="shared" si="813"/>
        <v>Addy Seaholm</v>
      </c>
      <c r="D7143" s="71" t="str" cm="1">
        <f t="array" ref="D7143">_xlfn.IFS(AK7143="1",CONCATENATE(C7143,"Regional"),AK7143="2",CONCATENATE(C7143,"Sectional"),AK7143="3",CONCATENATE(C7143,COUNTIF($C$1:C7143,C7143)))</f>
        <v>Addy Seaholm12</v>
      </c>
      <c r="E7143" s="66">
        <v>45190.333333333336</v>
      </c>
      <c r="F7143" t="s">
        <v>2423</v>
      </c>
      <c r="G7143" s="46">
        <v>40</v>
      </c>
      <c r="H7143" s="46">
        <v>93</v>
      </c>
      <c r="I7143" s="46">
        <v>10</v>
      </c>
      <c r="J7143" t="s">
        <v>890</v>
      </c>
      <c r="K7143" t="s">
        <v>90</v>
      </c>
      <c r="L7143" s="46">
        <v>4762</v>
      </c>
      <c r="M7143" s="46">
        <v>71</v>
      </c>
      <c r="N7143" s="46">
        <v>68.099999999999994</v>
      </c>
      <c r="O7143" s="46">
        <v>111</v>
      </c>
      <c r="P7143" s="46">
        <f t="shared" si="814"/>
        <v>2</v>
      </c>
      <c r="R7143" s="67" t="s">
        <v>2757</v>
      </c>
      <c r="S7143" s="67">
        <f>COUNTIF(Y$2:$Y$100,R7143)</f>
        <v>0</v>
      </c>
      <c r="V7143" s="67">
        <f t="shared" si="818"/>
        <v>0</v>
      </c>
      <c r="X7143"/>
      <c r="Y7143" s="67" t="str">
        <f t="shared" si="812"/>
        <v xml:space="preserve"> </v>
      </c>
      <c r="AB7143" t="s">
        <v>90</v>
      </c>
      <c r="AC7143" s="46">
        <v>4762</v>
      </c>
      <c r="AD7143" s="46">
        <v>71</v>
      </c>
      <c r="AE7143" s="46">
        <v>68.099999999999994</v>
      </c>
      <c r="AF7143" s="46">
        <v>111</v>
      </c>
      <c r="AH7143" s="70" t="str">
        <f t="shared" si="815"/>
        <v/>
      </c>
      <c r="AI7143" s="70" t="str">
        <f t="shared" si="816"/>
        <v/>
      </c>
      <c r="AJ7143" s="70" t="str">
        <f t="shared" si="817"/>
        <v>X</v>
      </c>
      <c r="AK7143" s="70" t="str" cm="1">
        <f t="array" ref="AK7143">_xlfn.IFS(AH7143&lt;&gt;"","1",AI7143&lt;&gt;"","2",AJ7143&lt;&gt;"","3")</f>
        <v>3</v>
      </c>
    </row>
    <row r="7144" spans="1:37" x14ac:dyDescent="0.25">
      <c r="A7144" t="s">
        <v>1753</v>
      </c>
      <c r="B7144" t="s">
        <v>1754</v>
      </c>
      <c r="C7144" s="67" t="str">
        <f t="shared" si="813"/>
        <v>Aili Lassi</v>
      </c>
      <c r="D7144" s="71" t="str" cm="1">
        <f t="array" ref="D7144">_xlfn.IFS(AK7144="1",CONCATENATE(C7144,"Regional"),AK7144="2",CONCATENATE(C7144,"Sectional"),AK7144="3",CONCATENATE(C7144,COUNTIF($C$1:C7144,C7144)))</f>
        <v>Aili Lassi12</v>
      </c>
      <c r="E7144" s="66">
        <v>45190.333333333336</v>
      </c>
      <c r="F7144" t="s">
        <v>2423</v>
      </c>
      <c r="G7144" s="46">
        <v>40</v>
      </c>
      <c r="H7144" s="46">
        <v>95</v>
      </c>
      <c r="I7144" s="46">
        <v>12</v>
      </c>
      <c r="J7144" t="s">
        <v>890</v>
      </c>
      <c r="K7144" t="s">
        <v>90</v>
      </c>
      <c r="L7144" s="46">
        <v>4762</v>
      </c>
      <c r="M7144" s="46">
        <v>71</v>
      </c>
      <c r="N7144" s="46">
        <v>68.099999999999994</v>
      </c>
      <c r="O7144" s="46">
        <v>111</v>
      </c>
      <c r="P7144" s="46">
        <f t="shared" si="814"/>
        <v>2</v>
      </c>
      <c r="R7144" s="67" t="s">
        <v>2761</v>
      </c>
      <c r="S7144" s="67">
        <f>COUNTIF(Y$2:$Y$100,R7144)</f>
        <v>0</v>
      </c>
      <c r="V7144" s="67">
        <f t="shared" si="818"/>
        <v>0</v>
      </c>
      <c r="X7144"/>
      <c r="Y7144" s="67" t="str">
        <f t="shared" si="812"/>
        <v xml:space="preserve"> </v>
      </c>
      <c r="AB7144" t="s">
        <v>90</v>
      </c>
      <c r="AC7144" s="46">
        <v>4762</v>
      </c>
      <c r="AD7144" s="46">
        <v>71</v>
      </c>
      <c r="AE7144" s="46">
        <v>68.099999999999994</v>
      </c>
      <c r="AF7144" s="46">
        <v>111</v>
      </c>
      <c r="AH7144" s="70" t="str">
        <f t="shared" si="815"/>
        <v/>
      </c>
      <c r="AI7144" s="70" t="str">
        <f t="shared" si="816"/>
        <v/>
      </c>
      <c r="AJ7144" s="70" t="str">
        <f t="shared" si="817"/>
        <v>X</v>
      </c>
      <c r="AK7144" s="70" t="str" cm="1">
        <f t="array" ref="AK7144">_xlfn.IFS(AH7144&lt;&gt;"","1",AI7144&lt;&gt;"","2",AJ7144&lt;&gt;"","3")</f>
        <v>3</v>
      </c>
    </row>
    <row r="7145" spans="1:37" x14ac:dyDescent="0.25">
      <c r="A7145" t="s">
        <v>527</v>
      </c>
      <c r="B7145" t="s">
        <v>528</v>
      </c>
      <c r="C7145" s="67" t="str">
        <f t="shared" si="813"/>
        <v>Kate Scharf</v>
      </c>
      <c r="D7145" s="71" t="str" cm="1">
        <f t="array" ref="D7145">_xlfn.IFS(AK7145="1",CONCATENATE(C7145,"Regional"),AK7145="2",CONCATENATE(C7145,"Sectional"),AK7145="3",CONCATENATE(C7145,COUNTIF($C$1:C7145,C7145)))</f>
        <v>Kate Scharf6</v>
      </c>
      <c r="E7145" s="66">
        <v>45190.333333333336</v>
      </c>
      <c r="F7145" t="s">
        <v>2423</v>
      </c>
      <c r="G7145" s="46">
        <v>40</v>
      </c>
      <c r="H7145" s="46">
        <v>97</v>
      </c>
      <c r="I7145" s="46">
        <v>13</v>
      </c>
      <c r="J7145" t="s">
        <v>890</v>
      </c>
      <c r="K7145" t="s">
        <v>90</v>
      </c>
      <c r="L7145" s="46">
        <v>4762</v>
      </c>
      <c r="M7145" s="46">
        <v>71</v>
      </c>
      <c r="N7145" s="46">
        <v>68.099999999999994</v>
      </c>
      <c r="O7145" s="46">
        <v>111</v>
      </c>
      <c r="P7145" s="46">
        <f t="shared" si="814"/>
        <v>2</v>
      </c>
      <c r="R7145" s="67" t="s">
        <v>1202</v>
      </c>
      <c r="S7145" s="67">
        <f>COUNTIF(Y$2:$Y$100,R7145)</f>
        <v>0</v>
      </c>
      <c r="V7145" s="67">
        <f t="shared" si="818"/>
        <v>0</v>
      </c>
      <c r="X7145"/>
      <c r="Y7145" s="67" t="str">
        <f t="shared" si="812"/>
        <v xml:space="preserve"> </v>
      </c>
      <c r="AB7145" t="s">
        <v>90</v>
      </c>
      <c r="AC7145" s="46">
        <v>4762</v>
      </c>
      <c r="AD7145" s="46">
        <v>71</v>
      </c>
      <c r="AE7145" s="46">
        <v>68.099999999999994</v>
      </c>
      <c r="AF7145" s="46">
        <v>111</v>
      </c>
      <c r="AH7145" s="70" t="str">
        <f t="shared" si="815"/>
        <v/>
      </c>
      <c r="AI7145" s="70" t="str">
        <f t="shared" si="816"/>
        <v/>
      </c>
      <c r="AJ7145" s="70" t="str">
        <f t="shared" si="817"/>
        <v>X</v>
      </c>
      <c r="AK7145" s="70" t="str" cm="1">
        <f t="array" ref="AK7145">_xlfn.IFS(AH7145&lt;&gt;"","1",AI7145&lt;&gt;"","2",AJ7145&lt;&gt;"","3")</f>
        <v>3</v>
      </c>
    </row>
    <row r="7146" spans="1:37" x14ac:dyDescent="0.25">
      <c r="A7146" t="s">
        <v>289</v>
      </c>
      <c r="B7146" t="s">
        <v>490</v>
      </c>
      <c r="C7146" s="67" t="str">
        <f t="shared" si="813"/>
        <v>Ellie Krueger</v>
      </c>
      <c r="D7146" s="71" t="str" cm="1">
        <f t="array" ref="D7146">_xlfn.IFS(AK7146="1",CONCATENATE(C7146,"Regional"),AK7146="2",CONCATENATE(C7146,"Sectional"),AK7146="3",CONCATENATE(C7146,COUNTIF($C$1:C7146,C7146)))</f>
        <v>Ellie Krueger12</v>
      </c>
      <c r="E7146" s="66">
        <v>45190.333333333336</v>
      </c>
      <c r="F7146" t="s">
        <v>2423</v>
      </c>
      <c r="G7146" s="46">
        <v>40</v>
      </c>
      <c r="H7146" s="46">
        <v>98</v>
      </c>
      <c r="I7146" s="46">
        <v>14</v>
      </c>
      <c r="J7146" t="s">
        <v>890</v>
      </c>
      <c r="K7146" t="s">
        <v>90</v>
      </c>
      <c r="L7146" s="46">
        <v>4762</v>
      </c>
      <c r="M7146" s="46">
        <v>71</v>
      </c>
      <c r="N7146" s="46">
        <v>68.099999999999994</v>
      </c>
      <c r="O7146" s="46">
        <v>111</v>
      </c>
      <c r="P7146" s="46">
        <f t="shared" si="814"/>
        <v>2</v>
      </c>
      <c r="R7146" s="67" t="s">
        <v>1204</v>
      </c>
      <c r="S7146" s="67">
        <f>COUNTIF(Y$2:$Y$100,R7146)</f>
        <v>0</v>
      </c>
      <c r="V7146" s="67">
        <f t="shared" si="818"/>
        <v>0</v>
      </c>
      <c r="X7146"/>
      <c r="Y7146" s="67" t="str">
        <f t="shared" si="812"/>
        <v xml:space="preserve"> </v>
      </c>
      <c r="AB7146" t="s">
        <v>90</v>
      </c>
      <c r="AC7146" s="46">
        <v>4762</v>
      </c>
      <c r="AD7146" s="46">
        <v>71</v>
      </c>
      <c r="AE7146" s="46">
        <v>68.099999999999994</v>
      </c>
      <c r="AF7146" s="46">
        <v>111</v>
      </c>
      <c r="AH7146" s="70" t="str">
        <f t="shared" si="815"/>
        <v/>
      </c>
      <c r="AI7146" s="70" t="str">
        <f t="shared" si="816"/>
        <v/>
      </c>
      <c r="AJ7146" s="70" t="str">
        <f t="shared" si="817"/>
        <v>X</v>
      </c>
      <c r="AK7146" s="70" t="str" cm="1">
        <f t="array" ref="AK7146">_xlfn.IFS(AH7146&lt;&gt;"","1",AI7146&lt;&gt;"","2",AJ7146&lt;&gt;"","3")</f>
        <v>3</v>
      </c>
    </row>
    <row r="7147" spans="1:37" x14ac:dyDescent="0.25">
      <c r="A7147" t="s">
        <v>1965</v>
      </c>
      <c r="B7147" t="s">
        <v>740</v>
      </c>
      <c r="C7147" s="67" t="str">
        <f t="shared" si="813"/>
        <v>Lydia Duffey</v>
      </c>
      <c r="D7147" s="71" t="str" cm="1">
        <f t="array" ref="D7147">_xlfn.IFS(AK7147="1",CONCATENATE(C7147,"Regional"),AK7147="2",CONCATENATE(C7147,"Sectional"),AK7147="3",CONCATENATE(C7147,COUNTIF($C$1:C7147,C7147)))</f>
        <v>Lydia Duffey7</v>
      </c>
      <c r="E7147" s="66">
        <v>45190.333333333336</v>
      </c>
      <c r="F7147" t="s">
        <v>2423</v>
      </c>
      <c r="G7147" s="46">
        <v>40</v>
      </c>
      <c r="H7147" s="46">
        <v>99</v>
      </c>
      <c r="I7147" s="46">
        <v>15</v>
      </c>
      <c r="J7147" t="s">
        <v>890</v>
      </c>
      <c r="K7147" t="s">
        <v>90</v>
      </c>
      <c r="L7147" s="46">
        <v>4762</v>
      </c>
      <c r="M7147" s="46">
        <v>71</v>
      </c>
      <c r="N7147" s="46">
        <v>68.099999999999994</v>
      </c>
      <c r="O7147" s="46">
        <v>111</v>
      </c>
      <c r="P7147" s="46">
        <f t="shared" si="814"/>
        <v>2</v>
      </c>
      <c r="R7147" s="67" t="s">
        <v>2984</v>
      </c>
      <c r="S7147" s="67">
        <f>COUNTIF(Y$2:$Y$100,R7147)</f>
        <v>0</v>
      </c>
      <c r="V7147" s="67">
        <f t="shared" si="818"/>
        <v>0</v>
      </c>
      <c r="X7147"/>
      <c r="Y7147" s="67" t="str">
        <f t="shared" si="812"/>
        <v xml:space="preserve"> </v>
      </c>
      <c r="AB7147" t="s">
        <v>90</v>
      </c>
      <c r="AC7147" s="46">
        <v>4762</v>
      </c>
      <c r="AD7147" s="46">
        <v>71</v>
      </c>
      <c r="AE7147" s="46">
        <v>68.099999999999994</v>
      </c>
      <c r="AF7147" s="46">
        <v>111</v>
      </c>
      <c r="AH7147" s="70" t="str">
        <f t="shared" si="815"/>
        <v/>
      </c>
      <c r="AI7147" s="70" t="str">
        <f t="shared" si="816"/>
        <v/>
      </c>
      <c r="AJ7147" s="70" t="str">
        <f t="shared" si="817"/>
        <v>X</v>
      </c>
      <c r="AK7147" s="70" t="str" cm="1">
        <f t="array" ref="AK7147">_xlfn.IFS(AH7147&lt;&gt;"","1",AI7147&lt;&gt;"","2",AJ7147&lt;&gt;"","3")</f>
        <v>3</v>
      </c>
    </row>
    <row r="7148" spans="1:37" x14ac:dyDescent="0.25">
      <c r="A7148" t="s">
        <v>292</v>
      </c>
      <c r="B7148" t="s">
        <v>535</v>
      </c>
      <c r="C7148" s="67" t="str">
        <f t="shared" si="813"/>
        <v>Rachel Kurth</v>
      </c>
      <c r="D7148" s="71" t="str" cm="1">
        <f t="array" ref="D7148">_xlfn.IFS(AK7148="1",CONCATENATE(C7148,"Regional"),AK7148="2",CONCATENATE(C7148,"Sectional"),AK7148="3",CONCATENATE(C7148,COUNTIF($C$1:C7148,C7148)))</f>
        <v>Rachel Kurth13</v>
      </c>
      <c r="E7148" s="66">
        <v>45190.333333333336</v>
      </c>
      <c r="F7148" t="s">
        <v>2423</v>
      </c>
      <c r="G7148" s="46">
        <v>40</v>
      </c>
      <c r="H7148" s="46">
        <v>100</v>
      </c>
      <c r="I7148" s="46">
        <v>16</v>
      </c>
      <c r="J7148" t="s">
        <v>890</v>
      </c>
      <c r="K7148" t="s">
        <v>90</v>
      </c>
      <c r="L7148" s="46">
        <v>4762</v>
      </c>
      <c r="M7148" s="46">
        <v>71</v>
      </c>
      <c r="N7148" s="46">
        <v>68.099999999999994</v>
      </c>
      <c r="O7148" s="46">
        <v>111</v>
      </c>
      <c r="P7148" s="46">
        <f t="shared" si="814"/>
        <v>2</v>
      </c>
      <c r="R7148" s="67" t="s">
        <v>1207</v>
      </c>
      <c r="S7148" s="67">
        <f>COUNTIF(Y$2:$Y$100,R7148)</f>
        <v>0</v>
      </c>
      <c r="V7148" s="67">
        <f t="shared" si="818"/>
        <v>0</v>
      </c>
      <c r="X7148"/>
      <c r="Y7148" s="67" t="str">
        <f t="shared" si="812"/>
        <v xml:space="preserve"> </v>
      </c>
      <c r="AB7148" t="s">
        <v>90</v>
      </c>
      <c r="AC7148" s="46">
        <v>4762</v>
      </c>
      <c r="AD7148" s="46">
        <v>71</v>
      </c>
      <c r="AE7148" s="46">
        <v>68.099999999999994</v>
      </c>
      <c r="AF7148" s="46">
        <v>111</v>
      </c>
      <c r="AH7148" s="70" t="str">
        <f t="shared" si="815"/>
        <v/>
      </c>
      <c r="AI7148" s="70" t="str">
        <f t="shared" si="816"/>
        <v/>
      </c>
      <c r="AJ7148" s="70" t="str">
        <f t="shared" si="817"/>
        <v>X</v>
      </c>
      <c r="AK7148" s="70" t="str" cm="1">
        <f t="array" ref="AK7148">_xlfn.IFS(AH7148&lt;&gt;"","1",AI7148&lt;&gt;"","2",AJ7148&lt;&gt;"","3")</f>
        <v>3</v>
      </c>
    </row>
    <row r="7149" spans="1:37" x14ac:dyDescent="0.25">
      <c r="A7149" t="s">
        <v>3396</v>
      </c>
      <c r="B7149" t="s">
        <v>380</v>
      </c>
      <c r="C7149" s="67" t="str">
        <f t="shared" si="813"/>
        <v>Amelia Brinkman</v>
      </c>
      <c r="D7149" s="71" t="str" cm="1">
        <f t="array" ref="D7149">_xlfn.IFS(AK7149="1",CONCATENATE(C7149,"Regional"),AK7149="2",CONCATENATE(C7149,"Sectional"),AK7149="3",CONCATENATE(C7149,COUNTIF($C$1:C7149,C7149)))</f>
        <v>Amelia Brinkman10</v>
      </c>
      <c r="E7149" s="66">
        <v>45190.333333333336</v>
      </c>
      <c r="F7149" t="s">
        <v>2423</v>
      </c>
      <c r="G7149" s="46">
        <v>40</v>
      </c>
      <c r="H7149" s="46">
        <v>101</v>
      </c>
      <c r="I7149" s="46">
        <v>17</v>
      </c>
      <c r="J7149" t="s">
        <v>890</v>
      </c>
      <c r="K7149" t="s">
        <v>90</v>
      </c>
      <c r="L7149" s="46">
        <v>4762</v>
      </c>
      <c r="M7149" s="46">
        <v>71</v>
      </c>
      <c r="N7149" s="46">
        <v>68.099999999999994</v>
      </c>
      <c r="O7149" s="46">
        <v>111</v>
      </c>
      <c r="P7149" s="46">
        <f t="shared" si="814"/>
        <v>2</v>
      </c>
      <c r="R7149" s="67" t="s">
        <v>3525</v>
      </c>
      <c r="S7149" s="67">
        <f>COUNTIF(Y$2:$Y$100,R7149)</f>
        <v>0</v>
      </c>
      <c r="V7149" s="67">
        <f t="shared" si="818"/>
        <v>0</v>
      </c>
      <c r="X7149"/>
      <c r="Y7149" s="67" t="str">
        <f t="shared" si="812"/>
        <v xml:space="preserve"> </v>
      </c>
      <c r="AB7149" t="s">
        <v>90</v>
      </c>
      <c r="AC7149" s="46">
        <v>4762</v>
      </c>
      <c r="AD7149" s="46">
        <v>71</v>
      </c>
      <c r="AE7149" s="46">
        <v>68.099999999999994</v>
      </c>
      <c r="AF7149" s="46">
        <v>111</v>
      </c>
      <c r="AH7149" s="70" t="str">
        <f t="shared" si="815"/>
        <v/>
      </c>
      <c r="AI7149" s="70" t="str">
        <f t="shared" si="816"/>
        <v/>
      </c>
      <c r="AJ7149" s="70" t="str">
        <f t="shared" si="817"/>
        <v>X</v>
      </c>
      <c r="AK7149" s="70" t="str" cm="1">
        <f t="array" ref="AK7149">_xlfn.IFS(AH7149&lt;&gt;"","1",AI7149&lt;&gt;"","2",AJ7149&lt;&gt;"","3")</f>
        <v>3</v>
      </c>
    </row>
    <row r="7150" spans="1:37" x14ac:dyDescent="0.25">
      <c r="A7150" t="s">
        <v>1755</v>
      </c>
      <c r="B7150" t="s">
        <v>1756</v>
      </c>
      <c r="C7150" s="67" t="str">
        <f t="shared" si="813"/>
        <v>Nathalie Rotsaert</v>
      </c>
      <c r="D7150" s="71" t="str" cm="1">
        <f t="array" ref="D7150">_xlfn.IFS(AK7150="1",CONCATENATE(C7150,"Regional"),AK7150="2",CONCATENATE(C7150,"Sectional"),AK7150="3",CONCATENATE(C7150,COUNTIF($C$1:C7150,C7150)))</f>
        <v>Nathalie Rotsaert10</v>
      </c>
      <c r="E7150" s="66">
        <v>45190.333333333336</v>
      </c>
      <c r="F7150" t="s">
        <v>2423</v>
      </c>
      <c r="G7150" s="46">
        <v>40</v>
      </c>
      <c r="H7150" s="46">
        <v>102</v>
      </c>
      <c r="I7150" s="46">
        <v>18</v>
      </c>
      <c r="J7150" t="s">
        <v>890</v>
      </c>
      <c r="K7150" t="s">
        <v>90</v>
      </c>
      <c r="L7150" s="46">
        <v>4762</v>
      </c>
      <c r="M7150" s="46">
        <v>71</v>
      </c>
      <c r="N7150" s="46">
        <v>68.099999999999994</v>
      </c>
      <c r="O7150" s="46">
        <v>111</v>
      </c>
      <c r="P7150" s="46">
        <f t="shared" si="814"/>
        <v>2</v>
      </c>
      <c r="R7150" s="67" t="s">
        <v>2762</v>
      </c>
      <c r="S7150" s="67">
        <f>COUNTIF(Y$2:$Y$100,R7150)</f>
        <v>0</v>
      </c>
      <c r="V7150" s="67">
        <f t="shared" si="818"/>
        <v>0</v>
      </c>
      <c r="X7150"/>
      <c r="Y7150" s="67" t="str">
        <f t="shared" si="812"/>
        <v xml:space="preserve"> </v>
      </c>
      <c r="AB7150" t="s">
        <v>90</v>
      </c>
      <c r="AC7150" s="46">
        <v>4762</v>
      </c>
      <c r="AD7150" s="46">
        <v>71</v>
      </c>
      <c r="AE7150" s="46">
        <v>68.099999999999994</v>
      </c>
      <c r="AF7150" s="46">
        <v>111</v>
      </c>
      <c r="AH7150" s="70" t="str">
        <f t="shared" si="815"/>
        <v/>
      </c>
      <c r="AI7150" s="70" t="str">
        <f t="shared" si="816"/>
        <v/>
      </c>
      <c r="AJ7150" s="70" t="str">
        <f t="shared" si="817"/>
        <v>X</v>
      </c>
      <c r="AK7150" s="70" t="str" cm="1">
        <f t="array" ref="AK7150">_xlfn.IFS(AH7150&lt;&gt;"","1",AI7150&lt;&gt;"","2",AJ7150&lt;&gt;"","3")</f>
        <v>3</v>
      </c>
    </row>
    <row r="7151" spans="1:37" x14ac:dyDescent="0.25">
      <c r="A7151" t="s">
        <v>536</v>
      </c>
      <c r="B7151" t="s">
        <v>537</v>
      </c>
      <c r="C7151" s="67" t="str">
        <f t="shared" si="813"/>
        <v>Mariah Hull</v>
      </c>
      <c r="D7151" s="71" t="str" cm="1">
        <f t="array" ref="D7151">_xlfn.IFS(AK7151="1",CONCATENATE(C7151,"Regional"),AK7151="2",CONCATENATE(C7151,"Sectional"),AK7151="3",CONCATENATE(C7151,COUNTIF($C$1:C7151,C7151)))</f>
        <v>Mariah Hull11</v>
      </c>
      <c r="E7151" s="66">
        <v>45190.333333333336</v>
      </c>
      <c r="F7151" t="s">
        <v>2423</v>
      </c>
      <c r="G7151" s="46">
        <v>40</v>
      </c>
      <c r="H7151" s="46">
        <v>103</v>
      </c>
      <c r="I7151" s="46">
        <v>19</v>
      </c>
      <c r="J7151" t="s">
        <v>890</v>
      </c>
      <c r="K7151" t="s">
        <v>90</v>
      </c>
      <c r="L7151" s="46">
        <v>4762</v>
      </c>
      <c r="M7151" s="46">
        <v>71</v>
      </c>
      <c r="N7151" s="46">
        <v>68.099999999999994</v>
      </c>
      <c r="O7151" s="46">
        <v>111</v>
      </c>
      <c r="P7151" s="46">
        <f t="shared" si="814"/>
        <v>2</v>
      </c>
      <c r="R7151" s="67" t="s">
        <v>1208</v>
      </c>
      <c r="S7151" s="67">
        <f>COUNTIF(Y$2:$Y$100,R7151)</f>
        <v>0</v>
      </c>
      <c r="V7151" s="67">
        <f t="shared" si="818"/>
        <v>0</v>
      </c>
      <c r="X7151"/>
      <c r="Y7151" s="67" t="str">
        <f t="shared" ref="Y7151:Y7214" si="819">CONCATENATE(W7151," ",X7151)</f>
        <v xml:space="preserve"> </v>
      </c>
      <c r="AB7151" t="s">
        <v>90</v>
      </c>
      <c r="AC7151" s="46">
        <v>4762</v>
      </c>
      <c r="AD7151" s="46">
        <v>71</v>
      </c>
      <c r="AE7151" s="46">
        <v>68.099999999999994</v>
      </c>
      <c r="AF7151" s="46">
        <v>111</v>
      </c>
      <c r="AH7151" s="70" t="str">
        <f t="shared" si="815"/>
        <v/>
      </c>
      <c r="AI7151" s="70" t="str">
        <f t="shared" si="816"/>
        <v/>
      </c>
      <c r="AJ7151" s="70" t="str">
        <f t="shared" si="817"/>
        <v>X</v>
      </c>
      <c r="AK7151" s="70" t="str" cm="1">
        <f t="array" ref="AK7151">_xlfn.IFS(AH7151&lt;&gt;"","1",AI7151&lt;&gt;"","2",AJ7151&lt;&gt;"","3")</f>
        <v>3</v>
      </c>
    </row>
    <row r="7152" spans="1:37" x14ac:dyDescent="0.25">
      <c r="A7152" t="s">
        <v>1623</v>
      </c>
      <c r="B7152" t="s">
        <v>918</v>
      </c>
      <c r="C7152" s="67" t="str">
        <f t="shared" si="813"/>
        <v>Sienna Steinmetz</v>
      </c>
      <c r="D7152" s="71" t="str" cm="1">
        <f t="array" ref="D7152">_xlfn.IFS(AK7152="1",CONCATENATE(C7152,"Regional"),AK7152="2",CONCATENATE(C7152,"Sectional"),AK7152="3",CONCATENATE(C7152,COUNTIF($C$1:C7152,C7152)))</f>
        <v>Sienna Steinmetz12</v>
      </c>
      <c r="E7152" s="66">
        <v>45190.333333333336</v>
      </c>
      <c r="F7152" t="s">
        <v>2423</v>
      </c>
      <c r="G7152" s="46">
        <v>40</v>
      </c>
      <c r="H7152" s="46">
        <v>103</v>
      </c>
      <c r="I7152" s="46">
        <v>19</v>
      </c>
      <c r="J7152" t="s">
        <v>890</v>
      </c>
      <c r="K7152" t="s">
        <v>90</v>
      </c>
      <c r="L7152" s="46">
        <v>4762</v>
      </c>
      <c r="M7152" s="46">
        <v>71</v>
      </c>
      <c r="N7152" s="46">
        <v>68.099999999999994</v>
      </c>
      <c r="O7152" s="46">
        <v>111</v>
      </c>
      <c r="P7152" s="46">
        <f t="shared" si="814"/>
        <v>2</v>
      </c>
      <c r="R7152" s="67" t="s">
        <v>3529</v>
      </c>
      <c r="S7152" s="67">
        <f>COUNTIF(Y$2:$Y$100,R7152)</f>
        <v>0</v>
      </c>
      <c r="V7152" s="67">
        <f t="shared" si="818"/>
        <v>0</v>
      </c>
      <c r="X7152"/>
      <c r="Y7152" s="67" t="str">
        <f t="shared" si="819"/>
        <v xml:space="preserve"> </v>
      </c>
      <c r="AB7152" t="s">
        <v>90</v>
      </c>
      <c r="AC7152" s="46">
        <v>4762</v>
      </c>
      <c r="AD7152" s="46">
        <v>71</v>
      </c>
      <c r="AE7152" s="46">
        <v>68.099999999999994</v>
      </c>
      <c r="AF7152" s="46">
        <v>111</v>
      </c>
      <c r="AH7152" s="70" t="str">
        <f t="shared" si="815"/>
        <v/>
      </c>
      <c r="AI7152" s="70" t="str">
        <f t="shared" si="816"/>
        <v/>
      </c>
      <c r="AJ7152" s="70" t="str">
        <f t="shared" si="817"/>
        <v>X</v>
      </c>
      <c r="AK7152" s="70" t="str" cm="1">
        <f t="array" ref="AK7152">_xlfn.IFS(AH7152&lt;&gt;"","1",AI7152&lt;&gt;"","2",AJ7152&lt;&gt;"","3")</f>
        <v>3</v>
      </c>
    </row>
    <row r="7153" spans="1:37" x14ac:dyDescent="0.25">
      <c r="A7153" t="s">
        <v>525</v>
      </c>
      <c r="B7153" t="s">
        <v>362</v>
      </c>
      <c r="C7153" s="67" t="str">
        <f t="shared" si="813"/>
        <v>Emma Eastep</v>
      </c>
      <c r="D7153" s="71" t="str" cm="1">
        <f t="array" ref="D7153">_xlfn.IFS(AK7153="1",CONCATENATE(C7153,"Regional"),AK7153="2",CONCATENATE(C7153,"Sectional"),AK7153="3",CONCATENATE(C7153,COUNTIF($C$1:C7153,C7153)))</f>
        <v>Emma Eastep11</v>
      </c>
      <c r="E7153" s="66">
        <v>45190.333333333336</v>
      </c>
      <c r="F7153" t="s">
        <v>2423</v>
      </c>
      <c r="G7153" s="46">
        <v>40</v>
      </c>
      <c r="H7153" s="46">
        <v>103</v>
      </c>
      <c r="I7153" s="46">
        <v>19</v>
      </c>
      <c r="J7153" t="s">
        <v>890</v>
      </c>
      <c r="K7153" t="s">
        <v>90</v>
      </c>
      <c r="L7153" s="46">
        <v>4762</v>
      </c>
      <c r="M7153" s="46">
        <v>71</v>
      </c>
      <c r="N7153" s="46">
        <v>68.099999999999994</v>
      </c>
      <c r="O7153" s="46">
        <v>111</v>
      </c>
      <c r="P7153" s="46">
        <f t="shared" si="814"/>
        <v>2</v>
      </c>
      <c r="R7153" s="67" t="s">
        <v>1201</v>
      </c>
      <c r="S7153" s="67">
        <f>COUNTIF(Y$2:$Y$100,R7153)</f>
        <v>0</v>
      </c>
      <c r="V7153" s="67">
        <f t="shared" si="818"/>
        <v>0</v>
      </c>
      <c r="X7153"/>
      <c r="Y7153" s="67" t="str">
        <f t="shared" si="819"/>
        <v xml:space="preserve"> </v>
      </c>
      <c r="AB7153" t="s">
        <v>90</v>
      </c>
      <c r="AC7153" s="46">
        <v>4762</v>
      </c>
      <c r="AD7153" s="46">
        <v>71</v>
      </c>
      <c r="AE7153" s="46">
        <v>68.099999999999994</v>
      </c>
      <c r="AF7153" s="46">
        <v>111</v>
      </c>
      <c r="AH7153" s="70" t="str">
        <f t="shared" si="815"/>
        <v/>
      </c>
      <c r="AI7153" s="70" t="str">
        <f t="shared" si="816"/>
        <v/>
      </c>
      <c r="AJ7153" s="70" t="str">
        <f t="shared" si="817"/>
        <v>X</v>
      </c>
      <c r="AK7153" s="70" t="str" cm="1">
        <f t="array" ref="AK7153">_xlfn.IFS(AH7153&lt;&gt;"","1",AI7153&lt;&gt;"","2",AJ7153&lt;&gt;"","3")</f>
        <v>3</v>
      </c>
    </row>
    <row r="7154" spans="1:37" x14ac:dyDescent="0.25">
      <c r="A7154" t="s">
        <v>1086</v>
      </c>
      <c r="B7154" t="s">
        <v>197</v>
      </c>
      <c r="C7154" s="67" t="str">
        <f t="shared" si="813"/>
        <v>Alex Wold</v>
      </c>
      <c r="D7154" s="71" t="str" cm="1">
        <f t="array" ref="D7154">_xlfn.IFS(AK7154="1",CONCATENATE(C7154,"Regional"),AK7154="2",CONCATENATE(C7154,"Sectional"),AK7154="3",CONCATENATE(C7154,COUNTIF($C$1:C7154,C7154)))</f>
        <v>Alex Wold5</v>
      </c>
      <c r="E7154" s="66">
        <v>45190.333333333336</v>
      </c>
      <c r="F7154" t="s">
        <v>2423</v>
      </c>
      <c r="G7154" s="46">
        <v>40</v>
      </c>
      <c r="H7154" s="46">
        <v>103</v>
      </c>
      <c r="I7154" s="46">
        <v>19</v>
      </c>
      <c r="J7154" t="s">
        <v>890</v>
      </c>
      <c r="K7154" t="s">
        <v>90</v>
      </c>
      <c r="L7154" s="46">
        <v>4762</v>
      </c>
      <c r="M7154" s="46">
        <v>71</v>
      </c>
      <c r="N7154" s="46">
        <v>68.099999999999994</v>
      </c>
      <c r="O7154" s="46">
        <v>111</v>
      </c>
      <c r="P7154" s="46">
        <f t="shared" si="814"/>
        <v>2</v>
      </c>
      <c r="R7154" s="67" t="s">
        <v>2776</v>
      </c>
      <c r="S7154" s="67">
        <f>COUNTIF(Y$2:$Y$100,R7154)</f>
        <v>0</v>
      </c>
      <c r="V7154" s="67">
        <f t="shared" si="818"/>
        <v>0</v>
      </c>
      <c r="X7154"/>
      <c r="Y7154" s="67" t="str">
        <f t="shared" si="819"/>
        <v xml:space="preserve"> </v>
      </c>
      <c r="AB7154" t="s">
        <v>90</v>
      </c>
      <c r="AC7154" s="46">
        <v>4762</v>
      </c>
      <c r="AD7154" s="46">
        <v>71</v>
      </c>
      <c r="AE7154" s="46">
        <v>68.099999999999994</v>
      </c>
      <c r="AF7154" s="46">
        <v>111</v>
      </c>
      <c r="AH7154" s="70" t="str">
        <f t="shared" si="815"/>
        <v/>
      </c>
      <c r="AI7154" s="70" t="str">
        <f t="shared" si="816"/>
        <v/>
      </c>
      <c r="AJ7154" s="70" t="str">
        <f t="shared" si="817"/>
        <v>X</v>
      </c>
      <c r="AK7154" s="70" t="str" cm="1">
        <f t="array" ref="AK7154">_xlfn.IFS(AH7154&lt;&gt;"","1",AI7154&lt;&gt;"","2",AJ7154&lt;&gt;"","3")</f>
        <v>3</v>
      </c>
    </row>
    <row r="7155" spans="1:37" x14ac:dyDescent="0.25">
      <c r="A7155" t="s">
        <v>1763</v>
      </c>
      <c r="B7155" t="s">
        <v>434</v>
      </c>
      <c r="C7155" s="67" t="str">
        <f t="shared" si="813"/>
        <v>Ella Petz</v>
      </c>
      <c r="D7155" s="71" t="str" cm="1">
        <f t="array" ref="D7155">_xlfn.IFS(AK7155="1",CONCATENATE(C7155,"Regional"),AK7155="2",CONCATENATE(C7155,"Sectional"),AK7155="3",CONCATENATE(C7155,COUNTIF($C$1:C7155,C7155)))</f>
        <v>Ella Petz8</v>
      </c>
      <c r="E7155" s="66">
        <v>45190.333333333336</v>
      </c>
      <c r="F7155" t="s">
        <v>2423</v>
      </c>
      <c r="G7155" s="46">
        <v>40</v>
      </c>
      <c r="H7155" s="46">
        <v>105</v>
      </c>
      <c r="I7155" s="46">
        <v>23</v>
      </c>
      <c r="J7155" t="s">
        <v>890</v>
      </c>
      <c r="K7155" t="s">
        <v>90</v>
      </c>
      <c r="L7155" s="46">
        <v>4762</v>
      </c>
      <c r="M7155" s="46">
        <v>71</v>
      </c>
      <c r="N7155" s="46">
        <v>68.099999999999994</v>
      </c>
      <c r="O7155" s="46">
        <v>111</v>
      </c>
      <c r="P7155" s="46">
        <f t="shared" si="814"/>
        <v>2</v>
      </c>
      <c r="R7155" s="67" t="s">
        <v>2769</v>
      </c>
      <c r="S7155" s="67">
        <f>COUNTIF(Y$2:$Y$100,R7155)</f>
        <v>0</v>
      </c>
      <c r="V7155" s="67">
        <f t="shared" si="818"/>
        <v>0</v>
      </c>
      <c r="X7155"/>
      <c r="Y7155" s="67" t="str">
        <f t="shared" si="819"/>
        <v xml:space="preserve"> </v>
      </c>
      <c r="AB7155" t="s">
        <v>90</v>
      </c>
      <c r="AC7155" s="46">
        <v>4762</v>
      </c>
      <c r="AD7155" s="46">
        <v>71</v>
      </c>
      <c r="AE7155" s="46">
        <v>68.099999999999994</v>
      </c>
      <c r="AF7155" s="46">
        <v>111</v>
      </c>
      <c r="AH7155" s="70" t="str">
        <f t="shared" si="815"/>
        <v/>
      </c>
      <c r="AI7155" s="70" t="str">
        <f t="shared" si="816"/>
        <v/>
      </c>
      <c r="AJ7155" s="70" t="str">
        <f t="shared" si="817"/>
        <v>X</v>
      </c>
      <c r="AK7155" s="70" t="str" cm="1">
        <f t="array" ref="AK7155">_xlfn.IFS(AH7155&lt;&gt;"","1",AI7155&lt;&gt;"","2",AJ7155&lt;&gt;"","3")</f>
        <v>3</v>
      </c>
    </row>
    <row r="7156" spans="1:37" x14ac:dyDescent="0.25">
      <c r="A7156" t="s">
        <v>1760</v>
      </c>
      <c r="B7156" t="s">
        <v>1773</v>
      </c>
      <c r="C7156" s="67" t="str">
        <f t="shared" si="813"/>
        <v>Elayna Heim</v>
      </c>
      <c r="D7156" s="71" t="str" cm="1">
        <f t="array" ref="D7156">_xlfn.IFS(AK7156="1",CONCATENATE(C7156,"Regional"),AK7156="2",CONCATENATE(C7156,"Sectional"),AK7156="3",CONCATENATE(C7156,COUNTIF($C$1:C7156,C7156)))</f>
        <v>Elayna Heim7</v>
      </c>
      <c r="E7156" s="66">
        <v>45190.333333333336</v>
      </c>
      <c r="F7156" t="s">
        <v>2423</v>
      </c>
      <c r="G7156" s="46">
        <v>40</v>
      </c>
      <c r="H7156" s="46">
        <v>107</v>
      </c>
      <c r="I7156" s="46">
        <v>24</v>
      </c>
      <c r="J7156" t="s">
        <v>890</v>
      </c>
      <c r="K7156" t="s">
        <v>90</v>
      </c>
      <c r="L7156" s="46">
        <v>4762</v>
      </c>
      <c r="M7156" s="46">
        <v>71</v>
      </c>
      <c r="N7156" s="46">
        <v>68.099999999999994</v>
      </c>
      <c r="O7156" s="46">
        <v>111</v>
      </c>
      <c r="P7156" s="46">
        <f t="shared" si="814"/>
        <v>2</v>
      </c>
      <c r="R7156" s="67" t="s">
        <v>2766</v>
      </c>
      <c r="S7156" s="67">
        <f>COUNTIF(Y$2:$Y$100,R7156)</f>
        <v>0</v>
      </c>
      <c r="V7156" s="67">
        <f t="shared" si="818"/>
        <v>0</v>
      </c>
      <c r="X7156"/>
      <c r="Y7156" s="67" t="str">
        <f t="shared" si="819"/>
        <v xml:space="preserve"> </v>
      </c>
      <c r="AB7156" t="s">
        <v>90</v>
      </c>
      <c r="AC7156" s="46">
        <v>4762</v>
      </c>
      <c r="AD7156" s="46">
        <v>71</v>
      </c>
      <c r="AE7156" s="46">
        <v>68.099999999999994</v>
      </c>
      <c r="AF7156" s="46">
        <v>111</v>
      </c>
      <c r="AH7156" s="70" t="str">
        <f t="shared" si="815"/>
        <v/>
      </c>
      <c r="AI7156" s="70" t="str">
        <f t="shared" si="816"/>
        <v/>
      </c>
      <c r="AJ7156" s="70" t="str">
        <f t="shared" si="817"/>
        <v>X</v>
      </c>
      <c r="AK7156" s="70" t="str" cm="1">
        <f t="array" ref="AK7156">_xlfn.IFS(AH7156&lt;&gt;"","1",AI7156&lt;&gt;"","2",AJ7156&lt;&gt;"","3")</f>
        <v>3</v>
      </c>
    </row>
    <row r="7157" spans="1:37" x14ac:dyDescent="0.25">
      <c r="A7157" t="s">
        <v>1757</v>
      </c>
      <c r="B7157" t="s">
        <v>524</v>
      </c>
      <c r="C7157" s="67" t="str">
        <f t="shared" si="813"/>
        <v>Isabelle Collicott</v>
      </c>
      <c r="D7157" s="71" t="str" cm="1">
        <f t="array" ref="D7157">_xlfn.IFS(AK7157="1",CONCATENATE(C7157,"Regional"),AK7157="2",CONCATENATE(C7157,"Sectional"),AK7157="3",CONCATENATE(C7157,COUNTIF($C$1:C7157,C7157)))</f>
        <v>Isabelle Collicott9</v>
      </c>
      <c r="E7157" s="66">
        <v>45190.333333333336</v>
      </c>
      <c r="F7157" t="s">
        <v>2423</v>
      </c>
      <c r="G7157" s="46">
        <v>40</v>
      </c>
      <c r="H7157" s="46">
        <v>108</v>
      </c>
      <c r="I7157" s="46">
        <v>25</v>
      </c>
      <c r="J7157" t="s">
        <v>890</v>
      </c>
      <c r="K7157" t="s">
        <v>90</v>
      </c>
      <c r="L7157" s="46">
        <v>4762</v>
      </c>
      <c r="M7157" s="46">
        <v>71</v>
      </c>
      <c r="N7157" s="46">
        <v>68.099999999999994</v>
      </c>
      <c r="O7157" s="46">
        <v>111</v>
      </c>
      <c r="P7157" s="46">
        <f t="shared" si="814"/>
        <v>2</v>
      </c>
      <c r="R7157" s="67" t="s">
        <v>2763</v>
      </c>
      <c r="S7157" s="67">
        <f>COUNTIF(Y$2:$Y$100,R7157)</f>
        <v>0</v>
      </c>
      <c r="V7157" s="67">
        <f t="shared" si="818"/>
        <v>0</v>
      </c>
      <c r="X7157"/>
      <c r="Y7157" s="67" t="str">
        <f t="shared" si="819"/>
        <v xml:space="preserve"> </v>
      </c>
      <c r="AB7157" t="s">
        <v>90</v>
      </c>
      <c r="AC7157" s="46">
        <v>4762</v>
      </c>
      <c r="AD7157" s="46">
        <v>71</v>
      </c>
      <c r="AE7157" s="46">
        <v>68.099999999999994</v>
      </c>
      <c r="AF7157" s="46">
        <v>111</v>
      </c>
      <c r="AH7157" s="70" t="str">
        <f t="shared" si="815"/>
        <v/>
      </c>
      <c r="AI7157" s="70" t="str">
        <f t="shared" si="816"/>
        <v/>
      </c>
      <c r="AJ7157" s="70" t="str">
        <f t="shared" si="817"/>
        <v>X</v>
      </c>
      <c r="AK7157" s="70" t="str" cm="1">
        <f t="array" ref="AK7157">_xlfn.IFS(AH7157&lt;&gt;"","1",AI7157&lt;&gt;"","2",AJ7157&lt;&gt;"","3")</f>
        <v>3</v>
      </c>
    </row>
    <row r="7158" spans="1:37" x14ac:dyDescent="0.25">
      <c r="A7158" t="s">
        <v>200</v>
      </c>
      <c r="B7158" t="s">
        <v>1017</v>
      </c>
      <c r="C7158" s="67" t="str">
        <f t="shared" si="813"/>
        <v>Noelle Bennett</v>
      </c>
      <c r="D7158" s="71" t="str" cm="1">
        <f t="array" ref="D7158">_xlfn.IFS(AK7158="1",CONCATENATE(C7158,"Regional"),AK7158="2",CONCATENATE(C7158,"Sectional"),AK7158="3",CONCATENATE(C7158,COUNTIF($C$1:C7158,C7158)))</f>
        <v>Noelle Bennett10</v>
      </c>
      <c r="E7158" s="66">
        <v>45190.333333333336</v>
      </c>
      <c r="F7158" t="s">
        <v>2423</v>
      </c>
      <c r="G7158" s="46">
        <v>40</v>
      </c>
      <c r="H7158" s="46">
        <v>109</v>
      </c>
      <c r="I7158" s="46">
        <v>26</v>
      </c>
      <c r="J7158" t="s">
        <v>890</v>
      </c>
      <c r="K7158" t="s">
        <v>90</v>
      </c>
      <c r="L7158" s="46">
        <v>4762</v>
      </c>
      <c r="M7158" s="46">
        <v>71</v>
      </c>
      <c r="N7158" s="46">
        <v>68.099999999999994</v>
      </c>
      <c r="O7158" s="46">
        <v>111</v>
      </c>
      <c r="P7158" s="46">
        <f t="shared" si="814"/>
        <v>2</v>
      </c>
      <c r="R7158" s="67" t="s">
        <v>1517</v>
      </c>
      <c r="S7158" s="67">
        <f>COUNTIF(Y$2:$Y$100,R7158)</f>
        <v>0</v>
      </c>
      <c r="V7158" s="67">
        <f t="shared" si="818"/>
        <v>0</v>
      </c>
      <c r="X7158"/>
      <c r="Y7158" s="67" t="str">
        <f t="shared" si="819"/>
        <v xml:space="preserve"> </v>
      </c>
      <c r="AB7158" t="s">
        <v>90</v>
      </c>
      <c r="AC7158" s="46">
        <v>4762</v>
      </c>
      <c r="AD7158" s="46">
        <v>71</v>
      </c>
      <c r="AE7158" s="46">
        <v>68.099999999999994</v>
      </c>
      <c r="AF7158" s="46">
        <v>111</v>
      </c>
      <c r="AH7158" s="70" t="str">
        <f t="shared" si="815"/>
        <v/>
      </c>
      <c r="AI7158" s="70" t="str">
        <f t="shared" si="816"/>
        <v/>
      </c>
      <c r="AJ7158" s="70" t="str">
        <f t="shared" si="817"/>
        <v>X</v>
      </c>
      <c r="AK7158" s="70" t="str" cm="1">
        <f t="array" ref="AK7158">_xlfn.IFS(AH7158&lt;&gt;"","1",AI7158&lt;&gt;"","2",AJ7158&lt;&gt;"","3")</f>
        <v>3</v>
      </c>
    </row>
    <row r="7159" spans="1:37" x14ac:dyDescent="0.25">
      <c r="A7159" t="s">
        <v>1769</v>
      </c>
      <c r="B7159" t="s">
        <v>1770</v>
      </c>
      <c r="C7159" s="67" t="str">
        <f t="shared" si="813"/>
        <v>Sadie Elwood</v>
      </c>
      <c r="D7159" s="71" t="str" cm="1">
        <f t="array" ref="D7159">_xlfn.IFS(AK7159="1",CONCATENATE(C7159,"Regional"),AK7159="2",CONCATENATE(C7159,"Sectional"),AK7159="3",CONCATENATE(C7159,COUNTIF($C$1:C7159,C7159)))</f>
        <v>Sadie Elwood7</v>
      </c>
      <c r="E7159" s="66">
        <v>45190.333333333336</v>
      </c>
      <c r="F7159" t="s">
        <v>2423</v>
      </c>
      <c r="G7159" s="46">
        <v>40</v>
      </c>
      <c r="H7159" s="46">
        <v>110</v>
      </c>
      <c r="I7159" s="46">
        <v>27</v>
      </c>
      <c r="J7159" t="s">
        <v>890</v>
      </c>
      <c r="K7159" t="s">
        <v>90</v>
      </c>
      <c r="L7159" s="46">
        <v>4762</v>
      </c>
      <c r="M7159" s="46">
        <v>71</v>
      </c>
      <c r="N7159" s="46">
        <v>68.099999999999994</v>
      </c>
      <c r="O7159" s="46">
        <v>111</v>
      </c>
      <c r="P7159" s="46">
        <f t="shared" si="814"/>
        <v>2</v>
      </c>
      <c r="R7159" s="67" t="s">
        <v>2774</v>
      </c>
      <c r="S7159" s="67">
        <f>COUNTIF(Y$2:$Y$100,R7159)</f>
        <v>0</v>
      </c>
      <c r="V7159" s="67">
        <f t="shared" si="818"/>
        <v>0</v>
      </c>
      <c r="X7159"/>
      <c r="Y7159" s="67" t="str">
        <f t="shared" si="819"/>
        <v xml:space="preserve"> </v>
      </c>
      <c r="AB7159" t="s">
        <v>90</v>
      </c>
      <c r="AC7159" s="46">
        <v>4762</v>
      </c>
      <c r="AD7159" s="46">
        <v>71</v>
      </c>
      <c r="AE7159" s="46">
        <v>68.099999999999994</v>
      </c>
      <c r="AF7159" s="46">
        <v>111</v>
      </c>
      <c r="AH7159" s="70" t="str">
        <f t="shared" si="815"/>
        <v/>
      </c>
      <c r="AI7159" s="70" t="str">
        <f t="shared" si="816"/>
        <v/>
      </c>
      <c r="AJ7159" s="70" t="str">
        <f t="shared" si="817"/>
        <v>X</v>
      </c>
      <c r="AK7159" s="70" t="str" cm="1">
        <f t="array" ref="AK7159">_xlfn.IFS(AH7159&lt;&gt;"","1",AI7159&lt;&gt;"","2",AJ7159&lt;&gt;"","3")</f>
        <v>3</v>
      </c>
    </row>
    <row r="7160" spans="1:37" x14ac:dyDescent="0.25">
      <c r="A7160" t="s">
        <v>243</v>
      </c>
      <c r="B7160" t="s">
        <v>533</v>
      </c>
      <c r="C7160" s="67" t="str">
        <f t="shared" si="813"/>
        <v>Kaylee Erickson</v>
      </c>
      <c r="D7160" s="71" t="str" cm="1">
        <f t="array" ref="D7160">_xlfn.IFS(AK7160="1",CONCATENATE(C7160,"Regional"),AK7160="2",CONCATENATE(C7160,"Sectional"),AK7160="3",CONCATENATE(C7160,COUNTIF($C$1:C7160,C7160)))</f>
        <v>Kaylee Erickson11</v>
      </c>
      <c r="E7160" s="66">
        <v>45190.333333333336</v>
      </c>
      <c r="F7160" t="s">
        <v>2423</v>
      </c>
      <c r="G7160" s="46">
        <v>40</v>
      </c>
      <c r="H7160" s="46">
        <v>110</v>
      </c>
      <c r="I7160" s="46">
        <v>27</v>
      </c>
      <c r="J7160" t="s">
        <v>890</v>
      </c>
      <c r="K7160" t="s">
        <v>90</v>
      </c>
      <c r="L7160" s="46">
        <v>4762</v>
      </c>
      <c r="M7160" s="46">
        <v>71</v>
      </c>
      <c r="N7160" s="46">
        <v>68.099999999999994</v>
      </c>
      <c r="O7160" s="46">
        <v>111</v>
      </c>
      <c r="P7160" s="46">
        <f t="shared" si="814"/>
        <v>2</v>
      </c>
      <c r="R7160" s="67" t="s">
        <v>1206</v>
      </c>
      <c r="S7160" s="67">
        <f>COUNTIF(Y$2:$Y$100,R7160)</f>
        <v>0</v>
      </c>
      <c r="V7160" s="67">
        <f t="shared" si="818"/>
        <v>0</v>
      </c>
      <c r="X7160"/>
      <c r="Y7160" s="67" t="str">
        <f t="shared" si="819"/>
        <v xml:space="preserve"> </v>
      </c>
      <c r="AB7160" t="s">
        <v>90</v>
      </c>
      <c r="AC7160" s="46">
        <v>4762</v>
      </c>
      <c r="AD7160" s="46">
        <v>71</v>
      </c>
      <c r="AE7160" s="46">
        <v>68.099999999999994</v>
      </c>
      <c r="AF7160" s="46">
        <v>111</v>
      </c>
      <c r="AH7160" s="70" t="str">
        <f t="shared" si="815"/>
        <v/>
      </c>
      <c r="AI7160" s="70" t="str">
        <f t="shared" si="816"/>
        <v/>
      </c>
      <c r="AJ7160" s="70" t="str">
        <f t="shared" si="817"/>
        <v>X</v>
      </c>
      <c r="AK7160" s="70" t="str" cm="1">
        <f t="array" ref="AK7160">_xlfn.IFS(AH7160&lt;&gt;"","1",AI7160&lt;&gt;"","2",AJ7160&lt;&gt;"","3")</f>
        <v>3</v>
      </c>
    </row>
    <row r="7161" spans="1:37" x14ac:dyDescent="0.25">
      <c r="A7161" t="s">
        <v>1759</v>
      </c>
      <c r="B7161" t="s">
        <v>876</v>
      </c>
      <c r="C7161" s="67" t="str">
        <f t="shared" si="813"/>
        <v>Jaelyn Spiess</v>
      </c>
      <c r="D7161" s="71" t="str" cm="1">
        <f t="array" ref="D7161">_xlfn.IFS(AK7161="1",CONCATENATE(C7161,"Regional"),AK7161="2",CONCATENATE(C7161,"Sectional"),AK7161="3",CONCATENATE(C7161,COUNTIF($C$1:C7161,C7161)))</f>
        <v>Jaelyn Spiess9</v>
      </c>
      <c r="E7161" s="66">
        <v>45190.333333333336</v>
      </c>
      <c r="F7161" t="s">
        <v>2423</v>
      </c>
      <c r="G7161" s="46">
        <v>40</v>
      </c>
      <c r="H7161" s="46">
        <v>111</v>
      </c>
      <c r="I7161" s="46">
        <v>29</v>
      </c>
      <c r="J7161" t="s">
        <v>890</v>
      </c>
      <c r="K7161" t="s">
        <v>90</v>
      </c>
      <c r="L7161" s="46">
        <v>4762</v>
      </c>
      <c r="M7161" s="46">
        <v>71</v>
      </c>
      <c r="N7161" s="46">
        <v>68.099999999999994</v>
      </c>
      <c r="O7161" s="46">
        <v>111</v>
      </c>
      <c r="P7161" s="46">
        <f t="shared" si="814"/>
        <v>2</v>
      </c>
      <c r="R7161" s="67" t="s">
        <v>2765</v>
      </c>
      <c r="S7161" s="67">
        <f>COUNTIF(Y$2:$Y$100,R7161)</f>
        <v>0</v>
      </c>
      <c r="V7161" s="67">
        <f t="shared" si="818"/>
        <v>0</v>
      </c>
      <c r="X7161"/>
      <c r="Y7161" s="67" t="str">
        <f t="shared" si="819"/>
        <v xml:space="preserve"> </v>
      </c>
      <c r="AB7161" t="s">
        <v>90</v>
      </c>
      <c r="AC7161" s="46">
        <v>4762</v>
      </c>
      <c r="AD7161" s="46">
        <v>71</v>
      </c>
      <c r="AE7161" s="46">
        <v>68.099999999999994</v>
      </c>
      <c r="AF7161" s="46">
        <v>111</v>
      </c>
      <c r="AH7161" s="70" t="str">
        <f t="shared" si="815"/>
        <v/>
      </c>
      <c r="AI7161" s="70" t="str">
        <f t="shared" si="816"/>
        <v/>
      </c>
      <c r="AJ7161" s="70" t="str">
        <f t="shared" si="817"/>
        <v>X</v>
      </c>
      <c r="AK7161" s="70" t="str" cm="1">
        <f t="array" ref="AK7161">_xlfn.IFS(AH7161&lt;&gt;"","1",AI7161&lt;&gt;"","2",AJ7161&lt;&gt;"","3")</f>
        <v>3</v>
      </c>
    </row>
    <row r="7162" spans="1:37" x14ac:dyDescent="0.25">
      <c r="A7162" t="s">
        <v>541</v>
      </c>
      <c r="B7162" t="s">
        <v>190</v>
      </c>
      <c r="C7162" s="67" t="str">
        <f t="shared" si="813"/>
        <v>Mara Tuma</v>
      </c>
      <c r="D7162" s="71" t="str" cm="1">
        <f t="array" ref="D7162">_xlfn.IFS(AK7162="1",CONCATENATE(C7162,"Regional"),AK7162="2",CONCATENATE(C7162,"Sectional"),AK7162="3",CONCATENATE(C7162,COUNTIF($C$1:C7162,C7162)))</f>
        <v>Mara Tuma12</v>
      </c>
      <c r="E7162" s="66">
        <v>45190.333333333336</v>
      </c>
      <c r="F7162" t="s">
        <v>2423</v>
      </c>
      <c r="G7162" s="46">
        <v>40</v>
      </c>
      <c r="H7162" s="46">
        <v>112</v>
      </c>
      <c r="I7162" s="46">
        <v>30</v>
      </c>
      <c r="J7162" t="s">
        <v>890</v>
      </c>
      <c r="K7162" t="s">
        <v>90</v>
      </c>
      <c r="L7162" s="46">
        <v>4762</v>
      </c>
      <c r="M7162" s="46">
        <v>71</v>
      </c>
      <c r="N7162" s="46">
        <v>68.099999999999994</v>
      </c>
      <c r="O7162" s="46">
        <v>111</v>
      </c>
      <c r="P7162" s="46">
        <f t="shared" si="814"/>
        <v>2</v>
      </c>
      <c r="R7162" s="67" t="s">
        <v>1211</v>
      </c>
      <c r="S7162" s="67">
        <f>COUNTIF(Y$2:$Y$100,R7162)</f>
        <v>0</v>
      </c>
      <c r="V7162" s="67">
        <f t="shared" si="818"/>
        <v>0</v>
      </c>
      <c r="X7162"/>
      <c r="Y7162" s="67" t="str">
        <f t="shared" si="819"/>
        <v xml:space="preserve"> </v>
      </c>
      <c r="AB7162" t="s">
        <v>90</v>
      </c>
      <c r="AC7162" s="46">
        <v>4762</v>
      </c>
      <c r="AD7162" s="46">
        <v>71</v>
      </c>
      <c r="AE7162" s="46">
        <v>68.099999999999994</v>
      </c>
      <c r="AF7162" s="46">
        <v>111</v>
      </c>
      <c r="AH7162" s="70" t="str">
        <f t="shared" si="815"/>
        <v/>
      </c>
      <c r="AI7162" s="70" t="str">
        <f t="shared" si="816"/>
        <v/>
      </c>
      <c r="AJ7162" s="70" t="str">
        <f t="shared" si="817"/>
        <v>X</v>
      </c>
      <c r="AK7162" s="70" t="str" cm="1">
        <f t="array" ref="AK7162">_xlfn.IFS(AH7162&lt;&gt;"","1",AI7162&lt;&gt;"","2",AJ7162&lt;&gt;"","3")</f>
        <v>3</v>
      </c>
    </row>
    <row r="7163" spans="1:37" x14ac:dyDescent="0.25">
      <c r="A7163" t="s">
        <v>387</v>
      </c>
      <c r="B7163" t="s">
        <v>539</v>
      </c>
      <c r="C7163" s="67" t="str">
        <f t="shared" si="813"/>
        <v>Maggie Winsand</v>
      </c>
      <c r="D7163" s="71" t="str" cm="1">
        <f t="array" ref="D7163">_xlfn.IFS(AK7163="1",CONCATENATE(C7163,"Regional"),AK7163="2",CONCATENATE(C7163,"Sectional"),AK7163="3",CONCATENATE(C7163,COUNTIF($C$1:C7163,C7163)))</f>
        <v>Maggie Winsand12</v>
      </c>
      <c r="E7163" s="66">
        <v>45190.333333333336</v>
      </c>
      <c r="F7163" t="s">
        <v>2423</v>
      </c>
      <c r="G7163" s="46">
        <v>40</v>
      </c>
      <c r="H7163" s="46">
        <v>112</v>
      </c>
      <c r="I7163" s="46">
        <v>30</v>
      </c>
      <c r="J7163" t="s">
        <v>890</v>
      </c>
      <c r="K7163" t="s">
        <v>90</v>
      </c>
      <c r="L7163" s="46">
        <v>4762</v>
      </c>
      <c r="M7163" s="46">
        <v>71</v>
      </c>
      <c r="N7163" s="46">
        <v>68.099999999999994</v>
      </c>
      <c r="O7163" s="46">
        <v>111</v>
      </c>
      <c r="P7163" s="46">
        <f t="shared" si="814"/>
        <v>2</v>
      </c>
      <c r="R7163" s="67" t="s">
        <v>1210</v>
      </c>
      <c r="S7163" s="67">
        <f>COUNTIF(Y$2:$Y$100,R7163)</f>
        <v>0</v>
      </c>
      <c r="V7163" s="67">
        <f t="shared" si="818"/>
        <v>0</v>
      </c>
      <c r="X7163"/>
      <c r="Y7163" s="67" t="str">
        <f t="shared" si="819"/>
        <v xml:space="preserve"> </v>
      </c>
      <c r="AB7163" t="s">
        <v>90</v>
      </c>
      <c r="AC7163" s="46">
        <v>4762</v>
      </c>
      <c r="AD7163" s="46">
        <v>71</v>
      </c>
      <c r="AE7163" s="46">
        <v>68.099999999999994</v>
      </c>
      <c r="AF7163" s="46">
        <v>111</v>
      </c>
      <c r="AH7163" s="70" t="str">
        <f t="shared" si="815"/>
        <v/>
      </c>
      <c r="AI7163" s="70" t="str">
        <f t="shared" si="816"/>
        <v/>
      </c>
      <c r="AJ7163" s="70" t="str">
        <f t="shared" si="817"/>
        <v>X</v>
      </c>
      <c r="AK7163" s="70" t="str" cm="1">
        <f t="array" ref="AK7163">_xlfn.IFS(AH7163&lt;&gt;"","1",AI7163&lt;&gt;"","2",AJ7163&lt;&gt;"","3")</f>
        <v>3</v>
      </c>
    </row>
    <row r="7164" spans="1:37" x14ac:dyDescent="0.25">
      <c r="A7164" t="s">
        <v>1624</v>
      </c>
      <c r="B7164" t="s">
        <v>531</v>
      </c>
      <c r="C7164" s="67" t="str">
        <f t="shared" si="813"/>
        <v>Shea Zadra</v>
      </c>
      <c r="D7164" s="71" t="str" cm="1">
        <f t="array" ref="D7164">_xlfn.IFS(AK7164="1",CONCATENATE(C7164,"Regional"),AK7164="2",CONCATENATE(C7164,"Sectional"),AK7164="3",CONCATENATE(C7164,COUNTIF($C$1:C7164,C7164)))</f>
        <v>Shea Zadra11</v>
      </c>
      <c r="E7164" s="66">
        <v>45190.333333333336</v>
      </c>
      <c r="F7164" t="s">
        <v>2423</v>
      </c>
      <c r="G7164" s="46">
        <v>40</v>
      </c>
      <c r="H7164" s="46">
        <v>115</v>
      </c>
      <c r="I7164" s="46">
        <v>32</v>
      </c>
      <c r="J7164" t="s">
        <v>890</v>
      </c>
      <c r="K7164" t="s">
        <v>90</v>
      </c>
      <c r="L7164" s="46">
        <v>4762</v>
      </c>
      <c r="M7164" s="46">
        <v>71</v>
      </c>
      <c r="N7164" s="46">
        <v>68.099999999999994</v>
      </c>
      <c r="O7164" s="46">
        <v>111</v>
      </c>
      <c r="P7164" s="46">
        <f t="shared" si="814"/>
        <v>2</v>
      </c>
      <c r="R7164" s="67" t="s">
        <v>3526</v>
      </c>
      <c r="S7164" s="67">
        <f>COUNTIF(Y$2:$Y$100,R7164)</f>
        <v>0</v>
      </c>
      <c r="V7164" s="67">
        <f t="shared" si="818"/>
        <v>0</v>
      </c>
      <c r="X7164"/>
      <c r="Y7164" s="67" t="str">
        <f t="shared" si="819"/>
        <v xml:space="preserve"> </v>
      </c>
      <c r="AB7164" t="s">
        <v>90</v>
      </c>
      <c r="AC7164" s="46">
        <v>4762</v>
      </c>
      <c r="AD7164" s="46">
        <v>71</v>
      </c>
      <c r="AE7164" s="46">
        <v>68.099999999999994</v>
      </c>
      <c r="AF7164" s="46">
        <v>111</v>
      </c>
      <c r="AH7164" s="70" t="str">
        <f t="shared" si="815"/>
        <v/>
      </c>
      <c r="AI7164" s="70" t="str">
        <f t="shared" si="816"/>
        <v/>
      </c>
      <c r="AJ7164" s="70" t="str">
        <f t="shared" si="817"/>
        <v>X</v>
      </c>
      <c r="AK7164" s="70" t="str" cm="1">
        <f t="array" ref="AK7164">_xlfn.IFS(AH7164&lt;&gt;"","1",AI7164&lt;&gt;"","2",AJ7164&lt;&gt;"","3")</f>
        <v>3</v>
      </c>
    </row>
    <row r="7165" spans="1:37" x14ac:dyDescent="0.25">
      <c r="A7165" t="s">
        <v>529</v>
      </c>
      <c r="B7165" t="s">
        <v>530</v>
      </c>
      <c r="C7165" s="67" t="str">
        <f t="shared" si="813"/>
        <v>Kendra Betley</v>
      </c>
      <c r="D7165" s="71" t="str" cm="1">
        <f t="array" ref="D7165">_xlfn.IFS(AK7165="1",CONCATENATE(C7165,"Regional"),AK7165="2",CONCATENATE(C7165,"Sectional"),AK7165="3",CONCATENATE(C7165,COUNTIF($C$1:C7165,C7165)))</f>
        <v>Kendra Betley10</v>
      </c>
      <c r="E7165" s="66">
        <v>45190.333333333336</v>
      </c>
      <c r="F7165" t="s">
        <v>2423</v>
      </c>
      <c r="G7165" s="46">
        <v>40</v>
      </c>
      <c r="H7165" s="46">
        <v>120</v>
      </c>
      <c r="I7165" s="46">
        <v>33</v>
      </c>
      <c r="J7165" t="s">
        <v>890</v>
      </c>
      <c r="K7165" t="s">
        <v>90</v>
      </c>
      <c r="L7165" s="46">
        <v>4762</v>
      </c>
      <c r="M7165" s="46">
        <v>71</v>
      </c>
      <c r="N7165" s="46">
        <v>68.099999999999994</v>
      </c>
      <c r="O7165" s="46">
        <v>111</v>
      </c>
      <c r="P7165" s="46">
        <f t="shared" si="814"/>
        <v>2</v>
      </c>
      <c r="R7165" s="67" t="s">
        <v>1203</v>
      </c>
      <c r="S7165" s="67">
        <f>COUNTIF(Y$2:$Y$100,R7165)</f>
        <v>0</v>
      </c>
      <c r="V7165" s="67">
        <f t="shared" si="818"/>
        <v>0</v>
      </c>
      <c r="X7165"/>
      <c r="Y7165" s="67" t="str">
        <f t="shared" si="819"/>
        <v xml:space="preserve"> </v>
      </c>
      <c r="AB7165" t="s">
        <v>90</v>
      </c>
      <c r="AC7165" s="46">
        <v>4762</v>
      </c>
      <c r="AD7165" s="46">
        <v>71</v>
      </c>
      <c r="AE7165" s="46">
        <v>68.099999999999994</v>
      </c>
      <c r="AF7165" s="46">
        <v>111</v>
      </c>
      <c r="AH7165" s="70" t="str">
        <f t="shared" si="815"/>
        <v/>
      </c>
      <c r="AI7165" s="70" t="str">
        <f t="shared" si="816"/>
        <v/>
      </c>
      <c r="AJ7165" s="70" t="str">
        <f t="shared" si="817"/>
        <v>X</v>
      </c>
      <c r="AK7165" s="70" t="str" cm="1">
        <f t="array" ref="AK7165">_xlfn.IFS(AH7165&lt;&gt;"","1",AI7165&lt;&gt;"","2",AJ7165&lt;&gt;"","3")</f>
        <v>3</v>
      </c>
    </row>
    <row r="7166" spans="1:37" x14ac:dyDescent="0.25">
      <c r="A7166" t="s">
        <v>1768</v>
      </c>
      <c r="B7166" t="s">
        <v>524</v>
      </c>
      <c r="C7166" s="67" t="str">
        <f t="shared" si="813"/>
        <v>Isabelle Davenport</v>
      </c>
      <c r="D7166" s="71" t="str" cm="1">
        <f t="array" ref="D7166">_xlfn.IFS(AK7166="1",CONCATENATE(C7166,"Regional"),AK7166="2",CONCATENATE(C7166,"Sectional"),AK7166="3",CONCATENATE(C7166,COUNTIF($C$1:C7166,C7166)))</f>
        <v>Isabelle Davenport3</v>
      </c>
      <c r="E7166" s="66">
        <v>45190.333333333336</v>
      </c>
      <c r="F7166" t="s">
        <v>2423</v>
      </c>
      <c r="G7166" s="46">
        <v>40</v>
      </c>
      <c r="H7166" s="46">
        <v>123</v>
      </c>
      <c r="I7166" s="46">
        <v>34</v>
      </c>
      <c r="J7166" t="s">
        <v>890</v>
      </c>
      <c r="K7166" t="s">
        <v>90</v>
      </c>
      <c r="L7166" s="46">
        <v>4762</v>
      </c>
      <c r="M7166" s="46">
        <v>71</v>
      </c>
      <c r="N7166" s="46">
        <v>68.099999999999994</v>
      </c>
      <c r="O7166" s="46">
        <v>111</v>
      </c>
      <c r="P7166" s="46">
        <f t="shared" si="814"/>
        <v>2</v>
      </c>
      <c r="R7166" s="67" t="s">
        <v>2773</v>
      </c>
      <c r="S7166" s="67">
        <f>COUNTIF(Y$2:$Y$100,R7166)</f>
        <v>0</v>
      </c>
      <c r="V7166" s="67">
        <f t="shared" si="818"/>
        <v>0</v>
      </c>
      <c r="X7166"/>
      <c r="Y7166" s="67" t="str">
        <f t="shared" si="819"/>
        <v xml:space="preserve"> </v>
      </c>
      <c r="AB7166" t="s">
        <v>90</v>
      </c>
      <c r="AC7166" s="46">
        <v>4762</v>
      </c>
      <c r="AD7166" s="46">
        <v>71</v>
      </c>
      <c r="AE7166" s="46">
        <v>68.099999999999994</v>
      </c>
      <c r="AF7166" s="46">
        <v>111</v>
      </c>
      <c r="AH7166" s="70" t="str">
        <f t="shared" si="815"/>
        <v/>
      </c>
      <c r="AI7166" s="70" t="str">
        <f t="shared" si="816"/>
        <v/>
      </c>
      <c r="AJ7166" s="70" t="str">
        <f t="shared" si="817"/>
        <v>X</v>
      </c>
      <c r="AK7166" s="70" t="str" cm="1">
        <f t="array" ref="AK7166">_xlfn.IFS(AH7166&lt;&gt;"","1",AI7166&lt;&gt;"","2",AJ7166&lt;&gt;"","3")</f>
        <v>3</v>
      </c>
    </row>
    <row r="7167" spans="1:37" x14ac:dyDescent="0.25">
      <c r="A7167" t="s">
        <v>712</v>
      </c>
      <c r="B7167" t="s">
        <v>713</v>
      </c>
      <c r="C7167" s="67" t="str">
        <f t="shared" si="813"/>
        <v>Hailee Lindow</v>
      </c>
      <c r="D7167" s="71" t="str" cm="1">
        <f t="array" ref="D7167">_xlfn.IFS(AK7167="1",CONCATENATE(C7167,"Regional"),AK7167="2",CONCATENATE(C7167,"Sectional"),AK7167="3",CONCATENATE(C7167,COUNTIF($C$1:C7167,C7167)))</f>
        <v>Hailee Lindow11</v>
      </c>
      <c r="E7167" s="66">
        <v>45190.333333333336</v>
      </c>
      <c r="F7167" t="s">
        <v>2423</v>
      </c>
      <c r="G7167" s="46">
        <v>40</v>
      </c>
      <c r="H7167" s="46">
        <v>123</v>
      </c>
      <c r="I7167" s="46">
        <v>34</v>
      </c>
      <c r="J7167" t="s">
        <v>890</v>
      </c>
      <c r="K7167" t="s">
        <v>90</v>
      </c>
      <c r="L7167" s="46">
        <v>4762</v>
      </c>
      <c r="M7167" s="46">
        <v>71</v>
      </c>
      <c r="N7167" s="46">
        <v>68.099999999999994</v>
      </c>
      <c r="O7167" s="46">
        <v>111</v>
      </c>
      <c r="P7167" s="46">
        <f t="shared" si="814"/>
        <v>2</v>
      </c>
      <c r="R7167" s="67" t="s">
        <v>1311</v>
      </c>
      <c r="S7167" s="67">
        <f>COUNTIF(Y$2:$Y$100,R7167)</f>
        <v>0</v>
      </c>
      <c r="V7167" s="67">
        <f t="shared" si="818"/>
        <v>0</v>
      </c>
      <c r="X7167"/>
      <c r="Y7167" s="67" t="str">
        <f t="shared" si="819"/>
        <v xml:space="preserve"> </v>
      </c>
      <c r="AB7167" t="s">
        <v>90</v>
      </c>
      <c r="AC7167" s="46">
        <v>4762</v>
      </c>
      <c r="AD7167" s="46">
        <v>71</v>
      </c>
      <c r="AE7167" s="46">
        <v>68.099999999999994</v>
      </c>
      <c r="AF7167" s="46">
        <v>111</v>
      </c>
      <c r="AH7167" s="70" t="str">
        <f t="shared" si="815"/>
        <v/>
      </c>
      <c r="AI7167" s="70" t="str">
        <f t="shared" si="816"/>
        <v/>
      </c>
      <c r="AJ7167" s="70" t="str">
        <f t="shared" si="817"/>
        <v>X</v>
      </c>
      <c r="AK7167" s="70" t="str" cm="1">
        <f t="array" ref="AK7167">_xlfn.IFS(AH7167&lt;&gt;"","1",AI7167&lt;&gt;"","2",AJ7167&lt;&gt;"","3")</f>
        <v>3</v>
      </c>
    </row>
    <row r="7168" spans="1:37" x14ac:dyDescent="0.25">
      <c r="A7168" t="s">
        <v>714</v>
      </c>
      <c r="B7168" t="s">
        <v>428</v>
      </c>
      <c r="C7168" s="67" t="str">
        <f t="shared" si="813"/>
        <v>Annika Binczak</v>
      </c>
      <c r="D7168" s="71" t="str" cm="1">
        <f t="array" ref="D7168">_xlfn.IFS(AK7168="1",CONCATENATE(C7168,"Regional"),AK7168="2",CONCATENATE(C7168,"Sectional"),AK7168="3",CONCATENATE(C7168,COUNTIF($C$1:C7168,C7168)))</f>
        <v>Annika Binczak10</v>
      </c>
      <c r="E7168" s="66">
        <v>45190.333333333336</v>
      </c>
      <c r="F7168" t="s">
        <v>2423</v>
      </c>
      <c r="G7168" s="46">
        <v>40</v>
      </c>
      <c r="H7168" s="46">
        <v>128</v>
      </c>
      <c r="I7168" s="46">
        <v>36</v>
      </c>
      <c r="J7168" t="s">
        <v>890</v>
      </c>
      <c r="K7168" t="s">
        <v>90</v>
      </c>
      <c r="L7168" s="46">
        <v>4762</v>
      </c>
      <c r="M7168" s="46">
        <v>71</v>
      </c>
      <c r="N7168" s="46">
        <v>68.099999999999994</v>
      </c>
      <c r="O7168" s="46">
        <v>111</v>
      </c>
      <c r="P7168" s="46">
        <f t="shared" si="814"/>
        <v>2</v>
      </c>
      <c r="R7168" s="67" t="s">
        <v>1312</v>
      </c>
      <c r="S7168" s="67">
        <f>COUNTIF(Y$2:$Y$100,R7168)</f>
        <v>0</v>
      </c>
      <c r="V7168" s="67">
        <f t="shared" si="818"/>
        <v>0</v>
      </c>
      <c r="X7168"/>
      <c r="Y7168" s="67" t="str">
        <f t="shared" si="819"/>
        <v xml:space="preserve"> </v>
      </c>
      <c r="AB7168" t="s">
        <v>90</v>
      </c>
      <c r="AC7168" s="46">
        <v>4762</v>
      </c>
      <c r="AD7168" s="46">
        <v>71</v>
      </c>
      <c r="AE7168" s="46">
        <v>68.099999999999994</v>
      </c>
      <c r="AF7168" s="46">
        <v>111</v>
      </c>
      <c r="AH7168" s="70" t="str">
        <f t="shared" si="815"/>
        <v/>
      </c>
      <c r="AI7168" s="70" t="str">
        <f t="shared" si="816"/>
        <v/>
      </c>
      <c r="AJ7168" s="70" t="str">
        <f t="shared" si="817"/>
        <v>X</v>
      </c>
      <c r="AK7168" s="70" t="str" cm="1">
        <f t="array" ref="AK7168">_xlfn.IFS(AH7168&lt;&gt;"","1",AI7168&lt;&gt;"","2",AJ7168&lt;&gt;"","3")</f>
        <v>3</v>
      </c>
    </row>
    <row r="7169" spans="1:37" x14ac:dyDescent="0.25">
      <c r="A7169" t="s">
        <v>1966</v>
      </c>
      <c r="B7169" t="s">
        <v>1967</v>
      </c>
      <c r="C7169" s="67" t="str">
        <f t="shared" si="813"/>
        <v>Cierra House</v>
      </c>
      <c r="D7169" s="71" t="str" cm="1">
        <f t="array" ref="D7169">_xlfn.IFS(AK7169="1",CONCATENATE(C7169,"Regional"),AK7169="2",CONCATENATE(C7169,"Sectional"),AK7169="3",CONCATENATE(C7169,COUNTIF($C$1:C7169,C7169)))</f>
        <v>Cierra House3</v>
      </c>
      <c r="E7169" s="66">
        <v>45190.333333333336</v>
      </c>
      <c r="F7169" t="s">
        <v>2423</v>
      </c>
      <c r="G7169" s="46">
        <v>40</v>
      </c>
      <c r="H7169" s="46">
        <v>131</v>
      </c>
      <c r="I7169" s="46">
        <v>37</v>
      </c>
      <c r="J7169" t="s">
        <v>890</v>
      </c>
      <c r="K7169" t="s">
        <v>90</v>
      </c>
      <c r="L7169" s="46">
        <v>4762</v>
      </c>
      <c r="M7169" s="46">
        <v>71</v>
      </c>
      <c r="N7169" s="46">
        <v>68.099999999999994</v>
      </c>
      <c r="O7169" s="46">
        <v>111</v>
      </c>
      <c r="P7169" s="46">
        <f t="shared" si="814"/>
        <v>2</v>
      </c>
      <c r="R7169" s="67" t="s">
        <v>2985</v>
      </c>
      <c r="S7169" s="67">
        <f>COUNTIF(Y$2:$Y$100,R7169)</f>
        <v>0</v>
      </c>
      <c r="V7169" s="67">
        <f t="shared" si="818"/>
        <v>0</v>
      </c>
      <c r="X7169"/>
      <c r="Y7169" s="67" t="str">
        <f t="shared" si="819"/>
        <v xml:space="preserve"> </v>
      </c>
      <c r="AB7169" t="s">
        <v>90</v>
      </c>
      <c r="AC7169" s="46">
        <v>4762</v>
      </c>
      <c r="AD7169" s="46">
        <v>71</v>
      </c>
      <c r="AE7169" s="46">
        <v>68.099999999999994</v>
      </c>
      <c r="AF7169" s="46">
        <v>111</v>
      </c>
      <c r="AH7169" s="70" t="str">
        <f t="shared" si="815"/>
        <v/>
      </c>
      <c r="AI7169" s="70" t="str">
        <f t="shared" si="816"/>
        <v/>
      </c>
      <c r="AJ7169" s="70" t="str">
        <f t="shared" si="817"/>
        <v>X</v>
      </c>
      <c r="AK7169" s="70" t="str" cm="1">
        <f t="array" ref="AK7169">_xlfn.IFS(AH7169&lt;&gt;"","1",AI7169&lt;&gt;"","2",AJ7169&lt;&gt;"","3")</f>
        <v>3</v>
      </c>
    </row>
    <row r="7170" spans="1:37" x14ac:dyDescent="0.25">
      <c r="A7170" t="s">
        <v>1019</v>
      </c>
      <c r="B7170" t="s">
        <v>210</v>
      </c>
      <c r="C7170" s="67" t="str">
        <f t="shared" ref="C7170:C7233" si="820">CONCATENATE(B7170," ",A7170)</f>
        <v>Alexis Slemec</v>
      </c>
      <c r="D7170" s="71" t="str" cm="1">
        <f t="array" ref="D7170">_xlfn.IFS(AK7170="1",CONCATENATE(C7170,"Regional"),AK7170="2",CONCATENATE(C7170,"Sectional"),AK7170="3",CONCATENATE(C7170,COUNTIF($C$1:C7170,C7170)))</f>
        <v>Alexis Slemec11</v>
      </c>
      <c r="E7170" s="66">
        <v>45190.333333333336</v>
      </c>
      <c r="F7170" t="s">
        <v>2423</v>
      </c>
      <c r="G7170" s="46">
        <v>40</v>
      </c>
      <c r="H7170" s="46">
        <v>135</v>
      </c>
      <c r="I7170" s="46">
        <v>38</v>
      </c>
      <c r="J7170" t="s">
        <v>890</v>
      </c>
      <c r="K7170" t="s">
        <v>90</v>
      </c>
      <c r="L7170" s="46">
        <v>4762</v>
      </c>
      <c r="M7170" s="46">
        <v>71</v>
      </c>
      <c r="N7170" s="46">
        <v>68.099999999999994</v>
      </c>
      <c r="O7170" s="46">
        <v>111</v>
      </c>
      <c r="P7170" s="46">
        <f t="shared" ref="P7170:P7233" si="821">IF(L7170&gt;4000,2,1)</f>
        <v>2</v>
      </c>
      <c r="R7170" s="67" t="s">
        <v>1518</v>
      </c>
      <c r="S7170" s="67">
        <f>COUNTIF(Y$2:$Y$100,R7170)</f>
        <v>0</v>
      </c>
      <c r="V7170" s="67">
        <f t="shared" si="818"/>
        <v>0</v>
      </c>
      <c r="X7170"/>
      <c r="Y7170" s="67" t="str">
        <f t="shared" si="819"/>
        <v xml:space="preserve"> </v>
      </c>
      <c r="AB7170" t="s">
        <v>90</v>
      </c>
      <c r="AC7170" s="46">
        <v>4762</v>
      </c>
      <c r="AD7170" s="46">
        <v>71</v>
      </c>
      <c r="AE7170" s="46">
        <v>68.099999999999994</v>
      </c>
      <c r="AF7170" s="46">
        <v>111</v>
      </c>
      <c r="AH7170" s="70" t="str">
        <f t="shared" ref="AH7170:AH7233" si="822">IF(ISNUMBER(SEARCH("regional",$F7170)),$F7170,"")</f>
        <v/>
      </c>
      <c r="AI7170" s="70" t="str">
        <f t="shared" ref="AI7170:AI7233" si="823">IF(ISNUMBER(SEARCH("sectional",$F7170)),$F7170,"")</f>
        <v/>
      </c>
      <c r="AJ7170" s="70" t="str">
        <f t="shared" ref="AJ7170:AJ7233" si="824">IF(AND(AH7170="",AI7170=""),"X","")</f>
        <v>X</v>
      </c>
      <c r="AK7170" s="70" t="str" cm="1">
        <f t="array" ref="AK7170">_xlfn.IFS(AH7170&lt;&gt;"","1",AI7170&lt;&gt;"","2",AJ7170&lt;&gt;"","3")</f>
        <v>3</v>
      </c>
    </row>
    <row r="7171" spans="1:37" x14ac:dyDescent="0.25">
      <c r="A7171" t="s">
        <v>3399</v>
      </c>
      <c r="B7171" t="s">
        <v>1765</v>
      </c>
      <c r="C7171" s="67" t="str">
        <f t="shared" si="820"/>
        <v>Saiwa Lema</v>
      </c>
      <c r="D7171" s="71" t="str" cm="1">
        <f t="array" ref="D7171">_xlfn.IFS(AK7171="1",CONCATENATE(C7171,"Regional"),AK7171="2",CONCATENATE(C7171,"Sectional"),AK7171="3",CONCATENATE(C7171,COUNTIF($C$1:C7171,C7171)))</f>
        <v>Saiwa Lema10</v>
      </c>
      <c r="E7171" s="66">
        <v>45190.333333333336</v>
      </c>
      <c r="F7171" t="s">
        <v>2423</v>
      </c>
      <c r="G7171" s="46">
        <v>40</v>
      </c>
      <c r="H7171" s="46">
        <v>138</v>
      </c>
      <c r="I7171" s="46">
        <v>39</v>
      </c>
      <c r="J7171" t="s">
        <v>890</v>
      </c>
      <c r="K7171" t="s">
        <v>90</v>
      </c>
      <c r="L7171" s="46">
        <v>4762</v>
      </c>
      <c r="M7171" s="46">
        <v>71</v>
      </c>
      <c r="N7171" s="46">
        <v>68.099999999999994</v>
      </c>
      <c r="O7171" s="46">
        <v>111</v>
      </c>
      <c r="P7171" s="46">
        <f t="shared" si="821"/>
        <v>2</v>
      </c>
      <c r="R7171" s="67" t="s">
        <v>3531</v>
      </c>
      <c r="S7171" s="67">
        <f>COUNTIF(Y$2:$Y$100,R7171)</f>
        <v>0</v>
      </c>
      <c r="V7171" s="67">
        <f t="shared" si="818"/>
        <v>0</v>
      </c>
      <c r="X7171"/>
      <c r="Y7171" s="67" t="str">
        <f t="shared" si="819"/>
        <v xml:space="preserve"> </v>
      </c>
      <c r="AB7171" t="s">
        <v>90</v>
      </c>
      <c r="AC7171" s="46">
        <v>4762</v>
      </c>
      <c r="AD7171" s="46">
        <v>71</v>
      </c>
      <c r="AE7171" s="46">
        <v>68.099999999999994</v>
      </c>
      <c r="AF7171" s="46">
        <v>111</v>
      </c>
      <c r="AH7171" s="70" t="str">
        <f t="shared" si="822"/>
        <v/>
      </c>
      <c r="AI7171" s="70" t="str">
        <f t="shared" si="823"/>
        <v/>
      </c>
      <c r="AJ7171" s="70" t="str">
        <f t="shared" si="824"/>
        <v>X</v>
      </c>
      <c r="AK7171" s="70" t="str" cm="1">
        <f t="array" ref="AK7171">_xlfn.IFS(AH7171&lt;&gt;"","1",AI7171&lt;&gt;"","2",AJ7171&lt;&gt;"","3")</f>
        <v>3</v>
      </c>
    </row>
    <row r="7172" spans="1:37" x14ac:dyDescent="0.25">
      <c r="A7172" t="s">
        <v>1766</v>
      </c>
      <c r="B7172" t="s">
        <v>1767</v>
      </c>
      <c r="C7172" s="67" t="str">
        <f t="shared" si="820"/>
        <v>Brenner Packwood</v>
      </c>
      <c r="D7172" s="71" t="str" cm="1">
        <f t="array" ref="D7172">_xlfn.IFS(AK7172="1",CONCATENATE(C7172,"Regional"),AK7172="2",CONCATENATE(C7172,"Sectional"),AK7172="3",CONCATENATE(C7172,COUNTIF($C$1:C7172,C7172)))</f>
        <v>Brenner Packwood11</v>
      </c>
      <c r="E7172" s="66">
        <v>45190.333333333336</v>
      </c>
      <c r="F7172" t="s">
        <v>2423</v>
      </c>
      <c r="G7172" s="46">
        <v>40</v>
      </c>
      <c r="H7172" s="46">
        <v>146</v>
      </c>
      <c r="I7172" s="46">
        <v>40</v>
      </c>
      <c r="J7172" t="s">
        <v>890</v>
      </c>
      <c r="K7172" t="s">
        <v>90</v>
      </c>
      <c r="L7172" s="46">
        <v>4762</v>
      </c>
      <c r="M7172" s="46">
        <v>71</v>
      </c>
      <c r="N7172" s="46">
        <v>68.099999999999994</v>
      </c>
      <c r="O7172" s="46">
        <v>111</v>
      </c>
      <c r="P7172" s="46">
        <f t="shared" si="821"/>
        <v>2</v>
      </c>
      <c r="R7172" s="67" t="s">
        <v>2772</v>
      </c>
      <c r="S7172" s="67">
        <f>COUNTIF(Y$2:$Y$100,R7172)</f>
        <v>0</v>
      </c>
      <c r="V7172" s="67">
        <f t="shared" si="818"/>
        <v>0</v>
      </c>
      <c r="X7172"/>
      <c r="Y7172" s="67" t="str">
        <f t="shared" si="819"/>
        <v xml:space="preserve"> </v>
      </c>
      <c r="AB7172" t="s">
        <v>90</v>
      </c>
      <c r="AC7172" s="46">
        <v>4762</v>
      </c>
      <c r="AD7172" s="46">
        <v>71</v>
      </c>
      <c r="AE7172" s="46">
        <v>68.099999999999994</v>
      </c>
      <c r="AF7172" s="46">
        <v>111</v>
      </c>
      <c r="AH7172" s="70" t="str">
        <f t="shared" si="822"/>
        <v/>
      </c>
      <c r="AI7172" s="70" t="str">
        <f t="shared" si="823"/>
        <v/>
      </c>
      <c r="AJ7172" s="70" t="str">
        <f t="shared" si="824"/>
        <v>X</v>
      </c>
      <c r="AK7172" s="70" t="str" cm="1">
        <f t="array" ref="AK7172">_xlfn.IFS(AH7172&lt;&gt;"","1",AI7172&lt;&gt;"","2",AJ7172&lt;&gt;"","3")</f>
        <v>3</v>
      </c>
    </row>
    <row r="7173" spans="1:37" x14ac:dyDescent="0.25">
      <c r="A7173" t="s">
        <v>634</v>
      </c>
      <c r="B7173" t="s">
        <v>635</v>
      </c>
      <c r="C7173" s="67" t="str">
        <f t="shared" si="820"/>
        <v>Belle Kongshaug</v>
      </c>
      <c r="D7173" s="71" t="str" cm="1">
        <f t="array" ref="D7173">_xlfn.IFS(AK7173="1",CONCATENATE(C7173,"Regional"),AK7173="2",CONCATENATE(C7173,"Sectional"),AK7173="3",CONCATENATE(C7173,COUNTIF($C$1:C7173,C7173)))</f>
        <v>Belle Kongshaug13</v>
      </c>
      <c r="E7173" s="66">
        <v>45190.333333333336</v>
      </c>
      <c r="F7173" t="s">
        <v>2449</v>
      </c>
      <c r="G7173" s="46">
        <v>21</v>
      </c>
      <c r="H7173" s="46">
        <v>71</v>
      </c>
      <c r="I7173" s="46">
        <v>1</v>
      </c>
      <c r="J7173" t="s">
        <v>94</v>
      </c>
      <c r="K7173" t="s">
        <v>90</v>
      </c>
      <c r="L7173" s="46">
        <v>4725</v>
      </c>
      <c r="M7173" s="46">
        <v>70</v>
      </c>
      <c r="N7173" s="46">
        <v>66.2</v>
      </c>
      <c r="O7173" s="46">
        <v>111</v>
      </c>
      <c r="P7173" s="46">
        <f t="shared" si="821"/>
        <v>2</v>
      </c>
      <c r="R7173" s="67" t="s">
        <v>1265</v>
      </c>
      <c r="S7173" s="67">
        <f>COUNTIF(Y$2:$Y$100,R7173)</f>
        <v>0</v>
      </c>
      <c r="V7173" s="67">
        <f t="shared" si="818"/>
        <v>0</v>
      </c>
      <c r="X7173"/>
      <c r="Y7173" s="67" t="str">
        <f t="shared" si="819"/>
        <v xml:space="preserve"> </v>
      </c>
      <c r="AB7173" t="s">
        <v>90</v>
      </c>
      <c r="AC7173" s="46">
        <v>4725</v>
      </c>
      <c r="AD7173" s="46">
        <v>70</v>
      </c>
      <c r="AE7173" s="46">
        <v>66.2</v>
      </c>
      <c r="AF7173" s="46">
        <v>111</v>
      </c>
      <c r="AH7173" s="70" t="str">
        <f t="shared" si="822"/>
        <v/>
      </c>
      <c r="AI7173" s="70" t="str">
        <f t="shared" si="823"/>
        <v/>
      </c>
      <c r="AJ7173" s="70" t="str">
        <f t="shared" si="824"/>
        <v>X</v>
      </c>
      <c r="AK7173" s="70" t="str" cm="1">
        <f t="array" ref="AK7173">_xlfn.IFS(AH7173&lt;&gt;"","1",AI7173&lt;&gt;"","2",AJ7173&lt;&gt;"","3")</f>
        <v>3</v>
      </c>
    </row>
    <row r="7174" spans="1:37" x14ac:dyDescent="0.25">
      <c r="A7174" t="s">
        <v>208</v>
      </c>
      <c r="B7174" t="s">
        <v>209</v>
      </c>
      <c r="C7174" s="67" t="str">
        <f t="shared" si="820"/>
        <v>Kaitlyn Bohl</v>
      </c>
      <c r="D7174" s="71" t="str" cm="1">
        <f t="array" ref="D7174">_xlfn.IFS(AK7174="1",CONCATENATE(C7174,"Regional"),AK7174="2",CONCATENATE(C7174,"Sectional"),AK7174="3",CONCATENATE(C7174,COUNTIF($C$1:C7174,C7174)))</f>
        <v>Kaitlyn Bohl15</v>
      </c>
      <c r="E7174" s="66">
        <v>45190.333333333336</v>
      </c>
      <c r="F7174" t="s">
        <v>2449</v>
      </c>
      <c r="G7174" s="46">
        <v>21</v>
      </c>
      <c r="H7174" s="46">
        <v>85</v>
      </c>
      <c r="I7174" s="46">
        <v>2</v>
      </c>
      <c r="J7174" t="s">
        <v>94</v>
      </c>
      <c r="K7174" t="s">
        <v>90</v>
      </c>
      <c r="L7174" s="46">
        <v>4725</v>
      </c>
      <c r="M7174" s="46">
        <v>70</v>
      </c>
      <c r="N7174" s="46">
        <v>66.2</v>
      </c>
      <c r="O7174" s="46">
        <v>111</v>
      </c>
      <c r="P7174" s="46">
        <f t="shared" si="821"/>
        <v>2</v>
      </c>
      <c r="R7174" s="67" t="s">
        <v>2756</v>
      </c>
      <c r="S7174" s="67">
        <f>COUNTIF(Y$2:$Y$100,R7174)</f>
        <v>0</v>
      </c>
      <c r="V7174" s="67">
        <f t="shared" si="818"/>
        <v>0</v>
      </c>
      <c r="X7174"/>
      <c r="Y7174" s="67" t="str">
        <f t="shared" si="819"/>
        <v xml:space="preserve"> </v>
      </c>
      <c r="AB7174" t="s">
        <v>90</v>
      </c>
      <c r="AC7174" s="46">
        <v>4725</v>
      </c>
      <c r="AD7174" s="46">
        <v>70</v>
      </c>
      <c r="AE7174" s="46">
        <v>66.2</v>
      </c>
      <c r="AF7174" s="46">
        <v>111</v>
      </c>
      <c r="AH7174" s="70" t="str">
        <f t="shared" si="822"/>
        <v/>
      </c>
      <c r="AI7174" s="70" t="str">
        <f t="shared" si="823"/>
        <v/>
      </c>
      <c r="AJ7174" s="70" t="str">
        <f t="shared" si="824"/>
        <v>X</v>
      </c>
      <c r="AK7174" s="70" t="str" cm="1">
        <f t="array" ref="AK7174">_xlfn.IFS(AH7174&lt;&gt;"","1",AI7174&lt;&gt;"","2",AJ7174&lt;&gt;"","3")</f>
        <v>3</v>
      </c>
    </row>
    <row r="7175" spans="1:37" x14ac:dyDescent="0.25">
      <c r="A7175" t="s">
        <v>1629</v>
      </c>
      <c r="B7175" t="s">
        <v>1628</v>
      </c>
      <c r="C7175" s="67" t="str">
        <f t="shared" si="820"/>
        <v>Tymeka Eisberner</v>
      </c>
      <c r="D7175" s="71" t="str" cm="1">
        <f t="array" ref="D7175">_xlfn.IFS(AK7175="1",CONCATENATE(C7175,"Regional"),AK7175="2",CONCATENATE(C7175,"Sectional"),AK7175="3",CONCATENATE(C7175,COUNTIF($C$1:C7175,C7175)))</f>
        <v>Tymeka Eisberner13</v>
      </c>
      <c r="E7175" s="66">
        <v>45190.333333333336</v>
      </c>
      <c r="F7175" t="s">
        <v>2449</v>
      </c>
      <c r="G7175" s="46">
        <v>21</v>
      </c>
      <c r="H7175" s="46">
        <v>96</v>
      </c>
      <c r="I7175" s="46">
        <v>3</v>
      </c>
      <c r="J7175" t="s">
        <v>94</v>
      </c>
      <c r="K7175" t="s">
        <v>90</v>
      </c>
      <c r="L7175" s="46">
        <v>4725</v>
      </c>
      <c r="M7175" s="46">
        <v>70</v>
      </c>
      <c r="N7175" s="46">
        <v>66.2</v>
      </c>
      <c r="O7175" s="46">
        <v>111</v>
      </c>
      <c r="P7175" s="46">
        <f t="shared" si="821"/>
        <v>2</v>
      </c>
      <c r="R7175" s="67" t="s">
        <v>3619</v>
      </c>
      <c r="S7175" s="67">
        <f>COUNTIF(Y$2:$Y$100,R7175)</f>
        <v>0</v>
      </c>
      <c r="V7175" s="67">
        <f t="shared" si="818"/>
        <v>0</v>
      </c>
      <c r="X7175"/>
      <c r="Y7175" s="67" t="str">
        <f t="shared" si="819"/>
        <v xml:space="preserve"> </v>
      </c>
      <c r="AB7175" t="s">
        <v>90</v>
      </c>
      <c r="AC7175" s="46">
        <v>4725</v>
      </c>
      <c r="AD7175" s="46">
        <v>70</v>
      </c>
      <c r="AE7175" s="46">
        <v>66.2</v>
      </c>
      <c r="AF7175" s="46">
        <v>111</v>
      </c>
      <c r="AH7175" s="70" t="str">
        <f t="shared" si="822"/>
        <v/>
      </c>
      <c r="AI7175" s="70" t="str">
        <f t="shared" si="823"/>
        <v/>
      </c>
      <c r="AJ7175" s="70" t="str">
        <f t="shared" si="824"/>
        <v>X</v>
      </c>
      <c r="AK7175" s="70" t="str" cm="1">
        <f t="array" ref="AK7175">_xlfn.IFS(AH7175&lt;&gt;"","1",AI7175&lt;&gt;"","2",AJ7175&lt;&gt;"","3")</f>
        <v>3</v>
      </c>
    </row>
    <row r="7176" spans="1:37" x14ac:dyDescent="0.25">
      <c r="A7176" t="s">
        <v>657</v>
      </c>
      <c r="B7176" t="s">
        <v>430</v>
      </c>
      <c r="C7176" s="67" t="str">
        <f t="shared" si="820"/>
        <v>Gabi Amble</v>
      </c>
      <c r="D7176" s="71" t="str" cm="1">
        <f t="array" ref="D7176">_xlfn.IFS(AK7176="1",CONCATENATE(C7176,"Regional"),AK7176="2",CONCATENATE(C7176,"Sectional"),AK7176="3",CONCATENATE(C7176,COUNTIF($C$1:C7176,C7176)))</f>
        <v>Gabi Amble13</v>
      </c>
      <c r="E7176" s="66">
        <v>45190.333333333336</v>
      </c>
      <c r="F7176" t="s">
        <v>2449</v>
      </c>
      <c r="G7176" s="46">
        <v>21</v>
      </c>
      <c r="H7176" s="46">
        <v>99</v>
      </c>
      <c r="I7176" s="46">
        <v>4</v>
      </c>
      <c r="J7176" t="s">
        <v>94</v>
      </c>
      <c r="K7176" t="s">
        <v>90</v>
      </c>
      <c r="L7176" s="46">
        <v>4725</v>
      </c>
      <c r="M7176" s="46">
        <v>70</v>
      </c>
      <c r="N7176" s="46">
        <v>66.2</v>
      </c>
      <c r="O7176" s="46">
        <v>111</v>
      </c>
      <c r="P7176" s="46">
        <f t="shared" si="821"/>
        <v>2</v>
      </c>
      <c r="R7176" s="67" t="s">
        <v>1280</v>
      </c>
      <c r="S7176" s="67">
        <f>COUNTIF(Y$2:$Y$100,R7176)</f>
        <v>0</v>
      </c>
      <c r="V7176" s="67">
        <f t="shared" si="818"/>
        <v>0</v>
      </c>
      <c r="X7176"/>
      <c r="Y7176" s="67" t="str">
        <f t="shared" si="819"/>
        <v xml:space="preserve"> </v>
      </c>
      <c r="AB7176" t="s">
        <v>90</v>
      </c>
      <c r="AC7176" s="46">
        <v>4725</v>
      </c>
      <c r="AD7176" s="46">
        <v>70</v>
      </c>
      <c r="AE7176" s="46">
        <v>66.2</v>
      </c>
      <c r="AF7176" s="46">
        <v>111</v>
      </c>
      <c r="AH7176" s="70" t="str">
        <f t="shared" si="822"/>
        <v/>
      </c>
      <c r="AI7176" s="70" t="str">
        <f t="shared" si="823"/>
        <v/>
      </c>
      <c r="AJ7176" s="70" t="str">
        <f t="shared" si="824"/>
        <v>X</v>
      </c>
      <c r="AK7176" s="70" t="str" cm="1">
        <f t="array" ref="AK7176">_xlfn.IFS(AH7176&lt;&gt;"","1",AI7176&lt;&gt;"","2",AJ7176&lt;&gt;"","3")</f>
        <v>3</v>
      </c>
    </row>
    <row r="7177" spans="1:37" x14ac:dyDescent="0.25">
      <c r="A7177" t="s">
        <v>343</v>
      </c>
      <c r="B7177" t="s">
        <v>544</v>
      </c>
      <c r="C7177" s="67" t="str">
        <f t="shared" si="820"/>
        <v>Elise Rothbauer</v>
      </c>
      <c r="D7177" s="71" t="str" cm="1">
        <f t="array" ref="D7177">_xlfn.IFS(AK7177="1",CONCATENATE(C7177,"Regional"),AK7177="2",CONCATENATE(C7177,"Sectional"),AK7177="3",CONCATENATE(C7177,COUNTIF($C$1:C7177,C7177)))</f>
        <v>Elise Rothbauer10</v>
      </c>
      <c r="E7177" s="66">
        <v>45190.333333333336</v>
      </c>
      <c r="F7177" t="s">
        <v>2449</v>
      </c>
      <c r="G7177" s="46">
        <v>21</v>
      </c>
      <c r="H7177" s="46">
        <v>103</v>
      </c>
      <c r="I7177" s="46">
        <v>5</v>
      </c>
      <c r="J7177" t="s">
        <v>94</v>
      </c>
      <c r="K7177" t="s">
        <v>90</v>
      </c>
      <c r="L7177" s="46">
        <v>4725</v>
      </c>
      <c r="M7177" s="46">
        <v>70</v>
      </c>
      <c r="N7177" s="46">
        <v>66.2</v>
      </c>
      <c r="O7177" s="46">
        <v>111</v>
      </c>
      <c r="P7177" s="46">
        <f t="shared" si="821"/>
        <v>2</v>
      </c>
      <c r="R7177" s="67" t="s">
        <v>3622</v>
      </c>
      <c r="S7177" s="67">
        <f>COUNTIF(Y$2:$Y$100,R7177)</f>
        <v>0</v>
      </c>
      <c r="V7177" s="67">
        <f t="shared" si="818"/>
        <v>0</v>
      </c>
      <c r="X7177"/>
      <c r="Y7177" s="67" t="str">
        <f t="shared" si="819"/>
        <v xml:space="preserve"> </v>
      </c>
      <c r="AB7177" t="s">
        <v>90</v>
      </c>
      <c r="AC7177" s="46">
        <v>4725</v>
      </c>
      <c r="AD7177" s="46">
        <v>70</v>
      </c>
      <c r="AE7177" s="46">
        <v>66.2</v>
      </c>
      <c r="AF7177" s="46">
        <v>111</v>
      </c>
      <c r="AH7177" s="70" t="str">
        <f t="shared" si="822"/>
        <v/>
      </c>
      <c r="AI7177" s="70" t="str">
        <f t="shared" si="823"/>
        <v/>
      </c>
      <c r="AJ7177" s="70" t="str">
        <f t="shared" si="824"/>
        <v>X</v>
      </c>
      <c r="AK7177" s="70" t="str" cm="1">
        <f t="array" ref="AK7177">_xlfn.IFS(AH7177&lt;&gt;"","1",AI7177&lt;&gt;"","2",AJ7177&lt;&gt;"","3")</f>
        <v>3</v>
      </c>
    </row>
    <row r="7178" spans="1:37" x14ac:dyDescent="0.25">
      <c r="A7178" t="s">
        <v>1672</v>
      </c>
      <c r="B7178" t="s">
        <v>437</v>
      </c>
      <c r="C7178" s="67" t="str">
        <f t="shared" si="820"/>
        <v>Kelsey Kettner</v>
      </c>
      <c r="D7178" s="71" t="str" cm="1">
        <f t="array" ref="D7178">_xlfn.IFS(AK7178="1",CONCATENATE(C7178,"Regional"),AK7178="2",CONCATENATE(C7178,"Sectional"),AK7178="3",CONCATENATE(C7178,COUNTIF($C$1:C7178,C7178)))</f>
        <v>Kelsey Kettner14</v>
      </c>
      <c r="E7178" s="66">
        <v>45190.333333333336</v>
      </c>
      <c r="F7178" t="s">
        <v>2449</v>
      </c>
      <c r="G7178" s="46">
        <v>21</v>
      </c>
      <c r="H7178" s="46">
        <v>103</v>
      </c>
      <c r="I7178" s="46">
        <v>5</v>
      </c>
      <c r="J7178" t="s">
        <v>94</v>
      </c>
      <c r="K7178" t="s">
        <v>90</v>
      </c>
      <c r="L7178" s="46">
        <v>4725</v>
      </c>
      <c r="M7178" s="46">
        <v>70</v>
      </c>
      <c r="N7178" s="46">
        <v>66.2</v>
      </c>
      <c r="O7178" s="46">
        <v>111</v>
      </c>
      <c r="P7178" s="46">
        <f t="shared" si="821"/>
        <v>2</v>
      </c>
      <c r="R7178" s="67" t="s">
        <v>3527</v>
      </c>
      <c r="S7178" s="67">
        <f>COUNTIF(Y$2:$Y$100,R7178)</f>
        <v>0</v>
      </c>
      <c r="V7178" s="67">
        <f t="shared" si="818"/>
        <v>0</v>
      </c>
      <c r="X7178"/>
      <c r="Y7178" s="67" t="str">
        <f t="shared" si="819"/>
        <v xml:space="preserve"> </v>
      </c>
      <c r="AB7178" t="s">
        <v>90</v>
      </c>
      <c r="AC7178" s="46">
        <v>4725</v>
      </c>
      <c r="AD7178" s="46">
        <v>70</v>
      </c>
      <c r="AE7178" s="46">
        <v>66.2</v>
      </c>
      <c r="AF7178" s="46">
        <v>111</v>
      </c>
      <c r="AH7178" s="70" t="str">
        <f t="shared" si="822"/>
        <v/>
      </c>
      <c r="AI7178" s="70" t="str">
        <f t="shared" si="823"/>
        <v/>
      </c>
      <c r="AJ7178" s="70" t="str">
        <f t="shared" si="824"/>
        <v>X</v>
      </c>
      <c r="AK7178" s="70" t="str" cm="1">
        <f t="array" ref="AK7178">_xlfn.IFS(AH7178&lt;&gt;"","1",AI7178&lt;&gt;"","2",AJ7178&lt;&gt;"","3")</f>
        <v>3</v>
      </c>
    </row>
    <row r="7179" spans="1:37" x14ac:dyDescent="0.25">
      <c r="A7179" t="s">
        <v>652</v>
      </c>
      <c r="B7179" t="s">
        <v>1640</v>
      </c>
      <c r="C7179" s="67" t="str">
        <f t="shared" si="820"/>
        <v>Selena Clickner</v>
      </c>
      <c r="D7179" s="71" t="str" cm="1">
        <f t="array" ref="D7179">_xlfn.IFS(AK7179="1",CONCATENATE(C7179,"Regional"),AK7179="2",CONCATENATE(C7179,"Sectional"),AK7179="3",CONCATENATE(C7179,COUNTIF($C$1:C7179,C7179)))</f>
        <v>Selena Clickner12</v>
      </c>
      <c r="E7179" s="66">
        <v>45190.333333333336</v>
      </c>
      <c r="F7179" t="s">
        <v>2449</v>
      </c>
      <c r="G7179" s="46">
        <v>21</v>
      </c>
      <c r="H7179" s="46">
        <v>103</v>
      </c>
      <c r="I7179" s="46">
        <v>5</v>
      </c>
      <c r="J7179" t="s">
        <v>94</v>
      </c>
      <c r="K7179" t="s">
        <v>90</v>
      </c>
      <c r="L7179" s="46">
        <v>4725</v>
      </c>
      <c r="M7179" s="46">
        <v>70</v>
      </c>
      <c r="N7179" s="46">
        <v>66.2</v>
      </c>
      <c r="O7179" s="46">
        <v>111</v>
      </c>
      <c r="P7179" s="46">
        <f t="shared" si="821"/>
        <v>2</v>
      </c>
      <c r="R7179" s="67" t="s">
        <v>3033</v>
      </c>
      <c r="S7179" s="67">
        <f>COUNTIF(Y$2:$Y$100,R7179)</f>
        <v>0</v>
      </c>
      <c r="V7179" s="67">
        <f t="shared" si="818"/>
        <v>0</v>
      </c>
      <c r="X7179"/>
      <c r="Y7179" s="67" t="str">
        <f t="shared" si="819"/>
        <v xml:space="preserve"> </v>
      </c>
      <c r="AB7179" t="s">
        <v>90</v>
      </c>
      <c r="AC7179" s="46">
        <v>4725</v>
      </c>
      <c r="AD7179" s="46">
        <v>70</v>
      </c>
      <c r="AE7179" s="46">
        <v>66.2</v>
      </c>
      <c r="AF7179" s="46">
        <v>111</v>
      </c>
      <c r="AH7179" s="70" t="str">
        <f t="shared" si="822"/>
        <v/>
      </c>
      <c r="AI7179" s="70" t="str">
        <f t="shared" si="823"/>
        <v/>
      </c>
      <c r="AJ7179" s="70" t="str">
        <f t="shared" si="824"/>
        <v>X</v>
      </c>
      <c r="AK7179" s="70" t="str" cm="1">
        <f t="array" ref="AK7179">_xlfn.IFS(AH7179&lt;&gt;"","1",AI7179&lt;&gt;"","2",AJ7179&lt;&gt;"","3")</f>
        <v>3</v>
      </c>
    </row>
    <row r="7180" spans="1:37" x14ac:dyDescent="0.25">
      <c r="A7180" t="s">
        <v>321</v>
      </c>
      <c r="B7180" t="s">
        <v>1622</v>
      </c>
      <c r="C7180" s="67" t="str">
        <f t="shared" si="820"/>
        <v>Illa Nelson</v>
      </c>
      <c r="D7180" s="71" t="str" cm="1">
        <f t="array" ref="D7180">_xlfn.IFS(AK7180="1",CONCATENATE(C7180,"Regional"),AK7180="2",CONCATENATE(C7180,"Sectional"),AK7180="3",CONCATENATE(C7180,COUNTIF($C$1:C7180,C7180)))</f>
        <v>Illa Nelson14</v>
      </c>
      <c r="E7180" s="66">
        <v>45190.333333333336</v>
      </c>
      <c r="F7180" t="s">
        <v>2449</v>
      </c>
      <c r="G7180" s="46">
        <v>21</v>
      </c>
      <c r="H7180" s="46">
        <v>104</v>
      </c>
      <c r="I7180" s="46">
        <v>8</v>
      </c>
      <c r="J7180" t="s">
        <v>94</v>
      </c>
      <c r="K7180" t="s">
        <v>90</v>
      </c>
      <c r="L7180" s="46">
        <v>4725</v>
      </c>
      <c r="M7180" s="46">
        <v>70</v>
      </c>
      <c r="N7180" s="46">
        <v>66.2</v>
      </c>
      <c r="O7180" s="46">
        <v>111</v>
      </c>
      <c r="P7180" s="46">
        <f t="shared" si="821"/>
        <v>2</v>
      </c>
      <c r="R7180" s="67" t="s">
        <v>2768</v>
      </c>
      <c r="S7180" s="67">
        <f>COUNTIF(Y$2:$Y$100,R7180)</f>
        <v>0</v>
      </c>
      <c r="V7180" s="67">
        <f t="shared" si="818"/>
        <v>0</v>
      </c>
      <c r="X7180"/>
      <c r="Y7180" s="67" t="str">
        <f t="shared" si="819"/>
        <v xml:space="preserve"> </v>
      </c>
      <c r="AB7180" t="s">
        <v>90</v>
      </c>
      <c r="AC7180" s="46">
        <v>4725</v>
      </c>
      <c r="AD7180" s="46">
        <v>70</v>
      </c>
      <c r="AE7180" s="46">
        <v>66.2</v>
      </c>
      <c r="AF7180" s="46">
        <v>111</v>
      </c>
      <c r="AH7180" s="70" t="str">
        <f t="shared" si="822"/>
        <v/>
      </c>
      <c r="AI7180" s="70" t="str">
        <f t="shared" si="823"/>
        <v/>
      </c>
      <c r="AJ7180" s="70" t="str">
        <f t="shared" si="824"/>
        <v>X</v>
      </c>
      <c r="AK7180" s="70" t="str" cm="1">
        <f t="array" ref="AK7180">_xlfn.IFS(AH7180&lt;&gt;"","1",AI7180&lt;&gt;"","2",AJ7180&lt;&gt;"","3")</f>
        <v>3</v>
      </c>
    </row>
    <row r="7181" spans="1:37" x14ac:dyDescent="0.25">
      <c r="A7181" t="s">
        <v>645</v>
      </c>
      <c r="B7181" t="s">
        <v>496</v>
      </c>
      <c r="C7181" s="67" t="str">
        <f t="shared" si="820"/>
        <v>Josie Seehaver</v>
      </c>
      <c r="D7181" s="71" t="str" cm="1">
        <f t="array" ref="D7181">_xlfn.IFS(AK7181="1",CONCATENATE(C7181,"Regional"),AK7181="2",CONCATENATE(C7181,"Sectional"),AK7181="3",CONCATENATE(C7181,COUNTIF($C$1:C7181,C7181)))</f>
        <v>Josie Seehaver7</v>
      </c>
      <c r="E7181" s="66">
        <v>45190.333333333336</v>
      </c>
      <c r="F7181" t="s">
        <v>2449</v>
      </c>
      <c r="G7181" s="46">
        <v>21</v>
      </c>
      <c r="H7181" s="46">
        <v>105</v>
      </c>
      <c r="I7181" s="46">
        <v>9</v>
      </c>
      <c r="J7181" t="s">
        <v>94</v>
      </c>
      <c r="K7181" t="s">
        <v>90</v>
      </c>
      <c r="L7181" s="46">
        <v>4725</v>
      </c>
      <c r="M7181" s="46">
        <v>70</v>
      </c>
      <c r="N7181" s="46">
        <v>66.2</v>
      </c>
      <c r="O7181" s="46">
        <v>111</v>
      </c>
      <c r="P7181" s="46">
        <f t="shared" si="821"/>
        <v>2</v>
      </c>
      <c r="R7181" s="67" t="s">
        <v>1272</v>
      </c>
      <c r="S7181" s="67">
        <f>COUNTIF(Y$2:$Y$100,R7181)</f>
        <v>0</v>
      </c>
      <c r="V7181" s="67">
        <f t="shared" si="818"/>
        <v>0</v>
      </c>
      <c r="X7181"/>
      <c r="Y7181" s="67" t="str">
        <f t="shared" si="819"/>
        <v xml:space="preserve"> </v>
      </c>
      <c r="AB7181" t="s">
        <v>90</v>
      </c>
      <c r="AC7181" s="46">
        <v>4725</v>
      </c>
      <c r="AD7181" s="46">
        <v>70</v>
      </c>
      <c r="AE7181" s="46">
        <v>66.2</v>
      </c>
      <c r="AF7181" s="46">
        <v>111</v>
      </c>
      <c r="AH7181" s="70" t="str">
        <f t="shared" si="822"/>
        <v/>
      </c>
      <c r="AI7181" s="70" t="str">
        <f t="shared" si="823"/>
        <v/>
      </c>
      <c r="AJ7181" s="70" t="str">
        <f t="shared" si="824"/>
        <v>X</v>
      </c>
      <c r="AK7181" s="70" t="str" cm="1">
        <f t="array" ref="AK7181">_xlfn.IFS(AH7181&lt;&gt;"","1",AI7181&lt;&gt;"","2",AJ7181&lt;&gt;"","3")</f>
        <v>3</v>
      </c>
    </row>
    <row r="7182" spans="1:37" x14ac:dyDescent="0.25">
      <c r="A7182" t="s">
        <v>1101</v>
      </c>
      <c r="B7182" t="s">
        <v>1018</v>
      </c>
      <c r="C7182" s="67" t="str">
        <f t="shared" si="820"/>
        <v>Hailie Knudtson</v>
      </c>
      <c r="D7182" s="71" t="str" cm="1">
        <f t="array" ref="D7182">_xlfn.IFS(AK7182="1",CONCATENATE(C7182,"Regional"),AK7182="2",CONCATENATE(C7182,"Sectional"),AK7182="3",CONCATENATE(C7182,COUNTIF($C$1:C7182,C7182)))</f>
        <v>Hailie Knudtson14</v>
      </c>
      <c r="E7182" s="66">
        <v>45190.333333333336</v>
      </c>
      <c r="F7182" t="s">
        <v>2449</v>
      </c>
      <c r="G7182" s="46">
        <v>21</v>
      </c>
      <c r="H7182" s="46">
        <v>106</v>
      </c>
      <c r="I7182" s="46">
        <v>10</v>
      </c>
      <c r="J7182" t="s">
        <v>94</v>
      </c>
      <c r="K7182" t="s">
        <v>90</v>
      </c>
      <c r="L7182" s="46">
        <v>4725</v>
      </c>
      <c r="M7182" s="46">
        <v>70</v>
      </c>
      <c r="N7182" s="46">
        <v>66.2</v>
      </c>
      <c r="O7182" s="46">
        <v>111</v>
      </c>
      <c r="P7182" s="46">
        <f t="shared" si="821"/>
        <v>2</v>
      </c>
      <c r="R7182" s="67" t="s">
        <v>3570</v>
      </c>
      <c r="S7182" s="67">
        <f>COUNTIF(Y$2:$Y$100,R7182)</f>
        <v>0</v>
      </c>
      <c r="V7182" s="67">
        <f t="shared" si="818"/>
        <v>0</v>
      </c>
      <c r="X7182"/>
      <c r="Y7182" s="67" t="str">
        <f t="shared" si="819"/>
        <v xml:space="preserve"> </v>
      </c>
      <c r="AB7182" t="s">
        <v>90</v>
      </c>
      <c r="AC7182" s="46">
        <v>4725</v>
      </c>
      <c r="AD7182" s="46">
        <v>70</v>
      </c>
      <c r="AE7182" s="46">
        <v>66.2</v>
      </c>
      <c r="AF7182" s="46">
        <v>111</v>
      </c>
      <c r="AH7182" s="70" t="str">
        <f t="shared" si="822"/>
        <v/>
      </c>
      <c r="AI7182" s="70" t="str">
        <f t="shared" si="823"/>
        <v/>
      </c>
      <c r="AJ7182" s="70" t="str">
        <f t="shared" si="824"/>
        <v>X</v>
      </c>
      <c r="AK7182" s="70" t="str" cm="1">
        <f t="array" ref="AK7182">_xlfn.IFS(AH7182&lt;&gt;"","1",AI7182&lt;&gt;"","2",AJ7182&lt;&gt;"","3")</f>
        <v>3</v>
      </c>
    </row>
    <row r="7183" spans="1:37" x14ac:dyDescent="0.25">
      <c r="A7183" t="s">
        <v>208</v>
      </c>
      <c r="B7183" t="s">
        <v>2008</v>
      </c>
      <c r="C7183" s="67" t="str">
        <f t="shared" si="820"/>
        <v>Aubrie Bohl</v>
      </c>
      <c r="D7183" s="71" t="str" cm="1">
        <f t="array" ref="D7183">_xlfn.IFS(AK7183="1",CONCATENATE(C7183,"Regional"),AK7183="2",CONCATENATE(C7183,"Sectional"),AK7183="3",CONCATENATE(C7183,COUNTIF($C$1:C7183,C7183)))</f>
        <v>Aubrie Bohl13</v>
      </c>
      <c r="E7183" s="66">
        <v>45190.333333333336</v>
      </c>
      <c r="F7183" t="s">
        <v>2449</v>
      </c>
      <c r="G7183" s="46">
        <v>21</v>
      </c>
      <c r="H7183" s="46">
        <v>110</v>
      </c>
      <c r="I7183" s="46">
        <v>11</v>
      </c>
      <c r="J7183" t="s">
        <v>94</v>
      </c>
      <c r="K7183" t="s">
        <v>90</v>
      </c>
      <c r="L7183" s="46">
        <v>4725</v>
      </c>
      <c r="M7183" s="46">
        <v>70</v>
      </c>
      <c r="N7183" s="46">
        <v>66.2</v>
      </c>
      <c r="O7183" s="46">
        <v>111</v>
      </c>
      <c r="P7183" s="46">
        <f t="shared" si="821"/>
        <v>2</v>
      </c>
      <c r="R7183" s="67" t="s">
        <v>3020</v>
      </c>
      <c r="S7183" s="67">
        <f>COUNTIF(Y$2:$Y$100,R7183)</f>
        <v>0</v>
      </c>
      <c r="V7183" s="67">
        <f t="shared" si="818"/>
        <v>0</v>
      </c>
      <c r="X7183"/>
      <c r="Y7183" s="67" t="str">
        <f t="shared" si="819"/>
        <v xml:space="preserve"> </v>
      </c>
      <c r="AB7183" t="s">
        <v>90</v>
      </c>
      <c r="AC7183" s="46">
        <v>4725</v>
      </c>
      <c r="AD7183" s="46">
        <v>70</v>
      </c>
      <c r="AE7183" s="46">
        <v>66.2</v>
      </c>
      <c r="AF7183" s="46">
        <v>111</v>
      </c>
      <c r="AH7183" s="70" t="str">
        <f t="shared" si="822"/>
        <v/>
      </c>
      <c r="AI7183" s="70" t="str">
        <f t="shared" si="823"/>
        <v/>
      </c>
      <c r="AJ7183" s="70" t="str">
        <f t="shared" si="824"/>
        <v>X</v>
      </c>
      <c r="AK7183" s="70" t="str" cm="1">
        <f t="array" ref="AK7183">_xlfn.IFS(AH7183&lt;&gt;"","1",AI7183&lt;&gt;"","2",AJ7183&lt;&gt;"","3")</f>
        <v>3</v>
      </c>
    </row>
    <row r="7184" spans="1:37" x14ac:dyDescent="0.25">
      <c r="A7184" t="s">
        <v>1752</v>
      </c>
      <c r="B7184" t="s">
        <v>306</v>
      </c>
      <c r="C7184" s="67" t="str">
        <f t="shared" si="820"/>
        <v>Allie Goodman</v>
      </c>
      <c r="D7184" s="71" t="str" cm="1">
        <f t="array" ref="D7184">_xlfn.IFS(AK7184="1",CONCATENATE(C7184,"Regional"),AK7184="2",CONCATENATE(C7184,"Sectional"),AK7184="3",CONCATENATE(C7184,COUNTIF($C$1:C7184,C7184)))</f>
        <v>Allie Goodman11</v>
      </c>
      <c r="E7184" s="66">
        <v>45190.333333333336</v>
      </c>
      <c r="F7184" t="s">
        <v>2449</v>
      </c>
      <c r="G7184" s="46">
        <v>21</v>
      </c>
      <c r="H7184" s="46">
        <v>115</v>
      </c>
      <c r="I7184" s="46">
        <v>12</v>
      </c>
      <c r="J7184" t="s">
        <v>94</v>
      </c>
      <c r="K7184" t="s">
        <v>90</v>
      </c>
      <c r="L7184" s="46">
        <v>4725</v>
      </c>
      <c r="M7184" s="46">
        <v>70</v>
      </c>
      <c r="N7184" s="46">
        <v>66.2</v>
      </c>
      <c r="O7184" s="46">
        <v>111</v>
      </c>
      <c r="P7184" s="46">
        <f t="shared" si="821"/>
        <v>2</v>
      </c>
      <c r="R7184" s="67" t="s">
        <v>3034</v>
      </c>
      <c r="S7184" s="67">
        <f>COUNTIF(Y$2:$Y$100,R7184)</f>
        <v>0</v>
      </c>
      <c r="V7184" s="67">
        <f t="shared" ref="V7184:V7247" si="825">COUNTIF(R7184:R9811,Y7184)</f>
        <v>0</v>
      </c>
      <c r="X7184"/>
      <c r="Y7184" s="67" t="str">
        <f t="shared" si="819"/>
        <v xml:space="preserve"> </v>
      </c>
      <c r="AB7184" t="s">
        <v>90</v>
      </c>
      <c r="AC7184" s="46">
        <v>4725</v>
      </c>
      <c r="AD7184" s="46">
        <v>70</v>
      </c>
      <c r="AE7184" s="46">
        <v>66.2</v>
      </c>
      <c r="AF7184" s="46">
        <v>111</v>
      </c>
      <c r="AH7184" s="70" t="str">
        <f t="shared" si="822"/>
        <v/>
      </c>
      <c r="AI7184" s="70" t="str">
        <f t="shared" si="823"/>
        <v/>
      </c>
      <c r="AJ7184" s="70" t="str">
        <f t="shared" si="824"/>
        <v>X</v>
      </c>
      <c r="AK7184" s="70" t="str" cm="1">
        <f t="array" ref="AK7184">_xlfn.IFS(AH7184&lt;&gt;"","1",AI7184&lt;&gt;"","2",AJ7184&lt;&gt;"","3")</f>
        <v>3</v>
      </c>
    </row>
    <row r="7185" spans="1:37" x14ac:dyDescent="0.25">
      <c r="A7185" t="s">
        <v>800</v>
      </c>
      <c r="B7185" t="s">
        <v>524</v>
      </c>
      <c r="C7185" s="67" t="str">
        <f t="shared" si="820"/>
        <v>Isabelle Baier</v>
      </c>
      <c r="D7185" s="71" t="str" cm="1">
        <f t="array" ref="D7185">_xlfn.IFS(AK7185="1",CONCATENATE(C7185,"Regional"),AK7185="2",CONCATENATE(C7185,"Sectional"),AK7185="3",CONCATENATE(C7185,COUNTIF($C$1:C7185,C7185)))</f>
        <v>Isabelle Baier8</v>
      </c>
      <c r="E7185" s="66">
        <v>45190.333333333336</v>
      </c>
      <c r="F7185" t="s">
        <v>2449</v>
      </c>
      <c r="G7185" s="46">
        <v>21</v>
      </c>
      <c r="H7185" s="46">
        <v>119</v>
      </c>
      <c r="I7185" s="46">
        <v>13</v>
      </c>
      <c r="J7185" t="s">
        <v>94</v>
      </c>
      <c r="K7185" t="s">
        <v>90</v>
      </c>
      <c r="L7185" s="46">
        <v>4725</v>
      </c>
      <c r="M7185" s="46">
        <v>70</v>
      </c>
      <c r="N7185" s="46">
        <v>66.2</v>
      </c>
      <c r="O7185" s="46">
        <v>111</v>
      </c>
      <c r="P7185" s="46">
        <f t="shared" si="821"/>
        <v>2</v>
      </c>
      <c r="R7185" s="67" t="s">
        <v>3035</v>
      </c>
      <c r="S7185" s="67">
        <f>COUNTIF(Y$2:$Y$100,R7185)</f>
        <v>0</v>
      </c>
      <c r="V7185" s="67">
        <f t="shared" si="825"/>
        <v>0</v>
      </c>
      <c r="X7185"/>
      <c r="Y7185" s="67" t="str">
        <f t="shared" si="819"/>
        <v xml:space="preserve"> </v>
      </c>
      <c r="AB7185" t="s">
        <v>90</v>
      </c>
      <c r="AC7185" s="46">
        <v>4725</v>
      </c>
      <c r="AD7185" s="46">
        <v>70</v>
      </c>
      <c r="AE7185" s="46">
        <v>66.2</v>
      </c>
      <c r="AF7185" s="46">
        <v>111</v>
      </c>
      <c r="AH7185" s="70" t="str">
        <f t="shared" si="822"/>
        <v/>
      </c>
      <c r="AI7185" s="70" t="str">
        <f t="shared" si="823"/>
        <v/>
      </c>
      <c r="AJ7185" s="70" t="str">
        <f t="shared" si="824"/>
        <v>X</v>
      </c>
      <c r="AK7185" s="70" t="str" cm="1">
        <f t="array" ref="AK7185">_xlfn.IFS(AH7185&lt;&gt;"","1",AI7185&lt;&gt;"","2",AJ7185&lt;&gt;"","3")</f>
        <v>3</v>
      </c>
    </row>
    <row r="7186" spans="1:37" x14ac:dyDescent="0.25">
      <c r="A7186" t="s">
        <v>557</v>
      </c>
      <c r="B7186" t="s">
        <v>558</v>
      </c>
      <c r="C7186" s="67" t="str">
        <f t="shared" si="820"/>
        <v>Melanie Andersen</v>
      </c>
      <c r="D7186" s="71" t="str" cm="1">
        <f t="array" ref="D7186">_xlfn.IFS(AK7186="1",CONCATENATE(C7186,"Regional"),AK7186="2",CONCATENATE(C7186,"Sectional"),AK7186="3",CONCATENATE(C7186,COUNTIF($C$1:C7186,C7186)))</f>
        <v>Melanie Andersen13</v>
      </c>
      <c r="E7186" s="66">
        <v>45190.333333333336</v>
      </c>
      <c r="F7186" t="s">
        <v>2449</v>
      </c>
      <c r="G7186" s="46">
        <v>21</v>
      </c>
      <c r="H7186" s="46">
        <v>121</v>
      </c>
      <c r="I7186" s="46">
        <v>14</v>
      </c>
      <c r="J7186" t="s">
        <v>94</v>
      </c>
      <c r="K7186" t="s">
        <v>90</v>
      </c>
      <c r="L7186" s="46">
        <v>4725</v>
      </c>
      <c r="M7186" s="46">
        <v>70</v>
      </c>
      <c r="N7186" s="46">
        <v>66.2</v>
      </c>
      <c r="O7186" s="46">
        <v>111</v>
      </c>
      <c r="P7186" s="46">
        <f t="shared" si="821"/>
        <v>2</v>
      </c>
      <c r="R7186" s="67" t="s">
        <v>1220</v>
      </c>
      <c r="S7186" s="67">
        <f>COUNTIF(Y$2:$Y$100,R7186)</f>
        <v>0</v>
      </c>
      <c r="V7186" s="67">
        <f t="shared" si="825"/>
        <v>0</v>
      </c>
      <c r="X7186"/>
      <c r="Y7186" s="67" t="str">
        <f t="shared" si="819"/>
        <v xml:space="preserve"> </v>
      </c>
      <c r="AB7186" t="s">
        <v>90</v>
      </c>
      <c r="AC7186" s="46">
        <v>4725</v>
      </c>
      <c r="AD7186" s="46">
        <v>70</v>
      </c>
      <c r="AE7186" s="46">
        <v>66.2</v>
      </c>
      <c r="AF7186" s="46">
        <v>111</v>
      </c>
      <c r="AH7186" s="70" t="str">
        <f t="shared" si="822"/>
        <v/>
      </c>
      <c r="AI7186" s="70" t="str">
        <f t="shared" si="823"/>
        <v/>
      </c>
      <c r="AJ7186" s="70" t="str">
        <f t="shared" si="824"/>
        <v>X</v>
      </c>
      <c r="AK7186" s="70" t="str" cm="1">
        <f t="array" ref="AK7186">_xlfn.IFS(AH7186&lt;&gt;"","1",AI7186&lt;&gt;"","2",AJ7186&lt;&gt;"","3")</f>
        <v>3</v>
      </c>
    </row>
    <row r="7187" spans="1:37" x14ac:dyDescent="0.25">
      <c r="A7187" t="s">
        <v>2020</v>
      </c>
      <c r="B7187" t="s">
        <v>236</v>
      </c>
      <c r="C7187" s="67" t="str">
        <f t="shared" si="820"/>
        <v>Amber Lund</v>
      </c>
      <c r="D7187" s="71" t="str" cm="1">
        <f t="array" ref="D7187">_xlfn.IFS(AK7187="1",CONCATENATE(C7187,"Regional"),AK7187="2",CONCATENATE(C7187,"Sectional"),AK7187="3",CONCATENATE(C7187,COUNTIF($C$1:C7187,C7187)))</f>
        <v>Amber Lund9</v>
      </c>
      <c r="E7187" s="66">
        <v>45190.333333333336</v>
      </c>
      <c r="F7187" t="s">
        <v>2449</v>
      </c>
      <c r="G7187" s="46">
        <v>21</v>
      </c>
      <c r="H7187" s="46">
        <v>137</v>
      </c>
      <c r="I7187" s="46">
        <v>15</v>
      </c>
      <c r="J7187" t="s">
        <v>94</v>
      </c>
      <c r="K7187" t="s">
        <v>90</v>
      </c>
      <c r="L7187" s="46">
        <v>4725</v>
      </c>
      <c r="M7187" s="46">
        <v>70</v>
      </c>
      <c r="N7187" s="46">
        <v>66.2</v>
      </c>
      <c r="O7187" s="46">
        <v>111</v>
      </c>
      <c r="P7187" s="46">
        <f t="shared" si="821"/>
        <v>2</v>
      </c>
      <c r="R7187" s="67" t="s">
        <v>3036</v>
      </c>
      <c r="S7187" s="67">
        <f>COUNTIF(Y$2:$Y$100,R7187)</f>
        <v>0</v>
      </c>
      <c r="V7187" s="67">
        <f t="shared" si="825"/>
        <v>0</v>
      </c>
      <c r="X7187"/>
      <c r="Y7187" s="67" t="str">
        <f t="shared" si="819"/>
        <v xml:space="preserve"> </v>
      </c>
      <c r="AB7187" t="s">
        <v>90</v>
      </c>
      <c r="AC7187" s="46">
        <v>4725</v>
      </c>
      <c r="AD7187" s="46">
        <v>70</v>
      </c>
      <c r="AE7187" s="46">
        <v>66.2</v>
      </c>
      <c r="AF7187" s="46">
        <v>111</v>
      </c>
      <c r="AH7187" s="70" t="str">
        <f t="shared" si="822"/>
        <v/>
      </c>
      <c r="AI7187" s="70" t="str">
        <f t="shared" si="823"/>
        <v/>
      </c>
      <c r="AJ7187" s="70" t="str">
        <f t="shared" si="824"/>
        <v>X</v>
      </c>
      <c r="AK7187" s="70" t="str" cm="1">
        <f t="array" ref="AK7187">_xlfn.IFS(AH7187&lt;&gt;"","1",AI7187&lt;&gt;"","2",AJ7187&lt;&gt;"","3")</f>
        <v>3</v>
      </c>
    </row>
    <row r="7188" spans="1:37" x14ac:dyDescent="0.25">
      <c r="A7188" t="s">
        <v>1767</v>
      </c>
      <c r="B7188" t="s">
        <v>443</v>
      </c>
      <c r="C7188" s="67" t="str">
        <f t="shared" si="820"/>
        <v>Emily Brenner</v>
      </c>
      <c r="D7188" s="71" t="str" cm="1">
        <f t="array" ref="D7188">_xlfn.IFS(AK7188="1",CONCATENATE(C7188,"Regional"),AK7188="2",CONCATENATE(C7188,"Sectional"),AK7188="3",CONCATENATE(C7188,COUNTIF($C$1:C7188,C7188)))</f>
        <v>Emily Brenner8</v>
      </c>
      <c r="E7188" s="66">
        <v>45190.333333333336</v>
      </c>
      <c r="F7188" t="s">
        <v>2449</v>
      </c>
      <c r="G7188" s="46">
        <v>21</v>
      </c>
      <c r="H7188" s="46">
        <v>138</v>
      </c>
      <c r="I7188" s="46">
        <v>16</v>
      </c>
      <c r="J7188" t="s">
        <v>94</v>
      </c>
      <c r="K7188" t="s">
        <v>90</v>
      </c>
      <c r="L7188" s="46">
        <v>4725</v>
      </c>
      <c r="M7188" s="46">
        <v>70</v>
      </c>
      <c r="N7188" s="46">
        <v>66.2</v>
      </c>
      <c r="O7188" s="46">
        <v>111</v>
      </c>
      <c r="P7188" s="46">
        <f t="shared" si="821"/>
        <v>2</v>
      </c>
      <c r="R7188" s="67" t="s">
        <v>3037</v>
      </c>
      <c r="S7188" s="67">
        <f>COUNTIF(Y$2:$Y$100,R7188)</f>
        <v>0</v>
      </c>
      <c r="V7188" s="67">
        <f t="shared" si="825"/>
        <v>0</v>
      </c>
      <c r="X7188"/>
      <c r="Y7188" s="67" t="str">
        <f t="shared" si="819"/>
        <v xml:space="preserve"> </v>
      </c>
      <c r="AB7188" t="s">
        <v>90</v>
      </c>
      <c r="AC7188" s="46">
        <v>4725</v>
      </c>
      <c r="AD7188" s="46">
        <v>70</v>
      </c>
      <c r="AE7188" s="46">
        <v>66.2</v>
      </c>
      <c r="AF7188" s="46">
        <v>111</v>
      </c>
      <c r="AH7188" s="70" t="str">
        <f t="shared" si="822"/>
        <v/>
      </c>
      <c r="AI7188" s="70" t="str">
        <f t="shared" si="823"/>
        <v/>
      </c>
      <c r="AJ7188" s="70" t="str">
        <f t="shared" si="824"/>
        <v>X</v>
      </c>
      <c r="AK7188" s="70" t="str" cm="1">
        <f t="array" ref="AK7188">_xlfn.IFS(AH7188&lt;&gt;"","1",AI7188&lt;&gt;"","2",AJ7188&lt;&gt;"","3")</f>
        <v>3</v>
      </c>
    </row>
    <row r="7189" spans="1:37" x14ac:dyDescent="0.25">
      <c r="A7189" t="s">
        <v>2021</v>
      </c>
      <c r="B7189" t="s">
        <v>2022</v>
      </c>
      <c r="C7189" s="67" t="str">
        <f t="shared" si="820"/>
        <v>Shaelee DeWitt</v>
      </c>
      <c r="D7189" s="71" t="str" cm="1">
        <f t="array" ref="D7189">_xlfn.IFS(AK7189="1",CONCATENATE(C7189,"Regional"),AK7189="2",CONCATENATE(C7189,"Sectional"),AK7189="3",CONCATENATE(C7189,COUNTIF($C$1:C7189,C7189)))</f>
        <v>Shaelee DeWitt10</v>
      </c>
      <c r="E7189" s="66">
        <v>45190.333333333336</v>
      </c>
      <c r="F7189" t="s">
        <v>2449</v>
      </c>
      <c r="G7189" s="46">
        <v>21</v>
      </c>
      <c r="H7189" s="46">
        <v>140</v>
      </c>
      <c r="I7189" s="46">
        <v>17</v>
      </c>
      <c r="J7189" t="s">
        <v>94</v>
      </c>
      <c r="K7189" t="s">
        <v>90</v>
      </c>
      <c r="L7189" s="46">
        <v>4725</v>
      </c>
      <c r="M7189" s="46">
        <v>70</v>
      </c>
      <c r="N7189" s="46">
        <v>66.2</v>
      </c>
      <c r="O7189" s="46">
        <v>111</v>
      </c>
      <c r="P7189" s="46">
        <f t="shared" si="821"/>
        <v>2</v>
      </c>
      <c r="R7189" s="67" t="s">
        <v>3038</v>
      </c>
      <c r="S7189" s="67">
        <f>COUNTIF(Y$2:$Y$100,R7189)</f>
        <v>0</v>
      </c>
      <c r="V7189" s="67">
        <f t="shared" si="825"/>
        <v>0</v>
      </c>
      <c r="X7189"/>
      <c r="Y7189" s="67" t="str">
        <f t="shared" si="819"/>
        <v xml:space="preserve"> </v>
      </c>
      <c r="AB7189" t="s">
        <v>90</v>
      </c>
      <c r="AC7189" s="46">
        <v>4725</v>
      </c>
      <c r="AD7189" s="46">
        <v>70</v>
      </c>
      <c r="AE7189" s="46">
        <v>66.2</v>
      </c>
      <c r="AF7189" s="46">
        <v>111</v>
      </c>
      <c r="AH7189" s="70" t="str">
        <f t="shared" si="822"/>
        <v/>
      </c>
      <c r="AI7189" s="70" t="str">
        <f t="shared" si="823"/>
        <v/>
      </c>
      <c r="AJ7189" s="70" t="str">
        <f t="shared" si="824"/>
        <v>X</v>
      </c>
      <c r="AK7189" s="70" t="str" cm="1">
        <f t="array" ref="AK7189">_xlfn.IFS(AH7189&lt;&gt;"","1",AI7189&lt;&gt;"","2",AJ7189&lt;&gt;"","3")</f>
        <v>3</v>
      </c>
    </row>
    <row r="7190" spans="1:37" x14ac:dyDescent="0.25">
      <c r="A7190" t="s">
        <v>2023</v>
      </c>
      <c r="B7190" t="s">
        <v>2024</v>
      </c>
      <c r="C7190" s="67" t="str">
        <f t="shared" si="820"/>
        <v>Hatti Cooke</v>
      </c>
      <c r="D7190" s="71" t="str" cm="1">
        <f t="array" ref="D7190">_xlfn.IFS(AK7190="1",CONCATENATE(C7190,"Regional"),AK7190="2",CONCATENATE(C7190,"Sectional"),AK7190="3",CONCATENATE(C7190,COUNTIF($C$1:C7190,C7190)))</f>
        <v>Hatti Cooke9</v>
      </c>
      <c r="E7190" s="66">
        <v>45190.333333333336</v>
      </c>
      <c r="F7190" t="s">
        <v>2449</v>
      </c>
      <c r="G7190" s="46">
        <v>21</v>
      </c>
      <c r="H7190" s="46">
        <v>144</v>
      </c>
      <c r="I7190" s="46">
        <v>18</v>
      </c>
      <c r="J7190" t="s">
        <v>94</v>
      </c>
      <c r="K7190" t="s">
        <v>90</v>
      </c>
      <c r="L7190" s="46">
        <v>4725</v>
      </c>
      <c r="M7190" s="46">
        <v>70</v>
      </c>
      <c r="N7190" s="46">
        <v>66.2</v>
      </c>
      <c r="O7190" s="46">
        <v>111</v>
      </c>
      <c r="P7190" s="46">
        <f t="shared" si="821"/>
        <v>2</v>
      </c>
      <c r="R7190" s="67" t="s">
        <v>3039</v>
      </c>
      <c r="S7190" s="67">
        <f>COUNTIF(Y$2:$Y$100,R7190)</f>
        <v>0</v>
      </c>
      <c r="V7190" s="67">
        <f t="shared" si="825"/>
        <v>0</v>
      </c>
      <c r="X7190"/>
      <c r="Y7190" s="67" t="str">
        <f t="shared" si="819"/>
        <v xml:space="preserve"> </v>
      </c>
      <c r="AB7190" t="s">
        <v>90</v>
      </c>
      <c r="AC7190" s="46">
        <v>4725</v>
      </c>
      <c r="AD7190" s="46">
        <v>70</v>
      </c>
      <c r="AE7190" s="46">
        <v>66.2</v>
      </c>
      <c r="AF7190" s="46">
        <v>111</v>
      </c>
      <c r="AH7190" s="70" t="str">
        <f t="shared" si="822"/>
        <v/>
      </c>
      <c r="AI7190" s="70" t="str">
        <f t="shared" si="823"/>
        <v/>
      </c>
      <c r="AJ7190" s="70" t="str">
        <f t="shared" si="824"/>
        <v>X</v>
      </c>
      <c r="AK7190" s="70" t="str" cm="1">
        <f t="array" ref="AK7190">_xlfn.IFS(AH7190&lt;&gt;"","1",AI7190&lt;&gt;"","2",AJ7190&lt;&gt;"","3")</f>
        <v>3</v>
      </c>
    </row>
    <row r="7191" spans="1:37" x14ac:dyDescent="0.25">
      <c r="A7191" t="s">
        <v>2025</v>
      </c>
      <c r="B7191" t="s">
        <v>507</v>
      </c>
      <c r="C7191" s="67" t="str">
        <f t="shared" si="820"/>
        <v>Chloe Isenberger</v>
      </c>
      <c r="D7191" s="71" t="str" cm="1">
        <f t="array" ref="D7191">_xlfn.IFS(AK7191="1",CONCATENATE(C7191,"Regional"),AK7191="2",CONCATENATE(C7191,"Sectional"),AK7191="3",CONCATENATE(C7191,COUNTIF($C$1:C7191,C7191)))</f>
        <v>Chloe Isenberger7</v>
      </c>
      <c r="E7191" s="66">
        <v>45190.333333333336</v>
      </c>
      <c r="F7191" t="s">
        <v>2449</v>
      </c>
      <c r="G7191" s="46">
        <v>21</v>
      </c>
      <c r="H7191" s="46">
        <v>146</v>
      </c>
      <c r="I7191" s="46">
        <v>19</v>
      </c>
      <c r="J7191" t="s">
        <v>94</v>
      </c>
      <c r="K7191" t="s">
        <v>90</v>
      </c>
      <c r="L7191" s="46">
        <v>4725</v>
      </c>
      <c r="M7191" s="46">
        <v>70</v>
      </c>
      <c r="N7191" s="46">
        <v>66.2</v>
      </c>
      <c r="O7191" s="46">
        <v>111</v>
      </c>
      <c r="P7191" s="46">
        <f t="shared" si="821"/>
        <v>2</v>
      </c>
      <c r="R7191" s="67" t="s">
        <v>3040</v>
      </c>
      <c r="S7191" s="67">
        <f>COUNTIF(Y$2:$Y$100,R7191)</f>
        <v>0</v>
      </c>
      <c r="V7191" s="67">
        <f t="shared" si="825"/>
        <v>0</v>
      </c>
      <c r="X7191"/>
      <c r="Y7191" s="67" t="str">
        <f t="shared" si="819"/>
        <v xml:space="preserve"> </v>
      </c>
      <c r="AB7191" t="s">
        <v>90</v>
      </c>
      <c r="AC7191" s="46">
        <v>4725</v>
      </c>
      <c r="AD7191" s="46">
        <v>70</v>
      </c>
      <c r="AE7191" s="46">
        <v>66.2</v>
      </c>
      <c r="AF7191" s="46">
        <v>111</v>
      </c>
      <c r="AH7191" s="70" t="str">
        <f t="shared" si="822"/>
        <v/>
      </c>
      <c r="AI7191" s="70" t="str">
        <f t="shared" si="823"/>
        <v/>
      </c>
      <c r="AJ7191" s="70" t="str">
        <f t="shared" si="824"/>
        <v>X</v>
      </c>
      <c r="AK7191" s="70" t="str" cm="1">
        <f t="array" ref="AK7191">_xlfn.IFS(AH7191&lt;&gt;"","1",AI7191&lt;&gt;"","2",AJ7191&lt;&gt;"","3")</f>
        <v>3</v>
      </c>
    </row>
    <row r="7192" spans="1:37" x14ac:dyDescent="0.25">
      <c r="A7192" t="s">
        <v>2026</v>
      </c>
      <c r="B7192" t="s">
        <v>260</v>
      </c>
      <c r="C7192" s="67" t="str">
        <f t="shared" si="820"/>
        <v>Piper Gilles</v>
      </c>
      <c r="D7192" s="71" t="str" cm="1">
        <f t="array" ref="D7192">_xlfn.IFS(AK7192="1",CONCATENATE(C7192,"Regional"),AK7192="2",CONCATENATE(C7192,"Sectional"),AK7192="3",CONCATENATE(C7192,COUNTIF($C$1:C7192,C7192)))</f>
        <v>Piper Gilles8</v>
      </c>
      <c r="E7192" s="66">
        <v>45190.333333333336</v>
      </c>
      <c r="F7192" t="s">
        <v>2449</v>
      </c>
      <c r="G7192" s="46">
        <v>21</v>
      </c>
      <c r="H7192" s="46">
        <v>155</v>
      </c>
      <c r="I7192" s="46">
        <v>20</v>
      </c>
      <c r="J7192" t="s">
        <v>94</v>
      </c>
      <c r="K7192" t="s">
        <v>90</v>
      </c>
      <c r="L7192" s="46">
        <v>4725</v>
      </c>
      <c r="M7192" s="46">
        <v>70</v>
      </c>
      <c r="N7192" s="46">
        <v>66.2</v>
      </c>
      <c r="O7192" s="46">
        <v>111</v>
      </c>
      <c r="P7192" s="46">
        <f t="shared" si="821"/>
        <v>2</v>
      </c>
      <c r="R7192" s="67" t="s">
        <v>3041</v>
      </c>
      <c r="S7192" s="67">
        <f>COUNTIF(Y$2:$Y$100,R7192)</f>
        <v>0</v>
      </c>
      <c r="V7192" s="67">
        <f t="shared" si="825"/>
        <v>0</v>
      </c>
      <c r="X7192"/>
      <c r="Y7192" s="67" t="str">
        <f t="shared" si="819"/>
        <v xml:space="preserve"> </v>
      </c>
      <c r="AB7192" t="s">
        <v>90</v>
      </c>
      <c r="AC7192" s="46">
        <v>4725</v>
      </c>
      <c r="AD7192" s="46">
        <v>70</v>
      </c>
      <c r="AE7192" s="46">
        <v>66.2</v>
      </c>
      <c r="AF7192" s="46">
        <v>111</v>
      </c>
      <c r="AH7192" s="70" t="str">
        <f t="shared" si="822"/>
        <v/>
      </c>
      <c r="AI7192" s="70" t="str">
        <f t="shared" si="823"/>
        <v/>
      </c>
      <c r="AJ7192" s="70" t="str">
        <f t="shared" si="824"/>
        <v>X</v>
      </c>
      <c r="AK7192" s="70" t="str" cm="1">
        <f t="array" ref="AK7192">_xlfn.IFS(AH7192&lt;&gt;"","1",AI7192&lt;&gt;"","2",AJ7192&lt;&gt;"","3")</f>
        <v>3</v>
      </c>
    </row>
    <row r="7193" spans="1:37" x14ac:dyDescent="0.25">
      <c r="A7193" t="s">
        <v>281</v>
      </c>
      <c r="B7193" t="s">
        <v>2027</v>
      </c>
      <c r="C7193" s="67" t="str">
        <f t="shared" si="820"/>
        <v>Laney King</v>
      </c>
      <c r="D7193" s="71" t="str" cm="1">
        <f t="array" ref="D7193">_xlfn.IFS(AK7193="1",CONCATENATE(C7193,"Regional"),AK7193="2",CONCATENATE(C7193,"Sectional"),AK7193="3",CONCATENATE(C7193,COUNTIF($C$1:C7193,C7193)))</f>
        <v>Laney King11</v>
      </c>
      <c r="E7193" s="66">
        <v>45190.333333333336</v>
      </c>
      <c r="F7193" t="s">
        <v>2449</v>
      </c>
      <c r="G7193" s="46">
        <v>21</v>
      </c>
      <c r="H7193" s="46">
        <v>161</v>
      </c>
      <c r="I7193" s="46">
        <v>21</v>
      </c>
      <c r="J7193" t="s">
        <v>94</v>
      </c>
      <c r="K7193" t="s">
        <v>90</v>
      </c>
      <c r="L7193" s="46">
        <v>4725</v>
      </c>
      <c r="M7193" s="46">
        <v>70</v>
      </c>
      <c r="N7193" s="46">
        <v>66.2</v>
      </c>
      <c r="O7193" s="46">
        <v>111</v>
      </c>
      <c r="P7193" s="46">
        <f t="shared" si="821"/>
        <v>2</v>
      </c>
      <c r="R7193" s="67" t="s">
        <v>3042</v>
      </c>
      <c r="S7193" s="67">
        <f>COUNTIF(Y$2:$Y$100,R7193)</f>
        <v>0</v>
      </c>
      <c r="V7193" s="67">
        <f t="shared" si="825"/>
        <v>0</v>
      </c>
      <c r="X7193"/>
      <c r="Y7193" s="67" t="str">
        <f t="shared" si="819"/>
        <v xml:space="preserve"> </v>
      </c>
      <c r="AB7193" t="s">
        <v>90</v>
      </c>
      <c r="AC7193" s="46">
        <v>4725</v>
      </c>
      <c r="AD7193" s="46">
        <v>70</v>
      </c>
      <c r="AE7193" s="46">
        <v>66.2</v>
      </c>
      <c r="AF7193" s="46">
        <v>111</v>
      </c>
      <c r="AH7193" s="70" t="str">
        <f t="shared" si="822"/>
        <v/>
      </c>
      <c r="AI7193" s="70" t="str">
        <f t="shared" si="823"/>
        <v/>
      </c>
      <c r="AJ7193" s="70" t="str">
        <f t="shared" si="824"/>
        <v>X</v>
      </c>
      <c r="AK7193" s="70" t="str" cm="1">
        <f t="array" ref="AK7193">_xlfn.IFS(AH7193&lt;&gt;"","1",AI7193&lt;&gt;"","2",AJ7193&lt;&gt;"","3")</f>
        <v>3</v>
      </c>
    </row>
    <row r="7194" spans="1:37" x14ac:dyDescent="0.25">
      <c r="A7194" t="s">
        <v>3406</v>
      </c>
      <c r="B7194" t="s">
        <v>362</v>
      </c>
      <c r="C7194" s="67" t="str">
        <f t="shared" si="820"/>
        <v>Emma Cunningham</v>
      </c>
      <c r="D7194" s="71" t="str" cm="1">
        <f t="array" ref="D7194">_xlfn.IFS(AK7194="1",CONCATENATE(C7194,"Regional"),AK7194="2",CONCATENATE(C7194,"Sectional"),AK7194="3",CONCATENATE(C7194,COUNTIF($C$1:C7194,C7194)))</f>
        <v>Emma Cunningham12</v>
      </c>
      <c r="E7194" s="66">
        <v>45190.333333333336</v>
      </c>
      <c r="F7194" t="s">
        <v>99</v>
      </c>
      <c r="G7194" s="46">
        <v>42</v>
      </c>
      <c r="H7194" s="46">
        <v>70</v>
      </c>
      <c r="I7194" s="46">
        <v>1</v>
      </c>
      <c r="J7194" t="s">
        <v>166</v>
      </c>
      <c r="K7194" t="s">
        <v>90</v>
      </c>
      <c r="L7194" s="46">
        <v>5189</v>
      </c>
      <c r="M7194" s="46">
        <v>72</v>
      </c>
      <c r="N7194" s="46">
        <v>69.8</v>
      </c>
      <c r="O7194" s="46">
        <v>117</v>
      </c>
      <c r="P7194" s="46">
        <f t="shared" si="821"/>
        <v>2</v>
      </c>
      <c r="R7194" s="67" t="s">
        <v>3549</v>
      </c>
      <c r="S7194" s="67">
        <f>COUNTIF(Y$2:$Y$100,R7194)</f>
        <v>0</v>
      </c>
      <c r="V7194" s="67">
        <f t="shared" si="825"/>
        <v>0</v>
      </c>
      <c r="X7194"/>
      <c r="Y7194" s="67" t="str">
        <f t="shared" si="819"/>
        <v xml:space="preserve"> </v>
      </c>
      <c r="AB7194" t="s">
        <v>90</v>
      </c>
      <c r="AC7194" s="46">
        <v>5189</v>
      </c>
      <c r="AD7194" s="46">
        <v>72</v>
      </c>
      <c r="AE7194" s="46">
        <v>69.8</v>
      </c>
      <c r="AF7194" s="46">
        <v>117</v>
      </c>
      <c r="AH7194" s="70" t="str">
        <f t="shared" si="822"/>
        <v/>
      </c>
      <c r="AI7194" s="70" t="str">
        <f t="shared" si="823"/>
        <v/>
      </c>
      <c r="AJ7194" s="70" t="str">
        <f t="shared" si="824"/>
        <v>X</v>
      </c>
      <c r="AK7194" s="70" t="str" cm="1">
        <f t="array" ref="AK7194">_xlfn.IFS(AH7194&lt;&gt;"","1",AI7194&lt;&gt;"","2",AJ7194&lt;&gt;"","3")</f>
        <v>3</v>
      </c>
    </row>
    <row r="7195" spans="1:37" x14ac:dyDescent="0.25">
      <c r="A7195" t="s">
        <v>586</v>
      </c>
      <c r="B7195" t="s">
        <v>587</v>
      </c>
      <c r="C7195" s="67" t="str">
        <f t="shared" si="820"/>
        <v>Adalyn Johnston</v>
      </c>
      <c r="D7195" s="71" t="str" cm="1">
        <f t="array" ref="D7195">_xlfn.IFS(AK7195="1",CONCATENATE(C7195,"Regional"),AK7195="2",CONCATENATE(C7195,"Sectional"),AK7195="3",CONCATENATE(C7195,COUNTIF($C$1:C7195,C7195)))</f>
        <v>Adalyn Johnston11</v>
      </c>
      <c r="E7195" s="66">
        <v>45190.333333333336</v>
      </c>
      <c r="F7195" t="s">
        <v>99</v>
      </c>
      <c r="G7195" s="46">
        <v>42</v>
      </c>
      <c r="H7195" s="46">
        <v>77</v>
      </c>
      <c r="I7195" s="46">
        <v>2</v>
      </c>
      <c r="J7195" t="s">
        <v>166</v>
      </c>
      <c r="K7195" t="s">
        <v>90</v>
      </c>
      <c r="L7195" s="46">
        <v>5189</v>
      </c>
      <c r="M7195" s="46">
        <v>72</v>
      </c>
      <c r="N7195" s="46">
        <v>69.8</v>
      </c>
      <c r="O7195" s="46">
        <v>117</v>
      </c>
      <c r="P7195" s="46">
        <f t="shared" si="821"/>
        <v>2</v>
      </c>
      <c r="R7195" s="67" t="s">
        <v>1235</v>
      </c>
      <c r="S7195" s="67">
        <f>COUNTIF(Y$2:$Y$100,R7195)</f>
        <v>0</v>
      </c>
      <c r="V7195" s="67">
        <f t="shared" si="825"/>
        <v>0</v>
      </c>
      <c r="X7195"/>
      <c r="Y7195" s="67" t="str">
        <f t="shared" si="819"/>
        <v xml:space="preserve"> </v>
      </c>
      <c r="AB7195" t="s">
        <v>90</v>
      </c>
      <c r="AC7195" s="46">
        <v>5189</v>
      </c>
      <c r="AD7195" s="46">
        <v>72</v>
      </c>
      <c r="AE7195" s="46">
        <v>69.8</v>
      </c>
      <c r="AF7195" s="46">
        <v>117</v>
      </c>
      <c r="AH7195" s="70" t="str">
        <f t="shared" si="822"/>
        <v/>
      </c>
      <c r="AI7195" s="70" t="str">
        <f t="shared" si="823"/>
        <v/>
      </c>
      <c r="AJ7195" s="70" t="str">
        <f t="shared" si="824"/>
        <v>X</v>
      </c>
      <c r="AK7195" s="70" t="str" cm="1">
        <f t="array" ref="AK7195">_xlfn.IFS(AH7195&lt;&gt;"","1",AI7195&lt;&gt;"","2",AJ7195&lt;&gt;"","3")</f>
        <v>3</v>
      </c>
    </row>
    <row r="7196" spans="1:37" x14ac:dyDescent="0.25">
      <c r="A7196" t="s">
        <v>601</v>
      </c>
      <c r="B7196" t="s">
        <v>199</v>
      </c>
      <c r="C7196" s="67" t="str">
        <f t="shared" si="820"/>
        <v>Payton Dudra</v>
      </c>
      <c r="D7196" s="71" t="str" cm="1">
        <f t="array" ref="D7196">_xlfn.IFS(AK7196="1",CONCATENATE(C7196,"Regional"),AK7196="2",CONCATENATE(C7196,"Sectional"),AK7196="3",CONCATENATE(C7196,COUNTIF($C$1:C7196,C7196)))</f>
        <v>Payton Dudra12</v>
      </c>
      <c r="E7196" s="66">
        <v>45190.333333333336</v>
      </c>
      <c r="F7196" t="s">
        <v>99</v>
      </c>
      <c r="G7196" s="46">
        <v>42</v>
      </c>
      <c r="H7196" s="46">
        <v>77</v>
      </c>
      <c r="I7196" s="46">
        <v>2</v>
      </c>
      <c r="J7196" t="s">
        <v>166</v>
      </c>
      <c r="K7196" t="s">
        <v>90</v>
      </c>
      <c r="L7196" s="46">
        <v>5189</v>
      </c>
      <c r="M7196" s="46">
        <v>72</v>
      </c>
      <c r="N7196" s="46">
        <v>69.8</v>
      </c>
      <c r="O7196" s="46">
        <v>117</v>
      </c>
      <c r="P7196" s="46">
        <f t="shared" si="821"/>
        <v>2</v>
      </c>
      <c r="R7196" s="67" t="s">
        <v>1245</v>
      </c>
      <c r="S7196" s="67">
        <f>COUNTIF(Y$2:$Y$100,R7196)</f>
        <v>0</v>
      </c>
      <c r="V7196" s="67">
        <f t="shared" si="825"/>
        <v>0</v>
      </c>
      <c r="X7196"/>
      <c r="Y7196" s="67" t="str">
        <f t="shared" si="819"/>
        <v xml:space="preserve"> </v>
      </c>
      <c r="AB7196" t="s">
        <v>90</v>
      </c>
      <c r="AC7196" s="46">
        <v>5189</v>
      </c>
      <c r="AD7196" s="46">
        <v>72</v>
      </c>
      <c r="AE7196" s="46">
        <v>69.8</v>
      </c>
      <c r="AF7196" s="46">
        <v>117</v>
      </c>
      <c r="AH7196" s="70" t="str">
        <f t="shared" si="822"/>
        <v/>
      </c>
      <c r="AI7196" s="70" t="str">
        <f t="shared" si="823"/>
        <v/>
      </c>
      <c r="AJ7196" s="70" t="str">
        <f t="shared" si="824"/>
        <v>X</v>
      </c>
      <c r="AK7196" s="70" t="str" cm="1">
        <f t="array" ref="AK7196">_xlfn.IFS(AH7196&lt;&gt;"","1",AI7196&lt;&gt;"","2",AJ7196&lt;&gt;"","3")</f>
        <v>3</v>
      </c>
    </row>
    <row r="7197" spans="1:37" x14ac:dyDescent="0.25">
      <c r="A7197" t="s">
        <v>771</v>
      </c>
      <c r="B7197" t="s">
        <v>187</v>
      </c>
      <c r="C7197" s="67" t="str">
        <f t="shared" si="820"/>
        <v>Ava Beranek</v>
      </c>
      <c r="D7197" s="71" t="str" cm="1">
        <f t="array" ref="D7197">_xlfn.IFS(AK7197="1",CONCATENATE(C7197,"Regional"),AK7197="2",CONCATENATE(C7197,"Sectional"),AK7197="3",CONCATENATE(C7197,COUNTIF($C$1:C7197,C7197)))</f>
        <v>Ava Beranek11</v>
      </c>
      <c r="E7197" s="66">
        <v>45190.333333333336</v>
      </c>
      <c r="F7197" t="s">
        <v>99</v>
      </c>
      <c r="G7197" s="46">
        <v>42</v>
      </c>
      <c r="H7197" s="46">
        <v>78</v>
      </c>
      <c r="I7197" s="46">
        <v>4</v>
      </c>
      <c r="J7197" t="s">
        <v>166</v>
      </c>
      <c r="K7197" t="s">
        <v>90</v>
      </c>
      <c r="L7197" s="46">
        <v>5189</v>
      </c>
      <c r="M7197" s="46">
        <v>72</v>
      </c>
      <c r="N7197" s="46">
        <v>69.8</v>
      </c>
      <c r="O7197" s="46">
        <v>117</v>
      </c>
      <c r="P7197" s="46">
        <f t="shared" si="821"/>
        <v>2</v>
      </c>
      <c r="R7197" s="67" t="s">
        <v>1354</v>
      </c>
      <c r="S7197" s="67">
        <f>COUNTIF(Y$2:$Y$100,R7197)</f>
        <v>0</v>
      </c>
      <c r="V7197" s="67">
        <f t="shared" si="825"/>
        <v>0</v>
      </c>
      <c r="X7197"/>
      <c r="Y7197" s="67" t="str">
        <f t="shared" si="819"/>
        <v xml:space="preserve"> </v>
      </c>
      <c r="AB7197" t="s">
        <v>90</v>
      </c>
      <c r="AC7197" s="46">
        <v>5189</v>
      </c>
      <c r="AD7197" s="46">
        <v>72</v>
      </c>
      <c r="AE7197" s="46">
        <v>69.8</v>
      </c>
      <c r="AF7197" s="46">
        <v>117</v>
      </c>
      <c r="AH7197" s="70" t="str">
        <f t="shared" si="822"/>
        <v/>
      </c>
      <c r="AI7197" s="70" t="str">
        <f t="shared" si="823"/>
        <v/>
      </c>
      <c r="AJ7197" s="70" t="str">
        <f t="shared" si="824"/>
        <v>X</v>
      </c>
      <c r="AK7197" s="70" t="str" cm="1">
        <f t="array" ref="AK7197">_xlfn.IFS(AH7197&lt;&gt;"","1",AI7197&lt;&gt;"","2",AJ7197&lt;&gt;"","3")</f>
        <v>3</v>
      </c>
    </row>
    <row r="7198" spans="1:37" x14ac:dyDescent="0.25">
      <c r="A7198" t="s">
        <v>388</v>
      </c>
      <c r="B7198" t="s">
        <v>217</v>
      </c>
      <c r="C7198" s="67" t="str">
        <f t="shared" si="820"/>
        <v>Riley Wood</v>
      </c>
      <c r="D7198" s="71" t="str" cm="1">
        <f t="array" ref="D7198">_xlfn.IFS(AK7198="1",CONCATENATE(C7198,"Regional"),AK7198="2",CONCATENATE(C7198,"Sectional"),AK7198="3",CONCATENATE(C7198,COUNTIF($C$1:C7198,C7198)))</f>
        <v>Riley Wood12</v>
      </c>
      <c r="E7198" s="66">
        <v>45190.333333333336</v>
      </c>
      <c r="F7198" t="s">
        <v>99</v>
      </c>
      <c r="G7198" s="46">
        <v>42</v>
      </c>
      <c r="H7198" s="46">
        <v>78</v>
      </c>
      <c r="I7198" s="46">
        <v>4</v>
      </c>
      <c r="J7198" t="s">
        <v>166</v>
      </c>
      <c r="K7198" t="s">
        <v>90</v>
      </c>
      <c r="L7198" s="46">
        <v>5189</v>
      </c>
      <c r="M7198" s="46">
        <v>72</v>
      </c>
      <c r="N7198" s="46">
        <v>69.8</v>
      </c>
      <c r="O7198" s="46">
        <v>117</v>
      </c>
      <c r="P7198" s="46">
        <f t="shared" si="821"/>
        <v>2</v>
      </c>
      <c r="R7198" s="67" t="s">
        <v>1292</v>
      </c>
      <c r="S7198" s="67">
        <f>COUNTIF(Y$2:$Y$100,R7198)</f>
        <v>0</v>
      </c>
      <c r="V7198" s="67">
        <f t="shared" si="825"/>
        <v>0</v>
      </c>
      <c r="X7198"/>
      <c r="Y7198" s="67" t="str">
        <f t="shared" si="819"/>
        <v xml:space="preserve"> </v>
      </c>
      <c r="AB7198" t="s">
        <v>90</v>
      </c>
      <c r="AC7198" s="46">
        <v>5189</v>
      </c>
      <c r="AD7198" s="46">
        <v>72</v>
      </c>
      <c r="AE7198" s="46">
        <v>69.8</v>
      </c>
      <c r="AF7198" s="46">
        <v>117</v>
      </c>
      <c r="AH7198" s="70" t="str">
        <f t="shared" si="822"/>
        <v/>
      </c>
      <c r="AI7198" s="70" t="str">
        <f t="shared" si="823"/>
        <v/>
      </c>
      <c r="AJ7198" s="70" t="str">
        <f t="shared" si="824"/>
        <v>X</v>
      </c>
      <c r="AK7198" s="70" t="str" cm="1">
        <f t="array" ref="AK7198">_xlfn.IFS(AH7198&lt;&gt;"","1",AI7198&lt;&gt;"","2",AJ7198&lt;&gt;"","3")</f>
        <v>3</v>
      </c>
    </row>
    <row r="7199" spans="1:37" x14ac:dyDescent="0.25">
      <c r="A7199" t="s">
        <v>489</v>
      </c>
      <c r="B7199" t="s">
        <v>692</v>
      </c>
      <c r="C7199" s="67" t="str">
        <f t="shared" si="820"/>
        <v>Julianne Bradford</v>
      </c>
      <c r="D7199" s="71" t="str" cm="1">
        <f t="array" ref="D7199">_xlfn.IFS(AK7199="1",CONCATENATE(C7199,"Regional"),AK7199="2",CONCATENATE(C7199,"Sectional"),AK7199="3",CONCATENATE(C7199,COUNTIF($C$1:C7199,C7199)))</f>
        <v>Julianne Bradford9</v>
      </c>
      <c r="E7199" s="66">
        <v>45190.333333333336</v>
      </c>
      <c r="F7199" t="s">
        <v>99</v>
      </c>
      <c r="G7199" s="46">
        <v>42</v>
      </c>
      <c r="H7199" s="46">
        <v>78</v>
      </c>
      <c r="I7199" s="46">
        <v>4</v>
      </c>
      <c r="J7199" t="s">
        <v>166</v>
      </c>
      <c r="K7199" t="s">
        <v>90</v>
      </c>
      <c r="L7199" s="46">
        <v>5189</v>
      </c>
      <c r="M7199" s="46">
        <v>72</v>
      </c>
      <c r="N7199" s="46">
        <v>69.8</v>
      </c>
      <c r="O7199" s="46">
        <v>117</v>
      </c>
      <c r="P7199" s="46">
        <f t="shared" si="821"/>
        <v>2</v>
      </c>
      <c r="R7199" s="67" t="s">
        <v>1298</v>
      </c>
      <c r="S7199" s="67">
        <f>COUNTIF(Y$2:$Y$100,R7199)</f>
        <v>0</v>
      </c>
      <c r="V7199" s="67">
        <f t="shared" si="825"/>
        <v>0</v>
      </c>
      <c r="X7199"/>
      <c r="Y7199" s="67" t="str">
        <f t="shared" si="819"/>
        <v xml:space="preserve"> </v>
      </c>
      <c r="AB7199" t="s">
        <v>90</v>
      </c>
      <c r="AC7199" s="46">
        <v>5189</v>
      </c>
      <c r="AD7199" s="46">
        <v>72</v>
      </c>
      <c r="AE7199" s="46">
        <v>69.8</v>
      </c>
      <c r="AF7199" s="46">
        <v>117</v>
      </c>
      <c r="AH7199" s="70" t="str">
        <f t="shared" si="822"/>
        <v/>
      </c>
      <c r="AI7199" s="70" t="str">
        <f t="shared" si="823"/>
        <v/>
      </c>
      <c r="AJ7199" s="70" t="str">
        <f t="shared" si="824"/>
        <v>X</v>
      </c>
      <c r="AK7199" s="70" t="str" cm="1">
        <f t="array" ref="AK7199">_xlfn.IFS(AH7199&lt;&gt;"","1",AI7199&lt;&gt;"","2",AJ7199&lt;&gt;"","3")</f>
        <v>3</v>
      </c>
    </row>
    <row r="7200" spans="1:37" x14ac:dyDescent="0.25">
      <c r="A7200" t="s">
        <v>706</v>
      </c>
      <c r="B7200" t="s">
        <v>452</v>
      </c>
      <c r="C7200" s="67" t="str">
        <f t="shared" si="820"/>
        <v>Sophia Zabel</v>
      </c>
      <c r="D7200" s="71" t="str" cm="1">
        <f t="array" ref="D7200">_xlfn.IFS(AK7200="1",CONCATENATE(C7200,"Regional"),AK7200="2",CONCATENATE(C7200,"Sectional"),AK7200="3",CONCATENATE(C7200,COUNTIF($C$1:C7200,C7200)))</f>
        <v>Sophia Zabel11</v>
      </c>
      <c r="E7200" s="66">
        <v>45190.333333333336</v>
      </c>
      <c r="F7200" t="s">
        <v>99</v>
      </c>
      <c r="G7200" s="46">
        <v>42</v>
      </c>
      <c r="H7200" s="46">
        <v>79</v>
      </c>
      <c r="I7200" s="46">
        <v>7</v>
      </c>
      <c r="J7200" t="s">
        <v>166</v>
      </c>
      <c r="K7200" t="s">
        <v>90</v>
      </c>
      <c r="L7200" s="46">
        <v>5189</v>
      </c>
      <c r="M7200" s="46">
        <v>72</v>
      </c>
      <c r="N7200" s="46">
        <v>69.8</v>
      </c>
      <c r="O7200" s="46">
        <v>117</v>
      </c>
      <c r="P7200" s="46">
        <f t="shared" si="821"/>
        <v>2</v>
      </c>
      <c r="R7200" s="67" t="s">
        <v>1307</v>
      </c>
      <c r="S7200" s="67">
        <f>COUNTIF(Y$2:$Y$100,R7200)</f>
        <v>0</v>
      </c>
      <c r="V7200" s="67">
        <f t="shared" si="825"/>
        <v>0</v>
      </c>
      <c r="X7200"/>
      <c r="Y7200" s="67" t="str">
        <f t="shared" si="819"/>
        <v xml:space="preserve"> </v>
      </c>
      <c r="AB7200" t="s">
        <v>90</v>
      </c>
      <c r="AC7200" s="46">
        <v>5189</v>
      </c>
      <c r="AD7200" s="46">
        <v>72</v>
      </c>
      <c r="AE7200" s="46">
        <v>69.8</v>
      </c>
      <c r="AF7200" s="46">
        <v>117</v>
      </c>
      <c r="AH7200" s="70" t="str">
        <f t="shared" si="822"/>
        <v/>
      </c>
      <c r="AI7200" s="70" t="str">
        <f t="shared" si="823"/>
        <v/>
      </c>
      <c r="AJ7200" s="70" t="str">
        <f t="shared" si="824"/>
        <v>X</v>
      </c>
      <c r="AK7200" s="70" t="str" cm="1">
        <f t="array" ref="AK7200">_xlfn.IFS(AH7200&lt;&gt;"","1",AI7200&lt;&gt;"","2",AJ7200&lt;&gt;"","3")</f>
        <v>3</v>
      </c>
    </row>
    <row r="7201" spans="1:37" x14ac:dyDescent="0.25">
      <c r="A7201" t="s">
        <v>869</v>
      </c>
      <c r="B7201" t="s">
        <v>870</v>
      </c>
      <c r="C7201" s="67" t="str">
        <f t="shared" si="820"/>
        <v>Vivien Ninham</v>
      </c>
      <c r="D7201" s="71" t="str" cm="1">
        <f t="array" ref="D7201">_xlfn.IFS(AK7201="1",CONCATENATE(C7201,"Regional"),AK7201="2",CONCATENATE(C7201,"Sectional"),AK7201="3",CONCATENATE(C7201,COUNTIF($C$1:C7201,C7201)))</f>
        <v>Vivien Ninham10</v>
      </c>
      <c r="E7201" s="66">
        <v>45190.333333333336</v>
      </c>
      <c r="F7201" t="s">
        <v>99</v>
      </c>
      <c r="G7201" s="46">
        <v>42</v>
      </c>
      <c r="H7201" s="46">
        <v>81</v>
      </c>
      <c r="I7201" s="46">
        <v>8</v>
      </c>
      <c r="J7201" t="s">
        <v>166</v>
      </c>
      <c r="K7201" t="s">
        <v>90</v>
      </c>
      <c r="L7201" s="46">
        <v>5189</v>
      </c>
      <c r="M7201" s="46">
        <v>72</v>
      </c>
      <c r="N7201" s="46">
        <v>69.8</v>
      </c>
      <c r="O7201" s="46">
        <v>117</v>
      </c>
      <c r="P7201" s="46">
        <f t="shared" si="821"/>
        <v>2</v>
      </c>
      <c r="R7201" s="67" t="s">
        <v>1413</v>
      </c>
      <c r="S7201" s="67">
        <f>COUNTIF(Y$2:$Y$100,R7201)</f>
        <v>0</v>
      </c>
      <c r="V7201" s="67">
        <f t="shared" si="825"/>
        <v>0</v>
      </c>
      <c r="X7201"/>
      <c r="Y7201" s="67" t="str">
        <f t="shared" si="819"/>
        <v xml:space="preserve"> </v>
      </c>
      <c r="AB7201" t="s">
        <v>90</v>
      </c>
      <c r="AC7201" s="46">
        <v>5189</v>
      </c>
      <c r="AD7201" s="46">
        <v>72</v>
      </c>
      <c r="AE7201" s="46">
        <v>69.8</v>
      </c>
      <c r="AF7201" s="46">
        <v>117</v>
      </c>
      <c r="AH7201" s="70" t="str">
        <f t="shared" si="822"/>
        <v/>
      </c>
      <c r="AI7201" s="70" t="str">
        <f t="shared" si="823"/>
        <v/>
      </c>
      <c r="AJ7201" s="70" t="str">
        <f t="shared" si="824"/>
        <v>X</v>
      </c>
      <c r="AK7201" s="70" t="str" cm="1">
        <f t="array" ref="AK7201">_xlfn.IFS(AH7201&lt;&gt;"","1",AI7201&lt;&gt;"","2",AJ7201&lt;&gt;"","3")</f>
        <v>3</v>
      </c>
    </row>
    <row r="7202" spans="1:37" x14ac:dyDescent="0.25">
      <c r="A7202" t="s">
        <v>264</v>
      </c>
      <c r="B7202" t="s">
        <v>473</v>
      </c>
      <c r="C7202" s="67" t="str">
        <f t="shared" si="820"/>
        <v>Gabby Hauser</v>
      </c>
      <c r="D7202" s="71" t="str" cm="1">
        <f t="array" ref="D7202">_xlfn.IFS(AK7202="1",CONCATENATE(C7202,"Regional"),AK7202="2",CONCATENATE(C7202,"Sectional"),AK7202="3",CONCATENATE(C7202,COUNTIF($C$1:C7202,C7202)))</f>
        <v>Gabby Hauser9</v>
      </c>
      <c r="E7202" s="66">
        <v>45190.333333333336</v>
      </c>
      <c r="F7202" t="s">
        <v>99</v>
      </c>
      <c r="G7202" s="46">
        <v>42</v>
      </c>
      <c r="H7202" s="46">
        <v>82</v>
      </c>
      <c r="I7202" s="46">
        <v>9</v>
      </c>
      <c r="J7202" t="s">
        <v>166</v>
      </c>
      <c r="K7202" t="s">
        <v>90</v>
      </c>
      <c r="L7202" s="46">
        <v>5189</v>
      </c>
      <c r="M7202" s="46">
        <v>72</v>
      </c>
      <c r="N7202" s="46">
        <v>69.8</v>
      </c>
      <c r="O7202" s="46">
        <v>117</v>
      </c>
      <c r="P7202" s="46">
        <f t="shared" si="821"/>
        <v>2</v>
      </c>
      <c r="R7202" s="67" t="s">
        <v>1303</v>
      </c>
      <c r="S7202" s="67">
        <f>COUNTIF(Y$2:$Y$100,R7202)</f>
        <v>0</v>
      </c>
      <c r="V7202" s="67">
        <f t="shared" si="825"/>
        <v>0</v>
      </c>
      <c r="X7202"/>
      <c r="Y7202" s="67" t="str">
        <f t="shared" si="819"/>
        <v xml:space="preserve"> </v>
      </c>
      <c r="AB7202" t="s">
        <v>90</v>
      </c>
      <c r="AC7202" s="46">
        <v>5189</v>
      </c>
      <c r="AD7202" s="46">
        <v>72</v>
      </c>
      <c r="AE7202" s="46">
        <v>69.8</v>
      </c>
      <c r="AF7202" s="46">
        <v>117</v>
      </c>
      <c r="AH7202" s="70" t="str">
        <f t="shared" si="822"/>
        <v/>
      </c>
      <c r="AI7202" s="70" t="str">
        <f t="shared" si="823"/>
        <v/>
      </c>
      <c r="AJ7202" s="70" t="str">
        <f t="shared" si="824"/>
        <v>X</v>
      </c>
      <c r="AK7202" s="70" t="str" cm="1">
        <f t="array" ref="AK7202">_xlfn.IFS(AH7202&lt;&gt;"","1",AI7202&lt;&gt;"","2",AJ7202&lt;&gt;"","3")</f>
        <v>3</v>
      </c>
    </row>
    <row r="7203" spans="1:37" x14ac:dyDescent="0.25">
      <c r="A7203" t="s">
        <v>1817</v>
      </c>
      <c r="B7203" t="s">
        <v>362</v>
      </c>
      <c r="C7203" s="67" t="str">
        <f t="shared" si="820"/>
        <v>Emma Hudson</v>
      </c>
      <c r="D7203" s="71" t="str" cm="1">
        <f t="array" ref="D7203">_xlfn.IFS(AK7203="1",CONCATENATE(C7203,"Regional"),AK7203="2",CONCATENATE(C7203,"Sectional"),AK7203="3",CONCATENATE(C7203,COUNTIF($C$1:C7203,C7203)))</f>
        <v>Emma Hudson10</v>
      </c>
      <c r="E7203" s="66">
        <v>45190.333333333336</v>
      </c>
      <c r="F7203" t="s">
        <v>99</v>
      </c>
      <c r="G7203" s="46">
        <v>42</v>
      </c>
      <c r="H7203" s="46">
        <v>83</v>
      </c>
      <c r="I7203" s="46">
        <v>10</v>
      </c>
      <c r="J7203" t="s">
        <v>166</v>
      </c>
      <c r="K7203" t="s">
        <v>90</v>
      </c>
      <c r="L7203" s="46">
        <v>5189</v>
      </c>
      <c r="M7203" s="46">
        <v>72</v>
      </c>
      <c r="N7203" s="46">
        <v>69.8</v>
      </c>
      <c r="O7203" s="46">
        <v>117</v>
      </c>
      <c r="P7203" s="46">
        <f t="shared" si="821"/>
        <v>2</v>
      </c>
      <c r="R7203" s="67" t="s">
        <v>2818</v>
      </c>
      <c r="S7203" s="67">
        <f>COUNTIF(Y$2:$Y$100,R7203)</f>
        <v>0</v>
      </c>
      <c r="V7203" s="67">
        <f t="shared" si="825"/>
        <v>0</v>
      </c>
      <c r="X7203"/>
      <c r="Y7203" s="67" t="str">
        <f t="shared" si="819"/>
        <v xml:space="preserve"> </v>
      </c>
      <c r="AB7203" t="s">
        <v>90</v>
      </c>
      <c r="AC7203" s="46">
        <v>5189</v>
      </c>
      <c r="AD7203" s="46">
        <v>72</v>
      </c>
      <c r="AE7203" s="46">
        <v>69.8</v>
      </c>
      <c r="AF7203" s="46">
        <v>117</v>
      </c>
      <c r="AH7203" s="70" t="str">
        <f t="shared" si="822"/>
        <v/>
      </c>
      <c r="AI7203" s="70" t="str">
        <f t="shared" si="823"/>
        <v/>
      </c>
      <c r="AJ7203" s="70" t="str">
        <f t="shared" si="824"/>
        <v>X</v>
      </c>
      <c r="AK7203" s="70" t="str" cm="1">
        <f t="array" ref="AK7203">_xlfn.IFS(AH7203&lt;&gt;"","1",AI7203&lt;&gt;"","2",AJ7203&lt;&gt;"","3")</f>
        <v>3</v>
      </c>
    </row>
    <row r="7204" spans="1:37" x14ac:dyDescent="0.25">
      <c r="A7204" t="s">
        <v>464</v>
      </c>
      <c r="B7204" t="s">
        <v>452</v>
      </c>
      <c r="C7204" s="67" t="str">
        <f t="shared" si="820"/>
        <v>Sophia Baek</v>
      </c>
      <c r="D7204" s="71" t="str" cm="1">
        <f t="array" ref="D7204">_xlfn.IFS(AK7204="1",CONCATENATE(C7204,"Regional"),AK7204="2",CONCATENATE(C7204,"Sectional"),AK7204="3",CONCATENATE(C7204,COUNTIF($C$1:C7204,C7204)))</f>
        <v>Sophia Baek12</v>
      </c>
      <c r="E7204" s="66">
        <v>45190.333333333336</v>
      </c>
      <c r="F7204" t="s">
        <v>99</v>
      </c>
      <c r="G7204" s="46">
        <v>42</v>
      </c>
      <c r="H7204" s="46">
        <v>83</v>
      </c>
      <c r="I7204" s="46">
        <v>10</v>
      </c>
      <c r="J7204" t="s">
        <v>166</v>
      </c>
      <c r="K7204" t="s">
        <v>90</v>
      </c>
      <c r="L7204" s="46">
        <v>5189</v>
      </c>
      <c r="M7204" s="46">
        <v>72</v>
      </c>
      <c r="N7204" s="46">
        <v>69.8</v>
      </c>
      <c r="O7204" s="46">
        <v>117</v>
      </c>
      <c r="P7204" s="46">
        <f t="shared" si="821"/>
        <v>2</v>
      </c>
      <c r="R7204" s="67" t="s">
        <v>1163</v>
      </c>
      <c r="S7204" s="67">
        <f>COUNTIF(Y$2:$Y$100,R7204)</f>
        <v>0</v>
      </c>
      <c r="V7204" s="67">
        <f t="shared" si="825"/>
        <v>0</v>
      </c>
      <c r="X7204"/>
      <c r="Y7204" s="67" t="str">
        <f t="shared" si="819"/>
        <v xml:space="preserve"> </v>
      </c>
      <c r="AB7204" t="s">
        <v>90</v>
      </c>
      <c r="AC7204" s="46">
        <v>5189</v>
      </c>
      <c r="AD7204" s="46">
        <v>72</v>
      </c>
      <c r="AE7204" s="46">
        <v>69.8</v>
      </c>
      <c r="AF7204" s="46">
        <v>117</v>
      </c>
      <c r="AH7204" s="70" t="str">
        <f t="shared" si="822"/>
        <v/>
      </c>
      <c r="AI7204" s="70" t="str">
        <f t="shared" si="823"/>
        <v/>
      </c>
      <c r="AJ7204" s="70" t="str">
        <f t="shared" si="824"/>
        <v>X</v>
      </c>
      <c r="AK7204" s="70" t="str" cm="1">
        <f t="array" ref="AK7204">_xlfn.IFS(AH7204&lt;&gt;"","1",AI7204&lt;&gt;"","2",AJ7204&lt;&gt;"","3")</f>
        <v>3</v>
      </c>
    </row>
    <row r="7205" spans="1:37" x14ac:dyDescent="0.25">
      <c r="A7205" t="s">
        <v>1741</v>
      </c>
      <c r="B7205" t="s">
        <v>471</v>
      </c>
      <c r="C7205" s="67" t="str">
        <f t="shared" si="820"/>
        <v>Madelyn Gicius</v>
      </c>
      <c r="D7205" s="71" t="str" cm="1">
        <f t="array" ref="D7205">_xlfn.IFS(AK7205="1",CONCATENATE(C7205,"Regional"),AK7205="2",CONCATENATE(C7205,"Sectional"),AK7205="3",CONCATENATE(C7205,COUNTIF($C$1:C7205,C7205)))</f>
        <v>Madelyn Gicius13</v>
      </c>
      <c r="E7205" s="66">
        <v>45190.333333333336</v>
      </c>
      <c r="F7205" t="s">
        <v>99</v>
      </c>
      <c r="G7205" s="46">
        <v>42</v>
      </c>
      <c r="H7205" s="46">
        <v>83</v>
      </c>
      <c r="I7205" s="46">
        <v>10</v>
      </c>
      <c r="J7205" t="s">
        <v>166</v>
      </c>
      <c r="K7205" t="s">
        <v>90</v>
      </c>
      <c r="L7205" s="46">
        <v>5189</v>
      </c>
      <c r="M7205" s="46">
        <v>72</v>
      </c>
      <c r="N7205" s="46">
        <v>69.8</v>
      </c>
      <c r="O7205" s="46">
        <v>117</v>
      </c>
      <c r="P7205" s="46">
        <f t="shared" si="821"/>
        <v>2</v>
      </c>
      <c r="R7205" s="67" t="s">
        <v>2738</v>
      </c>
      <c r="S7205" s="67">
        <f>COUNTIF(Y$2:$Y$100,R7205)</f>
        <v>0</v>
      </c>
      <c r="V7205" s="67">
        <f t="shared" si="825"/>
        <v>0</v>
      </c>
      <c r="X7205"/>
      <c r="Y7205" s="67" t="str">
        <f t="shared" si="819"/>
        <v xml:space="preserve"> </v>
      </c>
      <c r="AB7205" t="s">
        <v>90</v>
      </c>
      <c r="AC7205" s="46">
        <v>5189</v>
      </c>
      <c r="AD7205" s="46">
        <v>72</v>
      </c>
      <c r="AE7205" s="46">
        <v>69.8</v>
      </c>
      <c r="AF7205" s="46">
        <v>117</v>
      </c>
      <c r="AH7205" s="70" t="str">
        <f t="shared" si="822"/>
        <v/>
      </c>
      <c r="AI7205" s="70" t="str">
        <f t="shared" si="823"/>
        <v/>
      </c>
      <c r="AJ7205" s="70" t="str">
        <f t="shared" si="824"/>
        <v>X</v>
      </c>
      <c r="AK7205" s="70" t="str" cm="1">
        <f t="array" ref="AK7205">_xlfn.IFS(AH7205&lt;&gt;"","1",AI7205&lt;&gt;"","2",AJ7205&lt;&gt;"","3")</f>
        <v>3</v>
      </c>
    </row>
    <row r="7206" spans="1:37" x14ac:dyDescent="0.25">
      <c r="A7206" t="s">
        <v>694</v>
      </c>
      <c r="B7206" t="s">
        <v>695</v>
      </c>
      <c r="C7206" s="67" t="str">
        <f t="shared" si="820"/>
        <v>Audra Kasper</v>
      </c>
      <c r="D7206" s="71" t="str" cm="1">
        <f t="array" ref="D7206">_xlfn.IFS(AK7206="1",CONCATENATE(C7206,"Regional"),AK7206="2",CONCATENATE(C7206,"Sectional"),AK7206="3",CONCATENATE(C7206,COUNTIF($C$1:C7206,C7206)))</f>
        <v>Audra Kasper10</v>
      </c>
      <c r="E7206" s="66">
        <v>45190.333333333336</v>
      </c>
      <c r="F7206" t="s">
        <v>99</v>
      </c>
      <c r="G7206" s="46">
        <v>42</v>
      </c>
      <c r="H7206" s="46">
        <v>86</v>
      </c>
      <c r="I7206" s="46">
        <v>13</v>
      </c>
      <c r="J7206" t="s">
        <v>166</v>
      </c>
      <c r="K7206" t="s">
        <v>90</v>
      </c>
      <c r="L7206" s="46">
        <v>5189</v>
      </c>
      <c r="M7206" s="46">
        <v>72</v>
      </c>
      <c r="N7206" s="46">
        <v>69.8</v>
      </c>
      <c r="O7206" s="46">
        <v>117</v>
      </c>
      <c r="P7206" s="46">
        <f t="shared" si="821"/>
        <v>2</v>
      </c>
      <c r="R7206" s="67" t="s">
        <v>1300</v>
      </c>
      <c r="S7206" s="67">
        <f>COUNTIF(Y$2:$Y$100,R7206)</f>
        <v>0</v>
      </c>
      <c r="V7206" s="67">
        <f t="shared" si="825"/>
        <v>0</v>
      </c>
      <c r="X7206"/>
      <c r="Y7206" s="67" t="str">
        <f t="shared" si="819"/>
        <v xml:space="preserve"> </v>
      </c>
      <c r="AB7206" t="s">
        <v>90</v>
      </c>
      <c r="AC7206" s="46">
        <v>5189</v>
      </c>
      <c r="AD7206" s="46">
        <v>72</v>
      </c>
      <c r="AE7206" s="46">
        <v>69.8</v>
      </c>
      <c r="AF7206" s="46">
        <v>117</v>
      </c>
      <c r="AH7206" s="70" t="str">
        <f t="shared" si="822"/>
        <v/>
      </c>
      <c r="AI7206" s="70" t="str">
        <f t="shared" si="823"/>
        <v/>
      </c>
      <c r="AJ7206" s="70" t="str">
        <f t="shared" si="824"/>
        <v>X</v>
      </c>
      <c r="AK7206" s="70" t="str" cm="1">
        <f t="array" ref="AK7206">_xlfn.IFS(AH7206&lt;&gt;"","1",AI7206&lt;&gt;"","2",AJ7206&lt;&gt;"","3")</f>
        <v>3</v>
      </c>
    </row>
    <row r="7207" spans="1:37" x14ac:dyDescent="0.25">
      <c r="A7207" t="s">
        <v>466</v>
      </c>
      <c r="B7207" t="s">
        <v>434</v>
      </c>
      <c r="C7207" s="67" t="str">
        <f t="shared" si="820"/>
        <v>Ella Gelb</v>
      </c>
      <c r="D7207" s="71" t="str" cm="1">
        <f t="array" ref="D7207">_xlfn.IFS(AK7207="1",CONCATENATE(C7207,"Regional"),AK7207="2",CONCATENATE(C7207,"Sectional"),AK7207="3",CONCATENATE(C7207,COUNTIF($C$1:C7207,C7207)))</f>
        <v>Ella Gelb14</v>
      </c>
      <c r="E7207" s="66">
        <v>45190.333333333336</v>
      </c>
      <c r="F7207" t="s">
        <v>99</v>
      </c>
      <c r="G7207" s="46">
        <v>42</v>
      </c>
      <c r="H7207" s="46">
        <v>86</v>
      </c>
      <c r="I7207" s="46">
        <v>13</v>
      </c>
      <c r="J7207" t="s">
        <v>166</v>
      </c>
      <c r="K7207" t="s">
        <v>90</v>
      </c>
      <c r="L7207" s="46">
        <v>5189</v>
      </c>
      <c r="M7207" s="46">
        <v>72</v>
      </c>
      <c r="N7207" s="46">
        <v>69.8</v>
      </c>
      <c r="O7207" s="46">
        <v>117</v>
      </c>
      <c r="P7207" s="46">
        <f t="shared" si="821"/>
        <v>2</v>
      </c>
      <c r="R7207" s="67" t="s">
        <v>1164</v>
      </c>
      <c r="S7207" s="67">
        <f>COUNTIF(Y$2:$Y$100,R7207)</f>
        <v>0</v>
      </c>
      <c r="V7207" s="67">
        <f t="shared" si="825"/>
        <v>0</v>
      </c>
      <c r="X7207"/>
      <c r="Y7207" s="67" t="str">
        <f t="shared" si="819"/>
        <v xml:space="preserve"> </v>
      </c>
      <c r="AB7207" t="s">
        <v>90</v>
      </c>
      <c r="AC7207" s="46">
        <v>5189</v>
      </c>
      <c r="AD7207" s="46">
        <v>72</v>
      </c>
      <c r="AE7207" s="46">
        <v>69.8</v>
      </c>
      <c r="AF7207" s="46">
        <v>117</v>
      </c>
      <c r="AH7207" s="70" t="str">
        <f t="shared" si="822"/>
        <v/>
      </c>
      <c r="AI7207" s="70" t="str">
        <f t="shared" si="823"/>
        <v/>
      </c>
      <c r="AJ7207" s="70" t="str">
        <f t="shared" si="824"/>
        <v>X</v>
      </c>
      <c r="AK7207" s="70" t="str" cm="1">
        <f t="array" ref="AK7207">_xlfn.IFS(AH7207&lt;&gt;"","1",AI7207&lt;&gt;"","2",AJ7207&lt;&gt;"","3")</f>
        <v>3</v>
      </c>
    </row>
    <row r="7208" spans="1:37" x14ac:dyDescent="0.25">
      <c r="A7208" t="s">
        <v>594</v>
      </c>
      <c r="B7208" t="s">
        <v>507</v>
      </c>
      <c r="C7208" s="67" t="str">
        <f t="shared" si="820"/>
        <v>Chloe Strunk</v>
      </c>
      <c r="D7208" s="71" t="str" cm="1">
        <f t="array" ref="D7208">_xlfn.IFS(AK7208="1",CONCATENATE(C7208,"Regional"),AK7208="2",CONCATENATE(C7208,"Sectional"),AK7208="3",CONCATENATE(C7208,COUNTIF($C$1:C7208,C7208)))</f>
        <v>Chloe Strunk12</v>
      </c>
      <c r="E7208" s="66">
        <v>45190.333333333336</v>
      </c>
      <c r="F7208" t="s">
        <v>99</v>
      </c>
      <c r="G7208" s="46">
        <v>42</v>
      </c>
      <c r="H7208" s="46">
        <v>86</v>
      </c>
      <c r="I7208" s="46">
        <v>13</v>
      </c>
      <c r="J7208" t="s">
        <v>166</v>
      </c>
      <c r="K7208" t="s">
        <v>90</v>
      </c>
      <c r="L7208" s="46">
        <v>5189</v>
      </c>
      <c r="M7208" s="46">
        <v>72</v>
      </c>
      <c r="N7208" s="46">
        <v>69.8</v>
      </c>
      <c r="O7208" s="46">
        <v>117</v>
      </c>
      <c r="P7208" s="46">
        <f t="shared" si="821"/>
        <v>2</v>
      </c>
      <c r="R7208" s="67" t="s">
        <v>1240</v>
      </c>
      <c r="S7208" s="67">
        <f>COUNTIF(Y$2:$Y$100,R7208)</f>
        <v>0</v>
      </c>
      <c r="V7208" s="67">
        <f t="shared" si="825"/>
        <v>0</v>
      </c>
      <c r="X7208"/>
      <c r="Y7208" s="67" t="str">
        <f t="shared" si="819"/>
        <v xml:space="preserve"> </v>
      </c>
      <c r="AB7208" t="s">
        <v>90</v>
      </c>
      <c r="AC7208" s="46">
        <v>5189</v>
      </c>
      <c r="AD7208" s="46">
        <v>72</v>
      </c>
      <c r="AE7208" s="46">
        <v>69.8</v>
      </c>
      <c r="AF7208" s="46">
        <v>117</v>
      </c>
      <c r="AH7208" s="70" t="str">
        <f t="shared" si="822"/>
        <v/>
      </c>
      <c r="AI7208" s="70" t="str">
        <f t="shared" si="823"/>
        <v/>
      </c>
      <c r="AJ7208" s="70" t="str">
        <f t="shared" si="824"/>
        <v>X</v>
      </c>
      <c r="AK7208" s="70" t="str" cm="1">
        <f t="array" ref="AK7208">_xlfn.IFS(AH7208&lt;&gt;"","1",AI7208&lt;&gt;"","2",AJ7208&lt;&gt;"","3")</f>
        <v>3</v>
      </c>
    </row>
    <row r="7209" spans="1:37" x14ac:dyDescent="0.25">
      <c r="A7209" t="s">
        <v>373</v>
      </c>
      <c r="B7209" t="s">
        <v>184</v>
      </c>
      <c r="C7209" s="67" t="str">
        <f t="shared" si="820"/>
        <v>Allison Waara</v>
      </c>
      <c r="D7209" s="71" t="str" cm="1">
        <f t="array" ref="D7209">_xlfn.IFS(AK7209="1",CONCATENATE(C7209,"Regional"),AK7209="2",CONCATENATE(C7209,"Sectional"),AK7209="3",CONCATENATE(C7209,COUNTIF($C$1:C7209,C7209)))</f>
        <v>Allison Waara12</v>
      </c>
      <c r="E7209" s="66">
        <v>45190.333333333336</v>
      </c>
      <c r="F7209" t="s">
        <v>99</v>
      </c>
      <c r="G7209" s="46">
        <v>42</v>
      </c>
      <c r="H7209" s="46">
        <v>87</v>
      </c>
      <c r="I7209" s="46">
        <v>16</v>
      </c>
      <c r="J7209" t="s">
        <v>166</v>
      </c>
      <c r="K7209" t="s">
        <v>90</v>
      </c>
      <c r="L7209" s="46">
        <v>5189</v>
      </c>
      <c r="M7209" s="46">
        <v>72</v>
      </c>
      <c r="N7209" s="46">
        <v>69.8</v>
      </c>
      <c r="O7209" s="46">
        <v>117</v>
      </c>
      <c r="P7209" s="46">
        <f t="shared" si="821"/>
        <v>2</v>
      </c>
      <c r="R7209" s="67" t="s">
        <v>2944</v>
      </c>
      <c r="S7209" s="67">
        <f>COUNTIF(Y$2:$Y$100,R7209)</f>
        <v>0</v>
      </c>
      <c r="V7209" s="67">
        <f t="shared" si="825"/>
        <v>0</v>
      </c>
      <c r="X7209"/>
      <c r="Y7209" s="67" t="str">
        <f t="shared" si="819"/>
        <v xml:space="preserve"> </v>
      </c>
      <c r="AB7209" t="s">
        <v>90</v>
      </c>
      <c r="AC7209" s="46">
        <v>5189</v>
      </c>
      <c r="AD7209" s="46">
        <v>72</v>
      </c>
      <c r="AE7209" s="46">
        <v>69.8</v>
      </c>
      <c r="AF7209" s="46">
        <v>117</v>
      </c>
      <c r="AH7209" s="70" t="str">
        <f t="shared" si="822"/>
        <v/>
      </c>
      <c r="AI7209" s="70" t="str">
        <f t="shared" si="823"/>
        <v/>
      </c>
      <c r="AJ7209" s="70" t="str">
        <f t="shared" si="824"/>
        <v>X</v>
      </c>
      <c r="AK7209" s="70" t="str" cm="1">
        <f t="array" ref="AK7209">_xlfn.IFS(AH7209&lt;&gt;"","1",AI7209&lt;&gt;"","2",AJ7209&lt;&gt;"","3")</f>
        <v>3</v>
      </c>
    </row>
    <row r="7210" spans="1:37" x14ac:dyDescent="0.25">
      <c r="A7210" t="s">
        <v>373</v>
      </c>
      <c r="B7210" t="s">
        <v>371</v>
      </c>
      <c r="C7210" s="67" t="str">
        <f t="shared" si="820"/>
        <v>Abby Waara</v>
      </c>
      <c r="D7210" s="71" t="str" cm="1">
        <f t="array" ref="D7210">_xlfn.IFS(AK7210="1",CONCATENATE(C7210,"Regional"),AK7210="2",CONCATENATE(C7210,"Sectional"),AK7210="3",CONCATENATE(C7210,COUNTIF($C$1:C7210,C7210)))</f>
        <v>Abby Waara9</v>
      </c>
      <c r="E7210" s="66">
        <v>45190.333333333336</v>
      </c>
      <c r="F7210" t="s">
        <v>99</v>
      </c>
      <c r="G7210" s="46">
        <v>42</v>
      </c>
      <c r="H7210" s="46">
        <v>87</v>
      </c>
      <c r="I7210" s="46">
        <v>16</v>
      </c>
      <c r="J7210" t="s">
        <v>166</v>
      </c>
      <c r="K7210" t="s">
        <v>90</v>
      </c>
      <c r="L7210" s="46">
        <v>5189</v>
      </c>
      <c r="M7210" s="46">
        <v>72</v>
      </c>
      <c r="N7210" s="46">
        <v>69.8</v>
      </c>
      <c r="O7210" s="46">
        <v>117</v>
      </c>
      <c r="P7210" s="46">
        <f t="shared" si="821"/>
        <v>2</v>
      </c>
      <c r="R7210" s="67" t="s">
        <v>2954</v>
      </c>
      <c r="S7210" s="67">
        <f>COUNTIF(Y$2:$Y$100,R7210)</f>
        <v>0</v>
      </c>
      <c r="V7210" s="67">
        <f t="shared" si="825"/>
        <v>0</v>
      </c>
      <c r="X7210"/>
      <c r="Y7210" s="67" t="str">
        <f t="shared" si="819"/>
        <v xml:space="preserve"> </v>
      </c>
      <c r="AB7210" t="s">
        <v>90</v>
      </c>
      <c r="AC7210" s="46">
        <v>5189</v>
      </c>
      <c r="AD7210" s="46">
        <v>72</v>
      </c>
      <c r="AE7210" s="46">
        <v>69.8</v>
      </c>
      <c r="AF7210" s="46">
        <v>117</v>
      </c>
      <c r="AH7210" s="70" t="str">
        <f t="shared" si="822"/>
        <v/>
      </c>
      <c r="AI7210" s="70" t="str">
        <f t="shared" si="823"/>
        <v/>
      </c>
      <c r="AJ7210" s="70" t="str">
        <f t="shared" si="824"/>
        <v>X</v>
      </c>
      <c r="AK7210" s="70" t="str" cm="1">
        <f t="array" ref="AK7210">_xlfn.IFS(AH7210&lt;&gt;"","1",AI7210&lt;&gt;"","2",AJ7210&lt;&gt;"","3")</f>
        <v>3</v>
      </c>
    </row>
    <row r="7211" spans="1:37" x14ac:dyDescent="0.25">
      <c r="A7211" t="s">
        <v>696</v>
      </c>
      <c r="B7211" t="s">
        <v>328</v>
      </c>
      <c r="C7211" s="67" t="str">
        <f t="shared" si="820"/>
        <v>Emerson Fitzgerald</v>
      </c>
      <c r="D7211" s="71" t="str" cm="1">
        <f t="array" ref="D7211">_xlfn.IFS(AK7211="1",CONCATENATE(C7211,"Regional"),AK7211="2",CONCATENATE(C7211,"Sectional"),AK7211="3",CONCATENATE(C7211,COUNTIF($C$1:C7211,C7211)))</f>
        <v>Emerson Fitzgerald13</v>
      </c>
      <c r="E7211" s="66">
        <v>45190.333333333336</v>
      </c>
      <c r="F7211" t="s">
        <v>99</v>
      </c>
      <c r="G7211" s="46">
        <v>42</v>
      </c>
      <c r="H7211" s="46">
        <v>87</v>
      </c>
      <c r="I7211" s="46">
        <v>16</v>
      </c>
      <c r="J7211" t="s">
        <v>166</v>
      </c>
      <c r="K7211" t="s">
        <v>90</v>
      </c>
      <c r="L7211" s="46">
        <v>5189</v>
      </c>
      <c r="M7211" s="46">
        <v>72</v>
      </c>
      <c r="N7211" s="46">
        <v>69.8</v>
      </c>
      <c r="O7211" s="46">
        <v>117</v>
      </c>
      <c r="P7211" s="46">
        <f t="shared" si="821"/>
        <v>2</v>
      </c>
      <c r="R7211" s="67" t="s">
        <v>1301</v>
      </c>
      <c r="S7211" s="67">
        <f>COUNTIF(Y$2:$Y$100,R7211)</f>
        <v>0</v>
      </c>
      <c r="V7211" s="67">
        <f t="shared" si="825"/>
        <v>0</v>
      </c>
      <c r="X7211"/>
      <c r="Y7211" s="67" t="str">
        <f t="shared" si="819"/>
        <v xml:space="preserve"> </v>
      </c>
      <c r="AB7211" t="s">
        <v>90</v>
      </c>
      <c r="AC7211" s="46">
        <v>5189</v>
      </c>
      <c r="AD7211" s="46">
        <v>72</v>
      </c>
      <c r="AE7211" s="46">
        <v>69.8</v>
      </c>
      <c r="AF7211" s="46">
        <v>117</v>
      </c>
      <c r="AH7211" s="70" t="str">
        <f t="shared" si="822"/>
        <v/>
      </c>
      <c r="AI7211" s="70" t="str">
        <f t="shared" si="823"/>
        <v/>
      </c>
      <c r="AJ7211" s="70" t="str">
        <f t="shared" si="824"/>
        <v>X</v>
      </c>
      <c r="AK7211" s="70" t="str" cm="1">
        <f t="array" ref="AK7211">_xlfn.IFS(AH7211&lt;&gt;"","1",AI7211&lt;&gt;"","2",AJ7211&lt;&gt;"","3")</f>
        <v>3</v>
      </c>
    </row>
    <row r="7212" spans="1:37" x14ac:dyDescent="0.25">
      <c r="A7212" t="s">
        <v>383</v>
      </c>
      <c r="B7212" t="s">
        <v>567</v>
      </c>
      <c r="C7212" s="67" t="str">
        <f t="shared" si="820"/>
        <v>Anika Wilke</v>
      </c>
      <c r="D7212" s="71" t="str" cm="1">
        <f t="array" ref="D7212">_xlfn.IFS(AK7212="1",CONCATENATE(C7212,"Regional"),AK7212="2",CONCATENATE(C7212,"Sectional"),AK7212="3",CONCATENATE(C7212,COUNTIF($C$1:C7212,C7212)))</f>
        <v>Anika Wilke12</v>
      </c>
      <c r="E7212" s="66">
        <v>45190.333333333336</v>
      </c>
      <c r="F7212" t="s">
        <v>99</v>
      </c>
      <c r="G7212" s="46">
        <v>42</v>
      </c>
      <c r="H7212" s="46">
        <v>88</v>
      </c>
      <c r="I7212" s="46">
        <v>19</v>
      </c>
      <c r="J7212" t="s">
        <v>166</v>
      </c>
      <c r="K7212" t="s">
        <v>90</v>
      </c>
      <c r="L7212" s="46">
        <v>5189</v>
      </c>
      <c r="M7212" s="46">
        <v>72</v>
      </c>
      <c r="N7212" s="46">
        <v>69.8</v>
      </c>
      <c r="O7212" s="46">
        <v>117</v>
      </c>
      <c r="P7212" s="46">
        <f t="shared" si="821"/>
        <v>2</v>
      </c>
      <c r="R7212" s="67" t="s">
        <v>1415</v>
      </c>
      <c r="S7212" s="67">
        <f>COUNTIF(Y$2:$Y$100,R7212)</f>
        <v>0</v>
      </c>
      <c r="V7212" s="67">
        <f t="shared" si="825"/>
        <v>0</v>
      </c>
      <c r="X7212"/>
      <c r="Y7212" s="67" t="str">
        <f t="shared" si="819"/>
        <v xml:space="preserve"> </v>
      </c>
      <c r="AB7212" t="s">
        <v>90</v>
      </c>
      <c r="AC7212" s="46">
        <v>5189</v>
      </c>
      <c r="AD7212" s="46">
        <v>72</v>
      </c>
      <c r="AE7212" s="46">
        <v>69.8</v>
      </c>
      <c r="AF7212" s="46">
        <v>117</v>
      </c>
      <c r="AH7212" s="70" t="str">
        <f t="shared" si="822"/>
        <v/>
      </c>
      <c r="AI7212" s="70" t="str">
        <f t="shared" si="823"/>
        <v/>
      </c>
      <c r="AJ7212" s="70" t="str">
        <f t="shared" si="824"/>
        <v>X</v>
      </c>
      <c r="AK7212" s="70" t="str" cm="1">
        <f t="array" ref="AK7212">_xlfn.IFS(AH7212&lt;&gt;"","1",AI7212&lt;&gt;"","2",AJ7212&lt;&gt;"","3")</f>
        <v>3</v>
      </c>
    </row>
    <row r="7213" spans="1:37" x14ac:dyDescent="0.25">
      <c r="A7213" t="s">
        <v>356</v>
      </c>
      <c r="B7213" t="s">
        <v>599</v>
      </c>
      <c r="C7213" s="67" t="str">
        <f t="shared" si="820"/>
        <v>Grace Schuh</v>
      </c>
      <c r="D7213" s="71" t="str" cm="1">
        <f t="array" ref="D7213">_xlfn.IFS(AK7213="1",CONCATENATE(C7213,"Regional"),AK7213="2",CONCATENATE(C7213,"Sectional"),AK7213="3",CONCATENATE(C7213,COUNTIF($C$1:C7213,C7213)))</f>
        <v>Grace Schuh14</v>
      </c>
      <c r="E7213" s="66">
        <v>45190.333333333336</v>
      </c>
      <c r="F7213" t="s">
        <v>99</v>
      </c>
      <c r="G7213" s="46">
        <v>42</v>
      </c>
      <c r="H7213" s="46">
        <v>88</v>
      </c>
      <c r="I7213" s="46">
        <v>19</v>
      </c>
      <c r="J7213" t="s">
        <v>166</v>
      </c>
      <c r="K7213" t="s">
        <v>90</v>
      </c>
      <c r="L7213" s="46">
        <v>5189</v>
      </c>
      <c r="M7213" s="46">
        <v>72</v>
      </c>
      <c r="N7213" s="46">
        <v>69.8</v>
      </c>
      <c r="O7213" s="46">
        <v>117</v>
      </c>
      <c r="P7213" s="46">
        <f t="shared" si="821"/>
        <v>2</v>
      </c>
      <c r="R7213" s="67" t="s">
        <v>2741</v>
      </c>
      <c r="S7213" s="67">
        <f>COUNTIF(Y$2:$Y$100,R7213)</f>
        <v>0</v>
      </c>
      <c r="V7213" s="67">
        <f t="shared" si="825"/>
        <v>0</v>
      </c>
      <c r="X7213"/>
      <c r="Y7213" s="67" t="str">
        <f t="shared" si="819"/>
        <v xml:space="preserve"> </v>
      </c>
      <c r="AB7213" t="s">
        <v>90</v>
      </c>
      <c r="AC7213" s="46">
        <v>5189</v>
      </c>
      <c r="AD7213" s="46">
        <v>72</v>
      </c>
      <c r="AE7213" s="46">
        <v>69.8</v>
      </c>
      <c r="AF7213" s="46">
        <v>117</v>
      </c>
      <c r="AH7213" s="70" t="str">
        <f t="shared" si="822"/>
        <v/>
      </c>
      <c r="AI7213" s="70" t="str">
        <f t="shared" si="823"/>
        <v/>
      </c>
      <c r="AJ7213" s="70" t="str">
        <f t="shared" si="824"/>
        <v>X</v>
      </c>
      <c r="AK7213" s="70" t="str" cm="1">
        <f t="array" ref="AK7213">_xlfn.IFS(AH7213&lt;&gt;"","1",AI7213&lt;&gt;"","2",AJ7213&lt;&gt;"","3")</f>
        <v>3</v>
      </c>
    </row>
    <row r="7214" spans="1:37" x14ac:dyDescent="0.25">
      <c r="A7214" t="s">
        <v>466</v>
      </c>
      <c r="B7214" t="s">
        <v>414</v>
      </c>
      <c r="C7214" s="67" t="str">
        <f t="shared" si="820"/>
        <v>Megan Gelb</v>
      </c>
      <c r="D7214" s="71" t="str" cm="1">
        <f t="array" ref="D7214">_xlfn.IFS(AK7214="1",CONCATENATE(C7214,"Regional"),AK7214="2",CONCATENATE(C7214,"Sectional"),AK7214="3",CONCATENATE(C7214,COUNTIF($C$1:C7214,C7214)))</f>
        <v>Megan Gelb14</v>
      </c>
      <c r="E7214" s="66">
        <v>45190.333333333336</v>
      </c>
      <c r="F7214" t="s">
        <v>99</v>
      </c>
      <c r="G7214" s="46">
        <v>42</v>
      </c>
      <c r="H7214" s="46">
        <v>88</v>
      </c>
      <c r="I7214" s="46">
        <v>19</v>
      </c>
      <c r="J7214" t="s">
        <v>166</v>
      </c>
      <c r="K7214" t="s">
        <v>90</v>
      </c>
      <c r="L7214" s="46">
        <v>5189</v>
      </c>
      <c r="M7214" s="46">
        <v>72</v>
      </c>
      <c r="N7214" s="46">
        <v>69.8</v>
      </c>
      <c r="O7214" s="46">
        <v>117</v>
      </c>
      <c r="P7214" s="46">
        <f t="shared" si="821"/>
        <v>2</v>
      </c>
      <c r="R7214" s="67" t="s">
        <v>2743</v>
      </c>
      <c r="S7214" s="67">
        <f>COUNTIF(Y$2:$Y$100,R7214)</f>
        <v>0</v>
      </c>
      <c r="V7214" s="67">
        <f t="shared" si="825"/>
        <v>0</v>
      </c>
      <c r="X7214"/>
      <c r="Y7214" s="67" t="str">
        <f t="shared" si="819"/>
        <v xml:space="preserve"> </v>
      </c>
      <c r="AB7214" t="s">
        <v>90</v>
      </c>
      <c r="AC7214" s="46">
        <v>5189</v>
      </c>
      <c r="AD7214" s="46">
        <v>72</v>
      </c>
      <c r="AE7214" s="46">
        <v>69.8</v>
      </c>
      <c r="AF7214" s="46">
        <v>117</v>
      </c>
      <c r="AH7214" s="70" t="str">
        <f t="shared" si="822"/>
        <v/>
      </c>
      <c r="AI7214" s="70" t="str">
        <f t="shared" si="823"/>
        <v/>
      </c>
      <c r="AJ7214" s="70" t="str">
        <f t="shared" si="824"/>
        <v>X</v>
      </c>
      <c r="AK7214" s="70" t="str" cm="1">
        <f t="array" ref="AK7214">_xlfn.IFS(AH7214&lt;&gt;"","1",AI7214&lt;&gt;"","2",AJ7214&lt;&gt;"","3")</f>
        <v>3</v>
      </c>
    </row>
    <row r="7215" spans="1:37" x14ac:dyDescent="0.25">
      <c r="A7215" t="s">
        <v>2291</v>
      </c>
      <c r="B7215" t="s">
        <v>511</v>
      </c>
      <c r="C7215" s="67" t="str">
        <f t="shared" si="820"/>
        <v>Eleanor VanHandel</v>
      </c>
      <c r="D7215" s="71" t="str" cm="1">
        <f t="array" ref="D7215">_xlfn.IFS(AK7215="1",CONCATENATE(C7215,"Regional"),AK7215="2",CONCATENATE(C7215,"Sectional"),AK7215="3",CONCATENATE(C7215,COUNTIF($C$1:C7215,C7215)))</f>
        <v>Eleanor VanHandel8</v>
      </c>
      <c r="E7215" s="66">
        <v>45190.333333333336</v>
      </c>
      <c r="F7215" t="s">
        <v>99</v>
      </c>
      <c r="G7215" s="46">
        <v>42</v>
      </c>
      <c r="H7215" s="46">
        <v>89</v>
      </c>
      <c r="I7215" s="46">
        <v>22</v>
      </c>
      <c r="J7215" t="s">
        <v>166</v>
      </c>
      <c r="K7215" t="s">
        <v>90</v>
      </c>
      <c r="L7215" s="46">
        <v>5189</v>
      </c>
      <c r="M7215" s="46">
        <v>72</v>
      </c>
      <c r="N7215" s="46">
        <v>69.8</v>
      </c>
      <c r="O7215" s="46">
        <v>117</v>
      </c>
      <c r="P7215" s="46">
        <f t="shared" si="821"/>
        <v>2</v>
      </c>
      <c r="R7215" s="67" t="s">
        <v>3560</v>
      </c>
      <c r="S7215" s="67">
        <f>COUNTIF(Y$2:$Y$100,R7215)</f>
        <v>0</v>
      </c>
      <c r="V7215" s="67">
        <f t="shared" si="825"/>
        <v>0</v>
      </c>
      <c r="X7215"/>
      <c r="Y7215" s="67" t="str">
        <f t="shared" ref="Y7215:Y7278" si="826">CONCATENATE(W7215," ",X7215)</f>
        <v xml:space="preserve"> </v>
      </c>
      <c r="AB7215" t="s">
        <v>90</v>
      </c>
      <c r="AC7215" s="46">
        <v>5189</v>
      </c>
      <c r="AD7215" s="46">
        <v>72</v>
      </c>
      <c r="AE7215" s="46">
        <v>69.8</v>
      </c>
      <c r="AF7215" s="46">
        <v>117</v>
      </c>
      <c r="AH7215" s="70" t="str">
        <f t="shared" si="822"/>
        <v/>
      </c>
      <c r="AI7215" s="70" t="str">
        <f t="shared" si="823"/>
        <v/>
      </c>
      <c r="AJ7215" s="70" t="str">
        <f t="shared" si="824"/>
        <v>X</v>
      </c>
      <c r="AK7215" s="70" t="str" cm="1">
        <f t="array" ref="AK7215">_xlfn.IFS(AH7215&lt;&gt;"","1",AI7215&lt;&gt;"","2",AJ7215&lt;&gt;"","3")</f>
        <v>3</v>
      </c>
    </row>
    <row r="7216" spans="1:37" x14ac:dyDescent="0.25">
      <c r="A7216" t="s">
        <v>310</v>
      </c>
      <c r="B7216" t="s">
        <v>699</v>
      </c>
      <c r="C7216" s="67" t="str">
        <f t="shared" si="820"/>
        <v>Emmaline Miller</v>
      </c>
      <c r="D7216" s="71" t="str" cm="1">
        <f t="array" ref="D7216">_xlfn.IFS(AK7216="1",CONCATENATE(C7216,"Regional"),AK7216="2",CONCATENATE(C7216,"Sectional"),AK7216="3",CONCATENATE(C7216,COUNTIF($C$1:C7216,C7216)))</f>
        <v>Emmaline Miller13</v>
      </c>
      <c r="E7216" s="66">
        <v>45190.333333333336</v>
      </c>
      <c r="F7216" t="s">
        <v>99</v>
      </c>
      <c r="G7216" s="46">
        <v>42</v>
      </c>
      <c r="H7216" s="46">
        <v>89</v>
      </c>
      <c r="I7216" s="46">
        <v>22</v>
      </c>
      <c r="J7216" t="s">
        <v>166</v>
      </c>
      <c r="K7216" t="s">
        <v>90</v>
      </c>
      <c r="L7216" s="46">
        <v>5189</v>
      </c>
      <c r="M7216" s="46">
        <v>72</v>
      </c>
      <c r="N7216" s="46">
        <v>69.8</v>
      </c>
      <c r="O7216" s="46">
        <v>117</v>
      </c>
      <c r="P7216" s="46">
        <f t="shared" si="821"/>
        <v>2</v>
      </c>
      <c r="R7216" s="67" t="s">
        <v>1302</v>
      </c>
      <c r="S7216" s="67">
        <f>COUNTIF(Y$2:$Y$100,R7216)</f>
        <v>0</v>
      </c>
      <c r="V7216" s="67">
        <f t="shared" si="825"/>
        <v>0</v>
      </c>
      <c r="X7216"/>
      <c r="Y7216" s="67" t="str">
        <f t="shared" si="826"/>
        <v xml:space="preserve"> </v>
      </c>
      <c r="AB7216" t="s">
        <v>90</v>
      </c>
      <c r="AC7216" s="46">
        <v>5189</v>
      </c>
      <c r="AD7216" s="46">
        <v>72</v>
      </c>
      <c r="AE7216" s="46">
        <v>69.8</v>
      </c>
      <c r="AF7216" s="46">
        <v>117</v>
      </c>
      <c r="AH7216" s="70" t="str">
        <f t="shared" si="822"/>
        <v/>
      </c>
      <c r="AI7216" s="70" t="str">
        <f t="shared" si="823"/>
        <v/>
      </c>
      <c r="AJ7216" s="70" t="str">
        <f t="shared" si="824"/>
        <v>X</v>
      </c>
      <c r="AK7216" s="70" t="str" cm="1">
        <f t="array" ref="AK7216">_xlfn.IFS(AH7216&lt;&gt;"","1",AI7216&lt;&gt;"","2",AJ7216&lt;&gt;"","3")</f>
        <v>3</v>
      </c>
    </row>
    <row r="7217" spans="1:37" x14ac:dyDescent="0.25">
      <c r="A7217" t="s">
        <v>327</v>
      </c>
      <c r="B7217" t="s">
        <v>599</v>
      </c>
      <c r="C7217" s="67" t="str">
        <f t="shared" si="820"/>
        <v>Grace Olson</v>
      </c>
      <c r="D7217" s="71" t="str" cm="1">
        <f t="array" ref="D7217">_xlfn.IFS(AK7217="1",CONCATENATE(C7217,"Regional"),AK7217="2",CONCATENATE(C7217,"Sectional"),AK7217="3",CONCATENATE(C7217,COUNTIF($C$1:C7217,C7217)))</f>
        <v>Grace Olson9</v>
      </c>
      <c r="E7217" s="66">
        <v>45190.333333333336</v>
      </c>
      <c r="F7217" t="s">
        <v>99</v>
      </c>
      <c r="G7217" s="46">
        <v>42</v>
      </c>
      <c r="H7217" s="46">
        <v>92</v>
      </c>
      <c r="I7217" s="46">
        <v>24</v>
      </c>
      <c r="J7217" t="s">
        <v>166</v>
      </c>
      <c r="K7217" t="s">
        <v>90</v>
      </c>
      <c r="L7217" s="46">
        <v>5189</v>
      </c>
      <c r="M7217" s="46">
        <v>72</v>
      </c>
      <c r="N7217" s="46">
        <v>69.8</v>
      </c>
      <c r="O7217" s="46">
        <v>117</v>
      </c>
      <c r="P7217" s="46">
        <f t="shared" si="821"/>
        <v>2</v>
      </c>
      <c r="R7217" s="67" t="s">
        <v>2977</v>
      </c>
      <c r="S7217" s="67">
        <f>COUNTIF(Y$2:$Y$100,R7217)</f>
        <v>0</v>
      </c>
      <c r="V7217" s="67">
        <f t="shared" si="825"/>
        <v>0</v>
      </c>
      <c r="X7217"/>
      <c r="Y7217" s="67" t="str">
        <f t="shared" si="826"/>
        <v xml:space="preserve"> </v>
      </c>
      <c r="AB7217" t="s">
        <v>90</v>
      </c>
      <c r="AC7217" s="46">
        <v>5189</v>
      </c>
      <c r="AD7217" s="46">
        <v>72</v>
      </c>
      <c r="AE7217" s="46">
        <v>69.8</v>
      </c>
      <c r="AF7217" s="46">
        <v>117</v>
      </c>
      <c r="AH7217" s="70" t="str">
        <f t="shared" si="822"/>
        <v/>
      </c>
      <c r="AI7217" s="70" t="str">
        <f t="shared" si="823"/>
        <v/>
      </c>
      <c r="AJ7217" s="70" t="str">
        <f t="shared" si="824"/>
        <v>X</v>
      </c>
      <c r="AK7217" s="70" t="str" cm="1">
        <f t="array" ref="AK7217">_xlfn.IFS(AH7217&lt;&gt;"","1",AI7217&lt;&gt;"","2",AJ7217&lt;&gt;"","3")</f>
        <v>3</v>
      </c>
    </row>
    <row r="7218" spans="1:37" x14ac:dyDescent="0.25">
      <c r="A7218" t="s">
        <v>707</v>
      </c>
      <c r="B7218" t="s">
        <v>434</v>
      </c>
      <c r="C7218" s="67" t="str">
        <f t="shared" si="820"/>
        <v>Ella Senger</v>
      </c>
      <c r="D7218" s="71" t="str" cm="1">
        <f t="array" ref="D7218">_xlfn.IFS(AK7218="1",CONCATENATE(C7218,"Regional"),AK7218="2",CONCATENATE(C7218,"Sectional"),AK7218="3",CONCATENATE(C7218,COUNTIF($C$1:C7218,C7218)))</f>
        <v>Ella Senger11</v>
      </c>
      <c r="E7218" s="66">
        <v>45190.333333333336</v>
      </c>
      <c r="F7218" t="s">
        <v>99</v>
      </c>
      <c r="G7218" s="46">
        <v>42</v>
      </c>
      <c r="H7218" s="46">
        <v>92</v>
      </c>
      <c r="I7218" s="46">
        <v>24</v>
      </c>
      <c r="J7218" t="s">
        <v>166</v>
      </c>
      <c r="K7218" t="s">
        <v>90</v>
      </c>
      <c r="L7218" s="46">
        <v>5189</v>
      </c>
      <c r="M7218" s="46">
        <v>72</v>
      </c>
      <c r="N7218" s="46">
        <v>69.8</v>
      </c>
      <c r="O7218" s="46">
        <v>117</v>
      </c>
      <c r="P7218" s="46">
        <f t="shared" si="821"/>
        <v>2</v>
      </c>
      <c r="R7218" s="67" t="s">
        <v>1308</v>
      </c>
      <c r="S7218" s="67">
        <f>COUNTIF(Y$2:$Y$100,R7218)</f>
        <v>0</v>
      </c>
      <c r="V7218" s="67">
        <f t="shared" si="825"/>
        <v>0</v>
      </c>
      <c r="X7218"/>
      <c r="Y7218" s="67" t="str">
        <f t="shared" si="826"/>
        <v xml:space="preserve"> </v>
      </c>
      <c r="AB7218" t="s">
        <v>90</v>
      </c>
      <c r="AC7218" s="46">
        <v>5189</v>
      </c>
      <c r="AD7218" s="46">
        <v>72</v>
      </c>
      <c r="AE7218" s="46">
        <v>69.8</v>
      </c>
      <c r="AF7218" s="46">
        <v>117</v>
      </c>
      <c r="AH7218" s="70" t="str">
        <f t="shared" si="822"/>
        <v/>
      </c>
      <c r="AI7218" s="70" t="str">
        <f t="shared" si="823"/>
        <v/>
      </c>
      <c r="AJ7218" s="70" t="str">
        <f t="shared" si="824"/>
        <v>X</v>
      </c>
      <c r="AK7218" s="70" t="str" cm="1">
        <f t="array" ref="AK7218">_xlfn.IFS(AH7218&lt;&gt;"","1",AI7218&lt;&gt;"","2",AJ7218&lt;&gt;"","3")</f>
        <v>3</v>
      </c>
    </row>
    <row r="7219" spans="1:37" x14ac:dyDescent="0.25">
      <c r="A7219" t="s">
        <v>291</v>
      </c>
      <c r="B7219" t="s">
        <v>596</v>
      </c>
      <c r="C7219" s="67" t="str">
        <f t="shared" si="820"/>
        <v>Kristina Kruse</v>
      </c>
      <c r="D7219" s="71" t="str" cm="1">
        <f t="array" ref="D7219">_xlfn.IFS(AK7219="1",CONCATENATE(C7219,"Regional"),AK7219="2",CONCATENATE(C7219,"Sectional"),AK7219="3",CONCATENATE(C7219,COUNTIF($C$1:C7219,C7219)))</f>
        <v>Kristina Kruse10</v>
      </c>
      <c r="E7219" s="66">
        <v>45190.333333333336</v>
      </c>
      <c r="F7219" t="s">
        <v>99</v>
      </c>
      <c r="G7219" s="46">
        <v>42</v>
      </c>
      <c r="H7219" s="46">
        <v>93</v>
      </c>
      <c r="I7219" s="46">
        <v>26</v>
      </c>
      <c r="J7219" t="s">
        <v>166</v>
      </c>
      <c r="K7219" t="s">
        <v>90</v>
      </c>
      <c r="L7219" s="46">
        <v>5189</v>
      </c>
      <c r="M7219" s="46">
        <v>72</v>
      </c>
      <c r="N7219" s="46">
        <v>69.8</v>
      </c>
      <c r="O7219" s="46">
        <v>117</v>
      </c>
      <c r="P7219" s="46">
        <f t="shared" si="821"/>
        <v>2</v>
      </c>
      <c r="R7219" s="67" t="s">
        <v>1242</v>
      </c>
      <c r="S7219" s="67">
        <f>COUNTIF(Y$2:$Y$100,R7219)</f>
        <v>0</v>
      </c>
      <c r="V7219" s="67">
        <f t="shared" si="825"/>
        <v>0</v>
      </c>
      <c r="X7219"/>
      <c r="Y7219" s="67" t="str">
        <f t="shared" si="826"/>
        <v xml:space="preserve"> </v>
      </c>
      <c r="AB7219" t="s">
        <v>90</v>
      </c>
      <c r="AC7219" s="46">
        <v>5189</v>
      </c>
      <c r="AD7219" s="46">
        <v>72</v>
      </c>
      <c r="AE7219" s="46">
        <v>69.8</v>
      </c>
      <c r="AF7219" s="46">
        <v>117</v>
      </c>
      <c r="AH7219" s="70" t="str">
        <f t="shared" si="822"/>
        <v/>
      </c>
      <c r="AI7219" s="70" t="str">
        <f t="shared" si="823"/>
        <v/>
      </c>
      <c r="AJ7219" s="70" t="str">
        <f t="shared" si="824"/>
        <v>X</v>
      </c>
      <c r="AK7219" s="70" t="str" cm="1">
        <f t="array" ref="AK7219">_xlfn.IFS(AH7219&lt;&gt;"","1",AI7219&lt;&gt;"","2",AJ7219&lt;&gt;"","3")</f>
        <v>3</v>
      </c>
    </row>
    <row r="7220" spans="1:37" x14ac:dyDescent="0.25">
      <c r="A7220" t="s">
        <v>871</v>
      </c>
      <c r="B7220" t="s">
        <v>434</v>
      </c>
      <c r="C7220" s="67" t="str">
        <f t="shared" si="820"/>
        <v>Ella Ficarri</v>
      </c>
      <c r="D7220" s="71" t="str" cm="1">
        <f t="array" ref="D7220">_xlfn.IFS(AK7220="1",CONCATENATE(C7220,"Regional"),AK7220="2",CONCATENATE(C7220,"Sectional"),AK7220="3",CONCATENATE(C7220,COUNTIF($C$1:C7220,C7220)))</f>
        <v>Ella Ficarri9</v>
      </c>
      <c r="E7220" s="66">
        <v>45190.333333333336</v>
      </c>
      <c r="F7220" t="s">
        <v>99</v>
      </c>
      <c r="G7220" s="46">
        <v>42</v>
      </c>
      <c r="H7220" s="46">
        <v>93</v>
      </c>
      <c r="I7220" s="46">
        <v>26</v>
      </c>
      <c r="J7220" t="s">
        <v>166</v>
      </c>
      <c r="K7220" t="s">
        <v>90</v>
      </c>
      <c r="L7220" s="46">
        <v>5189</v>
      </c>
      <c r="M7220" s="46">
        <v>72</v>
      </c>
      <c r="N7220" s="46">
        <v>69.8</v>
      </c>
      <c r="O7220" s="46">
        <v>117</v>
      </c>
      <c r="P7220" s="46">
        <f t="shared" si="821"/>
        <v>2</v>
      </c>
      <c r="R7220" s="67" t="s">
        <v>1414</v>
      </c>
      <c r="S7220" s="67">
        <f>COUNTIF(Y$2:$Y$100,R7220)</f>
        <v>0</v>
      </c>
      <c r="V7220" s="67">
        <f t="shared" si="825"/>
        <v>0</v>
      </c>
      <c r="X7220"/>
      <c r="Y7220" s="67" t="str">
        <f t="shared" si="826"/>
        <v xml:space="preserve"> </v>
      </c>
      <c r="AB7220" t="s">
        <v>90</v>
      </c>
      <c r="AC7220" s="46">
        <v>5189</v>
      </c>
      <c r="AD7220" s="46">
        <v>72</v>
      </c>
      <c r="AE7220" s="46">
        <v>69.8</v>
      </c>
      <c r="AF7220" s="46">
        <v>117</v>
      </c>
      <c r="AH7220" s="70" t="str">
        <f t="shared" si="822"/>
        <v/>
      </c>
      <c r="AI7220" s="70" t="str">
        <f t="shared" si="823"/>
        <v/>
      </c>
      <c r="AJ7220" s="70" t="str">
        <f t="shared" si="824"/>
        <v>X</v>
      </c>
      <c r="AK7220" s="70" t="str" cm="1">
        <f t="array" ref="AK7220">_xlfn.IFS(AH7220&lt;&gt;"","1",AI7220&lt;&gt;"","2",AJ7220&lt;&gt;"","3")</f>
        <v>3</v>
      </c>
    </row>
    <row r="7221" spans="1:37" x14ac:dyDescent="0.25">
      <c r="A7221" t="s">
        <v>670</v>
      </c>
      <c r="B7221" t="s">
        <v>647</v>
      </c>
      <c r="C7221" s="67" t="str">
        <f t="shared" si="820"/>
        <v>Lucy Kim</v>
      </c>
      <c r="D7221" s="71" t="str" cm="1">
        <f t="array" ref="D7221">_xlfn.IFS(AK7221="1",CONCATENATE(C7221,"Regional"),AK7221="2",CONCATENATE(C7221,"Sectional"),AK7221="3",CONCATENATE(C7221,COUNTIF($C$1:C7221,C7221)))</f>
        <v>Lucy Kim10</v>
      </c>
      <c r="E7221" s="66">
        <v>45190.333333333336</v>
      </c>
      <c r="F7221" t="s">
        <v>99</v>
      </c>
      <c r="G7221" s="46">
        <v>42</v>
      </c>
      <c r="H7221" s="46">
        <v>93</v>
      </c>
      <c r="I7221" s="46">
        <v>26</v>
      </c>
      <c r="J7221" t="s">
        <v>166</v>
      </c>
      <c r="K7221" t="s">
        <v>90</v>
      </c>
      <c r="L7221" s="46">
        <v>5189</v>
      </c>
      <c r="M7221" s="46">
        <v>72</v>
      </c>
      <c r="N7221" s="46">
        <v>69.8</v>
      </c>
      <c r="O7221" s="46">
        <v>117</v>
      </c>
      <c r="P7221" s="46">
        <f t="shared" si="821"/>
        <v>2</v>
      </c>
      <c r="R7221" s="67" t="s">
        <v>2822</v>
      </c>
      <c r="S7221" s="67">
        <f>COUNTIF(Y$2:$Y$100,R7221)</f>
        <v>0</v>
      </c>
      <c r="V7221" s="67">
        <f t="shared" si="825"/>
        <v>0</v>
      </c>
      <c r="X7221"/>
      <c r="Y7221" s="67" t="str">
        <f t="shared" si="826"/>
        <v xml:space="preserve"> </v>
      </c>
      <c r="AB7221" t="s">
        <v>90</v>
      </c>
      <c r="AC7221" s="46">
        <v>5189</v>
      </c>
      <c r="AD7221" s="46">
        <v>72</v>
      </c>
      <c r="AE7221" s="46">
        <v>69.8</v>
      </c>
      <c r="AF7221" s="46">
        <v>117</v>
      </c>
      <c r="AH7221" s="70" t="str">
        <f t="shared" si="822"/>
        <v/>
      </c>
      <c r="AI7221" s="70" t="str">
        <f t="shared" si="823"/>
        <v/>
      </c>
      <c r="AJ7221" s="70" t="str">
        <f t="shared" si="824"/>
        <v>X</v>
      </c>
      <c r="AK7221" s="70" t="str" cm="1">
        <f t="array" ref="AK7221">_xlfn.IFS(AH7221&lt;&gt;"","1",AI7221&lt;&gt;"","2",AJ7221&lt;&gt;"","3")</f>
        <v>3</v>
      </c>
    </row>
    <row r="7222" spans="1:37" x14ac:dyDescent="0.25">
      <c r="A7222" t="s">
        <v>3416</v>
      </c>
      <c r="B7222" t="s">
        <v>1023</v>
      </c>
      <c r="C7222" s="67" t="str">
        <f t="shared" si="820"/>
        <v>Danika Holewinski</v>
      </c>
      <c r="D7222" s="71" t="str" cm="1">
        <f t="array" ref="D7222">_xlfn.IFS(AK7222="1",CONCATENATE(C7222,"Regional"),AK7222="2",CONCATENATE(C7222,"Sectional"),AK7222="3",CONCATENATE(C7222,COUNTIF($C$1:C7222,C7222)))</f>
        <v>Danika Holewinski10</v>
      </c>
      <c r="E7222" s="66">
        <v>45190.333333333336</v>
      </c>
      <c r="F7222" t="s">
        <v>99</v>
      </c>
      <c r="G7222" s="46">
        <v>42</v>
      </c>
      <c r="H7222" s="46">
        <v>93</v>
      </c>
      <c r="I7222" s="46">
        <v>26</v>
      </c>
      <c r="J7222" t="s">
        <v>166</v>
      </c>
      <c r="K7222" t="s">
        <v>90</v>
      </c>
      <c r="L7222" s="46">
        <v>5189</v>
      </c>
      <c r="M7222" s="46">
        <v>72</v>
      </c>
      <c r="N7222" s="46">
        <v>69.8</v>
      </c>
      <c r="O7222" s="46">
        <v>117</v>
      </c>
      <c r="P7222" s="46">
        <f t="shared" si="821"/>
        <v>2</v>
      </c>
      <c r="R7222" s="67" t="s">
        <v>3584</v>
      </c>
      <c r="S7222" s="67">
        <f>COUNTIF(Y$2:$Y$100,R7222)</f>
        <v>0</v>
      </c>
      <c r="V7222" s="67">
        <f t="shared" si="825"/>
        <v>0</v>
      </c>
      <c r="X7222"/>
      <c r="Y7222" s="67" t="str">
        <f t="shared" si="826"/>
        <v xml:space="preserve"> </v>
      </c>
      <c r="AB7222" t="s">
        <v>90</v>
      </c>
      <c r="AC7222" s="46">
        <v>5189</v>
      </c>
      <c r="AD7222" s="46">
        <v>72</v>
      </c>
      <c r="AE7222" s="46">
        <v>69.8</v>
      </c>
      <c r="AF7222" s="46">
        <v>117</v>
      </c>
      <c r="AH7222" s="70" t="str">
        <f t="shared" si="822"/>
        <v/>
      </c>
      <c r="AI7222" s="70" t="str">
        <f t="shared" si="823"/>
        <v/>
      </c>
      <c r="AJ7222" s="70" t="str">
        <f t="shared" si="824"/>
        <v>X</v>
      </c>
      <c r="AK7222" s="70" t="str" cm="1">
        <f t="array" ref="AK7222">_xlfn.IFS(AH7222&lt;&gt;"","1",AI7222&lt;&gt;"","2",AJ7222&lt;&gt;"","3")</f>
        <v>3</v>
      </c>
    </row>
    <row r="7223" spans="1:37" x14ac:dyDescent="0.25">
      <c r="A7223" t="s">
        <v>374</v>
      </c>
      <c r="B7223" t="s">
        <v>769</v>
      </c>
      <c r="C7223" s="67" t="str">
        <f t="shared" si="820"/>
        <v>Nadia Wagner</v>
      </c>
      <c r="D7223" s="71" t="str" cm="1">
        <f t="array" ref="D7223">_xlfn.IFS(AK7223="1",CONCATENATE(C7223,"Regional"),AK7223="2",CONCATENATE(C7223,"Sectional"),AK7223="3",CONCATENATE(C7223,COUNTIF($C$1:C7223,C7223)))</f>
        <v>Nadia Wagner8</v>
      </c>
      <c r="E7223" s="66">
        <v>45190.333333333336</v>
      </c>
      <c r="F7223" t="s">
        <v>99</v>
      </c>
      <c r="G7223" s="46">
        <v>42</v>
      </c>
      <c r="H7223" s="46">
        <v>94</v>
      </c>
      <c r="I7223" s="46">
        <v>30</v>
      </c>
      <c r="J7223" t="s">
        <v>166</v>
      </c>
      <c r="K7223" t="s">
        <v>90</v>
      </c>
      <c r="L7223" s="46">
        <v>5189</v>
      </c>
      <c r="M7223" s="46">
        <v>72</v>
      </c>
      <c r="N7223" s="46">
        <v>69.8</v>
      </c>
      <c r="O7223" s="46">
        <v>117</v>
      </c>
      <c r="P7223" s="46">
        <f t="shared" si="821"/>
        <v>2</v>
      </c>
      <c r="R7223" s="67" t="s">
        <v>1353</v>
      </c>
      <c r="S7223" s="67">
        <f>COUNTIF(Y$2:$Y$100,R7223)</f>
        <v>0</v>
      </c>
      <c r="V7223" s="67">
        <f t="shared" si="825"/>
        <v>0</v>
      </c>
      <c r="X7223"/>
      <c r="Y7223" s="67" t="str">
        <f t="shared" si="826"/>
        <v xml:space="preserve"> </v>
      </c>
      <c r="AB7223" t="s">
        <v>90</v>
      </c>
      <c r="AC7223" s="46">
        <v>5189</v>
      </c>
      <c r="AD7223" s="46">
        <v>72</v>
      </c>
      <c r="AE7223" s="46">
        <v>69.8</v>
      </c>
      <c r="AF7223" s="46">
        <v>117</v>
      </c>
      <c r="AH7223" s="70" t="str">
        <f t="shared" si="822"/>
        <v/>
      </c>
      <c r="AI7223" s="70" t="str">
        <f t="shared" si="823"/>
        <v/>
      </c>
      <c r="AJ7223" s="70" t="str">
        <f t="shared" si="824"/>
        <v>X</v>
      </c>
      <c r="AK7223" s="70" t="str" cm="1">
        <f t="array" ref="AK7223">_xlfn.IFS(AH7223&lt;&gt;"","1",AI7223&lt;&gt;"","2",AJ7223&lt;&gt;"","3")</f>
        <v>3</v>
      </c>
    </row>
    <row r="7224" spans="1:37" x14ac:dyDescent="0.25">
      <c r="A7224" t="s">
        <v>1931</v>
      </c>
      <c r="B7224" t="s">
        <v>184</v>
      </c>
      <c r="C7224" s="67" t="str">
        <f t="shared" si="820"/>
        <v>Allison Klee</v>
      </c>
      <c r="D7224" s="71" t="str" cm="1">
        <f t="array" ref="D7224">_xlfn.IFS(AK7224="1",CONCATENATE(C7224,"Regional"),AK7224="2",CONCATENATE(C7224,"Sectional"),AK7224="3",CONCATENATE(C7224,COUNTIF($C$1:C7224,C7224)))</f>
        <v>Allison Klee13</v>
      </c>
      <c r="E7224" s="66">
        <v>45190.333333333336</v>
      </c>
      <c r="F7224" t="s">
        <v>99</v>
      </c>
      <c r="G7224" s="46">
        <v>42</v>
      </c>
      <c r="H7224" s="46">
        <v>95</v>
      </c>
      <c r="I7224" s="46">
        <v>31</v>
      </c>
      <c r="J7224" t="s">
        <v>166</v>
      </c>
      <c r="K7224" t="s">
        <v>90</v>
      </c>
      <c r="L7224" s="46">
        <v>5189</v>
      </c>
      <c r="M7224" s="46">
        <v>72</v>
      </c>
      <c r="N7224" s="46">
        <v>69.8</v>
      </c>
      <c r="O7224" s="46">
        <v>117</v>
      </c>
      <c r="P7224" s="46">
        <f t="shared" si="821"/>
        <v>2</v>
      </c>
      <c r="R7224" s="67" t="s">
        <v>2946</v>
      </c>
      <c r="S7224" s="67">
        <f>COUNTIF(Y$2:$Y$100,R7224)</f>
        <v>0</v>
      </c>
      <c r="V7224" s="67">
        <f t="shared" si="825"/>
        <v>0</v>
      </c>
      <c r="X7224"/>
      <c r="Y7224" s="67" t="str">
        <f t="shared" si="826"/>
        <v xml:space="preserve"> </v>
      </c>
      <c r="AB7224" t="s">
        <v>90</v>
      </c>
      <c r="AC7224" s="46">
        <v>5189</v>
      </c>
      <c r="AD7224" s="46">
        <v>72</v>
      </c>
      <c r="AE7224" s="46">
        <v>69.8</v>
      </c>
      <c r="AF7224" s="46">
        <v>117</v>
      </c>
      <c r="AH7224" s="70" t="str">
        <f t="shared" si="822"/>
        <v/>
      </c>
      <c r="AI7224" s="70" t="str">
        <f t="shared" si="823"/>
        <v/>
      </c>
      <c r="AJ7224" s="70" t="str">
        <f t="shared" si="824"/>
        <v>X</v>
      </c>
      <c r="AK7224" s="70" t="str" cm="1">
        <f t="array" ref="AK7224">_xlfn.IFS(AH7224&lt;&gt;"","1",AI7224&lt;&gt;"","2",AJ7224&lt;&gt;"","3")</f>
        <v>3</v>
      </c>
    </row>
    <row r="7225" spans="1:37" x14ac:dyDescent="0.25">
      <c r="A7225" t="s">
        <v>254</v>
      </c>
      <c r="B7225" t="s">
        <v>187</v>
      </c>
      <c r="C7225" s="67" t="str">
        <f t="shared" si="820"/>
        <v>Ava Gerend</v>
      </c>
      <c r="D7225" s="71" t="str" cm="1">
        <f t="array" ref="D7225">_xlfn.IFS(AK7225="1",CONCATENATE(C7225,"Regional"),AK7225="2",CONCATENATE(C7225,"Sectional"),AK7225="3",CONCATENATE(C7225,COUNTIF($C$1:C7225,C7225)))</f>
        <v>Ava Gerend11</v>
      </c>
      <c r="E7225" s="66">
        <v>45190.333333333336</v>
      </c>
      <c r="F7225" t="s">
        <v>99</v>
      </c>
      <c r="G7225" s="46">
        <v>42</v>
      </c>
      <c r="H7225" s="46">
        <v>95</v>
      </c>
      <c r="I7225" s="46">
        <v>31</v>
      </c>
      <c r="J7225" t="s">
        <v>166</v>
      </c>
      <c r="K7225" t="s">
        <v>90</v>
      </c>
      <c r="L7225" s="46">
        <v>5189</v>
      </c>
      <c r="M7225" s="46">
        <v>72</v>
      </c>
      <c r="N7225" s="46">
        <v>69.8</v>
      </c>
      <c r="O7225" s="46">
        <v>117</v>
      </c>
      <c r="P7225" s="46">
        <f t="shared" si="821"/>
        <v>2</v>
      </c>
      <c r="R7225" s="67" t="s">
        <v>1416</v>
      </c>
      <c r="S7225" s="67">
        <f>COUNTIF(Y$2:$Y$100,R7225)</f>
        <v>0</v>
      </c>
      <c r="V7225" s="67">
        <f t="shared" si="825"/>
        <v>0</v>
      </c>
      <c r="X7225"/>
      <c r="Y7225" s="67" t="str">
        <f t="shared" si="826"/>
        <v xml:space="preserve"> </v>
      </c>
      <c r="AB7225" t="s">
        <v>90</v>
      </c>
      <c r="AC7225" s="46">
        <v>5189</v>
      </c>
      <c r="AD7225" s="46">
        <v>72</v>
      </c>
      <c r="AE7225" s="46">
        <v>69.8</v>
      </c>
      <c r="AF7225" s="46">
        <v>117</v>
      </c>
      <c r="AH7225" s="70" t="str">
        <f t="shared" si="822"/>
        <v/>
      </c>
      <c r="AI7225" s="70" t="str">
        <f t="shared" si="823"/>
        <v/>
      </c>
      <c r="AJ7225" s="70" t="str">
        <f t="shared" si="824"/>
        <v>X</v>
      </c>
      <c r="AK7225" s="70" t="str" cm="1">
        <f t="array" ref="AK7225">_xlfn.IFS(AH7225&lt;&gt;"","1",AI7225&lt;&gt;"","2",AJ7225&lt;&gt;"","3")</f>
        <v>3</v>
      </c>
    </row>
    <row r="7226" spans="1:37" x14ac:dyDescent="0.25">
      <c r="A7226" t="s">
        <v>1109</v>
      </c>
      <c r="B7226" t="s">
        <v>401</v>
      </c>
      <c r="C7226" s="67" t="str">
        <f t="shared" si="820"/>
        <v>Hannah Fergus</v>
      </c>
      <c r="D7226" s="71" t="str" cm="1">
        <f t="array" ref="D7226">_xlfn.IFS(AK7226="1",CONCATENATE(C7226,"Regional"),AK7226="2",CONCATENATE(C7226,"Sectional"),AK7226="3",CONCATENATE(C7226,COUNTIF($C$1:C7226,C7226)))</f>
        <v>Hannah Fergus12</v>
      </c>
      <c r="E7226" s="66">
        <v>45190.333333333336</v>
      </c>
      <c r="F7226" t="s">
        <v>99</v>
      </c>
      <c r="G7226" s="46">
        <v>42</v>
      </c>
      <c r="H7226" s="46">
        <v>98</v>
      </c>
      <c r="I7226" s="46">
        <v>33</v>
      </c>
      <c r="J7226" t="s">
        <v>166</v>
      </c>
      <c r="K7226" t="s">
        <v>90</v>
      </c>
      <c r="L7226" s="46">
        <v>5189</v>
      </c>
      <c r="M7226" s="46">
        <v>72</v>
      </c>
      <c r="N7226" s="46">
        <v>69.8</v>
      </c>
      <c r="O7226" s="46">
        <v>117</v>
      </c>
      <c r="P7226" s="46">
        <f t="shared" si="821"/>
        <v>2</v>
      </c>
      <c r="R7226" s="67" t="s">
        <v>1582</v>
      </c>
      <c r="S7226" s="67">
        <f>COUNTIF(Y$2:$Y$100,R7226)</f>
        <v>0</v>
      </c>
      <c r="V7226" s="67">
        <f t="shared" si="825"/>
        <v>0</v>
      </c>
      <c r="X7226"/>
      <c r="Y7226" s="67" t="str">
        <f t="shared" si="826"/>
        <v xml:space="preserve"> </v>
      </c>
      <c r="AB7226" t="s">
        <v>90</v>
      </c>
      <c r="AC7226" s="46">
        <v>5189</v>
      </c>
      <c r="AD7226" s="46">
        <v>72</v>
      </c>
      <c r="AE7226" s="46">
        <v>69.8</v>
      </c>
      <c r="AF7226" s="46">
        <v>117</v>
      </c>
      <c r="AH7226" s="70" t="str">
        <f t="shared" si="822"/>
        <v/>
      </c>
      <c r="AI7226" s="70" t="str">
        <f t="shared" si="823"/>
        <v/>
      </c>
      <c r="AJ7226" s="70" t="str">
        <f t="shared" si="824"/>
        <v>X</v>
      </c>
      <c r="AK7226" s="70" t="str" cm="1">
        <f t="array" ref="AK7226">_xlfn.IFS(AH7226&lt;&gt;"","1",AI7226&lt;&gt;"","2",AJ7226&lt;&gt;"","3")</f>
        <v>3</v>
      </c>
    </row>
    <row r="7227" spans="1:37" x14ac:dyDescent="0.25">
      <c r="A7227" t="s">
        <v>1961</v>
      </c>
      <c r="B7227" t="s">
        <v>201</v>
      </c>
      <c r="C7227" s="67" t="str">
        <f t="shared" si="820"/>
        <v>Charlie Lasecki</v>
      </c>
      <c r="D7227" s="71" t="str" cm="1">
        <f t="array" ref="D7227">_xlfn.IFS(AK7227="1",CONCATENATE(C7227,"Regional"),AK7227="2",CONCATENATE(C7227,"Sectional"),AK7227="3",CONCATENATE(C7227,COUNTIF($C$1:C7227,C7227)))</f>
        <v>Charlie Lasecki7</v>
      </c>
      <c r="E7227" s="66">
        <v>45190.333333333336</v>
      </c>
      <c r="F7227" t="s">
        <v>99</v>
      </c>
      <c r="G7227" s="46">
        <v>42</v>
      </c>
      <c r="H7227" s="46">
        <v>99</v>
      </c>
      <c r="I7227" s="46">
        <v>34</v>
      </c>
      <c r="J7227" t="s">
        <v>166</v>
      </c>
      <c r="K7227" t="s">
        <v>90</v>
      </c>
      <c r="L7227" s="46">
        <v>5189</v>
      </c>
      <c r="M7227" s="46">
        <v>72</v>
      </c>
      <c r="N7227" s="46">
        <v>69.8</v>
      </c>
      <c r="O7227" s="46">
        <v>117</v>
      </c>
      <c r="P7227" s="46">
        <f t="shared" si="821"/>
        <v>2</v>
      </c>
      <c r="R7227" s="67" t="s">
        <v>2980</v>
      </c>
      <c r="S7227" s="67">
        <f>COUNTIF(Y$2:$Y$100,R7227)</f>
        <v>0</v>
      </c>
      <c r="V7227" s="67">
        <f t="shared" si="825"/>
        <v>0</v>
      </c>
      <c r="X7227"/>
      <c r="Y7227" s="67" t="str">
        <f t="shared" si="826"/>
        <v xml:space="preserve"> </v>
      </c>
      <c r="AB7227" t="s">
        <v>90</v>
      </c>
      <c r="AC7227" s="46">
        <v>5189</v>
      </c>
      <c r="AD7227" s="46">
        <v>72</v>
      </c>
      <c r="AE7227" s="46">
        <v>69.8</v>
      </c>
      <c r="AF7227" s="46">
        <v>117</v>
      </c>
      <c r="AH7227" s="70" t="str">
        <f t="shared" si="822"/>
        <v/>
      </c>
      <c r="AI7227" s="70" t="str">
        <f t="shared" si="823"/>
        <v/>
      </c>
      <c r="AJ7227" s="70" t="str">
        <f t="shared" si="824"/>
        <v>X</v>
      </c>
      <c r="AK7227" s="70" t="str" cm="1">
        <f t="array" ref="AK7227">_xlfn.IFS(AH7227&lt;&gt;"","1",AI7227&lt;&gt;"","2",AJ7227&lt;&gt;"","3")</f>
        <v>3</v>
      </c>
    </row>
    <row r="7228" spans="1:37" x14ac:dyDescent="0.25">
      <c r="A7228" t="s">
        <v>834</v>
      </c>
      <c r="B7228" t="s">
        <v>872</v>
      </c>
      <c r="C7228" s="67" t="str">
        <f t="shared" si="820"/>
        <v>Mallory Buntin</v>
      </c>
      <c r="D7228" s="71" t="str" cm="1">
        <f t="array" ref="D7228">_xlfn.IFS(AK7228="1",CONCATENATE(C7228,"Regional"),AK7228="2",CONCATENATE(C7228,"Sectional"),AK7228="3",CONCATENATE(C7228,COUNTIF($C$1:C7228,C7228)))</f>
        <v>Mallory Buntin5</v>
      </c>
      <c r="E7228" s="66">
        <v>45190.333333333336</v>
      </c>
      <c r="F7228" t="s">
        <v>99</v>
      </c>
      <c r="G7228" s="46">
        <v>42</v>
      </c>
      <c r="H7228" s="46">
        <v>99</v>
      </c>
      <c r="I7228" s="46">
        <v>34</v>
      </c>
      <c r="J7228" t="s">
        <v>166</v>
      </c>
      <c r="K7228" t="s">
        <v>90</v>
      </c>
      <c r="L7228" s="46">
        <v>5189</v>
      </c>
      <c r="M7228" s="46">
        <v>72</v>
      </c>
      <c r="N7228" s="46">
        <v>69.8</v>
      </c>
      <c r="O7228" s="46">
        <v>117</v>
      </c>
      <c r="P7228" s="46">
        <f t="shared" si="821"/>
        <v>2</v>
      </c>
      <c r="R7228" s="67" t="s">
        <v>1417</v>
      </c>
      <c r="S7228" s="67">
        <f>COUNTIF(Y$2:$Y$100,R7228)</f>
        <v>0</v>
      </c>
      <c r="V7228" s="67">
        <f t="shared" si="825"/>
        <v>0</v>
      </c>
      <c r="X7228"/>
      <c r="Y7228" s="67" t="str">
        <f t="shared" si="826"/>
        <v xml:space="preserve"> </v>
      </c>
      <c r="AB7228" t="s">
        <v>90</v>
      </c>
      <c r="AC7228" s="46">
        <v>5189</v>
      </c>
      <c r="AD7228" s="46">
        <v>72</v>
      </c>
      <c r="AE7228" s="46">
        <v>69.8</v>
      </c>
      <c r="AF7228" s="46">
        <v>117</v>
      </c>
      <c r="AH7228" s="70" t="str">
        <f t="shared" si="822"/>
        <v/>
      </c>
      <c r="AI7228" s="70" t="str">
        <f t="shared" si="823"/>
        <v/>
      </c>
      <c r="AJ7228" s="70" t="str">
        <f t="shared" si="824"/>
        <v>X</v>
      </c>
      <c r="AK7228" s="70" t="str" cm="1">
        <f t="array" ref="AK7228">_xlfn.IFS(AH7228&lt;&gt;"","1",AI7228&lt;&gt;"","2",AJ7228&lt;&gt;"","3")</f>
        <v>3</v>
      </c>
    </row>
    <row r="7229" spans="1:37" x14ac:dyDescent="0.25">
      <c r="A7229" t="s">
        <v>705</v>
      </c>
      <c r="B7229" t="s">
        <v>1648</v>
      </c>
      <c r="C7229" s="67" t="str">
        <f t="shared" si="820"/>
        <v>Lainey Prunty</v>
      </c>
      <c r="D7229" s="71" t="str" cm="1">
        <f t="array" ref="D7229">_xlfn.IFS(AK7229="1",CONCATENATE(C7229,"Regional"),AK7229="2",CONCATENATE(C7229,"Sectional"),AK7229="3",CONCATENATE(C7229,COUNTIF($C$1:C7229,C7229)))</f>
        <v>Lainey Prunty11</v>
      </c>
      <c r="E7229" s="66">
        <v>45190.333333333336</v>
      </c>
      <c r="F7229" t="s">
        <v>99</v>
      </c>
      <c r="G7229" s="46">
        <v>42</v>
      </c>
      <c r="H7229" s="46">
        <v>100</v>
      </c>
      <c r="I7229" s="46">
        <v>36</v>
      </c>
      <c r="J7229" t="s">
        <v>166</v>
      </c>
      <c r="K7229" t="s">
        <v>90</v>
      </c>
      <c r="L7229" s="46">
        <v>5189</v>
      </c>
      <c r="M7229" s="46">
        <v>72</v>
      </c>
      <c r="N7229" s="46">
        <v>69.8</v>
      </c>
      <c r="O7229" s="46">
        <v>117</v>
      </c>
      <c r="P7229" s="46">
        <f t="shared" si="821"/>
        <v>2</v>
      </c>
      <c r="R7229" s="67" t="s">
        <v>2825</v>
      </c>
      <c r="S7229" s="67">
        <f>COUNTIF(Y$2:$Y$100,R7229)</f>
        <v>0</v>
      </c>
      <c r="V7229" s="67">
        <f t="shared" si="825"/>
        <v>0</v>
      </c>
      <c r="X7229"/>
      <c r="Y7229" s="67" t="str">
        <f t="shared" si="826"/>
        <v xml:space="preserve"> </v>
      </c>
      <c r="AB7229" t="s">
        <v>90</v>
      </c>
      <c r="AC7229" s="46">
        <v>5189</v>
      </c>
      <c r="AD7229" s="46">
        <v>72</v>
      </c>
      <c r="AE7229" s="46">
        <v>69.8</v>
      </c>
      <c r="AF7229" s="46">
        <v>117</v>
      </c>
      <c r="AH7229" s="70" t="str">
        <f t="shared" si="822"/>
        <v/>
      </c>
      <c r="AI7229" s="70" t="str">
        <f t="shared" si="823"/>
        <v/>
      </c>
      <c r="AJ7229" s="70" t="str">
        <f t="shared" si="824"/>
        <v>X</v>
      </c>
      <c r="AK7229" s="70" t="str" cm="1">
        <f t="array" ref="AK7229">_xlfn.IFS(AH7229&lt;&gt;"","1",AI7229&lt;&gt;"","2",AJ7229&lt;&gt;"","3")</f>
        <v>3</v>
      </c>
    </row>
    <row r="7230" spans="1:37" x14ac:dyDescent="0.25">
      <c r="A7230" t="s">
        <v>3393</v>
      </c>
      <c r="B7230" t="s">
        <v>538</v>
      </c>
      <c r="C7230" s="67" t="str">
        <f t="shared" si="820"/>
        <v>Lilly Qualley</v>
      </c>
      <c r="D7230" s="71" t="str" cm="1">
        <f t="array" ref="D7230">_xlfn.IFS(AK7230="1",CONCATENATE(C7230,"Regional"),AK7230="2",CONCATENATE(C7230,"Sectional"),AK7230="3",CONCATENATE(C7230,COUNTIF($C$1:C7230,C7230)))</f>
        <v>Lilly Qualley7</v>
      </c>
      <c r="E7230" s="66">
        <v>45190.333333333336</v>
      </c>
      <c r="F7230" t="s">
        <v>99</v>
      </c>
      <c r="G7230" s="46">
        <v>42</v>
      </c>
      <c r="H7230" s="46">
        <v>101</v>
      </c>
      <c r="I7230" s="46">
        <v>37</v>
      </c>
      <c r="J7230" t="s">
        <v>166</v>
      </c>
      <c r="K7230" t="s">
        <v>90</v>
      </c>
      <c r="L7230" s="46">
        <v>5189</v>
      </c>
      <c r="M7230" s="46">
        <v>72</v>
      </c>
      <c r="N7230" s="46">
        <v>69.8</v>
      </c>
      <c r="O7230" s="46">
        <v>117</v>
      </c>
      <c r="P7230" s="46">
        <f t="shared" si="821"/>
        <v>2</v>
      </c>
      <c r="R7230" s="67" t="s">
        <v>3508</v>
      </c>
      <c r="S7230" s="67">
        <f>COUNTIF(Y$2:$Y$100,R7230)</f>
        <v>0</v>
      </c>
      <c r="V7230" s="67">
        <f t="shared" si="825"/>
        <v>0</v>
      </c>
      <c r="X7230"/>
      <c r="Y7230" s="67" t="str">
        <f t="shared" si="826"/>
        <v xml:space="preserve"> </v>
      </c>
      <c r="AB7230" t="s">
        <v>90</v>
      </c>
      <c r="AC7230" s="46">
        <v>5189</v>
      </c>
      <c r="AD7230" s="46">
        <v>72</v>
      </c>
      <c r="AE7230" s="46">
        <v>69.8</v>
      </c>
      <c r="AF7230" s="46">
        <v>117</v>
      </c>
      <c r="AH7230" s="70" t="str">
        <f t="shared" si="822"/>
        <v/>
      </c>
      <c r="AI7230" s="70" t="str">
        <f t="shared" si="823"/>
        <v/>
      </c>
      <c r="AJ7230" s="70" t="str">
        <f t="shared" si="824"/>
        <v>X</v>
      </c>
      <c r="AK7230" s="70" t="str" cm="1">
        <f t="array" ref="AK7230">_xlfn.IFS(AH7230&lt;&gt;"","1",AI7230&lt;&gt;"","2",AJ7230&lt;&gt;"","3")</f>
        <v>3</v>
      </c>
    </row>
    <row r="7231" spans="1:37" x14ac:dyDescent="0.25">
      <c r="A7231" t="s">
        <v>1824</v>
      </c>
      <c r="B7231" t="s">
        <v>253</v>
      </c>
      <c r="C7231" s="67" t="str">
        <f t="shared" si="820"/>
        <v>Lily Wiitanen</v>
      </c>
      <c r="D7231" s="71" t="str" cm="1">
        <f t="array" ref="D7231">_xlfn.IFS(AK7231="1",CONCATENATE(C7231,"Regional"),AK7231="2",CONCATENATE(C7231,"Sectional"),AK7231="3",CONCATENATE(C7231,COUNTIF($C$1:C7231,C7231)))</f>
        <v>Lily Wiitanen11</v>
      </c>
      <c r="E7231" s="66">
        <v>45190.333333333336</v>
      </c>
      <c r="F7231" t="s">
        <v>99</v>
      </c>
      <c r="G7231" s="46">
        <v>42</v>
      </c>
      <c r="H7231" s="46">
        <v>101</v>
      </c>
      <c r="I7231" s="46">
        <v>37</v>
      </c>
      <c r="J7231" t="s">
        <v>166</v>
      </c>
      <c r="K7231" t="s">
        <v>90</v>
      </c>
      <c r="L7231" s="46">
        <v>5189</v>
      </c>
      <c r="M7231" s="46">
        <v>72</v>
      </c>
      <c r="N7231" s="46">
        <v>69.8</v>
      </c>
      <c r="O7231" s="46">
        <v>117</v>
      </c>
      <c r="P7231" s="46">
        <f t="shared" si="821"/>
        <v>2</v>
      </c>
      <c r="R7231" s="67" t="s">
        <v>2827</v>
      </c>
      <c r="S7231" s="67">
        <f>COUNTIF(Y$2:$Y$100,R7231)</f>
        <v>0</v>
      </c>
      <c r="V7231" s="67">
        <f t="shared" si="825"/>
        <v>0</v>
      </c>
      <c r="X7231"/>
      <c r="Y7231" s="67" t="str">
        <f t="shared" si="826"/>
        <v xml:space="preserve"> </v>
      </c>
      <c r="AB7231" t="s">
        <v>90</v>
      </c>
      <c r="AC7231" s="46">
        <v>5189</v>
      </c>
      <c r="AD7231" s="46">
        <v>72</v>
      </c>
      <c r="AE7231" s="46">
        <v>69.8</v>
      </c>
      <c r="AF7231" s="46">
        <v>117</v>
      </c>
      <c r="AH7231" s="70" t="str">
        <f t="shared" si="822"/>
        <v/>
      </c>
      <c r="AI7231" s="70" t="str">
        <f t="shared" si="823"/>
        <v/>
      </c>
      <c r="AJ7231" s="70" t="str">
        <f t="shared" si="824"/>
        <v>X</v>
      </c>
      <c r="AK7231" s="70" t="str" cm="1">
        <f t="array" ref="AK7231">_xlfn.IFS(AH7231&lt;&gt;"","1",AI7231&lt;&gt;"","2",AJ7231&lt;&gt;"","3")</f>
        <v>3</v>
      </c>
    </row>
    <row r="7232" spans="1:37" x14ac:dyDescent="0.25">
      <c r="A7232" t="s">
        <v>2070</v>
      </c>
      <c r="B7232" t="s">
        <v>421</v>
      </c>
      <c r="C7232" s="67" t="str">
        <f t="shared" si="820"/>
        <v>Elizabeth Albers</v>
      </c>
      <c r="D7232" s="71" t="str" cm="1">
        <f t="array" ref="D7232">_xlfn.IFS(AK7232="1",CONCATENATE(C7232,"Regional"),AK7232="2",CONCATENATE(C7232,"Sectional"),AK7232="3",CONCATENATE(C7232,COUNTIF($C$1:C7232,C7232)))</f>
        <v>Elizabeth Albers5</v>
      </c>
      <c r="E7232" s="66">
        <v>45190.333333333336</v>
      </c>
      <c r="F7232" t="s">
        <v>99</v>
      </c>
      <c r="G7232" s="46">
        <v>42</v>
      </c>
      <c r="H7232" s="46">
        <v>102</v>
      </c>
      <c r="I7232" s="46">
        <v>39</v>
      </c>
      <c r="J7232" t="s">
        <v>166</v>
      </c>
      <c r="K7232" t="s">
        <v>90</v>
      </c>
      <c r="L7232" s="46">
        <v>5189</v>
      </c>
      <c r="M7232" s="46">
        <v>72</v>
      </c>
      <c r="N7232" s="46">
        <v>69.8</v>
      </c>
      <c r="O7232" s="46">
        <v>117</v>
      </c>
      <c r="P7232" s="46">
        <f t="shared" si="821"/>
        <v>2</v>
      </c>
      <c r="R7232" s="67" t="s">
        <v>3093</v>
      </c>
      <c r="S7232" s="67">
        <f>COUNTIF(Y$2:$Y$100,R7232)</f>
        <v>0</v>
      </c>
      <c r="V7232" s="67">
        <f t="shared" si="825"/>
        <v>0</v>
      </c>
      <c r="X7232"/>
      <c r="Y7232" s="67" t="str">
        <f t="shared" si="826"/>
        <v xml:space="preserve"> </v>
      </c>
      <c r="AB7232" t="s">
        <v>90</v>
      </c>
      <c r="AC7232" s="46">
        <v>5189</v>
      </c>
      <c r="AD7232" s="46">
        <v>72</v>
      </c>
      <c r="AE7232" s="46">
        <v>69.8</v>
      </c>
      <c r="AF7232" s="46">
        <v>117</v>
      </c>
      <c r="AH7232" s="70" t="str">
        <f t="shared" si="822"/>
        <v/>
      </c>
      <c r="AI7232" s="70" t="str">
        <f t="shared" si="823"/>
        <v/>
      </c>
      <c r="AJ7232" s="70" t="str">
        <f t="shared" si="824"/>
        <v>X</v>
      </c>
      <c r="AK7232" s="70" t="str" cm="1">
        <f t="array" ref="AK7232">_xlfn.IFS(AH7232&lt;&gt;"","1",AI7232&lt;&gt;"","2",AJ7232&lt;&gt;"","3")</f>
        <v>3</v>
      </c>
    </row>
    <row r="7233" spans="1:37" x14ac:dyDescent="0.25">
      <c r="A7233" t="s">
        <v>827</v>
      </c>
      <c r="B7233" t="s">
        <v>828</v>
      </c>
      <c r="C7233" s="67" t="str">
        <f t="shared" si="820"/>
        <v>Bella Daul</v>
      </c>
      <c r="D7233" s="71" t="str" cm="1">
        <f t="array" ref="D7233">_xlfn.IFS(AK7233="1",CONCATENATE(C7233,"Regional"),AK7233="2",CONCATENATE(C7233,"Sectional"),AK7233="3",CONCATENATE(C7233,COUNTIF($C$1:C7233,C7233)))</f>
        <v>Bella Daul8</v>
      </c>
      <c r="E7233" s="66">
        <v>45190.333333333336</v>
      </c>
      <c r="F7233" t="s">
        <v>99</v>
      </c>
      <c r="G7233" s="46">
        <v>42</v>
      </c>
      <c r="H7233" s="46">
        <v>110</v>
      </c>
      <c r="I7233" s="46">
        <v>40</v>
      </c>
      <c r="J7233" t="s">
        <v>166</v>
      </c>
      <c r="K7233" t="s">
        <v>90</v>
      </c>
      <c r="L7233" s="46">
        <v>5189</v>
      </c>
      <c r="M7233" s="46">
        <v>72</v>
      </c>
      <c r="N7233" s="46">
        <v>69.8</v>
      </c>
      <c r="O7233" s="46">
        <v>117</v>
      </c>
      <c r="P7233" s="46">
        <f t="shared" si="821"/>
        <v>2</v>
      </c>
      <c r="R7233" s="67" t="s">
        <v>1384</v>
      </c>
      <c r="S7233" s="67">
        <f>COUNTIF(Y$2:$Y$100,R7233)</f>
        <v>0</v>
      </c>
      <c r="V7233" s="67">
        <f t="shared" si="825"/>
        <v>0</v>
      </c>
      <c r="X7233"/>
      <c r="Y7233" s="67" t="str">
        <f t="shared" si="826"/>
        <v xml:space="preserve"> </v>
      </c>
      <c r="AB7233" t="s">
        <v>90</v>
      </c>
      <c r="AC7233" s="46">
        <v>5189</v>
      </c>
      <c r="AD7233" s="46">
        <v>72</v>
      </c>
      <c r="AE7233" s="46">
        <v>69.8</v>
      </c>
      <c r="AF7233" s="46">
        <v>117</v>
      </c>
      <c r="AH7233" s="70" t="str">
        <f t="shared" si="822"/>
        <v/>
      </c>
      <c r="AI7233" s="70" t="str">
        <f t="shared" si="823"/>
        <v/>
      </c>
      <c r="AJ7233" s="70" t="str">
        <f t="shared" si="824"/>
        <v>X</v>
      </c>
      <c r="AK7233" s="70" t="str" cm="1">
        <f t="array" ref="AK7233">_xlfn.IFS(AH7233&lt;&gt;"","1",AI7233&lt;&gt;"","2",AJ7233&lt;&gt;"","3")</f>
        <v>3</v>
      </c>
    </row>
    <row r="7234" spans="1:37" x14ac:dyDescent="0.25">
      <c r="A7234" t="s">
        <v>1828</v>
      </c>
      <c r="B7234" t="s">
        <v>434</v>
      </c>
      <c r="C7234" s="67" t="str">
        <f t="shared" ref="C7234:C7297" si="827">CONCATENATE(B7234," ",A7234)</f>
        <v>Ella Trewartha</v>
      </c>
      <c r="D7234" s="71" t="str" cm="1">
        <f t="array" ref="D7234">_xlfn.IFS(AK7234="1",CONCATENATE(C7234,"Regional"),AK7234="2",CONCATENATE(C7234,"Sectional"),AK7234="3",CONCATENATE(C7234,COUNTIF($C$1:C7234,C7234)))</f>
        <v>Ella Trewartha8</v>
      </c>
      <c r="E7234" s="66">
        <v>45190.333333333336</v>
      </c>
      <c r="F7234" t="s">
        <v>99</v>
      </c>
      <c r="G7234" s="46">
        <v>42</v>
      </c>
      <c r="H7234" s="46">
        <v>111</v>
      </c>
      <c r="I7234" s="46">
        <v>41</v>
      </c>
      <c r="J7234" t="s">
        <v>166</v>
      </c>
      <c r="K7234" t="s">
        <v>90</v>
      </c>
      <c r="L7234" s="46">
        <v>5189</v>
      </c>
      <c r="M7234" s="46">
        <v>72</v>
      </c>
      <c r="N7234" s="46">
        <v>69.8</v>
      </c>
      <c r="O7234" s="46">
        <v>117</v>
      </c>
      <c r="P7234" s="46">
        <f t="shared" ref="P7234:P7297" si="828">IF(L7234&gt;4000,2,1)</f>
        <v>2</v>
      </c>
      <c r="R7234" s="67" t="s">
        <v>2831</v>
      </c>
      <c r="S7234" s="67">
        <f>COUNTIF(Y$2:$Y$100,R7234)</f>
        <v>0</v>
      </c>
      <c r="V7234" s="67">
        <f t="shared" si="825"/>
        <v>0</v>
      </c>
      <c r="X7234"/>
      <c r="Y7234" s="67" t="str">
        <f t="shared" si="826"/>
        <v xml:space="preserve"> </v>
      </c>
      <c r="AB7234" t="s">
        <v>90</v>
      </c>
      <c r="AC7234" s="46">
        <v>5189</v>
      </c>
      <c r="AD7234" s="46">
        <v>72</v>
      </c>
      <c r="AE7234" s="46">
        <v>69.8</v>
      </c>
      <c r="AF7234" s="46">
        <v>117</v>
      </c>
      <c r="AH7234" s="70" t="str">
        <f t="shared" ref="AH7234:AH7297" si="829">IF(ISNUMBER(SEARCH("regional",$F7234)),$F7234,"")</f>
        <v/>
      </c>
      <c r="AI7234" s="70" t="str">
        <f t="shared" ref="AI7234:AI7297" si="830">IF(ISNUMBER(SEARCH("sectional",$F7234)),$F7234,"")</f>
        <v/>
      </c>
      <c r="AJ7234" s="70" t="str">
        <f t="shared" ref="AJ7234:AJ7297" si="831">IF(AND(AH7234="",AI7234=""),"X","")</f>
        <v>X</v>
      </c>
      <c r="AK7234" s="70" t="str" cm="1">
        <f t="array" ref="AK7234">_xlfn.IFS(AH7234&lt;&gt;"","1",AI7234&lt;&gt;"","2",AJ7234&lt;&gt;"","3")</f>
        <v>3</v>
      </c>
    </row>
    <row r="7235" spans="1:37" x14ac:dyDescent="0.25">
      <c r="A7235" t="s">
        <v>823</v>
      </c>
      <c r="B7235" t="s">
        <v>824</v>
      </c>
      <c r="C7235" s="67" t="str">
        <f t="shared" si="827"/>
        <v>eden delsart</v>
      </c>
      <c r="D7235" s="71" t="str" cm="1">
        <f t="array" ref="D7235">_xlfn.IFS(AK7235="1",CONCATENATE(C7235,"Regional"),AK7235="2",CONCATENATE(C7235,"Sectional"),AK7235="3",CONCATENATE(C7235,COUNTIF($C$1:C7235,C7235)))</f>
        <v>eden delsart9</v>
      </c>
      <c r="E7235" s="66">
        <v>45190.333333333336</v>
      </c>
      <c r="F7235" t="s">
        <v>99</v>
      </c>
      <c r="G7235" s="46">
        <v>42</v>
      </c>
      <c r="H7235" s="46">
        <v>117</v>
      </c>
      <c r="I7235" s="46">
        <v>42</v>
      </c>
      <c r="J7235" t="s">
        <v>166</v>
      </c>
      <c r="K7235" t="s">
        <v>90</v>
      </c>
      <c r="L7235" s="46">
        <v>5189</v>
      </c>
      <c r="M7235" s="46">
        <v>72</v>
      </c>
      <c r="N7235" s="46">
        <v>69.8</v>
      </c>
      <c r="O7235" s="46">
        <v>117</v>
      </c>
      <c r="P7235" s="46">
        <f t="shared" si="828"/>
        <v>2</v>
      </c>
      <c r="R7235" s="67" t="s">
        <v>1382</v>
      </c>
      <c r="S7235" s="67">
        <f>COUNTIF(Y$2:$Y$100,R7235)</f>
        <v>0</v>
      </c>
      <c r="V7235" s="67">
        <f t="shared" si="825"/>
        <v>0</v>
      </c>
      <c r="X7235"/>
      <c r="Y7235" s="67" t="str">
        <f t="shared" si="826"/>
        <v xml:space="preserve"> </v>
      </c>
      <c r="AB7235" t="s">
        <v>90</v>
      </c>
      <c r="AC7235" s="46">
        <v>5189</v>
      </c>
      <c r="AD7235" s="46">
        <v>72</v>
      </c>
      <c r="AE7235" s="46">
        <v>69.8</v>
      </c>
      <c r="AF7235" s="46">
        <v>117</v>
      </c>
      <c r="AH7235" s="70" t="str">
        <f t="shared" si="829"/>
        <v/>
      </c>
      <c r="AI7235" s="70" t="str">
        <f t="shared" si="830"/>
        <v/>
      </c>
      <c r="AJ7235" s="70" t="str">
        <f t="shared" si="831"/>
        <v>X</v>
      </c>
      <c r="AK7235" s="70" t="str" cm="1">
        <f t="array" ref="AK7235">_xlfn.IFS(AH7235&lt;&gt;"","1",AI7235&lt;&gt;"","2",AJ7235&lt;&gt;"","3")</f>
        <v>3</v>
      </c>
    </row>
    <row r="7236" spans="1:37" x14ac:dyDescent="0.25">
      <c r="A7236" t="s">
        <v>546</v>
      </c>
      <c r="B7236" t="s">
        <v>547</v>
      </c>
      <c r="C7236" s="67" t="str">
        <f t="shared" si="827"/>
        <v>Maddi Fletcher</v>
      </c>
      <c r="D7236" s="71" t="str" cm="1">
        <f t="array" ref="D7236">_xlfn.IFS(AK7236="1",CONCATENATE(C7236,"Regional"),AK7236="2",CONCATENATE(C7236,"Sectional"),AK7236="3",CONCATENATE(C7236,COUNTIF($C$1:C7236,C7236)))</f>
        <v>Maddi Fletcher10</v>
      </c>
      <c r="E7236" s="66">
        <v>45190.458333333336</v>
      </c>
      <c r="F7236" t="s">
        <v>2456</v>
      </c>
      <c r="G7236" s="46">
        <v>20</v>
      </c>
      <c r="H7236" s="46">
        <v>86</v>
      </c>
      <c r="I7236" s="46">
        <v>1</v>
      </c>
      <c r="J7236" t="s">
        <v>156</v>
      </c>
      <c r="K7236" t="s">
        <v>90</v>
      </c>
      <c r="L7236" s="46">
        <v>4414</v>
      </c>
      <c r="M7236" s="46">
        <v>71</v>
      </c>
      <c r="N7236" s="46">
        <v>66.400000000000006</v>
      </c>
      <c r="O7236" s="46">
        <v>115</v>
      </c>
      <c r="P7236" s="46">
        <f t="shared" si="828"/>
        <v>2</v>
      </c>
      <c r="R7236" s="67" t="s">
        <v>1213</v>
      </c>
      <c r="S7236" s="67">
        <f>COUNTIF(Y$2:$Y$100,R7236)</f>
        <v>0</v>
      </c>
      <c r="V7236" s="67">
        <f t="shared" si="825"/>
        <v>0</v>
      </c>
      <c r="X7236"/>
      <c r="Y7236" s="67" t="str">
        <f t="shared" si="826"/>
        <v xml:space="preserve"> </v>
      </c>
      <c r="AB7236" t="s">
        <v>90</v>
      </c>
      <c r="AC7236" s="46">
        <v>4414</v>
      </c>
      <c r="AD7236" s="46">
        <v>71</v>
      </c>
      <c r="AE7236" s="46">
        <v>66.400000000000006</v>
      </c>
      <c r="AF7236" s="46">
        <v>115</v>
      </c>
      <c r="AH7236" s="70" t="str">
        <f t="shared" si="829"/>
        <v/>
      </c>
      <c r="AI7236" s="70" t="str">
        <f t="shared" si="830"/>
        <v/>
      </c>
      <c r="AJ7236" s="70" t="str">
        <f t="shared" si="831"/>
        <v>X</v>
      </c>
      <c r="AK7236" s="70" t="str" cm="1">
        <f t="array" ref="AK7236">_xlfn.IFS(AH7236&lt;&gt;"","1",AI7236&lt;&gt;"","2",AJ7236&lt;&gt;"","3")</f>
        <v>3</v>
      </c>
    </row>
    <row r="7237" spans="1:37" x14ac:dyDescent="0.25">
      <c r="A7237" t="s">
        <v>221</v>
      </c>
      <c r="B7237" t="s">
        <v>553</v>
      </c>
      <c r="C7237" s="67" t="str">
        <f t="shared" si="827"/>
        <v>Zowie Hunter</v>
      </c>
      <c r="D7237" s="71" t="str" cm="1">
        <f t="array" ref="D7237">_xlfn.IFS(AK7237="1",CONCATENATE(C7237,"Regional"),AK7237="2",CONCATENATE(C7237,"Sectional"),AK7237="3",CONCATENATE(C7237,COUNTIF($C$1:C7237,C7237)))</f>
        <v>Zowie Hunter11</v>
      </c>
      <c r="E7237" s="66">
        <v>45190.458333333336</v>
      </c>
      <c r="F7237" t="s">
        <v>2456</v>
      </c>
      <c r="G7237" s="46">
        <v>20</v>
      </c>
      <c r="H7237" s="46">
        <v>90</v>
      </c>
      <c r="I7237" s="46">
        <v>2</v>
      </c>
      <c r="J7237" t="s">
        <v>156</v>
      </c>
      <c r="K7237" t="s">
        <v>90</v>
      </c>
      <c r="L7237" s="46">
        <v>4414</v>
      </c>
      <c r="M7237" s="46">
        <v>71</v>
      </c>
      <c r="N7237" s="46">
        <v>66.400000000000006</v>
      </c>
      <c r="O7237" s="46">
        <v>115</v>
      </c>
      <c r="P7237" s="46">
        <f t="shared" si="828"/>
        <v>2</v>
      </c>
      <c r="R7237" s="67" t="s">
        <v>1216</v>
      </c>
      <c r="S7237" s="67">
        <f>COUNTIF(Y$2:$Y$100,R7237)</f>
        <v>0</v>
      </c>
      <c r="V7237" s="67">
        <f t="shared" si="825"/>
        <v>0</v>
      </c>
      <c r="X7237"/>
      <c r="Y7237" s="67" t="str">
        <f t="shared" si="826"/>
        <v xml:space="preserve"> </v>
      </c>
      <c r="AB7237" t="s">
        <v>90</v>
      </c>
      <c r="AC7237" s="46">
        <v>4414</v>
      </c>
      <c r="AD7237" s="46">
        <v>71</v>
      </c>
      <c r="AE7237" s="46">
        <v>66.400000000000006</v>
      </c>
      <c r="AF7237" s="46">
        <v>115</v>
      </c>
      <c r="AH7237" s="70" t="str">
        <f t="shared" si="829"/>
        <v/>
      </c>
      <c r="AI7237" s="70" t="str">
        <f t="shared" si="830"/>
        <v/>
      </c>
      <c r="AJ7237" s="70" t="str">
        <f t="shared" si="831"/>
        <v>X</v>
      </c>
      <c r="AK7237" s="70" t="str" cm="1">
        <f t="array" ref="AK7237">_xlfn.IFS(AH7237&lt;&gt;"","1",AI7237&lt;&gt;"","2",AJ7237&lt;&gt;"","3")</f>
        <v>3</v>
      </c>
    </row>
    <row r="7238" spans="1:37" x14ac:dyDescent="0.25">
      <c r="A7238" t="s">
        <v>320</v>
      </c>
      <c r="B7238" t="s">
        <v>210</v>
      </c>
      <c r="C7238" s="67" t="str">
        <f t="shared" si="827"/>
        <v>Alexis Murphy</v>
      </c>
      <c r="D7238" s="71" t="str" cm="1">
        <f t="array" ref="D7238">_xlfn.IFS(AK7238="1",CONCATENATE(C7238,"Regional"),AK7238="2",CONCATENATE(C7238,"Sectional"),AK7238="3",CONCATENATE(C7238,COUNTIF($C$1:C7238,C7238)))</f>
        <v>Alexis Murphy10</v>
      </c>
      <c r="E7238" s="66">
        <v>45190.458333333336</v>
      </c>
      <c r="F7238" t="s">
        <v>2456</v>
      </c>
      <c r="G7238" s="46">
        <v>20</v>
      </c>
      <c r="H7238" s="46">
        <v>93</v>
      </c>
      <c r="I7238" s="46">
        <v>3</v>
      </c>
      <c r="J7238" t="s">
        <v>156</v>
      </c>
      <c r="K7238" t="s">
        <v>90</v>
      </c>
      <c r="L7238" s="46">
        <v>4414</v>
      </c>
      <c r="M7238" s="46">
        <v>71</v>
      </c>
      <c r="N7238" s="46">
        <v>66.400000000000006</v>
      </c>
      <c r="O7238" s="46">
        <v>115</v>
      </c>
      <c r="P7238" s="46">
        <f t="shared" si="828"/>
        <v>2</v>
      </c>
      <c r="R7238" s="67" t="s">
        <v>1219</v>
      </c>
      <c r="S7238" s="67">
        <f>COUNTIF(Y$2:$Y$100,R7238)</f>
        <v>0</v>
      </c>
      <c r="V7238" s="67">
        <f t="shared" si="825"/>
        <v>0</v>
      </c>
      <c r="X7238"/>
      <c r="Y7238" s="67" t="str">
        <f t="shared" si="826"/>
        <v xml:space="preserve"> </v>
      </c>
      <c r="AB7238" t="s">
        <v>90</v>
      </c>
      <c r="AC7238" s="46">
        <v>4414</v>
      </c>
      <c r="AD7238" s="46">
        <v>71</v>
      </c>
      <c r="AE7238" s="46">
        <v>66.400000000000006</v>
      </c>
      <c r="AF7238" s="46">
        <v>115</v>
      </c>
      <c r="AH7238" s="70" t="str">
        <f t="shared" si="829"/>
        <v/>
      </c>
      <c r="AI7238" s="70" t="str">
        <f t="shared" si="830"/>
        <v/>
      </c>
      <c r="AJ7238" s="70" t="str">
        <f t="shared" si="831"/>
        <v>X</v>
      </c>
      <c r="AK7238" s="70" t="str" cm="1">
        <f t="array" ref="AK7238">_xlfn.IFS(AH7238&lt;&gt;"","1",AI7238&lt;&gt;"","2",AJ7238&lt;&gt;"","3")</f>
        <v>3</v>
      </c>
    </row>
    <row r="7239" spans="1:37" x14ac:dyDescent="0.25">
      <c r="A7239" t="s">
        <v>1852</v>
      </c>
      <c r="B7239" t="s">
        <v>253</v>
      </c>
      <c r="C7239" s="67" t="str">
        <f t="shared" si="827"/>
        <v>Lily Scharmach</v>
      </c>
      <c r="D7239" s="71" t="str" cm="1">
        <f t="array" ref="D7239">_xlfn.IFS(AK7239="1",CONCATENATE(C7239,"Regional"),AK7239="2",CONCATENATE(C7239,"Sectional"),AK7239="3",CONCATENATE(C7239,COUNTIF($C$1:C7239,C7239)))</f>
        <v>Lily Scharmach6</v>
      </c>
      <c r="E7239" s="66">
        <v>45190.458333333336</v>
      </c>
      <c r="F7239" t="s">
        <v>2456</v>
      </c>
      <c r="G7239" s="46">
        <v>20</v>
      </c>
      <c r="H7239" s="46">
        <v>94</v>
      </c>
      <c r="I7239" s="46">
        <v>4</v>
      </c>
      <c r="J7239" t="s">
        <v>156</v>
      </c>
      <c r="K7239" t="s">
        <v>90</v>
      </c>
      <c r="L7239" s="46">
        <v>4414</v>
      </c>
      <c r="M7239" s="46">
        <v>71</v>
      </c>
      <c r="N7239" s="46">
        <v>66.400000000000006</v>
      </c>
      <c r="O7239" s="46">
        <v>115</v>
      </c>
      <c r="P7239" s="46">
        <f t="shared" si="828"/>
        <v>2</v>
      </c>
      <c r="R7239" s="67" t="s">
        <v>2863</v>
      </c>
      <c r="S7239" s="67">
        <f>COUNTIF(Y$2:$Y$100,R7239)</f>
        <v>0</v>
      </c>
      <c r="V7239" s="67">
        <f t="shared" si="825"/>
        <v>0</v>
      </c>
      <c r="X7239"/>
      <c r="Y7239" s="67" t="str">
        <f t="shared" si="826"/>
        <v xml:space="preserve"> </v>
      </c>
      <c r="AB7239" t="s">
        <v>90</v>
      </c>
      <c r="AC7239" s="46">
        <v>4414</v>
      </c>
      <c r="AD7239" s="46">
        <v>71</v>
      </c>
      <c r="AE7239" s="46">
        <v>66.400000000000006</v>
      </c>
      <c r="AF7239" s="46">
        <v>115</v>
      </c>
      <c r="AH7239" s="70" t="str">
        <f t="shared" si="829"/>
        <v/>
      </c>
      <c r="AI7239" s="70" t="str">
        <f t="shared" si="830"/>
        <v/>
      </c>
      <c r="AJ7239" s="70" t="str">
        <f t="shared" si="831"/>
        <v>X</v>
      </c>
      <c r="AK7239" s="70" t="str" cm="1">
        <f t="array" ref="AK7239">_xlfn.IFS(AH7239&lt;&gt;"","1",AI7239&lt;&gt;"","2",AJ7239&lt;&gt;"","3")</f>
        <v>3</v>
      </c>
    </row>
    <row r="7240" spans="1:37" x14ac:dyDescent="0.25">
      <c r="A7240" t="s">
        <v>812</v>
      </c>
      <c r="B7240" t="s">
        <v>455</v>
      </c>
      <c r="C7240" s="67" t="str">
        <f t="shared" si="827"/>
        <v>Amanda Christianson</v>
      </c>
      <c r="D7240" s="71" t="str" cm="1">
        <f t="array" ref="D7240">_xlfn.IFS(AK7240="1",CONCATENATE(C7240,"Regional"),AK7240="2",CONCATENATE(C7240,"Sectional"),AK7240="3",CONCATENATE(C7240,COUNTIF($C$1:C7240,C7240)))</f>
        <v>Amanda Christianson7</v>
      </c>
      <c r="E7240" s="66">
        <v>45190.458333333336</v>
      </c>
      <c r="F7240" t="s">
        <v>2456</v>
      </c>
      <c r="G7240" s="46">
        <v>20</v>
      </c>
      <c r="H7240" s="46">
        <v>99</v>
      </c>
      <c r="I7240" s="46">
        <v>5</v>
      </c>
      <c r="J7240" t="s">
        <v>156</v>
      </c>
      <c r="K7240" t="s">
        <v>90</v>
      </c>
      <c r="L7240" s="46">
        <v>4414</v>
      </c>
      <c r="M7240" s="46">
        <v>71</v>
      </c>
      <c r="N7240" s="46">
        <v>66.400000000000006</v>
      </c>
      <c r="O7240" s="46">
        <v>115</v>
      </c>
      <c r="P7240" s="46">
        <f t="shared" si="828"/>
        <v>2</v>
      </c>
      <c r="R7240" s="67" t="s">
        <v>1378</v>
      </c>
      <c r="S7240" s="67">
        <f>COUNTIF(Y$2:$Y$100,R7240)</f>
        <v>0</v>
      </c>
      <c r="V7240" s="67">
        <f t="shared" si="825"/>
        <v>0</v>
      </c>
      <c r="X7240"/>
      <c r="Y7240" s="67" t="str">
        <f t="shared" si="826"/>
        <v xml:space="preserve"> </v>
      </c>
      <c r="AB7240" t="s">
        <v>90</v>
      </c>
      <c r="AC7240" s="46">
        <v>4414</v>
      </c>
      <c r="AD7240" s="46">
        <v>71</v>
      </c>
      <c r="AE7240" s="46">
        <v>66.400000000000006</v>
      </c>
      <c r="AF7240" s="46">
        <v>115</v>
      </c>
      <c r="AH7240" s="70" t="str">
        <f t="shared" si="829"/>
        <v/>
      </c>
      <c r="AI7240" s="70" t="str">
        <f t="shared" si="830"/>
        <v/>
      </c>
      <c r="AJ7240" s="70" t="str">
        <f t="shared" si="831"/>
        <v>X</v>
      </c>
      <c r="AK7240" s="70" t="str" cm="1">
        <f t="array" ref="AK7240">_xlfn.IFS(AH7240&lt;&gt;"","1",AI7240&lt;&gt;"","2",AJ7240&lt;&gt;"","3")</f>
        <v>3</v>
      </c>
    </row>
    <row r="7241" spans="1:37" x14ac:dyDescent="0.25">
      <c r="A7241" t="s">
        <v>1630</v>
      </c>
      <c r="B7241" t="s">
        <v>414</v>
      </c>
      <c r="C7241" s="67" t="str">
        <f t="shared" si="827"/>
        <v>Megan Windsor</v>
      </c>
      <c r="D7241" s="71" t="str" cm="1">
        <f t="array" ref="D7241">_xlfn.IFS(AK7241="1",CONCATENATE(C7241,"Regional"),AK7241="2",CONCATENATE(C7241,"Sectional"),AK7241="3",CONCATENATE(C7241,COUNTIF($C$1:C7241,C7241)))</f>
        <v>Megan Windsor8</v>
      </c>
      <c r="E7241" s="66">
        <v>45190.458333333336</v>
      </c>
      <c r="F7241" t="s">
        <v>2456</v>
      </c>
      <c r="G7241" s="46">
        <v>20</v>
      </c>
      <c r="H7241" s="46">
        <v>99</v>
      </c>
      <c r="I7241" s="46">
        <v>5</v>
      </c>
      <c r="J7241" t="s">
        <v>156</v>
      </c>
      <c r="K7241" t="s">
        <v>90</v>
      </c>
      <c r="L7241" s="46">
        <v>4414</v>
      </c>
      <c r="M7241" s="46">
        <v>71</v>
      </c>
      <c r="N7241" s="46">
        <v>66.400000000000006</v>
      </c>
      <c r="O7241" s="46">
        <v>115</v>
      </c>
      <c r="P7241" s="46">
        <f t="shared" si="828"/>
        <v>2</v>
      </c>
      <c r="R7241" s="67" t="s">
        <v>3569</v>
      </c>
      <c r="S7241" s="67">
        <f>COUNTIF(Y$2:$Y$100,R7241)</f>
        <v>0</v>
      </c>
      <c r="V7241" s="67">
        <f t="shared" si="825"/>
        <v>0</v>
      </c>
      <c r="X7241"/>
      <c r="Y7241" s="67" t="str">
        <f t="shared" si="826"/>
        <v xml:space="preserve"> </v>
      </c>
      <c r="AB7241" t="s">
        <v>90</v>
      </c>
      <c r="AC7241" s="46">
        <v>4414</v>
      </c>
      <c r="AD7241" s="46">
        <v>71</v>
      </c>
      <c r="AE7241" s="46">
        <v>66.400000000000006</v>
      </c>
      <c r="AF7241" s="46">
        <v>115</v>
      </c>
      <c r="AH7241" s="70" t="str">
        <f t="shared" si="829"/>
        <v/>
      </c>
      <c r="AI7241" s="70" t="str">
        <f t="shared" si="830"/>
        <v/>
      </c>
      <c r="AJ7241" s="70" t="str">
        <f t="shared" si="831"/>
        <v>X</v>
      </c>
      <c r="AK7241" s="70" t="str" cm="1">
        <f t="array" ref="AK7241">_xlfn.IFS(AH7241&lt;&gt;"","1",AI7241&lt;&gt;"","2",AJ7241&lt;&gt;"","3")</f>
        <v>3</v>
      </c>
    </row>
    <row r="7242" spans="1:37" x14ac:dyDescent="0.25">
      <c r="A7242" t="s">
        <v>560</v>
      </c>
      <c r="B7242" t="s">
        <v>421</v>
      </c>
      <c r="C7242" s="67" t="str">
        <f t="shared" si="827"/>
        <v>Elizabeth Colburn</v>
      </c>
      <c r="D7242" s="71" t="str" cm="1">
        <f t="array" ref="D7242">_xlfn.IFS(AK7242="1",CONCATENATE(C7242,"Regional"),AK7242="2",CONCATENATE(C7242,"Sectional"),AK7242="3",CONCATENATE(C7242,COUNTIF($C$1:C7242,C7242)))</f>
        <v>Elizabeth Colburn8</v>
      </c>
      <c r="E7242" s="66">
        <v>45190.458333333336</v>
      </c>
      <c r="F7242" t="s">
        <v>2456</v>
      </c>
      <c r="G7242" s="46">
        <v>20</v>
      </c>
      <c r="H7242" s="46">
        <v>105</v>
      </c>
      <c r="I7242" s="46">
        <v>7</v>
      </c>
      <c r="J7242" t="s">
        <v>156</v>
      </c>
      <c r="K7242" t="s">
        <v>90</v>
      </c>
      <c r="L7242" s="46">
        <v>4414</v>
      </c>
      <c r="M7242" s="46">
        <v>71</v>
      </c>
      <c r="N7242" s="46">
        <v>66.400000000000006</v>
      </c>
      <c r="O7242" s="46">
        <v>115</v>
      </c>
      <c r="P7242" s="46">
        <f t="shared" si="828"/>
        <v>2</v>
      </c>
      <c r="R7242" s="67" t="s">
        <v>1221</v>
      </c>
      <c r="S7242" s="67">
        <f>COUNTIF(Y$2:$Y$100,R7242)</f>
        <v>0</v>
      </c>
      <c r="V7242" s="67">
        <f t="shared" si="825"/>
        <v>0</v>
      </c>
      <c r="X7242"/>
      <c r="Y7242" s="67" t="str">
        <f t="shared" si="826"/>
        <v xml:space="preserve"> </v>
      </c>
      <c r="AB7242" t="s">
        <v>90</v>
      </c>
      <c r="AC7242" s="46">
        <v>4414</v>
      </c>
      <c r="AD7242" s="46">
        <v>71</v>
      </c>
      <c r="AE7242" s="46">
        <v>66.400000000000006</v>
      </c>
      <c r="AF7242" s="46">
        <v>115</v>
      </c>
      <c r="AH7242" s="70" t="str">
        <f t="shared" si="829"/>
        <v/>
      </c>
      <c r="AI7242" s="70" t="str">
        <f t="shared" si="830"/>
        <v/>
      </c>
      <c r="AJ7242" s="70" t="str">
        <f t="shared" si="831"/>
        <v>X</v>
      </c>
      <c r="AK7242" s="70" t="str" cm="1">
        <f t="array" ref="AK7242">_xlfn.IFS(AH7242&lt;&gt;"","1",AI7242&lt;&gt;"","2",AJ7242&lt;&gt;"","3")</f>
        <v>3</v>
      </c>
    </row>
    <row r="7243" spans="1:37" x14ac:dyDescent="0.25">
      <c r="A7243" t="s">
        <v>562</v>
      </c>
      <c r="B7243" t="s">
        <v>481</v>
      </c>
      <c r="C7243" s="67" t="str">
        <f t="shared" si="827"/>
        <v>Brooklyn Bothe</v>
      </c>
      <c r="D7243" s="71" t="str" cm="1">
        <f t="array" ref="D7243">_xlfn.IFS(AK7243="1",CONCATENATE(C7243,"Regional"),AK7243="2",CONCATENATE(C7243,"Sectional"),AK7243="3",CONCATENATE(C7243,COUNTIF($C$1:C7243,C7243)))</f>
        <v>Brooklyn Bothe9</v>
      </c>
      <c r="E7243" s="66">
        <v>45190.458333333336</v>
      </c>
      <c r="F7243" t="s">
        <v>2456</v>
      </c>
      <c r="G7243" s="46">
        <v>20</v>
      </c>
      <c r="H7243" s="46">
        <v>107</v>
      </c>
      <c r="I7243" s="46">
        <v>8</v>
      </c>
      <c r="J7243" t="s">
        <v>156</v>
      </c>
      <c r="K7243" t="s">
        <v>90</v>
      </c>
      <c r="L7243" s="46">
        <v>4414</v>
      </c>
      <c r="M7243" s="46">
        <v>71</v>
      </c>
      <c r="N7243" s="46">
        <v>66.400000000000006</v>
      </c>
      <c r="O7243" s="46">
        <v>115</v>
      </c>
      <c r="P7243" s="46">
        <f t="shared" si="828"/>
        <v>2</v>
      </c>
      <c r="R7243" s="67" t="s">
        <v>1222</v>
      </c>
      <c r="S7243" s="67">
        <f>COUNTIF(Y$2:$Y$100,R7243)</f>
        <v>0</v>
      </c>
      <c r="V7243" s="67">
        <f t="shared" si="825"/>
        <v>0</v>
      </c>
      <c r="X7243"/>
      <c r="Y7243" s="67" t="str">
        <f t="shared" si="826"/>
        <v xml:space="preserve"> </v>
      </c>
      <c r="AB7243" t="s">
        <v>90</v>
      </c>
      <c r="AC7243" s="46">
        <v>4414</v>
      </c>
      <c r="AD7243" s="46">
        <v>71</v>
      </c>
      <c r="AE7243" s="46">
        <v>66.400000000000006</v>
      </c>
      <c r="AF7243" s="46">
        <v>115</v>
      </c>
      <c r="AH7243" s="70" t="str">
        <f t="shared" si="829"/>
        <v/>
      </c>
      <c r="AI7243" s="70" t="str">
        <f t="shared" si="830"/>
        <v/>
      </c>
      <c r="AJ7243" s="70" t="str">
        <f t="shared" si="831"/>
        <v>X</v>
      </c>
      <c r="AK7243" s="70" t="str" cm="1">
        <f t="array" ref="AK7243">_xlfn.IFS(AH7243&lt;&gt;"","1",AI7243&lt;&gt;"","2",AJ7243&lt;&gt;"","3")</f>
        <v>3</v>
      </c>
    </row>
    <row r="7244" spans="1:37" x14ac:dyDescent="0.25">
      <c r="A7244" t="s">
        <v>374</v>
      </c>
      <c r="B7244" t="s">
        <v>648</v>
      </c>
      <c r="C7244" s="67" t="str">
        <f t="shared" si="827"/>
        <v>Claire Wagner</v>
      </c>
      <c r="D7244" s="71" t="str" cm="1">
        <f t="array" ref="D7244">_xlfn.IFS(AK7244="1",CONCATENATE(C7244,"Regional"),AK7244="2",CONCATENATE(C7244,"Sectional"),AK7244="3",CONCATENATE(C7244,COUNTIF($C$1:C7244,C7244)))</f>
        <v>Claire Wagner10</v>
      </c>
      <c r="E7244" s="66">
        <v>45190.458333333336</v>
      </c>
      <c r="F7244" t="s">
        <v>2456</v>
      </c>
      <c r="G7244" s="46">
        <v>20</v>
      </c>
      <c r="H7244" s="46">
        <v>108</v>
      </c>
      <c r="I7244" s="46">
        <v>9</v>
      </c>
      <c r="J7244" t="s">
        <v>156</v>
      </c>
      <c r="K7244" t="s">
        <v>90</v>
      </c>
      <c r="L7244" s="46">
        <v>4414</v>
      </c>
      <c r="M7244" s="46">
        <v>71</v>
      </c>
      <c r="N7244" s="46">
        <v>66.400000000000006</v>
      </c>
      <c r="O7244" s="46">
        <v>115</v>
      </c>
      <c r="P7244" s="46">
        <f t="shared" si="828"/>
        <v>2</v>
      </c>
      <c r="R7244" s="67" t="s">
        <v>2865</v>
      </c>
      <c r="S7244" s="67">
        <f>COUNTIF(Y$2:$Y$100,R7244)</f>
        <v>0</v>
      </c>
      <c r="V7244" s="67">
        <f t="shared" si="825"/>
        <v>0</v>
      </c>
      <c r="X7244"/>
      <c r="Y7244" s="67" t="str">
        <f t="shared" si="826"/>
        <v xml:space="preserve"> </v>
      </c>
      <c r="AB7244" t="s">
        <v>90</v>
      </c>
      <c r="AC7244" s="46">
        <v>4414</v>
      </c>
      <c r="AD7244" s="46">
        <v>71</v>
      </c>
      <c r="AE7244" s="46">
        <v>66.400000000000006</v>
      </c>
      <c r="AF7244" s="46">
        <v>115</v>
      </c>
      <c r="AH7244" s="70" t="str">
        <f t="shared" si="829"/>
        <v/>
      </c>
      <c r="AI7244" s="70" t="str">
        <f t="shared" si="830"/>
        <v/>
      </c>
      <c r="AJ7244" s="70" t="str">
        <f t="shared" si="831"/>
        <v>X</v>
      </c>
      <c r="AK7244" s="70" t="str" cm="1">
        <f t="array" ref="AK7244">_xlfn.IFS(AH7244&lt;&gt;"","1",AI7244&lt;&gt;"","2",AJ7244&lt;&gt;"","3")</f>
        <v>3</v>
      </c>
    </row>
    <row r="7245" spans="1:37" x14ac:dyDescent="0.25">
      <c r="A7245" t="s">
        <v>388</v>
      </c>
      <c r="B7245" t="s">
        <v>533</v>
      </c>
      <c r="C7245" s="67" t="str">
        <f t="shared" si="827"/>
        <v>Kaylee Wood</v>
      </c>
      <c r="D7245" s="71" t="str" cm="1">
        <f t="array" ref="D7245">_xlfn.IFS(AK7245="1",CONCATENATE(C7245,"Regional"),AK7245="2",CONCATENATE(C7245,"Sectional"),AK7245="3",CONCATENATE(C7245,COUNTIF($C$1:C7245,C7245)))</f>
        <v>Kaylee Wood11</v>
      </c>
      <c r="E7245" s="66">
        <v>45190.458333333336</v>
      </c>
      <c r="F7245" t="s">
        <v>2456</v>
      </c>
      <c r="G7245" s="46">
        <v>20</v>
      </c>
      <c r="H7245" s="46">
        <v>110</v>
      </c>
      <c r="I7245" s="46">
        <v>10</v>
      </c>
      <c r="J7245" t="s">
        <v>156</v>
      </c>
      <c r="K7245" t="s">
        <v>90</v>
      </c>
      <c r="L7245" s="46">
        <v>4414</v>
      </c>
      <c r="M7245" s="46">
        <v>71</v>
      </c>
      <c r="N7245" s="46">
        <v>66.400000000000006</v>
      </c>
      <c r="O7245" s="46">
        <v>115</v>
      </c>
      <c r="P7245" s="46">
        <f t="shared" si="828"/>
        <v>2</v>
      </c>
      <c r="R7245" s="67" t="s">
        <v>2862</v>
      </c>
      <c r="S7245" s="67">
        <f>COUNTIF(Y$2:$Y$100,R7245)</f>
        <v>0</v>
      </c>
      <c r="V7245" s="67">
        <f t="shared" si="825"/>
        <v>0</v>
      </c>
      <c r="X7245"/>
      <c r="Y7245" s="67" t="str">
        <f t="shared" si="826"/>
        <v xml:space="preserve"> </v>
      </c>
      <c r="AB7245" t="s">
        <v>90</v>
      </c>
      <c r="AC7245" s="46">
        <v>4414</v>
      </c>
      <c r="AD7245" s="46">
        <v>71</v>
      </c>
      <c r="AE7245" s="46">
        <v>66.400000000000006</v>
      </c>
      <c r="AF7245" s="46">
        <v>115</v>
      </c>
      <c r="AH7245" s="70" t="str">
        <f t="shared" si="829"/>
        <v/>
      </c>
      <c r="AI7245" s="70" t="str">
        <f t="shared" si="830"/>
        <v/>
      </c>
      <c r="AJ7245" s="70" t="str">
        <f t="shared" si="831"/>
        <v>X</v>
      </c>
      <c r="AK7245" s="70" t="str" cm="1">
        <f t="array" ref="AK7245">_xlfn.IFS(AH7245&lt;&gt;"","1",AI7245&lt;&gt;"","2",AJ7245&lt;&gt;"","3")</f>
        <v>3</v>
      </c>
    </row>
    <row r="7246" spans="1:37" x14ac:dyDescent="0.25">
      <c r="A7246" t="s">
        <v>1853</v>
      </c>
      <c r="B7246" t="s">
        <v>1858</v>
      </c>
      <c r="C7246" s="67" t="str">
        <f t="shared" si="827"/>
        <v>Jorja Wolfe</v>
      </c>
      <c r="D7246" s="71" t="str" cm="1">
        <f t="array" ref="D7246">_xlfn.IFS(AK7246="1",CONCATENATE(C7246,"Regional"),AK7246="2",CONCATENATE(C7246,"Sectional"),AK7246="3",CONCATENATE(C7246,COUNTIF($C$1:C7246,C7246)))</f>
        <v>Jorja Wolfe6</v>
      </c>
      <c r="E7246" s="66">
        <v>45190.458333333336</v>
      </c>
      <c r="F7246" t="s">
        <v>2456</v>
      </c>
      <c r="G7246" s="46">
        <v>20</v>
      </c>
      <c r="H7246" s="46">
        <v>114</v>
      </c>
      <c r="I7246" s="46">
        <v>11</v>
      </c>
      <c r="J7246" t="s">
        <v>156</v>
      </c>
      <c r="K7246" t="s">
        <v>90</v>
      </c>
      <c r="L7246" s="46">
        <v>4414</v>
      </c>
      <c r="M7246" s="46">
        <v>71</v>
      </c>
      <c r="N7246" s="46">
        <v>66.400000000000006</v>
      </c>
      <c r="O7246" s="46">
        <v>115</v>
      </c>
      <c r="P7246" s="46">
        <f t="shared" si="828"/>
        <v>2</v>
      </c>
      <c r="R7246" s="67" t="s">
        <v>2868</v>
      </c>
      <c r="S7246" s="67">
        <f>COUNTIF(Y$2:$Y$100,R7246)</f>
        <v>0</v>
      </c>
      <c r="V7246" s="67">
        <f t="shared" si="825"/>
        <v>0</v>
      </c>
      <c r="X7246"/>
      <c r="Y7246" s="67" t="str">
        <f t="shared" si="826"/>
        <v xml:space="preserve"> </v>
      </c>
      <c r="AB7246" t="s">
        <v>90</v>
      </c>
      <c r="AC7246" s="46">
        <v>4414</v>
      </c>
      <c r="AD7246" s="46">
        <v>71</v>
      </c>
      <c r="AE7246" s="46">
        <v>66.400000000000006</v>
      </c>
      <c r="AF7246" s="46">
        <v>115</v>
      </c>
      <c r="AH7246" s="70" t="str">
        <f t="shared" si="829"/>
        <v/>
      </c>
      <c r="AI7246" s="70" t="str">
        <f t="shared" si="830"/>
        <v/>
      </c>
      <c r="AJ7246" s="70" t="str">
        <f t="shared" si="831"/>
        <v>X</v>
      </c>
      <c r="AK7246" s="70" t="str" cm="1">
        <f t="array" ref="AK7246">_xlfn.IFS(AH7246&lt;&gt;"","1",AI7246&lt;&gt;"","2",AJ7246&lt;&gt;"","3")</f>
        <v>3</v>
      </c>
    </row>
    <row r="7247" spans="1:37" x14ac:dyDescent="0.25">
      <c r="A7247" t="s">
        <v>327</v>
      </c>
      <c r="B7247" t="s">
        <v>1851</v>
      </c>
      <c r="C7247" s="67" t="str">
        <f t="shared" si="827"/>
        <v>Jazlynn Olson</v>
      </c>
      <c r="D7247" s="71" t="str" cm="1">
        <f t="array" ref="D7247">_xlfn.IFS(AK7247="1",CONCATENATE(C7247,"Regional"),AK7247="2",CONCATENATE(C7247,"Sectional"),AK7247="3",CONCATENATE(C7247,COUNTIF($C$1:C7247,C7247)))</f>
        <v>Jazlynn Olson8</v>
      </c>
      <c r="E7247" s="66">
        <v>45190.458333333336</v>
      </c>
      <c r="F7247" t="s">
        <v>2456</v>
      </c>
      <c r="G7247" s="46">
        <v>20</v>
      </c>
      <c r="H7247" s="46">
        <v>119</v>
      </c>
      <c r="I7247" s="46">
        <v>12</v>
      </c>
      <c r="J7247" t="s">
        <v>156</v>
      </c>
      <c r="K7247" t="s">
        <v>90</v>
      </c>
      <c r="L7247" s="46">
        <v>4414</v>
      </c>
      <c r="M7247" s="46">
        <v>71</v>
      </c>
      <c r="N7247" s="46">
        <v>66.400000000000006</v>
      </c>
      <c r="O7247" s="46">
        <v>115</v>
      </c>
      <c r="P7247" s="46">
        <f t="shared" si="828"/>
        <v>2</v>
      </c>
      <c r="R7247" s="67" t="s">
        <v>2861</v>
      </c>
      <c r="S7247" s="67">
        <f>COUNTIF(Y$2:$Y$100,R7247)</f>
        <v>0</v>
      </c>
      <c r="V7247" s="67">
        <f t="shared" si="825"/>
        <v>0</v>
      </c>
      <c r="X7247"/>
      <c r="Y7247" s="67" t="str">
        <f t="shared" si="826"/>
        <v xml:space="preserve"> </v>
      </c>
      <c r="AB7247" t="s">
        <v>90</v>
      </c>
      <c r="AC7247" s="46">
        <v>4414</v>
      </c>
      <c r="AD7247" s="46">
        <v>71</v>
      </c>
      <c r="AE7247" s="46">
        <v>66.400000000000006</v>
      </c>
      <c r="AF7247" s="46">
        <v>115</v>
      </c>
      <c r="AH7247" s="70" t="str">
        <f t="shared" si="829"/>
        <v/>
      </c>
      <c r="AI7247" s="70" t="str">
        <f t="shared" si="830"/>
        <v/>
      </c>
      <c r="AJ7247" s="70" t="str">
        <f t="shared" si="831"/>
        <v>X</v>
      </c>
      <c r="AK7247" s="70" t="str" cm="1">
        <f t="array" ref="AK7247">_xlfn.IFS(AH7247&lt;&gt;"","1",AI7247&lt;&gt;"","2",AJ7247&lt;&gt;"","3")</f>
        <v>3</v>
      </c>
    </row>
    <row r="7248" spans="1:37" x14ac:dyDescent="0.25">
      <c r="A7248" t="s">
        <v>573</v>
      </c>
      <c r="B7248" t="s">
        <v>2035</v>
      </c>
      <c r="C7248" s="67" t="str">
        <f t="shared" si="827"/>
        <v>Ashah Roth</v>
      </c>
      <c r="D7248" s="71" t="str" cm="1">
        <f t="array" ref="D7248">_xlfn.IFS(AK7248="1",CONCATENATE(C7248,"Regional"),AK7248="2",CONCATENATE(C7248,"Sectional"),AK7248="3",CONCATENATE(C7248,COUNTIF($C$1:C7248,C7248)))</f>
        <v>Ashah Roth6</v>
      </c>
      <c r="E7248" s="66">
        <v>45190.458333333336</v>
      </c>
      <c r="F7248" t="s">
        <v>2456</v>
      </c>
      <c r="G7248" s="46">
        <v>20</v>
      </c>
      <c r="H7248" s="46">
        <v>120</v>
      </c>
      <c r="I7248" s="46">
        <v>13</v>
      </c>
      <c r="J7248" t="s">
        <v>156</v>
      </c>
      <c r="K7248" t="s">
        <v>90</v>
      </c>
      <c r="L7248" s="46">
        <v>4414</v>
      </c>
      <c r="M7248" s="46">
        <v>71</v>
      </c>
      <c r="N7248" s="46">
        <v>66.400000000000006</v>
      </c>
      <c r="O7248" s="46">
        <v>115</v>
      </c>
      <c r="P7248" s="46">
        <f t="shared" si="828"/>
        <v>2</v>
      </c>
      <c r="R7248" s="67" t="s">
        <v>3053</v>
      </c>
      <c r="S7248" s="67">
        <f>COUNTIF(Y$2:$Y$100,R7248)</f>
        <v>0</v>
      </c>
      <c r="V7248" s="67">
        <f t="shared" ref="V7248:V7311" si="832">COUNTIF(R7248:R9875,Y7248)</f>
        <v>0</v>
      </c>
      <c r="X7248"/>
      <c r="Y7248" s="67" t="str">
        <f t="shared" si="826"/>
        <v xml:space="preserve"> </v>
      </c>
      <c r="AB7248" t="s">
        <v>90</v>
      </c>
      <c r="AC7248" s="46">
        <v>4414</v>
      </c>
      <c r="AD7248" s="46">
        <v>71</v>
      </c>
      <c r="AE7248" s="46">
        <v>66.400000000000006</v>
      </c>
      <c r="AF7248" s="46">
        <v>115</v>
      </c>
      <c r="AH7248" s="70" t="str">
        <f t="shared" si="829"/>
        <v/>
      </c>
      <c r="AI7248" s="70" t="str">
        <f t="shared" si="830"/>
        <v/>
      </c>
      <c r="AJ7248" s="70" t="str">
        <f t="shared" si="831"/>
        <v>X</v>
      </c>
      <c r="AK7248" s="70" t="str" cm="1">
        <f t="array" ref="AK7248">_xlfn.IFS(AH7248&lt;&gt;"","1",AI7248&lt;&gt;"","2",AJ7248&lt;&gt;"","3")</f>
        <v>3</v>
      </c>
    </row>
    <row r="7249" spans="1:37" x14ac:dyDescent="0.25">
      <c r="A7249" t="s">
        <v>1855</v>
      </c>
      <c r="B7249" t="s">
        <v>600</v>
      </c>
      <c r="C7249" s="67" t="str">
        <f t="shared" si="827"/>
        <v>Lillian Harvieux</v>
      </c>
      <c r="D7249" s="71" t="str" cm="1">
        <f t="array" ref="D7249">_xlfn.IFS(AK7249="1",CONCATENATE(C7249,"Regional"),AK7249="2",CONCATENATE(C7249,"Sectional"),AK7249="3",CONCATENATE(C7249,COUNTIF($C$1:C7249,C7249)))</f>
        <v>Lillian Harvieux6</v>
      </c>
      <c r="E7249" s="66">
        <v>45190.458333333336</v>
      </c>
      <c r="F7249" t="s">
        <v>2456</v>
      </c>
      <c r="G7249" s="46">
        <v>20</v>
      </c>
      <c r="H7249" s="46">
        <v>120</v>
      </c>
      <c r="I7249" s="46">
        <v>13</v>
      </c>
      <c r="J7249" t="s">
        <v>156</v>
      </c>
      <c r="K7249" t="s">
        <v>90</v>
      </c>
      <c r="L7249" s="46">
        <v>4414</v>
      </c>
      <c r="M7249" s="46">
        <v>71</v>
      </c>
      <c r="N7249" s="46">
        <v>66.400000000000006</v>
      </c>
      <c r="O7249" s="46">
        <v>115</v>
      </c>
      <c r="P7249" s="46">
        <f t="shared" si="828"/>
        <v>2</v>
      </c>
      <c r="R7249" s="67" t="s">
        <v>2866</v>
      </c>
      <c r="S7249" s="67">
        <f>COUNTIF(Y$2:$Y$100,R7249)</f>
        <v>0</v>
      </c>
      <c r="V7249" s="67">
        <f t="shared" si="832"/>
        <v>0</v>
      </c>
      <c r="X7249"/>
      <c r="Y7249" s="67" t="str">
        <f t="shared" si="826"/>
        <v xml:space="preserve"> </v>
      </c>
      <c r="AB7249" t="s">
        <v>90</v>
      </c>
      <c r="AC7249" s="46">
        <v>4414</v>
      </c>
      <c r="AD7249" s="46">
        <v>71</v>
      </c>
      <c r="AE7249" s="46">
        <v>66.400000000000006</v>
      </c>
      <c r="AF7249" s="46">
        <v>115</v>
      </c>
      <c r="AH7249" s="70" t="str">
        <f t="shared" si="829"/>
        <v/>
      </c>
      <c r="AI7249" s="70" t="str">
        <f t="shared" si="830"/>
        <v/>
      </c>
      <c r="AJ7249" s="70" t="str">
        <f t="shared" si="831"/>
        <v>X</v>
      </c>
      <c r="AK7249" s="70" t="str" cm="1">
        <f t="array" ref="AK7249">_xlfn.IFS(AH7249&lt;&gt;"","1",AI7249&lt;&gt;"","2",AJ7249&lt;&gt;"","3")</f>
        <v>3</v>
      </c>
    </row>
    <row r="7250" spans="1:37" x14ac:dyDescent="0.25">
      <c r="A7250" t="s">
        <v>817</v>
      </c>
      <c r="B7250" t="s">
        <v>492</v>
      </c>
      <c r="C7250" s="67" t="str">
        <f t="shared" si="827"/>
        <v>Anna Motszko</v>
      </c>
      <c r="D7250" s="71" t="str" cm="1">
        <f t="array" ref="D7250">_xlfn.IFS(AK7250="1",CONCATENATE(C7250,"Regional"),AK7250="2",CONCATENATE(C7250,"Sectional"),AK7250="3",CONCATENATE(C7250,COUNTIF($C$1:C7250,C7250)))</f>
        <v>Anna Motszko10</v>
      </c>
      <c r="E7250" s="66">
        <v>45190.458333333336</v>
      </c>
      <c r="F7250" t="s">
        <v>2456</v>
      </c>
      <c r="G7250" s="46">
        <v>20</v>
      </c>
      <c r="H7250" s="46">
        <v>122</v>
      </c>
      <c r="I7250" s="46">
        <v>15</v>
      </c>
      <c r="J7250" t="s">
        <v>156</v>
      </c>
      <c r="K7250" t="s">
        <v>90</v>
      </c>
      <c r="L7250" s="46">
        <v>4414</v>
      </c>
      <c r="M7250" s="46">
        <v>71</v>
      </c>
      <c r="N7250" s="46">
        <v>66.400000000000006</v>
      </c>
      <c r="O7250" s="46">
        <v>115</v>
      </c>
      <c r="P7250" s="46">
        <f t="shared" si="828"/>
        <v>2</v>
      </c>
      <c r="R7250" s="67" t="s">
        <v>1379</v>
      </c>
      <c r="S7250" s="67">
        <f>COUNTIF(Y$2:$Y$100,R7250)</f>
        <v>0</v>
      </c>
      <c r="V7250" s="67">
        <f t="shared" si="832"/>
        <v>0</v>
      </c>
      <c r="X7250"/>
      <c r="Y7250" s="67" t="str">
        <f t="shared" si="826"/>
        <v xml:space="preserve"> </v>
      </c>
      <c r="AB7250" t="s">
        <v>90</v>
      </c>
      <c r="AC7250" s="46">
        <v>4414</v>
      </c>
      <c r="AD7250" s="46">
        <v>71</v>
      </c>
      <c r="AE7250" s="46">
        <v>66.400000000000006</v>
      </c>
      <c r="AF7250" s="46">
        <v>115</v>
      </c>
      <c r="AH7250" s="70" t="str">
        <f t="shared" si="829"/>
        <v/>
      </c>
      <c r="AI7250" s="70" t="str">
        <f t="shared" si="830"/>
        <v/>
      </c>
      <c r="AJ7250" s="70" t="str">
        <f t="shared" si="831"/>
        <v>X</v>
      </c>
      <c r="AK7250" s="70" t="str" cm="1">
        <f t="array" ref="AK7250">_xlfn.IFS(AH7250&lt;&gt;"","1",AI7250&lt;&gt;"","2",AJ7250&lt;&gt;"","3")</f>
        <v>3</v>
      </c>
    </row>
    <row r="7251" spans="1:37" x14ac:dyDescent="0.25">
      <c r="A7251" t="s">
        <v>563</v>
      </c>
      <c r="B7251" t="s">
        <v>507</v>
      </c>
      <c r="C7251" s="67" t="str">
        <f t="shared" si="827"/>
        <v>Chloe Applin</v>
      </c>
      <c r="D7251" s="71" t="str" cm="1">
        <f t="array" ref="D7251">_xlfn.IFS(AK7251="1",CONCATENATE(C7251,"Regional"),AK7251="2",CONCATENATE(C7251,"Sectional"),AK7251="3",CONCATENATE(C7251,COUNTIF($C$1:C7251,C7251)))</f>
        <v>Chloe Applin10</v>
      </c>
      <c r="E7251" s="66">
        <v>45190.458333333336</v>
      </c>
      <c r="F7251" t="s">
        <v>2456</v>
      </c>
      <c r="G7251" s="46">
        <v>20</v>
      </c>
      <c r="H7251" s="46">
        <v>127</v>
      </c>
      <c r="I7251" s="46">
        <v>16</v>
      </c>
      <c r="J7251" t="s">
        <v>156</v>
      </c>
      <c r="K7251" t="s">
        <v>90</v>
      </c>
      <c r="L7251" s="46">
        <v>4414</v>
      </c>
      <c r="M7251" s="46">
        <v>71</v>
      </c>
      <c r="N7251" s="46">
        <v>66.400000000000006</v>
      </c>
      <c r="O7251" s="46">
        <v>115</v>
      </c>
      <c r="P7251" s="46">
        <f t="shared" si="828"/>
        <v>2</v>
      </c>
      <c r="R7251" s="67" t="s">
        <v>1223</v>
      </c>
      <c r="S7251" s="67">
        <f>COUNTIF(Y$2:$Y$100,R7251)</f>
        <v>0</v>
      </c>
      <c r="V7251" s="67">
        <f t="shared" si="832"/>
        <v>0</v>
      </c>
      <c r="X7251"/>
      <c r="Y7251" s="67" t="str">
        <f t="shared" si="826"/>
        <v xml:space="preserve"> </v>
      </c>
      <c r="AB7251" t="s">
        <v>90</v>
      </c>
      <c r="AC7251" s="46">
        <v>4414</v>
      </c>
      <c r="AD7251" s="46">
        <v>71</v>
      </c>
      <c r="AE7251" s="46">
        <v>66.400000000000006</v>
      </c>
      <c r="AF7251" s="46">
        <v>115</v>
      </c>
      <c r="AH7251" s="70" t="str">
        <f t="shared" si="829"/>
        <v/>
      </c>
      <c r="AI7251" s="70" t="str">
        <f t="shared" si="830"/>
        <v/>
      </c>
      <c r="AJ7251" s="70" t="str">
        <f t="shared" si="831"/>
        <v>X</v>
      </c>
      <c r="AK7251" s="70" t="str" cm="1">
        <f t="array" ref="AK7251">_xlfn.IFS(AH7251&lt;&gt;"","1",AI7251&lt;&gt;"","2",AJ7251&lt;&gt;"","3")</f>
        <v>3</v>
      </c>
    </row>
    <row r="7252" spans="1:37" x14ac:dyDescent="0.25">
      <c r="A7252" t="s">
        <v>1856</v>
      </c>
      <c r="B7252" t="s">
        <v>1857</v>
      </c>
      <c r="C7252" s="67" t="str">
        <f t="shared" si="827"/>
        <v>Andrea Cogswell</v>
      </c>
      <c r="D7252" s="71" t="str" cm="1">
        <f t="array" ref="D7252">_xlfn.IFS(AK7252="1",CONCATENATE(C7252,"Regional"),AK7252="2",CONCATENATE(C7252,"Sectional"),AK7252="3",CONCATENATE(C7252,COUNTIF($C$1:C7252,C7252)))</f>
        <v>Andrea Cogswell9</v>
      </c>
      <c r="E7252" s="66">
        <v>45190.458333333336</v>
      </c>
      <c r="F7252" t="s">
        <v>2456</v>
      </c>
      <c r="G7252" s="46">
        <v>20</v>
      </c>
      <c r="H7252" s="46">
        <v>129</v>
      </c>
      <c r="I7252" s="46">
        <v>17</v>
      </c>
      <c r="J7252" t="s">
        <v>156</v>
      </c>
      <c r="K7252" t="s">
        <v>90</v>
      </c>
      <c r="L7252" s="46">
        <v>4414</v>
      </c>
      <c r="M7252" s="46">
        <v>71</v>
      </c>
      <c r="N7252" s="46">
        <v>66.400000000000006</v>
      </c>
      <c r="O7252" s="46">
        <v>115</v>
      </c>
      <c r="P7252" s="46">
        <f t="shared" si="828"/>
        <v>2</v>
      </c>
      <c r="R7252" s="67" t="s">
        <v>2867</v>
      </c>
      <c r="S7252" s="67">
        <f>COUNTIF(Y$2:$Y$100,R7252)</f>
        <v>0</v>
      </c>
      <c r="V7252" s="67">
        <f t="shared" si="832"/>
        <v>0</v>
      </c>
      <c r="X7252"/>
      <c r="Y7252" s="67" t="str">
        <f t="shared" si="826"/>
        <v xml:space="preserve"> </v>
      </c>
      <c r="AB7252" t="s">
        <v>90</v>
      </c>
      <c r="AC7252" s="46">
        <v>4414</v>
      </c>
      <c r="AD7252" s="46">
        <v>71</v>
      </c>
      <c r="AE7252" s="46">
        <v>66.400000000000006</v>
      </c>
      <c r="AF7252" s="46">
        <v>115</v>
      </c>
      <c r="AH7252" s="70" t="str">
        <f t="shared" si="829"/>
        <v/>
      </c>
      <c r="AI7252" s="70" t="str">
        <f t="shared" si="830"/>
        <v/>
      </c>
      <c r="AJ7252" s="70" t="str">
        <f t="shared" si="831"/>
        <v>X</v>
      </c>
      <c r="AK7252" s="70" t="str" cm="1">
        <f t="array" ref="AK7252">_xlfn.IFS(AH7252&lt;&gt;"","1",AI7252&lt;&gt;"","2",AJ7252&lt;&gt;"","3")</f>
        <v>3</v>
      </c>
    </row>
    <row r="7253" spans="1:37" x14ac:dyDescent="0.25">
      <c r="A7253" t="s">
        <v>1853</v>
      </c>
      <c r="B7253" t="s">
        <v>1854</v>
      </c>
      <c r="C7253" s="67" t="str">
        <f t="shared" si="827"/>
        <v>Joette Wolfe</v>
      </c>
      <c r="D7253" s="71" t="str" cm="1">
        <f t="array" ref="D7253">_xlfn.IFS(AK7253="1",CONCATENATE(C7253,"Regional"),AK7253="2",CONCATENATE(C7253,"Sectional"),AK7253="3",CONCATENATE(C7253,COUNTIF($C$1:C7253,C7253)))</f>
        <v>Joette Wolfe3</v>
      </c>
      <c r="E7253" s="66">
        <v>45190.458333333336</v>
      </c>
      <c r="F7253" t="s">
        <v>2456</v>
      </c>
      <c r="G7253" s="46">
        <v>20</v>
      </c>
      <c r="H7253" s="46">
        <v>129</v>
      </c>
      <c r="I7253" s="46">
        <v>17</v>
      </c>
      <c r="J7253" t="s">
        <v>156</v>
      </c>
      <c r="K7253" t="s">
        <v>90</v>
      </c>
      <c r="L7253" s="46">
        <v>4414</v>
      </c>
      <c r="M7253" s="46">
        <v>71</v>
      </c>
      <c r="N7253" s="46">
        <v>66.400000000000006</v>
      </c>
      <c r="O7253" s="46">
        <v>115</v>
      </c>
      <c r="P7253" s="46">
        <f t="shared" si="828"/>
        <v>2</v>
      </c>
      <c r="R7253" s="67" t="s">
        <v>2864</v>
      </c>
      <c r="S7253" s="67">
        <f>COUNTIF(Y$2:$Y$100,R7253)</f>
        <v>0</v>
      </c>
      <c r="V7253" s="67">
        <f t="shared" si="832"/>
        <v>0</v>
      </c>
      <c r="X7253"/>
      <c r="Y7253" s="67" t="str">
        <f t="shared" si="826"/>
        <v xml:space="preserve"> </v>
      </c>
      <c r="AB7253" t="s">
        <v>90</v>
      </c>
      <c r="AC7253" s="46">
        <v>4414</v>
      </c>
      <c r="AD7253" s="46">
        <v>71</v>
      </c>
      <c r="AE7253" s="46">
        <v>66.400000000000006</v>
      </c>
      <c r="AF7253" s="46">
        <v>115</v>
      </c>
      <c r="AH7253" s="70" t="str">
        <f t="shared" si="829"/>
        <v/>
      </c>
      <c r="AI7253" s="70" t="str">
        <f t="shared" si="830"/>
        <v/>
      </c>
      <c r="AJ7253" s="70" t="str">
        <f t="shared" si="831"/>
        <v>X</v>
      </c>
      <c r="AK7253" s="70" t="str" cm="1">
        <f t="array" ref="AK7253">_xlfn.IFS(AH7253&lt;&gt;"","1",AI7253&lt;&gt;"","2",AJ7253&lt;&gt;"","3")</f>
        <v>3</v>
      </c>
    </row>
    <row r="7254" spans="1:37" x14ac:dyDescent="0.25">
      <c r="A7254" t="s">
        <v>1859</v>
      </c>
      <c r="B7254" t="s">
        <v>1821</v>
      </c>
      <c r="C7254" s="67" t="str">
        <f t="shared" si="827"/>
        <v>Avarie Cyert</v>
      </c>
      <c r="D7254" s="71" t="str" cm="1">
        <f t="array" ref="D7254">_xlfn.IFS(AK7254="1",CONCATENATE(C7254,"Regional"),AK7254="2",CONCATENATE(C7254,"Sectional"),AK7254="3",CONCATENATE(C7254,COUNTIF($C$1:C7254,C7254)))</f>
        <v>Avarie Cyert2</v>
      </c>
      <c r="E7254" s="66">
        <v>45190.458333333336</v>
      </c>
      <c r="F7254" t="s">
        <v>2456</v>
      </c>
      <c r="G7254" s="46">
        <v>20</v>
      </c>
      <c r="H7254" s="46">
        <v>131</v>
      </c>
      <c r="I7254" s="46">
        <v>19</v>
      </c>
      <c r="J7254" t="s">
        <v>156</v>
      </c>
      <c r="K7254" t="s">
        <v>90</v>
      </c>
      <c r="L7254" s="46">
        <v>4414</v>
      </c>
      <c r="M7254" s="46">
        <v>71</v>
      </c>
      <c r="N7254" s="46">
        <v>66.400000000000006</v>
      </c>
      <c r="O7254" s="46">
        <v>115</v>
      </c>
      <c r="P7254" s="46">
        <f t="shared" si="828"/>
        <v>2</v>
      </c>
      <c r="R7254" s="67" t="s">
        <v>2869</v>
      </c>
      <c r="S7254" s="67">
        <f>COUNTIF(Y$2:$Y$100,R7254)</f>
        <v>0</v>
      </c>
      <c r="V7254" s="67">
        <f t="shared" si="832"/>
        <v>0</v>
      </c>
      <c r="X7254"/>
      <c r="Y7254" s="67" t="str">
        <f t="shared" si="826"/>
        <v xml:space="preserve"> </v>
      </c>
      <c r="AB7254" t="s">
        <v>90</v>
      </c>
      <c r="AC7254" s="46">
        <v>4414</v>
      </c>
      <c r="AD7254" s="46">
        <v>71</v>
      </c>
      <c r="AE7254" s="46">
        <v>66.400000000000006</v>
      </c>
      <c r="AF7254" s="46">
        <v>115</v>
      </c>
      <c r="AH7254" s="70" t="str">
        <f t="shared" si="829"/>
        <v/>
      </c>
      <c r="AI7254" s="70" t="str">
        <f t="shared" si="830"/>
        <v/>
      </c>
      <c r="AJ7254" s="70" t="str">
        <f t="shared" si="831"/>
        <v>X</v>
      </c>
      <c r="AK7254" s="70" t="str" cm="1">
        <f t="array" ref="AK7254">_xlfn.IFS(AH7254&lt;&gt;"","1",AI7254&lt;&gt;"","2",AJ7254&lt;&gt;"","3")</f>
        <v>3</v>
      </c>
    </row>
    <row r="7255" spans="1:37" x14ac:dyDescent="0.25">
      <c r="A7255" t="s">
        <v>509</v>
      </c>
      <c r="B7255" t="s">
        <v>478</v>
      </c>
      <c r="C7255" s="67" t="str">
        <f t="shared" si="827"/>
        <v>Madeline Berg</v>
      </c>
      <c r="D7255" s="71" t="str" cm="1">
        <f t="array" ref="D7255">_xlfn.IFS(AK7255="1",CONCATENATE(C7255,"Regional"),AK7255="2",CONCATENATE(C7255,"Sectional"),AK7255="3",CONCATENATE(C7255,COUNTIF($C$1:C7255,C7255)))</f>
        <v>Madeline Berg7</v>
      </c>
      <c r="E7255" s="66">
        <v>45190.458333333336</v>
      </c>
      <c r="F7255" t="s">
        <v>2456</v>
      </c>
      <c r="G7255" s="46">
        <v>20</v>
      </c>
      <c r="H7255" s="46">
        <v>132</v>
      </c>
      <c r="I7255" s="46">
        <v>20</v>
      </c>
      <c r="J7255" t="s">
        <v>156</v>
      </c>
      <c r="K7255" t="s">
        <v>90</v>
      </c>
      <c r="L7255" s="46">
        <v>4414</v>
      </c>
      <c r="M7255" s="46">
        <v>71</v>
      </c>
      <c r="N7255" s="46">
        <v>66.400000000000006</v>
      </c>
      <c r="O7255" s="46">
        <v>115</v>
      </c>
      <c r="P7255" s="46">
        <f t="shared" si="828"/>
        <v>2</v>
      </c>
      <c r="R7255" s="67" t="s">
        <v>2870</v>
      </c>
      <c r="S7255" s="67">
        <f>COUNTIF(Y$2:$Y$100,R7255)</f>
        <v>0</v>
      </c>
      <c r="V7255" s="67">
        <f t="shared" si="832"/>
        <v>0</v>
      </c>
      <c r="X7255"/>
      <c r="Y7255" s="67" t="str">
        <f t="shared" si="826"/>
        <v xml:space="preserve"> </v>
      </c>
      <c r="AB7255" t="s">
        <v>90</v>
      </c>
      <c r="AC7255" s="46">
        <v>4414</v>
      </c>
      <c r="AD7255" s="46">
        <v>71</v>
      </c>
      <c r="AE7255" s="46">
        <v>66.400000000000006</v>
      </c>
      <c r="AF7255" s="46">
        <v>115</v>
      </c>
      <c r="AH7255" s="70" t="str">
        <f t="shared" si="829"/>
        <v/>
      </c>
      <c r="AI7255" s="70" t="str">
        <f t="shared" si="830"/>
        <v/>
      </c>
      <c r="AJ7255" s="70" t="str">
        <f t="shared" si="831"/>
        <v>X</v>
      </c>
      <c r="AK7255" s="70" t="str" cm="1">
        <f t="array" ref="AK7255">_xlfn.IFS(AH7255&lt;&gt;"","1",AI7255&lt;&gt;"","2",AJ7255&lt;&gt;"","3")</f>
        <v>3</v>
      </c>
    </row>
    <row r="7256" spans="1:37" x14ac:dyDescent="0.25">
      <c r="A7256" t="s">
        <v>3430</v>
      </c>
      <c r="B7256" t="s">
        <v>507</v>
      </c>
      <c r="C7256" s="67" t="str">
        <f t="shared" si="827"/>
        <v>Chloe Blankenheim</v>
      </c>
      <c r="D7256" s="71" t="str" cm="1">
        <f t="array" ref="D7256">_xlfn.IFS(AK7256="1",CONCATENATE(C7256,"Regional"),AK7256="2",CONCATENATE(C7256,"Sectional"),AK7256="3",CONCATENATE(C7256,COUNTIF($C$1:C7256,C7256)))</f>
        <v>Chloe Blankenheim4</v>
      </c>
      <c r="E7256" s="66">
        <v>45190.604166666664</v>
      </c>
      <c r="F7256" t="s">
        <v>2432</v>
      </c>
      <c r="G7256" s="46">
        <v>15</v>
      </c>
      <c r="H7256" s="46">
        <v>41</v>
      </c>
      <c r="I7256" s="46">
        <v>1</v>
      </c>
      <c r="J7256" t="s">
        <v>2427</v>
      </c>
      <c r="K7256" t="s">
        <v>90</v>
      </c>
      <c r="L7256" s="46">
        <v>2846</v>
      </c>
      <c r="M7256" s="46">
        <v>36</v>
      </c>
      <c r="N7256" s="46">
        <v>33.700000000000003</v>
      </c>
      <c r="O7256" s="46">
        <v>114</v>
      </c>
      <c r="P7256" s="46">
        <f t="shared" si="828"/>
        <v>1</v>
      </c>
      <c r="R7256" s="67" t="s">
        <v>3626</v>
      </c>
      <c r="S7256" s="67">
        <f>COUNTIF(Y$2:$Y$100,R7256)</f>
        <v>0</v>
      </c>
      <c r="V7256" s="67">
        <f t="shared" si="832"/>
        <v>0</v>
      </c>
      <c r="X7256"/>
      <c r="Y7256" s="67" t="str">
        <f t="shared" si="826"/>
        <v xml:space="preserve"> </v>
      </c>
      <c r="AB7256" t="s">
        <v>90</v>
      </c>
      <c r="AC7256" s="46">
        <v>2846</v>
      </c>
      <c r="AD7256" s="46">
        <v>36</v>
      </c>
      <c r="AE7256" s="46">
        <v>33.700000000000003</v>
      </c>
      <c r="AF7256" s="46">
        <v>114</v>
      </c>
      <c r="AH7256" s="70" t="str">
        <f t="shared" si="829"/>
        <v/>
      </c>
      <c r="AI7256" s="70" t="str">
        <f t="shared" si="830"/>
        <v/>
      </c>
      <c r="AJ7256" s="70" t="str">
        <f t="shared" si="831"/>
        <v>X</v>
      </c>
      <c r="AK7256" s="70" t="str" cm="1">
        <f t="array" ref="AK7256">_xlfn.IFS(AH7256&lt;&gt;"","1",AI7256&lt;&gt;"","2",AJ7256&lt;&gt;"","3")</f>
        <v>3</v>
      </c>
    </row>
    <row r="7257" spans="1:37" x14ac:dyDescent="0.25">
      <c r="A7257" t="s">
        <v>333</v>
      </c>
      <c r="B7257" t="s">
        <v>503</v>
      </c>
      <c r="C7257" s="67" t="str">
        <f t="shared" si="827"/>
        <v>Audrey Peterson</v>
      </c>
      <c r="D7257" s="71" t="str" cm="1">
        <f t="array" ref="D7257">_xlfn.IFS(AK7257="1",CONCATENATE(C7257,"Regional"),AK7257="2",CONCATENATE(C7257,"Sectional"),AK7257="3",CONCATENATE(C7257,COUNTIF($C$1:C7257,C7257)))</f>
        <v>Audrey Peterson6</v>
      </c>
      <c r="E7257" s="66">
        <v>45190.604166666664</v>
      </c>
      <c r="F7257" t="s">
        <v>2432</v>
      </c>
      <c r="G7257" s="46">
        <v>15</v>
      </c>
      <c r="H7257" s="46">
        <v>43</v>
      </c>
      <c r="I7257" s="46">
        <v>2</v>
      </c>
      <c r="J7257" t="s">
        <v>2427</v>
      </c>
      <c r="K7257" t="s">
        <v>90</v>
      </c>
      <c r="L7257" s="46">
        <v>2846</v>
      </c>
      <c r="M7257" s="46">
        <v>36</v>
      </c>
      <c r="N7257" s="46">
        <v>33.700000000000003</v>
      </c>
      <c r="O7257" s="46">
        <v>114</v>
      </c>
      <c r="P7257" s="46">
        <f t="shared" si="828"/>
        <v>1</v>
      </c>
      <c r="R7257" s="67" t="s">
        <v>2990</v>
      </c>
      <c r="S7257" s="67">
        <f>COUNTIF(Y$2:$Y$100,R7257)</f>
        <v>0</v>
      </c>
      <c r="V7257" s="67">
        <f t="shared" si="832"/>
        <v>0</v>
      </c>
      <c r="X7257"/>
      <c r="Y7257" s="67" t="str">
        <f t="shared" si="826"/>
        <v xml:space="preserve"> </v>
      </c>
      <c r="AB7257" t="s">
        <v>90</v>
      </c>
      <c r="AC7257" s="46">
        <v>2846</v>
      </c>
      <c r="AD7257" s="46">
        <v>36</v>
      </c>
      <c r="AE7257" s="46">
        <v>33.700000000000003</v>
      </c>
      <c r="AF7257" s="46">
        <v>114</v>
      </c>
      <c r="AH7257" s="70" t="str">
        <f t="shared" si="829"/>
        <v/>
      </c>
      <c r="AI7257" s="70" t="str">
        <f t="shared" si="830"/>
        <v/>
      </c>
      <c r="AJ7257" s="70" t="str">
        <f t="shared" si="831"/>
        <v>X</v>
      </c>
      <c r="AK7257" s="70" t="str" cm="1">
        <f t="array" ref="AK7257">_xlfn.IFS(AH7257&lt;&gt;"","1",AI7257&lt;&gt;"","2",AJ7257&lt;&gt;"","3")</f>
        <v>3</v>
      </c>
    </row>
    <row r="7258" spans="1:37" x14ac:dyDescent="0.25">
      <c r="A7258" t="s">
        <v>794</v>
      </c>
      <c r="B7258" t="s">
        <v>781</v>
      </c>
      <c r="C7258" s="67" t="str">
        <f t="shared" si="827"/>
        <v>Maureen Schlifske</v>
      </c>
      <c r="D7258" s="71" t="str" cm="1">
        <f t="array" ref="D7258">_xlfn.IFS(AK7258="1",CONCATENATE(C7258,"Regional"),AK7258="2",CONCATENATE(C7258,"Sectional"),AK7258="3",CONCATENATE(C7258,COUNTIF($C$1:C7258,C7258)))</f>
        <v>Maureen Schlifske11</v>
      </c>
      <c r="E7258" s="66">
        <v>45190.604166666664</v>
      </c>
      <c r="F7258" t="s">
        <v>2432</v>
      </c>
      <c r="G7258" s="46">
        <v>15</v>
      </c>
      <c r="H7258" s="46">
        <v>45</v>
      </c>
      <c r="I7258" s="46">
        <v>3</v>
      </c>
      <c r="J7258" t="s">
        <v>2427</v>
      </c>
      <c r="K7258" t="s">
        <v>90</v>
      </c>
      <c r="L7258" s="46">
        <v>2846</v>
      </c>
      <c r="M7258" s="46">
        <v>36</v>
      </c>
      <c r="N7258" s="46">
        <v>33.700000000000003</v>
      </c>
      <c r="O7258" s="46">
        <v>114</v>
      </c>
      <c r="P7258" s="46">
        <f t="shared" si="828"/>
        <v>1</v>
      </c>
      <c r="R7258" s="67" t="s">
        <v>3617</v>
      </c>
      <c r="S7258" s="67">
        <f>COUNTIF(Y$2:$Y$100,R7258)</f>
        <v>0</v>
      </c>
      <c r="V7258" s="67">
        <f t="shared" si="832"/>
        <v>0</v>
      </c>
      <c r="X7258"/>
      <c r="Y7258" s="67" t="str">
        <f t="shared" si="826"/>
        <v xml:space="preserve"> </v>
      </c>
      <c r="AB7258" t="s">
        <v>90</v>
      </c>
      <c r="AC7258" s="46">
        <v>2846</v>
      </c>
      <c r="AD7258" s="46">
        <v>36</v>
      </c>
      <c r="AE7258" s="46">
        <v>33.700000000000003</v>
      </c>
      <c r="AF7258" s="46">
        <v>114</v>
      </c>
      <c r="AH7258" s="70" t="str">
        <f t="shared" si="829"/>
        <v/>
      </c>
      <c r="AI7258" s="70" t="str">
        <f t="shared" si="830"/>
        <v/>
      </c>
      <c r="AJ7258" s="70" t="str">
        <f t="shared" si="831"/>
        <v>X</v>
      </c>
      <c r="AK7258" s="70" t="str" cm="1">
        <f t="array" ref="AK7258">_xlfn.IFS(AH7258&lt;&gt;"","1",AI7258&lt;&gt;"","2",AJ7258&lt;&gt;"","3")</f>
        <v>3</v>
      </c>
    </row>
    <row r="7259" spans="1:37" x14ac:dyDescent="0.25">
      <c r="A7259" t="s">
        <v>1975</v>
      </c>
      <c r="B7259" t="s">
        <v>1648</v>
      </c>
      <c r="C7259" s="67" t="str">
        <f t="shared" si="827"/>
        <v>Lainey Sullivan</v>
      </c>
      <c r="D7259" s="71" t="str" cm="1">
        <f t="array" ref="D7259">_xlfn.IFS(AK7259="1",CONCATENATE(C7259,"Regional"),AK7259="2",CONCATENATE(C7259,"Sectional"),AK7259="3",CONCATENATE(C7259,COUNTIF($C$1:C7259,C7259)))</f>
        <v>Lainey Sullivan5</v>
      </c>
      <c r="E7259" s="66">
        <v>45190.604166666664</v>
      </c>
      <c r="F7259" t="s">
        <v>2432</v>
      </c>
      <c r="G7259" s="46">
        <v>15</v>
      </c>
      <c r="H7259" s="46">
        <v>45</v>
      </c>
      <c r="I7259" s="46">
        <v>3</v>
      </c>
      <c r="J7259" t="s">
        <v>2427</v>
      </c>
      <c r="K7259" t="s">
        <v>90</v>
      </c>
      <c r="L7259" s="46">
        <v>2846</v>
      </c>
      <c r="M7259" s="46">
        <v>36</v>
      </c>
      <c r="N7259" s="46">
        <v>33.700000000000003</v>
      </c>
      <c r="O7259" s="46">
        <v>114</v>
      </c>
      <c r="P7259" s="46">
        <f t="shared" si="828"/>
        <v>1</v>
      </c>
      <c r="R7259" s="67" t="s">
        <v>2992</v>
      </c>
      <c r="S7259" s="67">
        <f>COUNTIF(Y$2:$Y$100,R7259)</f>
        <v>0</v>
      </c>
      <c r="V7259" s="67">
        <f t="shared" si="832"/>
        <v>0</v>
      </c>
      <c r="X7259"/>
      <c r="Y7259" s="67" t="str">
        <f t="shared" si="826"/>
        <v xml:space="preserve"> </v>
      </c>
      <c r="AB7259" t="s">
        <v>90</v>
      </c>
      <c r="AC7259" s="46">
        <v>2846</v>
      </c>
      <c r="AD7259" s="46">
        <v>36</v>
      </c>
      <c r="AE7259" s="46">
        <v>33.700000000000003</v>
      </c>
      <c r="AF7259" s="46">
        <v>114</v>
      </c>
      <c r="AH7259" s="70" t="str">
        <f t="shared" si="829"/>
        <v/>
      </c>
      <c r="AI7259" s="70" t="str">
        <f t="shared" si="830"/>
        <v/>
      </c>
      <c r="AJ7259" s="70" t="str">
        <f t="shared" si="831"/>
        <v>X</v>
      </c>
      <c r="AK7259" s="70" t="str" cm="1">
        <f t="array" ref="AK7259">_xlfn.IFS(AH7259&lt;&gt;"","1",AI7259&lt;&gt;"","2",AJ7259&lt;&gt;"","3")</f>
        <v>3</v>
      </c>
    </row>
    <row r="7260" spans="1:37" x14ac:dyDescent="0.25">
      <c r="A7260" t="s">
        <v>1979</v>
      </c>
      <c r="B7260" t="s">
        <v>735</v>
      </c>
      <c r="C7260" s="67" t="str">
        <f t="shared" si="827"/>
        <v>Erin Mager</v>
      </c>
      <c r="D7260" s="71" t="str" cm="1">
        <f t="array" ref="D7260">_xlfn.IFS(AK7260="1",CONCATENATE(C7260,"Regional"),AK7260="2",CONCATENATE(C7260,"Sectional"),AK7260="3",CONCATENATE(C7260,COUNTIF($C$1:C7260,C7260)))</f>
        <v>Erin Mager5</v>
      </c>
      <c r="E7260" s="66">
        <v>45190.604166666664</v>
      </c>
      <c r="F7260" t="s">
        <v>2432</v>
      </c>
      <c r="G7260" s="46">
        <v>15</v>
      </c>
      <c r="H7260" s="46">
        <v>47</v>
      </c>
      <c r="I7260" s="46">
        <v>5</v>
      </c>
      <c r="J7260" t="s">
        <v>2427</v>
      </c>
      <c r="K7260" t="s">
        <v>90</v>
      </c>
      <c r="L7260" s="46">
        <v>2846</v>
      </c>
      <c r="M7260" s="46">
        <v>36</v>
      </c>
      <c r="N7260" s="46">
        <v>33.700000000000003</v>
      </c>
      <c r="O7260" s="46">
        <v>114</v>
      </c>
      <c r="P7260" s="46">
        <f t="shared" si="828"/>
        <v>1</v>
      </c>
      <c r="R7260" s="67" t="s">
        <v>2995</v>
      </c>
      <c r="S7260" s="67">
        <f>COUNTIF(Y$2:$Y$100,R7260)</f>
        <v>0</v>
      </c>
      <c r="V7260" s="67">
        <f t="shared" si="832"/>
        <v>0</v>
      </c>
      <c r="X7260"/>
      <c r="Y7260" s="67" t="str">
        <f t="shared" si="826"/>
        <v xml:space="preserve"> </v>
      </c>
      <c r="AB7260" t="s">
        <v>90</v>
      </c>
      <c r="AC7260" s="46">
        <v>2846</v>
      </c>
      <c r="AD7260" s="46">
        <v>36</v>
      </c>
      <c r="AE7260" s="46">
        <v>33.700000000000003</v>
      </c>
      <c r="AF7260" s="46">
        <v>114</v>
      </c>
      <c r="AH7260" s="70" t="str">
        <f t="shared" si="829"/>
        <v/>
      </c>
      <c r="AI7260" s="70" t="str">
        <f t="shared" si="830"/>
        <v/>
      </c>
      <c r="AJ7260" s="70" t="str">
        <f t="shared" si="831"/>
        <v>X</v>
      </c>
      <c r="AK7260" s="70" t="str" cm="1">
        <f t="array" ref="AK7260">_xlfn.IFS(AH7260&lt;&gt;"","1",AI7260&lt;&gt;"","2",AJ7260&lt;&gt;"","3")</f>
        <v>3</v>
      </c>
    </row>
    <row r="7261" spans="1:37" x14ac:dyDescent="0.25">
      <c r="A7261" t="s">
        <v>235</v>
      </c>
      <c r="B7261" t="s">
        <v>641</v>
      </c>
      <c r="C7261" s="67" t="str">
        <f t="shared" si="827"/>
        <v>Kayley Donohue</v>
      </c>
      <c r="D7261" s="71" t="str" cm="1">
        <f t="array" ref="D7261">_xlfn.IFS(AK7261="1",CONCATENATE(C7261,"Regional"),AK7261="2",CONCATENATE(C7261,"Sectional"),AK7261="3",CONCATENATE(C7261,COUNTIF($C$1:C7261,C7261)))</f>
        <v>Kayley Donohue6</v>
      </c>
      <c r="E7261" s="66">
        <v>45190.604166666664</v>
      </c>
      <c r="F7261" t="s">
        <v>2432</v>
      </c>
      <c r="G7261" s="46">
        <v>15</v>
      </c>
      <c r="H7261" s="46">
        <v>48</v>
      </c>
      <c r="I7261" s="46">
        <v>6</v>
      </c>
      <c r="J7261" t="s">
        <v>2427</v>
      </c>
      <c r="K7261" t="s">
        <v>90</v>
      </c>
      <c r="L7261" s="46">
        <v>2846</v>
      </c>
      <c r="M7261" s="46">
        <v>36</v>
      </c>
      <c r="N7261" s="46">
        <v>33.700000000000003</v>
      </c>
      <c r="O7261" s="46">
        <v>114</v>
      </c>
      <c r="P7261" s="46">
        <f t="shared" si="828"/>
        <v>1</v>
      </c>
      <c r="R7261" s="67" t="s">
        <v>2998</v>
      </c>
      <c r="S7261" s="67">
        <f>COUNTIF(Y$2:$Y$100,R7261)</f>
        <v>0</v>
      </c>
      <c r="V7261" s="67">
        <f t="shared" si="832"/>
        <v>0</v>
      </c>
      <c r="X7261"/>
      <c r="Y7261" s="67" t="str">
        <f t="shared" si="826"/>
        <v xml:space="preserve"> </v>
      </c>
      <c r="AB7261" t="s">
        <v>90</v>
      </c>
      <c r="AC7261" s="46">
        <v>2846</v>
      </c>
      <c r="AD7261" s="46">
        <v>36</v>
      </c>
      <c r="AE7261" s="46">
        <v>33.700000000000003</v>
      </c>
      <c r="AF7261" s="46">
        <v>114</v>
      </c>
      <c r="AH7261" s="70" t="str">
        <f t="shared" si="829"/>
        <v/>
      </c>
      <c r="AI7261" s="70" t="str">
        <f t="shared" si="830"/>
        <v/>
      </c>
      <c r="AJ7261" s="70" t="str">
        <f t="shared" si="831"/>
        <v>X</v>
      </c>
      <c r="AK7261" s="70" t="str" cm="1">
        <f t="array" ref="AK7261">_xlfn.IFS(AH7261&lt;&gt;"","1",AI7261&lt;&gt;"","2",AJ7261&lt;&gt;"","3")</f>
        <v>3</v>
      </c>
    </row>
    <row r="7262" spans="1:37" x14ac:dyDescent="0.25">
      <c r="A7262" t="s">
        <v>794</v>
      </c>
      <c r="B7262" t="s">
        <v>795</v>
      </c>
      <c r="C7262" s="67" t="str">
        <f t="shared" si="827"/>
        <v>MaryGrace Schlifske</v>
      </c>
      <c r="D7262" s="71" t="str" cm="1">
        <f t="array" ref="D7262">_xlfn.IFS(AK7262="1",CONCATENATE(C7262,"Regional"),AK7262="2",CONCATENATE(C7262,"Sectional"),AK7262="3",CONCATENATE(C7262,COUNTIF($C$1:C7262,C7262)))</f>
        <v>MaryGrace Schlifske11</v>
      </c>
      <c r="E7262" s="66">
        <v>45190.604166666664</v>
      </c>
      <c r="F7262" t="s">
        <v>2432</v>
      </c>
      <c r="G7262" s="46">
        <v>15</v>
      </c>
      <c r="H7262" s="46">
        <v>49</v>
      </c>
      <c r="I7262" s="46">
        <v>7</v>
      </c>
      <c r="J7262" t="s">
        <v>2427</v>
      </c>
      <c r="K7262" t="s">
        <v>90</v>
      </c>
      <c r="L7262" s="46">
        <v>2846</v>
      </c>
      <c r="M7262" s="46">
        <v>36</v>
      </c>
      <c r="N7262" s="46">
        <v>33.700000000000003</v>
      </c>
      <c r="O7262" s="46">
        <v>114</v>
      </c>
      <c r="P7262" s="46">
        <f t="shared" si="828"/>
        <v>1</v>
      </c>
      <c r="R7262" s="67" t="s">
        <v>1374</v>
      </c>
      <c r="S7262" s="67">
        <f>COUNTIF(Y$2:$Y$100,R7262)</f>
        <v>0</v>
      </c>
      <c r="V7262" s="67">
        <f t="shared" si="832"/>
        <v>0</v>
      </c>
      <c r="X7262"/>
      <c r="Y7262" s="67" t="str">
        <f t="shared" si="826"/>
        <v xml:space="preserve"> </v>
      </c>
      <c r="AB7262" t="s">
        <v>90</v>
      </c>
      <c r="AC7262" s="46">
        <v>2846</v>
      </c>
      <c r="AD7262" s="46">
        <v>36</v>
      </c>
      <c r="AE7262" s="46">
        <v>33.700000000000003</v>
      </c>
      <c r="AF7262" s="46">
        <v>114</v>
      </c>
      <c r="AH7262" s="70" t="str">
        <f t="shared" si="829"/>
        <v/>
      </c>
      <c r="AI7262" s="70" t="str">
        <f t="shared" si="830"/>
        <v/>
      </c>
      <c r="AJ7262" s="70" t="str">
        <f t="shared" si="831"/>
        <v>X</v>
      </c>
      <c r="AK7262" s="70" t="str" cm="1">
        <f t="array" ref="AK7262">_xlfn.IFS(AH7262&lt;&gt;"","1",AI7262&lt;&gt;"","2",AJ7262&lt;&gt;"","3")</f>
        <v>3</v>
      </c>
    </row>
    <row r="7263" spans="1:37" x14ac:dyDescent="0.25">
      <c r="A7263" t="s">
        <v>1980</v>
      </c>
      <c r="B7263" t="s">
        <v>926</v>
      </c>
      <c r="C7263" s="67" t="str">
        <f t="shared" si="827"/>
        <v>Brielle Willems</v>
      </c>
      <c r="D7263" s="71" t="str" cm="1">
        <f t="array" ref="D7263">_xlfn.IFS(AK7263="1",CONCATENATE(C7263,"Regional"),AK7263="2",CONCATENATE(C7263,"Sectional"),AK7263="3",CONCATENATE(C7263,COUNTIF($C$1:C7263,C7263)))</f>
        <v>Brielle Willems3</v>
      </c>
      <c r="E7263" s="66">
        <v>45190.604166666664</v>
      </c>
      <c r="F7263" t="s">
        <v>2432</v>
      </c>
      <c r="G7263" s="46">
        <v>15</v>
      </c>
      <c r="H7263" s="46">
        <v>50</v>
      </c>
      <c r="I7263" s="46">
        <v>8</v>
      </c>
      <c r="J7263" t="s">
        <v>2427</v>
      </c>
      <c r="K7263" t="s">
        <v>90</v>
      </c>
      <c r="L7263" s="46">
        <v>2846</v>
      </c>
      <c r="M7263" s="46">
        <v>36</v>
      </c>
      <c r="N7263" s="46">
        <v>33.700000000000003</v>
      </c>
      <c r="O7263" s="46">
        <v>114</v>
      </c>
      <c r="P7263" s="46">
        <f t="shared" si="828"/>
        <v>1</v>
      </c>
      <c r="R7263" s="67" t="s">
        <v>2996</v>
      </c>
      <c r="S7263" s="67">
        <f>COUNTIF(Y$2:$Y$100,R7263)</f>
        <v>0</v>
      </c>
      <c r="V7263" s="67">
        <f t="shared" si="832"/>
        <v>0</v>
      </c>
      <c r="X7263"/>
      <c r="Y7263" s="67" t="str">
        <f t="shared" si="826"/>
        <v xml:space="preserve"> </v>
      </c>
      <c r="AB7263" t="s">
        <v>90</v>
      </c>
      <c r="AC7263" s="46">
        <v>2846</v>
      </c>
      <c r="AD7263" s="46">
        <v>36</v>
      </c>
      <c r="AE7263" s="46">
        <v>33.700000000000003</v>
      </c>
      <c r="AF7263" s="46">
        <v>114</v>
      </c>
      <c r="AH7263" s="70" t="str">
        <f t="shared" si="829"/>
        <v/>
      </c>
      <c r="AI7263" s="70" t="str">
        <f t="shared" si="830"/>
        <v/>
      </c>
      <c r="AJ7263" s="70" t="str">
        <f t="shared" si="831"/>
        <v>X</v>
      </c>
      <c r="AK7263" s="70" t="str" cm="1">
        <f t="array" ref="AK7263">_xlfn.IFS(AH7263&lt;&gt;"","1",AI7263&lt;&gt;"","2",AJ7263&lt;&gt;"","3")</f>
        <v>3</v>
      </c>
    </row>
    <row r="7264" spans="1:37" x14ac:dyDescent="0.25">
      <c r="A7264" t="s">
        <v>1798</v>
      </c>
      <c r="B7264" t="s">
        <v>1085</v>
      </c>
      <c r="C7264" s="67" t="str">
        <f t="shared" si="827"/>
        <v>Liv Tucker</v>
      </c>
      <c r="D7264" s="71" t="str" cm="1">
        <f t="array" ref="D7264">_xlfn.IFS(AK7264="1",CONCATENATE(C7264,"Regional"),AK7264="2",CONCATENATE(C7264,"Sectional"),AK7264="3",CONCATENATE(C7264,COUNTIF($C$1:C7264,C7264)))</f>
        <v>Liv Tucker5</v>
      </c>
      <c r="E7264" s="66">
        <v>45190.604166666664</v>
      </c>
      <c r="F7264" t="s">
        <v>2432</v>
      </c>
      <c r="G7264" s="46">
        <v>15</v>
      </c>
      <c r="H7264" s="46">
        <v>50</v>
      </c>
      <c r="I7264" s="46">
        <v>8</v>
      </c>
      <c r="J7264" t="s">
        <v>2427</v>
      </c>
      <c r="K7264" t="s">
        <v>90</v>
      </c>
      <c r="L7264" s="46">
        <v>2846</v>
      </c>
      <c r="M7264" s="46">
        <v>36</v>
      </c>
      <c r="N7264" s="46">
        <v>33.700000000000003</v>
      </c>
      <c r="O7264" s="46">
        <v>114</v>
      </c>
      <c r="P7264" s="46">
        <f t="shared" si="828"/>
        <v>1</v>
      </c>
      <c r="R7264" s="67" t="s">
        <v>2801</v>
      </c>
      <c r="S7264" s="67">
        <f>COUNTIF(Y$2:$Y$100,R7264)</f>
        <v>0</v>
      </c>
      <c r="V7264" s="67">
        <f t="shared" si="832"/>
        <v>0</v>
      </c>
      <c r="X7264"/>
      <c r="Y7264" s="67" t="str">
        <f t="shared" si="826"/>
        <v xml:space="preserve"> </v>
      </c>
      <c r="AB7264" t="s">
        <v>90</v>
      </c>
      <c r="AC7264" s="46">
        <v>2846</v>
      </c>
      <c r="AD7264" s="46">
        <v>36</v>
      </c>
      <c r="AE7264" s="46">
        <v>33.700000000000003</v>
      </c>
      <c r="AF7264" s="46">
        <v>114</v>
      </c>
      <c r="AH7264" s="70" t="str">
        <f t="shared" si="829"/>
        <v/>
      </c>
      <c r="AI7264" s="70" t="str">
        <f t="shared" si="830"/>
        <v/>
      </c>
      <c r="AJ7264" s="70" t="str">
        <f t="shared" si="831"/>
        <v>X</v>
      </c>
      <c r="AK7264" s="70" t="str" cm="1">
        <f t="array" ref="AK7264">_xlfn.IFS(AH7264&lt;&gt;"","1",AI7264&lt;&gt;"","2",AJ7264&lt;&gt;"","3")</f>
        <v>3</v>
      </c>
    </row>
    <row r="7265" spans="1:37" x14ac:dyDescent="0.25">
      <c r="A7265" t="s">
        <v>227</v>
      </c>
      <c r="B7265" t="s">
        <v>784</v>
      </c>
      <c r="C7265" s="67" t="str">
        <f t="shared" si="827"/>
        <v>Alexia Christiansen</v>
      </c>
      <c r="D7265" s="71" t="str" cm="1">
        <f t="array" ref="D7265">_xlfn.IFS(AK7265="1",CONCATENATE(C7265,"Regional"),AK7265="2",CONCATENATE(C7265,"Sectional"),AK7265="3",CONCATENATE(C7265,COUNTIF($C$1:C7265,C7265)))</f>
        <v>Alexia Christiansen4</v>
      </c>
      <c r="E7265" s="66">
        <v>45190.604166666664</v>
      </c>
      <c r="F7265" t="s">
        <v>2432</v>
      </c>
      <c r="G7265" s="46">
        <v>15</v>
      </c>
      <c r="H7265" s="46">
        <v>52</v>
      </c>
      <c r="I7265" s="46">
        <v>10</v>
      </c>
      <c r="J7265" t="s">
        <v>2427</v>
      </c>
      <c r="K7265" t="s">
        <v>90</v>
      </c>
      <c r="L7265" s="46">
        <v>2846</v>
      </c>
      <c r="M7265" s="46">
        <v>36</v>
      </c>
      <c r="N7265" s="46">
        <v>33.700000000000003</v>
      </c>
      <c r="O7265" s="46">
        <v>114</v>
      </c>
      <c r="P7265" s="46">
        <f t="shared" si="828"/>
        <v>1</v>
      </c>
      <c r="R7265" s="67" t="s">
        <v>1365</v>
      </c>
      <c r="S7265" s="67">
        <f>COUNTIF(Y$2:$Y$100,R7265)</f>
        <v>0</v>
      </c>
      <c r="V7265" s="67">
        <f t="shared" si="832"/>
        <v>0</v>
      </c>
      <c r="X7265"/>
      <c r="Y7265" s="67" t="str">
        <f t="shared" si="826"/>
        <v xml:space="preserve"> </v>
      </c>
      <c r="AB7265" t="s">
        <v>90</v>
      </c>
      <c r="AC7265" s="46">
        <v>2846</v>
      </c>
      <c r="AD7265" s="46">
        <v>36</v>
      </c>
      <c r="AE7265" s="46">
        <v>33.700000000000003</v>
      </c>
      <c r="AF7265" s="46">
        <v>114</v>
      </c>
      <c r="AH7265" s="70" t="str">
        <f t="shared" si="829"/>
        <v/>
      </c>
      <c r="AI7265" s="70" t="str">
        <f t="shared" si="830"/>
        <v/>
      </c>
      <c r="AJ7265" s="70" t="str">
        <f t="shared" si="831"/>
        <v>X</v>
      </c>
      <c r="AK7265" s="70" t="str" cm="1">
        <f t="array" ref="AK7265">_xlfn.IFS(AH7265&lt;&gt;"","1",AI7265&lt;&gt;"","2",AJ7265&lt;&gt;"","3")</f>
        <v>3</v>
      </c>
    </row>
    <row r="7266" spans="1:37" x14ac:dyDescent="0.25">
      <c r="A7266" t="s">
        <v>211</v>
      </c>
      <c r="B7266" t="s">
        <v>345</v>
      </c>
      <c r="C7266" s="67" t="str">
        <f t="shared" si="827"/>
        <v>Abigail Logan</v>
      </c>
      <c r="D7266" s="71" t="str" cm="1">
        <f t="array" ref="D7266">_xlfn.IFS(AK7266="1",CONCATENATE(C7266,"Regional"),AK7266="2",CONCATENATE(C7266,"Sectional"),AK7266="3",CONCATENATE(C7266,COUNTIF($C$1:C7266,C7266)))</f>
        <v>Abigail Logan1</v>
      </c>
      <c r="E7266" s="66">
        <v>45190.604166666664</v>
      </c>
      <c r="F7266" t="s">
        <v>2432</v>
      </c>
      <c r="G7266" s="46">
        <v>15</v>
      </c>
      <c r="H7266" s="46">
        <v>54</v>
      </c>
      <c r="I7266" s="46">
        <v>11</v>
      </c>
      <c r="J7266" t="s">
        <v>2427</v>
      </c>
      <c r="K7266" t="s">
        <v>90</v>
      </c>
      <c r="L7266" s="46">
        <v>2846</v>
      </c>
      <c r="M7266" s="46">
        <v>36</v>
      </c>
      <c r="N7266" s="46">
        <v>33.700000000000003</v>
      </c>
      <c r="O7266" s="46">
        <v>114</v>
      </c>
      <c r="P7266" s="46">
        <f t="shared" si="828"/>
        <v>1</v>
      </c>
      <c r="R7266" s="67" t="s">
        <v>2999</v>
      </c>
      <c r="S7266" s="67">
        <f>COUNTIF(Y$2:$Y$100,R7266)</f>
        <v>0</v>
      </c>
      <c r="V7266" s="67">
        <f t="shared" si="832"/>
        <v>0</v>
      </c>
      <c r="X7266"/>
      <c r="Y7266" s="67" t="str">
        <f t="shared" si="826"/>
        <v xml:space="preserve"> </v>
      </c>
      <c r="AB7266" t="s">
        <v>90</v>
      </c>
      <c r="AC7266" s="46">
        <v>2846</v>
      </c>
      <c r="AD7266" s="46">
        <v>36</v>
      </c>
      <c r="AE7266" s="46">
        <v>33.700000000000003</v>
      </c>
      <c r="AF7266" s="46">
        <v>114</v>
      </c>
      <c r="AH7266" s="70" t="str">
        <f t="shared" si="829"/>
        <v/>
      </c>
      <c r="AI7266" s="70" t="str">
        <f t="shared" si="830"/>
        <v/>
      </c>
      <c r="AJ7266" s="70" t="str">
        <f t="shared" si="831"/>
        <v>X</v>
      </c>
      <c r="AK7266" s="70" t="str" cm="1">
        <f t="array" ref="AK7266">_xlfn.IFS(AH7266&lt;&gt;"","1",AI7266&lt;&gt;"","2",AJ7266&lt;&gt;"","3")</f>
        <v>3</v>
      </c>
    </row>
    <row r="7267" spans="1:37" x14ac:dyDescent="0.25">
      <c r="A7267" t="s">
        <v>1977</v>
      </c>
      <c r="B7267" t="s">
        <v>1978</v>
      </c>
      <c r="C7267" s="67" t="str">
        <f t="shared" si="827"/>
        <v>Dempsey Dean</v>
      </c>
      <c r="D7267" s="71" t="str" cm="1">
        <f t="array" ref="D7267">_xlfn.IFS(AK7267="1",CONCATENATE(C7267,"Regional"),AK7267="2",CONCATENATE(C7267,"Sectional"),AK7267="3",CONCATENATE(C7267,COUNTIF($C$1:C7267,C7267)))</f>
        <v>Dempsey Dean3</v>
      </c>
      <c r="E7267" s="66">
        <v>45190.604166666664</v>
      </c>
      <c r="F7267" t="s">
        <v>2432</v>
      </c>
      <c r="G7267" s="46">
        <v>15</v>
      </c>
      <c r="H7267" s="46">
        <v>54</v>
      </c>
      <c r="I7267" s="46">
        <v>11</v>
      </c>
      <c r="J7267" t="s">
        <v>2427</v>
      </c>
      <c r="K7267" t="s">
        <v>90</v>
      </c>
      <c r="L7267" s="46">
        <v>2846</v>
      </c>
      <c r="M7267" s="46">
        <v>36</v>
      </c>
      <c r="N7267" s="46">
        <v>33.700000000000003</v>
      </c>
      <c r="O7267" s="46">
        <v>114</v>
      </c>
      <c r="P7267" s="46">
        <f t="shared" si="828"/>
        <v>1</v>
      </c>
      <c r="R7267" s="67" t="s">
        <v>2994</v>
      </c>
      <c r="S7267" s="67">
        <f>COUNTIF(Y$2:$Y$100,R7267)</f>
        <v>0</v>
      </c>
      <c r="V7267" s="67">
        <f t="shared" si="832"/>
        <v>0</v>
      </c>
      <c r="X7267"/>
      <c r="Y7267" s="67" t="str">
        <f t="shared" si="826"/>
        <v xml:space="preserve"> </v>
      </c>
      <c r="AB7267" t="s">
        <v>90</v>
      </c>
      <c r="AC7267" s="46">
        <v>2846</v>
      </c>
      <c r="AD7267" s="46">
        <v>36</v>
      </c>
      <c r="AE7267" s="46">
        <v>33.700000000000003</v>
      </c>
      <c r="AF7267" s="46">
        <v>114</v>
      </c>
      <c r="AH7267" s="70" t="str">
        <f t="shared" si="829"/>
        <v/>
      </c>
      <c r="AI7267" s="70" t="str">
        <f t="shared" si="830"/>
        <v/>
      </c>
      <c r="AJ7267" s="70" t="str">
        <f t="shared" si="831"/>
        <v>X</v>
      </c>
      <c r="AK7267" s="70" t="str" cm="1">
        <f t="array" ref="AK7267">_xlfn.IFS(AH7267&lt;&gt;"","1",AI7267&lt;&gt;"","2",AJ7267&lt;&gt;"","3")</f>
        <v>3</v>
      </c>
    </row>
    <row r="7268" spans="1:37" x14ac:dyDescent="0.25">
      <c r="A7268" t="s">
        <v>1982</v>
      </c>
      <c r="B7268" t="s">
        <v>828</v>
      </c>
      <c r="C7268" s="67" t="str">
        <f t="shared" si="827"/>
        <v>Bella Vieaux</v>
      </c>
      <c r="D7268" s="71" t="str" cm="1">
        <f t="array" ref="D7268">_xlfn.IFS(AK7268="1",CONCATENATE(C7268,"Regional"),AK7268="2",CONCATENATE(C7268,"Sectional"),AK7268="3",CONCATENATE(C7268,COUNTIF($C$1:C7268,C7268)))</f>
        <v>Bella Vieaux1</v>
      </c>
      <c r="E7268" s="66">
        <v>45190.604166666664</v>
      </c>
      <c r="F7268" t="s">
        <v>2432</v>
      </c>
      <c r="G7268" s="46">
        <v>15</v>
      </c>
      <c r="H7268" s="46">
        <v>57</v>
      </c>
      <c r="I7268" s="46">
        <v>13</v>
      </c>
      <c r="J7268" t="s">
        <v>2427</v>
      </c>
      <c r="K7268" t="s">
        <v>90</v>
      </c>
      <c r="L7268" s="46">
        <v>2846</v>
      </c>
      <c r="M7268" s="46">
        <v>36</v>
      </c>
      <c r="N7268" s="46">
        <v>33.700000000000003</v>
      </c>
      <c r="O7268" s="46">
        <v>114</v>
      </c>
      <c r="P7268" s="46">
        <f t="shared" si="828"/>
        <v>1</v>
      </c>
      <c r="R7268" s="67" t="s">
        <v>3000</v>
      </c>
      <c r="S7268" s="67">
        <f>COUNTIF(Y$2:$Y$100,R7268)</f>
        <v>0</v>
      </c>
      <c r="V7268" s="67">
        <f t="shared" si="832"/>
        <v>0</v>
      </c>
      <c r="X7268"/>
      <c r="Y7268" s="67" t="str">
        <f t="shared" si="826"/>
        <v xml:space="preserve"> </v>
      </c>
      <c r="AB7268" t="s">
        <v>90</v>
      </c>
      <c r="AC7268" s="46">
        <v>2846</v>
      </c>
      <c r="AD7268" s="46">
        <v>36</v>
      </c>
      <c r="AE7268" s="46">
        <v>33.700000000000003</v>
      </c>
      <c r="AF7268" s="46">
        <v>114</v>
      </c>
      <c r="AH7268" s="70" t="str">
        <f t="shared" si="829"/>
        <v/>
      </c>
      <c r="AI7268" s="70" t="str">
        <f t="shared" si="830"/>
        <v/>
      </c>
      <c r="AJ7268" s="70" t="str">
        <f t="shared" si="831"/>
        <v>X</v>
      </c>
      <c r="AK7268" s="70" t="str" cm="1">
        <f t="array" ref="AK7268">_xlfn.IFS(AH7268&lt;&gt;"","1",AI7268&lt;&gt;"","2",AJ7268&lt;&gt;"","3")</f>
        <v>3</v>
      </c>
    </row>
    <row r="7269" spans="1:37" x14ac:dyDescent="0.25">
      <c r="A7269" t="s">
        <v>1983</v>
      </c>
      <c r="B7269" t="s">
        <v>1727</v>
      </c>
      <c r="C7269" s="67" t="str">
        <f t="shared" si="827"/>
        <v>Marianna KEIGHER</v>
      </c>
      <c r="D7269" s="71" t="str" cm="1">
        <f t="array" ref="D7269">_xlfn.IFS(AK7269="1",CONCATENATE(C7269,"Regional"),AK7269="2",CONCATENATE(C7269,"Sectional"),AK7269="3",CONCATENATE(C7269,COUNTIF($C$1:C7269,C7269)))</f>
        <v>Marianna KEIGHER1</v>
      </c>
      <c r="E7269" s="66">
        <v>45190.604166666664</v>
      </c>
      <c r="F7269" t="s">
        <v>2432</v>
      </c>
      <c r="G7269" s="46">
        <v>15</v>
      </c>
      <c r="H7269" s="46">
        <v>57</v>
      </c>
      <c r="I7269" s="46">
        <v>13</v>
      </c>
      <c r="J7269" t="s">
        <v>2427</v>
      </c>
      <c r="K7269" t="s">
        <v>90</v>
      </c>
      <c r="L7269" s="46">
        <v>2846</v>
      </c>
      <c r="M7269" s="46">
        <v>36</v>
      </c>
      <c r="N7269" s="46">
        <v>33.700000000000003</v>
      </c>
      <c r="O7269" s="46">
        <v>114</v>
      </c>
      <c r="P7269" s="46">
        <f t="shared" si="828"/>
        <v>1</v>
      </c>
      <c r="R7269" s="67" t="s">
        <v>3001</v>
      </c>
      <c r="S7269" s="67">
        <f>COUNTIF(Y$2:$Y$100,R7269)</f>
        <v>0</v>
      </c>
      <c r="V7269" s="67">
        <f t="shared" si="832"/>
        <v>0</v>
      </c>
      <c r="X7269"/>
      <c r="Y7269" s="67" t="str">
        <f t="shared" si="826"/>
        <v xml:space="preserve"> </v>
      </c>
      <c r="AB7269" t="s">
        <v>90</v>
      </c>
      <c r="AC7269" s="46">
        <v>2846</v>
      </c>
      <c r="AD7269" s="46">
        <v>36</v>
      </c>
      <c r="AE7269" s="46">
        <v>33.700000000000003</v>
      </c>
      <c r="AF7269" s="46">
        <v>114</v>
      </c>
      <c r="AH7269" s="70" t="str">
        <f t="shared" si="829"/>
        <v/>
      </c>
      <c r="AI7269" s="70" t="str">
        <f t="shared" si="830"/>
        <v/>
      </c>
      <c r="AJ7269" s="70" t="str">
        <f t="shared" si="831"/>
        <v>X</v>
      </c>
      <c r="AK7269" s="70" t="str" cm="1">
        <f t="array" ref="AK7269">_xlfn.IFS(AH7269&lt;&gt;"","1",AI7269&lt;&gt;"","2",AJ7269&lt;&gt;"","3")</f>
        <v>3</v>
      </c>
    </row>
    <row r="7270" spans="1:37" x14ac:dyDescent="0.25">
      <c r="A7270" t="s">
        <v>793</v>
      </c>
      <c r="B7270" t="s">
        <v>434</v>
      </c>
      <c r="C7270" s="67" t="str">
        <f t="shared" si="827"/>
        <v>Ella Flores</v>
      </c>
      <c r="D7270" s="71" t="str" cm="1">
        <f t="array" ref="D7270">_xlfn.IFS(AK7270="1",CONCATENATE(C7270,"Regional"),AK7270="2",CONCATENATE(C7270,"Sectional"),AK7270="3",CONCATENATE(C7270,COUNTIF($C$1:C7270,C7270)))</f>
        <v>Ella Flores1</v>
      </c>
      <c r="E7270" s="66">
        <v>45190.604166666664</v>
      </c>
      <c r="F7270" t="s">
        <v>2432</v>
      </c>
      <c r="G7270" s="46">
        <v>15</v>
      </c>
      <c r="H7270" s="46">
        <v>59</v>
      </c>
      <c r="I7270" s="46">
        <v>15</v>
      </c>
      <c r="J7270" t="s">
        <v>2427</v>
      </c>
      <c r="K7270" t="s">
        <v>90</v>
      </c>
      <c r="L7270" s="46">
        <v>2846</v>
      </c>
      <c r="M7270" s="46">
        <v>36</v>
      </c>
      <c r="N7270" s="46">
        <v>33.700000000000003</v>
      </c>
      <c r="O7270" s="46">
        <v>114</v>
      </c>
      <c r="P7270" s="46">
        <f t="shared" si="828"/>
        <v>1</v>
      </c>
      <c r="R7270" s="67" t="s">
        <v>1525</v>
      </c>
      <c r="S7270" s="67">
        <f>COUNTIF(Y$2:$Y$100,R7270)</f>
        <v>0</v>
      </c>
      <c r="V7270" s="67">
        <f t="shared" si="832"/>
        <v>0</v>
      </c>
      <c r="X7270"/>
      <c r="Y7270" s="67" t="str">
        <f t="shared" si="826"/>
        <v xml:space="preserve"> </v>
      </c>
      <c r="AB7270" t="s">
        <v>90</v>
      </c>
      <c r="AC7270" s="46">
        <v>2846</v>
      </c>
      <c r="AD7270" s="46">
        <v>36</v>
      </c>
      <c r="AE7270" s="46">
        <v>33.700000000000003</v>
      </c>
      <c r="AF7270" s="46">
        <v>114</v>
      </c>
      <c r="AH7270" s="70" t="str">
        <f t="shared" si="829"/>
        <v/>
      </c>
      <c r="AI7270" s="70" t="str">
        <f t="shared" si="830"/>
        <v/>
      </c>
      <c r="AJ7270" s="70" t="str">
        <f t="shared" si="831"/>
        <v>X</v>
      </c>
      <c r="AK7270" s="70" t="str" cm="1">
        <f t="array" ref="AK7270">_xlfn.IFS(AH7270&lt;&gt;"","1",AI7270&lt;&gt;"","2",AJ7270&lt;&gt;"","3")</f>
        <v>3</v>
      </c>
    </row>
    <row r="7271" spans="1:37" x14ac:dyDescent="0.25">
      <c r="A7271" t="s">
        <v>987</v>
      </c>
      <c r="B7271" t="s">
        <v>345</v>
      </c>
      <c r="C7271" s="67" t="str">
        <f t="shared" si="827"/>
        <v>Abigail Henriksen</v>
      </c>
      <c r="D7271" s="71" t="str" cm="1">
        <f t="array" ref="D7271">_xlfn.IFS(AK7271="1",CONCATENATE(C7271,"Regional"),AK7271="2",CONCATENATE(C7271,"Sectional"),AK7271="3",CONCATENATE(C7271,COUNTIF($C$1:C7271,C7271)))</f>
        <v>Abigail Henriksen9</v>
      </c>
      <c r="E7271" s="66">
        <v>45191.333333333336</v>
      </c>
      <c r="F7271" t="s">
        <v>996</v>
      </c>
      <c r="G7271" s="46">
        <v>96</v>
      </c>
      <c r="H7271" s="46">
        <v>76</v>
      </c>
      <c r="I7271" s="46">
        <v>1</v>
      </c>
      <c r="J7271" t="s">
        <v>176</v>
      </c>
      <c r="K7271" t="s">
        <v>90</v>
      </c>
      <c r="L7271" s="46">
        <v>5341</v>
      </c>
      <c r="M7271" s="46">
        <v>72</v>
      </c>
      <c r="N7271" s="46">
        <v>70.8</v>
      </c>
      <c r="O7271" s="46">
        <v>119</v>
      </c>
      <c r="P7271" s="46">
        <f t="shared" si="828"/>
        <v>2</v>
      </c>
      <c r="R7271" s="67" t="s">
        <v>2889</v>
      </c>
      <c r="S7271" s="67">
        <f>COUNTIF(Y$2:$Y$100,R7271)</f>
        <v>0</v>
      </c>
      <c r="V7271" s="67">
        <f t="shared" si="832"/>
        <v>0</v>
      </c>
      <c r="X7271"/>
      <c r="Y7271" s="67" t="str">
        <f t="shared" si="826"/>
        <v xml:space="preserve"> </v>
      </c>
      <c r="AB7271" t="s">
        <v>90</v>
      </c>
      <c r="AC7271" s="46">
        <v>5341</v>
      </c>
      <c r="AD7271" s="46">
        <v>72</v>
      </c>
      <c r="AE7271" s="46">
        <v>70.8</v>
      </c>
      <c r="AF7271" s="46">
        <v>119</v>
      </c>
      <c r="AH7271" s="70" t="str">
        <f t="shared" si="829"/>
        <v/>
      </c>
      <c r="AI7271" s="70" t="str">
        <f t="shared" si="830"/>
        <v/>
      </c>
      <c r="AJ7271" s="70" t="str">
        <f t="shared" si="831"/>
        <v>X</v>
      </c>
      <c r="AK7271" s="70" t="str" cm="1">
        <f t="array" ref="AK7271">_xlfn.IFS(AH7271&lt;&gt;"","1",AI7271&lt;&gt;"","2",AJ7271&lt;&gt;"","3")</f>
        <v>3</v>
      </c>
    </row>
    <row r="7272" spans="1:37" x14ac:dyDescent="0.25">
      <c r="A7272" t="s">
        <v>3407</v>
      </c>
      <c r="B7272" t="s">
        <v>773</v>
      </c>
      <c r="C7272" s="67" t="str">
        <f t="shared" si="827"/>
        <v>Ashley Greenhill</v>
      </c>
      <c r="D7272" s="71" t="str" cm="1">
        <f t="array" ref="D7272">_xlfn.IFS(AK7272="1",CONCATENATE(C7272,"Regional"),AK7272="2",CONCATENATE(C7272,"Sectional"),AK7272="3",CONCATENATE(C7272,COUNTIF($C$1:C7272,C7272)))</f>
        <v>Ashley Greenhill11</v>
      </c>
      <c r="E7272" s="66">
        <v>45191.333333333336</v>
      </c>
      <c r="F7272" t="s">
        <v>996</v>
      </c>
      <c r="G7272" s="46">
        <v>96</v>
      </c>
      <c r="H7272" s="46">
        <v>79</v>
      </c>
      <c r="I7272" s="46">
        <v>2</v>
      </c>
      <c r="J7272" t="s">
        <v>176</v>
      </c>
      <c r="K7272" t="s">
        <v>90</v>
      </c>
      <c r="L7272" s="46">
        <v>5341</v>
      </c>
      <c r="M7272" s="46">
        <v>72</v>
      </c>
      <c r="N7272" s="46">
        <v>70.8</v>
      </c>
      <c r="O7272" s="46">
        <v>119</v>
      </c>
      <c r="P7272" s="46">
        <f t="shared" si="828"/>
        <v>2</v>
      </c>
      <c r="R7272" s="67" t="s">
        <v>3550</v>
      </c>
      <c r="S7272" s="67">
        <f>COUNTIF(Y$2:$Y$100,R7272)</f>
        <v>0</v>
      </c>
      <c r="V7272" s="67">
        <f t="shared" si="832"/>
        <v>0</v>
      </c>
      <c r="X7272"/>
      <c r="Y7272" s="67" t="str">
        <f t="shared" si="826"/>
        <v xml:space="preserve"> </v>
      </c>
      <c r="AB7272" t="s">
        <v>90</v>
      </c>
      <c r="AC7272" s="46">
        <v>5341</v>
      </c>
      <c r="AD7272" s="46">
        <v>72</v>
      </c>
      <c r="AE7272" s="46">
        <v>70.8</v>
      </c>
      <c r="AF7272" s="46">
        <v>119</v>
      </c>
      <c r="AH7272" s="70" t="str">
        <f t="shared" si="829"/>
        <v/>
      </c>
      <c r="AI7272" s="70" t="str">
        <f t="shared" si="830"/>
        <v/>
      </c>
      <c r="AJ7272" s="70" t="str">
        <f t="shared" si="831"/>
        <v>X</v>
      </c>
      <c r="AK7272" s="70" t="str" cm="1">
        <f t="array" ref="AK7272">_xlfn.IFS(AH7272&lt;&gt;"","1",AI7272&lt;&gt;"","2",AJ7272&lt;&gt;"","3")</f>
        <v>3</v>
      </c>
    </row>
    <row r="7273" spans="1:37" x14ac:dyDescent="0.25">
      <c r="A7273" t="s">
        <v>469</v>
      </c>
      <c r="B7273" t="s">
        <v>342</v>
      </c>
      <c r="C7273" s="67" t="str">
        <f t="shared" si="827"/>
        <v>Kadyn Peery</v>
      </c>
      <c r="D7273" s="71" t="str" cm="1">
        <f t="array" ref="D7273">_xlfn.IFS(AK7273="1",CONCATENATE(C7273,"Regional"),AK7273="2",CONCATENATE(C7273,"Sectional"),AK7273="3",CONCATENATE(C7273,COUNTIF($C$1:C7273,C7273)))</f>
        <v>Kadyn Peery6</v>
      </c>
      <c r="E7273" s="66">
        <v>45191.333333333336</v>
      </c>
      <c r="F7273" t="s">
        <v>996</v>
      </c>
      <c r="G7273" s="46">
        <v>96</v>
      </c>
      <c r="H7273" s="46">
        <v>79</v>
      </c>
      <c r="I7273" s="46">
        <v>2</v>
      </c>
      <c r="J7273" t="s">
        <v>176</v>
      </c>
      <c r="K7273" t="s">
        <v>90</v>
      </c>
      <c r="L7273" s="46">
        <v>5341</v>
      </c>
      <c r="M7273" s="46">
        <v>72</v>
      </c>
      <c r="N7273" s="46">
        <v>70.8</v>
      </c>
      <c r="O7273" s="46">
        <v>119</v>
      </c>
      <c r="P7273" s="46">
        <f t="shared" si="828"/>
        <v>2</v>
      </c>
      <c r="R7273" s="67" t="s">
        <v>1166</v>
      </c>
      <c r="S7273" s="67">
        <f>COUNTIF(Y$2:$Y$100,R7273)</f>
        <v>0</v>
      </c>
      <c r="V7273" s="67">
        <f t="shared" si="832"/>
        <v>0</v>
      </c>
      <c r="X7273"/>
      <c r="Y7273" s="67" t="str">
        <f t="shared" si="826"/>
        <v xml:space="preserve"> </v>
      </c>
      <c r="AB7273" t="s">
        <v>90</v>
      </c>
      <c r="AC7273" s="46">
        <v>5341</v>
      </c>
      <c r="AD7273" s="46">
        <v>72</v>
      </c>
      <c r="AE7273" s="46">
        <v>70.8</v>
      </c>
      <c r="AF7273" s="46">
        <v>119</v>
      </c>
      <c r="AH7273" s="70" t="str">
        <f t="shared" si="829"/>
        <v/>
      </c>
      <c r="AI7273" s="70" t="str">
        <f t="shared" si="830"/>
        <v/>
      </c>
      <c r="AJ7273" s="70" t="str">
        <f t="shared" si="831"/>
        <v>X</v>
      </c>
      <c r="AK7273" s="70" t="str" cm="1">
        <f t="array" ref="AK7273">_xlfn.IFS(AH7273&lt;&gt;"","1",AI7273&lt;&gt;"","2",AJ7273&lt;&gt;"","3")</f>
        <v>3</v>
      </c>
    </row>
    <row r="7274" spans="1:37" x14ac:dyDescent="0.25">
      <c r="A7274" t="s">
        <v>1874</v>
      </c>
      <c r="B7274" t="s">
        <v>2704</v>
      </c>
      <c r="C7274" s="67" t="str">
        <f t="shared" si="827"/>
        <v>Brinley Goninen</v>
      </c>
      <c r="D7274" s="71" t="str" cm="1">
        <f t="array" ref="D7274">_xlfn.IFS(AK7274="1",CONCATENATE(C7274,"Regional"),AK7274="2",CONCATENATE(C7274,"Sectional"),AK7274="3",CONCATENATE(C7274,COUNTIF($C$1:C7274,C7274)))</f>
        <v>Brinley Goninen9</v>
      </c>
      <c r="E7274" s="66">
        <v>45191.333333333336</v>
      </c>
      <c r="F7274" t="s">
        <v>996</v>
      </c>
      <c r="G7274" s="46">
        <v>96</v>
      </c>
      <c r="H7274" s="46">
        <v>80</v>
      </c>
      <c r="I7274" s="46">
        <v>4</v>
      </c>
      <c r="J7274" t="s">
        <v>176</v>
      </c>
      <c r="K7274" t="s">
        <v>90</v>
      </c>
      <c r="L7274" s="46">
        <v>5341</v>
      </c>
      <c r="M7274" s="46">
        <v>72</v>
      </c>
      <c r="N7274" s="46">
        <v>70.8</v>
      </c>
      <c r="O7274" s="46">
        <v>119</v>
      </c>
      <c r="P7274" s="46">
        <f t="shared" si="828"/>
        <v>2</v>
      </c>
      <c r="R7274" s="67" t="s">
        <v>2890</v>
      </c>
      <c r="S7274" s="67">
        <f>COUNTIF(Y$2:$Y$100,R7274)</f>
        <v>0</v>
      </c>
      <c r="V7274" s="67">
        <f t="shared" si="832"/>
        <v>0</v>
      </c>
      <c r="X7274"/>
      <c r="Y7274" s="67" t="str">
        <f t="shared" si="826"/>
        <v xml:space="preserve"> </v>
      </c>
      <c r="AB7274" t="s">
        <v>90</v>
      </c>
      <c r="AC7274" s="46">
        <v>5341</v>
      </c>
      <c r="AD7274" s="46">
        <v>72</v>
      </c>
      <c r="AE7274" s="46">
        <v>70.8</v>
      </c>
      <c r="AF7274" s="46">
        <v>119</v>
      </c>
      <c r="AH7274" s="70" t="str">
        <f t="shared" si="829"/>
        <v/>
      </c>
      <c r="AI7274" s="70" t="str">
        <f t="shared" si="830"/>
        <v/>
      </c>
      <c r="AJ7274" s="70" t="str">
        <f t="shared" si="831"/>
        <v>X</v>
      </c>
      <c r="AK7274" s="70" t="str" cm="1">
        <f t="array" ref="AK7274">_xlfn.IFS(AH7274&lt;&gt;"","1",AI7274&lt;&gt;"","2",AJ7274&lt;&gt;"","3")</f>
        <v>3</v>
      </c>
    </row>
    <row r="7275" spans="1:37" x14ac:dyDescent="0.25">
      <c r="A7275" t="s">
        <v>948</v>
      </c>
      <c r="B7275" t="s">
        <v>949</v>
      </c>
      <c r="C7275" s="67" t="str">
        <f t="shared" si="827"/>
        <v>Krista Longden</v>
      </c>
      <c r="D7275" s="71" t="str" cm="1">
        <f t="array" ref="D7275">_xlfn.IFS(AK7275="1",CONCATENATE(C7275,"Regional"),AK7275="2",CONCATENATE(C7275,"Sectional"),AK7275="3",CONCATENATE(C7275,COUNTIF($C$1:C7275,C7275)))</f>
        <v>Krista Longden13</v>
      </c>
      <c r="E7275" s="66">
        <v>45191.333333333336</v>
      </c>
      <c r="F7275" t="s">
        <v>996</v>
      </c>
      <c r="G7275" s="46">
        <v>96</v>
      </c>
      <c r="H7275" s="46">
        <v>81</v>
      </c>
      <c r="I7275" s="46">
        <v>5</v>
      </c>
      <c r="J7275" t="s">
        <v>176</v>
      </c>
      <c r="K7275" t="s">
        <v>90</v>
      </c>
      <c r="L7275" s="46">
        <v>5341</v>
      </c>
      <c r="M7275" s="46">
        <v>72</v>
      </c>
      <c r="N7275" s="46">
        <v>70.8</v>
      </c>
      <c r="O7275" s="46">
        <v>119</v>
      </c>
      <c r="P7275" s="46">
        <f t="shared" si="828"/>
        <v>2</v>
      </c>
      <c r="R7275" s="67" t="s">
        <v>1466</v>
      </c>
      <c r="S7275" s="67">
        <f>COUNTIF(Y$2:$Y$100,R7275)</f>
        <v>0</v>
      </c>
      <c r="V7275" s="67">
        <f t="shared" si="832"/>
        <v>0</v>
      </c>
      <c r="X7275"/>
      <c r="Y7275" s="67" t="str">
        <f t="shared" si="826"/>
        <v xml:space="preserve"> </v>
      </c>
      <c r="AB7275" t="s">
        <v>90</v>
      </c>
      <c r="AC7275" s="46">
        <v>5341</v>
      </c>
      <c r="AD7275" s="46">
        <v>72</v>
      </c>
      <c r="AE7275" s="46">
        <v>70.8</v>
      </c>
      <c r="AF7275" s="46">
        <v>119</v>
      </c>
      <c r="AH7275" s="70" t="str">
        <f t="shared" si="829"/>
        <v/>
      </c>
      <c r="AI7275" s="70" t="str">
        <f t="shared" si="830"/>
        <v/>
      </c>
      <c r="AJ7275" s="70" t="str">
        <f t="shared" si="831"/>
        <v>X</v>
      </c>
      <c r="AK7275" s="70" t="str" cm="1">
        <f t="array" ref="AK7275">_xlfn.IFS(AH7275&lt;&gt;"","1",AI7275&lt;&gt;"","2",AJ7275&lt;&gt;"","3")</f>
        <v>3</v>
      </c>
    </row>
    <row r="7276" spans="1:37" x14ac:dyDescent="0.25">
      <c r="A7276" t="s">
        <v>689</v>
      </c>
      <c r="B7276" t="s">
        <v>452</v>
      </c>
      <c r="C7276" s="67" t="str">
        <f t="shared" si="827"/>
        <v>Sophia Otto</v>
      </c>
      <c r="D7276" s="71" t="str" cm="1">
        <f t="array" ref="D7276">_xlfn.IFS(AK7276="1",CONCATENATE(C7276,"Regional"),AK7276="2",CONCATENATE(C7276,"Sectional"),AK7276="3",CONCATENATE(C7276,COUNTIF($C$1:C7276,C7276)))</f>
        <v>Sophia Otto13</v>
      </c>
      <c r="E7276" s="66">
        <v>45191.333333333336</v>
      </c>
      <c r="F7276" t="s">
        <v>996</v>
      </c>
      <c r="G7276" s="46">
        <v>96</v>
      </c>
      <c r="H7276" s="46">
        <v>83</v>
      </c>
      <c r="I7276" s="46">
        <v>6</v>
      </c>
      <c r="J7276" t="s">
        <v>176</v>
      </c>
      <c r="K7276" t="s">
        <v>90</v>
      </c>
      <c r="L7276" s="46">
        <v>5341</v>
      </c>
      <c r="M7276" s="46">
        <v>72</v>
      </c>
      <c r="N7276" s="46">
        <v>70.8</v>
      </c>
      <c r="O7276" s="46">
        <v>119</v>
      </c>
      <c r="P7276" s="46">
        <f t="shared" si="828"/>
        <v>2</v>
      </c>
      <c r="R7276" s="67" t="s">
        <v>1340</v>
      </c>
      <c r="S7276" s="67">
        <f>COUNTIF(Y$2:$Y$100,R7276)</f>
        <v>0</v>
      </c>
      <c r="V7276" s="67">
        <f t="shared" si="832"/>
        <v>0</v>
      </c>
      <c r="X7276"/>
      <c r="Y7276" s="67" t="str">
        <f t="shared" si="826"/>
        <v xml:space="preserve"> </v>
      </c>
      <c r="AB7276" t="s">
        <v>90</v>
      </c>
      <c r="AC7276" s="46">
        <v>5341</v>
      </c>
      <c r="AD7276" s="46">
        <v>72</v>
      </c>
      <c r="AE7276" s="46">
        <v>70.8</v>
      </c>
      <c r="AF7276" s="46">
        <v>119</v>
      </c>
      <c r="AH7276" s="70" t="str">
        <f t="shared" si="829"/>
        <v/>
      </c>
      <c r="AI7276" s="70" t="str">
        <f t="shared" si="830"/>
        <v/>
      </c>
      <c r="AJ7276" s="70" t="str">
        <f t="shared" si="831"/>
        <v>X</v>
      </c>
      <c r="AK7276" s="70" t="str" cm="1">
        <f t="array" ref="AK7276">_xlfn.IFS(AH7276&lt;&gt;"","1",AI7276&lt;&gt;"","2",AJ7276&lt;&gt;"","3")</f>
        <v>3</v>
      </c>
    </row>
    <row r="7277" spans="1:37" x14ac:dyDescent="0.25">
      <c r="A7277" t="s">
        <v>3384</v>
      </c>
      <c r="B7277" t="s">
        <v>2053</v>
      </c>
      <c r="C7277" s="67" t="str">
        <f t="shared" si="827"/>
        <v>Lindsey Kroening</v>
      </c>
      <c r="D7277" s="71" t="str" cm="1">
        <f t="array" ref="D7277">_xlfn.IFS(AK7277="1",CONCATENATE(C7277,"Regional"),AK7277="2",CONCATENATE(C7277,"Sectional"),AK7277="3",CONCATENATE(C7277,COUNTIF($C$1:C7277,C7277)))</f>
        <v>Lindsey Kroening11</v>
      </c>
      <c r="E7277" s="66">
        <v>45191.333333333336</v>
      </c>
      <c r="F7277" t="s">
        <v>996</v>
      </c>
      <c r="G7277" s="46">
        <v>96</v>
      </c>
      <c r="H7277" s="46">
        <v>84</v>
      </c>
      <c r="I7277" s="46">
        <v>7</v>
      </c>
      <c r="J7277" t="s">
        <v>176</v>
      </c>
      <c r="K7277" t="s">
        <v>90</v>
      </c>
      <c r="L7277" s="46">
        <v>5341</v>
      </c>
      <c r="M7277" s="46">
        <v>72</v>
      </c>
      <c r="N7277" s="46">
        <v>70.8</v>
      </c>
      <c r="O7277" s="46">
        <v>119</v>
      </c>
      <c r="P7277" s="46">
        <f t="shared" si="828"/>
        <v>2</v>
      </c>
      <c r="R7277" s="67" t="s">
        <v>3477</v>
      </c>
      <c r="S7277" s="67">
        <f>COUNTIF(Y$2:$Y$100,R7277)</f>
        <v>0</v>
      </c>
      <c r="V7277" s="67">
        <f t="shared" si="832"/>
        <v>0</v>
      </c>
      <c r="X7277"/>
      <c r="Y7277" s="67" t="str">
        <f t="shared" si="826"/>
        <v xml:space="preserve"> </v>
      </c>
      <c r="AB7277" t="s">
        <v>90</v>
      </c>
      <c r="AC7277" s="46">
        <v>5341</v>
      </c>
      <c r="AD7277" s="46">
        <v>72</v>
      </c>
      <c r="AE7277" s="46">
        <v>70.8</v>
      </c>
      <c r="AF7277" s="46">
        <v>119</v>
      </c>
      <c r="AH7277" s="70" t="str">
        <f t="shared" si="829"/>
        <v/>
      </c>
      <c r="AI7277" s="70" t="str">
        <f t="shared" si="830"/>
        <v/>
      </c>
      <c r="AJ7277" s="70" t="str">
        <f t="shared" si="831"/>
        <v>X</v>
      </c>
      <c r="AK7277" s="70" t="str" cm="1">
        <f t="array" ref="AK7277">_xlfn.IFS(AH7277&lt;&gt;"","1",AI7277&lt;&gt;"","2",AJ7277&lt;&gt;"","3")</f>
        <v>3</v>
      </c>
    </row>
    <row r="7278" spans="1:37" x14ac:dyDescent="0.25">
      <c r="A7278" t="s">
        <v>719</v>
      </c>
      <c r="B7278" t="s">
        <v>441</v>
      </c>
      <c r="C7278" s="67" t="str">
        <f t="shared" si="827"/>
        <v>Madison Engebose</v>
      </c>
      <c r="D7278" s="71" t="str" cm="1">
        <f t="array" ref="D7278">_xlfn.IFS(AK7278="1",CONCATENATE(C7278,"Regional"),AK7278="2",CONCATENATE(C7278,"Sectional"),AK7278="3",CONCATENATE(C7278,COUNTIF($C$1:C7278,C7278)))</f>
        <v>Madison Engebose11</v>
      </c>
      <c r="E7278" s="66">
        <v>45191.333333333336</v>
      </c>
      <c r="F7278" t="s">
        <v>996</v>
      </c>
      <c r="G7278" s="46">
        <v>96</v>
      </c>
      <c r="H7278" s="46">
        <v>84</v>
      </c>
      <c r="I7278" s="46">
        <v>7</v>
      </c>
      <c r="J7278" t="s">
        <v>176</v>
      </c>
      <c r="K7278" t="s">
        <v>90</v>
      </c>
      <c r="L7278" s="46">
        <v>5341</v>
      </c>
      <c r="M7278" s="46">
        <v>72</v>
      </c>
      <c r="N7278" s="46">
        <v>70.8</v>
      </c>
      <c r="O7278" s="46">
        <v>119</v>
      </c>
      <c r="P7278" s="46">
        <f t="shared" si="828"/>
        <v>2</v>
      </c>
      <c r="R7278" s="67" t="s">
        <v>1316</v>
      </c>
      <c r="S7278" s="67">
        <f>COUNTIF(Y$2:$Y$100,R7278)</f>
        <v>0</v>
      </c>
      <c r="V7278" s="67">
        <f t="shared" si="832"/>
        <v>0</v>
      </c>
      <c r="X7278"/>
      <c r="Y7278" s="67" t="str">
        <f t="shared" si="826"/>
        <v xml:space="preserve"> </v>
      </c>
      <c r="AB7278" t="s">
        <v>90</v>
      </c>
      <c r="AC7278" s="46">
        <v>5341</v>
      </c>
      <c r="AD7278" s="46">
        <v>72</v>
      </c>
      <c r="AE7278" s="46">
        <v>70.8</v>
      </c>
      <c r="AF7278" s="46">
        <v>119</v>
      </c>
      <c r="AH7278" s="70" t="str">
        <f t="shared" si="829"/>
        <v/>
      </c>
      <c r="AI7278" s="70" t="str">
        <f t="shared" si="830"/>
        <v/>
      </c>
      <c r="AJ7278" s="70" t="str">
        <f t="shared" si="831"/>
        <v>X</v>
      </c>
      <c r="AK7278" s="70" t="str" cm="1">
        <f t="array" ref="AK7278">_xlfn.IFS(AH7278&lt;&gt;"","1",AI7278&lt;&gt;"","2",AJ7278&lt;&gt;"","3")</f>
        <v>3</v>
      </c>
    </row>
    <row r="7279" spans="1:37" x14ac:dyDescent="0.25">
      <c r="A7279" t="s">
        <v>951</v>
      </c>
      <c r="B7279" t="s">
        <v>539</v>
      </c>
      <c r="C7279" s="67" t="str">
        <f t="shared" si="827"/>
        <v>Maggie Blank</v>
      </c>
      <c r="D7279" s="71" t="str" cm="1">
        <f t="array" ref="D7279">_xlfn.IFS(AK7279="1",CONCATENATE(C7279,"Regional"),AK7279="2",CONCATENATE(C7279,"Sectional"),AK7279="3",CONCATENATE(C7279,COUNTIF($C$1:C7279,C7279)))</f>
        <v>Maggie Blank11</v>
      </c>
      <c r="E7279" s="66">
        <v>45191.333333333336</v>
      </c>
      <c r="F7279" t="s">
        <v>996</v>
      </c>
      <c r="G7279" s="46">
        <v>96</v>
      </c>
      <c r="H7279" s="46">
        <v>85</v>
      </c>
      <c r="I7279" s="46">
        <v>9</v>
      </c>
      <c r="J7279" t="s">
        <v>176</v>
      </c>
      <c r="K7279" t="s">
        <v>90</v>
      </c>
      <c r="L7279" s="46">
        <v>5341</v>
      </c>
      <c r="M7279" s="46">
        <v>72</v>
      </c>
      <c r="N7279" s="46">
        <v>70.8</v>
      </c>
      <c r="O7279" s="46">
        <v>119</v>
      </c>
      <c r="P7279" s="46">
        <f t="shared" si="828"/>
        <v>2</v>
      </c>
      <c r="R7279" s="67" t="s">
        <v>1468</v>
      </c>
      <c r="S7279" s="67">
        <f>COUNTIF(Y$2:$Y$100,R7279)</f>
        <v>0</v>
      </c>
      <c r="V7279" s="67">
        <f t="shared" si="832"/>
        <v>0</v>
      </c>
      <c r="X7279"/>
      <c r="Y7279" s="67" t="str">
        <f t="shared" ref="Y7279:Y7342" si="833">CONCATENATE(W7279," ",X7279)</f>
        <v xml:space="preserve"> </v>
      </c>
      <c r="AB7279" t="s">
        <v>90</v>
      </c>
      <c r="AC7279" s="46">
        <v>5341</v>
      </c>
      <c r="AD7279" s="46">
        <v>72</v>
      </c>
      <c r="AE7279" s="46">
        <v>70.8</v>
      </c>
      <c r="AF7279" s="46">
        <v>119</v>
      </c>
      <c r="AH7279" s="70" t="str">
        <f t="shared" si="829"/>
        <v/>
      </c>
      <c r="AI7279" s="70" t="str">
        <f t="shared" si="830"/>
        <v/>
      </c>
      <c r="AJ7279" s="70" t="str">
        <f t="shared" si="831"/>
        <v>X</v>
      </c>
      <c r="AK7279" s="70" t="str" cm="1">
        <f t="array" ref="AK7279">_xlfn.IFS(AH7279&lt;&gt;"","1",AI7279&lt;&gt;"","2",AJ7279&lt;&gt;"","3")</f>
        <v>3</v>
      </c>
    </row>
    <row r="7280" spans="1:37" x14ac:dyDescent="0.25">
      <c r="A7280" t="s">
        <v>749</v>
      </c>
      <c r="B7280" t="s">
        <v>750</v>
      </c>
      <c r="C7280" s="67" t="str">
        <f t="shared" si="827"/>
        <v>Adelyne Ruetz</v>
      </c>
      <c r="D7280" s="71" t="str" cm="1">
        <f t="array" ref="D7280">_xlfn.IFS(AK7280="1",CONCATENATE(C7280,"Regional"),AK7280="2",CONCATENATE(C7280,"Sectional"),AK7280="3",CONCATENATE(C7280,COUNTIF($C$1:C7280,C7280)))</f>
        <v>Adelyne Ruetz6</v>
      </c>
      <c r="E7280" s="66">
        <v>45191.333333333336</v>
      </c>
      <c r="F7280" t="s">
        <v>996</v>
      </c>
      <c r="G7280" s="46">
        <v>96</v>
      </c>
      <c r="H7280" s="46">
        <v>86</v>
      </c>
      <c r="I7280" s="46">
        <v>10</v>
      </c>
      <c r="J7280" t="s">
        <v>176</v>
      </c>
      <c r="K7280" t="s">
        <v>90</v>
      </c>
      <c r="L7280" s="46">
        <v>5341</v>
      </c>
      <c r="M7280" s="46">
        <v>72</v>
      </c>
      <c r="N7280" s="46">
        <v>70.8</v>
      </c>
      <c r="O7280" s="46">
        <v>119</v>
      </c>
      <c r="P7280" s="46">
        <f t="shared" si="828"/>
        <v>2</v>
      </c>
      <c r="R7280" s="67" t="s">
        <v>1337</v>
      </c>
      <c r="S7280" s="67">
        <f>COUNTIF(Y$2:$Y$100,R7280)</f>
        <v>0</v>
      </c>
      <c r="V7280" s="67">
        <f t="shared" si="832"/>
        <v>0</v>
      </c>
      <c r="X7280"/>
      <c r="Y7280" s="67" t="str">
        <f t="shared" si="833"/>
        <v xml:space="preserve"> </v>
      </c>
      <c r="AB7280" t="s">
        <v>90</v>
      </c>
      <c r="AC7280" s="46">
        <v>5341</v>
      </c>
      <c r="AD7280" s="46">
        <v>72</v>
      </c>
      <c r="AE7280" s="46">
        <v>70.8</v>
      </c>
      <c r="AF7280" s="46">
        <v>119</v>
      </c>
      <c r="AH7280" s="70" t="str">
        <f t="shared" si="829"/>
        <v/>
      </c>
      <c r="AI7280" s="70" t="str">
        <f t="shared" si="830"/>
        <v/>
      </c>
      <c r="AJ7280" s="70" t="str">
        <f t="shared" si="831"/>
        <v>X</v>
      </c>
      <c r="AK7280" s="70" t="str" cm="1">
        <f t="array" ref="AK7280">_xlfn.IFS(AH7280&lt;&gt;"","1",AI7280&lt;&gt;"","2",AJ7280&lt;&gt;"","3")</f>
        <v>3</v>
      </c>
    </row>
    <row r="7281" spans="1:37" x14ac:dyDescent="0.25">
      <c r="A7281" t="s">
        <v>1934</v>
      </c>
      <c r="B7281" t="s">
        <v>1935</v>
      </c>
      <c r="C7281" s="67" t="str">
        <f t="shared" si="827"/>
        <v>Rita Kuepper</v>
      </c>
      <c r="D7281" s="71" t="str" cm="1">
        <f t="array" ref="D7281">_xlfn.IFS(AK7281="1",CONCATENATE(C7281,"Regional"),AK7281="2",CONCATENATE(C7281,"Sectional"),AK7281="3",CONCATENATE(C7281,COUNTIF($C$1:C7281,C7281)))</f>
        <v>Rita Kuepper13</v>
      </c>
      <c r="E7281" s="66">
        <v>45191.333333333336</v>
      </c>
      <c r="F7281" t="s">
        <v>996</v>
      </c>
      <c r="G7281" s="46">
        <v>96</v>
      </c>
      <c r="H7281" s="46">
        <v>86</v>
      </c>
      <c r="I7281" s="46">
        <v>10</v>
      </c>
      <c r="J7281" t="s">
        <v>176</v>
      </c>
      <c r="K7281" t="s">
        <v>90</v>
      </c>
      <c r="L7281" s="46">
        <v>5341</v>
      </c>
      <c r="M7281" s="46">
        <v>72</v>
      </c>
      <c r="N7281" s="46">
        <v>70.8</v>
      </c>
      <c r="O7281" s="46">
        <v>119</v>
      </c>
      <c r="P7281" s="46">
        <f t="shared" si="828"/>
        <v>2</v>
      </c>
      <c r="R7281" s="67" t="s">
        <v>2951</v>
      </c>
      <c r="S7281" s="67">
        <f>COUNTIF(Y$2:$Y$100,R7281)</f>
        <v>0</v>
      </c>
      <c r="V7281" s="67">
        <f t="shared" si="832"/>
        <v>0</v>
      </c>
      <c r="X7281"/>
      <c r="Y7281" s="67" t="str">
        <f t="shared" si="833"/>
        <v xml:space="preserve"> </v>
      </c>
      <c r="AB7281" t="s">
        <v>90</v>
      </c>
      <c r="AC7281" s="46">
        <v>5341</v>
      </c>
      <c r="AD7281" s="46">
        <v>72</v>
      </c>
      <c r="AE7281" s="46">
        <v>70.8</v>
      </c>
      <c r="AF7281" s="46">
        <v>119</v>
      </c>
      <c r="AH7281" s="70" t="str">
        <f t="shared" si="829"/>
        <v/>
      </c>
      <c r="AI7281" s="70" t="str">
        <f t="shared" si="830"/>
        <v/>
      </c>
      <c r="AJ7281" s="70" t="str">
        <f t="shared" si="831"/>
        <v>X</v>
      </c>
      <c r="AK7281" s="70" t="str" cm="1">
        <f t="array" ref="AK7281">_xlfn.IFS(AH7281&lt;&gt;"","1",AI7281&lt;&gt;"","2",AJ7281&lt;&gt;"","3")</f>
        <v>3</v>
      </c>
    </row>
    <row r="7282" spans="1:37" x14ac:dyDescent="0.25">
      <c r="A7282" t="s">
        <v>404</v>
      </c>
      <c r="B7282" t="s">
        <v>313</v>
      </c>
      <c r="C7282" s="67" t="str">
        <f t="shared" si="827"/>
        <v>Avery Meek</v>
      </c>
      <c r="D7282" s="71" t="str" cm="1">
        <f t="array" ref="D7282">_xlfn.IFS(AK7282="1",CONCATENATE(C7282,"Regional"),AK7282="2",CONCATENATE(C7282,"Sectional"),AK7282="3",CONCATENATE(C7282,COUNTIF($C$1:C7282,C7282)))</f>
        <v>Avery Meek9</v>
      </c>
      <c r="E7282" s="66">
        <v>45191.333333333336</v>
      </c>
      <c r="F7282" t="s">
        <v>996</v>
      </c>
      <c r="G7282" s="46">
        <v>96</v>
      </c>
      <c r="H7282" s="46">
        <v>86</v>
      </c>
      <c r="I7282" s="46">
        <v>10</v>
      </c>
      <c r="J7282" t="s">
        <v>176</v>
      </c>
      <c r="K7282" t="s">
        <v>90</v>
      </c>
      <c r="L7282" s="46">
        <v>5341</v>
      </c>
      <c r="M7282" s="46">
        <v>72</v>
      </c>
      <c r="N7282" s="46">
        <v>70.8</v>
      </c>
      <c r="O7282" s="46">
        <v>119</v>
      </c>
      <c r="P7282" s="46">
        <f t="shared" si="828"/>
        <v>2</v>
      </c>
      <c r="R7282" s="67" t="s">
        <v>1135</v>
      </c>
      <c r="S7282" s="67">
        <f>COUNTIF(Y$2:$Y$100,R7282)</f>
        <v>0</v>
      </c>
      <c r="V7282" s="67">
        <f t="shared" si="832"/>
        <v>0</v>
      </c>
      <c r="X7282"/>
      <c r="Y7282" s="67" t="str">
        <f t="shared" si="833"/>
        <v xml:space="preserve"> </v>
      </c>
      <c r="AB7282" t="s">
        <v>90</v>
      </c>
      <c r="AC7282" s="46">
        <v>5341</v>
      </c>
      <c r="AD7282" s="46">
        <v>72</v>
      </c>
      <c r="AE7282" s="46">
        <v>70.8</v>
      </c>
      <c r="AF7282" s="46">
        <v>119</v>
      </c>
      <c r="AH7282" s="70" t="str">
        <f t="shared" si="829"/>
        <v/>
      </c>
      <c r="AI7282" s="70" t="str">
        <f t="shared" si="830"/>
        <v/>
      </c>
      <c r="AJ7282" s="70" t="str">
        <f t="shared" si="831"/>
        <v>X</v>
      </c>
      <c r="AK7282" s="70" t="str" cm="1">
        <f t="array" ref="AK7282">_xlfn.IFS(AH7282&lt;&gt;"","1",AI7282&lt;&gt;"","2",AJ7282&lt;&gt;"","3")</f>
        <v>3</v>
      </c>
    </row>
    <row r="7283" spans="1:37" x14ac:dyDescent="0.25">
      <c r="A7283" t="s">
        <v>751</v>
      </c>
      <c r="B7283" t="s">
        <v>752</v>
      </c>
      <c r="C7283" s="67" t="str">
        <f t="shared" si="827"/>
        <v>Kaya Monzingo</v>
      </c>
      <c r="D7283" s="71" t="str" cm="1">
        <f t="array" ref="D7283">_xlfn.IFS(AK7283="1",CONCATENATE(C7283,"Regional"),AK7283="2",CONCATENATE(C7283,"Sectional"),AK7283="3",CONCATENATE(C7283,COUNTIF($C$1:C7283,C7283)))</f>
        <v>Kaya Monzingo13</v>
      </c>
      <c r="E7283" s="66">
        <v>45191.333333333336</v>
      </c>
      <c r="F7283" t="s">
        <v>996</v>
      </c>
      <c r="G7283" s="46">
        <v>96</v>
      </c>
      <c r="H7283" s="46">
        <v>86</v>
      </c>
      <c r="I7283" s="46">
        <v>10</v>
      </c>
      <c r="J7283" t="s">
        <v>176</v>
      </c>
      <c r="K7283" t="s">
        <v>90</v>
      </c>
      <c r="L7283" s="46">
        <v>5341</v>
      </c>
      <c r="M7283" s="46">
        <v>72</v>
      </c>
      <c r="N7283" s="46">
        <v>70.8</v>
      </c>
      <c r="O7283" s="46">
        <v>119</v>
      </c>
      <c r="P7283" s="46">
        <f t="shared" si="828"/>
        <v>2</v>
      </c>
      <c r="R7283" s="67" t="s">
        <v>1339</v>
      </c>
      <c r="S7283" s="67">
        <f>COUNTIF(Y$2:$Y$100,R7283)</f>
        <v>0</v>
      </c>
      <c r="V7283" s="67">
        <f t="shared" si="832"/>
        <v>0</v>
      </c>
      <c r="X7283"/>
      <c r="Y7283" s="67" t="str">
        <f t="shared" si="833"/>
        <v xml:space="preserve"> </v>
      </c>
      <c r="AB7283" t="s">
        <v>90</v>
      </c>
      <c r="AC7283" s="46">
        <v>5341</v>
      </c>
      <c r="AD7283" s="46">
        <v>72</v>
      </c>
      <c r="AE7283" s="46">
        <v>70.8</v>
      </c>
      <c r="AF7283" s="46">
        <v>119</v>
      </c>
      <c r="AH7283" s="70" t="str">
        <f t="shared" si="829"/>
        <v/>
      </c>
      <c r="AI7283" s="70" t="str">
        <f t="shared" si="830"/>
        <v/>
      </c>
      <c r="AJ7283" s="70" t="str">
        <f t="shared" si="831"/>
        <v>X</v>
      </c>
      <c r="AK7283" s="70" t="str" cm="1">
        <f t="array" ref="AK7283">_xlfn.IFS(AH7283&lt;&gt;"","1",AI7283&lt;&gt;"","2",AJ7283&lt;&gt;"","3")</f>
        <v>3</v>
      </c>
    </row>
    <row r="7284" spans="1:37" x14ac:dyDescent="0.25">
      <c r="A7284" t="s">
        <v>2102</v>
      </c>
      <c r="B7284" t="s">
        <v>2103</v>
      </c>
      <c r="C7284" s="67" t="str">
        <f t="shared" si="827"/>
        <v>Vanhi Chava</v>
      </c>
      <c r="D7284" s="71" t="str" cm="1">
        <f t="array" ref="D7284">_xlfn.IFS(AK7284="1",CONCATENATE(C7284,"Regional"),AK7284="2",CONCATENATE(C7284,"Sectional"),AK7284="3",CONCATENATE(C7284,COUNTIF($C$1:C7284,C7284)))</f>
        <v>Vanhi Chava13</v>
      </c>
      <c r="E7284" s="66">
        <v>45191.333333333336</v>
      </c>
      <c r="F7284" t="s">
        <v>996</v>
      </c>
      <c r="G7284" s="46">
        <v>96</v>
      </c>
      <c r="H7284" s="46">
        <v>87</v>
      </c>
      <c r="I7284" s="46">
        <v>14</v>
      </c>
      <c r="J7284" t="s">
        <v>176</v>
      </c>
      <c r="K7284" t="s">
        <v>90</v>
      </c>
      <c r="L7284" s="46">
        <v>5341</v>
      </c>
      <c r="M7284" s="46">
        <v>72</v>
      </c>
      <c r="N7284" s="46">
        <v>70.8</v>
      </c>
      <c r="O7284" s="46">
        <v>119</v>
      </c>
      <c r="P7284" s="46">
        <f t="shared" si="828"/>
        <v>2</v>
      </c>
      <c r="R7284" s="67" t="s">
        <v>3127</v>
      </c>
      <c r="S7284" s="67">
        <f>COUNTIF(Y$2:$Y$100,R7284)</f>
        <v>0</v>
      </c>
      <c r="V7284" s="67">
        <f t="shared" si="832"/>
        <v>0</v>
      </c>
      <c r="X7284"/>
      <c r="Y7284" s="67" t="str">
        <f t="shared" si="833"/>
        <v xml:space="preserve"> </v>
      </c>
      <c r="AB7284" t="s">
        <v>90</v>
      </c>
      <c r="AC7284" s="46">
        <v>5341</v>
      </c>
      <c r="AD7284" s="46">
        <v>72</v>
      </c>
      <c r="AE7284" s="46">
        <v>70.8</v>
      </c>
      <c r="AF7284" s="46">
        <v>119</v>
      </c>
      <c r="AH7284" s="70" t="str">
        <f t="shared" si="829"/>
        <v/>
      </c>
      <c r="AI7284" s="70" t="str">
        <f t="shared" si="830"/>
        <v/>
      </c>
      <c r="AJ7284" s="70" t="str">
        <f t="shared" si="831"/>
        <v>X</v>
      </c>
      <c r="AK7284" s="70" t="str" cm="1">
        <f t="array" ref="AK7284">_xlfn.IFS(AH7284&lt;&gt;"","1",AI7284&lt;&gt;"","2",AJ7284&lt;&gt;"","3")</f>
        <v>3</v>
      </c>
    </row>
    <row r="7285" spans="1:37" x14ac:dyDescent="0.25">
      <c r="A7285" t="s">
        <v>281</v>
      </c>
      <c r="B7285" t="s">
        <v>459</v>
      </c>
      <c r="C7285" s="67" t="str">
        <f t="shared" si="827"/>
        <v>Addison King</v>
      </c>
      <c r="D7285" s="71" t="str" cm="1">
        <f t="array" ref="D7285">_xlfn.IFS(AK7285="1",CONCATENATE(C7285,"Regional"),AK7285="2",CONCATENATE(C7285,"Sectional"),AK7285="3",CONCATENATE(C7285,COUNTIF($C$1:C7285,C7285)))</f>
        <v>Addison King10</v>
      </c>
      <c r="E7285" s="66">
        <v>45191.333333333336</v>
      </c>
      <c r="F7285" t="s">
        <v>996</v>
      </c>
      <c r="G7285" s="46">
        <v>96</v>
      </c>
      <c r="H7285" s="46">
        <v>87</v>
      </c>
      <c r="I7285" s="46">
        <v>14</v>
      </c>
      <c r="J7285" t="s">
        <v>176</v>
      </c>
      <c r="K7285" t="s">
        <v>90</v>
      </c>
      <c r="L7285" s="46">
        <v>5341</v>
      </c>
      <c r="M7285" s="46">
        <v>72</v>
      </c>
      <c r="N7285" s="46">
        <v>70.8</v>
      </c>
      <c r="O7285" s="46">
        <v>119</v>
      </c>
      <c r="P7285" s="46">
        <f t="shared" si="828"/>
        <v>2</v>
      </c>
      <c r="R7285" s="67" t="s">
        <v>1367</v>
      </c>
      <c r="S7285" s="67">
        <f>COUNTIF(Y$2:$Y$100,R7285)</f>
        <v>0</v>
      </c>
      <c r="V7285" s="67">
        <f t="shared" si="832"/>
        <v>0</v>
      </c>
      <c r="X7285"/>
      <c r="Y7285" s="67" t="str">
        <f t="shared" si="833"/>
        <v xml:space="preserve"> </v>
      </c>
      <c r="AB7285" t="s">
        <v>90</v>
      </c>
      <c r="AC7285" s="46">
        <v>5341</v>
      </c>
      <c r="AD7285" s="46">
        <v>72</v>
      </c>
      <c r="AE7285" s="46">
        <v>70.8</v>
      </c>
      <c r="AF7285" s="46">
        <v>119</v>
      </c>
      <c r="AH7285" s="70" t="str">
        <f t="shared" si="829"/>
        <v/>
      </c>
      <c r="AI7285" s="70" t="str">
        <f t="shared" si="830"/>
        <v/>
      </c>
      <c r="AJ7285" s="70" t="str">
        <f t="shared" si="831"/>
        <v>X</v>
      </c>
      <c r="AK7285" s="70" t="str" cm="1">
        <f t="array" ref="AK7285">_xlfn.IFS(AH7285&lt;&gt;"","1",AI7285&lt;&gt;"","2",AJ7285&lt;&gt;"","3")</f>
        <v>3</v>
      </c>
    </row>
    <row r="7286" spans="1:37" x14ac:dyDescent="0.25">
      <c r="A7286" t="s">
        <v>512</v>
      </c>
      <c r="B7286" t="s">
        <v>311</v>
      </c>
      <c r="C7286" s="67" t="str">
        <f t="shared" si="827"/>
        <v>Julia Dufek</v>
      </c>
      <c r="D7286" s="71" t="str" cm="1">
        <f t="array" ref="D7286">_xlfn.IFS(AK7286="1",CONCATENATE(C7286,"Regional"),AK7286="2",CONCATENATE(C7286,"Sectional"),AK7286="3",CONCATENATE(C7286,COUNTIF($C$1:C7286,C7286)))</f>
        <v>Julia Dufek12</v>
      </c>
      <c r="E7286" s="66">
        <v>45191.333333333336</v>
      </c>
      <c r="F7286" t="s">
        <v>996</v>
      </c>
      <c r="G7286" s="46">
        <v>96</v>
      </c>
      <c r="H7286" s="46">
        <v>89</v>
      </c>
      <c r="I7286" s="46">
        <v>16</v>
      </c>
      <c r="J7286" t="s">
        <v>176</v>
      </c>
      <c r="K7286" t="s">
        <v>90</v>
      </c>
      <c r="L7286" s="46">
        <v>5341</v>
      </c>
      <c r="M7286" s="46">
        <v>72</v>
      </c>
      <c r="N7286" s="46">
        <v>70.8</v>
      </c>
      <c r="O7286" s="46">
        <v>119</v>
      </c>
      <c r="P7286" s="46">
        <f t="shared" si="828"/>
        <v>2</v>
      </c>
      <c r="R7286" s="67" t="s">
        <v>1505</v>
      </c>
      <c r="S7286" s="67">
        <f>COUNTIF(Y$2:$Y$100,R7286)</f>
        <v>0</v>
      </c>
      <c r="V7286" s="67">
        <f t="shared" si="832"/>
        <v>0</v>
      </c>
      <c r="X7286"/>
      <c r="Y7286" s="67" t="str">
        <f t="shared" si="833"/>
        <v xml:space="preserve"> </v>
      </c>
      <c r="AB7286" t="s">
        <v>90</v>
      </c>
      <c r="AC7286" s="46">
        <v>5341</v>
      </c>
      <c r="AD7286" s="46">
        <v>72</v>
      </c>
      <c r="AE7286" s="46">
        <v>70.8</v>
      </c>
      <c r="AF7286" s="46">
        <v>119</v>
      </c>
      <c r="AH7286" s="70" t="str">
        <f t="shared" si="829"/>
        <v/>
      </c>
      <c r="AI7286" s="70" t="str">
        <f t="shared" si="830"/>
        <v/>
      </c>
      <c r="AJ7286" s="70" t="str">
        <f t="shared" si="831"/>
        <v>X</v>
      </c>
      <c r="AK7286" s="70" t="str" cm="1">
        <f t="array" ref="AK7286">_xlfn.IFS(AH7286&lt;&gt;"","1",AI7286&lt;&gt;"","2",AJ7286&lt;&gt;"","3")</f>
        <v>3</v>
      </c>
    </row>
    <row r="7287" spans="1:37" x14ac:dyDescent="0.25">
      <c r="A7287" t="s">
        <v>950</v>
      </c>
      <c r="B7287" t="s">
        <v>628</v>
      </c>
      <c r="C7287" s="67" t="str">
        <f t="shared" si="827"/>
        <v>Angelina Dorshak</v>
      </c>
      <c r="D7287" s="71" t="str" cm="1">
        <f t="array" ref="D7287">_xlfn.IFS(AK7287="1",CONCATENATE(C7287,"Regional"),AK7287="2",CONCATENATE(C7287,"Sectional"),AK7287="3",CONCATENATE(C7287,COUNTIF($C$1:C7287,C7287)))</f>
        <v>Angelina Dorshak13</v>
      </c>
      <c r="E7287" s="66">
        <v>45191.333333333336</v>
      </c>
      <c r="F7287" t="s">
        <v>996</v>
      </c>
      <c r="G7287" s="46">
        <v>96</v>
      </c>
      <c r="H7287" s="46">
        <v>89</v>
      </c>
      <c r="I7287" s="46">
        <v>16</v>
      </c>
      <c r="J7287" t="s">
        <v>176</v>
      </c>
      <c r="K7287" t="s">
        <v>90</v>
      </c>
      <c r="L7287" s="46">
        <v>5341</v>
      </c>
      <c r="M7287" s="46">
        <v>72</v>
      </c>
      <c r="N7287" s="46">
        <v>70.8</v>
      </c>
      <c r="O7287" s="46">
        <v>119</v>
      </c>
      <c r="P7287" s="46">
        <f t="shared" si="828"/>
        <v>2</v>
      </c>
      <c r="R7287" s="67" t="s">
        <v>1467</v>
      </c>
      <c r="S7287" s="67">
        <f>COUNTIF(Y$2:$Y$100,R7287)</f>
        <v>0</v>
      </c>
      <c r="V7287" s="67">
        <f t="shared" si="832"/>
        <v>0</v>
      </c>
      <c r="X7287"/>
      <c r="Y7287" s="67" t="str">
        <f t="shared" si="833"/>
        <v xml:space="preserve"> </v>
      </c>
      <c r="AB7287" t="s">
        <v>90</v>
      </c>
      <c r="AC7287" s="46">
        <v>5341</v>
      </c>
      <c r="AD7287" s="46">
        <v>72</v>
      </c>
      <c r="AE7287" s="46">
        <v>70.8</v>
      </c>
      <c r="AF7287" s="46">
        <v>119</v>
      </c>
      <c r="AH7287" s="70" t="str">
        <f t="shared" si="829"/>
        <v/>
      </c>
      <c r="AI7287" s="70" t="str">
        <f t="shared" si="830"/>
        <v/>
      </c>
      <c r="AJ7287" s="70" t="str">
        <f t="shared" si="831"/>
        <v>X</v>
      </c>
      <c r="AK7287" s="70" t="str" cm="1">
        <f t="array" ref="AK7287">_xlfn.IFS(AH7287&lt;&gt;"","1",AI7287&lt;&gt;"","2",AJ7287&lt;&gt;"","3")</f>
        <v>3</v>
      </c>
    </row>
    <row r="7288" spans="1:37" x14ac:dyDescent="0.25">
      <c r="A7288" t="s">
        <v>1652</v>
      </c>
      <c r="B7288" t="s">
        <v>443</v>
      </c>
      <c r="C7288" s="67" t="str">
        <f t="shared" si="827"/>
        <v>Emily Blankenburg</v>
      </c>
      <c r="D7288" s="71" t="str" cm="1">
        <f t="array" ref="D7288">_xlfn.IFS(AK7288="1",CONCATENATE(C7288,"Regional"),AK7288="2",CONCATENATE(C7288,"Sectional"),AK7288="3",CONCATENATE(C7288,COUNTIF($C$1:C7288,C7288)))</f>
        <v>Emily Blankenburg13</v>
      </c>
      <c r="E7288" s="66">
        <v>45191.333333333336</v>
      </c>
      <c r="F7288" t="s">
        <v>996</v>
      </c>
      <c r="G7288" s="46">
        <v>96</v>
      </c>
      <c r="H7288" s="46">
        <v>90</v>
      </c>
      <c r="I7288" s="46">
        <v>18</v>
      </c>
      <c r="J7288" t="s">
        <v>176</v>
      </c>
      <c r="K7288" t="s">
        <v>90</v>
      </c>
      <c r="L7288" s="46">
        <v>5341</v>
      </c>
      <c r="M7288" s="46">
        <v>72</v>
      </c>
      <c r="N7288" s="46">
        <v>70.8</v>
      </c>
      <c r="O7288" s="46">
        <v>119</v>
      </c>
      <c r="P7288" s="46">
        <f t="shared" si="828"/>
        <v>2</v>
      </c>
      <c r="R7288" s="67" t="s">
        <v>3484</v>
      </c>
      <c r="S7288" s="67">
        <f>COUNTIF(Y$2:$Y$100,R7288)</f>
        <v>0</v>
      </c>
      <c r="V7288" s="67">
        <f t="shared" si="832"/>
        <v>0</v>
      </c>
      <c r="X7288"/>
      <c r="Y7288" s="67" t="str">
        <f t="shared" si="833"/>
        <v xml:space="preserve"> </v>
      </c>
      <c r="AB7288" t="s">
        <v>90</v>
      </c>
      <c r="AC7288" s="46">
        <v>5341</v>
      </c>
      <c r="AD7288" s="46">
        <v>72</v>
      </c>
      <c r="AE7288" s="46">
        <v>70.8</v>
      </c>
      <c r="AF7288" s="46">
        <v>119</v>
      </c>
      <c r="AH7288" s="70" t="str">
        <f t="shared" si="829"/>
        <v/>
      </c>
      <c r="AI7288" s="70" t="str">
        <f t="shared" si="830"/>
        <v/>
      </c>
      <c r="AJ7288" s="70" t="str">
        <f t="shared" si="831"/>
        <v>X</v>
      </c>
      <c r="AK7288" s="70" t="str" cm="1">
        <f t="array" ref="AK7288">_xlfn.IFS(AH7288&lt;&gt;"","1",AI7288&lt;&gt;"","2",AJ7288&lt;&gt;"","3")</f>
        <v>3</v>
      </c>
    </row>
    <row r="7289" spans="1:37" x14ac:dyDescent="0.25">
      <c r="A7289" t="s">
        <v>186</v>
      </c>
      <c r="B7289" t="s">
        <v>787</v>
      </c>
      <c r="C7289" s="67" t="str">
        <f t="shared" si="827"/>
        <v>Gabija Anderson</v>
      </c>
      <c r="D7289" s="71" t="str" cm="1">
        <f t="array" ref="D7289">_xlfn.IFS(AK7289="1",CONCATENATE(C7289,"Regional"),AK7289="2",CONCATENATE(C7289,"Sectional"),AK7289="3",CONCATENATE(C7289,COUNTIF($C$1:C7289,C7289)))</f>
        <v>Gabija Anderson5</v>
      </c>
      <c r="E7289" s="66">
        <v>45191.333333333336</v>
      </c>
      <c r="F7289" t="s">
        <v>996</v>
      </c>
      <c r="G7289" s="46">
        <v>96</v>
      </c>
      <c r="H7289" s="46">
        <v>90</v>
      </c>
      <c r="I7289" s="46">
        <v>18</v>
      </c>
      <c r="J7289" t="s">
        <v>176</v>
      </c>
      <c r="K7289" t="s">
        <v>90</v>
      </c>
      <c r="L7289" s="46">
        <v>5341</v>
      </c>
      <c r="M7289" s="46">
        <v>72</v>
      </c>
      <c r="N7289" s="46">
        <v>70.8</v>
      </c>
      <c r="O7289" s="46">
        <v>119</v>
      </c>
      <c r="P7289" s="46">
        <f t="shared" si="828"/>
        <v>2</v>
      </c>
      <c r="R7289" s="67" t="s">
        <v>3486</v>
      </c>
      <c r="S7289" s="67">
        <f>COUNTIF(Y$2:$Y$100,R7289)</f>
        <v>0</v>
      </c>
      <c r="V7289" s="67">
        <f t="shared" si="832"/>
        <v>0</v>
      </c>
      <c r="X7289"/>
      <c r="Y7289" s="67" t="str">
        <f t="shared" si="833"/>
        <v xml:space="preserve"> </v>
      </c>
      <c r="AB7289" t="s">
        <v>90</v>
      </c>
      <c r="AC7289" s="46">
        <v>5341</v>
      </c>
      <c r="AD7289" s="46">
        <v>72</v>
      </c>
      <c r="AE7289" s="46">
        <v>70.8</v>
      </c>
      <c r="AF7289" s="46">
        <v>119</v>
      </c>
      <c r="AH7289" s="70" t="str">
        <f t="shared" si="829"/>
        <v/>
      </c>
      <c r="AI7289" s="70" t="str">
        <f t="shared" si="830"/>
        <v/>
      </c>
      <c r="AJ7289" s="70" t="str">
        <f t="shared" si="831"/>
        <v>X</v>
      </c>
      <c r="AK7289" s="70" t="str" cm="1">
        <f t="array" ref="AK7289">_xlfn.IFS(AH7289&lt;&gt;"","1",AI7289&lt;&gt;"","2",AJ7289&lt;&gt;"","3")</f>
        <v>3</v>
      </c>
    </row>
    <row r="7290" spans="1:37" x14ac:dyDescent="0.25">
      <c r="A7290" t="s">
        <v>727</v>
      </c>
      <c r="B7290" t="s">
        <v>728</v>
      </c>
      <c r="C7290" s="67" t="str">
        <f t="shared" si="827"/>
        <v>Diana Schallock</v>
      </c>
      <c r="D7290" s="71" t="str" cm="1">
        <f t="array" ref="D7290">_xlfn.IFS(AK7290="1",CONCATENATE(C7290,"Regional"),AK7290="2",CONCATENATE(C7290,"Sectional"),AK7290="3",CONCATENATE(C7290,COUNTIF($C$1:C7290,C7290)))</f>
        <v>Diana Schallock13</v>
      </c>
      <c r="E7290" s="66">
        <v>45191.333333333336</v>
      </c>
      <c r="F7290" t="s">
        <v>996</v>
      </c>
      <c r="G7290" s="46">
        <v>96</v>
      </c>
      <c r="H7290" s="46">
        <v>92</v>
      </c>
      <c r="I7290" s="46">
        <v>20</v>
      </c>
      <c r="J7290" t="s">
        <v>176</v>
      </c>
      <c r="K7290" t="s">
        <v>90</v>
      </c>
      <c r="L7290" s="46">
        <v>5341</v>
      </c>
      <c r="M7290" s="46">
        <v>72</v>
      </c>
      <c r="N7290" s="46">
        <v>70.8</v>
      </c>
      <c r="O7290" s="46">
        <v>119</v>
      </c>
      <c r="P7290" s="46">
        <f t="shared" si="828"/>
        <v>2</v>
      </c>
      <c r="R7290" s="67" t="s">
        <v>1323</v>
      </c>
      <c r="S7290" s="67">
        <f>COUNTIF(Y$2:$Y$100,R7290)</f>
        <v>0</v>
      </c>
      <c r="V7290" s="67">
        <f t="shared" si="832"/>
        <v>0</v>
      </c>
      <c r="X7290"/>
      <c r="Y7290" s="67" t="str">
        <f t="shared" si="833"/>
        <v xml:space="preserve"> </v>
      </c>
      <c r="AB7290" t="s">
        <v>90</v>
      </c>
      <c r="AC7290" s="46">
        <v>5341</v>
      </c>
      <c r="AD7290" s="46">
        <v>72</v>
      </c>
      <c r="AE7290" s="46">
        <v>70.8</v>
      </c>
      <c r="AF7290" s="46">
        <v>119</v>
      </c>
      <c r="AH7290" s="70" t="str">
        <f t="shared" si="829"/>
        <v/>
      </c>
      <c r="AI7290" s="70" t="str">
        <f t="shared" si="830"/>
        <v/>
      </c>
      <c r="AJ7290" s="70" t="str">
        <f t="shared" si="831"/>
        <v>X</v>
      </c>
      <c r="AK7290" s="70" t="str" cm="1">
        <f t="array" ref="AK7290">_xlfn.IFS(AH7290&lt;&gt;"","1",AI7290&lt;&gt;"","2",AJ7290&lt;&gt;"","3")</f>
        <v>3</v>
      </c>
    </row>
    <row r="7291" spans="1:37" x14ac:dyDescent="0.25">
      <c r="A7291" t="s">
        <v>997</v>
      </c>
      <c r="B7291" t="s">
        <v>773</v>
      </c>
      <c r="C7291" s="67" t="str">
        <f t="shared" si="827"/>
        <v>Ashley Gilroy</v>
      </c>
      <c r="D7291" s="71" t="str" cm="1">
        <f t="array" ref="D7291">_xlfn.IFS(AK7291="1",CONCATENATE(C7291,"Regional"),AK7291="2",CONCATENATE(C7291,"Sectional"),AK7291="3",CONCATENATE(C7291,COUNTIF($C$1:C7291,C7291)))</f>
        <v>Ashley Gilroy13</v>
      </c>
      <c r="E7291" s="66">
        <v>45191.333333333336</v>
      </c>
      <c r="F7291" t="s">
        <v>996</v>
      </c>
      <c r="G7291" s="46">
        <v>96</v>
      </c>
      <c r="H7291" s="46">
        <v>93</v>
      </c>
      <c r="I7291" s="46">
        <v>21</v>
      </c>
      <c r="J7291" t="s">
        <v>176</v>
      </c>
      <c r="K7291" t="s">
        <v>90</v>
      </c>
      <c r="L7291" s="46">
        <v>5341</v>
      </c>
      <c r="M7291" s="46">
        <v>72</v>
      </c>
      <c r="N7291" s="46">
        <v>70.8</v>
      </c>
      <c r="O7291" s="46">
        <v>119</v>
      </c>
      <c r="P7291" s="46">
        <f t="shared" si="828"/>
        <v>2</v>
      </c>
      <c r="R7291" s="67" t="s">
        <v>1500</v>
      </c>
      <c r="S7291" s="67">
        <f>COUNTIF(Y$2:$Y$100,R7291)</f>
        <v>0</v>
      </c>
      <c r="V7291" s="67">
        <f t="shared" si="832"/>
        <v>0</v>
      </c>
      <c r="X7291"/>
      <c r="Y7291" s="67" t="str">
        <f t="shared" si="833"/>
        <v xml:space="preserve"> </v>
      </c>
      <c r="AB7291" t="s">
        <v>90</v>
      </c>
      <c r="AC7291" s="46">
        <v>5341</v>
      </c>
      <c r="AD7291" s="46">
        <v>72</v>
      </c>
      <c r="AE7291" s="46">
        <v>70.8</v>
      </c>
      <c r="AF7291" s="46">
        <v>119</v>
      </c>
      <c r="AH7291" s="70" t="str">
        <f t="shared" si="829"/>
        <v/>
      </c>
      <c r="AI7291" s="70" t="str">
        <f t="shared" si="830"/>
        <v/>
      </c>
      <c r="AJ7291" s="70" t="str">
        <f t="shared" si="831"/>
        <v>X</v>
      </c>
      <c r="AK7291" s="70" t="str" cm="1">
        <f t="array" ref="AK7291">_xlfn.IFS(AH7291&lt;&gt;"","1",AI7291&lt;&gt;"","2",AJ7291&lt;&gt;"","3")</f>
        <v>3</v>
      </c>
    </row>
    <row r="7292" spans="1:37" x14ac:dyDescent="0.25">
      <c r="A7292" t="s">
        <v>1690</v>
      </c>
      <c r="B7292" t="s">
        <v>187</v>
      </c>
      <c r="C7292" s="67" t="str">
        <f t="shared" si="827"/>
        <v>Ava Fahrenholz</v>
      </c>
      <c r="D7292" s="71" t="str" cm="1">
        <f t="array" ref="D7292">_xlfn.IFS(AK7292="1",CONCATENATE(C7292,"Regional"),AK7292="2",CONCATENATE(C7292,"Sectional"),AK7292="3",CONCATENATE(C7292,COUNTIF($C$1:C7292,C7292)))</f>
        <v>Ava Fahrenholz11</v>
      </c>
      <c r="E7292" s="66">
        <v>45191.333333333336</v>
      </c>
      <c r="F7292" t="s">
        <v>996</v>
      </c>
      <c r="G7292" s="46">
        <v>96</v>
      </c>
      <c r="H7292" s="46">
        <v>93</v>
      </c>
      <c r="I7292" s="46">
        <v>21</v>
      </c>
      <c r="J7292" t="s">
        <v>176</v>
      </c>
      <c r="K7292" t="s">
        <v>90</v>
      </c>
      <c r="L7292" s="46">
        <v>5341</v>
      </c>
      <c r="M7292" s="46">
        <v>72</v>
      </c>
      <c r="N7292" s="46">
        <v>70.8</v>
      </c>
      <c r="O7292" s="46">
        <v>119</v>
      </c>
      <c r="P7292" s="46">
        <f t="shared" si="828"/>
        <v>2</v>
      </c>
      <c r="R7292" s="67" t="s">
        <v>3555</v>
      </c>
      <c r="S7292" s="67">
        <f>COUNTIF(Y$2:$Y$100,R7292)</f>
        <v>0</v>
      </c>
      <c r="V7292" s="67">
        <f t="shared" si="832"/>
        <v>0</v>
      </c>
      <c r="X7292"/>
      <c r="Y7292" s="67" t="str">
        <f t="shared" si="833"/>
        <v xml:space="preserve"> </v>
      </c>
      <c r="AB7292" t="s">
        <v>90</v>
      </c>
      <c r="AC7292" s="46">
        <v>5341</v>
      </c>
      <c r="AD7292" s="46">
        <v>72</v>
      </c>
      <c r="AE7292" s="46">
        <v>70.8</v>
      </c>
      <c r="AF7292" s="46">
        <v>119</v>
      </c>
      <c r="AH7292" s="70" t="str">
        <f t="shared" si="829"/>
        <v/>
      </c>
      <c r="AI7292" s="70" t="str">
        <f t="shared" si="830"/>
        <v/>
      </c>
      <c r="AJ7292" s="70" t="str">
        <f t="shared" si="831"/>
        <v>X</v>
      </c>
      <c r="AK7292" s="70" t="str" cm="1">
        <f t="array" ref="AK7292">_xlfn.IFS(AH7292&lt;&gt;"","1",AI7292&lt;&gt;"","2",AJ7292&lt;&gt;"","3")</f>
        <v>3</v>
      </c>
    </row>
    <row r="7293" spans="1:37" x14ac:dyDescent="0.25">
      <c r="A7293" t="s">
        <v>316</v>
      </c>
      <c r="B7293" t="s">
        <v>257</v>
      </c>
      <c r="C7293" s="67" t="str">
        <f t="shared" si="827"/>
        <v>Teagan Morrison</v>
      </c>
      <c r="D7293" s="71" t="str" cm="1">
        <f t="array" ref="D7293">_xlfn.IFS(AK7293="1",CONCATENATE(C7293,"Regional"),AK7293="2",CONCATENATE(C7293,"Sectional"),AK7293="3",CONCATENATE(C7293,COUNTIF($C$1:C7293,C7293)))</f>
        <v>Teagan Morrison9</v>
      </c>
      <c r="E7293" s="66">
        <v>45191.333333333336</v>
      </c>
      <c r="F7293" t="s">
        <v>996</v>
      </c>
      <c r="G7293" s="46">
        <v>96</v>
      </c>
      <c r="H7293" s="46">
        <v>93</v>
      </c>
      <c r="I7293" s="46">
        <v>21</v>
      </c>
      <c r="J7293" t="s">
        <v>176</v>
      </c>
      <c r="K7293" t="s">
        <v>90</v>
      </c>
      <c r="L7293" s="46">
        <v>5341</v>
      </c>
      <c r="M7293" s="46">
        <v>72</v>
      </c>
      <c r="N7293" s="46">
        <v>70.8</v>
      </c>
      <c r="O7293" s="46">
        <v>119</v>
      </c>
      <c r="P7293" s="46">
        <f t="shared" si="828"/>
        <v>2</v>
      </c>
      <c r="R7293" s="67" t="s">
        <v>1322</v>
      </c>
      <c r="S7293" s="67">
        <f>COUNTIF(Y$2:$Y$100,R7293)</f>
        <v>0</v>
      </c>
      <c r="V7293" s="67">
        <f t="shared" si="832"/>
        <v>0</v>
      </c>
      <c r="X7293"/>
      <c r="Y7293" s="67" t="str">
        <f t="shared" si="833"/>
        <v xml:space="preserve"> </v>
      </c>
      <c r="AB7293" t="s">
        <v>90</v>
      </c>
      <c r="AC7293" s="46">
        <v>5341</v>
      </c>
      <c r="AD7293" s="46">
        <v>72</v>
      </c>
      <c r="AE7293" s="46">
        <v>70.8</v>
      </c>
      <c r="AF7293" s="46">
        <v>119</v>
      </c>
      <c r="AH7293" s="70" t="str">
        <f t="shared" si="829"/>
        <v/>
      </c>
      <c r="AI7293" s="70" t="str">
        <f t="shared" si="830"/>
        <v/>
      </c>
      <c r="AJ7293" s="70" t="str">
        <f t="shared" si="831"/>
        <v>X</v>
      </c>
      <c r="AK7293" s="70" t="str" cm="1">
        <f t="array" ref="AK7293">_xlfn.IFS(AH7293&lt;&gt;"","1",AI7293&lt;&gt;"","2",AJ7293&lt;&gt;"","3")</f>
        <v>3</v>
      </c>
    </row>
    <row r="7294" spans="1:37" x14ac:dyDescent="0.25">
      <c r="A7294" t="s">
        <v>486</v>
      </c>
      <c r="B7294" t="s">
        <v>487</v>
      </c>
      <c r="C7294" s="67" t="str">
        <f t="shared" si="827"/>
        <v>Mary Attwooll</v>
      </c>
      <c r="D7294" s="71" t="str" cm="1">
        <f t="array" ref="D7294">_xlfn.IFS(AK7294="1",CONCATENATE(C7294,"Regional"),AK7294="2",CONCATENATE(C7294,"Sectional"),AK7294="3",CONCATENATE(C7294,COUNTIF($C$1:C7294,C7294)))</f>
        <v>Mary Attwooll12</v>
      </c>
      <c r="E7294" s="66">
        <v>45191.333333333336</v>
      </c>
      <c r="F7294" t="s">
        <v>996</v>
      </c>
      <c r="G7294" s="46">
        <v>96</v>
      </c>
      <c r="H7294" s="46">
        <v>94</v>
      </c>
      <c r="I7294" s="46">
        <v>24</v>
      </c>
      <c r="J7294" t="s">
        <v>176</v>
      </c>
      <c r="K7294" t="s">
        <v>90</v>
      </c>
      <c r="L7294" s="46">
        <v>5341</v>
      </c>
      <c r="M7294" s="46">
        <v>72</v>
      </c>
      <c r="N7294" s="46">
        <v>70.8</v>
      </c>
      <c r="O7294" s="46">
        <v>119</v>
      </c>
      <c r="P7294" s="46">
        <f t="shared" si="828"/>
        <v>2</v>
      </c>
      <c r="R7294" s="67" t="s">
        <v>1177</v>
      </c>
      <c r="S7294" s="67">
        <f>COUNTIF(Y$2:$Y$100,R7294)</f>
        <v>0</v>
      </c>
      <c r="V7294" s="67">
        <f t="shared" si="832"/>
        <v>0</v>
      </c>
      <c r="X7294"/>
      <c r="Y7294" s="67" t="str">
        <f t="shared" si="833"/>
        <v xml:space="preserve"> </v>
      </c>
      <c r="AB7294" t="s">
        <v>90</v>
      </c>
      <c r="AC7294" s="46">
        <v>5341</v>
      </c>
      <c r="AD7294" s="46">
        <v>72</v>
      </c>
      <c r="AE7294" s="46">
        <v>70.8</v>
      </c>
      <c r="AF7294" s="46">
        <v>119</v>
      </c>
      <c r="AH7294" s="70" t="str">
        <f t="shared" si="829"/>
        <v/>
      </c>
      <c r="AI7294" s="70" t="str">
        <f t="shared" si="830"/>
        <v/>
      </c>
      <c r="AJ7294" s="70" t="str">
        <f t="shared" si="831"/>
        <v>X</v>
      </c>
      <c r="AK7294" s="70" t="str" cm="1">
        <f t="array" ref="AK7294">_xlfn.IFS(AH7294&lt;&gt;"","1",AI7294&lt;&gt;"","2",AJ7294&lt;&gt;"","3")</f>
        <v>3</v>
      </c>
    </row>
    <row r="7295" spans="1:37" x14ac:dyDescent="0.25">
      <c r="A7295" t="s">
        <v>738</v>
      </c>
      <c r="B7295" t="s">
        <v>739</v>
      </c>
      <c r="C7295" s="67" t="str">
        <f t="shared" si="827"/>
        <v>Amiah Brakob</v>
      </c>
      <c r="D7295" s="71" t="str" cm="1">
        <f t="array" ref="D7295">_xlfn.IFS(AK7295="1",CONCATENATE(C7295,"Regional"),AK7295="2",CONCATENATE(C7295,"Sectional"),AK7295="3",CONCATENATE(C7295,COUNTIF($C$1:C7295,C7295)))</f>
        <v>Amiah Brakob13</v>
      </c>
      <c r="E7295" s="66">
        <v>45191.333333333336</v>
      </c>
      <c r="F7295" t="s">
        <v>996</v>
      </c>
      <c r="G7295" s="46">
        <v>96</v>
      </c>
      <c r="H7295" s="46">
        <v>95</v>
      </c>
      <c r="I7295" s="46">
        <v>25</v>
      </c>
      <c r="J7295" t="s">
        <v>176</v>
      </c>
      <c r="K7295" t="s">
        <v>90</v>
      </c>
      <c r="L7295" s="46">
        <v>5341</v>
      </c>
      <c r="M7295" s="46">
        <v>72</v>
      </c>
      <c r="N7295" s="46">
        <v>70.8</v>
      </c>
      <c r="O7295" s="46">
        <v>119</v>
      </c>
      <c r="P7295" s="46">
        <f t="shared" si="828"/>
        <v>2</v>
      </c>
      <c r="R7295" s="67" t="s">
        <v>1329</v>
      </c>
      <c r="S7295" s="67">
        <f>COUNTIF(Y$2:$Y$100,R7295)</f>
        <v>0</v>
      </c>
      <c r="V7295" s="67">
        <f t="shared" si="832"/>
        <v>0</v>
      </c>
      <c r="X7295"/>
      <c r="Y7295" s="67" t="str">
        <f t="shared" si="833"/>
        <v xml:space="preserve"> </v>
      </c>
      <c r="AB7295" t="s">
        <v>90</v>
      </c>
      <c r="AC7295" s="46">
        <v>5341</v>
      </c>
      <c r="AD7295" s="46">
        <v>72</v>
      </c>
      <c r="AE7295" s="46">
        <v>70.8</v>
      </c>
      <c r="AF7295" s="46">
        <v>119</v>
      </c>
      <c r="AH7295" s="70" t="str">
        <f t="shared" si="829"/>
        <v/>
      </c>
      <c r="AI7295" s="70" t="str">
        <f t="shared" si="830"/>
        <v/>
      </c>
      <c r="AJ7295" s="70" t="str">
        <f t="shared" si="831"/>
        <v>X</v>
      </c>
      <c r="AK7295" s="70" t="str" cm="1">
        <f t="array" ref="AK7295">_xlfn.IFS(AH7295&lt;&gt;"","1",AI7295&lt;&gt;"","2",AJ7295&lt;&gt;"","3")</f>
        <v>3</v>
      </c>
    </row>
    <row r="7296" spans="1:37" x14ac:dyDescent="0.25">
      <c r="A7296" t="s">
        <v>992</v>
      </c>
      <c r="B7296" t="s">
        <v>582</v>
      </c>
      <c r="C7296" s="67" t="str">
        <f t="shared" si="827"/>
        <v>Katelyn Hupfer</v>
      </c>
      <c r="D7296" s="71" t="str" cm="1">
        <f t="array" ref="D7296">_xlfn.IFS(AK7296="1",CONCATENATE(C7296,"Regional"),AK7296="2",CONCATENATE(C7296,"Sectional"),AK7296="3",CONCATENATE(C7296,COUNTIF($C$1:C7296,C7296)))</f>
        <v>Katelyn Hupfer11</v>
      </c>
      <c r="E7296" s="66">
        <v>45191.333333333336</v>
      </c>
      <c r="F7296" t="s">
        <v>996</v>
      </c>
      <c r="G7296" s="46">
        <v>96</v>
      </c>
      <c r="H7296" s="46">
        <v>95</v>
      </c>
      <c r="I7296" s="46">
        <v>25</v>
      </c>
      <c r="J7296" t="s">
        <v>176</v>
      </c>
      <c r="K7296" t="s">
        <v>90</v>
      </c>
      <c r="L7296" s="46">
        <v>5341</v>
      </c>
      <c r="M7296" s="46">
        <v>72</v>
      </c>
      <c r="N7296" s="46">
        <v>70.8</v>
      </c>
      <c r="O7296" s="46">
        <v>119</v>
      </c>
      <c r="P7296" s="46">
        <f t="shared" si="828"/>
        <v>2</v>
      </c>
      <c r="R7296" s="67" t="s">
        <v>1496</v>
      </c>
      <c r="S7296" s="67">
        <f>COUNTIF(Y$2:$Y$100,R7296)</f>
        <v>0</v>
      </c>
      <c r="V7296" s="67">
        <f t="shared" si="832"/>
        <v>0</v>
      </c>
      <c r="X7296"/>
      <c r="Y7296" s="67" t="str">
        <f t="shared" si="833"/>
        <v xml:space="preserve"> </v>
      </c>
      <c r="AB7296" t="s">
        <v>90</v>
      </c>
      <c r="AC7296" s="46">
        <v>5341</v>
      </c>
      <c r="AD7296" s="46">
        <v>72</v>
      </c>
      <c r="AE7296" s="46">
        <v>70.8</v>
      </c>
      <c r="AF7296" s="46">
        <v>119</v>
      </c>
      <c r="AH7296" s="70" t="str">
        <f t="shared" si="829"/>
        <v/>
      </c>
      <c r="AI7296" s="70" t="str">
        <f t="shared" si="830"/>
        <v/>
      </c>
      <c r="AJ7296" s="70" t="str">
        <f t="shared" si="831"/>
        <v>X</v>
      </c>
      <c r="AK7296" s="70" t="str" cm="1">
        <f t="array" ref="AK7296">_xlfn.IFS(AH7296&lt;&gt;"","1",AI7296&lt;&gt;"","2",AJ7296&lt;&gt;"","3")</f>
        <v>3</v>
      </c>
    </row>
    <row r="7297" spans="1:37" x14ac:dyDescent="0.25">
      <c r="A7297" t="s">
        <v>755</v>
      </c>
      <c r="B7297" t="s">
        <v>756</v>
      </c>
      <c r="C7297" s="67" t="str">
        <f t="shared" si="827"/>
        <v>Angela Vang</v>
      </c>
      <c r="D7297" s="71" t="str" cm="1">
        <f t="array" ref="D7297">_xlfn.IFS(AK7297="1",CONCATENATE(C7297,"Regional"),AK7297="2",CONCATENATE(C7297,"Sectional"),AK7297="3",CONCATENATE(C7297,COUNTIF($C$1:C7297,C7297)))</f>
        <v>Angela Vang3</v>
      </c>
      <c r="E7297" s="66">
        <v>45191.333333333336</v>
      </c>
      <c r="F7297" t="s">
        <v>996</v>
      </c>
      <c r="G7297" s="46">
        <v>96</v>
      </c>
      <c r="H7297" s="46">
        <v>96</v>
      </c>
      <c r="I7297" s="46">
        <v>27</v>
      </c>
      <c r="J7297" t="s">
        <v>176</v>
      </c>
      <c r="K7297" t="s">
        <v>90</v>
      </c>
      <c r="L7297" s="46">
        <v>5341</v>
      </c>
      <c r="M7297" s="46">
        <v>72</v>
      </c>
      <c r="N7297" s="46">
        <v>70.8</v>
      </c>
      <c r="O7297" s="46">
        <v>119</v>
      </c>
      <c r="P7297" s="46">
        <f t="shared" si="828"/>
        <v>2</v>
      </c>
      <c r="R7297" s="67" t="s">
        <v>1343</v>
      </c>
      <c r="S7297" s="67">
        <f>COUNTIF(Y$2:$Y$100,R7297)</f>
        <v>0</v>
      </c>
      <c r="V7297" s="67">
        <f t="shared" si="832"/>
        <v>0</v>
      </c>
      <c r="X7297"/>
      <c r="Y7297" s="67" t="str">
        <f t="shared" si="833"/>
        <v xml:space="preserve"> </v>
      </c>
      <c r="AB7297" t="s">
        <v>90</v>
      </c>
      <c r="AC7297" s="46">
        <v>5341</v>
      </c>
      <c r="AD7297" s="46">
        <v>72</v>
      </c>
      <c r="AE7297" s="46">
        <v>70.8</v>
      </c>
      <c r="AF7297" s="46">
        <v>119</v>
      </c>
      <c r="AH7297" s="70" t="str">
        <f t="shared" si="829"/>
        <v/>
      </c>
      <c r="AI7297" s="70" t="str">
        <f t="shared" si="830"/>
        <v/>
      </c>
      <c r="AJ7297" s="70" t="str">
        <f t="shared" si="831"/>
        <v>X</v>
      </c>
      <c r="AK7297" s="70" t="str" cm="1">
        <f t="array" ref="AK7297">_xlfn.IFS(AH7297&lt;&gt;"","1",AI7297&lt;&gt;"","2",AJ7297&lt;&gt;"","3")</f>
        <v>3</v>
      </c>
    </row>
    <row r="7298" spans="1:37" x14ac:dyDescent="0.25">
      <c r="A7298" t="s">
        <v>289</v>
      </c>
      <c r="B7298" t="s">
        <v>600</v>
      </c>
      <c r="C7298" s="67" t="str">
        <f t="shared" ref="C7298:C7361" si="834">CONCATENATE(B7298," ",A7298)</f>
        <v>Lillian Krueger</v>
      </c>
      <c r="D7298" s="71" t="str" cm="1">
        <f t="array" ref="D7298">_xlfn.IFS(AK7298="1",CONCATENATE(C7298,"Regional"),AK7298="2",CONCATENATE(C7298,"Sectional"),AK7298="3",CONCATENATE(C7298,COUNTIF($C$1:C7298,C7298)))</f>
        <v>Lillian Krueger5</v>
      </c>
      <c r="E7298" s="66">
        <v>45191.333333333336</v>
      </c>
      <c r="F7298" t="s">
        <v>996</v>
      </c>
      <c r="G7298" s="46">
        <v>96</v>
      </c>
      <c r="H7298" s="46">
        <v>96</v>
      </c>
      <c r="I7298" s="46">
        <v>27</v>
      </c>
      <c r="J7298" t="s">
        <v>176</v>
      </c>
      <c r="K7298" t="s">
        <v>90</v>
      </c>
      <c r="L7298" s="46">
        <v>5341</v>
      </c>
      <c r="M7298" s="46">
        <v>72</v>
      </c>
      <c r="N7298" s="46">
        <v>70.8</v>
      </c>
      <c r="O7298" s="46">
        <v>119</v>
      </c>
      <c r="P7298" s="46">
        <f t="shared" ref="P7298:P7361" si="835">IF(L7298&gt;4000,2,1)</f>
        <v>2</v>
      </c>
      <c r="R7298" s="67" t="s">
        <v>1306</v>
      </c>
      <c r="S7298" s="67">
        <f>COUNTIF(Y$2:$Y$100,R7298)</f>
        <v>0</v>
      </c>
      <c r="V7298" s="67">
        <f t="shared" si="832"/>
        <v>0</v>
      </c>
      <c r="X7298"/>
      <c r="Y7298" s="67" t="str">
        <f t="shared" si="833"/>
        <v xml:space="preserve"> </v>
      </c>
      <c r="AB7298" t="s">
        <v>90</v>
      </c>
      <c r="AC7298" s="46">
        <v>5341</v>
      </c>
      <c r="AD7298" s="46">
        <v>72</v>
      </c>
      <c r="AE7298" s="46">
        <v>70.8</v>
      </c>
      <c r="AF7298" s="46">
        <v>119</v>
      </c>
      <c r="AH7298" s="70" t="str">
        <f t="shared" ref="AH7298:AH7361" si="836">IF(ISNUMBER(SEARCH("regional",$F7298)),$F7298,"")</f>
        <v/>
      </c>
      <c r="AI7298" s="70" t="str">
        <f t="shared" ref="AI7298:AI7361" si="837">IF(ISNUMBER(SEARCH("sectional",$F7298)),$F7298,"")</f>
        <v/>
      </c>
      <c r="AJ7298" s="70" t="str">
        <f t="shared" ref="AJ7298:AJ7361" si="838">IF(AND(AH7298="",AI7298=""),"X","")</f>
        <v>X</v>
      </c>
      <c r="AK7298" s="70" t="str" cm="1">
        <f t="array" ref="AK7298">_xlfn.IFS(AH7298&lt;&gt;"","1",AI7298&lt;&gt;"","2",AJ7298&lt;&gt;"","3")</f>
        <v>3</v>
      </c>
    </row>
    <row r="7299" spans="1:37" x14ac:dyDescent="0.25">
      <c r="A7299" t="s">
        <v>1748</v>
      </c>
      <c r="B7299" t="s">
        <v>524</v>
      </c>
      <c r="C7299" s="67" t="str">
        <f t="shared" si="834"/>
        <v>Isabelle Wetzel</v>
      </c>
      <c r="D7299" s="71" t="str" cm="1">
        <f t="array" ref="D7299">_xlfn.IFS(AK7299="1",CONCATENATE(C7299,"Regional"),AK7299="2",CONCATENATE(C7299,"Sectional"),AK7299="3",CONCATENATE(C7299,COUNTIF($C$1:C7299,C7299)))</f>
        <v>Isabelle Wetzel9</v>
      </c>
      <c r="E7299" s="66">
        <v>45191.333333333336</v>
      </c>
      <c r="F7299" t="s">
        <v>996</v>
      </c>
      <c r="G7299" s="46">
        <v>96</v>
      </c>
      <c r="H7299" s="46">
        <v>97</v>
      </c>
      <c r="I7299" s="46">
        <v>29</v>
      </c>
      <c r="J7299" t="s">
        <v>176</v>
      </c>
      <c r="K7299" t="s">
        <v>90</v>
      </c>
      <c r="L7299" s="46">
        <v>5341</v>
      </c>
      <c r="M7299" s="46">
        <v>72</v>
      </c>
      <c r="N7299" s="46">
        <v>70.8</v>
      </c>
      <c r="O7299" s="46">
        <v>119</v>
      </c>
      <c r="P7299" s="46">
        <f t="shared" si="835"/>
        <v>2</v>
      </c>
      <c r="R7299" s="67" t="s">
        <v>2753</v>
      </c>
      <c r="S7299" s="67">
        <f>COUNTIF(Y$2:$Y$100,R7299)</f>
        <v>0</v>
      </c>
      <c r="V7299" s="67">
        <f t="shared" si="832"/>
        <v>0</v>
      </c>
      <c r="X7299"/>
      <c r="Y7299" s="67" t="str">
        <f t="shared" si="833"/>
        <v xml:space="preserve"> </v>
      </c>
      <c r="AB7299" t="s">
        <v>90</v>
      </c>
      <c r="AC7299" s="46">
        <v>5341</v>
      </c>
      <c r="AD7299" s="46">
        <v>72</v>
      </c>
      <c r="AE7299" s="46">
        <v>70.8</v>
      </c>
      <c r="AF7299" s="46">
        <v>119</v>
      </c>
      <c r="AH7299" s="70" t="str">
        <f t="shared" si="836"/>
        <v/>
      </c>
      <c r="AI7299" s="70" t="str">
        <f t="shared" si="837"/>
        <v/>
      </c>
      <c r="AJ7299" s="70" t="str">
        <f t="shared" si="838"/>
        <v>X</v>
      </c>
      <c r="AK7299" s="70" t="str" cm="1">
        <f t="array" ref="AK7299">_xlfn.IFS(AH7299&lt;&gt;"","1",AI7299&lt;&gt;"","2",AJ7299&lt;&gt;"","3")</f>
        <v>3</v>
      </c>
    </row>
    <row r="7300" spans="1:37" x14ac:dyDescent="0.25">
      <c r="A7300" t="s">
        <v>1704</v>
      </c>
      <c r="B7300" t="s">
        <v>353</v>
      </c>
      <c r="C7300" s="67" t="str">
        <f t="shared" si="834"/>
        <v>Olivia Orzechowski</v>
      </c>
      <c r="D7300" s="71" t="str" cm="1">
        <f t="array" ref="D7300">_xlfn.IFS(AK7300="1",CONCATENATE(C7300,"Regional"),AK7300="2",CONCATENATE(C7300,"Sectional"),AK7300="3",CONCATENATE(C7300,COUNTIF($C$1:C7300,C7300)))</f>
        <v>Olivia Orzechowski12</v>
      </c>
      <c r="E7300" s="66">
        <v>45191.333333333336</v>
      </c>
      <c r="F7300" t="s">
        <v>996</v>
      </c>
      <c r="G7300" s="46">
        <v>96</v>
      </c>
      <c r="H7300" s="46">
        <v>97</v>
      </c>
      <c r="I7300" s="46">
        <v>29</v>
      </c>
      <c r="J7300" t="s">
        <v>176</v>
      </c>
      <c r="K7300" t="s">
        <v>90</v>
      </c>
      <c r="L7300" s="46">
        <v>5341</v>
      </c>
      <c r="M7300" s="46">
        <v>72</v>
      </c>
      <c r="N7300" s="46">
        <v>70.8</v>
      </c>
      <c r="O7300" s="46">
        <v>119</v>
      </c>
      <c r="P7300" s="46">
        <f t="shared" si="835"/>
        <v>2</v>
      </c>
      <c r="R7300" s="67" t="s">
        <v>3481</v>
      </c>
      <c r="S7300" s="67">
        <f>COUNTIF(Y$2:$Y$100,R7300)</f>
        <v>0</v>
      </c>
      <c r="V7300" s="67">
        <f t="shared" si="832"/>
        <v>0</v>
      </c>
      <c r="X7300"/>
      <c r="Y7300" s="67" t="str">
        <f t="shared" si="833"/>
        <v xml:space="preserve"> </v>
      </c>
      <c r="AB7300" t="s">
        <v>90</v>
      </c>
      <c r="AC7300" s="46">
        <v>5341</v>
      </c>
      <c r="AD7300" s="46">
        <v>72</v>
      </c>
      <c r="AE7300" s="46">
        <v>70.8</v>
      </c>
      <c r="AF7300" s="46">
        <v>119</v>
      </c>
      <c r="AH7300" s="70" t="str">
        <f t="shared" si="836"/>
        <v/>
      </c>
      <c r="AI7300" s="70" t="str">
        <f t="shared" si="837"/>
        <v/>
      </c>
      <c r="AJ7300" s="70" t="str">
        <f t="shared" si="838"/>
        <v>X</v>
      </c>
      <c r="AK7300" s="70" t="str" cm="1">
        <f t="array" ref="AK7300">_xlfn.IFS(AH7300&lt;&gt;"","1",AI7300&lt;&gt;"","2",AJ7300&lt;&gt;"","3")</f>
        <v>3</v>
      </c>
    </row>
    <row r="7301" spans="1:37" x14ac:dyDescent="0.25">
      <c r="A7301" t="s">
        <v>3474</v>
      </c>
      <c r="B7301" t="s">
        <v>272</v>
      </c>
      <c r="C7301" s="67" t="str">
        <f t="shared" si="834"/>
        <v>Reese O'Driscoll</v>
      </c>
      <c r="D7301" s="71" t="str" cm="1">
        <f t="array" ref="D7301">_xlfn.IFS(AK7301="1",CONCATENATE(C7301,"Regional"),AK7301="2",CONCATENATE(C7301,"Sectional"),AK7301="3",CONCATENATE(C7301,COUNTIF($C$1:C7301,C7301)))</f>
        <v>Reese O'Driscoll7</v>
      </c>
      <c r="E7301" s="66">
        <v>45191.333333333336</v>
      </c>
      <c r="F7301" t="s">
        <v>996</v>
      </c>
      <c r="G7301" s="46">
        <v>96</v>
      </c>
      <c r="H7301" s="46">
        <v>97</v>
      </c>
      <c r="I7301" s="46">
        <v>29</v>
      </c>
      <c r="J7301" t="s">
        <v>176</v>
      </c>
      <c r="K7301" t="s">
        <v>90</v>
      </c>
      <c r="L7301" s="46">
        <v>5341</v>
      </c>
      <c r="M7301" s="46">
        <v>72</v>
      </c>
      <c r="N7301" s="46">
        <v>70.8</v>
      </c>
      <c r="O7301" s="46">
        <v>119</v>
      </c>
      <c r="P7301" s="46">
        <f t="shared" si="835"/>
        <v>2</v>
      </c>
      <c r="R7301" s="67" t="s">
        <v>3475</v>
      </c>
      <c r="S7301" s="67">
        <f>COUNTIF(Y$2:$Y$100,R7301)</f>
        <v>0</v>
      </c>
      <c r="V7301" s="67">
        <f t="shared" si="832"/>
        <v>0</v>
      </c>
      <c r="X7301"/>
      <c r="Y7301" s="67" t="str">
        <f t="shared" si="833"/>
        <v xml:space="preserve"> </v>
      </c>
      <c r="AB7301" t="s">
        <v>90</v>
      </c>
      <c r="AC7301" s="46">
        <v>5341</v>
      </c>
      <c r="AD7301" s="46">
        <v>72</v>
      </c>
      <c r="AE7301" s="46">
        <v>70.8</v>
      </c>
      <c r="AF7301" s="46">
        <v>119</v>
      </c>
      <c r="AH7301" s="70" t="str">
        <f t="shared" si="836"/>
        <v/>
      </c>
      <c r="AI7301" s="70" t="str">
        <f t="shared" si="837"/>
        <v/>
      </c>
      <c r="AJ7301" s="70" t="str">
        <f t="shared" si="838"/>
        <v>X</v>
      </c>
      <c r="AK7301" s="70" t="str" cm="1">
        <f t="array" ref="AK7301">_xlfn.IFS(AH7301&lt;&gt;"","1",AI7301&lt;&gt;"","2",AJ7301&lt;&gt;"","3")</f>
        <v>3</v>
      </c>
    </row>
    <row r="7302" spans="1:37" x14ac:dyDescent="0.25">
      <c r="A7302" t="s">
        <v>2101</v>
      </c>
      <c r="B7302" t="s">
        <v>492</v>
      </c>
      <c r="C7302" s="67" t="str">
        <f t="shared" si="834"/>
        <v>Anna Marrero</v>
      </c>
      <c r="D7302" s="71" t="str" cm="1">
        <f t="array" ref="D7302">_xlfn.IFS(AK7302="1",CONCATENATE(C7302,"Regional"),AK7302="2",CONCATENATE(C7302,"Sectional"),AK7302="3",CONCATENATE(C7302,COUNTIF($C$1:C7302,C7302)))</f>
        <v>Anna Marrero12</v>
      </c>
      <c r="E7302" s="66">
        <v>45191.333333333336</v>
      </c>
      <c r="F7302" t="s">
        <v>996</v>
      </c>
      <c r="G7302" s="46">
        <v>96</v>
      </c>
      <c r="H7302" s="46">
        <v>98</v>
      </c>
      <c r="I7302" s="46">
        <v>32</v>
      </c>
      <c r="J7302" t="s">
        <v>176</v>
      </c>
      <c r="K7302" t="s">
        <v>90</v>
      </c>
      <c r="L7302" s="46">
        <v>5341</v>
      </c>
      <c r="M7302" s="46">
        <v>72</v>
      </c>
      <c r="N7302" s="46">
        <v>70.8</v>
      </c>
      <c r="O7302" s="46">
        <v>119</v>
      </c>
      <c r="P7302" s="46">
        <f t="shared" si="835"/>
        <v>2</v>
      </c>
      <c r="R7302" s="67" t="s">
        <v>3126</v>
      </c>
      <c r="S7302" s="67">
        <f>COUNTIF(Y$2:$Y$100,R7302)</f>
        <v>0</v>
      </c>
      <c r="V7302" s="67">
        <f t="shared" si="832"/>
        <v>0</v>
      </c>
      <c r="X7302"/>
      <c r="Y7302" s="67" t="str">
        <f t="shared" si="833"/>
        <v xml:space="preserve"> </v>
      </c>
      <c r="AB7302" t="s">
        <v>90</v>
      </c>
      <c r="AC7302" s="46">
        <v>5341</v>
      </c>
      <c r="AD7302" s="46">
        <v>72</v>
      </c>
      <c r="AE7302" s="46">
        <v>70.8</v>
      </c>
      <c r="AF7302" s="46">
        <v>119</v>
      </c>
      <c r="AH7302" s="70" t="str">
        <f t="shared" si="836"/>
        <v/>
      </c>
      <c r="AI7302" s="70" t="str">
        <f t="shared" si="837"/>
        <v/>
      </c>
      <c r="AJ7302" s="70" t="str">
        <f t="shared" si="838"/>
        <v>X</v>
      </c>
      <c r="AK7302" s="70" t="str" cm="1">
        <f t="array" ref="AK7302">_xlfn.IFS(AH7302&lt;&gt;"","1",AI7302&lt;&gt;"","2",AJ7302&lt;&gt;"","3")</f>
        <v>3</v>
      </c>
    </row>
    <row r="7303" spans="1:37" x14ac:dyDescent="0.25">
      <c r="A7303" t="s">
        <v>860</v>
      </c>
      <c r="B7303" t="s">
        <v>535</v>
      </c>
      <c r="C7303" s="67" t="str">
        <f t="shared" si="834"/>
        <v>Rachel Hattori</v>
      </c>
      <c r="D7303" s="71" t="str" cm="1">
        <f t="array" ref="D7303">_xlfn.IFS(AK7303="1",CONCATENATE(C7303,"Regional"),AK7303="2",CONCATENATE(C7303,"Sectional"),AK7303="3",CONCATENATE(C7303,COUNTIF($C$1:C7303,C7303)))</f>
        <v>Rachel Hattori9</v>
      </c>
      <c r="E7303" s="66">
        <v>45191.333333333336</v>
      </c>
      <c r="F7303" t="s">
        <v>996</v>
      </c>
      <c r="G7303" s="46">
        <v>96</v>
      </c>
      <c r="H7303" s="46">
        <v>98</v>
      </c>
      <c r="I7303" s="46">
        <v>32</v>
      </c>
      <c r="J7303" t="s">
        <v>176</v>
      </c>
      <c r="K7303" t="s">
        <v>90</v>
      </c>
      <c r="L7303" s="46">
        <v>5341</v>
      </c>
      <c r="M7303" s="46">
        <v>72</v>
      </c>
      <c r="N7303" s="46">
        <v>70.8</v>
      </c>
      <c r="O7303" s="46">
        <v>119</v>
      </c>
      <c r="P7303" s="46">
        <f t="shared" si="835"/>
        <v>2</v>
      </c>
      <c r="R7303" s="67" t="s">
        <v>1402</v>
      </c>
      <c r="S7303" s="67">
        <f>COUNTIF(Y$2:$Y$100,R7303)</f>
        <v>0</v>
      </c>
      <c r="V7303" s="67">
        <f t="shared" si="832"/>
        <v>0</v>
      </c>
      <c r="X7303"/>
      <c r="Y7303" s="67" t="str">
        <f t="shared" si="833"/>
        <v xml:space="preserve"> </v>
      </c>
      <c r="AB7303" t="s">
        <v>90</v>
      </c>
      <c r="AC7303" s="46">
        <v>5341</v>
      </c>
      <c r="AD7303" s="46">
        <v>72</v>
      </c>
      <c r="AE7303" s="46">
        <v>70.8</v>
      </c>
      <c r="AF7303" s="46">
        <v>119</v>
      </c>
      <c r="AH7303" s="70" t="str">
        <f t="shared" si="836"/>
        <v/>
      </c>
      <c r="AI7303" s="70" t="str">
        <f t="shared" si="837"/>
        <v/>
      </c>
      <c r="AJ7303" s="70" t="str">
        <f t="shared" si="838"/>
        <v>X</v>
      </c>
      <c r="AK7303" s="70" t="str" cm="1">
        <f t="array" ref="AK7303">_xlfn.IFS(AH7303&lt;&gt;"","1",AI7303&lt;&gt;"","2",AJ7303&lt;&gt;"","3")</f>
        <v>3</v>
      </c>
    </row>
    <row r="7304" spans="1:37" x14ac:dyDescent="0.25">
      <c r="A7304" t="s">
        <v>755</v>
      </c>
      <c r="B7304" t="s">
        <v>345</v>
      </c>
      <c r="C7304" s="67" t="str">
        <f t="shared" si="834"/>
        <v>Abigail Vang</v>
      </c>
      <c r="D7304" s="71" t="str" cm="1">
        <f t="array" ref="D7304">_xlfn.IFS(AK7304="1",CONCATENATE(C7304,"Regional"),AK7304="2",CONCATENATE(C7304,"Sectional"),AK7304="3",CONCATENATE(C7304,COUNTIF($C$1:C7304,C7304)))</f>
        <v>Abigail Vang6</v>
      </c>
      <c r="E7304" s="66">
        <v>45191.333333333336</v>
      </c>
      <c r="F7304" t="s">
        <v>996</v>
      </c>
      <c r="G7304" s="46">
        <v>96</v>
      </c>
      <c r="H7304" s="46">
        <v>98</v>
      </c>
      <c r="I7304" s="46">
        <v>32</v>
      </c>
      <c r="J7304" t="s">
        <v>176</v>
      </c>
      <c r="K7304" t="s">
        <v>90</v>
      </c>
      <c r="L7304" s="46">
        <v>5341</v>
      </c>
      <c r="M7304" s="46">
        <v>72</v>
      </c>
      <c r="N7304" s="46">
        <v>70.8</v>
      </c>
      <c r="O7304" s="46">
        <v>119</v>
      </c>
      <c r="P7304" s="46">
        <f t="shared" si="835"/>
        <v>2</v>
      </c>
      <c r="R7304" s="67" t="s">
        <v>1350</v>
      </c>
      <c r="S7304" s="67">
        <f>COUNTIF(Y$2:$Y$100,R7304)</f>
        <v>0</v>
      </c>
      <c r="V7304" s="67">
        <f t="shared" si="832"/>
        <v>0</v>
      </c>
      <c r="X7304"/>
      <c r="Y7304" s="67" t="str">
        <f t="shared" si="833"/>
        <v xml:space="preserve"> </v>
      </c>
      <c r="AB7304" t="s">
        <v>90</v>
      </c>
      <c r="AC7304" s="46">
        <v>5341</v>
      </c>
      <c r="AD7304" s="46">
        <v>72</v>
      </c>
      <c r="AE7304" s="46">
        <v>70.8</v>
      </c>
      <c r="AF7304" s="46">
        <v>119</v>
      </c>
      <c r="AH7304" s="70" t="str">
        <f t="shared" si="836"/>
        <v/>
      </c>
      <c r="AI7304" s="70" t="str">
        <f t="shared" si="837"/>
        <v/>
      </c>
      <c r="AJ7304" s="70" t="str">
        <f t="shared" si="838"/>
        <v>X</v>
      </c>
      <c r="AK7304" s="70" t="str" cm="1">
        <f t="array" ref="AK7304">_xlfn.IFS(AH7304&lt;&gt;"","1",AI7304&lt;&gt;"","2",AJ7304&lt;&gt;"","3")</f>
        <v>3</v>
      </c>
    </row>
    <row r="7305" spans="1:37" x14ac:dyDescent="0.25">
      <c r="A7305" t="s">
        <v>1812</v>
      </c>
      <c r="B7305" t="s">
        <v>430</v>
      </c>
      <c r="C7305" s="67" t="str">
        <f t="shared" si="834"/>
        <v>Gabi Boisvert</v>
      </c>
      <c r="D7305" s="71" t="str" cm="1">
        <f t="array" ref="D7305">_xlfn.IFS(AK7305="1",CONCATENATE(C7305,"Regional"),AK7305="2",CONCATENATE(C7305,"Sectional"),AK7305="3",CONCATENATE(C7305,COUNTIF($C$1:C7305,C7305)))</f>
        <v>Gabi Boisvert2</v>
      </c>
      <c r="E7305" s="66">
        <v>45191.333333333336</v>
      </c>
      <c r="F7305" t="s">
        <v>996</v>
      </c>
      <c r="G7305" s="46">
        <v>96</v>
      </c>
      <c r="H7305" s="46">
        <v>98</v>
      </c>
      <c r="I7305" s="46">
        <v>32</v>
      </c>
      <c r="J7305" t="s">
        <v>176</v>
      </c>
      <c r="K7305" t="s">
        <v>90</v>
      </c>
      <c r="L7305" s="46">
        <v>5341</v>
      </c>
      <c r="M7305" s="46">
        <v>72</v>
      </c>
      <c r="N7305" s="46">
        <v>70.8</v>
      </c>
      <c r="O7305" s="46">
        <v>119</v>
      </c>
      <c r="P7305" s="46">
        <f t="shared" si="835"/>
        <v>2</v>
      </c>
      <c r="R7305" s="67" t="s">
        <v>2814</v>
      </c>
      <c r="S7305" s="67">
        <f>COUNTIF(Y$2:$Y$100,R7305)</f>
        <v>0</v>
      </c>
      <c r="V7305" s="67">
        <f t="shared" si="832"/>
        <v>0</v>
      </c>
      <c r="X7305"/>
      <c r="Y7305" s="67" t="str">
        <f t="shared" si="833"/>
        <v xml:space="preserve"> </v>
      </c>
      <c r="AB7305" t="s">
        <v>90</v>
      </c>
      <c r="AC7305" s="46">
        <v>5341</v>
      </c>
      <c r="AD7305" s="46">
        <v>72</v>
      </c>
      <c r="AE7305" s="46">
        <v>70.8</v>
      </c>
      <c r="AF7305" s="46">
        <v>119</v>
      </c>
      <c r="AH7305" s="70" t="str">
        <f t="shared" si="836"/>
        <v/>
      </c>
      <c r="AI7305" s="70" t="str">
        <f t="shared" si="837"/>
        <v/>
      </c>
      <c r="AJ7305" s="70" t="str">
        <f t="shared" si="838"/>
        <v>X</v>
      </c>
      <c r="AK7305" s="70" t="str" cm="1">
        <f t="array" ref="AK7305">_xlfn.IFS(AH7305&lt;&gt;"","1",AI7305&lt;&gt;"","2",AJ7305&lt;&gt;"","3")</f>
        <v>3</v>
      </c>
    </row>
    <row r="7306" spans="1:37" x14ac:dyDescent="0.25">
      <c r="A7306" t="s">
        <v>1810</v>
      </c>
      <c r="B7306" t="s">
        <v>1050</v>
      </c>
      <c r="C7306" s="67" t="str">
        <f t="shared" si="834"/>
        <v>Lindsay Schaefer</v>
      </c>
      <c r="D7306" s="71" t="str" cm="1">
        <f t="array" ref="D7306">_xlfn.IFS(AK7306="1",CONCATENATE(C7306,"Regional"),AK7306="2",CONCATENATE(C7306,"Sectional"),AK7306="3",CONCATENATE(C7306,COUNTIF($C$1:C7306,C7306)))</f>
        <v>Lindsay Schaefer6</v>
      </c>
      <c r="E7306" s="66">
        <v>45191.333333333336</v>
      </c>
      <c r="F7306" t="s">
        <v>996</v>
      </c>
      <c r="G7306" s="46">
        <v>96</v>
      </c>
      <c r="H7306" s="46">
        <v>98</v>
      </c>
      <c r="I7306" s="46">
        <v>32</v>
      </c>
      <c r="J7306" t="s">
        <v>176</v>
      </c>
      <c r="K7306" t="s">
        <v>90</v>
      </c>
      <c r="L7306" s="46">
        <v>5341</v>
      </c>
      <c r="M7306" s="46">
        <v>72</v>
      </c>
      <c r="N7306" s="46">
        <v>70.8</v>
      </c>
      <c r="O7306" s="46">
        <v>119</v>
      </c>
      <c r="P7306" s="46">
        <f t="shared" si="835"/>
        <v>2</v>
      </c>
      <c r="R7306" s="67" t="s">
        <v>2812</v>
      </c>
      <c r="S7306" s="67">
        <f>COUNTIF(Y$2:$Y$100,R7306)</f>
        <v>0</v>
      </c>
      <c r="V7306" s="67">
        <f t="shared" si="832"/>
        <v>0</v>
      </c>
      <c r="X7306"/>
      <c r="Y7306" s="67" t="str">
        <f t="shared" si="833"/>
        <v xml:space="preserve"> </v>
      </c>
      <c r="AB7306" t="s">
        <v>90</v>
      </c>
      <c r="AC7306" s="46">
        <v>5341</v>
      </c>
      <c r="AD7306" s="46">
        <v>72</v>
      </c>
      <c r="AE7306" s="46">
        <v>70.8</v>
      </c>
      <c r="AF7306" s="46">
        <v>119</v>
      </c>
      <c r="AH7306" s="70" t="str">
        <f t="shared" si="836"/>
        <v/>
      </c>
      <c r="AI7306" s="70" t="str">
        <f t="shared" si="837"/>
        <v/>
      </c>
      <c r="AJ7306" s="70" t="str">
        <f t="shared" si="838"/>
        <v>X</v>
      </c>
      <c r="AK7306" s="70" t="str" cm="1">
        <f t="array" ref="AK7306">_xlfn.IFS(AH7306&lt;&gt;"","1",AI7306&lt;&gt;"","2",AJ7306&lt;&gt;"","3")</f>
        <v>3</v>
      </c>
    </row>
    <row r="7307" spans="1:37" x14ac:dyDescent="0.25">
      <c r="A7307" t="s">
        <v>231</v>
      </c>
      <c r="B7307" t="s">
        <v>434</v>
      </c>
      <c r="C7307" s="67" t="str">
        <f t="shared" si="834"/>
        <v>Ella Cross</v>
      </c>
      <c r="D7307" s="71" t="str" cm="1">
        <f t="array" ref="D7307">_xlfn.IFS(AK7307="1",CONCATENATE(C7307,"Regional"),AK7307="2",CONCATENATE(C7307,"Sectional"),AK7307="3",CONCATENATE(C7307,COUNTIF($C$1:C7307,C7307)))</f>
        <v>Ella Cross12</v>
      </c>
      <c r="E7307" s="66">
        <v>45191.333333333336</v>
      </c>
      <c r="F7307" t="s">
        <v>996</v>
      </c>
      <c r="G7307" s="46">
        <v>96</v>
      </c>
      <c r="H7307" s="46">
        <v>98</v>
      </c>
      <c r="I7307" s="46">
        <v>32</v>
      </c>
      <c r="J7307" t="s">
        <v>176</v>
      </c>
      <c r="K7307" t="s">
        <v>90</v>
      </c>
      <c r="L7307" s="46">
        <v>5341</v>
      </c>
      <c r="M7307" s="46">
        <v>72</v>
      </c>
      <c r="N7307" s="46">
        <v>70.8</v>
      </c>
      <c r="O7307" s="46">
        <v>119</v>
      </c>
      <c r="P7307" s="46">
        <f t="shared" si="835"/>
        <v>2</v>
      </c>
      <c r="R7307" s="67" t="s">
        <v>1178</v>
      </c>
      <c r="S7307" s="67">
        <f>COUNTIF(Y$2:$Y$100,R7307)</f>
        <v>0</v>
      </c>
      <c r="V7307" s="67">
        <f t="shared" si="832"/>
        <v>0</v>
      </c>
      <c r="X7307"/>
      <c r="Y7307" s="67" t="str">
        <f t="shared" si="833"/>
        <v xml:space="preserve"> </v>
      </c>
      <c r="AB7307" t="s">
        <v>90</v>
      </c>
      <c r="AC7307" s="46">
        <v>5341</v>
      </c>
      <c r="AD7307" s="46">
        <v>72</v>
      </c>
      <c r="AE7307" s="46">
        <v>70.8</v>
      </c>
      <c r="AF7307" s="46">
        <v>119</v>
      </c>
      <c r="AH7307" s="70" t="str">
        <f t="shared" si="836"/>
        <v/>
      </c>
      <c r="AI7307" s="70" t="str">
        <f t="shared" si="837"/>
        <v/>
      </c>
      <c r="AJ7307" s="70" t="str">
        <f t="shared" si="838"/>
        <v>X</v>
      </c>
      <c r="AK7307" s="70" t="str" cm="1">
        <f t="array" ref="AK7307">_xlfn.IFS(AH7307&lt;&gt;"","1",AI7307&lt;&gt;"","2",AJ7307&lt;&gt;"","3")</f>
        <v>3</v>
      </c>
    </row>
    <row r="7308" spans="1:37" x14ac:dyDescent="0.25">
      <c r="A7308" t="s">
        <v>385</v>
      </c>
      <c r="B7308" t="s">
        <v>995</v>
      </c>
      <c r="C7308" s="67" t="str">
        <f t="shared" si="834"/>
        <v>Annabelle Wilson</v>
      </c>
      <c r="D7308" s="71" t="str" cm="1">
        <f t="array" ref="D7308">_xlfn.IFS(AK7308="1",CONCATENATE(C7308,"Regional"),AK7308="2",CONCATENATE(C7308,"Sectional"),AK7308="3",CONCATENATE(C7308,COUNTIF($C$1:C7308,C7308)))</f>
        <v>Annabelle Wilson5</v>
      </c>
      <c r="E7308" s="66">
        <v>45191.333333333336</v>
      </c>
      <c r="F7308" t="s">
        <v>996</v>
      </c>
      <c r="G7308" s="46">
        <v>96</v>
      </c>
      <c r="H7308" s="46">
        <v>99</v>
      </c>
      <c r="I7308" s="46">
        <v>38</v>
      </c>
      <c r="J7308" t="s">
        <v>176</v>
      </c>
      <c r="K7308" t="s">
        <v>90</v>
      </c>
      <c r="L7308" s="46">
        <v>5341</v>
      </c>
      <c r="M7308" s="46">
        <v>72</v>
      </c>
      <c r="N7308" s="46">
        <v>70.8</v>
      </c>
      <c r="O7308" s="46">
        <v>119</v>
      </c>
      <c r="P7308" s="46">
        <f t="shared" si="835"/>
        <v>2</v>
      </c>
      <c r="R7308" s="67" t="s">
        <v>1499</v>
      </c>
      <c r="S7308" s="67">
        <f>COUNTIF(Y$2:$Y$100,R7308)</f>
        <v>0</v>
      </c>
      <c r="V7308" s="67">
        <f t="shared" si="832"/>
        <v>0</v>
      </c>
      <c r="X7308"/>
      <c r="Y7308" s="67" t="str">
        <f t="shared" si="833"/>
        <v xml:space="preserve"> </v>
      </c>
      <c r="AB7308" t="s">
        <v>90</v>
      </c>
      <c r="AC7308" s="46">
        <v>5341</v>
      </c>
      <c r="AD7308" s="46">
        <v>72</v>
      </c>
      <c r="AE7308" s="46">
        <v>70.8</v>
      </c>
      <c r="AF7308" s="46">
        <v>119</v>
      </c>
      <c r="AH7308" s="70" t="str">
        <f t="shared" si="836"/>
        <v/>
      </c>
      <c r="AI7308" s="70" t="str">
        <f t="shared" si="837"/>
        <v/>
      </c>
      <c r="AJ7308" s="70" t="str">
        <f t="shared" si="838"/>
        <v>X</v>
      </c>
      <c r="AK7308" s="70" t="str" cm="1">
        <f t="array" ref="AK7308">_xlfn.IFS(AH7308&lt;&gt;"","1",AI7308&lt;&gt;"","2",AJ7308&lt;&gt;"","3")</f>
        <v>3</v>
      </c>
    </row>
    <row r="7309" spans="1:37" x14ac:dyDescent="0.25">
      <c r="A7309" t="s">
        <v>1937</v>
      </c>
      <c r="B7309" t="s">
        <v>1938</v>
      </c>
      <c r="C7309" s="67" t="str">
        <f t="shared" si="834"/>
        <v>Meredith Thomas</v>
      </c>
      <c r="D7309" s="71" t="str" cm="1">
        <f t="array" ref="D7309">_xlfn.IFS(AK7309="1",CONCATENATE(C7309,"Regional"),AK7309="2",CONCATENATE(C7309,"Sectional"),AK7309="3",CONCATENATE(C7309,COUNTIF($C$1:C7309,C7309)))</f>
        <v>Meredith Thomas12</v>
      </c>
      <c r="E7309" s="66">
        <v>45191.333333333336</v>
      </c>
      <c r="F7309" t="s">
        <v>996</v>
      </c>
      <c r="G7309" s="46">
        <v>96</v>
      </c>
      <c r="H7309" s="46">
        <v>99</v>
      </c>
      <c r="I7309" s="46">
        <v>38</v>
      </c>
      <c r="J7309" t="s">
        <v>176</v>
      </c>
      <c r="K7309" t="s">
        <v>90</v>
      </c>
      <c r="L7309" s="46">
        <v>5341</v>
      </c>
      <c r="M7309" s="46">
        <v>72</v>
      </c>
      <c r="N7309" s="46">
        <v>70.8</v>
      </c>
      <c r="O7309" s="46">
        <v>119</v>
      </c>
      <c r="P7309" s="46">
        <f t="shared" si="835"/>
        <v>2</v>
      </c>
      <c r="R7309" s="67" t="s">
        <v>2953</v>
      </c>
      <c r="S7309" s="67">
        <f>COUNTIF(Y$2:$Y$100,R7309)</f>
        <v>0</v>
      </c>
      <c r="V7309" s="67">
        <f t="shared" si="832"/>
        <v>0</v>
      </c>
      <c r="X7309"/>
      <c r="Y7309" s="67" t="str">
        <f t="shared" si="833"/>
        <v xml:space="preserve"> </v>
      </c>
      <c r="AB7309" t="s">
        <v>90</v>
      </c>
      <c r="AC7309" s="46">
        <v>5341</v>
      </c>
      <c r="AD7309" s="46">
        <v>72</v>
      </c>
      <c r="AE7309" s="46">
        <v>70.8</v>
      </c>
      <c r="AF7309" s="46">
        <v>119</v>
      </c>
      <c r="AH7309" s="70" t="str">
        <f t="shared" si="836"/>
        <v/>
      </c>
      <c r="AI7309" s="70" t="str">
        <f t="shared" si="837"/>
        <v/>
      </c>
      <c r="AJ7309" s="70" t="str">
        <f t="shared" si="838"/>
        <v>X</v>
      </c>
      <c r="AK7309" s="70" t="str" cm="1">
        <f t="array" ref="AK7309">_xlfn.IFS(AH7309&lt;&gt;"","1",AI7309&lt;&gt;"","2",AJ7309&lt;&gt;"","3")</f>
        <v>3</v>
      </c>
    </row>
    <row r="7310" spans="1:37" x14ac:dyDescent="0.25">
      <c r="A7310" t="s">
        <v>1003</v>
      </c>
      <c r="B7310" t="s">
        <v>648</v>
      </c>
      <c r="C7310" s="67" t="str">
        <f t="shared" si="834"/>
        <v>Claire Holle</v>
      </c>
      <c r="D7310" s="71" t="str" cm="1">
        <f t="array" ref="D7310">_xlfn.IFS(AK7310="1",CONCATENATE(C7310,"Regional"),AK7310="2",CONCATENATE(C7310,"Sectional"),AK7310="3",CONCATENATE(C7310,COUNTIF($C$1:C7310,C7310)))</f>
        <v>Claire Holle5</v>
      </c>
      <c r="E7310" s="66">
        <v>45191.333333333336</v>
      </c>
      <c r="F7310" t="s">
        <v>996</v>
      </c>
      <c r="G7310" s="46">
        <v>96</v>
      </c>
      <c r="H7310" s="46">
        <v>99</v>
      </c>
      <c r="I7310" s="46">
        <v>38</v>
      </c>
      <c r="J7310" t="s">
        <v>176</v>
      </c>
      <c r="K7310" t="s">
        <v>90</v>
      </c>
      <c r="L7310" s="46">
        <v>5341</v>
      </c>
      <c r="M7310" s="46">
        <v>72</v>
      </c>
      <c r="N7310" s="46">
        <v>70.8</v>
      </c>
      <c r="O7310" s="46">
        <v>119</v>
      </c>
      <c r="P7310" s="46">
        <f t="shared" si="835"/>
        <v>2</v>
      </c>
      <c r="R7310" s="67" t="s">
        <v>1507</v>
      </c>
      <c r="S7310" s="67">
        <f>COUNTIF(Y$2:$Y$100,R7310)</f>
        <v>0</v>
      </c>
      <c r="V7310" s="67">
        <f t="shared" si="832"/>
        <v>0</v>
      </c>
      <c r="X7310"/>
      <c r="Y7310" s="67" t="str">
        <f t="shared" si="833"/>
        <v xml:space="preserve"> </v>
      </c>
      <c r="AB7310" t="s">
        <v>90</v>
      </c>
      <c r="AC7310" s="46">
        <v>5341</v>
      </c>
      <c r="AD7310" s="46">
        <v>72</v>
      </c>
      <c r="AE7310" s="46">
        <v>70.8</v>
      </c>
      <c r="AF7310" s="46">
        <v>119</v>
      </c>
      <c r="AH7310" s="70" t="str">
        <f t="shared" si="836"/>
        <v/>
      </c>
      <c r="AI7310" s="70" t="str">
        <f t="shared" si="837"/>
        <v/>
      </c>
      <c r="AJ7310" s="70" t="str">
        <f t="shared" si="838"/>
        <v>X</v>
      </c>
      <c r="AK7310" s="70" t="str" cm="1">
        <f t="array" ref="AK7310">_xlfn.IFS(AH7310&lt;&gt;"","1",AI7310&lt;&gt;"","2",AJ7310&lt;&gt;"","3")</f>
        <v>3</v>
      </c>
    </row>
    <row r="7311" spans="1:37" x14ac:dyDescent="0.25">
      <c r="A7311" t="s">
        <v>321</v>
      </c>
      <c r="B7311" t="s">
        <v>1002</v>
      </c>
      <c r="C7311" s="67" t="str">
        <f t="shared" si="834"/>
        <v>Landry Nelson</v>
      </c>
      <c r="D7311" s="71" t="str" cm="1">
        <f t="array" ref="D7311">_xlfn.IFS(AK7311="1",CONCATENATE(C7311,"Regional"),AK7311="2",CONCATENATE(C7311,"Sectional"),AK7311="3",CONCATENATE(C7311,COUNTIF($C$1:C7311,C7311)))</f>
        <v>Landry Nelson12</v>
      </c>
      <c r="E7311" s="66">
        <v>45191.333333333336</v>
      </c>
      <c r="F7311" t="s">
        <v>996</v>
      </c>
      <c r="G7311" s="46">
        <v>96</v>
      </c>
      <c r="H7311" s="46">
        <v>99</v>
      </c>
      <c r="I7311" s="46">
        <v>38</v>
      </c>
      <c r="J7311" t="s">
        <v>176</v>
      </c>
      <c r="K7311" t="s">
        <v>90</v>
      </c>
      <c r="L7311" s="46">
        <v>5341</v>
      </c>
      <c r="M7311" s="46">
        <v>72</v>
      </c>
      <c r="N7311" s="46">
        <v>70.8</v>
      </c>
      <c r="O7311" s="46">
        <v>119</v>
      </c>
      <c r="P7311" s="46">
        <f t="shared" si="835"/>
        <v>2</v>
      </c>
      <c r="R7311" s="67" t="s">
        <v>1504</v>
      </c>
      <c r="S7311" s="67">
        <f>COUNTIF(Y$2:$Y$100,R7311)</f>
        <v>0</v>
      </c>
      <c r="V7311" s="67">
        <f t="shared" si="832"/>
        <v>0</v>
      </c>
      <c r="X7311"/>
      <c r="Y7311" s="67" t="str">
        <f t="shared" si="833"/>
        <v xml:space="preserve"> </v>
      </c>
      <c r="AB7311" t="s">
        <v>90</v>
      </c>
      <c r="AC7311" s="46">
        <v>5341</v>
      </c>
      <c r="AD7311" s="46">
        <v>72</v>
      </c>
      <c r="AE7311" s="46">
        <v>70.8</v>
      </c>
      <c r="AF7311" s="46">
        <v>119</v>
      </c>
      <c r="AH7311" s="70" t="str">
        <f t="shared" si="836"/>
        <v/>
      </c>
      <c r="AI7311" s="70" t="str">
        <f t="shared" si="837"/>
        <v/>
      </c>
      <c r="AJ7311" s="70" t="str">
        <f t="shared" si="838"/>
        <v>X</v>
      </c>
      <c r="AK7311" s="70" t="str" cm="1">
        <f t="array" ref="AK7311">_xlfn.IFS(AH7311&lt;&gt;"","1",AI7311&lt;&gt;"","2",AJ7311&lt;&gt;"","3")</f>
        <v>3</v>
      </c>
    </row>
    <row r="7312" spans="1:37" x14ac:dyDescent="0.25">
      <c r="A7312" t="s">
        <v>213</v>
      </c>
      <c r="B7312" t="s">
        <v>181</v>
      </c>
      <c r="C7312" s="67" t="str">
        <f t="shared" si="834"/>
        <v>Skylar Brandt</v>
      </c>
      <c r="D7312" s="71" t="str" cm="1">
        <f t="array" ref="D7312">_xlfn.IFS(AK7312="1",CONCATENATE(C7312,"Regional"),AK7312="2",CONCATENATE(C7312,"Sectional"),AK7312="3",CONCATENATE(C7312,COUNTIF($C$1:C7312,C7312)))</f>
        <v>Skylar Brandt5</v>
      </c>
      <c r="E7312" s="66">
        <v>45191.333333333336</v>
      </c>
      <c r="F7312" t="s">
        <v>996</v>
      </c>
      <c r="G7312" s="46">
        <v>96</v>
      </c>
      <c r="H7312" s="46">
        <v>99</v>
      </c>
      <c r="I7312" s="46">
        <v>38</v>
      </c>
      <c r="J7312" t="s">
        <v>176</v>
      </c>
      <c r="K7312" t="s">
        <v>90</v>
      </c>
      <c r="L7312" s="46">
        <v>5341</v>
      </c>
      <c r="M7312" s="46">
        <v>72</v>
      </c>
      <c r="N7312" s="46">
        <v>70.8</v>
      </c>
      <c r="O7312" s="46">
        <v>119</v>
      </c>
      <c r="P7312" s="46">
        <f t="shared" si="835"/>
        <v>2</v>
      </c>
      <c r="R7312" s="67" t="s">
        <v>3607</v>
      </c>
      <c r="S7312" s="67">
        <f>COUNTIF(Y$2:$Y$100,R7312)</f>
        <v>0</v>
      </c>
      <c r="V7312" s="67">
        <f t="shared" ref="V7312:V7375" si="839">COUNTIF(R7312:R9939,Y7312)</f>
        <v>0</v>
      </c>
      <c r="X7312"/>
      <c r="Y7312" s="67" t="str">
        <f t="shared" si="833"/>
        <v xml:space="preserve"> </v>
      </c>
      <c r="AB7312" t="s">
        <v>90</v>
      </c>
      <c r="AC7312" s="46">
        <v>5341</v>
      </c>
      <c r="AD7312" s="46">
        <v>72</v>
      </c>
      <c r="AE7312" s="46">
        <v>70.8</v>
      </c>
      <c r="AF7312" s="46">
        <v>119</v>
      </c>
      <c r="AH7312" s="70" t="str">
        <f t="shared" si="836"/>
        <v/>
      </c>
      <c r="AI7312" s="70" t="str">
        <f t="shared" si="837"/>
        <v/>
      </c>
      <c r="AJ7312" s="70" t="str">
        <f t="shared" si="838"/>
        <v>X</v>
      </c>
      <c r="AK7312" s="70" t="str" cm="1">
        <f t="array" ref="AK7312">_xlfn.IFS(AH7312&lt;&gt;"","1",AI7312&lt;&gt;"","2",AJ7312&lt;&gt;"","3")</f>
        <v>3</v>
      </c>
    </row>
    <row r="7313" spans="1:37" x14ac:dyDescent="0.25">
      <c r="A7313" t="s">
        <v>186</v>
      </c>
      <c r="B7313" t="s">
        <v>542</v>
      </c>
      <c r="C7313" s="67" t="str">
        <f t="shared" si="834"/>
        <v>Jenna Anderson</v>
      </c>
      <c r="D7313" s="71" t="str" cm="1">
        <f t="array" ref="D7313">_xlfn.IFS(AK7313="1",CONCATENATE(C7313,"Regional"),AK7313="2",CONCATENATE(C7313,"Sectional"),AK7313="3",CONCATENATE(C7313,COUNTIF($C$1:C7313,C7313)))</f>
        <v>Jenna Anderson12</v>
      </c>
      <c r="E7313" s="66">
        <v>45191.333333333336</v>
      </c>
      <c r="F7313" t="s">
        <v>996</v>
      </c>
      <c r="G7313" s="46">
        <v>96</v>
      </c>
      <c r="H7313" s="46">
        <v>100</v>
      </c>
      <c r="I7313" s="46">
        <v>43</v>
      </c>
      <c r="J7313" t="s">
        <v>176</v>
      </c>
      <c r="K7313" t="s">
        <v>90</v>
      </c>
      <c r="L7313" s="46">
        <v>5341</v>
      </c>
      <c r="M7313" s="46">
        <v>72</v>
      </c>
      <c r="N7313" s="46">
        <v>70.8</v>
      </c>
      <c r="O7313" s="46">
        <v>119</v>
      </c>
      <c r="P7313" s="46">
        <f t="shared" si="835"/>
        <v>2</v>
      </c>
      <c r="R7313" s="67" t="s">
        <v>3142</v>
      </c>
      <c r="S7313" s="67">
        <f>COUNTIF(Y$2:$Y$100,R7313)</f>
        <v>0</v>
      </c>
      <c r="V7313" s="67">
        <f t="shared" si="839"/>
        <v>0</v>
      </c>
      <c r="X7313"/>
      <c r="Y7313" s="67" t="str">
        <f t="shared" si="833"/>
        <v xml:space="preserve"> </v>
      </c>
      <c r="AB7313" t="s">
        <v>90</v>
      </c>
      <c r="AC7313" s="46">
        <v>5341</v>
      </c>
      <c r="AD7313" s="46">
        <v>72</v>
      </c>
      <c r="AE7313" s="46">
        <v>70.8</v>
      </c>
      <c r="AF7313" s="46">
        <v>119</v>
      </c>
      <c r="AH7313" s="70" t="str">
        <f t="shared" si="836"/>
        <v/>
      </c>
      <c r="AI7313" s="70" t="str">
        <f t="shared" si="837"/>
        <v/>
      </c>
      <c r="AJ7313" s="70" t="str">
        <f t="shared" si="838"/>
        <v>X</v>
      </c>
      <c r="AK7313" s="70" t="str" cm="1">
        <f t="array" ref="AK7313">_xlfn.IFS(AH7313&lt;&gt;"","1",AI7313&lt;&gt;"","2",AJ7313&lt;&gt;"","3")</f>
        <v>3</v>
      </c>
    </row>
    <row r="7314" spans="1:37" x14ac:dyDescent="0.25">
      <c r="A7314" t="s">
        <v>315</v>
      </c>
      <c r="B7314" t="s">
        <v>353</v>
      </c>
      <c r="C7314" s="67" t="str">
        <f t="shared" si="834"/>
        <v>Olivia Morgan</v>
      </c>
      <c r="D7314" s="71" t="str" cm="1">
        <f t="array" ref="D7314">_xlfn.IFS(AK7314="1",CONCATENATE(C7314,"Regional"),AK7314="2",CONCATENATE(C7314,"Sectional"),AK7314="3",CONCATENATE(C7314,COUNTIF($C$1:C7314,C7314)))</f>
        <v>Olivia Morgan13</v>
      </c>
      <c r="E7314" s="66">
        <v>45191.333333333336</v>
      </c>
      <c r="F7314" t="s">
        <v>996</v>
      </c>
      <c r="G7314" s="46">
        <v>96</v>
      </c>
      <c r="H7314" s="46">
        <v>100</v>
      </c>
      <c r="I7314" s="46">
        <v>43</v>
      </c>
      <c r="J7314" t="s">
        <v>176</v>
      </c>
      <c r="K7314" t="s">
        <v>90</v>
      </c>
      <c r="L7314" s="46">
        <v>5341</v>
      </c>
      <c r="M7314" s="46">
        <v>72</v>
      </c>
      <c r="N7314" s="46">
        <v>70.8</v>
      </c>
      <c r="O7314" s="46">
        <v>119</v>
      </c>
      <c r="P7314" s="46">
        <f t="shared" si="835"/>
        <v>2</v>
      </c>
      <c r="R7314" s="67" t="s">
        <v>1338</v>
      </c>
      <c r="S7314" s="67">
        <f>COUNTIF(Y$2:$Y$100,R7314)</f>
        <v>0</v>
      </c>
      <c r="V7314" s="67">
        <f t="shared" si="839"/>
        <v>0</v>
      </c>
      <c r="X7314"/>
      <c r="Y7314" s="67" t="str">
        <f t="shared" si="833"/>
        <v xml:space="preserve"> </v>
      </c>
      <c r="AB7314" t="s">
        <v>90</v>
      </c>
      <c r="AC7314" s="46">
        <v>5341</v>
      </c>
      <c r="AD7314" s="46">
        <v>72</v>
      </c>
      <c r="AE7314" s="46">
        <v>70.8</v>
      </c>
      <c r="AF7314" s="46">
        <v>119</v>
      </c>
      <c r="AH7314" s="70" t="str">
        <f t="shared" si="836"/>
        <v/>
      </c>
      <c r="AI7314" s="70" t="str">
        <f t="shared" si="837"/>
        <v/>
      </c>
      <c r="AJ7314" s="70" t="str">
        <f t="shared" si="838"/>
        <v>X</v>
      </c>
      <c r="AK7314" s="70" t="str" cm="1">
        <f t="array" ref="AK7314">_xlfn.IFS(AH7314&lt;&gt;"","1",AI7314&lt;&gt;"","2",AJ7314&lt;&gt;"","3")</f>
        <v>3</v>
      </c>
    </row>
    <row r="7315" spans="1:37" x14ac:dyDescent="0.25">
      <c r="A7315" t="s">
        <v>609</v>
      </c>
      <c r="B7315" t="s">
        <v>431</v>
      </c>
      <c r="C7315" s="67" t="str">
        <f t="shared" si="834"/>
        <v>Paige Teske</v>
      </c>
      <c r="D7315" s="71" t="str" cm="1">
        <f t="array" ref="D7315">_xlfn.IFS(AK7315="1",CONCATENATE(C7315,"Regional"),AK7315="2",CONCATENATE(C7315,"Sectional"),AK7315="3",CONCATENATE(C7315,COUNTIF($C$1:C7315,C7315)))</f>
        <v>Paige Teske3</v>
      </c>
      <c r="E7315" s="66">
        <v>45191.333333333336</v>
      </c>
      <c r="F7315" t="s">
        <v>996</v>
      </c>
      <c r="G7315" s="46">
        <v>96</v>
      </c>
      <c r="H7315" s="46">
        <v>100</v>
      </c>
      <c r="I7315" s="46">
        <v>43</v>
      </c>
      <c r="J7315" t="s">
        <v>176</v>
      </c>
      <c r="K7315" t="s">
        <v>90</v>
      </c>
      <c r="L7315" s="46">
        <v>5341</v>
      </c>
      <c r="M7315" s="46">
        <v>72</v>
      </c>
      <c r="N7315" s="46">
        <v>70.8</v>
      </c>
      <c r="O7315" s="46">
        <v>119</v>
      </c>
      <c r="P7315" s="46">
        <f t="shared" si="835"/>
        <v>2</v>
      </c>
      <c r="R7315" s="67" t="s">
        <v>3190</v>
      </c>
      <c r="S7315" s="67">
        <f>COUNTIF(Y$2:$Y$100,R7315)</f>
        <v>0</v>
      </c>
      <c r="V7315" s="67">
        <f t="shared" si="839"/>
        <v>0</v>
      </c>
      <c r="X7315"/>
      <c r="Y7315" s="67" t="str">
        <f t="shared" si="833"/>
        <v xml:space="preserve"> </v>
      </c>
      <c r="AB7315" t="s">
        <v>90</v>
      </c>
      <c r="AC7315" s="46">
        <v>5341</v>
      </c>
      <c r="AD7315" s="46">
        <v>72</v>
      </c>
      <c r="AE7315" s="46">
        <v>70.8</v>
      </c>
      <c r="AF7315" s="46">
        <v>119</v>
      </c>
      <c r="AH7315" s="70" t="str">
        <f t="shared" si="836"/>
        <v/>
      </c>
      <c r="AI7315" s="70" t="str">
        <f t="shared" si="837"/>
        <v/>
      </c>
      <c r="AJ7315" s="70" t="str">
        <f t="shared" si="838"/>
        <v>X</v>
      </c>
      <c r="AK7315" s="70" t="str" cm="1">
        <f t="array" ref="AK7315">_xlfn.IFS(AH7315&lt;&gt;"","1",AI7315&lt;&gt;"","2",AJ7315&lt;&gt;"","3")</f>
        <v>3</v>
      </c>
    </row>
    <row r="7316" spans="1:37" x14ac:dyDescent="0.25">
      <c r="A7316" t="s">
        <v>1611</v>
      </c>
      <c r="B7316" t="s">
        <v>459</v>
      </c>
      <c r="C7316" s="67" t="str">
        <f t="shared" si="834"/>
        <v>Addison LaLonde</v>
      </c>
      <c r="D7316" s="71" t="str" cm="1">
        <f t="array" ref="D7316">_xlfn.IFS(AK7316="1",CONCATENATE(C7316,"Regional"),AK7316="2",CONCATENATE(C7316,"Sectional"),AK7316="3",CONCATENATE(C7316,COUNTIF($C$1:C7316,C7316)))</f>
        <v>Addison LaLonde6</v>
      </c>
      <c r="E7316" s="66">
        <v>45191.333333333336</v>
      </c>
      <c r="F7316" t="s">
        <v>996</v>
      </c>
      <c r="G7316" s="46">
        <v>96</v>
      </c>
      <c r="H7316" s="46">
        <v>100</v>
      </c>
      <c r="I7316" s="46">
        <v>43</v>
      </c>
      <c r="J7316" t="s">
        <v>176</v>
      </c>
      <c r="K7316" t="s">
        <v>90</v>
      </c>
      <c r="L7316" s="46">
        <v>5341</v>
      </c>
      <c r="M7316" s="46">
        <v>72</v>
      </c>
      <c r="N7316" s="46">
        <v>70.8</v>
      </c>
      <c r="O7316" s="46">
        <v>119</v>
      </c>
      <c r="P7316" s="46">
        <f t="shared" si="835"/>
        <v>2</v>
      </c>
      <c r="R7316" s="67" t="s">
        <v>3482</v>
      </c>
      <c r="S7316" s="67">
        <f>COUNTIF(Y$2:$Y$100,R7316)</f>
        <v>0</v>
      </c>
      <c r="V7316" s="67">
        <f t="shared" si="839"/>
        <v>0</v>
      </c>
      <c r="X7316"/>
      <c r="Y7316" s="67" t="str">
        <f t="shared" si="833"/>
        <v xml:space="preserve"> </v>
      </c>
      <c r="AB7316" t="s">
        <v>90</v>
      </c>
      <c r="AC7316" s="46">
        <v>5341</v>
      </c>
      <c r="AD7316" s="46">
        <v>72</v>
      </c>
      <c r="AE7316" s="46">
        <v>70.8</v>
      </c>
      <c r="AF7316" s="46">
        <v>119</v>
      </c>
      <c r="AH7316" s="70" t="str">
        <f t="shared" si="836"/>
        <v/>
      </c>
      <c r="AI7316" s="70" t="str">
        <f t="shared" si="837"/>
        <v/>
      </c>
      <c r="AJ7316" s="70" t="str">
        <f t="shared" si="838"/>
        <v>X</v>
      </c>
      <c r="AK7316" s="70" t="str" cm="1">
        <f t="array" ref="AK7316">_xlfn.IFS(AH7316&lt;&gt;"","1",AI7316&lt;&gt;"","2",AJ7316&lt;&gt;"","3")</f>
        <v>3</v>
      </c>
    </row>
    <row r="7317" spans="1:37" x14ac:dyDescent="0.25">
      <c r="A7317" t="s">
        <v>502</v>
      </c>
      <c r="B7317" t="s">
        <v>220</v>
      </c>
      <c r="C7317" s="67" t="str">
        <f t="shared" si="834"/>
        <v>Maria Kelly</v>
      </c>
      <c r="D7317" s="71" t="str" cm="1">
        <f t="array" ref="D7317">_xlfn.IFS(AK7317="1",CONCATENATE(C7317,"Regional"),AK7317="2",CONCATENATE(C7317,"Sectional"),AK7317="3",CONCATENATE(C7317,COUNTIF($C$1:C7317,C7317)))</f>
        <v>Maria Kelly13</v>
      </c>
      <c r="E7317" s="66">
        <v>45191.333333333336</v>
      </c>
      <c r="F7317" t="s">
        <v>996</v>
      </c>
      <c r="G7317" s="46">
        <v>96</v>
      </c>
      <c r="H7317" s="46">
        <v>100</v>
      </c>
      <c r="I7317" s="46">
        <v>43</v>
      </c>
      <c r="J7317" t="s">
        <v>176</v>
      </c>
      <c r="K7317" t="s">
        <v>90</v>
      </c>
      <c r="L7317" s="46">
        <v>5341</v>
      </c>
      <c r="M7317" s="46">
        <v>72</v>
      </c>
      <c r="N7317" s="46">
        <v>70.8</v>
      </c>
      <c r="O7317" s="46">
        <v>119</v>
      </c>
      <c r="P7317" s="46">
        <f t="shared" si="835"/>
        <v>2</v>
      </c>
      <c r="R7317" s="67" t="s">
        <v>2806</v>
      </c>
      <c r="S7317" s="67">
        <f>COUNTIF(Y$2:$Y$100,R7317)</f>
        <v>0</v>
      </c>
      <c r="V7317" s="67">
        <f t="shared" si="839"/>
        <v>0</v>
      </c>
      <c r="X7317"/>
      <c r="Y7317" s="67" t="str">
        <f t="shared" si="833"/>
        <v xml:space="preserve"> </v>
      </c>
      <c r="AB7317" t="s">
        <v>90</v>
      </c>
      <c r="AC7317" s="46">
        <v>5341</v>
      </c>
      <c r="AD7317" s="46">
        <v>72</v>
      </c>
      <c r="AE7317" s="46">
        <v>70.8</v>
      </c>
      <c r="AF7317" s="46">
        <v>119</v>
      </c>
      <c r="AH7317" s="70" t="str">
        <f t="shared" si="836"/>
        <v/>
      </c>
      <c r="AI7317" s="70" t="str">
        <f t="shared" si="837"/>
        <v/>
      </c>
      <c r="AJ7317" s="70" t="str">
        <f t="shared" si="838"/>
        <v>X</v>
      </c>
      <c r="AK7317" s="70" t="str" cm="1">
        <f t="array" ref="AK7317">_xlfn.IFS(AH7317&lt;&gt;"","1",AI7317&lt;&gt;"","2",AJ7317&lt;&gt;"","3")</f>
        <v>3</v>
      </c>
    </row>
    <row r="7318" spans="1:37" x14ac:dyDescent="0.25">
      <c r="A7318" t="s">
        <v>759</v>
      </c>
      <c r="B7318" t="s">
        <v>523</v>
      </c>
      <c r="C7318" s="67" t="str">
        <f t="shared" si="834"/>
        <v>Nora MacKelly</v>
      </c>
      <c r="D7318" s="71" t="str" cm="1">
        <f t="array" ref="D7318">_xlfn.IFS(AK7318="1",CONCATENATE(C7318,"Regional"),AK7318="2",CONCATENATE(C7318,"Sectional"),AK7318="3",CONCATENATE(C7318,COUNTIF($C$1:C7318,C7318)))</f>
        <v>Nora MacKelly12</v>
      </c>
      <c r="E7318" s="66">
        <v>45191.333333333336</v>
      </c>
      <c r="F7318" t="s">
        <v>996</v>
      </c>
      <c r="G7318" s="46">
        <v>96</v>
      </c>
      <c r="H7318" s="46">
        <v>100</v>
      </c>
      <c r="I7318" s="46">
        <v>43</v>
      </c>
      <c r="J7318" t="s">
        <v>176</v>
      </c>
      <c r="K7318" t="s">
        <v>90</v>
      </c>
      <c r="L7318" s="46">
        <v>5341</v>
      </c>
      <c r="M7318" s="46">
        <v>72</v>
      </c>
      <c r="N7318" s="46">
        <v>70.8</v>
      </c>
      <c r="O7318" s="46">
        <v>119</v>
      </c>
      <c r="P7318" s="46">
        <f t="shared" si="835"/>
        <v>2</v>
      </c>
      <c r="R7318" s="67" t="s">
        <v>1345</v>
      </c>
      <c r="S7318" s="67">
        <f>COUNTIF(Y$2:$Y$100,R7318)</f>
        <v>0</v>
      </c>
      <c r="V7318" s="67">
        <f t="shared" si="839"/>
        <v>0</v>
      </c>
      <c r="X7318"/>
      <c r="Y7318" s="67" t="str">
        <f t="shared" si="833"/>
        <v xml:space="preserve"> </v>
      </c>
      <c r="AB7318" t="s">
        <v>90</v>
      </c>
      <c r="AC7318" s="46">
        <v>5341</v>
      </c>
      <c r="AD7318" s="46">
        <v>72</v>
      </c>
      <c r="AE7318" s="46">
        <v>70.8</v>
      </c>
      <c r="AF7318" s="46">
        <v>119</v>
      </c>
      <c r="AH7318" s="70" t="str">
        <f t="shared" si="836"/>
        <v/>
      </c>
      <c r="AI7318" s="70" t="str">
        <f t="shared" si="837"/>
        <v/>
      </c>
      <c r="AJ7318" s="70" t="str">
        <f t="shared" si="838"/>
        <v>X</v>
      </c>
      <c r="AK7318" s="70" t="str" cm="1">
        <f t="array" ref="AK7318">_xlfn.IFS(AH7318&lt;&gt;"","1",AI7318&lt;&gt;"","2",AJ7318&lt;&gt;"","3")</f>
        <v>3</v>
      </c>
    </row>
    <row r="7319" spans="1:37" x14ac:dyDescent="0.25">
      <c r="A7319" t="s">
        <v>631</v>
      </c>
      <c r="B7319" t="s">
        <v>538</v>
      </c>
      <c r="C7319" s="67" t="str">
        <f t="shared" si="834"/>
        <v>Lilly Sachtjen</v>
      </c>
      <c r="D7319" s="71" t="str" cm="1">
        <f t="array" ref="D7319">_xlfn.IFS(AK7319="1",CONCATENATE(C7319,"Regional"),AK7319="2",CONCATENATE(C7319,"Sectional"),AK7319="3",CONCATENATE(C7319,COUNTIF($C$1:C7319,C7319)))</f>
        <v>Lilly Sachtjen5</v>
      </c>
      <c r="E7319" s="66">
        <v>45191.333333333336</v>
      </c>
      <c r="F7319" t="s">
        <v>996</v>
      </c>
      <c r="G7319" s="46">
        <v>96</v>
      </c>
      <c r="H7319" s="46">
        <v>101</v>
      </c>
      <c r="I7319" s="46">
        <v>49</v>
      </c>
      <c r="J7319" t="s">
        <v>176</v>
      </c>
      <c r="K7319" t="s">
        <v>90</v>
      </c>
      <c r="L7319" s="46">
        <v>5341</v>
      </c>
      <c r="M7319" s="46">
        <v>72</v>
      </c>
      <c r="N7319" s="46">
        <v>70.8</v>
      </c>
      <c r="O7319" s="46">
        <v>119</v>
      </c>
      <c r="P7319" s="46">
        <f t="shared" si="835"/>
        <v>2</v>
      </c>
      <c r="R7319" s="67" t="s">
        <v>1264</v>
      </c>
      <c r="S7319" s="67">
        <f>COUNTIF(Y$2:$Y$100,R7319)</f>
        <v>0</v>
      </c>
      <c r="V7319" s="67">
        <f t="shared" si="839"/>
        <v>0</v>
      </c>
      <c r="X7319"/>
      <c r="Y7319" s="67" t="str">
        <f t="shared" si="833"/>
        <v xml:space="preserve"> </v>
      </c>
      <c r="AB7319" t="s">
        <v>90</v>
      </c>
      <c r="AC7319" s="46">
        <v>5341</v>
      </c>
      <c r="AD7319" s="46">
        <v>72</v>
      </c>
      <c r="AE7319" s="46">
        <v>70.8</v>
      </c>
      <c r="AF7319" s="46">
        <v>119</v>
      </c>
      <c r="AH7319" s="70" t="str">
        <f t="shared" si="836"/>
        <v/>
      </c>
      <c r="AI7319" s="70" t="str">
        <f t="shared" si="837"/>
        <v/>
      </c>
      <c r="AJ7319" s="70" t="str">
        <f t="shared" si="838"/>
        <v>X</v>
      </c>
      <c r="AK7319" s="70" t="str" cm="1">
        <f t="array" ref="AK7319">_xlfn.IFS(AH7319&lt;&gt;"","1",AI7319&lt;&gt;"","2",AJ7319&lt;&gt;"","3")</f>
        <v>3</v>
      </c>
    </row>
    <row r="7320" spans="1:37" x14ac:dyDescent="0.25">
      <c r="A7320" t="s">
        <v>2100</v>
      </c>
      <c r="B7320" t="s">
        <v>452</v>
      </c>
      <c r="C7320" s="67" t="str">
        <f t="shared" si="834"/>
        <v>Sophia Mattice</v>
      </c>
      <c r="D7320" s="71" t="str" cm="1">
        <f t="array" ref="D7320">_xlfn.IFS(AK7320="1",CONCATENATE(C7320,"Regional"),AK7320="2",CONCATENATE(C7320,"Sectional"),AK7320="3",CONCATENATE(C7320,COUNTIF($C$1:C7320,C7320)))</f>
        <v>Sophia Mattice8</v>
      </c>
      <c r="E7320" s="66">
        <v>45191.333333333336</v>
      </c>
      <c r="F7320" t="s">
        <v>996</v>
      </c>
      <c r="G7320" s="46">
        <v>96</v>
      </c>
      <c r="H7320" s="46">
        <v>101</v>
      </c>
      <c r="I7320" s="46">
        <v>49</v>
      </c>
      <c r="J7320" t="s">
        <v>176</v>
      </c>
      <c r="K7320" t="s">
        <v>90</v>
      </c>
      <c r="L7320" s="46">
        <v>5341</v>
      </c>
      <c r="M7320" s="46">
        <v>72</v>
      </c>
      <c r="N7320" s="46">
        <v>70.8</v>
      </c>
      <c r="O7320" s="46">
        <v>119</v>
      </c>
      <c r="P7320" s="46">
        <f t="shared" si="835"/>
        <v>2</v>
      </c>
      <c r="R7320" s="67" t="s">
        <v>3125</v>
      </c>
      <c r="S7320" s="67">
        <f>COUNTIF(Y$2:$Y$100,R7320)</f>
        <v>0</v>
      </c>
      <c r="V7320" s="67">
        <f t="shared" si="839"/>
        <v>0</v>
      </c>
      <c r="X7320"/>
      <c r="Y7320" s="67" t="str">
        <f t="shared" si="833"/>
        <v xml:space="preserve"> </v>
      </c>
      <c r="AB7320" t="s">
        <v>90</v>
      </c>
      <c r="AC7320" s="46">
        <v>5341</v>
      </c>
      <c r="AD7320" s="46">
        <v>72</v>
      </c>
      <c r="AE7320" s="46">
        <v>70.8</v>
      </c>
      <c r="AF7320" s="46">
        <v>119</v>
      </c>
      <c r="AH7320" s="70" t="str">
        <f t="shared" si="836"/>
        <v/>
      </c>
      <c r="AI7320" s="70" t="str">
        <f t="shared" si="837"/>
        <v/>
      </c>
      <c r="AJ7320" s="70" t="str">
        <f t="shared" si="838"/>
        <v>X</v>
      </c>
      <c r="AK7320" s="70" t="str" cm="1">
        <f t="array" ref="AK7320">_xlfn.IFS(AH7320&lt;&gt;"","1",AI7320&lt;&gt;"","2",AJ7320&lt;&gt;"","3")</f>
        <v>3</v>
      </c>
    </row>
    <row r="7321" spans="1:37" x14ac:dyDescent="0.25">
      <c r="A7321" t="s">
        <v>704</v>
      </c>
      <c r="B7321" t="s">
        <v>1647</v>
      </c>
      <c r="C7321" s="67" t="str">
        <f t="shared" si="834"/>
        <v>Afina Budrecki</v>
      </c>
      <c r="D7321" s="71" t="str" cm="1">
        <f t="array" ref="D7321">_xlfn.IFS(AK7321="1",CONCATENATE(C7321,"Regional"),AK7321="2",CONCATENATE(C7321,"Sectional"),AK7321="3",CONCATENATE(C7321,COUNTIF($C$1:C7321,C7321)))</f>
        <v>Afina Budrecki5</v>
      </c>
      <c r="E7321" s="66">
        <v>45191.333333333336</v>
      </c>
      <c r="F7321" t="s">
        <v>996</v>
      </c>
      <c r="G7321" s="46">
        <v>96</v>
      </c>
      <c r="H7321" s="46">
        <v>101</v>
      </c>
      <c r="I7321" s="46">
        <v>49</v>
      </c>
      <c r="J7321" t="s">
        <v>176</v>
      </c>
      <c r="K7321" t="s">
        <v>90</v>
      </c>
      <c r="L7321" s="46">
        <v>5341</v>
      </c>
      <c r="M7321" s="46">
        <v>72</v>
      </c>
      <c r="N7321" s="46">
        <v>70.8</v>
      </c>
      <c r="O7321" s="46">
        <v>119</v>
      </c>
      <c r="P7321" s="46">
        <f t="shared" si="835"/>
        <v>2</v>
      </c>
      <c r="R7321" s="67" t="s">
        <v>3483</v>
      </c>
      <c r="S7321" s="67">
        <f>COUNTIF(Y$2:$Y$100,R7321)</f>
        <v>0</v>
      </c>
      <c r="V7321" s="67">
        <f t="shared" si="839"/>
        <v>0</v>
      </c>
      <c r="X7321"/>
      <c r="Y7321" s="67" t="str">
        <f t="shared" si="833"/>
        <v xml:space="preserve"> </v>
      </c>
      <c r="AB7321" t="s">
        <v>90</v>
      </c>
      <c r="AC7321" s="46">
        <v>5341</v>
      </c>
      <c r="AD7321" s="46">
        <v>72</v>
      </c>
      <c r="AE7321" s="46">
        <v>70.8</v>
      </c>
      <c r="AF7321" s="46">
        <v>119</v>
      </c>
      <c r="AH7321" s="70" t="str">
        <f t="shared" si="836"/>
        <v/>
      </c>
      <c r="AI7321" s="70" t="str">
        <f t="shared" si="837"/>
        <v/>
      </c>
      <c r="AJ7321" s="70" t="str">
        <f t="shared" si="838"/>
        <v>X</v>
      </c>
      <c r="AK7321" s="70" t="str" cm="1">
        <f t="array" ref="AK7321">_xlfn.IFS(AH7321&lt;&gt;"","1",AI7321&lt;&gt;"","2",AJ7321&lt;&gt;"","3")</f>
        <v>3</v>
      </c>
    </row>
    <row r="7322" spans="1:37" x14ac:dyDescent="0.25">
      <c r="A7322" t="s">
        <v>1747</v>
      </c>
      <c r="B7322" t="s">
        <v>872</v>
      </c>
      <c r="C7322" s="67" t="str">
        <f t="shared" si="834"/>
        <v>Mallory Graziano</v>
      </c>
      <c r="D7322" s="71" t="str" cm="1">
        <f t="array" ref="D7322">_xlfn.IFS(AK7322="1",CONCATENATE(C7322,"Regional"),AK7322="2",CONCATENATE(C7322,"Sectional"),AK7322="3",CONCATENATE(C7322,COUNTIF($C$1:C7322,C7322)))</f>
        <v>Mallory Graziano4</v>
      </c>
      <c r="E7322" s="66">
        <v>45191.333333333336</v>
      </c>
      <c r="F7322" t="s">
        <v>996</v>
      </c>
      <c r="G7322" s="46">
        <v>96</v>
      </c>
      <c r="H7322" s="46">
        <v>102</v>
      </c>
      <c r="I7322" s="46">
        <v>52</v>
      </c>
      <c r="J7322" t="s">
        <v>176</v>
      </c>
      <c r="K7322" t="s">
        <v>90</v>
      </c>
      <c r="L7322" s="46">
        <v>5341</v>
      </c>
      <c r="M7322" s="46">
        <v>72</v>
      </c>
      <c r="N7322" s="46">
        <v>70.8</v>
      </c>
      <c r="O7322" s="46">
        <v>119</v>
      </c>
      <c r="P7322" s="46">
        <f t="shared" si="835"/>
        <v>2</v>
      </c>
      <c r="R7322" s="67" t="s">
        <v>2752</v>
      </c>
      <c r="S7322" s="67">
        <f>COUNTIF(Y$2:$Y$100,R7322)</f>
        <v>0</v>
      </c>
      <c r="V7322" s="67">
        <f t="shared" si="839"/>
        <v>0</v>
      </c>
      <c r="X7322"/>
      <c r="Y7322" s="67" t="str">
        <f t="shared" si="833"/>
        <v xml:space="preserve"> </v>
      </c>
      <c r="AB7322" t="s">
        <v>90</v>
      </c>
      <c r="AC7322" s="46">
        <v>5341</v>
      </c>
      <c r="AD7322" s="46">
        <v>72</v>
      </c>
      <c r="AE7322" s="46">
        <v>70.8</v>
      </c>
      <c r="AF7322" s="46">
        <v>119</v>
      </c>
      <c r="AH7322" s="70" t="str">
        <f t="shared" si="836"/>
        <v/>
      </c>
      <c r="AI7322" s="70" t="str">
        <f t="shared" si="837"/>
        <v/>
      </c>
      <c r="AJ7322" s="70" t="str">
        <f t="shared" si="838"/>
        <v>X</v>
      </c>
      <c r="AK7322" s="70" t="str" cm="1">
        <f t="array" ref="AK7322">_xlfn.IFS(AH7322&lt;&gt;"","1",AI7322&lt;&gt;"","2",AJ7322&lt;&gt;"","3")</f>
        <v>3</v>
      </c>
    </row>
    <row r="7323" spans="1:37" x14ac:dyDescent="0.25">
      <c r="A7323" t="s">
        <v>1014</v>
      </c>
      <c r="B7323" t="s">
        <v>648</v>
      </c>
      <c r="C7323" s="67" t="str">
        <f t="shared" si="834"/>
        <v>Claire Forrester</v>
      </c>
      <c r="D7323" s="71" t="str" cm="1">
        <f t="array" ref="D7323">_xlfn.IFS(AK7323="1",CONCATENATE(C7323,"Regional"),AK7323="2",CONCATENATE(C7323,"Sectional"),AK7323="3",CONCATENATE(C7323,COUNTIF($C$1:C7323,C7323)))</f>
        <v>Claire Forrester3</v>
      </c>
      <c r="E7323" s="66">
        <v>45191.333333333336</v>
      </c>
      <c r="F7323" t="s">
        <v>996</v>
      </c>
      <c r="G7323" s="46">
        <v>96</v>
      </c>
      <c r="H7323" s="46">
        <v>102</v>
      </c>
      <c r="I7323" s="46">
        <v>52</v>
      </c>
      <c r="J7323" t="s">
        <v>176</v>
      </c>
      <c r="K7323" t="s">
        <v>90</v>
      </c>
      <c r="L7323" s="46">
        <v>5341</v>
      </c>
      <c r="M7323" s="46">
        <v>72</v>
      </c>
      <c r="N7323" s="46">
        <v>70.8</v>
      </c>
      <c r="O7323" s="46">
        <v>119</v>
      </c>
      <c r="P7323" s="46">
        <f t="shared" si="835"/>
        <v>2</v>
      </c>
      <c r="R7323" s="67" t="s">
        <v>1515</v>
      </c>
      <c r="S7323" s="67">
        <f>COUNTIF(Y$2:$Y$100,R7323)</f>
        <v>0</v>
      </c>
      <c r="V7323" s="67">
        <f t="shared" si="839"/>
        <v>0</v>
      </c>
      <c r="X7323"/>
      <c r="Y7323" s="67" t="str">
        <f t="shared" si="833"/>
        <v xml:space="preserve"> </v>
      </c>
      <c r="AB7323" t="s">
        <v>90</v>
      </c>
      <c r="AC7323" s="46">
        <v>5341</v>
      </c>
      <c r="AD7323" s="46">
        <v>72</v>
      </c>
      <c r="AE7323" s="46">
        <v>70.8</v>
      </c>
      <c r="AF7323" s="46">
        <v>119</v>
      </c>
      <c r="AH7323" s="70" t="str">
        <f t="shared" si="836"/>
        <v/>
      </c>
      <c r="AI7323" s="70" t="str">
        <f t="shared" si="837"/>
        <v/>
      </c>
      <c r="AJ7323" s="70" t="str">
        <f t="shared" si="838"/>
        <v>X</v>
      </c>
      <c r="AK7323" s="70" t="str" cm="1">
        <f t="array" ref="AK7323">_xlfn.IFS(AH7323&lt;&gt;"","1",AI7323&lt;&gt;"","2",AJ7323&lt;&gt;"","3")</f>
        <v>3</v>
      </c>
    </row>
    <row r="7324" spans="1:37" x14ac:dyDescent="0.25">
      <c r="A7324" t="s">
        <v>1664</v>
      </c>
      <c r="B7324" t="s">
        <v>407</v>
      </c>
      <c r="C7324" s="67" t="str">
        <f t="shared" si="834"/>
        <v>Delaney McCoy</v>
      </c>
      <c r="D7324" s="71" t="str" cm="1">
        <f t="array" ref="D7324">_xlfn.IFS(AK7324="1",CONCATENATE(C7324,"Regional"),AK7324="2",CONCATENATE(C7324,"Sectional"),AK7324="3",CONCATENATE(C7324,COUNTIF($C$1:C7324,C7324)))</f>
        <v>Delaney McCoy5</v>
      </c>
      <c r="E7324" s="66">
        <v>45191.333333333336</v>
      </c>
      <c r="F7324" t="s">
        <v>996</v>
      </c>
      <c r="G7324" s="46">
        <v>96</v>
      </c>
      <c r="H7324" s="46">
        <v>102</v>
      </c>
      <c r="I7324" s="46">
        <v>52</v>
      </c>
      <c r="J7324" t="s">
        <v>176</v>
      </c>
      <c r="K7324" t="s">
        <v>90</v>
      </c>
      <c r="L7324" s="46">
        <v>5341</v>
      </c>
      <c r="M7324" s="46">
        <v>72</v>
      </c>
      <c r="N7324" s="46">
        <v>70.8</v>
      </c>
      <c r="O7324" s="46">
        <v>119</v>
      </c>
      <c r="P7324" s="46">
        <f t="shared" si="835"/>
        <v>2</v>
      </c>
      <c r="R7324" s="67" t="s">
        <v>3492</v>
      </c>
      <c r="S7324" s="67">
        <f>COUNTIF(Y$2:$Y$100,R7324)</f>
        <v>0</v>
      </c>
      <c r="V7324" s="67">
        <f t="shared" si="839"/>
        <v>0</v>
      </c>
      <c r="X7324"/>
      <c r="Y7324" s="67" t="str">
        <f t="shared" si="833"/>
        <v xml:space="preserve"> </v>
      </c>
      <c r="AB7324" t="s">
        <v>90</v>
      </c>
      <c r="AC7324" s="46">
        <v>5341</v>
      </c>
      <c r="AD7324" s="46">
        <v>72</v>
      </c>
      <c r="AE7324" s="46">
        <v>70.8</v>
      </c>
      <c r="AF7324" s="46">
        <v>119</v>
      </c>
      <c r="AH7324" s="70" t="str">
        <f t="shared" si="836"/>
        <v/>
      </c>
      <c r="AI7324" s="70" t="str">
        <f t="shared" si="837"/>
        <v/>
      </c>
      <c r="AJ7324" s="70" t="str">
        <f t="shared" si="838"/>
        <v>X</v>
      </c>
      <c r="AK7324" s="70" t="str" cm="1">
        <f t="array" ref="AK7324">_xlfn.IFS(AH7324&lt;&gt;"","1",AI7324&lt;&gt;"","2",AJ7324&lt;&gt;"","3")</f>
        <v>3</v>
      </c>
    </row>
    <row r="7325" spans="1:37" x14ac:dyDescent="0.25">
      <c r="A7325" t="s">
        <v>1120</v>
      </c>
      <c r="B7325" t="s">
        <v>408</v>
      </c>
      <c r="C7325" s="67" t="str">
        <f t="shared" si="834"/>
        <v>Mya Kulwicki</v>
      </c>
      <c r="D7325" s="71" t="str" cm="1">
        <f t="array" ref="D7325">_xlfn.IFS(AK7325="1",CONCATENATE(C7325,"Regional"),AK7325="2",CONCATENATE(C7325,"Sectional"),AK7325="3",CONCATENATE(C7325,COUNTIF($C$1:C7325,C7325)))</f>
        <v>Mya Kulwicki11</v>
      </c>
      <c r="E7325" s="66">
        <v>45191.333333333336</v>
      </c>
      <c r="F7325" t="s">
        <v>996</v>
      </c>
      <c r="G7325" s="46">
        <v>96</v>
      </c>
      <c r="H7325" s="46">
        <v>102</v>
      </c>
      <c r="I7325" s="46">
        <v>52</v>
      </c>
      <c r="J7325" t="s">
        <v>176</v>
      </c>
      <c r="K7325" t="s">
        <v>90</v>
      </c>
      <c r="L7325" s="46">
        <v>5341</v>
      </c>
      <c r="M7325" s="46">
        <v>72</v>
      </c>
      <c r="N7325" s="46">
        <v>70.8</v>
      </c>
      <c r="O7325" s="46">
        <v>119</v>
      </c>
      <c r="P7325" s="46">
        <f t="shared" si="835"/>
        <v>2</v>
      </c>
      <c r="R7325" s="67" t="s">
        <v>1588</v>
      </c>
      <c r="S7325" s="67">
        <f>COUNTIF(Y$2:$Y$100,R7325)</f>
        <v>0</v>
      </c>
      <c r="V7325" s="67">
        <f t="shared" si="839"/>
        <v>0</v>
      </c>
      <c r="X7325"/>
      <c r="Y7325" s="67" t="str">
        <f t="shared" si="833"/>
        <v xml:space="preserve"> </v>
      </c>
      <c r="AB7325" t="s">
        <v>90</v>
      </c>
      <c r="AC7325" s="46">
        <v>5341</v>
      </c>
      <c r="AD7325" s="46">
        <v>72</v>
      </c>
      <c r="AE7325" s="46">
        <v>70.8</v>
      </c>
      <c r="AF7325" s="46">
        <v>119</v>
      </c>
      <c r="AH7325" s="70" t="str">
        <f t="shared" si="836"/>
        <v/>
      </c>
      <c r="AI7325" s="70" t="str">
        <f t="shared" si="837"/>
        <v/>
      </c>
      <c r="AJ7325" s="70" t="str">
        <f t="shared" si="838"/>
        <v>X</v>
      </c>
      <c r="AK7325" s="70" t="str" cm="1">
        <f t="array" ref="AK7325">_xlfn.IFS(AH7325&lt;&gt;"","1",AI7325&lt;&gt;"","2",AJ7325&lt;&gt;"","3")</f>
        <v>3</v>
      </c>
    </row>
    <row r="7326" spans="1:37" x14ac:dyDescent="0.25">
      <c r="A7326" t="s">
        <v>3388</v>
      </c>
      <c r="B7326" t="s">
        <v>622</v>
      </c>
      <c r="C7326" s="67" t="str">
        <f t="shared" si="834"/>
        <v>Samantha Baldauf</v>
      </c>
      <c r="D7326" s="71" t="str" cm="1">
        <f t="array" ref="D7326">_xlfn.IFS(AK7326="1",CONCATENATE(C7326,"Regional"),AK7326="2",CONCATENATE(C7326,"Sectional"),AK7326="3",CONCATENATE(C7326,COUNTIF($C$1:C7326,C7326)))</f>
        <v>Samantha Baldauf7</v>
      </c>
      <c r="E7326" s="66">
        <v>45191.333333333336</v>
      </c>
      <c r="F7326" t="s">
        <v>996</v>
      </c>
      <c r="G7326" s="46">
        <v>96</v>
      </c>
      <c r="H7326" s="46">
        <v>103</v>
      </c>
      <c r="I7326" s="46">
        <v>56</v>
      </c>
      <c r="J7326" t="s">
        <v>176</v>
      </c>
      <c r="K7326" t="s">
        <v>90</v>
      </c>
      <c r="L7326" s="46">
        <v>5341</v>
      </c>
      <c r="M7326" s="46">
        <v>72</v>
      </c>
      <c r="N7326" s="46">
        <v>70.8</v>
      </c>
      <c r="O7326" s="46">
        <v>119</v>
      </c>
      <c r="P7326" s="46">
        <f t="shared" si="835"/>
        <v>2</v>
      </c>
      <c r="R7326" s="67" t="s">
        <v>3500</v>
      </c>
      <c r="S7326" s="67">
        <f>COUNTIF(Y$2:$Y$100,R7326)</f>
        <v>0</v>
      </c>
      <c r="V7326" s="67">
        <f t="shared" si="839"/>
        <v>0</v>
      </c>
      <c r="X7326"/>
      <c r="Y7326" s="67" t="str">
        <f t="shared" si="833"/>
        <v xml:space="preserve"> </v>
      </c>
      <c r="AB7326" t="s">
        <v>90</v>
      </c>
      <c r="AC7326" s="46">
        <v>5341</v>
      </c>
      <c r="AD7326" s="46">
        <v>72</v>
      </c>
      <c r="AE7326" s="46">
        <v>70.8</v>
      </c>
      <c r="AF7326" s="46">
        <v>119</v>
      </c>
      <c r="AH7326" s="70" t="str">
        <f t="shared" si="836"/>
        <v/>
      </c>
      <c r="AI7326" s="70" t="str">
        <f t="shared" si="837"/>
        <v/>
      </c>
      <c r="AJ7326" s="70" t="str">
        <f t="shared" si="838"/>
        <v>X</v>
      </c>
      <c r="AK7326" s="70" t="str" cm="1">
        <f t="array" ref="AK7326">_xlfn.IFS(AH7326&lt;&gt;"","1",AI7326&lt;&gt;"","2",AJ7326&lt;&gt;"","3")</f>
        <v>3</v>
      </c>
    </row>
    <row r="7327" spans="1:37" x14ac:dyDescent="0.25">
      <c r="A7327" t="s">
        <v>2166</v>
      </c>
      <c r="B7327" t="s">
        <v>414</v>
      </c>
      <c r="C7327" s="67" t="str">
        <f t="shared" si="834"/>
        <v>Megan Gramblicka</v>
      </c>
      <c r="D7327" s="71" t="str" cm="1">
        <f t="array" ref="D7327">_xlfn.IFS(AK7327="1",CONCATENATE(C7327,"Regional"),AK7327="2",CONCATENATE(C7327,"Sectional"),AK7327="3",CONCATENATE(C7327,COUNTIF($C$1:C7327,C7327)))</f>
        <v>Megan Gramblicka1</v>
      </c>
      <c r="E7327" s="66">
        <v>45191.333333333336</v>
      </c>
      <c r="F7327" t="s">
        <v>996</v>
      </c>
      <c r="G7327" s="46">
        <v>96</v>
      </c>
      <c r="H7327" s="46">
        <v>103</v>
      </c>
      <c r="I7327" s="46">
        <v>56</v>
      </c>
      <c r="J7327" t="s">
        <v>176</v>
      </c>
      <c r="K7327" t="s">
        <v>90</v>
      </c>
      <c r="L7327" s="46">
        <v>5341</v>
      </c>
      <c r="M7327" s="46">
        <v>72</v>
      </c>
      <c r="N7327" s="46">
        <v>70.8</v>
      </c>
      <c r="O7327" s="46">
        <v>119</v>
      </c>
      <c r="P7327" s="46">
        <f t="shared" si="835"/>
        <v>2</v>
      </c>
      <c r="R7327" s="67" t="s">
        <v>3193</v>
      </c>
      <c r="S7327" s="67">
        <f>COUNTIF(Y$2:$Y$100,R7327)</f>
        <v>0</v>
      </c>
      <c r="V7327" s="67">
        <f t="shared" si="839"/>
        <v>0</v>
      </c>
      <c r="X7327"/>
      <c r="Y7327" s="67" t="str">
        <f t="shared" si="833"/>
        <v xml:space="preserve"> </v>
      </c>
      <c r="AB7327" t="s">
        <v>90</v>
      </c>
      <c r="AC7327" s="46">
        <v>5341</v>
      </c>
      <c r="AD7327" s="46">
        <v>72</v>
      </c>
      <c r="AE7327" s="46">
        <v>70.8</v>
      </c>
      <c r="AF7327" s="46">
        <v>119</v>
      </c>
      <c r="AH7327" s="70" t="str">
        <f t="shared" si="836"/>
        <v/>
      </c>
      <c r="AI7327" s="70" t="str">
        <f t="shared" si="837"/>
        <v/>
      </c>
      <c r="AJ7327" s="70" t="str">
        <f t="shared" si="838"/>
        <v>X</v>
      </c>
      <c r="AK7327" s="70" t="str" cm="1">
        <f t="array" ref="AK7327">_xlfn.IFS(AH7327&lt;&gt;"","1",AI7327&lt;&gt;"","2",AJ7327&lt;&gt;"","3")</f>
        <v>3</v>
      </c>
    </row>
    <row r="7328" spans="1:37" x14ac:dyDescent="0.25">
      <c r="A7328" t="s">
        <v>3432</v>
      </c>
      <c r="B7328" t="s">
        <v>1973</v>
      </c>
      <c r="C7328" s="67" t="str">
        <f t="shared" si="834"/>
        <v>Talulah Pearson</v>
      </c>
      <c r="D7328" s="71" t="str" cm="1">
        <f t="array" ref="D7328">_xlfn.IFS(AK7328="1",CONCATENATE(C7328,"Regional"),AK7328="2",CONCATENATE(C7328,"Sectional"),AK7328="3",CONCATENATE(C7328,COUNTIF($C$1:C7328,C7328)))</f>
        <v>Talulah Pearson4</v>
      </c>
      <c r="E7328" s="66">
        <v>45191.333333333336</v>
      </c>
      <c r="F7328" t="s">
        <v>996</v>
      </c>
      <c r="G7328" s="46">
        <v>96</v>
      </c>
      <c r="H7328" s="46">
        <v>103</v>
      </c>
      <c r="I7328" s="46">
        <v>56</v>
      </c>
      <c r="J7328" t="s">
        <v>176</v>
      </c>
      <c r="K7328" t="s">
        <v>90</v>
      </c>
      <c r="L7328" s="46">
        <v>5341</v>
      </c>
      <c r="M7328" s="46">
        <v>72</v>
      </c>
      <c r="N7328" s="46">
        <v>70.8</v>
      </c>
      <c r="O7328" s="46">
        <v>119</v>
      </c>
      <c r="P7328" s="46">
        <f t="shared" si="835"/>
        <v>2</v>
      </c>
      <c r="R7328" s="67" t="s">
        <v>3628</v>
      </c>
      <c r="S7328" s="67">
        <f>COUNTIF(Y$2:$Y$100,R7328)</f>
        <v>0</v>
      </c>
      <c r="V7328" s="67">
        <f t="shared" si="839"/>
        <v>0</v>
      </c>
      <c r="X7328"/>
      <c r="Y7328" s="67" t="str">
        <f t="shared" si="833"/>
        <v xml:space="preserve"> </v>
      </c>
      <c r="AB7328" t="s">
        <v>90</v>
      </c>
      <c r="AC7328" s="46">
        <v>5341</v>
      </c>
      <c r="AD7328" s="46">
        <v>72</v>
      </c>
      <c r="AE7328" s="46">
        <v>70.8</v>
      </c>
      <c r="AF7328" s="46">
        <v>119</v>
      </c>
      <c r="AH7328" s="70" t="str">
        <f t="shared" si="836"/>
        <v/>
      </c>
      <c r="AI7328" s="70" t="str">
        <f t="shared" si="837"/>
        <v/>
      </c>
      <c r="AJ7328" s="70" t="str">
        <f t="shared" si="838"/>
        <v>X</v>
      </c>
      <c r="AK7328" s="70" t="str" cm="1">
        <f t="array" ref="AK7328">_xlfn.IFS(AH7328&lt;&gt;"","1",AI7328&lt;&gt;"","2",AJ7328&lt;&gt;"","3")</f>
        <v>3</v>
      </c>
    </row>
    <row r="7329" spans="1:37" x14ac:dyDescent="0.25">
      <c r="A7329" t="s">
        <v>2015</v>
      </c>
      <c r="B7329" t="s">
        <v>1017</v>
      </c>
      <c r="C7329" s="67" t="str">
        <f t="shared" si="834"/>
        <v>Noelle Urban</v>
      </c>
      <c r="D7329" s="71" t="str" cm="1">
        <f t="array" ref="D7329">_xlfn.IFS(AK7329="1",CONCATENATE(C7329,"Regional"),AK7329="2",CONCATENATE(C7329,"Sectional"),AK7329="3",CONCATENATE(C7329,COUNTIF($C$1:C7329,C7329)))</f>
        <v>Noelle Urban3</v>
      </c>
      <c r="E7329" s="66">
        <v>45191.333333333336</v>
      </c>
      <c r="F7329" t="s">
        <v>996</v>
      </c>
      <c r="G7329" s="46">
        <v>96</v>
      </c>
      <c r="H7329" s="46">
        <v>104</v>
      </c>
      <c r="I7329" s="46">
        <v>59</v>
      </c>
      <c r="J7329" t="s">
        <v>176</v>
      </c>
      <c r="K7329" t="s">
        <v>90</v>
      </c>
      <c r="L7329" s="46">
        <v>5341</v>
      </c>
      <c r="M7329" s="46">
        <v>72</v>
      </c>
      <c r="N7329" s="46">
        <v>70.8</v>
      </c>
      <c r="O7329" s="46">
        <v>119</v>
      </c>
      <c r="P7329" s="46">
        <f t="shared" si="835"/>
        <v>2</v>
      </c>
      <c r="R7329" s="67" t="s">
        <v>3028</v>
      </c>
      <c r="S7329" s="67">
        <f>COUNTIF(Y$2:$Y$100,R7329)</f>
        <v>0</v>
      </c>
      <c r="V7329" s="67">
        <f t="shared" si="839"/>
        <v>0</v>
      </c>
      <c r="X7329"/>
      <c r="Y7329" s="67" t="str">
        <f t="shared" si="833"/>
        <v xml:space="preserve"> </v>
      </c>
      <c r="AB7329" t="s">
        <v>90</v>
      </c>
      <c r="AC7329" s="46">
        <v>5341</v>
      </c>
      <c r="AD7329" s="46">
        <v>72</v>
      </c>
      <c r="AE7329" s="46">
        <v>70.8</v>
      </c>
      <c r="AF7329" s="46">
        <v>119</v>
      </c>
      <c r="AH7329" s="70" t="str">
        <f t="shared" si="836"/>
        <v/>
      </c>
      <c r="AI7329" s="70" t="str">
        <f t="shared" si="837"/>
        <v/>
      </c>
      <c r="AJ7329" s="70" t="str">
        <f t="shared" si="838"/>
        <v>X</v>
      </c>
      <c r="AK7329" s="70" t="str" cm="1">
        <f t="array" ref="AK7329">_xlfn.IFS(AH7329&lt;&gt;"","1",AI7329&lt;&gt;"","2",AJ7329&lt;&gt;"","3")</f>
        <v>3</v>
      </c>
    </row>
    <row r="7330" spans="1:37" x14ac:dyDescent="0.25">
      <c r="A7330" t="s">
        <v>240</v>
      </c>
      <c r="B7330" t="s">
        <v>772</v>
      </c>
      <c r="C7330" s="67" t="str">
        <f t="shared" si="834"/>
        <v>Alexa Elliott</v>
      </c>
      <c r="D7330" s="71" t="str" cm="1">
        <f t="array" ref="D7330">_xlfn.IFS(AK7330="1",CONCATENATE(C7330,"Regional"),AK7330="2",CONCATENATE(C7330,"Sectional"),AK7330="3",CONCATENATE(C7330,COUNTIF($C$1:C7330,C7330)))</f>
        <v>Alexa Elliott10</v>
      </c>
      <c r="E7330" s="66">
        <v>45191.333333333336</v>
      </c>
      <c r="F7330" t="s">
        <v>996</v>
      </c>
      <c r="G7330" s="46">
        <v>96</v>
      </c>
      <c r="H7330" s="46">
        <v>104</v>
      </c>
      <c r="I7330" s="46">
        <v>59</v>
      </c>
      <c r="J7330" t="s">
        <v>176</v>
      </c>
      <c r="K7330" t="s">
        <v>90</v>
      </c>
      <c r="L7330" s="46">
        <v>5341</v>
      </c>
      <c r="M7330" s="46">
        <v>72</v>
      </c>
      <c r="N7330" s="46">
        <v>70.8</v>
      </c>
      <c r="O7330" s="46">
        <v>119</v>
      </c>
      <c r="P7330" s="46">
        <f t="shared" si="835"/>
        <v>2</v>
      </c>
      <c r="R7330" s="67" t="s">
        <v>1368</v>
      </c>
      <c r="S7330" s="67">
        <f>COUNTIF(Y$2:$Y$100,R7330)</f>
        <v>0</v>
      </c>
      <c r="V7330" s="67">
        <f t="shared" si="839"/>
        <v>0</v>
      </c>
      <c r="X7330"/>
      <c r="Y7330" s="67" t="str">
        <f t="shared" si="833"/>
        <v xml:space="preserve"> </v>
      </c>
      <c r="AB7330" t="s">
        <v>90</v>
      </c>
      <c r="AC7330" s="46">
        <v>5341</v>
      </c>
      <c r="AD7330" s="46">
        <v>72</v>
      </c>
      <c r="AE7330" s="46">
        <v>70.8</v>
      </c>
      <c r="AF7330" s="46">
        <v>119</v>
      </c>
      <c r="AH7330" s="70" t="str">
        <f t="shared" si="836"/>
        <v/>
      </c>
      <c r="AI7330" s="70" t="str">
        <f t="shared" si="837"/>
        <v/>
      </c>
      <c r="AJ7330" s="70" t="str">
        <f t="shared" si="838"/>
        <v>X</v>
      </c>
      <c r="AK7330" s="70" t="str" cm="1">
        <f t="array" ref="AK7330">_xlfn.IFS(AH7330&lt;&gt;"","1",AI7330&lt;&gt;"","2",AJ7330&lt;&gt;"","3")</f>
        <v>3</v>
      </c>
    </row>
    <row r="7331" spans="1:37" x14ac:dyDescent="0.25">
      <c r="A7331" t="s">
        <v>671</v>
      </c>
      <c r="B7331" t="s">
        <v>813</v>
      </c>
      <c r="C7331" s="67" t="str">
        <f t="shared" si="834"/>
        <v>Mikayla Kaminski</v>
      </c>
      <c r="D7331" s="71" t="str" cm="1">
        <f t="array" ref="D7331">_xlfn.IFS(AK7331="1",CONCATENATE(C7331,"Regional"),AK7331="2",CONCATENATE(C7331,"Sectional"),AK7331="3",CONCATENATE(C7331,COUNTIF($C$1:C7331,C7331)))</f>
        <v>Mikayla Kaminski3</v>
      </c>
      <c r="E7331" s="66">
        <v>45191.333333333336</v>
      </c>
      <c r="F7331" t="s">
        <v>996</v>
      </c>
      <c r="G7331" s="46">
        <v>96</v>
      </c>
      <c r="H7331" s="46">
        <v>104</v>
      </c>
      <c r="I7331" s="46">
        <v>59</v>
      </c>
      <c r="J7331" t="s">
        <v>176</v>
      </c>
      <c r="K7331" t="s">
        <v>90</v>
      </c>
      <c r="L7331" s="46">
        <v>5341</v>
      </c>
      <c r="M7331" s="46">
        <v>72</v>
      </c>
      <c r="N7331" s="46">
        <v>70.8</v>
      </c>
      <c r="O7331" s="46">
        <v>119</v>
      </c>
      <c r="P7331" s="46">
        <f t="shared" si="835"/>
        <v>2</v>
      </c>
      <c r="R7331" s="67" t="s">
        <v>3670</v>
      </c>
      <c r="S7331" s="67">
        <f>COUNTIF(Y$2:$Y$100,R7331)</f>
        <v>0</v>
      </c>
      <c r="V7331" s="67">
        <f t="shared" si="839"/>
        <v>0</v>
      </c>
      <c r="X7331"/>
      <c r="Y7331" s="67" t="str">
        <f t="shared" si="833"/>
        <v xml:space="preserve"> </v>
      </c>
      <c r="AB7331" t="s">
        <v>90</v>
      </c>
      <c r="AC7331" s="46">
        <v>5341</v>
      </c>
      <c r="AD7331" s="46">
        <v>72</v>
      </c>
      <c r="AE7331" s="46">
        <v>70.8</v>
      </c>
      <c r="AF7331" s="46">
        <v>119</v>
      </c>
      <c r="AH7331" s="70" t="str">
        <f t="shared" si="836"/>
        <v/>
      </c>
      <c r="AI7331" s="70" t="str">
        <f t="shared" si="837"/>
        <v/>
      </c>
      <c r="AJ7331" s="70" t="str">
        <f t="shared" si="838"/>
        <v>X</v>
      </c>
      <c r="AK7331" s="70" t="str" cm="1">
        <f t="array" ref="AK7331">_xlfn.IFS(AH7331&lt;&gt;"","1",AI7331&lt;&gt;"","2",AJ7331&lt;&gt;"","3")</f>
        <v>3</v>
      </c>
    </row>
    <row r="7332" spans="1:37" x14ac:dyDescent="0.25">
      <c r="A7332" t="s">
        <v>744</v>
      </c>
      <c r="B7332" t="s">
        <v>393</v>
      </c>
      <c r="C7332" s="67" t="str">
        <f t="shared" si="834"/>
        <v>Mia Reischel</v>
      </c>
      <c r="D7332" s="71" t="str" cm="1">
        <f t="array" ref="D7332">_xlfn.IFS(AK7332="1",CONCATENATE(C7332,"Regional"),AK7332="2",CONCATENATE(C7332,"Sectional"),AK7332="3",CONCATENATE(C7332,COUNTIF($C$1:C7332,C7332)))</f>
        <v>Mia Reischel12</v>
      </c>
      <c r="E7332" s="66">
        <v>45191.333333333336</v>
      </c>
      <c r="F7332" t="s">
        <v>996</v>
      </c>
      <c r="G7332" s="46">
        <v>96</v>
      </c>
      <c r="H7332" s="46">
        <v>105</v>
      </c>
      <c r="I7332" s="46">
        <v>62</v>
      </c>
      <c r="J7332" t="s">
        <v>176</v>
      </c>
      <c r="K7332" t="s">
        <v>90</v>
      </c>
      <c r="L7332" s="46">
        <v>5341</v>
      </c>
      <c r="M7332" s="46">
        <v>72</v>
      </c>
      <c r="N7332" s="46">
        <v>70.8</v>
      </c>
      <c r="O7332" s="46">
        <v>119</v>
      </c>
      <c r="P7332" s="46">
        <f t="shared" si="835"/>
        <v>2</v>
      </c>
      <c r="R7332" s="67" t="s">
        <v>1332</v>
      </c>
      <c r="S7332" s="67">
        <f>COUNTIF(Y$2:$Y$100,R7332)</f>
        <v>0</v>
      </c>
      <c r="V7332" s="67">
        <f t="shared" si="839"/>
        <v>0</v>
      </c>
      <c r="X7332"/>
      <c r="Y7332" s="67" t="str">
        <f t="shared" si="833"/>
        <v xml:space="preserve"> </v>
      </c>
      <c r="AB7332" t="s">
        <v>90</v>
      </c>
      <c r="AC7332" s="46">
        <v>5341</v>
      </c>
      <c r="AD7332" s="46">
        <v>72</v>
      </c>
      <c r="AE7332" s="46">
        <v>70.8</v>
      </c>
      <c r="AF7332" s="46">
        <v>119</v>
      </c>
      <c r="AH7332" s="70" t="str">
        <f t="shared" si="836"/>
        <v/>
      </c>
      <c r="AI7332" s="70" t="str">
        <f t="shared" si="837"/>
        <v/>
      </c>
      <c r="AJ7332" s="70" t="str">
        <f t="shared" si="838"/>
        <v>X</v>
      </c>
      <c r="AK7332" s="70" t="str" cm="1">
        <f t="array" ref="AK7332">_xlfn.IFS(AH7332&lt;&gt;"","1",AI7332&lt;&gt;"","2",AJ7332&lt;&gt;"","3")</f>
        <v>3</v>
      </c>
    </row>
    <row r="7333" spans="1:37" x14ac:dyDescent="0.25">
      <c r="A7333" t="s">
        <v>274</v>
      </c>
      <c r="B7333" t="s">
        <v>449</v>
      </c>
      <c r="C7333" s="67" t="str">
        <f t="shared" si="834"/>
        <v>Vivian Jensen</v>
      </c>
      <c r="D7333" s="71" t="str" cm="1">
        <f t="array" ref="D7333">_xlfn.IFS(AK7333="1",CONCATENATE(C7333,"Regional"),AK7333="2",CONCATENATE(C7333,"Sectional"),AK7333="3",CONCATENATE(C7333,COUNTIF($C$1:C7333,C7333)))</f>
        <v>Vivian Jensen10</v>
      </c>
      <c r="E7333" s="66">
        <v>45191.333333333336</v>
      </c>
      <c r="F7333" t="s">
        <v>996</v>
      </c>
      <c r="G7333" s="46">
        <v>96</v>
      </c>
      <c r="H7333" s="46">
        <v>105</v>
      </c>
      <c r="I7333" s="46">
        <v>62</v>
      </c>
      <c r="J7333" t="s">
        <v>176</v>
      </c>
      <c r="K7333" t="s">
        <v>90</v>
      </c>
      <c r="L7333" s="46">
        <v>5341</v>
      </c>
      <c r="M7333" s="46">
        <v>72</v>
      </c>
      <c r="N7333" s="46">
        <v>70.8</v>
      </c>
      <c r="O7333" s="46">
        <v>119</v>
      </c>
      <c r="P7333" s="46">
        <f t="shared" si="835"/>
        <v>2</v>
      </c>
      <c r="R7333" s="67" t="s">
        <v>2962</v>
      </c>
      <c r="S7333" s="67">
        <f>COUNTIF(Y$2:$Y$100,R7333)</f>
        <v>0</v>
      </c>
      <c r="V7333" s="67">
        <f t="shared" si="839"/>
        <v>0</v>
      </c>
      <c r="X7333"/>
      <c r="Y7333" s="67" t="str">
        <f t="shared" si="833"/>
        <v xml:space="preserve"> </v>
      </c>
      <c r="AB7333" t="s">
        <v>90</v>
      </c>
      <c r="AC7333" s="46">
        <v>5341</v>
      </c>
      <c r="AD7333" s="46">
        <v>72</v>
      </c>
      <c r="AE7333" s="46">
        <v>70.8</v>
      </c>
      <c r="AF7333" s="46">
        <v>119</v>
      </c>
      <c r="AH7333" s="70" t="str">
        <f t="shared" si="836"/>
        <v/>
      </c>
      <c r="AI7333" s="70" t="str">
        <f t="shared" si="837"/>
        <v/>
      </c>
      <c r="AJ7333" s="70" t="str">
        <f t="shared" si="838"/>
        <v>X</v>
      </c>
      <c r="AK7333" s="70" t="str" cm="1">
        <f t="array" ref="AK7333">_xlfn.IFS(AH7333&lt;&gt;"","1",AI7333&lt;&gt;"","2",AJ7333&lt;&gt;"","3")</f>
        <v>3</v>
      </c>
    </row>
    <row r="7334" spans="1:37" x14ac:dyDescent="0.25">
      <c r="A7334" t="s">
        <v>767</v>
      </c>
      <c r="B7334" t="s">
        <v>768</v>
      </c>
      <c r="C7334" s="67" t="str">
        <f t="shared" si="834"/>
        <v>kayla dwyer</v>
      </c>
      <c r="D7334" s="71" t="str" cm="1">
        <f t="array" ref="D7334">_xlfn.IFS(AK7334="1",CONCATENATE(C7334,"Regional"),AK7334="2",CONCATENATE(C7334,"Sectional"),AK7334="3",CONCATENATE(C7334,COUNTIF($C$1:C7334,C7334)))</f>
        <v>kayla dwyer8</v>
      </c>
      <c r="E7334" s="66">
        <v>45191.333333333336</v>
      </c>
      <c r="F7334" t="s">
        <v>996</v>
      </c>
      <c r="G7334" s="46">
        <v>96</v>
      </c>
      <c r="H7334" s="46">
        <v>106</v>
      </c>
      <c r="I7334" s="46">
        <v>64</v>
      </c>
      <c r="J7334" t="s">
        <v>176</v>
      </c>
      <c r="K7334" t="s">
        <v>90</v>
      </c>
      <c r="L7334" s="46">
        <v>5341</v>
      </c>
      <c r="M7334" s="46">
        <v>72</v>
      </c>
      <c r="N7334" s="46">
        <v>70.8</v>
      </c>
      <c r="O7334" s="46">
        <v>119</v>
      </c>
      <c r="P7334" s="46">
        <f t="shared" si="835"/>
        <v>2</v>
      </c>
      <c r="R7334" s="67" t="s">
        <v>1352</v>
      </c>
      <c r="S7334" s="67">
        <f>COUNTIF(Y$2:$Y$100,R7334)</f>
        <v>0</v>
      </c>
      <c r="V7334" s="67">
        <f t="shared" si="839"/>
        <v>0</v>
      </c>
      <c r="X7334"/>
      <c r="Y7334" s="67" t="str">
        <f t="shared" si="833"/>
        <v xml:space="preserve"> </v>
      </c>
      <c r="AB7334" t="s">
        <v>90</v>
      </c>
      <c r="AC7334" s="46">
        <v>5341</v>
      </c>
      <c r="AD7334" s="46">
        <v>72</v>
      </c>
      <c r="AE7334" s="46">
        <v>70.8</v>
      </c>
      <c r="AF7334" s="46">
        <v>119</v>
      </c>
      <c r="AH7334" s="70" t="str">
        <f t="shared" si="836"/>
        <v/>
      </c>
      <c r="AI7334" s="70" t="str">
        <f t="shared" si="837"/>
        <v/>
      </c>
      <c r="AJ7334" s="70" t="str">
        <f t="shared" si="838"/>
        <v>X</v>
      </c>
      <c r="AK7334" s="70" t="str" cm="1">
        <f t="array" ref="AK7334">_xlfn.IFS(AH7334&lt;&gt;"","1",AI7334&lt;&gt;"","2",AJ7334&lt;&gt;"","3")</f>
        <v>3</v>
      </c>
    </row>
    <row r="7335" spans="1:37" x14ac:dyDescent="0.25">
      <c r="A7335" t="s">
        <v>433</v>
      </c>
      <c r="B7335" t="s">
        <v>421</v>
      </c>
      <c r="C7335" s="67" t="str">
        <f t="shared" si="834"/>
        <v>Elizabeth Lacey</v>
      </c>
      <c r="D7335" s="71" t="str" cm="1">
        <f t="array" ref="D7335">_xlfn.IFS(AK7335="1",CONCATENATE(C7335,"Regional"),AK7335="2",CONCATENATE(C7335,"Sectional"),AK7335="3",CONCATENATE(C7335,COUNTIF($C$1:C7335,C7335)))</f>
        <v>Elizabeth Lacey4</v>
      </c>
      <c r="E7335" s="66">
        <v>45191.333333333336</v>
      </c>
      <c r="F7335" t="s">
        <v>996</v>
      </c>
      <c r="G7335" s="46">
        <v>96</v>
      </c>
      <c r="H7335" s="46">
        <v>106</v>
      </c>
      <c r="I7335" s="46">
        <v>64</v>
      </c>
      <c r="J7335" t="s">
        <v>176</v>
      </c>
      <c r="K7335" t="s">
        <v>90</v>
      </c>
      <c r="L7335" s="46">
        <v>5341</v>
      </c>
      <c r="M7335" s="46">
        <v>72</v>
      </c>
      <c r="N7335" s="46">
        <v>70.8</v>
      </c>
      <c r="O7335" s="46">
        <v>119</v>
      </c>
      <c r="P7335" s="46">
        <f t="shared" si="835"/>
        <v>2</v>
      </c>
      <c r="R7335" s="67" t="s">
        <v>2988</v>
      </c>
      <c r="S7335" s="67">
        <f>COUNTIF(Y$2:$Y$100,R7335)</f>
        <v>0</v>
      </c>
      <c r="V7335" s="67">
        <f t="shared" si="839"/>
        <v>0</v>
      </c>
      <c r="X7335"/>
      <c r="Y7335" s="67" t="str">
        <f t="shared" si="833"/>
        <v xml:space="preserve"> </v>
      </c>
      <c r="AB7335" t="s">
        <v>90</v>
      </c>
      <c r="AC7335" s="46">
        <v>5341</v>
      </c>
      <c r="AD7335" s="46">
        <v>72</v>
      </c>
      <c r="AE7335" s="46">
        <v>70.8</v>
      </c>
      <c r="AF7335" s="46">
        <v>119</v>
      </c>
      <c r="AH7335" s="70" t="str">
        <f t="shared" si="836"/>
        <v/>
      </c>
      <c r="AI7335" s="70" t="str">
        <f t="shared" si="837"/>
        <v/>
      </c>
      <c r="AJ7335" s="70" t="str">
        <f t="shared" si="838"/>
        <v>X</v>
      </c>
      <c r="AK7335" s="70" t="str" cm="1">
        <f t="array" ref="AK7335">_xlfn.IFS(AH7335&lt;&gt;"","1",AI7335&lt;&gt;"","2",AJ7335&lt;&gt;"","3")</f>
        <v>3</v>
      </c>
    </row>
    <row r="7336" spans="1:37" x14ac:dyDescent="0.25">
      <c r="A7336" t="s">
        <v>358</v>
      </c>
      <c r="B7336" t="s">
        <v>875</v>
      </c>
      <c r="C7336" s="67" t="str">
        <f t="shared" si="834"/>
        <v>Layla Schultz</v>
      </c>
      <c r="D7336" s="71" t="str" cm="1">
        <f t="array" ref="D7336">_xlfn.IFS(AK7336="1",CONCATENATE(C7336,"Regional"),AK7336="2",CONCATENATE(C7336,"Sectional"),AK7336="3",CONCATENATE(C7336,COUNTIF($C$1:C7336,C7336)))</f>
        <v>Layla Schultz4</v>
      </c>
      <c r="E7336" s="66">
        <v>45191.333333333336</v>
      </c>
      <c r="F7336" t="s">
        <v>996</v>
      </c>
      <c r="G7336" s="46">
        <v>96</v>
      </c>
      <c r="H7336" s="46">
        <v>106</v>
      </c>
      <c r="I7336" s="46">
        <v>64</v>
      </c>
      <c r="J7336" t="s">
        <v>176</v>
      </c>
      <c r="K7336" t="s">
        <v>90</v>
      </c>
      <c r="L7336" s="46">
        <v>5341</v>
      </c>
      <c r="M7336" s="46">
        <v>72</v>
      </c>
      <c r="N7336" s="46">
        <v>70.8</v>
      </c>
      <c r="O7336" s="46">
        <v>119</v>
      </c>
      <c r="P7336" s="46">
        <f t="shared" si="835"/>
        <v>2</v>
      </c>
      <c r="R7336" s="67" t="s">
        <v>1506</v>
      </c>
      <c r="S7336" s="67">
        <f>COUNTIF(Y$2:$Y$100,R7336)</f>
        <v>0</v>
      </c>
      <c r="V7336" s="67">
        <f t="shared" si="839"/>
        <v>0</v>
      </c>
      <c r="X7336"/>
      <c r="Y7336" s="67" t="str">
        <f t="shared" si="833"/>
        <v xml:space="preserve"> </v>
      </c>
      <c r="AB7336" t="s">
        <v>90</v>
      </c>
      <c r="AC7336" s="46">
        <v>5341</v>
      </c>
      <c r="AD7336" s="46">
        <v>72</v>
      </c>
      <c r="AE7336" s="46">
        <v>70.8</v>
      </c>
      <c r="AF7336" s="46">
        <v>119</v>
      </c>
      <c r="AH7336" s="70" t="str">
        <f t="shared" si="836"/>
        <v/>
      </c>
      <c r="AI7336" s="70" t="str">
        <f t="shared" si="837"/>
        <v/>
      </c>
      <c r="AJ7336" s="70" t="str">
        <f t="shared" si="838"/>
        <v>X</v>
      </c>
      <c r="AK7336" s="70" t="str" cm="1">
        <f t="array" ref="AK7336">_xlfn.IFS(AH7336&lt;&gt;"","1",AI7336&lt;&gt;"","2",AJ7336&lt;&gt;"","3")</f>
        <v>3</v>
      </c>
    </row>
    <row r="7337" spans="1:37" x14ac:dyDescent="0.25">
      <c r="A7337" t="s">
        <v>993</v>
      </c>
      <c r="B7337" t="s">
        <v>994</v>
      </c>
      <c r="C7337" s="67" t="str">
        <f t="shared" si="834"/>
        <v>Calli Dahlgren</v>
      </c>
      <c r="D7337" s="71" t="str" cm="1">
        <f t="array" ref="D7337">_xlfn.IFS(AK7337="1",CONCATENATE(C7337,"Regional"),AK7337="2",CONCATENATE(C7337,"Sectional"),AK7337="3",CONCATENATE(C7337,COUNTIF($C$1:C7337,C7337)))</f>
        <v>Calli Dahlgren9</v>
      </c>
      <c r="E7337" s="66">
        <v>45191.333333333336</v>
      </c>
      <c r="F7337" t="s">
        <v>996</v>
      </c>
      <c r="G7337" s="46">
        <v>96</v>
      </c>
      <c r="H7337" s="46">
        <v>107</v>
      </c>
      <c r="I7337" s="46">
        <v>67</v>
      </c>
      <c r="J7337" t="s">
        <v>176</v>
      </c>
      <c r="K7337" t="s">
        <v>90</v>
      </c>
      <c r="L7337" s="46">
        <v>5341</v>
      </c>
      <c r="M7337" s="46">
        <v>72</v>
      </c>
      <c r="N7337" s="46">
        <v>70.8</v>
      </c>
      <c r="O7337" s="46">
        <v>119</v>
      </c>
      <c r="P7337" s="46">
        <f t="shared" si="835"/>
        <v>2</v>
      </c>
      <c r="R7337" s="67" t="s">
        <v>1497</v>
      </c>
      <c r="S7337" s="67">
        <f>COUNTIF(Y$2:$Y$100,R7337)</f>
        <v>0</v>
      </c>
      <c r="V7337" s="67">
        <f t="shared" si="839"/>
        <v>0</v>
      </c>
      <c r="X7337"/>
      <c r="Y7337" s="67" t="str">
        <f t="shared" si="833"/>
        <v xml:space="preserve"> </v>
      </c>
      <c r="AB7337" t="s">
        <v>90</v>
      </c>
      <c r="AC7337" s="46">
        <v>5341</v>
      </c>
      <c r="AD7337" s="46">
        <v>72</v>
      </c>
      <c r="AE7337" s="46">
        <v>70.8</v>
      </c>
      <c r="AF7337" s="46">
        <v>119</v>
      </c>
      <c r="AH7337" s="70" t="str">
        <f t="shared" si="836"/>
        <v/>
      </c>
      <c r="AI7337" s="70" t="str">
        <f t="shared" si="837"/>
        <v/>
      </c>
      <c r="AJ7337" s="70" t="str">
        <f t="shared" si="838"/>
        <v>X</v>
      </c>
      <c r="AK7337" s="70" t="str" cm="1">
        <f t="array" ref="AK7337">_xlfn.IFS(AH7337&lt;&gt;"","1",AI7337&lt;&gt;"","2",AJ7337&lt;&gt;"","3")</f>
        <v>3</v>
      </c>
    </row>
    <row r="7338" spans="1:37" x14ac:dyDescent="0.25">
      <c r="A7338" t="s">
        <v>296</v>
      </c>
      <c r="B7338" t="s">
        <v>1001</v>
      </c>
      <c r="C7338" s="67" t="str">
        <f t="shared" si="834"/>
        <v>Cate Lee</v>
      </c>
      <c r="D7338" s="71" t="str" cm="1">
        <f t="array" ref="D7338">_xlfn.IFS(AK7338="1",CONCATENATE(C7338,"Regional"),AK7338="2",CONCATENATE(C7338,"Sectional"),AK7338="3",CONCATENATE(C7338,COUNTIF($C$1:C7338,C7338)))</f>
        <v>Cate Lee1</v>
      </c>
      <c r="E7338" s="66">
        <v>45191.333333333336</v>
      </c>
      <c r="F7338" t="s">
        <v>996</v>
      </c>
      <c r="G7338" s="46">
        <v>96</v>
      </c>
      <c r="H7338" s="46">
        <v>107</v>
      </c>
      <c r="I7338" s="46">
        <v>67</v>
      </c>
      <c r="J7338" t="s">
        <v>176</v>
      </c>
      <c r="K7338" t="s">
        <v>90</v>
      </c>
      <c r="L7338" s="46">
        <v>5341</v>
      </c>
      <c r="M7338" s="46">
        <v>72</v>
      </c>
      <c r="N7338" s="46">
        <v>70.8</v>
      </c>
      <c r="O7338" s="46">
        <v>119</v>
      </c>
      <c r="P7338" s="46">
        <f t="shared" si="835"/>
        <v>2</v>
      </c>
      <c r="R7338" s="67" t="s">
        <v>1503</v>
      </c>
      <c r="S7338" s="67">
        <f>COUNTIF(Y$2:$Y$100,R7338)</f>
        <v>0</v>
      </c>
      <c r="V7338" s="67">
        <f t="shared" si="839"/>
        <v>0</v>
      </c>
      <c r="X7338"/>
      <c r="Y7338" s="67" t="str">
        <f t="shared" si="833"/>
        <v xml:space="preserve"> </v>
      </c>
      <c r="AB7338" t="s">
        <v>90</v>
      </c>
      <c r="AC7338" s="46">
        <v>5341</v>
      </c>
      <c r="AD7338" s="46">
        <v>72</v>
      </c>
      <c r="AE7338" s="46">
        <v>70.8</v>
      </c>
      <c r="AF7338" s="46">
        <v>119</v>
      </c>
      <c r="AH7338" s="70" t="str">
        <f t="shared" si="836"/>
        <v/>
      </c>
      <c r="AI7338" s="70" t="str">
        <f t="shared" si="837"/>
        <v/>
      </c>
      <c r="AJ7338" s="70" t="str">
        <f t="shared" si="838"/>
        <v>X</v>
      </c>
      <c r="AK7338" s="70" t="str" cm="1">
        <f t="array" ref="AK7338">_xlfn.IFS(AH7338&lt;&gt;"","1",AI7338&lt;&gt;"","2",AJ7338&lt;&gt;"","3")</f>
        <v>3</v>
      </c>
    </row>
    <row r="7339" spans="1:37" x14ac:dyDescent="0.25">
      <c r="A7339" t="s">
        <v>1722</v>
      </c>
      <c r="B7339" t="s">
        <v>362</v>
      </c>
      <c r="C7339" s="67" t="str">
        <f t="shared" si="834"/>
        <v>Emma Campeau</v>
      </c>
      <c r="D7339" s="71" t="str" cm="1">
        <f t="array" ref="D7339">_xlfn.IFS(AK7339="1",CONCATENATE(C7339,"Regional"),AK7339="2",CONCATENATE(C7339,"Sectional"),AK7339="3",CONCATENATE(C7339,COUNTIF($C$1:C7339,C7339)))</f>
        <v>Emma Campeau12</v>
      </c>
      <c r="E7339" s="66">
        <v>45191.333333333336</v>
      </c>
      <c r="F7339" t="s">
        <v>996</v>
      </c>
      <c r="G7339" s="46">
        <v>96</v>
      </c>
      <c r="H7339" s="46">
        <v>107</v>
      </c>
      <c r="I7339" s="46">
        <v>67</v>
      </c>
      <c r="J7339" t="s">
        <v>176</v>
      </c>
      <c r="K7339" t="s">
        <v>90</v>
      </c>
      <c r="L7339" s="46">
        <v>5341</v>
      </c>
      <c r="M7339" s="46">
        <v>72</v>
      </c>
      <c r="N7339" s="46">
        <v>70.8</v>
      </c>
      <c r="O7339" s="46">
        <v>119</v>
      </c>
      <c r="P7339" s="46">
        <f t="shared" si="835"/>
        <v>2</v>
      </c>
      <c r="R7339" s="67" t="s">
        <v>3588</v>
      </c>
      <c r="S7339" s="67">
        <f>COUNTIF(Y$2:$Y$100,R7339)</f>
        <v>0</v>
      </c>
      <c r="V7339" s="67">
        <f t="shared" si="839"/>
        <v>0</v>
      </c>
      <c r="X7339"/>
      <c r="Y7339" s="67" t="str">
        <f t="shared" si="833"/>
        <v xml:space="preserve"> </v>
      </c>
      <c r="AB7339" t="s">
        <v>90</v>
      </c>
      <c r="AC7339" s="46">
        <v>5341</v>
      </c>
      <c r="AD7339" s="46">
        <v>72</v>
      </c>
      <c r="AE7339" s="46">
        <v>70.8</v>
      </c>
      <c r="AF7339" s="46">
        <v>119</v>
      </c>
      <c r="AH7339" s="70" t="str">
        <f t="shared" si="836"/>
        <v/>
      </c>
      <c r="AI7339" s="70" t="str">
        <f t="shared" si="837"/>
        <v/>
      </c>
      <c r="AJ7339" s="70" t="str">
        <f t="shared" si="838"/>
        <v>X</v>
      </c>
      <c r="AK7339" s="70" t="str" cm="1">
        <f t="array" ref="AK7339">_xlfn.IFS(AH7339&lt;&gt;"","1",AI7339&lt;&gt;"","2",AJ7339&lt;&gt;"","3")</f>
        <v>3</v>
      </c>
    </row>
    <row r="7340" spans="1:37" x14ac:dyDescent="0.25">
      <c r="A7340" t="s">
        <v>1007</v>
      </c>
      <c r="B7340" t="s">
        <v>528</v>
      </c>
      <c r="C7340" s="67" t="str">
        <f t="shared" si="834"/>
        <v>Kate Mahalko</v>
      </c>
      <c r="D7340" s="71" t="str" cm="1">
        <f t="array" ref="D7340">_xlfn.IFS(AK7340="1",CONCATENATE(C7340,"Regional"),AK7340="2",CONCATENATE(C7340,"Sectional"),AK7340="3",CONCATENATE(C7340,COUNTIF($C$1:C7340,C7340)))</f>
        <v>Kate Mahalko3</v>
      </c>
      <c r="E7340" s="66">
        <v>45191.333333333336</v>
      </c>
      <c r="F7340" t="s">
        <v>996</v>
      </c>
      <c r="G7340" s="46">
        <v>96</v>
      </c>
      <c r="H7340" s="46">
        <v>107</v>
      </c>
      <c r="I7340" s="46">
        <v>67</v>
      </c>
      <c r="J7340" t="s">
        <v>176</v>
      </c>
      <c r="K7340" t="s">
        <v>90</v>
      </c>
      <c r="L7340" s="46">
        <v>5341</v>
      </c>
      <c r="M7340" s="46">
        <v>72</v>
      </c>
      <c r="N7340" s="46">
        <v>70.8</v>
      </c>
      <c r="O7340" s="46">
        <v>119</v>
      </c>
      <c r="P7340" s="46">
        <f t="shared" si="835"/>
        <v>2</v>
      </c>
      <c r="R7340" s="67" t="s">
        <v>1510</v>
      </c>
      <c r="S7340" s="67">
        <f>COUNTIF(Y$2:$Y$100,R7340)</f>
        <v>0</v>
      </c>
      <c r="V7340" s="67">
        <f t="shared" si="839"/>
        <v>0</v>
      </c>
      <c r="X7340"/>
      <c r="Y7340" s="67" t="str">
        <f t="shared" si="833"/>
        <v xml:space="preserve"> </v>
      </c>
      <c r="AB7340" t="s">
        <v>90</v>
      </c>
      <c r="AC7340" s="46">
        <v>5341</v>
      </c>
      <c r="AD7340" s="46">
        <v>72</v>
      </c>
      <c r="AE7340" s="46">
        <v>70.8</v>
      </c>
      <c r="AF7340" s="46">
        <v>119</v>
      </c>
      <c r="AH7340" s="70" t="str">
        <f t="shared" si="836"/>
        <v/>
      </c>
      <c r="AI7340" s="70" t="str">
        <f t="shared" si="837"/>
        <v/>
      </c>
      <c r="AJ7340" s="70" t="str">
        <f t="shared" si="838"/>
        <v>X</v>
      </c>
      <c r="AK7340" s="70" t="str" cm="1">
        <f t="array" ref="AK7340">_xlfn.IFS(AH7340&lt;&gt;"","1",AI7340&lt;&gt;"","2",AJ7340&lt;&gt;"","3")</f>
        <v>3</v>
      </c>
    </row>
    <row r="7341" spans="1:37" x14ac:dyDescent="0.25">
      <c r="A7341" t="s">
        <v>2167</v>
      </c>
      <c r="B7341" t="s">
        <v>2168</v>
      </c>
      <c r="C7341" s="67" t="str">
        <f t="shared" si="834"/>
        <v>Giuliana Snamiska</v>
      </c>
      <c r="D7341" s="71" t="str" cm="1">
        <f t="array" ref="D7341">_xlfn.IFS(AK7341="1",CONCATENATE(C7341,"Regional"),AK7341="2",CONCATENATE(C7341,"Sectional"),AK7341="3",CONCATENATE(C7341,COUNTIF($C$1:C7341,C7341)))</f>
        <v>Giuliana Snamiska1</v>
      </c>
      <c r="E7341" s="66">
        <v>45191.333333333336</v>
      </c>
      <c r="F7341" t="s">
        <v>996</v>
      </c>
      <c r="G7341" s="46">
        <v>96</v>
      </c>
      <c r="H7341" s="46">
        <v>107</v>
      </c>
      <c r="I7341" s="46">
        <v>67</v>
      </c>
      <c r="J7341" t="s">
        <v>176</v>
      </c>
      <c r="K7341" t="s">
        <v>90</v>
      </c>
      <c r="L7341" s="46">
        <v>5341</v>
      </c>
      <c r="M7341" s="46">
        <v>72</v>
      </c>
      <c r="N7341" s="46">
        <v>70.8</v>
      </c>
      <c r="O7341" s="46">
        <v>119</v>
      </c>
      <c r="P7341" s="46">
        <f t="shared" si="835"/>
        <v>2</v>
      </c>
      <c r="R7341" s="67" t="s">
        <v>3194</v>
      </c>
      <c r="S7341" s="67">
        <f>COUNTIF(Y$2:$Y$100,R7341)</f>
        <v>0</v>
      </c>
      <c r="V7341" s="67">
        <f t="shared" si="839"/>
        <v>0</v>
      </c>
      <c r="X7341"/>
      <c r="Y7341" s="67" t="str">
        <f t="shared" si="833"/>
        <v xml:space="preserve"> </v>
      </c>
      <c r="AB7341" t="s">
        <v>90</v>
      </c>
      <c r="AC7341" s="46">
        <v>5341</v>
      </c>
      <c r="AD7341" s="46">
        <v>72</v>
      </c>
      <c r="AE7341" s="46">
        <v>70.8</v>
      </c>
      <c r="AF7341" s="46">
        <v>119</v>
      </c>
      <c r="AH7341" s="70" t="str">
        <f t="shared" si="836"/>
        <v/>
      </c>
      <c r="AI7341" s="70" t="str">
        <f t="shared" si="837"/>
        <v/>
      </c>
      <c r="AJ7341" s="70" t="str">
        <f t="shared" si="838"/>
        <v>X</v>
      </c>
      <c r="AK7341" s="70" t="str" cm="1">
        <f t="array" ref="AK7341">_xlfn.IFS(AH7341&lt;&gt;"","1",AI7341&lt;&gt;"","2",AJ7341&lt;&gt;"","3")</f>
        <v>3</v>
      </c>
    </row>
    <row r="7342" spans="1:37" x14ac:dyDescent="0.25">
      <c r="A7342" t="s">
        <v>1128</v>
      </c>
      <c r="B7342" t="s">
        <v>840</v>
      </c>
      <c r="C7342" s="67" t="str">
        <f t="shared" si="834"/>
        <v>Charlotte Neuenfeldt</v>
      </c>
      <c r="D7342" s="71" t="str" cm="1">
        <f t="array" ref="D7342">_xlfn.IFS(AK7342="1",CONCATENATE(C7342,"Regional"),AK7342="2",CONCATENATE(C7342,"Sectional"),AK7342="3",CONCATENATE(C7342,COUNTIF($C$1:C7342,C7342)))</f>
        <v>Charlotte Neuenfeldt5</v>
      </c>
      <c r="E7342" s="66">
        <v>45191.333333333336</v>
      </c>
      <c r="F7342" t="s">
        <v>996</v>
      </c>
      <c r="G7342" s="46">
        <v>96</v>
      </c>
      <c r="H7342" s="46">
        <v>107</v>
      </c>
      <c r="I7342" s="46">
        <v>67</v>
      </c>
      <c r="J7342" t="s">
        <v>176</v>
      </c>
      <c r="K7342" t="s">
        <v>90</v>
      </c>
      <c r="L7342" s="46">
        <v>5341</v>
      </c>
      <c r="M7342" s="46">
        <v>72</v>
      </c>
      <c r="N7342" s="46">
        <v>70.8</v>
      </c>
      <c r="O7342" s="46">
        <v>119</v>
      </c>
      <c r="P7342" s="46">
        <f t="shared" si="835"/>
        <v>2</v>
      </c>
      <c r="R7342" s="67" t="s">
        <v>1598</v>
      </c>
      <c r="S7342" s="67">
        <f>COUNTIF(Y$2:$Y$100,R7342)</f>
        <v>0</v>
      </c>
      <c r="V7342" s="67">
        <f t="shared" si="839"/>
        <v>0</v>
      </c>
      <c r="X7342"/>
      <c r="Y7342" s="67" t="str">
        <f t="shared" si="833"/>
        <v xml:space="preserve"> </v>
      </c>
      <c r="AB7342" t="s">
        <v>90</v>
      </c>
      <c r="AC7342" s="46">
        <v>5341</v>
      </c>
      <c r="AD7342" s="46">
        <v>72</v>
      </c>
      <c r="AE7342" s="46">
        <v>70.8</v>
      </c>
      <c r="AF7342" s="46">
        <v>119</v>
      </c>
      <c r="AH7342" s="70" t="str">
        <f t="shared" si="836"/>
        <v/>
      </c>
      <c r="AI7342" s="70" t="str">
        <f t="shared" si="837"/>
        <v/>
      </c>
      <c r="AJ7342" s="70" t="str">
        <f t="shared" si="838"/>
        <v>X</v>
      </c>
      <c r="AK7342" s="70" t="str" cm="1">
        <f t="array" ref="AK7342">_xlfn.IFS(AH7342&lt;&gt;"","1",AI7342&lt;&gt;"","2",AJ7342&lt;&gt;"","3")</f>
        <v>3</v>
      </c>
    </row>
    <row r="7343" spans="1:37" x14ac:dyDescent="0.25">
      <c r="A7343" t="s">
        <v>376</v>
      </c>
      <c r="B7343" t="s">
        <v>1968</v>
      </c>
      <c r="C7343" s="67" t="str">
        <f t="shared" si="834"/>
        <v>Hayden Weber</v>
      </c>
      <c r="D7343" s="71" t="str" cm="1">
        <f t="array" ref="D7343">_xlfn.IFS(AK7343="1",CONCATENATE(C7343,"Regional"),AK7343="2",CONCATENATE(C7343,"Sectional"),AK7343="3",CONCATENATE(C7343,COUNTIF($C$1:C7343,C7343)))</f>
        <v>Hayden Weber1</v>
      </c>
      <c r="E7343" s="66">
        <v>45191.333333333336</v>
      </c>
      <c r="F7343" t="s">
        <v>996</v>
      </c>
      <c r="G7343" s="46">
        <v>96</v>
      </c>
      <c r="H7343" s="46">
        <v>108</v>
      </c>
      <c r="I7343" s="46">
        <v>73</v>
      </c>
      <c r="J7343" t="s">
        <v>176</v>
      </c>
      <c r="K7343" t="s">
        <v>90</v>
      </c>
      <c r="L7343" s="46">
        <v>5341</v>
      </c>
      <c r="M7343" s="46">
        <v>72</v>
      </c>
      <c r="N7343" s="46">
        <v>70.8</v>
      </c>
      <c r="O7343" s="46">
        <v>119</v>
      </c>
      <c r="P7343" s="46">
        <f t="shared" si="835"/>
        <v>2</v>
      </c>
      <c r="R7343" s="67" t="s">
        <v>3195</v>
      </c>
      <c r="S7343" s="67">
        <f>COUNTIF(Y$2:$Y$100,R7343)</f>
        <v>0</v>
      </c>
      <c r="V7343" s="67">
        <f t="shared" si="839"/>
        <v>0</v>
      </c>
      <c r="X7343"/>
      <c r="Y7343" s="67" t="str">
        <f t="shared" ref="Y7343:Y7406" si="840">CONCATENATE(W7343," ",X7343)</f>
        <v xml:space="preserve"> </v>
      </c>
      <c r="AB7343" t="s">
        <v>90</v>
      </c>
      <c r="AC7343" s="46">
        <v>5341</v>
      </c>
      <c r="AD7343" s="46">
        <v>72</v>
      </c>
      <c r="AE7343" s="46">
        <v>70.8</v>
      </c>
      <c r="AF7343" s="46">
        <v>119</v>
      </c>
      <c r="AH7343" s="70" t="str">
        <f t="shared" si="836"/>
        <v/>
      </c>
      <c r="AI7343" s="70" t="str">
        <f t="shared" si="837"/>
        <v/>
      </c>
      <c r="AJ7343" s="70" t="str">
        <f t="shared" si="838"/>
        <v>X</v>
      </c>
      <c r="AK7343" s="70" t="str" cm="1">
        <f t="array" ref="AK7343">_xlfn.IFS(AH7343&lt;&gt;"","1",AI7343&lt;&gt;"","2",AJ7343&lt;&gt;"","3")</f>
        <v>3</v>
      </c>
    </row>
    <row r="7344" spans="1:37" x14ac:dyDescent="0.25">
      <c r="A7344" t="s">
        <v>2054</v>
      </c>
      <c r="B7344" t="s">
        <v>2055</v>
      </c>
      <c r="C7344" s="67" t="str">
        <f t="shared" si="834"/>
        <v>Aleena LaRosh</v>
      </c>
      <c r="D7344" s="71" t="str" cm="1">
        <f t="array" ref="D7344">_xlfn.IFS(AK7344="1",CONCATENATE(C7344,"Regional"),AK7344="2",CONCATENATE(C7344,"Sectional"),AK7344="3",CONCATENATE(C7344,COUNTIF($C$1:C7344,C7344)))</f>
        <v>Aleena LaRosh4</v>
      </c>
      <c r="E7344" s="66">
        <v>45191.333333333336</v>
      </c>
      <c r="F7344" t="s">
        <v>996</v>
      </c>
      <c r="G7344" s="46">
        <v>96</v>
      </c>
      <c r="H7344" s="46">
        <v>108</v>
      </c>
      <c r="I7344" s="46">
        <v>73</v>
      </c>
      <c r="J7344" t="s">
        <v>176</v>
      </c>
      <c r="K7344" t="s">
        <v>90</v>
      </c>
      <c r="L7344" s="46">
        <v>5341</v>
      </c>
      <c r="M7344" s="46">
        <v>72</v>
      </c>
      <c r="N7344" s="46">
        <v>70.8</v>
      </c>
      <c r="O7344" s="46">
        <v>119</v>
      </c>
      <c r="P7344" s="46">
        <f t="shared" si="835"/>
        <v>2</v>
      </c>
      <c r="R7344" s="67" t="s">
        <v>3077</v>
      </c>
      <c r="S7344" s="67">
        <f>COUNTIF(Y$2:$Y$100,R7344)</f>
        <v>0</v>
      </c>
      <c r="V7344" s="67">
        <f t="shared" si="839"/>
        <v>0</v>
      </c>
      <c r="X7344"/>
      <c r="Y7344" s="67" t="str">
        <f t="shared" si="840"/>
        <v xml:space="preserve"> </v>
      </c>
      <c r="AB7344" t="s">
        <v>90</v>
      </c>
      <c r="AC7344" s="46">
        <v>5341</v>
      </c>
      <c r="AD7344" s="46">
        <v>72</v>
      </c>
      <c r="AE7344" s="46">
        <v>70.8</v>
      </c>
      <c r="AF7344" s="46">
        <v>119</v>
      </c>
      <c r="AH7344" s="70" t="str">
        <f t="shared" si="836"/>
        <v/>
      </c>
      <c r="AI7344" s="70" t="str">
        <f t="shared" si="837"/>
        <v/>
      </c>
      <c r="AJ7344" s="70" t="str">
        <f t="shared" si="838"/>
        <v>X</v>
      </c>
      <c r="AK7344" s="70" t="str" cm="1">
        <f t="array" ref="AK7344">_xlfn.IFS(AH7344&lt;&gt;"","1",AI7344&lt;&gt;"","2",AJ7344&lt;&gt;"","3")</f>
        <v>3</v>
      </c>
    </row>
    <row r="7345" spans="1:37" x14ac:dyDescent="0.25">
      <c r="A7345" t="s">
        <v>1667</v>
      </c>
      <c r="B7345" t="s">
        <v>1666</v>
      </c>
      <c r="C7345" s="67" t="str">
        <f t="shared" si="834"/>
        <v>Cori Milam</v>
      </c>
      <c r="D7345" s="71" t="str" cm="1">
        <f t="array" ref="D7345">_xlfn.IFS(AK7345="1",CONCATENATE(C7345,"Regional"),AK7345="2",CONCATENATE(C7345,"Sectional"),AK7345="3",CONCATENATE(C7345,COUNTIF($C$1:C7345,C7345)))</f>
        <v>Cori Milam10</v>
      </c>
      <c r="E7345" s="66">
        <v>45191.333333333336</v>
      </c>
      <c r="F7345" t="s">
        <v>996</v>
      </c>
      <c r="G7345" s="46">
        <v>96</v>
      </c>
      <c r="H7345" s="46">
        <v>109</v>
      </c>
      <c r="I7345" s="46">
        <v>75</v>
      </c>
      <c r="J7345" t="s">
        <v>176</v>
      </c>
      <c r="K7345" t="s">
        <v>90</v>
      </c>
      <c r="L7345" s="46">
        <v>5341</v>
      </c>
      <c r="M7345" s="46">
        <v>72</v>
      </c>
      <c r="N7345" s="46">
        <v>70.8</v>
      </c>
      <c r="O7345" s="46">
        <v>119</v>
      </c>
      <c r="P7345" s="46">
        <f t="shared" si="835"/>
        <v>2</v>
      </c>
      <c r="R7345" s="67" t="s">
        <v>3493</v>
      </c>
      <c r="S7345" s="67">
        <f>COUNTIF(Y$2:$Y$100,R7345)</f>
        <v>0</v>
      </c>
      <c r="V7345" s="67">
        <f t="shared" si="839"/>
        <v>0</v>
      </c>
      <c r="X7345"/>
      <c r="Y7345" s="67" t="str">
        <f t="shared" si="840"/>
        <v xml:space="preserve"> </v>
      </c>
      <c r="AB7345" t="s">
        <v>90</v>
      </c>
      <c r="AC7345" s="46">
        <v>5341</v>
      </c>
      <c r="AD7345" s="46">
        <v>72</v>
      </c>
      <c r="AE7345" s="46">
        <v>70.8</v>
      </c>
      <c r="AF7345" s="46">
        <v>119</v>
      </c>
      <c r="AH7345" s="70" t="str">
        <f t="shared" si="836"/>
        <v/>
      </c>
      <c r="AI7345" s="70" t="str">
        <f t="shared" si="837"/>
        <v/>
      </c>
      <c r="AJ7345" s="70" t="str">
        <f t="shared" si="838"/>
        <v>X</v>
      </c>
      <c r="AK7345" s="70" t="str" cm="1">
        <f t="array" ref="AK7345">_xlfn.IFS(AH7345&lt;&gt;"","1",AI7345&lt;&gt;"","2",AJ7345&lt;&gt;"","3")</f>
        <v>3</v>
      </c>
    </row>
    <row r="7346" spans="1:37" x14ac:dyDescent="0.25">
      <c r="A7346" t="s">
        <v>2165</v>
      </c>
      <c r="B7346" t="s">
        <v>253</v>
      </c>
      <c r="C7346" s="67" t="str">
        <f t="shared" si="834"/>
        <v>Lily Oswald</v>
      </c>
      <c r="D7346" s="71" t="str" cm="1">
        <f t="array" ref="D7346">_xlfn.IFS(AK7346="1",CONCATENATE(C7346,"Regional"),AK7346="2",CONCATENATE(C7346,"Sectional"),AK7346="3",CONCATENATE(C7346,COUNTIF($C$1:C7346,C7346)))</f>
        <v>Lily Oswald3</v>
      </c>
      <c r="E7346" s="66">
        <v>45191.333333333336</v>
      </c>
      <c r="F7346" t="s">
        <v>996</v>
      </c>
      <c r="G7346" s="46">
        <v>96</v>
      </c>
      <c r="H7346" s="46">
        <v>110</v>
      </c>
      <c r="I7346" s="46">
        <v>76</v>
      </c>
      <c r="J7346" t="s">
        <v>176</v>
      </c>
      <c r="K7346" t="s">
        <v>90</v>
      </c>
      <c r="L7346" s="46">
        <v>5341</v>
      </c>
      <c r="M7346" s="46">
        <v>72</v>
      </c>
      <c r="N7346" s="46">
        <v>70.8</v>
      </c>
      <c r="O7346" s="46">
        <v>119</v>
      </c>
      <c r="P7346" s="46">
        <f t="shared" si="835"/>
        <v>2</v>
      </c>
      <c r="R7346" s="67" t="s">
        <v>3191</v>
      </c>
      <c r="S7346" s="67">
        <f>COUNTIF(Y$2:$Y$100,R7346)</f>
        <v>0</v>
      </c>
      <c r="V7346" s="67">
        <f t="shared" si="839"/>
        <v>0</v>
      </c>
      <c r="X7346"/>
      <c r="Y7346" s="67" t="str">
        <f t="shared" si="840"/>
        <v xml:space="preserve"> </v>
      </c>
      <c r="AB7346" t="s">
        <v>90</v>
      </c>
      <c r="AC7346" s="46">
        <v>5341</v>
      </c>
      <c r="AD7346" s="46">
        <v>72</v>
      </c>
      <c r="AE7346" s="46">
        <v>70.8</v>
      </c>
      <c r="AF7346" s="46">
        <v>119</v>
      </c>
      <c r="AH7346" s="70" t="str">
        <f t="shared" si="836"/>
        <v/>
      </c>
      <c r="AI7346" s="70" t="str">
        <f t="shared" si="837"/>
        <v/>
      </c>
      <c r="AJ7346" s="70" t="str">
        <f t="shared" si="838"/>
        <v>X</v>
      </c>
      <c r="AK7346" s="70" t="str" cm="1">
        <f t="array" ref="AK7346">_xlfn.IFS(AH7346&lt;&gt;"","1",AI7346&lt;&gt;"","2",AJ7346&lt;&gt;"","3")</f>
        <v>3</v>
      </c>
    </row>
    <row r="7347" spans="1:37" x14ac:dyDescent="0.25">
      <c r="A7347" t="s">
        <v>999</v>
      </c>
      <c r="B7347" t="s">
        <v>1000</v>
      </c>
      <c r="C7347" s="67" t="str">
        <f t="shared" si="834"/>
        <v>Jaqueline Simental</v>
      </c>
      <c r="D7347" s="71" t="str" cm="1">
        <f t="array" ref="D7347">_xlfn.IFS(AK7347="1",CONCATENATE(C7347,"Regional"),AK7347="2",CONCATENATE(C7347,"Sectional"),AK7347="3",CONCATENATE(C7347,COUNTIF($C$1:C7347,C7347)))</f>
        <v>Jaqueline Simental2</v>
      </c>
      <c r="E7347" s="66">
        <v>45191.333333333336</v>
      </c>
      <c r="F7347" t="s">
        <v>996</v>
      </c>
      <c r="G7347" s="46">
        <v>96</v>
      </c>
      <c r="H7347" s="46">
        <v>110</v>
      </c>
      <c r="I7347" s="46">
        <v>76</v>
      </c>
      <c r="J7347" t="s">
        <v>176</v>
      </c>
      <c r="K7347" t="s">
        <v>90</v>
      </c>
      <c r="L7347" s="46">
        <v>5341</v>
      </c>
      <c r="M7347" s="46">
        <v>72</v>
      </c>
      <c r="N7347" s="46">
        <v>70.8</v>
      </c>
      <c r="O7347" s="46">
        <v>119</v>
      </c>
      <c r="P7347" s="46">
        <f t="shared" si="835"/>
        <v>2</v>
      </c>
      <c r="R7347" s="67" t="s">
        <v>1502</v>
      </c>
      <c r="S7347" s="67">
        <f>COUNTIF(Y$2:$Y$100,R7347)</f>
        <v>0</v>
      </c>
      <c r="V7347" s="67">
        <f t="shared" si="839"/>
        <v>0</v>
      </c>
      <c r="X7347"/>
      <c r="Y7347" s="67" t="str">
        <f t="shared" si="840"/>
        <v xml:space="preserve"> </v>
      </c>
      <c r="AB7347" t="s">
        <v>90</v>
      </c>
      <c r="AC7347" s="46">
        <v>5341</v>
      </c>
      <c r="AD7347" s="46">
        <v>72</v>
      </c>
      <c r="AE7347" s="46">
        <v>70.8</v>
      </c>
      <c r="AF7347" s="46">
        <v>119</v>
      </c>
      <c r="AH7347" s="70" t="str">
        <f t="shared" si="836"/>
        <v/>
      </c>
      <c r="AI7347" s="70" t="str">
        <f t="shared" si="837"/>
        <v/>
      </c>
      <c r="AJ7347" s="70" t="str">
        <f t="shared" si="838"/>
        <v>X</v>
      </c>
      <c r="AK7347" s="70" t="str" cm="1">
        <f t="array" ref="AK7347">_xlfn.IFS(AH7347&lt;&gt;"","1",AI7347&lt;&gt;"","2",AJ7347&lt;&gt;"","3")</f>
        <v>3</v>
      </c>
    </row>
    <row r="7348" spans="1:37" x14ac:dyDescent="0.25">
      <c r="A7348" t="s">
        <v>186</v>
      </c>
      <c r="B7348" t="s">
        <v>187</v>
      </c>
      <c r="C7348" s="67" t="str">
        <f t="shared" si="834"/>
        <v>Ava Anderson</v>
      </c>
      <c r="D7348" s="71" t="str" cm="1">
        <f t="array" ref="D7348">_xlfn.IFS(AK7348="1",CONCATENATE(C7348,"Regional"),AK7348="2",CONCATENATE(C7348,"Sectional"),AK7348="3",CONCATENATE(C7348,COUNTIF($C$1:C7348,C7348)))</f>
        <v>Ava Anderson5</v>
      </c>
      <c r="E7348" s="66">
        <v>45191.333333333336</v>
      </c>
      <c r="F7348" t="s">
        <v>996</v>
      </c>
      <c r="G7348" s="46">
        <v>96</v>
      </c>
      <c r="H7348" s="46">
        <v>111</v>
      </c>
      <c r="I7348" s="46">
        <v>78</v>
      </c>
      <c r="J7348" t="s">
        <v>176</v>
      </c>
      <c r="K7348" t="s">
        <v>90</v>
      </c>
      <c r="L7348" s="46">
        <v>5341</v>
      </c>
      <c r="M7348" s="46">
        <v>72</v>
      </c>
      <c r="N7348" s="46">
        <v>70.8</v>
      </c>
      <c r="O7348" s="46">
        <v>119</v>
      </c>
      <c r="P7348" s="46">
        <f t="shared" si="835"/>
        <v>2</v>
      </c>
      <c r="R7348" s="67" t="s">
        <v>3494</v>
      </c>
      <c r="S7348" s="67">
        <f>COUNTIF(Y$2:$Y$100,R7348)</f>
        <v>0</v>
      </c>
      <c r="V7348" s="67">
        <f t="shared" si="839"/>
        <v>0</v>
      </c>
      <c r="X7348"/>
      <c r="Y7348" s="67" t="str">
        <f t="shared" si="840"/>
        <v xml:space="preserve"> </v>
      </c>
      <c r="AB7348" t="s">
        <v>90</v>
      </c>
      <c r="AC7348" s="46">
        <v>5341</v>
      </c>
      <c r="AD7348" s="46">
        <v>72</v>
      </c>
      <c r="AE7348" s="46">
        <v>70.8</v>
      </c>
      <c r="AF7348" s="46">
        <v>119</v>
      </c>
      <c r="AH7348" s="70" t="str">
        <f t="shared" si="836"/>
        <v/>
      </c>
      <c r="AI7348" s="70" t="str">
        <f t="shared" si="837"/>
        <v/>
      </c>
      <c r="AJ7348" s="70" t="str">
        <f t="shared" si="838"/>
        <v>X</v>
      </c>
      <c r="AK7348" s="70" t="str" cm="1">
        <f t="array" ref="AK7348">_xlfn.IFS(AH7348&lt;&gt;"","1",AI7348&lt;&gt;"","2",AJ7348&lt;&gt;"","3")</f>
        <v>3</v>
      </c>
    </row>
    <row r="7349" spans="1:37" x14ac:dyDescent="0.25">
      <c r="A7349" t="s">
        <v>258</v>
      </c>
      <c r="B7349" t="s">
        <v>270</v>
      </c>
      <c r="C7349" s="67" t="str">
        <f t="shared" si="834"/>
        <v>Natalie Santiago</v>
      </c>
      <c r="D7349" s="71" t="str" cm="1">
        <f t="array" ref="D7349">_xlfn.IFS(AK7349="1",CONCATENATE(C7349,"Regional"),AK7349="2",CONCATENATE(C7349,"Sectional"),AK7349="3",CONCATENATE(C7349,COUNTIF($C$1:C7349,C7349)))</f>
        <v>Natalie Santiago1</v>
      </c>
      <c r="E7349" s="66">
        <v>45191.333333333336</v>
      </c>
      <c r="F7349" t="s">
        <v>996</v>
      </c>
      <c r="G7349" s="46">
        <v>96</v>
      </c>
      <c r="H7349" s="46">
        <v>111</v>
      </c>
      <c r="I7349" s="46">
        <v>78</v>
      </c>
      <c r="J7349" t="s">
        <v>176</v>
      </c>
      <c r="K7349" t="s">
        <v>90</v>
      </c>
      <c r="L7349" s="46">
        <v>5341</v>
      </c>
      <c r="M7349" s="46">
        <v>72</v>
      </c>
      <c r="N7349" s="46">
        <v>70.8</v>
      </c>
      <c r="O7349" s="46">
        <v>119</v>
      </c>
      <c r="P7349" s="46">
        <f t="shared" si="835"/>
        <v>2</v>
      </c>
      <c r="R7349" s="67" t="s">
        <v>1408</v>
      </c>
      <c r="S7349" s="67">
        <f>COUNTIF(Y$2:$Y$100,R7349)</f>
        <v>0</v>
      </c>
      <c r="V7349" s="67">
        <f t="shared" si="839"/>
        <v>0</v>
      </c>
      <c r="X7349"/>
      <c r="Y7349" s="67" t="str">
        <f t="shared" si="840"/>
        <v xml:space="preserve"> </v>
      </c>
      <c r="AB7349" t="s">
        <v>90</v>
      </c>
      <c r="AC7349" s="46">
        <v>5341</v>
      </c>
      <c r="AD7349" s="46">
        <v>72</v>
      </c>
      <c r="AE7349" s="46">
        <v>70.8</v>
      </c>
      <c r="AF7349" s="46">
        <v>119</v>
      </c>
      <c r="AH7349" s="70" t="str">
        <f t="shared" si="836"/>
        <v/>
      </c>
      <c r="AI7349" s="70" t="str">
        <f t="shared" si="837"/>
        <v/>
      </c>
      <c r="AJ7349" s="70" t="str">
        <f t="shared" si="838"/>
        <v>X</v>
      </c>
      <c r="AK7349" s="70" t="str" cm="1">
        <f t="array" ref="AK7349">_xlfn.IFS(AH7349&lt;&gt;"","1",AI7349&lt;&gt;"","2",AJ7349&lt;&gt;"","3")</f>
        <v>3</v>
      </c>
    </row>
    <row r="7350" spans="1:37" x14ac:dyDescent="0.25">
      <c r="A7350" t="s">
        <v>1950</v>
      </c>
      <c r="B7350" t="s">
        <v>458</v>
      </c>
      <c r="C7350" s="67" t="str">
        <f t="shared" si="834"/>
        <v>Lauren Niewolny</v>
      </c>
      <c r="D7350" s="71" t="str" cm="1">
        <f t="array" ref="D7350">_xlfn.IFS(AK7350="1",CONCATENATE(C7350,"Regional"),AK7350="2",CONCATENATE(C7350,"Sectional"),AK7350="3",CONCATENATE(C7350,COUNTIF($C$1:C7350,C7350)))</f>
        <v>Lauren Niewolny4</v>
      </c>
      <c r="E7350" s="66">
        <v>45191.333333333336</v>
      </c>
      <c r="F7350" t="s">
        <v>996</v>
      </c>
      <c r="G7350" s="46">
        <v>96</v>
      </c>
      <c r="H7350" s="46">
        <v>113</v>
      </c>
      <c r="I7350" s="46">
        <v>80</v>
      </c>
      <c r="J7350" t="s">
        <v>176</v>
      </c>
      <c r="K7350" t="s">
        <v>90</v>
      </c>
      <c r="L7350" s="46">
        <v>5341</v>
      </c>
      <c r="M7350" s="46">
        <v>72</v>
      </c>
      <c r="N7350" s="46">
        <v>70.8</v>
      </c>
      <c r="O7350" s="46">
        <v>119</v>
      </c>
      <c r="P7350" s="46">
        <f t="shared" si="835"/>
        <v>2</v>
      </c>
      <c r="R7350" s="67" t="s">
        <v>2967</v>
      </c>
      <c r="S7350" s="67">
        <f>COUNTIF(Y$2:$Y$100,R7350)</f>
        <v>0</v>
      </c>
      <c r="V7350" s="67">
        <f t="shared" si="839"/>
        <v>0</v>
      </c>
      <c r="X7350"/>
      <c r="Y7350" s="67" t="str">
        <f t="shared" si="840"/>
        <v xml:space="preserve"> </v>
      </c>
      <c r="AB7350" t="s">
        <v>90</v>
      </c>
      <c r="AC7350" s="46">
        <v>5341</v>
      </c>
      <c r="AD7350" s="46">
        <v>72</v>
      </c>
      <c r="AE7350" s="46">
        <v>70.8</v>
      </c>
      <c r="AF7350" s="46">
        <v>119</v>
      </c>
      <c r="AH7350" s="70" t="str">
        <f t="shared" si="836"/>
        <v/>
      </c>
      <c r="AI7350" s="70" t="str">
        <f t="shared" si="837"/>
        <v/>
      </c>
      <c r="AJ7350" s="70" t="str">
        <f t="shared" si="838"/>
        <v>X</v>
      </c>
      <c r="AK7350" s="70" t="str" cm="1">
        <f t="array" ref="AK7350">_xlfn.IFS(AH7350&lt;&gt;"","1",AI7350&lt;&gt;"","2",AJ7350&lt;&gt;"","3")</f>
        <v>3</v>
      </c>
    </row>
    <row r="7351" spans="1:37" x14ac:dyDescent="0.25">
      <c r="A7351" t="s">
        <v>727</v>
      </c>
      <c r="B7351" t="s">
        <v>353</v>
      </c>
      <c r="C7351" s="67" t="str">
        <f t="shared" si="834"/>
        <v>Olivia Schallock</v>
      </c>
      <c r="D7351" s="71" t="str" cm="1">
        <f t="array" ref="D7351">_xlfn.IFS(AK7351="1",CONCATENATE(C7351,"Regional"),AK7351="2",CONCATENATE(C7351,"Sectional"),AK7351="3",CONCATENATE(C7351,COUNTIF($C$1:C7351,C7351)))</f>
        <v>Olivia Schallock3</v>
      </c>
      <c r="E7351" s="66">
        <v>45191.333333333336</v>
      </c>
      <c r="F7351" t="s">
        <v>996</v>
      </c>
      <c r="G7351" s="46">
        <v>96</v>
      </c>
      <c r="H7351" s="46">
        <v>113</v>
      </c>
      <c r="I7351" s="46">
        <v>80</v>
      </c>
      <c r="J7351" t="s">
        <v>176</v>
      </c>
      <c r="K7351" t="s">
        <v>90</v>
      </c>
      <c r="L7351" s="46">
        <v>5341</v>
      </c>
      <c r="M7351" s="46">
        <v>72</v>
      </c>
      <c r="N7351" s="46">
        <v>70.8</v>
      </c>
      <c r="O7351" s="46">
        <v>119</v>
      </c>
      <c r="P7351" s="46">
        <f t="shared" si="835"/>
        <v>2</v>
      </c>
      <c r="R7351" s="67" t="s">
        <v>1592</v>
      </c>
      <c r="S7351" s="67">
        <f>COUNTIF(Y$2:$Y$100,R7351)</f>
        <v>0</v>
      </c>
      <c r="V7351" s="67">
        <f t="shared" si="839"/>
        <v>0</v>
      </c>
      <c r="X7351"/>
      <c r="Y7351" s="67" t="str">
        <f t="shared" si="840"/>
        <v xml:space="preserve"> </v>
      </c>
      <c r="AB7351" t="s">
        <v>90</v>
      </c>
      <c r="AC7351" s="46">
        <v>5341</v>
      </c>
      <c r="AD7351" s="46">
        <v>72</v>
      </c>
      <c r="AE7351" s="46">
        <v>70.8</v>
      </c>
      <c r="AF7351" s="46">
        <v>119</v>
      </c>
      <c r="AH7351" s="70" t="str">
        <f t="shared" si="836"/>
        <v/>
      </c>
      <c r="AI7351" s="70" t="str">
        <f t="shared" si="837"/>
        <v/>
      </c>
      <c r="AJ7351" s="70" t="str">
        <f t="shared" si="838"/>
        <v>X</v>
      </c>
      <c r="AK7351" s="70" t="str" cm="1">
        <f t="array" ref="AK7351">_xlfn.IFS(AH7351&lt;&gt;"","1",AI7351&lt;&gt;"","2",AJ7351&lt;&gt;"","3")</f>
        <v>3</v>
      </c>
    </row>
    <row r="7352" spans="1:37" x14ac:dyDescent="0.25">
      <c r="A7352" t="s">
        <v>310</v>
      </c>
      <c r="B7352" t="s">
        <v>2169</v>
      </c>
      <c r="C7352" s="67" t="str">
        <f t="shared" si="834"/>
        <v>Arielle Miller</v>
      </c>
      <c r="D7352" s="71" t="str" cm="1">
        <f t="array" ref="D7352">_xlfn.IFS(AK7352="1",CONCATENATE(C7352,"Regional"),AK7352="2",CONCATENATE(C7352,"Sectional"),AK7352="3",CONCATENATE(C7352,COUNTIF($C$1:C7352,C7352)))</f>
        <v>Arielle Miller2</v>
      </c>
      <c r="E7352" s="66">
        <v>45191.333333333336</v>
      </c>
      <c r="F7352" t="s">
        <v>996</v>
      </c>
      <c r="G7352" s="46">
        <v>96</v>
      </c>
      <c r="H7352" s="46">
        <v>114</v>
      </c>
      <c r="I7352" s="46">
        <v>82</v>
      </c>
      <c r="J7352" t="s">
        <v>176</v>
      </c>
      <c r="K7352" t="s">
        <v>90</v>
      </c>
      <c r="L7352" s="46">
        <v>5341</v>
      </c>
      <c r="M7352" s="46">
        <v>72</v>
      </c>
      <c r="N7352" s="46">
        <v>70.8</v>
      </c>
      <c r="O7352" s="46">
        <v>119</v>
      </c>
      <c r="P7352" s="46">
        <f t="shared" si="835"/>
        <v>2</v>
      </c>
      <c r="R7352" s="67" t="s">
        <v>3196</v>
      </c>
      <c r="S7352" s="67">
        <f>COUNTIF(Y$2:$Y$100,R7352)</f>
        <v>0</v>
      </c>
      <c r="V7352" s="67">
        <f t="shared" si="839"/>
        <v>0</v>
      </c>
      <c r="X7352"/>
      <c r="Y7352" s="67" t="str">
        <f t="shared" si="840"/>
        <v xml:space="preserve"> </v>
      </c>
      <c r="AB7352" t="s">
        <v>90</v>
      </c>
      <c r="AC7352" s="46">
        <v>5341</v>
      </c>
      <c r="AD7352" s="46">
        <v>72</v>
      </c>
      <c r="AE7352" s="46">
        <v>70.8</v>
      </c>
      <c r="AF7352" s="46">
        <v>119</v>
      </c>
      <c r="AH7352" s="70" t="str">
        <f t="shared" si="836"/>
        <v/>
      </c>
      <c r="AI7352" s="70" t="str">
        <f t="shared" si="837"/>
        <v/>
      </c>
      <c r="AJ7352" s="70" t="str">
        <f t="shared" si="838"/>
        <v>X</v>
      </c>
      <c r="AK7352" s="70" t="str" cm="1">
        <f t="array" ref="AK7352">_xlfn.IFS(AH7352&lt;&gt;"","1",AI7352&lt;&gt;"","2",AJ7352&lt;&gt;"","3")</f>
        <v>3</v>
      </c>
    </row>
    <row r="7353" spans="1:37" x14ac:dyDescent="0.25">
      <c r="A7353" t="s">
        <v>2170</v>
      </c>
      <c r="B7353" t="s">
        <v>367</v>
      </c>
      <c r="C7353" s="67" t="str">
        <f t="shared" si="834"/>
        <v>Tessa Benedict</v>
      </c>
      <c r="D7353" s="71" t="str" cm="1">
        <f t="array" ref="D7353">_xlfn.IFS(AK7353="1",CONCATENATE(C7353,"Regional"),AK7353="2",CONCATENATE(C7353,"Sectional"),AK7353="3",CONCATENATE(C7353,COUNTIF($C$1:C7353,C7353)))</f>
        <v>Tessa Benedict1</v>
      </c>
      <c r="E7353" s="66">
        <v>45191.333333333336</v>
      </c>
      <c r="F7353" t="s">
        <v>996</v>
      </c>
      <c r="G7353" s="46">
        <v>96</v>
      </c>
      <c r="H7353" s="46">
        <v>117</v>
      </c>
      <c r="I7353" s="46">
        <v>83</v>
      </c>
      <c r="J7353" t="s">
        <v>176</v>
      </c>
      <c r="K7353" t="s">
        <v>90</v>
      </c>
      <c r="L7353" s="46">
        <v>5341</v>
      </c>
      <c r="M7353" s="46">
        <v>72</v>
      </c>
      <c r="N7353" s="46">
        <v>70.8</v>
      </c>
      <c r="O7353" s="46">
        <v>119</v>
      </c>
      <c r="P7353" s="46">
        <f t="shared" si="835"/>
        <v>2</v>
      </c>
      <c r="R7353" s="67" t="s">
        <v>3197</v>
      </c>
      <c r="S7353" s="67">
        <f>COUNTIF(Y$2:$Y$100,R7353)</f>
        <v>0</v>
      </c>
      <c r="V7353" s="67">
        <f t="shared" si="839"/>
        <v>0</v>
      </c>
      <c r="X7353"/>
      <c r="Y7353" s="67" t="str">
        <f t="shared" si="840"/>
        <v xml:space="preserve"> </v>
      </c>
      <c r="AB7353" t="s">
        <v>90</v>
      </c>
      <c r="AC7353" s="46">
        <v>5341</v>
      </c>
      <c r="AD7353" s="46">
        <v>72</v>
      </c>
      <c r="AE7353" s="46">
        <v>70.8</v>
      </c>
      <c r="AF7353" s="46">
        <v>119</v>
      </c>
      <c r="AH7353" s="70" t="str">
        <f t="shared" si="836"/>
        <v/>
      </c>
      <c r="AI7353" s="70" t="str">
        <f t="shared" si="837"/>
        <v/>
      </c>
      <c r="AJ7353" s="70" t="str">
        <f t="shared" si="838"/>
        <v>X</v>
      </c>
      <c r="AK7353" s="70" t="str" cm="1">
        <f t="array" ref="AK7353">_xlfn.IFS(AH7353&lt;&gt;"","1",AI7353&lt;&gt;"","2",AJ7353&lt;&gt;"","3")</f>
        <v>3</v>
      </c>
    </row>
    <row r="7354" spans="1:37" x14ac:dyDescent="0.25">
      <c r="A7354" t="s">
        <v>3431</v>
      </c>
      <c r="B7354" t="s">
        <v>1971</v>
      </c>
      <c r="C7354" s="67" t="str">
        <f t="shared" si="834"/>
        <v>Susie Coakley</v>
      </c>
      <c r="D7354" s="71" t="str" cm="1">
        <f t="array" ref="D7354">_xlfn.IFS(AK7354="1",CONCATENATE(C7354,"Regional"),AK7354="2",CONCATENATE(C7354,"Sectional"),AK7354="3",CONCATENATE(C7354,COUNTIF($C$1:C7354,C7354)))</f>
        <v>Susie Coakley2</v>
      </c>
      <c r="E7354" s="66">
        <v>45191.333333333336</v>
      </c>
      <c r="F7354" t="s">
        <v>996</v>
      </c>
      <c r="G7354" s="46">
        <v>96</v>
      </c>
      <c r="H7354" s="46">
        <v>118</v>
      </c>
      <c r="I7354" s="46">
        <v>84</v>
      </c>
      <c r="J7354" t="s">
        <v>176</v>
      </c>
      <c r="K7354" t="s">
        <v>90</v>
      </c>
      <c r="L7354" s="46">
        <v>5341</v>
      </c>
      <c r="M7354" s="46">
        <v>72</v>
      </c>
      <c r="N7354" s="46">
        <v>70.8</v>
      </c>
      <c r="O7354" s="46">
        <v>119</v>
      </c>
      <c r="P7354" s="46">
        <f t="shared" si="835"/>
        <v>2</v>
      </c>
      <c r="R7354" s="67" t="s">
        <v>3627</v>
      </c>
      <c r="S7354" s="67">
        <f>COUNTIF(Y$2:$Y$100,R7354)</f>
        <v>0</v>
      </c>
      <c r="V7354" s="67">
        <f t="shared" si="839"/>
        <v>0</v>
      </c>
      <c r="X7354"/>
      <c r="Y7354" s="67" t="str">
        <f t="shared" si="840"/>
        <v xml:space="preserve"> </v>
      </c>
      <c r="AB7354" t="s">
        <v>90</v>
      </c>
      <c r="AC7354" s="46">
        <v>5341</v>
      </c>
      <c r="AD7354" s="46">
        <v>72</v>
      </c>
      <c r="AE7354" s="46">
        <v>70.8</v>
      </c>
      <c r="AF7354" s="46">
        <v>119</v>
      </c>
      <c r="AH7354" s="70" t="str">
        <f t="shared" si="836"/>
        <v/>
      </c>
      <c r="AI7354" s="70" t="str">
        <f t="shared" si="837"/>
        <v/>
      </c>
      <c r="AJ7354" s="70" t="str">
        <f t="shared" si="838"/>
        <v>X</v>
      </c>
      <c r="AK7354" s="70" t="str" cm="1">
        <f t="array" ref="AK7354">_xlfn.IFS(AH7354&lt;&gt;"","1",AI7354&lt;&gt;"","2",AJ7354&lt;&gt;"","3")</f>
        <v>3</v>
      </c>
    </row>
    <row r="7355" spans="1:37" x14ac:dyDescent="0.25">
      <c r="A7355" t="s">
        <v>2171</v>
      </c>
      <c r="B7355" t="s">
        <v>684</v>
      </c>
      <c r="C7355" s="67" t="str">
        <f t="shared" si="834"/>
        <v>Savannah Resch</v>
      </c>
      <c r="D7355" s="71" t="str" cm="1">
        <f t="array" ref="D7355">_xlfn.IFS(AK7355="1",CONCATENATE(C7355,"Regional"),AK7355="2",CONCATENATE(C7355,"Sectional"),AK7355="3",CONCATENATE(C7355,COUNTIF($C$1:C7355,C7355)))</f>
        <v>Savannah Resch2</v>
      </c>
      <c r="E7355" s="66">
        <v>45191.333333333336</v>
      </c>
      <c r="F7355" t="s">
        <v>996</v>
      </c>
      <c r="G7355" s="46">
        <v>96</v>
      </c>
      <c r="H7355" s="46">
        <v>119</v>
      </c>
      <c r="I7355" s="46">
        <v>85</v>
      </c>
      <c r="J7355" t="s">
        <v>176</v>
      </c>
      <c r="K7355" t="s">
        <v>90</v>
      </c>
      <c r="L7355" s="46">
        <v>5341</v>
      </c>
      <c r="M7355" s="46">
        <v>72</v>
      </c>
      <c r="N7355" s="46">
        <v>70.8</v>
      </c>
      <c r="O7355" s="46">
        <v>119</v>
      </c>
      <c r="P7355" s="46">
        <f t="shared" si="835"/>
        <v>2</v>
      </c>
      <c r="R7355" s="67" t="s">
        <v>3198</v>
      </c>
      <c r="S7355" s="67">
        <f>COUNTIF(Y$2:$Y$100,R7355)</f>
        <v>0</v>
      </c>
      <c r="V7355" s="67">
        <f t="shared" si="839"/>
        <v>0</v>
      </c>
      <c r="X7355"/>
      <c r="Y7355" s="67" t="str">
        <f t="shared" si="840"/>
        <v xml:space="preserve"> </v>
      </c>
      <c r="AB7355" t="s">
        <v>90</v>
      </c>
      <c r="AC7355" s="46">
        <v>5341</v>
      </c>
      <c r="AD7355" s="46">
        <v>72</v>
      </c>
      <c r="AE7355" s="46">
        <v>70.8</v>
      </c>
      <c r="AF7355" s="46">
        <v>119</v>
      </c>
      <c r="AH7355" s="70" t="str">
        <f t="shared" si="836"/>
        <v/>
      </c>
      <c r="AI7355" s="70" t="str">
        <f t="shared" si="837"/>
        <v/>
      </c>
      <c r="AJ7355" s="70" t="str">
        <f t="shared" si="838"/>
        <v>X</v>
      </c>
      <c r="AK7355" s="70" t="str" cm="1">
        <f t="array" ref="AK7355">_xlfn.IFS(AH7355&lt;&gt;"","1",AI7355&lt;&gt;"","2",AJ7355&lt;&gt;"","3")</f>
        <v>3</v>
      </c>
    </row>
    <row r="7356" spans="1:37" x14ac:dyDescent="0.25">
      <c r="A7356" t="s">
        <v>1949</v>
      </c>
      <c r="B7356" t="s">
        <v>777</v>
      </c>
      <c r="C7356" s="67" t="str">
        <f t="shared" si="834"/>
        <v>Macie Abraham</v>
      </c>
      <c r="D7356" s="71" t="str" cm="1">
        <f t="array" ref="D7356">_xlfn.IFS(AK7356="1",CONCATENATE(C7356,"Regional"),AK7356="2",CONCATENATE(C7356,"Sectional"),AK7356="3",CONCATENATE(C7356,COUNTIF($C$1:C7356,C7356)))</f>
        <v>Macie Abraham4</v>
      </c>
      <c r="E7356" s="66">
        <v>45191.333333333336</v>
      </c>
      <c r="F7356" t="s">
        <v>996</v>
      </c>
      <c r="G7356" s="46">
        <v>96</v>
      </c>
      <c r="H7356" s="46">
        <v>120</v>
      </c>
      <c r="I7356" s="46">
        <v>86</v>
      </c>
      <c r="J7356" t="s">
        <v>176</v>
      </c>
      <c r="K7356" t="s">
        <v>90</v>
      </c>
      <c r="L7356" s="46">
        <v>5341</v>
      </c>
      <c r="M7356" s="46">
        <v>72</v>
      </c>
      <c r="N7356" s="46">
        <v>70.8</v>
      </c>
      <c r="O7356" s="46">
        <v>119</v>
      </c>
      <c r="P7356" s="46">
        <f t="shared" si="835"/>
        <v>2</v>
      </c>
      <c r="R7356" s="67" t="s">
        <v>2966</v>
      </c>
      <c r="S7356" s="67">
        <f>COUNTIF(Y$2:$Y$100,R7356)</f>
        <v>0</v>
      </c>
      <c r="V7356" s="67">
        <f t="shared" si="839"/>
        <v>0</v>
      </c>
      <c r="X7356"/>
      <c r="Y7356" s="67" t="str">
        <f t="shared" si="840"/>
        <v xml:space="preserve"> </v>
      </c>
      <c r="AB7356" t="s">
        <v>90</v>
      </c>
      <c r="AC7356" s="46">
        <v>5341</v>
      </c>
      <c r="AD7356" s="46">
        <v>72</v>
      </c>
      <c r="AE7356" s="46">
        <v>70.8</v>
      </c>
      <c r="AF7356" s="46">
        <v>119</v>
      </c>
      <c r="AH7356" s="70" t="str">
        <f t="shared" si="836"/>
        <v/>
      </c>
      <c r="AI7356" s="70" t="str">
        <f t="shared" si="837"/>
        <v/>
      </c>
      <c r="AJ7356" s="70" t="str">
        <f t="shared" si="838"/>
        <v>X</v>
      </c>
      <c r="AK7356" s="70" t="str" cm="1">
        <f t="array" ref="AK7356">_xlfn.IFS(AH7356&lt;&gt;"","1",AI7356&lt;&gt;"","2",AJ7356&lt;&gt;"","3")</f>
        <v>3</v>
      </c>
    </row>
    <row r="7357" spans="1:37" x14ac:dyDescent="0.25">
      <c r="A7357" t="s">
        <v>2061</v>
      </c>
      <c r="B7357" t="s">
        <v>416</v>
      </c>
      <c r="C7357" s="67" t="str">
        <f t="shared" si="834"/>
        <v>Sarah Stippich</v>
      </c>
      <c r="D7357" s="71" t="str" cm="1">
        <f t="array" ref="D7357">_xlfn.IFS(AK7357="1",CONCATENATE(C7357,"Regional"),AK7357="2",CONCATENATE(C7357,"Sectional"),AK7357="3",CONCATENATE(C7357,COUNTIF($C$1:C7357,C7357)))</f>
        <v>Sarah Stippich3</v>
      </c>
      <c r="E7357" s="66">
        <v>45191.333333333336</v>
      </c>
      <c r="F7357" t="s">
        <v>996</v>
      </c>
      <c r="G7357" s="46">
        <v>96</v>
      </c>
      <c r="H7357" s="46">
        <v>133</v>
      </c>
      <c r="I7357" s="46">
        <v>87</v>
      </c>
      <c r="J7357" t="s">
        <v>176</v>
      </c>
      <c r="K7357" t="s">
        <v>90</v>
      </c>
      <c r="L7357" s="46">
        <v>5341</v>
      </c>
      <c r="M7357" s="46">
        <v>72</v>
      </c>
      <c r="N7357" s="46">
        <v>70.8</v>
      </c>
      <c r="O7357" s="46">
        <v>119</v>
      </c>
      <c r="P7357" s="46">
        <f t="shared" si="835"/>
        <v>2</v>
      </c>
      <c r="R7357" s="67" t="s">
        <v>3085</v>
      </c>
      <c r="S7357" s="67">
        <f>COUNTIF(Y$2:$Y$100,R7357)</f>
        <v>0</v>
      </c>
      <c r="V7357" s="67">
        <f t="shared" si="839"/>
        <v>0</v>
      </c>
      <c r="X7357"/>
      <c r="Y7357" s="67" t="str">
        <f t="shared" si="840"/>
        <v xml:space="preserve"> </v>
      </c>
      <c r="AB7357" t="s">
        <v>90</v>
      </c>
      <c r="AC7357" s="46">
        <v>5341</v>
      </c>
      <c r="AD7357" s="46">
        <v>72</v>
      </c>
      <c r="AE7357" s="46">
        <v>70.8</v>
      </c>
      <c r="AF7357" s="46">
        <v>119</v>
      </c>
      <c r="AH7357" s="70" t="str">
        <f t="shared" si="836"/>
        <v/>
      </c>
      <c r="AI7357" s="70" t="str">
        <f t="shared" si="837"/>
        <v/>
      </c>
      <c r="AJ7357" s="70" t="str">
        <f t="shared" si="838"/>
        <v>X</v>
      </c>
      <c r="AK7357" s="70" t="str" cm="1">
        <f t="array" ref="AK7357">_xlfn.IFS(AH7357&lt;&gt;"","1",AI7357&lt;&gt;"","2",AJ7357&lt;&gt;"","3")</f>
        <v>3</v>
      </c>
    </row>
    <row r="7358" spans="1:37" x14ac:dyDescent="0.25">
      <c r="A7358" t="s">
        <v>2064</v>
      </c>
      <c r="B7358" t="s">
        <v>187</v>
      </c>
      <c r="C7358" s="67" t="str">
        <f t="shared" si="834"/>
        <v>Ava Damato</v>
      </c>
      <c r="D7358" s="71" t="str" cm="1">
        <f t="array" ref="D7358">_xlfn.IFS(AK7358="1",CONCATENATE(C7358,"Regional"),AK7358="2",CONCATENATE(C7358,"Sectional"),AK7358="3",CONCATENATE(C7358,COUNTIF($C$1:C7358,C7358)))</f>
        <v>Ava Damato3</v>
      </c>
      <c r="E7358" s="66">
        <v>45191.333333333336</v>
      </c>
      <c r="F7358" t="s">
        <v>996</v>
      </c>
      <c r="G7358" s="46">
        <v>96</v>
      </c>
      <c r="H7358" s="46">
        <v>134</v>
      </c>
      <c r="I7358" s="46">
        <v>88</v>
      </c>
      <c r="J7358" t="s">
        <v>176</v>
      </c>
      <c r="K7358" t="s">
        <v>90</v>
      </c>
      <c r="L7358" s="46">
        <v>5341</v>
      </c>
      <c r="M7358" s="46">
        <v>72</v>
      </c>
      <c r="N7358" s="46">
        <v>70.8</v>
      </c>
      <c r="O7358" s="46">
        <v>119</v>
      </c>
      <c r="P7358" s="46">
        <f t="shared" si="835"/>
        <v>2</v>
      </c>
      <c r="R7358" s="67" t="s">
        <v>3087</v>
      </c>
      <c r="S7358" s="67">
        <f>COUNTIF(Y$2:$Y$100,R7358)</f>
        <v>0</v>
      </c>
      <c r="V7358" s="67">
        <f t="shared" si="839"/>
        <v>0</v>
      </c>
      <c r="X7358"/>
      <c r="Y7358" s="67" t="str">
        <f t="shared" si="840"/>
        <v xml:space="preserve"> </v>
      </c>
      <c r="AB7358" t="s">
        <v>90</v>
      </c>
      <c r="AC7358" s="46">
        <v>5341</v>
      </c>
      <c r="AD7358" s="46">
        <v>72</v>
      </c>
      <c r="AE7358" s="46">
        <v>70.8</v>
      </c>
      <c r="AF7358" s="46">
        <v>119</v>
      </c>
      <c r="AH7358" s="70" t="str">
        <f t="shared" si="836"/>
        <v/>
      </c>
      <c r="AI7358" s="70" t="str">
        <f t="shared" si="837"/>
        <v/>
      </c>
      <c r="AJ7358" s="70" t="str">
        <f t="shared" si="838"/>
        <v>X</v>
      </c>
      <c r="AK7358" s="70" t="str" cm="1">
        <f t="array" ref="AK7358">_xlfn.IFS(AH7358&lt;&gt;"","1",AI7358&lt;&gt;"","2",AJ7358&lt;&gt;"","3")</f>
        <v>3</v>
      </c>
    </row>
    <row r="7359" spans="1:37" x14ac:dyDescent="0.25">
      <c r="A7359" t="s">
        <v>3472</v>
      </c>
      <c r="B7359" t="s">
        <v>1987</v>
      </c>
      <c r="C7359" s="67" t="str">
        <f t="shared" si="834"/>
        <v>Janelle O'Meara</v>
      </c>
      <c r="D7359" s="71" t="str" cm="1">
        <f t="array" ref="D7359">_xlfn.IFS(AK7359="1",CONCATENATE(C7359,"Regional"),AK7359="2",CONCATENATE(C7359,"Sectional"),AK7359="3",CONCATENATE(C7359,COUNTIF($C$1:C7359,C7359)))</f>
        <v>Janelle O'Meara3</v>
      </c>
      <c r="E7359" s="66">
        <v>45191.333333333336</v>
      </c>
      <c r="F7359" t="s">
        <v>996</v>
      </c>
      <c r="G7359" s="46">
        <v>96</v>
      </c>
      <c r="H7359" s="46">
        <v>137</v>
      </c>
      <c r="I7359" s="46">
        <v>89</v>
      </c>
      <c r="J7359" t="s">
        <v>176</v>
      </c>
      <c r="K7359" t="s">
        <v>90</v>
      </c>
      <c r="L7359" s="46">
        <v>5341</v>
      </c>
      <c r="M7359" s="46">
        <v>72</v>
      </c>
      <c r="N7359" s="46">
        <v>70.8</v>
      </c>
      <c r="O7359" s="46">
        <v>119</v>
      </c>
      <c r="P7359" s="46">
        <f t="shared" si="835"/>
        <v>2</v>
      </c>
      <c r="R7359" s="67" t="s">
        <v>3473</v>
      </c>
      <c r="S7359" s="67">
        <f>COUNTIF(Y$2:$Y$100,R7359)</f>
        <v>0</v>
      </c>
      <c r="V7359" s="67">
        <f t="shared" si="839"/>
        <v>0</v>
      </c>
      <c r="X7359"/>
      <c r="Y7359" s="67" t="str">
        <f t="shared" si="840"/>
        <v xml:space="preserve"> </v>
      </c>
      <c r="AB7359" t="s">
        <v>90</v>
      </c>
      <c r="AC7359" s="46">
        <v>5341</v>
      </c>
      <c r="AD7359" s="46">
        <v>72</v>
      </c>
      <c r="AE7359" s="46">
        <v>70.8</v>
      </c>
      <c r="AF7359" s="46">
        <v>119</v>
      </c>
      <c r="AH7359" s="70" t="str">
        <f t="shared" si="836"/>
        <v/>
      </c>
      <c r="AI7359" s="70" t="str">
        <f t="shared" si="837"/>
        <v/>
      </c>
      <c r="AJ7359" s="70" t="str">
        <f t="shared" si="838"/>
        <v>X</v>
      </c>
      <c r="AK7359" s="70" t="str" cm="1">
        <f t="array" ref="AK7359">_xlfn.IFS(AH7359&lt;&gt;"","1",AI7359&lt;&gt;"","2",AJ7359&lt;&gt;"","3")</f>
        <v>3</v>
      </c>
    </row>
    <row r="7360" spans="1:37" x14ac:dyDescent="0.25">
      <c r="A7360" t="s">
        <v>359</v>
      </c>
      <c r="B7360" t="s">
        <v>542</v>
      </c>
      <c r="C7360" s="67" t="str">
        <f t="shared" si="834"/>
        <v>Jenna Schumacher</v>
      </c>
      <c r="D7360" s="71" t="str" cm="1">
        <f t="array" ref="D7360">_xlfn.IFS(AK7360="1",CONCATENATE(C7360,"Regional"),AK7360="2",CONCATENATE(C7360,"Sectional"),AK7360="3",CONCATENATE(C7360,COUNTIF($C$1:C7360,C7360)))</f>
        <v>Jenna SchumacherRegional</v>
      </c>
      <c r="E7360" s="66">
        <v>45194.333333333336</v>
      </c>
      <c r="F7360" t="s">
        <v>2490</v>
      </c>
      <c r="G7360" s="46">
        <v>45</v>
      </c>
      <c r="H7360" s="46">
        <v>75</v>
      </c>
      <c r="I7360" s="46">
        <v>1</v>
      </c>
      <c r="J7360" t="s">
        <v>2491</v>
      </c>
      <c r="K7360" t="s">
        <v>90</v>
      </c>
      <c r="L7360" s="46">
        <v>4854</v>
      </c>
      <c r="M7360" s="46">
        <v>70</v>
      </c>
      <c r="N7360" s="46">
        <v>67.900000000000006</v>
      </c>
      <c r="O7360" s="46">
        <v>115</v>
      </c>
      <c r="P7360" s="46">
        <f t="shared" si="835"/>
        <v>2</v>
      </c>
      <c r="R7360" s="67" t="s">
        <v>1420</v>
      </c>
      <c r="S7360" s="67">
        <f>COUNTIF(Y$2:$Y$100,R7360)</f>
        <v>0</v>
      </c>
      <c r="V7360" s="67">
        <f t="shared" si="839"/>
        <v>0</v>
      </c>
      <c r="X7360"/>
      <c r="Y7360" s="67" t="str">
        <f t="shared" si="840"/>
        <v xml:space="preserve"> </v>
      </c>
      <c r="AB7360" t="s">
        <v>90</v>
      </c>
      <c r="AC7360" s="46">
        <v>4854</v>
      </c>
      <c r="AD7360" s="46">
        <v>70</v>
      </c>
      <c r="AE7360" s="46">
        <v>67.900000000000006</v>
      </c>
      <c r="AF7360" s="46">
        <v>115</v>
      </c>
      <c r="AH7360" s="70" t="str">
        <f t="shared" si="836"/>
        <v>GCAW Girls Div 1 Appleton North Regional</v>
      </c>
      <c r="AI7360" s="70" t="str">
        <f t="shared" si="837"/>
        <v/>
      </c>
      <c r="AJ7360" s="70" t="str">
        <f t="shared" si="838"/>
        <v/>
      </c>
      <c r="AK7360" s="70" t="str" cm="1">
        <f t="array" ref="AK7360">_xlfn.IFS(AH7360&lt;&gt;"","1",AI7360&lt;&gt;"","2",AJ7360&lt;&gt;"","3")</f>
        <v>1</v>
      </c>
    </row>
    <row r="7361" spans="1:37" x14ac:dyDescent="0.25">
      <c r="A7361" t="s">
        <v>1683</v>
      </c>
      <c r="B7361" t="s">
        <v>709</v>
      </c>
      <c r="C7361" s="67" t="str">
        <f t="shared" si="834"/>
        <v>McKenna Lowe</v>
      </c>
      <c r="D7361" s="71" t="str" cm="1">
        <f t="array" ref="D7361">_xlfn.IFS(AK7361="1",CONCATENATE(C7361,"Regional"),AK7361="2",CONCATENATE(C7361,"Sectional"),AK7361="3",CONCATENATE(C7361,COUNTIF($C$1:C7361,C7361)))</f>
        <v>McKenna LoweRegional</v>
      </c>
      <c r="E7361" s="66">
        <v>45194.333333333336</v>
      </c>
      <c r="F7361" t="s">
        <v>2490</v>
      </c>
      <c r="G7361" s="46">
        <v>45</v>
      </c>
      <c r="H7361" s="46">
        <v>78</v>
      </c>
      <c r="I7361" s="46">
        <v>2</v>
      </c>
      <c r="J7361" t="s">
        <v>2491</v>
      </c>
      <c r="K7361" t="s">
        <v>90</v>
      </c>
      <c r="L7361" s="46">
        <v>4854</v>
      </c>
      <c r="M7361" s="46">
        <v>70</v>
      </c>
      <c r="N7361" s="46">
        <v>67.900000000000006</v>
      </c>
      <c r="O7361" s="46">
        <v>115</v>
      </c>
      <c r="P7361" s="46">
        <f t="shared" si="835"/>
        <v>2</v>
      </c>
      <c r="R7361" s="67" t="s">
        <v>3658</v>
      </c>
      <c r="S7361" s="67">
        <f>COUNTIF(Y$2:$Y$100,R7361)</f>
        <v>0</v>
      </c>
      <c r="V7361" s="67">
        <f t="shared" si="839"/>
        <v>0</v>
      </c>
      <c r="X7361"/>
      <c r="Y7361" s="67" t="str">
        <f t="shared" si="840"/>
        <v xml:space="preserve"> </v>
      </c>
      <c r="AB7361" t="s">
        <v>90</v>
      </c>
      <c r="AC7361" s="46">
        <v>4854</v>
      </c>
      <c r="AD7361" s="46">
        <v>70</v>
      </c>
      <c r="AE7361" s="46">
        <v>67.900000000000006</v>
      </c>
      <c r="AF7361" s="46">
        <v>115</v>
      </c>
      <c r="AH7361" s="70" t="str">
        <f t="shared" si="836"/>
        <v>GCAW Girls Div 1 Appleton North Regional</v>
      </c>
      <c r="AI7361" s="70" t="str">
        <f t="shared" si="837"/>
        <v/>
      </c>
      <c r="AJ7361" s="70" t="str">
        <f t="shared" si="838"/>
        <v/>
      </c>
      <c r="AK7361" s="70" t="str" cm="1">
        <f t="array" ref="AK7361">_xlfn.IFS(AH7361&lt;&gt;"","1",AI7361&lt;&gt;"","2",AJ7361&lt;&gt;"","3")</f>
        <v>1</v>
      </c>
    </row>
    <row r="7362" spans="1:37" x14ac:dyDescent="0.25">
      <c r="A7362" t="s">
        <v>690</v>
      </c>
      <c r="B7362" t="s">
        <v>691</v>
      </c>
      <c r="C7362" s="67" t="str">
        <f t="shared" ref="C7362:C7425" si="841">CONCATENATE(B7362," ",A7362)</f>
        <v>Maci McNichols</v>
      </c>
      <c r="D7362" s="71" t="str" cm="1">
        <f t="array" ref="D7362">_xlfn.IFS(AK7362="1",CONCATENATE(C7362,"Regional"),AK7362="2",CONCATENATE(C7362,"Sectional"),AK7362="3",CONCATENATE(C7362,COUNTIF($C$1:C7362,C7362)))</f>
        <v>Maci McNicholsRegional</v>
      </c>
      <c r="E7362" s="66">
        <v>45194.333333333336</v>
      </c>
      <c r="F7362" t="s">
        <v>2490</v>
      </c>
      <c r="G7362" s="46">
        <v>45</v>
      </c>
      <c r="H7362" s="46">
        <v>80</v>
      </c>
      <c r="I7362" s="46">
        <v>3</v>
      </c>
      <c r="J7362" t="s">
        <v>2491</v>
      </c>
      <c r="K7362" t="s">
        <v>90</v>
      </c>
      <c r="L7362" s="46">
        <v>4854</v>
      </c>
      <c r="M7362" s="46">
        <v>70</v>
      </c>
      <c r="N7362" s="46">
        <v>67.900000000000006</v>
      </c>
      <c r="O7362" s="46">
        <v>115</v>
      </c>
      <c r="P7362" s="46">
        <f t="shared" ref="P7362:P7425" si="842">IF(L7362&gt;4000,2,1)</f>
        <v>2</v>
      </c>
      <c r="R7362" s="67" t="s">
        <v>1296</v>
      </c>
      <c r="S7362" s="67">
        <f>COUNTIF(Y$2:$Y$100,R7362)</f>
        <v>0</v>
      </c>
      <c r="V7362" s="67">
        <f t="shared" si="839"/>
        <v>0</v>
      </c>
      <c r="X7362"/>
      <c r="Y7362" s="67" t="str">
        <f t="shared" si="840"/>
        <v xml:space="preserve"> </v>
      </c>
      <c r="AB7362" t="s">
        <v>90</v>
      </c>
      <c r="AC7362" s="46">
        <v>4854</v>
      </c>
      <c r="AD7362" s="46">
        <v>70</v>
      </c>
      <c r="AE7362" s="46">
        <v>67.900000000000006</v>
      </c>
      <c r="AF7362" s="46">
        <v>115</v>
      </c>
      <c r="AH7362" s="70" t="str">
        <f t="shared" ref="AH7362:AH7425" si="843">IF(ISNUMBER(SEARCH("regional",$F7362)),$F7362,"")</f>
        <v>GCAW Girls Div 1 Appleton North Regional</v>
      </c>
      <c r="AI7362" s="70" t="str">
        <f t="shared" ref="AI7362:AI7425" si="844">IF(ISNUMBER(SEARCH("sectional",$F7362)),$F7362,"")</f>
        <v/>
      </c>
      <c r="AJ7362" s="70" t="str">
        <f t="shared" ref="AJ7362:AJ7425" si="845">IF(AND(AH7362="",AI7362=""),"X","")</f>
        <v/>
      </c>
      <c r="AK7362" s="70" t="str" cm="1">
        <f t="array" ref="AK7362">_xlfn.IFS(AH7362&lt;&gt;"","1",AI7362&lt;&gt;"","2",AJ7362&lt;&gt;"","3")</f>
        <v>1</v>
      </c>
    </row>
    <row r="7363" spans="1:37" x14ac:dyDescent="0.25">
      <c r="A7363" t="s">
        <v>681</v>
      </c>
      <c r="B7363" t="s">
        <v>207</v>
      </c>
      <c r="C7363" s="67" t="str">
        <f t="shared" si="841"/>
        <v>Taylor LeMire</v>
      </c>
      <c r="D7363" s="71" t="str" cm="1">
        <f t="array" ref="D7363">_xlfn.IFS(AK7363="1",CONCATENATE(C7363,"Regional"),AK7363="2",CONCATENATE(C7363,"Sectional"),AK7363="3",CONCATENATE(C7363,COUNTIF($C$1:C7363,C7363)))</f>
        <v>Taylor LeMireRegional</v>
      </c>
      <c r="E7363" s="66">
        <v>45194.333333333336</v>
      </c>
      <c r="F7363" t="s">
        <v>2490</v>
      </c>
      <c r="G7363" s="46">
        <v>45</v>
      </c>
      <c r="H7363" s="46">
        <v>81</v>
      </c>
      <c r="I7363" s="46">
        <v>4</v>
      </c>
      <c r="J7363" t="s">
        <v>2491</v>
      </c>
      <c r="K7363" t="s">
        <v>90</v>
      </c>
      <c r="L7363" s="46">
        <v>4854</v>
      </c>
      <c r="M7363" s="46">
        <v>70</v>
      </c>
      <c r="N7363" s="46">
        <v>67.900000000000006</v>
      </c>
      <c r="O7363" s="46">
        <v>115</v>
      </c>
      <c r="P7363" s="46">
        <f t="shared" si="842"/>
        <v>2</v>
      </c>
      <c r="R7363" s="67" t="s">
        <v>1291</v>
      </c>
      <c r="S7363" s="67">
        <f>COUNTIF(Y$2:$Y$100,R7363)</f>
        <v>0</v>
      </c>
      <c r="V7363" s="67">
        <f t="shared" si="839"/>
        <v>0</v>
      </c>
      <c r="X7363"/>
      <c r="Y7363" s="67" t="str">
        <f t="shared" si="840"/>
        <v xml:space="preserve"> </v>
      </c>
      <c r="AB7363" t="s">
        <v>90</v>
      </c>
      <c r="AC7363" s="46">
        <v>4854</v>
      </c>
      <c r="AD7363" s="46">
        <v>70</v>
      </c>
      <c r="AE7363" s="46">
        <v>67.900000000000006</v>
      </c>
      <c r="AF7363" s="46">
        <v>115</v>
      </c>
      <c r="AH7363" s="70" t="str">
        <f t="shared" si="843"/>
        <v>GCAW Girls Div 1 Appleton North Regional</v>
      </c>
      <c r="AI7363" s="70" t="str">
        <f t="shared" si="844"/>
        <v/>
      </c>
      <c r="AJ7363" s="70" t="str">
        <f t="shared" si="845"/>
        <v/>
      </c>
      <c r="AK7363" s="70" t="str" cm="1">
        <f t="array" ref="AK7363">_xlfn.IFS(AH7363&lt;&gt;"","1",AI7363&lt;&gt;"","2",AJ7363&lt;&gt;"","3")</f>
        <v>1</v>
      </c>
    </row>
    <row r="7364" spans="1:37" x14ac:dyDescent="0.25">
      <c r="A7364" t="s">
        <v>202</v>
      </c>
      <c r="B7364" t="s">
        <v>715</v>
      </c>
      <c r="C7364" s="67" t="str">
        <f t="shared" si="841"/>
        <v>Norah Berken</v>
      </c>
      <c r="D7364" s="71" t="str" cm="1">
        <f t="array" ref="D7364">_xlfn.IFS(AK7364="1",CONCATENATE(C7364,"Regional"),AK7364="2",CONCATENATE(C7364,"Sectional"),AK7364="3",CONCATENATE(C7364,COUNTIF($C$1:C7364,C7364)))</f>
        <v>Norah BerkenRegional</v>
      </c>
      <c r="E7364" s="66">
        <v>45194.333333333336</v>
      </c>
      <c r="F7364" t="s">
        <v>2490</v>
      </c>
      <c r="G7364" s="46">
        <v>45</v>
      </c>
      <c r="H7364" s="46">
        <v>82</v>
      </c>
      <c r="I7364" s="46">
        <v>5</v>
      </c>
      <c r="J7364" t="s">
        <v>2491</v>
      </c>
      <c r="K7364" t="s">
        <v>90</v>
      </c>
      <c r="L7364" s="46">
        <v>4854</v>
      </c>
      <c r="M7364" s="46">
        <v>70</v>
      </c>
      <c r="N7364" s="46">
        <v>67.900000000000006</v>
      </c>
      <c r="O7364" s="46">
        <v>115</v>
      </c>
      <c r="P7364" s="46">
        <f t="shared" si="842"/>
        <v>2</v>
      </c>
      <c r="R7364" s="67" t="s">
        <v>1419</v>
      </c>
      <c r="S7364" s="67">
        <f>COUNTIF(Y$2:$Y$100,R7364)</f>
        <v>0</v>
      </c>
      <c r="V7364" s="67">
        <f t="shared" si="839"/>
        <v>0</v>
      </c>
      <c r="X7364"/>
      <c r="Y7364" s="67" t="str">
        <f t="shared" si="840"/>
        <v xml:space="preserve"> </v>
      </c>
      <c r="AB7364" t="s">
        <v>90</v>
      </c>
      <c r="AC7364" s="46">
        <v>4854</v>
      </c>
      <c r="AD7364" s="46">
        <v>70</v>
      </c>
      <c r="AE7364" s="46">
        <v>67.900000000000006</v>
      </c>
      <c r="AF7364" s="46">
        <v>115</v>
      </c>
      <c r="AH7364" s="70" t="str">
        <f t="shared" si="843"/>
        <v>GCAW Girls Div 1 Appleton North Regional</v>
      </c>
      <c r="AI7364" s="70" t="str">
        <f t="shared" si="844"/>
        <v/>
      </c>
      <c r="AJ7364" s="70" t="str">
        <f t="shared" si="845"/>
        <v/>
      </c>
      <c r="AK7364" s="70" t="str" cm="1">
        <f t="array" ref="AK7364">_xlfn.IFS(AH7364&lt;&gt;"","1",AI7364&lt;&gt;"","2",AJ7364&lt;&gt;"","3")</f>
        <v>1</v>
      </c>
    </row>
    <row r="7365" spans="1:37" x14ac:dyDescent="0.25">
      <c r="A7365" t="s">
        <v>326</v>
      </c>
      <c r="B7365" t="s">
        <v>682</v>
      </c>
      <c r="C7365" s="67" t="str">
        <f t="shared" si="841"/>
        <v>Aubrey Oitzinger</v>
      </c>
      <c r="D7365" s="71" t="str" cm="1">
        <f t="array" ref="D7365">_xlfn.IFS(AK7365="1",CONCATENATE(C7365,"Regional"),AK7365="2",CONCATENATE(C7365,"Sectional"),AK7365="3",CONCATENATE(C7365,COUNTIF($C$1:C7365,C7365)))</f>
        <v>Aubrey OitzingerRegional</v>
      </c>
      <c r="E7365" s="66">
        <v>45194.333333333336</v>
      </c>
      <c r="F7365" t="s">
        <v>2490</v>
      </c>
      <c r="G7365" s="46">
        <v>45</v>
      </c>
      <c r="H7365" s="46">
        <v>84</v>
      </c>
      <c r="I7365" s="46">
        <v>6</v>
      </c>
      <c r="J7365" t="s">
        <v>2491</v>
      </c>
      <c r="K7365" t="s">
        <v>90</v>
      </c>
      <c r="L7365" s="46">
        <v>4854</v>
      </c>
      <c r="M7365" s="46">
        <v>70</v>
      </c>
      <c r="N7365" s="46">
        <v>67.900000000000006</v>
      </c>
      <c r="O7365" s="46">
        <v>115</v>
      </c>
      <c r="P7365" s="46">
        <f t="shared" si="842"/>
        <v>2</v>
      </c>
      <c r="R7365" s="67" t="s">
        <v>3659</v>
      </c>
      <c r="S7365" s="67">
        <f>COUNTIF(Y$2:$Y$100,R7365)</f>
        <v>0</v>
      </c>
      <c r="V7365" s="67">
        <f t="shared" si="839"/>
        <v>0</v>
      </c>
      <c r="X7365"/>
      <c r="Y7365" s="67" t="str">
        <f t="shared" si="840"/>
        <v xml:space="preserve"> </v>
      </c>
      <c r="AB7365" t="s">
        <v>90</v>
      </c>
      <c r="AC7365" s="46">
        <v>4854</v>
      </c>
      <c r="AD7365" s="46">
        <v>70</v>
      </c>
      <c r="AE7365" s="46">
        <v>67.900000000000006</v>
      </c>
      <c r="AF7365" s="46">
        <v>115</v>
      </c>
      <c r="AH7365" s="70" t="str">
        <f t="shared" si="843"/>
        <v>GCAW Girls Div 1 Appleton North Regional</v>
      </c>
      <c r="AI7365" s="70" t="str">
        <f t="shared" si="844"/>
        <v/>
      </c>
      <c r="AJ7365" s="70" t="str">
        <f t="shared" si="845"/>
        <v/>
      </c>
      <c r="AK7365" s="70" t="str" cm="1">
        <f t="array" ref="AK7365">_xlfn.IFS(AH7365&lt;&gt;"","1",AI7365&lt;&gt;"","2",AJ7365&lt;&gt;"","3")</f>
        <v>1</v>
      </c>
    </row>
    <row r="7366" spans="1:37" x14ac:dyDescent="0.25">
      <c r="A7366" t="s">
        <v>245</v>
      </c>
      <c r="B7366" t="s">
        <v>876</v>
      </c>
      <c r="C7366" s="67" t="str">
        <f t="shared" si="841"/>
        <v>Jaelyn Feller</v>
      </c>
      <c r="D7366" s="71" t="str" cm="1">
        <f t="array" ref="D7366">_xlfn.IFS(AK7366="1",CONCATENATE(C7366,"Regional"),AK7366="2",CONCATENATE(C7366,"Sectional"),AK7366="3",CONCATENATE(C7366,COUNTIF($C$1:C7366,C7366)))</f>
        <v>Jaelyn FellerRegional</v>
      </c>
      <c r="E7366" s="66">
        <v>45194.333333333336</v>
      </c>
      <c r="F7366" t="s">
        <v>2490</v>
      </c>
      <c r="G7366" s="46">
        <v>45</v>
      </c>
      <c r="H7366" s="46">
        <v>84</v>
      </c>
      <c r="I7366" s="46">
        <v>6</v>
      </c>
      <c r="J7366" t="s">
        <v>2491</v>
      </c>
      <c r="K7366" t="s">
        <v>90</v>
      </c>
      <c r="L7366" s="46">
        <v>4854</v>
      </c>
      <c r="M7366" s="46">
        <v>70</v>
      </c>
      <c r="N7366" s="46">
        <v>67.900000000000006</v>
      </c>
      <c r="O7366" s="46">
        <v>115</v>
      </c>
      <c r="P7366" s="46">
        <f t="shared" si="842"/>
        <v>2</v>
      </c>
      <c r="R7366" s="67" t="s">
        <v>1421</v>
      </c>
      <c r="S7366" s="67">
        <f>COUNTIF(Y$2:$Y$100,R7366)</f>
        <v>0</v>
      </c>
      <c r="V7366" s="67">
        <f t="shared" si="839"/>
        <v>0</v>
      </c>
      <c r="X7366"/>
      <c r="Y7366" s="67" t="str">
        <f t="shared" si="840"/>
        <v xml:space="preserve"> </v>
      </c>
      <c r="AB7366" t="s">
        <v>90</v>
      </c>
      <c r="AC7366" s="46">
        <v>4854</v>
      </c>
      <c r="AD7366" s="46">
        <v>70</v>
      </c>
      <c r="AE7366" s="46">
        <v>67.900000000000006</v>
      </c>
      <c r="AF7366" s="46">
        <v>115</v>
      </c>
      <c r="AH7366" s="70" t="str">
        <f t="shared" si="843"/>
        <v>GCAW Girls Div 1 Appleton North Regional</v>
      </c>
      <c r="AI7366" s="70" t="str">
        <f t="shared" si="844"/>
        <v/>
      </c>
      <c r="AJ7366" s="70" t="str">
        <f t="shared" si="845"/>
        <v/>
      </c>
      <c r="AK7366" s="70" t="str" cm="1">
        <f t="array" ref="AK7366">_xlfn.IFS(AH7366&lt;&gt;"","1",AI7366&lt;&gt;"","2",AJ7366&lt;&gt;"","3")</f>
        <v>1</v>
      </c>
    </row>
    <row r="7367" spans="1:37" x14ac:dyDescent="0.25">
      <c r="A7367" t="s">
        <v>877</v>
      </c>
      <c r="B7367" t="s">
        <v>201</v>
      </c>
      <c r="C7367" s="67" t="str">
        <f t="shared" si="841"/>
        <v>Charlie Clinefelter</v>
      </c>
      <c r="D7367" s="71" t="str" cm="1">
        <f t="array" ref="D7367">_xlfn.IFS(AK7367="1",CONCATENATE(C7367,"Regional"),AK7367="2",CONCATENATE(C7367,"Sectional"),AK7367="3",CONCATENATE(C7367,COUNTIF($C$1:C7367,C7367)))</f>
        <v>Charlie ClinefelterRegional</v>
      </c>
      <c r="E7367" s="66">
        <v>45194.333333333336</v>
      </c>
      <c r="F7367" t="s">
        <v>2490</v>
      </c>
      <c r="G7367" s="46">
        <v>45</v>
      </c>
      <c r="H7367" s="46">
        <v>85</v>
      </c>
      <c r="I7367" s="46">
        <v>8</v>
      </c>
      <c r="J7367" t="s">
        <v>2491</v>
      </c>
      <c r="K7367" t="s">
        <v>90</v>
      </c>
      <c r="L7367" s="46">
        <v>4854</v>
      </c>
      <c r="M7367" s="46">
        <v>70</v>
      </c>
      <c r="N7367" s="46">
        <v>67.900000000000006</v>
      </c>
      <c r="O7367" s="46">
        <v>115</v>
      </c>
      <c r="P7367" s="46">
        <f t="shared" si="842"/>
        <v>2</v>
      </c>
      <c r="R7367" s="67" t="s">
        <v>1422</v>
      </c>
      <c r="S7367" s="67">
        <f>COUNTIF(Y$2:$Y$100,R7367)</f>
        <v>0</v>
      </c>
      <c r="V7367" s="67">
        <f t="shared" si="839"/>
        <v>0</v>
      </c>
      <c r="X7367"/>
      <c r="Y7367" s="67" t="str">
        <f t="shared" si="840"/>
        <v xml:space="preserve"> </v>
      </c>
      <c r="AB7367" t="s">
        <v>90</v>
      </c>
      <c r="AC7367" s="46">
        <v>4854</v>
      </c>
      <c r="AD7367" s="46">
        <v>70</v>
      </c>
      <c r="AE7367" s="46">
        <v>67.900000000000006</v>
      </c>
      <c r="AF7367" s="46">
        <v>115</v>
      </c>
      <c r="AH7367" s="70" t="str">
        <f t="shared" si="843"/>
        <v>GCAW Girls Div 1 Appleton North Regional</v>
      </c>
      <c r="AI7367" s="70" t="str">
        <f t="shared" si="844"/>
        <v/>
      </c>
      <c r="AJ7367" s="70" t="str">
        <f t="shared" si="845"/>
        <v/>
      </c>
      <c r="AK7367" s="70" t="str" cm="1">
        <f t="array" ref="AK7367">_xlfn.IFS(AH7367&lt;&gt;"","1",AI7367&lt;&gt;"","2",AJ7367&lt;&gt;"","3")</f>
        <v>1</v>
      </c>
    </row>
    <row r="7368" spans="1:37" x14ac:dyDescent="0.25">
      <c r="A7368" t="s">
        <v>2085</v>
      </c>
      <c r="B7368" t="s">
        <v>443</v>
      </c>
      <c r="C7368" s="67" t="str">
        <f t="shared" si="841"/>
        <v>Emily Brokl</v>
      </c>
      <c r="D7368" s="71" t="str" cm="1">
        <f t="array" ref="D7368">_xlfn.IFS(AK7368="1",CONCATENATE(C7368,"Regional"),AK7368="2",CONCATENATE(C7368,"Sectional"),AK7368="3",CONCATENATE(C7368,COUNTIF($C$1:C7368,C7368)))</f>
        <v>Emily BroklRegional</v>
      </c>
      <c r="E7368" s="66">
        <v>45194.333333333336</v>
      </c>
      <c r="F7368" t="s">
        <v>2490</v>
      </c>
      <c r="G7368" s="46">
        <v>45</v>
      </c>
      <c r="H7368" s="46">
        <v>87</v>
      </c>
      <c r="I7368" s="46">
        <v>9</v>
      </c>
      <c r="J7368" t="s">
        <v>2491</v>
      </c>
      <c r="K7368" t="s">
        <v>90</v>
      </c>
      <c r="L7368" s="46">
        <v>4854</v>
      </c>
      <c r="M7368" s="46">
        <v>70</v>
      </c>
      <c r="N7368" s="46">
        <v>67.900000000000006</v>
      </c>
      <c r="O7368" s="46">
        <v>115</v>
      </c>
      <c r="P7368" s="46">
        <f t="shared" si="842"/>
        <v>2</v>
      </c>
      <c r="R7368" s="67" t="s">
        <v>3106</v>
      </c>
      <c r="S7368" s="67">
        <f>COUNTIF(Y$2:$Y$100,R7368)</f>
        <v>0</v>
      </c>
      <c r="V7368" s="67">
        <f t="shared" si="839"/>
        <v>0</v>
      </c>
      <c r="X7368"/>
      <c r="Y7368" s="67" t="str">
        <f t="shared" si="840"/>
        <v xml:space="preserve"> </v>
      </c>
      <c r="AB7368" t="s">
        <v>90</v>
      </c>
      <c r="AC7368" s="46">
        <v>4854</v>
      </c>
      <c r="AD7368" s="46">
        <v>70</v>
      </c>
      <c r="AE7368" s="46">
        <v>67.900000000000006</v>
      </c>
      <c r="AF7368" s="46">
        <v>115</v>
      </c>
      <c r="AH7368" s="70" t="str">
        <f t="shared" si="843"/>
        <v>GCAW Girls Div 1 Appleton North Regional</v>
      </c>
      <c r="AI7368" s="70" t="str">
        <f t="shared" si="844"/>
        <v/>
      </c>
      <c r="AJ7368" s="70" t="str">
        <f t="shared" si="845"/>
        <v/>
      </c>
      <c r="AK7368" s="70" t="str" cm="1">
        <f t="array" ref="AK7368">_xlfn.IFS(AH7368&lt;&gt;"","1",AI7368&lt;&gt;"","2",AJ7368&lt;&gt;"","3")</f>
        <v>1</v>
      </c>
    </row>
    <row r="7369" spans="1:37" x14ac:dyDescent="0.25">
      <c r="A7369" t="s">
        <v>1958</v>
      </c>
      <c r="B7369" t="s">
        <v>428</v>
      </c>
      <c r="C7369" s="67" t="str">
        <f t="shared" si="841"/>
        <v>Annika Searles</v>
      </c>
      <c r="D7369" s="71" t="str" cm="1">
        <f t="array" ref="D7369">_xlfn.IFS(AK7369="1",CONCATENATE(C7369,"Regional"),AK7369="2",CONCATENATE(C7369,"Sectional"),AK7369="3",CONCATENATE(C7369,COUNTIF($C$1:C7369,C7369)))</f>
        <v>Annika SearlesRegional</v>
      </c>
      <c r="E7369" s="66">
        <v>45194.333333333336</v>
      </c>
      <c r="F7369" t="s">
        <v>2490</v>
      </c>
      <c r="G7369" s="46">
        <v>45</v>
      </c>
      <c r="H7369" s="46">
        <v>87</v>
      </c>
      <c r="I7369" s="46">
        <v>9</v>
      </c>
      <c r="J7369" t="s">
        <v>2491</v>
      </c>
      <c r="K7369" t="s">
        <v>90</v>
      </c>
      <c r="L7369" s="46">
        <v>4854</v>
      </c>
      <c r="M7369" s="46">
        <v>70</v>
      </c>
      <c r="N7369" s="46">
        <v>67.900000000000006</v>
      </c>
      <c r="O7369" s="46">
        <v>115</v>
      </c>
      <c r="P7369" s="46">
        <f t="shared" si="842"/>
        <v>2</v>
      </c>
      <c r="R7369" s="67" t="s">
        <v>2975</v>
      </c>
      <c r="S7369" s="67">
        <f>COUNTIF(Y$2:$Y$100,R7369)</f>
        <v>0</v>
      </c>
      <c r="V7369" s="67">
        <f t="shared" si="839"/>
        <v>0</v>
      </c>
      <c r="X7369"/>
      <c r="Y7369" s="67" t="str">
        <f t="shared" si="840"/>
        <v xml:space="preserve"> </v>
      </c>
      <c r="AB7369" t="s">
        <v>90</v>
      </c>
      <c r="AC7369" s="46">
        <v>4854</v>
      </c>
      <c r="AD7369" s="46">
        <v>70</v>
      </c>
      <c r="AE7369" s="46">
        <v>67.900000000000006</v>
      </c>
      <c r="AF7369" s="46">
        <v>115</v>
      </c>
      <c r="AH7369" s="70" t="str">
        <f t="shared" si="843"/>
        <v>GCAW Girls Div 1 Appleton North Regional</v>
      </c>
      <c r="AI7369" s="70" t="str">
        <f t="shared" si="844"/>
        <v/>
      </c>
      <c r="AJ7369" s="70" t="str">
        <f t="shared" si="845"/>
        <v/>
      </c>
      <c r="AK7369" s="70" t="str" cm="1">
        <f t="array" ref="AK7369">_xlfn.IFS(AH7369&lt;&gt;"","1",AI7369&lt;&gt;"","2",AJ7369&lt;&gt;"","3")</f>
        <v>1</v>
      </c>
    </row>
    <row r="7370" spans="1:37" x14ac:dyDescent="0.25">
      <c r="A7370" t="s">
        <v>685</v>
      </c>
      <c r="B7370" t="s">
        <v>270</v>
      </c>
      <c r="C7370" s="67" t="str">
        <f t="shared" si="841"/>
        <v>Natalie Quella</v>
      </c>
      <c r="D7370" s="71" t="str" cm="1">
        <f t="array" ref="D7370">_xlfn.IFS(AK7370="1",CONCATENATE(C7370,"Regional"),AK7370="2",CONCATENATE(C7370,"Sectional"),AK7370="3",CONCATENATE(C7370,COUNTIF($C$1:C7370,C7370)))</f>
        <v>Natalie QuellaRegional</v>
      </c>
      <c r="E7370" s="66">
        <v>45194.333333333336</v>
      </c>
      <c r="F7370" t="s">
        <v>2490</v>
      </c>
      <c r="G7370" s="46">
        <v>45</v>
      </c>
      <c r="H7370" s="46">
        <v>88</v>
      </c>
      <c r="I7370" s="46">
        <v>11</v>
      </c>
      <c r="J7370" t="s">
        <v>2491</v>
      </c>
      <c r="K7370" t="s">
        <v>90</v>
      </c>
      <c r="L7370" s="46">
        <v>4854</v>
      </c>
      <c r="M7370" s="46">
        <v>70</v>
      </c>
      <c r="N7370" s="46">
        <v>67.900000000000006</v>
      </c>
      <c r="O7370" s="46">
        <v>115</v>
      </c>
      <c r="P7370" s="46">
        <f t="shared" si="842"/>
        <v>2</v>
      </c>
      <c r="R7370" s="67" t="s">
        <v>1293</v>
      </c>
      <c r="S7370" s="67">
        <f>COUNTIF(Y$2:$Y$100,R7370)</f>
        <v>0</v>
      </c>
      <c r="V7370" s="67">
        <f t="shared" si="839"/>
        <v>0</v>
      </c>
      <c r="X7370"/>
      <c r="Y7370" s="67" t="str">
        <f t="shared" si="840"/>
        <v xml:space="preserve"> </v>
      </c>
      <c r="AB7370" t="s">
        <v>90</v>
      </c>
      <c r="AC7370" s="46">
        <v>4854</v>
      </c>
      <c r="AD7370" s="46">
        <v>70</v>
      </c>
      <c r="AE7370" s="46">
        <v>67.900000000000006</v>
      </c>
      <c r="AF7370" s="46">
        <v>115</v>
      </c>
      <c r="AH7370" s="70" t="str">
        <f t="shared" si="843"/>
        <v>GCAW Girls Div 1 Appleton North Regional</v>
      </c>
      <c r="AI7370" s="70" t="str">
        <f t="shared" si="844"/>
        <v/>
      </c>
      <c r="AJ7370" s="70" t="str">
        <f t="shared" si="845"/>
        <v/>
      </c>
      <c r="AK7370" s="70" t="str" cm="1">
        <f t="array" ref="AK7370">_xlfn.IFS(AH7370&lt;&gt;"","1",AI7370&lt;&gt;"","2",AJ7370&lt;&gt;"","3")</f>
        <v>1</v>
      </c>
    </row>
    <row r="7371" spans="1:37" x14ac:dyDescent="0.25">
      <c r="A7371" t="s">
        <v>700</v>
      </c>
      <c r="B7371" t="s">
        <v>311</v>
      </c>
      <c r="C7371" s="67" t="str">
        <f t="shared" si="841"/>
        <v>Julia Lindemann</v>
      </c>
      <c r="D7371" s="71" t="str" cm="1">
        <f t="array" ref="D7371">_xlfn.IFS(AK7371="1",CONCATENATE(C7371,"Regional"),AK7371="2",CONCATENATE(C7371,"Sectional"),AK7371="3",CONCATENATE(C7371,COUNTIF($C$1:C7371,C7371)))</f>
        <v>Julia LindemannRegional</v>
      </c>
      <c r="E7371" s="66">
        <v>45194.333333333336</v>
      </c>
      <c r="F7371" t="s">
        <v>2490</v>
      </c>
      <c r="G7371" s="46">
        <v>45</v>
      </c>
      <c r="H7371" s="46">
        <v>88</v>
      </c>
      <c r="I7371" s="46">
        <v>11</v>
      </c>
      <c r="J7371" t="s">
        <v>2491</v>
      </c>
      <c r="K7371" t="s">
        <v>90</v>
      </c>
      <c r="L7371" s="46">
        <v>4854</v>
      </c>
      <c r="M7371" s="46">
        <v>70</v>
      </c>
      <c r="N7371" s="46">
        <v>67.900000000000006</v>
      </c>
      <c r="O7371" s="46">
        <v>115</v>
      </c>
      <c r="P7371" s="46">
        <f t="shared" si="842"/>
        <v>2</v>
      </c>
      <c r="R7371" s="67" t="s">
        <v>1304</v>
      </c>
      <c r="S7371" s="67">
        <f>COUNTIF(Y$2:$Y$100,R7371)</f>
        <v>0</v>
      </c>
      <c r="V7371" s="67">
        <f t="shared" si="839"/>
        <v>0</v>
      </c>
      <c r="X7371"/>
      <c r="Y7371" s="67" t="str">
        <f t="shared" si="840"/>
        <v xml:space="preserve"> </v>
      </c>
      <c r="AB7371" t="s">
        <v>90</v>
      </c>
      <c r="AC7371" s="46">
        <v>4854</v>
      </c>
      <c r="AD7371" s="46">
        <v>70</v>
      </c>
      <c r="AE7371" s="46">
        <v>67.900000000000006</v>
      </c>
      <c r="AF7371" s="46">
        <v>115</v>
      </c>
      <c r="AH7371" s="70" t="str">
        <f t="shared" si="843"/>
        <v>GCAW Girls Div 1 Appleton North Regional</v>
      </c>
      <c r="AI7371" s="70" t="str">
        <f t="shared" si="844"/>
        <v/>
      </c>
      <c r="AJ7371" s="70" t="str">
        <f t="shared" si="845"/>
        <v/>
      </c>
      <c r="AK7371" s="70" t="str" cm="1">
        <f t="array" ref="AK7371">_xlfn.IFS(AH7371&lt;&gt;"","1",AI7371&lt;&gt;"","2",AJ7371&lt;&gt;"","3")</f>
        <v>1</v>
      </c>
    </row>
    <row r="7372" spans="1:37" x14ac:dyDescent="0.25">
      <c r="A7372" t="s">
        <v>1092</v>
      </c>
      <c r="B7372" t="s">
        <v>599</v>
      </c>
      <c r="C7372" s="67" t="str">
        <f t="shared" si="841"/>
        <v>Grace Schomin</v>
      </c>
      <c r="D7372" s="71" t="str" cm="1">
        <f t="array" ref="D7372">_xlfn.IFS(AK7372="1",CONCATENATE(C7372,"Regional"),AK7372="2",CONCATENATE(C7372,"Sectional"),AK7372="3",CONCATENATE(C7372,COUNTIF($C$1:C7372,C7372)))</f>
        <v>Grace SchominRegional</v>
      </c>
      <c r="E7372" s="66">
        <v>45194.333333333336</v>
      </c>
      <c r="F7372" t="s">
        <v>2490</v>
      </c>
      <c r="G7372" s="46">
        <v>45</v>
      </c>
      <c r="H7372" s="46">
        <v>89</v>
      </c>
      <c r="I7372" s="46">
        <v>13</v>
      </c>
      <c r="J7372" t="s">
        <v>2491</v>
      </c>
      <c r="K7372" t="s">
        <v>90</v>
      </c>
      <c r="L7372" s="46">
        <v>4854</v>
      </c>
      <c r="M7372" s="46">
        <v>70</v>
      </c>
      <c r="N7372" s="46">
        <v>67.900000000000006</v>
      </c>
      <c r="O7372" s="46">
        <v>115</v>
      </c>
      <c r="P7372" s="46">
        <f t="shared" si="842"/>
        <v>2</v>
      </c>
      <c r="R7372" s="67" t="s">
        <v>1570</v>
      </c>
      <c r="S7372" s="67">
        <f>COUNTIF(Y$2:$Y$100,R7372)</f>
        <v>0</v>
      </c>
      <c r="V7372" s="67">
        <f t="shared" si="839"/>
        <v>0</v>
      </c>
      <c r="X7372"/>
      <c r="Y7372" s="67" t="str">
        <f t="shared" si="840"/>
        <v xml:space="preserve"> </v>
      </c>
      <c r="AB7372" t="s">
        <v>90</v>
      </c>
      <c r="AC7372" s="46">
        <v>4854</v>
      </c>
      <c r="AD7372" s="46">
        <v>70</v>
      </c>
      <c r="AE7372" s="46">
        <v>67.900000000000006</v>
      </c>
      <c r="AF7372" s="46">
        <v>115</v>
      </c>
      <c r="AH7372" s="70" t="str">
        <f t="shared" si="843"/>
        <v>GCAW Girls Div 1 Appleton North Regional</v>
      </c>
      <c r="AI7372" s="70" t="str">
        <f t="shared" si="844"/>
        <v/>
      </c>
      <c r="AJ7372" s="70" t="str">
        <f t="shared" si="845"/>
        <v/>
      </c>
      <c r="AK7372" s="70" t="str" cm="1">
        <f t="array" ref="AK7372">_xlfn.IFS(AH7372&lt;&gt;"","1",AI7372&lt;&gt;"","2",AJ7372&lt;&gt;"","3")</f>
        <v>1</v>
      </c>
    </row>
    <row r="7373" spans="1:37" x14ac:dyDescent="0.25">
      <c r="A7373" t="s">
        <v>193</v>
      </c>
      <c r="B7373" t="s">
        <v>740</v>
      </c>
      <c r="C7373" s="67" t="str">
        <f t="shared" si="841"/>
        <v>Lydia Barry</v>
      </c>
      <c r="D7373" s="71" t="str" cm="1">
        <f t="array" ref="D7373">_xlfn.IFS(AK7373="1",CONCATENATE(C7373,"Regional"),AK7373="2",CONCATENATE(C7373,"Sectional"),AK7373="3",CONCATENATE(C7373,COUNTIF($C$1:C7373,C7373)))</f>
        <v>Lydia BarryRegional</v>
      </c>
      <c r="E7373" s="66">
        <v>45194.333333333336</v>
      </c>
      <c r="F7373" t="s">
        <v>2490</v>
      </c>
      <c r="G7373" s="46">
        <v>45</v>
      </c>
      <c r="H7373" s="46">
        <v>90</v>
      </c>
      <c r="I7373" s="46">
        <v>14</v>
      </c>
      <c r="J7373" t="s">
        <v>2491</v>
      </c>
      <c r="K7373" t="s">
        <v>90</v>
      </c>
      <c r="L7373" s="46">
        <v>4854</v>
      </c>
      <c r="M7373" s="46">
        <v>70</v>
      </c>
      <c r="N7373" s="46">
        <v>67.900000000000006</v>
      </c>
      <c r="O7373" s="46">
        <v>115</v>
      </c>
      <c r="P7373" s="46">
        <f t="shared" si="842"/>
        <v>2</v>
      </c>
      <c r="R7373" s="67" t="s">
        <v>1424</v>
      </c>
      <c r="S7373" s="67">
        <f>COUNTIF(Y$2:$Y$100,R7373)</f>
        <v>0</v>
      </c>
      <c r="V7373" s="67">
        <f t="shared" si="839"/>
        <v>0</v>
      </c>
      <c r="X7373"/>
      <c r="Y7373" s="67" t="str">
        <f t="shared" si="840"/>
        <v xml:space="preserve"> </v>
      </c>
      <c r="AB7373" t="s">
        <v>90</v>
      </c>
      <c r="AC7373" s="46">
        <v>4854</v>
      </c>
      <c r="AD7373" s="46">
        <v>70</v>
      </c>
      <c r="AE7373" s="46">
        <v>67.900000000000006</v>
      </c>
      <c r="AF7373" s="46">
        <v>115</v>
      </c>
      <c r="AH7373" s="70" t="str">
        <f t="shared" si="843"/>
        <v>GCAW Girls Div 1 Appleton North Regional</v>
      </c>
      <c r="AI7373" s="70" t="str">
        <f t="shared" si="844"/>
        <v/>
      </c>
      <c r="AJ7373" s="70" t="str">
        <f t="shared" si="845"/>
        <v/>
      </c>
      <c r="AK7373" s="70" t="str" cm="1">
        <f t="array" ref="AK7373">_xlfn.IFS(AH7373&lt;&gt;"","1",AI7373&lt;&gt;"","2",AJ7373&lt;&gt;"","3")</f>
        <v>1</v>
      </c>
    </row>
    <row r="7374" spans="1:37" x14ac:dyDescent="0.25">
      <c r="A7374" t="s">
        <v>1957</v>
      </c>
      <c r="B7374" t="s">
        <v>1840</v>
      </c>
      <c r="C7374" s="67" t="str">
        <f t="shared" si="841"/>
        <v>Anabelle Hodges</v>
      </c>
      <c r="D7374" s="71" t="str" cm="1">
        <f t="array" ref="D7374">_xlfn.IFS(AK7374="1",CONCATENATE(C7374,"Regional"),AK7374="2",CONCATENATE(C7374,"Sectional"),AK7374="3",CONCATENATE(C7374,COUNTIF($C$1:C7374,C7374)))</f>
        <v>Anabelle HodgesRegional</v>
      </c>
      <c r="E7374" s="66">
        <v>45194.333333333336</v>
      </c>
      <c r="F7374" t="s">
        <v>2490</v>
      </c>
      <c r="G7374" s="46">
        <v>45</v>
      </c>
      <c r="H7374" s="46">
        <v>91</v>
      </c>
      <c r="I7374" s="46">
        <v>15</v>
      </c>
      <c r="J7374" t="s">
        <v>2491</v>
      </c>
      <c r="K7374" t="s">
        <v>90</v>
      </c>
      <c r="L7374" s="46">
        <v>4854</v>
      </c>
      <c r="M7374" s="46">
        <v>70</v>
      </c>
      <c r="N7374" s="46">
        <v>67.900000000000006</v>
      </c>
      <c r="O7374" s="46">
        <v>115</v>
      </c>
      <c r="P7374" s="46">
        <f t="shared" si="842"/>
        <v>2</v>
      </c>
      <c r="R7374" s="67" t="s">
        <v>2974</v>
      </c>
      <c r="S7374" s="67">
        <f>COUNTIF(Y$2:$Y$100,R7374)</f>
        <v>0</v>
      </c>
      <c r="V7374" s="67">
        <f t="shared" si="839"/>
        <v>0</v>
      </c>
      <c r="X7374"/>
      <c r="Y7374" s="67" t="str">
        <f t="shared" si="840"/>
        <v xml:space="preserve"> </v>
      </c>
      <c r="AB7374" t="s">
        <v>90</v>
      </c>
      <c r="AC7374" s="46">
        <v>4854</v>
      </c>
      <c r="AD7374" s="46">
        <v>70</v>
      </c>
      <c r="AE7374" s="46">
        <v>67.900000000000006</v>
      </c>
      <c r="AF7374" s="46">
        <v>115</v>
      </c>
      <c r="AH7374" s="70" t="str">
        <f t="shared" si="843"/>
        <v>GCAW Girls Div 1 Appleton North Regional</v>
      </c>
      <c r="AI7374" s="70" t="str">
        <f t="shared" si="844"/>
        <v/>
      </c>
      <c r="AJ7374" s="70" t="str">
        <f t="shared" si="845"/>
        <v/>
      </c>
      <c r="AK7374" s="70" t="str" cm="1">
        <f t="array" ref="AK7374">_xlfn.IFS(AH7374&lt;&gt;"","1",AI7374&lt;&gt;"","2",AJ7374&lt;&gt;"","3")</f>
        <v>1</v>
      </c>
    </row>
    <row r="7375" spans="1:37" x14ac:dyDescent="0.25">
      <c r="A7375" t="s">
        <v>429</v>
      </c>
      <c r="B7375" t="s">
        <v>214</v>
      </c>
      <c r="C7375" s="67" t="str">
        <f t="shared" si="841"/>
        <v>Reece Osowski</v>
      </c>
      <c r="D7375" s="71" t="str" cm="1">
        <f t="array" ref="D7375">_xlfn.IFS(AK7375="1",CONCATENATE(C7375,"Regional"),AK7375="2",CONCATENATE(C7375,"Sectional"),AK7375="3",CONCATENATE(C7375,COUNTIF($C$1:C7375,C7375)))</f>
        <v>Reece OsowskiRegional</v>
      </c>
      <c r="E7375" s="66">
        <v>45194.333333333336</v>
      </c>
      <c r="F7375" t="s">
        <v>2490</v>
      </c>
      <c r="G7375" s="46">
        <v>45</v>
      </c>
      <c r="H7375" s="46">
        <v>91</v>
      </c>
      <c r="I7375" s="46">
        <v>15</v>
      </c>
      <c r="J7375" t="s">
        <v>2491</v>
      </c>
      <c r="K7375" t="s">
        <v>90</v>
      </c>
      <c r="L7375" s="46">
        <v>4854</v>
      </c>
      <c r="M7375" s="46">
        <v>70</v>
      </c>
      <c r="N7375" s="46">
        <v>67.900000000000006</v>
      </c>
      <c r="O7375" s="46">
        <v>115</v>
      </c>
      <c r="P7375" s="46">
        <f t="shared" si="842"/>
        <v>2</v>
      </c>
      <c r="R7375" s="67" t="s">
        <v>1148</v>
      </c>
      <c r="S7375" s="67">
        <f>COUNTIF(Y$2:$Y$100,R7375)</f>
        <v>0</v>
      </c>
      <c r="V7375" s="67">
        <f t="shared" si="839"/>
        <v>0</v>
      </c>
      <c r="X7375"/>
      <c r="Y7375" s="67" t="str">
        <f t="shared" si="840"/>
        <v xml:space="preserve"> </v>
      </c>
      <c r="AB7375" t="s">
        <v>90</v>
      </c>
      <c r="AC7375" s="46">
        <v>4854</v>
      </c>
      <c r="AD7375" s="46">
        <v>70</v>
      </c>
      <c r="AE7375" s="46">
        <v>67.900000000000006</v>
      </c>
      <c r="AF7375" s="46">
        <v>115</v>
      </c>
      <c r="AH7375" s="70" t="str">
        <f t="shared" si="843"/>
        <v>GCAW Girls Div 1 Appleton North Regional</v>
      </c>
      <c r="AI7375" s="70" t="str">
        <f t="shared" si="844"/>
        <v/>
      </c>
      <c r="AJ7375" s="70" t="str">
        <f t="shared" si="845"/>
        <v/>
      </c>
      <c r="AK7375" s="70" t="str" cm="1">
        <f t="array" ref="AK7375">_xlfn.IFS(AH7375&lt;&gt;"","1",AI7375&lt;&gt;"","2",AJ7375&lt;&gt;"","3")</f>
        <v>1</v>
      </c>
    </row>
    <row r="7376" spans="1:37" x14ac:dyDescent="0.25">
      <c r="A7376" t="s">
        <v>1646</v>
      </c>
      <c r="B7376" t="s">
        <v>337</v>
      </c>
      <c r="C7376" s="67" t="str">
        <f t="shared" si="841"/>
        <v>Cassie Cruz</v>
      </c>
      <c r="D7376" s="71" t="str" cm="1">
        <f t="array" ref="D7376">_xlfn.IFS(AK7376="1",CONCATENATE(C7376,"Regional"),AK7376="2",CONCATENATE(C7376,"Sectional"),AK7376="3",CONCATENATE(C7376,COUNTIF($C$1:C7376,C7376)))</f>
        <v>Cassie CruzRegional</v>
      </c>
      <c r="E7376" s="66">
        <v>45194.333333333336</v>
      </c>
      <c r="F7376" t="s">
        <v>2490</v>
      </c>
      <c r="G7376" s="46">
        <v>45</v>
      </c>
      <c r="H7376" s="46">
        <v>94</v>
      </c>
      <c r="I7376" s="46">
        <v>17</v>
      </c>
      <c r="J7376" t="s">
        <v>2491</v>
      </c>
      <c r="K7376" t="s">
        <v>90</v>
      </c>
      <c r="L7376" s="46">
        <v>4854</v>
      </c>
      <c r="M7376" s="46">
        <v>70</v>
      </c>
      <c r="N7376" s="46">
        <v>67.900000000000006</v>
      </c>
      <c r="O7376" s="46">
        <v>115</v>
      </c>
      <c r="P7376" s="46">
        <f t="shared" si="842"/>
        <v>2</v>
      </c>
      <c r="R7376" s="67" t="s">
        <v>3683</v>
      </c>
      <c r="S7376" s="67">
        <f>COUNTIF(Y$2:$Y$100,R7376)</f>
        <v>0</v>
      </c>
      <c r="V7376" s="67">
        <f t="shared" ref="V7376:V7439" si="846">COUNTIF(R7376:R10003,Y7376)</f>
        <v>0</v>
      </c>
      <c r="X7376"/>
      <c r="Y7376" s="67" t="str">
        <f t="shared" si="840"/>
        <v xml:space="preserve"> </v>
      </c>
      <c r="AB7376" t="s">
        <v>90</v>
      </c>
      <c r="AC7376" s="46">
        <v>4854</v>
      </c>
      <c r="AD7376" s="46">
        <v>70</v>
      </c>
      <c r="AE7376" s="46">
        <v>67.900000000000006</v>
      </c>
      <c r="AF7376" s="46">
        <v>115</v>
      </c>
      <c r="AH7376" s="70" t="str">
        <f t="shared" si="843"/>
        <v>GCAW Girls Div 1 Appleton North Regional</v>
      </c>
      <c r="AI7376" s="70" t="str">
        <f t="shared" si="844"/>
        <v/>
      </c>
      <c r="AJ7376" s="70" t="str">
        <f t="shared" si="845"/>
        <v/>
      </c>
      <c r="AK7376" s="70" t="str" cm="1">
        <f t="array" ref="AK7376">_xlfn.IFS(AH7376&lt;&gt;"","1",AI7376&lt;&gt;"","2",AJ7376&lt;&gt;"","3")</f>
        <v>1</v>
      </c>
    </row>
    <row r="7377" spans="1:37" x14ac:dyDescent="0.25">
      <c r="A7377" t="s">
        <v>436</v>
      </c>
      <c r="B7377" t="s">
        <v>253</v>
      </c>
      <c r="C7377" s="67" t="str">
        <f t="shared" si="841"/>
        <v>Lily Spry</v>
      </c>
      <c r="D7377" s="71" t="str" cm="1">
        <f t="array" ref="D7377">_xlfn.IFS(AK7377="1",CONCATENATE(C7377,"Regional"),AK7377="2",CONCATENATE(C7377,"Sectional"),AK7377="3",CONCATENATE(C7377,COUNTIF($C$1:C7377,C7377)))</f>
        <v>Lily SpryRegional</v>
      </c>
      <c r="E7377" s="66">
        <v>45194.333333333336</v>
      </c>
      <c r="F7377" t="s">
        <v>2490</v>
      </c>
      <c r="G7377" s="46">
        <v>45</v>
      </c>
      <c r="H7377" s="46">
        <v>95</v>
      </c>
      <c r="I7377" s="46">
        <v>18</v>
      </c>
      <c r="J7377" t="s">
        <v>2491</v>
      </c>
      <c r="K7377" t="s">
        <v>90</v>
      </c>
      <c r="L7377" s="46">
        <v>4854</v>
      </c>
      <c r="M7377" s="46">
        <v>70</v>
      </c>
      <c r="N7377" s="46">
        <v>67.900000000000006</v>
      </c>
      <c r="O7377" s="46">
        <v>115</v>
      </c>
      <c r="P7377" s="46">
        <f t="shared" si="842"/>
        <v>2</v>
      </c>
      <c r="R7377" s="67" t="s">
        <v>1151</v>
      </c>
      <c r="S7377" s="67">
        <f>COUNTIF(Y$2:$Y$100,R7377)</f>
        <v>0</v>
      </c>
      <c r="V7377" s="67">
        <f t="shared" si="846"/>
        <v>0</v>
      </c>
      <c r="X7377"/>
      <c r="Y7377" s="67" t="str">
        <f t="shared" si="840"/>
        <v xml:space="preserve"> </v>
      </c>
      <c r="AB7377" t="s">
        <v>90</v>
      </c>
      <c r="AC7377" s="46">
        <v>4854</v>
      </c>
      <c r="AD7377" s="46">
        <v>70</v>
      </c>
      <c r="AE7377" s="46">
        <v>67.900000000000006</v>
      </c>
      <c r="AF7377" s="46">
        <v>115</v>
      </c>
      <c r="AH7377" s="70" t="str">
        <f t="shared" si="843"/>
        <v>GCAW Girls Div 1 Appleton North Regional</v>
      </c>
      <c r="AI7377" s="70" t="str">
        <f t="shared" si="844"/>
        <v/>
      </c>
      <c r="AJ7377" s="70" t="str">
        <f t="shared" si="845"/>
        <v/>
      </c>
      <c r="AK7377" s="70" t="str" cm="1">
        <f t="array" ref="AK7377">_xlfn.IFS(AH7377&lt;&gt;"","1",AI7377&lt;&gt;"","2",AJ7377&lt;&gt;"","3")</f>
        <v>1</v>
      </c>
    </row>
    <row r="7378" spans="1:37" x14ac:dyDescent="0.25">
      <c r="A7378" t="s">
        <v>2086</v>
      </c>
      <c r="B7378" t="s">
        <v>2087</v>
      </c>
      <c r="C7378" s="67" t="str">
        <f t="shared" si="841"/>
        <v>kendall lindemann</v>
      </c>
      <c r="D7378" s="71" t="str" cm="1">
        <f t="array" ref="D7378">_xlfn.IFS(AK7378="1",CONCATENATE(C7378,"Regional"),AK7378="2",CONCATENATE(C7378,"Sectional"),AK7378="3",CONCATENATE(C7378,COUNTIF($C$1:C7378,C7378)))</f>
        <v>kendall lindemannRegional</v>
      </c>
      <c r="E7378" s="66">
        <v>45194.333333333336</v>
      </c>
      <c r="F7378" t="s">
        <v>2490</v>
      </c>
      <c r="G7378" s="46">
        <v>45</v>
      </c>
      <c r="H7378" s="46">
        <v>95</v>
      </c>
      <c r="I7378" s="46">
        <v>18</v>
      </c>
      <c r="J7378" t="s">
        <v>2491</v>
      </c>
      <c r="K7378" t="s">
        <v>90</v>
      </c>
      <c r="L7378" s="46">
        <v>4854</v>
      </c>
      <c r="M7378" s="46">
        <v>70</v>
      </c>
      <c r="N7378" s="46">
        <v>67.900000000000006</v>
      </c>
      <c r="O7378" s="46">
        <v>115</v>
      </c>
      <c r="P7378" s="46">
        <f t="shared" si="842"/>
        <v>2</v>
      </c>
      <c r="R7378" s="67" t="s">
        <v>3107</v>
      </c>
      <c r="S7378" s="67">
        <f>COUNTIF(Y$2:$Y$100,R7378)</f>
        <v>0</v>
      </c>
      <c r="V7378" s="67">
        <f t="shared" si="846"/>
        <v>0</v>
      </c>
      <c r="X7378"/>
      <c r="Y7378" s="67" t="str">
        <f t="shared" si="840"/>
        <v xml:space="preserve"> </v>
      </c>
      <c r="AB7378" t="s">
        <v>90</v>
      </c>
      <c r="AC7378" s="46">
        <v>4854</v>
      </c>
      <c r="AD7378" s="46">
        <v>70</v>
      </c>
      <c r="AE7378" s="46">
        <v>67.900000000000006</v>
      </c>
      <c r="AF7378" s="46">
        <v>115</v>
      </c>
      <c r="AH7378" s="70" t="str">
        <f t="shared" si="843"/>
        <v>GCAW Girls Div 1 Appleton North Regional</v>
      </c>
      <c r="AI7378" s="70" t="str">
        <f t="shared" si="844"/>
        <v/>
      </c>
      <c r="AJ7378" s="70" t="str">
        <f t="shared" si="845"/>
        <v/>
      </c>
      <c r="AK7378" s="70" t="str" cm="1">
        <f t="array" ref="AK7378">_xlfn.IFS(AH7378&lt;&gt;"","1",AI7378&lt;&gt;"","2",AJ7378&lt;&gt;"","3")</f>
        <v>1</v>
      </c>
    </row>
    <row r="7379" spans="1:37" x14ac:dyDescent="0.25">
      <c r="A7379" t="s">
        <v>1816</v>
      </c>
      <c r="B7379" t="s">
        <v>280</v>
      </c>
      <c r="C7379" s="67" t="str">
        <f t="shared" si="841"/>
        <v>Kennedy Kolosso</v>
      </c>
      <c r="D7379" s="71" t="str" cm="1">
        <f t="array" ref="D7379">_xlfn.IFS(AK7379="1",CONCATENATE(C7379,"Regional"),AK7379="2",CONCATENATE(C7379,"Sectional"),AK7379="3",CONCATENATE(C7379,COUNTIF($C$1:C7379,C7379)))</f>
        <v>Kennedy KolossoRegional</v>
      </c>
      <c r="E7379" s="66">
        <v>45194.333333333336</v>
      </c>
      <c r="F7379" t="s">
        <v>2490</v>
      </c>
      <c r="G7379" s="46">
        <v>45</v>
      </c>
      <c r="H7379" s="46">
        <v>95</v>
      </c>
      <c r="I7379" s="46">
        <v>18</v>
      </c>
      <c r="J7379" t="s">
        <v>2491</v>
      </c>
      <c r="K7379" t="s">
        <v>90</v>
      </c>
      <c r="L7379" s="46">
        <v>4854</v>
      </c>
      <c r="M7379" s="46">
        <v>70</v>
      </c>
      <c r="N7379" s="46">
        <v>67.900000000000006</v>
      </c>
      <c r="O7379" s="46">
        <v>115</v>
      </c>
      <c r="P7379" s="46">
        <f t="shared" si="842"/>
        <v>2</v>
      </c>
      <c r="R7379" s="67" t="s">
        <v>2817</v>
      </c>
      <c r="S7379" s="67">
        <f>COUNTIF(Y$2:$Y$100,R7379)</f>
        <v>0</v>
      </c>
      <c r="V7379" s="67">
        <f t="shared" si="846"/>
        <v>0</v>
      </c>
      <c r="X7379"/>
      <c r="Y7379" s="67" t="str">
        <f t="shared" si="840"/>
        <v xml:space="preserve"> </v>
      </c>
      <c r="AB7379" t="s">
        <v>90</v>
      </c>
      <c r="AC7379" s="46">
        <v>4854</v>
      </c>
      <c r="AD7379" s="46">
        <v>70</v>
      </c>
      <c r="AE7379" s="46">
        <v>67.900000000000006</v>
      </c>
      <c r="AF7379" s="46">
        <v>115</v>
      </c>
      <c r="AH7379" s="70" t="str">
        <f t="shared" si="843"/>
        <v>GCAW Girls Div 1 Appleton North Regional</v>
      </c>
      <c r="AI7379" s="70" t="str">
        <f t="shared" si="844"/>
        <v/>
      </c>
      <c r="AJ7379" s="70" t="str">
        <f t="shared" si="845"/>
        <v/>
      </c>
      <c r="AK7379" s="70" t="str" cm="1">
        <f t="array" ref="AK7379">_xlfn.IFS(AH7379&lt;&gt;"","1",AI7379&lt;&gt;"","2",AJ7379&lt;&gt;"","3")</f>
        <v>1</v>
      </c>
    </row>
    <row r="7380" spans="1:37" x14ac:dyDescent="0.25">
      <c r="A7380" t="s">
        <v>359</v>
      </c>
      <c r="B7380" t="s">
        <v>357</v>
      </c>
      <c r="C7380" s="67" t="str">
        <f t="shared" si="841"/>
        <v>Alyssa Schumacher</v>
      </c>
      <c r="D7380" s="71" t="str" cm="1">
        <f t="array" ref="D7380">_xlfn.IFS(AK7380="1",CONCATENATE(C7380,"Regional"),AK7380="2",CONCATENATE(C7380,"Sectional"),AK7380="3",CONCATENATE(C7380,COUNTIF($C$1:C7380,C7380)))</f>
        <v>Alyssa SchumacherRegional</v>
      </c>
      <c r="E7380" s="66">
        <v>45194.333333333336</v>
      </c>
      <c r="F7380" t="s">
        <v>2490</v>
      </c>
      <c r="G7380" s="46">
        <v>45</v>
      </c>
      <c r="H7380" s="46">
        <v>96</v>
      </c>
      <c r="I7380" s="46">
        <v>21</v>
      </c>
      <c r="J7380" t="s">
        <v>2491</v>
      </c>
      <c r="K7380" t="s">
        <v>90</v>
      </c>
      <c r="L7380" s="46">
        <v>4854</v>
      </c>
      <c r="M7380" s="46">
        <v>70</v>
      </c>
      <c r="N7380" s="46">
        <v>67.900000000000006</v>
      </c>
      <c r="O7380" s="46">
        <v>115</v>
      </c>
      <c r="P7380" s="46">
        <f t="shared" si="842"/>
        <v>2</v>
      </c>
      <c r="R7380" s="67" t="s">
        <v>1429</v>
      </c>
      <c r="S7380" s="67">
        <f>COUNTIF(Y$2:$Y$100,R7380)</f>
        <v>0</v>
      </c>
      <c r="V7380" s="67">
        <f t="shared" si="846"/>
        <v>0</v>
      </c>
      <c r="X7380"/>
      <c r="Y7380" s="67" t="str">
        <f t="shared" si="840"/>
        <v xml:space="preserve"> </v>
      </c>
      <c r="AB7380" t="s">
        <v>90</v>
      </c>
      <c r="AC7380" s="46">
        <v>4854</v>
      </c>
      <c r="AD7380" s="46">
        <v>70</v>
      </c>
      <c r="AE7380" s="46">
        <v>67.900000000000006</v>
      </c>
      <c r="AF7380" s="46">
        <v>115</v>
      </c>
      <c r="AH7380" s="70" t="str">
        <f t="shared" si="843"/>
        <v>GCAW Girls Div 1 Appleton North Regional</v>
      </c>
      <c r="AI7380" s="70" t="str">
        <f t="shared" si="844"/>
        <v/>
      </c>
      <c r="AJ7380" s="70" t="str">
        <f t="shared" si="845"/>
        <v/>
      </c>
      <c r="AK7380" s="70" t="str" cm="1">
        <f t="array" ref="AK7380">_xlfn.IFS(AH7380&lt;&gt;"","1",AI7380&lt;&gt;"","2",AJ7380&lt;&gt;"","3")</f>
        <v>1</v>
      </c>
    </row>
    <row r="7381" spans="1:37" x14ac:dyDescent="0.25">
      <c r="A7381" t="s">
        <v>687</v>
      </c>
      <c r="B7381" t="s">
        <v>688</v>
      </c>
      <c r="C7381" s="67" t="str">
        <f t="shared" si="841"/>
        <v>Leah Heraly</v>
      </c>
      <c r="D7381" s="71" t="str" cm="1">
        <f t="array" ref="D7381">_xlfn.IFS(AK7381="1",CONCATENATE(C7381,"Regional"),AK7381="2",CONCATENATE(C7381,"Sectional"),AK7381="3",CONCATENATE(C7381,COUNTIF($C$1:C7381,C7381)))</f>
        <v>Leah HeralyRegional</v>
      </c>
      <c r="E7381" s="66">
        <v>45194.333333333336</v>
      </c>
      <c r="F7381" t="s">
        <v>2490</v>
      </c>
      <c r="G7381" s="46">
        <v>45</v>
      </c>
      <c r="H7381" s="46">
        <v>97</v>
      </c>
      <c r="I7381" s="46">
        <v>22</v>
      </c>
      <c r="J7381" t="s">
        <v>2491</v>
      </c>
      <c r="K7381" t="s">
        <v>90</v>
      </c>
      <c r="L7381" s="46">
        <v>4854</v>
      </c>
      <c r="M7381" s="46">
        <v>70</v>
      </c>
      <c r="N7381" s="46">
        <v>67.900000000000006</v>
      </c>
      <c r="O7381" s="46">
        <v>115</v>
      </c>
      <c r="P7381" s="46">
        <f t="shared" si="842"/>
        <v>2</v>
      </c>
      <c r="R7381" s="67" t="s">
        <v>1295</v>
      </c>
      <c r="S7381" s="67">
        <f>COUNTIF(Y$2:$Y$100,R7381)</f>
        <v>0</v>
      </c>
      <c r="V7381" s="67">
        <f t="shared" si="846"/>
        <v>0</v>
      </c>
      <c r="X7381"/>
      <c r="Y7381" s="67" t="str">
        <f t="shared" si="840"/>
        <v xml:space="preserve"> </v>
      </c>
      <c r="AB7381" t="s">
        <v>90</v>
      </c>
      <c r="AC7381" s="46">
        <v>4854</v>
      </c>
      <c r="AD7381" s="46">
        <v>70</v>
      </c>
      <c r="AE7381" s="46">
        <v>67.900000000000006</v>
      </c>
      <c r="AF7381" s="46">
        <v>115</v>
      </c>
      <c r="AH7381" s="70" t="str">
        <f t="shared" si="843"/>
        <v>GCAW Girls Div 1 Appleton North Regional</v>
      </c>
      <c r="AI7381" s="70" t="str">
        <f t="shared" si="844"/>
        <v/>
      </c>
      <c r="AJ7381" s="70" t="str">
        <f t="shared" si="845"/>
        <v/>
      </c>
      <c r="AK7381" s="70" t="str" cm="1">
        <f t="array" ref="AK7381">_xlfn.IFS(AH7381&lt;&gt;"","1",AI7381&lt;&gt;"","2",AJ7381&lt;&gt;"","3")</f>
        <v>1</v>
      </c>
    </row>
    <row r="7382" spans="1:37" x14ac:dyDescent="0.25">
      <c r="A7382" t="s">
        <v>880</v>
      </c>
      <c r="B7382" t="s">
        <v>881</v>
      </c>
      <c r="C7382" s="67" t="str">
        <f t="shared" si="841"/>
        <v>grace kubeny</v>
      </c>
      <c r="D7382" s="71" t="str" cm="1">
        <f t="array" ref="D7382">_xlfn.IFS(AK7382="1",CONCATENATE(C7382,"Regional"),AK7382="2",CONCATENATE(C7382,"Sectional"),AK7382="3",CONCATENATE(C7382,COUNTIF($C$1:C7382,C7382)))</f>
        <v>grace kubenyRegional</v>
      </c>
      <c r="E7382" s="66">
        <v>45194.333333333336</v>
      </c>
      <c r="F7382" t="s">
        <v>2490</v>
      </c>
      <c r="G7382" s="46">
        <v>45</v>
      </c>
      <c r="H7382" s="46">
        <v>98</v>
      </c>
      <c r="I7382" s="46">
        <v>23</v>
      </c>
      <c r="J7382" t="s">
        <v>2491</v>
      </c>
      <c r="K7382" t="s">
        <v>90</v>
      </c>
      <c r="L7382" s="46">
        <v>4854</v>
      </c>
      <c r="M7382" s="46">
        <v>70</v>
      </c>
      <c r="N7382" s="46">
        <v>67.900000000000006</v>
      </c>
      <c r="O7382" s="46">
        <v>115</v>
      </c>
      <c r="P7382" s="46">
        <f t="shared" si="842"/>
        <v>2</v>
      </c>
      <c r="R7382" s="67" t="s">
        <v>1426</v>
      </c>
      <c r="S7382" s="67">
        <f>COUNTIF(Y$2:$Y$100,R7382)</f>
        <v>0</v>
      </c>
      <c r="V7382" s="67">
        <f t="shared" si="846"/>
        <v>0</v>
      </c>
      <c r="X7382"/>
      <c r="Y7382" s="67" t="str">
        <f t="shared" si="840"/>
        <v xml:space="preserve"> </v>
      </c>
      <c r="AB7382" t="s">
        <v>90</v>
      </c>
      <c r="AC7382" s="46">
        <v>4854</v>
      </c>
      <c r="AD7382" s="46">
        <v>70</v>
      </c>
      <c r="AE7382" s="46">
        <v>67.900000000000006</v>
      </c>
      <c r="AF7382" s="46">
        <v>115</v>
      </c>
      <c r="AH7382" s="70" t="str">
        <f t="shared" si="843"/>
        <v>GCAW Girls Div 1 Appleton North Regional</v>
      </c>
      <c r="AI7382" s="70" t="str">
        <f t="shared" si="844"/>
        <v/>
      </c>
      <c r="AJ7382" s="70" t="str">
        <f t="shared" si="845"/>
        <v/>
      </c>
      <c r="AK7382" s="70" t="str" cm="1">
        <f t="array" ref="AK7382">_xlfn.IFS(AH7382&lt;&gt;"","1",AI7382&lt;&gt;"","2",AJ7382&lt;&gt;"","3")</f>
        <v>1</v>
      </c>
    </row>
    <row r="7383" spans="1:37" x14ac:dyDescent="0.25">
      <c r="A7383" t="s">
        <v>878</v>
      </c>
      <c r="B7383" t="s">
        <v>459</v>
      </c>
      <c r="C7383" s="67" t="str">
        <f t="shared" si="841"/>
        <v>Addison Edmunds</v>
      </c>
      <c r="D7383" s="71" t="str" cm="1">
        <f t="array" ref="D7383">_xlfn.IFS(AK7383="1",CONCATENATE(C7383,"Regional"),AK7383="2",CONCATENATE(C7383,"Sectional"),AK7383="3",CONCATENATE(C7383,COUNTIF($C$1:C7383,C7383)))</f>
        <v>Addison EdmundsRegional</v>
      </c>
      <c r="E7383" s="66">
        <v>45194.333333333336</v>
      </c>
      <c r="F7383" t="s">
        <v>2490</v>
      </c>
      <c r="G7383" s="46">
        <v>45</v>
      </c>
      <c r="H7383" s="46">
        <v>99</v>
      </c>
      <c r="I7383" s="46">
        <v>24</v>
      </c>
      <c r="J7383" t="s">
        <v>2491</v>
      </c>
      <c r="K7383" t="s">
        <v>90</v>
      </c>
      <c r="L7383" s="46">
        <v>4854</v>
      </c>
      <c r="M7383" s="46">
        <v>70</v>
      </c>
      <c r="N7383" s="46">
        <v>67.900000000000006</v>
      </c>
      <c r="O7383" s="46">
        <v>115</v>
      </c>
      <c r="P7383" s="46">
        <f t="shared" si="842"/>
        <v>2</v>
      </c>
      <c r="R7383" s="67" t="s">
        <v>1423</v>
      </c>
      <c r="S7383" s="67">
        <f>COUNTIF(Y$2:$Y$100,R7383)</f>
        <v>0</v>
      </c>
      <c r="V7383" s="67">
        <f t="shared" si="846"/>
        <v>0</v>
      </c>
      <c r="X7383"/>
      <c r="Y7383" s="67" t="str">
        <f t="shared" si="840"/>
        <v xml:space="preserve"> </v>
      </c>
      <c r="AB7383" t="s">
        <v>90</v>
      </c>
      <c r="AC7383" s="46">
        <v>4854</v>
      </c>
      <c r="AD7383" s="46">
        <v>70</v>
      </c>
      <c r="AE7383" s="46">
        <v>67.900000000000006</v>
      </c>
      <c r="AF7383" s="46">
        <v>115</v>
      </c>
      <c r="AH7383" s="70" t="str">
        <f t="shared" si="843"/>
        <v>GCAW Girls Div 1 Appleton North Regional</v>
      </c>
      <c r="AI7383" s="70" t="str">
        <f t="shared" si="844"/>
        <v/>
      </c>
      <c r="AJ7383" s="70" t="str">
        <f t="shared" si="845"/>
        <v/>
      </c>
      <c r="AK7383" s="70" t="str" cm="1">
        <f t="array" ref="AK7383">_xlfn.IFS(AH7383&lt;&gt;"","1",AI7383&lt;&gt;"","2",AJ7383&lt;&gt;"","3")</f>
        <v>1</v>
      </c>
    </row>
    <row r="7384" spans="1:37" x14ac:dyDescent="0.25">
      <c r="A7384" t="s">
        <v>276</v>
      </c>
      <c r="B7384" t="s">
        <v>570</v>
      </c>
      <c r="C7384" s="67" t="str">
        <f t="shared" si="841"/>
        <v>Sydney Jones</v>
      </c>
      <c r="D7384" s="71" t="str" cm="1">
        <f t="array" ref="D7384">_xlfn.IFS(AK7384="1",CONCATENATE(C7384,"Regional"),AK7384="2",CONCATENATE(C7384,"Sectional"),AK7384="3",CONCATENATE(C7384,COUNTIF($C$1:C7384,C7384)))</f>
        <v>Sydney JonesRegional</v>
      </c>
      <c r="E7384" s="66">
        <v>45194.333333333336</v>
      </c>
      <c r="F7384" t="s">
        <v>2490</v>
      </c>
      <c r="G7384" s="46">
        <v>45</v>
      </c>
      <c r="H7384" s="46">
        <v>99</v>
      </c>
      <c r="I7384" s="46">
        <v>24</v>
      </c>
      <c r="J7384" t="s">
        <v>2491</v>
      </c>
      <c r="K7384" t="s">
        <v>90</v>
      </c>
      <c r="L7384" s="46">
        <v>4854</v>
      </c>
      <c r="M7384" s="46">
        <v>70</v>
      </c>
      <c r="N7384" s="46">
        <v>67.900000000000006</v>
      </c>
      <c r="O7384" s="46">
        <v>115</v>
      </c>
      <c r="P7384" s="46">
        <f t="shared" si="842"/>
        <v>2</v>
      </c>
      <c r="R7384" s="67" t="s">
        <v>3108</v>
      </c>
      <c r="S7384" s="67">
        <f>COUNTIF(Y$2:$Y$100,R7384)</f>
        <v>0</v>
      </c>
      <c r="V7384" s="67">
        <f t="shared" si="846"/>
        <v>0</v>
      </c>
      <c r="X7384"/>
      <c r="Y7384" s="67" t="str">
        <f t="shared" si="840"/>
        <v xml:space="preserve"> </v>
      </c>
      <c r="AB7384" t="s">
        <v>90</v>
      </c>
      <c r="AC7384" s="46">
        <v>4854</v>
      </c>
      <c r="AD7384" s="46">
        <v>70</v>
      </c>
      <c r="AE7384" s="46">
        <v>67.900000000000006</v>
      </c>
      <c r="AF7384" s="46">
        <v>115</v>
      </c>
      <c r="AH7384" s="70" t="str">
        <f t="shared" si="843"/>
        <v>GCAW Girls Div 1 Appleton North Regional</v>
      </c>
      <c r="AI7384" s="70" t="str">
        <f t="shared" si="844"/>
        <v/>
      </c>
      <c r="AJ7384" s="70" t="str">
        <f t="shared" si="845"/>
        <v/>
      </c>
      <c r="AK7384" s="70" t="str" cm="1">
        <f t="array" ref="AK7384">_xlfn.IFS(AH7384&lt;&gt;"","1",AI7384&lt;&gt;"","2",AJ7384&lt;&gt;"","3")</f>
        <v>1</v>
      </c>
    </row>
    <row r="7385" spans="1:37" x14ac:dyDescent="0.25">
      <c r="A7385" t="s">
        <v>300</v>
      </c>
      <c r="B7385" t="s">
        <v>539</v>
      </c>
      <c r="C7385" s="67" t="str">
        <f t="shared" si="841"/>
        <v>Maggie Lynch</v>
      </c>
      <c r="D7385" s="71" t="str" cm="1">
        <f t="array" ref="D7385">_xlfn.IFS(AK7385="1",CONCATENATE(C7385,"Regional"),AK7385="2",CONCATENATE(C7385,"Sectional"),AK7385="3",CONCATENATE(C7385,COUNTIF($C$1:C7385,C7385)))</f>
        <v>Maggie LynchRegional</v>
      </c>
      <c r="E7385" s="66">
        <v>45194.333333333336</v>
      </c>
      <c r="F7385" t="s">
        <v>2490</v>
      </c>
      <c r="G7385" s="46">
        <v>45</v>
      </c>
      <c r="H7385" s="46">
        <v>99</v>
      </c>
      <c r="I7385" s="46">
        <v>24</v>
      </c>
      <c r="J7385" t="s">
        <v>2491</v>
      </c>
      <c r="K7385" t="s">
        <v>90</v>
      </c>
      <c r="L7385" s="46">
        <v>4854</v>
      </c>
      <c r="M7385" s="46">
        <v>70</v>
      </c>
      <c r="N7385" s="46">
        <v>67.900000000000006</v>
      </c>
      <c r="O7385" s="46">
        <v>115</v>
      </c>
      <c r="P7385" s="46">
        <f t="shared" si="842"/>
        <v>2</v>
      </c>
      <c r="R7385" s="67" t="s">
        <v>1444</v>
      </c>
      <c r="S7385" s="67">
        <f>COUNTIF(Y$2:$Y$100,R7385)</f>
        <v>0</v>
      </c>
      <c r="V7385" s="67">
        <f t="shared" si="846"/>
        <v>0</v>
      </c>
      <c r="X7385"/>
      <c r="Y7385" s="67" t="str">
        <f t="shared" si="840"/>
        <v xml:space="preserve"> </v>
      </c>
      <c r="AB7385" t="s">
        <v>90</v>
      </c>
      <c r="AC7385" s="46">
        <v>4854</v>
      </c>
      <c r="AD7385" s="46">
        <v>70</v>
      </c>
      <c r="AE7385" s="46">
        <v>67.900000000000006</v>
      </c>
      <c r="AF7385" s="46">
        <v>115</v>
      </c>
      <c r="AH7385" s="70" t="str">
        <f t="shared" si="843"/>
        <v>GCAW Girls Div 1 Appleton North Regional</v>
      </c>
      <c r="AI7385" s="70" t="str">
        <f t="shared" si="844"/>
        <v/>
      </c>
      <c r="AJ7385" s="70" t="str">
        <f t="shared" si="845"/>
        <v/>
      </c>
      <c r="AK7385" s="70" t="str" cm="1">
        <f t="array" ref="AK7385">_xlfn.IFS(AH7385&lt;&gt;"","1",AI7385&lt;&gt;"","2",AJ7385&lt;&gt;"","3")</f>
        <v>1</v>
      </c>
    </row>
    <row r="7386" spans="1:37" x14ac:dyDescent="0.25">
      <c r="A7386" t="s">
        <v>196</v>
      </c>
      <c r="B7386" t="s">
        <v>548</v>
      </c>
      <c r="C7386" s="67" t="str">
        <f t="shared" si="841"/>
        <v>Alexandra Simon</v>
      </c>
      <c r="D7386" s="71" t="str" cm="1">
        <f t="array" ref="D7386">_xlfn.IFS(AK7386="1",CONCATENATE(C7386,"Regional"),AK7386="2",CONCATENATE(C7386,"Sectional"),AK7386="3",CONCATENATE(C7386,COUNTIF($C$1:C7386,C7386)))</f>
        <v>Alexandra SimonRegional</v>
      </c>
      <c r="E7386" s="66">
        <v>45194.333333333336</v>
      </c>
      <c r="F7386" t="s">
        <v>2490</v>
      </c>
      <c r="G7386" s="46">
        <v>45</v>
      </c>
      <c r="H7386" s="46">
        <v>100</v>
      </c>
      <c r="I7386" s="46">
        <v>27</v>
      </c>
      <c r="J7386" t="s">
        <v>2491</v>
      </c>
      <c r="K7386" t="s">
        <v>90</v>
      </c>
      <c r="L7386" s="46">
        <v>4854</v>
      </c>
      <c r="M7386" s="46">
        <v>70</v>
      </c>
      <c r="N7386" s="46">
        <v>67.900000000000006</v>
      </c>
      <c r="O7386" s="46">
        <v>115</v>
      </c>
      <c r="P7386" s="46">
        <f t="shared" si="842"/>
        <v>2</v>
      </c>
      <c r="R7386" s="67" t="s">
        <v>3673</v>
      </c>
      <c r="S7386" s="67">
        <f>COUNTIF(Y$2:$Y$100,R7386)</f>
        <v>0</v>
      </c>
      <c r="V7386" s="67">
        <f t="shared" si="846"/>
        <v>0</v>
      </c>
      <c r="X7386"/>
      <c r="Y7386" s="67" t="str">
        <f t="shared" si="840"/>
        <v xml:space="preserve"> </v>
      </c>
      <c r="AB7386" t="s">
        <v>90</v>
      </c>
      <c r="AC7386" s="46">
        <v>4854</v>
      </c>
      <c r="AD7386" s="46">
        <v>70</v>
      </c>
      <c r="AE7386" s="46">
        <v>67.900000000000006</v>
      </c>
      <c r="AF7386" s="46">
        <v>115</v>
      </c>
      <c r="AH7386" s="70" t="str">
        <f t="shared" si="843"/>
        <v>GCAW Girls Div 1 Appleton North Regional</v>
      </c>
      <c r="AI7386" s="70" t="str">
        <f t="shared" si="844"/>
        <v/>
      </c>
      <c r="AJ7386" s="70" t="str">
        <f t="shared" si="845"/>
        <v/>
      </c>
      <c r="AK7386" s="70" t="str" cm="1">
        <f t="array" ref="AK7386">_xlfn.IFS(AH7386&lt;&gt;"","1",AI7386&lt;&gt;"","2",AJ7386&lt;&gt;"","3")</f>
        <v>1</v>
      </c>
    </row>
    <row r="7387" spans="1:37" x14ac:dyDescent="0.25">
      <c r="A7387" t="s">
        <v>206</v>
      </c>
      <c r="B7387" t="s">
        <v>492</v>
      </c>
      <c r="C7387" s="67" t="str">
        <f t="shared" si="841"/>
        <v>Anna Blair</v>
      </c>
      <c r="D7387" s="71" t="str" cm="1">
        <f t="array" ref="D7387">_xlfn.IFS(AK7387="1",CONCATENATE(C7387,"Regional"),AK7387="2",CONCATENATE(C7387,"Sectional"),AK7387="3",CONCATENATE(C7387,COUNTIF($C$1:C7387,C7387)))</f>
        <v>Anna BlairRegional</v>
      </c>
      <c r="E7387" s="66">
        <v>45194.333333333336</v>
      </c>
      <c r="F7387" t="s">
        <v>2490</v>
      </c>
      <c r="G7387" s="46">
        <v>45</v>
      </c>
      <c r="H7387" s="46">
        <v>101</v>
      </c>
      <c r="I7387" s="46">
        <v>28</v>
      </c>
      <c r="J7387" t="s">
        <v>2491</v>
      </c>
      <c r="K7387" t="s">
        <v>90</v>
      </c>
      <c r="L7387" s="46">
        <v>4854</v>
      </c>
      <c r="M7387" s="46">
        <v>70</v>
      </c>
      <c r="N7387" s="46">
        <v>67.900000000000006</v>
      </c>
      <c r="O7387" s="46">
        <v>115</v>
      </c>
      <c r="P7387" s="46">
        <f t="shared" si="842"/>
        <v>2</v>
      </c>
      <c r="R7387" s="67" t="s">
        <v>1427</v>
      </c>
      <c r="S7387" s="67">
        <f>COUNTIF(Y$2:$Y$100,R7387)</f>
        <v>0</v>
      </c>
      <c r="V7387" s="67">
        <f t="shared" si="846"/>
        <v>0</v>
      </c>
      <c r="X7387"/>
      <c r="Y7387" s="67" t="str">
        <f t="shared" si="840"/>
        <v xml:space="preserve"> </v>
      </c>
      <c r="AB7387" t="s">
        <v>90</v>
      </c>
      <c r="AC7387" s="46">
        <v>4854</v>
      </c>
      <c r="AD7387" s="46">
        <v>70</v>
      </c>
      <c r="AE7387" s="46">
        <v>67.900000000000006</v>
      </c>
      <c r="AF7387" s="46">
        <v>115</v>
      </c>
      <c r="AH7387" s="70" t="str">
        <f t="shared" si="843"/>
        <v>GCAW Girls Div 1 Appleton North Regional</v>
      </c>
      <c r="AI7387" s="70" t="str">
        <f t="shared" si="844"/>
        <v/>
      </c>
      <c r="AJ7387" s="70" t="str">
        <f t="shared" si="845"/>
        <v/>
      </c>
      <c r="AK7387" s="70" t="str" cm="1">
        <f t="array" ref="AK7387">_xlfn.IFS(AH7387&lt;&gt;"","1",AI7387&lt;&gt;"","2",AJ7387&lt;&gt;"","3")</f>
        <v>1</v>
      </c>
    </row>
    <row r="7388" spans="1:37" x14ac:dyDescent="0.25">
      <c r="A7388" t="s">
        <v>698</v>
      </c>
      <c r="B7388" t="s">
        <v>1684</v>
      </c>
      <c r="C7388" s="67" t="str">
        <f t="shared" si="841"/>
        <v>Elaine Laurent</v>
      </c>
      <c r="D7388" s="71" t="str" cm="1">
        <f t="array" ref="D7388">_xlfn.IFS(AK7388="1",CONCATENATE(C7388,"Regional"),AK7388="2",CONCATENATE(C7388,"Sectional"),AK7388="3",CONCATENATE(C7388,COUNTIF($C$1:C7388,C7388)))</f>
        <v>Elaine LaurentRegional</v>
      </c>
      <c r="E7388" s="66">
        <v>45194.333333333336</v>
      </c>
      <c r="F7388" t="s">
        <v>2490</v>
      </c>
      <c r="G7388" s="46">
        <v>45</v>
      </c>
      <c r="H7388" s="46">
        <v>102</v>
      </c>
      <c r="I7388" s="46">
        <v>29</v>
      </c>
      <c r="J7388" t="s">
        <v>2491</v>
      </c>
      <c r="K7388" t="s">
        <v>90</v>
      </c>
      <c r="L7388" s="46">
        <v>4854</v>
      </c>
      <c r="M7388" s="46">
        <v>70</v>
      </c>
      <c r="N7388" s="46">
        <v>67.900000000000006</v>
      </c>
      <c r="O7388" s="46">
        <v>115</v>
      </c>
      <c r="P7388" s="46">
        <f t="shared" si="842"/>
        <v>2</v>
      </c>
      <c r="R7388" s="67" t="s">
        <v>2836</v>
      </c>
      <c r="S7388" s="67">
        <f>COUNTIF(Y$2:$Y$100,R7388)</f>
        <v>0</v>
      </c>
      <c r="V7388" s="67">
        <f t="shared" si="846"/>
        <v>0</v>
      </c>
      <c r="X7388"/>
      <c r="Y7388" s="67" t="str">
        <f t="shared" si="840"/>
        <v xml:space="preserve"> </v>
      </c>
      <c r="AB7388" t="s">
        <v>90</v>
      </c>
      <c r="AC7388" s="46">
        <v>4854</v>
      </c>
      <c r="AD7388" s="46">
        <v>70</v>
      </c>
      <c r="AE7388" s="46">
        <v>67.900000000000006</v>
      </c>
      <c r="AF7388" s="46">
        <v>115</v>
      </c>
      <c r="AH7388" s="70" t="str">
        <f t="shared" si="843"/>
        <v>GCAW Girls Div 1 Appleton North Regional</v>
      </c>
      <c r="AI7388" s="70" t="str">
        <f t="shared" si="844"/>
        <v/>
      </c>
      <c r="AJ7388" s="70" t="str">
        <f t="shared" si="845"/>
        <v/>
      </c>
      <c r="AK7388" s="70" t="str" cm="1">
        <f t="array" ref="AK7388">_xlfn.IFS(AH7388&lt;&gt;"","1",AI7388&lt;&gt;"","2",AJ7388&lt;&gt;"","3")</f>
        <v>1</v>
      </c>
    </row>
    <row r="7389" spans="1:37" x14ac:dyDescent="0.25">
      <c r="A7389" t="s">
        <v>1823</v>
      </c>
      <c r="B7389" t="s">
        <v>353</v>
      </c>
      <c r="C7389" s="67" t="str">
        <f t="shared" si="841"/>
        <v>Olivia Kernen</v>
      </c>
      <c r="D7389" s="71" t="str" cm="1">
        <f t="array" ref="D7389">_xlfn.IFS(AK7389="1",CONCATENATE(C7389,"Regional"),AK7389="2",CONCATENATE(C7389,"Sectional"),AK7389="3",CONCATENATE(C7389,COUNTIF($C$1:C7389,C7389)))</f>
        <v>Olivia KernenRegional</v>
      </c>
      <c r="E7389" s="66">
        <v>45194.333333333336</v>
      </c>
      <c r="F7389" t="s">
        <v>2490</v>
      </c>
      <c r="G7389" s="46">
        <v>45</v>
      </c>
      <c r="H7389" s="46">
        <v>102</v>
      </c>
      <c r="I7389" s="46">
        <v>29</v>
      </c>
      <c r="J7389" t="s">
        <v>2491</v>
      </c>
      <c r="K7389" t="s">
        <v>90</v>
      </c>
      <c r="L7389" s="46">
        <v>4854</v>
      </c>
      <c r="M7389" s="46">
        <v>70</v>
      </c>
      <c r="N7389" s="46">
        <v>67.900000000000006</v>
      </c>
      <c r="O7389" s="46">
        <v>115</v>
      </c>
      <c r="P7389" s="46">
        <f t="shared" si="842"/>
        <v>2</v>
      </c>
      <c r="R7389" s="67" t="s">
        <v>2824</v>
      </c>
      <c r="S7389" s="67">
        <f>COUNTIF(Y$2:$Y$100,R7389)</f>
        <v>0</v>
      </c>
      <c r="V7389" s="67">
        <f t="shared" si="846"/>
        <v>0</v>
      </c>
      <c r="X7389"/>
      <c r="Y7389" s="67" t="str">
        <f t="shared" si="840"/>
        <v xml:space="preserve"> </v>
      </c>
      <c r="AB7389" t="s">
        <v>90</v>
      </c>
      <c r="AC7389" s="46">
        <v>4854</v>
      </c>
      <c r="AD7389" s="46">
        <v>70</v>
      </c>
      <c r="AE7389" s="46">
        <v>67.900000000000006</v>
      </c>
      <c r="AF7389" s="46">
        <v>115</v>
      </c>
      <c r="AH7389" s="70" t="str">
        <f t="shared" si="843"/>
        <v>GCAW Girls Div 1 Appleton North Regional</v>
      </c>
      <c r="AI7389" s="70" t="str">
        <f t="shared" si="844"/>
        <v/>
      </c>
      <c r="AJ7389" s="70" t="str">
        <f t="shared" si="845"/>
        <v/>
      </c>
      <c r="AK7389" s="70" t="str" cm="1">
        <f t="array" ref="AK7389">_xlfn.IFS(AH7389&lt;&gt;"","1",AI7389&lt;&gt;"","2",AJ7389&lt;&gt;"","3")</f>
        <v>1</v>
      </c>
    </row>
    <row r="7390" spans="1:37" x14ac:dyDescent="0.25">
      <c r="A7390" t="s">
        <v>1825</v>
      </c>
      <c r="B7390" t="s">
        <v>570</v>
      </c>
      <c r="C7390" s="67" t="str">
        <f t="shared" si="841"/>
        <v>Sydney Reis</v>
      </c>
      <c r="D7390" s="71" t="str" cm="1">
        <f t="array" ref="D7390">_xlfn.IFS(AK7390="1",CONCATENATE(C7390,"Regional"),AK7390="2",CONCATENATE(C7390,"Sectional"),AK7390="3",CONCATENATE(C7390,COUNTIF($C$1:C7390,C7390)))</f>
        <v>Sydney ReisRegional</v>
      </c>
      <c r="E7390" s="66">
        <v>45194.333333333336</v>
      </c>
      <c r="F7390" t="s">
        <v>2490</v>
      </c>
      <c r="G7390" s="46">
        <v>45</v>
      </c>
      <c r="H7390" s="46">
        <v>104</v>
      </c>
      <c r="I7390" s="46">
        <v>31</v>
      </c>
      <c r="J7390" t="s">
        <v>2491</v>
      </c>
      <c r="K7390" t="s">
        <v>90</v>
      </c>
      <c r="L7390" s="46">
        <v>4854</v>
      </c>
      <c r="M7390" s="46">
        <v>70</v>
      </c>
      <c r="N7390" s="46">
        <v>67.900000000000006</v>
      </c>
      <c r="O7390" s="46">
        <v>115</v>
      </c>
      <c r="P7390" s="46">
        <f t="shared" si="842"/>
        <v>2</v>
      </c>
      <c r="R7390" s="67" t="s">
        <v>2828</v>
      </c>
      <c r="S7390" s="67">
        <f>COUNTIF(Y$2:$Y$100,R7390)</f>
        <v>0</v>
      </c>
      <c r="V7390" s="67">
        <f t="shared" si="846"/>
        <v>0</v>
      </c>
      <c r="X7390"/>
      <c r="Y7390" s="67" t="str">
        <f t="shared" si="840"/>
        <v xml:space="preserve"> </v>
      </c>
      <c r="AB7390" t="s">
        <v>90</v>
      </c>
      <c r="AC7390" s="46">
        <v>4854</v>
      </c>
      <c r="AD7390" s="46">
        <v>70</v>
      </c>
      <c r="AE7390" s="46">
        <v>67.900000000000006</v>
      </c>
      <c r="AF7390" s="46">
        <v>115</v>
      </c>
      <c r="AH7390" s="70" t="str">
        <f t="shared" si="843"/>
        <v>GCAW Girls Div 1 Appleton North Regional</v>
      </c>
      <c r="AI7390" s="70" t="str">
        <f t="shared" si="844"/>
        <v/>
      </c>
      <c r="AJ7390" s="70" t="str">
        <f t="shared" si="845"/>
        <v/>
      </c>
      <c r="AK7390" s="70" t="str" cm="1">
        <f t="array" ref="AK7390">_xlfn.IFS(AH7390&lt;&gt;"","1",AI7390&lt;&gt;"","2",AJ7390&lt;&gt;"","3")</f>
        <v>1</v>
      </c>
    </row>
    <row r="7391" spans="1:37" x14ac:dyDescent="0.25">
      <c r="A7391" t="s">
        <v>361</v>
      </c>
      <c r="B7391" t="s">
        <v>883</v>
      </c>
      <c r="C7391" s="67" t="str">
        <f t="shared" si="841"/>
        <v>Caydence Snyder</v>
      </c>
      <c r="D7391" s="71" t="str" cm="1">
        <f t="array" ref="D7391">_xlfn.IFS(AK7391="1",CONCATENATE(C7391,"Regional"),AK7391="2",CONCATENATE(C7391,"Sectional"),AK7391="3",CONCATENATE(C7391,COUNTIF($C$1:C7391,C7391)))</f>
        <v>Caydence SnyderRegional</v>
      </c>
      <c r="E7391" s="66">
        <v>45194.333333333336</v>
      </c>
      <c r="F7391" t="s">
        <v>2490</v>
      </c>
      <c r="G7391" s="46">
        <v>45</v>
      </c>
      <c r="H7391" s="46">
        <v>104</v>
      </c>
      <c r="I7391" s="46">
        <v>31</v>
      </c>
      <c r="J7391" t="s">
        <v>2491</v>
      </c>
      <c r="K7391" t="s">
        <v>90</v>
      </c>
      <c r="L7391" s="46">
        <v>4854</v>
      </c>
      <c r="M7391" s="46">
        <v>70</v>
      </c>
      <c r="N7391" s="46">
        <v>67.900000000000006</v>
      </c>
      <c r="O7391" s="46">
        <v>115</v>
      </c>
      <c r="P7391" s="46">
        <f t="shared" si="842"/>
        <v>2</v>
      </c>
      <c r="R7391" s="67" t="s">
        <v>1430</v>
      </c>
      <c r="S7391" s="67">
        <f>COUNTIF(Y$2:$Y$100,R7391)</f>
        <v>0</v>
      </c>
      <c r="V7391" s="67">
        <f t="shared" si="846"/>
        <v>0</v>
      </c>
      <c r="X7391"/>
      <c r="Y7391" s="67" t="str">
        <f t="shared" si="840"/>
        <v xml:space="preserve"> </v>
      </c>
      <c r="AB7391" t="s">
        <v>90</v>
      </c>
      <c r="AC7391" s="46">
        <v>4854</v>
      </c>
      <c r="AD7391" s="46">
        <v>70</v>
      </c>
      <c r="AE7391" s="46">
        <v>67.900000000000006</v>
      </c>
      <c r="AF7391" s="46">
        <v>115</v>
      </c>
      <c r="AH7391" s="70" t="str">
        <f t="shared" si="843"/>
        <v>GCAW Girls Div 1 Appleton North Regional</v>
      </c>
      <c r="AI7391" s="70" t="str">
        <f t="shared" si="844"/>
        <v/>
      </c>
      <c r="AJ7391" s="70" t="str">
        <f t="shared" si="845"/>
        <v/>
      </c>
      <c r="AK7391" s="70" t="str" cm="1">
        <f t="array" ref="AK7391">_xlfn.IFS(AH7391&lt;&gt;"","1",AI7391&lt;&gt;"","2",AJ7391&lt;&gt;"","3")</f>
        <v>1</v>
      </c>
    </row>
    <row r="7392" spans="1:37" x14ac:dyDescent="0.25">
      <c r="A7392" t="s">
        <v>884</v>
      </c>
      <c r="B7392" t="s">
        <v>207</v>
      </c>
      <c r="C7392" s="67" t="str">
        <f t="shared" si="841"/>
        <v>Taylor Plass</v>
      </c>
      <c r="D7392" s="71" t="str" cm="1">
        <f t="array" ref="D7392">_xlfn.IFS(AK7392="1",CONCATENATE(C7392,"Regional"),AK7392="2",CONCATENATE(C7392,"Sectional"),AK7392="3",CONCATENATE(C7392,COUNTIF($C$1:C7392,C7392)))</f>
        <v>Taylor PlassRegional</v>
      </c>
      <c r="E7392" s="66">
        <v>45194.333333333336</v>
      </c>
      <c r="F7392" t="s">
        <v>2490</v>
      </c>
      <c r="G7392" s="46">
        <v>45</v>
      </c>
      <c r="H7392" s="46">
        <v>105</v>
      </c>
      <c r="I7392" s="46">
        <v>33</v>
      </c>
      <c r="J7392" t="s">
        <v>2491</v>
      </c>
      <c r="K7392" t="s">
        <v>90</v>
      </c>
      <c r="L7392" s="46">
        <v>4854</v>
      </c>
      <c r="M7392" s="46">
        <v>70</v>
      </c>
      <c r="N7392" s="46">
        <v>67.900000000000006</v>
      </c>
      <c r="O7392" s="46">
        <v>115</v>
      </c>
      <c r="P7392" s="46">
        <f t="shared" si="842"/>
        <v>2</v>
      </c>
      <c r="R7392" s="67" t="s">
        <v>1431</v>
      </c>
      <c r="S7392" s="67">
        <f>COUNTIF(Y$2:$Y$100,R7392)</f>
        <v>0</v>
      </c>
      <c r="V7392" s="67">
        <f t="shared" si="846"/>
        <v>0</v>
      </c>
      <c r="X7392"/>
      <c r="Y7392" s="67" t="str">
        <f t="shared" si="840"/>
        <v xml:space="preserve"> </v>
      </c>
      <c r="AB7392" t="s">
        <v>90</v>
      </c>
      <c r="AC7392" s="46">
        <v>4854</v>
      </c>
      <c r="AD7392" s="46">
        <v>70</v>
      </c>
      <c r="AE7392" s="46">
        <v>67.900000000000006</v>
      </c>
      <c r="AF7392" s="46">
        <v>115</v>
      </c>
      <c r="AH7392" s="70" t="str">
        <f t="shared" si="843"/>
        <v>GCAW Girls Div 1 Appleton North Regional</v>
      </c>
      <c r="AI7392" s="70" t="str">
        <f t="shared" si="844"/>
        <v/>
      </c>
      <c r="AJ7392" s="70" t="str">
        <f t="shared" si="845"/>
        <v/>
      </c>
      <c r="AK7392" s="70" t="str" cm="1">
        <f t="array" ref="AK7392">_xlfn.IFS(AH7392&lt;&gt;"","1",AI7392&lt;&gt;"","2",AJ7392&lt;&gt;"","3")</f>
        <v>1</v>
      </c>
    </row>
    <row r="7393" spans="1:37" x14ac:dyDescent="0.25">
      <c r="A7393" t="s">
        <v>1959</v>
      </c>
      <c r="B7393" t="s">
        <v>458</v>
      </c>
      <c r="C7393" s="67" t="str">
        <f t="shared" si="841"/>
        <v>Lauren Aaholm</v>
      </c>
      <c r="D7393" s="71" t="str" cm="1">
        <f t="array" ref="D7393">_xlfn.IFS(AK7393="1",CONCATENATE(C7393,"Regional"),AK7393="2",CONCATENATE(C7393,"Sectional"),AK7393="3",CONCATENATE(C7393,COUNTIF($C$1:C7393,C7393)))</f>
        <v>Lauren AaholmRegional</v>
      </c>
      <c r="E7393" s="66">
        <v>45194.333333333336</v>
      </c>
      <c r="F7393" t="s">
        <v>2490</v>
      </c>
      <c r="G7393" s="46">
        <v>45</v>
      </c>
      <c r="H7393" s="46">
        <v>105</v>
      </c>
      <c r="I7393" s="46">
        <v>33</v>
      </c>
      <c r="J7393" t="s">
        <v>2491</v>
      </c>
      <c r="K7393" t="s">
        <v>90</v>
      </c>
      <c r="L7393" s="46">
        <v>4854</v>
      </c>
      <c r="M7393" s="46">
        <v>70</v>
      </c>
      <c r="N7393" s="46">
        <v>67.900000000000006</v>
      </c>
      <c r="O7393" s="46">
        <v>115</v>
      </c>
      <c r="P7393" s="46">
        <f t="shared" si="842"/>
        <v>2</v>
      </c>
      <c r="R7393" s="67" t="s">
        <v>2978</v>
      </c>
      <c r="S7393" s="67">
        <f>COUNTIF(Y$2:$Y$100,R7393)</f>
        <v>0</v>
      </c>
      <c r="V7393" s="67">
        <f t="shared" si="846"/>
        <v>0</v>
      </c>
      <c r="X7393"/>
      <c r="Y7393" s="67" t="str">
        <f t="shared" si="840"/>
        <v xml:space="preserve"> </v>
      </c>
      <c r="AB7393" t="s">
        <v>90</v>
      </c>
      <c r="AC7393" s="46">
        <v>4854</v>
      </c>
      <c r="AD7393" s="46">
        <v>70</v>
      </c>
      <c r="AE7393" s="46">
        <v>67.900000000000006</v>
      </c>
      <c r="AF7393" s="46">
        <v>115</v>
      </c>
      <c r="AH7393" s="70" t="str">
        <f t="shared" si="843"/>
        <v>GCAW Girls Div 1 Appleton North Regional</v>
      </c>
      <c r="AI7393" s="70" t="str">
        <f t="shared" si="844"/>
        <v/>
      </c>
      <c r="AJ7393" s="70" t="str">
        <f t="shared" si="845"/>
        <v/>
      </c>
      <c r="AK7393" s="70" t="str" cm="1">
        <f t="array" ref="AK7393">_xlfn.IFS(AH7393&lt;&gt;"","1",AI7393&lt;&gt;"","2",AJ7393&lt;&gt;"","3")</f>
        <v>1</v>
      </c>
    </row>
    <row r="7394" spans="1:37" x14ac:dyDescent="0.25">
      <c r="A7394" t="s">
        <v>885</v>
      </c>
      <c r="B7394" t="s">
        <v>537</v>
      </c>
      <c r="C7394" s="67" t="str">
        <f t="shared" si="841"/>
        <v>Mariah Frase</v>
      </c>
      <c r="D7394" s="71" t="str" cm="1">
        <f t="array" ref="D7394">_xlfn.IFS(AK7394="1",CONCATENATE(C7394,"Regional"),AK7394="2",CONCATENATE(C7394,"Sectional"),AK7394="3",CONCATENATE(C7394,COUNTIF($C$1:C7394,C7394)))</f>
        <v>Mariah FraseRegional</v>
      </c>
      <c r="E7394" s="66">
        <v>45194.333333333336</v>
      </c>
      <c r="F7394" t="s">
        <v>2490</v>
      </c>
      <c r="G7394" s="46">
        <v>45</v>
      </c>
      <c r="H7394" s="46">
        <v>106</v>
      </c>
      <c r="I7394" s="46">
        <v>35</v>
      </c>
      <c r="J7394" t="s">
        <v>2491</v>
      </c>
      <c r="K7394" t="s">
        <v>90</v>
      </c>
      <c r="L7394" s="46">
        <v>4854</v>
      </c>
      <c r="M7394" s="46">
        <v>70</v>
      </c>
      <c r="N7394" s="46">
        <v>67.900000000000006</v>
      </c>
      <c r="O7394" s="46">
        <v>115</v>
      </c>
      <c r="P7394" s="46">
        <f t="shared" si="842"/>
        <v>2</v>
      </c>
      <c r="R7394" s="67" t="s">
        <v>1432</v>
      </c>
      <c r="S7394" s="67">
        <f>COUNTIF(Y$2:$Y$100,R7394)</f>
        <v>0</v>
      </c>
      <c r="V7394" s="67">
        <f t="shared" si="846"/>
        <v>0</v>
      </c>
      <c r="X7394"/>
      <c r="Y7394" s="67" t="str">
        <f t="shared" si="840"/>
        <v xml:space="preserve"> </v>
      </c>
      <c r="AB7394" t="s">
        <v>90</v>
      </c>
      <c r="AC7394" s="46">
        <v>4854</v>
      </c>
      <c r="AD7394" s="46">
        <v>70</v>
      </c>
      <c r="AE7394" s="46">
        <v>67.900000000000006</v>
      </c>
      <c r="AF7394" s="46">
        <v>115</v>
      </c>
      <c r="AH7394" s="70" t="str">
        <f t="shared" si="843"/>
        <v>GCAW Girls Div 1 Appleton North Regional</v>
      </c>
      <c r="AI7394" s="70" t="str">
        <f t="shared" si="844"/>
        <v/>
      </c>
      <c r="AJ7394" s="70" t="str">
        <f t="shared" si="845"/>
        <v/>
      </c>
      <c r="AK7394" s="70" t="str" cm="1">
        <f t="array" ref="AK7394">_xlfn.IFS(AH7394&lt;&gt;"","1",AI7394&lt;&gt;"","2",AJ7394&lt;&gt;"","3")</f>
        <v>1</v>
      </c>
    </row>
    <row r="7395" spans="1:37" x14ac:dyDescent="0.25">
      <c r="A7395" t="s">
        <v>3458</v>
      </c>
      <c r="B7395" t="s">
        <v>908</v>
      </c>
      <c r="C7395" s="67" t="str">
        <f t="shared" si="841"/>
        <v>Jena VonHolzen</v>
      </c>
      <c r="D7395" s="71" t="str" cm="1">
        <f t="array" ref="D7395">_xlfn.IFS(AK7395="1",CONCATENATE(C7395,"Regional"),AK7395="2",CONCATENATE(C7395,"Sectional"),AK7395="3",CONCATENATE(C7395,COUNTIF($C$1:C7395,C7395)))</f>
        <v>Jena VonHolzenRegional</v>
      </c>
      <c r="E7395" s="66">
        <v>45194.333333333336</v>
      </c>
      <c r="F7395" t="s">
        <v>2490</v>
      </c>
      <c r="G7395" s="46">
        <v>45</v>
      </c>
      <c r="H7395" s="46">
        <v>106</v>
      </c>
      <c r="I7395" s="46">
        <v>35</v>
      </c>
      <c r="J7395" t="s">
        <v>2491</v>
      </c>
      <c r="K7395" t="s">
        <v>90</v>
      </c>
      <c r="L7395" s="46">
        <v>4854</v>
      </c>
      <c r="M7395" s="46">
        <v>70</v>
      </c>
      <c r="N7395" s="46">
        <v>67.900000000000006</v>
      </c>
      <c r="O7395" s="46">
        <v>115</v>
      </c>
      <c r="P7395" s="46">
        <f t="shared" si="842"/>
        <v>2</v>
      </c>
      <c r="R7395" s="67" t="s">
        <v>3684</v>
      </c>
      <c r="S7395" s="67">
        <f>COUNTIF(Y$2:$Y$100,R7395)</f>
        <v>0</v>
      </c>
      <c r="V7395" s="67">
        <f t="shared" si="846"/>
        <v>0</v>
      </c>
      <c r="X7395"/>
      <c r="Y7395" s="67" t="str">
        <f t="shared" si="840"/>
        <v xml:space="preserve"> </v>
      </c>
      <c r="AB7395" t="s">
        <v>90</v>
      </c>
      <c r="AC7395" s="46">
        <v>4854</v>
      </c>
      <c r="AD7395" s="46">
        <v>70</v>
      </c>
      <c r="AE7395" s="46">
        <v>67.900000000000006</v>
      </c>
      <c r="AF7395" s="46">
        <v>115</v>
      </c>
      <c r="AH7395" s="70" t="str">
        <f t="shared" si="843"/>
        <v>GCAW Girls Div 1 Appleton North Regional</v>
      </c>
      <c r="AI7395" s="70" t="str">
        <f t="shared" si="844"/>
        <v/>
      </c>
      <c r="AJ7395" s="70" t="str">
        <f t="shared" si="845"/>
        <v/>
      </c>
      <c r="AK7395" s="70" t="str" cm="1">
        <f t="array" ref="AK7395">_xlfn.IFS(AH7395&lt;&gt;"","1",AI7395&lt;&gt;"","2",AJ7395&lt;&gt;"","3")</f>
        <v>1</v>
      </c>
    </row>
    <row r="7396" spans="1:37" x14ac:dyDescent="0.25">
      <c r="A7396" t="s">
        <v>269</v>
      </c>
      <c r="B7396" t="s">
        <v>187</v>
      </c>
      <c r="C7396" s="67" t="str">
        <f t="shared" si="841"/>
        <v>Ava Hoffman</v>
      </c>
      <c r="D7396" s="71" t="str" cm="1">
        <f t="array" ref="D7396">_xlfn.IFS(AK7396="1",CONCATENATE(C7396,"Regional"),AK7396="2",CONCATENATE(C7396,"Sectional"),AK7396="3",CONCATENATE(C7396,COUNTIF($C$1:C7396,C7396)))</f>
        <v>Ava HoffmanRegional</v>
      </c>
      <c r="E7396" s="66">
        <v>45194.333333333336</v>
      </c>
      <c r="F7396" t="s">
        <v>2490</v>
      </c>
      <c r="G7396" s="46">
        <v>45</v>
      </c>
      <c r="H7396" s="46">
        <v>110</v>
      </c>
      <c r="I7396" s="46">
        <v>37</v>
      </c>
      <c r="J7396" t="s">
        <v>2491</v>
      </c>
      <c r="K7396" t="s">
        <v>90</v>
      </c>
      <c r="L7396" s="46">
        <v>4854</v>
      </c>
      <c r="M7396" s="46">
        <v>70</v>
      </c>
      <c r="N7396" s="46">
        <v>67.900000000000006</v>
      </c>
      <c r="O7396" s="46">
        <v>115</v>
      </c>
      <c r="P7396" s="46">
        <f t="shared" si="842"/>
        <v>2</v>
      </c>
      <c r="R7396" s="67" t="s">
        <v>1153</v>
      </c>
      <c r="S7396" s="67">
        <f>COUNTIF(Y$2:$Y$100,R7396)</f>
        <v>0</v>
      </c>
      <c r="V7396" s="67">
        <f t="shared" si="846"/>
        <v>0</v>
      </c>
      <c r="X7396"/>
      <c r="Y7396" s="67" t="str">
        <f t="shared" si="840"/>
        <v xml:space="preserve"> </v>
      </c>
      <c r="AB7396" t="s">
        <v>90</v>
      </c>
      <c r="AC7396" s="46">
        <v>4854</v>
      </c>
      <c r="AD7396" s="46">
        <v>70</v>
      </c>
      <c r="AE7396" s="46">
        <v>67.900000000000006</v>
      </c>
      <c r="AF7396" s="46">
        <v>115</v>
      </c>
      <c r="AH7396" s="70" t="str">
        <f t="shared" si="843"/>
        <v>GCAW Girls Div 1 Appleton North Regional</v>
      </c>
      <c r="AI7396" s="70" t="str">
        <f t="shared" si="844"/>
        <v/>
      </c>
      <c r="AJ7396" s="70" t="str">
        <f t="shared" si="845"/>
        <v/>
      </c>
      <c r="AK7396" s="70" t="str" cm="1">
        <f t="array" ref="AK7396">_xlfn.IFS(AH7396&lt;&gt;"","1",AI7396&lt;&gt;"","2",AJ7396&lt;&gt;"","3")</f>
        <v>1</v>
      </c>
    </row>
    <row r="7397" spans="1:37" x14ac:dyDescent="0.25">
      <c r="A7397" t="s">
        <v>3461</v>
      </c>
      <c r="B7397" t="s">
        <v>199</v>
      </c>
      <c r="C7397" s="67" t="str">
        <f t="shared" si="841"/>
        <v>Payton Willenkamp</v>
      </c>
      <c r="D7397" s="71" t="str" cm="1">
        <f t="array" ref="D7397">_xlfn.IFS(AK7397="1",CONCATENATE(C7397,"Regional"),AK7397="2",CONCATENATE(C7397,"Sectional"),AK7397="3",CONCATENATE(C7397,COUNTIF($C$1:C7397,C7397)))</f>
        <v>Payton WillenkampRegional</v>
      </c>
      <c r="E7397" s="66">
        <v>45194.333333333336</v>
      </c>
      <c r="F7397" t="s">
        <v>2490</v>
      </c>
      <c r="G7397" s="46">
        <v>45</v>
      </c>
      <c r="H7397" s="46">
        <v>112</v>
      </c>
      <c r="I7397" s="46">
        <v>38</v>
      </c>
      <c r="J7397" t="s">
        <v>2491</v>
      </c>
      <c r="K7397" t="s">
        <v>90</v>
      </c>
      <c r="L7397" s="46">
        <v>4854</v>
      </c>
      <c r="M7397" s="46">
        <v>70</v>
      </c>
      <c r="N7397" s="46">
        <v>67.900000000000006</v>
      </c>
      <c r="O7397" s="46">
        <v>115</v>
      </c>
      <c r="P7397" s="46">
        <f t="shared" si="842"/>
        <v>2</v>
      </c>
      <c r="R7397" s="67" t="s">
        <v>3688</v>
      </c>
      <c r="S7397" s="67">
        <f>COUNTIF(Y$2:$Y$100,R7397)</f>
        <v>0</v>
      </c>
      <c r="V7397" s="67">
        <f t="shared" si="846"/>
        <v>0</v>
      </c>
      <c r="X7397"/>
      <c r="Y7397" s="67" t="str">
        <f t="shared" si="840"/>
        <v xml:space="preserve"> </v>
      </c>
      <c r="AB7397" t="s">
        <v>90</v>
      </c>
      <c r="AC7397" s="46">
        <v>4854</v>
      </c>
      <c r="AD7397" s="46">
        <v>70</v>
      </c>
      <c r="AE7397" s="46">
        <v>67.900000000000006</v>
      </c>
      <c r="AF7397" s="46">
        <v>115</v>
      </c>
      <c r="AH7397" s="70" t="str">
        <f t="shared" si="843"/>
        <v>GCAW Girls Div 1 Appleton North Regional</v>
      </c>
      <c r="AI7397" s="70" t="str">
        <f t="shared" si="844"/>
        <v/>
      </c>
      <c r="AJ7397" s="70" t="str">
        <f t="shared" si="845"/>
        <v/>
      </c>
      <c r="AK7397" s="70" t="str" cm="1">
        <f t="array" ref="AK7397">_xlfn.IFS(AH7397&lt;&gt;"","1",AI7397&lt;&gt;"","2",AJ7397&lt;&gt;"","3")</f>
        <v>1</v>
      </c>
    </row>
    <row r="7398" spans="1:37" x14ac:dyDescent="0.25">
      <c r="A7398" t="s">
        <v>800</v>
      </c>
      <c r="B7398" t="s">
        <v>459</v>
      </c>
      <c r="C7398" s="67" t="str">
        <f t="shared" si="841"/>
        <v>Addison Baier</v>
      </c>
      <c r="D7398" s="71" t="str" cm="1">
        <f t="array" ref="D7398">_xlfn.IFS(AK7398="1",CONCATENATE(C7398,"Regional"),AK7398="2",CONCATENATE(C7398,"Sectional"),AK7398="3",CONCATENATE(C7398,COUNTIF($C$1:C7398,C7398)))</f>
        <v>Addison BaierRegional</v>
      </c>
      <c r="E7398" s="66">
        <v>45194.333333333336</v>
      </c>
      <c r="F7398" t="s">
        <v>2490</v>
      </c>
      <c r="G7398" s="46">
        <v>45</v>
      </c>
      <c r="H7398" s="46">
        <v>114</v>
      </c>
      <c r="I7398" s="46">
        <v>39</v>
      </c>
      <c r="J7398" t="s">
        <v>2491</v>
      </c>
      <c r="K7398" t="s">
        <v>90</v>
      </c>
      <c r="L7398" s="46">
        <v>4854</v>
      </c>
      <c r="M7398" s="46">
        <v>70</v>
      </c>
      <c r="N7398" s="46">
        <v>67.900000000000006</v>
      </c>
      <c r="O7398" s="46">
        <v>115</v>
      </c>
      <c r="P7398" s="46">
        <f t="shared" si="842"/>
        <v>2</v>
      </c>
      <c r="R7398" s="67" t="s">
        <v>3109</v>
      </c>
      <c r="S7398" s="67">
        <f>COUNTIF(Y$2:$Y$100,R7398)</f>
        <v>0</v>
      </c>
      <c r="V7398" s="67">
        <f t="shared" si="846"/>
        <v>0</v>
      </c>
      <c r="X7398"/>
      <c r="Y7398" s="67" t="str">
        <f t="shared" si="840"/>
        <v xml:space="preserve"> </v>
      </c>
      <c r="AB7398" t="s">
        <v>90</v>
      </c>
      <c r="AC7398" s="46">
        <v>4854</v>
      </c>
      <c r="AD7398" s="46">
        <v>70</v>
      </c>
      <c r="AE7398" s="46">
        <v>67.900000000000006</v>
      </c>
      <c r="AF7398" s="46">
        <v>115</v>
      </c>
      <c r="AH7398" s="70" t="str">
        <f t="shared" si="843"/>
        <v>GCAW Girls Div 1 Appleton North Regional</v>
      </c>
      <c r="AI7398" s="70" t="str">
        <f t="shared" si="844"/>
        <v/>
      </c>
      <c r="AJ7398" s="70" t="str">
        <f t="shared" si="845"/>
        <v/>
      </c>
      <c r="AK7398" s="70" t="str" cm="1">
        <f t="array" ref="AK7398">_xlfn.IFS(AH7398&lt;&gt;"","1",AI7398&lt;&gt;"","2",AJ7398&lt;&gt;"","3")</f>
        <v>1</v>
      </c>
    </row>
    <row r="7399" spans="1:37" x14ac:dyDescent="0.25">
      <c r="A7399" t="s">
        <v>882</v>
      </c>
      <c r="B7399" t="s">
        <v>434</v>
      </c>
      <c r="C7399" s="67" t="str">
        <f t="shared" si="841"/>
        <v>Ella Steger</v>
      </c>
      <c r="D7399" s="71" t="str" cm="1">
        <f t="array" ref="D7399">_xlfn.IFS(AK7399="1",CONCATENATE(C7399,"Regional"),AK7399="2",CONCATENATE(C7399,"Sectional"),AK7399="3",CONCATENATE(C7399,COUNTIF($C$1:C7399,C7399)))</f>
        <v>Ella StegerRegional</v>
      </c>
      <c r="E7399" s="66">
        <v>45194.333333333336</v>
      </c>
      <c r="F7399" t="s">
        <v>2490</v>
      </c>
      <c r="G7399" s="46">
        <v>45</v>
      </c>
      <c r="H7399" s="46">
        <v>115</v>
      </c>
      <c r="I7399" s="46">
        <v>40</v>
      </c>
      <c r="J7399" t="s">
        <v>2491</v>
      </c>
      <c r="K7399" t="s">
        <v>90</v>
      </c>
      <c r="L7399" s="46">
        <v>4854</v>
      </c>
      <c r="M7399" s="46">
        <v>70</v>
      </c>
      <c r="N7399" s="46">
        <v>67.900000000000006</v>
      </c>
      <c r="O7399" s="46">
        <v>115</v>
      </c>
      <c r="P7399" s="46">
        <f t="shared" si="842"/>
        <v>2</v>
      </c>
      <c r="R7399" s="67" t="s">
        <v>1428</v>
      </c>
      <c r="S7399" s="67">
        <f>COUNTIF(Y$2:$Y$100,R7399)</f>
        <v>0</v>
      </c>
      <c r="V7399" s="67">
        <f t="shared" si="846"/>
        <v>0</v>
      </c>
      <c r="X7399"/>
      <c r="Y7399" s="67" t="str">
        <f t="shared" si="840"/>
        <v xml:space="preserve"> </v>
      </c>
      <c r="AB7399" t="s">
        <v>90</v>
      </c>
      <c r="AC7399" s="46">
        <v>4854</v>
      </c>
      <c r="AD7399" s="46">
        <v>70</v>
      </c>
      <c r="AE7399" s="46">
        <v>67.900000000000006</v>
      </c>
      <c r="AF7399" s="46">
        <v>115</v>
      </c>
      <c r="AH7399" s="70" t="str">
        <f t="shared" si="843"/>
        <v>GCAW Girls Div 1 Appleton North Regional</v>
      </c>
      <c r="AI7399" s="70" t="str">
        <f t="shared" si="844"/>
        <v/>
      </c>
      <c r="AJ7399" s="70" t="str">
        <f t="shared" si="845"/>
        <v/>
      </c>
      <c r="AK7399" s="70" t="str" cm="1">
        <f t="array" ref="AK7399">_xlfn.IFS(AH7399&lt;&gt;"","1",AI7399&lt;&gt;"","2",AJ7399&lt;&gt;"","3")</f>
        <v>1</v>
      </c>
    </row>
    <row r="7400" spans="1:37" x14ac:dyDescent="0.25">
      <c r="A7400" t="s">
        <v>1685</v>
      </c>
      <c r="B7400" t="s">
        <v>507</v>
      </c>
      <c r="C7400" s="67" t="str">
        <f t="shared" si="841"/>
        <v>Chloe Didreckson</v>
      </c>
      <c r="D7400" s="71" t="str" cm="1">
        <f t="array" ref="D7400">_xlfn.IFS(AK7400="1",CONCATENATE(C7400,"Regional"),AK7400="2",CONCATENATE(C7400,"Sectional"),AK7400="3",CONCATENATE(C7400,COUNTIF($C$1:C7400,C7400)))</f>
        <v>Chloe DidrecksonRegional</v>
      </c>
      <c r="E7400" s="66">
        <v>45194.333333333336</v>
      </c>
      <c r="F7400" t="s">
        <v>2490</v>
      </c>
      <c r="G7400" s="46">
        <v>45</v>
      </c>
      <c r="H7400" s="46">
        <v>117</v>
      </c>
      <c r="I7400" s="46">
        <v>41</v>
      </c>
      <c r="J7400" t="s">
        <v>2491</v>
      </c>
      <c r="K7400" t="s">
        <v>90</v>
      </c>
      <c r="L7400" s="46">
        <v>4854</v>
      </c>
      <c r="M7400" s="46">
        <v>70</v>
      </c>
      <c r="N7400" s="46">
        <v>67.900000000000006</v>
      </c>
      <c r="O7400" s="46">
        <v>115</v>
      </c>
      <c r="P7400" s="46">
        <f t="shared" si="842"/>
        <v>2</v>
      </c>
      <c r="R7400" s="67" t="s">
        <v>3509</v>
      </c>
      <c r="S7400" s="67">
        <f>COUNTIF(Y$2:$Y$100,R7400)</f>
        <v>0</v>
      </c>
      <c r="V7400" s="67">
        <f t="shared" si="846"/>
        <v>0</v>
      </c>
      <c r="X7400"/>
      <c r="Y7400" s="67" t="str">
        <f t="shared" si="840"/>
        <v xml:space="preserve"> </v>
      </c>
      <c r="AB7400" t="s">
        <v>90</v>
      </c>
      <c r="AC7400" s="46">
        <v>4854</v>
      </c>
      <c r="AD7400" s="46">
        <v>70</v>
      </c>
      <c r="AE7400" s="46">
        <v>67.900000000000006</v>
      </c>
      <c r="AF7400" s="46">
        <v>115</v>
      </c>
      <c r="AH7400" s="70" t="str">
        <f t="shared" si="843"/>
        <v>GCAW Girls Div 1 Appleton North Regional</v>
      </c>
      <c r="AI7400" s="70" t="str">
        <f t="shared" si="844"/>
        <v/>
      </c>
      <c r="AJ7400" s="70" t="str">
        <f t="shared" si="845"/>
        <v/>
      </c>
      <c r="AK7400" s="70" t="str" cm="1">
        <f t="array" ref="AK7400">_xlfn.IFS(AH7400&lt;&gt;"","1",AI7400&lt;&gt;"","2",AJ7400&lt;&gt;"","3")</f>
        <v>1</v>
      </c>
    </row>
    <row r="7401" spans="1:37" x14ac:dyDescent="0.25">
      <c r="A7401" t="s">
        <v>2088</v>
      </c>
      <c r="B7401" t="s">
        <v>622</v>
      </c>
      <c r="C7401" s="67" t="str">
        <f t="shared" si="841"/>
        <v>Samantha Leib</v>
      </c>
      <c r="D7401" s="71" t="str" cm="1">
        <f t="array" ref="D7401">_xlfn.IFS(AK7401="1",CONCATENATE(C7401,"Regional"),AK7401="2",CONCATENATE(C7401,"Sectional"),AK7401="3",CONCATENATE(C7401,COUNTIF($C$1:C7401,C7401)))</f>
        <v>Samantha LeibRegional</v>
      </c>
      <c r="E7401" s="66">
        <v>45194.333333333336</v>
      </c>
      <c r="F7401" t="s">
        <v>2490</v>
      </c>
      <c r="G7401" s="46">
        <v>45</v>
      </c>
      <c r="H7401" s="46">
        <v>121</v>
      </c>
      <c r="I7401" s="46">
        <v>42</v>
      </c>
      <c r="J7401" t="s">
        <v>2491</v>
      </c>
      <c r="K7401" t="s">
        <v>90</v>
      </c>
      <c r="L7401" s="46">
        <v>4854</v>
      </c>
      <c r="M7401" s="46">
        <v>70</v>
      </c>
      <c r="N7401" s="46">
        <v>67.900000000000006</v>
      </c>
      <c r="O7401" s="46">
        <v>115</v>
      </c>
      <c r="P7401" s="46">
        <f t="shared" si="842"/>
        <v>2</v>
      </c>
      <c r="R7401" s="67" t="s">
        <v>3110</v>
      </c>
      <c r="S7401" s="67">
        <f>COUNTIF(Y$2:$Y$100,R7401)</f>
        <v>0</v>
      </c>
      <c r="V7401" s="67">
        <f t="shared" si="846"/>
        <v>0</v>
      </c>
      <c r="X7401"/>
      <c r="Y7401" s="67" t="str">
        <f t="shared" si="840"/>
        <v xml:space="preserve"> </v>
      </c>
      <c r="AB7401" t="s">
        <v>90</v>
      </c>
      <c r="AC7401" s="46">
        <v>4854</v>
      </c>
      <c r="AD7401" s="46">
        <v>70</v>
      </c>
      <c r="AE7401" s="46">
        <v>67.900000000000006</v>
      </c>
      <c r="AF7401" s="46">
        <v>115</v>
      </c>
      <c r="AH7401" s="70" t="str">
        <f t="shared" si="843"/>
        <v>GCAW Girls Div 1 Appleton North Regional</v>
      </c>
      <c r="AI7401" s="70" t="str">
        <f t="shared" si="844"/>
        <v/>
      </c>
      <c r="AJ7401" s="70" t="str">
        <f t="shared" si="845"/>
        <v/>
      </c>
      <c r="AK7401" s="70" t="str" cm="1">
        <f t="array" ref="AK7401">_xlfn.IFS(AH7401&lt;&gt;"","1",AI7401&lt;&gt;"","2",AJ7401&lt;&gt;"","3")</f>
        <v>1</v>
      </c>
    </row>
    <row r="7402" spans="1:37" x14ac:dyDescent="0.25">
      <c r="A7402" t="s">
        <v>332</v>
      </c>
      <c r="B7402" t="s">
        <v>543</v>
      </c>
      <c r="C7402" s="67" t="str">
        <f t="shared" si="841"/>
        <v>Brooke Peters</v>
      </c>
      <c r="D7402" s="71" t="str" cm="1">
        <f t="array" ref="D7402">_xlfn.IFS(AK7402="1",CONCATENATE(C7402,"Regional"),AK7402="2",CONCATENATE(C7402,"Sectional"),AK7402="3",CONCATENATE(C7402,COUNTIF($C$1:C7402,C7402)))</f>
        <v>Brooke PetersRegional</v>
      </c>
      <c r="E7402" s="66">
        <v>45194.333333333336</v>
      </c>
      <c r="F7402" t="s">
        <v>2490</v>
      </c>
      <c r="G7402" s="46">
        <v>45</v>
      </c>
      <c r="H7402" s="46">
        <v>121</v>
      </c>
      <c r="I7402" s="46">
        <v>42</v>
      </c>
      <c r="J7402" t="s">
        <v>2491</v>
      </c>
      <c r="K7402" t="s">
        <v>90</v>
      </c>
      <c r="L7402" s="46">
        <v>4854</v>
      </c>
      <c r="M7402" s="46">
        <v>70</v>
      </c>
      <c r="N7402" s="46">
        <v>67.900000000000006</v>
      </c>
      <c r="O7402" s="46">
        <v>115</v>
      </c>
      <c r="P7402" s="46">
        <f t="shared" si="842"/>
        <v>2</v>
      </c>
      <c r="R7402" s="67" t="s">
        <v>3685</v>
      </c>
      <c r="S7402" s="67">
        <f>COUNTIF(Y$2:$Y$100,R7402)</f>
        <v>0</v>
      </c>
      <c r="V7402" s="67">
        <f t="shared" si="846"/>
        <v>0</v>
      </c>
      <c r="X7402"/>
      <c r="Y7402" s="67" t="str">
        <f t="shared" si="840"/>
        <v xml:space="preserve"> </v>
      </c>
      <c r="AB7402" t="s">
        <v>90</v>
      </c>
      <c r="AC7402" s="46">
        <v>4854</v>
      </c>
      <c r="AD7402" s="46">
        <v>70</v>
      </c>
      <c r="AE7402" s="46">
        <v>67.900000000000006</v>
      </c>
      <c r="AF7402" s="46">
        <v>115</v>
      </c>
      <c r="AH7402" s="70" t="str">
        <f t="shared" si="843"/>
        <v>GCAW Girls Div 1 Appleton North Regional</v>
      </c>
      <c r="AI7402" s="70" t="str">
        <f t="shared" si="844"/>
        <v/>
      </c>
      <c r="AJ7402" s="70" t="str">
        <f t="shared" si="845"/>
        <v/>
      </c>
      <c r="AK7402" s="70" t="str" cm="1">
        <f t="array" ref="AK7402">_xlfn.IFS(AH7402&lt;&gt;"","1",AI7402&lt;&gt;"","2",AJ7402&lt;&gt;"","3")</f>
        <v>1</v>
      </c>
    </row>
    <row r="7403" spans="1:37" x14ac:dyDescent="0.25">
      <c r="A7403" t="s">
        <v>1826</v>
      </c>
      <c r="B7403" t="s">
        <v>740</v>
      </c>
      <c r="C7403" s="67" t="str">
        <f t="shared" si="841"/>
        <v>Lydia Fullmer</v>
      </c>
      <c r="D7403" s="71" t="str" cm="1">
        <f t="array" ref="D7403">_xlfn.IFS(AK7403="1",CONCATENATE(C7403,"Regional"),AK7403="2",CONCATENATE(C7403,"Sectional"),AK7403="3",CONCATENATE(C7403,COUNTIF($C$1:C7403,C7403)))</f>
        <v>Lydia FullmerRegional</v>
      </c>
      <c r="E7403" s="66">
        <v>45194.333333333336</v>
      </c>
      <c r="F7403" t="s">
        <v>2490</v>
      </c>
      <c r="G7403" s="46">
        <v>45</v>
      </c>
      <c r="H7403" s="46">
        <v>122</v>
      </c>
      <c r="I7403" s="46">
        <v>44</v>
      </c>
      <c r="J7403" t="s">
        <v>2491</v>
      </c>
      <c r="K7403" t="s">
        <v>90</v>
      </c>
      <c r="L7403" s="46">
        <v>4854</v>
      </c>
      <c r="M7403" s="46">
        <v>70</v>
      </c>
      <c r="N7403" s="46">
        <v>67.900000000000006</v>
      </c>
      <c r="O7403" s="46">
        <v>115</v>
      </c>
      <c r="P7403" s="46">
        <f t="shared" si="842"/>
        <v>2</v>
      </c>
      <c r="R7403" s="67" t="s">
        <v>2829</v>
      </c>
      <c r="S7403" s="67">
        <f>COUNTIF(Y$2:$Y$100,R7403)</f>
        <v>0</v>
      </c>
      <c r="V7403" s="67">
        <f t="shared" si="846"/>
        <v>0</v>
      </c>
      <c r="X7403"/>
      <c r="Y7403" s="67" t="str">
        <f t="shared" si="840"/>
        <v xml:space="preserve"> </v>
      </c>
      <c r="AB7403" t="s">
        <v>90</v>
      </c>
      <c r="AC7403" s="46">
        <v>4854</v>
      </c>
      <c r="AD7403" s="46">
        <v>70</v>
      </c>
      <c r="AE7403" s="46">
        <v>67.900000000000006</v>
      </c>
      <c r="AF7403" s="46">
        <v>115</v>
      </c>
      <c r="AH7403" s="70" t="str">
        <f t="shared" si="843"/>
        <v>GCAW Girls Div 1 Appleton North Regional</v>
      </c>
      <c r="AI7403" s="70" t="str">
        <f t="shared" si="844"/>
        <v/>
      </c>
      <c r="AJ7403" s="70" t="str">
        <f t="shared" si="845"/>
        <v/>
      </c>
      <c r="AK7403" s="70" t="str" cm="1">
        <f t="array" ref="AK7403">_xlfn.IFS(AH7403&lt;&gt;"","1",AI7403&lt;&gt;"","2",AJ7403&lt;&gt;"","3")</f>
        <v>1</v>
      </c>
    </row>
    <row r="7404" spans="1:37" x14ac:dyDescent="0.25">
      <c r="A7404" t="s">
        <v>912</v>
      </c>
      <c r="B7404" t="s">
        <v>913</v>
      </c>
      <c r="C7404" s="67" t="str">
        <f t="shared" si="841"/>
        <v>Jordyn Rammer</v>
      </c>
      <c r="D7404" s="71" t="str" cm="1">
        <f t="array" ref="D7404">_xlfn.IFS(AK7404="1",CONCATENATE(C7404,"Regional"),AK7404="2",CONCATENATE(C7404,"Sectional"),AK7404="3",CONCATENATE(C7404,COUNTIF($C$1:C7404,C7404)))</f>
        <v>Jordyn RammerRegional</v>
      </c>
      <c r="E7404" s="66">
        <v>45194.333333333336</v>
      </c>
      <c r="F7404" t="s">
        <v>2490</v>
      </c>
      <c r="G7404" s="46">
        <v>45</v>
      </c>
      <c r="H7404" s="46">
        <v>125</v>
      </c>
      <c r="I7404" s="46">
        <v>45</v>
      </c>
      <c r="J7404" t="s">
        <v>2491</v>
      </c>
      <c r="K7404" t="s">
        <v>90</v>
      </c>
      <c r="L7404" s="46">
        <v>4854</v>
      </c>
      <c r="M7404" s="46">
        <v>70</v>
      </c>
      <c r="N7404" s="46">
        <v>67.900000000000006</v>
      </c>
      <c r="O7404" s="46">
        <v>115</v>
      </c>
      <c r="P7404" s="46">
        <f t="shared" si="842"/>
        <v>2</v>
      </c>
      <c r="R7404" s="67" t="s">
        <v>1448</v>
      </c>
      <c r="S7404" s="67">
        <f>COUNTIF(Y$2:$Y$100,R7404)</f>
        <v>0</v>
      </c>
      <c r="V7404" s="67">
        <f t="shared" si="846"/>
        <v>0</v>
      </c>
      <c r="X7404"/>
      <c r="Y7404" s="67" t="str">
        <f t="shared" si="840"/>
        <v xml:space="preserve"> </v>
      </c>
      <c r="AB7404" t="s">
        <v>90</v>
      </c>
      <c r="AC7404" s="46">
        <v>4854</v>
      </c>
      <c r="AD7404" s="46">
        <v>70</v>
      </c>
      <c r="AE7404" s="46">
        <v>67.900000000000006</v>
      </c>
      <c r="AF7404" s="46">
        <v>115</v>
      </c>
      <c r="AH7404" s="70" t="str">
        <f t="shared" si="843"/>
        <v>GCAW Girls Div 1 Appleton North Regional</v>
      </c>
      <c r="AI7404" s="70" t="str">
        <f t="shared" si="844"/>
        <v/>
      </c>
      <c r="AJ7404" s="70" t="str">
        <f t="shared" si="845"/>
        <v/>
      </c>
      <c r="AK7404" s="70" t="str" cm="1">
        <f t="array" ref="AK7404">_xlfn.IFS(AH7404&lt;&gt;"","1",AI7404&lt;&gt;"","2",AJ7404&lt;&gt;"","3")</f>
        <v>1</v>
      </c>
    </row>
    <row r="7405" spans="1:37" x14ac:dyDescent="0.25">
      <c r="A7405" t="s">
        <v>546</v>
      </c>
      <c r="B7405" t="s">
        <v>547</v>
      </c>
      <c r="C7405" s="67" t="str">
        <f t="shared" si="841"/>
        <v>Maddi Fletcher</v>
      </c>
      <c r="D7405" s="71" t="str" cm="1">
        <f t="array" ref="D7405">_xlfn.IFS(AK7405="1",CONCATENATE(C7405,"Regional"),AK7405="2",CONCATENATE(C7405,"Sectional"),AK7405="3",CONCATENATE(C7405,COUNTIF($C$1:C7405,C7405)))</f>
        <v>Maddi FletcherRegional</v>
      </c>
      <c r="E7405" s="66">
        <v>45194.333333333336</v>
      </c>
      <c r="F7405" t="s">
        <v>2528</v>
      </c>
      <c r="G7405" s="46">
        <v>33</v>
      </c>
      <c r="H7405" s="46">
        <v>88</v>
      </c>
      <c r="I7405" s="46">
        <v>1</v>
      </c>
      <c r="J7405" t="s">
        <v>175</v>
      </c>
      <c r="K7405" t="s">
        <v>90</v>
      </c>
      <c r="L7405" s="46">
        <v>5004</v>
      </c>
      <c r="M7405" s="46">
        <v>72</v>
      </c>
      <c r="N7405" s="46">
        <v>69.3</v>
      </c>
      <c r="O7405" s="46">
        <v>119</v>
      </c>
      <c r="P7405" s="46">
        <f t="shared" si="842"/>
        <v>2</v>
      </c>
      <c r="R7405" s="67" t="s">
        <v>1213</v>
      </c>
      <c r="S7405" s="67">
        <f>COUNTIF(Y$2:$Y$100,R7405)</f>
        <v>0</v>
      </c>
      <c r="V7405" s="67">
        <f t="shared" si="846"/>
        <v>0</v>
      </c>
      <c r="X7405"/>
      <c r="Y7405" s="67" t="str">
        <f t="shared" si="840"/>
        <v xml:space="preserve"> </v>
      </c>
      <c r="AB7405" t="s">
        <v>90</v>
      </c>
      <c r="AC7405" s="46">
        <v>5004</v>
      </c>
      <c r="AD7405" s="46">
        <v>72</v>
      </c>
      <c r="AE7405" s="46">
        <v>69.3</v>
      </c>
      <c r="AF7405" s="46">
        <v>119</v>
      </c>
      <c r="AH7405" s="70" t="str">
        <f t="shared" si="843"/>
        <v>GCAW Girls Div 2 Westby Regional</v>
      </c>
      <c r="AI7405" s="70" t="str">
        <f t="shared" si="844"/>
        <v/>
      </c>
      <c r="AJ7405" s="70" t="str">
        <f t="shared" si="845"/>
        <v/>
      </c>
      <c r="AK7405" s="70" t="str" cm="1">
        <f t="array" ref="AK7405">_xlfn.IFS(AH7405&lt;&gt;"","1",AI7405&lt;&gt;"","2",AJ7405&lt;&gt;"","3")</f>
        <v>1</v>
      </c>
    </row>
    <row r="7406" spans="1:37" x14ac:dyDescent="0.25">
      <c r="A7406" t="s">
        <v>966</v>
      </c>
      <c r="B7406" t="s">
        <v>967</v>
      </c>
      <c r="C7406" s="67" t="str">
        <f t="shared" si="841"/>
        <v>Madchen Ewig</v>
      </c>
      <c r="D7406" s="71" t="str" cm="1">
        <f t="array" ref="D7406">_xlfn.IFS(AK7406="1",CONCATENATE(C7406,"Regional"),AK7406="2",CONCATENATE(C7406,"Sectional"),AK7406="3",CONCATENATE(C7406,COUNTIF($C$1:C7406,C7406)))</f>
        <v>Madchen EwigRegional</v>
      </c>
      <c r="E7406" s="66">
        <v>45194.333333333336</v>
      </c>
      <c r="F7406" t="s">
        <v>2528</v>
      </c>
      <c r="G7406" s="46">
        <v>33</v>
      </c>
      <c r="H7406" s="46">
        <v>88</v>
      </c>
      <c r="I7406" s="46">
        <v>1</v>
      </c>
      <c r="J7406" t="s">
        <v>175</v>
      </c>
      <c r="K7406" t="s">
        <v>90</v>
      </c>
      <c r="L7406" s="46">
        <v>5004</v>
      </c>
      <c r="M7406" s="46">
        <v>72</v>
      </c>
      <c r="N7406" s="46">
        <v>69.3</v>
      </c>
      <c r="O7406" s="46">
        <v>119</v>
      </c>
      <c r="P7406" s="46">
        <f t="shared" si="842"/>
        <v>2</v>
      </c>
      <c r="R7406" s="67" t="s">
        <v>1481</v>
      </c>
      <c r="S7406" s="67">
        <f>COUNTIF(Y$2:$Y$100,R7406)</f>
        <v>0</v>
      </c>
      <c r="V7406" s="67">
        <f t="shared" si="846"/>
        <v>0</v>
      </c>
      <c r="X7406"/>
      <c r="Y7406" s="67" t="str">
        <f t="shared" si="840"/>
        <v xml:space="preserve"> </v>
      </c>
      <c r="AB7406" t="s">
        <v>90</v>
      </c>
      <c r="AC7406" s="46">
        <v>5004</v>
      </c>
      <c r="AD7406" s="46">
        <v>72</v>
      </c>
      <c r="AE7406" s="46">
        <v>69.3</v>
      </c>
      <c r="AF7406" s="46">
        <v>119</v>
      </c>
      <c r="AH7406" s="70" t="str">
        <f t="shared" si="843"/>
        <v>GCAW Girls Div 2 Westby Regional</v>
      </c>
      <c r="AI7406" s="70" t="str">
        <f t="shared" si="844"/>
        <v/>
      </c>
      <c r="AJ7406" s="70" t="str">
        <f t="shared" si="845"/>
        <v/>
      </c>
      <c r="AK7406" s="70" t="str" cm="1">
        <f t="array" ref="AK7406">_xlfn.IFS(AH7406&lt;&gt;"","1",AI7406&lt;&gt;"","2",AJ7406&lt;&gt;"","3")</f>
        <v>1</v>
      </c>
    </row>
    <row r="7407" spans="1:37" x14ac:dyDescent="0.25">
      <c r="A7407" t="s">
        <v>234</v>
      </c>
      <c r="B7407" t="s">
        <v>362</v>
      </c>
      <c r="C7407" s="67" t="str">
        <f t="shared" si="841"/>
        <v>Emma Dobbins</v>
      </c>
      <c r="D7407" s="71" t="str" cm="1">
        <f t="array" ref="D7407">_xlfn.IFS(AK7407="1",CONCATENATE(C7407,"Regional"),AK7407="2",CONCATENATE(C7407,"Sectional"),AK7407="3",CONCATENATE(C7407,COUNTIF($C$1:C7407,C7407)))</f>
        <v>Emma DobbinsRegional</v>
      </c>
      <c r="E7407" s="66">
        <v>45194.333333333336</v>
      </c>
      <c r="F7407" t="s">
        <v>2528</v>
      </c>
      <c r="G7407" s="46">
        <v>33</v>
      </c>
      <c r="H7407" s="46">
        <v>90</v>
      </c>
      <c r="I7407" s="46">
        <v>3</v>
      </c>
      <c r="J7407" t="s">
        <v>175</v>
      </c>
      <c r="K7407" t="s">
        <v>90</v>
      </c>
      <c r="L7407" s="46">
        <v>5004</v>
      </c>
      <c r="M7407" s="46">
        <v>72</v>
      </c>
      <c r="N7407" s="46">
        <v>69.3</v>
      </c>
      <c r="O7407" s="46">
        <v>119</v>
      </c>
      <c r="P7407" s="46">
        <f t="shared" si="842"/>
        <v>2</v>
      </c>
      <c r="R7407" s="67" t="s">
        <v>1538</v>
      </c>
      <c r="S7407" s="67">
        <f>COUNTIF(Y$2:$Y$100,R7407)</f>
        <v>0</v>
      </c>
      <c r="V7407" s="67">
        <f t="shared" si="846"/>
        <v>0</v>
      </c>
      <c r="X7407"/>
      <c r="Y7407" s="67" t="str">
        <f t="shared" ref="Y7407:Y7470" si="847">CONCATENATE(W7407," ",X7407)</f>
        <v xml:space="preserve"> </v>
      </c>
      <c r="AB7407" t="s">
        <v>90</v>
      </c>
      <c r="AC7407" s="46">
        <v>5004</v>
      </c>
      <c r="AD7407" s="46">
        <v>72</v>
      </c>
      <c r="AE7407" s="46">
        <v>69.3</v>
      </c>
      <c r="AF7407" s="46">
        <v>119</v>
      </c>
      <c r="AH7407" s="70" t="str">
        <f t="shared" si="843"/>
        <v>GCAW Girls Div 2 Westby Regional</v>
      </c>
      <c r="AI7407" s="70" t="str">
        <f t="shared" si="844"/>
        <v/>
      </c>
      <c r="AJ7407" s="70" t="str">
        <f t="shared" si="845"/>
        <v/>
      </c>
      <c r="AK7407" s="70" t="str" cm="1">
        <f t="array" ref="AK7407">_xlfn.IFS(AH7407&lt;&gt;"","1",AI7407&lt;&gt;"","2",AJ7407&lt;&gt;"","3")</f>
        <v>1</v>
      </c>
    </row>
    <row r="7408" spans="1:37" x14ac:dyDescent="0.25">
      <c r="A7408" t="s">
        <v>366</v>
      </c>
      <c r="B7408" t="s">
        <v>555</v>
      </c>
      <c r="C7408" s="67" t="str">
        <f t="shared" si="841"/>
        <v>Molly Swift</v>
      </c>
      <c r="D7408" s="71" t="str" cm="1">
        <f t="array" ref="D7408">_xlfn.IFS(AK7408="1",CONCATENATE(C7408,"Regional"),AK7408="2",CONCATENATE(C7408,"Sectional"),AK7408="3",CONCATENATE(C7408,COUNTIF($C$1:C7408,C7408)))</f>
        <v>Molly SwiftRegional</v>
      </c>
      <c r="E7408" s="66">
        <v>45194.333333333336</v>
      </c>
      <c r="F7408" t="s">
        <v>2528</v>
      </c>
      <c r="G7408" s="46">
        <v>33</v>
      </c>
      <c r="H7408" s="46">
        <v>90</v>
      </c>
      <c r="I7408" s="46">
        <v>3</v>
      </c>
      <c r="J7408" t="s">
        <v>175</v>
      </c>
      <c r="K7408" t="s">
        <v>90</v>
      </c>
      <c r="L7408" s="46">
        <v>5004</v>
      </c>
      <c r="M7408" s="46">
        <v>72</v>
      </c>
      <c r="N7408" s="46">
        <v>69.3</v>
      </c>
      <c r="O7408" s="46">
        <v>119</v>
      </c>
      <c r="P7408" s="46">
        <f t="shared" si="842"/>
        <v>2</v>
      </c>
      <c r="R7408" s="67" t="s">
        <v>1217</v>
      </c>
      <c r="S7408" s="67">
        <f>COUNTIF(Y$2:$Y$100,R7408)</f>
        <v>0</v>
      </c>
      <c r="V7408" s="67">
        <f t="shared" si="846"/>
        <v>0</v>
      </c>
      <c r="X7408"/>
      <c r="Y7408" s="67" t="str">
        <f t="shared" si="847"/>
        <v xml:space="preserve"> </v>
      </c>
      <c r="AB7408" t="s">
        <v>90</v>
      </c>
      <c r="AC7408" s="46">
        <v>5004</v>
      </c>
      <c r="AD7408" s="46">
        <v>72</v>
      </c>
      <c r="AE7408" s="46">
        <v>69.3</v>
      </c>
      <c r="AF7408" s="46">
        <v>119</v>
      </c>
      <c r="AH7408" s="70" t="str">
        <f t="shared" si="843"/>
        <v>GCAW Girls Div 2 Westby Regional</v>
      </c>
      <c r="AI7408" s="70" t="str">
        <f t="shared" si="844"/>
        <v/>
      </c>
      <c r="AJ7408" s="70" t="str">
        <f t="shared" si="845"/>
        <v/>
      </c>
      <c r="AK7408" s="70" t="str" cm="1">
        <f t="array" ref="AK7408">_xlfn.IFS(AH7408&lt;&gt;"","1",AI7408&lt;&gt;"","2",AJ7408&lt;&gt;"","3")</f>
        <v>1</v>
      </c>
    </row>
    <row r="7409" spans="1:37" x14ac:dyDescent="0.25">
      <c r="A7409" t="s">
        <v>551</v>
      </c>
      <c r="B7409" t="s">
        <v>552</v>
      </c>
      <c r="C7409" s="67" t="str">
        <f t="shared" si="841"/>
        <v>Tennysen Makepeace</v>
      </c>
      <c r="D7409" s="71" t="str" cm="1">
        <f t="array" ref="D7409">_xlfn.IFS(AK7409="1",CONCATENATE(C7409,"Regional"),AK7409="2",CONCATENATE(C7409,"Sectional"),AK7409="3",CONCATENATE(C7409,COUNTIF($C$1:C7409,C7409)))</f>
        <v>Tennysen MakepeaceRegional</v>
      </c>
      <c r="E7409" s="66">
        <v>45194.333333333336</v>
      </c>
      <c r="F7409" t="s">
        <v>2528</v>
      </c>
      <c r="G7409" s="46">
        <v>33</v>
      </c>
      <c r="H7409" s="46">
        <v>92</v>
      </c>
      <c r="I7409" s="46">
        <v>5</v>
      </c>
      <c r="J7409" t="s">
        <v>175</v>
      </c>
      <c r="K7409" t="s">
        <v>90</v>
      </c>
      <c r="L7409" s="46">
        <v>5004</v>
      </c>
      <c r="M7409" s="46">
        <v>72</v>
      </c>
      <c r="N7409" s="46">
        <v>69.3</v>
      </c>
      <c r="O7409" s="46">
        <v>119</v>
      </c>
      <c r="P7409" s="46">
        <f t="shared" si="842"/>
        <v>2</v>
      </c>
      <c r="R7409" s="67" t="s">
        <v>1215</v>
      </c>
      <c r="S7409" s="67">
        <f>COUNTIF(Y$2:$Y$100,R7409)</f>
        <v>0</v>
      </c>
      <c r="V7409" s="67">
        <f t="shared" si="846"/>
        <v>0</v>
      </c>
      <c r="X7409"/>
      <c r="Y7409" s="67" t="str">
        <f t="shared" si="847"/>
        <v xml:space="preserve"> </v>
      </c>
      <c r="AB7409" t="s">
        <v>90</v>
      </c>
      <c r="AC7409" s="46">
        <v>5004</v>
      </c>
      <c r="AD7409" s="46">
        <v>72</v>
      </c>
      <c r="AE7409" s="46">
        <v>69.3</v>
      </c>
      <c r="AF7409" s="46">
        <v>119</v>
      </c>
      <c r="AH7409" s="70" t="str">
        <f t="shared" si="843"/>
        <v>GCAW Girls Div 2 Westby Regional</v>
      </c>
      <c r="AI7409" s="70" t="str">
        <f t="shared" si="844"/>
        <v/>
      </c>
      <c r="AJ7409" s="70" t="str">
        <f t="shared" si="845"/>
        <v/>
      </c>
      <c r="AK7409" s="70" t="str" cm="1">
        <f t="array" ref="AK7409">_xlfn.IFS(AH7409&lt;&gt;"","1",AI7409&lt;&gt;"","2",AJ7409&lt;&gt;"","3")</f>
        <v>1</v>
      </c>
    </row>
    <row r="7410" spans="1:37" x14ac:dyDescent="0.25">
      <c r="A7410" t="s">
        <v>221</v>
      </c>
      <c r="B7410" t="s">
        <v>553</v>
      </c>
      <c r="C7410" s="67" t="str">
        <f t="shared" si="841"/>
        <v>Zowie Hunter</v>
      </c>
      <c r="D7410" s="71" t="str" cm="1">
        <f t="array" ref="D7410">_xlfn.IFS(AK7410="1",CONCATENATE(C7410,"Regional"),AK7410="2",CONCATENATE(C7410,"Sectional"),AK7410="3",CONCATENATE(C7410,COUNTIF($C$1:C7410,C7410)))</f>
        <v>Zowie HunterRegional</v>
      </c>
      <c r="E7410" s="66">
        <v>45194.333333333336</v>
      </c>
      <c r="F7410" t="s">
        <v>2528</v>
      </c>
      <c r="G7410" s="46">
        <v>33</v>
      </c>
      <c r="H7410" s="46">
        <v>97</v>
      </c>
      <c r="I7410" s="46">
        <v>6</v>
      </c>
      <c r="J7410" t="s">
        <v>175</v>
      </c>
      <c r="K7410" t="s">
        <v>90</v>
      </c>
      <c r="L7410" s="46">
        <v>5004</v>
      </c>
      <c r="M7410" s="46">
        <v>72</v>
      </c>
      <c r="N7410" s="46">
        <v>69.3</v>
      </c>
      <c r="O7410" s="46">
        <v>119</v>
      </c>
      <c r="P7410" s="46">
        <f t="shared" si="842"/>
        <v>2</v>
      </c>
      <c r="R7410" s="67" t="s">
        <v>1216</v>
      </c>
      <c r="S7410" s="67">
        <f>COUNTIF(Y$2:$Y$100,R7410)</f>
        <v>0</v>
      </c>
      <c r="V7410" s="67">
        <f t="shared" si="846"/>
        <v>0</v>
      </c>
      <c r="X7410"/>
      <c r="Y7410" s="67" t="str">
        <f t="shared" si="847"/>
        <v xml:space="preserve"> </v>
      </c>
      <c r="AB7410" t="s">
        <v>90</v>
      </c>
      <c r="AC7410" s="46">
        <v>5004</v>
      </c>
      <c r="AD7410" s="46">
        <v>72</v>
      </c>
      <c r="AE7410" s="46">
        <v>69.3</v>
      </c>
      <c r="AF7410" s="46">
        <v>119</v>
      </c>
      <c r="AH7410" s="70" t="str">
        <f t="shared" si="843"/>
        <v>GCAW Girls Div 2 Westby Regional</v>
      </c>
      <c r="AI7410" s="70" t="str">
        <f t="shared" si="844"/>
        <v/>
      </c>
      <c r="AJ7410" s="70" t="str">
        <f t="shared" si="845"/>
        <v/>
      </c>
      <c r="AK7410" s="70" t="str" cm="1">
        <f t="array" ref="AK7410">_xlfn.IFS(AH7410&lt;&gt;"","1",AI7410&lt;&gt;"","2",AJ7410&lt;&gt;"","3")</f>
        <v>1</v>
      </c>
    </row>
    <row r="7411" spans="1:37" x14ac:dyDescent="0.25">
      <c r="A7411" t="s">
        <v>304</v>
      </c>
      <c r="B7411" t="s">
        <v>969</v>
      </c>
      <c r="C7411" s="67" t="str">
        <f t="shared" si="841"/>
        <v>Maia Marsich</v>
      </c>
      <c r="D7411" s="71" t="str" cm="1">
        <f t="array" ref="D7411">_xlfn.IFS(AK7411="1",CONCATENATE(C7411,"Regional"),AK7411="2",CONCATENATE(C7411,"Sectional"),AK7411="3",CONCATENATE(C7411,COUNTIF($C$1:C7411,C7411)))</f>
        <v>Maia MarsichRegional</v>
      </c>
      <c r="E7411" s="66">
        <v>45194.333333333336</v>
      </c>
      <c r="F7411" t="s">
        <v>2528</v>
      </c>
      <c r="G7411" s="46">
        <v>33</v>
      </c>
      <c r="H7411" s="46">
        <v>99</v>
      </c>
      <c r="I7411" s="46">
        <v>7</v>
      </c>
      <c r="J7411" t="s">
        <v>175</v>
      </c>
      <c r="K7411" t="s">
        <v>90</v>
      </c>
      <c r="L7411" s="46">
        <v>5004</v>
      </c>
      <c r="M7411" s="46">
        <v>72</v>
      </c>
      <c r="N7411" s="46">
        <v>69.3</v>
      </c>
      <c r="O7411" s="46">
        <v>119</v>
      </c>
      <c r="P7411" s="46">
        <f t="shared" si="842"/>
        <v>2</v>
      </c>
      <c r="R7411" s="67" t="s">
        <v>1483</v>
      </c>
      <c r="S7411" s="67">
        <f>COUNTIF(Y$2:$Y$100,R7411)</f>
        <v>0</v>
      </c>
      <c r="V7411" s="67">
        <f t="shared" si="846"/>
        <v>0</v>
      </c>
      <c r="X7411"/>
      <c r="Y7411" s="67" t="str">
        <f t="shared" si="847"/>
        <v xml:space="preserve"> </v>
      </c>
      <c r="AB7411" t="s">
        <v>90</v>
      </c>
      <c r="AC7411" s="46">
        <v>5004</v>
      </c>
      <c r="AD7411" s="46">
        <v>72</v>
      </c>
      <c r="AE7411" s="46">
        <v>69.3</v>
      </c>
      <c r="AF7411" s="46">
        <v>119</v>
      </c>
      <c r="AH7411" s="70" t="str">
        <f t="shared" si="843"/>
        <v>GCAW Girls Div 2 Westby Regional</v>
      </c>
      <c r="AI7411" s="70" t="str">
        <f t="shared" si="844"/>
        <v/>
      </c>
      <c r="AJ7411" s="70" t="str">
        <f t="shared" si="845"/>
        <v/>
      </c>
      <c r="AK7411" s="70" t="str" cm="1">
        <f t="array" ref="AK7411">_xlfn.IFS(AH7411&lt;&gt;"","1",AI7411&lt;&gt;"","2",AJ7411&lt;&gt;"","3")</f>
        <v>1</v>
      </c>
    </row>
    <row r="7412" spans="1:37" x14ac:dyDescent="0.25">
      <c r="A7412" t="s">
        <v>320</v>
      </c>
      <c r="B7412" t="s">
        <v>210</v>
      </c>
      <c r="C7412" s="67" t="str">
        <f t="shared" si="841"/>
        <v>Alexis Murphy</v>
      </c>
      <c r="D7412" s="71" t="str" cm="1">
        <f t="array" ref="D7412">_xlfn.IFS(AK7412="1",CONCATENATE(C7412,"Regional"),AK7412="2",CONCATENATE(C7412,"Sectional"),AK7412="3",CONCATENATE(C7412,COUNTIF($C$1:C7412,C7412)))</f>
        <v>Alexis MurphyRegional</v>
      </c>
      <c r="E7412" s="66">
        <v>45194.333333333336</v>
      </c>
      <c r="F7412" t="s">
        <v>2528</v>
      </c>
      <c r="G7412" s="46">
        <v>33</v>
      </c>
      <c r="H7412" s="46">
        <v>101</v>
      </c>
      <c r="I7412" s="46">
        <v>8</v>
      </c>
      <c r="J7412" t="s">
        <v>175</v>
      </c>
      <c r="K7412" t="s">
        <v>90</v>
      </c>
      <c r="L7412" s="46">
        <v>5004</v>
      </c>
      <c r="M7412" s="46">
        <v>72</v>
      </c>
      <c r="N7412" s="46">
        <v>69.3</v>
      </c>
      <c r="O7412" s="46">
        <v>119</v>
      </c>
      <c r="P7412" s="46">
        <f t="shared" si="842"/>
        <v>2</v>
      </c>
      <c r="R7412" s="67" t="s">
        <v>1219</v>
      </c>
      <c r="S7412" s="67">
        <f>COUNTIF(Y$2:$Y$100,R7412)</f>
        <v>0</v>
      </c>
      <c r="V7412" s="67">
        <f t="shared" si="846"/>
        <v>0</v>
      </c>
      <c r="X7412"/>
      <c r="Y7412" s="67" t="str">
        <f t="shared" si="847"/>
        <v xml:space="preserve"> </v>
      </c>
      <c r="AB7412" t="s">
        <v>90</v>
      </c>
      <c r="AC7412" s="46">
        <v>5004</v>
      </c>
      <c r="AD7412" s="46">
        <v>72</v>
      </c>
      <c r="AE7412" s="46">
        <v>69.3</v>
      </c>
      <c r="AF7412" s="46">
        <v>119</v>
      </c>
      <c r="AH7412" s="70" t="str">
        <f t="shared" si="843"/>
        <v>GCAW Girls Div 2 Westby Regional</v>
      </c>
      <c r="AI7412" s="70" t="str">
        <f t="shared" si="844"/>
        <v/>
      </c>
      <c r="AJ7412" s="70" t="str">
        <f t="shared" si="845"/>
        <v/>
      </c>
      <c r="AK7412" s="70" t="str" cm="1">
        <f t="array" ref="AK7412">_xlfn.IFS(AH7412&lt;&gt;"","1",AI7412&lt;&gt;"","2",AJ7412&lt;&gt;"","3")</f>
        <v>1</v>
      </c>
    </row>
    <row r="7413" spans="1:37" x14ac:dyDescent="0.25">
      <c r="A7413" t="s">
        <v>812</v>
      </c>
      <c r="B7413" t="s">
        <v>455</v>
      </c>
      <c r="C7413" s="67" t="str">
        <f t="shared" si="841"/>
        <v>Amanda Christianson</v>
      </c>
      <c r="D7413" s="71" t="str" cm="1">
        <f t="array" ref="D7413">_xlfn.IFS(AK7413="1",CONCATENATE(C7413,"Regional"),AK7413="2",CONCATENATE(C7413,"Sectional"),AK7413="3",CONCATENATE(C7413,COUNTIF($C$1:C7413,C7413)))</f>
        <v>Amanda ChristiansonRegional</v>
      </c>
      <c r="E7413" s="66">
        <v>45194.333333333336</v>
      </c>
      <c r="F7413" t="s">
        <v>2528</v>
      </c>
      <c r="G7413" s="46">
        <v>33</v>
      </c>
      <c r="H7413" s="46">
        <v>101</v>
      </c>
      <c r="I7413" s="46">
        <v>8</v>
      </c>
      <c r="J7413" t="s">
        <v>175</v>
      </c>
      <c r="K7413" t="s">
        <v>90</v>
      </c>
      <c r="L7413" s="46">
        <v>5004</v>
      </c>
      <c r="M7413" s="46">
        <v>72</v>
      </c>
      <c r="N7413" s="46">
        <v>69.3</v>
      </c>
      <c r="O7413" s="46">
        <v>119</v>
      </c>
      <c r="P7413" s="46">
        <f t="shared" si="842"/>
        <v>2</v>
      </c>
      <c r="R7413" s="67" t="s">
        <v>1378</v>
      </c>
      <c r="S7413" s="67">
        <f>COUNTIF(Y$2:$Y$100,R7413)</f>
        <v>0</v>
      </c>
      <c r="V7413" s="67">
        <f t="shared" si="846"/>
        <v>0</v>
      </c>
      <c r="X7413"/>
      <c r="Y7413" s="67" t="str">
        <f t="shared" si="847"/>
        <v xml:space="preserve"> </v>
      </c>
      <c r="AB7413" t="s">
        <v>90</v>
      </c>
      <c r="AC7413" s="46">
        <v>5004</v>
      </c>
      <c r="AD7413" s="46">
        <v>72</v>
      </c>
      <c r="AE7413" s="46">
        <v>69.3</v>
      </c>
      <c r="AF7413" s="46">
        <v>119</v>
      </c>
      <c r="AH7413" s="70" t="str">
        <f t="shared" si="843"/>
        <v>GCAW Girls Div 2 Westby Regional</v>
      </c>
      <c r="AI7413" s="70" t="str">
        <f t="shared" si="844"/>
        <v/>
      </c>
      <c r="AJ7413" s="70" t="str">
        <f t="shared" si="845"/>
        <v/>
      </c>
      <c r="AK7413" s="70" t="str" cm="1">
        <f t="array" ref="AK7413">_xlfn.IFS(AH7413&lt;&gt;"","1",AI7413&lt;&gt;"","2",AJ7413&lt;&gt;"","3")</f>
        <v>1</v>
      </c>
    </row>
    <row r="7414" spans="1:37" x14ac:dyDescent="0.25">
      <c r="A7414" t="s">
        <v>2125</v>
      </c>
      <c r="B7414" t="s">
        <v>2126</v>
      </c>
      <c r="C7414" s="67" t="str">
        <f t="shared" si="841"/>
        <v>Madi Gussel</v>
      </c>
      <c r="D7414" s="71" t="str" cm="1">
        <f t="array" ref="D7414">_xlfn.IFS(AK7414="1",CONCATENATE(C7414,"Regional"),AK7414="2",CONCATENATE(C7414,"Sectional"),AK7414="3",CONCATENATE(C7414,COUNTIF($C$1:C7414,C7414)))</f>
        <v>Madi GusselRegional</v>
      </c>
      <c r="E7414" s="66">
        <v>45194.333333333336</v>
      </c>
      <c r="F7414" t="s">
        <v>2528</v>
      </c>
      <c r="G7414" s="46">
        <v>33</v>
      </c>
      <c r="H7414" s="46">
        <v>102</v>
      </c>
      <c r="I7414" s="46">
        <v>10</v>
      </c>
      <c r="J7414" t="s">
        <v>175</v>
      </c>
      <c r="K7414" t="s">
        <v>90</v>
      </c>
      <c r="L7414" s="46">
        <v>5004</v>
      </c>
      <c r="M7414" s="46">
        <v>72</v>
      </c>
      <c r="N7414" s="46">
        <v>69.3</v>
      </c>
      <c r="O7414" s="46">
        <v>119</v>
      </c>
      <c r="P7414" s="46">
        <f t="shared" si="842"/>
        <v>2</v>
      </c>
      <c r="R7414" s="67" t="s">
        <v>3153</v>
      </c>
      <c r="S7414" s="67">
        <f>COUNTIF(Y$2:$Y$100,R7414)</f>
        <v>0</v>
      </c>
      <c r="V7414" s="67">
        <f t="shared" si="846"/>
        <v>0</v>
      </c>
      <c r="X7414"/>
      <c r="Y7414" s="67" t="str">
        <f t="shared" si="847"/>
        <v xml:space="preserve"> </v>
      </c>
      <c r="AB7414" t="s">
        <v>90</v>
      </c>
      <c r="AC7414" s="46">
        <v>5004</v>
      </c>
      <c r="AD7414" s="46">
        <v>72</v>
      </c>
      <c r="AE7414" s="46">
        <v>69.3</v>
      </c>
      <c r="AF7414" s="46">
        <v>119</v>
      </c>
      <c r="AH7414" s="70" t="str">
        <f t="shared" si="843"/>
        <v>GCAW Girls Div 2 Westby Regional</v>
      </c>
      <c r="AI7414" s="70" t="str">
        <f t="shared" si="844"/>
        <v/>
      </c>
      <c r="AJ7414" s="70" t="str">
        <f t="shared" si="845"/>
        <v/>
      </c>
      <c r="AK7414" s="70" t="str" cm="1">
        <f t="array" ref="AK7414">_xlfn.IFS(AH7414&lt;&gt;"","1",AI7414&lt;&gt;"","2",AJ7414&lt;&gt;"","3")</f>
        <v>1</v>
      </c>
    </row>
    <row r="7415" spans="1:37" x14ac:dyDescent="0.25">
      <c r="A7415" t="s">
        <v>1852</v>
      </c>
      <c r="B7415" t="s">
        <v>253</v>
      </c>
      <c r="C7415" s="67" t="str">
        <f t="shared" si="841"/>
        <v>Lily Scharmach</v>
      </c>
      <c r="D7415" s="71" t="str" cm="1">
        <f t="array" ref="D7415">_xlfn.IFS(AK7415="1",CONCATENATE(C7415,"Regional"),AK7415="2",CONCATENATE(C7415,"Sectional"),AK7415="3",CONCATENATE(C7415,COUNTIF($C$1:C7415,C7415)))</f>
        <v>Lily ScharmachRegional</v>
      </c>
      <c r="E7415" s="66">
        <v>45194.333333333336</v>
      </c>
      <c r="F7415" t="s">
        <v>2528</v>
      </c>
      <c r="G7415" s="46">
        <v>33</v>
      </c>
      <c r="H7415" s="46">
        <v>105</v>
      </c>
      <c r="I7415" s="46">
        <v>11</v>
      </c>
      <c r="J7415" t="s">
        <v>175</v>
      </c>
      <c r="K7415" t="s">
        <v>90</v>
      </c>
      <c r="L7415" s="46">
        <v>5004</v>
      </c>
      <c r="M7415" s="46">
        <v>72</v>
      </c>
      <c r="N7415" s="46">
        <v>69.3</v>
      </c>
      <c r="O7415" s="46">
        <v>119</v>
      </c>
      <c r="P7415" s="46">
        <f t="shared" si="842"/>
        <v>2</v>
      </c>
      <c r="R7415" s="67" t="s">
        <v>2863</v>
      </c>
      <c r="S7415" s="67">
        <f>COUNTIF(Y$2:$Y$100,R7415)</f>
        <v>0</v>
      </c>
      <c r="V7415" s="67">
        <f t="shared" si="846"/>
        <v>0</v>
      </c>
      <c r="X7415"/>
      <c r="Y7415" s="67" t="str">
        <f t="shared" si="847"/>
        <v xml:space="preserve"> </v>
      </c>
      <c r="AB7415" t="s">
        <v>90</v>
      </c>
      <c r="AC7415" s="46">
        <v>5004</v>
      </c>
      <c r="AD7415" s="46">
        <v>72</v>
      </c>
      <c r="AE7415" s="46">
        <v>69.3</v>
      </c>
      <c r="AF7415" s="46">
        <v>119</v>
      </c>
      <c r="AH7415" s="70" t="str">
        <f t="shared" si="843"/>
        <v>GCAW Girls Div 2 Westby Regional</v>
      </c>
      <c r="AI7415" s="70" t="str">
        <f t="shared" si="844"/>
        <v/>
      </c>
      <c r="AJ7415" s="70" t="str">
        <f t="shared" si="845"/>
        <v/>
      </c>
      <c r="AK7415" s="70" t="str" cm="1">
        <f t="array" ref="AK7415">_xlfn.IFS(AH7415&lt;&gt;"","1",AI7415&lt;&gt;"","2",AJ7415&lt;&gt;"","3")</f>
        <v>1</v>
      </c>
    </row>
    <row r="7416" spans="1:37" x14ac:dyDescent="0.25">
      <c r="A7416" t="s">
        <v>562</v>
      </c>
      <c r="B7416" t="s">
        <v>481</v>
      </c>
      <c r="C7416" s="67" t="str">
        <f t="shared" si="841"/>
        <v>Brooklyn Bothe</v>
      </c>
      <c r="D7416" s="71" t="str" cm="1">
        <f t="array" ref="D7416">_xlfn.IFS(AK7416="1",CONCATENATE(C7416,"Regional"),AK7416="2",CONCATENATE(C7416,"Sectional"),AK7416="3",CONCATENATE(C7416,COUNTIF($C$1:C7416,C7416)))</f>
        <v>Brooklyn BotheRegional</v>
      </c>
      <c r="E7416" s="66">
        <v>45194.333333333336</v>
      </c>
      <c r="F7416" t="s">
        <v>2528</v>
      </c>
      <c r="G7416" s="46">
        <v>33</v>
      </c>
      <c r="H7416" s="46">
        <v>106</v>
      </c>
      <c r="I7416" s="46">
        <v>12</v>
      </c>
      <c r="J7416" t="s">
        <v>175</v>
      </c>
      <c r="K7416" t="s">
        <v>90</v>
      </c>
      <c r="L7416" s="46">
        <v>5004</v>
      </c>
      <c r="M7416" s="46">
        <v>72</v>
      </c>
      <c r="N7416" s="46">
        <v>69.3</v>
      </c>
      <c r="O7416" s="46">
        <v>119</v>
      </c>
      <c r="P7416" s="46">
        <f t="shared" si="842"/>
        <v>2</v>
      </c>
      <c r="R7416" s="67" t="s">
        <v>1222</v>
      </c>
      <c r="S7416" s="67">
        <f>COUNTIF(Y$2:$Y$100,R7416)</f>
        <v>0</v>
      </c>
      <c r="V7416" s="67">
        <f t="shared" si="846"/>
        <v>0</v>
      </c>
      <c r="X7416"/>
      <c r="Y7416" s="67" t="str">
        <f t="shared" si="847"/>
        <v xml:space="preserve"> </v>
      </c>
      <c r="AB7416" t="s">
        <v>90</v>
      </c>
      <c r="AC7416" s="46">
        <v>5004</v>
      </c>
      <c r="AD7416" s="46">
        <v>72</v>
      </c>
      <c r="AE7416" s="46">
        <v>69.3</v>
      </c>
      <c r="AF7416" s="46">
        <v>119</v>
      </c>
      <c r="AH7416" s="70" t="str">
        <f t="shared" si="843"/>
        <v>GCAW Girls Div 2 Westby Regional</v>
      </c>
      <c r="AI7416" s="70" t="str">
        <f t="shared" si="844"/>
        <v/>
      </c>
      <c r="AJ7416" s="70" t="str">
        <f t="shared" si="845"/>
        <v/>
      </c>
      <c r="AK7416" s="70" t="str" cm="1">
        <f t="array" ref="AK7416">_xlfn.IFS(AH7416&lt;&gt;"","1",AI7416&lt;&gt;"","2",AJ7416&lt;&gt;"","3")</f>
        <v>1</v>
      </c>
    </row>
    <row r="7417" spans="1:37" x14ac:dyDescent="0.25">
      <c r="A7417" t="s">
        <v>1630</v>
      </c>
      <c r="B7417" t="s">
        <v>414</v>
      </c>
      <c r="C7417" s="67" t="str">
        <f t="shared" si="841"/>
        <v>Megan Windsor</v>
      </c>
      <c r="D7417" s="71" t="str" cm="1">
        <f t="array" ref="D7417">_xlfn.IFS(AK7417="1",CONCATENATE(C7417,"Regional"),AK7417="2",CONCATENATE(C7417,"Sectional"),AK7417="3",CONCATENATE(C7417,COUNTIF($C$1:C7417,C7417)))</f>
        <v>Megan WindsorRegional</v>
      </c>
      <c r="E7417" s="66">
        <v>45194.333333333336</v>
      </c>
      <c r="F7417" t="s">
        <v>2528</v>
      </c>
      <c r="G7417" s="46">
        <v>33</v>
      </c>
      <c r="H7417" s="46">
        <v>108</v>
      </c>
      <c r="I7417" s="46">
        <v>13</v>
      </c>
      <c r="J7417" t="s">
        <v>175</v>
      </c>
      <c r="K7417" t="s">
        <v>90</v>
      </c>
      <c r="L7417" s="46">
        <v>5004</v>
      </c>
      <c r="M7417" s="46">
        <v>72</v>
      </c>
      <c r="N7417" s="46">
        <v>69.3</v>
      </c>
      <c r="O7417" s="46">
        <v>119</v>
      </c>
      <c r="P7417" s="46">
        <f t="shared" si="842"/>
        <v>2</v>
      </c>
      <c r="R7417" s="67" t="s">
        <v>3569</v>
      </c>
      <c r="S7417" s="67">
        <f>COUNTIF(Y$2:$Y$100,R7417)</f>
        <v>0</v>
      </c>
      <c r="V7417" s="67">
        <f t="shared" si="846"/>
        <v>0</v>
      </c>
      <c r="X7417"/>
      <c r="Y7417" s="67" t="str">
        <f t="shared" si="847"/>
        <v xml:space="preserve"> </v>
      </c>
      <c r="AB7417" t="s">
        <v>90</v>
      </c>
      <c r="AC7417" s="46">
        <v>5004</v>
      </c>
      <c r="AD7417" s="46">
        <v>72</v>
      </c>
      <c r="AE7417" s="46">
        <v>69.3</v>
      </c>
      <c r="AF7417" s="46">
        <v>119</v>
      </c>
      <c r="AH7417" s="70" t="str">
        <f t="shared" si="843"/>
        <v>GCAW Girls Div 2 Westby Regional</v>
      </c>
      <c r="AI7417" s="70" t="str">
        <f t="shared" si="844"/>
        <v/>
      </c>
      <c r="AJ7417" s="70" t="str">
        <f t="shared" si="845"/>
        <v/>
      </c>
      <c r="AK7417" s="70" t="str" cm="1">
        <f t="array" ref="AK7417">_xlfn.IFS(AH7417&lt;&gt;"","1",AI7417&lt;&gt;"","2",AJ7417&lt;&gt;"","3")</f>
        <v>1</v>
      </c>
    </row>
    <row r="7418" spans="1:37" x14ac:dyDescent="0.25">
      <c r="A7418" t="s">
        <v>970</v>
      </c>
      <c r="B7418" t="s">
        <v>947</v>
      </c>
      <c r="C7418" s="67" t="str">
        <f t="shared" si="841"/>
        <v>Ally Saloun</v>
      </c>
      <c r="D7418" s="71" t="str" cm="1">
        <f t="array" ref="D7418">_xlfn.IFS(AK7418="1",CONCATENATE(C7418,"Regional"),AK7418="2",CONCATENATE(C7418,"Sectional"),AK7418="3",CONCATENATE(C7418,COUNTIF($C$1:C7418,C7418)))</f>
        <v>Ally SalounRegional</v>
      </c>
      <c r="E7418" s="66">
        <v>45194.333333333336</v>
      </c>
      <c r="F7418" t="s">
        <v>2528</v>
      </c>
      <c r="G7418" s="46">
        <v>33</v>
      </c>
      <c r="H7418" s="46">
        <v>110</v>
      </c>
      <c r="I7418" s="46">
        <v>14</v>
      </c>
      <c r="J7418" t="s">
        <v>175</v>
      </c>
      <c r="K7418" t="s">
        <v>90</v>
      </c>
      <c r="L7418" s="46">
        <v>5004</v>
      </c>
      <c r="M7418" s="46">
        <v>72</v>
      </c>
      <c r="N7418" s="46">
        <v>69.3</v>
      </c>
      <c r="O7418" s="46">
        <v>119</v>
      </c>
      <c r="P7418" s="46">
        <f t="shared" si="842"/>
        <v>2</v>
      </c>
      <c r="R7418" s="67" t="s">
        <v>1484</v>
      </c>
      <c r="S7418" s="67">
        <f>COUNTIF(Y$2:$Y$100,R7418)</f>
        <v>0</v>
      </c>
      <c r="V7418" s="67">
        <f t="shared" si="846"/>
        <v>0</v>
      </c>
      <c r="X7418"/>
      <c r="Y7418" s="67" t="str">
        <f t="shared" si="847"/>
        <v xml:space="preserve"> </v>
      </c>
      <c r="AB7418" t="s">
        <v>90</v>
      </c>
      <c r="AC7418" s="46">
        <v>5004</v>
      </c>
      <c r="AD7418" s="46">
        <v>72</v>
      </c>
      <c r="AE7418" s="46">
        <v>69.3</v>
      </c>
      <c r="AF7418" s="46">
        <v>119</v>
      </c>
      <c r="AH7418" s="70" t="str">
        <f t="shared" si="843"/>
        <v>GCAW Girls Div 2 Westby Regional</v>
      </c>
      <c r="AI7418" s="70" t="str">
        <f t="shared" si="844"/>
        <v/>
      </c>
      <c r="AJ7418" s="70" t="str">
        <f t="shared" si="845"/>
        <v/>
      </c>
      <c r="AK7418" s="70" t="str" cm="1">
        <f t="array" ref="AK7418">_xlfn.IFS(AH7418&lt;&gt;"","1",AI7418&lt;&gt;"","2",AJ7418&lt;&gt;"","3")</f>
        <v>1</v>
      </c>
    </row>
    <row r="7419" spans="1:37" x14ac:dyDescent="0.25">
      <c r="A7419" t="s">
        <v>817</v>
      </c>
      <c r="B7419" t="s">
        <v>492</v>
      </c>
      <c r="C7419" s="67" t="str">
        <f t="shared" si="841"/>
        <v>Anna Motszko</v>
      </c>
      <c r="D7419" s="71" t="str" cm="1">
        <f t="array" ref="D7419">_xlfn.IFS(AK7419="1",CONCATENATE(C7419,"Regional"),AK7419="2",CONCATENATE(C7419,"Sectional"),AK7419="3",CONCATENATE(C7419,COUNTIF($C$1:C7419,C7419)))</f>
        <v>Anna MotszkoRegional</v>
      </c>
      <c r="E7419" s="66">
        <v>45194.333333333336</v>
      </c>
      <c r="F7419" t="s">
        <v>2528</v>
      </c>
      <c r="G7419" s="46">
        <v>33</v>
      </c>
      <c r="H7419" s="46">
        <v>110</v>
      </c>
      <c r="I7419" s="46">
        <v>14</v>
      </c>
      <c r="J7419" t="s">
        <v>175</v>
      </c>
      <c r="K7419" t="s">
        <v>90</v>
      </c>
      <c r="L7419" s="46">
        <v>5004</v>
      </c>
      <c r="M7419" s="46">
        <v>72</v>
      </c>
      <c r="N7419" s="46">
        <v>69.3</v>
      </c>
      <c r="O7419" s="46">
        <v>119</v>
      </c>
      <c r="P7419" s="46">
        <f t="shared" si="842"/>
        <v>2</v>
      </c>
      <c r="R7419" s="67" t="s">
        <v>1379</v>
      </c>
      <c r="S7419" s="67">
        <f>COUNTIF(Y$2:$Y$100,R7419)</f>
        <v>0</v>
      </c>
      <c r="V7419" s="67">
        <f t="shared" si="846"/>
        <v>0</v>
      </c>
      <c r="X7419"/>
      <c r="Y7419" s="67" t="str">
        <f t="shared" si="847"/>
        <v xml:space="preserve"> </v>
      </c>
      <c r="AB7419" t="s">
        <v>90</v>
      </c>
      <c r="AC7419" s="46">
        <v>5004</v>
      </c>
      <c r="AD7419" s="46">
        <v>72</v>
      </c>
      <c r="AE7419" s="46">
        <v>69.3</v>
      </c>
      <c r="AF7419" s="46">
        <v>119</v>
      </c>
      <c r="AH7419" s="70" t="str">
        <f t="shared" si="843"/>
        <v>GCAW Girls Div 2 Westby Regional</v>
      </c>
      <c r="AI7419" s="70" t="str">
        <f t="shared" si="844"/>
        <v/>
      </c>
      <c r="AJ7419" s="70" t="str">
        <f t="shared" si="845"/>
        <v/>
      </c>
      <c r="AK7419" s="70" t="str" cm="1">
        <f t="array" ref="AK7419">_xlfn.IFS(AH7419&lt;&gt;"","1",AI7419&lt;&gt;"","2",AJ7419&lt;&gt;"","3")</f>
        <v>1</v>
      </c>
    </row>
    <row r="7420" spans="1:37" x14ac:dyDescent="0.25">
      <c r="A7420" t="s">
        <v>354</v>
      </c>
      <c r="B7420" t="s">
        <v>814</v>
      </c>
      <c r="C7420" s="67" t="str">
        <f t="shared" si="841"/>
        <v>Jada Schmitt</v>
      </c>
      <c r="D7420" s="71" t="str" cm="1">
        <f t="array" ref="D7420">_xlfn.IFS(AK7420="1",CONCATENATE(C7420,"Regional"),AK7420="2",CONCATENATE(C7420,"Sectional"),AK7420="3",CONCATENATE(C7420,COUNTIF($C$1:C7420,C7420)))</f>
        <v>Jada SchmittRegional</v>
      </c>
      <c r="E7420" s="66">
        <v>45194.333333333336</v>
      </c>
      <c r="F7420" t="s">
        <v>2528</v>
      </c>
      <c r="G7420" s="46">
        <v>33</v>
      </c>
      <c r="H7420" s="46">
        <v>117</v>
      </c>
      <c r="I7420" s="46">
        <v>16</v>
      </c>
      <c r="J7420" t="s">
        <v>175</v>
      </c>
      <c r="K7420" t="s">
        <v>90</v>
      </c>
      <c r="L7420" s="46">
        <v>5004</v>
      </c>
      <c r="M7420" s="46">
        <v>72</v>
      </c>
      <c r="N7420" s="46">
        <v>69.3</v>
      </c>
      <c r="O7420" s="46">
        <v>119</v>
      </c>
      <c r="P7420" s="46">
        <f t="shared" si="842"/>
        <v>2</v>
      </c>
      <c r="R7420" s="67" t="s">
        <v>3541</v>
      </c>
      <c r="S7420" s="67">
        <f>COUNTIF(Y$2:$Y$100,R7420)</f>
        <v>0</v>
      </c>
      <c r="V7420" s="67">
        <f t="shared" si="846"/>
        <v>0</v>
      </c>
      <c r="X7420"/>
      <c r="Y7420" s="67" t="str">
        <f t="shared" si="847"/>
        <v xml:space="preserve"> </v>
      </c>
      <c r="AB7420" t="s">
        <v>90</v>
      </c>
      <c r="AC7420" s="46">
        <v>5004</v>
      </c>
      <c r="AD7420" s="46">
        <v>72</v>
      </c>
      <c r="AE7420" s="46">
        <v>69.3</v>
      </c>
      <c r="AF7420" s="46">
        <v>119</v>
      </c>
      <c r="AH7420" s="70" t="str">
        <f t="shared" si="843"/>
        <v>GCAW Girls Div 2 Westby Regional</v>
      </c>
      <c r="AI7420" s="70" t="str">
        <f t="shared" si="844"/>
        <v/>
      </c>
      <c r="AJ7420" s="70" t="str">
        <f t="shared" si="845"/>
        <v/>
      </c>
      <c r="AK7420" s="70" t="str" cm="1">
        <f t="array" ref="AK7420">_xlfn.IFS(AH7420&lt;&gt;"","1",AI7420&lt;&gt;"","2",AJ7420&lt;&gt;"","3")</f>
        <v>1</v>
      </c>
    </row>
    <row r="7421" spans="1:37" x14ac:dyDescent="0.25">
      <c r="A7421" t="s">
        <v>560</v>
      </c>
      <c r="B7421" t="s">
        <v>421</v>
      </c>
      <c r="C7421" s="67" t="str">
        <f t="shared" si="841"/>
        <v>Elizabeth Colburn</v>
      </c>
      <c r="D7421" s="71" t="str" cm="1">
        <f t="array" ref="D7421">_xlfn.IFS(AK7421="1",CONCATENATE(C7421,"Regional"),AK7421="2",CONCATENATE(C7421,"Sectional"),AK7421="3",CONCATENATE(C7421,COUNTIF($C$1:C7421,C7421)))</f>
        <v>Elizabeth ColburnRegional</v>
      </c>
      <c r="E7421" s="66">
        <v>45194.333333333336</v>
      </c>
      <c r="F7421" t="s">
        <v>2528</v>
      </c>
      <c r="G7421" s="46">
        <v>33</v>
      </c>
      <c r="H7421" s="46">
        <v>119</v>
      </c>
      <c r="I7421" s="46">
        <v>17</v>
      </c>
      <c r="J7421" t="s">
        <v>175</v>
      </c>
      <c r="K7421" t="s">
        <v>90</v>
      </c>
      <c r="L7421" s="46">
        <v>5004</v>
      </c>
      <c r="M7421" s="46">
        <v>72</v>
      </c>
      <c r="N7421" s="46">
        <v>69.3</v>
      </c>
      <c r="O7421" s="46">
        <v>119</v>
      </c>
      <c r="P7421" s="46">
        <f t="shared" si="842"/>
        <v>2</v>
      </c>
      <c r="R7421" s="67" t="s">
        <v>1221</v>
      </c>
      <c r="S7421" s="67">
        <f>COUNTIF(Y$2:$Y$100,R7421)</f>
        <v>0</v>
      </c>
      <c r="V7421" s="67">
        <f t="shared" si="846"/>
        <v>0</v>
      </c>
      <c r="X7421"/>
      <c r="Y7421" s="67" t="str">
        <f t="shared" si="847"/>
        <v xml:space="preserve"> </v>
      </c>
      <c r="AB7421" t="s">
        <v>90</v>
      </c>
      <c r="AC7421" s="46">
        <v>5004</v>
      </c>
      <c r="AD7421" s="46">
        <v>72</v>
      </c>
      <c r="AE7421" s="46">
        <v>69.3</v>
      </c>
      <c r="AF7421" s="46">
        <v>119</v>
      </c>
      <c r="AH7421" s="70" t="str">
        <f t="shared" si="843"/>
        <v>GCAW Girls Div 2 Westby Regional</v>
      </c>
      <c r="AI7421" s="70" t="str">
        <f t="shared" si="844"/>
        <v/>
      </c>
      <c r="AJ7421" s="70" t="str">
        <f t="shared" si="845"/>
        <v/>
      </c>
      <c r="AK7421" s="70" t="str" cm="1">
        <f t="array" ref="AK7421">_xlfn.IFS(AH7421&lt;&gt;"","1",AI7421&lt;&gt;"","2",AJ7421&lt;&gt;"","3")</f>
        <v>1</v>
      </c>
    </row>
    <row r="7422" spans="1:37" x14ac:dyDescent="0.25">
      <c r="A7422" t="s">
        <v>355</v>
      </c>
      <c r="B7422" t="s">
        <v>972</v>
      </c>
      <c r="C7422" s="67" t="str">
        <f t="shared" si="841"/>
        <v>Margaret Schmitz</v>
      </c>
      <c r="D7422" s="71" t="str" cm="1">
        <f t="array" ref="D7422">_xlfn.IFS(AK7422="1",CONCATENATE(C7422,"Regional"),AK7422="2",CONCATENATE(C7422,"Sectional"),AK7422="3",CONCATENATE(C7422,COUNTIF($C$1:C7422,C7422)))</f>
        <v>Margaret SchmitzRegional</v>
      </c>
      <c r="E7422" s="66">
        <v>45194.333333333336</v>
      </c>
      <c r="F7422" t="s">
        <v>2528</v>
      </c>
      <c r="G7422" s="46">
        <v>33</v>
      </c>
      <c r="H7422" s="46">
        <v>120</v>
      </c>
      <c r="I7422" s="46">
        <v>18</v>
      </c>
      <c r="J7422" t="s">
        <v>175</v>
      </c>
      <c r="K7422" t="s">
        <v>90</v>
      </c>
      <c r="L7422" s="46">
        <v>5004</v>
      </c>
      <c r="M7422" s="46">
        <v>72</v>
      </c>
      <c r="N7422" s="46">
        <v>69.3</v>
      </c>
      <c r="O7422" s="46">
        <v>119</v>
      </c>
      <c r="P7422" s="46">
        <f t="shared" si="842"/>
        <v>2</v>
      </c>
      <c r="R7422" s="67" t="s">
        <v>1486</v>
      </c>
      <c r="S7422" s="67">
        <f>COUNTIF(Y$2:$Y$100,R7422)</f>
        <v>0</v>
      </c>
      <c r="V7422" s="67">
        <f t="shared" si="846"/>
        <v>0</v>
      </c>
      <c r="X7422"/>
      <c r="Y7422" s="67" t="str">
        <f t="shared" si="847"/>
        <v xml:space="preserve"> </v>
      </c>
      <c r="AB7422" t="s">
        <v>90</v>
      </c>
      <c r="AC7422" s="46">
        <v>5004</v>
      </c>
      <c r="AD7422" s="46">
        <v>72</v>
      </c>
      <c r="AE7422" s="46">
        <v>69.3</v>
      </c>
      <c r="AF7422" s="46">
        <v>119</v>
      </c>
      <c r="AH7422" s="70" t="str">
        <f t="shared" si="843"/>
        <v>GCAW Girls Div 2 Westby Regional</v>
      </c>
      <c r="AI7422" s="70" t="str">
        <f t="shared" si="844"/>
        <v/>
      </c>
      <c r="AJ7422" s="70" t="str">
        <f t="shared" si="845"/>
        <v/>
      </c>
      <c r="AK7422" s="70" t="str" cm="1">
        <f t="array" ref="AK7422">_xlfn.IFS(AH7422&lt;&gt;"","1",AI7422&lt;&gt;"","2",AJ7422&lt;&gt;"","3")</f>
        <v>1</v>
      </c>
    </row>
    <row r="7423" spans="1:37" x14ac:dyDescent="0.25">
      <c r="A7423" t="s">
        <v>1853</v>
      </c>
      <c r="B7423" t="s">
        <v>1858</v>
      </c>
      <c r="C7423" s="67" t="str">
        <f t="shared" si="841"/>
        <v>Jorja Wolfe</v>
      </c>
      <c r="D7423" s="71" t="str" cm="1">
        <f t="array" ref="D7423">_xlfn.IFS(AK7423="1",CONCATENATE(C7423,"Regional"),AK7423="2",CONCATENATE(C7423,"Sectional"),AK7423="3",CONCATENATE(C7423,COUNTIF($C$1:C7423,C7423)))</f>
        <v>Jorja WolfeRegional</v>
      </c>
      <c r="E7423" s="66">
        <v>45194.333333333336</v>
      </c>
      <c r="F7423" t="s">
        <v>2528</v>
      </c>
      <c r="G7423" s="46">
        <v>33</v>
      </c>
      <c r="H7423" s="46">
        <v>122</v>
      </c>
      <c r="I7423" s="46">
        <v>19</v>
      </c>
      <c r="J7423" t="s">
        <v>175</v>
      </c>
      <c r="K7423" t="s">
        <v>90</v>
      </c>
      <c r="L7423" s="46">
        <v>5004</v>
      </c>
      <c r="M7423" s="46">
        <v>72</v>
      </c>
      <c r="N7423" s="46">
        <v>69.3</v>
      </c>
      <c r="O7423" s="46">
        <v>119</v>
      </c>
      <c r="P7423" s="46">
        <f t="shared" si="842"/>
        <v>2</v>
      </c>
      <c r="R7423" s="67" t="s">
        <v>2868</v>
      </c>
      <c r="S7423" s="67">
        <f>COUNTIF(Y$2:$Y$100,R7423)</f>
        <v>0</v>
      </c>
      <c r="V7423" s="67">
        <f t="shared" si="846"/>
        <v>0</v>
      </c>
      <c r="X7423"/>
      <c r="Y7423" s="67" t="str">
        <f t="shared" si="847"/>
        <v xml:space="preserve"> </v>
      </c>
      <c r="AB7423" t="s">
        <v>90</v>
      </c>
      <c r="AC7423" s="46">
        <v>5004</v>
      </c>
      <c r="AD7423" s="46">
        <v>72</v>
      </c>
      <c r="AE7423" s="46">
        <v>69.3</v>
      </c>
      <c r="AF7423" s="46">
        <v>119</v>
      </c>
      <c r="AH7423" s="70" t="str">
        <f t="shared" si="843"/>
        <v>GCAW Girls Div 2 Westby Regional</v>
      </c>
      <c r="AI7423" s="70" t="str">
        <f t="shared" si="844"/>
        <v/>
      </c>
      <c r="AJ7423" s="70" t="str">
        <f t="shared" si="845"/>
        <v/>
      </c>
      <c r="AK7423" s="70" t="str" cm="1">
        <f t="array" ref="AK7423">_xlfn.IFS(AH7423&lt;&gt;"","1",AI7423&lt;&gt;"","2",AJ7423&lt;&gt;"","3")</f>
        <v>1</v>
      </c>
    </row>
    <row r="7424" spans="1:37" x14ac:dyDescent="0.25">
      <c r="A7424" t="s">
        <v>1855</v>
      </c>
      <c r="B7424" t="s">
        <v>600</v>
      </c>
      <c r="C7424" s="67" t="str">
        <f t="shared" si="841"/>
        <v>Lillian Harvieux</v>
      </c>
      <c r="D7424" s="71" t="str" cm="1">
        <f t="array" ref="D7424">_xlfn.IFS(AK7424="1",CONCATENATE(C7424,"Regional"),AK7424="2",CONCATENATE(C7424,"Sectional"),AK7424="3",CONCATENATE(C7424,COUNTIF($C$1:C7424,C7424)))</f>
        <v>Lillian HarvieuxRegional</v>
      </c>
      <c r="E7424" s="66">
        <v>45194.333333333336</v>
      </c>
      <c r="F7424" t="s">
        <v>2528</v>
      </c>
      <c r="G7424" s="46">
        <v>33</v>
      </c>
      <c r="H7424" s="46">
        <v>122</v>
      </c>
      <c r="I7424" s="46">
        <v>19</v>
      </c>
      <c r="J7424" t="s">
        <v>175</v>
      </c>
      <c r="K7424" t="s">
        <v>90</v>
      </c>
      <c r="L7424" s="46">
        <v>5004</v>
      </c>
      <c r="M7424" s="46">
        <v>72</v>
      </c>
      <c r="N7424" s="46">
        <v>69.3</v>
      </c>
      <c r="O7424" s="46">
        <v>119</v>
      </c>
      <c r="P7424" s="46">
        <f t="shared" si="842"/>
        <v>2</v>
      </c>
      <c r="R7424" s="67" t="s">
        <v>2866</v>
      </c>
      <c r="S7424" s="67">
        <f>COUNTIF(Y$2:$Y$100,R7424)</f>
        <v>0</v>
      </c>
      <c r="V7424" s="67">
        <f t="shared" si="846"/>
        <v>0</v>
      </c>
      <c r="X7424"/>
      <c r="Y7424" s="67" t="str">
        <f t="shared" si="847"/>
        <v xml:space="preserve"> </v>
      </c>
      <c r="AB7424" t="s">
        <v>90</v>
      </c>
      <c r="AC7424" s="46">
        <v>5004</v>
      </c>
      <c r="AD7424" s="46">
        <v>72</v>
      </c>
      <c r="AE7424" s="46">
        <v>69.3</v>
      </c>
      <c r="AF7424" s="46">
        <v>119</v>
      </c>
      <c r="AH7424" s="70" t="str">
        <f t="shared" si="843"/>
        <v>GCAW Girls Div 2 Westby Regional</v>
      </c>
      <c r="AI7424" s="70" t="str">
        <f t="shared" si="844"/>
        <v/>
      </c>
      <c r="AJ7424" s="70" t="str">
        <f t="shared" si="845"/>
        <v/>
      </c>
      <c r="AK7424" s="70" t="str" cm="1">
        <f t="array" ref="AK7424">_xlfn.IFS(AH7424&lt;&gt;"","1",AI7424&lt;&gt;"","2",AJ7424&lt;&gt;"","3")</f>
        <v>1</v>
      </c>
    </row>
    <row r="7425" spans="1:37" x14ac:dyDescent="0.25">
      <c r="A7425" t="s">
        <v>327</v>
      </c>
      <c r="B7425" t="s">
        <v>1851</v>
      </c>
      <c r="C7425" s="67" t="str">
        <f t="shared" si="841"/>
        <v>Jazlynn Olson</v>
      </c>
      <c r="D7425" s="71" t="str" cm="1">
        <f t="array" ref="D7425">_xlfn.IFS(AK7425="1",CONCATENATE(C7425,"Regional"),AK7425="2",CONCATENATE(C7425,"Sectional"),AK7425="3",CONCATENATE(C7425,COUNTIF($C$1:C7425,C7425)))</f>
        <v>Jazlynn OlsonRegional</v>
      </c>
      <c r="E7425" s="66">
        <v>45194.333333333336</v>
      </c>
      <c r="F7425" t="s">
        <v>2528</v>
      </c>
      <c r="G7425" s="46">
        <v>33</v>
      </c>
      <c r="H7425" s="46">
        <v>124</v>
      </c>
      <c r="I7425" s="46">
        <v>21</v>
      </c>
      <c r="J7425" t="s">
        <v>175</v>
      </c>
      <c r="K7425" t="s">
        <v>90</v>
      </c>
      <c r="L7425" s="46">
        <v>5004</v>
      </c>
      <c r="M7425" s="46">
        <v>72</v>
      </c>
      <c r="N7425" s="46">
        <v>69.3</v>
      </c>
      <c r="O7425" s="46">
        <v>119</v>
      </c>
      <c r="P7425" s="46">
        <f t="shared" si="842"/>
        <v>2</v>
      </c>
      <c r="R7425" s="67" t="s">
        <v>2861</v>
      </c>
      <c r="S7425" s="67">
        <f>COUNTIF(Y$2:$Y$100,R7425)</f>
        <v>0</v>
      </c>
      <c r="V7425" s="67">
        <f t="shared" si="846"/>
        <v>0</v>
      </c>
      <c r="X7425"/>
      <c r="Y7425" s="67" t="str">
        <f t="shared" si="847"/>
        <v xml:space="preserve"> </v>
      </c>
      <c r="AB7425" t="s">
        <v>90</v>
      </c>
      <c r="AC7425" s="46">
        <v>5004</v>
      </c>
      <c r="AD7425" s="46">
        <v>72</v>
      </c>
      <c r="AE7425" s="46">
        <v>69.3</v>
      </c>
      <c r="AF7425" s="46">
        <v>119</v>
      </c>
      <c r="AH7425" s="70" t="str">
        <f t="shared" si="843"/>
        <v>GCAW Girls Div 2 Westby Regional</v>
      </c>
      <c r="AI7425" s="70" t="str">
        <f t="shared" si="844"/>
        <v/>
      </c>
      <c r="AJ7425" s="70" t="str">
        <f t="shared" si="845"/>
        <v/>
      </c>
      <c r="AK7425" s="70" t="str" cm="1">
        <f t="array" ref="AK7425">_xlfn.IFS(AH7425&lt;&gt;"","1",AI7425&lt;&gt;"","2",AJ7425&lt;&gt;"","3")</f>
        <v>1</v>
      </c>
    </row>
    <row r="7426" spans="1:37" x14ac:dyDescent="0.25">
      <c r="A7426" t="s">
        <v>3420</v>
      </c>
      <c r="B7426" t="s">
        <v>1717</v>
      </c>
      <c r="C7426" s="67" t="str">
        <f t="shared" ref="C7426:C7489" si="848">CONCATENATE(B7426," ",A7426)</f>
        <v>Lila Hess</v>
      </c>
      <c r="D7426" s="71" t="str" cm="1">
        <f t="array" ref="D7426">_xlfn.IFS(AK7426="1",CONCATENATE(C7426,"Regional"),AK7426="2",CONCATENATE(C7426,"Sectional"),AK7426="3",CONCATENATE(C7426,COUNTIF($C$1:C7426,C7426)))</f>
        <v>Lila HessRegional</v>
      </c>
      <c r="E7426" s="66">
        <v>45194.333333333336</v>
      </c>
      <c r="F7426" t="s">
        <v>2528</v>
      </c>
      <c r="G7426" s="46">
        <v>33</v>
      </c>
      <c r="H7426" s="46">
        <v>126</v>
      </c>
      <c r="I7426" s="46">
        <v>22</v>
      </c>
      <c r="J7426" t="s">
        <v>175</v>
      </c>
      <c r="K7426" t="s">
        <v>90</v>
      </c>
      <c r="L7426" s="46">
        <v>5004</v>
      </c>
      <c r="M7426" s="46">
        <v>72</v>
      </c>
      <c r="N7426" s="46">
        <v>69.3</v>
      </c>
      <c r="O7426" s="46">
        <v>119</v>
      </c>
      <c r="P7426" s="46">
        <f t="shared" ref="P7426:P7489" si="849">IF(L7426&gt;4000,2,1)</f>
        <v>2</v>
      </c>
      <c r="R7426" s="67" t="s">
        <v>3597</v>
      </c>
      <c r="S7426" s="67">
        <f>COUNTIF(Y$2:$Y$100,R7426)</f>
        <v>0</v>
      </c>
      <c r="V7426" s="67">
        <f t="shared" si="846"/>
        <v>0</v>
      </c>
      <c r="X7426"/>
      <c r="Y7426" s="67" t="str">
        <f t="shared" si="847"/>
        <v xml:space="preserve"> </v>
      </c>
      <c r="AB7426" t="s">
        <v>90</v>
      </c>
      <c r="AC7426" s="46">
        <v>5004</v>
      </c>
      <c r="AD7426" s="46">
        <v>72</v>
      </c>
      <c r="AE7426" s="46">
        <v>69.3</v>
      </c>
      <c r="AF7426" s="46">
        <v>119</v>
      </c>
      <c r="AH7426" s="70" t="str">
        <f t="shared" ref="AH7426:AH7489" si="850">IF(ISNUMBER(SEARCH("regional",$F7426)),$F7426,"")</f>
        <v>GCAW Girls Div 2 Westby Regional</v>
      </c>
      <c r="AI7426" s="70" t="str">
        <f t="shared" ref="AI7426:AI7489" si="851">IF(ISNUMBER(SEARCH("sectional",$F7426)),$F7426,"")</f>
        <v/>
      </c>
      <c r="AJ7426" s="70" t="str">
        <f t="shared" ref="AJ7426:AJ7489" si="852">IF(AND(AH7426="",AI7426=""),"X","")</f>
        <v/>
      </c>
      <c r="AK7426" s="70" t="str" cm="1">
        <f t="array" ref="AK7426">_xlfn.IFS(AH7426&lt;&gt;"","1",AI7426&lt;&gt;"","2",AJ7426&lt;&gt;"","3")</f>
        <v>1</v>
      </c>
    </row>
    <row r="7427" spans="1:37" x14ac:dyDescent="0.25">
      <c r="A7427" t="s">
        <v>1894</v>
      </c>
      <c r="B7427" t="s">
        <v>484</v>
      </c>
      <c r="C7427" s="67" t="str">
        <f t="shared" si="848"/>
        <v>Abbie Marvin</v>
      </c>
      <c r="D7427" s="71" t="str" cm="1">
        <f t="array" ref="D7427">_xlfn.IFS(AK7427="1",CONCATENATE(C7427,"Regional"),AK7427="2",CONCATENATE(C7427,"Sectional"),AK7427="3",CONCATENATE(C7427,COUNTIF($C$1:C7427,C7427)))</f>
        <v>Abbie MarvinRegional</v>
      </c>
      <c r="E7427" s="66">
        <v>45194.333333333336</v>
      </c>
      <c r="F7427" t="s">
        <v>2528</v>
      </c>
      <c r="G7427" s="46">
        <v>33</v>
      </c>
      <c r="H7427" s="46">
        <v>127</v>
      </c>
      <c r="I7427" s="46">
        <v>23</v>
      </c>
      <c r="J7427" t="s">
        <v>175</v>
      </c>
      <c r="K7427" t="s">
        <v>90</v>
      </c>
      <c r="L7427" s="46">
        <v>5004</v>
      </c>
      <c r="M7427" s="46">
        <v>72</v>
      </c>
      <c r="N7427" s="46">
        <v>69.3</v>
      </c>
      <c r="O7427" s="46">
        <v>119</v>
      </c>
      <c r="P7427" s="46">
        <f t="shared" si="849"/>
        <v>2</v>
      </c>
      <c r="R7427" s="67" t="s">
        <v>2903</v>
      </c>
      <c r="S7427" s="67">
        <f>COUNTIF(Y$2:$Y$100,R7427)</f>
        <v>0</v>
      </c>
      <c r="V7427" s="67">
        <f t="shared" si="846"/>
        <v>0</v>
      </c>
      <c r="X7427"/>
      <c r="Y7427" s="67" t="str">
        <f t="shared" si="847"/>
        <v xml:space="preserve"> </v>
      </c>
      <c r="AB7427" t="s">
        <v>90</v>
      </c>
      <c r="AC7427" s="46">
        <v>5004</v>
      </c>
      <c r="AD7427" s="46">
        <v>72</v>
      </c>
      <c r="AE7427" s="46">
        <v>69.3</v>
      </c>
      <c r="AF7427" s="46">
        <v>119</v>
      </c>
      <c r="AH7427" s="70" t="str">
        <f t="shared" si="850"/>
        <v>GCAW Girls Div 2 Westby Regional</v>
      </c>
      <c r="AI7427" s="70" t="str">
        <f t="shared" si="851"/>
        <v/>
      </c>
      <c r="AJ7427" s="70" t="str">
        <f t="shared" si="852"/>
        <v/>
      </c>
      <c r="AK7427" s="70" t="str" cm="1">
        <f t="array" ref="AK7427">_xlfn.IFS(AH7427&lt;&gt;"","1",AI7427&lt;&gt;"","2",AJ7427&lt;&gt;"","3")</f>
        <v>1</v>
      </c>
    </row>
    <row r="7428" spans="1:37" x14ac:dyDescent="0.25">
      <c r="A7428" t="s">
        <v>1853</v>
      </c>
      <c r="B7428" t="s">
        <v>1854</v>
      </c>
      <c r="C7428" s="67" t="str">
        <f t="shared" si="848"/>
        <v>Joette Wolfe</v>
      </c>
      <c r="D7428" s="71" t="str" cm="1">
        <f t="array" ref="D7428">_xlfn.IFS(AK7428="1",CONCATENATE(C7428,"Regional"),AK7428="2",CONCATENATE(C7428,"Sectional"),AK7428="3",CONCATENATE(C7428,COUNTIF($C$1:C7428,C7428)))</f>
        <v>Joette WolfeRegional</v>
      </c>
      <c r="E7428" s="66">
        <v>45194.333333333336</v>
      </c>
      <c r="F7428" t="s">
        <v>2528</v>
      </c>
      <c r="G7428" s="46">
        <v>33</v>
      </c>
      <c r="H7428" s="46">
        <v>127</v>
      </c>
      <c r="I7428" s="46">
        <v>23</v>
      </c>
      <c r="J7428" t="s">
        <v>175</v>
      </c>
      <c r="K7428" t="s">
        <v>90</v>
      </c>
      <c r="L7428" s="46">
        <v>5004</v>
      </c>
      <c r="M7428" s="46">
        <v>72</v>
      </c>
      <c r="N7428" s="46">
        <v>69.3</v>
      </c>
      <c r="O7428" s="46">
        <v>119</v>
      </c>
      <c r="P7428" s="46">
        <f t="shared" si="849"/>
        <v>2</v>
      </c>
      <c r="R7428" s="67" t="s">
        <v>2864</v>
      </c>
      <c r="S7428" s="67">
        <f>COUNTIF(Y$2:$Y$100,R7428)</f>
        <v>0</v>
      </c>
      <c r="V7428" s="67">
        <f t="shared" si="846"/>
        <v>0</v>
      </c>
      <c r="X7428"/>
      <c r="Y7428" s="67" t="str">
        <f t="shared" si="847"/>
        <v xml:space="preserve"> </v>
      </c>
      <c r="AB7428" t="s">
        <v>90</v>
      </c>
      <c r="AC7428" s="46">
        <v>5004</v>
      </c>
      <c r="AD7428" s="46">
        <v>72</v>
      </c>
      <c r="AE7428" s="46">
        <v>69.3</v>
      </c>
      <c r="AF7428" s="46">
        <v>119</v>
      </c>
      <c r="AH7428" s="70" t="str">
        <f t="shared" si="850"/>
        <v>GCAW Girls Div 2 Westby Regional</v>
      </c>
      <c r="AI7428" s="70" t="str">
        <f t="shared" si="851"/>
        <v/>
      </c>
      <c r="AJ7428" s="70" t="str">
        <f t="shared" si="852"/>
        <v/>
      </c>
      <c r="AK7428" s="70" t="str" cm="1">
        <f t="array" ref="AK7428">_xlfn.IFS(AH7428&lt;&gt;"","1",AI7428&lt;&gt;"","2",AJ7428&lt;&gt;"","3")</f>
        <v>1</v>
      </c>
    </row>
    <row r="7429" spans="1:37" x14ac:dyDescent="0.25">
      <c r="A7429" t="s">
        <v>374</v>
      </c>
      <c r="B7429" t="s">
        <v>648</v>
      </c>
      <c r="C7429" s="67" t="str">
        <f t="shared" si="848"/>
        <v>Claire Wagner</v>
      </c>
      <c r="D7429" s="71" t="str" cm="1">
        <f t="array" ref="D7429">_xlfn.IFS(AK7429="1",CONCATENATE(C7429,"Regional"),AK7429="2",CONCATENATE(C7429,"Sectional"),AK7429="3",CONCATENATE(C7429,COUNTIF($C$1:C7429,C7429)))</f>
        <v>Claire WagnerRegional</v>
      </c>
      <c r="E7429" s="66">
        <v>45194.333333333336</v>
      </c>
      <c r="F7429" t="s">
        <v>2528</v>
      </c>
      <c r="G7429" s="46">
        <v>33</v>
      </c>
      <c r="H7429" s="46">
        <v>127</v>
      </c>
      <c r="I7429" s="46">
        <v>23</v>
      </c>
      <c r="J7429" t="s">
        <v>175</v>
      </c>
      <c r="K7429" t="s">
        <v>90</v>
      </c>
      <c r="L7429" s="46">
        <v>5004</v>
      </c>
      <c r="M7429" s="46">
        <v>72</v>
      </c>
      <c r="N7429" s="46">
        <v>69.3</v>
      </c>
      <c r="O7429" s="46">
        <v>119</v>
      </c>
      <c r="P7429" s="46">
        <f t="shared" si="849"/>
        <v>2</v>
      </c>
      <c r="R7429" s="67" t="s">
        <v>2865</v>
      </c>
      <c r="S7429" s="67">
        <f>COUNTIF(Y$2:$Y$100,R7429)</f>
        <v>0</v>
      </c>
      <c r="V7429" s="67">
        <f t="shared" si="846"/>
        <v>0</v>
      </c>
      <c r="X7429"/>
      <c r="Y7429" s="67" t="str">
        <f t="shared" si="847"/>
        <v xml:space="preserve"> </v>
      </c>
      <c r="AB7429" t="s">
        <v>90</v>
      </c>
      <c r="AC7429" s="46">
        <v>5004</v>
      </c>
      <c r="AD7429" s="46">
        <v>72</v>
      </c>
      <c r="AE7429" s="46">
        <v>69.3</v>
      </c>
      <c r="AF7429" s="46">
        <v>119</v>
      </c>
      <c r="AH7429" s="70" t="str">
        <f t="shared" si="850"/>
        <v>GCAW Girls Div 2 Westby Regional</v>
      </c>
      <c r="AI7429" s="70" t="str">
        <f t="shared" si="851"/>
        <v/>
      </c>
      <c r="AJ7429" s="70" t="str">
        <f t="shared" si="852"/>
        <v/>
      </c>
      <c r="AK7429" s="70" t="str" cm="1">
        <f t="array" ref="AK7429">_xlfn.IFS(AH7429&lt;&gt;"","1",AI7429&lt;&gt;"","2",AJ7429&lt;&gt;"","3")</f>
        <v>1</v>
      </c>
    </row>
    <row r="7430" spans="1:37" x14ac:dyDescent="0.25">
      <c r="A7430" t="s">
        <v>1856</v>
      </c>
      <c r="B7430" t="s">
        <v>1857</v>
      </c>
      <c r="C7430" s="67" t="str">
        <f t="shared" si="848"/>
        <v>Andrea Cogswell</v>
      </c>
      <c r="D7430" s="71" t="str" cm="1">
        <f t="array" ref="D7430">_xlfn.IFS(AK7430="1",CONCATENATE(C7430,"Regional"),AK7430="2",CONCATENATE(C7430,"Sectional"),AK7430="3",CONCATENATE(C7430,COUNTIF($C$1:C7430,C7430)))</f>
        <v>Andrea CogswellRegional</v>
      </c>
      <c r="E7430" s="66">
        <v>45194.333333333336</v>
      </c>
      <c r="F7430" t="s">
        <v>2528</v>
      </c>
      <c r="G7430" s="46">
        <v>33</v>
      </c>
      <c r="H7430" s="46">
        <v>127</v>
      </c>
      <c r="I7430" s="46">
        <v>23</v>
      </c>
      <c r="J7430" t="s">
        <v>175</v>
      </c>
      <c r="K7430" t="s">
        <v>90</v>
      </c>
      <c r="L7430" s="46">
        <v>5004</v>
      </c>
      <c r="M7430" s="46">
        <v>72</v>
      </c>
      <c r="N7430" s="46">
        <v>69.3</v>
      </c>
      <c r="O7430" s="46">
        <v>119</v>
      </c>
      <c r="P7430" s="46">
        <f t="shared" si="849"/>
        <v>2</v>
      </c>
      <c r="R7430" s="67" t="s">
        <v>2867</v>
      </c>
      <c r="S7430" s="67">
        <f>COUNTIF(Y$2:$Y$100,R7430)</f>
        <v>0</v>
      </c>
      <c r="V7430" s="67">
        <f t="shared" si="846"/>
        <v>0</v>
      </c>
      <c r="X7430"/>
      <c r="Y7430" s="67" t="str">
        <f t="shared" si="847"/>
        <v xml:space="preserve"> </v>
      </c>
      <c r="AB7430" t="s">
        <v>90</v>
      </c>
      <c r="AC7430" s="46">
        <v>5004</v>
      </c>
      <c r="AD7430" s="46">
        <v>72</v>
      </c>
      <c r="AE7430" s="46">
        <v>69.3</v>
      </c>
      <c r="AF7430" s="46">
        <v>119</v>
      </c>
      <c r="AH7430" s="70" t="str">
        <f t="shared" si="850"/>
        <v>GCAW Girls Div 2 Westby Regional</v>
      </c>
      <c r="AI7430" s="70" t="str">
        <f t="shared" si="851"/>
        <v/>
      </c>
      <c r="AJ7430" s="70" t="str">
        <f t="shared" si="852"/>
        <v/>
      </c>
      <c r="AK7430" s="70" t="str" cm="1">
        <f t="array" ref="AK7430">_xlfn.IFS(AH7430&lt;&gt;"","1",AI7430&lt;&gt;"","2",AJ7430&lt;&gt;"","3")</f>
        <v>1</v>
      </c>
    </row>
    <row r="7431" spans="1:37" x14ac:dyDescent="0.25">
      <c r="A7431" t="s">
        <v>2128</v>
      </c>
      <c r="B7431" t="s">
        <v>2129</v>
      </c>
      <c r="C7431" s="67" t="str">
        <f t="shared" si="848"/>
        <v>Gabriella Stratman</v>
      </c>
      <c r="D7431" s="71" t="str" cm="1">
        <f t="array" ref="D7431">_xlfn.IFS(AK7431="1",CONCATENATE(C7431,"Regional"),AK7431="2",CONCATENATE(C7431,"Sectional"),AK7431="3",CONCATENATE(C7431,COUNTIF($C$1:C7431,C7431)))</f>
        <v>Gabriella StratmanRegional</v>
      </c>
      <c r="E7431" s="66">
        <v>45194.333333333336</v>
      </c>
      <c r="F7431" t="s">
        <v>2528</v>
      </c>
      <c r="G7431" s="46">
        <v>33</v>
      </c>
      <c r="H7431" s="46">
        <v>128</v>
      </c>
      <c r="I7431" s="46">
        <v>27</v>
      </c>
      <c r="J7431" t="s">
        <v>175</v>
      </c>
      <c r="K7431" t="s">
        <v>90</v>
      </c>
      <c r="L7431" s="46">
        <v>5004</v>
      </c>
      <c r="M7431" s="46">
        <v>72</v>
      </c>
      <c r="N7431" s="46">
        <v>69.3</v>
      </c>
      <c r="O7431" s="46">
        <v>119</v>
      </c>
      <c r="P7431" s="46">
        <f t="shared" si="849"/>
        <v>2</v>
      </c>
      <c r="R7431" s="67" t="s">
        <v>3155</v>
      </c>
      <c r="S7431" s="67">
        <f>COUNTIF(Y$2:$Y$100,R7431)</f>
        <v>0</v>
      </c>
      <c r="V7431" s="67">
        <f t="shared" si="846"/>
        <v>0</v>
      </c>
      <c r="X7431"/>
      <c r="Y7431" s="67" t="str">
        <f t="shared" si="847"/>
        <v xml:space="preserve"> </v>
      </c>
      <c r="AB7431" t="s">
        <v>90</v>
      </c>
      <c r="AC7431" s="46">
        <v>5004</v>
      </c>
      <c r="AD7431" s="46">
        <v>72</v>
      </c>
      <c r="AE7431" s="46">
        <v>69.3</v>
      </c>
      <c r="AF7431" s="46">
        <v>119</v>
      </c>
      <c r="AH7431" s="70" t="str">
        <f t="shared" si="850"/>
        <v>GCAW Girls Div 2 Westby Regional</v>
      </c>
      <c r="AI7431" s="70" t="str">
        <f t="shared" si="851"/>
        <v/>
      </c>
      <c r="AJ7431" s="70" t="str">
        <f t="shared" si="852"/>
        <v/>
      </c>
      <c r="AK7431" s="70" t="str" cm="1">
        <f t="array" ref="AK7431">_xlfn.IFS(AH7431&lt;&gt;"","1",AI7431&lt;&gt;"","2",AJ7431&lt;&gt;"","3")</f>
        <v>1</v>
      </c>
    </row>
    <row r="7432" spans="1:37" x14ac:dyDescent="0.25">
      <c r="A7432" t="s">
        <v>1896</v>
      </c>
      <c r="B7432" t="s">
        <v>473</v>
      </c>
      <c r="C7432" s="67" t="str">
        <f t="shared" si="848"/>
        <v>Gabby Dayton</v>
      </c>
      <c r="D7432" s="71" t="str" cm="1">
        <f t="array" ref="D7432">_xlfn.IFS(AK7432="1",CONCATENATE(C7432,"Regional"),AK7432="2",CONCATENATE(C7432,"Sectional"),AK7432="3",CONCATENATE(C7432,COUNTIF($C$1:C7432,C7432)))</f>
        <v>Gabby DaytonRegional</v>
      </c>
      <c r="E7432" s="66">
        <v>45194.333333333336</v>
      </c>
      <c r="F7432" t="s">
        <v>2528</v>
      </c>
      <c r="G7432" s="46">
        <v>33</v>
      </c>
      <c r="H7432" s="46">
        <v>129</v>
      </c>
      <c r="I7432" s="46">
        <v>28</v>
      </c>
      <c r="J7432" t="s">
        <v>175</v>
      </c>
      <c r="K7432" t="s">
        <v>90</v>
      </c>
      <c r="L7432" s="46">
        <v>5004</v>
      </c>
      <c r="M7432" s="46">
        <v>72</v>
      </c>
      <c r="N7432" s="46">
        <v>69.3</v>
      </c>
      <c r="O7432" s="46">
        <v>119</v>
      </c>
      <c r="P7432" s="46">
        <f t="shared" si="849"/>
        <v>2</v>
      </c>
      <c r="R7432" s="67" t="s">
        <v>2905</v>
      </c>
      <c r="S7432" s="67">
        <f>COUNTIF(Y$2:$Y$100,R7432)</f>
        <v>0</v>
      </c>
      <c r="V7432" s="67">
        <f t="shared" si="846"/>
        <v>0</v>
      </c>
      <c r="X7432"/>
      <c r="Y7432" s="67" t="str">
        <f t="shared" si="847"/>
        <v xml:space="preserve"> </v>
      </c>
      <c r="AB7432" t="s">
        <v>90</v>
      </c>
      <c r="AC7432" s="46">
        <v>5004</v>
      </c>
      <c r="AD7432" s="46">
        <v>72</v>
      </c>
      <c r="AE7432" s="46">
        <v>69.3</v>
      </c>
      <c r="AF7432" s="46">
        <v>119</v>
      </c>
      <c r="AH7432" s="70" t="str">
        <f t="shared" si="850"/>
        <v>GCAW Girls Div 2 Westby Regional</v>
      </c>
      <c r="AI7432" s="70" t="str">
        <f t="shared" si="851"/>
        <v/>
      </c>
      <c r="AJ7432" s="70" t="str">
        <f t="shared" si="852"/>
        <v/>
      </c>
      <c r="AK7432" s="70" t="str" cm="1">
        <f t="array" ref="AK7432">_xlfn.IFS(AH7432&lt;&gt;"","1",AI7432&lt;&gt;"","2",AJ7432&lt;&gt;"","3")</f>
        <v>1</v>
      </c>
    </row>
    <row r="7433" spans="1:37" x14ac:dyDescent="0.25">
      <c r="A7433" t="s">
        <v>388</v>
      </c>
      <c r="B7433" t="s">
        <v>533</v>
      </c>
      <c r="C7433" s="67" t="str">
        <f t="shared" si="848"/>
        <v>Kaylee Wood</v>
      </c>
      <c r="D7433" s="71" t="str" cm="1">
        <f t="array" ref="D7433">_xlfn.IFS(AK7433="1",CONCATENATE(C7433,"Regional"),AK7433="2",CONCATENATE(C7433,"Sectional"),AK7433="3",CONCATENATE(C7433,COUNTIF($C$1:C7433,C7433)))</f>
        <v>Kaylee WoodRegional</v>
      </c>
      <c r="E7433" s="66">
        <v>45194.333333333336</v>
      </c>
      <c r="F7433" t="s">
        <v>2528</v>
      </c>
      <c r="G7433" s="46">
        <v>33</v>
      </c>
      <c r="H7433" s="46">
        <v>131</v>
      </c>
      <c r="I7433" s="46">
        <v>29</v>
      </c>
      <c r="J7433" t="s">
        <v>175</v>
      </c>
      <c r="K7433" t="s">
        <v>90</v>
      </c>
      <c r="L7433" s="46">
        <v>5004</v>
      </c>
      <c r="M7433" s="46">
        <v>72</v>
      </c>
      <c r="N7433" s="46">
        <v>69.3</v>
      </c>
      <c r="O7433" s="46">
        <v>119</v>
      </c>
      <c r="P7433" s="46">
        <f t="shared" si="849"/>
        <v>2</v>
      </c>
      <c r="R7433" s="67" t="s">
        <v>2862</v>
      </c>
      <c r="S7433" s="67">
        <f>COUNTIF(Y$2:$Y$100,R7433)</f>
        <v>0</v>
      </c>
      <c r="V7433" s="67">
        <f t="shared" si="846"/>
        <v>0</v>
      </c>
      <c r="X7433"/>
      <c r="Y7433" s="67" t="str">
        <f t="shared" si="847"/>
        <v xml:space="preserve"> </v>
      </c>
      <c r="AB7433" t="s">
        <v>90</v>
      </c>
      <c r="AC7433" s="46">
        <v>5004</v>
      </c>
      <c r="AD7433" s="46">
        <v>72</v>
      </c>
      <c r="AE7433" s="46">
        <v>69.3</v>
      </c>
      <c r="AF7433" s="46">
        <v>119</v>
      </c>
      <c r="AH7433" s="70" t="str">
        <f t="shared" si="850"/>
        <v>GCAW Girls Div 2 Westby Regional</v>
      </c>
      <c r="AI7433" s="70" t="str">
        <f t="shared" si="851"/>
        <v/>
      </c>
      <c r="AJ7433" s="70" t="str">
        <f t="shared" si="852"/>
        <v/>
      </c>
      <c r="AK7433" s="70" t="str" cm="1">
        <f t="array" ref="AK7433">_xlfn.IFS(AH7433&lt;&gt;"","1",AI7433&lt;&gt;"","2",AJ7433&lt;&gt;"","3")</f>
        <v>1</v>
      </c>
    </row>
    <row r="7434" spans="1:37" x14ac:dyDescent="0.25">
      <c r="A7434" t="s">
        <v>1895</v>
      </c>
      <c r="B7434" t="s">
        <v>2707</v>
      </c>
      <c r="C7434" s="67" t="str">
        <f t="shared" si="848"/>
        <v>Rhiannon Tool</v>
      </c>
      <c r="D7434" s="71" t="str" cm="1">
        <f t="array" ref="D7434">_xlfn.IFS(AK7434="1",CONCATENATE(C7434,"Regional"),AK7434="2",CONCATENATE(C7434,"Sectional"),AK7434="3",CONCATENATE(C7434,COUNTIF($C$1:C7434,C7434)))</f>
        <v>Rhiannon ToolRegional</v>
      </c>
      <c r="E7434" s="66">
        <v>45194.333333333336</v>
      </c>
      <c r="F7434" t="s">
        <v>2528</v>
      </c>
      <c r="G7434" s="46">
        <v>33</v>
      </c>
      <c r="H7434" s="46">
        <v>133</v>
      </c>
      <c r="I7434" s="46">
        <v>30</v>
      </c>
      <c r="J7434" t="s">
        <v>175</v>
      </c>
      <c r="K7434" t="s">
        <v>90</v>
      </c>
      <c r="L7434" s="46">
        <v>5004</v>
      </c>
      <c r="M7434" s="46">
        <v>72</v>
      </c>
      <c r="N7434" s="46">
        <v>69.3</v>
      </c>
      <c r="O7434" s="46">
        <v>119</v>
      </c>
      <c r="P7434" s="46">
        <f t="shared" si="849"/>
        <v>2</v>
      </c>
      <c r="R7434" s="67" t="s">
        <v>2904</v>
      </c>
      <c r="S7434" s="67">
        <f>COUNTIF(Y$2:$Y$100,R7434)</f>
        <v>0</v>
      </c>
      <c r="V7434" s="67">
        <f t="shared" si="846"/>
        <v>0</v>
      </c>
      <c r="X7434"/>
      <c r="Y7434" s="67" t="str">
        <f t="shared" si="847"/>
        <v xml:space="preserve"> </v>
      </c>
      <c r="AB7434" t="s">
        <v>90</v>
      </c>
      <c r="AC7434" s="46">
        <v>5004</v>
      </c>
      <c r="AD7434" s="46">
        <v>72</v>
      </c>
      <c r="AE7434" s="46">
        <v>69.3</v>
      </c>
      <c r="AF7434" s="46">
        <v>119</v>
      </c>
      <c r="AH7434" s="70" t="str">
        <f t="shared" si="850"/>
        <v>GCAW Girls Div 2 Westby Regional</v>
      </c>
      <c r="AI7434" s="70" t="str">
        <f t="shared" si="851"/>
        <v/>
      </c>
      <c r="AJ7434" s="70" t="str">
        <f t="shared" si="852"/>
        <v/>
      </c>
      <c r="AK7434" s="70" t="str" cm="1">
        <f t="array" ref="AK7434">_xlfn.IFS(AH7434&lt;&gt;"","1",AI7434&lt;&gt;"","2",AJ7434&lt;&gt;"","3")</f>
        <v>1</v>
      </c>
    </row>
    <row r="7435" spans="1:37" x14ac:dyDescent="0.25">
      <c r="A7435" t="s">
        <v>1859</v>
      </c>
      <c r="B7435" t="s">
        <v>1821</v>
      </c>
      <c r="C7435" s="67" t="str">
        <f t="shared" si="848"/>
        <v>Avarie Cyert</v>
      </c>
      <c r="D7435" s="71" t="str" cm="1">
        <f t="array" ref="D7435">_xlfn.IFS(AK7435="1",CONCATENATE(C7435,"Regional"),AK7435="2",CONCATENATE(C7435,"Sectional"),AK7435="3",CONCATENATE(C7435,COUNTIF($C$1:C7435,C7435)))</f>
        <v>Avarie CyertRegional</v>
      </c>
      <c r="E7435" s="66">
        <v>45194.333333333336</v>
      </c>
      <c r="F7435" t="s">
        <v>2528</v>
      </c>
      <c r="G7435" s="46">
        <v>33</v>
      </c>
      <c r="H7435" s="46">
        <v>139</v>
      </c>
      <c r="I7435" s="46">
        <v>31</v>
      </c>
      <c r="J7435" t="s">
        <v>175</v>
      </c>
      <c r="K7435" t="s">
        <v>90</v>
      </c>
      <c r="L7435" s="46">
        <v>5004</v>
      </c>
      <c r="M7435" s="46">
        <v>72</v>
      </c>
      <c r="N7435" s="46">
        <v>69.3</v>
      </c>
      <c r="O7435" s="46">
        <v>119</v>
      </c>
      <c r="P7435" s="46">
        <f t="shared" si="849"/>
        <v>2</v>
      </c>
      <c r="R7435" s="67" t="s">
        <v>2869</v>
      </c>
      <c r="S7435" s="67">
        <f>COUNTIF(Y$2:$Y$100,R7435)</f>
        <v>0</v>
      </c>
      <c r="V7435" s="67">
        <f t="shared" si="846"/>
        <v>0</v>
      </c>
      <c r="X7435"/>
      <c r="Y7435" s="67" t="str">
        <f t="shared" si="847"/>
        <v xml:space="preserve"> </v>
      </c>
      <c r="AB7435" t="s">
        <v>90</v>
      </c>
      <c r="AC7435" s="46">
        <v>5004</v>
      </c>
      <c r="AD7435" s="46">
        <v>72</v>
      </c>
      <c r="AE7435" s="46">
        <v>69.3</v>
      </c>
      <c r="AF7435" s="46">
        <v>119</v>
      </c>
      <c r="AH7435" s="70" t="str">
        <f t="shared" si="850"/>
        <v>GCAW Girls Div 2 Westby Regional</v>
      </c>
      <c r="AI7435" s="70" t="str">
        <f t="shared" si="851"/>
        <v/>
      </c>
      <c r="AJ7435" s="70" t="str">
        <f t="shared" si="852"/>
        <v/>
      </c>
      <c r="AK7435" s="70" t="str" cm="1">
        <f t="array" ref="AK7435">_xlfn.IFS(AH7435&lt;&gt;"","1",AI7435&lt;&gt;"","2",AJ7435&lt;&gt;"","3")</f>
        <v>1</v>
      </c>
    </row>
    <row r="7436" spans="1:37" x14ac:dyDescent="0.25">
      <c r="A7436" t="s">
        <v>573</v>
      </c>
      <c r="B7436" t="s">
        <v>2035</v>
      </c>
      <c r="C7436" s="67" t="str">
        <f t="shared" si="848"/>
        <v>Ashah Roth</v>
      </c>
      <c r="D7436" s="71" t="str" cm="1">
        <f t="array" ref="D7436">_xlfn.IFS(AK7436="1",CONCATENATE(C7436,"Regional"),AK7436="2",CONCATENATE(C7436,"Sectional"),AK7436="3",CONCATENATE(C7436,COUNTIF($C$1:C7436,C7436)))</f>
        <v>Ashah RothRegional</v>
      </c>
      <c r="E7436" s="66">
        <v>45194.333333333336</v>
      </c>
      <c r="F7436" t="s">
        <v>2528</v>
      </c>
      <c r="G7436" s="46">
        <v>33</v>
      </c>
      <c r="H7436" s="46">
        <v>140</v>
      </c>
      <c r="I7436" s="46">
        <v>32</v>
      </c>
      <c r="J7436" t="s">
        <v>175</v>
      </c>
      <c r="K7436" t="s">
        <v>90</v>
      </c>
      <c r="L7436" s="46">
        <v>5004</v>
      </c>
      <c r="M7436" s="46">
        <v>72</v>
      </c>
      <c r="N7436" s="46">
        <v>69.3</v>
      </c>
      <c r="O7436" s="46">
        <v>119</v>
      </c>
      <c r="P7436" s="46">
        <f t="shared" si="849"/>
        <v>2</v>
      </c>
      <c r="R7436" s="67" t="s">
        <v>3053</v>
      </c>
      <c r="S7436" s="67">
        <f>COUNTIF(Y$2:$Y$100,R7436)</f>
        <v>0</v>
      </c>
      <c r="V7436" s="67">
        <f t="shared" si="846"/>
        <v>0</v>
      </c>
      <c r="X7436"/>
      <c r="Y7436" s="67" t="str">
        <f t="shared" si="847"/>
        <v xml:space="preserve"> </v>
      </c>
      <c r="AB7436" t="s">
        <v>90</v>
      </c>
      <c r="AC7436" s="46">
        <v>5004</v>
      </c>
      <c r="AD7436" s="46">
        <v>72</v>
      </c>
      <c r="AE7436" s="46">
        <v>69.3</v>
      </c>
      <c r="AF7436" s="46">
        <v>119</v>
      </c>
      <c r="AH7436" s="70" t="str">
        <f t="shared" si="850"/>
        <v>GCAW Girls Div 2 Westby Regional</v>
      </c>
      <c r="AI7436" s="70" t="str">
        <f t="shared" si="851"/>
        <v/>
      </c>
      <c r="AJ7436" s="70" t="str">
        <f t="shared" si="852"/>
        <v/>
      </c>
      <c r="AK7436" s="70" t="str" cm="1">
        <f t="array" ref="AK7436">_xlfn.IFS(AH7436&lt;&gt;"","1",AI7436&lt;&gt;"","2",AJ7436&lt;&gt;"","3")</f>
        <v>1</v>
      </c>
    </row>
    <row r="7437" spans="1:37" x14ac:dyDescent="0.25">
      <c r="A7437" t="s">
        <v>2058</v>
      </c>
      <c r="B7437" t="s">
        <v>647</v>
      </c>
      <c r="C7437" s="67" t="str">
        <f t="shared" si="848"/>
        <v>Lucy Reyerson</v>
      </c>
      <c r="D7437" s="71" t="str" cm="1">
        <f t="array" ref="D7437">_xlfn.IFS(AK7437="1",CONCATENATE(C7437,"Regional"),AK7437="2",CONCATENATE(C7437,"Sectional"),AK7437="3",CONCATENATE(C7437,COUNTIF($C$1:C7437,C7437)))</f>
        <v>Lucy ReyersonRegional</v>
      </c>
      <c r="E7437" s="66">
        <v>45194.333333333336</v>
      </c>
      <c r="F7437" t="s">
        <v>2528</v>
      </c>
      <c r="G7437" s="46">
        <v>33</v>
      </c>
      <c r="H7437" s="46">
        <v>140</v>
      </c>
      <c r="I7437" s="46">
        <v>32</v>
      </c>
      <c r="J7437" t="s">
        <v>175</v>
      </c>
      <c r="K7437" t="s">
        <v>90</v>
      </c>
      <c r="L7437" s="46">
        <v>5004</v>
      </c>
      <c r="M7437" s="46">
        <v>72</v>
      </c>
      <c r="N7437" s="46">
        <v>69.3</v>
      </c>
      <c r="O7437" s="46">
        <v>119</v>
      </c>
      <c r="P7437" s="46">
        <f t="shared" si="849"/>
        <v>2</v>
      </c>
      <c r="R7437" s="67" t="s">
        <v>3080</v>
      </c>
      <c r="S7437" s="67">
        <f>COUNTIF(Y$2:$Y$100,R7437)</f>
        <v>0</v>
      </c>
      <c r="V7437" s="67">
        <f t="shared" si="846"/>
        <v>0</v>
      </c>
      <c r="X7437"/>
      <c r="Y7437" s="67" t="str">
        <f t="shared" si="847"/>
        <v xml:space="preserve"> </v>
      </c>
      <c r="AB7437" t="s">
        <v>90</v>
      </c>
      <c r="AC7437" s="46">
        <v>5004</v>
      </c>
      <c r="AD7437" s="46">
        <v>72</v>
      </c>
      <c r="AE7437" s="46">
        <v>69.3</v>
      </c>
      <c r="AF7437" s="46">
        <v>119</v>
      </c>
      <c r="AH7437" s="70" t="str">
        <f t="shared" si="850"/>
        <v>GCAW Girls Div 2 Westby Regional</v>
      </c>
      <c r="AI7437" s="70" t="str">
        <f t="shared" si="851"/>
        <v/>
      </c>
      <c r="AJ7437" s="70" t="str">
        <f t="shared" si="852"/>
        <v/>
      </c>
      <c r="AK7437" s="70" t="str" cm="1">
        <f t="array" ref="AK7437">_xlfn.IFS(AH7437&lt;&gt;"","1",AI7437&lt;&gt;"","2",AJ7437&lt;&gt;"","3")</f>
        <v>1</v>
      </c>
    </row>
    <row r="7438" spans="1:37" x14ac:dyDescent="0.25">
      <c r="A7438" t="s">
        <v>636</v>
      </c>
      <c r="B7438" t="s">
        <v>187</v>
      </c>
      <c r="C7438" s="67" t="str">
        <f t="shared" si="848"/>
        <v>Ava Pesha</v>
      </c>
      <c r="D7438" s="71" t="str" cm="1">
        <f t="array" ref="D7438">_xlfn.IFS(AK7438="1",CONCATENATE(C7438,"Regional"),AK7438="2",CONCATENATE(C7438,"Sectional"),AK7438="3",CONCATENATE(C7438,COUNTIF($C$1:C7438,C7438)))</f>
        <v>Ava Pesha9</v>
      </c>
      <c r="E7438" s="66">
        <v>45194.375</v>
      </c>
      <c r="F7438" t="s">
        <v>2575</v>
      </c>
      <c r="G7438" s="46">
        <v>42</v>
      </c>
      <c r="H7438" s="46">
        <v>36</v>
      </c>
      <c r="I7438" s="46">
        <v>1</v>
      </c>
      <c r="J7438" t="s">
        <v>147</v>
      </c>
      <c r="K7438" t="s">
        <v>90</v>
      </c>
      <c r="L7438" s="46">
        <v>2529</v>
      </c>
      <c r="M7438" s="46">
        <v>36</v>
      </c>
      <c r="N7438" s="46">
        <v>34</v>
      </c>
      <c r="O7438" s="46">
        <v>115</v>
      </c>
      <c r="P7438" s="46">
        <f t="shared" si="849"/>
        <v>1</v>
      </c>
      <c r="R7438" s="67" t="s">
        <v>1266</v>
      </c>
      <c r="S7438" s="67">
        <f>COUNTIF(Y$2:$Y$100,R7438)</f>
        <v>0</v>
      </c>
      <c r="V7438" s="67">
        <f t="shared" si="846"/>
        <v>0</v>
      </c>
      <c r="X7438"/>
      <c r="Y7438" s="67" t="str">
        <f t="shared" si="847"/>
        <v xml:space="preserve"> </v>
      </c>
      <c r="AB7438" t="s">
        <v>90</v>
      </c>
      <c r="AC7438" s="46">
        <v>2529</v>
      </c>
      <c r="AD7438" s="46">
        <v>36</v>
      </c>
      <c r="AE7438" s="46">
        <v>34</v>
      </c>
      <c r="AF7438" s="46">
        <v>115</v>
      </c>
      <c r="AH7438" s="70" t="str">
        <f t="shared" si="850"/>
        <v/>
      </c>
      <c r="AI7438" s="70" t="str">
        <f t="shared" si="851"/>
        <v/>
      </c>
      <c r="AJ7438" s="70" t="str">
        <f t="shared" si="852"/>
        <v>X</v>
      </c>
      <c r="AK7438" s="70" t="str" cm="1">
        <f t="array" ref="AK7438">_xlfn.IFS(AH7438&lt;&gt;"","1",AI7438&lt;&gt;"","2",AJ7438&lt;&gt;"","3")</f>
        <v>3</v>
      </c>
    </row>
    <row r="7439" spans="1:37" x14ac:dyDescent="0.25">
      <c r="A7439" t="s">
        <v>638</v>
      </c>
      <c r="B7439" t="s">
        <v>639</v>
      </c>
      <c r="C7439" s="67" t="str">
        <f t="shared" si="848"/>
        <v>Gabbi Matzek</v>
      </c>
      <c r="D7439" s="71" t="str" cm="1">
        <f t="array" ref="D7439">_xlfn.IFS(AK7439="1",CONCATENATE(C7439,"Regional"),AK7439="2",CONCATENATE(C7439,"Sectional"),AK7439="3",CONCATENATE(C7439,COUNTIF($C$1:C7439,C7439)))</f>
        <v>Gabbi Matzek14</v>
      </c>
      <c r="E7439" s="66">
        <v>45194.375</v>
      </c>
      <c r="F7439" t="s">
        <v>2575</v>
      </c>
      <c r="G7439" s="46">
        <v>42</v>
      </c>
      <c r="H7439" s="46">
        <v>38</v>
      </c>
      <c r="I7439" s="46">
        <v>2</v>
      </c>
      <c r="J7439" t="s">
        <v>147</v>
      </c>
      <c r="K7439" t="s">
        <v>90</v>
      </c>
      <c r="L7439" s="46">
        <v>2529</v>
      </c>
      <c r="M7439" s="46">
        <v>36</v>
      </c>
      <c r="N7439" s="46">
        <v>34</v>
      </c>
      <c r="O7439" s="46">
        <v>115</v>
      </c>
      <c r="P7439" s="46">
        <f t="shared" si="849"/>
        <v>1</v>
      </c>
      <c r="R7439" s="67" t="s">
        <v>1268</v>
      </c>
      <c r="S7439" s="67">
        <f>COUNTIF(Y$2:$Y$100,R7439)</f>
        <v>0</v>
      </c>
      <c r="V7439" s="67">
        <f t="shared" si="846"/>
        <v>0</v>
      </c>
      <c r="X7439"/>
      <c r="Y7439" s="67" t="str">
        <f t="shared" si="847"/>
        <v xml:space="preserve"> </v>
      </c>
      <c r="AB7439" t="s">
        <v>90</v>
      </c>
      <c r="AC7439" s="46">
        <v>2529</v>
      </c>
      <c r="AD7439" s="46">
        <v>36</v>
      </c>
      <c r="AE7439" s="46">
        <v>34</v>
      </c>
      <c r="AF7439" s="46">
        <v>115</v>
      </c>
      <c r="AH7439" s="70" t="str">
        <f t="shared" si="850"/>
        <v/>
      </c>
      <c r="AI7439" s="70" t="str">
        <f t="shared" si="851"/>
        <v/>
      </c>
      <c r="AJ7439" s="70" t="str">
        <f t="shared" si="852"/>
        <v>X</v>
      </c>
      <c r="AK7439" s="70" t="str" cm="1">
        <f t="array" ref="AK7439">_xlfn.IFS(AH7439&lt;&gt;"","1",AI7439&lt;&gt;"","2",AJ7439&lt;&gt;"","3")</f>
        <v>3</v>
      </c>
    </row>
    <row r="7440" spans="1:37" x14ac:dyDescent="0.25">
      <c r="A7440" t="s">
        <v>340</v>
      </c>
      <c r="B7440" t="s">
        <v>499</v>
      </c>
      <c r="C7440" s="67" t="str">
        <f t="shared" si="848"/>
        <v>Macy Reiter</v>
      </c>
      <c r="D7440" s="71" t="str" cm="1">
        <f t="array" ref="D7440">_xlfn.IFS(AK7440="1",CONCATENATE(C7440,"Regional"),AK7440="2",CONCATENATE(C7440,"Sectional"),AK7440="3",CONCATENATE(C7440,COUNTIF($C$1:C7440,C7440)))</f>
        <v>Macy Reiter14</v>
      </c>
      <c r="E7440" s="66">
        <v>45194.375</v>
      </c>
      <c r="F7440" t="s">
        <v>2575</v>
      </c>
      <c r="G7440" s="46">
        <v>42</v>
      </c>
      <c r="H7440" s="46">
        <v>39</v>
      </c>
      <c r="I7440" s="46">
        <v>3</v>
      </c>
      <c r="J7440" t="s">
        <v>147</v>
      </c>
      <c r="K7440" t="s">
        <v>90</v>
      </c>
      <c r="L7440" s="46">
        <v>2529</v>
      </c>
      <c r="M7440" s="46">
        <v>36</v>
      </c>
      <c r="N7440" s="46">
        <v>34</v>
      </c>
      <c r="O7440" s="46">
        <v>115</v>
      </c>
      <c r="P7440" s="46">
        <f t="shared" si="849"/>
        <v>1</v>
      </c>
      <c r="R7440" s="67" t="s">
        <v>2908</v>
      </c>
      <c r="S7440" s="67">
        <f>COUNTIF(Y$2:$Y$100,R7440)</f>
        <v>0</v>
      </c>
      <c r="V7440" s="67">
        <f t="shared" ref="V7440:V7503" si="853">COUNTIF(R7440:R10067,Y7440)</f>
        <v>0</v>
      </c>
      <c r="X7440"/>
      <c r="Y7440" s="67" t="str">
        <f t="shared" si="847"/>
        <v xml:space="preserve"> </v>
      </c>
      <c r="AB7440" t="s">
        <v>90</v>
      </c>
      <c r="AC7440" s="46">
        <v>2529</v>
      </c>
      <c r="AD7440" s="46">
        <v>36</v>
      </c>
      <c r="AE7440" s="46">
        <v>34</v>
      </c>
      <c r="AF7440" s="46">
        <v>115</v>
      </c>
      <c r="AH7440" s="70" t="str">
        <f t="shared" si="850"/>
        <v/>
      </c>
      <c r="AI7440" s="70" t="str">
        <f t="shared" si="851"/>
        <v/>
      </c>
      <c r="AJ7440" s="70" t="str">
        <f t="shared" si="852"/>
        <v>X</v>
      </c>
      <c r="AK7440" s="70" t="str" cm="1">
        <f t="array" ref="AK7440">_xlfn.IFS(AH7440&lt;&gt;"","1",AI7440&lt;&gt;"","2",AJ7440&lt;&gt;"","3")</f>
        <v>3</v>
      </c>
    </row>
    <row r="7441" spans="1:37" x14ac:dyDescent="0.25">
      <c r="A7441" t="s">
        <v>642</v>
      </c>
      <c r="B7441" t="s">
        <v>459</v>
      </c>
      <c r="C7441" s="67" t="str">
        <f t="shared" si="848"/>
        <v>Addison Kofal</v>
      </c>
      <c r="D7441" s="71" t="str" cm="1">
        <f t="array" ref="D7441">_xlfn.IFS(AK7441="1",CONCATENATE(C7441,"Regional"),AK7441="2",CONCATENATE(C7441,"Sectional"),AK7441="3",CONCATENATE(C7441,COUNTIF($C$1:C7441,C7441)))</f>
        <v>Addison Kofal11</v>
      </c>
      <c r="E7441" s="66">
        <v>45194.375</v>
      </c>
      <c r="F7441" t="s">
        <v>2575</v>
      </c>
      <c r="G7441" s="46">
        <v>42</v>
      </c>
      <c r="H7441" s="46">
        <v>40</v>
      </c>
      <c r="I7441" s="46">
        <v>4</v>
      </c>
      <c r="J7441" t="s">
        <v>147</v>
      </c>
      <c r="K7441" t="s">
        <v>90</v>
      </c>
      <c r="L7441" s="46">
        <v>2529</v>
      </c>
      <c r="M7441" s="46">
        <v>36</v>
      </c>
      <c r="N7441" s="46">
        <v>34</v>
      </c>
      <c r="O7441" s="46">
        <v>115</v>
      </c>
      <c r="P7441" s="46">
        <f t="shared" si="849"/>
        <v>1</v>
      </c>
      <c r="R7441" s="67" t="s">
        <v>1269</v>
      </c>
      <c r="S7441" s="67">
        <f>COUNTIF(Y$2:$Y$100,R7441)</f>
        <v>0</v>
      </c>
      <c r="V7441" s="67">
        <f t="shared" si="853"/>
        <v>0</v>
      </c>
      <c r="X7441"/>
      <c r="Y7441" s="67" t="str">
        <f t="shared" si="847"/>
        <v xml:space="preserve"> </v>
      </c>
      <c r="AB7441" t="s">
        <v>90</v>
      </c>
      <c r="AC7441" s="46">
        <v>2529</v>
      </c>
      <c r="AD7441" s="46">
        <v>36</v>
      </c>
      <c r="AE7441" s="46">
        <v>34</v>
      </c>
      <c r="AF7441" s="46">
        <v>115</v>
      </c>
      <c r="AH7441" s="70" t="str">
        <f t="shared" si="850"/>
        <v/>
      </c>
      <c r="AI7441" s="70" t="str">
        <f t="shared" si="851"/>
        <v/>
      </c>
      <c r="AJ7441" s="70" t="str">
        <f t="shared" si="852"/>
        <v>X</v>
      </c>
      <c r="AK7441" s="70" t="str" cm="1">
        <f t="array" ref="AK7441">_xlfn.IFS(AH7441&lt;&gt;"","1",AI7441&lt;&gt;"","2",AJ7441&lt;&gt;"","3")</f>
        <v>3</v>
      </c>
    </row>
    <row r="7442" spans="1:37" x14ac:dyDescent="0.25">
      <c r="A7442" t="s">
        <v>633</v>
      </c>
      <c r="B7442" t="s">
        <v>875</v>
      </c>
      <c r="C7442" s="67" t="str">
        <f t="shared" si="848"/>
        <v>Layla Salay</v>
      </c>
      <c r="D7442" s="71" t="str" cm="1">
        <f t="array" ref="D7442">_xlfn.IFS(AK7442="1",CONCATENATE(C7442,"Regional"),AK7442="2",CONCATENATE(C7442,"Sectional"),AK7442="3",CONCATENATE(C7442,COUNTIF($C$1:C7442,C7442)))</f>
        <v>Layla Salay14</v>
      </c>
      <c r="E7442" s="66">
        <v>45194.375</v>
      </c>
      <c r="F7442" t="s">
        <v>2575</v>
      </c>
      <c r="G7442" s="46">
        <v>42</v>
      </c>
      <c r="H7442" s="46">
        <v>41</v>
      </c>
      <c r="I7442" s="46">
        <v>5</v>
      </c>
      <c r="J7442" t="s">
        <v>147</v>
      </c>
      <c r="K7442" t="s">
        <v>90</v>
      </c>
      <c r="L7442" s="46">
        <v>2529</v>
      </c>
      <c r="M7442" s="46">
        <v>36</v>
      </c>
      <c r="N7442" s="46">
        <v>34</v>
      </c>
      <c r="O7442" s="46">
        <v>115</v>
      </c>
      <c r="P7442" s="46">
        <f t="shared" si="849"/>
        <v>1</v>
      </c>
      <c r="R7442" s="67" t="s">
        <v>2907</v>
      </c>
      <c r="S7442" s="67">
        <f>COUNTIF(Y$2:$Y$100,R7442)</f>
        <v>0</v>
      </c>
      <c r="V7442" s="67">
        <f t="shared" si="853"/>
        <v>0</v>
      </c>
      <c r="X7442"/>
      <c r="Y7442" s="67" t="str">
        <f t="shared" si="847"/>
        <v xml:space="preserve"> </v>
      </c>
      <c r="AB7442" t="s">
        <v>90</v>
      </c>
      <c r="AC7442" s="46">
        <v>2529</v>
      </c>
      <c r="AD7442" s="46">
        <v>36</v>
      </c>
      <c r="AE7442" s="46">
        <v>34</v>
      </c>
      <c r="AF7442" s="46">
        <v>115</v>
      </c>
      <c r="AH7442" s="70" t="str">
        <f t="shared" si="850"/>
        <v/>
      </c>
      <c r="AI7442" s="70" t="str">
        <f t="shared" si="851"/>
        <v/>
      </c>
      <c r="AJ7442" s="70" t="str">
        <f t="shared" si="852"/>
        <v>X</v>
      </c>
      <c r="AK7442" s="70" t="str" cm="1">
        <f t="array" ref="AK7442">_xlfn.IFS(AH7442&lt;&gt;"","1",AI7442&lt;&gt;"","2",AJ7442&lt;&gt;"","3")</f>
        <v>3</v>
      </c>
    </row>
    <row r="7443" spans="1:37" x14ac:dyDescent="0.25">
      <c r="A7443" t="s">
        <v>961</v>
      </c>
      <c r="B7443" t="s">
        <v>962</v>
      </c>
      <c r="C7443" s="67" t="str">
        <f t="shared" si="848"/>
        <v>Karalyn Skinner</v>
      </c>
      <c r="D7443" s="71" t="str" cm="1">
        <f t="array" ref="D7443">_xlfn.IFS(AK7443="1",CONCATENATE(C7443,"Regional"),AK7443="2",CONCATENATE(C7443,"Sectional"),AK7443="3",CONCATENATE(C7443,COUNTIF($C$1:C7443,C7443)))</f>
        <v>Karalyn Skinner11</v>
      </c>
      <c r="E7443" s="66">
        <v>45194.375</v>
      </c>
      <c r="F7443" t="s">
        <v>2575</v>
      </c>
      <c r="G7443" s="46">
        <v>42</v>
      </c>
      <c r="H7443" s="46">
        <v>42</v>
      </c>
      <c r="I7443" s="46">
        <v>6</v>
      </c>
      <c r="J7443" t="s">
        <v>147</v>
      </c>
      <c r="K7443" t="s">
        <v>90</v>
      </c>
      <c r="L7443" s="46">
        <v>2529</v>
      </c>
      <c r="M7443" s="46">
        <v>36</v>
      </c>
      <c r="N7443" s="46">
        <v>34</v>
      </c>
      <c r="O7443" s="46">
        <v>115</v>
      </c>
      <c r="P7443" s="46">
        <f t="shared" si="849"/>
        <v>1</v>
      </c>
      <c r="R7443" s="67" t="s">
        <v>1476</v>
      </c>
      <c r="S7443" s="67">
        <f>COUNTIF(Y$2:$Y$100,R7443)</f>
        <v>0</v>
      </c>
      <c r="V7443" s="67">
        <f t="shared" si="853"/>
        <v>0</v>
      </c>
      <c r="X7443"/>
      <c r="Y7443" s="67" t="str">
        <f t="shared" si="847"/>
        <v xml:space="preserve"> </v>
      </c>
      <c r="AB7443" t="s">
        <v>90</v>
      </c>
      <c r="AC7443" s="46">
        <v>2529</v>
      </c>
      <c r="AD7443" s="46">
        <v>36</v>
      </c>
      <c r="AE7443" s="46">
        <v>34</v>
      </c>
      <c r="AF7443" s="46">
        <v>115</v>
      </c>
      <c r="AH7443" s="70" t="str">
        <f t="shared" si="850"/>
        <v/>
      </c>
      <c r="AI7443" s="70" t="str">
        <f t="shared" si="851"/>
        <v/>
      </c>
      <c r="AJ7443" s="70" t="str">
        <f t="shared" si="852"/>
        <v>X</v>
      </c>
      <c r="AK7443" s="70" t="str" cm="1">
        <f t="array" ref="AK7443">_xlfn.IFS(AH7443&lt;&gt;"","1",AI7443&lt;&gt;"","2",AJ7443&lt;&gt;"","3")</f>
        <v>3</v>
      </c>
    </row>
    <row r="7444" spans="1:37" x14ac:dyDescent="0.25">
      <c r="A7444" t="s">
        <v>568</v>
      </c>
      <c r="B7444" t="s">
        <v>637</v>
      </c>
      <c r="C7444" s="67" t="str">
        <f t="shared" si="848"/>
        <v>Jeanne Rohl</v>
      </c>
      <c r="D7444" s="71" t="str" cm="1">
        <f t="array" ref="D7444">_xlfn.IFS(AK7444="1",CONCATENATE(C7444,"Regional"),AK7444="2",CONCATENATE(C7444,"Sectional"),AK7444="3",CONCATENATE(C7444,COUNTIF($C$1:C7444,C7444)))</f>
        <v>Jeanne Rohl14</v>
      </c>
      <c r="E7444" s="66">
        <v>45194.375</v>
      </c>
      <c r="F7444" t="s">
        <v>2575</v>
      </c>
      <c r="G7444" s="46">
        <v>42</v>
      </c>
      <c r="H7444" s="46">
        <v>43</v>
      </c>
      <c r="I7444" s="46">
        <v>7</v>
      </c>
      <c r="J7444" t="s">
        <v>147</v>
      </c>
      <c r="K7444" t="s">
        <v>90</v>
      </c>
      <c r="L7444" s="46">
        <v>2529</v>
      </c>
      <c r="M7444" s="46">
        <v>36</v>
      </c>
      <c r="N7444" s="46">
        <v>34</v>
      </c>
      <c r="O7444" s="46">
        <v>115</v>
      </c>
      <c r="P7444" s="46">
        <f t="shared" si="849"/>
        <v>1</v>
      </c>
      <c r="R7444" s="67" t="s">
        <v>1267</v>
      </c>
      <c r="S7444" s="67">
        <f>COUNTIF(Y$2:$Y$100,R7444)</f>
        <v>0</v>
      </c>
      <c r="V7444" s="67">
        <f t="shared" si="853"/>
        <v>0</v>
      </c>
      <c r="X7444"/>
      <c r="Y7444" s="67" t="str">
        <f t="shared" si="847"/>
        <v xml:space="preserve"> </v>
      </c>
      <c r="AB7444" t="s">
        <v>90</v>
      </c>
      <c r="AC7444" s="46">
        <v>2529</v>
      </c>
      <c r="AD7444" s="46">
        <v>36</v>
      </c>
      <c r="AE7444" s="46">
        <v>34</v>
      </c>
      <c r="AF7444" s="46">
        <v>115</v>
      </c>
      <c r="AH7444" s="70" t="str">
        <f t="shared" si="850"/>
        <v/>
      </c>
      <c r="AI7444" s="70" t="str">
        <f t="shared" si="851"/>
        <v/>
      </c>
      <c r="AJ7444" s="70" t="str">
        <f t="shared" si="852"/>
        <v>X</v>
      </c>
      <c r="AK7444" s="70" t="str" cm="1">
        <f t="array" ref="AK7444">_xlfn.IFS(AH7444&lt;&gt;"","1",AI7444&lt;&gt;"","2",AJ7444&lt;&gt;"","3")</f>
        <v>3</v>
      </c>
    </row>
    <row r="7445" spans="1:37" x14ac:dyDescent="0.25">
      <c r="A7445" t="s">
        <v>250</v>
      </c>
      <c r="B7445" t="s">
        <v>567</v>
      </c>
      <c r="C7445" s="67" t="str">
        <f t="shared" si="848"/>
        <v>Anika Fredericks</v>
      </c>
      <c r="D7445" s="71" t="str" cm="1">
        <f t="array" ref="D7445">_xlfn.IFS(AK7445="1",CONCATENATE(C7445,"Regional"),AK7445="2",CONCATENATE(C7445,"Sectional"),AK7445="3",CONCATENATE(C7445,COUNTIF($C$1:C7445,C7445)))</f>
        <v>Anika Fredericks10</v>
      </c>
      <c r="E7445" s="66">
        <v>45194.375</v>
      </c>
      <c r="F7445" t="s">
        <v>2575</v>
      </c>
      <c r="G7445" s="46">
        <v>42</v>
      </c>
      <c r="H7445" s="46">
        <v>43</v>
      </c>
      <c r="I7445" s="46">
        <v>7</v>
      </c>
      <c r="J7445" t="s">
        <v>147</v>
      </c>
      <c r="K7445" t="s">
        <v>90</v>
      </c>
      <c r="L7445" s="46">
        <v>2529</v>
      </c>
      <c r="M7445" s="46">
        <v>36</v>
      </c>
      <c r="N7445" s="46">
        <v>34</v>
      </c>
      <c r="O7445" s="46">
        <v>115</v>
      </c>
      <c r="P7445" s="46">
        <f t="shared" si="849"/>
        <v>1</v>
      </c>
      <c r="R7445" s="67" t="s">
        <v>1225</v>
      </c>
      <c r="S7445" s="67">
        <f>COUNTIF(Y$2:$Y$100,R7445)</f>
        <v>0</v>
      </c>
      <c r="V7445" s="67">
        <f t="shared" si="853"/>
        <v>0</v>
      </c>
      <c r="X7445"/>
      <c r="Y7445" s="67" t="str">
        <f t="shared" si="847"/>
        <v xml:space="preserve"> </v>
      </c>
      <c r="AB7445" t="s">
        <v>90</v>
      </c>
      <c r="AC7445" s="46">
        <v>2529</v>
      </c>
      <c r="AD7445" s="46">
        <v>36</v>
      </c>
      <c r="AE7445" s="46">
        <v>34</v>
      </c>
      <c r="AF7445" s="46">
        <v>115</v>
      </c>
      <c r="AH7445" s="70" t="str">
        <f t="shared" si="850"/>
        <v/>
      </c>
      <c r="AI7445" s="70" t="str">
        <f t="shared" si="851"/>
        <v/>
      </c>
      <c r="AJ7445" s="70" t="str">
        <f t="shared" si="852"/>
        <v>X</v>
      </c>
      <c r="AK7445" s="70" t="str" cm="1">
        <f t="array" ref="AK7445">_xlfn.IFS(AH7445&lt;&gt;"","1",AI7445&lt;&gt;"","2",AJ7445&lt;&gt;"","3")</f>
        <v>3</v>
      </c>
    </row>
    <row r="7446" spans="1:37" x14ac:dyDescent="0.25">
      <c r="A7446" t="s">
        <v>649</v>
      </c>
      <c r="B7446" t="s">
        <v>650</v>
      </c>
      <c r="C7446" s="67" t="str">
        <f t="shared" si="848"/>
        <v>Izzy Sabelko</v>
      </c>
      <c r="D7446" s="71" t="str" cm="1">
        <f t="array" ref="D7446">_xlfn.IFS(AK7446="1",CONCATENATE(C7446,"Regional"),AK7446="2",CONCATENATE(C7446,"Sectional"),AK7446="3",CONCATENATE(C7446,COUNTIF($C$1:C7446,C7446)))</f>
        <v>Izzy Sabelko11</v>
      </c>
      <c r="E7446" s="66">
        <v>45194.375</v>
      </c>
      <c r="F7446" t="s">
        <v>2575</v>
      </c>
      <c r="G7446" s="46">
        <v>42</v>
      </c>
      <c r="H7446" s="46">
        <v>43</v>
      </c>
      <c r="I7446" s="46">
        <v>7</v>
      </c>
      <c r="J7446" t="s">
        <v>147</v>
      </c>
      <c r="K7446" t="s">
        <v>90</v>
      </c>
      <c r="L7446" s="46">
        <v>2529</v>
      </c>
      <c r="M7446" s="46">
        <v>36</v>
      </c>
      <c r="N7446" s="46">
        <v>34</v>
      </c>
      <c r="O7446" s="46">
        <v>115</v>
      </c>
      <c r="P7446" s="46">
        <f t="shared" si="849"/>
        <v>1</v>
      </c>
      <c r="R7446" s="67" t="s">
        <v>1274</v>
      </c>
      <c r="S7446" s="67">
        <f>COUNTIF(Y$2:$Y$100,R7446)</f>
        <v>0</v>
      </c>
      <c r="V7446" s="67">
        <f t="shared" si="853"/>
        <v>0</v>
      </c>
      <c r="X7446"/>
      <c r="Y7446" s="67" t="str">
        <f t="shared" si="847"/>
        <v xml:space="preserve"> </v>
      </c>
      <c r="AB7446" t="s">
        <v>90</v>
      </c>
      <c r="AC7446" s="46">
        <v>2529</v>
      </c>
      <c r="AD7446" s="46">
        <v>36</v>
      </c>
      <c r="AE7446" s="46">
        <v>34</v>
      </c>
      <c r="AF7446" s="46">
        <v>115</v>
      </c>
      <c r="AH7446" s="70" t="str">
        <f t="shared" si="850"/>
        <v/>
      </c>
      <c r="AI7446" s="70" t="str">
        <f t="shared" si="851"/>
        <v/>
      </c>
      <c r="AJ7446" s="70" t="str">
        <f t="shared" si="852"/>
        <v>X</v>
      </c>
      <c r="AK7446" s="70" t="str" cm="1">
        <f t="array" ref="AK7446">_xlfn.IFS(AH7446&lt;&gt;"","1",AI7446&lt;&gt;"","2",AJ7446&lt;&gt;"","3")</f>
        <v>3</v>
      </c>
    </row>
    <row r="7447" spans="1:37" x14ac:dyDescent="0.25">
      <c r="A7447" t="s">
        <v>303</v>
      </c>
      <c r="B7447" t="s">
        <v>368</v>
      </c>
      <c r="C7447" s="67" t="str">
        <f t="shared" si="848"/>
        <v>Lexi Marks</v>
      </c>
      <c r="D7447" s="71" t="str" cm="1">
        <f t="array" ref="D7447">_xlfn.IFS(AK7447="1",CONCATENATE(C7447,"Regional"),AK7447="2",CONCATENATE(C7447,"Sectional"),AK7447="3",CONCATENATE(C7447,COUNTIF($C$1:C7447,C7447)))</f>
        <v>Lexi Marks10</v>
      </c>
      <c r="E7447" s="66">
        <v>45194.375</v>
      </c>
      <c r="F7447" t="s">
        <v>2575</v>
      </c>
      <c r="G7447" s="46">
        <v>42</v>
      </c>
      <c r="H7447" s="46">
        <v>44</v>
      </c>
      <c r="I7447" s="46">
        <v>10</v>
      </c>
      <c r="J7447" t="s">
        <v>147</v>
      </c>
      <c r="K7447" t="s">
        <v>90</v>
      </c>
      <c r="L7447" s="46">
        <v>2529</v>
      </c>
      <c r="M7447" s="46">
        <v>36</v>
      </c>
      <c r="N7447" s="46">
        <v>34</v>
      </c>
      <c r="O7447" s="46">
        <v>115</v>
      </c>
      <c r="P7447" s="46">
        <f t="shared" si="849"/>
        <v>1</v>
      </c>
      <c r="R7447" s="67" t="s">
        <v>1277</v>
      </c>
      <c r="S7447" s="67">
        <f>COUNTIF(Y$2:$Y$100,R7447)</f>
        <v>0</v>
      </c>
      <c r="V7447" s="67">
        <f t="shared" si="853"/>
        <v>0</v>
      </c>
      <c r="X7447"/>
      <c r="Y7447" s="67" t="str">
        <f t="shared" si="847"/>
        <v xml:space="preserve"> </v>
      </c>
      <c r="AB7447" t="s">
        <v>90</v>
      </c>
      <c r="AC7447" s="46">
        <v>2529</v>
      </c>
      <c r="AD7447" s="46">
        <v>36</v>
      </c>
      <c r="AE7447" s="46">
        <v>34</v>
      </c>
      <c r="AF7447" s="46">
        <v>115</v>
      </c>
      <c r="AH7447" s="70" t="str">
        <f t="shared" si="850"/>
        <v/>
      </c>
      <c r="AI7447" s="70" t="str">
        <f t="shared" si="851"/>
        <v/>
      </c>
      <c r="AJ7447" s="70" t="str">
        <f t="shared" si="852"/>
        <v>X</v>
      </c>
      <c r="AK7447" s="70" t="str" cm="1">
        <f t="array" ref="AK7447">_xlfn.IFS(AH7447&lt;&gt;"","1",AI7447&lt;&gt;"","2",AJ7447&lt;&gt;"","3")</f>
        <v>3</v>
      </c>
    </row>
    <row r="7448" spans="1:37" x14ac:dyDescent="0.25">
      <c r="A7448" t="s">
        <v>2132</v>
      </c>
      <c r="B7448" t="s">
        <v>740</v>
      </c>
      <c r="C7448" s="67" t="str">
        <f t="shared" si="848"/>
        <v>Lydia Feran</v>
      </c>
      <c r="D7448" s="71" t="str" cm="1">
        <f t="array" ref="D7448">_xlfn.IFS(AK7448="1",CONCATENATE(C7448,"Regional"),AK7448="2",CONCATENATE(C7448,"Sectional"),AK7448="3",CONCATENATE(C7448,COUNTIF($C$1:C7448,C7448)))</f>
        <v>Lydia Feran10</v>
      </c>
      <c r="E7448" s="66">
        <v>45194.375</v>
      </c>
      <c r="F7448" t="s">
        <v>2575</v>
      </c>
      <c r="G7448" s="46">
        <v>42</v>
      </c>
      <c r="H7448" s="46">
        <v>45</v>
      </c>
      <c r="I7448" s="46">
        <v>11</v>
      </c>
      <c r="J7448" t="s">
        <v>147</v>
      </c>
      <c r="K7448" t="s">
        <v>90</v>
      </c>
      <c r="L7448" s="46">
        <v>2529</v>
      </c>
      <c r="M7448" s="46">
        <v>36</v>
      </c>
      <c r="N7448" s="46">
        <v>34</v>
      </c>
      <c r="O7448" s="46">
        <v>115</v>
      </c>
      <c r="P7448" s="46">
        <f t="shared" si="849"/>
        <v>1</v>
      </c>
      <c r="R7448" s="67" t="s">
        <v>3159</v>
      </c>
      <c r="S7448" s="67">
        <f>COUNTIF(Y$2:$Y$100,R7448)</f>
        <v>0</v>
      </c>
      <c r="V7448" s="67">
        <f t="shared" si="853"/>
        <v>0</v>
      </c>
      <c r="X7448"/>
      <c r="Y7448" s="67" t="str">
        <f t="shared" si="847"/>
        <v xml:space="preserve"> </v>
      </c>
      <c r="AB7448" t="s">
        <v>90</v>
      </c>
      <c r="AC7448" s="46">
        <v>2529</v>
      </c>
      <c r="AD7448" s="46">
        <v>36</v>
      </c>
      <c r="AE7448" s="46">
        <v>34</v>
      </c>
      <c r="AF7448" s="46">
        <v>115</v>
      </c>
      <c r="AH7448" s="70" t="str">
        <f t="shared" si="850"/>
        <v/>
      </c>
      <c r="AI7448" s="70" t="str">
        <f t="shared" si="851"/>
        <v/>
      </c>
      <c r="AJ7448" s="70" t="str">
        <f t="shared" si="852"/>
        <v>X</v>
      </c>
      <c r="AK7448" s="70" t="str" cm="1">
        <f t="array" ref="AK7448">_xlfn.IFS(AH7448&lt;&gt;"","1",AI7448&lt;&gt;"","2",AJ7448&lt;&gt;"","3")</f>
        <v>3</v>
      </c>
    </row>
    <row r="7449" spans="1:37" x14ac:dyDescent="0.25">
      <c r="A7449" t="s">
        <v>191</v>
      </c>
      <c r="B7449" t="s">
        <v>575</v>
      </c>
      <c r="C7449" s="67" t="str">
        <f t="shared" si="848"/>
        <v>Greta Bakken</v>
      </c>
      <c r="D7449" s="71" t="str" cm="1">
        <f t="array" ref="D7449">_xlfn.IFS(AK7449="1",CONCATENATE(C7449,"Regional"),AK7449="2",CONCATENATE(C7449,"Sectional"),AK7449="3",CONCATENATE(C7449,COUNTIF($C$1:C7449,C7449)))</f>
        <v>Greta Bakken11</v>
      </c>
      <c r="E7449" s="66">
        <v>45194.375</v>
      </c>
      <c r="F7449" t="s">
        <v>2575</v>
      </c>
      <c r="G7449" s="46">
        <v>42</v>
      </c>
      <c r="H7449" s="46">
        <v>46</v>
      </c>
      <c r="I7449" s="46">
        <v>12</v>
      </c>
      <c r="J7449" t="s">
        <v>147</v>
      </c>
      <c r="K7449" t="s">
        <v>90</v>
      </c>
      <c r="L7449" s="46">
        <v>2529</v>
      </c>
      <c r="M7449" s="46">
        <v>36</v>
      </c>
      <c r="N7449" s="46">
        <v>34</v>
      </c>
      <c r="O7449" s="46">
        <v>115</v>
      </c>
      <c r="P7449" s="46">
        <f t="shared" si="849"/>
        <v>1</v>
      </c>
      <c r="R7449" s="67" t="s">
        <v>1229</v>
      </c>
      <c r="S7449" s="67">
        <f>COUNTIF(Y$2:$Y$100,R7449)</f>
        <v>0</v>
      </c>
      <c r="V7449" s="67">
        <f t="shared" si="853"/>
        <v>0</v>
      </c>
      <c r="X7449"/>
      <c r="Y7449" s="67" t="str">
        <f t="shared" si="847"/>
        <v xml:space="preserve"> </v>
      </c>
      <c r="AB7449" t="s">
        <v>90</v>
      </c>
      <c r="AC7449" s="46">
        <v>2529</v>
      </c>
      <c r="AD7449" s="46">
        <v>36</v>
      </c>
      <c r="AE7449" s="46">
        <v>34</v>
      </c>
      <c r="AF7449" s="46">
        <v>115</v>
      </c>
      <c r="AH7449" s="70" t="str">
        <f t="shared" si="850"/>
        <v/>
      </c>
      <c r="AI7449" s="70" t="str">
        <f t="shared" si="851"/>
        <v/>
      </c>
      <c r="AJ7449" s="70" t="str">
        <f t="shared" si="852"/>
        <v>X</v>
      </c>
      <c r="AK7449" s="70" t="str" cm="1">
        <f t="array" ref="AK7449">_xlfn.IFS(AH7449&lt;&gt;"","1",AI7449&lt;&gt;"","2",AJ7449&lt;&gt;"","3")</f>
        <v>3</v>
      </c>
    </row>
    <row r="7450" spans="1:37" x14ac:dyDescent="0.25">
      <c r="A7450" t="s">
        <v>571</v>
      </c>
      <c r="B7450" t="s">
        <v>572</v>
      </c>
      <c r="C7450" s="67" t="str">
        <f t="shared" si="848"/>
        <v>Carly Cicha</v>
      </c>
      <c r="D7450" s="71" t="str" cm="1">
        <f t="array" ref="D7450">_xlfn.IFS(AK7450="1",CONCATENATE(C7450,"Regional"),AK7450="2",CONCATENATE(C7450,"Sectional"),AK7450="3",CONCATENATE(C7450,COUNTIF($C$1:C7450,C7450)))</f>
        <v>Carly Cicha6</v>
      </c>
      <c r="E7450" s="66">
        <v>45194.375</v>
      </c>
      <c r="F7450" t="s">
        <v>2575</v>
      </c>
      <c r="G7450" s="46">
        <v>42</v>
      </c>
      <c r="H7450" s="46">
        <v>47</v>
      </c>
      <c r="I7450" s="46">
        <v>13</v>
      </c>
      <c r="J7450" t="s">
        <v>147</v>
      </c>
      <c r="K7450" t="s">
        <v>90</v>
      </c>
      <c r="L7450" s="46">
        <v>2529</v>
      </c>
      <c r="M7450" s="46">
        <v>36</v>
      </c>
      <c r="N7450" s="46">
        <v>34</v>
      </c>
      <c r="O7450" s="46">
        <v>115</v>
      </c>
      <c r="P7450" s="46">
        <f t="shared" si="849"/>
        <v>1</v>
      </c>
      <c r="R7450" s="67" t="s">
        <v>1227</v>
      </c>
      <c r="S7450" s="67">
        <f>COUNTIF(Y$2:$Y$100,R7450)</f>
        <v>0</v>
      </c>
      <c r="V7450" s="67">
        <f t="shared" si="853"/>
        <v>0</v>
      </c>
      <c r="X7450"/>
      <c r="Y7450" s="67" t="str">
        <f t="shared" si="847"/>
        <v xml:space="preserve"> </v>
      </c>
      <c r="AB7450" t="s">
        <v>90</v>
      </c>
      <c r="AC7450" s="46">
        <v>2529</v>
      </c>
      <c r="AD7450" s="46">
        <v>36</v>
      </c>
      <c r="AE7450" s="46">
        <v>34</v>
      </c>
      <c r="AF7450" s="46">
        <v>115</v>
      </c>
      <c r="AH7450" s="70" t="str">
        <f t="shared" si="850"/>
        <v/>
      </c>
      <c r="AI7450" s="70" t="str">
        <f t="shared" si="851"/>
        <v/>
      </c>
      <c r="AJ7450" s="70" t="str">
        <f t="shared" si="852"/>
        <v>X</v>
      </c>
      <c r="AK7450" s="70" t="str" cm="1">
        <f t="array" ref="AK7450">_xlfn.IFS(AH7450&lt;&gt;"","1",AI7450&lt;&gt;"","2",AJ7450&lt;&gt;"","3")</f>
        <v>3</v>
      </c>
    </row>
    <row r="7451" spans="1:37" x14ac:dyDescent="0.25">
      <c r="A7451" t="s">
        <v>271</v>
      </c>
      <c r="B7451" t="s">
        <v>653</v>
      </c>
      <c r="C7451" s="67" t="str">
        <f t="shared" si="848"/>
        <v>Addy Huppert</v>
      </c>
      <c r="D7451" s="71" t="str" cm="1">
        <f t="array" ref="D7451">_xlfn.IFS(AK7451="1",CONCATENATE(C7451,"Regional"),AK7451="2",CONCATENATE(C7451,"Sectional"),AK7451="3",CONCATENATE(C7451,COUNTIF($C$1:C7451,C7451)))</f>
        <v>Addy Huppert10</v>
      </c>
      <c r="E7451" s="66">
        <v>45194.375</v>
      </c>
      <c r="F7451" t="s">
        <v>2575</v>
      </c>
      <c r="G7451" s="46">
        <v>42</v>
      </c>
      <c r="H7451" s="46">
        <v>49</v>
      </c>
      <c r="I7451" s="46">
        <v>14</v>
      </c>
      <c r="J7451" t="s">
        <v>147</v>
      </c>
      <c r="K7451" t="s">
        <v>90</v>
      </c>
      <c r="L7451" s="46">
        <v>2529</v>
      </c>
      <c r="M7451" s="46">
        <v>36</v>
      </c>
      <c r="N7451" s="46">
        <v>34</v>
      </c>
      <c r="O7451" s="46">
        <v>115</v>
      </c>
      <c r="P7451" s="46">
        <f t="shared" si="849"/>
        <v>1</v>
      </c>
      <c r="R7451" s="67" t="s">
        <v>1276</v>
      </c>
      <c r="S7451" s="67">
        <f>COUNTIF(Y$2:$Y$100,R7451)</f>
        <v>0</v>
      </c>
      <c r="V7451" s="67">
        <f t="shared" si="853"/>
        <v>0</v>
      </c>
      <c r="X7451"/>
      <c r="Y7451" s="67" t="str">
        <f t="shared" si="847"/>
        <v xml:space="preserve"> </v>
      </c>
      <c r="AB7451" t="s">
        <v>90</v>
      </c>
      <c r="AC7451" s="46">
        <v>2529</v>
      </c>
      <c r="AD7451" s="46">
        <v>36</v>
      </c>
      <c r="AE7451" s="46">
        <v>34</v>
      </c>
      <c r="AF7451" s="46">
        <v>115</v>
      </c>
      <c r="AH7451" s="70" t="str">
        <f t="shared" si="850"/>
        <v/>
      </c>
      <c r="AI7451" s="70" t="str">
        <f t="shared" si="851"/>
        <v/>
      </c>
      <c r="AJ7451" s="70" t="str">
        <f t="shared" si="852"/>
        <v>X</v>
      </c>
      <c r="AK7451" s="70" t="str" cm="1">
        <f t="array" ref="AK7451">_xlfn.IFS(AH7451&lt;&gt;"","1",AI7451&lt;&gt;"","2",AJ7451&lt;&gt;"","3")</f>
        <v>3</v>
      </c>
    </row>
    <row r="7452" spans="1:37" x14ac:dyDescent="0.25">
      <c r="A7452" t="s">
        <v>643</v>
      </c>
      <c r="B7452" t="s">
        <v>644</v>
      </c>
      <c r="C7452" s="67" t="str">
        <f t="shared" si="848"/>
        <v>Breanna Popenhagen</v>
      </c>
      <c r="D7452" s="71" t="str" cm="1">
        <f t="array" ref="D7452">_xlfn.IFS(AK7452="1",CONCATENATE(C7452,"Regional"),AK7452="2",CONCATENATE(C7452,"Sectional"),AK7452="3",CONCATENATE(C7452,COUNTIF($C$1:C7452,C7452)))</f>
        <v>Breanna Popenhagen11</v>
      </c>
      <c r="E7452" s="66">
        <v>45194.375</v>
      </c>
      <c r="F7452" t="s">
        <v>2575</v>
      </c>
      <c r="G7452" s="46">
        <v>42</v>
      </c>
      <c r="H7452" s="46">
        <v>50</v>
      </c>
      <c r="I7452" s="46">
        <v>15</v>
      </c>
      <c r="J7452" t="s">
        <v>147</v>
      </c>
      <c r="K7452" t="s">
        <v>90</v>
      </c>
      <c r="L7452" s="46">
        <v>2529</v>
      </c>
      <c r="M7452" s="46">
        <v>36</v>
      </c>
      <c r="N7452" s="46">
        <v>34</v>
      </c>
      <c r="O7452" s="46">
        <v>115</v>
      </c>
      <c r="P7452" s="46">
        <f t="shared" si="849"/>
        <v>1</v>
      </c>
      <c r="R7452" s="67" t="s">
        <v>1271</v>
      </c>
      <c r="S7452" s="67">
        <f>COUNTIF(Y$2:$Y$100,R7452)</f>
        <v>0</v>
      </c>
      <c r="V7452" s="67">
        <f t="shared" si="853"/>
        <v>0</v>
      </c>
      <c r="X7452"/>
      <c r="Y7452" s="67" t="str">
        <f t="shared" si="847"/>
        <v xml:space="preserve"> </v>
      </c>
      <c r="AB7452" t="s">
        <v>90</v>
      </c>
      <c r="AC7452" s="46">
        <v>2529</v>
      </c>
      <c r="AD7452" s="46">
        <v>36</v>
      </c>
      <c r="AE7452" s="46">
        <v>34</v>
      </c>
      <c r="AF7452" s="46">
        <v>115</v>
      </c>
      <c r="AH7452" s="70" t="str">
        <f t="shared" si="850"/>
        <v/>
      </c>
      <c r="AI7452" s="70" t="str">
        <f t="shared" si="851"/>
        <v/>
      </c>
      <c r="AJ7452" s="70" t="str">
        <f t="shared" si="852"/>
        <v>X</v>
      </c>
      <c r="AK7452" s="70" t="str" cm="1">
        <f t="array" ref="AK7452">_xlfn.IFS(AH7452&lt;&gt;"","1",AI7452&lt;&gt;"","2",AJ7452&lt;&gt;"","3")</f>
        <v>3</v>
      </c>
    </row>
    <row r="7453" spans="1:37" x14ac:dyDescent="0.25">
      <c r="A7453" t="s">
        <v>347</v>
      </c>
      <c r="B7453" t="s">
        <v>242</v>
      </c>
      <c r="C7453" s="67" t="str">
        <f t="shared" si="848"/>
        <v>Emery Sanders</v>
      </c>
      <c r="D7453" s="71" t="str" cm="1">
        <f t="array" ref="D7453">_xlfn.IFS(AK7453="1",CONCATENATE(C7453,"Regional"),AK7453="2",CONCATENATE(C7453,"Sectional"),AK7453="3",CONCATENATE(C7453,COUNTIF($C$1:C7453,C7453)))</f>
        <v>Emery Sanders11</v>
      </c>
      <c r="E7453" s="66">
        <v>45194.375</v>
      </c>
      <c r="F7453" t="s">
        <v>2575</v>
      </c>
      <c r="G7453" s="46">
        <v>42</v>
      </c>
      <c r="H7453" s="46">
        <v>51</v>
      </c>
      <c r="I7453" s="46">
        <v>16</v>
      </c>
      <c r="J7453" t="s">
        <v>147</v>
      </c>
      <c r="K7453" t="s">
        <v>90</v>
      </c>
      <c r="L7453" s="46">
        <v>2529</v>
      </c>
      <c r="M7453" s="46">
        <v>36</v>
      </c>
      <c r="N7453" s="46">
        <v>34</v>
      </c>
      <c r="O7453" s="46">
        <v>115</v>
      </c>
      <c r="P7453" s="46">
        <f t="shared" si="849"/>
        <v>1</v>
      </c>
      <c r="R7453" s="67" t="s">
        <v>1270</v>
      </c>
      <c r="S7453" s="67">
        <f>COUNTIF(Y$2:$Y$100,R7453)</f>
        <v>0</v>
      </c>
      <c r="V7453" s="67">
        <f t="shared" si="853"/>
        <v>0</v>
      </c>
      <c r="X7453"/>
      <c r="Y7453" s="67" t="str">
        <f t="shared" si="847"/>
        <v xml:space="preserve"> </v>
      </c>
      <c r="AB7453" t="s">
        <v>90</v>
      </c>
      <c r="AC7453" s="46">
        <v>2529</v>
      </c>
      <c r="AD7453" s="46">
        <v>36</v>
      </c>
      <c r="AE7453" s="46">
        <v>34</v>
      </c>
      <c r="AF7453" s="46">
        <v>115</v>
      </c>
      <c r="AH7453" s="70" t="str">
        <f t="shared" si="850"/>
        <v/>
      </c>
      <c r="AI7453" s="70" t="str">
        <f t="shared" si="851"/>
        <v/>
      </c>
      <c r="AJ7453" s="70" t="str">
        <f t="shared" si="852"/>
        <v>X</v>
      </c>
      <c r="AK7453" s="70" t="str" cm="1">
        <f t="array" ref="AK7453">_xlfn.IFS(AH7453&lt;&gt;"","1",AI7453&lt;&gt;"","2",AJ7453&lt;&gt;"","3")</f>
        <v>3</v>
      </c>
    </row>
    <row r="7454" spans="1:37" x14ac:dyDescent="0.25">
      <c r="A7454" t="s">
        <v>189</v>
      </c>
      <c r="B7454" t="s">
        <v>640</v>
      </c>
      <c r="C7454" s="67" t="str">
        <f t="shared" si="848"/>
        <v>Mandy Baillargeon</v>
      </c>
      <c r="D7454" s="71" t="str" cm="1">
        <f t="array" ref="D7454">_xlfn.IFS(AK7454="1",CONCATENATE(C7454,"Regional"),AK7454="2",CONCATENATE(C7454,"Sectional"),AK7454="3",CONCATENATE(C7454,COUNTIF($C$1:C7454,C7454)))</f>
        <v>Mandy Baillargeon8</v>
      </c>
      <c r="E7454" s="66">
        <v>45194.375</v>
      </c>
      <c r="F7454" t="s">
        <v>2575</v>
      </c>
      <c r="G7454" s="46">
        <v>42</v>
      </c>
      <c r="H7454" s="46">
        <v>51</v>
      </c>
      <c r="I7454" s="46">
        <v>16</v>
      </c>
      <c r="J7454" t="s">
        <v>147</v>
      </c>
      <c r="K7454" t="s">
        <v>90</v>
      </c>
      <c r="L7454" s="46">
        <v>2529</v>
      </c>
      <c r="M7454" s="46">
        <v>36</v>
      </c>
      <c r="N7454" s="46">
        <v>34</v>
      </c>
      <c r="O7454" s="46">
        <v>115</v>
      </c>
      <c r="P7454" s="46">
        <f t="shared" si="849"/>
        <v>1</v>
      </c>
      <c r="R7454" s="67" t="s">
        <v>3160</v>
      </c>
      <c r="S7454" s="67">
        <f>COUNTIF(Y$2:$Y$100,R7454)</f>
        <v>0</v>
      </c>
      <c r="V7454" s="67">
        <f t="shared" si="853"/>
        <v>0</v>
      </c>
      <c r="X7454"/>
      <c r="Y7454" s="67" t="str">
        <f t="shared" si="847"/>
        <v xml:space="preserve"> </v>
      </c>
      <c r="AB7454" t="s">
        <v>90</v>
      </c>
      <c r="AC7454" s="46">
        <v>2529</v>
      </c>
      <c r="AD7454" s="46">
        <v>36</v>
      </c>
      <c r="AE7454" s="46">
        <v>34</v>
      </c>
      <c r="AF7454" s="46">
        <v>115</v>
      </c>
      <c r="AH7454" s="70" t="str">
        <f t="shared" si="850"/>
        <v/>
      </c>
      <c r="AI7454" s="70" t="str">
        <f t="shared" si="851"/>
        <v/>
      </c>
      <c r="AJ7454" s="70" t="str">
        <f t="shared" si="852"/>
        <v>X</v>
      </c>
      <c r="AK7454" s="70" t="str" cm="1">
        <f t="array" ref="AK7454">_xlfn.IFS(AH7454&lt;&gt;"","1",AI7454&lt;&gt;"","2",AJ7454&lt;&gt;"","3")</f>
        <v>3</v>
      </c>
    </row>
    <row r="7455" spans="1:37" x14ac:dyDescent="0.25">
      <c r="A7455" t="s">
        <v>271</v>
      </c>
      <c r="B7455" t="s">
        <v>1641</v>
      </c>
      <c r="C7455" s="67" t="str">
        <f t="shared" si="848"/>
        <v>Aaliyah Huppert</v>
      </c>
      <c r="D7455" s="71" t="str" cm="1">
        <f t="array" ref="D7455">_xlfn.IFS(AK7455="1",CONCATENATE(C7455,"Regional"),AK7455="2",CONCATENATE(C7455,"Sectional"),AK7455="3",CONCATENATE(C7455,COUNTIF($C$1:C7455,C7455)))</f>
        <v>Aaliyah Huppert10</v>
      </c>
      <c r="E7455" s="66">
        <v>45194.375</v>
      </c>
      <c r="F7455" t="s">
        <v>2575</v>
      </c>
      <c r="G7455" s="46">
        <v>42</v>
      </c>
      <c r="H7455" s="46">
        <v>53</v>
      </c>
      <c r="I7455" s="46">
        <v>18</v>
      </c>
      <c r="J7455" t="s">
        <v>147</v>
      </c>
      <c r="K7455" t="s">
        <v>90</v>
      </c>
      <c r="L7455" s="46">
        <v>2529</v>
      </c>
      <c r="M7455" s="46">
        <v>36</v>
      </c>
      <c r="N7455" s="46">
        <v>34</v>
      </c>
      <c r="O7455" s="46">
        <v>115</v>
      </c>
      <c r="P7455" s="46">
        <f t="shared" si="849"/>
        <v>1</v>
      </c>
      <c r="R7455" s="67" t="s">
        <v>3609</v>
      </c>
      <c r="S7455" s="67">
        <f>COUNTIF(Y$2:$Y$100,R7455)</f>
        <v>0</v>
      </c>
      <c r="V7455" s="67">
        <f t="shared" si="853"/>
        <v>0</v>
      </c>
      <c r="X7455"/>
      <c r="Y7455" s="67" t="str">
        <f t="shared" si="847"/>
        <v xml:space="preserve"> </v>
      </c>
      <c r="AB7455" t="s">
        <v>90</v>
      </c>
      <c r="AC7455" s="46">
        <v>2529</v>
      </c>
      <c r="AD7455" s="46">
        <v>36</v>
      </c>
      <c r="AE7455" s="46">
        <v>34</v>
      </c>
      <c r="AF7455" s="46">
        <v>115</v>
      </c>
      <c r="AH7455" s="70" t="str">
        <f t="shared" si="850"/>
        <v/>
      </c>
      <c r="AI7455" s="70" t="str">
        <f t="shared" si="851"/>
        <v/>
      </c>
      <c r="AJ7455" s="70" t="str">
        <f t="shared" si="852"/>
        <v>X</v>
      </c>
      <c r="AK7455" s="70" t="str" cm="1">
        <f t="array" ref="AK7455">_xlfn.IFS(AH7455&lt;&gt;"","1",AI7455&lt;&gt;"","2",AJ7455&lt;&gt;"","3")</f>
        <v>3</v>
      </c>
    </row>
    <row r="7456" spans="1:37" x14ac:dyDescent="0.25">
      <c r="A7456" t="s">
        <v>576</v>
      </c>
      <c r="B7456" t="s">
        <v>577</v>
      </c>
      <c r="C7456" s="67" t="str">
        <f t="shared" si="848"/>
        <v>Bernie Falbo</v>
      </c>
      <c r="D7456" s="71" t="str" cm="1">
        <f t="array" ref="D7456">_xlfn.IFS(AK7456="1",CONCATENATE(C7456,"Regional"),AK7456="2",CONCATENATE(C7456,"Sectional"),AK7456="3",CONCATENATE(C7456,COUNTIF($C$1:C7456,C7456)))</f>
        <v>Bernie Falbo5</v>
      </c>
      <c r="E7456" s="66">
        <v>45194.375</v>
      </c>
      <c r="F7456" t="s">
        <v>2575</v>
      </c>
      <c r="G7456" s="46">
        <v>42</v>
      </c>
      <c r="H7456" s="46">
        <v>53</v>
      </c>
      <c r="I7456" s="46">
        <v>18</v>
      </c>
      <c r="J7456" t="s">
        <v>147</v>
      </c>
      <c r="K7456" t="s">
        <v>90</v>
      </c>
      <c r="L7456" s="46">
        <v>2529</v>
      </c>
      <c r="M7456" s="46">
        <v>36</v>
      </c>
      <c r="N7456" s="46">
        <v>34</v>
      </c>
      <c r="O7456" s="46">
        <v>115</v>
      </c>
      <c r="P7456" s="46">
        <f t="shared" si="849"/>
        <v>1</v>
      </c>
      <c r="R7456" s="67" t="s">
        <v>1230</v>
      </c>
      <c r="S7456" s="67">
        <f>COUNTIF(Y$2:$Y$100,R7456)</f>
        <v>0</v>
      </c>
      <c r="V7456" s="67">
        <f t="shared" si="853"/>
        <v>0</v>
      </c>
      <c r="X7456"/>
      <c r="Y7456" s="67" t="str">
        <f t="shared" si="847"/>
        <v xml:space="preserve"> </v>
      </c>
      <c r="AB7456" t="s">
        <v>90</v>
      </c>
      <c r="AC7456" s="46">
        <v>2529</v>
      </c>
      <c r="AD7456" s="46">
        <v>36</v>
      </c>
      <c r="AE7456" s="46">
        <v>34</v>
      </c>
      <c r="AF7456" s="46">
        <v>115</v>
      </c>
      <c r="AH7456" s="70" t="str">
        <f t="shared" si="850"/>
        <v/>
      </c>
      <c r="AI7456" s="70" t="str">
        <f t="shared" si="851"/>
        <v/>
      </c>
      <c r="AJ7456" s="70" t="str">
        <f t="shared" si="852"/>
        <v>X</v>
      </c>
      <c r="AK7456" s="70" t="str" cm="1">
        <f t="array" ref="AK7456">_xlfn.IFS(AH7456&lt;&gt;"","1",AI7456&lt;&gt;"","2",AJ7456&lt;&gt;"","3")</f>
        <v>3</v>
      </c>
    </row>
    <row r="7457" spans="1:37" x14ac:dyDescent="0.25">
      <c r="A7457" t="s">
        <v>651</v>
      </c>
      <c r="B7457" t="s">
        <v>647</v>
      </c>
      <c r="C7457" s="67" t="str">
        <f t="shared" si="848"/>
        <v>Lucy Mansell</v>
      </c>
      <c r="D7457" s="71" t="str" cm="1">
        <f t="array" ref="D7457">_xlfn.IFS(AK7457="1",CONCATENATE(C7457,"Regional"),AK7457="2",CONCATENATE(C7457,"Sectional"),AK7457="3",CONCATENATE(C7457,COUNTIF($C$1:C7457,C7457)))</f>
        <v>Lucy Mansell11</v>
      </c>
      <c r="E7457" s="66">
        <v>45194.375</v>
      </c>
      <c r="F7457" t="s">
        <v>2575</v>
      </c>
      <c r="G7457" s="46">
        <v>42</v>
      </c>
      <c r="H7457" s="46">
        <v>54</v>
      </c>
      <c r="I7457" s="46">
        <v>20</v>
      </c>
      <c r="J7457" t="s">
        <v>147</v>
      </c>
      <c r="K7457" t="s">
        <v>90</v>
      </c>
      <c r="L7457" s="46">
        <v>2529</v>
      </c>
      <c r="M7457" s="46">
        <v>36</v>
      </c>
      <c r="N7457" s="46">
        <v>34</v>
      </c>
      <c r="O7457" s="46">
        <v>115</v>
      </c>
      <c r="P7457" s="46">
        <f t="shared" si="849"/>
        <v>1</v>
      </c>
      <c r="R7457" s="67" t="s">
        <v>1275</v>
      </c>
      <c r="S7457" s="67">
        <f>COUNTIF(Y$2:$Y$100,R7457)</f>
        <v>0</v>
      </c>
      <c r="V7457" s="67">
        <f t="shared" si="853"/>
        <v>0</v>
      </c>
      <c r="X7457"/>
      <c r="Y7457" s="67" t="str">
        <f t="shared" si="847"/>
        <v xml:space="preserve"> </v>
      </c>
      <c r="AB7457" t="s">
        <v>90</v>
      </c>
      <c r="AC7457" s="46">
        <v>2529</v>
      </c>
      <c r="AD7457" s="46">
        <v>36</v>
      </c>
      <c r="AE7457" s="46">
        <v>34</v>
      </c>
      <c r="AF7457" s="46">
        <v>115</v>
      </c>
      <c r="AH7457" s="70" t="str">
        <f t="shared" si="850"/>
        <v/>
      </c>
      <c r="AI7457" s="70" t="str">
        <f t="shared" si="851"/>
        <v/>
      </c>
      <c r="AJ7457" s="70" t="str">
        <f t="shared" si="852"/>
        <v>X</v>
      </c>
      <c r="AK7457" s="70" t="str" cm="1">
        <f t="array" ref="AK7457">_xlfn.IFS(AH7457&lt;&gt;"","1",AI7457&lt;&gt;"","2",AJ7457&lt;&gt;"","3")</f>
        <v>3</v>
      </c>
    </row>
    <row r="7458" spans="1:37" x14ac:dyDescent="0.25">
      <c r="A7458" t="s">
        <v>2140</v>
      </c>
      <c r="B7458" t="s">
        <v>502</v>
      </c>
      <c r="C7458" s="67" t="str">
        <f t="shared" si="848"/>
        <v>Kelly Moritz</v>
      </c>
      <c r="D7458" s="71" t="str" cm="1">
        <f t="array" ref="D7458">_xlfn.IFS(AK7458="1",CONCATENATE(C7458,"Regional"),AK7458="2",CONCATENATE(C7458,"Sectional"),AK7458="3",CONCATENATE(C7458,COUNTIF($C$1:C7458,C7458)))</f>
        <v>Kelly Moritz7</v>
      </c>
      <c r="E7458" s="66">
        <v>45194.375</v>
      </c>
      <c r="F7458" t="s">
        <v>2575</v>
      </c>
      <c r="G7458" s="46">
        <v>42</v>
      </c>
      <c r="H7458" s="46">
        <v>55</v>
      </c>
      <c r="I7458" s="46">
        <v>21</v>
      </c>
      <c r="J7458" t="s">
        <v>147</v>
      </c>
      <c r="K7458" t="s">
        <v>90</v>
      </c>
      <c r="L7458" s="46">
        <v>2529</v>
      </c>
      <c r="M7458" s="46">
        <v>36</v>
      </c>
      <c r="N7458" s="46">
        <v>34</v>
      </c>
      <c r="O7458" s="46">
        <v>115</v>
      </c>
      <c r="P7458" s="46">
        <f t="shared" si="849"/>
        <v>1</v>
      </c>
      <c r="R7458" s="67" t="s">
        <v>3167</v>
      </c>
      <c r="S7458" s="67">
        <f>COUNTIF(Y$2:$Y$100,R7458)</f>
        <v>0</v>
      </c>
      <c r="V7458" s="67">
        <f t="shared" si="853"/>
        <v>0</v>
      </c>
      <c r="X7458"/>
      <c r="Y7458" s="67" t="str">
        <f t="shared" si="847"/>
        <v xml:space="preserve"> </v>
      </c>
      <c r="AB7458" t="s">
        <v>90</v>
      </c>
      <c r="AC7458" s="46">
        <v>2529</v>
      </c>
      <c r="AD7458" s="46">
        <v>36</v>
      </c>
      <c r="AE7458" s="46">
        <v>34</v>
      </c>
      <c r="AF7458" s="46">
        <v>115</v>
      </c>
      <c r="AH7458" s="70" t="str">
        <f t="shared" si="850"/>
        <v/>
      </c>
      <c r="AI7458" s="70" t="str">
        <f t="shared" si="851"/>
        <v/>
      </c>
      <c r="AJ7458" s="70" t="str">
        <f t="shared" si="852"/>
        <v>X</v>
      </c>
      <c r="AK7458" s="70" t="str" cm="1">
        <f t="array" ref="AK7458">_xlfn.IFS(AH7458&lt;&gt;"","1",AI7458&lt;&gt;"","2",AJ7458&lt;&gt;"","3")</f>
        <v>3</v>
      </c>
    </row>
    <row r="7459" spans="1:37" x14ac:dyDescent="0.25">
      <c r="A7459" t="s">
        <v>222</v>
      </c>
      <c r="B7459" t="s">
        <v>207</v>
      </c>
      <c r="C7459" s="67" t="str">
        <f t="shared" si="848"/>
        <v>Taylor Bush</v>
      </c>
      <c r="D7459" s="71" t="str" cm="1">
        <f t="array" ref="D7459">_xlfn.IFS(AK7459="1",CONCATENATE(C7459,"Regional"),AK7459="2",CONCATENATE(C7459,"Sectional"),AK7459="3",CONCATENATE(C7459,COUNTIF($C$1:C7459,C7459)))</f>
        <v>Taylor Bush9</v>
      </c>
      <c r="E7459" s="66">
        <v>45194.375</v>
      </c>
      <c r="F7459" t="s">
        <v>2575</v>
      </c>
      <c r="G7459" s="46">
        <v>42</v>
      </c>
      <c r="H7459" s="46">
        <v>55</v>
      </c>
      <c r="I7459" s="46">
        <v>21</v>
      </c>
      <c r="J7459" t="s">
        <v>147</v>
      </c>
      <c r="K7459" t="s">
        <v>90</v>
      </c>
      <c r="L7459" s="46">
        <v>2529</v>
      </c>
      <c r="M7459" s="46">
        <v>36</v>
      </c>
      <c r="N7459" s="46">
        <v>34</v>
      </c>
      <c r="O7459" s="46">
        <v>115</v>
      </c>
      <c r="P7459" s="46">
        <f t="shared" si="849"/>
        <v>1</v>
      </c>
      <c r="R7459" s="67" t="s">
        <v>3610</v>
      </c>
      <c r="S7459" s="67">
        <f>COUNTIF(Y$2:$Y$100,R7459)</f>
        <v>0</v>
      </c>
      <c r="V7459" s="67">
        <f t="shared" si="853"/>
        <v>0</v>
      </c>
      <c r="X7459"/>
      <c r="Y7459" s="67" t="str">
        <f t="shared" si="847"/>
        <v xml:space="preserve"> </v>
      </c>
      <c r="AB7459" t="s">
        <v>90</v>
      </c>
      <c r="AC7459" s="46">
        <v>2529</v>
      </c>
      <c r="AD7459" s="46">
        <v>36</v>
      </c>
      <c r="AE7459" s="46">
        <v>34</v>
      </c>
      <c r="AF7459" s="46">
        <v>115</v>
      </c>
      <c r="AH7459" s="70" t="str">
        <f t="shared" si="850"/>
        <v/>
      </c>
      <c r="AI7459" s="70" t="str">
        <f t="shared" si="851"/>
        <v/>
      </c>
      <c r="AJ7459" s="70" t="str">
        <f t="shared" si="852"/>
        <v>X</v>
      </c>
      <c r="AK7459" s="70" t="str" cm="1">
        <f t="array" ref="AK7459">_xlfn.IFS(AH7459&lt;&gt;"","1",AI7459&lt;&gt;"","2",AJ7459&lt;&gt;"","3")</f>
        <v>3</v>
      </c>
    </row>
    <row r="7460" spans="1:37" x14ac:dyDescent="0.25">
      <c r="A7460" t="s">
        <v>1634</v>
      </c>
      <c r="B7460" t="s">
        <v>574</v>
      </c>
      <c r="C7460" s="67" t="str">
        <f t="shared" si="848"/>
        <v>Vivi Abbott</v>
      </c>
      <c r="D7460" s="71" t="str" cm="1">
        <f t="array" ref="D7460">_xlfn.IFS(AK7460="1",CONCATENATE(C7460,"Regional"),AK7460="2",CONCATENATE(C7460,"Sectional"),AK7460="3",CONCATENATE(C7460,COUNTIF($C$1:C7460,C7460)))</f>
        <v>Vivi Abbott9</v>
      </c>
      <c r="E7460" s="66">
        <v>45194.375</v>
      </c>
      <c r="F7460" t="s">
        <v>2575</v>
      </c>
      <c r="G7460" s="46">
        <v>42</v>
      </c>
      <c r="H7460" s="46">
        <v>55</v>
      </c>
      <c r="I7460" s="46">
        <v>21</v>
      </c>
      <c r="J7460" t="s">
        <v>147</v>
      </c>
      <c r="K7460" t="s">
        <v>90</v>
      </c>
      <c r="L7460" s="46">
        <v>2529</v>
      </c>
      <c r="M7460" s="46">
        <v>36</v>
      </c>
      <c r="N7460" s="46">
        <v>34</v>
      </c>
      <c r="O7460" s="46">
        <v>115</v>
      </c>
      <c r="P7460" s="46">
        <f t="shared" si="849"/>
        <v>1</v>
      </c>
      <c r="R7460" s="67" t="s">
        <v>3611</v>
      </c>
      <c r="S7460" s="67">
        <f>COUNTIF(Y$2:$Y$100,R7460)</f>
        <v>0</v>
      </c>
      <c r="V7460" s="67">
        <f t="shared" si="853"/>
        <v>0</v>
      </c>
      <c r="X7460"/>
      <c r="Y7460" s="67" t="str">
        <f t="shared" si="847"/>
        <v xml:space="preserve"> </v>
      </c>
      <c r="AB7460" t="s">
        <v>90</v>
      </c>
      <c r="AC7460" s="46">
        <v>2529</v>
      </c>
      <c r="AD7460" s="46">
        <v>36</v>
      </c>
      <c r="AE7460" s="46">
        <v>34</v>
      </c>
      <c r="AF7460" s="46">
        <v>115</v>
      </c>
      <c r="AH7460" s="70" t="str">
        <f t="shared" si="850"/>
        <v/>
      </c>
      <c r="AI7460" s="70" t="str">
        <f t="shared" si="851"/>
        <v/>
      </c>
      <c r="AJ7460" s="70" t="str">
        <f t="shared" si="852"/>
        <v>X</v>
      </c>
      <c r="AK7460" s="70" t="str" cm="1">
        <f t="array" ref="AK7460">_xlfn.IFS(AH7460&lt;&gt;"","1",AI7460&lt;&gt;"","2",AJ7460&lt;&gt;"","3")</f>
        <v>3</v>
      </c>
    </row>
    <row r="7461" spans="1:37" x14ac:dyDescent="0.25">
      <c r="A7461" t="s">
        <v>2134</v>
      </c>
      <c r="B7461" t="s">
        <v>434</v>
      </c>
      <c r="C7461" s="67" t="str">
        <f t="shared" si="848"/>
        <v>Ella Omann</v>
      </c>
      <c r="D7461" s="71" t="str" cm="1">
        <f t="array" ref="D7461">_xlfn.IFS(AK7461="1",CONCATENATE(C7461,"Regional"),AK7461="2",CONCATENATE(C7461,"Sectional"),AK7461="3",CONCATENATE(C7461,COUNTIF($C$1:C7461,C7461)))</f>
        <v>Ella Omann8</v>
      </c>
      <c r="E7461" s="66">
        <v>45194.375</v>
      </c>
      <c r="F7461" t="s">
        <v>2575</v>
      </c>
      <c r="G7461" s="46">
        <v>42</v>
      </c>
      <c r="H7461" s="46">
        <v>55</v>
      </c>
      <c r="I7461" s="46">
        <v>21</v>
      </c>
      <c r="J7461" t="s">
        <v>147</v>
      </c>
      <c r="K7461" t="s">
        <v>90</v>
      </c>
      <c r="L7461" s="46">
        <v>2529</v>
      </c>
      <c r="M7461" s="46">
        <v>36</v>
      </c>
      <c r="N7461" s="46">
        <v>34</v>
      </c>
      <c r="O7461" s="46">
        <v>115</v>
      </c>
      <c r="P7461" s="46">
        <f t="shared" si="849"/>
        <v>1</v>
      </c>
      <c r="R7461" s="67" t="s">
        <v>3162</v>
      </c>
      <c r="S7461" s="67">
        <f>COUNTIF(Y$2:$Y$100,R7461)</f>
        <v>0</v>
      </c>
      <c r="V7461" s="67">
        <f t="shared" si="853"/>
        <v>0</v>
      </c>
      <c r="X7461"/>
      <c r="Y7461" s="67" t="str">
        <f t="shared" si="847"/>
        <v xml:space="preserve"> </v>
      </c>
      <c r="AB7461" t="s">
        <v>90</v>
      </c>
      <c r="AC7461" s="46">
        <v>2529</v>
      </c>
      <c r="AD7461" s="46">
        <v>36</v>
      </c>
      <c r="AE7461" s="46">
        <v>34</v>
      </c>
      <c r="AF7461" s="46">
        <v>115</v>
      </c>
      <c r="AH7461" s="70" t="str">
        <f t="shared" si="850"/>
        <v/>
      </c>
      <c r="AI7461" s="70" t="str">
        <f t="shared" si="851"/>
        <v/>
      </c>
      <c r="AJ7461" s="70" t="str">
        <f t="shared" si="852"/>
        <v>X</v>
      </c>
      <c r="AK7461" s="70" t="str" cm="1">
        <f t="array" ref="AK7461">_xlfn.IFS(AH7461&lt;&gt;"","1",AI7461&lt;&gt;"","2",AJ7461&lt;&gt;"","3")</f>
        <v>3</v>
      </c>
    </row>
    <row r="7462" spans="1:37" x14ac:dyDescent="0.25">
      <c r="A7462" t="s">
        <v>2133</v>
      </c>
      <c r="B7462" t="s">
        <v>362</v>
      </c>
      <c r="C7462" s="67" t="str">
        <f t="shared" si="848"/>
        <v>Emma Helgeson</v>
      </c>
      <c r="D7462" s="71" t="str" cm="1">
        <f t="array" ref="D7462">_xlfn.IFS(AK7462="1",CONCATENATE(C7462,"Regional"),AK7462="2",CONCATENATE(C7462,"Sectional"),AK7462="3",CONCATENATE(C7462,COUNTIF($C$1:C7462,C7462)))</f>
        <v>Emma Helgeson10</v>
      </c>
      <c r="E7462" s="66">
        <v>45194.375</v>
      </c>
      <c r="F7462" t="s">
        <v>2575</v>
      </c>
      <c r="G7462" s="46">
        <v>42</v>
      </c>
      <c r="H7462" s="46">
        <v>56</v>
      </c>
      <c r="I7462" s="46">
        <v>25</v>
      </c>
      <c r="J7462" t="s">
        <v>147</v>
      </c>
      <c r="K7462" t="s">
        <v>90</v>
      </c>
      <c r="L7462" s="46">
        <v>2529</v>
      </c>
      <c r="M7462" s="46">
        <v>36</v>
      </c>
      <c r="N7462" s="46">
        <v>34</v>
      </c>
      <c r="O7462" s="46">
        <v>115</v>
      </c>
      <c r="P7462" s="46">
        <f t="shared" si="849"/>
        <v>1</v>
      </c>
      <c r="R7462" s="67" t="s">
        <v>3161</v>
      </c>
      <c r="S7462" s="67">
        <f>COUNTIF(Y$2:$Y$100,R7462)</f>
        <v>0</v>
      </c>
      <c r="V7462" s="67">
        <f t="shared" si="853"/>
        <v>0</v>
      </c>
      <c r="X7462"/>
      <c r="Y7462" s="67" t="str">
        <f t="shared" si="847"/>
        <v xml:space="preserve"> </v>
      </c>
      <c r="AB7462" t="s">
        <v>90</v>
      </c>
      <c r="AC7462" s="46">
        <v>2529</v>
      </c>
      <c r="AD7462" s="46">
        <v>36</v>
      </c>
      <c r="AE7462" s="46">
        <v>34</v>
      </c>
      <c r="AF7462" s="46">
        <v>115</v>
      </c>
      <c r="AH7462" s="70" t="str">
        <f t="shared" si="850"/>
        <v/>
      </c>
      <c r="AI7462" s="70" t="str">
        <f t="shared" si="851"/>
        <v/>
      </c>
      <c r="AJ7462" s="70" t="str">
        <f t="shared" si="852"/>
        <v>X</v>
      </c>
      <c r="AK7462" s="70" t="str" cm="1">
        <f t="array" ref="AK7462">_xlfn.IFS(AH7462&lt;&gt;"","1",AI7462&lt;&gt;"","2",AJ7462&lt;&gt;"","3")</f>
        <v>3</v>
      </c>
    </row>
    <row r="7463" spans="1:37" x14ac:dyDescent="0.25">
      <c r="A7463" t="s">
        <v>654</v>
      </c>
      <c r="B7463" t="s">
        <v>655</v>
      </c>
      <c r="C7463" s="67" t="str">
        <f t="shared" si="848"/>
        <v>Natalee Bjornstad</v>
      </c>
      <c r="D7463" s="71" t="str" cm="1">
        <f t="array" ref="D7463">_xlfn.IFS(AK7463="1",CONCATENATE(C7463,"Regional"),AK7463="2",CONCATENATE(C7463,"Sectional"),AK7463="3",CONCATENATE(C7463,COUNTIF($C$1:C7463,C7463)))</f>
        <v>Natalee Bjornstad10</v>
      </c>
      <c r="E7463" s="66">
        <v>45194.375</v>
      </c>
      <c r="F7463" t="s">
        <v>2575</v>
      </c>
      <c r="G7463" s="46">
        <v>42</v>
      </c>
      <c r="H7463" s="46">
        <v>56</v>
      </c>
      <c r="I7463" s="46">
        <v>25</v>
      </c>
      <c r="J7463" t="s">
        <v>147</v>
      </c>
      <c r="K7463" t="s">
        <v>90</v>
      </c>
      <c r="L7463" s="46">
        <v>2529</v>
      </c>
      <c r="M7463" s="46">
        <v>36</v>
      </c>
      <c r="N7463" s="46">
        <v>34</v>
      </c>
      <c r="O7463" s="46">
        <v>115</v>
      </c>
      <c r="P7463" s="46">
        <f t="shared" si="849"/>
        <v>1</v>
      </c>
      <c r="R7463" s="67" t="s">
        <v>1278</v>
      </c>
      <c r="S7463" s="67">
        <f>COUNTIF(Y$2:$Y$100,R7463)</f>
        <v>0</v>
      </c>
      <c r="V7463" s="67">
        <f t="shared" si="853"/>
        <v>0</v>
      </c>
      <c r="X7463"/>
      <c r="Y7463" s="67" t="str">
        <f t="shared" si="847"/>
        <v xml:space="preserve"> </v>
      </c>
      <c r="AB7463" t="s">
        <v>90</v>
      </c>
      <c r="AC7463" s="46">
        <v>2529</v>
      </c>
      <c r="AD7463" s="46">
        <v>36</v>
      </c>
      <c r="AE7463" s="46">
        <v>34</v>
      </c>
      <c r="AF7463" s="46">
        <v>115</v>
      </c>
      <c r="AH7463" s="70" t="str">
        <f t="shared" si="850"/>
        <v/>
      </c>
      <c r="AI7463" s="70" t="str">
        <f t="shared" si="851"/>
        <v/>
      </c>
      <c r="AJ7463" s="70" t="str">
        <f t="shared" si="852"/>
        <v>X</v>
      </c>
      <c r="AK7463" s="70" t="str" cm="1">
        <f t="array" ref="AK7463">_xlfn.IFS(AH7463&lt;&gt;"","1",AI7463&lt;&gt;"","2",AJ7463&lt;&gt;"","3")</f>
        <v>3</v>
      </c>
    </row>
    <row r="7464" spans="1:37" x14ac:dyDescent="0.25">
      <c r="A7464" t="s">
        <v>1040</v>
      </c>
      <c r="B7464" t="s">
        <v>1041</v>
      </c>
      <c r="C7464" s="67" t="str">
        <f t="shared" si="848"/>
        <v>bre sympson</v>
      </c>
      <c r="D7464" s="71" t="str" cm="1">
        <f t="array" ref="D7464">_xlfn.IFS(AK7464="1",CONCATENATE(C7464,"Regional"),AK7464="2",CONCATENATE(C7464,"Sectional"),AK7464="3",CONCATENATE(C7464,COUNTIF($C$1:C7464,C7464)))</f>
        <v>bre sympson9</v>
      </c>
      <c r="E7464" s="66">
        <v>45194.375</v>
      </c>
      <c r="F7464" t="s">
        <v>2575</v>
      </c>
      <c r="G7464" s="46">
        <v>42</v>
      </c>
      <c r="H7464" s="46">
        <v>56</v>
      </c>
      <c r="I7464" s="46">
        <v>25</v>
      </c>
      <c r="J7464" t="s">
        <v>147</v>
      </c>
      <c r="K7464" t="s">
        <v>90</v>
      </c>
      <c r="L7464" s="46">
        <v>2529</v>
      </c>
      <c r="M7464" s="46">
        <v>36</v>
      </c>
      <c r="N7464" s="46">
        <v>34</v>
      </c>
      <c r="O7464" s="46">
        <v>115</v>
      </c>
      <c r="P7464" s="46">
        <f t="shared" si="849"/>
        <v>1</v>
      </c>
      <c r="R7464" s="67" t="s">
        <v>1533</v>
      </c>
      <c r="S7464" s="67">
        <f>COUNTIF(Y$2:$Y$100,R7464)</f>
        <v>0</v>
      </c>
      <c r="V7464" s="67">
        <f t="shared" si="853"/>
        <v>0</v>
      </c>
      <c r="X7464"/>
      <c r="Y7464" s="67" t="str">
        <f t="shared" si="847"/>
        <v xml:space="preserve"> </v>
      </c>
      <c r="AB7464" t="s">
        <v>90</v>
      </c>
      <c r="AC7464" s="46">
        <v>2529</v>
      </c>
      <c r="AD7464" s="46">
        <v>36</v>
      </c>
      <c r="AE7464" s="46">
        <v>34</v>
      </c>
      <c r="AF7464" s="46">
        <v>115</v>
      </c>
      <c r="AH7464" s="70" t="str">
        <f t="shared" si="850"/>
        <v/>
      </c>
      <c r="AI7464" s="70" t="str">
        <f t="shared" si="851"/>
        <v/>
      </c>
      <c r="AJ7464" s="70" t="str">
        <f t="shared" si="852"/>
        <v>X</v>
      </c>
      <c r="AK7464" s="70" t="str" cm="1">
        <f t="array" ref="AK7464">_xlfn.IFS(AH7464&lt;&gt;"","1",AI7464&lt;&gt;"","2",AJ7464&lt;&gt;"","3")</f>
        <v>3</v>
      </c>
    </row>
    <row r="7465" spans="1:37" x14ac:dyDescent="0.25">
      <c r="A7465" t="s">
        <v>656</v>
      </c>
      <c r="B7465" t="s">
        <v>523</v>
      </c>
      <c r="C7465" s="67" t="str">
        <f t="shared" si="848"/>
        <v>Nora Feuerhelm</v>
      </c>
      <c r="D7465" s="71" t="str" cm="1">
        <f t="array" ref="D7465">_xlfn.IFS(AK7465="1",CONCATENATE(C7465,"Regional"),AK7465="2",CONCATENATE(C7465,"Sectional"),AK7465="3",CONCATENATE(C7465,COUNTIF($C$1:C7465,C7465)))</f>
        <v>Nora Feuerhelm10</v>
      </c>
      <c r="E7465" s="66">
        <v>45194.375</v>
      </c>
      <c r="F7465" t="s">
        <v>2575</v>
      </c>
      <c r="G7465" s="46">
        <v>42</v>
      </c>
      <c r="H7465" s="46">
        <v>57</v>
      </c>
      <c r="I7465" s="46">
        <v>28</v>
      </c>
      <c r="J7465" t="s">
        <v>147</v>
      </c>
      <c r="K7465" t="s">
        <v>90</v>
      </c>
      <c r="L7465" s="46">
        <v>2529</v>
      </c>
      <c r="M7465" s="46">
        <v>36</v>
      </c>
      <c r="N7465" s="46">
        <v>34</v>
      </c>
      <c r="O7465" s="46">
        <v>115</v>
      </c>
      <c r="P7465" s="46">
        <f t="shared" si="849"/>
        <v>1</v>
      </c>
      <c r="R7465" s="67" t="s">
        <v>1279</v>
      </c>
      <c r="S7465" s="67">
        <f>COUNTIF(Y$2:$Y$100,R7465)</f>
        <v>0</v>
      </c>
      <c r="V7465" s="67">
        <f t="shared" si="853"/>
        <v>0</v>
      </c>
      <c r="X7465"/>
      <c r="Y7465" s="67" t="str">
        <f t="shared" si="847"/>
        <v xml:space="preserve"> </v>
      </c>
      <c r="AB7465" t="s">
        <v>90</v>
      </c>
      <c r="AC7465" s="46">
        <v>2529</v>
      </c>
      <c r="AD7465" s="46">
        <v>36</v>
      </c>
      <c r="AE7465" s="46">
        <v>34</v>
      </c>
      <c r="AF7465" s="46">
        <v>115</v>
      </c>
      <c r="AH7465" s="70" t="str">
        <f t="shared" si="850"/>
        <v/>
      </c>
      <c r="AI7465" s="70" t="str">
        <f t="shared" si="851"/>
        <v/>
      </c>
      <c r="AJ7465" s="70" t="str">
        <f t="shared" si="852"/>
        <v>X</v>
      </c>
      <c r="AK7465" s="70" t="str" cm="1">
        <f t="array" ref="AK7465">_xlfn.IFS(AH7465&lt;&gt;"","1",AI7465&lt;&gt;"","2",AJ7465&lt;&gt;"","3")</f>
        <v>3</v>
      </c>
    </row>
    <row r="7466" spans="1:37" x14ac:dyDescent="0.25">
      <c r="A7466" t="s">
        <v>963</v>
      </c>
      <c r="B7466" t="s">
        <v>964</v>
      </c>
      <c r="C7466" s="67" t="str">
        <f t="shared" si="848"/>
        <v>Mattie Albright</v>
      </c>
      <c r="D7466" s="71" t="str" cm="1">
        <f t="array" ref="D7466">_xlfn.IFS(AK7466="1",CONCATENATE(C7466,"Regional"),AK7466="2",CONCATENATE(C7466,"Sectional"),AK7466="3",CONCATENATE(C7466,COUNTIF($C$1:C7466,C7466)))</f>
        <v>Mattie Albright11</v>
      </c>
      <c r="E7466" s="66">
        <v>45194.375</v>
      </c>
      <c r="F7466" t="s">
        <v>2575</v>
      </c>
      <c r="G7466" s="46">
        <v>42</v>
      </c>
      <c r="H7466" s="46">
        <v>57</v>
      </c>
      <c r="I7466" s="46">
        <v>28</v>
      </c>
      <c r="J7466" t="s">
        <v>147</v>
      </c>
      <c r="K7466" t="s">
        <v>90</v>
      </c>
      <c r="L7466" s="46">
        <v>2529</v>
      </c>
      <c r="M7466" s="46">
        <v>36</v>
      </c>
      <c r="N7466" s="46">
        <v>34</v>
      </c>
      <c r="O7466" s="46">
        <v>115</v>
      </c>
      <c r="P7466" s="46">
        <f t="shared" si="849"/>
        <v>1</v>
      </c>
      <c r="R7466" s="67" t="s">
        <v>1477</v>
      </c>
      <c r="S7466" s="67">
        <f>COUNTIF(Y$2:$Y$100,R7466)</f>
        <v>0</v>
      </c>
      <c r="V7466" s="67">
        <f t="shared" si="853"/>
        <v>0</v>
      </c>
      <c r="X7466"/>
      <c r="Y7466" s="67" t="str">
        <f t="shared" si="847"/>
        <v xml:space="preserve"> </v>
      </c>
      <c r="AB7466" t="s">
        <v>90</v>
      </c>
      <c r="AC7466" s="46">
        <v>2529</v>
      </c>
      <c r="AD7466" s="46">
        <v>36</v>
      </c>
      <c r="AE7466" s="46">
        <v>34</v>
      </c>
      <c r="AF7466" s="46">
        <v>115</v>
      </c>
      <c r="AH7466" s="70" t="str">
        <f t="shared" si="850"/>
        <v/>
      </c>
      <c r="AI7466" s="70" t="str">
        <f t="shared" si="851"/>
        <v/>
      </c>
      <c r="AJ7466" s="70" t="str">
        <f t="shared" si="852"/>
        <v>X</v>
      </c>
      <c r="AK7466" s="70" t="str" cm="1">
        <f t="array" ref="AK7466">_xlfn.IFS(AH7466&lt;&gt;"","1",AI7466&lt;&gt;"","2",AJ7466&lt;&gt;"","3")</f>
        <v>3</v>
      </c>
    </row>
    <row r="7467" spans="1:37" x14ac:dyDescent="0.25">
      <c r="A7467" t="s">
        <v>225</v>
      </c>
      <c r="B7467" t="s">
        <v>585</v>
      </c>
      <c r="C7467" s="67" t="str">
        <f t="shared" si="848"/>
        <v>Ayda Carufel</v>
      </c>
      <c r="D7467" s="71" t="str" cm="1">
        <f t="array" ref="D7467">_xlfn.IFS(AK7467="1",CONCATENATE(C7467,"Regional"),AK7467="2",CONCATENATE(C7467,"Sectional"),AK7467="3",CONCATENATE(C7467,COUNTIF($C$1:C7467,C7467)))</f>
        <v>Ayda Carufel8</v>
      </c>
      <c r="E7467" s="66">
        <v>45194.375</v>
      </c>
      <c r="F7467" t="s">
        <v>2575</v>
      </c>
      <c r="G7467" s="46">
        <v>42</v>
      </c>
      <c r="H7467" s="46">
        <v>58</v>
      </c>
      <c r="I7467" s="46">
        <v>30</v>
      </c>
      <c r="J7467" t="s">
        <v>147</v>
      </c>
      <c r="K7467" t="s">
        <v>90</v>
      </c>
      <c r="L7467" s="46">
        <v>2529</v>
      </c>
      <c r="M7467" s="46">
        <v>36</v>
      </c>
      <c r="N7467" s="46">
        <v>34</v>
      </c>
      <c r="O7467" s="46">
        <v>115</v>
      </c>
      <c r="P7467" s="46">
        <f t="shared" si="849"/>
        <v>1</v>
      </c>
      <c r="R7467" s="67" t="s">
        <v>1234</v>
      </c>
      <c r="S7467" s="67">
        <f>COUNTIF(Y$2:$Y$100,R7467)</f>
        <v>0</v>
      </c>
      <c r="V7467" s="67">
        <f t="shared" si="853"/>
        <v>0</v>
      </c>
      <c r="X7467"/>
      <c r="Y7467" s="67" t="str">
        <f t="shared" si="847"/>
        <v xml:space="preserve"> </v>
      </c>
      <c r="AB7467" t="s">
        <v>90</v>
      </c>
      <c r="AC7467" s="46">
        <v>2529</v>
      </c>
      <c r="AD7467" s="46">
        <v>36</v>
      </c>
      <c r="AE7467" s="46">
        <v>34</v>
      </c>
      <c r="AF7467" s="46">
        <v>115</v>
      </c>
      <c r="AH7467" s="70" t="str">
        <f t="shared" si="850"/>
        <v/>
      </c>
      <c r="AI7467" s="70" t="str">
        <f t="shared" si="851"/>
        <v/>
      </c>
      <c r="AJ7467" s="70" t="str">
        <f t="shared" si="852"/>
        <v>X</v>
      </c>
      <c r="AK7467" s="70" t="str" cm="1">
        <f t="array" ref="AK7467">_xlfn.IFS(AH7467&lt;&gt;"","1",AI7467&lt;&gt;"","2",AJ7467&lt;&gt;"","3")</f>
        <v>3</v>
      </c>
    </row>
    <row r="7468" spans="1:37" x14ac:dyDescent="0.25">
      <c r="A7468" t="s">
        <v>566</v>
      </c>
      <c r="B7468" t="s">
        <v>313</v>
      </c>
      <c r="C7468" s="67" t="str">
        <f t="shared" si="848"/>
        <v>Avery Hoff</v>
      </c>
      <c r="D7468" s="71" t="str" cm="1">
        <f t="array" ref="D7468">_xlfn.IFS(AK7468="1",CONCATENATE(C7468,"Regional"),AK7468="2",CONCATENATE(C7468,"Sectional"),AK7468="3",CONCATENATE(C7468,COUNTIF($C$1:C7468,C7468)))</f>
        <v>Avery Hoff9</v>
      </c>
      <c r="E7468" s="66">
        <v>45194.375</v>
      </c>
      <c r="F7468" t="s">
        <v>2575</v>
      </c>
      <c r="G7468" s="46">
        <v>42</v>
      </c>
      <c r="H7468" s="46">
        <v>59</v>
      </c>
      <c r="I7468" s="46">
        <v>31</v>
      </c>
      <c r="J7468" t="s">
        <v>147</v>
      </c>
      <c r="K7468" t="s">
        <v>90</v>
      </c>
      <c r="L7468" s="46">
        <v>2529</v>
      </c>
      <c r="M7468" s="46">
        <v>36</v>
      </c>
      <c r="N7468" s="46">
        <v>34</v>
      </c>
      <c r="O7468" s="46">
        <v>115</v>
      </c>
      <c r="P7468" s="46">
        <f t="shared" si="849"/>
        <v>1</v>
      </c>
      <c r="R7468" s="67" t="s">
        <v>3165</v>
      </c>
      <c r="S7468" s="67">
        <f>COUNTIF(Y$2:$Y$100,R7468)</f>
        <v>0</v>
      </c>
      <c r="V7468" s="67">
        <f t="shared" si="853"/>
        <v>0</v>
      </c>
      <c r="X7468"/>
      <c r="Y7468" s="67" t="str">
        <f t="shared" si="847"/>
        <v xml:space="preserve"> </v>
      </c>
      <c r="AB7468" t="s">
        <v>90</v>
      </c>
      <c r="AC7468" s="46">
        <v>2529</v>
      </c>
      <c r="AD7468" s="46">
        <v>36</v>
      </c>
      <c r="AE7468" s="46">
        <v>34</v>
      </c>
      <c r="AF7468" s="46">
        <v>115</v>
      </c>
      <c r="AH7468" s="70" t="str">
        <f t="shared" si="850"/>
        <v/>
      </c>
      <c r="AI7468" s="70" t="str">
        <f t="shared" si="851"/>
        <v/>
      </c>
      <c r="AJ7468" s="70" t="str">
        <f t="shared" si="852"/>
        <v>X</v>
      </c>
      <c r="AK7468" s="70" t="str" cm="1">
        <f t="array" ref="AK7468">_xlfn.IFS(AH7468&lt;&gt;"","1",AI7468&lt;&gt;"","2",AJ7468&lt;&gt;"","3")</f>
        <v>3</v>
      </c>
    </row>
    <row r="7469" spans="1:37" x14ac:dyDescent="0.25">
      <c r="A7469" t="s">
        <v>2135</v>
      </c>
      <c r="B7469" t="s">
        <v>1087</v>
      </c>
      <c r="C7469" s="67" t="str">
        <f t="shared" si="848"/>
        <v>Gracie Brousil</v>
      </c>
      <c r="D7469" s="71" t="str" cm="1">
        <f t="array" ref="D7469">_xlfn.IFS(AK7469="1",CONCATENATE(C7469,"Regional"),AK7469="2",CONCATENATE(C7469,"Sectional"),AK7469="3",CONCATENATE(C7469,COUNTIF($C$1:C7469,C7469)))</f>
        <v>Gracie Brousil9</v>
      </c>
      <c r="E7469" s="66">
        <v>45194.375</v>
      </c>
      <c r="F7469" t="s">
        <v>2575</v>
      </c>
      <c r="G7469" s="46">
        <v>42</v>
      </c>
      <c r="H7469" s="46">
        <v>59</v>
      </c>
      <c r="I7469" s="46">
        <v>31</v>
      </c>
      <c r="J7469" t="s">
        <v>147</v>
      </c>
      <c r="K7469" t="s">
        <v>90</v>
      </c>
      <c r="L7469" s="46">
        <v>2529</v>
      </c>
      <c r="M7469" s="46">
        <v>36</v>
      </c>
      <c r="N7469" s="46">
        <v>34</v>
      </c>
      <c r="O7469" s="46">
        <v>115</v>
      </c>
      <c r="P7469" s="46">
        <f t="shared" si="849"/>
        <v>1</v>
      </c>
      <c r="R7469" s="67" t="s">
        <v>3163</v>
      </c>
      <c r="S7469" s="67">
        <f>COUNTIF(Y$2:$Y$100,R7469)</f>
        <v>0</v>
      </c>
      <c r="V7469" s="67">
        <f t="shared" si="853"/>
        <v>0</v>
      </c>
      <c r="X7469"/>
      <c r="Y7469" s="67" t="str">
        <f t="shared" si="847"/>
        <v xml:space="preserve"> </v>
      </c>
      <c r="AB7469" t="s">
        <v>90</v>
      </c>
      <c r="AC7469" s="46">
        <v>2529</v>
      </c>
      <c r="AD7469" s="46">
        <v>36</v>
      </c>
      <c r="AE7469" s="46">
        <v>34</v>
      </c>
      <c r="AF7469" s="46">
        <v>115</v>
      </c>
      <c r="AH7469" s="70" t="str">
        <f t="shared" si="850"/>
        <v/>
      </c>
      <c r="AI7469" s="70" t="str">
        <f t="shared" si="851"/>
        <v/>
      </c>
      <c r="AJ7469" s="70" t="str">
        <f t="shared" si="852"/>
        <v>X</v>
      </c>
      <c r="AK7469" s="70" t="str" cm="1">
        <f t="array" ref="AK7469">_xlfn.IFS(AH7469&lt;&gt;"","1",AI7469&lt;&gt;"","2",AJ7469&lt;&gt;"","3")</f>
        <v>3</v>
      </c>
    </row>
    <row r="7470" spans="1:37" x14ac:dyDescent="0.25">
      <c r="A7470" t="s">
        <v>2138</v>
      </c>
      <c r="B7470" t="s">
        <v>2139</v>
      </c>
      <c r="C7470" s="67" t="str">
        <f t="shared" si="848"/>
        <v>Nola Freeman</v>
      </c>
      <c r="D7470" s="71" t="str" cm="1">
        <f t="array" ref="D7470">_xlfn.IFS(AK7470="1",CONCATENATE(C7470,"Regional"),AK7470="2",CONCATENATE(C7470,"Sectional"),AK7470="3",CONCATENATE(C7470,COUNTIF($C$1:C7470,C7470)))</f>
        <v>Nola Freeman11</v>
      </c>
      <c r="E7470" s="66">
        <v>45194.375</v>
      </c>
      <c r="F7470" t="s">
        <v>2575</v>
      </c>
      <c r="G7470" s="46">
        <v>42</v>
      </c>
      <c r="H7470" s="46">
        <v>60</v>
      </c>
      <c r="I7470" s="46">
        <v>33</v>
      </c>
      <c r="J7470" t="s">
        <v>147</v>
      </c>
      <c r="K7470" t="s">
        <v>90</v>
      </c>
      <c r="L7470" s="46">
        <v>2529</v>
      </c>
      <c r="M7470" s="46">
        <v>36</v>
      </c>
      <c r="N7470" s="46">
        <v>34</v>
      </c>
      <c r="O7470" s="46">
        <v>115</v>
      </c>
      <c r="P7470" s="46">
        <f t="shared" si="849"/>
        <v>1</v>
      </c>
      <c r="R7470" s="67" t="s">
        <v>3166</v>
      </c>
      <c r="S7470" s="67">
        <f>COUNTIF(Y$2:$Y$100,R7470)</f>
        <v>0</v>
      </c>
      <c r="V7470" s="67">
        <f t="shared" si="853"/>
        <v>0</v>
      </c>
      <c r="X7470"/>
      <c r="Y7470" s="67" t="str">
        <f t="shared" si="847"/>
        <v xml:space="preserve"> </v>
      </c>
      <c r="AB7470" t="s">
        <v>90</v>
      </c>
      <c r="AC7470" s="46">
        <v>2529</v>
      </c>
      <c r="AD7470" s="46">
        <v>36</v>
      </c>
      <c r="AE7470" s="46">
        <v>34</v>
      </c>
      <c r="AF7470" s="46">
        <v>115</v>
      </c>
      <c r="AH7470" s="70" t="str">
        <f t="shared" si="850"/>
        <v/>
      </c>
      <c r="AI7470" s="70" t="str">
        <f t="shared" si="851"/>
        <v/>
      </c>
      <c r="AJ7470" s="70" t="str">
        <f t="shared" si="852"/>
        <v>X</v>
      </c>
      <c r="AK7470" s="70" t="str" cm="1">
        <f t="array" ref="AK7470">_xlfn.IFS(AH7470&lt;&gt;"","1",AI7470&lt;&gt;"","2",AJ7470&lt;&gt;"","3")</f>
        <v>3</v>
      </c>
    </row>
    <row r="7471" spans="1:37" x14ac:dyDescent="0.25">
      <c r="A7471" t="s">
        <v>186</v>
      </c>
      <c r="B7471" t="s">
        <v>458</v>
      </c>
      <c r="C7471" s="67" t="str">
        <f t="shared" si="848"/>
        <v>Lauren Anderson</v>
      </c>
      <c r="D7471" s="71" t="str" cm="1">
        <f t="array" ref="D7471">_xlfn.IFS(AK7471="1",CONCATENATE(C7471,"Regional"),AK7471="2",CONCATENATE(C7471,"Sectional"),AK7471="3",CONCATENATE(C7471,COUNTIF($C$1:C7471,C7471)))</f>
        <v>Lauren Anderson10</v>
      </c>
      <c r="E7471" s="66">
        <v>45194.375</v>
      </c>
      <c r="F7471" t="s">
        <v>2575</v>
      </c>
      <c r="G7471" s="46">
        <v>42</v>
      </c>
      <c r="H7471" s="46">
        <v>60</v>
      </c>
      <c r="I7471" s="46">
        <v>33</v>
      </c>
      <c r="J7471" t="s">
        <v>147</v>
      </c>
      <c r="K7471" t="s">
        <v>90</v>
      </c>
      <c r="L7471" s="46">
        <v>2529</v>
      </c>
      <c r="M7471" s="46">
        <v>36</v>
      </c>
      <c r="N7471" s="46">
        <v>34</v>
      </c>
      <c r="O7471" s="46">
        <v>115</v>
      </c>
      <c r="P7471" s="46">
        <f t="shared" si="849"/>
        <v>1</v>
      </c>
      <c r="R7471" s="67" t="s">
        <v>1478</v>
      </c>
      <c r="S7471" s="67">
        <f>COUNTIF(Y$2:$Y$100,R7471)</f>
        <v>0</v>
      </c>
      <c r="V7471" s="67">
        <f t="shared" si="853"/>
        <v>0</v>
      </c>
      <c r="X7471"/>
      <c r="Y7471" s="67" t="str">
        <f t="shared" ref="Y7471:Y7523" si="854">CONCATENATE(W7471," ",X7471)</f>
        <v xml:space="preserve"> </v>
      </c>
      <c r="AB7471" t="s">
        <v>90</v>
      </c>
      <c r="AC7471" s="46">
        <v>2529</v>
      </c>
      <c r="AD7471" s="46">
        <v>36</v>
      </c>
      <c r="AE7471" s="46">
        <v>34</v>
      </c>
      <c r="AF7471" s="46">
        <v>115</v>
      </c>
      <c r="AH7471" s="70" t="str">
        <f t="shared" si="850"/>
        <v/>
      </c>
      <c r="AI7471" s="70" t="str">
        <f t="shared" si="851"/>
        <v/>
      </c>
      <c r="AJ7471" s="70" t="str">
        <f t="shared" si="852"/>
        <v>X</v>
      </c>
      <c r="AK7471" s="70" t="str" cm="1">
        <f t="array" ref="AK7471">_xlfn.IFS(AH7471&lt;&gt;"","1",AI7471&lt;&gt;"","2",AJ7471&lt;&gt;"","3")</f>
        <v>3</v>
      </c>
    </row>
    <row r="7472" spans="1:37" x14ac:dyDescent="0.25">
      <c r="A7472" t="s">
        <v>293</v>
      </c>
      <c r="B7472" t="s">
        <v>581</v>
      </c>
      <c r="C7472" s="67" t="str">
        <f t="shared" si="848"/>
        <v>Marlee Lane</v>
      </c>
      <c r="D7472" s="71" t="str" cm="1">
        <f t="array" ref="D7472">_xlfn.IFS(AK7472="1",CONCATENATE(C7472,"Regional"),AK7472="2",CONCATENATE(C7472,"Sectional"),AK7472="3",CONCATENATE(C7472,COUNTIF($C$1:C7472,C7472)))</f>
        <v>Marlee Lane8</v>
      </c>
      <c r="E7472" s="66">
        <v>45194.375</v>
      </c>
      <c r="F7472" t="s">
        <v>2575</v>
      </c>
      <c r="G7472" s="46">
        <v>42</v>
      </c>
      <c r="H7472" s="46">
        <v>61</v>
      </c>
      <c r="I7472" s="46">
        <v>35</v>
      </c>
      <c r="J7472" t="s">
        <v>147</v>
      </c>
      <c r="K7472" t="s">
        <v>90</v>
      </c>
      <c r="L7472" s="46">
        <v>2529</v>
      </c>
      <c r="M7472" s="46">
        <v>36</v>
      </c>
      <c r="N7472" s="46">
        <v>34</v>
      </c>
      <c r="O7472" s="46">
        <v>115</v>
      </c>
      <c r="P7472" s="46">
        <f t="shared" si="849"/>
        <v>1</v>
      </c>
      <c r="R7472" s="67" t="s">
        <v>1232</v>
      </c>
      <c r="S7472" s="67">
        <f>COUNTIF(Y$2:$Y$100,R7472)</f>
        <v>0</v>
      </c>
      <c r="V7472" s="67">
        <f t="shared" si="853"/>
        <v>0</v>
      </c>
      <c r="X7472"/>
      <c r="Y7472" s="67" t="str">
        <f t="shared" si="854"/>
        <v xml:space="preserve"> </v>
      </c>
      <c r="AB7472" t="s">
        <v>90</v>
      </c>
      <c r="AC7472" s="46">
        <v>2529</v>
      </c>
      <c r="AD7472" s="46">
        <v>36</v>
      </c>
      <c r="AE7472" s="46">
        <v>34</v>
      </c>
      <c r="AF7472" s="46">
        <v>115</v>
      </c>
      <c r="AH7472" s="70" t="str">
        <f t="shared" si="850"/>
        <v/>
      </c>
      <c r="AI7472" s="70" t="str">
        <f t="shared" si="851"/>
        <v/>
      </c>
      <c r="AJ7472" s="70" t="str">
        <f t="shared" si="852"/>
        <v>X</v>
      </c>
      <c r="AK7472" s="70" t="str" cm="1">
        <f t="array" ref="AK7472">_xlfn.IFS(AH7472&lt;&gt;"","1",AI7472&lt;&gt;"","2",AJ7472&lt;&gt;"","3")</f>
        <v>3</v>
      </c>
    </row>
    <row r="7473" spans="1:37" x14ac:dyDescent="0.25">
      <c r="A7473" t="s">
        <v>658</v>
      </c>
      <c r="B7473" t="s">
        <v>315</v>
      </c>
      <c r="C7473" s="67" t="str">
        <f t="shared" si="848"/>
        <v>Morgan Gjovig</v>
      </c>
      <c r="D7473" s="71" t="str" cm="1">
        <f t="array" ref="D7473">_xlfn.IFS(AK7473="1",CONCATENATE(C7473,"Regional"),AK7473="2",CONCATENATE(C7473,"Sectional"),AK7473="3",CONCATENATE(C7473,COUNTIF($C$1:C7473,C7473)))</f>
        <v>Morgan Gjovig10</v>
      </c>
      <c r="E7473" s="66">
        <v>45194.375</v>
      </c>
      <c r="F7473" t="s">
        <v>2575</v>
      </c>
      <c r="G7473" s="46">
        <v>42</v>
      </c>
      <c r="H7473" s="46">
        <v>61</v>
      </c>
      <c r="I7473" s="46">
        <v>35</v>
      </c>
      <c r="J7473" t="s">
        <v>147</v>
      </c>
      <c r="K7473" t="s">
        <v>90</v>
      </c>
      <c r="L7473" s="46">
        <v>2529</v>
      </c>
      <c r="M7473" s="46">
        <v>36</v>
      </c>
      <c r="N7473" s="46">
        <v>34</v>
      </c>
      <c r="O7473" s="46">
        <v>115</v>
      </c>
      <c r="P7473" s="46">
        <f t="shared" si="849"/>
        <v>1</v>
      </c>
      <c r="R7473" s="67" t="s">
        <v>1281</v>
      </c>
      <c r="S7473" s="67">
        <f>COUNTIF(Y$2:$Y$100,R7473)</f>
        <v>0</v>
      </c>
      <c r="V7473" s="67">
        <f t="shared" si="853"/>
        <v>0</v>
      </c>
      <c r="X7473"/>
      <c r="Y7473" s="67" t="str">
        <f t="shared" si="854"/>
        <v xml:space="preserve"> </v>
      </c>
      <c r="AB7473" t="s">
        <v>90</v>
      </c>
      <c r="AC7473" s="46">
        <v>2529</v>
      </c>
      <c r="AD7473" s="46">
        <v>36</v>
      </c>
      <c r="AE7473" s="46">
        <v>34</v>
      </c>
      <c r="AF7473" s="46">
        <v>115</v>
      </c>
      <c r="AH7473" s="70" t="str">
        <f t="shared" si="850"/>
        <v/>
      </c>
      <c r="AI7473" s="70" t="str">
        <f t="shared" si="851"/>
        <v/>
      </c>
      <c r="AJ7473" s="70" t="str">
        <f t="shared" si="852"/>
        <v>X</v>
      </c>
      <c r="AK7473" s="70" t="str" cm="1">
        <f t="array" ref="AK7473">_xlfn.IFS(AH7473&lt;&gt;"","1",AI7473&lt;&gt;"","2",AJ7473&lt;&gt;"","3")</f>
        <v>3</v>
      </c>
    </row>
    <row r="7474" spans="1:37" x14ac:dyDescent="0.25">
      <c r="A7474" t="s">
        <v>2136</v>
      </c>
      <c r="B7474" t="s">
        <v>2137</v>
      </c>
      <c r="C7474" s="67" t="str">
        <f t="shared" si="848"/>
        <v>ashlee frank</v>
      </c>
      <c r="D7474" s="71" t="str" cm="1">
        <f t="array" ref="D7474">_xlfn.IFS(AK7474="1",CONCATENATE(C7474,"Regional"),AK7474="2",CONCATENATE(C7474,"Sectional"),AK7474="3",CONCATENATE(C7474,COUNTIF($C$1:C7474,C7474)))</f>
        <v>ashlee frank9</v>
      </c>
      <c r="E7474" s="66">
        <v>45194.375</v>
      </c>
      <c r="F7474" t="s">
        <v>2575</v>
      </c>
      <c r="G7474" s="46">
        <v>42</v>
      </c>
      <c r="H7474" s="46">
        <v>65</v>
      </c>
      <c r="I7474" s="46">
        <v>37</v>
      </c>
      <c r="J7474" t="s">
        <v>147</v>
      </c>
      <c r="K7474" t="s">
        <v>90</v>
      </c>
      <c r="L7474" s="46">
        <v>2529</v>
      </c>
      <c r="M7474" s="46">
        <v>36</v>
      </c>
      <c r="N7474" s="46">
        <v>34</v>
      </c>
      <c r="O7474" s="46">
        <v>115</v>
      </c>
      <c r="P7474" s="46">
        <f t="shared" si="849"/>
        <v>1</v>
      </c>
      <c r="R7474" s="67" t="s">
        <v>3164</v>
      </c>
      <c r="S7474" s="67">
        <f>COUNTIF(Y$2:$Y$100,R7474)</f>
        <v>0</v>
      </c>
      <c r="V7474" s="67">
        <f t="shared" si="853"/>
        <v>0</v>
      </c>
      <c r="X7474"/>
      <c r="Y7474" s="67" t="str">
        <f t="shared" si="854"/>
        <v xml:space="preserve"> </v>
      </c>
      <c r="AB7474" t="s">
        <v>90</v>
      </c>
      <c r="AC7474" s="46">
        <v>2529</v>
      </c>
      <c r="AD7474" s="46">
        <v>36</v>
      </c>
      <c r="AE7474" s="46">
        <v>34</v>
      </c>
      <c r="AF7474" s="46">
        <v>115</v>
      </c>
      <c r="AH7474" s="70" t="str">
        <f t="shared" si="850"/>
        <v/>
      </c>
      <c r="AI7474" s="70" t="str">
        <f t="shared" si="851"/>
        <v/>
      </c>
      <c r="AJ7474" s="70" t="str">
        <f t="shared" si="852"/>
        <v>X</v>
      </c>
      <c r="AK7474" s="70" t="str" cm="1">
        <f t="array" ref="AK7474">_xlfn.IFS(AH7474&lt;&gt;"","1",AI7474&lt;&gt;"","2",AJ7474&lt;&gt;"","3")</f>
        <v>3</v>
      </c>
    </row>
    <row r="7475" spans="1:37" x14ac:dyDescent="0.25">
      <c r="A7475" t="s">
        <v>578</v>
      </c>
      <c r="B7475" t="s">
        <v>579</v>
      </c>
      <c r="C7475" s="67" t="str">
        <f t="shared" si="848"/>
        <v>Mariska Remington</v>
      </c>
      <c r="D7475" s="71" t="str" cm="1">
        <f t="array" ref="D7475">_xlfn.IFS(AK7475="1",CONCATENATE(C7475,"Regional"),AK7475="2",CONCATENATE(C7475,"Sectional"),AK7475="3",CONCATENATE(C7475,COUNTIF($C$1:C7475,C7475)))</f>
        <v>Mariska Remington9</v>
      </c>
      <c r="E7475" s="66">
        <v>45194.375</v>
      </c>
      <c r="F7475" t="s">
        <v>2575</v>
      </c>
      <c r="G7475" s="46">
        <v>42</v>
      </c>
      <c r="H7475" s="46">
        <v>65</v>
      </c>
      <c r="I7475" s="46">
        <v>37</v>
      </c>
      <c r="J7475" t="s">
        <v>147</v>
      </c>
      <c r="K7475" t="s">
        <v>90</v>
      </c>
      <c r="L7475" s="46">
        <v>2529</v>
      </c>
      <c r="M7475" s="46">
        <v>36</v>
      </c>
      <c r="N7475" s="46">
        <v>34</v>
      </c>
      <c r="O7475" s="46">
        <v>115</v>
      </c>
      <c r="P7475" s="46">
        <f t="shared" si="849"/>
        <v>1</v>
      </c>
      <c r="R7475" s="67" t="s">
        <v>1231</v>
      </c>
      <c r="S7475" s="67">
        <f>COUNTIF(Y$2:$Y$100,R7475)</f>
        <v>0</v>
      </c>
      <c r="V7475" s="67">
        <f t="shared" si="853"/>
        <v>0</v>
      </c>
      <c r="X7475"/>
      <c r="Y7475" s="67" t="str">
        <f t="shared" si="854"/>
        <v xml:space="preserve"> </v>
      </c>
      <c r="AB7475" t="s">
        <v>90</v>
      </c>
      <c r="AC7475" s="46">
        <v>2529</v>
      </c>
      <c r="AD7475" s="46">
        <v>36</v>
      </c>
      <c r="AE7475" s="46">
        <v>34</v>
      </c>
      <c r="AF7475" s="46">
        <v>115</v>
      </c>
      <c r="AH7475" s="70" t="str">
        <f t="shared" si="850"/>
        <v/>
      </c>
      <c r="AI7475" s="70" t="str">
        <f t="shared" si="851"/>
        <v/>
      </c>
      <c r="AJ7475" s="70" t="str">
        <f t="shared" si="852"/>
        <v>X</v>
      </c>
      <c r="AK7475" s="70" t="str" cm="1">
        <f t="array" ref="AK7475">_xlfn.IFS(AH7475&lt;&gt;"","1",AI7475&lt;&gt;"","2",AJ7475&lt;&gt;"","3")</f>
        <v>3</v>
      </c>
    </row>
    <row r="7476" spans="1:37" x14ac:dyDescent="0.25">
      <c r="A7476" t="s">
        <v>1697</v>
      </c>
      <c r="B7476" t="s">
        <v>1696</v>
      </c>
      <c r="C7476" s="67" t="str">
        <f t="shared" si="848"/>
        <v>Nikki Covington</v>
      </c>
      <c r="D7476" s="71" t="str" cm="1">
        <f t="array" ref="D7476">_xlfn.IFS(AK7476="1",CONCATENATE(C7476,"Regional"),AK7476="2",CONCATENATE(C7476,"Sectional"),AK7476="3",CONCATENATE(C7476,COUNTIF($C$1:C7476,C7476)))</f>
        <v>Nikki Covington4</v>
      </c>
      <c r="E7476" s="66">
        <v>45194.375</v>
      </c>
      <c r="F7476" t="s">
        <v>2575</v>
      </c>
      <c r="G7476" s="46">
        <v>42</v>
      </c>
      <c r="H7476" s="46">
        <v>66</v>
      </c>
      <c r="I7476" s="46">
        <v>39</v>
      </c>
      <c r="J7476" t="s">
        <v>147</v>
      </c>
      <c r="K7476" t="s">
        <v>90</v>
      </c>
      <c r="L7476" s="46">
        <v>2529</v>
      </c>
      <c r="M7476" s="46">
        <v>36</v>
      </c>
      <c r="N7476" s="46">
        <v>34</v>
      </c>
      <c r="O7476" s="46">
        <v>115</v>
      </c>
      <c r="P7476" s="46">
        <f t="shared" si="849"/>
        <v>1</v>
      </c>
      <c r="R7476" s="67" t="s">
        <v>3677</v>
      </c>
      <c r="S7476" s="67">
        <f>COUNTIF(Y$2:$Y$100,R7476)</f>
        <v>0</v>
      </c>
      <c r="V7476" s="67">
        <f t="shared" si="853"/>
        <v>0</v>
      </c>
      <c r="X7476"/>
      <c r="Y7476" s="67" t="str">
        <f t="shared" si="854"/>
        <v xml:space="preserve"> </v>
      </c>
      <c r="AB7476" t="s">
        <v>90</v>
      </c>
      <c r="AC7476" s="46">
        <v>2529</v>
      </c>
      <c r="AD7476" s="46">
        <v>36</v>
      </c>
      <c r="AE7476" s="46">
        <v>34</v>
      </c>
      <c r="AF7476" s="46">
        <v>115</v>
      </c>
      <c r="AH7476" s="70" t="str">
        <f t="shared" si="850"/>
        <v/>
      </c>
      <c r="AI7476" s="70" t="str">
        <f t="shared" si="851"/>
        <v/>
      </c>
      <c r="AJ7476" s="70" t="str">
        <f t="shared" si="852"/>
        <v>X</v>
      </c>
      <c r="AK7476" s="70" t="str" cm="1">
        <f t="array" ref="AK7476">_xlfn.IFS(AH7476&lt;&gt;"","1",AI7476&lt;&gt;"","2",AJ7476&lt;&gt;"","3")</f>
        <v>3</v>
      </c>
    </row>
    <row r="7477" spans="1:37" x14ac:dyDescent="0.25">
      <c r="A7477" t="s">
        <v>244</v>
      </c>
      <c r="B7477" t="s">
        <v>650</v>
      </c>
      <c r="C7477" s="67" t="str">
        <f t="shared" si="848"/>
        <v>Izzy Jonas</v>
      </c>
      <c r="D7477" s="71" t="str" cm="1">
        <f t="array" ref="D7477">_xlfn.IFS(AK7477="1",CONCATENATE(C7477,"Regional"),AK7477="2",CONCATENATE(C7477,"Sectional"),AK7477="3",CONCATENATE(C7477,COUNTIF($C$1:C7477,C7477)))</f>
        <v>Izzy Jonas10</v>
      </c>
      <c r="E7477" s="66">
        <v>45194.375</v>
      </c>
      <c r="F7477" t="s">
        <v>2575</v>
      </c>
      <c r="G7477" s="46">
        <v>42</v>
      </c>
      <c r="H7477" s="46">
        <v>71</v>
      </c>
      <c r="I7477" s="46">
        <v>40</v>
      </c>
      <c r="J7477" t="s">
        <v>147</v>
      </c>
      <c r="K7477" t="s">
        <v>90</v>
      </c>
      <c r="L7477" s="46">
        <v>2529</v>
      </c>
      <c r="M7477" s="46">
        <v>36</v>
      </c>
      <c r="N7477" s="46">
        <v>34</v>
      </c>
      <c r="O7477" s="46">
        <v>115</v>
      </c>
      <c r="P7477" s="46">
        <f t="shared" si="849"/>
        <v>1</v>
      </c>
      <c r="R7477" s="67" t="s">
        <v>1284</v>
      </c>
      <c r="S7477" s="67">
        <f>COUNTIF(Y$2:$Y$100,R7477)</f>
        <v>0</v>
      </c>
      <c r="V7477" s="67">
        <f t="shared" si="853"/>
        <v>0</v>
      </c>
      <c r="X7477"/>
      <c r="Y7477" s="67" t="str">
        <f t="shared" si="854"/>
        <v xml:space="preserve"> </v>
      </c>
      <c r="AB7477" t="s">
        <v>90</v>
      </c>
      <c r="AC7477" s="46">
        <v>2529</v>
      </c>
      <c r="AD7477" s="46">
        <v>36</v>
      </c>
      <c r="AE7477" s="46">
        <v>34</v>
      </c>
      <c r="AF7477" s="46">
        <v>115</v>
      </c>
      <c r="AH7477" s="70" t="str">
        <f t="shared" si="850"/>
        <v/>
      </c>
      <c r="AI7477" s="70" t="str">
        <f t="shared" si="851"/>
        <v/>
      </c>
      <c r="AJ7477" s="70" t="str">
        <f t="shared" si="852"/>
        <v>X</v>
      </c>
      <c r="AK7477" s="70" t="str" cm="1">
        <f t="array" ref="AK7477">_xlfn.IFS(AH7477&lt;&gt;"","1",AI7477&lt;&gt;"","2",AJ7477&lt;&gt;"","3")</f>
        <v>3</v>
      </c>
    </row>
    <row r="7478" spans="1:37" x14ac:dyDescent="0.25">
      <c r="A7478" t="s">
        <v>2222</v>
      </c>
      <c r="B7478" t="s">
        <v>2223</v>
      </c>
      <c r="C7478" s="67" t="str">
        <f t="shared" si="848"/>
        <v>Hayley Settem</v>
      </c>
      <c r="D7478" s="71" t="str" cm="1">
        <f t="array" ref="D7478">_xlfn.IFS(AK7478="1",CONCATENATE(C7478,"Regional"),AK7478="2",CONCATENATE(C7478,"Sectional"),AK7478="3",CONCATENATE(C7478,COUNTIF($C$1:C7478,C7478)))</f>
        <v>Hayley Settem3</v>
      </c>
      <c r="E7478" s="66">
        <v>45194.375</v>
      </c>
      <c r="F7478" t="s">
        <v>2575</v>
      </c>
      <c r="G7478" s="46">
        <v>42</v>
      </c>
      <c r="H7478" s="46">
        <v>72</v>
      </c>
      <c r="I7478" s="46">
        <v>41</v>
      </c>
      <c r="J7478" t="s">
        <v>147</v>
      </c>
      <c r="K7478" t="s">
        <v>90</v>
      </c>
      <c r="L7478" s="46">
        <v>2529</v>
      </c>
      <c r="M7478" s="46">
        <v>36</v>
      </c>
      <c r="N7478" s="46">
        <v>34</v>
      </c>
      <c r="O7478" s="46">
        <v>115</v>
      </c>
      <c r="P7478" s="46">
        <f t="shared" si="849"/>
        <v>1</v>
      </c>
      <c r="R7478" s="67" t="s">
        <v>3246</v>
      </c>
      <c r="S7478" s="67">
        <f>COUNTIF(Y$2:$Y$100,R7478)</f>
        <v>0</v>
      </c>
      <c r="V7478" s="67">
        <f t="shared" si="853"/>
        <v>0</v>
      </c>
      <c r="X7478"/>
      <c r="Y7478" s="67" t="str">
        <f t="shared" si="854"/>
        <v xml:space="preserve"> </v>
      </c>
      <c r="AB7478" t="s">
        <v>90</v>
      </c>
      <c r="AC7478" s="46">
        <v>2529</v>
      </c>
      <c r="AD7478" s="46">
        <v>36</v>
      </c>
      <c r="AE7478" s="46">
        <v>34</v>
      </c>
      <c r="AF7478" s="46">
        <v>115</v>
      </c>
      <c r="AH7478" s="70" t="str">
        <f t="shared" si="850"/>
        <v/>
      </c>
      <c r="AI7478" s="70" t="str">
        <f t="shared" si="851"/>
        <v/>
      </c>
      <c r="AJ7478" s="70" t="str">
        <f t="shared" si="852"/>
        <v>X</v>
      </c>
      <c r="AK7478" s="70" t="str" cm="1">
        <f t="array" ref="AK7478">_xlfn.IFS(AH7478&lt;&gt;"","1",AI7478&lt;&gt;"","2",AJ7478&lt;&gt;"","3")</f>
        <v>3</v>
      </c>
    </row>
    <row r="7479" spans="1:37" x14ac:dyDescent="0.25">
      <c r="A7479" t="s">
        <v>310</v>
      </c>
      <c r="B7479" t="s">
        <v>280</v>
      </c>
      <c r="C7479" s="67" t="str">
        <f t="shared" si="848"/>
        <v>Kennedy Miller</v>
      </c>
      <c r="D7479" s="71" t="str" cm="1">
        <f t="array" ref="D7479">_xlfn.IFS(AK7479="1",CONCATENATE(C7479,"Regional"),AK7479="2",CONCATENATE(C7479,"Sectional"),AK7479="3",CONCATENATE(C7479,COUNTIF($C$1:C7479,C7479)))</f>
        <v>Kennedy Miller8</v>
      </c>
      <c r="E7479" s="66">
        <v>45194.375</v>
      </c>
      <c r="F7479" t="s">
        <v>2575</v>
      </c>
      <c r="G7479" s="46">
        <v>42</v>
      </c>
      <c r="H7479" s="46">
        <v>72</v>
      </c>
      <c r="I7479" s="46">
        <v>41</v>
      </c>
      <c r="J7479" t="s">
        <v>147</v>
      </c>
      <c r="K7479" t="s">
        <v>90</v>
      </c>
      <c r="L7479" s="46">
        <v>2529</v>
      </c>
      <c r="M7479" s="46">
        <v>36</v>
      </c>
      <c r="N7479" s="46">
        <v>34</v>
      </c>
      <c r="O7479" s="46">
        <v>115</v>
      </c>
      <c r="P7479" s="46">
        <f t="shared" si="849"/>
        <v>1</v>
      </c>
      <c r="R7479" s="67" t="s">
        <v>3168</v>
      </c>
      <c r="S7479" s="67">
        <f>COUNTIF(Y$2:$Y$100,R7479)</f>
        <v>0</v>
      </c>
      <c r="V7479" s="67">
        <f t="shared" si="853"/>
        <v>0</v>
      </c>
      <c r="X7479"/>
      <c r="Y7479" s="67" t="str">
        <f t="shared" si="854"/>
        <v xml:space="preserve"> </v>
      </c>
      <c r="AB7479" t="s">
        <v>90</v>
      </c>
      <c r="AC7479" s="46">
        <v>2529</v>
      </c>
      <c r="AD7479" s="46">
        <v>36</v>
      </c>
      <c r="AE7479" s="46">
        <v>34</v>
      </c>
      <c r="AF7479" s="46">
        <v>115</v>
      </c>
      <c r="AH7479" s="70" t="str">
        <f t="shared" si="850"/>
        <v/>
      </c>
      <c r="AI7479" s="70" t="str">
        <f t="shared" si="851"/>
        <v/>
      </c>
      <c r="AJ7479" s="70" t="str">
        <f t="shared" si="852"/>
        <v>X</v>
      </c>
      <c r="AK7479" s="70" t="str" cm="1">
        <f t="array" ref="AK7479">_xlfn.IFS(AH7479&lt;&gt;"","1",AI7479&lt;&gt;"","2",AJ7479&lt;&gt;"","3")</f>
        <v>3</v>
      </c>
    </row>
    <row r="7480" spans="1:37" x14ac:dyDescent="0.25">
      <c r="A7480" t="s">
        <v>2140</v>
      </c>
      <c r="B7480" t="s">
        <v>502</v>
      </c>
      <c r="C7480" s="67" t="str">
        <f t="shared" si="848"/>
        <v>Kelly Moritz</v>
      </c>
      <c r="D7480" s="71" t="str" cm="1">
        <f t="array" ref="D7480">_xlfn.IFS(AK7480="1",CONCATENATE(C7480,"Regional"),AK7480="2",CONCATENATE(C7480,"Sectional"),AK7480="3",CONCATENATE(C7480,COUNTIF($C$1:C7480,C7480)))</f>
        <v>Kelly Moritz8</v>
      </c>
      <c r="E7480" s="66">
        <v>45194.375</v>
      </c>
      <c r="F7480" t="s">
        <v>2575</v>
      </c>
      <c r="G7480" s="46">
        <v>42</v>
      </c>
      <c r="H7480" s="46">
        <v>49</v>
      </c>
      <c r="I7480" s="46">
        <v>1</v>
      </c>
      <c r="J7480" t="s">
        <v>147</v>
      </c>
      <c r="K7480" t="s">
        <v>90</v>
      </c>
      <c r="L7480" s="46">
        <v>2646</v>
      </c>
      <c r="M7480" s="46">
        <v>36</v>
      </c>
      <c r="N7480" s="46">
        <v>34.700000000000003</v>
      </c>
      <c r="O7480" s="46">
        <v>116</v>
      </c>
      <c r="P7480" s="46">
        <f t="shared" si="849"/>
        <v>1</v>
      </c>
      <c r="R7480" s="67" t="s">
        <v>3167</v>
      </c>
      <c r="S7480" s="67">
        <f>COUNTIF(Y$2:$Y$100,R7480)</f>
        <v>0</v>
      </c>
      <c r="V7480" s="67">
        <f t="shared" si="853"/>
        <v>0</v>
      </c>
      <c r="X7480"/>
      <c r="Y7480" s="67" t="str">
        <f t="shared" si="854"/>
        <v xml:space="preserve"> </v>
      </c>
      <c r="AB7480" t="s">
        <v>90</v>
      </c>
      <c r="AC7480" s="46">
        <v>2646</v>
      </c>
      <c r="AD7480" s="46">
        <v>36</v>
      </c>
      <c r="AE7480" s="46">
        <v>34.700000000000003</v>
      </c>
      <c r="AF7480" s="46">
        <v>116</v>
      </c>
      <c r="AH7480" s="70" t="str">
        <f t="shared" si="850"/>
        <v/>
      </c>
      <c r="AI7480" s="70" t="str">
        <f t="shared" si="851"/>
        <v/>
      </c>
      <c r="AJ7480" s="70" t="str">
        <f t="shared" si="852"/>
        <v>X</v>
      </c>
      <c r="AK7480" s="70" t="str" cm="1">
        <f t="array" ref="AK7480">_xlfn.IFS(AH7480&lt;&gt;"","1",AI7480&lt;&gt;"","2",AJ7480&lt;&gt;"","3")</f>
        <v>3</v>
      </c>
    </row>
    <row r="7481" spans="1:37" x14ac:dyDescent="0.25">
      <c r="A7481" t="s">
        <v>225</v>
      </c>
      <c r="B7481" t="s">
        <v>585</v>
      </c>
      <c r="C7481" s="67" t="str">
        <f t="shared" si="848"/>
        <v>Ayda Carufel</v>
      </c>
      <c r="D7481" s="71" t="str" cm="1">
        <f t="array" ref="D7481">_xlfn.IFS(AK7481="1",CONCATENATE(C7481,"Regional"),AK7481="2",CONCATENATE(C7481,"Sectional"),AK7481="3",CONCATENATE(C7481,COUNTIF($C$1:C7481,C7481)))</f>
        <v>Ayda Carufel9</v>
      </c>
      <c r="E7481" s="66">
        <v>45194.375</v>
      </c>
      <c r="F7481" t="s">
        <v>2575</v>
      </c>
      <c r="G7481" s="46">
        <v>42</v>
      </c>
      <c r="H7481" s="46">
        <v>59</v>
      </c>
      <c r="I7481" s="46">
        <v>2</v>
      </c>
      <c r="J7481" t="s">
        <v>147</v>
      </c>
      <c r="K7481" t="s">
        <v>90</v>
      </c>
      <c r="L7481" s="46">
        <v>2646</v>
      </c>
      <c r="M7481" s="46">
        <v>36</v>
      </c>
      <c r="N7481" s="46">
        <v>34.700000000000003</v>
      </c>
      <c r="O7481" s="46">
        <v>116</v>
      </c>
      <c r="P7481" s="46">
        <f t="shared" si="849"/>
        <v>1</v>
      </c>
      <c r="R7481" s="67" t="s">
        <v>1234</v>
      </c>
      <c r="S7481" s="67">
        <f>COUNTIF(Y$2:$Y$100,R7481)</f>
        <v>0</v>
      </c>
      <c r="V7481" s="67">
        <f t="shared" si="853"/>
        <v>0</v>
      </c>
      <c r="X7481"/>
      <c r="Y7481" s="67" t="str">
        <f t="shared" si="854"/>
        <v xml:space="preserve"> </v>
      </c>
      <c r="AB7481" t="s">
        <v>90</v>
      </c>
      <c r="AC7481" s="46">
        <v>2646</v>
      </c>
      <c r="AD7481" s="46">
        <v>36</v>
      </c>
      <c r="AE7481" s="46">
        <v>34.700000000000003</v>
      </c>
      <c r="AF7481" s="46">
        <v>116</v>
      </c>
      <c r="AH7481" s="70" t="str">
        <f t="shared" si="850"/>
        <v/>
      </c>
      <c r="AI7481" s="70" t="str">
        <f t="shared" si="851"/>
        <v/>
      </c>
      <c r="AJ7481" s="70" t="str">
        <f t="shared" si="852"/>
        <v>X</v>
      </c>
      <c r="AK7481" s="70" t="str" cm="1">
        <f t="array" ref="AK7481">_xlfn.IFS(AH7481&lt;&gt;"","1",AI7481&lt;&gt;"","2",AJ7481&lt;&gt;"","3")</f>
        <v>3</v>
      </c>
    </row>
    <row r="7482" spans="1:37" x14ac:dyDescent="0.25">
      <c r="A7482" t="s">
        <v>2222</v>
      </c>
      <c r="B7482" t="s">
        <v>2223</v>
      </c>
      <c r="C7482" s="67" t="str">
        <f t="shared" si="848"/>
        <v>Hayley Settem</v>
      </c>
      <c r="D7482" s="71" t="str" cm="1">
        <f t="array" ref="D7482">_xlfn.IFS(AK7482="1",CONCATENATE(C7482,"Regional"),AK7482="2",CONCATENATE(C7482,"Sectional"),AK7482="3",CONCATENATE(C7482,COUNTIF($C$1:C7482,C7482)))</f>
        <v>Hayley Settem4</v>
      </c>
      <c r="E7482" s="66">
        <v>45194.375</v>
      </c>
      <c r="F7482" t="s">
        <v>2575</v>
      </c>
      <c r="G7482" s="46">
        <v>42</v>
      </c>
      <c r="H7482" s="46">
        <v>60</v>
      </c>
      <c r="I7482" s="46">
        <v>3</v>
      </c>
      <c r="J7482" t="s">
        <v>147</v>
      </c>
      <c r="K7482" t="s">
        <v>90</v>
      </c>
      <c r="L7482" s="46">
        <v>2646</v>
      </c>
      <c r="M7482" s="46">
        <v>36</v>
      </c>
      <c r="N7482" s="46">
        <v>34.700000000000003</v>
      </c>
      <c r="O7482" s="46">
        <v>116</v>
      </c>
      <c r="P7482" s="46">
        <f t="shared" si="849"/>
        <v>1</v>
      </c>
      <c r="R7482" s="67" t="s">
        <v>3246</v>
      </c>
      <c r="S7482" s="67">
        <f>COUNTIF(Y$2:$Y$100,R7482)</f>
        <v>0</v>
      </c>
      <c r="V7482" s="67">
        <f t="shared" si="853"/>
        <v>0</v>
      </c>
      <c r="X7482"/>
      <c r="Y7482" s="67" t="str">
        <f t="shared" si="854"/>
        <v xml:space="preserve"> </v>
      </c>
      <c r="AB7482" t="s">
        <v>90</v>
      </c>
      <c r="AC7482" s="46">
        <v>2646</v>
      </c>
      <c r="AD7482" s="46">
        <v>36</v>
      </c>
      <c r="AE7482" s="46">
        <v>34.700000000000003</v>
      </c>
      <c r="AF7482" s="46">
        <v>116</v>
      </c>
      <c r="AH7482" s="70" t="str">
        <f t="shared" si="850"/>
        <v/>
      </c>
      <c r="AI7482" s="70" t="str">
        <f t="shared" si="851"/>
        <v/>
      </c>
      <c r="AJ7482" s="70" t="str">
        <f t="shared" si="852"/>
        <v>X</v>
      </c>
      <c r="AK7482" s="70" t="str" cm="1">
        <f t="array" ref="AK7482">_xlfn.IFS(AH7482&lt;&gt;"","1",AI7482&lt;&gt;"","2",AJ7482&lt;&gt;"","3")</f>
        <v>3</v>
      </c>
    </row>
    <row r="7483" spans="1:37" x14ac:dyDescent="0.25">
      <c r="A7483" t="s">
        <v>636</v>
      </c>
      <c r="B7483" t="s">
        <v>187</v>
      </c>
      <c r="C7483" s="67" t="str">
        <f t="shared" si="848"/>
        <v>Ava Pesha</v>
      </c>
      <c r="D7483" s="71" t="str" cm="1">
        <f t="array" ref="D7483">_xlfn.IFS(AK7483="1",CONCATENATE(C7483,"Regional"),AK7483="2",CONCATENATE(C7483,"Sectional"),AK7483="3",CONCATENATE(C7483,COUNTIF($C$1:C7483,C7483)))</f>
        <v>Ava Pesha10</v>
      </c>
      <c r="E7483" s="66">
        <v>45194.479166666664</v>
      </c>
      <c r="F7483" t="s">
        <v>2574</v>
      </c>
      <c r="G7483" s="46">
        <v>42</v>
      </c>
      <c r="H7483" s="46">
        <v>35</v>
      </c>
      <c r="I7483" s="46">
        <v>1</v>
      </c>
      <c r="J7483" t="s">
        <v>147</v>
      </c>
      <c r="K7483" t="s">
        <v>90</v>
      </c>
      <c r="L7483" s="46">
        <v>2646</v>
      </c>
      <c r="M7483" s="46">
        <v>36</v>
      </c>
      <c r="N7483" s="46">
        <v>34.700000000000003</v>
      </c>
      <c r="O7483" s="46">
        <v>116</v>
      </c>
      <c r="P7483" s="46">
        <f t="shared" si="849"/>
        <v>1</v>
      </c>
      <c r="R7483" s="67" t="s">
        <v>1266</v>
      </c>
      <c r="S7483" s="67">
        <f>COUNTIF(Y$2:$Y$100,R7483)</f>
        <v>0</v>
      </c>
      <c r="V7483" s="67">
        <f t="shared" si="853"/>
        <v>0</v>
      </c>
      <c r="X7483"/>
      <c r="Y7483" s="67" t="str">
        <f t="shared" si="854"/>
        <v xml:space="preserve"> </v>
      </c>
      <c r="AB7483" t="s">
        <v>90</v>
      </c>
      <c r="AC7483" s="46">
        <v>2646</v>
      </c>
      <c r="AD7483" s="46">
        <v>36</v>
      </c>
      <c r="AE7483" s="46">
        <v>34.700000000000003</v>
      </c>
      <c r="AF7483" s="46">
        <v>116</v>
      </c>
      <c r="AH7483" s="70" t="str">
        <f t="shared" si="850"/>
        <v/>
      </c>
      <c r="AI7483" s="70" t="str">
        <f t="shared" si="851"/>
        <v/>
      </c>
      <c r="AJ7483" s="70" t="str">
        <f t="shared" si="852"/>
        <v>X</v>
      </c>
      <c r="AK7483" s="70" t="str" cm="1">
        <f t="array" ref="AK7483">_xlfn.IFS(AH7483&lt;&gt;"","1",AI7483&lt;&gt;"","2",AJ7483&lt;&gt;"","3")</f>
        <v>3</v>
      </c>
    </row>
    <row r="7484" spans="1:37" x14ac:dyDescent="0.25">
      <c r="A7484" t="s">
        <v>961</v>
      </c>
      <c r="B7484" t="s">
        <v>962</v>
      </c>
      <c r="C7484" s="67" t="str">
        <f t="shared" si="848"/>
        <v>Karalyn Skinner</v>
      </c>
      <c r="D7484" s="71" t="str" cm="1">
        <f t="array" ref="D7484">_xlfn.IFS(AK7484="1",CONCATENATE(C7484,"Regional"),AK7484="2",CONCATENATE(C7484,"Sectional"),AK7484="3",CONCATENATE(C7484,COUNTIF($C$1:C7484,C7484)))</f>
        <v>Karalyn Skinner12</v>
      </c>
      <c r="E7484" s="66">
        <v>45194.479166666664</v>
      </c>
      <c r="F7484" t="s">
        <v>2574</v>
      </c>
      <c r="G7484" s="46">
        <v>42</v>
      </c>
      <c r="H7484" s="46">
        <v>42</v>
      </c>
      <c r="I7484" s="46">
        <v>2</v>
      </c>
      <c r="J7484" t="s">
        <v>147</v>
      </c>
      <c r="K7484" t="s">
        <v>90</v>
      </c>
      <c r="L7484" s="46">
        <v>2646</v>
      </c>
      <c r="M7484" s="46">
        <v>36</v>
      </c>
      <c r="N7484" s="46">
        <v>34.700000000000003</v>
      </c>
      <c r="O7484" s="46">
        <v>116</v>
      </c>
      <c r="P7484" s="46">
        <f t="shared" si="849"/>
        <v>1</v>
      </c>
      <c r="R7484" s="67" t="s">
        <v>1476</v>
      </c>
      <c r="S7484" s="67">
        <f>COUNTIF(Y$2:$Y$100,R7484)</f>
        <v>0</v>
      </c>
      <c r="V7484" s="67">
        <f t="shared" si="853"/>
        <v>0</v>
      </c>
      <c r="X7484"/>
      <c r="Y7484" s="67" t="str">
        <f t="shared" si="854"/>
        <v xml:space="preserve"> </v>
      </c>
      <c r="AB7484" t="s">
        <v>90</v>
      </c>
      <c r="AC7484" s="46">
        <v>2646</v>
      </c>
      <c r="AD7484" s="46">
        <v>36</v>
      </c>
      <c r="AE7484" s="46">
        <v>34.700000000000003</v>
      </c>
      <c r="AF7484" s="46">
        <v>116</v>
      </c>
      <c r="AH7484" s="70" t="str">
        <f t="shared" si="850"/>
        <v/>
      </c>
      <c r="AI7484" s="70" t="str">
        <f t="shared" si="851"/>
        <v/>
      </c>
      <c r="AJ7484" s="70" t="str">
        <f t="shared" si="852"/>
        <v>X</v>
      </c>
      <c r="AK7484" s="70" t="str" cm="1">
        <f t="array" ref="AK7484">_xlfn.IFS(AH7484&lt;&gt;"","1",AI7484&lt;&gt;"","2",AJ7484&lt;&gt;"","3")</f>
        <v>3</v>
      </c>
    </row>
    <row r="7485" spans="1:37" x14ac:dyDescent="0.25">
      <c r="A7485" t="s">
        <v>303</v>
      </c>
      <c r="B7485" t="s">
        <v>368</v>
      </c>
      <c r="C7485" s="67" t="str">
        <f t="shared" si="848"/>
        <v>Lexi Marks</v>
      </c>
      <c r="D7485" s="71" t="str" cm="1">
        <f t="array" ref="D7485">_xlfn.IFS(AK7485="1",CONCATENATE(C7485,"Regional"),AK7485="2",CONCATENATE(C7485,"Sectional"),AK7485="3",CONCATENATE(C7485,COUNTIF($C$1:C7485,C7485)))</f>
        <v>Lexi Marks11</v>
      </c>
      <c r="E7485" s="66">
        <v>45194.479166666664</v>
      </c>
      <c r="F7485" t="s">
        <v>2574</v>
      </c>
      <c r="G7485" s="46">
        <v>42</v>
      </c>
      <c r="H7485" s="46">
        <v>43</v>
      </c>
      <c r="I7485" s="46">
        <v>3</v>
      </c>
      <c r="J7485" t="s">
        <v>147</v>
      </c>
      <c r="K7485" t="s">
        <v>90</v>
      </c>
      <c r="L7485" s="46">
        <v>2646</v>
      </c>
      <c r="M7485" s="46">
        <v>36</v>
      </c>
      <c r="N7485" s="46">
        <v>34.700000000000003</v>
      </c>
      <c r="O7485" s="46">
        <v>116</v>
      </c>
      <c r="P7485" s="46">
        <f t="shared" si="849"/>
        <v>1</v>
      </c>
      <c r="R7485" s="67" t="s">
        <v>1277</v>
      </c>
      <c r="S7485" s="67">
        <f>COUNTIF(Y$2:$Y$100,R7485)</f>
        <v>0</v>
      </c>
      <c r="V7485" s="67">
        <f t="shared" si="853"/>
        <v>0</v>
      </c>
      <c r="X7485"/>
      <c r="Y7485" s="67" t="str">
        <f t="shared" si="854"/>
        <v xml:space="preserve"> </v>
      </c>
      <c r="AB7485" t="s">
        <v>90</v>
      </c>
      <c r="AC7485" s="46">
        <v>2646</v>
      </c>
      <c r="AD7485" s="46">
        <v>36</v>
      </c>
      <c r="AE7485" s="46">
        <v>34.700000000000003</v>
      </c>
      <c r="AF7485" s="46">
        <v>116</v>
      </c>
      <c r="AH7485" s="70" t="str">
        <f t="shared" si="850"/>
        <v/>
      </c>
      <c r="AI7485" s="70" t="str">
        <f t="shared" si="851"/>
        <v/>
      </c>
      <c r="AJ7485" s="70" t="str">
        <f t="shared" si="852"/>
        <v>X</v>
      </c>
      <c r="AK7485" s="70" t="str" cm="1">
        <f t="array" ref="AK7485">_xlfn.IFS(AH7485&lt;&gt;"","1",AI7485&lt;&gt;"","2",AJ7485&lt;&gt;"","3")</f>
        <v>3</v>
      </c>
    </row>
    <row r="7486" spans="1:37" x14ac:dyDescent="0.25">
      <c r="A7486" t="s">
        <v>568</v>
      </c>
      <c r="B7486" t="s">
        <v>637</v>
      </c>
      <c r="C7486" s="67" t="str">
        <f t="shared" si="848"/>
        <v>Jeanne Rohl</v>
      </c>
      <c r="D7486" s="71" t="str" cm="1">
        <f t="array" ref="D7486">_xlfn.IFS(AK7486="1",CONCATENATE(C7486,"Regional"),AK7486="2",CONCATENATE(C7486,"Sectional"),AK7486="3",CONCATENATE(C7486,COUNTIF($C$1:C7486,C7486)))</f>
        <v>Jeanne Rohl15</v>
      </c>
      <c r="E7486" s="66">
        <v>45194.479166666664</v>
      </c>
      <c r="F7486" t="s">
        <v>2574</v>
      </c>
      <c r="G7486" s="46">
        <v>42</v>
      </c>
      <c r="H7486" s="46">
        <v>43</v>
      </c>
      <c r="I7486" s="46">
        <v>3</v>
      </c>
      <c r="J7486" t="s">
        <v>147</v>
      </c>
      <c r="K7486" t="s">
        <v>90</v>
      </c>
      <c r="L7486" s="46">
        <v>2646</v>
      </c>
      <c r="M7486" s="46">
        <v>36</v>
      </c>
      <c r="N7486" s="46">
        <v>34.700000000000003</v>
      </c>
      <c r="O7486" s="46">
        <v>116</v>
      </c>
      <c r="P7486" s="46">
        <f t="shared" si="849"/>
        <v>1</v>
      </c>
      <c r="R7486" s="67" t="s">
        <v>1267</v>
      </c>
      <c r="S7486" s="67">
        <f>COUNTIF(Y$2:$Y$100,R7486)</f>
        <v>0</v>
      </c>
      <c r="V7486" s="67">
        <f t="shared" si="853"/>
        <v>0</v>
      </c>
      <c r="X7486"/>
      <c r="Y7486" s="67" t="str">
        <f t="shared" si="854"/>
        <v xml:space="preserve"> </v>
      </c>
      <c r="AB7486" t="s">
        <v>90</v>
      </c>
      <c r="AC7486" s="46">
        <v>2646</v>
      </c>
      <c r="AD7486" s="46">
        <v>36</v>
      </c>
      <c r="AE7486" s="46">
        <v>34.700000000000003</v>
      </c>
      <c r="AF7486" s="46">
        <v>116</v>
      </c>
      <c r="AH7486" s="70" t="str">
        <f t="shared" si="850"/>
        <v/>
      </c>
      <c r="AI7486" s="70" t="str">
        <f t="shared" si="851"/>
        <v/>
      </c>
      <c r="AJ7486" s="70" t="str">
        <f t="shared" si="852"/>
        <v>X</v>
      </c>
      <c r="AK7486" s="70" t="str" cm="1">
        <f t="array" ref="AK7486">_xlfn.IFS(AH7486&lt;&gt;"","1",AI7486&lt;&gt;"","2",AJ7486&lt;&gt;"","3")</f>
        <v>3</v>
      </c>
    </row>
    <row r="7487" spans="1:37" x14ac:dyDescent="0.25">
      <c r="A7487" t="s">
        <v>633</v>
      </c>
      <c r="B7487" t="s">
        <v>875</v>
      </c>
      <c r="C7487" s="67" t="str">
        <f t="shared" si="848"/>
        <v>Layla Salay</v>
      </c>
      <c r="D7487" s="71" t="str" cm="1">
        <f t="array" ref="D7487">_xlfn.IFS(AK7487="1",CONCATENATE(C7487,"Regional"),AK7487="2",CONCATENATE(C7487,"Sectional"),AK7487="3",CONCATENATE(C7487,COUNTIF($C$1:C7487,C7487)))</f>
        <v>Layla Salay15</v>
      </c>
      <c r="E7487" s="66">
        <v>45194.479166666664</v>
      </c>
      <c r="F7487" t="s">
        <v>2574</v>
      </c>
      <c r="G7487" s="46">
        <v>42</v>
      </c>
      <c r="H7487" s="46">
        <v>43</v>
      </c>
      <c r="I7487" s="46">
        <v>3</v>
      </c>
      <c r="J7487" t="s">
        <v>147</v>
      </c>
      <c r="K7487" t="s">
        <v>90</v>
      </c>
      <c r="L7487" s="46">
        <v>2646</v>
      </c>
      <c r="M7487" s="46">
        <v>36</v>
      </c>
      <c r="N7487" s="46">
        <v>34.700000000000003</v>
      </c>
      <c r="O7487" s="46">
        <v>116</v>
      </c>
      <c r="P7487" s="46">
        <f t="shared" si="849"/>
        <v>1</v>
      </c>
      <c r="R7487" s="67" t="s">
        <v>2907</v>
      </c>
      <c r="S7487" s="67">
        <f>COUNTIF(Y$2:$Y$100,R7487)</f>
        <v>0</v>
      </c>
      <c r="V7487" s="67">
        <f t="shared" si="853"/>
        <v>0</v>
      </c>
      <c r="X7487"/>
      <c r="Y7487" s="67" t="str">
        <f t="shared" si="854"/>
        <v xml:space="preserve"> </v>
      </c>
      <c r="AB7487" t="s">
        <v>90</v>
      </c>
      <c r="AC7487" s="46">
        <v>2646</v>
      </c>
      <c r="AD7487" s="46">
        <v>36</v>
      </c>
      <c r="AE7487" s="46">
        <v>34.700000000000003</v>
      </c>
      <c r="AF7487" s="46">
        <v>116</v>
      </c>
      <c r="AH7487" s="70" t="str">
        <f t="shared" si="850"/>
        <v/>
      </c>
      <c r="AI7487" s="70" t="str">
        <f t="shared" si="851"/>
        <v/>
      </c>
      <c r="AJ7487" s="70" t="str">
        <f t="shared" si="852"/>
        <v>X</v>
      </c>
      <c r="AK7487" s="70" t="str" cm="1">
        <f t="array" ref="AK7487">_xlfn.IFS(AH7487&lt;&gt;"","1",AI7487&lt;&gt;"","2",AJ7487&lt;&gt;"","3")</f>
        <v>3</v>
      </c>
    </row>
    <row r="7488" spans="1:37" x14ac:dyDescent="0.25">
      <c r="A7488" t="s">
        <v>340</v>
      </c>
      <c r="B7488" t="s">
        <v>499</v>
      </c>
      <c r="C7488" s="67" t="str">
        <f t="shared" si="848"/>
        <v>Macy Reiter</v>
      </c>
      <c r="D7488" s="71" t="str" cm="1">
        <f t="array" ref="D7488">_xlfn.IFS(AK7488="1",CONCATENATE(C7488,"Regional"),AK7488="2",CONCATENATE(C7488,"Sectional"),AK7488="3",CONCATENATE(C7488,COUNTIF($C$1:C7488,C7488)))</f>
        <v>Macy Reiter15</v>
      </c>
      <c r="E7488" s="66">
        <v>45194.479166666664</v>
      </c>
      <c r="F7488" t="s">
        <v>2574</v>
      </c>
      <c r="G7488" s="46">
        <v>42</v>
      </c>
      <c r="H7488" s="46">
        <v>44</v>
      </c>
      <c r="I7488" s="46">
        <v>6</v>
      </c>
      <c r="J7488" t="s">
        <v>147</v>
      </c>
      <c r="K7488" t="s">
        <v>90</v>
      </c>
      <c r="L7488" s="46">
        <v>2646</v>
      </c>
      <c r="M7488" s="46">
        <v>36</v>
      </c>
      <c r="N7488" s="46">
        <v>34.700000000000003</v>
      </c>
      <c r="O7488" s="46">
        <v>116</v>
      </c>
      <c r="P7488" s="46">
        <f t="shared" si="849"/>
        <v>1</v>
      </c>
      <c r="R7488" s="67" t="s">
        <v>2908</v>
      </c>
      <c r="S7488" s="67">
        <f>COUNTIF(Y$2:$Y$100,R7488)</f>
        <v>0</v>
      </c>
      <c r="V7488" s="67">
        <f t="shared" si="853"/>
        <v>0</v>
      </c>
      <c r="X7488"/>
      <c r="Y7488" s="67" t="str">
        <f t="shared" si="854"/>
        <v xml:space="preserve"> </v>
      </c>
      <c r="AB7488" t="s">
        <v>90</v>
      </c>
      <c r="AC7488" s="46">
        <v>2646</v>
      </c>
      <c r="AD7488" s="46">
        <v>36</v>
      </c>
      <c r="AE7488" s="46">
        <v>34.700000000000003</v>
      </c>
      <c r="AF7488" s="46">
        <v>116</v>
      </c>
      <c r="AH7488" s="70" t="str">
        <f t="shared" si="850"/>
        <v/>
      </c>
      <c r="AI7488" s="70" t="str">
        <f t="shared" si="851"/>
        <v/>
      </c>
      <c r="AJ7488" s="70" t="str">
        <f t="shared" si="852"/>
        <v>X</v>
      </c>
      <c r="AK7488" s="70" t="str" cm="1">
        <f t="array" ref="AK7488">_xlfn.IFS(AH7488&lt;&gt;"","1",AI7488&lt;&gt;"","2",AJ7488&lt;&gt;"","3")</f>
        <v>3</v>
      </c>
    </row>
    <row r="7489" spans="1:37" x14ac:dyDescent="0.25">
      <c r="A7489" t="s">
        <v>250</v>
      </c>
      <c r="B7489" t="s">
        <v>567</v>
      </c>
      <c r="C7489" s="67" t="str">
        <f t="shared" si="848"/>
        <v>Anika Fredericks</v>
      </c>
      <c r="D7489" s="71" t="str" cm="1">
        <f t="array" ref="D7489">_xlfn.IFS(AK7489="1",CONCATENATE(C7489,"Regional"),AK7489="2",CONCATENATE(C7489,"Sectional"),AK7489="3",CONCATENATE(C7489,COUNTIF($C$1:C7489,C7489)))</f>
        <v>Anika Fredericks11</v>
      </c>
      <c r="E7489" s="66">
        <v>45194.479166666664</v>
      </c>
      <c r="F7489" t="s">
        <v>2574</v>
      </c>
      <c r="G7489" s="46">
        <v>42</v>
      </c>
      <c r="H7489" s="46">
        <v>44</v>
      </c>
      <c r="I7489" s="46">
        <v>6</v>
      </c>
      <c r="J7489" t="s">
        <v>147</v>
      </c>
      <c r="K7489" t="s">
        <v>90</v>
      </c>
      <c r="L7489" s="46">
        <v>2646</v>
      </c>
      <c r="M7489" s="46">
        <v>36</v>
      </c>
      <c r="N7489" s="46">
        <v>34.700000000000003</v>
      </c>
      <c r="O7489" s="46">
        <v>116</v>
      </c>
      <c r="P7489" s="46">
        <f t="shared" si="849"/>
        <v>1</v>
      </c>
      <c r="R7489" s="67" t="s">
        <v>1225</v>
      </c>
      <c r="S7489" s="67">
        <f>COUNTIF(Y$2:$Y$100,R7489)</f>
        <v>0</v>
      </c>
      <c r="V7489" s="67">
        <f t="shared" si="853"/>
        <v>0</v>
      </c>
      <c r="X7489"/>
      <c r="Y7489" s="67" t="str">
        <f t="shared" si="854"/>
        <v xml:space="preserve"> </v>
      </c>
      <c r="AB7489" t="s">
        <v>90</v>
      </c>
      <c r="AC7489" s="46">
        <v>2646</v>
      </c>
      <c r="AD7489" s="46">
        <v>36</v>
      </c>
      <c r="AE7489" s="46">
        <v>34.700000000000003</v>
      </c>
      <c r="AF7489" s="46">
        <v>116</v>
      </c>
      <c r="AH7489" s="70" t="str">
        <f t="shared" si="850"/>
        <v/>
      </c>
      <c r="AI7489" s="70" t="str">
        <f t="shared" si="851"/>
        <v/>
      </c>
      <c r="AJ7489" s="70" t="str">
        <f t="shared" si="852"/>
        <v>X</v>
      </c>
      <c r="AK7489" s="70" t="str" cm="1">
        <f t="array" ref="AK7489">_xlfn.IFS(AH7489&lt;&gt;"","1",AI7489&lt;&gt;"","2",AJ7489&lt;&gt;"","3")</f>
        <v>3</v>
      </c>
    </row>
    <row r="7490" spans="1:37" x14ac:dyDescent="0.25">
      <c r="A7490" t="s">
        <v>638</v>
      </c>
      <c r="B7490" t="s">
        <v>639</v>
      </c>
      <c r="C7490" s="67" t="str">
        <f t="shared" ref="C7490:C7553" si="855">CONCATENATE(B7490," ",A7490)</f>
        <v>Gabbi Matzek</v>
      </c>
      <c r="D7490" s="71" t="str" cm="1">
        <f t="array" ref="D7490">_xlfn.IFS(AK7490="1",CONCATENATE(C7490,"Regional"),AK7490="2",CONCATENATE(C7490,"Sectional"),AK7490="3",CONCATENATE(C7490,COUNTIF($C$1:C7490,C7490)))</f>
        <v>Gabbi Matzek15</v>
      </c>
      <c r="E7490" s="66">
        <v>45194.479166666664</v>
      </c>
      <c r="F7490" t="s">
        <v>2574</v>
      </c>
      <c r="G7490" s="46">
        <v>42</v>
      </c>
      <c r="H7490" s="46">
        <v>45</v>
      </c>
      <c r="I7490" s="46">
        <v>8</v>
      </c>
      <c r="J7490" t="s">
        <v>147</v>
      </c>
      <c r="K7490" t="s">
        <v>90</v>
      </c>
      <c r="L7490" s="46">
        <v>2646</v>
      </c>
      <c r="M7490" s="46">
        <v>36</v>
      </c>
      <c r="N7490" s="46">
        <v>34.700000000000003</v>
      </c>
      <c r="O7490" s="46">
        <v>116</v>
      </c>
      <c r="P7490" s="46">
        <f t="shared" ref="P7490:P7553" si="856">IF(L7490&gt;4000,2,1)</f>
        <v>1</v>
      </c>
      <c r="R7490" s="67" t="s">
        <v>1268</v>
      </c>
      <c r="S7490" s="67">
        <f>COUNTIF(Y$2:$Y$100,R7490)</f>
        <v>0</v>
      </c>
      <c r="V7490" s="67">
        <f t="shared" si="853"/>
        <v>0</v>
      </c>
      <c r="X7490"/>
      <c r="Y7490" s="67" t="str">
        <f t="shared" si="854"/>
        <v xml:space="preserve"> </v>
      </c>
      <c r="AB7490" t="s">
        <v>90</v>
      </c>
      <c r="AC7490" s="46">
        <v>2646</v>
      </c>
      <c r="AD7490" s="46">
        <v>36</v>
      </c>
      <c r="AE7490" s="46">
        <v>34.700000000000003</v>
      </c>
      <c r="AF7490" s="46">
        <v>116</v>
      </c>
      <c r="AH7490" s="70" t="str">
        <f t="shared" ref="AH7490:AH7553" si="857">IF(ISNUMBER(SEARCH("regional",$F7490)),$F7490,"")</f>
        <v/>
      </c>
      <c r="AI7490" s="70" t="str">
        <f t="shared" ref="AI7490:AI7553" si="858">IF(ISNUMBER(SEARCH("sectional",$F7490)),$F7490,"")</f>
        <v/>
      </c>
      <c r="AJ7490" s="70" t="str">
        <f t="shared" ref="AJ7490:AJ7553" si="859">IF(AND(AH7490="",AI7490=""),"X","")</f>
        <v>X</v>
      </c>
      <c r="AK7490" s="70" t="str" cm="1">
        <f t="array" ref="AK7490">_xlfn.IFS(AH7490&lt;&gt;"","1",AI7490&lt;&gt;"","2",AJ7490&lt;&gt;"","3")</f>
        <v>3</v>
      </c>
    </row>
    <row r="7491" spans="1:37" x14ac:dyDescent="0.25">
      <c r="A7491" t="s">
        <v>643</v>
      </c>
      <c r="B7491" t="s">
        <v>644</v>
      </c>
      <c r="C7491" s="67" t="str">
        <f t="shared" si="855"/>
        <v>Breanna Popenhagen</v>
      </c>
      <c r="D7491" s="71" t="str" cm="1">
        <f t="array" ref="D7491">_xlfn.IFS(AK7491="1",CONCATENATE(C7491,"Regional"),AK7491="2",CONCATENATE(C7491,"Sectional"),AK7491="3",CONCATENATE(C7491,COUNTIF($C$1:C7491,C7491)))</f>
        <v>Breanna Popenhagen12</v>
      </c>
      <c r="E7491" s="66">
        <v>45194.479166666664</v>
      </c>
      <c r="F7491" t="s">
        <v>2574</v>
      </c>
      <c r="G7491" s="46">
        <v>42</v>
      </c>
      <c r="H7491" s="46">
        <v>45</v>
      </c>
      <c r="I7491" s="46">
        <v>8</v>
      </c>
      <c r="J7491" t="s">
        <v>147</v>
      </c>
      <c r="K7491" t="s">
        <v>90</v>
      </c>
      <c r="L7491" s="46">
        <v>2646</v>
      </c>
      <c r="M7491" s="46">
        <v>36</v>
      </c>
      <c r="N7491" s="46">
        <v>34.700000000000003</v>
      </c>
      <c r="O7491" s="46">
        <v>116</v>
      </c>
      <c r="P7491" s="46">
        <f t="shared" si="856"/>
        <v>1</v>
      </c>
      <c r="R7491" s="67" t="s">
        <v>1271</v>
      </c>
      <c r="S7491" s="67">
        <f>COUNTIF(Y$2:$Y$100,R7491)</f>
        <v>0</v>
      </c>
      <c r="V7491" s="67">
        <f t="shared" si="853"/>
        <v>0</v>
      </c>
      <c r="X7491"/>
      <c r="Y7491" s="67" t="str">
        <f t="shared" si="854"/>
        <v xml:space="preserve"> </v>
      </c>
      <c r="AB7491" t="s">
        <v>90</v>
      </c>
      <c r="AC7491" s="46">
        <v>2646</v>
      </c>
      <c r="AD7491" s="46">
        <v>36</v>
      </c>
      <c r="AE7491" s="46">
        <v>34.700000000000003</v>
      </c>
      <c r="AF7491" s="46">
        <v>116</v>
      </c>
      <c r="AH7491" s="70" t="str">
        <f t="shared" si="857"/>
        <v/>
      </c>
      <c r="AI7491" s="70" t="str">
        <f t="shared" si="858"/>
        <v/>
      </c>
      <c r="AJ7491" s="70" t="str">
        <f t="shared" si="859"/>
        <v>X</v>
      </c>
      <c r="AK7491" s="70" t="str" cm="1">
        <f t="array" ref="AK7491">_xlfn.IFS(AH7491&lt;&gt;"","1",AI7491&lt;&gt;"","2",AJ7491&lt;&gt;"","3")</f>
        <v>3</v>
      </c>
    </row>
    <row r="7492" spans="1:37" x14ac:dyDescent="0.25">
      <c r="A7492" t="s">
        <v>642</v>
      </c>
      <c r="B7492" t="s">
        <v>459</v>
      </c>
      <c r="C7492" s="67" t="str">
        <f t="shared" si="855"/>
        <v>Addison Kofal</v>
      </c>
      <c r="D7492" s="71" t="str" cm="1">
        <f t="array" ref="D7492">_xlfn.IFS(AK7492="1",CONCATENATE(C7492,"Regional"),AK7492="2",CONCATENATE(C7492,"Sectional"),AK7492="3",CONCATENATE(C7492,COUNTIF($C$1:C7492,C7492)))</f>
        <v>Addison Kofal12</v>
      </c>
      <c r="E7492" s="66">
        <v>45194.479166666664</v>
      </c>
      <c r="F7492" t="s">
        <v>2574</v>
      </c>
      <c r="G7492" s="46">
        <v>42</v>
      </c>
      <c r="H7492" s="46">
        <v>46</v>
      </c>
      <c r="I7492" s="46">
        <v>10</v>
      </c>
      <c r="J7492" t="s">
        <v>147</v>
      </c>
      <c r="K7492" t="s">
        <v>90</v>
      </c>
      <c r="L7492" s="46">
        <v>2646</v>
      </c>
      <c r="M7492" s="46">
        <v>36</v>
      </c>
      <c r="N7492" s="46">
        <v>34.700000000000003</v>
      </c>
      <c r="O7492" s="46">
        <v>116</v>
      </c>
      <c r="P7492" s="46">
        <f t="shared" si="856"/>
        <v>1</v>
      </c>
      <c r="R7492" s="67" t="s">
        <v>1269</v>
      </c>
      <c r="S7492" s="67">
        <f>COUNTIF(Y$2:$Y$100,R7492)</f>
        <v>0</v>
      </c>
      <c r="V7492" s="67">
        <f t="shared" si="853"/>
        <v>0</v>
      </c>
      <c r="X7492"/>
      <c r="Y7492" s="67" t="str">
        <f t="shared" si="854"/>
        <v xml:space="preserve"> </v>
      </c>
      <c r="AB7492" t="s">
        <v>90</v>
      </c>
      <c r="AC7492" s="46">
        <v>2646</v>
      </c>
      <c r="AD7492" s="46">
        <v>36</v>
      </c>
      <c r="AE7492" s="46">
        <v>34.700000000000003</v>
      </c>
      <c r="AF7492" s="46">
        <v>116</v>
      </c>
      <c r="AH7492" s="70" t="str">
        <f t="shared" si="857"/>
        <v/>
      </c>
      <c r="AI7492" s="70" t="str">
        <f t="shared" si="858"/>
        <v/>
      </c>
      <c r="AJ7492" s="70" t="str">
        <f t="shared" si="859"/>
        <v>X</v>
      </c>
      <c r="AK7492" s="70" t="str" cm="1">
        <f t="array" ref="AK7492">_xlfn.IFS(AH7492&lt;&gt;"","1",AI7492&lt;&gt;"","2",AJ7492&lt;&gt;"","3")</f>
        <v>3</v>
      </c>
    </row>
    <row r="7493" spans="1:37" x14ac:dyDescent="0.25">
      <c r="A7493" t="s">
        <v>651</v>
      </c>
      <c r="B7493" t="s">
        <v>647</v>
      </c>
      <c r="C7493" s="67" t="str">
        <f t="shared" si="855"/>
        <v>Lucy Mansell</v>
      </c>
      <c r="D7493" s="71" t="str" cm="1">
        <f t="array" ref="D7493">_xlfn.IFS(AK7493="1",CONCATENATE(C7493,"Regional"),AK7493="2",CONCATENATE(C7493,"Sectional"),AK7493="3",CONCATENATE(C7493,COUNTIF($C$1:C7493,C7493)))</f>
        <v>Lucy Mansell12</v>
      </c>
      <c r="E7493" s="66">
        <v>45194.479166666664</v>
      </c>
      <c r="F7493" t="s">
        <v>2574</v>
      </c>
      <c r="G7493" s="46">
        <v>42</v>
      </c>
      <c r="H7493" s="46">
        <v>46</v>
      </c>
      <c r="I7493" s="46">
        <v>10</v>
      </c>
      <c r="J7493" t="s">
        <v>147</v>
      </c>
      <c r="K7493" t="s">
        <v>90</v>
      </c>
      <c r="L7493" s="46">
        <v>2646</v>
      </c>
      <c r="M7493" s="46">
        <v>36</v>
      </c>
      <c r="N7493" s="46">
        <v>34.700000000000003</v>
      </c>
      <c r="O7493" s="46">
        <v>116</v>
      </c>
      <c r="P7493" s="46">
        <f t="shared" si="856"/>
        <v>1</v>
      </c>
      <c r="R7493" s="67" t="s">
        <v>1275</v>
      </c>
      <c r="S7493" s="67">
        <f>COUNTIF(Y$2:$Y$100,R7493)</f>
        <v>0</v>
      </c>
      <c r="V7493" s="67">
        <f t="shared" si="853"/>
        <v>0</v>
      </c>
      <c r="X7493"/>
      <c r="Y7493" s="67" t="str">
        <f t="shared" si="854"/>
        <v xml:space="preserve"> </v>
      </c>
      <c r="AB7493" t="s">
        <v>90</v>
      </c>
      <c r="AC7493" s="46">
        <v>2646</v>
      </c>
      <c r="AD7493" s="46">
        <v>36</v>
      </c>
      <c r="AE7493" s="46">
        <v>34.700000000000003</v>
      </c>
      <c r="AF7493" s="46">
        <v>116</v>
      </c>
      <c r="AH7493" s="70" t="str">
        <f t="shared" si="857"/>
        <v/>
      </c>
      <c r="AI7493" s="70" t="str">
        <f t="shared" si="858"/>
        <v/>
      </c>
      <c r="AJ7493" s="70" t="str">
        <f t="shared" si="859"/>
        <v>X</v>
      </c>
      <c r="AK7493" s="70" t="str" cm="1">
        <f t="array" ref="AK7493">_xlfn.IFS(AH7493&lt;&gt;"","1",AI7493&lt;&gt;"","2",AJ7493&lt;&gt;"","3")</f>
        <v>3</v>
      </c>
    </row>
    <row r="7494" spans="1:37" x14ac:dyDescent="0.25">
      <c r="A7494" t="s">
        <v>649</v>
      </c>
      <c r="B7494" t="s">
        <v>650</v>
      </c>
      <c r="C7494" s="67" t="str">
        <f t="shared" si="855"/>
        <v>Izzy Sabelko</v>
      </c>
      <c r="D7494" s="71" t="str" cm="1">
        <f t="array" ref="D7494">_xlfn.IFS(AK7494="1",CONCATENATE(C7494,"Regional"),AK7494="2",CONCATENATE(C7494,"Sectional"),AK7494="3",CONCATENATE(C7494,COUNTIF($C$1:C7494,C7494)))</f>
        <v>Izzy Sabelko12</v>
      </c>
      <c r="E7494" s="66">
        <v>45194.479166666664</v>
      </c>
      <c r="F7494" t="s">
        <v>2574</v>
      </c>
      <c r="G7494" s="46">
        <v>42</v>
      </c>
      <c r="H7494" s="46">
        <v>47</v>
      </c>
      <c r="I7494" s="46">
        <v>12</v>
      </c>
      <c r="J7494" t="s">
        <v>147</v>
      </c>
      <c r="K7494" t="s">
        <v>90</v>
      </c>
      <c r="L7494" s="46">
        <v>2646</v>
      </c>
      <c r="M7494" s="46">
        <v>36</v>
      </c>
      <c r="N7494" s="46">
        <v>34.700000000000003</v>
      </c>
      <c r="O7494" s="46">
        <v>116</v>
      </c>
      <c r="P7494" s="46">
        <f t="shared" si="856"/>
        <v>1</v>
      </c>
      <c r="R7494" s="67" t="s">
        <v>1274</v>
      </c>
      <c r="S7494" s="67">
        <f>COUNTIF(Y$2:$Y$100,R7494)</f>
        <v>0</v>
      </c>
      <c r="V7494" s="67">
        <f t="shared" si="853"/>
        <v>0</v>
      </c>
      <c r="X7494"/>
      <c r="Y7494" s="67" t="str">
        <f t="shared" si="854"/>
        <v xml:space="preserve"> </v>
      </c>
      <c r="AB7494" t="s">
        <v>90</v>
      </c>
      <c r="AC7494" s="46">
        <v>2646</v>
      </c>
      <c r="AD7494" s="46">
        <v>36</v>
      </c>
      <c r="AE7494" s="46">
        <v>34.700000000000003</v>
      </c>
      <c r="AF7494" s="46">
        <v>116</v>
      </c>
      <c r="AH7494" s="70" t="str">
        <f t="shared" si="857"/>
        <v/>
      </c>
      <c r="AI7494" s="70" t="str">
        <f t="shared" si="858"/>
        <v/>
      </c>
      <c r="AJ7494" s="70" t="str">
        <f t="shared" si="859"/>
        <v>X</v>
      </c>
      <c r="AK7494" s="70" t="str" cm="1">
        <f t="array" ref="AK7494">_xlfn.IFS(AH7494&lt;&gt;"","1",AI7494&lt;&gt;"","2",AJ7494&lt;&gt;"","3")</f>
        <v>3</v>
      </c>
    </row>
    <row r="7495" spans="1:37" x14ac:dyDescent="0.25">
      <c r="A7495" t="s">
        <v>186</v>
      </c>
      <c r="B7495" t="s">
        <v>458</v>
      </c>
      <c r="C7495" s="67" t="str">
        <f t="shared" si="855"/>
        <v>Lauren Anderson</v>
      </c>
      <c r="D7495" s="71" t="str" cm="1">
        <f t="array" ref="D7495">_xlfn.IFS(AK7495="1",CONCATENATE(C7495,"Regional"),AK7495="2",CONCATENATE(C7495,"Sectional"),AK7495="3",CONCATENATE(C7495,COUNTIF($C$1:C7495,C7495)))</f>
        <v>Lauren Anderson11</v>
      </c>
      <c r="E7495" s="66">
        <v>45194.479166666664</v>
      </c>
      <c r="F7495" t="s">
        <v>2574</v>
      </c>
      <c r="G7495" s="46">
        <v>42</v>
      </c>
      <c r="H7495" s="46">
        <v>47</v>
      </c>
      <c r="I7495" s="46">
        <v>12</v>
      </c>
      <c r="J7495" t="s">
        <v>147</v>
      </c>
      <c r="K7495" t="s">
        <v>90</v>
      </c>
      <c r="L7495" s="46">
        <v>2646</v>
      </c>
      <c r="M7495" s="46">
        <v>36</v>
      </c>
      <c r="N7495" s="46">
        <v>34.700000000000003</v>
      </c>
      <c r="O7495" s="46">
        <v>116</v>
      </c>
      <c r="P7495" s="46">
        <f t="shared" si="856"/>
        <v>1</v>
      </c>
      <c r="R7495" s="67" t="s">
        <v>1478</v>
      </c>
      <c r="S7495" s="67">
        <f>COUNTIF(Y$2:$Y$100,R7495)</f>
        <v>0</v>
      </c>
      <c r="V7495" s="67">
        <f t="shared" si="853"/>
        <v>0</v>
      </c>
      <c r="X7495"/>
      <c r="Y7495" s="67" t="str">
        <f t="shared" si="854"/>
        <v xml:space="preserve"> </v>
      </c>
      <c r="AB7495" t="s">
        <v>90</v>
      </c>
      <c r="AC7495" s="46">
        <v>2646</v>
      </c>
      <c r="AD7495" s="46">
        <v>36</v>
      </c>
      <c r="AE7495" s="46">
        <v>34.700000000000003</v>
      </c>
      <c r="AF7495" s="46">
        <v>116</v>
      </c>
      <c r="AH7495" s="70" t="str">
        <f t="shared" si="857"/>
        <v/>
      </c>
      <c r="AI7495" s="70" t="str">
        <f t="shared" si="858"/>
        <v/>
      </c>
      <c r="AJ7495" s="70" t="str">
        <f t="shared" si="859"/>
        <v>X</v>
      </c>
      <c r="AK7495" s="70" t="str" cm="1">
        <f t="array" ref="AK7495">_xlfn.IFS(AH7495&lt;&gt;"","1",AI7495&lt;&gt;"","2",AJ7495&lt;&gt;"","3")</f>
        <v>3</v>
      </c>
    </row>
    <row r="7496" spans="1:37" x14ac:dyDescent="0.25">
      <c r="A7496" t="s">
        <v>2132</v>
      </c>
      <c r="B7496" t="s">
        <v>740</v>
      </c>
      <c r="C7496" s="67" t="str">
        <f t="shared" si="855"/>
        <v>Lydia Feran</v>
      </c>
      <c r="D7496" s="71" t="str" cm="1">
        <f t="array" ref="D7496">_xlfn.IFS(AK7496="1",CONCATENATE(C7496,"Regional"),AK7496="2",CONCATENATE(C7496,"Sectional"),AK7496="3",CONCATENATE(C7496,COUNTIF($C$1:C7496,C7496)))</f>
        <v>Lydia Feran11</v>
      </c>
      <c r="E7496" s="66">
        <v>45194.479166666664</v>
      </c>
      <c r="F7496" t="s">
        <v>2574</v>
      </c>
      <c r="G7496" s="46">
        <v>42</v>
      </c>
      <c r="H7496" s="46">
        <v>49</v>
      </c>
      <c r="I7496" s="46">
        <v>14</v>
      </c>
      <c r="J7496" t="s">
        <v>147</v>
      </c>
      <c r="K7496" t="s">
        <v>90</v>
      </c>
      <c r="L7496" s="46">
        <v>2646</v>
      </c>
      <c r="M7496" s="46">
        <v>36</v>
      </c>
      <c r="N7496" s="46">
        <v>34.700000000000003</v>
      </c>
      <c r="O7496" s="46">
        <v>116</v>
      </c>
      <c r="P7496" s="46">
        <f t="shared" si="856"/>
        <v>1</v>
      </c>
      <c r="R7496" s="67" t="s">
        <v>3159</v>
      </c>
      <c r="S7496" s="67">
        <f>COUNTIF(Y$2:$Y$100,R7496)</f>
        <v>0</v>
      </c>
      <c r="V7496" s="67">
        <f t="shared" si="853"/>
        <v>0</v>
      </c>
      <c r="X7496"/>
      <c r="Y7496" s="67" t="str">
        <f t="shared" si="854"/>
        <v xml:space="preserve"> </v>
      </c>
      <c r="AB7496" t="s">
        <v>90</v>
      </c>
      <c r="AC7496" s="46">
        <v>2646</v>
      </c>
      <c r="AD7496" s="46">
        <v>36</v>
      </c>
      <c r="AE7496" s="46">
        <v>34.700000000000003</v>
      </c>
      <c r="AF7496" s="46">
        <v>116</v>
      </c>
      <c r="AH7496" s="70" t="str">
        <f t="shared" si="857"/>
        <v/>
      </c>
      <c r="AI7496" s="70" t="str">
        <f t="shared" si="858"/>
        <v/>
      </c>
      <c r="AJ7496" s="70" t="str">
        <f t="shared" si="859"/>
        <v>X</v>
      </c>
      <c r="AK7496" s="70" t="str" cm="1">
        <f t="array" ref="AK7496">_xlfn.IFS(AH7496&lt;&gt;"","1",AI7496&lt;&gt;"","2",AJ7496&lt;&gt;"","3")</f>
        <v>3</v>
      </c>
    </row>
    <row r="7497" spans="1:37" x14ac:dyDescent="0.25">
      <c r="A7497" t="s">
        <v>271</v>
      </c>
      <c r="B7497" t="s">
        <v>653</v>
      </c>
      <c r="C7497" s="67" t="str">
        <f t="shared" si="855"/>
        <v>Addy Huppert</v>
      </c>
      <c r="D7497" s="71" t="str" cm="1">
        <f t="array" ref="D7497">_xlfn.IFS(AK7497="1",CONCATENATE(C7497,"Regional"),AK7497="2",CONCATENATE(C7497,"Sectional"),AK7497="3",CONCATENATE(C7497,COUNTIF($C$1:C7497,C7497)))</f>
        <v>Addy Huppert11</v>
      </c>
      <c r="E7497" s="66">
        <v>45194.479166666664</v>
      </c>
      <c r="F7497" t="s">
        <v>2574</v>
      </c>
      <c r="G7497" s="46">
        <v>42</v>
      </c>
      <c r="H7497" s="46">
        <v>49</v>
      </c>
      <c r="I7497" s="46">
        <v>14</v>
      </c>
      <c r="J7497" t="s">
        <v>147</v>
      </c>
      <c r="K7497" t="s">
        <v>90</v>
      </c>
      <c r="L7497" s="46">
        <v>2646</v>
      </c>
      <c r="M7497" s="46">
        <v>36</v>
      </c>
      <c r="N7497" s="46">
        <v>34.700000000000003</v>
      </c>
      <c r="O7497" s="46">
        <v>116</v>
      </c>
      <c r="P7497" s="46">
        <f t="shared" si="856"/>
        <v>1</v>
      </c>
      <c r="R7497" s="67" t="s">
        <v>1276</v>
      </c>
      <c r="S7497" s="67">
        <f>COUNTIF(Y$2:$Y$100,R7497)</f>
        <v>0</v>
      </c>
      <c r="V7497" s="67">
        <f t="shared" si="853"/>
        <v>0</v>
      </c>
      <c r="X7497"/>
      <c r="Y7497" s="67" t="str">
        <f t="shared" si="854"/>
        <v xml:space="preserve"> </v>
      </c>
      <c r="AB7497" t="s">
        <v>90</v>
      </c>
      <c r="AC7497" s="46">
        <v>2646</v>
      </c>
      <c r="AD7497" s="46">
        <v>36</v>
      </c>
      <c r="AE7497" s="46">
        <v>34.700000000000003</v>
      </c>
      <c r="AF7497" s="46">
        <v>116</v>
      </c>
      <c r="AH7497" s="70" t="str">
        <f t="shared" si="857"/>
        <v/>
      </c>
      <c r="AI7497" s="70" t="str">
        <f t="shared" si="858"/>
        <v/>
      </c>
      <c r="AJ7497" s="70" t="str">
        <f t="shared" si="859"/>
        <v>X</v>
      </c>
      <c r="AK7497" s="70" t="str" cm="1">
        <f t="array" ref="AK7497">_xlfn.IFS(AH7497&lt;&gt;"","1",AI7497&lt;&gt;"","2",AJ7497&lt;&gt;"","3")</f>
        <v>3</v>
      </c>
    </row>
    <row r="7498" spans="1:37" x14ac:dyDescent="0.25">
      <c r="A7498" t="s">
        <v>2140</v>
      </c>
      <c r="B7498" t="s">
        <v>502</v>
      </c>
      <c r="C7498" s="67" t="str">
        <f t="shared" si="855"/>
        <v>Kelly Moritz</v>
      </c>
      <c r="D7498" s="71" t="str" cm="1">
        <f t="array" ref="D7498">_xlfn.IFS(AK7498="1",CONCATENATE(C7498,"Regional"),AK7498="2",CONCATENATE(C7498,"Sectional"),AK7498="3",CONCATENATE(C7498,COUNTIF($C$1:C7498,C7498)))</f>
        <v>Kelly Moritz9</v>
      </c>
      <c r="E7498" s="66">
        <v>45194.479166666664</v>
      </c>
      <c r="F7498" t="s">
        <v>2574</v>
      </c>
      <c r="G7498" s="46">
        <v>42</v>
      </c>
      <c r="H7498" s="46">
        <v>49</v>
      </c>
      <c r="I7498" s="46">
        <v>14</v>
      </c>
      <c r="J7498" t="s">
        <v>147</v>
      </c>
      <c r="K7498" t="s">
        <v>90</v>
      </c>
      <c r="L7498" s="46">
        <v>2646</v>
      </c>
      <c r="M7498" s="46">
        <v>36</v>
      </c>
      <c r="N7498" s="46">
        <v>34.700000000000003</v>
      </c>
      <c r="O7498" s="46">
        <v>116</v>
      </c>
      <c r="P7498" s="46">
        <f t="shared" si="856"/>
        <v>1</v>
      </c>
      <c r="R7498" s="67" t="s">
        <v>3167</v>
      </c>
      <c r="S7498" s="67">
        <f>COUNTIF(Y$2:$Y$100,R7498)</f>
        <v>0</v>
      </c>
      <c r="V7498" s="67">
        <f t="shared" si="853"/>
        <v>0</v>
      </c>
      <c r="X7498"/>
      <c r="Y7498" s="67" t="str">
        <f t="shared" si="854"/>
        <v xml:space="preserve"> </v>
      </c>
      <c r="AB7498" t="s">
        <v>90</v>
      </c>
      <c r="AC7498" s="46">
        <v>2646</v>
      </c>
      <c r="AD7498" s="46">
        <v>36</v>
      </c>
      <c r="AE7498" s="46">
        <v>34.700000000000003</v>
      </c>
      <c r="AF7498" s="46">
        <v>116</v>
      </c>
      <c r="AH7498" s="70" t="str">
        <f t="shared" si="857"/>
        <v/>
      </c>
      <c r="AI7498" s="70" t="str">
        <f t="shared" si="858"/>
        <v/>
      </c>
      <c r="AJ7498" s="70" t="str">
        <f t="shared" si="859"/>
        <v>X</v>
      </c>
      <c r="AK7498" s="70" t="str" cm="1">
        <f t="array" ref="AK7498">_xlfn.IFS(AH7498&lt;&gt;"","1",AI7498&lt;&gt;"","2",AJ7498&lt;&gt;"","3")</f>
        <v>3</v>
      </c>
    </row>
    <row r="7499" spans="1:37" x14ac:dyDescent="0.25">
      <c r="A7499" t="s">
        <v>347</v>
      </c>
      <c r="B7499" t="s">
        <v>242</v>
      </c>
      <c r="C7499" s="67" t="str">
        <f t="shared" si="855"/>
        <v>Emery Sanders</v>
      </c>
      <c r="D7499" s="71" t="str" cm="1">
        <f t="array" ref="D7499">_xlfn.IFS(AK7499="1",CONCATENATE(C7499,"Regional"),AK7499="2",CONCATENATE(C7499,"Sectional"),AK7499="3",CONCATENATE(C7499,COUNTIF($C$1:C7499,C7499)))</f>
        <v>Emery Sanders12</v>
      </c>
      <c r="E7499" s="66">
        <v>45194.479166666664</v>
      </c>
      <c r="F7499" t="s">
        <v>2574</v>
      </c>
      <c r="G7499" s="46">
        <v>42</v>
      </c>
      <c r="H7499" s="46">
        <v>50</v>
      </c>
      <c r="I7499" s="46">
        <v>17</v>
      </c>
      <c r="J7499" t="s">
        <v>147</v>
      </c>
      <c r="K7499" t="s">
        <v>90</v>
      </c>
      <c r="L7499" s="46">
        <v>2646</v>
      </c>
      <c r="M7499" s="46">
        <v>36</v>
      </c>
      <c r="N7499" s="46">
        <v>34.700000000000003</v>
      </c>
      <c r="O7499" s="46">
        <v>116</v>
      </c>
      <c r="P7499" s="46">
        <f t="shared" si="856"/>
        <v>1</v>
      </c>
      <c r="R7499" s="67" t="s">
        <v>1270</v>
      </c>
      <c r="S7499" s="67">
        <f>COUNTIF(Y$2:$Y$100,R7499)</f>
        <v>0</v>
      </c>
      <c r="V7499" s="67">
        <f t="shared" si="853"/>
        <v>0</v>
      </c>
      <c r="X7499"/>
      <c r="Y7499" s="67" t="str">
        <f t="shared" si="854"/>
        <v xml:space="preserve"> </v>
      </c>
      <c r="AB7499" t="s">
        <v>90</v>
      </c>
      <c r="AC7499" s="46">
        <v>2646</v>
      </c>
      <c r="AD7499" s="46">
        <v>36</v>
      </c>
      <c r="AE7499" s="46">
        <v>34.700000000000003</v>
      </c>
      <c r="AF7499" s="46">
        <v>116</v>
      </c>
      <c r="AH7499" s="70" t="str">
        <f t="shared" si="857"/>
        <v/>
      </c>
      <c r="AI7499" s="70" t="str">
        <f t="shared" si="858"/>
        <v/>
      </c>
      <c r="AJ7499" s="70" t="str">
        <f t="shared" si="859"/>
        <v>X</v>
      </c>
      <c r="AK7499" s="70" t="str" cm="1">
        <f t="array" ref="AK7499">_xlfn.IFS(AH7499&lt;&gt;"","1",AI7499&lt;&gt;"","2",AJ7499&lt;&gt;"","3")</f>
        <v>3</v>
      </c>
    </row>
    <row r="7500" spans="1:37" x14ac:dyDescent="0.25">
      <c r="A7500" t="s">
        <v>963</v>
      </c>
      <c r="B7500" t="s">
        <v>964</v>
      </c>
      <c r="C7500" s="67" t="str">
        <f t="shared" si="855"/>
        <v>Mattie Albright</v>
      </c>
      <c r="D7500" s="71" t="str" cm="1">
        <f t="array" ref="D7500">_xlfn.IFS(AK7500="1",CONCATENATE(C7500,"Regional"),AK7500="2",CONCATENATE(C7500,"Sectional"),AK7500="3",CONCATENATE(C7500,COUNTIF($C$1:C7500,C7500)))</f>
        <v>Mattie Albright12</v>
      </c>
      <c r="E7500" s="66">
        <v>45194.479166666664</v>
      </c>
      <c r="F7500" t="s">
        <v>2574</v>
      </c>
      <c r="G7500" s="46">
        <v>42</v>
      </c>
      <c r="H7500" s="46">
        <v>50</v>
      </c>
      <c r="I7500" s="46">
        <v>17</v>
      </c>
      <c r="J7500" t="s">
        <v>147</v>
      </c>
      <c r="K7500" t="s">
        <v>90</v>
      </c>
      <c r="L7500" s="46">
        <v>2646</v>
      </c>
      <c r="M7500" s="46">
        <v>36</v>
      </c>
      <c r="N7500" s="46">
        <v>34.700000000000003</v>
      </c>
      <c r="O7500" s="46">
        <v>116</v>
      </c>
      <c r="P7500" s="46">
        <f t="shared" si="856"/>
        <v>1</v>
      </c>
      <c r="R7500" s="67" t="s">
        <v>1477</v>
      </c>
      <c r="S7500" s="67">
        <f>COUNTIF(Y$2:$Y$100,R7500)</f>
        <v>0</v>
      </c>
      <c r="V7500" s="67">
        <f t="shared" si="853"/>
        <v>0</v>
      </c>
      <c r="X7500"/>
      <c r="Y7500" s="67" t="str">
        <f t="shared" si="854"/>
        <v xml:space="preserve"> </v>
      </c>
      <c r="AB7500" t="s">
        <v>90</v>
      </c>
      <c r="AC7500" s="46">
        <v>2646</v>
      </c>
      <c r="AD7500" s="46">
        <v>36</v>
      </c>
      <c r="AE7500" s="46">
        <v>34.700000000000003</v>
      </c>
      <c r="AF7500" s="46">
        <v>116</v>
      </c>
      <c r="AH7500" s="70" t="str">
        <f t="shared" si="857"/>
        <v/>
      </c>
      <c r="AI7500" s="70" t="str">
        <f t="shared" si="858"/>
        <v/>
      </c>
      <c r="AJ7500" s="70" t="str">
        <f t="shared" si="859"/>
        <v>X</v>
      </c>
      <c r="AK7500" s="70" t="str" cm="1">
        <f t="array" ref="AK7500">_xlfn.IFS(AH7500&lt;&gt;"","1",AI7500&lt;&gt;"","2",AJ7500&lt;&gt;"","3")</f>
        <v>3</v>
      </c>
    </row>
    <row r="7501" spans="1:37" x14ac:dyDescent="0.25">
      <c r="A7501" t="s">
        <v>571</v>
      </c>
      <c r="B7501" t="s">
        <v>572</v>
      </c>
      <c r="C7501" s="67" t="str">
        <f t="shared" si="855"/>
        <v>Carly Cicha</v>
      </c>
      <c r="D7501" s="71" t="str" cm="1">
        <f t="array" ref="D7501">_xlfn.IFS(AK7501="1",CONCATENATE(C7501,"Regional"),AK7501="2",CONCATENATE(C7501,"Sectional"),AK7501="3",CONCATENATE(C7501,COUNTIF($C$1:C7501,C7501)))</f>
        <v>Carly Cicha7</v>
      </c>
      <c r="E7501" s="66">
        <v>45194.479166666664</v>
      </c>
      <c r="F7501" t="s">
        <v>2574</v>
      </c>
      <c r="G7501" s="46">
        <v>42</v>
      </c>
      <c r="H7501" s="46">
        <v>52</v>
      </c>
      <c r="I7501" s="46">
        <v>19</v>
      </c>
      <c r="J7501" t="s">
        <v>147</v>
      </c>
      <c r="K7501" t="s">
        <v>90</v>
      </c>
      <c r="L7501" s="46">
        <v>2646</v>
      </c>
      <c r="M7501" s="46">
        <v>36</v>
      </c>
      <c r="N7501" s="46">
        <v>34.700000000000003</v>
      </c>
      <c r="O7501" s="46">
        <v>116</v>
      </c>
      <c r="P7501" s="46">
        <f t="shared" si="856"/>
        <v>1</v>
      </c>
      <c r="R7501" s="67" t="s">
        <v>1227</v>
      </c>
      <c r="S7501" s="67">
        <f>COUNTIF(Y$2:$Y$100,R7501)</f>
        <v>0</v>
      </c>
      <c r="V7501" s="67">
        <f t="shared" si="853"/>
        <v>0</v>
      </c>
      <c r="X7501"/>
      <c r="Y7501" s="67" t="str">
        <f t="shared" si="854"/>
        <v xml:space="preserve"> </v>
      </c>
      <c r="AB7501" t="s">
        <v>90</v>
      </c>
      <c r="AC7501" s="46">
        <v>2646</v>
      </c>
      <c r="AD7501" s="46">
        <v>36</v>
      </c>
      <c r="AE7501" s="46">
        <v>34.700000000000003</v>
      </c>
      <c r="AF7501" s="46">
        <v>116</v>
      </c>
      <c r="AH7501" s="70" t="str">
        <f t="shared" si="857"/>
        <v/>
      </c>
      <c r="AI7501" s="70" t="str">
        <f t="shared" si="858"/>
        <v/>
      </c>
      <c r="AJ7501" s="70" t="str">
        <f t="shared" si="859"/>
        <v>X</v>
      </c>
      <c r="AK7501" s="70" t="str" cm="1">
        <f t="array" ref="AK7501">_xlfn.IFS(AH7501&lt;&gt;"","1",AI7501&lt;&gt;"","2",AJ7501&lt;&gt;"","3")</f>
        <v>3</v>
      </c>
    </row>
    <row r="7502" spans="1:37" x14ac:dyDescent="0.25">
      <c r="A7502" t="s">
        <v>189</v>
      </c>
      <c r="B7502" t="s">
        <v>640</v>
      </c>
      <c r="C7502" s="67" t="str">
        <f t="shared" si="855"/>
        <v>Mandy Baillargeon</v>
      </c>
      <c r="D7502" s="71" t="str" cm="1">
        <f t="array" ref="D7502">_xlfn.IFS(AK7502="1",CONCATENATE(C7502,"Regional"),AK7502="2",CONCATENATE(C7502,"Sectional"),AK7502="3",CONCATENATE(C7502,COUNTIF($C$1:C7502,C7502)))</f>
        <v>Mandy Baillargeon9</v>
      </c>
      <c r="E7502" s="66">
        <v>45194.479166666664</v>
      </c>
      <c r="F7502" t="s">
        <v>2574</v>
      </c>
      <c r="G7502" s="46">
        <v>42</v>
      </c>
      <c r="H7502" s="46">
        <v>52</v>
      </c>
      <c r="I7502" s="46">
        <v>19</v>
      </c>
      <c r="J7502" t="s">
        <v>147</v>
      </c>
      <c r="K7502" t="s">
        <v>90</v>
      </c>
      <c r="L7502" s="46">
        <v>2646</v>
      </c>
      <c r="M7502" s="46">
        <v>36</v>
      </c>
      <c r="N7502" s="46">
        <v>34.700000000000003</v>
      </c>
      <c r="O7502" s="46">
        <v>116</v>
      </c>
      <c r="P7502" s="46">
        <f t="shared" si="856"/>
        <v>1</v>
      </c>
      <c r="R7502" s="67" t="s">
        <v>3160</v>
      </c>
      <c r="S7502" s="67">
        <f>COUNTIF(Y$2:$Y$100,R7502)</f>
        <v>0</v>
      </c>
      <c r="V7502" s="67">
        <f t="shared" si="853"/>
        <v>0</v>
      </c>
      <c r="X7502"/>
      <c r="Y7502" s="67" t="str">
        <f t="shared" si="854"/>
        <v xml:space="preserve"> </v>
      </c>
      <c r="AB7502" t="s">
        <v>90</v>
      </c>
      <c r="AC7502" s="46">
        <v>2646</v>
      </c>
      <c r="AD7502" s="46">
        <v>36</v>
      </c>
      <c r="AE7502" s="46">
        <v>34.700000000000003</v>
      </c>
      <c r="AF7502" s="46">
        <v>116</v>
      </c>
      <c r="AH7502" s="70" t="str">
        <f t="shared" si="857"/>
        <v/>
      </c>
      <c r="AI7502" s="70" t="str">
        <f t="shared" si="858"/>
        <v/>
      </c>
      <c r="AJ7502" s="70" t="str">
        <f t="shared" si="859"/>
        <v>X</v>
      </c>
      <c r="AK7502" s="70" t="str" cm="1">
        <f t="array" ref="AK7502">_xlfn.IFS(AH7502&lt;&gt;"","1",AI7502&lt;&gt;"","2",AJ7502&lt;&gt;"","3")</f>
        <v>3</v>
      </c>
    </row>
    <row r="7503" spans="1:37" x14ac:dyDescent="0.25">
      <c r="A7503" t="s">
        <v>293</v>
      </c>
      <c r="B7503" t="s">
        <v>581</v>
      </c>
      <c r="C7503" s="67" t="str">
        <f t="shared" si="855"/>
        <v>Marlee Lane</v>
      </c>
      <c r="D7503" s="71" t="str" cm="1">
        <f t="array" ref="D7503">_xlfn.IFS(AK7503="1",CONCATENATE(C7503,"Regional"),AK7503="2",CONCATENATE(C7503,"Sectional"),AK7503="3",CONCATENATE(C7503,COUNTIF($C$1:C7503,C7503)))</f>
        <v>Marlee Lane9</v>
      </c>
      <c r="E7503" s="66">
        <v>45194.479166666664</v>
      </c>
      <c r="F7503" t="s">
        <v>2574</v>
      </c>
      <c r="G7503" s="46">
        <v>42</v>
      </c>
      <c r="H7503" s="46">
        <v>52</v>
      </c>
      <c r="I7503" s="46">
        <v>19</v>
      </c>
      <c r="J7503" t="s">
        <v>147</v>
      </c>
      <c r="K7503" t="s">
        <v>90</v>
      </c>
      <c r="L7503" s="46">
        <v>2646</v>
      </c>
      <c r="M7503" s="46">
        <v>36</v>
      </c>
      <c r="N7503" s="46">
        <v>34.700000000000003</v>
      </c>
      <c r="O7503" s="46">
        <v>116</v>
      </c>
      <c r="P7503" s="46">
        <f t="shared" si="856"/>
        <v>1</v>
      </c>
      <c r="R7503" s="67" t="s">
        <v>1232</v>
      </c>
      <c r="S7503" s="67">
        <f>COUNTIF(Y$2:$Y$100,R7503)</f>
        <v>0</v>
      </c>
      <c r="V7503" s="67">
        <f t="shared" si="853"/>
        <v>0</v>
      </c>
      <c r="X7503"/>
      <c r="Y7503" s="67" t="str">
        <f t="shared" si="854"/>
        <v xml:space="preserve"> </v>
      </c>
      <c r="AB7503" t="s">
        <v>90</v>
      </c>
      <c r="AC7503" s="46">
        <v>2646</v>
      </c>
      <c r="AD7503" s="46">
        <v>36</v>
      </c>
      <c r="AE7503" s="46">
        <v>34.700000000000003</v>
      </c>
      <c r="AF7503" s="46">
        <v>116</v>
      </c>
      <c r="AH7503" s="70" t="str">
        <f t="shared" si="857"/>
        <v/>
      </c>
      <c r="AI7503" s="70" t="str">
        <f t="shared" si="858"/>
        <v/>
      </c>
      <c r="AJ7503" s="70" t="str">
        <f t="shared" si="859"/>
        <v>X</v>
      </c>
      <c r="AK7503" s="70" t="str" cm="1">
        <f t="array" ref="AK7503">_xlfn.IFS(AH7503&lt;&gt;"","1",AI7503&lt;&gt;"","2",AJ7503&lt;&gt;"","3")</f>
        <v>3</v>
      </c>
    </row>
    <row r="7504" spans="1:37" x14ac:dyDescent="0.25">
      <c r="A7504" t="s">
        <v>271</v>
      </c>
      <c r="B7504" t="s">
        <v>1641</v>
      </c>
      <c r="C7504" s="67" t="str">
        <f t="shared" si="855"/>
        <v>Aaliyah Huppert</v>
      </c>
      <c r="D7504" s="71" t="str" cm="1">
        <f t="array" ref="D7504">_xlfn.IFS(AK7504="1",CONCATENATE(C7504,"Regional"),AK7504="2",CONCATENATE(C7504,"Sectional"),AK7504="3",CONCATENATE(C7504,COUNTIF($C$1:C7504,C7504)))</f>
        <v>Aaliyah Huppert11</v>
      </c>
      <c r="E7504" s="66">
        <v>45194.479166666664</v>
      </c>
      <c r="F7504" t="s">
        <v>2574</v>
      </c>
      <c r="G7504" s="46">
        <v>42</v>
      </c>
      <c r="H7504" s="46">
        <v>52</v>
      </c>
      <c r="I7504" s="46">
        <v>19</v>
      </c>
      <c r="J7504" t="s">
        <v>147</v>
      </c>
      <c r="K7504" t="s">
        <v>90</v>
      </c>
      <c r="L7504" s="46">
        <v>2646</v>
      </c>
      <c r="M7504" s="46">
        <v>36</v>
      </c>
      <c r="N7504" s="46">
        <v>34.700000000000003</v>
      </c>
      <c r="O7504" s="46">
        <v>116</v>
      </c>
      <c r="P7504" s="46">
        <f t="shared" si="856"/>
        <v>1</v>
      </c>
      <c r="R7504" s="67" t="s">
        <v>3609</v>
      </c>
      <c r="S7504" s="67">
        <f>COUNTIF(Y$2:$Y$100,R7504)</f>
        <v>0</v>
      </c>
      <c r="V7504" s="67">
        <f t="shared" ref="V7504:V7567" si="860">COUNTIF(R7504:R10131,Y7504)</f>
        <v>0</v>
      </c>
      <c r="X7504"/>
      <c r="Y7504" s="67" t="str">
        <f t="shared" si="854"/>
        <v xml:space="preserve"> </v>
      </c>
      <c r="AB7504" t="s">
        <v>90</v>
      </c>
      <c r="AC7504" s="46">
        <v>2646</v>
      </c>
      <c r="AD7504" s="46">
        <v>36</v>
      </c>
      <c r="AE7504" s="46">
        <v>34.700000000000003</v>
      </c>
      <c r="AF7504" s="46">
        <v>116</v>
      </c>
      <c r="AH7504" s="70" t="str">
        <f t="shared" si="857"/>
        <v/>
      </c>
      <c r="AI7504" s="70" t="str">
        <f t="shared" si="858"/>
        <v/>
      </c>
      <c r="AJ7504" s="70" t="str">
        <f t="shared" si="859"/>
        <v>X</v>
      </c>
      <c r="AK7504" s="70" t="str" cm="1">
        <f t="array" ref="AK7504">_xlfn.IFS(AH7504&lt;&gt;"","1",AI7504&lt;&gt;"","2",AJ7504&lt;&gt;"","3")</f>
        <v>3</v>
      </c>
    </row>
    <row r="7505" spans="1:37" x14ac:dyDescent="0.25">
      <c r="A7505" t="s">
        <v>2136</v>
      </c>
      <c r="B7505" t="s">
        <v>2137</v>
      </c>
      <c r="C7505" s="67" t="str">
        <f t="shared" si="855"/>
        <v>ashlee frank</v>
      </c>
      <c r="D7505" s="71" t="str" cm="1">
        <f t="array" ref="D7505">_xlfn.IFS(AK7505="1",CONCATENATE(C7505,"Regional"),AK7505="2",CONCATENATE(C7505,"Sectional"),AK7505="3",CONCATENATE(C7505,COUNTIF($C$1:C7505,C7505)))</f>
        <v>ashlee frank10</v>
      </c>
      <c r="E7505" s="66">
        <v>45194.479166666664</v>
      </c>
      <c r="F7505" t="s">
        <v>2574</v>
      </c>
      <c r="G7505" s="46">
        <v>42</v>
      </c>
      <c r="H7505" s="46">
        <v>54</v>
      </c>
      <c r="I7505" s="46">
        <v>23</v>
      </c>
      <c r="J7505" t="s">
        <v>147</v>
      </c>
      <c r="K7505" t="s">
        <v>90</v>
      </c>
      <c r="L7505" s="46">
        <v>2646</v>
      </c>
      <c r="M7505" s="46">
        <v>36</v>
      </c>
      <c r="N7505" s="46">
        <v>34.700000000000003</v>
      </c>
      <c r="O7505" s="46">
        <v>116</v>
      </c>
      <c r="P7505" s="46">
        <f t="shared" si="856"/>
        <v>1</v>
      </c>
      <c r="R7505" s="67" t="s">
        <v>3164</v>
      </c>
      <c r="S7505" s="67">
        <f>COUNTIF(Y$2:$Y$100,R7505)</f>
        <v>0</v>
      </c>
      <c r="V7505" s="67">
        <f t="shared" si="860"/>
        <v>0</v>
      </c>
      <c r="X7505"/>
      <c r="Y7505" s="67" t="str">
        <f t="shared" si="854"/>
        <v xml:space="preserve"> </v>
      </c>
      <c r="AB7505" t="s">
        <v>90</v>
      </c>
      <c r="AC7505" s="46">
        <v>2646</v>
      </c>
      <c r="AD7505" s="46">
        <v>36</v>
      </c>
      <c r="AE7505" s="46">
        <v>34.700000000000003</v>
      </c>
      <c r="AF7505" s="46">
        <v>116</v>
      </c>
      <c r="AH7505" s="70" t="str">
        <f t="shared" si="857"/>
        <v/>
      </c>
      <c r="AI7505" s="70" t="str">
        <f t="shared" si="858"/>
        <v/>
      </c>
      <c r="AJ7505" s="70" t="str">
        <f t="shared" si="859"/>
        <v>X</v>
      </c>
      <c r="AK7505" s="70" t="str" cm="1">
        <f t="array" ref="AK7505">_xlfn.IFS(AH7505&lt;&gt;"","1",AI7505&lt;&gt;"","2",AJ7505&lt;&gt;"","3")</f>
        <v>3</v>
      </c>
    </row>
    <row r="7506" spans="1:37" x14ac:dyDescent="0.25">
      <c r="A7506" t="s">
        <v>576</v>
      </c>
      <c r="B7506" t="s">
        <v>577</v>
      </c>
      <c r="C7506" s="67" t="str">
        <f t="shared" si="855"/>
        <v>Bernie Falbo</v>
      </c>
      <c r="D7506" s="71" t="str" cm="1">
        <f t="array" ref="D7506">_xlfn.IFS(AK7506="1",CONCATENATE(C7506,"Regional"),AK7506="2",CONCATENATE(C7506,"Sectional"),AK7506="3",CONCATENATE(C7506,COUNTIF($C$1:C7506,C7506)))</f>
        <v>Bernie Falbo6</v>
      </c>
      <c r="E7506" s="66">
        <v>45194.479166666664</v>
      </c>
      <c r="F7506" t="s">
        <v>2574</v>
      </c>
      <c r="G7506" s="46">
        <v>42</v>
      </c>
      <c r="H7506" s="46">
        <v>54</v>
      </c>
      <c r="I7506" s="46">
        <v>23</v>
      </c>
      <c r="J7506" t="s">
        <v>147</v>
      </c>
      <c r="K7506" t="s">
        <v>90</v>
      </c>
      <c r="L7506" s="46">
        <v>2646</v>
      </c>
      <c r="M7506" s="46">
        <v>36</v>
      </c>
      <c r="N7506" s="46">
        <v>34.700000000000003</v>
      </c>
      <c r="O7506" s="46">
        <v>116</v>
      </c>
      <c r="P7506" s="46">
        <f t="shared" si="856"/>
        <v>1</v>
      </c>
      <c r="R7506" s="67" t="s">
        <v>1230</v>
      </c>
      <c r="S7506" s="67">
        <f>COUNTIF(Y$2:$Y$100,R7506)</f>
        <v>0</v>
      </c>
      <c r="V7506" s="67">
        <f t="shared" si="860"/>
        <v>0</v>
      </c>
      <c r="X7506"/>
      <c r="Y7506" s="67" t="str">
        <f t="shared" si="854"/>
        <v xml:space="preserve"> </v>
      </c>
      <c r="AB7506" t="s">
        <v>90</v>
      </c>
      <c r="AC7506" s="46">
        <v>2646</v>
      </c>
      <c r="AD7506" s="46">
        <v>36</v>
      </c>
      <c r="AE7506" s="46">
        <v>34.700000000000003</v>
      </c>
      <c r="AF7506" s="46">
        <v>116</v>
      </c>
      <c r="AH7506" s="70" t="str">
        <f t="shared" si="857"/>
        <v/>
      </c>
      <c r="AI7506" s="70" t="str">
        <f t="shared" si="858"/>
        <v/>
      </c>
      <c r="AJ7506" s="70" t="str">
        <f t="shared" si="859"/>
        <v>X</v>
      </c>
      <c r="AK7506" s="70" t="str" cm="1">
        <f t="array" ref="AK7506">_xlfn.IFS(AH7506&lt;&gt;"","1",AI7506&lt;&gt;"","2",AJ7506&lt;&gt;"","3")</f>
        <v>3</v>
      </c>
    </row>
    <row r="7507" spans="1:37" x14ac:dyDescent="0.25">
      <c r="A7507" t="s">
        <v>2134</v>
      </c>
      <c r="B7507" t="s">
        <v>434</v>
      </c>
      <c r="C7507" s="67" t="str">
        <f t="shared" si="855"/>
        <v>Ella Omann</v>
      </c>
      <c r="D7507" s="71" t="str" cm="1">
        <f t="array" ref="D7507">_xlfn.IFS(AK7507="1",CONCATENATE(C7507,"Regional"),AK7507="2",CONCATENATE(C7507,"Sectional"),AK7507="3",CONCATENATE(C7507,COUNTIF($C$1:C7507,C7507)))</f>
        <v>Ella Omann9</v>
      </c>
      <c r="E7507" s="66">
        <v>45194.479166666664</v>
      </c>
      <c r="F7507" t="s">
        <v>2574</v>
      </c>
      <c r="G7507" s="46">
        <v>42</v>
      </c>
      <c r="H7507" s="46">
        <v>55</v>
      </c>
      <c r="I7507" s="46">
        <v>25</v>
      </c>
      <c r="J7507" t="s">
        <v>147</v>
      </c>
      <c r="K7507" t="s">
        <v>90</v>
      </c>
      <c r="L7507" s="46">
        <v>2646</v>
      </c>
      <c r="M7507" s="46">
        <v>36</v>
      </c>
      <c r="N7507" s="46">
        <v>34.700000000000003</v>
      </c>
      <c r="O7507" s="46">
        <v>116</v>
      </c>
      <c r="P7507" s="46">
        <f t="shared" si="856"/>
        <v>1</v>
      </c>
      <c r="R7507" s="67" t="s">
        <v>3162</v>
      </c>
      <c r="S7507" s="67">
        <f>COUNTIF(Y$2:$Y$100,R7507)</f>
        <v>0</v>
      </c>
      <c r="V7507" s="67">
        <f t="shared" si="860"/>
        <v>0</v>
      </c>
      <c r="X7507"/>
      <c r="Y7507" s="67" t="str">
        <f t="shared" si="854"/>
        <v xml:space="preserve"> </v>
      </c>
      <c r="AB7507" t="s">
        <v>90</v>
      </c>
      <c r="AC7507" s="46">
        <v>2646</v>
      </c>
      <c r="AD7507" s="46">
        <v>36</v>
      </c>
      <c r="AE7507" s="46">
        <v>34.700000000000003</v>
      </c>
      <c r="AF7507" s="46">
        <v>116</v>
      </c>
      <c r="AH7507" s="70" t="str">
        <f t="shared" si="857"/>
        <v/>
      </c>
      <c r="AI7507" s="70" t="str">
        <f t="shared" si="858"/>
        <v/>
      </c>
      <c r="AJ7507" s="70" t="str">
        <f t="shared" si="859"/>
        <v>X</v>
      </c>
      <c r="AK7507" s="70" t="str" cm="1">
        <f t="array" ref="AK7507">_xlfn.IFS(AH7507&lt;&gt;"","1",AI7507&lt;&gt;"","2",AJ7507&lt;&gt;"","3")</f>
        <v>3</v>
      </c>
    </row>
    <row r="7508" spans="1:37" x14ac:dyDescent="0.25">
      <c r="A7508" t="s">
        <v>1634</v>
      </c>
      <c r="B7508" t="s">
        <v>574</v>
      </c>
      <c r="C7508" s="67" t="str">
        <f t="shared" si="855"/>
        <v>Vivi Abbott</v>
      </c>
      <c r="D7508" s="71" t="str" cm="1">
        <f t="array" ref="D7508">_xlfn.IFS(AK7508="1",CONCATENATE(C7508,"Regional"),AK7508="2",CONCATENATE(C7508,"Sectional"),AK7508="3",CONCATENATE(C7508,COUNTIF($C$1:C7508,C7508)))</f>
        <v>Vivi Abbott10</v>
      </c>
      <c r="E7508" s="66">
        <v>45194.479166666664</v>
      </c>
      <c r="F7508" t="s">
        <v>2574</v>
      </c>
      <c r="G7508" s="46">
        <v>42</v>
      </c>
      <c r="H7508" s="46">
        <v>55</v>
      </c>
      <c r="I7508" s="46">
        <v>25</v>
      </c>
      <c r="J7508" t="s">
        <v>147</v>
      </c>
      <c r="K7508" t="s">
        <v>90</v>
      </c>
      <c r="L7508" s="46">
        <v>2646</v>
      </c>
      <c r="M7508" s="46">
        <v>36</v>
      </c>
      <c r="N7508" s="46">
        <v>34.700000000000003</v>
      </c>
      <c r="O7508" s="46">
        <v>116</v>
      </c>
      <c r="P7508" s="46">
        <f t="shared" si="856"/>
        <v>1</v>
      </c>
      <c r="R7508" s="67" t="s">
        <v>3611</v>
      </c>
      <c r="S7508" s="67">
        <f>COUNTIF(Y$2:$Y$100,R7508)</f>
        <v>0</v>
      </c>
      <c r="V7508" s="67">
        <f t="shared" si="860"/>
        <v>0</v>
      </c>
      <c r="X7508"/>
      <c r="Y7508" s="67" t="str">
        <f t="shared" si="854"/>
        <v xml:space="preserve"> </v>
      </c>
      <c r="AB7508" t="s">
        <v>90</v>
      </c>
      <c r="AC7508" s="46">
        <v>2646</v>
      </c>
      <c r="AD7508" s="46">
        <v>36</v>
      </c>
      <c r="AE7508" s="46">
        <v>34.700000000000003</v>
      </c>
      <c r="AF7508" s="46">
        <v>116</v>
      </c>
      <c r="AH7508" s="70" t="str">
        <f t="shared" si="857"/>
        <v/>
      </c>
      <c r="AI7508" s="70" t="str">
        <f t="shared" si="858"/>
        <v/>
      </c>
      <c r="AJ7508" s="70" t="str">
        <f t="shared" si="859"/>
        <v>X</v>
      </c>
      <c r="AK7508" s="70" t="str" cm="1">
        <f t="array" ref="AK7508">_xlfn.IFS(AH7508&lt;&gt;"","1",AI7508&lt;&gt;"","2",AJ7508&lt;&gt;"","3")</f>
        <v>3</v>
      </c>
    </row>
    <row r="7509" spans="1:37" x14ac:dyDescent="0.25">
      <c r="A7509" t="s">
        <v>654</v>
      </c>
      <c r="B7509" t="s">
        <v>655</v>
      </c>
      <c r="C7509" s="67" t="str">
        <f t="shared" si="855"/>
        <v>Natalee Bjornstad</v>
      </c>
      <c r="D7509" s="71" t="str" cm="1">
        <f t="array" ref="D7509">_xlfn.IFS(AK7509="1",CONCATENATE(C7509,"Regional"),AK7509="2",CONCATENATE(C7509,"Sectional"),AK7509="3",CONCATENATE(C7509,COUNTIF($C$1:C7509,C7509)))</f>
        <v>Natalee Bjornstad11</v>
      </c>
      <c r="E7509" s="66">
        <v>45194.479166666664</v>
      </c>
      <c r="F7509" t="s">
        <v>2574</v>
      </c>
      <c r="G7509" s="46">
        <v>42</v>
      </c>
      <c r="H7509" s="46">
        <v>56</v>
      </c>
      <c r="I7509" s="46">
        <v>27</v>
      </c>
      <c r="J7509" t="s">
        <v>147</v>
      </c>
      <c r="K7509" t="s">
        <v>90</v>
      </c>
      <c r="L7509" s="46">
        <v>2646</v>
      </c>
      <c r="M7509" s="46">
        <v>36</v>
      </c>
      <c r="N7509" s="46">
        <v>34.700000000000003</v>
      </c>
      <c r="O7509" s="46">
        <v>116</v>
      </c>
      <c r="P7509" s="46">
        <f t="shared" si="856"/>
        <v>1</v>
      </c>
      <c r="R7509" s="67" t="s">
        <v>1278</v>
      </c>
      <c r="S7509" s="67">
        <f>COUNTIF(Y$2:$Y$100,R7509)</f>
        <v>0</v>
      </c>
      <c r="V7509" s="67">
        <f t="shared" si="860"/>
        <v>0</v>
      </c>
      <c r="X7509"/>
      <c r="Y7509" s="67" t="str">
        <f t="shared" si="854"/>
        <v xml:space="preserve"> </v>
      </c>
      <c r="AB7509" t="s">
        <v>90</v>
      </c>
      <c r="AC7509" s="46">
        <v>2646</v>
      </c>
      <c r="AD7509" s="46">
        <v>36</v>
      </c>
      <c r="AE7509" s="46">
        <v>34.700000000000003</v>
      </c>
      <c r="AF7509" s="46">
        <v>116</v>
      </c>
      <c r="AH7509" s="70" t="str">
        <f t="shared" si="857"/>
        <v/>
      </c>
      <c r="AI7509" s="70" t="str">
        <f t="shared" si="858"/>
        <v/>
      </c>
      <c r="AJ7509" s="70" t="str">
        <f t="shared" si="859"/>
        <v>X</v>
      </c>
      <c r="AK7509" s="70" t="str" cm="1">
        <f t="array" ref="AK7509">_xlfn.IFS(AH7509&lt;&gt;"","1",AI7509&lt;&gt;"","2",AJ7509&lt;&gt;"","3")</f>
        <v>3</v>
      </c>
    </row>
    <row r="7510" spans="1:37" x14ac:dyDescent="0.25">
      <c r="A7510" t="s">
        <v>2133</v>
      </c>
      <c r="B7510" t="s">
        <v>362</v>
      </c>
      <c r="C7510" s="67" t="str">
        <f t="shared" si="855"/>
        <v>Emma Helgeson</v>
      </c>
      <c r="D7510" s="71" t="str" cm="1">
        <f t="array" ref="D7510">_xlfn.IFS(AK7510="1",CONCATENATE(C7510,"Regional"),AK7510="2",CONCATENATE(C7510,"Sectional"),AK7510="3",CONCATENATE(C7510,COUNTIF($C$1:C7510,C7510)))</f>
        <v>Emma Helgeson11</v>
      </c>
      <c r="E7510" s="66">
        <v>45194.479166666664</v>
      </c>
      <c r="F7510" t="s">
        <v>2574</v>
      </c>
      <c r="G7510" s="46">
        <v>42</v>
      </c>
      <c r="H7510" s="46">
        <v>56</v>
      </c>
      <c r="I7510" s="46">
        <v>27</v>
      </c>
      <c r="J7510" t="s">
        <v>147</v>
      </c>
      <c r="K7510" t="s">
        <v>90</v>
      </c>
      <c r="L7510" s="46">
        <v>2646</v>
      </c>
      <c r="M7510" s="46">
        <v>36</v>
      </c>
      <c r="N7510" s="46">
        <v>34.700000000000003</v>
      </c>
      <c r="O7510" s="46">
        <v>116</v>
      </c>
      <c r="P7510" s="46">
        <f t="shared" si="856"/>
        <v>1</v>
      </c>
      <c r="R7510" s="67" t="s">
        <v>3161</v>
      </c>
      <c r="S7510" s="67">
        <f>COUNTIF(Y$2:$Y$100,R7510)</f>
        <v>0</v>
      </c>
      <c r="V7510" s="67">
        <f t="shared" si="860"/>
        <v>0</v>
      </c>
      <c r="X7510"/>
      <c r="Y7510" s="67" t="str">
        <f t="shared" si="854"/>
        <v xml:space="preserve"> </v>
      </c>
      <c r="AB7510" t="s">
        <v>90</v>
      </c>
      <c r="AC7510" s="46">
        <v>2646</v>
      </c>
      <c r="AD7510" s="46">
        <v>36</v>
      </c>
      <c r="AE7510" s="46">
        <v>34.700000000000003</v>
      </c>
      <c r="AF7510" s="46">
        <v>116</v>
      </c>
      <c r="AH7510" s="70" t="str">
        <f t="shared" si="857"/>
        <v/>
      </c>
      <c r="AI7510" s="70" t="str">
        <f t="shared" si="858"/>
        <v/>
      </c>
      <c r="AJ7510" s="70" t="str">
        <f t="shared" si="859"/>
        <v>X</v>
      </c>
      <c r="AK7510" s="70" t="str" cm="1">
        <f t="array" ref="AK7510">_xlfn.IFS(AH7510&lt;&gt;"","1",AI7510&lt;&gt;"","2",AJ7510&lt;&gt;"","3")</f>
        <v>3</v>
      </c>
    </row>
    <row r="7511" spans="1:37" x14ac:dyDescent="0.25">
      <c r="A7511" t="s">
        <v>578</v>
      </c>
      <c r="B7511" t="s">
        <v>579</v>
      </c>
      <c r="C7511" s="67" t="str">
        <f t="shared" si="855"/>
        <v>Mariska Remington</v>
      </c>
      <c r="D7511" s="71" t="str" cm="1">
        <f t="array" ref="D7511">_xlfn.IFS(AK7511="1",CONCATENATE(C7511,"Regional"),AK7511="2",CONCATENATE(C7511,"Sectional"),AK7511="3",CONCATENATE(C7511,COUNTIF($C$1:C7511,C7511)))</f>
        <v>Mariska Remington10</v>
      </c>
      <c r="E7511" s="66">
        <v>45194.479166666664</v>
      </c>
      <c r="F7511" t="s">
        <v>2574</v>
      </c>
      <c r="G7511" s="46">
        <v>42</v>
      </c>
      <c r="H7511" s="46">
        <v>57</v>
      </c>
      <c r="I7511" s="46">
        <v>29</v>
      </c>
      <c r="J7511" t="s">
        <v>147</v>
      </c>
      <c r="K7511" t="s">
        <v>90</v>
      </c>
      <c r="L7511" s="46">
        <v>2646</v>
      </c>
      <c r="M7511" s="46">
        <v>36</v>
      </c>
      <c r="N7511" s="46">
        <v>34.700000000000003</v>
      </c>
      <c r="O7511" s="46">
        <v>116</v>
      </c>
      <c r="P7511" s="46">
        <f t="shared" si="856"/>
        <v>1</v>
      </c>
      <c r="R7511" s="67" t="s">
        <v>1231</v>
      </c>
      <c r="S7511" s="67">
        <f>COUNTIF(Y$2:$Y$100,R7511)</f>
        <v>0</v>
      </c>
      <c r="V7511" s="67">
        <f t="shared" si="860"/>
        <v>0</v>
      </c>
      <c r="X7511"/>
      <c r="Y7511" s="67" t="str">
        <f t="shared" si="854"/>
        <v xml:space="preserve"> </v>
      </c>
      <c r="AB7511" t="s">
        <v>90</v>
      </c>
      <c r="AC7511" s="46">
        <v>2646</v>
      </c>
      <c r="AD7511" s="46">
        <v>36</v>
      </c>
      <c r="AE7511" s="46">
        <v>34.700000000000003</v>
      </c>
      <c r="AF7511" s="46">
        <v>116</v>
      </c>
      <c r="AH7511" s="70" t="str">
        <f t="shared" si="857"/>
        <v/>
      </c>
      <c r="AI7511" s="70" t="str">
        <f t="shared" si="858"/>
        <v/>
      </c>
      <c r="AJ7511" s="70" t="str">
        <f t="shared" si="859"/>
        <v>X</v>
      </c>
      <c r="AK7511" s="70" t="str" cm="1">
        <f t="array" ref="AK7511">_xlfn.IFS(AH7511&lt;&gt;"","1",AI7511&lt;&gt;"","2",AJ7511&lt;&gt;"","3")</f>
        <v>3</v>
      </c>
    </row>
    <row r="7512" spans="1:37" x14ac:dyDescent="0.25">
      <c r="A7512" t="s">
        <v>2135</v>
      </c>
      <c r="B7512" t="s">
        <v>1087</v>
      </c>
      <c r="C7512" s="67" t="str">
        <f t="shared" si="855"/>
        <v>Gracie Brousil</v>
      </c>
      <c r="D7512" s="71" t="str" cm="1">
        <f t="array" ref="D7512">_xlfn.IFS(AK7512="1",CONCATENATE(C7512,"Regional"),AK7512="2",CONCATENATE(C7512,"Sectional"),AK7512="3",CONCATENATE(C7512,COUNTIF($C$1:C7512,C7512)))</f>
        <v>Gracie Brousil10</v>
      </c>
      <c r="E7512" s="66">
        <v>45194.479166666664</v>
      </c>
      <c r="F7512" t="s">
        <v>2574</v>
      </c>
      <c r="G7512" s="46">
        <v>42</v>
      </c>
      <c r="H7512" s="46">
        <v>57</v>
      </c>
      <c r="I7512" s="46">
        <v>29</v>
      </c>
      <c r="J7512" t="s">
        <v>147</v>
      </c>
      <c r="K7512" t="s">
        <v>90</v>
      </c>
      <c r="L7512" s="46">
        <v>2646</v>
      </c>
      <c r="M7512" s="46">
        <v>36</v>
      </c>
      <c r="N7512" s="46">
        <v>34.700000000000003</v>
      </c>
      <c r="O7512" s="46">
        <v>116</v>
      </c>
      <c r="P7512" s="46">
        <f t="shared" si="856"/>
        <v>1</v>
      </c>
      <c r="R7512" s="67" t="s">
        <v>3163</v>
      </c>
      <c r="S7512" s="67">
        <f>COUNTIF(Y$2:$Y$100,R7512)</f>
        <v>0</v>
      </c>
      <c r="V7512" s="67">
        <f t="shared" si="860"/>
        <v>0</v>
      </c>
      <c r="X7512"/>
      <c r="Y7512" s="67" t="str">
        <f t="shared" si="854"/>
        <v xml:space="preserve"> </v>
      </c>
      <c r="AB7512" t="s">
        <v>90</v>
      </c>
      <c r="AC7512" s="46">
        <v>2646</v>
      </c>
      <c r="AD7512" s="46">
        <v>36</v>
      </c>
      <c r="AE7512" s="46">
        <v>34.700000000000003</v>
      </c>
      <c r="AF7512" s="46">
        <v>116</v>
      </c>
      <c r="AH7512" s="70" t="str">
        <f t="shared" si="857"/>
        <v/>
      </c>
      <c r="AI7512" s="70" t="str">
        <f t="shared" si="858"/>
        <v/>
      </c>
      <c r="AJ7512" s="70" t="str">
        <f t="shared" si="859"/>
        <v>X</v>
      </c>
      <c r="AK7512" s="70" t="str" cm="1">
        <f t="array" ref="AK7512">_xlfn.IFS(AH7512&lt;&gt;"","1",AI7512&lt;&gt;"","2",AJ7512&lt;&gt;"","3")</f>
        <v>3</v>
      </c>
    </row>
    <row r="7513" spans="1:37" x14ac:dyDescent="0.25">
      <c r="A7513" t="s">
        <v>656</v>
      </c>
      <c r="B7513" t="s">
        <v>523</v>
      </c>
      <c r="C7513" s="67" t="str">
        <f t="shared" si="855"/>
        <v>Nora Feuerhelm</v>
      </c>
      <c r="D7513" s="71" t="str" cm="1">
        <f t="array" ref="D7513">_xlfn.IFS(AK7513="1",CONCATENATE(C7513,"Regional"),AK7513="2",CONCATENATE(C7513,"Sectional"),AK7513="3",CONCATENATE(C7513,COUNTIF($C$1:C7513,C7513)))</f>
        <v>Nora Feuerhelm11</v>
      </c>
      <c r="E7513" s="66">
        <v>45194.479166666664</v>
      </c>
      <c r="F7513" t="s">
        <v>2574</v>
      </c>
      <c r="G7513" s="46">
        <v>42</v>
      </c>
      <c r="H7513" s="46">
        <v>58</v>
      </c>
      <c r="I7513" s="46">
        <v>31</v>
      </c>
      <c r="J7513" t="s">
        <v>147</v>
      </c>
      <c r="K7513" t="s">
        <v>90</v>
      </c>
      <c r="L7513" s="46">
        <v>2646</v>
      </c>
      <c r="M7513" s="46">
        <v>36</v>
      </c>
      <c r="N7513" s="46">
        <v>34.700000000000003</v>
      </c>
      <c r="O7513" s="46">
        <v>116</v>
      </c>
      <c r="P7513" s="46">
        <f t="shared" si="856"/>
        <v>1</v>
      </c>
      <c r="R7513" s="67" t="s">
        <v>1279</v>
      </c>
      <c r="S7513" s="67">
        <f>COUNTIF(Y$2:$Y$100,R7513)</f>
        <v>0</v>
      </c>
      <c r="V7513" s="67">
        <f t="shared" si="860"/>
        <v>0</v>
      </c>
      <c r="X7513"/>
      <c r="Y7513" s="67" t="str">
        <f t="shared" si="854"/>
        <v xml:space="preserve"> </v>
      </c>
      <c r="AB7513" t="s">
        <v>90</v>
      </c>
      <c r="AC7513" s="46">
        <v>2646</v>
      </c>
      <c r="AD7513" s="46">
        <v>36</v>
      </c>
      <c r="AE7513" s="46">
        <v>34.700000000000003</v>
      </c>
      <c r="AF7513" s="46">
        <v>116</v>
      </c>
      <c r="AH7513" s="70" t="str">
        <f t="shared" si="857"/>
        <v/>
      </c>
      <c r="AI7513" s="70" t="str">
        <f t="shared" si="858"/>
        <v/>
      </c>
      <c r="AJ7513" s="70" t="str">
        <f t="shared" si="859"/>
        <v>X</v>
      </c>
      <c r="AK7513" s="70" t="str" cm="1">
        <f t="array" ref="AK7513">_xlfn.IFS(AH7513&lt;&gt;"","1",AI7513&lt;&gt;"","2",AJ7513&lt;&gt;"","3")</f>
        <v>3</v>
      </c>
    </row>
    <row r="7514" spans="1:37" x14ac:dyDescent="0.25">
      <c r="A7514" t="s">
        <v>566</v>
      </c>
      <c r="B7514" t="s">
        <v>313</v>
      </c>
      <c r="C7514" s="67" t="str">
        <f t="shared" si="855"/>
        <v>Avery Hoff</v>
      </c>
      <c r="D7514" s="71" t="str" cm="1">
        <f t="array" ref="D7514">_xlfn.IFS(AK7514="1",CONCATENATE(C7514,"Regional"),AK7514="2",CONCATENATE(C7514,"Sectional"),AK7514="3",CONCATENATE(C7514,COUNTIF($C$1:C7514,C7514)))</f>
        <v>Avery Hoff10</v>
      </c>
      <c r="E7514" s="66">
        <v>45194.479166666664</v>
      </c>
      <c r="F7514" t="s">
        <v>2574</v>
      </c>
      <c r="G7514" s="46">
        <v>42</v>
      </c>
      <c r="H7514" s="46">
        <v>58</v>
      </c>
      <c r="I7514" s="46">
        <v>31</v>
      </c>
      <c r="J7514" t="s">
        <v>147</v>
      </c>
      <c r="K7514" t="s">
        <v>90</v>
      </c>
      <c r="L7514" s="46">
        <v>2646</v>
      </c>
      <c r="M7514" s="46">
        <v>36</v>
      </c>
      <c r="N7514" s="46">
        <v>34.700000000000003</v>
      </c>
      <c r="O7514" s="46">
        <v>116</v>
      </c>
      <c r="P7514" s="46">
        <f t="shared" si="856"/>
        <v>1</v>
      </c>
      <c r="R7514" s="67" t="s">
        <v>3165</v>
      </c>
      <c r="S7514" s="67">
        <f>COUNTIF(Y$2:$Y$100,R7514)</f>
        <v>0</v>
      </c>
      <c r="V7514" s="67">
        <f t="shared" si="860"/>
        <v>0</v>
      </c>
      <c r="X7514"/>
      <c r="Y7514" s="67" t="str">
        <f t="shared" si="854"/>
        <v xml:space="preserve"> </v>
      </c>
      <c r="AB7514" t="s">
        <v>90</v>
      </c>
      <c r="AC7514" s="46">
        <v>2646</v>
      </c>
      <c r="AD7514" s="46">
        <v>36</v>
      </c>
      <c r="AE7514" s="46">
        <v>34.700000000000003</v>
      </c>
      <c r="AF7514" s="46">
        <v>116</v>
      </c>
      <c r="AH7514" s="70" t="str">
        <f t="shared" si="857"/>
        <v/>
      </c>
      <c r="AI7514" s="70" t="str">
        <f t="shared" si="858"/>
        <v/>
      </c>
      <c r="AJ7514" s="70" t="str">
        <f t="shared" si="859"/>
        <v>X</v>
      </c>
      <c r="AK7514" s="70" t="str" cm="1">
        <f t="array" ref="AK7514">_xlfn.IFS(AH7514&lt;&gt;"","1",AI7514&lt;&gt;"","2",AJ7514&lt;&gt;"","3")</f>
        <v>3</v>
      </c>
    </row>
    <row r="7515" spans="1:37" x14ac:dyDescent="0.25">
      <c r="A7515" t="s">
        <v>191</v>
      </c>
      <c r="B7515" t="s">
        <v>575</v>
      </c>
      <c r="C7515" s="67" t="str">
        <f t="shared" si="855"/>
        <v>Greta Bakken</v>
      </c>
      <c r="D7515" s="71" t="str" cm="1">
        <f t="array" ref="D7515">_xlfn.IFS(AK7515="1",CONCATENATE(C7515,"Regional"),AK7515="2",CONCATENATE(C7515,"Sectional"),AK7515="3",CONCATENATE(C7515,COUNTIF($C$1:C7515,C7515)))</f>
        <v>Greta Bakken12</v>
      </c>
      <c r="E7515" s="66">
        <v>45194.479166666664</v>
      </c>
      <c r="F7515" t="s">
        <v>2574</v>
      </c>
      <c r="G7515" s="46">
        <v>42</v>
      </c>
      <c r="H7515" s="46">
        <v>58</v>
      </c>
      <c r="I7515" s="46">
        <v>31</v>
      </c>
      <c r="J7515" t="s">
        <v>147</v>
      </c>
      <c r="K7515" t="s">
        <v>90</v>
      </c>
      <c r="L7515" s="46">
        <v>2646</v>
      </c>
      <c r="M7515" s="46">
        <v>36</v>
      </c>
      <c r="N7515" s="46">
        <v>34.700000000000003</v>
      </c>
      <c r="O7515" s="46">
        <v>116</v>
      </c>
      <c r="P7515" s="46">
        <f t="shared" si="856"/>
        <v>1</v>
      </c>
      <c r="R7515" s="67" t="s">
        <v>1229</v>
      </c>
      <c r="S7515" s="67">
        <f>COUNTIF(Y$2:$Y$100,R7515)</f>
        <v>0</v>
      </c>
      <c r="V7515" s="67">
        <f t="shared" si="860"/>
        <v>0</v>
      </c>
      <c r="X7515"/>
      <c r="Y7515" s="67" t="str">
        <f t="shared" si="854"/>
        <v xml:space="preserve"> </v>
      </c>
      <c r="AB7515" t="s">
        <v>90</v>
      </c>
      <c r="AC7515" s="46">
        <v>2646</v>
      </c>
      <c r="AD7515" s="46">
        <v>36</v>
      </c>
      <c r="AE7515" s="46">
        <v>34.700000000000003</v>
      </c>
      <c r="AF7515" s="46">
        <v>116</v>
      </c>
      <c r="AH7515" s="70" t="str">
        <f t="shared" si="857"/>
        <v/>
      </c>
      <c r="AI7515" s="70" t="str">
        <f t="shared" si="858"/>
        <v/>
      </c>
      <c r="AJ7515" s="70" t="str">
        <f t="shared" si="859"/>
        <v>X</v>
      </c>
      <c r="AK7515" s="70" t="str" cm="1">
        <f t="array" ref="AK7515">_xlfn.IFS(AH7515&lt;&gt;"","1",AI7515&lt;&gt;"","2",AJ7515&lt;&gt;"","3")</f>
        <v>3</v>
      </c>
    </row>
    <row r="7516" spans="1:37" x14ac:dyDescent="0.25">
      <c r="A7516" t="s">
        <v>225</v>
      </c>
      <c r="B7516" t="s">
        <v>585</v>
      </c>
      <c r="C7516" s="67" t="str">
        <f t="shared" si="855"/>
        <v>Ayda Carufel</v>
      </c>
      <c r="D7516" s="71" t="str" cm="1">
        <f t="array" ref="D7516">_xlfn.IFS(AK7516="1",CONCATENATE(C7516,"Regional"),AK7516="2",CONCATENATE(C7516,"Sectional"),AK7516="3",CONCATENATE(C7516,COUNTIF($C$1:C7516,C7516)))</f>
        <v>Ayda Carufel10</v>
      </c>
      <c r="E7516" s="66">
        <v>45194.479166666664</v>
      </c>
      <c r="F7516" t="s">
        <v>2574</v>
      </c>
      <c r="G7516" s="46">
        <v>42</v>
      </c>
      <c r="H7516" s="46">
        <v>59</v>
      </c>
      <c r="I7516" s="46">
        <v>34</v>
      </c>
      <c r="J7516" t="s">
        <v>147</v>
      </c>
      <c r="K7516" t="s">
        <v>90</v>
      </c>
      <c r="L7516" s="46">
        <v>2646</v>
      </c>
      <c r="M7516" s="46">
        <v>36</v>
      </c>
      <c r="N7516" s="46">
        <v>34.700000000000003</v>
      </c>
      <c r="O7516" s="46">
        <v>116</v>
      </c>
      <c r="P7516" s="46">
        <f t="shared" si="856"/>
        <v>1</v>
      </c>
      <c r="R7516" s="67" t="s">
        <v>1234</v>
      </c>
      <c r="S7516" s="67">
        <f>COUNTIF(Y$2:$Y$100,R7516)</f>
        <v>0</v>
      </c>
      <c r="V7516" s="67">
        <f t="shared" si="860"/>
        <v>0</v>
      </c>
      <c r="X7516"/>
      <c r="Y7516" s="67" t="str">
        <f t="shared" si="854"/>
        <v xml:space="preserve"> </v>
      </c>
      <c r="AB7516" t="s">
        <v>90</v>
      </c>
      <c r="AC7516" s="46">
        <v>2646</v>
      </c>
      <c r="AD7516" s="46">
        <v>36</v>
      </c>
      <c r="AE7516" s="46">
        <v>34.700000000000003</v>
      </c>
      <c r="AF7516" s="46">
        <v>116</v>
      </c>
      <c r="AH7516" s="70" t="str">
        <f t="shared" si="857"/>
        <v/>
      </c>
      <c r="AI7516" s="70" t="str">
        <f t="shared" si="858"/>
        <v/>
      </c>
      <c r="AJ7516" s="70" t="str">
        <f t="shared" si="859"/>
        <v>X</v>
      </c>
      <c r="AK7516" s="70" t="str" cm="1">
        <f t="array" ref="AK7516">_xlfn.IFS(AH7516&lt;&gt;"","1",AI7516&lt;&gt;"","2",AJ7516&lt;&gt;"","3")</f>
        <v>3</v>
      </c>
    </row>
    <row r="7517" spans="1:37" x14ac:dyDescent="0.25">
      <c r="A7517" t="s">
        <v>1040</v>
      </c>
      <c r="B7517" t="s">
        <v>1041</v>
      </c>
      <c r="C7517" s="67" t="str">
        <f t="shared" si="855"/>
        <v>bre sympson</v>
      </c>
      <c r="D7517" s="71" t="str" cm="1">
        <f t="array" ref="D7517">_xlfn.IFS(AK7517="1",CONCATENATE(C7517,"Regional"),AK7517="2",CONCATENATE(C7517,"Sectional"),AK7517="3",CONCATENATE(C7517,COUNTIF($C$1:C7517,C7517)))</f>
        <v>bre sympson10</v>
      </c>
      <c r="E7517" s="66">
        <v>45194.479166666664</v>
      </c>
      <c r="F7517" t="s">
        <v>2574</v>
      </c>
      <c r="G7517" s="46">
        <v>42</v>
      </c>
      <c r="H7517" s="46">
        <v>60</v>
      </c>
      <c r="I7517" s="46">
        <v>35</v>
      </c>
      <c r="J7517" t="s">
        <v>147</v>
      </c>
      <c r="K7517" t="s">
        <v>90</v>
      </c>
      <c r="L7517" s="46">
        <v>2646</v>
      </c>
      <c r="M7517" s="46">
        <v>36</v>
      </c>
      <c r="N7517" s="46">
        <v>34.700000000000003</v>
      </c>
      <c r="O7517" s="46">
        <v>116</v>
      </c>
      <c r="P7517" s="46">
        <f t="shared" si="856"/>
        <v>1</v>
      </c>
      <c r="R7517" s="67" t="s">
        <v>1533</v>
      </c>
      <c r="S7517" s="67">
        <f>COUNTIF(Y$2:$Y$100,R7517)</f>
        <v>0</v>
      </c>
      <c r="V7517" s="67">
        <f t="shared" si="860"/>
        <v>0</v>
      </c>
      <c r="X7517"/>
      <c r="Y7517" s="67" t="str">
        <f t="shared" si="854"/>
        <v xml:space="preserve"> </v>
      </c>
      <c r="AB7517" t="s">
        <v>90</v>
      </c>
      <c r="AC7517" s="46">
        <v>2646</v>
      </c>
      <c r="AD7517" s="46">
        <v>36</v>
      </c>
      <c r="AE7517" s="46">
        <v>34.700000000000003</v>
      </c>
      <c r="AF7517" s="46">
        <v>116</v>
      </c>
      <c r="AH7517" s="70" t="str">
        <f t="shared" si="857"/>
        <v/>
      </c>
      <c r="AI7517" s="70" t="str">
        <f t="shared" si="858"/>
        <v/>
      </c>
      <c r="AJ7517" s="70" t="str">
        <f t="shared" si="859"/>
        <v>X</v>
      </c>
      <c r="AK7517" s="70" t="str" cm="1">
        <f t="array" ref="AK7517">_xlfn.IFS(AH7517&lt;&gt;"","1",AI7517&lt;&gt;"","2",AJ7517&lt;&gt;"","3")</f>
        <v>3</v>
      </c>
    </row>
    <row r="7518" spans="1:37" x14ac:dyDescent="0.25">
      <c r="A7518" t="s">
        <v>2222</v>
      </c>
      <c r="B7518" t="s">
        <v>2223</v>
      </c>
      <c r="C7518" s="67" t="str">
        <f t="shared" si="855"/>
        <v>Hayley Settem</v>
      </c>
      <c r="D7518" s="71" t="str" cm="1">
        <f t="array" ref="D7518">_xlfn.IFS(AK7518="1",CONCATENATE(C7518,"Regional"),AK7518="2",CONCATENATE(C7518,"Sectional"),AK7518="3",CONCATENATE(C7518,COUNTIF($C$1:C7518,C7518)))</f>
        <v>Hayley Settem5</v>
      </c>
      <c r="E7518" s="66">
        <v>45194.479166666664</v>
      </c>
      <c r="F7518" t="s">
        <v>2574</v>
      </c>
      <c r="G7518" s="46">
        <v>42</v>
      </c>
      <c r="H7518" s="46">
        <v>60</v>
      </c>
      <c r="I7518" s="46">
        <v>35</v>
      </c>
      <c r="J7518" t="s">
        <v>147</v>
      </c>
      <c r="K7518" t="s">
        <v>90</v>
      </c>
      <c r="L7518" s="46">
        <v>2646</v>
      </c>
      <c r="M7518" s="46">
        <v>36</v>
      </c>
      <c r="N7518" s="46">
        <v>34.700000000000003</v>
      </c>
      <c r="O7518" s="46">
        <v>116</v>
      </c>
      <c r="P7518" s="46">
        <f t="shared" si="856"/>
        <v>1</v>
      </c>
      <c r="R7518" s="67" t="s">
        <v>3246</v>
      </c>
      <c r="S7518" s="67">
        <f>COUNTIF(Y$2:$Y$100,R7518)</f>
        <v>0</v>
      </c>
      <c r="V7518" s="67">
        <f t="shared" si="860"/>
        <v>0</v>
      </c>
      <c r="X7518"/>
      <c r="Y7518" s="67" t="str">
        <f t="shared" si="854"/>
        <v xml:space="preserve"> </v>
      </c>
      <c r="AB7518" t="s">
        <v>90</v>
      </c>
      <c r="AC7518" s="46">
        <v>2646</v>
      </c>
      <c r="AD7518" s="46">
        <v>36</v>
      </c>
      <c r="AE7518" s="46">
        <v>34.700000000000003</v>
      </c>
      <c r="AF7518" s="46">
        <v>116</v>
      </c>
      <c r="AH7518" s="70" t="str">
        <f t="shared" si="857"/>
        <v/>
      </c>
      <c r="AI7518" s="70" t="str">
        <f t="shared" si="858"/>
        <v/>
      </c>
      <c r="AJ7518" s="70" t="str">
        <f t="shared" si="859"/>
        <v>X</v>
      </c>
      <c r="AK7518" s="70" t="str" cm="1">
        <f t="array" ref="AK7518">_xlfn.IFS(AH7518&lt;&gt;"","1",AI7518&lt;&gt;"","2",AJ7518&lt;&gt;"","3")</f>
        <v>3</v>
      </c>
    </row>
    <row r="7519" spans="1:37" x14ac:dyDescent="0.25">
      <c r="A7519" t="s">
        <v>244</v>
      </c>
      <c r="B7519" t="s">
        <v>650</v>
      </c>
      <c r="C7519" s="67" t="str">
        <f t="shared" si="855"/>
        <v>Izzy Jonas</v>
      </c>
      <c r="D7519" s="71" t="str" cm="1">
        <f t="array" ref="D7519">_xlfn.IFS(AK7519="1",CONCATENATE(C7519,"Regional"),AK7519="2",CONCATENATE(C7519,"Sectional"),AK7519="3",CONCATENATE(C7519,COUNTIF($C$1:C7519,C7519)))</f>
        <v>Izzy Jonas11</v>
      </c>
      <c r="E7519" s="66">
        <v>45194.479166666664</v>
      </c>
      <c r="F7519" t="s">
        <v>2574</v>
      </c>
      <c r="G7519" s="46">
        <v>42</v>
      </c>
      <c r="H7519" s="46">
        <v>63</v>
      </c>
      <c r="I7519" s="46">
        <v>37</v>
      </c>
      <c r="J7519" t="s">
        <v>147</v>
      </c>
      <c r="K7519" t="s">
        <v>90</v>
      </c>
      <c r="L7519" s="46">
        <v>2646</v>
      </c>
      <c r="M7519" s="46">
        <v>36</v>
      </c>
      <c r="N7519" s="46">
        <v>34.700000000000003</v>
      </c>
      <c r="O7519" s="46">
        <v>116</v>
      </c>
      <c r="P7519" s="46">
        <f t="shared" si="856"/>
        <v>1</v>
      </c>
      <c r="R7519" s="67" t="s">
        <v>1284</v>
      </c>
      <c r="S7519" s="67">
        <f>COUNTIF(Y$2:$Y$100,R7519)</f>
        <v>0</v>
      </c>
      <c r="V7519" s="67">
        <f t="shared" si="860"/>
        <v>0</v>
      </c>
      <c r="X7519"/>
      <c r="Y7519" s="67" t="str">
        <f t="shared" si="854"/>
        <v xml:space="preserve"> </v>
      </c>
      <c r="AB7519" t="s">
        <v>90</v>
      </c>
      <c r="AC7519" s="46">
        <v>2646</v>
      </c>
      <c r="AD7519" s="46">
        <v>36</v>
      </c>
      <c r="AE7519" s="46">
        <v>34.700000000000003</v>
      </c>
      <c r="AF7519" s="46">
        <v>116</v>
      </c>
      <c r="AH7519" s="70" t="str">
        <f t="shared" si="857"/>
        <v/>
      </c>
      <c r="AI7519" s="70" t="str">
        <f t="shared" si="858"/>
        <v/>
      </c>
      <c r="AJ7519" s="70" t="str">
        <f t="shared" si="859"/>
        <v>X</v>
      </c>
      <c r="AK7519" s="70" t="str" cm="1">
        <f t="array" ref="AK7519">_xlfn.IFS(AH7519&lt;&gt;"","1",AI7519&lt;&gt;"","2",AJ7519&lt;&gt;"","3")</f>
        <v>3</v>
      </c>
    </row>
    <row r="7520" spans="1:37" x14ac:dyDescent="0.25">
      <c r="A7520" t="s">
        <v>222</v>
      </c>
      <c r="B7520" t="s">
        <v>207</v>
      </c>
      <c r="C7520" s="67" t="str">
        <f t="shared" si="855"/>
        <v>Taylor Bush</v>
      </c>
      <c r="D7520" s="71" t="str" cm="1">
        <f t="array" ref="D7520">_xlfn.IFS(AK7520="1",CONCATENATE(C7520,"Regional"),AK7520="2",CONCATENATE(C7520,"Sectional"),AK7520="3",CONCATENATE(C7520,COUNTIF($C$1:C7520,C7520)))</f>
        <v>Taylor Bush10</v>
      </c>
      <c r="E7520" s="66">
        <v>45194.479166666664</v>
      </c>
      <c r="F7520" t="s">
        <v>2574</v>
      </c>
      <c r="G7520" s="46">
        <v>42</v>
      </c>
      <c r="H7520" s="46">
        <v>63</v>
      </c>
      <c r="I7520" s="46">
        <v>37</v>
      </c>
      <c r="J7520" t="s">
        <v>147</v>
      </c>
      <c r="K7520" t="s">
        <v>90</v>
      </c>
      <c r="L7520" s="46">
        <v>2646</v>
      </c>
      <c r="M7520" s="46">
        <v>36</v>
      </c>
      <c r="N7520" s="46">
        <v>34.700000000000003</v>
      </c>
      <c r="O7520" s="46">
        <v>116</v>
      </c>
      <c r="P7520" s="46">
        <f t="shared" si="856"/>
        <v>1</v>
      </c>
      <c r="R7520" s="67" t="s">
        <v>3610</v>
      </c>
      <c r="S7520" s="67">
        <f>COUNTIF(Y$2:$Y$100,R7520)</f>
        <v>0</v>
      </c>
      <c r="V7520" s="67">
        <f t="shared" si="860"/>
        <v>0</v>
      </c>
      <c r="X7520"/>
      <c r="Y7520" s="67" t="str">
        <f t="shared" si="854"/>
        <v xml:space="preserve"> </v>
      </c>
      <c r="AB7520" t="s">
        <v>90</v>
      </c>
      <c r="AC7520" s="46">
        <v>2646</v>
      </c>
      <c r="AD7520" s="46">
        <v>36</v>
      </c>
      <c r="AE7520" s="46">
        <v>34.700000000000003</v>
      </c>
      <c r="AF7520" s="46">
        <v>116</v>
      </c>
      <c r="AH7520" s="70" t="str">
        <f t="shared" si="857"/>
        <v/>
      </c>
      <c r="AI7520" s="70" t="str">
        <f t="shared" si="858"/>
        <v/>
      </c>
      <c r="AJ7520" s="70" t="str">
        <f t="shared" si="859"/>
        <v>X</v>
      </c>
      <c r="AK7520" s="70" t="str" cm="1">
        <f t="array" ref="AK7520">_xlfn.IFS(AH7520&lt;&gt;"","1",AI7520&lt;&gt;"","2",AJ7520&lt;&gt;"","3")</f>
        <v>3</v>
      </c>
    </row>
    <row r="7521" spans="1:37" x14ac:dyDescent="0.25">
      <c r="A7521" t="s">
        <v>2138</v>
      </c>
      <c r="B7521" t="s">
        <v>2139</v>
      </c>
      <c r="C7521" s="67" t="str">
        <f t="shared" si="855"/>
        <v>Nola Freeman</v>
      </c>
      <c r="D7521" s="71" t="str" cm="1">
        <f t="array" ref="D7521">_xlfn.IFS(AK7521="1",CONCATENATE(C7521,"Regional"),AK7521="2",CONCATENATE(C7521,"Sectional"),AK7521="3",CONCATENATE(C7521,COUNTIF($C$1:C7521,C7521)))</f>
        <v>Nola Freeman12</v>
      </c>
      <c r="E7521" s="66">
        <v>45194.479166666664</v>
      </c>
      <c r="F7521" t="s">
        <v>2574</v>
      </c>
      <c r="G7521" s="46">
        <v>42</v>
      </c>
      <c r="H7521" s="46">
        <v>65</v>
      </c>
      <c r="I7521" s="46">
        <v>39</v>
      </c>
      <c r="J7521" t="s">
        <v>147</v>
      </c>
      <c r="K7521" t="s">
        <v>90</v>
      </c>
      <c r="L7521" s="46">
        <v>2646</v>
      </c>
      <c r="M7521" s="46">
        <v>36</v>
      </c>
      <c r="N7521" s="46">
        <v>34.700000000000003</v>
      </c>
      <c r="O7521" s="46">
        <v>116</v>
      </c>
      <c r="P7521" s="46">
        <f t="shared" si="856"/>
        <v>1</v>
      </c>
      <c r="R7521" s="67" t="s">
        <v>3166</v>
      </c>
      <c r="S7521" s="67">
        <f>COUNTIF(Y$2:$Y$100,R7521)</f>
        <v>0</v>
      </c>
      <c r="V7521" s="67">
        <f t="shared" si="860"/>
        <v>0</v>
      </c>
      <c r="X7521"/>
      <c r="Y7521" s="67" t="str">
        <f t="shared" si="854"/>
        <v xml:space="preserve"> </v>
      </c>
      <c r="AB7521" t="s">
        <v>90</v>
      </c>
      <c r="AC7521" s="46">
        <v>2646</v>
      </c>
      <c r="AD7521" s="46">
        <v>36</v>
      </c>
      <c r="AE7521" s="46">
        <v>34.700000000000003</v>
      </c>
      <c r="AF7521" s="46">
        <v>116</v>
      </c>
      <c r="AH7521" s="70" t="str">
        <f t="shared" si="857"/>
        <v/>
      </c>
      <c r="AI7521" s="70" t="str">
        <f t="shared" si="858"/>
        <v/>
      </c>
      <c r="AJ7521" s="70" t="str">
        <f t="shared" si="859"/>
        <v>X</v>
      </c>
      <c r="AK7521" s="70" t="str" cm="1">
        <f t="array" ref="AK7521">_xlfn.IFS(AH7521&lt;&gt;"","1",AI7521&lt;&gt;"","2",AJ7521&lt;&gt;"","3")</f>
        <v>3</v>
      </c>
    </row>
    <row r="7522" spans="1:37" x14ac:dyDescent="0.25">
      <c r="A7522" t="s">
        <v>1697</v>
      </c>
      <c r="B7522" t="s">
        <v>1696</v>
      </c>
      <c r="C7522" s="67" t="str">
        <f t="shared" si="855"/>
        <v>Nikki Covington</v>
      </c>
      <c r="D7522" s="71" t="str" cm="1">
        <f t="array" ref="D7522">_xlfn.IFS(AK7522="1",CONCATENATE(C7522,"Regional"),AK7522="2",CONCATENATE(C7522,"Sectional"),AK7522="3",CONCATENATE(C7522,COUNTIF($C$1:C7522,C7522)))</f>
        <v>Nikki Covington5</v>
      </c>
      <c r="E7522" s="66">
        <v>45194.479166666664</v>
      </c>
      <c r="F7522" t="s">
        <v>2574</v>
      </c>
      <c r="G7522" s="46">
        <v>42</v>
      </c>
      <c r="H7522" s="46">
        <v>68</v>
      </c>
      <c r="I7522" s="46">
        <v>40</v>
      </c>
      <c r="J7522" t="s">
        <v>147</v>
      </c>
      <c r="K7522" t="s">
        <v>90</v>
      </c>
      <c r="L7522" s="46">
        <v>2646</v>
      </c>
      <c r="M7522" s="46">
        <v>36</v>
      </c>
      <c r="N7522" s="46">
        <v>34.700000000000003</v>
      </c>
      <c r="O7522" s="46">
        <v>116</v>
      </c>
      <c r="P7522" s="46">
        <f t="shared" si="856"/>
        <v>1</v>
      </c>
      <c r="R7522" s="67" t="s">
        <v>3677</v>
      </c>
      <c r="S7522" s="67">
        <f>COUNTIF(Y$2:$Y$100,R7522)</f>
        <v>0</v>
      </c>
      <c r="V7522" s="67">
        <f t="shared" si="860"/>
        <v>0</v>
      </c>
      <c r="X7522"/>
      <c r="Y7522" s="67" t="str">
        <f t="shared" si="854"/>
        <v xml:space="preserve"> </v>
      </c>
      <c r="AB7522" t="s">
        <v>90</v>
      </c>
      <c r="AC7522" s="46">
        <v>2646</v>
      </c>
      <c r="AD7522" s="46">
        <v>36</v>
      </c>
      <c r="AE7522" s="46">
        <v>34.700000000000003</v>
      </c>
      <c r="AF7522" s="46">
        <v>116</v>
      </c>
      <c r="AH7522" s="70" t="str">
        <f t="shared" si="857"/>
        <v/>
      </c>
      <c r="AI7522" s="70" t="str">
        <f t="shared" si="858"/>
        <v/>
      </c>
      <c r="AJ7522" s="70" t="str">
        <f t="shared" si="859"/>
        <v>X</v>
      </c>
      <c r="AK7522" s="70" t="str" cm="1">
        <f t="array" ref="AK7522">_xlfn.IFS(AH7522&lt;&gt;"","1",AI7522&lt;&gt;"","2",AJ7522&lt;&gt;"","3")</f>
        <v>3</v>
      </c>
    </row>
    <row r="7523" spans="1:37" x14ac:dyDescent="0.25">
      <c r="A7523" t="s">
        <v>310</v>
      </c>
      <c r="B7523" t="s">
        <v>280</v>
      </c>
      <c r="C7523" s="67" t="str">
        <f t="shared" si="855"/>
        <v>Kennedy Miller</v>
      </c>
      <c r="D7523" s="71" t="str" cm="1">
        <f t="array" ref="D7523">_xlfn.IFS(AK7523="1",CONCATENATE(C7523,"Regional"),AK7523="2",CONCATENATE(C7523,"Sectional"),AK7523="3",CONCATENATE(C7523,COUNTIF($C$1:C7523,C7523)))</f>
        <v>Kennedy Miller9</v>
      </c>
      <c r="E7523" s="66">
        <v>45194.479166666664</v>
      </c>
      <c r="F7523" t="s">
        <v>2574</v>
      </c>
      <c r="G7523" s="46">
        <v>42</v>
      </c>
      <c r="H7523" s="46">
        <v>69</v>
      </c>
      <c r="I7523" s="46">
        <v>41</v>
      </c>
      <c r="J7523" t="s">
        <v>147</v>
      </c>
      <c r="K7523" t="s">
        <v>90</v>
      </c>
      <c r="L7523" s="46">
        <v>2646</v>
      </c>
      <c r="M7523" s="46">
        <v>36</v>
      </c>
      <c r="N7523" s="46">
        <v>34.700000000000003</v>
      </c>
      <c r="O7523" s="46">
        <v>116</v>
      </c>
      <c r="P7523" s="46">
        <f t="shared" si="856"/>
        <v>1</v>
      </c>
      <c r="R7523" s="67" t="s">
        <v>3168</v>
      </c>
      <c r="S7523" s="67">
        <f>COUNTIF(Y$2:$Y$100,R7523)</f>
        <v>0</v>
      </c>
      <c r="V7523" s="67">
        <f t="shared" si="860"/>
        <v>0</v>
      </c>
      <c r="X7523"/>
      <c r="Y7523" s="67" t="str">
        <f t="shared" si="854"/>
        <v xml:space="preserve"> </v>
      </c>
      <c r="AB7523" t="s">
        <v>90</v>
      </c>
      <c r="AC7523" s="46">
        <v>2646</v>
      </c>
      <c r="AD7523" s="46">
        <v>36</v>
      </c>
      <c r="AE7523" s="46">
        <v>34.700000000000003</v>
      </c>
      <c r="AF7523" s="46">
        <v>116</v>
      </c>
      <c r="AH7523" s="70" t="str">
        <f t="shared" si="857"/>
        <v/>
      </c>
      <c r="AI7523" s="70" t="str">
        <f t="shared" si="858"/>
        <v/>
      </c>
      <c r="AJ7523" s="70" t="str">
        <f t="shared" si="859"/>
        <v>X</v>
      </c>
      <c r="AK7523" s="70" t="str" cm="1">
        <f t="array" ref="AK7523">_xlfn.IFS(AH7523&lt;&gt;"","1",AI7523&lt;&gt;"","2",AJ7523&lt;&gt;"","3")</f>
        <v>3</v>
      </c>
    </row>
    <row r="7524" spans="1:37" x14ac:dyDescent="0.25">
      <c r="A7524" t="s">
        <v>351</v>
      </c>
      <c r="B7524" t="s">
        <v>434</v>
      </c>
      <c r="C7524" s="67" t="str">
        <f t="shared" si="855"/>
        <v>Ella Schmidt</v>
      </c>
      <c r="D7524" s="71" t="str" cm="1">
        <f t="array" ref="D7524">_xlfn.IFS(AK7524="1",CONCATENATE(C7524,"Regional"),AK7524="2",CONCATENATE(C7524,"Sectional"),AK7524="3",CONCATENATE(C7524,COUNTIF($C$1:C7524,C7524)))</f>
        <v>Ella Schmidt4</v>
      </c>
      <c r="E7524" s="66">
        <v>45195.625</v>
      </c>
      <c r="F7524" t="s">
        <v>2635</v>
      </c>
      <c r="G7524" s="46">
        <v>12</v>
      </c>
      <c r="H7524" s="46">
        <v>54</v>
      </c>
      <c r="I7524" s="46">
        <v>1</v>
      </c>
      <c r="J7524" t="s">
        <v>147</v>
      </c>
      <c r="K7524" t="s">
        <v>90</v>
      </c>
      <c r="L7524" s="46">
        <v>2529</v>
      </c>
      <c r="M7524" s="46">
        <v>36</v>
      </c>
      <c r="N7524" s="46">
        <v>34</v>
      </c>
      <c r="O7524" s="46">
        <v>115</v>
      </c>
      <c r="P7524" s="46">
        <f t="shared" si="856"/>
        <v>1</v>
      </c>
      <c r="R7524" s="67" t="s">
        <v>1228</v>
      </c>
      <c r="S7524" s="67">
        <f>COUNTIF(Y$2:$Y$100,R7524)</f>
        <v>0</v>
      </c>
      <c r="V7524" s="67">
        <f t="shared" si="860"/>
        <v>0</v>
      </c>
      <c r="AB7524" t="s">
        <v>90</v>
      </c>
      <c r="AC7524" s="46">
        <v>2529</v>
      </c>
      <c r="AD7524" s="46">
        <v>36</v>
      </c>
      <c r="AE7524" s="46">
        <v>34</v>
      </c>
      <c r="AF7524" s="46">
        <v>115</v>
      </c>
      <c r="AH7524" s="70" t="str">
        <f t="shared" si="857"/>
        <v/>
      </c>
      <c r="AI7524" s="70" t="str">
        <f t="shared" si="858"/>
        <v/>
      </c>
      <c r="AJ7524" s="70" t="str">
        <f t="shared" si="859"/>
        <v>X</v>
      </c>
      <c r="AK7524" s="70" t="str" cm="1">
        <f t="array" ref="AK7524">_xlfn.IFS(AH7524&lt;&gt;"","1",AI7524&lt;&gt;"","2",AJ7524&lt;&gt;"","3")</f>
        <v>3</v>
      </c>
    </row>
    <row r="7525" spans="1:37" x14ac:dyDescent="0.25">
      <c r="A7525" t="s">
        <v>1068</v>
      </c>
      <c r="B7525" t="s">
        <v>2262</v>
      </c>
      <c r="C7525" s="67" t="str">
        <f t="shared" si="855"/>
        <v>Elsie Schmid</v>
      </c>
      <c r="D7525" s="71" t="str" cm="1">
        <f t="array" ref="D7525">_xlfn.IFS(AK7525="1",CONCATENATE(C7525,"Regional"),AK7525="2",CONCATENATE(C7525,"Sectional"),AK7525="3",CONCATENATE(C7525,COUNTIF($C$1:C7525,C7525)))</f>
        <v>Elsie Schmid2</v>
      </c>
      <c r="E7525" s="66">
        <v>45195.625</v>
      </c>
      <c r="F7525" t="s">
        <v>2635</v>
      </c>
      <c r="G7525" s="46">
        <v>12</v>
      </c>
      <c r="H7525" s="46">
        <v>54</v>
      </c>
      <c r="I7525" s="46">
        <v>1</v>
      </c>
      <c r="J7525" t="s">
        <v>147</v>
      </c>
      <c r="K7525" t="s">
        <v>90</v>
      </c>
      <c r="L7525" s="46">
        <v>2529</v>
      </c>
      <c r="M7525" s="46">
        <v>36</v>
      </c>
      <c r="N7525" s="46">
        <v>34</v>
      </c>
      <c r="O7525" s="46">
        <v>115</v>
      </c>
      <c r="P7525" s="46">
        <f t="shared" si="856"/>
        <v>1</v>
      </c>
      <c r="R7525" s="67" t="s">
        <v>3287</v>
      </c>
      <c r="S7525" s="67">
        <f>COUNTIF(Y$2:$Y$100,R7525)</f>
        <v>0</v>
      </c>
      <c r="V7525" s="67">
        <f t="shared" si="860"/>
        <v>0</v>
      </c>
      <c r="AB7525" t="s">
        <v>90</v>
      </c>
      <c r="AC7525" s="46">
        <v>2529</v>
      </c>
      <c r="AD7525" s="46">
        <v>36</v>
      </c>
      <c r="AE7525" s="46">
        <v>34</v>
      </c>
      <c r="AF7525" s="46">
        <v>115</v>
      </c>
      <c r="AH7525" s="70" t="str">
        <f t="shared" si="857"/>
        <v/>
      </c>
      <c r="AI7525" s="70" t="str">
        <f t="shared" si="858"/>
        <v/>
      </c>
      <c r="AJ7525" s="70" t="str">
        <f t="shared" si="859"/>
        <v>X</v>
      </c>
      <c r="AK7525" s="70" t="str" cm="1">
        <f t="array" ref="AK7525">_xlfn.IFS(AH7525&lt;&gt;"","1",AI7525&lt;&gt;"","2",AJ7525&lt;&gt;"","3")</f>
        <v>3</v>
      </c>
    </row>
    <row r="7526" spans="1:37" x14ac:dyDescent="0.25">
      <c r="A7526" t="s">
        <v>3462</v>
      </c>
      <c r="B7526" t="s">
        <v>272</v>
      </c>
      <c r="C7526" s="67" t="str">
        <f t="shared" si="855"/>
        <v>Reese Heebink</v>
      </c>
      <c r="D7526" s="71" t="str" cm="1">
        <f t="array" ref="D7526">_xlfn.IFS(AK7526="1",CONCATENATE(C7526,"Regional"),AK7526="2",CONCATENATE(C7526,"Sectional"),AK7526="3",CONCATENATE(C7526,COUNTIF($C$1:C7526,C7526)))</f>
        <v>Reese Heebink1</v>
      </c>
      <c r="E7526" s="66">
        <v>45195.625</v>
      </c>
      <c r="F7526" t="s">
        <v>2635</v>
      </c>
      <c r="G7526" s="46">
        <v>12</v>
      </c>
      <c r="H7526" s="46">
        <v>56</v>
      </c>
      <c r="I7526" s="46">
        <v>3</v>
      </c>
      <c r="J7526" t="s">
        <v>147</v>
      </c>
      <c r="K7526" t="s">
        <v>90</v>
      </c>
      <c r="L7526" s="46">
        <v>2529</v>
      </c>
      <c r="M7526" s="46">
        <v>36</v>
      </c>
      <c r="N7526" s="46">
        <v>34</v>
      </c>
      <c r="O7526" s="46">
        <v>115</v>
      </c>
      <c r="P7526" s="46">
        <f t="shared" si="856"/>
        <v>1</v>
      </c>
      <c r="R7526" s="67" t="s">
        <v>3689</v>
      </c>
      <c r="S7526" s="67">
        <f>COUNTIF(Y$2:$Y$100,R7526)</f>
        <v>0</v>
      </c>
      <c r="V7526" s="67">
        <f t="shared" si="860"/>
        <v>0</v>
      </c>
      <c r="AB7526" t="s">
        <v>90</v>
      </c>
      <c r="AC7526" s="46">
        <v>2529</v>
      </c>
      <c r="AD7526" s="46">
        <v>36</v>
      </c>
      <c r="AE7526" s="46">
        <v>34</v>
      </c>
      <c r="AF7526" s="46">
        <v>115</v>
      </c>
      <c r="AH7526" s="70" t="str">
        <f t="shared" si="857"/>
        <v/>
      </c>
      <c r="AI7526" s="70" t="str">
        <f t="shared" si="858"/>
        <v/>
      </c>
      <c r="AJ7526" s="70" t="str">
        <f t="shared" si="859"/>
        <v>X</v>
      </c>
      <c r="AK7526" s="70" t="str" cm="1">
        <f t="array" ref="AK7526">_xlfn.IFS(AH7526&lt;&gt;"","1",AI7526&lt;&gt;"","2",AJ7526&lt;&gt;"","3")</f>
        <v>3</v>
      </c>
    </row>
    <row r="7527" spans="1:37" x14ac:dyDescent="0.25">
      <c r="A7527" t="s">
        <v>3463</v>
      </c>
      <c r="B7527" t="s">
        <v>2728</v>
      </c>
      <c r="C7527" s="67" t="str">
        <f t="shared" si="855"/>
        <v>Hattie Rippentrop</v>
      </c>
      <c r="D7527" s="71" t="str" cm="1">
        <f t="array" ref="D7527">_xlfn.IFS(AK7527="1",CONCATENATE(C7527,"Regional"),AK7527="2",CONCATENATE(C7527,"Sectional"),AK7527="3",CONCATENATE(C7527,COUNTIF($C$1:C7527,C7527)))</f>
        <v>Hattie Rippentrop1</v>
      </c>
      <c r="E7527" s="66">
        <v>45195.625</v>
      </c>
      <c r="F7527" t="s">
        <v>2635</v>
      </c>
      <c r="G7527" s="46">
        <v>12</v>
      </c>
      <c r="H7527" s="46">
        <v>59</v>
      </c>
      <c r="I7527" s="46">
        <v>4</v>
      </c>
      <c r="J7527" t="s">
        <v>147</v>
      </c>
      <c r="K7527" t="s">
        <v>90</v>
      </c>
      <c r="L7527" s="46">
        <v>2529</v>
      </c>
      <c r="M7527" s="46">
        <v>36</v>
      </c>
      <c r="N7527" s="46">
        <v>34</v>
      </c>
      <c r="O7527" s="46">
        <v>115</v>
      </c>
      <c r="P7527" s="46">
        <f t="shared" si="856"/>
        <v>1</v>
      </c>
      <c r="R7527" s="67" t="s">
        <v>3690</v>
      </c>
      <c r="S7527" s="67">
        <f>COUNTIF(Y$2:$Y$100,R7527)</f>
        <v>0</v>
      </c>
      <c r="V7527" s="67">
        <f t="shared" si="860"/>
        <v>0</v>
      </c>
      <c r="AB7527" t="s">
        <v>90</v>
      </c>
      <c r="AC7527" s="46">
        <v>2529</v>
      </c>
      <c r="AD7527" s="46">
        <v>36</v>
      </c>
      <c r="AE7527" s="46">
        <v>34</v>
      </c>
      <c r="AF7527" s="46">
        <v>115</v>
      </c>
      <c r="AH7527" s="70" t="str">
        <f t="shared" si="857"/>
        <v/>
      </c>
      <c r="AI7527" s="70" t="str">
        <f t="shared" si="858"/>
        <v/>
      </c>
      <c r="AJ7527" s="70" t="str">
        <f t="shared" si="859"/>
        <v>X</v>
      </c>
      <c r="AK7527" s="70" t="str" cm="1">
        <f t="array" ref="AK7527">_xlfn.IFS(AH7527&lt;&gt;"","1",AI7527&lt;&gt;"","2",AJ7527&lt;&gt;"","3")</f>
        <v>3</v>
      </c>
    </row>
    <row r="7528" spans="1:37" x14ac:dyDescent="0.25">
      <c r="A7528" t="s">
        <v>305</v>
      </c>
      <c r="B7528" t="s">
        <v>661</v>
      </c>
      <c r="C7528" s="67" t="str">
        <f t="shared" si="855"/>
        <v>Jamie Martin</v>
      </c>
      <c r="D7528" s="71" t="str" cm="1">
        <f t="array" ref="D7528">_xlfn.IFS(AK7528="1",CONCATENATE(C7528,"Regional"),AK7528="2",CONCATENATE(C7528,"Sectional"),AK7528="3",CONCATENATE(C7528,COUNTIF($C$1:C7528,C7528)))</f>
        <v>Jamie Martin1</v>
      </c>
      <c r="E7528" s="66">
        <v>45195.625</v>
      </c>
      <c r="F7528" t="s">
        <v>2635</v>
      </c>
      <c r="G7528" s="46">
        <v>12</v>
      </c>
      <c r="H7528" s="46">
        <v>59</v>
      </c>
      <c r="I7528" s="46">
        <v>4</v>
      </c>
      <c r="J7528" t="s">
        <v>147</v>
      </c>
      <c r="K7528" t="s">
        <v>90</v>
      </c>
      <c r="L7528" s="46">
        <v>2529</v>
      </c>
      <c r="M7528" s="46">
        <v>36</v>
      </c>
      <c r="N7528" s="46">
        <v>34</v>
      </c>
      <c r="O7528" s="46">
        <v>115</v>
      </c>
      <c r="P7528" s="46">
        <f t="shared" si="856"/>
        <v>1</v>
      </c>
      <c r="R7528" s="67" t="s">
        <v>1282</v>
      </c>
      <c r="S7528" s="67">
        <f>COUNTIF(Y$2:$Y$100,R7528)</f>
        <v>0</v>
      </c>
      <c r="V7528" s="67">
        <f t="shared" si="860"/>
        <v>0</v>
      </c>
      <c r="AB7528" t="s">
        <v>90</v>
      </c>
      <c r="AC7528" s="46">
        <v>2529</v>
      </c>
      <c r="AD7528" s="46">
        <v>36</v>
      </c>
      <c r="AE7528" s="46">
        <v>34</v>
      </c>
      <c r="AF7528" s="46">
        <v>115</v>
      </c>
      <c r="AH7528" s="70" t="str">
        <f t="shared" si="857"/>
        <v/>
      </c>
      <c r="AI7528" s="70" t="str">
        <f t="shared" si="858"/>
        <v/>
      </c>
      <c r="AJ7528" s="70" t="str">
        <f t="shared" si="859"/>
        <v>X</v>
      </c>
      <c r="AK7528" s="70" t="str" cm="1">
        <f t="array" ref="AK7528">_xlfn.IFS(AH7528&lt;&gt;"","1",AI7528&lt;&gt;"","2",AJ7528&lt;&gt;"","3")</f>
        <v>3</v>
      </c>
    </row>
    <row r="7529" spans="1:37" x14ac:dyDescent="0.25">
      <c r="A7529" t="s">
        <v>1768</v>
      </c>
      <c r="B7529" t="s">
        <v>524</v>
      </c>
      <c r="C7529" s="67" t="str">
        <f t="shared" si="855"/>
        <v>Isabelle Davenport</v>
      </c>
      <c r="D7529" s="71" t="str" cm="1">
        <f t="array" ref="D7529">_xlfn.IFS(AK7529="1",CONCATENATE(C7529,"Regional"),AK7529="2",CONCATENATE(C7529,"Sectional"),AK7529="3",CONCATENATE(C7529,COUNTIF($C$1:C7529,C7529)))</f>
        <v>Isabelle Davenport4</v>
      </c>
      <c r="E7529" s="66">
        <v>45195.625</v>
      </c>
      <c r="F7529" t="s">
        <v>2635</v>
      </c>
      <c r="G7529" s="46">
        <v>12</v>
      </c>
      <c r="H7529" s="46">
        <v>60</v>
      </c>
      <c r="I7529" s="46">
        <v>6</v>
      </c>
      <c r="J7529" t="s">
        <v>147</v>
      </c>
      <c r="K7529" t="s">
        <v>90</v>
      </c>
      <c r="L7529" s="46">
        <v>2529</v>
      </c>
      <c r="M7529" s="46">
        <v>36</v>
      </c>
      <c r="N7529" s="46">
        <v>34</v>
      </c>
      <c r="O7529" s="46">
        <v>115</v>
      </c>
      <c r="P7529" s="46">
        <f t="shared" si="856"/>
        <v>1</v>
      </c>
      <c r="R7529" s="67" t="s">
        <v>2773</v>
      </c>
      <c r="S7529" s="67">
        <f>COUNTIF(Y$2:$Y$100,R7529)</f>
        <v>0</v>
      </c>
      <c r="V7529" s="67">
        <f t="shared" si="860"/>
        <v>0</v>
      </c>
      <c r="AB7529" t="s">
        <v>90</v>
      </c>
      <c r="AC7529" s="46">
        <v>2529</v>
      </c>
      <c r="AD7529" s="46">
        <v>36</v>
      </c>
      <c r="AE7529" s="46">
        <v>34</v>
      </c>
      <c r="AF7529" s="46">
        <v>115</v>
      </c>
      <c r="AH7529" s="70" t="str">
        <f t="shared" si="857"/>
        <v/>
      </c>
      <c r="AI7529" s="70" t="str">
        <f t="shared" si="858"/>
        <v/>
      </c>
      <c r="AJ7529" s="70" t="str">
        <f t="shared" si="859"/>
        <v>X</v>
      </c>
      <c r="AK7529" s="70" t="str" cm="1">
        <f t="array" ref="AK7529">_xlfn.IFS(AH7529&lt;&gt;"","1",AI7529&lt;&gt;"","2",AJ7529&lt;&gt;"","3")</f>
        <v>3</v>
      </c>
    </row>
    <row r="7530" spans="1:37" x14ac:dyDescent="0.25">
      <c r="A7530" t="s">
        <v>1633</v>
      </c>
      <c r="B7530" t="s">
        <v>362</v>
      </c>
      <c r="C7530" s="67" t="str">
        <f t="shared" si="855"/>
        <v>Emma Delander</v>
      </c>
      <c r="D7530" s="71" t="str" cm="1">
        <f t="array" ref="D7530">_xlfn.IFS(AK7530="1",CONCATENATE(C7530,"Regional"),AK7530="2",CONCATENATE(C7530,"Sectional"),AK7530="3",CONCATENATE(C7530,COUNTIF($C$1:C7530,C7530)))</f>
        <v>Emma Delander1</v>
      </c>
      <c r="E7530" s="66">
        <v>45195.625</v>
      </c>
      <c r="F7530" t="s">
        <v>2635</v>
      </c>
      <c r="G7530" s="46">
        <v>12</v>
      </c>
      <c r="H7530" s="46">
        <v>61</v>
      </c>
      <c r="I7530" s="46">
        <v>7</v>
      </c>
      <c r="J7530" t="s">
        <v>147</v>
      </c>
      <c r="K7530" t="s">
        <v>90</v>
      </c>
      <c r="L7530" s="46">
        <v>2529</v>
      </c>
      <c r="M7530" s="46">
        <v>36</v>
      </c>
      <c r="N7530" s="46">
        <v>34</v>
      </c>
      <c r="O7530" s="46">
        <v>115</v>
      </c>
      <c r="P7530" s="46">
        <f t="shared" si="856"/>
        <v>1</v>
      </c>
      <c r="R7530" s="67" t="s">
        <v>3691</v>
      </c>
      <c r="S7530" s="67">
        <f>COUNTIF(Y$2:$Y$100,R7530)</f>
        <v>0</v>
      </c>
      <c r="V7530" s="67">
        <f t="shared" si="860"/>
        <v>0</v>
      </c>
      <c r="AB7530" t="s">
        <v>90</v>
      </c>
      <c r="AC7530" s="46">
        <v>2529</v>
      </c>
      <c r="AD7530" s="46">
        <v>36</v>
      </c>
      <c r="AE7530" s="46">
        <v>34</v>
      </c>
      <c r="AF7530" s="46">
        <v>115</v>
      </c>
      <c r="AH7530" s="70" t="str">
        <f t="shared" si="857"/>
        <v/>
      </c>
      <c r="AI7530" s="70" t="str">
        <f t="shared" si="858"/>
        <v/>
      </c>
      <c r="AJ7530" s="70" t="str">
        <f t="shared" si="859"/>
        <v>X</v>
      </c>
      <c r="AK7530" s="70" t="str" cm="1">
        <f t="array" ref="AK7530">_xlfn.IFS(AH7530&lt;&gt;"","1",AI7530&lt;&gt;"","2",AJ7530&lt;&gt;"","3")</f>
        <v>3</v>
      </c>
    </row>
    <row r="7531" spans="1:37" x14ac:dyDescent="0.25">
      <c r="A7531" t="s">
        <v>275</v>
      </c>
      <c r="B7531" t="s">
        <v>179</v>
      </c>
      <c r="C7531" s="67" t="str">
        <f t="shared" si="855"/>
        <v>Addie Johnson</v>
      </c>
      <c r="D7531" s="71" t="str" cm="1">
        <f t="array" ref="D7531">_xlfn.IFS(AK7531="1",CONCATENATE(C7531,"Regional"),AK7531="2",CONCATENATE(C7531,"Sectional"),AK7531="3",CONCATENATE(C7531,COUNTIF($C$1:C7531,C7531)))</f>
        <v>Addie Johnson1</v>
      </c>
      <c r="E7531" s="66">
        <v>45195.625</v>
      </c>
      <c r="F7531" t="s">
        <v>2635</v>
      </c>
      <c r="G7531" s="46">
        <v>12</v>
      </c>
      <c r="H7531" s="46">
        <v>61</v>
      </c>
      <c r="I7531" s="46">
        <v>7</v>
      </c>
      <c r="J7531" t="s">
        <v>147</v>
      </c>
      <c r="K7531" t="s">
        <v>90</v>
      </c>
      <c r="L7531" s="46">
        <v>2529</v>
      </c>
      <c r="M7531" s="46">
        <v>36</v>
      </c>
      <c r="N7531" s="46">
        <v>34</v>
      </c>
      <c r="O7531" s="46">
        <v>115</v>
      </c>
      <c r="P7531" s="46">
        <f t="shared" si="856"/>
        <v>1</v>
      </c>
      <c r="R7531" s="67" t="s">
        <v>3311</v>
      </c>
      <c r="S7531" s="67">
        <f>COUNTIF(Y$2:$Y$100,R7531)</f>
        <v>0</v>
      </c>
      <c r="V7531" s="67">
        <f t="shared" si="860"/>
        <v>0</v>
      </c>
      <c r="AB7531" t="s">
        <v>90</v>
      </c>
      <c r="AC7531" s="46">
        <v>2529</v>
      </c>
      <c r="AD7531" s="46">
        <v>36</v>
      </c>
      <c r="AE7531" s="46">
        <v>34</v>
      </c>
      <c r="AF7531" s="46">
        <v>115</v>
      </c>
      <c r="AH7531" s="70" t="str">
        <f t="shared" si="857"/>
        <v/>
      </c>
      <c r="AI7531" s="70" t="str">
        <f t="shared" si="858"/>
        <v/>
      </c>
      <c r="AJ7531" s="70" t="str">
        <f t="shared" si="859"/>
        <v>X</v>
      </c>
      <c r="AK7531" s="70" t="str" cm="1">
        <f t="array" ref="AK7531">_xlfn.IFS(AH7531&lt;&gt;"","1",AI7531&lt;&gt;"","2",AJ7531&lt;&gt;"","3")</f>
        <v>3</v>
      </c>
    </row>
    <row r="7532" spans="1:37" x14ac:dyDescent="0.25">
      <c r="A7532" t="s">
        <v>2286</v>
      </c>
      <c r="B7532" t="s">
        <v>2287</v>
      </c>
      <c r="C7532" s="67" t="str">
        <f t="shared" si="855"/>
        <v>Lilyana Lansing</v>
      </c>
      <c r="D7532" s="71" t="str" cm="1">
        <f t="array" ref="D7532">_xlfn.IFS(AK7532="1",CONCATENATE(C7532,"Regional"),AK7532="2",CONCATENATE(C7532,"Sectional"),AK7532="3",CONCATENATE(C7532,COUNTIF($C$1:C7532,C7532)))</f>
        <v>Lilyana Lansing1</v>
      </c>
      <c r="E7532" s="66">
        <v>45195.625</v>
      </c>
      <c r="F7532" t="s">
        <v>2635</v>
      </c>
      <c r="G7532" s="46">
        <v>12</v>
      </c>
      <c r="H7532" s="46">
        <v>62</v>
      </c>
      <c r="I7532" s="46">
        <v>9</v>
      </c>
      <c r="J7532" t="s">
        <v>147</v>
      </c>
      <c r="K7532" t="s">
        <v>90</v>
      </c>
      <c r="L7532" s="46">
        <v>2529</v>
      </c>
      <c r="M7532" s="46">
        <v>36</v>
      </c>
      <c r="N7532" s="46">
        <v>34</v>
      </c>
      <c r="O7532" s="46">
        <v>115</v>
      </c>
      <c r="P7532" s="46">
        <f t="shared" si="856"/>
        <v>1</v>
      </c>
      <c r="R7532" s="67" t="s">
        <v>3312</v>
      </c>
      <c r="S7532" s="67">
        <f>COUNTIF(Y$2:$Y$100,R7532)</f>
        <v>0</v>
      </c>
      <c r="V7532" s="67">
        <f t="shared" si="860"/>
        <v>0</v>
      </c>
      <c r="AB7532" t="s">
        <v>90</v>
      </c>
      <c r="AC7532" s="46">
        <v>2529</v>
      </c>
      <c r="AD7532" s="46">
        <v>36</v>
      </c>
      <c r="AE7532" s="46">
        <v>34</v>
      </c>
      <c r="AF7532" s="46">
        <v>115</v>
      </c>
      <c r="AH7532" s="70" t="str">
        <f t="shared" si="857"/>
        <v/>
      </c>
      <c r="AI7532" s="70" t="str">
        <f t="shared" si="858"/>
        <v/>
      </c>
      <c r="AJ7532" s="70" t="str">
        <f t="shared" si="859"/>
        <v>X</v>
      </c>
      <c r="AK7532" s="70" t="str" cm="1">
        <f t="array" ref="AK7532">_xlfn.IFS(AH7532&lt;&gt;"","1",AI7532&lt;&gt;"","2",AJ7532&lt;&gt;"","3")</f>
        <v>3</v>
      </c>
    </row>
    <row r="7533" spans="1:37" x14ac:dyDescent="0.25">
      <c r="A7533" t="s">
        <v>3459</v>
      </c>
      <c r="B7533" t="s">
        <v>2285</v>
      </c>
      <c r="C7533" s="67" t="str">
        <f t="shared" si="855"/>
        <v>Brystol Shearer</v>
      </c>
      <c r="D7533" s="71" t="str" cm="1">
        <f t="array" ref="D7533">_xlfn.IFS(AK7533="1",CONCATENATE(C7533,"Regional"),AK7533="2",CONCATENATE(C7533,"Sectional"),AK7533="3",CONCATENATE(C7533,COUNTIF($C$1:C7533,C7533)))</f>
        <v>Brystol Shearer2</v>
      </c>
      <c r="E7533" s="66">
        <v>45195.625</v>
      </c>
      <c r="F7533" t="s">
        <v>2635</v>
      </c>
      <c r="G7533" s="46">
        <v>12</v>
      </c>
      <c r="H7533" s="46">
        <v>64</v>
      </c>
      <c r="I7533" s="46">
        <v>10</v>
      </c>
      <c r="J7533" t="s">
        <v>147</v>
      </c>
      <c r="K7533" t="s">
        <v>90</v>
      </c>
      <c r="L7533" s="46">
        <v>2529</v>
      </c>
      <c r="M7533" s="46">
        <v>36</v>
      </c>
      <c r="N7533" s="46">
        <v>34</v>
      </c>
      <c r="O7533" s="46">
        <v>115</v>
      </c>
      <c r="P7533" s="46">
        <f t="shared" si="856"/>
        <v>1</v>
      </c>
      <c r="R7533" s="67" t="s">
        <v>3686</v>
      </c>
      <c r="S7533" s="67">
        <f>COUNTIF(Y$2:$Y$100,R7533)</f>
        <v>0</v>
      </c>
      <c r="V7533" s="67">
        <f t="shared" si="860"/>
        <v>0</v>
      </c>
      <c r="AB7533" t="s">
        <v>90</v>
      </c>
      <c r="AC7533" s="46">
        <v>2529</v>
      </c>
      <c r="AD7533" s="46">
        <v>36</v>
      </c>
      <c r="AE7533" s="46">
        <v>34</v>
      </c>
      <c r="AF7533" s="46">
        <v>115</v>
      </c>
      <c r="AH7533" s="70" t="str">
        <f t="shared" si="857"/>
        <v/>
      </c>
      <c r="AI7533" s="70" t="str">
        <f t="shared" si="858"/>
        <v/>
      </c>
      <c r="AJ7533" s="70" t="str">
        <f t="shared" si="859"/>
        <v>X</v>
      </c>
      <c r="AK7533" s="70" t="str" cm="1">
        <f t="array" ref="AK7533">_xlfn.IFS(AH7533&lt;&gt;"","1",AI7533&lt;&gt;"","2",AJ7533&lt;&gt;"","3")</f>
        <v>3</v>
      </c>
    </row>
    <row r="7534" spans="1:37" x14ac:dyDescent="0.25">
      <c r="A7534" t="s">
        <v>295</v>
      </c>
      <c r="B7534" t="s">
        <v>2288</v>
      </c>
      <c r="C7534" s="67" t="str">
        <f t="shared" si="855"/>
        <v>Franki Larson</v>
      </c>
      <c r="D7534" s="71" t="str" cm="1">
        <f t="array" ref="D7534">_xlfn.IFS(AK7534="1",CONCATENATE(C7534,"Regional"),AK7534="2",CONCATENATE(C7534,"Sectional"),AK7534="3",CONCATENATE(C7534,COUNTIF($C$1:C7534,C7534)))</f>
        <v>Franki Larson1</v>
      </c>
      <c r="E7534" s="66">
        <v>45195.625</v>
      </c>
      <c r="F7534" t="s">
        <v>2635</v>
      </c>
      <c r="G7534" s="46">
        <v>12</v>
      </c>
      <c r="H7534" s="46">
        <v>64</v>
      </c>
      <c r="I7534" s="46">
        <v>10</v>
      </c>
      <c r="J7534" t="s">
        <v>147</v>
      </c>
      <c r="K7534" t="s">
        <v>90</v>
      </c>
      <c r="L7534" s="46">
        <v>2529</v>
      </c>
      <c r="M7534" s="46">
        <v>36</v>
      </c>
      <c r="N7534" s="46">
        <v>34</v>
      </c>
      <c r="O7534" s="46">
        <v>115</v>
      </c>
      <c r="P7534" s="46">
        <f t="shared" si="856"/>
        <v>1</v>
      </c>
      <c r="R7534" s="67" t="s">
        <v>3313</v>
      </c>
      <c r="S7534" s="67">
        <f>COUNTIF(Y$2:$Y$100,R7534)</f>
        <v>0</v>
      </c>
      <c r="V7534" s="67">
        <f t="shared" si="860"/>
        <v>0</v>
      </c>
      <c r="AB7534" t="s">
        <v>90</v>
      </c>
      <c r="AC7534" s="46">
        <v>2529</v>
      </c>
      <c r="AD7534" s="46">
        <v>36</v>
      </c>
      <c r="AE7534" s="46">
        <v>34</v>
      </c>
      <c r="AF7534" s="46">
        <v>115</v>
      </c>
      <c r="AH7534" s="70" t="str">
        <f t="shared" si="857"/>
        <v/>
      </c>
      <c r="AI7534" s="70" t="str">
        <f t="shared" si="858"/>
        <v/>
      </c>
      <c r="AJ7534" s="70" t="str">
        <f t="shared" si="859"/>
        <v>X</v>
      </c>
      <c r="AK7534" s="70" t="str" cm="1">
        <f t="array" ref="AK7534">_xlfn.IFS(AH7534&lt;&gt;"","1",AI7534&lt;&gt;"","2",AJ7534&lt;&gt;"","3")</f>
        <v>3</v>
      </c>
    </row>
    <row r="7535" spans="1:37" x14ac:dyDescent="0.25">
      <c r="A7535" t="s">
        <v>2289</v>
      </c>
      <c r="B7535" t="s">
        <v>921</v>
      </c>
      <c r="C7535" s="67" t="str">
        <f t="shared" si="855"/>
        <v>Frankie Bauschelt</v>
      </c>
      <c r="D7535" s="71" t="str" cm="1">
        <f t="array" ref="D7535">_xlfn.IFS(AK7535="1",CONCATENATE(C7535,"Regional"),AK7535="2",CONCATENATE(C7535,"Sectional"),AK7535="3",CONCATENATE(C7535,COUNTIF($C$1:C7535,C7535)))</f>
        <v>Frankie Bauschelt1</v>
      </c>
      <c r="E7535" s="66">
        <v>45195.625</v>
      </c>
      <c r="F7535" t="s">
        <v>2635</v>
      </c>
      <c r="G7535" s="46">
        <v>12</v>
      </c>
      <c r="H7535" s="46">
        <v>70</v>
      </c>
      <c r="I7535" s="46">
        <v>12</v>
      </c>
      <c r="J7535" t="s">
        <v>147</v>
      </c>
      <c r="K7535" t="s">
        <v>90</v>
      </c>
      <c r="L7535" s="46">
        <v>2529</v>
      </c>
      <c r="M7535" s="46">
        <v>36</v>
      </c>
      <c r="N7535" s="46">
        <v>34</v>
      </c>
      <c r="O7535" s="46">
        <v>115</v>
      </c>
      <c r="P7535" s="46">
        <f t="shared" si="856"/>
        <v>1</v>
      </c>
      <c r="R7535" s="67" t="s">
        <v>3314</v>
      </c>
      <c r="S7535" s="67">
        <f>COUNTIF(Y$2:$Y$100,R7535)</f>
        <v>0</v>
      </c>
      <c r="V7535" s="67">
        <f t="shared" si="860"/>
        <v>0</v>
      </c>
      <c r="AB7535" t="s">
        <v>90</v>
      </c>
      <c r="AC7535" s="46">
        <v>2529</v>
      </c>
      <c r="AD7535" s="46">
        <v>36</v>
      </c>
      <c r="AE7535" s="46">
        <v>34</v>
      </c>
      <c r="AF7535" s="46">
        <v>115</v>
      </c>
      <c r="AH7535" s="70" t="str">
        <f t="shared" si="857"/>
        <v/>
      </c>
      <c r="AI7535" s="70" t="str">
        <f t="shared" si="858"/>
        <v/>
      </c>
      <c r="AJ7535" s="70" t="str">
        <f t="shared" si="859"/>
        <v>X</v>
      </c>
      <c r="AK7535" s="70" t="str" cm="1">
        <f t="array" ref="AK7535">_xlfn.IFS(AH7535&lt;&gt;"","1",AI7535&lt;&gt;"","2",AJ7535&lt;&gt;"","3")</f>
        <v>3</v>
      </c>
    </row>
    <row r="7536" spans="1:37" x14ac:dyDescent="0.25">
      <c r="A7536" t="s">
        <v>321</v>
      </c>
      <c r="B7536" t="s">
        <v>709</v>
      </c>
      <c r="C7536" s="67" t="str">
        <f t="shared" si="855"/>
        <v>McKenna Nelson</v>
      </c>
      <c r="D7536" s="71" t="str" cm="1">
        <f t="array" ref="D7536">_xlfn.IFS(AK7536="1",CONCATENATE(C7536,"Regional"),AK7536="2",CONCATENATE(C7536,"Sectional"),AK7536="3",CONCATENATE(C7536,COUNTIF($C$1:C7536,C7536)))</f>
        <v>McKenna NelsonRegional</v>
      </c>
      <c r="E7536" s="66">
        <v>45196.291666666664</v>
      </c>
      <c r="F7536" t="s">
        <v>2506</v>
      </c>
      <c r="G7536" s="46">
        <v>44</v>
      </c>
      <c r="H7536" s="46">
        <v>76</v>
      </c>
      <c r="I7536" s="46">
        <v>1</v>
      </c>
      <c r="J7536" t="s">
        <v>132</v>
      </c>
      <c r="K7536" t="s">
        <v>90</v>
      </c>
      <c r="L7536" s="46">
        <v>5040</v>
      </c>
      <c r="M7536" s="46">
        <v>72</v>
      </c>
      <c r="N7536" s="46">
        <v>70.7</v>
      </c>
      <c r="O7536" s="46">
        <v>120</v>
      </c>
      <c r="P7536" s="46">
        <f t="shared" si="856"/>
        <v>2</v>
      </c>
      <c r="R7536" s="67" t="s">
        <v>3496</v>
      </c>
      <c r="S7536" s="67">
        <f>COUNTIF(Y$2:$Y$100,R7536)</f>
        <v>0</v>
      </c>
      <c r="V7536" s="67">
        <f t="shared" si="860"/>
        <v>0</v>
      </c>
      <c r="X7536"/>
      <c r="Y7536" s="67" t="str">
        <f t="shared" ref="Y7536:Y7599" si="861">CONCATENATE(W7536," ",X7536)</f>
        <v xml:space="preserve"> </v>
      </c>
      <c r="AB7536" t="s">
        <v>90</v>
      </c>
      <c r="AC7536" s="46">
        <v>5040</v>
      </c>
      <c r="AD7536" s="46">
        <v>72</v>
      </c>
      <c r="AE7536" s="46">
        <v>70.7</v>
      </c>
      <c r="AF7536" s="46">
        <v>120</v>
      </c>
      <c r="AH7536" s="70" t="str">
        <f t="shared" si="857"/>
        <v>GCAW Girls Div 1 Plymouth Regional</v>
      </c>
      <c r="AI7536" s="70" t="str">
        <f t="shared" si="858"/>
        <v/>
      </c>
      <c r="AJ7536" s="70" t="str">
        <f t="shared" si="859"/>
        <v/>
      </c>
      <c r="AK7536" s="70" t="str" cm="1">
        <f t="array" ref="AK7536">_xlfn.IFS(AH7536&lt;&gt;"","1",AI7536&lt;&gt;"","2",AJ7536&lt;&gt;"","3")</f>
        <v>1</v>
      </c>
    </row>
    <row r="7537" spans="1:37" x14ac:dyDescent="0.25">
      <c r="A7537" t="s">
        <v>1934</v>
      </c>
      <c r="B7537" t="s">
        <v>1935</v>
      </c>
      <c r="C7537" s="67" t="str">
        <f t="shared" si="855"/>
        <v>Rita Kuepper</v>
      </c>
      <c r="D7537" s="71" t="str" cm="1">
        <f t="array" ref="D7537">_xlfn.IFS(AK7537="1",CONCATENATE(C7537,"Regional"),AK7537="2",CONCATENATE(C7537,"Sectional"),AK7537="3",CONCATENATE(C7537,COUNTIF($C$1:C7537,C7537)))</f>
        <v>Rita KuepperRegional</v>
      </c>
      <c r="E7537" s="66">
        <v>45196.291666666664</v>
      </c>
      <c r="F7537" t="s">
        <v>2506</v>
      </c>
      <c r="G7537" s="46">
        <v>44</v>
      </c>
      <c r="H7537" s="46">
        <v>77</v>
      </c>
      <c r="I7537" s="46">
        <v>2</v>
      </c>
      <c r="J7537" t="s">
        <v>132</v>
      </c>
      <c r="K7537" t="s">
        <v>90</v>
      </c>
      <c r="L7537" s="46">
        <v>5040</v>
      </c>
      <c r="M7537" s="46">
        <v>72</v>
      </c>
      <c r="N7537" s="46">
        <v>70.7</v>
      </c>
      <c r="O7537" s="46">
        <v>120</v>
      </c>
      <c r="P7537" s="46">
        <f t="shared" si="856"/>
        <v>2</v>
      </c>
      <c r="R7537" s="67" t="s">
        <v>2951</v>
      </c>
      <c r="S7537" s="67">
        <f>COUNTIF(Y$2:$Y$100,R7537)</f>
        <v>0</v>
      </c>
      <c r="V7537" s="67">
        <f t="shared" si="860"/>
        <v>0</v>
      </c>
      <c r="X7537"/>
      <c r="Y7537" s="67" t="str">
        <f t="shared" si="861"/>
        <v xml:space="preserve"> </v>
      </c>
      <c r="AB7537" t="s">
        <v>90</v>
      </c>
      <c r="AC7537" s="46">
        <v>5040</v>
      </c>
      <c r="AD7537" s="46">
        <v>72</v>
      </c>
      <c r="AE7537" s="46">
        <v>70.7</v>
      </c>
      <c r="AF7537" s="46">
        <v>120</v>
      </c>
      <c r="AH7537" s="70" t="str">
        <f t="shared" si="857"/>
        <v>GCAW Girls Div 1 Plymouth Regional</v>
      </c>
      <c r="AI7537" s="70" t="str">
        <f t="shared" si="858"/>
        <v/>
      </c>
      <c r="AJ7537" s="70" t="str">
        <f t="shared" si="859"/>
        <v/>
      </c>
      <c r="AK7537" s="70" t="str" cm="1">
        <f t="array" ref="AK7537">_xlfn.IFS(AH7537&lt;&gt;"","1",AI7537&lt;&gt;"","2",AJ7537&lt;&gt;"","3")</f>
        <v>1</v>
      </c>
    </row>
    <row r="7538" spans="1:37" x14ac:dyDescent="0.25">
      <c r="A7538" t="s">
        <v>3407</v>
      </c>
      <c r="B7538" t="s">
        <v>773</v>
      </c>
      <c r="C7538" s="67" t="str">
        <f t="shared" si="855"/>
        <v>Ashley Greenhill</v>
      </c>
      <c r="D7538" s="71" t="str" cm="1">
        <f t="array" ref="D7538">_xlfn.IFS(AK7538="1",CONCATENATE(C7538,"Regional"),AK7538="2",CONCATENATE(C7538,"Sectional"),AK7538="3",CONCATENATE(C7538,COUNTIF($C$1:C7538,C7538)))</f>
        <v>Ashley GreenhillRegional</v>
      </c>
      <c r="E7538" s="66">
        <v>45196.291666666664</v>
      </c>
      <c r="F7538" t="s">
        <v>2506</v>
      </c>
      <c r="G7538" s="46">
        <v>44</v>
      </c>
      <c r="H7538" s="46">
        <v>87</v>
      </c>
      <c r="I7538" s="46">
        <v>3</v>
      </c>
      <c r="J7538" t="s">
        <v>132</v>
      </c>
      <c r="K7538" t="s">
        <v>90</v>
      </c>
      <c r="L7538" s="46">
        <v>5040</v>
      </c>
      <c r="M7538" s="46">
        <v>72</v>
      </c>
      <c r="N7538" s="46">
        <v>70.7</v>
      </c>
      <c r="O7538" s="46">
        <v>120</v>
      </c>
      <c r="P7538" s="46">
        <f t="shared" si="856"/>
        <v>2</v>
      </c>
      <c r="R7538" s="67" t="s">
        <v>3550</v>
      </c>
      <c r="S7538" s="67">
        <f>COUNTIF(Y$2:$Y$100,R7538)</f>
        <v>0</v>
      </c>
      <c r="V7538" s="67">
        <f t="shared" si="860"/>
        <v>0</v>
      </c>
      <c r="X7538"/>
      <c r="Y7538" s="67" t="str">
        <f t="shared" si="861"/>
        <v xml:space="preserve"> </v>
      </c>
      <c r="AB7538" t="s">
        <v>90</v>
      </c>
      <c r="AC7538" s="46">
        <v>5040</v>
      </c>
      <c r="AD7538" s="46">
        <v>72</v>
      </c>
      <c r="AE7538" s="46">
        <v>70.7</v>
      </c>
      <c r="AF7538" s="46">
        <v>120</v>
      </c>
      <c r="AH7538" s="70" t="str">
        <f t="shared" si="857"/>
        <v>GCAW Girls Div 1 Plymouth Regional</v>
      </c>
      <c r="AI7538" s="70" t="str">
        <f t="shared" si="858"/>
        <v/>
      </c>
      <c r="AJ7538" s="70" t="str">
        <f t="shared" si="859"/>
        <v/>
      </c>
      <c r="AK7538" s="70" t="str" cm="1">
        <f t="array" ref="AK7538">_xlfn.IFS(AH7538&lt;&gt;"","1",AI7538&lt;&gt;"","2",AJ7538&lt;&gt;"","3")</f>
        <v>1</v>
      </c>
    </row>
    <row r="7539" spans="1:37" x14ac:dyDescent="0.25">
      <c r="A7539" t="s">
        <v>323</v>
      </c>
      <c r="B7539" t="s">
        <v>647</v>
      </c>
      <c r="C7539" s="67" t="str">
        <f t="shared" si="855"/>
        <v>Lucy Nielsen</v>
      </c>
      <c r="D7539" s="71" t="str" cm="1">
        <f t="array" ref="D7539">_xlfn.IFS(AK7539="1",CONCATENATE(C7539,"Regional"),AK7539="2",CONCATENATE(C7539,"Sectional"),AK7539="3",CONCATENATE(C7539,COUNTIF($C$1:C7539,C7539)))</f>
        <v>Lucy NielsenRegional</v>
      </c>
      <c r="E7539" s="66">
        <v>45196.291666666664</v>
      </c>
      <c r="F7539" t="s">
        <v>2506</v>
      </c>
      <c r="G7539" s="46">
        <v>44</v>
      </c>
      <c r="H7539" s="46">
        <v>89</v>
      </c>
      <c r="I7539" s="46">
        <v>4</v>
      </c>
      <c r="J7539" t="s">
        <v>132</v>
      </c>
      <c r="K7539" t="s">
        <v>90</v>
      </c>
      <c r="L7539" s="46">
        <v>5040</v>
      </c>
      <c r="M7539" s="46">
        <v>72</v>
      </c>
      <c r="N7539" s="46">
        <v>70.7</v>
      </c>
      <c r="O7539" s="46">
        <v>120</v>
      </c>
      <c r="P7539" s="46">
        <f t="shared" si="856"/>
        <v>2</v>
      </c>
      <c r="R7539" s="67" t="s">
        <v>1297</v>
      </c>
      <c r="S7539" s="67">
        <f>COUNTIF(Y$2:$Y$100,R7539)</f>
        <v>0</v>
      </c>
      <c r="V7539" s="67">
        <f t="shared" si="860"/>
        <v>0</v>
      </c>
      <c r="X7539"/>
      <c r="Y7539" s="67" t="str">
        <f t="shared" si="861"/>
        <v xml:space="preserve"> </v>
      </c>
      <c r="AB7539" t="s">
        <v>90</v>
      </c>
      <c r="AC7539" s="46">
        <v>5040</v>
      </c>
      <c r="AD7539" s="46">
        <v>72</v>
      </c>
      <c r="AE7539" s="46">
        <v>70.7</v>
      </c>
      <c r="AF7539" s="46">
        <v>120</v>
      </c>
      <c r="AH7539" s="70" t="str">
        <f t="shared" si="857"/>
        <v>GCAW Girls Div 1 Plymouth Regional</v>
      </c>
      <c r="AI7539" s="70" t="str">
        <f t="shared" si="858"/>
        <v/>
      </c>
      <c r="AJ7539" s="70" t="str">
        <f t="shared" si="859"/>
        <v/>
      </c>
      <c r="AK7539" s="70" t="str" cm="1">
        <f t="array" ref="AK7539">_xlfn.IFS(AH7539&lt;&gt;"","1",AI7539&lt;&gt;"","2",AJ7539&lt;&gt;"","3")</f>
        <v>1</v>
      </c>
    </row>
    <row r="7540" spans="1:37" x14ac:dyDescent="0.25">
      <c r="A7540" t="s">
        <v>373</v>
      </c>
      <c r="B7540" t="s">
        <v>184</v>
      </c>
      <c r="C7540" s="67" t="str">
        <f t="shared" si="855"/>
        <v>Allison Waara</v>
      </c>
      <c r="D7540" s="71" t="str" cm="1">
        <f t="array" ref="D7540">_xlfn.IFS(AK7540="1",CONCATENATE(C7540,"Regional"),AK7540="2",CONCATENATE(C7540,"Sectional"),AK7540="3",CONCATENATE(C7540,COUNTIF($C$1:C7540,C7540)))</f>
        <v>Allison WaaraRegional</v>
      </c>
      <c r="E7540" s="66">
        <v>45196.291666666664</v>
      </c>
      <c r="F7540" t="s">
        <v>2506</v>
      </c>
      <c r="G7540" s="46">
        <v>44</v>
      </c>
      <c r="H7540" s="46">
        <v>92</v>
      </c>
      <c r="I7540" s="46">
        <v>5</v>
      </c>
      <c r="J7540" t="s">
        <v>132</v>
      </c>
      <c r="K7540" t="s">
        <v>90</v>
      </c>
      <c r="L7540" s="46">
        <v>5040</v>
      </c>
      <c r="M7540" s="46">
        <v>72</v>
      </c>
      <c r="N7540" s="46">
        <v>70.7</v>
      </c>
      <c r="O7540" s="46">
        <v>120</v>
      </c>
      <c r="P7540" s="46">
        <f t="shared" si="856"/>
        <v>2</v>
      </c>
      <c r="R7540" s="67" t="s">
        <v>2944</v>
      </c>
      <c r="S7540" s="67">
        <f>COUNTIF(Y$2:$Y$100,R7540)</f>
        <v>0</v>
      </c>
      <c r="V7540" s="67">
        <f t="shared" si="860"/>
        <v>0</v>
      </c>
      <c r="X7540"/>
      <c r="Y7540" s="67" t="str">
        <f t="shared" si="861"/>
        <v xml:space="preserve"> </v>
      </c>
      <c r="AB7540" t="s">
        <v>90</v>
      </c>
      <c r="AC7540" s="46">
        <v>5040</v>
      </c>
      <c r="AD7540" s="46">
        <v>72</v>
      </c>
      <c r="AE7540" s="46">
        <v>70.7</v>
      </c>
      <c r="AF7540" s="46">
        <v>120</v>
      </c>
      <c r="AH7540" s="70" t="str">
        <f t="shared" si="857"/>
        <v>GCAW Girls Div 1 Plymouth Regional</v>
      </c>
      <c r="AI7540" s="70" t="str">
        <f t="shared" si="858"/>
        <v/>
      </c>
      <c r="AJ7540" s="70" t="str">
        <f t="shared" si="859"/>
        <v/>
      </c>
      <c r="AK7540" s="70" t="str" cm="1">
        <f t="array" ref="AK7540">_xlfn.IFS(AH7540&lt;&gt;"","1",AI7540&lt;&gt;"","2",AJ7540&lt;&gt;"","3")</f>
        <v>1</v>
      </c>
    </row>
    <row r="7541" spans="1:37" x14ac:dyDescent="0.25">
      <c r="A7541" t="s">
        <v>1690</v>
      </c>
      <c r="B7541" t="s">
        <v>187</v>
      </c>
      <c r="C7541" s="67" t="str">
        <f t="shared" si="855"/>
        <v>Ava Fahrenholz</v>
      </c>
      <c r="D7541" s="71" t="str" cm="1">
        <f t="array" ref="D7541">_xlfn.IFS(AK7541="1",CONCATENATE(C7541,"Regional"),AK7541="2",CONCATENATE(C7541,"Sectional"),AK7541="3",CONCATENATE(C7541,COUNTIF($C$1:C7541,C7541)))</f>
        <v>Ava FahrenholzRegional</v>
      </c>
      <c r="E7541" s="66">
        <v>45196.291666666664</v>
      </c>
      <c r="F7541" t="s">
        <v>2506</v>
      </c>
      <c r="G7541" s="46">
        <v>44</v>
      </c>
      <c r="H7541" s="46">
        <v>92</v>
      </c>
      <c r="I7541" s="46">
        <v>5</v>
      </c>
      <c r="J7541" t="s">
        <v>132</v>
      </c>
      <c r="K7541" t="s">
        <v>90</v>
      </c>
      <c r="L7541" s="46">
        <v>5040</v>
      </c>
      <c r="M7541" s="46">
        <v>72</v>
      </c>
      <c r="N7541" s="46">
        <v>70.7</v>
      </c>
      <c r="O7541" s="46">
        <v>120</v>
      </c>
      <c r="P7541" s="46">
        <f t="shared" si="856"/>
        <v>2</v>
      </c>
      <c r="R7541" s="67" t="s">
        <v>3555</v>
      </c>
      <c r="S7541" s="67">
        <f>COUNTIF(Y$2:$Y$100,R7541)</f>
        <v>0</v>
      </c>
      <c r="V7541" s="67">
        <f t="shared" si="860"/>
        <v>0</v>
      </c>
      <c r="X7541"/>
      <c r="Y7541" s="67" t="str">
        <f t="shared" si="861"/>
        <v xml:space="preserve"> </v>
      </c>
      <c r="AB7541" t="s">
        <v>90</v>
      </c>
      <c r="AC7541" s="46">
        <v>5040</v>
      </c>
      <c r="AD7541" s="46">
        <v>72</v>
      </c>
      <c r="AE7541" s="46">
        <v>70.7</v>
      </c>
      <c r="AF7541" s="46">
        <v>120</v>
      </c>
      <c r="AH7541" s="70" t="str">
        <f t="shared" si="857"/>
        <v>GCAW Girls Div 1 Plymouth Regional</v>
      </c>
      <c r="AI7541" s="70" t="str">
        <f t="shared" si="858"/>
        <v/>
      </c>
      <c r="AJ7541" s="70" t="str">
        <f t="shared" si="859"/>
        <v/>
      </c>
      <c r="AK7541" s="70" t="str" cm="1">
        <f t="array" ref="AK7541">_xlfn.IFS(AH7541&lt;&gt;"","1",AI7541&lt;&gt;"","2",AJ7541&lt;&gt;"","3")</f>
        <v>1</v>
      </c>
    </row>
    <row r="7542" spans="1:37" x14ac:dyDescent="0.25">
      <c r="A7542" t="s">
        <v>903</v>
      </c>
      <c r="B7542" t="s">
        <v>280</v>
      </c>
      <c r="C7542" s="67" t="str">
        <f t="shared" si="855"/>
        <v>Kennedy Footit</v>
      </c>
      <c r="D7542" s="71" t="str" cm="1">
        <f t="array" ref="D7542">_xlfn.IFS(AK7542="1",CONCATENATE(C7542,"Regional"),AK7542="2",CONCATENATE(C7542,"Sectional"),AK7542="3",CONCATENATE(C7542,COUNTIF($C$1:C7542,C7542)))</f>
        <v>Kennedy FootitRegional</v>
      </c>
      <c r="E7542" s="66">
        <v>45196.291666666664</v>
      </c>
      <c r="F7542" t="s">
        <v>2506</v>
      </c>
      <c r="G7542" s="46">
        <v>44</v>
      </c>
      <c r="H7542" s="46">
        <v>93</v>
      </c>
      <c r="I7542" s="46">
        <v>7</v>
      </c>
      <c r="J7542" t="s">
        <v>132</v>
      </c>
      <c r="K7542" t="s">
        <v>90</v>
      </c>
      <c r="L7542" s="46">
        <v>5040</v>
      </c>
      <c r="M7542" s="46">
        <v>72</v>
      </c>
      <c r="N7542" s="46">
        <v>70.7</v>
      </c>
      <c r="O7542" s="46">
        <v>120</v>
      </c>
      <c r="P7542" s="46">
        <f t="shared" si="856"/>
        <v>2</v>
      </c>
      <c r="R7542" s="67" t="s">
        <v>1441</v>
      </c>
      <c r="S7542" s="67">
        <f>COUNTIF(Y$2:$Y$100,R7542)</f>
        <v>0</v>
      </c>
      <c r="V7542" s="67">
        <f t="shared" si="860"/>
        <v>0</v>
      </c>
      <c r="X7542"/>
      <c r="Y7542" s="67" t="str">
        <f t="shared" si="861"/>
        <v xml:space="preserve"> </v>
      </c>
      <c r="AB7542" t="s">
        <v>90</v>
      </c>
      <c r="AC7542" s="46">
        <v>5040</v>
      </c>
      <c r="AD7542" s="46">
        <v>72</v>
      </c>
      <c r="AE7542" s="46">
        <v>70.7</v>
      </c>
      <c r="AF7542" s="46">
        <v>120</v>
      </c>
      <c r="AH7542" s="70" t="str">
        <f t="shared" si="857"/>
        <v>GCAW Girls Div 1 Plymouth Regional</v>
      </c>
      <c r="AI7542" s="70" t="str">
        <f t="shared" si="858"/>
        <v/>
      </c>
      <c r="AJ7542" s="70" t="str">
        <f t="shared" si="859"/>
        <v/>
      </c>
      <c r="AK7542" s="70" t="str" cm="1">
        <f t="array" ref="AK7542">_xlfn.IFS(AH7542&lt;&gt;"","1",AI7542&lt;&gt;"","2",AJ7542&lt;&gt;"","3")</f>
        <v>1</v>
      </c>
    </row>
    <row r="7543" spans="1:37" x14ac:dyDescent="0.25">
      <c r="A7543" t="s">
        <v>898</v>
      </c>
      <c r="B7543" t="s">
        <v>459</v>
      </c>
      <c r="C7543" s="67" t="str">
        <f t="shared" si="855"/>
        <v>Addison Landy</v>
      </c>
      <c r="D7543" s="71" t="str" cm="1">
        <f t="array" ref="D7543">_xlfn.IFS(AK7543="1",CONCATENATE(C7543,"Regional"),AK7543="2",CONCATENATE(C7543,"Sectional"),AK7543="3",CONCATENATE(C7543,COUNTIF($C$1:C7543,C7543)))</f>
        <v>Addison LandyRegional</v>
      </c>
      <c r="E7543" s="66">
        <v>45196.291666666664</v>
      </c>
      <c r="F7543" t="s">
        <v>2506</v>
      </c>
      <c r="G7543" s="46">
        <v>44</v>
      </c>
      <c r="H7543" s="46">
        <v>94</v>
      </c>
      <c r="I7543" s="46">
        <v>8</v>
      </c>
      <c r="J7543" t="s">
        <v>132</v>
      </c>
      <c r="K7543" t="s">
        <v>90</v>
      </c>
      <c r="L7543" s="46">
        <v>5040</v>
      </c>
      <c r="M7543" s="46">
        <v>72</v>
      </c>
      <c r="N7543" s="46">
        <v>70.7</v>
      </c>
      <c r="O7543" s="46">
        <v>120</v>
      </c>
      <c r="P7543" s="46">
        <f t="shared" si="856"/>
        <v>2</v>
      </c>
      <c r="R7543" s="67" t="s">
        <v>1438</v>
      </c>
      <c r="S7543" s="67">
        <f>COUNTIF(Y$2:$Y$100,R7543)</f>
        <v>0</v>
      </c>
      <c r="V7543" s="67">
        <f t="shared" si="860"/>
        <v>0</v>
      </c>
      <c r="X7543"/>
      <c r="Y7543" s="67" t="str">
        <f t="shared" si="861"/>
        <v xml:space="preserve"> </v>
      </c>
      <c r="AB7543" t="s">
        <v>90</v>
      </c>
      <c r="AC7543" s="46">
        <v>5040</v>
      </c>
      <c r="AD7543" s="46">
        <v>72</v>
      </c>
      <c r="AE7543" s="46">
        <v>70.7</v>
      </c>
      <c r="AF7543" s="46">
        <v>120</v>
      </c>
      <c r="AH7543" s="70" t="str">
        <f t="shared" si="857"/>
        <v>GCAW Girls Div 1 Plymouth Regional</v>
      </c>
      <c r="AI7543" s="70" t="str">
        <f t="shared" si="858"/>
        <v/>
      </c>
      <c r="AJ7543" s="70" t="str">
        <f t="shared" si="859"/>
        <v/>
      </c>
      <c r="AK7543" s="70" t="str" cm="1">
        <f t="array" ref="AK7543">_xlfn.IFS(AH7543&lt;&gt;"","1",AI7543&lt;&gt;"","2",AJ7543&lt;&gt;"","3")</f>
        <v>1</v>
      </c>
    </row>
    <row r="7544" spans="1:37" x14ac:dyDescent="0.25">
      <c r="A7544" t="s">
        <v>696</v>
      </c>
      <c r="B7544" t="s">
        <v>328</v>
      </c>
      <c r="C7544" s="67" t="str">
        <f t="shared" si="855"/>
        <v>Emerson Fitzgerald</v>
      </c>
      <c r="D7544" s="71" t="str" cm="1">
        <f t="array" ref="D7544">_xlfn.IFS(AK7544="1",CONCATENATE(C7544,"Regional"),AK7544="2",CONCATENATE(C7544,"Sectional"),AK7544="3",CONCATENATE(C7544,COUNTIF($C$1:C7544,C7544)))</f>
        <v>Emerson FitzgeraldRegional</v>
      </c>
      <c r="E7544" s="66">
        <v>45196.291666666664</v>
      </c>
      <c r="F7544" t="s">
        <v>2506</v>
      </c>
      <c r="G7544" s="46">
        <v>44</v>
      </c>
      <c r="H7544" s="46">
        <v>94</v>
      </c>
      <c r="I7544" s="46">
        <v>8</v>
      </c>
      <c r="J7544" t="s">
        <v>132</v>
      </c>
      <c r="K7544" t="s">
        <v>90</v>
      </c>
      <c r="L7544" s="46">
        <v>5040</v>
      </c>
      <c r="M7544" s="46">
        <v>72</v>
      </c>
      <c r="N7544" s="46">
        <v>70.7</v>
      </c>
      <c r="O7544" s="46">
        <v>120</v>
      </c>
      <c r="P7544" s="46">
        <f t="shared" si="856"/>
        <v>2</v>
      </c>
      <c r="R7544" s="67" t="s">
        <v>1301</v>
      </c>
      <c r="S7544" s="67">
        <f>COUNTIF(Y$2:$Y$100,R7544)</f>
        <v>0</v>
      </c>
      <c r="V7544" s="67">
        <f t="shared" si="860"/>
        <v>0</v>
      </c>
      <c r="X7544"/>
      <c r="Y7544" s="67" t="str">
        <f t="shared" si="861"/>
        <v xml:space="preserve"> </v>
      </c>
      <c r="AB7544" t="s">
        <v>90</v>
      </c>
      <c r="AC7544" s="46">
        <v>5040</v>
      </c>
      <c r="AD7544" s="46">
        <v>72</v>
      </c>
      <c r="AE7544" s="46">
        <v>70.7</v>
      </c>
      <c r="AF7544" s="46">
        <v>120</v>
      </c>
      <c r="AH7544" s="70" t="str">
        <f t="shared" si="857"/>
        <v>GCAW Girls Div 1 Plymouth Regional</v>
      </c>
      <c r="AI7544" s="70" t="str">
        <f t="shared" si="858"/>
        <v/>
      </c>
      <c r="AJ7544" s="70" t="str">
        <f t="shared" si="859"/>
        <v/>
      </c>
      <c r="AK7544" s="70" t="str" cm="1">
        <f t="array" ref="AK7544">_xlfn.IFS(AH7544&lt;&gt;"","1",AI7544&lt;&gt;"","2",AJ7544&lt;&gt;"","3")</f>
        <v>1</v>
      </c>
    </row>
    <row r="7545" spans="1:37" x14ac:dyDescent="0.25">
      <c r="A7545" t="s">
        <v>693</v>
      </c>
      <c r="B7545" t="s">
        <v>488</v>
      </c>
      <c r="C7545" s="67" t="str">
        <f t="shared" si="855"/>
        <v>Tori Braun</v>
      </c>
      <c r="D7545" s="71" t="str" cm="1">
        <f t="array" ref="D7545">_xlfn.IFS(AK7545="1",CONCATENATE(C7545,"Regional"),AK7545="2",CONCATENATE(C7545,"Sectional"),AK7545="3",CONCATENATE(C7545,COUNTIF($C$1:C7545,C7545)))</f>
        <v>Tori BraunRegional</v>
      </c>
      <c r="E7545" s="66">
        <v>45196.291666666664</v>
      </c>
      <c r="F7545" t="s">
        <v>2506</v>
      </c>
      <c r="G7545" s="46">
        <v>44</v>
      </c>
      <c r="H7545" s="46">
        <v>94</v>
      </c>
      <c r="I7545" s="46">
        <v>8</v>
      </c>
      <c r="J7545" t="s">
        <v>132</v>
      </c>
      <c r="K7545" t="s">
        <v>90</v>
      </c>
      <c r="L7545" s="46">
        <v>5040</v>
      </c>
      <c r="M7545" s="46">
        <v>72</v>
      </c>
      <c r="N7545" s="46">
        <v>70.7</v>
      </c>
      <c r="O7545" s="46">
        <v>120</v>
      </c>
      <c r="P7545" s="46">
        <f t="shared" si="856"/>
        <v>2</v>
      </c>
      <c r="R7545" s="67" t="s">
        <v>1299</v>
      </c>
      <c r="S7545" s="67">
        <f>COUNTIF(Y$2:$Y$100,R7545)</f>
        <v>0</v>
      </c>
      <c r="V7545" s="67">
        <f t="shared" si="860"/>
        <v>0</v>
      </c>
      <c r="X7545"/>
      <c r="Y7545" s="67" t="str">
        <f t="shared" si="861"/>
        <v xml:space="preserve"> </v>
      </c>
      <c r="AB7545" t="s">
        <v>90</v>
      </c>
      <c r="AC7545" s="46">
        <v>5040</v>
      </c>
      <c r="AD7545" s="46">
        <v>72</v>
      </c>
      <c r="AE7545" s="46">
        <v>70.7</v>
      </c>
      <c r="AF7545" s="46">
        <v>120</v>
      </c>
      <c r="AH7545" s="70" t="str">
        <f t="shared" si="857"/>
        <v>GCAW Girls Div 1 Plymouth Regional</v>
      </c>
      <c r="AI7545" s="70" t="str">
        <f t="shared" si="858"/>
        <v/>
      </c>
      <c r="AJ7545" s="70" t="str">
        <f t="shared" si="859"/>
        <v/>
      </c>
      <c r="AK7545" s="70" t="str" cm="1">
        <f t="array" ref="AK7545">_xlfn.IFS(AH7545&lt;&gt;"","1",AI7545&lt;&gt;"","2",AJ7545&lt;&gt;"","3")</f>
        <v>1</v>
      </c>
    </row>
    <row r="7546" spans="1:37" x14ac:dyDescent="0.25">
      <c r="A7546" t="s">
        <v>686</v>
      </c>
      <c r="B7546" t="s">
        <v>458</v>
      </c>
      <c r="C7546" s="67" t="str">
        <f t="shared" si="855"/>
        <v>Lauren Grass</v>
      </c>
      <c r="D7546" s="71" t="str" cm="1">
        <f t="array" ref="D7546">_xlfn.IFS(AK7546="1",CONCATENATE(C7546,"Regional"),AK7546="2",CONCATENATE(C7546,"Sectional"),AK7546="3",CONCATENATE(C7546,COUNTIF($C$1:C7546,C7546)))</f>
        <v>Lauren GrassRegional</v>
      </c>
      <c r="E7546" s="66">
        <v>45196.291666666664</v>
      </c>
      <c r="F7546" t="s">
        <v>2506</v>
      </c>
      <c r="G7546" s="46">
        <v>44</v>
      </c>
      <c r="H7546" s="46">
        <v>96</v>
      </c>
      <c r="I7546" s="46">
        <v>11</v>
      </c>
      <c r="J7546" t="s">
        <v>132</v>
      </c>
      <c r="K7546" t="s">
        <v>90</v>
      </c>
      <c r="L7546" s="46">
        <v>5040</v>
      </c>
      <c r="M7546" s="46">
        <v>72</v>
      </c>
      <c r="N7546" s="46">
        <v>70.7</v>
      </c>
      <c r="O7546" s="46">
        <v>120</v>
      </c>
      <c r="P7546" s="46">
        <f t="shared" si="856"/>
        <v>2</v>
      </c>
      <c r="R7546" s="67" t="s">
        <v>1294</v>
      </c>
      <c r="S7546" s="67">
        <f>COUNTIF(Y$2:$Y$100,R7546)</f>
        <v>0</v>
      </c>
      <c r="V7546" s="67">
        <f t="shared" si="860"/>
        <v>0</v>
      </c>
      <c r="X7546"/>
      <c r="Y7546" s="67" t="str">
        <f t="shared" si="861"/>
        <v xml:space="preserve"> </v>
      </c>
      <c r="AB7546" t="s">
        <v>90</v>
      </c>
      <c r="AC7546" s="46">
        <v>5040</v>
      </c>
      <c r="AD7546" s="46">
        <v>72</v>
      </c>
      <c r="AE7546" s="46">
        <v>70.7</v>
      </c>
      <c r="AF7546" s="46">
        <v>120</v>
      </c>
      <c r="AH7546" s="70" t="str">
        <f t="shared" si="857"/>
        <v>GCAW Girls Div 1 Plymouth Regional</v>
      </c>
      <c r="AI7546" s="70" t="str">
        <f t="shared" si="858"/>
        <v/>
      </c>
      <c r="AJ7546" s="70" t="str">
        <f t="shared" si="859"/>
        <v/>
      </c>
      <c r="AK7546" s="70" t="str" cm="1">
        <f t="array" ref="AK7546">_xlfn.IFS(AH7546&lt;&gt;"","1",AI7546&lt;&gt;"","2",AJ7546&lt;&gt;"","3")</f>
        <v>1</v>
      </c>
    </row>
    <row r="7547" spans="1:37" x14ac:dyDescent="0.25">
      <c r="A7547" t="s">
        <v>374</v>
      </c>
      <c r="B7547" t="s">
        <v>729</v>
      </c>
      <c r="C7547" s="67" t="str">
        <f t="shared" si="855"/>
        <v>Maslin Wagner</v>
      </c>
      <c r="D7547" s="71" t="str" cm="1">
        <f t="array" ref="D7547">_xlfn.IFS(AK7547="1",CONCATENATE(C7547,"Regional"),AK7547="2",CONCATENATE(C7547,"Sectional"),AK7547="3",CONCATENATE(C7547,COUNTIF($C$1:C7547,C7547)))</f>
        <v>Maslin WagnerRegional</v>
      </c>
      <c r="E7547" s="66">
        <v>45196.291666666664</v>
      </c>
      <c r="F7547" t="s">
        <v>2506</v>
      </c>
      <c r="G7547" s="46">
        <v>44</v>
      </c>
      <c r="H7547" s="46">
        <v>97</v>
      </c>
      <c r="I7547" s="46">
        <v>12</v>
      </c>
      <c r="J7547" t="s">
        <v>132</v>
      </c>
      <c r="K7547" t="s">
        <v>90</v>
      </c>
      <c r="L7547" s="46">
        <v>5040</v>
      </c>
      <c r="M7547" s="46">
        <v>72</v>
      </c>
      <c r="N7547" s="46">
        <v>70.7</v>
      </c>
      <c r="O7547" s="46">
        <v>120</v>
      </c>
      <c r="P7547" s="46">
        <f t="shared" si="856"/>
        <v>2</v>
      </c>
      <c r="R7547" s="67" t="s">
        <v>1324</v>
      </c>
      <c r="S7547" s="67">
        <f>COUNTIF(Y$2:$Y$100,R7547)</f>
        <v>0</v>
      </c>
      <c r="V7547" s="67">
        <f t="shared" si="860"/>
        <v>0</v>
      </c>
      <c r="X7547"/>
      <c r="Y7547" s="67" t="str">
        <f t="shared" si="861"/>
        <v xml:space="preserve"> </v>
      </c>
      <c r="AB7547" t="s">
        <v>90</v>
      </c>
      <c r="AC7547" s="46">
        <v>5040</v>
      </c>
      <c r="AD7547" s="46">
        <v>72</v>
      </c>
      <c r="AE7547" s="46">
        <v>70.7</v>
      </c>
      <c r="AF7547" s="46">
        <v>120</v>
      </c>
      <c r="AH7547" s="70" t="str">
        <f t="shared" si="857"/>
        <v>GCAW Girls Div 1 Plymouth Regional</v>
      </c>
      <c r="AI7547" s="70" t="str">
        <f t="shared" si="858"/>
        <v/>
      </c>
      <c r="AJ7547" s="70" t="str">
        <f t="shared" si="859"/>
        <v/>
      </c>
      <c r="AK7547" s="70" t="str" cm="1">
        <f t="array" ref="AK7547">_xlfn.IFS(AH7547&lt;&gt;"","1",AI7547&lt;&gt;"","2",AJ7547&lt;&gt;"","3")</f>
        <v>1</v>
      </c>
    </row>
    <row r="7548" spans="1:37" x14ac:dyDescent="0.25">
      <c r="A7548" t="s">
        <v>899</v>
      </c>
      <c r="B7548" t="s">
        <v>900</v>
      </c>
      <c r="C7548" s="67" t="str">
        <f t="shared" si="855"/>
        <v>Sydnie Clemons</v>
      </c>
      <c r="D7548" s="71" t="str" cm="1">
        <f t="array" ref="D7548">_xlfn.IFS(AK7548="1",CONCATENATE(C7548,"Regional"),AK7548="2",CONCATENATE(C7548,"Sectional"),AK7548="3",CONCATENATE(C7548,COUNTIF($C$1:C7548,C7548)))</f>
        <v>Sydnie ClemonsRegional</v>
      </c>
      <c r="E7548" s="66">
        <v>45196.291666666664</v>
      </c>
      <c r="F7548" t="s">
        <v>2506</v>
      </c>
      <c r="G7548" s="46">
        <v>44</v>
      </c>
      <c r="H7548" s="46">
        <v>98</v>
      </c>
      <c r="I7548" s="46">
        <v>13</v>
      </c>
      <c r="J7548" t="s">
        <v>132</v>
      </c>
      <c r="K7548" t="s">
        <v>90</v>
      </c>
      <c r="L7548" s="46">
        <v>5040</v>
      </c>
      <c r="M7548" s="46">
        <v>72</v>
      </c>
      <c r="N7548" s="46">
        <v>70.7</v>
      </c>
      <c r="O7548" s="46">
        <v>120</v>
      </c>
      <c r="P7548" s="46">
        <f t="shared" si="856"/>
        <v>2</v>
      </c>
      <c r="R7548" s="67" t="s">
        <v>1439</v>
      </c>
      <c r="S7548" s="67">
        <f>COUNTIF(Y$2:$Y$100,R7548)</f>
        <v>0</v>
      </c>
      <c r="V7548" s="67">
        <f t="shared" si="860"/>
        <v>0</v>
      </c>
      <c r="X7548"/>
      <c r="Y7548" s="67" t="str">
        <f t="shared" si="861"/>
        <v xml:space="preserve"> </v>
      </c>
      <c r="AB7548" t="s">
        <v>90</v>
      </c>
      <c r="AC7548" s="46">
        <v>5040</v>
      </c>
      <c r="AD7548" s="46">
        <v>72</v>
      </c>
      <c r="AE7548" s="46">
        <v>70.7</v>
      </c>
      <c r="AF7548" s="46">
        <v>120</v>
      </c>
      <c r="AH7548" s="70" t="str">
        <f t="shared" si="857"/>
        <v>GCAW Girls Div 1 Plymouth Regional</v>
      </c>
      <c r="AI7548" s="70" t="str">
        <f t="shared" si="858"/>
        <v/>
      </c>
      <c r="AJ7548" s="70" t="str">
        <f t="shared" si="859"/>
        <v/>
      </c>
      <c r="AK7548" s="70" t="str" cm="1">
        <f t="array" ref="AK7548">_xlfn.IFS(AH7548&lt;&gt;"","1",AI7548&lt;&gt;"","2",AJ7548&lt;&gt;"","3")</f>
        <v>1</v>
      </c>
    </row>
    <row r="7549" spans="1:37" x14ac:dyDescent="0.25">
      <c r="A7549" t="s">
        <v>289</v>
      </c>
      <c r="B7549" t="s">
        <v>600</v>
      </c>
      <c r="C7549" s="67" t="str">
        <f t="shared" si="855"/>
        <v>Lillian Krueger</v>
      </c>
      <c r="D7549" s="71" t="str" cm="1">
        <f t="array" ref="D7549">_xlfn.IFS(AK7549="1",CONCATENATE(C7549,"Regional"),AK7549="2",CONCATENATE(C7549,"Sectional"),AK7549="3",CONCATENATE(C7549,COUNTIF($C$1:C7549,C7549)))</f>
        <v>Lillian KruegerRegional</v>
      </c>
      <c r="E7549" s="66">
        <v>45196.291666666664</v>
      </c>
      <c r="F7549" t="s">
        <v>2506</v>
      </c>
      <c r="G7549" s="46">
        <v>44</v>
      </c>
      <c r="H7549" s="46">
        <v>99</v>
      </c>
      <c r="I7549" s="46">
        <v>14</v>
      </c>
      <c r="J7549" t="s">
        <v>132</v>
      </c>
      <c r="K7549" t="s">
        <v>90</v>
      </c>
      <c r="L7549" s="46">
        <v>5040</v>
      </c>
      <c r="M7549" s="46">
        <v>72</v>
      </c>
      <c r="N7549" s="46">
        <v>70.7</v>
      </c>
      <c r="O7549" s="46">
        <v>120</v>
      </c>
      <c r="P7549" s="46">
        <f t="shared" si="856"/>
        <v>2</v>
      </c>
      <c r="R7549" s="67" t="s">
        <v>1306</v>
      </c>
      <c r="S7549" s="67">
        <f>COUNTIF(Y$2:$Y$100,R7549)</f>
        <v>0</v>
      </c>
      <c r="V7549" s="67">
        <f t="shared" si="860"/>
        <v>0</v>
      </c>
      <c r="X7549"/>
      <c r="Y7549" s="67" t="str">
        <f t="shared" si="861"/>
        <v xml:space="preserve"> </v>
      </c>
      <c r="AB7549" t="s">
        <v>90</v>
      </c>
      <c r="AC7549" s="46">
        <v>5040</v>
      </c>
      <c r="AD7549" s="46">
        <v>72</v>
      </c>
      <c r="AE7549" s="46">
        <v>70.7</v>
      </c>
      <c r="AF7549" s="46">
        <v>120</v>
      </c>
      <c r="AH7549" s="70" t="str">
        <f t="shared" si="857"/>
        <v>GCAW Girls Div 1 Plymouth Regional</v>
      </c>
      <c r="AI7549" s="70" t="str">
        <f t="shared" si="858"/>
        <v/>
      </c>
      <c r="AJ7549" s="70" t="str">
        <f t="shared" si="859"/>
        <v/>
      </c>
      <c r="AK7549" s="70" t="str" cm="1">
        <f t="array" ref="AK7549">_xlfn.IFS(AH7549&lt;&gt;"","1",AI7549&lt;&gt;"","2",AJ7549&lt;&gt;"","3")</f>
        <v>1</v>
      </c>
    </row>
    <row r="7550" spans="1:37" x14ac:dyDescent="0.25">
      <c r="A7550" t="s">
        <v>2089</v>
      </c>
      <c r="B7550" t="s">
        <v>735</v>
      </c>
      <c r="C7550" s="67" t="str">
        <f t="shared" si="855"/>
        <v>Erin Zelazoski</v>
      </c>
      <c r="D7550" s="71" t="str" cm="1">
        <f t="array" ref="D7550">_xlfn.IFS(AK7550="1",CONCATENATE(C7550,"Regional"),AK7550="2",CONCATENATE(C7550,"Sectional"),AK7550="3",CONCATENATE(C7550,COUNTIF($C$1:C7550,C7550)))</f>
        <v>Erin ZelazoskiRegional</v>
      </c>
      <c r="E7550" s="66">
        <v>45196.291666666664</v>
      </c>
      <c r="F7550" t="s">
        <v>2506</v>
      </c>
      <c r="G7550" s="46">
        <v>44</v>
      </c>
      <c r="H7550" s="46">
        <v>99</v>
      </c>
      <c r="I7550" s="46">
        <v>14</v>
      </c>
      <c r="J7550" t="s">
        <v>132</v>
      </c>
      <c r="K7550" t="s">
        <v>90</v>
      </c>
      <c r="L7550" s="46">
        <v>5040</v>
      </c>
      <c r="M7550" s="46">
        <v>72</v>
      </c>
      <c r="N7550" s="46">
        <v>70.7</v>
      </c>
      <c r="O7550" s="46">
        <v>120</v>
      </c>
      <c r="P7550" s="46">
        <f t="shared" si="856"/>
        <v>2</v>
      </c>
      <c r="R7550" s="67" t="s">
        <v>3111</v>
      </c>
      <c r="S7550" s="67">
        <f>COUNTIF(Y$2:$Y$100,R7550)</f>
        <v>0</v>
      </c>
      <c r="V7550" s="67">
        <f t="shared" si="860"/>
        <v>0</v>
      </c>
      <c r="X7550"/>
      <c r="Y7550" s="67" t="str">
        <f t="shared" si="861"/>
        <v xml:space="preserve"> </v>
      </c>
      <c r="AB7550" t="s">
        <v>90</v>
      </c>
      <c r="AC7550" s="46">
        <v>5040</v>
      </c>
      <c r="AD7550" s="46">
        <v>72</v>
      </c>
      <c r="AE7550" s="46">
        <v>70.7</v>
      </c>
      <c r="AF7550" s="46">
        <v>120</v>
      </c>
      <c r="AH7550" s="70" t="str">
        <f t="shared" si="857"/>
        <v>GCAW Girls Div 1 Plymouth Regional</v>
      </c>
      <c r="AI7550" s="70" t="str">
        <f t="shared" si="858"/>
        <v/>
      </c>
      <c r="AJ7550" s="70" t="str">
        <f t="shared" si="859"/>
        <v/>
      </c>
      <c r="AK7550" s="70" t="str" cm="1">
        <f t="array" ref="AK7550">_xlfn.IFS(AH7550&lt;&gt;"","1",AI7550&lt;&gt;"","2",AJ7550&lt;&gt;"","3")</f>
        <v>1</v>
      </c>
    </row>
    <row r="7551" spans="1:37" x14ac:dyDescent="0.25">
      <c r="A7551" t="s">
        <v>310</v>
      </c>
      <c r="B7551" t="s">
        <v>699</v>
      </c>
      <c r="C7551" s="67" t="str">
        <f t="shared" si="855"/>
        <v>Emmaline Miller</v>
      </c>
      <c r="D7551" s="71" t="str" cm="1">
        <f t="array" ref="D7551">_xlfn.IFS(AK7551="1",CONCATENATE(C7551,"Regional"),AK7551="2",CONCATENATE(C7551,"Sectional"),AK7551="3",CONCATENATE(C7551,COUNTIF($C$1:C7551,C7551)))</f>
        <v>Emmaline MillerRegional</v>
      </c>
      <c r="E7551" s="66">
        <v>45196.291666666664</v>
      </c>
      <c r="F7551" t="s">
        <v>2506</v>
      </c>
      <c r="G7551" s="46">
        <v>44</v>
      </c>
      <c r="H7551" s="46">
        <v>100</v>
      </c>
      <c r="I7551" s="46">
        <v>16</v>
      </c>
      <c r="J7551" t="s">
        <v>132</v>
      </c>
      <c r="K7551" t="s">
        <v>90</v>
      </c>
      <c r="L7551" s="46">
        <v>5040</v>
      </c>
      <c r="M7551" s="46">
        <v>72</v>
      </c>
      <c r="N7551" s="46">
        <v>70.7</v>
      </c>
      <c r="O7551" s="46">
        <v>120</v>
      </c>
      <c r="P7551" s="46">
        <f t="shared" si="856"/>
        <v>2</v>
      </c>
      <c r="R7551" s="67" t="s">
        <v>1302</v>
      </c>
      <c r="S7551" s="67">
        <f>COUNTIF(Y$2:$Y$100,R7551)</f>
        <v>0</v>
      </c>
      <c r="V7551" s="67">
        <f t="shared" si="860"/>
        <v>0</v>
      </c>
      <c r="X7551"/>
      <c r="Y7551" s="67" t="str">
        <f t="shared" si="861"/>
        <v xml:space="preserve"> </v>
      </c>
      <c r="AB7551" t="s">
        <v>90</v>
      </c>
      <c r="AC7551" s="46">
        <v>5040</v>
      </c>
      <c r="AD7551" s="46">
        <v>72</v>
      </c>
      <c r="AE7551" s="46">
        <v>70.7</v>
      </c>
      <c r="AF7551" s="46">
        <v>120</v>
      </c>
      <c r="AH7551" s="70" t="str">
        <f t="shared" si="857"/>
        <v>GCAW Girls Div 1 Plymouth Regional</v>
      </c>
      <c r="AI7551" s="70" t="str">
        <f t="shared" si="858"/>
        <v/>
      </c>
      <c r="AJ7551" s="70" t="str">
        <f t="shared" si="859"/>
        <v/>
      </c>
      <c r="AK7551" s="70" t="str" cm="1">
        <f t="array" ref="AK7551">_xlfn.IFS(AH7551&lt;&gt;"","1",AI7551&lt;&gt;"","2",AJ7551&lt;&gt;"","3")</f>
        <v>1</v>
      </c>
    </row>
    <row r="7552" spans="1:37" x14ac:dyDescent="0.25">
      <c r="A7552" t="s">
        <v>727</v>
      </c>
      <c r="B7552" t="s">
        <v>728</v>
      </c>
      <c r="C7552" s="67" t="str">
        <f t="shared" si="855"/>
        <v>Diana Schallock</v>
      </c>
      <c r="D7552" s="71" t="str" cm="1">
        <f t="array" ref="D7552">_xlfn.IFS(AK7552="1",CONCATENATE(C7552,"Regional"),AK7552="2",CONCATENATE(C7552,"Sectional"),AK7552="3",CONCATENATE(C7552,COUNTIF($C$1:C7552,C7552)))</f>
        <v>Diana SchallockRegional</v>
      </c>
      <c r="E7552" s="66">
        <v>45196.291666666664</v>
      </c>
      <c r="F7552" t="s">
        <v>2506</v>
      </c>
      <c r="G7552" s="46">
        <v>44</v>
      </c>
      <c r="H7552" s="46">
        <v>100</v>
      </c>
      <c r="I7552" s="46">
        <v>16</v>
      </c>
      <c r="J7552" t="s">
        <v>132</v>
      </c>
      <c r="K7552" t="s">
        <v>90</v>
      </c>
      <c r="L7552" s="46">
        <v>5040</v>
      </c>
      <c r="M7552" s="46">
        <v>72</v>
      </c>
      <c r="N7552" s="46">
        <v>70.7</v>
      </c>
      <c r="O7552" s="46">
        <v>120</v>
      </c>
      <c r="P7552" s="46">
        <f t="shared" si="856"/>
        <v>2</v>
      </c>
      <c r="R7552" s="67" t="s">
        <v>1323</v>
      </c>
      <c r="S7552" s="67">
        <f>COUNTIF(Y$2:$Y$100,R7552)</f>
        <v>0</v>
      </c>
      <c r="V7552" s="67">
        <f t="shared" si="860"/>
        <v>0</v>
      </c>
      <c r="X7552"/>
      <c r="Y7552" s="67" t="str">
        <f t="shared" si="861"/>
        <v xml:space="preserve"> </v>
      </c>
      <c r="AB7552" t="s">
        <v>90</v>
      </c>
      <c r="AC7552" s="46">
        <v>5040</v>
      </c>
      <c r="AD7552" s="46">
        <v>72</v>
      </c>
      <c r="AE7552" s="46">
        <v>70.7</v>
      </c>
      <c r="AF7552" s="46">
        <v>120</v>
      </c>
      <c r="AH7552" s="70" t="str">
        <f t="shared" si="857"/>
        <v>GCAW Girls Div 1 Plymouth Regional</v>
      </c>
      <c r="AI7552" s="70" t="str">
        <f t="shared" si="858"/>
        <v/>
      </c>
      <c r="AJ7552" s="70" t="str">
        <f t="shared" si="859"/>
        <v/>
      </c>
      <c r="AK7552" s="70" t="str" cm="1">
        <f t="array" ref="AK7552">_xlfn.IFS(AH7552&lt;&gt;"","1",AI7552&lt;&gt;"","2",AJ7552&lt;&gt;"","3")</f>
        <v>1</v>
      </c>
    </row>
    <row r="7553" spans="1:37" x14ac:dyDescent="0.25">
      <c r="A7553" t="s">
        <v>906</v>
      </c>
      <c r="B7553" t="s">
        <v>907</v>
      </c>
      <c r="C7553" s="67" t="str">
        <f t="shared" si="855"/>
        <v>Hailey Hammen</v>
      </c>
      <c r="D7553" s="71" t="str" cm="1">
        <f t="array" ref="D7553">_xlfn.IFS(AK7553="1",CONCATENATE(C7553,"Regional"),AK7553="2",CONCATENATE(C7553,"Sectional"),AK7553="3",CONCATENATE(C7553,COUNTIF($C$1:C7553,C7553)))</f>
        <v>Hailey HammenRegional</v>
      </c>
      <c r="E7553" s="66">
        <v>45196.291666666664</v>
      </c>
      <c r="F7553" t="s">
        <v>2506</v>
      </c>
      <c r="G7553" s="46">
        <v>44</v>
      </c>
      <c r="H7553" s="46">
        <v>102</v>
      </c>
      <c r="I7553" s="46">
        <v>18</v>
      </c>
      <c r="J7553" t="s">
        <v>132</v>
      </c>
      <c r="K7553" t="s">
        <v>90</v>
      </c>
      <c r="L7553" s="46">
        <v>5040</v>
      </c>
      <c r="M7553" s="46">
        <v>72</v>
      </c>
      <c r="N7553" s="46">
        <v>70.7</v>
      </c>
      <c r="O7553" s="46">
        <v>120</v>
      </c>
      <c r="P7553" s="46">
        <f t="shared" si="856"/>
        <v>2</v>
      </c>
      <c r="R7553" s="67" t="s">
        <v>1445</v>
      </c>
      <c r="S7553" s="67">
        <f>COUNTIF(Y$2:$Y$100,R7553)</f>
        <v>0</v>
      </c>
      <c r="V7553" s="67">
        <f t="shared" si="860"/>
        <v>0</v>
      </c>
      <c r="X7553"/>
      <c r="Y7553" s="67" t="str">
        <f t="shared" si="861"/>
        <v xml:space="preserve"> </v>
      </c>
      <c r="AB7553" t="s">
        <v>90</v>
      </c>
      <c r="AC7553" s="46">
        <v>5040</v>
      </c>
      <c r="AD7553" s="46">
        <v>72</v>
      </c>
      <c r="AE7553" s="46">
        <v>70.7</v>
      </c>
      <c r="AF7553" s="46">
        <v>120</v>
      </c>
      <c r="AH7553" s="70" t="str">
        <f t="shared" si="857"/>
        <v>GCAW Girls Div 1 Plymouth Regional</v>
      </c>
      <c r="AI7553" s="70" t="str">
        <f t="shared" si="858"/>
        <v/>
      </c>
      <c r="AJ7553" s="70" t="str">
        <f t="shared" si="859"/>
        <v/>
      </c>
      <c r="AK7553" s="70" t="str" cm="1">
        <f t="array" ref="AK7553">_xlfn.IFS(AH7553&lt;&gt;"","1",AI7553&lt;&gt;"","2",AJ7553&lt;&gt;"","3")</f>
        <v>1</v>
      </c>
    </row>
    <row r="7554" spans="1:37" x14ac:dyDescent="0.25">
      <c r="A7554" t="s">
        <v>1652</v>
      </c>
      <c r="B7554" t="s">
        <v>443</v>
      </c>
      <c r="C7554" s="67" t="str">
        <f t="shared" ref="C7554:C7617" si="862">CONCATENATE(B7554," ",A7554)</f>
        <v>Emily Blankenburg</v>
      </c>
      <c r="D7554" s="71" t="str" cm="1">
        <f t="array" ref="D7554">_xlfn.IFS(AK7554="1",CONCATENATE(C7554,"Regional"),AK7554="2",CONCATENATE(C7554,"Sectional"),AK7554="3",CONCATENATE(C7554,COUNTIF($C$1:C7554,C7554)))</f>
        <v>Emily BlankenburgRegional</v>
      </c>
      <c r="E7554" s="66">
        <v>45196.291666666664</v>
      </c>
      <c r="F7554" t="s">
        <v>2506</v>
      </c>
      <c r="G7554" s="46">
        <v>44</v>
      </c>
      <c r="H7554" s="46">
        <v>104</v>
      </c>
      <c r="I7554" s="46">
        <v>19</v>
      </c>
      <c r="J7554" t="s">
        <v>132</v>
      </c>
      <c r="K7554" t="s">
        <v>90</v>
      </c>
      <c r="L7554" s="46">
        <v>5040</v>
      </c>
      <c r="M7554" s="46">
        <v>72</v>
      </c>
      <c r="N7554" s="46">
        <v>70.7</v>
      </c>
      <c r="O7554" s="46">
        <v>120</v>
      </c>
      <c r="P7554" s="46">
        <f t="shared" ref="P7554:P7617" si="863">IF(L7554&gt;4000,2,1)</f>
        <v>2</v>
      </c>
      <c r="R7554" s="67" t="s">
        <v>3484</v>
      </c>
      <c r="S7554" s="67">
        <f>COUNTIF(Y$2:$Y$100,R7554)</f>
        <v>0</v>
      </c>
      <c r="V7554" s="67">
        <f t="shared" si="860"/>
        <v>0</v>
      </c>
      <c r="X7554"/>
      <c r="Y7554" s="67" t="str">
        <f t="shared" si="861"/>
        <v xml:space="preserve"> </v>
      </c>
      <c r="AB7554" t="s">
        <v>90</v>
      </c>
      <c r="AC7554" s="46">
        <v>5040</v>
      </c>
      <c r="AD7554" s="46">
        <v>72</v>
      </c>
      <c r="AE7554" s="46">
        <v>70.7</v>
      </c>
      <c r="AF7554" s="46">
        <v>120</v>
      </c>
      <c r="AH7554" s="70" t="str">
        <f t="shared" ref="AH7554:AH7617" si="864">IF(ISNUMBER(SEARCH("regional",$F7554)),$F7554,"")</f>
        <v>GCAW Girls Div 1 Plymouth Regional</v>
      </c>
      <c r="AI7554" s="70" t="str">
        <f t="shared" ref="AI7554:AI7617" si="865">IF(ISNUMBER(SEARCH("sectional",$F7554)),$F7554,"")</f>
        <v/>
      </c>
      <c r="AJ7554" s="70" t="str">
        <f t="shared" ref="AJ7554:AJ7617" si="866">IF(AND(AH7554="",AI7554=""),"X","")</f>
        <v/>
      </c>
      <c r="AK7554" s="70" t="str" cm="1">
        <f t="array" ref="AK7554">_xlfn.IFS(AH7554&lt;&gt;"","1",AI7554&lt;&gt;"","2",AJ7554&lt;&gt;"","3")</f>
        <v>1</v>
      </c>
    </row>
    <row r="7555" spans="1:37" x14ac:dyDescent="0.25">
      <c r="A7555" t="s">
        <v>751</v>
      </c>
      <c r="B7555" t="s">
        <v>752</v>
      </c>
      <c r="C7555" s="67" t="str">
        <f t="shared" si="862"/>
        <v>Kaya Monzingo</v>
      </c>
      <c r="D7555" s="71" t="str" cm="1">
        <f t="array" ref="D7555">_xlfn.IFS(AK7555="1",CONCATENATE(C7555,"Regional"),AK7555="2",CONCATENATE(C7555,"Sectional"),AK7555="3",CONCATENATE(C7555,COUNTIF($C$1:C7555,C7555)))</f>
        <v>Kaya MonzingoRegional</v>
      </c>
      <c r="E7555" s="66">
        <v>45196.291666666664</v>
      </c>
      <c r="F7555" t="s">
        <v>2506</v>
      </c>
      <c r="G7555" s="46">
        <v>44</v>
      </c>
      <c r="H7555" s="46">
        <v>104</v>
      </c>
      <c r="I7555" s="46">
        <v>19</v>
      </c>
      <c r="J7555" t="s">
        <v>132</v>
      </c>
      <c r="K7555" t="s">
        <v>90</v>
      </c>
      <c r="L7555" s="46">
        <v>5040</v>
      </c>
      <c r="M7555" s="46">
        <v>72</v>
      </c>
      <c r="N7555" s="46">
        <v>70.7</v>
      </c>
      <c r="O7555" s="46">
        <v>120</v>
      </c>
      <c r="P7555" s="46">
        <f t="shared" si="863"/>
        <v>2</v>
      </c>
      <c r="R7555" s="67" t="s">
        <v>1339</v>
      </c>
      <c r="S7555" s="67">
        <f>COUNTIF(Y$2:$Y$100,R7555)</f>
        <v>0</v>
      </c>
      <c r="V7555" s="67">
        <f t="shared" si="860"/>
        <v>0</v>
      </c>
      <c r="X7555"/>
      <c r="Y7555" s="67" t="str">
        <f t="shared" si="861"/>
        <v xml:space="preserve"> </v>
      </c>
      <c r="AB7555" t="s">
        <v>90</v>
      </c>
      <c r="AC7555" s="46">
        <v>5040</v>
      </c>
      <c r="AD7555" s="46">
        <v>72</v>
      </c>
      <c r="AE7555" s="46">
        <v>70.7</v>
      </c>
      <c r="AF7555" s="46">
        <v>120</v>
      </c>
      <c r="AH7555" s="70" t="str">
        <f t="shared" si="864"/>
        <v>GCAW Girls Div 1 Plymouth Regional</v>
      </c>
      <c r="AI7555" s="70" t="str">
        <f t="shared" si="865"/>
        <v/>
      </c>
      <c r="AJ7555" s="70" t="str">
        <f t="shared" si="866"/>
        <v/>
      </c>
      <c r="AK7555" s="70" t="str" cm="1">
        <f t="array" ref="AK7555">_xlfn.IFS(AH7555&lt;&gt;"","1",AI7555&lt;&gt;"","2",AJ7555&lt;&gt;"","3")</f>
        <v>1</v>
      </c>
    </row>
    <row r="7556" spans="1:37" x14ac:dyDescent="0.25">
      <c r="A7556" t="s">
        <v>738</v>
      </c>
      <c r="B7556" t="s">
        <v>739</v>
      </c>
      <c r="C7556" s="67" t="str">
        <f t="shared" si="862"/>
        <v>Amiah Brakob</v>
      </c>
      <c r="D7556" s="71" t="str" cm="1">
        <f t="array" ref="D7556">_xlfn.IFS(AK7556="1",CONCATENATE(C7556,"Regional"),AK7556="2",CONCATENATE(C7556,"Sectional"),AK7556="3",CONCATENATE(C7556,COUNTIF($C$1:C7556,C7556)))</f>
        <v>Amiah BrakobRegional</v>
      </c>
      <c r="E7556" s="66">
        <v>45196.291666666664</v>
      </c>
      <c r="F7556" t="s">
        <v>2506</v>
      </c>
      <c r="G7556" s="46">
        <v>44</v>
      </c>
      <c r="H7556" s="46">
        <v>104</v>
      </c>
      <c r="I7556" s="46">
        <v>19</v>
      </c>
      <c r="J7556" t="s">
        <v>132</v>
      </c>
      <c r="K7556" t="s">
        <v>90</v>
      </c>
      <c r="L7556" s="46">
        <v>5040</v>
      </c>
      <c r="M7556" s="46">
        <v>72</v>
      </c>
      <c r="N7556" s="46">
        <v>70.7</v>
      </c>
      <c r="O7556" s="46">
        <v>120</v>
      </c>
      <c r="P7556" s="46">
        <f t="shared" si="863"/>
        <v>2</v>
      </c>
      <c r="R7556" s="67" t="s">
        <v>1329</v>
      </c>
      <c r="S7556" s="67">
        <f>COUNTIF(Y$2:$Y$100,R7556)</f>
        <v>0</v>
      </c>
      <c r="V7556" s="67">
        <f t="shared" si="860"/>
        <v>0</v>
      </c>
      <c r="X7556"/>
      <c r="Y7556" s="67" t="str">
        <f t="shared" si="861"/>
        <v xml:space="preserve"> </v>
      </c>
      <c r="AB7556" t="s">
        <v>90</v>
      </c>
      <c r="AC7556" s="46">
        <v>5040</v>
      </c>
      <c r="AD7556" s="46">
        <v>72</v>
      </c>
      <c r="AE7556" s="46">
        <v>70.7</v>
      </c>
      <c r="AF7556" s="46">
        <v>120</v>
      </c>
      <c r="AH7556" s="70" t="str">
        <f t="shared" si="864"/>
        <v>GCAW Girls Div 1 Plymouth Regional</v>
      </c>
      <c r="AI7556" s="70" t="str">
        <f t="shared" si="865"/>
        <v/>
      </c>
      <c r="AJ7556" s="70" t="str">
        <f t="shared" si="866"/>
        <v/>
      </c>
      <c r="AK7556" s="70" t="str" cm="1">
        <f t="array" ref="AK7556">_xlfn.IFS(AH7556&lt;&gt;"","1",AI7556&lt;&gt;"","2",AJ7556&lt;&gt;"","3")</f>
        <v>1</v>
      </c>
    </row>
    <row r="7557" spans="1:37" x14ac:dyDescent="0.25">
      <c r="A7557" t="s">
        <v>623</v>
      </c>
      <c r="B7557" t="s">
        <v>417</v>
      </c>
      <c r="C7557" s="67" t="str">
        <f t="shared" si="862"/>
        <v>Brooklynn Holt</v>
      </c>
      <c r="D7557" s="71" t="str" cm="1">
        <f t="array" ref="D7557">_xlfn.IFS(AK7557="1",CONCATENATE(C7557,"Regional"),AK7557="2",CONCATENATE(C7557,"Sectional"),AK7557="3",CONCATENATE(C7557,COUNTIF($C$1:C7557,C7557)))</f>
        <v>Brooklynn HoltRegional</v>
      </c>
      <c r="E7557" s="66">
        <v>45196.291666666664</v>
      </c>
      <c r="F7557" t="s">
        <v>2506</v>
      </c>
      <c r="G7557" s="46">
        <v>44</v>
      </c>
      <c r="H7557" s="46">
        <v>105</v>
      </c>
      <c r="I7557" s="46">
        <v>22</v>
      </c>
      <c r="J7557" t="s">
        <v>132</v>
      </c>
      <c r="K7557" t="s">
        <v>90</v>
      </c>
      <c r="L7557" s="46">
        <v>5040</v>
      </c>
      <c r="M7557" s="46">
        <v>72</v>
      </c>
      <c r="N7557" s="46">
        <v>70.7</v>
      </c>
      <c r="O7557" s="46">
        <v>120</v>
      </c>
      <c r="P7557" s="46">
        <f t="shared" si="863"/>
        <v>2</v>
      </c>
      <c r="R7557" s="67" t="s">
        <v>1259</v>
      </c>
      <c r="S7557" s="67">
        <f>COUNTIF(Y$2:$Y$100,R7557)</f>
        <v>0</v>
      </c>
      <c r="V7557" s="67">
        <f t="shared" si="860"/>
        <v>0</v>
      </c>
      <c r="X7557"/>
      <c r="Y7557" s="67" t="str">
        <f t="shared" si="861"/>
        <v xml:space="preserve"> </v>
      </c>
      <c r="AB7557" t="s">
        <v>90</v>
      </c>
      <c r="AC7557" s="46">
        <v>5040</v>
      </c>
      <c r="AD7557" s="46">
        <v>72</v>
      </c>
      <c r="AE7557" s="46">
        <v>70.7</v>
      </c>
      <c r="AF7557" s="46">
        <v>120</v>
      </c>
      <c r="AH7557" s="70" t="str">
        <f t="shared" si="864"/>
        <v>GCAW Girls Div 1 Plymouth Regional</v>
      </c>
      <c r="AI7557" s="70" t="str">
        <f t="shared" si="865"/>
        <v/>
      </c>
      <c r="AJ7557" s="70" t="str">
        <f t="shared" si="866"/>
        <v/>
      </c>
      <c r="AK7557" s="70" t="str" cm="1">
        <f t="array" ref="AK7557">_xlfn.IFS(AH7557&lt;&gt;"","1",AI7557&lt;&gt;"","2",AJ7557&lt;&gt;"","3")</f>
        <v>1</v>
      </c>
    </row>
    <row r="7558" spans="1:37" x14ac:dyDescent="0.25">
      <c r="A7558" t="s">
        <v>704</v>
      </c>
      <c r="B7558" t="s">
        <v>1647</v>
      </c>
      <c r="C7558" s="67" t="str">
        <f t="shared" si="862"/>
        <v>Afina Budrecki</v>
      </c>
      <c r="D7558" s="71" t="str" cm="1">
        <f t="array" ref="D7558">_xlfn.IFS(AK7558="1",CONCATENATE(C7558,"Regional"),AK7558="2",CONCATENATE(C7558,"Sectional"),AK7558="3",CONCATENATE(C7558,COUNTIF($C$1:C7558,C7558)))</f>
        <v>Afina BudreckiRegional</v>
      </c>
      <c r="E7558" s="66">
        <v>45196.291666666664</v>
      </c>
      <c r="F7558" t="s">
        <v>2506</v>
      </c>
      <c r="G7558" s="46">
        <v>44</v>
      </c>
      <c r="H7558" s="46">
        <v>105</v>
      </c>
      <c r="I7558" s="46">
        <v>22</v>
      </c>
      <c r="J7558" t="s">
        <v>132</v>
      </c>
      <c r="K7558" t="s">
        <v>90</v>
      </c>
      <c r="L7558" s="46">
        <v>5040</v>
      </c>
      <c r="M7558" s="46">
        <v>72</v>
      </c>
      <c r="N7558" s="46">
        <v>70.7</v>
      </c>
      <c r="O7558" s="46">
        <v>120</v>
      </c>
      <c r="P7558" s="46">
        <f t="shared" si="863"/>
        <v>2</v>
      </c>
      <c r="R7558" s="67" t="s">
        <v>3483</v>
      </c>
      <c r="S7558" s="67">
        <f>COUNTIF(Y$2:$Y$100,R7558)</f>
        <v>0</v>
      </c>
      <c r="V7558" s="67">
        <f t="shared" si="860"/>
        <v>0</v>
      </c>
      <c r="X7558"/>
      <c r="Y7558" s="67" t="str">
        <f t="shared" si="861"/>
        <v xml:space="preserve"> </v>
      </c>
      <c r="AB7558" t="s">
        <v>90</v>
      </c>
      <c r="AC7558" s="46">
        <v>5040</v>
      </c>
      <c r="AD7558" s="46">
        <v>72</v>
      </c>
      <c r="AE7558" s="46">
        <v>70.7</v>
      </c>
      <c r="AF7558" s="46">
        <v>120</v>
      </c>
      <c r="AH7558" s="70" t="str">
        <f t="shared" si="864"/>
        <v>GCAW Girls Div 1 Plymouth Regional</v>
      </c>
      <c r="AI7558" s="70" t="str">
        <f t="shared" si="865"/>
        <v/>
      </c>
      <c r="AJ7558" s="70" t="str">
        <f t="shared" si="866"/>
        <v/>
      </c>
      <c r="AK7558" s="70" t="str" cm="1">
        <f t="array" ref="AK7558">_xlfn.IFS(AH7558&lt;&gt;"","1",AI7558&lt;&gt;"","2",AJ7558&lt;&gt;"","3")</f>
        <v>1</v>
      </c>
    </row>
    <row r="7559" spans="1:37" x14ac:dyDescent="0.25">
      <c r="A7559" t="s">
        <v>385</v>
      </c>
      <c r="B7559" t="s">
        <v>401</v>
      </c>
      <c r="C7559" s="67" t="str">
        <f t="shared" si="862"/>
        <v>Hannah Wilson</v>
      </c>
      <c r="D7559" s="71" t="str" cm="1">
        <f t="array" ref="D7559">_xlfn.IFS(AK7559="1",CONCATENATE(C7559,"Regional"),AK7559="2",CONCATENATE(C7559,"Sectional"),AK7559="3",CONCATENATE(C7559,COUNTIF($C$1:C7559,C7559)))</f>
        <v>Hannah WilsonRegional</v>
      </c>
      <c r="E7559" s="66">
        <v>45196.291666666664</v>
      </c>
      <c r="F7559" t="s">
        <v>2506</v>
      </c>
      <c r="G7559" s="46">
        <v>44</v>
      </c>
      <c r="H7559" s="46">
        <v>105</v>
      </c>
      <c r="I7559" s="46">
        <v>22</v>
      </c>
      <c r="J7559" t="s">
        <v>132</v>
      </c>
      <c r="K7559" t="s">
        <v>90</v>
      </c>
      <c r="L7559" s="46">
        <v>5040</v>
      </c>
      <c r="M7559" s="46">
        <v>72</v>
      </c>
      <c r="N7559" s="46">
        <v>70.7</v>
      </c>
      <c r="O7559" s="46">
        <v>120</v>
      </c>
      <c r="P7559" s="46">
        <f t="shared" si="863"/>
        <v>2</v>
      </c>
      <c r="R7559" s="67" t="s">
        <v>2976</v>
      </c>
      <c r="S7559" s="67">
        <f>COUNTIF(Y$2:$Y$100,R7559)</f>
        <v>0</v>
      </c>
      <c r="V7559" s="67">
        <f t="shared" si="860"/>
        <v>0</v>
      </c>
      <c r="X7559"/>
      <c r="Y7559" s="67" t="str">
        <f t="shared" si="861"/>
        <v xml:space="preserve"> </v>
      </c>
      <c r="AB7559" t="s">
        <v>90</v>
      </c>
      <c r="AC7559" s="46">
        <v>5040</v>
      </c>
      <c r="AD7559" s="46">
        <v>72</v>
      </c>
      <c r="AE7559" s="46">
        <v>70.7</v>
      </c>
      <c r="AF7559" s="46">
        <v>120</v>
      </c>
      <c r="AH7559" s="70" t="str">
        <f t="shared" si="864"/>
        <v>GCAW Girls Div 1 Plymouth Regional</v>
      </c>
      <c r="AI7559" s="70" t="str">
        <f t="shared" si="865"/>
        <v/>
      </c>
      <c r="AJ7559" s="70" t="str">
        <f t="shared" si="866"/>
        <v/>
      </c>
      <c r="AK7559" s="70" t="str" cm="1">
        <f t="array" ref="AK7559">_xlfn.IFS(AH7559&lt;&gt;"","1",AI7559&lt;&gt;"","2",AJ7559&lt;&gt;"","3")</f>
        <v>1</v>
      </c>
    </row>
    <row r="7560" spans="1:37" x14ac:dyDescent="0.25">
      <c r="A7560" t="s">
        <v>3390</v>
      </c>
      <c r="B7560" t="s">
        <v>2705</v>
      </c>
      <c r="C7560" s="67" t="str">
        <f t="shared" si="862"/>
        <v>Aspen Abel</v>
      </c>
      <c r="D7560" s="71" t="str" cm="1">
        <f t="array" ref="D7560">_xlfn.IFS(AK7560="1",CONCATENATE(C7560,"Regional"),AK7560="2",CONCATENATE(C7560,"Sectional"),AK7560="3",CONCATENATE(C7560,COUNTIF($C$1:C7560,C7560)))</f>
        <v>Aspen AbelRegional</v>
      </c>
      <c r="E7560" s="66">
        <v>45196.291666666664</v>
      </c>
      <c r="F7560" t="s">
        <v>2506</v>
      </c>
      <c r="G7560" s="46">
        <v>44</v>
      </c>
      <c r="H7560" s="46">
        <v>108</v>
      </c>
      <c r="I7560" s="46">
        <v>25</v>
      </c>
      <c r="J7560" t="s">
        <v>132</v>
      </c>
      <c r="K7560" t="s">
        <v>90</v>
      </c>
      <c r="L7560" s="46">
        <v>5040</v>
      </c>
      <c r="M7560" s="46">
        <v>72</v>
      </c>
      <c r="N7560" s="46">
        <v>70.7</v>
      </c>
      <c r="O7560" s="46">
        <v>120</v>
      </c>
      <c r="P7560" s="46">
        <f t="shared" si="863"/>
        <v>2</v>
      </c>
      <c r="R7560" s="67" t="s">
        <v>3503</v>
      </c>
      <c r="S7560" s="67">
        <f>COUNTIF(Y$2:$Y$100,R7560)</f>
        <v>0</v>
      </c>
      <c r="V7560" s="67">
        <f t="shared" si="860"/>
        <v>0</v>
      </c>
      <c r="X7560"/>
      <c r="Y7560" s="67" t="str">
        <f t="shared" si="861"/>
        <v xml:space="preserve"> </v>
      </c>
      <c r="AB7560" t="s">
        <v>90</v>
      </c>
      <c r="AC7560" s="46">
        <v>5040</v>
      </c>
      <c r="AD7560" s="46">
        <v>72</v>
      </c>
      <c r="AE7560" s="46">
        <v>70.7</v>
      </c>
      <c r="AF7560" s="46">
        <v>120</v>
      </c>
      <c r="AH7560" s="70" t="str">
        <f t="shared" si="864"/>
        <v>GCAW Girls Div 1 Plymouth Regional</v>
      </c>
      <c r="AI7560" s="70" t="str">
        <f t="shared" si="865"/>
        <v/>
      </c>
      <c r="AJ7560" s="70" t="str">
        <f t="shared" si="866"/>
        <v/>
      </c>
      <c r="AK7560" s="70" t="str" cm="1">
        <f t="array" ref="AK7560">_xlfn.IFS(AH7560&lt;&gt;"","1",AI7560&lt;&gt;"","2",AJ7560&lt;&gt;"","3")</f>
        <v>1</v>
      </c>
    </row>
    <row r="7561" spans="1:37" x14ac:dyDescent="0.25">
      <c r="A7561" t="s">
        <v>373</v>
      </c>
      <c r="B7561" t="s">
        <v>371</v>
      </c>
      <c r="C7561" s="67" t="str">
        <f t="shared" si="862"/>
        <v>Abby Waara</v>
      </c>
      <c r="D7561" s="71" t="str" cm="1">
        <f t="array" ref="D7561">_xlfn.IFS(AK7561="1",CONCATENATE(C7561,"Regional"),AK7561="2",CONCATENATE(C7561,"Sectional"),AK7561="3",CONCATENATE(C7561,COUNTIF($C$1:C7561,C7561)))</f>
        <v>Abby WaaraRegional</v>
      </c>
      <c r="E7561" s="66">
        <v>45196.291666666664</v>
      </c>
      <c r="F7561" t="s">
        <v>2506</v>
      </c>
      <c r="G7561" s="46">
        <v>44</v>
      </c>
      <c r="H7561" s="46">
        <v>108</v>
      </c>
      <c r="I7561" s="46">
        <v>25</v>
      </c>
      <c r="J7561" t="s">
        <v>132</v>
      </c>
      <c r="K7561" t="s">
        <v>90</v>
      </c>
      <c r="L7561" s="46">
        <v>5040</v>
      </c>
      <c r="M7561" s="46">
        <v>72</v>
      </c>
      <c r="N7561" s="46">
        <v>70.7</v>
      </c>
      <c r="O7561" s="46">
        <v>120</v>
      </c>
      <c r="P7561" s="46">
        <f t="shared" si="863"/>
        <v>2</v>
      </c>
      <c r="R7561" s="67" t="s">
        <v>2954</v>
      </c>
      <c r="S7561" s="67">
        <f>COUNTIF(Y$2:$Y$100,R7561)</f>
        <v>0</v>
      </c>
      <c r="V7561" s="67">
        <f t="shared" si="860"/>
        <v>0</v>
      </c>
      <c r="X7561"/>
      <c r="Y7561" s="67" t="str">
        <f t="shared" si="861"/>
        <v xml:space="preserve"> </v>
      </c>
      <c r="AB7561" t="s">
        <v>90</v>
      </c>
      <c r="AC7561" s="46">
        <v>5040</v>
      </c>
      <c r="AD7561" s="46">
        <v>72</v>
      </c>
      <c r="AE7561" s="46">
        <v>70.7</v>
      </c>
      <c r="AF7561" s="46">
        <v>120</v>
      </c>
      <c r="AH7561" s="70" t="str">
        <f t="shared" si="864"/>
        <v>GCAW Girls Div 1 Plymouth Regional</v>
      </c>
      <c r="AI7561" s="70" t="str">
        <f t="shared" si="865"/>
        <v/>
      </c>
      <c r="AJ7561" s="70" t="str">
        <f t="shared" si="866"/>
        <v/>
      </c>
      <c r="AK7561" s="70" t="str" cm="1">
        <f t="array" ref="AK7561">_xlfn.IFS(AH7561&lt;&gt;"","1",AI7561&lt;&gt;"","2",AJ7561&lt;&gt;"","3")</f>
        <v>1</v>
      </c>
    </row>
    <row r="7562" spans="1:37" x14ac:dyDescent="0.25">
      <c r="A7562" t="s">
        <v>213</v>
      </c>
      <c r="B7562" t="s">
        <v>181</v>
      </c>
      <c r="C7562" s="67" t="str">
        <f t="shared" si="862"/>
        <v>Skylar Brandt</v>
      </c>
      <c r="D7562" s="71" t="str" cm="1">
        <f t="array" ref="D7562">_xlfn.IFS(AK7562="1",CONCATENATE(C7562,"Regional"),AK7562="2",CONCATENATE(C7562,"Sectional"),AK7562="3",CONCATENATE(C7562,COUNTIF($C$1:C7562,C7562)))</f>
        <v>Skylar BrandtRegional</v>
      </c>
      <c r="E7562" s="66">
        <v>45196.291666666664</v>
      </c>
      <c r="F7562" t="s">
        <v>2506</v>
      </c>
      <c r="G7562" s="46">
        <v>44</v>
      </c>
      <c r="H7562" s="46">
        <v>108</v>
      </c>
      <c r="I7562" s="46">
        <v>25</v>
      </c>
      <c r="J7562" t="s">
        <v>132</v>
      </c>
      <c r="K7562" t="s">
        <v>90</v>
      </c>
      <c r="L7562" s="46">
        <v>5040</v>
      </c>
      <c r="M7562" s="46">
        <v>72</v>
      </c>
      <c r="N7562" s="46">
        <v>70.7</v>
      </c>
      <c r="O7562" s="46">
        <v>120</v>
      </c>
      <c r="P7562" s="46">
        <f t="shared" si="863"/>
        <v>2</v>
      </c>
      <c r="R7562" s="67" t="s">
        <v>3607</v>
      </c>
      <c r="S7562" s="67">
        <f>COUNTIF(Y$2:$Y$100,R7562)</f>
        <v>0</v>
      </c>
      <c r="V7562" s="67">
        <f t="shared" si="860"/>
        <v>0</v>
      </c>
      <c r="X7562"/>
      <c r="Y7562" s="67" t="str">
        <f t="shared" si="861"/>
        <v xml:space="preserve"> </v>
      </c>
      <c r="AB7562" t="s">
        <v>90</v>
      </c>
      <c r="AC7562" s="46">
        <v>5040</v>
      </c>
      <c r="AD7562" s="46">
        <v>72</v>
      </c>
      <c r="AE7562" s="46">
        <v>70.7</v>
      </c>
      <c r="AF7562" s="46">
        <v>120</v>
      </c>
      <c r="AH7562" s="70" t="str">
        <f t="shared" si="864"/>
        <v>GCAW Girls Div 1 Plymouth Regional</v>
      </c>
      <c r="AI7562" s="70" t="str">
        <f t="shared" si="865"/>
        <v/>
      </c>
      <c r="AJ7562" s="70" t="str">
        <f t="shared" si="866"/>
        <v/>
      </c>
      <c r="AK7562" s="70" t="str" cm="1">
        <f t="array" ref="AK7562">_xlfn.IFS(AH7562&lt;&gt;"","1",AI7562&lt;&gt;"","2",AJ7562&lt;&gt;"","3")</f>
        <v>1</v>
      </c>
    </row>
    <row r="7563" spans="1:37" x14ac:dyDescent="0.25">
      <c r="A7563" t="s">
        <v>1963</v>
      </c>
      <c r="B7563" t="s">
        <v>1964</v>
      </c>
      <c r="C7563" s="67" t="str">
        <f t="shared" si="862"/>
        <v>Sara Doedens</v>
      </c>
      <c r="D7563" s="71" t="str" cm="1">
        <f t="array" ref="D7563">_xlfn.IFS(AK7563="1",CONCATENATE(C7563,"Regional"),AK7563="2",CONCATENATE(C7563,"Sectional"),AK7563="3",CONCATENATE(C7563,COUNTIF($C$1:C7563,C7563)))</f>
        <v>Sara DoedensRegional</v>
      </c>
      <c r="E7563" s="66">
        <v>45196.291666666664</v>
      </c>
      <c r="F7563" t="s">
        <v>2506</v>
      </c>
      <c r="G7563" s="46">
        <v>44</v>
      </c>
      <c r="H7563" s="46">
        <v>111</v>
      </c>
      <c r="I7563" s="46">
        <v>28</v>
      </c>
      <c r="J7563" t="s">
        <v>132</v>
      </c>
      <c r="K7563" t="s">
        <v>90</v>
      </c>
      <c r="L7563" s="46">
        <v>5040</v>
      </c>
      <c r="M7563" s="46">
        <v>72</v>
      </c>
      <c r="N7563" s="46">
        <v>70.7</v>
      </c>
      <c r="O7563" s="46">
        <v>120</v>
      </c>
      <c r="P7563" s="46">
        <f t="shared" si="863"/>
        <v>2</v>
      </c>
      <c r="R7563" s="67" t="s">
        <v>2983</v>
      </c>
      <c r="S7563" s="67">
        <f>COUNTIF(Y$2:$Y$100,R7563)</f>
        <v>0</v>
      </c>
      <c r="V7563" s="67">
        <f t="shared" si="860"/>
        <v>0</v>
      </c>
      <c r="X7563"/>
      <c r="Y7563" s="67" t="str">
        <f t="shared" si="861"/>
        <v xml:space="preserve"> </v>
      </c>
      <c r="AB7563" t="s">
        <v>90</v>
      </c>
      <c r="AC7563" s="46">
        <v>5040</v>
      </c>
      <c r="AD7563" s="46">
        <v>72</v>
      </c>
      <c r="AE7563" s="46">
        <v>70.7</v>
      </c>
      <c r="AF7563" s="46">
        <v>120</v>
      </c>
      <c r="AH7563" s="70" t="str">
        <f t="shared" si="864"/>
        <v>GCAW Girls Div 1 Plymouth Regional</v>
      </c>
      <c r="AI7563" s="70" t="str">
        <f t="shared" si="865"/>
        <v/>
      </c>
      <c r="AJ7563" s="70" t="str">
        <f t="shared" si="866"/>
        <v/>
      </c>
      <c r="AK7563" s="70" t="str" cm="1">
        <f t="array" ref="AK7563">_xlfn.IFS(AH7563&lt;&gt;"","1",AI7563&lt;&gt;"","2",AJ7563&lt;&gt;"","3")</f>
        <v>1</v>
      </c>
    </row>
    <row r="7564" spans="1:37" x14ac:dyDescent="0.25">
      <c r="A7564" t="s">
        <v>240</v>
      </c>
      <c r="B7564" t="s">
        <v>772</v>
      </c>
      <c r="C7564" s="67" t="str">
        <f t="shared" si="862"/>
        <v>Alexa Elliott</v>
      </c>
      <c r="D7564" s="71" t="str" cm="1">
        <f t="array" ref="D7564">_xlfn.IFS(AK7564="1",CONCATENATE(C7564,"Regional"),AK7564="2",CONCATENATE(C7564,"Sectional"),AK7564="3",CONCATENATE(C7564,COUNTIF($C$1:C7564,C7564)))</f>
        <v>Alexa ElliottRegional</v>
      </c>
      <c r="E7564" s="66">
        <v>45196.291666666664</v>
      </c>
      <c r="F7564" t="s">
        <v>2506</v>
      </c>
      <c r="G7564" s="46">
        <v>44</v>
      </c>
      <c r="H7564" s="46">
        <v>113</v>
      </c>
      <c r="I7564" s="46">
        <v>29</v>
      </c>
      <c r="J7564" t="s">
        <v>132</v>
      </c>
      <c r="K7564" t="s">
        <v>90</v>
      </c>
      <c r="L7564" s="46">
        <v>5040</v>
      </c>
      <c r="M7564" s="46">
        <v>72</v>
      </c>
      <c r="N7564" s="46">
        <v>70.7</v>
      </c>
      <c r="O7564" s="46">
        <v>120</v>
      </c>
      <c r="P7564" s="46">
        <f t="shared" si="863"/>
        <v>2</v>
      </c>
      <c r="R7564" s="67" t="s">
        <v>1368</v>
      </c>
      <c r="S7564" s="67">
        <f>COUNTIF(Y$2:$Y$100,R7564)</f>
        <v>0</v>
      </c>
      <c r="V7564" s="67">
        <f t="shared" si="860"/>
        <v>0</v>
      </c>
      <c r="X7564"/>
      <c r="Y7564" s="67" t="str">
        <f t="shared" si="861"/>
        <v xml:space="preserve"> </v>
      </c>
      <c r="AB7564" t="s">
        <v>90</v>
      </c>
      <c r="AC7564" s="46">
        <v>5040</v>
      </c>
      <c r="AD7564" s="46">
        <v>72</v>
      </c>
      <c r="AE7564" s="46">
        <v>70.7</v>
      </c>
      <c r="AF7564" s="46">
        <v>120</v>
      </c>
      <c r="AH7564" s="70" t="str">
        <f t="shared" si="864"/>
        <v>GCAW Girls Div 1 Plymouth Regional</v>
      </c>
      <c r="AI7564" s="70" t="str">
        <f t="shared" si="865"/>
        <v/>
      </c>
      <c r="AJ7564" s="70" t="str">
        <f t="shared" si="866"/>
        <v/>
      </c>
      <c r="AK7564" s="70" t="str" cm="1">
        <f t="array" ref="AK7564">_xlfn.IFS(AH7564&lt;&gt;"","1",AI7564&lt;&gt;"","2",AJ7564&lt;&gt;"","3")</f>
        <v>1</v>
      </c>
    </row>
    <row r="7565" spans="1:37" x14ac:dyDescent="0.25">
      <c r="A7565" t="s">
        <v>1950</v>
      </c>
      <c r="B7565" t="s">
        <v>458</v>
      </c>
      <c r="C7565" s="67" t="str">
        <f t="shared" si="862"/>
        <v>Lauren Niewolny</v>
      </c>
      <c r="D7565" s="71" t="str" cm="1">
        <f t="array" ref="D7565">_xlfn.IFS(AK7565="1",CONCATENATE(C7565,"Regional"),AK7565="2",CONCATENATE(C7565,"Sectional"),AK7565="3",CONCATENATE(C7565,COUNTIF($C$1:C7565,C7565)))</f>
        <v>Lauren NiewolnyRegional</v>
      </c>
      <c r="E7565" s="66">
        <v>45196.291666666664</v>
      </c>
      <c r="F7565" t="s">
        <v>2506</v>
      </c>
      <c r="G7565" s="46">
        <v>44</v>
      </c>
      <c r="H7565" s="46">
        <v>113</v>
      </c>
      <c r="I7565" s="46">
        <v>29</v>
      </c>
      <c r="J7565" t="s">
        <v>132</v>
      </c>
      <c r="K7565" t="s">
        <v>90</v>
      </c>
      <c r="L7565" s="46">
        <v>5040</v>
      </c>
      <c r="M7565" s="46">
        <v>72</v>
      </c>
      <c r="N7565" s="46">
        <v>70.7</v>
      </c>
      <c r="O7565" s="46">
        <v>120</v>
      </c>
      <c r="P7565" s="46">
        <f t="shared" si="863"/>
        <v>2</v>
      </c>
      <c r="R7565" s="67" t="s">
        <v>2967</v>
      </c>
      <c r="S7565" s="67">
        <f>COUNTIF(Y$2:$Y$100,R7565)</f>
        <v>0</v>
      </c>
      <c r="V7565" s="67">
        <f t="shared" si="860"/>
        <v>0</v>
      </c>
      <c r="X7565"/>
      <c r="Y7565" s="67" t="str">
        <f t="shared" si="861"/>
        <v xml:space="preserve"> </v>
      </c>
      <c r="AB7565" t="s">
        <v>90</v>
      </c>
      <c r="AC7565" s="46">
        <v>5040</v>
      </c>
      <c r="AD7565" s="46">
        <v>72</v>
      </c>
      <c r="AE7565" s="46">
        <v>70.7</v>
      </c>
      <c r="AF7565" s="46">
        <v>120</v>
      </c>
      <c r="AH7565" s="70" t="str">
        <f t="shared" si="864"/>
        <v>GCAW Girls Div 1 Plymouth Regional</v>
      </c>
      <c r="AI7565" s="70" t="str">
        <f t="shared" si="865"/>
        <v/>
      </c>
      <c r="AJ7565" s="70" t="str">
        <f t="shared" si="866"/>
        <v/>
      </c>
      <c r="AK7565" s="70" t="str" cm="1">
        <f t="array" ref="AK7565">_xlfn.IFS(AH7565&lt;&gt;"","1",AI7565&lt;&gt;"","2",AJ7565&lt;&gt;"","3")</f>
        <v>1</v>
      </c>
    </row>
    <row r="7566" spans="1:37" x14ac:dyDescent="0.25">
      <c r="A7566" t="s">
        <v>905</v>
      </c>
      <c r="B7566" t="s">
        <v>769</v>
      </c>
      <c r="C7566" s="67" t="str">
        <f t="shared" si="862"/>
        <v>Nadia Newman</v>
      </c>
      <c r="D7566" s="71" t="str" cm="1">
        <f t="array" ref="D7566">_xlfn.IFS(AK7566="1",CONCATENATE(C7566,"Regional"),AK7566="2",CONCATENATE(C7566,"Sectional"),AK7566="3",CONCATENATE(C7566,COUNTIF($C$1:C7566,C7566)))</f>
        <v>Nadia NewmanRegional</v>
      </c>
      <c r="E7566" s="66">
        <v>45196.291666666664</v>
      </c>
      <c r="F7566" t="s">
        <v>2506</v>
      </c>
      <c r="G7566" s="46">
        <v>44</v>
      </c>
      <c r="H7566" s="46">
        <v>116</v>
      </c>
      <c r="I7566" s="46">
        <v>31</v>
      </c>
      <c r="J7566" t="s">
        <v>132</v>
      </c>
      <c r="K7566" t="s">
        <v>90</v>
      </c>
      <c r="L7566" s="46">
        <v>5040</v>
      </c>
      <c r="M7566" s="46">
        <v>72</v>
      </c>
      <c r="N7566" s="46">
        <v>70.7</v>
      </c>
      <c r="O7566" s="46">
        <v>120</v>
      </c>
      <c r="P7566" s="46">
        <f t="shared" si="863"/>
        <v>2</v>
      </c>
      <c r="R7566" s="67" t="s">
        <v>1443</v>
      </c>
      <c r="S7566" s="67">
        <f>COUNTIF(Y$2:$Y$100,R7566)</f>
        <v>0</v>
      </c>
      <c r="V7566" s="67">
        <f t="shared" si="860"/>
        <v>0</v>
      </c>
      <c r="X7566"/>
      <c r="Y7566" s="67" t="str">
        <f t="shared" si="861"/>
        <v xml:space="preserve"> </v>
      </c>
      <c r="AB7566" t="s">
        <v>90</v>
      </c>
      <c r="AC7566" s="46">
        <v>5040</v>
      </c>
      <c r="AD7566" s="46">
        <v>72</v>
      </c>
      <c r="AE7566" s="46">
        <v>70.7</v>
      </c>
      <c r="AF7566" s="46">
        <v>120</v>
      </c>
      <c r="AH7566" s="70" t="str">
        <f t="shared" si="864"/>
        <v>GCAW Girls Div 1 Plymouth Regional</v>
      </c>
      <c r="AI7566" s="70" t="str">
        <f t="shared" si="865"/>
        <v/>
      </c>
      <c r="AJ7566" s="70" t="str">
        <f t="shared" si="866"/>
        <v/>
      </c>
      <c r="AK7566" s="70" t="str" cm="1">
        <f t="array" ref="AK7566">_xlfn.IFS(AH7566&lt;&gt;"","1",AI7566&lt;&gt;"","2",AJ7566&lt;&gt;"","3")</f>
        <v>1</v>
      </c>
    </row>
    <row r="7567" spans="1:37" x14ac:dyDescent="0.25">
      <c r="A7567" t="s">
        <v>904</v>
      </c>
      <c r="B7567" t="s">
        <v>582</v>
      </c>
      <c r="C7567" s="67" t="str">
        <f t="shared" si="862"/>
        <v>Katelyn Scannell</v>
      </c>
      <c r="D7567" s="71" t="str" cm="1">
        <f t="array" ref="D7567">_xlfn.IFS(AK7567="1",CONCATENATE(C7567,"Regional"),AK7567="2",CONCATENATE(C7567,"Sectional"),AK7567="3",CONCATENATE(C7567,COUNTIF($C$1:C7567,C7567)))</f>
        <v>Katelyn ScannellRegional</v>
      </c>
      <c r="E7567" s="66">
        <v>45196.291666666664</v>
      </c>
      <c r="F7567" t="s">
        <v>2506</v>
      </c>
      <c r="G7567" s="46">
        <v>44</v>
      </c>
      <c r="H7567" s="46">
        <v>116</v>
      </c>
      <c r="I7567" s="46">
        <v>31</v>
      </c>
      <c r="J7567" t="s">
        <v>132</v>
      </c>
      <c r="K7567" t="s">
        <v>90</v>
      </c>
      <c r="L7567" s="46">
        <v>5040</v>
      </c>
      <c r="M7567" s="46">
        <v>72</v>
      </c>
      <c r="N7567" s="46">
        <v>70.7</v>
      </c>
      <c r="O7567" s="46">
        <v>120</v>
      </c>
      <c r="P7567" s="46">
        <f t="shared" si="863"/>
        <v>2</v>
      </c>
      <c r="R7567" s="67" t="s">
        <v>1442</v>
      </c>
      <c r="S7567" s="67">
        <f>COUNTIF(Y$2:$Y$100,R7567)</f>
        <v>0</v>
      </c>
      <c r="V7567" s="67">
        <f t="shared" si="860"/>
        <v>0</v>
      </c>
      <c r="X7567"/>
      <c r="Y7567" s="67" t="str">
        <f t="shared" si="861"/>
        <v xml:space="preserve"> </v>
      </c>
      <c r="AB7567" t="s">
        <v>90</v>
      </c>
      <c r="AC7567" s="46">
        <v>5040</v>
      </c>
      <c r="AD7567" s="46">
        <v>72</v>
      </c>
      <c r="AE7567" s="46">
        <v>70.7</v>
      </c>
      <c r="AF7567" s="46">
        <v>120</v>
      </c>
      <c r="AH7567" s="70" t="str">
        <f t="shared" si="864"/>
        <v>GCAW Girls Div 1 Plymouth Regional</v>
      </c>
      <c r="AI7567" s="70" t="str">
        <f t="shared" si="865"/>
        <v/>
      </c>
      <c r="AJ7567" s="70" t="str">
        <f t="shared" si="866"/>
        <v/>
      </c>
      <c r="AK7567" s="70" t="str" cm="1">
        <f t="array" ref="AK7567">_xlfn.IFS(AH7567&lt;&gt;"","1",AI7567&lt;&gt;"","2",AJ7567&lt;&gt;"","3")</f>
        <v>1</v>
      </c>
    </row>
    <row r="7568" spans="1:37" x14ac:dyDescent="0.25">
      <c r="A7568" t="s">
        <v>374</v>
      </c>
      <c r="B7568" t="s">
        <v>769</v>
      </c>
      <c r="C7568" s="67" t="str">
        <f t="shared" si="862"/>
        <v>Nadia Wagner</v>
      </c>
      <c r="D7568" s="71" t="str" cm="1">
        <f t="array" ref="D7568">_xlfn.IFS(AK7568="1",CONCATENATE(C7568,"Regional"),AK7568="2",CONCATENATE(C7568,"Sectional"),AK7568="3",CONCATENATE(C7568,COUNTIF($C$1:C7568,C7568)))</f>
        <v>Nadia WagnerRegional</v>
      </c>
      <c r="E7568" s="66">
        <v>45196.291666666664</v>
      </c>
      <c r="F7568" t="s">
        <v>2506</v>
      </c>
      <c r="G7568" s="46">
        <v>44</v>
      </c>
      <c r="H7568" s="46">
        <v>117</v>
      </c>
      <c r="I7568" s="46">
        <v>33</v>
      </c>
      <c r="J7568" t="s">
        <v>132</v>
      </c>
      <c r="K7568" t="s">
        <v>90</v>
      </c>
      <c r="L7568" s="46">
        <v>5040</v>
      </c>
      <c r="M7568" s="46">
        <v>72</v>
      </c>
      <c r="N7568" s="46">
        <v>70.7</v>
      </c>
      <c r="O7568" s="46">
        <v>120</v>
      </c>
      <c r="P7568" s="46">
        <f t="shared" si="863"/>
        <v>2</v>
      </c>
      <c r="R7568" s="67" t="s">
        <v>1353</v>
      </c>
      <c r="S7568" s="67">
        <f>COUNTIF(Y$2:$Y$100,R7568)</f>
        <v>0</v>
      </c>
      <c r="V7568" s="67">
        <f t="shared" ref="V7568:V7631" si="867">COUNTIF(R7568:R10195,Y7568)</f>
        <v>0</v>
      </c>
      <c r="X7568"/>
      <c r="Y7568" s="67" t="str">
        <f t="shared" si="861"/>
        <v xml:space="preserve"> </v>
      </c>
      <c r="AB7568" t="s">
        <v>90</v>
      </c>
      <c r="AC7568" s="46">
        <v>5040</v>
      </c>
      <c r="AD7568" s="46">
        <v>72</v>
      </c>
      <c r="AE7568" s="46">
        <v>70.7</v>
      </c>
      <c r="AF7568" s="46">
        <v>120</v>
      </c>
      <c r="AH7568" s="70" t="str">
        <f t="shared" si="864"/>
        <v>GCAW Girls Div 1 Plymouth Regional</v>
      </c>
      <c r="AI7568" s="70" t="str">
        <f t="shared" si="865"/>
        <v/>
      </c>
      <c r="AJ7568" s="70" t="str">
        <f t="shared" si="866"/>
        <v/>
      </c>
      <c r="AK7568" s="70" t="str" cm="1">
        <f t="array" ref="AK7568">_xlfn.IFS(AH7568&lt;&gt;"","1",AI7568&lt;&gt;"","2",AJ7568&lt;&gt;"","3")</f>
        <v>1</v>
      </c>
    </row>
    <row r="7569" spans="1:37" x14ac:dyDescent="0.25">
      <c r="A7569" t="s">
        <v>2105</v>
      </c>
      <c r="B7569" t="s">
        <v>315</v>
      </c>
      <c r="C7569" s="67" t="str">
        <f t="shared" si="862"/>
        <v>Morgan Toman</v>
      </c>
      <c r="D7569" s="71" t="str" cm="1">
        <f t="array" ref="D7569">_xlfn.IFS(AK7569="1",CONCATENATE(C7569,"Regional"),AK7569="2",CONCATENATE(C7569,"Sectional"),AK7569="3",CONCATENATE(C7569,COUNTIF($C$1:C7569,C7569)))</f>
        <v>Morgan TomanRegional</v>
      </c>
      <c r="E7569" s="66">
        <v>45196.291666666664</v>
      </c>
      <c r="F7569" t="s">
        <v>2506</v>
      </c>
      <c r="G7569" s="46">
        <v>44</v>
      </c>
      <c r="H7569" s="46">
        <v>118</v>
      </c>
      <c r="I7569" s="46">
        <v>34</v>
      </c>
      <c r="J7569" t="s">
        <v>132</v>
      </c>
      <c r="K7569" t="s">
        <v>90</v>
      </c>
      <c r="L7569" s="46">
        <v>5040</v>
      </c>
      <c r="M7569" s="46">
        <v>72</v>
      </c>
      <c r="N7569" s="46">
        <v>70.7</v>
      </c>
      <c r="O7569" s="46">
        <v>120</v>
      </c>
      <c r="P7569" s="46">
        <f t="shared" si="863"/>
        <v>2</v>
      </c>
      <c r="R7569" s="67" t="s">
        <v>3130</v>
      </c>
      <c r="S7569" s="67">
        <f>COUNTIF(Y$2:$Y$100,R7569)</f>
        <v>0</v>
      </c>
      <c r="V7569" s="67">
        <f t="shared" si="867"/>
        <v>0</v>
      </c>
      <c r="X7569"/>
      <c r="Y7569" s="67" t="str">
        <f t="shared" si="861"/>
        <v xml:space="preserve"> </v>
      </c>
      <c r="AB7569" t="s">
        <v>90</v>
      </c>
      <c r="AC7569" s="46">
        <v>5040</v>
      </c>
      <c r="AD7569" s="46">
        <v>72</v>
      </c>
      <c r="AE7569" s="46">
        <v>70.7</v>
      </c>
      <c r="AF7569" s="46">
        <v>120</v>
      </c>
      <c r="AH7569" s="70" t="str">
        <f t="shared" si="864"/>
        <v>GCAW Girls Div 1 Plymouth Regional</v>
      </c>
      <c r="AI7569" s="70" t="str">
        <f t="shared" si="865"/>
        <v/>
      </c>
      <c r="AJ7569" s="70" t="str">
        <f t="shared" si="866"/>
        <v/>
      </c>
      <c r="AK7569" s="70" t="str" cm="1">
        <f t="array" ref="AK7569">_xlfn.IFS(AH7569&lt;&gt;"","1",AI7569&lt;&gt;"","2",AJ7569&lt;&gt;"","3")</f>
        <v>1</v>
      </c>
    </row>
    <row r="7570" spans="1:37" x14ac:dyDescent="0.25">
      <c r="A7570" t="s">
        <v>1850</v>
      </c>
      <c r="B7570" t="s">
        <v>713</v>
      </c>
      <c r="C7570" s="67" t="str">
        <f t="shared" si="862"/>
        <v>Hailee Koth</v>
      </c>
      <c r="D7570" s="71" t="str" cm="1">
        <f t="array" ref="D7570">_xlfn.IFS(AK7570="1",CONCATENATE(C7570,"Regional"),AK7570="2",CONCATENATE(C7570,"Sectional"),AK7570="3",CONCATENATE(C7570,COUNTIF($C$1:C7570,C7570)))</f>
        <v>Hailee KothRegional</v>
      </c>
      <c r="E7570" s="66">
        <v>45196.291666666664</v>
      </c>
      <c r="F7570" t="s">
        <v>2506</v>
      </c>
      <c r="G7570" s="46">
        <v>44</v>
      </c>
      <c r="H7570" s="46">
        <v>119</v>
      </c>
      <c r="I7570" s="46">
        <v>35</v>
      </c>
      <c r="J7570" t="s">
        <v>132</v>
      </c>
      <c r="K7570" t="s">
        <v>90</v>
      </c>
      <c r="L7570" s="46">
        <v>5040</v>
      </c>
      <c r="M7570" s="46">
        <v>72</v>
      </c>
      <c r="N7570" s="46">
        <v>70.7</v>
      </c>
      <c r="O7570" s="46">
        <v>120</v>
      </c>
      <c r="P7570" s="46">
        <f t="shared" si="863"/>
        <v>2</v>
      </c>
      <c r="R7570" s="67" t="s">
        <v>3131</v>
      </c>
      <c r="S7570" s="67">
        <f>COUNTIF(Y$2:$Y$100,R7570)</f>
        <v>0</v>
      </c>
      <c r="V7570" s="67">
        <f t="shared" si="867"/>
        <v>0</v>
      </c>
      <c r="X7570"/>
      <c r="Y7570" s="67" t="str">
        <f t="shared" si="861"/>
        <v xml:space="preserve"> </v>
      </c>
      <c r="AB7570" t="s">
        <v>90</v>
      </c>
      <c r="AC7570" s="46">
        <v>5040</v>
      </c>
      <c r="AD7570" s="46">
        <v>72</v>
      </c>
      <c r="AE7570" s="46">
        <v>70.7</v>
      </c>
      <c r="AF7570" s="46">
        <v>120</v>
      </c>
      <c r="AH7570" s="70" t="str">
        <f t="shared" si="864"/>
        <v>GCAW Girls Div 1 Plymouth Regional</v>
      </c>
      <c r="AI7570" s="70" t="str">
        <f t="shared" si="865"/>
        <v/>
      </c>
      <c r="AJ7570" s="70" t="str">
        <f t="shared" si="866"/>
        <v/>
      </c>
      <c r="AK7570" s="70" t="str" cm="1">
        <f t="array" ref="AK7570">_xlfn.IFS(AH7570&lt;&gt;"","1",AI7570&lt;&gt;"","2",AJ7570&lt;&gt;"","3")</f>
        <v>1</v>
      </c>
    </row>
    <row r="7571" spans="1:37" x14ac:dyDescent="0.25">
      <c r="A7571" t="s">
        <v>186</v>
      </c>
      <c r="B7571" t="s">
        <v>187</v>
      </c>
      <c r="C7571" s="67" t="str">
        <f t="shared" si="862"/>
        <v>Ava Anderson</v>
      </c>
      <c r="D7571" s="71" t="str" cm="1">
        <f t="array" ref="D7571">_xlfn.IFS(AK7571="1",CONCATENATE(C7571,"Regional"),AK7571="2",CONCATENATE(C7571,"Sectional"),AK7571="3",CONCATENATE(C7571,COUNTIF($C$1:C7571,C7571)))</f>
        <v>Ava AndersonRegional</v>
      </c>
      <c r="E7571" s="66">
        <v>45196.291666666664</v>
      </c>
      <c r="F7571" t="s">
        <v>2506</v>
      </c>
      <c r="G7571" s="46">
        <v>44</v>
      </c>
      <c r="H7571" s="46">
        <v>121</v>
      </c>
      <c r="I7571" s="46">
        <v>36</v>
      </c>
      <c r="J7571" t="s">
        <v>132</v>
      </c>
      <c r="K7571" t="s">
        <v>90</v>
      </c>
      <c r="L7571" s="46">
        <v>5040</v>
      </c>
      <c r="M7571" s="46">
        <v>72</v>
      </c>
      <c r="N7571" s="46">
        <v>70.7</v>
      </c>
      <c r="O7571" s="46">
        <v>120</v>
      </c>
      <c r="P7571" s="46">
        <f t="shared" si="863"/>
        <v>2</v>
      </c>
      <c r="R7571" s="67" t="s">
        <v>3494</v>
      </c>
      <c r="S7571" s="67">
        <f>COUNTIF(Y$2:$Y$100,R7571)</f>
        <v>0</v>
      </c>
      <c r="V7571" s="67">
        <f t="shared" si="867"/>
        <v>0</v>
      </c>
      <c r="X7571"/>
      <c r="Y7571" s="67" t="str">
        <f t="shared" si="861"/>
        <v xml:space="preserve"> </v>
      </c>
      <c r="AB7571" t="s">
        <v>90</v>
      </c>
      <c r="AC7571" s="46">
        <v>5040</v>
      </c>
      <c r="AD7571" s="46">
        <v>72</v>
      </c>
      <c r="AE7571" s="46">
        <v>70.7</v>
      </c>
      <c r="AF7571" s="46">
        <v>120</v>
      </c>
      <c r="AH7571" s="70" t="str">
        <f t="shared" si="864"/>
        <v>GCAW Girls Div 1 Plymouth Regional</v>
      </c>
      <c r="AI7571" s="70" t="str">
        <f t="shared" si="865"/>
        <v/>
      </c>
      <c r="AJ7571" s="70" t="str">
        <f t="shared" si="866"/>
        <v/>
      </c>
      <c r="AK7571" s="70" t="str" cm="1">
        <f t="array" ref="AK7571">_xlfn.IFS(AH7571&lt;&gt;"","1",AI7571&lt;&gt;"","2",AJ7571&lt;&gt;"","3")</f>
        <v>1</v>
      </c>
    </row>
    <row r="7572" spans="1:37" x14ac:dyDescent="0.25">
      <c r="A7572" t="s">
        <v>910</v>
      </c>
      <c r="B7572" t="s">
        <v>459</v>
      </c>
      <c r="C7572" s="67" t="str">
        <f t="shared" si="862"/>
        <v>Addison DeRuyter</v>
      </c>
      <c r="D7572" s="71" t="str" cm="1">
        <f t="array" ref="D7572">_xlfn.IFS(AK7572="1",CONCATENATE(C7572,"Regional"),AK7572="2",CONCATENATE(C7572,"Sectional"),AK7572="3",CONCATENATE(C7572,COUNTIF($C$1:C7572,C7572)))</f>
        <v>Addison DeRuyterRegional</v>
      </c>
      <c r="E7572" s="66">
        <v>45196.291666666664</v>
      </c>
      <c r="F7572" t="s">
        <v>2506</v>
      </c>
      <c r="G7572" s="46">
        <v>44</v>
      </c>
      <c r="H7572" s="46">
        <v>128</v>
      </c>
      <c r="I7572" s="46">
        <v>37</v>
      </c>
      <c r="J7572" t="s">
        <v>132</v>
      </c>
      <c r="K7572" t="s">
        <v>90</v>
      </c>
      <c r="L7572" s="46">
        <v>5040</v>
      </c>
      <c r="M7572" s="46">
        <v>72</v>
      </c>
      <c r="N7572" s="46">
        <v>70.7</v>
      </c>
      <c r="O7572" s="46">
        <v>120</v>
      </c>
      <c r="P7572" s="46">
        <f t="shared" si="863"/>
        <v>2</v>
      </c>
      <c r="R7572" s="67" t="s">
        <v>1447</v>
      </c>
      <c r="S7572" s="67">
        <f>COUNTIF(Y$2:$Y$100,R7572)</f>
        <v>0</v>
      </c>
      <c r="V7572" s="67">
        <f t="shared" si="867"/>
        <v>0</v>
      </c>
      <c r="X7572"/>
      <c r="Y7572" s="67" t="str">
        <f t="shared" si="861"/>
        <v xml:space="preserve"> </v>
      </c>
      <c r="AB7572" t="s">
        <v>90</v>
      </c>
      <c r="AC7572" s="46">
        <v>5040</v>
      </c>
      <c r="AD7572" s="46">
        <v>72</v>
      </c>
      <c r="AE7572" s="46">
        <v>70.7</v>
      </c>
      <c r="AF7572" s="46">
        <v>120</v>
      </c>
      <c r="AH7572" s="70" t="str">
        <f t="shared" si="864"/>
        <v>GCAW Girls Div 1 Plymouth Regional</v>
      </c>
      <c r="AI7572" s="70" t="str">
        <f t="shared" si="865"/>
        <v/>
      </c>
      <c r="AJ7572" s="70" t="str">
        <f t="shared" si="866"/>
        <v/>
      </c>
      <c r="AK7572" s="70" t="str" cm="1">
        <f t="array" ref="AK7572">_xlfn.IFS(AH7572&lt;&gt;"","1",AI7572&lt;&gt;"","2",AJ7572&lt;&gt;"","3")</f>
        <v>1</v>
      </c>
    </row>
    <row r="7573" spans="1:37" x14ac:dyDescent="0.25">
      <c r="A7573" t="s">
        <v>901</v>
      </c>
      <c r="B7573" t="s">
        <v>902</v>
      </c>
      <c r="C7573" s="67" t="str">
        <f t="shared" si="862"/>
        <v>Maddee Bell</v>
      </c>
      <c r="D7573" s="71" t="str" cm="1">
        <f t="array" ref="D7573">_xlfn.IFS(AK7573="1",CONCATENATE(C7573,"Regional"),AK7573="2",CONCATENATE(C7573,"Sectional"),AK7573="3",CONCATENATE(C7573,COUNTIF($C$1:C7573,C7573)))</f>
        <v>Maddee BellRegional</v>
      </c>
      <c r="E7573" s="66">
        <v>45196.291666666664</v>
      </c>
      <c r="F7573" t="s">
        <v>2506</v>
      </c>
      <c r="G7573" s="46">
        <v>44</v>
      </c>
      <c r="H7573" s="46">
        <v>128</v>
      </c>
      <c r="I7573" s="46">
        <v>37</v>
      </c>
      <c r="J7573" t="s">
        <v>132</v>
      </c>
      <c r="K7573" t="s">
        <v>90</v>
      </c>
      <c r="L7573" s="46">
        <v>5040</v>
      </c>
      <c r="M7573" s="46">
        <v>72</v>
      </c>
      <c r="N7573" s="46">
        <v>70.7</v>
      </c>
      <c r="O7573" s="46">
        <v>120</v>
      </c>
      <c r="P7573" s="46">
        <f t="shared" si="863"/>
        <v>2</v>
      </c>
      <c r="R7573" s="67" t="s">
        <v>1440</v>
      </c>
      <c r="S7573" s="67">
        <f>COUNTIF(Y$2:$Y$100,R7573)</f>
        <v>0</v>
      </c>
      <c r="V7573" s="67">
        <f t="shared" si="867"/>
        <v>0</v>
      </c>
      <c r="X7573"/>
      <c r="Y7573" s="67" t="str">
        <f t="shared" si="861"/>
        <v xml:space="preserve"> </v>
      </c>
      <c r="AB7573" t="s">
        <v>90</v>
      </c>
      <c r="AC7573" s="46">
        <v>5040</v>
      </c>
      <c r="AD7573" s="46">
        <v>72</v>
      </c>
      <c r="AE7573" s="46">
        <v>70.7</v>
      </c>
      <c r="AF7573" s="46">
        <v>120</v>
      </c>
      <c r="AH7573" s="70" t="str">
        <f t="shared" si="864"/>
        <v>GCAW Girls Div 1 Plymouth Regional</v>
      </c>
      <c r="AI7573" s="70" t="str">
        <f t="shared" si="865"/>
        <v/>
      </c>
      <c r="AJ7573" s="70" t="str">
        <f t="shared" si="866"/>
        <v/>
      </c>
      <c r="AK7573" s="70" t="str" cm="1">
        <f t="array" ref="AK7573">_xlfn.IFS(AH7573&lt;&gt;"","1",AI7573&lt;&gt;"","2",AJ7573&lt;&gt;"","3")</f>
        <v>1</v>
      </c>
    </row>
    <row r="7574" spans="1:37" x14ac:dyDescent="0.25">
      <c r="A7574" t="s">
        <v>200</v>
      </c>
      <c r="B7574" t="s">
        <v>1637</v>
      </c>
      <c r="C7574" s="67" t="str">
        <f t="shared" si="862"/>
        <v>Jennifer Bennett</v>
      </c>
      <c r="D7574" s="71" t="str" cm="1">
        <f t="array" ref="D7574">_xlfn.IFS(AK7574="1",CONCATENATE(C7574,"Regional"),AK7574="2",CONCATENATE(C7574,"Sectional"),AK7574="3",CONCATENATE(C7574,COUNTIF($C$1:C7574,C7574)))</f>
        <v>Jennifer BennettRegional</v>
      </c>
      <c r="E7574" s="66">
        <v>45196.291666666664</v>
      </c>
      <c r="F7574" t="s">
        <v>2506</v>
      </c>
      <c r="G7574" s="46">
        <v>44</v>
      </c>
      <c r="H7574" s="46">
        <v>129</v>
      </c>
      <c r="I7574" s="46">
        <v>39</v>
      </c>
      <c r="J7574" t="s">
        <v>132</v>
      </c>
      <c r="K7574" t="s">
        <v>90</v>
      </c>
      <c r="L7574" s="46">
        <v>5040</v>
      </c>
      <c r="M7574" s="46">
        <v>72</v>
      </c>
      <c r="N7574" s="46">
        <v>70.7</v>
      </c>
      <c r="O7574" s="46">
        <v>120</v>
      </c>
      <c r="P7574" s="46">
        <f t="shared" si="863"/>
        <v>2</v>
      </c>
      <c r="R7574" s="67" t="s">
        <v>3523</v>
      </c>
      <c r="S7574" s="67">
        <f>COUNTIF(Y$2:$Y$100,R7574)</f>
        <v>0</v>
      </c>
      <c r="V7574" s="67">
        <f t="shared" si="867"/>
        <v>0</v>
      </c>
      <c r="X7574"/>
      <c r="Y7574" s="67" t="str">
        <f t="shared" si="861"/>
        <v xml:space="preserve"> </v>
      </c>
      <c r="AB7574" t="s">
        <v>90</v>
      </c>
      <c r="AC7574" s="46">
        <v>5040</v>
      </c>
      <c r="AD7574" s="46">
        <v>72</v>
      </c>
      <c r="AE7574" s="46">
        <v>70.7</v>
      </c>
      <c r="AF7574" s="46">
        <v>120</v>
      </c>
      <c r="AH7574" s="70" t="str">
        <f t="shared" si="864"/>
        <v>GCAW Girls Div 1 Plymouth Regional</v>
      </c>
      <c r="AI7574" s="70" t="str">
        <f t="shared" si="865"/>
        <v/>
      </c>
      <c r="AJ7574" s="70" t="str">
        <f t="shared" si="866"/>
        <v/>
      </c>
      <c r="AK7574" s="70" t="str" cm="1">
        <f t="array" ref="AK7574">_xlfn.IFS(AH7574&lt;&gt;"","1",AI7574&lt;&gt;"","2",AJ7574&lt;&gt;"","3")</f>
        <v>1</v>
      </c>
    </row>
    <row r="7575" spans="1:37" x14ac:dyDescent="0.25">
      <c r="A7575" t="s">
        <v>1881</v>
      </c>
      <c r="B7575" t="s">
        <v>2706</v>
      </c>
      <c r="C7575" s="67" t="str">
        <f t="shared" si="862"/>
        <v>Kamryn Albert</v>
      </c>
      <c r="D7575" s="71" t="str" cm="1">
        <f t="array" ref="D7575">_xlfn.IFS(AK7575="1",CONCATENATE(C7575,"Regional"),AK7575="2",CONCATENATE(C7575,"Sectional"),AK7575="3",CONCATENATE(C7575,COUNTIF($C$1:C7575,C7575)))</f>
        <v>Kamryn AlbertRegional</v>
      </c>
      <c r="E7575" s="66">
        <v>45196.291666666664</v>
      </c>
      <c r="F7575" t="s">
        <v>2506</v>
      </c>
      <c r="G7575" s="46">
        <v>44</v>
      </c>
      <c r="H7575" s="46">
        <v>134</v>
      </c>
      <c r="I7575" s="46">
        <v>40</v>
      </c>
      <c r="J7575" t="s">
        <v>132</v>
      </c>
      <c r="K7575" t="s">
        <v>90</v>
      </c>
      <c r="L7575" s="46">
        <v>5040</v>
      </c>
      <c r="M7575" s="46">
        <v>72</v>
      </c>
      <c r="N7575" s="46">
        <v>70.7</v>
      </c>
      <c r="O7575" s="46">
        <v>120</v>
      </c>
      <c r="P7575" s="46">
        <f t="shared" si="863"/>
        <v>2</v>
      </c>
      <c r="R7575" s="67" t="s">
        <v>2895</v>
      </c>
      <c r="S7575" s="67">
        <f>COUNTIF(Y$2:$Y$100,R7575)</f>
        <v>0</v>
      </c>
      <c r="V7575" s="67">
        <f t="shared" si="867"/>
        <v>0</v>
      </c>
      <c r="X7575"/>
      <c r="Y7575" s="67" t="str">
        <f t="shared" si="861"/>
        <v xml:space="preserve"> </v>
      </c>
      <c r="AB7575" t="s">
        <v>90</v>
      </c>
      <c r="AC7575" s="46">
        <v>5040</v>
      </c>
      <c r="AD7575" s="46">
        <v>72</v>
      </c>
      <c r="AE7575" s="46">
        <v>70.7</v>
      </c>
      <c r="AF7575" s="46">
        <v>120</v>
      </c>
      <c r="AH7575" s="70" t="str">
        <f t="shared" si="864"/>
        <v>GCAW Girls Div 1 Plymouth Regional</v>
      </c>
      <c r="AI7575" s="70" t="str">
        <f t="shared" si="865"/>
        <v/>
      </c>
      <c r="AJ7575" s="70" t="str">
        <f t="shared" si="866"/>
        <v/>
      </c>
      <c r="AK7575" s="70" t="str" cm="1">
        <f t="array" ref="AK7575">_xlfn.IFS(AH7575&lt;&gt;"","1",AI7575&lt;&gt;"","2",AJ7575&lt;&gt;"","3")</f>
        <v>1</v>
      </c>
    </row>
    <row r="7576" spans="1:37" x14ac:dyDescent="0.25">
      <c r="A7576" t="s">
        <v>914</v>
      </c>
      <c r="B7576" t="s">
        <v>717</v>
      </c>
      <c r="C7576" s="67" t="str">
        <f t="shared" si="862"/>
        <v>Kayla Bruder</v>
      </c>
      <c r="D7576" s="71" t="str" cm="1">
        <f t="array" ref="D7576">_xlfn.IFS(AK7576="1",CONCATENATE(C7576,"Regional"),AK7576="2",CONCATENATE(C7576,"Sectional"),AK7576="3",CONCATENATE(C7576,COUNTIF($C$1:C7576,C7576)))</f>
        <v>Kayla BruderRegional</v>
      </c>
      <c r="E7576" s="66">
        <v>45196.291666666664</v>
      </c>
      <c r="F7576" t="s">
        <v>2506</v>
      </c>
      <c r="G7576" s="46">
        <v>44</v>
      </c>
      <c r="H7576" s="46">
        <v>134</v>
      </c>
      <c r="I7576" s="46">
        <v>40</v>
      </c>
      <c r="J7576" t="s">
        <v>132</v>
      </c>
      <c r="K7576" t="s">
        <v>90</v>
      </c>
      <c r="L7576" s="46">
        <v>5040</v>
      </c>
      <c r="M7576" s="46">
        <v>72</v>
      </c>
      <c r="N7576" s="46">
        <v>70.7</v>
      </c>
      <c r="O7576" s="46">
        <v>120</v>
      </c>
      <c r="P7576" s="46">
        <f t="shared" si="863"/>
        <v>2</v>
      </c>
      <c r="R7576" s="67" t="s">
        <v>1449</v>
      </c>
      <c r="S7576" s="67">
        <f>COUNTIF(Y$2:$Y$100,R7576)</f>
        <v>0</v>
      </c>
      <c r="V7576" s="67">
        <f t="shared" si="867"/>
        <v>0</v>
      </c>
      <c r="X7576"/>
      <c r="Y7576" s="67" t="str">
        <f t="shared" si="861"/>
        <v xml:space="preserve"> </v>
      </c>
      <c r="AB7576" t="s">
        <v>90</v>
      </c>
      <c r="AC7576" s="46">
        <v>5040</v>
      </c>
      <c r="AD7576" s="46">
        <v>72</v>
      </c>
      <c r="AE7576" s="46">
        <v>70.7</v>
      </c>
      <c r="AF7576" s="46">
        <v>120</v>
      </c>
      <c r="AH7576" s="70" t="str">
        <f t="shared" si="864"/>
        <v>GCAW Girls Div 1 Plymouth Regional</v>
      </c>
      <c r="AI7576" s="70" t="str">
        <f t="shared" si="865"/>
        <v/>
      </c>
      <c r="AJ7576" s="70" t="str">
        <f t="shared" si="866"/>
        <v/>
      </c>
      <c r="AK7576" s="70" t="str" cm="1">
        <f t="array" ref="AK7576">_xlfn.IFS(AH7576&lt;&gt;"","1",AI7576&lt;&gt;"","2",AJ7576&lt;&gt;"","3")</f>
        <v>1</v>
      </c>
    </row>
    <row r="7577" spans="1:37" x14ac:dyDescent="0.25">
      <c r="A7577" t="s">
        <v>2106</v>
      </c>
      <c r="B7577" t="s">
        <v>2107</v>
      </c>
      <c r="C7577" s="67" t="str">
        <f t="shared" si="862"/>
        <v>Lyla Wesenberg</v>
      </c>
      <c r="D7577" s="71" t="str" cm="1">
        <f t="array" ref="D7577">_xlfn.IFS(AK7577="1",CONCATENATE(C7577,"Regional"),AK7577="2",CONCATENATE(C7577,"Sectional"),AK7577="3",CONCATENATE(C7577,COUNTIF($C$1:C7577,C7577)))</f>
        <v>Lyla WesenbergRegional</v>
      </c>
      <c r="E7577" s="66">
        <v>45196.291666666664</v>
      </c>
      <c r="F7577" t="s">
        <v>2506</v>
      </c>
      <c r="G7577" s="46">
        <v>44</v>
      </c>
      <c r="H7577" s="46">
        <v>136</v>
      </c>
      <c r="I7577" s="46">
        <v>42</v>
      </c>
      <c r="J7577" t="s">
        <v>132</v>
      </c>
      <c r="K7577" t="s">
        <v>90</v>
      </c>
      <c r="L7577" s="46">
        <v>5040</v>
      </c>
      <c r="M7577" s="46">
        <v>72</v>
      </c>
      <c r="N7577" s="46">
        <v>70.7</v>
      </c>
      <c r="O7577" s="46">
        <v>120</v>
      </c>
      <c r="P7577" s="46">
        <f t="shared" si="863"/>
        <v>2</v>
      </c>
      <c r="R7577" s="67" t="s">
        <v>3132</v>
      </c>
      <c r="S7577" s="67">
        <f>COUNTIF(Y$2:$Y$100,R7577)</f>
        <v>0</v>
      </c>
      <c r="V7577" s="67">
        <f t="shared" si="867"/>
        <v>0</v>
      </c>
      <c r="X7577"/>
      <c r="Y7577" s="67" t="str">
        <f t="shared" si="861"/>
        <v xml:space="preserve"> </v>
      </c>
      <c r="AB7577" t="s">
        <v>90</v>
      </c>
      <c r="AC7577" s="46">
        <v>5040</v>
      </c>
      <c r="AD7577" s="46">
        <v>72</v>
      </c>
      <c r="AE7577" s="46">
        <v>70.7</v>
      </c>
      <c r="AF7577" s="46">
        <v>120</v>
      </c>
      <c r="AH7577" s="70" t="str">
        <f t="shared" si="864"/>
        <v>GCAW Girls Div 1 Plymouth Regional</v>
      </c>
      <c r="AI7577" s="70" t="str">
        <f t="shared" si="865"/>
        <v/>
      </c>
      <c r="AJ7577" s="70" t="str">
        <f t="shared" si="866"/>
        <v/>
      </c>
      <c r="AK7577" s="70" t="str" cm="1">
        <f t="array" ref="AK7577">_xlfn.IFS(AH7577&lt;&gt;"","1",AI7577&lt;&gt;"","2",AJ7577&lt;&gt;"","3")</f>
        <v>1</v>
      </c>
    </row>
    <row r="7578" spans="1:37" x14ac:dyDescent="0.25">
      <c r="A7578" t="s">
        <v>2108</v>
      </c>
      <c r="B7578" t="s">
        <v>452</v>
      </c>
      <c r="C7578" s="67" t="str">
        <f t="shared" si="862"/>
        <v>Sophia Bartelt</v>
      </c>
      <c r="D7578" s="71" t="str" cm="1">
        <f t="array" ref="D7578">_xlfn.IFS(AK7578="1",CONCATENATE(C7578,"Regional"),AK7578="2",CONCATENATE(C7578,"Sectional"),AK7578="3",CONCATENATE(C7578,COUNTIF($C$1:C7578,C7578)))</f>
        <v>Sophia BarteltRegional</v>
      </c>
      <c r="E7578" s="66">
        <v>45196.291666666664</v>
      </c>
      <c r="F7578" t="s">
        <v>2506</v>
      </c>
      <c r="G7578" s="46">
        <v>44</v>
      </c>
      <c r="H7578" s="46">
        <v>140</v>
      </c>
      <c r="I7578" s="46">
        <v>43</v>
      </c>
      <c r="J7578" t="s">
        <v>132</v>
      </c>
      <c r="K7578" t="s">
        <v>90</v>
      </c>
      <c r="L7578" s="46">
        <v>5040</v>
      </c>
      <c r="M7578" s="46">
        <v>72</v>
      </c>
      <c r="N7578" s="46">
        <v>70.7</v>
      </c>
      <c r="O7578" s="46">
        <v>120</v>
      </c>
      <c r="P7578" s="46">
        <f t="shared" si="863"/>
        <v>2</v>
      </c>
      <c r="R7578" s="67" t="s">
        <v>3133</v>
      </c>
      <c r="S7578" s="67">
        <f>COUNTIF(Y$2:$Y$100,R7578)</f>
        <v>0</v>
      </c>
      <c r="V7578" s="67">
        <f t="shared" si="867"/>
        <v>0</v>
      </c>
      <c r="X7578"/>
      <c r="Y7578" s="67" t="str">
        <f t="shared" si="861"/>
        <v xml:space="preserve"> </v>
      </c>
      <c r="AB7578" t="s">
        <v>90</v>
      </c>
      <c r="AC7578" s="46">
        <v>5040</v>
      </c>
      <c r="AD7578" s="46">
        <v>72</v>
      </c>
      <c r="AE7578" s="46">
        <v>70.7</v>
      </c>
      <c r="AF7578" s="46">
        <v>120</v>
      </c>
      <c r="AH7578" s="70" t="str">
        <f t="shared" si="864"/>
        <v>GCAW Girls Div 1 Plymouth Regional</v>
      </c>
      <c r="AI7578" s="70" t="str">
        <f t="shared" si="865"/>
        <v/>
      </c>
      <c r="AJ7578" s="70" t="str">
        <f t="shared" si="866"/>
        <v/>
      </c>
      <c r="AK7578" s="70" t="str" cm="1">
        <f t="array" ref="AK7578">_xlfn.IFS(AH7578&lt;&gt;"","1",AI7578&lt;&gt;"","2",AJ7578&lt;&gt;"","3")</f>
        <v>1</v>
      </c>
    </row>
    <row r="7579" spans="1:37" x14ac:dyDescent="0.25">
      <c r="A7579" t="s">
        <v>1949</v>
      </c>
      <c r="B7579" t="s">
        <v>777</v>
      </c>
      <c r="C7579" s="67" t="str">
        <f t="shared" si="862"/>
        <v>Macie Abraham</v>
      </c>
      <c r="D7579" s="71" t="str" cm="1">
        <f t="array" ref="D7579">_xlfn.IFS(AK7579="1",CONCATENATE(C7579,"Regional"),AK7579="2",CONCATENATE(C7579,"Sectional"),AK7579="3",CONCATENATE(C7579,COUNTIF($C$1:C7579,C7579)))</f>
        <v>Macie AbrahamRegional</v>
      </c>
      <c r="E7579" s="66">
        <v>45196.291666666664</v>
      </c>
      <c r="F7579" t="s">
        <v>2506</v>
      </c>
      <c r="G7579" s="46">
        <v>44</v>
      </c>
      <c r="H7579" s="46">
        <v>144</v>
      </c>
      <c r="I7579" s="46">
        <v>44</v>
      </c>
      <c r="J7579" t="s">
        <v>132</v>
      </c>
      <c r="K7579" t="s">
        <v>90</v>
      </c>
      <c r="L7579" s="46">
        <v>5040</v>
      </c>
      <c r="M7579" s="46">
        <v>72</v>
      </c>
      <c r="N7579" s="46">
        <v>70.7</v>
      </c>
      <c r="O7579" s="46">
        <v>120</v>
      </c>
      <c r="P7579" s="46">
        <f t="shared" si="863"/>
        <v>2</v>
      </c>
      <c r="R7579" s="67" t="s">
        <v>2966</v>
      </c>
      <c r="S7579" s="67">
        <f>COUNTIF(Y$2:$Y$100,R7579)</f>
        <v>0</v>
      </c>
      <c r="V7579" s="67">
        <f t="shared" si="867"/>
        <v>0</v>
      </c>
      <c r="X7579"/>
      <c r="Y7579" s="67" t="str">
        <f t="shared" si="861"/>
        <v xml:space="preserve"> </v>
      </c>
      <c r="AB7579" t="s">
        <v>90</v>
      </c>
      <c r="AC7579" s="46">
        <v>5040</v>
      </c>
      <c r="AD7579" s="46">
        <v>72</v>
      </c>
      <c r="AE7579" s="46">
        <v>70.7</v>
      </c>
      <c r="AF7579" s="46">
        <v>120</v>
      </c>
      <c r="AH7579" s="70" t="str">
        <f t="shared" si="864"/>
        <v>GCAW Girls Div 1 Plymouth Regional</v>
      </c>
      <c r="AI7579" s="70" t="str">
        <f t="shared" si="865"/>
        <v/>
      </c>
      <c r="AJ7579" s="70" t="str">
        <f t="shared" si="866"/>
        <v/>
      </c>
      <c r="AK7579" s="70" t="str" cm="1">
        <f t="array" ref="AK7579">_xlfn.IFS(AH7579&lt;&gt;"","1",AI7579&lt;&gt;"","2",AJ7579&lt;&gt;"","3")</f>
        <v>1</v>
      </c>
    </row>
    <row r="7580" spans="1:37" x14ac:dyDescent="0.25">
      <c r="A7580" t="s">
        <v>586</v>
      </c>
      <c r="B7580" t="s">
        <v>587</v>
      </c>
      <c r="C7580" s="67" t="str">
        <f t="shared" si="862"/>
        <v>Adalyn Johnston</v>
      </c>
      <c r="D7580" s="71" t="str" cm="1">
        <f t="array" ref="D7580">_xlfn.IFS(AK7580="1",CONCATENATE(C7580,"Regional"),AK7580="2",CONCATENATE(C7580,"Sectional"),AK7580="3",CONCATENATE(C7580,COUNTIF($C$1:C7580,C7580)))</f>
        <v>Adalyn JohnstonRegional</v>
      </c>
      <c r="E7580" s="66">
        <v>45196.333333333336</v>
      </c>
      <c r="F7580" t="s">
        <v>2499</v>
      </c>
      <c r="G7580" s="46">
        <v>40</v>
      </c>
      <c r="H7580" s="46">
        <v>76</v>
      </c>
      <c r="I7580" s="46">
        <v>1</v>
      </c>
      <c r="J7580" t="s">
        <v>170</v>
      </c>
      <c r="K7580" t="s">
        <v>90</v>
      </c>
      <c r="L7580" s="46">
        <v>5186</v>
      </c>
      <c r="M7580" s="46">
        <v>72</v>
      </c>
      <c r="N7580" s="46">
        <v>69.3</v>
      </c>
      <c r="O7580" s="46">
        <v>113</v>
      </c>
      <c r="P7580" s="46">
        <f t="shared" si="863"/>
        <v>2</v>
      </c>
      <c r="R7580" s="67" t="s">
        <v>1235</v>
      </c>
      <c r="S7580" s="67">
        <f>COUNTIF(Y$2:$Y$100,R7580)</f>
        <v>0</v>
      </c>
      <c r="V7580" s="67">
        <f t="shared" si="867"/>
        <v>0</v>
      </c>
      <c r="X7580"/>
      <c r="Y7580" s="67" t="str">
        <f t="shared" si="861"/>
        <v xml:space="preserve"> </v>
      </c>
      <c r="AB7580" t="s">
        <v>90</v>
      </c>
      <c r="AC7580" s="46">
        <v>5186</v>
      </c>
      <c r="AD7580" s="46">
        <v>72</v>
      </c>
      <c r="AE7580" s="46">
        <v>69.3</v>
      </c>
      <c r="AF7580" s="46">
        <v>113</v>
      </c>
      <c r="AH7580" s="70" t="str">
        <f t="shared" si="864"/>
        <v>GCAW Girls Div 1 Green Bay Preble Regional</v>
      </c>
      <c r="AI7580" s="70" t="str">
        <f t="shared" si="865"/>
        <v/>
      </c>
      <c r="AJ7580" s="70" t="str">
        <f t="shared" si="866"/>
        <v/>
      </c>
      <c r="AK7580" s="70" t="str" cm="1">
        <f t="array" ref="AK7580">_xlfn.IFS(AH7580&lt;&gt;"","1",AI7580&lt;&gt;"","2",AJ7580&lt;&gt;"","3")</f>
        <v>1</v>
      </c>
    </row>
    <row r="7581" spans="1:37" x14ac:dyDescent="0.25">
      <c r="A7581" t="s">
        <v>3406</v>
      </c>
      <c r="B7581" t="s">
        <v>362</v>
      </c>
      <c r="C7581" s="67" t="str">
        <f t="shared" si="862"/>
        <v>Emma Cunningham</v>
      </c>
      <c r="D7581" s="71" t="str" cm="1">
        <f t="array" ref="D7581">_xlfn.IFS(AK7581="1",CONCATENATE(C7581,"Regional"),AK7581="2",CONCATENATE(C7581,"Sectional"),AK7581="3",CONCATENATE(C7581,COUNTIF($C$1:C7581,C7581)))</f>
        <v>Emma CunninghamRegional</v>
      </c>
      <c r="E7581" s="66">
        <v>45196.333333333336</v>
      </c>
      <c r="F7581" t="s">
        <v>2499</v>
      </c>
      <c r="G7581" s="46">
        <v>40</v>
      </c>
      <c r="H7581" s="46">
        <v>77</v>
      </c>
      <c r="I7581" s="46">
        <v>2</v>
      </c>
      <c r="J7581" t="s">
        <v>170</v>
      </c>
      <c r="K7581" t="s">
        <v>90</v>
      </c>
      <c r="L7581" s="46">
        <v>5186</v>
      </c>
      <c r="M7581" s="46">
        <v>72</v>
      </c>
      <c r="N7581" s="46">
        <v>69.3</v>
      </c>
      <c r="O7581" s="46">
        <v>113</v>
      </c>
      <c r="P7581" s="46">
        <f t="shared" si="863"/>
        <v>2</v>
      </c>
      <c r="R7581" s="67" t="s">
        <v>3549</v>
      </c>
      <c r="S7581" s="67">
        <f>COUNTIF(Y$2:$Y$100,R7581)</f>
        <v>0</v>
      </c>
      <c r="V7581" s="67">
        <f t="shared" si="867"/>
        <v>0</v>
      </c>
      <c r="X7581"/>
      <c r="Y7581" s="67" t="str">
        <f t="shared" si="861"/>
        <v xml:space="preserve"> </v>
      </c>
      <c r="AB7581" t="s">
        <v>90</v>
      </c>
      <c r="AC7581" s="46">
        <v>5186</v>
      </c>
      <c r="AD7581" s="46">
        <v>72</v>
      </c>
      <c r="AE7581" s="46">
        <v>69.3</v>
      </c>
      <c r="AF7581" s="46">
        <v>113</v>
      </c>
      <c r="AH7581" s="70" t="str">
        <f t="shared" si="864"/>
        <v>GCAW Girls Div 1 Green Bay Preble Regional</v>
      </c>
      <c r="AI7581" s="70" t="str">
        <f t="shared" si="865"/>
        <v/>
      </c>
      <c r="AJ7581" s="70" t="str">
        <f t="shared" si="866"/>
        <v/>
      </c>
      <c r="AK7581" s="70" t="str" cm="1">
        <f t="array" ref="AK7581">_xlfn.IFS(AH7581&lt;&gt;"","1",AI7581&lt;&gt;"","2",AJ7581&lt;&gt;"","3")</f>
        <v>1</v>
      </c>
    </row>
    <row r="7582" spans="1:37" x14ac:dyDescent="0.25">
      <c r="A7582" t="s">
        <v>350</v>
      </c>
      <c r="B7582" t="s">
        <v>886</v>
      </c>
      <c r="C7582" s="67" t="str">
        <f t="shared" si="862"/>
        <v>Talia Schlindwein</v>
      </c>
      <c r="D7582" s="71" t="str" cm="1">
        <f t="array" ref="D7582">_xlfn.IFS(AK7582="1",CONCATENATE(C7582,"Regional"),AK7582="2",CONCATENATE(C7582,"Sectional"),AK7582="3",CONCATENATE(C7582,COUNTIF($C$1:C7582,C7582)))</f>
        <v>Talia SchlindweinRegional</v>
      </c>
      <c r="E7582" s="66">
        <v>45196.333333333336</v>
      </c>
      <c r="F7582" t="s">
        <v>2499</v>
      </c>
      <c r="G7582" s="46">
        <v>40</v>
      </c>
      <c r="H7582" s="46">
        <v>79</v>
      </c>
      <c r="I7582" s="46">
        <v>3</v>
      </c>
      <c r="J7582" t="s">
        <v>170</v>
      </c>
      <c r="K7582" t="s">
        <v>90</v>
      </c>
      <c r="L7582" s="46">
        <v>5186</v>
      </c>
      <c r="M7582" s="46">
        <v>72</v>
      </c>
      <c r="N7582" s="46">
        <v>69.3</v>
      </c>
      <c r="O7582" s="46">
        <v>113</v>
      </c>
      <c r="P7582" s="46">
        <f t="shared" si="863"/>
        <v>2</v>
      </c>
      <c r="R7582" s="67" t="s">
        <v>3532</v>
      </c>
      <c r="S7582" s="67">
        <f>COUNTIF(Y$2:$Y$100,R7582)</f>
        <v>0</v>
      </c>
      <c r="V7582" s="67">
        <f t="shared" si="867"/>
        <v>0</v>
      </c>
      <c r="X7582"/>
      <c r="Y7582" s="67" t="str">
        <f t="shared" si="861"/>
        <v xml:space="preserve"> </v>
      </c>
      <c r="AB7582" t="s">
        <v>90</v>
      </c>
      <c r="AC7582" s="46">
        <v>5186</v>
      </c>
      <c r="AD7582" s="46">
        <v>72</v>
      </c>
      <c r="AE7582" s="46">
        <v>69.3</v>
      </c>
      <c r="AF7582" s="46">
        <v>113</v>
      </c>
      <c r="AH7582" s="70" t="str">
        <f t="shared" si="864"/>
        <v>GCAW Girls Div 1 Green Bay Preble Regional</v>
      </c>
      <c r="AI7582" s="70" t="str">
        <f t="shared" si="865"/>
        <v/>
      </c>
      <c r="AJ7582" s="70" t="str">
        <f t="shared" si="866"/>
        <v/>
      </c>
      <c r="AK7582" s="70" t="str" cm="1">
        <f t="array" ref="AK7582">_xlfn.IFS(AH7582&lt;&gt;"","1",AI7582&lt;&gt;"","2",AJ7582&lt;&gt;"","3")</f>
        <v>1</v>
      </c>
    </row>
    <row r="7583" spans="1:37" x14ac:dyDescent="0.25">
      <c r="A7583" t="s">
        <v>771</v>
      </c>
      <c r="B7583" t="s">
        <v>187</v>
      </c>
      <c r="C7583" s="67" t="str">
        <f t="shared" si="862"/>
        <v>Ava Beranek</v>
      </c>
      <c r="D7583" s="71" t="str" cm="1">
        <f t="array" ref="D7583">_xlfn.IFS(AK7583="1",CONCATENATE(C7583,"Regional"),AK7583="2",CONCATENATE(C7583,"Sectional"),AK7583="3",CONCATENATE(C7583,COUNTIF($C$1:C7583,C7583)))</f>
        <v>Ava BeranekRegional</v>
      </c>
      <c r="E7583" s="66">
        <v>45196.333333333336</v>
      </c>
      <c r="F7583" t="s">
        <v>2499</v>
      </c>
      <c r="G7583" s="46">
        <v>40</v>
      </c>
      <c r="H7583" s="46">
        <v>81</v>
      </c>
      <c r="I7583" s="46">
        <v>4</v>
      </c>
      <c r="J7583" t="s">
        <v>170</v>
      </c>
      <c r="K7583" t="s">
        <v>90</v>
      </c>
      <c r="L7583" s="46">
        <v>5186</v>
      </c>
      <c r="M7583" s="46">
        <v>72</v>
      </c>
      <c r="N7583" s="46">
        <v>69.3</v>
      </c>
      <c r="O7583" s="46">
        <v>113</v>
      </c>
      <c r="P7583" s="46">
        <f t="shared" si="863"/>
        <v>2</v>
      </c>
      <c r="R7583" s="67" t="s">
        <v>1354</v>
      </c>
      <c r="S7583" s="67">
        <f>COUNTIF(Y$2:$Y$100,R7583)</f>
        <v>0</v>
      </c>
      <c r="V7583" s="67">
        <f t="shared" si="867"/>
        <v>0</v>
      </c>
      <c r="X7583"/>
      <c r="Y7583" s="67" t="str">
        <f t="shared" si="861"/>
        <v xml:space="preserve"> </v>
      </c>
      <c r="AB7583" t="s">
        <v>90</v>
      </c>
      <c r="AC7583" s="46">
        <v>5186</v>
      </c>
      <c r="AD7583" s="46">
        <v>72</v>
      </c>
      <c r="AE7583" s="46">
        <v>69.3</v>
      </c>
      <c r="AF7583" s="46">
        <v>113</v>
      </c>
      <c r="AH7583" s="70" t="str">
        <f t="shared" si="864"/>
        <v>GCAW Girls Div 1 Green Bay Preble Regional</v>
      </c>
      <c r="AI7583" s="70" t="str">
        <f t="shared" si="865"/>
        <v/>
      </c>
      <c r="AJ7583" s="70" t="str">
        <f t="shared" si="866"/>
        <v/>
      </c>
      <c r="AK7583" s="70" t="str" cm="1">
        <f t="array" ref="AK7583">_xlfn.IFS(AH7583&lt;&gt;"","1",AI7583&lt;&gt;"","2",AJ7583&lt;&gt;"","3")</f>
        <v>1</v>
      </c>
    </row>
    <row r="7584" spans="1:37" x14ac:dyDescent="0.25">
      <c r="A7584" t="s">
        <v>388</v>
      </c>
      <c r="B7584" t="s">
        <v>217</v>
      </c>
      <c r="C7584" s="67" t="str">
        <f t="shared" si="862"/>
        <v>Riley Wood</v>
      </c>
      <c r="D7584" s="71" t="str" cm="1">
        <f t="array" ref="D7584">_xlfn.IFS(AK7584="1",CONCATENATE(C7584,"Regional"),AK7584="2",CONCATENATE(C7584,"Sectional"),AK7584="3",CONCATENATE(C7584,COUNTIF($C$1:C7584,C7584)))</f>
        <v>Riley WoodRegional</v>
      </c>
      <c r="E7584" s="66">
        <v>45196.333333333336</v>
      </c>
      <c r="F7584" t="s">
        <v>2499</v>
      </c>
      <c r="G7584" s="46">
        <v>40</v>
      </c>
      <c r="H7584" s="46">
        <v>81</v>
      </c>
      <c r="I7584" s="46">
        <v>4</v>
      </c>
      <c r="J7584" t="s">
        <v>170</v>
      </c>
      <c r="K7584" t="s">
        <v>90</v>
      </c>
      <c r="L7584" s="46">
        <v>5186</v>
      </c>
      <c r="M7584" s="46">
        <v>72</v>
      </c>
      <c r="N7584" s="46">
        <v>69.3</v>
      </c>
      <c r="O7584" s="46">
        <v>113</v>
      </c>
      <c r="P7584" s="46">
        <f t="shared" si="863"/>
        <v>2</v>
      </c>
      <c r="R7584" s="67" t="s">
        <v>1292</v>
      </c>
      <c r="S7584" s="67">
        <f>COUNTIF(Y$2:$Y$100,R7584)</f>
        <v>0</v>
      </c>
      <c r="V7584" s="67">
        <f t="shared" si="867"/>
        <v>0</v>
      </c>
      <c r="X7584"/>
      <c r="Y7584" s="67" t="str">
        <f t="shared" si="861"/>
        <v xml:space="preserve"> </v>
      </c>
      <c r="AB7584" t="s">
        <v>90</v>
      </c>
      <c r="AC7584" s="46">
        <v>5186</v>
      </c>
      <c r="AD7584" s="46">
        <v>72</v>
      </c>
      <c r="AE7584" s="46">
        <v>69.3</v>
      </c>
      <c r="AF7584" s="46">
        <v>113</v>
      </c>
      <c r="AH7584" s="70" t="str">
        <f t="shared" si="864"/>
        <v>GCAW Girls Div 1 Green Bay Preble Regional</v>
      </c>
      <c r="AI7584" s="70" t="str">
        <f t="shared" si="865"/>
        <v/>
      </c>
      <c r="AJ7584" s="70" t="str">
        <f t="shared" si="866"/>
        <v/>
      </c>
      <c r="AK7584" s="70" t="str" cm="1">
        <f t="array" ref="AK7584">_xlfn.IFS(AH7584&lt;&gt;"","1",AI7584&lt;&gt;"","2",AJ7584&lt;&gt;"","3")</f>
        <v>1</v>
      </c>
    </row>
    <row r="7585" spans="1:37" x14ac:dyDescent="0.25">
      <c r="A7585" t="s">
        <v>869</v>
      </c>
      <c r="B7585" t="s">
        <v>870</v>
      </c>
      <c r="C7585" s="67" t="str">
        <f t="shared" si="862"/>
        <v>Vivien Ninham</v>
      </c>
      <c r="D7585" s="71" t="str" cm="1">
        <f t="array" ref="D7585">_xlfn.IFS(AK7585="1",CONCATENATE(C7585,"Regional"),AK7585="2",CONCATENATE(C7585,"Sectional"),AK7585="3",CONCATENATE(C7585,COUNTIF($C$1:C7585,C7585)))</f>
        <v>Vivien NinhamRegional</v>
      </c>
      <c r="E7585" s="66">
        <v>45196.333333333336</v>
      </c>
      <c r="F7585" t="s">
        <v>2499</v>
      </c>
      <c r="G7585" s="46">
        <v>40</v>
      </c>
      <c r="H7585" s="46">
        <v>81</v>
      </c>
      <c r="I7585" s="46">
        <v>4</v>
      </c>
      <c r="J7585" t="s">
        <v>170</v>
      </c>
      <c r="K7585" t="s">
        <v>90</v>
      </c>
      <c r="L7585" s="46">
        <v>5186</v>
      </c>
      <c r="M7585" s="46">
        <v>72</v>
      </c>
      <c r="N7585" s="46">
        <v>69.3</v>
      </c>
      <c r="O7585" s="46">
        <v>113</v>
      </c>
      <c r="P7585" s="46">
        <f t="shared" si="863"/>
        <v>2</v>
      </c>
      <c r="R7585" s="67" t="s">
        <v>1413</v>
      </c>
      <c r="S7585" s="67">
        <f>COUNTIF(Y$2:$Y$100,R7585)</f>
        <v>0</v>
      </c>
      <c r="V7585" s="67">
        <f t="shared" si="867"/>
        <v>0</v>
      </c>
      <c r="X7585"/>
      <c r="Y7585" s="67" t="str">
        <f t="shared" si="861"/>
        <v xml:space="preserve"> </v>
      </c>
      <c r="AB7585" t="s">
        <v>90</v>
      </c>
      <c r="AC7585" s="46">
        <v>5186</v>
      </c>
      <c r="AD7585" s="46">
        <v>72</v>
      </c>
      <c r="AE7585" s="46">
        <v>69.3</v>
      </c>
      <c r="AF7585" s="46">
        <v>113</v>
      </c>
      <c r="AH7585" s="70" t="str">
        <f t="shared" si="864"/>
        <v>GCAW Girls Div 1 Green Bay Preble Regional</v>
      </c>
      <c r="AI7585" s="70" t="str">
        <f t="shared" si="865"/>
        <v/>
      </c>
      <c r="AJ7585" s="70" t="str">
        <f t="shared" si="866"/>
        <v/>
      </c>
      <c r="AK7585" s="70" t="str" cm="1">
        <f t="array" ref="AK7585">_xlfn.IFS(AH7585&lt;&gt;"","1",AI7585&lt;&gt;"","2",AJ7585&lt;&gt;"","3")</f>
        <v>1</v>
      </c>
    </row>
    <row r="7586" spans="1:37" x14ac:dyDescent="0.25">
      <c r="A7586" t="s">
        <v>871</v>
      </c>
      <c r="B7586" t="s">
        <v>434</v>
      </c>
      <c r="C7586" s="67" t="str">
        <f t="shared" si="862"/>
        <v>Ella Ficarri</v>
      </c>
      <c r="D7586" s="71" t="str" cm="1">
        <f t="array" ref="D7586">_xlfn.IFS(AK7586="1",CONCATENATE(C7586,"Regional"),AK7586="2",CONCATENATE(C7586,"Sectional"),AK7586="3",CONCATENATE(C7586,COUNTIF($C$1:C7586,C7586)))</f>
        <v>Ella FicarriRegional</v>
      </c>
      <c r="E7586" s="66">
        <v>45196.333333333336</v>
      </c>
      <c r="F7586" t="s">
        <v>2499</v>
      </c>
      <c r="G7586" s="46">
        <v>40</v>
      </c>
      <c r="H7586" s="46">
        <v>84</v>
      </c>
      <c r="I7586" s="46">
        <v>7</v>
      </c>
      <c r="J7586" t="s">
        <v>170</v>
      </c>
      <c r="K7586" t="s">
        <v>90</v>
      </c>
      <c r="L7586" s="46">
        <v>5186</v>
      </c>
      <c r="M7586" s="46">
        <v>72</v>
      </c>
      <c r="N7586" s="46">
        <v>69.3</v>
      </c>
      <c r="O7586" s="46">
        <v>113</v>
      </c>
      <c r="P7586" s="46">
        <f t="shared" si="863"/>
        <v>2</v>
      </c>
      <c r="R7586" s="67" t="s">
        <v>1414</v>
      </c>
      <c r="S7586" s="67">
        <f>COUNTIF(Y$2:$Y$100,R7586)</f>
        <v>0</v>
      </c>
      <c r="V7586" s="67">
        <f t="shared" si="867"/>
        <v>0</v>
      </c>
      <c r="X7586"/>
      <c r="Y7586" s="67" t="str">
        <f t="shared" si="861"/>
        <v xml:space="preserve"> </v>
      </c>
      <c r="AB7586" t="s">
        <v>90</v>
      </c>
      <c r="AC7586" s="46">
        <v>5186</v>
      </c>
      <c r="AD7586" s="46">
        <v>72</v>
      </c>
      <c r="AE7586" s="46">
        <v>69.3</v>
      </c>
      <c r="AF7586" s="46">
        <v>113</v>
      </c>
      <c r="AH7586" s="70" t="str">
        <f t="shared" si="864"/>
        <v>GCAW Girls Div 1 Green Bay Preble Regional</v>
      </c>
      <c r="AI7586" s="70" t="str">
        <f t="shared" si="865"/>
        <v/>
      </c>
      <c r="AJ7586" s="70" t="str">
        <f t="shared" si="866"/>
        <v/>
      </c>
      <c r="AK7586" s="70" t="str" cm="1">
        <f t="array" ref="AK7586">_xlfn.IFS(AH7586&lt;&gt;"","1",AI7586&lt;&gt;"","2",AJ7586&lt;&gt;"","3")</f>
        <v>1</v>
      </c>
    </row>
    <row r="7587" spans="1:37" x14ac:dyDescent="0.25">
      <c r="A7587" t="s">
        <v>594</v>
      </c>
      <c r="B7587" t="s">
        <v>507</v>
      </c>
      <c r="C7587" s="67" t="str">
        <f t="shared" si="862"/>
        <v>Chloe Strunk</v>
      </c>
      <c r="D7587" s="71" t="str" cm="1">
        <f t="array" ref="D7587">_xlfn.IFS(AK7587="1",CONCATENATE(C7587,"Regional"),AK7587="2",CONCATENATE(C7587,"Sectional"),AK7587="3",CONCATENATE(C7587,COUNTIF($C$1:C7587,C7587)))</f>
        <v>Chloe StrunkRegional</v>
      </c>
      <c r="E7587" s="66">
        <v>45196.333333333336</v>
      </c>
      <c r="F7587" t="s">
        <v>2499</v>
      </c>
      <c r="G7587" s="46">
        <v>40</v>
      </c>
      <c r="H7587" s="46">
        <v>84</v>
      </c>
      <c r="I7587" s="46">
        <v>7</v>
      </c>
      <c r="J7587" t="s">
        <v>170</v>
      </c>
      <c r="K7587" t="s">
        <v>90</v>
      </c>
      <c r="L7587" s="46">
        <v>5186</v>
      </c>
      <c r="M7587" s="46">
        <v>72</v>
      </c>
      <c r="N7587" s="46">
        <v>69.3</v>
      </c>
      <c r="O7587" s="46">
        <v>113</v>
      </c>
      <c r="P7587" s="46">
        <f t="shared" si="863"/>
        <v>2</v>
      </c>
      <c r="R7587" s="67" t="s">
        <v>1240</v>
      </c>
      <c r="S7587" s="67">
        <f>COUNTIF(Y$2:$Y$100,R7587)</f>
        <v>0</v>
      </c>
      <c r="V7587" s="67">
        <f t="shared" si="867"/>
        <v>0</v>
      </c>
      <c r="X7587"/>
      <c r="Y7587" s="67" t="str">
        <f t="shared" si="861"/>
        <v xml:space="preserve"> </v>
      </c>
      <c r="AB7587" t="s">
        <v>90</v>
      </c>
      <c r="AC7587" s="46">
        <v>5186</v>
      </c>
      <c r="AD7587" s="46">
        <v>72</v>
      </c>
      <c r="AE7587" s="46">
        <v>69.3</v>
      </c>
      <c r="AF7587" s="46">
        <v>113</v>
      </c>
      <c r="AH7587" s="70" t="str">
        <f t="shared" si="864"/>
        <v>GCAW Girls Div 1 Green Bay Preble Regional</v>
      </c>
      <c r="AI7587" s="70" t="str">
        <f t="shared" si="865"/>
        <v/>
      </c>
      <c r="AJ7587" s="70" t="str">
        <f t="shared" si="866"/>
        <v/>
      </c>
      <c r="AK7587" s="70" t="str" cm="1">
        <f t="array" ref="AK7587">_xlfn.IFS(AH7587&lt;&gt;"","1",AI7587&lt;&gt;"","2",AJ7587&lt;&gt;"","3")</f>
        <v>1</v>
      </c>
    </row>
    <row r="7588" spans="1:37" x14ac:dyDescent="0.25">
      <c r="A7588" t="s">
        <v>1603</v>
      </c>
      <c r="B7588" t="s">
        <v>452</v>
      </c>
      <c r="C7588" s="67" t="str">
        <f t="shared" si="862"/>
        <v>Sophia Eggert</v>
      </c>
      <c r="D7588" s="71" t="str" cm="1">
        <f t="array" ref="D7588">_xlfn.IFS(AK7588="1",CONCATENATE(C7588,"Regional"),AK7588="2",CONCATENATE(C7588,"Sectional"),AK7588="3",CONCATENATE(C7588,COUNTIF($C$1:C7588,C7588)))</f>
        <v>Sophia EggertRegional</v>
      </c>
      <c r="E7588" s="66">
        <v>45196.333333333336</v>
      </c>
      <c r="F7588" t="s">
        <v>2499</v>
      </c>
      <c r="G7588" s="46">
        <v>40</v>
      </c>
      <c r="H7588" s="46">
        <v>85</v>
      </c>
      <c r="I7588" s="46">
        <v>9</v>
      </c>
      <c r="J7588" t="s">
        <v>170</v>
      </c>
      <c r="K7588" t="s">
        <v>90</v>
      </c>
      <c r="L7588" s="46">
        <v>5186</v>
      </c>
      <c r="M7588" s="46">
        <v>72</v>
      </c>
      <c r="N7588" s="46">
        <v>69.3</v>
      </c>
      <c r="O7588" s="46">
        <v>113</v>
      </c>
      <c r="P7588" s="46">
        <f t="shared" si="863"/>
        <v>2</v>
      </c>
      <c r="R7588" s="67" t="s">
        <v>3511</v>
      </c>
      <c r="S7588" s="67">
        <f>COUNTIF(Y$2:$Y$100,R7588)</f>
        <v>0</v>
      </c>
      <c r="V7588" s="67">
        <f t="shared" si="867"/>
        <v>0</v>
      </c>
      <c r="X7588"/>
      <c r="Y7588" s="67" t="str">
        <f t="shared" si="861"/>
        <v xml:space="preserve"> </v>
      </c>
      <c r="AB7588" t="s">
        <v>90</v>
      </c>
      <c r="AC7588" s="46">
        <v>5186</v>
      </c>
      <c r="AD7588" s="46">
        <v>72</v>
      </c>
      <c r="AE7588" s="46">
        <v>69.3</v>
      </c>
      <c r="AF7588" s="46">
        <v>113</v>
      </c>
      <c r="AH7588" s="70" t="str">
        <f t="shared" si="864"/>
        <v>GCAW Girls Div 1 Green Bay Preble Regional</v>
      </c>
      <c r="AI7588" s="70" t="str">
        <f t="shared" si="865"/>
        <v/>
      </c>
      <c r="AJ7588" s="70" t="str">
        <f t="shared" si="866"/>
        <v/>
      </c>
      <c r="AK7588" s="70" t="str" cm="1">
        <f t="array" ref="AK7588">_xlfn.IFS(AH7588&lt;&gt;"","1",AI7588&lt;&gt;"","2",AJ7588&lt;&gt;"","3")</f>
        <v>1</v>
      </c>
    </row>
    <row r="7589" spans="1:37" x14ac:dyDescent="0.25">
      <c r="A7589" t="s">
        <v>601</v>
      </c>
      <c r="B7589" t="s">
        <v>199</v>
      </c>
      <c r="C7589" s="67" t="str">
        <f t="shared" si="862"/>
        <v>Payton Dudra</v>
      </c>
      <c r="D7589" s="71" t="str" cm="1">
        <f t="array" ref="D7589">_xlfn.IFS(AK7589="1",CONCATENATE(C7589,"Regional"),AK7589="2",CONCATENATE(C7589,"Sectional"),AK7589="3",CONCATENATE(C7589,COUNTIF($C$1:C7589,C7589)))</f>
        <v>Payton DudraRegional</v>
      </c>
      <c r="E7589" s="66">
        <v>45196.333333333336</v>
      </c>
      <c r="F7589" t="s">
        <v>2499</v>
      </c>
      <c r="G7589" s="46">
        <v>40</v>
      </c>
      <c r="H7589" s="46">
        <v>86</v>
      </c>
      <c r="I7589" s="46">
        <v>10</v>
      </c>
      <c r="J7589" t="s">
        <v>170</v>
      </c>
      <c r="K7589" t="s">
        <v>90</v>
      </c>
      <c r="L7589" s="46">
        <v>5186</v>
      </c>
      <c r="M7589" s="46">
        <v>72</v>
      </c>
      <c r="N7589" s="46">
        <v>69.3</v>
      </c>
      <c r="O7589" s="46">
        <v>113</v>
      </c>
      <c r="P7589" s="46">
        <f t="shared" si="863"/>
        <v>2</v>
      </c>
      <c r="R7589" s="67" t="s">
        <v>1245</v>
      </c>
      <c r="S7589" s="67">
        <f>COUNTIF(Y$2:$Y$100,R7589)</f>
        <v>0</v>
      </c>
      <c r="V7589" s="67">
        <f t="shared" si="867"/>
        <v>0</v>
      </c>
      <c r="X7589"/>
      <c r="Y7589" s="67" t="str">
        <f t="shared" si="861"/>
        <v xml:space="preserve"> </v>
      </c>
      <c r="AB7589" t="s">
        <v>90</v>
      </c>
      <c r="AC7589" s="46">
        <v>5186</v>
      </c>
      <c r="AD7589" s="46">
        <v>72</v>
      </c>
      <c r="AE7589" s="46">
        <v>69.3</v>
      </c>
      <c r="AF7589" s="46">
        <v>113</v>
      </c>
      <c r="AH7589" s="70" t="str">
        <f t="shared" si="864"/>
        <v>GCAW Girls Div 1 Green Bay Preble Regional</v>
      </c>
      <c r="AI7589" s="70" t="str">
        <f t="shared" si="865"/>
        <v/>
      </c>
      <c r="AJ7589" s="70" t="str">
        <f t="shared" si="866"/>
        <v/>
      </c>
      <c r="AK7589" s="70" t="str" cm="1">
        <f t="array" ref="AK7589">_xlfn.IFS(AH7589&lt;&gt;"","1",AI7589&lt;&gt;"","2",AJ7589&lt;&gt;"","3")</f>
        <v>1</v>
      </c>
    </row>
    <row r="7590" spans="1:37" x14ac:dyDescent="0.25">
      <c r="A7590" t="s">
        <v>489</v>
      </c>
      <c r="B7590" t="s">
        <v>692</v>
      </c>
      <c r="C7590" s="67" t="str">
        <f t="shared" si="862"/>
        <v>Julianne Bradford</v>
      </c>
      <c r="D7590" s="71" t="str" cm="1">
        <f t="array" ref="D7590">_xlfn.IFS(AK7590="1",CONCATENATE(C7590,"Regional"),AK7590="2",CONCATENATE(C7590,"Sectional"),AK7590="3",CONCATENATE(C7590,COUNTIF($C$1:C7590,C7590)))</f>
        <v>Julianne BradfordRegional</v>
      </c>
      <c r="E7590" s="66">
        <v>45196.333333333336</v>
      </c>
      <c r="F7590" t="s">
        <v>2499</v>
      </c>
      <c r="G7590" s="46">
        <v>40</v>
      </c>
      <c r="H7590" s="46">
        <v>87</v>
      </c>
      <c r="I7590" s="46">
        <v>11</v>
      </c>
      <c r="J7590" t="s">
        <v>170</v>
      </c>
      <c r="K7590" t="s">
        <v>90</v>
      </c>
      <c r="L7590" s="46">
        <v>5186</v>
      </c>
      <c r="M7590" s="46">
        <v>72</v>
      </c>
      <c r="N7590" s="46">
        <v>69.3</v>
      </c>
      <c r="O7590" s="46">
        <v>113</v>
      </c>
      <c r="P7590" s="46">
        <f t="shared" si="863"/>
        <v>2</v>
      </c>
      <c r="R7590" s="67" t="s">
        <v>1298</v>
      </c>
      <c r="S7590" s="67">
        <f>COUNTIF(Y$2:$Y$100,R7590)</f>
        <v>0</v>
      </c>
      <c r="V7590" s="67">
        <f t="shared" si="867"/>
        <v>0</v>
      </c>
      <c r="X7590"/>
      <c r="Y7590" s="67" t="str">
        <f t="shared" si="861"/>
        <v xml:space="preserve"> </v>
      </c>
      <c r="AB7590" t="s">
        <v>90</v>
      </c>
      <c r="AC7590" s="46">
        <v>5186</v>
      </c>
      <c r="AD7590" s="46">
        <v>72</v>
      </c>
      <c r="AE7590" s="46">
        <v>69.3</v>
      </c>
      <c r="AF7590" s="46">
        <v>113</v>
      </c>
      <c r="AH7590" s="70" t="str">
        <f t="shared" si="864"/>
        <v>GCAW Girls Div 1 Green Bay Preble Regional</v>
      </c>
      <c r="AI7590" s="70" t="str">
        <f t="shared" si="865"/>
        <v/>
      </c>
      <c r="AJ7590" s="70" t="str">
        <f t="shared" si="866"/>
        <v/>
      </c>
      <c r="AK7590" s="70" t="str" cm="1">
        <f t="array" ref="AK7590">_xlfn.IFS(AH7590&lt;&gt;"","1",AI7590&lt;&gt;"","2",AJ7590&lt;&gt;"","3")</f>
        <v>1</v>
      </c>
    </row>
    <row r="7591" spans="1:37" x14ac:dyDescent="0.25">
      <c r="A7591" t="s">
        <v>706</v>
      </c>
      <c r="B7591" t="s">
        <v>452</v>
      </c>
      <c r="C7591" s="67" t="str">
        <f t="shared" si="862"/>
        <v>Sophia Zabel</v>
      </c>
      <c r="D7591" s="71" t="str" cm="1">
        <f t="array" ref="D7591">_xlfn.IFS(AK7591="1",CONCATENATE(C7591,"Regional"),AK7591="2",CONCATENATE(C7591,"Sectional"),AK7591="3",CONCATENATE(C7591,COUNTIF($C$1:C7591,C7591)))</f>
        <v>Sophia ZabelRegional</v>
      </c>
      <c r="E7591" s="66">
        <v>45196.333333333336</v>
      </c>
      <c r="F7591" t="s">
        <v>2499</v>
      </c>
      <c r="G7591" s="46">
        <v>40</v>
      </c>
      <c r="H7591" s="46">
        <v>88</v>
      </c>
      <c r="I7591" s="46">
        <v>12</v>
      </c>
      <c r="J7591" t="s">
        <v>170</v>
      </c>
      <c r="K7591" t="s">
        <v>90</v>
      </c>
      <c r="L7591" s="46">
        <v>5186</v>
      </c>
      <c r="M7591" s="46">
        <v>72</v>
      </c>
      <c r="N7591" s="46">
        <v>69.3</v>
      </c>
      <c r="O7591" s="46">
        <v>113</v>
      </c>
      <c r="P7591" s="46">
        <f t="shared" si="863"/>
        <v>2</v>
      </c>
      <c r="R7591" s="67" t="s">
        <v>1307</v>
      </c>
      <c r="S7591" s="67">
        <f>COUNTIF(Y$2:$Y$100,R7591)</f>
        <v>0</v>
      </c>
      <c r="V7591" s="67">
        <f t="shared" si="867"/>
        <v>0</v>
      </c>
      <c r="X7591"/>
      <c r="Y7591" s="67" t="str">
        <f t="shared" si="861"/>
        <v xml:space="preserve"> </v>
      </c>
      <c r="AB7591" t="s">
        <v>90</v>
      </c>
      <c r="AC7591" s="46">
        <v>5186</v>
      </c>
      <c r="AD7591" s="46">
        <v>72</v>
      </c>
      <c r="AE7591" s="46">
        <v>69.3</v>
      </c>
      <c r="AF7591" s="46">
        <v>113</v>
      </c>
      <c r="AH7591" s="70" t="str">
        <f t="shared" si="864"/>
        <v>GCAW Girls Div 1 Green Bay Preble Regional</v>
      </c>
      <c r="AI7591" s="70" t="str">
        <f t="shared" si="865"/>
        <v/>
      </c>
      <c r="AJ7591" s="70" t="str">
        <f t="shared" si="866"/>
        <v/>
      </c>
      <c r="AK7591" s="70" t="str" cm="1">
        <f t="array" ref="AK7591">_xlfn.IFS(AH7591&lt;&gt;"","1",AI7591&lt;&gt;"","2",AJ7591&lt;&gt;"","3")</f>
        <v>1</v>
      </c>
    </row>
    <row r="7592" spans="1:37" x14ac:dyDescent="0.25">
      <c r="A7592" t="s">
        <v>887</v>
      </c>
      <c r="B7592" t="s">
        <v>888</v>
      </c>
      <c r="C7592" s="67" t="str">
        <f t="shared" si="862"/>
        <v>Ayla Trollop</v>
      </c>
      <c r="D7592" s="71" t="str" cm="1">
        <f t="array" ref="D7592">_xlfn.IFS(AK7592="1",CONCATENATE(C7592,"Regional"),AK7592="2",CONCATENATE(C7592,"Sectional"),AK7592="3",CONCATENATE(C7592,COUNTIF($C$1:C7592,C7592)))</f>
        <v>Ayla TrollopRegional</v>
      </c>
      <c r="E7592" s="66">
        <v>45196.333333333336</v>
      </c>
      <c r="F7592" t="s">
        <v>2499</v>
      </c>
      <c r="G7592" s="46">
        <v>40</v>
      </c>
      <c r="H7592" s="46">
        <v>89</v>
      </c>
      <c r="I7592" s="46">
        <v>13</v>
      </c>
      <c r="J7592" t="s">
        <v>170</v>
      </c>
      <c r="K7592" t="s">
        <v>90</v>
      </c>
      <c r="L7592" s="46">
        <v>5186</v>
      </c>
      <c r="M7592" s="46">
        <v>72</v>
      </c>
      <c r="N7592" s="46">
        <v>69.3</v>
      </c>
      <c r="O7592" s="46">
        <v>113</v>
      </c>
      <c r="P7592" s="46">
        <f t="shared" si="863"/>
        <v>2</v>
      </c>
      <c r="R7592" s="67" t="s">
        <v>1433</v>
      </c>
      <c r="S7592" s="67">
        <f>COUNTIF(Y$2:$Y$100,R7592)</f>
        <v>0</v>
      </c>
      <c r="V7592" s="67">
        <f t="shared" si="867"/>
        <v>0</v>
      </c>
      <c r="X7592"/>
      <c r="Y7592" s="67" t="str">
        <f t="shared" si="861"/>
        <v xml:space="preserve"> </v>
      </c>
      <c r="AB7592" t="s">
        <v>90</v>
      </c>
      <c r="AC7592" s="46">
        <v>5186</v>
      </c>
      <c r="AD7592" s="46">
        <v>72</v>
      </c>
      <c r="AE7592" s="46">
        <v>69.3</v>
      </c>
      <c r="AF7592" s="46">
        <v>113</v>
      </c>
      <c r="AH7592" s="70" t="str">
        <f t="shared" si="864"/>
        <v>GCAW Girls Div 1 Green Bay Preble Regional</v>
      </c>
      <c r="AI7592" s="70" t="str">
        <f t="shared" si="865"/>
        <v/>
      </c>
      <c r="AJ7592" s="70" t="str">
        <f t="shared" si="866"/>
        <v/>
      </c>
      <c r="AK7592" s="70" t="str" cm="1">
        <f t="array" ref="AK7592">_xlfn.IFS(AH7592&lt;&gt;"","1",AI7592&lt;&gt;"","2",AJ7592&lt;&gt;"","3")</f>
        <v>1</v>
      </c>
    </row>
    <row r="7593" spans="1:37" x14ac:dyDescent="0.25">
      <c r="A7593" t="s">
        <v>264</v>
      </c>
      <c r="B7593" t="s">
        <v>473</v>
      </c>
      <c r="C7593" s="67" t="str">
        <f t="shared" si="862"/>
        <v>Gabby Hauser</v>
      </c>
      <c r="D7593" s="71" t="str" cm="1">
        <f t="array" ref="D7593">_xlfn.IFS(AK7593="1",CONCATENATE(C7593,"Regional"),AK7593="2",CONCATENATE(C7593,"Sectional"),AK7593="3",CONCATENATE(C7593,COUNTIF($C$1:C7593,C7593)))</f>
        <v>Gabby HauserRegional</v>
      </c>
      <c r="E7593" s="66">
        <v>45196.333333333336</v>
      </c>
      <c r="F7593" t="s">
        <v>2499</v>
      </c>
      <c r="G7593" s="46">
        <v>40</v>
      </c>
      <c r="H7593" s="46">
        <v>90</v>
      </c>
      <c r="I7593" s="46">
        <v>14</v>
      </c>
      <c r="J7593" t="s">
        <v>170</v>
      </c>
      <c r="K7593" t="s">
        <v>90</v>
      </c>
      <c r="L7593" s="46">
        <v>5186</v>
      </c>
      <c r="M7593" s="46">
        <v>72</v>
      </c>
      <c r="N7593" s="46">
        <v>69.3</v>
      </c>
      <c r="O7593" s="46">
        <v>113</v>
      </c>
      <c r="P7593" s="46">
        <f t="shared" si="863"/>
        <v>2</v>
      </c>
      <c r="R7593" s="67" t="s">
        <v>1303</v>
      </c>
      <c r="S7593" s="67">
        <f>COUNTIF(Y$2:$Y$100,R7593)</f>
        <v>0</v>
      </c>
      <c r="V7593" s="67">
        <f t="shared" si="867"/>
        <v>0</v>
      </c>
      <c r="X7593"/>
      <c r="Y7593" s="67" t="str">
        <f t="shared" si="861"/>
        <v xml:space="preserve"> </v>
      </c>
      <c r="AB7593" t="s">
        <v>90</v>
      </c>
      <c r="AC7593" s="46">
        <v>5186</v>
      </c>
      <c r="AD7593" s="46">
        <v>72</v>
      </c>
      <c r="AE7593" s="46">
        <v>69.3</v>
      </c>
      <c r="AF7593" s="46">
        <v>113</v>
      </c>
      <c r="AH7593" s="70" t="str">
        <f t="shared" si="864"/>
        <v>GCAW Girls Div 1 Green Bay Preble Regional</v>
      </c>
      <c r="AI7593" s="70" t="str">
        <f t="shared" si="865"/>
        <v/>
      </c>
      <c r="AJ7593" s="70" t="str">
        <f t="shared" si="866"/>
        <v/>
      </c>
      <c r="AK7593" s="70" t="str" cm="1">
        <f t="array" ref="AK7593">_xlfn.IFS(AH7593&lt;&gt;"","1",AI7593&lt;&gt;"","2",AJ7593&lt;&gt;"","3")</f>
        <v>1</v>
      </c>
    </row>
    <row r="7594" spans="1:37" x14ac:dyDescent="0.25">
      <c r="A7594" t="s">
        <v>1817</v>
      </c>
      <c r="B7594" t="s">
        <v>362</v>
      </c>
      <c r="C7594" s="67" t="str">
        <f t="shared" si="862"/>
        <v>Emma Hudson</v>
      </c>
      <c r="D7594" s="71" t="str" cm="1">
        <f t="array" ref="D7594">_xlfn.IFS(AK7594="1",CONCATENATE(C7594,"Regional"),AK7594="2",CONCATENATE(C7594,"Sectional"),AK7594="3",CONCATENATE(C7594,COUNTIF($C$1:C7594,C7594)))</f>
        <v>Emma HudsonRegional</v>
      </c>
      <c r="E7594" s="66">
        <v>45196.333333333336</v>
      </c>
      <c r="F7594" t="s">
        <v>2499</v>
      </c>
      <c r="G7594" s="46">
        <v>40</v>
      </c>
      <c r="H7594" s="46">
        <v>91</v>
      </c>
      <c r="I7594" s="46">
        <v>15</v>
      </c>
      <c r="J7594" t="s">
        <v>170</v>
      </c>
      <c r="K7594" t="s">
        <v>90</v>
      </c>
      <c r="L7594" s="46">
        <v>5186</v>
      </c>
      <c r="M7594" s="46">
        <v>72</v>
      </c>
      <c r="N7594" s="46">
        <v>69.3</v>
      </c>
      <c r="O7594" s="46">
        <v>113</v>
      </c>
      <c r="P7594" s="46">
        <f t="shared" si="863"/>
        <v>2</v>
      </c>
      <c r="R7594" s="67" t="s">
        <v>2818</v>
      </c>
      <c r="S7594" s="67">
        <f>COUNTIF(Y$2:$Y$100,R7594)</f>
        <v>0</v>
      </c>
      <c r="V7594" s="67">
        <f t="shared" si="867"/>
        <v>0</v>
      </c>
      <c r="X7594"/>
      <c r="Y7594" s="67" t="str">
        <f t="shared" si="861"/>
        <v xml:space="preserve"> </v>
      </c>
      <c r="AB7594" t="s">
        <v>90</v>
      </c>
      <c r="AC7594" s="46">
        <v>5186</v>
      </c>
      <c r="AD7594" s="46">
        <v>72</v>
      </c>
      <c r="AE7594" s="46">
        <v>69.3</v>
      </c>
      <c r="AF7594" s="46">
        <v>113</v>
      </c>
      <c r="AH7594" s="70" t="str">
        <f t="shared" si="864"/>
        <v>GCAW Girls Div 1 Green Bay Preble Regional</v>
      </c>
      <c r="AI7594" s="70" t="str">
        <f t="shared" si="865"/>
        <v/>
      </c>
      <c r="AJ7594" s="70" t="str">
        <f t="shared" si="866"/>
        <v/>
      </c>
      <c r="AK7594" s="70" t="str" cm="1">
        <f t="array" ref="AK7594">_xlfn.IFS(AH7594&lt;&gt;"","1",AI7594&lt;&gt;"","2",AJ7594&lt;&gt;"","3")</f>
        <v>1</v>
      </c>
    </row>
    <row r="7595" spans="1:37" x14ac:dyDescent="0.25">
      <c r="A7595" t="s">
        <v>412</v>
      </c>
      <c r="B7595" t="s">
        <v>413</v>
      </c>
      <c r="C7595" s="67" t="str">
        <f t="shared" si="862"/>
        <v>Braylyn Babino</v>
      </c>
      <c r="D7595" s="71" t="str" cm="1">
        <f t="array" ref="D7595">_xlfn.IFS(AK7595="1",CONCATENATE(C7595,"Regional"),AK7595="2",CONCATENATE(C7595,"Sectional"),AK7595="3",CONCATENATE(C7595,COUNTIF($C$1:C7595,C7595)))</f>
        <v>Braylyn BabinoRegional</v>
      </c>
      <c r="E7595" s="66">
        <v>45196.333333333336</v>
      </c>
      <c r="F7595" t="s">
        <v>2499</v>
      </c>
      <c r="G7595" s="46">
        <v>40</v>
      </c>
      <c r="H7595" s="46">
        <v>91</v>
      </c>
      <c r="I7595" s="46">
        <v>15</v>
      </c>
      <c r="J7595" t="s">
        <v>170</v>
      </c>
      <c r="K7595" t="s">
        <v>90</v>
      </c>
      <c r="L7595" s="46">
        <v>5186</v>
      </c>
      <c r="M7595" s="46">
        <v>72</v>
      </c>
      <c r="N7595" s="46">
        <v>69.3</v>
      </c>
      <c r="O7595" s="46">
        <v>113</v>
      </c>
      <c r="P7595" s="46">
        <f t="shared" si="863"/>
        <v>2</v>
      </c>
      <c r="R7595" s="67" t="s">
        <v>1141</v>
      </c>
      <c r="S7595" s="67">
        <f>COUNTIF(Y$2:$Y$100,R7595)</f>
        <v>0</v>
      </c>
      <c r="V7595" s="67">
        <f t="shared" si="867"/>
        <v>0</v>
      </c>
      <c r="X7595"/>
      <c r="Y7595" s="67" t="str">
        <f t="shared" si="861"/>
        <v xml:space="preserve"> </v>
      </c>
      <c r="AB7595" t="s">
        <v>90</v>
      </c>
      <c r="AC7595" s="46">
        <v>5186</v>
      </c>
      <c r="AD7595" s="46">
        <v>72</v>
      </c>
      <c r="AE7595" s="46">
        <v>69.3</v>
      </c>
      <c r="AF7595" s="46">
        <v>113</v>
      </c>
      <c r="AH7595" s="70" t="str">
        <f t="shared" si="864"/>
        <v>GCAW Girls Div 1 Green Bay Preble Regional</v>
      </c>
      <c r="AI7595" s="70" t="str">
        <f t="shared" si="865"/>
        <v/>
      </c>
      <c r="AJ7595" s="70" t="str">
        <f t="shared" si="866"/>
        <v/>
      </c>
      <c r="AK7595" s="70" t="str" cm="1">
        <f t="array" ref="AK7595">_xlfn.IFS(AH7595&lt;&gt;"","1",AI7595&lt;&gt;"","2",AJ7595&lt;&gt;"","3")</f>
        <v>1</v>
      </c>
    </row>
    <row r="7596" spans="1:37" x14ac:dyDescent="0.25">
      <c r="A7596" t="s">
        <v>834</v>
      </c>
      <c r="B7596" t="s">
        <v>872</v>
      </c>
      <c r="C7596" s="67" t="str">
        <f t="shared" si="862"/>
        <v>Mallory Buntin</v>
      </c>
      <c r="D7596" s="71" t="str" cm="1">
        <f t="array" ref="D7596">_xlfn.IFS(AK7596="1",CONCATENATE(C7596,"Regional"),AK7596="2",CONCATENATE(C7596,"Sectional"),AK7596="3",CONCATENATE(C7596,COUNTIF($C$1:C7596,C7596)))</f>
        <v>Mallory BuntinRegional</v>
      </c>
      <c r="E7596" s="66">
        <v>45196.333333333336</v>
      </c>
      <c r="F7596" t="s">
        <v>2499</v>
      </c>
      <c r="G7596" s="46">
        <v>40</v>
      </c>
      <c r="H7596" s="46">
        <v>92</v>
      </c>
      <c r="I7596" s="46">
        <v>17</v>
      </c>
      <c r="J7596" t="s">
        <v>170</v>
      </c>
      <c r="K7596" t="s">
        <v>90</v>
      </c>
      <c r="L7596" s="46">
        <v>5186</v>
      </c>
      <c r="M7596" s="46">
        <v>72</v>
      </c>
      <c r="N7596" s="46">
        <v>69.3</v>
      </c>
      <c r="O7596" s="46">
        <v>113</v>
      </c>
      <c r="P7596" s="46">
        <f t="shared" si="863"/>
        <v>2</v>
      </c>
      <c r="R7596" s="67" t="s">
        <v>1417</v>
      </c>
      <c r="S7596" s="67">
        <f>COUNTIF(Y$2:$Y$100,R7596)</f>
        <v>0</v>
      </c>
      <c r="V7596" s="67">
        <f t="shared" si="867"/>
        <v>0</v>
      </c>
      <c r="X7596"/>
      <c r="Y7596" s="67" t="str">
        <f t="shared" si="861"/>
        <v xml:space="preserve"> </v>
      </c>
      <c r="AB7596" t="s">
        <v>90</v>
      </c>
      <c r="AC7596" s="46">
        <v>5186</v>
      </c>
      <c r="AD7596" s="46">
        <v>72</v>
      </c>
      <c r="AE7596" s="46">
        <v>69.3</v>
      </c>
      <c r="AF7596" s="46">
        <v>113</v>
      </c>
      <c r="AH7596" s="70" t="str">
        <f t="shared" si="864"/>
        <v>GCAW Girls Div 1 Green Bay Preble Regional</v>
      </c>
      <c r="AI7596" s="70" t="str">
        <f t="shared" si="865"/>
        <v/>
      </c>
      <c r="AJ7596" s="70" t="str">
        <f t="shared" si="866"/>
        <v/>
      </c>
      <c r="AK7596" s="70" t="str" cm="1">
        <f t="array" ref="AK7596">_xlfn.IFS(AH7596&lt;&gt;"","1",AI7596&lt;&gt;"","2",AJ7596&lt;&gt;"","3")</f>
        <v>1</v>
      </c>
    </row>
    <row r="7597" spans="1:37" x14ac:dyDescent="0.25">
      <c r="A7597" t="s">
        <v>1741</v>
      </c>
      <c r="B7597" t="s">
        <v>471</v>
      </c>
      <c r="C7597" s="67" t="str">
        <f t="shared" si="862"/>
        <v>Madelyn Gicius</v>
      </c>
      <c r="D7597" s="71" t="str" cm="1">
        <f t="array" ref="D7597">_xlfn.IFS(AK7597="1",CONCATENATE(C7597,"Regional"),AK7597="2",CONCATENATE(C7597,"Sectional"),AK7597="3",CONCATENATE(C7597,COUNTIF($C$1:C7597,C7597)))</f>
        <v>Madelyn GiciusRegional</v>
      </c>
      <c r="E7597" s="66">
        <v>45196.333333333336</v>
      </c>
      <c r="F7597" t="s">
        <v>2499</v>
      </c>
      <c r="G7597" s="46">
        <v>40</v>
      </c>
      <c r="H7597" s="46">
        <v>93</v>
      </c>
      <c r="I7597" s="46">
        <v>18</v>
      </c>
      <c r="J7597" t="s">
        <v>170</v>
      </c>
      <c r="K7597" t="s">
        <v>90</v>
      </c>
      <c r="L7597" s="46">
        <v>5186</v>
      </c>
      <c r="M7597" s="46">
        <v>72</v>
      </c>
      <c r="N7597" s="46">
        <v>69.3</v>
      </c>
      <c r="O7597" s="46">
        <v>113</v>
      </c>
      <c r="P7597" s="46">
        <f t="shared" si="863"/>
        <v>2</v>
      </c>
      <c r="R7597" s="67" t="s">
        <v>2738</v>
      </c>
      <c r="S7597" s="67">
        <f>COUNTIF(Y$2:$Y$100,R7597)</f>
        <v>0</v>
      </c>
      <c r="V7597" s="67">
        <f t="shared" si="867"/>
        <v>0</v>
      </c>
      <c r="X7597"/>
      <c r="Y7597" s="67" t="str">
        <f t="shared" si="861"/>
        <v xml:space="preserve"> </v>
      </c>
      <c r="AB7597" t="s">
        <v>90</v>
      </c>
      <c r="AC7597" s="46">
        <v>5186</v>
      </c>
      <c r="AD7597" s="46">
        <v>72</v>
      </c>
      <c r="AE7597" s="46">
        <v>69.3</v>
      </c>
      <c r="AF7597" s="46">
        <v>113</v>
      </c>
      <c r="AH7597" s="70" t="str">
        <f t="shared" si="864"/>
        <v>GCAW Girls Div 1 Green Bay Preble Regional</v>
      </c>
      <c r="AI7597" s="70" t="str">
        <f t="shared" si="865"/>
        <v/>
      </c>
      <c r="AJ7597" s="70" t="str">
        <f t="shared" si="866"/>
        <v/>
      </c>
      <c r="AK7597" s="70" t="str" cm="1">
        <f t="array" ref="AK7597">_xlfn.IFS(AH7597&lt;&gt;"","1",AI7597&lt;&gt;"","2",AJ7597&lt;&gt;"","3")</f>
        <v>1</v>
      </c>
    </row>
    <row r="7598" spans="1:37" x14ac:dyDescent="0.25">
      <c r="A7598" t="s">
        <v>1108</v>
      </c>
      <c r="B7598" t="s">
        <v>253</v>
      </c>
      <c r="C7598" s="67" t="str">
        <f t="shared" si="862"/>
        <v>Lily Glysch</v>
      </c>
      <c r="D7598" s="71" t="str" cm="1">
        <f t="array" ref="D7598">_xlfn.IFS(AK7598="1",CONCATENATE(C7598,"Regional"),AK7598="2",CONCATENATE(C7598,"Sectional"),AK7598="3",CONCATENATE(C7598,COUNTIF($C$1:C7598,C7598)))</f>
        <v>Lily GlyschRegional</v>
      </c>
      <c r="E7598" s="66">
        <v>45196.333333333336</v>
      </c>
      <c r="F7598" t="s">
        <v>2499</v>
      </c>
      <c r="G7598" s="46">
        <v>40</v>
      </c>
      <c r="H7598" s="46">
        <v>93</v>
      </c>
      <c r="I7598" s="46">
        <v>18</v>
      </c>
      <c r="J7598" t="s">
        <v>170</v>
      </c>
      <c r="K7598" t="s">
        <v>90</v>
      </c>
      <c r="L7598" s="46">
        <v>5186</v>
      </c>
      <c r="M7598" s="46">
        <v>72</v>
      </c>
      <c r="N7598" s="46">
        <v>69.3</v>
      </c>
      <c r="O7598" s="46">
        <v>113</v>
      </c>
      <c r="P7598" s="46">
        <f t="shared" si="863"/>
        <v>2</v>
      </c>
      <c r="R7598" s="67" t="s">
        <v>1581</v>
      </c>
      <c r="S7598" s="67">
        <f>COUNTIF(Y$2:$Y$100,R7598)</f>
        <v>0</v>
      </c>
      <c r="V7598" s="67">
        <f t="shared" si="867"/>
        <v>0</v>
      </c>
      <c r="X7598"/>
      <c r="Y7598" s="67" t="str">
        <f t="shared" si="861"/>
        <v xml:space="preserve"> </v>
      </c>
      <c r="AB7598" t="s">
        <v>90</v>
      </c>
      <c r="AC7598" s="46">
        <v>5186</v>
      </c>
      <c r="AD7598" s="46">
        <v>72</v>
      </c>
      <c r="AE7598" s="46">
        <v>69.3</v>
      </c>
      <c r="AF7598" s="46">
        <v>113</v>
      </c>
      <c r="AH7598" s="70" t="str">
        <f t="shared" si="864"/>
        <v>GCAW Girls Div 1 Green Bay Preble Regional</v>
      </c>
      <c r="AI7598" s="70" t="str">
        <f t="shared" si="865"/>
        <v/>
      </c>
      <c r="AJ7598" s="70" t="str">
        <f t="shared" si="866"/>
        <v/>
      </c>
      <c r="AK7598" s="70" t="str" cm="1">
        <f t="array" ref="AK7598">_xlfn.IFS(AH7598&lt;&gt;"","1",AI7598&lt;&gt;"","2",AJ7598&lt;&gt;"","3")</f>
        <v>1</v>
      </c>
    </row>
    <row r="7599" spans="1:37" x14ac:dyDescent="0.25">
      <c r="A7599" t="s">
        <v>694</v>
      </c>
      <c r="B7599" t="s">
        <v>695</v>
      </c>
      <c r="C7599" s="67" t="str">
        <f t="shared" si="862"/>
        <v>Audra Kasper</v>
      </c>
      <c r="D7599" s="71" t="str" cm="1">
        <f t="array" ref="D7599">_xlfn.IFS(AK7599="1",CONCATENATE(C7599,"Regional"),AK7599="2",CONCATENATE(C7599,"Sectional"),AK7599="3",CONCATENATE(C7599,COUNTIF($C$1:C7599,C7599)))</f>
        <v>Audra KasperRegional</v>
      </c>
      <c r="E7599" s="66">
        <v>45196.333333333336</v>
      </c>
      <c r="F7599" t="s">
        <v>2499</v>
      </c>
      <c r="G7599" s="46">
        <v>40</v>
      </c>
      <c r="H7599" s="46">
        <v>93</v>
      </c>
      <c r="I7599" s="46">
        <v>18</v>
      </c>
      <c r="J7599" t="s">
        <v>170</v>
      </c>
      <c r="K7599" t="s">
        <v>90</v>
      </c>
      <c r="L7599" s="46">
        <v>5186</v>
      </c>
      <c r="M7599" s="46">
        <v>72</v>
      </c>
      <c r="N7599" s="46">
        <v>69.3</v>
      </c>
      <c r="O7599" s="46">
        <v>113</v>
      </c>
      <c r="P7599" s="46">
        <f t="shared" si="863"/>
        <v>2</v>
      </c>
      <c r="R7599" s="67" t="s">
        <v>1300</v>
      </c>
      <c r="S7599" s="67">
        <f>COUNTIF(Y$2:$Y$100,R7599)</f>
        <v>0</v>
      </c>
      <c r="V7599" s="67">
        <f t="shared" si="867"/>
        <v>0</v>
      </c>
      <c r="X7599"/>
      <c r="Y7599" s="67" t="str">
        <f t="shared" si="861"/>
        <v xml:space="preserve"> </v>
      </c>
      <c r="AB7599" t="s">
        <v>90</v>
      </c>
      <c r="AC7599" s="46">
        <v>5186</v>
      </c>
      <c r="AD7599" s="46">
        <v>72</v>
      </c>
      <c r="AE7599" s="46">
        <v>69.3</v>
      </c>
      <c r="AF7599" s="46">
        <v>113</v>
      </c>
      <c r="AH7599" s="70" t="str">
        <f t="shared" si="864"/>
        <v>GCAW Girls Div 1 Green Bay Preble Regional</v>
      </c>
      <c r="AI7599" s="70" t="str">
        <f t="shared" si="865"/>
        <v/>
      </c>
      <c r="AJ7599" s="70" t="str">
        <f t="shared" si="866"/>
        <v/>
      </c>
      <c r="AK7599" s="70" t="str" cm="1">
        <f t="array" ref="AK7599">_xlfn.IFS(AH7599&lt;&gt;"","1",AI7599&lt;&gt;"","2",AJ7599&lt;&gt;"","3")</f>
        <v>1</v>
      </c>
    </row>
    <row r="7600" spans="1:37" x14ac:dyDescent="0.25">
      <c r="A7600" t="s">
        <v>275</v>
      </c>
      <c r="B7600" t="s">
        <v>426</v>
      </c>
      <c r="C7600" s="67" t="str">
        <f t="shared" si="862"/>
        <v>Alli Johnson</v>
      </c>
      <c r="D7600" s="71" t="str" cm="1">
        <f t="array" ref="D7600">_xlfn.IFS(AK7600="1",CONCATENATE(C7600,"Regional"),AK7600="2",CONCATENATE(C7600,"Sectional"),AK7600="3",CONCATENATE(C7600,COUNTIF($C$1:C7600,C7600)))</f>
        <v>Alli JohnsonRegional</v>
      </c>
      <c r="E7600" s="66">
        <v>45196.333333333336</v>
      </c>
      <c r="F7600" t="s">
        <v>2499</v>
      </c>
      <c r="G7600" s="46">
        <v>40</v>
      </c>
      <c r="H7600" s="46">
        <v>93</v>
      </c>
      <c r="I7600" s="46">
        <v>18</v>
      </c>
      <c r="J7600" t="s">
        <v>170</v>
      </c>
      <c r="K7600" t="s">
        <v>90</v>
      </c>
      <c r="L7600" s="46">
        <v>5186</v>
      </c>
      <c r="M7600" s="46">
        <v>72</v>
      </c>
      <c r="N7600" s="46">
        <v>69.3</v>
      </c>
      <c r="O7600" s="46">
        <v>113</v>
      </c>
      <c r="P7600" s="46">
        <f t="shared" si="863"/>
        <v>2</v>
      </c>
      <c r="R7600" s="67" t="s">
        <v>1147</v>
      </c>
      <c r="S7600" s="67">
        <f>COUNTIF(Y$2:$Y$100,R7600)</f>
        <v>0</v>
      </c>
      <c r="V7600" s="67">
        <f t="shared" si="867"/>
        <v>0</v>
      </c>
      <c r="X7600"/>
      <c r="Y7600" s="67" t="str">
        <f t="shared" ref="Y7600:Y7663" si="868">CONCATENATE(W7600," ",X7600)</f>
        <v xml:space="preserve"> </v>
      </c>
      <c r="AB7600" t="s">
        <v>90</v>
      </c>
      <c r="AC7600" s="46">
        <v>5186</v>
      </c>
      <c r="AD7600" s="46">
        <v>72</v>
      </c>
      <c r="AE7600" s="46">
        <v>69.3</v>
      </c>
      <c r="AF7600" s="46">
        <v>113</v>
      </c>
      <c r="AH7600" s="70" t="str">
        <f t="shared" si="864"/>
        <v>GCAW Girls Div 1 Green Bay Preble Regional</v>
      </c>
      <c r="AI7600" s="70" t="str">
        <f t="shared" si="865"/>
        <v/>
      </c>
      <c r="AJ7600" s="70" t="str">
        <f t="shared" si="866"/>
        <v/>
      </c>
      <c r="AK7600" s="70" t="str" cm="1">
        <f t="array" ref="AK7600">_xlfn.IFS(AH7600&lt;&gt;"","1",AI7600&lt;&gt;"","2",AJ7600&lt;&gt;"","3")</f>
        <v>1</v>
      </c>
    </row>
    <row r="7601" spans="1:37" x14ac:dyDescent="0.25">
      <c r="A7601" t="s">
        <v>1687</v>
      </c>
      <c r="B7601" t="s">
        <v>434</v>
      </c>
      <c r="C7601" s="67" t="str">
        <f t="shared" si="862"/>
        <v>Ella Lambrecht</v>
      </c>
      <c r="D7601" s="71" t="str" cm="1">
        <f t="array" ref="D7601">_xlfn.IFS(AK7601="1",CONCATENATE(C7601,"Regional"),AK7601="2",CONCATENATE(C7601,"Sectional"),AK7601="3",CONCATENATE(C7601,COUNTIF($C$1:C7601,C7601)))</f>
        <v>Ella LambrechtRegional</v>
      </c>
      <c r="E7601" s="66">
        <v>45196.333333333336</v>
      </c>
      <c r="F7601" t="s">
        <v>2499</v>
      </c>
      <c r="G7601" s="46">
        <v>40</v>
      </c>
      <c r="H7601" s="46">
        <v>94</v>
      </c>
      <c r="I7601" s="46">
        <v>22</v>
      </c>
      <c r="J7601" t="s">
        <v>170</v>
      </c>
      <c r="K7601" t="s">
        <v>90</v>
      </c>
      <c r="L7601" s="46">
        <v>5186</v>
      </c>
      <c r="M7601" s="46">
        <v>72</v>
      </c>
      <c r="N7601" s="46">
        <v>69.3</v>
      </c>
      <c r="O7601" s="46">
        <v>113</v>
      </c>
      <c r="P7601" s="46">
        <f t="shared" si="863"/>
        <v>2</v>
      </c>
      <c r="R7601" s="67" t="s">
        <v>3540</v>
      </c>
      <c r="S7601" s="67">
        <f>COUNTIF(Y$2:$Y$100,R7601)</f>
        <v>0</v>
      </c>
      <c r="V7601" s="67">
        <f t="shared" si="867"/>
        <v>0</v>
      </c>
      <c r="X7601"/>
      <c r="Y7601" s="67" t="str">
        <f t="shared" si="868"/>
        <v xml:space="preserve"> </v>
      </c>
      <c r="AB7601" t="s">
        <v>90</v>
      </c>
      <c r="AC7601" s="46">
        <v>5186</v>
      </c>
      <c r="AD7601" s="46">
        <v>72</v>
      </c>
      <c r="AE7601" s="46">
        <v>69.3</v>
      </c>
      <c r="AF7601" s="46">
        <v>113</v>
      </c>
      <c r="AH7601" s="70" t="str">
        <f t="shared" si="864"/>
        <v>GCAW Girls Div 1 Green Bay Preble Regional</v>
      </c>
      <c r="AI7601" s="70" t="str">
        <f t="shared" si="865"/>
        <v/>
      </c>
      <c r="AJ7601" s="70" t="str">
        <f t="shared" si="866"/>
        <v/>
      </c>
      <c r="AK7601" s="70" t="str" cm="1">
        <f t="array" ref="AK7601">_xlfn.IFS(AH7601&lt;&gt;"","1",AI7601&lt;&gt;"","2",AJ7601&lt;&gt;"","3")</f>
        <v>1</v>
      </c>
    </row>
    <row r="7602" spans="1:37" x14ac:dyDescent="0.25">
      <c r="A7602" t="s">
        <v>670</v>
      </c>
      <c r="B7602" t="s">
        <v>647</v>
      </c>
      <c r="C7602" s="67" t="str">
        <f t="shared" si="862"/>
        <v>Lucy Kim</v>
      </c>
      <c r="D7602" s="71" t="str" cm="1">
        <f t="array" ref="D7602">_xlfn.IFS(AK7602="1",CONCATENATE(C7602,"Regional"),AK7602="2",CONCATENATE(C7602,"Sectional"),AK7602="3",CONCATENATE(C7602,COUNTIF($C$1:C7602,C7602)))</f>
        <v>Lucy KimRegional</v>
      </c>
      <c r="E7602" s="66">
        <v>45196.333333333336</v>
      </c>
      <c r="F7602" t="s">
        <v>2499</v>
      </c>
      <c r="G7602" s="46">
        <v>40</v>
      </c>
      <c r="H7602" s="46">
        <v>95</v>
      </c>
      <c r="I7602" s="46">
        <v>23</v>
      </c>
      <c r="J7602" t="s">
        <v>170</v>
      </c>
      <c r="K7602" t="s">
        <v>90</v>
      </c>
      <c r="L7602" s="46">
        <v>5186</v>
      </c>
      <c r="M7602" s="46">
        <v>72</v>
      </c>
      <c r="N7602" s="46">
        <v>69.3</v>
      </c>
      <c r="O7602" s="46">
        <v>113</v>
      </c>
      <c r="P7602" s="46">
        <f t="shared" si="863"/>
        <v>2</v>
      </c>
      <c r="R7602" s="67" t="s">
        <v>2822</v>
      </c>
      <c r="S7602" s="67">
        <f>COUNTIF(Y$2:$Y$100,R7602)</f>
        <v>0</v>
      </c>
      <c r="V7602" s="67">
        <f t="shared" si="867"/>
        <v>0</v>
      </c>
      <c r="X7602"/>
      <c r="Y7602" s="67" t="str">
        <f t="shared" si="868"/>
        <v xml:space="preserve"> </v>
      </c>
      <c r="AB7602" t="s">
        <v>90</v>
      </c>
      <c r="AC7602" s="46">
        <v>5186</v>
      </c>
      <c r="AD7602" s="46">
        <v>72</v>
      </c>
      <c r="AE7602" s="46">
        <v>69.3</v>
      </c>
      <c r="AF7602" s="46">
        <v>113</v>
      </c>
      <c r="AH7602" s="70" t="str">
        <f t="shared" si="864"/>
        <v>GCAW Girls Div 1 Green Bay Preble Regional</v>
      </c>
      <c r="AI7602" s="70" t="str">
        <f t="shared" si="865"/>
        <v/>
      </c>
      <c r="AJ7602" s="70" t="str">
        <f t="shared" si="866"/>
        <v/>
      </c>
      <c r="AK7602" s="70" t="str" cm="1">
        <f t="array" ref="AK7602">_xlfn.IFS(AH7602&lt;&gt;"","1",AI7602&lt;&gt;"","2",AJ7602&lt;&gt;"","3")</f>
        <v>1</v>
      </c>
    </row>
    <row r="7603" spans="1:37" x14ac:dyDescent="0.25">
      <c r="A7603" t="s">
        <v>705</v>
      </c>
      <c r="B7603" t="s">
        <v>1648</v>
      </c>
      <c r="C7603" s="67" t="str">
        <f t="shared" si="862"/>
        <v>Lainey Prunty</v>
      </c>
      <c r="D7603" s="71" t="str" cm="1">
        <f t="array" ref="D7603">_xlfn.IFS(AK7603="1",CONCATENATE(C7603,"Regional"),AK7603="2",CONCATENATE(C7603,"Sectional"),AK7603="3",CONCATENATE(C7603,COUNTIF($C$1:C7603,C7603)))</f>
        <v>Lainey PruntyRegional</v>
      </c>
      <c r="E7603" s="66">
        <v>45196.333333333336</v>
      </c>
      <c r="F7603" t="s">
        <v>2499</v>
      </c>
      <c r="G7603" s="46">
        <v>40</v>
      </c>
      <c r="H7603" s="46">
        <v>96</v>
      </c>
      <c r="I7603" s="46">
        <v>24</v>
      </c>
      <c r="J7603" t="s">
        <v>170</v>
      </c>
      <c r="K7603" t="s">
        <v>90</v>
      </c>
      <c r="L7603" s="46">
        <v>5186</v>
      </c>
      <c r="M7603" s="46">
        <v>72</v>
      </c>
      <c r="N7603" s="46">
        <v>69.3</v>
      </c>
      <c r="O7603" s="46">
        <v>113</v>
      </c>
      <c r="P7603" s="46">
        <f t="shared" si="863"/>
        <v>2</v>
      </c>
      <c r="R7603" s="67" t="s">
        <v>2825</v>
      </c>
      <c r="S7603" s="67">
        <f>COUNTIF(Y$2:$Y$100,R7603)</f>
        <v>0</v>
      </c>
      <c r="V7603" s="67">
        <f t="shared" si="867"/>
        <v>0</v>
      </c>
      <c r="X7603"/>
      <c r="Y7603" s="67" t="str">
        <f t="shared" si="868"/>
        <v xml:space="preserve"> </v>
      </c>
      <c r="AB7603" t="s">
        <v>90</v>
      </c>
      <c r="AC7603" s="46">
        <v>5186</v>
      </c>
      <c r="AD7603" s="46">
        <v>72</v>
      </c>
      <c r="AE7603" s="46">
        <v>69.3</v>
      </c>
      <c r="AF7603" s="46">
        <v>113</v>
      </c>
      <c r="AH7603" s="70" t="str">
        <f t="shared" si="864"/>
        <v>GCAW Girls Div 1 Green Bay Preble Regional</v>
      </c>
      <c r="AI7603" s="70" t="str">
        <f t="shared" si="865"/>
        <v/>
      </c>
      <c r="AJ7603" s="70" t="str">
        <f t="shared" si="866"/>
        <v/>
      </c>
      <c r="AK7603" s="70" t="str" cm="1">
        <f t="array" ref="AK7603">_xlfn.IFS(AH7603&lt;&gt;"","1",AI7603&lt;&gt;"","2",AJ7603&lt;&gt;"","3")</f>
        <v>1</v>
      </c>
    </row>
    <row r="7604" spans="1:37" x14ac:dyDescent="0.25">
      <c r="A7604" t="s">
        <v>383</v>
      </c>
      <c r="B7604" t="s">
        <v>567</v>
      </c>
      <c r="C7604" s="67" t="str">
        <f t="shared" si="862"/>
        <v>Anika Wilke</v>
      </c>
      <c r="D7604" s="71" t="str" cm="1">
        <f t="array" ref="D7604">_xlfn.IFS(AK7604="1",CONCATENATE(C7604,"Regional"),AK7604="2",CONCATENATE(C7604,"Sectional"),AK7604="3",CONCATENATE(C7604,COUNTIF($C$1:C7604,C7604)))</f>
        <v>Anika WilkeRegional</v>
      </c>
      <c r="E7604" s="66">
        <v>45196.333333333336</v>
      </c>
      <c r="F7604" t="s">
        <v>2499</v>
      </c>
      <c r="G7604" s="46">
        <v>40</v>
      </c>
      <c r="H7604" s="46">
        <v>96</v>
      </c>
      <c r="I7604" s="46">
        <v>24</v>
      </c>
      <c r="J7604" t="s">
        <v>170</v>
      </c>
      <c r="K7604" t="s">
        <v>90</v>
      </c>
      <c r="L7604" s="46">
        <v>5186</v>
      </c>
      <c r="M7604" s="46">
        <v>72</v>
      </c>
      <c r="N7604" s="46">
        <v>69.3</v>
      </c>
      <c r="O7604" s="46">
        <v>113</v>
      </c>
      <c r="P7604" s="46">
        <f t="shared" si="863"/>
        <v>2</v>
      </c>
      <c r="R7604" s="67" t="s">
        <v>1415</v>
      </c>
      <c r="S7604" s="67">
        <f>COUNTIF(Y$2:$Y$100,R7604)</f>
        <v>0</v>
      </c>
      <c r="V7604" s="67">
        <f t="shared" si="867"/>
        <v>0</v>
      </c>
      <c r="X7604"/>
      <c r="Y7604" s="67" t="str">
        <f t="shared" si="868"/>
        <v xml:space="preserve"> </v>
      </c>
      <c r="AB7604" t="s">
        <v>90</v>
      </c>
      <c r="AC7604" s="46">
        <v>5186</v>
      </c>
      <c r="AD7604" s="46">
        <v>72</v>
      </c>
      <c r="AE7604" s="46">
        <v>69.3</v>
      </c>
      <c r="AF7604" s="46">
        <v>113</v>
      </c>
      <c r="AH7604" s="70" t="str">
        <f t="shared" si="864"/>
        <v>GCAW Girls Div 1 Green Bay Preble Regional</v>
      </c>
      <c r="AI7604" s="70" t="str">
        <f t="shared" si="865"/>
        <v/>
      </c>
      <c r="AJ7604" s="70" t="str">
        <f t="shared" si="866"/>
        <v/>
      </c>
      <c r="AK7604" s="70" t="str" cm="1">
        <f t="array" ref="AK7604">_xlfn.IFS(AH7604&lt;&gt;"","1",AI7604&lt;&gt;"","2",AJ7604&lt;&gt;"","3")</f>
        <v>1</v>
      </c>
    </row>
    <row r="7605" spans="1:37" x14ac:dyDescent="0.25">
      <c r="A7605" t="s">
        <v>1824</v>
      </c>
      <c r="B7605" t="s">
        <v>253</v>
      </c>
      <c r="C7605" s="67" t="str">
        <f t="shared" si="862"/>
        <v>Lily Wiitanen</v>
      </c>
      <c r="D7605" s="71" t="str" cm="1">
        <f t="array" ref="D7605">_xlfn.IFS(AK7605="1",CONCATENATE(C7605,"Regional"),AK7605="2",CONCATENATE(C7605,"Sectional"),AK7605="3",CONCATENATE(C7605,COUNTIF($C$1:C7605,C7605)))</f>
        <v>Lily WiitanenRegional</v>
      </c>
      <c r="E7605" s="66">
        <v>45196.333333333336</v>
      </c>
      <c r="F7605" t="s">
        <v>2499</v>
      </c>
      <c r="G7605" s="46">
        <v>40</v>
      </c>
      <c r="H7605" s="46">
        <v>98</v>
      </c>
      <c r="I7605" s="46">
        <v>26</v>
      </c>
      <c r="J7605" t="s">
        <v>170</v>
      </c>
      <c r="K7605" t="s">
        <v>90</v>
      </c>
      <c r="L7605" s="46">
        <v>5186</v>
      </c>
      <c r="M7605" s="46">
        <v>72</v>
      </c>
      <c r="N7605" s="46">
        <v>69.3</v>
      </c>
      <c r="O7605" s="46">
        <v>113</v>
      </c>
      <c r="P7605" s="46">
        <f t="shared" si="863"/>
        <v>2</v>
      </c>
      <c r="R7605" s="67" t="s">
        <v>2827</v>
      </c>
      <c r="S7605" s="67">
        <f>COUNTIF(Y$2:$Y$100,R7605)</f>
        <v>0</v>
      </c>
      <c r="V7605" s="67">
        <f t="shared" si="867"/>
        <v>0</v>
      </c>
      <c r="X7605"/>
      <c r="Y7605" s="67" t="str">
        <f t="shared" si="868"/>
        <v xml:space="preserve"> </v>
      </c>
      <c r="AB7605" t="s">
        <v>90</v>
      </c>
      <c r="AC7605" s="46">
        <v>5186</v>
      </c>
      <c r="AD7605" s="46">
        <v>72</v>
      </c>
      <c r="AE7605" s="46">
        <v>69.3</v>
      </c>
      <c r="AF7605" s="46">
        <v>113</v>
      </c>
      <c r="AH7605" s="70" t="str">
        <f t="shared" si="864"/>
        <v>GCAW Girls Div 1 Green Bay Preble Regional</v>
      </c>
      <c r="AI7605" s="70" t="str">
        <f t="shared" si="865"/>
        <v/>
      </c>
      <c r="AJ7605" s="70" t="str">
        <f t="shared" si="866"/>
        <v/>
      </c>
      <c r="AK7605" s="70" t="str" cm="1">
        <f t="array" ref="AK7605">_xlfn.IFS(AH7605&lt;&gt;"","1",AI7605&lt;&gt;"","2",AJ7605&lt;&gt;"","3")</f>
        <v>1</v>
      </c>
    </row>
    <row r="7606" spans="1:37" x14ac:dyDescent="0.25">
      <c r="A7606" t="s">
        <v>254</v>
      </c>
      <c r="B7606" t="s">
        <v>187</v>
      </c>
      <c r="C7606" s="67" t="str">
        <f t="shared" si="862"/>
        <v>Ava Gerend</v>
      </c>
      <c r="D7606" s="71" t="str" cm="1">
        <f t="array" ref="D7606">_xlfn.IFS(AK7606="1",CONCATENATE(C7606,"Regional"),AK7606="2",CONCATENATE(C7606,"Sectional"),AK7606="3",CONCATENATE(C7606,COUNTIF($C$1:C7606,C7606)))</f>
        <v>Ava GerendRegional</v>
      </c>
      <c r="E7606" s="66">
        <v>45196.333333333336</v>
      </c>
      <c r="F7606" t="s">
        <v>2499</v>
      </c>
      <c r="G7606" s="46">
        <v>40</v>
      </c>
      <c r="H7606" s="46">
        <v>101</v>
      </c>
      <c r="I7606" s="46">
        <v>27</v>
      </c>
      <c r="J7606" t="s">
        <v>170</v>
      </c>
      <c r="K7606" t="s">
        <v>90</v>
      </c>
      <c r="L7606" s="46">
        <v>5186</v>
      </c>
      <c r="M7606" s="46">
        <v>72</v>
      </c>
      <c r="N7606" s="46">
        <v>69.3</v>
      </c>
      <c r="O7606" s="46">
        <v>113</v>
      </c>
      <c r="P7606" s="46">
        <f t="shared" si="863"/>
        <v>2</v>
      </c>
      <c r="R7606" s="67" t="s">
        <v>1416</v>
      </c>
      <c r="S7606" s="67">
        <f>COUNTIF(Y$2:$Y$100,R7606)</f>
        <v>0</v>
      </c>
      <c r="V7606" s="67">
        <f t="shared" si="867"/>
        <v>0</v>
      </c>
      <c r="X7606"/>
      <c r="Y7606" s="67" t="str">
        <f t="shared" si="868"/>
        <v xml:space="preserve"> </v>
      </c>
      <c r="AB7606" t="s">
        <v>90</v>
      </c>
      <c r="AC7606" s="46">
        <v>5186</v>
      </c>
      <c r="AD7606" s="46">
        <v>72</v>
      </c>
      <c r="AE7606" s="46">
        <v>69.3</v>
      </c>
      <c r="AF7606" s="46">
        <v>113</v>
      </c>
      <c r="AH7606" s="70" t="str">
        <f t="shared" si="864"/>
        <v>GCAW Girls Div 1 Green Bay Preble Regional</v>
      </c>
      <c r="AI7606" s="70" t="str">
        <f t="shared" si="865"/>
        <v/>
      </c>
      <c r="AJ7606" s="70" t="str">
        <f t="shared" si="866"/>
        <v/>
      </c>
      <c r="AK7606" s="70" t="str" cm="1">
        <f t="array" ref="AK7606">_xlfn.IFS(AH7606&lt;&gt;"","1",AI7606&lt;&gt;"","2",AJ7606&lt;&gt;"","3")</f>
        <v>1</v>
      </c>
    </row>
    <row r="7607" spans="1:37" x14ac:dyDescent="0.25">
      <c r="A7607" t="s">
        <v>2096</v>
      </c>
      <c r="B7607" t="s">
        <v>434</v>
      </c>
      <c r="C7607" s="67" t="str">
        <f t="shared" si="862"/>
        <v>Ella Szekeress</v>
      </c>
      <c r="D7607" s="71" t="str" cm="1">
        <f t="array" ref="D7607">_xlfn.IFS(AK7607="1",CONCATENATE(C7607,"Regional"),AK7607="2",CONCATENATE(C7607,"Sectional"),AK7607="3",CONCATENATE(C7607,COUNTIF($C$1:C7607,C7607)))</f>
        <v>Ella SzekeressRegional</v>
      </c>
      <c r="E7607" s="66">
        <v>45196.333333333336</v>
      </c>
      <c r="F7607" t="s">
        <v>2499</v>
      </c>
      <c r="G7607" s="46">
        <v>40</v>
      </c>
      <c r="H7607" s="46">
        <v>101</v>
      </c>
      <c r="I7607" s="46">
        <v>27</v>
      </c>
      <c r="J7607" t="s">
        <v>170</v>
      </c>
      <c r="K7607" t="s">
        <v>90</v>
      </c>
      <c r="L7607" s="46">
        <v>5186</v>
      </c>
      <c r="M7607" s="46">
        <v>72</v>
      </c>
      <c r="N7607" s="46">
        <v>69.3</v>
      </c>
      <c r="O7607" s="46">
        <v>113</v>
      </c>
      <c r="P7607" s="46">
        <f t="shared" si="863"/>
        <v>2</v>
      </c>
      <c r="R7607" s="67" t="s">
        <v>3121</v>
      </c>
      <c r="S7607" s="67">
        <f>COUNTIF(Y$2:$Y$100,R7607)</f>
        <v>0</v>
      </c>
      <c r="V7607" s="67">
        <f t="shared" si="867"/>
        <v>0</v>
      </c>
      <c r="X7607"/>
      <c r="Y7607" s="67" t="str">
        <f t="shared" si="868"/>
        <v xml:space="preserve"> </v>
      </c>
      <c r="AB7607" t="s">
        <v>90</v>
      </c>
      <c r="AC7607" s="46">
        <v>5186</v>
      </c>
      <c r="AD7607" s="46">
        <v>72</v>
      </c>
      <c r="AE7607" s="46">
        <v>69.3</v>
      </c>
      <c r="AF7607" s="46">
        <v>113</v>
      </c>
      <c r="AH7607" s="70" t="str">
        <f t="shared" si="864"/>
        <v>GCAW Girls Div 1 Green Bay Preble Regional</v>
      </c>
      <c r="AI7607" s="70" t="str">
        <f t="shared" si="865"/>
        <v/>
      </c>
      <c r="AJ7607" s="70" t="str">
        <f t="shared" si="866"/>
        <v/>
      </c>
      <c r="AK7607" s="70" t="str" cm="1">
        <f t="array" ref="AK7607">_xlfn.IFS(AH7607&lt;&gt;"","1",AI7607&lt;&gt;"","2",AJ7607&lt;&gt;"","3")</f>
        <v>1</v>
      </c>
    </row>
    <row r="7608" spans="1:37" x14ac:dyDescent="0.25">
      <c r="A7608" t="s">
        <v>707</v>
      </c>
      <c r="B7608" t="s">
        <v>434</v>
      </c>
      <c r="C7608" s="67" t="str">
        <f t="shared" si="862"/>
        <v>Ella Senger</v>
      </c>
      <c r="D7608" s="71" t="str" cm="1">
        <f t="array" ref="D7608">_xlfn.IFS(AK7608="1",CONCATENATE(C7608,"Regional"),AK7608="2",CONCATENATE(C7608,"Sectional"),AK7608="3",CONCATENATE(C7608,COUNTIF($C$1:C7608,C7608)))</f>
        <v>Ella SengerRegional</v>
      </c>
      <c r="E7608" s="66">
        <v>45196.333333333336</v>
      </c>
      <c r="F7608" t="s">
        <v>2499</v>
      </c>
      <c r="G7608" s="46">
        <v>40</v>
      </c>
      <c r="H7608" s="46">
        <v>105</v>
      </c>
      <c r="I7608" s="46">
        <v>29</v>
      </c>
      <c r="J7608" t="s">
        <v>170</v>
      </c>
      <c r="K7608" t="s">
        <v>90</v>
      </c>
      <c r="L7608" s="46">
        <v>5186</v>
      </c>
      <c r="M7608" s="46">
        <v>72</v>
      </c>
      <c r="N7608" s="46">
        <v>69.3</v>
      </c>
      <c r="O7608" s="46">
        <v>113</v>
      </c>
      <c r="P7608" s="46">
        <f t="shared" si="863"/>
        <v>2</v>
      </c>
      <c r="R7608" s="67" t="s">
        <v>1308</v>
      </c>
      <c r="S7608" s="67">
        <f>COUNTIF(Y$2:$Y$100,R7608)</f>
        <v>0</v>
      </c>
      <c r="V7608" s="67">
        <f t="shared" si="867"/>
        <v>0</v>
      </c>
      <c r="X7608"/>
      <c r="Y7608" s="67" t="str">
        <f t="shared" si="868"/>
        <v xml:space="preserve"> </v>
      </c>
      <c r="AB7608" t="s">
        <v>90</v>
      </c>
      <c r="AC7608" s="46">
        <v>5186</v>
      </c>
      <c r="AD7608" s="46">
        <v>72</v>
      </c>
      <c r="AE7608" s="46">
        <v>69.3</v>
      </c>
      <c r="AF7608" s="46">
        <v>113</v>
      </c>
      <c r="AH7608" s="70" t="str">
        <f t="shared" si="864"/>
        <v>GCAW Girls Div 1 Green Bay Preble Regional</v>
      </c>
      <c r="AI7608" s="70" t="str">
        <f t="shared" si="865"/>
        <v/>
      </c>
      <c r="AJ7608" s="70" t="str">
        <f t="shared" si="866"/>
        <v/>
      </c>
      <c r="AK7608" s="70" t="str" cm="1">
        <f t="array" ref="AK7608">_xlfn.IFS(AH7608&lt;&gt;"","1",AI7608&lt;&gt;"","2",AJ7608&lt;&gt;"","3")</f>
        <v>1</v>
      </c>
    </row>
    <row r="7609" spans="1:37" x14ac:dyDescent="0.25">
      <c r="A7609" t="s">
        <v>1686</v>
      </c>
      <c r="B7609" t="s">
        <v>434</v>
      </c>
      <c r="C7609" s="67" t="str">
        <f t="shared" si="862"/>
        <v>Ella Wendling</v>
      </c>
      <c r="D7609" s="71" t="str" cm="1">
        <f t="array" ref="D7609">_xlfn.IFS(AK7609="1",CONCATENATE(C7609,"Regional"),AK7609="2",CONCATENATE(C7609,"Sectional"),AK7609="3",CONCATENATE(C7609,COUNTIF($C$1:C7609,C7609)))</f>
        <v>Ella WendlingRegional</v>
      </c>
      <c r="E7609" s="66">
        <v>45196.333333333336</v>
      </c>
      <c r="F7609" t="s">
        <v>2499</v>
      </c>
      <c r="G7609" s="46">
        <v>40</v>
      </c>
      <c r="H7609" s="46">
        <v>106</v>
      </c>
      <c r="I7609" s="46">
        <v>30</v>
      </c>
      <c r="J7609" t="s">
        <v>170</v>
      </c>
      <c r="K7609" t="s">
        <v>90</v>
      </c>
      <c r="L7609" s="46">
        <v>5186</v>
      </c>
      <c r="M7609" s="46">
        <v>72</v>
      </c>
      <c r="N7609" s="46">
        <v>69.3</v>
      </c>
      <c r="O7609" s="46">
        <v>113</v>
      </c>
      <c r="P7609" s="46">
        <f t="shared" si="863"/>
        <v>2</v>
      </c>
      <c r="R7609" s="67" t="s">
        <v>3538</v>
      </c>
      <c r="S7609" s="67">
        <f>COUNTIF(Y$2:$Y$100,R7609)</f>
        <v>0</v>
      </c>
      <c r="V7609" s="67">
        <f t="shared" si="867"/>
        <v>0</v>
      </c>
      <c r="X7609"/>
      <c r="Y7609" s="67" t="str">
        <f t="shared" si="868"/>
        <v xml:space="preserve"> </v>
      </c>
      <c r="AB7609" t="s">
        <v>90</v>
      </c>
      <c r="AC7609" s="46">
        <v>5186</v>
      </c>
      <c r="AD7609" s="46">
        <v>72</v>
      </c>
      <c r="AE7609" s="46">
        <v>69.3</v>
      </c>
      <c r="AF7609" s="46">
        <v>113</v>
      </c>
      <c r="AH7609" s="70" t="str">
        <f t="shared" si="864"/>
        <v>GCAW Girls Div 1 Green Bay Preble Regional</v>
      </c>
      <c r="AI7609" s="70" t="str">
        <f t="shared" si="865"/>
        <v/>
      </c>
      <c r="AJ7609" s="70" t="str">
        <f t="shared" si="866"/>
        <v/>
      </c>
      <c r="AK7609" s="70" t="str" cm="1">
        <f t="array" ref="AK7609">_xlfn.IFS(AH7609&lt;&gt;"","1",AI7609&lt;&gt;"","2",AJ7609&lt;&gt;"","3")</f>
        <v>1</v>
      </c>
    </row>
    <row r="7610" spans="1:37" x14ac:dyDescent="0.25">
      <c r="A7610" t="s">
        <v>3416</v>
      </c>
      <c r="B7610" t="s">
        <v>1023</v>
      </c>
      <c r="C7610" s="67" t="str">
        <f t="shared" si="862"/>
        <v>Danika Holewinski</v>
      </c>
      <c r="D7610" s="71" t="str" cm="1">
        <f t="array" ref="D7610">_xlfn.IFS(AK7610="1",CONCATENATE(C7610,"Regional"),AK7610="2",CONCATENATE(C7610,"Sectional"),AK7610="3",CONCATENATE(C7610,COUNTIF($C$1:C7610,C7610)))</f>
        <v>Danika HolewinskiRegional</v>
      </c>
      <c r="E7610" s="66">
        <v>45196.333333333336</v>
      </c>
      <c r="F7610" t="s">
        <v>2499</v>
      </c>
      <c r="G7610" s="46">
        <v>40</v>
      </c>
      <c r="H7610" s="46">
        <v>107</v>
      </c>
      <c r="I7610" s="46">
        <v>31</v>
      </c>
      <c r="J7610" t="s">
        <v>170</v>
      </c>
      <c r="K7610" t="s">
        <v>90</v>
      </c>
      <c r="L7610" s="46">
        <v>5186</v>
      </c>
      <c r="M7610" s="46">
        <v>72</v>
      </c>
      <c r="N7610" s="46">
        <v>69.3</v>
      </c>
      <c r="O7610" s="46">
        <v>113</v>
      </c>
      <c r="P7610" s="46">
        <f t="shared" si="863"/>
        <v>2</v>
      </c>
      <c r="R7610" s="67" t="s">
        <v>3584</v>
      </c>
      <c r="S7610" s="67">
        <f>COUNTIF(Y$2:$Y$100,R7610)</f>
        <v>0</v>
      </c>
      <c r="V7610" s="67">
        <f t="shared" si="867"/>
        <v>0</v>
      </c>
      <c r="X7610"/>
      <c r="Y7610" s="67" t="str">
        <f t="shared" si="868"/>
        <v xml:space="preserve"> </v>
      </c>
      <c r="AB7610" t="s">
        <v>90</v>
      </c>
      <c r="AC7610" s="46">
        <v>5186</v>
      </c>
      <c r="AD7610" s="46">
        <v>72</v>
      </c>
      <c r="AE7610" s="46">
        <v>69.3</v>
      </c>
      <c r="AF7610" s="46">
        <v>113</v>
      </c>
      <c r="AH7610" s="70" t="str">
        <f t="shared" si="864"/>
        <v>GCAW Girls Div 1 Green Bay Preble Regional</v>
      </c>
      <c r="AI7610" s="70" t="str">
        <f t="shared" si="865"/>
        <v/>
      </c>
      <c r="AJ7610" s="70" t="str">
        <f t="shared" si="866"/>
        <v/>
      </c>
      <c r="AK7610" s="70" t="str" cm="1">
        <f t="array" ref="AK7610">_xlfn.IFS(AH7610&lt;&gt;"","1",AI7610&lt;&gt;"","2",AJ7610&lt;&gt;"","3")</f>
        <v>1</v>
      </c>
    </row>
    <row r="7611" spans="1:37" x14ac:dyDescent="0.25">
      <c r="A7611" t="s">
        <v>309</v>
      </c>
      <c r="B7611" t="s">
        <v>492</v>
      </c>
      <c r="C7611" s="67" t="str">
        <f t="shared" si="862"/>
        <v>Anna Meyer</v>
      </c>
      <c r="D7611" s="71" t="str" cm="1">
        <f t="array" ref="D7611">_xlfn.IFS(AK7611="1",CONCATENATE(C7611,"Regional"),AK7611="2",CONCATENATE(C7611,"Sectional"),AK7611="3",CONCATENATE(C7611,COUNTIF($C$1:C7611,C7611)))</f>
        <v>Anna MeyerRegional</v>
      </c>
      <c r="E7611" s="66">
        <v>45196.333333333336</v>
      </c>
      <c r="F7611" t="s">
        <v>2499</v>
      </c>
      <c r="G7611" s="46">
        <v>40</v>
      </c>
      <c r="H7611" s="46">
        <v>108</v>
      </c>
      <c r="I7611" s="46">
        <v>32</v>
      </c>
      <c r="J7611" t="s">
        <v>170</v>
      </c>
      <c r="K7611" t="s">
        <v>90</v>
      </c>
      <c r="L7611" s="46">
        <v>5186</v>
      </c>
      <c r="M7611" s="46">
        <v>72</v>
      </c>
      <c r="N7611" s="46">
        <v>69.3</v>
      </c>
      <c r="O7611" s="46">
        <v>113</v>
      </c>
      <c r="P7611" s="46">
        <f t="shared" si="863"/>
        <v>2</v>
      </c>
      <c r="R7611" s="67" t="s">
        <v>3122</v>
      </c>
      <c r="S7611" s="67">
        <f>COUNTIF(Y$2:$Y$100,R7611)</f>
        <v>0</v>
      </c>
      <c r="V7611" s="67">
        <f t="shared" si="867"/>
        <v>0</v>
      </c>
      <c r="X7611"/>
      <c r="Y7611" s="67" t="str">
        <f t="shared" si="868"/>
        <v xml:space="preserve"> </v>
      </c>
      <c r="AB7611" t="s">
        <v>90</v>
      </c>
      <c r="AC7611" s="46">
        <v>5186</v>
      </c>
      <c r="AD7611" s="46">
        <v>72</v>
      </c>
      <c r="AE7611" s="46">
        <v>69.3</v>
      </c>
      <c r="AF7611" s="46">
        <v>113</v>
      </c>
      <c r="AH7611" s="70" t="str">
        <f t="shared" si="864"/>
        <v>GCAW Girls Div 1 Green Bay Preble Regional</v>
      </c>
      <c r="AI7611" s="70" t="str">
        <f t="shared" si="865"/>
        <v/>
      </c>
      <c r="AJ7611" s="70" t="str">
        <f t="shared" si="866"/>
        <v/>
      </c>
      <c r="AK7611" s="70" t="str" cm="1">
        <f t="array" ref="AK7611">_xlfn.IFS(AH7611&lt;&gt;"","1",AI7611&lt;&gt;"","2",AJ7611&lt;&gt;"","3")</f>
        <v>1</v>
      </c>
    </row>
    <row r="7612" spans="1:37" x14ac:dyDescent="0.25">
      <c r="A7612" t="s">
        <v>312</v>
      </c>
      <c r="B7612" t="s">
        <v>471</v>
      </c>
      <c r="C7612" s="67" t="str">
        <f t="shared" si="862"/>
        <v>Madelyn Moesch</v>
      </c>
      <c r="D7612" s="71" t="str" cm="1">
        <f t="array" ref="D7612">_xlfn.IFS(AK7612="1",CONCATENATE(C7612,"Regional"),AK7612="2",CONCATENATE(C7612,"Sectional"),AK7612="3",CONCATENATE(C7612,COUNTIF($C$1:C7612,C7612)))</f>
        <v>Madelyn MoeschRegional</v>
      </c>
      <c r="E7612" s="66">
        <v>45196.333333333336</v>
      </c>
      <c r="F7612" t="s">
        <v>2499</v>
      </c>
      <c r="G7612" s="46">
        <v>40</v>
      </c>
      <c r="H7612" s="46">
        <v>108</v>
      </c>
      <c r="I7612" s="46">
        <v>32</v>
      </c>
      <c r="J7612" t="s">
        <v>170</v>
      </c>
      <c r="K7612" t="s">
        <v>90</v>
      </c>
      <c r="L7612" s="46">
        <v>5186</v>
      </c>
      <c r="M7612" s="46">
        <v>72</v>
      </c>
      <c r="N7612" s="46">
        <v>69.3</v>
      </c>
      <c r="O7612" s="46">
        <v>113</v>
      </c>
      <c r="P7612" s="46">
        <f t="shared" si="863"/>
        <v>2</v>
      </c>
      <c r="R7612" s="67" t="s">
        <v>1579</v>
      </c>
      <c r="S7612" s="67">
        <f>COUNTIF(Y$2:$Y$100,R7612)</f>
        <v>0</v>
      </c>
      <c r="V7612" s="67">
        <f t="shared" si="867"/>
        <v>0</v>
      </c>
      <c r="X7612"/>
      <c r="Y7612" s="67" t="str">
        <f t="shared" si="868"/>
        <v xml:space="preserve"> </v>
      </c>
      <c r="AB7612" t="s">
        <v>90</v>
      </c>
      <c r="AC7612" s="46">
        <v>5186</v>
      </c>
      <c r="AD7612" s="46">
        <v>72</v>
      </c>
      <c r="AE7612" s="46">
        <v>69.3</v>
      </c>
      <c r="AF7612" s="46">
        <v>113</v>
      </c>
      <c r="AH7612" s="70" t="str">
        <f t="shared" si="864"/>
        <v>GCAW Girls Div 1 Green Bay Preble Regional</v>
      </c>
      <c r="AI7612" s="70" t="str">
        <f t="shared" si="865"/>
        <v/>
      </c>
      <c r="AJ7612" s="70" t="str">
        <f t="shared" si="866"/>
        <v/>
      </c>
      <c r="AK7612" s="70" t="str" cm="1">
        <f t="array" ref="AK7612">_xlfn.IFS(AH7612&lt;&gt;"","1",AI7612&lt;&gt;"","2",AJ7612&lt;&gt;"","3")</f>
        <v>1</v>
      </c>
    </row>
    <row r="7613" spans="1:37" x14ac:dyDescent="0.25">
      <c r="A7613" t="s">
        <v>1961</v>
      </c>
      <c r="B7613" t="s">
        <v>201</v>
      </c>
      <c r="C7613" s="67" t="str">
        <f t="shared" si="862"/>
        <v>Charlie Lasecki</v>
      </c>
      <c r="D7613" s="71" t="str" cm="1">
        <f t="array" ref="D7613">_xlfn.IFS(AK7613="1",CONCATENATE(C7613,"Regional"),AK7613="2",CONCATENATE(C7613,"Sectional"),AK7613="3",CONCATENATE(C7613,COUNTIF($C$1:C7613,C7613)))</f>
        <v>Charlie LaseckiRegional</v>
      </c>
      <c r="E7613" s="66">
        <v>45196.333333333336</v>
      </c>
      <c r="F7613" t="s">
        <v>2499</v>
      </c>
      <c r="G7613" s="46">
        <v>40</v>
      </c>
      <c r="H7613" s="46">
        <v>109</v>
      </c>
      <c r="I7613" s="46">
        <v>34</v>
      </c>
      <c r="J7613" t="s">
        <v>170</v>
      </c>
      <c r="K7613" t="s">
        <v>90</v>
      </c>
      <c r="L7613" s="46">
        <v>5186</v>
      </c>
      <c r="M7613" s="46">
        <v>72</v>
      </c>
      <c r="N7613" s="46">
        <v>69.3</v>
      </c>
      <c r="O7613" s="46">
        <v>113</v>
      </c>
      <c r="P7613" s="46">
        <f t="shared" si="863"/>
        <v>2</v>
      </c>
      <c r="R7613" s="67" t="s">
        <v>2980</v>
      </c>
      <c r="S7613" s="67">
        <f>COUNTIF(Y$2:$Y$100,R7613)</f>
        <v>0</v>
      </c>
      <c r="V7613" s="67">
        <f t="shared" si="867"/>
        <v>0</v>
      </c>
      <c r="X7613"/>
      <c r="Y7613" s="67" t="str">
        <f t="shared" si="868"/>
        <v xml:space="preserve"> </v>
      </c>
      <c r="AB7613" t="s">
        <v>90</v>
      </c>
      <c r="AC7613" s="46">
        <v>5186</v>
      </c>
      <c r="AD7613" s="46">
        <v>72</v>
      </c>
      <c r="AE7613" s="46">
        <v>69.3</v>
      </c>
      <c r="AF7613" s="46">
        <v>113</v>
      </c>
      <c r="AH7613" s="70" t="str">
        <f t="shared" si="864"/>
        <v>GCAW Girls Div 1 Green Bay Preble Regional</v>
      </c>
      <c r="AI7613" s="70" t="str">
        <f t="shared" si="865"/>
        <v/>
      </c>
      <c r="AJ7613" s="70" t="str">
        <f t="shared" si="866"/>
        <v/>
      </c>
      <c r="AK7613" s="70" t="str" cm="1">
        <f t="array" ref="AK7613">_xlfn.IFS(AH7613&lt;&gt;"","1",AI7613&lt;&gt;"","2",AJ7613&lt;&gt;"","3")</f>
        <v>1</v>
      </c>
    </row>
    <row r="7614" spans="1:37" x14ac:dyDescent="0.25">
      <c r="A7614" t="s">
        <v>827</v>
      </c>
      <c r="B7614" t="s">
        <v>828</v>
      </c>
      <c r="C7614" s="67" t="str">
        <f t="shared" si="862"/>
        <v>Bella Daul</v>
      </c>
      <c r="D7614" s="71" t="str" cm="1">
        <f t="array" ref="D7614">_xlfn.IFS(AK7614="1",CONCATENATE(C7614,"Regional"),AK7614="2",CONCATENATE(C7614,"Sectional"),AK7614="3",CONCATENATE(C7614,COUNTIF($C$1:C7614,C7614)))</f>
        <v>Bella DaulRegional</v>
      </c>
      <c r="E7614" s="66">
        <v>45196.333333333336</v>
      </c>
      <c r="F7614" t="s">
        <v>2499</v>
      </c>
      <c r="G7614" s="46">
        <v>40</v>
      </c>
      <c r="H7614" s="46">
        <v>111</v>
      </c>
      <c r="I7614" s="46">
        <v>35</v>
      </c>
      <c r="J7614" t="s">
        <v>170</v>
      </c>
      <c r="K7614" t="s">
        <v>90</v>
      </c>
      <c r="L7614" s="46">
        <v>5186</v>
      </c>
      <c r="M7614" s="46">
        <v>72</v>
      </c>
      <c r="N7614" s="46">
        <v>69.3</v>
      </c>
      <c r="O7614" s="46">
        <v>113</v>
      </c>
      <c r="P7614" s="46">
        <f t="shared" si="863"/>
        <v>2</v>
      </c>
      <c r="R7614" s="67" t="s">
        <v>1384</v>
      </c>
      <c r="S7614" s="67">
        <f>COUNTIF(Y$2:$Y$100,R7614)</f>
        <v>0</v>
      </c>
      <c r="V7614" s="67">
        <f t="shared" si="867"/>
        <v>0</v>
      </c>
      <c r="X7614"/>
      <c r="Y7614" s="67" t="str">
        <f t="shared" si="868"/>
        <v xml:space="preserve"> </v>
      </c>
      <c r="AB7614" t="s">
        <v>90</v>
      </c>
      <c r="AC7614" s="46">
        <v>5186</v>
      </c>
      <c r="AD7614" s="46">
        <v>72</v>
      </c>
      <c r="AE7614" s="46">
        <v>69.3</v>
      </c>
      <c r="AF7614" s="46">
        <v>113</v>
      </c>
      <c r="AH7614" s="70" t="str">
        <f t="shared" si="864"/>
        <v>GCAW Girls Div 1 Green Bay Preble Regional</v>
      </c>
      <c r="AI7614" s="70" t="str">
        <f t="shared" si="865"/>
        <v/>
      </c>
      <c r="AJ7614" s="70" t="str">
        <f t="shared" si="866"/>
        <v/>
      </c>
      <c r="AK7614" s="70" t="str" cm="1">
        <f t="array" ref="AK7614">_xlfn.IFS(AH7614&lt;&gt;"","1",AI7614&lt;&gt;"","2",AJ7614&lt;&gt;"","3")</f>
        <v>1</v>
      </c>
    </row>
    <row r="7615" spans="1:37" x14ac:dyDescent="0.25">
      <c r="A7615" t="s">
        <v>405</v>
      </c>
      <c r="B7615" t="s">
        <v>756</v>
      </c>
      <c r="C7615" s="67" t="str">
        <f t="shared" si="862"/>
        <v>Angela Steinke</v>
      </c>
      <c r="D7615" s="71" t="str" cm="1">
        <f t="array" ref="D7615">_xlfn.IFS(AK7615="1",CONCATENATE(C7615,"Regional"),AK7615="2",CONCATENATE(C7615,"Sectional"),AK7615="3",CONCATENATE(C7615,COUNTIF($C$1:C7615,C7615)))</f>
        <v>Angela SteinkeRegional</v>
      </c>
      <c r="E7615" s="66">
        <v>45196.333333333336</v>
      </c>
      <c r="F7615" t="s">
        <v>2499</v>
      </c>
      <c r="G7615" s="46">
        <v>40</v>
      </c>
      <c r="H7615" s="46">
        <v>113</v>
      </c>
      <c r="I7615" s="46">
        <v>36</v>
      </c>
      <c r="J7615" t="s">
        <v>170</v>
      </c>
      <c r="K7615" t="s">
        <v>90</v>
      </c>
      <c r="L7615" s="46">
        <v>5186</v>
      </c>
      <c r="M7615" s="46">
        <v>72</v>
      </c>
      <c r="N7615" s="46">
        <v>69.3</v>
      </c>
      <c r="O7615" s="46">
        <v>113</v>
      </c>
      <c r="P7615" s="46">
        <f t="shared" si="863"/>
        <v>2</v>
      </c>
      <c r="R7615" s="67" t="s">
        <v>1529</v>
      </c>
      <c r="S7615" s="67">
        <f>COUNTIF(Y$2:$Y$100,R7615)</f>
        <v>0</v>
      </c>
      <c r="V7615" s="67">
        <f t="shared" si="867"/>
        <v>0</v>
      </c>
      <c r="X7615"/>
      <c r="Y7615" s="67" t="str">
        <f t="shared" si="868"/>
        <v xml:space="preserve"> </v>
      </c>
      <c r="AB7615" t="s">
        <v>90</v>
      </c>
      <c r="AC7615" s="46">
        <v>5186</v>
      </c>
      <c r="AD7615" s="46">
        <v>72</v>
      </c>
      <c r="AE7615" s="46">
        <v>69.3</v>
      </c>
      <c r="AF7615" s="46">
        <v>113</v>
      </c>
      <c r="AH7615" s="70" t="str">
        <f t="shared" si="864"/>
        <v>GCAW Girls Div 1 Green Bay Preble Regional</v>
      </c>
      <c r="AI7615" s="70" t="str">
        <f t="shared" si="865"/>
        <v/>
      </c>
      <c r="AJ7615" s="70" t="str">
        <f t="shared" si="866"/>
        <v/>
      </c>
      <c r="AK7615" s="70" t="str" cm="1">
        <f t="array" ref="AK7615">_xlfn.IFS(AH7615&lt;&gt;"","1",AI7615&lt;&gt;"","2",AJ7615&lt;&gt;"","3")</f>
        <v>1</v>
      </c>
    </row>
    <row r="7616" spans="1:37" x14ac:dyDescent="0.25">
      <c r="A7616" t="s">
        <v>2097</v>
      </c>
      <c r="B7616" t="s">
        <v>2098</v>
      </c>
      <c r="C7616" s="67" t="str">
        <f t="shared" si="862"/>
        <v>Harper Brandenburg</v>
      </c>
      <c r="D7616" s="71" t="str" cm="1">
        <f t="array" ref="D7616">_xlfn.IFS(AK7616="1",CONCATENATE(C7616,"Regional"),AK7616="2",CONCATENATE(C7616,"Sectional"),AK7616="3",CONCATENATE(C7616,COUNTIF($C$1:C7616,C7616)))</f>
        <v>Harper BrandenburgRegional</v>
      </c>
      <c r="E7616" s="66">
        <v>45196.333333333336</v>
      </c>
      <c r="F7616" t="s">
        <v>2499</v>
      </c>
      <c r="G7616" s="46">
        <v>40</v>
      </c>
      <c r="H7616" s="46">
        <v>114</v>
      </c>
      <c r="I7616" s="46">
        <v>37</v>
      </c>
      <c r="J7616" t="s">
        <v>170</v>
      </c>
      <c r="K7616" t="s">
        <v>90</v>
      </c>
      <c r="L7616" s="46">
        <v>5186</v>
      </c>
      <c r="M7616" s="46">
        <v>72</v>
      </c>
      <c r="N7616" s="46">
        <v>69.3</v>
      </c>
      <c r="O7616" s="46">
        <v>113</v>
      </c>
      <c r="P7616" s="46">
        <f t="shared" si="863"/>
        <v>2</v>
      </c>
      <c r="R7616" s="67" t="s">
        <v>3123</v>
      </c>
      <c r="S7616" s="67">
        <f>COUNTIF(Y$2:$Y$100,R7616)</f>
        <v>0</v>
      </c>
      <c r="V7616" s="67">
        <f t="shared" si="867"/>
        <v>0</v>
      </c>
      <c r="X7616"/>
      <c r="Y7616" s="67" t="str">
        <f t="shared" si="868"/>
        <v xml:space="preserve"> </v>
      </c>
      <c r="AB7616" t="s">
        <v>90</v>
      </c>
      <c r="AC7616" s="46">
        <v>5186</v>
      </c>
      <c r="AD7616" s="46">
        <v>72</v>
      </c>
      <c r="AE7616" s="46">
        <v>69.3</v>
      </c>
      <c r="AF7616" s="46">
        <v>113</v>
      </c>
      <c r="AH7616" s="70" t="str">
        <f t="shared" si="864"/>
        <v>GCAW Girls Div 1 Green Bay Preble Regional</v>
      </c>
      <c r="AI7616" s="70" t="str">
        <f t="shared" si="865"/>
        <v/>
      </c>
      <c r="AJ7616" s="70" t="str">
        <f t="shared" si="866"/>
        <v/>
      </c>
      <c r="AK7616" s="70" t="str" cm="1">
        <f t="array" ref="AK7616">_xlfn.IFS(AH7616&lt;&gt;"","1",AI7616&lt;&gt;"","2",AJ7616&lt;&gt;"","3")</f>
        <v>1</v>
      </c>
    </row>
    <row r="7617" spans="1:37" x14ac:dyDescent="0.25">
      <c r="A7617" t="s">
        <v>327</v>
      </c>
      <c r="B7617" t="s">
        <v>599</v>
      </c>
      <c r="C7617" s="67" t="str">
        <f t="shared" si="862"/>
        <v>Grace Olson</v>
      </c>
      <c r="D7617" s="71" t="str" cm="1">
        <f t="array" ref="D7617">_xlfn.IFS(AK7617="1",CONCATENATE(C7617,"Regional"),AK7617="2",CONCATENATE(C7617,"Sectional"),AK7617="3",CONCATENATE(C7617,COUNTIF($C$1:C7617,C7617)))</f>
        <v>Grace OlsonRegional</v>
      </c>
      <c r="E7617" s="66">
        <v>45196.333333333336</v>
      </c>
      <c r="F7617" t="s">
        <v>2499</v>
      </c>
      <c r="G7617" s="46">
        <v>40</v>
      </c>
      <c r="H7617" s="46">
        <v>115</v>
      </c>
      <c r="I7617" s="46">
        <v>38</v>
      </c>
      <c r="J7617" t="s">
        <v>170</v>
      </c>
      <c r="K7617" t="s">
        <v>90</v>
      </c>
      <c r="L7617" s="46">
        <v>5186</v>
      </c>
      <c r="M7617" s="46">
        <v>72</v>
      </c>
      <c r="N7617" s="46">
        <v>69.3</v>
      </c>
      <c r="O7617" s="46">
        <v>113</v>
      </c>
      <c r="P7617" s="46">
        <f t="shared" si="863"/>
        <v>2</v>
      </c>
      <c r="R7617" s="67" t="s">
        <v>2977</v>
      </c>
      <c r="S7617" s="67">
        <f>COUNTIF(Y$2:$Y$100,R7617)</f>
        <v>0</v>
      </c>
      <c r="V7617" s="67">
        <f t="shared" si="867"/>
        <v>0</v>
      </c>
      <c r="X7617"/>
      <c r="Y7617" s="67" t="str">
        <f t="shared" si="868"/>
        <v xml:space="preserve"> </v>
      </c>
      <c r="AB7617" t="s">
        <v>90</v>
      </c>
      <c r="AC7617" s="46">
        <v>5186</v>
      </c>
      <c r="AD7617" s="46">
        <v>72</v>
      </c>
      <c r="AE7617" s="46">
        <v>69.3</v>
      </c>
      <c r="AF7617" s="46">
        <v>113</v>
      </c>
      <c r="AH7617" s="70" t="str">
        <f t="shared" si="864"/>
        <v>GCAW Girls Div 1 Green Bay Preble Regional</v>
      </c>
      <c r="AI7617" s="70" t="str">
        <f t="shared" si="865"/>
        <v/>
      </c>
      <c r="AJ7617" s="70" t="str">
        <f t="shared" si="866"/>
        <v/>
      </c>
      <c r="AK7617" s="70" t="str" cm="1">
        <f t="array" ref="AK7617">_xlfn.IFS(AH7617&lt;&gt;"","1",AI7617&lt;&gt;"","2",AJ7617&lt;&gt;"","3")</f>
        <v>1</v>
      </c>
    </row>
    <row r="7618" spans="1:37" x14ac:dyDescent="0.25">
      <c r="A7618" t="s">
        <v>444</v>
      </c>
      <c r="B7618" t="s">
        <v>270</v>
      </c>
      <c r="C7618" s="67" t="str">
        <f t="shared" ref="C7618:C7681" si="869">CONCATENATE(B7618," ",A7618)</f>
        <v>Natalie Doering</v>
      </c>
      <c r="D7618" s="71" t="str" cm="1">
        <f t="array" ref="D7618">_xlfn.IFS(AK7618="1",CONCATENATE(C7618,"Regional"),AK7618="2",CONCATENATE(C7618,"Sectional"),AK7618="3",CONCATENATE(C7618,COUNTIF($C$1:C7618,C7618)))</f>
        <v>Natalie DoeringRegional</v>
      </c>
      <c r="E7618" s="66">
        <v>45196.333333333336</v>
      </c>
      <c r="F7618" t="s">
        <v>2499</v>
      </c>
      <c r="G7618" s="46">
        <v>40</v>
      </c>
      <c r="H7618" s="46">
        <v>119</v>
      </c>
      <c r="I7618" s="46">
        <v>39</v>
      </c>
      <c r="J7618" t="s">
        <v>170</v>
      </c>
      <c r="K7618" t="s">
        <v>90</v>
      </c>
      <c r="L7618" s="46">
        <v>5186</v>
      </c>
      <c r="M7618" s="46">
        <v>72</v>
      </c>
      <c r="N7618" s="46">
        <v>69.3</v>
      </c>
      <c r="O7618" s="46">
        <v>113</v>
      </c>
      <c r="P7618" s="46">
        <f t="shared" ref="P7618:P7681" si="870">IF(L7618&gt;4000,2,1)</f>
        <v>2</v>
      </c>
      <c r="R7618" s="67" t="s">
        <v>1526</v>
      </c>
      <c r="S7618" s="67">
        <f>COUNTIF(Y$2:$Y$100,R7618)</f>
        <v>0</v>
      </c>
      <c r="V7618" s="67">
        <f t="shared" si="867"/>
        <v>0</v>
      </c>
      <c r="X7618"/>
      <c r="Y7618" s="67" t="str">
        <f t="shared" si="868"/>
        <v xml:space="preserve"> </v>
      </c>
      <c r="AB7618" t="s">
        <v>90</v>
      </c>
      <c r="AC7618" s="46">
        <v>5186</v>
      </c>
      <c r="AD7618" s="46">
        <v>72</v>
      </c>
      <c r="AE7618" s="46">
        <v>69.3</v>
      </c>
      <c r="AF7618" s="46">
        <v>113</v>
      </c>
      <c r="AH7618" s="70" t="str">
        <f t="shared" ref="AH7618:AH7681" si="871">IF(ISNUMBER(SEARCH("regional",$F7618)),$F7618,"")</f>
        <v>GCAW Girls Div 1 Green Bay Preble Regional</v>
      </c>
      <c r="AI7618" s="70" t="str">
        <f t="shared" ref="AI7618:AI7681" si="872">IF(ISNUMBER(SEARCH("sectional",$F7618)),$F7618,"")</f>
        <v/>
      </c>
      <c r="AJ7618" s="70" t="str">
        <f t="shared" ref="AJ7618:AJ7681" si="873">IF(AND(AH7618="",AI7618=""),"X","")</f>
        <v/>
      </c>
      <c r="AK7618" s="70" t="str" cm="1">
        <f t="array" ref="AK7618">_xlfn.IFS(AH7618&lt;&gt;"","1",AI7618&lt;&gt;"","2",AJ7618&lt;&gt;"","3")</f>
        <v>1</v>
      </c>
    </row>
    <row r="7619" spans="1:37" x14ac:dyDescent="0.25">
      <c r="A7619" t="s">
        <v>889</v>
      </c>
      <c r="B7619" t="s">
        <v>452</v>
      </c>
      <c r="C7619" s="67" t="str">
        <f t="shared" si="869"/>
        <v>Sophia Wagman</v>
      </c>
      <c r="D7619" s="71" t="str" cm="1">
        <f t="array" ref="D7619">_xlfn.IFS(AK7619="1",CONCATENATE(C7619,"Regional"),AK7619="2",CONCATENATE(C7619,"Sectional"),AK7619="3",CONCATENATE(C7619,COUNTIF($C$1:C7619,C7619)))</f>
        <v>Sophia WagmanRegional</v>
      </c>
      <c r="E7619" s="66">
        <v>45196.333333333336</v>
      </c>
      <c r="F7619" t="s">
        <v>2499</v>
      </c>
      <c r="G7619" s="46">
        <v>40</v>
      </c>
      <c r="H7619" s="46">
        <v>122</v>
      </c>
      <c r="I7619" s="46">
        <v>40</v>
      </c>
      <c r="J7619" t="s">
        <v>170</v>
      </c>
      <c r="K7619" t="s">
        <v>90</v>
      </c>
      <c r="L7619" s="46">
        <v>5186</v>
      </c>
      <c r="M7619" s="46">
        <v>72</v>
      </c>
      <c r="N7619" s="46">
        <v>69.3</v>
      </c>
      <c r="O7619" s="46">
        <v>113</v>
      </c>
      <c r="P7619" s="46">
        <f t="shared" si="870"/>
        <v>2</v>
      </c>
      <c r="R7619" s="67" t="s">
        <v>1528</v>
      </c>
      <c r="S7619" s="67">
        <f>COUNTIF(Y$2:$Y$100,R7619)</f>
        <v>0</v>
      </c>
      <c r="V7619" s="67">
        <f t="shared" si="867"/>
        <v>0</v>
      </c>
      <c r="X7619"/>
      <c r="Y7619" s="67" t="str">
        <f t="shared" si="868"/>
        <v xml:space="preserve"> </v>
      </c>
      <c r="AB7619" t="s">
        <v>90</v>
      </c>
      <c r="AC7619" s="46">
        <v>5186</v>
      </c>
      <c r="AD7619" s="46">
        <v>72</v>
      </c>
      <c r="AE7619" s="46">
        <v>69.3</v>
      </c>
      <c r="AF7619" s="46">
        <v>113</v>
      </c>
      <c r="AH7619" s="70" t="str">
        <f t="shared" si="871"/>
        <v>GCAW Girls Div 1 Green Bay Preble Regional</v>
      </c>
      <c r="AI7619" s="70" t="str">
        <f t="shared" si="872"/>
        <v/>
      </c>
      <c r="AJ7619" s="70" t="str">
        <f t="shared" si="873"/>
        <v/>
      </c>
      <c r="AK7619" s="70" t="str" cm="1">
        <f t="array" ref="AK7619">_xlfn.IFS(AH7619&lt;&gt;"","1",AI7619&lt;&gt;"","2",AJ7619&lt;&gt;"","3")</f>
        <v>1</v>
      </c>
    </row>
    <row r="7620" spans="1:37" x14ac:dyDescent="0.25">
      <c r="A7620" t="s">
        <v>716</v>
      </c>
      <c r="B7620" t="s">
        <v>441</v>
      </c>
      <c r="C7620" s="67" t="str">
        <f t="shared" si="869"/>
        <v>Madison Haugen</v>
      </c>
      <c r="D7620" s="71" t="str" cm="1">
        <f t="array" ref="D7620">_xlfn.IFS(AK7620="1",CONCATENATE(C7620,"Regional"),AK7620="2",CONCATENATE(C7620,"Sectional"),AK7620="3",CONCATENATE(C7620,COUNTIF($C$1:C7620,C7620)))</f>
        <v>Madison HaugenRegional</v>
      </c>
      <c r="E7620" s="66">
        <v>45196.333333333336</v>
      </c>
      <c r="F7620" t="s">
        <v>2500</v>
      </c>
      <c r="G7620" s="46">
        <v>40</v>
      </c>
      <c r="H7620" s="46">
        <v>68</v>
      </c>
      <c r="I7620" s="46">
        <v>1</v>
      </c>
      <c r="J7620" t="s">
        <v>125</v>
      </c>
      <c r="K7620" t="s">
        <v>90</v>
      </c>
      <c r="L7620" s="46">
        <v>5287</v>
      </c>
      <c r="M7620" s="46">
        <v>70</v>
      </c>
      <c r="N7620" s="46">
        <v>70.400000000000006</v>
      </c>
      <c r="O7620" s="46">
        <v>119</v>
      </c>
      <c r="P7620" s="46">
        <f t="shared" si="870"/>
        <v>2</v>
      </c>
      <c r="R7620" s="67" t="s">
        <v>1314</v>
      </c>
      <c r="S7620" s="67">
        <f>COUNTIF(Y$2:$Y$100,R7620)</f>
        <v>0</v>
      </c>
      <c r="V7620" s="67">
        <f t="shared" si="867"/>
        <v>0</v>
      </c>
      <c r="X7620"/>
      <c r="Y7620" s="67" t="str">
        <f t="shared" si="868"/>
        <v xml:space="preserve"> </v>
      </c>
      <c r="AB7620" t="s">
        <v>90</v>
      </c>
      <c r="AC7620" s="46">
        <v>5287</v>
      </c>
      <c r="AD7620" s="46">
        <v>70</v>
      </c>
      <c r="AE7620" s="46">
        <v>70.400000000000006</v>
      </c>
      <c r="AF7620" s="46">
        <v>119</v>
      </c>
      <c r="AH7620" s="70" t="str">
        <f t="shared" si="871"/>
        <v>GCAW Girls Div 1 Homestead Regional</v>
      </c>
      <c r="AI7620" s="70" t="str">
        <f t="shared" si="872"/>
        <v/>
      </c>
      <c r="AJ7620" s="70" t="str">
        <f t="shared" si="873"/>
        <v/>
      </c>
      <c r="AK7620" s="70" t="str" cm="1">
        <f t="array" ref="AK7620">_xlfn.IFS(AH7620&lt;&gt;"","1",AI7620&lt;&gt;"","2",AJ7620&lt;&gt;"","3")</f>
        <v>1</v>
      </c>
    </row>
    <row r="7621" spans="1:37" x14ac:dyDescent="0.25">
      <c r="A7621" t="s">
        <v>716</v>
      </c>
      <c r="B7621" t="s">
        <v>199</v>
      </c>
      <c r="C7621" s="67" t="str">
        <f t="shared" si="869"/>
        <v>Payton Haugen</v>
      </c>
      <c r="D7621" s="71" t="str" cm="1">
        <f t="array" ref="D7621">_xlfn.IFS(AK7621="1",CONCATENATE(C7621,"Regional"),AK7621="2",CONCATENATE(C7621,"Sectional"),AK7621="3",CONCATENATE(C7621,COUNTIF($C$1:C7621,C7621)))</f>
        <v>Payton HaugenRegional</v>
      </c>
      <c r="E7621" s="66">
        <v>45196.333333333336</v>
      </c>
      <c r="F7621" t="s">
        <v>2500</v>
      </c>
      <c r="G7621" s="46">
        <v>40</v>
      </c>
      <c r="H7621" s="46">
        <v>71</v>
      </c>
      <c r="I7621" s="46">
        <v>2</v>
      </c>
      <c r="J7621" t="s">
        <v>125</v>
      </c>
      <c r="K7621" t="s">
        <v>90</v>
      </c>
      <c r="L7621" s="46">
        <v>5287</v>
      </c>
      <c r="M7621" s="46">
        <v>70</v>
      </c>
      <c r="N7621" s="46">
        <v>70.400000000000006</v>
      </c>
      <c r="O7621" s="46">
        <v>119</v>
      </c>
      <c r="P7621" s="46">
        <f t="shared" si="870"/>
        <v>2</v>
      </c>
      <c r="R7621" s="67" t="s">
        <v>1405</v>
      </c>
      <c r="S7621" s="67">
        <f>COUNTIF(Y$2:$Y$100,R7621)</f>
        <v>0</v>
      </c>
      <c r="V7621" s="67">
        <f t="shared" si="867"/>
        <v>0</v>
      </c>
      <c r="X7621"/>
      <c r="Y7621" s="67" t="str">
        <f t="shared" si="868"/>
        <v xml:space="preserve"> </v>
      </c>
      <c r="AB7621" t="s">
        <v>90</v>
      </c>
      <c r="AC7621" s="46">
        <v>5287</v>
      </c>
      <c r="AD7621" s="46">
        <v>70</v>
      </c>
      <c r="AE7621" s="46">
        <v>70.400000000000006</v>
      </c>
      <c r="AF7621" s="46">
        <v>119</v>
      </c>
      <c r="AH7621" s="70" t="str">
        <f t="shared" si="871"/>
        <v>GCAW Girls Div 1 Homestead Regional</v>
      </c>
      <c r="AI7621" s="70" t="str">
        <f t="shared" si="872"/>
        <v/>
      </c>
      <c r="AJ7621" s="70" t="str">
        <f t="shared" si="873"/>
        <v/>
      </c>
      <c r="AK7621" s="70" t="str" cm="1">
        <f t="array" ref="AK7621">_xlfn.IFS(AH7621&lt;&gt;"","1",AI7621&lt;&gt;"","2",AJ7621&lt;&gt;"","3")</f>
        <v>1</v>
      </c>
    </row>
    <row r="7622" spans="1:37" x14ac:dyDescent="0.25">
      <c r="A7622" t="s">
        <v>289</v>
      </c>
      <c r="B7622" t="s">
        <v>528</v>
      </c>
      <c r="C7622" s="67" t="str">
        <f t="shared" si="869"/>
        <v>Kate Krueger</v>
      </c>
      <c r="D7622" s="71" t="str" cm="1">
        <f t="array" ref="D7622">_xlfn.IFS(AK7622="1",CONCATENATE(C7622,"Regional"),AK7622="2",CONCATENATE(C7622,"Sectional"),AK7622="3",CONCATENATE(C7622,COUNTIF($C$1:C7622,C7622)))</f>
        <v>Kate KruegerRegional</v>
      </c>
      <c r="E7622" s="66">
        <v>45196.333333333336</v>
      </c>
      <c r="F7622" t="s">
        <v>2500</v>
      </c>
      <c r="G7622" s="46">
        <v>40</v>
      </c>
      <c r="H7622" s="46">
        <v>76</v>
      </c>
      <c r="I7622" s="46">
        <v>3</v>
      </c>
      <c r="J7622" t="s">
        <v>125</v>
      </c>
      <c r="K7622" t="s">
        <v>90</v>
      </c>
      <c r="L7622" s="46">
        <v>5287</v>
      </c>
      <c r="M7622" s="46">
        <v>70</v>
      </c>
      <c r="N7622" s="46">
        <v>70.400000000000006</v>
      </c>
      <c r="O7622" s="46">
        <v>119</v>
      </c>
      <c r="P7622" s="46">
        <f t="shared" si="870"/>
        <v>2</v>
      </c>
      <c r="R7622" s="67" t="s">
        <v>2737</v>
      </c>
      <c r="S7622" s="67">
        <f>COUNTIF(Y$2:$Y$100,R7622)</f>
        <v>0</v>
      </c>
      <c r="V7622" s="67">
        <f t="shared" si="867"/>
        <v>0</v>
      </c>
      <c r="X7622"/>
      <c r="Y7622" s="67" t="str">
        <f t="shared" si="868"/>
        <v xml:space="preserve"> </v>
      </c>
      <c r="AB7622" t="s">
        <v>90</v>
      </c>
      <c r="AC7622" s="46">
        <v>5287</v>
      </c>
      <c r="AD7622" s="46">
        <v>70</v>
      </c>
      <c r="AE7622" s="46">
        <v>70.400000000000006</v>
      </c>
      <c r="AF7622" s="46">
        <v>119</v>
      </c>
      <c r="AH7622" s="70" t="str">
        <f t="shared" si="871"/>
        <v>GCAW Girls Div 1 Homestead Regional</v>
      </c>
      <c r="AI7622" s="70" t="str">
        <f t="shared" si="872"/>
        <v/>
      </c>
      <c r="AJ7622" s="70" t="str">
        <f t="shared" si="873"/>
        <v/>
      </c>
      <c r="AK7622" s="70" t="str" cm="1">
        <f t="array" ref="AK7622">_xlfn.IFS(AH7622&lt;&gt;"","1",AI7622&lt;&gt;"","2",AJ7622&lt;&gt;"","3")</f>
        <v>1</v>
      </c>
    </row>
    <row r="7623" spans="1:37" x14ac:dyDescent="0.25">
      <c r="A7623" t="s">
        <v>475</v>
      </c>
      <c r="B7623" t="s">
        <v>187</v>
      </c>
      <c r="C7623" s="67" t="str">
        <f t="shared" si="869"/>
        <v>Ava Roesch</v>
      </c>
      <c r="D7623" s="71" t="str" cm="1">
        <f t="array" ref="D7623">_xlfn.IFS(AK7623="1",CONCATENATE(C7623,"Regional"),AK7623="2",CONCATENATE(C7623,"Sectional"),AK7623="3",CONCATENATE(C7623,COUNTIF($C$1:C7623,C7623)))</f>
        <v>Ava RoeschRegional</v>
      </c>
      <c r="E7623" s="66">
        <v>45196.333333333336</v>
      </c>
      <c r="F7623" t="s">
        <v>2500</v>
      </c>
      <c r="G7623" s="46">
        <v>40</v>
      </c>
      <c r="H7623" s="46">
        <v>76</v>
      </c>
      <c r="I7623" s="46">
        <v>3</v>
      </c>
      <c r="J7623" t="s">
        <v>125</v>
      </c>
      <c r="K7623" t="s">
        <v>90</v>
      </c>
      <c r="L7623" s="46">
        <v>5287</v>
      </c>
      <c r="M7623" s="46">
        <v>70</v>
      </c>
      <c r="N7623" s="46">
        <v>70.400000000000006</v>
      </c>
      <c r="O7623" s="46">
        <v>119</v>
      </c>
      <c r="P7623" s="46">
        <f t="shared" si="870"/>
        <v>2</v>
      </c>
      <c r="R7623" s="67" t="s">
        <v>1168</v>
      </c>
      <c r="S7623" s="67">
        <f>COUNTIF(Y$2:$Y$100,R7623)</f>
        <v>0</v>
      </c>
      <c r="V7623" s="67">
        <f t="shared" si="867"/>
        <v>0</v>
      </c>
      <c r="X7623"/>
      <c r="Y7623" s="67" t="str">
        <f t="shared" si="868"/>
        <v xml:space="preserve"> </v>
      </c>
      <c r="AB7623" t="s">
        <v>90</v>
      </c>
      <c r="AC7623" s="46">
        <v>5287</v>
      </c>
      <c r="AD7623" s="46">
        <v>70</v>
      </c>
      <c r="AE7623" s="46">
        <v>70.400000000000006</v>
      </c>
      <c r="AF7623" s="46">
        <v>119</v>
      </c>
      <c r="AH7623" s="70" t="str">
        <f t="shared" si="871"/>
        <v>GCAW Girls Div 1 Homestead Regional</v>
      </c>
      <c r="AI7623" s="70" t="str">
        <f t="shared" si="872"/>
        <v/>
      </c>
      <c r="AJ7623" s="70" t="str">
        <f t="shared" si="873"/>
        <v/>
      </c>
      <c r="AK7623" s="70" t="str" cm="1">
        <f t="array" ref="AK7623">_xlfn.IFS(AH7623&lt;&gt;"","1",AI7623&lt;&gt;"","2",AJ7623&lt;&gt;"","3")</f>
        <v>1</v>
      </c>
    </row>
    <row r="7624" spans="1:37" x14ac:dyDescent="0.25">
      <c r="A7624" t="s">
        <v>1738</v>
      </c>
      <c r="B7624" t="s">
        <v>852</v>
      </c>
      <c r="C7624" s="67" t="str">
        <f t="shared" si="869"/>
        <v>Zoe Gryniewicz</v>
      </c>
      <c r="D7624" s="71" t="str" cm="1">
        <f t="array" ref="D7624">_xlfn.IFS(AK7624="1",CONCATENATE(C7624,"Regional"),AK7624="2",CONCATENATE(C7624,"Sectional"),AK7624="3",CONCATENATE(C7624,COUNTIF($C$1:C7624,C7624)))</f>
        <v>Zoe GryniewiczRegional</v>
      </c>
      <c r="E7624" s="66">
        <v>45196.333333333336</v>
      </c>
      <c r="F7624" t="s">
        <v>2500</v>
      </c>
      <c r="G7624" s="46">
        <v>40</v>
      </c>
      <c r="H7624" s="46">
        <v>78</v>
      </c>
      <c r="I7624" s="46">
        <v>5</v>
      </c>
      <c r="J7624" t="s">
        <v>125</v>
      </c>
      <c r="K7624" t="s">
        <v>90</v>
      </c>
      <c r="L7624" s="46">
        <v>5287</v>
      </c>
      <c r="M7624" s="46">
        <v>70</v>
      </c>
      <c r="N7624" s="46">
        <v>70.400000000000006</v>
      </c>
      <c r="O7624" s="46">
        <v>119</v>
      </c>
      <c r="P7624" s="46">
        <f t="shared" si="870"/>
        <v>2</v>
      </c>
      <c r="R7624" s="67" t="s">
        <v>2735</v>
      </c>
      <c r="S7624" s="67">
        <f>COUNTIF(Y$2:$Y$100,R7624)</f>
        <v>0</v>
      </c>
      <c r="V7624" s="67">
        <f t="shared" si="867"/>
        <v>0</v>
      </c>
      <c r="X7624"/>
      <c r="Y7624" s="67" t="str">
        <f t="shared" si="868"/>
        <v xml:space="preserve"> </v>
      </c>
      <c r="AB7624" t="s">
        <v>90</v>
      </c>
      <c r="AC7624" s="46">
        <v>5287</v>
      </c>
      <c r="AD7624" s="46">
        <v>70</v>
      </c>
      <c r="AE7624" s="46">
        <v>70.400000000000006</v>
      </c>
      <c r="AF7624" s="46">
        <v>119</v>
      </c>
      <c r="AH7624" s="70" t="str">
        <f t="shared" si="871"/>
        <v>GCAW Girls Div 1 Homestead Regional</v>
      </c>
      <c r="AI7624" s="70" t="str">
        <f t="shared" si="872"/>
        <v/>
      </c>
      <c r="AJ7624" s="70" t="str">
        <f t="shared" si="873"/>
        <v/>
      </c>
      <c r="AK7624" s="70" t="str" cm="1">
        <f t="array" ref="AK7624">_xlfn.IFS(AH7624&lt;&gt;"","1",AI7624&lt;&gt;"","2",AJ7624&lt;&gt;"","3")</f>
        <v>1</v>
      </c>
    </row>
    <row r="7625" spans="1:37" x14ac:dyDescent="0.25">
      <c r="A7625" t="s">
        <v>3384</v>
      </c>
      <c r="B7625" t="s">
        <v>2053</v>
      </c>
      <c r="C7625" s="67" t="str">
        <f t="shared" si="869"/>
        <v>Lindsey Kroening</v>
      </c>
      <c r="D7625" s="71" t="str" cm="1">
        <f t="array" ref="D7625">_xlfn.IFS(AK7625="1",CONCATENATE(C7625,"Regional"),AK7625="2",CONCATENATE(C7625,"Sectional"),AK7625="3",CONCATENATE(C7625,COUNTIF($C$1:C7625,C7625)))</f>
        <v>Lindsey KroeningRegional</v>
      </c>
      <c r="E7625" s="66">
        <v>45196.333333333336</v>
      </c>
      <c r="F7625" t="s">
        <v>2500</v>
      </c>
      <c r="G7625" s="46">
        <v>40</v>
      </c>
      <c r="H7625" s="46">
        <v>80</v>
      </c>
      <c r="I7625" s="46">
        <v>6</v>
      </c>
      <c r="J7625" t="s">
        <v>125</v>
      </c>
      <c r="K7625" t="s">
        <v>90</v>
      </c>
      <c r="L7625" s="46">
        <v>5287</v>
      </c>
      <c r="M7625" s="46">
        <v>70</v>
      </c>
      <c r="N7625" s="46">
        <v>70.400000000000006</v>
      </c>
      <c r="O7625" s="46">
        <v>119</v>
      </c>
      <c r="P7625" s="46">
        <f t="shared" si="870"/>
        <v>2</v>
      </c>
      <c r="R7625" s="67" t="s">
        <v>3477</v>
      </c>
      <c r="S7625" s="67">
        <f>COUNTIF(Y$2:$Y$100,R7625)</f>
        <v>0</v>
      </c>
      <c r="V7625" s="67">
        <f t="shared" si="867"/>
        <v>0</v>
      </c>
      <c r="X7625"/>
      <c r="Y7625" s="67" t="str">
        <f t="shared" si="868"/>
        <v xml:space="preserve"> </v>
      </c>
      <c r="AB7625" t="s">
        <v>90</v>
      </c>
      <c r="AC7625" s="46">
        <v>5287</v>
      </c>
      <c r="AD7625" s="46">
        <v>70</v>
      </c>
      <c r="AE7625" s="46">
        <v>70.400000000000006</v>
      </c>
      <c r="AF7625" s="46">
        <v>119</v>
      </c>
      <c r="AH7625" s="70" t="str">
        <f t="shared" si="871"/>
        <v>GCAW Girls Div 1 Homestead Regional</v>
      </c>
      <c r="AI7625" s="70" t="str">
        <f t="shared" si="872"/>
        <v/>
      </c>
      <c r="AJ7625" s="70" t="str">
        <f t="shared" si="873"/>
        <v/>
      </c>
      <c r="AK7625" s="70" t="str" cm="1">
        <f t="array" ref="AK7625">_xlfn.IFS(AH7625&lt;&gt;"","1",AI7625&lt;&gt;"","2",AJ7625&lt;&gt;"","3")</f>
        <v>1</v>
      </c>
    </row>
    <row r="7626" spans="1:37" x14ac:dyDescent="0.25">
      <c r="A7626" t="s">
        <v>590</v>
      </c>
      <c r="B7626" t="s">
        <v>591</v>
      </c>
      <c r="C7626" s="67" t="str">
        <f t="shared" si="869"/>
        <v>Daniella Honkamp</v>
      </c>
      <c r="D7626" s="71" t="str" cm="1">
        <f t="array" ref="D7626">_xlfn.IFS(AK7626="1",CONCATENATE(C7626,"Regional"),AK7626="2",CONCATENATE(C7626,"Sectional"),AK7626="3",CONCATENATE(C7626,COUNTIF($C$1:C7626,C7626)))</f>
        <v>Daniella HonkampRegional</v>
      </c>
      <c r="E7626" s="66">
        <v>45196.333333333336</v>
      </c>
      <c r="F7626" t="s">
        <v>2500</v>
      </c>
      <c r="G7626" s="46">
        <v>40</v>
      </c>
      <c r="H7626" s="46">
        <v>81</v>
      </c>
      <c r="I7626" s="46">
        <v>7</v>
      </c>
      <c r="J7626" t="s">
        <v>125</v>
      </c>
      <c r="K7626" t="s">
        <v>90</v>
      </c>
      <c r="L7626" s="46">
        <v>5287</v>
      </c>
      <c r="M7626" s="46">
        <v>70</v>
      </c>
      <c r="N7626" s="46">
        <v>70.400000000000006</v>
      </c>
      <c r="O7626" s="46">
        <v>119</v>
      </c>
      <c r="P7626" s="46">
        <f t="shared" si="870"/>
        <v>2</v>
      </c>
      <c r="R7626" s="67" t="s">
        <v>1238</v>
      </c>
      <c r="S7626" s="67">
        <f>COUNTIF(Y$2:$Y$100,R7626)</f>
        <v>0</v>
      </c>
      <c r="V7626" s="67">
        <f t="shared" si="867"/>
        <v>0</v>
      </c>
      <c r="X7626"/>
      <c r="Y7626" s="67" t="str">
        <f t="shared" si="868"/>
        <v xml:space="preserve"> </v>
      </c>
      <c r="AB7626" t="s">
        <v>90</v>
      </c>
      <c r="AC7626" s="46">
        <v>5287</v>
      </c>
      <c r="AD7626" s="46">
        <v>70</v>
      </c>
      <c r="AE7626" s="46">
        <v>70.400000000000006</v>
      </c>
      <c r="AF7626" s="46">
        <v>119</v>
      </c>
      <c r="AH7626" s="70" t="str">
        <f t="shared" si="871"/>
        <v>GCAW Girls Div 1 Homestead Regional</v>
      </c>
      <c r="AI7626" s="70" t="str">
        <f t="shared" si="872"/>
        <v/>
      </c>
      <c r="AJ7626" s="70" t="str">
        <f t="shared" si="873"/>
        <v/>
      </c>
      <c r="AK7626" s="70" t="str" cm="1">
        <f t="array" ref="AK7626">_xlfn.IFS(AH7626&lt;&gt;"","1",AI7626&lt;&gt;"","2",AJ7626&lt;&gt;"","3")</f>
        <v>1</v>
      </c>
    </row>
    <row r="7627" spans="1:37" x14ac:dyDescent="0.25">
      <c r="A7627" t="s">
        <v>1612</v>
      </c>
      <c r="B7627" t="s">
        <v>401</v>
      </c>
      <c r="C7627" s="67" t="str">
        <f t="shared" si="869"/>
        <v>Hannah Strachota</v>
      </c>
      <c r="D7627" s="71" t="str" cm="1">
        <f t="array" ref="D7627">_xlfn.IFS(AK7627="1",CONCATENATE(C7627,"Regional"),AK7627="2",CONCATENATE(C7627,"Sectional"),AK7627="3",CONCATENATE(C7627,COUNTIF($C$1:C7627,C7627)))</f>
        <v>Hannah StrachotaRegional</v>
      </c>
      <c r="E7627" s="66">
        <v>45196.333333333336</v>
      </c>
      <c r="F7627" t="s">
        <v>2500</v>
      </c>
      <c r="G7627" s="46">
        <v>40</v>
      </c>
      <c r="H7627" s="46">
        <v>85</v>
      </c>
      <c r="I7627" s="46">
        <v>8</v>
      </c>
      <c r="J7627" t="s">
        <v>125</v>
      </c>
      <c r="K7627" t="s">
        <v>90</v>
      </c>
      <c r="L7627" s="46">
        <v>5287</v>
      </c>
      <c r="M7627" s="46">
        <v>70</v>
      </c>
      <c r="N7627" s="46">
        <v>70.400000000000006</v>
      </c>
      <c r="O7627" s="46">
        <v>119</v>
      </c>
      <c r="P7627" s="46">
        <f t="shared" si="870"/>
        <v>2</v>
      </c>
      <c r="R7627" s="67" t="s">
        <v>3479</v>
      </c>
      <c r="S7627" s="67">
        <f>COUNTIF(Y$2:$Y$100,R7627)</f>
        <v>0</v>
      </c>
      <c r="V7627" s="67">
        <f t="shared" si="867"/>
        <v>0</v>
      </c>
      <c r="X7627"/>
      <c r="Y7627" s="67" t="str">
        <f t="shared" si="868"/>
        <v xml:space="preserve"> </v>
      </c>
      <c r="AB7627" t="s">
        <v>90</v>
      </c>
      <c r="AC7627" s="46">
        <v>5287</v>
      </c>
      <c r="AD7627" s="46">
        <v>70</v>
      </c>
      <c r="AE7627" s="46">
        <v>70.400000000000006</v>
      </c>
      <c r="AF7627" s="46">
        <v>119</v>
      </c>
      <c r="AH7627" s="70" t="str">
        <f t="shared" si="871"/>
        <v>GCAW Girls Div 1 Homestead Regional</v>
      </c>
      <c r="AI7627" s="70" t="str">
        <f t="shared" si="872"/>
        <v/>
      </c>
      <c r="AJ7627" s="70" t="str">
        <f t="shared" si="873"/>
        <v/>
      </c>
      <c r="AK7627" s="70" t="str" cm="1">
        <f t="array" ref="AK7627">_xlfn.IFS(AH7627&lt;&gt;"","1",AI7627&lt;&gt;"","2",AJ7627&lt;&gt;"","3")</f>
        <v>1</v>
      </c>
    </row>
    <row r="7628" spans="1:37" x14ac:dyDescent="0.25">
      <c r="A7628" t="s">
        <v>719</v>
      </c>
      <c r="B7628" t="s">
        <v>441</v>
      </c>
      <c r="C7628" s="67" t="str">
        <f t="shared" si="869"/>
        <v>Madison Engebose</v>
      </c>
      <c r="D7628" s="71" t="str" cm="1">
        <f t="array" ref="D7628">_xlfn.IFS(AK7628="1",CONCATENATE(C7628,"Regional"),AK7628="2",CONCATENATE(C7628,"Sectional"),AK7628="3",CONCATENATE(C7628,COUNTIF($C$1:C7628,C7628)))</f>
        <v>Madison EngeboseRegional</v>
      </c>
      <c r="E7628" s="66">
        <v>45196.333333333336</v>
      </c>
      <c r="F7628" t="s">
        <v>2500</v>
      </c>
      <c r="G7628" s="46">
        <v>40</v>
      </c>
      <c r="H7628" s="46">
        <v>86</v>
      </c>
      <c r="I7628" s="46">
        <v>9</v>
      </c>
      <c r="J7628" t="s">
        <v>125</v>
      </c>
      <c r="K7628" t="s">
        <v>90</v>
      </c>
      <c r="L7628" s="46">
        <v>5287</v>
      </c>
      <c r="M7628" s="46">
        <v>70</v>
      </c>
      <c r="N7628" s="46">
        <v>70.400000000000006</v>
      </c>
      <c r="O7628" s="46">
        <v>119</v>
      </c>
      <c r="P7628" s="46">
        <f t="shared" si="870"/>
        <v>2</v>
      </c>
      <c r="R7628" s="67" t="s">
        <v>1316</v>
      </c>
      <c r="S7628" s="67">
        <f>COUNTIF(Y$2:$Y$100,R7628)</f>
        <v>0</v>
      </c>
      <c r="V7628" s="67">
        <f t="shared" si="867"/>
        <v>0</v>
      </c>
      <c r="X7628"/>
      <c r="Y7628" s="67" t="str">
        <f t="shared" si="868"/>
        <v xml:space="preserve"> </v>
      </c>
      <c r="AB7628" t="s">
        <v>90</v>
      </c>
      <c r="AC7628" s="46">
        <v>5287</v>
      </c>
      <c r="AD7628" s="46">
        <v>70</v>
      </c>
      <c r="AE7628" s="46">
        <v>70.400000000000006</v>
      </c>
      <c r="AF7628" s="46">
        <v>119</v>
      </c>
      <c r="AH7628" s="70" t="str">
        <f t="shared" si="871"/>
        <v>GCAW Girls Div 1 Homestead Regional</v>
      </c>
      <c r="AI7628" s="70" t="str">
        <f t="shared" si="872"/>
        <v/>
      </c>
      <c r="AJ7628" s="70" t="str">
        <f t="shared" si="873"/>
        <v/>
      </c>
      <c r="AK7628" s="70" t="str" cm="1">
        <f t="array" ref="AK7628">_xlfn.IFS(AH7628&lt;&gt;"","1",AI7628&lt;&gt;"","2",AJ7628&lt;&gt;"","3")</f>
        <v>1</v>
      </c>
    </row>
    <row r="7629" spans="1:37" x14ac:dyDescent="0.25">
      <c r="A7629" t="s">
        <v>595</v>
      </c>
      <c r="B7629" t="s">
        <v>313</v>
      </c>
      <c r="C7629" s="67" t="str">
        <f t="shared" si="869"/>
        <v>Avery Buchholz</v>
      </c>
      <c r="D7629" s="71" t="str" cm="1">
        <f t="array" ref="D7629">_xlfn.IFS(AK7629="1",CONCATENATE(C7629,"Regional"),AK7629="2",CONCATENATE(C7629,"Sectional"),AK7629="3",CONCATENATE(C7629,COUNTIF($C$1:C7629,C7629)))</f>
        <v>Avery BuchholzRegional</v>
      </c>
      <c r="E7629" s="66">
        <v>45196.333333333336</v>
      </c>
      <c r="F7629" t="s">
        <v>2500</v>
      </c>
      <c r="G7629" s="46">
        <v>40</v>
      </c>
      <c r="H7629" s="46">
        <v>88</v>
      </c>
      <c r="I7629" s="46">
        <v>10</v>
      </c>
      <c r="J7629" t="s">
        <v>125</v>
      </c>
      <c r="K7629" t="s">
        <v>90</v>
      </c>
      <c r="L7629" s="46">
        <v>5287</v>
      </c>
      <c r="M7629" s="46">
        <v>70</v>
      </c>
      <c r="N7629" s="46">
        <v>70.400000000000006</v>
      </c>
      <c r="O7629" s="46">
        <v>119</v>
      </c>
      <c r="P7629" s="46">
        <f t="shared" si="870"/>
        <v>2</v>
      </c>
      <c r="R7629" s="67" t="s">
        <v>1241</v>
      </c>
      <c r="S7629" s="67">
        <f>COUNTIF(Y$2:$Y$100,R7629)</f>
        <v>0</v>
      </c>
      <c r="V7629" s="67">
        <f t="shared" si="867"/>
        <v>0</v>
      </c>
      <c r="X7629"/>
      <c r="Y7629" s="67" t="str">
        <f t="shared" si="868"/>
        <v xml:space="preserve"> </v>
      </c>
      <c r="AB7629" t="s">
        <v>90</v>
      </c>
      <c r="AC7629" s="46">
        <v>5287</v>
      </c>
      <c r="AD7629" s="46">
        <v>70</v>
      </c>
      <c r="AE7629" s="46">
        <v>70.400000000000006</v>
      </c>
      <c r="AF7629" s="46">
        <v>119</v>
      </c>
      <c r="AH7629" s="70" t="str">
        <f t="shared" si="871"/>
        <v>GCAW Girls Div 1 Homestead Regional</v>
      </c>
      <c r="AI7629" s="70" t="str">
        <f t="shared" si="872"/>
        <v/>
      </c>
      <c r="AJ7629" s="70" t="str">
        <f t="shared" si="873"/>
        <v/>
      </c>
      <c r="AK7629" s="70" t="str" cm="1">
        <f t="array" ref="AK7629">_xlfn.IFS(AH7629&lt;&gt;"","1",AI7629&lt;&gt;"","2",AJ7629&lt;&gt;"","3")</f>
        <v>1</v>
      </c>
    </row>
    <row r="7630" spans="1:37" x14ac:dyDescent="0.25">
      <c r="A7630" t="s">
        <v>689</v>
      </c>
      <c r="B7630" t="s">
        <v>452</v>
      </c>
      <c r="C7630" s="67" t="str">
        <f t="shared" si="869"/>
        <v>Sophia Otto</v>
      </c>
      <c r="D7630" s="71" t="str" cm="1">
        <f t="array" ref="D7630">_xlfn.IFS(AK7630="1",CONCATENATE(C7630,"Regional"),AK7630="2",CONCATENATE(C7630,"Sectional"),AK7630="3",CONCATENATE(C7630,COUNTIF($C$1:C7630,C7630)))</f>
        <v>Sophia OttoRegional</v>
      </c>
      <c r="E7630" s="66">
        <v>45196.333333333336</v>
      </c>
      <c r="F7630" t="s">
        <v>2500</v>
      </c>
      <c r="G7630" s="46">
        <v>40</v>
      </c>
      <c r="H7630" s="46">
        <v>88</v>
      </c>
      <c r="I7630" s="46">
        <v>10</v>
      </c>
      <c r="J7630" t="s">
        <v>125</v>
      </c>
      <c r="K7630" t="s">
        <v>90</v>
      </c>
      <c r="L7630" s="46">
        <v>5287</v>
      </c>
      <c r="M7630" s="46">
        <v>70</v>
      </c>
      <c r="N7630" s="46">
        <v>70.400000000000006</v>
      </c>
      <c r="O7630" s="46">
        <v>119</v>
      </c>
      <c r="P7630" s="46">
        <f t="shared" si="870"/>
        <v>2</v>
      </c>
      <c r="R7630" s="67" t="s">
        <v>1340</v>
      </c>
      <c r="S7630" s="67">
        <f>COUNTIF(Y$2:$Y$100,R7630)</f>
        <v>0</v>
      </c>
      <c r="V7630" s="67">
        <f t="shared" si="867"/>
        <v>0</v>
      </c>
      <c r="X7630"/>
      <c r="Y7630" s="67" t="str">
        <f t="shared" si="868"/>
        <v xml:space="preserve"> </v>
      </c>
      <c r="AB7630" t="s">
        <v>90</v>
      </c>
      <c r="AC7630" s="46">
        <v>5287</v>
      </c>
      <c r="AD7630" s="46">
        <v>70</v>
      </c>
      <c r="AE7630" s="46">
        <v>70.400000000000006</v>
      </c>
      <c r="AF7630" s="46">
        <v>119</v>
      </c>
      <c r="AH7630" s="70" t="str">
        <f t="shared" si="871"/>
        <v>GCAW Girls Div 1 Homestead Regional</v>
      </c>
      <c r="AI7630" s="70" t="str">
        <f t="shared" si="872"/>
        <v/>
      </c>
      <c r="AJ7630" s="70" t="str">
        <f t="shared" si="873"/>
        <v/>
      </c>
      <c r="AK7630" s="70" t="str" cm="1">
        <f t="array" ref="AK7630">_xlfn.IFS(AH7630&lt;&gt;"","1",AI7630&lt;&gt;"","2",AJ7630&lt;&gt;"","3")</f>
        <v>1</v>
      </c>
    </row>
    <row r="7631" spans="1:37" x14ac:dyDescent="0.25">
      <c r="A7631" t="s">
        <v>324</v>
      </c>
      <c r="B7631" t="s">
        <v>479</v>
      </c>
      <c r="C7631" s="67" t="str">
        <f t="shared" si="869"/>
        <v>Maeve Niemiec</v>
      </c>
      <c r="D7631" s="71" t="str" cm="1">
        <f t="array" ref="D7631">_xlfn.IFS(AK7631="1",CONCATENATE(C7631,"Regional"),AK7631="2",CONCATENATE(C7631,"Sectional"),AK7631="3",CONCATENATE(C7631,COUNTIF($C$1:C7631,C7631)))</f>
        <v>Maeve NiemiecRegional</v>
      </c>
      <c r="E7631" s="66">
        <v>45196.333333333336</v>
      </c>
      <c r="F7631" t="s">
        <v>2500</v>
      </c>
      <c r="G7631" s="46">
        <v>40</v>
      </c>
      <c r="H7631" s="46">
        <v>90</v>
      </c>
      <c r="I7631" s="46">
        <v>12</v>
      </c>
      <c r="J7631" t="s">
        <v>125</v>
      </c>
      <c r="K7631" t="s">
        <v>90</v>
      </c>
      <c r="L7631" s="46">
        <v>5287</v>
      </c>
      <c r="M7631" s="46">
        <v>70</v>
      </c>
      <c r="N7631" s="46">
        <v>70.400000000000006</v>
      </c>
      <c r="O7631" s="46">
        <v>119</v>
      </c>
      <c r="P7631" s="46">
        <f t="shared" si="870"/>
        <v>2</v>
      </c>
      <c r="R7631" s="67" t="s">
        <v>1171</v>
      </c>
      <c r="S7631" s="67">
        <f>COUNTIF(Y$2:$Y$100,R7631)</f>
        <v>0</v>
      </c>
      <c r="V7631" s="67">
        <f t="shared" si="867"/>
        <v>0</v>
      </c>
      <c r="X7631"/>
      <c r="Y7631" s="67" t="str">
        <f t="shared" si="868"/>
        <v xml:space="preserve"> </v>
      </c>
      <c r="AB7631" t="s">
        <v>90</v>
      </c>
      <c r="AC7631" s="46">
        <v>5287</v>
      </c>
      <c r="AD7631" s="46">
        <v>70</v>
      </c>
      <c r="AE7631" s="46">
        <v>70.400000000000006</v>
      </c>
      <c r="AF7631" s="46">
        <v>119</v>
      </c>
      <c r="AH7631" s="70" t="str">
        <f t="shared" si="871"/>
        <v>GCAW Girls Div 1 Homestead Regional</v>
      </c>
      <c r="AI7631" s="70" t="str">
        <f t="shared" si="872"/>
        <v/>
      </c>
      <c r="AJ7631" s="70" t="str">
        <f t="shared" si="873"/>
        <v/>
      </c>
      <c r="AK7631" s="70" t="str" cm="1">
        <f t="array" ref="AK7631">_xlfn.IFS(AH7631&lt;&gt;"","1",AI7631&lt;&gt;"","2",AJ7631&lt;&gt;"","3")</f>
        <v>1</v>
      </c>
    </row>
    <row r="7632" spans="1:37" x14ac:dyDescent="0.25">
      <c r="A7632" t="s">
        <v>1610</v>
      </c>
      <c r="B7632" t="s">
        <v>407</v>
      </c>
      <c r="C7632" s="67" t="str">
        <f t="shared" si="869"/>
        <v>Delaney Dwyer</v>
      </c>
      <c r="D7632" s="71" t="str" cm="1">
        <f t="array" ref="D7632">_xlfn.IFS(AK7632="1",CONCATENATE(C7632,"Regional"),AK7632="2",CONCATENATE(C7632,"Sectional"),AK7632="3",CONCATENATE(C7632,COUNTIF($C$1:C7632,C7632)))</f>
        <v>Delaney DwyerRegional</v>
      </c>
      <c r="E7632" s="66">
        <v>45196.333333333336</v>
      </c>
      <c r="F7632" t="s">
        <v>2500</v>
      </c>
      <c r="G7632" s="46">
        <v>40</v>
      </c>
      <c r="H7632" s="46">
        <v>91</v>
      </c>
      <c r="I7632" s="46">
        <v>13</v>
      </c>
      <c r="J7632" t="s">
        <v>125</v>
      </c>
      <c r="K7632" t="s">
        <v>90</v>
      </c>
      <c r="L7632" s="46">
        <v>5287</v>
      </c>
      <c r="M7632" s="46">
        <v>70</v>
      </c>
      <c r="N7632" s="46">
        <v>70.400000000000006</v>
      </c>
      <c r="O7632" s="46">
        <v>119</v>
      </c>
      <c r="P7632" s="46">
        <f t="shared" si="870"/>
        <v>2</v>
      </c>
      <c r="R7632" s="67" t="s">
        <v>3551</v>
      </c>
      <c r="S7632" s="67">
        <f>COUNTIF(Y$2:$Y$100,R7632)</f>
        <v>0</v>
      </c>
      <c r="V7632" s="67">
        <f t="shared" ref="V7632:V7695" si="874">COUNTIF(R7632:R10259,Y7632)</f>
        <v>0</v>
      </c>
      <c r="X7632"/>
      <c r="Y7632" s="67" t="str">
        <f t="shared" si="868"/>
        <v xml:space="preserve"> </v>
      </c>
      <c r="AB7632" t="s">
        <v>90</v>
      </c>
      <c r="AC7632" s="46">
        <v>5287</v>
      </c>
      <c r="AD7632" s="46">
        <v>70</v>
      </c>
      <c r="AE7632" s="46">
        <v>70.400000000000006</v>
      </c>
      <c r="AF7632" s="46">
        <v>119</v>
      </c>
      <c r="AH7632" s="70" t="str">
        <f t="shared" si="871"/>
        <v>GCAW Girls Div 1 Homestead Regional</v>
      </c>
      <c r="AI7632" s="70" t="str">
        <f t="shared" si="872"/>
        <v/>
      </c>
      <c r="AJ7632" s="70" t="str">
        <f t="shared" si="873"/>
        <v/>
      </c>
      <c r="AK7632" s="70" t="str" cm="1">
        <f t="array" ref="AK7632">_xlfn.IFS(AH7632&lt;&gt;"","1",AI7632&lt;&gt;"","2",AJ7632&lt;&gt;"","3")</f>
        <v>1</v>
      </c>
    </row>
    <row r="7633" spans="1:37" x14ac:dyDescent="0.25">
      <c r="A7633" t="s">
        <v>998</v>
      </c>
      <c r="B7633" t="s">
        <v>362</v>
      </c>
      <c r="C7633" s="67" t="str">
        <f t="shared" si="869"/>
        <v>Emma Holzmacher</v>
      </c>
      <c r="D7633" s="71" t="str" cm="1">
        <f t="array" ref="D7633">_xlfn.IFS(AK7633="1",CONCATENATE(C7633,"Regional"),AK7633="2",CONCATENATE(C7633,"Sectional"),AK7633="3",CONCATENATE(C7633,COUNTIF($C$1:C7633,C7633)))</f>
        <v>Emma HolzmacherRegional</v>
      </c>
      <c r="E7633" s="66">
        <v>45196.333333333336</v>
      </c>
      <c r="F7633" t="s">
        <v>2500</v>
      </c>
      <c r="G7633" s="46">
        <v>40</v>
      </c>
      <c r="H7633" s="46">
        <v>91</v>
      </c>
      <c r="I7633" s="46">
        <v>13</v>
      </c>
      <c r="J7633" t="s">
        <v>125</v>
      </c>
      <c r="K7633" t="s">
        <v>90</v>
      </c>
      <c r="L7633" s="46">
        <v>5287</v>
      </c>
      <c r="M7633" s="46">
        <v>70</v>
      </c>
      <c r="N7633" s="46">
        <v>70.400000000000006</v>
      </c>
      <c r="O7633" s="46">
        <v>119</v>
      </c>
      <c r="P7633" s="46">
        <f t="shared" si="870"/>
        <v>2</v>
      </c>
      <c r="R7633" s="67" t="s">
        <v>1501</v>
      </c>
      <c r="S7633" s="67">
        <f>COUNTIF(Y$2:$Y$100,R7633)</f>
        <v>0</v>
      </c>
      <c r="V7633" s="67">
        <f t="shared" si="874"/>
        <v>0</v>
      </c>
      <c r="X7633"/>
      <c r="Y7633" s="67" t="str">
        <f t="shared" si="868"/>
        <v xml:space="preserve"> </v>
      </c>
      <c r="AB7633" t="s">
        <v>90</v>
      </c>
      <c r="AC7633" s="46">
        <v>5287</v>
      </c>
      <c r="AD7633" s="46">
        <v>70</v>
      </c>
      <c r="AE7633" s="46">
        <v>70.400000000000006</v>
      </c>
      <c r="AF7633" s="46">
        <v>119</v>
      </c>
      <c r="AH7633" s="70" t="str">
        <f t="shared" si="871"/>
        <v>GCAW Girls Div 1 Homestead Regional</v>
      </c>
      <c r="AI7633" s="70" t="str">
        <f t="shared" si="872"/>
        <v/>
      </c>
      <c r="AJ7633" s="70" t="str">
        <f t="shared" si="873"/>
        <v/>
      </c>
      <c r="AK7633" s="70" t="str" cm="1">
        <f t="array" ref="AK7633">_xlfn.IFS(AH7633&lt;&gt;"","1",AI7633&lt;&gt;"","2",AJ7633&lt;&gt;"","3")</f>
        <v>1</v>
      </c>
    </row>
    <row r="7634" spans="1:37" x14ac:dyDescent="0.25">
      <c r="A7634" t="s">
        <v>720</v>
      </c>
      <c r="B7634" t="s">
        <v>499</v>
      </c>
      <c r="C7634" s="67" t="str">
        <f t="shared" si="869"/>
        <v>Macy Clegg</v>
      </c>
      <c r="D7634" s="71" t="str" cm="1">
        <f t="array" ref="D7634">_xlfn.IFS(AK7634="1",CONCATENATE(C7634,"Regional"),AK7634="2",CONCATENATE(C7634,"Sectional"),AK7634="3",CONCATENATE(C7634,COUNTIF($C$1:C7634,C7634)))</f>
        <v>Macy CleggRegional</v>
      </c>
      <c r="E7634" s="66">
        <v>45196.333333333336</v>
      </c>
      <c r="F7634" t="s">
        <v>2500</v>
      </c>
      <c r="G7634" s="46">
        <v>40</v>
      </c>
      <c r="H7634" s="46">
        <v>92</v>
      </c>
      <c r="I7634" s="46">
        <v>15</v>
      </c>
      <c r="J7634" t="s">
        <v>125</v>
      </c>
      <c r="K7634" t="s">
        <v>90</v>
      </c>
      <c r="L7634" s="46">
        <v>5287</v>
      </c>
      <c r="M7634" s="46">
        <v>70</v>
      </c>
      <c r="N7634" s="46">
        <v>70.400000000000006</v>
      </c>
      <c r="O7634" s="46">
        <v>119</v>
      </c>
      <c r="P7634" s="46">
        <f t="shared" si="870"/>
        <v>2</v>
      </c>
      <c r="R7634" s="67" t="s">
        <v>1320</v>
      </c>
      <c r="S7634" s="67">
        <f>COUNTIF(Y$2:$Y$100,R7634)</f>
        <v>0</v>
      </c>
      <c r="V7634" s="67">
        <f t="shared" si="874"/>
        <v>0</v>
      </c>
      <c r="X7634"/>
      <c r="Y7634" s="67" t="str">
        <f t="shared" si="868"/>
        <v xml:space="preserve"> </v>
      </c>
      <c r="AB7634" t="s">
        <v>90</v>
      </c>
      <c r="AC7634" s="46">
        <v>5287</v>
      </c>
      <c r="AD7634" s="46">
        <v>70</v>
      </c>
      <c r="AE7634" s="46">
        <v>70.400000000000006</v>
      </c>
      <c r="AF7634" s="46">
        <v>119</v>
      </c>
      <c r="AH7634" s="70" t="str">
        <f t="shared" si="871"/>
        <v>GCAW Girls Div 1 Homestead Regional</v>
      </c>
      <c r="AI7634" s="70" t="str">
        <f t="shared" si="872"/>
        <v/>
      </c>
      <c r="AJ7634" s="70" t="str">
        <f t="shared" si="873"/>
        <v/>
      </c>
      <c r="AK7634" s="70" t="str" cm="1">
        <f t="array" ref="AK7634">_xlfn.IFS(AH7634&lt;&gt;"","1",AI7634&lt;&gt;"","2",AJ7634&lt;&gt;"","3")</f>
        <v>1</v>
      </c>
    </row>
    <row r="7635" spans="1:37" x14ac:dyDescent="0.25">
      <c r="A7635" t="s">
        <v>701</v>
      </c>
      <c r="B7635" t="s">
        <v>362</v>
      </c>
      <c r="C7635" s="67" t="str">
        <f t="shared" si="869"/>
        <v>Emma Bruckman</v>
      </c>
      <c r="D7635" s="71" t="str" cm="1">
        <f t="array" ref="D7635">_xlfn.IFS(AK7635="1",CONCATENATE(C7635,"Regional"),AK7635="2",CONCATENATE(C7635,"Sectional"),AK7635="3",CONCATENATE(C7635,COUNTIF($C$1:C7635,C7635)))</f>
        <v>Emma BruckmanRegional</v>
      </c>
      <c r="E7635" s="66">
        <v>45196.333333333336</v>
      </c>
      <c r="F7635" t="s">
        <v>2500</v>
      </c>
      <c r="G7635" s="46">
        <v>40</v>
      </c>
      <c r="H7635" s="46">
        <v>93</v>
      </c>
      <c r="I7635" s="46">
        <v>16</v>
      </c>
      <c r="J7635" t="s">
        <v>125</v>
      </c>
      <c r="K7635" t="s">
        <v>90</v>
      </c>
      <c r="L7635" s="46">
        <v>5287</v>
      </c>
      <c r="M7635" s="46">
        <v>70</v>
      </c>
      <c r="N7635" s="46">
        <v>70.400000000000006</v>
      </c>
      <c r="O7635" s="46">
        <v>119</v>
      </c>
      <c r="P7635" s="46">
        <f t="shared" si="870"/>
        <v>2</v>
      </c>
      <c r="R7635" s="67" t="s">
        <v>1305</v>
      </c>
      <c r="S7635" s="67">
        <f>COUNTIF(Y$2:$Y$100,R7635)</f>
        <v>0</v>
      </c>
      <c r="V7635" s="67">
        <f t="shared" si="874"/>
        <v>0</v>
      </c>
      <c r="X7635"/>
      <c r="Y7635" s="67" t="str">
        <f t="shared" si="868"/>
        <v xml:space="preserve"> </v>
      </c>
      <c r="AB7635" t="s">
        <v>90</v>
      </c>
      <c r="AC7635" s="46">
        <v>5287</v>
      </c>
      <c r="AD7635" s="46">
        <v>70</v>
      </c>
      <c r="AE7635" s="46">
        <v>70.400000000000006</v>
      </c>
      <c r="AF7635" s="46">
        <v>119</v>
      </c>
      <c r="AH7635" s="70" t="str">
        <f t="shared" si="871"/>
        <v>GCAW Girls Div 1 Homestead Regional</v>
      </c>
      <c r="AI7635" s="70" t="str">
        <f t="shared" si="872"/>
        <v/>
      </c>
      <c r="AJ7635" s="70" t="str">
        <f t="shared" si="873"/>
        <v/>
      </c>
      <c r="AK7635" s="70" t="str" cm="1">
        <f t="array" ref="AK7635">_xlfn.IFS(AH7635&lt;&gt;"","1",AI7635&lt;&gt;"","2",AJ7635&lt;&gt;"","3")</f>
        <v>1</v>
      </c>
    </row>
    <row r="7636" spans="1:37" x14ac:dyDescent="0.25">
      <c r="A7636" t="s">
        <v>386</v>
      </c>
      <c r="B7636" t="s">
        <v>306</v>
      </c>
      <c r="C7636" s="67" t="str">
        <f t="shared" si="869"/>
        <v>Allie Wink</v>
      </c>
      <c r="D7636" s="71" t="str" cm="1">
        <f t="array" ref="D7636">_xlfn.IFS(AK7636="1",CONCATENATE(C7636,"Regional"),AK7636="2",CONCATENATE(C7636,"Sectional"),AK7636="3",CONCATENATE(C7636,COUNTIF($C$1:C7636,C7636)))</f>
        <v>Allie WinkRegional</v>
      </c>
      <c r="E7636" s="66">
        <v>45196.333333333336</v>
      </c>
      <c r="F7636" t="s">
        <v>2500</v>
      </c>
      <c r="G7636" s="46">
        <v>40</v>
      </c>
      <c r="H7636" s="46">
        <v>94</v>
      </c>
      <c r="I7636" s="46">
        <v>17</v>
      </c>
      <c r="J7636" t="s">
        <v>125</v>
      </c>
      <c r="K7636" t="s">
        <v>90</v>
      </c>
      <c r="L7636" s="46">
        <v>5287</v>
      </c>
      <c r="M7636" s="46">
        <v>70</v>
      </c>
      <c r="N7636" s="46">
        <v>70.400000000000006</v>
      </c>
      <c r="O7636" s="46">
        <v>119</v>
      </c>
      <c r="P7636" s="46">
        <f t="shared" si="870"/>
        <v>2</v>
      </c>
      <c r="R7636" s="67" t="s">
        <v>1335</v>
      </c>
      <c r="S7636" s="67">
        <f>COUNTIF(Y$2:$Y$100,R7636)</f>
        <v>0</v>
      </c>
      <c r="V7636" s="67">
        <f t="shared" si="874"/>
        <v>0</v>
      </c>
      <c r="X7636"/>
      <c r="Y7636" s="67" t="str">
        <f t="shared" si="868"/>
        <v xml:space="preserve"> </v>
      </c>
      <c r="AB7636" t="s">
        <v>90</v>
      </c>
      <c r="AC7636" s="46">
        <v>5287</v>
      </c>
      <c r="AD7636" s="46">
        <v>70</v>
      </c>
      <c r="AE7636" s="46">
        <v>70.400000000000006</v>
      </c>
      <c r="AF7636" s="46">
        <v>119</v>
      </c>
      <c r="AH7636" s="70" t="str">
        <f t="shared" si="871"/>
        <v>GCAW Girls Div 1 Homestead Regional</v>
      </c>
      <c r="AI7636" s="70" t="str">
        <f t="shared" si="872"/>
        <v/>
      </c>
      <c r="AJ7636" s="70" t="str">
        <f t="shared" si="873"/>
        <v/>
      </c>
      <c r="AK7636" s="70" t="str" cm="1">
        <f t="array" ref="AK7636">_xlfn.IFS(AH7636&lt;&gt;"","1",AI7636&lt;&gt;"","2",AJ7636&lt;&gt;"","3")</f>
        <v>1</v>
      </c>
    </row>
    <row r="7637" spans="1:37" x14ac:dyDescent="0.25">
      <c r="A7637" t="s">
        <v>785</v>
      </c>
      <c r="B7637" t="s">
        <v>218</v>
      </c>
      <c r="C7637" s="67" t="str">
        <f t="shared" si="869"/>
        <v>Finley Counsell</v>
      </c>
      <c r="D7637" s="71" t="str" cm="1">
        <f t="array" ref="D7637">_xlfn.IFS(AK7637="1",CONCATENATE(C7637,"Regional"),AK7637="2",CONCATENATE(C7637,"Sectional"),AK7637="3",CONCATENATE(C7637,COUNTIF($C$1:C7637,C7637)))</f>
        <v>Finley CounsellRegional</v>
      </c>
      <c r="E7637" s="66">
        <v>45196.333333333336</v>
      </c>
      <c r="F7637" t="s">
        <v>2500</v>
      </c>
      <c r="G7637" s="46">
        <v>40</v>
      </c>
      <c r="H7637" s="46">
        <v>95</v>
      </c>
      <c r="I7637" s="46">
        <v>18</v>
      </c>
      <c r="J7637" t="s">
        <v>125</v>
      </c>
      <c r="K7637" t="s">
        <v>90</v>
      </c>
      <c r="L7637" s="46">
        <v>5287</v>
      </c>
      <c r="M7637" s="46">
        <v>70</v>
      </c>
      <c r="N7637" s="46">
        <v>70.400000000000006</v>
      </c>
      <c r="O7637" s="46">
        <v>119</v>
      </c>
      <c r="P7637" s="46">
        <f t="shared" si="870"/>
        <v>2</v>
      </c>
      <c r="R7637" s="67" t="s">
        <v>1366</v>
      </c>
      <c r="S7637" s="67">
        <f>COUNTIF(Y$2:$Y$100,R7637)</f>
        <v>0</v>
      </c>
      <c r="V7637" s="67">
        <f t="shared" si="874"/>
        <v>0</v>
      </c>
      <c r="X7637"/>
      <c r="Y7637" s="67" t="str">
        <f t="shared" si="868"/>
        <v xml:space="preserve"> </v>
      </c>
      <c r="AB7637" t="s">
        <v>90</v>
      </c>
      <c r="AC7637" s="46">
        <v>5287</v>
      </c>
      <c r="AD7637" s="46">
        <v>70</v>
      </c>
      <c r="AE7637" s="46">
        <v>70.400000000000006</v>
      </c>
      <c r="AF7637" s="46">
        <v>119</v>
      </c>
      <c r="AH7637" s="70" t="str">
        <f t="shared" si="871"/>
        <v>GCAW Girls Div 1 Homestead Regional</v>
      </c>
      <c r="AI7637" s="70" t="str">
        <f t="shared" si="872"/>
        <v/>
      </c>
      <c r="AJ7637" s="70" t="str">
        <f t="shared" si="873"/>
        <v/>
      </c>
      <c r="AK7637" s="70" t="str" cm="1">
        <f t="array" ref="AK7637">_xlfn.IFS(AH7637&lt;&gt;"","1",AI7637&lt;&gt;"","2",AJ7637&lt;&gt;"","3")</f>
        <v>1</v>
      </c>
    </row>
    <row r="7638" spans="1:37" x14ac:dyDescent="0.25">
      <c r="A7638" t="s">
        <v>486</v>
      </c>
      <c r="B7638" t="s">
        <v>487</v>
      </c>
      <c r="C7638" s="67" t="str">
        <f t="shared" si="869"/>
        <v>Mary Attwooll</v>
      </c>
      <c r="D7638" s="71" t="str" cm="1">
        <f t="array" ref="D7638">_xlfn.IFS(AK7638="1",CONCATENATE(C7638,"Regional"),AK7638="2",CONCATENATE(C7638,"Sectional"),AK7638="3",CONCATENATE(C7638,COUNTIF($C$1:C7638,C7638)))</f>
        <v>Mary AttwoollRegional</v>
      </c>
      <c r="E7638" s="66">
        <v>45196.333333333336</v>
      </c>
      <c r="F7638" t="s">
        <v>2500</v>
      </c>
      <c r="G7638" s="46">
        <v>40</v>
      </c>
      <c r="H7638" s="46">
        <v>98</v>
      </c>
      <c r="I7638" s="46">
        <v>19</v>
      </c>
      <c r="J7638" t="s">
        <v>125</v>
      </c>
      <c r="K7638" t="s">
        <v>90</v>
      </c>
      <c r="L7638" s="46">
        <v>5287</v>
      </c>
      <c r="M7638" s="46">
        <v>70</v>
      </c>
      <c r="N7638" s="46">
        <v>70.400000000000006</v>
      </c>
      <c r="O7638" s="46">
        <v>119</v>
      </c>
      <c r="P7638" s="46">
        <f t="shared" si="870"/>
        <v>2</v>
      </c>
      <c r="R7638" s="67" t="s">
        <v>1177</v>
      </c>
      <c r="S7638" s="67">
        <f>COUNTIF(Y$2:$Y$100,R7638)</f>
        <v>0</v>
      </c>
      <c r="V7638" s="67">
        <f t="shared" si="874"/>
        <v>0</v>
      </c>
      <c r="X7638"/>
      <c r="Y7638" s="67" t="str">
        <f t="shared" si="868"/>
        <v xml:space="preserve"> </v>
      </c>
      <c r="AB7638" t="s">
        <v>90</v>
      </c>
      <c r="AC7638" s="46">
        <v>5287</v>
      </c>
      <c r="AD7638" s="46">
        <v>70</v>
      </c>
      <c r="AE7638" s="46">
        <v>70.400000000000006</v>
      </c>
      <c r="AF7638" s="46">
        <v>119</v>
      </c>
      <c r="AH7638" s="70" t="str">
        <f t="shared" si="871"/>
        <v>GCAW Girls Div 1 Homestead Regional</v>
      </c>
      <c r="AI7638" s="70" t="str">
        <f t="shared" si="872"/>
        <v/>
      </c>
      <c r="AJ7638" s="70" t="str">
        <f t="shared" si="873"/>
        <v/>
      </c>
      <c r="AK7638" s="70" t="str" cm="1">
        <f t="array" ref="AK7638">_xlfn.IFS(AH7638&lt;&gt;"","1",AI7638&lt;&gt;"","2",AJ7638&lt;&gt;"","3")</f>
        <v>1</v>
      </c>
    </row>
    <row r="7639" spans="1:37" x14ac:dyDescent="0.25">
      <c r="A7639" t="s">
        <v>231</v>
      </c>
      <c r="B7639" t="s">
        <v>434</v>
      </c>
      <c r="C7639" s="67" t="str">
        <f t="shared" si="869"/>
        <v>Ella Cross</v>
      </c>
      <c r="D7639" s="71" t="str" cm="1">
        <f t="array" ref="D7639">_xlfn.IFS(AK7639="1",CONCATENATE(C7639,"Regional"),AK7639="2",CONCATENATE(C7639,"Sectional"),AK7639="3",CONCATENATE(C7639,COUNTIF($C$1:C7639,C7639)))</f>
        <v>Ella CrossRegional</v>
      </c>
      <c r="E7639" s="66">
        <v>45196.333333333336</v>
      </c>
      <c r="F7639" t="s">
        <v>2500</v>
      </c>
      <c r="G7639" s="46">
        <v>40</v>
      </c>
      <c r="H7639" s="46">
        <v>100</v>
      </c>
      <c r="I7639" s="46">
        <v>20</v>
      </c>
      <c r="J7639" t="s">
        <v>125</v>
      </c>
      <c r="K7639" t="s">
        <v>90</v>
      </c>
      <c r="L7639" s="46">
        <v>5287</v>
      </c>
      <c r="M7639" s="46">
        <v>70</v>
      </c>
      <c r="N7639" s="46">
        <v>70.400000000000006</v>
      </c>
      <c r="O7639" s="46">
        <v>119</v>
      </c>
      <c r="P7639" s="46">
        <f t="shared" si="870"/>
        <v>2</v>
      </c>
      <c r="R7639" s="67" t="s">
        <v>1178</v>
      </c>
      <c r="S7639" s="67">
        <f>COUNTIF(Y$2:$Y$100,R7639)</f>
        <v>0</v>
      </c>
      <c r="V7639" s="67">
        <f t="shared" si="874"/>
        <v>0</v>
      </c>
      <c r="X7639"/>
      <c r="Y7639" s="67" t="str">
        <f t="shared" si="868"/>
        <v xml:space="preserve"> </v>
      </c>
      <c r="AB7639" t="s">
        <v>90</v>
      </c>
      <c r="AC7639" s="46">
        <v>5287</v>
      </c>
      <c r="AD7639" s="46">
        <v>70</v>
      </c>
      <c r="AE7639" s="46">
        <v>70.400000000000006</v>
      </c>
      <c r="AF7639" s="46">
        <v>119</v>
      </c>
      <c r="AH7639" s="70" t="str">
        <f t="shared" si="871"/>
        <v>GCAW Girls Div 1 Homestead Regional</v>
      </c>
      <c r="AI7639" s="70" t="str">
        <f t="shared" si="872"/>
        <v/>
      </c>
      <c r="AJ7639" s="70" t="str">
        <f t="shared" si="873"/>
        <v/>
      </c>
      <c r="AK7639" s="70" t="str" cm="1">
        <f t="array" ref="AK7639">_xlfn.IFS(AH7639&lt;&gt;"","1",AI7639&lt;&gt;"","2",AJ7639&lt;&gt;"","3")</f>
        <v>1</v>
      </c>
    </row>
    <row r="7640" spans="1:37" x14ac:dyDescent="0.25">
      <c r="A7640" t="s">
        <v>358</v>
      </c>
      <c r="B7640" t="s">
        <v>740</v>
      </c>
      <c r="C7640" s="67" t="str">
        <f t="shared" si="869"/>
        <v>Lydia Schultz</v>
      </c>
      <c r="D7640" s="71" t="str" cm="1">
        <f t="array" ref="D7640">_xlfn.IFS(AK7640="1",CONCATENATE(C7640,"Regional"),AK7640="2",CONCATENATE(C7640,"Sectional"),AK7640="3",CONCATENATE(C7640,COUNTIF($C$1:C7640,C7640)))</f>
        <v>Lydia SchultzRegional</v>
      </c>
      <c r="E7640" s="66">
        <v>45196.333333333336</v>
      </c>
      <c r="F7640" t="s">
        <v>2500</v>
      </c>
      <c r="G7640" s="46">
        <v>40</v>
      </c>
      <c r="H7640" s="46">
        <v>100</v>
      </c>
      <c r="I7640" s="46">
        <v>20</v>
      </c>
      <c r="J7640" t="s">
        <v>125</v>
      </c>
      <c r="K7640" t="s">
        <v>90</v>
      </c>
      <c r="L7640" s="46">
        <v>5287</v>
      </c>
      <c r="M7640" s="46">
        <v>70</v>
      </c>
      <c r="N7640" s="46">
        <v>70.400000000000006</v>
      </c>
      <c r="O7640" s="46">
        <v>119</v>
      </c>
      <c r="P7640" s="46">
        <f t="shared" si="870"/>
        <v>2</v>
      </c>
      <c r="R7640" s="67" t="s">
        <v>3491</v>
      </c>
      <c r="S7640" s="67">
        <f>COUNTIF(Y$2:$Y$100,R7640)</f>
        <v>0</v>
      </c>
      <c r="V7640" s="67">
        <f t="shared" si="874"/>
        <v>0</v>
      </c>
      <c r="X7640"/>
      <c r="Y7640" s="67" t="str">
        <f t="shared" si="868"/>
        <v xml:space="preserve"> </v>
      </c>
      <c r="AB7640" t="s">
        <v>90</v>
      </c>
      <c r="AC7640" s="46">
        <v>5287</v>
      </c>
      <c r="AD7640" s="46">
        <v>70</v>
      </c>
      <c r="AE7640" s="46">
        <v>70.400000000000006</v>
      </c>
      <c r="AF7640" s="46">
        <v>119</v>
      </c>
      <c r="AH7640" s="70" t="str">
        <f t="shared" si="871"/>
        <v>GCAW Girls Div 1 Homestead Regional</v>
      </c>
      <c r="AI7640" s="70" t="str">
        <f t="shared" si="872"/>
        <v/>
      </c>
      <c r="AJ7640" s="70" t="str">
        <f t="shared" si="873"/>
        <v/>
      </c>
      <c r="AK7640" s="70" t="str" cm="1">
        <f t="array" ref="AK7640">_xlfn.IFS(AH7640&lt;&gt;"","1",AI7640&lt;&gt;"","2",AJ7640&lt;&gt;"","3")</f>
        <v>1</v>
      </c>
    </row>
    <row r="7641" spans="1:37" x14ac:dyDescent="0.25">
      <c r="A7641" t="s">
        <v>281</v>
      </c>
      <c r="B7641" t="s">
        <v>459</v>
      </c>
      <c r="C7641" s="67" t="str">
        <f t="shared" si="869"/>
        <v>Addison King</v>
      </c>
      <c r="D7641" s="71" t="str" cm="1">
        <f t="array" ref="D7641">_xlfn.IFS(AK7641="1",CONCATENATE(C7641,"Regional"),AK7641="2",CONCATENATE(C7641,"Sectional"),AK7641="3",CONCATENATE(C7641,COUNTIF($C$1:C7641,C7641)))</f>
        <v>Addison KingRegional</v>
      </c>
      <c r="E7641" s="66">
        <v>45196.333333333336</v>
      </c>
      <c r="F7641" t="s">
        <v>2500</v>
      </c>
      <c r="G7641" s="46">
        <v>40</v>
      </c>
      <c r="H7641" s="46">
        <v>100</v>
      </c>
      <c r="I7641" s="46">
        <v>20</v>
      </c>
      <c r="J7641" t="s">
        <v>125</v>
      </c>
      <c r="K7641" t="s">
        <v>90</v>
      </c>
      <c r="L7641" s="46">
        <v>5287</v>
      </c>
      <c r="M7641" s="46">
        <v>70</v>
      </c>
      <c r="N7641" s="46">
        <v>70.400000000000006</v>
      </c>
      <c r="O7641" s="46">
        <v>119</v>
      </c>
      <c r="P7641" s="46">
        <f t="shared" si="870"/>
        <v>2</v>
      </c>
      <c r="R7641" s="67" t="s">
        <v>1367</v>
      </c>
      <c r="S7641" s="67">
        <f>COUNTIF(Y$2:$Y$100,R7641)</f>
        <v>0</v>
      </c>
      <c r="V7641" s="67">
        <f t="shared" si="874"/>
        <v>0</v>
      </c>
      <c r="X7641"/>
      <c r="Y7641" s="67" t="str">
        <f t="shared" si="868"/>
        <v xml:space="preserve"> </v>
      </c>
      <c r="AB7641" t="s">
        <v>90</v>
      </c>
      <c r="AC7641" s="46">
        <v>5287</v>
      </c>
      <c r="AD7641" s="46">
        <v>70</v>
      </c>
      <c r="AE7641" s="46">
        <v>70.400000000000006</v>
      </c>
      <c r="AF7641" s="46">
        <v>119</v>
      </c>
      <c r="AH7641" s="70" t="str">
        <f t="shared" si="871"/>
        <v>GCAW Girls Div 1 Homestead Regional</v>
      </c>
      <c r="AI7641" s="70" t="str">
        <f t="shared" si="872"/>
        <v/>
      </c>
      <c r="AJ7641" s="70" t="str">
        <f t="shared" si="873"/>
        <v/>
      </c>
      <c r="AK7641" s="70" t="str" cm="1">
        <f t="array" ref="AK7641">_xlfn.IFS(AH7641&lt;&gt;"","1",AI7641&lt;&gt;"","2",AJ7641&lt;&gt;"","3")</f>
        <v>1</v>
      </c>
    </row>
    <row r="7642" spans="1:37" x14ac:dyDescent="0.25">
      <c r="A7642" t="s">
        <v>1653</v>
      </c>
      <c r="B7642" t="s">
        <v>393</v>
      </c>
      <c r="C7642" s="67" t="str">
        <f t="shared" si="869"/>
        <v>Mia Tsuchihashi</v>
      </c>
      <c r="D7642" s="71" t="str" cm="1">
        <f t="array" ref="D7642">_xlfn.IFS(AK7642="1",CONCATENATE(C7642,"Regional"),AK7642="2",CONCATENATE(C7642,"Sectional"),AK7642="3",CONCATENATE(C7642,COUNTIF($C$1:C7642,C7642)))</f>
        <v>Mia TsuchihashiRegional</v>
      </c>
      <c r="E7642" s="66">
        <v>45196.333333333336</v>
      </c>
      <c r="F7642" t="s">
        <v>2500</v>
      </c>
      <c r="G7642" s="46">
        <v>40</v>
      </c>
      <c r="H7642" s="46">
        <v>101</v>
      </c>
      <c r="I7642" s="46">
        <v>23</v>
      </c>
      <c r="J7642" t="s">
        <v>125</v>
      </c>
      <c r="K7642" t="s">
        <v>90</v>
      </c>
      <c r="L7642" s="46">
        <v>5287</v>
      </c>
      <c r="M7642" s="46">
        <v>70</v>
      </c>
      <c r="N7642" s="46">
        <v>70.400000000000006</v>
      </c>
      <c r="O7642" s="46">
        <v>119</v>
      </c>
      <c r="P7642" s="46">
        <f t="shared" si="870"/>
        <v>2</v>
      </c>
      <c r="R7642" s="67" t="s">
        <v>3480</v>
      </c>
      <c r="S7642" s="67">
        <f>COUNTIF(Y$2:$Y$100,R7642)</f>
        <v>0</v>
      </c>
      <c r="V7642" s="67">
        <f t="shared" si="874"/>
        <v>0</v>
      </c>
      <c r="X7642"/>
      <c r="Y7642" s="67" t="str">
        <f t="shared" si="868"/>
        <v xml:space="preserve"> </v>
      </c>
      <c r="AB7642" t="s">
        <v>90</v>
      </c>
      <c r="AC7642" s="46">
        <v>5287</v>
      </c>
      <c r="AD7642" s="46">
        <v>70</v>
      </c>
      <c r="AE7642" s="46">
        <v>70.400000000000006</v>
      </c>
      <c r="AF7642" s="46">
        <v>119</v>
      </c>
      <c r="AH7642" s="70" t="str">
        <f t="shared" si="871"/>
        <v>GCAW Girls Div 1 Homestead Regional</v>
      </c>
      <c r="AI7642" s="70" t="str">
        <f t="shared" si="872"/>
        <v/>
      </c>
      <c r="AJ7642" s="70" t="str">
        <f t="shared" si="873"/>
        <v/>
      </c>
      <c r="AK7642" s="70" t="str" cm="1">
        <f t="array" ref="AK7642">_xlfn.IFS(AH7642&lt;&gt;"","1",AI7642&lt;&gt;"","2",AJ7642&lt;&gt;"","3")</f>
        <v>1</v>
      </c>
    </row>
    <row r="7643" spans="1:37" x14ac:dyDescent="0.25">
      <c r="A7643" t="s">
        <v>315</v>
      </c>
      <c r="B7643" t="s">
        <v>353</v>
      </c>
      <c r="C7643" s="67" t="str">
        <f t="shared" si="869"/>
        <v>Olivia Morgan</v>
      </c>
      <c r="D7643" s="71" t="str" cm="1">
        <f t="array" ref="D7643">_xlfn.IFS(AK7643="1",CONCATENATE(C7643,"Regional"),AK7643="2",CONCATENATE(C7643,"Sectional"),AK7643="3",CONCATENATE(C7643,COUNTIF($C$1:C7643,C7643)))</f>
        <v>Olivia MorganRegional</v>
      </c>
      <c r="E7643" s="66">
        <v>45196.333333333336</v>
      </c>
      <c r="F7643" t="s">
        <v>2500</v>
      </c>
      <c r="G7643" s="46">
        <v>40</v>
      </c>
      <c r="H7643" s="46">
        <v>101</v>
      </c>
      <c r="I7643" s="46">
        <v>23</v>
      </c>
      <c r="J7643" t="s">
        <v>125</v>
      </c>
      <c r="K7643" t="s">
        <v>90</v>
      </c>
      <c r="L7643" s="46">
        <v>5287</v>
      </c>
      <c r="M7643" s="46">
        <v>70</v>
      </c>
      <c r="N7643" s="46">
        <v>70.400000000000006</v>
      </c>
      <c r="O7643" s="46">
        <v>119</v>
      </c>
      <c r="P7643" s="46">
        <f t="shared" si="870"/>
        <v>2</v>
      </c>
      <c r="R7643" s="67" t="s">
        <v>1338</v>
      </c>
      <c r="S7643" s="67">
        <f>COUNTIF(Y$2:$Y$100,R7643)</f>
        <v>0</v>
      </c>
      <c r="V7643" s="67">
        <f t="shared" si="874"/>
        <v>0</v>
      </c>
      <c r="X7643"/>
      <c r="Y7643" s="67" t="str">
        <f t="shared" si="868"/>
        <v xml:space="preserve"> </v>
      </c>
      <c r="AB7643" t="s">
        <v>90</v>
      </c>
      <c r="AC7643" s="46">
        <v>5287</v>
      </c>
      <c r="AD7643" s="46">
        <v>70</v>
      </c>
      <c r="AE7643" s="46">
        <v>70.400000000000006</v>
      </c>
      <c r="AF7643" s="46">
        <v>119</v>
      </c>
      <c r="AH7643" s="70" t="str">
        <f t="shared" si="871"/>
        <v>GCAW Girls Div 1 Homestead Regional</v>
      </c>
      <c r="AI7643" s="70" t="str">
        <f t="shared" si="872"/>
        <v/>
      </c>
      <c r="AJ7643" s="70" t="str">
        <f t="shared" si="873"/>
        <v/>
      </c>
      <c r="AK7643" s="70" t="str" cm="1">
        <f t="array" ref="AK7643">_xlfn.IFS(AH7643&lt;&gt;"","1",AI7643&lt;&gt;"","2",AJ7643&lt;&gt;"","3")</f>
        <v>1</v>
      </c>
    </row>
    <row r="7644" spans="1:37" x14ac:dyDescent="0.25">
      <c r="A7644" t="s">
        <v>1651</v>
      </c>
      <c r="B7644" t="s">
        <v>524</v>
      </c>
      <c r="C7644" s="67" t="str">
        <f t="shared" si="869"/>
        <v>Isabelle Doughty</v>
      </c>
      <c r="D7644" s="71" t="str" cm="1">
        <f t="array" ref="D7644">_xlfn.IFS(AK7644="1",CONCATENATE(C7644,"Regional"),AK7644="2",CONCATENATE(C7644,"Sectional"),AK7644="3",CONCATENATE(C7644,COUNTIF($C$1:C7644,C7644)))</f>
        <v>Isabelle DoughtyRegional</v>
      </c>
      <c r="E7644" s="66">
        <v>45196.333333333336</v>
      </c>
      <c r="F7644" t="s">
        <v>2500</v>
      </c>
      <c r="G7644" s="46">
        <v>40</v>
      </c>
      <c r="H7644" s="46">
        <v>102</v>
      </c>
      <c r="I7644" s="46">
        <v>25</v>
      </c>
      <c r="J7644" t="s">
        <v>125</v>
      </c>
      <c r="K7644" t="s">
        <v>90</v>
      </c>
      <c r="L7644" s="46">
        <v>5287</v>
      </c>
      <c r="M7644" s="46">
        <v>70</v>
      </c>
      <c r="N7644" s="46">
        <v>70.400000000000006</v>
      </c>
      <c r="O7644" s="46">
        <v>119</v>
      </c>
      <c r="P7644" s="46">
        <f t="shared" si="870"/>
        <v>2</v>
      </c>
      <c r="R7644" s="67" t="s">
        <v>3487</v>
      </c>
      <c r="S7644" s="67">
        <f>COUNTIF(Y$2:$Y$100,R7644)</f>
        <v>0</v>
      </c>
      <c r="V7644" s="67">
        <f t="shared" si="874"/>
        <v>0</v>
      </c>
      <c r="X7644"/>
      <c r="Y7644" s="67" t="str">
        <f t="shared" si="868"/>
        <v xml:space="preserve"> </v>
      </c>
      <c r="AB7644" t="s">
        <v>90</v>
      </c>
      <c r="AC7644" s="46">
        <v>5287</v>
      </c>
      <c r="AD7644" s="46">
        <v>70</v>
      </c>
      <c r="AE7644" s="46">
        <v>70.400000000000006</v>
      </c>
      <c r="AF7644" s="46">
        <v>119</v>
      </c>
      <c r="AH7644" s="70" t="str">
        <f t="shared" si="871"/>
        <v>GCAW Girls Div 1 Homestead Regional</v>
      </c>
      <c r="AI7644" s="70" t="str">
        <f t="shared" si="872"/>
        <v/>
      </c>
      <c r="AJ7644" s="70" t="str">
        <f t="shared" si="873"/>
        <v/>
      </c>
      <c r="AK7644" s="70" t="str" cm="1">
        <f t="array" ref="AK7644">_xlfn.IFS(AH7644&lt;&gt;"","1",AI7644&lt;&gt;"","2",AJ7644&lt;&gt;"","3")</f>
        <v>1</v>
      </c>
    </row>
    <row r="7645" spans="1:37" x14ac:dyDescent="0.25">
      <c r="A7645" t="s">
        <v>1674</v>
      </c>
      <c r="B7645" t="s">
        <v>840</v>
      </c>
      <c r="C7645" s="67" t="str">
        <f t="shared" si="869"/>
        <v>Charlotte Timmermans</v>
      </c>
      <c r="D7645" s="71" t="str" cm="1">
        <f t="array" ref="D7645">_xlfn.IFS(AK7645="1",CONCATENATE(C7645,"Regional"),AK7645="2",CONCATENATE(C7645,"Sectional"),AK7645="3",CONCATENATE(C7645,COUNTIF($C$1:C7645,C7645)))</f>
        <v>Charlotte TimmermansRegional</v>
      </c>
      <c r="E7645" s="66">
        <v>45196.333333333336</v>
      </c>
      <c r="F7645" t="s">
        <v>2500</v>
      </c>
      <c r="G7645" s="46">
        <v>40</v>
      </c>
      <c r="H7645" s="46">
        <v>103</v>
      </c>
      <c r="I7645" s="46">
        <v>26</v>
      </c>
      <c r="J7645" t="s">
        <v>125</v>
      </c>
      <c r="K7645" t="s">
        <v>90</v>
      </c>
      <c r="L7645" s="46">
        <v>5287</v>
      </c>
      <c r="M7645" s="46">
        <v>70</v>
      </c>
      <c r="N7645" s="46">
        <v>70.400000000000006</v>
      </c>
      <c r="O7645" s="46">
        <v>119</v>
      </c>
      <c r="P7645" s="46">
        <f t="shared" si="870"/>
        <v>2</v>
      </c>
      <c r="R7645" s="67" t="s">
        <v>3112</v>
      </c>
      <c r="S7645" s="67">
        <f>COUNTIF(Y$2:$Y$100,R7645)</f>
        <v>0</v>
      </c>
      <c r="V7645" s="67">
        <f t="shared" si="874"/>
        <v>0</v>
      </c>
      <c r="X7645"/>
      <c r="Y7645" s="67" t="str">
        <f t="shared" si="868"/>
        <v xml:space="preserve"> </v>
      </c>
      <c r="AB7645" t="s">
        <v>90</v>
      </c>
      <c r="AC7645" s="46">
        <v>5287</v>
      </c>
      <c r="AD7645" s="46">
        <v>70</v>
      </c>
      <c r="AE7645" s="46">
        <v>70.400000000000006</v>
      </c>
      <c r="AF7645" s="46">
        <v>119</v>
      </c>
      <c r="AH7645" s="70" t="str">
        <f t="shared" si="871"/>
        <v>GCAW Girls Div 1 Homestead Regional</v>
      </c>
      <c r="AI7645" s="70" t="str">
        <f t="shared" si="872"/>
        <v/>
      </c>
      <c r="AJ7645" s="70" t="str">
        <f t="shared" si="873"/>
        <v/>
      </c>
      <c r="AK7645" s="70" t="str" cm="1">
        <f t="array" ref="AK7645">_xlfn.IFS(AH7645&lt;&gt;"","1",AI7645&lt;&gt;"","2",AJ7645&lt;&gt;"","3")</f>
        <v>1</v>
      </c>
    </row>
    <row r="7646" spans="1:37" x14ac:dyDescent="0.25">
      <c r="A7646" t="s">
        <v>231</v>
      </c>
      <c r="B7646" t="s">
        <v>272</v>
      </c>
      <c r="C7646" s="67" t="str">
        <f t="shared" si="869"/>
        <v>Reese Cross</v>
      </c>
      <c r="D7646" s="71" t="str" cm="1">
        <f t="array" ref="D7646">_xlfn.IFS(AK7646="1",CONCATENATE(C7646,"Regional"),AK7646="2",CONCATENATE(C7646,"Sectional"),AK7646="3",CONCATENATE(C7646,COUNTIF($C$1:C7646,C7646)))</f>
        <v>Reese CrossRegional</v>
      </c>
      <c r="E7646" s="66">
        <v>45196.333333333336</v>
      </c>
      <c r="F7646" t="s">
        <v>2500</v>
      </c>
      <c r="G7646" s="46">
        <v>40</v>
      </c>
      <c r="H7646" s="46">
        <v>104</v>
      </c>
      <c r="I7646" s="46">
        <v>27</v>
      </c>
      <c r="J7646" t="s">
        <v>125</v>
      </c>
      <c r="K7646" t="s">
        <v>90</v>
      </c>
      <c r="L7646" s="46">
        <v>5287</v>
      </c>
      <c r="M7646" s="46">
        <v>70</v>
      </c>
      <c r="N7646" s="46">
        <v>70.400000000000006</v>
      </c>
      <c r="O7646" s="46">
        <v>119</v>
      </c>
      <c r="P7646" s="46">
        <f t="shared" si="870"/>
        <v>2</v>
      </c>
      <c r="R7646" s="67" t="s">
        <v>1180</v>
      </c>
      <c r="S7646" s="67">
        <f>COUNTIF(Y$2:$Y$100,R7646)</f>
        <v>0</v>
      </c>
      <c r="V7646" s="67">
        <f t="shared" si="874"/>
        <v>0</v>
      </c>
      <c r="X7646"/>
      <c r="Y7646" s="67" t="str">
        <f t="shared" si="868"/>
        <v xml:space="preserve"> </v>
      </c>
      <c r="AB7646" t="s">
        <v>90</v>
      </c>
      <c r="AC7646" s="46">
        <v>5287</v>
      </c>
      <c r="AD7646" s="46">
        <v>70</v>
      </c>
      <c r="AE7646" s="46">
        <v>70.400000000000006</v>
      </c>
      <c r="AF7646" s="46">
        <v>119</v>
      </c>
      <c r="AH7646" s="70" t="str">
        <f t="shared" si="871"/>
        <v>GCAW Girls Div 1 Homestead Regional</v>
      </c>
      <c r="AI7646" s="70" t="str">
        <f t="shared" si="872"/>
        <v/>
      </c>
      <c r="AJ7646" s="70" t="str">
        <f t="shared" si="873"/>
        <v/>
      </c>
      <c r="AK7646" s="70" t="str" cm="1">
        <f t="array" ref="AK7646">_xlfn.IFS(AH7646&lt;&gt;"","1",AI7646&lt;&gt;"","2",AJ7646&lt;&gt;"","3")</f>
        <v>1</v>
      </c>
    </row>
    <row r="7647" spans="1:37" x14ac:dyDescent="0.25">
      <c r="A7647" t="s">
        <v>2099</v>
      </c>
      <c r="B7647" t="s">
        <v>1105</v>
      </c>
      <c r="C7647" s="67" t="str">
        <f t="shared" si="869"/>
        <v>Danielle Andree</v>
      </c>
      <c r="D7647" s="71" t="str" cm="1">
        <f t="array" ref="D7647">_xlfn.IFS(AK7647="1",CONCATENATE(C7647,"Regional"),AK7647="2",CONCATENATE(C7647,"Sectional"),AK7647="3",CONCATENATE(C7647,COUNTIF($C$1:C7647,C7647)))</f>
        <v>Danielle AndreeRegional</v>
      </c>
      <c r="E7647" s="66">
        <v>45196.333333333336</v>
      </c>
      <c r="F7647" t="s">
        <v>2500</v>
      </c>
      <c r="G7647" s="46">
        <v>40</v>
      </c>
      <c r="H7647" s="46">
        <v>105</v>
      </c>
      <c r="I7647" s="46">
        <v>28</v>
      </c>
      <c r="J7647" t="s">
        <v>125</v>
      </c>
      <c r="K7647" t="s">
        <v>90</v>
      </c>
      <c r="L7647" s="46">
        <v>5287</v>
      </c>
      <c r="M7647" s="46">
        <v>70</v>
      </c>
      <c r="N7647" s="46">
        <v>70.400000000000006</v>
      </c>
      <c r="O7647" s="46">
        <v>119</v>
      </c>
      <c r="P7647" s="46">
        <f t="shared" si="870"/>
        <v>2</v>
      </c>
      <c r="R7647" s="67" t="s">
        <v>3124</v>
      </c>
      <c r="S7647" s="67">
        <f>COUNTIF(Y$2:$Y$100,R7647)</f>
        <v>0</v>
      </c>
      <c r="V7647" s="67">
        <f t="shared" si="874"/>
        <v>0</v>
      </c>
      <c r="X7647"/>
      <c r="Y7647" s="67" t="str">
        <f t="shared" si="868"/>
        <v xml:space="preserve"> </v>
      </c>
      <c r="AB7647" t="s">
        <v>90</v>
      </c>
      <c r="AC7647" s="46">
        <v>5287</v>
      </c>
      <c r="AD7647" s="46">
        <v>70</v>
      </c>
      <c r="AE7647" s="46">
        <v>70.400000000000006</v>
      </c>
      <c r="AF7647" s="46">
        <v>119</v>
      </c>
      <c r="AH7647" s="70" t="str">
        <f t="shared" si="871"/>
        <v>GCAW Girls Div 1 Homestead Regional</v>
      </c>
      <c r="AI7647" s="70" t="str">
        <f t="shared" si="872"/>
        <v/>
      </c>
      <c r="AJ7647" s="70" t="str">
        <f t="shared" si="873"/>
        <v/>
      </c>
      <c r="AK7647" s="70" t="str" cm="1">
        <f t="array" ref="AK7647">_xlfn.IFS(AH7647&lt;&gt;"","1",AI7647&lt;&gt;"","2",AJ7647&lt;&gt;"","3")</f>
        <v>1</v>
      </c>
    </row>
    <row r="7648" spans="1:37" x14ac:dyDescent="0.25">
      <c r="A7648" t="s">
        <v>1743</v>
      </c>
      <c r="B7648" t="s">
        <v>421</v>
      </c>
      <c r="C7648" s="67" t="str">
        <f t="shared" si="869"/>
        <v>Elizabeth Zuniga-Meyer</v>
      </c>
      <c r="D7648" s="71" t="str" cm="1">
        <f t="array" ref="D7648">_xlfn.IFS(AK7648="1",CONCATENATE(C7648,"Regional"),AK7648="2",CONCATENATE(C7648,"Sectional"),AK7648="3",CONCATENATE(C7648,COUNTIF($C$1:C7648,C7648)))</f>
        <v>Elizabeth Zuniga-MeyerRegional</v>
      </c>
      <c r="E7648" s="66">
        <v>45196.333333333336</v>
      </c>
      <c r="F7648" t="s">
        <v>2500</v>
      </c>
      <c r="G7648" s="46">
        <v>40</v>
      </c>
      <c r="H7648" s="46">
        <v>105</v>
      </c>
      <c r="I7648" s="46">
        <v>28</v>
      </c>
      <c r="J7648" t="s">
        <v>125</v>
      </c>
      <c r="K7648" t="s">
        <v>90</v>
      </c>
      <c r="L7648" s="46">
        <v>5287</v>
      </c>
      <c r="M7648" s="46">
        <v>70</v>
      </c>
      <c r="N7648" s="46">
        <v>70.400000000000006</v>
      </c>
      <c r="O7648" s="46">
        <v>119</v>
      </c>
      <c r="P7648" s="46">
        <f t="shared" si="870"/>
        <v>2</v>
      </c>
      <c r="R7648" s="67" t="s">
        <v>2746</v>
      </c>
      <c r="S7648" s="67">
        <f>COUNTIF(Y$2:$Y$100,R7648)</f>
        <v>0</v>
      </c>
      <c r="V7648" s="67">
        <f t="shared" si="874"/>
        <v>0</v>
      </c>
      <c r="X7648"/>
      <c r="Y7648" s="67" t="str">
        <f t="shared" si="868"/>
        <v xml:space="preserve"> </v>
      </c>
      <c r="AB7648" t="s">
        <v>90</v>
      </c>
      <c r="AC7648" s="46">
        <v>5287</v>
      </c>
      <c r="AD7648" s="46">
        <v>70</v>
      </c>
      <c r="AE7648" s="46">
        <v>70.400000000000006</v>
      </c>
      <c r="AF7648" s="46">
        <v>119</v>
      </c>
      <c r="AH7648" s="70" t="str">
        <f t="shared" si="871"/>
        <v>GCAW Girls Div 1 Homestead Regional</v>
      </c>
      <c r="AI7648" s="70" t="str">
        <f t="shared" si="872"/>
        <v/>
      </c>
      <c r="AJ7648" s="70" t="str">
        <f t="shared" si="873"/>
        <v/>
      </c>
      <c r="AK7648" s="70" t="str" cm="1">
        <f t="array" ref="AK7648">_xlfn.IFS(AH7648&lt;&gt;"","1",AI7648&lt;&gt;"","2",AJ7648&lt;&gt;"","3")</f>
        <v>1</v>
      </c>
    </row>
    <row r="7649" spans="1:37" x14ac:dyDescent="0.25">
      <c r="A7649" t="s">
        <v>1941</v>
      </c>
      <c r="B7649" t="s">
        <v>434</v>
      </c>
      <c r="C7649" s="67" t="str">
        <f t="shared" si="869"/>
        <v>Ella Saltarikos</v>
      </c>
      <c r="D7649" s="71" t="str" cm="1">
        <f t="array" ref="D7649">_xlfn.IFS(AK7649="1",CONCATENATE(C7649,"Regional"),AK7649="2",CONCATENATE(C7649,"Sectional"),AK7649="3",CONCATENATE(C7649,COUNTIF($C$1:C7649,C7649)))</f>
        <v>Ella SaltarikosRegional</v>
      </c>
      <c r="E7649" s="66">
        <v>45196.333333333336</v>
      </c>
      <c r="F7649" t="s">
        <v>2500</v>
      </c>
      <c r="G7649" s="46">
        <v>40</v>
      </c>
      <c r="H7649" s="46">
        <v>106</v>
      </c>
      <c r="I7649" s="46">
        <v>30</v>
      </c>
      <c r="J7649" t="s">
        <v>125</v>
      </c>
      <c r="K7649" t="s">
        <v>90</v>
      </c>
      <c r="L7649" s="46">
        <v>5287</v>
      </c>
      <c r="M7649" s="46">
        <v>70</v>
      </c>
      <c r="N7649" s="46">
        <v>70.400000000000006</v>
      </c>
      <c r="O7649" s="46">
        <v>119</v>
      </c>
      <c r="P7649" s="46">
        <f t="shared" si="870"/>
        <v>2</v>
      </c>
      <c r="R7649" s="67" t="s">
        <v>2959</v>
      </c>
      <c r="S7649" s="67">
        <f>COUNTIF(Y$2:$Y$100,R7649)</f>
        <v>0</v>
      </c>
      <c r="V7649" s="67">
        <f t="shared" si="874"/>
        <v>0</v>
      </c>
      <c r="X7649"/>
      <c r="Y7649" s="67" t="str">
        <f t="shared" si="868"/>
        <v xml:space="preserve"> </v>
      </c>
      <c r="AB7649" t="s">
        <v>90</v>
      </c>
      <c r="AC7649" s="46">
        <v>5287</v>
      </c>
      <c r="AD7649" s="46">
        <v>70</v>
      </c>
      <c r="AE7649" s="46">
        <v>70.400000000000006</v>
      </c>
      <c r="AF7649" s="46">
        <v>119</v>
      </c>
      <c r="AH7649" s="70" t="str">
        <f t="shared" si="871"/>
        <v>GCAW Girls Div 1 Homestead Regional</v>
      </c>
      <c r="AI7649" s="70" t="str">
        <f t="shared" si="872"/>
        <v/>
      </c>
      <c r="AJ7649" s="70" t="str">
        <f t="shared" si="873"/>
        <v/>
      </c>
      <c r="AK7649" s="70" t="str" cm="1">
        <f t="array" ref="AK7649">_xlfn.IFS(AH7649&lt;&gt;"","1",AI7649&lt;&gt;"","2",AJ7649&lt;&gt;"","3")</f>
        <v>1</v>
      </c>
    </row>
    <row r="7650" spans="1:37" x14ac:dyDescent="0.25">
      <c r="A7650" t="s">
        <v>502</v>
      </c>
      <c r="B7650" t="s">
        <v>220</v>
      </c>
      <c r="C7650" s="67" t="str">
        <f t="shared" si="869"/>
        <v>Maria Kelly</v>
      </c>
      <c r="D7650" s="71" t="str" cm="1">
        <f t="array" ref="D7650">_xlfn.IFS(AK7650="1",CONCATENATE(C7650,"Regional"),AK7650="2",CONCATENATE(C7650,"Sectional"),AK7650="3",CONCATENATE(C7650,COUNTIF($C$1:C7650,C7650)))</f>
        <v>Maria KellyRegional</v>
      </c>
      <c r="E7650" s="66">
        <v>45196.333333333336</v>
      </c>
      <c r="F7650" t="s">
        <v>2500</v>
      </c>
      <c r="G7650" s="46">
        <v>40</v>
      </c>
      <c r="H7650" s="46">
        <v>108</v>
      </c>
      <c r="I7650" s="46">
        <v>31</v>
      </c>
      <c r="J7650" t="s">
        <v>125</v>
      </c>
      <c r="K7650" t="s">
        <v>90</v>
      </c>
      <c r="L7650" s="46">
        <v>5287</v>
      </c>
      <c r="M7650" s="46">
        <v>70</v>
      </c>
      <c r="N7650" s="46">
        <v>70.400000000000006</v>
      </c>
      <c r="O7650" s="46">
        <v>119</v>
      </c>
      <c r="P7650" s="46">
        <f t="shared" si="870"/>
        <v>2</v>
      </c>
      <c r="R7650" s="67" t="s">
        <v>2806</v>
      </c>
      <c r="S7650" s="67">
        <f>COUNTIF(Y$2:$Y$100,R7650)</f>
        <v>0</v>
      </c>
      <c r="V7650" s="67">
        <f t="shared" si="874"/>
        <v>0</v>
      </c>
      <c r="X7650"/>
      <c r="Y7650" s="67" t="str">
        <f t="shared" si="868"/>
        <v xml:space="preserve"> </v>
      </c>
      <c r="AB7650" t="s">
        <v>90</v>
      </c>
      <c r="AC7650" s="46">
        <v>5287</v>
      </c>
      <c r="AD7650" s="46">
        <v>70</v>
      </c>
      <c r="AE7650" s="46">
        <v>70.400000000000006</v>
      </c>
      <c r="AF7650" s="46">
        <v>119</v>
      </c>
      <c r="AH7650" s="70" t="str">
        <f t="shared" si="871"/>
        <v>GCAW Girls Div 1 Homestead Regional</v>
      </c>
      <c r="AI7650" s="70" t="str">
        <f t="shared" si="872"/>
        <v/>
      </c>
      <c r="AJ7650" s="70" t="str">
        <f t="shared" si="873"/>
        <v/>
      </c>
      <c r="AK7650" s="70" t="str" cm="1">
        <f t="array" ref="AK7650">_xlfn.IFS(AH7650&lt;&gt;"","1",AI7650&lt;&gt;"","2",AJ7650&lt;&gt;"","3")</f>
        <v>1</v>
      </c>
    </row>
    <row r="7651" spans="1:37" x14ac:dyDescent="0.25">
      <c r="A7651" t="s">
        <v>505</v>
      </c>
      <c r="B7651" t="s">
        <v>362</v>
      </c>
      <c r="C7651" s="67" t="str">
        <f t="shared" si="869"/>
        <v>Emma Pulvermacher</v>
      </c>
      <c r="D7651" s="71" t="str" cm="1">
        <f t="array" ref="D7651">_xlfn.IFS(AK7651="1",CONCATENATE(C7651,"Regional"),AK7651="2",CONCATENATE(C7651,"Sectional"),AK7651="3",CONCATENATE(C7651,COUNTIF($C$1:C7651,C7651)))</f>
        <v>Emma PulvermacherRegional</v>
      </c>
      <c r="E7651" s="66">
        <v>45196.333333333336</v>
      </c>
      <c r="F7651" t="s">
        <v>2500</v>
      </c>
      <c r="G7651" s="46">
        <v>40</v>
      </c>
      <c r="H7651" s="46">
        <v>109</v>
      </c>
      <c r="I7651" s="46">
        <v>32</v>
      </c>
      <c r="J7651" t="s">
        <v>125</v>
      </c>
      <c r="K7651" t="s">
        <v>90</v>
      </c>
      <c r="L7651" s="46">
        <v>5287</v>
      </c>
      <c r="M7651" s="46">
        <v>70</v>
      </c>
      <c r="N7651" s="46">
        <v>70.400000000000006</v>
      </c>
      <c r="O7651" s="46">
        <v>119</v>
      </c>
      <c r="P7651" s="46">
        <f t="shared" si="870"/>
        <v>2</v>
      </c>
      <c r="R7651" s="67" t="s">
        <v>1189</v>
      </c>
      <c r="S7651" s="67">
        <f>COUNTIF(Y$2:$Y$100,R7651)</f>
        <v>0</v>
      </c>
      <c r="V7651" s="67">
        <f t="shared" si="874"/>
        <v>0</v>
      </c>
      <c r="X7651"/>
      <c r="Y7651" s="67" t="str">
        <f t="shared" si="868"/>
        <v xml:space="preserve"> </v>
      </c>
      <c r="AB7651" t="s">
        <v>90</v>
      </c>
      <c r="AC7651" s="46">
        <v>5287</v>
      </c>
      <c r="AD7651" s="46">
        <v>70</v>
      </c>
      <c r="AE7651" s="46">
        <v>70.400000000000006</v>
      </c>
      <c r="AF7651" s="46">
        <v>119</v>
      </c>
      <c r="AH7651" s="70" t="str">
        <f t="shared" si="871"/>
        <v>GCAW Girls Div 1 Homestead Regional</v>
      </c>
      <c r="AI7651" s="70" t="str">
        <f t="shared" si="872"/>
        <v/>
      </c>
      <c r="AJ7651" s="70" t="str">
        <f t="shared" si="873"/>
        <v/>
      </c>
      <c r="AK7651" s="70" t="str" cm="1">
        <f t="array" ref="AK7651">_xlfn.IFS(AH7651&lt;&gt;"","1",AI7651&lt;&gt;"","2",AJ7651&lt;&gt;"","3")</f>
        <v>1</v>
      </c>
    </row>
    <row r="7652" spans="1:37" x14ac:dyDescent="0.25">
      <c r="A7652" t="s">
        <v>339</v>
      </c>
      <c r="B7652" t="s">
        <v>353</v>
      </c>
      <c r="C7652" s="67" t="str">
        <f t="shared" si="869"/>
        <v>Olivia Ross</v>
      </c>
      <c r="D7652" s="71" t="str" cm="1">
        <f t="array" ref="D7652">_xlfn.IFS(AK7652="1",CONCATENATE(C7652,"Regional"),AK7652="2",CONCATENATE(C7652,"Sectional"),AK7652="3",CONCATENATE(C7652,COUNTIF($C$1:C7652,C7652)))</f>
        <v>Olivia RossRegional</v>
      </c>
      <c r="E7652" s="66">
        <v>45196.333333333336</v>
      </c>
      <c r="F7652" t="s">
        <v>2500</v>
      </c>
      <c r="G7652" s="46">
        <v>40</v>
      </c>
      <c r="H7652" s="46">
        <v>110</v>
      </c>
      <c r="I7652" s="46">
        <v>33</v>
      </c>
      <c r="J7652" t="s">
        <v>125</v>
      </c>
      <c r="K7652" t="s">
        <v>90</v>
      </c>
      <c r="L7652" s="46">
        <v>5287</v>
      </c>
      <c r="M7652" s="46">
        <v>70</v>
      </c>
      <c r="N7652" s="46">
        <v>70.400000000000006</v>
      </c>
      <c r="O7652" s="46">
        <v>119</v>
      </c>
      <c r="P7652" s="46">
        <f t="shared" si="870"/>
        <v>2</v>
      </c>
      <c r="R7652" s="67" t="s">
        <v>1568</v>
      </c>
      <c r="S7652" s="67">
        <f>COUNTIF(Y$2:$Y$100,R7652)</f>
        <v>0</v>
      </c>
      <c r="V7652" s="67">
        <f t="shared" si="874"/>
        <v>0</v>
      </c>
      <c r="X7652"/>
      <c r="Y7652" s="67" t="str">
        <f t="shared" si="868"/>
        <v xml:space="preserve"> </v>
      </c>
      <c r="AB7652" t="s">
        <v>90</v>
      </c>
      <c r="AC7652" s="46">
        <v>5287</v>
      </c>
      <c r="AD7652" s="46">
        <v>70</v>
      </c>
      <c r="AE7652" s="46">
        <v>70.400000000000006</v>
      </c>
      <c r="AF7652" s="46">
        <v>119</v>
      </c>
      <c r="AH7652" s="70" t="str">
        <f t="shared" si="871"/>
        <v>GCAW Girls Div 1 Homestead Regional</v>
      </c>
      <c r="AI7652" s="70" t="str">
        <f t="shared" si="872"/>
        <v/>
      </c>
      <c r="AJ7652" s="70" t="str">
        <f t="shared" si="873"/>
        <v/>
      </c>
      <c r="AK7652" s="70" t="str" cm="1">
        <f t="array" ref="AK7652">_xlfn.IFS(AH7652&lt;&gt;"","1",AI7652&lt;&gt;"","2",AJ7652&lt;&gt;"","3")</f>
        <v>1</v>
      </c>
    </row>
    <row r="7653" spans="1:37" x14ac:dyDescent="0.25">
      <c r="A7653" t="s">
        <v>1121</v>
      </c>
      <c r="B7653" t="s">
        <v>828</v>
      </c>
      <c r="C7653" s="67" t="str">
        <f t="shared" si="869"/>
        <v>Bella Bianchini</v>
      </c>
      <c r="D7653" s="71" t="str" cm="1">
        <f t="array" ref="D7653">_xlfn.IFS(AK7653="1",CONCATENATE(C7653,"Regional"),AK7653="2",CONCATENATE(C7653,"Sectional"),AK7653="3",CONCATENATE(C7653,COUNTIF($C$1:C7653,C7653)))</f>
        <v>Bella BianchiniRegional</v>
      </c>
      <c r="E7653" s="66">
        <v>45196.333333333336</v>
      </c>
      <c r="F7653" t="s">
        <v>2500</v>
      </c>
      <c r="G7653" s="46">
        <v>40</v>
      </c>
      <c r="H7653" s="46">
        <v>110</v>
      </c>
      <c r="I7653" s="46">
        <v>33</v>
      </c>
      <c r="J7653" t="s">
        <v>125</v>
      </c>
      <c r="K7653" t="s">
        <v>90</v>
      </c>
      <c r="L7653" s="46">
        <v>5287</v>
      </c>
      <c r="M7653" s="46">
        <v>70</v>
      </c>
      <c r="N7653" s="46">
        <v>70.400000000000006</v>
      </c>
      <c r="O7653" s="46">
        <v>119</v>
      </c>
      <c r="P7653" s="46">
        <f t="shared" si="870"/>
        <v>2</v>
      </c>
      <c r="R7653" s="67" t="s">
        <v>1589</v>
      </c>
      <c r="S7653" s="67">
        <f>COUNTIF(Y$2:$Y$100,R7653)</f>
        <v>0</v>
      </c>
      <c r="V7653" s="67">
        <f t="shared" si="874"/>
        <v>0</v>
      </c>
      <c r="X7653"/>
      <c r="Y7653" s="67" t="str">
        <f t="shared" si="868"/>
        <v xml:space="preserve"> </v>
      </c>
      <c r="AB7653" t="s">
        <v>90</v>
      </c>
      <c r="AC7653" s="46">
        <v>5287</v>
      </c>
      <c r="AD7653" s="46">
        <v>70</v>
      </c>
      <c r="AE7653" s="46">
        <v>70.400000000000006</v>
      </c>
      <c r="AF7653" s="46">
        <v>119</v>
      </c>
      <c r="AH7653" s="70" t="str">
        <f t="shared" si="871"/>
        <v>GCAW Girls Div 1 Homestead Regional</v>
      </c>
      <c r="AI7653" s="70" t="str">
        <f t="shared" si="872"/>
        <v/>
      </c>
      <c r="AJ7653" s="70" t="str">
        <f t="shared" si="873"/>
        <v/>
      </c>
      <c r="AK7653" s="70" t="str" cm="1">
        <f t="array" ref="AK7653">_xlfn.IFS(AH7653&lt;&gt;"","1",AI7653&lt;&gt;"","2",AJ7653&lt;&gt;"","3")</f>
        <v>1</v>
      </c>
    </row>
    <row r="7654" spans="1:37" x14ac:dyDescent="0.25">
      <c r="A7654" t="s">
        <v>2052</v>
      </c>
      <c r="B7654" t="s">
        <v>2053</v>
      </c>
      <c r="C7654" s="67" t="str">
        <f t="shared" si="869"/>
        <v>Lindsey Zobel</v>
      </c>
      <c r="D7654" s="71" t="str" cm="1">
        <f t="array" ref="D7654">_xlfn.IFS(AK7654="1",CONCATENATE(C7654,"Regional"),AK7654="2",CONCATENATE(C7654,"Sectional"),AK7654="3",CONCATENATE(C7654,COUNTIF($C$1:C7654,C7654)))</f>
        <v>Lindsey ZobelRegional</v>
      </c>
      <c r="E7654" s="66">
        <v>45196.333333333336</v>
      </c>
      <c r="F7654" t="s">
        <v>2500</v>
      </c>
      <c r="G7654" s="46">
        <v>40</v>
      </c>
      <c r="H7654" s="46">
        <v>110</v>
      </c>
      <c r="I7654" s="46">
        <v>33</v>
      </c>
      <c r="J7654" t="s">
        <v>125</v>
      </c>
      <c r="K7654" t="s">
        <v>90</v>
      </c>
      <c r="L7654" s="46">
        <v>5287</v>
      </c>
      <c r="M7654" s="46">
        <v>70</v>
      </c>
      <c r="N7654" s="46">
        <v>70.400000000000006</v>
      </c>
      <c r="O7654" s="46">
        <v>119</v>
      </c>
      <c r="P7654" s="46">
        <f t="shared" si="870"/>
        <v>2</v>
      </c>
      <c r="R7654" s="67" t="s">
        <v>3073</v>
      </c>
      <c r="S7654" s="67">
        <f>COUNTIF(Y$2:$Y$100,R7654)</f>
        <v>0</v>
      </c>
      <c r="V7654" s="67">
        <f t="shared" si="874"/>
        <v>0</v>
      </c>
      <c r="X7654"/>
      <c r="Y7654" s="67" t="str">
        <f t="shared" si="868"/>
        <v xml:space="preserve"> </v>
      </c>
      <c r="AB7654" t="s">
        <v>90</v>
      </c>
      <c r="AC7654" s="46">
        <v>5287</v>
      </c>
      <c r="AD7654" s="46">
        <v>70</v>
      </c>
      <c r="AE7654" s="46">
        <v>70.400000000000006</v>
      </c>
      <c r="AF7654" s="46">
        <v>119</v>
      </c>
      <c r="AH7654" s="70" t="str">
        <f t="shared" si="871"/>
        <v>GCAW Girls Div 1 Homestead Regional</v>
      </c>
      <c r="AI7654" s="70" t="str">
        <f t="shared" si="872"/>
        <v/>
      </c>
      <c r="AJ7654" s="70" t="str">
        <f t="shared" si="873"/>
        <v/>
      </c>
      <c r="AK7654" s="70" t="str" cm="1">
        <f t="array" ref="AK7654">_xlfn.IFS(AH7654&lt;&gt;"","1",AI7654&lt;&gt;"","2",AJ7654&lt;&gt;"","3")</f>
        <v>1</v>
      </c>
    </row>
    <row r="7655" spans="1:37" x14ac:dyDescent="0.25">
      <c r="A7655" t="s">
        <v>741</v>
      </c>
      <c r="B7655" t="s">
        <v>742</v>
      </c>
      <c r="C7655" s="67" t="str">
        <f t="shared" si="869"/>
        <v>Jasmine Xu</v>
      </c>
      <c r="D7655" s="71" t="str" cm="1">
        <f t="array" ref="D7655">_xlfn.IFS(AK7655="1",CONCATENATE(C7655,"Regional"),AK7655="2",CONCATENATE(C7655,"Sectional"),AK7655="3",CONCATENATE(C7655,COUNTIF($C$1:C7655,C7655)))</f>
        <v>Jasmine XuRegional</v>
      </c>
      <c r="E7655" s="66">
        <v>45196.333333333336</v>
      </c>
      <c r="F7655" t="s">
        <v>2500</v>
      </c>
      <c r="G7655" s="46">
        <v>40</v>
      </c>
      <c r="H7655" s="46">
        <v>111</v>
      </c>
      <c r="I7655" s="46">
        <v>36</v>
      </c>
      <c r="J7655" t="s">
        <v>125</v>
      </c>
      <c r="K7655" t="s">
        <v>90</v>
      </c>
      <c r="L7655" s="46">
        <v>5287</v>
      </c>
      <c r="M7655" s="46">
        <v>70</v>
      </c>
      <c r="N7655" s="46">
        <v>70.400000000000006</v>
      </c>
      <c r="O7655" s="46">
        <v>119</v>
      </c>
      <c r="P7655" s="46">
        <f t="shared" si="870"/>
        <v>2</v>
      </c>
      <c r="R7655" s="67" t="s">
        <v>1330</v>
      </c>
      <c r="S7655" s="67">
        <f>COUNTIF(Y$2:$Y$100,R7655)</f>
        <v>0</v>
      </c>
      <c r="V7655" s="67">
        <f t="shared" si="874"/>
        <v>0</v>
      </c>
      <c r="X7655"/>
      <c r="Y7655" s="67" t="str">
        <f t="shared" si="868"/>
        <v xml:space="preserve"> </v>
      </c>
      <c r="AB7655" t="s">
        <v>90</v>
      </c>
      <c r="AC7655" s="46">
        <v>5287</v>
      </c>
      <c r="AD7655" s="46">
        <v>70</v>
      </c>
      <c r="AE7655" s="46">
        <v>70.400000000000006</v>
      </c>
      <c r="AF7655" s="46">
        <v>119</v>
      </c>
      <c r="AH7655" s="70" t="str">
        <f t="shared" si="871"/>
        <v>GCAW Girls Div 1 Homestead Regional</v>
      </c>
      <c r="AI7655" s="70" t="str">
        <f t="shared" si="872"/>
        <v/>
      </c>
      <c r="AJ7655" s="70" t="str">
        <f t="shared" si="873"/>
        <v/>
      </c>
      <c r="AK7655" s="70" t="str" cm="1">
        <f t="array" ref="AK7655">_xlfn.IFS(AH7655&lt;&gt;"","1",AI7655&lt;&gt;"","2",AJ7655&lt;&gt;"","3")</f>
        <v>1</v>
      </c>
    </row>
    <row r="7656" spans="1:37" x14ac:dyDescent="0.25">
      <c r="A7656" t="s">
        <v>2100</v>
      </c>
      <c r="B7656" t="s">
        <v>452</v>
      </c>
      <c r="C7656" s="67" t="str">
        <f t="shared" si="869"/>
        <v>Sophia Mattice</v>
      </c>
      <c r="D7656" s="71" t="str" cm="1">
        <f t="array" ref="D7656">_xlfn.IFS(AK7656="1",CONCATENATE(C7656,"Regional"),AK7656="2",CONCATENATE(C7656,"Sectional"),AK7656="3",CONCATENATE(C7656,COUNTIF($C$1:C7656,C7656)))</f>
        <v>Sophia MatticeRegional</v>
      </c>
      <c r="E7656" s="66">
        <v>45196.333333333336</v>
      </c>
      <c r="F7656" t="s">
        <v>2500</v>
      </c>
      <c r="G7656" s="46">
        <v>40</v>
      </c>
      <c r="H7656" s="46">
        <v>112</v>
      </c>
      <c r="I7656" s="46">
        <v>37</v>
      </c>
      <c r="J7656" t="s">
        <v>125</v>
      </c>
      <c r="K7656" t="s">
        <v>90</v>
      </c>
      <c r="L7656" s="46">
        <v>5287</v>
      </c>
      <c r="M7656" s="46">
        <v>70</v>
      </c>
      <c r="N7656" s="46">
        <v>70.400000000000006</v>
      </c>
      <c r="O7656" s="46">
        <v>119</v>
      </c>
      <c r="P7656" s="46">
        <f t="shared" si="870"/>
        <v>2</v>
      </c>
      <c r="R7656" s="67" t="s">
        <v>3125</v>
      </c>
      <c r="S7656" s="67">
        <f>COUNTIF(Y$2:$Y$100,R7656)</f>
        <v>0</v>
      </c>
      <c r="V7656" s="67">
        <f t="shared" si="874"/>
        <v>0</v>
      </c>
      <c r="X7656"/>
      <c r="Y7656" s="67" t="str">
        <f t="shared" si="868"/>
        <v xml:space="preserve"> </v>
      </c>
      <c r="AB7656" t="s">
        <v>90</v>
      </c>
      <c r="AC7656" s="46">
        <v>5287</v>
      </c>
      <c r="AD7656" s="46">
        <v>70</v>
      </c>
      <c r="AE7656" s="46">
        <v>70.400000000000006</v>
      </c>
      <c r="AF7656" s="46">
        <v>119</v>
      </c>
      <c r="AH7656" s="70" t="str">
        <f t="shared" si="871"/>
        <v>GCAW Girls Div 1 Homestead Regional</v>
      </c>
      <c r="AI7656" s="70" t="str">
        <f t="shared" si="872"/>
        <v/>
      </c>
      <c r="AJ7656" s="70" t="str">
        <f t="shared" si="873"/>
        <v/>
      </c>
      <c r="AK7656" s="70" t="str" cm="1">
        <f t="array" ref="AK7656">_xlfn.IFS(AH7656&lt;&gt;"","1",AI7656&lt;&gt;"","2",AJ7656&lt;&gt;"","3")</f>
        <v>1</v>
      </c>
    </row>
    <row r="7657" spans="1:37" x14ac:dyDescent="0.25">
      <c r="A7657" t="s">
        <v>3426</v>
      </c>
      <c r="B7657" t="s">
        <v>490</v>
      </c>
      <c r="C7657" s="67" t="str">
        <f t="shared" si="869"/>
        <v>Ellie Adank</v>
      </c>
      <c r="D7657" s="71" t="str" cm="1">
        <f t="array" ref="D7657">_xlfn.IFS(AK7657="1",CONCATENATE(C7657,"Regional"),AK7657="2",CONCATENATE(C7657,"Sectional"),AK7657="3",CONCATENATE(C7657,COUNTIF($C$1:C7657,C7657)))</f>
        <v>Ellie AdankRegional</v>
      </c>
      <c r="E7657" s="66">
        <v>45196.333333333336</v>
      </c>
      <c r="F7657" t="s">
        <v>2500</v>
      </c>
      <c r="G7657" s="46">
        <v>40</v>
      </c>
      <c r="H7657" s="46">
        <v>113</v>
      </c>
      <c r="I7657" s="46">
        <v>38</v>
      </c>
      <c r="J7657" t="s">
        <v>125</v>
      </c>
      <c r="K7657" t="s">
        <v>90</v>
      </c>
      <c r="L7657" s="46">
        <v>5287</v>
      </c>
      <c r="M7657" s="46">
        <v>70</v>
      </c>
      <c r="N7657" s="46">
        <v>70.400000000000006</v>
      </c>
      <c r="O7657" s="46">
        <v>119</v>
      </c>
      <c r="P7657" s="46">
        <f t="shared" si="870"/>
        <v>2</v>
      </c>
      <c r="R7657" s="67" t="s">
        <v>3615</v>
      </c>
      <c r="S7657" s="67">
        <f>COUNTIF(Y$2:$Y$100,R7657)</f>
        <v>0</v>
      </c>
      <c r="V7657" s="67">
        <f t="shared" si="874"/>
        <v>0</v>
      </c>
      <c r="X7657"/>
      <c r="Y7657" s="67" t="str">
        <f t="shared" si="868"/>
        <v xml:space="preserve"> </v>
      </c>
      <c r="AB7657" t="s">
        <v>90</v>
      </c>
      <c r="AC7657" s="46">
        <v>5287</v>
      </c>
      <c r="AD7657" s="46">
        <v>70</v>
      </c>
      <c r="AE7657" s="46">
        <v>70.400000000000006</v>
      </c>
      <c r="AF7657" s="46">
        <v>119</v>
      </c>
      <c r="AH7657" s="70" t="str">
        <f t="shared" si="871"/>
        <v>GCAW Girls Div 1 Homestead Regional</v>
      </c>
      <c r="AI7657" s="70" t="str">
        <f t="shared" si="872"/>
        <v/>
      </c>
      <c r="AJ7657" s="70" t="str">
        <f t="shared" si="873"/>
        <v/>
      </c>
      <c r="AK7657" s="70" t="str" cm="1">
        <f t="array" ref="AK7657">_xlfn.IFS(AH7657&lt;&gt;"","1",AI7657&lt;&gt;"","2",AJ7657&lt;&gt;"","3")</f>
        <v>1</v>
      </c>
    </row>
    <row r="7658" spans="1:37" x14ac:dyDescent="0.25">
      <c r="A7658" t="s">
        <v>512</v>
      </c>
      <c r="B7658" t="s">
        <v>311</v>
      </c>
      <c r="C7658" s="67" t="str">
        <f t="shared" si="869"/>
        <v>Julia Dufek</v>
      </c>
      <c r="D7658" s="71" t="str" cm="1">
        <f t="array" ref="D7658">_xlfn.IFS(AK7658="1",CONCATENATE(C7658,"Regional"),AK7658="2",CONCATENATE(C7658,"Sectional"),AK7658="3",CONCATENATE(C7658,COUNTIF($C$1:C7658,C7658)))</f>
        <v>Julia DufekRegional</v>
      </c>
      <c r="E7658" s="66">
        <v>45196.333333333336</v>
      </c>
      <c r="F7658" t="s">
        <v>2500</v>
      </c>
      <c r="G7658" s="46">
        <v>40</v>
      </c>
      <c r="H7658" s="46">
        <v>115</v>
      </c>
      <c r="I7658" s="46">
        <v>39</v>
      </c>
      <c r="J7658" t="s">
        <v>125</v>
      </c>
      <c r="K7658" t="s">
        <v>90</v>
      </c>
      <c r="L7658" s="46">
        <v>5287</v>
      </c>
      <c r="M7658" s="46">
        <v>70</v>
      </c>
      <c r="N7658" s="46">
        <v>70.400000000000006</v>
      </c>
      <c r="O7658" s="46">
        <v>119</v>
      </c>
      <c r="P7658" s="46">
        <f t="shared" si="870"/>
        <v>2</v>
      </c>
      <c r="R7658" s="67" t="s">
        <v>1505</v>
      </c>
      <c r="S7658" s="67">
        <f>COUNTIF(Y$2:$Y$100,R7658)</f>
        <v>0</v>
      </c>
      <c r="V7658" s="67">
        <f t="shared" si="874"/>
        <v>0</v>
      </c>
      <c r="X7658"/>
      <c r="Y7658" s="67" t="str">
        <f t="shared" si="868"/>
        <v xml:space="preserve"> </v>
      </c>
      <c r="AB7658" t="s">
        <v>90</v>
      </c>
      <c r="AC7658" s="46">
        <v>5287</v>
      </c>
      <c r="AD7658" s="46">
        <v>70</v>
      </c>
      <c r="AE7658" s="46">
        <v>70.400000000000006</v>
      </c>
      <c r="AF7658" s="46">
        <v>119</v>
      </c>
      <c r="AH7658" s="70" t="str">
        <f t="shared" si="871"/>
        <v>GCAW Girls Div 1 Homestead Regional</v>
      </c>
      <c r="AI7658" s="70" t="str">
        <f t="shared" si="872"/>
        <v/>
      </c>
      <c r="AJ7658" s="70" t="str">
        <f t="shared" si="873"/>
        <v/>
      </c>
      <c r="AK7658" s="70" t="str" cm="1">
        <f t="array" ref="AK7658">_xlfn.IFS(AH7658&lt;&gt;"","1",AI7658&lt;&gt;"","2",AJ7658&lt;&gt;"","3")</f>
        <v>1</v>
      </c>
    </row>
    <row r="7659" spans="1:37" x14ac:dyDescent="0.25">
      <c r="A7659" t="s">
        <v>991</v>
      </c>
      <c r="B7659" t="s">
        <v>510</v>
      </c>
      <c r="C7659" s="67" t="str">
        <f t="shared" si="869"/>
        <v>Laura Tillman</v>
      </c>
      <c r="D7659" s="71" t="str" cm="1">
        <f t="array" ref="D7659">_xlfn.IFS(AK7659="1",CONCATENATE(C7659,"Regional"),AK7659="2",CONCATENATE(C7659,"Sectional"),AK7659="3",CONCATENATE(C7659,COUNTIF($C$1:C7659,C7659)))</f>
        <v>Laura TillmanRegional</v>
      </c>
      <c r="E7659" s="66">
        <v>45196.333333333336</v>
      </c>
      <c r="F7659" t="s">
        <v>2500</v>
      </c>
      <c r="G7659" s="46">
        <v>40</v>
      </c>
      <c r="H7659" s="46">
        <v>118</v>
      </c>
      <c r="I7659" s="46">
        <v>40</v>
      </c>
      <c r="J7659" t="s">
        <v>125</v>
      </c>
      <c r="K7659" t="s">
        <v>90</v>
      </c>
      <c r="L7659" s="46">
        <v>5287</v>
      </c>
      <c r="M7659" s="46">
        <v>70</v>
      </c>
      <c r="N7659" s="46">
        <v>70.400000000000006</v>
      </c>
      <c r="O7659" s="46">
        <v>119</v>
      </c>
      <c r="P7659" s="46">
        <f t="shared" si="870"/>
        <v>2</v>
      </c>
      <c r="R7659" s="67" t="s">
        <v>1495</v>
      </c>
      <c r="S7659" s="67">
        <f>COUNTIF(Y$2:$Y$100,R7659)</f>
        <v>0</v>
      </c>
      <c r="V7659" s="67">
        <f t="shared" si="874"/>
        <v>0</v>
      </c>
      <c r="X7659"/>
      <c r="Y7659" s="67" t="str">
        <f t="shared" si="868"/>
        <v xml:space="preserve"> </v>
      </c>
      <c r="AB7659" t="s">
        <v>90</v>
      </c>
      <c r="AC7659" s="46">
        <v>5287</v>
      </c>
      <c r="AD7659" s="46">
        <v>70</v>
      </c>
      <c r="AE7659" s="46">
        <v>70.400000000000006</v>
      </c>
      <c r="AF7659" s="46">
        <v>119</v>
      </c>
      <c r="AH7659" s="70" t="str">
        <f t="shared" si="871"/>
        <v>GCAW Girls Div 1 Homestead Regional</v>
      </c>
      <c r="AI7659" s="70" t="str">
        <f t="shared" si="872"/>
        <v/>
      </c>
      <c r="AJ7659" s="70" t="str">
        <f t="shared" si="873"/>
        <v/>
      </c>
      <c r="AK7659" s="70" t="str" cm="1">
        <f t="array" ref="AK7659">_xlfn.IFS(AH7659&lt;&gt;"","1",AI7659&lt;&gt;"","2",AJ7659&lt;&gt;"","3")</f>
        <v>1</v>
      </c>
    </row>
    <row r="7660" spans="1:37" x14ac:dyDescent="0.25">
      <c r="A7660" t="s">
        <v>450</v>
      </c>
      <c r="B7660" t="s">
        <v>451</v>
      </c>
      <c r="C7660" s="67" t="str">
        <f t="shared" si="869"/>
        <v>Izzi Stricker</v>
      </c>
      <c r="D7660" s="71" t="str" cm="1">
        <f t="array" ref="D7660">_xlfn.IFS(AK7660="1",CONCATENATE(C7660,"Regional"),AK7660="2",CONCATENATE(C7660,"Sectional"),AK7660="3",CONCATENATE(C7660,COUNTIF($C$1:C7660,C7660)))</f>
        <v>Izzi StrickerRegional</v>
      </c>
      <c r="E7660" s="66">
        <v>45196.333333333336</v>
      </c>
      <c r="F7660" t="s">
        <v>2503</v>
      </c>
      <c r="G7660" s="46">
        <v>38</v>
      </c>
      <c r="H7660" s="46">
        <v>73</v>
      </c>
      <c r="I7660" s="46">
        <v>1</v>
      </c>
      <c r="J7660" t="s">
        <v>588</v>
      </c>
      <c r="K7660" t="s">
        <v>90</v>
      </c>
      <c r="L7660" s="46">
        <v>5395</v>
      </c>
      <c r="M7660" s="46">
        <v>72</v>
      </c>
      <c r="N7660" s="46">
        <v>70.2</v>
      </c>
      <c r="O7660" s="46">
        <v>123</v>
      </c>
      <c r="P7660" s="46">
        <f t="shared" si="870"/>
        <v>2</v>
      </c>
      <c r="R7660" s="67" t="s">
        <v>1158</v>
      </c>
      <c r="S7660" s="67">
        <f>COUNTIF(Y$2:$Y$100,R7660)</f>
        <v>0</v>
      </c>
      <c r="V7660" s="67">
        <f t="shared" si="874"/>
        <v>0</v>
      </c>
      <c r="X7660"/>
      <c r="Y7660" s="67" t="str">
        <f t="shared" si="868"/>
        <v xml:space="preserve"> </v>
      </c>
      <c r="AB7660" t="s">
        <v>90</v>
      </c>
      <c r="AC7660" s="46">
        <v>5395</v>
      </c>
      <c r="AD7660" s="46">
        <v>72</v>
      </c>
      <c r="AE7660" s="46">
        <v>70.2</v>
      </c>
      <c r="AF7660" s="46">
        <v>123</v>
      </c>
      <c r="AH7660" s="70" t="str">
        <f t="shared" si="871"/>
        <v>GCAW Girls Div 1 Middleton Regional</v>
      </c>
      <c r="AI7660" s="70" t="str">
        <f t="shared" si="872"/>
        <v/>
      </c>
      <c r="AJ7660" s="70" t="str">
        <f t="shared" si="873"/>
        <v/>
      </c>
      <c r="AK7660" s="70" t="str" cm="1">
        <f t="array" ref="AK7660">_xlfn.IFS(AH7660&lt;&gt;"","1",AI7660&lt;&gt;"","2",AJ7660&lt;&gt;"","3")</f>
        <v>1</v>
      </c>
    </row>
    <row r="7661" spans="1:37" x14ac:dyDescent="0.25">
      <c r="A7661" t="s">
        <v>454</v>
      </c>
      <c r="B7661" t="s">
        <v>198</v>
      </c>
      <c r="C7661" s="67" t="str">
        <f t="shared" si="869"/>
        <v>Jordan Shipshock</v>
      </c>
      <c r="D7661" s="71" t="str" cm="1">
        <f t="array" ref="D7661">_xlfn.IFS(AK7661="1",CONCATENATE(C7661,"Regional"),AK7661="2",CONCATENATE(C7661,"Sectional"),AK7661="3",CONCATENATE(C7661,COUNTIF($C$1:C7661,C7661)))</f>
        <v>Jordan ShipshockRegional</v>
      </c>
      <c r="E7661" s="66">
        <v>45196.333333333336</v>
      </c>
      <c r="F7661" t="s">
        <v>2503</v>
      </c>
      <c r="G7661" s="46">
        <v>38</v>
      </c>
      <c r="H7661" s="46">
        <v>75</v>
      </c>
      <c r="I7661" s="46">
        <v>2</v>
      </c>
      <c r="J7661" t="s">
        <v>588</v>
      </c>
      <c r="K7661" t="s">
        <v>90</v>
      </c>
      <c r="L7661" s="46">
        <v>5395</v>
      </c>
      <c r="M7661" s="46">
        <v>72</v>
      </c>
      <c r="N7661" s="46">
        <v>70.2</v>
      </c>
      <c r="O7661" s="46">
        <v>123</v>
      </c>
      <c r="P7661" s="46">
        <f t="shared" si="870"/>
        <v>2</v>
      </c>
      <c r="R7661" s="67" t="s">
        <v>1159</v>
      </c>
      <c r="S7661" s="67">
        <f>COUNTIF(Y$2:$Y$100,R7661)</f>
        <v>0</v>
      </c>
      <c r="V7661" s="67">
        <f t="shared" si="874"/>
        <v>0</v>
      </c>
      <c r="X7661"/>
      <c r="Y7661" s="67" t="str">
        <f t="shared" si="868"/>
        <v xml:space="preserve"> </v>
      </c>
      <c r="AB7661" t="s">
        <v>90</v>
      </c>
      <c r="AC7661" s="46">
        <v>5395</v>
      </c>
      <c r="AD7661" s="46">
        <v>72</v>
      </c>
      <c r="AE7661" s="46">
        <v>70.2</v>
      </c>
      <c r="AF7661" s="46">
        <v>123</v>
      </c>
      <c r="AH7661" s="70" t="str">
        <f t="shared" si="871"/>
        <v>GCAW Girls Div 1 Middleton Regional</v>
      </c>
      <c r="AI7661" s="70" t="str">
        <f t="shared" si="872"/>
        <v/>
      </c>
      <c r="AJ7661" s="70" t="str">
        <f t="shared" si="873"/>
        <v/>
      </c>
      <c r="AK7661" s="70" t="str" cm="1">
        <f t="array" ref="AK7661">_xlfn.IFS(AH7661&lt;&gt;"","1",AI7661&lt;&gt;"","2",AJ7661&lt;&gt;"","3")</f>
        <v>1</v>
      </c>
    </row>
    <row r="7662" spans="1:37" x14ac:dyDescent="0.25">
      <c r="A7662" t="s">
        <v>448</v>
      </c>
      <c r="B7662" t="s">
        <v>449</v>
      </c>
      <c r="C7662" s="67" t="str">
        <f t="shared" si="869"/>
        <v>Vivian Cressman</v>
      </c>
      <c r="D7662" s="71" t="str" cm="1">
        <f t="array" ref="D7662">_xlfn.IFS(AK7662="1",CONCATENATE(C7662,"Regional"),AK7662="2",CONCATENATE(C7662,"Sectional"),AK7662="3",CONCATENATE(C7662,COUNTIF($C$1:C7662,C7662)))</f>
        <v>Vivian CressmanRegional</v>
      </c>
      <c r="E7662" s="66">
        <v>45196.333333333336</v>
      </c>
      <c r="F7662" t="s">
        <v>2503</v>
      </c>
      <c r="G7662" s="46">
        <v>38</v>
      </c>
      <c r="H7662" s="46">
        <v>76</v>
      </c>
      <c r="I7662" s="46">
        <v>3</v>
      </c>
      <c r="J7662" t="s">
        <v>588</v>
      </c>
      <c r="K7662" t="s">
        <v>90</v>
      </c>
      <c r="L7662" s="46">
        <v>5395</v>
      </c>
      <c r="M7662" s="46">
        <v>72</v>
      </c>
      <c r="N7662" s="46">
        <v>70.2</v>
      </c>
      <c r="O7662" s="46">
        <v>123</v>
      </c>
      <c r="P7662" s="46">
        <f t="shared" si="870"/>
        <v>2</v>
      </c>
      <c r="R7662" s="67" t="s">
        <v>1157</v>
      </c>
      <c r="S7662" s="67">
        <f>COUNTIF(Y$2:$Y$100,R7662)</f>
        <v>0</v>
      </c>
      <c r="V7662" s="67">
        <f t="shared" si="874"/>
        <v>0</v>
      </c>
      <c r="X7662"/>
      <c r="Y7662" s="67" t="str">
        <f t="shared" si="868"/>
        <v xml:space="preserve"> </v>
      </c>
      <c r="AB7662" t="s">
        <v>90</v>
      </c>
      <c r="AC7662" s="46">
        <v>5395</v>
      </c>
      <c r="AD7662" s="46">
        <v>72</v>
      </c>
      <c r="AE7662" s="46">
        <v>70.2</v>
      </c>
      <c r="AF7662" s="46">
        <v>123</v>
      </c>
      <c r="AH7662" s="70" t="str">
        <f t="shared" si="871"/>
        <v>GCAW Girls Div 1 Middleton Regional</v>
      </c>
      <c r="AI7662" s="70" t="str">
        <f t="shared" si="872"/>
        <v/>
      </c>
      <c r="AJ7662" s="70" t="str">
        <f t="shared" si="873"/>
        <v/>
      </c>
      <c r="AK7662" s="70" t="str" cm="1">
        <f t="array" ref="AK7662">_xlfn.IFS(AH7662&lt;&gt;"","1",AI7662&lt;&gt;"","2",AJ7662&lt;&gt;"","3")</f>
        <v>1</v>
      </c>
    </row>
    <row r="7663" spans="1:37" x14ac:dyDescent="0.25">
      <c r="A7663" t="s">
        <v>987</v>
      </c>
      <c r="B7663" t="s">
        <v>345</v>
      </c>
      <c r="C7663" s="67" t="str">
        <f t="shared" si="869"/>
        <v>Abigail Henriksen</v>
      </c>
      <c r="D7663" s="71" t="str" cm="1">
        <f t="array" ref="D7663">_xlfn.IFS(AK7663="1",CONCATENATE(C7663,"Regional"),AK7663="2",CONCATENATE(C7663,"Sectional"),AK7663="3",CONCATENATE(C7663,COUNTIF($C$1:C7663,C7663)))</f>
        <v>Abigail HenriksenRegional</v>
      </c>
      <c r="E7663" s="66">
        <v>45196.333333333336</v>
      </c>
      <c r="F7663" t="s">
        <v>2503</v>
      </c>
      <c r="G7663" s="46">
        <v>38</v>
      </c>
      <c r="H7663" s="46">
        <v>84</v>
      </c>
      <c r="I7663" s="46">
        <v>4</v>
      </c>
      <c r="J7663" t="s">
        <v>588</v>
      </c>
      <c r="K7663" t="s">
        <v>90</v>
      </c>
      <c r="L7663" s="46">
        <v>5395</v>
      </c>
      <c r="M7663" s="46">
        <v>72</v>
      </c>
      <c r="N7663" s="46">
        <v>70.2</v>
      </c>
      <c r="O7663" s="46">
        <v>123</v>
      </c>
      <c r="P7663" s="46">
        <f t="shared" si="870"/>
        <v>2</v>
      </c>
      <c r="R7663" s="67" t="s">
        <v>2889</v>
      </c>
      <c r="S7663" s="67">
        <f>COUNTIF(Y$2:$Y$100,R7663)</f>
        <v>0</v>
      </c>
      <c r="V7663" s="67">
        <f t="shared" si="874"/>
        <v>0</v>
      </c>
      <c r="X7663"/>
      <c r="Y7663" s="67" t="str">
        <f t="shared" si="868"/>
        <v xml:space="preserve"> </v>
      </c>
      <c r="AB7663" t="s">
        <v>90</v>
      </c>
      <c r="AC7663" s="46">
        <v>5395</v>
      </c>
      <c r="AD7663" s="46">
        <v>72</v>
      </c>
      <c r="AE7663" s="46">
        <v>70.2</v>
      </c>
      <c r="AF7663" s="46">
        <v>123</v>
      </c>
      <c r="AH7663" s="70" t="str">
        <f t="shared" si="871"/>
        <v>GCAW Girls Div 1 Middleton Regional</v>
      </c>
      <c r="AI7663" s="70" t="str">
        <f t="shared" si="872"/>
        <v/>
      </c>
      <c r="AJ7663" s="70" t="str">
        <f t="shared" si="873"/>
        <v/>
      </c>
      <c r="AK7663" s="70" t="str" cm="1">
        <f t="array" ref="AK7663">_xlfn.IFS(AH7663&lt;&gt;"","1",AI7663&lt;&gt;"","2",AJ7663&lt;&gt;"","3")</f>
        <v>1</v>
      </c>
    </row>
    <row r="7664" spans="1:37" x14ac:dyDescent="0.25">
      <c r="A7664" t="s">
        <v>456</v>
      </c>
      <c r="B7664" t="s">
        <v>457</v>
      </c>
      <c r="C7664" s="67" t="str">
        <f t="shared" si="869"/>
        <v>Ellen Close</v>
      </c>
      <c r="D7664" s="71" t="str" cm="1">
        <f t="array" ref="D7664">_xlfn.IFS(AK7664="1",CONCATENATE(C7664,"Regional"),AK7664="2",CONCATENATE(C7664,"Sectional"),AK7664="3",CONCATENATE(C7664,COUNTIF($C$1:C7664,C7664)))</f>
        <v>Ellen CloseRegional</v>
      </c>
      <c r="E7664" s="66">
        <v>45196.333333333336</v>
      </c>
      <c r="F7664" t="s">
        <v>2503</v>
      </c>
      <c r="G7664" s="46">
        <v>38</v>
      </c>
      <c r="H7664" s="46">
        <v>84</v>
      </c>
      <c r="I7664" s="46">
        <v>4</v>
      </c>
      <c r="J7664" t="s">
        <v>588</v>
      </c>
      <c r="K7664" t="s">
        <v>90</v>
      </c>
      <c r="L7664" s="46">
        <v>5395</v>
      </c>
      <c r="M7664" s="46">
        <v>72</v>
      </c>
      <c r="N7664" s="46">
        <v>70.2</v>
      </c>
      <c r="O7664" s="46">
        <v>123</v>
      </c>
      <c r="P7664" s="46">
        <f t="shared" si="870"/>
        <v>2</v>
      </c>
      <c r="R7664" s="67" t="s">
        <v>1160</v>
      </c>
      <c r="S7664" s="67">
        <f>COUNTIF(Y$2:$Y$100,R7664)</f>
        <v>0</v>
      </c>
      <c r="V7664" s="67">
        <f t="shared" si="874"/>
        <v>0</v>
      </c>
      <c r="X7664"/>
      <c r="Y7664" s="67" t="str">
        <f t="shared" ref="Y7664:Y7727" si="875">CONCATENATE(W7664," ",X7664)</f>
        <v xml:space="preserve"> </v>
      </c>
      <c r="AB7664" t="s">
        <v>90</v>
      </c>
      <c r="AC7664" s="46">
        <v>5395</v>
      </c>
      <c r="AD7664" s="46">
        <v>72</v>
      </c>
      <c r="AE7664" s="46">
        <v>70.2</v>
      </c>
      <c r="AF7664" s="46">
        <v>123</v>
      </c>
      <c r="AH7664" s="70" t="str">
        <f t="shared" si="871"/>
        <v>GCAW Girls Div 1 Middleton Regional</v>
      </c>
      <c r="AI7664" s="70" t="str">
        <f t="shared" si="872"/>
        <v/>
      </c>
      <c r="AJ7664" s="70" t="str">
        <f t="shared" si="873"/>
        <v/>
      </c>
      <c r="AK7664" s="70" t="str" cm="1">
        <f t="array" ref="AK7664">_xlfn.IFS(AH7664&lt;&gt;"","1",AI7664&lt;&gt;"","2",AJ7664&lt;&gt;"","3")</f>
        <v>1</v>
      </c>
    </row>
    <row r="7665" spans="1:37" x14ac:dyDescent="0.25">
      <c r="A7665" t="s">
        <v>1874</v>
      </c>
      <c r="B7665" t="s">
        <v>2704</v>
      </c>
      <c r="C7665" s="67" t="str">
        <f t="shared" si="869"/>
        <v>Brinley Goninen</v>
      </c>
      <c r="D7665" s="71" t="str" cm="1">
        <f t="array" ref="D7665">_xlfn.IFS(AK7665="1",CONCATENATE(C7665,"Regional"),AK7665="2",CONCATENATE(C7665,"Sectional"),AK7665="3",CONCATENATE(C7665,COUNTIF($C$1:C7665,C7665)))</f>
        <v>Brinley GoninenRegional</v>
      </c>
      <c r="E7665" s="66">
        <v>45196.333333333336</v>
      </c>
      <c r="F7665" t="s">
        <v>2503</v>
      </c>
      <c r="G7665" s="46">
        <v>38</v>
      </c>
      <c r="H7665" s="46">
        <v>88</v>
      </c>
      <c r="I7665" s="46">
        <v>6</v>
      </c>
      <c r="J7665" t="s">
        <v>588</v>
      </c>
      <c r="K7665" t="s">
        <v>90</v>
      </c>
      <c r="L7665" s="46">
        <v>5395</v>
      </c>
      <c r="M7665" s="46">
        <v>72</v>
      </c>
      <c r="N7665" s="46">
        <v>70.2</v>
      </c>
      <c r="O7665" s="46">
        <v>123</v>
      </c>
      <c r="P7665" s="46">
        <f t="shared" si="870"/>
        <v>2</v>
      </c>
      <c r="R7665" s="67" t="s">
        <v>2890</v>
      </c>
      <c r="S7665" s="67">
        <f>COUNTIF(Y$2:$Y$100,R7665)</f>
        <v>0</v>
      </c>
      <c r="V7665" s="67">
        <f t="shared" si="874"/>
        <v>0</v>
      </c>
      <c r="X7665"/>
      <c r="Y7665" s="67" t="str">
        <f t="shared" si="875"/>
        <v xml:space="preserve"> </v>
      </c>
      <c r="AB7665" t="s">
        <v>90</v>
      </c>
      <c r="AC7665" s="46">
        <v>5395</v>
      </c>
      <c r="AD7665" s="46">
        <v>72</v>
      </c>
      <c r="AE7665" s="46">
        <v>70.2</v>
      </c>
      <c r="AF7665" s="46">
        <v>123</v>
      </c>
      <c r="AH7665" s="70" t="str">
        <f t="shared" si="871"/>
        <v>GCAW Girls Div 1 Middleton Regional</v>
      </c>
      <c r="AI7665" s="70" t="str">
        <f t="shared" si="872"/>
        <v/>
      </c>
      <c r="AJ7665" s="70" t="str">
        <f t="shared" si="873"/>
        <v/>
      </c>
      <c r="AK7665" s="70" t="str" cm="1">
        <f t="array" ref="AK7665">_xlfn.IFS(AH7665&lt;&gt;"","1",AI7665&lt;&gt;"","2",AJ7665&lt;&gt;"","3")</f>
        <v>1</v>
      </c>
    </row>
    <row r="7666" spans="1:37" x14ac:dyDescent="0.25">
      <c r="A7666" t="s">
        <v>472</v>
      </c>
      <c r="B7666" t="s">
        <v>330</v>
      </c>
      <c r="C7666" s="67" t="str">
        <f t="shared" si="869"/>
        <v>Maya Ziegler</v>
      </c>
      <c r="D7666" s="71" t="str" cm="1">
        <f t="array" ref="D7666">_xlfn.IFS(AK7666="1",CONCATENATE(C7666,"Regional"),AK7666="2",CONCATENATE(C7666,"Sectional"),AK7666="3",CONCATENATE(C7666,COUNTIF($C$1:C7666,C7666)))</f>
        <v>Maya ZieglerRegional</v>
      </c>
      <c r="E7666" s="66">
        <v>45196.333333333336</v>
      </c>
      <c r="F7666" t="s">
        <v>2503</v>
      </c>
      <c r="G7666" s="46">
        <v>38</v>
      </c>
      <c r="H7666" s="46">
        <v>89</v>
      </c>
      <c r="I7666" s="46">
        <v>7</v>
      </c>
      <c r="J7666" t="s">
        <v>588</v>
      </c>
      <c r="K7666" t="s">
        <v>90</v>
      </c>
      <c r="L7666" s="46">
        <v>5395</v>
      </c>
      <c r="M7666" s="46">
        <v>72</v>
      </c>
      <c r="N7666" s="46">
        <v>70.2</v>
      </c>
      <c r="O7666" s="46">
        <v>123</v>
      </c>
      <c r="P7666" s="46">
        <f t="shared" si="870"/>
        <v>2</v>
      </c>
      <c r="R7666" s="67" t="s">
        <v>1169</v>
      </c>
      <c r="S7666" s="67">
        <f>COUNTIF(Y$2:$Y$100,R7666)</f>
        <v>0</v>
      </c>
      <c r="V7666" s="67">
        <f t="shared" si="874"/>
        <v>0</v>
      </c>
      <c r="X7666"/>
      <c r="Y7666" s="67" t="str">
        <f t="shared" si="875"/>
        <v xml:space="preserve"> </v>
      </c>
      <c r="AB7666" t="s">
        <v>90</v>
      </c>
      <c r="AC7666" s="46">
        <v>5395</v>
      </c>
      <c r="AD7666" s="46">
        <v>72</v>
      </c>
      <c r="AE7666" s="46">
        <v>70.2</v>
      </c>
      <c r="AF7666" s="46">
        <v>123</v>
      </c>
      <c r="AH7666" s="70" t="str">
        <f t="shared" si="871"/>
        <v>GCAW Girls Div 1 Middleton Regional</v>
      </c>
      <c r="AI7666" s="70" t="str">
        <f t="shared" si="872"/>
        <v/>
      </c>
      <c r="AJ7666" s="70" t="str">
        <f t="shared" si="873"/>
        <v/>
      </c>
      <c r="AK7666" s="70" t="str" cm="1">
        <f t="array" ref="AK7666">_xlfn.IFS(AH7666&lt;&gt;"","1",AI7666&lt;&gt;"","2",AJ7666&lt;&gt;"","3")</f>
        <v>1</v>
      </c>
    </row>
    <row r="7667" spans="1:37" x14ac:dyDescent="0.25">
      <c r="A7667" t="s">
        <v>382</v>
      </c>
      <c r="B7667" t="s">
        <v>532</v>
      </c>
      <c r="C7667" s="67" t="str">
        <f t="shared" si="869"/>
        <v>Maddy Wilcox</v>
      </c>
      <c r="D7667" s="71" t="str" cm="1">
        <f t="array" ref="D7667">_xlfn.IFS(AK7667="1",CONCATENATE(C7667,"Regional"),AK7667="2",CONCATENATE(C7667,"Sectional"),AK7667="3",CONCATENATE(C7667,COUNTIF($C$1:C7667,C7667)))</f>
        <v>Maddy WilcoxRegional</v>
      </c>
      <c r="E7667" s="66">
        <v>45196.333333333336</v>
      </c>
      <c r="F7667" t="s">
        <v>2503</v>
      </c>
      <c r="G7667" s="46">
        <v>38</v>
      </c>
      <c r="H7667" s="46">
        <v>90</v>
      </c>
      <c r="I7667" s="46">
        <v>8</v>
      </c>
      <c r="J7667" t="s">
        <v>588</v>
      </c>
      <c r="K7667" t="s">
        <v>90</v>
      </c>
      <c r="L7667" s="46">
        <v>5395</v>
      </c>
      <c r="M7667" s="46">
        <v>72</v>
      </c>
      <c r="N7667" s="46">
        <v>70.2</v>
      </c>
      <c r="O7667" s="46">
        <v>123</v>
      </c>
      <c r="P7667" s="46">
        <f t="shared" si="870"/>
        <v>2</v>
      </c>
      <c r="R7667" s="67" t="s">
        <v>3383</v>
      </c>
      <c r="S7667" s="67">
        <f>COUNTIF(Y$2:$Y$100,R7667)</f>
        <v>0</v>
      </c>
      <c r="V7667" s="67">
        <f t="shared" si="874"/>
        <v>0</v>
      </c>
      <c r="X7667"/>
      <c r="Y7667" s="67" t="str">
        <f t="shared" si="875"/>
        <v xml:space="preserve"> </v>
      </c>
      <c r="AB7667" t="s">
        <v>90</v>
      </c>
      <c r="AC7667" s="46">
        <v>5395</v>
      </c>
      <c r="AD7667" s="46">
        <v>72</v>
      </c>
      <c r="AE7667" s="46">
        <v>70.2</v>
      </c>
      <c r="AF7667" s="46">
        <v>123</v>
      </c>
      <c r="AH7667" s="70" t="str">
        <f t="shared" si="871"/>
        <v>GCAW Girls Div 1 Middleton Regional</v>
      </c>
      <c r="AI7667" s="70" t="str">
        <f t="shared" si="872"/>
        <v/>
      </c>
      <c r="AJ7667" s="70" t="str">
        <f t="shared" si="873"/>
        <v/>
      </c>
      <c r="AK7667" s="70" t="str" cm="1">
        <f t="array" ref="AK7667">_xlfn.IFS(AH7667&lt;&gt;"","1",AI7667&lt;&gt;"","2",AJ7667&lt;&gt;"","3")</f>
        <v>1</v>
      </c>
    </row>
    <row r="7668" spans="1:37" x14ac:dyDescent="0.25">
      <c r="A7668" t="s">
        <v>463</v>
      </c>
      <c r="B7668" t="s">
        <v>1607</v>
      </c>
      <c r="C7668" s="67" t="str">
        <f t="shared" si="869"/>
        <v>Georgia Volley</v>
      </c>
      <c r="D7668" s="71" t="str" cm="1">
        <f t="array" ref="D7668">_xlfn.IFS(AK7668="1",CONCATENATE(C7668,"Regional"),AK7668="2",CONCATENATE(C7668,"Sectional"),AK7668="3",CONCATENATE(C7668,COUNTIF($C$1:C7668,C7668)))</f>
        <v>Georgia VolleyRegional</v>
      </c>
      <c r="E7668" s="66">
        <v>45196.333333333336</v>
      </c>
      <c r="F7668" t="s">
        <v>2503</v>
      </c>
      <c r="G7668" s="46">
        <v>38</v>
      </c>
      <c r="H7668" s="46">
        <v>91</v>
      </c>
      <c r="I7668" s="46">
        <v>9</v>
      </c>
      <c r="J7668" t="s">
        <v>588</v>
      </c>
      <c r="K7668" t="s">
        <v>90</v>
      </c>
      <c r="L7668" s="46">
        <v>5395</v>
      </c>
      <c r="M7668" s="46">
        <v>72</v>
      </c>
      <c r="N7668" s="46">
        <v>70.2</v>
      </c>
      <c r="O7668" s="46">
        <v>123</v>
      </c>
      <c r="P7668" s="46">
        <f t="shared" si="870"/>
        <v>2</v>
      </c>
      <c r="R7668" s="67" t="s">
        <v>2739</v>
      </c>
      <c r="S7668" s="67">
        <f>COUNTIF(Y$2:$Y$100,R7668)</f>
        <v>0</v>
      </c>
      <c r="V7668" s="67">
        <f t="shared" si="874"/>
        <v>0</v>
      </c>
      <c r="X7668"/>
      <c r="Y7668" s="67" t="str">
        <f t="shared" si="875"/>
        <v xml:space="preserve"> </v>
      </c>
      <c r="AB7668" t="s">
        <v>90</v>
      </c>
      <c r="AC7668" s="46">
        <v>5395</v>
      </c>
      <c r="AD7668" s="46">
        <v>72</v>
      </c>
      <c r="AE7668" s="46">
        <v>70.2</v>
      </c>
      <c r="AF7668" s="46">
        <v>123</v>
      </c>
      <c r="AH7668" s="70" t="str">
        <f t="shared" si="871"/>
        <v>GCAW Girls Div 1 Middleton Regional</v>
      </c>
      <c r="AI7668" s="70" t="str">
        <f t="shared" si="872"/>
        <v/>
      </c>
      <c r="AJ7668" s="70" t="str">
        <f t="shared" si="873"/>
        <v/>
      </c>
      <c r="AK7668" s="70" t="str" cm="1">
        <f t="array" ref="AK7668">_xlfn.IFS(AH7668&lt;&gt;"","1",AI7668&lt;&gt;"","2",AJ7668&lt;&gt;"","3")</f>
        <v>1</v>
      </c>
    </row>
    <row r="7669" spans="1:37" x14ac:dyDescent="0.25">
      <c r="A7669" t="s">
        <v>377</v>
      </c>
      <c r="B7669" t="s">
        <v>570</v>
      </c>
      <c r="C7669" s="67" t="str">
        <f t="shared" si="869"/>
        <v>Sydney Weiss</v>
      </c>
      <c r="D7669" s="71" t="str" cm="1">
        <f t="array" ref="D7669">_xlfn.IFS(AK7669="1",CONCATENATE(C7669,"Regional"),AK7669="2",CONCATENATE(C7669,"Sectional"),AK7669="3",CONCATENATE(C7669,COUNTIF($C$1:C7669,C7669)))</f>
        <v>Sydney WeissRegional</v>
      </c>
      <c r="E7669" s="66">
        <v>45196.333333333336</v>
      </c>
      <c r="F7669" t="s">
        <v>2503</v>
      </c>
      <c r="G7669" s="46">
        <v>38</v>
      </c>
      <c r="H7669" s="46">
        <v>92</v>
      </c>
      <c r="I7669" s="46">
        <v>10</v>
      </c>
      <c r="J7669" t="s">
        <v>588</v>
      </c>
      <c r="K7669" t="s">
        <v>90</v>
      </c>
      <c r="L7669" s="46">
        <v>5395</v>
      </c>
      <c r="M7669" s="46">
        <v>72</v>
      </c>
      <c r="N7669" s="46">
        <v>70.2</v>
      </c>
      <c r="O7669" s="46">
        <v>123</v>
      </c>
      <c r="P7669" s="46">
        <f t="shared" si="870"/>
        <v>2</v>
      </c>
      <c r="R7669" s="67" t="s">
        <v>2742</v>
      </c>
      <c r="S7669" s="67">
        <f>COUNTIF(Y$2:$Y$100,R7669)</f>
        <v>0</v>
      </c>
      <c r="V7669" s="67">
        <f t="shared" si="874"/>
        <v>0</v>
      </c>
      <c r="X7669"/>
      <c r="Y7669" s="67" t="str">
        <f t="shared" si="875"/>
        <v xml:space="preserve"> </v>
      </c>
      <c r="AB7669" t="s">
        <v>90</v>
      </c>
      <c r="AC7669" s="46">
        <v>5395</v>
      </c>
      <c r="AD7669" s="46">
        <v>72</v>
      </c>
      <c r="AE7669" s="46">
        <v>70.2</v>
      </c>
      <c r="AF7669" s="46">
        <v>123</v>
      </c>
      <c r="AH7669" s="70" t="str">
        <f t="shared" si="871"/>
        <v>GCAW Girls Div 1 Middleton Regional</v>
      </c>
      <c r="AI7669" s="70" t="str">
        <f t="shared" si="872"/>
        <v/>
      </c>
      <c r="AJ7669" s="70" t="str">
        <f t="shared" si="873"/>
        <v/>
      </c>
      <c r="AK7669" s="70" t="str" cm="1">
        <f t="array" ref="AK7669">_xlfn.IFS(AH7669&lt;&gt;"","1",AI7669&lt;&gt;"","2",AJ7669&lt;&gt;"","3")</f>
        <v>1</v>
      </c>
    </row>
    <row r="7670" spans="1:37" x14ac:dyDescent="0.25">
      <c r="A7670" t="s">
        <v>474</v>
      </c>
      <c r="B7670" t="s">
        <v>443</v>
      </c>
      <c r="C7670" s="67" t="str">
        <f t="shared" si="869"/>
        <v>Emily Utter</v>
      </c>
      <c r="D7670" s="71" t="str" cm="1">
        <f t="array" ref="D7670">_xlfn.IFS(AK7670="1",CONCATENATE(C7670,"Regional"),AK7670="2",CONCATENATE(C7670,"Sectional"),AK7670="3",CONCATENATE(C7670,COUNTIF($C$1:C7670,C7670)))</f>
        <v>Emily UtterRegional</v>
      </c>
      <c r="E7670" s="66">
        <v>45196.333333333336</v>
      </c>
      <c r="F7670" t="s">
        <v>2503</v>
      </c>
      <c r="G7670" s="46">
        <v>38</v>
      </c>
      <c r="H7670" s="46">
        <v>93</v>
      </c>
      <c r="I7670" s="46">
        <v>11</v>
      </c>
      <c r="J7670" t="s">
        <v>588</v>
      </c>
      <c r="K7670" t="s">
        <v>90</v>
      </c>
      <c r="L7670" s="46">
        <v>5395</v>
      </c>
      <c r="M7670" s="46">
        <v>72</v>
      </c>
      <c r="N7670" s="46">
        <v>70.2</v>
      </c>
      <c r="O7670" s="46">
        <v>123</v>
      </c>
      <c r="P7670" s="46">
        <f t="shared" si="870"/>
        <v>2</v>
      </c>
      <c r="R7670" s="67" t="s">
        <v>2744</v>
      </c>
      <c r="S7670" s="67">
        <f>COUNTIF(Y$2:$Y$100,R7670)</f>
        <v>0</v>
      </c>
      <c r="V7670" s="67">
        <f t="shared" si="874"/>
        <v>0</v>
      </c>
      <c r="X7670"/>
      <c r="Y7670" s="67" t="str">
        <f t="shared" si="875"/>
        <v xml:space="preserve"> </v>
      </c>
      <c r="AB7670" t="s">
        <v>90</v>
      </c>
      <c r="AC7670" s="46">
        <v>5395</v>
      </c>
      <c r="AD7670" s="46">
        <v>72</v>
      </c>
      <c r="AE7670" s="46">
        <v>70.2</v>
      </c>
      <c r="AF7670" s="46">
        <v>123</v>
      </c>
      <c r="AH7670" s="70" t="str">
        <f t="shared" si="871"/>
        <v>GCAW Girls Div 1 Middleton Regional</v>
      </c>
      <c r="AI7670" s="70" t="str">
        <f t="shared" si="872"/>
        <v/>
      </c>
      <c r="AJ7670" s="70" t="str">
        <f t="shared" si="873"/>
        <v/>
      </c>
      <c r="AK7670" s="70" t="str" cm="1">
        <f t="array" ref="AK7670">_xlfn.IFS(AH7670&lt;&gt;"","1",AI7670&lt;&gt;"","2",AJ7670&lt;&gt;"","3")</f>
        <v>1</v>
      </c>
    </row>
    <row r="7671" spans="1:37" x14ac:dyDescent="0.25">
      <c r="A7671" t="s">
        <v>404</v>
      </c>
      <c r="B7671" t="s">
        <v>313</v>
      </c>
      <c r="C7671" s="67" t="str">
        <f t="shared" si="869"/>
        <v>Avery Meek</v>
      </c>
      <c r="D7671" s="71" t="str" cm="1">
        <f t="array" ref="D7671">_xlfn.IFS(AK7671="1",CONCATENATE(C7671,"Regional"),AK7671="2",CONCATENATE(C7671,"Sectional"),AK7671="3",CONCATENATE(C7671,COUNTIF($C$1:C7671,C7671)))</f>
        <v>Avery MeekRegional</v>
      </c>
      <c r="E7671" s="66">
        <v>45196.333333333336</v>
      </c>
      <c r="F7671" t="s">
        <v>2503</v>
      </c>
      <c r="G7671" s="46">
        <v>38</v>
      </c>
      <c r="H7671" s="46">
        <v>95</v>
      </c>
      <c r="I7671" s="46">
        <v>12</v>
      </c>
      <c r="J7671" t="s">
        <v>588</v>
      </c>
      <c r="K7671" t="s">
        <v>90</v>
      </c>
      <c r="L7671" s="46">
        <v>5395</v>
      </c>
      <c r="M7671" s="46">
        <v>72</v>
      </c>
      <c r="N7671" s="46">
        <v>70.2</v>
      </c>
      <c r="O7671" s="46">
        <v>123</v>
      </c>
      <c r="P7671" s="46">
        <f t="shared" si="870"/>
        <v>2</v>
      </c>
      <c r="R7671" s="67" t="s">
        <v>1135</v>
      </c>
      <c r="S7671" s="67">
        <f>COUNTIF(Y$2:$Y$100,R7671)</f>
        <v>0</v>
      </c>
      <c r="V7671" s="67">
        <f t="shared" si="874"/>
        <v>0</v>
      </c>
      <c r="X7671"/>
      <c r="Y7671" s="67" t="str">
        <f t="shared" si="875"/>
        <v xml:space="preserve"> </v>
      </c>
      <c r="AB7671" t="s">
        <v>90</v>
      </c>
      <c r="AC7671" s="46">
        <v>5395</v>
      </c>
      <c r="AD7671" s="46">
        <v>72</v>
      </c>
      <c r="AE7671" s="46">
        <v>70.2</v>
      </c>
      <c r="AF7671" s="46">
        <v>123</v>
      </c>
      <c r="AH7671" s="70" t="str">
        <f t="shared" si="871"/>
        <v>GCAW Girls Div 1 Middleton Regional</v>
      </c>
      <c r="AI7671" s="70" t="str">
        <f t="shared" si="872"/>
        <v/>
      </c>
      <c r="AJ7671" s="70" t="str">
        <f t="shared" si="873"/>
        <v/>
      </c>
      <c r="AK7671" s="70" t="str" cm="1">
        <f t="array" ref="AK7671">_xlfn.IFS(AH7671&lt;&gt;"","1",AI7671&lt;&gt;"","2",AJ7671&lt;&gt;"","3")</f>
        <v>1</v>
      </c>
    </row>
    <row r="7672" spans="1:37" x14ac:dyDescent="0.25">
      <c r="A7672" t="s">
        <v>3410</v>
      </c>
      <c r="B7672" t="s">
        <v>422</v>
      </c>
      <c r="C7672" s="67" t="str">
        <f t="shared" si="869"/>
        <v>Caroline Cutrano</v>
      </c>
      <c r="D7672" s="71" t="str" cm="1">
        <f t="array" ref="D7672">_xlfn.IFS(AK7672="1",CONCATENATE(C7672,"Regional"),AK7672="2",CONCATENATE(C7672,"Sectional"),AK7672="3",CONCATENATE(C7672,COUNTIF($C$1:C7672,C7672)))</f>
        <v>Caroline CutranoRegional</v>
      </c>
      <c r="E7672" s="66">
        <v>45196.333333333336</v>
      </c>
      <c r="F7672" t="s">
        <v>2503</v>
      </c>
      <c r="G7672" s="46">
        <v>38</v>
      </c>
      <c r="H7672" s="46">
        <v>97</v>
      </c>
      <c r="I7672" s="46">
        <v>13</v>
      </c>
      <c r="J7672" t="s">
        <v>588</v>
      </c>
      <c r="K7672" t="s">
        <v>90</v>
      </c>
      <c r="L7672" s="46">
        <v>5395</v>
      </c>
      <c r="M7672" s="46">
        <v>72</v>
      </c>
      <c r="N7672" s="46">
        <v>70.2</v>
      </c>
      <c r="O7672" s="46">
        <v>123</v>
      </c>
      <c r="P7672" s="46">
        <f t="shared" si="870"/>
        <v>2</v>
      </c>
      <c r="R7672" s="67" t="s">
        <v>3563</v>
      </c>
      <c r="S7672" s="67">
        <f>COUNTIF(Y$2:$Y$100,R7672)</f>
        <v>0</v>
      </c>
      <c r="V7672" s="67">
        <f t="shared" si="874"/>
        <v>0</v>
      </c>
      <c r="X7672"/>
      <c r="Y7672" s="67" t="str">
        <f t="shared" si="875"/>
        <v xml:space="preserve"> </v>
      </c>
      <c r="AB7672" t="s">
        <v>90</v>
      </c>
      <c r="AC7672" s="46">
        <v>5395</v>
      </c>
      <c r="AD7672" s="46">
        <v>72</v>
      </c>
      <c r="AE7672" s="46">
        <v>70.2</v>
      </c>
      <c r="AF7672" s="46">
        <v>123</v>
      </c>
      <c r="AH7672" s="70" t="str">
        <f t="shared" si="871"/>
        <v>GCAW Girls Div 1 Middleton Regional</v>
      </c>
      <c r="AI7672" s="70" t="str">
        <f t="shared" si="872"/>
        <v/>
      </c>
      <c r="AJ7672" s="70" t="str">
        <f t="shared" si="873"/>
        <v/>
      </c>
      <c r="AK7672" s="70" t="str" cm="1">
        <f t="array" ref="AK7672">_xlfn.IFS(AH7672&lt;&gt;"","1",AI7672&lt;&gt;"","2",AJ7672&lt;&gt;"","3")</f>
        <v>1</v>
      </c>
    </row>
    <row r="7673" spans="1:37" x14ac:dyDescent="0.25">
      <c r="A7673" t="s">
        <v>1952</v>
      </c>
      <c r="B7673" t="s">
        <v>957</v>
      </c>
      <c r="C7673" s="67" t="str">
        <f t="shared" si="869"/>
        <v>Violet Goeddel</v>
      </c>
      <c r="D7673" s="71" t="str" cm="1">
        <f t="array" ref="D7673">_xlfn.IFS(AK7673="1",CONCATENATE(C7673,"Regional"),AK7673="2",CONCATENATE(C7673,"Sectional"),AK7673="3",CONCATENATE(C7673,COUNTIF($C$1:C7673,C7673)))</f>
        <v>Violet GoeddelRegional</v>
      </c>
      <c r="E7673" s="66">
        <v>45196.333333333336</v>
      </c>
      <c r="F7673" t="s">
        <v>2503</v>
      </c>
      <c r="G7673" s="46">
        <v>38</v>
      </c>
      <c r="H7673" s="46">
        <v>99</v>
      </c>
      <c r="I7673" s="46">
        <v>14</v>
      </c>
      <c r="J7673" t="s">
        <v>588</v>
      </c>
      <c r="K7673" t="s">
        <v>90</v>
      </c>
      <c r="L7673" s="46">
        <v>5395</v>
      </c>
      <c r="M7673" s="46">
        <v>72</v>
      </c>
      <c r="N7673" s="46">
        <v>70.2</v>
      </c>
      <c r="O7673" s="46">
        <v>123</v>
      </c>
      <c r="P7673" s="46">
        <f t="shared" si="870"/>
        <v>2</v>
      </c>
      <c r="R7673" s="67" t="s">
        <v>2969</v>
      </c>
      <c r="S7673" s="67">
        <f>COUNTIF(Y$2:$Y$100,R7673)</f>
        <v>0</v>
      </c>
      <c r="V7673" s="67">
        <f t="shared" si="874"/>
        <v>0</v>
      </c>
      <c r="X7673"/>
      <c r="Y7673" s="67" t="str">
        <f t="shared" si="875"/>
        <v xml:space="preserve"> </v>
      </c>
      <c r="AB7673" t="s">
        <v>90</v>
      </c>
      <c r="AC7673" s="46">
        <v>5395</v>
      </c>
      <c r="AD7673" s="46">
        <v>72</v>
      </c>
      <c r="AE7673" s="46">
        <v>70.2</v>
      </c>
      <c r="AF7673" s="46">
        <v>123</v>
      </c>
      <c r="AH7673" s="70" t="str">
        <f t="shared" si="871"/>
        <v>GCAW Girls Div 1 Middleton Regional</v>
      </c>
      <c r="AI7673" s="70" t="str">
        <f t="shared" si="872"/>
        <v/>
      </c>
      <c r="AJ7673" s="70" t="str">
        <f t="shared" si="873"/>
        <v/>
      </c>
      <c r="AK7673" s="70" t="str" cm="1">
        <f t="array" ref="AK7673">_xlfn.IFS(AH7673&lt;&gt;"","1",AI7673&lt;&gt;"","2",AJ7673&lt;&gt;"","3")</f>
        <v>1</v>
      </c>
    </row>
    <row r="7674" spans="1:37" x14ac:dyDescent="0.25">
      <c r="A7674" t="s">
        <v>3387</v>
      </c>
      <c r="B7674" t="s">
        <v>322</v>
      </c>
      <c r="C7674" s="67" t="str">
        <f t="shared" si="869"/>
        <v>Stella Sommers</v>
      </c>
      <c r="D7674" s="71" t="str" cm="1">
        <f t="array" ref="D7674">_xlfn.IFS(AK7674="1",CONCATENATE(C7674,"Regional"),AK7674="2",CONCATENATE(C7674,"Sectional"),AK7674="3",CONCATENATE(C7674,COUNTIF($C$1:C7674,C7674)))</f>
        <v>Stella SommersRegional</v>
      </c>
      <c r="E7674" s="66">
        <v>45196.333333333336</v>
      </c>
      <c r="F7674" t="s">
        <v>2503</v>
      </c>
      <c r="G7674" s="46">
        <v>38</v>
      </c>
      <c r="H7674" s="46">
        <v>100</v>
      </c>
      <c r="I7674" s="46">
        <v>15</v>
      </c>
      <c r="J7674" t="s">
        <v>588</v>
      </c>
      <c r="K7674" t="s">
        <v>90</v>
      </c>
      <c r="L7674" s="46">
        <v>5395</v>
      </c>
      <c r="M7674" s="46">
        <v>72</v>
      </c>
      <c r="N7674" s="46">
        <v>70.2</v>
      </c>
      <c r="O7674" s="46">
        <v>123</v>
      </c>
      <c r="P7674" s="46">
        <f t="shared" si="870"/>
        <v>2</v>
      </c>
      <c r="R7674" s="67" t="s">
        <v>3499</v>
      </c>
      <c r="S7674" s="67">
        <f>COUNTIF(Y$2:$Y$100,R7674)</f>
        <v>0</v>
      </c>
      <c r="V7674" s="67">
        <f t="shared" si="874"/>
        <v>0</v>
      </c>
      <c r="X7674"/>
      <c r="Y7674" s="67" t="str">
        <f t="shared" si="875"/>
        <v xml:space="preserve"> </v>
      </c>
      <c r="AB7674" t="s">
        <v>90</v>
      </c>
      <c r="AC7674" s="46">
        <v>5395</v>
      </c>
      <c r="AD7674" s="46">
        <v>72</v>
      </c>
      <c r="AE7674" s="46">
        <v>70.2</v>
      </c>
      <c r="AF7674" s="46">
        <v>123</v>
      </c>
      <c r="AH7674" s="70" t="str">
        <f t="shared" si="871"/>
        <v>GCAW Girls Div 1 Middleton Regional</v>
      </c>
      <c r="AI7674" s="70" t="str">
        <f t="shared" si="872"/>
        <v/>
      </c>
      <c r="AJ7674" s="70" t="str">
        <f t="shared" si="873"/>
        <v/>
      </c>
      <c r="AK7674" s="70" t="str" cm="1">
        <f t="array" ref="AK7674">_xlfn.IFS(AH7674&lt;&gt;"","1",AI7674&lt;&gt;"","2",AJ7674&lt;&gt;"","3")</f>
        <v>1</v>
      </c>
    </row>
    <row r="7675" spans="1:37" x14ac:dyDescent="0.25">
      <c r="A7675" t="s">
        <v>917</v>
      </c>
      <c r="B7675" t="s">
        <v>539</v>
      </c>
      <c r="C7675" s="67" t="str">
        <f t="shared" si="869"/>
        <v>Maggie Pal</v>
      </c>
      <c r="D7675" s="71" t="str" cm="1">
        <f t="array" ref="D7675">_xlfn.IFS(AK7675="1",CONCATENATE(C7675,"Regional"),AK7675="2",CONCATENATE(C7675,"Sectional"),AK7675="3",CONCATENATE(C7675,COUNTIF($C$1:C7675,C7675)))</f>
        <v>Maggie PalRegional</v>
      </c>
      <c r="E7675" s="66">
        <v>45196.333333333336</v>
      </c>
      <c r="F7675" t="s">
        <v>2503</v>
      </c>
      <c r="G7675" s="46">
        <v>38</v>
      </c>
      <c r="H7675" s="46">
        <v>101</v>
      </c>
      <c r="I7675" s="46">
        <v>16</v>
      </c>
      <c r="J7675" t="s">
        <v>588</v>
      </c>
      <c r="K7675" t="s">
        <v>90</v>
      </c>
      <c r="L7675" s="46">
        <v>5395</v>
      </c>
      <c r="M7675" s="46">
        <v>72</v>
      </c>
      <c r="N7675" s="46">
        <v>70.2</v>
      </c>
      <c r="O7675" s="46">
        <v>123</v>
      </c>
      <c r="P7675" s="46">
        <f t="shared" si="870"/>
        <v>2</v>
      </c>
      <c r="R7675" s="67" t="s">
        <v>1450</v>
      </c>
      <c r="S7675" s="67">
        <f>COUNTIF(Y$2:$Y$100,R7675)</f>
        <v>0</v>
      </c>
      <c r="V7675" s="67">
        <f t="shared" si="874"/>
        <v>0</v>
      </c>
      <c r="X7675"/>
      <c r="Y7675" s="67" t="str">
        <f t="shared" si="875"/>
        <v xml:space="preserve"> </v>
      </c>
      <c r="AB7675" t="s">
        <v>90</v>
      </c>
      <c r="AC7675" s="46">
        <v>5395</v>
      </c>
      <c r="AD7675" s="46">
        <v>72</v>
      </c>
      <c r="AE7675" s="46">
        <v>70.2</v>
      </c>
      <c r="AF7675" s="46">
        <v>123</v>
      </c>
      <c r="AH7675" s="70" t="str">
        <f t="shared" si="871"/>
        <v>GCAW Girls Div 1 Middleton Regional</v>
      </c>
      <c r="AI7675" s="70" t="str">
        <f t="shared" si="872"/>
        <v/>
      </c>
      <c r="AJ7675" s="70" t="str">
        <f t="shared" si="873"/>
        <v/>
      </c>
      <c r="AK7675" s="70" t="str" cm="1">
        <f t="array" ref="AK7675">_xlfn.IFS(AH7675&lt;&gt;"","1",AI7675&lt;&gt;"","2",AJ7675&lt;&gt;"","3")</f>
        <v>1</v>
      </c>
    </row>
    <row r="7676" spans="1:37" x14ac:dyDescent="0.25">
      <c r="A7676" t="s">
        <v>1884</v>
      </c>
      <c r="B7676" t="s">
        <v>1885</v>
      </c>
      <c r="C7676" s="67" t="str">
        <f t="shared" si="869"/>
        <v>Kyran Merrell</v>
      </c>
      <c r="D7676" s="71" t="str" cm="1">
        <f t="array" ref="D7676">_xlfn.IFS(AK7676="1",CONCATENATE(C7676,"Regional"),AK7676="2",CONCATENATE(C7676,"Sectional"),AK7676="3",CONCATENATE(C7676,COUNTIF($C$1:C7676,C7676)))</f>
        <v>Kyran MerrellRegional</v>
      </c>
      <c r="E7676" s="66">
        <v>45196.333333333336</v>
      </c>
      <c r="F7676" t="s">
        <v>2503</v>
      </c>
      <c r="G7676" s="46">
        <v>38</v>
      </c>
      <c r="H7676" s="46">
        <v>101</v>
      </c>
      <c r="I7676" s="46">
        <v>16</v>
      </c>
      <c r="J7676" t="s">
        <v>588</v>
      </c>
      <c r="K7676" t="s">
        <v>90</v>
      </c>
      <c r="L7676" s="46">
        <v>5395</v>
      </c>
      <c r="M7676" s="46">
        <v>72</v>
      </c>
      <c r="N7676" s="46">
        <v>70.2</v>
      </c>
      <c r="O7676" s="46">
        <v>123</v>
      </c>
      <c r="P7676" s="46">
        <f t="shared" si="870"/>
        <v>2</v>
      </c>
      <c r="R7676" s="67" t="s">
        <v>2897</v>
      </c>
      <c r="S7676" s="67">
        <f>COUNTIF(Y$2:$Y$100,R7676)</f>
        <v>0</v>
      </c>
      <c r="V7676" s="67">
        <f t="shared" si="874"/>
        <v>0</v>
      </c>
      <c r="X7676"/>
      <c r="Y7676" s="67" t="str">
        <f t="shared" si="875"/>
        <v xml:space="preserve"> </v>
      </c>
      <c r="AB7676" t="s">
        <v>90</v>
      </c>
      <c r="AC7676" s="46">
        <v>5395</v>
      </c>
      <c r="AD7676" s="46">
        <v>72</v>
      </c>
      <c r="AE7676" s="46">
        <v>70.2</v>
      </c>
      <c r="AF7676" s="46">
        <v>123</v>
      </c>
      <c r="AH7676" s="70" t="str">
        <f t="shared" si="871"/>
        <v>GCAW Girls Div 1 Middleton Regional</v>
      </c>
      <c r="AI7676" s="70" t="str">
        <f t="shared" si="872"/>
        <v/>
      </c>
      <c r="AJ7676" s="70" t="str">
        <f t="shared" si="873"/>
        <v/>
      </c>
      <c r="AK7676" s="70" t="str" cm="1">
        <f t="array" ref="AK7676">_xlfn.IFS(AH7676&lt;&gt;"","1",AI7676&lt;&gt;"","2",AJ7676&lt;&gt;"","3")</f>
        <v>1</v>
      </c>
    </row>
    <row r="7677" spans="1:37" x14ac:dyDescent="0.25">
      <c r="A7677" t="s">
        <v>1849</v>
      </c>
      <c r="B7677" t="s">
        <v>362</v>
      </c>
      <c r="C7677" s="67" t="str">
        <f t="shared" si="869"/>
        <v>Emma Timlin</v>
      </c>
      <c r="D7677" s="71" t="str" cm="1">
        <f t="array" ref="D7677">_xlfn.IFS(AK7677="1",CONCATENATE(C7677,"Regional"),AK7677="2",CONCATENATE(C7677,"Sectional"),AK7677="3",CONCATENATE(C7677,COUNTIF($C$1:C7677,C7677)))</f>
        <v>Emma TimlinRegional</v>
      </c>
      <c r="E7677" s="66">
        <v>45196.333333333336</v>
      </c>
      <c r="F7677" t="s">
        <v>2503</v>
      </c>
      <c r="G7677" s="46">
        <v>38</v>
      </c>
      <c r="H7677" s="46">
        <v>103</v>
      </c>
      <c r="I7677" s="46">
        <v>18</v>
      </c>
      <c r="J7677" t="s">
        <v>588</v>
      </c>
      <c r="K7677" t="s">
        <v>90</v>
      </c>
      <c r="L7677" s="46">
        <v>5395</v>
      </c>
      <c r="M7677" s="46">
        <v>72</v>
      </c>
      <c r="N7677" s="46">
        <v>70.2</v>
      </c>
      <c r="O7677" s="46">
        <v>123</v>
      </c>
      <c r="P7677" s="46">
        <f t="shared" si="870"/>
        <v>2</v>
      </c>
      <c r="R7677" s="67" t="s">
        <v>2856</v>
      </c>
      <c r="S7677" s="67">
        <f>COUNTIF(Y$2:$Y$100,R7677)</f>
        <v>0</v>
      </c>
      <c r="V7677" s="67">
        <f t="shared" si="874"/>
        <v>0</v>
      </c>
      <c r="X7677"/>
      <c r="Y7677" s="67" t="str">
        <f t="shared" si="875"/>
        <v xml:space="preserve"> </v>
      </c>
      <c r="AB7677" t="s">
        <v>90</v>
      </c>
      <c r="AC7677" s="46">
        <v>5395</v>
      </c>
      <c r="AD7677" s="46">
        <v>72</v>
      </c>
      <c r="AE7677" s="46">
        <v>70.2</v>
      </c>
      <c r="AF7677" s="46">
        <v>123</v>
      </c>
      <c r="AH7677" s="70" t="str">
        <f t="shared" si="871"/>
        <v>GCAW Girls Div 1 Middleton Regional</v>
      </c>
      <c r="AI7677" s="70" t="str">
        <f t="shared" si="872"/>
        <v/>
      </c>
      <c r="AJ7677" s="70" t="str">
        <f t="shared" si="873"/>
        <v/>
      </c>
      <c r="AK7677" s="70" t="str" cm="1">
        <f t="array" ref="AK7677">_xlfn.IFS(AH7677&lt;&gt;"","1",AI7677&lt;&gt;"","2",AJ7677&lt;&gt;"","3")</f>
        <v>1</v>
      </c>
    </row>
    <row r="7678" spans="1:37" x14ac:dyDescent="0.25">
      <c r="A7678" t="s">
        <v>671</v>
      </c>
      <c r="B7678" t="s">
        <v>371</v>
      </c>
      <c r="C7678" s="67" t="str">
        <f t="shared" si="869"/>
        <v>Abby Kaminski</v>
      </c>
      <c r="D7678" s="71" t="str" cm="1">
        <f t="array" ref="D7678">_xlfn.IFS(AK7678="1",CONCATENATE(C7678,"Regional"),AK7678="2",CONCATENATE(C7678,"Sectional"),AK7678="3",CONCATENATE(C7678,COUNTIF($C$1:C7678,C7678)))</f>
        <v>Abby KaminskiRegional</v>
      </c>
      <c r="E7678" s="66">
        <v>45196.333333333336</v>
      </c>
      <c r="F7678" t="s">
        <v>2503</v>
      </c>
      <c r="G7678" s="46">
        <v>38</v>
      </c>
      <c r="H7678" s="46">
        <v>104</v>
      </c>
      <c r="I7678" s="46">
        <v>19</v>
      </c>
      <c r="J7678" t="s">
        <v>588</v>
      </c>
      <c r="K7678" t="s">
        <v>90</v>
      </c>
      <c r="L7678" s="46">
        <v>5395</v>
      </c>
      <c r="M7678" s="46">
        <v>72</v>
      </c>
      <c r="N7678" s="46">
        <v>70.2</v>
      </c>
      <c r="O7678" s="46">
        <v>123</v>
      </c>
      <c r="P7678" s="46">
        <f t="shared" si="870"/>
        <v>2</v>
      </c>
      <c r="R7678" s="67" t="s">
        <v>1288</v>
      </c>
      <c r="S7678" s="67">
        <f>COUNTIF(Y$2:$Y$100,R7678)</f>
        <v>0</v>
      </c>
      <c r="V7678" s="67">
        <f t="shared" si="874"/>
        <v>0</v>
      </c>
      <c r="X7678"/>
      <c r="Y7678" s="67" t="str">
        <f t="shared" si="875"/>
        <v xml:space="preserve"> </v>
      </c>
      <c r="AB7678" t="s">
        <v>90</v>
      </c>
      <c r="AC7678" s="46">
        <v>5395</v>
      </c>
      <c r="AD7678" s="46">
        <v>72</v>
      </c>
      <c r="AE7678" s="46">
        <v>70.2</v>
      </c>
      <c r="AF7678" s="46">
        <v>123</v>
      </c>
      <c r="AH7678" s="70" t="str">
        <f t="shared" si="871"/>
        <v>GCAW Girls Div 1 Middleton Regional</v>
      </c>
      <c r="AI7678" s="70" t="str">
        <f t="shared" si="872"/>
        <v/>
      </c>
      <c r="AJ7678" s="70" t="str">
        <f t="shared" si="873"/>
        <v/>
      </c>
      <c r="AK7678" s="70" t="str" cm="1">
        <f t="array" ref="AK7678">_xlfn.IFS(AH7678&lt;&gt;"","1",AI7678&lt;&gt;"","2",AJ7678&lt;&gt;"","3")</f>
        <v>1</v>
      </c>
    </row>
    <row r="7679" spans="1:37" x14ac:dyDescent="0.25">
      <c r="A7679" t="s">
        <v>3388</v>
      </c>
      <c r="B7679" t="s">
        <v>622</v>
      </c>
      <c r="C7679" s="67" t="str">
        <f t="shared" si="869"/>
        <v>Samantha Baldauf</v>
      </c>
      <c r="D7679" s="71" t="str" cm="1">
        <f t="array" ref="D7679">_xlfn.IFS(AK7679="1",CONCATENATE(C7679,"Regional"),AK7679="2",CONCATENATE(C7679,"Sectional"),AK7679="3",CONCATENATE(C7679,COUNTIF($C$1:C7679,C7679)))</f>
        <v>Samantha BaldaufRegional</v>
      </c>
      <c r="E7679" s="66">
        <v>45196.333333333336</v>
      </c>
      <c r="F7679" t="s">
        <v>2503</v>
      </c>
      <c r="G7679" s="46">
        <v>38</v>
      </c>
      <c r="H7679" s="46">
        <v>107</v>
      </c>
      <c r="I7679" s="46">
        <v>20</v>
      </c>
      <c r="J7679" t="s">
        <v>588</v>
      </c>
      <c r="K7679" t="s">
        <v>90</v>
      </c>
      <c r="L7679" s="46">
        <v>5395</v>
      </c>
      <c r="M7679" s="46">
        <v>72</v>
      </c>
      <c r="N7679" s="46">
        <v>70.2</v>
      </c>
      <c r="O7679" s="46">
        <v>123</v>
      </c>
      <c r="P7679" s="46">
        <f t="shared" si="870"/>
        <v>2</v>
      </c>
      <c r="R7679" s="67" t="s">
        <v>3500</v>
      </c>
      <c r="S7679" s="67">
        <f>COUNTIF(Y$2:$Y$100,R7679)</f>
        <v>0</v>
      </c>
      <c r="V7679" s="67">
        <f t="shared" si="874"/>
        <v>0</v>
      </c>
      <c r="X7679"/>
      <c r="Y7679" s="67" t="str">
        <f t="shared" si="875"/>
        <v xml:space="preserve"> </v>
      </c>
      <c r="AB7679" t="s">
        <v>90</v>
      </c>
      <c r="AC7679" s="46">
        <v>5395</v>
      </c>
      <c r="AD7679" s="46">
        <v>72</v>
      </c>
      <c r="AE7679" s="46">
        <v>70.2</v>
      </c>
      <c r="AF7679" s="46">
        <v>123</v>
      </c>
      <c r="AH7679" s="70" t="str">
        <f t="shared" si="871"/>
        <v>GCAW Girls Div 1 Middleton Regional</v>
      </c>
      <c r="AI7679" s="70" t="str">
        <f t="shared" si="872"/>
        <v/>
      </c>
      <c r="AJ7679" s="70" t="str">
        <f t="shared" si="873"/>
        <v/>
      </c>
      <c r="AK7679" s="70" t="str" cm="1">
        <f t="array" ref="AK7679">_xlfn.IFS(AH7679&lt;&gt;"","1",AI7679&lt;&gt;"","2",AJ7679&lt;&gt;"","3")</f>
        <v>1</v>
      </c>
    </row>
    <row r="7680" spans="1:37" x14ac:dyDescent="0.25">
      <c r="A7680" t="s">
        <v>676</v>
      </c>
      <c r="B7680" t="s">
        <v>524</v>
      </c>
      <c r="C7680" s="67" t="str">
        <f t="shared" si="869"/>
        <v>Isabelle Chang</v>
      </c>
      <c r="D7680" s="71" t="str" cm="1">
        <f t="array" ref="D7680">_xlfn.IFS(AK7680="1",CONCATENATE(C7680,"Regional"),AK7680="2",CONCATENATE(C7680,"Sectional"),AK7680="3",CONCATENATE(C7680,COUNTIF($C$1:C7680,C7680)))</f>
        <v>Isabelle ChangRegional</v>
      </c>
      <c r="E7680" s="66">
        <v>45196.333333333336</v>
      </c>
      <c r="F7680" t="s">
        <v>2503</v>
      </c>
      <c r="G7680" s="46">
        <v>38</v>
      </c>
      <c r="H7680" s="46">
        <v>108</v>
      </c>
      <c r="I7680" s="46">
        <v>21</v>
      </c>
      <c r="J7680" t="s">
        <v>588</v>
      </c>
      <c r="K7680" t="s">
        <v>90</v>
      </c>
      <c r="L7680" s="46">
        <v>5395</v>
      </c>
      <c r="M7680" s="46">
        <v>72</v>
      </c>
      <c r="N7680" s="46">
        <v>70.2</v>
      </c>
      <c r="O7680" s="46">
        <v>123</v>
      </c>
      <c r="P7680" s="46">
        <f t="shared" si="870"/>
        <v>2</v>
      </c>
      <c r="R7680" s="67" t="s">
        <v>2970</v>
      </c>
      <c r="S7680" s="67">
        <f>COUNTIF(Y$2:$Y$100,R7680)</f>
        <v>0</v>
      </c>
      <c r="V7680" s="67">
        <f t="shared" si="874"/>
        <v>0</v>
      </c>
      <c r="X7680"/>
      <c r="Y7680" s="67" t="str">
        <f t="shared" si="875"/>
        <v xml:space="preserve"> </v>
      </c>
      <c r="AB7680" t="s">
        <v>90</v>
      </c>
      <c r="AC7680" s="46">
        <v>5395</v>
      </c>
      <c r="AD7680" s="46">
        <v>72</v>
      </c>
      <c r="AE7680" s="46">
        <v>70.2</v>
      </c>
      <c r="AF7680" s="46">
        <v>123</v>
      </c>
      <c r="AH7680" s="70" t="str">
        <f t="shared" si="871"/>
        <v>GCAW Girls Div 1 Middleton Regional</v>
      </c>
      <c r="AI7680" s="70" t="str">
        <f t="shared" si="872"/>
        <v/>
      </c>
      <c r="AJ7680" s="70" t="str">
        <f t="shared" si="873"/>
        <v/>
      </c>
      <c r="AK7680" s="70" t="str" cm="1">
        <f t="array" ref="AK7680">_xlfn.IFS(AH7680&lt;&gt;"","1",AI7680&lt;&gt;"","2",AJ7680&lt;&gt;"","3")</f>
        <v>1</v>
      </c>
    </row>
    <row r="7681" spans="1:37" x14ac:dyDescent="0.25">
      <c r="A7681" t="s">
        <v>1951</v>
      </c>
      <c r="B7681" t="s">
        <v>828</v>
      </c>
      <c r="C7681" s="67" t="str">
        <f t="shared" si="869"/>
        <v>Bella Lopez</v>
      </c>
      <c r="D7681" s="71" t="str" cm="1">
        <f t="array" ref="D7681">_xlfn.IFS(AK7681="1",CONCATENATE(C7681,"Regional"),AK7681="2",CONCATENATE(C7681,"Sectional"),AK7681="3",CONCATENATE(C7681,COUNTIF($C$1:C7681,C7681)))</f>
        <v>Bella LopezRegional</v>
      </c>
      <c r="E7681" s="66">
        <v>45196.333333333336</v>
      </c>
      <c r="F7681" t="s">
        <v>2503</v>
      </c>
      <c r="G7681" s="46">
        <v>38</v>
      </c>
      <c r="H7681" s="46">
        <v>108</v>
      </c>
      <c r="I7681" s="46">
        <v>21</v>
      </c>
      <c r="J7681" t="s">
        <v>588</v>
      </c>
      <c r="K7681" t="s">
        <v>90</v>
      </c>
      <c r="L7681" s="46">
        <v>5395</v>
      </c>
      <c r="M7681" s="46">
        <v>72</v>
      </c>
      <c r="N7681" s="46">
        <v>70.2</v>
      </c>
      <c r="O7681" s="46">
        <v>123</v>
      </c>
      <c r="P7681" s="46">
        <f t="shared" si="870"/>
        <v>2</v>
      </c>
      <c r="R7681" s="67" t="s">
        <v>2968</v>
      </c>
      <c r="S7681" s="67">
        <f>COUNTIF(Y$2:$Y$100,R7681)</f>
        <v>0</v>
      </c>
      <c r="V7681" s="67">
        <f t="shared" si="874"/>
        <v>0</v>
      </c>
      <c r="X7681"/>
      <c r="Y7681" s="67" t="str">
        <f t="shared" si="875"/>
        <v xml:space="preserve"> </v>
      </c>
      <c r="AB7681" t="s">
        <v>90</v>
      </c>
      <c r="AC7681" s="46">
        <v>5395</v>
      </c>
      <c r="AD7681" s="46">
        <v>72</v>
      </c>
      <c r="AE7681" s="46">
        <v>70.2</v>
      </c>
      <c r="AF7681" s="46">
        <v>123</v>
      </c>
      <c r="AH7681" s="70" t="str">
        <f t="shared" si="871"/>
        <v>GCAW Girls Div 1 Middleton Regional</v>
      </c>
      <c r="AI7681" s="70" t="str">
        <f t="shared" si="872"/>
        <v/>
      </c>
      <c r="AJ7681" s="70" t="str">
        <f t="shared" si="873"/>
        <v/>
      </c>
      <c r="AK7681" s="70" t="str" cm="1">
        <f t="array" ref="AK7681">_xlfn.IFS(AH7681&lt;&gt;"","1",AI7681&lt;&gt;"","2",AJ7681&lt;&gt;"","3")</f>
        <v>1</v>
      </c>
    </row>
    <row r="7682" spans="1:37" x14ac:dyDescent="0.25">
      <c r="A7682" t="s">
        <v>631</v>
      </c>
      <c r="B7682" t="s">
        <v>538</v>
      </c>
      <c r="C7682" s="67" t="str">
        <f t="shared" ref="C7682:C7745" si="876">CONCATENATE(B7682," ",A7682)</f>
        <v>Lilly Sachtjen</v>
      </c>
      <c r="D7682" s="71" t="str" cm="1">
        <f t="array" ref="D7682">_xlfn.IFS(AK7682="1",CONCATENATE(C7682,"Regional"),AK7682="2",CONCATENATE(C7682,"Sectional"),AK7682="3",CONCATENATE(C7682,COUNTIF($C$1:C7682,C7682)))</f>
        <v>Lilly SachtjenRegional</v>
      </c>
      <c r="E7682" s="66">
        <v>45196.333333333336</v>
      </c>
      <c r="F7682" t="s">
        <v>2503</v>
      </c>
      <c r="G7682" s="46">
        <v>38</v>
      </c>
      <c r="H7682" s="46">
        <v>109</v>
      </c>
      <c r="I7682" s="46">
        <v>23</v>
      </c>
      <c r="J7682" t="s">
        <v>588</v>
      </c>
      <c r="K7682" t="s">
        <v>90</v>
      </c>
      <c r="L7682" s="46">
        <v>5395</v>
      </c>
      <c r="M7682" s="46">
        <v>72</v>
      </c>
      <c r="N7682" s="46">
        <v>70.2</v>
      </c>
      <c r="O7682" s="46">
        <v>123</v>
      </c>
      <c r="P7682" s="46">
        <f t="shared" ref="P7682:P7745" si="877">IF(L7682&gt;4000,2,1)</f>
        <v>2</v>
      </c>
      <c r="R7682" s="67" t="s">
        <v>1264</v>
      </c>
      <c r="S7682" s="67">
        <f>COUNTIF(Y$2:$Y$100,R7682)</f>
        <v>0</v>
      </c>
      <c r="V7682" s="67">
        <f t="shared" si="874"/>
        <v>0</v>
      </c>
      <c r="X7682"/>
      <c r="Y7682" s="67" t="str">
        <f t="shared" si="875"/>
        <v xml:space="preserve"> </v>
      </c>
      <c r="AB7682" t="s">
        <v>90</v>
      </c>
      <c r="AC7682" s="46">
        <v>5395</v>
      </c>
      <c r="AD7682" s="46">
        <v>72</v>
      </c>
      <c r="AE7682" s="46">
        <v>70.2</v>
      </c>
      <c r="AF7682" s="46">
        <v>123</v>
      </c>
      <c r="AH7682" s="70" t="str">
        <f t="shared" ref="AH7682:AH7745" si="878">IF(ISNUMBER(SEARCH("regional",$F7682)),$F7682,"")</f>
        <v>GCAW Girls Div 1 Middleton Regional</v>
      </c>
      <c r="AI7682" s="70" t="str">
        <f t="shared" ref="AI7682:AI7745" si="879">IF(ISNUMBER(SEARCH("sectional",$F7682)),$F7682,"")</f>
        <v/>
      </c>
      <c r="AJ7682" s="70" t="str">
        <f t="shared" ref="AJ7682:AJ7745" si="880">IF(AND(AH7682="",AI7682=""),"X","")</f>
        <v/>
      </c>
      <c r="AK7682" s="70" t="str" cm="1">
        <f t="array" ref="AK7682">_xlfn.IFS(AH7682&lt;&gt;"","1",AI7682&lt;&gt;"","2",AJ7682&lt;&gt;"","3")</f>
        <v>1</v>
      </c>
    </row>
    <row r="7683" spans="1:37" x14ac:dyDescent="0.25">
      <c r="A7683" t="s">
        <v>1837</v>
      </c>
      <c r="B7683" t="s">
        <v>1838</v>
      </c>
      <c r="C7683" s="67" t="str">
        <f t="shared" si="876"/>
        <v>Eva LaRowe</v>
      </c>
      <c r="D7683" s="71" t="str" cm="1">
        <f t="array" ref="D7683">_xlfn.IFS(AK7683="1",CONCATENATE(C7683,"Regional"),AK7683="2",CONCATENATE(C7683,"Sectional"),AK7683="3",CONCATENATE(C7683,COUNTIF($C$1:C7683,C7683)))</f>
        <v>Eva LaRoweRegional</v>
      </c>
      <c r="E7683" s="66">
        <v>45196.333333333336</v>
      </c>
      <c r="F7683" t="s">
        <v>2503</v>
      </c>
      <c r="G7683" s="46">
        <v>38</v>
      </c>
      <c r="H7683" s="46">
        <v>110</v>
      </c>
      <c r="I7683" s="46">
        <v>24</v>
      </c>
      <c r="J7683" t="s">
        <v>588</v>
      </c>
      <c r="K7683" t="s">
        <v>90</v>
      </c>
      <c r="L7683" s="46">
        <v>5395</v>
      </c>
      <c r="M7683" s="46">
        <v>72</v>
      </c>
      <c r="N7683" s="46">
        <v>70.2</v>
      </c>
      <c r="O7683" s="46">
        <v>123</v>
      </c>
      <c r="P7683" s="46">
        <f t="shared" si="877"/>
        <v>2</v>
      </c>
      <c r="R7683" s="67" t="s">
        <v>2843</v>
      </c>
      <c r="S7683" s="67">
        <f>COUNTIF(Y$2:$Y$100,R7683)</f>
        <v>0</v>
      </c>
      <c r="V7683" s="67">
        <f t="shared" si="874"/>
        <v>0</v>
      </c>
      <c r="X7683"/>
      <c r="Y7683" s="67" t="str">
        <f t="shared" si="875"/>
        <v xml:space="preserve"> </v>
      </c>
      <c r="AB7683" t="s">
        <v>90</v>
      </c>
      <c r="AC7683" s="46">
        <v>5395</v>
      </c>
      <c r="AD7683" s="46">
        <v>72</v>
      </c>
      <c r="AE7683" s="46">
        <v>70.2</v>
      </c>
      <c r="AF7683" s="46">
        <v>123</v>
      </c>
      <c r="AH7683" s="70" t="str">
        <f t="shared" si="878"/>
        <v>GCAW Girls Div 1 Middleton Regional</v>
      </c>
      <c r="AI7683" s="70" t="str">
        <f t="shared" si="879"/>
        <v/>
      </c>
      <c r="AJ7683" s="70" t="str">
        <f t="shared" si="880"/>
        <v/>
      </c>
      <c r="AK7683" s="70" t="str" cm="1">
        <f t="array" ref="AK7683">_xlfn.IFS(AH7683&lt;&gt;"","1",AI7683&lt;&gt;"","2",AJ7683&lt;&gt;"","3")</f>
        <v>1</v>
      </c>
    </row>
    <row r="7684" spans="1:37" x14ac:dyDescent="0.25">
      <c r="A7684" t="s">
        <v>919</v>
      </c>
      <c r="B7684" t="s">
        <v>921</v>
      </c>
      <c r="C7684" s="67" t="str">
        <f t="shared" si="876"/>
        <v>Frankie Jurvelin</v>
      </c>
      <c r="D7684" s="71" t="str" cm="1">
        <f t="array" ref="D7684">_xlfn.IFS(AK7684="1",CONCATENATE(C7684,"Regional"),AK7684="2",CONCATENATE(C7684,"Sectional"),AK7684="3",CONCATENATE(C7684,COUNTIF($C$1:C7684,C7684)))</f>
        <v>Frankie JurvelinRegional</v>
      </c>
      <c r="E7684" s="66">
        <v>45196.333333333336</v>
      </c>
      <c r="F7684" t="s">
        <v>2503</v>
      </c>
      <c r="G7684" s="46">
        <v>38</v>
      </c>
      <c r="H7684" s="46">
        <v>111</v>
      </c>
      <c r="I7684" s="46">
        <v>25</v>
      </c>
      <c r="J7684" t="s">
        <v>588</v>
      </c>
      <c r="K7684" t="s">
        <v>90</v>
      </c>
      <c r="L7684" s="46">
        <v>5395</v>
      </c>
      <c r="M7684" s="46">
        <v>72</v>
      </c>
      <c r="N7684" s="46">
        <v>70.2</v>
      </c>
      <c r="O7684" s="46">
        <v>123</v>
      </c>
      <c r="P7684" s="46">
        <f t="shared" si="877"/>
        <v>2</v>
      </c>
      <c r="R7684" s="67" t="s">
        <v>1452</v>
      </c>
      <c r="S7684" s="67">
        <f>COUNTIF(Y$2:$Y$100,R7684)</f>
        <v>0</v>
      </c>
      <c r="V7684" s="67">
        <f t="shared" si="874"/>
        <v>0</v>
      </c>
      <c r="X7684"/>
      <c r="Y7684" s="67" t="str">
        <f t="shared" si="875"/>
        <v xml:space="preserve"> </v>
      </c>
      <c r="AB7684" t="s">
        <v>90</v>
      </c>
      <c r="AC7684" s="46">
        <v>5395</v>
      </c>
      <c r="AD7684" s="46">
        <v>72</v>
      </c>
      <c r="AE7684" s="46">
        <v>70.2</v>
      </c>
      <c r="AF7684" s="46">
        <v>123</v>
      </c>
      <c r="AH7684" s="70" t="str">
        <f t="shared" si="878"/>
        <v>GCAW Girls Div 1 Middleton Regional</v>
      </c>
      <c r="AI7684" s="70" t="str">
        <f t="shared" si="879"/>
        <v/>
      </c>
      <c r="AJ7684" s="70" t="str">
        <f t="shared" si="880"/>
        <v/>
      </c>
      <c r="AK7684" s="70" t="str" cm="1">
        <f t="array" ref="AK7684">_xlfn.IFS(AH7684&lt;&gt;"","1",AI7684&lt;&gt;"","2",AJ7684&lt;&gt;"","3")</f>
        <v>1</v>
      </c>
    </row>
    <row r="7685" spans="1:37" x14ac:dyDescent="0.25">
      <c r="A7685" t="s">
        <v>920</v>
      </c>
      <c r="B7685" t="s">
        <v>414</v>
      </c>
      <c r="C7685" s="67" t="str">
        <f t="shared" si="876"/>
        <v>Megan Gruber</v>
      </c>
      <c r="D7685" s="71" t="str" cm="1">
        <f t="array" ref="D7685">_xlfn.IFS(AK7685="1",CONCATENATE(C7685,"Regional"),AK7685="2",CONCATENATE(C7685,"Sectional"),AK7685="3",CONCATENATE(C7685,COUNTIF($C$1:C7685,C7685)))</f>
        <v>Megan GruberRegional</v>
      </c>
      <c r="E7685" s="66">
        <v>45196.333333333336</v>
      </c>
      <c r="F7685" t="s">
        <v>2503</v>
      </c>
      <c r="G7685" s="46">
        <v>38</v>
      </c>
      <c r="H7685" s="46">
        <v>111</v>
      </c>
      <c r="I7685" s="46">
        <v>25</v>
      </c>
      <c r="J7685" t="s">
        <v>588</v>
      </c>
      <c r="K7685" t="s">
        <v>90</v>
      </c>
      <c r="L7685" s="46">
        <v>5395</v>
      </c>
      <c r="M7685" s="46">
        <v>72</v>
      </c>
      <c r="N7685" s="46">
        <v>70.2</v>
      </c>
      <c r="O7685" s="46">
        <v>123</v>
      </c>
      <c r="P7685" s="46">
        <f t="shared" si="877"/>
        <v>2</v>
      </c>
      <c r="R7685" s="67" t="s">
        <v>1451</v>
      </c>
      <c r="S7685" s="67">
        <f>COUNTIF(Y$2:$Y$100,R7685)</f>
        <v>0</v>
      </c>
      <c r="V7685" s="67">
        <f t="shared" si="874"/>
        <v>0</v>
      </c>
      <c r="X7685"/>
      <c r="Y7685" s="67" t="str">
        <f t="shared" si="875"/>
        <v xml:space="preserve"> </v>
      </c>
      <c r="AB7685" t="s">
        <v>90</v>
      </c>
      <c r="AC7685" s="46">
        <v>5395</v>
      </c>
      <c r="AD7685" s="46">
        <v>72</v>
      </c>
      <c r="AE7685" s="46">
        <v>70.2</v>
      </c>
      <c r="AF7685" s="46">
        <v>123</v>
      </c>
      <c r="AH7685" s="70" t="str">
        <f t="shared" si="878"/>
        <v>GCAW Girls Div 1 Middleton Regional</v>
      </c>
      <c r="AI7685" s="70" t="str">
        <f t="shared" si="879"/>
        <v/>
      </c>
      <c r="AJ7685" s="70" t="str">
        <f t="shared" si="880"/>
        <v/>
      </c>
      <c r="AK7685" s="70" t="str" cm="1">
        <f t="array" ref="AK7685">_xlfn.IFS(AH7685&lt;&gt;"","1",AI7685&lt;&gt;"","2",AJ7685&lt;&gt;"","3")</f>
        <v>1</v>
      </c>
    </row>
    <row r="7686" spans="1:37" x14ac:dyDescent="0.25">
      <c r="A7686" t="s">
        <v>1645</v>
      </c>
      <c r="B7686" t="s">
        <v>1644</v>
      </c>
      <c r="C7686" s="67" t="str">
        <f t="shared" si="876"/>
        <v>Kelsi Lauritsen</v>
      </c>
      <c r="D7686" s="71" t="str" cm="1">
        <f t="array" ref="D7686">_xlfn.IFS(AK7686="1",CONCATENATE(C7686,"Regional"),AK7686="2",CONCATENATE(C7686,"Sectional"),AK7686="3",CONCATENATE(C7686,COUNTIF($C$1:C7686,C7686)))</f>
        <v>Kelsi LauritsenRegional</v>
      </c>
      <c r="E7686" s="66">
        <v>45196.333333333336</v>
      </c>
      <c r="F7686" t="s">
        <v>2503</v>
      </c>
      <c r="G7686" s="46">
        <v>38</v>
      </c>
      <c r="H7686" s="46">
        <v>113</v>
      </c>
      <c r="I7686" s="46">
        <v>27</v>
      </c>
      <c r="J7686" t="s">
        <v>588</v>
      </c>
      <c r="K7686" t="s">
        <v>90</v>
      </c>
      <c r="L7686" s="46">
        <v>5395</v>
      </c>
      <c r="M7686" s="46">
        <v>72</v>
      </c>
      <c r="N7686" s="46">
        <v>70.2</v>
      </c>
      <c r="O7686" s="46">
        <v>123</v>
      </c>
      <c r="P7686" s="46">
        <f t="shared" si="877"/>
        <v>2</v>
      </c>
      <c r="R7686" s="67" t="s">
        <v>3504</v>
      </c>
      <c r="S7686" s="67">
        <f>COUNTIF(Y$2:$Y$100,R7686)</f>
        <v>0</v>
      </c>
      <c r="V7686" s="67">
        <f t="shared" si="874"/>
        <v>0</v>
      </c>
      <c r="X7686"/>
      <c r="Y7686" s="67" t="str">
        <f t="shared" si="875"/>
        <v xml:space="preserve"> </v>
      </c>
      <c r="AB7686" t="s">
        <v>90</v>
      </c>
      <c r="AC7686" s="46">
        <v>5395</v>
      </c>
      <c r="AD7686" s="46">
        <v>72</v>
      </c>
      <c r="AE7686" s="46">
        <v>70.2</v>
      </c>
      <c r="AF7686" s="46">
        <v>123</v>
      </c>
      <c r="AH7686" s="70" t="str">
        <f t="shared" si="878"/>
        <v>GCAW Girls Div 1 Middleton Regional</v>
      </c>
      <c r="AI7686" s="70" t="str">
        <f t="shared" si="879"/>
        <v/>
      </c>
      <c r="AJ7686" s="70" t="str">
        <f t="shared" si="880"/>
        <v/>
      </c>
      <c r="AK7686" s="70" t="str" cm="1">
        <f t="array" ref="AK7686">_xlfn.IFS(AH7686&lt;&gt;"","1",AI7686&lt;&gt;"","2",AJ7686&lt;&gt;"","3")</f>
        <v>1</v>
      </c>
    </row>
    <row r="7687" spans="1:37" x14ac:dyDescent="0.25">
      <c r="A7687" t="s">
        <v>3391</v>
      </c>
      <c r="B7687" t="s">
        <v>452</v>
      </c>
      <c r="C7687" s="67" t="str">
        <f t="shared" si="876"/>
        <v>Sophia Provenzano</v>
      </c>
      <c r="D7687" s="71" t="str" cm="1">
        <f t="array" ref="D7687">_xlfn.IFS(AK7687="1",CONCATENATE(C7687,"Regional"),AK7687="2",CONCATENATE(C7687,"Sectional"),AK7687="3",CONCATENATE(C7687,COUNTIF($C$1:C7687,C7687)))</f>
        <v>Sophia ProvenzanoRegional</v>
      </c>
      <c r="E7687" s="66">
        <v>45196.333333333336</v>
      </c>
      <c r="F7687" t="s">
        <v>2503</v>
      </c>
      <c r="G7687" s="46">
        <v>38</v>
      </c>
      <c r="H7687" s="46">
        <v>114</v>
      </c>
      <c r="I7687" s="46">
        <v>28</v>
      </c>
      <c r="J7687" t="s">
        <v>588</v>
      </c>
      <c r="K7687" t="s">
        <v>90</v>
      </c>
      <c r="L7687" s="46">
        <v>5395</v>
      </c>
      <c r="M7687" s="46">
        <v>72</v>
      </c>
      <c r="N7687" s="46">
        <v>70.2</v>
      </c>
      <c r="O7687" s="46">
        <v>123</v>
      </c>
      <c r="P7687" s="46">
        <f t="shared" si="877"/>
        <v>2</v>
      </c>
      <c r="R7687" s="67" t="s">
        <v>3505</v>
      </c>
      <c r="S7687" s="67">
        <f>COUNTIF(Y$2:$Y$100,R7687)</f>
        <v>0</v>
      </c>
      <c r="V7687" s="67">
        <f t="shared" si="874"/>
        <v>0</v>
      </c>
      <c r="X7687"/>
      <c r="Y7687" s="67" t="str">
        <f t="shared" si="875"/>
        <v xml:space="preserve"> </v>
      </c>
      <c r="AB7687" t="s">
        <v>90</v>
      </c>
      <c r="AC7687" s="46">
        <v>5395</v>
      </c>
      <c r="AD7687" s="46">
        <v>72</v>
      </c>
      <c r="AE7687" s="46">
        <v>70.2</v>
      </c>
      <c r="AF7687" s="46">
        <v>123</v>
      </c>
      <c r="AH7687" s="70" t="str">
        <f t="shared" si="878"/>
        <v>GCAW Girls Div 1 Middleton Regional</v>
      </c>
      <c r="AI7687" s="70" t="str">
        <f t="shared" si="879"/>
        <v/>
      </c>
      <c r="AJ7687" s="70" t="str">
        <f t="shared" si="880"/>
        <v/>
      </c>
      <c r="AK7687" s="70" t="str" cm="1">
        <f t="array" ref="AK7687">_xlfn.IFS(AH7687&lt;&gt;"","1",AI7687&lt;&gt;"","2",AJ7687&lt;&gt;"","3")</f>
        <v>1</v>
      </c>
    </row>
    <row r="7688" spans="1:37" x14ac:dyDescent="0.25">
      <c r="A7688" t="s">
        <v>916</v>
      </c>
      <c r="B7688" t="s">
        <v>499</v>
      </c>
      <c r="C7688" s="67" t="str">
        <f t="shared" si="876"/>
        <v>Macy Monte</v>
      </c>
      <c r="D7688" s="71" t="str" cm="1">
        <f t="array" ref="D7688">_xlfn.IFS(AK7688="1",CONCATENATE(C7688,"Regional"),AK7688="2",CONCATENATE(C7688,"Sectional"),AK7688="3",CONCATENATE(C7688,COUNTIF($C$1:C7688,C7688)))</f>
        <v>Macy MonteRegional</v>
      </c>
      <c r="E7688" s="66">
        <v>45196.333333333336</v>
      </c>
      <c r="F7688" t="s">
        <v>2503</v>
      </c>
      <c r="G7688" s="46">
        <v>38</v>
      </c>
      <c r="H7688" s="46">
        <v>115</v>
      </c>
      <c r="I7688" s="46">
        <v>29</v>
      </c>
      <c r="J7688" t="s">
        <v>588</v>
      </c>
      <c r="K7688" t="s">
        <v>90</v>
      </c>
      <c r="L7688" s="46">
        <v>5395</v>
      </c>
      <c r="M7688" s="46">
        <v>72</v>
      </c>
      <c r="N7688" s="46">
        <v>70.2</v>
      </c>
      <c r="O7688" s="46">
        <v>123</v>
      </c>
      <c r="P7688" s="46">
        <f t="shared" si="877"/>
        <v>2</v>
      </c>
      <c r="R7688" s="67" t="s">
        <v>2854</v>
      </c>
      <c r="S7688" s="67">
        <f>COUNTIF(Y$2:$Y$100,R7688)</f>
        <v>0</v>
      </c>
      <c r="V7688" s="67">
        <f t="shared" si="874"/>
        <v>0</v>
      </c>
      <c r="X7688"/>
      <c r="Y7688" s="67" t="str">
        <f t="shared" si="875"/>
        <v xml:space="preserve"> </v>
      </c>
      <c r="AB7688" t="s">
        <v>90</v>
      </c>
      <c r="AC7688" s="46">
        <v>5395</v>
      </c>
      <c r="AD7688" s="46">
        <v>72</v>
      </c>
      <c r="AE7688" s="46">
        <v>70.2</v>
      </c>
      <c r="AF7688" s="46">
        <v>123</v>
      </c>
      <c r="AH7688" s="70" t="str">
        <f t="shared" si="878"/>
        <v>GCAW Girls Div 1 Middleton Regional</v>
      </c>
      <c r="AI7688" s="70" t="str">
        <f t="shared" si="879"/>
        <v/>
      </c>
      <c r="AJ7688" s="70" t="str">
        <f t="shared" si="880"/>
        <v/>
      </c>
      <c r="AK7688" s="70" t="str" cm="1">
        <f t="array" ref="AK7688">_xlfn.IFS(AH7688&lt;&gt;"","1",AI7688&lt;&gt;"","2",AJ7688&lt;&gt;"","3")</f>
        <v>1</v>
      </c>
    </row>
    <row r="7689" spans="1:37" x14ac:dyDescent="0.25">
      <c r="A7689" t="s">
        <v>1691</v>
      </c>
      <c r="B7689" t="s">
        <v>907</v>
      </c>
      <c r="C7689" s="67" t="str">
        <f t="shared" si="876"/>
        <v>Hailey Huebsch</v>
      </c>
      <c r="D7689" s="71" t="str" cm="1">
        <f t="array" ref="D7689">_xlfn.IFS(AK7689="1",CONCATENATE(C7689,"Regional"),AK7689="2",CONCATENATE(C7689,"Sectional"),AK7689="3",CONCATENATE(C7689,COUNTIF($C$1:C7689,C7689)))</f>
        <v>Hailey HuebschRegional</v>
      </c>
      <c r="E7689" s="66">
        <v>45196.333333333336</v>
      </c>
      <c r="F7689" t="s">
        <v>2503</v>
      </c>
      <c r="G7689" s="46">
        <v>38</v>
      </c>
      <c r="H7689" s="46">
        <v>116</v>
      </c>
      <c r="I7689" s="46">
        <v>30</v>
      </c>
      <c r="J7689" t="s">
        <v>588</v>
      </c>
      <c r="K7689" t="s">
        <v>90</v>
      </c>
      <c r="L7689" s="46">
        <v>5395</v>
      </c>
      <c r="M7689" s="46">
        <v>72</v>
      </c>
      <c r="N7689" s="46">
        <v>70.2</v>
      </c>
      <c r="O7689" s="46">
        <v>123</v>
      </c>
      <c r="P7689" s="46">
        <f t="shared" si="877"/>
        <v>2</v>
      </c>
      <c r="R7689" s="67" t="s">
        <v>3507</v>
      </c>
      <c r="S7689" s="67">
        <f>COUNTIF(Y$2:$Y$100,R7689)</f>
        <v>0</v>
      </c>
      <c r="V7689" s="67">
        <f t="shared" si="874"/>
        <v>0</v>
      </c>
      <c r="X7689"/>
      <c r="Y7689" s="67" t="str">
        <f t="shared" si="875"/>
        <v xml:space="preserve"> </v>
      </c>
      <c r="AB7689" t="s">
        <v>90</v>
      </c>
      <c r="AC7689" s="46">
        <v>5395</v>
      </c>
      <c r="AD7689" s="46">
        <v>72</v>
      </c>
      <c r="AE7689" s="46">
        <v>70.2</v>
      </c>
      <c r="AF7689" s="46">
        <v>123</v>
      </c>
      <c r="AH7689" s="70" t="str">
        <f t="shared" si="878"/>
        <v>GCAW Girls Div 1 Middleton Regional</v>
      </c>
      <c r="AI7689" s="70" t="str">
        <f t="shared" si="879"/>
        <v/>
      </c>
      <c r="AJ7689" s="70" t="str">
        <f t="shared" si="880"/>
        <v/>
      </c>
      <c r="AK7689" s="70" t="str" cm="1">
        <f t="array" ref="AK7689">_xlfn.IFS(AH7689&lt;&gt;"","1",AI7689&lt;&gt;"","2",AJ7689&lt;&gt;"","3")</f>
        <v>1</v>
      </c>
    </row>
    <row r="7690" spans="1:37" x14ac:dyDescent="0.25">
      <c r="A7690" t="s">
        <v>1091</v>
      </c>
      <c r="B7690" t="s">
        <v>302</v>
      </c>
      <c r="C7690" s="67" t="str">
        <f t="shared" si="876"/>
        <v>Haley Swomia</v>
      </c>
      <c r="D7690" s="71" t="str" cm="1">
        <f t="array" ref="D7690">_xlfn.IFS(AK7690="1",CONCATENATE(C7690,"Regional"),AK7690="2",CONCATENATE(C7690,"Sectional"),AK7690="3",CONCATENATE(C7690,COUNTIF($C$1:C7690,C7690)))</f>
        <v>Haley SwomiaRegional</v>
      </c>
      <c r="E7690" s="66">
        <v>45196.333333333336</v>
      </c>
      <c r="F7690" t="s">
        <v>2503</v>
      </c>
      <c r="G7690" s="46">
        <v>38</v>
      </c>
      <c r="H7690" s="46">
        <v>116</v>
      </c>
      <c r="I7690" s="46">
        <v>30</v>
      </c>
      <c r="J7690" t="s">
        <v>588</v>
      </c>
      <c r="K7690" t="s">
        <v>90</v>
      </c>
      <c r="L7690" s="46">
        <v>5395</v>
      </c>
      <c r="M7690" s="46">
        <v>72</v>
      </c>
      <c r="N7690" s="46">
        <v>70.2</v>
      </c>
      <c r="O7690" s="46">
        <v>123</v>
      </c>
      <c r="P7690" s="46">
        <f t="shared" si="877"/>
        <v>2</v>
      </c>
      <c r="R7690" s="67" t="s">
        <v>1569</v>
      </c>
      <c r="S7690" s="67">
        <f>COUNTIF(Y$2:$Y$100,R7690)</f>
        <v>0</v>
      </c>
      <c r="V7690" s="67">
        <f t="shared" si="874"/>
        <v>0</v>
      </c>
      <c r="X7690"/>
      <c r="Y7690" s="67" t="str">
        <f t="shared" si="875"/>
        <v xml:space="preserve"> </v>
      </c>
      <c r="AB7690" t="s">
        <v>90</v>
      </c>
      <c r="AC7690" s="46">
        <v>5395</v>
      </c>
      <c r="AD7690" s="46">
        <v>72</v>
      </c>
      <c r="AE7690" s="46">
        <v>70.2</v>
      </c>
      <c r="AF7690" s="46">
        <v>123</v>
      </c>
      <c r="AH7690" s="70" t="str">
        <f t="shared" si="878"/>
        <v>GCAW Girls Div 1 Middleton Regional</v>
      </c>
      <c r="AI7690" s="70" t="str">
        <f t="shared" si="879"/>
        <v/>
      </c>
      <c r="AJ7690" s="70" t="str">
        <f t="shared" si="880"/>
        <v/>
      </c>
      <c r="AK7690" s="70" t="str" cm="1">
        <f t="array" ref="AK7690">_xlfn.IFS(AH7690&lt;&gt;"","1",AI7690&lt;&gt;"","2",AJ7690&lt;&gt;"","3")</f>
        <v>1</v>
      </c>
    </row>
    <row r="7691" spans="1:37" x14ac:dyDescent="0.25">
      <c r="A7691" t="s">
        <v>309</v>
      </c>
      <c r="B7691" t="s">
        <v>773</v>
      </c>
      <c r="C7691" s="67" t="str">
        <f t="shared" si="876"/>
        <v>Ashley Meyer</v>
      </c>
      <c r="D7691" s="71" t="str" cm="1">
        <f t="array" ref="D7691">_xlfn.IFS(AK7691="1",CONCATENATE(C7691,"Regional"),AK7691="2",CONCATENATE(C7691,"Sectional"),AK7691="3",CONCATENATE(C7691,COUNTIF($C$1:C7691,C7691)))</f>
        <v>Ashley MeyerRegional</v>
      </c>
      <c r="E7691" s="66">
        <v>45196.333333333336</v>
      </c>
      <c r="F7691" t="s">
        <v>2503</v>
      </c>
      <c r="G7691" s="46">
        <v>38</v>
      </c>
      <c r="H7691" s="46">
        <v>120</v>
      </c>
      <c r="I7691" s="46">
        <v>32</v>
      </c>
      <c r="J7691" t="s">
        <v>588</v>
      </c>
      <c r="K7691" t="s">
        <v>90</v>
      </c>
      <c r="L7691" s="46">
        <v>5395</v>
      </c>
      <c r="M7691" s="46">
        <v>72</v>
      </c>
      <c r="N7691" s="46">
        <v>70.2</v>
      </c>
      <c r="O7691" s="46">
        <v>123</v>
      </c>
      <c r="P7691" s="46">
        <f t="shared" si="877"/>
        <v>2</v>
      </c>
      <c r="R7691" s="67" t="s">
        <v>2851</v>
      </c>
      <c r="S7691" s="67">
        <f>COUNTIF(Y$2:$Y$100,R7691)</f>
        <v>0</v>
      </c>
      <c r="V7691" s="67">
        <f t="shared" si="874"/>
        <v>0</v>
      </c>
      <c r="X7691"/>
      <c r="Y7691" s="67" t="str">
        <f t="shared" si="875"/>
        <v xml:space="preserve"> </v>
      </c>
      <c r="AB7691" t="s">
        <v>90</v>
      </c>
      <c r="AC7691" s="46">
        <v>5395</v>
      </c>
      <c r="AD7691" s="46">
        <v>72</v>
      </c>
      <c r="AE7691" s="46">
        <v>70.2</v>
      </c>
      <c r="AF7691" s="46">
        <v>123</v>
      </c>
      <c r="AH7691" s="70" t="str">
        <f t="shared" si="878"/>
        <v>GCAW Girls Div 1 Middleton Regional</v>
      </c>
      <c r="AI7691" s="70" t="str">
        <f t="shared" si="879"/>
        <v/>
      </c>
      <c r="AJ7691" s="70" t="str">
        <f t="shared" si="880"/>
        <v/>
      </c>
      <c r="AK7691" s="70" t="str" cm="1">
        <f t="array" ref="AK7691">_xlfn.IFS(AH7691&lt;&gt;"","1",AI7691&lt;&gt;"","2",AJ7691&lt;&gt;"","3")</f>
        <v>1</v>
      </c>
    </row>
    <row r="7692" spans="1:37" x14ac:dyDescent="0.25">
      <c r="A7692" t="s">
        <v>674</v>
      </c>
      <c r="B7692" t="s">
        <v>675</v>
      </c>
      <c r="C7692" s="67" t="str">
        <f t="shared" si="876"/>
        <v>Ruby Koh</v>
      </c>
      <c r="D7692" s="71" t="str" cm="1">
        <f t="array" ref="D7692">_xlfn.IFS(AK7692="1",CONCATENATE(C7692,"Regional"),AK7692="2",CONCATENATE(C7692,"Sectional"),AK7692="3",CONCATENATE(C7692,COUNTIF($C$1:C7692,C7692)))</f>
        <v>Ruby KohRegional</v>
      </c>
      <c r="E7692" s="66">
        <v>45196.333333333336</v>
      </c>
      <c r="F7692" t="s">
        <v>2503</v>
      </c>
      <c r="G7692" s="46">
        <v>38</v>
      </c>
      <c r="H7692" s="46">
        <v>123</v>
      </c>
      <c r="I7692" s="46">
        <v>33</v>
      </c>
      <c r="J7692" t="s">
        <v>588</v>
      </c>
      <c r="K7692" t="s">
        <v>90</v>
      </c>
      <c r="L7692" s="46">
        <v>5395</v>
      </c>
      <c r="M7692" s="46">
        <v>72</v>
      </c>
      <c r="N7692" s="46">
        <v>70.2</v>
      </c>
      <c r="O7692" s="46">
        <v>123</v>
      </c>
      <c r="P7692" s="46">
        <f t="shared" si="877"/>
        <v>2</v>
      </c>
      <c r="R7692" s="67" t="s">
        <v>1289</v>
      </c>
      <c r="S7692" s="67">
        <f>COUNTIF(Y$2:$Y$100,R7692)</f>
        <v>0</v>
      </c>
      <c r="V7692" s="67">
        <f t="shared" si="874"/>
        <v>0</v>
      </c>
      <c r="X7692"/>
      <c r="Y7692" s="67" t="str">
        <f t="shared" si="875"/>
        <v xml:space="preserve"> </v>
      </c>
      <c r="AB7692" t="s">
        <v>90</v>
      </c>
      <c r="AC7692" s="46">
        <v>5395</v>
      </c>
      <c r="AD7692" s="46">
        <v>72</v>
      </c>
      <c r="AE7692" s="46">
        <v>70.2</v>
      </c>
      <c r="AF7692" s="46">
        <v>123</v>
      </c>
      <c r="AH7692" s="70" t="str">
        <f t="shared" si="878"/>
        <v>GCAW Girls Div 1 Middleton Regional</v>
      </c>
      <c r="AI7692" s="70" t="str">
        <f t="shared" si="879"/>
        <v/>
      </c>
      <c r="AJ7692" s="70" t="str">
        <f t="shared" si="880"/>
        <v/>
      </c>
      <c r="AK7692" s="70" t="str" cm="1">
        <f t="array" ref="AK7692">_xlfn.IFS(AH7692&lt;&gt;"","1",AI7692&lt;&gt;"","2",AJ7692&lt;&gt;"","3")</f>
        <v>1</v>
      </c>
    </row>
    <row r="7693" spans="1:37" x14ac:dyDescent="0.25">
      <c r="A7693" t="s">
        <v>1892</v>
      </c>
      <c r="B7693" t="s">
        <v>530</v>
      </c>
      <c r="C7693" s="67" t="str">
        <f t="shared" si="876"/>
        <v>Kendra Hardin</v>
      </c>
      <c r="D7693" s="71" t="str" cm="1">
        <f t="array" ref="D7693">_xlfn.IFS(AK7693="1",CONCATENATE(C7693,"Regional"),AK7693="2",CONCATENATE(C7693,"Sectional"),AK7693="3",CONCATENATE(C7693,COUNTIF($C$1:C7693,C7693)))</f>
        <v>Kendra HardinRegional</v>
      </c>
      <c r="E7693" s="66">
        <v>45196.333333333336</v>
      </c>
      <c r="F7693" t="s">
        <v>2503</v>
      </c>
      <c r="G7693" s="46">
        <v>38</v>
      </c>
      <c r="H7693" s="46">
        <v>124</v>
      </c>
      <c r="I7693" s="46">
        <v>34</v>
      </c>
      <c r="J7693" t="s">
        <v>588</v>
      </c>
      <c r="K7693" t="s">
        <v>90</v>
      </c>
      <c r="L7693" s="46">
        <v>5395</v>
      </c>
      <c r="M7693" s="46">
        <v>72</v>
      </c>
      <c r="N7693" s="46">
        <v>70.2</v>
      </c>
      <c r="O7693" s="46">
        <v>123</v>
      </c>
      <c r="P7693" s="46">
        <f t="shared" si="877"/>
        <v>2</v>
      </c>
      <c r="R7693" s="67" t="s">
        <v>2901</v>
      </c>
      <c r="S7693" s="67">
        <f>COUNTIF(Y$2:$Y$100,R7693)</f>
        <v>0</v>
      </c>
      <c r="V7693" s="67">
        <f t="shared" si="874"/>
        <v>0</v>
      </c>
      <c r="X7693"/>
      <c r="Y7693" s="67" t="str">
        <f t="shared" si="875"/>
        <v xml:space="preserve"> </v>
      </c>
      <c r="AB7693" t="s">
        <v>90</v>
      </c>
      <c r="AC7693" s="46">
        <v>5395</v>
      </c>
      <c r="AD7693" s="46">
        <v>72</v>
      </c>
      <c r="AE7693" s="46">
        <v>70.2</v>
      </c>
      <c r="AF7693" s="46">
        <v>123</v>
      </c>
      <c r="AH7693" s="70" t="str">
        <f t="shared" si="878"/>
        <v>GCAW Girls Div 1 Middleton Regional</v>
      </c>
      <c r="AI7693" s="70" t="str">
        <f t="shared" si="879"/>
        <v/>
      </c>
      <c r="AJ7693" s="70" t="str">
        <f t="shared" si="880"/>
        <v/>
      </c>
      <c r="AK7693" s="70" t="str" cm="1">
        <f t="array" ref="AK7693">_xlfn.IFS(AH7693&lt;&gt;"","1",AI7693&lt;&gt;"","2",AJ7693&lt;&gt;"","3")</f>
        <v>1</v>
      </c>
    </row>
    <row r="7694" spans="1:37" x14ac:dyDescent="0.25">
      <c r="A7694" t="s">
        <v>378</v>
      </c>
      <c r="B7694" t="s">
        <v>876</v>
      </c>
      <c r="C7694" s="67" t="str">
        <f t="shared" si="876"/>
        <v>Jaelyn Welch</v>
      </c>
      <c r="D7694" s="71" t="str" cm="1">
        <f t="array" ref="D7694">_xlfn.IFS(AK7694="1",CONCATENATE(C7694,"Regional"),AK7694="2",CONCATENATE(C7694,"Sectional"),AK7694="3",CONCATENATE(C7694,COUNTIF($C$1:C7694,C7694)))</f>
        <v>Jaelyn WelchRegional</v>
      </c>
      <c r="E7694" s="66">
        <v>45196.333333333336</v>
      </c>
      <c r="F7694" t="s">
        <v>2503</v>
      </c>
      <c r="G7694" s="46">
        <v>38</v>
      </c>
      <c r="H7694" s="46">
        <v>127</v>
      </c>
      <c r="I7694" s="46">
        <v>35</v>
      </c>
      <c r="J7694" t="s">
        <v>588</v>
      </c>
      <c r="K7694" t="s">
        <v>90</v>
      </c>
      <c r="L7694" s="46">
        <v>5395</v>
      </c>
      <c r="M7694" s="46">
        <v>72</v>
      </c>
      <c r="N7694" s="46">
        <v>70.2</v>
      </c>
      <c r="O7694" s="46">
        <v>123</v>
      </c>
      <c r="P7694" s="46">
        <f t="shared" si="877"/>
        <v>2</v>
      </c>
      <c r="R7694" s="67" t="s">
        <v>2848</v>
      </c>
      <c r="S7694" s="67">
        <f>COUNTIF(Y$2:$Y$100,R7694)</f>
        <v>0</v>
      </c>
      <c r="V7694" s="67">
        <f t="shared" si="874"/>
        <v>0</v>
      </c>
      <c r="X7694"/>
      <c r="Y7694" s="67" t="str">
        <f t="shared" si="875"/>
        <v xml:space="preserve"> </v>
      </c>
      <c r="AB7694" t="s">
        <v>90</v>
      </c>
      <c r="AC7694" s="46">
        <v>5395</v>
      </c>
      <c r="AD7694" s="46">
        <v>72</v>
      </c>
      <c r="AE7694" s="46">
        <v>70.2</v>
      </c>
      <c r="AF7694" s="46">
        <v>123</v>
      </c>
      <c r="AH7694" s="70" t="str">
        <f t="shared" si="878"/>
        <v>GCAW Girls Div 1 Middleton Regional</v>
      </c>
      <c r="AI7694" s="70" t="str">
        <f t="shared" si="879"/>
        <v/>
      </c>
      <c r="AJ7694" s="70" t="str">
        <f t="shared" si="880"/>
        <v/>
      </c>
      <c r="AK7694" s="70" t="str" cm="1">
        <f t="array" ref="AK7694">_xlfn.IFS(AH7694&lt;&gt;"","1",AI7694&lt;&gt;"","2",AJ7694&lt;&gt;"","3")</f>
        <v>1</v>
      </c>
    </row>
    <row r="7695" spans="1:37" x14ac:dyDescent="0.25">
      <c r="A7695" t="s">
        <v>3402</v>
      </c>
      <c r="B7695" t="s">
        <v>187</v>
      </c>
      <c r="C7695" s="67" t="str">
        <f t="shared" si="876"/>
        <v>Ava Jablonski</v>
      </c>
      <c r="D7695" s="71" t="str" cm="1">
        <f t="array" ref="D7695">_xlfn.IFS(AK7695="1",CONCATENATE(C7695,"Regional"),AK7695="2",CONCATENATE(C7695,"Sectional"),AK7695="3",CONCATENATE(C7695,COUNTIF($C$1:C7695,C7695)))</f>
        <v>Ava JablonskiRegional</v>
      </c>
      <c r="E7695" s="66">
        <v>45196.333333333336</v>
      </c>
      <c r="F7695" t="s">
        <v>2503</v>
      </c>
      <c r="G7695" s="46">
        <v>38</v>
      </c>
      <c r="H7695" s="46">
        <v>128</v>
      </c>
      <c r="I7695" s="46">
        <v>36</v>
      </c>
      <c r="J7695" t="s">
        <v>588</v>
      </c>
      <c r="K7695" t="s">
        <v>90</v>
      </c>
      <c r="L7695" s="46">
        <v>5395</v>
      </c>
      <c r="M7695" s="46">
        <v>72</v>
      </c>
      <c r="N7695" s="46">
        <v>70.2</v>
      </c>
      <c r="O7695" s="46">
        <v>123</v>
      </c>
      <c r="P7695" s="46">
        <f t="shared" si="877"/>
        <v>2</v>
      </c>
      <c r="R7695" s="67" t="s">
        <v>3543</v>
      </c>
      <c r="S7695" s="67">
        <f>COUNTIF(Y$2:$Y$100,R7695)</f>
        <v>0</v>
      </c>
      <c r="V7695" s="67">
        <f t="shared" si="874"/>
        <v>0</v>
      </c>
      <c r="X7695"/>
      <c r="Y7695" s="67" t="str">
        <f t="shared" si="875"/>
        <v xml:space="preserve"> </v>
      </c>
      <c r="AB7695" t="s">
        <v>90</v>
      </c>
      <c r="AC7695" s="46">
        <v>5395</v>
      </c>
      <c r="AD7695" s="46">
        <v>72</v>
      </c>
      <c r="AE7695" s="46">
        <v>70.2</v>
      </c>
      <c r="AF7695" s="46">
        <v>123</v>
      </c>
      <c r="AH7695" s="70" t="str">
        <f t="shared" si="878"/>
        <v>GCAW Girls Div 1 Middleton Regional</v>
      </c>
      <c r="AI7695" s="70" t="str">
        <f t="shared" si="879"/>
        <v/>
      </c>
      <c r="AJ7695" s="70" t="str">
        <f t="shared" si="880"/>
        <v/>
      </c>
      <c r="AK7695" s="70" t="str" cm="1">
        <f t="array" ref="AK7695">_xlfn.IFS(AH7695&lt;&gt;"","1",AI7695&lt;&gt;"","2",AJ7695&lt;&gt;"","3")</f>
        <v>1</v>
      </c>
    </row>
    <row r="7696" spans="1:37" x14ac:dyDescent="0.25">
      <c r="A7696" t="s">
        <v>1847</v>
      </c>
      <c r="B7696" t="s">
        <v>1848</v>
      </c>
      <c r="C7696" s="67" t="str">
        <f t="shared" si="876"/>
        <v>Kira Jennings</v>
      </c>
      <c r="D7696" s="71" t="str" cm="1">
        <f t="array" ref="D7696">_xlfn.IFS(AK7696="1",CONCATENATE(C7696,"Regional"),AK7696="2",CONCATENATE(C7696,"Sectional"),AK7696="3",CONCATENATE(C7696,COUNTIF($C$1:C7696,C7696)))</f>
        <v>Kira JenningsRegional</v>
      </c>
      <c r="E7696" s="66">
        <v>45196.333333333336</v>
      </c>
      <c r="F7696" t="s">
        <v>2503</v>
      </c>
      <c r="G7696" s="46">
        <v>38</v>
      </c>
      <c r="H7696" s="46">
        <v>135</v>
      </c>
      <c r="I7696" s="46">
        <v>37</v>
      </c>
      <c r="J7696" t="s">
        <v>588</v>
      </c>
      <c r="K7696" t="s">
        <v>90</v>
      </c>
      <c r="L7696" s="46">
        <v>5395</v>
      </c>
      <c r="M7696" s="46">
        <v>72</v>
      </c>
      <c r="N7696" s="46">
        <v>70.2</v>
      </c>
      <c r="O7696" s="46">
        <v>123</v>
      </c>
      <c r="P7696" s="46">
        <f t="shared" si="877"/>
        <v>2</v>
      </c>
      <c r="R7696" s="67" t="s">
        <v>2855</v>
      </c>
      <c r="S7696" s="67">
        <f>COUNTIF(Y$2:$Y$100,R7696)</f>
        <v>0</v>
      </c>
      <c r="V7696" s="67">
        <f t="shared" ref="V7696:V7759" si="881">COUNTIF(R7696:R10323,Y7696)</f>
        <v>0</v>
      </c>
      <c r="X7696"/>
      <c r="Y7696" s="67" t="str">
        <f t="shared" si="875"/>
        <v xml:space="preserve"> </v>
      </c>
      <c r="AB7696" t="s">
        <v>90</v>
      </c>
      <c r="AC7696" s="46">
        <v>5395</v>
      </c>
      <c r="AD7696" s="46">
        <v>72</v>
      </c>
      <c r="AE7696" s="46">
        <v>70.2</v>
      </c>
      <c r="AF7696" s="46">
        <v>123</v>
      </c>
      <c r="AH7696" s="70" t="str">
        <f t="shared" si="878"/>
        <v>GCAW Girls Div 1 Middleton Regional</v>
      </c>
      <c r="AI7696" s="70" t="str">
        <f t="shared" si="879"/>
        <v/>
      </c>
      <c r="AJ7696" s="70" t="str">
        <f t="shared" si="880"/>
        <v/>
      </c>
      <c r="AK7696" s="70" t="str" cm="1">
        <f t="array" ref="AK7696">_xlfn.IFS(AH7696&lt;&gt;"","1",AI7696&lt;&gt;"","2",AJ7696&lt;&gt;"","3")</f>
        <v>1</v>
      </c>
    </row>
    <row r="7697" spans="1:37" x14ac:dyDescent="0.25">
      <c r="A7697" t="s">
        <v>325</v>
      </c>
      <c r="B7697" t="s">
        <v>353</v>
      </c>
      <c r="C7697" s="67" t="str">
        <f t="shared" si="876"/>
        <v>Olivia Norton</v>
      </c>
      <c r="D7697" s="71" t="str" cm="1">
        <f t="array" ref="D7697">_xlfn.IFS(AK7697="1",CONCATENATE(C7697,"Regional"),AK7697="2",CONCATENATE(C7697,"Sectional"),AK7697="3",CONCATENATE(C7697,COUNTIF($C$1:C7697,C7697)))</f>
        <v>Olivia NortonRegional</v>
      </c>
      <c r="E7697" s="66">
        <v>45196.333333333336</v>
      </c>
      <c r="F7697" t="s">
        <v>2503</v>
      </c>
      <c r="G7697" s="46">
        <v>38</v>
      </c>
      <c r="H7697" s="46">
        <v>139</v>
      </c>
      <c r="I7697" s="46">
        <v>38</v>
      </c>
      <c r="J7697" t="s">
        <v>588</v>
      </c>
      <c r="K7697" t="s">
        <v>90</v>
      </c>
      <c r="L7697" s="46">
        <v>5395</v>
      </c>
      <c r="M7697" s="46">
        <v>72</v>
      </c>
      <c r="N7697" s="46">
        <v>70.2</v>
      </c>
      <c r="O7697" s="46">
        <v>123</v>
      </c>
      <c r="P7697" s="46">
        <f t="shared" si="877"/>
        <v>2</v>
      </c>
      <c r="R7697" s="67" t="s">
        <v>2850</v>
      </c>
      <c r="S7697" s="67">
        <f>COUNTIF(Y$2:$Y$100,R7697)</f>
        <v>0</v>
      </c>
      <c r="V7697" s="67">
        <f t="shared" si="881"/>
        <v>0</v>
      </c>
      <c r="X7697"/>
      <c r="Y7697" s="67" t="str">
        <f t="shared" si="875"/>
        <v xml:space="preserve"> </v>
      </c>
      <c r="AB7697" t="s">
        <v>90</v>
      </c>
      <c r="AC7697" s="46">
        <v>5395</v>
      </c>
      <c r="AD7697" s="46">
        <v>72</v>
      </c>
      <c r="AE7697" s="46">
        <v>70.2</v>
      </c>
      <c r="AF7697" s="46">
        <v>123</v>
      </c>
      <c r="AH7697" s="70" t="str">
        <f t="shared" si="878"/>
        <v>GCAW Girls Div 1 Middleton Regional</v>
      </c>
      <c r="AI7697" s="70" t="str">
        <f t="shared" si="879"/>
        <v/>
      </c>
      <c r="AJ7697" s="70" t="str">
        <f t="shared" si="880"/>
        <v/>
      </c>
      <c r="AK7697" s="70" t="str" cm="1">
        <f t="array" ref="AK7697">_xlfn.IFS(AH7697&lt;&gt;"","1",AI7697&lt;&gt;"","2",AJ7697&lt;&gt;"","3")</f>
        <v>1</v>
      </c>
    </row>
    <row r="7698" spans="1:37" x14ac:dyDescent="0.25">
      <c r="A7698" t="s">
        <v>352</v>
      </c>
      <c r="B7698" t="s">
        <v>458</v>
      </c>
      <c r="C7698" s="67" t="str">
        <f t="shared" si="876"/>
        <v>Lauren Reed</v>
      </c>
      <c r="D7698" s="71" t="str" cm="1">
        <f t="array" ref="D7698">_xlfn.IFS(AK7698="1",CONCATENATE(C7698,"Regional"),AK7698="2",CONCATENATE(C7698,"Sectional"),AK7698="3",CONCATENATE(C7698,COUNTIF($C$1:C7698,C7698)))</f>
        <v>Lauren ReedRegional</v>
      </c>
      <c r="E7698" s="66">
        <v>45196.333333333336</v>
      </c>
      <c r="F7698" t="s">
        <v>2505</v>
      </c>
      <c r="G7698" s="46">
        <v>42</v>
      </c>
      <c r="H7698" s="46">
        <v>81</v>
      </c>
      <c r="I7698" s="46">
        <v>1</v>
      </c>
      <c r="J7698" t="s">
        <v>2414</v>
      </c>
      <c r="K7698" t="s">
        <v>90</v>
      </c>
      <c r="L7698" s="46">
        <v>5189</v>
      </c>
      <c r="M7698" s="46">
        <v>72</v>
      </c>
      <c r="N7698" s="46">
        <v>70.599999999999994</v>
      </c>
      <c r="O7698" s="46">
        <v>119</v>
      </c>
      <c r="P7698" s="46">
        <f t="shared" si="877"/>
        <v>2</v>
      </c>
      <c r="R7698" s="67" t="s">
        <v>1253</v>
      </c>
      <c r="S7698" s="67">
        <f>COUNTIF(Y$2:$Y$100,R7698)</f>
        <v>0</v>
      </c>
      <c r="V7698" s="67">
        <f t="shared" si="881"/>
        <v>0</v>
      </c>
      <c r="X7698"/>
      <c r="Y7698" s="67" t="str">
        <f t="shared" si="875"/>
        <v xml:space="preserve"> </v>
      </c>
      <c r="AB7698" t="s">
        <v>90</v>
      </c>
      <c r="AC7698" s="46">
        <v>5189</v>
      </c>
      <c r="AD7698" s="46">
        <v>72</v>
      </c>
      <c r="AE7698" s="46">
        <v>70.599999999999994</v>
      </c>
      <c r="AF7698" s="46">
        <v>119</v>
      </c>
      <c r="AH7698" s="70" t="str">
        <f t="shared" si="878"/>
        <v>GCAW Girls Div 1 Oregon Regional</v>
      </c>
      <c r="AI7698" s="70" t="str">
        <f t="shared" si="879"/>
        <v/>
      </c>
      <c r="AJ7698" s="70" t="str">
        <f t="shared" si="880"/>
        <v/>
      </c>
      <c r="AK7698" s="70" t="str" cm="1">
        <f t="array" ref="AK7698">_xlfn.IFS(AH7698&lt;&gt;"","1",AI7698&lt;&gt;"","2",AJ7698&lt;&gt;"","3")</f>
        <v>1</v>
      </c>
    </row>
    <row r="7699" spans="1:37" x14ac:dyDescent="0.25">
      <c r="A7699" t="s">
        <v>261</v>
      </c>
      <c r="B7699" t="s">
        <v>1606</v>
      </c>
      <c r="C7699" s="67" t="str">
        <f t="shared" si="876"/>
        <v>Delainey Halverson</v>
      </c>
      <c r="D7699" s="71" t="str" cm="1">
        <f t="array" ref="D7699">_xlfn.IFS(AK7699="1",CONCATENATE(C7699,"Regional"),AK7699="2",CONCATENATE(C7699,"Sectional"),AK7699="3",CONCATENATE(C7699,COUNTIF($C$1:C7699,C7699)))</f>
        <v>Delainey HalversonRegional</v>
      </c>
      <c r="E7699" s="66">
        <v>45196.333333333336</v>
      </c>
      <c r="F7699" t="s">
        <v>2505</v>
      </c>
      <c r="G7699" s="46">
        <v>42</v>
      </c>
      <c r="H7699" s="46">
        <v>82</v>
      </c>
      <c r="I7699" s="46">
        <v>2</v>
      </c>
      <c r="J7699" t="s">
        <v>2414</v>
      </c>
      <c r="K7699" t="s">
        <v>90</v>
      </c>
      <c r="L7699" s="46">
        <v>5189</v>
      </c>
      <c r="M7699" s="46">
        <v>72</v>
      </c>
      <c r="N7699" s="46">
        <v>70.599999999999994</v>
      </c>
      <c r="O7699" s="46">
        <v>119</v>
      </c>
      <c r="P7699" s="46">
        <f t="shared" si="877"/>
        <v>2</v>
      </c>
      <c r="R7699" s="67" t="s">
        <v>3559</v>
      </c>
      <c r="S7699" s="67">
        <f>COUNTIF(Y$2:$Y$100,R7699)</f>
        <v>0</v>
      </c>
      <c r="V7699" s="67">
        <f t="shared" si="881"/>
        <v>0</v>
      </c>
      <c r="X7699"/>
      <c r="Y7699" s="67" t="str">
        <f t="shared" si="875"/>
        <v xml:space="preserve"> </v>
      </c>
      <c r="AB7699" t="s">
        <v>90</v>
      </c>
      <c r="AC7699" s="46">
        <v>5189</v>
      </c>
      <c r="AD7699" s="46">
        <v>72</v>
      </c>
      <c r="AE7699" s="46">
        <v>70.599999999999994</v>
      </c>
      <c r="AF7699" s="46">
        <v>119</v>
      </c>
      <c r="AH7699" s="70" t="str">
        <f t="shared" si="878"/>
        <v>GCAW Girls Div 1 Oregon Regional</v>
      </c>
      <c r="AI7699" s="70" t="str">
        <f t="shared" si="879"/>
        <v/>
      </c>
      <c r="AJ7699" s="70" t="str">
        <f t="shared" si="880"/>
        <v/>
      </c>
      <c r="AK7699" s="70" t="str" cm="1">
        <f t="array" ref="AK7699">_xlfn.IFS(AH7699&lt;&gt;"","1",AI7699&lt;&gt;"","2",AJ7699&lt;&gt;"","3")</f>
        <v>1</v>
      </c>
    </row>
    <row r="7700" spans="1:37" x14ac:dyDescent="0.25">
      <c r="A7700" t="s">
        <v>462</v>
      </c>
      <c r="B7700" t="s">
        <v>182</v>
      </c>
      <c r="C7700" s="67" t="str">
        <f t="shared" si="876"/>
        <v>Drew Hoffer</v>
      </c>
      <c r="D7700" s="71" t="str" cm="1">
        <f t="array" ref="D7700">_xlfn.IFS(AK7700="1",CONCATENATE(C7700,"Regional"),AK7700="2",CONCATENATE(C7700,"Sectional"),AK7700="3",CONCATENATE(C7700,COUNTIF($C$1:C7700,C7700)))</f>
        <v>Drew HofferRegional</v>
      </c>
      <c r="E7700" s="66">
        <v>45196.333333333336</v>
      </c>
      <c r="F7700" t="s">
        <v>2505</v>
      </c>
      <c r="G7700" s="46">
        <v>42</v>
      </c>
      <c r="H7700" s="46">
        <v>84</v>
      </c>
      <c r="I7700" s="46">
        <v>3</v>
      </c>
      <c r="J7700" t="s">
        <v>2414</v>
      </c>
      <c r="K7700" t="s">
        <v>90</v>
      </c>
      <c r="L7700" s="46">
        <v>5189</v>
      </c>
      <c r="M7700" s="46">
        <v>72</v>
      </c>
      <c r="N7700" s="46">
        <v>70.599999999999994</v>
      </c>
      <c r="O7700" s="46">
        <v>119</v>
      </c>
      <c r="P7700" s="46">
        <f t="shared" si="877"/>
        <v>2</v>
      </c>
      <c r="R7700" s="67" t="s">
        <v>1162</v>
      </c>
      <c r="S7700" s="67">
        <f>COUNTIF(Y$2:$Y$100,R7700)</f>
        <v>0</v>
      </c>
      <c r="V7700" s="67">
        <f t="shared" si="881"/>
        <v>0</v>
      </c>
      <c r="X7700"/>
      <c r="Y7700" s="67" t="str">
        <f t="shared" si="875"/>
        <v xml:space="preserve"> </v>
      </c>
      <c r="AB7700" t="s">
        <v>90</v>
      </c>
      <c r="AC7700" s="46">
        <v>5189</v>
      </c>
      <c r="AD7700" s="46">
        <v>72</v>
      </c>
      <c r="AE7700" s="46">
        <v>70.599999999999994</v>
      </c>
      <c r="AF7700" s="46">
        <v>119</v>
      </c>
      <c r="AH7700" s="70" t="str">
        <f t="shared" si="878"/>
        <v>GCAW Girls Div 1 Oregon Regional</v>
      </c>
      <c r="AI7700" s="70" t="str">
        <f t="shared" si="879"/>
        <v/>
      </c>
      <c r="AJ7700" s="70" t="str">
        <f t="shared" si="880"/>
        <v/>
      </c>
      <c r="AK7700" s="70" t="str" cm="1">
        <f t="array" ref="AK7700">_xlfn.IFS(AH7700&lt;&gt;"","1",AI7700&lt;&gt;"","2",AJ7700&lt;&gt;"","3")</f>
        <v>1</v>
      </c>
    </row>
    <row r="7701" spans="1:37" x14ac:dyDescent="0.25">
      <c r="A7701" t="s">
        <v>346</v>
      </c>
      <c r="B7701" t="s">
        <v>459</v>
      </c>
      <c r="C7701" s="67" t="str">
        <f t="shared" si="876"/>
        <v>Addison Sabel</v>
      </c>
      <c r="D7701" s="71" t="str" cm="1">
        <f t="array" ref="D7701">_xlfn.IFS(AK7701="1",CONCATENATE(C7701,"Regional"),AK7701="2",CONCATENATE(C7701,"Sectional"),AK7701="3",CONCATENATE(C7701,COUNTIF($C$1:C7701,C7701)))</f>
        <v>Addison SabelRegional</v>
      </c>
      <c r="E7701" s="66">
        <v>45196.333333333336</v>
      </c>
      <c r="F7701" t="s">
        <v>2505</v>
      </c>
      <c r="G7701" s="46">
        <v>42</v>
      </c>
      <c r="H7701" s="46">
        <v>85</v>
      </c>
      <c r="I7701" s="46">
        <v>4</v>
      </c>
      <c r="J7701" t="s">
        <v>2414</v>
      </c>
      <c r="K7701" t="s">
        <v>90</v>
      </c>
      <c r="L7701" s="46">
        <v>5189</v>
      </c>
      <c r="M7701" s="46">
        <v>72</v>
      </c>
      <c r="N7701" s="46">
        <v>70.599999999999994</v>
      </c>
      <c r="O7701" s="46">
        <v>119</v>
      </c>
      <c r="P7701" s="46">
        <f t="shared" si="877"/>
        <v>2</v>
      </c>
      <c r="R7701" s="67" t="s">
        <v>3562</v>
      </c>
      <c r="S7701" s="67">
        <f>COUNTIF(Y$2:$Y$100,R7701)</f>
        <v>0</v>
      </c>
      <c r="V7701" s="67">
        <f t="shared" si="881"/>
        <v>0</v>
      </c>
      <c r="X7701"/>
      <c r="Y7701" s="67" t="str">
        <f t="shared" si="875"/>
        <v xml:space="preserve"> </v>
      </c>
      <c r="AB7701" t="s">
        <v>90</v>
      </c>
      <c r="AC7701" s="46">
        <v>5189</v>
      </c>
      <c r="AD7701" s="46">
        <v>72</v>
      </c>
      <c r="AE7701" s="46">
        <v>70.599999999999994</v>
      </c>
      <c r="AF7701" s="46">
        <v>119</v>
      </c>
      <c r="AH7701" s="70" t="str">
        <f t="shared" si="878"/>
        <v>GCAW Girls Div 1 Oregon Regional</v>
      </c>
      <c r="AI7701" s="70" t="str">
        <f t="shared" si="879"/>
        <v/>
      </c>
      <c r="AJ7701" s="70" t="str">
        <f t="shared" si="880"/>
        <v/>
      </c>
      <c r="AK7701" s="70" t="str" cm="1">
        <f t="array" ref="AK7701">_xlfn.IFS(AH7701&lt;&gt;"","1",AI7701&lt;&gt;"","2",AJ7701&lt;&gt;"","3")</f>
        <v>1</v>
      </c>
    </row>
    <row r="7702" spans="1:37" x14ac:dyDescent="0.25">
      <c r="A7702" t="s">
        <v>1795</v>
      </c>
      <c r="B7702" t="s">
        <v>1796</v>
      </c>
      <c r="C7702" s="67" t="str">
        <f t="shared" si="876"/>
        <v>Ezabell Yu</v>
      </c>
      <c r="D7702" s="71" t="str" cm="1">
        <f t="array" ref="D7702">_xlfn.IFS(AK7702="1",CONCATENATE(C7702,"Regional"),AK7702="2",CONCATENATE(C7702,"Sectional"),AK7702="3",CONCATENATE(C7702,COUNTIF($C$1:C7702,C7702)))</f>
        <v>Ezabell YuRegional</v>
      </c>
      <c r="E7702" s="66">
        <v>45196.333333333336</v>
      </c>
      <c r="F7702" t="s">
        <v>2505</v>
      </c>
      <c r="G7702" s="46">
        <v>42</v>
      </c>
      <c r="H7702" s="46">
        <v>92</v>
      </c>
      <c r="I7702" s="46">
        <v>5</v>
      </c>
      <c r="J7702" t="s">
        <v>2414</v>
      </c>
      <c r="K7702" t="s">
        <v>90</v>
      </c>
      <c r="L7702" s="46">
        <v>5189</v>
      </c>
      <c r="M7702" s="46">
        <v>72</v>
      </c>
      <c r="N7702" s="46">
        <v>70.599999999999994</v>
      </c>
      <c r="O7702" s="46">
        <v>119</v>
      </c>
      <c r="P7702" s="46">
        <f t="shared" si="877"/>
        <v>2</v>
      </c>
      <c r="R7702" s="67" t="s">
        <v>2798</v>
      </c>
      <c r="S7702" s="67">
        <f>COUNTIF(Y$2:$Y$100,R7702)</f>
        <v>0</v>
      </c>
      <c r="V7702" s="67">
        <f t="shared" si="881"/>
        <v>0</v>
      </c>
      <c r="X7702"/>
      <c r="Y7702" s="67" t="str">
        <f t="shared" si="875"/>
        <v xml:space="preserve"> </v>
      </c>
      <c r="AB7702" t="s">
        <v>90</v>
      </c>
      <c r="AC7702" s="46">
        <v>5189</v>
      </c>
      <c r="AD7702" s="46">
        <v>72</v>
      </c>
      <c r="AE7702" s="46">
        <v>70.599999999999994</v>
      </c>
      <c r="AF7702" s="46">
        <v>119</v>
      </c>
      <c r="AH7702" s="70" t="str">
        <f t="shared" si="878"/>
        <v>GCAW Girls Div 1 Oregon Regional</v>
      </c>
      <c r="AI7702" s="70" t="str">
        <f t="shared" si="879"/>
        <v/>
      </c>
      <c r="AJ7702" s="70" t="str">
        <f t="shared" si="880"/>
        <v/>
      </c>
      <c r="AK7702" s="70" t="str" cm="1">
        <f t="array" ref="AK7702">_xlfn.IFS(AH7702&lt;&gt;"","1",AI7702&lt;&gt;"","2",AJ7702&lt;&gt;"","3")</f>
        <v>1</v>
      </c>
    </row>
    <row r="7703" spans="1:37" x14ac:dyDescent="0.25">
      <c r="A7703" t="s">
        <v>493</v>
      </c>
      <c r="B7703" t="s">
        <v>494</v>
      </c>
      <c r="C7703" s="67" t="str">
        <f t="shared" si="876"/>
        <v>Maren Wieme</v>
      </c>
      <c r="D7703" s="71" t="str" cm="1">
        <f t="array" ref="D7703">_xlfn.IFS(AK7703="1",CONCATENATE(C7703,"Regional"),AK7703="2",CONCATENATE(C7703,"Sectional"),AK7703="3",CONCATENATE(C7703,COUNTIF($C$1:C7703,C7703)))</f>
        <v>Maren WiemeRegional</v>
      </c>
      <c r="E7703" s="66">
        <v>45196.333333333336</v>
      </c>
      <c r="F7703" t="s">
        <v>2505</v>
      </c>
      <c r="G7703" s="46">
        <v>42</v>
      </c>
      <c r="H7703" s="46">
        <v>92</v>
      </c>
      <c r="I7703" s="46">
        <v>5</v>
      </c>
      <c r="J7703" t="s">
        <v>2414</v>
      </c>
      <c r="K7703" t="s">
        <v>90</v>
      </c>
      <c r="L7703" s="46">
        <v>5189</v>
      </c>
      <c r="M7703" s="46">
        <v>72</v>
      </c>
      <c r="N7703" s="46">
        <v>70.599999999999994</v>
      </c>
      <c r="O7703" s="46">
        <v>119</v>
      </c>
      <c r="P7703" s="46">
        <f t="shared" si="877"/>
        <v>2</v>
      </c>
      <c r="R7703" s="67" t="s">
        <v>1182</v>
      </c>
      <c r="S7703" s="67">
        <f>COUNTIF(Y$2:$Y$100,R7703)</f>
        <v>0</v>
      </c>
      <c r="V7703" s="67">
        <f t="shared" si="881"/>
        <v>0</v>
      </c>
      <c r="X7703"/>
      <c r="Y7703" s="67" t="str">
        <f t="shared" si="875"/>
        <v xml:space="preserve"> </v>
      </c>
      <c r="AB7703" t="s">
        <v>90</v>
      </c>
      <c r="AC7703" s="46">
        <v>5189</v>
      </c>
      <c r="AD7703" s="46">
        <v>72</v>
      </c>
      <c r="AE7703" s="46">
        <v>70.599999999999994</v>
      </c>
      <c r="AF7703" s="46">
        <v>119</v>
      </c>
      <c r="AH7703" s="70" t="str">
        <f t="shared" si="878"/>
        <v>GCAW Girls Div 1 Oregon Regional</v>
      </c>
      <c r="AI7703" s="70" t="str">
        <f t="shared" si="879"/>
        <v/>
      </c>
      <c r="AJ7703" s="70" t="str">
        <f t="shared" si="880"/>
        <v/>
      </c>
      <c r="AK7703" s="70" t="str" cm="1">
        <f t="array" ref="AK7703">_xlfn.IFS(AH7703&lt;&gt;"","1",AI7703&lt;&gt;"","2",AJ7703&lt;&gt;"","3")</f>
        <v>1</v>
      </c>
    </row>
    <row r="7704" spans="1:37" x14ac:dyDescent="0.25">
      <c r="A7704" t="s">
        <v>1609</v>
      </c>
      <c r="B7704" t="s">
        <v>470</v>
      </c>
      <c r="C7704" s="67" t="str">
        <f t="shared" si="876"/>
        <v>Laila Ehiorobo</v>
      </c>
      <c r="D7704" s="71" t="str" cm="1">
        <f t="array" ref="D7704">_xlfn.IFS(AK7704="1",CONCATENATE(C7704,"Regional"),AK7704="2",CONCATENATE(C7704,"Sectional"),AK7704="3",CONCATENATE(C7704,COUNTIF($C$1:C7704,C7704)))</f>
        <v>Laila EhioroboRegional</v>
      </c>
      <c r="E7704" s="66">
        <v>45196.333333333336</v>
      </c>
      <c r="F7704" t="s">
        <v>2505</v>
      </c>
      <c r="G7704" s="46">
        <v>42</v>
      </c>
      <c r="H7704" s="46">
        <v>95</v>
      </c>
      <c r="I7704" s="46">
        <v>7</v>
      </c>
      <c r="J7704" t="s">
        <v>2414</v>
      </c>
      <c r="K7704" t="s">
        <v>90</v>
      </c>
      <c r="L7704" s="46">
        <v>5189</v>
      </c>
      <c r="M7704" s="46">
        <v>72</v>
      </c>
      <c r="N7704" s="46">
        <v>70.599999999999994</v>
      </c>
      <c r="O7704" s="46">
        <v>119</v>
      </c>
      <c r="P7704" s="46">
        <f t="shared" si="877"/>
        <v>2</v>
      </c>
      <c r="R7704" s="67" t="s">
        <v>3572</v>
      </c>
      <c r="S7704" s="67">
        <f>COUNTIF(Y$2:$Y$100,R7704)</f>
        <v>0</v>
      </c>
      <c r="V7704" s="67">
        <f t="shared" si="881"/>
        <v>0</v>
      </c>
      <c r="X7704"/>
      <c r="Y7704" s="67" t="str">
        <f t="shared" si="875"/>
        <v xml:space="preserve"> </v>
      </c>
      <c r="AB7704" t="s">
        <v>90</v>
      </c>
      <c r="AC7704" s="46">
        <v>5189</v>
      </c>
      <c r="AD7704" s="46">
        <v>72</v>
      </c>
      <c r="AE7704" s="46">
        <v>70.599999999999994</v>
      </c>
      <c r="AF7704" s="46">
        <v>119</v>
      </c>
      <c r="AH7704" s="70" t="str">
        <f t="shared" si="878"/>
        <v>GCAW Girls Div 1 Oregon Regional</v>
      </c>
      <c r="AI7704" s="70" t="str">
        <f t="shared" si="879"/>
        <v/>
      </c>
      <c r="AJ7704" s="70" t="str">
        <f t="shared" si="880"/>
        <v/>
      </c>
      <c r="AK7704" s="70" t="str" cm="1">
        <f t="array" ref="AK7704">_xlfn.IFS(AH7704&lt;&gt;"","1",AI7704&lt;&gt;"","2",AJ7704&lt;&gt;"","3")</f>
        <v>1</v>
      </c>
    </row>
    <row r="7705" spans="1:37" x14ac:dyDescent="0.25">
      <c r="A7705" t="s">
        <v>468</v>
      </c>
      <c r="B7705" t="s">
        <v>253</v>
      </c>
      <c r="C7705" s="67" t="str">
        <f t="shared" si="876"/>
        <v>Lily Haessig</v>
      </c>
      <c r="D7705" s="71" t="str" cm="1">
        <f t="array" ref="D7705">_xlfn.IFS(AK7705="1",CONCATENATE(C7705,"Regional"),AK7705="2",CONCATENATE(C7705,"Sectional"),AK7705="3",CONCATENATE(C7705,COUNTIF($C$1:C7705,C7705)))</f>
        <v>Lily HaessigRegional</v>
      </c>
      <c r="E7705" s="66">
        <v>45196.333333333336</v>
      </c>
      <c r="F7705" t="s">
        <v>2505</v>
      </c>
      <c r="G7705" s="46">
        <v>42</v>
      </c>
      <c r="H7705" s="46">
        <v>95</v>
      </c>
      <c r="I7705" s="46">
        <v>7</v>
      </c>
      <c r="J7705" t="s">
        <v>2414</v>
      </c>
      <c r="K7705" t="s">
        <v>90</v>
      </c>
      <c r="L7705" s="46">
        <v>5189</v>
      </c>
      <c r="M7705" s="46">
        <v>72</v>
      </c>
      <c r="N7705" s="46">
        <v>70.599999999999994</v>
      </c>
      <c r="O7705" s="46">
        <v>119</v>
      </c>
      <c r="P7705" s="46">
        <f t="shared" si="877"/>
        <v>2</v>
      </c>
      <c r="R7705" s="67" t="s">
        <v>1165</v>
      </c>
      <c r="S7705" s="67">
        <f>COUNTIF(Y$2:$Y$100,R7705)</f>
        <v>0</v>
      </c>
      <c r="V7705" s="67">
        <f t="shared" si="881"/>
        <v>0</v>
      </c>
      <c r="X7705"/>
      <c r="Y7705" s="67" t="str">
        <f t="shared" si="875"/>
        <v xml:space="preserve"> </v>
      </c>
      <c r="AB7705" t="s">
        <v>90</v>
      </c>
      <c r="AC7705" s="46">
        <v>5189</v>
      </c>
      <c r="AD7705" s="46">
        <v>72</v>
      </c>
      <c r="AE7705" s="46">
        <v>70.599999999999994</v>
      </c>
      <c r="AF7705" s="46">
        <v>119</v>
      </c>
      <c r="AH7705" s="70" t="str">
        <f t="shared" si="878"/>
        <v>GCAW Girls Div 1 Oregon Regional</v>
      </c>
      <c r="AI7705" s="70" t="str">
        <f t="shared" si="879"/>
        <v/>
      </c>
      <c r="AJ7705" s="70" t="str">
        <f t="shared" si="880"/>
        <v/>
      </c>
      <c r="AK7705" s="70" t="str" cm="1">
        <f t="array" ref="AK7705">_xlfn.IFS(AH7705&lt;&gt;"","1",AI7705&lt;&gt;"","2",AJ7705&lt;&gt;"","3")</f>
        <v>1</v>
      </c>
    </row>
    <row r="7706" spans="1:37" x14ac:dyDescent="0.25">
      <c r="A7706" t="s">
        <v>1805</v>
      </c>
      <c r="B7706" t="s">
        <v>458</v>
      </c>
      <c r="C7706" s="67" t="str">
        <f t="shared" si="876"/>
        <v>Lauren Schleeper</v>
      </c>
      <c r="D7706" s="71" t="str" cm="1">
        <f t="array" ref="D7706">_xlfn.IFS(AK7706="1",CONCATENATE(C7706,"Regional"),AK7706="2",CONCATENATE(C7706,"Sectional"),AK7706="3",CONCATENATE(C7706,COUNTIF($C$1:C7706,C7706)))</f>
        <v>Lauren SchleeperRegional</v>
      </c>
      <c r="E7706" s="66">
        <v>45196.333333333336</v>
      </c>
      <c r="F7706" t="s">
        <v>2505</v>
      </c>
      <c r="G7706" s="46">
        <v>42</v>
      </c>
      <c r="H7706" s="46">
        <v>95</v>
      </c>
      <c r="I7706" s="46">
        <v>7</v>
      </c>
      <c r="J7706" t="s">
        <v>2414</v>
      </c>
      <c r="K7706" t="s">
        <v>90</v>
      </c>
      <c r="L7706" s="46">
        <v>5189</v>
      </c>
      <c r="M7706" s="46">
        <v>72</v>
      </c>
      <c r="N7706" s="46">
        <v>70.599999999999994</v>
      </c>
      <c r="O7706" s="46">
        <v>119</v>
      </c>
      <c r="P7706" s="46">
        <f t="shared" si="877"/>
        <v>2</v>
      </c>
      <c r="R7706" s="67" t="s">
        <v>2808</v>
      </c>
      <c r="S7706" s="67">
        <f>COUNTIF(Y$2:$Y$100,R7706)</f>
        <v>0</v>
      </c>
      <c r="V7706" s="67">
        <f t="shared" si="881"/>
        <v>0</v>
      </c>
      <c r="X7706"/>
      <c r="Y7706" s="67" t="str">
        <f t="shared" si="875"/>
        <v xml:space="preserve"> </v>
      </c>
      <c r="AB7706" t="s">
        <v>90</v>
      </c>
      <c r="AC7706" s="46">
        <v>5189</v>
      </c>
      <c r="AD7706" s="46">
        <v>72</v>
      </c>
      <c r="AE7706" s="46">
        <v>70.599999999999994</v>
      </c>
      <c r="AF7706" s="46">
        <v>119</v>
      </c>
      <c r="AH7706" s="70" t="str">
        <f t="shared" si="878"/>
        <v>GCAW Girls Div 1 Oregon Regional</v>
      </c>
      <c r="AI7706" s="70" t="str">
        <f t="shared" si="879"/>
        <v/>
      </c>
      <c r="AJ7706" s="70" t="str">
        <f t="shared" si="880"/>
        <v/>
      </c>
      <c r="AK7706" s="70" t="str" cm="1">
        <f t="array" ref="AK7706">_xlfn.IFS(AH7706&lt;&gt;"","1",AI7706&lt;&gt;"","2",AJ7706&lt;&gt;"","3")</f>
        <v>1</v>
      </c>
    </row>
    <row r="7707" spans="1:37" x14ac:dyDescent="0.25">
      <c r="A7707" t="s">
        <v>668</v>
      </c>
      <c r="B7707" t="s">
        <v>669</v>
      </c>
      <c r="C7707" s="67" t="str">
        <f t="shared" si="876"/>
        <v>Teya Capps</v>
      </c>
      <c r="D7707" s="71" t="str" cm="1">
        <f t="array" ref="D7707">_xlfn.IFS(AK7707="1",CONCATENATE(C7707,"Regional"),AK7707="2",CONCATENATE(C7707,"Sectional"),AK7707="3",CONCATENATE(C7707,COUNTIF($C$1:C7707,C7707)))</f>
        <v>Teya CappsRegional</v>
      </c>
      <c r="E7707" s="66">
        <v>45196.333333333336</v>
      </c>
      <c r="F7707" t="s">
        <v>2505</v>
      </c>
      <c r="G7707" s="46">
        <v>42</v>
      </c>
      <c r="H7707" s="46">
        <v>97</v>
      </c>
      <c r="I7707" s="46">
        <v>10</v>
      </c>
      <c r="J7707" t="s">
        <v>2414</v>
      </c>
      <c r="K7707" t="s">
        <v>90</v>
      </c>
      <c r="L7707" s="46">
        <v>5189</v>
      </c>
      <c r="M7707" s="46">
        <v>72</v>
      </c>
      <c r="N7707" s="46">
        <v>70.599999999999994</v>
      </c>
      <c r="O7707" s="46">
        <v>119</v>
      </c>
      <c r="P7707" s="46">
        <f t="shared" si="877"/>
        <v>2</v>
      </c>
      <c r="R7707" s="67" t="s">
        <v>1287</v>
      </c>
      <c r="S7707" s="67">
        <f>COUNTIF(Y$2:$Y$100,R7707)</f>
        <v>0</v>
      </c>
      <c r="V7707" s="67">
        <f t="shared" si="881"/>
        <v>0</v>
      </c>
      <c r="X7707"/>
      <c r="Y7707" s="67" t="str">
        <f t="shared" si="875"/>
        <v xml:space="preserve"> </v>
      </c>
      <c r="AB7707" t="s">
        <v>90</v>
      </c>
      <c r="AC7707" s="46">
        <v>5189</v>
      </c>
      <c r="AD7707" s="46">
        <v>72</v>
      </c>
      <c r="AE7707" s="46">
        <v>70.599999999999994</v>
      </c>
      <c r="AF7707" s="46">
        <v>119</v>
      </c>
      <c r="AH7707" s="70" t="str">
        <f t="shared" si="878"/>
        <v>GCAW Girls Div 1 Oregon Regional</v>
      </c>
      <c r="AI7707" s="70" t="str">
        <f t="shared" si="879"/>
        <v/>
      </c>
      <c r="AJ7707" s="70" t="str">
        <f t="shared" si="880"/>
        <v/>
      </c>
      <c r="AK7707" s="70" t="str" cm="1">
        <f t="array" ref="AK7707">_xlfn.IFS(AH7707&lt;&gt;"","1",AI7707&lt;&gt;"","2",AJ7707&lt;&gt;"","3")</f>
        <v>1</v>
      </c>
    </row>
    <row r="7708" spans="1:37" x14ac:dyDescent="0.25">
      <c r="A7708" t="s">
        <v>615</v>
      </c>
      <c r="B7708" t="s">
        <v>616</v>
      </c>
      <c r="C7708" s="67" t="str">
        <f t="shared" si="876"/>
        <v>Caitlyn Rauch</v>
      </c>
      <c r="D7708" s="71" t="str" cm="1">
        <f t="array" ref="D7708">_xlfn.IFS(AK7708="1",CONCATENATE(C7708,"Regional"),AK7708="2",CONCATENATE(C7708,"Sectional"),AK7708="3",CONCATENATE(C7708,COUNTIF($C$1:C7708,C7708)))</f>
        <v>Caitlyn RauchRegional</v>
      </c>
      <c r="E7708" s="66">
        <v>45196.333333333336</v>
      </c>
      <c r="F7708" t="s">
        <v>2505</v>
      </c>
      <c r="G7708" s="46">
        <v>42</v>
      </c>
      <c r="H7708" s="46">
        <v>97</v>
      </c>
      <c r="I7708" s="46">
        <v>10</v>
      </c>
      <c r="J7708" t="s">
        <v>2414</v>
      </c>
      <c r="K7708" t="s">
        <v>90</v>
      </c>
      <c r="L7708" s="46">
        <v>5189</v>
      </c>
      <c r="M7708" s="46">
        <v>72</v>
      </c>
      <c r="N7708" s="46">
        <v>70.599999999999994</v>
      </c>
      <c r="O7708" s="46">
        <v>119</v>
      </c>
      <c r="P7708" s="46">
        <f t="shared" si="877"/>
        <v>2</v>
      </c>
      <c r="R7708" s="67" t="s">
        <v>1256</v>
      </c>
      <c r="S7708" s="67">
        <f>COUNTIF(Y$2:$Y$100,R7708)</f>
        <v>0</v>
      </c>
      <c r="V7708" s="67">
        <f t="shared" si="881"/>
        <v>0</v>
      </c>
      <c r="X7708"/>
      <c r="Y7708" s="67" t="str">
        <f t="shared" si="875"/>
        <v xml:space="preserve"> </v>
      </c>
      <c r="AB7708" t="s">
        <v>90</v>
      </c>
      <c r="AC7708" s="46">
        <v>5189</v>
      </c>
      <c r="AD7708" s="46">
        <v>72</v>
      </c>
      <c r="AE7708" s="46">
        <v>70.599999999999994</v>
      </c>
      <c r="AF7708" s="46">
        <v>119</v>
      </c>
      <c r="AH7708" s="70" t="str">
        <f t="shared" si="878"/>
        <v>GCAW Girls Div 1 Oregon Regional</v>
      </c>
      <c r="AI7708" s="70" t="str">
        <f t="shared" si="879"/>
        <v/>
      </c>
      <c r="AJ7708" s="70" t="str">
        <f t="shared" si="880"/>
        <v/>
      </c>
      <c r="AK7708" s="70" t="str" cm="1">
        <f t="array" ref="AK7708">_xlfn.IFS(AH7708&lt;&gt;"","1",AI7708&lt;&gt;"","2",AJ7708&lt;&gt;"","3")</f>
        <v>1</v>
      </c>
    </row>
    <row r="7709" spans="1:37" x14ac:dyDescent="0.25">
      <c r="A7709" t="s">
        <v>613</v>
      </c>
      <c r="B7709" t="s">
        <v>614</v>
      </c>
      <c r="C7709" s="67" t="str">
        <f t="shared" si="876"/>
        <v>Kaylyn McQueeney</v>
      </c>
      <c r="D7709" s="71" t="str" cm="1">
        <f t="array" ref="D7709">_xlfn.IFS(AK7709="1",CONCATENATE(C7709,"Regional"),AK7709="2",CONCATENATE(C7709,"Sectional"),AK7709="3",CONCATENATE(C7709,COUNTIF($C$1:C7709,C7709)))</f>
        <v>Kaylyn McQueeneyRegional</v>
      </c>
      <c r="E7709" s="66">
        <v>45196.333333333336</v>
      </c>
      <c r="F7709" t="s">
        <v>2505</v>
      </c>
      <c r="G7709" s="46">
        <v>42</v>
      </c>
      <c r="H7709" s="46">
        <v>98</v>
      </c>
      <c r="I7709" s="46">
        <v>12</v>
      </c>
      <c r="J7709" t="s">
        <v>2414</v>
      </c>
      <c r="K7709" t="s">
        <v>90</v>
      </c>
      <c r="L7709" s="46">
        <v>5189</v>
      </c>
      <c r="M7709" s="46">
        <v>72</v>
      </c>
      <c r="N7709" s="46">
        <v>70.599999999999994</v>
      </c>
      <c r="O7709" s="46">
        <v>119</v>
      </c>
      <c r="P7709" s="46">
        <f t="shared" si="877"/>
        <v>2</v>
      </c>
      <c r="R7709" s="67" t="s">
        <v>1255</v>
      </c>
      <c r="S7709" s="67">
        <f>COUNTIF(Y$2:$Y$100,R7709)</f>
        <v>0</v>
      </c>
      <c r="V7709" s="67">
        <f t="shared" si="881"/>
        <v>0</v>
      </c>
      <c r="X7709"/>
      <c r="Y7709" s="67" t="str">
        <f t="shared" si="875"/>
        <v xml:space="preserve"> </v>
      </c>
      <c r="AB7709" t="s">
        <v>90</v>
      </c>
      <c r="AC7709" s="46">
        <v>5189</v>
      </c>
      <c r="AD7709" s="46">
        <v>72</v>
      </c>
      <c r="AE7709" s="46">
        <v>70.599999999999994</v>
      </c>
      <c r="AF7709" s="46">
        <v>119</v>
      </c>
      <c r="AH7709" s="70" t="str">
        <f t="shared" si="878"/>
        <v>GCAW Girls Div 1 Oregon Regional</v>
      </c>
      <c r="AI7709" s="70" t="str">
        <f t="shared" si="879"/>
        <v/>
      </c>
      <c r="AJ7709" s="70" t="str">
        <f t="shared" si="880"/>
        <v/>
      </c>
      <c r="AK7709" s="70" t="str" cm="1">
        <f t="array" ref="AK7709">_xlfn.IFS(AH7709&lt;&gt;"","1",AI7709&lt;&gt;"","2",AJ7709&lt;&gt;"","3")</f>
        <v>1</v>
      </c>
    </row>
    <row r="7710" spans="1:37" x14ac:dyDescent="0.25">
      <c r="A7710" t="s">
        <v>1835</v>
      </c>
      <c r="B7710" t="s">
        <v>1703</v>
      </c>
      <c r="C7710" s="67" t="str">
        <f t="shared" si="876"/>
        <v>olivia maly</v>
      </c>
      <c r="D7710" s="71" t="str" cm="1">
        <f t="array" ref="D7710">_xlfn.IFS(AK7710="1",CONCATENATE(C7710,"Regional"),AK7710="2",CONCATENATE(C7710,"Sectional"),AK7710="3",CONCATENATE(C7710,COUNTIF($C$1:C7710,C7710)))</f>
        <v>olivia malyRegional</v>
      </c>
      <c r="E7710" s="66">
        <v>45196.333333333336</v>
      </c>
      <c r="F7710" t="s">
        <v>2505</v>
      </c>
      <c r="G7710" s="46">
        <v>42</v>
      </c>
      <c r="H7710" s="46">
        <v>98</v>
      </c>
      <c r="I7710" s="46">
        <v>12</v>
      </c>
      <c r="J7710" t="s">
        <v>2414</v>
      </c>
      <c r="K7710" t="s">
        <v>90</v>
      </c>
      <c r="L7710" s="46">
        <v>5189</v>
      </c>
      <c r="M7710" s="46">
        <v>72</v>
      </c>
      <c r="N7710" s="46">
        <v>70.599999999999994</v>
      </c>
      <c r="O7710" s="46">
        <v>119</v>
      </c>
      <c r="P7710" s="46">
        <f t="shared" si="877"/>
        <v>2</v>
      </c>
      <c r="R7710" s="67" t="s">
        <v>2839</v>
      </c>
      <c r="S7710" s="67">
        <f>COUNTIF(Y$2:$Y$100,R7710)</f>
        <v>0</v>
      </c>
      <c r="V7710" s="67">
        <f t="shared" si="881"/>
        <v>0</v>
      </c>
      <c r="X7710"/>
      <c r="Y7710" s="67" t="str">
        <f t="shared" si="875"/>
        <v xml:space="preserve"> </v>
      </c>
      <c r="AB7710" t="s">
        <v>90</v>
      </c>
      <c r="AC7710" s="46">
        <v>5189</v>
      </c>
      <c r="AD7710" s="46">
        <v>72</v>
      </c>
      <c r="AE7710" s="46">
        <v>70.599999999999994</v>
      </c>
      <c r="AF7710" s="46">
        <v>119</v>
      </c>
      <c r="AH7710" s="70" t="str">
        <f t="shared" si="878"/>
        <v>GCAW Girls Div 1 Oregon Regional</v>
      </c>
      <c r="AI7710" s="70" t="str">
        <f t="shared" si="879"/>
        <v/>
      </c>
      <c r="AJ7710" s="70" t="str">
        <f t="shared" si="880"/>
        <v/>
      </c>
      <c r="AK7710" s="70" t="str" cm="1">
        <f t="array" ref="AK7710">_xlfn.IFS(AH7710&lt;&gt;"","1",AI7710&lt;&gt;"","2",AJ7710&lt;&gt;"","3")</f>
        <v>1</v>
      </c>
    </row>
    <row r="7711" spans="1:37" x14ac:dyDescent="0.25">
      <c r="A7711" t="s">
        <v>1882</v>
      </c>
      <c r="B7711" t="s">
        <v>1883</v>
      </c>
      <c r="C7711" s="67" t="str">
        <f t="shared" si="876"/>
        <v>Delaina Nicewander</v>
      </c>
      <c r="D7711" s="71" t="str" cm="1">
        <f t="array" ref="D7711">_xlfn.IFS(AK7711="1",CONCATENATE(C7711,"Regional"),AK7711="2",CONCATENATE(C7711,"Sectional"),AK7711="3",CONCATENATE(C7711,COUNTIF($C$1:C7711,C7711)))</f>
        <v>Delaina NicewanderRegional</v>
      </c>
      <c r="E7711" s="66">
        <v>45196.333333333336</v>
      </c>
      <c r="F7711" t="s">
        <v>2505</v>
      </c>
      <c r="G7711" s="46">
        <v>42</v>
      </c>
      <c r="H7711" s="46">
        <v>101</v>
      </c>
      <c r="I7711" s="46">
        <v>14</v>
      </c>
      <c r="J7711" t="s">
        <v>2414</v>
      </c>
      <c r="K7711" t="s">
        <v>90</v>
      </c>
      <c r="L7711" s="46">
        <v>5189</v>
      </c>
      <c r="M7711" s="46">
        <v>72</v>
      </c>
      <c r="N7711" s="46">
        <v>70.599999999999994</v>
      </c>
      <c r="O7711" s="46">
        <v>119</v>
      </c>
      <c r="P7711" s="46">
        <f t="shared" si="877"/>
        <v>2</v>
      </c>
      <c r="R7711" s="67" t="s">
        <v>2896</v>
      </c>
      <c r="S7711" s="67">
        <f>COUNTIF(Y$2:$Y$100,R7711)</f>
        <v>0</v>
      </c>
      <c r="V7711" s="67">
        <f t="shared" si="881"/>
        <v>0</v>
      </c>
      <c r="X7711"/>
      <c r="Y7711" s="67" t="str">
        <f t="shared" si="875"/>
        <v xml:space="preserve"> </v>
      </c>
      <c r="AB7711" t="s">
        <v>90</v>
      </c>
      <c r="AC7711" s="46">
        <v>5189</v>
      </c>
      <c r="AD7711" s="46">
        <v>72</v>
      </c>
      <c r="AE7711" s="46">
        <v>70.599999999999994</v>
      </c>
      <c r="AF7711" s="46">
        <v>119</v>
      </c>
      <c r="AH7711" s="70" t="str">
        <f t="shared" si="878"/>
        <v>GCAW Girls Div 1 Oregon Regional</v>
      </c>
      <c r="AI7711" s="70" t="str">
        <f t="shared" si="879"/>
        <v/>
      </c>
      <c r="AJ7711" s="70" t="str">
        <f t="shared" si="880"/>
        <v/>
      </c>
      <c r="AK7711" s="70" t="str" cm="1">
        <f t="array" ref="AK7711">_xlfn.IFS(AH7711&lt;&gt;"","1",AI7711&lt;&gt;"","2",AJ7711&lt;&gt;"","3")</f>
        <v>1</v>
      </c>
    </row>
    <row r="7712" spans="1:37" x14ac:dyDescent="0.25">
      <c r="A7712" t="s">
        <v>515</v>
      </c>
      <c r="B7712" t="s">
        <v>516</v>
      </c>
      <c r="C7712" s="67" t="str">
        <f t="shared" si="876"/>
        <v>Bea Vaughan</v>
      </c>
      <c r="D7712" s="71" t="str" cm="1">
        <f t="array" ref="D7712">_xlfn.IFS(AK7712="1",CONCATENATE(C7712,"Regional"),AK7712="2",CONCATENATE(C7712,"Sectional"),AK7712="3",CONCATENATE(C7712,COUNTIF($C$1:C7712,C7712)))</f>
        <v>Bea VaughanRegional</v>
      </c>
      <c r="E7712" s="66">
        <v>45196.333333333336</v>
      </c>
      <c r="F7712" t="s">
        <v>2505</v>
      </c>
      <c r="G7712" s="46">
        <v>42</v>
      </c>
      <c r="H7712" s="46">
        <v>102</v>
      </c>
      <c r="I7712" s="46">
        <v>15</v>
      </c>
      <c r="J7712" t="s">
        <v>2414</v>
      </c>
      <c r="K7712" t="s">
        <v>90</v>
      </c>
      <c r="L7712" s="46">
        <v>5189</v>
      </c>
      <c r="M7712" s="46">
        <v>72</v>
      </c>
      <c r="N7712" s="46">
        <v>70.599999999999994</v>
      </c>
      <c r="O7712" s="46">
        <v>119</v>
      </c>
      <c r="P7712" s="46">
        <f t="shared" si="877"/>
        <v>2</v>
      </c>
      <c r="R7712" s="67" t="s">
        <v>1195</v>
      </c>
      <c r="S7712" s="67">
        <f>COUNTIF(Y$2:$Y$100,R7712)</f>
        <v>0</v>
      </c>
      <c r="V7712" s="67">
        <f t="shared" si="881"/>
        <v>0</v>
      </c>
      <c r="X7712"/>
      <c r="Y7712" s="67" t="str">
        <f t="shared" si="875"/>
        <v xml:space="preserve"> </v>
      </c>
      <c r="AB7712" t="s">
        <v>90</v>
      </c>
      <c r="AC7712" s="46">
        <v>5189</v>
      </c>
      <c r="AD7712" s="46">
        <v>72</v>
      </c>
      <c r="AE7712" s="46">
        <v>70.599999999999994</v>
      </c>
      <c r="AF7712" s="46">
        <v>119</v>
      </c>
      <c r="AH7712" s="70" t="str">
        <f t="shared" si="878"/>
        <v>GCAW Girls Div 1 Oregon Regional</v>
      </c>
      <c r="AI7712" s="70" t="str">
        <f t="shared" si="879"/>
        <v/>
      </c>
      <c r="AJ7712" s="70" t="str">
        <f t="shared" si="880"/>
        <v/>
      </c>
      <c r="AK7712" s="70" t="str" cm="1">
        <f t="array" ref="AK7712">_xlfn.IFS(AH7712&lt;&gt;"","1",AI7712&lt;&gt;"","2",AJ7712&lt;&gt;"","3")</f>
        <v>1</v>
      </c>
    </row>
    <row r="7713" spans="1:37" x14ac:dyDescent="0.25">
      <c r="A7713" t="s">
        <v>1888</v>
      </c>
      <c r="B7713" t="s">
        <v>1889</v>
      </c>
      <c r="C7713" s="67" t="str">
        <f t="shared" si="876"/>
        <v>Aja Baker</v>
      </c>
      <c r="D7713" s="71" t="str" cm="1">
        <f t="array" ref="D7713">_xlfn.IFS(AK7713="1",CONCATENATE(C7713,"Regional"),AK7713="2",CONCATENATE(C7713,"Sectional"),AK7713="3",CONCATENATE(C7713,COUNTIF($C$1:C7713,C7713)))</f>
        <v>Aja BakerRegional</v>
      </c>
      <c r="E7713" s="66">
        <v>45196.333333333336</v>
      </c>
      <c r="F7713" t="s">
        <v>2505</v>
      </c>
      <c r="G7713" s="46">
        <v>42</v>
      </c>
      <c r="H7713" s="46">
        <v>103</v>
      </c>
      <c r="I7713" s="46">
        <v>16</v>
      </c>
      <c r="J7713" t="s">
        <v>2414</v>
      </c>
      <c r="K7713" t="s">
        <v>90</v>
      </c>
      <c r="L7713" s="46">
        <v>5189</v>
      </c>
      <c r="M7713" s="46">
        <v>72</v>
      </c>
      <c r="N7713" s="46">
        <v>70.599999999999994</v>
      </c>
      <c r="O7713" s="46">
        <v>119</v>
      </c>
      <c r="P7713" s="46">
        <f t="shared" si="877"/>
        <v>2</v>
      </c>
      <c r="R7713" s="67" t="s">
        <v>2899</v>
      </c>
      <c r="S7713" s="67">
        <f>COUNTIF(Y$2:$Y$100,R7713)</f>
        <v>0</v>
      </c>
      <c r="V7713" s="67">
        <f t="shared" si="881"/>
        <v>0</v>
      </c>
      <c r="X7713"/>
      <c r="Y7713" s="67" t="str">
        <f t="shared" si="875"/>
        <v xml:space="preserve"> </v>
      </c>
      <c r="AB7713" t="s">
        <v>90</v>
      </c>
      <c r="AC7713" s="46">
        <v>5189</v>
      </c>
      <c r="AD7713" s="46">
        <v>72</v>
      </c>
      <c r="AE7713" s="46">
        <v>70.599999999999994</v>
      </c>
      <c r="AF7713" s="46">
        <v>119</v>
      </c>
      <c r="AH7713" s="70" t="str">
        <f t="shared" si="878"/>
        <v>GCAW Girls Div 1 Oregon Regional</v>
      </c>
      <c r="AI7713" s="70" t="str">
        <f t="shared" si="879"/>
        <v/>
      </c>
      <c r="AJ7713" s="70" t="str">
        <f t="shared" si="880"/>
        <v/>
      </c>
      <c r="AK7713" s="70" t="str" cm="1">
        <f t="array" ref="AK7713">_xlfn.IFS(AH7713&lt;&gt;"","1",AI7713&lt;&gt;"","2",AJ7713&lt;&gt;"","3")</f>
        <v>1</v>
      </c>
    </row>
    <row r="7714" spans="1:37" x14ac:dyDescent="0.25">
      <c r="A7714" t="s">
        <v>205</v>
      </c>
      <c r="B7714" t="s">
        <v>217</v>
      </c>
      <c r="C7714" s="67" t="str">
        <f t="shared" si="876"/>
        <v>Riley Jackson</v>
      </c>
      <c r="D7714" s="71" t="str" cm="1">
        <f t="array" ref="D7714">_xlfn.IFS(AK7714="1",CONCATENATE(C7714,"Regional"),AK7714="2",CONCATENATE(C7714,"Sectional"),AK7714="3",CONCATENATE(C7714,COUNTIF($C$1:C7714,C7714)))</f>
        <v>Riley JacksonRegional</v>
      </c>
      <c r="E7714" s="66">
        <v>45196.333333333336</v>
      </c>
      <c r="F7714" t="s">
        <v>2505</v>
      </c>
      <c r="G7714" s="46">
        <v>42</v>
      </c>
      <c r="H7714" s="46">
        <v>103</v>
      </c>
      <c r="I7714" s="46">
        <v>16</v>
      </c>
      <c r="J7714" t="s">
        <v>2414</v>
      </c>
      <c r="K7714" t="s">
        <v>90</v>
      </c>
      <c r="L7714" s="46">
        <v>5189</v>
      </c>
      <c r="M7714" s="46">
        <v>72</v>
      </c>
      <c r="N7714" s="46">
        <v>70.599999999999994</v>
      </c>
      <c r="O7714" s="46">
        <v>119</v>
      </c>
      <c r="P7714" s="46">
        <f t="shared" si="877"/>
        <v>2</v>
      </c>
      <c r="R7714" s="67" t="s">
        <v>1172</v>
      </c>
      <c r="S7714" s="67">
        <f>COUNTIF(Y$2:$Y$100,R7714)</f>
        <v>0</v>
      </c>
      <c r="V7714" s="67">
        <f t="shared" si="881"/>
        <v>0</v>
      </c>
      <c r="X7714"/>
      <c r="Y7714" s="67" t="str">
        <f t="shared" si="875"/>
        <v xml:space="preserve"> </v>
      </c>
      <c r="AB7714" t="s">
        <v>90</v>
      </c>
      <c r="AC7714" s="46">
        <v>5189</v>
      </c>
      <c r="AD7714" s="46">
        <v>72</v>
      </c>
      <c r="AE7714" s="46">
        <v>70.599999999999994</v>
      </c>
      <c r="AF7714" s="46">
        <v>119</v>
      </c>
      <c r="AH7714" s="70" t="str">
        <f t="shared" si="878"/>
        <v>GCAW Girls Div 1 Oregon Regional</v>
      </c>
      <c r="AI7714" s="70" t="str">
        <f t="shared" si="879"/>
        <v/>
      </c>
      <c r="AJ7714" s="70" t="str">
        <f t="shared" si="880"/>
        <v/>
      </c>
      <c r="AK7714" s="70" t="str" cm="1">
        <f t="array" ref="AK7714">_xlfn.IFS(AH7714&lt;&gt;"","1",AI7714&lt;&gt;"","2",AJ7714&lt;&gt;"","3")</f>
        <v>1</v>
      </c>
    </row>
    <row r="7715" spans="1:37" x14ac:dyDescent="0.25">
      <c r="A7715" t="s">
        <v>597</v>
      </c>
      <c r="B7715" t="s">
        <v>434</v>
      </c>
      <c r="C7715" s="67" t="str">
        <f t="shared" si="876"/>
        <v>Ella Fager</v>
      </c>
      <c r="D7715" s="71" t="str" cm="1">
        <f t="array" ref="D7715">_xlfn.IFS(AK7715="1",CONCATENATE(C7715,"Regional"),AK7715="2",CONCATENATE(C7715,"Sectional"),AK7715="3",CONCATENATE(C7715,COUNTIF($C$1:C7715,C7715)))</f>
        <v>Ella FagerRegional</v>
      </c>
      <c r="E7715" s="66">
        <v>45196.333333333336</v>
      </c>
      <c r="F7715" t="s">
        <v>2505</v>
      </c>
      <c r="G7715" s="46">
        <v>42</v>
      </c>
      <c r="H7715" s="46">
        <v>103</v>
      </c>
      <c r="I7715" s="46">
        <v>16</v>
      </c>
      <c r="J7715" t="s">
        <v>2414</v>
      </c>
      <c r="K7715" t="s">
        <v>90</v>
      </c>
      <c r="L7715" s="46">
        <v>5189</v>
      </c>
      <c r="M7715" s="46">
        <v>72</v>
      </c>
      <c r="N7715" s="46">
        <v>70.599999999999994</v>
      </c>
      <c r="O7715" s="46">
        <v>119</v>
      </c>
      <c r="P7715" s="46">
        <f t="shared" si="877"/>
        <v>2</v>
      </c>
      <c r="R7715" s="67" t="s">
        <v>1243</v>
      </c>
      <c r="S7715" s="67">
        <f>COUNTIF(Y$2:$Y$100,R7715)</f>
        <v>0</v>
      </c>
      <c r="V7715" s="67">
        <f t="shared" si="881"/>
        <v>0</v>
      </c>
      <c r="X7715"/>
      <c r="Y7715" s="67" t="str">
        <f t="shared" si="875"/>
        <v xml:space="preserve"> </v>
      </c>
      <c r="AB7715" t="s">
        <v>90</v>
      </c>
      <c r="AC7715" s="46">
        <v>5189</v>
      </c>
      <c r="AD7715" s="46">
        <v>72</v>
      </c>
      <c r="AE7715" s="46">
        <v>70.599999999999994</v>
      </c>
      <c r="AF7715" s="46">
        <v>119</v>
      </c>
      <c r="AH7715" s="70" t="str">
        <f t="shared" si="878"/>
        <v>GCAW Girls Div 1 Oregon Regional</v>
      </c>
      <c r="AI7715" s="70" t="str">
        <f t="shared" si="879"/>
        <v/>
      </c>
      <c r="AJ7715" s="70" t="str">
        <f t="shared" si="880"/>
        <v/>
      </c>
      <c r="AK7715" s="70" t="str" cm="1">
        <f t="array" ref="AK7715">_xlfn.IFS(AH7715&lt;&gt;"","1",AI7715&lt;&gt;"","2",AJ7715&lt;&gt;"","3")</f>
        <v>1</v>
      </c>
    </row>
    <row r="7716" spans="1:37" x14ac:dyDescent="0.25">
      <c r="A7716" t="s">
        <v>252</v>
      </c>
      <c r="B7716" t="s">
        <v>368</v>
      </c>
      <c r="C7716" s="67" t="str">
        <f t="shared" si="876"/>
        <v>Lexi Frye</v>
      </c>
      <c r="D7716" s="71" t="str" cm="1">
        <f t="array" ref="D7716">_xlfn.IFS(AK7716="1",CONCATENATE(C7716,"Regional"),AK7716="2",CONCATENATE(C7716,"Sectional"),AK7716="3",CONCATENATE(C7716,COUNTIF($C$1:C7716,C7716)))</f>
        <v>Lexi FryeRegional</v>
      </c>
      <c r="E7716" s="66">
        <v>45196.333333333336</v>
      </c>
      <c r="F7716" t="s">
        <v>2505</v>
      </c>
      <c r="G7716" s="46">
        <v>42</v>
      </c>
      <c r="H7716" s="46">
        <v>103</v>
      </c>
      <c r="I7716" s="46">
        <v>16</v>
      </c>
      <c r="J7716" t="s">
        <v>2414</v>
      </c>
      <c r="K7716" t="s">
        <v>90</v>
      </c>
      <c r="L7716" s="46">
        <v>5189</v>
      </c>
      <c r="M7716" s="46">
        <v>72</v>
      </c>
      <c r="N7716" s="46">
        <v>70.599999999999994</v>
      </c>
      <c r="O7716" s="46">
        <v>119</v>
      </c>
      <c r="P7716" s="46">
        <f t="shared" si="877"/>
        <v>2</v>
      </c>
      <c r="R7716" s="67" t="s">
        <v>1248</v>
      </c>
      <c r="S7716" s="67">
        <f>COUNTIF(Y$2:$Y$100,R7716)</f>
        <v>0</v>
      </c>
      <c r="V7716" s="67">
        <f t="shared" si="881"/>
        <v>0</v>
      </c>
      <c r="X7716"/>
      <c r="Y7716" s="67" t="str">
        <f t="shared" si="875"/>
        <v xml:space="preserve"> </v>
      </c>
      <c r="AB7716" t="s">
        <v>90</v>
      </c>
      <c r="AC7716" s="46">
        <v>5189</v>
      </c>
      <c r="AD7716" s="46">
        <v>72</v>
      </c>
      <c r="AE7716" s="46">
        <v>70.599999999999994</v>
      </c>
      <c r="AF7716" s="46">
        <v>119</v>
      </c>
      <c r="AH7716" s="70" t="str">
        <f t="shared" si="878"/>
        <v>GCAW Girls Div 1 Oregon Regional</v>
      </c>
      <c r="AI7716" s="70" t="str">
        <f t="shared" si="879"/>
        <v/>
      </c>
      <c r="AJ7716" s="70" t="str">
        <f t="shared" si="880"/>
        <v/>
      </c>
      <c r="AK7716" s="70" t="str" cm="1">
        <f t="array" ref="AK7716">_xlfn.IFS(AH7716&lt;&gt;"","1",AI7716&lt;&gt;"","2",AJ7716&lt;&gt;"","3")</f>
        <v>1</v>
      </c>
    </row>
    <row r="7717" spans="1:37" x14ac:dyDescent="0.25">
      <c r="A7717" t="s">
        <v>1071</v>
      </c>
      <c r="B7717" t="s">
        <v>621</v>
      </c>
      <c r="C7717" s="67" t="str">
        <f t="shared" si="876"/>
        <v>Meadow Sawicki</v>
      </c>
      <c r="D7717" s="71" t="str" cm="1">
        <f t="array" ref="D7717">_xlfn.IFS(AK7717="1",CONCATENATE(C7717,"Regional"),AK7717="2",CONCATENATE(C7717,"Sectional"),AK7717="3",CONCATENATE(C7717,COUNTIF($C$1:C7717,C7717)))</f>
        <v>Meadow SawickiRegional</v>
      </c>
      <c r="E7717" s="66">
        <v>45196.333333333336</v>
      </c>
      <c r="F7717" t="s">
        <v>2505</v>
      </c>
      <c r="G7717" s="46">
        <v>42</v>
      </c>
      <c r="H7717" s="46">
        <v>104</v>
      </c>
      <c r="I7717" s="46">
        <v>20</v>
      </c>
      <c r="J7717" t="s">
        <v>2414</v>
      </c>
      <c r="K7717" t="s">
        <v>90</v>
      </c>
      <c r="L7717" s="46">
        <v>5189</v>
      </c>
      <c r="M7717" s="46">
        <v>72</v>
      </c>
      <c r="N7717" s="46">
        <v>70.599999999999994</v>
      </c>
      <c r="O7717" s="46">
        <v>119</v>
      </c>
      <c r="P7717" s="46">
        <f t="shared" si="877"/>
        <v>2</v>
      </c>
      <c r="R7717" s="67" t="s">
        <v>3577</v>
      </c>
      <c r="S7717" s="67">
        <f>COUNTIF(Y$2:$Y$100,R7717)</f>
        <v>0</v>
      </c>
      <c r="V7717" s="67">
        <f t="shared" si="881"/>
        <v>0</v>
      </c>
      <c r="X7717"/>
      <c r="Y7717" s="67" t="str">
        <f t="shared" si="875"/>
        <v xml:space="preserve"> </v>
      </c>
      <c r="AB7717" t="s">
        <v>90</v>
      </c>
      <c r="AC7717" s="46">
        <v>5189</v>
      </c>
      <c r="AD7717" s="46">
        <v>72</v>
      </c>
      <c r="AE7717" s="46">
        <v>70.599999999999994</v>
      </c>
      <c r="AF7717" s="46">
        <v>119</v>
      </c>
      <c r="AH7717" s="70" t="str">
        <f t="shared" si="878"/>
        <v>GCAW Girls Div 1 Oregon Regional</v>
      </c>
      <c r="AI7717" s="70" t="str">
        <f t="shared" si="879"/>
        <v/>
      </c>
      <c r="AJ7717" s="70" t="str">
        <f t="shared" si="880"/>
        <v/>
      </c>
      <c r="AK7717" s="70" t="str" cm="1">
        <f t="array" ref="AK7717">_xlfn.IFS(AH7717&lt;&gt;"","1",AI7717&lt;&gt;"","2",AJ7717&lt;&gt;"","3")</f>
        <v>1</v>
      </c>
    </row>
    <row r="7718" spans="1:37" x14ac:dyDescent="0.25">
      <c r="A7718" t="s">
        <v>846</v>
      </c>
      <c r="B7718" t="s">
        <v>393</v>
      </c>
      <c r="C7718" s="67" t="str">
        <f t="shared" si="876"/>
        <v>Mia Burchette</v>
      </c>
      <c r="D7718" s="71" t="str" cm="1">
        <f t="array" ref="D7718">_xlfn.IFS(AK7718="1",CONCATENATE(C7718,"Regional"),AK7718="2",CONCATENATE(C7718,"Sectional"),AK7718="3",CONCATENATE(C7718,COUNTIF($C$1:C7718,C7718)))</f>
        <v>Mia BurchetteRegional</v>
      </c>
      <c r="E7718" s="66">
        <v>45196.333333333336</v>
      </c>
      <c r="F7718" t="s">
        <v>2505</v>
      </c>
      <c r="G7718" s="46">
        <v>42</v>
      </c>
      <c r="H7718" s="46">
        <v>104</v>
      </c>
      <c r="I7718" s="46">
        <v>20</v>
      </c>
      <c r="J7718" t="s">
        <v>2414</v>
      </c>
      <c r="K7718" t="s">
        <v>90</v>
      </c>
      <c r="L7718" s="46">
        <v>5189</v>
      </c>
      <c r="M7718" s="46">
        <v>72</v>
      </c>
      <c r="N7718" s="46">
        <v>70.599999999999994</v>
      </c>
      <c r="O7718" s="46">
        <v>119</v>
      </c>
      <c r="P7718" s="46">
        <f t="shared" si="877"/>
        <v>2</v>
      </c>
      <c r="R7718" s="67" t="s">
        <v>1393</v>
      </c>
      <c r="S7718" s="67">
        <f>COUNTIF(Y$2:$Y$100,R7718)</f>
        <v>0</v>
      </c>
      <c r="V7718" s="67">
        <f t="shared" si="881"/>
        <v>0</v>
      </c>
      <c r="X7718"/>
      <c r="Y7718" s="67" t="str">
        <f t="shared" si="875"/>
        <v xml:space="preserve"> </v>
      </c>
      <c r="AB7718" t="s">
        <v>90</v>
      </c>
      <c r="AC7718" s="46">
        <v>5189</v>
      </c>
      <c r="AD7718" s="46">
        <v>72</v>
      </c>
      <c r="AE7718" s="46">
        <v>70.599999999999994</v>
      </c>
      <c r="AF7718" s="46">
        <v>119</v>
      </c>
      <c r="AH7718" s="70" t="str">
        <f t="shared" si="878"/>
        <v>GCAW Girls Div 1 Oregon Regional</v>
      </c>
      <c r="AI7718" s="70" t="str">
        <f t="shared" si="879"/>
        <v/>
      </c>
      <c r="AJ7718" s="70" t="str">
        <f t="shared" si="880"/>
        <v/>
      </c>
      <c r="AK7718" s="70" t="str" cm="1">
        <f t="array" ref="AK7718">_xlfn.IFS(AH7718&lt;&gt;"","1",AI7718&lt;&gt;"","2",AJ7718&lt;&gt;"","3")</f>
        <v>1</v>
      </c>
    </row>
    <row r="7719" spans="1:37" x14ac:dyDescent="0.25">
      <c r="A7719" t="s">
        <v>603</v>
      </c>
      <c r="B7719" t="s">
        <v>362</v>
      </c>
      <c r="C7719" s="67" t="str">
        <f t="shared" si="876"/>
        <v>Emma Olsen</v>
      </c>
      <c r="D7719" s="71" t="str" cm="1">
        <f t="array" ref="D7719">_xlfn.IFS(AK7719="1",CONCATENATE(C7719,"Regional"),AK7719="2",CONCATENATE(C7719,"Sectional"),AK7719="3",CONCATENATE(C7719,COUNTIF($C$1:C7719,C7719)))</f>
        <v>Emma OlsenRegional</v>
      </c>
      <c r="E7719" s="66">
        <v>45196.333333333336</v>
      </c>
      <c r="F7719" t="s">
        <v>2505</v>
      </c>
      <c r="G7719" s="46">
        <v>42</v>
      </c>
      <c r="H7719" s="46">
        <v>105</v>
      </c>
      <c r="I7719" s="46">
        <v>22</v>
      </c>
      <c r="J7719" t="s">
        <v>2414</v>
      </c>
      <c r="K7719" t="s">
        <v>90</v>
      </c>
      <c r="L7719" s="46">
        <v>5189</v>
      </c>
      <c r="M7719" s="46">
        <v>72</v>
      </c>
      <c r="N7719" s="46">
        <v>70.599999999999994</v>
      </c>
      <c r="O7719" s="46">
        <v>119</v>
      </c>
      <c r="P7719" s="46">
        <f t="shared" si="877"/>
        <v>2</v>
      </c>
      <c r="R7719" s="67" t="s">
        <v>1247</v>
      </c>
      <c r="S7719" s="67">
        <f>COUNTIF(Y$2:$Y$100,R7719)</f>
        <v>0</v>
      </c>
      <c r="V7719" s="67">
        <f t="shared" si="881"/>
        <v>0</v>
      </c>
      <c r="X7719"/>
      <c r="Y7719" s="67" t="str">
        <f t="shared" si="875"/>
        <v xml:space="preserve"> </v>
      </c>
      <c r="AB7719" t="s">
        <v>90</v>
      </c>
      <c r="AC7719" s="46">
        <v>5189</v>
      </c>
      <c r="AD7719" s="46">
        <v>72</v>
      </c>
      <c r="AE7719" s="46">
        <v>70.599999999999994</v>
      </c>
      <c r="AF7719" s="46">
        <v>119</v>
      </c>
      <c r="AH7719" s="70" t="str">
        <f t="shared" si="878"/>
        <v>GCAW Girls Div 1 Oregon Regional</v>
      </c>
      <c r="AI7719" s="70" t="str">
        <f t="shared" si="879"/>
        <v/>
      </c>
      <c r="AJ7719" s="70" t="str">
        <f t="shared" si="880"/>
        <v/>
      </c>
      <c r="AK7719" s="70" t="str" cm="1">
        <f t="array" ref="AK7719">_xlfn.IFS(AH7719&lt;&gt;"","1",AI7719&lt;&gt;"","2",AJ7719&lt;&gt;"","3")</f>
        <v>1</v>
      </c>
    </row>
    <row r="7720" spans="1:37" x14ac:dyDescent="0.25">
      <c r="A7720" t="s">
        <v>1742</v>
      </c>
      <c r="B7720" t="s">
        <v>840</v>
      </c>
      <c r="C7720" s="67" t="str">
        <f t="shared" si="876"/>
        <v>Charlotte Swenson</v>
      </c>
      <c r="D7720" s="71" t="str" cm="1">
        <f t="array" ref="D7720">_xlfn.IFS(AK7720="1",CONCATENATE(C7720,"Regional"),AK7720="2",CONCATENATE(C7720,"Sectional"),AK7720="3",CONCATENATE(C7720,COUNTIF($C$1:C7720,C7720)))</f>
        <v>Charlotte SwensonRegional</v>
      </c>
      <c r="E7720" s="66">
        <v>45196.333333333336</v>
      </c>
      <c r="F7720" t="s">
        <v>2505</v>
      </c>
      <c r="G7720" s="46">
        <v>42</v>
      </c>
      <c r="H7720" s="46">
        <v>105</v>
      </c>
      <c r="I7720" s="46">
        <v>22</v>
      </c>
      <c r="J7720" t="s">
        <v>2414</v>
      </c>
      <c r="K7720" t="s">
        <v>90</v>
      </c>
      <c r="L7720" s="46">
        <v>5189</v>
      </c>
      <c r="M7720" s="46">
        <v>72</v>
      </c>
      <c r="N7720" s="46">
        <v>70.599999999999994</v>
      </c>
      <c r="O7720" s="46">
        <v>119</v>
      </c>
      <c r="P7720" s="46">
        <f t="shared" si="877"/>
        <v>2</v>
      </c>
      <c r="R7720" s="67" t="s">
        <v>2745</v>
      </c>
      <c r="S7720" s="67">
        <f>COUNTIF(Y$2:$Y$100,R7720)</f>
        <v>0</v>
      </c>
      <c r="V7720" s="67">
        <f t="shared" si="881"/>
        <v>0</v>
      </c>
      <c r="X7720"/>
      <c r="Y7720" s="67" t="str">
        <f t="shared" si="875"/>
        <v xml:space="preserve"> </v>
      </c>
      <c r="AB7720" t="s">
        <v>90</v>
      </c>
      <c r="AC7720" s="46">
        <v>5189</v>
      </c>
      <c r="AD7720" s="46">
        <v>72</v>
      </c>
      <c r="AE7720" s="46">
        <v>70.599999999999994</v>
      </c>
      <c r="AF7720" s="46">
        <v>119</v>
      </c>
      <c r="AH7720" s="70" t="str">
        <f t="shared" si="878"/>
        <v>GCAW Girls Div 1 Oregon Regional</v>
      </c>
      <c r="AI7720" s="70" t="str">
        <f t="shared" si="879"/>
        <v/>
      </c>
      <c r="AJ7720" s="70" t="str">
        <f t="shared" si="880"/>
        <v/>
      </c>
      <c r="AK7720" s="70" t="str" cm="1">
        <f t="array" ref="AK7720">_xlfn.IFS(AH7720&lt;&gt;"","1",AI7720&lt;&gt;"","2",AJ7720&lt;&gt;"","3")</f>
        <v>1</v>
      </c>
    </row>
    <row r="7721" spans="1:37" x14ac:dyDescent="0.25">
      <c r="A7721" t="s">
        <v>1808</v>
      </c>
      <c r="B7721" t="s">
        <v>1809</v>
      </c>
      <c r="C7721" s="67" t="str">
        <f t="shared" si="876"/>
        <v>Kaydence Everts</v>
      </c>
      <c r="D7721" s="71" t="str" cm="1">
        <f t="array" ref="D7721">_xlfn.IFS(AK7721="1",CONCATENATE(C7721,"Regional"),AK7721="2",CONCATENATE(C7721,"Sectional"),AK7721="3",CONCATENATE(C7721,COUNTIF($C$1:C7721,C7721)))</f>
        <v>Kaydence EvertsRegional</v>
      </c>
      <c r="E7721" s="66">
        <v>45196.333333333336</v>
      </c>
      <c r="F7721" t="s">
        <v>2505</v>
      </c>
      <c r="G7721" s="46">
        <v>42</v>
      </c>
      <c r="H7721" s="46">
        <v>106</v>
      </c>
      <c r="I7721" s="46">
        <v>24</v>
      </c>
      <c r="J7721" t="s">
        <v>2414</v>
      </c>
      <c r="K7721" t="s">
        <v>90</v>
      </c>
      <c r="L7721" s="46">
        <v>5189</v>
      </c>
      <c r="M7721" s="46">
        <v>72</v>
      </c>
      <c r="N7721" s="46">
        <v>70.599999999999994</v>
      </c>
      <c r="O7721" s="46">
        <v>119</v>
      </c>
      <c r="P7721" s="46">
        <f t="shared" si="877"/>
        <v>2</v>
      </c>
      <c r="R7721" s="67" t="s">
        <v>2811</v>
      </c>
      <c r="S7721" s="67">
        <f>COUNTIF(Y$2:$Y$100,R7721)</f>
        <v>0</v>
      </c>
      <c r="V7721" s="67">
        <f t="shared" si="881"/>
        <v>0</v>
      </c>
      <c r="X7721"/>
      <c r="Y7721" s="67" t="str">
        <f t="shared" si="875"/>
        <v xml:space="preserve"> </v>
      </c>
      <c r="AB7721" t="s">
        <v>90</v>
      </c>
      <c r="AC7721" s="46">
        <v>5189</v>
      </c>
      <c r="AD7721" s="46">
        <v>72</v>
      </c>
      <c r="AE7721" s="46">
        <v>70.599999999999994</v>
      </c>
      <c r="AF7721" s="46">
        <v>119</v>
      </c>
      <c r="AH7721" s="70" t="str">
        <f t="shared" si="878"/>
        <v>GCAW Girls Div 1 Oregon Regional</v>
      </c>
      <c r="AI7721" s="70" t="str">
        <f t="shared" si="879"/>
        <v/>
      </c>
      <c r="AJ7721" s="70" t="str">
        <f t="shared" si="880"/>
        <v/>
      </c>
      <c r="AK7721" s="70" t="str" cm="1">
        <f t="array" ref="AK7721">_xlfn.IFS(AH7721&lt;&gt;"","1",AI7721&lt;&gt;"","2",AJ7721&lt;&gt;"","3")</f>
        <v>1</v>
      </c>
    </row>
    <row r="7722" spans="1:37" x14ac:dyDescent="0.25">
      <c r="A7722" t="s">
        <v>1039</v>
      </c>
      <c r="B7722" t="s">
        <v>1710</v>
      </c>
      <c r="C7722" s="67" t="str">
        <f t="shared" si="876"/>
        <v>Ingrid Isenberg</v>
      </c>
      <c r="D7722" s="71" t="str" cm="1">
        <f t="array" ref="D7722">_xlfn.IFS(AK7722="1",CONCATENATE(C7722,"Regional"),AK7722="2",CONCATENATE(C7722,"Sectional"),AK7722="3",CONCATENATE(C7722,COUNTIF($C$1:C7722,C7722)))</f>
        <v>Ingrid IsenbergRegional</v>
      </c>
      <c r="E7722" s="66">
        <v>45196.333333333336</v>
      </c>
      <c r="F7722" t="s">
        <v>2505</v>
      </c>
      <c r="G7722" s="46">
        <v>42</v>
      </c>
      <c r="H7722" s="46">
        <v>108</v>
      </c>
      <c r="I7722" s="46">
        <v>25</v>
      </c>
      <c r="J7722" t="s">
        <v>2414</v>
      </c>
      <c r="K7722" t="s">
        <v>90</v>
      </c>
      <c r="L7722" s="46">
        <v>5189</v>
      </c>
      <c r="M7722" s="46">
        <v>72</v>
      </c>
      <c r="N7722" s="46">
        <v>70.599999999999994</v>
      </c>
      <c r="O7722" s="46">
        <v>119</v>
      </c>
      <c r="P7722" s="46">
        <f t="shared" si="877"/>
        <v>2</v>
      </c>
      <c r="R7722" s="67" t="s">
        <v>2809</v>
      </c>
      <c r="S7722" s="67">
        <f>COUNTIF(Y$2:$Y$100,R7722)</f>
        <v>0</v>
      </c>
      <c r="V7722" s="67">
        <f t="shared" si="881"/>
        <v>0</v>
      </c>
      <c r="X7722"/>
      <c r="Y7722" s="67" t="str">
        <f t="shared" si="875"/>
        <v xml:space="preserve"> </v>
      </c>
      <c r="AB7722" t="s">
        <v>90</v>
      </c>
      <c r="AC7722" s="46">
        <v>5189</v>
      </c>
      <c r="AD7722" s="46">
        <v>72</v>
      </c>
      <c r="AE7722" s="46">
        <v>70.599999999999994</v>
      </c>
      <c r="AF7722" s="46">
        <v>119</v>
      </c>
      <c r="AH7722" s="70" t="str">
        <f t="shared" si="878"/>
        <v>GCAW Girls Div 1 Oregon Regional</v>
      </c>
      <c r="AI7722" s="70" t="str">
        <f t="shared" si="879"/>
        <v/>
      </c>
      <c r="AJ7722" s="70" t="str">
        <f t="shared" si="880"/>
        <v/>
      </c>
      <c r="AK7722" s="70" t="str" cm="1">
        <f t="array" ref="AK7722">_xlfn.IFS(AH7722&lt;&gt;"","1",AI7722&lt;&gt;"","2",AJ7722&lt;&gt;"","3")</f>
        <v>1</v>
      </c>
    </row>
    <row r="7723" spans="1:37" x14ac:dyDescent="0.25">
      <c r="A7723" t="s">
        <v>625</v>
      </c>
      <c r="B7723" t="s">
        <v>599</v>
      </c>
      <c r="C7723" s="67" t="str">
        <f t="shared" si="876"/>
        <v>Grace Braund</v>
      </c>
      <c r="D7723" s="71" t="str" cm="1">
        <f t="array" ref="D7723">_xlfn.IFS(AK7723="1",CONCATENATE(C7723,"Regional"),AK7723="2",CONCATENATE(C7723,"Sectional"),AK7723="3",CONCATENATE(C7723,COUNTIF($C$1:C7723,C7723)))</f>
        <v>Grace BraundRegional</v>
      </c>
      <c r="E7723" s="66">
        <v>45196.333333333336</v>
      </c>
      <c r="F7723" t="s">
        <v>2505</v>
      </c>
      <c r="G7723" s="46">
        <v>42</v>
      </c>
      <c r="H7723" s="46">
        <v>109</v>
      </c>
      <c r="I7723" s="46">
        <v>26</v>
      </c>
      <c r="J7723" t="s">
        <v>2414</v>
      </c>
      <c r="K7723" t="s">
        <v>90</v>
      </c>
      <c r="L7723" s="46">
        <v>5189</v>
      </c>
      <c r="M7723" s="46">
        <v>72</v>
      </c>
      <c r="N7723" s="46">
        <v>70.599999999999994</v>
      </c>
      <c r="O7723" s="46">
        <v>119</v>
      </c>
      <c r="P7723" s="46">
        <f t="shared" si="877"/>
        <v>2</v>
      </c>
      <c r="R7723" s="67" t="s">
        <v>1260</v>
      </c>
      <c r="S7723" s="67">
        <f>COUNTIF(Y$2:$Y$100,R7723)</f>
        <v>0</v>
      </c>
      <c r="V7723" s="67">
        <f t="shared" si="881"/>
        <v>0</v>
      </c>
      <c r="X7723"/>
      <c r="Y7723" s="67" t="str">
        <f t="shared" si="875"/>
        <v xml:space="preserve"> </v>
      </c>
      <c r="AB7723" t="s">
        <v>90</v>
      </c>
      <c r="AC7723" s="46">
        <v>5189</v>
      </c>
      <c r="AD7723" s="46">
        <v>72</v>
      </c>
      <c r="AE7723" s="46">
        <v>70.599999999999994</v>
      </c>
      <c r="AF7723" s="46">
        <v>119</v>
      </c>
      <c r="AH7723" s="70" t="str">
        <f t="shared" si="878"/>
        <v>GCAW Girls Div 1 Oregon Regional</v>
      </c>
      <c r="AI7723" s="70" t="str">
        <f t="shared" si="879"/>
        <v/>
      </c>
      <c r="AJ7723" s="70" t="str">
        <f t="shared" si="880"/>
        <v/>
      </c>
      <c r="AK7723" s="70" t="str" cm="1">
        <f t="array" ref="AK7723">_xlfn.IFS(AH7723&lt;&gt;"","1",AI7723&lt;&gt;"","2",AJ7723&lt;&gt;"","3")</f>
        <v>1</v>
      </c>
    </row>
    <row r="7724" spans="1:37" x14ac:dyDescent="0.25">
      <c r="A7724" t="s">
        <v>612</v>
      </c>
      <c r="B7724" t="s">
        <v>496</v>
      </c>
      <c r="C7724" s="67" t="str">
        <f t="shared" si="876"/>
        <v>Josie Gennerman</v>
      </c>
      <c r="D7724" s="71" t="str" cm="1">
        <f t="array" ref="D7724">_xlfn.IFS(AK7724="1",CONCATENATE(C7724,"Regional"),AK7724="2",CONCATENATE(C7724,"Sectional"),AK7724="3",CONCATENATE(C7724,COUNTIF($C$1:C7724,C7724)))</f>
        <v>Josie GennermanRegional</v>
      </c>
      <c r="E7724" s="66">
        <v>45196.333333333336</v>
      </c>
      <c r="F7724" t="s">
        <v>2505</v>
      </c>
      <c r="G7724" s="46">
        <v>42</v>
      </c>
      <c r="H7724" s="46">
        <v>110</v>
      </c>
      <c r="I7724" s="46">
        <v>27</v>
      </c>
      <c r="J7724" t="s">
        <v>2414</v>
      </c>
      <c r="K7724" t="s">
        <v>90</v>
      </c>
      <c r="L7724" s="46">
        <v>5189</v>
      </c>
      <c r="M7724" s="46">
        <v>72</v>
      </c>
      <c r="N7724" s="46">
        <v>70.599999999999994</v>
      </c>
      <c r="O7724" s="46">
        <v>119</v>
      </c>
      <c r="P7724" s="46">
        <f t="shared" si="877"/>
        <v>2</v>
      </c>
      <c r="R7724" s="67" t="s">
        <v>1254</v>
      </c>
      <c r="S7724" s="67">
        <f>COUNTIF(Y$2:$Y$100,R7724)</f>
        <v>0</v>
      </c>
      <c r="V7724" s="67">
        <f t="shared" si="881"/>
        <v>0</v>
      </c>
      <c r="X7724"/>
      <c r="Y7724" s="67" t="str">
        <f t="shared" si="875"/>
        <v xml:space="preserve"> </v>
      </c>
      <c r="AB7724" t="s">
        <v>90</v>
      </c>
      <c r="AC7724" s="46">
        <v>5189</v>
      </c>
      <c r="AD7724" s="46">
        <v>72</v>
      </c>
      <c r="AE7724" s="46">
        <v>70.599999999999994</v>
      </c>
      <c r="AF7724" s="46">
        <v>119</v>
      </c>
      <c r="AH7724" s="70" t="str">
        <f t="shared" si="878"/>
        <v>GCAW Girls Div 1 Oregon Regional</v>
      </c>
      <c r="AI7724" s="70" t="str">
        <f t="shared" si="879"/>
        <v/>
      </c>
      <c r="AJ7724" s="70" t="str">
        <f t="shared" si="880"/>
        <v/>
      </c>
      <c r="AK7724" s="70" t="str" cm="1">
        <f t="array" ref="AK7724">_xlfn.IFS(AH7724&lt;&gt;"","1",AI7724&lt;&gt;"","2",AJ7724&lt;&gt;"","3")</f>
        <v>1</v>
      </c>
    </row>
    <row r="7725" spans="1:37" x14ac:dyDescent="0.25">
      <c r="A7725" t="s">
        <v>247</v>
      </c>
      <c r="B7725" t="s">
        <v>618</v>
      </c>
      <c r="C7725" s="67" t="str">
        <f t="shared" si="876"/>
        <v>Arabella Fisher</v>
      </c>
      <c r="D7725" s="71" t="str" cm="1">
        <f t="array" ref="D7725">_xlfn.IFS(AK7725="1",CONCATENATE(C7725,"Regional"),AK7725="2",CONCATENATE(C7725,"Sectional"),AK7725="3",CONCATENATE(C7725,COUNTIF($C$1:C7725,C7725)))</f>
        <v>Arabella FisherRegional</v>
      </c>
      <c r="E7725" s="66">
        <v>45196.333333333336</v>
      </c>
      <c r="F7725" t="s">
        <v>2505</v>
      </c>
      <c r="G7725" s="46">
        <v>42</v>
      </c>
      <c r="H7725" s="46">
        <v>111</v>
      </c>
      <c r="I7725" s="46">
        <v>28</v>
      </c>
      <c r="J7725" t="s">
        <v>2414</v>
      </c>
      <c r="K7725" t="s">
        <v>90</v>
      </c>
      <c r="L7725" s="46">
        <v>5189</v>
      </c>
      <c r="M7725" s="46">
        <v>72</v>
      </c>
      <c r="N7725" s="46">
        <v>70.599999999999994</v>
      </c>
      <c r="O7725" s="46">
        <v>119</v>
      </c>
      <c r="P7725" s="46">
        <f t="shared" si="877"/>
        <v>2</v>
      </c>
      <c r="R7725" s="67" t="s">
        <v>1257</v>
      </c>
      <c r="S7725" s="67">
        <f>COUNTIF(Y$2:$Y$100,R7725)</f>
        <v>0</v>
      </c>
      <c r="V7725" s="67">
        <f t="shared" si="881"/>
        <v>0</v>
      </c>
      <c r="X7725"/>
      <c r="Y7725" s="67" t="str">
        <f t="shared" si="875"/>
        <v xml:space="preserve"> </v>
      </c>
      <c r="AB7725" t="s">
        <v>90</v>
      </c>
      <c r="AC7725" s="46">
        <v>5189</v>
      </c>
      <c r="AD7725" s="46">
        <v>72</v>
      </c>
      <c r="AE7725" s="46">
        <v>70.599999999999994</v>
      </c>
      <c r="AF7725" s="46">
        <v>119</v>
      </c>
      <c r="AH7725" s="70" t="str">
        <f t="shared" si="878"/>
        <v>GCAW Girls Div 1 Oregon Regional</v>
      </c>
      <c r="AI7725" s="70" t="str">
        <f t="shared" si="879"/>
        <v/>
      </c>
      <c r="AJ7725" s="70" t="str">
        <f t="shared" si="880"/>
        <v/>
      </c>
      <c r="AK7725" s="70" t="str" cm="1">
        <f t="array" ref="AK7725">_xlfn.IFS(AH7725&lt;&gt;"","1",AI7725&lt;&gt;"","2",AJ7725&lt;&gt;"","3")</f>
        <v>1</v>
      </c>
    </row>
    <row r="7726" spans="1:37" x14ac:dyDescent="0.25">
      <c r="A7726" t="s">
        <v>3414</v>
      </c>
      <c r="B7726" t="s">
        <v>427</v>
      </c>
      <c r="C7726" s="67" t="str">
        <f t="shared" si="876"/>
        <v>Jadyn Schellpfeffer</v>
      </c>
      <c r="D7726" s="71" t="str" cm="1">
        <f t="array" ref="D7726">_xlfn.IFS(AK7726="1",CONCATENATE(C7726,"Regional"),AK7726="2",CONCATENATE(C7726,"Sectional"),AK7726="3",CONCATENATE(C7726,COUNTIF($C$1:C7726,C7726)))</f>
        <v>Jadyn SchellpfefferRegional</v>
      </c>
      <c r="E7726" s="66">
        <v>45196.333333333336</v>
      </c>
      <c r="F7726" t="s">
        <v>2505</v>
      </c>
      <c r="G7726" s="46">
        <v>42</v>
      </c>
      <c r="H7726" s="46">
        <v>114</v>
      </c>
      <c r="I7726" s="46">
        <v>29</v>
      </c>
      <c r="J7726" t="s">
        <v>2414</v>
      </c>
      <c r="K7726" t="s">
        <v>90</v>
      </c>
      <c r="L7726" s="46">
        <v>5189</v>
      </c>
      <c r="M7726" s="46">
        <v>72</v>
      </c>
      <c r="N7726" s="46">
        <v>70.599999999999994</v>
      </c>
      <c r="O7726" s="46">
        <v>119</v>
      </c>
      <c r="P7726" s="46">
        <f t="shared" si="877"/>
        <v>2</v>
      </c>
      <c r="R7726" s="67" t="s">
        <v>3578</v>
      </c>
      <c r="S7726" s="67">
        <f>COUNTIF(Y$2:$Y$100,R7726)</f>
        <v>0</v>
      </c>
      <c r="V7726" s="67">
        <f t="shared" si="881"/>
        <v>0</v>
      </c>
      <c r="X7726"/>
      <c r="Y7726" s="67" t="str">
        <f t="shared" si="875"/>
        <v xml:space="preserve"> </v>
      </c>
      <c r="AB7726" t="s">
        <v>90</v>
      </c>
      <c r="AC7726" s="46">
        <v>5189</v>
      </c>
      <c r="AD7726" s="46">
        <v>72</v>
      </c>
      <c r="AE7726" s="46">
        <v>70.599999999999994</v>
      </c>
      <c r="AF7726" s="46">
        <v>119</v>
      </c>
      <c r="AH7726" s="70" t="str">
        <f t="shared" si="878"/>
        <v>GCAW Girls Div 1 Oregon Regional</v>
      </c>
      <c r="AI7726" s="70" t="str">
        <f t="shared" si="879"/>
        <v/>
      </c>
      <c r="AJ7726" s="70" t="str">
        <f t="shared" si="880"/>
        <v/>
      </c>
      <c r="AK7726" s="70" t="str" cm="1">
        <f t="array" ref="AK7726">_xlfn.IFS(AH7726&lt;&gt;"","1",AI7726&lt;&gt;"","2",AJ7726&lt;&gt;"","3")</f>
        <v>1</v>
      </c>
    </row>
    <row r="7727" spans="1:37" x14ac:dyDescent="0.25">
      <c r="A7727" t="s">
        <v>1886</v>
      </c>
      <c r="B7727" t="s">
        <v>1887</v>
      </c>
      <c r="C7727" s="67" t="str">
        <f t="shared" si="876"/>
        <v>Lainy Hesseling</v>
      </c>
      <c r="D7727" s="71" t="str" cm="1">
        <f t="array" ref="D7727">_xlfn.IFS(AK7727="1",CONCATENATE(C7727,"Regional"),AK7727="2",CONCATENATE(C7727,"Sectional"),AK7727="3",CONCATENATE(C7727,COUNTIF($C$1:C7727,C7727)))</f>
        <v>Lainy HesselingRegional</v>
      </c>
      <c r="E7727" s="66">
        <v>45196.333333333336</v>
      </c>
      <c r="F7727" t="s">
        <v>2505</v>
      </c>
      <c r="G7727" s="46">
        <v>42</v>
      </c>
      <c r="H7727" s="46">
        <v>116</v>
      </c>
      <c r="I7727" s="46">
        <v>30</v>
      </c>
      <c r="J7727" t="s">
        <v>2414</v>
      </c>
      <c r="K7727" t="s">
        <v>90</v>
      </c>
      <c r="L7727" s="46">
        <v>5189</v>
      </c>
      <c r="M7727" s="46">
        <v>72</v>
      </c>
      <c r="N7727" s="46">
        <v>70.599999999999994</v>
      </c>
      <c r="O7727" s="46">
        <v>119</v>
      </c>
      <c r="P7727" s="46">
        <f t="shared" si="877"/>
        <v>2</v>
      </c>
      <c r="R7727" s="67" t="s">
        <v>2898</v>
      </c>
      <c r="S7727" s="67">
        <f>COUNTIF(Y$2:$Y$100,R7727)</f>
        <v>0</v>
      </c>
      <c r="V7727" s="67">
        <f t="shared" si="881"/>
        <v>0</v>
      </c>
      <c r="X7727"/>
      <c r="Y7727" s="67" t="str">
        <f t="shared" si="875"/>
        <v xml:space="preserve"> </v>
      </c>
      <c r="AB7727" t="s">
        <v>90</v>
      </c>
      <c r="AC7727" s="46">
        <v>5189</v>
      </c>
      <c r="AD7727" s="46">
        <v>72</v>
      </c>
      <c r="AE7727" s="46">
        <v>70.599999999999994</v>
      </c>
      <c r="AF7727" s="46">
        <v>119</v>
      </c>
      <c r="AH7727" s="70" t="str">
        <f t="shared" si="878"/>
        <v>GCAW Girls Div 1 Oregon Regional</v>
      </c>
      <c r="AI7727" s="70" t="str">
        <f t="shared" si="879"/>
        <v/>
      </c>
      <c r="AJ7727" s="70" t="str">
        <f t="shared" si="880"/>
        <v/>
      </c>
      <c r="AK7727" s="70" t="str" cm="1">
        <f t="array" ref="AK7727">_xlfn.IFS(AH7727&lt;&gt;"","1",AI7727&lt;&gt;"","2",AJ7727&lt;&gt;"","3")</f>
        <v>1</v>
      </c>
    </row>
    <row r="7728" spans="1:37" x14ac:dyDescent="0.25">
      <c r="A7728" t="s">
        <v>341</v>
      </c>
      <c r="B7728" t="s">
        <v>315</v>
      </c>
      <c r="C7728" s="67" t="str">
        <f t="shared" si="876"/>
        <v>Morgan Rhyner</v>
      </c>
      <c r="D7728" s="71" t="str" cm="1">
        <f t="array" ref="D7728">_xlfn.IFS(AK7728="1",CONCATENATE(C7728,"Regional"),AK7728="2",CONCATENATE(C7728,"Sectional"),AK7728="3",CONCATENATE(C7728,COUNTIF($C$1:C7728,C7728)))</f>
        <v>Morgan RhynerRegional</v>
      </c>
      <c r="E7728" s="66">
        <v>45196.333333333336</v>
      </c>
      <c r="F7728" t="s">
        <v>2505</v>
      </c>
      <c r="G7728" s="46">
        <v>42</v>
      </c>
      <c r="H7728" s="46">
        <v>117</v>
      </c>
      <c r="I7728" s="46">
        <v>31</v>
      </c>
      <c r="J7728" t="s">
        <v>2414</v>
      </c>
      <c r="K7728" t="s">
        <v>90</v>
      </c>
      <c r="L7728" s="46">
        <v>5189</v>
      </c>
      <c r="M7728" s="46">
        <v>72</v>
      </c>
      <c r="N7728" s="46">
        <v>70.599999999999994</v>
      </c>
      <c r="O7728" s="46">
        <v>119</v>
      </c>
      <c r="P7728" s="46">
        <f t="shared" si="877"/>
        <v>2</v>
      </c>
      <c r="R7728" s="67" t="s">
        <v>1262</v>
      </c>
      <c r="S7728" s="67">
        <f>COUNTIF(Y$2:$Y$100,R7728)</f>
        <v>0</v>
      </c>
      <c r="V7728" s="67">
        <f t="shared" si="881"/>
        <v>0</v>
      </c>
      <c r="X7728"/>
      <c r="Y7728" s="67" t="str">
        <f t="shared" ref="Y7728:Y7791" si="882">CONCATENATE(W7728," ",X7728)</f>
        <v xml:space="preserve"> </v>
      </c>
      <c r="AB7728" t="s">
        <v>90</v>
      </c>
      <c r="AC7728" s="46">
        <v>5189</v>
      </c>
      <c r="AD7728" s="46">
        <v>72</v>
      </c>
      <c r="AE7728" s="46">
        <v>70.599999999999994</v>
      </c>
      <c r="AF7728" s="46">
        <v>119</v>
      </c>
      <c r="AH7728" s="70" t="str">
        <f t="shared" si="878"/>
        <v>GCAW Girls Div 1 Oregon Regional</v>
      </c>
      <c r="AI7728" s="70" t="str">
        <f t="shared" si="879"/>
        <v/>
      </c>
      <c r="AJ7728" s="70" t="str">
        <f t="shared" si="880"/>
        <v/>
      </c>
      <c r="AK7728" s="70" t="str" cm="1">
        <f t="array" ref="AK7728">_xlfn.IFS(AH7728&lt;&gt;"","1",AI7728&lt;&gt;"","2",AJ7728&lt;&gt;"","3")</f>
        <v>1</v>
      </c>
    </row>
    <row r="7729" spans="1:37" x14ac:dyDescent="0.25">
      <c r="A7729" t="s">
        <v>338</v>
      </c>
      <c r="B7729" t="s">
        <v>582</v>
      </c>
      <c r="C7729" s="67" t="str">
        <f t="shared" si="876"/>
        <v>Katelyn Rau</v>
      </c>
      <c r="D7729" s="71" t="str" cm="1">
        <f t="array" ref="D7729">_xlfn.IFS(AK7729="1",CONCATENATE(C7729,"Regional"),AK7729="2",CONCATENATE(C7729,"Sectional"),AK7729="3",CONCATENATE(C7729,COUNTIF($C$1:C7729,C7729)))</f>
        <v>Katelyn RauRegional</v>
      </c>
      <c r="E7729" s="66">
        <v>45196.333333333336</v>
      </c>
      <c r="F7729" t="s">
        <v>2505</v>
      </c>
      <c r="G7729" s="46">
        <v>42</v>
      </c>
      <c r="H7729" s="46">
        <v>122</v>
      </c>
      <c r="I7729" s="46">
        <v>32</v>
      </c>
      <c r="J7729" t="s">
        <v>2414</v>
      </c>
      <c r="K7729" t="s">
        <v>90</v>
      </c>
      <c r="L7729" s="46">
        <v>5189</v>
      </c>
      <c r="M7729" s="46">
        <v>72</v>
      </c>
      <c r="N7729" s="46">
        <v>70.599999999999994</v>
      </c>
      <c r="O7729" s="46">
        <v>119</v>
      </c>
      <c r="P7729" s="46">
        <f t="shared" si="877"/>
        <v>2</v>
      </c>
      <c r="R7729" s="67" t="s">
        <v>2857</v>
      </c>
      <c r="S7729" s="67">
        <f>COUNTIF(Y$2:$Y$100,R7729)</f>
        <v>0</v>
      </c>
      <c r="V7729" s="67">
        <f t="shared" si="881"/>
        <v>0</v>
      </c>
      <c r="X7729"/>
      <c r="Y7729" s="67" t="str">
        <f t="shared" si="882"/>
        <v xml:space="preserve"> </v>
      </c>
      <c r="AB7729" t="s">
        <v>90</v>
      </c>
      <c r="AC7729" s="46">
        <v>5189</v>
      </c>
      <c r="AD7729" s="46">
        <v>72</v>
      </c>
      <c r="AE7729" s="46">
        <v>70.599999999999994</v>
      </c>
      <c r="AF7729" s="46">
        <v>119</v>
      </c>
      <c r="AH7729" s="70" t="str">
        <f t="shared" si="878"/>
        <v>GCAW Girls Div 1 Oregon Regional</v>
      </c>
      <c r="AI7729" s="70" t="str">
        <f t="shared" si="879"/>
        <v/>
      </c>
      <c r="AJ7729" s="70" t="str">
        <f t="shared" si="880"/>
        <v/>
      </c>
      <c r="AK7729" s="70" t="str" cm="1">
        <f t="array" ref="AK7729">_xlfn.IFS(AH7729&lt;&gt;"","1",AI7729&lt;&gt;"","2",AJ7729&lt;&gt;"","3")</f>
        <v>1</v>
      </c>
    </row>
    <row r="7730" spans="1:37" x14ac:dyDescent="0.25">
      <c r="A7730" t="s">
        <v>1845</v>
      </c>
      <c r="B7730" t="s">
        <v>840</v>
      </c>
      <c r="C7730" s="67" t="str">
        <f t="shared" si="876"/>
        <v>Charlotte Rodenkirch</v>
      </c>
      <c r="D7730" s="71" t="str" cm="1">
        <f t="array" ref="D7730">_xlfn.IFS(AK7730="1",CONCATENATE(C7730,"Regional"),AK7730="2",CONCATENATE(C7730,"Sectional"),AK7730="3",CONCATENATE(C7730,COUNTIF($C$1:C7730,C7730)))</f>
        <v>Charlotte RodenkirchRegional</v>
      </c>
      <c r="E7730" s="66">
        <v>45196.333333333336</v>
      </c>
      <c r="F7730" t="s">
        <v>2505</v>
      </c>
      <c r="G7730" s="46">
        <v>42</v>
      </c>
      <c r="H7730" s="46">
        <v>123</v>
      </c>
      <c r="I7730" s="46">
        <v>33</v>
      </c>
      <c r="J7730" t="s">
        <v>2414</v>
      </c>
      <c r="K7730" t="s">
        <v>90</v>
      </c>
      <c r="L7730" s="46">
        <v>5189</v>
      </c>
      <c r="M7730" s="46">
        <v>72</v>
      </c>
      <c r="N7730" s="46">
        <v>70.599999999999994</v>
      </c>
      <c r="O7730" s="46">
        <v>119</v>
      </c>
      <c r="P7730" s="46">
        <f t="shared" si="877"/>
        <v>2</v>
      </c>
      <c r="R7730" s="67" t="s">
        <v>2852</v>
      </c>
      <c r="S7730" s="67">
        <f>COUNTIF(Y$2:$Y$100,R7730)</f>
        <v>0</v>
      </c>
      <c r="V7730" s="67">
        <f t="shared" si="881"/>
        <v>0</v>
      </c>
      <c r="X7730"/>
      <c r="Y7730" s="67" t="str">
        <f t="shared" si="882"/>
        <v xml:space="preserve"> </v>
      </c>
      <c r="AB7730" t="s">
        <v>90</v>
      </c>
      <c r="AC7730" s="46">
        <v>5189</v>
      </c>
      <c r="AD7730" s="46">
        <v>72</v>
      </c>
      <c r="AE7730" s="46">
        <v>70.599999999999994</v>
      </c>
      <c r="AF7730" s="46">
        <v>119</v>
      </c>
      <c r="AH7730" s="70" t="str">
        <f t="shared" si="878"/>
        <v>GCAW Girls Div 1 Oregon Regional</v>
      </c>
      <c r="AI7730" s="70" t="str">
        <f t="shared" si="879"/>
        <v/>
      </c>
      <c r="AJ7730" s="70" t="str">
        <f t="shared" si="880"/>
        <v/>
      </c>
      <c r="AK7730" s="70" t="str" cm="1">
        <f t="array" ref="AK7730">_xlfn.IFS(AH7730&lt;&gt;"","1",AI7730&lt;&gt;"","2",AJ7730&lt;&gt;"","3")</f>
        <v>1</v>
      </c>
    </row>
    <row r="7731" spans="1:37" x14ac:dyDescent="0.25">
      <c r="A7731" t="s">
        <v>1815</v>
      </c>
      <c r="B7731" t="s">
        <v>414</v>
      </c>
      <c r="C7731" s="67" t="str">
        <f t="shared" si="876"/>
        <v>Megan Bouplon</v>
      </c>
      <c r="D7731" s="71" t="str" cm="1">
        <f t="array" ref="D7731">_xlfn.IFS(AK7731="1",CONCATENATE(C7731,"Regional"),AK7731="2",CONCATENATE(C7731,"Sectional"),AK7731="3",CONCATENATE(C7731,COUNTIF($C$1:C7731,C7731)))</f>
        <v>Megan BouplonRegional</v>
      </c>
      <c r="E7731" s="66">
        <v>45196.333333333336</v>
      </c>
      <c r="F7731" t="s">
        <v>2505</v>
      </c>
      <c r="G7731" s="46">
        <v>42</v>
      </c>
      <c r="H7731" s="46">
        <v>125</v>
      </c>
      <c r="I7731" s="46">
        <v>34</v>
      </c>
      <c r="J7731" t="s">
        <v>2414</v>
      </c>
      <c r="K7731" t="s">
        <v>90</v>
      </c>
      <c r="L7731" s="46">
        <v>5189</v>
      </c>
      <c r="M7731" s="46">
        <v>72</v>
      </c>
      <c r="N7731" s="46">
        <v>70.599999999999994</v>
      </c>
      <c r="O7731" s="46">
        <v>119</v>
      </c>
      <c r="P7731" s="46">
        <f t="shared" si="877"/>
        <v>2</v>
      </c>
      <c r="R7731" s="67" t="s">
        <v>2816</v>
      </c>
      <c r="S7731" s="67">
        <f>COUNTIF(Y$2:$Y$100,R7731)</f>
        <v>0</v>
      </c>
      <c r="V7731" s="67">
        <f t="shared" si="881"/>
        <v>0</v>
      </c>
      <c r="X7731"/>
      <c r="Y7731" s="67" t="str">
        <f t="shared" si="882"/>
        <v xml:space="preserve"> </v>
      </c>
      <c r="AB7731" t="s">
        <v>90</v>
      </c>
      <c r="AC7731" s="46">
        <v>5189</v>
      </c>
      <c r="AD7731" s="46">
        <v>72</v>
      </c>
      <c r="AE7731" s="46">
        <v>70.599999999999994</v>
      </c>
      <c r="AF7731" s="46">
        <v>119</v>
      </c>
      <c r="AH7731" s="70" t="str">
        <f t="shared" si="878"/>
        <v>GCAW Girls Div 1 Oregon Regional</v>
      </c>
      <c r="AI7731" s="70" t="str">
        <f t="shared" si="879"/>
        <v/>
      </c>
      <c r="AJ7731" s="70" t="str">
        <f t="shared" si="880"/>
        <v/>
      </c>
      <c r="AK7731" s="70" t="str" cm="1">
        <f t="array" ref="AK7731">_xlfn.IFS(AH7731&lt;&gt;"","1",AI7731&lt;&gt;"","2",AJ7731&lt;&gt;"","3")</f>
        <v>1</v>
      </c>
    </row>
    <row r="7732" spans="1:37" x14ac:dyDescent="0.25">
      <c r="A7732" t="s">
        <v>327</v>
      </c>
      <c r="B7732" t="s">
        <v>757</v>
      </c>
      <c r="C7732" s="67" t="str">
        <f t="shared" si="876"/>
        <v>Sophie Olson</v>
      </c>
      <c r="D7732" s="71" t="str" cm="1">
        <f t="array" ref="D7732">_xlfn.IFS(AK7732="1",CONCATENATE(C7732,"Regional"),AK7732="2",CONCATENATE(C7732,"Sectional"),AK7732="3",CONCATENATE(C7732,COUNTIF($C$1:C7732,C7732)))</f>
        <v>Sophie OlsonRegional</v>
      </c>
      <c r="E7732" s="66">
        <v>45196.333333333336</v>
      </c>
      <c r="F7732" t="s">
        <v>2505</v>
      </c>
      <c r="G7732" s="46">
        <v>42</v>
      </c>
      <c r="H7732" s="46">
        <v>127</v>
      </c>
      <c r="I7732" s="46">
        <v>35</v>
      </c>
      <c r="J7732" t="s">
        <v>2414</v>
      </c>
      <c r="K7732" t="s">
        <v>90</v>
      </c>
      <c r="L7732" s="46">
        <v>5189</v>
      </c>
      <c r="M7732" s="46">
        <v>72</v>
      </c>
      <c r="N7732" s="46">
        <v>70.599999999999994</v>
      </c>
      <c r="O7732" s="46">
        <v>119</v>
      </c>
      <c r="P7732" s="46">
        <f t="shared" si="877"/>
        <v>2</v>
      </c>
      <c r="R7732" s="67" t="s">
        <v>3666</v>
      </c>
      <c r="S7732" s="67">
        <f>COUNTIF(Y$2:$Y$100,R7732)</f>
        <v>0</v>
      </c>
      <c r="V7732" s="67">
        <f t="shared" si="881"/>
        <v>0</v>
      </c>
      <c r="X7732"/>
      <c r="Y7732" s="67" t="str">
        <f t="shared" si="882"/>
        <v xml:space="preserve"> </v>
      </c>
      <c r="AB7732" t="s">
        <v>90</v>
      </c>
      <c r="AC7732" s="46">
        <v>5189</v>
      </c>
      <c r="AD7732" s="46">
        <v>72</v>
      </c>
      <c r="AE7732" s="46">
        <v>70.599999999999994</v>
      </c>
      <c r="AF7732" s="46">
        <v>119</v>
      </c>
      <c r="AH7732" s="70" t="str">
        <f t="shared" si="878"/>
        <v>GCAW Girls Div 1 Oregon Regional</v>
      </c>
      <c r="AI7732" s="70" t="str">
        <f t="shared" si="879"/>
        <v/>
      </c>
      <c r="AJ7732" s="70" t="str">
        <f t="shared" si="880"/>
        <v/>
      </c>
      <c r="AK7732" s="70" t="str" cm="1">
        <f t="array" ref="AK7732">_xlfn.IFS(AH7732&lt;&gt;"","1",AI7732&lt;&gt;"","2",AJ7732&lt;&gt;"","3")</f>
        <v>1</v>
      </c>
    </row>
    <row r="7733" spans="1:37" x14ac:dyDescent="0.25">
      <c r="A7733" t="s">
        <v>3434</v>
      </c>
      <c r="B7733" t="s">
        <v>209</v>
      </c>
      <c r="C7733" s="67" t="str">
        <f t="shared" si="876"/>
        <v>Kaitlyn Baumbach</v>
      </c>
      <c r="D7733" s="71" t="str" cm="1">
        <f t="array" ref="D7733">_xlfn.IFS(AK7733="1",CONCATENATE(C7733,"Regional"),AK7733="2",CONCATENATE(C7733,"Sectional"),AK7733="3",CONCATENATE(C7733,COUNTIF($C$1:C7733,C7733)))</f>
        <v>Kaitlyn BaumbachRegional</v>
      </c>
      <c r="E7733" s="66">
        <v>45196.333333333336</v>
      </c>
      <c r="F7733" t="s">
        <v>2505</v>
      </c>
      <c r="G7733" s="46">
        <v>42</v>
      </c>
      <c r="H7733" s="46">
        <v>130</v>
      </c>
      <c r="I7733" s="46">
        <v>36</v>
      </c>
      <c r="J7733" t="s">
        <v>2414</v>
      </c>
      <c r="K7733" t="s">
        <v>90</v>
      </c>
      <c r="L7733" s="46">
        <v>5189</v>
      </c>
      <c r="M7733" s="46">
        <v>72</v>
      </c>
      <c r="N7733" s="46">
        <v>70.599999999999994</v>
      </c>
      <c r="O7733" s="46">
        <v>119</v>
      </c>
      <c r="P7733" s="46">
        <f t="shared" si="877"/>
        <v>2</v>
      </c>
      <c r="R7733" s="67" t="s">
        <v>3630</v>
      </c>
      <c r="S7733" s="67">
        <f>COUNTIF(Y$2:$Y$100,R7733)</f>
        <v>0</v>
      </c>
      <c r="V7733" s="67">
        <f t="shared" si="881"/>
        <v>0</v>
      </c>
      <c r="X7733"/>
      <c r="Y7733" s="67" t="str">
        <f t="shared" si="882"/>
        <v xml:space="preserve"> </v>
      </c>
      <c r="AB7733" t="s">
        <v>90</v>
      </c>
      <c r="AC7733" s="46">
        <v>5189</v>
      </c>
      <c r="AD7733" s="46">
        <v>72</v>
      </c>
      <c r="AE7733" s="46">
        <v>70.599999999999994</v>
      </c>
      <c r="AF7733" s="46">
        <v>119</v>
      </c>
      <c r="AH7733" s="70" t="str">
        <f t="shared" si="878"/>
        <v>GCAW Girls Div 1 Oregon Regional</v>
      </c>
      <c r="AI7733" s="70" t="str">
        <f t="shared" si="879"/>
        <v/>
      </c>
      <c r="AJ7733" s="70" t="str">
        <f t="shared" si="880"/>
        <v/>
      </c>
      <c r="AK7733" s="70" t="str" cm="1">
        <f t="array" ref="AK7733">_xlfn.IFS(AH7733&lt;&gt;"","1",AI7733&lt;&gt;"","2",AJ7733&lt;&gt;"","3")</f>
        <v>1</v>
      </c>
    </row>
    <row r="7734" spans="1:37" x14ac:dyDescent="0.25">
      <c r="A7734" t="s">
        <v>1890</v>
      </c>
      <c r="B7734" t="s">
        <v>1891</v>
      </c>
      <c r="C7734" s="67" t="str">
        <f t="shared" si="876"/>
        <v>Tails Griffin</v>
      </c>
      <c r="D7734" s="71" t="str" cm="1">
        <f t="array" ref="D7734">_xlfn.IFS(AK7734="1",CONCATENATE(C7734,"Regional"),AK7734="2",CONCATENATE(C7734,"Sectional"),AK7734="3",CONCATENATE(C7734,COUNTIF($C$1:C7734,C7734)))</f>
        <v>Tails GriffinRegional</v>
      </c>
      <c r="E7734" s="66">
        <v>45196.333333333336</v>
      </c>
      <c r="F7734" t="s">
        <v>2505</v>
      </c>
      <c r="G7734" s="46">
        <v>42</v>
      </c>
      <c r="H7734" s="46">
        <v>132</v>
      </c>
      <c r="I7734" s="46">
        <v>37</v>
      </c>
      <c r="J7734" t="s">
        <v>2414</v>
      </c>
      <c r="K7734" t="s">
        <v>90</v>
      </c>
      <c r="L7734" s="46">
        <v>5189</v>
      </c>
      <c r="M7734" s="46">
        <v>72</v>
      </c>
      <c r="N7734" s="46">
        <v>70.599999999999994</v>
      </c>
      <c r="O7734" s="46">
        <v>119</v>
      </c>
      <c r="P7734" s="46">
        <f t="shared" si="877"/>
        <v>2</v>
      </c>
      <c r="R7734" s="67" t="s">
        <v>2900</v>
      </c>
      <c r="S7734" s="67">
        <f>COUNTIF(Y$2:$Y$100,R7734)</f>
        <v>0</v>
      </c>
      <c r="V7734" s="67">
        <f t="shared" si="881"/>
        <v>0</v>
      </c>
      <c r="X7734"/>
      <c r="Y7734" s="67" t="str">
        <f t="shared" si="882"/>
        <v xml:space="preserve"> </v>
      </c>
      <c r="AB7734" t="s">
        <v>90</v>
      </c>
      <c r="AC7734" s="46">
        <v>5189</v>
      </c>
      <c r="AD7734" s="46">
        <v>72</v>
      </c>
      <c r="AE7734" s="46">
        <v>70.599999999999994</v>
      </c>
      <c r="AF7734" s="46">
        <v>119</v>
      </c>
      <c r="AH7734" s="70" t="str">
        <f t="shared" si="878"/>
        <v>GCAW Girls Div 1 Oregon Regional</v>
      </c>
      <c r="AI7734" s="70" t="str">
        <f t="shared" si="879"/>
        <v/>
      </c>
      <c r="AJ7734" s="70" t="str">
        <f t="shared" si="880"/>
        <v/>
      </c>
      <c r="AK7734" s="70" t="str" cm="1">
        <f t="array" ref="AK7734">_xlfn.IFS(AH7734&lt;&gt;"","1",AI7734&lt;&gt;"","2",AJ7734&lt;&gt;"","3")</f>
        <v>1</v>
      </c>
    </row>
    <row r="7735" spans="1:37" x14ac:dyDescent="0.25">
      <c r="A7735" t="s">
        <v>509</v>
      </c>
      <c r="B7735" t="s">
        <v>1893</v>
      </c>
      <c r="C7735" s="67" t="str">
        <f t="shared" si="876"/>
        <v>Aubree Berg</v>
      </c>
      <c r="D7735" s="71" t="str" cm="1">
        <f t="array" ref="D7735">_xlfn.IFS(AK7735="1",CONCATENATE(C7735,"Regional"),AK7735="2",CONCATENATE(C7735,"Sectional"),AK7735="3",CONCATENATE(C7735,COUNTIF($C$1:C7735,C7735)))</f>
        <v>Aubree BergRegional</v>
      </c>
      <c r="E7735" s="66">
        <v>45196.333333333336</v>
      </c>
      <c r="F7735" t="s">
        <v>2505</v>
      </c>
      <c r="G7735" s="46">
        <v>42</v>
      </c>
      <c r="H7735" s="46">
        <v>137</v>
      </c>
      <c r="I7735" s="46">
        <v>38</v>
      </c>
      <c r="J7735" t="s">
        <v>2414</v>
      </c>
      <c r="K7735" t="s">
        <v>90</v>
      </c>
      <c r="L7735" s="46">
        <v>5189</v>
      </c>
      <c r="M7735" s="46">
        <v>72</v>
      </c>
      <c r="N7735" s="46">
        <v>70.599999999999994</v>
      </c>
      <c r="O7735" s="46">
        <v>119</v>
      </c>
      <c r="P7735" s="46">
        <f t="shared" si="877"/>
        <v>2</v>
      </c>
      <c r="R7735" s="67" t="s">
        <v>2902</v>
      </c>
      <c r="S7735" s="67">
        <f>COUNTIF(Y$2:$Y$100,R7735)</f>
        <v>0</v>
      </c>
      <c r="V7735" s="67">
        <f t="shared" si="881"/>
        <v>0</v>
      </c>
      <c r="X7735"/>
      <c r="Y7735" s="67" t="str">
        <f t="shared" si="882"/>
        <v xml:space="preserve"> </v>
      </c>
      <c r="AB7735" t="s">
        <v>90</v>
      </c>
      <c r="AC7735" s="46">
        <v>5189</v>
      </c>
      <c r="AD7735" s="46">
        <v>72</v>
      </c>
      <c r="AE7735" s="46">
        <v>70.599999999999994</v>
      </c>
      <c r="AF7735" s="46">
        <v>119</v>
      </c>
      <c r="AH7735" s="70" t="str">
        <f t="shared" si="878"/>
        <v>GCAW Girls Div 1 Oregon Regional</v>
      </c>
      <c r="AI7735" s="70" t="str">
        <f t="shared" si="879"/>
        <v/>
      </c>
      <c r="AJ7735" s="70" t="str">
        <f t="shared" si="880"/>
        <v/>
      </c>
      <c r="AK7735" s="70" t="str" cm="1">
        <f t="array" ref="AK7735">_xlfn.IFS(AH7735&lt;&gt;"","1",AI7735&lt;&gt;"","2",AJ7735&lt;&gt;"","3")</f>
        <v>1</v>
      </c>
    </row>
    <row r="7736" spans="1:37" x14ac:dyDescent="0.25">
      <c r="A7736" t="s">
        <v>1954</v>
      </c>
      <c r="B7736" t="s">
        <v>452</v>
      </c>
      <c r="C7736" s="67" t="str">
        <f t="shared" si="876"/>
        <v>Sophia Geenen</v>
      </c>
      <c r="D7736" s="71" t="str" cm="1">
        <f t="array" ref="D7736">_xlfn.IFS(AK7736="1",CONCATENATE(C7736,"Regional"),AK7736="2",CONCATENATE(C7736,"Sectional"),AK7736="3",CONCATENATE(C7736,COUNTIF($C$1:C7736,C7736)))</f>
        <v>Sophia GeenenRegional</v>
      </c>
      <c r="E7736" s="66">
        <v>45196.333333333336</v>
      </c>
      <c r="F7736" t="s">
        <v>2505</v>
      </c>
      <c r="G7736" s="46">
        <v>42</v>
      </c>
      <c r="H7736" s="46">
        <v>146</v>
      </c>
      <c r="I7736" s="46">
        <v>39</v>
      </c>
      <c r="J7736" t="s">
        <v>2414</v>
      </c>
      <c r="K7736" t="s">
        <v>90</v>
      </c>
      <c r="L7736" s="46">
        <v>5189</v>
      </c>
      <c r="M7736" s="46">
        <v>72</v>
      </c>
      <c r="N7736" s="46">
        <v>70.599999999999994</v>
      </c>
      <c r="O7736" s="46">
        <v>119</v>
      </c>
      <c r="P7736" s="46">
        <f t="shared" si="877"/>
        <v>2</v>
      </c>
      <c r="R7736" s="67" t="s">
        <v>2971</v>
      </c>
      <c r="S7736" s="67">
        <f>COUNTIF(Y$2:$Y$100,R7736)</f>
        <v>0</v>
      </c>
      <c r="V7736" s="67">
        <f t="shared" si="881"/>
        <v>0</v>
      </c>
      <c r="X7736"/>
      <c r="Y7736" s="67" t="str">
        <f t="shared" si="882"/>
        <v xml:space="preserve"> </v>
      </c>
      <c r="AB7736" t="s">
        <v>90</v>
      </c>
      <c r="AC7736" s="46">
        <v>5189</v>
      </c>
      <c r="AD7736" s="46">
        <v>72</v>
      </c>
      <c r="AE7736" s="46">
        <v>70.599999999999994</v>
      </c>
      <c r="AF7736" s="46">
        <v>119</v>
      </c>
      <c r="AH7736" s="70" t="str">
        <f t="shared" si="878"/>
        <v>GCAW Girls Div 1 Oregon Regional</v>
      </c>
      <c r="AI7736" s="70" t="str">
        <f t="shared" si="879"/>
        <v/>
      </c>
      <c r="AJ7736" s="70" t="str">
        <f t="shared" si="880"/>
        <v/>
      </c>
      <c r="AK7736" s="70" t="str" cm="1">
        <f t="array" ref="AK7736">_xlfn.IFS(AH7736&lt;&gt;"","1",AI7736&lt;&gt;"","2",AJ7736&lt;&gt;"","3")</f>
        <v>1</v>
      </c>
    </row>
    <row r="7737" spans="1:37" x14ac:dyDescent="0.25">
      <c r="A7737" t="s">
        <v>2104</v>
      </c>
      <c r="B7737" t="s">
        <v>567</v>
      </c>
      <c r="C7737" s="67" t="str">
        <f t="shared" si="876"/>
        <v>Anika Reel</v>
      </c>
      <c r="D7737" s="71" t="str" cm="1">
        <f t="array" ref="D7737">_xlfn.IFS(AK7737="1",CONCATENATE(C7737,"Regional"),AK7737="2",CONCATENATE(C7737,"Sectional"),AK7737="3",CONCATENATE(C7737,COUNTIF($C$1:C7737,C7737)))</f>
        <v>Anika ReelRegional</v>
      </c>
      <c r="E7737" s="66">
        <v>45196.333333333336</v>
      </c>
      <c r="F7737" t="s">
        <v>2505</v>
      </c>
      <c r="G7737" s="46">
        <v>42</v>
      </c>
      <c r="H7737" s="46">
        <v>157</v>
      </c>
      <c r="I7737" s="46">
        <v>40</v>
      </c>
      <c r="J7737" t="s">
        <v>2414</v>
      </c>
      <c r="K7737" t="s">
        <v>90</v>
      </c>
      <c r="L7737" s="46">
        <v>5189</v>
      </c>
      <c r="M7737" s="46">
        <v>72</v>
      </c>
      <c r="N7737" s="46">
        <v>70.599999999999994</v>
      </c>
      <c r="O7737" s="46">
        <v>119</v>
      </c>
      <c r="P7737" s="46">
        <f t="shared" si="877"/>
        <v>2</v>
      </c>
      <c r="R7737" s="67" t="s">
        <v>3129</v>
      </c>
      <c r="S7737" s="67">
        <f>COUNTIF(Y$2:$Y$100,R7737)</f>
        <v>0</v>
      </c>
      <c r="V7737" s="67">
        <f t="shared" si="881"/>
        <v>0</v>
      </c>
      <c r="X7737"/>
      <c r="Y7737" s="67" t="str">
        <f t="shared" si="882"/>
        <v xml:space="preserve"> </v>
      </c>
      <c r="AB7737" t="s">
        <v>90</v>
      </c>
      <c r="AC7737" s="46">
        <v>5189</v>
      </c>
      <c r="AD7737" s="46">
        <v>72</v>
      </c>
      <c r="AE7737" s="46">
        <v>70.599999999999994</v>
      </c>
      <c r="AF7737" s="46">
        <v>119</v>
      </c>
      <c r="AH7737" s="70" t="str">
        <f t="shared" si="878"/>
        <v>GCAW Girls Div 1 Oregon Regional</v>
      </c>
      <c r="AI7737" s="70" t="str">
        <f t="shared" si="879"/>
        <v/>
      </c>
      <c r="AJ7737" s="70" t="str">
        <f t="shared" si="880"/>
        <v/>
      </c>
      <c r="AK7737" s="70" t="str" cm="1">
        <f t="array" ref="AK7737">_xlfn.IFS(AH7737&lt;&gt;"","1",AI7737&lt;&gt;"","2",AJ7737&lt;&gt;"","3")</f>
        <v>1</v>
      </c>
    </row>
    <row r="7738" spans="1:37" x14ac:dyDescent="0.25">
      <c r="A7738" t="s">
        <v>1897</v>
      </c>
      <c r="B7738" t="s">
        <v>362</v>
      </c>
      <c r="C7738" s="67" t="str">
        <f t="shared" si="876"/>
        <v>Emma Moran</v>
      </c>
      <c r="D7738" s="71" t="str" cm="1">
        <f t="array" ref="D7738">_xlfn.IFS(AK7738="1",CONCATENATE(C7738,"Regional"),AK7738="2",CONCATENATE(C7738,"Sectional"),AK7738="3",CONCATENATE(C7738,COUNTIF($C$1:C7738,C7738)))</f>
        <v>Emma MoranRegional</v>
      </c>
      <c r="E7738" s="66">
        <v>45196.333333333336</v>
      </c>
      <c r="F7738" t="s">
        <v>2505</v>
      </c>
      <c r="G7738" s="46">
        <v>42</v>
      </c>
      <c r="H7738" s="46">
        <v>160</v>
      </c>
      <c r="I7738" s="46">
        <v>41</v>
      </c>
      <c r="J7738" t="s">
        <v>2414</v>
      </c>
      <c r="K7738" t="s">
        <v>90</v>
      </c>
      <c r="L7738" s="46">
        <v>5189</v>
      </c>
      <c r="M7738" s="46">
        <v>72</v>
      </c>
      <c r="N7738" s="46">
        <v>70.599999999999994</v>
      </c>
      <c r="O7738" s="46">
        <v>119</v>
      </c>
      <c r="P7738" s="46">
        <f t="shared" si="877"/>
        <v>2</v>
      </c>
      <c r="R7738" s="67" t="s">
        <v>2906</v>
      </c>
      <c r="S7738" s="67">
        <f>COUNTIF(Y$2:$Y$100,R7738)</f>
        <v>0</v>
      </c>
      <c r="V7738" s="67">
        <f t="shared" si="881"/>
        <v>0</v>
      </c>
      <c r="X7738"/>
      <c r="Y7738" s="67" t="str">
        <f t="shared" si="882"/>
        <v xml:space="preserve"> </v>
      </c>
      <c r="AB7738" t="s">
        <v>90</v>
      </c>
      <c r="AC7738" s="46">
        <v>5189</v>
      </c>
      <c r="AD7738" s="46">
        <v>72</v>
      </c>
      <c r="AE7738" s="46">
        <v>70.599999999999994</v>
      </c>
      <c r="AF7738" s="46">
        <v>119</v>
      </c>
      <c r="AH7738" s="70" t="str">
        <f t="shared" si="878"/>
        <v>GCAW Girls Div 1 Oregon Regional</v>
      </c>
      <c r="AI7738" s="70" t="str">
        <f t="shared" si="879"/>
        <v/>
      </c>
      <c r="AJ7738" s="70" t="str">
        <f t="shared" si="880"/>
        <v/>
      </c>
      <c r="AK7738" s="70" t="str" cm="1">
        <f t="array" ref="AK7738">_xlfn.IFS(AH7738&lt;&gt;"","1",AI7738&lt;&gt;"","2",AJ7738&lt;&gt;"","3")</f>
        <v>1</v>
      </c>
    </row>
    <row r="7739" spans="1:37" x14ac:dyDescent="0.25">
      <c r="A7739" t="s">
        <v>329</v>
      </c>
      <c r="B7739" t="s">
        <v>545</v>
      </c>
      <c r="C7739" s="67" t="str">
        <f t="shared" si="876"/>
        <v>Jayeanna Palm</v>
      </c>
      <c r="D7739" s="71" t="str" cm="1">
        <f t="array" ref="D7739">_xlfn.IFS(AK7739="1",CONCATENATE(C7739,"Regional"),AK7739="2",CONCATENATE(C7739,"Sectional"),AK7739="3",CONCATENATE(C7739,COUNTIF($C$1:C7739,C7739)))</f>
        <v>Jayeanna PalmRegional</v>
      </c>
      <c r="E7739" s="66">
        <v>45196.333333333336</v>
      </c>
      <c r="F7739" t="s">
        <v>2507</v>
      </c>
      <c r="G7739" s="46">
        <v>40</v>
      </c>
      <c r="H7739" s="46">
        <v>82</v>
      </c>
      <c r="I7739" s="46">
        <v>1</v>
      </c>
      <c r="J7739" t="s">
        <v>157</v>
      </c>
      <c r="K7739" t="s">
        <v>90</v>
      </c>
      <c r="L7739" s="46">
        <v>5320</v>
      </c>
      <c r="M7739" s="46">
        <v>72</v>
      </c>
      <c r="N7739" s="46">
        <v>69.400000000000006</v>
      </c>
      <c r="O7739" s="46">
        <v>120</v>
      </c>
      <c r="P7739" s="46">
        <f t="shared" si="877"/>
        <v>2</v>
      </c>
      <c r="R7739" s="67" t="s">
        <v>1212</v>
      </c>
      <c r="S7739" s="67">
        <f>COUNTIF(Y$2:$Y$100,R7739)</f>
        <v>0</v>
      </c>
      <c r="V7739" s="67">
        <f t="shared" si="881"/>
        <v>0</v>
      </c>
      <c r="X7739"/>
      <c r="Y7739" s="67" t="str">
        <f t="shared" si="882"/>
        <v xml:space="preserve"> </v>
      </c>
      <c r="AB7739" t="s">
        <v>90</v>
      </c>
      <c r="AC7739" s="46">
        <v>5320</v>
      </c>
      <c r="AD7739" s="46">
        <v>72</v>
      </c>
      <c r="AE7739" s="46">
        <v>69.400000000000006</v>
      </c>
      <c r="AF7739" s="46">
        <v>120</v>
      </c>
      <c r="AH7739" s="70" t="str">
        <f t="shared" si="878"/>
        <v>GCAW Girls Div 1 Tomah Regional</v>
      </c>
      <c r="AI7739" s="70" t="str">
        <f t="shared" si="879"/>
        <v/>
      </c>
      <c r="AJ7739" s="70" t="str">
        <f t="shared" si="880"/>
        <v/>
      </c>
      <c r="AK7739" s="70" t="str" cm="1">
        <f t="array" ref="AK7739">_xlfn.IFS(AH7739&lt;&gt;"","1",AI7739&lt;&gt;"","2",AJ7739&lt;&gt;"","3")</f>
        <v>1</v>
      </c>
    </row>
    <row r="7740" spans="1:37" x14ac:dyDescent="0.25">
      <c r="A7740" t="s">
        <v>925</v>
      </c>
      <c r="B7740" t="s">
        <v>926</v>
      </c>
      <c r="C7740" s="67" t="str">
        <f t="shared" si="876"/>
        <v>Brielle Lenz</v>
      </c>
      <c r="D7740" s="71" t="str" cm="1">
        <f t="array" ref="D7740">_xlfn.IFS(AK7740="1",CONCATENATE(C7740,"Regional"),AK7740="2",CONCATENATE(C7740,"Sectional"),AK7740="3",CONCATENATE(C7740,COUNTIF($C$1:C7740,C7740)))</f>
        <v>Brielle LenzRegional</v>
      </c>
      <c r="E7740" s="66">
        <v>45196.333333333336</v>
      </c>
      <c r="F7740" t="s">
        <v>2507</v>
      </c>
      <c r="G7740" s="46">
        <v>40</v>
      </c>
      <c r="H7740" s="46">
        <v>83</v>
      </c>
      <c r="I7740" s="46">
        <v>2</v>
      </c>
      <c r="J7740" t="s">
        <v>157</v>
      </c>
      <c r="K7740" t="s">
        <v>90</v>
      </c>
      <c r="L7740" s="46">
        <v>5320</v>
      </c>
      <c r="M7740" s="46">
        <v>72</v>
      </c>
      <c r="N7740" s="46">
        <v>69.400000000000006</v>
      </c>
      <c r="O7740" s="46">
        <v>120</v>
      </c>
      <c r="P7740" s="46">
        <f t="shared" si="877"/>
        <v>2</v>
      </c>
      <c r="R7740" s="67" t="s">
        <v>1455</v>
      </c>
      <c r="S7740" s="67">
        <f>COUNTIF(Y$2:$Y$100,R7740)</f>
        <v>0</v>
      </c>
      <c r="V7740" s="67">
        <f t="shared" si="881"/>
        <v>0</v>
      </c>
      <c r="X7740"/>
      <c r="Y7740" s="67" t="str">
        <f t="shared" si="882"/>
        <v xml:space="preserve"> </v>
      </c>
      <c r="AB7740" t="s">
        <v>90</v>
      </c>
      <c r="AC7740" s="46">
        <v>5320</v>
      </c>
      <c r="AD7740" s="46">
        <v>72</v>
      </c>
      <c r="AE7740" s="46">
        <v>69.400000000000006</v>
      </c>
      <c r="AF7740" s="46">
        <v>120</v>
      </c>
      <c r="AH7740" s="70" t="str">
        <f t="shared" si="878"/>
        <v>GCAW Girls Div 1 Tomah Regional</v>
      </c>
      <c r="AI7740" s="70" t="str">
        <f t="shared" si="879"/>
        <v/>
      </c>
      <c r="AJ7740" s="70" t="str">
        <f t="shared" si="880"/>
        <v/>
      </c>
      <c r="AK7740" s="70" t="str" cm="1">
        <f t="array" ref="AK7740">_xlfn.IFS(AH7740&lt;&gt;"","1",AI7740&lt;&gt;"","2",AJ7740&lt;&gt;"","3")</f>
        <v>1</v>
      </c>
    </row>
    <row r="7741" spans="1:37" x14ac:dyDescent="0.25">
      <c r="A7741" t="s">
        <v>922</v>
      </c>
      <c r="B7741" t="s">
        <v>187</v>
      </c>
      <c r="C7741" s="67" t="str">
        <f t="shared" si="876"/>
        <v>Ava Frederiksen</v>
      </c>
      <c r="D7741" s="71" t="str" cm="1">
        <f t="array" ref="D7741">_xlfn.IFS(AK7741="1",CONCATENATE(C7741,"Regional"),AK7741="2",CONCATENATE(C7741,"Sectional"),AK7741="3",CONCATENATE(C7741,COUNTIF($C$1:C7741,C7741)))</f>
        <v>Ava FrederiksenRegional</v>
      </c>
      <c r="E7741" s="66">
        <v>45196.333333333336</v>
      </c>
      <c r="F7741" t="s">
        <v>2507</v>
      </c>
      <c r="G7741" s="46">
        <v>40</v>
      </c>
      <c r="H7741" s="46">
        <v>85</v>
      </c>
      <c r="I7741" s="46">
        <v>3</v>
      </c>
      <c r="J7741" t="s">
        <v>157</v>
      </c>
      <c r="K7741" t="s">
        <v>90</v>
      </c>
      <c r="L7741" s="46">
        <v>5320</v>
      </c>
      <c r="M7741" s="46">
        <v>72</v>
      </c>
      <c r="N7741" s="46">
        <v>69.400000000000006</v>
      </c>
      <c r="O7741" s="46">
        <v>120</v>
      </c>
      <c r="P7741" s="46">
        <f t="shared" si="877"/>
        <v>2</v>
      </c>
      <c r="R7741" s="67" t="s">
        <v>1453</v>
      </c>
      <c r="S7741" s="67">
        <f>COUNTIF(Y$2:$Y$100,R7741)</f>
        <v>0</v>
      </c>
      <c r="V7741" s="67">
        <f t="shared" si="881"/>
        <v>0</v>
      </c>
      <c r="X7741"/>
      <c r="Y7741" s="67" t="str">
        <f t="shared" si="882"/>
        <v xml:space="preserve"> </v>
      </c>
      <c r="AB7741" t="s">
        <v>90</v>
      </c>
      <c r="AC7741" s="46">
        <v>5320</v>
      </c>
      <c r="AD7741" s="46">
        <v>72</v>
      </c>
      <c r="AE7741" s="46">
        <v>69.400000000000006</v>
      </c>
      <c r="AF7741" s="46">
        <v>120</v>
      </c>
      <c r="AH7741" s="70" t="str">
        <f t="shared" si="878"/>
        <v>GCAW Girls Div 1 Tomah Regional</v>
      </c>
      <c r="AI7741" s="70" t="str">
        <f t="shared" si="879"/>
        <v/>
      </c>
      <c r="AJ7741" s="70" t="str">
        <f t="shared" si="880"/>
        <v/>
      </c>
      <c r="AK7741" s="70" t="str" cm="1">
        <f t="array" ref="AK7741">_xlfn.IFS(AH7741&lt;&gt;"","1",AI7741&lt;&gt;"","2",AJ7741&lt;&gt;"","3")</f>
        <v>1</v>
      </c>
    </row>
    <row r="7742" spans="1:37" x14ac:dyDescent="0.25">
      <c r="A7742" t="s">
        <v>2090</v>
      </c>
      <c r="B7742" t="s">
        <v>311</v>
      </c>
      <c r="C7742" s="67" t="str">
        <f t="shared" si="876"/>
        <v>Julia McBride</v>
      </c>
      <c r="D7742" s="71" t="str" cm="1">
        <f t="array" ref="D7742">_xlfn.IFS(AK7742="1",CONCATENATE(C7742,"Regional"),AK7742="2",CONCATENATE(C7742,"Sectional"),AK7742="3",CONCATENATE(C7742,COUNTIF($C$1:C7742,C7742)))</f>
        <v>Julia McBrideRegional</v>
      </c>
      <c r="E7742" s="66">
        <v>45196.333333333336</v>
      </c>
      <c r="F7742" t="s">
        <v>2507</v>
      </c>
      <c r="G7742" s="46">
        <v>40</v>
      </c>
      <c r="H7742" s="46">
        <v>86</v>
      </c>
      <c r="I7742" s="46">
        <v>4</v>
      </c>
      <c r="J7742" t="s">
        <v>157</v>
      </c>
      <c r="K7742" t="s">
        <v>90</v>
      </c>
      <c r="L7742" s="46">
        <v>5320</v>
      </c>
      <c r="M7742" s="46">
        <v>72</v>
      </c>
      <c r="N7742" s="46">
        <v>69.400000000000006</v>
      </c>
      <c r="O7742" s="46">
        <v>120</v>
      </c>
      <c r="P7742" s="46">
        <f t="shared" si="877"/>
        <v>2</v>
      </c>
      <c r="R7742" s="67" t="s">
        <v>3113</v>
      </c>
      <c r="S7742" s="67">
        <f>COUNTIF(Y$2:$Y$100,R7742)</f>
        <v>0</v>
      </c>
      <c r="V7742" s="67">
        <f t="shared" si="881"/>
        <v>0</v>
      </c>
      <c r="X7742"/>
      <c r="Y7742" s="67" t="str">
        <f t="shared" si="882"/>
        <v xml:space="preserve"> </v>
      </c>
      <c r="AB7742" t="s">
        <v>90</v>
      </c>
      <c r="AC7742" s="46">
        <v>5320</v>
      </c>
      <c r="AD7742" s="46">
        <v>72</v>
      </c>
      <c r="AE7742" s="46">
        <v>69.400000000000006</v>
      </c>
      <c r="AF7742" s="46">
        <v>120</v>
      </c>
      <c r="AH7742" s="70" t="str">
        <f t="shared" si="878"/>
        <v>GCAW Girls Div 1 Tomah Regional</v>
      </c>
      <c r="AI7742" s="70" t="str">
        <f t="shared" si="879"/>
        <v/>
      </c>
      <c r="AJ7742" s="70" t="str">
        <f t="shared" si="880"/>
        <v/>
      </c>
      <c r="AK7742" s="70" t="str" cm="1">
        <f t="array" ref="AK7742">_xlfn.IFS(AH7742&lt;&gt;"","1",AI7742&lt;&gt;"","2",AJ7742&lt;&gt;"","3")</f>
        <v>1</v>
      </c>
    </row>
    <row r="7743" spans="1:37" x14ac:dyDescent="0.25">
      <c r="A7743" t="s">
        <v>549</v>
      </c>
      <c r="B7743" t="s">
        <v>550</v>
      </c>
      <c r="C7743" s="67" t="str">
        <f t="shared" si="876"/>
        <v>Karma Hasselberger</v>
      </c>
      <c r="D7743" s="71" t="str" cm="1">
        <f t="array" ref="D7743">_xlfn.IFS(AK7743="1",CONCATENATE(C7743,"Regional"),AK7743="2",CONCATENATE(C7743,"Sectional"),AK7743="3",CONCATENATE(C7743,COUNTIF($C$1:C7743,C7743)))</f>
        <v>Karma HasselbergerRegional</v>
      </c>
      <c r="E7743" s="66">
        <v>45196.333333333336</v>
      </c>
      <c r="F7743" t="s">
        <v>2507</v>
      </c>
      <c r="G7743" s="46">
        <v>40</v>
      </c>
      <c r="H7743" s="46">
        <v>89</v>
      </c>
      <c r="I7743" s="46">
        <v>5</v>
      </c>
      <c r="J7743" t="s">
        <v>157</v>
      </c>
      <c r="K7743" t="s">
        <v>90</v>
      </c>
      <c r="L7743" s="46">
        <v>5320</v>
      </c>
      <c r="M7743" s="46">
        <v>72</v>
      </c>
      <c r="N7743" s="46">
        <v>69.400000000000006</v>
      </c>
      <c r="O7743" s="46">
        <v>120</v>
      </c>
      <c r="P7743" s="46">
        <f t="shared" si="877"/>
        <v>2</v>
      </c>
      <c r="R7743" s="67" t="s">
        <v>1214</v>
      </c>
      <c r="S7743" s="67">
        <f>COUNTIF(Y$2:$Y$100,R7743)</f>
        <v>0</v>
      </c>
      <c r="V7743" s="67">
        <f t="shared" si="881"/>
        <v>0</v>
      </c>
      <c r="X7743"/>
      <c r="Y7743" s="67" t="str">
        <f t="shared" si="882"/>
        <v xml:space="preserve"> </v>
      </c>
      <c r="AB7743" t="s">
        <v>90</v>
      </c>
      <c r="AC7743" s="46">
        <v>5320</v>
      </c>
      <c r="AD7743" s="46">
        <v>72</v>
      </c>
      <c r="AE7743" s="46">
        <v>69.400000000000006</v>
      </c>
      <c r="AF7743" s="46">
        <v>120</v>
      </c>
      <c r="AH7743" s="70" t="str">
        <f t="shared" si="878"/>
        <v>GCAW Girls Div 1 Tomah Regional</v>
      </c>
      <c r="AI7743" s="70" t="str">
        <f t="shared" si="879"/>
        <v/>
      </c>
      <c r="AJ7743" s="70" t="str">
        <f t="shared" si="880"/>
        <v/>
      </c>
      <c r="AK7743" s="70" t="str" cm="1">
        <f t="array" ref="AK7743">_xlfn.IFS(AH7743&lt;&gt;"","1",AI7743&lt;&gt;"","2",AJ7743&lt;&gt;"","3")</f>
        <v>1</v>
      </c>
    </row>
    <row r="7744" spans="1:37" x14ac:dyDescent="0.25">
      <c r="A7744" t="s">
        <v>928</v>
      </c>
      <c r="B7744" t="s">
        <v>929</v>
      </c>
      <c r="C7744" s="67" t="str">
        <f t="shared" si="876"/>
        <v>Lili Anaya</v>
      </c>
      <c r="D7744" s="71" t="str" cm="1">
        <f t="array" ref="D7744">_xlfn.IFS(AK7744="1",CONCATENATE(C7744,"Regional"),AK7744="2",CONCATENATE(C7744,"Sectional"),AK7744="3",CONCATENATE(C7744,COUNTIF($C$1:C7744,C7744)))</f>
        <v>Lili AnayaRegional</v>
      </c>
      <c r="E7744" s="66">
        <v>45196.333333333336</v>
      </c>
      <c r="F7744" t="s">
        <v>2507</v>
      </c>
      <c r="G7744" s="46">
        <v>40</v>
      </c>
      <c r="H7744" s="46">
        <v>91</v>
      </c>
      <c r="I7744" s="46">
        <v>6</v>
      </c>
      <c r="J7744" t="s">
        <v>157</v>
      </c>
      <c r="K7744" t="s">
        <v>90</v>
      </c>
      <c r="L7744" s="46">
        <v>5320</v>
      </c>
      <c r="M7744" s="46">
        <v>72</v>
      </c>
      <c r="N7744" s="46">
        <v>69.400000000000006</v>
      </c>
      <c r="O7744" s="46">
        <v>120</v>
      </c>
      <c r="P7744" s="46">
        <f t="shared" si="877"/>
        <v>2</v>
      </c>
      <c r="R7744" s="67" t="s">
        <v>1456</v>
      </c>
      <c r="S7744" s="67">
        <f>COUNTIF(Y$2:$Y$100,R7744)</f>
        <v>0</v>
      </c>
      <c r="V7744" s="67">
        <f t="shared" si="881"/>
        <v>0</v>
      </c>
      <c r="X7744"/>
      <c r="Y7744" s="67" t="str">
        <f t="shared" si="882"/>
        <v xml:space="preserve"> </v>
      </c>
      <c r="AB7744" t="s">
        <v>90</v>
      </c>
      <c r="AC7744" s="46">
        <v>5320</v>
      </c>
      <c r="AD7744" s="46">
        <v>72</v>
      </c>
      <c r="AE7744" s="46">
        <v>69.400000000000006</v>
      </c>
      <c r="AF7744" s="46">
        <v>120</v>
      </c>
      <c r="AH7744" s="70" t="str">
        <f t="shared" si="878"/>
        <v>GCAW Girls Div 1 Tomah Regional</v>
      </c>
      <c r="AI7744" s="70" t="str">
        <f t="shared" si="879"/>
        <v/>
      </c>
      <c r="AJ7744" s="70" t="str">
        <f t="shared" si="880"/>
        <v/>
      </c>
      <c r="AK7744" s="70" t="str" cm="1">
        <f t="array" ref="AK7744">_xlfn.IFS(AH7744&lt;&gt;"","1",AI7744&lt;&gt;"","2",AJ7744&lt;&gt;"","3")</f>
        <v>1</v>
      </c>
    </row>
    <row r="7745" spans="1:37" x14ac:dyDescent="0.25">
      <c r="A7745" t="s">
        <v>923</v>
      </c>
      <c r="B7745" t="s">
        <v>924</v>
      </c>
      <c r="C7745" s="67" t="str">
        <f t="shared" si="876"/>
        <v>McKenzie Holm</v>
      </c>
      <c r="D7745" s="71" t="str" cm="1">
        <f t="array" ref="D7745">_xlfn.IFS(AK7745="1",CONCATENATE(C7745,"Regional"),AK7745="2",CONCATENATE(C7745,"Sectional"),AK7745="3",CONCATENATE(C7745,COUNTIF($C$1:C7745,C7745)))</f>
        <v>McKenzie HolmRegional</v>
      </c>
      <c r="E7745" s="66">
        <v>45196.333333333336</v>
      </c>
      <c r="F7745" t="s">
        <v>2507</v>
      </c>
      <c r="G7745" s="46">
        <v>40</v>
      </c>
      <c r="H7745" s="46">
        <v>92</v>
      </c>
      <c r="I7745" s="46">
        <v>7</v>
      </c>
      <c r="J7745" t="s">
        <v>157</v>
      </c>
      <c r="K7745" t="s">
        <v>90</v>
      </c>
      <c r="L7745" s="46">
        <v>5320</v>
      </c>
      <c r="M7745" s="46">
        <v>72</v>
      </c>
      <c r="N7745" s="46">
        <v>69.400000000000006</v>
      </c>
      <c r="O7745" s="46">
        <v>120</v>
      </c>
      <c r="P7745" s="46">
        <f t="shared" si="877"/>
        <v>2</v>
      </c>
      <c r="R7745" s="67" t="s">
        <v>1454</v>
      </c>
      <c r="S7745" s="67">
        <f>COUNTIF(Y$2:$Y$100,R7745)</f>
        <v>0</v>
      </c>
      <c r="V7745" s="67">
        <f t="shared" si="881"/>
        <v>0</v>
      </c>
      <c r="X7745"/>
      <c r="Y7745" s="67" t="str">
        <f t="shared" si="882"/>
        <v xml:space="preserve"> </v>
      </c>
      <c r="AB7745" t="s">
        <v>90</v>
      </c>
      <c r="AC7745" s="46">
        <v>5320</v>
      </c>
      <c r="AD7745" s="46">
        <v>72</v>
      </c>
      <c r="AE7745" s="46">
        <v>69.400000000000006</v>
      </c>
      <c r="AF7745" s="46">
        <v>120</v>
      </c>
      <c r="AH7745" s="70" t="str">
        <f t="shared" si="878"/>
        <v>GCAW Girls Div 1 Tomah Regional</v>
      </c>
      <c r="AI7745" s="70" t="str">
        <f t="shared" si="879"/>
        <v/>
      </c>
      <c r="AJ7745" s="70" t="str">
        <f t="shared" si="880"/>
        <v/>
      </c>
      <c r="AK7745" s="70" t="str" cm="1">
        <f t="array" ref="AK7745">_xlfn.IFS(AH7745&lt;&gt;"","1",AI7745&lt;&gt;"","2",AJ7745&lt;&gt;"","3")</f>
        <v>1</v>
      </c>
    </row>
    <row r="7746" spans="1:37" x14ac:dyDescent="0.25">
      <c r="A7746" t="s">
        <v>3400</v>
      </c>
      <c r="B7746" t="s">
        <v>2708</v>
      </c>
      <c r="C7746" s="67" t="str">
        <f t="shared" ref="C7746:C7809" si="883">CONCATENATE(B7746," ",A7746)</f>
        <v>Cadence Scholze</v>
      </c>
      <c r="D7746" s="71" t="str" cm="1">
        <f t="array" ref="D7746">_xlfn.IFS(AK7746="1",CONCATENATE(C7746,"Regional"),AK7746="2",CONCATENATE(C7746,"Sectional"),AK7746="3",CONCATENATE(C7746,COUNTIF($C$1:C7746,C7746)))</f>
        <v>Cadence ScholzeRegional</v>
      </c>
      <c r="E7746" s="66">
        <v>45196.333333333336</v>
      </c>
      <c r="F7746" t="s">
        <v>2507</v>
      </c>
      <c r="G7746" s="46">
        <v>40</v>
      </c>
      <c r="H7746" s="46">
        <v>92</v>
      </c>
      <c r="I7746" s="46">
        <v>7</v>
      </c>
      <c r="J7746" t="s">
        <v>157</v>
      </c>
      <c r="K7746" t="s">
        <v>90</v>
      </c>
      <c r="L7746" s="46">
        <v>5320</v>
      </c>
      <c r="M7746" s="46">
        <v>72</v>
      </c>
      <c r="N7746" s="46">
        <v>69.400000000000006</v>
      </c>
      <c r="O7746" s="46">
        <v>120</v>
      </c>
      <c r="P7746" s="46">
        <f t="shared" ref="P7746:P7809" si="884">IF(L7746&gt;4000,2,1)</f>
        <v>2</v>
      </c>
      <c r="R7746" s="67" t="s">
        <v>3536</v>
      </c>
      <c r="S7746" s="67">
        <f>COUNTIF(Y$2:$Y$100,R7746)</f>
        <v>0</v>
      </c>
      <c r="V7746" s="67">
        <f t="shared" si="881"/>
        <v>0</v>
      </c>
      <c r="X7746"/>
      <c r="Y7746" s="67" t="str">
        <f t="shared" si="882"/>
        <v xml:space="preserve"> </v>
      </c>
      <c r="AB7746" t="s">
        <v>90</v>
      </c>
      <c r="AC7746" s="46">
        <v>5320</v>
      </c>
      <c r="AD7746" s="46">
        <v>72</v>
      </c>
      <c r="AE7746" s="46">
        <v>69.400000000000006</v>
      </c>
      <c r="AF7746" s="46">
        <v>120</v>
      </c>
      <c r="AH7746" s="70" t="str">
        <f t="shared" ref="AH7746:AH7809" si="885">IF(ISNUMBER(SEARCH("regional",$F7746)),$F7746,"")</f>
        <v>GCAW Girls Div 1 Tomah Regional</v>
      </c>
      <c r="AI7746" s="70" t="str">
        <f t="shared" ref="AI7746:AI7809" si="886">IF(ISNUMBER(SEARCH("sectional",$F7746)),$F7746,"")</f>
        <v/>
      </c>
      <c r="AJ7746" s="70" t="str">
        <f t="shared" ref="AJ7746:AJ7809" si="887">IF(AND(AH7746="",AI7746=""),"X","")</f>
        <v/>
      </c>
      <c r="AK7746" s="70" t="str" cm="1">
        <f t="array" ref="AK7746">_xlfn.IFS(AH7746&lt;&gt;"","1",AI7746&lt;&gt;"","2",AJ7746&lt;&gt;"","3")</f>
        <v>1</v>
      </c>
    </row>
    <row r="7747" spans="1:37" x14ac:dyDescent="0.25">
      <c r="A7747" t="s">
        <v>216</v>
      </c>
      <c r="B7747" t="s">
        <v>931</v>
      </c>
      <c r="C7747" s="67" t="str">
        <f t="shared" si="883"/>
        <v>Shylah Brogan</v>
      </c>
      <c r="D7747" s="71" t="str" cm="1">
        <f t="array" ref="D7747">_xlfn.IFS(AK7747="1",CONCATENATE(C7747,"Regional"),AK7747="2",CONCATENATE(C7747,"Sectional"),AK7747="3",CONCATENATE(C7747,COUNTIF($C$1:C7747,C7747)))</f>
        <v>Shylah BroganRegional</v>
      </c>
      <c r="E7747" s="66">
        <v>45196.333333333336</v>
      </c>
      <c r="F7747" t="s">
        <v>2507</v>
      </c>
      <c r="G7747" s="46">
        <v>40</v>
      </c>
      <c r="H7747" s="46">
        <v>93</v>
      </c>
      <c r="I7747" s="46">
        <v>9</v>
      </c>
      <c r="J7747" t="s">
        <v>157</v>
      </c>
      <c r="K7747" t="s">
        <v>90</v>
      </c>
      <c r="L7747" s="46">
        <v>5320</v>
      </c>
      <c r="M7747" s="46">
        <v>72</v>
      </c>
      <c r="N7747" s="46">
        <v>69.400000000000006</v>
      </c>
      <c r="O7747" s="46">
        <v>120</v>
      </c>
      <c r="P7747" s="46">
        <f t="shared" si="884"/>
        <v>2</v>
      </c>
      <c r="R7747" s="67" t="s">
        <v>1458</v>
      </c>
      <c r="S7747" s="67">
        <f>COUNTIF(Y$2:$Y$100,R7747)</f>
        <v>0</v>
      </c>
      <c r="V7747" s="67">
        <f t="shared" si="881"/>
        <v>0</v>
      </c>
      <c r="X7747"/>
      <c r="Y7747" s="67" t="str">
        <f t="shared" si="882"/>
        <v xml:space="preserve"> </v>
      </c>
      <c r="AB7747" t="s">
        <v>90</v>
      </c>
      <c r="AC7747" s="46">
        <v>5320</v>
      </c>
      <c r="AD7747" s="46">
        <v>72</v>
      </c>
      <c r="AE7747" s="46">
        <v>69.400000000000006</v>
      </c>
      <c r="AF7747" s="46">
        <v>120</v>
      </c>
      <c r="AH7747" s="70" t="str">
        <f t="shared" si="885"/>
        <v>GCAW Girls Div 1 Tomah Regional</v>
      </c>
      <c r="AI7747" s="70" t="str">
        <f t="shared" si="886"/>
        <v/>
      </c>
      <c r="AJ7747" s="70" t="str">
        <f t="shared" si="887"/>
        <v/>
      </c>
      <c r="AK7747" s="70" t="str" cm="1">
        <f t="array" ref="AK7747">_xlfn.IFS(AH7747&lt;&gt;"","1",AI7747&lt;&gt;"","2",AJ7747&lt;&gt;"","3")</f>
        <v>1</v>
      </c>
    </row>
    <row r="7748" spans="1:37" x14ac:dyDescent="0.25">
      <c r="A7748" t="s">
        <v>556</v>
      </c>
      <c r="B7748" t="s">
        <v>226</v>
      </c>
      <c r="C7748" s="67" t="str">
        <f t="shared" si="883"/>
        <v>Siena Folkers</v>
      </c>
      <c r="D7748" s="71" t="str" cm="1">
        <f t="array" ref="D7748">_xlfn.IFS(AK7748="1",CONCATENATE(C7748,"Regional"),AK7748="2",CONCATENATE(C7748,"Sectional"),AK7748="3",CONCATENATE(C7748,COUNTIF($C$1:C7748,C7748)))</f>
        <v>Siena FolkersRegional</v>
      </c>
      <c r="E7748" s="66">
        <v>45196.333333333336</v>
      </c>
      <c r="F7748" t="s">
        <v>2507</v>
      </c>
      <c r="G7748" s="46">
        <v>40</v>
      </c>
      <c r="H7748" s="46">
        <v>94</v>
      </c>
      <c r="I7748" s="46">
        <v>10</v>
      </c>
      <c r="J7748" t="s">
        <v>157</v>
      </c>
      <c r="K7748" t="s">
        <v>90</v>
      </c>
      <c r="L7748" s="46">
        <v>5320</v>
      </c>
      <c r="M7748" s="46">
        <v>72</v>
      </c>
      <c r="N7748" s="46">
        <v>69.400000000000006</v>
      </c>
      <c r="O7748" s="46">
        <v>120</v>
      </c>
      <c r="P7748" s="46">
        <f t="shared" si="884"/>
        <v>2</v>
      </c>
      <c r="R7748" s="67" t="s">
        <v>1218</v>
      </c>
      <c r="S7748" s="67">
        <f>COUNTIF(Y$2:$Y$100,R7748)</f>
        <v>0</v>
      </c>
      <c r="V7748" s="67">
        <f t="shared" si="881"/>
        <v>0</v>
      </c>
      <c r="X7748"/>
      <c r="Y7748" s="67" t="str">
        <f t="shared" si="882"/>
        <v xml:space="preserve"> </v>
      </c>
      <c r="AB7748" t="s">
        <v>90</v>
      </c>
      <c r="AC7748" s="46">
        <v>5320</v>
      </c>
      <c r="AD7748" s="46">
        <v>72</v>
      </c>
      <c r="AE7748" s="46">
        <v>69.400000000000006</v>
      </c>
      <c r="AF7748" s="46">
        <v>120</v>
      </c>
      <c r="AH7748" s="70" t="str">
        <f t="shared" si="885"/>
        <v>GCAW Girls Div 1 Tomah Regional</v>
      </c>
      <c r="AI7748" s="70" t="str">
        <f t="shared" si="886"/>
        <v/>
      </c>
      <c r="AJ7748" s="70" t="str">
        <f t="shared" si="887"/>
        <v/>
      </c>
      <c r="AK7748" s="70" t="str" cm="1">
        <f t="array" ref="AK7748">_xlfn.IFS(AH7748&lt;&gt;"","1",AI7748&lt;&gt;"","2",AJ7748&lt;&gt;"","3")</f>
        <v>1</v>
      </c>
    </row>
    <row r="7749" spans="1:37" x14ac:dyDescent="0.25">
      <c r="A7749" t="s">
        <v>1626</v>
      </c>
      <c r="B7749" t="s">
        <v>499</v>
      </c>
      <c r="C7749" s="67" t="str">
        <f t="shared" si="883"/>
        <v>Macy Keim</v>
      </c>
      <c r="D7749" s="71" t="str" cm="1">
        <f t="array" ref="D7749">_xlfn.IFS(AK7749="1",CONCATENATE(C7749,"Regional"),AK7749="2",CONCATENATE(C7749,"Sectional"),AK7749="3",CONCATENATE(C7749,COUNTIF($C$1:C7749,C7749)))</f>
        <v>Macy KeimRegional</v>
      </c>
      <c r="E7749" s="66">
        <v>45196.333333333336</v>
      </c>
      <c r="F7749" t="s">
        <v>2507</v>
      </c>
      <c r="G7749" s="46">
        <v>40</v>
      </c>
      <c r="H7749" s="46">
        <v>94</v>
      </c>
      <c r="I7749" s="46">
        <v>10</v>
      </c>
      <c r="J7749" t="s">
        <v>157</v>
      </c>
      <c r="K7749" t="s">
        <v>90</v>
      </c>
      <c r="L7749" s="46">
        <v>5320</v>
      </c>
      <c r="M7749" s="46">
        <v>72</v>
      </c>
      <c r="N7749" s="46">
        <v>69.400000000000006</v>
      </c>
      <c r="O7749" s="46">
        <v>120</v>
      </c>
      <c r="P7749" s="46">
        <f t="shared" si="884"/>
        <v>2</v>
      </c>
      <c r="R7749" s="67" t="s">
        <v>3516</v>
      </c>
      <c r="S7749" s="67">
        <f>COUNTIF(Y$2:$Y$100,R7749)</f>
        <v>0</v>
      </c>
      <c r="V7749" s="67">
        <f t="shared" si="881"/>
        <v>0</v>
      </c>
      <c r="X7749"/>
      <c r="Y7749" s="67" t="str">
        <f t="shared" si="882"/>
        <v xml:space="preserve"> </v>
      </c>
      <c r="AB7749" t="s">
        <v>90</v>
      </c>
      <c r="AC7749" s="46">
        <v>5320</v>
      </c>
      <c r="AD7749" s="46">
        <v>72</v>
      </c>
      <c r="AE7749" s="46">
        <v>69.400000000000006</v>
      </c>
      <c r="AF7749" s="46">
        <v>120</v>
      </c>
      <c r="AH7749" s="70" t="str">
        <f t="shared" si="885"/>
        <v>GCAW Girls Div 1 Tomah Regional</v>
      </c>
      <c r="AI7749" s="70" t="str">
        <f t="shared" si="886"/>
        <v/>
      </c>
      <c r="AJ7749" s="70" t="str">
        <f t="shared" si="887"/>
        <v/>
      </c>
      <c r="AK7749" s="70" t="str" cm="1">
        <f t="array" ref="AK7749">_xlfn.IFS(AH7749&lt;&gt;"","1",AI7749&lt;&gt;"","2",AJ7749&lt;&gt;"","3")</f>
        <v>1</v>
      </c>
    </row>
    <row r="7750" spans="1:37" x14ac:dyDescent="0.25">
      <c r="A7750" t="s">
        <v>935</v>
      </c>
      <c r="B7750" t="s">
        <v>473</v>
      </c>
      <c r="C7750" s="67" t="str">
        <f t="shared" si="883"/>
        <v>Gabby Neilitz</v>
      </c>
      <c r="D7750" s="71" t="str" cm="1">
        <f t="array" ref="D7750">_xlfn.IFS(AK7750="1",CONCATENATE(C7750,"Regional"),AK7750="2",CONCATENATE(C7750,"Sectional"),AK7750="3",CONCATENATE(C7750,COUNTIF($C$1:C7750,C7750)))</f>
        <v>Gabby NeilitzRegional</v>
      </c>
      <c r="E7750" s="66">
        <v>45196.333333333336</v>
      </c>
      <c r="F7750" t="s">
        <v>2507</v>
      </c>
      <c r="G7750" s="46">
        <v>40</v>
      </c>
      <c r="H7750" s="46">
        <v>96</v>
      </c>
      <c r="I7750" s="46">
        <v>12</v>
      </c>
      <c r="J7750" t="s">
        <v>157</v>
      </c>
      <c r="K7750" t="s">
        <v>90</v>
      </c>
      <c r="L7750" s="46">
        <v>5320</v>
      </c>
      <c r="M7750" s="46">
        <v>72</v>
      </c>
      <c r="N7750" s="46">
        <v>69.400000000000006</v>
      </c>
      <c r="O7750" s="46">
        <v>120</v>
      </c>
      <c r="P7750" s="46">
        <f t="shared" si="884"/>
        <v>2</v>
      </c>
      <c r="R7750" s="67" t="s">
        <v>1460</v>
      </c>
      <c r="S7750" s="67">
        <f>COUNTIF(Y$2:$Y$100,R7750)</f>
        <v>0</v>
      </c>
      <c r="V7750" s="67">
        <f t="shared" si="881"/>
        <v>0</v>
      </c>
      <c r="X7750"/>
      <c r="Y7750" s="67" t="str">
        <f t="shared" si="882"/>
        <v xml:space="preserve"> </v>
      </c>
      <c r="AB7750" t="s">
        <v>90</v>
      </c>
      <c r="AC7750" s="46">
        <v>5320</v>
      </c>
      <c r="AD7750" s="46">
        <v>72</v>
      </c>
      <c r="AE7750" s="46">
        <v>69.400000000000006</v>
      </c>
      <c r="AF7750" s="46">
        <v>120</v>
      </c>
      <c r="AH7750" s="70" t="str">
        <f t="shared" si="885"/>
        <v>GCAW Girls Div 1 Tomah Regional</v>
      </c>
      <c r="AI7750" s="70" t="str">
        <f t="shared" si="886"/>
        <v/>
      </c>
      <c r="AJ7750" s="70" t="str">
        <f t="shared" si="887"/>
        <v/>
      </c>
      <c r="AK7750" s="70" t="str" cm="1">
        <f t="array" ref="AK7750">_xlfn.IFS(AH7750&lt;&gt;"","1",AI7750&lt;&gt;"","2",AJ7750&lt;&gt;"","3")</f>
        <v>1</v>
      </c>
    </row>
    <row r="7751" spans="1:37" x14ac:dyDescent="0.25">
      <c r="A7751" t="s">
        <v>1627</v>
      </c>
      <c r="B7751" t="s">
        <v>554</v>
      </c>
      <c r="C7751" s="67" t="str">
        <f t="shared" si="883"/>
        <v>Trinity Horstman</v>
      </c>
      <c r="D7751" s="71" t="str" cm="1">
        <f t="array" ref="D7751">_xlfn.IFS(AK7751="1",CONCATENATE(C7751,"Regional"),AK7751="2",CONCATENATE(C7751,"Sectional"),AK7751="3",CONCATENATE(C7751,COUNTIF($C$1:C7751,C7751)))</f>
        <v>Trinity HorstmanRegional</v>
      </c>
      <c r="E7751" s="66">
        <v>45196.333333333336</v>
      </c>
      <c r="F7751" t="s">
        <v>2507</v>
      </c>
      <c r="G7751" s="46">
        <v>40</v>
      </c>
      <c r="H7751" s="46">
        <v>97</v>
      </c>
      <c r="I7751" s="46">
        <v>13</v>
      </c>
      <c r="J7751" t="s">
        <v>157</v>
      </c>
      <c r="K7751" t="s">
        <v>90</v>
      </c>
      <c r="L7751" s="46">
        <v>5320</v>
      </c>
      <c r="M7751" s="46">
        <v>72</v>
      </c>
      <c r="N7751" s="46">
        <v>69.400000000000006</v>
      </c>
      <c r="O7751" s="46">
        <v>120</v>
      </c>
      <c r="P7751" s="46">
        <f t="shared" si="884"/>
        <v>2</v>
      </c>
      <c r="R7751" s="67" t="s">
        <v>3535</v>
      </c>
      <c r="S7751" s="67">
        <f>COUNTIF(Y$2:$Y$100,R7751)</f>
        <v>0</v>
      </c>
      <c r="V7751" s="67">
        <f t="shared" si="881"/>
        <v>0</v>
      </c>
      <c r="X7751"/>
      <c r="Y7751" s="67" t="str">
        <f t="shared" si="882"/>
        <v xml:space="preserve"> </v>
      </c>
      <c r="AB7751" t="s">
        <v>90</v>
      </c>
      <c r="AC7751" s="46">
        <v>5320</v>
      </c>
      <c r="AD7751" s="46">
        <v>72</v>
      </c>
      <c r="AE7751" s="46">
        <v>69.400000000000006</v>
      </c>
      <c r="AF7751" s="46">
        <v>120</v>
      </c>
      <c r="AH7751" s="70" t="str">
        <f t="shared" si="885"/>
        <v>GCAW Girls Div 1 Tomah Regional</v>
      </c>
      <c r="AI7751" s="70" t="str">
        <f t="shared" si="886"/>
        <v/>
      </c>
      <c r="AJ7751" s="70" t="str">
        <f t="shared" si="887"/>
        <v/>
      </c>
      <c r="AK7751" s="70" t="str" cm="1">
        <f t="array" ref="AK7751">_xlfn.IFS(AH7751&lt;&gt;"","1",AI7751&lt;&gt;"","2",AJ7751&lt;&gt;"","3")</f>
        <v>1</v>
      </c>
    </row>
    <row r="7752" spans="1:37" x14ac:dyDescent="0.25">
      <c r="A7752" t="s">
        <v>1016</v>
      </c>
      <c r="B7752" t="s">
        <v>492</v>
      </c>
      <c r="C7752" s="67" t="str">
        <f t="shared" si="883"/>
        <v>Anna Strasser</v>
      </c>
      <c r="D7752" s="71" t="str" cm="1">
        <f t="array" ref="D7752">_xlfn.IFS(AK7752="1",CONCATENATE(C7752,"Regional"),AK7752="2",CONCATENATE(C7752,"Sectional"),AK7752="3",CONCATENATE(C7752,COUNTIF($C$1:C7752,C7752)))</f>
        <v>Anna StrasserRegional</v>
      </c>
      <c r="E7752" s="66">
        <v>45196.333333333336</v>
      </c>
      <c r="F7752" t="s">
        <v>2507</v>
      </c>
      <c r="G7752" s="46">
        <v>40</v>
      </c>
      <c r="H7752" s="46">
        <v>99</v>
      </c>
      <c r="I7752" s="46">
        <v>14</v>
      </c>
      <c r="J7752" t="s">
        <v>157</v>
      </c>
      <c r="K7752" t="s">
        <v>90</v>
      </c>
      <c r="L7752" s="46">
        <v>5320</v>
      </c>
      <c r="M7752" s="46">
        <v>72</v>
      </c>
      <c r="N7752" s="46">
        <v>69.400000000000006</v>
      </c>
      <c r="O7752" s="46">
        <v>120</v>
      </c>
      <c r="P7752" s="46">
        <f t="shared" si="884"/>
        <v>2</v>
      </c>
      <c r="R7752" s="67" t="s">
        <v>1516</v>
      </c>
      <c r="S7752" s="67">
        <f>COUNTIF(Y$2:$Y$100,R7752)</f>
        <v>0</v>
      </c>
      <c r="V7752" s="67">
        <f t="shared" si="881"/>
        <v>0</v>
      </c>
      <c r="X7752"/>
      <c r="Y7752" s="67" t="str">
        <f t="shared" si="882"/>
        <v xml:space="preserve"> </v>
      </c>
      <c r="AB7752" t="s">
        <v>90</v>
      </c>
      <c r="AC7752" s="46">
        <v>5320</v>
      </c>
      <c r="AD7752" s="46">
        <v>72</v>
      </c>
      <c r="AE7752" s="46">
        <v>69.400000000000006</v>
      </c>
      <c r="AF7752" s="46">
        <v>120</v>
      </c>
      <c r="AH7752" s="70" t="str">
        <f t="shared" si="885"/>
        <v>GCAW Girls Div 1 Tomah Regional</v>
      </c>
      <c r="AI7752" s="70" t="str">
        <f t="shared" si="886"/>
        <v/>
      </c>
      <c r="AJ7752" s="70" t="str">
        <f t="shared" si="887"/>
        <v/>
      </c>
      <c r="AK7752" s="70" t="str" cm="1">
        <f t="array" ref="AK7752">_xlfn.IFS(AH7752&lt;&gt;"","1",AI7752&lt;&gt;"","2",AJ7752&lt;&gt;"","3")</f>
        <v>1</v>
      </c>
    </row>
    <row r="7753" spans="1:37" x14ac:dyDescent="0.25">
      <c r="A7753" t="s">
        <v>2091</v>
      </c>
      <c r="B7753" t="s">
        <v>2715</v>
      </c>
      <c r="C7753" s="67" t="str">
        <f t="shared" si="883"/>
        <v>Lexxi Oertel</v>
      </c>
      <c r="D7753" s="71" t="str" cm="1">
        <f t="array" ref="D7753">_xlfn.IFS(AK7753="1",CONCATENATE(C7753,"Regional"),AK7753="2",CONCATENATE(C7753,"Sectional"),AK7753="3",CONCATENATE(C7753,COUNTIF($C$1:C7753,C7753)))</f>
        <v>Lexxi OertelRegional</v>
      </c>
      <c r="E7753" s="66">
        <v>45196.333333333336</v>
      </c>
      <c r="F7753" t="s">
        <v>2507</v>
      </c>
      <c r="G7753" s="46">
        <v>40</v>
      </c>
      <c r="H7753" s="46">
        <v>99</v>
      </c>
      <c r="I7753" s="46">
        <v>14</v>
      </c>
      <c r="J7753" t="s">
        <v>157</v>
      </c>
      <c r="K7753" t="s">
        <v>90</v>
      </c>
      <c r="L7753" s="46">
        <v>5320</v>
      </c>
      <c r="M7753" s="46">
        <v>72</v>
      </c>
      <c r="N7753" s="46">
        <v>69.400000000000006</v>
      </c>
      <c r="O7753" s="46">
        <v>120</v>
      </c>
      <c r="P7753" s="46">
        <f t="shared" si="884"/>
        <v>2</v>
      </c>
      <c r="R7753" s="67" t="s">
        <v>3115</v>
      </c>
      <c r="S7753" s="67">
        <f>COUNTIF(Y$2:$Y$100,R7753)</f>
        <v>0</v>
      </c>
      <c r="V7753" s="67">
        <f t="shared" si="881"/>
        <v>0</v>
      </c>
      <c r="X7753"/>
      <c r="Y7753" s="67" t="str">
        <f t="shared" si="882"/>
        <v xml:space="preserve"> </v>
      </c>
      <c r="AB7753" t="s">
        <v>90</v>
      </c>
      <c r="AC7753" s="46">
        <v>5320</v>
      </c>
      <c r="AD7753" s="46">
        <v>72</v>
      </c>
      <c r="AE7753" s="46">
        <v>69.400000000000006</v>
      </c>
      <c r="AF7753" s="46">
        <v>120</v>
      </c>
      <c r="AH7753" s="70" t="str">
        <f t="shared" si="885"/>
        <v>GCAW Girls Div 1 Tomah Regional</v>
      </c>
      <c r="AI7753" s="70" t="str">
        <f t="shared" si="886"/>
        <v/>
      </c>
      <c r="AJ7753" s="70" t="str">
        <f t="shared" si="887"/>
        <v/>
      </c>
      <c r="AK7753" s="70" t="str" cm="1">
        <f t="array" ref="AK7753">_xlfn.IFS(AH7753&lt;&gt;"","1",AI7753&lt;&gt;"","2",AJ7753&lt;&gt;"","3")</f>
        <v>1</v>
      </c>
    </row>
    <row r="7754" spans="1:37" x14ac:dyDescent="0.25">
      <c r="A7754" t="s">
        <v>1932</v>
      </c>
      <c r="B7754" t="s">
        <v>2711</v>
      </c>
      <c r="C7754" s="67" t="str">
        <f t="shared" si="883"/>
        <v>Rylee Fritz</v>
      </c>
      <c r="D7754" s="71" t="str" cm="1">
        <f t="array" ref="D7754">_xlfn.IFS(AK7754="1",CONCATENATE(C7754,"Regional"),AK7754="2",CONCATENATE(C7754,"Sectional"),AK7754="3",CONCATENATE(C7754,COUNTIF($C$1:C7754,C7754)))</f>
        <v>Rylee FritzRegional</v>
      </c>
      <c r="E7754" s="66">
        <v>45196.333333333336</v>
      </c>
      <c r="F7754" t="s">
        <v>2507</v>
      </c>
      <c r="G7754" s="46">
        <v>40</v>
      </c>
      <c r="H7754" s="46">
        <v>100</v>
      </c>
      <c r="I7754" s="46">
        <v>16</v>
      </c>
      <c r="J7754" t="s">
        <v>157</v>
      </c>
      <c r="K7754" t="s">
        <v>90</v>
      </c>
      <c r="L7754" s="46">
        <v>5320</v>
      </c>
      <c r="M7754" s="46">
        <v>72</v>
      </c>
      <c r="N7754" s="46">
        <v>69.400000000000006</v>
      </c>
      <c r="O7754" s="46">
        <v>120</v>
      </c>
      <c r="P7754" s="46">
        <f t="shared" si="884"/>
        <v>2</v>
      </c>
      <c r="R7754" s="67" t="s">
        <v>2947</v>
      </c>
      <c r="S7754" s="67">
        <f>COUNTIF(Y$2:$Y$100,R7754)</f>
        <v>0</v>
      </c>
      <c r="V7754" s="67">
        <f t="shared" si="881"/>
        <v>0</v>
      </c>
      <c r="X7754"/>
      <c r="Y7754" s="67" t="str">
        <f t="shared" si="882"/>
        <v xml:space="preserve"> </v>
      </c>
      <c r="AB7754" t="s">
        <v>90</v>
      </c>
      <c r="AC7754" s="46">
        <v>5320</v>
      </c>
      <c r="AD7754" s="46">
        <v>72</v>
      </c>
      <c r="AE7754" s="46">
        <v>69.400000000000006</v>
      </c>
      <c r="AF7754" s="46">
        <v>120</v>
      </c>
      <c r="AH7754" s="70" t="str">
        <f t="shared" si="885"/>
        <v>GCAW Girls Div 1 Tomah Regional</v>
      </c>
      <c r="AI7754" s="70" t="str">
        <f t="shared" si="886"/>
        <v/>
      </c>
      <c r="AJ7754" s="70" t="str">
        <f t="shared" si="887"/>
        <v/>
      </c>
      <c r="AK7754" s="70" t="str" cm="1">
        <f t="array" ref="AK7754">_xlfn.IFS(AH7754&lt;&gt;"","1",AI7754&lt;&gt;"","2",AJ7754&lt;&gt;"","3")</f>
        <v>1</v>
      </c>
    </row>
    <row r="7755" spans="1:37" x14ac:dyDescent="0.25">
      <c r="A7755" t="s">
        <v>1930</v>
      </c>
      <c r="B7755" t="s">
        <v>348</v>
      </c>
      <c r="C7755" s="67" t="str">
        <f t="shared" si="883"/>
        <v>Camryn Eirschele</v>
      </c>
      <c r="D7755" s="71" t="str" cm="1">
        <f t="array" ref="D7755">_xlfn.IFS(AK7755="1",CONCATENATE(C7755,"Regional"),AK7755="2",CONCATENATE(C7755,"Sectional"),AK7755="3",CONCATENATE(C7755,COUNTIF($C$1:C7755,C7755)))</f>
        <v>Camryn EirscheleRegional</v>
      </c>
      <c r="E7755" s="66">
        <v>45196.333333333336</v>
      </c>
      <c r="F7755" t="s">
        <v>2507</v>
      </c>
      <c r="G7755" s="46">
        <v>40</v>
      </c>
      <c r="H7755" s="46">
        <v>100</v>
      </c>
      <c r="I7755" s="46">
        <v>16</v>
      </c>
      <c r="J7755" t="s">
        <v>157</v>
      </c>
      <c r="K7755" t="s">
        <v>90</v>
      </c>
      <c r="L7755" s="46">
        <v>5320</v>
      </c>
      <c r="M7755" s="46">
        <v>72</v>
      </c>
      <c r="N7755" s="46">
        <v>69.400000000000006</v>
      </c>
      <c r="O7755" s="46">
        <v>120</v>
      </c>
      <c r="P7755" s="46">
        <f t="shared" si="884"/>
        <v>2</v>
      </c>
      <c r="R7755" s="67" t="s">
        <v>2945</v>
      </c>
      <c r="S7755" s="67">
        <f>COUNTIF(Y$2:$Y$100,R7755)</f>
        <v>0</v>
      </c>
      <c r="V7755" s="67">
        <f t="shared" si="881"/>
        <v>0</v>
      </c>
      <c r="X7755"/>
      <c r="Y7755" s="67" t="str">
        <f t="shared" si="882"/>
        <v xml:space="preserve"> </v>
      </c>
      <c r="AB7755" t="s">
        <v>90</v>
      </c>
      <c r="AC7755" s="46">
        <v>5320</v>
      </c>
      <c r="AD7755" s="46">
        <v>72</v>
      </c>
      <c r="AE7755" s="46">
        <v>69.400000000000006</v>
      </c>
      <c r="AF7755" s="46">
        <v>120</v>
      </c>
      <c r="AH7755" s="70" t="str">
        <f t="shared" si="885"/>
        <v>GCAW Girls Div 1 Tomah Regional</v>
      </c>
      <c r="AI7755" s="70" t="str">
        <f t="shared" si="886"/>
        <v/>
      </c>
      <c r="AJ7755" s="70" t="str">
        <f t="shared" si="887"/>
        <v/>
      </c>
      <c r="AK7755" s="70" t="str" cm="1">
        <f t="array" ref="AK7755">_xlfn.IFS(AH7755&lt;&gt;"","1",AI7755&lt;&gt;"","2",AJ7755&lt;&gt;"","3")</f>
        <v>1</v>
      </c>
    </row>
    <row r="7756" spans="1:37" x14ac:dyDescent="0.25">
      <c r="A7756" t="s">
        <v>932</v>
      </c>
      <c r="B7756" t="s">
        <v>570</v>
      </c>
      <c r="C7756" s="67" t="str">
        <f t="shared" si="883"/>
        <v>Sydney Kranig</v>
      </c>
      <c r="D7756" s="71" t="str" cm="1">
        <f t="array" ref="D7756">_xlfn.IFS(AK7756="1",CONCATENATE(C7756,"Regional"),AK7756="2",CONCATENATE(C7756,"Sectional"),AK7756="3",CONCATENATE(C7756,COUNTIF($C$1:C7756,C7756)))</f>
        <v>Sydney KranigRegional</v>
      </c>
      <c r="E7756" s="66">
        <v>45196.333333333336</v>
      </c>
      <c r="F7756" t="s">
        <v>2507</v>
      </c>
      <c r="G7756" s="46">
        <v>40</v>
      </c>
      <c r="H7756" s="46">
        <v>101</v>
      </c>
      <c r="I7756" s="46">
        <v>18</v>
      </c>
      <c r="J7756" t="s">
        <v>157</v>
      </c>
      <c r="K7756" t="s">
        <v>90</v>
      </c>
      <c r="L7756" s="46">
        <v>5320</v>
      </c>
      <c r="M7756" s="46">
        <v>72</v>
      </c>
      <c r="N7756" s="46">
        <v>69.400000000000006</v>
      </c>
      <c r="O7756" s="46">
        <v>120</v>
      </c>
      <c r="P7756" s="46">
        <f t="shared" si="884"/>
        <v>2</v>
      </c>
      <c r="R7756" s="67" t="s">
        <v>3114</v>
      </c>
      <c r="S7756" s="67">
        <f>COUNTIF(Y$2:$Y$100,R7756)</f>
        <v>0</v>
      </c>
      <c r="V7756" s="67">
        <f t="shared" si="881"/>
        <v>0</v>
      </c>
      <c r="X7756"/>
      <c r="Y7756" s="67" t="str">
        <f t="shared" si="882"/>
        <v xml:space="preserve"> </v>
      </c>
      <c r="AB7756" t="s">
        <v>90</v>
      </c>
      <c r="AC7756" s="46">
        <v>5320</v>
      </c>
      <c r="AD7756" s="46">
        <v>72</v>
      </c>
      <c r="AE7756" s="46">
        <v>69.400000000000006</v>
      </c>
      <c r="AF7756" s="46">
        <v>120</v>
      </c>
      <c r="AH7756" s="70" t="str">
        <f t="shared" si="885"/>
        <v>GCAW Girls Div 1 Tomah Regional</v>
      </c>
      <c r="AI7756" s="70" t="str">
        <f t="shared" si="886"/>
        <v/>
      </c>
      <c r="AJ7756" s="70" t="str">
        <f t="shared" si="887"/>
        <v/>
      </c>
      <c r="AK7756" s="70" t="str" cm="1">
        <f t="array" ref="AK7756">_xlfn.IFS(AH7756&lt;&gt;"","1",AI7756&lt;&gt;"","2",AJ7756&lt;&gt;"","3")</f>
        <v>1</v>
      </c>
    </row>
    <row r="7757" spans="1:37" x14ac:dyDescent="0.25">
      <c r="A7757" t="s">
        <v>364</v>
      </c>
      <c r="B7757" t="s">
        <v>543</v>
      </c>
      <c r="C7757" s="67" t="str">
        <f t="shared" si="883"/>
        <v>Brooke Strangfeld</v>
      </c>
      <c r="D7757" s="71" t="str" cm="1">
        <f t="array" ref="D7757">_xlfn.IFS(AK7757="1",CONCATENATE(C7757,"Regional"),AK7757="2",CONCATENATE(C7757,"Sectional"),AK7757="3",CONCATENATE(C7757,COUNTIF($C$1:C7757,C7757)))</f>
        <v>Brooke StrangfeldRegional</v>
      </c>
      <c r="E7757" s="66">
        <v>45196.333333333336</v>
      </c>
      <c r="F7757" t="s">
        <v>2507</v>
      </c>
      <c r="G7757" s="46">
        <v>40</v>
      </c>
      <c r="H7757" s="46">
        <v>102</v>
      </c>
      <c r="I7757" s="46">
        <v>19</v>
      </c>
      <c r="J7757" t="s">
        <v>157</v>
      </c>
      <c r="K7757" t="s">
        <v>90</v>
      </c>
      <c r="L7757" s="46">
        <v>5320</v>
      </c>
      <c r="M7757" s="46">
        <v>72</v>
      </c>
      <c r="N7757" s="46">
        <v>69.400000000000006</v>
      </c>
      <c r="O7757" s="46">
        <v>120</v>
      </c>
      <c r="P7757" s="46">
        <f t="shared" si="884"/>
        <v>2</v>
      </c>
      <c r="R7757" s="67" t="s">
        <v>1531</v>
      </c>
      <c r="S7757" s="67">
        <f>COUNTIF(Y$2:$Y$100,R7757)</f>
        <v>0</v>
      </c>
      <c r="V7757" s="67">
        <f t="shared" si="881"/>
        <v>0</v>
      </c>
      <c r="X7757"/>
      <c r="Y7757" s="67" t="str">
        <f t="shared" si="882"/>
        <v xml:space="preserve"> </v>
      </c>
      <c r="AB7757" t="s">
        <v>90</v>
      </c>
      <c r="AC7757" s="46">
        <v>5320</v>
      </c>
      <c r="AD7757" s="46">
        <v>72</v>
      </c>
      <c r="AE7757" s="46">
        <v>69.400000000000006</v>
      </c>
      <c r="AF7757" s="46">
        <v>120</v>
      </c>
      <c r="AH7757" s="70" t="str">
        <f t="shared" si="885"/>
        <v>GCAW Girls Div 1 Tomah Regional</v>
      </c>
      <c r="AI7757" s="70" t="str">
        <f t="shared" si="886"/>
        <v/>
      </c>
      <c r="AJ7757" s="70" t="str">
        <f t="shared" si="887"/>
        <v/>
      </c>
      <c r="AK7757" s="70" t="str" cm="1">
        <f t="array" ref="AK7757">_xlfn.IFS(AH7757&lt;&gt;"","1",AI7757&lt;&gt;"","2",AJ7757&lt;&gt;"","3")</f>
        <v>1</v>
      </c>
    </row>
    <row r="7758" spans="1:37" x14ac:dyDescent="0.25">
      <c r="A7758" t="s">
        <v>933</v>
      </c>
      <c r="B7758" t="s">
        <v>181</v>
      </c>
      <c r="C7758" s="67" t="str">
        <f t="shared" si="883"/>
        <v>Skylar Millan</v>
      </c>
      <c r="D7758" s="71" t="str" cm="1">
        <f t="array" ref="D7758">_xlfn.IFS(AK7758="1",CONCATENATE(C7758,"Regional"),AK7758="2",CONCATENATE(C7758,"Sectional"),AK7758="3",CONCATENATE(C7758,COUNTIF($C$1:C7758,C7758)))</f>
        <v>Skylar MillanRegional</v>
      </c>
      <c r="E7758" s="66">
        <v>45196.333333333336</v>
      </c>
      <c r="F7758" t="s">
        <v>2507</v>
      </c>
      <c r="G7758" s="46">
        <v>40</v>
      </c>
      <c r="H7758" s="46">
        <v>106</v>
      </c>
      <c r="I7758" s="46">
        <v>20</v>
      </c>
      <c r="J7758" t="s">
        <v>157</v>
      </c>
      <c r="K7758" t="s">
        <v>90</v>
      </c>
      <c r="L7758" s="46">
        <v>5320</v>
      </c>
      <c r="M7758" s="46">
        <v>72</v>
      </c>
      <c r="N7758" s="46">
        <v>69.400000000000006</v>
      </c>
      <c r="O7758" s="46">
        <v>120</v>
      </c>
      <c r="P7758" s="46">
        <f t="shared" si="884"/>
        <v>2</v>
      </c>
      <c r="R7758" s="67" t="s">
        <v>3116</v>
      </c>
      <c r="S7758" s="67">
        <f>COUNTIF(Y$2:$Y$100,R7758)</f>
        <v>0</v>
      </c>
      <c r="V7758" s="67">
        <f t="shared" si="881"/>
        <v>0</v>
      </c>
      <c r="X7758"/>
      <c r="Y7758" s="67" t="str">
        <f t="shared" si="882"/>
        <v xml:space="preserve"> </v>
      </c>
      <c r="AB7758" t="s">
        <v>90</v>
      </c>
      <c r="AC7758" s="46">
        <v>5320</v>
      </c>
      <c r="AD7758" s="46">
        <v>72</v>
      </c>
      <c r="AE7758" s="46">
        <v>69.400000000000006</v>
      </c>
      <c r="AF7758" s="46">
        <v>120</v>
      </c>
      <c r="AH7758" s="70" t="str">
        <f t="shared" si="885"/>
        <v>GCAW Girls Div 1 Tomah Regional</v>
      </c>
      <c r="AI7758" s="70" t="str">
        <f t="shared" si="886"/>
        <v/>
      </c>
      <c r="AJ7758" s="70" t="str">
        <f t="shared" si="887"/>
        <v/>
      </c>
      <c r="AK7758" s="70" t="str" cm="1">
        <f t="array" ref="AK7758">_xlfn.IFS(AH7758&lt;&gt;"","1",AI7758&lt;&gt;"","2",AJ7758&lt;&gt;"","3")</f>
        <v>1</v>
      </c>
    </row>
    <row r="7759" spans="1:37" x14ac:dyDescent="0.25">
      <c r="A7759" t="s">
        <v>246</v>
      </c>
      <c r="B7759" t="s">
        <v>187</v>
      </c>
      <c r="C7759" s="67" t="str">
        <f t="shared" si="883"/>
        <v>Ava Fetterer</v>
      </c>
      <c r="D7759" s="71" t="str" cm="1">
        <f t="array" ref="D7759">_xlfn.IFS(AK7759="1",CONCATENATE(C7759,"Regional"),AK7759="2",CONCATENATE(C7759,"Sectional"),AK7759="3",CONCATENATE(C7759,COUNTIF($C$1:C7759,C7759)))</f>
        <v>Ava FettererRegional</v>
      </c>
      <c r="E7759" s="66">
        <v>45196.333333333336</v>
      </c>
      <c r="F7759" t="s">
        <v>2507</v>
      </c>
      <c r="G7759" s="46">
        <v>40</v>
      </c>
      <c r="H7759" s="46">
        <v>106</v>
      </c>
      <c r="I7759" s="46">
        <v>20</v>
      </c>
      <c r="J7759" t="s">
        <v>157</v>
      </c>
      <c r="K7759" t="s">
        <v>90</v>
      </c>
      <c r="L7759" s="46">
        <v>5320</v>
      </c>
      <c r="M7759" s="46">
        <v>72</v>
      </c>
      <c r="N7759" s="46">
        <v>69.400000000000006</v>
      </c>
      <c r="O7759" s="46">
        <v>120</v>
      </c>
      <c r="P7759" s="46">
        <f t="shared" si="884"/>
        <v>2</v>
      </c>
      <c r="R7759" s="67" t="s">
        <v>1530</v>
      </c>
      <c r="S7759" s="67">
        <f>COUNTIF(Y$2:$Y$100,R7759)</f>
        <v>0</v>
      </c>
      <c r="V7759" s="67">
        <f t="shared" si="881"/>
        <v>0</v>
      </c>
      <c r="X7759"/>
      <c r="Y7759" s="67" t="str">
        <f t="shared" si="882"/>
        <v xml:space="preserve"> </v>
      </c>
      <c r="AB7759" t="s">
        <v>90</v>
      </c>
      <c r="AC7759" s="46">
        <v>5320</v>
      </c>
      <c r="AD7759" s="46">
        <v>72</v>
      </c>
      <c r="AE7759" s="46">
        <v>69.400000000000006</v>
      </c>
      <c r="AF7759" s="46">
        <v>120</v>
      </c>
      <c r="AH7759" s="70" t="str">
        <f t="shared" si="885"/>
        <v>GCAW Girls Div 1 Tomah Regional</v>
      </c>
      <c r="AI7759" s="70" t="str">
        <f t="shared" si="886"/>
        <v/>
      </c>
      <c r="AJ7759" s="70" t="str">
        <f t="shared" si="887"/>
        <v/>
      </c>
      <c r="AK7759" s="70" t="str" cm="1">
        <f t="array" ref="AK7759">_xlfn.IFS(AH7759&lt;&gt;"","1",AI7759&lt;&gt;"","2",AJ7759&lt;&gt;"","3")</f>
        <v>1</v>
      </c>
    </row>
    <row r="7760" spans="1:37" x14ac:dyDescent="0.25">
      <c r="A7760" t="s">
        <v>930</v>
      </c>
      <c r="B7760" t="s">
        <v>772</v>
      </c>
      <c r="C7760" s="67" t="str">
        <f t="shared" si="883"/>
        <v>Alexa Cour</v>
      </c>
      <c r="D7760" s="71" t="str" cm="1">
        <f t="array" ref="D7760">_xlfn.IFS(AK7760="1",CONCATENATE(C7760,"Regional"),AK7760="2",CONCATENATE(C7760,"Sectional"),AK7760="3",CONCATENATE(C7760,COUNTIF($C$1:C7760,C7760)))</f>
        <v>Alexa CourRegional</v>
      </c>
      <c r="E7760" s="66">
        <v>45196.333333333336</v>
      </c>
      <c r="F7760" t="s">
        <v>2507</v>
      </c>
      <c r="G7760" s="46">
        <v>40</v>
      </c>
      <c r="H7760" s="46">
        <v>106</v>
      </c>
      <c r="I7760" s="46">
        <v>20</v>
      </c>
      <c r="J7760" t="s">
        <v>157</v>
      </c>
      <c r="K7760" t="s">
        <v>90</v>
      </c>
      <c r="L7760" s="46">
        <v>5320</v>
      </c>
      <c r="M7760" s="46">
        <v>72</v>
      </c>
      <c r="N7760" s="46">
        <v>69.400000000000006</v>
      </c>
      <c r="O7760" s="46">
        <v>120</v>
      </c>
      <c r="P7760" s="46">
        <f t="shared" si="884"/>
        <v>2</v>
      </c>
      <c r="R7760" s="67" t="s">
        <v>1457</v>
      </c>
      <c r="S7760" s="67">
        <f>COUNTIF(Y$2:$Y$100,R7760)</f>
        <v>0</v>
      </c>
      <c r="V7760" s="67">
        <f t="shared" ref="V7760:V7823" si="888">COUNTIF(R7760:R10387,Y7760)</f>
        <v>0</v>
      </c>
      <c r="X7760"/>
      <c r="Y7760" s="67" t="str">
        <f t="shared" si="882"/>
        <v xml:space="preserve"> </v>
      </c>
      <c r="AB7760" t="s">
        <v>90</v>
      </c>
      <c r="AC7760" s="46">
        <v>5320</v>
      </c>
      <c r="AD7760" s="46">
        <v>72</v>
      </c>
      <c r="AE7760" s="46">
        <v>69.400000000000006</v>
      </c>
      <c r="AF7760" s="46">
        <v>120</v>
      </c>
      <c r="AH7760" s="70" t="str">
        <f t="shared" si="885"/>
        <v>GCAW Girls Div 1 Tomah Regional</v>
      </c>
      <c r="AI7760" s="70" t="str">
        <f t="shared" si="886"/>
        <v/>
      </c>
      <c r="AJ7760" s="70" t="str">
        <f t="shared" si="887"/>
        <v/>
      </c>
      <c r="AK7760" s="70" t="str" cm="1">
        <f t="array" ref="AK7760">_xlfn.IFS(AH7760&lt;&gt;"","1",AI7760&lt;&gt;"","2",AJ7760&lt;&gt;"","3")</f>
        <v>1</v>
      </c>
    </row>
    <row r="7761" spans="1:37" x14ac:dyDescent="0.25">
      <c r="A7761" t="s">
        <v>1706</v>
      </c>
      <c r="B7761" t="s">
        <v>270</v>
      </c>
      <c r="C7761" s="67" t="str">
        <f t="shared" si="883"/>
        <v>Natalie Henslin</v>
      </c>
      <c r="D7761" s="71" t="str" cm="1">
        <f t="array" ref="D7761">_xlfn.IFS(AK7761="1",CONCATENATE(C7761,"Regional"),AK7761="2",CONCATENATE(C7761,"Sectional"),AK7761="3",CONCATENATE(C7761,COUNTIF($C$1:C7761,C7761)))</f>
        <v>Natalie HenslinRegional</v>
      </c>
      <c r="E7761" s="66">
        <v>45196.333333333336</v>
      </c>
      <c r="F7761" t="s">
        <v>2507</v>
      </c>
      <c r="G7761" s="46">
        <v>40</v>
      </c>
      <c r="H7761" s="46">
        <v>108</v>
      </c>
      <c r="I7761" s="46">
        <v>23</v>
      </c>
      <c r="J7761" t="s">
        <v>157</v>
      </c>
      <c r="K7761" t="s">
        <v>90</v>
      </c>
      <c r="L7761" s="46">
        <v>5320</v>
      </c>
      <c r="M7761" s="46">
        <v>72</v>
      </c>
      <c r="N7761" s="46">
        <v>69.400000000000006</v>
      </c>
      <c r="O7761" s="46">
        <v>120</v>
      </c>
      <c r="P7761" s="46">
        <f t="shared" si="884"/>
        <v>2</v>
      </c>
      <c r="R7761" s="67" t="s">
        <v>3533</v>
      </c>
      <c r="S7761" s="67">
        <f>COUNTIF(Y$2:$Y$100,R7761)</f>
        <v>0</v>
      </c>
      <c r="V7761" s="67">
        <f t="shared" si="888"/>
        <v>0</v>
      </c>
      <c r="X7761"/>
      <c r="Y7761" s="67" t="str">
        <f t="shared" si="882"/>
        <v xml:space="preserve"> </v>
      </c>
      <c r="AB7761" t="s">
        <v>90</v>
      </c>
      <c r="AC7761" s="46">
        <v>5320</v>
      </c>
      <c r="AD7761" s="46">
        <v>72</v>
      </c>
      <c r="AE7761" s="46">
        <v>69.400000000000006</v>
      </c>
      <c r="AF7761" s="46">
        <v>120</v>
      </c>
      <c r="AH7761" s="70" t="str">
        <f t="shared" si="885"/>
        <v>GCAW Girls Div 1 Tomah Regional</v>
      </c>
      <c r="AI7761" s="70" t="str">
        <f t="shared" si="886"/>
        <v/>
      </c>
      <c r="AJ7761" s="70" t="str">
        <f t="shared" si="887"/>
        <v/>
      </c>
      <c r="AK7761" s="70" t="str" cm="1">
        <f t="array" ref="AK7761">_xlfn.IFS(AH7761&lt;&gt;"","1",AI7761&lt;&gt;"","2",AJ7761&lt;&gt;"","3")</f>
        <v>1</v>
      </c>
    </row>
    <row r="7762" spans="1:37" x14ac:dyDescent="0.25">
      <c r="A7762" t="s">
        <v>2109</v>
      </c>
      <c r="B7762" t="s">
        <v>2110</v>
      </c>
      <c r="C7762" s="67" t="str">
        <f t="shared" si="883"/>
        <v>Becka Mohr</v>
      </c>
      <c r="D7762" s="71" t="str" cm="1">
        <f t="array" ref="D7762">_xlfn.IFS(AK7762="1",CONCATENATE(C7762,"Regional"),AK7762="2",CONCATENATE(C7762,"Sectional"),AK7762="3",CONCATENATE(C7762,COUNTIF($C$1:C7762,C7762)))</f>
        <v>Becka MohrRegional</v>
      </c>
      <c r="E7762" s="66">
        <v>45196.333333333336</v>
      </c>
      <c r="F7762" t="s">
        <v>2507</v>
      </c>
      <c r="G7762" s="46">
        <v>40</v>
      </c>
      <c r="H7762" s="46">
        <v>108</v>
      </c>
      <c r="I7762" s="46">
        <v>23</v>
      </c>
      <c r="J7762" t="s">
        <v>157</v>
      </c>
      <c r="K7762" t="s">
        <v>90</v>
      </c>
      <c r="L7762" s="46">
        <v>5320</v>
      </c>
      <c r="M7762" s="46">
        <v>72</v>
      </c>
      <c r="N7762" s="46">
        <v>69.400000000000006</v>
      </c>
      <c r="O7762" s="46">
        <v>120</v>
      </c>
      <c r="P7762" s="46">
        <f t="shared" si="884"/>
        <v>2</v>
      </c>
      <c r="R7762" s="67" t="s">
        <v>3134</v>
      </c>
      <c r="S7762" s="67">
        <f>COUNTIF(Y$2:$Y$100,R7762)</f>
        <v>0</v>
      </c>
      <c r="V7762" s="67">
        <f t="shared" si="888"/>
        <v>0</v>
      </c>
      <c r="X7762"/>
      <c r="Y7762" s="67" t="str">
        <f t="shared" si="882"/>
        <v xml:space="preserve"> </v>
      </c>
      <c r="AB7762" t="s">
        <v>90</v>
      </c>
      <c r="AC7762" s="46">
        <v>5320</v>
      </c>
      <c r="AD7762" s="46">
        <v>72</v>
      </c>
      <c r="AE7762" s="46">
        <v>69.400000000000006</v>
      </c>
      <c r="AF7762" s="46">
        <v>120</v>
      </c>
      <c r="AH7762" s="70" t="str">
        <f t="shared" si="885"/>
        <v>GCAW Girls Div 1 Tomah Regional</v>
      </c>
      <c r="AI7762" s="70" t="str">
        <f t="shared" si="886"/>
        <v/>
      </c>
      <c r="AJ7762" s="70" t="str">
        <f t="shared" si="887"/>
        <v/>
      </c>
      <c r="AK7762" s="70" t="str" cm="1">
        <f t="array" ref="AK7762">_xlfn.IFS(AH7762&lt;&gt;"","1",AI7762&lt;&gt;"","2",AJ7762&lt;&gt;"","3")</f>
        <v>1</v>
      </c>
    </row>
    <row r="7763" spans="1:37" x14ac:dyDescent="0.25">
      <c r="A7763" t="s">
        <v>1716</v>
      </c>
      <c r="B7763" t="s">
        <v>1094</v>
      </c>
      <c r="C7763" s="67" t="str">
        <f t="shared" si="883"/>
        <v>Rickie Tillotson</v>
      </c>
      <c r="D7763" s="71" t="str" cm="1">
        <f t="array" ref="D7763">_xlfn.IFS(AK7763="1",CONCATENATE(C7763,"Regional"),AK7763="2",CONCATENATE(C7763,"Sectional"),AK7763="3",CONCATENATE(C7763,COUNTIF($C$1:C7763,C7763)))</f>
        <v>Rickie TillotsonRegional</v>
      </c>
      <c r="E7763" s="66">
        <v>45196.333333333336</v>
      </c>
      <c r="F7763" t="s">
        <v>2507</v>
      </c>
      <c r="G7763" s="46">
        <v>40</v>
      </c>
      <c r="H7763" s="46">
        <v>109</v>
      </c>
      <c r="I7763" s="46">
        <v>25</v>
      </c>
      <c r="J7763" t="s">
        <v>157</v>
      </c>
      <c r="K7763" t="s">
        <v>90</v>
      </c>
      <c r="L7763" s="46">
        <v>5320</v>
      </c>
      <c r="M7763" s="46">
        <v>72</v>
      </c>
      <c r="N7763" s="46">
        <v>69.400000000000006</v>
      </c>
      <c r="O7763" s="46">
        <v>120</v>
      </c>
      <c r="P7763" s="46">
        <f t="shared" si="884"/>
        <v>2</v>
      </c>
      <c r="R7763" s="67" t="s">
        <v>3520</v>
      </c>
      <c r="S7763" s="67">
        <f>COUNTIF(Y$2:$Y$100,R7763)</f>
        <v>0</v>
      </c>
      <c r="V7763" s="67">
        <f t="shared" si="888"/>
        <v>0</v>
      </c>
      <c r="X7763"/>
      <c r="Y7763" s="67" t="str">
        <f t="shared" si="882"/>
        <v xml:space="preserve"> </v>
      </c>
      <c r="AB7763" t="s">
        <v>90</v>
      </c>
      <c r="AC7763" s="46">
        <v>5320</v>
      </c>
      <c r="AD7763" s="46">
        <v>72</v>
      </c>
      <c r="AE7763" s="46">
        <v>69.400000000000006</v>
      </c>
      <c r="AF7763" s="46">
        <v>120</v>
      </c>
      <c r="AH7763" s="70" t="str">
        <f t="shared" si="885"/>
        <v>GCAW Girls Div 1 Tomah Regional</v>
      </c>
      <c r="AI7763" s="70" t="str">
        <f t="shared" si="886"/>
        <v/>
      </c>
      <c r="AJ7763" s="70" t="str">
        <f t="shared" si="887"/>
        <v/>
      </c>
      <c r="AK7763" s="70" t="str" cm="1">
        <f t="array" ref="AK7763">_xlfn.IFS(AH7763&lt;&gt;"","1",AI7763&lt;&gt;"","2",AJ7763&lt;&gt;"","3")</f>
        <v>1</v>
      </c>
    </row>
    <row r="7764" spans="1:37" x14ac:dyDescent="0.25">
      <c r="A7764" t="s">
        <v>1729</v>
      </c>
      <c r="B7764" t="s">
        <v>353</v>
      </c>
      <c r="C7764" s="67" t="str">
        <f t="shared" si="883"/>
        <v>Olivia Konrardy-Buchal</v>
      </c>
      <c r="D7764" s="71" t="str" cm="1">
        <f t="array" ref="D7764">_xlfn.IFS(AK7764="1",CONCATENATE(C7764,"Regional"),AK7764="2",CONCATENATE(C7764,"Sectional"),AK7764="3",CONCATENATE(C7764,COUNTIF($C$1:C7764,C7764)))</f>
        <v>Olivia Konrardy-BuchalRegional</v>
      </c>
      <c r="E7764" s="66">
        <v>45196.333333333336</v>
      </c>
      <c r="F7764" t="s">
        <v>2507</v>
      </c>
      <c r="G7764" s="46">
        <v>40</v>
      </c>
      <c r="H7764" s="46">
        <v>112</v>
      </c>
      <c r="I7764" s="46">
        <v>26</v>
      </c>
      <c r="J7764" t="s">
        <v>157</v>
      </c>
      <c r="K7764" t="s">
        <v>90</v>
      </c>
      <c r="L7764" s="46">
        <v>5320</v>
      </c>
      <c r="M7764" s="46">
        <v>72</v>
      </c>
      <c r="N7764" s="46">
        <v>69.400000000000006</v>
      </c>
      <c r="O7764" s="46">
        <v>120</v>
      </c>
      <c r="P7764" s="46">
        <f t="shared" si="884"/>
        <v>2</v>
      </c>
      <c r="R7764" s="67" t="s">
        <v>3518</v>
      </c>
      <c r="S7764" s="67">
        <f>COUNTIF(Y$2:$Y$100,R7764)</f>
        <v>0</v>
      </c>
      <c r="V7764" s="67">
        <f t="shared" si="888"/>
        <v>0</v>
      </c>
      <c r="X7764"/>
      <c r="Y7764" s="67" t="str">
        <f t="shared" si="882"/>
        <v xml:space="preserve"> </v>
      </c>
      <c r="AB7764" t="s">
        <v>90</v>
      </c>
      <c r="AC7764" s="46">
        <v>5320</v>
      </c>
      <c r="AD7764" s="46">
        <v>72</v>
      </c>
      <c r="AE7764" s="46">
        <v>69.400000000000006</v>
      </c>
      <c r="AF7764" s="46">
        <v>120</v>
      </c>
      <c r="AH7764" s="70" t="str">
        <f t="shared" si="885"/>
        <v>GCAW Girls Div 1 Tomah Regional</v>
      </c>
      <c r="AI7764" s="70" t="str">
        <f t="shared" si="886"/>
        <v/>
      </c>
      <c r="AJ7764" s="70" t="str">
        <f t="shared" si="887"/>
        <v/>
      </c>
      <c r="AK7764" s="70" t="str" cm="1">
        <f t="array" ref="AK7764">_xlfn.IFS(AH7764&lt;&gt;"","1",AI7764&lt;&gt;"","2",AJ7764&lt;&gt;"","3")</f>
        <v>1</v>
      </c>
    </row>
    <row r="7765" spans="1:37" x14ac:dyDescent="0.25">
      <c r="A7765" t="s">
        <v>3401</v>
      </c>
      <c r="B7765" t="s">
        <v>270</v>
      </c>
      <c r="C7765" s="67" t="str">
        <f t="shared" si="883"/>
        <v>Natalie Tevis</v>
      </c>
      <c r="D7765" s="71" t="str" cm="1">
        <f t="array" ref="D7765">_xlfn.IFS(AK7765="1",CONCATENATE(C7765,"Regional"),AK7765="2",CONCATENATE(C7765,"Sectional"),AK7765="3",CONCATENATE(C7765,COUNTIF($C$1:C7765,C7765)))</f>
        <v>Natalie TevisRegional</v>
      </c>
      <c r="E7765" s="66">
        <v>45196.333333333336</v>
      </c>
      <c r="F7765" t="s">
        <v>2507</v>
      </c>
      <c r="G7765" s="46">
        <v>40</v>
      </c>
      <c r="H7765" s="46">
        <v>113</v>
      </c>
      <c r="I7765" s="46">
        <v>27</v>
      </c>
      <c r="J7765" t="s">
        <v>157</v>
      </c>
      <c r="K7765" t="s">
        <v>90</v>
      </c>
      <c r="L7765" s="46">
        <v>5320</v>
      </c>
      <c r="M7765" s="46">
        <v>72</v>
      </c>
      <c r="N7765" s="46">
        <v>69.400000000000006</v>
      </c>
      <c r="O7765" s="46">
        <v>120</v>
      </c>
      <c r="P7765" s="46">
        <f t="shared" si="884"/>
        <v>2</v>
      </c>
      <c r="R7765" s="67" t="s">
        <v>3539</v>
      </c>
      <c r="S7765" s="67">
        <f>COUNTIF(Y$2:$Y$100,R7765)</f>
        <v>0</v>
      </c>
      <c r="V7765" s="67">
        <f t="shared" si="888"/>
        <v>0</v>
      </c>
      <c r="X7765"/>
      <c r="Y7765" s="67" t="str">
        <f t="shared" si="882"/>
        <v xml:space="preserve"> </v>
      </c>
      <c r="AB7765" t="s">
        <v>90</v>
      </c>
      <c r="AC7765" s="46">
        <v>5320</v>
      </c>
      <c r="AD7765" s="46">
        <v>72</v>
      </c>
      <c r="AE7765" s="46">
        <v>69.400000000000006</v>
      </c>
      <c r="AF7765" s="46">
        <v>120</v>
      </c>
      <c r="AH7765" s="70" t="str">
        <f t="shared" si="885"/>
        <v>GCAW Girls Div 1 Tomah Regional</v>
      </c>
      <c r="AI7765" s="70" t="str">
        <f t="shared" si="886"/>
        <v/>
      </c>
      <c r="AJ7765" s="70" t="str">
        <f t="shared" si="887"/>
        <v/>
      </c>
      <c r="AK7765" s="70" t="str" cm="1">
        <f t="array" ref="AK7765">_xlfn.IFS(AH7765&lt;&gt;"","1",AI7765&lt;&gt;"","2",AJ7765&lt;&gt;"","3")</f>
        <v>1</v>
      </c>
    </row>
    <row r="7766" spans="1:37" x14ac:dyDescent="0.25">
      <c r="A7766" t="s">
        <v>374</v>
      </c>
      <c r="B7766" t="s">
        <v>934</v>
      </c>
      <c r="C7766" s="67" t="str">
        <f t="shared" si="883"/>
        <v>Elena Wagner</v>
      </c>
      <c r="D7766" s="71" t="str" cm="1">
        <f t="array" ref="D7766">_xlfn.IFS(AK7766="1",CONCATENATE(C7766,"Regional"),AK7766="2",CONCATENATE(C7766,"Sectional"),AK7766="3",CONCATENATE(C7766,COUNTIF($C$1:C7766,C7766)))</f>
        <v>Elena WagnerRegional</v>
      </c>
      <c r="E7766" s="66">
        <v>45196.333333333336</v>
      </c>
      <c r="F7766" t="s">
        <v>2507</v>
      </c>
      <c r="G7766" s="46">
        <v>40</v>
      </c>
      <c r="H7766" s="46">
        <v>114</v>
      </c>
      <c r="I7766" s="46">
        <v>28</v>
      </c>
      <c r="J7766" t="s">
        <v>157</v>
      </c>
      <c r="K7766" t="s">
        <v>90</v>
      </c>
      <c r="L7766" s="46">
        <v>5320</v>
      </c>
      <c r="M7766" s="46">
        <v>72</v>
      </c>
      <c r="N7766" s="46">
        <v>69.400000000000006</v>
      </c>
      <c r="O7766" s="46">
        <v>120</v>
      </c>
      <c r="P7766" s="46">
        <f t="shared" si="884"/>
        <v>2</v>
      </c>
      <c r="R7766" s="67" t="s">
        <v>1459</v>
      </c>
      <c r="S7766" s="67">
        <f>COUNTIF(Y$2:$Y$100,R7766)</f>
        <v>0</v>
      </c>
      <c r="V7766" s="67">
        <f t="shared" si="888"/>
        <v>0</v>
      </c>
      <c r="X7766"/>
      <c r="Y7766" s="67" t="str">
        <f t="shared" si="882"/>
        <v xml:space="preserve"> </v>
      </c>
      <c r="AB7766" t="s">
        <v>90</v>
      </c>
      <c r="AC7766" s="46">
        <v>5320</v>
      </c>
      <c r="AD7766" s="46">
        <v>72</v>
      </c>
      <c r="AE7766" s="46">
        <v>69.400000000000006</v>
      </c>
      <c r="AF7766" s="46">
        <v>120</v>
      </c>
      <c r="AH7766" s="70" t="str">
        <f t="shared" si="885"/>
        <v>GCAW Girls Div 1 Tomah Regional</v>
      </c>
      <c r="AI7766" s="70" t="str">
        <f t="shared" si="886"/>
        <v/>
      </c>
      <c r="AJ7766" s="70" t="str">
        <f t="shared" si="887"/>
        <v/>
      </c>
      <c r="AK7766" s="70" t="str" cm="1">
        <f t="array" ref="AK7766">_xlfn.IFS(AH7766&lt;&gt;"","1",AI7766&lt;&gt;"","2",AJ7766&lt;&gt;"","3")</f>
        <v>1</v>
      </c>
    </row>
    <row r="7767" spans="1:37" x14ac:dyDescent="0.25">
      <c r="A7767" t="s">
        <v>1692</v>
      </c>
      <c r="B7767" t="s">
        <v>535</v>
      </c>
      <c r="C7767" s="67" t="str">
        <f t="shared" si="883"/>
        <v>Rachel Ewers</v>
      </c>
      <c r="D7767" s="71" t="str" cm="1">
        <f t="array" ref="D7767">_xlfn.IFS(AK7767="1",CONCATENATE(C7767,"Regional"),AK7767="2",CONCATENATE(C7767,"Sectional"),AK7767="3",CONCATENATE(C7767,COUNTIF($C$1:C7767,C7767)))</f>
        <v>Rachel EwersRegional</v>
      </c>
      <c r="E7767" s="66">
        <v>45196.333333333336</v>
      </c>
      <c r="F7767" t="s">
        <v>2507</v>
      </c>
      <c r="G7767" s="46">
        <v>40</v>
      </c>
      <c r="H7767" s="46">
        <v>118</v>
      </c>
      <c r="I7767" s="46">
        <v>29</v>
      </c>
      <c r="J7767" t="s">
        <v>157</v>
      </c>
      <c r="K7767" t="s">
        <v>90</v>
      </c>
      <c r="L7767" s="46">
        <v>5320</v>
      </c>
      <c r="M7767" s="46">
        <v>72</v>
      </c>
      <c r="N7767" s="46">
        <v>69.400000000000006</v>
      </c>
      <c r="O7767" s="46">
        <v>120</v>
      </c>
      <c r="P7767" s="46">
        <f t="shared" si="884"/>
        <v>2</v>
      </c>
      <c r="R7767" s="67" t="s">
        <v>2950</v>
      </c>
      <c r="S7767" s="67">
        <f>COUNTIF(Y$2:$Y$100,R7767)</f>
        <v>0</v>
      </c>
      <c r="V7767" s="67">
        <f t="shared" si="888"/>
        <v>0</v>
      </c>
      <c r="X7767"/>
      <c r="Y7767" s="67" t="str">
        <f t="shared" si="882"/>
        <v xml:space="preserve"> </v>
      </c>
      <c r="AB7767" t="s">
        <v>90</v>
      </c>
      <c r="AC7767" s="46">
        <v>5320</v>
      </c>
      <c r="AD7767" s="46">
        <v>72</v>
      </c>
      <c r="AE7767" s="46">
        <v>69.400000000000006</v>
      </c>
      <c r="AF7767" s="46">
        <v>120</v>
      </c>
      <c r="AH7767" s="70" t="str">
        <f t="shared" si="885"/>
        <v>GCAW Girls Div 1 Tomah Regional</v>
      </c>
      <c r="AI7767" s="70" t="str">
        <f t="shared" si="886"/>
        <v/>
      </c>
      <c r="AJ7767" s="70" t="str">
        <f t="shared" si="887"/>
        <v/>
      </c>
      <c r="AK7767" s="70" t="str" cm="1">
        <f t="array" ref="AK7767">_xlfn.IFS(AH7767&lt;&gt;"","1",AI7767&lt;&gt;"","2",AJ7767&lt;&gt;"","3")</f>
        <v>1</v>
      </c>
    </row>
    <row r="7768" spans="1:37" x14ac:dyDescent="0.25">
      <c r="A7768" t="s">
        <v>2111</v>
      </c>
      <c r="B7768" t="s">
        <v>1669</v>
      </c>
      <c r="C7768" s="67" t="str">
        <f t="shared" si="883"/>
        <v>Makayla Blount</v>
      </c>
      <c r="D7768" s="71" t="str" cm="1">
        <f t="array" ref="D7768">_xlfn.IFS(AK7768="1",CONCATENATE(C7768,"Regional"),AK7768="2",CONCATENATE(C7768,"Sectional"),AK7768="3",CONCATENATE(C7768,COUNTIF($C$1:C7768,C7768)))</f>
        <v>Makayla BlountRegional</v>
      </c>
      <c r="E7768" s="66">
        <v>45196.333333333336</v>
      </c>
      <c r="F7768" t="s">
        <v>2507</v>
      </c>
      <c r="G7768" s="46">
        <v>40</v>
      </c>
      <c r="H7768" s="46">
        <v>118</v>
      </c>
      <c r="I7768" s="46">
        <v>29</v>
      </c>
      <c r="J7768" t="s">
        <v>157</v>
      </c>
      <c r="K7768" t="s">
        <v>90</v>
      </c>
      <c r="L7768" s="46">
        <v>5320</v>
      </c>
      <c r="M7768" s="46">
        <v>72</v>
      </c>
      <c r="N7768" s="46">
        <v>69.400000000000006</v>
      </c>
      <c r="O7768" s="46">
        <v>120</v>
      </c>
      <c r="P7768" s="46">
        <f t="shared" si="884"/>
        <v>2</v>
      </c>
      <c r="R7768" s="67" t="s">
        <v>3135</v>
      </c>
      <c r="S7768" s="67">
        <f>COUNTIF(Y$2:$Y$100,R7768)</f>
        <v>0</v>
      </c>
      <c r="V7768" s="67">
        <f t="shared" si="888"/>
        <v>0</v>
      </c>
      <c r="X7768"/>
      <c r="Y7768" s="67" t="str">
        <f t="shared" si="882"/>
        <v xml:space="preserve"> </v>
      </c>
      <c r="AB7768" t="s">
        <v>90</v>
      </c>
      <c r="AC7768" s="46">
        <v>5320</v>
      </c>
      <c r="AD7768" s="46">
        <v>72</v>
      </c>
      <c r="AE7768" s="46">
        <v>69.400000000000006</v>
      </c>
      <c r="AF7768" s="46">
        <v>120</v>
      </c>
      <c r="AH7768" s="70" t="str">
        <f t="shared" si="885"/>
        <v>GCAW Girls Div 1 Tomah Regional</v>
      </c>
      <c r="AI7768" s="70" t="str">
        <f t="shared" si="886"/>
        <v/>
      </c>
      <c r="AJ7768" s="70" t="str">
        <f t="shared" si="887"/>
        <v/>
      </c>
      <c r="AK7768" s="70" t="str" cm="1">
        <f t="array" ref="AK7768">_xlfn.IFS(AH7768&lt;&gt;"","1",AI7768&lt;&gt;"","2",AJ7768&lt;&gt;"","3")</f>
        <v>1</v>
      </c>
    </row>
    <row r="7769" spans="1:37" x14ac:dyDescent="0.25">
      <c r="A7769" t="s">
        <v>243</v>
      </c>
      <c r="B7769" t="s">
        <v>697</v>
      </c>
      <c r="C7769" s="67" t="str">
        <f t="shared" si="883"/>
        <v>Elle Erickson</v>
      </c>
      <c r="D7769" s="71" t="str" cm="1">
        <f t="array" ref="D7769">_xlfn.IFS(AK7769="1",CONCATENATE(C7769,"Regional"),AK7769="2",CONCATENATE(C7769,"Sectional"),AK7769="3",CONCATENATE(C7769,COUNTIF($C$1:C7769,C7769)))</f>
        <v>Elle EricksonRegional</v>
      </c>
      <c r="E7769" s="66">
        <v>45196.333333333336</v>
      </c>
      <c r="F7769" t="s">
        <v>2507</v>
      </c>
      <c r="G7769" s="46">
        <v>40</v>
      </c>
      <c r="H7769" s="46">
        <v>120</v>
      </c>
      <c r="I7769" s="46">
        <v>31</v>
      </c>
      <c r="J7769" t="s">
        <v>157</v>
      </c>
      <c r="K7769" t="s">
        <v>90</v>
      </c>
      <c r="L7769" s="46">
        <v>5320</v>
      </c>
      <c r="M7769" s="46">
        <v>72</v>
      </c>
      <c r="N7769" s="46">
        <v>69.400000000000006</v>
      </c>
      <c r="O7769" s="46">
        <v>120</v>
      </c>
      <c r="P7769" s="46">
        <f t="shared" si="884"/>
        <v>2</v>
      </c>
      <c r="R7769" s="67" t="s">
        <v>3519</v>
      </c>
      <c r="S7769" s="67">
        <f>COUNTIF(Y$2:$Y$100,R7769)</f>
        <v>0</v>
      </c>
      <c r="V7769" s="67">
        <f t="shared" si="888"/>
        <v>0</v>
      </c>
      <c r="X7769"/>
      <c r="Y7769" s="67" t="str">
        <f t="shared" si="882"/>
        <v xml:space="preserve"> </v>
      </c>
      <c r="AB7769" t="s">
        <v>90</v>
      </c>
      <c r="AC7769" s="46">
        <v>5320</v>
      </c>
      <c r="AD7769" s="46">
        <v>72</v>
      </c>
      <c r="AE7769" s="46">
        <v>69.400000000000006</v>
      </c>
      <c r="AF7769" s="46">
        <v>120</v>
      </c>
      <c r="AH7769" s="70" t="str">
        <f t="shared" si="885"/>
        <v>GCAW Girls Div 1 Tomah Regional</v>
      </c>
      <c r="AI7769" s="70" t="str">
        <f t="shared" si="886"/>
        <v/>
      </c>
      <c r="AJ7769" s="70" t="str">
        <f t="shared" si="887"/>
        <v/>
      </c>
      <c r="AK7769" s="70" t="str" cm="1">
        <f t="array" ref="AK7769">_xlfn.IFS(AH7769&lt;&gt;"","1",AI7769&lt;&gt;"","2",AJ7769&lt;&gt;"","3")</f>
        <v>1</v>
      </c>
    </row>
    <row r="7770" spans="1:37" x14ac:dyDescent="0.25">
      <c r="A7770" t="s">
        <v>374</v>
      </c>
      <c r="B7770" t="s">
        <v>210</v>
      </c>
      <c r="C7770" s="67" t="str">
        <f t="shared" si="883"/>
        <v>Alexis Wagner</v>
      </c>
      <c r="D7770" s="71" t="str" cm="1">
        <f t="array" ref="D7770">_xlfn.IFS(AK7770="1",CONCATENATE(C7770,"Regional"),AK7770="2",CONCATENATE(C7770,"Sectional"),AK7770="3",CONCATENATE(C7770,COUNTIF($C$1:C7770,C7770)))</f>
        <v>Alexis WagnerRegional</v>
      </c>
      <c r="E7770" s="66">
        <v>45196.333333333336</v>
      </c>
      <c r="F7770" t="s">
        <v>2507</v>
      </c>
      <c r="G7770" s="46">
        <v>40</v>
      </c>
      <c r="H7770" s="46">
        <v>121</v>
      </c>
      <c r="I7770" s="46">
        <v>32</v>
      </c>
      <c r="J7770" t="s">
        <v>157</v>
      </c>
      <c r="K7770" t="s">
        <v>90</v>
      </c>
      <c r="L7770" s="46">
        <v>5320</v>
      </c>
      <c r="M7770" s="46">
        <v>72</v>
      </c>
      <c r="N7770" s="46">
        <v>69.400000000000006</v>
      </c>
      <c r="O7770" s="46">
        <v>120</v>
      </c>
      <c r="P7770" s="46">
        <f t="shared" si="884"/>
        <v>2</v>
      </c>
      <c r="R7770" s="67" t="s">
        <v>3136</v>
      </c>
      <c r="S7770" s="67">
        <f>COUNTIF(Y$2:$Y$100,R7770)</f>
        <v>0</v>
      </c>
      <c r="V7770" s="67">
        <f t="shared" si="888"/>
        <v>0</v>
      </c>
      <c r="X7770"/>
      <c r="Y7770" s="67" t="str">
        <f t="shared" si="882"/>
        <v xml:space="preserve"> </v>
      </c>
      <c r="AB7770" t="s">
        <v>90</v>
      </c>
      <c r="AC7770" s="46">
        <v>5320</v>
      </c>
      <c r="AD7770" s="46">
        <v>72</v>
      </c>
      <c r="AE7770" s="46">
        <v>69.400000000000006</v>
      </c>
      <c r="AF7770" s="46">
        <v>120</v>
      </c>
      <c r="AH7770" s="70" t="str">
        <f t="shared" si="885"/>
        <v>GCAW Girls Div 1 Tomah Regional</v>
      </c>
      <c r="AI7770" s="70" t="str">
        <f t="shared" si="886"/>
        <v/>
      </c>
      <c r="AJ7770" s="70" t="str">
        <f t="shared" si="887"/>
        <v/>
      </c>
      <c r="AK7770" s="70" t="str" cm="1">
        <f t="array" ref="AK7770">_xlfn.IFS(AH7770&lt;&gt;"","1",AI7770&lt;&gt;"","2",AJ7770&lt;&gt;"","3")</f>
        <v>1</v>
      </c>
    </row>
    <row r="7771" spans="1:37" x14ac:dyDescent="0.25">
      <c r="A7771" t="s">
        <v>3464</v>
      </c>
      <c r="B7771" t="s">
        <v>2716</v>
      </c>
      <c r="C7771" s="67" t="str">
        <f t="shared" si="883"/>
        <v>Jaymeson Buxton</v>
      </c>
      <c r="D7771" s="71" t="str" cm="1">
        <f t="array" ref="D7771">_xlfn.IFS(AK7771="1",CONCATENATE(C7771,"Regional"),AK7771="2",CONCATENATE(C7771,"Sectional"),AK7771="3",CONCATENATE(C7771,COUNTIF($C$1:C7771,C7771)))</f>
        <v>Jaymeson BuxtonRegional</v>
      </c>
      <c r="E7771" s="66">
        <v>45196.333333333336</v>
      </c>
      <c r="F7771" t="s">
        <v>2507</v>
      </c>
      <c r="G7771" s="46">
        <v>40</v>
      </c>
      <c r="H7771" s="46">
        <v>122</v>
      </c>
      <c r="I7771" s="46">
        <v>33</v>
      </c>
      <c r="J7771" t="s">
        <v>157</v>
      </c>
      <c r="K7771" t="s">
        <v>90</v>
      </c>
      <c r="L7771" s="46">
        <v>5320</v>
      </c>
      <c r="M7771" s="46">
        <v>72</v>
      </c>
      <c r="N7771" s="46">
        <v>69.400000000000006</v>
      </c>
      <c r="O7771" s="46">
        <v>120</v>
      </c>
      <c r="P7771" s="46">
        <f t="shared" si="884"/>
        <v>2</v>
      </c>
      <c r="R7771" s="67" t="s">
        <v>3692</v>
      </c>
      <c r="S7771" s="67">
        <f>COUNTIF(Y$2:$Y$100,R7771)</f>
        <v>0</v>
      </c>
      <c r="V7771" s="67">
        <f t="shared" si="888"/>
        <v>0</v>
      </c>
      <c r="X7771"/>
      <c r="Y7771" s="67" t="str">
        <f t="shared" si="882"/>
        <v xml:space="preserve"> </v>
      </c>
      <c r="AB7771" t="s">
        <v>90</v>
      </c>
      <c r="AC7771" s="46">
        <v>5320</v>
      </c>
      <c r="AD7771" s="46">
        <v>72</v>
      </c>
      <c r="AE7771" s="46">
        <v>69.400000000000006</v>
      </c>
      <c r="AF7771" s="46">
        <v>120</v>
      </c>
      <c r="AH7771" s="70" t="str">
        <f t="shared" si="885"/>
        <v>GCAW Girls Div 1 Tomah Regional</v>
      </c>
      <c r="AI7771" s="70" t="str">
        <f t="shared" si="886"/>
        <v/>
      </c>
      <c r="AJ7771" s="70" t="str">
        <f t="shared" si="887"/>
        <v/>
      </c>
      <c r="AK7771" s="70" t="str" cm="1">
        <f t="array" ref="AK7771">_xlfn.IFS(AH7771&lt;&gt;"","1",AI7771&lt;&gt;"","2",AJ7771&lt;&gt;"","3")</f>
        <v>1</v>
      </c>
    </row>
    <row r="7772" spans="1:37" x14ac:dyDescent="0.25">
      <c r="A7772" t="s">
        <v>1693</v>
      </c>
      <c r="B7772" t="s">
        <v>314</v>
      </c>
      <c r="C7772" s="67" t="str">
        <f t="shared" si="883"/>
        <v>Corin Milne</v>
      </c>
      <c r="D7772" s="71" t="str" cm="1">
        <f t="array" ref="D7772">_xlfn.IFS(AK7772="1",CONCATENATE(C7772,"Regional"),AK7772="2",CONCATENATE(C7772,"Sectional"),AK7772="3",CONCATENATE(C7772,COUNTIF($C$1:C7772,C7772)))</f>
        <v>Corin MilneRegional</v>
      </c>
      <c r="E7772" s="66">
        <v>45196.333333333336</v>
      </c>
      <c r="F7772" t="s">
        <v>2507</v>
      </c>
      <c r="G7772" s="46">
        <v>40</v>
      </c>
      <c r="H7772" s="46">
        <v>129</v>
      </c>
      <c r="I7772" s="46">
        <v>34</v>
      </c>
      <c r="J7772" t="s">
        <v>157</v>
      </c>
      <c r="K7772" t="s">
        <v>90</v>
      </c>
      <c r="L7772" s="46">
        <v>5320</v>
      </c>
      <c r="M7772" s="46">
        <v>72</v>
      </c>
      <c r="N7772" s="46">
        <v>69.400000000000006</v>
      </c>
      <c r="O7772" s="46">
        <v>120</v>
      </c>
      <c r="P7772" s="46">
        <f t="shared" si="884"/>
        <v>2</v>
      </c>
      <c r="R7772" s="67" t="s">
        <v>3521</v>
      </c>
      <c r="S7772" s="67">
        <f>COUNTIF(Y$2:$Y$100,R7772)</f>
        <v>0</v>
      </c>
      <c r="V7772" s="67">
        <f t="shared" si="888"/>
        <v>0</v>
      </c>
      <c r="X7772"/>
      <c r="Y7772" s="67" t="str">
        <f t="shared" si="882"/>
        <v xml:space="preserve"> </v>
      </c>
      <c r="AB7772" t="s">
        <v>90</v>
      </c>
      <c r="AC7772" s="46">
        <v>5320</v>
      </c>
      <c r="AD7772" s="46">
        <v>72</v>
      </c>
      <c r="AE7772" s="46">
        <v>69.400000000000006</v>
      </c>
      <c r="AF7772" s="46">
        <v>120</v>
      </c>
      <c r="AH7772" s="70" t="str">
        <f t="shared" si="885"/>
        <v>GCAW Girls Div 1 Tomah Regional</v>
      </c>
      <c r="AI7772" s="70" t="str">
        <f t="shared" si="886"/>
        <v/>
      </c>
      <c r="AJ7772" s="70" t="str">
        <f t="shared" si="887"/>
        <v/>
      </c>
      <c r="AK7772" s="70" t="str" cm="1">
        <f t="array" ref="AK7772">_xlfn.IFS(AH7772&lt;&gt;"","1",AI7772&lt;&gt;"","2",AJ7772&lt;&gt;"","3")</f>
        <v>1</v>
      </c>
    </row>
    <row r="7773" spans="1:37" x14ac:dyDescent="0.25">
      <c r="A7773" t="s">
        <v>1046</v>
      </c>
      <c r="B7773" t="s">
        <v>1047</v>
      </c>
      <c r="C7773" s="67" t="str">
        <f t="shared" si="883"/>
        <v>Jaiden Schauf</v>
      </c>
      <c r="D7773" s="71" t="str" cm="1">
        <f t="array" ref="D7773">_xlfn.IFS(AK7773="1",CONCATENATE(C7773,"Regional"),AK7773="2",CONCATENATE(C7773,"Sectional"),AK7773="3",CONCATENATE(C7773,COUNTIF($C$1:C7773,C7773)))</f>
        <v>Jaiden SchaufRegional</v>
      </c>
      <c r="E7773" s="66">
        <v>45196.333333333336</v>
      </c>
      <c r="F7773" t="s">
        <v>2507</v>
      </c>
      <c r="G7773" s="46">
        <v>40</v>
      </c>
      <c r="H7773" s="46">
        <v>137</v>
      </c>
      <c r="I7773" s="46">
        <v>35</v>
      </c>
      <c r="J7773" t="s">
        <v>157</v>
      </c>
      <c r="K7773" t="s">
        <v>90</v>
      </c>
      <c r="L7773" s="46">
        <v>5320</v>
      </c>
      <c r="M7773" s="46">
        <v>72</v>
      </c>
      <c r="N7773" s="46">
        <v>69.400000000000006</v>
      </c>
      <c r="O7773" s="46">
        <v>120</v>
      </c>
      <c r="P7773" s="46">
        <f t="shared" si="884"/>
        <v>2</v>
      </c>
      <c r="R7773" s="67" t="s">
        <v>1539</v>
      </c>
      <c r="S7773" s="67">
        <f>COUNTIF(Y$2:$Y$100,R7773)</f>
        <v>0</v>
      </c>
      <c r="V7773" s="67">
        <f t="shared" si="888"/>
        <v>0</v>
      </c>
      <c r="X7773"/>
      <c r="Y7773" s="67" t="str">
        <f t="shared" si="882"/>
        <v xml:space="preserve"> </v>
      </c>
      <c r="AB7773" t="s">
        <v>90</v>
      </c>
      <c r="AC7773" s="46">
        <v>5320</v>
      </c>
      <c r="AD7773" s="46">
        <v>72</v>
      </c>
      <c r="AE7773" s="46">
        <v>69.400000000000006</v>
      </c>
      <c r="AF7773" s="46">
        <v>120</v>
      </c>
      <c r="AH7773" s="70" t="str">
        <f t="shared" si="885"/>
        <v>GCAW Girls Div 1 Tomah Regional</v>
      </c>
      <c r="AI7773" s="70" t="str">
        <f t="shared" si="886"/>
        <v/>
      </c>
      <c r="AJ7773" s="70" t="str">
        <f t="shared" si="887"/>
        <v/>
      </c>
      <c r="AK7773" s="70" t="str" cm="1">
        <f t="array" ref="AK7773">_xlfn.IFS(AH7773&lt;&gt;"","1",AI7773&lt;&gt;"","2",AJ7773&lt;&gt;"","3")</f>
        <v>1</v>
      </c>
    </row>
    <row r="7774" spans="1:37" x14ac:dyDescent="0.25">
      <c r="A7774" t="s">
        <v>1032</v>
      </c>
      <c r="B7774" t="s">
        <v>1033</v>
      </c>
      <c r="C7774" s="67" t="str">
        <f t="shared" si="883"/>
        <v>Faith Stremkowski</v>
      </c>
      <c r="D7774" s="71" t="str" cm="1">
        <f t="array" ref="D7774">_xlfn.IFS(AK7774="1",CONCATENATE(C7774,"Regional"),AK7774="2",CONCATENATE(C7774,"Sectional"),AK7774="3",CONCATENATE(C7774,COUNTIF($C$1:C7774,C7774)))</f>
        <v>Faith StremkowskiRegional</v>
      </c>
      <c r="E7774" s="66">
        <v>45196.333333333336</v>
      </c>
      <c r="F7774" t="s">
        <v>2507</v>
      </c>
      <c r="G7774" s="46">
        <v>40</v>
      </c>
      <c r="H7774" s="46">
        <v>140</v>
      </c>
      <c r="I7774" s="46">
        <v>36</v>
      </c>
      <c r="J7774" t="s">
        <v>157</v>
      </c>
      <c r="K7774" t="s">
        <v>90</v>
      </c>
      <c r="L7774" s="46">
        <v>5320</v>
      </c>
      <c r="M7774" s="46">
        <v>72</v>
      </c>
      <c r="N7774" s="46">
        <v>69.400000000000006</v>
      </c>
      <c r="O7774" s="46">
        <v>120</v>
      </c>
      <c r="P7774" s="46">
        <f t="shared" si="884"/>
        <v>2</v>
      </c>
      <c r="R7774" s="67" t="s">
        <v>1527</v>
      </c>
      <c r="S7774" s="67">
        <f>COUNTIF(Y$2:$Y$100,R7774)</f>
        <v>0</v>
      </c>
      <c r="V7774" s="67">
        <f t="shared" si="888"/>
        <v>0</v>
      </c>
      <c r="X7774"/>
      <c r="Y7774" s="67" t="str">
        <f t="shared" si="882"/>
        <v xml:space="preserve"> </v>
      </c>
      <c r="AB7774" t="s">
        <v>90</v>
      </c>
      <c r="AC7774" s="46">
        <v>5320</v>
      </c>
      <c r="AD7774" s="46">
        <v>72</v>
      </c>
      <c r="AE7774" s="46">
        <v>69.400000000000006</v>
      </c>
      <c r="AF7774" s="46">
        <v>120</v>
      </c>
      <c r="AH7774" s="70" t="str">
        <f t="shared" si="885"/>
        <v>GCAW Girls Div 1 Tomah Regional</v>
      </c>
      <c r="AI7774" s="70" t="str">
        <f t="shared" si="886"/>
        <v/>
      </c>
      <c r="AJ7774" s="70" t="str">
        <f t="shared" si="887"/>
        <v/>
      </c>
      <c r="AK7774" s="70" t="str" cm="1">
        <f t="array" ref="AK7774">_xlfn.IFS(AH7774&lt;&gt;"","1",AI7774&lt;&gt;"","2",AJ7774&lt;&gt;"","3")</f>
        <v>1</v>
      </c>
    </row>
    <row r="7775" spans="1:37" x14ac:dyDescent="0.25">
      <c r="A7775" t="s">
        <v>2112</v>
      </c>
      <c r="B7775" t="s">
        <v>1078</v>
      </c>
      <c r="C7775" s="67" t="str">
        <f t="shared" si="883"/>
        <v>Vanessa Hatfield</v>
      </c>
      <c r="D7775" s="71" t="str" cm="1">
        <f t="array" ref="D7775">_xlfn.IFS(AK7775="1",CONCATENATE(C7775,"Regional"),AK7775="2",CONCATENATE(C7775,"Sectional"),AK7775="3",CONCATENATE(C7775,COUNTIF($C$1:C7775,C7775)))</f>
        <v>Vanessa HatfieldRegional</v>
      </c>
      <c r="E7775" s="66">
        <v>45196.333333333336</v>
      </c>
      <c r="F7775" t="s">
        <v>2507</v>
      </c>
      <c r="G7775" s="46">
        <v>40</v>
      </c>
      <c r="H7775" s="46">
        <v>155</v>
      </c>
      <c r="I7775" s="46">
        <v>37</v>
      </c>
      <c r="J7775" t="s">
        <v>157</v>
      </c>
      <c r="K7775" t="s">
        <v>90</v>
      </c>
      <c r="L7775" s="46">
        <v>5320</v>
      </c>
      <c r="M7775" s="46">
        <v>72</v>
      </c>
      <c r="N7775" s="46">
        <v>69.400000000000006</v>
      </c>
      <c r="O7775" s="46">
        <v>120</v>
      </c>
      <c r="P7775" s="46">
        <f t="shared" si="884"/>
        <v>2</v>
      </c>
      <c r="R7775" s="67" t="s">
        <v>3137</v>
      </c>
      <c r="S7775" s="67">
        <f>COUNTIF(Y$2:$Y$100,R7775)</f>
        <v>0</v>
      </c>
      <c r="V7775" s="67">
        <f t="shared" si="888"/>
        <v>0</v>
      </c>
      <c r="X7775"/>
      <c r="Y7775" s="67" t="str">
        <f t="shared" si="882"/>
        <v xml:space="preserve"> </v>
      </c>
      <c r="AB7775" t="s">
        <v>90</v>
      </c>
      <c r="AC7775" s="46">
        <v>5320</v>
      </c>
      <c r="AD7775" s="46">
        <v>72</v>
      </c>
      <c r="AE7775" s="46">
        <v>69.400000000000006</v>
      </c>
      <c r="AF7775" s="46">
        <v>120</v>
      </c>
      <c r="AH7775" s="70" t="str">
        <f t="shared" si="885"/>
        <v>GCAW Girls Div 1 Tomah Regional</v>
      </c>
      <c r="AI7775" s="70" t="str">
        <f t="shared" si="886"/>
        <v/>
      </c>
      <c r="AJ7775" s="70" t="str">
        <f t="shared" si="887"/>
        <v/>
      </c>
      <c r="AK7775" s="70" t="str" cm="1">
        <f t="array" ref="AK7775">_xlfn.IFS(AH7775&lt;&gt;"","1",AI7775&lt;&gt;"","2",AJ7775&lt;&gt;"","3")</f>
        <v>1</v>
      </c>
    </row>
    <row r="7776" spans="1:37" x14ac:dyDescent="0.25">
      <c r="A7776" t="s">
        <v>936</v>
      </c>
      <c r="B7776" t="s">
        <v>380</v>
      </c>
      <c r="C7776" s="67" t="str">
        <f t="shared" si="883"/>
        <v>Amelia Russ</v>
      </c>
      <c r="D7776" s="71" t="str" cm="1">
        <f t="array" ref="D7776">_xlfn.IFS(AK7776="1",CONCATENATE(C7776,"Regional"),AK7776="2",CONCATENATE(C7776,"Sectional"),AK7776="3",CONCATENATE(C7776,COUNTIF($C$1:C7776,C7776)))</f>
        <v>Amelia RussRegional</v>
      </c>
      <c r="E7776" s="66">
        <v>45196.333333333336</v>
      </c>
      <c r="F7776" t="s">
        <v>2507</v>
      </c>
      <c r="G7776" s="46">
        <v>40</v>
      </c>
      <c r="H7776" s="46">
        <v>156</v>
      </c>
      <c r="I7776" s="46">
        <v>38</v>
      </c>
      <c r="J7776" t="s">
        <v>157</v>
      </c>
      <c r="K7776" t="s">
        <v>90</v>
      </c>
      <c r="L7776" s="46">
        <v>5320</v>
      </c>
      <c r="M7776" s="46">
        <v>72</v>
      </c>
      <c r="N7776" s="46">
        <v>69.400000000000006</v>
      </c>
      <c r="O7776" s="46">
        <v>120</v>
      </c>
      <c r="P7776" s="46">
        <f t="shared" si="884"/>
        <v>2</v>
      </c>
      <c r="R7776" s="67" t="s">
        <v>3138</v>
      </c>
      <c r="S7776" s="67">
        <f>COUNTIF(Y$2:$Y$100,R7776)</f>
        <v>0</v>
      </c>
      <c r="V7776" s="67">
        <f t="shared" si="888"/>
        <v>0</v>
      </c>
      <c r="X7776"/>
      <c r="Y7776" s="67" t="str">
        <f t="shared" si="882"/>
        <v xml:space="preserve"> </v>
      </c>
      <c r="AB7776" t="s">
        <v>90</v>
      </c>
      <c r="AC7776" s="46">
        <v>5320</v>
      </c>
      <c r="AD7776" s="46">
        <v>72</v>
      </c>
      <c r="AE7776" s="46">
        <v>69.400000000000006</v>
      </c>
      <c r="AF7776" s="46">
        <v>120</v>
      </c>
      <c r="AH7776" s="70" t="str">
        <f t="shared" si="885"/>
        <v>GCAW Girls Div 1 Tomah Regional</v>
      </c>
      <c r="AI7776" s="70" t="str">
        <f t="shared" si="886"/>
        <v/>
      </c>
      <c r="AJ7776" s="70" t="str">
        <f t="shared" si="887"/>
        <v/>
      </c>
      <c r="AK7776" s="70" t="str" cm="1">
        <f t="array" ref="AK7776">_xlfn.IFS(AH7776&lt;&gt;"","1",AI7776&lt;&gt;"","2",AJ7776&lt;&gt;"","3")</f>
        <v>1</v>
      </c>
    </row>
    <row r="7777" spans="1:37" x14ac:dyDescent="0.25">
      <c r="A7777" t="s">
        <v>3465</v>
      </c>
      <c r="B7777" t="s">
        <v>737</v>
      </c>
      <c r="C7777" s="67" t="str">
        <f t="shared" si="883"/>
        <v>Alayna Berra</v>
      </c>
      <c r="D7777" s="71" t="str" cm="1">
        <f t="array" ref="D7777">_xlfn.IFS(AK7777="1",CONCATENATE(C7777,"Regional"),AK7777="2",CONCATENATE(C7777,"Sectional"),AK7777="3",CONCATENATE(C7777,COUNTIF($C$1:C7777,C7777)))</f>
        <v>Alayna BerraRegional</v>
      </c>
      <c r="E7777" s="66">
        <v>45196.333333333336</v>
      </c>
      <c r="F7777" t="s">
        <v>2507</v>
      </c>
      <c r="G7777" s="46">
        <v>40</v>
      </c>
      <c r="H7777" s="46">
        <v>156</v>
      </c>
      <c r="I7777" s="46">
        <v>38</v>
      </c>
      <c r="J7777" t="s">
        <v>157</v>
      </c>
      <c r="K7777" t="s">
        <v>90</v>
      </c>
      <c r="L7777" s="46">
        <v>5320</v>
      </c>
      <c r="M7777" s="46">
        <v>72</v>
      </c>
      <c r="N7777" s="46">
        <v>69.400000000000006</v>
      </c>
      <c r="O7777" s="46">
        <v>120</v>
      </c>
      <c r="P7777" s="46">
        <f t="shared" si="884"/>
        <v>2</v>
      </c>
      <c r="R7777" s="67" t="s">
        <v>3693</v>
      </c>
      <c r="S7777" s="67">
        <f>COUNTIF(Y$2:$Y$100,R7777)</f>
        <v>0</v>
      </c>
      <c r="V7777" s="67">
        <f t="shared" si="888"/>
        <v>0</v>
      </c>
      <c r="X7777"/>
      <c r="Y7777" s="67" t="str">
        <f t="shared" si="882"/>
        <v xml:space="preserve"> </v>
      </c>
      <c r="AB7777" t="s">
        <v>90</v>
      </c>
      <c r="AC7777" s="46">
        <v>5320</v>
      </c>
      <c r="AD7777" s="46">
        <v>72</v>
      </c>
      <c r="AE7777" s="46">
        <v>69.400000000000006</v>
      </c>
      <c r="AF7777" s="46">
        <v>120</v>
      </c>
      <c r="AH7777" s="70" t="str">
        <f t="shared" si="885"/>
        <v>GCAW Girls Div 1 Tomah Regional</v>
      </c>
      <c r="AI7777" s="70" t="str">
        <f t="shared" si="886"/>
        <v/>
      </c>
      <c r="AJ7777" s="70" t="str">
        <f t="shared" si="887"/>
        <v/>
      </c>
      <c r="AK7777" s="70" t="str" cm="1">
        <f t="array" ref="AK7777">_xlfn.IFS(AH7777&lt;&gt;"","1",AI7777&lt;&gt;"","2",AJ7777&lt;&gt;"","3")</f>
        <v>1</v>
      </c>
    </row>
    <row r="7778" spans="1:37" x14ac:dyDescent="0.25">
      <c r="A7778" t="s">
        <v>2113</v>
      </c>
      <c r="B7778" t="s">
        <v>362</v>
      </c>
      <c r="C7778" s="67" t="str">
        <f t="shared" si="883"/>
        <v>Emma Roesler</v>
      </c>
      <c r="D7778" s="71" t="str" cm="1">
        <f t="array" ref="D7778">_xlfn.IFS(AK7778="1",CONCATENATE(C7778,"Regional"),AK7778="2",CONCATENATE(C7778,"Sectional"),AK7778="3",CONCATENATE(C7778,COUNTIF($C$1:C7778,C7778)))</f>
        <v>Emma RoeslerRegional</v>
      </c>
      <c r="E7778" s="66">
        <v>45196.333333333336</v>
      </c>
      <c r="F7778" t="s">
        <v>2507</v>
      </c>
      <c r="G7778" s="46">
        <v>40</v>
      </c>
      <c r="H7778" s="46">
        <v>157</v>
      </c>
      <c r="I7778" s="46">
        <v>40</v>
      </c>
      <c r="J7778" t="s">
        <v>157</v>
      </c>
      <c r="K7778" t="s">
        <v>90</v>
      </c>
      <c r="L7778" s="46">
        <v>5320</v>
      </c>
      <c r="M7778" s="46">
        <v>72</v>
      </c>
      <c r="N7778" s="46">
        <v>69.400000000000006</v>
      </c>
      <c r="O7778" s="46">
        <v>120</v>
      </c>
      <c r="P7778" s="46">
        <f t="shared" si="884"/>
        <v>2</v>
      </c>
      <c r="R7778" s="67" t="s">
        <v>3139</v>
      </c>
      <c r="S7778" s="67">
        <f>COUNTIF(Y$2:$Y$100,R7778)</f>
        <v>0</v>
      </c>
      <c r="V7778" s="67">
        <f t="shared" si="888"/>
        <v>0</v>
      </c>
      <c r="X7778"/>
      <c r="Y7778" s="67" t="str">
        <f t="shared" si="882"/>
        <v xml:space="preserve"> </v>
      </c>
      <c r="AB7778" t="s">
        <v>90</v>
      </c>
      <c r="AC7778" s="46">
        <v>5320</v>
      </c>
      <c r="AD7778" s="46">
        <v>72</v>
      </c>
      <c r="AE7778" s="46">
        <v>69.400000000000006</v>
      </c>
      <c r="AF7778" s="46">
        <v>120</v>
      </c>
      <c r="AH7778" s="70" t="str">
        <f t="shared" si="885"/>
        <v>GCAW Girls Div 1 Tomah Regional</v>
      </c>
      <c r="AI7778" s="70" t="str">
        <f t="shared" si="886"/>
        <v/>
      </c>
      <c r="AJ7778" s="70" t="str">
        <f t="shared" si="887"/>
        <v/>
      </c>
      <c r="AK7778" s="70" t="str" cm="1">
        <f t="array" ref="AK7778">_xlfn.IFS(AH7778&lt;&gt;"","1",AI7778&lt;&gt;"","2",AJ7778&lt;&gt;"","3")</f>
        <v>1</v>
      </c>
    </row>
    <row r="7779" spans="1:37" x14ac:dyDescent="0.25">
      <c r="A7779" t="s">
        <v>589</v>
      </c>
      <c r="B7779" t="s">
        <v>416</v>
      </c>
      <c r="C7779" s="67" t="str">
        <f t="shared" si="883"/>
        <v>Sarah Ramsden</v>
      </c>
      <c r="D7779" s="71" t="str" cm="1">
        <f t="array" ref="D7779">_xlfn.IFS(AK7779="1",CONCATENATE(C7779,"Regional"),AK7779="2",CONCATENATE(C7779,"Sectional"),AK7779="3",CONCATENATE(C7779,COUNTIF($C$1:C7779,C7779)))</f>
        <v>Sarah RamsdenRegional</v>
      </c>
      <c r="E7779" s="66">
        <v>45196.333333333336</v>
      </c>
      <c r="F7779" t="s">
        <v>2508</v>
      </c>
      <c r="G7779" s="46">
        <v>36</v>
      </c>
      <c r="H7779" s="46">
        <v>76</v>
      </c>
      <c r="I7779" s="46">
        <v>1</v>
      </c>
      <c r="J7779" t="s">
        <v>93</v>
      </c>
      <c r="K7779" t="s">
        <v>90</v>
      </c>
      <c r="L7779" s="46">
        <v>5518</v>
      </c>
      <c r="M7779" s="46">
        <v>70</v>
      </c>
      <c r="N7779" s="46">
        <v>72.099999999999994</v>
      </c>
      <c r="O7779" s="46">
        <v>124</v>
      </c>
      <c r="P7779" s="46">
        <f t="shared" si="884"/>
        <v>2</v>
      </c>
      <c r="R7779" s="67" t="s">
        <v>1236</v>
      </c>
      <c r="S7779" s="67">
        <f>COUNTIF(Y$2:$Y$100,R7779)</f>
        <v>0</v>
      </c>
      <c r="V7779" s="67">
        <f t="shared" si="888"/>
        <v>0</v>
      </c>
      <c r="X7779"/>
      <c r="Y7779" s="67" t="str">
        <f t="shared" si="882"/>
        <v xml:space="preserve"> </v>
      </c>
      <c r="AB7779" t="s">
        <v>90</v>
      </c>
      <c r="AC7779" s="46">
        <v>5518</v>
      </c>
      <c r="AD7779" s="46">
        <v>70</v>
      </c>
      <c r="AE7779" s="46">
        <v>72.099999999999994</v>
      </c>
      <c r="AF7779" s="46">
        <v>124</v>
      </c>
      <c r="AH7779" s="70" t="str">
        <f t="shared" si="885"/>
        <v>GCAW Girls Div 1 Waterford Regional</v>
      </c>
      <c r="AI7779" s="70" t="str">
        <f t="shared" si="886"/>
        <v/>
      </c>
      <c r="AJ7779" s="70" t="str">
        <f t="shared" si="887"/>
        <v/>
      </c>
      <c r="AK7779" s="70" t="str" cm="1">
        <f t="array" ref="AK7779">_xlfn.IFS(AH7779&lt;&gt;"","1",AI7779&lt;&gt;"","2",AJ7779&lt;&gt;"","3")</f>
        <v>1</v>
      </c>
    </row>
    <row r="7780" spans="1:37" x14ac:dyDescent="0.25">
      <c r="A7780" t="s">
        <v>608</v>
      </c>
      <c r="B7780" t="s">
        <v>507</v>
      </c>
      <c r="C7780" s="67" t="str">
        <f t="shared" si="883"/>
        <v>Chloe Chappell</v>
      </c>
      <c r="D7780" s="71" t="str" cm="1">
        <f t="array" ref="D7780">_xlfn.IFS(AK7780="1",CONCATENATE(C7780,"Regional"),AK7780="2",CONCATENATE(C7780,"Sectional"),AK7780="3",CONCATENATE(C7780,COUNTIF($C$1:C7780,C7780)))</f>
        <v>Chloe ChappellRegional</v>
      </c>
      <c r="E7780" s="66">
        <v>45196.333333333336</v>
      </c>
      <c r="F7780" t="s">
        <v>2508</v>
      </c>
      <c r="G7780" s="46">
        <v>36</v>
      </c>
      <c r="H7780" s="46">
        <v>81</v>
      </c>
      <c r="I7780" s="46">
        <v>2</v>
      </c>
      <c r="J7780" t="s">
        <v>93</v>
      </c>
      <c r="K7780" t="s">
        <v>90</v>
      </c>
      <c r="L7780" s="46">
        <v>5518</v>
      </c>
      <c r="M7780" s="46">
        <v>70</v>
      </c>
      <c r="N7780" s="46">
        <v>72.099999999999994</v>
      </c>
      <c r="O7780" s="46">
        <v>124</v>
      </c>
      <c r="P7780" s="46">
        <f t="shared" si="884"/>
        <v>2</v>
      </c>
      <c r="R7780" s="67" t="s">
        <v>1251</v>
      </c>
      <c r="S7780" s="67">
        <f>COUNTIF(Y$2:$Y$100,R7780)</f>
        <v>0</v>
      </c>
      <c r="V7780" s="67">
        <f t="shared" si="888"/>
        <v>0</v>
      </c>
      <c r="X7780"/>
      <c r="Y7780" s="67" t="str">
        <f t="shared" si="882"/>
        <v xml:space="preserve"> </v>
      </c>
      <c r="AB7780" t="s">
        <v>90</v>
      </c>
      <c r="AC7780" s="46">
        <v>5518</v>
      </c>
      <c r="AD7780" s="46">
        <v>70</v>
      </c>
      <c r="AE7780" s="46">
        <v>72.099999999999994</v>
      </c>
      <c r="AF7780" s="46">
        <v>124</v>
      </c>
      <c r="AH7780" s="70" t="str">
        <f t="shared" si="885"/>
        <v>GCAW Girls Div 1 Waterford Regional</v>
      </c>
      <c r="AI7780" s="70" t="str">
        <f t="shared" si="886"/>
        <v/>
      </c>
      <c r="AJ7780" s="70" t="str">
        <f t="shared" si="887"/>
        <v/>
      </c>
      <c r="AK7780" s="70" t="str" cm="1">
        <f t="array" ref="AK7780">_xlfn.IFS(AH7780&lt;&gt;"","1",AI7780&lt;&gt;"","2",AJ7780&lt;&gt;"","3")</f>
        <v>1</v>
      </c>
    </row>
    <row r="7781" spans="1:37" x14ac:dyDescent="0.25">
      <c r="A7781" t="s">
        <v>402</v>
      </c>
      <c r="B7781" t="s">
        <v>403</v>
      </c>
      <c r="C7781" s="67" t="str">
        <f t="shared" si="883"/>
        <v>Bethany Vidruk</v>
      </c>
      <c r="D7781" s="71" t="str" cm="1">
        <f t="array" ref="D7781">_xlfn.IFS(AK7781="1",CONCATENATE(C7781,"Regional"),AK7781="2",CONCATENATE(C7781,"Sectional"),AK7781="3",CONCATENATE(C7781,COUNTIF($C$1:C7781,C7781)))</f>
        <v>Bethany VidrukRegional</v>
      </c>
      <c r="E7781" s="66">
        <v>45196.333333333336</v>
      </c>
      <c r="F7781" t="s">
        <v>2508</v>
      </c>
      <c r="G7781" s="46">
        <v>36</v>
      </c>
      <c r="H7781" s="46">
        <v>82</v>
      </c>
      <c r="I7781" s="46">
        <v>3</v>
      </c>
      <c r="J7781" t="s">
        <v>93</v>
      </c>
      <c r="K7781" t="s">
        <v>90</v>
      </c>
      <c r="L7781" s="46">
        <v>5518</v>
      </c>
      <c r="M7781" s="46">
        <v>70</v>
      </c>
      <c r="N7781" s="46">
        <v>72.099999999999994</v>
      </c>
      <c r="O7781" s="46">
        <v>124</v>
      </c>
      <c r="P7781" s="46">
        <f t="shared" si="884"/>
        <v>2</v>
      </c>
      <c r="R7781" s="67" t="s">
        <v>1134</v>
      </c>
      <c r="S7781" s="67">
        <f>COUNTIF(Y$2:$Y$100,R7781)</f>
        <v>0</v>
      </c>
      <c r="V7781" s="67">
        <f t="shared" si="888"/>
        <v>0</v>
      </c>
      <c r="X7781"/>
      <c r="Y7781" s="67" t="str">
        <f t="shared" si="882"/>
        <v xml:space="preserve"> </v>
      </c>
      <c r="AB7781" t="s">
        <v>90</v>
      </c>
      <c r="AC7781" s="46">
        <v>5518</v>
      </c>
      <c r="AD7781" s="46">
        <v>70</v>
      </c>
      <c r="AE7781" s="46">
        <v>72.099999999999994</v>
      </c>
      <c r="AF7781" s="46">
        <v>124</v>
      </c>
      <c r="AH7781" s="70" t="str">
        <f t="shared" si="885"/>
        <v>GCAW Girls Div 1 Waterford Regional</v>
      </c>
      <c r="AI7781" s="70" t="str">
        <f t="shared" si="886"/>
        <v/>
      </c>
      <c r="AJ7781" s="70" t="str">
        <f t="shared" si="887"/>
        <v/>
      </c>
      <c r="AK7781" s="70" t="str" cm="1">
        <f t="array" ref="AK7781">_xlfn.IFS(AH7781&lt;&gt;"","1",AI7781&lt;&gt;"","2",AJ7781&lt;&gt;"","3")</f>
        <v>1</v>
      </c>
    </row>
    <row r="7782" spans="1:37" x14ac:dyDescent="0.25">
      <c r="A7782" t="s">
        <v>778</v>
      </c>
      <c r="B7782" t="s">
        <v>717</v>
      </c>
      <c r="C7782" s="67" t="str">
        <f t="shared" si="883"/>
        <v>Kayla Warner</v>
      </c>
      <c r="D7782" s="71" t="str" cm="1">
        <f t="array" ref="D7782">_xlfn.IFS(AK7782="1",CONCATENATE(C7782,"Regional"),AK7782="2",CONCATENATE(C7782,"Sectional"),AK7782="3",CONCATENATE(C7782,COUNTIF($C$1:C7782,C7782)))</f>
        <v>Kayla WarnerRegional</v>
      </c>
      <c r="E7782" s="66">
        <v>45196.333333333336</v>
      </c>
      <c r="F7782" t="s">
        <v>2508</v>
      </c>
      <c r="G7782" s="46">
        <v>36</v>
      </c>
      <c r="H7782" s="46">
        <v>91</v>
      </c>
      <c r="I7782" s="46">
        <v>4</v>
      </c>
      <c r="J7782" t="s">
        <v>93</v>
      </c>
      <c r="K7782" t="s">
        <v>90</v>
      </c>
      <c r="L7782" s="46">
        <v>5518</v>
      </c>
      <c r="M7782" s="46">
        <v>70</v>
      </c>
      <c r="N7782" s="46">
        <v>72.099999999999994</v>
      </c>
      <c r="O7782" s="46">
        <v>124</v>
      </c>
      <c r="P7782" s="46">
        <f t="shared" si="884"/>
        <v>2</v>
      </c>
      <c r="R7782" s="67" t="s">
        <v>1358</v>
      </c>
      <c r="S7782" s="67">
        <f>COUNTIF(Y$2:$Y$100,R7782)</f>
        <v>0</v>
      </c>
      <c r="V7782" s="67">
        <f t="shared" si="888"/>
        <v>0</v>
      </c>
      <c r="X7782"/>
      <c r="Y7782" s="67" t="str">
        <f t="shared" si="882"/>
        <v xml:space="preserve"> </v>
      </c>
      <c r="AB7782" t="s">
        <v>90</v>
      </c>
      <c r="AC7782" s="46">
        <v>5518</v>
      </c>
      <c r="AD7782" s="46">
        <v>70</v>
      </c>
      <c r="AE7782" s="46">
        <v>72.099999999999994</v>
      </c>
      <c r="AF7782" s="46">
        <v>124</v>
      </c>
      <c r="AH7782" s="70" t="str">
        <f t="shared" si="885"/>
        <v>GCAW Girls Div 1 Waterford Regional</v>
      </c>
      <c r="AI7782" s="70" t="str">
        <f t="shared" si="886"/>
        <v/>
      </c>
      <c r="AJ7782" s="70" t="str">
        <f t="shared" si="887"/>
        <v/>
      </c>
      <c r="AK7782" s="70" t="str" cm="1">
        <f t="array" ref="AK7782">_xlfn.IFS(AH7782&lt;&gt;"","1",AI7782&lt;&gt;"","2",AJ7782&lt;&gt;"","3")</f>
        <v>1</v>
      </c>
    </row>
    <row r="7783" spans="1:37" x14ac:dyDescent="0.25">
      <c r="A7783" t="s">
        <v>775</v>
      </c>
      <c r="B7783" t="s">
        <v>776</v>
      </c>
      <c r="C7783" s="67" t="str">
        <f t="shared" si="883"/>
        <v>Kendall Kafar</v>
      </c>
      <c r="D7783" s="71" t="str" cm="1">
        <f t="array" ref="D7783">_xlfn.IFS(AK7783="1",CONCATENATE(C7783,"Regional"),AK7783="2",CONCATENATE(C7783,"Sectional"),AK7783="3",CONCATENATE(C7783,COUNTIF($C$1:C7783,C7783)))</f>
        <v>Kendall KafarRegional</v>
      </c>
      <c r="E7783" s="66">
        <v>45196.333333333336</v>
      </c>
      <c r="F7783" t="s">
        <v>2508</v>
      </c>
      <c r="G7783" s="46">
        <v>36</v>
      </c>
      <c r="H7783" s="46">
        <v>92</v>
      </c>
      <c r="I7783" s="46">
        <v>5</v>
      </c>
      <c r="J7783" t="s">
        <v>93</v>
      </c>
      <c r="K7783" t="s">
        <v>90</v>
      </c>
      <c r="L7783" s="46">
        <v>5518</v>
      </c>
      <c r="M7783" s="46">
        <v>70</v>
      </c>
      <c r="N7783" s="46">
        <v>72.099999999999994</v>
      </c>
      <c r="O7783" s="46">
        <v>124</v>
      </c>
      <c r="P7783" s="46">
        <f t="shared" si="884"/>
        <v>2</v>
      </c>
      <c r="R7783" s="67" t="s">
        <v>1357</v>
      </c>
      <c r="S7783" s="67">
        <f>COUNTIF(Y$2:$Y$100,R7783)</f>
        <v>0</v>
      </c>
      <c r="V7783" s="67">
        <f t="shared" si="888"/>
        <v>0</v>
      </c>
      <c r="X7783"/>
      <c r="Y7783" s="67" t="str">
        <f t="shared" si="882"/>
        <v xml:space="preserve"> </v>
      </c>
      <c r="AB7783" t="s">
        <v>90</v>
      </c>
      <c r="AC7783" s="46">
        <v>5518</v>
      </c>
      <c r="AD7783" s="46">
        <v>70</v>
      </c>
      <c r="AE7783" s="46">
        <v>72.099999999999994</v>
      </c>
      <c r="AF7783" s="46">
        <v>124</v>
      </c>
      <c r="AH7783" s="70" t="str">
        <f t="shared" si="885"/>
        <v>GCAW Girls Div 1 Waterford Regional</v>
      </c>
      <c r="AI7783" s="70" t="str">
        <f t="shared" si="886"/>
        <v/>
      </c>
      <c r="AJ7783" s="70" t="str">
        <f t="shared" si="887"/>
        <v/>
      </c>
      <c r="AK7783" s="70" t="str" cm="1">
        <f t="array" ref="AK7783">_xlfn.IFS(AH7783&lt;&gt;"","1",AI7783&lt;&gt;"","2",AJ7783&lt;&gt;"","3")</f>
        <v>1</v>
      </c>
    </row>
    <row r="7784" spans="1:37" x14ac:dyDescent="0.25">
      <c r="A7784" t="s">
        <v>287</v>
      </c>
      <c r="B7784" t="s">
        <v>528</v>
      </c>
      <c r="C7784" s="67" t="str">
        <f t="shared" si="883"/>
        <v>Kate Krauklis</v>
      </c>
      <c r="D7784" s="71" t="str" cm="1">
        <f t="array" ref="D7784">_xlfn.IFS(AK7784="1",CONCATENATE(C7784,"Regional"),AK7784="2",CONCATENATE(C7784,"Sectional"),AK7784="3",CONCATENATE(C7784,COUNTIF($C$1:C7784,C7784)))</f>
        <v>Kate KrauklisRegional</v>
      </c>
      <c r="E7784" s="66">
        <v>45196.333333333336</v>
      </c>
      <c r="F7784" t="s">
        <v>2508</v>
      </c>
      <c r="G7784" s="46">
        <v>36</v>
      </c>
      <c r="H7784" s="46">
        <v>92</v>
      </c>
      <c r="I7784" s="46">
        <v>5</v>
      </c>
      <c r="J7784" t="s">
        <v>93</v>
      </c>
      <c r="K7784" t="s">
        <v>90</v>
      </c>
      <c r="L7784" s="46">
        <v>5518</v>
      </c>
      <c r="M7784" s="46">
        <v>70</v>
      </c>
      <c r="N7784" s="46">
        <v>72.099999999999994</v>
      </c>
      <c r="O7784" s="46">
        <v>124</v>
      </c>
      <c r="P7784" s="46">
        <f t="shared" si="884"/>
        <v>2</v>
      </c>
      <c r="R7784" s="67" t="s">
        <v>3600</v>
      </c>
      <c r="S7784" s="67">
        <f>COUNTIF(Y$2:$Y$100,R7784)</f>
        <v>0</v>
      </c>
      <c r="V7784" s="67">
        <f t="shared" si="888"/>
        <v>0</v>
      </c>
      <c r="X7784"/>
      <c r="Y7784" s="67" t="str">
        <f t="shared" si="882"/>
        <v xml:space="preserve"> </v>
      </c>
      <c r="AB7784" t="s">
        <v>90</v>
      </c>
      <c r="AC7784" s="46">
        <v>5518</v>
      </c>
      <c r="AD7784" s="46">
        <v>70</v>
      </c>
      <c r="AE7784" s="46">
        <v>72.099999999999994</v>
      </c>
      <c r="AF7784" s="46">
        <v>124</v>
      </c>
      <c r="AH7784" s="70" t="str">
        <f t="shared" si="885"/>
        <v>GCAW Girls Div 1 Waterford Regional</v>
      </c>
      <c r="AI7784" s="70" t="str">
        <f t="shared" si="886"/>
        <v/>
      </c>
      <c r="AJ7784" s="70" t="str">
        <f t="shared" si="887"/>
        <v/>
      </c>
      <c r="AK7784" s="70" t="str" cm="1">
        <f t="array" ref="AK7784">_xlfn.IFS(AH7784&lt;&gt;"","1",AI7784&lt;&gt;"","2",AJ7784&lt;&gt;"","3")</f>
        <v>1</v>
      </c>
    </row>
    <row r="7785" spans="1:37" x14ac:dyDescent="0.25">
      <c r="A7785" t="s">
        <v>1657</v>
      </c>
      <c r="B7785" t="s">
        <v>777</v>
      </c>
      <c r="C7785" s="67" t="str">
        <f t="shared" si="883"/>
        <v>Macie Plitzuweit</v>
      </c>
      <c r="D7785" s="71" t="str" cm="1">
        <f t="array" ref="D7785">_xlfn.IFS(AK7785="1",CONCATENATE(C7785,"Regional"),AK7785="2",CONCATENATE(C7785,"Sectional"),AK7785="3",CONCATENATE(C7785,COUNTIF($C$1:C7785,C7785)))</f>
        <v>Macie PlitzuweitRegional</v>
      </c>
      <c r="E7785" s="66">
        <v>45196.333333333336</v>
      </c>
      <c r="F7785" t="s">
        <v>2508</v>
      </c>
      <c r="G7785" s="46">
        <v>36</v>
      </c>
      <c r="H7785" s="46">
        <v>94</v>
      </c>
      <c r="I7785" s="46">
        <v>7</v>
      </c>
      <c r="J7785" t="s">
        <v>93</v>
      </c>
      <c r="K7785" t="s">
        <v>90</v>
      </c>
      <c r="L7785" s="46">
        <v>5518</v>
      </c>
      <c r="M7785" s="46">
        <v>70</v>
      </c>
      <c r="N7785" s="46">
        <v>72.099999999999994</v>
      </c>
      <c r="O7785" s="46">
        <v>124</v>
      </c>
      <c r="P7785" s="46">
        <f t="shared" si="884"/>
        <v>2</v>
      </c>
      <c r="R7785" s="67" t="s">
        <v>3601</v>
      </c>
      <c r="S7785" s="67">
        <f>COUNTIF(Y$2:$Y$100,R7785)</f>
        <v>0</v>
      </c>
      <c r="V7785" s="67">
        <f t="shared" si="888"/>
        <v>0</v>
      </c>
      <c r="X7785"/>
      <c r="Y7785" s="67" t="str">
        <f t="shared" si="882"/>
        <v xml:space="preserve"> </v>
      </c>
      <c r="AB7785" t="s">
        <v>90</v>
      </c>
      <c r="AC7785" s="46">
        <v>5518</v>
      </c>
      <c r="AD7785" s="46">
        <v>70</v>
      </c>
      <c r="AE7785" s="46">
        <v>72.099999999999994</v>
      </c>
      <c r="AF7785" s="46">
        <v>124</v>
      </c>
      <c r="AH7785" s="70" t="str">
        <f t="shared" si="885"/>
        <v>GCAW Girls Div 1 Waterford Regional</v>
      </c>
      <c r="AI7785" s="70" t="str">
        <f t="shared" si="886"/>
        <v/>
      </c>
      <c r="AJ7785" s="70" t="str">
        <f t="shared" si="887"/>
        <v/>
      </c>
      <c r="AK7785" s="70" t="str" cm="1">
        <f t="array" ref="AK7785">_xlfn.IFS(AH7785&lt;&gt;"","1",AI7785&lt;&gt;"","2",AJ7785&lt;&gt;"","3")</f>
        <v>1</v>
      </c>
    </row>
    <row r="7786" spans="1:37" x14ac:dyDescent="0.25">
      <c r="A7786" t="s">
        <v>954</v>
      </c>
      <c r="B7786" t="s">
        <v>599</v>
      </c>
      <c r="C7786" s="67" t="str">
        <f t="shared" si="883"/>
        <v>Grace Rupert</v>
      </c>
      <c r="D7786" s="71" t="str" cm="1">
        <f t="array" ref="D7786">_xlfn.IFS(AK7786="1",CONCATENATE(C7786,"Regional"),AK7786="2",CONCATENATE(C7786,"Sectional"),AK7786="3",CONCATENATE(C7786,COUNTIF($C$1:C7786,C7786)))</f>
        <v>Grace RupertRegional</v>
      </c>
      <c r="E7786" s="66">
        <v>45196.333333333336</v>
      </c>
      <c r="F7786" t="s">
        <v>2508</v>
      </c>
      <c r="G7786" s="46">
        <v>36</v>
      </c>
      <c r="H7786" s="46">
        <v>95</v>
      </c>
      <c r="I7786" s="46">
        <v>8</v>
      </c>
      <c r="J7786" t="s">
        <v>93</v>
      </c>
      <c r="K7786" t="s">
        <v>90</v>
      </c>
      <c r="L7786" s="46">
        <v>5518</v>
      </c>
      <c r="M7786" s="46">
        <v>70</v>
      </c>
      <c r="N7786" s="46">
        <v>72.099999999999994</v>
      </c>
      <c r="O7786" s="46">
        <v>124</v>
      </c>
      <c r="P7786" s="46">
        <f t="shared" si="884"/>
        <v>2</v>
      </c>
      <c r="R7786" s="67" t="s">
        <v>1471</v>
      </c>
      <c r="S7786" s="67">
        <f>COUNTIF(Y$2:$Y$100,R7786)</f>
        <v>0</v>
      </c>
      <c r="V7786" s="67">
        <f t="shared" si="888"/>
        <v>0</v>
      </c>
      <c r="X7786"/>
      <c r="Y7786" s="67" t="str">
        <f t="shared" si="882"/>
        <v xml:space="preserve"> </v>
      </c>
      <c r="AB7786" t="s">
        <v>90</v>
      </c>
      <c r="AC7786" s="46">
        <v>5518</v>
      </c>
      <c r="AD7786" s="46">
        <v>70</v>
      </c>
      <c r="AE7786" s="46">
        <v>72.099999999999994</v>
      </c>
      <c r="AF7786" s="46">
        <v>124</v>
      </c>
      <c r="AH7786" s="70" t="str">
        <f t="shared" si="885"/>
        <v>GCAW Girls Div 1 Waterford Regional</v>
      </c>
      <c r="AI7786" s="70" t="str">
        <f t="shared" si="886"/>
        <v/>
      </c>
      <c r="AJ7786" s="70" t="str">
        <f t="shared" si="887"/>
        <v/>
      </c>
      <c r="AK7786" s="70" t="str" cm="1">
        <f t="array" ref="AK7786">_xlfn.IFS(AH7786&lt;&gt;"","1",AI7786&lt;&gt;"","2",AJ7786&lt;&gt;"","3")</f>
        <v>1</v>
      </c>
    </row>
    <row r="7787" spans="1:37" x14ac:dyDescent="0.25">
      <c r="A7787" t="s">
        <v>498</v>
      </c>
      <c r="B7787" t="s">
        <v>499</v>
      </c>
      <c r="C7787" s="67" t="str">
        <f t="shared" si="883"/>
        <v>Macy Grover</v>
      </c>
      <c r="D7787" s="71" t="str" cm="1">
        <f t="array" ref="D7787">_xlfn.IFS(AK7787="1",CONCATENATE(C7787,"Regional"),AK7787="2",CONCATENATE(C7787,"Sectional"),AK7787="3",CONCATENATE(C7787,COUNTIF($C$1:C7787,C7787)))</f>
        <v>Macy GroverRegional</v>
      </c>
      <c r="E7787" s="66">
        <v>45196.333333333336</v>
      </c>
      <c r="F7787" t="s">
        <v>2508</v>
      </c>
      <c r="G7787" s="46">
        <v>36</v>
      </c>
      <c r="H7787" s="46">
        <v>95</v>
      </c>
      <c r="I7787" s="46">
        <v>8</v>
      </c>
      <c r="J7787" t="s">
        <v>93</v>
      </c>
      <c r="K7787" t="s">
        <v>90</v>
      </c>
      <c r="L7787" s="46">
        <v>5518</v>
      </c>
      <c r="M7787" s="46">
        <v>70</v>
      </c>
      <c r="N7787" s="46">
        <v>72.099999999999994</v>
      </c>
      <c r="O7787" s="46">
        <v>124</v>
      </c>
      <c r="P7787" s="46">
        <f t="shared" si="884"/>
        <v>2</v>
      </c>
      <c r="R7787" s="67" t="s">
        <v>1186</v>
      </c>
      <c r="S7787" s="67">
        <f>COUNTIF(Y$2:$Y$100,R7787)</f>
        <v>0</v>
      </c>
      <c r="V7787" s="67">
        <f t="shared" si="888"/>
        <v>0</v>
      </c>
      <c r="X7787"/>
      <c r="Y7787" s="67" t="str">
        <f t="shared" si="882"/>
        <v xml:space="preserve"> </v>
      </c>
      <c r="AB7787" t="s">
        <v>90</v>
      </c>
      <c r="AC7787" s="46">
        <v>5518</v>
      </c>
      <c r="AD7787" s="46">
        <v>70</v>
      </c>
      <c r="AE7787" s="46">
        <v>72.099999999999994</v>
      </c>
      <c r="AF7787" s="46">
        <v>124</v>
      </c>
      <c r="AH7787" s="70" t="str">
        <f t="shared" si="885"/>
        <v>GCAW Girls Div 1 Waterford Regional</v>
      </c>
      <c r="AI7787" s="70" t="str">
        <f t="shared" si="886"/>
        <v/>
      </c>
      <c r="AJ7787" s="70" t="str">
        <f t="shared" si="887"/>
        <v/>
      </c>
      <c r="AK7787" s="70" t="str" cm="1">
        <f t="array" ref="AK7787">_xlfn.IFS(AH7787&lt;&gt;"","1",AI7787&lt;&gt;"","2",AJ7787&lt;&gt;"","3")</f>
        <v>1</v>
      </c>
    </row>
    <row r="7788" spans="1:37" x14ac:dyDescent="0.25">
      <c r="A7788" t="s">
        <v>495</v>
      </c>
      <c r="B7788" t="s">
        <v>496</v>
      </c>
      <c r="C7788" s="67" t="str">
        <f t="shared" si="883"/>
        <v>Josie Thomsen</v>
      </c>
      <c r="D7788" s="71" t="str" cm="1">
        <f t="array" ref="D7788">_xlfn.IFS(AK7788="1",CONCATENATE(C7788,"Regional"),AK7788="2",CONCATENATE(C7788,"Sectional"),AK7788="3",CONCATENATE(C7788,COUNTIF($C$1:C7788,C7788)))</f>
        <v>Josie ThomsenRegional</v>
      </c>
      <c r="E7788" s="66">
        <v>45196.333333333336</v>
      </c>
      <c r="F7788" t="s">
        <v>2508</v>
      </c>
      <c r="G7788" s="46">
        <v>36</v>
      </c>
      <c r="H7788" s="46">
        <v>96</v>
      </c>
      <c r="I7788" s="46">
        <v>10</v>
      </c>
      <c r="J7788" t="s">
        <v>93</v>
      </c>
      <c r="K7788" t="s">
        <v>90</v>
      </c>
      <c r="L7788" s="46">
        <v>5518</v>
      </c>
      <c r="M7788" s="46">
        <v>70</v>
      </c>
      <c r="N7788" s="46">
        <v>72.099999999999994</v>
      </c>
      <c r="O7788" s="46">
        <v>124</v>
      </c>
      <c r="P7788" s="46">
        <f t="shared" si="884"/>
        <v>2</v>
      </c>
      <c r="R7788" s="67" t="s">
        <v>1183</v>
      </c>
      <c r="S7788" s="67">
        <f>COUNTIF(Y$2:$Y$100,R7788)</f>
        <v>0</v>
      </c>
      <c r="V7788" s="67">
        <f t="shared" si="888"/>
        <v>0</v>
      </c>
      <c r="X7788"/>
      <c r="Y7788" s="67" t="str">
        <f t="shared" si="882"/>
        <v xml:space="preserve"> </v>
      </c>
      <c r="AB7788" t="s">
        <v>90</v>
      </c>
      <c r="AC7788" s="46">
        <v>5518</v>
      </c>
      <c r="AD7788" s="46">
        <v>70</v>
      </c>
      <c r="AE7788" s="46">
        <v>72.099999999999994</v>
      </c>
      <c r="AF7788" s="46">
        <v>124</v>
      </c>
      <c r="AH7788" s="70" t="str">
        <f t="shared" si="885"/>
        <v>GCAW Girls Div 1 Waterford Regional</v>
      </c>
      <c r="AI7788" s="70" t="str">
        <f t="shared" si="886"/>
        <v/>
      </c>
      <c r="AJ7788" s="70" t="str">
        <f t="shared" si="887"/>
        <v/>
      </c>
      <c r="AK7788" s="70" t="str" cm="1">
        <f t="array" ref="AK7788">_xlfn.IFS(AH7788&lt;&gt;"","1",AI7788&lt;&gt;"","2",AJ7788&lt;&gt;"","3")</f>
        <v>1</v>
      </c>
    </row>
    <row r="7789" spans="1:37" x14ac:dyDescent="0.25">
      <c r="A7789" t="s">
        <v>1799</v>
      </c>
      <c r="B7789" t="s">
        <v>891</v>
      </c>
      <c r="C7789" s="67" t="str">
        <f t="shared" si="883"/>
        <v>Brynn Sikich</v>
      </c>
      <c r="D7789" s="71" t="str" cm="1">
        <f t="array" ref="D7789">_xlfn.IFS(AK7789="1",CONCATENATE(C7789,"Regional"),AK7789="2",CONCATENATE(C7789,"Sectional"),AK7789="3",CONCATENATE(C7789,COUNTIF($C$1:C7789,C7789)))</f>
        <v>Brynn SikichRegional</v>
      </c>
      <c r="E7789" s="66">
        <v>45196.333333333336</v>
      </c>
      <c r="F7789" t="s">
        <v>2508</v>
      </c>
      <c r="G7789" s="46">
        <v>36</v>
      </c>
      <c r="H7789" s="46">
        <v>97</v>
      </c>
      <c r="I7789" s="46">
        <v>11</v>
      </c>
      <c r="J7789" t="s">
        <v>93</v>
      </c>
      <c r="K7789" t="s">
        <v>90</v>
      </c>
      <c r="L7789" s="46">
        <v>5518</v>
      </c>
      <c r="M7789" s="46">
        <v>70</v>
      </c>
      <c r="N7789" s="46">
        <v>72.099999999999994</v>
      </c>
      <c r="O7789" s="46">
        <v>124</v>
      </c>
      <c r="P7789" s="46">
        <f t="shared" si="884"/>
        <v>2</v>
      </c>
      <c r="R7789" s="67" t="s">
        <v>2803</v>
      </c>
      <c r="S7789" s="67">
        <f>COUNTIF(Y$2:$Y$100,R7789)</f>
        <v>0</v>
      </c>
      <c r="V7789" s="67">
        <f t="shared" si="888"/>
        <v>0</v>
      </c>
      <c r="X7789"/>
      <c r="Y7789" s="67" t="str">
        <f t="shared" si="882"/>
        <v xml:space="preserve"> </v>
      </c>
      <c r="AB7789" t="s">
        <v>90</v>
      </c>
      <c r="AC7789" s="46">
        <v>5518</v>
      </c>
      <c r="AD7789" s="46">
        <v>70</v>
      </c>
      <c r="AE7789" s="46">
        <v>72.099999999999994</v>
      </c>
      <c r="AF7789" s="46">
        <v>124</v>
      </c>
      <c r="AH7789" s="70" t="str">
        <f t="shared" si="885"/>
        <v>GCAW Girls Div 1 Waterford Regional</v>
      </c>
      <c r="AI7789" s="70" t="str">
        <f t="shared" si="886"/>
        <v/>
      </c>
      <c r="AJ7789" s="70" t="str">
        <f t="shared" si="887"/>
        <v/>
      </c>
      <c r="AK7789" s="70" t="str" cm="1">
        <f t="array" ref="AK7789">_xlfn.IFS(AH7789&lt;&gt;"","1",AI7789&lt;&gt;"","2",AJ7789&lt;&gt;"","3")</f>
        <v>1</v>
      </c>
    </row>
    <row r="7790" spans="1:37" x14ac:dyDescent="0.25">
      <c r="A7790" t="s">
        <v>952</v>
      </c>
      <c r="B7790" t="s">
        <v>570</v>
      </c>
      <c r="C7790" s="67" t="str">
        <f t="shared" si="883"/>
        <v>Sydney Norgal</v>
      </c>
      <c r="D7790" s="71" t="str" cm="1">
        <f t="array" ref="D7790">_xlfn.IFS(AK7790="1",CONCATENATE(C7790,"Regional"),AK7790="2",CONCATENATE(C7790,"Sectional"),AK7790="3",CONCATENATE(C7790,COUNTIF($C$1:C7790,C7790)))</f>
        <v>Sydney NorgalRegional</v>
      </c>
      <c r="E7790" s="66">
        <v>45196.333333333336</v>
      </c>
      <c r="F7790" t="s">
        <v>2508</v>
      </c>
      <c r="G7790" s="46">
        <v>36</v>
      </c>
      <c r="H7790" s="46">
        <v>98</v>
      </c>
      <c r="I7790" s="46">
        <v>12</v>
      </c>
      <c r="J7790" t="s">
        <v>93</v>
      </c>
      <c r="K7790" t="s">
        <v>90</v>
      </c>
      <c r="L7790" s="46">
        <v>5518</v>
      </c>
      <c r="M7790" s="46">
        <v>70</v>
      </c>
      <c r="N7790" s="46">
        <v>72.099999999999994</v>
      </c>
      <c r="O7790" s="46">
        <v>124</v>
      </c>
      <c r="P7790" s="46">
        <f t="shared" si="884"/>
        <v>2</v>
      </c>
      <c r="R7790" s="67" t="s">
        <v>1469</v>
      </c>
      <c r="S7790" s="67">
        <f>COUNTIF(Y$2:$Y$100,R7790)</f>
        <v>0</v>
      </c>
      <c r="V7790" s="67">
        <f t="shared" si="888"/>
        <v>0</v>
      </c>
      <c r="X7790"/>
      <c r="Y7790" s="67" t="str">
        <f t="shared" si="882"/>
        <v xml:space="preserve"> </v>
      </c>
      <c r="AB7790" t="s">
        <v>90</v>
      </c>
      <c r="AC7790" s="46">
        <v>5518</v>
      </c>
      <c r="AD7790" s="46">
        <v>70</v>
      </c>
      <c r="AE7790" s="46">
        <v>72.099999999999994</v>
      </c>
      <c r="AF7790" s="46">
        <v>124</v>
      </c>
      <c r="AH7790" s="70" t="str">
        <f t="shared" si="885"/>
        <v>GCAW Girls Div 1 Waterford Regional</v>
      </c>
      <c r="AI7790" s="70" t="str">
        <f t="shared" si="886"/>
        <v/>
      </c>
      <c r="AJ7790" s="70" t="str">
        <f t="shared" si="887"/>
        <v/>
      </c>
      <c r="AK7790" s="70" t="str" cm="1">
        <f t="array" ref="AK7790">_xlfn.IFS(AH7790&lt;&gt;"","1",AI7790&lt;&gt;"","2",AJ7790&lt;&gt;"","3")</f>
        <v>1</v>
      </c>
    </row>
    <row r="7791" spans="1:37" x14ac:dyDescent="0.25">
      <c r="A7791" t="s">
        <v>406</v>
      </c>
      <c r="B7791" t="s">
        <v>407</v>
      </c>
      <c r="C7791" s="67" t="str">
        <f t="shared" si="883"/>
        <v>Delaney Jaskula</v>
      </c>
      <c r="D7791" s="71" t="str" cm="1">
        <f t="array" ref="D7791">_xlfn.IFS(AK7791="1",CONCATENATE(C7791,"Regional"),AK7791="2",CONCATENATE(C7791,"Sectional"),AK7791="3",CONCATENATE(C7791,COUNTIF($C$1:C7791,C7791)))</f>
        <v>Delaney JaskulaRegional</v>
      </c>
      <c r="E7791" s="66">
        <v>45196.333333333336</v>
      </c>
      <c r="F7791" t="s">
        <v>2508</v>
      </c>
      <c r="G7791" s="46">
        <v>36</v>
      </c>
      <c r="H7791" s="46">
        <v>99</v>
      </c>
      <c r="I7791" s="46">
        <v>13</v>
      </c>
      <c r="J7791" t="s">
        <v>93</v>
      </c>
      <c r="K7791" t="s">
        <v>90</v>
      </c>
      <c r="L7791" s="46">
        <v>5518</v>
      </c>
      <c r="M7791" s="46">
        <v>70</v>
      </c>
      <c r="N7791" s="46">
        <v>72.099999999999994</v>
      </c>
      <c r="O7791" s="46">
        <v>124</v>
      </c>
      <c r="P7791" s="46">
        <f t="shared" si="884"/>
        <v>2</v>
      </c>
      <c r="R7791" s="67" t="s">
        <v>1137</v>
      </c>
      <c r="S7791" s="67">
        <f>COUNTIF(Y$2:$Y$100,R7791)</f>
        <v>0</v>
      </c>
      <c r="V7791" s="67">
        <f t="shared" si="888"/>
        <v>0</v>
      </c>
      <c r="X7791"/>
      <c r="Y7791" s="67" t="str">
        <f t="shared" si="882"/>
        <v xml:space="preserve"> </v>
      </c>
      <c r="AB7791" t="s">
        <v>90</v>
      </c>
      <c r="AC7791" s="46">
        <v>5518</v>
      </c>
      <c r="AD7791" s="46">
        <v>70</v>
      </c>
      <c r="AE7791" s="46">
        <v>72.099999999999994</v>
      </c>
      <c r="AF7791" s="46">
        <v>124</v>
      </c>
      <c r="AH7791" s="70" t="str">
        <f t="shared" si="885"/>
        <v>GCAW Girls Div 1 Waterford Regional</v>
      </c>
      <c r="AI7791" s="70" t="str">
        <f t="shared" si="886"/>
        <v/>
      </c>
      <c r="AJ7791" s="70" t="str">
        <f t="shared" si="887"/>
        <v/>
      </c>
      <c r="AK7791" s="70" t="str" cm="1">
        <f t="array" ref="AK7791">_xlfn.IFS(AH7791&lt;&gt;"","1",AI7791&lt;&gt;"","2",AJ7791&lt;&gt;"","3")</f>
        <v>1</v>
      </c>
    </row>
    <row r="7792" spans="1:37" x14ac:dyDescent="0.25">
      <c r="A7792" t="s">
        <v>897</v>
      </c>
      <c r="B7792" t="s">
        <v>187</v>
      </c>
      <c r="C7792" s="67" t="str">
        <f t="shared" si="883"/>
        <v>Ava Sollars</v>
      </c>
      <c r="D7792" s="71" t="str" cm="1">
        <f t="array" ref="D7792">_xlfn.IFS(AK7792="1",CONCATENATE(C7792,"Regional"),AK7792="2",CONCATENATE(C7792,"Sectional"),AK7792="3",CONCATENATE(C7792,COUNTIF($C$1:C7792,C7792)))</f>
        <v>Ava SollarsRegional</v>
      </c>
      <c r="E7792" s="66">
        <v>45196.333333333336</v>
      </c>
      <c r="F7792" t="s">
        <v>2508</v>
      </c>
      <c r="G7792" s="46">
        <v>36</v>
      </c>
      <c r="H7792" s="46">
        <v>102</v>
      </c>
      <c r="I7792" s="46">
        <v>14</v>
      </c>
      <c r="J7792" t="s">
        <v>93</v>
      </c>
      <c r="K7792" t="s">
        <v>90</v>
      </c>
      <c r="L7792" s="46">
        <v>5518</v>
      </c>
      <c r="M7792" s="46">
        <v>70</v>
      </c>
      <c r="N7792" s="46">
        <v>72.099999999999994</v>
      </c>
      <c r="O7792" s="46">
        <v>124</v>
      </c>
      <c r="P7792" s="46">
        <f t="shared" si="884"/>
        <v>2</v>
      </c>
      <c r="R7792" s="67" t="s">
        <v>1437</v>
      </c>
      <c r="S7792" s="67">
        <f>COUNTIF(Y$2:$Y$100,R7792)</f>
        <v>0</v>
      </c>
      <c r="V7792" s="67">
        <f t="shared" si="888"/>
        <v>0</v>
      </c>
      <c r="X7792"/>
      <c r="Y7792" s="67" t="str">
        <f t="shared" ref="Y7792:Y7855" si="889">CONCATENATE(W7792," ",X7792)</f>
        <v xml:space="preserve"> </v>
      </c>
      <c r="AB7792" t="s">
        <v>90</v>
      </c>
      <c r="AC7792" s="46">
        <v>5518</v>
      </c>
      <c r="AD7792" s="46">
        <v>70</v>
      </c>
      <c r="AE7792" s="46">
        <v>72.099999999999994</v>
      </c>
      <c r="AF7792" s="46">
        <v>124</v>
      </c>
      <c r="AH7792" s="70" t="str">
        <f t="shared" si="885"/>
        <v>GCAW Girls Div 1 Waterford Regional</v>
      </c>
      <c r="AI7792" s="70" t="str">
        <f t="shared" si="886"/>
        <v/>
      </c>
      <c r="AJ7792" s="70" t="str">
        <f t="shared" si="887"/>
        <v/>
      </c>
      <c r="AK7792" s="70" t="str" cm="1">
        <f t="array" ref="AK7792">_xlfn.IFS(AH7792&lt;&gt;"","1",AI7792&lt;&gt;"","2",AJ7792&lt;&gt;"","3")</f>
        <v>1</v>
      </c>
    </row>
    <row r="7793" spans="1:37" x14ac:dyDescent="0.25">
      <c r="A7793" t="s">
        <v>1615</v>
      </c>
      <c r="B7793" t="s">
        <v>709</v>
      </c>
      <c r="C7793" s="67" t="str">
        <f t="shared" si="883"/>
        <v>McKenna Haenel</v>
      </c>
      <c r="D7793" s="71" t="str" cm="1">
        <f t="array" ref="D7793">_xlfn.IFS(AK7793="1",CONCATENATE(C7793,"Regional"),AK7793="2",CONCATENATE(C7793,"Sectional"),AK7793="3",CONCATENATE(C7793,COUNTIF($C$1:C7793,C7793)))</f>
        <v>McKenna HaenelRegional</v>
      </c>
      <c r="E7793" s="66">
        <v>45196.333333333336</v>
      </c>
      <c r="F7793" t="s">
        <v>2508</v>
      </c>
      <c r="G7793" s="46">
        <v>36</v>
      </c>
      <c r="H7793" s="46">
        <v>103</v>
      </c>
      <c r="I7793" s="46">
        <v>15</v>
      </c>
      <c r="J7793" t="s">
        <v>93</v>
      </c>
      <c r="K7793" t="s">
        <v>90</v>
      </c>
      <c r="L7793" s="46">
        <v>5518</v>
      </c>
      <c r="M7793" s="46">
        <v>70</v>
      </c>
      <c r="N7793" s="46">
        <v>72.099999999999994</v>
      </c>
      <c r="O7793" s="46">
        <v>124</v>
      </c>
      <c r="P7793" s="46">
        <f t="shared" si="884"/>
        <v>2</v>
      </c>
      <c r="R7793" s="67" t="s">
        <v>3574</v>
      </c>
      <c r="S7793" s="67">
        <f>COUNTIF(Y$2:$Y$100,R7793)</f>
        <v>0</v>
      </c>
      <c r="V7793" s="67">
        <f t="shared" si="888"/>
        <v>0</v>
      </c>
      <c r="X7793"/>
      <c r="Y7793" s="67" t="str">
        <f t="shared" si="889"/>
        <v xml:space="preserve"> </v>
      </c>
      <c r="AB7793" t="s">
        <v>90</v>
      </c>
      <c r="AC7793" s="46">
        <v>5518</v>
      </c>
      <c r="AD7793" s="46">
        <v>70</v>
      </c>
      <c r="AE7793" s="46">
        <v>72.099999999999994</v>
      </c>
      <c r="AF7793" s="46">
        <v>124</v>
      </c>
      <c r="AH7793" s="70" t="str">
        <f t="shared" si="885"/>
        <v>GCAW Girls Div 1 Waterford Regional</v>
      </c>
      <c r="AI7793" s="70" t="str">
        <f t="shared" si="886"/>
        <v/>
      </c>
      <c r="AJ7793" s="70" t="str">
        <f t="shared" si="887"/>
        <v/>
      </c>
      <c r="AK7793" s="70" t="str" cm="1">
        <f t="array" ref="AK7793">_xlfn.IFS(AH7793&lt;&gt;"","1",AI7793&lt;&gt;"","2",AJ7793&lt;&gt;"","3")</f>
        <v>1</v>
      </c>
    </row>
    <row r="7794" spans="1:37" x14ac:dyDescent="0.25">
      <c r="A7794" t="s">
        <v>360</v>
      </c>
      <c r="B7794" t="s">
        <v>431</v>
      </c>
      <c r="C7794" s="67" t="str">
        <f t="shared" si="883"/>
        <v>Paige Smith</v>
      </c>
      <c r="D7794" s="71" t="str" cm="1">
        <f t="array" ref="D7794">_xlfn.IFS(AK7794="1",CONCATENATE(C7794,"Regional"),AK7794="2",CONCATENATE(C7794,"Sectional"),AK7794="3",CONCATENATE(C7794,COUNTIF($C$1:C7794,C7794)))</f>
        <v>Paige SmithRegional</v>
      </c>
      <c r="E7794" s="66">
        <v>45196.333333333336</v>
      </c>
      <c r="F7794" t="s">
        <v>2508</v>
      </c>
      <c r="G7794" s="46">
        <v>36</v>
      </c>
      <c r="H7794" s="46">
        <v>103</v>
      </c>
      <c r="I7794" s="46">
        <v>15</v>
      </c>
      <c r="J7794" t="s">
        <v>93</v>
      </c>
      <c r="K7794" t="s">
        <v>90</v>
      </c>
      <c r="L7794" s="46">
        <v>5518</v>
      </c>
      <c r="M7794" s="46">
        <v>70</v>
      </c>
      <c r="N7794" s="46">
        <v>72.099999999999994</v>
      </c>
      <c r="O7794" s="46">
        <v>124</v>
      </c>
      <c r="P7794" s="46">
        <f t="shared" si="884"/>
        <v>2</v>
      </c>
      <c r="R7794" s="67" t="s">
        <v>1521</v>
      </c>
      <c r="S7794" s="67">
        <f>COUNTIF(Y$2:$Y$100,R7794)</f>
        <v>0</v>
      </c>
      <c r="V7794" s="67">
        <f t="shared" si="888"/>
        <v>0</v>
      </c>
      <c r="X7794"/>
      <c r="Y7794" s="67" t="str">
        <f t="shared" si="889"/>
        <v xml:space="preserve"> </v>
      </c>
      <c r="AB7794" t="s">
        <v>90</v>
      </c>
      <c r="AC7794" s="46">
        <v>5518</v>
      </c>
      <c r="AD7794" s="46">
        <v>70</v>
      </c>
      <c r="AE7794" s="46">
        <v>72.099999999999994</v>
      </c>
      <c r="AF7794" s="46">
        <v>124</v>
      </c>
      <c r="AH7794" s="70" t="str">
        <f t="shared" si="885"/>
        <v>GCAW Girls Div 1 Waterford Regional</v>
      </c>
      <c r="AI7794" s="70" t="str">
        <f t="shared" si="886"/>
        <v/>
      </c>
      <c r="AJ7794" s="70" t="str">
        <f t="shared" si="887"/>
        <v/>
      </c>
      <c r="AK7794" s="70" t="str" cm="1">
        <f t="array" ref="AK7794">_xlfn.IFS(AH7794&lt;&gt;"","1",AI7794&lt;&gt;"","2",AJ7794&lt;&gt;"","3")</f>
        <v>1</v>
      </c>
    </row>
    <row r="7795" spans="1:37" x14ac:dyDescent="0.25">
      <c r="A7795" t="s">
        <v>1811</v>
      </c>
      <c r="B7795" t="s">
        <v>528</v>
      </c>
      <c r="C7795" s="67" t="str">
        <f t="shared" si="883"/>
        <v>Kate Wixom</v>
      </c>
      <c r="D7795" s="71" t="str" cm="1">
        <f t="array" ref="D7795">_xlfn.IFS(AK7795="1",CONCATENATE(C7795,"Regional"),AK7795="2",CONCATENATE(C7795,"Sectional"),AK7795="3",CONCATENATE(C7795,COUNTIF($C$1:C7795,C7795)))</f>
        <v>Kate WixomRegional</v>
      </c>
      <c r="E7795" s="66">
        <v>45196.333333333336</v>
      </c>
      <c r="F7795" t="s">
        <v>2508</v>
      </c>
      <c r="G7795" s="46">
        <v>36</v>
      </c>
      <c r="H7795" s="46">
        <v>104</v>
      </c>
      <c r="I7795" s="46">
        <v>17</v>
      </c>
      <c r="J7795" t="s">
        <v>93</v>
      </c>
      <c r="K7795" t="s">
        <v>90</v>
      </c>
      <c r="L7795" s="46">
        <v>5518</v>
      </c>
      <c r="M7795" s="46">
        <v>70</v>
      </c>
      <c r="N7795" s="46">
        <v>72.099999999999994</v>
      </c>
      <c r="O7795" s="46">
        <v>124</v>
      </c>
      <c r="P7795" s="46">
        <f t="shared" si="884"/>
        <v>2</v>
      </c>
      <c r="R7795" s="67" t="s">
        <v>2813</v>
      </c>
      <c r="S7795" s="67">
        <f>COUNTIF(Y$2:$Y$100,R7795)</f>
        <v>0</v>
      </c>
      <c r="V7795" s="67">
        <f t="shared" si="888"/>
        <v>0</v>
      </c>
      <c r="X7795"/>
      <c r="Y7795" s="67" t="str">
        <f t="shared" si="889"/>
        <v xml:space="preserve"> </v>
      </c>
      <c r="AB7795" t="s">
        <v>90</v>
      </c>
      <c r="AC7795" s="46">
        <v>5518</v>
      </c>
      <c r="AD7795" s="46">
        <v>70</v>
      </c>
      <c r="AE7795" s="46">
        <v>72.099999999999994</v>
      </c>
      <c r="AF7795" s="46">
        <v>124</v>
      </c>
      <c r="AH7795" s="70" t="str">
        <f t="shared" si="885"/>
        <v>GCAW Girls Div 1 Waterford Regional</v>
      </c>
      <c r="AI7795" s="70" t="str">
        <f t="shared" si="886"/>
        <v/>
      </c>
      <c r="AJ7795" s="70" t="str">
        <f t="shared" si="887"/>
        <v/>
      </c>
      <c r="AK7795" s="70" t="str" cm="1">
        <f t="array" ref="AK7795">_xlfn.IFS(AH7795&lt;&gt;"","1",AI7795&lt;&gt;"","2",AJ7795&lt;&gt;"","3")</f>
        <v>1</v>
      </c>
    </row>
    <row r="7796" spans="1:37" x14ac:dyDescent="0.25">
      <c r="A7796" t="s">
        <v>262</v>
      </c>
      <c r="B7796" t="s">
        <v>210</v>
      </c>
      <c r="C7796" s="67" t="str">
        <f t="shared" si="883"/>
        <v>Alexis Hanson</v>
      </c>
      <c r="D7796" s="71" t="str" cm="1">
        <f t="array" ref="D7796">_xlfn.IFS(AK7796="1",CONCATENATE(C7796,"Regional"),AK7796="2",CONCATENATE(C7796,"Sectional"),AK7796="3",CONCATENATE(C7796,COUNTIF($C$1:C7796,C7796)))</f>
        <v>Alexis HansonRegional</v>
      </c>
      <c r="E7796" s="66">
        <v>45196.333333333336</v>
      </c>
      <c r="F7796" t="s">
        <v>2508</v>
      </c>
      <c r="G7796" s="46">
        <v>36</v>
      </c>
      <c r="H7796" s="46">
        <v>104</v>
      </c>
      <c r="I7796" s="46">
        <v>17</v>
      </c>
      <c r="J7796" t="s">
        <v>93</v>
      </c>
      <c r="K7796" t="s">
        <v>90</v>
      </c>
      <c r="L7796" s="46">
        <v>5518</v>
      </c>
      <c r="M7796" s="46">
        <v>70</v>
      </c>
      <c r="N7796" s="46">
        <v>72.099999999999994</v>
      </c>
      <c r="O7796" s="46">
        <v>124</v>
      </c>
      <c r="P7796" s="46">
        <f t="shared" si="884"/>
        <v>2</v>
      </c>
      <c r="R7796" s="67" t="s">
        <v>1193</v>
      </c>
      <c r="S7796" s="67">
        <f>COUNTIF(Y$2:$Y$100,R7796)</f>
        <v>0</v>
      </c>
      <c r="V7796" s="67">
        <f t="shared" si="888"/>
        <v>0</v>
      </c>
      <c r="X7796"/>
      <c r="Y7796" s="67" t="str">
        <f t="shared" si="889"/>
        <v xml:space="preserve"> </v>
      </c>
      <c r="AB7796" t="s">
        <v>90</v>
      </c>
      <c r="AC7796" s="46">
        <v>5518</v>
      </c>
      <c r="AD7796" s="46">
        <v>70</v>
      </c>
      <c r="AE7796" s="46">
        <v>72.099999999999994</v>
      </c>
      <c r="AF7796" s="46">
        <v>124</v>
      </c>
      <c r="AH7796" s="70" t="str">
        <f t="shared" si="885"/>
        <v>GCAW Girls Div 1 Waterford Regional</v>
      </c>
      <c r="AI7796" s="70" t="str">
        <f t="shared" si="886"/>
        <v/>
      </c>
      <c r="AJ7796" s="70" t="str">
        <f t="shared" si="887"/>
        <v/>
      </c>
      <c r="AK7796" s="70" t="str" cm="1">
        <f t="array" ref="AK7796">_xlfn.IFS(AH7796&lt;&gt;"","1",AI7796&lt;&gt;"","2",AJ7796&lt;&gt;"","3")</f>
        <v>1</v>
      </c>
    </row>
    <row r="7797" spans="1:37" x14ac:dyDescent="0.25">
      <c r="A7797" t="s">
        <v>1021</v>
      </c>
      <c r="B7797" t="s">
        <v>599</v>
      </c>
      <c r="C7797" s="67" t="str">
        <f t="shared" si="883"/>
        <v>Grace Knilans</v>
      </c>
      <c r="D7797" s="71" t="str" cm="1">
        <f t="array" ref="D7797">_xlfn.IFS(AK7797="1",CONCATENATE(C7797,"Regional"),AK7797="2",CONCATENATE(C7797,"Sectional"),AK7797="3",CONCATENATE(C7797,COUNTIF($C$1:C7797,C7797)))</f>
        <v>Grace KnilansRegional</v>
      </c>
      <c r="E7797" s="66">
        <v>45196.333333333336</v>
      </c>
      <c r="F7797" t="s">
        <v>2508</v>
      </c>
      <c r="G7797" s="46">
        <v>36</v>
      </c>
      <c r="H7797" s="46">
        <v>105</v>
      </c>
      <c r="I7797" s="46">
        <v>19</v>
      </c>
      <c r="J7797" t="s">
        <v>93</v>
      </c>
      <c r="K7797" t="s">
        <v>90</v>
      </c>
      <c r="L7797" s="46">
        <v>5518</v>
      </c>
      <c r="M7797" s="46">
        <v>70</v>
      </c>
      <c r="N7797" s="46">
        <v>72.099999999999994</v>
      </c>
      <c r="O7797" s="46">
        <v>124</v>
      </c>
      <c r="P7797" s="46">
        <f t="shared" si="884"/>
        <v>2</v>
      </c>
      <c r="R7797" s="67" t="s">
        <v>1519</v>
      </c>
      <c r="S7797" s="67">
        <f>COUNTIF(Y$2:$Y$100,R7797)</f>
        <v>0</v>
      </c>
      <c r="V7797" s="67">
        <f t="shared" si="888"/>
        <v>0</v>
      </c>
      <c r="X7797"/>
      <c r="Y7797" s="67" t="str">
        <f t="shared" si="889"/>
        <v xml:space="preserve"> </v>
      </c>
      <c r="AB7797" t="s">
        <v>90</v>
      </c>
      <c r="AC7797" s="46">
        <v>5518</v>
      </c>
      <c r="AD7797" s="46">
        <v>70</v>
      </c>
      <c r="AE7797" s="46">
        <v>72.099999999999994</v>
      </c>
      <c r="AF7797" s="46">
        <v>124</v>
      </c>
      <c r="AH7797" s="70" t="str">
        <f t="shared" si="885"/>
        <v>GCAW Girls Div 1 Waterford Regional</v>
      </c>
      <c r="AI7797" s="70" t="str">
        <f t="shared" si="886"/>
        <v/>
      </c>
      <c r="AJ7797" s="70" t="str">
        <f t="shared" si="887"/>
        <v/>
      </c>
      <c r="AK7797" s="70" t="str" cm="1">
        <f t="array" ref="AK7797">_xlfn.IFS(AH7797&lt;&gt;"","1",AI7797&lt;&gt;"","2",AJ7797&lt;&gt;"","3")</f>
        <v>1</v>
      </c>
    </row>
    <row r="7798" spans="1:37" x14ac:dyDescent="0.25">
      <c r="A7798" t="s">
        <v>405</v>
      </c>
      <c r="B7798" t="s">
        <v>362</v>
      </c>
      <c r="C7798" s="67" t="str">
        <f t="shared" si="883"/>
        <v>Emma Steinke</v>
      </c>
      <c r="D7798" s="71" t="str" cm="1">
        <f t="array" ref="D7798">_xlfn.IFS(AK7798="1",CONCATENATE(C7798,"Regional"),AK7798="2",CONCATENATE(C7798,"Sectional"),AK7798="3",CONCATENATE(C7798,COUNTIF($C$1:C7798,C7798)))</f>
        <v>Emma SteinkeRegional</v>
      </c>
      <c r="E7798" s="66">
        <v>45196.333333333336</v>
      </c>
      <c r="F7798" t="s">
        <v>2508</v>
      </c>
      <c r="G7798" s="46">
        <v>36</v>
      </c>
      <c r="H7798" s="46">
        <v>107</v>
      </c>
      <c r="I7798" s="46">
        <v>20</v>
      </c>
      <c r="J7798" t="s">
        <v>93</v>
      </c>
      <c r="K7798" t="s">
        <v>90</v>
      </c>
      <c r="L7798" s="46">
        <v>5518</v>
      </c>
      <c r="M7798" s="46">
        <v>70</v>
      </c>
      <c r="N7798" s="46">
        <v>72.099999999999994</v>
      </c>
      <c r="O7798" s="46">
        <v>124</v>
      </c>
      <c r="P7798" s="46">
        <f t="shared" si="884"/>
        <v>2</v>
      </c>
      <c r="R7798" s="67" t="s">
        <v>1136</v>
      </c>
      <c r="S7798" s="67">
        <f>COUNTIF(Y$2:$Y$100,R7798)</f>
        <v>0</v>
      </c>
      <c r="V7798" s="67">
        <f t="shared" si="888"/>
        <v>0</v>
      </c>
      <c r="X7798"/>
      <c r="Y7798" s="67" t="str">
        <f t="shared" si="889"/>
        <v xml:space="preserve"> </v>
      </c>
      <c r="AB7798" t="s">
        <v>90</v>
      </c>
      <c r="AC7798" s="46">
        <v>5518</v>
      </c>
      <c r="AD7798" s="46">
        <v>70</v>
      </c>
      <c r="AE7798" s="46">
        <v>72.099999999999994</v>
      </c>
      <c r="AF7798" s="46">
        <v>124</v>
      </c>
      <c r="AH7798" s="70" t="str">
        <f t="shared" si="885"/>
        <v>GCAW Girls Div 1 Waterford Regional</v>
      </c>
      <c r="AI7798" s="70" t="str">
        <f t="shared" si="886"/>
        <v/>
      </c>
      <c r="AJ7798" s="70" t="str">
        <f t="shared" si="887"/>
        <v/>
      </c>
      <c r="AK7798" s="70" t="str" cm="1">
        <f t="array" ref="AK7798">_xlfn.IFS(AH7798&lt;&gt;"","1",AI7798&lt;&gt;"","2",AJ7798&lt;&gt;"","3")</f>
        <v>1</v>
      </c>
    </row>
    <row r="7799" spans="1:37" x14ac:dyDescent="0.25">
      <c r="A7799" t="s">
        <v>683</v>
      </c>
      <c r="B7799" t="s">
        <v>507</v>
      </c>
      <c r="C7799" s="67" t="str">
        <f t="shared" si="883"/>
        <v>Chloe Teale</v>
      </c>
      <c r="D7799" s="71" t="str" cm="1">
        <f t="array" ref="D7799">_xlfn.IFS(AK7799="1",CONCATENATE(C7799,"Regional"),AK7799="2",CONCATENATE(C7799,"Sectional"),AK7799="3",CONCATENATE(C7799,COUNTIF($C$1:C7799,C7799)))</f>
        <v>Chloe TealeRegional</v>
      </c>
      <c r="E7799" s="66">
        <v>45196.333333333336</v>
      </c>
      <c r="F7799" t="s">
        <v>2508</v>
      </c>
      <c r="G7799" s="46">
        <v>36</v>
      </c>
      <c r="H7799" s="46">
        <v>107</v>
      </c>
      <c r="I7799" s="46">
        <v>20</v>
      </c>
      <c r="J7799" t="s">
        <v>93</v>
      </c>
      <c r="K7799" t="s">
        <v>90</v>
      </c>
      <c r="L7799" s="46">
        <v>5518</v>
      </c>
      <c r="M7799" s="46">
        <v>70</v>
      </c>
      <c r="N7799" s="46">
        <v>72.099999999999994</v>
      </c>
      <c r="O7799" s="46">
        <v>124</v>
      </c>
      <c r="P7799" s="46">
        <f t="shared" si="884"/>
        <v>2</v>
      </c>
      <c r="R7799" s="67" t="s">
        <v>2879</v>
      </c>
      <c r="S7799" s="67">
        <f>COUNTIF(Y$2:$Y$100,R7799)</f>
        <v>0</v>
      </c>
      <c r="V7799" s="67">
        <f t="shared" si="888"/>
        <v>0</v>
      </c>
      <c r="X7799"/>
      <c r="Y7799" s="67" t="str">
        <f t="shared" si="889"/>
        <v xml:space="preserve"> </v>
      </c>
      <c r="AB7799" t="s">
        <v>90</v>
      </c>
      <c r="AC7799" s="46">
        <v>5518</v>
      </c>
      <c r="AD7799" s="46">
        <v>70</v>
      </c>
      <c r="AE7799" s="46">
        <v>72.099999999999994</v>
      </c>
      <c r="AF7799" s="46">
        <v>124</v>
      </c>
      <c r="AH7799" s="70" t="str">
        <f t="shared" si="885"/>
        <v>GCAW Girls Div 1 Waterford Regional</v>
      </c>
      <c r="AI7799" s="70" t="str">
        <f t="shared" si="886"/>
        <v/>
      </c>
      <c r="AJ7799" s="70" t="str">
        <f t="shared" si="887"/>
        <v/>
      </c>
      <c r="AK7799" s="70" t="str" cm="1">
        <f t="array" ref="AK7799">_xlfn.IFS(AH7799&lt;&gt;"","1",AI7799&lt;&gt;"","2",AJ7799&lt;&gt;"","3")</f>
        <v>1</v>
      </c>
    </row>
    <row r="7800" spans="1:37" x14ac:dyDescent="0.25">
      <c r="A7800" t="s">
        <v>609</v>
      </c>
      <c r="B7800" t="s">
        <v>610</v>
      </c>
      <c r="C7800" s="67" t="str">
        <f t="shared" si="883"/>
        <v>Katy Teske</v>
      </c>
      <c r="D7800" s="71" t="str" cm="1">
        <f t="array" ref="D7800">_xlfn.IFS(AK7800="1",CONCATENATE(C7800,"Regional"),AK7800="2",CONCATENATE(C7800,"Sectional"),AK7800="3",CONCATENATE(C7800,COUNTIF($C$1:C7800,C7800)))</f>
        <v>Katy TeskeRegional</v>
      </c>
      <c r="E7800" s="66">
        <v>45196.333333333336</v>
      </c>
      <c r="F7800" t="s">
        <v>2508</v>
      </c>
      <c r="G7800" s="46">
        <v>36</v>
      </c>
      <c r="H7800" s="46">
        <v>108</v>
      </c>
      <c r="I7800" s="46">
        <v>22</v>
      </c>
      <c r="J7800" t="s">
        <v>93</v>
      </c>
      <c r="K7800" t="s">
        <v>90</v>
      </c>
      <c r="L7800" s="46">
        <v>5518</v>
      </c>
      <c r="M7800" s="46">
        <v>70</v>
      </c>
      <c r="N7800" s="46">
        <v>72.099999999999994</v>
      </c>
      <c r="O7800" s="46">
        <v>124</v>
      </c>
      <c r="P7800" s="46">
        <f t="shared" si="884"/>
        <v>2</v>
      </c>
      <c r="R7800" s="67" t="s">
        <v>1252</v>
      </c>
      <c r="S7800" s="67">
        <f>COUNTIF(Y$2:$Y$100,R7800)</f>
        <v>0</v>
      </c>
      <c r="V7800" s="67">
        <f t="shared" si="888"/>
        <v>0</v>
      </c>
      <c r="X7800"/>
      <c r="Y7800" s="67" t="str">
        <f t="shared" si="889"/>
        <v xml:space="preserve"> </v>
      </c>
      <c r="AB7800" t="s">
        <v>90</v>
      </c>
      <c r="AC7800" s="46">
        <v>5518</v>
      </c>
      <c r="AD7800" s="46">
        <v>70</v>
      </c>
      <c r="AE7800" s="46">
        <v>72.099999999999994</v>
      </c>
      <c r="AF7800" s="46">
        <v>124</v>
      </c>
      <c r="AH7800" s="70" t="str">
        <f t="shared" si="885"/>
        <v>GCAW Girls Div 1 Waterford Regional</v>
      </c>
      <c r="AI7800" s="70" t="str">
        <f t="shared" si="886"/>
        <v/>
      </c>
      <c r="AJ7800" s="70" t="str">
        <f t="shared" si="887"/>
        <v/>
      </c>
      <c r="AK7800" s="70" t="str" cm="1">
        <f t="array" ref="AK7800">_xlfn.IFS(AH7800&lt;&gt;"","1",AI7800&lt;&gt;"","2",AJ7800&lt;&gt;"","3")</f>
        <v>1</v>
      </c>
    </row>
    <row r="7801" spans="1:37" x14ac:dyDescent="0.25">
      <c r="A7801" t="s">
        <v>282</v>
      </c>
      <c r="B7801" t="s">
        <v>490</v>
      </c>
      <c r="C7801" s="67" t="str">
        <f t="shared" si="883"/>
        <v>Ellie Klein</v>
      </c>
      <c r="D7801" s="71" t="str" cm="1">
        <f t="array" ref="D7801">_xlfn.IFS(AK7801="1",CONCATENATE(C7801,"Regional"),AK7801="2",CONCATENATE(C7801,"Sectional"),AK7801="3",CONCATENATE(C7801,COUNTIF($C$1:C7801,C7801)))</f>
        <v>Ellie KleinRegional</v>
      </c>
      <c r="E7801" s="66">
        <v>45196.333333333336</v>
      </c>
      <c r="F7801" t="s">
        <v>2508</v>
      </c>
      <c r="G7801" s="46">
        <v>36</v>
      </c>
      <c r="H7801" s="46">
        <v>109</v>
      </c>
      <c r="I7801" s="46">
        <v>23</v>
      </c>
      <c r="J7801" t="s">
        <v>93</v>
      </c>
      <c r="K7801" t="s">
        <v>90</v>
      </c>
      <c r="L7801" s="46">
        <v>5518</v>
      </c>
      <c r="M7801" s="46">
        <v>70</v>
      </c>
      <c r="N7801" s="46">
        <v>72.099999999999994</v>
      </c>
      <c r="O7801" s="46">
        <v>124</v>
      </c>
      <c r="P7801" s="46">
        <f t="shared" si="884"/>
        <v>2</v>
      </c>
      <c r="R7801" s="67" t="s">
        <v>1192</v>
      </c>
      <c r="S7801" s="67">
        <f>COUNTIF(Y$2:$Y$100,R7801)</f>
        <v>0</v>
      </c>
      <c r="V7801" s="67">
        <f t="shared" si="888"/>
        <v>0</v>
      </c>
      <c r="X7801"/>
      <c r="Y7801" s="67" t="str">
        <f t="shared" si="889"/>
        <v xml:space="preserve"> </v>
      </c>
      <c r="AB7801" t="s">
        <v>90</v>
      </c>
      <c r="AC7801" s="46">
        <v>5518</v>
      </c>
      <c r="AD7801" s="46">
        <v>70</v>
      </c>
      <c r="AE7801" s="46">
        <v>72.099999999999994</v>
      </c>
      <c r="AF7801" s="46">
        <v>124</v>
      </c>
      <c r="AH7801" s="70" t="str">
        <f t="shared" si="885"/>
        <v>GCAW Girls Div 1 Waterford Regional</v>
      </c>
      <c r="AI7801" s="70" t="str">
        <f t="shared" si="886"/>
        <v/>
      </c>
      <c r="AJ7801" s="70" t="str">
        <f t="shared" si="887"/>
        <v/>
      </c>
      <c r="AK7801" s="70" t="str" cm="1">
        <f t="array" ref="AK7801">_xlfn.IFS(AH7801&lt;&gt;"","1",AI7801&lt;&gt;"","2",AJ7801&lt;&gt;"","3")</f>
        <v>1</v>
      </c>
    </row>
    <row r="7802" spans="1:37" x14ac:dyDescent="0.25">
      <c r="A7802" t="s">
        <v>1658</v>
      </c>
      <c r="B7802" t="s">
        <v>452</v>
      </c>
      <c r="C7802" s="67" t="str">
        <f t="shared" si="883"/>
        <v>Sophia Dutcher</v>
      </c>
      <c r="D7802" s="71" t="str" cm="1">
        <f t="array" ref="D7802">_xlfn.IFS(AK7802="1",CONCATENATE(C7802,"Regional"),AK7802="2",CONCATENATE(C7802,"Sectional"),AK7802="3",CONCATENATE(C7802,COUNTIF($C$1:C7802,C7802)))</f>
        <v>Sophia DutcherRegional</v>
      </c>
      <c r="E7802" s="66">
        <v>45196.333333333336</v>
      </c>
      <c r="F7802" t="s">
        <v>2508</v>
      </c>
      <c r="G7802" s="46">
        <v>36</v>
      </c>
      <c r="H7802" s="46">
        <v>110</v>
      </c>
      <c r="I7802" s="46">
        <v>24</v>
      </c>
      <c r="J7802" t="s">
        <v>93</v>
      </c>
      <c r="K7802" t="s">
        <v>90</v>
      </c>
      <c r="L7802" s="46">
        <v>5518</v>
      </c>
      <c r="M7802" s="46">
        <v>70</v>
      </c>
      <c r="N7802" s="46">
        <v>72.099999999999994</v>
      </c>
      <c r="O7802" s="46">
        <v>124</v>
      </c>
      <c r="P7802" s="46">
        <f t="shared" si="884"/>
        <v>2</v>
      </c>
      <c r="R7802" s="67" t="s">
        <v>3602</v>
      </c>
      <c r="S7802" s="67">
        <f>COUNTIF(Y$2:$Y$100,R7802)</f>
        <v>0</v>
      </c>
      <c r="V7802" s="67">
        <f t="shared" si="888"/>
        <v>0</v>
      </c>
      <c r="X7802"/>
      <c r="Y7802" s="67" t="str">
        <f t="shared" si="889"/>
        <v xml:space="preserve"> </v>
      </c>
      <c r="AB7802" t="s">
        <v>90</v>
      </c>
      <c r="AC7802" s="46">
        <v>5518</v>
      </c>
      <c r="AD7802" s="46">
        <v>70</v>
      </c>
      <c r="AE7802" s="46">
        <v>72.099999999999994</v>
      </c>
      <c r="AF7802" s="46">
        <v>124</v>
      </c>
      <c r="AH7802" s="70" t="str">
        <f t="shared" si="885"/>
        <v>GCAW Girls Div 1 Waterford Regional</v>
      </c>
      <c r="AI7802" s="70" t="str">
        <f t="shared" si="886"/>
        <v/>
      </c>
      <c r="AJ7802" s="70" t="str">
        <f t="shared" si="887"/>
        <v/>
      </c>
      <c r="AK7802" s="70" t="str" cm="1">
        <f t="array" ref="AK7802">_xlfn.IFS(AH7802&lt;&gt;"","1",AI7802&lt;&gt;"","2",AJ7802&lt;&gt;"","3")</f>
        <v>1</v>
      </c>
    </row>
    <row r="7803" spans="1:37" x14ac:dyDescent="0.25">
      <c r="A7803" t="s">
        <v>295</v>
      </c>
      <c r="B7803" t="s">
        <v>353</v>
      </c>
      <c r="C7803" s="67" t="str">
        <f t="shared" si="883"/>
        <v>Olivia Larson</v>
      </c>
      <c r="D7803" s="71" t="str" cm="1">
        <f t="array" ref="D7803">_xlfn.IFS(AK7803="1",CONCATENATE(C7803,"Regional"),AK7803="2",CONCATENATE(C7803,"Sectional"),AK7803="3",CONCATENATE(C7803,COUNTIF($C$1:C7803,C7803)))</f>
        <v>Olivia LarsonRegional</v>
      </c>
      <c r="E7803" s="66">
        <v>45196.333333333336</v>
      </c>
      <c r="F7803" t="s">
        <v>2508</v>
      </c>
      <c r="G7803" s="46">
        <v>36</v>
      </c>
      <c r="H7803" s="46">
        <v>112</v>
      </c>
      <c r="I7803" s="46">
        <v>25</v>
      </c>
      <c r="J7803" t="s">
        <v>93</v>
      </c>
      <c r="K7803" t="s">
        <v>90</v>
      </c>
      <c r="L7803" s="46">
        <v>5518</v>
      </c>
      <c r="M7803" s="46">
        <v>70</v>
      </c>
      <c r="N7803" s="46">
        <v>72.099999999999994</v>
      </c>
      <c r="O7803" s="46">
        <v>124</v>
      </c>
      <c r="P7803" s="46">
        <f t="shared" si="884"/>
        <v>2</v>
      </c>
      <c r="R7803" s="67" t="s">
        <v>3573</v>
      </c>
      <c r="S7803" s="67">
        <f>COUNTIF(Y$2:$Y$100,R7803)</f>
        <v>0</v>
      </c>
      <c r="V7803" s="67">
        <f t="shared" si="888"/>
        <v>0</v>
      </c>
      <c r="X7803"/>
      <c r="Y7803" s="67" t="str">
        <f t="shared" si="889"/>
        <v xml:space="preserve"> </v>
      </c>
      <c r="AB7803" t="s">
        <v>90</v>
      </c>
      <c r="AC7803" s="46">
        <v>5518</v>
      </c>
      <c r="AD7803" s="46">
        <v>70</v>
      </c>
      <c r="AE7803" s="46">
        <v>72.099999999999994</v>
      </c>
      <c r="AF7803" s="46">
        <v>124</v>
      </c>
      <c r="AH7803" s="70" t="str">
        <f t="shared" si="885"/>
        <v>GCAW Girls Div 1 Waterford Regional</v>
      </c>
      <c r="AI7803" s="70" t="str">
        <f t="shared" si="886"/>
        <v/>
      </c>
      <c r="AJ7803" s="70" t="str">
        <f t="shared" si="887"/>
        <v/>
      </c>
      <c r="AK7803" s="70" t="str" cm="1">
        <f t="array" ref="AK7803">_xlfn.IFS(AH7803&lt;&gt;"","1",AI7803&lt;&gt;"","2",AJ7803&lt;&gt;"","3")</f>
        <v>1</v>
      </c>
    </row>
    <row r="7804" spans="1:37" x14ac:dyDescent="0.25">
      <c r="A7804" t="s">
        <v>1101</v>
      </c>
      <c r="B7804" t="s">
        <v>187</v>
      </c>
      <c r="C7804" s="67" t="str">
        <f t="shared" si="883"/>
        <v>Ava Knudtson</v>
      </c>
      <c r="D7804" s="71" t="str" cm="1">
        <f t="array" ref="D7804">_xlfn.IFS(AK7804="1",CONCATENATE(C7804,"Regional"),AK7804="2",CONCATENATE(C7804,"Sectional"),AK7804="3",CONCATENATE(C7804,COUNTIF($C$1:C7804,C7804)))</f>
        <v>Ava KnudtsonRegional</v>
      </c>
      <c r="E7804" s="66">
        <v>45196.333333333336</v>
      </c>
      <c r="F7804" t="s">
        <v>2508</v>
      </c>
      <c r="G7804" s="46">
        <v>36</v>
      </c>
      <c r="H7804" s="46">
        <v>112</v>
      </c>
      <c r="I7804" s="46">
        <v>25</v>
      </c>
      <c r="J7804" t="s">
        <v>93</v>
      </c>
      <c r="K7804" t="s">
        <v>90</v>
      </c>
      <c r="L7804" s="46">
        <v>5518</v>
      </c>
      <c r="M7804" s="46">
        <v>70</v>
      </c>
      <c r="N7804" s="46">
        <v>72.099999999999994</v>
      </c>
      <c r="O7804" s="46">
        <v>124</v>
      </c>
      <c r="P7804" s="46">
        <f t="shared" si="884"/>
        <v>2</v>
      </c>
      <c r="R7804" s="67" t="s">
        <v>1576</v>
      </c>
      <c r="S7804" s="67">
        <f>COUNTIF(Y$2:$Y$100,R7804)</f>
        <v>0</v>
      </c>
      <c r="V7804" s="67">
        <f t="shared" si="888"/>
        <v>0</v>
      </c>
      <c r="X7804"/>
      <c r="Y7804" s="67" t="str">
        <f t="shared" si="889"/>
        <v xml:space="preserve"> </v>
      </c>
      <c r="AB7804" t="s">
        <v>90</v>
      </c>
      <c r="AC7804" s="46">
        <v>5518</v>
      </c>
      <c r="AD7804" s="46">
        <v>70</v>
      </c>
      <c r="AE7804" s="46">
        <v>72.099999999999994</v>
      </c>
      <c r="AF7804" s="46">
        <v>124</v>
      </c>
      <c r="AH7804" s="70" t="str">
        <f t="shared" si="885"/>
        <v>GCAW Girls Div 1 Waterford Regional</v>
      </c>
      <c r="AI7804" s="70" t="str">
        <f t="shared" si="886"/>
        <v/>
      </c>
      <c r="AJ7804" s="70" t="str">
        <f t="shared" si="887"/>
        <v/>
      </c>
      <c r="AK7804" s="70" t="str" cm="1">
        <f t="array" ref="AK7804">_xlfn.IFS(AH7804&lt;&gt;"","1",AI7804&lt;&gt;"","2",AJ7804&lt;&gt;"","3")</f>
        <v>1</v>
      </c>
    </row>
    <row r="7805" spans="1:37" x14ac:dyDescent="0.25">
      <c r="A7805" t="s">
        <v>2065</v>
      </c>
      <c r="B7805" t="s">
        <v>345</v>
      </c>
      <c r="C7805" s="67" t="str">
        <f t="shared" si="883"/>
        <v>Abigail Kolton</v>
      </c>
      <c r="D7805" s="71" t="str" cm="1">
        <f t="array" ref="D7805">_xlfn.IFS(AK7805="1",CONCATENATE(C7805,"Regional"),AK7805="2",CONCATENATE(C7805,"Sectional"),AK7805="3",CONCATENATE(C7805,COUNTIF($C$1:C7805,C7805)))</f>
        <v>Abigail KoltonRegional</v>
      </c>
      <c r="E7805" s="66">
        <v>45196.333333333336</v>
      </c>
      <c r="F7805" t="s">
        <v>2508</v>
      </c>
      <c r="G7805" s="46">
        <v>36</v>
      </c>
      <c r="H7805" s="46">
        <v>114</v>
      </c>
      <c r="I7805" s="46">
        <v>27</v>
      </c>
      <c r="J7805" t="s">
        <v>93</v>
      </c>
      <c r="K7805" t="s">
        <v>90</v>
      </c>
      <c r="L7805" s="46">
        <v>5518</v>
      </c>
      <c r="M7805" s="46">
        <v>70</v>
      </c>
      <c r="N7805" s="46">
        <v>72.099999999999994</v>
      </c>
      <c r="O7805" s="46">
        <v>124</v>
      </c>
      <c r="P7805" s="46">
        <f t="shared" si="884"/>
        <v>2</v>
      </c>
      <c r="R7805" s="67" t="s">
        <v>3088</v>
      </c>
      <c r="S7805" s="67">
        <f>COUNTIF(Y$2:$Y$100,R7805)</f>
        <v>0</v>
      </c>
      <c r="V7805" s="67">
        <f t="shared" si="888"/>
        <v>0</v>
      </c>
      <c r="X7805"/>
      <c r="Y7805" s="67" t="str">
        <f t="shared" si="889"/>
        <v xml:space="preserve"> </v>
      </c>
      <c r="AB7805" t="s">
        <v>90</v>
      </c>
      <c r="AC7805" s="46">
        <v>5518</v>
      </c>
      <c r="AD7805" s="46">
        <v>70</v>
      </c>
      <c r="AE7805" s="46">
        <v>72.099999999999994</v>
      </c>
      <c r="AF7805" s="46">
        <v>124</v>
      </c>
      <c r="AH7805" s="70" t="str">
        <f t="shared" si="885"/>
        <v>GCAW Girls Div 1 Waterford Regional</v>
      </c>
      <c r="AI7805" s="70" t="str">
        <f t="shared" si="886"/>
        <v/>
      </c>
      <c r="AJ7805" s="70" t="str">
        <f t="shared" si="887"/>
        <v/>
      </c>
      <c r="AK7805" s="70" t="str" cm="1">
        <f t="array" ref="AK7805">_xlfn.IFS(AH7805&lt;&gt;"","1",AI7805&lt;&gt;"","2",AJ7805&lt;&gt;"","3")</f>
        <v>1</v>
      </c>
    </row>
    <row r="7806" spans="1:37" x14ac:dyDescent="0.25">
      <c r="A7806" t="s">
        <v>2067</v>
      </c>
      <c r="B7806" t="s">
        <v>2068</v>
      </c>
      <c r="C7806" s="67" t="str">
        <f t="shared" si="883"/>
        <v>Emilyn Bonow</v>
      </c>
      <c r="D7806" s="71" t="str" cm="1">
        <f t="array" ref="D7806">_xlfn.IFS(AK7806="1",CONCATENATE(C7806,"Regional"),AK7806="2",CONCATENATE(C7806,"Sectional"),AK7806="3",CONCATENATE(C7806,COUNTIF($C$1:C7806,C7806)))</f>
        <v>Emilyn BonowRegional</v>
      </c>
      <c r="E7806" s="66">
        <v>45196.333333333336</v>
      </c>
      <c r="F7806" t="s">
        <v>2508</v>
      </c>
      <c r="G7806" s="46">
        <v>36</v>
      </c>
      <c r="H7806" s="46">
        <v>114</v>
      </c>
      <c r="I7806" s="46">
        <v>27</v>
      </c>
      <c r="J7806" t="s">
        <v>93</v>
      </c>
      <c r="K7806" t="s">
        <v>90</v>
      </c>
      <c r="L7806" s="46">
        <v>5518</v>
      </c>
      <c r="M7806" s="46">
        <v>70</v>
      </c>
      <c r="N7806" s="46">
        <v>72.099999999999994</v>
      </c>
      <c r="O7806" s="46">
        <v>124</v>
      </c>
      <c r="P7806" s="46">
        <f t="shared" si="884"/>
        <v>2</v>
      </c>
      <c r="R7806" s="67" t="s">
        <v>3090</v>
      </c>
      <c r="S7806" s="67">
        <f>COUNTIF(Y$2:$Y$100,R7806)</f>
        <v>0</v>
      </c>
      <c r="V7806" s="67">
        <f t="shared" si="888"/>
        <v>0</v>
      </c>
      <c r="X7806"/>
      <c r="Y7806" s="67" t="str">
        <f t="shared" si="889"/>
        <v xml:space="preserve"> </v>
      </c>
      <c r="AB7806" t="s">
        <v>90</v>
      </c>
      <c r="AC7806" s="46">
        <v>5518</v>
      </c>
      <c r="AD7806" s="46">
        <v>70</v>
      </c>
      <c r="AE7806" s="46">
        <v>72.099999999999994</v>
      </c>
      <c r="AF7806" s="46">
        <v>124</v>
      </c>
      <c r="AH7806" s="70" t="str">
        <f t="shared" si="885"/>
        <v>GCAW Girls Div 1 Waterford Regional</v>
      </c>
      <c r="AI7806" s="70" t="str">
        <f t="shared" si="886"/>
        <v/>
      </c>
      <c r="AJ7806" s="70" t="str">
        <f t="shared" si="887"/>
        <v/>
      </c>
      <c r="AK7806" s="70" t="str" cm="1">
        <f t="array" ref="AK7806">_xlfn.IFS(AH7806&lt;&gt;"","1",AI7806&lt;&gt;"","2",AJ7806&lt;&gt;"","3")</f>
        <v>1</v>
      </c>
    </row>
    <row r="7807" spans="1:37" x14ac:dyDescent="0.25">
      <c r="A7807" t="s">
        <v>294</v>
      </c>
      <c r="B7807" t="s">
        <v>953</v>
      </c>
      <c r="C7807" s="67" t="str">
        <f t="shared" si="883"/>
        <v>Myia Lang</v>
      </c>
      <c r="D7807" s="71" t="str" cm="1">
        <f t="array" ref="D7807">_xlfn.IFS(AK7807="1",CONCATENATE(C7807,"Regional"),AK7807="2",CONCATENATE(C7807,"Sectional"),AK7807="3",CONCATENATE(C7807,COUNTIF($C$1:C7807,C7807)))</f>
        <v>Myia LangRegional</v>
      </c>
      <c r="E7807" s="66">
        <v>45196.333333333336</v>
      </c>
      <c r="F7807" t="s">
        <v>2508</v>
      </c>
      <c r="G7807" s="46">
        <v>36</v>
      </c>
      <c r="H7807" s="46">
        <v>114</v>
      </c>
      <c r="I7807" s="46">
        <v>27</v>
      </c>
      <c r="J7807" t="s">
        <v>93</v>
      </c>
      <c r="K7807" t="s">
        <v>90</v>
      </c>
      <c r="L7807" s="46">
        <v>5518</v>
      </c>
      <c r="M7807" s="46">
        <v>70</v>
      </c>
      <c r="N7807" s="46">
        <v>72.099999999999994</v>
      </c>
      <c r="O7807" s="46">
        <v>124</v>
      </c>
      <c r="P7807" s="46">
        <f t="shared" si="884"/>
        <v>2</v>
      </c>
      <c r="R7807" s="67" t="s">
        <v>1470</v>
      </c>
      <c r="S7807" s="67">
        <f>COUNTIF(Y$2:$Y$100,R7807)</f>
        <v>0</v>
      </c>
      <c r="V7807" s="67">
        <f t="shared" si="888"/>
        <v>0</v>
      </c>
      <c r="X7807"/>
      <c r="Y7807" s="67" t="str">
        <f t="shared" si="889"/>
        <v xml:space="preserve"> </v>
      </c>
      <c r="AB7807" t="s">
        <v>90</v>
      </c>
      <c r="AC7807" s="46">
        <v>5518</v>
      </c>
      <c r="AD7807" s="46">
        <v>70</v>
      </c>
      <c r="AE7807" s="46">
        <v>72.099999999999994</v>
      </c>
      <c r="AF7807" s="46">
        <v>124</v>
      </c>
      <c r="AH7807" s="70" t="str">
        <f t="shared" si="885"/>
        <v>GCAW Girls Div 1 Waterford Regional</v>
      </c>
      <c r="AI7807" s="70" t="str">
        <f t="shared" si="886"/>
        <v/>
      </c>
      <c r="AJ7807" s="70" t="str">
        <f t="shared" si="887"/>
        <v/>
      </c>
      <c r="AK7807" s="70" t="str" cm="1">
        <f t="array" ref="AK7807">_xlfn.IFS(AH7807&lt;&gt;"","1",AI7807&lt;&gt;"","2",AJ7807&lt;&gt;"","3")</f>
        <v>1</v>
      </c>
    </row>
    <row r="7808" spans="1:37" x14ac:dyDescent="0.25">
      <c r="A7808" t="s">
        <v>1800</v>
      </c>
      <c r="B7808" t="s">
        <v>1801</v>
      </c>
      <c r="C7808" s="67" t="str">
        <f t="shared" si="883"/>
        <v>Holly Morehart</v>
      </c>
      <c r="D7808" s="71" t="str" cm="1">
        <f t="array" ref="D7808">_xlfn.IFS(AK7808="1",CONCATENATE(C7808,"Regional"),AK7808="2",CONCATENATE(C7808,"Sectional"),AK7808="3",CONCATENATE(C7808,COUNTIF($C$1:C7808,C7808)))</f>
        <v>Holly MorehartRegional</v>
      </c>
      <c r="E7808" s="66">
        <v>45196.333333333336</v>
      </c>
      <c r="F7808" t="s">
        <v>2508</v>
      </c>
      <c r="G7808" s="46">
        <v>36</v>
      </c>
      <c r="H7808" s="46">
        <v>116</v>
      </c>
      <c r="I7808" s="46">
        <v>30</v>
      </c>
      <c r="J7808" t="s">
        <v>93</v>
      </c>
      <c r="K7808" t="s">
        <v>90</v>
      </c>
      <c r="L7808" s="46">
        <v>5518</v>
      </c>
      <c r="M7808" s="46">
        <v>70</v>
      </c>
      <c r="N7808" s="46">
        <v>72.099999999999994</v>
      </c>
      <c r="O7808" s="46">
        <v>124</v>
      </c>
      <c r="P7808" s="46">
        <f t="shared" si="884"/>
        <v>2</v>
      </c>
      <c r="R7808" s="67" t="s">
        <v>2804</v>
      </c>
      <c r="S7808" s="67">
        <f>COUNTIF(Y$2:$Y$100,R7808)</f>
        <v>0</v>
      </c>
      <c r="V7808" s="67">
        <f t="shared" si="888"/>
        <v>0</v>
      </c>
      <c r="X7808"/>
      <c r="Y7808" s="67" t="str">
        <f t="shared" si="889"/>
        <v xml:space="preserve"> </v>
      </c>
      <c r="AB7808" t="s">
        <v>90</v>
      </c>
      <c r="AC7808" s="46">
        <v>5518</v>
      </c>
      <c r="AD7808" s="46">
        <v>70</v>
      </c>
      <c r="AE7808" s="46">
        <v>72.099999999999994</v>
      </c>
      <c r="AF7808" s="46">
        <v>124</v>
      </c>
      <c r="AH7808" s="70" t="str">
        <f t="shared" si="885"/>
        <v>GCAW Girls Div 1 Waterford Regional</v>
      </c>
      <c r="AI7808" s="70" t="str">
        <f t="shared" si="886"/>
        <v/>
      </c>
      <c r="AJ7808" s="70" t="str">
        <f t="shared" si="887"/>
        <v/>
      </c>
      <c r="AK7808" s="70" t="str" cm="1">
        <f t="array" ref="AK7808">_xlfn.IFS(AH7808&lt;&gt;"","1",AI7808&lt;&gt;"","2",AJ7808&lt;&gt;"","3")</f>
        <v>1</v>
      </c>
    </row>
    <row r="7809" spans="1:37" x14ac:dyDescent="0.25">
      <c r="A7809" t="s">
        <v>1042</v>
      </c>
      <c r="B7809" t="s">
        <v>313</v>
      </c>
      <c r="C7809" s="67" t="str">
        <f t="shared" si="883"/>
        <v>Avery Ferguson</v>
      </c>
      <c r="D7809" s="71" t="str" cm="1">
        <f t="array" ref="D7809">_xlfn.IFS(AK7809="1",CONCATENATE(C7809,"Regional"),AK7809="2",CONCATENATE(C7809,"Sectional"),AK7809="3",CONCATENATE(C7809,COUNTIF($C$1:C7809,C7809)))</f>
        <v>Avery FergusonRegional</v>
      </c>
      <c r="E7809" s="66">
        <v>45196.333333333336</v>
      </c>
      <c r="F7809" t="s">
        <v>2508</v>
      </c>
      <c r="G7809" s="46">
        <v>36</v>
      </c>
      <c r="H7809" s="46">
        <v>116</v>
      </c>
      <c r="I7809" s="46">
        <v>30</v>
      </c>
      <c r="J7809" t="s">
        <v>93</v>
      </c>
      <c r="K7809" t="s">
        <v>90</v>
      </c>
      <c r="L7809" s="46">
        <v>5518</v>
      </c>
      <c r="M7809" s="46">
        <v>70</v>
      </c>
      <c r="N7809" s="46">
        <v>72.099999999999994</v>
      </c>
      <c r="O7809" s="46">
        <v>124</v>
      </c>
      <c r="P7809" s="46">
        <f t="shared" si="884"/>
        <v>2</v>
      </c>
      <c r="R7809" s="67" t="s">
        <v>1534</v>
      </c>
      <c r="S7809" s="67">
        <f>COUNTIF(Y$2:$Y$100,R7809)</f>
        <v>0</v>
      </c>
      <c r="V7809" s="67">
        <f t="shared" si="888"/>
        <v>0</v>
      </c>
      <c r="X7809"/>
      <c r="Y7809" s="67" t="str">
        <f t="shared" si="889"/>
        <v xml:space="preserve"> </v>
      </c>
      <c r="AB7809" t="s">
        <v>90</v>
      </c>
      <c r="AC7809" s="46">
        <v>5518</v>
      </c>
      <c r="AD7809" s="46">
        <v>70</v>
      </c>
      <c r="AE7809" s="46">
        <v>72.099999999999994</v>
      </c>
      <c r="AF7809" s="46">
        <v>124</v>
      </c>
      <c r="AH7809" s="70" t="str">
        <f t="shared" si="885"/>
        <v>GCAW Girls Div 1 Waterford Regional</v>
      </c>
      <c r="AI7809" s="70" t="str">
        <f t="shared" si="886"/>
        <v/>
      </c>
      <c r="AJ7809" s="70" t="str">
        <f t="shared" si="887"/>
        <v/>
      </c>
      <c r="AK7809" s="70" t="str" cm="1">
        <f t="array" ref="AK7809">_xlfn.IFS(AH7809&lt;&gt;"","1",AI7809&lt;&gt;"","2",AJ7809&lt;&gt;"","3")</f>
        <v>1</v>
      </c>
    </row>
    <row r="7810" spans="1:37" x14ac:dyDescent="0.25">
      <c r="A7810" t="s">
        <v>248</v>
      </c>
      <c r="B7810" t="s">
        <v>955</v>
      </c>
      <c r="C7810" s="67" t="str">
        <f t="shared" ref="C7810:C7873" si="890">CONCATENATE(B7810," ",A7810)</f>
        <v>Brianna Flock</v>
      </c>
      <c r="D7810" s="71" t="str" cm="1">
        <f t="array" ref="D7810">_xlfn.IFS(AK7810="1",CONCATENATE(C7810,"Regional"),AK7810="2",CONCATENATE(C7810,"Sectional"),AK7810="3",CONCATENATE(C7810,COUNTIF($C$1:C7810,C7810)))</f>
        <v>Brianna FlockRegional</v>
      </c>
      <c r="E7810" s="66">
        <v>45196.333333333336</v>
      </c>
      <c r="F7810" t="s">
        <v>2508</v>
      </c>
      <c r="G7810" s="46">
        <v>36</v>
      </c>
      <c r="H7810" s="46">
        <v>117</v>
      </c>
      <c r="I7810" s="46">
        <v>32</v>
      </c>
      <c r="J7810" t="s">
        <v>93</v>
      </c>
      <c r="K7810" t="s">
        <v>90</v>
      </c>
      <c r="L7810" s="46">
        <v>5518</v>
      </c>
      <c r="M7810" s="46">
        <v>70</v>
      </c>
      <c r="N7810" s="46">
        <v>72.099999999999994</v>
      </c>
      <c r="O7810" s="46">
        <v>124</v>
      </c>
      <c r="P7810" s="46">
        <f t="shared" ref="P7810:P7873" si="891">IF(L7810&gt;4000,2,1)</f>
        <v>2</v>
      </c>
      <c r="R7810" s="67" t="s">
        <v>1472</v>
      </c>
      <c r="S7810" s="67">
        <f>COUNTIF(Y$2:$Y$100,R7810)</f>
        <v>0</v>
      </c>
      <c r="V7810" s="67">
        <f t="shared" si="888"/>
        <v>0</v>
      </c>
      <c r="X7810"/>
      <c r="Y7810" s="67" t="str">
        <f t="shared" si="889"/>
        <v xml:space="preserve"> </v>
      </c>
      <c r="AB7810" t="s">
        <v>90</v>
      </c>
      <c r="AC7810" s="46">
        <v>5518</v>
      </c>
      <c r="AD7810" s="46">
        <v>70</v>
      </c>
      <c r="AE7810" s="46">
        <v>72.099999999999994</v>
      </c>
      <c r="AF7810" s="46">
        <v>124</v>
      </c>
      <c r="AH7810" s="70" t="str">
        <f t="shared" ref="AH7810:AH7873" si="892">IF(ISNUMBER(SEARCH("regional",$F7810)),$F7810,"")</f>
        <v>GCAW Girls Div 1 Waterford Regional</v>
      </c>
      <c r="AI7810" s="70" t="str">
        <f t="shared" ref="AI7810:AI7873" si="893">IF(ISNUMBER(SEARCH("sectional",$F7810)),$F7810,"")</f>
        <v/>
      </c>
      <c r="AJ7810" s="70" t="str">
        <f t="shared" ref="AJ7810:AJ7873" si="894">IF(AND(AH7810="",AI7810=""),"X","")</f>
        <v/>
      </c>
      <c r="AK7810" s="70" t="str" cm="1">
        <f t="array" ref="AK7810">_xlfn.IFS(AH7810&lt;&gt;"","1",AI7810&lt;&gt;"","2",AJ7810&lt;&gt;"","3")</f>
        <v>1</v>
      </c>
    </row>
    <row r="7811" spans="1:37" x14ac:dyDescent="0.25">
      <c r="A7811" t="s">
        <v>1659</v>
      </c>
      <c r="B7811" t="s">
        <v>441</v>
      </c>
      <c r="C7811" s="67" t="str">
        <f t="shared" si="890"/>
        <v>Madison Kretschmer</v>
      </c>
      <c r="D7811" s="71" t="str" cm="1">
        <f t="array" ref="D7811">_xlfn.IFS(AK7811="1",CONCATENATE(C7811,"Regional"),AK7811="2",CONCATENATE(C7811,"Sectional"),AK7811="3",CONCATENATE(C7811,COUNTIF($C$1:C7811,C7811)))</f>
        <v>Madison KretschmerRegional</v>
      </c>
      <c r="E7811" s="66">
        <v>45196.333333333336</v>
      </c>
      <c r="F7811" t="s">
        <v>2508</v>
      </c>
      <c r="G7811" s="46">
        <v>36</v>
      </c>
      <c r="H7811" s="46">
        <v>117</v>
      </c>
      <c r="I7811" s="46">
        <v>32</v>
      </c>
      <c r="J7811" t="s">
        <v>93</v>
      </c>
      <c r="K7811" t="s">
        <v>90</v>
      </c>
      <c r="L7811" s="46">
        <v>5518</v>
      </c>
      <c r="M7811" s="46">
        <v>70</v>
      </c>
      <c r="N7811" s="46">
        <v>72.099999999999994</v>
      </c>
      <c r="O7811" s="46">
        <v>124</v>
      </c>
      <c r="P7811" s="46">
        <f t="shared" si="891"/>
        <v>2</v>
      </c>
      <c r="R7811" s="67" t="s">
        <v>3606</v>
      </c>
      <c r="S7811" s="67">
        <f>COUNTIF(Y$2:$Y$100,R7811)</f>
        <v>0</v>
      </c>
      <c r="V7811" s="67">
        <f t="shared" si="888"/>
        <v>0</v>
      </c>
      <c r="X7811"/>
      <c r="Y7811" s="67" t="str">
        <f t="shared" si="889"/>
        <v xml:space="preserve"> </v>
      </c>
      <c r="AB7811" t="s">
        <v>90</v>
      </c>
      <c r="AC7811" s="46">
        <v>5518</v>
      </c>
      <c r="AD7811" s="46">
        <v>70</v>
      </c>
      <c r="AE7811" s="46">
        <v>72.099999999999994</v>
      </c>
      <c r="AF7811" s="46">
        <v>124</v>
      </c>
      <c r="AH7811" s="70" t="str">
        <f t="shared" si="892"/>
        <v>GCAW Girls Div 1 Waterford Regional</v>
      </c>
      <c r="AI7811" s="70" t="str">
        <f t="shared" si="893"/>
        <v/>
      </c>
      <c r="AJ7811" s="70" t="str">
        <f t="shared" si="894"/>
        <v/>
      </c>
      <c r="AK7811" s="70" t="str" cm="1">
        <f t="array" ref="AK7811">_xlfn.IFS(AH7811&lt;&gt;"","1",AI7811&lt;&gt;"","2",AJ7811&lt;&gt;"","3")</f>
        <v>1</v>
      </c>
    </row>
    <row r="7812" spans="1:37" x14ac:dyDescent="0.25">
      <c r="A7812" t="s">
        <v>3466</v>
      </c>
      <c r="B7812" t="s">
        <v>2717</v>
      </c>
      <c r="C7812" s="67" t="str">
        <f t="shared" si="890"/>
        <v>Veronica Siegler</v>
      </c>
      <c r="D7812" s="71" t="str" cm="1">
        <f t="array" ref="D7812">_xlfn.IFS(AK7812="1",CONCATENATE(C7812,"Regional"),AK7812="2",CONCATENATE(C7812,"Sectional"),AK7812="3",CONCATENATE(C7812,COUNTIF($C$1:C7812,C7812)))</f>
        <v>Veronica SieglerRegional</v>
      </c>
      <c r="E7812" s="66">
        <v>45196.333333333336</v>
      </c>
      <c r="F7812" t="s">
        <v>2508</v>
      </c>
      <c r="G7812" s="46">
        <v>36</v>
      </c>
      <c r="H7812" s="46">
        <v>117</v>
      </c>
      <c r="I7812" s="46">
        <v>32</v>
      </c>
      <c r="J7812" t="s">
        <v>93</v>
      </c>
      <c r="K7812" t="s">
        <v>90</v>
      </c>
      <c r="L7812" s="46">
        <v>5518</v>
      </c>
      <c r="M7812" s="46">
        <v>70</v>
      </c>
      <c r="N7812" s="46">
        <v>72.099999999999994</v>
      </c>
      <c r="O7812" s="46">
        <v>124</v>
      </c>
      <c r="P7812" s="46">
        <f t="shared" si="891"/>
        <v>2</v>
      </c>
      <c r="R7812" s="67" t="s">
        <v>3694</v>
      </c>
      <c r="S7812" s="67">
        <f>COUNTIF(Y$2:$Y$100,R7812)</f>
        <v>0</v>
      </c>
      <c r="V7812" s="67">
        <f t="shared" si="888"/>
        <v>0</v>
      </c>
      <c r="X7812"/>
      <c r="Y7812" s="67" t="str">
        <f t="shared" si="889"/>
        <v xml:space="preserve"> </v>
      </c>
      <c r="AB7812" t="s">
        <v>90</v>
      </c>
      <c r="AC7812" s="46">
        <v>5518</v>
      </c>
      <c r="AD7812" s="46">
        <v>70</v>
      </c>
      <c r="AE7812" s="46">
        <v>72.099999999999994</v>
      </c>
      <c r="AF7812" s="46">
        <v>124</v>
      </c>
      <c r="AH7812" s="70" t="str">
        <f t="shared" si="892"/>
        <v>GCAW Girls Div 1 Waterford Regional</v>
      </c>
      <c r="AI7812" s="70" t="str">
        <f t="shared" si="893"/>
        <v/>
      </c>
      <c r="AJ7812" s="70" t="str">
        <f t="shared" si="894"/>
        <v/>
      </c>
      <c r="AK7812" s="70" t="str" cm="1">
        <f t="array" ref="AK7812">_xlfn.IFS(AH7812&lt;&gt;"","1",AI7812&lt;&gt;"","2",AJ7812&lt;&gt;"","3")</f>
        <v>1</v>
      </c>
    </row>
    <row r="7813" spans="1:37" x14ac:dyDescent="0.25">
      <c r="A7813" t="s">
        <v>2114</v>
      </c>
      <c r="B7813" t="s">
        <v>458</v>
      </c>
      <c r="C7813" s="67" t="str">
        <f t="shared" si="890"/>
        <v>Lauren Vant</v>
      </c>
      <c r="D7813" s="71" t="str" cm="1">
        <f t="array" ref="D7813">_xlfn.IFS(AK7813="1",CONCATENATE(C7813,"Regional"),AK7813="2",CONCATENATE(C7813,"Sectional"),AK7813="3",CONCATENATE(C7813,COUNTIF($C$1:C7813,C7813)))</f>
        <v>Lauren VantRegional</v>
      </c>
      <c r="E7813" s="66">
        <v>45196.333333333336</v>
      </c>
      <c r="F7813" t="s">
        <v>2508</v>
      </c>
      <c r="G7813" s="46">
        <v>36</v>
      </c>
      <c r="H7813" s="46">
        <v>120</v>
      </c>
      <c r="I7813" s="46">
        <v>35</v>
      </c>
      <c r="J7813" t="s">
        <v>93</v>
      </c>
      <c r="K7813" t="s">
        <v>90</v>
      </c>
      <c r="L7813" s="46">
        <v>5518</v>
      </c>
      <c r="M7813" s="46">
        <v>70</v>
      </c>
      <c r="N7813" s="46">
        <v>72.099999999999994</v>
      </c>
      <c r="O7813" s="46">
        <v>124</v>
      </c>
      <c r="P7813" s="46">
        <f t="shared" si="891"/>
        <v>2</v>
      </c>
      <c r="R7813" s="67" t="s">
        <v>3140</v>
      </c>
      <c r="S7813" s="67">
        <f>COUNTIF(Y$2:$Y$100,R7813)</f>
        <v>0</v>
      </c>
      <c r="V7813" s="67">
        <f t="shared" si="888"/>
        <v>0</v>
      </c>
      <c r="X7813"/>
      <c r="Y7813" s="67" t="str">
        <f t="shared" si="889"/>
        <v xml:space="preserve"> </v>
      </c>
      <c r="AB7813" t="s">
        <v>90</v>
      </c>
      <c r="AC7813" s="46">
        <v>5518</v>
      </c>
      <c r="AD7813" s="46">
        <v>70</v>
      </c>
      <c r="AE7813" s="46">
        <v>72.099999999999994</v>
      </c>
      <c r="AF7813" s="46">
        <v>124</v>
      </c>
      <c r="AH7813" s="70" t="str">
        <f t="shared" si="892"/>
        <v>GCAW Girls Div 1 Waterford Regional</v>
      </c>
      <c r="AI7813" s="70" t="str">
        <f t="shared" si="893"/>
        <v/>
      </c>
      <c r="AJ7813" s="70" t="str">
        <f t="shared" si="894"/>
        <v/>
      </c>
      <c r="AK7813" s="70" t="str" cm="1">
        <f t="array" ref="AK7813">_xlfn.IFS(AH7813&lt;&gt;"","1",AI7813&lt;&gt;"","2",AJ7813&lt;&gt;"","3")</f>
        <v>1</v>
      </c>
    </row>
    <row r="7814" spans="1:37" x14ac:dyDescent="0.25">
      <c r="A7814" t="s">
        <v>1709</v>
      </c>
      <c r="B7814" t="s">
        <v>458</v>
      </c>
      <c r="C7814" s="67" t="str">
        <f t="shared" si="890"/>
        <v>Lauren Einhaus</v>
      </c>
      <c r="D7814" s="71" t="str" cm="1">
        <f t="array" ref="D7814">_xlfn.IFS(AK7814="1",CONCATENATE(C7814,"Regional"),AK7814="2",CONCATENATE(C7814,"Sectional"),AK7814="3",CONCATENATE(C7814,COUNTIF($C$1:C7814,C7814)))</f>
        <v>Lauren EinhausRegional</v>
      </c>
      <c r="E7814" s="66">
        <v>45196.333333333336</v>
      </c>
      <c r="F7814" t="s">
        <v>2508</v>
      </c>
      <c r="G7814" s="46">
        <v>36</v>
      </c>
      <c r="H7814" s="46">
        <v>123</v>
      </c>
      <c r="I7814" s="46">
        <v>36</v>
      </c>
      <c r="J7814" t="s">
        <v>93</v>
      </c>
      <c r="K7814" t="s">
        <v>90</v>
      </c>
      <c r="L7814" s="46">
        <v>5518</v>
      </c>
      <c r="M7814" s="46">
        <v>70</v>
      </c>
      <c r="N7814" s="46">
        <v>72.099999999999994</v>
      </c>
      <c r="O7814" s="46">
        <v>124</v>
      </c>
      <c r="P7814" s="46">
        <f t="shared" si="891"/>
        <v>2</v>
      </c>
      <c r="R7814" s="67" t="s">
        <v>3604</v>
      </c>
      <c r="S7814" s="67">
        <f>COUNTIF(Y$2:$Y$100,R7814)</f>
        <v>0</v>
      </c>
      <c r="V7814" s="67">
        <f t="shared" si="888"/>
        <v>0</v>
      </c>
      <c r="X7814"/>
      <c r="Y7814" s="67" t="str">
        <f t="shared" si="889"/>
        <v xml:space="preserve"> </v>
      </c>
      <c r="AB7814" t="s">
        <v>90</v>
      </c>
      <c r="AC7814" s="46">
        <v>5518</v>
      </c>
      <c r="AD7814" s="46">
        <v>70</v>
      </c>
      <c r="AE7814" s="46">
        <v>72.099999999999994</v>
      </c>
      <c r="AF7814" s="46">
        <v>124</v>
      </c>
      <c r="AH7814" s="70" t="str">
        <f t="shared" si="892"/>
        <v>GCAW Girls Div 1 Waterford Regional</v>
      </c>
      <c r="AI7814" s="70" t="str">
        <f t="shared" si="893"/>
        <v/>
      </c>
      <c r="AJ7814" s="70" t="str">
        <f t="shared" si="894"/>
        <v/>
      </c>
      <c r="AK7814" s="70" t="str" cm="1">
        <f t="array" ref="AK7814">_xlfn.IFS(AH7814&lt;&gt;"","1",AI7814&lt;&gt;"","2",AJ7814&lt;&gt;"","3")</f>
        <v>1</v>
      </c>
    </row>
    <row r="7815" spans="1:37" x14ac:dyDescent="0.25">
      <c r="A7815" t="s">
        <v>1059</v>
      </c>
      <c r="B7815" t="s">
        <v>959</v>
      </c>
      <c r="C7815" s="67" t="str">
        <f t="shared" si="890"/>
        <v>Macey Reier</v>
      </c>
      <c r="D7815" s="71" t="str" cm="1">
        <f t="array" ref="D7815">_xlfn.IFS(AK7815="1",CONCATENATE(C7815,"Regional"),AK7815="2",CONCATENATE(C7815,"Sectional"),AK7815="3",CONCATENATE(C7815,COUNTIF($C$1:C7815,C7815)))</f>
        <v>Macey ReierRegional</v>
      </c>
      <c r="E7815" s="66">
        <v>45196.333333333336</v>
      </c>
      <c r="F7815" t="s">
        <v>2514</v>
      </c>
      <c r="G7815" s="46">
        <v>35</v>
      </c>
      <c r="H7815" s="46">
        <v>80</v>
      </c>
      <c r="I7815" s="46">
        <v>1</v>
      </c>
      <c r="J7815" t="s">
        <v>2395</v>
      </c>
      <c r="K7815" t="s">
        <v>90</v>
      </c>
      <c r="L7815" s="46">
        <v>5156</v>
      </c>
      <c r="M7815" s="46">
        <v>72</v>
      </c>
      <c r="N7815" s="46">
        <v>69.8</v>
      </c>
      <c r="O7815" s="46">
        <v>117</v>
      </c>
      <c r="P7815" s="46">
        <f t="shared" si="891"/>
        <v>2</v>
      </c>
      <c r="R7815" s="67" t="s">
        <v>1543</v>
      </c>
      <c r="S7815" s="67">
        <f>COUNTIF(Y$2:$Y$100,R7815)</f>
        <v>0</v>
      </c>
      <c r="V7815" s="67">
        <f t="shared" si="888"/>
        <v>0</v>
      </c>
      <c r="X7815"/>
      <c r="Y7815" s="67" t="str">
        <f t="shared" si="889"/>
        <v xml:space="preserve"> </v>
      </c>
      <c r="AB7815" t="s">
        <v>90</v>
      </c>
      <c r="AC7815" s="46">
        <v>5156</v>
      </c>
      <c r="AD7815" s="46">
        <v>72</v>
      </c>
      <c r="AE7815" s="46">
        <v>69.8</v>
      </c>
      <c r="AF7815" s="46">
        <v>117</v>
      </c>
      <c r="AH7815" s="70" t="str">
        <f t="shared" si="892"/>
        <v>GCAW Girls Div 2 Hayward Regional</v>
      </c>
      <c r="AI7815" s="70" t="str">
        <f t="shared" si="893"/>
        <v/>
      </c>
      <c r="AJ7815" s="70" t="str">
        <f t="shared" si="894"/>
        <v/>
      </c>
      <c r="AK7815" s="70" t="str" cm="1">
        <f t="array" ref="AK7815">_xlfn.IFS(AH7815&lt;&gt;"","1",AI7815&lt;&gt;"","2",AJ7815&lt;&gt;"","3")</f>
        <v>1</v>
      </c>
    </row>
    <row r="7816" spans="1:37" x14ac:dyDescent="0.25">
      <c r="A7816" t="s">
        <v>1057</v>
      </c>
      <c r="B7816" t="s">
        <v>1058</v>
      </c>
      <c r="C7816" s="67" t="str">
        <f t="shared" si="890"/>
        <v>Tara Eckes</v>
      </c>
      <c r="D7816" s="71" t="str" cm="1">
        <f t="array" ref="D7816">_xlfn.IFS(AK7816="1",CONCATENATE(C7816,"Regional"),AK7816="2",CONCATENATE(C7816,"Sectional"),AK7816="3",CONCATENATE(C7816,COUNTIF($C$1:C7816,C7816)))</f>
        <v>Tara EckesRegional</v>
      </c>
      <c r="E7816" s="66">
        <v>45196.333333333336</v>
      </c>
      <c r="F7816" t="s">
        <v>2514</v>
      </c>
      <c r="G7816" s="46">
        <v>35</v>
      </c>
      <c r="H7816" s="46">
        <v>85</v>
      </c>
      <c r="I7816" s="46">
        <v>2</v>
      </c>
      <c r="J7816" t="s">
        <v>2395</v>
      </c>
      <c r="K7816" t="s">
        <v>90</v>
      </c>
      <c r="L7816" s="46">
        <v>5156</v>
      </c>
      <c r="M7816" s="46">
        <v>72</v>
      </c>
      <c r="N7816" s="46">
        <v>69.8</v>
      </c>
      <c r="O7816" s="46">
        <v>117</v>
      </c>
      <c r="P7816" s="46">
        <f t="shared" si="891"/>
        <v>2</v>
      </c>
      <c r="R7816" s="67" t="s">
        <v>1542</v>
      </c>
      <c r="S7816" s="67">
        <f>COUNTIF(Y$2:$Y$100,R7816)</f>
        <v>0</v>
      </c>
      <c r="V7816" s="67">
        <f t="shared" si="888"/>
        <v>0</v>
      </c>
      <c r="X7816"/>
      <c r="Y7816" s="67" t="str">
        <f t="shared" si="889"/>
        <v xml:space="preserve"> </v>
      </c>
      <c r="AB7816" t="s">
        <v>90</v>
      </c>
      <c r="AC7816" s="46">
        <v>5156</v>
      </c>
      <c r="AD7816" s="46">
        <v>72</v>
      </c>
      <c r="AE7816" s="46">
        <v>69.8</v>
      </c>
      <c r="AF7816" s="46">
        <v>117</v>
      </c>
      <c r="AH7816" s="70" t="str">
        <f t="shared" si="892"/>
        <v>GCAW Girls Div 2 Hayward Regional</v>
      </c>
      <c r="AI7816" s="70" t="str">
        <f t="shared" si="893"/>
        <v/>
      </c>
      <c r="AJ7816" s="70" t="str">
        <f t="shared" si="894"/>
        <v/>
      </c>
      <c r="AK7816" s="70" t="str" cm="1">
        <f t="array" ref="AK7816">_xlfn.IFS(AH7816&lt;&gt;"","1",AI7816&lt;&gt;"","2",AJ7816&lt;&gt;"","3")</f>
        <v>1</v>
      </c>
    </row>
    <row r="7817" spans="1:37" x14ac:dyDescent="0.25">
      <c r="A7817" t="s">
        <v>1059</v>
      </c>
      <c r="B7817" t="s">
        <v>1062</v>
      </c>
      <c r="C7817" s="67" t="str">
        <f t="shared" si="890"/>
        <v>Alyson Reier</v>
      </c>
      <c r="D7817" s="71" t="str" cm="1">
        <f t="array" ref="D7817">_xlfn.IFS(AK7817="1",CONCATENATE(C7817,"Regional"),AK7817="2",CONCATENATE(C7817,"Sectional"),AK7817="3",CONCATENATE(C7817,COUNTIF($C$1:C7817,C7817)))</f>
        <v>Alyson ReierRegional</v>
      </c>
      <c r="E7817" s="66">
        <v>45196.333333333336</v>
      </c>
      <c r="F7817" t="s">
        <v>2514</v>
      </c>
      <c r="G7817" s="46">
        <v>35</v>
      </c>
      <c r="H7817" s="46">
        <v>85</v>
      </c>
      <c r="I7817" s="46">
        <v>2</v>
      </c>
      <c r="J7817" t="s">
        <v>2395</v>
      </c>
      <c r="K7817" t="s">
        <v>90</v>
      </c>
      <c r="L7817" s="46">
        <v>5156</v>
      </c>
      <c r="M7817" s="46">
        <v>72</v>
      </c>
      <c r="N7817" s="46">
        <v>69.8</v>
      </c>
      <c r="O7817" s="46">
        <v>117</v>
      </c>
      <c r="P7817" s="46">
        <f t="shared" si="891"/>
        <v>2</v>
      </c>
      <c r="R7817" s="67" t="s">
        <v>1545</v>
      </c>
      <c r="S7817" s="67">
        <f>COUNTIF(Y$2:$Y$100,R7817)</f>
        <v>0</v>
      </c>
      <c r="V7817" s="67">
        <f t="shared" si="888"/>
        <v>0</v>
      </c>
      <c r="X7817"/>
      <c r="Y7817" s="67" t="str">
        <f t="shared" si="889"/>
        <v xml:space="preserve"> </v>
      </c>
      <c r="AB7817" t="s">
        <v>90</v>
      </c>
      <c r="AC7817" s="46">
        <v>5156</v>
      </c>
      <c r="AD7817" s="46">
        <v>72</v>
      </c>
      <c r="AE7817" s="46">
        <v>69.8</v>
      </c>
      <c r="AF7817" s="46">
        <v>117</v>
      </c>
      <c r="AH7817" s="70" t="str">
        <f t="shared" si="892"/>
        <v>GCAW Girls Div 2 Hayward Regional</v>
      </c>
      <c r="AI7817" s="70" t="str">
        <f t="shared" si="893"/>
        <v/>
      </c>
      <c r="AJ7817" s="70" t="str">
        <f t="shared" si="894"/>
        <v/>
      </c>
      <c r="AK7817" s="70" t="str" cm="1">
        <f t="array" ref="AK7817">_xlfn.IFS(AH7817&lt;&gt;"","1",AI7817&lt;&gt;"","2",AJ7817&lt;&gt;"","3")</f>
        <v>1</v>
      </c>
    </row>
    <row r="7818" spans="1:37" x14ac:dyDescent="0.25">
      <c r="A7818" t="s">
        <v>1909</v>
      </c>
      <c r="B7818" t="s">
        <v>313</v>
      </c>
      <c r="C7818" s="67" t="str">
        <f t="shared" si="890"/>
        <v>Avery Voeltz</v>
      </c>
      <c r="D7818" s="71" t="str" cm="1">
        <f t="array" ref="D7818">_xlfn.IFS(AK7818="1",CONCATENATE(C7818,"Regional"),AK7818="2",CONCATENATE(C7818,"Sectional"),AK7818="3",CONCATENATE(C7818,COUNTIF($C$1:C7818,C7818)))</f>
        <v>Avery VoeltzRegional</v>
      </c>
      <c r="E7818" s="66">
        <v>45196.333333333336</v>
      </c>
      <c r="F7818" t="s">
        <v>2514</v>
      </c>
      <c r="G7818" s="46">
        <v>35</v>
      </c>
      <c r="H7818" s="46">
        <v>89</v>
      </c>
      <c r="I7818" s="46">
        <v>4</v>
      </c>
      <c r="J7818" t="s">
        <v>2395</v>
      </c>
      <c r="K7818" t="s">
        <v>90</v>
      </c>
      <c r="L7818" s="46">
        <v>5156</v>
      </c>
      <c r="M7818" s="46">
        <v>72</v>
      </c>
      <c r="N7818" s="46">
        <v>69.8</v>
      </c>
      <c r="O7818" s="46">
        <v>117</v>
      </c>
      <c r="P7818" s="46">
        <f t="shared" si="891"/>
        <v>2</v>
      </c>
      <c r="R7818" s="67" t="s">
        <v>2924</v>
      </c>
      <c r="S7818" s="67">
        <f>COUNTIF(Y$2:$Y$100,R7818)</f>
        <v>0</v>
      </c>
      <c r="V7818" s="67">
        <f t="shared" si="888"/>
        <v>0</v>
      </c>
      <c r="X7818"/>
      <c r="Y7818" s="67" t="str">
        <f t="shared" si="889"/>
        <v xml:space="preserve"> </v>
      </c>
      <c r="AB7818" t="s">
        <v>90</v>
      </c>
      <c r="AC7818" s="46">
        <v>5156</v>
      </c>
      <c r="AD7818" s="46">
        <v>72</v>
      </c>
      <c r="AE7818" s="46">
        <v>69.8</v>
      </c>
      <c r="AF7818" s="46">
        <v>117</v>
      </c>
      <c r="AH7818" s="70" t="str">
        <f t="shared" si="892"/>
        <v>GCAW Girls Div 2 Hayward Regional</v>
      </c>
      <c r="AI7818" s="70" t="str">
        <f t="shared" si="893"/>
        <v/>
      </c>
      <c r="AJ7818" s="70" t="str">
        <f t="shared" si="894"/>
        <v/>
      </c>
      <c r="AK7818" s="70" t="str" cm="1">
        <f t="array" ref="AK7818">_xlfn.IFS(AH7818&lt;&gt;"","1",AI7818&lt;&gt;"","2",AJ7818&lt;&gt;"","3")</f>
        <v>1</v>
      </c>
    </row>
    <row r="7819" spans="1:37" x14ac:dyDescent="0.25">
      <c r="A7819" t="s">
        <v>1063</v>
      </c>
      <c r="B7819" t="s">
        <v>277</v>
      </c>
      <c r="C7819" s="67" t="str">
        <f t="shared" si="890"/>
        <v>Peyton Zipperer</v>
      </c>
      <c r="D7819" s="71" t="str" cm="1">
        <f t="array" ref="D7819">_xlfn.IFS(AK7819="1",CONCATENATE(C7819,"Regional"),AK7819="2",CONCATENATE(C7819,"Sectional"),AK7819="3",CONCATENATE(C7819,COUNTIF($C$1:C7819,C7819)))</f>
        <v>Peyton ZippererRegional</v>
      </c>
      <c r="E7819" s="66">
        <v>45196.333333333336</v>
      </c>
      <c r="F7819" t="s">
        <v>2514</v>
      </c>
      <c r="G7819" s="46">
        <v>35</v>
      </c>
      <c r="H7819" s="46">
        <v>91</v>
      </c>
      <c r="I7819" s="46">
        <v>5</v>
      </c>
      <c r="J7819" t="s">
        <v>2395</v>
      </c>
      <c r="K7819" t="s">
        <v>90</v>
      </c>
      <c r="L7819" s="46">
        <v>5156</v>
      </c>
      <c r="M7819" s="46">
        <v>72</v>
      </c>
      <c r="N7819" s="46">
        <v>69.8</v>
      </c>
      <c r="O7819" s="46">
        <v>117</v>
      </c>
      <c r="P7819" s="46">
        <f t="shared" si="891"/>
        <v>2</v>
      </c>
      <c r="R7819" s="67" t="s">
        <v>1546</v>
      </c>
      <c r="S7819" s="67">
        <f>COUNTIF(Y$2:$Y$100,R7819)</f>
        <v>0</v>
      </c>
      <c r="V7819" s="67">
        <f t="shared" si="888"/>
        <v>0</v>
      </c>
      <c r="X7819"/>
      <c r="Y7819" s="67" t="str">
        <f t="shared" si="889"/>
        <v xml:space="preserve"> </v>
      </c>
      <c r="AB7819" t="s">
        <v>90</v>
      </c>
      <c r="AC7819" s="46">
        <v>5156</v>
      </c>
      <c r="AD7819" s="46">
        <v>72</v>
      </c>
      <c r="AE7819" s="46">
        <v>69.8</v>
      </c>
      <c r="AF7819" s="46">
        <v>117</v>
      </c>
      <c r="AH7819" s="70" t="str">
        <f t="shared" si="892"/>
        <v>GCAW Girls Div 2 Hayward Regional</v>
      </c>
      <c r="AI7819" s="70" t="str">
        <f t="shared" si="893"/>
        <v/>
      </c>
      <c r="AJ7819" s="70" t="str">
        <f t="shared" si="894"/>
        <v/>
      </c>
      <c r="AK7819" s="70" t="str" cm="1">
        <f t="array" ref="AK7819">_xlfn.IFS(AH7819&lt;&gt;"","1",AI7819&lt;&gt;"","2",AJ7819&lt;&gt;"","3")</f>
        <v>1</v>
      </c>
    </row>
    <row r="7820" spans="1:37" x14ac:dyDescent="0.25">
      <c r="A7820" t="s">
        <v>370</v>
      </c>
      <c r="B7820" t="s">
        <v>875</v>
      </c>
      <c r="C7820" s="67" t="str">
        <f t="shared" si="890"/>
        <v>Layla Thompson</v>
      </c>
      <c r="D7820" s="71" t="str" cm="1">
        <f t="array" ref="D7820">_xlfn.IFS(AK7820="1",CONCATENATE(C7820,"Regional"),AK7820="2",CONCATENATE(C7820,"Sectional"),AK7820="3",CONCATENATE(C7820,COUNTIF($C$1:C7820,C7820)))</f>
        <v>Layla ThompsonRegional</v>
      </c>
      <c r="E7820" s="66">
        <v>45196.333333333336</v>
      </c>
      <c r="F7820" t="s">
        <v>2514</v>
      </c>
      <c r="G7820" s="46">
        <v>35</v>
      </c>
      <c r="H7820" s="46">
        <v>92</v>
      </c>
      <c r="I7820" s="46">
        <v>6</v>
      </c>
      <c r="J7820" t="s">
        <v>2395</v>
      </c>
      <c r="K7820" t="s">
        <v>90</v>
      </c>
      <c r="L7820" s="46">
        <v>5156</v>
      </c>
      <c r="M7820" s="46">
        <v>72</v>
      </c>
      <c r="N7820" s="46">
        <v>69.8</v>
      </c>
      <c r="O7820" s="46">
        <v>117</v>
      </c>
      <c r="P7820" s="46">
        <f t="shared" si="891"/>
        <v>2</v>
      </c>
      <c r="R7820" s="67" t="s">
        <v>1549</v>
      </c>
      <c r="S7820" s="67">
        <f>COUNTIF(Y$2:$Y$100,R7820)</f>
        <v>0</v>
      </c>
      <c r="V7820" s="67">
        <f t="shared" si="888"/>
        <v>0</v>
      </c>
      <c r="X7820"/>
      <c r="Y7820" s="67" t="str">
        <f t="shared" si="889"/>
        <v xml:space="preserve"> </v>
      </c>
      <c r="AB7820" t="s">
        <v>90</v>
      </c>
      <c r="AC7820" s="46">
        <v>5156</v>
      </c>
      <c r="AD7820" s="46">
        <v>72</v>
      </c>
      <c r="AE7820" s="46">
        <v>69.8</v>
      </c>
      <c r="AF7820" s="46">
        <v>117</v>
      </c>
      <c r="AH7820" s="70" t="str">
        <f t="shared" si="892"/>
        <v>GCAW Girls Div 2 Hayward Regional</v>
      </c>
      <c r="AI7820" s="70" t="str">
        <f t="shared" si="893"/>
        <v/>
      </c>
      <c r="AJ7820" s="70" t="str">
        <f t="shared" si="894"/>
        <v/>
      </c>
      <c r="AK7820" s="70" t="str" cm="1">
        <f t="array" ref="AK7820">_xlfn.IFS(AH7820&lt;&gt;"","1",AI7820&lt;&gt;"","2",AJ7820&lt;&gt;"","3")</f>
        <v>1</v>
      </c>
    </row>
    <row r="7821" spans="1:37" x14ac:dyDescent="0.25">
      <c r="A7821" t="s">
        <v>646</v>
      </c>
      <c r="B7821" t="s">
        <v>647</v>
      </c>
      <c r="C7821" s="67" t="str">
        <f t="shared" si="890"/>
        <v>Lucy Dahlberg</v>
      </c>
      <c r="D7821" s="71" t="str" cm="1">
        <f t="array" ref="D7821">_xlfn.IFS(AK7821="1",CONCATENATE(C7821,"Regional"),AK7821="2",CONCATENATE(C7821,"Sectional"),AK7821="3",CONCATENATE(C7821,COUNTIF($C$1:C7821,C7821)))</f>
        <v>Lucy DahlbergRegional</v>
      </c>
      <c r="E7821" s="66">
        <v>45196.333333333336</v>
      </c>
      <c r="F7821" t="s">
        <v>2514</v>
      </c>
      <c r="G7821" s="46">
        <v>35</v>
      </c>
      <c r="H7821" s="46">
        <v>95</v>
      </c>
      <c r="I7821" s="46">
        <v>7</v>
      </c>
      <c r="J7821" t="s">
        <v>2395</v>
      </c>
      <c r="K7821" t="s">
        <v>90</v>
      </c>
      <c r="L7821" s="46">
        <v>5156</v>
      </c>
      <c r="M7821" s="46">
        <v>72</v>
      </c>
      <c r="N7821" s="46">
        <v>69.8</v>
      </c>
      <c r="O7821" s="46">
        <v>117</v>
      </c>
      <c r="P7821" s="46">
        <f t="shared" si="891"/>
        <v>2</v>
      </c>
      <c r="R7821" s="67" t="s">
        <v>1273</v>
      </c>
      <c r="S7821" s="67">
        <f>COUNTIF(Y$2:$Y$100,R7821)</f>
        <v>0</v>
      </c>
      <c r="V7821" s="67">
        <f t="shared" si="888"/>
        <v>0</v>
      </c>
      <c r="X7821"/>
      <c r="Y7821" s="67" t="str">
        <f t="shared" si="889"/>
        <v xml:space="preserve"> </v>
      </c>
      <c r="AB7821" t="s">
        <v>90</v>
      </c>
      <c r="AC7821" s="46">
        <v>5156</v>
      </c>
      <c r="AD7821" s="46">
        <v>72</v>
      </c>
      <c r="AE7821" s="46">
        <v>69.8</v>
      </c>
      <c r="AF7821" s="46">
        <v>117</v>
      </c>
      <c r="AH7821" s="70" t="str">
        <f t="shared" si="892"/>
        <v>GCAW Girls Div 2 Hayward Regional</v>
      </c>
      <c r="AI7821" s="70" t="str">
        <f t="shared" si="893"/>
        <v/>
      </c>
      <c r="AJ7821" s="70" t="str">
        <f t="shared" si="894"/>
        <v/>
      </c>
      <c r="AK7821" s="70" t="str" cm="1">
        <f t="array" ref="AK7821">_xlfn.IFS(AH7821&lt;&gt;"","1",AI7821&lt;&gt;"","2",AJ7821&lt;&gt;"","3")</f>
        <v>1</v>
      </c>
    </row>
    <row r="7822" spans="1:37" x14ac:dyDescent="0.25">
      <c r="A7822" t="s">
        <v>370</v>
      </c>
      <c r="B7822" t="s">
        <v>187</v>
      </c>
      <c r="C7822" s="67" t="str">
        <f t="shared" si="890"/>
        <v>Ava Thompson</v>
      </c>
      <c r="D7822" s="71" t="str" cm="1">
        <f t="array" ref="D7822">_xlfn.IFS(AK7822="1",CONCATENATE(C7822,"Regional"),AK7822="2",CONCATENATE(C7822,"Sectional"),AK7822="3",CONCATENATE(C7822,COUNTIF($C$1:C7822,C7822)))</f>
        <v>Ava ThompsonRegional</v>
      </c>
      <c r="E7822" s="66">
        <v>45196.333333333336</v>
      </c>
      <c r="F7822" t="s">
        <v>2514</v>
      </c>
      <c r="G7822" s="46">
        <v>35</v>
      </c>
      <c r="H7822" s="46">
        <v>95</v>
      </c>
      <c r="I7822" s="46">
        <v>7</v>
      </c>
      <c r="J7822" t="s">
        <v>2395</v>
      </c>
      <c r="K7822" t="s">
        <v>90</v>
      </c>
      <c r="L7822" s="46">
        <v>5156</v>
      </c>
      <c r="M7822" s="46">
        <v>72</v>
      </c>
      <c r="N7822" s="46">
        <v>69.8</v>
      </c>
      <c r="O7822" s="46">
        <v>117</v>
      </c>
      <c r="P7822" s="46">
        <f t="shared" si="891"/>
        <v>2</v>
      </c>
      <c r="R7822" s="67" t="s">
        <v>1551</v>
      </c>
      <c r="S7822" s="67">
        <f>COUNTIF(Y$2:$Y$100,R7822)</f>
        <v>0</v>
      </c>
      <c r="V7822" s="67">
        <f t="shared" si="888"/>
        <v>0</v>
      </c>
      <c r="X7822"/>
      <c r="Y7822" s="67" t="str">
        <f t="shared" si="889"/>
        <v xml:space="preserve"> </v>
      </c>
      <c r="AB7822" t="s">
        <v>90</v>
      </c>
      <c r="AC7822" s="46">
        <v>5156</v>
      </c>
      <c r="AD7822" s="46">
        <v>72</v>
      </c>
      <c r="AE7822" s="46">
        <v>69.8</v>
      </c>
      <c r="AF7822" s="46">
        <v>117</v>
      </c>
      <c r="AH7822" s="70" t="str">
        <f t="shared" si="892"/>
        <v>GCAW Girls Div 2 Hayward Regional</v>
      </c>
      <c r="AI7822" s="70" t="str">
        <f t="shared" si="893"/>
        <v/>
      </c>
      <c r="AJ7822" s="70" t="str">
        <f t="shared" si="894"/>
        <v/>
      </c>
      <c r="AK7822" s="70" t="str" cm="1">
        <f t="array" ref="AK7822">_xlfn.IFS(AH7822&lt;&gt;"","1",AI7822&lt;&gt;"","2",AJ7822&lt;&gt;"","3")</f>
        <v>1</v>
      </c>
    </row>
    <row r="7823" spans="1:37" x14ac:dyDescent="0.25">
      <c r="A7823" t="s">
        <v>351</v>
      </c>
      <c r="B7823" t="s">
        <v>599</v>
      </c>
      <c r="C7823" s="67" t="str">
        <f t="shared" si="890"/>
        <v>Grace Schmidt</v>
      </c>
      <c r="D7823" s="71" t="str" cm="1">
        <f t="array" ref="D7823">_xlfn.IFS(AK7823="1",CONCATENATE(C7823,"Regional"),AK7823="2",CONCATENATE(C7823,"Sectional"),AK7823="3",CONCATENATE(C7823,COUNTIF($C$1:C7823,C7823)))</f>
        <v>Grace SchmidtRegional</v>
      </c>
      <c r="E7823" s="66">
        <v>45196.333333333336</v>
      </c>
      <c r="F7823" t="s">
        <v>2514</v>
      </c>
      <c r="G7823" s="46">
        <v>35</v>
      </c>
      <c r="H7823" s="46">
        <v>99</v>
      </c>
      <c r="I7823" s="46">
        <v>9</v>
      </c>
      <c r="J7823" t="s">
        <v>2395</v>
      </c>
      <c r="K7823" t="s">
        <v>90</v>
      </c>
      <c r="L7823" s="46">
        <v>5156</v>
      </c>
      <c r="M7823" s="46">
        <v>72</v>
      </c>
      <c r="N7823" s="46">
        <v>69.8</v>
      </c>
      <c r="O7823" s="46">
        <v>117</v>
      </c>
      <c r="P7823" s="46">
        <f t="shared" si="891"/>
        <v>2</v>
      </c>
      <c r="R7823" s="67" t="s">
        <v>3051</v>
      </c>
      <c r="S7823" s="67">
        <f>COUNTIF(Y$2:$Y$100,R7823)</f>
        <v>0</v>
      </c>
      <c r="V7823" s="67">
        <f t="shared" si="888"/>
        <v>0</v>
      </c>
      <c r="X7823"/>
      <c r="Y7823" s="67" t="str">
        <f t="shared" si="889"/>
        <v xml:space="preserve"> </v>
      </c>
      <c r="AB7823" t="s">
        <v>90</v>
      </c>
      <c r="AC7823" s="46">
        <v>5156</v>
      </c>
      <c r="AD7823" s="46">
        <v>72</v>
      </c>
      <c r="AE7823" s="46">
        <v>69.8</v>
      </c>
      <c r="AF7823" s="46">
        <v>117</v>
      </c>
      <c r="AH7823" s="70" t="str">
        <f t="shared" si="892"/>
        <v>GCAW Girls Div 2 Hayward Regional</v>
      </c>
      <c r="AI7823" s="70" t="str">
        <f t="shared" si="893"/>
        <v/>
      </c>
      <c r="AJ7823" s="70" t="str">
        <f t="shared" si="894"/>
        <v/>
      </c>
      <c r="AK7823" s="70" t="str" cm="1">
        <f t="array" ref="AK7823">_xlfn.IFS(AH7823&lt;&gt;"","1",AI7823&lt;&gt;"","2",AJ7823&lt;&gt;"","3")</f>
        <v>1</v>
      </c>
    </row>
    <row r="7824" spans="1:37" x14ac:dyDescent="0.25">
      <c r="A7824" t="s">
        <v>527</v>
      </c>
      <c r="B7824" t="s">
        <v>528</v>
      </c>
      <c r="C7824" s="67" t="str">
        <f t="shared" si="890"/>
        <v>Kate Scharf</v>
      </c>
      <c r="D7824" s="71" t="str" cm="1">
        <f t="array" ref="D7824">_xlfn.IFS(AK7824="1",CONCATENATE(C7824,"Regional"),AK7824="2",CONCATENATE(C7824,"Sectional"),AK7824="3",CONCATENATE(C7824,COUNTIF($C$1:C7824,C7824)))</f>
        <v>Kate ScharfRegional</v>
      </c>
      <c r="E7824" s="66">
        <v>45196.333333333336</v>
      </c>
      <c r="F7824" t="s">
        <v>2514</v>
      </c>
      <c r="G7824" s="46">
        <v>35</v>
      </c>
      <c r="H7824" s="46">
        <v>99</v>
      </c>
      <c r="I7824" s="46">
        <v>9</v>
      </c>
      <c r="J7824" t="s">
        <v>2395</v>
      </c>
      <c r="K7824" t="s">
        <v>90</v>
      </c>
      <c r="L7824" s="46">
        <v>5156</v>
      </c>
      <c r="M7824" s="46">
        <v>72</v>
      </c>
      <c r="N7824" s="46">
        <v>69.8</v>
      </c>
      <c r="O7824" s="46">
        <v>117</v>
      </c>
      <c r="P7824" s="46">
        <f t="shared" si="891"/>
        <v>2</v>
      </c>
      <c r="R7824" s="67" t="s">
        <v>1202</v>
      </c>
      <c r="S7824" s="67">
        <f>COUNTIF(Y$2:$Y$100,R7824)</f>
        <v>0</v>
      </c>
      <c r="V7824" s="67">
        <f t="shared" ref="V7824:V7887" si="895">COUNTIF(R7824:R10451,Y7824)</f>
        <v>0</v>
      </c>
      <c r="X7824"/>
      <c r="Y7824" s="67" t="str">
        <f t="shared" si="889"/>
        <v xml:space="preserve"> </v>
      </c>
      <c r="AB7824" t="s">
        <v>90</v>
      </c>
      <c r="AC7824" s="46">
        <v>5156</v>
      </c>
      <c r="AD7824" s="46">
        <v>72</v>
      </c>
      <c r="AE7824" s="46">
        <v>69.8</v>
      </c>
      <c r="AF7824" s="46">
        <v>117</v>
      </c>
      <c r="AH7824" s="70" t="str">
        <f t="shared" si="892"/>
        <v>GCAW Girls Div 2 Hayward Regional</v>
      </c>
      <c r="AI7824" s="70" t="str">
        <f t="shared" si="893"/>
        <v/>
      </c>
      <c r="AJ7824" s="70" t="str">
        <f t="shared" si="894"/>
        <v/>
      </c>
      <c r="AK7824" s="70" t="str" cm="1">
        <f t="array" ref="AK7824">_xlfn.IFS(AH7824&lt;&gt;"","1",AI7824&lt;&gt;"","2",AJ7824&lt;&gt;"","3")</f>
        <v>1</v>
      </c>
    </row>
    <row r="7825" spans="1:37" x14ac:dyDescent="0.25">
      <c r="A7825" t="s">
        <v>1072</v>
      </c>
      <c r="B7825" t="s">
        <v>458</v>
      </c>
      <c r="C7825" s="67" t="str">
        <f t="shared" si="890"/>
        <v>Lauren Chido</v>
      </c>
      <c r="D7825" s="71" t="str" cm="1">
        <f t="array" ref="D7825">_xlfn.IFS(AK7825="1",CONCATENATE(C7825,"Regional"),AK7825="2",CONCATENATE(C7825,"Sectional"),AK7825="3",CONCATENATE(C7825,COUNTIF($C$1:C7825,C7825)))</f>
        <v>Lauren ChidoRegional</v>
      </c>
      <c r="E7825" s="66">
        <v>45196.333333333336</v>
      </c>
      <c r="F7825" t="s">
        <v>2514</v>
      </c>
      <c r="G7825" s="46">
        <v>35</v>
      </c>
      <c r="H7825" s="46">
        <v>99</v>
      </c>
      <c r="I7825" s="46">
        <v>9</v>
      </c>
      <c r="J7825" t="s">
        <v>2395</v>
      </c>
      <c r="K7825" t="s">
        <v>90</v>
      </c>
      <c r="L7825" s="46">
        <v>5156</v>
      </c>
      <c r="M7825" s="46">
        <v>72</v>
      </c>
      <c r="N7825" s="46">
        <v>69.8</v>
      </c>
      <c r="O7825" s="46">
        <v>117</v>
      </c>
      <c r="P7825" s="46">
        <f t="shared" si="891"/>
        <v>2</v>
      </c>
      <c r="R7825" s="67" t="s">
        <v>1557</v>
      </c>
      <c r="S7825" s="67">
        <f>COUNTIF(Y$2:$Y$100,R7825)</f>
        <v>0</v>
      </c>
      <c r="V7825" s="67">
        <f t="shared" si="895"/>
        <v>0</v>
      </c>
      <c r="X7825"/>
      <c r="Y7825" s="67" t="str">
        <f t="shared" si="889"/>
        <v xml:space="preserve"> </v>
      </c>
      <c r="AB7825" t="s">
        <v>90</v>
      </c>
      <c r="AC7825" s="46">
        <v>5156</v>
      </c>
      <c r="AD7825" s="46">
        <v>72</v>
      </c>
      <c r="AE7825" s="46">
        <v>69.8</v>
      </c>
      <c r="AF7825" s="46">
        <v>117</v>
      </c>
      <c r="AH7825" s="70" t="str">
        <f t="shared" si="892"/>
        <v>GCAW Girls Div 2 Hayward Regional</v>
      </c>
      <c r="AI7825" s="70" t="str">
        <f t="shared" si="893"/>
        <v/>
      </c>
      <c r="AJ7825" s="70" t="str">
        <f t="shared" si="894"/>
        <v/>
      </c>
      <c r="AK7825" s="70" t="str" cm="1">
        <f t="array" ref="AK7825">_xlfn.IFS(AH7825&lt;&gt;"","1",AI7825&lt;&gt;"","2",AJ7825&lt;&gt;"","3")</f>
        <v>1</v>
      </c>
    </row>
    <row r="7826" spans="1:37" x14ac:dyDescent="0.25">
      <c r="A7826" t="s">
        <v>333</v>
      </c>
      <c r="B7826" t="s">
        <v>368</v>
      </c>
      <c r="C7826" s="67" t="str">
        <f t="shared" si="890"/>
        <v>Lexi Peterson</v>
      </c>
      <c r="D7826" s="71" t="str" cm="1">
        <f t="array" ref="D7826">_xlfn.IFS(AK7826="1",CONCATENATE(C7826,"Regional"),AK7826="2",CONCATENATE(C7826,"Sectional"),AK7826="3",CONCATENATE(C7826,COUNTIF($C$1:C7826,C7826)))</f>
        <v>Lexi PetersonRegional</v>
      </c>
      <c r="E7826" s="66">
        <v>45196.333333333336</v>
      </c>
      <c r="F7826" t="s">
        <v>2514</v>
      </c>
      <c r="G7826" s="46">
        <v>35</v>
      </c>
      <c r="H7826" s="46">
        <v>102</v>
      </c>
      <c r="I7826" s="46">
        <v>12</v>
      </c>
      <c r="J7826" t="s">
        <v>2395</v>
      </c>
      <c r="K7826" t="s">
        <v>90</v>
      </c>
      <c r="L7826" s="46">
        <v>5156</v>
      </c>
      <c r="M7826" s="46">
        <v>72</v>
      </c>
      <c r="N7826" s="46">
        <v>69.8</v>
      </c>
      <c r="O7826" s="46">
        <v>117</v>
      </c>
      <c r="P7826" s="46">
        <f t="shared" si="891"/>
        <v>2</v>
      </c>
      <c r="R7826" s="67" t="s">
        <v>1563</v>
      </c>
      <c r="S7826" s="67">
        <f>COUNTIF(Y$2:$Y$100,R7826)</f>
        <v>0</v>
      </c>
      <c r="V7826" s="67">
        <f t="shared" si="895"/>
        <v>0</v>
      </c>
      <c r="X7826"/>
      <c r="Y7826" s="67" t="str">
        <f t="shared" si="889"/>
        <v xml:space="preserve"> </v>
      </c>
      <c r="AB7826" t="s">
        <v>90</v>
      </c>
      <c r="AC7826" s="46">
        <v>5156</v>
      </c>
      <c r="AD7826" s="46">
        <v>72</v>
      </c>
      <c r="AE7826" s="46">
        <v>69.8</v>
      </c>
      <c r="AF7826" s="46">
        <v>117</v>
      </c>
      <c r="AH7826" s="70" t="str">
        <f t="shared" si="892"/>
        <v>GCAW Girls Div 2 Hayward Regional</v>
      </c>
      <c r="AI7826" s="70" t="str">
        <f t="shared" si="893"/>
        <v/>
      </c>
      <c r="AJ7826" s="70" t="str">
        <f t="shared" si="894"/>
        <v/>
      </c>
      <c r="AK7826" s="70" t="str" cm="1">
        <f t="array" ref="AK7826">_xlfn.IFS(AH7826&lt;&gt;"","1",AI7826&lt;&gt;"","2",AJ7826&lt;&gt;"","3")</f>
        <v>1</v>
      </c>
    </row>
    <row r="7827" spans="1:37" x14ac:dyDescent="0.25">
      <c r="A7827" t="s">
        <v>2034</v>
      </c>
      <c r="B7827" t="s">
        <v>2713</v>
      </c>
      <c r="C7827" s="67" t="str">
        <f t="shared" si="890"/>
        <v>Francesca Germano</v>
      </c>
      <c r="D7827" s="71" t="str" cm="1">
        <f t="array" ref="D7827">_xlfn.IFS(AK7827="1",CONCATENATE(C7827,"Regional"),AK7827="2",CONCATENATE(C7827,"Sectional"),AK7827="3",CONCATENATE(C7827,COUNTIF($C$1:C7827,C7827)))</f>
        <v>Francesca GermanoRegional</v>
      </c>
      <c r="E7827" s="66">
        <v>45196.333333333336</v>
      </c>
      <c r="F7827" t="s">
        <v>2514</v>
      </c>
      <c r="G7827" s="46">
        <v>35</v>
      </c>
      <c r="H7827" s="46">
        <v>102</v>
      </c>
      <c r="I7827" s="46">
        <v>12</v>
      </c>
      <c r="J7827" t="s">
        <v>2395</v>
      </c>
      <c r="K7827" t="s">
        <v>90</v>
      </c>
      <c r="L7827" s="46">
        <v>5156</v>
      </c>
      <c r="M7827" s="46">
        <v>72</v>
      </c>
      <c r="N7827" s="46">
        <v>69.8</v>
      </c>
      <c r="O7827" s="46">
        <v>117</v>
      </c>
      <c r="P7827" s="46">
        <f t="shared" si="891"/>
        <v>2</v>
      </c>
      <c r="R7827" s="67" t="s">
        <v>3052</v>
      </c>
      <c r="S7827" s="67">
        <f>COUNTIF(Y$2:$Y$100,R7827)</f>
        <v>0</v>
      </c>
      <c r="V7827" s="67">
        <f t="shared" si="895"/>
        <v>0</v>
      </c>
      <c r="X7827"/>
      <c r="Y7827" s="67" t="str">
        <f t="shared" si="889"/>
        <v xml:space="preserve"> </v>
      </c>
      <c r="AB7827" t="s">
        <v>90</v>
      </c>
      <c r="AC7827" s="46">
        <v>5156</v>
      </c>
      <c r="AD7827" s="46">
        <v>72</v>
      </c>
      <c r="AE7827" s="46">
        <v>69.8</v>
      </c>
      <c r="AF7827" s="46">
        <v>117</v>
      </c>
      <c r="AH7827" s="70" t="str">
        <f t="shared" si="892"/>
        <v>GCAW Girls Div 2 Hayward Regional</v>
      </c>
      <c r="AI7827" s="70" t="str">
        <f t="shared" si="893"/>
        <v/>
      </c>
      <c r="AJ7827" s="70" t="str">
        <f t="shared" si="894"/>
        <v/>
      </c>
      <c r="AK7827" s="70" t="str" cm="1">
        <f t="array" ref="AK7827">_xlfn.IFS(AH7827&lt;&gt;"","1",AI7827&lt;&gt;"","2",AJ7827&lt;&gt;"","3")</f>
        <v>1</v>
      </c>
    </row>
    <row r="7828" spans="1:37" x14ac:dyDescent="0.25">
      <c r="A7828" t="s">
        <v>1975</v>
      </c>
      <c r="B7828" t="s">
        <v>2032</v>
      </c>
      <c r="C7828" s="67" t="str">
        <f t="shared" si="890"/>
        <v>Lexie Sullivan</v>
      </c>
      <c r="D7828" s="71" t="str" cm="1">
        <f t="array" ref="D7828">_xlfn.IFS(AK7828="1",CONCATENATE(C7828,"Regional"),AK7828="2",CONCATENATE(C7828,"Sectional"),AK7828="3",CONCATENATE(C7828,COUNTIF($C$1:C7828,C7828)))</f>
        <v>Lexie SullivanRegional</v>
      </c>
      <c r="E7828" s="66">
        <v>45196.333333333336</v>
      </c>
      <c r="F7828" t="s">
        <v>2514</v>
      </c>
      <c r="G7828" s="46">
        <v>35</v>
      </c>
      <c r="H7828" s="46">
        <v>104</v>
      </c>
      <c r="I7828" s="46">
        <v>14</v>
      </c>
      <c r="J7828" t="s">
        <v>2395</v>
      </c>
      <c r="K7828" t="s">
        <v>90</v>
      </c>
      <c r="L7828" s="46">
        <v>5156</v>
      </c>
      <c r="M7828" s="46">
        <v>72</v>
      </c>
      <c r="N7828" s="46">
        <v>69.8</v>
      </c>
      <c r="O7828" s="46">
        <v>117</v>
      </c>
      <c r="P7828" s="46">
        <f t="shared" si="891"/>
        <v>2</v>
      </c>
      <c r="R7828" s="67" t="s">
        <v>3049</v>
      </c>
      <c r="S7828" s="67">
        <f>COUNTIF(Y$2:$Y$100,R7828)</f>
        <v>0</v>
      </c>
      <c r="V7828" s="67">
        <f t="shared" si="895"/>
        <v>0</v>
      </c>
      <c r="X7828"/>
      <c r="Y7828" s="67" t="str">
        <f t="shared" si="889"/>
        <v xml:space="preserve"> </v>
      </c>
      <c r="AB7828" t="s">
        <v>90</v>
      </c>
      <c r="AC7828" s="46">
        <v>5156</v>
      </c>
      <c r="AD7828" s="46">
        <v>72</v>
      </c>
      <c r="AE7828" s="46">
        <v>69.8</v>
      </c>
      <c r="AF7828" s="46">
        <v>117</v>
      </c>
      <c r="AH7828" s="70" t="str">
        <f t="shared" si="892"/>
        <v>GCAW Girls Div 2 Hayward Regional</v>
      </c>
      <c r="AI7828" s="70" t="str">
        <f t="shared" si="893"/>
        <v/>
      </c>
      <c r="AJ7828" s="70" t="str">
        <f t="shared" si="894"/>
        <v/>
      </c>
      <c r="AK7828" s="70" t="str" cm="1">
        <f t="array" ref="AK7828">_xlfn.IFS(AH7828&lt;&gt;"","1",AI7828&lt;&gt;"","2",AJ7828&lt;&gt;"","3")</f>
        <v>1</v>
      </c>
    </row>
    <row r="7829" spans="1:37" x14ac:dyDescent="0.25">
      <c r="A7829" t="s">
        <v>1064</v>
      </c>
      <c r="B7829" t="s">
        <v>1065</v>
      </c>
      <c r="C7829" s="67" t="str">
        <f t="shared" si="890"/>
        <v>Sofia Bonicatto</v>
      </c>
      <c r="D7829" s="71" t="str" cm="1">
        <f t="array" ref="D7829">_xlfn.IFS(AK7829="1",CONCATENATE(C7829,"Regional"),AK7829="2",CONCATENATE(C7829,"Sectional"),AK7829="3",CONCATENATE(C7829,COUNTIF($C$1:C7829,C7829)))</f>
        <v>Sofia BonicattoRegional</v>
      </c>
      <c r="E7829" s="66">
        <v>45196.333333333336</v>
      </c>
      <c r="F7829" t="s">
        <v>2514</v>
      </c>
      <c r="G7829" s="46">
        <v>35</v>
      </c>
      <c r="H7829" s="46">
        <v>104</v>
      </c>
      <c r="I7829" s="46">
        <v>14</v>
      </c>
      <c r="J7829" t="s">
        <v>2395</v>
      </c>
      <c r="K7829" t="s">
        <v>90</v>
      </c>
      <c r="L7829" s="46">
        <v>5156</v>
      </c>
      <c r="M7829" s="46">
        <v>72</v>
      </c>
      <c r="N7829" s="46">
        <v>69.8</v>
      </c>
      <c r="O7829" s="46">
        <v>117</v>
      </c>
      <c r="P7829" s="46">
        <f t="shared" si="891"/>
        <v>2</v>
      </c>
      <c r="R7829" s="67" t="s">
        <v>1548</v>
      </c>
      <c r="S7829" s="67">
        <f>COUNTIF(Y$2:$Y$100,R7829)</f>
        <v>0</v>
      </c>
      <c r="V7829" s="67">
        <f t="shared" si="895"/>
        <v>0</v>
      </c>
      <c r="X7829"/>
      <c r="Y7829" s="67" t="str">
        <f t="shared" si="889"/>
        <v xml:space="preserve"> </v>
      </c>
      <c r="AB7829" t="s">
        <v>90</v>
      </c>
      <c r="AC7829" s="46">
        <v>5156</v>
      </c>
      <c r="AD7829" s="46">
        <v>72</v>
      </c>
      <c r="AE7829" s="46">
        <v>69.8</v>
      </c>
      <c r="AF7829" s="46">
        <v>117</v>
      </c>
      <c r="AH7829" s="70" t="str">
        <f t="shared" si="892"/>
        <v>GCAW Girls Div 2 Hayward Regional</v>
      </c>
      <c r="AI7829" s="70" t="str">
        <f t="shared" si="893"/>
        <v/>
      </c>
      <c r="AJ7829" s="70" t="str">
        <f t="shared" si="894"/>
        <v/>
      </c>
      <c r="AK7829" s="70" t="str" cm="1">
        <f t="array" ref="AK7829">_xlfn.IFS(AH7829&lt;&gt;"","1",AI7829&lt;&gt;"","2",AJ7829&lt;&gt;"","3")</f>
        <v>1</v>
      </c>
    </row>
    <row r="7830" spans="1:37" x14ac:dyDescent="0.25">
      <c r="A7830" t="s">
        <v>3424</v>
      </c>
      <c r="B7830" t="s">
        <v>381</v>
      </c>
      <c r="C7830" s="67" t="str">
        <f t="shared" si="890"/>
        <v>Whitney Rohde</v>
      </c>
      <c r="D7830" s="71" t="str" cm="1">
        <f t="array" ref="D7830">_xlfn.IFS(AK7830="1",CONCATENATE(C7830,"Regional"),AK7830="2",CONCATENATE(C7830,"Sectional"),AK7830="3",CONCATENATE(C7830,COUNTIF($C$1:C7830,C7830)))</f>
        <v>Whitney RohdeRegional</v>
      </c>
      <c r="E7830" s="66">
        <v>45196.333333333336</v>
      </c>
      <c r="F7830" t="s">
        <v>2514</v>
      </c>
      <c r="G7830" s="46">
        <v>35</v>
      </c>
      <c r="H7830" s="46">
        <v>105</v>
      </c>
      <c r="I7830" s="46">
        <v>16</v>
      </c>
      <c r="J7830" t="s">
        <v>2395</v>
      </c>
      <c r="K7830" t="s">
        <v>90</v>
      </c>
      <c r="L7830" s="46">
        <v>5156</v>
      </c>
      <c r="M7830" s="46">
        <v>72</v>
      </c>
      <c r="N7830" s="46">
        <v>69.8</v>
      </c>
      <c r="O7830" s="46">
        <v>117</v>
      </c>
      <c r="P7830" s="46">
        <f t="shared" si="891"/>
        <v>2</v>
      </c>
      <c r="R7830" s="67" t="s">
        <v>3612</v>
      </c>
      <c r="S7830" s="67">
        <f>COUNTIF(Y$2:$Y$100,R7830)</f>
        <v>0</v>
      </c>
      <c r="V7830" s="67">
        <f t="shared" si="895"/>
        <v>0</v>
      </c>
      <c r="X7830"/>
      <c r="Y7830" s="67" t="str">
        <f t="shared" si="889"/>
        <v xml:space="preserve"> </v>
      </c>
      <c r="AB7830" t="s">
        <v>90</v>
      </c>
      <c r="AC7830" s="46">
        <v>5156</v>
      </c>
      <c r="AD7830" s="46">
        <v>72</v>
      </c>
      <c r="AE7830" s="46">
        <v>69.8</v>
      </c>
      <c r="AF7830" s="46">
        <v>117</v>
      </c>
      <c r="AH7830" s="70" t="str">
        <f t="shared" si="892"/>
        <v>GCAW Girls Div 2 Hayward Regional</v>
      </c>
      <c r="AI7830" s="70" t="str">
        <f t="shared" si="893"/>
        <v/>
      </c>
      <c r="AJ7830" s="70" t="str">
        <f t="shared" si="894"/>
        <v/>
      </c>
      <c r="AK7830" s="70" t="str" cm="1">
        <f t="array" ref="AK7830">_xlfn.IFS(AH7830&lt;&gt;"","1",AI7830&lt;&gt;"","2",AJ7830&lt;&gt;"","3")</f>
        <v>1</v>
      </c>
    </row>
    <row r="7831" spans="1:37" x14ac:dyDescent="0.25">
      <c r="A7831" t="s">
        <v>327</v>
      </c>
      <c r="B7831" t="s">
        <v>198</v>
      </c>
      <c r="C7831" s="67" t="str">
        <f t="shared" si="890"/>
        <v>Jordan Olson</v>
      </c>
      <c r="D7831" s="71" t="str" cm="1">
        <f t="array" ref="D7831">_xlfn.IFS(AK7831="1",CONCATENATE(C7831,"Regional"),AK7831="2",CONCATENATE(C7831,"Sectional"),AK7831="3",CONCATENATE(C7831,COUNTIF($C$1:C7831,C7831)))</f>
        <v>Jordan OlsonRegional</v>
      </c>
      <c r="E7831" s="66">
        <v>45196.333333333336</v>
      </c>
      <c r="F7831" t="s">
        <v>2514</v>
      </c>
      <c r="G7831" s="46">
        <v>35</v>
      </c>
      <c r="H7831" s="46">
        <v>106</v>
      </c>
      <c r="I7831" s="46">
        <v>17</v>
      </c>
      <c r="J7831" t="s">
        <v>2395</v>
      </c>
      <c r="K7831" t="s">
        <v>90</v>
      </c>
      <c r="L7831" s="46">
        <v>5156</v>
      </c>
      <c r="M7831" s="46">
        <v>72</v>
      </c>
      <c r="N7831" s="46">
        <v>69.8</v>
      </c>
      <c r="O7831" s="46">
        <v>117</v>
      </c>
      <c r="P7831" s="46">
        <f t="shared" si="891"/>
        <v>2</v>
      </c>
      <c r="R7831" s="67" t="s">
        <v>1547</v>
      </c>
      <c r="S7831" s="67">
        <f>COUNTIF(Y$2:$Y$100,R7831)</f>
        <v>0</v>
      </c>
      <c r="V7831" s="67">
        <f t="shared" si="895"/>
        <v>0</v>
      </c>
      <c r="X7831"/>
      <c r="Y7831" s="67" t="str">
        <f t="shared" si="889"/>
        <v xml:space="preserve"> </v>
      </c>
      <c r="AB7831" t="s">
        <v>90</v>
      </c>
      <c r="AC7831" s="46">
        <v>5156</v>
      </c>
      <c r="AD7831" s="46">
        <v>72</v>
      </c>
      <c r="AE7831" s="46">
        <v>69.8</v>
      </c>
      <c r="AF7831" s="46">
        <v>117</v>
      </c>
      <c r="AH7831" s="70" t="str">
        <f t="shared" si="892"/>
        <v>GCAW Girls Div 2 Hayward Regional</v>
      </c>
      <c r="AI7831" s="70" t="str">
        <f t="shared" si="893"/>
        <v/>
      </c>
      <c r="AJ7831" s="70" t="str">
        <f t="shared" si="894"/>
        <v/>
      </c>
      <c r="AK7831" s="70" t="str" cm="1">
        <f t="array" ref="AK7831">_xlfn.IFS(AH7831&lt;&gt;"","1",AI7831&lt;&gt;"","2",AJ7831&lt;&gt;"","3")</f>
        <v>1</v>
      </c>
    </row>
    <row r="7832" spans="1:37" x14ac:dyDescent="0.25">
      <c r="A7832" t="s">
        <v>1624</v>
      </c>
      <c r="B7832" t="s">
        <v>531</v>
      </c>
      <c r="C7832" s="67" t="str">
        <f t="shared" si="890"/>
        <v>Shea Zadra</v>
      </c>
      <c r="D7832" s="71" t="str" cm="1">
        <f t="array" ref="D7832">_xlfn.IFS(AK7832="1",CONCATENATE(C7832,"Regional"),AK7832="2",CONCATENATE(C7832,"Sectional"),AK7832="3",CONCATENATE(C7832,COUNTIF($C$1:C7832,C7832)))</f>
        <v>Shea ZadraRegional</v>
      </c>
      <c r="E7832" s="66">
        <v>45196.333333333336</v>
      </c>
      <c r="F7832" t="s">
        <v>2514</v>
      </c>
      <c r="G7832" s="46">
        <v>35</v>
      </c>
      <c r="H7832" s="46">
        <v>107</v>
      </c>
      <c r="I7832" s="46">
        <v>18</v>
      </c>
      <c r="J7832" t="s">
        <v>2395</v>
      </c>
      <c r="K7832" t="s">
        <v>90</v>
      </c>
      <c r="L7832" s="46">
        <v>5156</v>
      </c>
      <c r="M7832" s="46">
        <v>72</v>
      </c>
      <c r="N7832" s="46">
        <v>69.8</v>
      </c>
      <c r="O7832" s="46">
        <v>117</v>
      </c>
      <c r="P7832" s="46">
        <f t="shared" si="891"/>
        <v>2</v>
      </c>
      <c r="R7832" s="67" t="s">
        <v>3526</v>
      </c>
      <c r="S7832" s="67">
        <f>COUNTIF(Y$2:$Y$100,R7832)</f>
        <v>0</v>
      </c>
      <c r="V7832" s="67">
        <f t="shared" si="895"/>
        <v>0</v>
      </c>
      <c r="X7832"/>
      <c r="Y7832" s="67" t="str">
        <f t="shared" si="889"/>
        <v xml:space="preserve"> </v>
      </c>
      <c r="AB7832" t="s">
        <v>90</v>
      </c>
      <c r="AC7832" s="46">
        <v>5156</v>
      </c>
      <c r="AD7832" s="46">
        <v>72</v>
      </c>
      <c r="AE7832" s="46">
        <v>69.8</v>
      </c>
      <c r="AF7832" s="46">
        <v>117</v>
      </c>
      <c r="AH7832" s="70" t="str">
        <f t="shared" si="892"/>
        <v>GCAW Girls Div 2 Hayward Regional</v>
      </c>
      <c r="AI7832" s="70" t="str">
        <f t="shared" si="893"/>
        <v/>
      </c>
      <c r="AJ7832" s="70" t="str">
        <f t="shared" si="894"/>
        <v/>
      </c>
      <c r="AK7832" s="70" t="str" cm="1">
        <f t="array" ref="AK7832">_xlfn.IFS(AH7832&lt;&gt;"","1",AI7832&lt;&gt;"","2",AJ7832&lt;&gt;"","3")</f>
        <v>1</v>
      </c>
    </row>
    <row r="7833" spans="1:37" x14ac:dyDescent="0.25">
      <c r="A7833" t="s">
        <v>560</v>
      </c>
      <c r="B7833" t="s">
        <v>1077</v>
      </c>
      <c r="C7833" s="67" t="str">
        <f t="shared" si="890"/>
        <v>Brook Colburn</v>
      </c>
      <c r="D7833" s="71" t="str" cm="1">
        <f t="array" ref="D7833">_xlfn.IFS(AK7833="1",CONCATENATE(C7833,"Regional"),AK7833="2",CONCATENATE(C7833,"Sectional"),AK7833="3",CONCATENATE(C7833,COUNTIF($C$1:C7833,C7833)))</f>
        <v>Brook ColburnRegional</v>
      </c>
      <c r="E7833" s="66">
        <v>45196.333333333336</v>
      </c>
      <c r="F7833" t="s">
        <v>2514</v>
      </c>
      <c r="G7833" s="46">
        <v>35</v>
      </c>
      <c r="H7833" s="46">
        <v>109</v>
      </c>
      <c r="I7833" s="46">
        <v>19</v>
      </c>
      <c r="J7833" t="s">
        <v>2395</v>
      </c>
      <c r="K7833" t="s">
        <v>90</v>
      </c>
      <c r="L7833" s="46">
        <v>5156</v>
      </c>
      <c r="M7833" s="46">
        <v>72</v>
      </c>
      <c r="N7833" s="46">
        <v>69.8</v>
      </c>
      <c r="O7833" s="46">
        <v>117</v>
      </c>
      <c r="P7833" s="46">
        <f t="shared" si="891"/>
        <v>2</v>
      </c>
      <c r="R7833" s="67" t="s">
        <v>1560</v>
      </c>
      <c r="S7833" s="67">
        <f>COUNTIF(Y$2:$Y$100,R7833)</f>
        <v>0</v>
      </c>
      <c r="V7833" s="67">
        <f t="shared" si="895"/>
        <v>0</v>
      </c>
      <c r="X7833"/>
      <c r="Y7833" s="67" t="str">
        <f t="shared" si="889"/>
        <v xml:space="preserve"> </v>
      </c>
      <c r="AB7833" t="s">
        <v>90</v>
      </c>
      <c r="AC7833" s="46">
        <v>5156</v>
      </c>
      <c r="AD7833" s="46">
        <v>72</v>
      </c>
      <c r="AE7833" s="46">
        <v>69.8</v>
      </c>
      <c r="AF7833" s="46">
        <v>117</v>
      </c>
      <c r="AH7833" s="70" t="str">
        <f t="shared" si="892"/>
        <v>GCAW Girls Div 2 Hayward Regional</v>
      </c>
      <c r="AI7833" s="70" t="str">
        <f t="shared" si="893"/>
        <v/>
      </c>
      <c r="AJ7833" s="70" t="str">
        <f t="shared" si="894"/>
        <v/>
      </c>
      <c r="AK7833" s="70" t="str" cm="1">
        <f t="array" ref="AK7833">_xlfn.IFS(AH7833&lt;&gt;"","1",AI7833&lt;&gt;"","2",AJ7833&lt;&gt;"","3")</f>
        <v>1</v>
      </c>
    </row>
    <row r="7834" spans="1:37" x14ac:dyDescent="0.25">
      <c r="A7834" t="s">
        <v>2030</v>
      </c>
      <c r="B7834" t="s">
        <v>1770</v>
      </c>
      <c r="C7834" s="67" t="str">
        <f t="shared" si="890"/>
        <v>Sadie Horton</v>
      </c>
      <c r="D7834" s="71" t="str" cm="1">
        <f t="array" ref="D7834">_xlfn.IFS(AK7834="1",CONCATENATE(C7834,"Regional"),AK7834="2",CONCATENATE(C7834,"Sectional"),AK7834="3",CONCATENATE(C7834,COUNTIF($C$1:C7834,C7834)))</f>
        <v>Sadie HortonRegional</v>
      </c>
      <c r="E7834" s="66">
        <v>45196.333333333336</v>
      </c>
      <c r="F7834" t="s">
        <v>2514</v>
      </c>
      <c r="G7834" s="46">
        <v>35</v>
      </c>
      <c r="H7834" s="46">
        <v>109</v>
      </c>
      <c r="I7834" s="46">
        <v>19</v>
      </c>
      <c r="J7834" t="s">
        <v>2395</v>
      </c>
      <c r="K7834" t="s">
        <v>90</v>
      </c>
      <c r="L7834" s="46">
        <v>5156</v>
      </c>
      <c r="M7834" s="46">
        <v>72</v>
      </c>
      <c r="N7834" s="46">
        <v>69.8</v>
      </c>
      <c r="O7834" s="46">
        <v>117</v>
      </c>
      <c r="P7834" s="46">
        <f t="shared" si="891"/>
        <v>2</v>
      </c>
      <c r="R7834" s="67" t="s">
        <v>3045</v>
      </c>
      <c r="S7834" s="67">
        <f>COUNTIF(Y$2:$Y$100,R7834)</f>
        <v>0</v>
      </c>
      <c r="V7834" s="67">
        <f t="shared" si="895"/>
        <v>0</v>
      </c>
      <c r="X7834"/>
      <c r="Y7834" s="67" t="str">
        <f t="shared" si="889"/>
        <v xml:space="preserve"> </v>
      </c>
      <c r="AB7834" t="s">
        <v>90</v>
      </c>
      <c r="AC7834" s="46">
        <v>5156</v>
      </c>
      <c r="AD7834" s="46">
        <v>72</v>
      </c>
      <c r="AE7834" s="46">
        <v>69.8</v>
      </c>
      <c r="AF7834" s="46">
        <v>117</v>
      </c>
      <c r="AH7834" s="70" t="str">
        <f t="shared" si="892"/>
        <v>GCAW Girls Div 2 Hayward Regional</v>
      </c>
      <c r="AI7834" s="70" t="str">
        <f t="shared" si="893"/>
        <v/>
      </c>
      <c r="AJ7834" s="70" t="str">
        <f t="shared" si="894"/>
        <v/>
      </c>
      <c r="AK7834" s="70" t="str" cm="1">
        <f t="array" ref="AK7834">_xlfn.IFS(AH7834&lt;&gt;"","1",AI7834&lt;&gt;"","2",AJ7834&lt;&gt;"","3")</f>
        <v>1</v>
      </c>
    </row>
    <row r="7835" spans="1:37" x14ac:dyDescent="0.25">
      <c r="A7835" t="s">
        <v>237</v>
      </c>
      <c r="B7835" t="s">
        <v>1617</v>
      </c>
      <c r="C7835" s="67" t="str">
        <f t="shared" si="890"/>
        <v>Reagan Eberhardt</v>
      </c>
      <c r="D7835" s="71" t="str" cm="1">
        <f t="array" ref="D7835">_xlfn.IFS(AK7835="1",CONCATENATE(C7835,"Regional"),AK7835="2",CONCATENATE(C7835,"Sectional"),AK7835="3",CONCATENATE(C7835,COUNTIF($C$1:C7835,C7835)))</f>
        <v>Reagan EberhardtRegional</v>
      </c>
      <c r="E7835" s="66">
        <v>45196.333333333336</v>
      </c>
      <c r="F7835" t="s">
        <v>2514</v>
      </c>
      <c r="G7835" s="46">
        <v>35</v>
      </c>
      <c r="H7835" s="46">
        <v>109</v>
      </c>
      <c r="I7835" s="46">
        <v>19</v>
      </c>
      <c r="J7835" t="s">
        <v>2395</v>
      </c>
      <c r="K7835" t="s">
        <v>90</v>
      </c>
      <c r="L7835" s="46">
        <v>5156</v>
      </c>
      <c r="M7835" s="46">
        <v>72</v>
      </c>
      <c r="N7835" s="46">
        <v>69.8</v>
      </c>
      <c r="O7835" s="46">
        <v>117</v>
      </c>
      <c r="P7835" s="46">
        <f t="shared" si="891"/>
        <v>2</v>
      </c>
      <c r="R7835" s="67" t="s">
        <v>3048</v>
      </c>
      <c r="S7835" s="67">
        <f>COUNTIF(Y$2:$Y$100,R7835)</f>
        <v>0</v>
      </c>
      <c r="V7835" s="67">
        <f t="shared" si="895"/>
        <v>0</v>
      </c>
      <c r="X7835"/>
      <c r="Y7835" s="67" t="str">
        <f t="shared" si="889"/>
        <v xml:space="preserve"> </v>
      </c>
      <c r="AB7835" t="s">
        <v>90</v>
      </c>
      <c r="AC7835" s="46">
        <v>5156</v>
      </c>
      <c r="AD7835" s="46">
        <v>72</v>
      </c>
      <c r="AE7835" s="46">
        <v>69.8</v>
      </c>
      <c r="AF7835" s="46">
        <v>117</v>
      </c>
      <c r="AH7835" s="70" t="str">
        <f t="shared" si="892"/>
        <v>GCAW Girls Div 2 Hayward Regional</v>
      </c>
      <c r="AI7835" s="70" t="str">
        <f t="shared" si="893"/>
        <v/>
      </c>
      <c r="AJ7835" s="70" t="str">
        <f t="shared" si="894"/>
        <v/>
      </c>
      <c r="AK7835" s="70" t="str" cm="1">
        <f t="array" ref="AK7835">_xlfn.IFS(AH7835&lt;&gt;"","1",AI7835&lt;&gt;"","2",AJ7835&lt;&gt;"","3")</f>
        <v>1</v>
      </c>
    </row>
    <row r="7836" spans="1:37" x14ac:dyDescent="0.25">
      <c r="A7836" t="s">
        <v>712</v>
      </c>
      <c r="B7836" t="s">
        <v>713</v>
      </c>
      <c r="C7836" s="67" t="str">
        <f t="shared" si="890"/>
        <v>Hailee Lindow</v>
      </c>
      <c r="D7836" s="71" t="str" cm="1">
        <f t="array" ref="D7836">_xlfn.IFS(AK7836="1",CONCATENATE(C7836,"Regional"),AK7836="2",CONCATENATE(C7836,"Sectional"),AK7836="3",CONCATENATE(C7836,COUNTIF($C$1:C7836,C7836)))</f>
        <v>Hailee LindowRegional</v>
      </c>
      <c r="E7836" s="66">
        <v>45196.333333333336</v>
      </c>
      <c r="F7836" t="s">
        <v>2514</v>
      </c>
      <c r="G7836" s="46">
        <v>35</v>
      </c>
      <c r="H7836" s="46">
        <v>111</v>
      </c>
      <c r="I7836" s="46">
        <v>22</v>
      </c>
      <c r="J7836" t="s">
        <v>2395</v>
      </c>
      <c r="K7836" t="s">
        <v>90</v>
      </c>
      <c r="L7836" s="46">
        <v>5156</v>
      </c>
      <c r="M7836" s="46">
        <v>72</v>
      </c>
      <c r="N7836" s="46">
        <v>69.8</v>
      </c>
      <c r="O7836" s="46">
        <v>117</v>
      </c>
      <c r="P7836" s="46">
        <f t="shared" si="891"/>
        <v>2</v>
      </c>
      <c r="R7836" s="67" t="s">
        <v>1311</v>
      </c>
      <c r="S7836" s="67">
        <f>COUNTIF(Y$2:$Y$100,R7836)</f>
        <v>0</v>
      </c>
      <c r="V7836" s="67">
        <f t="shared" si="895"/>
        <v>0</v>
      </c>
      <c r="X7836"/>
      <c r="Y7836" s="67" t="str">
        <f t="shared" si="889"/>
        <v xml:space="preserve"> </v>
      </c>
      <c r="AB7836" t="s">
        <v>90</v>
      </c>
      <c r="AC7836" s="46">
        <v>5156</v>
      </c>
      <c r="AD7836" s="46">
        <v>72</v>
      </c>
      <c r="AE7836" s="46">
        <v>69.8</v>
      </c>
      <c r="AF7836" s="46">
        <v>117</v>
      </c>
      <c r="AH7836" s="70" t="str">
        <f t="shared" si="892"/>
        <v>GCAW Girls Div 2 Hayward Regional</v>
      </c>
      <c r="AI7836" s="70" t="str">
        <f t="shared" si="893"/>
        <v/>
      </c>
      <c r="AJ7836" s="70" t="str">
        <f t="shared" si="894"/>
        <v/>
      </c>
      <c r="AK7836" s="70" t="str" cm="1">
        <f t="array" ref="AK7836">_xlfn.IFS(AH7836&lt;&gt;"","1",AI7836&lt;&gt;"","2",AJ7836&lt;&gt;"","3")</f>
        <v>1</v>
      </c>
    </row>
    <row r="7837" spans="1:37" x14ac:dyDescent="0.25">
      <c r="A7837" t="s">
        <v>1904</v>
      </c>
      <c r="B7837" t="s">
        <v>1772</v>
      </c>
      <c r="C7837" s="67" t="str">
        <f t="shared" si="890"/>
        <v>Abbey Blechinger</v>
      </c>
      <c r="D7837" s="71" t="str" cm="1">
        <f t="array" ref="D7837">_xlfn.IFS(AK7837="1",CONCATENATE(C7837,"Regional"),AK7837="2",CONCATENATE(C7837,"Sectional"),AK7837="3",CONCATENATE(C7837,COUNTIF($C$1:C7837,C7837)))</f>
        <v>Abbey BlechingerRegional</v>
      </c>
      <c r="E7837" s="66">
        <v>45196.333333333336</v>
      </c>
      <c r="F7837" t="s">
        <v>2514</v>
      </c>
      <c r="G7837" s="46">
        <v>35</v>
      </c>
      <c r="H7837" s="46">
        <v>111</v>
      </c>
      <c r="I7837" s="46">
        <v>22</v>
      </c>
      <c r="J7837" t="s">
        <v>2395</v>
      </c>
      <c r="K7837" t="s">
        <v>90</v>
      </c>
      <c r="L7837" s="46">
        <v>5156</v>
      </c>
      <c r="M7837" s="46">
        <v>72</v>
      </c>
      <c r="N7837" s="46">
        <v>69.8</v>
      </c>
      <c r="O7837" s="46">
        <v>117</v>
      </c>
      <c r="P7837" s="46">
        <f t="shared" si="891"/>
        <v>2</v>
      </c>
      <c r="R7837" s="67" t="s">
        <v>2918</v>
      </c>
      <c r="S7837" s="67">
        <f>COUNTIF(Y$2:$Y$100,R7837)</f>
        <v>0</v>
      </c>
      <c r="V7837" s="67">
        <f t="shared" si="895"/>
        <v>0</v>
      </c>
      <c r="X7837"/>
      <c r="Y7837" s="67" t="str">
        <f t="shared" si="889"/>
        <v xml:space="preserve"> </v>
      </c>
      <c r="AB7837" t="s">
        <v>90</v>
      </c>
      <c r="AC7837" s="46">
        <v>5156</v>
      </c>
      <c r="AD7837" s="46">
        <v>72</v>
      </c>
      <c r="AE7837" s="46">
        <v>69.8</v>
      </c>
      <c r="AF7837" s="46">
        <v>117</v>
      </c>
      <c r="AH7837" s="70" t="str">
        <f t="shared" si="892"/>
        <v>GCAW Girls Div 2 Hayward Regional</v>
      </c>
      <c r="AI7837" s="70" t="str">
        <f t="shared" si="893"/>
        <v/>
      </c>
      <c r="AJ7837" s="70" t="str">
        <f t="shared" si="894"/>
        <v/>
      </c>
      <c r="AK7837" s="70" t="str" cm="1">
        <f t="array" ref="AK7837">_xlfn.IFS(AH7837&lt;&gt;"","1",AI7837&lt;&gt;"","2",AJ7837&lt;&gt;"","3")</f>
        <v>1</v>
      </c>
    </row>
    <row r="7838" spans="1:37" x14ac:dyDescent="0.25">
      <c r="A7838" t="s">
        <v>1068</v>
      </c>
      <c r="B7838" t="s">
        <v>443</v>
      </c>
      <c r="C7838" s="67" t="str">
        <f t="shared" si="890"/>
        <v>Emily Schmid</v>
      </c>
      <c r="D7838" s="71" t="str" cm="1">
        <f t="array" ref="D7838">_xlfn.IFS(AK7838="1",CONCATENATE(C7838,"Regional"),AK7838="2",CONCATENATE(C7838,"Sectional"),AK7838="3",CONCATENATE(C7838,COUNTIF($C$1:C7838,C7838)))</f>
        <v>Emily SchmidRegional</v>
      </c>
      <c r="E7838" s="66">
        <v>45196.333333333336</v>
      </c>
      <c r="F7838" t="s">
        <v>2514</v>
      </c>
      <c r="G7838" s="46">
        <v>35</v>
      </c>
      <c r="H7838" s="46">
        <v>112</v>
      </c>
      <c r="I7838" s="46">
        <v>24</v>
      </c>
      <c r="J7838" t="s">
        <v>2395</v>
      </c>
      <c r="K7838" t="s">
        <v>90</v>
      </c>
      <c r="L7838" s="46">
        <v>5156</v>
      </c>
      <c r="M7838" s="46">
        <v>72</v>
      </c>
      <c r="N7838" s="46">
        <v>69.8</v>
      </c>
      <c r="O7838" s="46">
        <v>117</v>
      </c>
      <c r="P7838" s="46">
        <f t="shared" si="891"/>
        <v>2</v>
      </c>
      <c r="R7838" s="67" t="s">
        <v>1553</v>
      </c>
      <c r="S7838" s="67">
        <f>COUNTIF(Y$2:$Y$100,R7838)</f>
        <v>0</v>
      </c>
      <c r="V7838" s="67">
        <f t="shared" si="895"/>
        <v>0</v>
      </c>
      <c r="X7838"/>
      <c r="Y7838" s="67" t="str">
        <f t="shared" si="889"/>
        <v xml:space="preserve"> </v>
      </c>
      <c r="AB7838" t="s">
        <v>90</v>
      </c>
      <c r="AC7838" s="46">
        <v>5156</v>
      </c>
      <c r="AD7838" s="46">
        <v>72</v>
      </c>
      <c r="AE7838" s="46">
        <v>69.8</v>
      </c>
      <c r="AF7838" s="46">
        <v>117</v>
      </c>
      <c r="AH7838" s="70" t="str">
        <f t="shared" si="892"/>
        <v>GCAW Girls Div 2 Hayward Regional</v>
      </c>
      <c r="AI7838" s="70" t="str">
        <f t="shared" si="893"/>
        <v/>
      </c>
      <c r="AJ7838" s="70" t="str">
        <f t="shared" si="894"/>
        <v/>
      </c>
      <c r="AK7838" s="70" t="str" cm="1">
        <f t="array" ref="AK7838">_xlfn.IFS(AH7838&lt;&gt;"","1",AI7838&lt;&gt;"","2",AJ7838&lt;&gt;"","3")</f>
        <v>1</v>
      </c>
    </row>
    <row r="7839" spans="1:37" x14ac:dyDescent="0.25">
      <c r="A7839" t="s">
        <v>1069</v>
      </c>
      <c r="B7839" t="s">
        <v>330</v>
      </c>
      <c r="C7839" s="67" t="str">
        <f t="shared" si="890"/>
        <v>Maya Siddiqui</v>
      </c>
      <c r="D7839" s="71" t="str" cm="1">
        <f t="array" ref="D7839">_xlfn.IFS(AK7839="1",CONCATENATE(C7839,"Regional"),AK7839="2",CONCATENATE(C7839,"Sectional"),AK7839="3",CONCATENATE(C7839,COUNTIF($C$1:C7839,C7839)))</f>
        <v>Maya SiddiquiRegional</v>
      </c>
      <c r="E7839" s="66">
        <v>45196.333333333336</v>
      </c>
      <c r="F7839" t="s">
        <v>2514</v>
      </c>
      <c r="G7839" s="46">
        <v>35</v>
      </c>
      <c r="H7839" s="46">
        <v>113</v>
      </c>
      <c r="I7839" s="46">
        <v>25</v>
      </c>
      <c r="J7839" t="s">
        <v>2395</v>
      </c>
      <c r="K7839" t="s">
        <v>90</v>
      </c>
      <c r="L7839" s="46">
        <v>5156</v>
      </c>
      <c r="M7839" s="46">
        <v>72</v>
      </c>
      <c r="N7839" s="46">
        <v>69.8</v>
      </c>
      <c r="O7839" s="46">
        <v>117</v>
      </c>
      <c r="P7839" s="46">
        <f t="shared" si="891"/>
        <v>2</v>
      </c>
      <c r="R7839" s="67" t="s">
        <v>1554</v>
      </c>
      <c r="S7839" s="67">
        <f>COUNTIF(Y$2:$Y$100,R7839)</f>
        <v>0</v>
      </c>
      <c r="V7839" s="67">
        <f t="shared" si="895"/>
        <v>0</v>
      </c>
      <c r="X7839"/>
      <c r="Y7839" s="67" t="str">
        <f t="shared" si="889"/>
        <v xml:space="preserve"> </v>
      </c>
      <c r="AB7839" t="s">
        <v>90</v>
      </c>
      <c r="AC7839" s="46">
        <v>5156</v>
      </c>
      <c r="AD7839" s="46">
        <v>72</v>
      </c>
      <c r="AE7839" s="46">
        <v>69.8</v>
      </c>
      <c r="AF7839" s="46">
        <v>117</v>
      </c>
      <c r="AH7839" s="70" t="str">
        <f t="shared" si="892"/>
        <v>GCAW Girls Div 2 Hayward Regional</v>
      </c>
      <c r="AI7839" s="70" t="str">
        <f t="shared" si="893"/>
        <v/>
      </c>
      <c r="AJ7839" s="70" t="str">
        <f t="shared" si="894"/>
        <v/>
      </c>
      <c r="AK7839" s="70" t="str" cm="1">
        <f t="array" ref="AK7839">_xlfn.IFS(AH7839&lt;&gt;"","1",AI7839&lt;&gt;"","2",AJ7839&lt;&gt;"","3")</f>
        <v>1</v>
      </c>
    </row>
    <row r="7840" spans="1:37" x14ac:dyDescent="0.25">
      <c r="A7840" t="s">
        <v>3467</v>
      </c>
      <c r="B7840" t="s">
        <v>2141</v>
      </c>
      <c r="C7840" s="67" t="str">
        <f t="shared" si="890"/>
        <v>eliza paulson</v>
      </c>
      <c r="D7840" s="71" t="str" cm="1">
        <f t="array" ref="D7840">_xlfn.IFS(AK7840="1",CONCATENATE(C7840,"Regional"),AK7840="2",CONCATENATE(C7840,"Sectional"),AK7840="3",CONCATENATE(C7840,COUNTIF($C$1:C7840,C7840)))</f>
        <v>eliza paulsonRegional</v>
      </c>
      <c r="E7840" s="66">
        <v>45196.333333333336</v>
      </c>
      <c r="F7840" t="s">
        <v>2514</v>
      </c>
      <c r="G7840" s="46">
        <v>35</v>
      </c>
      <c r="H7840" s="46">
        <v>114</v>
      </c>
      <c r="I7840" s="46">
        <v>26</v>
      </c>
      <c r="J7840" t="s">
        <v>2395</v>
      </c>
      <c r="K7840" t="s">
        <v>90</v>
      </c>
      <c r="L7840" s="46">
        <v>5156</v>
      </c>
      <c r="M7840" s="46">
        <v>72</v>
      </c>
      <c r="N7840" s="46">
        <v>69.8</v>
      </c>
      <c r="O7840" s="46">
        <v>117</v>
      </c>
      <c r="P7840" s="46">
        <f t="shared" si="891"/>
        <v>2</v>
      </c>
      <c r="R7840" s="67" t="s">
        <v>3695</v>
      </c>
      <c r="S7840" s="67">
        <f>COUNTIF(Y$2:$Y$100,R7840)</f>
        <v>0</v>
      </c>
      <c r="V7840" s="67">
        <f t="shared" si="895"/>
        <v>0</v>
      </c>
      <c r="X7840"/>
      <c r="Y7840" s="67" t="str">
        <f t="shared" si="889"/>
        <v xml:space="preserve"> </v>
      </c>
      <c r="AB7840" t="s">
        <v>90</v>
      </c>
      <c r="AC7840" s="46">
        <v>5156</v>
      </c>
      <c r="AD7840" s="46">
        <v>72</v>
      </c>
      <c r="AE7840" s="46">
        <v>69.8</v>
      </c>
      <c r="AF7840" s="46">
        <v>117</v>
      </c>
      <c r="AH7840" s="70" t="str">
        <f t="shared" si="892"/>
        <v>GCAW Girls Div 2 Hayward Regional</v>
      </c>
      <c r="AI7840" s="70" t="str">
        <f t="shared" si="893"/>
        <v/>
      </c>
      <c r="AJ7840" s="70" t="str">
        <f t="shared" si="894"/>
        <v/>
      </c>
      <c r="AK7840" s="70" t="str" cm="1">
        <f t="array" ref="AK7840">_xlfn.IFS(AH7840&lt;&gt;"","1",AI7840&lt;&gt;"","2",AJ7840&lt;&gt;"","3")</f>
        <v>1</v>
      </c>
    </row>
    <row r="7841" spans="1:37" x14ac:dyDescent="0.25">
      <c r="A7841" t="s">
        <v>1070</v>
      </c>
      <c r="B7841" t="s">
        <v>764</v>
      </c>
      <c r="C7841" s="67" t="str">
        <f t="shared" si="890"/>
        <v>Anneke Hoegen</v>
      </c>
      <c r="D7841" s="71" t="str" cm="1">
        <f t="array" ref="D7841">_xlfn.IFS(AK7841="1",CONCATENATE(C7841,"Regional"),AK7841="2",CONCATENATE(C7841,"Sectional"),AK7841="3",CONCATENATE(C7841,COUNTIF($C$1:C7841,C7841)))</f>
        <v>Anneke HoegenRegional</v>
      </c>
      <c r="E7841" s="66">
        <v>45196.333333333336</v>
      </c>
      <c r="F7841" t="s">
        <v>2514</v>
      </c>
      <c r="G7841" s="46">
        <v>35</v>
      </c>
      <c r="H7841" s="46">
        <v>114</v>
      </c>
      <c r="I7841" s="46">
        <v>26</v>
      </c>
      <c r="J7841" t="s">
        <v>2395</v>
      </c>
      <c r="K7841" t="s">
        <v>90</v>
      </c>
      <c r="L7841" s="46">
        <v>5156</v>
      </c>
      <c r="M7841" s="46">
        <v>72</v>
      </c>
      <c r="N7841" s="46">
        <v>69.8</v>
      </c>
      <c r="O7841" s="46">
        <v>117</v>
      </c>
      <c r="P7841" s="46">
        <f t="shared" si="891"/>
        <v>2</v>
      </c>
      <c r="R7841" s="67" t="s">
        <v>1555</v>
      </c>
      <c r="S7841" s="67">
        <f>COUNTIF(Y$2:$Y$100,R7841)</f>
        <v>0</v>
      </c>
      <c r="V7841" s="67">
        <f t="shared" si="895"/>
        <v>0</v>
      </c>
      <c r="X7841"/>
      <c r="Y7841" s="67" t="str">
        <f t="shared" si="889"/>
        <v xml:space="preserve"> </v>
      </c>
      <c r="AB7841" t="s">
        <v>90</v>
      </c>
      <c r="AC7841" s="46">
        <v>5156</v>
      </c>
      <c r="AD7841" s="46">
        <v>72</v>
      </c>
      <c r="AE7841" s="46">
        <v>69.8</v>
      </c>
      <c r="AF7841" s="46">
        <v>117</v>
      </c>
      <c r="AH7841" s="70" t="str">
        <f t="shared" si="892"/>
        <v>GCAW Girls Div 2 Hayward Regional</v>
      </c>
      <c r="AI7841" s="70" t="str">
        <f t="shared" si="893"/>
        <v/>
      </c>
      <c r="AJ7841" s="70" t="str">
        <f t="shared" si="894"/>
        <v/>
      </c>
      <c r="AK7841" s="70" t="str" cm="1">
        <f t="array" ref="AK7841">_xlfn.IFS(AH7841&lt;&gt;"","1",AI7841&lt;&gt;"","2",AJ7841&lt;&gt;"","3")</f>
        <v>1</v>
      </c>
    </row>
    <row r="7842" spans="1:37" x14ac:dyDescent="0.25">
      <c r="A7842" t="s">
        <v>2142</v>
      </c>
      <c r="B7842" t="s">
        <v>345</v>
      </c>
      <c r="C7842" s="67" t="str">
        <f t="shared" si="890"/>
        <v>Abigail Kammeyer</v>
      </c>
      <c r="D7842" s="71" t="str" cm="1">
        <f t="array" ref="D7842">_xlfn.IFS(AK7842="1",CONCATENATE(C7842,"Regional"),AK7842="2",CONCATENATE(C7842,"Sectional"),AK7842="3",CONCATENATE(C7842,COUNTIF($C$1:C7842,C7842)))</f>
        <v>Abigail KammeyerRegional</v>
      </c>
      <c r="E7842" s="66">
        <v>45196.333333333336</v>
      </c>
      <c r="F7842" t="s">
        <v>2514</v>
      </c>
      <c r="G7842" s="46">
        <v>35</v>
      </c>
      <c r="H7842" s="46">
        <v>115</v>
      </c>
      <c r="I7842" s="46">
        <v>28</v>
      </c>
      <c r="J7842" t="s">
        <v>2395</v>
      </c>
      <c r="K7842" t="s">
        <v>90</v>
      </c>
      <c r="L7842" s="46">
        <v>5156</v>
      </c>
      <c r="M7842" s="46">
        <v>72</v>
      </c>
      <c r="N7842" s="46">
        <v>69.8</v>
      </c>
      <c r="O7842" s="46">
        <v>117</v>
      </c>
      <c r="P7842" s="46">
        <f t="shared" si="891"/>
        <v>2</v>
      </c>
      <c r="R7842" s="67" t="s">
        <v>3669</v>
      </c>
      <c r="S7842" s="67">
        <f>COUNTIF(Y$2:$Y$100,R7842)</f>
        <v>0</v>
      </c>
      <c r="V7842" s="67">
        <f t="shared" si="895"/>
        <v>0</v>
      </c>
      <c r="X7842"/>
      <c r="Y7842" s="67" t="str">
        <f t="shared" si="889"/>
        <v xml:space="preserve"> </v>
      </c>
      <c r="AB7842" t="s">
        <v>90</v>
      </c>
      <c r="AC7842" s="46">
        <v>5156</v>
      </c>
      <c r="AD7842" s="46">
        <v>72</v>
      </c>
      <c r="AE7842" s="46">
        <v>69.8</v>
      </c>
      <c r="AF7842" s="46">
        <v>117</v>
      </c>
      <c r="AH7842" s="70" t="str">
        <f t="shared" si="892"/>
        <v>GCAW Girls Div 2 Hayward Regional</v>
      </c>
      <c r="AI7842" s="70" t="str">
        <f t="shared" si="893"/>
        <v/>
      </c>
      <c r="AJ7842" s="70" t="str">
        <f t="shared" si="894"/>
        <v/>
      </c>
      <c r="AK7842" s="70" t="str" cm="1">
        <f t="array" ref="AK7842">_xlfn.IFS(AH7842&lt;&gt;"","1",AI7842&lt;&gt;"","2",AJ7842&lt;&gt;"","3")</f>
        <v>1</v>
      </c>
    </row>
    <row r="7843" spans="1:37" x14ac:dyDescent="0.25">
      <c r="A7843" t="s">
        <v>1073</v>
      </c>
      <c r="B7843" t="s">
        <v>437</v>
      </c>
      <c r="C7843" s="67" t="str">
        <f t="shared" si="890"/>
        <v>Kelsey Reidy</v>
      </c>
      <c r="D7843" s="71" t="str" cm="1">
        <f t="array" ref="D7843">_xlfn.IFS(AK7843="1",CONCATENATE(C7843,"Regional"),AK7843="2",CONCATENATE(C7843,"Sectional"),AK7843="3",CONCATENATE(C7843,COUNTIF($C$1:C7843,C7843)))</f>
        <v>Kelsey ReidyRegional</v>
      </c>
      <c r="E7843" s="66">
        <v>45196.333333333336</v>
      </c>
      <c r="F7843" t="s">
        <v>2514</v>
      </c>
      <c r="G7843" s="46">
        <v>35</v>
      </c>
      <c r="H7843" s="46">
        <v>116</v>
      </c>
      <c r="I7843" s="46">
        <v>29</v>
      </c>
      <c r="J7843" t="s">
        <v>2395</v>
      </c>
      <c r="K7843" t="s">
        <v>90</v>
      </c>
      <c r="L7843" s="46">
        <v>5156</v>
      </c>
      <c r="M7843" s="46">
        <v>72</v>
      </c>
      <c r="N7843" s="46">
        <v>69.8</v>
      </c>
      <c r="O7843" s="46">
        <v>117</v>
      </c>
      <c r="P7843" s="46">
        <f t="shared" si="891"/>
        <v>2</v>
      </c>
      <c r="R7843" s="67" t="s">
        <v>1558</v>
      </c>
      <c r="S7843" s="67">
        <f>COUNTIF(Y$2:$Y$100,R7843)</f>
        <v>0</v>
      </c>
      <c r="V7843" s="67">
        <f t="shared" si="895"/>
        <v>0</v>
      </c>
      <c r="X7843"/>
      <c r="Y7843" s="67" t="str">
        <f t="shared" si="889"/>
        <v xml:space="preserve"> </v>
      </c>
      <c r="AB7843" t="s">
        <v>90</v>
      </c>
      <c r="AC7843" s="46">
        <v>5156</v>
      </c>
      <c r="AD7843" s="46">
        <v>72</v>
      </c>
      <c r="AE7843" s="46">
        <v>69.8</v>
      </c>
      <c r="AF7843" s="46">
        <v>117</v>
      </c>
      <c r="AH7843" s="70" t="str">
        <f t="shared" si="892"/>
        <v>GCAW Girls Div 2 Hayward Regional</v>
      </c>
      <c r="AI7843" s="70" t="str">
        <f t="shared" si="893"/>
        <v/>
      </c>
      <c r="AJ7843" s="70" t="str">
        <f t="shared" si="894"/>
        <v/>
      </c>
      <c r="AK7843" s="70" t="str" cm="1">
        <f t="array" ref="AK7843">_xlfn.IFS(AH7843&lt;&gt;"","1",AI7843&lt;&gt;"","2",AJ7843&lt;&gt;"","3")</f>
        <v>1</v>
      </c>
    </row>
    <row r="7844" spans="1:37" x14ac:dyDescent="0.25">
      <c r="A7844" t="s">
        <v>1903</v>
      </c>
      <c r="B7844" t="s">
        <v>684</v>
      </c>
      <c r="C7844" s="67" t="str">
        <f t="shared" si="890"/>
        <v>Savannah Richter</v>
      </c>
      <c r="D7844" s="71" t="str" cm="1">
        <f t="array" ref="D7844">_xlfn.IFS(AK7844="1",CONCATENATE(C7844,"Regional"),AK7844="2",CONCATENATE(C7844,"Sectional"),AK7844="3",CONCATENATE(C7844,COUNTIF($C$1:C7844,C7844)))</f>
        <v>Savannah RichterRegional</v>
      </c>
      <c r="E7844" s="66">
        <v>45196.333333333336</v>
      </c>
      <c r="F7844" t="s">
        <v>2514</v>
      </c>
      <c r="G7844" s="46">
        <v>35</v>
      </c>
      <c r="H7844" s="46">
        <v>118</v>
      </c>
      <c r="I7844" s="46">
        <v>30</v>
      </c>
      <c r="J7844" t="s">
        <v>2395</v>
      </c>
      <c r="K7844" t="s">
        <v>90</v>
      </c>
      <c r="L7844" s="46">
        <v>5156</v>
      </c>
      <c r="M7844" s="46">
        <v>72</v>
      </c>
      <c r="N7844" s="46">
        <v>69.8</v>
      </c>
      <c r="O7844" s="46">
        <v>117</v>
      </c>
      <c r="P7844" s="46">
        <f t="shared" si="891"/>
        <v>2</v>
      </c>
      <c r="R7844" s="67" t="s">
        <v>2917</v>
      </c>
      <c r="S7844" s="67">
        <f>COUNTIF(Y$2:$Y$100,R7844)</f>
        <v>0</v>
      </c>
      <c r="V7844" s="67">
        <f t="shared" si="895"/>
        <v>0</v>
      </c>
      <c r="X7844"/>
      <c r="Y7844" s="67" t="str">
        <f t="shared" si="889"/>
        <v xml:space="preserve"> </v>
      </c>
      <c r="AB7844" t="s">
        <v>90</v>
      </c>
      <c r="AC7844" s="46">
        <v>5156</v>
      </c>
      <c r="AD7844" s="46">
        <v>72</v>
      </c>
      <c r="AE7844" s="46">
        <v>69.8</v>
      </c>
      <c r="AF7844" s="46">
        <v>117</v>
      </c>
      <c r="AH7844" s="70" t="str">
        <f t="shared" si="892"/>
        <v>GCAW Girls Div 2 Hayward Regional</v>
      </c>
      <c r="AI7844" s="70" t="str">
        <f t="shared" si="893"/>
        <v/>
      </c>
      <c r="AJ7844" s="70" t="str">
        <f t="shared" si="894"/>
        <v/>
      </c>
      <c r="AK7844" s="70" t="str" cm="1">
        <f t="array" ref="AK7844">_xlfn.IFS(AH7844&lt;&gt;"","1",AI7844&lt;&gt;"","2",AJ7844&lt;&gt;"","3")</f>
        <v>1</v>
      </c>
    </row>
    <row r="7845" spans="1:37" x14ac:dyDescent="0.25">
      <c r="A7845" t="s">
        <v>2036</v>
      </c>
      <c r="B7845" t="s">
        <v>848</v>
      </c>
      <c r="C7845" s="67" t="str">
        <f t="shared" si="890"/>
        <v>Isabella Neitzel</v>
      </c>
      <c r="D7845" s="71" t="str" cm="1">
        <f t="array" ref="D7845">_xlfn.IFS(AK7845="1",CONCATENATE(C7845,"Regional"),AK7845="2",CONCATENATE(C7845,"Sectional"),AK7845="3",CONCATENATE(C7845,COUNTIF($C$1:C7845,C7845)))</f>
        <v>Isabella NeitzelRegional</v>
      </c>
      <c r="E7845" s="66">
        <v>45196.333333333336</v>
      </c>
      <c r="F7845" t="s">
        <v>2514</v>
      </c>
      <c r="G7845" s="46">
        <v>35</v>
      </c>
      <c r="H7845" s="46">
        <v>125</v>
      </c>
      <c r="I7845" s="46">
        <v>31</v>
      </c>
      <c r="J7845" t="s">
        <v>2395</v>
      </c>
      <c r="K7845" t="s">
        <v>90</v>
      </c>
      <c r="L7845" s="46">
        <v>5156</v>
      </c>
      <c r="M7845" s="46">
        <v>72</v>
      </c>
      <c r="N7845" s="46">
        <v>69.8</v>
      </c>
      <c r="O7845" s="46">
        <v>117</v>
      </c>
      <c r="P7845" s="46">
        <f t="shared" si="891"/>
        <v>2</v>
      </c>
      <c r="R7845" s="67" t="s">
        <v>3054</v>
      </c>
      <c r="S7845" s="67">
        <f>COUNTIF(Y$2:$Y$100,R7845)</f>
        <v>0</v>
      </c>
      <c r="V7845" s="67">
        <f t="shared" si="895"/>
        <v>0</v>
      </c>
      <c r="X7845"/>
      <c r="Y7845" s="67" t="str">
        <f t="shared" si="889"/>
        <v xml:space="preserve"> </v>
      </c>
      <c r="AB7845" t="s">
        <v>90</v>
      </c>
      <c r="AC7845" s="46">
        <v>5156</v>
      </c>
      <c r="AD7845" s="46">
        <v>72</v>
      </c>
      <c r="AE7845" s="46">
        <v>69.8</v>
      </c>
      <c r="AF7845" s="46">
        <v>117</v>
      </c>
      <c r="AH7845" s="70" t="str">
        <f t="shared" si="892"/>
        <v>GCAW Girls Div 2 Hayward Regional</v>
      </c>
      <c r="AI7845" s="70" t="str">
        <f t="shared" si="893"/>
        <v/>
      </c>
      <c r="AJ7845" s="70" t="str">
        <f t="shared" si="894"/>
        <v/>
      </c>
      <c r="AK7845" s="70" t="str" cm="1">
        <f t="array" ref="AK7845">_xlfn.IFS(AH7845&lt;&gt;"","1",AI7845&lt;&gt;"","2",AJ7845&lt;&gt;"","3")</f>
        <v>1</v>
      </c>
    </row>
    <row r="7846" spans="1:37" x14ac:dyDescent="0.25">
      <c r="A7846" t="s">
        <v>1766</v>
      </c>
      <c r="B7846" t="s">
        <v>1767</v>
      </c>
      <c r="C7846" s="67" t="str">
        <f t="shared" si="890"/>
        <v>Brenner Packwood</v>
      </c>
      <c r="D7846" s="71" t="str" cm="1">
        <f t="array" ref="D7846">_xlfn.IFS(AK7846="1",CONCATENATE(C7846,"Regional"),AK7846="2",CONCATENATE(C7846,"Sectional"),AK7846="3",CONCATENATE(C7846,COUNTIF($C$1:C7846,C7846)))</f>
        <v>Brenner PackwoodRegional</v>
      </c>
      <c r="E7846" s="66">
        <v>45196.333333333336</v>
      </c>
      <c r="F7846" t="s">
        <v>2514</v>
      </c>
      <c r="G7846" s="46">
        <v>35</v>
      </c>
      <c r="H7846" s="46">
        <v>128</v>
      </c>
      <c r="I7846" s="46">
        <v>32</v>
      </c>
      <c r="J7846" t="s">
        <v>2395</v>
      </c>
      <c r="K7846" t="s">
        <v>90</v>
      </c>
      <c r="L7846" s="46">
        <v>5156</v>
      </c>
      <c r="M7846" s="46">
        <v>72</v>
      </c>
      <c r="N7846" s="46">
        <v>69.8</v>
      </c>
      <c r="O7846" s="46">
        <v>117</v>
      </c>
      <c r="P7846" s="46">
        <f t="shared" si="891"/>
        <v>2</v>
      </c>
      <c r="R7846" s="67" t="s">
        <v>2772</v>
      </c>
      <c r="S7846" s="67">
        <f>COUNTIF(Y$2:$Y$100,R7846)</f>
        <v>0</v>
      </c>
      <c r="V7846" s="67">
        <f t="shared" si="895"/>
        <v>0</v>
      </c>
      <c r="X7846"/>
      <c r="Y7846" s="67" t="str">
        <f t="shared" si="889"/>
        <v xml:space="preserve"> </v>
      </c>
      <c r="AB7846" t="s">
        <v>90</v>
      </c>
      <c r="AC7846" s="46">
        <v>5156</v>
      </c>
      <c r="AD7846" s="46">
        <v>72</v>
      </c>
      <c r="AE7846" s="46">
        <v>69.8</v>
      </c>
      <c r="AF7846" s="46">
        <v>117</v>
      </c>
      <c r="AH7846" s="70" t="str">
        <f t="shared" si="892"/>
        <v>GCAW Girls Div 2 Hayward Regional</v>
      </c>
      <c r="AI7846" s="70" t="str">
        <f t="shared" si="893"/>
        <v/>
      </c>
      <c r="AJ7846" s="70" t="str">
        <f t="shared" si="894"/>
        <v/>
      </c>
      <c r="AK7846" s="70" t="str" cm="1">
        <f t="array" ref="AK7846">_xlfn.IFS(AH7846&lt;&gt;"","1",AI7846&lt;&gt;"","2",AJ7846&lt;&gt;"","3")</f>
        <v>1</v>
      </c>
    </row>
    <row r="7847" spans="1:37" x14ac:dyDescent="0.25">
      <c r="A7847" t="s">
        <v>2142</v>
      </c>
      <c r="B7847" t="s">
        <v>2143</v>
      </c>
      <c r="C7847" s="67" t="str">
        <f t="shared" si="890"/>
        <v>Eleanora Kammeyer</v>
      </c>
      <c r="D7847" s="71" t="str" cm="1">
        <f t="array" ref="D7847">_xlfn.IFS(AK7847="1",CONCATENATE(C7847,"Regional"),AK7847="2",CONCATENATE(C7847,"Sectional"),AK7847="3",CONCATENATE(C7847,COUNTIF($C$1:C7847,C7847)))</f>
        <v>Eleanora KammeyerRegional</v>
      </c>
      <c r="E7847" s="66">
        <v>45196.333333333336</v>
      </c>
      <c r="F7847" t="s">
        <v>2514</v>
      </c>
      <c r="G7847" s="46">
        <v>35</v>
      </c>
      <c r="H7847" s="46">
        <v>128</v>
      </c>
      <c r="I7847" s="46">
        <v>32</v>
      </c>
      <c r="J7847" t="s">
        <v>2395</v>
      </c>
      <c r="K7847" t="s">
        <v>90</v>
      </c>
      <c r="L7847" s="46">
        <v>5156</v>
      </c>
      <c r="M7847" s="46">
        <v>72</v>
      </c>
      <c r="N7847" s="46">
        <v>69.8</v>
      </c>
      <c r="O7847" s="46">
        <v>117</v>
      </c>
      <c r="P7847" s="46">
        <f t="shared" si="891"/>
        <v>2</v>
      </c>
      <c r="R7847" s="67" t="s">
        <v>3169</v>
      </c>
      <c r="S7847" s="67">
        <f>COUNTIF(Y$2:$Y$100,R7847)</f>
        <v>0</v>
      </c>
      <c r="V7847" s="67">
        <f t="shared" si="895"/>
        <v>0</v>
      </c>
      <c r="X7847"/>
      <c r="Y7847" s="67" t="str">
        <f t="shared" si="889"/>
        <v xml:space="preserve"> </v>
      </c>
      <c r="AB7847" t="s">
        <v>90</v>
      </c>
      <c r="AC7847" s="46">
        <v>5156</v>
      </c>
      <c r="AD7847" s="46">
        <v>72</v>
      </c>
      <c r="AE7847" s="46">
        <v>69.8</v>
      </c>
      <c r="AF7847" s="46">
        <v>117</v>
      </c>
      <c r="AH7847" s="70" t="str">
        <f t="shared" si="892"/>
        <v>GCAW Girls Div 2 Hayward Regional</v>
      </c>
      <c r="AI7847" s="70" t="str">
        <f t="shared" si="893"/>
        <v/>
      </c>
      <c r="AJ7847" s="70" t="str">
        <f t="shared" si="894"/>
        <v/>
      </c>
      <c r="AK7847" s="70" t="str" cm="1">
        <f t="array" ref="AK7847">_xlfn.IFS(AH7847&lt;&gt;"","1",AI7847&lt;&gt;"","2",AJ7847&lt;&gt;"","3")</f>
        <v>1</v>
      </c>
    </row>
    <row r="7848" spans="1:37" x14ac:dyDescent="0.25">
      <c r="A7848" t="s">
        <v>3399</v>
      </c>
      <c r="B7848" t="s">
        <v>1765</v>
      </c>
      <c r="C7848" s="67" t="str">
        <f t="shared" si="890"/>
        <v>Saiwa Lema</v>
      </c>
      <c r="D7848" s="71" t="str" cm="1">
        <f t="array" ref="D7848">_xlfn.IFS(AK7848="1",CONCATENATE(C7848,"Regional"),AK7848="2",CONCATENATE(C7848,"Sectional"),AK7848="3",CONCATENATE(C7848,COUNTIF($C$1:C7848,C7848)))</f>
        <v>Saiwa LemaRegional</v>
      </c>
      <c r="E7848" s="66">
        <v>45196.333333333336</v>
      </c>
      <c r="F7848" t="s">
        <v>2514</v>
      </c>
      <c r="G7848" s="46">
        <v>35</v>
      </c>
      <c r="H7848" s="46">
        <v>137</v>
      </c>
      <c r="I7848" s="46">
        <v>34</v>
      </c>
      <c r="J7848" t="s">
        <v>2395</v>
      </c>
      <c r="K7848" t="s">
        <v>90</v>
      </c>
      <c r="L7848" s="46">
        <v>5156</v>
      </c>
      <c r="M7848" s="46">
        <v>72</v>
      </c>
      <c r="N7848" s="46">
        <v>69.8</v>
      </c>
      <c r="O7848" s="46">
        <v>117</v>
      </c>
      <c r="P7848" s="46">
        <f t="shared" si="891"/>
        <v>2</v>
      </c>
      <c r="R7848" s="67" t="s">
        <v>3531</v>
      </c>
      <c r="S7848" s="67">
        <f>COUNTIF(Y$2:$Y$100,R7848)</f>
        <v>0</v>
      </c>
      <c r="V7848" s="67">
        <f t="shared" si="895"/>
        <v>0</v>
      </c>
      <c r="X7848"/>
      <c r="Y7848" s="67" t="str">
        <f t="shared" si="889"/>
        <v xml:space="preserve"> </v>
      </c>
      <c r="AB7848" t="s">
        <v>90</v>
      </c>
      <c r="AC7848" s="46">
        <v>5156</v>
      </c>
      <c r="AD7848" s="46">
        <v>72</v>
      </c>
      <c r="AE7848" s="46">
        <v>69.8</v>
      </c>
      <c r="AF7848" s="46">
        <v>117</v>
      </c>
      <c r="AH7848" s="70" t="str">
        <f t="shared" si="892"/>
        <v>GCAW Girls Div 2 Hayward Regional</v>
      </c>
      <c r="AI7848" s="70" t="str">
        <f t="shared" si="893"/>
        <v/>
      </c>
      <c r="AJ7848" s="70" t="str">
        <f t="shared" si="894"/>
        <v/>
      </c>
      <c r="AK7848" s="70" t="str" cm="1">
        <f t="array" ref="AK7848">_xlfn.IFS(AH7848&lt;&gt;"","1",AI7848&lt;&gt;"","2",AJ7848&lt;&gt;"","3")</f>
        <v>1</v>
      </c>
    </row>
    <row r="7849" spans="1:37" x14ac:dyDescent="0.25">
      <c r="A7849" t="s">
        <v>1080</v>
      </c>
      <c r="B7849" t="s">
        <v>1081</v>
      </c>
      <c r="C7849" s="67" t="str">
        <f t="shared" si="890"/>
        <v>Amaya Henderson</v>
      </c>
      <c r="D7849" s="71" t="str" cm="1">
        <f t="array" ref="D7849">_xlfn.IFS(AK7849="1",CONCATENATE(C7849,"Regional"),AK7849="2",CONCATENATE(C7849,"Sectional"),AK7849="3",CONCATENATE(C7849,COUNTIF($C$1:C7849,C7849)))</f>
        <v>Amaya HendersonRegional</v>
      </c>
      <c r="E7849" s="66">
        <v>45196.333333333336</v>
      </c>
      <c r="F7849" t="s">
        <v>2514</v>
      </c>
      <c r="G7849" s="46">
        <v>35</v>
      </c>
      <c r="H7849" s="46">
        <v>141</v>
      </c>
      <c r="I7849" s="46">
        <v>35</v>
      </c>
      <c r="J7849" t="s">
        <v>2395</v>
      </c>
      <c r="K7849" t="s">
        <v>90</v>
      </c>
      <c r="L7849" s="46">
        <v>5156</v>
      </c>
      <c r="M7849" s="46">
        <v>72</v>
      </c>
      <c r="N7849" s="46">
        <v>69.8</v>
      </c>
      <c r="O7849" s="46">
        <v>117</v>
      </c>
      <c r="P7849" s="46">
        <f t="shared" si="891"/>
        <v>2</v>
      </c>
      <c r="R7849" s="67" t="s">
        <v>1562</v>
      </c>
      <c r="S7849" s="67">
        <f>COUNTIF(Y$2:$Y$100,R7849)</f>
        <v>0</v>
      </c>
      <c r="V7849" s="67">
        <f t="shared" si="895"/>
        <v>0</v>
      </c>
      <c r="X7849"/>
      <c r="Y7849" s="67" t="str">
        <f t="shared" si="889"/>
        <v xml:space="preserve"> </v>
      </c>
      <c r="AB7849" t="s">
        <v>90</v>
      </c>
      <c r="AC7849" s="46">
        <v>5156</v>
      </c>
      <c r="AD7849" s="46">
        <v>72</v>
      </c>
      <c r="AE7849" s="46">
        <v>69.8</v>
      </c>
      <c r="AF7849" s="46">
        <v>117</v>
      </c>
      <c r="AH7849" s="70" t="str">
        <f t="shared" si="892"/>
        <v>GCAW Girls Div 2 Hayward Regional</v>
      </c>
      <c r="AI7849" s="70" t="str">
        <f t="shared" si="893"/>
        <v/>
      </c>
      <c r="AJ7849" s="70" t="str">
        <f t="shared" si="894"/>
        <v/>
      </c>
      <c r="AK7849" s="70" t="str" cm="1">
        <f t="array" ref="AK7849">_xlfn.IFS(AH7849&lt;&gt;"","1",AI7849&lt;&gt;"","2",AJ7849&lt;&gt;"","3")</f>
        <v>1</v>
      </c>
    </row>
    <row r="7850" spans="1:37" x14ac:dyDescent="0.25">
      <c r="A7850" t="s">
        <v>409</v>
      </c>
      <c r="B7850" t="s">
        <v>410</v>
      </c>
      <c r="C7850" s="67" t="str">
        <f t="shared" si="890"/>
        <v>Aliisa Helminen</v>
      </c>
      <c r="D7850" s="71" t="str" cm="1">
        <f t="array" ref="D7850">_xlfn.IFS(AK7850="1",CONCATENATE(C7850,"Regional"),AK7850="2",CONCATENATE(C7850,"Sectional"),AK7850="3",CONCATENATE(C7850,COUNTIF($C$1:C7850,C7850)))</f>
        <v>Aliisa HelminenRegional</v>
      </c>
      <c r="E7850" s="66">
        <v>45196.333333333336</v>
      </c>
      <c r="F7850" t="s">
        <v>2515</v>
      </c>
      <c r="G7850" s="46">
        <v>28</v>
      </c>
      <c r="H7850" s="46">
        <v>75</v>
      </c>
      <c r="I7850" s="46">
        <v>1</v>
      </c>
      <c r="J7850" t="s">
        <v>937</v>
      </c>
      <c r="K7850" t="s">
        <v>2516</v>
      </c>
      <c r="L7850" s="46">
        <v>5012</v>
      </c>
      <c r="M7850" s="46">
        <v>70</v>
      </c>
      <c r="N7850" s="46">
        <v>68.099999999999994</v>
      </c>
      <c r="O7850" s="46">
        <v>112</v>
      </c>
      <c r="P7850" s="46">
        <f t="shared" si="891"/>
        <v>2</v>
      </c>
      <c r="R7850" s="67" t="s">
        <v>1140</v>
      </c>
      <c r="S7850" s="67">
        <f>COUNTIF(Y$2:$Y$100,R7850)</f>
        <v>0</v>
      </c>
      <c r="V7850" s="67">
        <f t="shared" si="895"/>
        <v>0</v>
      </c>
      <c r="X7850"/>
      <c r="Y7850" s="67" t="str">
        <f t="shared" si="889"/>
        <v xml:space="preserve"> </v>
      </c>
      <c r="AB7850" t="s">
        <v>2516</v>
      </c>
      <c r="AC7850" s="46">
        <v>5012</v>
      </c>
      <c r="AD7850" s="46">
        <v>70</v>
      </c>
      <c r="AE7850" s="46">
        <v>68.099999999999994</v>
      </c>
      <c r="AF7850" s="46">
        <v>112</v>
      </c>
      <c r="AH7850" s="70" t="str">
        <f t="shared" si="892"/>
        <v>GCAW Girls Div 2 Little Chute Regional</v>
      </c>
      <c r="AI7850" s="70" t="str">
        <f t="shared" si="893"/>
        <v/>
      </c>
      <c r="AJ7850" s="70" t="str">
        <f t="shared" si="894"/>
        <v/>
      </c>
      <c r="AK7850" s="70" t="str" cm="1">
        <f t="array" ref="AK7850">_xlfn.IFS(AH7850&lt;&gt;"","1",AI7850&lt;&gt;"","2",AJ7850&lt;&gt;"","3")</f>
        <v>1</v>
      </c>
    </row>
    <row r="7851" spans="1:37" x14ac:dyDescent="0.25">
      <c r="A7851" t="s">
        <v>419</v>
      </c>
      <c r="B7851" t="s">
        <v>307</v>
      </c>
      <c r="C7851" s="67" t="str">
        <f t="shared" si="890"/>
        <v>May Shimek</v>
      </c>
      <c r="D7851" s="71" t="str" cm="1">
        <f t="array" ref="D7851">_xlfn.IFS(AK7851="1",CONCATENATE(C7851,"Regional"),AK7851="2",CONCATENATE(C7851,"Sectional"),AK7851="3",CONCATENATE(C7851,COUNTIF($C$1:C7851,C7851)))</f>
        <v>May ShimekRegional</v>
      </c>
      <c r="E7851" s="66">
        <v>45196.333333333336</v>
      </c>
      <c r="F7851" t="s">
        <v>2515</v>
      </c>
      <c r="G7851" s="46">
        <v>28</v>
      </c>
      <c r="H7851" s="46">
        <v>84</v>
      </c>
      <c r="I7851" s="46">
        <v>2</v>
      </c>
      <c r="J7851" t="s">
        <v>937</v>
      </c>
      <c r="K7851" t="s">
        <v>2516</v>
      </c>
      <c r="L7851" s="46">
        <v>5012</v>
      </c>
      <c r="M7851" s="46">
        <v>70</v>
      </c>
      <c r="N7851" s="46">
        <v>68.099999999999994</v>
      </c>
      <c r="O7851" s="46">
        <v>112</v>
      </c>
      <c r="P7851" s="46">
        <f t="shared" si="891"/>
        <v>2</v>
      </c>
      <c r="R7851" s="67" t="s">
        <v>1143</v>
      </c>
      <c r="S7851" s="67">
        <f>COUNTIF(Y$2:$Y$100,R7851)</f>
        <v>0</v>
      </c>
      <c r="V7851" s="67">
        <f t="shared" si="895"/>
        <v>0</v>
      </c>
      <c r="X7851"/>
      <c r="Y7851" s="67" t="str">
        <f t="shared" si="889"/>
        <v xml:space="preserve"> </v>
      </c>
      <c r="AB7851" t="s">
        <v>2516</v>
      </c>
      <c r="AC7851" s="46">
        <v>5012</v>
      </c>
      <c r="AD7851" s="46">
        <v>70</v>
      </c>
      <c r="AE7851" s="46">
        <v>68.099999999999994</v>
      </c>
      <c r="AF7851" s="46">
        <v>112</v>
      </c>
      <c r="AH7851" s="70" t="str">
        <f t="shared" si="892"/>
        <v>GCAW Girls Div 2 Little Chute Regional</v>
      </c>
      <c r="AI7851" s="70" t="str">
        <f t="shared" si="893"/>
        <v/>
      </c>
      <c r="AJ7851" s="70" t="str">
        <f t="shared" si="894"/>
        <v/>
      </c>
      <c r="AK7851" s="70" t="str" cm="1">
        <f t="array" ref="AK7851">_xlfn.IFS(AH7851&lt;&gt;"","1",AI7851&lt;&gt;"","2",AJ7851&lt;&gt;"","3")</f>
        <v>1</v>
      </c>
    </row>
    <row r="7852" spans="1:37" x14ac:dyDescent="0.25">
      <c r="A7852" t="s">
        <v>420</v>
      </c>
      <c r="B7852" t="s">
        <v>421</v>
      </c>
      <c r="C7852" s="67" t="str">
        <f t="shared" si="890"/>
        <v>Elizabeth Schubbe</v>
      </c>
      <c r="D7852" s="71" t="str" cm="1">
        <f t="array" ref="D7852">_xlfn.IFS(AK7852="1",CONCATENATE(C7852,"Regional"),AK7852="2",CONCATENATE(C7852,"Sectional"),AK7852="3",CONCATENATE(C7852,COUNTIF($C$1:C7852,C7852)))</f>
        <v>Elizabeth SchubbeRegional</v>
      </c>
      <c r="E7852" s="66">
        <v>45196.333333333336</v>
      </c>
      <c r="F7852" t="s">
        <v>2515</v>
      </c>
      <c r="G7852" s="46">
        <v>28</v>
      </c>
      <c r="H7852" s="46">
        <v>84</v>
      </c>
      <c r="I7852" s="46">
        <v>2</v>
      </c>
      <c r="J7852" t="s">
        <v>937</v>
      </c>
      <c r="K7852" t="s">
        <v>2516</v>
      </c>
      <c r="L7852" s="46">
        <v>5012</v>
      </c>
      <c r="M7852" s="46">
        <v>70</v>
      </c>
      <c r="N7852" s="46">
        <v>68.099999999999994</v>
      </c>
      <c r="O7852" s="46">
        <v>112</v>
      </c>
      <c r="P7852" s="46">
        <f t="shared" si="891"/>
        <v>2</v>
      </c>
      <c r="R7852" s="67" t="s">
        <v>1144</v>
      </c>
      <c r="S7852" s="67">
        <f>COUNTIF(Y$2:$Y$100,R7852)</f>
        <v>0</v>
      </c>
      <c r="V7852" s="67">
        <f t="shared" si="895"/>
        <v>0</v>
      </c>
      <c r="X7852"/>
      <c r="Y7852" s="67" t="str">
        <f t="shared" si="889"/>
        <v xml:space="preserve"> </v>
      </c>
      <c r="AB7852" t="s">
        <v>2516</v>
      </c>
      <c r="AC7852" s="46">
        <v>5012</v>
      </c>
      <c r="AD7852" s="46">
        <v>70</v>
      </c>
      <c r="AE7852" s="46">
        <v>68.099999999999994</v>
      </c>
      <c r="AF7852" s="46">
        <v>112</v>
      </c>
      <c r="AH7852" s="70" t="str">
        <f t="shared" si="892"/>
        <v>GCAW Girls Div 2 Little Chute Regional</v>
      </c>
      <c r="AI7852" s="70" t="str">
        <f t="shared" si="893"/>
        <v/>
      </c>
      <c r="AJ7852" s="70" t="str">
        <f t="shared" si="894"/>
        <v/>
      </c>
      <c r="AK7852" s="70" t="str" cm="1">
        <f t="array" ref="AK7852">_xlfn.IFS(AH7852&lt;&gt;"","1",AI7852&lt;&gt;"","2",AJ7852&lt;&gt;"","3")</f>
        <v>1</v>
      </c>
    </row>
    <row r="7853" spans="1:37" x14ac:dyDescent="0.25">
      <c r="A7853" t="s">
        <v>423</v>
      </c>
      <c r="B7853" t="s">
        <v>424</v>
      </c>
      <c r="C7853" s="67" t="str">
        <f t="shared" si="890"/>
        <v>Callee Fink</v>
      </c>
      <c r="D7853" s="71" t="str" cm="1">
        <f t="array" ref="D7853">_xlfn.IFS(AK7853="1",CONCATENATE(C7853,"Regional"),AK7853="2",CONCATENATE(C7853,"Sectional"),AK7853="3",CONCATENATE(C7853,COUNTIF($C$1:C7853,C7853)))</f>
        <v>Callee FinkRegional</v>
      </c>
      <c r="E7853" s="66">
        <v>45196.333333333336</v>
      </c>
      <c r="F7853" t="s">
        <v>2515</v>
      </c>
      <c r="G7853" s="46">
        <v>28</v>
      </c>
      <c r="H7853" s="46">
        <v>88</v>
      </c>
      <c r="I7853" s="46">
        <v>4</v>
      </c>
      <c r="J7853" t="s">
        <v>937</v>
      </c>
      <c r="K7853" t="s">
        <v>2516</v>
      </c>
      <c r="L7853" s="46">
        <v>5012</v>
      </c>
      <c r="M7853" s="46">
        <v>70</v>
      </c>
      <c r="N7853" s="46">
        <v>68.099999999999994</v>
      </c>
      <c r="O7853" s="46">
        <v>112</v>
      </c>
      <c r="P7853" s="46">
        <f t="shared" si="891"/>
        <v>2</v>
      </c>
      <c r="R7853" s="67" t="s">
        <v>1146</v>
      </c>
      <c r="S7853" s="67">
        <f>COUNTIF(Y$2:$Y$100,R7853)</f>
        <v>0</v>
      </c>
      <c r="V7853" s="67">
        <f t="shared" si="895"/>
        <v>0</v>
      </c>
      <c r="X7853"/>
      <c r="Y7853" s="67" t="str">
        <f t="shared" si="889"/>
        <v xml:space="preserve"> </v>
      </c>
      <c r="AB7853" t="s">
        <v>2516</v>
      </c>
      <c r="AC7853" s="46">
        <v>5012</v>
      </c>
      <c r="AD7853" s="46">
        <v>70</v>
      </c>
      <c r="AE7853" s="46">
        <v>68.099999999999994</v>
      </c>
      <c r="AF7853" s="46">
        <v>112</v>
      </c>
      <c r="AH7853" s="70" t="str">
        <f t="shared" si="892"/>
        <v>GCAW Girls Div 2 Little Chute Regional</v>
      </c>
      <c r="AI7853" s="70" t="str">
        <f t="shared" si="893"/>
        <v/>
      </c>
      <c r="AJ7853" s="70" t="str">
        <f t="shared" si="894"/>
        <v/>
      </c>
      <c r="AK7853" s="70" t="str" cm="1">
        <f t="array" ref="AK7853">_xlfn.IFS(AH7853&lt;&gt;"","1",AI7853&lt;&gt;"","2",AJ7853&lt;&gt;"","3")</f>
        <v>1</v>
      </c>
    </row>
    <row r="7854" spans="1:37" x14ac:dyDescent="0.25">
      <c r="A7854" t="s">
        <v>432</v>
      </c>
      <c r="B7854" t="s">
        <v>433</v>
      </c>
      <c r="C7854" s="67" t="str">
        <f t="shared" si="890"/>
        <v>Lacey Stephans</v>
      </c>
      <c r="D7854" s="71" t="str" cm="1">
        <f t="array" ref="D7854">_xlfn.IFS(AK7854="1",CONCATENATE(C7854,"Regional"),AK7854="2",CONCATENATE(C7854,"Sectional"),AK7854="3",CONCATENATE(C7854,COUNTIF($C$1:C7854,C7854)))</f>
        <v>Lacey StephansRegional</v>
      </c>
      <c r="E7854" s="66">
        <v>45196.333333333336</v>
      </c>
      <c r="F7854" t="s">
        <v>2515</v>
      </c>
      <c r="G7854" s="46">
        <v>28</v>
      </c>
      <c r="H7854" s="46">
        <v>92</v>
      </c>
      <c r="I7854" s="46">
        <v>5</v>
      </c>
      <c r="J7854" t="s">
        <v>937</v>
      </c>
      <c r="K7854" t="s">
        <v>2516</v>
      </c>
      <c r="L7854" s="46">
        <v>5012</v>
      </c>
      <c r="M7854" s="46">
        <v>70</v>
      </c>
      <c r="N7854" s="46">
        <v>68.099999999999994</v>
      </c>
      <c r="O7854" s="46">
        <v>112</v>
      </c>
      <c r="P7854" s="46">
        <f t="shared" si="891"/>
        <v>2</v>
      </c>
      <c r="R7854" s="67" t="s">
        <v>1150</v>
      </c>
      <c r="S7854" s="67">
        <f>COUNTIF(Y$2:$Y$100,R7854)</f>
        <v>0</v>
      </c>
      <c r="V7854" s="67">
        <f t="shared" si="895"/>
        <v>0</v>
      </c>
      <c r="X7854"/>
      <c r="Y7854" s="67" t="str">
        <f t="shared" si="889"/>
        <v xml:space="preserve"> </v>
      </c>
      <c r="AB7854" t="s">
        <v>2516</v>
      </c>
      <c r="AC7854" s="46">
        <v>5012</v>
      </c>
      <c r="AD7854" s="46">
        <v>70</v>
      </c>
      <c r="AE7854" s="46">
        <v>68.099999999999994</v>
      </c>
      <c r="AF7854" s="46">
        <v>112</v>
      </c>
      <c r="AH7854" s="70" t="str">
        <f t="shared" si="892"/>
        <v>GCAW Girls Div 2 Little Chute Regional</v>
      </c>
      <c r="AI7854" s="70" t="str">
        <f t="shared" si="893"/>
        <v/>
      </c>
      <c r="AJ7854" s="70" t="str">
        <f t="shared" si="894"/>
        <v/>
      </c>
      <c r="AK7854" s="70" t="str" cm="1">
        <f t="array" ref="AK7854">_xlfn.IFS(AH7854&lt;&gt;"","1",AI7854&lt;&gt;"","2",AJ7854&lt;&gt;"","3")</f>
        <v>1</v>
      </c>
    </row>
    <row r="7855" spans="1:37" x14ac:dyDescent="0.25">
      <c r="A7855" t="s">
        <v>372</v>
      </c>
      <c r="B7855" t="s">
        <v>422</v>
      </c>
      <c r="C7855" s="67" t="str">
        <f t="shared" si="890"/>
        <v>Caroline Vanden Heuvel</v>
      </c>
      <c r="D7855" s="71" t="str" cm="1">
        <f t="array" ref="D7855">_xlfn.IFS(AK7855="1",CONCATENATE(C7855,"Regional"),AK7855="2",CONCATENATE(C7855,"Sectional"),AK7855="3",CONCATENATE(C7855,COUNTIF($C$1:C7855,C7855)))</f>
        <v>Caroline Vanden HeuvelRegional</v>
      </c>
      <c r="E7855" s="66">
        <v>45196.333333333336</v>
      </c>
      <c r="F7855" t="s">
        <v>2515</v>
      </c>
      <c r="G7855" s="46">
        <v>28</v>
      </c>
      <c r="H7855" s="46">
        <v>92</v>
      </c>
      <c r="I7855" s="46">
        <v>5</v>
      </c>
      <c r="J7855" t="s">
        <v>937</v>
      </c>
      <c r="K7855" t="s">
        <v>2516</v>
      </c>
      <c r="L7855" s="46">
        <v>5012</v>
      </c>
      <c r="M7855" s="46">
        <v>70</v>
      </c>
      <c r="N7855" s="46">
        <v>68.099999999999994</v>
      </c>
      <c r="O7855" s="46">
        <v>112</v>
      </c>
      <c r="P7855" s="46">
        <f t="shared" si="891"/>
        <v>2</v>
      </c>
      <c r="R7855" s="67" t="s">
        <v>1145</v>
      </c>
      <c r="S7855" s="67">
        <f>COUNTIF(Y$2:$Y$100,R7855)</f>
        <v>0</v>
      </c>
      <c r="V7855" s="67">
        <f t="shared" si="895"/>
        <v>0</v>
      </c>
      <c r="X7855"/>
      <c r="Y7855" s="67" t="str">
        <f t="shared" si="889"/>
        <v xml:space="preserve"> </v>
      </c>
      <c r="AB7855" t="s">
        <v>2516</v>
      </c>
      <c r="AC7855" s="46">
        <v>5012</v>
      </c>
      <c r="AD7855" s="46">
        <v>70</v>
      </c>
      <c r="AE7855" s="46">
        <v>68.099999999999994</v>
      </c>
      <c r="AF7855" s="46">
        <v>112</v>
      </c>
      <c r="AH7855" s="70" t="str">
        <f t="shared" si="892"/>
        <v>GCAW Girls Div 2 Little Chute Regional</v>
      </c>
      <c r="AI7855" s="70" t="str">
        <f t="shared" si="893"/>
        <v/>
      </c>
      <c r="AJ7855" s="70" t="str">
        <f t="shared" si="894"/>
        <v/>
      </c>
      <c r="AK7855" s="70" t="str" cm="1">
        <f t="array" ref="AK7855">_xlfn.IFS(AH7855&lt;&gt;"","1",AI7855&lt;&gt;"","2",AJ7855&lt;&gt;"","3")</f>
        <v>1</v>
      </c>
    </row>
    <row r="7856" spans="1:37" x14ac:dyDescent="0.25">
      <c r="A7856" t="s">
        <v>186</v>
      </c>
      <c r="B7856" t="s">
        <v>787</v>
      </c>
      <c r="C7856" s="67" t="str">
        <f t="shared" si="890"/>
        <v>Gabija Anderson</v>
      </c>
      <c r="D7856" s="71" t="str" cm="1">
        <f t="array" ref="D7856">_xlfn.IFS(AK7856="1",CONCATENATE(C7856,"Regional"),AK7856="2",CONCATENATE(C7856,"Sectional"),AK7856="3",CONCATENATE(C7856,COUNTIF($C$1:C7856,C7856)))</f>
        <v>Gabija AndersonRegional</v>
      </c>
      <c r="E7856" s="66">
        <v>45196.333333333336</v>
      </c>
      <c r="F7856" t="s">
        <v>2515</v>
      </c>
      <c r="G7856" s="46">
        <v>28</v>
      </c>
      <c r="H7856" s="46">
        <v>98</v>
      </c>
      <c r="I7856" s="46">
        <v>7</v>
      </c>
      <c r="J7856" t="s">
        <v>937</v>
      </c>
      <c r="K7856" t="s">
        <v>2516</v>
      </c>
      <c r="L7856" s="46">
        <v>5012</v>
      </c>
      <c r="M7856" s="46">
        <v>70</v>
      </c>
      <c r="N7856" s="46">
        <v>68.099999999999994</v>
      </c>
      <c r="O7856" s="46">
        <v>112</v>
      </c>
      <c r="P7856" s="46">
        <f t="shared" si="891"/>
        <v>2</v>
      </c>
      <c r="R7856" s="67" t="s">
        <v>3486</v>
      </c>
      <c r="S7856" s="67">
        <f>COUNTIF(Y$2:$Y$100,R7856)</f>
        <v>0</v>
      </c>
      <c r="V7856" s="67">
        <f t="shared" si="895"/>
        <v>0</v>
      </c>
      <c r="X7856"/>
      <c r="Y7856" s="67" t="str">
        <f t="shared" ref="Y7856:Y7919" si="896">CONCATENATE(W7856," ",X7856)</f>
        <v xml:space="preserve"> </v>
      </c>
      <c r="AB7856" t="s">
        <v>2516</v>
      </c>
      <c r="AC7856" s="46">
        <v>5012</v>
      </c>
      <c r="AD7856" s="46">
        <v>70</v>
      </c>
      <c r="AE7856" s="46">
        <v>68.099999999999994</v>
      </c>
      <c r="AF7856" s="46">
        <v>112</v>
      </c>
      <c r="AH7856" s="70" t="str">
        <f t="shared" si="892"/>
        <v>GCAW Girls Div 2 Little Chute Regional</v>
      </c>
      <c r="AI7856" s="70" t="str">
        <f t="shared" si="893"/>
        <v/>
      </c>
      <c r="AJ7856" s="70" t="str">
        <f t="shared" si="894"/>
        <v/>
      </c>
      <c r="AK7856" s="70" t="str" cm="1">
        <f t="array" ref="AK7856">_xlfn.IFS(AH7856&lt;&gt;"","1",AI7856&lt;&gt;"","2",AJ7856&lt;&gt;"","3")</f>
        <v>1</v>
      </c>
    </row>
    <row r="7857" spans="1:37" x14ac:dyDescent="0.25">
      <c r="A7857" t="s">
        <v>1129</v>
      </c>
      <c r="B7857" t="s">
        <v>528</v>
      </c>
      <c r="C7857" s="67" t="str">
        <f t="shared" si="890"/>
        <v>Kate Forton</v>
      </c>
      <c r="D7857" s="71" t="str" cm="1">
        <f t="array" ref="D7857">_xlfn.IFS(AK7857="1",CONCATENATE(C7857,"Regional"),AK7857="2",CONCATENATE(C7857,"Sectional"),AK7857="3",CONCATENATE(C7857,COUNTIF($C$1:C7857,C7857)))</f>
        <v>Kate FortonRegional</v>
      </c>
      <c r="E7857" s="66">
        <v>45196.333333333336</v>
      </c>
      <c r="F7857" t="s">
        <v>2515</v>
      </c>
      <c r="G7857" s="46">
        <v>28</v>
      </c>
      <c r="H7857" s="46">
        <v>99</v>
      </c>
      <c r="I7857" s="46">
        <v>8</v>
      </c>
      <c r="J7857" t="s">
        <v>937</v>
      </c>
      <c r="K7857" t="s">
        <v>2516</v>
      </c>
      <c r="L7857" s="46">
        <v>5012</v>
      </c>
      <c r="M7857" s="46">
        <v>70</v>
      </c>
      <c r="N7857" s="46">
        <v>68.099999999999994</v>
      </c>
      <c r="O7857" s="46">
        <v>112</v>
      </c>
      <c r="P7857" s="46">
        <f t="shared" si="891"/>
        <v>2</v>
      </c>
      <c r="R7857" s="67" t="s">
        <v>1600</v>
      </c>
      <c r="S7857" s="67">
        <f>COUNTIF(Y$2:$Y$100,R7857)</f>
        <v>0</v>
      </c>
      <c r="V7857" s="67">
        <f t="shared" si="895"/>
        <v>0</v>
      </c>
      <c r="X7857"/>
      <c r="Y7857" s="67" t="str">
        <f t="shared" si="896"/>
        <v xml:space="preserve"> </v>
      </c>
      <c r="AB7857" t="s">
        <v>2516</v>
      </c>
      <c r="AC7857" s="46">
        <v>5012</v>
      </c>
      <c r="AD7857" s="46">
        <v>70</v>
      </c>
      <c r="AE7857" s="46">
        <v>68.099999999999994</v>
      </c>
      <c r="AF7857" s="46">
        <v>112</v>
      </c>
      <c r="AH7857" s="70" t="str">
        <f t="shared" si="892"/>
        <v>GCAW Girls Div 2 Little Chute Regional</v>
      </c>
      <c r="AI7857" s="70" t="str">
        <f t="shared" si="893"/>
        <v/>
      </c>
      <c r="AJ7857" s="70" t="str">
        <f t="shared" si="894"/>
        <v/>
      </c>
      <c r="AK7857" s="70" t="str" cm="1">
        <f t="array" ref="AK7857">_xlfn.IFS(AH7857&lt;&gt;"","1",AI7857&lt;&gt;"","2",AJ7857&lt;&gt;"","3")</f>
        <v>1</v>
      </c>
    </row>
    <row r="7858" spans="1:37" x14ac:dyDescent="0.25">
      <c r="A7858" t="s">
        <v>2041</v>
      </c>
      <c r="B7858" t="s">
        <v>380</v>
      </c>
      <c r="C7858" s="67" t="str">
        <f t="shared" si="890"/>
        <v>Amelia Eiting</v>
      </c>
      <c r="D7858" s="71" t="str" cm="1">
        <f t="array" ref="D7858">_xlfn.IFS(AK7858="1",CONCATENATE(C7858,"Regional"),AK7858="2",CONCATENATE(C7858,"Sectional"),AK7858="3",CONCATENATE(C7858,COUNTIF($C$1:C7858,C7858)))</f>
        <v>Amelia EitingRegional</v>
      </c>
      <c r="E7858" s="66">
        <v>45196.333333333336</v>
      </c>
      <c r="F7858" t="s">
        <v>2515</v>
      </c>
      <c r="G7858" s="46">
        <v>28</v>
      </c>
      <c r="H7858" s="46">
        <v>100</v>
      </c>
      <c r="I7858" s="46">
        <v>9</v>
      </c>
      <c r="J7858" t="s">
        <v>937</v>
      </c>
      <c r="K7858" t="s">
        <v>2516</v>
      </c>
      <c r="L7858" s="46">
        <v>5012</v>
      </c>
      <c r="M7858" s="46">
        <v>70</v>
      </c>
      <c r="N7858" s="46">
        <v>68.099999999999994</v>
      </c>
      <c r="O7858" s="46">
        <v>112</v>
      </c>
      <c r="P7858" s="46">
        <f t="shared" si="891"/>
        <v>2</v>
      </c>
      <c r="R7858" s="67" t="s">
        <v>3060</v>
      </c>
      <c r="S7858" s="67">
        <f>COUNTIF(Y$2:$Y$100,R7858)</f>
        <v>0</v>
      </c>
      <c r="V7858" s="67">
        <f t="shared" si="895"/>
        <v>0</v>
      </c>
      <c r="X7858"/>
      <c r="Y7858" s="67" t="str">
        <f t="shared" si="896"/>
        <v xml:space="preserve"> </v>
      </c>
      <c r="AB7858" t="s">
        <v>2516</v>
      </c>
      <c r="AC7858" s="46">
        <v>5012</v>
      </c>
      <c r="AD7858" s="46">
        <v>70</v>
      </c>
      <c r="AE7858" s="46">
        <v>68.099999999999994</v>
      </c>
      <c r="AF7858" s="46">
        <v>112</v>
      </c>
      <c r="AH7858" s="70" t="str">
        <f t="shared" si="892"/>
        <v>GCAW Girls Div 2 Little Chute Regional</v>
      </c>
      <c r="AI7858" s="70" t="str">
        <f t="shared" si="893"/>
        <v/>
      </c>
      <c r="AJ7858" s="70" t="str">
        <f t="shared" si="894"/>
        <v/>
      </c>
      <c r="AK7858" s="70" t="str" cm="1">
        <f t="array" ref="AK7858">_xlfn.IFS(AH7858&lt;&gt;"","1",AI7858&lt;&gt;"","2",AJ7858&lt;&gt;"","3")</f>
        <v>1</v>
      </c>
    </row>
    <row r="7859" spans="1:37" x14ac:dyDescent="0.25">
      <c r="A7859" t="s">
        <v>1830</v>
      </c>
      <c r="B7859" t="s">
        <v>682</v>
      </c>
      <c r="C7859" s="67" t="str">
        <f t="shared" si="890"/>
        <v>Aubrey Christman</v>
      </c>
      <c r="D7859" s="71" t="str" cm="1">
        <f t="array" ref="D7859">_xlfn.IFS(AK7859="1",CONCATENATE(C7859,"Regional"),AK7859="2",CONCATENATE(C7859,"Sectional"),AK7859="3",CONCATENATE(C7859,COUNTIF($C$1:C7859,C7859)))</f>
        <v>Aubrey ChristmanRegional</v>
      </c>
      <c r="E7859" s="66">
        <v>45196.333333333336</v>
      </c>
      <c r="F7859" t="s">
        <v>2515</v>
      </c>
      <c r="G7859" s="46">
        <v>28</v>
      </c>
      <c r="H7859" s="46">
        <v>100</v>
      </c>
      <c r="I7859" s="46">
        <v>9</v>
      </c>
      <c r="J7859" t="s">
        <v>937</v>
      </c>
      <c r="K7859" t="s">
        <v>2516</v>
      </c>
      <c r="L7859" s="46">
        <v>5012</v>
      </c>
      <c r="M7859" s="46">
        <v>70</v>
      </c>
      <c r="N7859" s="46">
        <v>68.099999999999994</v>
      </c>
      <c r="O7859" s="46">
        <v>112</v>
      </c>
      <c r="P7859" s="46">
        <f t="shared" si="891"/>
        <v>2</v>
      </c>
      <c r="R7859" s="67" t="s">
        <v>2833</v>
      </c>
      <c r="S7859" s="67">
        <f>COUNTIF(Y$2:$Y$100,R7859)</f>
        <v>0</v>
      </c>
      <c r="V7859" s="67">
        <f t="shared" si="895"/>
        <v>0</v>
      </c>
      <c r="X7859"/>
      <c r="Y7859" s="67" t="str">
        <f t="shared" si="896"/>
        <v xml:space="preserve"> </v>
      </c>
      <c r="AB7859" t="s">
        <v>2516</v>
      </c>
      <c r="AC7859" s="46">
        <v>5012</v>
      </c>
      <c r="AD7859" s="46">
        <v>70</v>
      </c>
      <c r="AE7859" s="46">
        <v>68.099999999999994</v>
      </c>
      <c r="AF7859" s="46">
        <v>112</v>
      </c>
      <c r="AH7859" s="70" t="str">
        <f t="shared" si="892"/>
        <v>GCAW Girls Div 2 Little Chute Regional</v>
      </c>
      <c r="AI7859" s="70" t="str">
        <f t="shared" si="893"/>
        <v/>
      </c>
      <c r="AJ7859" s="70" t="str">
        <f t="shared" si="894"/>
        <v/>
      </c>
      <c r="AK7859" s="70" t="str" cm="1">
        <f t="array" ref="AK7859">_xlfn.IFS(AH7859&lt;&gt;"","1",AI7859&lt;&gt;"","2",AJ7859&lt;&gt;"","3")</f>
        <v>1</v>
      </c>
    </row>
    <row r="7860" spans="1:37" x14ac:dyDescent="0.25">
      <c r="A7860" t="s">
        <v>2044</v>
      </c>
      <c r="B7860" t="s">
        <v>543</v>
      </c>
      <c r="C7860" s="67" t="str">
        <f t="shared" si="890"/>
        <v>Brooke Beahm</v>
      </c>
      <c r="D7860" s="71" t="str" cm="1">
        <f t="array" ref="D7860">_xlfn.IFS(AK7860="1",CONCATENATE(C7860,"Regional"),AK7860="2",CONCATENATE(C7860,"Sectional"),AK7860="3",CONCATENATE(C7860,COUNTIF($C$1:C7860,C7860)))</f>
        <v>Brooke BeahmRegional</v>
      </c>
      <c r="E7860" s="66">
        <v>45196.333333333336</v>
      </c>
      <c r="F7860" t="s">
        <v>2515</v>
      </c>
      <c r="G7860" s="46">
        <v>28</v>
      </c>
      <c r="H7860" s="46">
        <v>108</v>
      </c>
      <c r="I7860" s="46">
        <v>11</v>
      </c>
      <c r="J7860" t="s">
        <v>937</v>
      </c>
      <c r="K7860" t="s">
        <v>2516</v>
      </c>
      <c r="L7860" s="46">
        <v>5012</v>
      </c>
      <c r="M7860" s="46">
        <v>70</v>
      </c>
      <c r="N7860" s="46">
        <v>68.099999999999994</v>
      </c>
      <c r="O7860" s="46">
        <v>112</v>
      </c>
      <c r="P7860" s="46">
        <f t="shared" si="891"/>
        <v>2</v>
      </c>
      <c r="R7860" s="67" t="s">
        <v>3063</v>
      </c>
      <c r="S7860" s="67">
        <f>COUNTIF(Y$2:$Y$100,R7860)</f>
        <v>0</v>
      </c>
      <c r="V7860" s="67">
        <f t="shared" si="895"/>
        <v>0</v>
      </c>
      <c r="X7860"/>
      <c r="Y7860" s="67" t="str">
        <f t="shared" si="896"/>
        <v xml:space="preserve"> </v>
      </c>
      <c r="AB7860" t="s">
        <v>2516</v>
      </c>
      <c r="AC7860" s="46">
        <v>5012</v>
      </c>
      <c r="AD7860" s="46">
        <v>70</v>
      </c>
      <c r="AE7860" s="46">
        <v>68.099999999999994</v>
      </c>
      <c r="AF7860" s="46">
        <v>112</v>
      </c>
      <c r="AH7860" s="70" t="str">
        <f t="shared" si="892"/>
        <v>GCAW Girls Div 2 Little Chute Regional</v>
      </c>
      <c r="AI7860" s="70" t="str">
        <f t="shared" si="893"/>
        <v/>
      </c>
      <c r="AJ7860" s="70" t="str">
        <f t="shared" si="894"/>
        <v/>
      </c>
      <c r="AK7860" s="70" t="str" cm="1">
        <f t="array" ref="AK7860">_xlfn.IFS(AH7860&lt;&gt;"","1",AI7860&lt;&gt;"","2",AJ7860&lt;&gt;"","3")</f>
        <v>1</v>
      </c>
    </row>
    <row r="7861" spans="1:37" x14ac:dyDescent="0.25">
      <c r="A7861" t="s">
        <v>2054</v>
      </c>
      <c r="B7861" t="s">
        <v>2055</v>
      </c>
      <c r="C7861" s="67" t="str">
        <f t="shared" si="890"/>
        <v>Aleena LaRosh</v>
      </c>
      <c r="D7861" s="71" t="str" cm="1">
        <f t="array" ref="D7861">_xlfn.IFS(AK7861="1",CONCATENATE(C7861,"Regional"),AK7861="2",CONCATENATE(C7861,"Sectional"),AK7861="3",CONCATENATE(C7861,COUNTIF($C$1:C7861,C7861)))</f>
        <v>Aleena LaRoshRegional</v>
      </c>
      <c r="E7861" s="66">
        <v>45196.333333333336</v>
      </c>
      <c r="F7861" t="s">
        <v>2515</v>
      </c>
      <c r="G7861" s="46">
        <v>28</v>
      </c>
      <c r="H7861" s="46">
        <v>109</v>
      </c>
      <c r="I7861" s="46">
        <v>12</v>
      </c>
      <c r="J7861" t="s">
        <v>937</v>
      </c>
      <c r="K7861" t="s">
        <v>2516</v>
      </c>
      <c r="L7861" s="46">
        <v>5012</v>
      </c>
      <c r="M7861" s="46">
        <v>70</v>
      </c>
      <c r="N7861" s="46">
        <v>68.099999999999994</v>
      </c>
      <c r="O7861" s="46">
        <v>112</v>
      </c>
      <c r="P7861" s="46">
        <f t="shared" si="891"/>
        <v>2</v>
      </c>
      <c r="R7861" s="67" t="s">
        <v>3077</v>
      </c>
      <c r="S7861" s="67">
        <f>COUNTIF(Y$2:$Y$100,R7861)</f>
        <v>0</v>
      </c>
      <c r="V7861" s="67">
        <f t="shared" si="895"/>
        <v>0</v>
      </c>
      <c r="X7861"/>
      <c r="Y7861" s="67" t="str">
        <f t="shared" si="896"/>
        <v xml:space="preserve"> </v>
      </c>
      <c r="AB7861" t="s">
        <v>2516</v>
      </c>
      <c r="AC7861" s="46">
        <v>5012</v>
      </c>
      <c r="AD7861" s="46">
        <v>70</v>
      </c>
      <c r="AE7861" s="46">
        <v>68.099999999999994</v>
      </c>
      <c r="AF7861" s="46">
        <v>112</v>
      </c>
      <c r="AH7861" s="70" t="str">
        <f t="shared" si="892"/>
        <v>GCAW Girls Div 2 Little Chute Regional</v>
      </c>
      <c r="AI7861" s="70" t="str">
        <f t="shared" si="893"/>
        <v/>
      </c>
      <c r="AJ7861" s="70" t="str">
        <f t="shared" si="894"/>
        <v/>
      </c>
      <c r="AK7861" s="70" t="str" cm="1">
        <f t="array" ref="AK7861">_xlfn.IFS(AH7861&lt;&gt;"","1",AI7861&lt;&gt;"","2",AJ7861&lt;&gt;"","3")</f>
        <v>1</v>
      </c>
    </row>
    <row r="7862" spans="1:37" x14ac:dyDescent="0.25">
      <c r="A7862" t="s">
        <v>2042</v>
      </c>
      <c r="B7862" t="s">
        <v>599</v>
      </c>
      <c r="C7862" s="67" t="str">
        <f t="shared" si="890"/>
        <v>Grace Jansen</v>
      </c>
      <c r="D7862" s="71" t="str" cm="1">
        <f t="array" ref="D7862">_xlfn.IFS(AK7862="1",CONCATENATE(C7862,"Regional"),AK7862="2",CONCATENATE(C7862,"Sectional"),AK7862="3",CONCATENATE(C7862,COUNTIF($C$1:C7862,C7862)))</f>
        <v>Grace JansenRegional</v>
      </c>
      <c r="E7862" s="66">
        <v>45196.333333333336</v>
      </c>
      <c r="F7862" t="s">
        <v>2515</v>
      </c>
      <c r="G7862" s="46">
        <v>28</v>
      </c>
      <c r="H7862" s="46">
        <v>110</v>
      </c>
      <c r="I7862" s="46">
        <v>13</v>
      </c>
      <c r="J7862" t="s">
        <v>937</v>
      </c>
      <c r="K7862" t="s">
        <v>2516</v>
      </c>
      <c r="L7862" s="46">
        <v>5012</v>
      </c>
      <c r="M7862" s="46">
        <v>70</v>
      </c>
      <c r="N7862" s="46">
        <v>68.099999999999994</v>
      </c>
      <c r="O7862" s="46">
        <v>112</v>
      </c>
      <c r="P7862" s="46">
        <f t="shared" si="891"/>
        <v>2</v>
      </c>
      <c r="R7862" s="67" t="s">
        <v>3061</v>
      </c>
      <c r="S7862" s="67">
        <f>COUNTIF(Y$2:$Y$100,R7862)</f>
        <v>0</v>
      </c>
      <c r="V7862" s="67">
        <f t="shared" si="895"/>
        <v>0</v>
      </c>
      <c r="X7862"/>
      <c r="Y7862" s="67" t="str">
        <f t="shared" si="896"/>
        <v xml:space="preserve"> </v>
      </c>
      <c r="AB7862" t="s">
        <v>2516</v>
      </c>
      <c r="AC7862" s="46">
        <v>5012</v>
      </c>
      <c r="AD7862" s="46">
        <v>70</v>
      </c>
      <c r="AE7862" s="46">
        <v>68.099999999999994</v>
      </c>
      <c r="AF7862" s="46">
        <v>112</v>
      </c>
      <c r="AH7862" s="70" t="str">
        <f t="shared" si="892"/>
        <v>GCAW Girls Div 2 Little Chute Regional</v>
      </c>
      <c r="AI7862" s="70" t="str">
        <f t="shared" si="893"/>
        <v/>
      </c>
      <c r="AJ7862" s="70" t="str">
        <f t="shared" si="894"/>
        <v/>
      </c>
      <c r="AK7862" s="70" t="str" cm="1">
        <f t="array" ref="AK7862">_xlfn.IFS(AH7862&lt;&gt;"","1",AI7862&lt;&gt;"","2",AJ7862&lt;&gt;"","3")</f>
        <v>1</v>
      </c>
    </row>
    <row r="7863" spans="1:37" x14ac:dyDescent="0.25">
      <c r="A7863" t="s">
        <v>327</v>
      </c>
      <c r="B7863" t="s">
        <v>401</v>
      </c>
      <c r="C7863" s="67" t="str">
        <f t="shared" si="890"/>
        <v>Hannah Olson</v>
      </c>
      <c r="D7863" s="71" t="str" cm="1">
        <f t="array" ref="D7863">_xlfn.IFS(AK7863="1",CONCATENATE(C7863,"Regional"),AK7863="2",CONCATENATE(C7863,"Sectional"),AK7863="3",CONCATENATE(C7863,COUNTIF($C$1:C7863,C7863)))</f>
        <v>Hannah OlsonRegional</v>
      </c>
      <c r="E7863" s="66">
        <v>45196.333333333336</v>
      </c>
      <c r="F7863" t="s">
        <v>2515</v>
      </c>
      <c r="G7863" s="46">
        <v>28</v>
      </c>
      <c r="H7863" s="46">
        <v>110</v>
      </c>
      <c r="I7863" s="46">
        <v>13</v>
      </c>
      <c r="J7863" t="s">
        <v>937</v>
      </c>
      <c r="K7863" t="s">
        <v>2516</v>
      </c>
      <c r="L7863" s="46">
        <v>5012</v>
      </c>
      <c r="M7863" s="46">
        <v>70</v>
      </c>
      <c r="N7863" s="46">
        <v>68.099999999999994</v>
      </c>
      <c r="O7863" s="46">
        <v>112</v>
      </c>
      <c r="P7863" s="46">
        <f t="shared" si="891"/>
        <v>2</v>
      </c>
      <c r="R7863" s="67" t="s">
        <v>1155</v>
      </c>
      <c r="S7863" s="67">
        <f>COUNTIF(Y$2:$Y$100,R7863)</f>
        <v>0</v>
      </c>
      <c r="V7863" s="67">
        <f t="shared" si="895"/>
        <v>0</v>
      </c>
      <c r="X7863"/>
      <c r="Y7863" s="67" t="str">
        <f t="shared" si="896"/>
        <v xml:space="preserve"> </v>
      </c>
      <c r="AB7863" t="s">
        <v>2516</v>
      </c>
      <c r="AC7863" s="46">
        <v>5012</v>
      </c>
      <c r="AD7863" s="46">
        <v>70</v>
      </c>
      <c r="AE7863" s="46">
        <v>68.099999999999994</v>
      </c>
      <c r="AF7863" s="46">
        <v>112</v>
      </c>
      <c r="AH7863" s="70" t="str">
        <f t="shared" si="892"/>
        <v>GCAW Girls Div 2 Little Chute Regional</v>
      </c>
      <c r="AI7863" s="70" t="str">
        <f t="shared" si="893"/>
        <v/>
      </c>
      <c r="AJ7863" s="70" t="str">
        <f t="shared" si="894"/>
        <v/>
      </c>
      <c r="AK7863" s="70" t="str" cm="1">
        <f t="array" ref="AK7863">_xlfn.IFS(AH7863&lt;&gt;"","1",AI7863&lt;&gt;"","2",AJ7863&lt;&gt;"","3")</f>
        <v>1</v>
      </c>
    </row>
    <row r="7864" spans="1:37" x14ac:dyDescent="0.25">
      <c r="A7864" t="s">
        <v>815</v>
      </c>
      <c r="B7864" t="s">
        <v>555</v>
      </c>
      <c r="C7864" s="67" t="str">
        <f t="shared" si="890"/>
        <v>Molly Martine</v>
      </c>
      <c r="D7864" s="71" t="str" cm="1">
        <f t="array" ref="D7864">_xlfn.IFS(AK7864="1",CONCATENATE(C7864,"Regional"),AK7864="2",CONCATENATE(C7864,"Sectional"),AK7864="3",CONCATENATE(C7864,COUNTIF($C$1:C7864,C7864)))</f>
        <v>Molly MartineRegional</v>
      </c>
      <c r="E7864" s="66">
        <v>45196.333333333336</v>
      </c>
      <c r="F7864" t="s">
        <v>2515</v>
      </c>
      <c r="G7864" s="46">
        <v>28</v>
      </c>
      <c r="H7864" s="46">
        <v>111</v>
      </c>
      <c r="I7864" s="46">
        <v>15</v>
      </c>
      <c r="J7864" t="s">
        <v>937</v>
      </c>
      <c r="K7864" t="s">
        <v>2516</v>
      </c>
      <c r="L7864" s="46">
        <v>5012</v>
      </c>
      <c r="M7864" s="46">
        <v>70</v>
      </c>
      <c r="N7864" s="46">
        <v>68.099999999999994</v>
      </c>
      <c r="O7864" s="46">
        <v>112</v>
      </c>
      <c r="P7864" s="46">
        <f t="shared" si="891"/>
        <v>2</v>
      </c>
      <c r="R7864" s="67" t="s">
        <v>2826</v>
      </c>
      <c r="S7864" s="67">
        <f>COUNTIF(Y$2:$Y$100,R7864)</f>
        <v>0</v>
      </c>
      <c r="V7864" s="67">
        <f t="shared" si="895"/>
        <v>0</v>
      </c>
      <c r="X7864"/>
      <c r="Y7864" s="67" t="str">
        <f t="shared" si="896"/>
        <v xml:space="preserve"> </v>
      </c>
      <c r="AB7864" t="s">
        <v>2516</v>
      </c>
      <c r="AC7864" s="46">
        <v>5012</v>
      </c>
      <c r="AD7864" s="46">
        <v>70</v>
      </c>
      <c r="AE7864" s="46">
        <v>68.099999999999994</v>
      </c>
      <c r="AF7864" s="46">
        <v>112</v>
      </c>
      <c r="AH7864" s="70" t="str">
        <f t="shared" si="892"/>
        <v>GCAW Girls Div 2 Little Chute Regional</v>
      </c>
      <c r="AI7864" s="70" t="str">
        <f t="shared" si="893"/>
        <v/>
      </c>
      <c r="AJ7864" s="70" t="str">
        <f t="shared" si="894"/>
        <v/>
      </c>
      <c r="AK7864" s="70" t="str" cm="1">
        <f t="array" ref="AK7864">_xlfn.IFS(AH7864&lt;&gt;"","1",AI7864&lt;&gt;"","2",AJ7864&lt;&gt;"","3")</f>
        <v>1</v>
      </c>
    </row>
    <row r="7865" spans="1:37" x14ac:dyDescent="0.25">
      <c r="A7865" t="s">
        <v>1116</v>
      </c>
      <c r="B7865" t="s">
        <v>185</v>
      </c>
      <c r="C7865" s="67" t="str">
        <f t="shared" si="890"/>
        <v>Caden Reger</v>
      </c>
      <c r="D7865" s="71" t="str" cm="1">
        <f t="array" ref="D7865">_xlfn.IFS(AK7865="1",CONCATENATE(C7865,"Regional"),AK7865="2",CONCATENATE(C7865,"Sectional"),AK7865="3",CONCATENATE(C7865,COUNTIF($C$1:C7865,C7865)))</f>
        <v>Caden RegerRegional</v>
      </c>
      <c r="E7865" s="66">
        <v>45196.333333333336</v>
      </c>
      <c r="F7865" t="s">
        <v>2515</v>
      </c>
      <c r="G7865" s="46">
        <v>28</v>
      </c>
      <c r="H7865" s="46">
        <v>112</v>
      </c>
      <c r="I7865" s="46">
        <v>16</v>
      </c>
      <c r="J7865" t="s">
        <v>937</v>
      </c>
      <c r="K7865" t="s">
        <v>2516</v>
      </c>
      <c r="L7865" s="46">
        <v>5012</v>
      </c>
      <c r="M7865" s="46">
        <v>70</v>
      </c>
      <c r="N7865" s="46">
        <v>68.099999999999994</v>
      </c>
      <c r="O7865" s="46">
        <v>112</v>
      </c>
      <c r="P7865" s="46">
        <f t="shared" si="891"/>
        <v>2</v>
      </c>
      <c r="R7865" s="67" t="s">
        <v>1597</v>
      </c>
      <c r="S7865" s="67">
        <f>COUNTIF(Y$2:$Y$100,R7865)</f>
        <v>0</v>
      </c>
      <c r="V7865" s="67">
        <f t="shared" si="895"/>
        <v>0</v>
      </c>
      <c r="X7865"/>
      <c r="Y7865" s="67" t="str">
        <f t="shared" si="896"/>
        <v xml:space="preserve"> </v>
      </c>
      <c r="AB7865" t="s">
        <v>2516</v>
      </c>
      <c r="AC7865" s="46">
        <v>5012</v>
      </c>
      <c r="AD7865" s="46">
        <v>70</v>
      </c>
      <c r="AE7865" s="46">
        <v>68.099999999999994</v>
      </c>
      <c r="AF7865" s="46">
        <v>112</v>
      </c>
      <c r="AH7865" s="70" t="str">
        <f t="shared" si="892"/>
        <v>GCAW Girls Div 2 Little Chute Regional</v>
      </c>
      <c r="AI7865" s="70" t="str">
        <f t="shared" si="893"/>
        <v/>
      </c>
      <c r="AJ7865" s="70" t="str">
        <f t="shared" si="894"/>
        <v/>
      </c>
      <c r="AK7865" s="70" t="str" cm="1">
        <f t="array" ref="AK7865">_xlfn.IFS(AH7865&lt;&gt;"","1",AI7865&lt;&gt;"","2",AJ7865&lt;&gt;"","3")</f>
        <v>1</v>
      </c>
    </row>
    <row r="7866" spans="1:37" x14ac:dyDescent="0.25">
      <c r="A7866" t="s">
        <v>2046</v>
      </c>
      <c r="B7866" t="s">
        <v>1087</v>
      </c>
      <c r="C7866" s="67" t="str">
        <f t="shared" si="890"/>
        <v>Gracie Hank</v>
      </c>
      <c r="D7866" s="71" t="str" cm="1">
        <f t="array" ref="D7866">_xlfn.IFS(AK7866="1",CONCATENATE(C7866,"Regional"),AK7866="2",CONCATENATE(C7866,"Sectional"),AK7866="3",CONCATENATE(C7866,COUNTIF($C$1:C7866,C7866)))</f>
        <v>Gracie HankRegional</v>
      </c>
      <c r="E7866" s="66">
        <v>45196.333333333336</v>
      </c>
      <c r="F7866" t="s">
        <v>2515</v>
      </c>
      <c r="G7866" s="46">
        <v>28</v>
      </c>
      <c r="H7866" s="46">
        <v>112</v>
      </c>
      <c r="I7866" s="46">
        <v>16</v>
      </c>
      <c r="J7866" t="s">
        <v>937</v>
      </c>
      <c r="K7866" t="s">
        <v>2516</v>
      </c>
      <c r="L7866" s="46">
        <v>5012</v>
      </c>
      <c r="M7866" s="46">
        <v>70</v>
      </c>
      <c r="N7866" s="46">
        <v>68.099999999999994</v>
      </c>
      <c r="O7866" s="46">
        <v>112</v>
      </c>
      <c r="P7866" s="46">
        <f t="shared" si="891"/>
        <v>2</v>
      </c>
      <c r="R7866" s="67" t="s">
        <v>3065</v>
      </c>
      <c r="S7866" s="67">
        <f>COUNTIF(Y$2:$Y$100,R7866)</f>
        <v>0</v>
      </c>
      <c r="V7866" s="67">
        <f t="shared" si="895"/>
        <v>0</v>
      </c>
      <c r="X7866"/>
      <c r="Y7866" s="67" t="str">
        <f t="shared" si="896"/>
        <v xml:space="preserve"> </v>
      </c>
      <c r="AB7866" t="s">
        <v>2516</v>
      </c>
      <c r="AC7866" s="46">
        <v>5012</v>
      </c>
      <c r="AD7866" s="46">
        <v>70</v>
      </c>
      <c r="AE7866" s="46">
        <v>68.099999999999994</v>
      </c>
      <c r="AF7866" s="46">
        <v>112</v>
      </c>
      <c r="AH7866" s="70" t="str">
        <f t="shared" si="892"/>
        <v>GCAW Girls Div 2 Little Chute Regional</v>
      </c>
      <c r="AI7866" s="70" t="str">
        <f t="shared" si="893"/>
        <v/>
      </c>
      <c r="AJ7866" s="70" t="str">
        <f t="shared" si="894"/>
        <v/>
      </c>
      <c r="AK7866" s="70" t="str" cm="1">
        <f t="array" ref="AK7866">_xlfn.IFS(AH7866&lt;&gt;"","1",AI7866&lt;&gt;"","2",AJ7866&lt;&gt;"","3")</f>
        <v>1</v>
      </c>
    </row>
    <row r="7867" spans="1:37" x14ac:dyDescent="0.25">
      <c r="A7867" t="s">
        <v>1664</v>
      </c>
      <c r="B7867" t="s">
        <v>407</v>
      </c>
      <c r="C7867" s="67" t="str">
        <f t="shared" si="890"/>
        <v>Delaney McCoy</v>
      </c>
      <c r="D7867" s="71" t="str" cm="1">
        <f t="array" ref="D7867">_xlfn.IFS(AK7867="1",CONCATENATE(C7867,"Regional"),AK7867="2",CONCATENATE(C7867,"Sectional"),AK7867="3",CONCATENATE(C7867,COUNTIF($C$1:C7867,C7867)))</f>
        <v>Delaney McCoyRegional</v>
      </c>
      <c r="E7867" s="66">
        <v>45196.333333333336</v>
      </c>
      <c r="F7867" t="s">
        <v>2515</v>
      </c>
      <c r="G7867" s="46">
        <v>28</v>
      </c>
      <c r="H7867" s="46">
        <v>112</v>
      </c>
      <c r="I7867" s="46">
        <v>16</v>
      </c>
      <c r="J7867" t="s">
        <v>937</v>
      </c>
      <c r="K7867" t="s">
        <v>2516</v>
      </c>
      <c r="L7867" s="46">
        <v>5012</v>
      </c>
      <c r="M7867" s="46">
        <v>70</v>
      </c>
      <c r="N7867" s="46">
        <v>68.099999999999994</v>
      </c>
      <c r="O7867" s="46">
        <v>112</v>
      </c>
      <c r="P7867" s="46">
        <f t="shared" si="891"/>
        <v>2</v>
      </c>
      <c r="R7867" s="67" t="s">
        <v>3492</v>
      </c>
      <c r="S7867" s="67">
        <f>COUNTIF(Y$2:$Y$100,R7867)</f>
        <v>0</v>
      </c>
      <c r="V7867" s="67">
        <f t="shared" si="895"/>
        <v>0</v>
      </c>
      <c r="X7867"/>
      <c r="Y7867" s="67" t="str">
        <f t="shared" si="896"/>
        <v xml:space="preserve"> </v>
      </c>
      <c r="AB7867" t="s">
        <v>2516</v>
      </c>
      <c r="AC7867" s="46">
        <v>5012</v>
      </c>
      <c r="AD7867" s="46">
        <v>70</v>
      </c>
      <c r="AE7867" s="46">
        <v>68.099999999999994</v>
      </c>
      <c r="AF7867" s="46">
        <v>112</v>
      </c>
      <c r="AH7867" s="70" t="str">
        <f t="shared" si="892"/>
        <v>GCAW Girls Div 2 Little Chute Regional</v>
      </c>
      <c r="AI7867" s="70" t="str">
        <f t="shared" si="893"/>
        <v/>
      </c>
      <c r="AJ7867" s="70" t="str">
        <f t="shared" si="894"/>
        <v/>
      </c>
      <c r="AK7867" s="70" t="str" cm="1">
        <f t="array" ref="AK7867">_xlfn.IFS(AH7867&lt;&gt;"","1",AI7867&lt;&gt;"","2",AJ7867&lt;&gt;"","3")</f>
        <v>1</v>
      </c>
    </row>
    <row r="7868" spans="1:37" x14ac:dyDescent="0.25">
      <c r="A7868" t="s">
        <v>358</v>
      </c>
      <c r="B7868" t="s">
        <v>875</v>
      </c>
      <c r="C7868" s="67" t="str">
        <f t="shared" si="890"/>
        <v>Layla Schultz</v>
      </c>
      <c r="D7868" s="71" t="str" cm="1">
        <f t="array" ref="D7868">_xlfn.IFS(AK7868="1",CONCATENATE(C7868,"Regional"),AK7868="2",CONCATENATE(C7868,"Sectional"),AK7868="3",CONCATENATE(C7868,COUNTIF($C$1:C7868,C7868)))</f>
        <v>Layla SchultzRegional</v>
      </c>
      <c r="E7868" s="66">
        <v>45196.333333333336</v>
      </c>
      <c r="F7868" t="s">
        <v>2515</v>
      </c>
      <c r="G7868" s="46">
        <v>28</v>
      </c>
      <c r="H7868" s="46">
        <v>114</v>
      </c>
      <c r="I7868" s="46">
        <v>19</v>
      </c>
      <c r="J7868" t="s">
        <v>937</v>
      </c>
      <c r="K7868" t="s">
        <v>2516</v>
      </c>
      <c r="L7868" s="46">
        <v>5012</v>
      </c>
      <c r="M7868" s="46">
        <v>70</v>
      </c>
      <c r="N7868" s="46">
        <v>68.099999999999994</v>
      </c>
      <c r="O7868" s="46">
        <v>112</v>
      </c>
      <c r="P7868" s="46">
        <f t="shared" si="891"/>
        <v>2</v>
      </c>
      <c r="R7868" s="67" t="s">
        <v>1506</v>
      </c>
      <c r="S7868" s="67">
        <f>COUNTIF(Y$2:$Y$100,R7868)</f>
        <v>0</v>
      </c>
      <c r="V7868" s="67">
        <f t="shared" si="895"/>
        <v>0</v>
      </c>
      <c r="X7868"/>
      <c r="Y7868" s="67" t="str">
        <f t="shared" si="896"/>
        <v xml:space="preserve"> </v>
      </c>
      <c r="AB7868" t="s">
        <v>2516</v>
      </c>
      <c r="AC7868" s="46">
        <v>5012</v>
      </c>
      <c r="AD7868" s="46">
        <v>70</v>
      </c>
      <c r="AE7868" s="46">
        <v>68.099999999999994</v>
      </c>
      <c r="AF7868" s="46">
        <v>112</v>
      </c>
      <c r="AH7868" s="70" t="str">
        <f t="shared" si="892"/>
        <v>GCAW Girls Div 2 Little Chute Regional</v>
      </c>
      <c r="AI7868" s="70" t="str">
        <f t="shared" si="893"/>
        <v/>
      </c>
      <c r="AJ7868" s="70" t="str">
        <f t="shared" si="894"/>
        <v/>
      </c>
      <c r="AK7868" s="70" t="str" cm="1">
        <f t="array" ref="AK7868">_xlfn.IFS(AH7868&lt;&gt;"","1",AI7868&lt;&gt;"","2",AJ7868&lt;&gt;"","3")</f>
        <v>1</v>
      </c>
    </row>
    <row r="7869" spans="1:37" x14ac:dyDescent="0.25">
      <c r="A7869" t="s">
        <v>283</v>
      </c>
      <c r="B7869" t="s">
        <v>353</v>
      </c>
      <c r="C7869" s="67" t="str">
        <f t="shared" si="890"/>
        <v>Olivia Knobloch</v>
      </c>
      <c r="D7869" s="71" t="str" cm="1">
        <f t="array" ref="D7869">_xlfn.IFS(AK7869="1",CONCATENATE(C7869,"Regional"),AK7869="2",CONCATENATE(C7869,"Sectional"),AK7869="3",CONCATENATE(C7869,COUNTIF($C$1:C7869,C7869)))</f>
        <v>Olivia KnoblochRegional</v>
      </c>
      <c r="E7869" s="66">
        <v>45196.333333333336</v>
      </c>
      <c r="F7869" t="s">
        <v>2515</v>
      </c>
      <c r="G7869" s="46">
        <v>28</v>
      </c>
      <c r="H7869" s="46">
        <v>115</v>
      </c>
      <c r="I7869" s="46">
        <v>20</v>
      </c>
      <c r="J7869" t="s">
        <v>937</v>
      </c>
      <c r="K7869" t="s">
        <v>2516</v>
      </c>
      <c r="L7869" s="46">
        <v>5012</v>
      </c>
      <c r="M7869" s="46">
        <v>70</v>
      </c>
      <c r="N7869" s="46">
        <v>68.099999999999994</v>
      </c>
      <c r="O7869" s="46">
        <v>112</v>
      </c>
      <c r="P7869" s="46">
        <f t="shared" si="891"/>
        <v>2</v>
      </c>
      <c r="R7869" s="67" t="s">
        <v>3512</v>
      </c>
      <c r="S7869" s="67">
        <f>COUNTIF(Y$2:$Y$100,R7869)</f>
        <v>0</v>
      </c>
      <c r="V7869" s="67">
        <f t="shared" si="895"/>
        <v>0</v>
      </c>
      <c r="X7869"/>
      <c r="Y7869" s="67" t="str">
        <f t="shared" si="896"/>
        <v xml:space="preserve"> </v>
      </c>
      <c r="AB7869" t="s">
        <v>2516</v>
      </c>
      <c r="AC7869" s="46">
        <v>5012</v>
      </c>
      <c r="AD7869" s="46">
        <v>70</v>
      </c>
      <c r="AE7869" s="46">
        <v>68.099999999999994</v>
      </c>
      <c r="AF7869" s="46">
        <v>112</v>
      </c>
      <c r="AH7869" s="70" t="str">
        <f t="shared" si="892"/>
        <v>GCAW Girls Div 2 Little Chute Regional</v>
      </c>
      <c r="AI7869" s="70" t="str">
        <f t="shared" si="893"/>
        <v/>
      </c>
      <c r="AJ7869" s="70" t="str">
        <f t="shared" si="894"/>
        <v/>
      </c>
      <c r="AK7869" s="70" t="str" cm="1">
        <f t="array" ref="AK7869">_xlfn.IFS(AH7869&lt;&gt;"","1",AI7869&lt;&gt;"","2",AJ7869&lt;&gt;"","3")</f>
        <v>1</v>
      </c>
    </row>
    <row r="7870" spans="1:37" x14ac:dyDescent="0.25">
      <c r="A7870" t="s">
        <v>2047</v>
      </c>
      <c r="B7870" t="s">
        <v>776</v>
      </c>
      <c r="C7870" s="67" t="str">
        <f t="shared" si="890"/>
        <v>Kendall Hengst</v>
      </c>
      <c r="D7870" s="71" t="str" cm="1">
        <f t="array" ref="D7870">_xlfn.IFS(AK7870="1",CONCATENATE(C7870,"Regional"),AK7870="2",CONCATENATE(C7870,"Sectional"),AK7870="3",CONCATENATE(C7870,COUNTIF($C$1:C7870,C7870)))</f>
        <v>Kendall HengstRegional</v>
      </c>
      <c r="E7870" s="66">
        <v>45196.333333333336</v>
      </c>
      <c r="F7870" t="s">
        <v>2515</v>
      </c>
      <c r="G7870" s="46">
        <v>28</v>
      </c>
      <c r="H7870" s="46">
        <v>117</v>
      </c>
      <c r="I7870" s="46">
        <v>21</v>
      </c>
      <c r="J7870" t="s">
        <v>937</v>
      </c>
      <c r="K7870" t="s">
        <v>2516</v>
      </c>
      <c r="L7870" s="46">
        <v>5012</v>
      </c>
      <c r="M7870" s="46">
        <v>70</v>
      </c>
      <c r="N7870" s="46">
        <v>68.099999999999994</v>
      </c>
      <c r="O7870" s="46">
        <v>112</v>
      </c>
      <c r="P7870" s="46">
        <f t="shared" si="891"/>
        <v>2</v>
      </c>
      <c r="R7870" s="67" t="s">
        <v>3067</v>
      </c>
      <c r="S7870" s="67">
        <f>COUNTIF(Y$2:$Y$100,R7870)</f>
        <v>0</v>
      </c>
      <c r="V7870" s="67">
        <f t="shared" si="895"/>
        <v>0</v>
      </c>
      <c r="X7870"/>
      <c r="Y7870" s="67" t="str">
        <f t="shared" si="896"/>
        <v xml:space="preserve"> </v>
      </c>
      <c r="AB7870" t="s">
        <v>2516</v>
      </c>
      <c r="AC7870" s="46">
        <v>5012</v>
      </c>
      <c r="AD7870" s="46">
        <v>70</v>
      </c>
      <c r="AE7870" s="46">
        <v>68.099999999999994</v>
      </c>
      <c r="AF7870" s="46">
        <v>112</v>
      </c>
      <c r="AH7870" s="70" t="str">
        <f t="shared" si="892"/>
        <v>GCAW Girls Div 2 Little Chute Regional</v>
      </c>
      <c r="AI7870" s="70" t="str">
        <f t="shared" si="893"/>
        <v/>
      </c>
      <c r="AJ7870" s="70" t="str">
        <f t="shared" si="894"/>
        <v/>
      </c>
      <c r="AK7870" s="70" t="str" cm="1">
        <f t="array" ref="AK7870">_xlfn.IFS(AH7870&lt;&gt;"","1",AI7870&lt;&gt;"","2",AJ7870&lt;&gt;"","3")</f>
        <v>1</v>
      </c>
    </row>
    <row r="7871" spans="1:37" x14ac:dyDescent="0.25">
      <c r="A7871" t="s">
        <v>2144</v>
      </c>
      <c r="B7871" t="s">
        <v>348</v>
      </c>
      <c r="C7871" s="67" t="str">
        <f t="shared" si="890"/>
        <v>Camryn Curtis</v>
      </c>
      <c r="D7871" s="71" t="str" cm="1">
        <f t="array" ref="D7871">_xlfn.IFS(AK7871="1",CONCATENATE(C7871,"Regional"),AK7871="2",CONCATENATE(C7871,"Sectional"),AK7871="3",CONCATENATE(C7871,COUNTIF($C$1:C7871,C7871)))</f>
        <v>Camryn CurtisRegional</v>
      </c>
      <c r="E7871" s="66">
        <v>45196.333333333336</v>
      </c>
      <c r="F7871" t="s">
        <v>2515</v>
      </c>
      <c r="G7871" s="46">
        <v>28</v>
      </c>
      <c r="H7871" s="46">
        <v>120</v>
      </c>
      <c r="I7871" s="46">
        <v>22</v>
      </c>
      <c r="J7871" t="s">
        <v>937</v>
      </c>
      <c r="K7871" t="s">
        <v>2516</v>
      </c>
      <c r="L7871" s="46">
        <v>5012</v>
      </c>
      <c r="M7871" s="46">
        <v>70</v>
      </c>
      <c r="N7871" s="46">
        <v>68.099999999999994</v>
      </c>
      <c r="O7871" s="46">
        <v>112</v>
      </c>
      <c r="P7871" s="46">
        <f t="shared" si="891"/>
        <v>2</v>
      </c>
      <c r="R7871" s="67" t="s">
        <v>3170</v>
      </c>
      <c r="S7871" s="67">
        <f>COUNTIF(Y$2:$Y$100,R7871)</f>
        <v>0</v>
      </c>
      <c r="V7871" s="67">
        <f t="shared" si="895"/>
        <v>0</v>
      </c>
      <c r="X7871"/>
      <c r="Y7871" s="67" t="str">
        <f t="shared" si="896"/>
        <v xml:space="preserve"> </v>
      </c>
      <c r="AB7871" t="s">
        <v>2516</v>
      </c>
      <c r="AC7871" s="46">
        <v>5012</v>
      </c>
      <c r="AD7871" s="46">
        <v>70</v>
      </c>
      <c r="AE7871" s="46">
        <v>68.099999999999994</v>
      </c>
      <c r="AF7871" s="46">
        <v>112</v>
      </c>
      <c r="AH7871" s="70" t="str">
        <f t="shared" si="892"/>
        <v>GCAW Girls Div 2 Little Chute Regional</v>
      </c>
      <c r="AI7871" s="70" t="str">
        <f t="shared" si="893"/>
        <v/>
      </c>
      <c r="AJ7871" s="70" t="str">
        <f t="shared" si="894"/>
        <v/>
      </c>
      <c r="AK7871" s="70" t="str" cm="1">
        <f t="array" ref="AK7871">_xlfn.IFS(AH7871&lt;&gt;"","1",AI7871&lt;&gt;"","2",AJ7871&lt;&gt;"","3")</f>
        <v>1</v>
      </c>
    </row>
    <row r="7872" spans="1:37" x14ac:dyDescent="0.25">
      <c r="A7872" t="s">
        <v>1726</v>
      </c>
      <c r="B7872" t="s">
        <v>816</v>
      </c>
      <c r="C7872" s="67" t="str">
        <f t="shared" si="890"/>
        <v>Kylie Kidder</v>
      </c>
      <c r="D7872" s="71" t="str" cm="1">
        <f t="array" ref="D7872">_xlfn.IFS(AK7872="1",CONCATENATE(C7872,"Regional"),AK7872="2",CONCATENATE(C7872,"Sectional"),AK7872="3",CONCATENATE(C7872,COUNTIF($C$1:C7872,C7872)))</f>
        <v>Kylie KidderRegional</v>
      </c>
      <c r="E7872" s="66">
        <v>45196.333333333336</v>
      </c>
      <c r="F7872" t="s">
        <v>2515</v>
      </c>
      <c r="G7872" s="46">
        <v>28</v>
      </c>
      <c r="H7872" s="46">
        <v>124</v>
      </c>
      <c r="I7872" s="46">
        <v>23</v>
      </c>
      <c r="J7872" t="s">
        <v>937</v>
      </c>
      <c r="K7872" t="s">
        <v>2516</v>
      </c>
      <c r="L7872" s="46">
        <v>5012</v>
      </c>
      <c r="M7872" s="46">
        <v>70</v>
      </c>
      <c r="N7872" s="46">
        <v>68.099999999999994</v>
      </c>
      <c r="O7872" s="46">
        <v>112</v>
      </c>
      <c r="P7872" s="46">
        <f t="shared" si="891"/>
        <v>2</v>
      </c>
      <c r="R7872" s="67" t="s">
        <v>3638</v>
      </c>
      <c r="S7872" s="67">
        <f>COUNTIF(Y$2:$Y$100,R7872)</f>
        <v>0</v>
      </c>
      <c r="V7872" s="67">
        <f t="shared" si="895"/>
        <v>0</v>
      </c>
      <c r="X7872"/>
      <c r="Y7872" s="67" t="str">
        <f t="shared" si="896"/>
        <v xml:space="preserve"> </v>
      </c>
      <c r="AB7872" t="s">
        <v>2516</v>
      </c>
      <c r="AC7872" s="46">
        <v>5012</v>
      </c>
      <c r="AD7872" s="46">
        <v>70</v>
      </c>
      <c r="AE7872" s="46">
        <v>68.099999999999994</v>
      </c>
      <c r="AF7872" s="46">
        <v>112</v>
      </c>
      <c r="AH7872" s="70" t="str">
        <f t="shared" si="892"/>
        <v>GCAW Girls Div 2 Little Chute Regional</v>
      </c>
      <c r="AI7872" s="70" t="str">
        <f t="shared" si="893"/>
        <v/>
      </c>
      <c r="AJ7872" s="70" t="str">
        <f t="shared" si="894"/>
        <v/>
      </c>
      <c r="AK7872" s="70" t="str" cm="1">
        <f t="array" ref="AK7872">_xlfn.IFS(AH7872&lt;&gt;"","1",AI7872&lt;&gt;"","2",AJ7872&lt;&gt;"","3")</f>
        <v>1</v>
      </c>
    </row>
    <row r="7873" spans="1:37" x14ac:dyDescent="0.25">
      <c r="A7873" t="s">
        <v>2061</v>
      </c>
      <c r="B7873" t="s">
        <v>416</v>
      </c>
      <c r="C7873" s="67" t="str">
        <f t="shared" si="890"/>
        <v>Sarah Stippich</v>
      </c>
      <c r="D7873" s="71" t="str" cm="1">
        <f t="array" ref="D7873">_xlfn.IFS(AK7873="1",CONCATENATE(C7873,"Regional"),AK7873="2",CONCATENATE(C7873,"Sectional"),AK7873="3",CONCATENATE(C7873,COUNTIF($C$1:C7873,C7873)))</f>
        <v>Sarah StippichRegional</v>
      </c>
      <c r="E7873" s="66">
        <v>45196.333333333336</v>
      </c>
      <c r="F7873" t="s">
        <v>2515</v>
      </c>
      <c r="G7873" s="46">
        <v>28</v>
      </c>
      <c r="H7873" s="46">
        <v>127</v>
      </c>
      <c r="I7873" s="46">
        <v>24</v>
      </c>
      <c r="J7873" t="s">
        <v>937</v>
      </c>
      <c r="K7873" t="s">
        <v>2516</v>
      </c>
      <c r="L7873" s="46">
        <v>5012</v>
      </c>
      <c r="M7873" s="46">
        <v>70</v>
      </c>
      <c r="N7873" s="46">
        <v>68.099999999999994</v>
      </c>
      <c r="O7873" s="46">
        <v>112</v>
      </c>
      <c r="P7873" s="46">
        <f t="shared" si="891"/>
        <v>2</v>
      </c>
      <c r="R7873" s="67" t="s">
        <v>3085</v>
      </c>
      <c r="S7873" s="67">
        <f>COUNTIF(Y$2:$Y$100,R7873)</f>
        <v>0</v>
      </c>
      <c r="V7873" s="67">
        <f t="shared" si="895"/>
        <v>0</v>
      </c>
      <c r="X7873"/>
      <c r="Y7873" s="67" t="str">
        <f t="shared" si="896"/>
        <v xml:space="preserve"> </v>
      </c>
      <c r="AB7873" t="s">
        <v>2516</v>
      </c>
      <c r="AC7873" s="46">
        <v>5012</v>
      </c>
      <c r="AD7873" s="46">
        <v>70</v>
      </c>
      <c r="AE7873" s="46">
        <v>68.099999999999994</v>
      </c>
      <c r="AF7873" s="46">
        <v>112</v>
      </c>
      <c r="AH7873" s="70" t="str">
        <f t="shared" si="892"/>
        <v>GCAW Girls Div 2 Little Chute Regional</v>
      </c>
      <c r="AI7873" s="70" t="str">
        <f t="shared" si="893"/>
        <v/>
      </c>
      <c r="AJ7873" s="70" t="str">
        <f t="shared" si="894"/>
        <v/>
      </c>
      <c r="AK7873" s="70" t="str" cm="1">
        <f t="array" ref="AK7873">_xlfn.IFS(AH7873&lt;&gt;"","1",AI7873&lt;&gt;"","2",AJ7873&lt;&gt;"","3")</f>
        <v>1</v>
      </c>
    </row>
    <row r="7874" spans="1:37" x14ac:dyDescent="0.25">
      <c r="A7874" t="s">
        <v>333</v>
      </c>
      <c r="B7874" t="s">
        <v>503</v>
      </c>
      <c r="C7874" s="67" t="str">
        <f t="shared" ref="C7874:C7937" si="897">CONCATENATE(B7874," ",A7874)</f>
        <v>Audrey Peterson</v>
      </c>
      <c r="D7874" s="71" t="str" cm="1">
        <f t="array" ref="D7874">_xlfn.IFS(AK7874="1",CONCATENATE(C7874,"Regional"),AK7874="2",CONCATENATE(C7874,"Sectional"),AK7874="3",CONCATENATE(C7874,COUNTIF($C$1:C7874,C7874)))</f>
        <v>Audrey PetersonRegional</v>
      </c>
      <c r="E7874" s="66">
        <v>45196.333333333336</v>
      </c>
      <c r="F7874" t="s">
        <v>2515</v>
      </c>
      <c r="G7874" s="46">
        <v>28</v>
      </c>
      <c r="H7874" s="46">
        <v>136</v>
      </c>
      <c r="I7874" s="46">
        <v>25</v>
      </c>
      <c r="J7874" t="s">
        <v>937</v>
      </c>
      <c r="K7874" t="s">
        <v>2516</v>
      </c>
      <c r="L7874" s="46">
        <v>5012</v>
      </c>
      <c r="M7874" s="46">
        <v>70</v>
      </c>
      <c r="N7874" s="46">
        <v>68.099999999999994</v>
      </c>
      <c r="O7874" s="46">
        <v>112</v>
      </c>
      <c r="P7874" s="46">
        <f t="shared" ref="P7874:P7937" si="898">IF(L7874&gt;4000,2,1)</f>
        <v>2</v>
      </c>
      <c r="R7874" s="67" t="s">
        <v>2990</v>
      </c>
      <c r="S7874" s="67">
        <f>COUNTIF(Y$2:$Y$100,R7874)</f>
        <v>0</v>
      </c>
      <c r="V7874" s="67">
        <f t="shared" si="895"/>
        <v>0</v>
      </c>
      <c r="X7874"/>
      <c r="Y7874" s="67" t="str">
        <f t="shared" si="896"/>
        <v xml:space="preserve"> </v>
      </c>
      <c r="AB7874" t="s">
        <v>2516</v>
      </c>
      <c r="AC7874" s="46">
        <v>5012</v>
      </c>
      <c r="AD7874" s="46">
        <v>70</v>
      </c>
      <c r="AE7874" s="46">
        <v>68.099999999999994</v>
      </c>
      <c r="AF7874" s="46">
        <v>112</v>
      </c>
      <c r="AH7874" s="70" t="str">
        <f t="shared" ref="AH7874:AH7937" si="899">IF(ISNUMBER(SEARCH("regional",$F7874)),$F7874,"")</f>
        <v>GCAW Girls Div 2 Little Chute Regional</v>
      </c>
      <c r="AI7874" s="70" t="str">
        <f t="shared" ref="AI7874:AI7937" si="900">IF(ISNUMBER(SEARCH("sectional",$F7874)),$F7874,"")</f>
        <v/>
      </c>
      <c r="AJ7874" s="70" t="str">
        <f t="shared" ref="AJ7874:AJ7937" si="901">IF(AND(AH7874="",AI7874=""),"X","")</f>
        <v/>
      </c>
      <c r="AK7874" s="70" t="str" cm="1">
        <f t="array" ref="AK7874">_xlfn.IFS(AH7874&lt;&gt;"","1",AI7874&lt;&gt;"","2",AJ7874&lt;&gt;"","3")</f>
        <v>1</v>
      </c>
    </row>
    <row r="7875" spans="1:37" x14ac:dyDescent="0.25">
      <c r="A7875" t="s">
        <v>1728</v>
      </c>
      <c r="B7875" t="s">
        <v>969</v>
      </c>
      <c r="C7875" s="67" t="str">
        <f t="shared" si="897"/>
        <v>Maia Lindvall</v>
      </c>
      <c r="D7875" s="71" t="str" cm="1">
        <f t="array" ref="D7875">_xlfn.IFS(AK7875="1",CONCATENATE(C7875,"Regional"),AK7875="2",CONCATENATE(C7875,"Sectional"),AK7875="3",CONCATENATE(C7875,COUNTIF($C$1:C7875,C7875)))</f>
        <v>Maia LindvallRegional</v>
      </c>
      <c r="E7875" s="66">
        <v>45196.333333333336</v>
      </c>
      <c r="F7875" t="s">
        <v>2515</v>
      </c>
      <c r="G7875" s="46">
        <v>28</v>
      </c>
      <c r="H7875" s="46">
        <v>136</v>
      </c>
      <c r="I7875" s="46">
        <v>25</v>
      </c>
      <c r="J7875" t="s">
        <v>937</v>
      </c>
      <c r="K7875" t="s">
        <v>2516</v>
      </c>
      <c r="L7875" s="46">
        <v>5012</v>
      </c>
      <c r="M7875" s="46">
        <v>70</v>
      </c>
      <c r="N7875" s="46">
        <v>68.099999999999994</v>
      </c>
      <c r="O7875" s="46">
        <v>112</v>
      </c>
      <c r="P7875" s="46">
        <f t="shared" si="898"/>
        <v>2</v>
      </c>
      <c r="R7875" s="67" t="s">
        <v>3589</v>
      </c>
      <c r="S7875" s="67">
        <f>COUNTIF(Y$2:$Y$100,R7875)</f>
        <v>0</v>
      </c>
      <c r="V7875" s="67">
        <f t="shared" si="895"/>
        <v>0</v>
      </c>
      <c r="X7875"/>
      <c r="Y7875" s="67" t="str">
        <f t="shared" si="896"/>
        <v xml:space="preserve"> </v>
      </c>
      <c r="AB7875" t="s">
        <v>2516</v>
      </c>
      <c r="AC7875" s="46">
        <v>5012</v>
      </c>
      <c r="AD7875" s="46">
        <v>70</v>
      </c>
      <c r="AE7875" s="46">
        <v>68.099999999999994</v>
      </c>
      <c r="AF7875" s="46">
        <v>112</v>
      </c>
      <c r="AH7875" s="70" t="str">
        <f t="shared" si="899"/>
        <v>GCAW Girls Div 2 Little Chute Regional</v>
      </c>
      <c r="AI7875" s="70" t="str">
        <f t="shared" si="900"/>
        <v/>
      </c>
      <c r="AJ7875" s="70" t="str">
        <f t="shared" si="901"/>
        <v/>
      </c>
      <c r="AK7875" s="70" t="str" cm="1">
        <f t="array" ref="AK7875">_xlfn.IFS(AH7875&lt;&gt;"","1",AI7875&lt;&gt;"","2",AJ7875&lt;&gt;"","3")</f>
        <v>1</v>
      </c>
    </row>
    <row r="7876" spans="1:37" x14ac:dyDescent="0.25">
      <c r="A7876" t="s">
        <v>2064</v>
      </c>
      <c r="B7876" t="s">
        <v>187</v>
      </c>
      <c r="C7876" s="67" t="str">
        <f t="shared" si="897"/>
        <v>Ava Damato</v>
      </c>
      <c r="D7876" s="71" t="str" cm="1">
        <f t="array" ref="D7876">_xlfn.IFS(AK7876="1",CONCATENATE(C7876,"Regional"),AK7876="2",CONCATENATE(C7876,"Sectional"),AK7876="3",CONCATENATE(C7876,COUNTIF($C$1:C7876,C7876)))</f>
        <v>Ava DamatoRegional</v>
      </c>
      <c r="E7876" s="66">
        <v>45196.333333333336</v>
      </c>
      <c r="F7876" t="s">
        <v>2515</v>
      </c>
      <c r="G7876" s="46">
        <v>28</v>
      </c>
      <c r="H7876" s="46">
        <v>139</v>
      </c>
      <c r="I7876" s="46">
        <v>27</v>
      </c>
      <c r="J7876" t="s">
        <v>937</v>
      </c>
      <c r="K7876" t="s">
        <v>2516</v>
      </c>
      <c r="L7876" s="46">
        <v>5012</v>
      </c>
      <c r="M7876" s="46">
        <v>70</v>
      </c>
      <c r="N7876" s="46">
        <v>68.099999999999994</v>
      </c>
      <c r="O7876" s="46">
        <v>112</v>
      </c>
      <c r="P7876" s="46">
        <f t="shared" si="898"/>
        <v>2</v>
      </c>
      <c r="R7876" s="67" t="s">
        <v>3087</v>
      </c>
      <c r="S7876" s="67">
        <f>COUNTIF(Y$2:$Y$100,R7876)</f>
        <v>0</v>
      </c>
      <c r="V7876" s="67">
        <f t="shared" si="895"/>
        <v>0</v>
      </c>
      <c r="X7876"/>
      <c r="Y7876" s="67" t="str">
        <f t="shared" si="896"/>
        <v xml:space="preserve"> </v>
      </c>
      <c r="AB7876" t="s">
        <v>2516</v>
      </c>
      <c r="AC7876" s="46">
        <v>5012</v>
      </c>
      <c r="AD7876" s="46">
        <v>70</v>
      </c>
      <c r="AE7876" s="46">
        <v>68.099999999999994</v>
      </c>
      <c r="AF7876" s="46">
        <v>112</v>
      </c>
      <c r="AH7876" s="70" t="str">
        <f t="shared" si="899"/>
        <v>GCAW Girls Div 2 Little Chute Regional</v>
      </c>
      <c r="AI7876" s="70" t="str">
        <f t="shared" si="900"/>
        <v/>
      </c>
      <c r="AJ7876" s="70" t="str">
        <f t="shared" si="901"/>
        <v/>
      </c>
      <c r="AK7876" s="70" t="str" cm="1">
        <f t="array" ref="AK7876">_xlfn.IFS(AH7876&lt;&gt;"","1",AI7876&lt;&gt;"","2",AJ7876&lt;&gt;"","3")</f>
        <v>1</v>
      </c>
    </row>
    <row r="7877" spans="1:37" x14ac:dyDescent="0.25">
      <c r="A7877" t="s">
        <v>3438</v>
      </c>
      <c r="B7877" t="s">
        <v>1669</v>
      </c>
      <c r="C7877" s="67" t="str">
        <f t="shared" si="897"/>
        <v>Makayla Marciniak</v>
      </c>
      <c r="D7877" s="71" t="str" cm="1">
        <f t="array" ref="D7877">_xlfn.IFS(AK7877="1",CONCATENATE(C7877,"Regional"),AK7877="2",CONCATENATE(C7877,"Sectional"),AK7877="3",CONCATENATE(C7877,COUNTIF($C$1:C7877,C7877)))</f>
        <v>Makayla MarciniakRegional</v>
      </c>
      <c r="E7877" s="66">
        <v>45196.333333333336</v>
      </c>
      <c r="F7877" t="s">
        <v>2515</v>
      </c>
      <c r="G7877" s="46">
        <v>28</v>
      </c>
      <c r="H7877" s="46">
        <v>143</v>
      </c>
      <c r="I7877" s="46">
        <v>28</v>
      </c>
      <c r="J7877" t="s">
        <v>937</v>
      </c>
      <c r="K7877" t="s">
        <v>2516</v>
      </c>
      <c r="L7877" s="46">
        <v>5012</v>
      </c>
      <c r="M7877" s="46">
        <v>70</v>
      </c>
      <c r="N7877" s="46">
        <v>68.099999999999994</v>
      </c>
      <c r="O7877" s="46">
        <v>112</v>
      </c>
      <c r="P7877" s="46">
        <f t="shared" si="898"/>
        <v>2</v>
      </c>
      <c r="R7877" s="67" t="s">
        <v>3639</v>
      </c>
      <c r="S7877" s="67">
        <f>COUNTIF(Y$2:$Y$100,R7877)</f>
        <v>0</v>
      </c>
      <c r="V7877" s="67">
        <f t="shared" si="895"/>
        <v>0</v>
      </c>
      <c r="X7877"/>
      <c r="Y7877" s="67" t="str">
        <f t="shared" si="896"/>
        <v xml:space="preserve"> </v>
      </c>
      <c r="AB7877" t="s">
        <v>2516</v>
      </c>
      <c r="AC7877" s="46">
        <v>5012</v>
      </c>
      <c r="AD7877" s="46">
        <v>70</v>
      </c>
      <c r="AE7877" s="46">
        <v>68.099999999999994</v>
      </c>
      <c r="AF7877" s="46">
        <v>112</v>
      </c>
      <c r="AH7877" s="70" t="str">
        <f t="shared" si="899"/>
        <v>GCAW Girls Div 2 Little Chute Regional</v>
      </c>
      <c r="AI7877" s="70" t="str">
        <f t="shared" si="900"/>
        <v/>
      </c>
      <c r="AJ7877" s="70" t="str">
        <f t="shared" si="901"/>
        <v/>
      </c>
      <c r="AK7877" s="70" t="str" cm="1">
        <f t="array" ref="AK7877">_xlfn.IFS(AH7877&lt;&gt;"","1",AI7877&lt;&gt;"","2",AJ7877&lt;&gt;"","3")</f>
        <v>1</v>
      </c>
    </row>
    <row r="7878" spans="1:37" x14ac:dyDescent="0.25">
      <c r="A7878" t="s">
        <v>395</v>
      </c>
      <c r="B7878" t="s">
        <v>955</v>
      </c>
      <c r="C7878" s="67" t="str">
        <f t="shared" si="897"/>
        <v>Brianna Kirsch</v>
      </c>
      <c r="D7878" s="71" t="str" cm="1">
        <f t="array" ref="D7878">_xlfn.IFS(AK7878="1",CONCATENATE(C7878,"Regional"),AK7878="2",CONCATENATE(C7878,"Sectional"),AK7878="3",CONCATENATE(C7878,COUNTIF($C$1:C7878,C7878)))</f>
        <v>Brianna KirschRegional</v>
      </c>
      <c r="E7878" s="66">
        <v>45196.333333333336</v>
      </c>
      <c r="F7878" t="s">
        <v>2521</v>
      </c>
      <c r="G7878" s="46">
        <v>40</v>
      </c>
      <c r="H7878" s="46">
        <v>75</v>
      </c>
      <c r="I7878" s="46">
        <v>1</v>
      </c>
      <c r="J7878" t="s">
        <v>2522</v>
      </c>
      <c r="K7878" t="s">
        <v>2523</v>
      </c>
      <c r="L7878" s="46">
        <v>5297</v>
      </c>
      <c r="M7878" s="46">
        <v>72</v>
      </c>
      <c r="N7878" s="46">
        <v>70.7</v>
      </c>
      <c r="O7878" s="46">
        <v>121</v>
      </c>
      <c r="P7878" s="46">
        <f t="shared" si="898"/>
        <v>2</v>
      </c>
      <c r="R7878" s="67" t="s">
        <v>1479</v>
      </c>
      <c r="S7878" s="67">
        <f>COUNTIF(Y$2:$Y$100,R7878)</f>
        <v>0</v>
      </c>
      <c r="V7878" s="67">
        <f t="shared" si="895"/>
        <v>0</v>
      </c>
      <c r="X7878"/>
      <c r="Y7878" s="67" t="str">
        <f t="shared" si="896"/>
        <v xml:space="preserve"> </v>
      </c>
      <c r="AB7878" t="s">
        <v>2523</v>
      </c>
      <c r="AC7878" s="46">
        <v>5297</v>
      </c>
      <c r="AD7878" s="46">
        <v>72</v>
      </c>
      <c r="AE7878" s="46">
        <v>70.7</v>
      </c>
      <c r="AF7878" s="46">
        <v>121</v>
      </c>
      <c r="AH7878" s="70" t="str">
        <f t="shared" si="899"/>
        <v>GCAW Girls Div 2 Prairie du Chien Regional</v>
      </c>
      <c r="AI7878" s="70" t="str">
        <f t="shared" si="900"/>
        <v/>
      </c>
      <c r="AJ7878" s="70" t="str">
        <f t="shared" si="901"/>
        <v/>
      </c>
      <c r="AK7878" s="70" t="str" cm="1">
        <f t="array" ref="AK7878">_xlfn.IFS(AH7878&lt;&gt;"","1",AI7878&lt;&gt;"","2",AJ7878&lt;&gt;"","3")</f>
        <v>1</v>
      </c>
    </row>
    <row r="7879" spans="1:37" x14ac:dyDescent="0.25">
      <c r="A7879" t="s">
        <v>467</v>
      </c>
      <c r="B7879" t="s">
        <v>1608</v>
      </c>
      <c r="C7879" s="67" t="str">
        <f t="shared" si="897"/>
        <v>Jacklyn Thao</v>
      </c>
      <c r="D7879" s="71" t="str" cm="1">
        <f t="array" ref="D7879">_xlfn.IFS(AK7879="1",CONCATENATE(C7879,"Regional"),AK7879="2",CONCATENATE(C7879,"Sectional"),AK7879="3",CONCATENATE(C7879,COUNTIF($C$1:C7879,C7879)))</f>
        <v>Jacklyn ThaoRegional</v>
      </c>
      <c r="E7879" s="66">
        <v>45196.333333333336</v>
      </c>
      <c r="F7879" t="s">
        <v>2521</v>
      </c>
      <c r="G7879" s="46">
        <v>40</v>
      </c>
      <c r="H7879" s="46">
        <v>87</v>
      </c>
      <c r="I7879" s="46">
        <v>2</v>
      </c>
      <c r="J7879" t="s">
        <v>2522</v>
      </c>
      <c r="K7879" t="s">
        <v>2523</v>
      </c>
      <c r="L7879" s="46">
        <v>5297</v>
      </c>
      <c r="M7879" s="46">
        <v>72</v>
      </c>
      <c r="N7879" s="46">
        <v>70.7</v>
      </c>
      <c r="O7879" s="46">
        <v>121</v>
      </c>
      <c r="P7879" s="46">
        <f t="shared" si="898"/>
        <v>2</v>
      </c>
      <c r="R7879" s="67" t="s">
        <v>2799</v>
      </c>
      <c r="S7879" s="67">
        <f>COUNTIF(Y$2:$Y$100,R7879)</f>
        <v>0</v>
      </c>
      <c r="V7879" s="67">
        <f t="shared" si="895"/>
        <v>0</v>
      </c>
      <c r="X7879"/>
      <c r="Y7879" s="67" t="str">
        <f t="shared" si="896"/>
        <v xml:space="preserve"> </v>
      </c>
      <c r="AB7879" t="s">
        <v>2523</v>
      </c>
      <c r="AC7879" s="46">
        <v>5297</v>
      </c>
      <c r="AD7879" s="46">
        <v>72</v>
      </c>
      <c r="AE7879" s="46">
        <v>70.7</v>
      </c>
      <c r="AF7879" s="46">
        <v>121</v>
      </c>
      <c r="AH7879" s="70" t="str">
        <f t="shared" si="899"/>
        <v>GCAW Girls Div 2 Prairie du Chien Regional</v>
      </c>
      <c r="AI7879" s="70" t="str">
        <f t="shared" si="900"/>
        <v/>
      </c>
      <c r="AJ7879" s="70" t="str">
        <f t="shared" si="901"/>
        <v/>
      </c>
      <c r="AK7879" s="70" t="str" cm="1">
        <f t="array" ref="AK7879">_xlfn.IFS(AH7879&lt;&gt;"","1",AI7879&lt;&gt;"","2",AJ7879&lt;&gt;"","3")</f>
        <v>1</v>
      </c>
    </row>
    <row r="7880" spans="1:37" x14ac:dyDescent="0.25">
      <c r="A7880" t="s">
        <v>2124</v>
      </c>
      <c r="B7880" t="s">
        <v>481</v>
      </c>
      <c r="C7880" s="67" t="str">
        <f t="shared" si="897"/>
        <v>Brooklyn Bussan</v>
      </c>
      <c r="D7880" s="71" t="str" cm="1">
        <f t="array" ref="D7880">_xlfn.IFS(AK7880="1",CONCATENATE(C7880,"Regional"),AK7880="2",CONCATENATE(C7880,"Sectional"),AK7880="3",CONCATENATE(C7880,COUNTIF($C$1:C7880,C7880)))</f>
        <v>Brooklyn BussanRegional</v>
      </c>
      <c r="E7880" s="66">
        <v>45196.333333333336</v>
      </c>
      <c r="F7880" t="s">
        <v>2521</v>
      </c>
      <c r="G7880" s="46">
        <v>40</v>
      </c>
      <c r="H7880" s="46">
        <v>87</v>
      </c>
      <c r="I7880" s="46">
        <v>2</v>
      </c>
      <c r="J7880" t="s">
        <v>2522</v>
      </c>
      <c r="K7880" t="s">
        <v>2523</v>
      </c>
      <c r="L7880" s="46">
        <v>5297</v>
      </c>
      <c r="M7880" s="46">
        <v>72</v>
      </c>
      <c r="N7880" s="46">
        <v>70.7</v>
      </c>
      <c r="O7880" s="46">
        <v>121</v>
      </c>
      <c r="P7880" s="46">
        <f t="shared" si="898"/>
        <v>2</v>
      </c>
      <c r="R7880" s="67" t="s">
        <v>3151</v>
      </c>
      <c r="S7880" s="67">
        <f>COUNTIF(Y$2:$Y$100,R7880)</f>
        <v>0</v>
      </c>
      <c r="V7880" s="67">
        <f t="shared" si="895"/>
        <v>0</v>
      </c>
      <c r="X7880"/>
      <c r="Y7880" s="67" t="str">
        <f t="shared" si="896"/>
        <v xml:space="preserve"> </v>
      </c>
      <c r="AB7880" t="s">
        <v>2523</v>
      </c>
      <c r="AC7880" s="46">
        <v>5297</v>
      </c>
      <c r="AD7880" s="46">
        <v>72</v>
      </c>
      <c r="AE7880" s="46">
        <v>70.7</v>
      </c>
      <c r="AF7880" s="46">
        <v>121</v>
      </c>
      <c r="AH7880" s="70" t="str">
        <f t="shared" si="899"/>
        <v>GCAW Girls Div 2 Prairie du Chien Regional</v>
      </c>
      <c r="AI7880" s="70" t="str">
        <f t="shared" si="900"/>
        <v/>
      </c>
      <c r="AJ7880" s="70" t="str">
        <f t="shared" si="901"/>
        <v/>
      </c>
      <c r="AK7880" s="70" t="str" cm="1">
        <f t="array" ref="AK7880">_xlfn.IFS(AH7880&lt;&gt;"","1",AI7880&lt;&gt;"","2",AJ7880&lt;&gt;"","3")</f>
        <v>1</v>
      </c>
    </row>
    <row r="7881" spans="1:37" x14ac:dyDescent="0.25">
      <c r="A7881" t="s">
        <v>1774</v>
      </c>
      <c r="B7881" t="s">
        <v>232</v>
      </c>
      <c r="C7881" s="67" t="str">
        <f t="shared" si="897"/>
        <v>Claudia Jenny</v>
      </c>
      <c r="D7881" s="71" t="str" cm="1">
        <f t="array" ref="D7881">_xlfn.IFS(AK7881="1",CONCATENATE(C7881,"Regional"),AK7881="2",CONCATENATE(C7881,"Sectional"),AK7881="3",CONCATENATE(C7881,COUNTIF($C$1:C7881,C7881)))</f>
        <v>Claudia JennyRegional</v>
      </c>
      <c r="E7881" s="66">
        <v>45196.333333333336</v>
      </c>
      <c r="F7881" t="s">
        <v>2521</v>
      </c>
      <c r="G7881" s="46">
        <v>40</v>
      </c>
      <c r="H7881" s="46">
        <v>90</v>
      </c>
      <c r="I7881" s="46">
        <v>4</v>
      </c>
      <c r="J7881" t="s">
        <v>2522</v>
      </c>
      <c r="K7881" t="s">
        <v>2523</v>
      </c>
      <c r="L7881" s="46">
        <v>5297</v>
      </c>
      <c r="M7881" s="46">
        <v>72</v>
      </c>
      <c r="N7881" s="46">
        <v>70.7</v>
      </c>
      <c r="O7881" s="46">
        <v>121</v>
      </c>
      <c r="P7881" s="46">
        <f t="shared" si="898"/>
        <v>2</v>
      </c>
      <c r="R7881" s="67" t="s">
        <v>2779</v>
      </c>
      <c r="S7881" s="67">
        <f>COUNTIF(Y$2:$Y$100,R7881)</f>
        <v>0</v>
      </c>
      <c r="V7881" s="67">
        <f t="shared" si="895"/>
        <v>0</v>
      </c>
      <c r="X7881"/>
      <c r="Y7881" s="67" t="str">
        <f t="shared" si="896"/>
        <v xml:space="preserve"> </v>
      </c>
      <c r="AB7881" t="s">
        <v>2523</v>
      </c>
      <c r="AC7881" s="46">
        <v>5297</v>
      </c>
      <c r="AD7881" s="46">
        <v>72</v>
      </c>
      <c r="AE7881" s="46">
        <v>70.7</v>
      </c>
      <c r="AF7881" s="46">
        <v>121</v>
      </c>
      <c r="AH7881" s="70" t="str">
        <f t="shared" si="899"/>
        <v>GCAW Girls Div 2 Prairie du Chien Regional</v>
      </c>
      <c r="AI7881" s="70" t="str">
        <f t="shared" si="900"/>
        <v/>
      </c>
      <c r="AJ7881" s="70" t="str">
        <f t="shared" si="901"/>
        <v/>
      </c>
      <c r="AK7881" s="70" t="str" cm="1">
        <f t="array" ref="AK7881">_xlfn.IFS(AH7881&lt;&gt;"","1",AI7881&lt;&gt;"","2",AJ7881&lt;&gt;"","3")</f>
        <v>1</v>
      </c>
    </row>
    <row r="7882" spans="1:37" x14ac:dyDescent="0.25">
      <c r="A7882" t="s">
        <v>233</v>
      </c>
      <c r="B7882" t="s">
        <v>968</v>
      </c>
      <c r="C7882" s="67" t="str">
        <f t="shared" si="897"/>
        <v>Evy Dhyanchand</v>
      </c>
      <c r="D7882" s="71" t="str" cm="1">
        <f t="array" ref="D7882">_xlfn.IFS(AK7882="1",CONCATENATE(C7882,"Regional"),AK7882="2",CONCATENATE(C7882,"Sectional"),AK7882="3",CONCATENATE(C7882,COUNTIF($C$1:C7882,C7882)))</f>
        <v>Evy DhyanchandRegional</v>
      </c>
      <c r="E7882" s="66">
        <v>45196.333333333336</v>
      </c>
      <c r="F7882" t="s">
        <v>2521</v>
      </c>
      <c r="G7882" s="46">
        <v>40</v>
      </c>
      <c r="H7882" s="46">
        <v>92</v>
      </c>
      <c r="I7882" s="46">
        <v>5</v>
      </c>
      <c r="J7882" t="s">
        <v>2522</v>
      </c>
      <c r="K7882" t="s">
        <v>2523</v>
      </c>
      <c r="L7882" s="46">
        <v>5297</v>
      </c>
      <c r="M7882" s="46">
        <v>72</v>
      </c>
      <c r="N7882" s="46">
        <v>70.7</v>
      </c>
      <c r="O7882" s="46">
        <v>121</v>
      </c>
      <c r="P7882" s="46">
        <f t="shared" si="898"/>
        <v>2</v>
      </c>
      <c r="R7882" s="67" t="s">
        <v>1482</v>
      </c>
      <c r="S7882" s="67">
        <f>COUNTIF(Y$2:$Y$100,R7882)</f>
        <v>0</v>
      </c>
      <c r="V7882" s="67">
        <f t="shared" si="895"/>
        <v>0</v>
      </c>
      <c r="X7882"/>
      <c r="Y7882" s="67" t="str">
        <f t="shared" si="896"/>
        <v xml:space="preserve"> </v>
      </c>
      <c r="AB7882" t="s">
        <v>2523</v>
      </c>
      <c r="AC7882" s="46">
        <v>5297</v>
      </c>
      <c r="AD7882" s="46">
        <v>72</v>
      </c>
      <c r="AE7882" s="46">
        <v>70.7</v>
      </c>
      <c r="AF7882" s="46">
        <v>121</v>
      </c>
      <c r="AH7882" s="70" t="str">
        <f t="shared" si="899"/>
        <v>GCAW Girls Div 2 Prairie du Chien Regional</v>
      </c>
      <c r="AI7882" s="70" t="str">
        <f t="shared" si="900"/>
        <v/>
      </c>
      <c r="AJ7882" s="70" t="str">
        <f t="shared" si="901"/>
        <v/>
      </c>
      <c r="AK7882" s="70" t="str" cm="1">
        <f t="array" ref="AK7882">_xlfn.IFS(AH7882&lt;&gt;"","1",AI7882&lt;&gt;"","2",AJ7882&lt;&gt;"","3")</f>
        <v>1</v>
      </c>
    </row>
    <row r="7883" spans="1:37" x14ac:dyDescent="0.25">
      <c r="A7883" t="s">
        <v>2122</v>
      </c>
      <c r="B7883" t="s">
        <v>844</v>
      </c>
      <c r="C7883" s="67" t="str">
        <f t="shared" si="897"/>
        <v>Rylie Neuhalfen</v>
      </c>
      <c r="D7883" s="71" t="str" cm="1">
        <f t="array" ref="D7883">_xlfn.IFS(AK7883="1",CONCATENATE(C7883,"Regional"),AK7883="2",CONCATENATE(C7883,"Sectional"),AK7883="3",CONCATENATE(C7883,COUNTIF($C$1:C7883,C7883)))</f>
        <v>Rylie NeuhalfenRegional</v>
      </c>
      <c r="E7883" s="66">
        <v>45196.333333333336</v>
      </c>
      <c r="F7883" t="s">
        <v>2521</v>
      </c>
      <c r="G7883" s="46">
        <v>40</v>
      </c>
      <c r="H7883" s="46">
        <v>95</v>
      </c>
      <c r="I7883" s="46">
        <v>6</v>
      </c>
      <c r="J7883" t="s">
        <v>2522</v>
      </c>
      <c r="K7883" t="s">
        <v>2523</v>
      </c>
      <c r="L7883" s="46">
        <v>5297</v>
      </c>
      <c r="M7883" s="46">
        <v>72</v>
      </c>
      <c r="N7883" s="46">
        <v>70.7</v>
      </c>
      <c r="O7883" s="46">
        <v>121</v>
      </c>
      <c r="P7883" s="46">
        <f t="shared" si="898"/>
        <v>2</v>
      </c>
      <c r="R7883" s="67" t="s">
        <v>3149</v>
      </c>
      <c r="S7883" s="67">
        <f>COUNTIF(Y$2:$Y$100,R7883)</f>
        <v>0</v>
      </c>
      <c r="V7883" s="67">
        <f t="shared" si="895"/>
        <v>0</v>
      </c>
      <c r="X7883"/>
      <c r="Y7883" s="67" t="str">
        <f t="shared" si="896"/>
        <v xml:space="preserve"> </v>
      </c>
      <c r="AB7883" t="s">
        <v>2523</v>
      </c>
      <c r="AC7883" s="46">
        <v>5297</v>
      </c>
      <c r="AD7883" s="46">
        <v>72</v>
      </c>
      <c r="AE7883" s="46">
        <v>70.7</v>
      </c>
      <c r="AF7883" s="46">
        <v>121</v>
      </c>
      <c r="AH7883" s="70" t="str">
        <f t="shared" si="899"/>
        <v>GCAW Girls Div 2 Prairie du Chien Regional</v>
      </c>
      <c r="AI7883" s="70" t="str">
        <f t="shared" si="900"/>
        <v/>
      </c>
      <c r="AJ7883" s="70" t="str">
        <f t="shared" si="901"/>
        <v/>
      </c>
      <c r="AK7883" s="70" t="str" cm="1">
        <f t="array" ref="AK7883">_xlfn.IFS(AH7883&lt;&gt;"","1",AI7883&lt;&gt;"","2",AJ7883&lt;&gt;"","3")</f>
        <v>1</v>
      </c>
    </row>
    <row r="7884" spans="1:37" x14ac:dyDescent="0.25">
      <c r="A7884" t="s">
        <v>2123</v>
      </c>
      <c r="B7884" t="s">
        <v>757</v>
      </c>
      <c r="C7884" s="67" t="str">
        <f t="shared" si="897"/>
        <v>Sophie Wiegel</v>
      </c>
      <c r="D7884" s="71" t="str" cm="1">
        <f t="array" ref="D7884">_xlfn.IFS(AK7884="1",CONCATENATE(C7884,"Regional"),AK7884="2",CONCATENATE(C7884,"Sectional"),AK7884="3",CONCATENATE(C7884,COUNTIF($C$1:C7884,C7884)))</f>
        <v>Sophie WiegelRegional</v>
      </c>
      <c r="E7884" s="66">
        <v>45196.333333333336</v>
      </c>
      <c r="F7884" t="s">
        <v>2521</v>
      </c>
      <c r="G7884" s="46">
        <v>40</v>
      </c>
      <c r="H7884" s="46">
        <v>97</v>
      </c>
      <c r="I7884" s="46">
        <v>7</v>
      </c>
      <c r="J7884" t="s">
        <v>2522</v>
      </c>
      <c r="K7884" t="s">
        <v>2523</v>
      </c>
      <c r="L7884" s="46">
        <v>5297</v>
      </c>
      <c r="M7884" s="46">
        <v>72</v>
      </c>
      <c r="N7884" s="46">
        <v>70.7</v>
      </c>
      <c r="O7884" s="46">
        <v>121</v>
      </c>
      <c r="P7884" s="46">
        <f t="shared" si="898"/>
        <v>2</v>
      </c>
      <c r="R7884" s="67" t="s">
        <v>3150</v>
      </c>
      <c r="S7884" s="67">
        <f>COUNTIF(Y$2:$Y$100,R7884)</f>
        <v>0</v>
      </c>
      <c r="V7884" s="67">
        <f t="shared" si="895"/>
        <v>0</v>
      </c>
      <c r="X7884"/>
      <c r="Y7884" s="67" t="str">
        <f t="shared" si="896"/>
        <v xml:space="preserve"> </v>
      </c>
      <c r="AB7884" t="s">
        <v>2523</v>
      </c>
      <c r="AC7884" s="46">
        <v>5297</v>
      </c>
      <c r="AD7884" s="46">
        <v>72</v>
      </c>
      <c r="AE7884" s="46">
        <v>70.7</v>
      </c>
      <c r="AF7884" s="46">
        <v>121</v>
      </c>
      <c r="AH7884" s="70" t="str">
        <f t="shared" si="899"/>
        <v>GCAW Girls Div 2 Prairie du Chien Regional</v>
      </c>
      <c r="AI7884" s="70" t="str">
        <f t="shared" si="900"/>
        <v/>
      </c>
      <c r="AJ7884" s="70" t="str">
        <f t="shared" si="901"/>
        <v/>
      </c>
      <c r="AK7884" s="70" t="str" cm="1">
        <f t="array" ref="AK7884">_xlfn.IFS(AH7884&lt;&gt;"","1",AI7884&lt;&gt;"","2",AJ7884&lt;&gt;"","3")</f>
        <v>1</v>
      </c>
    </row>
    <row r="7885" spans="1:37" x14ac:dyDescent="0.25">
      <c r="A7885" t="s">
        <v>965</v>
      </c>
      <c r="B7885" t="s">
        <v>528</v>
      </c>
      <c r="C7885" s="67" t="str">
        <f t="shared" si="897"/>
        <v>Kate McWilliams</v>
      </c>
      <c r="D7885" s="71" t="str" cm="1">
        <f t="array" ref="D7885">_xlfn.IFS(AK7885="1",CONCATENATE(C7885,"Regional"),AK7885="2",CONCATENATE(C7885,"Sectional"),AK7885="3",CONCATENATE(C7885,COUNTIF($C$1:C7885,C7885)))</f>
        <v>Kate McWilliamsRegional</v>
      </c>
      <c r="E7885" s="66">
        <v>45196.333333333336</v>
      </c>
      <c r="F7885" t="s">
        <v>2521</v>
      </c>
      <c r="G7885" s="46">
        <v>40</v>
      </c>
      <c r="H7885" s="46">
        <v>97</v>
      </c>
      <c r="I7885" s="46">
        <v>7</v>
      </c>
      <c r="J7885" t="s">
        <v>2522</v>
      </c>
      <c r="K7885" t="s">
        <v>2523</v>
      </c>
      <c r="L7885" s="46">
        <v>5297</v>
      </c>
      <c r="M7885" s="46">
        <v>72</v>
      </c>
      <c r="N7885" s="46">
        <v>70.7</v>
      </c>
      <c r="O7885" s="46">
        <v>121</v>
      </c>
      <c r="P7885" s="46">
        <f t="shared" si="898"/>
        <v>2</v>
      </c>
      <c r="R7885" s="67" t="s">
        <v>1480</v>
      </c>
      <c r="S7885" s="67">
        <f>COUNTIF(Y$2:$Y$100,R7885)</f>
        <v>0</v>
      </c>
      <c r="V7885" s="67">
        <f t="shared" si="895"/>
        <v>0</v>
      </c>
      <c r="X7885"/>
      <c r="Y7885" s="67" t="str">
        <f t="shared" si="896"/>
        <v xml:space="preserve"> </v>
      </c>
      <c r="AB7885" t="s">
        <v>2523</v>
      </c>
      <c r="AC7885" s="46">
        <v>5297</v>
      </c>
      <c r="AD7885" s="46">
        <v>72</v>
      </c>
      <c r="AE7885" s="46">
        <v>70.7</v>
      </c>
      <c r="AF7885" s="46">
        <v>121</v>
      </c>
      <c r="AH7885" s="70" t="str">
        <f t="shared" si="899"/>
        <v>GCAW Girls Div 2 Prairie du Chien Regional</v>
      </c>
      <c r="AI7885" s="70" t="str">
        <f t="shared" si="900"/>
        <v/>
      </c>
      <c r="AJ7885" s="70" t="str">
        <f t="shared" si="901"/>
        <v/>
      </c>
      <c r="AK7885" s="70" t="str" cm="1">
        <f t="array" ref="AK7885">_xlfn.IFS(AH7885&lt;&gt;"","1",AI7885&lt;&gt;"","2",AJ7885&lt;&gt;"","3")</f>
        <v>1</v>
      </c>
    </row>
    <row r="7886" spans="1:37" x14ac:dyDescent="0.25">
      <c r="A7886" t="s">
        <v>310</v>
      </c>
      <c r="B7886" t="s">
        <v>971</v>
      </c>
      <c r="C7886" s="67" t="str">
        <f t="shared" si="897"/>
        <v>Lynell Miller</v>
      </c>
      <c r="D7886" s="71" t="str" cm="1">
        <f t="array" ref="D7886">_xlfn.IFS(AK7886="1",CONCATENATE(C7886,"Regional"),AK7886="2",CONCATENATE(C7886,"Sectional"),AK7886="3",CONCATENATE(C7886,COUNTIF($C$1:C7886,C7886)))</f>
        <v>Lynell MillerRegional</v>
      </c>
      <c r="E7886" s="66">
        <v>45196.333333333336</v>
      </c>
      <c r="F7886" t="s">
        <v>2521</v>
      </c>
      <c r="G7886" s="46">
        <v>40</v>
      </c>
      <c r="H7886" s="46">
        <v>97</v>
      </c>
      <c r="I7886" s="46">
        <v>7</v>
      </c>
      <c r="J7886" t="s">
        <v>2522</v>
      </c>
      <c r="K7886" t="s">
        <v>2523</v>
      </c>
      <c r="L7886" s="46">
        <v>5297</v>
      </c>
      <c r="M7886" s="46">
        <v>72</v>
      </c>
      <c r="N7886" s="46">
        <v>70.7</v>
      </c>
      <c r="O7886" s="46">
        <v>121</v>
      </c>
      <c r="P7886" s="46">
        <f t="shared" si="898"/>
        <v>2</v>
      </c>
      <c r="R7886" s="67" t="s">
        <v>1485</v>
      </c>
      <c r="S7886" s="67">
        <f>COUNTIF(Y$2:$Y$100,R7886)</f>
        <v>0</v>
      </c>
      <c r="V7886" s="67">
        <f t="shared" si="895"/>
        <v>0</v>
      </c>
      <c r="X7886"/>
      <c r="Y7886" s="67" t="str">
        <f t="shared" si="896"/>
        <v xml:space="preserve"> </v>
      </c>
      <c r="AB7886" t="s">
        <v>2523</v>
      </c>
      <c r="AC7886" s="46">
        <v>5297</v>
      </c>
      <c r="AD7886" s="46">
        <v>72</v>
      </c>
      <c r="AE7886" s="46">
        <v>70.7</v>
      </c>
      <c r="AF7886" s="46">
        <v>121</v>
      </c>
      <c r="AH7886" s="70" t="str">
        <f t="shared" si="899"/>
        <v>GCAW Girls Div 2 Prairie du Chien Regional</v>
      </c>
      <c r="AI7886" s="70" t="str">
        <f t="shared" si="900"/>
        <v/>
      </c>
      <c r="AJ7886" s="70" t="str">
        <f t="shared" si="901"/>
        <v/>
      </c>
      <c r="AK7886" s="70" t="str" cm="1">
        <f t="array" ref="AK7886">_xlfn.IFS(AH7886&lt;&gt;"","1",AI7886&lt;&gt;"","2",AJ7886&lt;&gt;"","3")</f>
        <v>1</v>
      </c>
    </row>
    <row r="7887" spans="1:37" x14ac:dyDescent="0.25">
      <c r="A7887" t="s">
        <v>3418</v>
      </c>
      <c r="B7887" t="s">
        <v>496</v>
      </c>
      <c r="C7887" s="67" t="str">
        <f t="shared" si="897"/>
        <v>Josie Meister</v>
      </c>
      <c r="D7887" s="71" t="str" cm="1">
        <f t="array" ref="D7887">_xlfn.IFS(AK7887="1",CONCATENATE(C7887,"Regional"),AK7887="2",CONCATENATE(C7887,"Sectional"),AK7887="3",CONCATENATE(C7887,COUNTIF($C$1:C7887,C7887)))</f>
        <v>Josie MeisterRegional</v>
      </c>
      <c r="E7887" s="66">
        <v>45196.333333333336</v>
      </c>
      <c r="F7887" t="s">
        <v>2521</v>
      </c>
      <c r="G7887" s="46">
        <v>40</v>
      </c>
      <c r="H7887" s="46">
        <v>99</v>
      </c>
      <c r="I7887" s="46">
        <v>10</v>
      </c>
      <c r="J7887" t="s">
        <v>2522</v>
      </c>
      <c r="K7887" t="s">
        <v>2523</v>
      </c>
      <c r="L7887" s="46">
        <v>5297</v>
      </c>
      <c r="M7887" s="46">
        <v>72</v>
      </c>
      <c r="N7887" s="46">
        <v>70.7</v>
      </c>
      <c r="O7887" s="46">
        <v>121</v>
      </c>
      <c r="P7887" s="46">
        <f t="shared" si="898"/>
        <v>2</v>
      </c>
      <c r="R7887" s="67" t="s">
        <v>3592</v>
      </c>
      <c r="S7887" s="67">
        <f>COUNTIF(Y$2:$Y$100,R7887)</f>
        <v>0</v>
      </c>
      <c r="V7887" s="67">
        <f t="shared" si="895"/>
        <v>0</v>
      </c>
      <c r="X7887"/>
      <c r="Y7887" s="67" t="str">
        <f t="shared" si="896"/>
        <v xml:space="preserve"> </v>
      </c>
      <c r="AB7887" t="s">
        <v>2523</v>
      </c>
      <c r="AC7887" s="46">
        <v>5297</v>
      </c>
      <c r="AD7887" s="46">
        <v>72</v>
      </c>
      <c r="AE7887" s="46">
        <v>70.7</v>
      </c>
      <c r="AF7887" s="46">
        <v>121</v>
      </c>
      <c r="AH7887" s="70" t="str">
        <f t="shared" si="899"/>
        <v>GCAW Girls Div 2 Prairie du Chien Regional</v>
      </c>
      <c r="AI7887" s="70" t="str">
        <f t="shared" si="900"/>
        <v/>
      </c>
      <c r="AJ7887" s="70" t="str">
        <f t="shared" si="901"/>
        <v/>
      </c>
      <c r="AK7887" s="70" t="str" cm="1">
        <f t="array" ref="AK7887">_xlfn.IFS(AH7887&lt;&gt;"","1",AI7887&lt;&gt;"","2",AJ7887&lt;&gt;"","3")</f>
        <v>1</v>
      </c>
    </row>
    <row r="7888" spans="1:37" x14ac:dyDescent="0.25">
      <c r="A7888" t="s">
        <v>388</v>
      </c>
      <c r="B7888" t="s">
        <v>506</v>
      </c>
      <c r="C7888" s="67" t="str">
        <f t="shared" si="897"/>
        <v>Alena Wood</v>
      </c>
      <c r="D7888" s="71" t="str" cm="1">
        <f t="array" ref="D7888">_xlfn.IFS(AK7888="1",CONCATENATE(C7888,"Regional"),AK7888="2",CONCATENATE(C7888,"Sectional"),AK7888="3",CONCATENATE(C7888,COUNTIF($C$1:C7888,C7888)))</f>
        <v>Alena WoodRegional</v>
      </c>
      <c r="E7888" s="66">
        <v>45196.333333333336</v>
      </c>
      <c r="F7888" t="s">
        <v>2521</v>
      </c>
      <c r="G7888" s="46">
        <v>40</v>
      </c>
      <c r="H7888" s="46">
        <v>100</v>
      </c>
      <c r="I7888" s="46">
        <v>11</v>
      </c>
      <c r="J7888" t="s">
        <v>2522</v>
      </c>
      <c r="K7888" t="s">
        <v>2523</v>
      </c>
      <c r="L7888" s="46">
        <v>5297</v>
      </c>
      <c r="M7888" s="46">
        <v>72</v>
      </c>
      <c r="N7888" s="46">
        <v>70.7</v>
      </c>
      <c r="O7888" s="46">
        <v>121</v>
      </c>
      <c r="P7888" s="46">
        <f t="shared" si="898"/>
        <v>2</v>
      </c>
      <c r="R7888" s="67" t="s">
        <v>1190</v>
      </c>
      <c r="S7888" s="67">
        <f>COUNTIF(Y$2:$Y$100,R7888)</f>
        <v>0</v>
      </c>
      <c r="V7888" s="67">
        <f t="shared" ref="V7888:V7951" si="902">COUNTIF(R7888:R10515,Y7888)</f>
        <v>0</v>
      </c>
      <c r="X7888"/>
      <c r="Y7888" s="67" t="str">
        <f t="shared" si="896"/>
        <v xml:space="preserve"> </v>
      </c>
      <c r="AB7888" t="s">
        <v>2523</v>
      </c>
      <c r="AC7888" s="46">
        <v>5297</v>
      </c>
      <c r="AD7888" s="46">
        <v>72</v>
      </c>
      <c r="AE7888" s="46">
        <v>70.7</v>
      </c>
      <c r="AF7888" s="46">
        <v>121</v>
      </c>
      <c r="AH7888" s="70" t="str">
        <f t="shared" si="899"/>
        <v>GCAW Girls Div 2 Prairie du Chien Regional</v>
      </c>
      <c r="AI7888" s="70" t="str">
        <f t="shared" si="900"/>
        <v/>
      </c>
      <c r="AJ7888" s="70" t="str">
        <f t="shared" si="901"/>
        <v/>
      </c>
      <c r="AK7888" s="70" t="str" cm="1">
        <f t="array" ref="AK7888">_xlfn.IFS(AH7888&lt;&gt;"","1",AI7888&lt;&gt;"","2",AJ7888&lt;&gt;"","3")</f>
        <v>1</v>
      </c>
    </row>
    <row r="7889" spans="1:37" x14ac:dyDescent="0.25">
      <c r="A7889" t="s">
        <v>179</v>
      </c>
      <c r="B7889" t="s">
        <v>242</v>
      </c>
      <c r="C7889" s="67" t="str">
        <f t="shared" si="897"/>
        <v>Emery Addie</v>
      </c>
      <c r="D7889" s="71" t="str" cm="1">
        <f t="array" ref="D7889">_xlfn.IFS(AK7889="1",CONCATENATE(C7889,"Regional"),AK7889="2",CONCATENATE(C7889,"Sectional"),AK7889="3",CONCATENATE(C7889,COUNTIF($C$1:C7889,C7889)))</f>
        <v>Emery AddieRegional</v>
      </c>
      <c r="E7889" s="66">
        <v>45196.333333333336</v>
      </c>
      <c r="F7889" t="s">
        <v>2521</v>
      </c>
      <c r="G7889" s="46">
        <v>40</v>
      </c>
      <c r="H7889" s="46">
        <v>100</v>
      </c>
      <c r="I7889" s="46">
        <v>11</v>
      </c>
      <c r="J7889" t="s">
        <v>2522</v>
      </c>
      <c r="K7889" t="s">
        <v>2523</v>
      </c>
      <c r="L7889" s="46">
        <v>5297</v>
      </c>
      <c r="M7889" s="46">
        <v>72</v>
      </c>
      <c r="N7889" s="46">
        <v>70.7</v>
      </c>
      <c r="O7889" s="46">
        <v>121</v>
      </c>
      <c r="P7889" s="46">
        <f t="shared" si="898"/>
        <v>2</v>
      </c>
      <c r="R7889" s="67" t="s">
        <v>3156</v>
      </c>
      <c r="S7889" s="67">
        <f>COUNTIF(Y$2:$Y$100,R7889)</f>
        <v>0</v>
      </c>
      <c r="V7889" s="67">
        <f t="shared" si="902"/>
        <v>0</v>
      </c>
      <c r="X7889"/>
      <c r="Y7889" s="67" t="str">
        <f t="shared" si="896"/>
        <v xml:space="preserve"> </v>
      </c>
      <c r="AB7889" t="s">
        <v>2523</v>
      </c>
      <c r="AC7889" s="46">
        <v>5297</v>
      </c>
      <c r="AD7889" s="46">
        <v>72</v>
      </c>
      <c r="AE7889" s="46">
        <v>70.7</v>
      </c>
      <c r="AF7889" s="46">
        <v>121</v>
      </c>
      <c r="AH7889" s="70" t="str">
        <f t="shared" si="899"/>
        <v>GCAW Girls Div 2 Prairie du Chien Regional</v>
      </c>
      <c r="AI7889" s="70" t="str">
        <f t="shared" si="900"/>
        <v/>
      </c>
      <c r="AJ7889" s="70" t="str">
        <f t="shared" si="901"/>
        <v/>
      </c>
      <c r="AK7889" s="70" t="str" cm="1">
        <f t="array" ref="AK7889">_xlfn.IFS(AH7889&lt;&gt;"","1",AI7889&lt;&gt;"","2",AJ7889&lt;&gt;"","3")</f>
        <v>1</v>
      </c>
    </row>
    <row r="7890" spans="1:37" x14ac:dyDescent="0.25">
      <c r="A7890" t="s">
        <v>228</v>
      </c>
      <c r="B7890" t="s">
        <v>500</v>
      </c>
      <c r="C7890" s="67" t="str">
        <f t="shared" si="897"/>
        <v>Naomi Clayton</v>
      </c>
      <c r="D7890" s="71" t="str" cm="1">
        <f t="array" ref="D7890">_xlfn.IFS(AK7890="1",CONCATENATE(C7890,"Regional"),AK7890="2",CONCATENATE(C7890,"Sectional"),AK7890="3",CONCATENATE(C7890,COUNTIF($C$1:C7890,C7890)))</f>
        <v>Naomi ClaytonRegional</v>
      </c>
      <c r="E7890" s="66">
        <v>45196.333333333336</v>
      </c>
      <c r="F7890" t="s">
        <v>2521</v>
      </c>
      <c r="G7890" s="46">
        <v>40</v>
      </c>
      <c r="H7890" s="46">
        <v>100</v>
      </c>
      <c r="I7890" s="46">
        <v>11</v>
      </c>
      <c r="J7890" t="s">
        <v>2522</v>
      </c>
      <c r="K7890" t="s">
        <v>2523</v>
      </c>
      <c r="L7890" s="46">
        <v>5297</v>
      </c>
      <c r="M7890" s="46">
        <v>72</v>
      </c>
      <c r="N7890" s="46">
        <v>70.7</v>
      </c>
      <c r="O7890" s="46">
        <v>121</v>
      </c>
      <c r="P7890" s="46">
        <f t="shared" si="898"/>
        <v>2</v>
      </c>
      <c r="R7890" s="67" t="s">
        <v>1187</v>
      </c>
      <c r="S7890" s="67">
        <f>COUNTIF(Y$2:$Y$100,R7890)</f>
        <v>0</v>
      </c>
      <c r="V7890" s="67">
        <f t="shared" si="902"/>
        <v>0</v>
      </c>
      <c r="X7890"/>
      <c r="Y7890" s="67" t="str">
        <f t="shared" si="896"/>
        <v xml:space="preserve"> </v>
      </c>
      <c r="AB7890" t="s">
        <v>2523</v>
      </c>
      <c r="AC7890" s="46">
        <v>5297</v>
      </c>
      <c r="AD7890" s="46">
        <v>72</v>
      </c>
      <c r="AE7890" s="46">
        <v>70.7</v>
      </c>
      <c r="AF7890" s="46">
        <v>121</v>
      </c>
      <c r="AH7890" s="70" t="str">
        <f t="shared" si="899"/>
        <v>GCAW Girls Div 2 Prairie du Chien Regional</v>
      </c>
      <c r="AI7890" s="70" t="str">
        <f t="shared" si="900"/>
        <v/>
      </c>
      <c r="AJ7890" s="70" t="str">
        <f t="shared" si="901"/>
        <v/>
      </c>
      <c r="AK7890" s="70" t="str" cm="1">
        <f t="array" ref="AK7890">_xlfn.IFS(AH7890&lt;&gt;"","1",AI7890&lt;&gt;"","2",AJ7890&lt;&gt;"","3")</f>
        <v>1</v>
      </c>
    </row>
    <row r="7891" spans="1:37" x14ac:dyDescent="0.25">
      <c r="A7891" t="s">
        <v>1802</v>
      </c>
      <c r="B7891" t="s">
        <v>1803</v>
      </c>
      <c r="C7891" s="67" t="str">
        <f t="shared" si="897"/>
        <v>Finleigh Crain</v>
      </c>
      <c r="D7891" s="71" t="str" cm="1">
        <f t="array" ref="D7891">_xlfn.IFS(AK7891="1",CONCATENATE(C7891,"Regional"),AK7891="2",CONCATENATE(C7891,"Sectional"),AK7891="3",CONCATENATE(C7891,COUNTIF($C$1:C7891,C7891)))</f>
        <v>Finleigh CrainRegional</v>
      </c>
      <c r="E7891" s="66">
        <v>45196.333333333336</v>
      </c>
      <c r="F7891" t="s">
        <v>2521</v>
      </c>
      <c r="G7891" s="46">
        <v>40</v>
      </c>
      <c r="H7891" s="46">
        <v>104</v>
      </c>
      <c r="I7891" s="46">
        <v>14</v>
      </c>
      <c r="J7891" t="s">
        <v>2522</v>
      </c>
      <c r="K7891" t="s">
        <v>2523</v>
      </c>
      <c r="L7891" s="46">
        <v>5297</v>
      </c>
      <c r="M7891" s="46">
        <v>72</v>
      </c>
      <c r="N7891" s="46">
        <v>70.7</v>
      </c>
      <c r="O7891" s="46">
        <v>121</v>
      </c>
      <c r="P7891" s="46">
        <f t="shared" si="898"/>
        <v>2</v>
      </c>
      <c r="R7891" s="67" t="s">
        <v>2805</v>
      </c>
      <c r="S7891" s="67">
        <f>COUNTIF(Y$2:$Y$100,R7891)</f>
        <v>0</v>
      </c>
      <c r="V7891" s="67">
        <f t="shared" si="902"/>
        <v>0</v>
      </c>
      <c r="X7891"/>
      <c r="Y7891" s="67" t="str">
        <f t="shared" si="896"/>
        <v xml:space="preserve"> </v>
      </c>
      <c r="AB7891" t="s">
        <v>2523</v>
      </c>
      <c r="AC7891" s="46">
        <v>5297</v>
      </c>
      <c r="AD7891" s="46">
        <v>72</v>
      </c>
      <c r="AE7891" s="46">
        <v>70.7</v>
      </c>
      <c r="AF7891" s="46">
        <v>121</v>
      </c>
      <c r="AH7891" s="70" t="str">
        <f t="shared" si="899"/>
        <v>GCAW Girls Div 2 Prairie du Chien Regional</v>
      </c>
      <c r="AI7891" s="70" t="str">
        <f t="shared" si="900"/>
        <v/>
      </c>
      <c r="AJ7891" s="70" t="str">
        <f t="shared" si="901"/>
        <v/>
      </c>
      <c r="AK7891" s="70" t="str" cm="1">
        <f t="array" ref="AK7891">_xlfn.IFS(AH7891&lt;&gt;"","1",AI7891&lt;&gt;"","2",AJ7891&lt;&gt;"","3")</f>
        <v>1</v>
      </c>
    </row>
    <row r="7892" spans="1:37" x14ac:dyDescent="0.25">
      <c r="A7892" t="s">
        <v>230</v>
      </c>
      <c r="B7892" t="s">
        <v>844</v>
      </c>
      <c r="C7892" s="67" t="str">
        <f t="shared" si="897"/>
        <v>Rylie Cook</v>
      </c>
      <c r="D7892" s="71" t="str" cm="1">
        <f t="array" ref="D7892">_xlfn.IFS(AK7892="1",CONCATENATE(C7892,"Regional"),AK7892="2",CONCATENATE(C7892,"Sectional"),AK7892="3",CONCATENATE(C7892,COUNTIF($C$1:C7892,C7892)))</f>
        <v>Rylie CookRegional</v>
      </c>
      <c r="E7892" s="66">
        <v>45196.333333333336</v>
      </c>
      <c r="F7892" t="s">
        <v>2521</v>
      </c>
      <c r="G7892" s="46">
        <v>40</v>
      </c>
      <c r="H7892" s="46">
        <v>105</v>
      </c>
      <c r="I7892" s="46">
        <v>15</v>
      </c>
      <c r="J7892" t="s">
        <v>2522</v>
      </c>
      <c r="K7892" t="s">
        <v>2523</v>
      </c>
      <c r="L7892" s="46">
        <v>5297</v>
      </c>
      <c r="M7892" s="46">
        <v>72</v>
      </c>
      <c r="N7892" s="46">
        <v>70.7</v>
      </c>
      <c r="O7892" s="46">
        <v>121</v>
      </c>
      <c r="P7892" s="46">
        <f t="shared" si="898"/>
        <v>2</v>
      </c>
      <c r="R7892" s="67" t="s">
        <v>1392</v>
      </c>
      <c r="S7892" s="67">
        <f>COUNTIF(Y$2:$Y$100,R7892)</f>
        <v>0</v>
      </c>
      <c r="V7892" s="67">
        <f t="shared" si="902"/>
        <v>0</v>
      </c>
      <c r="X7892"/>
      <c r="Y7892" s="67" t="str">
        <f t="shared" si="896"/>
        <v xml:space="preserve"> </v>
      </c>
      <c r="AB7892" t="s">
        <v>2523</v>
      </c>
      <c r="AC7892" s="46">
        <v>5297</v>
      </c>
      <c r="AD7892" s="46">
        <v>72</v>
      </c>
      <c r="AE7892" s="46">
        <v>70.7</v>
      </c>
      <c r="AF7892" s="46">
        <v>121</v>
      </c>
      <c r="AH7892" s="70" t="str">
        <f t="shared" si="899"/>
        <v>GCAW Girls Div 2 Prairie du Chien Regional</v>
      </c>
      <c r="AI7892" s="70" t="str">
        <f t="shared" si="900"/>
        <v/>
      </c>
      <c r="AJ7892" s="70" t="str">
        <f t="shared" si="901"/>
        <v/>
      </c>
      <c r="AK7892" s="70" t="str" cm="1">
        <f t="array" ref="AK7892">_xlfn.IFS(AH7892&lt;&gt;"","1",AI7892&lt;&gt;"","2",AJ7892&lt;&gt;"","3")</f>
        <v>1</v>
      </c>
    </row>
    <row r="7893" spans="1:37" x14ac:dyDescent="0.25">
      <c r="A7893" t="s">
        <v>275</v>
      </c>
      <c r="B7893" t="s">
        <v>2156</v>
      </c>
      <c r="C7893" s="67" t="str">
        <f t="shared" si="897"/>
        <v>Alyza Johnson</v>
      </c>
      <c r="D7893" s="71" t="str" cm="1">
        <f t="array" ref="D7893">_xlfn.IFS(AK7893="1",CONCATENATE(C7893,"Regional"),AK7893="2",CONCATENATE(C7893,"Sectional"),AK7893="3",CONCATENATE(C7893,COUNTIF($C$1:C7893,C7893)))</f>
        <v>Alyza JohnsonRegional</v>
      </c>
      <c r="E7893" s="66">
        <v>45196.333333333336</v>
      </c>
      <c r="F7893" t="s">
        <v>2521</v>
      </c>
      <c r="G7893" s="46">
        <v>40</v>
      </c>
      <c r="H7893" s="46">
        <v>109</v>
      </c>
      <c r="I7893" s="46">
        <v>16</v>
      </c>
      <c r="J7893" t="s">
        <v>2522</v>
      </c>
      <c r="K7893" t="s">
        <v>2523</v>
      </c>
      <c r="L7893" s="46">
        <v>5297</v>
      </c>
      <c r="M7893" s="46">
        <v>72</v>
      </c>
      <c r="N7893" s="46">
        <v>70.7</v>
      </c>
      <c r="O7893" s="46">
        <v>121</v>
      </c>
      <c r="P7893" s="46">
        <f t="shared" si="898"/>
        <v>2</v>
      </c>
      <c r="R7893" s="67" t="s">
        <v>3180</v>
      </c>
      <c r="S7893" s="67">
        <f>COUNTIF(Y$2:$Y$100,R7893)</f>
        <v>0</v>
      </c>
      <c r="V7893" s="67">
        <f t="shared" si="902"/>
        <v>0</v>
      </c>
      <c r="X7893"/>
      <c r="Y7893" s="67" t="str">
        <f t="shared" si="896"/>
        <v xml:space="preserve"> </v>
      </c>
      <c r="AB7893" t="s">
        <v>2523</v>
      </c>
      <c r="AC7893" s="46">
        <v>5297</v>
      </c>
      <c r="AD7893" s="46">
        <v>72</v>
      </c>
      <c r="AE7893" s="46">
        <v>70.7</v>
      </c>
      <c r="AF7893" s="46">
        <v>121</v>
      </c>
      <c r="AH7893" s="70" t="str">
        <f t="shared" si="899"/>
        <v>GCAW Girls Div 2 Prairie du Chien Regional</v>
      </c>
      <c r="AI7893" s="70" t="str">
        <f t="shared" si="900"/>
        <v/>
      </c>
      <c r="AJ7893" s="70" t="str">
        <f t="shared" si="901"/>
        <v/>
      </c>
      <c r="AK7893" s="70" t="str" cm="1">
        <f t="array" ref="AK7893">_xlfn.IFS(AH7893&lt;&gt;"","1",AI7893&lt;&gt;"","2",AJ7893&lt;&gt;"","3")</f>
        <v>1</v>
      </c>
    </row>
    <row r="7894" spans="1:37" x14ac:dyDescent="0.25">
      <c r="A7894" t="s">
        <v>973</v>
      </c>
      <c r="B7894" t="s">
        <v>974</v>
      </c>
      <c r="C7894" s="67" t="str">
        <f t="shared" si="897"/>
        <v>Elisia Wynos</v>
      </c>
      <c r="D7894" s="71" t="str" cm="1">
        <f t="array" ref="D7894">_xlfn.IFS(AK7894="1",CONCATENATE(C7894,"Regional"),AK7894="2",CONCATENATE(C7894,"Sectional"),AK7894="3",CONCATENATE(C7894,COUNTIF($C$1:C7894,C7894)))</f>
        <v>Elisia WynosRegional</v>
      </c>
      <c r="E7894" s="66">
        <v>45196.333333333336</v>
      </c>
      <c r="F7894" t="s">
        <v>2521</v>
      </c>
      <c r="G7894" s="46">
        <v>40</v>
      </c>
      <c r="H7894" s="46">
        <v>110</v>
      </c>
      <c r="I7894" s="46">
        <v>17</v>
      </c>
      <c r="J7894" t="s">
        <v>2522</v>
      </c>
      <c r="K7894" t="s">
        <v>2523</v>
      </c>
      <c r="L7894" s="46">
        <v>5297</v>
      </c>
      <c r="M7894" s="46">
        <v>72</v>
      </c>
      <c r="N7894" s="46">
        <v>70.7</v>
      </c>
      <c r="O7894" s="46">
        <v>121</v>
      </c>
      <c r="P7894" s="46">
        <f t="shared" si="898"/>
        <v>2</v>
      </c>
      <c r="R7894" s="67" t="s">
        <v>1487</v>
      </c>
      <c r="S7894" s="67">
        <f>COUNTIF(Y$2:$Y$100,R7894)</f>
        <v>0</v>
      </c>
      <c r="V7894" s="67">
        <f t="shared" si="902"/>
        <v>0</v>
      </c>
      <c r="X7894"/>
      <c r="Y7894" s="67" t="str">
        <f t="shared" si="896"/>
        <v xml:space="preserve"> </v>
      </c>
      <c r="AB7894" t="s">
        <v>2523</v>
      </c>
      <c r="AC7894" s="46">
        <v>5297</v>
      </c>
      <c r="AD7894" s="46">
        <v>72</v>
      </c>
      <c r="AE7894" s="46">
        <v>70.7</v>
      </c>
      <c r="AF7894" s="46">
        <v>121</v>
      </c>
      <c r="AH7894" s="70" t="str">
        <f t="shared" si="899"/>
        <v>GCAW Girls Div 2 Prairie du Chien Regional</v>
      </c>
      <c r="AI7894" s="70" t="str">
        <f t="shared" si="900"/>
        <v/>
      </c>
      <c r="AJ7894" s="70" t="str">
        <f t="shared" si="901"/>
        <v/>
      </c>
      <c r="AK7894" s="70" t="str" cm="1">
        <f t="array" ref="AK7894">_xlfn.IFS(AH7894&lt;&gt;"","1",AI7894&lt;&gt;"","2",AJ7894&lt;&gt;"","3")</f>
        <v>1</v>
      </c>
    </row>
    <row r="7895" spans="1:37" x14ac:dyDescent="0.25">
      <c r="A7895" t="s">
        <v>3412</v>
      </c>
      <c r="B7895" t="s">
        <v>528</v>
      </c>
      <c r="C7895" s="67" t="str">
        <f t="shared" si="897"/>
        <v>Kate Sendelbach</v>
      </c>
      <c r="D7895" s="71" t="str" cm="1">
        <f t="array" ref="D7895">_xlfn.IFS(AK7895="1",CONCATENATE(C7895,"Regional"),AK7895="2",CONCATENATE(C7895,"Sectional"),AK7895="3",CONCATENATE(C7895,COUNTIF($C$1:C7895,C7895)))</f>
        <v>Kate SendelbachRegional</v>
      </c>
      <c r="E7895" s="66">
        <v>45196.333333333336</v>
      </c>
      <c r="F7895" t="s">
        <v>2521</v>
      </c>
      <c r="G7895" s="46">
        <v>40</v>
      </c>
      <c r="H7895" s="46">
        <v>110</v>
      </c>
      <c r="I7895" s="46">
        <v>17</v>
      </c>
      <c r="J7895" t="s">
        <v>2522</v>
      </c>
      <c r="K7895" t="s">
        <v>2523</v>
      </c>
      <c r="L7895" s="46">
        <v>5297</v>
      </c>
      <c r="M7895" s="46">
        <v>72</v>
      </c>
      <c r="N7895" s="46">
        <v>70.7</v>
      </c>
      <c r="O7895" s="46">
        <v>121</v>
      </c>
      <c r="P7895" s="46">
        <f t="shared" si="898"/>
        <v>2</v>
      </c>
      <c r="R7895" s="67" t="s">
        <v>3568</v>
      </c>
      <c r="S7895" s="67">
        <f>COUNTIF(Y$2:$Y$100,R7895)</f>
        <v>0</v>
      </c>
      <c r="V7895" s="67">
        <f t="shared" si="902"/>
        <v>0</v>
      </c>
      <c r="X7895"/>
      <c r="Y7895" s="67" t="str">
        <f t="shared" si="896"/>
        <v xml:space="preserve"> </v>
      </c>
      <c r="AB7895" t="s">
        <v>2523</v>
      </c>
      <c r="AC7895" s="46">
        <v>5297</v>
      </c>
      <c r="AD7895" s="46">
        <v>72</v>
      </c>
      <c r="AE7895" s="46">
        <v>70.7</v>
      </c>
      <c r="AF7895" s="46">
        <v>121</v>
      </c>
      <c r="AH7895" s="70" t="str">
        <f t="shared" si="899"/>
        <v>GCAW Girls Div 2 Prairie du Chien Regional</v>
      </c>
      <c r="AI7895" s="70" t="str">
        <f t="shared" si="900"/>
        <v/>
      </c>
      <c r="AJ7895" s="70" t="str">
        <f t="shared" si="901"/>
        <v/>
      </c>
      <c r="AK7895" s="70" t="str" cm="1">
        <f t="array" ref="AK7895">_xlfn.IFS(AH7895&lt;&gt;"","1",AI7895&lt;&gt;"","2",AJ7895&lt;&gt;"","3")</f>
        <v>1</v>
      </c>
    </row>
    <row r="7896" spans="1:37" x14ac:dyDescent="0.25">
      <c r="A7896" t="s">
        <v>497</v>
      </c>
      <c r="B7896" t="s">
        <v>478</v>
      </c>
      <c r="C7896" s="67" t="str">
        <f t="shared" si="897"/>
        <v>Madeline Brandrup</v>
      </c>
      <c r="D7896" s="71" t="str" cm="1">
        <f t="array" ref="D7896">_xlfn.IFS(AK7896="1",CONCATENATE(C7896,"Regional"),AK7896="2",CONCATENATE(C7896,"Sectional"),AK7896="3",CONCATENATE(C7896,COUNTIF($C$1:C7896,C7896)))</f>
        <v>Madeline BrandrupRegional</v>
      </c>
      <c r="E7896" s="66">
        <v>45196.333333333336</v>
      </c>
      <c r="F7896" t="s">
        <v>2521</v>
      </c>
      <c r="G7896" s="46">
        <v>40</v>
      </c>
      <c r="H7896" s="46">
        <v>111</v>
      </c>
      <c r="I7896" s="46">
        <v>19</v>
      </c>
      <c r="J7896" t="s">
        <v>2522</v>
      </c>
      <c r="K7896" t="s">
        <v>2523</v>
      </c>
      <c r="L7896" s="46">
        <v>5297</v>
      </c>
      <c r="M7896" s="46">
        <v>72</v>
      </c>
      <c r="N7896" s="46">
        <v>70.7</v>
      </c>
      <c r="O7896" s="46">
        <v>121</v>
      </c>
      <c r="P7896" s="46">
        <f t="shared" si="898"/>
        <v>2</v>
      </c>
      <c r="R7896" s="67" t="s">
        <v>1184</v>
      </c>
      <c r="S7896" s="67">
        <f>COUNTIF(Y$2:$Y$100,R7896)</f>
        <v>0</v>
      </c>
      <c r="V7896" s="67">
        <f t="shared" si="902"/>
        <v>0</v>
      </c>
      <c r="X7896"/>
      <c r="Y7896" s="67" t="str">
        <f t="shared" si="896"/>
        <v xml:space="preserve"> </v>
      </c>
      <c r="AB7896" t="s">
        <v>2523</v>
      </c>
      <c r="AC7896" s="46">
        <v>5297</v>
      </c>
      <c r="AD7896" s="46">
        <v>72</v>
      </c>
      <c r="AE7896" s="46">
        <v>70.7</v>
      </c>
      <c r="AF7896" s="46">
        <v>121</v>
      </c>
      <c r="AH7896" s="70" t="str">
        <f t="shared" si="899"/>
        <v>GCAW Girls Div 2 Prairie du Chien Regional</v>
      </c>
      <c r="AI7896" s="70" t="str">
        <f t="shared" si="900"/>
        <v/>
      </c>
      <c r="AJ7896" s="70" t="str">
        <f t="shared" si="901"/>
        <v/>
      </c>
      <c r="AK7896" s="70" t="str" cm="1">
        <f t="array" ref="AK7896">_xlfn.IFS(AH7896&lt;&gt;"","1",AI7896&lt;&gt;"","2",AJ7896&lt;&gt;"","3")</f>
        <v>1</v>
      </c>
    </row>
    <row r="7897" spans="1:37" x14ac:dyDescent="0.25">
      <c r="A7897" t="s">
        <v>975</v>
      </c>
      <c r="B7897" t="s">
        <v>1698</v>
      </c>
      <c r="C7897" s="67" t="str">
        <f t="shared" si="897"/>
        <v>Irelynd Cejka</v>
      </c>
      <c r="D7897" s="71" t="str" cm="1">
        <f t="array" ref="D7897">_xlfn.IFS(AK7897="1",CONCATENATE(C7897,"Regional"),AK7897="2",CONCATENATE(C7897,"Sectional"),AK7897="3",CONCATENATE(C7897,COUNTIF($C$1:C7897,C7897)))</f>
        <v>Irelynd CejkaRegional</v>
      </c>
      <c r="E7897" s="66">
        <v>45196.333333333336</v>
      </c>
      <c r="F7897" t="s">
        <v>2521</v>
      </c>
      <c r="G7897" s="46">
        <v>40</v>
      </c>
      <c r="H7897" s="46">
        <v>112</v>
      </c>
      <c r="I7897" s="46">
        <v>20</v>
      </c>
      <c r="J7897" t="s">
        <v>2522</v>
      </c>
      <c r="K7897" t="s">
        <v>2523</v>
      </c>
      <c r="L7897" s="46">
        <v>5297</v>
      </c>
      <c r="M7897" s="46">
        <v>72</v>
      </c>
      <c r="N7897" s="46">
        <v>70.7</v>
      </c>
      <c r="O7897" s="46">
        <v>121</v>
      </c>
      <c r="P7897" s="46">
        <f t="shared" si="898"/>
        <v>2</v>
      </c>
      <c r="R7897" s="67" t="s">
        <v>3181</v>
      </c>
      <c r="S7897" s="67">
        <f>COUNTIF(Y$2:$Y$100,R7897)</f>
        <v>0</v>
      </c>
      <c r="V7897" s="67">
        <f t="shared" si="902"/>
        <v>0</v>
      </c>
      <c r="X7897"/>
      <c r="Y7897" s="67" t="str">
        <f t="shared" si="896"/>
        <v xml:space="preserve"> </v>
      </c>
      <c r="AB7897" t="s">
        <v>2523</v>
      </c>
      <c r="AC7897" s="46">
        <v>5297</v>
      </c>
      <c r="AD7897" s="46">
        <v>72</v>
      </c>
      <c r="AE7897" s="46">
        <v>70.7</v>
      </c>
      <c r="AF7897" s="46">
        <v>121</v>
      </c>
      <c r="AH7897" s="70" t="str">
        <f t="shared" si="899"/>
        <v>GCAW Girls Div 2 Prairie du Chien Regional</v>
      </c>
      <c r="AI7897" s="70" t="str">
        <f t="shared" si="900"/>
        <v/>
      </c>
      <c r="AJ7897" s="70" t="str">
        <f t="shared" si="901"/>
        <v/>
      </c>
      <c r="AK7897" s="70" t="str" cm="1">
        <f t="array" ref="AK7897">_xlfn.IFS(AH7897&lt;&gt;"","1",AI7897&lt;&gt;"","2",AJ7897&lt;&gt;"","3")</f>
        <v>1</v>
      </c>
    </row>
    <row r="7898" spans="1:37" x14ac:dyDescent="0.25">
      <c r="A7898" t="s">
        <v>3419</v>
      </c>
      <c r="B7898" t="s">
        <v>367</v>
      </c>
      <c r="C7898" s="67" t="str">
        <f t="shared" si="897"/>
        <v>Tessa CzajkowskiHiggins</v>
      </c>
      <c r="D7898" s="71" t="str" cm="1">
        <f t="array" ref="D7898">_xlfn.IFS(AK7898="1",CONCATENATE(C7898,"Regional"),AK7898="2",CONCATENATE(C7898,"Sectional"),AK7898="3",CONCATENATE(C7898,COUNTIF($C$1:C7898,C7898)))</f>
        <v>Tessa CzajkowskiHigginsRegional</v>
      </c>
      <c r="E7898" s="66">
        <v>45196.333333333336</v>
      </c>
      <c r="F7898" t="s">
        <v>2521</v>
      </c>
      <c r="G7898" s="46">
        <v>40</v>
      </c>
      <c r="H7898" s="46">
        <v>115</v>
      </c>
      <c r="I7898" s="46">
        <v>21</v>
      </c>
      <c r="J7898" t="s">
        <v>2522</v>
      </c>
      <c r="K7898" t="s">
        <v>2523</v>
      </c>
      <c r="L7898" s="46">
        <v>5297</v>
      </c>
      <c r="M7898" s="46">
        <v>72</v>
      </c>
      <c r="N7898" s="46">
        <v>70.7</v>
      </c>
      <c r="O7898" s="46">
        <v>121</v>
      </c>
      <c r="P7898" s="46">
        <f t="shared" si="898"/>
        <v>2</v>
      </c>
      <c r="R7898" s="67" t="s">
        <v>3593</v>
      </c>
      <c r="S7898" s="67">
        <f>COUNTIF(Y$2:$Y$100,R7898)</f>
        <v>0</v>
      </c>
      <c r="V7898" s="67">
        <f t="shared" si="902"/>
        <v>0</v>
      </c>
      <c r="X7898"/>
      <c r="Y7898" s="67" t="str">
        <f t="shared" si="896"/>
        <v xml:space="preserve"> </v>
      </c>
      <c r="AB7898" t="s">
        <v>2523</v>
      </c>
      <c r="AC7898" s="46">
        <v>5297</v>
      </c>
      <c r="AD7898" s="46">
        <v>72</v>
      </c>
      <c r="AE7898" s="46">
        <v>70.7</v>
      </c>
      <c r="AF7898" s="46">
        <v>121</v>
      </c>
      <c r="AH7898" s="70" t="str">
        <f t="shared" si="899"/>
        <v>GCAW Girls Div 2 Prairie du Chien Regional</v>
      </c>
      <c r="AI7898" s="70" t="str">
        <f t="shared" si="900"/>
        <v/>
      </c>
      <c r="AJ7898" s="70" t="str">
        <f t="shared" si="901"/>
        <v/>
      </c>
      <c r="AK7898" s="70" t="str" cm="1">
        <f t="array" ref="AK7898">_xlfn.IFS(AH7898&lt;&gt;"","1",AI7898&lt;&gt;"","2",AJ7898&lt;&gt;"","3")</f>
        <v>1</v>
      </c>
    </row>
    <row r="7899" spans="1:37" x14ac:dyDescent="0.25">
      <c r="A7899" t="s">
        <v>3411</v>
      </c>
      <c r="B7899" t="s">
        <v>2698</v>
      </c>
      <c r="C7899" s="67" t="str">
        <f t="shared" si="897"/>
        <v>Portia Segerstrom</v>
      </c>
      <c r="D7899" s="71" t="str" cm="1">
        <f t="array" ref="D7899">_xlfn.IFS(AK7899="1",CONCATENATE(C7899,"Regional"),AK7899="2",CONCATENATE(C7899,"Sectional"),AK7899="3",CONCATENATE(C7899,COUNTIF($C$1:C7899,C7899)))</f>
        <v>Portia SegerstromRegional</v>
      </c>
      <c r="E7899" s="66">
        <v>45196.333333333336</v>
      </c>
      <c r="F7899" t="s">
        <v>2521</v>
      </c>
      <c r="G7899" s="46">
        <v>40</v>
      </c>
      <c r="H7899" s="46">
        <v>117</v>
      </c>
      <c r="I7899" s="46">
        <v>22</v>
      </c>
      <c r="J7899" t="s">
        <v>2522</v>
      </c>
      <c r="K7899" t="s">
        <v>2523</v>
      </c>
      <c r="L7899" s="46">
        <v>5297</v>
      </c>
      <c r="M7899" s="46">
        <v>72</v>
      </c>
      <c r="N7899" s="46">
        <v>70.7</v>
      </c>
      <c r="O7899" s="46">
        <v>121</v>
      </c>
      <c r="P7899" s="46">
        <f t="shared" si="898"/>
        <v>2</v>
      </c>
      <c r="R7899" s="67" t="s">
        <v>3567</v>
      </c>
      <c r="S7899" s="67">
        <f>COUNTIF(Y$2:$Y$100,R7899)</f>
        <v>0</v>
      </c>
      <c r="V7899" s="67">
        <f t="shared" si="902"/>
        <v>0</v>
      </c>
      <c r="X7899"/>
      <c r="Y7899" s="67" t="str">
        <f t="shared" si="896"/>
        <v xml:space="preserve"> </v>
      </c>
      <c r="AB7899" t="s">
        <v>2523</v>
      </c>
      <c r="AC7899" s="46">
        <v>5297</v>
      </c>
      <c r="AD7899" s="46">
        <v>72</v>
      </c>
      <c r="AE7899" s="46">
        <v>70.7</v>
      </c>
      <c r="AF7899" s="46">
        <v>121</v>
      </c>
      <c r="AH7899" s="70" t="str">
        <f t="shared" si="899"/>
        <v>GCAW Girls Div 2 Prairie du Chien Regional</v>
      </c>
      <c r="AI7899" s="70" t="str">
        <f t="shared" si="900"/>
        <v/>
      </c>
      <c r="AJ7899" s="70" t="str">
        <f t="shared" si="901"/>
        <v/>
      </c>
      <c r="AK7899" s="70" t="str" cm="1">
        <f t="array" ref="AK7899">_xlfn.IFS(AH7899&lt;&gt;"","1",AI7899&lt;&gt;"","2",AJ7899&lt;&gt;"","3")</f>
        <v>1</v>
      </c>
    </row>
    <row r="7900" spans="1:37" x14ac:dyDescent="0.25">
      <c r="A7900" t="s">
        <v>1778</v>
      </c>
      <c r="B7900" t="s">
        <v>1779</v>
      </c>
      <c r="C7900" s="67" t="str">
        <f t="shared" si="897"/>
        <v>Bethini Mosher</v>
      </c>
      <c r="D7900" s="71" t="str" cm="1">
        <f t="array" ref="D7900">_xlfn.IFS(AK7900="1",CONCATENATE(C7900,"Regional"),AK7900="2",CONCATENATE(C7900,"Sectional"),AK7900="3",CONCATENATE(C7900,COUNTIF($C$1:C7900,C7900)))</f>
        <v>Bethini MosherRegional</v>
      </c>
      <c r="E7900" s="66">
        <v>45196.333333333336</v>
      </c>
      <c r="F7900" t="s">
        <v>2521</v>
      </c>
      <c r="G7900" s="46">
        <v>40</v>
      </c>
      <c r="H7900" s="46">
        <v>117</v>
      </c>
      <c r="I7900" s="46">
        <v>22</v>
      </c>
      <c r="J7900" t="s">
        <v>2522</v>
      </c>
      <c r="K7900" t="s">
        <v>2523</v>
      </c>
      <c r="L7900" s="46">
        <v>5297</v>
      </c>
      <c r="M7900" s="46">
        <v>72</v>
      </c>
      <c r="N7900" s="46">
        <v>70.7</v>
      </c>
      <c r="O7900" s="46">
        <v>121</v>
      </c>
      <c r="P7900" s="46">
        <f t="shared" si="898"/>
        <v>2</v>
      </c>
      <c r="R7900" s="67" t="s">
        <v>2783</v>
      </c>
      <c r="S7900" s="67">
        <f>COUNTIF(Y$2:$Y$100,R7900)</f>
        <v>0</v>
      </c>
      <c r="V7900" s="67">
        <f t="shared" si="902"/>
        <v>0</v>
      </c>
      <c r="X7900"/>
      <c r="Y7900" s="67" t="str">
        <f t="shared" si="896"/>
        <v xml:space="preserve"> </v>
      </c>
      <c r="AB7900" t="s">
        <v>2523</v>
      </c>
      <c r="AC7900" s="46">
        <v>5297</v>
      </c>
      <c r="AD7900" s="46">
        <v>72</v>
      </c>
      <c r="AE7900" s="46">
        <v>70.7</v>
      </c>
      <c r="AF7900" s="46">
        <v>121</v>
      </c>
      <c r="AH7900" s="70" t="str">
        <f t="shared" si="899"/>
        <v>GCAW Girls Div 2 Prairie du Chien Regional</v>
      </c>
      <c r="AI7900" s="70" t="str">
        <f t="shared" si="900"/>
        <v/>
      </c>
      <c r="AJ7900" s="70" t="str">
        <f t="shared" si="901"/>
        <v/>
      </c>
      <c r="AK7900" s="70" t="str" cm="1">
        <f t="array" ref="AK7900">_xlfn.IFS(AH7900&lt;&gt;"","1",AI7900&lt;&gt;"","2",AJ7900&lt;&gt;"","3")</f>
        <v>1</v>
      </c>
    </row>
    <row r="7901" spans="1:37" x14ac:dyDescent="0.25">
      <c r="A7901" t="s">
        <v>1699</v>
      </c>
      <c r="B7901" t="s">
        <v>401</v>
      </c>
      <c r="C7901" s="67" t="str">
        <f t="shared" si="897"/>
        <v>Hannah Fritsche</v>
      </c>
      <c r="D7901" s="71" t="str" cm="1">
        <f t="array" ref="D7901">_xlfn.IFS(AK7901="1",CONCATENATE(C7901,"Regional"),AK7901="2",CONCATENATE(C7901,"Sectional"),AK7901="3",CONCATENATE(C7901,COUNTIF($C$1:C7901,C7901)))</f>
        <v>Hannah FritscheRegional</v>
      </c>
      <c r="E7901" s="66">
        <v>45196.333333333336</v>
      </c>
      <c r="F7901" t="s">
        <v>2521</v>
      </c>
      <c r="G7901" s="46">
        <v>40</v>
      </c>
      <c r="H7901" s="46">
        <v>121</v>
      </c>
      <c r="I7901" s="46">
        <v>24</v>
      </c>
      <c r="J7901" t="s">
        <v>2522</v>
      </c>
      <c r="K7901" t="s">
        <v>2523</v>
      </c>
      <c r="L7901" s="46">
        <v>5297</v>
      </c>
      <c r="M7901" s="46">
        <v>72</v>
      </c>
      <c r="N7901" s="46">
        <v>70.7</v>
      </c>
      <c r="O7901" s="46">
        <v>121</v>
      </c>
      <c r="P7901" s="46">
        <f t="shared" si="898"/>
        <v>2</v>
      </c>
      <c r="R7901" s="67" t="s">
        <v>3594</v>
      </c>
      <c r="S7901" s="67">
        <f>COUNTIF(Y$2:$Y$100,R7901)</f>
        <v>0</v>
      </c>
      <c r="V7901" s="67">
        <f t="shared" si="902"/>
        <v>0</v>
      </c>
      <c r="X7901"/>
      <c r="Y7901" s="67" t="str">
        <f t="shared" si="896"/>
        <v xml:space="preserve"> </v>
      </c>
      <c r="AB7901" t="s">
        <v>2523</v>
      </c>
      <c r="AC7901" s="46">
        <v>5297</v>
      </c>
      <c r="AD7901" s="46">
        <v>72</v>
      </c>
      <c r="AE7901" s="46">
        <v>70.7</v>
      </c>
      <c r="AF7901" s="46">
        <v>121</v>
      </c>
      <c r="AH7901" s="70" t="str">
        <f t="shared" si="899"/>
        <v>GCAW Girls Div 2 Prairie du Chien Regional</v>
      </c>
      <c r="AI7901" s="70" t="str">
        <f t="shared" si="900"/>
        <v/>
      </c>
      <c r="AJ7901" s="70" t="str">
        <f t="shared" si="901"/>
        <v/>
      </c>
      <c r="AK7901" s="70" t="str" cm="1">
        <f t="array" ref="AK7901">_xlfn.IFS(AH7901&lt;&gt;"","1",AI7901&lt;&gt;"","2",AJ7901&lt;&gt;"","3")</f>
        <v>1</v>
      </c>
    </row>
    <row r="7902" spans="1:37" x14ac:dyDescent="0.25">
      <c r="A7902" t="s">
        <v>1782</v>
      </c>
      <c r="B7902" t="s">
        <v>345</v>
      </c>
      <c r="C7902" s="67" t="str">
        <f t="shared" si="897"/>
        <v>Abigail Tahtinen</v>
      </c>
      <c r="D7902" s="71" t="str" cm="1">
        <f t="array" ref="D7902">_xlfn.IFS(AK7902="1",CONCATENATE(C7902,"Regional"),AK7902="2",CONCATENATE(C7902,"Sectional"),AK7902="3",CONCATENATE(C7902,COUNTIF($C$1:C7902,C7902)))</f>
        <v>Abigail TahtinenRegional</v>
      </c>
      <c r="E7902" s="66">
        <v>45196.333333333336</v>
      </c>
      <c r="F7902" t="s">
        <v>2521</v>
      </c>
      <c r="G7902" s="46">
        <v>40</v>
      </c>
      <c r="H7902" s="46">
        <v>122</v>
      </c>
      <c r="I7902" s="46">
        <v>25</v>
      </c>
      <c r="J7902" t="s">
        <v>2522</v>
      </c>
      <c r="K7902" t="s">
        <v>2523</v>
      </c>
      <c r="L7902" s="46">
        <v>5297</v>
      </c>
      <c r="M7902" s="46">
        <v>72</v>
      </c>
      <c r="N7902" s="46">
        <v>70.7</v>
      </c>
      <c r="O7902" s="46">
        <v>121</v>
      </c>
      <c r="P7902" s="46">
        <f t="shared" si="898"/>
        <v>2</v>
      </c>
      <c r="R7902" s="67" t="s">
        <v>2788</v>
      </c>
      <c r="S7902" s="67">
        <f>COUNTIF(Y$2:$Y$100,R7902)</f>
        <v>0</v>
      </c>
      <c r="V7902" s="67">
        <f t="shared" si="902"/>
        <v>0</v>
      </c>
      <c r="X7902"/>
      <c r="Y7902" s="67" t="str">
        <f t="shared" si="896"/>
        <v xml:space="preserve"> </v>
      </c>
      <c r="AB7902" t="s">
        <v>2523</v>
      </c>
      <c r="AC7902" s="46">
        <v>5297</v>
      </c>
      <c r="AD7902" s="46">
        <v>72</v>
      </c>
      <c r="AE7902" s="46">
        <v>70.7</v>
      </c>
      <c r="AF7902" s="46">
        <v>121</v>
      </c>
      <c r="AH7902" s="70" t="str">
        <f t="shared" si="899"/>
        <v>GCAW Girls Div 2 Prairie du Chien Regional</v>
      </c>
      <c r="AI7902" s="70" t="str">
        <f t="shared" si="900"/>
        <v/>
      </c>
      <c r="AJ7902" s="70" t="str">
        <f t="shared" si="901"/>
        <v/>
      </c>
      <c r="AK7902" s="70" t="str" cm="1">
        <f t="array" ref="AK7902">_xlfn.IFS(AH7902&lt;&gt;"","1",AI7902&lt;&gt;"","2",AJ7902&lt;&gt;"","3")</f>
        <v>1</v>
      </c>
    </row>
    <row r="7903" spans="1:37" x14ac:dyDescent="0.25">
      <c r="A7903" t="s">
        <v>1677</v>
      </c>
      <c r="B7903" t="s">
        <v>218</v>
      </c>
      <c r="C7903" s="67" t="str">
        <f t="shared" si="897"/>
        <v>Finley Baumberger</v>
      </c>
      <c r="D7903" s="71" t="str" cm="1">
        <f t="array" ref="D7903">_xlfn.IFS(AK7903="1",CONCATENATE(C7903,"Regional"),AK7903="2",CONCATENATE(C7903,"Sectional"),AK7903="3",CONCATENATE(C7903,COUNTIF($C$1:C7903,C7903)))</f>
        <v>Finley BaumbergerRegional</v>
      </c>
      <c r="E7903" s="66">
        <v>45196.333333333336</v>
      </c>
      <c r="F7903" t="s">
        <v>2521</v>
      </c>
      <c r="G7903" s="46">
        <v>40</v>
      </c>
      <c r="H7903" s="46">
        <v>123</v>
      </c>
      <c r="I7903" s="46">
        <v>26</v>
      </c>
      <c r="J7903" t="s">
        <v>2522</v>
      </c>
      <c r="K7903" t="s">
        <v>2523</v>
      </c>
      <c r="L7903" s="46">
        <v>5297</v>
      </c>
      <c r="M7903" s="46">
        <v>72</v>
      </c>
      <c r="N7903" s="46">
        <v>70.7</v>
      </c>
      <c r="O7903" s="46">
        <v>121</v>
      </c>
      <c r="P7903" s="46">
        <f t="shared" si="898"/>
        <v>2</v>
      </c>
      <c r="R7903" s="67" t="s">
        <v>3566</v>
      </c>
      <c r="S7903" s="67">
        <f>COUNTIF(Y$2:$Y$100,R7903)</f>
        <v>0</v>
      </c>
      <c r="V7903" s="67">
        <f t="shared" si="902"/>
        <v>0</v>
      </c>
      <c r="X7903"/>
      <c r="Y7903" s="67" t="str">
        <f t="shared" si="896"/>
        <v xml:space="preserve"> </v>
      </c>
      <c r="AB7903" t="s">
        <v>2523</v>
      </c>
      <c r="AC7903" s="46">
        <v>5297</v>
      </c>
      <c r="AD7903" s="46">
        <v>72</v>
      </c>
      <c r="AE7903" s="46">
        <v>70.7</v>
      </c>
      <c r="AF7903" s="46">
        <v>121</v>
      </c>
      <c r="AH7903" s="70" t="str">
        <f t="shared" si="899"/>
        <v>GCAW Girls Div 2 Prairie du Chien Regional</v>
      </c>
      <c r="AI7903" s="70" t="str">
        <f t="shared" si="900"/>
        <v/>
      </c>
      <c r="AJ7903" s="70" t="str">
        <f t="shared" si="901"/>
        <v/>
      </c>
      <c r="AK7903" s="70" t="str" cm="1">
        <f t="array" ref="AK7903">_xlfn.IFS(AH7903&lt;&gt;"","1",AI7903&lt;&gt;"","2",AJ7903&lt;&gt;"","3")</f>
        <v>1</v>
      </c>
    </row>
    <row r="7904" spans="1:37" x14ac:dyDescent="0.25">
      <c r="A7904" t="s">
        <v>861</v>
      </c>
      <c r="B7904" t="s">
        <v>458</v>
      </c>
      <c r="C7904" s="67" t="str">
        <f t="shared" si="897"/>
        <v>Lauren Richards</v>
      </c>
      <c r="D7904" s="71" t="str" cm="1">
        <f t="array" ref="D7904">_xlfn.IFS(AK7904="1",CONCATENATE(C7904,"Regional"),AK7904="2",CONCATENATE(C7904,"Sectional"),AK7904="3",CONCATENATE(C7904,COUNTIF($C$1:C7904,C7904)))</f>
        <v>Lauren RichardsRegional</v>
      </c>
      <c r="E7904" s="66">
        <v>45196.333333333336</v>
      </c>
      <c r="F7904" t="s">
        <v>2521</v>
      </c>
      <c r="G7904" s="46">
        <v>40</v>
      </c>
      <c r="H7904" s="46">
        <v>124</v>
      </c>
      <c r="I7904" s="46">
        <v>27</v>
      </c>
      <c r="J7904" t="s">
        <v>2522</v>
      </c>
      <c r="K7904" t="s">
        <v>2523</v>
      </c>
      <c r="L7904" s="46">
        <v>5297</v>
      </c>
      <c r="M7904" s="46">
        <v>72</v>
      </c>
      <c r="N7904" s="46">
        <v>70.7</v>
      </c>
      <c r="O7904" s="46">
        <v>121</v>
      </c>
      <c r="P7904" s="46">
        <f t="shared" si="898"/>
        <v>2</v>
      </c>
      <c r="R7904" s="67" t="s">
        <v>1403</v>
      </c>
      <c r="S7904" s="67">
        <f>COUNTIF(Y$2:$Y$100,R7904)</f>
        <v>0</v>
      </c>
      <c r="V7904" s="67">
        <f t="shared" si="902"/>
        <v>0</v>
      </c>
      <c r="X7904"/>
      <c r="Y7904" s="67" t="str">
        <f t="shared" si="896"/>
        <v xml:space="preserve"> </v>
      </c>
      <c r="AB7904" t="s">
        <v>2523</v>
      </c>
      <c r="AC7904" s="46">
        <v>5297</v>
      </c>
      <c r="AD7904" s="46">
        <v>72</v>
      </c>
      <c r="AE7904" s="46">
        <v>70.7</v>
      </c>
      <c r="AF7904" s="46">
        <v>121</v>
      </c>
      <c r="AH7904" s="70" t="str">
        <f t="shared" si="899"/>
        <v>GCAW Girls Div 2 Prairie du Chien Regional</v>
      </c>
      <c r="AI7904" s="70" t="str">
        <f t="shared" si="900"/>
        <v/>
      </c>
      <c r="AJ7904" s="70" t="str">
        <f t="shared" si="901"/>
        <v/>
      </c>
      <c r="AK7904" s="70" t="str" cm="1">
        <f t="array" ref="AK7904">_xlfn.IFS(AH7904&lt;&gt;"","1",AI7904&lt;&gt;"","2",AJ7904&lt;&gt;"","3")</f>
        <v>1</v>
      </c>
    </row>
    <row r="7905" spans="1:37" x14ac:dyDescent="0.25">
      <c r="A7905" t="s">
        <v>1775</v>
      </c>
      <c r="B7905" t="s">
        <v>362</v>
      </c>
      <c r="C7905" s="67" t="str">
        <f t="shared" si="897"/>
        <v>Emma Staack</v>
      </c>
      <c r="D7905" s="71" t="str" cm="1">
        <f t="array" ref="D7905">_xlfn.IFS(AK7905="1",CONCATENATE(C7905,"Regional"),AK7905="2",CONCATENATE(C7905,"Sectional"),AK7905="3",CONCATENATE(C7905,COUNTIF($C$1:C7905,C7905)))</f>
        <v>Emma StaackRegional</v>
      </c>
      <c r="E7905" s="66">
        <v>45196.333333333336</v>
      </c>
      <c r="F7905" t="s">
        <v>2521</v>
      </c>
      <c r="G7905" s="46">
        <v>40</v>
      </c>
      <c r="H7905" s="46">
        <v>124</v>
      </c>
      <c r="I7905" s="46">
        <v>27</v>
      </c>
      <c r="J7905" t="s">
        <v>2522</v>
      </c>
      <c r="K7905" t="s">
        <v>2523</v>
      </c>
      <c r="L7905" s="46">
        <v>5297</v>
      </c>
      <c r="M7905" s="46">
        <v>72</v>
      </c>
      <c r="N7905" s="46">
        <v>70.7</v>
      </c>
      <c r="O7905" s="46">
        <v>121</v>
      </c>
      <c r="P7905" s="46">
        <f t="shared" si="898"/>
        <v>2</v>
      </c>
      <c r="R7905" s="67" t="s">
        <v>2781</v>
      </c>
      <c r="S7905" s="67">
        <f>COUNTIF(Y$2:$Y$100,R7905)</f>
        <v>0</v>
      </c>
      <c r="V7905" s="67">
        <f t="shared" si="902"/>
        <v>0</v>
      </c>
      <c r="X7905"/>
      <c r="Y7905" s="67" t="str">
        <f t="shared" si="896"/>
        <v xml:space="preserve"> </v>
      </c>
      <c r="AB7905" t="s">
        <v>2523</v>
      </c>
      <c r="AC7905" s="46">
        <v>5297</v>
      </c>
      <c r="AD7905" s="46">
        <v>72</v>
      </c>
      <c r="AE7905" s="46">
        <v>70.7</v>
      </c>
      <c r="AF7905" s="46">
        <v>121</v>
      </c>
      <c r="AH7905" s="70" t="str">
        <f t="shared" si="899"/>
        <v>GCAW Girls Div 2 Prairie du Chien Regional</v>
      </c>
      <c r="AI7905" s="70" t="str">
        <f t="shared" si="900"/>
        <v/>
      </c>
      <c r="AJ7905" s="70" t="str">
        <f t="shared" si="901"/>
        <v/>
      </c>
      <c r="AK7905" s="70" t="str" cm="1">
        <f t="array" ref="AK7905">_xlfn.IFS(AH7905&lt;&gt;"","1",AI7905&lt;&gt;"","2",AJ7905&lt;&gt;"","3")</f>
        <v>1</v>
      </c>
    </row>
    <row r="7906" spans="1:37" x14ac:dyDescent="0.25">
      <c r="A7906" t="s">
        <v>183</v>
      </c>
      <c r="B7906" t="s">
        <v>539</v>
      </c>
      <c r="C7906" s="67" t="str">
        <f t="shared" si="897"/>
        <v>Maggie Allen</v>
      </c>
      <c r="D7906" s="71" t="str" cm="1">
        <f t="array" ref="D7906">_xlfn.IFS(AK7906="1",CONCATENATE(C7906,"Regional"),AK7906="2",CONCATENATE(C7906,"Sectional"),AK7906="3",CONCATENATE(C7906,COUNTIF($C$1:C7906,C7906)))</f>
        <v>Maggie AllenRegional</v>
      </c>
      <c r="E7906" s="66">
        <v>45196.333333333336</v>
      </c>
      <c r="F7906" t="s">
        <v>2521</v>
      </c>
      <c r="G7906" s="46">
        <v>40</v>
      </c>
      <c r="H7906" s="46">
        <v>127</v>
      </c>
      <c r="I7906" s="46">
        <v>29</v>
      </c>
      <c r="J7906" t="s">
        <v>2522</v>
      </c>
      <c r="K7906" t="s">
        <v>2523</v>
      </c>
      <c r="L7906" s="46">
        <v>5297</v>
      </c>
      <c r="M7906" s="46">
        <v>72</v>
      </c>
      <c r="N7906" s="46">
        <v>70.7</v>
      </c>
      <c r="O7906" s="46">
        <v>121</v>
      </c>
      <c r="P7906" s="46">
        <f t="shared" si="898"/>
        <v>2</v>
      </c>
      <c r="R7906" s="67" t="s">
        <v>3152</v>
      </c>
      <c r="S7906" s="67">
        <f>COUNTIF(Y$2:$Y$100,R7906)</f>
        <v>0</v>
      </c>
      <c r="V7906" s="67">
        <f t="shared" si="902"/>
        <v>0</v>
      </c>
      <c r="X7906"/>
      <c r="Y7906" s="67" t="str">
        <f t="shared" si="896"/>
        <v xml:space="preserve"> </v>
      </c>
      <c r="AB7906" t="s">
        <v>2523</v>
      </c>
      <c r="AC7906" s="46">
        <v>5297</v>
      </c>
      <c r="AD7906" s="46">
        <v>72</v>
      </c>
      <c r="AE7906" s="46">
        <v>70.7</v>
      </c>
      <c r="AF7906" s="46">
        <v>121</v>
      </c>
      <c r="AH7906" s="70" t="str">
        <f t="shared" si="899"/>
        <v>GCAW Girls Div 2 Prairie du Chien Regional</v>
      </c>
      <c r="AI7906" s="70" t="str">
        <f t="shared" si="900"/>
        <v/>
      </c>
      <c r="AJ7906" s="70" t="str">
        <f t="shared" si="901"/>
        <v/>
      </c>
      <c r="AK7906" s="70" t="str" cm="1">
        <f t="array" ref="AK7906">_xlfn.IFS(AH7906&lt;&gt;"","1",AI7906&lt;&gt;"","2",AJ7906&lt;&gt;"","3")</f>
        <v>1</v>
      </c>
    </row>
    <row r="7907" spans="1:37" x14ac:dyDescent="0.25">
      <c r="A7907" t="s">
        <v>376</v>
      </c>
      <c r="B7907" t="s">
        <v>570</v>
      </c>
      <c r="C7907" s="67" t="str">
        <f t="shared" si="897"/>
        <v>Sydney Weber</v>
      </c>
      <c r="D7907" s="71" t="str" cm="1">
        <f t="array" ref="D7907">_xlfn.IFS(AK7907="1",CONCATENATE(C7907,"Regional"),AK7907="2",CONCATENATE(C7907,"Sectional"),AK7907="3",CONCATENATE(C7907,COUNTIF($C$1:C7907,C7907)))</f>
        <v>Sydney WeberRegional</v>
      </c>
      <c r="E7907" s="66">
        <v>45196.333333333336</v>
      </c>
      <c r="F7907" t="s">
        <v>2521</v>
      </c>
      <c r="G7907" s="46">
        <v>40</v>
      </c>
      <c r="H7907" s="46">
        <v>127</v>
      </c>
      <c r="I7907" s="46">
        <v>29</v>
      </c>
      <c r="J7907" t="s">
        <v>2522</v>
      </c>
      <c r="K7907" t="s">
        <v>2523</v>
      </c>
      <c r="L7907" s="46">
        <v>5297</v>
      </c>
      <c r="M7907" s="46">
        <v>72</v>
      </c>
      <c r="N7907" s="46">
        <v>70.7</v>
      </c>
      <c r="O7907" s="46">
        <v>121</v>
      </c>
      <c r="P7907" s="46">
        <f t="shared" si="898"/>
        <v>2</v>
      </c>
      <c r="R7907" s="67" t="s">
        <v>3595</v>
      </c>
      <c r="S7907" s="67">
        <f>COUNTIF(Y$2:$Y$100,R7907)</f>
        <v>0</v>
      </c>
      <c r="V7907" s="67">
        <f t="shared" si="902"/>
        <v>0</v>
      </c>
      <c r="X7907"/>
      <c r="Y7907" s="67" t="str">
        <f t="shared" si="896"/>
        <v xml:space="preserve"> </v>
      </c>
      <c r="AB7907" t="s">
        <v>2523</v>
      </c>
      <c r="AC7907" s="46">
        <v>5297</v>
      </c>
      <c r="AD7907" s="46">
        <v>72</v>
      </c>
      <c r="AE7907" s="46">
        <v>70.7</v>
      </c>
      <c r="AF7907" s="46">
        <v>121</v>
      </c>
      <c r="AH7907" s="70" t="str">
        <f t="shared" si="899"/>
        <v>GCAW Girls Div 2 Prairie du Chien Regional</v>
      </c>
      <c r="AI7907" s="70" t="str">
        <f t="shared" si="900"/>
        <v/>
      </c>
      <c r="AJ7907" s="70" t="str">
        <f t="shared" si="901"/>
        <v/>
      </c>
      <c r="AK7907" s="70" t="str" cm="1">
        <f t="array" ref="AK7907">_xlfn.IFS(AH7907&lt;&gt;"","1",AI7907&lt;&gt;"","2",AJ7907&lt;&gt;"","3")</f>
        <v>1</v>
      </c>
    </row>
    <row r="7908" spans="1:37" x14ac:dyDescent="0.25">
      <c r="A7908" t="s">
        <v>2157</v>
      </c>
      <c r="B7908" t="s">
        <v>2158</v>
      </c>
      <c r="C7908" s="67" t="str">
        <f t="shared" si="897"/>
        <v>Erica Meylor</v>
      </c>
      <c r="D7908" s="71" t="str" cm="1">
        <f t="array" ref="D7908">_xlfn.IFS(AK7908="1",CONCATENATE(C7908,"Regional"),AK7908="2",CONCATENATE(C7908,"Sectional"),AK7908="3",CONCATENATE(C7908,COUNTIF($C$1:C7908,C7908)))</f>
        <v>Erica MeylorRegional</v>
      </c>
      <c r="E7908" s="66">
        <v>45196.333333333336</v>
      </c>
      <c r="F7908" t="s">
        <v>2521</v>
      </c>
      <c r="G7908" s="46">
        <v>40</v>
      </c>
      <c r="H7908" s="46">
        <v>131</v>
      </c>
      <c r="I7908" s="46">
        <v>31</v>
      </c>
      <c r="J7908" t="s">
        <v>2522</v>
      </c>
      <c r="K7908" t="s">
        <v>2523</v>
      </c>
      <c r="L7908" s="46">
        <v>5297</v>
      </c>
      <c r="M7908" s="46">
        <v>72</v>
      </c>
      <c r="N7908" s="46">
        <v>70.7</v>
      </c>
      <c r="O7908" s="46">
        <v>121</v>
      </c>
      <c r="P7908" s="46">
        <f t="shared" si="898"/>
        <v>2</v>
      </c>
      <c r="R7908" s="67" t="s">
        <v>3182</v>
      </c>
      <c r="S7908" s="67">
        <f>COUNTIF(Y$2:$Y$100,R7908)</f>
        <v>0</v>
      </c>
      <c r="V7908" s="67">
        <f t="shared" si="902"/>
        <v>0</v>
      </c>
      <c r="X7908"/>
      <c r="Y7908" s="67" t="str">
        <f t="shared" si="896"/>
        <v xml:space="preserve"> </v>
      </c>
      <c r="AB7908" t="s">
        <v>2523</v>
      </c>
      <c r="AC7908" s="46">
        <v>5297</v>
      </c>
      <c r="AD7908" s="46">
        <v>72</v>
      </c>
      <c r="AE7908" s="46">
        <v>70.7</v>
      </c>
      <c r="AF7908" s="46">
        <v>121</v>
      </c>
      <c r="AH7908" s="70" t="str">
        <f t="shared" si="899"/>
        <v>GCAW Girls Div 2 Prairie du Chien Regional</v>
      </c>
      <c r="AI7908" s="70" t="str">
        <f t="shared" si="900"/>
        <v/>
      </c>
      <c r="AJ7908" s="70" t="str">
        <f t="shared" si="901"/>
        <v/>
      </c>
      <c r="AK7908" s="70" t="str" cm="1">
        <f t="array" ref="AK7908">_xlfn.IFS(AH7908&lt;&gt;"","1",AI7908&lt;&gt;"","2",AJ7908&lt;&gt;"","3")</f>
        <v>1</v>
      </c>
    </row>
    <row r="7909" spans="1:37" x14ac:dyDescent="0.25">
      <c r="A7909" t="s">
        <v>233</v>
      </c>
      <c r="B7909" t="s">
        <v>2131</v>
      </c>
      <c r="C7909" s="67" t="str">
        <f t="shared" si="897"/>
        <v>Margot Dhyanchand</v>
      </c>
      <c r="D7909" s="71" t="str" cm="1">
        <f t="array" ref="D7909">_xlfn.IFS(AK7909="1",CONCATENATE(C7909,"Regional"),AK7909="2",CONCATENATE(C7909,"Sectional"),AK7909="3",CONCATENATE(C7909,COUNTIF($C$1:C7909,C7909)))</f>
        <v>Margot DhyanchandRegional</v>
      </c>
      <c r="E7909" s="66">
        <v>45196.333333333336</v>
      </c>
      <c r="F7909" t="s">
        <v>2521</v>
      </c>
      <c r="G7909" s="46">
        <v>40</v>
      </c>
      <c r="H7909" s="46">
        <v>133</v>
      </c>
      <c r="I7909" s="46">
        <v>32</v>
      </c>
      <c r="J7909" t="s">
        <v>2522</v>
      </c>
      <c r="K7909" t="s">
        <v>2523</v>
      </c>
      <c r="L7909" s="46">
        <v>5297</v>
      </c>
      <c r="M7909" s="46">
        <v>72</v>
      </c>
      <c r="N7909" s="46">
        <v>70.7</v>
      </c>
      <c r="O7909" s="46">
        <v>121</v>
      </c>
      <c r="P7909" s="46">
        <f t="shared" si="898"/>
        <v>2</v>
      </c>
      <c r="R7909" s="67" t="s">
        <v>3158</v>
      </c>
      <c r="S7909" s="67">
        <f>COUNTIF(Y$2:$Y$100,R7909)</f>
        <v>0</v>
      </c>
      <c r="V7909" s="67">
        <f t="shared" si="902"/>
        <v>0</v>
      </c>
      <c r="X7909"/>
      <c r="Y7909" s="67" t="str">
        <f t="shared" si="896"/>
        <v xml:space="preserve"> </v>
      </c>
      <c r="AB7909" t="s">
        <v>2523</v>
      </c>
      <c r="AC7909" s="46">
        <v>5297</v>
      </c>
      <c r="AD7909" s="46">
        <v>72</v>
      </c>
      <c r="AE7909" s="46">
        <v>70.7</v>
      </c>
      <c r="AF7909" s="46">
        <v>121</v>
      </c>
      <c r="AH7909" s="70" t="str">
        <f t="shared" si="899"/>
        <v>GCAW Girls Div 2 Prairie du Chien Regional</v>
      </c>
      <c r="AI7909" s="70" t="str">
        <f t="shared" si="900"/>
        <v/>
      </c>
      <c r="AJ7909" s="70" t="str">
        <f t="shared" si="901"/>
        <v/>
      </c>
      <c r="AK7909" s="70" t="str" cm="1">
        <f t="array" ref="AK7909">_xlfn.IFS(AH7909&lt;&gt;"","1",AI7909&lt;&gt;"","2",AJ7909&lt;&gt;"","3")</f>
        <v>1</v>
      </c>
    </row>
    <row r="7910" spans="1:37" x14ac:dyDescent="0.25">
      <c r="A7910" t="s">
        <v>1780</v>
      </c>
      <c r="B7910" t="s">
        <v>715</v>
      </c>
      <c r="C7910" s="67" t="str">
        <f t="shared" si="897"/>
        <v>Norah Kluck</v>
      </c>
      <c r="D7910" s="71" t="str" cm="1">
        <f t="array" ref="D7910">_xlfn.IFS(AK7910="1",CONCATENATE(C7910,"Regional"),AK7910="2",CONCATENATE(C7910,"Sectional"),AK7910="3",CONCATENATE(C7910,COUNTIF($C$1:C7910,C7910)))</f>
        <v>Norah KluckRegional</v>
      </c>
      <c r="E7910" s="66">
        <v>45196.333333333336</v>
      </c>
      <c r="F7910" t="s">
        <v>2521</v>
      </c>
      <c r="G7910" s="46">
        <v>40</v>
      </c>
      <c r="H7910" s="46">
        <v>133</v>
      </c>
      <c r="I7910" s="46">
        <v>32</v>
      </c>
      <c r="J7910" t="s">
        <v>2522</v>
      </c>
      <c r="K7910" t="s">
        <v>2523</v>
      </c>
      <c r="L7910" s="46">
        <v>5297</v>
      </c>
      <c r="M7910" s="46">
        <v>72</v>
      </c>
      <c r="N7910" s="46">
        <v>70.7</v>
      </c>
      <c r="O7910" s="46">
        <v>121</v>
      </c>
      <c r="P7910" s="46">
        <f t="shared" si="898"/>
        <v>2</v>
      </c>
      <c r="R7910" s="67" t="s">
        <v>2785</v>
      </c>
      <c r="S7910" s="67">
        <f>COUNTIF(Y$2:$Y$100,R7910)</f>
        <v>0</v>
      </c>
      <c r="V7910" s="67">
        <f t="shared" si="902"/>
        <v>0</v>
      </c>
      <c r="X7910"/>
      <c r="Y7910" s="67" t="str">
        <f t="shared" si="896"/>
        <v xml:space="preserve"> </v>
      </c>
      <c r="AB7910" t="s">
        <v>2523</v>
      </c>
      <c r="AC7910" s="46">
        <v>5297</v>
      </c>
      <c r="AD7910" s="46">
        <v>72</v>
      </c>
      <c r="AE7910" s="46">
        <v>70.7</v>
      </c>
      <c r="AF7910" s="46">
        <v>121</v>
      </c>
      <c r="AH7910" s="70" t="str">
        <f t="shared" si="899"/>
        <v>GCAW Girls Div 2 Prairie du Chien Regional</v>
      </c>
      <c r="AI7910" s="70" t="str">
        <f t="shared" si="900"/>
        <v/>
      </c>
      <c r="AJ7910" s="70" t="str">
        <f t="shared" si="901"/>
        <v/>
      </c>
      <c r="AK7910" s="70" t="str" cm="1">
        <f t="array" ref="AK7910">_xlfn.IFS(AH7910&lt;&gt;"","1",AI7910&lt;&gt;"","2",AJ7910&lt;&gt;"","3")</f>
        <v>1</v>
      </c>
    </row>
    <row r="7911" spans="1:37" x14ac:dyDescent="0.25">
      <c r="A7911" t="s">
        <v>1829</v>
      </c>
      <c r="B7911" t="s">
        <v>348</v>
      </c>
      <c r="C7911" s="67" t="str">
        <f t="shared" si="897"/>
        <v>Camryn Knapp</v>
      </c>
      <c r="D7911" s="71" t="str" cm="1">
        <f t="array" ref="D7911">_xlfn.IFS(AK7911="1",CONCATENATE(C7911,"Regional"),AK7911="2",CONCATENATE(C7911,"Sectional"),AK7911="3",CONCATENATE(C7911,COUNTIF($C$1:C7911,C7911)))</f>
        <v>Camryn KnappRegional</v>
      </c>
      <c r="E7911" s="66">
        <v>45196.333333333336</v>
      </c>
      <c r="F7911" t="s">
        <v>2521</v>
      </c>
      <c r="G7911" s="46">
        <v>40</v>
      </c>
      <c r="H7911" s="46">
        <v>134</v>
      </c>
      <c r="I7911" s="46">
        <v>34</v>
      </c>
      <c r="J7911" t="s">
        <v>2522</v>
      </c>
      <c r="K7911" t="s">
        <v>2523</v>
      </c>
      <c r="L7911" s="46">
        <v>5297</v>
      </c>
      <c r="M7911" s="46">
        <v>72</v>
      </c>
      <c r="N7911" s="46">
        <v>70.7</v>
      </c>
      <c r="O7911" s="46">
        <v>121</v>
      </c>
      <c r="P7911" s="46">
        <f t="shared" si="898"/>
        <v>2</v>
      </c>
      <c r="R7911" s="67" t="s">
        <v>3183</v>
      </c>
      <c r="S7911" s="67">
        <f>COUNTIF(Y$2:$Y$100,R7911)</f>
        <v>0</v>
      </c>
      <c r="V7911" s="67">
        <f t="shared" si="902"/>
        <v>0</v>
      </c>
      <c r="X7911"/>
      <c r="Y7911" s="67" t="str">
        <f t="shared" si="896"/>
        <v xml:space="preserve"> </v>
      </c>
      <c r="AB7911" t="s">
        <v>2523</v>
      </c>
      <c r="AC7911" s="46">
        <v>5297</v>
      </c>
      <c r="AD7911" s="46">
        <v>72</v>
      </c>
      <c r="AE7911" s="46">
        <v>70.7</v>
      </c>
      <c r="AF7911" s="46">
        <v>121</v>
      </c>
      <c r="AH7911" s="70" t="str">
        <f t="shared" si="899"/>
        <v>GCAW Girls Div 2 Prairie du Chien Regional</v>
      </c>
      <c r="AI7911" s="70" t="str">
        <f t="shared" si="900"/>
        <v/>
      </c>
      <c r="AJ7911" s="70" t="str">
        <f t="shared" si="901"/>
        <v/>
      </c>
      <c r="AK7911" s="70" t="str" cm="1">
        <f t="array" ref="AK7911">_xlfn.IFS(AH7911&lt;&gt;"","1",AI7911&lt;&gt;"","2",AJ7911&lt;&gt;"","3")</f>
        <v>1</v>
      </c>
    </row>
    <row r="7912" spans="1:37" x14ac:dyDescent="0.25">
      <c r="A7912" t="s">
        <v>1790</v>
      </c>
      <c r="B7912" t="s">
        <v>1791</v>
      </c>
      <c r="C7912" s="67" t="str">
        <f t="shared" si="897"/>
        <v>Lillyana Watters</v>
      </c>
      <c r="D7912" s="71" t="str" cm="1">
        <f t="array" ref="D7912">_xlfn.IFS(AK7912="1",CONCATENATE(C7912,"Regional"),AK7912="2",CONCATENATE(C7912,"Sectional"),AK7912="3",CONCATENATE(C7912,COUNTIF($C$1:C7912,C7912)))</f>
        <v>Lillyana WattersRegional</v>
      </c>
      <c r="E7912" s="66">
        <v>45196.333333333336</v>
      </c>
      <c r="F7912" t="s">
        <v>2521</v>
      </c>
      <c r="G7912" s="46">
        <v>40</v>
      </c>
      <c r="H7912" s="46">
        <v>135</v>
      </c>
      <c r="I7912" s="46">
        <v>35</v>
      </c>
      <c r="J7912" t="s">
        <v>2522</v>
      </c>
      <c r="K7912" t="s">
        <v>2523</v>
      </c>
      <c r="L7912" s="46">
        <v>5297</v>
      </c>
      <c r="M7912" s="46">
        <v>72</v>
      </c>
      <c r="N7912" s="46">
        <v>70.7</v>
      </c>
      <c r="O7912" s="46">
        <v>121</v>
      </c>
      <c r="P7912" s="46">
        <f t="shared" si="898"/>
        <v>2</v>
      </c>
      <c r="R7912" s="67" t="s">
        <v>2794</v>
      </c>
      <c r="S7912" s="67">
        <f>COUNTIF(Y$2:$Y$100,R7912)</f>
        <v>0</v>
      </c>
      <c r="V7912" s="67">
        <f t="shared" si="902"/>
        <v>0</v>
      </c>
      <c r="X7912"/>
      <c r="Y7912" s="67" t="str">
        <f t="shared" si="896"/>
        <v xml:space="preserve"> </v>
      </c>
      <c r="AB7912" t="s">
        <v>2523</v>
      </c>
      <c r="AC7912" s="46">
        <v>5297</v>
      </c>
      <c r="AD7912" s="46">
        <v>72</v>
      </c>
      <c r="AE7912" s="46">
        <v>70.7</v>
      </c>
      <c r="AF7912" s="46">
        <v>121</v>
      </c>
      <c r="AH7912" s="70" t="str">
        <f t="shared" si="899"/>
        <v>GCAW Girls Div 2 Prairie du Chien Regional</v>
      </c>
      <c r="AI7912" s="70" t="str">
        <f t="shared" si="900"/>
        <v/>
      </c>
      <c r="AJ7912" s="70" t="str">
        <f t="shared" si="901"/>
        <v/>
      </c>
      <c r="AK7912" s="70" t="str" cm="1">
        <f t="array" ref="AK7912">_xlfn.IFS(AH7912&lt;&gt;"","1",AI7912&lt;&gt;"","2",AJ7912&lt;&gt;"","3")</f>
        <v>1</v>
      </c>
    </row>
    <row r="7913" spans="1:37" x14ac:dyDescent="0.25">
      <c r="A7913" t="s">
        <v>847</v>
      </c>
      <c r="B7913" t="s">
        <v>848</v>
      </c>
      <c r="C7913" s="67" t="str">
        <f t="shared" si="897"/>
        <v>Isabella Crossen</v>
      </c>
      <c r="D7913" s="71" t="str" cm="1">
        <f t="array" ref="D7913">_xlfn.IFS(AK7913="1",CONCATENATE(C7913,"Regional"),AK7913="2",CONCATENATE(C7913,"Sectional"),AK7913="3",CONCATENATE(C7913,COUNTIF($C$1:C7913,C7913)))</f>
        <v>Isabella CrossenRegional</v>
      </c>
      <c r="E7913" s="66">
        <v>45196.333333333336</v>
      </c>
      <c r="F7913" t="s">
        <v>2521</v>
      </c>
      <c r="G7913" s="46">
        <v>40</v>
      </c>
      <c r="H7913" s="46">
        <v>135</v>
      </c>
      <c r="I7913" s="46">
        <v>35</v>
      </c>
      <c r="J7913" t="s">
        <v>2522</v>
      </c>
      <c r="K7913" t="s">
        <v>2523</v>
      </c>
      <c r="L7913" s="46">
        <v>5297</v>
      </c>
      <c r="M7913" s="46">
        <v>72</v>
      </c>
      <c r="N7913" s="46">
        <v>70.7</v>
      </c>
      <c r="O7913" s="46">
        <v>121</v>
      </c>
      <c r="P7913" s="46">
        <f t="shared" si="898"/>
        <v>2</v>
      </c>
      <c r="R7913" s="67" t="s">
        <v>1394</v>
      </c>
      <c r="S7913" s="67">
        <f>COUNTIF(Y$2:$Y$100,R7913)</f>
        <v>0</v>
      </c>
      <c r="V7913" s="67">
        <f t="shared" si="902"/>
        <v>0</v>
      </c>
      <c r="X7913"/>
      <c r="Y7913" s="67" t="str">
        <f t="shared" si="896"/>
        <v xml:space="preserve"> </v>
      </c>
      <c r="AB7913" t="s">
        <v>2523</v>
      </c>
      <c r="AC7913" s="46">
        <v>5297</v>
      </c>
      <c r="AD7913" s="46">
        <v>72</v>
      </c>
      <c r="AE7913" s="46">
        <v>70.7</v>
      </c>
      <c r="AF7913" s="46">
        <v>121</v>
      </c>
      <c r="AH7913" s="70" t="str">
        <f t="shared" si="899"/>
        <v>GCAW Girls Div 2 Prairie du Chien Regional</v>
      </c>
      <c r="AI7913" s="70" t="str">
        <f t="shared" si="900"/>
        <v/>
      </c>
      <c r="AJ7913" s="70" t="str">
        <f t="shared" si="901"/>
        <v/>
      </c>
      <c r="AK7913" s="70" t="str" cm="1">
        <f t="array" ref="AK7913">_xlfn.IFS(AH7913&lt;&gt;"","1",AI7913&lt;&gt;"","2",AJ7913&lt;&gt;"","3")</f>
        <v>1</v>
      </c>
    </row>
    <row r="7914" spans="1:37" x14ac:dyDescent="0.25">
      <c r="A7914" t="s">
        <v>2130</v>
      </c>
      <c r="B7914" t="s">
        <v>345</v>
      </c>
      <c r="C7914" s="67" t="str">
        <f t="shared" si="897"/>
        <v>Abigail Kruger</v>
      </c>
      <c r="D7914" s="71" t="str" cm="1">
        <f t="array" ref="D7914">_xlfn.IFS(AK7914="1",CONCATENATE(C7914,"Regional"),AK7914="2",CONCATENATE(C7914,"Sectional"),AK7914="3",CONCATENATE(C7914,COUNTIF($C$1:C7914,C7914)))</f>
        <v>Abigail KrugerRegional</v>
      </c>
      <c r="E7914" s="66">
        <v>45196.333333333336</v>
      </c>
      <c r="F7914" t="s">
        <v>2521</v>
      </c>
      <c r="G7914" s="46">
        <v>40</v>
      </c>
      <c r="H7914" s="46">
        <v>141</v>
      </c>
      <c r="I7914" s="46">
        <v>37</v>
      </c>
      <c r="J7914" t="s">
        <v>2522</v>
      </c>
      <c r="K7914" t="s">
        <v>2523</v>
      </c>
      <c r="L7914" s="46">
        <v>5297</v>
      </c>
      <c r="M7914" s="46">
        <v>72</v>
      </c>
      <c r="N7914" s="46">
        <v>70.7</v>
      </c>
      <c r="O7914" s="46">
        <v>121</v>
      </c>
      <c r="P7914" s="46">
        <f t="shared" si="898"/>
        <v>2</v>
      </c>
      <c r="R7914" s="67" t="s">
        <v>3157</v>
      </c>
      <c r="S7914" s="67">
        <f>COUNTIF(Y$2:$Y$100,R7914)</f>
        <v>0</v>
      </c>
      <c r="V7914" s="67">
        <f t="shared" si="902"/>
        <v>0</v>
      </c>
      <c r="X7914"/>
      <c r="Y7914" s="67" t="str">
        <f t="shared" si="896"/>
        <v xml:space="preserve"> </v>
      </c>
      <c r="AB7914" t="s">
        <v>2523</v>
      </c>
      <c r="AC7914" s="46">
        <v>5297</v>
      </c>
      <c r="AD7914" s="46">
        <v>72</v>
      </c>
      <c r="AE7914" s="46">
        <v>70.7</v>
      </c>
      <c r="AF7914" s="46">
        <v>121</v>
      </c>
      <c r="AH7914" s="70" t="str">
        <f t="shared" si="899"/>
        <v>GCAW Girls Div 2 Prairie du Chien Regional</v>
      </c>
      <c r="AI7914" s="70" t="str">
        <f t="shared" si="900"/>
        <v/>
      </c>
      <c r="AJ7914" s="70" t="str">
        <f t="shared" si="901"/>
        <v/>
      </c>
      <c r="AK7914" s="70" t="str" cm="1">
        <f t="array" ref="AK7914">_xlfn.IFS(AH7914&lt;&gt;"","1",AI7914&lt;&gt;"","2",AJ7914&lt;&gt;"","3")</f>
        <v>1</v>
      </c>
    </row>
    <row r="7915" spans="1:37" x14ac:dyDescent="0.25">
      <c r="A7915" t="s">
        <v>2159</v>
      </c>
      <c r="B7915" t="s">
        <v>362</v>
      </c>
      <c r="C7915" s="67" t="str">
        <f t="shared" si="897"/>
        <v>Emma Hammond</v>
      </c>
      <c r="D7915" s="71" t="str" cm="1">
        <f t="array" ref="D7915">_xlfn.IFS(AK7915="1",CONCATENATE(C7915,"Regional"),AK7915="2",CONCATENATE(C7915,"Sectional"),AK7915="3",CONCATENATE(C7915,COUNTIF($C$1:C7915,C7915)))</f>
        <v>Emma HammondRegional</v>
      </c>
      <c r="E7915" s="66">
        <v>45196.333333333336</v>
      </c>
      <c r="F7915" t="s">
        <v>2521</v>
      </c>
      <c r="G7915" s="46">
        <v>40</v>
      </c>
      <c r="H7915" s="46">
        <v>141</v>
      </c>
      <c r="I7915" s="46">
        <v>37</v>
      </c>
      <c r="J7915" t="s">
        <v>2522</v>
      </c>
      <c r="K7915" t="s">
        <v>2523</v>
      </c>
      <c r="L7915" s="46">
        <v>5297</v>
      </c>
      <c r="M7915" s="46">
        <v>72</v>
      </c>
      <c r="N7915" s="46">
        <v>70.7</v>
      </c>
      <c r="O7915" s="46">
        <v>121</v>
      </c>
      <c r="P7915" s="46">
        <f t="shared" si="898"/>
        <v>2</v>
      </c>
      <c r="R7915" s="67" t="s">
        <v>3184</v>
      </c>
      <c r="S7915" s="67">
        <f>COUNTIF(Y$2:$Y$100,R7915)</f>
        <v>0</v>
      </c>
      <c r="V7915" s="67">
        <f t="shared" si="902"/>
        <v>0</v>
      </c>
      <c r="X7915"/>
      <c r="Y7915" s="67" t="str">
        <f t="shared" si="896"/>
        <v xml:space="preserve"> </v>
      </c>
      <c r="AB7915" t="s">
        <v>2523</v>
      </c>
      <c r="AC7915" s="46">
        <v>5297</v>
      </c>
      <c r="AD7915" s="46">
        <v>72</v>
      </c>
      <c r="AE7915" s="46">
        <v>70.7</v>
      </c>
      <c r="AF7915" s="46">
        <v>121</v>
      </c>
      <c r="AH7915" s="70" t="str">
        <f t="shared" si="899"/>
        <v>GCAW Girls Div 2 Prairie du Chien Regional</v>
      </c>
      <c r="AI7915" s="70" t="str">
        <f t="shared" si="900"/>
        <v/>
      </c>
      <c r="AJ7915" s="70" t="str">
        <f t="shared" si="901"/>
        <v/>
      </c>
      <c r="AK7915" s="70" t="str" cm="1">
        <f t="array" ref="AK7915">_xlfn.IFS(AH7915&lt;&gt;"","1",AI7915&lt;&gt;"","2",AJ7915&lt;&gt;"","3")</f>
        <v>1</v>
      </c>
    </row>
    <row r="7916" spans="1:37" x14ac:dyDescent="0.25">
      <c r="A7916" t="s">
        <v>1784</v>
      </c>
      <c r="B7916" t="s">
        <v>380</v>
      </c>
      <c r="C7916" s="67" t="str">
        <f t="shared" si="897"/>
        <v>Amelia Leigh</v>
      </c>
      <c r="D7916" s="71" t="str" cm="1">
        <f t="array" ref="D7916">_xlfn.IFS(AK7916="1",CONCATENATE(C7916,"Regional"),AK7916="2",CONCATENATE(C7916,"Sectional"),AK7916="3",CONCATENATE(C7916,COUNTIF($C$1:C7916,C7916)))</f>
        <v>Amelia LeighRegional</v>
      </c>
      <c r="E7916" s="66">
        <v>45196.333333333336</v>
      </c>
      <c r="F7916" t="s">
        <v>2521</v>
      </c>
      <c r="G7916" s="46">
        <v>40</v>
      </c>
      <c r="H7916" s="46">
        <v>143</v>
      </c>
      <c r="I7916" s="46">
        <v>39</v>
      </c>
      <c r="J7916" t="s">
        <v>2522</v>
      </c>
      <c r="K7916" t="s">
        <v>2523</v>
      </c>
      <c r="L7916" s="46">
        <v>5297</v>
      </c>
      <c r="M7916" s="46">
        <v>72</v>
      </c>
      <c r="N7916" s="46">
        <v>70.7</v>
      </c>
      <c r="O7916" s="46">
        <v>121</v>
      </c>
      <c r="P7916" s="46">
        <f t="shared" si="898"/>
        <v>2</v>
      </c>
      <c r="R7916" s="67" t="s">
        <v>2790</v>
      </c>
      <c r="S7916" s="67">
        <f>COUNTIF(Y$2:$Y$100,R7916)</f>
        <v>0</v>
      </c>
      <c r="V7916" s="67">
        <f t="shared" si="902"/>
        <v>0</v>
      </c>
      <c r="X7916"/>
      <c r="Y7916" s="67" t="str">
        <f t="shared" si="896"/>
        <v xml:space="preserve"> </v>
      </c>
      <c r="AB7916" t="s">
        <v>2523</v>
      </c>
      <c r="AC7916" s="46">
        <v>5297</v>
      </c>
      <c r="AD7916" s="46">
        <v>72</v>
      </c>
      <c r="AE7916" s="46">
        <v>70.7</v>
      </c>
      <c r="AF7916" s="46">
        <v>121</v>
      </c>
      <c r="AH7916" s="70" t="str">
        <f t="shared" si="899"/>
        <v>GCAW Girls Div 2 Prairie du Chien Regional</v>
      </c>
      <c r="AI7916" s="70" t="str">
        <f t="shared" si="900"/>
        <v/>
      </c>
      <c r="AJ7916" s="70" t="str">
        <f t="shared" si="901"/>
        <v/>
      </c>
      <c r="AK7916" s="70" t="str" cm="1">
        <f t="array" ref="AK7916">_xlfn.IFS(AH7916&lt;&gt;"","1",AI7916&lt;&gt;"","2",AJ7916&lt;&gt;"","3")</f>
        <v>1</v>
      </c>
    </row>
    <row r="7917" spans="1:37" x14ac:dyDescent="0.25">
      <c r="A7917" t="s">
        <v>370</v>
      </c>
      <c r="B7917" t="s">
        <v>593</v>
      </c>
      <c r="C7917" s="67" t="str">
        <f t="shared" si="897"/>
        <v>Bryn Thompson</v>
      </c>
      <c r="D7917" s="71" t="str" cm="1">
        <f t="array" ref="D7917">_xlfn.IFS(AK7917="1",CONCATENATE(C7917,"Regional"),AK7917="2",CONCATENATE(C7917,"Sectional"),AK7917="3",CONCATENATE(C7917,COUNTIF($C$1:C7917,C7917)))</f>
        <v>Bryn ThompsonRegional</v>
      </c>
      <c r="E7917" s="66">
        <v>45196.333333333336</v>
      </c>
      <c r="F7917" t="s">
        <v>2521</v>
      </c>
      <c r="G7917" s="46">
        <v>40</v>
      </c>
      <c r="H7917" s="46">
        <v>151</v>
      </c>
      <c r="I7917" s="46">
        <v>40</v>
      </c>
      <c r="J7917" t="s">
        <v>2522</v>
      </c>
      <c r="K7917" t="s">
        <v>2523</v>
      </c>
      <c r="L7917" s="46">
        <v>5297</v>
      </c>
      <c r="M7917" s="46">
        <v>72</v>
      </c>
      <c r="N7917" s="46">
        <v>70.7</v>
      </c>
      <c r="O7917" s="46">
        <v>121</v>
      </c>
      <c r="P7917" s="46">
        <f t="shared" si="898"/>
        <v>2</v>
      </c>
      <c r="R7917" s="67" t="s">
        <v>2786</v>
      </c>
      <c r="S7917" s="67">
        <f>COUNTIF(Y$2:$Y$100,R7917)</f>
        <v>0</v>
      </c>
      <c r="V7917" s="67">
        <f t="shared" si="902"/>
        <v>0</v>
      </c>
      <c r="X7917"/>
      <c r="Y7917" s="67" t="str">
        <f t="shared" si="896"/>
        <v xml:space="preserve"> </v>
      </c>
      <c r="AB7917" t="s">
        <v>2523</v>
      </c>
      <c r="AC7917" s="46">
        <v>5297</v>
      </c>
      <c r="AD7917" s="46">
        <v>72</v>
      </c>
      <c r="AE7917" s="46">
        <v>70.7</v>
      </c>
      <c r="AF7917" s="46">
        <v>121</v>
      </c>
      <c r="AH7917" s="70" t="str">
        <f t="shared" si="899"/>
        <v>GCAW Girls Div 2 Prairie du Chien Regional</v>
      </c>
      <c r="AI7917" s="70" t="str">
        <f t="shared" si="900"/>
        <v/>
      </c>
      <c r="AJ7917" s="70" t="str">
        <f t="shared" si="901"/>
        <v/>
      </c>
      <c r="AK7917" s="70" t="str" cm="1">
        <f t="array" ref="AK7917">_xlfn.IFS(AH7917&lt;&gt;"","1",AI7917&lt;&gt;"","2",AJ7917&lt;&gt;"","3")</f>
        <v>1</v>
      </c>
    </row>
    <row r="7918" spans="1:37" x14ac:dyDescent="0.25">
      <c r="A7918" t="s">
        <v>634</v>
      </c>
      <c r="B7918" t="s">
        <v>635</v>
      </c>
      <c r="C7918" s="67" t="str">
        <f t="shared" si="897"/>
        <v>Belle Kongshaug</v>
      </c>
      <c r="D7918" s="71" t="str" cm="1">
        <f t="array" ref="D7918">_xlfn.IFS(AK7918="1",CONCATENATE(C7918,"Regional"),AK7918="2",CONCATENATE(C7918,"Sectional"),AK7918="3",CONCATENATE(C7918,COUNTIF($C$1:C7918,C7918)))</f>
        <v>Belle KongshaugRegional</v>
      </c>
      <c r="E7918" s="66">
        <v>45196.333333333336</v>
      </c>
      <c r="F7918" t="s">
        <v>2525</v>
      </c>
      <c r="G7918" s="46">
        <v>33</v>
      </c>
      <c r="H7918" s="46">
        <v>72</v>
      </c>
      <c r="I7918" s="46">
        <v>1</v>
      </c>
      <c r="J7918" t="s">
        <v>115</v>
      </c>
      <c r="K7918" t="s">
        <v>90</v>
      </c>
      <c r="L7918" s="46">
        <v>4994</v>
      </c>
      <c r="M7918" s="46">
        <v>72</v>
      </c>
      <c r="N7918" s="46">
        <v>69.599999999999994</v>
      </c>
      <c r="O7918" s="46">
        <v>118</v>
      </c>
      <c r="P7918" s="46">
        <f t="shared" si="898"/>
        <v>2</v>
      </c>
      <c r="R7918" s="67" t="s">
        <v>1265</v>
      </c>
      <c r="S7918" s="67">
        <f>COUNTIF(Y$2:$Y$100,R7918)</f>
        <v>0</v>
      </c>
      <c r="V7918" s="67">
        <f t="shared" si="902"/>
        <v>0</v>
      </c>
      <c r="X7918"/>
      <c r="Y7918" s="67" t="str">
        <f t="shared" si="896"/>
        <v xml:space="preserve"> </v>
      </c>
      <c r="AB7918" t="s">
        <v>90</v>
      </c>
      <c r="AC7918" s="46">
        <v>4994</v>
      </c>
      <c r="AD7918" s="46">
        <v>72</v>
      </c>
      <c r="AE7918" s="46">
        <v>69.599999999999994</v>
      </c>
      <c r="AF7918" s="46">
        <v>118</v>
      </c>
      <c r="AH7918" s="70" t="str">
        <f t="shared" si="899"/>
        <v>GCAW Girls Div 2 Stanley-Boyd Regional</v>
      </c>
      <c r="AI7918" s="70" t="str">
        <f t="shared" si="900"/>
        <v/>
      </c>
      <c r="AJ7918" s="70" t="str">
        <f t="shared" si="901"/>
        <v/>
      </c>
      <c r="AK7918" s="70" t="str" cm="1">
        <f t="array" ref="AK7918">_xlfn.IFS(AH7918&lt;&gt;"","1",AI7918&lt;&gt;"","2",AJ7918&lt;&gt;"","3")</f>
        <v>1</v>
      </c>
    </row>
    <row r="7919" spans="1:37" x14ac:dyDescent="0.25">
      <c r="A7919" t="s">
        <v>208</v>
      </c>
      <c r="B7919" t="s">
        <v>209</v>
      </c>
      <c r="C7919" s="67" t="str">
        <f t="shared" si="897"/>
        <v>Kaitlyn Bohl</v>
      </c>
      <c r="D7919" s="71" t="str" cm="1">
        <f t="array" ref="D7919">_xlfn.IFS(AK7919="1",CONCATENATE(C7919,"Regional"),AK7919="2",CONCATENATE(C7919,"Sectional"),AK7919="3",CONCATENATE(C7919,COUNTIF($C$1:C7919,C7919)))</f>
        <v>Kaitlyn BohlRegional</v>
      </c>
      <c r="E7919" s="66">
        <v>45196.333333333336</v>
      </c>
      <c r="F7919" t="s">
        <v>2525</v>
      </c>
      <c r="G7919" s="46">
        <v>33</v>
      </c>
      <c r="H7919" s="46">
        <v>90</v>
      </c>
      <c r="I7919" s="46">
        <v>2</v>
      </c>
      <c r="J7919" t="s">
        <v>115</v>
      </c>
      <c r="K7919" t="s">
        <v>90</v>
      </c>
      <c r="L7919" s="46">
        <v>4994</v>
      </c>
      <c r="M7919" s="46">
        <v>72</v>
      </c>
      <c r="N7919" s="46">
        <v>69.599999999999994</v>
      </c>
      <c r="O7919" s="46">
        <v>118</v>
      </c>
      <c r="P7919" s="46">
        <f t="shared" si="898"/>
        <v>2</v>
      </c>
      <c r="R7919" s="67" t="s">
        <v>2756</v>
      </c>
      <c r="S7919" s="67">
        <f>COUNTIF(Y$2:$Y$100,R7919)</f>
        <v>0</v>
      </c>
      <c r="V7919" s="67">
        <f t="shared" si="902"/>
        <v>0</v>
      </c>
      <c r="X7919"/>
      <c r="Y7919" s="67" t="str">
        <f t="shared" si="896"/>
        <v xml:space="preserve"> </v>
      </c>
      <c r="AB7919" t="s">
        <v>90</v>
      </c>
      <c r="AC7919" s="46">
        <v>4994</v>
      </c>
      <c r="AD7919" s="46">
        <v>72</v>
      </c>
      <c r="AE7919" s="46">
        <v>69.599999999999994</v>
      </c>
      <c r="AF7919" s="46">
        <v>118</v>
      </c>
      <c r="AH7919" s="70" t="str">
        <f t="shared" si="899"/>
        <v>GCAW Girls Div 2 Stanley-Boyd Regional</v>
      </c>
      <c r="AI7919" s="70" t="str">
        <f t="shared" si="900"/>
        <v/>
      </c>
      <c r="AJ7919" s="70" t="str">
        <f t="shared" si="901"/>
        <v/>
      </c>
      <c r="AK7919" s="70" t="str" cm="1">
        <f t="array" ref="AK7919">_xlfn.IFS(AH7919&lt;&gt;"","1",AI7919&lt;&gt;"","2",AJ7919&lt;&gt;"","3")</f>
        <v>1</v>
      </c>
    </row>
    <row r="7920" spans="1:37" x14ac:dyDescent="0.25">
      <c r="A7920" t="s">
        <v>1101</v>
      </c>
      <c r="B7920" t="s">
        <v>1018</v>
      </c>
      <c r="C7920" s="67" t="str">
        <f t="shared" si="897"/>
        <v>Hailie Knudtson</v>
      </c>
      <c r="D7920" s="71" t="str" cm="1">
        <f t="array" ref="D7920">_xlfn.IFS(AK7920="1",CONCATENATE(C7920,"Regional"),AK7920="2",CONCATENATE(C7920,"Sectional"),AK7920="3",CONCATENATE(C7920,COUNTIF($C$1:C7920,C7920)))</f>
        <v>Hailie KnudtsonRegional</v>
      </c>
      <c r="E7920" s="66">
        <v>45196.333333333336</v>
      </c>
      <c r="F7920" t="s">
        <v>2525</v>
      </c>
      <c r="G7920" s="46">
        <v>33</v>
      </c>
      <c r="H7920" s="46">
        <v>92</v>
      </c>
      <c r="I7920" s="46">
        <v>3</v>
      </c>
      <c r="J7920" t="s">
        <v>115</v>
      </c>
      <c r="K7920" t="s">
        <v>90</v>
      </c>
      <c r="L7920" s="46">
        <v>4994</v>
      </c>
      <c r="M7920" s="46">
        <v>72</v>
      </c>
      <c r="N7920" s="46">
        <v>69.599999999999994</v>
      </c>
      <c r="O7920" s="46">
        <v>118</v>
      </c>
      <c r="P7920" s="46">
        <f t="shared" si="898"/>
        <v>2</v>
      </c>
      <c r="R7920" s="67" t="s">
        <v>3570</v>
      </c>
      <c r="S7920" s="67">
        <f>COUNTIF(Y$2:$Y$100,R7920)</f>
        <v>0</v>
      </c>
      <c r="V7920" s="67">
        <f t="shared" si="902"/>
        <v>0</v>
      </c>
      <c r="X7920"/>
      <c r="Y7920" s="67" t="str">
        <f t="shared" ref="Y7920:Y7983" si="903">CONCATENATE(W7920," ",X7920)</f>
        <v xml:space="preserve"> </v>
      </c>
      <c r="AB7920" t="s">
        <v>90</v>
      </c>
      <c r="AC7920" s="46">
        <v>4994</v>
      </c>
      <c r="AD7920" s="46">
        <v>72</v>
      </c>
      <c r="AE7920" s="46">
        <v>69.599999999999994</v>
      </c>
      <c r="AF7920" s="46">
        <v>118</v>
      </c>
      <c r="AH7920" s="70" t="str">
        <f t="shared" si="899"/>
        <v>GCAW Girls Div 2 Stanley-Boyd Regional</v>
      </c>
      <c r="AI7920" s="70" t="str">
        <f t="shared" si="900"/>
        <v/>
      </c>
      <c r="AJ7920" s="70" t="str">
        <f t="shared" si="901"/>
        <v/>
      </c>
      <c r="AK7920" s="70" t="str" cm="1">
        <f t="array" ref="AK7920">_xlfn.IFS(AH7920&lt;&gt;"","1",AI7920&lt;&gt;"","2",AJ7920&lt;&gt;"","3")</f>
        <v>1</v>
      </c>
    </row>
    <row r="7921" spans="1:37" x14ac:dyDescent="0.25">
      <c r="A7921" t="s">
        <v>1060</v>
      </c>
      <c r="B7921" t="s">
        <v>1061</v>
      </c>
      <c r="C7921" s="67" t="str">
        <f t="shared" si="897"/>
        <v>Michelle Wallin</v>
      </c>
      <c r="D7921" s="71" t="str" cm="1">
        <f t="array" ref="D7921">_xlfn.IFS(AK7921="1",CONCATENATE(C7921,"Regional"),AK7921="2",CONCATENATE(C7921,"Sectional"),AK7921="3",CONCATENATE(C7921,COUNTIF($C$1:C7921,C7921)))</f>
        <v>Michelle WallinRegional</v>
      </c>
      <c r="E7921" s="66">
        <v>45196.333333333336</v>
      </c>
      <c r="F7921" t="s">
        <v>2525</v>
      </c>
      <c r="G7921" s="46">
        <v>33</v>
      </c>
      <c r="H7921" s="46">
        <v>93</v>
      </c>
      <c r="I7921" s="46">
        <v>4</v>
      </c>
      <c r="J7921" t="s">
        <v>115</v>
      </c>
      <c r="K7921" t="s">
        <v>90</v>
      </c>
      <c r="L7921" s="46">
        <v>4994</v>
      </c>
      <c r="M7921" s="46">
        <v>72</v>
      </c>
      <c r="N7921" s="46">
        <v>69.599999999999994</v>
      </c>
      <c r="O7921" s="46">
        <v>118</v>
      </c>
      <c r="P7921" s="46">
        <f t="shared" si="898"/>
        <v>2</v>
      </c>
      <c r="R7921" s="67" t="s">
        <v>1544</v>
      </c>
      <c r="S7921" s="67">
        <f>COUNTIF(Y$2:$Y$100,R7921)</f>
        <v>0</v>
      </c>
      <c r="V7921" s="67">
        <f t="shared" si="902"/>
        <v>0</v>
      </c>
      <c r="X7921"/>
      <c r="Y7921" s="67" t="str">
        <f t="shared" si="903"/>
        <v xml:space="preserve"> </v>
      </c>
      <c r="AB7921" t="s">
        <v>90</v>
      </c>
      <c r="AC7921" s="46">
        <v>4994</v>
      </c>
      <c r="AD7921" s="46">
        <v>72</v>
      </c>
      <c r="AE7921" s="46">
        <v>69.599999999999994</v>
      </c>
      <c r="AF7921" s="46">
        <v>118</v>
      </c>
      <c r="AH7921" s="70" t="str">
        <f t="shared" si="899"/>
        <v>GCAW Girls Div 2 Stanley-Boyd Regional</v>
      </c>
      <c r="AI7921" s="70" t="str">
        <f t="shared" si="900"/>
        <v/>
      </c>
      <c r="AJ7921" s="70" t="str">
        <f t="shared" si="901"/>
        <v/>
      </c>
      <c r="AK7921" s="70" t="str" cm="1">
        <f t="array" ref="AK7921">_xlfn.IFS(AH7921&lt;&gt;"","1",AI7921&lt;&gt;"","2",AJ7921&lt;&gt;"","3")</f>
        <v>1</v>
      </c>
    </row>
    <row r="7922" spans="1:37" x14ac:dyDescent="0.25">
      <c r="A7922" t="s">
        <v>321</v>
      </c>
      <c r="B7922" t="s">
        <v>1622</v>
      </c>
      <c r="C7922" s="67" t="str">
        <f t="shared" si="897"/>
        <v>Illa Nelson</v>
      </c>
      <c r="D7922" s="71" t="str" cm="1">
        <f t="array" ref="D7922">_xlfn.IFS(AK7922="1",CONCATENATE(C7922,"Regional"),AK7922="2",CONCATENATE(C7922,"Sectional"),AK7922="3",CONCATENATE(C7922,COUNTIF($C$1:C7922,C7922)))</f>
        <v>Illa NelsonRegional</v>
      </c>
      <c r="E7922" s="66">
        <v>45196.333333333336</v>
      </c>
      <c r="F7922" t="s">
        <v>2525</v>
      </c>
      <c r="G7922" s="46">
        <v>33</v>
      </c>
      <c r="H7922" s="46">
        <v>99</v>
      </c>
      <c r="I7922" s="46">
        <v>5</v>
      </c>
      <c r="J7922" t="s">
        <v>115</v>
      </c>
      <c r="K7922" t="s">
        <v>90</v>
      </c>
      <c r="L7922" s="46">
        <v>4994</v>
      </c>
      <c r="M7922" s="46">
        <v>72</v>
      </c>
      <c r="N7922" s="46">
        <v>69.599999999999994</v>
      </c>
      <c r="O7922" s="46">
        <v>118</v>
      </c>
      <c r="P7922" s="46">
        <f t="shared" si="898"/>
        <v>2</v>
      </c>
      <c r="R7922" s="67" t="s">
        <v>2768</v>
      </c>
      <c r="S7922" s="67">
        <f>COUNTIF(Y$2:$Y$100,R7922)</f>
        <v>0</v>
      </c>
      <c r="V7922" s="67">
        <f t="shared" si="902"/>
        <v>0</v>
      </c>
      <c r="X7922"/>
      <c r="Y7922" s="67" t="str">
        <f t="shared" si="903"/>
        <v xml:space="preserve"> </v>
      </c>
      <c r="AB7922" t="s">
        <v>90</v>
      </c>
      <c r="AC7922" s="46">
        <v>4994</v>
      </c>
      <c r="AD7922" s="46">
        <v>72</v>
      </c>
      <c r="AE7922" s="46">
        <v>69.599999999999994</v>
      </c>
      <c r="AF7922" s="46">
        <v>118</v>
      </c>
      <c r="AH7922" s="70" t="str">
        <f t="shared" si="899"/>
        <v>GCAW Girls Div 2 Stanley-Boyd Regional</v>
      </c>
      <c r="AI7922" s="70" t="str">
        <f t="shared" si="900"/>
        <v/>
      </c>
      <c r="AJ7922" s="70" t="str">
        <f t="shared" si="901"/>
        <v/>
      </c>
      <c r="AK7922" s="70" t="str" cm="1">
        <f t="array" ref="AK7922">_xlfn.IFS(AH7922&lt;&gt;"","1",AI7922&lt;&gt;"","2",AJ7922&lt;&gt;"","3")</f>
        <v>1</v>
      </c>
    </row>
    <row r="7923" spans="1:37" x14ac:dyDescent="0.25">
      <c r="A7923" t="s">
        <v>208</v>
      </c>
      <c r="B7923" t="s">
        <v>2008</v>
      </c>
      <c r="C7923" s="67" t="str">
        <f t="shared" si="897"/>
        <v>Aubrie Bohl</v>
      </c>
      <c r="D7923" s="71" t="str" cm="1">
        <f t="array" ref="D7923">_xlfn.IFS(AK7923="1",CONCATENATE(C7923,"Regional"),AK7923="2",CONCATENATE(C7923,"Sectional"),AK7923="3",CONCATENATE(C7923,COUNTIF($C$1:C7923,C7923)))</f>
        <v>Aubrie BohlRegional</v>
      </c>
      <c r="E7923" s="66">
        <v>45196.333333333336</v>
      </c>
      <c r="F7923" t="s">
        <v>2525</v>
      </c>
      <c r="G7923" s="46">
        <v>33</v>
      </c>
      <c r="H7923" s="46">
        <v>101</v>
      </c>
      <c r="I7923" s="46">
        <v>6</v>
      </c>
      <c r="J7923" t="s">
        <v>115</v>
      </c>
      <c r="K7923" t="s">
        <v>90</v>
      </c>
      <c r="L7923" s="46">
        <v>4994</v>
      </c>
      <c r="M7923" s="46">
        <v>72</v>
      </c>
      <c r="N7923" s="46">
        <v>69.599999999999994</v>
      </c>
      <c r="O7923" s="46">
        <v>118</v>
      </c>
      <c r="P7923" s="46">
        <f t="shared" si="898"/>
        <v>2</v>
      </c>
      <c r="R7923" s="67" t="s">
        <v>3020</v>
      </c>
      <c r="S7923" s="67">
        <f>COUNTIF(Y$2:$Y$100,R7923)</f>
        <v>0</v>
      </c>
      <c r="V7923" s="67">
        <f t="shared" si="902"/>
        <v>0</v>
      </c>
      <c r="X7923"/>
      <c r="Y7923" s="67" t="str">
        <f t="shared" si="903"/>
        <v xml:space="preserve"> </v>
      </c>
      <c r="AB7923" t="s">
        <v>90</v>
      </c>
      <c r="AC7923" s="46">
        <v>4994</v>
      </c>
      <c r="AD7923" s="46">
        <v>72</v>
      </c>
      <c r="AE7923" s="46">
        <v>69.599999999999994</v>
      </c>
      <c r="AF7923" s="46">
        <v>118</v>
      </c>
      <c r="AH7923" s="70" t="str">
        <f t="shared" si="899"/>
        <v>GCAW Girls Div 2 Stanley-Boyd Regional</v>
      </c>
      <c r="AI7923" s="70" t="str">
        <f t="shared" si="900"/>
        <v/>
      </c>
      <c r="AJ7923" s="70" t="str">
        <f t="shared" si="901"/>
        <v/>
      </c>
      <c r="AK7923" s="70" t="str" cm="1">
        <f t="array" ref="AK7923">_xlfn.IFS(AH7923&lt;&gt;"","1",AI7923&lt;&gt;"","2",AJ7923&lt;&gt;"","3")</f>
        <v>1</v>
      </c>
    </row>
    <row r="7924" spans="1:37" x14ac:dyDescent="0.25">
      <c r="A7924" t="s">
        <v>1066</v>
      </c>
      <c r="B7924" t="s">
        <v>362</v>
      </c>
      <c r="C7924" s="67" t="str">
        <f t="shared" si="897"/>
        <v>Emma Haselhuhn</v>
      </c>
      <c r="D7924" s="71" t="str" cm="1">
        <f t="array" ref="D7924">_xlfn.IFS(AK7924="1",CONCATENATE(C7924,"Regional"),AK7924="2",CONCATENATE(C7924,"Sectional"),AK7924="3",CONCATENATE(C7924,COUNTIF($C$1:C7924,C7924)))</f>
        <v>Emma HaselhuhnRegional</v>
      </c>
      <c r="E7924" s="66">
        <v>45196.333333333336</v>
      </c>
      <c r="F7924" t="s">
        <v>2525</v>
      </c>
      <c r="G7924" s="46">
        <v>33</v>
      </c>
      <c r="H7924" s="46">
        <v>102</v>
      </c>
      <c r="I7924" s="46">
        <v>7</v>
      </c>
      <c r="J7924" t="s">
        <v>115</v>
      </c>
      <c r="K7924" t="s">
        <v>90</v>
      </c>
      <c r="L7924" s="46">
        <v>4994</v>
      </c>
      <c r="M7924" s="46">
        <v>72</v>
      </c>
      <c r="N7924" s="46">
        <v>69.599999999999994</v>
      </c>
      <c r="O7924" s="46">
        <v>118</v>
      </c>
      <c r="P7924" s="46">
        <f t="shared" si="898"/>
        <v>2</v>
      </c>
      <c r="R7924" s="67" t="s">
        <v>1550</v>
      </c>
      <c r="S7924" s="67">
        <f>COUNTIF(Y$2:$Y$100,R7924)</f>
        <v>0</v>
      </c>
      <c r="V7924" s="67">
        <f t="shared" si="902"/>
        <v>0</v>
      </c>
      <c r="X7924"/>
      <c r="Y7924" s="67" t="str">
        <f t="shared" si="903"/>
        <v xml:space="preserve"> </v>
      </c>
      <c r="AB7924" t="s">
        <v>90</v>
      </c>
      <c r="AC7924" s="46">
        <v>4994</v>
      </c>
      <c r="AD7924" s="46">
        <v>72</v>
      </c>
      <c r="AE7924" s="46">
        <v>69.599999999999994</v>
      </c>
      <c r="AF7924" s="46">
        <v>118</v>
      </c>
      <c r="AH7924" s="70" t="str">
        <f t="shared" si="899"/>
        <v>GCAW Girls Div 2 Stanley-Boyd Regional</v>
      </c>
      <c r="AI7924" s="70" t="str">
        <f t="shared" si="900"/>
        <v/>
      </c>
      <c r="AJ7924" s="70" t="str">
        <f t="shared" si="901"/>
        <v/>
      </c>
      <c r="AK7924" s="70" t="str" cm="1">
        <f t="array" ref="AK7924">_xlfn.IFS(AH7924&lt;&gt;"","1",AI7924&lt;&gt;"","2",AJ7924&lt;&gt;"","3")</f>
        <v>1</v>
      </c>
    </row>
    <row r="7925" spans="1:37" x14ac:dyDescent="0.25">
      <c r="A7925" t="s">
        <v>1075</v>
      </c>
      <c r="B7925" t="s">
        <v>1076</v>
      </c>
      <c r="C7925" s="67" t="str">
        <f t="shared" si="897"/>
        <v>Katrina Stanger</v>
      </c>
      <c r="D7925" s="71" t="str" cm="1">
        <f t="array" ref="D7925">_xlfn.IFS(AK7925="1",CONCATENATE(C7925,"Regional"),AK7925="2",CONCATENATE(C7925,"Sectional"),AK7925="3",CONCATENATE(C7925,COUNTIF($C$1:C7925,C7925)))</f>
        <v>Katrina StangerRegional</v>
      </c>
      <c r="E7925" s="66">
        <v>45196.333333333336</v>
      </c>
      <c r="F7925" t="s">
        <v>2525</v>
      </c>
      <c r="G7925" s="46">
        <v>33</v>
      </c>
      <c r="H7925" s="46">
        <v>104</v>
      </c>
      <c r="I7925" s="46">
        <v>8</v>
      </c>
      <c r="J7925" t="s">
        <v>115</v>
      </c>
      <c r="K7925" t="s">
        <v>90</v>
      </c>
      <c r="L7925" s="46">
        <v>4994</v>
      </c>
      <c r="M7925" s="46">
        <v>72</v>
      </c>
      <c r="N7925" s="46">
        <v>69.599999999999994</v>
      </c>
      <c r="O7925" s="46">
        <v>118</v>
      </c>
      <c r="P7925" s="46">
        <f t="shared" si="898"/>
        <v>2</v>
      </c>
      <c r="R7925" s="67" t="s">
        <v>1559</v>
      </c>
      <c r="S7925" s="67">
        <f>COUNTIF(Y$2:$Y$100,R7925)</f>
        <v>0</v>
      </c>
      <c r="V7925" s="67">
        <f t="shared" si="902"/>
        <v>0</v>
      </c>
      <c r="X7925"/>
      <c r="Y7925" s="67" t="str">
        <f t="shared" si="903"/>
        <v xml:space="preserve"> </v>
      </c>
      <c r="AB7925" t="s">
        <v>90</v>
      </c>
      <c r="AC7925" s="46">
        <v>4994</v>
      </c>
      <c r="AD7925" s="46">
        <v>72</v>
      </c>
      <c r="AE7925" s="46">
        <v>69.599999999999994</v>
      </c>
      <c r="AF7925" s="46">
        <v>118</v>
      </c>
      <c r="AH7925" s="70" t="str">
        <f t="shared" si="899"/>
        <v>GCAW Girls Div 2 Stanley-Boyd Regional</v>
      </c>
      <c r="AI7925" s="70" t="str">
        <f t="shared" si="900"/>
        <v/>
      </c>
      <c r="AJ7925" s="70" t="str">
        <f t="shared" si="901"/>
        <v/>
      </c>
      <c r="AK7925" s="70" t="str" cm="1">
        <f t="array" ref="AK7925">_xlfn.IFS(AH7925&lt;&gt;"","1",AI7925&lt;&gt;"","2",AJ7925&lt;&gt;"","3")</f>
        <v>1</v>
      </c>
    </row>
    <row r="7926" spans="1:37" x14ac:dyDescent="0.25">
      <c r="A7926" t="s">
        <v>1629</v>
      </c>
      <c r="B7926" t="s">
        <v>1628</v>
      </c>
      <c r="C7926" s="67" t="str">
        <f t="shared" si="897"/>
        <v>Tymeka Eisberner</v>
      </c>
      <c r="D7926" s="71" t="str" cm="1">
        <f t="array" ref="D7926">_xlfn.IFS(AK7926="1",CONCATENATE(C7926,"Regional"),AK7926="2",CONCATENATE(C7926,"Sectional"),AK7926="3",CONCATENATE(C7926,COUNTIF($C$1:C7926,C7926)))</f>
        <v>Tymeka EisbernerRegional</v>
      </c>
      <c r="E7926" s="66">
        <v>45196.333333333336</v>
      </c>
      <c r="F7926" t="s">
        <v>2525</v>
      </c>
      <c r="G7926" s="46">
        <v>33</v>
      </c>
      <c r="H7926" s="46">
        <v>106</v>
      </c>
      <c r="I7926" s="46">
        <v>9</v>
      </c>
      <c r="J7926" t="s">
        <v>115</v>
      </c>
      <c r="K7926" t="s">
        <v>90</v>
      </c>
      <c r="L7926" s="46">
        <v>4994</v>
      </c>
      <c r="M7926" s="46">
        <v>72</v>
      </c>
      <c r="N7926" s="46">
        <v>69.599999999999994</v>
      </c>
      <c r="O7926" s="46">
        <v>118</v>
      </c>
      <c r="P7926" s="46">
        <f t="shared" si="898"/>
        <v>2</v>
      </c>
      <c r="R7926" s="67" t="s">
        <v>3619</v>
      </c>
      <c r="S7926" s="67">
        <f>COUNTIF(Y$2:$Y$100,R7926)</f>
        <v>0</v>
      </c>
      <c r="V7926" s="67">
        <f t="shared" si="902"/>
        <v>0</v>
      </c>
      <c r="X7926"/>
      <c r="Y7926" s="67" t="str">
        <f t="shared" si="903"/>
        <v xml:space="preserve"> </v>
      </c>
      <c r="AB7926" t="s">
        <v>90</v>
      </c>
      <c r="AC7926" s="46">
        <v>4994</v>
      </c>
      <c r="AD7926" s="46">
        <v>72</v>
      </c>
      <c r="AE7926" s="46">
        <v>69.599999999999994</v>
      </c>
      <c r="AF7926" s="46">
        <v>118</v>
      </c>
      <c r="AH7926" s="70" t="str">
        <f t="shared" si="899"/>
        <v>GCAW Girls Div 2 Stanley-Boyd Regional</v>
      </c>
      <c r="AI7926" s="70" t="str">
        <f t="shared" si="900"/>
        <v/>
      </c>
      <c r="AJ7926" s="70" t="str">
        <f t="shared" si="901"/>
        <v/>
      </c>
      <c r="AK7926" s="70" t="str" cm="1">
        <f t="array" ref="AK7926">_xlfn.IFS(AH7926&lt;&gt;"","1",AI7926&lt;&gt;"","2",AJ7926&lt;&gt;"","3")</f>
        <v>1</v>
      </c>
    </row>
    <row r="7927" spans="1:37" x14ac:dyDescent="0.25">
      <c r="A7927" t="s">
        <v>343</v>
      </c>
      <c r="B7927" t="s">
        <v>544</v>
      </c>
      <c r="C7927" s="67" t="str">
        <f t="shared" si="897"/>
        <v>Elise Rothbauer</v>
      </c>
      <c r="D7927" s="71" t="str" cm="1">
        <f t="array" ref="D7927">_xlfn.IFS(AK7927="1",CONCATENATE(C7927,"Regional"),AK7927="2",CONCATENATE(C7927,"Sectional"),AK7927="3",CONCATENATE(C7927,COUNTIF($C$1:C7927,C7927)))</f>
        <v>Elise RothbauerRegional</v>
      </c>
      <c r="E7927" s="66">
        <v>45196.333333333336</v>
      </c>
      <c r="F7927" t="s">
        <v>2525</v>
      </c>
      <c r="G7927" s="46">
        <v>33</v>
      </c>
      <c r="H7927" s="46">
        <v>109</v>
      </c>
      <c r="I7927" s="46">
        <v>10</v>
      </c>
      <c r="J7927" t="s">
        <v>115</v>
      </c>
      <c r="K7927" t="s">
        <v>90</v>
      </c>
      <c r="L7927" s="46">
        <v>4994</v>
      </c>
      <c r="M7927" s="46">
        <v>72</v>
      </c>
      <c r="N7927" s="46">
        <v>69.599999999999994</v>
      </c>
      <c r="O7927" s="46">
        <v>118</v>
      </c>
      <c r="P7927" s="46">
        <f t="shared" si="898"/>
        <v>2</v>
      </c>
      <c r="R7927" s="67" t="s">
        <v>3622</v>
      </c>
      <c r="S7927" s="67">
        <f>COUNTIF(Y$2:$Y$100,R7927)</f>
        <v>0</v>
      </c>
      <c r="V7927" s="67">
        <f t="shared" si="902"/>
        <v>0</v>
      </c>
      <c r="X7927"/>
      <c r="Y7927" s="67" t="str">
        <f t="shared" si="903"/>
        <v xml:space="preserve"> </v>
      </c>
      <c r="AB7927" t="s">
        <v>90</v>
      </c>
      <c r="AC7927" s="46">
        <v>4994</v>
      </c>
      <c r="AD7927" s="46">
        <v>72</v>
      </c>
      <c r="AE7927" s="46">
        <v>69.599999999999994</v>
      </c>
      <c r="AF7927" s="46">
        <v>118</v>
      </c>
      <c r="AH7927" s="70" t="str">
        <f t="shared" si="899"/>
        <v>GCAW Girls Div 2 Stanley-Boyd Regional</v>
      </c>
      <c r="AI7927" s="70" t="str">
        <f t="shared" si="900"/>
        <v/>
      </c>
      <c r="AJ7927" s="70" t="str">
        <f t="shared" si="901"/>
        <v/>
      </c>
      <c r="AK7927" s="70" t="str" cm="1">
        <f t="array" ref="AK7927">_xlfn.IFS(AH7927&lt;&gt;"","1",AI7927&lt;&gt;"","2",AJ7927&lt;&gt;"","3")</f>
        <v>1</v>
      </c>
    </row>
    <row r="7928" spans="1:37" x14ac:dyDescent="0.25">
      <c r="A7928" t="s">
        <v>652</v>
      </c>
      <c r="B7928" t="s">
        <v>1640</v>
      </c>
      <c r="C7928" s="67" t="str">
        <f t="shared" si="897"/>
        <v>Selena Clickner</v>
      </c>
      <c r="D7928" s="71" t="str" cm="1">
        <f t="array" ref="D7928">_xlfn.IFS(AK7928="1",CONCATENATE(C7928,"Regional"),AK7928="2",CONCATENATE(C7928,"Sectional"),AK7928="3",CONCATENATE(C7928,COUNTIF($C$1:C7928,C7928)))</f>
        <v>Selena ClicknerRegional</v>
      </c>
      <c r="E7928" s="66">
        <v>45196.333333333336</v>
      </c>
      <c r="F7928" t="s">
        <v>2525</v>
      </c>
      <c r="G7928" s="46">
        <v>33</v>
      </c>
      <c r="H7928" s="46">
        <v>110</v>
      </c>
      <c r="I7928" s="46">
        <v>11</v>
      </c>
      <c r="J7928" t="s">
        <v>115</v>
      </c>
      <c r="K7928" t="s">
        <v>90</v>
      </c>
      <c r="L7928" s="46">
        <v>4994</v>
      </c>
      <c r="M7928" s="46">
        <v>72</v>
      </c>
      <c r="N7928" s="46">
        <v>69.599999999999994</v>
      </c>
      <c r="O7928" s="46">
        <v>118</v>
      </c>
      <c r="P7928" s="46">
        <f t="shared" si="898"/>
        <v>2</v>
      </c>
      <c r="R7928" s="67" t="s">
        <v>3033</v>
      </c>
      <c r="S7928" s="67">
        <f>COUNTIF(Y$2:$Y$100,R7928)</f>
        <v>0</v>
      </c>
      <c r="V7928" s="67">
        <f t="shared" si="902"/>
        <v>0</v>
      </c>
      <c r="X7928"/>
      <c r="Y7928" s="67" t="str">
        <f t="shared" si="903"/>
        <v xml:space="preserve"> </v>
      </c>
      <c r="AB7928" t="s">
        <v>90</v>
      </c>
      <c r="AC7928" s="46">
        <v>4994</v>
      </c>
      <c r="AD7928" s="46">
        <v>72</v>
      </c>
      <c r="AE7928" s="46">
        <v>69.599999999999994</v>
      </c>
      <c r="AF7928" s="46">
        <v>118</v>
      </c>
      <c r="AH7928" s="70" t="str">
        <f t="shared" si="899"/>
        <v>GCAW Girls Div 2 Stanley-Boyd Regional</v>
      </c>
      <c r="AI7928" s="70" t="str">
        <f t="shared" si="900"/>
        <v/>
      </c>
      <c r="AJ7928" s="70" t="str">
        <f t="shared" si="901"/>
        <v/>
      </c>
      <c r="AK7928" s="70" t="str" cm="1">
        <f t="array" ref="AK7928">_xlfn.IFS(AH7928&lt;&gt;"","1",AI7928&lt;&gt;"","2",AJ7928&lt;&gt;"","3")</f>
        <v>1</v>
      </c>
    </row>
    <row r="7929" spans="1:37" x14ac:dyDescent="0.25">
      <c r="A7929" t="s">
        <v>1672</v>
      </c>
      <c r="B7929" t="s">
        <v>437</v>
      </c>
      <c r="C7929" s="67" t="str">
        <f t="shared" si="897"/>
        <v>Kelsey Kettner</v>
      </c>
      <c r="D7929" s="71" t="str" cm="1">
        <f t="array" ref="D7929">_xlfn.IFS(AK7929="1",CONCATENATE(C7929,"Regional"),AK7929="2",CONCATENATE(C7929,"Sectional"),AK7929="3",CONCATENATE(C7929,COUNTIF($C$1:C7929,C7929)))</f>
        <v>Kelsey KettnerRegional</v>
      </c>
      <c r="E7929" s="66">
        <v>45196.333333333336</v>
      </c>
      <c r="F7929" t="s">
        <v>2525</v>
      </c>
      <c r="G7929" s="46">
        <v>33</v>
      </c>
      <c r="H7929" s="46">
        <v>110</v>
      </c>
      <c r="I7929" s="46">
        <v>11</v>
      </c>
      <c r="J7929" t="s">
        <v>115</v>
      </c>
      <c r="K7929" t="s">
        <v>90</v>
      </c>
      <c r="L7929" s="46">
        <v>4994</v>
      </c>
      <c r="M7929" s="46">
        <v>72</v>
      </c>
      <c r="N7929" s="46">
        <v>69.599999999999994</v>
      </c>
      <c r="O7929" s="46">
        <v>118</v>
      </c>
      <c r="P7929" s="46">
        <f t="shared" si="898"/>
        <v>2</v>
      </c>
      <c r="R7929" s="67" t="s">
        <v>3527</v>
      </c>
      <c r="S7929" s="67">
        <f>COUNTIF(Y$2:$Y$100,R7929)</f>
        <v>0</v>
      </c>
      <c r="V7929" s="67">
        <f t="shared" si="902"/>
        <v>0</v>
      </c>
      <c r="X7929"/>
      <c r="Y7929" s="67" t="str">
        <f t="shared" si="903"/>
        <v xml:space="preserve"> </v>
      </c>
      <c r="AB7929" t="s">
        <v>90</v>
      </c>
      <c r="AC7929" s="46">
        <v>4994</v>
      </c>
      <c r="AD7929" s="46">
        <v>72</v>
      </c>
      <c r="AE7929" s="46">
        <v>69.599999999999994</v>
      </c>
      <c r="AF7929" s="46">
        <v>118</v>
      </c>
      <c r="AH7929" s="70" t="str">
        <f t="shared" si="899"/>
        <v>GCAW Girls Div 2 Stanley-Boyd Regional</v>
      </c>
      <c r="AI7929" s="70" t="str">
        <f t="shared" si="900"/>
        <v/>
      </c>
      <c r="AJ7929" s="70" t="str">
        <f t="shared" si="901"/>
        <v/>
      </c>
      <c r="AK7929" s="70" t="str" cm="1">
        <f t="array" ref="AK7929">_xlfn.IFS(AH7929&lt;&gt;"","1",AI7929&lt;&gt;"","2",AJ7929&lt;&gt;"","3")</f>
        <v>1</v>
      </c>
    </row>
    <row r="7930" spans="1:37" x14ac:dyDescent="0.25">
      <c r="A7930" t="s">
        <v>1082</v>
      </c>
      <c r="B7930" t="s">
        <v>1898</v>
      </c>
      <c r="C7930" s="67" t="str">
        <f t="shared" si="897"/>
        <v>Micahlee Skjerly</v>
      </c>
      <c r="D7930" s="71" t="str" cm="1">
        <f t="array" ref="D7930">_xlfn.IFS(AK7930="1",CONCATENATE(C7930,"Regional"),AK7930="2",CONCATENATE(C7930,"Sectional"),AK7930="3",CONCATENATE(C7930,COUNTIF($C$1:C7930,C7930)))</f>
        <v>Micahlee SkjerlyRegional</v>
      </c>
      <c r="E7930" s="66">
        <v>45196.333333333336</v>
      </c>
      <c r="F7930" t="s">
        <v>2525</v>
      </c>
      <c r="G7930" s="46">
        <v>33</v>
      </c>
      <c r="H7930" s="46">
        <v>111</v>
      </c>
      <c r="I7930" s="46">
        <v>13</v>
      </c>
      <c r="J7930" t="s">
        <v>115</v>
      </c>
      <c r="K7930" t="s">
        <v>90</v>
      </c>
      <c r="L7930" s="46">
        <v>4994</v>
      </c>
      <c r="M7930" s="46">
        <v>72</v>
      </c>
      <c r="N7930" s="46">
        <v>69.599999999999994</v>
      </c>
      <c r="O7930" s="46">
        <v>118</v>
      </c>
      <c r="P7930" s="46">
        <f t="shared" si="898"/>
        <v>2</v>
      </c>
      <c r="R7930" s="67" t="s">
        <v>2909</v>
      </c>
      <c r="S7930" s="67">
        <f>COUNTIF(Y$2:$Y$100,R7930)</f>
        <v>0</v>
      </c>
      <c r="V7930" s="67">
        <f t="shared" si="902"/>
        <v>0</v>
      </c>
      <c r="X7930"/>
      <c r="Y7930" s="67" t="str">
        <f t="shared" si="903"/>
        <v xml:space="preserve"> </v>
      </c>
      <c r="AB7930" t="s">
        <v>90</v>
      </c>
      <c r="AC7930" s="46">
        <v>4994</v>
      </c>
      <c r="AD7930" s="46">
        <v>72</v>
      </c>
      <c r="AE7930" s="46">
        <v>69.599999999999994</v>
      </c>
      <c r="AF7930" s="46">
        <v>118</v>
      </c>
      <c r="AH7930" s="70" t="str">
        <f t="shared" si="899"/>
        <v>GCAW Girls Div 2 Stanley-Boyd Regional</v>
      </c>
      <c r="AI7930" s="70" t="str">
        <f t="shared" si="900"/>
        <v/>
      </c>
      <c r="AJ7930" s="70" t="str">
        <f t="shared" si="901"/>
        <v/>
      </c>
      <c r="AK7930" s="70" t="str" cm="1">
        <f t="array" ref="AK7930">_xlfn.IFS(AH7930&lt;&gt;"","1",AI7930&lt;&gt;"","2",AJ7930&lt;&gt;"","3")</f>
        <v>1</v>
      </c>
    </row>
    <row r="7931" spans="1:37" x14ac:dyDescent="0.25">
      <c r="A7931" t="s">
        <v>3404</v>
      </c>
      <c r="B7931" t="s">
        <v>1074</v>
      </c>
      <c r="C7931" s="67" t="str">
        <f t="shared" si="897"/>
        <v>Wren Candler</v>
      </c>
      <c r="D7931" s="71" t="str" cm="1">
        <f t="array" ref="D7931">_xlfn.IFS(AK7931="1",CONCATENATE(C7931,"Regional"),AK7931="2",CONCATENATE(C7931,"Sectional"),AK7931="3",CONCATENATE(C7931,COUNTIF($C$1:C7931,C7931)))</f>
        <v>Wren CandlerRegional</v>
      </c>
      <c r="E7931" s="66">
        <v>45196.333333333336</v>
      </c>
      <c r="F7931" t="s">
        <v>2525</v>
      </c>
      <c r="G7931" s="46">
        <v>33</v>
      </c>
      <c r="H7931" s="46">
        <v>112</v>
      </c>
      <c r="I7931" s="46">
        <v>14</v>
      </c>
      <c r="J7931" t="s">
        <v>115</v>
      </c>
      <c r="K7931" t="s">
        <v>90</v>
      </c>
      <c r="L7931" s="46">
        <v>4994</v>
      </c>
      <c r="M7931" s="46">
        <v>72</v>
      </c>
      <c r="N7931" s="46">
        <v>69.599999999999994</v>
      </c>
      <c r="O7931" s="46">
        <v>118</v>
      </c>
      <c r="P7931" s="46">
        <f t="shared" si="898"/>
        <v>2</v>
      </c>
      <c r="R7931" s="67" t="s">
        <v>3546</v>
      </c>
      <c r="S7931" s="67">
        <f>COUNTIF(Y$2:$Y$100,R7931)</f>
        <v>0</v>
      </c>
      <c r="V7931" s="67">
        <f t="shared" si="902"/>
        <v>0</v>
      </c>
      <c r="X7931"/>
      <c r="Y7931" s="67" t="str">
        <f t="shared" si="903"/>
        <v xml:space="preserve"> </v>
      </c>
      <c r="AB7931" t="s">
        <v>90</v>
      </c>
      <c r="AC7931" s="46">
        <v>4994</v>
      </c>
      <c r="AD7931" s="46">
        <v>72</v>
      </c>
      <c r="AE7931" s="46">
        <v>69.599999999999994</v>
      </c>
      <c r="AF7931" s="46">
        <v>118</v>
      </c>
      <c r="AH7931" s="70" t="str">
        <f t="shared" si="899"/>
        <v>GCAW Girls Div 2 Stanley-Boyd Regional</v>
      </c>
      <c r="AI7931" s="70" t="str">
        <f t="shared" si="900"/>
        <v/>
      </c>
      <c r="AJ7931" s="70" t="str">
        <f t="shared" si="901"/>
        <v/>
      </c>
      <c r="AK7931" s="70" t="str" cm="1">
        <f t="array" ref="AK7931">_xlfn.IFS(AH7931&lt;&gt;"","1",AI7931&lt;&gt;"","2",AJ7931&lt;&gt;"","3")</f>
        <v>1</v>
      </c>
    </row>
    <row r="7932" spans="1:37" x14ac:dyDescent="0.25">
      <c r="A7932" t="s">
        <v>657</v>
      </c>
      <c r="B7932" t="s">
        <v>430</v>
      </c>
      <c r="C7932" s="67" t="str">
        <f t="shared" si="897"/>
        <v>Gabi Amble</v>
      </c>
      <c r="D7932" s="71" t="str" cm="1">
        <f t="array" ref="D7932">_xlfn.IFS(AK7932="1",CONCATENATE(C7932,"Regional"),AK7932="2",CONCATENATE(C7932,"Sectional"),AK7932="3",CONCATENATE(C7932,COUNTIF($C$1:C7932,C7932)))</f>
        <v>Gabi AmbleRegional</v>
      </c>
      <c r="E7932" s="66">
        <v>45196.333333333336</v>
      </c>
      <c r="F7932" t="s">
        <v>2525</v>
      </c>
      <c r="G7932" s="46">
        <v>33</v>
      </c>
      <c r="H7932" s="46">
        <v>114</v>
      </c>
      <c r="I7932" s="46">
        <v>15</v>
      </c>
      <c r="J7932" t="s">
        <v>115</v>
      </c>
      <c r="K7932" t="s">
        <v>90</v>
      </c>
      <c r="L7932" s="46">
        <v>4994</v>
      </c>
      <c r="M7932" s="46">
        <v>72</v>
      </c>
      <c r="N7932" s="46">
        <v>69.599999999999994</v>
      </c>
      <c r="O7932" s="46">
        <v>118</v>
      </c>
      <c r="P7932" s="46">
        <f t="shared" si="898"/>
        <v>2</v>
      </c>
      <c r="R7932" s="67" t="s">
        <v>1280</v>
      </c>
      <c r="S7932" s="67">
        <f>COUNTIF(Y$2:$Y$100,R7932)</f>
        <v>0</v>
      </c>
      <c r="V7932" s="67">
        <f t="shared" si="902"/>
        <v>0</v>
      </c>
      <c r="X7932"/>
      <c r="Y7932" s="67" t="str">
        <f t="shared" si="903"/>
        <v xml:space="preserve"> </v>
      </c>
      <c r="AB7932" t="s">
        <v>90</v>
      </c>
      <c r="AC7932" s="46">
        <v>4994</v>
      </c>
      <c r="AD7932" s="46">
        <v>72</v>
      </c>
      <c r="AE7932" s="46">
        <v>69.599999999999994</v>
      </c>
      <c r="AF7932" s="46">
        <v>118</v>
      </c>
      <c r="AH7932" s="70" t="str">
        <f t="shared" si="899"/>
        <v>GCAW Girls Div 2 Stanley-Boyd Regional</v>
      </c>
      <c r="AI7932" s="70" t="str">
        <f t="shared" si="900"/>
        <v/>
      </c>
      <c r="AJ7932" s="70" t="str">
        <f t="shared" si="901"/>
        <v/>
      </c>
      <c r="AK7932" s="70" t="str" cm="1">
        <f t="array" ref="AK7932">_xlfn.IFS(AH7932&lt;&gt;"","1",AI7932&lt;&gt;"","2",AJ7932&lt;&gt;"","3")</f>
        <v>1</v>
      </c>
    </row>
    <row r="7933" spans="1:37" x14ac:dyDescent="0.25">
      <c r="A7933" t="s">
        <v>645</v>
      </c>
      <c r="B7933" t="s">
        <v>496</v>
      </c>
      <c r="C7933" s="67" t="str">
        <f t="shared" si="897"/>
        <v>Josie Seehaver</v>
      </c>
      <c r="D7933" s="71" t="str" cm="1">
        <f t="array" ref="D7933">_xlfn.IFS(AK7933="1",CONCATENATE(C7933,"Regional"),AK7933="2",CONCATENATE(C7933,"Sectional"),AK7933="3",CONCATENATE(C7933,COUNTIF($C$1:C7933,C7933)))</f>
        <v>Josie SeehaverRegional</v>
      </c>
      <c r="E7933" s="66">
        <v>45196.333333333336</v>
      </c>
      <c r="F7933" t="s">
        <v>2525</v>
      </c>
      <c r="G7933" s="46">
        <v>33</v>
      </c>
      <c r="H7933" s="46">
        <v>115</v>
      </c>
      <c r="I7933" s="46">
        <v>16</v>
      </c>
      <c r="J7933" t="s">
        <v>115</v>
      </c>
      <c r="K7933" t="s">
        <v>90</v>
      </c>
      <c r="L7933" s="46">
        <v>4994</v>
      </c>
      <c r="M7933" s="46">
        <v>72</v>
      </c>
      <c r="N7933" s="46">
        <v>69.599999999999994</v>
      </c>
      <c r="O7933" s="46">
        <v>118</v>
      </c>
      <c r="P7933" s="46">
        <f t="shared" si="898"/>
        <v>2</v>
      </c>
      <c r="R7933" s="67" t="s">
        <v>1272</v>
      </c>
      <c r="S7933" s="67">
        <f>COUNTIF(Y$2:$Y$100,R7933)</f>
        <v>0</v>
      </c>
      <c r="V7933" s="67">
        <f t="shared" si="902"/>
        <v>0</v>
      </c>
      <c r="X7933"/>
      <c r="Y7933" s="67" t="str">
        <f t="shared" si="903"/>
        <v xml:space="preserve"> </v>
      </c>
      <c r="AB7933" t="s">
        <v>90</v>
      </c>
      <c r="AC7933" s="46">
        <v>4994</v>
      </c>
      <c r="AD7933" s="46">
        <v>72</v>
      </c>
      <c r="AE7933" s="46">
        <v>69.599999999999994</v>
      </c>
      <c r="AF7933" s="46">
        <v>118</v>
      </c>
      <c r="AH7933" s="70" t="str">
        <f t="shared" si="899"/>
        <v>GCAW Girls Div 2 Stanley-Boyd Regional</v>
      </c>
      <c r="AI7933" s="70" t="str">
        <f t="shared" si="900"/>
        <v/>
      </c>
      <c r="AJ7933" s="70" t="str">
        <f t="shared" si="901"/>
        <v/>
      </c>
      <c r="AK7933" s="70" t="str" cm="1">
        <f t="array" ref="AK7933">_xlfn.IFS(AH7933&lt;&gt;"","1",AI7933&lt;&gt;"","2",AJ7933&lt;&gt;"","3")</f>
        <v>1</v>
      </c>
    </row>
    <row r="7934" spans="1:37" x14ac:dyDescent="0.25">
      <c r="A7934" t="s">
        <v>229</v>
      </c>
      <c r="B7934" t="s">
        <v>210</v>
      </c>
      <c r="C7934" s="67" t="str">
        <f t="shared" si="897"/>
        <v>Alexis Clark</v>
      </c>
      <c r="D7934" s="71" t="str" cm="1">
        <f t="array" ref="D7934">_xlfn.IFS(AK7934="1",CONCATENATE(C7934,"Regional"),AK7934="2",CONCATENATE(C7934,"Sectional"),AK7934="3",CONCATENATE(C7934,COUNTIF($C$1:C7934,C7934)))</f>
        <v>Alexis ClarkRegional</v>
      </c>
      <c r="E7934" s="66">
        <v>45196.333333333336</v>
      </c>
      <c r="F7934" t="s">
        <v>2525</v>
      </c>
      <c r="G7934" s="46">
        <v>33</v>
      </c>
      <c r="H7934" s="46">
        <v>117</v>
      </c>
      <c r="I7934" s="46">
        <v>17</v>
      </c>
      <c r="J7934" t="s">
        <v>115</v>
      </c>
      <c r="K7934" t="s">
        <v>90</v>
      </c>
      <c r="L7934" s="46">
        <v>4994</v>
      </c>
      <c r="M7934" s="46">
        <v>72</v>
      </c>
      <c r="N7934" s="46">
        <v>69.599999999999994</v>
      </c>
      <c r="O7934" s="46">
        <v>118</v>
      </c>
      <c r="P7934" s="46">
        <f t="shared" si="898"/>
        <v>2</v>
      </c>
      <c r="R7934" s="67" t="s">
        <v>1552</v>
      </c>
      <c r="S7934" s="67">
        <f>COUNTIF(Y$2:$Y$100,R7934)</f>
        <v>0</v>
      </c>
      <c r="V7934" s="67">
        <f t="shared" si="902"/>
        <v>0</v>
      </c>
      <c r="X7934"/>
      <c r="Y7934" s="67" t="str">
        <f t="shared" si="903"/>
        <v xml:space="preserve"> </v>
      </c>
      <c r="AB7934" t="s">
        <v>90</v>
      </c>
      <c r="AC7934" s="46">
        <v>4994</v>
      </c>
      <c r="AD7934" s="46">
        <v>72</v>
      </c>
      <c r="AE7934" s="46">
        <v>69.599999999999994</v>
      </c>
      <c r="AF7934" s="46">
        <v>118</v>
      </c>
      <c r="AH7934" s="70" t="str">
        <f t="shared" si="899"/>
        <v>GCAW Girls Div 2 Stanley-Boyd Regional</v>
      </c>
      <c r="AI7934" s="70" t="str">
        <f t="shared" si="900"/>
        <v/>
      </c>
      <c r="AJ7934" s="70" t="str">
        <f t="shared" si="901"/>
        <v/>
      </c>
      <c r="AK7934" s="70" t="str" cm="1">
        <f t="array" ref="AK7934">_xlfn.IFS(AH7934&lt;&gt;"","1",AI7934&lt;&gt;"","2",AJ7934&lt;&gt;"","3")</f>
        <v>1</v>
      </c>
    </row>
    <row r="7935" spans="1:37" x14ac:dyDescent="0.25">
      <c r="A7935" t="s">
        <v>319</v>
      </c>
      <c r="B7935" t="s">
        <v>204</v>
      </c>
      <c r="C7935" s="67" t="str">
        <f t="shared" si="897"/>
        <v>Cameron Mullikin</v>
      </c>
      <c r="D7935" s="71" t="str" cm="1">
        <f t="array" ref="D7935">_xlfn.IFS(AK7935="1",CONCATENATE(C7935,"Regional"),AK7935="2",CONCATENATE(C7935,"Sectional"),AK7935="3",CONCATENATE(C7935,COUNTIF($C$1:C7935,C7935)))</f>
        <v>Cameron MullikinRegional</v>
      </c>
      <c r="E7935" s="66">
        <v>45196.333333333336</v>
      </c>
      <c r="F7935" t="s">
        <v>2525</v>
      </c>
      <c r="G7935" s="46">
        <v>33</v>
      </c>
      <c r="H7935" s="46">
        <v>118</v>
      </c>
      <c r="I7935" s="46">
        <v>18</v>
      </c>
      <c r="J7935" t="s">
        <v>115</v>
      </c>
      <c r="K7935" t="s">
        <v>90</v>
      </c>
      <c r="L7935" s="46">
        <v>4994</v>
      </c>
      <c r="M7935" s="46">
        <v>72</v>
      </c>
      <c r="N7935" s="46">
        <v>69.599999999999994</v>
      </c>
      <c r="O7935" s="46">
        <v>118</v>
      </c>
      <c r="P7935" s="46">
        <f t="shared" si="898"/>
        <v>2</v>
      </c>
      <c r="R7935" s="67" t="s">
        <v>2912</v>
      </c>
      <c r="S7935" s="67">
        <f>COUNTIF(Y$2:$Y$100,R7935)</f>
        <v>0</v>
      </c>
      <c r="V7935" s="67">
        <f t="shared" si="902"/>
        <v>0</v>
      </c>
      <c r="X7935"/>
      <c r="Y7935" s="67" t="str">
        <f t="shared" si="903"/>
        <v xml:space="preserve"> </v>
      </c>
      <c r="AB7935" t="s">
        <v>90</v>
      </c>
      <c r="AC7935" s="46">
        <v>4994</v>
      </c>
      <c r="AD7935" s="46">
        <v>72</v>
      </c>
      <c r="AE7935" s="46">
        <v>69.599999999999994</v>
      </c>
      <c r="AF7935" s="46">
        <v>118</v>
      </c>
      <c r="AH7935" s="70" t="str">
        <f t="shared" si="899"/>
        <v>GCAW Girls Div 2 Stanley-Boyd Regional</v>
      </c>
      <c r="AI7935" s="70" t="str">
        <f t="shared" si="900"/>
        <v/>
      </c>
      <c r="AJ7935" s="70" t="str">
        <f t="shared" si="901"/>
        <v/>
      </c>
      <c r="AK7935" s="70" t="str" cm="1">
        <f t="array" ref="AK7935">_xlfn.IFS(AH7935&lt;&gt;"","1",AI7935&lt;&gt;"","2",AJ7935&lt;&gt;"","3")</f>
        <v>1</v>
      </c>
    </row>
    <row r="7936" spans="1:37" x14ac:dyDescent="0.25">
      <c r="A7936" t="s">
        <v>1752</v>
      </c>
      <c r="B7936" t="s">
        <v>306</v>
      </c>
      <c r="C7936" s="67" t="str">
        <f t="shared" si="897"/>
        <v>Allie Goodman</v>
      </c>
      <c r="D7936" s="71" t="str" cm="1">
        <f t="array" ref="D7936">_xlfn.IFS(AK7936="1",CONCATENATE(C7936,"Regional"),AK7936="2",CONCATENATE(C7936,"Sectional"),AK7936="3",CONCATENATE(C7936,COUNTIF($C$1:C7936,C7936)))</f>
        <v>Allie GoodmanRegional</v>
      </c>
      <c r="E7936" s="66">
        <v>45196.333333333336</v>
      </c>
      <c r="F7936" t="s">
        <v>2525</v>
      </c>
      <c r="G7936" s="46">
        <v>33</v>
      </c>
      <c r="H7936" s="46">
        <v>120</v>
      </c>
      <c r="I7936" s="46">
        <v>19</v>
      </c>
      <c r="J7936" t="s">
        <v>115</v>
      </c>
      <c r="K7936" t="s">
        <v>90</v>
      </c>
      <c r="L7936" s="46">
        <v>4994</v>
      </c>
      <c r="M7936" s="46">
        <v>72</v>
      </c>
      <c r="N7936" s="46">
        <v>69.599999999999994</v>
      </c>
      <c r="O7936" s="46">
        <v>118</v>
      </c>
      <c r="P7936" s="46">
        <f t="shared" si="898"/>
        <v>2</v>
      </c>
      <c r="R7936" s="67" t="s">
        <v>3034</v>
      </c>
      <c r="S7936" s="67">
        <f>COUNTIF(Y$2:$Y$100,R7936)</f>
        <v>0</v>
      </c>
      <c r="V7936" s="67">
        <f t="shared" si="902"/>
        <v>0</v>
      </c>
      <c r="X7936"/>
      <c r="Y7936" s="67" t="str">
        <f t="shared" si="903"/>
        <v xml:space="preserve"> </v>
      </c>
      <c r="AB7936" t="s">
        <v>90</v>
      </c>
      <c r="AC7936" s="46">
        <v>4994</v>
      </c>
      <c r="AD7936" s="46">
        <v>72</v>
      </c>
      <c r="AE7936" s="46">
        <v>69.599999999999994</v>
      </c>
      <c r="AF7936" s="46">
        <v>118</v>
      </c>
      <c r="AH7936" s="70" t="str">
        <f t="shared" si="899"/>
        <v>GCAW Girls Div 2 Stanley-Boyd Regional</v>
      </c>
      <c r="AI7936" s="70" t="str">
        <f t="shared" si="900"/>
        <v/>
      </c>
      <c r="AJ7936" s="70" t="str">
        <f t="shared" si="901"/>
        <v/>
      </c>
      <c r="AK7936" s="70" t="str" cm="1">
        <f t="array" ref="AK7936">_xlfn.IFS(AH7936&lt;&gt;"","1",AI7936&lt;&gt;"","2",AJ7936&lt;&gt;"","3")</f>
        <v>1</v>
      </c>
    </row>
    <row r="7937" spans="1:37" x14ac:dyDescent="0.25">
      <c r="A7937" t="s">
        <v>204</v>
      </c>
      <c r="B7937" t="s">
        <v>1090</v>
      </c>
      <c r="C7937" s="67" t="str">
        <f t="shared" si="897"/>
        <v>Alissa Cameron</v>
      </c>
      <c r="D7937" s="71" t="str" cm="1">
        <f t="array" ref="D7937">_xlfn.IFS(AK7937="1",CONCATENATE(C7937,"Regional"),AK7937="2",CONCATENATE(C7937,"Sectional"),AK7937="3",CONCATENATE(C7937,COUNTIF($C$1:C7937,C7937)))</f>
        <v>Alissa CameronRegional</v>
      </c>
      <c r="E7937" s="66">
        <v>45196.333333333336</v>
      </c>
      <c r="F7937" t="s">
        <v>2525</v>
      </c>
      <c r="G7937" s="46">
        <v>33</v>
      </c>
      <c r="H7937" s="46">
        <v>125</v>
      </c>
      <c r="I7937" s="46">
        <v>20</v>
      </c>
      <c r="J7937" t="s">
        <v>115</v>
      </c>
      <c r="K7937" t="s">
        <v>90</v>
      </c>
      <c r="L7937" s="46">
        <v>4994</v>
      </c>
      <c r="M7937" s="46">
        <v>72</v>
      </c>
      <c r="N7937" s="46">
        <v>69.599999999999994</v>
      </c>
      <c r="O7937" s="46">
        <v>118</v>
      </c>
      <c r="P7937" s="46">
        <f t="shared" si="898"/>
        <v>2</v>
      </c>
      <c r="R7937" s="67" t="s">
        <v>1567</v>
      </c>
      <c r="S7937" s="67">
        <f>COUNTIF(Y$2:$Y$100,R7937)</f>
        <v>0</v>
      </c>
      <c r="V7937" s="67">
        <f t="shared" si="902"/>
        <v>0</v>
      </c>
      <c r="X7937"/>
      <c r="Y7937" s="67" t="str">
        <f t="shared" si="903"/>
        <v xml:space="preserve"> </v>
      </c>
      <c r="AB7937" t="s">
        <v>90</v>
      </c>
      <c r="AC7937" s="46">
        <v>4994</v>
      </c>
      <c r="AD7937" s="46">
        <v>72</v>
      </c>
      <c r="AE7937" s="46">
        <v>69.599999999999994</v>
      </c>
      <c r="AF7937" s="46">
        <v>118</v>
      </c>
      <c r="AH7937" s="70" t="str">
        <f t="shared" si="899"/>
        <v>GCAW Girls Div 2 Stanley-Boyd Regional</v>
      </c>
      <c r="AI7937" s="70" t="str">
        <f t="shared" si="900"/>
        <v/>
      </c>
      <c r="AJ7937" s="70" t="str">
        <f t="shared" si="901"/>
        <v/>
      </c>
      <c r="AK7937" s="70" t="str" cm="1">
        <f t="array" ref="AK7937">_xlfn.IFS(AH7937&lt;&gt;"","1",AI7937&lt;&gt;"","2",AJ7937&lt;&gt;"","3")</f>
        <v>1</v>
      </c>
    </row>
    <row r="7938" spans="1:37" x14ac:dyDescent="0.25">
      <c r="A7938" t="s">
        <v>1088</v>
      </c>
      <c r="B7938" t="s">
        <v>2004</v>
      </c>
      <c r="C7938" s="67" t="str">
        <f t="shared" ref="C7938:C8001" si="904">CONCATENATE(B7938," ",A7938)</f>
        <v>Dagmar Beckel</v>
      </c>
      <c r="D7938" s="71" t="str" cm="1">
        <f t="array" ref="D7938">_xlfn.IFS(AK7938="1",CONCATENATE(C7938,"Regional"),AK7938="2",CONCATENATE(C7938,"Sectional"),AK7938="3",CONCATENATE(C7938,COUNTIF($C$1:C7938,C7938)))</f>
        <v>Dagmar BeckelRegional</v>
      </c>
      <c r="E7938" s="66">
        <v>45196.333333333336</v>
      </c>
      <c r="F7938" t="s">
        <v>2525</v>
      </c>
      <c r="G7938" s="46">
        <v>33</v>
      </c>
      <c r="H7938" s="46">
        <v>125</v>
      </c>
      <c r="I7938" s="46">
        <v>20</v>
      </c>
      <c r="J7938" t="s">
        <v>115</v>
      </c>
      <c r="K7938" t="s">
        <v>90</v>
      </c>
      <c r="L7938" s="46">
        <v>4994</v>
      </c>
      <c r="M7938" s="46">
        <v>72</v>
      </c>
      <c r="N7938" s="46">
        <v>69.599999999999994</v>
      </c>
      <c r="O7938" s="46">
        <v>118</v>
      </c>
      <c r="P7938" s="46">
        <f t="shared" ref="P7938:P8001" si="905">IF(L7938&gt;4000,2,1)</f>
        <v>2</v>
      </c>
      <c r="R7938" s="67" t="s">
        <v>3018</v>
      </c>
      <c r="S7938" s="67">
        <f>COUNTIF(Y$2:$Y$100,R7938)</f>
        <v>0</v>
      </c>
      <c r="V7938" s="67">
        <f t="shared" si="902"/>
        <v>0</v>
      </c>
      <c r="X7938"/>
      <c r="Y7938" s="67" t="str">
        <f t="shared" si="903"/>
        <v xml:space="preserve"> </v>
      </c>
      <c r="AB7938" t="s">
        <v>90</v>
      </c>
      <c r="AC7938" s="46">
        <v>4994</v>
      </c>
      <c r="AD7938" s="46">
        <v>72</v>
      </c>
      <c r="AE7938" s="46">
        <v>69.599999999999994</v>
      </c>
      <c r="AF7938" s="46">
        <v>118</v>
      </c>
      <c r="AH7938" s="70" t="str">
        <f t="shared" ref="AH7938:AH8001" si="906">IF(ISNUMBER(SEARCH("regional",$F7938)),$F7938,"")</f>
        <v>GCAW Girls Div 2 Stanley-Boyd Regional</v>
      </c>
      <c r="AI7938" s="70" t="str">
        <f t="shared" ref="AI7938:AI8001" si="907">IF(ISNUMBER(SEARCH("sectional",$F7938)),$F7938,"")</f>
        <v/>
      </c>
      <c r="AJ7938" s="70" t="str">
        <f t="shared" ref="AJ7938:AJ8001" si="908">IF(AND(AH7938="",AI7938=""),"X","")</f>
        <v/>
      </c>
      <c r="AK7938" s="70" t="str" cm="1">
        <f t="array" ref="AK7938">_xlfn.IFS(AH7938&lt;&gt;"","1",AI7938&lt;&gt;"","2",AJ7938&lt;&gt;"","3")</f>
        <v>1</v>
      </c>
    </row>
    <row r="7939" spans="1:37" x14ac:dyDescent="0.25">
      <c r="A7939" t="s">
        <v>557</v>
      </c>
      <c r="B7939" t="s">
        <v>558</v>
      </c>
      <c r="C7939" s="67" t="str">
        <f t="shared" si="904"/>
        <v>Melanie Andersen</v>
      </c>
      <c r="D7939" s="71" t="str" cm="1">
        <f t="array" ref="D7939">_xlfn.IFS(AK7939="1",CONCATENATE(C7939,"Regional"),AK7939="2",CONCATENATE(C7939,"Sectional"),AK7939="3",CONCATENATE(C7939,COUNTIF($C$1:C7939,C7939)))</f>
        <v>Melanie AndersenRegional</v>
      </c>
      <c r="E7939" s="66">
        <v>45196.333333333336</v>
      </c>
      <c r="F7939" t="s">
        <v>2525</v>
      </c>
      <c r="G7939" s="46">
        <v>33</v>
      </c>
      <c r="H7939" s="46">
        <v>126</v>
      </c>
      <c r="I7939" s="46">
        <v>22</v>
      </c>
      <c r="J7939" t="s">
        <v>115</v>
      </c>
      <c r="K7939" t="s">
        <v>90</v>
      </c>
      <c r="L7939" s="46">
        <v>4994</v>
      </c>
      <c r="M7939" s="46">
        <v>72</v>
      </c>
      <c r="N7939" s="46">
        <v>69.599999999999994</v>
      </c>
      <c r="O7939" s="46">
        <v>118</v>
      </c>
      <c r="P7939" s="46">
        <f t="shared" si="905"/>
        <v>2</v>
      </c>
      <c r="R7939" s="67" t="s">
        <v>1220</v>
      </c>
      <c r="S7939" s="67">
        <f>COUNTIF(Y$2:$Y$100,R7939)</f>
        <v>0</v>
      </c>
      <c r="V7939" s="67">
        <f t="shared" si="902"/>
        <v>0</v>
      </c>
      <c r="X7939"/>
      <c r="Y7939" s="67" t="str">
        <f t="shared" si="903"/>
        <v xml:space="preserve"> </v>
      </c>
      <c r="AB7939" t="s">
        <v>90</v>
      </c>
      <c r="AC7939" s="46">
        <v>4994</v>
      </c>
      <c r="AD7939" s="46">
        <v>72</v>
      </c>
      <c r="AE7939" s="46">
        <v>69.599999999999994</v>
      </c>
      <c r="AF7939" s="46">
        <v>118</v>
      </c>
      <c r="AH7939" s="70" t="str">
        <f t="shared" si="906"/>
        <v>GCAW Girls Div 2 Stanley-Boyd Regional</v>
      </c>
      <c r="AI7939" s="70" t="str">
        <f t="shared" si="907"/>
        <v/>
      </c>
      <c r="AJ7939" s="70" t="str">
        <f t="shared" si="908"/>
        <v/>
      </c>
      <c r="AK7939" s="70" t="str" cm="1">
        <f t="array" ref="AK7939">_xlfn.IFS(AH7939&lt;&gt;"","1",AI7939&lt;&gt;"","2",AJ7939&lt;&gt;"","3")</f>
        <v>1</v>
      </c>
    </row>
    <row r="7940" spans="1:37" x14ac:dyDescent="0.25">
      <c r="A7940" t="s">
        <v>1899</v>
      </c>
      <c r="B7940" t="s">
        <v>1900</v>
      </c>
      <c r="C7940" s="67" t="str">
        <f t="shared" si="904"/>
        <v>Rylin Vruwink</v>
      </c>
      <c r="D7940" s="71" t="str" cm="1">
        <f t="array" ref="D7940">_xlfn.IFS(AK7940="1",CONCATENATE(C7940,"Regional"),AK7940="2",CONCATENATE(C7940,"Sectional"),AK7940="3",CONCATENATE(C7940,COUNTIF($C$1:C7940,C7940)))</f>
        <v>Rylin VruwinkRegional</v>
      </c>
      <c r="E7940" s="66">
        <v>45196.333333333336</v>
      </c>
      <c r="F7940" t="s">
        <v>2525</v>
      </c>
      <c r="G7940" s="46">
        <v>33</v>
      </c>
      <c r="H7940" s="46">
        <v>126</v>
      </c>
      <c r="I7940" s="46">
        <v>22</v>
      </c>
      <c r="J7940" t="s">
        <v>115</v>
      </c>
      <c r="K7940" t="s">
        <v>90</v>
      </c>
      <c r="L7940" s="46">
        <v>4994</v>
      </c>
      <c r="M7940" s="46">
        <v>72</v>
      </c>
      <c r="N7940" s="46">
        <v>69.599999999999994</v>
      </c>
      <c r="O7940" s="46">
        <v>118</v>
      </c>
      <c r="P7940" s="46">
        <f t="shared" si="905"/>
        <v>2</v>
      </c>
      <c r="R7940" s="67" t="s">
        <v>2910</v>
      </c>
      <c r="S7940" s="67">
        <f>COUNTIF(Y$2:$Y$100,R7940)</f>
        <v>0</v>
      </c>
      <c r="V7940" s="67">
        <f t="shared" si="902"/>
        <v>0</v>
      </c>
      <c r="X7940"/>
      <c r="Y7940" s="67" t="str">
        <f t="shared" si="903"/>
        <v xml:space="preserve"> </v>
      </c>
      <c r="AB7940" t="s">
        <v>90</v>
      </c>
      <c r="AC7940" s="46">
        <v>4994</v>
      </c>
      <c r="AD7940" s="46">
        <v>72</v>
      </c>
      <c r="AE7940" s="46">
        <v>69.599999999999994</v>
      </c>
      <c r="AF7940" s="46">
        <v>118</v>
      </c>
      <c r="AH7940" s="70" t="str">
        <f t="shared" si="906"/>
        <v>GCAW Girls Div 2 Stanley-Boyd Regional</v>
      </c>
      <c r="AI7940" s="70" t="str">
        <f t="shared" si="907"/>
        <v/>
      </c>
      <c r="AJ7940" s="70" t="str">
        <f t="shared" si="908"/>
        <v/>
      </c>
      <c r="AK7940" s="70" t="str" cm="1">
        <f t="array" ref="AK7940">_xlfn.IFS(AH7940&lt;&gt;"","1",AI7940&lt;&gt;"","2",AJ7940&lt;&gt;"","3")</f>
        <v>1</v>
      </c>
    </row>
    <row r="7941" spans="1:37" x14ac:dyDescent="0.25">
      <c r="A7941" t="s">
        <v>1901</v>
      </c>
      <c r="B7941" t="s">
        <v>539</v>
      </c>
      <c r="C7941" s="67" t="str">
        <f t="shared" si="904"/>
        <v>Maggie Cole</v>
      </c>
      <c r="D7941" s="71" t="str" cm="1">
        <f t="array" ref="D7941">_xlfn.IFS(AK7941="1",CONCATENATE(C7941,"Regional"),AK7941="2",CONCATENATE(C7941,"Sectional"),AK7941="3",CONCATENATE(C7941,COUNTIF($C$1:C7941,C7941)))</f>
        <v>Maggie ColeRegional</v>
      </c>
      <c r="E7941" s="66">
        <v>45196.333333333336</v>
      </c>
      <c r="F7941" t="s">
        <v>2525</v>
      </c>
      <c r="G7941" s="46">
        <v>33</v>
      </c>
      <c r="H7941" s="46">
        <v>129</v>
      </c>
      <c r="I7941" s="46">
        <v>24</v>
      </c>
      <c r="J7941" t="s">
        <v>115</v>
      </c>
      <c r="K7941" t="s">
        <v>90</v>
      </c>
      <c r="L7941" s="46">
        <v>4994</v>
      </c>
      <c r="M7941" s="46">
        <v>72</v>
      </c>
      <c r="N7941" s="46">
        <v>69.599999999999994</v>
      </c>
      <c r="O7941" s="46">
        <v>118</v>
      </c>
      <c r="P7941" s="46">
        <f t="shared" si="905"/>
        <v>2</v>
      </c>
      <c r="R7941" s="67" t="s">
        <v>2913</v>
      </c>
      <c r="S7941" s="67">
        <f>COUNTIF(Y$2:$Y$100,R7941)</f>
        <v>0</v>
      </c>
      <c r="V7941" s="67">
        <f t="shared" si="902"/>
        <v>0</v>
      </c>
      <c r="X7941"/>
      <c r="Y7941" s="67" t="str">
        <f t="shared" si="903"/>
        <v xml:space="preserve"> </v>
      </c>
      <c r="AB7941" t="s">
        <v>90</v>
      </c>
      <c r="AC7941" s="46">
        <v>4994</v>
      </c>
      <c r="AD7941" s="46">
        <v>72</v>
      </c>
      <c r="AE7941" s="46">
        <v>69.599999999999994</v>
      </c>
      <c r="AF7941" s="46">
        <v>118</v>
      </c>
      <c r="AH7941" s="70" t="str">
        <f t="shared" si="906"/>
        <v>GCAW Girls Div 2 Stanley-Boyd Regional</v>
      </c>
      <c r="AI7941" s="70" t="str">
        <f t="shared" si="907"/>
        <v/>
      </c>
      <c r="AJ7941" s="70" t="str">
        <f t="shared" si="908"/>
        <v/>
      </c>
      <c r="AK7941" s="70" t="str" cm="1">
        <f t="array" ref="AK7941">_xlfn.IFS(AH7941&lt;&gt;"","1",AI7941&lt;&gt;"","2",AJ7941&lt;&gt;"","3")</f>
        <v>1</v>
      </c>
    </row>
    <row r="7942" spans="1:37" x14ac:dyDescent="0.25">
      <c r="A7942" t="s">
        <v>800</v>
      </c>
      <c r="B7942" t="s">
        <v>524</v>
      </c>
      <c r="C7942" s="67" t="str">
        <f t="shared" si="904"/>
        <v>Isabelle Baier</v>
      </c>
      <c r="D7942" s="71" t="str" cm="1">
        <f t="array" ref="D7942">_xlfn.IFS(AK7942="1",CONCATENATE(C7942,"Regional"),AK7942="2",CONCATENATE(C7942,"Sectional"),AK7942="3",CONCATENATE(C7942,COUNTIF($C$1:C7942,C7942)))</f>
        <v>Isabelle BaierRegional</v>
      </c>
      <c r="E7942" s="66">
        <v>45196.333333333336</v>
      </c>
      <c r="F7942" t="s">
        <v>2525</v>
      </c>
      <c r="G7942" s="46">
        <v>33</v>
      </c>
      <c r="H7942" s="46">
        <v>133</v>
      </c>
      <c r="I7942" s="46">
        <v>25</v>
      </c>
      <c r="J7942" t="s">
        <v>115</v>
      </c>
      <c r="K7942" t="s">
        <v>90</v>
      </c>
      <c r="L7942" s="46">
        <v>4994</v>
      </c>
      <c r="M7942" s="46">
        <v>72</v>
      </c>
      <c r="N7942" s="46">
        <v>69.599999999999994</v>
      </c>
      <c r="O7942" s="46">
        <v>118</v>
      </c>
      <c r="P7942" s="46">
        <f t="shared" si="905"/>
        <v>2</v>
      </c>
      <c r="R7942" s="67" t="s">
        <v>3035</v>
      </c>
      <c r="S7942" s="67">
        <f>COUNTIF(Y$2:$Y$100,R7942)</f>
        <v>0</v>
      </c>
      <c r="V7942" s="67">
        <f t="shared" si="902"/>
        <v>0</v>
      </c>
      <c r="X7942"/>
      <c r="Y7942" s="67" t="str">
        <f t="shared" si="903"/>
        <v xml:space="preserve"> </v>
      </c>
      <c r="AB7942" t="s">
        <v>90</v>
      </c>
      <c r="AC7942" s="46">
        <v>4994</v>
      </c>
      <c r="AD7942" s="46">
        <v>72</v>
      </c>
      <c r="AE7942" s="46">
        <v>69.599999999999994</v>
      </c>
      <c r="AF7942" s="46">
        <v>118</v>
      </c>
      <c r="AH7942" s="70" t="str">
        <f t="shared" si="906"/>
        <v>GCAW Girls Div 2 Stanley-Boyd Regional</v>
      </c>
      <c r="AI7942" s="70" t="str">
        <f t="shared" si="907"/>
        <v/>
      </c>
      <c r="AJ7942" s="70" t="str">
        <f t="shared" si="908"/>
        <v/>
      </c>
      <c r="AK7942" s="70" t="str" cm="1">
        <f t="array" ref="AK7942">_xlfn.IFS(AH7942&lt;&gt;"","1",AI7942&lt;&gt;"","2",AJ7942&lt;&gt;"","3")</f>
        <v>1</v>
      </c>
    </row>
    <row r="7943" spans="1:37" x14ac:dyDescent="0.25">
      <c r="A7943" t="s">
        <v>370</v>
      </c>
      <c r="B7943" t="s">
        <v>362</v>
      </c>
      <c r="C7943" s="67" t="str">
        <f t="shared" si="904"/>
        <v>Emma Thompson</v>
      </c>
      <c r="D7943" s="71" t="str" cm="1">
        <f t="array" ref="D7943">_xlfn.IFS(AK7943="1",CONCATENATE(C7943,"Regional"),AK7943="2",CONCATENATE(C7943,"Sectional"),AK7943="3",CONCATENATE(C7943,COUNTIF($C$1:C7943,C7943)))</f>
        <v>Emma ThompsonRegional</v>
      </c>
      <c r="E7943" s="66">
        <v>45196.333333333336</v>
      </c>
      <c r="F7943" t="s">
        <v>2525</v>
      </c>
      <c r="G7943" s="46">
        <v>33</v>
      </c>
      <c r="H7943" s="46">
        <v>134</v>
      </c>
      <c r="I7943" s="46">
        <v>26</v>
      </c>
      <c r="J7943" t="s">
        <v>115</v>
      </c>
      <c r="K7943" t="s">
        <v>90</v>
      </c>
      <c r="L7943" s="46">
        <v>4994</v>
      </c>
      <c r="M7943" s="46">
        <v>72</v>
      </c>
      <c r="N7943" s="46">
        <v>69.599999999999994</v>
      </c>
      <c r="O7943" s="46">
        <v>118</v>
      </c>
      <c r="P7943" s="46">
        <f t="shared" si="905"/>
        <v>2</v>
      </c>
      <c r="R7943" s="67" t="s">
        <v>2911</v>
      </c>
      <c r="S7943" s="67">
        <f>COUNTIF(Y$2:$Y$100,R7943)</f>
        <v>0</v>
      </c>
      <c r="V7943" s="67">
        <f t="shared" si="902"/>
        <v>0</v>
      </c>
      <c r="X7943"/>
      <c r="Y7943" s="67" t="str">
        <f t="shared" si="903"/>
        <v xml:space="preserve"> </v>
      </c>
      <c r="AB7943" t="s">
        <v>90</v>
      </c>
      <c r="AC7943" s="46">
        <v>4994</v>
      </c>
      <c r="AD7943" s="46">
        <v>72</v>
      </c>
      <c r="AE7943" s="46">
        <v>69.599999999999994</v>
      </c>
      <c r="AF7943" s="46">
        <v>118</v>
      </c>
      <c r="AH7943" s="70" t="str">
        <f t="shared" si="906"/>
        <v>GCAW Girls Div 2 Stanley-Boyd Regional</v>
      </c>
      <c r="AI7943" s="70" t="str">
        <f t="shared" si="907"/>
        <v/>
      </c>
      <c r="AJ7943" s="70" t="str">
        <f t="shared" si="908"/>
        <v/>
      </c>
      <c r="AK7943" s="70" t="str" cm="1">
        <f t="array" ref="AK7943">_xlfn.IFS(AH7943&lt;&gt;"","1",AI7943&lt;&gt;"","2",AJ7943&lt;&gt;"","3")</f>
        <v>1</v>
      </c>
    </row>
    <row r="7944" spans="1:37" x14ac:dyDescent="0.25">
      <c r="A7944" t="s">
        <v>2020</v>
      </c>
      <c r="B7944" t="s">
        <v>236</v>
      </c>
      <c r="C7944" s="67" t="str">
        <f t="shared" si="904"/>
        <v>Amber Lund</v>
      </c>
      <c r="D7944" s="71" t="str" cm="1">
        <f t="array" ref="D7944">_xlfn.IFS(AK7944="1",CONCATENATE(C7944,"Regional"),AK7944="2",CONCATENATE(C7944,"Sectional"),AK7944="3",CONCATENATE(C7944,COUNTIF($C$1:C7944,C7944)))</f>
        <v>Amber LundRegional</v>
      </c>
      <c r="E7944" s="66">
        <v>45196.333333333336</v>
      </c>
      <c r="F7944" t="s">
        <v>2525</v>
      </c>
      <c r="G7944" s="46">
        <v>33</v>
      </c>
      <c r="H7944" s="46">
        <v>140</v>
      </c>
      <c r="I7944" s="46">
        <v>27</v>
      </c>
      <c r="J7944" t="s">
        <v>115</v>
      </c>
      <c r="K7944" t="s">
        <v>90</v>
      </c>
      <c r="L7944" s="46">
        <v>4994</v>
      </c>
      <c r="M7944" s="46">
        <v>72</v>
      </c>
      <c r="N7944" s="46">
        <v>69.599999999999994</v>
      </c>
      <c r="O7944" s="46">
        <v>118</v>
      </c>
      <c r="P7944" s="46">
        <f t="shared" si="905"/>
        <v>2</v>
      </c>
      <c r="R7944" s="67" t="s">
        <v>3036</v>
      </c>
      <c r="S7944" s="67">
        <f>COUNTIF(Y$2:$Y$100,R7944)</f>
        <v>0</v>
      </c>
      <c r="V7944" s="67">
        <f t="shared" si="902"/>
        <v>0</v>
      </c>
      <c r="X7944"/>
      <c r="Y7944" s="67" t="str">
        <f t="shared" si="903"/>
        <v xml:space="preserve"> </v>
      </c>
      <c r="AB7944" t="s">
        <v>90</v>
      </c>
      <c r="AC7944" s="46">
        <v>4994</v>
      </c>
      <c r="AD7944" s="46">
        <v>72</v>
      </c>
      <c r="AE7944" s="46">
        <v>69.599999999999994</v>
      </c>
      <c r="AF7944" s="46">
        <v>118</v>
      </c>
      <c r="AH7944" s="70" t="str">
        <f t="shared" si="906"/>
        <v>GCAW Girls Div 2 Stanley-Boyd Regional</v>
      </c>
      <c r="AI7944" s="70" t="str">
        <f t="shared" si="907"/>
        <v/>
      </c>
      <c r="AJ7944" s="70" t="str">
        <f t="shared" si="908"/>
        <v/>
      </c>
      <c r="AK7944" s="70" t="str" cm="1">
        <f t="array" ref="AK7944">_xlfn.IFS(AH7944&lt;&gt;"","1",AI7944&lt;&gt;"","2",AJ7944&lt;&gt;"","3")</f>
        <v>1</v>
      </c>
    </row>
    <row r="7945" spans="1:37" x14ac:dyDescent="0.25">
      <c r="A7945" t="s">
        <v>2021</v>
      </c>
      <c r="B7945" t="s">
        <v>2022</v>
      </c>
      <c r="C7945" s="67" t="str">
        <f t="shared" si="904"/>
        <v>Shaelee DeWitt</v>
      </c>
      <c r="D7945" s="71" t="str" cm="1">
        <f t="array" ref="D7945">_xlfn.IFS(AK7945="1",CONCATENATE(C7945,"Regional"),AK7945="2",CONCATENATE(C7945,"Sectional"),AK7945="3",CONCATENATE(C7945,COUNTIF($C$1:C7945,C7945)))</f>
        <v>Shaelee DeWittRegional</v>
      </c>
      <c r="E7945" s="66">
        <v>45196.333333333336</v>
      </c>
      <c r="F7945" t="s">
        <v>2525</v>
      </c>
      <c r="G7945" s="46">
        <v>33</v>
      </c>
      <c r="H7945" s="46">
        <v>144</v>
      </c>
      <c r="I7945" s="46">
        <v>28</v>
      </c>
      <c r="J7945" t="s">
        <v>115</v>
      </c>
      <c r="K7945" t="s">
        <v>90</v>
      </c>
      <c r="L7945" s="46">
        <v>4994</v>
      </c>
      <c r="M7945" s="46">
        <v>72</v>
      </c>
      <c r="N7945" s="46">
        <v>69.599999999999994</v>
      </c>
      <c r="O7945" s="46">
        <v>118</v>
      </c>
      <c r="P7945" s="46">
        <f t="shared" si="905"/>
        <v>2</v>
      </c>
      <c r="R7945" s="67" t="s">
        <v>3038</v>
      </c>
      <c r="S7945" s="67">
        <f>COUNTIF(Y$2:$Y$100,R7945)</f>
        <v>0</v>
      </c>
      <c r="V7945" s="67">
        <f t="shared" si="902"/>
        <v>0</v>
      </c>
      <c r="X7945"/>
      <c r="Y7945" s="67" t="str">
        <f t="shared" si="903"/>
        <v xml:space="preserve"> </v>
      </c>
      <c r="AB7945" t="s">
        <v>90</v>
      </c>
      <c r="AC7945" s="46">
        <v>4994</v>
      </c>
      <c r="AD7945" s="46">
        <v>72</v>
      </c>
      <c r="AE7945" s="46">
        <v>69.599999999999994</v>
      </c>
      <c r="AF7945" s="46">
        <v>118</v>
      </c>
      <c r="AH7945" s="70" t="str">
        <f t="shared" si="906"/>
        <v>GCAW Girls Div 2 Stanley-Boyd Regional</v>
      </c>
      <c r="AI7945" s="70" t="str">
        <f t="shared" si="907"/>
        <v/>
      </c>
      <c r="AJ7945" s="70" t="str">
        <f t="shared" si="908"/>
        <v/>
      </c>
      <c r="AK7945" s="70" t="str" cm="1">
        <f t="array" ref="AK7945">_xlfn.IFS(AH7945&lt;&gt;"","1",AI7945&lt;&gt;"","2",AJ7945&lt;&gt;"","3")</f>
        <v>1</v>
      </c>
    </row>
    <row r="7946" spans="1:37" x14ac:dyDescent="0.25">
      <c r="A7946" t="s">
        <v>2026</v>
      </c>
      <c r="B7946" t="s">
        <v>260</v>
      </c>
      <c r="C7946" s="67" t="str">
        <f t="shared" si="904"/>
        <v>Piper Gilles</v>
      </c>
      <c r="D7946" s="71" t="str" cm="1">
        <f t="array" ref="D7946">_xlfn.IFS(AK7946="1",CONCATENATE(C7946,"Regional"),AK7946="2",CONCATENATE(C7946,"Sectional"),AK7946="3",CONCATENATE(C7946,COUNTIF($C$1:C7946,C7946)))</f>
        <v>Piper GillesRegional</v>
      </c>
      <c r="E7946" s="66">
        <v>45196.333333333336</v>
      </c>
      <c r="F7946" t="s">
        <v>2525</v>
      </c>
      <c r="G7946" s="46">
        <v>33</v>
      </c>
      <c r="H7946" s="46">
        <v>149</v>
      </c>
      <c r="I7946" s="46">
        <v>29</v>
      </c>
      <c r="J7946" t="s">
        <v>115</v>
      </c>
      <c r="K7946" t="s">
        <v>90</v>
      </c>
      <c r="L7946" s="46">
        <v>4994</v>
      </c>
      <c r="M7946" s="46">
        <v>72</v>
      </c>
      <c r="N7946" s="46">
        <v>69.599999999999994</v>
      </c>
      <c r="O7946" s="46">
        <v>118</v>
      </c>
      <c r="P7946" s="46">
        <f t="shared" si="905"/>
        <v>2</v>
      </c>
      <c r="R7946" s="67" t="s">
        <v>3041</v>
      </c>
      <c r="S7946" s="67">
        <f>COUNTIF(Y$2:$Y$100,R7946)</f>
        <v>0</v>
      </c>
      <c r="V7946" s="67">
        <f t="shared" si="902"/>
        <v>0</v>
      </c>
      <c r="X7946"/>
      <c r="Y7946" s="67" t="str">
        <f t="shared" si="903"/>
        <v xml:space="preserve"> </v>
      </c>
      <c r="AB7946" t="s">
        <v>90</v>
      </c>
      <c r="AC7946" s="46">
        <v>4994</v>
      </c>
      <c r="AD7946" s="46">
        <v>72</v>
      </c>
      <c r="AE7946" s="46">
        <v>69.599999999999994</v>
      </c>
      <c r="AF7946" s="46">
        <v>118</v>
      </c>
      <c r="AH7946" s="70" t="str">
        <f t="shared" si="906"/>
        <v>GCAW Girls Div 2 Stanley-Boyd Regional</v>
      </c>
      <c r="AI7946" s="70" t="str">
        <f t="shared" si="907"/>
        <v/>
      </c>
      <c r="AJ7946" s="70" t="str">
        <f t="shared" si="908"/>
        <v/>
      </c>
      <c r="AK7946" s="70" t="str" cm="1">
        <f t="array" ref="AK7946">_xlfn.IFS(AH7946&lt;&gt;"","1",AI7946&lt;&gt;"","2",AJ7946&lt;&gt;"","3")</f>
        <v>1</v>
      </c>
    </row>
    <row r="7947" spans="1:37" x14ac:dyDescent="0.25">
      <c r="A7947" t="s">
        <v>2023</v>
      </c>
      <c r="B7947" t="s">
        <v>2024</v>
      </c>
      <c r="C7947" s="67" t="str">
        <f t="shared" si="904"/>
        <v>Hatti Cooke</v>
      </c>
      <c r="D7947" s="71" t="str" cm="1">
        <f t="array" ref="D7947">_xlfn.IFS(AK7947="1",CONCATENATE(C7947,"Regional"),AK7947="2",CONCATENATE(C7947,"Sectional"),AK7947="3",CONCATENATE(C7947,COUNTIF($C$1:C7947,C7947)))</f>
        <v>Hatti CookeRegional</v>
      </c>
      <c r="E7947" s="66">
        <v>45196.333333333336</v>
      </c>
      <c r="F7947" t="s">
        <v>2525</v>
      </c>
      <c r="G7947" s="46">
        <v>33</v>
      </c>
      <c r="H7947" s="46">
        <v>151</v>
      </c>
      <c r="I7947" s="46">
        <v>30</v>
      </c>
      <c r="J7947" t="s">
        <v>115</v>
      </c>
      <c r="K7947" t="s">
        <v>90</v>
      </c>
      <c r="L7947" s="46">
        <v>4994</v>
      </c>
      <c r="M7947" s="46">
        <v>72</v>
      </c>
      <c r="N7947" s="46">
        <v>69.599999999999994</v>
      </c>
      <c r="O7947" s="46">
        <v>118</v>
      </c>
      <c r="P7947" s="46">
        <f t="shared" si="905"/>
        <v>2</v>
      </c>
      <c r="R7947" s="67" t="s">
        <v>3039</v>
      </c>
      <c r="S7947" s="67">
        <f>COUNTIF(Y$2:$Y$100,R7947)</f>
        <v>0</v>
      </c>
      <c r="V7947" s="67">
        <f t="shared" si="902"/>
        <v>0</v>
      </c>
      <c r="X7947"/>
      <c r="Y7947" s="67" t="str">
        <f t="shared" si="903"/>
        <v xml:space="preserve"> </v>
      </c>
      <c r="AB7947" t="s">
        <v>90</v>
      </c>
      <c r="AC7947" s="46">
        <v>4994</v>
      </c>
      <c r="AD7947" s="46">
        <v>72</v>
      </c>
      <c r="AE7947" s="46">
        <v>69.599999999999994</v>
      </c>
      <c r="AF7947" s="46">
        <v>118</v>
      </c>
      <c r="AH7947" s="70" t="str">
        <f t="shared" si="906"/>
        <v>GCAW Girls Div 2 Stanley-Boyd Regional</v>
      </c>
      <c r="AI7947" s="70" t="str">
        <f t="shared" si="907"/>
        <v/>
      </c>
      <c r="AJ7947" s="70" t="str">
        <f t="shared" si="908"/>
        <v/>
      </c>
      <c r="AK7947" s="70" t="str" cm="1">
        <f t="array" ref="AK7947">_xlfn.IFS(AH7947&lt;&gt;"","1",AI7947&lt;&gt;"","2",AJ7947&lt;&gt;"","3")</f>
        <v>1</v>
      </c>
    </row>
    <row r="7948" spans="1:37" x14ac:dyDescent="0.25">
      <c r="A7948" t="s">
        <v>2025</v>
      </c>
      <c r="B7948" t="s">
        <v>507</v>
      </c>
      <c r="C7948" s="67" t="str">
        <f t="shared" si="904"/>
        <v>Chloe Isenberger</v>
      </c>
      <c r="D7948" s="71" t="str" cm="1">
        <f t="array" ref="D7948">_xlfn.IFS(AK7948="1",CONCATENATE(C7948,"Regional"),AK7948="2",CONCATENATE(C7948,"Sectional"),AK7948="3",CONCATENATE(C7948,COUNTIF($C$1:C7948,C7948)))</f>
        <v>Chloe IsenbergerRegional</v>
      </c>
      <c r="E7948" s="66">
        <v>45196.333333333336</v>
      </c>
      <c r="F7948" t="s">
        <v>2525</v>
      </c>
      <c r="G7948" s="46">
        <v>33</v>
      </c>
      <c r="H7948" s="46">
        <v>153</v>
      </c>
      <c r="I7948" s="46">
        <v>31</v>
      </c>
      <c r="J7948" t="s">
        <v>115</v>
      </c>
      <c r="K7948" t="s">
        <v>90</v>
      </c>
      <c r="L7948" s="46">
        <v>4994</v>
      </c>
      <c r="M7948" s="46">
        <v>72</v>
      </c>
      <c r="N7948" s="46">
        <v>69.599999999999994</v>
      </c>
      <c r="O7948" s="46">
        <v>118</v>
      </c>
      <c r="P7948" s="46">
        <f t="shared" si="905"/>
        <v>2</v>
      </c>
      <c r="R7948" s="67" t="s">
        <v>3040</v>
      </c>
      <c r="S7948" s="67">
        <f>COUNTIF(Y$2:$Y$100,R7948)</f>
        <v>0</v>
      </c>
      <c r="V7948" s="67">
        <f t="shared" si="902"/>
        <v>0</v>
      </c>
      <c r="X7948"/>
      <c r="Y7948" s="67" t="str">
        <f t="shared" si="903"/>
        <v xml:space="preserve"> </v>
      </c>
      <c r="AB7948" t="s">
        <v>90</v>
      </c>
      <c r="AC7948" s="46">
        <v>4994</v>
      </c>
      <c r="AD7948" s="46">
        <v>72</v>
      </c>
      <c r="AE7948" s="46">
        <v>69.599999999999994</v>
      </c>
      <c r="AF7948" s="46">
        <v>118</v>
      </c>
      <c r="AH7948" s="70" t="str">
        <f t="shared" si="906"/>
        <v>GCAW Girls Div 2 Stanley-Boyd Regional</v>
      </c>
      <c r="AI7948" s="70" t="str">
        <f t="shared" si="907"/>
        <v/>
      </c>
      <c r="AJ7948" s="70" t="str">
        <f t="shared" si="908"/>
        <v/>
      </c>
      <c r="AK7948" s="70" t="str" cm="1">
        <f t="array" ref="AK7948">_xlfn.IFS(AH7948&lt;&gt;"","1",AI7948&lt;&gt;"","2",AJ7948&lt;&gt;"","3")</f>
        <v>1</v>
      </c>
    </row>
    <row r="7949" spans="1:37" x14ac:dyDescent="0.25">
      <c r="A7949" t="s">
        <v>1767</v>
      </c>
      <c r="B7949" t="s">
        <v>443</v>
      </c>
      <c r="C7949" s="67" t="str">
        <f t="shared" si="904"/>
        <v>Emily Brenner</v>
      </c>
      <c r="D7949" s="71" t="str" cm="1">
        <f t="array" ref="D7949">_xlfn.IFS(AK7949="1",CONCATENATE(C7949,"Regional"),AK7949="2",CONCATENATE(C7949,"Sectional"),AK7949="3",CONCATENATE(C7949,COUNTIF($C$1:C7949,C7949)))</f>
        <v>Emily BrennerRegional</v>
      </c>
      <c r="E7949" s="66">
        <v>45196.333333333336</v>
      </c>
      <c r="F7949" t="s">
        <v>2525</v>
      </c>
      <c r="G7949" s="46">
        <v>33</v>
      </c>
      <c r="H7949" s="46">
        <v>154</v>
      </c>
      <c r="I7949" s="46">
        <v>32</v>
      </c>
      <c r="J7949" t="s">
        <v>115</v>
      </c>
      <c r="K7949" t="s">
        <v>90</v>
      </c>
      <c r="L7949" s="46">
        <v>4994</v>
      </c>
      <c r="M7949" s="46">
        <v>72</v>
      </c>
      <c r="N7949" s="46">
        <v>69.599999999999994</v>
      </c>
      <c r="O7949" s="46">
        <v>118</v>
      </c>
      <c r="P7949" s="46">
        <f t="shared" si="905"/>
        <v>2</v>
      </c>
      <c r="R7949" s="67" t="s">
        <v>3037</v>
      </c>
      <c r="S7949" s="67">
        <f>COUNTIF(Y$2:$Y$100,R7949)</f>
        <v>0</v>
      </c>
      <c r="V7949" s="67">
        <f t="shared" si="902"/>
        <v>0</v>
      </c>
      <c r="X7949"/>
      <c r="Y7949" s="67" t="str">
        <f t="shared" si="903"/>
        <v xml:space="preserve"> </v>
      </c>
      <c r="AB7949" t="s">
        <v>90</v>
      </c>
      <c r="AC7949" s="46">
        <v>4994</v>
      </c>
      <c r="AD7949" s="46">
        <v>72</v>
      </c>
      <c r="AE7949" s="46">
        <v>69.599999999999994</v>
      </c>
      <c r="AF7949" s="46">
        <v>118</v>
      </c>
      <c r="AH7949" s="70" t="str">
        <f t="shared" si="906"/>
        <v>GCAW Girls Div 2 Stanley-Boyd Regional</v>
      </c>
      <c r="AI7949" s="70" t="str">
        <f t="shared" si="907"/>
        <v/>
      </c>
      <c r="AJ7949" s="70" t="str">
        <f t="shared" si="908"/>
        <v/>
      </c>
      <c r="AK7949" s="70" t="str" cm="1">
        <f t="array" ref="AK7949">_xlfn.IFS(AH7949&lt;&gt;"","1",AI7949&lt;&gt;"","2",AJ7949&lt;&gt;"","3")</f>
        <v>1</v>
      </c>
    </row>
    <row r="7950" spans="1:37" x14ac:dyDescent="0.25">
      <c r="A7950" t="s">
        <v>281</v>
      </c>
      <c r="B7950" t="s">
        <v>2027</v>
      </c>
      <c r="C7950" s="67" t="str">
        <f t="shared" si="904"/>
        <v>Laney King</v>
      </c>
      <c r="D7950" s="71" t="str" cm="1">
        <f t="array" ref="D7950">_xlfn.IFS(AK7950="1",CONCATENATE(C7950,"Regional"),AK7950="2",CONCATENATE(C7950,"Sectional"),AK7950="3",CONCATENATE(C7950,COUNTIF($C$1:C7950,C7950)))</f>
        <v>Laney KingRegional</v>
      </c>
      <c r="E7950" s="66">
        <v>45196.333333333336</v>
      </c>
      <c r="F7950" t="s">
        <v>2525</v>
      </c>
      <c r="G7950" s="46">
        <v>33</v>
      </c>
      <c r="H7950" s="46">
        <v>175</v>
      </c>
      <c r="I7950" s="46">
        <v>33</v>
      </c>
      <c r="J7950" t="s">
        <v>115</v>
      </c>
      <c r="K7950" t="s">
        <v>90</v>
      </c>
      <c r="L7950" s="46">
        <v>4994</v>
      </c>
      <c r="M7950" s="46">
        <v>72</v>
      </c>
      <c r="N7950" s="46">
        <v>69.599999999999994</v>
      </c>
      <c r="O7950" s="46">
        <v>118</v>
      </c>
      <c r="P7950" s="46">
        <f t="shared" si="905"/>
        <v>2</v>
      </c>
      <c r="R7950" s="67" t="s">
        <v>3042</v>
      </c>
      <c r="S7950" s="67">
        <f>COUNTIF(Y$2:$Y$100,R7950)</f>
        <v>0</v>
      </c>
      <c r="V7950" s="67">
        <f t="shared" si="902"/>
        <v>0</v>
      </c>
      <c r="X7950"/>
      <c r="Y7950" s="67" t="str">
        <f t="shared" si="903"/>
        <v xml:space="preserve"> </v>
      </c>
      <c r="AB7950" t="s">
        <v>90</v>
      </c>
      <c r="AC7950" s="46">
        <v>4994</v>
      </c>
      <c r="AD7950" s="46">
        <v>72</v>
      </c>
      <c r="AE7950" s="46">
        <v>69.599999999999994</v>
      </c>
      <c r="AF7950" s="46">
        <v>118</v>
      </c>
      <c r="AH7950" s="70" t="str">
        <f t="shared" si="906"/>
        <v>GCAW Girls Div 2 Stanley-Boyd Regional</v>
      </c>
      <c r="AI7950" s="70" t="str">
        <f t="shared" si="907"/>
        <v/>
      </c>
      <c r="AJ7950" s="70" t="str">
        <f t="shared" si="908"/>
        <v/>
      </c>
      <c r="AK7950" s="70" t="str" cm="1">
        <f t="array" ref="AK7950">_xlfn.IFS(AH7950&lt;&gt;"","1",AI7950&lt;&gt;"","2",AJ7950&lt;&gt;"","3")</f>
        <v>1</v>
      </c>
    </row>
    <row r="7951" spans="1:37" x14ac:dyDescent="0.25">
      <c r="A7951" t="s">
        <v>464</v>
      </c>
      <c r="B7951" t="s">
        <v>452</v>
      </c>
      <c r="C7951" s="67" t="str">
        <f t="shared" si="904"/>
        <v>Sophia Baek</v>
      </c>
      <c r="D7951" s="71" t="str" cm="1">
        <f t="array" ref="D7951">_xlfn.IFS(AK7951="1",CONCATENATE(C7951,"Regional"),AK7951="2",CONCATENATE(C7951,"Sectional"),AK7951="3",CONCATENATE(C7951,COUNTIF($C$1:C7951,C7951)))</f>
        <v>Sophia BaekRegional</v>
      </c>
      <c r="E7951" s="66">
        <v>45196.354166666664</v>
      </c>
      <c r="F7951" t="s">
        <v>2517</v>
      </c>
      <c r="G7951" s="46">
        <v>34</v>
      </c>
      <c r="H7951" s="46">
        <v>80</v>
      </c>
      <c r="I7951" s="46">
        <v>1</v>
      </c>
      <c r="J7951" t="s">
        <v>977</v>
      </c>
      <c r="K7951" t="s">
        <v>90</v>
      </c>
      <c r="L7951" s="46">
        <v>5476</v>
      </c>
      <c r="M7951" s="46">
        <v>73</v>
      </c>
      <c r="N7951" s="46">
        <v>71.7</v>
      </c>
      <c r="O7951" s="46">
        <v>122</v>
      </c>
      <c r="P7951" s="46">
        <f t="shared" si="905"/>
        <v>2</v>
      </c>
      <c r="R7951" s="67" t="s">
        <v>1163</v>
      </c>
      <c r="S7951" s="67">
        <f>COUNTIF(Y$2:$Y$100,R7951)</f>
        <v>0</v>
      </c>
      <c r="V7951" s="67">
        <f t="shared" si="902"/>
        <v>0</v>
      </c>
      <c r="X7951"/>
      <c r="Y7951" s="67" t="str">
        <f t="shared" si="903"/>
        <v xml:space="preserve"> </v>
      </c>
      <c r="AB7951" t="s">
        <v>90</v>
      </c>
      <c r="AC7951" s="46">
        <v>5476</v>
      </c>
      <c r="AD7951" s="46">
        <v>73</v>
      </c>
      <c r="AE7951" s="46">
        <v>71.7</v>
      </c>
      <c r="AF7951" s="46">
        <v>122</v>
      </c>
      <c r="AH7951" s="70" t="str">
        <f t="shared" si="906"/>
        <v>GCAW Girls Div 2 Luxemburg-Casco Regional</v>
      </c>
      <c r="AI7951" s="70" t="str">
        <f t="shared" si="907"/>
        <v/>
      </c>
      <c r="AJ7951" s="70" t="str">
        <f t="shared" si="908"/>
        <v/>
      </c>
      <c r="AK7951" s="70" t="str" cm="1">
        <f t="array" ref="AK7951">_xlfn.IFS(AH7951&lt;&gt;"","1",AI7951&lt;&gt;"","2",AJ7951&lt;&gt;"","3")</f>
        <v>1</v>
      </c>
    </row>
    <row r="7952" spans="1:37" x14ac:dyDescent="0.25">
      <c r="A7952" t="s">
        <v>356</v>
      </c>
      <c r="B7952" t="s">
        <v>599</v>
      </c>
      <c r="C7952" s="67" t="str">
        <f t="shared" si="904"/>
        <v>Grace Schuh</v>
      </c>
      <c r="D7952" s="71" t="str" cm="1">
        <f t="array" ref="D7952">_xlfn.IFS(AK7952="1",CONCATENATE(C7952,"Regional"),AK7952="2",CONCATENATE(C7952,"Sectional"),AK7952="3",CONCATENATE(C7952,COUNTIF($C$1:C7952,C7952)))</f>
        <v>Grace SchuhRegional</v>
      </c>
      <c r="E7952" s="66">
        <v>45196.354166666664</v>
      </c>
      <c r="F7952" t="s">
        <v>2517</v>
      </c>
      <c r="G7952" s="46">
        <v>34</v>
      </c>
      <c r="H7952" s="46">
        <v>93</v>
      </c>
      <c r="I7952" s="46">
        <v>2</v>
      </c>
      <c r="J7952" t="s">
        <v>977</v>
      </c>
      <c r="K7952" t="s">
        <v>90</v>
      </c>
      <c r="L7952" s="46">
        <v>5476</v>
      </c>
      <c r="M7952" s="46">
        <v>73</v>
      </c>
      <c r="N7952" s="46">
        <v>71.7</v>
      </c>
      <c r="O7952" s="46">
        <v>122</v>
      </c>
      <c r="P7952" s="46">
        <f t="shared" si="905"/>
        <v>2</v>
      </c>
      <c r="R7952" s="67" t="s">
        <v>2741</v>
      </c>
      <c r="S7952" s="67">
        <f>COUNTIF(Y$2:$Y$100,R7952)</f>
        <v>0</v>
      </c>
      <c r="V7952" s="67">
        <f t="shared" ref="V7952:V8015" si="909">COUNTIF(R7952:R10579,Y7952)</f>
        <v>0</v>
      </c>
      <c r="X7952"/>
      <c r="Y7952" s="67" t="str">
        <f t="shared" si="903"/>
        <v xml:space="preserve"> </v>
      </c>
      <c r="AB7952" t="s">
        <v>90</v>
      </c>
      <c r="AC7952" s="46">
        <v>5476</v>
      </c>
      <c r="AD7952" s="46">
        <v>73</v>
      </c>
      <c r="AE7952" s="46">
        <v>71.7</v>
      </c>
      <c r="AF7952" s="46">
        <v>122</v>
      </c>
      <c r="AH7952" s="70" t="str">
        <f t="shared" si="906"/>
        <v>GCAW Girls Div 2 Luxemburg-Casco Regional</v>
      </c>
      <c r="AI7952" s="70" t="str">
        <f t="shared" si="907"/>
        <v/>
      </c>
      <c r="AJ7952" s="70" t="str">
        <f t="shared" si="908"/>
        <v/>
      </c>
      <c r="AK7952" s="70" t="str" cm="1">
        <f t="array" ref="AK7952">_xlfn.IFS(AH7952&lt;&gt;"","1",AI7952&lt;&gt;"","2",AJ7952&lt;&gt;"","3")</f>
        <v>1</v>
      </c>
    </row>
    <row r="7953" spans="1:37" x14ac:dyDescent="0.25">
      <c r="A7953" t="s">
        <v>466</v>
      </c>
      <c r="B7953" t="s">
        <v>414</v>
      </c>
      <c r="C7953" s="67" t="str">
        <f t="shared" si="904"/>
        <v>Megan Gelb</v>
      </c>
      <c r="D7953" s="71" t="str" cm="1">
        <f t="array" ref="D7953">_xlfn.IFS(AK7953="1",CONCATENATE(C7953,"Regional"),AK7953="2",CONCATENATE(C7953,"Sectional"),AK7953="3",CONCATENATE(C7953,COUNTIF($C$1:C7953,C7953)))</f>
        <v>Megan GelbRegional</v>
      </c>
      <c r="E7953" s="66">
        <v>45196.354166666664</v>
      </c>
      <c r="F7953" t="s">
        <v>2517</v>
      </c>
      <c r="G7953" s="46">
        <v>34</v>
      </c>
      <c r="H7953" s="46">
        <v>94</v>
      </c>
      <c r="I7953" s="46">
        <v>3</v>
      </c>
      <c r="J7953" t="s">
        <v>977</v>
      </c>
      <c r="K7953" t="s">
        <v>90</v>
      </c>
      <c r="L7953" s="46">
        <v>5476</v>
      </c>
      <c r="M7953" s="46">
        <v>73</v>
      </c>
      <c r="N7953" s="46">
        <v>71.7</v>
      </c>
      <c r="O7953" s="46">
        <v>122</v>
      </c>
      <c r="P7953" s="46">
        <f t="shared" si="905"/>
        <v>2</v>
      </c>
      <c r="R7953" s="67" t="s">
        <v>2743</v>
      </c>
      <c r="S7953" s="67">
        <f>COUNTIF(Y$2:$Y$100,R7953)</f>
        <v>0</v>
      </c>
      <c r="V7953" s="67">
        <f t="shared" si="909"/>
        <v>0</v>
      </c>
      <c r="X7953"/>
      <c r="Y7953" s="67" t="str">
        <f t="shared" si="903"/>
        <v xml:space="preserve"> </v>
      </c>
      <c r="AB7953" t="s">
        <v>90</v>
      </c>
      <c r="AC7953" s="46">
        <v>5476</v>
      </c>
      <c r="AD7953" s="46">
        <v>73</v>
      </c>
      <c r="AE7953" s="46">
        <v>71.7</v>
      </c>
      <c r="AF7953" s="46">
        <v>122</v>
      </c>
      <c r="AH7953" s="70" t="str">
        <f t="shared" si="906"/>
        <v>GCAW Girls Div 2 Luxemburg-Casco Regional</v>
      </c>
      <c r="AI7953" s="70" t="str">
        <f t="shared" si="907"/>
        <v/>
      </c>
      <c r="AJ7953" s="70" t="str">
        <f t="shared" si="908"/>
        <v/>
      </c>
      <c r="AK7953" s="70" t="str" cm="1">
        <f t="array" ref="AK7953">_xlfn.IFS(AH7953&lt;&gt;"","1",AI7953&lt;&gt;"","2",AJ7953&lt;&gt;"","3")</f>
        <v>1</v>
      </c>
    </row>
    <row r="7954" spans="1:37" x14ac:dyDescent="0.25">
      <c r="A7954" t="s">
        <v>466</v>
      </c>
      <c r="B7954" t="s">
        <v>434</v>
      </c>
      <c r="C7954" s="67" t="str">
        <f t="shared" si="904"/>
        <v>Ella Gelb</v>
      </c>
      <c r="D7954" s="71" t="str" cm="1">
        <f t="array" ref="D7954">_xlfn.IFS(AK7954="1",CONCATENATE(C7954,"Regional"),AK7954="2",CONCATENATE(C7954,"Sectional"),AK7954="3",CONCATENATE(C7954,COUNTIF($C$1:C7954,C7954)))</f>
        <v>Ella GelbRegional</v>
      </c>
      <c r="E7954" s="66">
        <v>45196.354166666664</v>
      </c>
      <c r="F7954" t="s">
        <v>2517</v>
      </c>
      <c r="G7954" s="46">
        <v>34</v>
      </c>
      <c r="H7954" s="46">
        <v>97</v>
      </c>
      <c r="I7954" s="46">
        <v>4</v>
      </c>
      <c r="J7954" t="s">
        <v>977</v>
      </c>
      <c r="K7954" t="s">
        <v>90</v>
      </c>
      <c r="L7954" s="46">
        <v>5476</v>
      </c>
      <c r="M7954" s="46">
        <v>73</v>
      </c>
      <c r="N7954" s="46">
        <v>71.7</v>
      </c>
      <c r="O7954" s="46">
        <v>122</v>
      </c>
      <c r="P7954" s="46">
        <f t="shared" si="905"/>
        <v>2</v>
      </c>
      <c r="R7954" s="67" t="s">
        <v>1164</v>
      </c>
      <c r="S7954" s="67">
        <f>COUNTIF(Y$2:$Y$100,R7954)</f>
        <v>0</v>
      </c>
      <c r="V7954" s="67">
        <f t="shared" si="909"/>
        <v>0</v>
      </c>
      <c r="X7954"/>
      <c r="Y7954" s="67" t="str">
        <f t="shared" si="903"/>
        <v xml:space="preserve"> </v>
      </c>
      <c r="AB7954" t="s">
        <v>90</v>
      </c>
      <c r="AC7954" s="46">
        <v>5476</v>
      </c>
      <c r="AD7954" s="46">
        <v>73</v>
      </c>
      <c r="AE7954" s="46">
        <v>71.7</v>
      </c>
      <c r="AF7954" s="46">
        <v>122</v>
      </c>
      <c r="AH7954" s="70" t="str">
        <f t="shared" si="906"/>
        <v>GCAW Girls Div 2 Luxemburg-Casco Regional</v>
      </c>
      <c r="AI7954" s="70" t="str">
        <f t="shared" si="907"/>
        <v/>
      </c>
      <c r="AJ7954" s="70" t="str">
        <f t="shared" si="908"/>
        <v/>
      </c>
      <c r="AK7954" s="70" t="str" cm="1">
        <f t="array" ref="AK7954">_xlfn.IFS(AH7954&lt;&gt;"","1",AI7954&lt;&gt;"","2",AJ7954&lt;&gt;"","3")</f>
        <v>1</v>
      </c>
    </row>
    <row r="7955" spans="1:37" x14ac:dyDescent="0.25">
      <c r="A7955" t="s">
        <v>2291</v>
      </c>
      <c r="B7955" t="s">
        <v>511</v>
      </c>
      <c r="C7955" s="67" t="str">
        <f t="shared" si="904"/>
        <v>Eleanor VanHandel</v>
      </c>
      <c r="D7955" s="71" t="str" cm="1">
        <f t="array" ref="D7955">_xlfn.IFS(AK7955="1",CONCATENATE(C7955,"Regional"),AK7955="2",CONCATENATE(C7955,"Sectional"),AK7955="3",CONCATENATE(C7955,COUNTIF($C$1:C7955,C7955)))</f>
        <v>Eleanor VanHandelRegional</v>
      </c>
      <c r="E7955" s="66">
        <v>45196.354166666664</v>
      </c>
      <c r="F7955" t="s">
        <v>2517</v>
      </c>
      <c r="G7955" s="46">
        <v>34</v>
      </c>
      <c r="H7955" s="46">
        <v>100</v>
      </c>
      <c r="I7955" s="46">
        <v>5</v>
      </c>
      <c r="J7955" t="s">
        <v>977</v>
      </c>
      <c r="K7955" t="s">
        <v>90</v>
      </c>
      <c r="L7955" s="46">
        <v>5476</v>
      </c>
      <c r="M7955" s="46">
        <v>73</v>
      </c>
      <c r="N7955" s="46">
        <v>71.7</v>
      </c>
      <c r="O7955" s="46">
        <v>122</v>
      </c>
      <c r="P7955" s="46">
        <f t="shared" si="905"/>
        <v>2</v>
      </c>
      <c r="R7955" s="67" t="s">
        <v>3560</v>
      </c>
      <c r="S7955" s="67">
        <f>COUNTIF(Y$2:$Y$100,R7955)</f>
        <v>0</v>
      </c>
      <c r="V7955" s="67">
        <f t="shared" si="909"/>
        <v>0</v>
      </c>
      <c r="X7955"/>
      <c r="Y7955" s="67" t="str">
        <f t="shared" si="903"/>
        <v xml:space="preserve"> </v>
      </c>
      <c r="AB7955" t="s">
        <v>90</v>
      </c>
      <c r="AC7955" s="46">
        <v>5476</v>
      </c>
      <c r="AD7955" s="46">
        <v>73</v>
      </c>
      <c r="AE7955" s="46">
        <v>71.7</v>
      </c>
      <c r="AF7955" s="46">
        <v>122</v>
      </c>
      <c r="AH7955" s="70" t="str">
        <f t="shared" si="906"/>
        <v>GCAW Girls Div 2 Luxemburg-Casco Regional</v>
      </c>
      <c r="AI7955" s="70" t="str">
        <f t="shared" si="907"/>
        <v/>
      </c>
      <c r="AJ7955" s="70" t="str">
        <f t="shared" si="908"/>
        <v/>
      </c>
      <c r="AK7955" s="70" t="str" cm="1">
        <f t="array" ref="AK7955">_xlfn.IFS(AH7955&lt;&gt;"","1",AI7955&lt;&gt;"","2",AJ7955&lt;&gt;"","3")</f>
        <v>1</v>
      </c>
    </row>
    <row r="7956" spans="1:37" x14ac:dyDescent="0.25">
      <c r="A7956" t="s">
        <v>1916</v>
      </c>
      <c r="B7956" t="s">
        <v>554</v>
      </c>
      <c r="C7956" s="67" t="str">
        <f t="shared" si="904"/>
        <v>Trinity Flynn</v>
      </c>
      <c r="D7956" s="71" t="str" cm="1">
        <f t="array" ref="D7956">_xlfn.IFS(AK7956="1",CONCATENATE(C7956,"Regional"),AK7956="2",CONCATENATE(C7956,"Sectional"),AK7956="3",CONCATENATE(C7956,COUNTIF($C$1:C7956,C7956)))</f>
        <v>Trinity FlynnRegional</v>
      </c>
      <c r="E7956" s="66">
        <v>45196.354166666664</v>
      </c>
      <c r="F7956" t="s">
        <v>2517</v>
      </c>
      <c r="G7956" s="46">
        <v>34</v>
      </c>
      <c r="H7956" s="46">
        <v>100</v>
      </c>
      <c r="I7956" s="46">
        <v>5</v>
      </c>
      <c r="J7956" t="s">
        <v>977</v>
      </c>
      <c r="K7956" t="s">
        <v>90</v>
      </c>
      <c r="L7956" s="46">
        <v>5476</v>
      </c>
      <c r="M7956" s="46">
        <v>73</v>
      </c>
      <c r="N7956" s="46">
        <v>71.7</v>
      </c>
      <c r="O7956" s="46">
        <v>122</v>
      </c>
      <c r="P7956" s="46">
        <f t="shared" si="905"/>
        <v>2</v>
      </c>
      <c r="R7956" s="67" t="s">
        <v>2929</v>
      </c>
      <c r="S7956" s="67">
        <f>COUNTIF(Y$2:$Y$100,R7956)</f>
        <v>0</v>
      </c>
      <c r="V7956" s="67">
        <f t="shared" si="909"/>
        <v>0</v>
      </c>
      <c r="X7956"/>
      <c r="Y7956" s="67" t="str">
        <f t="shared" si="903"/>
        <v xml:space="preserve"> </v>
      </c>
      <c r="AB7956" t="s">
        <v>90</v>
      </c>
      <c r="AC7956" s="46">
        <v>5476</v>
      </c>
      <c r="AD7956" s="46">
        <v>73</v>
      </c>
      <c r="AE7956" s="46">
        <v>71.7</v>
      </c>
      <c r="AF7956" s="46">
        <v>122</v>
      </c>
      <c r="AH7956" s="70" t="str">
        <f t="shared" si="906"/>
        <v>GCAW Girls Div 2 Luxemburg-Casco Regional</v>
      </c>
      <c r="AI7956" s="70" t="str">
        <f t="shared" si="907"/>
        <v/>
      </c>
      <c r="AJ7956" s="70" t="str">
        <f t="shared" si="908"/>
        <v/>
      </c>
      <c r="AK7956" s="70" t="str" cm="1">
        <f t="array" ref="AK7956">_xlfn.IFS(AH7956&lt;&gt;"","1",AI7956&lt;&gt;"","2",AJ7956&lt;&gt;"","3")</f>
        <v>1</v>
      </c>
    </row>
    <row r="7957" spans="1:37" x14ac:dyDescent="0.25">
      <c r="A7957" t="s">
        <v>2081</v>
      </c>
      <c r="B7957" t="s">
        <v>315</v>
      </c>
      <c r="C7957" s="67" t="str">
        <f t="shared" si="904"/>
        <v>Morgan DeJardin</v>
      </c>
      <c r="D7957" s="71" t="str" cm="1">
        <f t="array" ref="D7957">_xlfn.IFS(AK7957="1",CONCATENATE(C7957,"Regional"),AK7957="2",CONCATENATE(C7957,"Sectional"),AK7957="3",CONCATENATE(C7957,COUNTIF($C$1:C7957,C7957)))</f>
        <v>Morgan DeJardinRegional</v>
      </c>
      <c r="E7957" s="66">
        <v>45196.354166666664</v>
      </c>
      <c r="F7957" t="s">
        <v>2517</v>
      </c>
      <c r="G7957" s="46">
        <v>34</v>
      </c>
      <c r="H7957" s="46">
        <v>106</v>
      </c>
      <c r="I7957" s="46">
        <v>7</v>
      </c>
      <c r="J7957" t="s">
        <v>977</v>
      </c>
      <c r="K7957" t="s">
        <v>90</v>
      </c>
      <c r="L7957" s="46">
        <v>5476</v>
      </c>
      <c r="M7957" s="46">
        <v>73</v>
      </c>
      <c r="N7957" s="46">
        <v>71.7</v>
      </c>
      <c r="O7957" s="46">
        <v>122</v>
      </c>
      <c r="P7957" s="46">
        <f t="shared" si="905"/>
        <v>2</v>
      </c>
      <c r="R7957" s="67" t="s">
        <v>3103</v>
      </c>
      <c r="S7957" s="67">
        <f>COUNTIF(Y$2:$Y$100,R7957)</f>
        <v>0</v>
      </c>
      <c r="V7957" s="67">
        <f t="shared" si="909"/>
        <v>0</v>
      </c>
      <c r="X7957"/>
      <c r="Y7957" s="67" t="str">
        <f t="shared" si="903"/>
        <v xml:space="preserve"> </v>
      </c>
      <c r="AB7957" t="s">
        <v>90</v>
      </c>
      <c r="AC7957" s="46">
        <v>5476</v>
      </c>
      <c r="AD7957" s="46">
        <v>73</v>
      </c>
      <c r="AE7957" s="46">
        <v>71.7</v>
      </c>
      <c r="AF7957" s="46">
        <v>122</v>
      </c>
      <c r="AH7957" s="70" t="str">
        <f t="shared" si="906"/>
        <v>GCAW Girls Div 2 Luxemburg-Casco Regional</v>
      </c>
      <c r="AI7957" s="70" t="str">
        <f t="shared" si="907"/>
        <v/>
      </c>
      <c r="AJ7957" s="70" t="str">
        <f t="shared" si="908"/>
        <v/>
      </c>
      <c r="AK7957" s="70" t="str" cm="1">
        <f t="array" ref="AK7957">_xlfn.IFS(AH7957&lt;&gt;"","1",AI7957&lt;&gt;"","2",AJ7957&lt;&gt;"","3")</f>
        <v>1</v>
      </c>
    </row>
    <row r="7958" spans="1:37" x14ac:dyDescent="0.25">
      <c r="A7958" t="s">
        <v>2073</v>
      </c>
      <c r="B7958" t="s">
        <v>458</v>
      </c>
      <c r="C7958" s="67" t="str">
        <f t="shared" si="904"/>
        <v>Lauren Movrich</v>
      </c>
      <c r="D7958" s="71" t="str" cm="1">
        <f t="array" ref="D7958">_xlfn.IFS(AK7958="1",CONCATENATE(C7958,"Regional"),AK7958="2",CONCATENATE(C7958,"Sectional"),AK7958="3",CONCATENATE(C7958,COUNTIF($C$1:C7958,C7958)))</f>
        <v>Lauren MovrichRegional</v>
      </c>
      <c r="E7958" s="66">
        <v>45196.354166666664</v>
      </c>
      <c r="F7958" t="s">
        <v>2517</v>
      </c>
      <c r="G7958" s="46">
        <v>34</v>
      </c>
      <c r="H7958" s="46">
        <v>107</v>
      </c>
      <c r="I7958" s="46">
        <v>8</v>
      </c>
      <c r="J7958" t="s">
        <v>977</v>
      </c>
      <c r="K7958" t="s">
        <v>90</v>
      </c>
      <c r="L7958" s="46">
        <v>5476</v>
      </c>
      <c r="M7958" s="46">
        <v>73</v>
      </c>
      <c r="N7958" s="46">
        <v>71.7</v>
      </c>
      <c r="O7958" s="46">
        <v>122</v>
      </c>
      <c r="P7958" s="46">
        <f t="shared" si="905"/>
        <v>2</v>
      </c>
      <c r="R7958" s="67" t="s">
        <v>3097</v>
      </c>
      <c r="S7958" s="67">
        <f>COUNTIF(Y$2:$Y$100,R7958)</f>
        <v>0</v>
      </c>
      <c r="V7958" s="67">
        <f t="shared" si="909"/>
        <v>0</v>
      </c>
      <c r="X7958"/>
      <c r="Y7958" s="67" t="str">
        <f t="shared" si="903"/>
        <v xml:space="preserve"> </v>
      </c>
      <c r="AB7958" t="s">
        <v>90</v>
      </c>
      <c r="AC7958" s="46">
        <v>5476</v>
      </c>
      <c r="AD7958" s="46">
        <v>73</v>
      </c>
      <c r="AE7958" s="46">
        <v>71.7</v>
      </c>
      <c r="AF7958" s="46">
        <v>122</v>
      </c>
      <c r="AH7958" s="70" t="str">
        <f t="shared" si="906"/>
        <v>GCAW Girls Div 2 Luxemburg-Casco Regional</v>
      </c>
      <c r="AI7958" s="70" t="str">
        <f t="shared" si="907"/>
        <v/>
      </c>
      <c r="AJ7958" s="70" t="str">
        <f t="shared" si="908"/>
        <v/>
      </c>
      <c r="AK7958" s="70" t="str" cm="1">
        <f t="array" ref="AK7958">_xlfn.IFS(AH7958&lt;&gt;"","1",AI7958&lt;&gt;"","2",AJ7958&lt;&gt;"","3")</f>
        <v>1</v>
      </c>
    </row>
    <row r="7959" spans="1:37" x14ac:dyDescent="0.25">
      <c r="A7959" t="s">
        <v>2051</v>
      </c>
      <c r="B7959" t="s">
        <v>582</v>
      </c>
      <c r="C7959" s="67" t="str">
        <f t="shared" si="904"/>
        <v>Katelyn Shedlosky</v>
      </c>
      <c r="D7959" s="71" t="str" cm="1">
        <f t="array" ref="D7959">_xlfn.IFS(AK7959="1",CONCATENATE(C7959,"Regional"),AK7959="2",CONCATENATE(C7959,"Sectional"),AK7959="3",CONCATENATE(C7959,COUNTIF($C$1:C7959,C7959)))</f>
        <v>Katelyn ShedloskyRegional</v>
      </c>
      <c r="E7959" s="66">
        <v>45196.354166666664</v>
      </c>
      <c r="F7959" t="s">
        <v>2517</v>
      </c>
      <c r="G7959" s="46">
        <v>34</v>
      </c>
      <c r="H7959" s="46">
        <v>108</v>
      </c>
      <c r="I7959" s="46">
        <v>9</v>
      </c>
      <c r="J7959" t="s">
        <v>977</v>
      </c>
      <c r="K7959" t="s">
        <v>90</v>
      </c>
      <c r="L7959" s="46">
        <v>5476</v>
      </c>
      <c r="M7959" s="46">
        <v>73</v>
      </c>
      <c r="N7959" s="46">
        <v>71.7</v>
      </c>
      <c r="O7959" s="46">
        <v>122</v>
      </c>
      <c r="P7959" s="46">
        <f t="shared" si="905"/>
        <v>2</v>
      </c>
      <c r="R7959" s="67" t="s">
        <v>3070</v>
      </c>
      <c r="S7959" s="67">
        <f>COUNTIF(Y$2:$Y$100,R7959)</f>
        <v>0</v>
      </c>
      <c r="V7959" s="67">
        <f t="shared" si="909"/>
        <v>0</v>
      </c>
      <c r="X7959"/>
      <c r="Y7959" s="67" t="str">
        <f t="shared" si="903"/>
        <v xml:space="preserve"> </v>
      </c>
      <c r="AB7959" t="s">
        <v>90</v>
      </c>
      <c r="AC7959" s="46">
        <v>5476</v>
      </c>
      <c r="AD7959" s="46">
        <v>73</v>
      </c>
      <c r="AE7959" s="46">
        <v>71.7</v>
      </c>
      <c r="AF7959" s="46">
        <v>122</v>
      </c>
      <c r="AH7959" s="70" t="str">
        <f t="shared" si="906"/>
        <v>GCAW Girls Div 2 Luxemburg-Casco Regional</v>
      </c>
      <c r="AI7959" s="70" t="str">
        <f t="shared" si="907"/>
        <v/>
      </c>
      <c r="AJ7959" s="70" t="str">
        <f t="shared" si="908"/>
        <v/>
      </c>
      <c r="AK7959" s="70" t="str" cm="1">
        <f t="array" ref="AK7959">_xlfn.IFS(AH7959&lt;&gt;"","1",AI7959&lt;&gt;"","2",AJ7959&lt;&gt;"","3")</f>
        <v>1</v>
      </c>
    </row>
    <row r="7960" spans="1:37" x14ac:dyDescent="0.25">
      <c r="A7960" t="s">
        <v>2074</v>
      </c>
      <c r="B7960" t="s">
        <v>2075</v>
      </c>
      <c r="C7960" s="67" t="str">
        <f t="shared" si="904"/>
        <v>Bowie Bredael</v>
      </c>
      <c r="D7960" s="71" t="str" cm="1">
        <f t="array" ref="D7960">_xlfn.IFS(AK7960="1",CONCATENATE(C7960,"Regional"),AK7960="2",CONCATENATE(C7960,"Sectional"),AK7960="3",CONCATENATE(C7960,COUNTIF($C$1:C7960,C7960)))</f>
        <v>Bowie BredaelRegional</v>
      </c>
      <c r="E7960" s="66">
        <v>45196.354166666664</v>
      </c>
      <c r="F7960" t="s">
        <v>2517</v>
      </c>
      <c r="G7960" s="46">
        <v>34</v>
      </c>
      <c r="H7960" s="46">
        <v>108</v>
      </c>
      <c r="I7960" s="46">
        <v>9</v>
      </c>
      <c r="J7960" t="s">
        <v>977</v>
      </c>
      <c r="K7960" t="s">
        <v>90</v>
      </c>
      <c r="L7960" s="46">
        <v>5476</v>
      </c>
      <c r="M7960" s="46">
        <v>73</v>
      </c>
      <c r="N7960" s="46">
        <v>71.7</v>
      </c>
      <c r="O7960" s="46">
        <v>122</v>
      </c>
      <c r="P7960" s="46">
        <f t="shared" si="905"/>
        <v>2</v>
      </c>
      <c r="R7960" s="67" t="s">
        <v>3098</v>
      </c>
      <c r="S7960" s="67">
        <f>COUNTIF(Y$2:$Y$100,R7960)</f>
        <v>0</v>
      </c>
      <c r="V7960" s="67">
        <f t="shared" si="909"/>
        <v>0</v>
      </c>
      <c r="X7960"/>
      <c r="Y7960" s="67" t="str">
        <f t="shared" si="903"/>
        <v xml:space="preserve"> </v>
      </c>
      <c r="AB7960" t="s">
        <v>90</v>
      </c>
      <c r="AC7960" s="46">
        <v>5476</v>
      </c>
      <c r="AD7960" s="46">
        <v>73</v>
      </c>
      <c r="AE7960" s="46">
        <v>71.7</v>
      </c>
      <c r="AF7960" s="46">
        <v>122</v>
      </c>
      <c r="AH7960" s="70" t="str">
        <f t="shared" si="906"/>
        <v>GCAW Girls Div 2 Luxemburg-Casco Regional</v>
      </c>
      <c r="AI7960" s="70" t="str">
        <f t="shared" si="907"/>
        <v/>
      </c>
      <c r="AJ7960" s="70" t="str">
        <f t="shared" si="908"/>
        <v/>
      </c>
      <c r="AK7960" s="70" t="str" cm="1">
        <f t="array" ref="AK7960">_xlfn.IFS(AH7960&lt;&gt;"","1",AI7960&lt;&gt;"","2",AJ7960&lt;&gt;"","3")</f>
        <v>1</v>
      </c>
    </row>
    <row r="7961" spans="1:37" x14ac:dyDescent="0.25">
      <c r="A7961" t="s">
        <v>983</v>
      </c>
      <c r="B7961" t="s">
        <v>984</v>
      </c>
      <c r="C7961" s="67" t="str">
        <f t="shared" si="904"/>
        <v>Joie Gutekunst</v>
      </c>
      <c r="D7961" s="71" t="str" cm="1">
        <f t="array" ref="D7961">_xlfn.IFS(AK7961="1",CONCATENATE(C7961,"Regional"),AK7961="2",CONCATENATE(C7961,"Sectional"),AK7961="3",CONCATENATE(C7961,COUNTIF($C$1:C7961,C7961)))</f>
        <v>Joie GutekunstRegional</v>
      </c>
      <c r="E7961" s="66">
        <v>45196.354166666664</v>
      </c>
      <c r="F7961" t="s">
        <v>2517</v>
      </c>
      <c r="G7961" s="46">
        <v>34</v>
      </c>
      <c r="H7961" s="46">
        <v>108</v>
      </c>
      <c r="I7961" s="46">
        <v>9</v>
      </c>
      <c r="J7961" t="s">
        <v>977</v>
      </c>
      <c r="K7961" t="s">
        <v>90</v>
      </c>
      <c r="L7961" s="46">
        <v>5476</v>
      </c>
      <c r="M7961" s="46">
        <v>73</v>
      </c>
      <c r="N7961" s="46">
        <v>71.7</v>
      </c>
      <c r="O7961" s="46">
        <v>122</v>
      </c>
      <c r="P7961" s="46">
        <f t="shared" si="905"/>
        <v>2</v>
      </c>
      <c r="R7961" s="67" t="s">
        <v>1493</v>
      </c>
      <c r="S7961" s="67">
        <f>COUNTIF(Y$2:$Y$100,R7961)</f>
        <v>0</v>
      </c>
      <c r="V7961" s="67">
        <f t="shared" si="909"/>
        <v>0</v>
      </c>
      <c r="X7961"/>
      <c r="Y7961" s="67" t="str">
        <f t="shared" si="903"/>
        <v xml:space="preserve"> </v>
      </c>
      <c r="AB7961" t="s">
        <v>90</v>
      </c>
      <c r="AC7961" s="46">
        <v>5476</v>
      </c>
      <c r="AD7961" s="46">
        <v>73</v>
      </c>
      <c r="AE7961" s="46">
        <v>71.7</v>
      </c>
      <c r="AF7961" s="46">
        <v>122</v>
      </c>
      <c r="AH7961" s="70" t="str">
        <f t="shared" si="906"/>
        <v>GCAW Girls Div 2 Luxemburg-Casco Regional</v>
      </c>
      <c r="AI7961" s="70" t="str">
        <f t="shared" si="907"/>
        <v/>
      </c>
      <c r="AJ7961" s="70" t="str">
        <f t="shared" si="908"/>
        <v/>
      </c>
      <c r="AK7961" s="70" t="str" cm="1">
        <f t="array" ref="AK7961">_xlfn.IFS(AH7961&lt;&gt;"","1",AI7961&lt;&gt;"","2",AJ7961&lt;&gt;"","3")</f>
        <v>1</v>
      </c>
    </row>
    <row r="7962" spans="1:37" x14ac:dyDescent="0.25">
      <c r="A7962" t="s">
        <v>1813</v>
      </c>
      <c r="B7962" t="s">
        <v>434</v>
      </c>
      <c r="C7962" s="67" t="str">
        <f t="shared" si="904"/>
        <v>Ella Swanson</v>
      </c>
      <c r="D7962" s="71" t="str" cm="1">
        <f t="array" ref="D7962">_xlfn.IFS(AK7962="1",CONCATENATE(C7962,"Regional"),AK7962="2",CONCATENATE(C7962,"Sectional"),AK7962="3",CONCATENATE(C7962,COUNTIF($C$1:C7962,C7962)))</f>
        <v>Ella SwansonRegional</v>
      </c>
      <c r="E7962" s="66">
        <v>45196.354166666664</v>
      </c>
      <c r="F7962" t="s">
        <v>2517</v>
      </c>
      <c r="G7962" s="46">
        <v>34</v>
      </c>
      <c r="H7962" s="46">
        <v>110</v>
      </c>
      <c r="I7962" s="46">
        <v>12</v>
      </c>
      <c r="J7962" t="s">
        <v>977</v>
      </c>
      <c r="K7962" t="s">
        <v>90</v>
      </c>
      <c r="L7962" s="46">
        <v>5476</v>
      </c>
      <c r="M7962" s="46">
        <v>73</v>
      </c>
      <c r="N7962" s="46">
        <v>71.7</v>
      </c>
      <c r="O7962" s="46">
        <v>122</v>
      </c>
      <c r="P7962" s="46">
        <f t="shared" si="905"/>
        <v>2</v>
      </c>
      <c r="R7962" s="67" t="s">
        <v>3662</v>
      </c>
      <c r="S7962" s="67">
        <f>COUNTIF(Y$2:$Y$100,R7962)</f>
        <v>0</v>
      </c>
      <c r="V7962" s="67">
        <f t="shared" si="909"/>
        <v>0</v>
      </c>
      <c r="X7962"/>
      <c r="Y7962" s="67" t="str">
        <f t="shared" si="903"/>
        <v xml:space="preserve"> </v>
      </c>
      <c r="AB7962" t="s">
        <v>90</v>
      </c>
      <c r="AC7962" s="46">
        <v>5476</v>
      </c>
      <c r="AD7962" s="46">
        <v>73</v>
      </c>
      <c r="AE7962" s="46">
        <v>71.7</v>
      </c>
      <c r="AF7962" s="46">
        <v>122</v>
      </c>
      <c r="AH7962" s="70" t="str">
        <f t="shared" si="906"/>
        <v>GCAW Girls Div 2 Luxemburg-Casco Regional</v>
      </c>
      <c r="AI7962" s="70" t="str">
        <f t="shared" si="907"/>
        <v/>
      </c>
      <c r="AJ7962" s="70" t="str">
        <f t="shared" si="908"/>
        <v/>
      </c>
      <c r="AK7962" s="70" t="str" cm="1">
        <f t="array" ref="AK7962">_xlfn.IFS(AH7962&lt;&gt;"","1",AI7962&lt;&gt;"","2",AJ7962&lt;&gt;"","3")</f>
        <v>1</v>
      </c>
    </row>
    <row r="7963" spans="1:37" x14ac:dyDescent="0.25">
      <c r="A7963" t="s">
        <v>989</v>
      </c>
      <c r="B7963" t="s">
        <v>990</v>
      </c>
      <c r="C7963" s="67" t="str">
        <f t="shared" si="904"/>
        <v>Elliot Kriewaldt</v>
      </c>
      <c r="D7963" s="71" t="str" cm="1">
        <f t="array" ref="D7963">_xlfn.IFS(AK7963="1",CONCATENATE(C7963,"Regional"),AK7963="2",CONCATENATE(C7963,"Sectional"),AK7963="3",CONCATENATE(C7963,COUNTIF($C$1:C7963,C7963)))</f>
        <v>Elliot KriewaldtRegional</v>
      </c>
      <c r="E7963" s="66">
        <v>45196.354166666664</v>
      </c>
      <c r="F7963" t="s">
        <v>2517</v>
      </c>
      <c r="G7963" s="46">
        <v>34</v>
      </c>
      <c r="H7963" s="46">
        <v>111</v>
      </c>
      <c r="I7963" s="46">
        <v>13</v>
      </c>
      <c r="J7963" t="s">
        <v>977</v>
      </c>
      <c r="K7963" t="s">
        <v>90</v>
      </c>
      <c r="L7963" s="46">
        <v>5476</v>
      </c>
      <c r="M7963" s="46">
        <v>73</v>
      </c>
      <c r="N7963" s="46">
        <v>71.7</v>
      </c>
      <c r="O7963" s="46">
        <v>122</v>
      </c>
      <c r="P7963" s="46">
        <f t="shared" si="905"/>
        <v>2</v>
      </c>
      <c r="R7963" s="67" t="s">
        <v>1494</v>
      </c>
      <c r="S7963" s="67">
        <f>COUNTIF(Y$2:$Y$100,R7963)</f>
        <v>0</v>
      </c>
      <c r="V7963" s="67">
        <f t="shared" si="909"/>
        <v>0</v>
      </c>
      <c r="X7963"/>
      <c r="Y7963" s="67" t="str">
        <f t="shared" si="903"/>
        <v xml:space="preserve"> </v>
      </c>
      <c r="AB7963" t="s">
        <v>90</v>
      </c>
      <c r="AC7963" s="46">
        <v>5476</v>
      </c>
      <c r="AD7963" s="46">
        <v>73</v>
      </c>
      <c r="AE7963" s="46">
        <v>71.7</v>
      </c>
      <c r="AF7963" s="46">
        <v>122</v>
      </c>
      <c r="AH7963" s="70" t="str">
        <f t="shared" si="906"/>
        <v>GCAW Girls Div 2 Luxemburg-Casco Regional</v>
      </c>
      <c r="AI7963" s="70" t="str">
        <f t="shared" si="907"/>
        <v/>
      </c>
      <c r="AJ7963" s="70" t="str">
        <f t="shared" si="908"/>
        <v/>
      </c>
      <c r="AK7963" s="70" t="str" cm="1">
        <f t="array" ref="AK7963">_xlfn.IFS(AH7963&lt;&gt;"","1",AI7963&lt;&gt;"","2",AJ7963&lt;&gt;"","3")</f>
        <v>1</v>
      </c>
    </row>
    <row r="7964" spans="1:37" x14ac:dyDescent="0.25">
      <c r="A7964" t="s">
        <v>985</v>
      </c>
      <c r="B7964" t="s">
        <v>1700</v>
      </c>
      <c r="C7964" s="67" t="str">
        <f t="shared" si="904"/>
        <v>Kori Reader</v>
      </c>
      <c r="D7964" s="71" t="str" cm="1">
        <f t="array" ref="D7964">_xlfn.IFS(AK7964="1",CONCATENATE(C7964,"Regional"),AK7964="2",CONCATENATE(C7964,"Sectional"),AK7964="3",CONCATENATE(C7964,COUNTIF($C$1:C7964,C7964)))</f>
        <v>Kori ReaderRegional</v>
      </c>
      <c r="E7964" s="66">
        <v>45196.354166666664</v>
      </c>
      <c r="F7964" t="s">
        <v>2517</v>
      </c>
      <c r="G7964" s="46">
        <v>34</v>
      </c>
      <c r="H7964" s="46">
        <v>111</v>
      </c>
      <c r="I7964" s="46">
        <v>13</v>
      </c>
      <c r="J7964" t="s">
        <v>977</v>
      </c>
      <c r="K7964" t="s">
        <v>90</v>
      </c>
      <c r="L7964" s="46">
        <v>5476</v>
      </c>
      <c r="M7964" s="46">
        <v>73</v>
      </c>
      <c r="N7964" s="46">
        <v>71.7</v>
      </c>
      <c r="O7964" s="46">
        <v>122</v>
      </c>
      <c r="P7964" s="46">
        <f t="shared" si="905"/>
        <v>2</v>
      </c>
      <c r="R7964" s="67" t="s">
        <v>3099</v>
      </c>
      <c r="S7964" s="67">
        <f>COUNTIF(Y$2:$Y$100,R7964)</f>
        <v>0</v>
      </c>
      <c r="V7964" s="67">
        <f t="shared" si="909"/>
        <v>0</v>
      </c>
      <c r="X7964"/>
      <c r="Y7964" s="67" t="str">
        <f t="shared" si="903"/>
        <v xml:space="preserve"> </v>
      </c>
      <c r="AB7964" t="s">
        <v>90</v>
      </c>
      <c r="AC7964" s="46">
        <v>5476</v>
      </c>
      <c r="AD7964" s="46">
        <v>73</v>
      </c>
      <c r="AE7964" s="46">
        <v>71.7</v>
      </c>
      <c r="AF7964" s="46">
        <v>122</v>
      </c>
      <c r="AH7964" s="70" t="str">
        <f t="shared" si="906"/>
        <v>GCAW Girls Div 2 Luxemburg-Casco Regional</v>
      </c>
      <c r="AI7964" s="70" t="str">
        <f t="shared" si="907"/>
        <v/>
      </c>
      <c r="AJ7964" s="70" t="str">
        <f t="shared" si="908"/>
        <v/>
      </c>
      <c r="AK7964" s="70" t="str" cm="1">
        <f t="array" ref="AK7964">_xlfn.IFS(AH7964&lt;&gt;"","1",AI7964&lt;&gt;"","2",AJ7964&lt;&gt;"","3")</f>
        <v>1</v>
      </c>
    </row>
    <row r="7965" spans="1:37" x14ac:dyDescent="0.25">
      <c r="A7965" t="s">
        <v>1920</v>
      </c>
      <c r="B7965" t="s">
        <v>277</v>
      </c>
      <c r="C7965" s="67" t="str">
        <f t="shared" si="904"/>
        <v>Peyton Wyss</v>
      </c>
      <c r="D7965" s="71" t="str" cm="1">
        <f t="array" ref="D7965">_xlfn.IFS(AK7965="1",CONCATENATE(C7965,"Regional"),AK7965="2",CONCATENATE(C7965,"Sectional"),AK7965="3",CONCATENATE(C7965,COUNTIF($C$1:C7965,C7965)))</f>
        <v>Peyton WyssRegional</v>
      </c>
      <c r="E7965" s="66">
        <v>45196.354166666664</v>
      </c>
      <c r="F7965" t="s">
        <v>2517</v>
      </c>
      <c r="G7965" s="46">
        <v>34</v>
      </c>
      <c r="H7965" s="46">
        <v>111</v>
      </c>
      <c r="I7965" s="46">
        <v>13</v>
      </c>
      <c r="J7965" t="s">
        <v>977</v>
      </c>
      <c r="K7965" t="s">
        <v>90</v>
      </c>
      <c r="L7965" s="46">
        <v>5476</v>
      </c>
      <c r="M7965" s="46">
        <v>73</v>
      </c>
      <c r="N7965" s="46">
        <v>71.7</v>
      </c>
      <c r="O7965" s="46">
        <v>122</v>
      </c>
      <c r="P7965" s="46">
        <f t="shared" si="905"/>
        <v>2</v>
      </c>
      <c r="R7965" s="67" t="s">
        <v>2932</v>
      </c>
      <c r="S7965" s="67">
        <f>COUNTIF(Y$2:$Y$100,R7965)</f>
        <v>0</v>
      </c>
      <c r="V7965" s="67">
        <f t="shared" si="909"/>
        <v>0</v>
      </c>
      <c r="X7965"/>
      <c r="Y7965" s="67" t="str">
        <f t="shared" si="903"/>
        <v xml:space="preserve"> </v>
      </c>
      <c r="AB7965" t="s">
        <v>90</v>
      </c>
      <c r="AC7965" s="46">
        <v>5476</v>
      </c>
      <c r="AD7965" s="46">
        <v>73</v>
      </c>
      <c r="AE7965" s="46">
        <v>71.7</v>
      </c>
      <c r="AF7965" s="46">
        <v>122</v>
      </c>
      <c r="AH7965" s="70" t="str">
        <f t="shared" si="906"/>
        <v>GCAW Girls Div 2 Luxemburg-Casco Regional</v>
      </c>
      <c r="AI7965" s="70" t="str">
        <f t="shared" si="907"/>
        <v/>
      </c>
      <c r="AJ7965" s="70" t="str">
        <f t="shared" si="908"/>
        <v/>
      </c>
      <c r="AK7965" s="70" t="str" cm="1">
        <f t="array" ref="AK7965">_xlfn.IFS(AH7965&lt;&gt;"","1",AI7965&lt;&gt;"","2",AJ7965&lt;&gt;"","3")</f>
        <v>1</v>
      </c>
    </row>
    <row r="7966" spans="1:37" x14ac:dyDescent="0.25">
      <c r="A7966" t="s">
        <v>978</v>
      </c>
      <c r="B7966" t="s">
        <v>979</v>
      </c>
      <c r="C7966" s="67" t="str">
        <f t="shared" si="904"/>
        <v>Cj Woosley</v>
      </c>
      <c r="D7966" s="71" t="str" cm="1">
        <f t="array" ref="D7966">_xlfn.IFS(AK7966="1",CONCATENATE(C7966,"Regional"),AK7966="2",CONCATENATE(C7966,"Sectional"),AK7966="3",CONCATENATE(C7966,COUNTIF($C$1:C7966,C7966)))</f>
        <v>Cj WoosleyRegional</v>
      </c>
      <c r="E7966" s="66">
        <v>45196.354166666664</v>
      </c>
      <c r="F7966" t="s">
        <v>2517</v>
      </c>
      <c r="G7966" s="46">
        <v>34</v>
      </c>
      <c r="H7966" s="46">
        <v>111</v>
      </c>
      <c r="I7966" s="46">
        <v>13</v>
      </c>
      <c r="J7966" t="s">
        <v>977</v>
      </c>
      <c r="K7966" t="s">
        <v>90</v>
      </c>
      <c r="L7966" s="46">
        <v>5476</v>
      </c>
      <c r="M7966" s="46">
        <v>73</v>
      </c>
      <c r="N7966" s="46">
        <v>71.7</v>
      </c>
      <c r="O7966" s="46">
        <v>122</v>
      </c>
      <c r="P7966" s="46">
        <f t="shared" si="905"/>
        <v>2</v>
      </c>
      <c r="R7966" s="67" t="s">
        <v>1489</v>
      </c>
      <c r="S7966" s="67">
        <f>COUNTIF(Y$2:$Y$100,R7966)</f>
        <v>0</v>
      </c>
      <c r="V7966" s="67">
        <f t="shared" si="909"/>
        <v>0</v>
      </c>
      <c r="X7966"/>
      <c r="Y7966" s="67" t="str">
        <f t="shared" si="903"/>
        <v xml:space="preserve"> </v>
      </c>
      <c r="AB7966" t="s">
        <v>90</v>
      </c>
      <c r="AC7966" s="46">
        <v>5476</v>
      </c>
      <c r="AD7966" s="46">
        <v>73</v>
      </c>
      <c r="AE7966" s="46">
        <v>71.7</v>
      </c>
      <c r="AF7966" s="46">
        <v>122</v>
      </c>
      <c r="AH7966" s="70" t="str">
        <f t="shared" si="906"/>
        <v>GCAW Girls Div 2 Luxemburg-Casco Regional</v>
      </c>
      <c r="AI7966" s="70" t="str">
        <f t="shared" si="907"/>
        <v/>
      </c>
      <c r="AJ7966" s="70" t="str">
        <f t="shared" si="908"/>
        <v/>
      </c>
      <c r="AK7966" s="70" t="str" cm="1">
        <f t="array" ref="AK7966">_xlfn.IFS(AH7966&lt;&gt;"","1",AI7966&lt;&gt;"","2",AJ7966&lt;&gt;"","3")</f>
        <v>1</v>
      </c>
    </row>
    <row r="7967" spans="1:37" x14ac:dyDescent="0.25">
      <c r="A7967" t="s">
        <v>3429</v>
      </c>
      <c r="B7967" t="s">
        <v>2714</v>
      </c>
      <c r="C7967" s="67" t="str">
        <f t="shared" si="904"/>
        <v>KayLee McClintock</v>
      </c>
      <c r="D7967" s="71" t="str" cm="1">
        <f t="array" ref="D7967">_xlfn.IFS(AK7967="1",CONCATENATE(C7967,"Regional"),AK7967="2",CONCATENATE(C7967,"Sectional"),AK7967="3",CONCATENATE(C7967,COUNTIF($C$1:C7967,C7967)))</f>
        <v>KayLee McClintockRegional</v>
      </c>
      <c r="E7967" s="66">
        <v>45196.354166666664</v>
      </c>
      <c r="F7967" t="s">
        <v>2517</v>
      </c>
      <c r="G7967" s="46">
        <v>34</v>
      </c>
      <c r="H7967" s="46">
        <v>115</v>
      </c>
      <c r="I7967" s="46">
        <v>17</v>
      </c>
      <c r="J7967" t="s">
        <v>977</v>
      </c>
      <c r="K7967" t="s">
        <v>90</v>
      </c>
      <c r="L7967" s="46">
        <v>5476</v>
      </c>
      <c r="M7967" s="46">
        <v>73</v>
      </c>
      <c r="N7967" s="46">
        <v>71.7</v>
      </c>
      <c r="O7967" s="46">
        <v>122</v>
      </c>
      <c r="P7967" s="46">
        <f t="shared" si="905"/>
        <v>2</v>
      </c>
      <c r="R7967" s="67" t="s">
        <v>3623</v>
      </c>
      <c r="S7967" s="67">
        <f>COUNTIF(Y$2:$Y$100,R7967)</f>
        <v>0</v>
      </c>
      <c r="V7967" s="67">
        <f t="shared" si="909"/>
        <v>0</v>
      </c>
      <c r="X7967"/>
      <c r="Y7967" s="67" t="str">
        <f t="shared" si="903"/>
        <v xml:space="preserve"> </v>
      </c>
      <c r="AB7967" t="s">
        <v>90</v>
      </c>
      <c r="AC7967" s="46">
        <v>5476</v>
      </c>
      <c r="AD7967" s="46">
        <v>73</v>
      </c>
      <c r="AE7967" s="46">
        <v>71.7</v>
      </c>
      <c r="AF7967" s="46">
        <v>122</v>
      </c>
      <c r="AH7967" s="70" t="str">
        <f t="shared" si="906"/>
        <v>GCAW Girls Div 2 Luxemburg-Casco Regional</v>
      </c>
      <c r="AI7967" s="70" t="str">
        <f t="shared" si="907"/>
        <v/>
      </c>
      <c r="AJ7967" s="70" t="str">
        <f t="shared" si="908"/>
        <v/>
      </c>
      <c r="AK7967" s="70" t="str" cm="1">
        <f t="array" ref="AK7967">_xlfn.IFS(AH7967&lt;&gt;"","1",AI7967&lt;&gt;"","2",AJ7967&lt;&gt;"","3")</f>
        <v>1</v>
      </c>
    </row>
    <row r="7968" spans="1:37" x14ac:dyDescent="0.25">
      <c r="A7968" t="s">
        <v>2045</v>
      </c>
      <c r="B7968" t="s">
        <v>381</v>
      </c>
      <c r="C7968" s="67" t="str">
        <f t="shared" si="904"/>
        <v>Whitney Derricks</v>
      </c>
      <c r="D7968" s="71" t="str" cm="1">
        <f t="array" ref="D7968">_xlfn.IFS(AK7968="1",CONCATENATE(C7968,"Regional"),AK7968="2",CONCATENATE(C7968,"Sectional"),AK7968="3",CONCATENATE(C7968,COUNTIF($C$1:C7968,C7968)))</f>
        <v>Whitney DerricksRegional</v>
      </c>
      <c r="E7968" s="66">
        <v>45196.354166666664</v>
      </c>
      <c r="F7968" t="s">
        <v>2517</v>
      </c>
      <c r="G7968" s="46">
        <v>34</v>
      </c>
      <c r="H7968" s="46">
        <v>116</v>
      </c>
      <c r="I7968" s="46">
        <v>18</v>
      </c>
      <c r="J7968" t="s">
        <v>977</v>
      </c>
      <c r="K7968" t="s">
        <v>90</v>
      </c>
      <c r="L7968" s="46">
        <v>5476</v>
      </c>
      <c r="M7968" s="46">
        <v>73</v>
      </c>
      <c r="N7968" s="46">
        <v>71.7</v>
      </c>
      <c r="O7968" s="46">
        <v>122</v>
      </c>
      <c r="P7968" s="46">
        <f t="shared" si="905"/>
        <v>2</v>
      </c>
      <c r="R7968" s="67" t="s">
        <v>3064</v>
      </c>
      <c r="S7968" s="67">
        <f>COUNTIF(Y$2:$Y$100,R7968)</f>
        <v>0</v>
      </c>
      <c r="V7968" s="67">
        <f t="shared" si="909"/>
        <v>0</v>
      </c>
      <c r="X7968"/>
      <c r="Y7968" s="67" t="str">
        <f t="shared" si="903"/>
        <v xml:space="preserve"> </v>
      </c>
      <c r="AB7968" t="s">
        <v>90</v>
      </c>
      <c r="AC7968" s="46">
        <v>5476</v>
      </c>
      <c r="AD7968" s="46">
        <v>73</v>
      </c>
      <c r="AE7968" s="46">
        <v>71.7</v>
      </c>
      <c r="AF7968" s="46">
        <v>122</v>
      </c>
      <c r="AH7968" s="70" t="str">
        <f t="shared" si="906"/>
        <v>GCAW Girls Div 2 Luxemburg-Casco Regional</v>
      </c>
      <c r="AI7968" s="70" t="str">
        <f t="shared" si="907"/>
        <v/>
      </c>
      <c r="AJ7968" s="70" t="str">
        <f t="shared" si="908"/>
        <v/>
      </c>
      <c r="AK7968" s="70" t="str" cm="1">
        <f t="array" ref="AK7968">_xlfn.IFS(AH7968&lt;&gt;"","1",AI7968&lt;&gt;"","2",AJ7968&lt;&gt;"","3")</f>
        <v>1</v>
      </c>
    </row>
    <row r="7969" spans="1:37" x14ac:dyDescent="0.25">
      <c r="A7969" t="s">
        <v>981</v>
      </c>
      <c r="B7969" t="s">
        <v>982</v>
      </c>
      <c r="C7969" s="67" t="str">
        <f t="shared" si="904"/>
        <v>Katelynn Shultz</v>
      </c>
      <c r="D7969" s="71" t="str" cm="1">
        <f t="array" ref="D7969">_xlfn.IFS(AK7969="1",CONCATENATE(C7969,"Regional"),AK7969="2",CONCATENATE(C7969,"Sectional"),AK7969="3",CONCATENATE(C7969,COUNTIF($C$1:C7969,C7969)))</f>
        <v>Katelynn ShultzRegional</v>
      </c>
      <c r="E7969" s="66">
        <v>45196.354166666664</v>
      </c>
      <c r="F7969" t="s">
        <v>2517</v>
      </c>
      <c r="G7969" s="46">
        <v>34</v>
      </c>
      <c r="H7969" s="46">
        <v>120</v>
      </c>
      <c r="I7969" s="46">
        <v>19</v>
      </c>
      <c r="J7969" t="s">
        <v>977</v>
      </c>
      <c r="K7969" t="s">
        <v>90</v>
      </c>
      <c r="L7969" s="46">
        <v>5476</v>
      </c>
      <c r="M7969" s="46">
        <v>73</v>
      </c>
      <c r="N7969" s="46">
        <v>71.7</v>
      </c>
      <c r="O7969" s="46">
        <v>122</v>
      </c>
      <c r="P7969" s="46">
        <f t="shared" si="905"/>
        <v>2</v>
      </c>
      <c r="R7969" s="67" t="s">
        <v>1492</v>
      </c>
      <c r="S7969" s="67">
        <f>COUNTIF(Y$2:$Y$100,R7969)</f>
        <v>0</v>
      </c>
      <c r="V7969" s="67">
        <f t="shared" si="909"/>
        <v>0</v>
      </c>
      <c r="X7969"/>
      <c r="Y7969" s="67" t="str">
        <f t="shared" si="903"/>
        <v xml:space="preserve"> </v>
      </c>
      <c r="AB7969" t="s">
        <v>90</v>
      </c>
      <c r="AC7969" s="46">
        <v>5476</v>
      </c>
      <c r="AD7969" s="46">
        <v>73</v>
      </c>
      <c r="AE7969" s="46">
        <v>71.7</v>
      </c>
      <c r="AF7969" s="46">
        <v>122</v>
      </c>
      <c r="AH7969" s="70" t="str">
        <f t="shared" si="906"/>
        <v>GCAW Girls Div 2 Luxemburg-Casco Regional</v>
      </c>
      <c r="AI7969" s="70" t="str">
        <f t="shared" si="907"/>
        <v/>
      </c>
      <c r="AJ7969" s="70" t="str">
        <f t="shared" si="908"/>
        <v/>
      </c>
      <c r="AK7969" s="70" t="str" cm="1">
        <f t="array" ref="AK7969">_xlfn.IFS(AH7969&lt;&gt;"","1",AI7969&lt;&gt;"","2",AJ7969&lt;&gt;"","3")</f>
        <v>1</v>
      </c>
    </row>
    <row r="7970" spans="1:37" x14ac:dyDescent="0.25">
      <c r="A7970" t="s">
        <v>1107</v>
      </c>
      <c r="B7970" t="s">
        <v>336</v>
      </c>
      <c r="C7970" s="67" t="str">
        <f t="shared" si="904"/>
        <v>Victoria Watzka</v>
      </c>
      <c r="D7970" s="71" t="str" cm="1">
        <f t="array" ref="D7970">_xlfn.IFS(AK7970="1",CONCATENATE(C7970,"Regional"),AK7970="2",CONCATENATE(C7970,"Sectional"),AK7970="3",CONCATENATE(C7970,COUNTIF($C$1:C7970,C7970)))</f>
        <v>Victoria WatzkaRegional</v>
      </c>
      <c r="E7970" s="66">
        <v>45196.354166666664</v>
      </c>
      <c r="F7970" t="s">
        <v>2517</v>
      </c>
      <c r="G7970" s="46">
        <v>34</v>
      </c>
      <c r="H7970" s="46">
        <v>121</v>
      </c>
      <c r="I7970" s="46">
        <v>20</v>
      </c>
      <c r="J7970" t="s">
        <v>977</v>
      </c>
      <c r="K7970" t="s">
        <v>90</v>
      </c>
      <c r="L7970" s="46">
        <v>5476</v>
      </c>
      <c r="M7970" s="46">
        <v>73</v>
      </c>
      <c r="N7970" s="46">
        <v>71.7</v>
      </c>
      <c r="O7970" s="46">
        <v>122</v>
      </c>
      <c r="P7970" s="46">
        <f t="shared" si="905"/>
        <v>2</v>
      </c>
      <c r="R7970" s="67" t="s">
        <v>3071</v>
      </c>
      <c r="S7970" s="67">
        <f>COUNTIF(Y$2:$Y$100,R7970)</f>
        <v>0</v>
      </c>
      <c r="V7970" s="67">
        <f t="shared" si="909"/>
        <v>0</v>
      </c>
      <c r="X7970"/>
      <c r="Y7970" s="67" t="str">
        <f t="shared" si="903"/>
        <v xml:space="preserve"> </v>
      </c>
      <c r="AB7970" t="s">
        <v>90</v>
      </c>
      <c r="AC7970" s="46">
        <v>5476</v>
      </c>
      <c r="AD7970" s="46">
        <v>73</v>
      </c>
      <c r="AE7970" s="46">
        <v>71.7</v>
      </c>
      <c r="AF7970" s="46">
        <v>122</v>
      </c>
      <c r="AH7970" s="70" t="str">
        <f t="shared" si="906"/>
        <v>GCAW Girls Div 2 Luxemburg-Casco Regional</v>
      </c>
      <c r="AI7970" s="70" t="str">
        <f t="shared" si="907"/>
        <v/>
      </c>
      <c r="AJ7970" s="70" t="str">
        <f t="shared" si="908"/>
        <v/>
      </c>
      <c r="AK7970" s="70" t="str" cm="1">
        <f t="array" ref="AK7970">_xlfn.IFS(AH7970&lt;&gt;"","1",AI7970&lt;&gt;"","2",AJ7970&lt;&gt;"","3")</f>
        <v>1</v>
      </c>
    </row>
    <row r="7971" spans="1:37" x14ac:dyDescent="0.25">
      <c r="A7971" t="s">
        <v>2082</v>
      </c>
      <c r="B7971" t="s">
        <v>418</v>
      </c>
      <c r="C7971" s="67" t="str">
        <f t="shared" si="904"/>
        <v>Katie Ledvina</v>
      </c>
      <c r="D7971" s="71" t="str" cm="1">
        <f t="array" ref="D7971">_xlfn.IFS(AK7971="1",CONCATENATE(C7971,"Regional"),AK7971="2",CONCATENATE(C7971,"Sectional"),AK7971="3",CONCATENATE(C7971,COUNTIF($C$1:C7971,C7971)))</f>
        <v>Katie LedvinaRegional</v>
      </c>
      <c r="E7971" s="66">
        <v>45196.354166666664</v>
      </c>
      <c r="F7971" t="s">
        <v>2517</v>
      </c>
      <c r="G7971" s="46">
        <v>34</v>
      </c>
      <c r="H7971" s="46">
        <v>122</v>
      </c>
      <c r="I7971" s="46">
        <v>21</v>
      </c>
      <c r="J7971" t="s">
        <v>977</v>
      </c>
      <c r="K7971" t="s">
        <v>90</v>
      </c>
      <c r="L7971" s="46">
        <v>5476</v>
      </c>
      <c r="M7971" s="46">
        <v>73</v>
      </c>
      <c r="N7971" s="46">
        <v>71.7</v>
      </c>
      <c r="O7971" s="46">
        <v>122</v>
      </c>
      <c r="P7971" s="46">
        <f t="shared" si="905"/>
        <v>2</v>
      </c>
      <c r="R7971" s="67" t="s">
        <v>3104</v>
      </c>
      <c r="S7971" s="67">
        <f>COUNTIF(Y$2:$Y$100,R7971)</f>
        <v>0</v>
      </c>
      <c r="V7971" s="67">
        <f t="shared" si="909"/>
        <v>0</v>
      </c>
      <c r="X7971"/>
      <c r="Y7971" s="67" t="str">
        <f t="shared" si="903"/>
        <v xml:space="preserve"> </v>
      </c>
      <c r="AB7971" t="s">
        <v>90</v>
      </c>
      <c r="AC7971" s="46">
        <v>5476</v>
      </c>
      <c r="AD7971" s="46">
        <v>73</v>
      </c>
      <c r="AE7971" s="46">
        <v>71.7</v>
      </c>
      <c r="AF7971" s="46">
        <v>122</v>
      </c>
      <c r="AH7971" s="70" t="str">
        <f t="shared" si="906"/>
        <v>GCAW Girls Div 2 Luxemburg-Casco Regional</v>
      </c>
      <c r="AI7971" s="70" t="str">
        <f t="shared" si="907"/>
        <v/>
      </c>
      <c r="AJ7971" s="70" t="str">
        <f t="shared" si="908"/>
        <v/>
      </c>
      <c r="AK7971" s="70" t="str" cm="1">
        <f t="array" ref="AK7971">_xlfn.IFS(AH7971&lt;&gt;"","1",AI7971&lt;&gt;"","2",AJ7971&lt;&gt;"","3")</f>
        <v>1</v>
      </c>
    </row>
    <row r="7972" spans="1:37" x14ac:dyDescent="0.25">
      <c r="A7972" t="s">
        <v>358</v>
      </c>
      <c r="B7972" t="s">
        <v>660</v>
      </c>
      <c r="C7972" s="67" t="str">
        <f t="shared" si="904"/>
        <v>Ashlyn Schultz</v>
      </c>
      <c r="D7972" s="71" t="str" cm="1">
        <f t="array" ref="D7972">_xlfn.IFS(AK7972="1",CONCATENATE(C7972,"Regional"),AK7972="2",CONCATENATE(C7972,"Sectional"),AK7972="3",CONCATENATE(C7972,COUNTIF($C$1:C7972,C7972)))</f>
        <v>Ashlyn SchultzRegional</v>
      </c>
      <c r="E7972" s="66">
        <v>45196.354166666664</v>
      </c>
      <c r="F7972" t="s">
        <v>2517</v>
      </c>
      <c r="G7972" s="46">
        <v>34</v>
      </c>
      <c r="H7972" s="46">
        <v>122</v>
      </c>
      <c r="I7972" s="46">
        <v>21</v>
      </c>
      <c r="J7972" t="s">
        <v>977</v>
      </c>
      <c r="K7972" t="s">
        <v>90</v>
      </c>
      <c r="L7972" s="46">
        <v>5476</v>
      </c>
      <c r="M7972" s="46">
        <v>73</v>
      </c>
      <c r="N7972" s="46">
        <v>71.7</v>
      </c>
      <c r="O7972" s="46">
        <v>122</v>
      </c>
      <c r="P7972" s="46">
        <f t="shared" si="905"/>
        <v>2</v>
      </c>
      <c r="R7972" s="67" t="s">
        <v>3066</v>
      </c>
      <c r="S7972" s="67">
        <f>COUNTIF(Y$2:$Y$100,R7972)</f>
        <v>0</v>
      </c>
      <c r="V7972" s="67">
        <f t="shared" si="909"/>
        <v>0</v>
      </c>
      <c r="X7972"/>
      <c r="Y7972" s="67" t="str">
        <f t="shared" si="903"/>
        <v xml:space="preserve"> </v>
      </c>
      <c r="AB7972" t="s">
        <v>90</v>
      </c>
      <c r="AC7972" s="46">
        <v>5476</v>
      </c>
      <c r="AD7972" s="46">
        <v>73</v>
      </c>
      <c r="AE7972" s="46">
        <v>71.7</v>
      </c>
      <c r="AF7972" s="46">
        <v>122</v>
      </c>
      <c r="AH7972" s="70" t="str">
        <f t="shared" si="906"/>
        <v>GCAW Girls Div 2 Luxemburg-Casco Regional</v>
      </c>
      <c r="AI7972" s="70" t="str">
        <f t="shared" si="907"/>
        <v/>
      </c>
      <c r="AJ7972" s="70" t="str">
        <f t="shared" si="908"/>
        <v/>
      </c>
      <c r="AK7972" s="70" t="str" cm="1">
        <f t="array" ref="AK7972">_xlfn.IFS(AH7972&lt;&gt;"","1",AI7972&lt;&gt;"","2",AJ7972&lt;&gt;"","3")</f>
        <v>1</v>
      </c>
    </row>
    <row r="7973" spans="1:37" x14ac:dyDescent="0.25">
      <c r="A7973" t="s">
        <v>2080</v>
      </c>
      <c r="B7973" t="s">
        <v>272</v>
      </c>
      <c r="C7973" s="67" t="str">
        <f t="shared" si="904"/>
        <v>Reese Bandow</v>
      </c>
      <c r="D7973" s="71" t="str" cm="1">
        <f t="array" ref="D7973">_xlfn.IFS(AK7973="1",CONCATENATE(C7973,"Regional"),AK7973="2",CONCATENATE(C7973,"Sectional"),AK7973="3",CONCATENATE(C7973,COUNTIF($C$1:C7973,C7973)))</f>
        <v>Reese BandowRegional</v>
      </c>
      <c r="E7973" s="66">
        <v>45196.354166666664</v>
      </c>
      <c r="F7973" t="s">
        <v>2517</v>
      </c>
      <c r="G7973" s="46">
        <v>34</v>
      </c>
      <c r="H7973" s="46">
        <v>124</v>
      </c>
      <c r="I7973" s="46">
        <v>23</v>
      </c>
      <c r="J7973" t="s">
        <v>977</v>
      </c>
      <c r="K7973" t="s">
        <v>90</v>
      </c>
      <c r="L7973" s="46">
        <v>5476</v>
      </c>
      <c r="M7973" s="46">
        <v>73</v>
      </c>
      <c r="N7973" s="46">
        <v>71.7</v>
      </c>
      <c r="O7973" s="46">
        <v>122</v>
      </c>
      <c r="P7973" s="46">
        <f t="shared" si="905"/>
        <v>2</v>
      </c>
      <c r="R7973" s="67" t="s">
        <v>3102</v>
      </c>
      <c r="S7973" s="67">
        <f>COUNTIF(Y$2:$Y$100,R7973)</f>
        <v>0</v>
      </c>
      <c r="V7973" s="67">
        <f t="shared" si="909"/>
        <v>0</v>
      </c>
      <c r="X7973"/>
      <c r="Y7973" s="67" t="str">
        <f t="shared" si="903"/>
        <v xml:space="preserve"> </v>
      </c>
      <c r="AB7973" t="s">
        <v>90</v>
      </c>
      <c r="AC7973" s="46">
        <v>5476</v>
      </c>
      <c r="AD7973" s="46">
        <v>73</v>
      </c>
      <c r="AE7973" s="46">
        <v>71.7</v>
      </c>
      <c r="AF7973" s="46">
        <v>122</v>
      </c>
      <c r="AH7973" s="70" t="str">
        <f t="shared" si="906"/>
        <v>GCAW Girls Div 2 Luxemburg-Casco Regional</v>
      </c>
      <c r="AI7973" s="70" t="str">
        <f t="shared" si="907"/>
        <v/>
      </c>
      <c r="AJ7973" s="70" t="str">
        <f t="shared" si="908"/>
        <v/>
      </c>
      <c r="AK7973" s="70" t="str" cm="1">
        <f t="array" ref="AK7973">_xlfn.IFS(AH7973&lt;&gt;"","1",AI7973&lt;&gt;"","2",AJ7973&lt;&gt;"","3")</f>
        <v>1</v>
      </c>
    </row>
    <row r="7974" spans="1:37" x14ac:dyDescent="0.25">
      <c r="A7974" t="s">
        <v>2076</v>
      </c>
      <c r="B7974" t="s">
        <v>2077</v>
      </c>
      <c r="C7974" s="67" t="str">
        <f t="shared" si="904"/>
        <v>cecilia hermann</v>
      </c>
      <c r="D7974" s="71" t="str" cm="1">
        <f t="array" ref="D7974">_xlfn.IFS(AK7974="1",CONCATENATE(C7974,"Regional"),AK7974="2",CONCATENATE(C7974,"Sectional"),AK7974="3",CONCATENATE(C7974,COUNTIF($C$1:C7974,C7974)))</f>
        <v>cecilia hermannRegional</v>
      </c>
      <c r="E7974" s="66">
        <v>45196.354166666664</v>
      </c>
      <c r="F7974" t="s">
        <v>2517</v>
      </c>
      <c r="G7974" s="46">
        <v>34</v>
      </c>
      <c r="H7974" s="46">
        <v>124</v>
      </c>
      <c r="I7974" s="46">
        <v>23</v>
      </c>
      <c r="J7974" t="s">
        <v>977</v>
      </c>
      <c r="K7974" t="s">
        <v>90</v>
      </c>
      <c r="L7974" s="46">
        <v>5476</v>
      </c>
      <c r="M7974" s="46">
        <v>73</v>
      </c>
      <c r="N7974" s="46">
        <v>71.7</v>
      </c>
      <c r="O7974" s="46">
        <v>122</v>
      </c>
      <c r="P7974" s="46">
        <f t="shared" si="905"/>
        <v>2</v>
      </c>
      <c r="R7974" s="67" t="s">
        <v>3100</v>
      </c>
      <c r="S7974" s="67">
        <f>COUNTIF(Y$2:$Y$100,R7974)</f>
        <v>0</v>
      </c>
      <c r="V7974" s="67">
        <f t="shared" si="909"/>
        <v>0</v>
      </c>
      <c r="X7974"/>
      <c r="Y7974" s="67" t="str">
        <f t="shared" si="903"/>
        <v xml:space="preserve"> </v>
      </c>
      <c r="AB7974" t="s">
        <v>90</v>
      </c>
      <c r="AC7974" s="46">
        <v>5476</v>
      </c>
      <c r="AD7974" s="46">
        <v>73</v>
      </c>
      <c r="AE7974" s="46">
        <v>71.7</v>
      </c>
      <c r="AF7974" s="46">
        <v>122</v>
      </c>
      <c r="AH7974" s="70" t="str">
        <f t="shared" si="906"/>
        <v>GCAW Girls Div 2 Luxemburg-Casco Regional</v>
      </c>
      <c r="AI7974" s="70" t="str">
        <f t="shared" si="907"/>
        <v/>
      </c>
      <c r="AJ7974" s="70" t="str">
        <f t="shared" si="908"/>
        <v/>
      </c>
      <c r="AK7974" s="70" t="str" cm="1">
        <f t="array" ref="AK7974">_xlfn.IFS(AH7974&lt;&gt;"","1",AI7974&lt;&gt;"","2",AJ7974&lt;&gt;"","3")</f>
        <v>1</v>
      </c>
    </row>
    <row r="7975" spans="1:37" x14ac:dyDescent="0.25">
      <c r="A7975" t="s">
        <v>2145</v>
      </c>
      <c r="B7975" t="s">
        <v>555</v>
      </c>
      <c r="C7975" s="67" t="str">
        <f t="shared" si="904"/>
        <v>Molly Ruebl</v>
      </c>
      <c r="D7975" s="71" t="str" cm="1">
        <f t="array" ref="D7975">_xlfn.IFS(AK7975="1",CONCATENATE(C7975,"Regional"),AK7975="2",CONCATENATE(C7975,"Sectional"),AK7975="3",CONCATENATE(C7975,COUNTIF($C$1:C7975,C7975)))</f>
        <v>Molly RueblRegional</v>
      </c>
      <c r="E7975" s="66">
        <v>45196.354166666664</v>
      </c>
      <c r="F7975" t="s">
        <v>2517</v>
      </c>
      <c r="G7975" s="46">
        <v>34</v>
      </c>
      <c r="H7975" s="46">
        <v>125</v>
      </c>
      <c r="I7975" s="46">
        <v>25</v>
      </c>
      <c r="J7975" t="s">
        <v>977</v>
      </c>
      <c r="K7975" t="s">
        <v>90</v>
      </c>
      <c r="L7975" s="46">
        <v>5476</v>
      </c>
      <c r="M7975" s="46">
        <v>73</v>
      </c>
      <c r="N7975" s="46">
        <v>71.7</v>
      </c>
      <c r="O7975" s="46">
        <v>122</v>
      </c>
      <c r="P7975" s="46">
        <f t="shared" si="905"/>
        <v>2</v>
      </c>
      <c r="R7975" s="67" t="s">
        <v>3171</v>
      </c>
      <c r="S7975" s="67">
        <f>COUNTIF(Y$2:$Y$100,R7975)</f>
        <v>0</v>
      </c>
      <c r="V7975" s="67">
        <f t="shared" si="909"/>
        <v>0</v>
      </c>
      <c r="X7975"/>
      <c r="Y7975" s="67" t="str">
        <f t="shared" si="903"/>
        <v xml:space="preserve"> </v>
      </c>
      <c r="AB7975" t="s">
        <v>90</v>
      </c>
      <c r="AC7975" s="46">
        <v>5476</v>
      </c>
      <c r="AD7975" s="46">
        <v>73</v>
      </c>
      <c r="AE7975" s="46">
        <v>71.7</v>
      </c>
      <c r="AF7975" s="46">
        <v>122</v>
      </c>
      <c r="AH7975" s="70" t="str">
        <f t="shared" si="906"/>
        <v>GCAW Girls Div 2 Luxemburg-Casco Regional</v>
      </c>
      <c r="AI7975" s="70" t="str">
        <f t="shared" si="907"/>
        <v/>
      </c>
      <c r="AJ7975" s="70" t="str">
        <f t="shared" si="908"/>
        <v/>
      </c>
      <c r="AK7975" s="70" t="str" cm="1">
        <f t="array" ref="AK7975">_xlfn.IFS(AH7975&lt;&gt;"","1",AI7975&lt;&gt;"","2",AJ7975&lt;&gt;"","3")</f>
        <v>1</v>
      </c>
    </row>
    <row r="7976" spans="1:37" x14ac:dyDescent="0.25">
      <c r="A7976" t="s">
        <v>1921</v>
      </c>
      <c r="B7976" t="s">
        <v>353</v>
      </c>
      <c r="C7976" s="67" t="str">
        <f t="shared" si="904"/>
        <v>Olivia Gallagher</v>
      </c>
      <c r="D7976" s="71" t="str" cm="1">
        <f t="array" ref="D7976">_xlfn.IFS(AK7976="1",CONCATENATE(C7976,"Regional"),AK7976="2",CONCATENATE(C7976,"Sectional"),AK7976="3",CONCATENATE(C7976,COUNTIF($C$1:C7976,C7976)))</f>
        <v>Olivia GallagherRegional</v>
      </c>
      <c r="E7976" s="66">
        <v>45196.354166666664</v>
      </c>
      <c r="F7976" t="s">
        <v>2517</v>
      </c>
      <c r="G7976" s="46">
        <v>34</v>
      </c>
      <c r="H7976" s="46">
        <v>125</v>
      </c>
      <c r="I7976" s="46">
        <v>25</v>
      </c>
      <c r="J7976" t="s">
        <v>977</v>
      </c>
      <c r="K7976" t="s">
        <v>90</v>
      </c>
      <c r="L7976" s="46">
        <v>5476</v>
      </c>
      <c r="M7976" s="46">
        <v>73</v>
      </c>
      <c r="N7976" s="46">
        <v>71.7</v>
      </c>
      <c r="O7976" s="46">
        <v>122</v>
      </c>
      <c r="P7976" s="46">
        <f t="shared" si="905"/>
        <v>2</v>
      </c>
      <c r="R7976" s="67" t="s">
        <v>2933</v>
      </c>
      <c r="S7976" s="67">
        <f>COUNTIF(Y$2:$Y$100,R7976)</f>
        <v>0</v>
      </c>
      <c r="V7976" s="67">
        <f t="shared" si="909"/>
        <v>0</v>
      </c>
      <c r="X7976"/>
      <c r="Y7976" s="67" t="str">
        <f t="shared" si="903"/>
        <v xml:space="preserve"> </v>
      </c>
      <c r="AB7976" t="s">
        <v>90</v>
      </c>
      <c r="AC7976" s="46">
        <v>5476</v>
      </c>
      <c r="AD7976" s="46">
        <v>73</v>
      </c>
      <c r="AE7976" s="46">
        <v>71.7</v>
      </c>
      <c r="AF7976" s="46">
        <v>122</v>
      </c>
      <c r="AH7976" s="70" t="str">
        <f t="shared" si="906"/>
        <v>GCAW Girls Div 2 Luxemburg-Casco Regional</v>
      </c>
      <c r="AI7976" s="70" t="str">
        <f t="shared" si="907"/>
        <v/>
      </c>
      <c r="AJ7976" s="70" t="str">
        <f t="shared" si="908"/>
        <v/>
      </c>
      <c r="AK7976" s="70" t="str" cm="1">
        <f t="array" ref="AK7976">_xlfn.IFS(AH7976&lt;&gt;"","1",AI7976&lt;&gt;"","2",AJ7976&lt;&gt;"","3")</f>
        <v>1</v>
      </c>
    </row>
    <row r="7977" spans="1:37" x14ac:dyDescent="0.25">
      <c r="A7977" t="s">
        <v>2146</v>
      </c>
      <c r="B7977" t="s">
        <v>522</v>
      </c>
      <c r="C7977" s="67" t="str">
        <f t="shared" si="904"/>
        <v>lauren stelow</v>
      </c>
      <c r="D7977" s="71" t="str" cm="1">
        <f t="array" ref="D7977">_xlfn.IFS(AK7977="1",CONCATENATE(C7977,"Regional"),AK7977="2",CONCATENATE(C7977,"Sectional"),AK7977="3",CONCATENATE(C7977,COUNTIF($C$1:C7977,C7977)))</f>
        <v>lauren stelowRegional</v>
      </c>
      <c r="E7977" s="66">
        <v>45196.354166666664</v>
      </c>
      <c r="F7977" t="s">
        <v>2517</v>
      </c>
      <c r="G7977" s="46">
        <v>34</v>
      </c>
      <c r="H7977" s="46">
        <v>126</v>
      </c>
      <c r="I7977" s="46">
        <v>27</v>
      </c>
      <c r="J7977" t="s">
        <v>977</v>
      </c>
      <c r="K7977" t="s">
        <v>90</v>
      </c>
      <c r="L7977" s="46">
        <v>5476</v>
      </c>
      <c r="M7977" s="46">
        <v>73</v>
      </c>
      <c r="N7977" s="46">
        <v>71.7</v>
      </c>
      <c r="O7977" s="46">
        <v>122</v>
      </c>
      <c r="P7977" s="46">
        <f t="shared" si="905"/>
        <v>2</v>
      </c>
      <c r="R7977" s="67" t="s">
        <v>3172</v>
      </c>
      <c r="S7977" s="67">
        <f>COUNTIF(Y$2:$Y$100,R7977)</f>
        <v>0</v>
      </c>
      <c r="V7977" s="67">
        <f t="shared" si="909"/>
        <v>0</v>
      </c>
      <c r="X7977"/>
      <c r="Y7977" s="67" t="str">
        <f t="shared" si="903"/>
        <v xml:space="preserve"> </v>
      </c>
      <c r="AB7977" t="s">
        <v>90</v>
      </c>
      <c r="AC7977" s="46">
        <v>5476</v>
      </c>
      <c r="AD7977" s="46">
        <v>73</v>
      </c>
      <c r="AE7977" s="46">
        <v>71.7</v>
      </c>
      <c r="AF7977" s="46">
        <v>122</v>
      </c>
      <c r="AH7977" s="70" t="str">
        <f t="shared" si="906"/>
        <v>GCAW Girls Div 2 Luxemburg-Casco Regional</v>
      </c>
      <c r="AI7977" s="70" t="str">
        <f t="shared" si="907"/>
        <v/>
      </c>
      <c r="AJ7977" s="70" t="str">
        <f t="shared" si="908"/>
        <v/>
      </c>
      <c r="AK7977" s="70" t="str" cm="1">
        <f t="array" ref="AK7977">_xlfn.IFS(AH7977&lt;&gt;"","1",AI7977&lt;&gt;"","2",AJ7977&lt;&gt;"","3")</f>
        <v>1</v>
      </c>
    </row>
    <row r="7978" spans="1:37" x14ac:dyDescent="0.25">
      <c r="A7978" t="s">
        <v>2078</v>
      </c>
      <c r="B7978" t="s">
        <v>2079</v>
      </c>
      <c r="C7978" s="67" t="str">
        <f t="shared" si="904"/>
        <v>islee hounsell</v>
      </c>
      <c r="D7978" s="71" t="str" cm="1">
        <f t="array" ref="D7978">_xlfn.IFS(AK7978="1",CONCATENATE(C7978,"Regional"),AK7978="2",CONCATENATE(C7978,"Sectional"),AK7978="3",CONCATENATE(C7978,COUNTIF($C$1:C7978,C7978)))</f>
        <v>islee hounsellRegional</v>
      </c>
      <c r="E7978" s="66">
        <v>45196.354166666664</v>
      </c>
      <c r="F7978" t="s">
        <v>2517</v>
      </c>
      <c r="G7978" s="46">
        <v>34</v>
      </c>
      <c r="H7978" s="46">
        <v>129</v>
      </c>
      <c r="I7978" s="46">
        <v>28</v>
      </c>
      <c r="J7978" t="s">
        <v>977</v>
      </c>
      <c r="K7978" t="s">
        <v>90</v>
      </c>
      <c r="L7978" s="46">
        <v>5476</v>
      </c>
      <c r="M7978" s="46">
        <v>73</v>
      </c>
      <c r="N7978" s="46">
        <v>71.7</v>
      </c>
      <c r="O7978" s="46">
        <v>122</v>
      </c>
      <c r="P7978" s="46">
        <f t="shared" si="905"/>
        <v>2</v>
      </c>
      <c r="R7978" s="67" t="s">
        <v>3101</v>
      </c>
      <c r="S7978" s="67">
        <f>COUNTIF(Y$2:$Y$100,R7978)</f>
        <v>0</v>
      </c>
      <c r="V7978" s="67">
        <f t="shared" si="909"/>
        <v>0</v>
      </c>
      <c r="X7978"/>
      <c r="Y7978" s="67" t="str">
        <f t="shared" si="903"/>
        <v xml:space="preserve"> </v>
      </c>
      <c r="AB7978" t="s">
        <v>90</v>
      </c>
      <c r="AC7978" s="46">
        <v>5476</v>
      </c>
      <c r="AD7978" s="46">
        <v>73</v>
      </c>
      <c r="AE7978" s="46">
        <v>71.7</v>
      </c>
      <c r="AF7978" s="46">
        <v>122</v>
      </c>
      <c r="AH7978" s="70" t="str">
        <f t="shared" si="906"/>
        <v>GCAW Girls Div 2 Luxemburg-Casco Regional</v>
      </c>
      <c r="AI7978" s="70" t="str">
        <f t="shared" si="907"/>
        <v/>
      </c>
      <c r="AJ7978" s="70" t="str">
        <f t="shared" si="908"/>
        <v/>
      </c>
      <c r="AK7978" s="70" t="str" cm="1">
        <f t="array" ref="AK7978">_xlfn.IFS(AH7978&lt;&gt;"","1",AI7978&lt;&gt;"","2",AJ7978&lt;&gt;"","3")</f>
        <v>1</v>
      </c>
    </row>
    <row r="7979" spans="1:37" x14ac:dyDescent="0.25">
      <c r="A7979" t="s">
        <v>2039</v>
      </c>
      <c r="B7979" t="s">
        <v>2147</v>
      </c>
      <c r="C7979" s="67" t="str">
        <f t="shared" si="904"/>
        <v>Lahela Carter</v>
      </c>
      <c r="D7979" s="71" t="str" cm="1">
        <f t="array" ref="D7979">_xlfn.IFS(AK7979="1",CONCATENATE(C7979,"Regional"),AK7979="2",CONCATENATE(C7979,"Sectional"),AK7979="3",CONCATENATE(C7979,COUNTIF($C$1:C7979,C7979)))</f>
        <v>Lahela CarterRegional</v>
      </c>
      <c r="E7979" s="66">
        <v>45196.354166666664</v>
      </c>
      <c r="F7979" t="s">
        <v>2517</v>
      </c>
      <c r="G7979" s="46">
        <v>34</v>
      </c>
      <c r="H7979" s="46">
        <v>132</v>
      </c>
      <c r="I7979" s="46">
        <v>29</v>
      </c>
      <c r="J7979" t="s">
        <v>977</v>
      </c>
      <c r="K7979" t="s">
        <v>90</v>
      </c>
      <c r="L7979" s="46">
        <v>5476</v>
      </c>
      <c r="M7979" s="46">
        <v>73</v>
      </c>
      <c r="N7979" s="46">
        <v>71.7</v>
      </c>
      <c r="O7979" s="46">
        <v>122</v>
      </c>
      <c r="P7979" s="46">
        <f t="shared" si="905"/>
        <v>2</v>
      </c>
      <c r="R7979" s="67" t="s">
        <v>3173</v>
      </c>
      <c r="S7979" s="67">
        <f>COUNTIF(Y$2:$Y$100,R7979)</f>
        <v>0</v>
      </c>
      <c r="V7979" s="67">
        <f t="shared" si="909"/>
        <v>0</v>
      </c>
      <c r="X7979"/>
      <c r="Y7979" s="67" t="str">
        <f t="shared" si="903"/>
        <v xml:space="preserve"> </v>
      </c>
      <c r="AB7979" t="s">
        <v>90</v>
      </c>
      <c r="AC7979" s="46">
        <v>5476</v>
      </c>
      <c r="AD7979" s="46">
        <v>73</v>
      </c>
      <c r="AE7979" s="46">
        <v>71.7</v>
      </c>
      <c r="AF7979" s="46">
        <v>122</v>
      </c>
      <c r="AH7979" s="70" t="str">
        <f t="shared" si="906"/>
        <v>GCAW Girls Div 2 Luxemburg-Casco Regional</v>
      </c>
      <c r="AI7979" s="70" t="str">
        <f t="shared" si="907"/>
        <v/>
      </c>
      <c r="AJ7979" s="70" t="str">
        <f t="shared" si="908"/>
        <v/>
      </c>
      <c r="AK7979" s="70" t="str" cm="1">
        <f t="array" ref="AK7979">_xlfn.IFS(AH7979&lt;&gt;"","1",AI7979&lt;&gt;"","2",AJ7979&lt;&gt;"","3")</f>
        <v>1</v>
      </c>
    </row>
    <row r="7980" spans="1:37" x14ac:dyDescent="0.25">
      <c r="A7980" t="s">
        <v>1605</v>
      </c>
      <c r="B7980" t="s">
        <v>187</v>
      </c>
      <c r="C7980" s="67" t="str">
        <f t="shared" si="904"/>
        <v>Ava Dalebroux</v>
      </c>
      <c r="D7980" s="71" t="str" cm="1">
        <f t="array" ref="D7980">_xlfn.IFS(AK7980="1",CONCATENATE(C7980,"Regional"),AK7980="2",CONCATENATE(C7980,"Sectional"),AK7980="3",CONCATENATE(C7980,COUNTIF($C$1:C7980,C7980)))</f>
        <v>Ava DalebrouxRegional</v>
      </c>
      <c r="E7980" s="66">
        <v>45196.354166666664</v>
      </c>
      <c r="F7980" t="s">
        <v>2517</v>
      </c>
      <c r="G7980" s="46">
        <v>34</v>
      </c>
      <c r="H7980" s="46">
        <v>136</v>
      </c>
      <c r="I7980" s="46">
        <v>30</v>
      </c>
      <c r="J7980" t="s">
        <v>977</v>
      </c>
      <c r="K7980" t="s">
        <v>90</v>
      </c>
      <c r="L7980" s="46">
        <v>5476</v>
      </c>
      <c r="M7980" s="46">
        <v>73</v>
      </c>
      <c r="N7980" s="46">
        <v>71.7</v>
      </c>
      <c r="O7980" s="46">
        <v>122</v>
      </c>
      <c r="P7980" s="46">
        <f t="shared" si="905"/>
        <v>2</v>
      </c>
      <c r="R7980" s="67" t="s">
        <v>3514</v>
      </c>
      <c r="S7980" s="67">
        <f>COUNTIF(Y$2:$Y$100,R7980)</f>
        <v>0</v>
      </c>
      <c r="V7980" s="67">
        <f t="shared" si="909"/>
        <v>0</v>
      </c>
      <c r="X7980"/>
      <c r="Y7980" s="67" t="str">
        <f t="shared" si="903"/>
        <v xml:space="preserve"> </v>
      </c>
      <c r="AB7980" t="s">
        <v>90</v>
      </c>
      <c r="AC7980" s="46">
        <v>5476</v>
      </c>
      <c r="AD7980" s="46">
        <v>73</v>
      </c>
      <c r="AE7980" s="46">
        <v>71.7</v>
      </c>
      <c r="AF7980" s="46">
        <v>122</v>
      </c>
      <c r="AH7980" s="70" t="str">
        <f t="shared" si="906"/>
        <v>GCAW Girls Div 2 Luxemburg-Casco Regional</v>
      </c>
      <c r="AI7980" s="70" t="str">
        <f t="shared" si="907"/>
        <v/>
      </c>
      <c r="AJ7980" s="70" t="str">
        <f t="shared" si="908"/>
        <v/>
      </c>
      <c r="AK7980" s="70" t="str" cm="1">
        <f t="array" ref="AK7980">_xlfn.IFS(AH7980&lt;&gt;"","1",AI7980&lt;&gt;"","2",AJ7980&lt;&gt;"","3")</f>
        <v>1</v>
      </c>
    </row>
    <row r="7981" spans="1:37" x14ac:dyDescent="0.25">
      <c r="A7981" t="s">
        <v>2048</v>
      </c>
      <c r="B7981" t="s">
        <v>2049</v>
      </c>
      <c r="C7981" s="67" t="str">
        <f t="shared" si="904"/>
        <v>Dana Detrie</v>
      </c>
      <c r="D7981" s="71" t="str" cm="1">
        <f t="array" ref="D7981">_xlfn.IFS(AK7981="1",CONCATENATE(C7981,"Regional"),AK7981="2",CONCATENATE(C7981,"Sectional"),AK7981="3",CONCATENATE(C7981,COUNTIF($C$1:C7981,C7981)))</f>
        <v>Dana DetrieRegional</v>
      </c>
      <c r="E7981" s="66">
        <v>45196.354166666664</v>
      </c>
      <c r="F7981" t="s">
        <v>2517</v>
      </c>
      <c r="G7981" s="46">
        <v>34</v>
      </c>
      <c r="H7981" s="46">
        <v>140</v>
      </c>
      <c r="I7981" s="46">
        <v>31</v>
      </c>
      <c r="J7981" t="s">
        <v>977</v>
      </c>
      <c r="K7981" t="s">
        <v>90</v>
      </c>
      <c r="L7981" s="46">
        <v>5476</v>
      </c>
      <c r="M7981" s="46">
        <v>73</v>
      </c>
      <c r="N7981" s="46">
        <v>71.7</v>
      </c>
      <c r="O7981" s="46">
        <v>122</v>
      </c>
      <c r="P7981" s="46">
        <f t="shared" si="905"/>
        <v>2</v>
      </c>
      <c r="R7981" s="67" t="s">
        <v>3068</v>
      </c>
      <c r="S7981" s="67">
        <f>COUNTIF(Y$2:$Y$100,R7981)</f>
        <v>0</v>
      </c>
      <c r="V7981" s="67">
        <f t="shared" si="909"/>
        <v>0</v>
      </c>
      <c r="X7981"/>
      <c r="Y7981" s="67" t="str">
        <f t="shared" si="903"/>
        <v xml:space="preserve"> </v>
      </c>
      <c r="AB7981" t="s">
        <v>90</v>
      </c>
      <c r="AC7981" s="46">
        <v>5476</v>
      </c>
      <c r="AD7981" s="46">
        <v>73</v>
      </c>
      <c r="AE7981" s="46">
        <v>71.7</v>
      </c>
      <c r="AF7981" s="46">
        <v>122</v>
      </c>
      <c r="AH7981" s="70" t="str">
        <f t="shared" si="906"/>
        <v>GCAW Girls Div 2 Luxemburg-Casco Regional</v>
      </c>
      <c r="AI7981" s="70" t="str">
        <f t="shared" si="907"/>
        <v/>
      </c>
      <c r="AJ7981" s="70" t="str">
        <f t="shared" si="908"/>
        <v/>
      </c>
      <c r="AK7981" s="70" t="str" cm="1">
        <f t="array" ref="AK7981">_xlfn.IFS(AH7981&lt;&gt;"","1",AI7981&lt;&gt;"","2",AJ7981&lt;&gt;"","3")</f>
        <v>1</v>
      </c>
    </row>
    <row r="7982" spans="1:37" x14ac:dyDescent="0.25">
      <c r="A7982" t="s">
        <v>2148</v>
      </c>
      <c r="B7982" t="s">
        <v>1100</v>
      </c>
      <c r="C7982" s="67" t="str">
        <f t="shared" si="904"/>
        <v>Marissa Annoye</v>
      </c>
      <c r="D7982" s="71" t="str" cm="1">
        <f t="array" ref="D7982">_xlfn.IFS(AK7982="1",CONCATENATE(C7982,"Regional"),AK7982="2",CONCATENATE(C7982,"Sectional"),AK7982="3",CONCATENATE(C7982,COUNTIF($C$1:C7982,C7982)))</f>
        <v>Marissa AnnoyeRegional</v>
      </c>
      <c r="E7982" s="66">
        <v>45196.354166666664</v>
      </c>
      <c r="F7982" t="s">
        <v>2517</v>
      </c>
      <c r="G7982" s="46">
        <v>34</v>
      </c>
      <c r="H7982" s="46">
        <v>141</v>
      </c>
      <c r="I7982" s="46">
        <v>32</v>
      </c>
      <c r="J7982" t="s">
        <v>977</v>
      </c>
      <c r="K7982" t="s">
        <v>90</v>
      </c>
      <c r="L7982" s="46">
        <v>5476</v>
      </c>
      <c r="M7982" s="46">
        <v>73</v>
      </c>
      <c r="N7982" s="46">
        <v>71.7</v>
      </c>
      <c r="O7982" s="46">
        <v>122</v>
      </c>
      <c r="P7982" s="46">
        <f t="shared" si="905"/>
        <v>2</v>
      </c>
      <c r="R7982" s="67" t="s">
        <v>3174</v>
      </c>
      <c r="S7982" s="67">
        <f>COUNTIF(Y$2:$Y$100,R7982)</f>
        <v>0</v>
      </c>
      <c r="V7982" s="67">
        <f t="shared" si="909"/>
        <v>0</v>
      </c>
      <c r="X7982"/>
      <c r="Y7982" s="67" t="str">
        <f t="shared" si="903"/>
        <v xml:space="preserve"> </v>
      </c>
      <c r="AB7982" t="s">
        <v>90</v>
      </c>
      <c r="AC7982" s="46">
        <v>5476</v>
      </c>
      <c r="AD7982" s="46">
        <v>73</v>
      </c>
      <c r="AE7982" s="46">
        <v>71.7</v>
      </c>
      <c r="AF7982" s="46">
        <v>122</v>
      </c>
      <c r="AH7982" s="70" t="str">
        <f t="shared" si="906"/>
        <v>GCAW Girls Div 2 Luxemburg-Casco Regional</v>
      </c>
      <c r="AI7982" s="70" t="str">
        <f t="shared" si="907"/>
        <v/>
      </c>
      <c r="AJ7982" s="70" t="str">
        <f t="shared" si="908"/>
        <v/>
      </c>
      <c r="AK7982" s="70" t="str" cm="1">
        <f t="array" ref="AK7982">_xlfn.IFS(AH7982&lt;&gt;"","1",AI7982&lt;&gt;"","2",AJ7982&lt;&gt;"","3")</f>
        <v>1</v>
      </c>
    </row>
    <row r="7983" spans="1:37" x14ac:dyDescent="0.25">
      <c r="A7983" t="s">
        <v>2149</v>
      </c>
      <c r="B7983" t="s">
        <v>2150</v>
      </c>
      <c r="C7983" s="67" t="str">
        <f t="shared" si="904"/>
        <v>Jayden Bielinski</v>
      </c>
      <c r="D7983" s="71" t="str" cm="1">
        <f t="array" ref="D7983">_xlfn.IFS(AK7983="1",CONCATENATE(C7983,"Regional"),AK7983="2",CONCATENATE(C7983,"Sectional"),AK7983="3",CONCATENATE(C7983,COUNTIF($C$1:C7983,C7983)))</f>
        <v>Jayden BielinskiRegional</v>
      </c>
      <c r="E7983" s="66">
        <v>45196.354166666664</v>
      </c>
      <c r="F7983" t="s">
        <v>2517</v>
      </c>
      <c r="G7983" s="46">
        <v>34</v>
      </c>
      <c r="H7983" s="46">
        <v>141</v>
      </c>
      <c r="I7983" s="46">
        <v>32</v>
      </c>
      <c r="J7983" t="s">
        <v>977</v>
      </c>
      <c r="K7983" t="s">
        <v>90</v>
      </c>
      <c r="L7983" s="46">
        <v>5476</v>
      </c>
      <c r="M7983" s="46">
        <v>73</v>
      </c>
      <c r="N7983" s="46">
        <v>71.7</v>
      </c>
      <c r="O7983" s="46">
        <v>122</v>
      </c>
      <c r="P7983" s="46">
        <f t="shared" si="905"/>
        <v>2</v>
      </c>
      <c r="R7983" s="67" t="s">
        <v>3175</v>
      </c>
      <c r="S7983" s="67">
        <f>COUNTIF(Y$2:$Y$100,R7983)</f>
        <v>0</v>
      </c>
      <c r="V7983" s="67">
        <f t="shared" si="909"/>
        <v>0</v>
      </c>
      <c r="X7983"/>
      <c r="Y7983" s="67" t="str">
        <f t="shared" si="903"/>
        <v xml:space="preserve"> </v>
      </c>
      <c r="AB7983" t="s">
        <v>90</v>
      </c>
      <c r="AC7983" s="46">
        <v>5476</v>
      </c>
      <c r="AD7983" s="46">
        <v>73</v>
      </c>
      <c r="AE7983" s="46">
        <v>71.7</v>
      </c>
      <c r="AF7983" s="46">
        <v>122</v>
      </c>
      <c r="AH7983" s="70" t="str">
        <f t="shared" si="906"/>
        <v>GCAW Girls Div 2 Luxemburg-Casco Regional</v>
      </c>
      <c r="AI7983" s="70" t="str">
        <f t="shared" si="907"/>
        <v/>
      </c>
      <c r="AJ7983" s="70" t="str">
        <f t="shared" si="908"/>
        <v/>
      </c>
      <c r="AK7983" s="70" t="str" cm="1">
        <f t="array" ref="AK7983">_xlfn.IFS(AH7983&lt;&gt;"","1",AI7983&lt;&gt;"","2",AJ7983&lt;&gt;"","3")</f>
        <v>1</v>
      </c>
    </row>
    <row r="7984" spans="1:37" x14ac:dyDescent="0.25">
      <c r="A7984" t="s">
        <v>1924</v>
      </c>
      <c r="B7984" t="s">
        <v>2710</v>
      </c>
      <c r="C7984" s="67" t="str">
        <f t="shared" si="904"/>
        <v>OnnaLiese Hoiska</v>
      </c>
      <c r="D7984" s="71" t="str" cm="1">
        <f t="array" ref="D7984">_xlfn.IFS(AK7984="1",CONCATENATE(C7984,"Regional"),AK7984="2",CONCATENATE(C7984,"Sectional"),AK7984="3",CONCATENATE(C7984,COUNTIF($C$1:C7984,C7984)))</f>
        <v>OnnaLiese HoiskaRegional</v>
      </c>
      <c r="E7984" s="66">
        <v>45196.354166666664</v>
      </c>
      <c r="F7984" t="s">
        <v>2517</v>
      </c>
      <c r="G7984" s="46">
        <v>34</v>
      </c>
      <c r="H7984" s="46">
        <v>150</v>
      </c>
      <c r="I7984" s="46">
        <v>34</v>
      </c>
      <c r="J7984" t="s">
        <v>977</v>
      </c>
      <c r="K7984" t="s">
        <v>90</v>
      </c>
      <c r="L7984" s="46">
        <v>5476</v>
      </c>
      <c r="M7984" s="46">
        <v>73</v>
      </c>
      <c r="N7984" s="46">
        <v>71.7</v>
      </c>
      <c r="O7984" s="46">
        <v>122</v>
      </c>
      <c r="P7984" s="46">
        <f t="shared" si="905"/>
        <v>2</v>
      </c>
      <c r="R7984" s="67" t="s">
        <v>2935</v>
      </c>
      <c r="S7984" s="67">
        <f>COUNTIF(Y$2:$Y$100,R7984)</f>
        <v>0</v>
      </c>
      <c r="V7984" s="67">
        <f t="shared" si="909"/>
        <v>0</v>
      </c>
      <c r="X7984"/>
      <c r="Y7984" s="67" t="str">
        <f t="shared" ref="Y7984:Y8047" si="910">CONCATENATE(W7984," ",X7984)</f>
        <v xml:space="preserve"> </v>
      </c>
      <c r="AB7984" t="s">
        <v>90</v>
      </c>
      <c r="AC7984" s="46">
        <v>5476</v>
      </c>
      <c r="AD7984" s="46">
        <v>73</v>
      </c>
      <c r="AE7984" s="46">
        <v>71.7</v>
      </c>
      <c r="AF7984" s="46">
        <v>122</v>
      </c>
      <c r="AH7984" s="70" t="str">
        <f t="shared" si="906"/>
        <v>GCAW Girls Div 2 Luxemburg-Casco Regional</v>
      </c>
      <c r="AI7984" s="70" t="str">
        <f t="shared" si="907"/>
        <v/>
      </c>
      <c r="AJ7984" s="70" t="str">
        <f t="shared" si="908"/>
        <v/>
      </c>
      <c r="AK7984" s="70" t="str" cm="1">
        <f t="array" ref="AK7984">_xlfn.IFS(AH7984&lt;&gt;"","1",AI7984&lt;&gt;"","2",AJ7984&lt;&gt;"","3")</f>
        <v>1</v>
      </c>
    </row>
    <row r="7985" spans="1:37" x14ac:dyDescent="0.25">
      <c r="A7985" t="s">
        <v>299</v>
      </c>
      <c r="B7985" t="s">
        <v>458</v>
      </c>
      <c r="C7985" s="67" t="str">
        <f t="shared" si="904"/>
        <v>Lauren Lupinek</v>
      </c>
      <c r="D7985" s="71" t="str" cm="1">
        <f t="array" ref="D7985">_xlfn.IFS(AK7985="1",CONCATENATE(C7985,"Regional"),AK7985="2",CONCATENATE(C7985,"Sectional"),AK7985="3",CONCATENATE(C7985,COUNTIF($C$1:C7985,C7985)))</f>
        <v>Lauren LupinekRegional</v>
      </c>
      <c r="E7985" s="66">
        <v>45196.375</v>
      </c>
      <c r="F7985" t="s">
        <v>2504</v>
      </c>
      <c r="G7985" s="46">
        <v>45</v>
      </c>
      <c r="H7985" s="46">
        <v>73</v>
      </c>
      <c r="I7985" s="46">
        <v>1</v>
      </c>
      <c r="J7985" t="s">
        <v>129</v>
      </c>
      <c r="K7985" t="s">
        <v>87</v>
      </c>
      <c r="L7985" s="46">
        <v>4922</v>
      </c>
      <c r="M7985" s="46">
        <v>70</v>
      </c>
      <c r="N7985" s="46">
        <v>68.5</v>
      </c>
      <c r="O7985" s="46">
        <v>119</v>
      </c>
      <c r="P7985" s="46">
        <f t="shared" si="905"/>
        <v>2</v>
      </c>
      <c r="R7985" s="67" t="s">
        <v>1313</v>
      </c>
      <c r="S7985" s="67">
        <f>COUNTIF(Y$2:$Y$100,R7985)</f>
        <v>0</v>
      </c>
      <c r="V7985" s="67">
        <f t="shared" si="909"/>
        <v>0</v>
      </c>
      <c r="X7985"/>
      <c r="Y7985" s="67" t="str">
        <f t="shared" si="910"/>
        <v xml:space="preserve"> </v>
      </c>
      <c r="AB7985" t="s">
        <v>87</v>
      </c>
      <c r="AC7985" s="46">
        <v>4922</v>
      </c>
      <c r="AD7985" s="46">
        <v>70</v>
      </c>
      <c r="AE7985" s="46">
        <v>68.5</v>
      </c>
      <c r="AF7985" s="46">
        <v>119</v>
      </c>
      <c r="AH7985" s="70" t="str">
        <f t="shared" si="906"/>
        <v>GCAW Girls Div 1 Oconomowoc Regional</v>
      </c>
      <c r="AI7985" s="70" t="str">
        <f t="shared" si="907"/>
        <v/>
      </c>
      <c r="AJ7985" s="70" t="str">
        <f t="shared" si="908"/>
        <v/>
      </c>
      <c r="AK7985" s="70" t="str" cm="1">
        <f t="array" ref="AK7985">_xlfn.IFS(AH7985&lt;&gt;"","1",AI7985&lt;&gt;"","2",AJ7985&lt;&gt;"","3")</f>
        <v>1</v>
      </c>
    </row>
    <row r="7986" spans="1:37" x14ac:dyDescent="0.25">
      <c r="A7986" t="s">
        <v>294</v>
      </c>
      <c r="B7986" t="s">
        <v>726</v>
      </c>
      <c r="C7986" s="67" t="str">
        <f t="shared" si="904"/>
        <v>Nina Lang</v>
      </c>
      <c r="D7986" s="71" t="str" cm="1">
        <f t="array" ref="D7986">_xlfn.IFS(AK7986="1",CONCATENATE(C7986,"Regional"),AK7986="2",CONCATENATE(C7986,"Sectional"),AK7986="3",CONCATENATE(C7986,COUNTIF($C$1:C7986,C7986)))</f>
        <v>Nina LangRegional</v>
      </c>
      <c r="E7986" s="66">
        <v>45196.375</v>
      </c>
      <c r="F7986" t="s">
        <v>2504</v>
      </c>
      <c r="G7986" s="46">
        <v>45</v>
      </c>
      <c r="H7986" s="46">
        <v>80</v>
      </c>
      <c r="I7986" s="46">
        <v>2</v>
      </c>
      <c r="J7986" t="s">
        <v>129</v>
      </c>
      <c r="K7986" t="s">
        <v>87</v>
      </c>
      <c r="L7986" s="46">
        <v>4922</v>
      </c>
      <c r="M7986" s="46">
        <v>70</v>
      </c>
      <c r="N7986" s="46">
        <v>68.5</v>
      </c>
      <c r="O7986" s="46">
        <v>119</v>
      </c>
      <c r="P7986" s="46">
        <f t="shared" si="905"/>
        <v>2</v>
      </c>
      <c r="R7986" s="67" t="s">
        <v>1321</v>
      </c>
      <c r="S7986" s="67">
        <f>COUNTIF(Y$2:$Y$100,R7986)</f>
        <v>0</v>
      </c>
      <c r="V7986" s="67">
        <f t="shared" si="909"/>
        <v>0</v>
      </c>
      <c r="X7986"/>
      <c r="Y7986" s="67" t="str">
        <f t="shared" si="910"/>
        <v xml:space="preserve"> </v>
      </c>
      <c r="AB7986" t="s">
        <v>87</v>
      </c>
      <c r="AC7986" s="46">
        <v>4922</v>
      </c>
      <c r="AD7986" s="46">
        <v>70</v>
      </c>
      <c r="AE7986" s="46">
        <v>68.5</v>
      </c>
      <c r="AF7986" s="46">
        <v>119</v>
      </c>
      <c r="AH7986" s="70" t="str">
        <f t="shared" si="906"/>
        <v>GCAW Girls Div 1 Oconomowoc Regional</v>
      </c>
      <c r="AI7986" s="70" t="str">
        <f t="shared" si="907"/>
        <v/>
      </c>
      <c r="AJ7986" s="70" t="str">
        <f t="shared" si="908"/>
        <v/>
      </c>
      <c r="AK7986" s="70" t="str" cm="1">
        <f t="array" ref="AK7986">_xlfn.IFS(AH7986&lt;&gt;"","1",AI7986&lt;&gt;"","2",AJ7986&lt;&gt;"","3")</f>
        <v>1</v>
      </c>
    </row>
    <row r="7987" spans="1:37" x14ac:dyDescent="0.25">
      <c r="A7987" t="s">
        <v>948</v>
      </c>
      <c r="B7987" t="s">
        <v>949</v>
      </c>
      <c r="C7987" s="67" t="str">
        <f t="shared" si="904"/>
        <v>Krista Longden</v>
      </c>
      <c r="D7987" s="71" t="str" cm="1">
        <f t="array" ref="D7987">_xlfn.IFS(AK7987="1",CONCATENATE(C7987,"Regional"),AK7987="2",CONCATENATE(C7987,"Sectional"),AK7987="3",CONCATENATE(C7987,COUNTIF($C$1:C7987,C7987)))</f>
        <v>Krista LongdenRegional</v>
      </c>
      <c r="E7987" s="66">
        <v>45196.375</v>
      </c>
      <c r="F7987" t="s">
        <v>2504</v>
      </c>
      <c r="G7987" s="46">
        <v>45</v>
      </c>
      <c r="H7987" s="46">
        <v>82</v>
      </c>
      <c r="I7987" s="46">
        <v>3</v>
      </c>
      <c r="J7987" t="s">
        <v>129</v>
      </c>
      <c r="K7987" t="s">
        <v>87</v>
      </c>
      <c r="L7987" s="46">
        <v>4922</v>
      </c>
      <c r="M7987" s="46">
        <v>70</v>
      </c>
      <c r="N7987" s="46">
        <v>68.5</v>
      </c>
      <c r="O7987" s="46">
        <v>119</v>
      </c>
      <c r="P7987" s="46">
        <f t="shared" si="905"/>
        <v>2</v>
      </c>
      <c r="R7987" s="67" t="s">
        <v>1466</v>
      </c>
      <c r="S7987" s="67">
        <f>COUNTIF(Y$2:$Y$100,R7987)</f>
        <v>0</v>
      </c>
      <c r="V7987" s="67">
        <f t="shared" si="909"/>
        <v>0</v>
      </c>
      <c r="X7987"/>
      <c r="Y7987" s="67" t="str">
        <f t="shared" si="910"/>
        <v xml:space="preserve"> </v>
      </c>
      <c r="AB7987" t="s">
        <v>87</v>
      </c>
      <c r="AC7987" s="46">
        <v>4922</v>
      </c>
      <c r="AD7987" s="46">
        <v>70</v>
      </c>
      <c r="AE7987" s="46">
        <v>68.5</v>
      </c>
      <c r="AF7987" s="46">
        <v>119</v>
      </c>
      <c r="AH7987" s="70" t="str">
        <f t="shared" si="906"/>
        <v>GCAW Girls Div 1 Oconomowoc Regional</v>
      </c>
      <c r="AI7987" s="70" t="str">
        <f t="shared" si="907"/>
        <v/>
      </c>
      <c r="AJ7987" s="70" t="str">
        <f t="shared" si="908"/>
        <v/>
      </c>
      <c r="AK7987" s="70" t="str" cm="1">
        <f t="array" ref="AK7987">_xlfn.IFS(AH7987&lt;&gt;"","1",AI7987&lt;&gt;"","2",AJ7987&lt;&gt;"","3")</f>
        <v>1</v>
      </c>
    </row>
    <row r="7988" spans="1:37" x14ac:dyDescent="0.25">
      <c r="A7988" t="s">
        <v>746</v>
      </c>
      <c r="B7988" t="s">
        <v>682</v>
      </c>
      <c r="C7988" s="67" t="str">
        <f t="shared" si="904"/>
        <v>Aubrey Westerman</v>
      </c>
      <c r="D7988" s="71" t="str" cm="1">
        <f t="array" ref="D7988">_xlfn.IFS(AK7988="1",CONCATENATE(C7988,"Regional"),AK7988="2",CONCATENATE(C7988,"Sectional"),AK7988="3",CONCATENATE(C7988,COUNTIF($C$1:C7988,C7988)))</f>
        <v>Aubrey WestermanRegional</v>
      </c>
      <c r="E7988" s="66">
        <v>45196.375</v>
      </c>
      <c r="F7988" t="s">
        <v>2504</v>
      </c>
      <c r="G7988" s="46">
        <v>45</v>
      </c>
      <c r="H7988" s="46">
        <v>84</v>
      </c>
      <c r="I7988" s="46">
        <v>4</v>
      </c>
      <c r="J7988" t="s">
        <v>129</v>
      </c>
      <c r="K7988" t="s">
        <v>87</v>
      </c>
      <c r="L7988" s="46">
        <v>4922</v>
      </c>
      <c r="M7988" s="46">
        <v>70</v>
      </c>
      <c r="N7988" s="46">
        <v>68.5</v>
      </c>
      <c r="O7988" s="46">
        <v>119</v>
      </c>
      <c r="P7988" s="46">
        <f t="shared" si="905"/>
        <v>2</v>
      </c>
      <c r="R7988" s="67" t="s">
        <v>3478</v>
      </c>
      <c r="S7988" s="67">
        <f>COUNTIF(Y$2:$Y$100,R7988)</f>
        <v>0</v>
      </c>
      <c r="V7988" s="67">
        <f t="shared" si="909"/>
        <v>0</v>
      </c>
      <c r="X7988"/>
      <c r="Y7988" s="67" t="str">
        <f t="shared" si="910"/>
        <v xml:space="preserve"> </v>
      </c>
      <c r="AB7988" t="s">
        <v>87</v>
      </c>
      <c r="AC7988" s="46">
        <v>4922</v>
      </c>
      <c r="AD7988" s="46">
        <v>70</v>
      </c>
      <c r="AE7988" s="46">
        <v>68.5</v>
      </c>
      <c r="AF7988" s="46">
        <v>119</v>
      </c>
      <c r="AH7988" s="70" t="str">
        <f t="shared" si="906"/>
        <v>GCAW Girls Div 1 Oconomowoc Regional</v>
      </c>
      <c r="AI7988" s="70" t="str">
        <f t="shared" si="907"/>
        <v/>
      </c>
      <c r="AJ7988" s="70" t="str">
        <f t="shared" si="908"/>
        <v/>
      </c>
      <c r="AK7988" s="70" t="str" cm="1">
        <f t="array" ref="AK7988">_xlfn.IFS(AH7988&lt;&gt;"","1",AI7988&lt;&gt;"","2",AJ7988&lt;&gt;"","3")</f>
        <v>1</v>
      </c>
    </row>
    <row r="7989" spans="1:37" x14ac:dyDescent="0.25">
      <c r="A7989" t="s">
        <v>352</v>
      </c>
      <c r="B7989" t="s">
        <v>772</v>
      </c>
      <c r="C7989" s="67" t="str">
        <f t="shared" si="904"/>
        <v>Alexa Reed</v>
      </c>
      <c r="D7989" s="71" t="str" cm="1">
        <f t="array" ref="D7989">_xlfn.IFS(AK7989="1",CONCATENATE(C7989,"Regional"),AK7989="2",CONCATENATE(C7989,"Sectional"),AK7989="3",CONCATENATE(C7989,COUNTIF($C$1:C7989,C7989)))</f>
        <v>Alexa ReedRegional</v>
      </c>
      <c r="E7989" s="66">
        <v>45196.375</v>
      </c>
      <c r="F7989" t="s">
        <v>2504</v>
      </c>
      <c r="G7989" s="46">
        <v>45</v>
      </c>
      <c r="H7989" s="46">
        <v>86</v>
      </c>
      <c r="I7989" s="46">
        <v>5</v>
      </c>
      <c r="J7989" t="s">
        <v>129</v>
      </c>
      <c r="K7989" t="s">
        <v>87</v>
      </c>
      <c r="L7989" s="46">
        <v>4922</v>
      </c>
      <c r="M7989" s="46">
        <v>70</v>
      </c>
      <c r="N7989" s="46">
        <v>68.5</v>
      </c>
      <c r="O7989" s="46">
        <v>119</v>
      </c>
      <c r="P7989" s="46">
        <f t="shared" si="905"/>
        <v>2</v>
      </c>
      <c r="R7989" s="67" t="s">
        <v>1355</v>
      </c>
      <c r="S7989" s="67">
        <f>COUNTIF(Y$2:$Y$100,R7989)</f>
        <v>0</v>
      </c>
      <c r="V7989" s="67">
        <f t="shared" si="909"/>
        <v>0</v>
      </c>
      <c r="X7989"/>
      <c r="Y7989" s="67" t="str">
        <f t="shared" si="910"/>
        <v xml:space="preserve"> </v>
      </c>
      <c r="AB7989" t="s">
        <v>87</v>
      </c>
      <c r="AC7989" s="46">
        <v>4922</v>
      </c>
      <c r="AD7989" s="46">
        <v>70</v>
      </c>
      <c r="AE7989" s="46">
        <v>68.5</v>
      </c>
      <c r="AF7989" s="46">
        <v>119</v>
      </c>
      <c r="AH7989" s="70" t="str">
        <f t="shared" si="906"/>
        <v>GCAW Girls Div 1 Oconomowoc Regional</v>
      </c>
      <c r="AI7989" s="70" t="str">
        <f t="shared" si="907"/>
        <v/>
      </c>
      <c r="AJ7989" s="70" t="str">
        <f t="shared" si="908"/>
        <v/>
      </c>
      <c r="AK7989" s="70" t="str" cm="1">
        <f t="array" ref="AK7989">_xlfn.IFS(AH7989&lt;&gt;"","1",AI7989&lt;&gt;"","2",AJ7989&lt;&gt;"","3")</f>
        <v>1</v>
      </c>
    </row>
    <row r="7990" spans="1:37" x14ac:dyDescent="0.25">
      <c r="A7990" t="s">
        <v>219</v>
      </c>
      <c r="B7990" t="s">
        <v>725</v>
      </c>
      <c r="C7990" s="67" t="str">
        <f t="shared" si="904"/>
        <v>Lia Maxwell</v>
      </c>
      <c r="D7990" s="71" t="str" cm="1">
        <f t="array" ref="D7990">_xlfn.IFS(AK7990="1",CONCATENATE(C7990,"Regional"),AK7990="2",CONCATENATE(C7990,"Sectional"),AK7990="3",CONCATENATE(C7990,COUNTIF($C$1:C7990,C7990)))</f>
        <v>Lia MaxwellRegional</v>
      </c>
      <c r="E7990" s="66">
        <v>45196.375</v>
      </c>
      <c r="F7990" t="s">
        <v>2504</v>
      </c>
      <c r="G7990" s="46">
        <v>45</v>
      </c>
      <c r="H7990" s="46">
        <v>86</v>
      </c>
      <c r="I7990" s="46">
        <v>5</v>
      </c>
      <c r="J7990" t="s">
        <v>129</v>
      </c>
      <c r="K7990" t="s">
        <v>87</v>
      </c>
      <c r="L7990" s="46">
        <v>4922</v>
      </c>
      <c r="M7990" s="46">
        <v>70</v>
      </c>
      <c r="N7990" s="46">
        <v>68.5</v>
      </c>
      <c r="O7990" s="46">
        <v>119</v>
      </c>
      <c r="P7990" s="46">
        <f t="shared" si="905"/>
        <v>2</v>
      </c>
      <c r="R7990" s="67" t="s">
        <v>1319</v>
      </c>
      <c r="S7990" s="67">
        <f>COUNTIF(Y$2:$Y$100,R7990)</f>
        <v>0</v>
      </c>
      <c r="V7990" s="67">
        <f t="shared" si="909"/>
        <v>0</v>
      </c>
      <c r="X7990"/>
      <c r="Y7990" s="67" t="str">
        <f t="shared" si="910"/>
        <v xml:space="preserve"> </v>
      </c>
      <c r="AB7990" t="s">
        <v>87</v>
      </c>
      <c r="AC7990" s="46">
        <v>4922</v>
      </c>
      <c r="AD7990" s="46">
        <v>70</v>
      </c>
      <c r="AE7990" s="46">
        <v>68.5</v>
      </c>
      <c r="AF7990" s="46">
        <v>119</v>
      </c>
      <c r="AH7990" s="70" t="str">
        <f t="shared" si="906"/>
        <v>GCAW Girls Div 1 Oconomowoc Regional</v>
      </c>
      <c r="AI7990" s="70" t="str">
        <f t="shared" si="907"/>
        <v/>
      </c>
      <c r="AJ7990" s="70" t="str">
        <f t="shared" si="908"/>
        <v/>
      </c>
      <c r="AK7990" s="70" t="str" cm="1">
        <f t="array" ref="AK7990">_xlfn.IFS(AH7990&lt;&gt;"","1",AI7990&lt;&gt;"","2",AJ7990&lt;&gt;"","3")</f>
        <v>1</v>
      </c>
    </row>
    <row r="7991" spans="1:37" x14ac:dyDescent="0.25">
      <c r="A7991" t="s">
        <v>611</v>
      </c>
      <c r="B7991" t="s">
        <v>458</v>
      </c>
      <c r="C7991" s="67" t="str">
        <f t="shared" si="904"/>
        <v>Lauren Wessels</v>
      </c>
      <c r="D7991" s="71" t="str" cm="1">
        <f t="array" ref="D7991">_xlfn.IFS(AK7991="1",CONCATENATE(C7991,"Regional"),AK7991="2",CONCATENATE(C7991,"Sectional"),AK7991="3",CONCATENATE(C7991,COUNTIF($C$1:C7991,C7991)))</f>
        <v>Lauren WesselsRegional</v>
      </c>
      <c r="E7991" s="66">
        <v>45196.375</v>
      </c>
      <c r="F7991" t="s">
        <v>2504</v>
      </c>
      <c r="G7991" s="46">
        <v>45</v>
      </c>
      <c r="H7991" s="46">
        <v>86</v>
      </c>
      <c r="I7991" s="46">
        <v>5</v>
      </c>
      <c r="J7991" t="s">
        <v>129</v>
      </c>
      <c r="K7991" t="s">
        <v>87</v>
      </c>
      <c r="L7991" s="46">
        <v>4922</v>
      </c>
      <c r="M7991" s="46">
        <v>70</v>
      </c>
      <c r="N7991" s="46">
        <v>68.5</v>
      </c>
      <c r="O7991" s="46">
        <v>119</v>
      </c>
      <c r="P7991" s="46">
        <f t="shared" si="905"/>
        <v>2</v>
      </c>
      <c r="R7991" s="67" t="s">
        <v>2884</v>
      </c>
      <c r="S7991" s="67">
        <f>COUNTIF(Y$2:$Y$100,R7991)</f>
        <v>0</v>
      </c>
      <c r="V7991" s="67">
        <f t="shared" si="909"/>
        <v>0</v>
      </c>
      <c r="X7991"/>
      <c r="Y7991" s="67" t="str">
        <f t="shared" si="910"/>
        <v xml:space="preserve"> </v>
      </c>
      <c r="AB7991" t="s">
        <v>87</v>
      </c>
      <c r="AC7991" s="46">
        <v>4922</v>
      </c>
      <c r="AD7991" s="46">
        <v>70</v>
      </c>
      <c r="AE7991" s="46">
        <v>68.5</v>
      </c>
      <c r="AF7991" s="46">
        <v>119</v>
      </c>
      <c r="AH7991" s="70" t="str">
        <f t="shared" si="906"/>
        <v>GCAW Girls Div 1 Oconomowoc Regional</v>
      </c>
      <c r="AI7991" s="70" t="str">
        <f t="shared" si="907"/>
        <v/>
      </c>
      <c r="AJ7991" s="70" t="str">
        <f t="shared" si="908"/>
        <v/>
      </c>
      <c r="AK7991" s="70" t="str" cm="1">
        <f t="array" ref="AK7991">_xlfn.IFS(AH7991&lt;&gt;"","1",AI7991&lt;&gt;"","2",AJ7991&lt;&gt;"","3")</f>
        <v>1</v>
      </c>
    </row>
    <row r="7992" spans="1:37" x14ac:dyDescent="0.25">
      <c r="A7992" t="s">
        <v>997</v>
      </c>
      <c r="B7992" t="s">
        <v>773</v>
      </c>
      <c r="C7992" s="67" t="str">
        <f t="shared" si="904"/>
        <v>Ashley Gilroy</v>
      </c>
      <c r="D7992" s="71" t="str" cm="1">
        <f t="array" ref="D7992">_xlfn.IFS(AK7992="1",CONCATENATE(C7992,"Regional"),AK7992="2",CONCATENATE(C7992,"Sectional"),AK7992="3",CONCATENATE(C7992,COUNTIF($C$1:C7992,C7992)))</f>
        <v>Ashley GilroyRegional</v>
      </c>
      <c r="E7992" s="66">
        <v>45196.375</v>
      </c>
      <c r="F7992" t="s">
        <v>2504</v>
      </c>
      <c r="G7992" s="46">
        <v>45</v>
      </c>
      <c r="H7992" s="46">
        <v>88</v>
      </c>
      <c r="I7992" s="46">
        <v>8</v>
      </c>
      <c r="J7992" t="s">
        <v>129</v>
      </c>
      <c r="K7992" t="s">
        <v>87</v>
      </c>
      <c r="L7992" s="46">
        <v>4922</v>
      </c>
      <c r="M7992" s="46">
        <v>70</v>
      </c>
      <c r="N7992" s="46">
        <v>68.5</v>
      </c>
      <c r="O7992" s="46">
        <v>119</v>
      </c>
      <c r="P7992" s="46">
        <f t="shared" si="905"/>
        <v>2</v>
      </c>
      <c r="R7992" s="67" t="s">
        <v>1500</v>
      </c>
      <c r="S7992" s="67">
        <f>COUNTIF(Y$2:$Y$100,R7992)</f>
        <v>0</v>
      </c>
      <c r="V7992" s="67">
        <f t="shared" si="909"/>
        <v>0</v>
      </c>
      <c r="X7992"/>
      <c r="Y7992" s="67" t="str">
        <f t="shared" si="910"/>
        <v xml:space="preserve"> </v>
      </c>
      <c r="AB7992" t="s">
        <v>87</v>
      </c>
      <c r="AC7992" s="46">
        <v>4922</v>
      </c>
      <c r="AD7992" s="46">
        <v>70</v>
      </c>
      <c r="AE7992" s="46">
        <v>68.5</v>
      </c>
      <c r="AF7992" s="46">
        <v>119</v>
      </c>
      <c r="AH7992" s="70" t="str">
        <f t="shared" si="906"/>
        <v>GCAW Girls Div 1 Oconomowoc Regional</v>
      </c>
      <c r="AI7992" s="70" t="str">
        <f t="shared" si="907"/>
        <v/>
      </c>
      <c r="AJ7992" s="70" t="str">
        <f t="shared" si="908"/>
        <v/>
      </c>
      <c r="AK7992" s="70" t="str" cm="1">
        <f t="array" ref="AK7992">_xlfn.IFS(AH7992&lt;&gt;"","1",AI7992&lt;&gt;"","2",AJ7992&lt;&gt;"","3")</f>
        <v>1</v>
      </c>
    </row>
    <row r="7993" spans="1:37" x14ac:dyDescent="0.25">
      <c r="A7993" t="s">
        <v>743</v>
      </c>
      <c r="B7993" t="s">
        <v>434</v>
      </c>
      <c r="C7993" s="67" t="str">
        <f t="shared" si="904"/>
        <v>Ella Chitwood</v>
      </c>
      <c r="D7993" s="71" t="str" cm="1">
        <f t="array" ref="D7993">_xlfn.IFS(AK7993="1",CONCATENATE(C7993,"Regional"),AK7993="2",CONCATENATE(C7993,"Sectional"),AK7993="3",CONCATENATE(C7993,COUNTIF($C$1:C7993,C7993)))</f>
        <v>Ella ChitwoodRegional</v>
      </c>
      <c r="E7993" s="66">
        <v>45196.375</v>
      </c>
      <c r="F7993" t="s">
        <v>2504</v>
      </c>
      <c r="G7993" s="46">
        <v>45</v>
      </c>
      <c r="H7993" s="46">
        <v>90</v>
      </c>
      <c r="I7993" s="46">
        <v>9</v>
      </c>
      <c r="J7993" t="s">
        <v>129</v>
      </c>
      <c r="K7993" t="s">
        <v>87</v>
      </c>
      <c r="L7993" s="46">
        <v>4922</v>
      </c>
      <c r="M7993" s="46">
        <v>70</v>
      </c>
      <c r="N7993" s="46">
        <v>68.5</v>
      </c>
      <c r="O7993" s="46">
        <v>119</v>
      </c>
      <c r="P7993" s="46">
        <f t="shared" si="905"/>
        <v>2</v>
      </c>
      <c r="R7993" s="67" t="s">
        <v>1331</v>
      </c>
      <c r="S7993" s="67">
        <f>COUNTIF(Y$2:$Y$100,R7993)</f>
        <v>0</v>
      </c>
      <c r="V7993" s="67">
        <f t="shared" si="909"/>
        <v>0</v>
      </c>
      <c r="X7993"/>
      <c r="Y7993" s="67" t="str">
        <f t="shared" si="910"/>
        <v xml:space="preserve"> </v>
      </c>
      <c r="AB7993" t="s">
        <v>87</v>
      </c>
      <c r="AC7993" s="46">
        <v>4922</v>
      </c>
      <c r="AD7993" s="46">
        <v>70</v>
      </c>
      <c r="AE7993" s="46">
        <v>68.5</v>
      </c>
      <c r="AF7993" s="46">
        <v>119</v>
      </c>
      <c r="AH7993" s="70" t="str">
        <f t="shared" si="906"/>
        <v>GCAW Girls Div 1 Oconomowoc Regional</v>
      </c>
      <c r="AI7993" s="70" t="str">
        <f t="shared" si="907"/>
        <v/>
      </c>
      <c r="AJ7993" s="70" t="str">
        <f t="shared" si="908"/>
        <v/>
      </c>
      <c r="AK7993" s="70" t="str" cm="1">
        <f t="array" ref="AK7993">_xlfn.IFS(AH7993&lt;&gt;"","1",AI7993&lt;&gt;"","2",AJ7993&lt;&gt;"","3")</f>
        <v>1</v>
      </c>
    </row>
    <row r="7994" spans="1:37" x14ac:dyDescent="0.25">
      <c r="A7994" t="s">
        <v>766</v>
      </c>
      <c r="B7994" t="s">
        <v>313</v>
      </c>
      <c r="C7994" s="67" t="str">
        <f t="shared" si="904"/>
        <v>Avery Sallmann</v>
      </c>
      <c r="D7994" s="71" t="str" cm="1">
        <f t="array" ref="D7994">_xlfn.IFS(AK7994="1",CONCATENATE(C7994,"Regional"),AK7994="2",CONCATENATE(C7994,"Sectional"),AK7994="3",CONCATENATE(C7994,COUNTIF($C$1:C7994,C7994)))</f>
        <v>Avery SallmannRegional</v>
      </c>
      <c r="E7994" s="66">
        <v>45196.375</v>
      </c>
      <c r="F7994" t="s">
        <v>2504</v>
      </c>
      <c r="G7994" s="46">
        <v>45</v>
      </c>
      <c r="H7994" s="46">
        <v>90</v>
      </c>
      <c r="I7994" s="46">
        <v>9</v>
      </c>
      <c r="J7994" t="s">
        <v>129</v>
      </c>
      <c r="K7994" t="s">
        <v>87</v>
      </c>
      <c r="L7994" s="46">
        <v>4922</v>
      </c>
      <c r="M7994" s="46">
        <v>70</v>
      </c>
      <c r="N7994" s="46">
        <v>68.5</v>
      </c>
      <c r="O7994" s="46">
        <v>119</v>
      </c>
      <c r="P7994" s="46">
        <f t="shared" si="905"/>
        <v>2</v>
      </c>
      <c r="R7994" s="67" t="s">
        <v>1351</v>
      </c>
      <c r="S7994" s="67">
        <f>COUNTIF(Y$2:$Y$100,R7994)</f>
        <v>0</v>
      </c>
      <c r="V7994" s="67">
        <f t="shared" si="909"/>
        <v>0</v>
      </c>
      <c r="X7994"/>
      <c r="Y7994" s="67" t="str">
        <f t="shared" si="910"/>
        <v xml:space="preserve"> </v>
      </c>
      <c r="AB7994" t="s">
        <v>87</v>
      </c>
      <c r="AC7994" s="46">
        <v>4922</v>
      </c>
      <c r="AD7994" s="46">
        <v>70</v>
      </c>
      <c r="AE7994" s="46">
        <v>68.5</v>
      </c>
      <c r="AF7994" s="46">
        <v>119</v>
      </c>
      <c r="AH7994" s="70" t="str">
        <f t="shared" si="906"/>
        <v>GCAW Girls Div 1 Oconomowoc Regional</v>
      </c>
      <c r="AI7994" s="70" t="str">
        <f t="shared" si="907"/>
        <v/>
      </c>
      <c r="AJ7994" s="70" t="str">
        <f t="shared" si="908"/>
        <v/>
      </c>
      <c r="AK7994" s="70" t="str" cm="1">
        <f t="array" ref="AK7994">_xlfn.IFS(AH7994&lt;&gt;"","1",AI7994&lt;&gt;"","2",AJ7994&lt;&gt;"","3")</f>
        <v>1</v>
      </c>
    </row>
    <row r="7995" spans="1:37" x14ac:dyDescent="0.25">
      <c r="A7995" t="s">
        <v>792</v>
      </c>
      <c r="B7995" t="s">
        <v>543</v>
      </c>
      <c r="C7995" s="67" t="str">
        <f t="shared" si="904"/>
        <v>Brooke Binder</v>
      </c>
      <c r="D7995" s="71" t="str" cm="1">
        <f t="array" ref="D7995">_xlfn.IFS(AK7995="1",CONCATENATE(C7995,"Regional"),AK7995="2",CONCATENATE(C7995,"Sectional"),AK7995="3",CONCATENATE(C7995,COUNTIF($C$1:C7995,C7995)))</f>
        <v>Brooke BinderRegional</v>
      </c>
      <c r="E7995" s="66">
        <v>45196.375</v>
      </c>
      <c r="F7995" t="s">
        <v>2504</v>
      </c>
      <c r="G7995" s="46">
        <v>45</v>
      </c>
      <c r="H7995" s="46">
        <v>91</v>
      </c>
      <c r="I7995" s="46">
        <v>11</v>
      </c>
      <c r="J7995" t="s">
        <v>129</v>
      </c>
      <c r="K7995" t="s">
        <v>87</v>
      </c>
      <c r="L7995" s="46">
        <v>4922</v>
      </c>
      <c r="M7995" s="46">
        <v>70</v>
      </c>
      <c r="N7995" s="46">
        <v>68.5</v>
      </c>
      <c r="O7995" s="46">
        <v>119</v>
      </c>
      <c r="P7995" s="46">
        <f t="shared" si="905"/>
        <v>2</v>
      </c>
      <c r="R7995" s="67" t="s">
        <v>1372</v>
      </c>
      <c r="S7995" s="67">
        <f>COUNTIF(Y$2:$Y$100,R7995)</f>
        <v>0</v>
      </c>
      <c r="V7995" s="67">
        <f t="shared" si="909"/>
        <v>0</v>
      </c>
      <c r="X7995"/>
      <c r="Y7995" s="67" t="str">
        <f t="shared" si="910"/>
        <v xml:space="preserve"> </v>
      </c>
      <c r="AB7995" t="s">
        <v>87</v>
      </c>
      <c r="AC7995" s="46">
        <v>4922</v>
      </c>
      <c r="AD7995" s="46">
        <v>70</v>
      </c>
      <c r="AE7995" s="46">
        <v>68.5</v>
      </c>
      <c r="AF7995" s="46">
        <v>119</v>
      </c>
      <c r="AH7995" s="70" t="str">
        <f t="shared" si="906"/>
        <v>GCAW Girls Div 1 Oconomowoc Regional</v>
      </c>
      <c r="AI7995" s="70" t="str">
        <f t="shared" si="907"/>
        <v/>
      </c>
      <c r="AJ7995" s="70" t="str">
        <f t="shared" si="908"/>
        <v/>
      </c>
      <c r="AK7995" s="70" t="str" cm="1">
        <f t="array" ref="AK7995">_xlfn.IFS(AH7995&lt;&gt;"","1",AI7995&lt;&gt;"","2",AJ7995&lt;&gt;"","3")</f>
        <v>1</v>
      </c>
    </row>
    <row r="7996" spans="1:37" x14ac:dyDescent="0.25">
      <c r="A7996" t="s">
        <v>774</v>
      </c>
      <c r="B7996" t="s">
        <v>443</v>
      </c>
      <c r="C7996" s="67" t="str">
        <f t="shared" si="904"/>
        <v>Emily Gomez</v>
      </c>
      <c r="D7996" s="71" t="str" cm="1">
        <f t="array" ref="D7996">_xlfn.IFS(AK7996="1",CONCATENATE(C7996,"Regional"),AK7996="2",CONCATENATE(C7996,"Sectional"),AK7996="3",CONCATENATE(C7996,COUNTIF($C$1:C7996,C7996)))</f>
        <v>Emily GomezRegional</v>
      </c>
      <c r="E7996" s="66">
        <v>45196.375</v>
      </c>
      <c r="F7996" t="s">
        <v>2504</v>
      </c>
      <c r="G7996" s="46">
        <v>45</v>
      </c>
      <c r="H7996" s="46">
        <v>92</v>
      </c>
      <c r="I7996" s="46">
        <v>12</v>
      </c>
      <c r="J7996" t="s">
        <v>129</v>
      </c>
      <c r="K7996" t="s">
        <v>87</v>
      </c>
      <c r="L7996" s="46">
        <v>4922</v>
      </c>
      <c r="M7996" s="46">
        <v>70</v>
      </c>
      <c r="N7996" s="46">
        <v>68.5</v>
      </c>
      <c r="O7996" s="46">
        <v>119</v>
      </c>
      <c r="P7996" s="46">
        <f t="shared" si="905"/>
        <v>2</v>
      </c>
      <c r="R7996" s="67" t="s">
        <v>1356</v>
      </c>
      <c r="S7996" s="67">
        <f>COUNTIF(Y$2:$Y$100,R7996)</f>
        <v>0</v>
      </c>
      <c r="V7996" s="67">
        <f t="shared" si="909"/>
        <v>0</v>
      </c>
      <c r="X7996"/>
      <c r="Y7996" s="67" t="str">
        <f t="shared" si="910"/>
        <v xml:space="preserve"> </v>
      </c>
      <c r="AB7996" t="s">
        <v>87</v>
      </c>
      <c r="AC7996" s="46">
        <v>4922</v>
      </c>
      <c r="AD7996" s="46">
        <v>70</v>
      </c>
      <c r="AE7996" s="46">
        <v>68.5</v>
      </c>
      <c r="AF7996" s="46">
        <v>119</v>
      </c>
      <c r="AH7996" s="70" t="str">
        <f t="shared" si="906"/>
        <v>GCAW Girls Div 1 Oconomowoc Regional</v>
      </c>
      <c r="AI7996" s="70" t="str">
        <f t="shared" si="907"/>
        <v/>
      </c>
      <c r="AJ7996" s="70" t="str">
        <f t="shared" si="908"/>
        <v/>
      </c>
      <c r="AK7996" s="70" t="str" cm="1">
        <f t="array" ref="AK7996">_xlfn.IFS(AH7996&lt;&gt;"","1",AI7996&lt;&gt;"","2",AJ7996&lt;&gt;"","3")</f>
        <v>1</v>
      </c>
    </row>
    <row r="7997" spans="1:37" x14ac:dyDescent="0.25">
      <c r="A7997" t="s">
        <v>278</v>
      </c>
      <c r="B7997" t="s">
        <v>220</v>
      </c>
      <c r="C7997" s="67" t="str">
        <f t="shared" si="904"/>
        <v>Maria Jorgensen</v>
      </c>
      <c r="D7997" s="71" t="str" cm="1">
        <f t="array" ref="D7997">_xlfn.IFS(AK7997="1",CONCATENATE(C7997,"Regional"),AK7997="2",CONCATENATE(C7997,"Sectional"),AK7997="3",CONCATENATE(C7997,COUNTIF($C$1:C7997,C7997)))</f>
        <v>Maria JorgensenRegional</v>
      </c>
      <c r="E7997" s="66">
        <v>45196.375</v>
      </c>
      <c r="F7997" t="s">
        <v>2504</v>
      </c>
      <c r="G7997" s="46">
        <v>45</v>
      </c>
      <c r="H7997" s="46">
        <v>92</v>
      </c>
      <c r="I7997" s="46">
        <v>12</v>
      </c>
      <c r="J7997" t="s">
        <v>129</v>
      </c>
      <c r="K7997" t="s">
        <v>87</v>
      </c>
      <c r="L7997" s="46">
        <v>4922</v>
      </c>
      <c r="M7997" s="46">
        <v>70</v>
      </c>
      <c r="N7997" s="46">
        <v>68.5</v>
      </c>
      <c r="O7997" s="46">
        <v>119</v>
      </c>
      <c r="P7997" s="46">
        <f t="shared" si="905"/>
        <v>2</v>
      </c>
      <c r="R7997" s="67" t="s">
        <v>1363</v>
      </c>
      <c r="S7997" s="67">
        <f>COUNTIF(Y$2:$Y$100,R7997)</f>
        <v>0</v>
      </c>
      <c r="V7997" s="67">
        <f t="shared" si="909"/>
        <v>0</v>
      </c>
      <c r="X7997"/>
      <c r="Y7997" s="67" t="str">
        <f t="shared" si="910"/>
        <v xml:space="preserve"> </v>
      </c>
      <c r="AB7997" t="s">
        <v>87</v>
      </c>
      <c r="AC7997" s="46">
        <v>4922</v>
      </c>
      <c r="AD7997" s="46">
        <v>70</v>
      </c>
      <c r="AE7997" s="46">
        <v>68.5</v>
      </c>
      <c r="AF7997" s="46">
        <v>119</v>
      </c>
      <c r="AH7997" s="70" t="str">
        <f t="shared" si="906"/>
        <v>GCAW Girls Div 1 Oconomowoc Regional</v>
      </c>
      <c r="AI7997" s="70" t="str">
        <f t="shared" si="907"/>
        <v/>
      </c>
      <c r="AJ7997" s="70" t="str">
        <f t="shared" si="908"/>
        <v/>
      </c>
      <c r="AK7997" s="70" t="str" cm="1">
        <f t="array" ref="AK7997">_xlfn.IFS(AH7997&lt;&gt;"","1",AI7997&lt;&gt;"","2",AJ7997&lt;&gt;"","3")</f>
        <v>1</v>
      </c>
    </row>
    <row r="7998" spans="1:37" x14ac:dyDescent="0.25">
      <c r="A7998" t="s">
        <v>352</v>
      </c>
      <c r="B7998" t="s">
        <v>561</v>
      </c>
      <c r="C7998" s="67" t="str">
        <f t="shared" si="904"/>
        <v>Maddie Reed</v>
      </c>
      <c r="D7998" s="71" t="str" cm="1">
        <f t="array" ref="D7998">_xlfn.IFS(AK7998="1",CONCATENATE(C7998,"Regional"),AK7998="2",CONCATENATE(C7998,"Sectional"),AK7998="3",CONCATENATE(C7998,COUNTIF($C$1:C7998,C7998)))</f>
        <v>Maddie ReedRegional</v>
      </c>
      <c r="E7998" s="66">
        <v>45196.375</v>
      </c>
      <c r="F7998" t="s">
        <v>2504</v>
      </c>
      <c r="G7998" s="46">
        <v>45</v>
      </c>
      <c r="H7998" s="46">
        <v>93</v>
      </c>
      <c r="I7998" s="46">
        <v>14</v>
      </c>
      <c r="J7998" t="s">
        <v>129</v>
      </c>
      <c r="K7998" t="s">
        <v>87</v>
      </c>
      <c r="L7998" s="46">
        <v>4922</v>
      </c>
      <c r="M7998" s="46">
        <v>70</v>
      </c>
      <c r="N7998" s="46">
        <v>68.5</v>
      </c>
      <c r="O7998" s="46">
        <v>119</v>
      </c>
      <c r="P7998" s="46">
        <f t="shared" si="905"/>
        <v>2</v>
      </c>
      <c r="R7998" s="67" t="s">
        <v>1381</v>
      </c>
      <c r="S7998" s="67">
        <f>COUNTIF(Y$2:$Y$100,R7998)</f>
        <v>0</v>
      </c>
      <c r="V7998" s="67">
        <f t="shared" si="909"/>
        <v>0</v>
      </c>
      <c r="X7998"/>
      <c r="Y7998" s="67" t="str">
        <f t="shared" si="910"/>
        <v xml:space="preserve"> </v>
      </c>
      <c r="AB7998" t="s">
        <v>87</v>
      </c>
      <c r="AC7998" s="46">
        <v>4922</v>
      </c>
      <c r="AD7998" s="46">
        <v>70</v>
      </c>
      <c r="AE7998" s="46">
        <v>68.5</v>
      </c>
      <c r="AF7998" s="46">
        <v>119</v>
      </c>
      <c r="AH7998" s="70" t="str">
        <f t="shared" si="906"/>
        <v>GCAW Girls Div 1 Oconomowoc Regional</v>
      </c>
      <c r="AI7998" s="70" t="str">
        <f t="shared" si="907"/>
        <v/>
      </c>
      <c r="AJ7998" s="70" t="str">
        <f t="shared" si="908"/>
        <v/>
      </c>
      <c r="AK7998" s="70" t="str" cm="1">
        <f t="array" ref="AK7998">_xlfn.IFS(AH7998&lt;&gt;"","1",AI7998&lt;&gt;"","2",AJ7998&lt;&gt;"","3")</f>
        <v>1</v>
      </c>
    </row>
    <row r="7999" spans="1:37" x14ac:dyDescent="0.25">
      <c r="A7999" t="s">
        <v>1663</v>
      </c>
      <c r="B7999" t="s">
        <v>1662</v>
      </c>
      <c r="C7999" s="67" t="str">
        <f t="shared" si="904"/>
        <v>Laci Griswold</v>
      </c>
      <c r="D7999" s="71" t="str" cm="1">
        <f t="array" ref="D7999">_xlfn.IFS(AK7999="1",CONCATENATE(C7999,"Regional"),AK7999="2",CONCATENATE(C7999,"Sectional"),AK7999="3",CONCATENATE(C7999,COUNTIF($C$1:C7999,C7999)))</f>
        <v>Laci GriswoldRegional</v>
      </c>
      <c r="E7999" s="66">
        <v>45196.375</v>
      </c>
      <c r="F7999" t="s">
        <v>2504</v>
      </c>
      <c r="G7999" s="46">
        <v>45</v>
      </c>
      <c r="H7999" s="46">
        <v>93</v>
      </c>
      <c r="I7999" s="46">
        <v>14</v>
      </c>
      <c r="J7999" t="s">
        <v>129</v>
      </c>
      <c r="K7999" t="s">
        <v>87</v>
      </c>
      <c r="L7999" s="46">
        <v>4922</v>
      </c>
      <c r="M7999" s="46">
        <v>70</v>
      </c>
      <c r="N7999" s="46">
        <v>68.5</v>
      </c>
      <c r="O7999" s="46">
        <v>119</v>
      </c>
      <c r="P7999" s="46">
        <f t="shared" si="905"/>
        <v>2</v>
      </c>
      <c r="R7999" s="67" t="s">
        <v>3490</v>
      </c>
      <c r="S7999" s="67">
        <f>COUNTIF(Y$2:$Y$100,R7999)</f>
        <v>0</v>
      </c>
      <c r="V7999" s="67">
        <f t="shared" si="909"/>
        <v>0</v>
      </c>
      <c r="X7999"/>
      <c r="Y7999" s="67" t="str">
        <f t="shared" si="910"/>
        <v xml:space="preserve"> </v>
      </c>
      <c r="AB7999" t="s">
        <v>87</v>
      </c>
      <c r="AC7999" s="46">
        <v>4922</v>
      </c>
      <c r="AD7999" s="46">
        <v>70</v>
      </c>
      <c r="AE7999" s="46">
        <v>68.5</v>
      </c>
      <c r="AF7999" s="46">
        <v>119</v>
      </c>
      <c r="AH7999" s="70" t="str">
        <f t="shared" si="906"/>
        <v>GCAW Girls Div 1 Oconomowoc Regional</v>
      </c>
      <c r="AI7999" s="70" t="str">
        <f t="shared" si="907"/>
        <v/>
      </c>
      <c r="AJ7999" s="70" t="str">
        <f t="shared" si="908"/>
        <v/>
      </c>
      <c r="AK7999" s="70" t="str" cm="1">
        <f t="array" ref="AK7999">_xlfn.IFS(AH7999&lt;&gt;"","1",AI7999&lt;&gt;"","2",AJ7999&lt;&gt;"","3")</f>
        <v>1</v>
      </c>
    </row>
    <row r="8000" spans="1:37" x14ac:dyDescent="0.25">
      <c r="A8000" t="s">
        <v>722</v>
      </c>
      <c r="B8000" t="s">
        <v>421</v>
      </c>
      <c r="C8000" s="67" t="str">
        <f t="shared" si="904"/>
        <v>Elizabeth Vanderhei</v>
      </c>
      <c r="D8000" s="71" t="str" cm="1">
        <f t="array" ref="D8000">_xlfn.IFS(AK8000="1",CONCATENATE(C8000,"Regional"),AK8000="2",CONCATENATE(C8000,"Sectional"),AK8000="3",CONCATENATE(C8000,COUNTIF($C$1:C8000,C8000)))</f>
        <v>Elizabeth VanderheiRegional</v>
      </c>
      <c r="E8000" s="66">
        <v>45196.375</v>
      </c>
      <c r="F8000" t="s">
        <v>2504</v>
      </c>
      <c r="G8000" s="46">
        <v>45</v>
      </c>
      <c r="H8000" s="46">
        <v>93</v>
      </c>
      <c r="I8000" s="46">
        <v>14</v>
      </c>
      <c r="J8000" t="s">
        <v>129</v>
      </c>
      <c r="K8000" t="s">
        <v>87</v>
      </c>
      <c r="L8000" s="46">
        <v>4922</v>
      </c>
      <c r="M8000" s="46">
        <v>70</v>
      </c>
      <c r="N8000" s="46">
        <v>68.5</v>
      </c>
      <c r="O8000" s="46">
        <v>119</v>
      </c>
      <c r="P8000" s="46">
        <f t="shared" si="905"/>
        <v>2</v>
      </c>
      <c r="R8000" s="67" t="s">
        <v>1317</v>
      </c>
      <c r="S8000" s="67">
        <f>COUNTIF(Y$2:$Y$100,R8000)</f>
        <v>0</v>
      </c>
      <c r="V8000" s="67">
        <f t="shared" si="909"/>
        <v>0</v>
      </c>
      <c r="X8000"/>
      <c r="Y8000" s="67" t="str">
        <f t="shared" si="910"/>
        <v xml:space="preserve"> </v>
      </c>
      <c r="AB8000" t="s">
        <v>87</v>
      </c>
      <c r="AC8000" s="46">
        <v>4922</v>
      </c>
      <c r="AD8000" s="46">
        <v>70</v>
      </c>
      <c r="AE8000" s="46">
        <v>68.5</v>
      </c>
      <c r="AF8000" s="46">
        <v>119</v>
      </c>
      <c r="AH8000" s="70" t="str">
        <f t="shared" si="906"/>
        <v>GCAW Girls Div 1 Oconomowoc Regional</v>
      </c>
      <c r="AI8000" s="70" t="str">
        <f t="shared" si="907"/>
        <v/>
      </c>
      <c r="AJ8000" s="70" t="str">
        <f t="shared" si="908"/>
        <v/>
      </c>
      <c r="AK8000" s="70" t="str" cm="1">
        <f t="array" ref="AK8000">_xlfn.IFS(AH8000&lt;&gt;"","1",AI8000&lt;&gt;"","2",AJ8000&lt;&gt;"","3")</f>
        <v>1</v>
      </c>
    </row>
    <row r="8001" spans="1:37" x14ac:dyDescent="0.25">
      <c r="A8001" t="s">
        <v>321</v>
      </c>
      <c r="B8001" t="s">
        <v>1002</v>
      </c>
      <c r="C8001" s="67" t="str">
        <f t="shared" si="904"/>
        <v>Landry Nelson</v>
      </c>
      <c r="D8001" s="71" t="str" cm="1">
        <f t="array" ref="D8001">_xlfn.IFS(AK8001="1",CONCATENATE(C8001,"Regional"),AK8001="2",CONCATENATE(C8001,"Sectional"),AK8001="3",CONCATENATE(C8001,COUNTIF($C$1:C8001,C8001)))</f>
        <v>Landry NelsonRegional</v>
      </c>
      <c r="E8001" s="66">
        <v>45196.375</v>
      </c>
      <c r="F8001" t="s">
        <v>2504</v>
      </c>
      <c r="G8001" s="46">
        <v>45</v>
      </c>
      <c r="H8001" s="46">
        <v>94</v>
      </c>
      <c r="I8001" s="46">
        <v>17</v>
      </c>
      <c r="J8001" t="s">
        <v>129</v>
      </c>
      <c r="K8001" t="s">
        <v>87</v>
      </c>
      <c r="L8001" s="46">
        <v>4922</v>
      </c>
      <c r="M8001" s="46">
        <v>70</v>
      </c>
      <c r="N8001" s="46">
        <v>68.5</v>
      </c>
      <c r="O8001" s="46">
        <v>119</v>
      </c>
      <c r="P8001" s="46">
        <f t="shared" si="905"/>
        <v>2</v>
      </c>
      <c r="R8001" s="67" t="s">
        <v>1504</v>
      </c>
      <c r="S8001" s="67">
        <f>COUNTIF(Y$2:$Y$100,R8001)</f>
        <v>0</v>
      </c>
      <c r="V8001" s="67">
        <f t="shared" si="909"/>
        <v>0</v>
      </c>
      <c r="X8001"/>
      <c r="Y8001" s="67" t="str">
        <f t="shared" si="910"/>
        <v xml:space="preserve"> </v>
      </c>
      <c r="AB8001" t="s">
        <v>87</v>
      </c>
      <c r="AC8001" s="46">
        <v>4922</v>
      </c>
      <c r="AD8001" s="46">
        <v>70</v>
      </c>
      <c r="AE8001" s="46">
        <v>68.5</v>
      </c>
      <c r="AF8001" s="46">
        <v>119</v>
      </c>
      <c r="AH8001" s="70" t="str">
        <f t="shared" si="906"/>
        <v>GCAW Girls Div 1 Oconomowoc Regional</v>
      </c>
      <c r="AI8001" s="70" t="str">
        <f t="shared" si="907"/>
        <v/>
      </c>
      <c r="AJ8001" s="70" t="str">
        <f t="shared" si="908"/>
        <v/>
      </c>
      <c r="AK8001" s="70" t="str" cm="1">
        <f t="array" ref="AK8001">_xlfn.IFS(AH8001&lt;&gt;"","1",AI8001&lt;&gt;"","2",AJ8001&lt;&gt;"","3")</f>
        <v>1</v>
      </c>
    </row>
    <row r="8002" spans="1:37" x14ac:dyDescent="0.25">
      <c r="A8002" t="s">
        <v>1650</v>
      </c>
      <c r="B8002" t="s">
        <v>769</v>
      </c>
      <c r="C8002" s="67" t="str">
        <f t="shared" ref="C8002:C8065" si="911">CONCATENATE(B8002," ",A8002)</f>
        <v>Nadia Maciejewski</v>
      </c>
      <c r="D8002" s="71" t="str" cm="1">
        <f t="array" ref="D8002">_xlfn.IFS(AK8002="1",CONCATENATE(C8002,"Regional"),AK8002="2",CONCATENATE(C8002,"Sectional"),AK8002="3",CONCATENATE(C8002,COUNTIF($C$1:C8002,C8002)))</f>
        <v>Nadia MaciejewskiRegional</v>
      </c>
      <c r="E8002" s="66">
        <v>45196.375</v>
      </c>
      <c r="F8002" t="s">
        <v>2504</v>
      </c>
      <c r="G8002" s="46">
        <v>45</v>
      </c>
      <c r="H8002" s="46">
        <v>95</v>
      </c>
      <c r="I8002" s="46">
        <v>18</v>
      </c>
      <c r="J8002" t="s">
        <v>129</v>
      </c>
      <c r="K8002" t="s">
        <v>87</v>
      </c>
      <c r="L8002" s="46">
        <v>4922</v>
      </c>
      <c r="M8002" s="46">
        <v>70</v>
      </c>
      <c r="N8002" s="46">
        <v>68.5</v>
      </c>
      <c r="O8002" s="46">
        <v>119</v>
      </c>
      <c r="P8002" s="46">
        <f t="shared" ref="P8002:P8065" si="912">IF(L8002&gt;4000,2,1)</f>
        <v>2</v>
      </c>
      <c r="R8002" s="67" t="s">
        <v>3497</v>
      </c>
      <c r="S8002" s="67">
        <f>COUNTIF(Y$2:$Y$100,R8002)</f>
        <v>0</v>
      </c>
      <c r="V8002" s="67">
        <f t="shared" si="909"/>
        <v>0</v>
      </c>
      <c r="X8002"/>
      <c r="Y8002" s="67" t="str">
        <f t="shared" si="910"/>
        <v xml:space="preserve"> </v>
      </c>
      <c r="AB8002" t="s">
        <v>87</v>
      </c>
      <c r="AC8002" s="46">
        <v>4922</v>
      </c>
      <c r="AD8002" s="46">
        <v>70</v>
      </c>
      <c r="AE8002" s="46">
        <v>68.5</v>
      </c>
      <c r="AF8002" s="46">
        <v>119</v>
      </c>
      <c r="AH8002" s="70" t="str">
        <f t="shared" ref="AH8002:AH8065" si="913">IF(ISNUMBER(SEARCH("regional",$F8002)),$F8002,"")</f>
        <v>GCAW Girls Div 1 Oconomowoc Regional</v>
      </c>
      <c r="AI8002" s="70" t="str">
        <f t="shared" ref="AI8002:AI8065" si="914">IF(ISNUMBER(SEARCH("sectional",$F8002)),$F8002,"")</f>
        <v/>
      </c>
      <c r="AJ8002" s="70" t="str">
        <f t="shared" ref="AJ8002:AJ8065" si="915">IF(AND(AH8002="",AI8002=""),"X","")</f>
        <v/>
      </c>
      <c r="AK8002" s="70" t="str" cm="1">
        <f t="array" ref="AK8002">_xlfn.IFS(AH8002&lt;&gt;"","1",AI8002&lt;&gt;"","2",AJ8002&lt;&gt;"","3")</f>
        <v>1</v>
      </c>
    </row>
    <row r="8003" spans="1:37" x14ac:dyDescent="0.25">
      <c r="A8003" t="s">
        <v>685</v>
      </c>
      <c r="B8003" t="s">
        <v>570</v>
      </c>
      <c r="C8003" s="67" t="str">
        <f t="shared" si="911"/>
        <v>Sydney Quella</v>
      </c>
      <c r="D8003" s="71" t="str" cm="1">
        <f t="array" ref="D8003">_xlfn.IFS(AK8003="1",CONCATENATE(C8003,"Regional"),AK8003="2",CONCATENATE(C8003,"Sectional"),AK8003="3",CONCATENATE(C8003,COUNTIF($C$1:C8003,C8003)))</f>
        <v>Sydney QuellaRegional</v>
      </c>
      <c r="E8003" s="66">
        <v>45196.375</v>
      </c>
      <c r="F8003" t="s">
        <v>2504</v>
      </c>
      <c r="G8003" s="46">
        <v>45</v>
      </c>
      <c r="H8003" s="46">
        <v>95</v>
      </c>
      <c r="I8003" s="46">
        <v>18</v>
      </c>
      <c r="J8003" t="s">
        <v>129</v>
      </c>
      <c r="K8003" t="s">
        <v>87</v>
      </c>
      <c r="L8003" s="46">
        <v>4922</v>
      </c>
      <c r="M8003" s="46">
        <v>70</v>
      </c>
      <c r="N8003" s="46">
        <v>68.5</v>
      </c>
      <c r="O8003" s="46">
        <v>119</v>
      </c>
      <c r="P8003" s="46">
        <f t="shared" si="912"/>
        <v>2</v>
      </c>
      <c r="R8003" s="67" t="s">
        <v>1362</v>
      </c>
      <c r="S8003" s="67">
        <f>COUNTIF(Y$2:$Y$100,R8003)</f>
        <v>0</v>
      </c>
      <c r="V8003" s="67">
        <f t="shared" si="909"/>
        <v>0</v>
      </c>
      <c r="X8003"/>
      <c r="Y8003" s="67" t="str">
        <f t="shared" si="910"/>
        <v xml:space="preserve"> </v>
      </c>
      <c r="AB8003" t="s">
        <v>87</v>
      </c>
      <c r="AC8003" s="46">
        <v>4922</v>
      </c>
      <c r="AD8003" s="46">
        <v>70</v>
      </c>
      <c r="AE8003" s="46">
        <v>68.5</v>
      </c>
      <c r="AF8003" s="46">
        <v>119</v>
      </c>
      <c r="AH8003" s="70" t="str">
        <f t="shared" si="913"/>
        <v>GCAW Girls Div 1 Oconomowoc Regional</v>
      </c>
      <c r="AI8003" s="70" t="str">
        <f t="shared" si="914"/>
        <v/>
      </c>
      <c r="AJ8003" s="70" t="str">
        <f t="shared" si="915"/>
        <v/>
      </c>
      <c r="AK8003" s="70" t="str" cm="1">
        <f t="array" ref="AK8003">_xlfn.IFS(AH8003&lt;&gt;"","1",AI8003&lt;&gt;"","2",AJ8003&lt;&gt;"","3")</f>
        <v>1</v>
      </c>
    </row>
    <row r="8004" spans="1:37" x14ac:dyDescent="0.25">
      <c r="A8004" t="s">
        <v>1936</v>
      </c>
      <c r="B8004" t="s">
        <v>648</v>
      </c>
      <c r="C8004" s="67" t="str">
        <f t="shared" si="911"/>
        <v>Claire Girten</v>
      </c>
      <c r="D8004" s="71" t="str" cm="1">
        <f t="array" ref="D8004">_xlfn.IFS(AK8004="1",CONCATENATE(C8004,"Regional"),AK8004="2",CONCATENATE(C8004,"Sectional"),AK8004="3",CONCATENATE(C8004,COUNTIF($C$1:C8004,C8004)))</f>
        <v>Claire GirtenRegional</v>
      </c>
      <c r="E8004" s="66">
        <v>45196.375</v>
      </c>
      <c r="F8004" t="s">
        <v>2504</v>
      </c>
      <c r="G8004" s="46">
        <v>45</v>
      </c>
      <c r="H8004" s="46">
        <v>96</v>
      </c>
      <c r="I8004" s="46">
        <v>20</v>
      </c>
      <c r="J8004" t="s">
        <v>129</v>
      </c>
      <c r="K8004" t="s">
        <v>87</v>
      </c>
      <c r="L8004" s="46">
        <v>4922</v>
      </c>
      <c r="M8004" s="46">
        <v>70</v>
      </c>
      <c r="N8004" s="46">
        <v>68.5</v>
      </c>
      <c r="O8004" s="46">
        <v>119</v>
      </c>
      <c r="P8004" s="46">
        <f t="shared" si="912"/>
        <v>2</v>
      </c>
      <c r="R8004" s="67" t="s">
        <v>2952</v>
      </c>
      <c r="S8004" s="67">
        <f>COUNTIF(Y$2:$Y$100,R8004)</f>
        <v>0</v>
      </c>
      <c r="V8004" s="67">
        <f t="shared" si="909"/>
        <v>0</v>
      </c>
      <c r="X8004"/>
      <c r="Y8004" s="67" t="str">
        <f t="shared" si="910"/>
        <v xml:space="preserve"> </v>
      </c>
      <c r="AB8004" t="s">
        <v>87</v>
      </c>
      <c r="AC8004" s="46">
        <v>4922</v>
      </c>
      <c r="AD8004" s="46">
        <v>70</v>
      </c>
      <c r="AE8004" s="46">
        <v>68.5</v>
      </c>
      <c r="AF8004" s="46">
        <v>119</v>
      </c>
      <c r="AH8004" s="70" t="str">
        <f t="shared" si="913"/>
        <v>GCAW Girls Div 1 Oconomowoc Regional</v>
      </c>
      <c r="AI8004" s="70" t="str">
        <f t="shared" si="914"/>
        <v/>
      </c>
      <c r="AJ8004" s="70" t="str">
        <f t="shared" si="915"/>
        <v/>
      </c>
      <c r="AK8004" s="70" t="str" cm="1">
        <f t="array" ref="AK8004">_xlfn.IFS(AH8004&lt;&gt;"","1",AI8004&lt;&gt;"","2",AJ8004&lt;&gt;"","3")</f>
        <v>1</v>
      </c>
    </row>
    <row r="8005" spans="1:37" x14ac:dyDescent="0.25">
      <c r="A8005" t="s">
        <v>360</v>
      </c>
      <c r="B8005" t="s">
        <v>765</v>
      </c>
      <c r="C8005" s="67" t="str">
        <f t="shared" si="911"/>
        <v>Clare Smith</v>
      </c>
      <c r="D8005" s="71" t="str" cm="1">
        <f t="array" ref="D8005">_xlfn.IFS(AK8005="1",CONCATENATE(C8005,"Regional"),AK8005="2",CONCATENATE(C8005,"Sectional"),AK8005="3",CONCATENATE(C8005,COUNTIF($C$1:C8005,C8005)))</f>
        <v>Clare SmithRegional</v>
      </c>
      <c r="E8005" s="66">
        <v>45196.375</v>
      </c>
      <c r="F8005" t="s">
        <v>2504</v>
      </c>
      <c r="G8005" s="46">
        <v>45</v>
      </c>
      <c r="H8005" s="46">
        <v>96</v>
      </c>
      <c r="I8005" s="46">
        <v>20</v>
      </c>
      <c r="J8005" t="s">
        <v>129</v>
      </c>
      <c r="K8005" t="s">
        <v>87</v>
      </c>
      <c r="L8005" s="46">
        <v>4922</v>
      </c>
      <c r="M8005" s="46">
        <v>70</v>
      </c>
      <c r="N8005" s="46">
        <v>68.5</v>
      </c>
      <c r="O8005" s="46">
        <v>119</v>
      </c>
      <c r="P8005" s="46">
        <f t="shared" si="912"/>
        <v>2</v>
      </c>
      <c r="R8005" s="67" t="s">
        <v>1349</v>
      </c>
      <c r="S8005" s="67">
        <f>COUNTIF(Y$2:$Y$100,R8005)</f>
        <v>0</v>
      </c>
      <c r="V8005" s="67">
        <f t="shared" si="909"/>
        <v>0</v>
      </c>
      <c r="X8005"/>
      <c r="Y8005" s="67" t="str">
        <f t="shared" si="910"/>
        <v xml:space="preserve"> </v>
      </c>
      <c r="AB8005" t="s">
        <v>87</v>
      </c>
      <c r="AC8005" s="46">
        <v>4922</v>
      </c>
      <c r="AD8005" s="46">
        <v>70</v>
      </c>
      <c r="AE8005" s="46">
        <v>68.5</v>
      </c>
      <c r="AF8005" s="46">
        <v>119</v>
      </c>
      <c r="AH8005" s="70" t="str">
        <f t="shared" si="913"/>
        <v>GCAW Girls Div 1 Oconomowoc Regional</v>
      </c>
      <c r="AI8005" s="70" t="str">
        <f t="shared" si="914"/>
        <v/>
      </c>
      <c r="AJ8005" s="70" t="str">
        <f t="shared" si="915"/>
        <v/>
      </c>
      <c r="AK8005" s="70" t="str" cm="1">
        <f t="array" ref="AK8005">_xlfn.IFS(AH8005&lt;&gt;"","1",AI8005&lt;&gt;"","2",AJ8005&lt;&gt;"","3")</f>
        <v>1</v>
      </c>
    </row>
    <row r="8006" spans="1:37" x14ac:dyDescent="0.25">
      <c r="A8006" t="s">
        <v>2101</v>
      </c>
      <c r="B8006" t="s">
        <v>492</v>
      </c>
      <c r="C8006" s="67" t="str">
        <f t="shared" si="911"/>
        <v>Anna Marrero</v>
      </c>
      <c r="D8006" s="71" t="str" cm="1">
        <f t="array" ref="D8006">_xlfn.IFS(AK8006="1",CONCATENATE(C8006,"Regional"),AK8006="2",CONCATENATE(C8006,"Sectional"),AK8006="3",CONCATENATE(C8006,COUNTIF($C$1:C8006,C8006)))</f>
        <v>Anna MarreroRegional</v>
      </c>
      <c r="E8006" s="66">
        <v>45196.375</v>
      </c>
      <c r="F8006" t="s">
        <v>2504</v>
      </c>
      <c r="G8006" s="46">
        <v>45</v>
      </c>
      <c r="H8006" s="46">
        <v>96</v>
      </c>
      <c r="I8006" s="46">
        <v>20</v>
      </c>
      <c r="J8006" t="s">
        <v>129</v>
      </c>
      <c r="K8006" t="s">
        <v>87</v>
      </c>
      <c r="L8006" s="46">
        <v>4922</v>
      </c>
      <c r="M8006" s="46">
        <v>70</v>
      </c>
      <c r="N8006" s="46">
        <v>68.5</v>
      </c>
      <c r="O8006" s="46">
        <v>119</v>
      </c>
      <c r="P8006" s="46">
        <f t="shared" si="912"/>
        <v>2</v>
      </c>
      <c r="R8006" s="67" t="s">
        <v>3126</v>
      </c>
      <c r="S8006" s="67">
        <f>COUNTIF(Y$2:$Y$100,R8006)</f>
        <v>0</v>
      </c>
      <c r="V8006" s="67">
        <f t="shared" si="909"/>
        <v>0</v>
      </c>
      <c r="X8006"/>
      <c r="Y8006" s="67" t="str">
        <f t="shared" si="910"/>
        <v xml:space="preserve"> </v>
      </c>
      <c r="AB8006" t="s">
        <v>87</v>
      </c>
      <c r="AC8006" s="46">
        <v>4922</v>
      </c>
      <c r="AD8006" s="46">
        <v>70</v>
      </c>
      <c r="AE8006" s="46">
        <v>68.5</v>
      </c>
      <c r="AF8006" s="46">
        <v>119</v>
      </c>
      <c r="AH8006" s="70" t="str">
        <f t="shared" si="913"/>
        <v>GCAW Girls Div 1 Oconomowoc Regional</v>
      </c>
      <c r="AI8006" s="70" t="str">
        <f t="shared" si="914"/>
        <v/>
      </c>
      <c r="AJ8006" s="70" t="str">
        <f t="shared" si="915"/>
        <v/>
      </c>
      <c r="AK8006" s="70" t="str" cm="1">
        <f t="array" ref="AK8006">_xlfn.IFS(AH8006&lt;&gt;"","1",AI8006&lt;&gt;"","2",AJ8006&lt;&gt;"","3")</f>
        <v>1</v>
      </c>
    </row>
    <row r="8007" spans="1:37" x14ac:dyDescent="0.25">
      <c r="A8007" t="s">
        <v>2102</v>
      </c>
      <c r="B8007" t="s">
        <v>2103</v>
      </c>
      <c r="C8007" s="67" t="str">
        <f t="shared" si="911"/>
        <v>Vanhi Chava</v>
      </c>
      <c r="D8007" s="71" t="str" cm="1">
        <f t="array" ref="D8007">_xlfn.IFS(AK8007="1",CONCATENATE(C8007,"Regional"),AK8007="2",CONCATENATE(C8007,"Sectional"),AK8007="3",CONCATENATE(C8007,COUNTIF($C$1:C8007,C8007)))</f>
        <v>Vanhi ChavaRegional</v>
      </c>
      <c r="E8007" s="66">
        <v>45196.375</v>
      </c>
      <c r="F8007" t="s">
        <v>2504</v>
      </c>
      <c r="G8007" s="46">
        <v>45</v>
      </c>
      <c r="H8007" s="46">
        <v>97</v>
      </c>
      <c r="I8007" s="46">
        <v>23</v>
      </c>
      <c r="J8007" t="s">
        <v>129</v>
      </c>
      <c r="K8007" t="s">
        <v>87</v>
      </c>
      <c r="L8007" s="46">
        <v>4922</v>
      </c>
      <c r="M8007" s="46">
        <v>70</v>
      </c>
      <c r="N8007" s="46">
        <v>68.5</v>
      </c>
      <c r="O8007" s="46">
        <v>119</v>
      </c>
      <c r="P8007" s="46">
        <f t="shared" si="912"/>
        <v>2</v>
      </c>
      <c r="R8007" s="67" t="s">
        <v>3127</v>
      </c>
      <c r="S8007" s="67">
        <f>COUNTIF(Y$2:$Y$100,R8007)</f>
        <v>0</v>
      </c>
      <c r="V8007" s="67">
        <f t="shared" si="909"/>
        <v>0</v>
      </c>
      <c r="X8007"/>
      <c r="Y8007" s="67" t="str">
        <f t="shared" si="910"/>
        <v xml:space="preserve"> </v>
      </c>
      <c r="AB8007" t="s">
        <v>87</v>
      </c>
      <c r="AC8007" s="46">
        <v>4922</v>
      </c>
      <c r="AD8007" s="46">
        <v>70</v>
      </c>
      <c r="AE8007" s="46">
        <v>68.5</v>
      </c>
      <c r="AF8007" s="46">
        <v>119</v>
      </c>
      <c r="AH8007" s="70" t="str">
        <f t="shared" si="913"/>
        <v>GCAW Girls Div 1 Oconomowoc Regional</v>
      </c>
      <c r="AI8007" s="70" t="str">
        <f t="shared" si="914"/>
        <v/>
      </c>
      <c r="AJ8007" s="70" t="str">
        <f t="shared" si="915"/>
        <v/>
      </c>
      <c r="AK8007" s="70" t="str" cm="1">
        <f t="array" ref="AK8007">_xlfn.IFS(AH8007&lt;&gt;"","1",AI8007&lt;&gt;"","2",AJ8007&lt;&gt;"","3")</f>
        <v>1</v>
      </c>
    </row>
    <row r="8008" spans="1:37" x14ac:dyDescent="0.25">
      <c r="A8008" t="s">
        <v>316</v>
      </c>
      <c r="B8008" t="s">
        <v>257</v>
      </c>
      <c r="C8008" s="67" t="str">
        <f t="shared" si="911"/>
        <v>Teagan Morrison</v>
      </c>
      <c r="D8008" s="71" t="str" cm="1">
        <f t="array" ref="D8008">_xlfn.IFS(AK8008="1",CONCATENATE(C8008,"Regional"),AK8008="2",CONCATENATE(C8008,"Sectional"),AK8008="3",CONCATENATE(C8008,COUNTIF($C$1:C8008,C8008)))</f>
        <v>Teagan MorrisonRegional</v>
      </c>
      <c r="E8008" s="66">
        <v>45196.375</v>
      </c>
      <c r="F8008" t="s">
        <v>2504</v>
      </c>
      <c r="G8008" s="46">
        <v>45</v>
      </c>
      <c r="H8008" s="46">
        <v>97</v>
      </c>
      <c r="I8008" s="46">
        <v>23</v>
      </c>
      <c r="J8008" t="s">
        <v>129</v>
      </c>
      <c r="K8008" t="s">
        <v>87</v>
      </c>
      <c r="L8008" s="46">
        <v>4922</v>
      </c>
      <c r="M8008" s="46">
        <v>70</v>
      </c>
      <c r="N8008" s="46">
        <v>68.5</v>
      </c>
      <c r="O8008" s="46">
        <v>119</v>
      </c>
      <c r="P8008" s="46">
        <f t="shared" si="912"/>
        <v>2</v>
      </c>
      <c r="R8008" s="67" t="s">
        <v>1322</v>
      </c>
      <c r="S8008" s="67">
        <f>COUNTIF(Y$2:$Y$100,R8008)</f>
        <v>0</v>
      </c>
      <c r="V8008" s="67">
        <f t="shared" si="909"/>
        <v>0</v>
      </c>
      <c r="X8008"/>
      <c r="Y8008" s="67" t="str">
        <f t="shared" si="910"/>
        <v xml:space="preserve"> </v>
      </c>
      <c r="AB8008" t="s">
        <v>87</v>
      </c>
      <c r="AC8008" s="46">
        <v>4922</v>
      </c>
      <c r="AD8008" s="46">
        <v>70</v>
      </c>
      <c r="AE8008" s="46">
        <v>68.5</v>
      </c>
      <c r="AF8008" s="46">
        <v>119</v>
      </c>
      <c r="AH8008" s="70" t="str">
        <f t="shared" si="913"/>
        <v>GCAW Girls Div 1 Oconomowoc Regional</v>
      </c>
      <c r="AI8008" s="70" t="str">
        <f t="shared" si="914"/>
        <v/>
      </c>
      <c r="AJ8008" s="70" t="str">
        <f t="shared" si="915"/>
        <v/>
      </c>
      <c r="AK8008" s="70" t="str" cm="1">
        <f t="array" ref="AK8008">_xlfn.IFS(AH8008&lt;&gt;"","1",AI8008&lt;&gt;"","2",AJ8008&lt;&gt;"","3")</f>
        <v>1</v>
      </c>
    </row>
    <row r="8009" spans="1:37" x14ac:dyDescent="0.25">
      <c r="A8009" t="s">
        <v>744</v>
      </c>
      <c r="B8009" t="s">
        <v>393</v>
      </c>
      <c r="C8009" s="67" t="str">
        <f t="shared" si="911"/>
        <v>Mia Reischel</v>
      </c>
      <c r="D8009" s="71" t="str" cm="1">
        <f t="array" ref="D8009">_xlfn.IFS(AK8009="1",CONCATENATE(C8009,"Regional"),AK8009="2",CONCATENATE(C8009,"Sectional"),AK8009="3",CONCATENATE(C8009,COUNTIF($C$1:C8009,C8009)))</f>
        <v>Mia ReischelRegional</v>
      </c>
      <c r="E8009" s="66">
        <v>45196.375</v>
      </c>
      <c r="F8009" t="s">
        <v>2504</v>
      </c>
      <c r="G8009" s="46">
        <v>45</v>
      </c>
      <c r="H8009" s="46">
        <v>97</v>
      </c>
      <c r="I8009" s="46">
        <v>23</v>
      </c>
      <c r="J8009" t="s">
        <v>129</v>
      </c>
      <c r="K8009" t="s">
        <v>87</v>
      </c>
      <c r="L8009" s="46">
        <v>4922</v>
      </c>
      <c r="M8009" s="46">
        <v>70</v>
      </c>
      <c r="N8009" s="46">
        <v>68.5</v>
      </c>
      <c r="O8009" s="46">
        <v>119</v>
      </c>
      <c r="P8009" s="46">
        <f t="shared" si="912"/>
        <v>2</v>
      </c>
      <c r="R8009" s="67" t="s">
        <v>1332</v>
      </c>
      <c r="S8009" s="67">
        <f>COUNTIF(Y$2:$Y$100,R8009)</f>
        <v>0</v>
      </c>
      <c r="V8009" s="67">
        <f t="shared" si="909"/>
        <v>0</v>
      </c>
      <c r="X8009"/>
      <c r="Y8009" s="67" t="str">
        <f t="shared" si="910"/>
        <v xml:space="preserve"> </v>
      </c>
      <c r="AB8009" t="s">
        <v>87</v>
      </c>
      <c r="AC8009" s="46">
        <v>4922</v>
      </c>
      <c r="AD8009" s="46">
        <v>70</v>
      </c>
      <c r="AE8009" s="46">
        <v>68.5</v>
      </c>
      <c r="AF8009" s="46">
        <v>119</v>
      </c>
      <c r="AH8009" s="70" t="str">
        <f t="shared" si="913"/>
        <v>GCAW Girls Div 1 Oconomowoc Regional</v>
      </c>
      <c r="AI8009" s="70" t="str">
        <f t="shared" si="914"/>
        <v/>
      </c>
      <c r="AJ8009" s="70" t="str">
        <f t="shared" si="915"/>
        <v/>
      </c>
      <c r="AK8009" s="70" t="str" cm="1">
        <f t="array" ref="AK8009">_xlfn.IFS(AH8009&lt;&gt;"","1",AI8009&lt;&gt;"","2",AJ8009&lt;&gt;"","3")</f>
        <v>1</v>
      </c>
    </row>
    <row r="8010" spans="1:37" x14ac:dyDescent="0.25">
      <c r="A8010" t="s">
        <v>619</v>
      </c>
      <c r="B8010" t="s">
        <v>510</v>
      </c>
      <c r="C8010" s="67" t="str">
        <f t="shared" si="911"/>
        <v>Laura Nowotny</v>
      </c>
      <c r="D8010" s="71" t="str" cm="1">
        <f t="array" ref="D8010">_xlfn.IFS(AK8010="1",CONCATENATE(C8010,"Regional"),AK8010="2",CONCATENATE(C8010,"Sectional"),AK8010="3",CONCATENATE(C8010,COUNTIF($C$1:C8010,C8010)))</f>
        <v>Laura NowotnyRegional</v>
      </c>
      <c r="E8010" s="66">
        <v>45196.375</v>
      </c>
      <c r="F8010" t="s">
        <v>2504</v>
      </c>
      <c r="G8010" s="46">
        <v>45</v>
      </c>
      <c r="H8010" s="46">
        <v>97</v>
      </c>
      <c r="I8010" s="46">
        <v>23</v>
      </c>
      <c r="J8010" t="s">
        <v>129</v>
      </c>
      <c r="K8010" t="s">
        <v>87</v>
      </c>
      <c r="L8010" s="46">
        <v>4922</v>
      </c>
      <c r="M8010" s="46">
        <v>70</v>
      </c>
      <c r="N8010" s="46">
        <v>68.5</v>
      </c>
      <c r="O8010" s="46">
        <v>119</v>
      </c>
      <c r="P8010" s="46">
        <f t="shared" si="912"/>
        <v>2</v>
      </c>
      <c r="R8010" s="67" t="s">
        <v>1258</v>
      </c>
      <c r="S8010" s="67">
        <f>COUNTIF(Y$2:$Y$100,R8010)</f>
        <v>0</v>
      </c>
      <c r="V8010" s="67">
        <f t="shared" si="909"/>
        <v>0</v>
      </c>
      <c r="X8010"/>
      <c r="Y8010" s="67" t="str">
        <f t="shared" si="910"/>
        <v xml:space="preserve"> </v>
      </c>
      <c r="AB8010" t="s">
        <v>87</v>
      </c>
      <c r="AC8010" s="46">
        <v>4922</v>
      </c>
      <c r="AD8010" s="46">
        <v>70</v>
      </c>
      <c r="AE8010" s="46">
        <v>68.5</v>
      </c>
      <c r="AF8010" s="46">
        <v>119</v>
      </c>
      <c r="AH8010" s="70" t="str">
        <f t="shared" si="913"/>
        <v>GCAW Girls Div 1 Oconomowoc Regional</v>
      </c>
      <c r="AI8010" s="70" t="str">
        <f t="shared" si="914"/>
        <v/>
      </c>
      <c r="AJ8010" s="70" t="str">
        <f t="shared" si="915"/>
        <v/>
      </c>
      <c r="AK8010" s="70" t="str" cm="1">
        <f t="array" ref="AK8010">_xlfn.IFS(AH8010&lt;&gt;"","1",AI8010&lt;&gt;"","2",AJ8010&lt;&gt;"","3")</f>
        <v>1</v>
      </c>
    </row>
    <row r="8011" spans="1:37" x14ac:dyDescent="0.25">
      <c r="A8011" t="s">
        <v>1748</v>
      </c>
      <c r="B8011" t="s">
        <v>524</v>
      </c>
      <c r="C8011" s="67" t="str">
        <f t="shared" si="911"/>
        <v>Isabelle Wetzel</v>
      </c>
      <c r="D8011" s="71" t="str" cm="1">
        <f t="array" ref="D8011">_xlfn.IFS(AK8011="1",CONCATENATE(C8011,"Regional"),AK8011="2",CONCATENATE(C8011,"Sectional"),AK8011="3",CONCATENATE(C8011,COUNTIF($C$1:C8011,C8011)))</f>
        <v>Isabelle WetzelRegional</v>
      </c>
      <c r="E8011" s="66">
        <v>45196.375</v>
      </c>
      <c r="F8011" t="s">
        <v>2504</v>
      </c>
      <c r="G8011" s="46">
        <v>45</v>
      </c>
      <c r="H8011" s="46">
        <v>97</v>
      </c>
      <c r="I8011" s="46">
        <v>23</v>
      </c>
      <c r="J8011" t="s">
        <v>129</v>
      </c>
      <c r="K8011" t="s">
        <v>87</v>
      </c>
      <c r="L8011" s="46">
        <v>4922</v>
      </c>
      <c r="M8011" s="46">
        <v>70</v>
      </c>
      <c r="N8011" s="46">
        <v>68.5</v>
      </c>
      <c r="O8011" s="46">
        <v>119</v>
      </c>
      <c r="P8011" s="46">
        <f t="shared" si="912"/>
        <v>2</v>
      </c>
      <c r="R8011" s="67" t="s">
        <v>2753</v>
      </c>
      <c r="S8011" s="67">
        <f>COUNTIF(Y$2:$Y$100,R8011)</f>
        <v>0</v>
      </c>
      <c r="V8011" s="67">
        <f t="shared" si="909"/>
        <v>0</v>
      </c>
      <c r="X8011"/>
      <c r="Y8011" s="67" t="str">
        <f t="shared" si="910"/>
        <v xml:space="preserve"> </v>
      </c>
      <c r="AB8011" t="s">
        <v>87</v>
      </c>
      <c r="AC8011" s="46">
        <v>4922</v>
      </c>
      <c r="AD8011" s="46">
        <v>70</v>
      </c>
      <c r="AE8011" s="46">
        <v>68.5</v>
      </c>
      <c r="AF8011" s="46">
        <v>119</v>
      </c>
      <c r="AH8011" s="70" t="str">
        <f t="shared" si="913"/>
        <v>GCAW Girls Div 1 Oconomowoc Regional</v>
      </c>
      <c r="AI8011" s="70" t="str">
        <f t="shared" si="914"/>
        <v/>
      </c>
      <c r="AJ8011" s="70" t="str">
        <f t="shared" si="915"/>
        <v/>
      </c>
      <c r="AK8011" s="70" t="str" cm="1">
        <f t="array" ref="AK8011">_xlfn.IFS(AH8011&lt;&gt;"","1",AI8011&lt;&gt;"","2",AJ8011&lt;&gt;"","3")</f>
        <v>1</v>
      </c>
    </row>
    <row r="8012" spans="1:37" x14ac:dyDescent="0.25">
      <c r="A8012" t="s">
        <v>333</v>
      </c>
      <c r="B8012" t="s">
        <v>371</v>
      </c>
      <c r="C8012" s="67" t="str">
        <f t="shared" si="911"/>
        <v>Abby Peterson</v>
      </c>
      <c r="D8012" s="71" t="str" cm="1">
        <f t="array" ref="D8012">_xlfn.IFS(AK8012="1",CONCATENATE(C8012,"Regional"),AK8012="2",CONCATENATE(C8012,"Sectional"),AK8012="3",CONCATENATE(C8012,COUNTIF($C$1:C8012,C8012)))</f>
        <v>Abby PetersonRegional</v>
      </c>
      <c r="E8012" s="66">
        <v>45196.375</v>
      </c>
      <c r="F8012" t="s">
        <v>2504</v>
      </c>
      <c r="G8012" s="46">
        <v>45</v>
      </c>
      <c r="H8012" s="46">
        <v>97</v>
      </c>
      <c r="I8012" s="46">
        <v>23</v>
      </c>
      <c r="J8012" t="s">
        <v>129</v>
      </c>
      <c r="K8012" t="s">
        <v>87</v>
      </c>
      <c r="L8012" s="46">
        <v>4922</v>
      </c>
      <c r="M8012" s="46">
        <v>70</v>
      </c>
      <c r="N8012" s="46">
        <v>68.5</v>
      </c>
      <c r="O8012" s="46">
        <v>119</v>
      </c>
      <c r="P8012" s="46">
        <f t="shared" si="912"/>
        <v>2</v>
      </c>
      <c r="R8012" s="67" t="s">
        <v>3502</v>
      </c>
      <c r="S8012" s="67">
        <f>COUNTIF(Y$2:$Y$100,R8012)</f>
        <v>0</v>
      </c>
      <c r="V8012" s="67">
        <f t="shared" si="909"/>
        <v>0</v>
      </c>
      <c r="X8012"/>
      <c r="Y8012" s="67" t="str">
        <f t="shared" si="910"/>
        <v xml:space="preserve"> </v>
      </c>
      <c r="AB8012" t="s">
        <v>87</v>
      </c>
      <c r="AC8012" s="46">
        <v>4922</v>
      </c>
      <c r="AD8012" s="46">
        <v>70</v>
      </c>
      <c r="AE8012" s="46">
        <v>68.5</v>
      </c>
      <c r="AF8012" s="46">
        <v>119</v>
      </c>
      <c r="AH8012" s="70" t="str">
        <f t="shared" si="913"/>
        <v>GCAW Girls Div 1 Oconomowoc Regional</v>
      </c>
      <c r="AI8012" s="70" t="str">
        <f t="shared" si="914"/>
        <v/>
      </c>
      <c r="AJ8012" s="70" t="str">
        <f t="shared" si="915"/>
        <v/>
      </c>
      <c r="AK8012" s="70" t="str" cm="1">
        <f t="array" ref="AK8012">_xlfn.IFS(AH8012&lt;&gt;"","1",AI8012&lt;&gt;"","2",AJ8012&lt;&gt;"","3")</f>
        <v>1</v>
      </c>
    </row>
    <row r="8013" spans="1:37" x14ac:dyDescent="0.25">
      <c r="A8013" t="s">
        <v>992</v>
      </c>
      <c r="B8013" t="s">
        <v>582</v>
      </c>
      <c r="C8013" s="67" t="str">
        <f t="shared" si="911"/>
        <v>Katelyn Hupfer</v>
      </c>
      <c r="D8013" s="71" t="str" cm="1">
        <f t="array" ref="D8013">_xlfn.IFS(AK8013="1",CONCATENATE(C8013,"Regional"),AK8013="2",CONCATENATE(C8013,"Sectional"),AK8013="3",CONCATENATE(C8013,COUNTIF($C$1:C8013,C8013)))</f>
        <v>Katelyn HupferRegional</v>
      </c>
      <c r="E8013" s="66">
        <v>45196.375</v>
      </c>
      <c r="F8013" t="s">
        <v>2504</v>
      </c>
      <c r="G8013" s="46">
        <v>45</v>
      </c>
      <c r="H8013" s="46">
        <v>97</v>
      </c>
      <c r="I8013" s="46">
        <v>23</v>
      </c>
      <c r="J8013" t="s">
        <v>129</v>
      </c>
      <c r="K8013" t="s">
        <v>87</v>
      </c>
      <c r="L8013" s="46">
        <v>4922</v>
      </c>
      <c r="M8013" s="46">
        <v>70</v>
      </c>
      <c r="N8013" s="46">
        <v>68.5</v>
      </c>
      <c r="O8013" s="46">
        <v>119</v>
      </c>
      <c r="P8013" s="46">
        <f t="shared" si="912"/>
        <v>2</v>
      </c>
      <c r="R8013" s="67" t="s">
        <v>1496</v>
      </c>
      <c r="S8013" s="67">
        <f>COUNTIF(Y$2:$Y$100,R8013)</f>
        <v>0</v>
      </c>
      <c r="V8013" s="67">
        <f t="shared" si="909"/>
        <v>0</v>
      </c>
      <c r="X8013"/>
      <c r="Y8013" s="67" t="str">
        <f t="shared" si="910"/>
        <v xml:space="preserve"> </v>
      </c>
      <c r="AB8013" t="s">
        <v>87</v>
      </c>
      <c r="AC8013" s="46">
        <v>4922</v>
      </c>
      <c r="AD8013" s="46">
        <v>70</v>
      </c>
      <c r="AE8013" s="46">
        <v>68.5</v>
      </c>
      <c r="AF8013" s="46">
        <v>119</v>
      </c>
      <c r="AH8013" s="70" t="str">
        <f t="shared" si="913"/>
        <v>GCAW Girls Div 1 Oconomowoc Regional</v>
      </c>
      <c r="AI8013" s="70" t="str">
        <f t="shared" si="914"/>
        <v/>
      </c>
      <c r="AJ8013" s="70" t="str">
        <f t="shared" si="915"/>
        <v/>
      </c>
      <c r="AK8013" s="70" t="str" cm="1">
        <f t="array" ref="AK8013">_xlfn.IFS(AH8013&lt;&gt;"","1",AI8013&lt;&gt;"","2",AJ8013&lt;&gt;"","3")</f>
        <v>1</v>
      </c>
    </row>
    <row r="8014" spans="1:37" x14ac:dyDescent="0.25">
      <c r="A8014" t="s">
        <v>821</v>
      </c>
      <c r="B8014" t="s">
        <v>822</v>
      </c>
      <c r="C8014" s="67" t="str">
        <f t="shared" si="911"/>
        <v>Viviana Hruby</v>
      </c>
      <c r="D8014" s="71" t="str" cm="1">
        <f t="array" ref="D8014">_xlfn.IFS(AK8014="1",CONCATENATE(C8014,"Regional"),AK8014="2",CONCATENATE(C8014,"Sectional"),AK8014="3",CONCATENATE(C8014,COUNTIF($C$1:C8014,C8014)))</f>
        <v>Viviana HrubyRegional</v>
      </c>
      <c r="E8014" s="66">
        <v>45196.375</v>
      </c>
      <c r="F8014" t="s">
        <v>2504</v>
      </c>
      <c r="G8014" s="46">
        <v>45</v>
      </c>
      <c r="H8014" s="46">
        <v>98</v>
      </c>
      <c r="I8014" s="46">
        <v>30</v>
      </c>
      <c r="J8014" t="s">
        <v>129</v>
      </c>
      <c r="K8014" t="s">
        <v>87</v>
      </c>
      <c r="L8014" s="46">
        <v>4922</v>
      </c>
      <c r="M8014" s="46">
        <v>70</v>
      </c>
      <c r="N8014" s="46">
        <v>68.5</v>
      </c>
      <c r="O8014" s="46">
        <v>119</v>
      </c>
      <c r="P8014" s="46">
        <f t="shared" si="912"/>
        <v>2</v>
      </c>
      <c r="R8014" s="67" t="s">
        <v>1380</v>
      </c>
      <c r="S8014" s="67">
        <f>COUNTIF(Y$2:$Y$100,R8014)</f>
        <v>0</v>
      </c>
      <c r="V8014" s="67">
        <f t="shared" si="909"/>
        <v>0</v>
      </c>
      <c r="X8014"/>
      <c r="Y8014" s="67" t="str">
        <f t="shared" si="910"/>
        <v xml:space="preserve"> </v>
      </c>
      <c r="AB8014" t="s">
        <v>87</v>
      </c>
      <c r="AC8014" s="46">
        <v>4922</v>
      </c>
      <c r="AD8014" s="46">
        <v>70</v>
      </c>
      <c r="AE8014" s="46">
        <v>68.5</v>
      </c>
      <c r="AF8014" s="46">
        <v>119</v>
      </c>
      <c r="AH8014" s="70" t="str">
        <f t="shared" si="913"/>
        <v>GCAW Girls Div 1 Oconomowoc Regional</v>
      </c>
      <c r="AI8014" s="70" t="str">
        <f t="shared" si="914"/>
        <v/>
      </c>
      <c r="AJ8014" s="70" t="str">
        <f t="shared" si="915"/>
        <v/>
      </c>
      <c r="AK8014" s="70" t="str" cm="1">
        <f t="array" ref="AK8014">_xlfn.IFS(AH8014&lt;&gt;"","1",AI8014&lt;&gt;"","2",AJ8014&lt;&gt;"","3")</f>
        <v>1</v>
      </c>
    </row>
    <row r="8015" spans="1:37" x14ac:dyDescent="0.25">
      <c r="A8015" t="s">
        <v>363</v>
      </c>
      <c r="B8015" t="s">
        <v>504</v>
      </c>
      <c r="C8015" s="67" t="str">
        <f t="shared" si="911"/>
        <v>Courtney Stapleton</v>
      </c>
      <c r="D8015" s="71" t="str" cm="1">
        <f t="array" ref="D8015">_xlfn.IFS(AK8015="1",CONCATENATE(C8015,"Regional"),AK8015="2",CONCATENATE(C8015,"Sectional"),AK8015="3",CONCATENATE(C8015,COUNTIF($C$1:C8015,C8015)))</f>
        <v>Courtney StapletonRegional</v>
      </c>
      <c r="E8015" s="66">
        <v>45196.375</v>
      </c>
      <c r="F8015" t="s">
        <v>2504</v>
      </c>
      <c r="G8015" s="46">
        <v>45</v>
      </c>
      <c r="H8015" s="46">
        <v>98</v>
      </c>
      <c r="I8015" s="46">
        <v>30</v>
      </c>
      <c r="J8015" t="s">
        <v>129</v>
      </c>
      <c r="K8015" t="s">
        <v>87</v>
      </c>
      <c r="L8015" s="46">
        <v>4922</v>
      </c>
      <c r="M8015" s="46">
        <v>70</v>
      </c>
      <c r="N8015" s="46">
        <v>68.5</v>
      </c>
      <c r="O8015" s="46">
        <v>119</v>
      </c>
      <c r="P8015" s="46">
        <f t="shared" si="912"/>
        <v>2</v>
      </c>
      <c r="R8015" s="67" t="s">
        <v>3021</v>
      </c>
      <c r="S8015" s="67">
        <f>COUNTIF(Y$2:$Y$100,R8015)</f>
        <v>0</v>
      </c>
      <c r="V8015" s="67">
        <f t="shared" si="909"/>
        <v>0</v>
      </c>
      <c r="X8015"/>
      <c r="Y8015" s="67" t="str">
        <f t="shared" si="910"/>
        <v xml:space="preserve"> </v>
      </c>
      <c r="AB8015" t="s">
        <v>87</v>
      </c>
      <c r="AC8015" s="46">
        <v>4922</v>
      </c>
      <c r="AD8015" s="46">
        <v>70</v>
      </c>
      <c r="AE8015" s="46">
        <v>68.5</v>
      </c>
      <c r="AF8015" s="46">
        <v>119</v>
      </c>
      <c r="AH8015" s="70" t="str">
        <f t="shared" si="913"/>
        <v>GCAW Girls Div 1 Oconomowoc Regional</v>
      </c>
      <c r="AI8015" s="70" t="str">
        <f t="shared" si="914"/>
        <v/>
      </c>
      <c r="AJ8015" s="70" t="str">
        <f t="shared" si="915"/>
        <v/>
      </c>
      <c r="AK8015" s="70" t="str" cm="1">
        <f t="array" ref="AK8015">_xlfn.IFS(AH8015&lt;&gt;"","1",AI8015&lt;&gt;"","2",AJ8015&lt;&gt;"","3")</f>
        <v>1</v>
      </c>
    </row>
    <row r="8016" spans="1:37" x14ac:dyDescent="0.25">
      <c r="A8016" t="s">
        <v>1668</v>
      </c>
      <c r="B8016" t="s">
        <v>328</v>
      </c>
      <c r="C8016" s="67" t="str">
        <f t="shared" si="911"/>
        <v>Emerson Ihde</v>
      </c>
      <c r="D8016" s="71" t="str" cm="1">
        <f t="array" ref="D8016">_xlfn.IFS(AK8016="1",CONCATENATE(C8016,"Regional"),AK8016="2",CONCATENATE(C8016,"Sectional"),AK8016="3",CONCATENATE(C8016,COUNTIF($C$1:C8016,C8016)))</f>
        <v>Emerson IhdeRegional</v>
      </c>
      <c r="E8016" s="66">
        <v>45196.375</v>
      </c>
      <c r="F8016" t="s">
        <v>2504</v>
      </c>
      <c r="G8016" s="46">
        <v>45</v>
      </c>
      <c r="H8016" s="46">
        <v>100</v>
      </c>
      <c r="I8016" s="46">
        <v>32</v>
      </c>
      <c r="J8016" t="s">
        <v>129</v>
      </c>
      <c r="K8016" t="s">
        <v>87</v>
      </c>
      <c r="L8016" s="46">
        <v>4922</v>
      </c>
      <c r="M8016" s="46">
        <v>70</v>
      </c>
      <c r="N8016" s="46">
        <v>68.5</v>
      </c>
      <c r="O8016" s="46">
        <v>119</v>
      </c>
      <c r="P8016" s="46">
        <f t="shared" si="912"/>
        <v>2</v>
      </c>
      <c r="R8016" s="67" t="s">
        <v>3489</v>
      </c>
      <c r="S8016" s="67">
        <f>COUNTIF(Y$2:$Y$100,R8016)</f>
        <v>0</v>
      </c>
      <c r="V8016" s="67">
        <f t="shared" ref="V8016:V8079" si="916">COUNTIF(R8016:R10643,Y8016)</f>
        <v>0</v>
      </c>
      <c r="X8016"/>
      <c r="Y8016" s="67" t="str">
        <f t="shared" si="910"/>
        <v xml:space="preserve"> </v>
      </c>
      <c r="AB8016" t="s">
        <v>87</v>
      </c>
      <c r="AC8016" s="46">
        <v>4922</v>
      </c>
      <c r="AD8016" s="46">
        <v>70</v>
      </c>
      <c r="AE8016" s="46">
        <v>68.5</v>
      </c>
      <c r="AF8016" s="46">
        <v>119</v>
      </c>
      <c r="AH8016" s="70" t="str">
        <f t="shared" si="913"/>
        <v>GCAW Girls Div 1 Oconomowoc Regional</v>
      </c>
      <c r="AI8016" s="70" t="str">
        <f t="shared" si="914"/>
        <v/>
      </c>
      <c r="AJ8016" s="70" t="str">
        <f t="shared" si="915"/>
        <v/>
      </c>
      <c r="AK8016" s="70" t="str" cm="1">
        <f t="array" ref="AK8016">_xlfn.IFS(AH8016&lt;&gt;"","1",AI8016&lt;&gt;"","2",AJ8016&lt;&gt;"","3")</f>
        <v>1</v>
      </c>
    </row>
    <row r="8017" spans="1:37" x14ac:dyDescent="0.25">
      <c r="A8017" t="s">
        <v>192</v>
      </c>
      <c r="B8017" t="s">
        <v>764</v>
      </c>
      <c r="C8017" s="67" t="str">
        <f t="shared" si="911"/>
        <v>Anneke Barnett</v>
      </c>
      <c r="D8017" s="71" t="str" cm="1">
        <f t="array" ref="D8017">_xlfn.IFS(AK8017="1",CONCATENATE(C8017,"Regional"),AK8017="2",CONCATENATE(C8017,"Sectional"),AK8017="3",CONCATENATE(C8017,COUNTIF($C$1:C8017,C8017)))</f>
        <v>Anneke BarnettRegional</v>
      </c>
      <c r="E8017" s="66">
        <v>45196.375</v>
      </c>
      <c r="F8017" t="s">
        <v>2504</v>
      </c>
      <c r="G8017" s="46">
        <v>45</v>
      </c>
      <c r="H8017" s="46">
        <v>100</v>
      </c>
      <c r="I8017" s="46">
        <v>32</v>
      </c>
      <c r="J8017" t="s">
        <v>129</v>
      </c>
      <c r="K8017" t="s">
        <v>87</v>
      </c>
      <c r="L8017" s="46">
        <v>4922</v>
      </c>
      <c r="M8017" s="46">
        <v>70</v>
      </c>
      <c r="N8017" s="46">
        <v>68.5</v>
      </c>
      <c r="O8017" s="46">
        <v>119</v>
      </c>
      <c r="P8017" s="46">
        <f t="shared" si="912"/>
        <v>2</v>
      </c>
      <c r="R8017" s="67" t="s">
        <v>1348</v>
      </c>
      <c r="S8017" s="67">
        <f>COUNTIF(Y$2:$Y$100,R8017)</f>
        <v>0</v>
      </c>
      <c r="V8017" s="67">
        <f t="shared" si="916"/>
        <v>0</v>
      </c>
      <c r="X8017"/>
      <c r="Y8017" s="67" t="str">
        <f t="shared" si="910"/>
        <v xml:space="preserve"> </v>
      </c>
      <c r="AB8017" t="s">
        <v>87</v>
      </c>
      <c r="AC8017" s="46">
        <v>4922</v>
      </c>
      <c r="AD8017" s="46">
        <v>70</v>
      </c>
      <c r="AE8017" s="46">
        <v>68.5</v>
      </c>
      <c r="AF8017" s="46">
        <v>119</v>
      </c>
      <c r="AH8017" s="70" t="str">
        <f t="shared" si="913"/>
        <v>GCAW Girls Div 1 Oconomowoc Regional</v>
      </c>
      <c r="AI8017" s="70" t="str">
        <f t="shared" si="914"/>
        <v/>
      </c>
      <c r="AJ8017" s="70" t="str">
        <f t="shared" si="915"/>
        <v/>
      </c>
      <c r="AK8017" s="70" t="str" cm="1">
        <f t="array" ref="AK8017">_xlfn.IFS(AH8017&lt;&gt;"","1",AI8017&lt;&gt;"","2",AJ8017&lt;&gt;"","3")</f>
        <v>1</v>
      </c>
    </row>
    <row r="8018" spans="1:37" x14ac:dyDescent="0.25">
      <c r="A8018" t="s">
        <v>1694</v>
      </c>
      <c r="B8018" t="s">
        <v>911</v>
      </c>
      <c r="C8018" s="67" t="str">
        <f t="shared" si="911"/>
        <v>Kiley Clarquist</v>
      </c>
      <c r="D8018" s="71" t="str" cm="1">
        <f t="array" ref="D8018">_xlfn.IFS(AK8018="1",CONCATENATE(C8018,"Regional"),AK8018="2",CONCATENATE(C8018,"Sectional"),AK8018="3",CONCATENATE(C8018,COUNTIF($C$1:C8018,C8018)))</f>
        <v>Kiley ClarquistRegional</v>
      </c>
      <c r="E8018" s="66">
        <v>45196.375</v>
      </c>
      <c r="F8018" t="s">
        <v>2504</v>
      </c>
      <c r="G8018" s="46">
        <v>45</v>
      </c>
      <c r="H8018" s="46">
        <v>100</v>
      </c>
      <c r="I8018" s="46">
        <v>32</v>
      </c>
      <c r="J8018" t="s">
        <v>129</v>
      </c>
      <c r="K8018" t="s">
        <v>87</v>
      </c>
      <c r="L8018" s="46">
        <v>4922</v>
      </c>
      <c r="M8018" s="46">
        <v>70</v>
      </c>
      <c r="N8018" s="46">
        <v>68.5</v>
      </c>
      <c r="O8018" s="46">
        <v>119</v>
      </c>
      <c r="P8018" s="46">
        <f t="shared" si="912"/>
        <v>2</v>
      </c>
      <c r="R8018" s="67" t="s">
        <v>3587</v>
      </c>
      <c r="S8018" s="67">
        <f>COUNTIF(Y$2:$Y$100,R8018)</f>
        <v>0</v>
      </c>
      <c r="V8018" s="67">
        <f t="shared" si="916"/>
        <v>0</v>
      </c>
      <c r="X8018"/>
      <c r="Y8018" s="67" t="str">
        <f t="shared" si="910"/>
        <v xml:space="preserve"> </v>
      </c>
      <c r="AB8018" t="s">
        <v>87</v>
      </c>
      <c r="AC8018" s="46">
        <v>4922</v>
      </c>
      <c r="AD8018" s="46">
        <v>70</v>
      </c>
      <c r="AE8018" s="46">
        <v>68.5</v>
      </c>
      <c r="AF8018" s="46">
        <v>119</v>
      </c>
      <c r="AH8018" s="70" t="str">
        <f t="shared" si="913"/>
        <v>GCAW Girls Div 1 Oconomowoc Regional</v>
      </c>
      <c r="AI8018" s="70" t="str">
        <f t="shared" si="914"/>
        <v/>
      </c>
      <c r="AJ8018" s="70" t="str">
        <f t="shared" si="915"/>
        <v/>
      </c>
      <c r="AK8018" s="70" t="str" cm="1">
        <f t="array" ref="AK8018">_xlfn.IFS(AH8018&lt;&gt;"","1",AI8018&lt;&gt;"","2",AJ8018&lt;&gt;"","3")</f>
        <v>1</v>
      </c>
    </row>
    <row r="8019" spans="1:37" x14ac:dyDescent="0.25">
      <c r="A8019" t="s">
        <v>627</v>
      </c>
      <c r="B8019" t="s">
        <v>628</v>
      </c>
      <c r="C8019" s="67" t="str">
        <f t="shared" si="911"/>
        <v>Angelina Galarza</v>
      </c>
      <c r="D8019" s="71" t="str" cm="1">
        <f t="array" ref="D8019">_xlfn.IFS(AK8019="1",CONCATENATE(C8019,"Regional"),AK8019="2",CONCATENATE(C8019,"Sectional"),AK8019="3",CONCATENATE(C8019,COUNTIF($C$1:C8019,C8019)))</f>
        <v>Angelina GalarzaRegional</v>
      </c>
      <c r="E8019" s="66">
        <v>45196.375</v>
      </c>
      <c r="F8019" t="s">
        <v>2504</v>
      </c>
      <c r="G8019" s="46">
        <v>45</v>
      </c>
      <c r="H8019" s="46">
        <v>105</v>
      </c>
      <c r="I8019" s="46">
        <v>35</v>
      </c>
      <c r="J8019" t="s">
        <v>129</v>
      </c>
      <c r="K8019" t="s">
        <v>87</v>
      </c>
      <c r="L8019" s="46">
        <v>4922</v>
      </c>
      <c r="M8019" s="46">
        <v>70</v>
      </c>
      <c r="N8019" s="46">
        <v>68.5</v>
      </c>
      <c r="O8019" s="46">
        <v>119</v>
      </c>
      <c r="P8019" s="46">
        <f t="shared" si="912"/>
        <v>2</v>
      </c>
      <c r="R8019" s="67" t="s">
        <v>1261</v>
      </c>
      <c r="S8019" s="67">
        <f>COUNTIF(Y$2:$Y$100,R8019)</f>
        <v>0</v>
      </c>
      <c r="V8019" s="67">
        <f t="shared" si="916"/>
        <v>0</v>
      </c>
      <c r="X8019"/>
      <c r="Y8019" s="67" t="str">
        <f t="shared" si="910"/>
        <v xml:space="preserve"> </v>
      </c>
      <c r="AB8019" t="s">
        <v>87</v>
      </c>
      <c r="AC8019" s="46">
        <v>4922</v>
      </c>
      <c r="AD8019" s="46">
        <v>70</v>
      </c>
      <c r="AE8019" s="46">
        <v>68.5</v>
      </c>
      <c r="AF8019" s="46">
        <v>119</v>
      </c>
      <c r="AH8019" s="70" t="str">
        <f t="shared" si="913"/>
        <v>GCAW Girls Div 1 Oconomowoc Regional</v>
      </c>
      <c r="AI8019" s="70" t="str">
        <f t="shared" si="914"/>
        <v/>
      </c>
      <c r="AJ8019" s="70" t="str">
        <f t="shared" si="915"/>
        <v/>
      </c>
      <c r="AK8019" s="70" t="str" cm="1">
        <f t="array" ref="AK8019">_xlfn.IFS(AH8019&lt;&gt;"","1",AI8019&lt;&gt;"","2",AJ8019&lt;&gt;"","3")</f>
        <v>1</v>
      </c>
    </row>
    <row r="8020" spans="1:37" x14ac:dyDescent="0.25">
      <c r="A8020" t="s">
        <v>617</v>
      </c>
      <c r="B8020" t="s">
        <v>353</v>
      </c>
      <c r="C8020" s="67" t="str">
        <f t="shared" si="911"/>
        <v>Olivia Rue</v>
      </c>
      <c r="D8020" s="71" t="str" cm="1">
        <f t="array" ref="D8020">_xlfn.IFS(AK8020="1",CONCATENATE(C8020,"Regional"),AK8020="2",CONCATENATE(C8020,"Sectional"),AK8020="3",CONCATENATE(C8020,COUNTIF($C$1:C8020,C8020)))</f>
        <v>Olivia RueRegional</v>
      </c>
      <c r="E8020" s="66">
        <v>45196.375</v>
      </c>
      <c r="F8020" t="s">
        <v>2504</v>
      </c>
      <c r="G8020" s="46">
        <v>45</v>
      </c>
      <c r="H8020" s="46">
        <v>106</v>
      </c>
      <c r="I8020" s="46">
        <v>36</v>
      </c>
      <c r="J8020" t="s">
        <v>129</v>
      </c>
      <c r="K8020" t="s">
        <v>87</v>
      </c>
      <c r="L8020" s="46">
        <v>4922</v>
      </c>
      <c r="M8020" s="46">
        <v>70</v>
      </c>
      <c r="N8020" s="46">
        <v>68.5</v>
      </c>
      <c r="O8020" s="46">
        <v>119</v>
      </c>
      <c r="P8020" s="46">
        <f t="shared" si="912"/>
        <v>2</v>
      </c>
      <c r="R8020" s="67" t="s">
        <v>2841</v>
      </c>
      <c r="S8020" s="67">
        <f>COUNTIF(Y$2:$Y$100,R8020)</f>
        <v>0</v>
      </c>
      <c r="V8020" s="67">
        <f t="shared" si="916"/>
        <v>0</v>
      </c>
      <c r="X8020"/>
      <c r="Y8020" s="67" t="str">
        <f t="shared" si="910"/>
        <v xml:space="preserve"> </v>
      </c>
      <c r="AB8020" t="s">
        <v>87</v>
      </c>
      <c r="AC8020" s="46">
        <v>4922</v>
      </c>
      <c r="AD8020" s="46">
        <v>70</v>
      </c>
      <c r="AE8020" s="46">
        <v>68.5</v>
      </c>
      <c r="AF8020" s="46">
        <v>119</v>
      </c>
      <c r="AH8020" s="70" t="str">
        <f t="shared" si="913"/>
        <v>GCAW Girls Div 1 Oconomowoc Regional</v>
      </c>
      <c r="AI8020" s="70" t="str">
        <f t="shared" si="914"/>
        <v/>
      </c>
      <c r="AJ8020" s="70" t="str">
        <f t="shared" si="915"/>
        <v/>
      </c>
      <c r="AK8020" s="70" t="str" cm="1">
        <f t="array" ref="AK8020">_xlfn.IFS(AH8020&lt;&gt;"","1",AI8020&lt;&gt;"","2",AJ8020&lt;&gt;"","3")</f>
        <v>1</v>
      </c>
    </row>
    <row r="8021" spans="1:37" x14ac:dyDescent="0.25">
      <c r="A8021" t="s">
        <v>294</v>
      </c>
      <c r="B8021" t="s">
        <v>528</v>
      </c>
      <c r="C8021" s="67" t="str">
        <f t="shared" si="911"/>
        <v>Kate Lang</v>
      </c>
      <c r="D8021" s="71" t="str" cm="1">
        <f t="array" ref="D8021">_xlfn.IFS(AK8021="1",CONCATENATE(C8021,"Regional"),AK8021="2",CONCATENATE(C8021,"Sectional"),AK8021="3",CONCATENATE(C8021,COUNTIF($C$1:C8021,C8021)))</f>
        <v>Kate LangRegional</v>
      </c>
      <c r="E8021" s="66">
        <v>45196.375</v>
      </c>
      <c r="F8021" t="s">
        <v>2504</v>
      </c>
      <c r="G8021" s="46">
        <v>45</v>
      </c>
      <c r="H8021" s="46">
        <v>107</v>
      </c>
      <c r="I8021" s="46">
        <v>37</v>
      </c>
      <c r="J8021" t="s">
        <v>129</v>
      </c>
      <c r="K8021" t="s">
        <v>87</v>
      </c>
      <c r="L8021" s="46">
        <v>4922</v>
      </c>
      <c r="M8021" s="46">
        <v>70</v>
      </c>
      <c r="N8021" s="46">
        <v>68.5</v>
      </c>
      <c r="O8021" s="46">
        <v>119</v>
      </c>
      <c r="P8021" s="46">
        <f t="shared" si="912"/>
        <v>2</v>
      </c>
      <c r="R8021" s="67" t="s">
        <v>3128</v>
      </c>
      <c r="S8021" s="67">
        <f>COUNTIF(Y$2:$Y$100,R8021)</f>
        <v>0</v>
      </c>
      <c r="V8021" s="67">
        <f t="shared" si="916"/>
        <v>0</v>
      </c>
      <c r="X8021"/>
      <c r="Y8021" s="67" t="str">
        <f t="shared" si="910"/>
        <v xml:space="preserve"> </v>
      </c>
      <c r="AB8021" t="s">
        <v>87</v>
      </c>
      <c r="AC8021" s="46">
        <v>4922</v>
      </c>
      <c r="AD8021" s="46">
        <v>70</v>
      </c>
      <c r="AE8021" s="46">
        <v>68.5</v>
      </c>
      <c r="AF8021" s="46">
        <v>119</v>
      </c>
      <c r="AH8021" s="70" t="str">
        <f t="shared" si="913"/>
        <v>GCAW Girls Div 1 Oconomowoc Regional</v>
      </c>
      <c r="AI8021" s="70" t="str">
        <f t="shared" si="914"/>
        <v/>
      </c>
      <c r="AJ8021" s="70" t="str">
        <f t="shared" si="915"/>
        <v/>
      </c>
      <c r="AK8021" s="70" t="str" cm="1">
        <f t="array" ref="AK8021">_xlfn.IFS(AH8021&lt;&gt;"","1",AI8021&lt;&gt;"","2",AJ8021&lt;&gt;"","3")</f>
        <v>1</v>
      </c>
    </row>
    <row r="8022" spans="1:37" x14ac:dyDescent="0.25">
      <c r="A8022" t="s">
        <v>1875</v>
      </c>
      <c r="B8022" t="s">
        <v>835</v>
      </c>
      <c r="C8022" s="67" t="str">
        <f t="shared" si="911"/>
        <v>Cali Craig-Snell</v>
      </c>
      <c r="D8022" s="71" t="str" cm="1">
        <f t="array" ref="D8022">_xlfn.IFS(AK8022="1",CONCATENATE(C8022,"Regional"),AK8022="2",CONCATENATE(C8022,"Sectional"),AK8022="3",CONCATENATE(C8022,COUNTIF($C$1:C8022,C8022)))</f>
        <v>Cali Craig-SnellRegional</v>
      </c>
      <c r="E8022" s="66">
        <v>45196.375</v>
      </c>
      <c r="F8022" t="s">
        <v>2504</v>
      </c>
      <c r="G8022" s="46">
        <v>45</v>
      </c>
      <c r="H8022" s="46">
        <v>107</v>
      </c>
      <c r="I8022" s="46">
        <v>37</v>
      </c>
      <c r="J8022" t="s">
        <v>129</v>
      </c>
      <c r="K8022" t="s">
        <v>87</v>
      </c>
      <c r="L8022" s="46">
        <v>4922</v>
      </c>
      <c r="M8022" s="46">
        <v>70</v>
      </c>
      <c r="N8022" s="46">
        <v>68.5</v>
      </c>
      <c r="O8022" s="46">
        <v>119</v>
      </c>
      <c r="P8022" s="46">
        <f t="shared" si="912"/>
        <v>2</v>
      </c>
      <c r="R8022" s="67" t="s">
        <v>2891</v>
      </c>
      <c r="S8022" s="67">
        <f>COUNTIF(Y$2:$Y$100,R8022)</f>
        <v>0</v>
      </c>
      <c r="V8022" s="67">
        <f t="shared" si="916"/>
        <v>0</v>
      </c>
      <c r="X8022"/>
      <c r="Y8022" s="67" t="str">
        <f t="shared" si="910"/>
        <v xml:space="preserve"> </v>
      </c>
      <c r="AB8022" t="s">
        <v>87</v>
      </c>
      <c r="AC8022" s="46">
        <v>4922</v>
      </c>
      <c r="AD8022" s="46">
        <v>70</v>
      </c>
      <c r="AE8022" s="46">
        <v>68.5</v>
      </c>
      <c r="AF8022" s="46">
        <v>119</v>
      </c>
      <c r="AH8022" s="70" t="str">
        <f t="shared" si="913"/>
        <v>GCAW Girls Div 1 Oconomowoc Regional</v>
      </c>
      <c r="AI8022" s="70" t="str">
        <f t="shared" si="914"/>
        <v/>
      </c>
      <c r="AJ8022" s="70" t="str">
        <f t="shared" si="915"/>
        <v/>
      </c>
      <c r="AK8022" s="70" t="str" cm="1">
        <f t="array" ref="AK8022">_xlfn.IFS(AH8022&lt;&gt;"","1",AI8022&lt;&gt;"","2",AJ8022&lt;&gt;"","3")</f>
        <v>1</v>
      </c>
    </row>
    <row r="8023" spans="1:37" x14ac:dyDescent="0.25">
      <c r="A8023" t="s">
        <v>1940</v>
      </c>
      <c r="B8023" t="s">
        <v>401</v>
      </c>
      <c r="C8023" s="67" t="str">
        <f t="shared" si="911"/>
        <v>Hannah Okel</v>
      </c>
      <c r="D8023" s="71" t="str" cm="1">
        <f t="array" ref="D8023">_xlfn.IFS(AK8023="1",CONCATENATE(C8023,"Regional"),AK8023="2",CONCATENATE(C8023,"Sectional"),AK8023="3",CONCATENATE(C8023,COUNTIF($C$1:C8023,C8023)))</f>
        <v>Hannah OkelRegional</v>
      </c>
      <c r="E8023" s="66">
        <v>45196.375</v>
      </c>
      <c r="F8023" t="s">
        <v>2504</v>
      </c>
      <c r="G8023" s="46">
        <v>45</v>
      </c>
      <c r="H8023" s="46">
        <v>107</v>
      </c>
      <c r="I8023" s="46">
        <v>37</v>
      </c>
      <c r="J8023" t="s">
        <v>129</v>
      </c>
      <c r="K8023" t="s">
        <v>87</v>
      </c>
      <c r="L8023" s="46">
        <v>4922</v>
      </c>
      <c r="M8023" s="46">
        <v>70</v>
      </c>
      <c r="N8023" s="46">
        <v>68.5</v>
      </c>
      <c r="O8023" s="46">
        <v>119</v>
      </c>
      <c r="P8023" s="46">
        <f t="shared" si="912"/>
        <v>2</v>
      </c>
      <c r="R8023" s="67" t="s">
        <v>2957</v>
      </c>
      <c r="S8023" s="67">
        <f>COUNTIF(Y$2:$Y$100,R8023)</f>
        <v>0</v>
      </c>
      <c r="V8023" s="67">
        <f t="shared" si="916"/>
        <v>0</v>
      </c>
      <c r="X8023"/>
      <c r="Y8023" s="67" t="str">
        <f t="shared" si="910"/>
        <v xml:space="preserve"> </v>
      </c>
      <c r="AB8023" t="s">
        <v>87</v>
      </c>
      <c r="AC8023" s="46">
        <v>4922</v>
      </c>
      <c r="AD8023" s="46">
        <v>70</v>
      </c>
      <c r="AE8023" s="46">
        <v>68.5</v>
      </c>
      <c r="AF8023" s="46">
        <v>119</v>
      </c>
      <c r="AH8023" s="70" t="str">
        <f t="shared" si="913"/>
        <v>GCAW Girls Div 1 Oconomowoc Regional</v>
      </c>
      <c r="AI8023" s="70" t="str">
        <f t="shared" si="914"/>
        <v/>
      </c>
      <c r="AJ8023" s="70" t="str">
        <f t="shared" si="915"/>
        <v/>
      </c>
      <c r="AK8023" s="70" t="str" cm="1">
        <f t="array" ref="AK8023">_xlfn.IFS(AH8023&lt;&gt;"","1",AI8023&lt;&gt;"","2",AJ8023&lt;&gt;"","3")</f>
        <v>1</v>
      </c>
    </row>
    <row r="8024" spans="1:37" x14ac:dyDescent="0.25">
      <c r="A8024" t="s">
        <v>2011</v>
      </c>
      <c r="B8024" t="s">
        <v>187</v>
      </c>
      <c r="C8024" s="67" t="str">
        <f t="shared" si="911"/>
        <v>Ava Mauhar</v>
      </c>
      <c r="D8024" s="71" t="str" cm="1">
        <f t="array" ref="D8024">_xlfn.IFS(AK8024="1",CONCATENATE(C8024,"Regional"),AK8024="2",CONCATENATE(C8024,"Sectional"),AK8024="3",CONCATENATE(C8024,COUNTIF($C$1:C8024,C8024)))</f>
        <v>Ava MauharRegional</v>
      </c>
      <c r="E8024" s="66">
        <v>45196.375</v>
      </c>
      <c r="F8024" t="s">
        <v>2504</v>
      </c>
      <c r="G8024" s="46">
        <v>45</v>
      </c>
      <c r="H8024" s="46">
        <v>109</v>
      </c>
      <c r="I8024" s="46">
        <v>40</v>
      </c>
      <c r="J8024" t="s">
        <v>129</v>
      </c>
      <c r="K8024" t="s">
        <v>87</v>
      </c>
      <c r="L8024" s="46">
        <v>4922</v>
      </c>
      <c r="M8024" s="46">
        <v>70</v>
      </c>
      <c r="N8024" s="46">
        <v>68.5</v>
      </c>
      <c r="O8024" s="46">
        <v>119</v>
      </c>
      <c r="P8024" s="46">
        <f t="shared" si="912"/>
        <v>2</v>
      </c>
      <c r="R8024" s="67" t="s">
        <v>3024</v>
      </c>
      <c r="S8024" s="67">
        <f>COUNTIF(Y$2:$Y$100,R8024)</f>
        <v>0</v>
      </c>
      <c r="V8024" s="67">
        <f t="shared" si="916"/>
        <v>0</v>
      </c>
      <c r="X8024"/>
      <c r="Y8024" s="67" t="str">
        <f t="shared" si="910"/>
        <v xml:space="preserve"> </v>
      </c>
      <c r="AB8024" t="s">
        <v>87</v>
      </c>
      <c r="AC8024" s="46">
        <v>4922</v>
      </c>
      <c r="AD8024" s="46">
        <v>70</v>
      </c>
      <c r="AE8024" s="46">
        <v>68.5</v>
      </c>
      <c r="AF8024" s="46">
        <v>119</v>
      </c>
      <c r="AH8024" s="70" t="str">
        <f t="shared" si="913"/>
        <v>GCAW Girls Div 1 Oconomowoc Regional</v>
      </c>
      <c r="AI8024" s="70" t="str">
        <f t="shared" si="914"/>
        <v/>
      </c>
      <c r="AJ8024" s="70" t="str">
        <f t="shared" si="915"/>
        <v/>
      </c>
      <c r="AK8024" s="70" t="str" cm="1">
        <f t="array" ref="AK8024">_xlfn.IFS(AH8024&lt;&gt;"","1",AI8024&lt;&gt;"","2",AJ8024&lt;&gt;"","3")</f>
        <v>1</v>
      </c>
    </row>
    <row r="8025" spans="1:37" x14ac:dyDescent="0.25">
      <c r="A8025" t="s">
        <v>1841</v>
      </c>
      <c r="B8025" t="s">
        <v>1029</v>
      </c>
      <c r="C8025" s="67" t="str">
        <f t="shared" si="911"/>
        <v>Callie Enger</v>
      </c>
      <c r="D8025" s="71" t="str" cm="1">
        <f t="array" ref="D8025">_xlfn.IFS(AK8025="1",CONCATENATE(C8025,"Regional"),AK8025="2",CONCATENATE(C8025,"Sectional"),AK8025="3",CONCATENATE(C8025,COUNTIF($C$1:C8025,C8025)))</f>
        <v>Callie EngerRegional</v>
      </c>
      <c r="E8025" s="66">
        <v>45196.375</v>
      </c>
      <c r="F8025" t="s">
        <v>2504</v>
      </c>
      <c r="G8025" s="46">
        <v>45</v>
      </c>
      <c r="H8025" s="46">
        <v>111</v>
      </c>
      <c r="I8025" s="46">
        <v>41</v>
      </c>
      <c r="J8025" t="s">
        <v>129</v>
      </c>
      <c r="K8025" t="s">
        <v>87</v>
      </c>
      <c r="L8025" s="46">
        <v>4922</v>
      </c>
      <c r="M8025" s="46">
        <v>70</v>
      </c>
      <c r="N8025" s="46">
        <v>68.5</v>
      </c>
      <c r="O8025" s="46">
        <v>119</v>
      </c>
      <c r="P8025" s="46">
        <f t="shared" si="912"/>
        <v>2</v>
      </c>
      <c r="R8025" s="67" t="s">
        <v>2845</v>
      </c>
      <c r="S8025" s="67">
        <f>COUNTIF(Y$2:$Y$100,R8025)</f>
        <v>0</v>
      </c>
      <c r="V8025" s="67">
        <f t="shared" si="916"/>
        <v>0</v>
      </c>
      <c r="X8025"/>
      <c r="Y8025" s="67" t="str">
        <f t="shared" si="910"/>
        <v xml:space="preserve"> </v>
      </c>
      <c r="AB8025" t="s">
        <v>87</v>
      </c>
      <c r="AC8025" s="46">
        <v>4922</v>
      </c>
      <c r="AD8025" s="46">
        <v>70</v>
      </c>
      <c r="AE8025" s="46">
        <v>68.5</v>
      </c>
      <c r="AF8025" s="46">
        <v>119</v>
      </c>
      <c r="AH8025" s="70" t="str">
        <f t="shared" si="913"/>
        <v>GCAW Girls Div 1 Oconomowoc Regional</v>
      </c>
      <c r="AI8025" s="70" t="str">
        <f t="shared" si="914"/>
        <v/>
      </c>
      <c r="AJ8025" s="70" t="str">
        <f t="shared" si="915"/>
        <v/>
      </c>
      <c r="AK8025" s="70" t="str" cm="1">
        <f t="array" ref="AK8025">_xlfn.IFS(AH8025&lt;&gt;"","1",AI8025&lt;&gt;"","2",AJ8025&lt;&gt;"","3")</f>
        <v>1</v>
      </c>
    </row>
    <row r="8026" spans="1:37" x14ac:dyDescent="0.25">
      <c r="A8026" t="s">
        <v>624</v>
      </c>
      <c r="B8026" t="s">
        <v>1638</v>
      </c>
      <c r="C8026" s="67" t="str">
        <f t="shared" si="911"/>
        <v>Kennady Groll</v>
      </c>
      <c r="D8026" s="71" t="str" cm="1">
        <f t="array" ref="D8026">_xlfn.IFS(AK8026="1",CONCATENATE(C8026,"Regional"),AK8026="2",CONCATENATE(C8026,"Sectional"),AK8026="3",CONCATENATE(C8026,COUNTIF($C$1:C8026,C8026)))</f>
        <v>Kennady GrollRegional</v>
      </c>
      <c r="E8026" s="66">
        <v>45196.375</v>
      </c>
      <c r="F8026" t="s">
        <v>2504</v>
      </c>
      <c r="G8026" s="46">
        <v>45</v>
      </c>
      <c r="H8026" s="46">
        <v>119</v>
      </c>
      <c r="I8026" s="46">
        <v>42</v>
      </c>
      <c r="J8026" t="s">
        <v>129</v>
      </c>
      <c r="K8026" t="s">
        <v>87</v>
      </c>
      <c r="L8026" s="46">
        <v>4922</v>
      </c>
      <c r="M8026" s="46">
        <v>70</v>
      </c>
      <c r="N8026" s="46">
        <v>68.5</v>
      </c>
      <c r="O8026" s="46">
        <v>119</v>
      </c>
      <c r="P8026" s="46">
        <f t="shared" si="912"/>
        <v>2</v>
      </c>
      <c r="R8026" s="67" t="s">
        <v>2886</v>
      </c>
      <c r="S8026" s="67">
        <f>COUNTIF(Y$2:$Y$100,R8026)</f>
        <v>0</v>
      </c>
      <c r="V8026" s="67">
        <f t="shared" si="916"/>
        <v>0</v>
      </c>
      <c r="X8026"/>
      <c r="Y8026" s="67" t="str">
        <f t="shared" si="910"/>
        <v xml:space="preserve"> </v>
      </c>
      <c r="AB8026" t="s">
        <v>87</v>
      </c>
      <c r="AC8026" s="46">
        <v>4922</v>
      </c>
      <c r="AD8026" s="46">
        <v>70</v>
      </c>
      <c r="AE8026" s="46">
        <v>68.5</v>
      </c>
      <c r="AF8026" s="46">
        <v>119</v>
      </c>
      <c r="AH8026" s="70" t="str">
        <f t="shared" si="913"/>
        <v>GCAW Girls Div 1 Oconomowoc Regional</v>
      </c>
      <c r="AI8026" s="70" t="str">
        <f t="shared" si="914"/>
        <v/>
      </c>
      <c r="AJ8026" s="70" t="str">
        <f t="shared" si="915"/>
        <v/>
      </c>
      <c r="AK8026" s="70" t="str" cm="1">
        <f t="array" ref="AK8026">_xlfn.IFS(AH8026&lt;&gt;"","1",AI8026&lt;&gt;"","2",AJ8026&lt;&gt;"","3")</f>
        <v>1</v>
      </c>
    </row>
    <row r="8027" spans="1:37" x14ac:dyDescent="0.25">
      <c r="A8027" t="s">
        <v>626</v>
      </c>
      <c r="B8027" t="s">
        <v>1639</v>
      </c>
      <c r="C8027" s="67" t="str">
        <f t="shared" si="911"/>
        <v>Alison Busler</v>
      </c>
      <c r="D8027" s="71" t="str" cm="1">
        <f t="array" ref="D8027">_xlfn.IFS(AK8027="1",CONCATENATE(C8027,"Regional"),AK8027="2",CONCATENATE(C8027,"Sectional"),AK8027="3",CONCATENATE(C8027,COUNTIF($C$1:C8027,C8027)))</f>
        <v>Alison BuslerRegional</v>
      </c>
      <c r="E8027" s="66">
        <v>45196.375</v>
      </c>
      <c r="F8027" t="s">
        <v>2504</v>
      </c>
      <c r="G8027" s="46">
        <v>45</v>
      </c>
      <c r="H8027" s="46">
        <v>121</v>
      </c>
      <c r="I8027" s="46">
        <v>43</v>
      </c>
      <c r="J8027" t="s">
        <v>129</v>
      </c>
      <c r="K8027" t="s">
        <v>87</v>
      </c>
      <c r="L8027" s="46">
        <v>4922</v>
      </c>
      <c r="M8027" s="46">
        <v>70</v>
      </c>
      <c r="N8027" s="46">
        <v>68.5</v>
      </c>
      <c r="O8027" s="46">
        <v>119</v>
      </c>
      <c r="P8027" s="46">
        <f t="shared" si="912"/>
        <v>2</v>
      </c>
      <c r="R8027" s="67" t="s">
        <v>2887</v>
      </c>
      <c r="S8027" s="67">
        <f>COUNTIF(Y$2:$Y$100,R8027)</f>
        <v>0</v>
      </c>
      <c r="V8027" s="67">
        <f t="shared" si="916"/>
        <v>0</v>
      </c>
      <c r="X8027"/>
      <c r="Y8027" s="67" t="str">
        <f t="shared" si="910"/>
        <v xml:space="preserve"> </v>
      </c>
      <c r="AB8027" t="s">
        <v>87</v>
      </c>
      <c r="AC8027" s="46">
        <v>4922</v>
      </c>
      <c r="AD8027" s="46">
        <v>70</v>
      </c>
      <c r="AE8027" s="46">
        <v>68.5</v>
      </c>
      <c r="AF8027" s="46">
        <v>119</v>
      </c>
      <c r="AH8027" s="70" t="str">
        <f t="shared" si="913"/>
        <v>GCAW Girls Div 1 Oconomowoc Regional</v>
      </c>
      <c r="AI8027" s="70" t="str">
        <f t="shared" si="914"/>
        <v/>
      </c>
      <c r="AJ8027" s="70" t="str">
        <f t="shared" si="915"/>
        <v/>
      </c>
      <c r="AK8027" s="70" t="str" cm="1">
        <f t="array" ref="AK8027">_xlfn.IFS(AH8027&lt;&gt;"","1",AI8027&lt;&gt;"","2",AJ8027&lt;&gt;"","3")</f>
        <v>1</v>
      </c>
    </row>
    <row r="8028" spans="1:37" x14ac:dyDescent="0.25">
      <c r="A8028" t="s">
        <v>624</v>
      </c>
      <c r="B8028" t="s">
        <v>1873</v>
      </c>
      <c r="C8028" s="67" t="str">
        <f t="shared" si="911"/>
        <v>Tattum Groll</v>
      </c>
      <c r="D8028" s="71" t="str" cm="1">
        <f t="array" ref="D8028">_xlfn.IFS(AK8028="1",CONCATENATE(C8028,"Regional"),AK8028="2",CONCATENATE(C8028,"Sectional"),AK8028="3",CONCATENATE(C8028,COUNTIF($C$1:C8028,C8028)))</f>
        <v>Tattum GrollRegional</v>
      </c>
      <c r="E8028" s="66">
        <v>45196.375</v>
      </c>
      <c r="F8028" t="s">
        <v>2504</v>
      </c>
      <c r="G8028" s="46">
        <v>45</v>
      </c>
      <c r="H8028" s="46">
        <v>126</v>
      </c>
      <c r="I8028" s="46">
        <v>44</v>
      </c>
      <c r="J8028" t="s">
        <v>129</v>
      </c>
      <c r="K8028" t="s">
        <v>87</v>
      </c>
      <c r="L8028" s="46">
        <v>4922</v>
      </c>
      <c r="M8028" s="46">
        <v>70</v>
      </c>
      <c r="N8028" s="46">
        <v>68.5</v>
      </c>
      <c r="O8028" s="46">
        <v>119</v>
      </c>
      <c r="P8028" s="46">
        <f t="shared" si="912"/>
        <v>2</v>
      </c>
      <c r="R8028" s="67" t="s">
        <v>2888</v>
      </c>
      <c r="S8028" s="67">
        <f>COUNTIF(Y$2:$Y$100,R8028)</f>
        <v>0</v>
      </c>
      <c r="V8028" s="67">
        <f t="shared" si="916"/>
        <v>0</v>
      </c>
      <c r="X8028"/>
      <c r="Y8028" s="67" t="str">
        <f t="shared" si="910"/>
        <v xml:space="preserve"> </v>
      </c>
      <c r="AB8028" t="s">
        <v>87</v>
      </c>
      <c r="AC8028" s="46">
        <v>4922</v>
      </c>
      <c r="AD8028" s="46">
        <v>70</v>
      </c>
      <c r="AE8028" s="46">
        <v>68.5</v>
      </c>
      <c r="AF8028" s="46">
        <v>119</v>
      </c>
      <c r="AH8028" s="70" t="str">
        <f t="shared" si="913"/>
        <v>GCAW Girls Div 1 Oconomowoc Regional</v>
      </c>
      <c r="AI8028" s="70" t="str">
        <f t="shared" si="914"/>
        <v/>
      </c>
      <c r="AJ8028" s="70" t="str">
        <f t="shared" si="915"/>
        <v/>
      </c>
      <c r="AK8028" s="70" t="str" cm="1">
        <f t="array" ref="AK8028">_xlfn.IFS(AH8028&lt;&gt;"","1",AI8028&lt;&gt;"","2",AJ8028&lt;&gt;"","3")</f>
        <v>1</v>
      </c>
    </row>
    <row r="8029" spans="1:37" x14ac:dyDescent="0.25">
      <c r="A8029" t="s">
        <v>3385</v>
      </c>
      <c r="B8029" t="s">
        <v>362</v>
      </c>
      <c r="C8029" s="67" t="str">
        <f t="shared" si="911"/>
        <v>Emma Bichler</v>
      </c>
      <c r="D8029" s="71" t="str" cm="1">
        <f t="array" ref="D8029">_xlfn.IFS(AK8029="1",CONCATENATE(C8029,"Regional"),AK8029="2",CONCATENATE(C8029,"Sectional"),AK8029="3",CONCATENATE(C8029,COUNTIF($C$1:C8029,C8029)))</f>
        <v>Emma BichlerRegional</v>
      </c>
      <c r="E8029" s="66">
        <v>45196.375</v>
      </c>
      <c r="F8029" t="s">
        <v>2504</v>
      </c>
      <c r="G8029" s="46">
        <v>45</v>
      </c>
      <c r="H8029" s="46">
        <v>126</v>
      </c>
      <c r="I8029" s="46">
        <v>44</v>
      </c>
      <c r="J8029" t="s">
        <v>129</v>
      </c>
      <c r="K8029" t="s">
        <v>87</v>
      </c>
      <c r="L8029" s="46">
        <v>4922</v>
      </c>
      <c r="M8029" s="46">
        <v>70</v>
      </c>
      <c r="N8029" s="46">
        <v>68.5</v>
      </c>
      <c r="O8029" s="46">
        <v>119</v>
      </c>
      <c r="P8029" s="46">
        <f t="shared" si="912"/>
        <v>2</v>
      </c>
      <c r="R8029" s="67" t="s">
        <v>3485</v>
      </c>
      <c r="S8029" s="67">
        <f>COUNTIF(Y$2:$Y$100,R8029)</f>
        <v>0</v>
      </c>
      <c r="V8029" s="67">
        <f t="shared" si="916"/>
        <v>0</v>
      </c>
      <c r="X8029"/>
      <c r="Y8029" s="67" t="str">
        <f t="shared" si="910"/>
        <v xml:space="preserve"> </v>
      </c>
      <c r="AB8029" t="s">
        <v>87</v>
      </c>
      <c r="AC8029" s="46">
        <v>4922</v>
      </c>
      <c r="AD8029" s="46">
        <v>70</v>
      </c>
      <c r="AE8029" s="46">
        <v>68.5</v>
      </c>
      <c r="AF8029" s="46">
        <v>119</v>
      </c>
      <c r="AH8029" s="70" t="str">
        <f t="shared" si="913"/>
        <v>GCAW Girls Div 1 Oconomowoc Regional</v>
      </c>
      <c r="AI8029" s="70" t="str">
        <f t="shared" si="914"/>
        <v/>
      </c>
      <c r="AJ8029" s="70" t="str">
        <f t="shared" si="915"/>
        <v/>
      </c>
      <c r="AK8029" s="70" t="str" cm="1">
        <f t="array" ref="AK8029">_xlfn.IFS(AH8029&lt;&gt;"","1",AI8029&lt;&gt;"","2",AJ8029&lt;&gt;"","3")</f>
        <v>1</v>
      </c>
    </row>
    <row r="8030" spans="1:37" x14ac:dyDescent="0.25">
      <c r="A8030" t="s">
        <v>961</v>
      </c>
      <c r="B8030" t="s">
        <v>962</v>
      </c>
      <c r="C8030" s="67" t="str">
        <f t="shared" si="911"/>
        <v>Karalyn Skinner</v>
      </c>
      <c r="D8030" s="71" t="str" cm="1">
        <f t="array" ref="D8030">_xlfn.IFS(AK8030="1",CONCATENATE(C8030,"Regional"),AK8030="2",CONCATENATE(C8030,"Sectional"),AK8030="3",CONCATENATE(C8030,COUNTIF($C$1:C8030,C8030)))</f>
        <v>Karalyn SkinnerRegional</v>
      </c>
      <c r="E8030" s="66">
        <v>45197.333333333336</v>
      </c>
      <c r="F8030" t="s">
        <v>2496</v>
      </c>
      <c r="G8030" s="46">
        <v>45</v>
      </c>
      <c r="H8030" s="46">
        <v>73</v>
      </c>
      <c r="I8030" s="46">
        <v>1</v>
      </c>
      <c r="J8030" t="s">
        <v>94</v>
      </c>
      <c r="K8030" t="s">
        <v>90</v>
      </c>
      <c r="L8030" s="46">
        <v>4725</v>
      </c>
      <c r="M8030" s="46">
        <v>70</v>
      </c>
      <c r="N8030" s="46">
        <v>66.2</v>
      </c>
      <c r="O8030" s="46">
        <v>111</v>
      </c>
      <c r="P8030" s="46">
        <f t="shared" si="912"/>
        <v>2</v>
      </c>
      <c r="R8030" s="67" t="s">
        <v>1476</v>
      </c>
      <c r="S8030" s="67">
        <f>COUNTIF(Y$2:$Y$100,R8030)</f>
        <v>0</v>
      </c>
      <c r="V8030" s="67">
        <f t="shared" si="916"/>
        <v>0</v>
      </c>
      <c r="X8030"/>
      <c r="Y8030" s="67" t="str">
        <f t="shared" si="910"/>
        <v xml:space="preserve"> </v>
      </c>
      <c r="AB8030" t="s">
        <v>90</v>
      </c>
      <c r="AC8030" s="46">
        <v>4725</v>
      </c>
      <c r="AD8030" s="46">
        <v>70</v>
      </c>
      <c r="AE8030" s="46">
        <v>66.2</v>
      </c>
      <c r="AF8030" s="46">
        <v>111</v>
      </c>
      <c r="AH8030" s="70" t="str">
        <f t="shared" si="913"/>
        <v>GCAW Girls Div 1 Eau Claire North Regional</v>
      </c>
      <c r="AI8030" s="70" t="str">
        <f t="shared" si="914"/>
        <v/>
      </c>
      <c r="AJ8030" s="70" t="str">
        <f t="shared" si="915"/>
        <v/>
      </c>
      <c r="AK8030" s="70" t="str" cm="1">
        <f t="array" ref="AK8030">_xlfn.IFS(AH8030&lt;&gt;"","1",AI8030&lt;&gt;"","2",AJ8030&lt;&gt;"","3")</f>
        <v>1</v>
      </c>
    </row>
    <row r="8031" spans="1:37" x14ac:dyDescent="0.25">
      <c r="A8031" t="s">
        <v>519</v>
      </c>
      <c r="B8031" t="s">
        <v>520</v>
      </c>
      <c r="C8031" s="67" t="str">
        <f t="shared" si="911"/>
        <v>Mahlia McCane</v>
      </c>
      <c r="D8031" s="71" t="str" cm="1">
        <f t="array" ref="D8031">_xlfn.IFS(AK8031="1",CONCATENATE(C8031,"Regional"),AK8031="2",CONCATENATE(C8031,"Sectional"),AK8031="3",CONCATENATE(C8031,COUNTIF($C$1:C8031,C8031)))</f>
        <v>Mahlia McCaneRegional</v>
      </c>
      <c r="E8031" s="66">
        <v>45197.333333333336</v>
      </c>
      <c r="F8031" t="s">
        <v>2496</v>
      </c>
      <c r="G8031" s="46">
        <v>45</v>
      </c>
      <c r="H8031" s="46">
        <v>79</v>
      </c>
      <c r="I8031" s="46">
        <v>2</v>
      </c>
      <c r="J8031" t="s">
        <v>94</v>
      </c>
      <c r="K8031" t="s">
        <v>90</v>
      </c>
      <c r="L8031" s="46">
        <v>4725</v>
      </c>
      <c r="M8031" s="46">
        <v>70</v>
      </c>
      <c r="N8031" s="46">
        <v>66.2</v>
      </c>
      <c r="O8031" s="46">
        <v>111</v>
      </c>
      <c r="P8031" s="46">
        <f t="shared" si="912"/>
        <v>2</v>
      </c>
      <c r="R8031" s="67" t="s">
        <v>1197</v>
      </c>
      <c r="S8031" s="67">
        <f>COUNTIF(Y$2:$Y$100,R8031)</f>
        <v>0</v>
      </c>
      <c r="V8031" s="67">
        <f t="shared" si="916"/>
        <v>0</v>
      </c>
      <c r="X8031"/>
      <c r="Y8031" s="67" t="str">
        <f t="shared" si="910"/>
        <v xml:space="preserve"> </v>
      </c>
      <c r="AB8031" t="s">
        <v>90</v>
      </c>
      <c r="AC8031" s="46">
        <v>4725</v>
      </c>
      <c r="AD8031" s="46">
        <v>70</v>
      </c>
      <c r="AE8031" s="46">
        <v>66.2</v>
      </c>
      <c r="AF8031" s="46">
        <v>111</v>
      </c>
      <c r="AH8031" s="70" t="str">
        <f t="shared" si="913"/>
        <v>GCAW Girls Div 1 Eau Claire North Regional</v>
      </c>
      <c r="AI8031" s="70" t="str">
        <f t="shared" si="914"/>
        <v/>
      </c>
      <c r="AJ8031" s="70" t="str">
        <f t="shared" si="915"/>
        <v/>
      </c>
      <c r="AK8031" s="70" t="str" cm="1">
        <f t="array" ref="AK8031">_xlfn.IFS(AH8031&lt;&gt;"","1",AI8031&lt;&gt;"","2",AJ8031&lt;&gt;"","3")</f>
        <v>1</v>
      </c>
    </row>
    <row r="8032" spans="1:37" x14ac:dyDescent="0.25">
      <c r="A8032" t="s">
        <v>194</v>
      </c>
      <c r="B8032" t="s">
        <v>1688</v>
      </c>
      <c r="C8032" s="67" t="str">
        <f t="shared" si="911"/>
        <v>Autumn Cooper</v>
      </c>
      <c r="D8032" s="71" t="str" cm="1">
        <f t="array" ref="D8032">_xlfn.IFS(AK8032="1",CONCATENATE(C8032,"Regional"),AK8032="2",CONCATENATE(C8032,"Sectional"),AK8032="3",CONCATENATE(C8032,COUNTIF($C$1:C8032,C8032)))</f>
        <v>Autumn CooperRegional</v>
      </c>
      <c r="E8032" s="66">
        <v>45197.333333333336</v>
      </c>
      <c r="F8032" t="s">
        <v>2496</v>
      </c>
      <c r="G8032" s="46">
        <v>45</v>
      </c>
      <c r="H8032" s="46">
        <v>80</v>
      </c>
      <c r="I8032" s="46">
        <v>3</v>
      </c>
      <c r="J8032" t="s">
        <v>94</v>
      </c>
      <c r="K8032" t="s">
        <v>90</v>
      </c>
      <c r="L8032" s="46">
        <v>4725</v>
      </c>
      <c r="M8032" s="46">
        <v>70</v>
      </c>
      <c r="N8032" s="46">
        <v>66.2</v>
      </c>
      <c r="O8032" s="46">
        <v>111</v>
      </c>
      <c r="P8032" s="46">
        <f t="shared" si="912"/>
        <v>2</v>
      </c>
      <c r="R8032" s="67" t="s">
        <v>3545</v>
      </c>
      <c r="S8032" s="67">
        <f>COUNTIF(Y$2:$Y$100,R8032)</f>
        <v>0</v>
      </c>
      <c r="V8032" s="67">
        <f t="shared" si="916"/>
        <v>0</v>
      </c>
      <c r="X8032"/>
      <c r="Y8032" s="67" t="str">
        <f t="shared" si="910"/>
        <v xml:space="preserve"> </v>
      </c>
      <c r="AB8032" t="s">
        <v>90</v>
      </c>
      <c r="AC8032" s="46">
        <v>4725</v>
      </c>
      <c r="AD8032" s="46">
        <v>70</v>
      </c>
      <c r="AE8032" s="46">
        <v>66.2</v>
      </c>
      <c r="AF8032" s="46">
        <v>111</v>
      </c>
      <c r="AH8032" s="70" t="str">
        <f t="shared" si="913"/>
        <v>GCAW Girls Div 1 Eau Claire North Regional</v>
      </c>
      <c r="AI8032" s="70" t="str">
        <f t="shared" si="914"/>
        <v/>
      </c>
      <c r="AJ8032" s="70" t="str">
        <f t="shared" si="915"/>
        <v/>
      </c>
      <c r="AK8032" s="70" t="str" cm="1">
        <f t="array" ref="AK8032">_xlfn.IFS(AH8032&lt;&gt;"","1",AI8032&lt;&gt;"","2",AJ8032&lt;&gt;"","3")</f>
        <v>1</v>
      </c>
    </row>
    <row r="8033" spans="1:37" x14ac:dyDescent="0.25">
      <c r="A8033" t="s">
        <v>521</v>
      </c>
      <c r="B8033" t="s">
        <v>416</v>
      </c>
      <c r="C8033" s="67" t="str">
        <f t="shared" si="911"/>
        <v>Sarah Chaffee</v>
      </c>
      <c r="D8033" s="71" t="str" cm="1">
        <f t="array" ref="D8033">_xlfn.IFS(AK8033="1",CONCATENATE(C8033,"Regional"),AK8033="2",CONCATENATE(C8033,"Sectional"),AK8033="3",CONCATENATE(C8033,COUNTIF($C$1:C8033,C8033)))</f>
        <v>Sarah ChaffeeRegional</v>
      </c>
      <c r="E8033" s="66">
        <v>45197.333333333336</v>
      </c>
      <c r="F8033" t="s">
        <v>2496</v>
      </c>
      <c r="G8033" s="46">
        <v>45</v>
      </c>
      <c r="H8033" s="46">
        <v>82</v>
      </c>
      <c r="I8033" s="46">
        <v>4</v>
      </c>
      <c r="J8033" t="s">
        <v>94</v>
      </c>
      <c r="K8033" t="s">
        <v>90</v>
      </c>
      <c r="L8033" s="46">
        <v>4725</v>
      </c>
      <c r="M8033" s="46">
        <v>70</v>
      </c>
      <c r="N8033" s="46">
        <v>66.2</v>
      </c>
      <c r="O8033" s="46">
        <v>111</v>
      </c>
      <c r="P8033" s="46">
        <f t="shared" si="912"/>
        <v>2</v>
      </c>
      <c r="R8033" s="67" t="s">
        <v>1198</v>
      </c>
      <c r="S8033" s="67">
        <f>COUNTIF(Y$2:$Y$100,R8033)</f>
        <v>0</v>
      </c>
      <c r="V8033" s="67">
        <f t="shared" si="916"/>
        <v>0</v>
      </c>
      <c r="X8033"/>
      <c r="Y8033" s="67" t="str">
        <f t="shared" si="910"/>
        <v xml:space="preserve"> </v>
      </c>
      <c r="AB8033" t="s">
        <v>90</v>
      </c>
      <c r="AC8033" s="46">
        <v>4725</v>
      </c>
      <c r="AD8033" s="46">
        <v>70</v>
      </c>
      <c r="AE8033" s="46">
        <v>66.2</v>
      </c>
      <c r="AF8033" s="46">
        <v>111</v>
      </c>
      <c r="AH8033" s="70" t="str">
        <f t="shared" si="913"/>
        <v>GCAW Girls Div 1 Eau Claire North Regional</v>
      </c>
      <c r="AI8033" s="70" t="str">
        <f t="shared" si="914"/>
        <v/>
      </c>
      <c r="AJ8033" s="70" t="str">
        <f t="shared" si="915"/>
        <v/>
      </c>
      <c r="AK8033" s="70" t="str" cm="1">
        <f t="array" ref="AK8033">_xlfn.IFS(AH8033&lt;&gt;"","1",AI8033&lt;&gt;"","2",AJ8033&lt;&gt;"","3")</f>
        <v>1</v>
      </c>
    </row>
    <row r="8034" spans="1:37" x14ac:dyDescent="0.25">
      <c r="A8034" t="s">
        <v>534</v>
      </c>
      <c r="B8034" t="s">
        <v>653</v>
      </c>
      <c r="C8034" s="67" t="str">
        <f t="shared" si="911"/>
        <v>Addy Seaholm</v>
      </c>
      <c r="D8034" s="71" t="str" cm="1">
        <f t="array" ref="D8034">_xlfn.IFS(AK8034="1",CONCATENATE(C8034,"Regional"),AK8034="2",CONCATENATE(C8034,"Sectional"),AK8034="3",CONCATENATE(C8034,COUNTIF($C$1:C8034,C8034)))</f>
        <v>Addy SeaholmRegional</v>
      </c>
      <c r="E8034" s="66">
        <v>45197.333333333336</v>
      </c>
      <c r="F8034" t="s">
        <v>2496</v>
      </c>
      <c r="G8034" s="46">
        <v>45</v>
      </c>
      <c r="H8034" s="46">
        <v>83</v>
      </c>
      <c r="I8034" s="46">
        <v>5</v>
      </c>
      <c r="J8034" t="s">
        <v>94</v>
      </c>
      <c r="K8034" t="s">
        <v>90</v>
      </c>
      <c r="L8034" s="46">
        <v>4725</v>
      </c>
      <c r="M8034" s="46">
        <v>70</v>
      </c>
      <c r="N8034" s="46">
        <v>66.2</v>
      </c>
      <c r="O8034" s="46">
        <v>111</v>
      </c>
      <c r="P8034" s="46">
        <f t="shared" si="912"/>
        <v>2</v>
      </c>
      <c r="R8034" s="67" t="s">
        <v>2757</v>
      </c>
      <c r="S8034" s="67">
        <f>COUNTIF(Y$2:$Y$100,R8034)</f>
        <v>0</v>
      </c>
      <c r="V8034" s="67">
        <f t="shared" si="916"/>
        <v>0</v>
      </c>
      <c r="X8034"/>
      <c r="Y8034" s="67" t="str">
        <f t="shared" si="910"/>
        <v xml:space="preserve"> </v>
      </c>
      <c r="AB8034" t="s">
        <v>90</v>
      </c>
      <c r="AC8034" s="46">
        <v>4725</v>
      </c>
      <c r="AD8034" s="46">
        <v>70</v>
      </c>
      <c r="AE8034" s="46">
        <v>66.2</v>
      </c>
      <c r="AF8034" s="46">
        <v>111</v>
      </c>
      <c r="AH8034" s="70" t="str">
        <f t="shared" si="913"/>
        <v>GCAW Girls Div 1 Eau Claire North Regional</v>
      </c>
      <c r="AI8034" s="70" t="str">
        <f t="shared" si="914"/>
        <v/>
      </c>
      <c r="AJ8034" s="70" t="str">
        <f t="shared" si="915"/>
        <v/>
      </c>
      <c r="AK8034" s="70" t="str" cm="1">
        <f t="array" ref="AK8034">_xlfn.IFS(AH8034&lt;&gt;"","1",AI8034&lt;&gt;"","2",AJ8034&lt;&gt;"","3")</f>
        <v>1</v>
      </c>
    </row>
    <row r="8035" spans="1:37" x14ac:dyDescent="0.25">
      <c r="A8035" t="s">
        <v>710</v>
      </c>
      <c r="B8035" t="s">
        <v>711</v>
      </c>
      <c r="C8035" s="67" t="str">
        <f t="shared" si="911"/>
        <v>Teckla Wahlstrand</v>
      </c>
      <c r="D8035" s="71" t="str" cm="1">
        <f t="array" ref="D8035">_xlfn.IFS(AK8035="1",CONCATENATE(C8035,"Regional"),AK8035="2",CONCATENATE(C8035,"Sectional"),AK8035="3",CONCATENATE(C8035,COUNTIF($C$1:C8035,C8035)))</f>
        <v>Teckla WahlstrandRegional</v>
      </c>
      <c r="E8035" s="66">
        <v>45197.333333333336</v>
      </c>
      <c r="F8035" t="s">
        <v>2496</v>
      </c>
      <c r="G8035" s="46">
        <v>45</v>
      </c>
      <c r="H8035" s="46">
        <v>83</v>
      </c>
      <c r="I8035" s="46">
        <v>5</v>
      </c>
      <c r="J8035" t="s">
        <v>94</v>
      </c>
      <c r="K8035" t="s">
        <v>90</v>
      </c>
      <c r="L8035" s="46">
        <v>4725</v>
      </c>
      <c r="M8035" s="46">
        <v>70</v>
      </c>
      <c r="N8035" s="46">
        <v>66.2</v>
      </c>
      <c r="O8035" s="46">
        <v>111</v>
      </c>
      <c r="P8035" s="46">
        <f t="shared" si="912"/>
        <v>2</v>
      </c>
      <c r="R8035" s="67" t="s">
        <v>1310</v>
      </c>
      <c r="S8035" s="67">
        <f>COUNTIF(Y$2:$Y$100,R8035)</f>
        <v>0</v>
      </c>
      <c r="V8035" s="67">
        <f t="shared" si="916"/>
        <v>0</v>
      </c>
      <c r="X8035"/>
      <c r="Y8035" s="67" t="str">
        <f t="shared" si="910"/>
        <v xml:space="preserve"> </v>
      </c>
      <c r="AB8035" t="s">
        <v>90</v>
      </c>
      <c r="AC8035" s="46">
        <v>4725</v>
      </c>
      <c r="AD8035" s="46">
        <v>70</v>
      </c>
      <c r="AE8035" s="46">
        <v>66.2</v>
      </c>
      <c r="AF8035" s="46">
        <v>111</v>
      </c>
      <c r="AH8035" s="70" t="str">
        <f t="shared" si="913"/>
        <v>GCAW Girls Div 1 Eau Claire North Regional</v>
      </c>
      <c r="AI8035" s="70" t="str">
        <f t="shared" si="914"/>
        <v/>
      </c>
      <c r="AJ8035" s="70" t="str">
        <f t="shared" si="915"/>
        <v/>
      </c>
      <c r="AK8035" s="70" t="str" cm="1">
        <f t="array" ref="AK8035">_xlfn.IFS(AH8035&lt;&gt;"","1",AI8035&lt;&gt;"","2",AJ8035&lt;&gt;"","3")</f>
        <v>1</v>
      </c>
    </row>
    <row r="8036" spans="1:37" x14ac:dyDescent="0.25">
      <c r="A8036" t="s">
        <v>289</v>
      </c>
      <c r="B8036" t="s">
        <v>490</v>
      </c>
      <c r="C8036" s="67" t="str">
        <f t="shared" si="911"/>
        <v>Ellie Krueger</v>
      </c>
      <c r="D8036" s="71" t="str" cm="1">
        <f t="array" ref="D8036">_xlfn.IFS(AK8036="1",CONCATENATE(C8036,"Regional"),AK8036="2",CONCATENATE(C8036,"Sectional"),AK8036="3",CONCATENATE(C8036,COUNTIF($C$1:C8036,C8036)))</f>
        <v>Ellie KruegerRegional</v>
      </c>
      <c r="E8036" s="66">
        <v>45197.333333333336</v>
      </c>
      <c r="F8036" t="s">
        <v>2496</v>
      </c>
      <c r="G8036" s="46">
        <v>45</v>
      </c>
      <c r="H8036" s="46">
        <v>84</v>
      </c>
      <c r="I8036" s="46">
        <v>7</v>
      </c>
      <c r="J8036" t="s">
        <v>94</v>
      </c>
      <c r="K8036" t="s">
        <v>90</v>
      </c>
      <c r="L8036" s="46">
        <v>4725</v>
      </c>
      <c r="M8036" s="46">
        <v>70</v>
      </c>
      <c r="N8036" s="46">
        <v>66.2</v>
      </c>
      <c r="O8036" s="46">
        <v>111</v>
      </c>
      <c r="P8036" s="46">
        <f t="shared" si="912"/>
        <v>2</v>
      </c>
      <c r="R8036" s="67" t="s">
        <v>1204</v>
      </c>
      <c r="S8036" s="67">
        <f>COUNTIF(Y$2:$Y$100,R8036)</f>
        <v>0</v>
      </c>
      <c r="V8036" s="67">
        <f t="shared" si="916"/>
        <v>0</v>
      </c>
      <c r="X8036"/>
      <c r="Y8036" s="67" t="str">
        <f t="shared" si="910"/>
        <v xml:space="preserve"> </v>
      </c>
      <c r="AB8036" t="s">
        <v>90</v>
      </c>
      <c r="AC8036" s="46">
        <v>4725</v>
      </c>
      <c r="AD8036" s="46">
        <v>70</v>
      </c>
      <c r="AE8036" s="46">
        <v>66.2</v>
      </c>
      <c r="AF8036" s="46">
        <v>111</v>
      </c>
      <c r="AH8036" s="70" t="str">
        <f t="shared" si="913"/>
        <v>GCAW Girls Div 1 Eau Claire North Regional</v>
      </c>
      <c r="AI8036" s="70" t="str">
        <f t="shared" si="914"/>
        <v/>
      </c>
      <c r="AJ8036" s="70" t="str">
        <f t="shared" si="915"/>
        <v/>
      </c>
      <c r="AK8036" s="70" t="str" cm="1">
        <f t="array" ref="AK8036">_xlfn.IFS(AH8036&lt;&gt;"","1",AI8036&lt;&gt;"","2",AJ8036&lt;&gt;"","3")</f>
        <v>1</v>
      </c>
    </row>
    <row r="8037" spans="1:37" x14ac:dyDescent="0.25">
      <c r="A8037" t="s">
        <v>256</v>
      </c>
      <c r="B8037" t="s">
        <v>353</v>
      </c>
      <c r="C8037" s="67" t="str">
        <f t="shared" si="911"/>
        <v>Olivia Grothaus</v>
      </c>
      <c r="D8037" s="71" t="str" cm="1">
        <f t="array" ref="D8037">_xlfn.IFS(AK8037="1",CONCATENATE(C8037,"Regional"),AK8037="2",CONCATENATE(C8037,"Sectional"),AK8037="3",CONCATENATE(C8037,COUNTIF($C$1:C8037,C8037)))</f>
        <v>Olivia GrothausRegional</v>
      </c>
      <c r="E8037" s="66">
        <v>45197.333333333336</v>
      </c>
      <c r="F8037" t="s">
        <v>2496</v>
      </c>
      <c r="G8037" s="46">
        <v>45</v>
      </c>
      <c r="H8037" s="46">
        <v>84</v>
      </c>
      <c r="I8037" s="46">
        <v>7</v>
      </c>
      <c r="J8037" t="s">
        <v>94</v>
      </c>
      <c r="K8037" t="s">
        <v>90</v>
      </c>
      <c r="L8037" s="46">
        <v>4725</v>
      </c>
      <c r="M8037" s="46">
        <v>70</v>
      </c>
      <c r="N8037" s="46">
        <v>66.2</v>
      </c>
      <c r="O8037" s="46">
        <v>111</v>
      </c>
      <c r="P8037" s="46">
        <f t="shared" si="912"/>
        <v>2</v>
      </c>
      <c r="R8037" s="67" t="s">
        <v>1200</v>
      </c>
      <c r="S8037" s="67">
        <f>COUNTIF(Y$2:$Y$100,R8037)</f>
        <v>0</v>
      </c>
      <c r="V8037" s="67">
        <f t="shared" si="916"/>
        <v>0</v>
      </c>
      <c r="X8037"/>
      <c r="Y8037" s="67" t="str">
        <f t="shared" si="910"/>
        <v xml:space="preserve"> </v>
      </c>
      <c r="AB8037" t="s">
        <v>90</v>
      </c>
      <c r="AC8037" s="46">
        <v>4725</v>
      </c>
      <c r="AD8037" s="46">
        <v>70</v>
      </c>
      <c r="AE8037" s="46">
        <v>66.2</v>
      </c>
      <c r="AF8037" s="46">
        <v>111</v>
      </c>
      <c r="AH8037" s="70" t="str">
        <f t="shared" si="913"/>
        <v>GCAW Girls Div 1 Eau Claire North Regional</v>
      </c>
      <c r="AI8037" s="70" t="str">
        <f t="shared" si="914"/>
        <v/>
      </c>
      <c r="AJ8037" s="70" t="str">
        <f t="shared" si="915"/>
        <v/>
      </c>
      <c r="AK8037" s="70" t="str" cm="1">
        <f t="array" ref="AK8037">_xlfn.IFS(AH8037&lt;&gt;"","1",AI8037&lt;&gt;"","2",AJ8037&lt;&gt;"","3")</f>
        <v>1</v>
      </c>
    </row>
    <row r="8038" spans="1:37" x14ac:dyDescent="0.25">
      <c r="A8038" t="s">
        <v>263</v>
      </c>
      <c r="B8038" t="s">
        <v>523</v>
      </c>
      <c r="C8038" s="67" t="str">
        <f t="shared" si="911"/>
        <v>Nora Harris</v>
      </c>
      <c r="D8038" s="71" t="str" cm="1">
        <f t="array" ref="D8038">_xlfn.IFS(AK8038="1",CONCATENATE(C8038,"Regional"),AK8038="2",CONCATENATE(C8038,"Sectional"),AK8038="3",CONCATENATE(C8038,COUNTIF($C$1:C8038,C8038)))</f>
        <v>Nora HarrisRegional</v>
      </c>
      <c r="E8038" s="66">
        <v>45197.333333333336</v>
      </c>
      <c r="F8038" t="s">
        <v>2496</v>
      </c>
      <c r="G8038" s="46">
        <v>45</v>
      </c>
      <c r="H8038" s="46">
        <v>84</v>
      </c>
      <c r="I8038" s="46">
        <v>7</v>
      </c>
      <c r="J8038" t="s">
        <v>94</v>
      </c>
      <c r="K8038" t="s">
        <v>90</v>
      </c>
      <c r="L8038" s="46">
        <v>4725</v>
      </c>
      <c r="M8038" s="46">
        <v>70</v>
      </c>
      <c r="N8038" s="46">
        <v>66.2</v>
      </c>
      <c r="O8038" s="46">
        <v>111</v>
      </c>
      <c r="P8038" s="46">
        <f t="shared" si="912"/>
        <v>2</v>
      </c>
      <c r="R8038" s="67" t="s">
        <v>1199</v>
      </c>
      <c r="S8038" s="67">
        <f>COUNTIF(Y$2:$Y$100,R8038)</f>
        <v>0</v>
      </c>
      <c r="V8038" s="67">
        <f t="shared" si="916"/>
        <v>0</v>
      </c>
      <c r="X8038"/>
      <c r="Y8038" s="67" t="str">
        <f t="shared" si="910"/>
        <v xml:space="preserve"> </v>
      </c>
      <c r="AB8038" t="s">
        <v>90</v>
      </c>
      <c r="AC8038" s="46">
        <v>4725</v>
      </c>
      <c r="AD8038" s="46">
        <v>70</v>
      </c>
      <c r="AE8038" s="46">
        <v>66.2</v>
      </c>
      <c r="AF8038" s="46">
        <v>111</v>
      </c>
      <c r="AH8038" s="70" t="str">
        <f t="shared" si="913"/>
        <v>GCAW Girls Div 1 Eau Claire North Regional</v>
      </c>
      <c r="AI8038" s="70" t="str">
        <f t="shared" si="914"/>
        <v/>
      </c>
      <c r="AJ8038" s="70" t="str">
        <f t="shared" si="915"/>
        <v/>
      </c>
      <c r="AK8038" s="70" t="str" cm="1">
        <f t="array" ref="AK8038">_xlfn.IFS(AH8038&lt;&gt;"","1",AI8038&lt;&gt;"","2",AJ8038&lt;&gt;"","3")</f>
        <v>1</v>
      </c>
    </row>
    <row r="8039" spans="1:37" x14ac:dyDescent="0.25">
      <c r="A8039" t="s">
        <v>708</v>
      </c>
      <c r="B8039" t="s">
        <v>709</v>
      </c>
      <c r="C8039" s="67" t="str">
        <f t="shared" si="911"/>
        <v>McKenna Zignego</v>
      </c>
      <c r="D8039" s="71" t="str" cm="1">
        <f t="array" ref="D8039">_xlfn.IFS(AK8039="1",CONCATENATE(C8039,"Regional"),AK8039="2",CONCATENATE(C8039,"Sectional"),AK8039="3",CONCATENATE(C8039,COUNTIF($C$1:C8039,C8039)))</f>
        <v>McKenna ZignegoRegional</v>
      </c>
      <c r="E8039" s="66">
        <v>45197.333333333336</v>
      </c>
      <c r="F8039" t="s">
        <v>2496</v>
      </c>
      <c r="G8039" s="46">
        <v>45</v>
      </c>
      <c r="H8039" s="46">
        <v>85</v>
      </c>
      <c r="I8039" s="46">
        <v>10</v>
      </c>
      <c r="J8039" t="s">
        <v>94</v>
      </c>
      <c r="K8039" t="s">
        <v>90</v>
      </c>
      <c r="L8039" s="46">
        <v>4725</v>
      </c>
      <c r="M8039" s="46">
        <v>70</v>
      </c>
      <c r="N8039" s="46">
        <v>66.2</v>
      </c>
      <c r="O8039" s="46">
        <v>111</v>
      </c>
      <c r="P8039" s="46">
        <f t="shared" si="912"/>
        <v>2</v>
      </c>
      <c r="R8039" s="67" t="s">
        <v>1309</v>
      </c>
      <c r="S8039" s="67">
        <f>COUNTIF(Y$2:$Y$100,R8039)</f>
        <v>0</v>
      </c>
      <c r="V8039" s="67">
        <f t="shared" si="916"/>
        <v>0</v>
      </c>
      <c r="X8039"/>
      <c r="Y8039" s="67" t="str">
        <f t="shared" si="910"/>
        <v xml:space="preserve"> </v>
      </c>
      <c r="AB8039" t="s">
        <v>90</v>
      </c>
      <c r="AC8039" s="46">
        <v>4725</v>
      </c>
      <c r="AD8039" s="46">
        <v>70</v>
      </c>
      <c r="AE8039" s="46">
        <v>66.2</v>
      </c>
      <c r="AF8039" s="46">
        <v>111</v>
      </c>
      <c r="AH8039" s="70" t="str">
        <f t="shared" si="913"/>
        <v>GCAW Girls Div 1 Eau Claire North Regional</v>
      </c>
      <c r="AI8039" s="70" t="str">
        <f t="shared" si="914"/>
        <v/>
      </c>
      <c r="AJ8039" s="70" t="str">
        <f t="shared" si="915"/>
        <v/>
      </c>
      <c r="AK8039" s="70" t="str" cm="1">
        <f t="array" ref="AK8039">_xlfn.IFS(AH8039&lt;&gt;"","1",AI8039&lt;&gt;"","2",AJ8039&lt;&gt;"","3")</f>
        <v>1</v>
      </c>
    </row>
    <row r="8040" spans="1:37" x14ac:dyDescent="0.25">
      <c r="A8040" t="s">
        <v>525</v>
      </c>
      <c r="B8040" t="s">
        <v>362</v>
      </c>
      <c r="C8040" s="67" t="str">
        <f t="shared" si="911"/>
        <v>Emma Eastep</v>
      </c>
      <c r="D8040" s="71" t="str" cm="1">
        <f t="array" ref="D8040">_xlfn.IFS(AK8040="1",CONCATENATE(C8040,"Regional"),AK8040="2",CONCATENATE(C8040,"Sectional"),AK8040="3",CONCATENATE(C8040,COUNTIF($C$1:C8040,C8040)))</f>
        <v>Emma EastepRegional</v>
      </c>
      <c r="E8040" s="66">
        <v>45197.333333333336</v>
      </c>
      <c r="F8040" t="s">
        <v>2496</v>
      </c>
      <c r="G8040" s="46">
        <v>45</v>
      </c>
      <c r="H8040" s="46">
        <v>85</v>
      </c>
      <c r="I8040" s="46">
        <v>10</v>
      </c>
      <c r="J8040" t="s">
        <v>94</v>
      </c>
      <c r="K8040" t="s">
        <v>90</v>
      </c>
      <c r="L8040" s="46">
        <v>4725</v>
      </c>
      <c r="M8040" s="46">
        <v>70</v>
      </c>
      <c r="N8040" s="46">
        <v>66.2</v>
      </c>
      <c r="O8040" s="46">
        <v>111</v>
      </c>
      <c r="P8040" s="46">
        <f t="shared" si="912"/>
        <v>2</v>
      </c>
      <c r="R8040" s="67" t="s">
        <v>1201</v>
      </c>
      <c r="S8040" s="67">
        <f>COUNTIF(Y$2:$Y$100,R8040)</f>
        <v>0</v>
      </c>
      <c r="V8040" s="67">
        <f t="shared" si="916"/>
        <v>0</v>
      </c>
      <c r="X8040"/>
      <c r="Y8040" s="67" t="str">
        <f t="shared" si="910"/>
        <v xml:space="preserve"> </v>
      </c>
      <c r="AB8040" t="s">
        <v>90</v>
      </c>
      <c r="AC8040" s="46">
        <v>4725</v>
      </c>
      <c r="AD8040" s="46">
        <v>70</v>
      </c>
      <c r="AE8040" s="46">
        <v>66.2</v>
      </c>
      <c r="AF8040" s="46">
        <v>111</v>
      </c>
      <c r="AH8040" s="70" t="str">
        <f t="shared" si="913"/>
        <v>GCAW Girls Div 1 Eau Claire North Regional</v>
      </c>
      <c r="AI8040" s="70" t="str">
        <f t="shared" si="914"/>
        <v/>
      </c>
      <c r="AJ8040" s="70" t="str">
        <f t="shared" si="915"/>
        <v/>
      </c>
      <c r="AK8040" s="70" t="str" cm="1">
        <f t="array" ref="AK8040">_xlfn.IFS(AH8040&lt;&gt;"","1",AI8040&lt;&gt;"","2",AJ8040&lt;&gt;"","3")</f>
        <v>1</v>
      </c>
    </row>
    <row r="8041" spans="1:37" x14ac:dyDescent="0.25">
      <c r="A8041" t="s">
        <v>243</v>
      </c>
      <c r="B8041" t="s">
        <v>533</v>
      </c>
      <c r="C8041" s="67" t="str">
        <f t="shared" si="911"/>
        <v>Kaylee Erickson</v>
      </c>
      <c r="D8041" s="71" t="str" cm="1">
        <f t="array" ref="D8041">_xlfn.IFS(AK8041="1",CONCATENATE(C8041,"Regional"),AK8041="2",CONCATENATE(C8041,"Sectional"),AK8041="3",CONCATENATE(C8041,COUNTIF($C$1:C8041,C8041)))</f>
        <v>Kaylee EricksonRegional</v>
      </c>
      <c r="E8041" s="66">
        <v>45197.333333333336</v>
      </c>
      <c r="F8041" t="s">
        <v>2496</v>
      </c>
      <c r="G8041" s="46">
        <v>45</v>
      </c>
      <c r="H8041" s="46">
        <v>87</v>
      </c>
      <c r="I8041" s="46">
        <v>12</v>
      </c>
      <c r="J8041" t="s">
        <v>94</v>
      </c>
      <c r="K8041" t="s">
        <v>90</v>
      </c>
      <c r="L8041" s="46">
        <v>4725</v>
      </c>
      <c r="M8041" s="46">
        <v>70</v>
      </c>
      <c r="N8041" s="46">
        <v>66.2</v>
      </c>
      <c r="O8041" s="46">
        <v>111</v>
      </c>
      <c r="P8041" s="46">
        <f t="shared" si="912"/>
        <v>2</v>
      </c>
      <c r="R8041" s="67" t="s">
        <v>1206</v>
      </c>
      <c r="S8041" s="67">
        <f>COUNTIF(Y$2:$Y$100,R8041)</f>
        <v>0</v>
      </c>
      <c r="V8041" s="67">
        <f t="shared" si="916"/>
        <v>0</v>
      </c>
      <c r="X8041"/>
      <c r="Y8041" s="67" t="str">
        <f t="shared" si="910"/>
        <v xml:space="preserve"> </v>
      </c>
      <c r="AB8041" t="s">
        <v>90</v>
      </c>
      <c r="AC8041" s="46">
        <v>4725</v>
      </c>
      <c r="AD8041" s="46">
        <v>70</v>
      </c>
      <c r="AE8041" s="46">
        <v>66.2</v>
      </c>
      <c r="AF8041" s="46">
        <v>111</v>
      </c>
      <c r="AH8041" s="70" t="str">
        <f t="shared" si="913"/>
        <v>GCAW Girls Div 1 Eau Claire North Regional</v>
      </c>
      <c r="AI8041" s="70" t="str">
        <f t="shared" si="914"/>
        <v/>
      </c>
      <c r="AJ8041" s="70" t="str">
        <f t="shared" si="915"/>
        <v/>
      </c>
      <c r="AK8041" s="70" t="str" cm="1">
        <f t="array" ref="AK8041">_xlfn.IFS(AH8041&lt;&gt;"","1",AI8041&lt;&gt;"","2",AJ8041&lt;&gt;"","3")</f>
        <v>1</v>
      </c>
    </row>
    <row r="8042" spans="1:37" x14ac:dyDescent="0.25">
      <c r="A8042" t="s">
        <v>1965</v>
      </c>
      <c r="B8042" t="s">
        <v>740</v>
      </c>
      <c r="C8042" s="67" t="str">
        <f t="shared" si="911"/>
        <v>Lydia Duffey</v>
      </c>
      <c r="D8042" s="71" t="str" cm="1">
        <f t="array" ref="D8042">_xlfn.IFS(AK8042="1",CONCATENATE(C8042,"Regional"),AK8042="2",CONCATENATE(C8042,"Sectional"),AK8042="3",CONCATENATE(C8042,COUNTIF($C$1:C8042,C8042)))</f>
        <v>Lydia DuffeyRegional</v>
      </c>
      <c r="E8042" s="66">
        <v>45197.333333333336</v>
      </c>
      <c r="F8042" t="s">
        <v>2496</v>
      </c>
      <c r="G8042" s="46">
        <v>45</v>
      </c>
      <c r="H8042" s="46">
        <v>87</v>
      </c>
      <c r="I8042" s="46">
        <v>12</v>
      </c>
      <c r="J8042" t="s">
        <v>94</v>
      </c>
      <c r="K8042" t="s">
        <v>90</v>
      </c>
      <c r="L8042" s="46">
        <v>4725</v>
      </c>
      <c r="M8042" s="46">
        <v>70</v>
      </c>
      <c r="N8042" s="46">
        <v>66.2</v>
      </c>
      <c r="O8042" s="46">
        <v>111</v>
      </c>
      <c r="P8042" s="46">
        <f t="shared" si="912"/>
        <v>2</v>
      </c>
      <c r="R8042" s="67" t="s">
        <v>2984</v>
      </c>
      <c r="S8042" s="67">
        <f>COUNTIF(Y$2:$Y$100,R8042)</f>
        <v>0</v>
      </c>
      <c r="V8042" s="67">
        <f t="shared" si="916"/>
        <v>0</v>
      </c>
      <c r="X8042"/>
      <c r="Y8042" s="67" t="str">
        <f t="shared" si="910"/>
        <v xml:space="preserve"> </v>
      </c>
      <c r="AB8042" t="s">
        <v>90</v>
      </c>
      <c r="AC8042" s="46">
        <v>4725</v>
      </c>
      <c r="AD8042" s="46">
        <v>70</v>
      </c>
      <c r="AE8042" s="46">
        <v>66.2</v>
      </c>
      <c r="AF8042" s="46">
        <v>111</v>
      </c>
      <c r="AH8042" s="70" t="str">
        <f t="shared" si="913"/>
        <v>GCAW Girls Div 1 Eau Claire North Regional</v>
      </c>
      <c r="AI8042" s="70" t="str">
        <f t="shared" si="914"/>
        <v/>
      </c>
      <c r="AJ8042" s="70" t="str">
        <f t="shared" si="915"/>
        <v/>
      </c>
      <c r="AK8042" s="70" t="str" cm="1">
        <f t="array" ref="AK8042">_xlfn.IFS(AH8042&lt;&gt;"","1",AI8042&lt;&gt;"","2",AJ8042&lt;&gt;"","3")</f>
        <v>1</v>
      </c>
    </row>
    <row r="8043" spans="1:37" x14ac:dyDescent="0.25">
      <c r="A8043" t="s">
        <v>702</v>
      </c>
      <c r="B8043" t="s">
        <v>622</v>
      </c>
      <c r="C8043" s="67" t="str">
        <f t="shared" si="911"/>
        <v>Samantha Halle</v>
      </c>
      <c r="D8043" s="71" t="str" cm="1">
        <f t="array" ref="D8043">_xlfn.IFS(AK8043="1",CONCATENATE(C8043,"Regional"),AK8043="2",CONCATENATE(C8043,"Sectional"),AK8043="3",CONCATENATE(C8043,COUNTIF($C$1:C8043,C8043)))</f>
        <v>Samantha HalleRegional</v>
      </c>
      <c r="E8043" s="66">
        <v>45197.333333333336</v>
      </c>
      <c r="F8043" t="s">
        <v>2496</v>
      </c>
      <c r="G8043" s="46">
        <v>45</v>
      </c>
      <c r="H8043" s="46">
        <v>88</v>
      </c>
      <c r="I8043" s="46">
        <v>14</v>
      </c>
      <c r="J8043" t="s">
        <v>94</v>
      </c>
      <c r="K8043" t="s">
        <v>90</v>
      </c>
      <c r="L8043" s="46">
        <v>4725</v>
      </c>
      <c r="M8043" s="46">
        <v>70</v>
      </c>
      <c r="N8043" s="46">
        <v>66.2</v>
      </c>
      <c r="O8043" s="46">
        <v>111</v>
      </c>
      <c r="P8043" s="46">
        <f t="shared" si="912"/>
        <v>2</v>
      </c>
      <c r="R8043" s="67" t="s">
        <v>2759</v>
      </c>
      <c r="S8043" s="67">
        <f>COUNTIF(Y$2:$Y$100,R8043)</f>
        <v>0</v>
      </c>
      <c r="V8043" s="67">
        <f t="shared" si="916"/>
        <v>0</v>
      </c>
      <c r="X8043"/>
      <c r="Y8043" s="67" t="str">
        <f t="shared" si="910"/>
        <v xml:space="preserve"> </v>
      </c>
      <c r="AB8043" t="s">
        <v>90</v>
      </c>
      <c r="AC8043" s="46">
        <v>4725</v>
      </c>
      <c r="AD8043" s="46">
        <v>70</v>
      </c>
      <c r="AE8043" s="46">
        <v>66.2</v>
      </c>
      <c r="AF8043" s="46">
        <v>111</v>
      </c>
      <c r="AH8043" s="70" t="str">
        <f t="shared" si="913"/>
        <v>GCAW Girls Div 1 Eau Claire North Regional</v>
      </c>
      <c r="AI8043" s="70" t="str">
        <f t="shared" si="914"/>
        <v/>
      </c>
      <c r="AJ8043" s="70" t="str">
        <f t="shared" si="915"/>
        <v/>
      </c>
      <c r="AK8043" s="70" t="str" cm="1">
        <f t="array" ref="AK8043">_xlfn.IFS(AH8043&lt;&gt;"","1",AI8043&lt;&gt;"","2",AJ8043&lt;&gt;"","3")</f>
        <v>1</v>
      </c>
    </row>
    <row r="8044" spans="1:37" x14ac:dyDescent="0.25">
      <c r="A8044" t="s">
        <v>1751</v>
      </c>
      <c r="B8044" t="s">
        <v>253</v>
      </c>
      <c r="C8044" s="67" t="str">
        <f t="shared" si="911"/>
        <v>Lily Gies</v>
      </c>
      <c r="D8044" s="71" t="str" cm="1">
        <f t="array" ref="D8044">_xlfn.IFS(AK8044="1",CONCATENATE(C8044,"Regional"),AK8044="2",CONCATENATE(C8044,"Sectional"),AK8044="3",CONCATENATE(C8044,COUNTIF($C$1:C8044,C8044)))</f>
        <v>Lily GiesRegional</v>
      </c>
      <c r="E8044" s="66">
        <v>45197.333333333336</v>
      </c>
      <c r="F8044" t="s">
        <v>2496</v>
      </c>
      <c r="G8044" s="46">
        <v>45</v>
      </c>
      <c r="H8044" s="46">
        <v>88</v>
      </c>
      <c r="I8044" s="46">
        <v>14</v>
      </c>
      <c r="J8044" t="s">
        <v>94</v>
      </c>
      <c r="K8044" t="s">
        <v>90</v>
      </c>
      <c r="L8044" s="46">
        <v>4725</v>
      </c>
      <c r="M8044" s="46">
        <v>70</v>
      </c>
      <c r="N8044" s="46">
        <v>66.2</v>
      </c>
      <c r="O8044" s="46">
        <v>111</v>
      </c>
      <c r="P8044" s="46">
        <f t="shared" si="912"/>
        <v>2</v>
      </c>
      <c r="R8044" s="67" t="s">
        <v>2758</v>
      </c>
      <c r="S8044" s="67">
        <f>COUNTIF(Y$2:$Y$100,R8044)</f>
        <v>0</v>
      </c>
      <c r="V8044" s="67">
        <f t="shared" si="916"/>
        <v>0</v>
      </c>
      <c r="X8044"/>
      <c r="Y8044" s="67" t="str">
        <f t="shared" si="910"/>
        <v xml:space="preserve"> </v>
      </c>
      <c r="AB8044" t="s">
        <v>90</v>
      </c>
      <c r="AC8044" s="46">
        <v>4725</v>
      </c>
      <c r="AD8044" s="46">
        <v>70</v>
      </c>
      <c r="AE8044" s="46">
        <v>66.2</v>
      </c>
      <c r="AF8044" s="46">
        <v>111</v>
      </c>
      <c r="AH8044" s="70" t="str">
        <f t="shared" si="913"/>
        <v>GCAW Girls Div 1 Eau Claire North Regional</v>
      </c>
      <c r="AI8044" s="70" t="str">
        <f t="shared" si="914"/>
        <v/>
      </c>
      <c r="AJ8044" s="70" t="str">
        <f t="shared" si="915"/>
        <v/>
      </c>
      <c r="AK8044" s="70" t="str" cm="1">
        <f t="array" ref="AK8044">_xlfn.IFS(AH8044&lt;&gt;"","1",AI8044&lt;&gt;"","2",AJ8044&lt;&gt;"","3")</f>
        <v>1</v>
      </c>
    </row>
    <row r="8045" spans="1:37" x14ac:dyDescent="0.25">
      <c r="A8045" t="s">
        <v>3396</v>
      </c>
      <c r="B8045" t="s">
        <v>380</v>
      </c>
      <c r="C8045" s="67" t="str">
        <f t="shared" si="911"/>
        <v>Amelia Brinkman</v>
      </c>
      <c r="D8045" s="71" t="str" cm="1">
        <f t="array" ref="D8045">_xlfn.IFS(AK8045="1",CONCATENATE(C8045,"Regional"),AK8045="2",CONCATENATE(C8045,"Sectional"),AK8045="3",CONCATENATE(C8045,COUNTIF($C$1:C8045,C8045)))</f>
        <v>Amelia BrinkmanRegional</v>
      </c>
      <c r="E8045" s="66">
        <v>45197.333333333336</v>
      </c>
      <c r="F8045" t="s">
        <v>2496</v>
      </c>
      <c r="G8045" s="46">
        <v>45</v>
      </c>
      <c r="H8045" s="46">
        <v>89</v>
      </c>
      <c r="I8045" s="46">
        <v>16</v>
      </c>
      <c r="J8045" t="s">
        <v>94</v>
      </c>
      <c r="K8045" t="s">
        <v>90</v>
      </c>
      <c r="L8045" s="46">
        <v>4725</v>
      </c>
      <c r="M8045" s="46">
        <v>70</v>
      </c>
      <c r="N8045" s="46">
        <v>66.2</v>
      </c>
      <c r="O8045" s="46">
        <v>111</v>
      </c>
      <c r="P8045" s="46">
        <f t="shared" si="912"/>
        <v>2</v>
      </c>
      <c r="R8045" s="67" t="s">
        <v>3525</v>
      </c>
      <c r="S8045" s="67">
        <f>COUNTIF(Y$2:$Y$100,R8045)</f>
        <v>0</v>
      </c>
      <c r="V8045" s="67">
        <f t="shared" si="916"/>
        <v>0</v>
      </c>
      <c r="X8045"/>
      <c r="Y8045" s="67" t="str">
        <f t="shared" si="910"/>
        <v xml:space="preserve"> </v>
      </c>
      <c r="AB8045" t="s">
        <v>90</v>
      </c>
      <c r="AC8045" s="46">
        <v>4725</v>
      </c>
      <c r="AD8045" s="46">
        <v>70</v>
      </c>
      <c r="AE8045" s="46">
        <v>66.2</v>
      </c>
      <c r="AF8045" s="46">
        <v>111</v>
      </c>
      <c r="AH8045" s="70" t="str">
        <f t="shared" si="913"/>
        <v>GCAW Girls Div 1 Eau Claire North Regional</v>
      </c>
      <c r="AI8045" s="70" t="str">
        <f t="shared" si="914"/>
        <v/>
      </c>
      <c r="AJ8045" s="70" t="str">
        <f t="shared" si="915"/>
        <v/>
      </c>
      <c r="AK8045" s="70" t="str" cm="1">
        <f t="array" ref="AK8045">_xlfn.IFS(AH8045&lt;&gt;"","1",AI8045&lt;&gt;"","2",AJ8045&lt;&gt;"","3")</f>
        <v>1</v>
      </c>
    </row>
    <row r="8046" spans="1:37" x14ac:dyDescent="0.25">
      <c r="A8046" t="s">
        <v>894</v>
      </c>
      <c r="B8046" t="s">
        <v>1689</v>
      </c>
      <c r="C8046" s="67" t="str">
        <f t="shared" si="911"/>
        <v>Makaela Reinke</v>
      </c>
      <c r="D8046" s="71" t="str" cm="1">
        <f t="array" ref="D8046">_xlfn.IFS(AK8046="1",CONCATENATE(C8046,"Regional"),AK8046="2",CONCATENATE(C8046,"Sectional"),AK8046="3",CONCATENATE(C8046,COUNTIF($C$1:C8046,C8046)))</f>
        <v>Makaela ReinkeRegional</v>
      </c>
      <c r="E8046" s="66">
        <v>45197.333333333336</v>
      </c>
      <c r="F8046" t="s">
        <v>2496</v>
      </c>
      <c r="G8046" s="46">
        <v>45</v>
      </c>
      <c r="H8046" s="46">
        <v>91</v>
      </c>
      <c r="I8046" s="46">
        <v>17</v>
      </c>
      <c r="J8046" t="s">
        <v>94</v>
      </c>
      <c r="K8046" t="s">
        <v>90</v>
      </c>
      <c r="L8046" s="46">
        <v>4725</v>
      </c>
      <c r="M8046" s="46">
        <v>70</v>
      </c>
      <c r="N8046" s="46">
        <v>66.2</v>
      </c>
      <c r="O8046" s="46">
        <v>111</v>
      </c>
      <c r="P8046" s="46">
        <f t="shared" si="912"/>
        <v>2</v>
      </c>
      <c r="R8046" s="67" t="s">
        <v>3047</v>
      </c>
      <c r="S8046" s="67">
        <f>COUNTIF(Y$2:$Y$100,R8046)</f>
        <v>0</v>
      </c>
      <c r="V8046" s="67">
        <f t="shared" si="916"/>
        <v>0</v>
      </c>
      <c r="X8046"/>
      <c r="Y8046" s="67" t="str">
        <f t="shared" si="910"/>
        <v xml:space="preserve"> </v>
      </c>
      <c r="AB8046" t="s">
        <v>90</v>
      </c>
      <c r="AC8046" s="46">
        <v>4725</v>
      </c>
      <c r="AD8046" s="46">
        <v>70</v>
      </c>
      <c r="AE8046" s="46">
        <v>66.2</v>
      </c>
      <c r="AF8046" s="46">
        <v>111</v>
      </c>
      <c r="AH8046" s="70" t="str">
        <f t="shared" si="913"/>
        <v>GCAW Girls Div 1 Eau Claire North Regional</v>
      </c>
      <c r="AI8046" s="70" t="str">
        <f t="shared" si="914"/>
        <v/>
      </c>
      <c r="AJ8046" s="70" t="str">
        <f t="shared" si="915"/>
        <v/>
      </c>
      <c r="AK8046" s="70" t="str" cm="1">
        <f t="array" ref="AK8046">_xlfn.IFS(AH8046&lt;&gt;"","1",AI8046&lt;&gt;"","2",AJ8046&lt;&gt;"","3")</f>
        <v>1</v>
      </c>
    </row>
    <row r="8047" spans="1:37" x14ac:dyDescent="0.25">
      <c r="A8047" t="s">
        <v>275</v>
      </c>
      <c r="B8047" t="s">
        <v>891</v>
      </c>
      <c r="C8047" s="67" t="str">
        <f t="shared" si="911"/>
        <v>Brynn Johnson</v>
      </c>
      <c r="D8047" s="71" t="str" cm="1">
        <f t="array" ref="D8047">_xlfn.IFS(AK8047="1",CONCATENATE(C8047,"Regional"),AK8047="2",CONCATENATE(C8047,"Sectional"),AK8047="3",CONCATENATE(C8047,COUNTIF($C$1:C8047,C8047)))</f>
        <v>Brynn JohnsonRegional</v>
      </c>
      <c r="E8047" s="66">
        <v>45197.333333333336</v>
      </c>
      <c r="F8047" t="s">
        <v>2496</v>
      </c>
      <c r="G8047" s="46">
        <v>45</v>
      </c>
      <c r="H8047" s="46">
        <v>91</v>
      </c>
      <c r="I8047" s="46">
        <v>17</v>
      </c>
      <c r="J8047" t="s">
        <v>94</v>
      </c>
      <c r="K8047" t="s">
        <v>90</v>
      </c>
      <c r="L8047" s="46">
        <v>4725</v>
      </c>
      <c r="M8047" s="46">
        <v>70</v>
      </c>
      <c r="N8047" s="46">
        <v>66.2</v>
      </c>
      <c r="O8047" s="46">
        <v>111</v>
      </c>
      <c r="P8047" s="46">
        <f t="shared" si="912"/>
        <v>2</v>
      </c>
      <c r="R8047" s="67" t="s">
        <v>1434</v>
      </c>
      <c r="S8047" s="67">
        <f>COUNTIF(Y$2:$Y$100,R8047)</f>
        <v>0</v>
      </c>
      <c r="V8047" s="67">
        <f t="shared" si="916"/>
        <v>0</v>
      </c>
      <c r="X8047"/>
      <c r="Y8047" s="67" t="str">
        <f t="shared" si="910"/>
        <v xml:space="preserve"> </v>
      </c>
      <c r="AB8047" t="s">
        <v>90</v>
      </c>
      <c r="AC8047" s="46">
        <v>4725</v>
      </c>
      <c r="AD8047" s="46">
        <v>70</v>
      </c>
      <c r="AE8047" s="46">
        <v>66.2</v>
      </c>
      <c r="AF8047" s="46">
        <v>111</v>
      </c>
      <c r="AH8047" s="70" t="str">
        <f t="shared" si="913"/>
        <v>GCAW Girls Div 1 Eau Claire North Regional</v>
      </c>
      <c r="AI8047" s="70" t="str">
        <f t="shared" si="914"/>
        <v/>
      </c>
      <c r="AJ8047" s="70" t="str">
        <f t="shared" si="915"/>
        <v/>
      </c>
      <c r="AK8047" s="70" t="str" cm="1">
        <f t="array" ref="AK8047">_xlfn.IFS(AH8047&lt;&gt;"","1",AI8047&lt;&gt;"","2",AJ8047&lt;&gt;"","3")</f>
        <v>1</v>
      </c>
    </row>
    <row r="8048" spans="1:37" x14ac:dyDescent="0.25">
      <c r="A8048" t="s">
        <v>529</v>
      </c>
      <c r="B8048" t="s">
        <v>530</v>
      </c>
      <c r="C8048" s="67" t="str">
        <f t="shared" si="911"/>
        <v>Kendra Betley</v>
      </c>
      <c r="D8048" s="71" t="str" cm="1">
        <f t="array" ref="D8048">_xlfn.IFS(AK8048="1",CONCATENATE(C8048,"Regional"),AK8048="2",CONCATENATE(C8048,"Sectional"),AK8048="3",CONCATENATE(C8048,COUNTIF($C$1:C8048,C8048)))</f>
        <v>Kendra BetleyRegional</v>
      </c>
      <c r="E8048" s="66">
        <v>45197.333333333336</v>
      </c>
      <c r="F8048" t="s">
        <v>2496</v>
      </c>
      <c r="G8048" s="46">
        <v>45</v>
      </c>
      <c r="H8048" s="46">
        <v>91</v>
      </c>
      <c r="I8048" s="46">
        <v>17</v>
      </c>
      <c r="J8048" t="s">
        <v>94</v>
      </c>
      <c r="K8048" t="s">
        <v>90</v>
      </c>
      <c r="L8048" s="46">
        <v>4725</v>
      </c>
      <c r="M8048" s="46">
        <v>70</v>
      </c>
      <c r="N8048" s="46">
        <v>66.2</v>
      </c>
      <c r="O8048" s="46">
        <v>111</v>
      </c>
      <c r="P8048" s="46">
        <f t="shared" si="912"/>
        <v>2</v>
      </c>
      <c r="R8048" s="67" t="s">
        <v>1203</v>
      </c>
      <c r="S8048" s="67">
        <f>COUNTIF(Y$2:$Y$100,R8048)</f>
        <v>0</v>
      </c>
      <c r="V8048" s="67">
        <f t="shared" si="916"/>
        <v>0</v>
      </c>
      <c r="X8048"/>
      <c r="Y8048" s="67" t="str">
        <f t="shared" ref="Y8048:Y8111" si="917">CONCATENATE(W8048," ",X8048)</f>
        <v xml:space="preserve"> </v>
      </c>
      <c r="AB8048" t="s">
        <v>90</v>
      </c>
      <c r="AC8048" s="46">
        <v>4725</v>
      </c>
      <c r="AD8048" s="46">
        <v>70</v>
      </c>
      <c r="AE8048" s="46">
        <v>66.2</v>
      </c>
      <c r="AF8048" s="46">
        <v>111</v>
      </c>
      <c r="AH8048" s="70" t="str">
        <f t="shared" si="913"/>
        <v>GCAW Girls Div 1 Eau Claire North Regional</v>
      </c>
      <c r="AI8048" s="70" t="str">
        <f t="shared" si="914"/>
        <v/>
      </c>
      <c r="AJ8048" s="70" t="str">
        <f t="shared" si="915"/>
        <v/>
      </c>
      <c r="AK8048" s="70" t="str" cm="1">
        <f t="array" ref="AK8048">_xlfn.IFS(AH8048&lt;&gt;"","1",AI8048&lt;&gt;"","2",AJ8048&lt;&gt;"","3")</f>
        <v>1</v>
      </c>
    </row>
    <row r="8049" spans="1:37" x14ac:dyDescent="0.25">
      <c r="A8049" t="s">
        <v>1753</v>
      </c>
      <c r="B8049" t="s">
        <v>1754</v>
      </c>
      <c r="C8049" s="67" t="str">
        <f t="shared" si="911"/>
        <v>Aili Lassi</v>
      </c>
      <c r="D8049" s="71" t="str" cm="1">
        <f t="array" ref="D8049">_xlfn.IFS(AK8049="1",CONCATENATE(C8049,"Regional"),AK8049="2",CONCATENATE(C8049,"Sectional"),AK8049="3",CONCATENATE(C8049,COUNTIF($C$1:C8049,C8049)))</f>
        <v>Aili LassiRegional</v>
      </c>
      <c r="E8049" s="66">
        <v>45197.333333333336</v>
      </c>
      <c r="F8049" t="s">
        <v>2496</v>
      </c>
      <c r="G8049" s="46">
        <v>45</v>
      </c>
      <c r="H8049" s="46">
        <v>93</v>
      </c>
      <c r="I8049" s="46">
        <v>20</v>
      </c>
      <c r="J8049" t="s">
        <v>94</v>
      </c>
      <c r="K8049" t="s">
        <v>90</v>
      </c>
      <c r="L8049" s="46">
        <v>4725</v>
      </c>
      <c r="M8049" s="46">
        <v>70</v>
      </c>
      <c r="N8049" s="46">
        <v>66.2</v>
      </c>
      <c r="O8049" s="46">
        <v>111</v>
      </c>
      <c r="P8049" s="46">
        <f t="shared" si="912"/>
        <v>2</v>
      </c>
      <c r="R8049" s="67" t="s">
        <v>2761</v>
      </c>
      <c r="S8049" s="67">
        <f>COUNTIF(Y$2:$Y$100,R8049)</f>
        <v>0</v>
      </c>
      <c r="V8049" s="67">
        <f t="shared" si="916"/>
        <v>0</v>
      </c>
      <c r="X8049"/>
      <c r="Y8049" s="67" t="str">
        <f t="shared" si="917"/>
        <v xml:space="preserve"> </v>
      </c>
      <c r="AB8049" t="s">
        <v>90</v>
      </c>
      <c r="AC8049" s="46">
        <v>4725</v>
      </c>
      <c r="AD8049" s="46">
        <v>70</v>
      </c>
      <c r="AE8049" s="46">
        <v>66.2</v>
      </c>
      <c r="AF8049" s="46">
        <v>111</v>
      </c>
      <c r="AH8049" s="70" t="str">
        <f t="shared" si="913"/>
        <v>GCAW Girls Div 1 Eau Claire North Regional</v>
      </c>
      <c r="AI8049" s="70" t="str">
        <f t="shared" si="914"/>
        <v/>
      </c>
      <c r="AJ8049" s="70" t="str">
        <f t="shared" si="915"/>
        <v/>
      </c>
      <c r="AK8049" s="70" t="str" cm="1">
        <f t="array" ref="AK8049">_xlfn.IFS(AH8049&lt;&gt;"","1",AI8049&lt;&gt;"","2",AJ8049&lt;&gt;"","3")</f>
        <v>1</v>
      </c>
    </row>
    <row r="8050" spans="1:37" x14ac:dyDescent="0.25">
      <c r="A8050" t="s">
        <v>963</v>
      </c>
      <c r="B8050" t="s">
        <v>964</v>
      </c>
      <c r="C8050" s="67" t="str">
        <f t="shared" si="911"/>
        <v>Mattie Albright</v>
      </c>
      <c r="D8050" s="71" t="str" cm="1">
        <f t="array" ref="D8050">_xlfn.IFS(AK8050="1",CONCATENATE(C8050,"Regional"),AK8050="2",CONCATENATE(C8050,"Sectional"),AK8050="3",CONCATENATE(C8050,COUNTIF($C$1:C8050,C8050)))</f>
        <v>Mattie AlbrightRegional</v>
      </c>
      <c r="E8050" s="66">
        <v>45197.333333333336</v>
      </c>
      <c r="F8050" t="s">
        <v>2496</v>
      </c>
      <c r="G8050" s="46">
        <v>45</v>
      </c>
      <c r="H8050" s="46">
        <v>94</v>
      </c>
      <c r="I8050" s="46">
        <v>21</v>
      </c>
      <c r="J8050" t="s">
        <v>94</v>
      </c>
      <c r="K8050" t="s">
        <v>90</v>
      </c>
      <c r="L8050" s="46">
        <v>4725</v>
      </c>
      <c r="M8050" s="46">
        <v>70</v>
      </c>
      <c r="N8050" s="46">
        <v>66.2</v>
      </c>
      <c r="O8050" s="46">
        <v>111</v>
      </c>
      <c r="P8050" s="46">
        <f t="shared" si="912"/>
        <v>2</v>
      </c>
      <c r="R8050" s="67" t="s">
        <v>1477</v>
      </c>
      <c r="S8050" s="67">
        <f>COUNTIF(Y$2:$Y$100,R8050)</f>
        <v>0</v>
      </c>
      <c r="V8050" s="67">
        <f t="shared" si="916"/>
        <v>0</v>
      </c>
      <c r="X8050"/>
      <c r="Y8050" s="67" t="str">
        <f t="shared" si="917"/>
        <v xml:space="preserve"> </v>
      </c>
      <c r="AB8050" t="s">
        <v>90</v>
      </c>
      <c r="AC8050" s="46">
        <v>4725</v>
      </c>
      <c r="AD8050" s="46">
        <v>70</v>
      </c>
      <c r="AE8050" s="46">
        <v>66.2</v>
      </c>
      <c r="AF8050" s="46">
        <v>111</v>
      </c>
      <c r="AH8050" s="70" t="str">
        <f t="shared" si="913"/>
        <v>GCAW Girls Div 1 Eau Claire North Regional</v>
      </c>
      <c r="AI8050" s="70" t="str">
        <f t="shared" si="914"/>
        <v/>
      </c>
      <c r="AJ8050" s="70" t="str">
        <f t="shared" si="915"/>
        <v/>
      </c>
      <c r="AK8050" s="70" t="str" cm="1">
        <f t="array" ref="AK8050">_xlfn.IFS(AH8050&lt;&gt;"","1",AI8050&lt;&gt;"","2",AJ8050&lt;&gt;"","3")</f>
        <v>1</v>
      </c>
    </row>
    <row r="8051" spans="1:37" x14ac:dyDescent="0.25">
      <c r="A8051" t="s">
        <v>276</v>
      </c>
      <c r="B8051" t="s">
        <v>270</v>
      </c>
      <c r="C8051" s="67" t="str">
        <f t="shared" si="911"/>
        <v>Natalie Jones</v>
      </c>
      <c r="D8051" s="71" t="str" cm="1">
        <f t="array" ref="D8051">_xlfn.IFS(AK8051="1",CONCATENATE(C8051,"Regional"),AK8051="2",CONCATENATE(C8051,"Sectional"),AK8051="3",CONCATENATE(C8051,COUNTIF($C$1:C8051,C8051)))</f>
        <v>Natalie JonesRegional</v>
      </c>
      <c r="E8051" s="66">
        <v>45197.333333333336</v>
      </c>
      <c r="F8051" t="s">
        <v>2496</v>
      </c>
      <c r="G8051" s="46">
        <v>45</v>
      </c>
      <c r="H8051" s="46">
        <v>95</v>
      </c>
      <c r="I8051" s="46">
        <v>22</v>
      </c>
      <c r="J8051" t="s">
        <v>94</v>
      </c>
      <c r="K8051" t="s">
        <v>90</v>
      </c>
      <c r="L8051" s="46">
        <v>4725</v>
      </c>
      <c r="M8051" s="46">
        <v>70</v>
      </c>
      <c r="N8051" s="46">
        <v>66.2</v>
      </c>
      <c r="O8051" s="46">
        <v>111</v>
      </c>
      <c r="P8051" s="46">
        <f t="shared" si="912"/>
        <v>2</v>
      </c>
      <c r="R8051" s="67" t="s">
        <v>1205</v>
      </c>
      <c r="S8051" s="67">
        <f>COUNTIF(Y$2:$Y$100,R8051)</f>
        <v>0</v>
      </c>
      <c r="V8051" s="67">
        <f t="shared" si="916"/>
        <v>0</v>
      </c>
      <c r="X8051"/>
      <c r="Y8051" s="67" t="str">
        <f t="shared" si="917"/>
        <v xml:space="preserve"> </v>
      </c>
      <c r="AB8051" t="s">
        <v>90</v>
      </c>
      <c r="AC8051" s="46">
        <v>4725</v>
      </c>
      <c r="AD8051" s="46">
        <v>70</v>
      </c>
      <c r="AE8051" s="46">
        <v>66.2</v>
      </c>
      <c r="AF8051" s="46">
        <v>111</v>
      </c>
      <c r="AH8051" s="70" t="str">
        <f t="shared" si="913"/>
        <v>GCAW Girls Div 1 Eau Claire North Regional</v>
      </c>
      <c r="AI8051" s="70" t="str">
        <f t="shared" si="914"/>
        <v/>
      </c>
      <c r="AJ8051" s="70" t="str">
        <f t="shared" si="915"/>
        <v/>
      </c>
      <c r="AK8051" s="70" t="str" cm="1">
        <f t="array" ref="AK8051">_xlfn.IFS(AH8051&lt;&gt;"","1",AI8051&lt;&gt;"","2",AJ8051&lt;&gt;"","3")</f>
        <v>1</v>
      </c>
    </row>
    <row r="8052" spans="1:37" x14ac:dyDescent="0.25">
      <c r="A8052" t="s">
        <v>1755</v>
      </c>
      <c r="B8052" t="s">
        <v>1756</v>
      </c>
      <c r="C8052" s="67" t="str">
        <f t="shared" si="911"/>
        <v>Nathalie Rotsaert</v>
      </c>
      <c r="D8052" s="71" t="str" cm="1">
        <f t="array" ref="D8052">_xlfn.IFS(AK8052="1",CONCATENATE(C8052,"Regional"),AK8052="2",CONCATENATE(C8052,"Sectional"),AK8052="3",CONCATENATE(C8052,COUNTIF($C$1:C8052,C8052)))</f>
        <v>Nathalie RotsaertRegional</v>
      </c>
      <c r="E8052" s="66">
        <v>45197.333333333336</v>
      </c>
      <c r="F8052" t="s">
        <v>2496</v>
      </c>
      <c r="G8052" s="46">
        <v>45</v>
      </c>
      <c r="H8052" s="46">
        <v>95</v>
      </c>
      <c r="I8052" s="46">
        <v>22</v>
      </c>
      <c r="J8052" t="s">
        <v>94</v>
      </c>
      <c r="K8052" t="s">
        <v>90</v>
      </c>
      <c r="L8052" s="46">
        <v>4725</v>
      </c>
      <c r="M8052" s="46">
        <v>70</v>
      </c>
      <c r="N8052" s="46">
        <v>66.2</v>
      </c>
      <c r="O8052" s="46">
        <v>111</v>
      </c>
      <c r="P8052" s="46">
        <f t="shared" si="912"/>
        <v>2</v>
      </c>
      <c r="R8052" s="67" t="s">
        <v>2762</v>
      </c>
      <c r="S8052" s="67">
        <f>COUNTIF(Y$2:$Y$100,R8052)</f>
        <v>0</v>
      </c>
      <c r="V8052" s="67">
        <f t="shared" si="916"/>
        <v>0</v>
      </c>
      <c r="X8052"/>
      <c r="Y8052" s="67" t="str">
        <f t="shared" si="917"/>
        <v xml:space="preserve"> </v>
      </c>
      <c r="AB8052" t="s">
        <v>90</v>
      </c>
      <c r="AC8052" s="46">
        <v>4725</v>
      </c>
      <c r="AD8052" s="46">
        <v>70</v>
      </c>
      <c r="AE8052" s="46">
        <v>66.2</v>
      </c>
      <c r="AF8052" s="46">
        <v>111</v>
      </c>
      <c r="AH8052" s="70" t="str">
        <f t="shared" si="913"/>
        <v>GCAW Girls Div 1 Eau Claire North Regional</v>
      </c>
      <c r="AI8052" s="70" t="str">
        <f t="shared" si="914"/>
        <v/>
      </c>
      <c r="AJ8052" s="70" t="str">
        <f t="shared" si="915"/>
        <v/>
      </c>
      <c r="AK8052" s="70" t="str" cm="1">
        <f t="array" ref="AK8052">_xlfn.IFS(AH8052&lt;&gt;"","1",AI8052&lt;&gt;"","2",AJ8052&lt;&gt;"","3")</f>
        <v>1</v>
      </c>
    </row>
    <row r="8053" spans="1:37" x14ac:dyDescent="0.25">
      <c r="A8053" t="s">
        <v>186</v>
      </c>
      <c r="B8053" t="s">
        <v>458</v>
      </c>
      <c r="C8053" s="67" t="str">
        <f t="shared" si="911"/>
        <v>Lauren Anderson</v>
      </c>
      <c r="D8053" s="71" t="str" cm="1">
        <f t="array" ref="D8053">_xlfn.IFS(AK8053="1",CONCATENATE(C8053,"Regional"),AK8053="2",CONCATENATE(C8053,"Sectional"),AK8053="3",CONCATENATE(C8053,COUNTIF($C$1:C8053,C8053)))</f>
        <v>Lauren AndersonRegional</v>
      </c>
      <c r="E8053" s="66">
        <v>45197.333333333336</v>
      </c>
      <c r="F8053" t="s">
        <v>2496</v>
      </c>
      <c r="G8053" s="46">
        <v>45</v>
      </c>
      <c r="H8053" s="46">
        <v>95</v>
      </c>
      <c r="I8053" s="46">
        <v>22</v>
      </c>
      <c r="J8053" t="s">
        <v>94</v>
      </c>
      <c r="K8053" t="s">
        <v>90</v>
      </c>
      <c r="L8053" s="46">
        <v>4725</v>
      </c>
      <c r="M8053" s="46">
        <v>70</v>
      </c>
      <c r="N8053" s="46">
        <v>66.2</v>
      </c>
      <c r="O8053" s="46">
        <v>111</v>
      </c>
      <c r="P8053" s="46">
        <f t="shared" si="912"/>
        <v>2</v>
      </c>
      <c r="R8053" s="67" t="s">
        <v>1478</v>
      </c>
      <c r="S8053" s="67">
        <f>COUNTIF(Y$2:$Y$100,R8053)</f>
        <v>0</v>
      </c>
      <c r="V8053" s="67">
        <f t="shared" si="916"/>
        <v>0</v>
      </c>
      <c r="X8053"/>
      <c r="Y8053" s="67" t="str">
        <f t="shared" si="917"/>
        <v xml:space="preserve"> </v>
      </c>
      <c r="AB8053" t="s">
        <v>90</v>
      </c>
      <c r="AC8053" s="46">
        <v>4725</v>
      </c>
      <c r="AD8053" s="46">
        <v>70</v>
      </c>
      <c r="AE8053" s="46">
        <v>66.2</v>
      </c>
      <c r="AF8053" s="46">
        <v>111</v>
      </c>
      <c r="AH8053" s="70" t="str">
        <f t="shared" si="913"/>
        <v>GCAW Girls Div 1 Eau Claire North Regional</v>
      </c>
      <c r="AI8053" s="70" t="str">
        <f t="shared" si="914"/>
        <v/>
      </c>
      <c r="AJ8053" s="70" t="str">
        <f t="shared" si="915"/>
        <v/>
      </c>
      <c r="AK8053" s="70" t="str" cm="1">
        <f t="array" ref="AK8053">_xlfn.IFS(AH8053&lt;&gt;"","1",AI8053&lt;&gt;"","2",AJ8053&lt;&gt;"","3")</f>
        <v>1</v>
      </c>
    </row>
    <row r="8054" spans="1:37" x14ac:dyDescent="0.25">
      <c r="A8054" t="s">
        <v>892</v>
      </c>
      <c r="B8054" t="s">
        <v>893</v>
      </c>
      <c r="C8054" s="67" t="str">
        <f t="shared" si="911"/>
        <v>rainah morland</v>
      </c>
      <c r="D8054" s="71" t="str" cm="1">
        <f t="array" ref="D8054">_xlfn.IFS(AK8054="1",CONCATENATE(C8054,"Regional"),AK8054="2",CONCATENATE(C8054,"Sectional"),AK8054="3",CONCATENATE(C8054,COUNTIF($C$1:C8054,C8054)))</f>
        <v>rainah morlandRegional</v>
      </c>
      <c r="E8054" s="66">
        <v>45197.333333333336</v>
      </c>
      <c r="F8054" t="s">
        <v>2496</v>
      </c>
      <c r="G8054" s="46">
        <v>45</v>
      </c>
      <c r="H8054" s="46">
        <v>97</v>
      </c>
      <c r="I8054" s="46">
        <v>25</v>
      </c>
      <c r="J8054" t="s">
        <v>94</v>
      </c>
      <c r="K8054" t="s">
        <v>90</v>
      </c>
      <c r="L8054" s="46">
        <v>4725</v>
      </c>
      <c r="M8054" s="46">
        <v>70</v>
      </c>
      <c r="N8054" s="46">
        <v>66.2</v>
      </c>
      <c r="O8054" s="46">
        <v>111</v>
      </c>
      <c r="P8054" s="46">
        <f t="shared" si="912"/>
        <v>2</v>
      </c>
      <c r="R8054" s="67" t="s">
        <v>1435</v>
      </c>
      <c r="S8054" s="67">
        <f>COUNTIF(Y$2:$Y$100,R8054)</f>
        <v>0</v>
      </c>
      <c r="V8054" s="67">
        <f t="shared" si="916"/>
        <v>0</v>
      </c>
      <c r="X8054"/>
      <c r="Y8054" s="67" t="str">
        <f t="shared" si="917"/>
        <v xml:space="preserve"> </v>
      </c>
      <c r="AB8054" t="s">
        <v>90</v>
      </c>
      <c r="AC8054" s="46">
        <v>4725</v>
      </c>
      <c r="AD8054" s="46">
        <v>70</v>
      </c>
      <c r="AE8054" s="46">
        <v>66.2</v>
      </c>
      <c r="AF8054" s="46">
        <v>111</v>
      </c>
      <c r="AH8054" s="70" t="str">
        <f t="shared" si="913"/>
        <v>GCAW Girls Div 1 Eau Claire North Regional</v>
      </c>
      <c r="AI8054" s="70" t="str">
        <f t="shared" si="914"/>
        <v/>
      </c>
      <c r="AJ8054" s="70" t="str">
        <f t="shared" si="915"/>
        <v/>
      </c>
      <c r="AK8054" s="70" t="str" cm="1">
        <f t="array" ref="AK8054">_xlfn.IFS(AH8054&lt;&gt;"","1",AI8054&lt;&gt;"","2",AJ8054&lt;&gt;"","3")</f>
        <v>1</v>
      </c>
    </row>
    <row r="8055" spans="1:37" x14ac:dyDescent="0.25">
      <c r="A8055" t="s">
        <v>2031</v>
      </c>
      <c r="B8055" t="s">
        <v>1058</v>
      </c>
      <c r="C8055" s="67" t="str">
        <f t="shared" si="911"/>
        <v>Tara Stratton</v>
      </c>
      <c r="D8055" s="71" t="str" cm="1">
        <f t="array" ref="D8055">_xlfn.IFS(AK8055="1",CONCATENATE(C8055,"Regional"),AK8055="2",CONCATENATE(C8055,"Sectional"),AK8055="3",CONCATENATE(C8055,COUNTIF($C$1:C8055,C8055)))</f>
        <v>Tara StrattonRegional</v>
      </c>
      <c r="E8055" s="66">
        <v>45197.333333333336</v>
      </c>
      <c r="F8055" t="s">
        <v>2496</v>
      </c>
      <c r="G8055" s="46">
        <v>45</v>
      </c>
      <c r="H8055" s="46">
        <v>97</v>
      </c>
      <c r="I8055" s="46">
        <v>25</v>
      </c>
      <c r="J8055" t="s">
        <v>94</v>
      </c>
      <c r="K8055" t="s">
        <v>90</v>
      </c>
      <c r="L8055" s="46">
        <v>4725</v>
      </c>
      <c r="M8055" s="46">
        <v>70</v>
      </c>
      <c r="N8055" s="46">
        <v>66.2</v>
      </c>
      <c r="O8055" s="46">
        <v>111</v>
      </c>
      <c r="P8055" s="46">
        <f t="shared" si="912"/>
        <v>2</v>
      </c>
      <c r="R8055" s="67" t="s">
        <v>3046</v>
      </c>
      <c r="S8055" s="67">
        <f>COUNTIF(Y$2:$Y$100,R8055)</f>
        <v>0</v>
      </c>
      <c r="V8055" s="67">
        <f t="shared" si="916"/>
        <v>0</v>
      </c>
      <c r="X8055"/>
      <c r="Y8055" s="67" t="str">
        <f t="shared" si="917"/>
        <v xml:space="preserve"> </v>
      </c>
      <c r="AB8055" t="s">
        <v>90</v>
      </c>
      <c r="AC8055" s="46">
        <v>4725</v>
      </c>
      <c r="AD8055" s="46">
        <v>70</v>
      </c>
      <c r="AE8055" s="46">
        <v>66.2</v>
      </c>
      <c r="AF8055" s="46">
        <v>111</v>
      </c>
      <c r="AH8055" s="70" t="str">
        <f t="shared" si="913"/>
        <v>GCAW Girls Div 1 Eau Claire North Regional</v>
      </c>
      <c r="AI8055" s="70" t="str">
        <f t="shared" si="914"/>
        <v/>
      </c>
      <c r="AJ8055" s="70" t="str">
        <f t="shared" si="915"/>
        <v/>
      </c>
      <c r="AK8055" s="70" t="str" cm="1">
        <f t="array" ref="AK8055">_xlfn.IFS(AH8055&lt;&gt;"","1",AI8055&lt;&gt;"","2",AJ8055&lt;&gt;"","3")</f>
        <v>1</v>
      </c>
    </row>
    <row r="8056" spans="1:37" x14ac:dyDescent="0.25">
      <c r="A8056" t="s">
        <v>1752</v>
      </c>
      <c r="B8056" t="s">
        <v>907</v>
      </c>
      <c r="C8056" s="67" t="str">
        <f t="shared" si="911"/>
        <v>Hailey Goodman</v>
      </c>
      <c r="D8056" s="71" t="str" cm="1">
        <f t="array" ref="D8056">_xlfn.IFS(AK8056="1",CONCATENATE(C8056,"Regional"),AK8056="2",CONCATENATE(C8056,"Sectional"),AK8056="3",CONCATENATE(C8056,COUNTIF($C$1:C8056,C8056)))</f>
        <v>Hailey GoodmanRegional</v>
      </c>
      <c r="E8056" s="66">
        <v>45197.333333333336</v>
      </c>
      <c r="F8056" t="s">
        <v>2496</v>
      </c>
      <c r="G8056" s="46">
        <v>45</v>
      </c>
      <c r="H8056" s="46">
        <v>98</v>
      </c>
      <c r="I8056" s="46">
        <v>27</v>
      </c>
      <c r="J8056" t="s">
        <v>94</v>
      </c>
      <c r="K8056" t="s">
        <v>90</v>
      </c>
      <c r="L8056" s="46">
        <v>4725</v>
      </c>
      <c r="M8056" s="46">
        <v>70</v>
      </c>
      <c r="N8056" s="46">
        <v>66.2</v>
      </c>
      <c r="O8056" s="46">
        <v>111</v>
      </c>
      <c r="P8056" s="46">
        <f t="shared" si="912"/>
        <v>2</v>
      </c>
      <c r="R8056" s="67" t="s">
        <v>2760</v>
      </c>
      <c r="S8056" s="67">
        <f>COUNTIF(Y$2:$Y$100,R8056)</f>
        <v>0</v>
      </c>
      <c r="V8056" s="67">
        <f t="shared" si="916"/>
        <v>0</v>
      </c>
      <c r="X8056"/>
      <c r="Y8056" s="67" t="str">
        <f t="shared" si="917"/>
        <v xml:space="preserve"> </v>
      </c>
      <c r="AB8056" t="s">
        <v>90</v>
      </c>
      <c r="AC8056" s="46">
        <v>4725</v>
      </c>
      <c r="AD8056" s="46">
        <v>70</v>
      </c>
      <c r="AE8056" s="46">
        <v>66.2</v>
      </c>
      <c r="AF8056" s="46">
        <v>111</v>
      </c>
      <c r="AH8056" s="70" t="str">
        <f t="shared" si="913"/>
        <v>GCAW Girls Div 1 Eau Claire North Regional</v>
      </c>
      <c r="AI8056" s="70" t="str">
        <f t="shared" si="914"/>
        <v/>
      </c>
      <c r="AJ8056" s="70" t="str">
        <f t="shared" si="915"/>
        <v/>
      </c>
      <c r="AK8056" s="70" t="str" cm="1">
        <f t="array" ref="AK8056">_xlfn.IFS(AH8056&lt;&gt;"","1",AI8056&lt;&gt;"","2",AJ8056&lt;&gt;"","3")</f>
        <v>1</v>
      </c>
    </row>
    <row r="8057" spans="1:37" x14ac:dyDescent="0.25">
      <c r="A8057" t="s">
        <v>536</v>
      </c>
      <c r="B8057" t="s">
        <v>537</v>
      </c>
      <c r="C8057" s="67" t="str">
        <f t="shared" si="911"/>
        <v>Mariah Hull</v>
      </c>
      <c r="D8057" s="71" t="str" cm="1">
        <f t="array" ref="D8057">_xlfn.IFS(AK8057="1",CONCATENATE(C8057,"Regional"),AK8057="2",CONCATENATE(C8057,"Sectional"),AK8057="3",CONCATENATE(C8057,COUNTIF($C$1:C8057,C8057)))</f>
        <v>Mariah HullRegional</v>
      </c>
      <c r="E8057" s="66">
        <v>45197.333333333336</v>
      </c>
      <c r="F8057" t="s">
        <v>2496</v>
      </c>
      <c r="G8057" s="46">
        <v>45</v>
      </c>
      <c r="H8057" s="46">
        <v>99</v>
      </c>
      <c r="I8057" s="46">
        <v>28</v>
      </c>
      <c r="J8057" t="s">
        <v>94</v>
      </c>
      <c r="K8057" t="s">
        <v>90</v>
      </c>
      <c r="L8057" s="46">
        <v>4725</v>
      </c>
      <c r="M8057" s="46">
        <v>70</v>
      </c>
      <c r="N8057" s="46">
        <v>66.2</v>
      </c>
      <c r="O8057" s="46">
        <v>111</v>
      </c>
      <c r="P8057" s="46">
        <f t="shared" si="912"/>
        <v>2</v>
      </c>
      <c r="R8057" s="67" t="s">
        <v>1208</v>
      </c>
      <c r="S8057" s="67">
        <f>COUNTIF(Y$2:$Y$100,R8057)</f>
        <v>0</v>
      </c>
      <c r="V8057" s="67">
        <f t="shared" si="916"/>
        <v>0</v>
      </c>
      <c r="X8057"/>
      <c r="Y8057" s="67" t="str">
        <f t="shared" si="917"/>
        <v xml:space="preserve"> </v>
      </c>
      <c r="AB8057" t="s">
        <v>90</v>
      </c>
      <c r="AC8057" s="46">
        <v>4725</v>
      </c>
      <c r="AD8057" s="46">
        <v>70</v>
      </c>
      <c r="AE8057" s="46">
        <v>66.2</v>
      </c>
      <c r="AF8057" s="46">
        <v>111</v>
      </c>
      <c r="AH8057" s="70" t="str">
        <f t="shared" si="913"/>
        <v>GCAW Girls Div 1 Eau Claire North Regional</v>
      </c>
      <c r="AI8057" s="70" t="str">
        <f t="shared" si="914"/>
        <v/>
      </c>
      <c r="AJ8057" s="70" t="str">
        <f t="shared" si="915"/>
        <v/>
      </c>
      <c r="AK8057" s="70" t="str" cm="1">
        <f t="array" ref="AK8057">_xlfn.IFS(AH8057&lt;&gt;"","1",AI8057&lt;&gt;"","2",AJ8057&lt;&gt;"","3")</f>
        <v>1</v>
      </c>
    </row>
    <row r="8058" spans="1:37" x14ac:dyDescent="0.25">
      <c r="A8058" t="s">
        <v>578</v>
      </c>
      <c r="B8058" t="s">
        <v>579</v>
      </c>
      <c r="C8058" s="67" t="str">
        <f t="shared" si="911"/>
        <v>Mariska Remington</v>
      </c>
      <c r="D8058" s="71" t="str" cm="1">
        <f t="array" ref="D8058">_xlfn.IFS(AK8058="1",CONCATENATE(C8058,"Regional"),AK8058="2",CONCATENATE(C8058,"Sectional"),AK8058="3",CONCATENATE(C8058,COUNTIF($C$1:C8058,C8058)))</f>
        <v>Mariska RemingtonRegional</v>
      </c>
      <c r="E8058" s="66">
        <v>45197.333333333336</v>
      </c>
      <c r="F8058" t="s">
        <v>2496</v>
      </c>
      <c r="G8058" s="46">
        <v>45</v>
      </c>
      <c r="H8058" s="46">
        <v>99</v>
      </c>
      <c r="I8058" s="46">
        <v>28</v>
      </c>
      <c r="J8058" t="s">
        <v>94</v>
      </c>
      <c r="K8058" t="s">
        <v>90</v>
      </c>
      <c r="L8058" s="46">
        <v>4725</v>
      </c>
      <c r="M8058" s="46">
        <v>70</v>
      </c>
      <c r="N8058" s="46">
        <v>66.2</v>
      </c>
      <c r="O8058" s="46">
        <v>111</v>
      </c>
      <c r="P8058" s="46">
        <f t="shared" si="912"/>
        <v>2</v>
      </c>
      <c r="R8058" s="67" t="s">
        <v>1231</v>
      </c>
      <c r="S8058" s="67">
        <f>COUNTIF(Y$2:$Y$100,R8058)</f>
        <v>0</v>
      </c>
      <c r="V8058" s="67">
        <f t="shared" si="916"/>
        <v>0</v>
      </c>
      <c r="X8058"/>
      <c r="Y8058" s="67" t="str">
        <f t="shared" si="917"/>
        <v xml:space="preserve"> </v>
      </c>
      <c r="AB8058" t="s">
        <v>90</v>
      </c>
      <c r="AC8058" s="46">
        <v>4725</v>
      </c>
      <c r="AD8058" s="46">
        <v>70</v>
      </c>
      <c r="AE8058" s="46">
        <v>66.2</v>
      </c>
      <c r="AF8058" s="46">
        <v>111</v>
      </c>
      <c r="AH8058" s="70" t="str">
        <f t="shared" si="913"/>
        <v>GCAW Girls Div 1 Eau Claire North Regional</v>
      </c>
      <c r="AI8058" s="70" t="str">
        <f t="shared" si="914"/>
        <v/>
      </c>
      <c r="AJ8058" s="70" t="str">
        <f t="shared" si="915"/>
        <v/>
      </c>
      <c r="AK8058" s="70" t="str" cm="1">
        <f t="array" ref="AK8058">_xlfn.IFS(AH8058&lt;&gt;"","1",AI8058&lt;&gt;"","2",AJ8058&lt;&gt;"","3")</f>
        <v>1</v>
      </c>
    </row>
    <row r="8059" spans="1:37" x14ac:dyDescent="0.25">
      <c r="A8059" t="s">
        <v>1761</v>
      </c>
      <c r="B8059" t="s">
        <v>1762</v>
      </c>
      <c r="C8059" s="67" t="str">
        <f t="shared" si="911"/>
        <v>Miley Covey</v>
      </c>
      <c r="D8059" s="71" t="str" cm="1">
        <f t="array" ref="D8059">_xlfn.IFS(AK8059="1",CONCATENATE(C8059,"Regional"),AK8059="2",CONCATENATE(C8059,"Sectional"),AK8059="3",CONCATENATE(C8059,COUNTIF($C$1:C8059,C8059)))</f>
        <v>Miley CoveyRegional</v>
      </c>
      <c r="E8059" s="66">
        <v>45197.333333333336</v>
      </c>
      <c r="F8059" t="s">
        <v>2496</v>
      </c>
      <c r="G8059" s="46">
        <v>45</v>
      </c>
      <c r="H8059" s="46">
        <v>99</v>
      </c>
      <c r="I8059" s="46">
        <v>28</v>
      </c>
      <c r="J8059" t="s">
        <v>94</v>
      </c>
      <c r="K8059" t="s">
        <v>90</v>
      </c>
      <c r="L8059" s="46">
        <v>4725</v>
      </c>
      <c r="M8059" s="46">
        <v>70</v>
      </c>
      <c r="N8059" s="46">
        <v>66.2</v>
      </c>
      <c r="O8059" s="46">
        <v>111</v>
      </c>
      <c r="P8059" s="46">
        <f t="shared" si="912"/>
        <v>2</v>
      </c>
      <c r="R8059" s="67" t="s">
        <v>2767</v>
      </c>
      <c r="S8059" s="67">
        <f>COUNTIF(Y$2:$Y$100,R8059)</f>
        <v>0</v>
      </c>
      <c r="V8059" s="67">
        <f t="shared" si="916"/>
        <v>0</v>
      </c>
      <c r="X8059"/>
      <c r="Y8059" s="67" t="str">
        <f t="shared" si="917"/>
        <v xml:space="preserve"> </v>
      </c>
      <c r="AB8059" t="s">
        <v>90</v>
      </c>
      <c r="AC8059" s="46">
        <v>4725</v>
      </c>
      <c r="AD8059" s="46">
        <v>70</v>
      </c>
      <c r="AE8059" s="46">
        <v>66.2</v>
      </c>
      <c r="AF8059" s="46">
        <v>111</v>
      </c>
      <c r="AH8059" s="70" t="str">
        <f t="shared" si="913"/>
        <v>GCAW Girls Div 1 Eau Claire North Regional</v>
      </c>
      <c r="AI8059" s="70" t="str">
        <f t="shared" si="914"/>
        <v/>
      </c>
      <c r="AJ8059" s="70" t="str">
        <f t="shared" si="915"/>
        <v/>
      </c>
      <c r="AK8059" s="70" t="str" cm="1">
        <f t="array" ref="AK8059">_xlfn.IFS(AH8059&lt;&gt;"","1",AI8059&lt;&gt;"","2",AJ8059&lt;&gt;"","3")</f>
        <v>1</v>
      </c>
    </row>
    <row r="8060" spans="1:37" x14ac:dyDescent="0.25">
      <c r="A8060" t="s">
        <v>387</v>
      </c>
      <c r="B8060" t="s">
        <v>539</v>
      </c>
      <c r="C8060" s="67" t="str">
        <f t="shared" si="911"/>
        <v>Maggie Winsand</v>
      </c>
      <c r="D8060" s="71" t="str" cm="1">
        <f t="array" ref="D8060">_xlfn.IFS(AK8060="1",CONCATENATE(C8060,"Regional"),AK8060="2",CONCATENATE(C8060,"Sectional"),AK8060="3",CONCATENATE(C8060,COUNTIF($C$1:C8060,C8060)))</f>
        <v>Maggie WinsandRegional</v>
      </c>
      <c r="E8060" s="66">
        <v>45197.333333333336</v>
      </c>
      <c r="F8060" t="s">
        <v>2496</v>
      </c>
      <c r="G8060" s="46">
        <v>45</v>
      </c>
      <c r="H8060" s="46">
        <v>100</v>
      </c>
      <c r="I8060" s="46">
        <v>31</v>
      </c>
      <c r="J8060" t="s">
        <v>94</v>
      </c>
      <c r="K8060" t="s">
        <v>90</v>
      </c>
      <c r="L8060" s="46">
        <v>4725</v>
      </c>
      <c r="M8060" s="46">
        <v>70</v>
      </c>
      <c r="N8060" s="46">
        <v>66.2</v>
      </c>
      <c r="O8060" s="46">
        <v>111</v>
      </c>
      <c r="P8060" s="46">
        <f t="shared" si="912"/>
        <v>2</v>
      </c>
      <c r="R8060" s="67" t="s">
        <v>1210</v>
      </c>
      <c r="S8060" s="67">
        <f>COUNTIF(Y$2:$Y$100,R8060)</f>
        <v>0</v>
      </c>
      <c r="V8060" s="67">
        <f t="shared" si="916"/>
        <v>0</v>
      </c>
      <c r="X8060"/>
      <c r="Y8060" s="67" t="str">
        <f t="shared" si="917"/>
        <v xml:space="preserve"> </v>
      </c>
      <c r="AB8060" t="s">
        <v>90</v>
      </c>
      <c r="AC8060" s="46">
        <v>4725</v>
      </c>
      <c r="AD8060" s="46">
        <v>70</v>
      </c>
      <c r="AE8060" s="46">
        <v>66.2</v>
      </c>
      <c r="AF8060" s="46">
        <v>111</v>
      </c>
      <c r="AH8060" s="70" t="str">
        <f t="shared" si="913"/>
        <v>GCAW Girls Div 1 Eau Claire North Regional</v>
      </c>
      <c r="AI8060" s="70" t="str">
        <f t="shared" si="914"/>
        <v/>
      </c>
      <c r="AJ8060" s="70" t="str">
        <f t="shared" si="915"/>
        <v/>
      </c>
      <c r="AK8060" s="70" t="str" cm="1">
        <f t="array" ref="AK8060">_xlfn.IFS(AH8060&lt;&gt;"","1",AI8060&lt;&gt;"","2",AJ8060&lt;&gt;"","3")</f>
        <v>1</v>
      </c>
    </row>
    <row r="8061" spans="1:37" x14ac:dyDescent="0.25">
      <c r="A8061" t="s">
        <v>200</v>
      </c>
      <c r="B8061" t="s">
        <v>1017</v>
      </c>
      <c r="C8061" s="67" t="str">
        <f t="shared" si="911"/>
        <v>Noelle Bennett</v>
      </c>
      <c r="D8061" s="71" t="str" cm="1">
        <f t="array" ref="D8061">_xlfn.IFS(AK8061="1",CONCATENATE(C8061,"Regional"),AK8061="2",CONCATENATE(C8061,"Sectional"),AK8061="3",CONCATENATE(C8061,COUNTIF($C$1:C8061,C8061)))</f>
        <v>Noelle BennettRegional</v>
      </c>
      <c r="E8061" s="66">
        <v>45197.333333333336</v>
      </c>
      <c r="F8061" t="s">
        <v>2496</v>
      </c>
      <c r="G8061" s="46">
        <v>45</v>
      </c>
      <c r="H8061" s="46">
        <v>102</v>
      </c>
      <c r="I8061" s="46">
        <v>32</v>
      </c>
      <c r="J8061" t="s">
        <v>94</v>
      </c>
      <c r="K8061" t="s">
        <v>90</v>
      </c>
      <c r="L8061" s="46">
        <v>4725</v>
      </c>
      <c r="M8061" s="46">
        <v>70</v>
      </c>
      <c r="N8061" s="46">
        <v>66.2</v>
      </c>
      <c r="O8061" s="46">
        <v>111</v>
      </c>
      <c r="P8061" s="46">
        <f t="shared" si="912"/>
        <v>2</v>
      </c>
      <c r="R8061" s="67" t="s">
        <v>1517</v>
      </c>
      <c r="S8061" s="67">
        <f>COUNTIF(Y$2:$Y$100,R8061)</f>
        <v>0</v>
      </c>
      <c r="V8061" s="67">
        <f t="shared" si="916"/>
        <v>0</v>
      </c>
      <c r="X8061"/>
      <c r="Y8061" s="67" t="str">
        <f t="shared" si="917"/>
        <v xml:space="preserve"> </v>
      </c>
      <c r="AB8061" t="s">
        <v>90</v>
      </c>
      <c r="AC8061" s="46">
        <v>4725</v>
      </c>
      <c r="AD8061" s="46">
        <v>70</v>
      </c>
      <c r="AE8061" s="46">
        <v>66.2</v>
      </c>
      <c r="AF8061" s="46">
        <v>111</v>
      </c>
      <c r="AH8061" s="70" t="str">
        <f t="shared" si="913"/>
        <v>GCAW Girls Div 1 Eau Claire North Regional</v>
      </c>
      <c r="AI8061" s="70" t="str">
        <f t="shared" si="914"/>
        <v/>
      </c>
      <c r="AJ8061" s="70" t="str">
        <f t="shared" si="915"/>
        <v/>
      </c>
      <c r="AK8061" s="70" t="str" cm="1">
        <f t="array" ref="AK8061">_xlfn.IFS(AH8061&lt;&gt;"","1",AI8061&lt;&gt;"","2",AJ8061&lt;&gt;"","3")</f>
        <v>1</v>
      </c>
    </row>
    <row r="8062" spans="1:37" x14ac:dyDescent="0.25">
      <c r="A8062" t="s">
        <v>1769</v>
      </c>
      <c r="B8062" t="s">
        <v>1770</v>
      </c>
      <c r="C8062" s="67" t="str">
        <f t="shared" si="911"/>
        <v>Sadie Elwood</v>
      </c>
      <c r="D8062" s="71" t="str" cm="1">
        <f t="array" ref="D8062">_xlfn.IFS(AK8062="1",CONCATENATE(C8062,"Regional"),AK8062="2",CONCATENATE(C8062,"Sectional"),AK8062="3",CONCATENATE(C8062,COUNTIF($C$1:C8062,C8062)))</f>
        <v>Sadie ElwoodRegional</v>
      </c>
      <c r="E8062" s="66">
        <v>45197.333333333336</v>
      </c>
      <c r="F8062" t="s">
        <v>2496</v>
      </c>
      <c r="G8062" s="46">
        <v>45</v>
      </c>
      <c r="H8062" s="46">
        <v>102</v>
      </c>
      <c r="I8062" s="46">
        <v>32</v>
      </c>
      <c r="J8062" t="s">
        <v>94</v>
      </c>
      <c r="K8062" t="s">
        <v>90</v>
      </c>
      <c r="L8062" s="46">
        <v>4725</v>
      </c>
      <c r="M8062" s="46">
        <v>70</v>
      </c>
      <c r="N8062" s="46">
        <v>66.2</v>
      </c>
      <c r="O8062" s="46">
        <v>111</v>
      </c>
      <c r="P8062" s="46">
        <f t="shared" si="912"/>
        <v>2</v>
      </c>
      <c r="R8062" s="67" t="s">
        <v>2774</v>
      </c>
      <c r="S8062" s="67">
        <f>COUNTIF(Y$2:$Y$100,R8062)</f>
        <v>0</v>
      </c>
      <c r="V8062" s="67">
        <f t="shared" si="916"/>
        <v>0</v>
      </c>
      <c r="X8062"/>
      <c r="Y8062" s="67" t="str">
        <f t="shared" si="917"/>
        <v xml:space="preserve"> </v>
      </c>
      <c r="AB8062" t="s">
        <v>90</v>
      </c>
      <c r="AC8062" s="46">
        <v>4725</v>
      </c>
      <c r="AD8062" s="46">
        <v>70</v>
      </c>
      <c r="AE8062" s="46">
        <v>66.2</v>
      </c>
      <c r="AF8062" s="46">
        <v>111</v>
      </c>
      <c r="AH8062" s="70" t="str">
        <f t="shared" si="913"/>
        <v>GCAW Girls Div 1 Eau Claire North Regional</v>
      </c>
      <c r="AI8062" s="70" t="str">
        <f t="shared" si="914"/>
        <v/>
      </c>
      <c r="AJ8062" s="70" t="str">
        <f t="shared" si="915"/>
        <v/>
      </c>
      <c r="AK8062" s="70" t="str" cm="1">
        <f t="array" ref="AK8062">_xlfn.IFS(AH8062&lt;&gt;"","1",AI8062&lt;&gt;"","2",AJ8062&lt;&gt;"","3")</f>
        <v>1</v>
      </c>
    </row>
    <row r="8063" spans="1:37" x14ac:dyDescent="0.25">
      <c r="A8063" t="s">
        <v>191</v>
      </c>
      <c r="B8063" t="s">
        <v>575</v>
      </c>
      <c r="C8063" s="67" t="str">
        <f t="shared" si="911"/>
        <v>Greta Bakken</v>
      </c>
      <c r="D8063" s="71" t="str" cm="1">
        <f t="array" ref="D8063">_xlfn.IFS(AK8063="1",CONCATENATE(C8063,"Regional"),AK8063="2",CONCATENATE(C8063,"Sectional"),AK8063="3",CONCATENATE(C8063,COUNTIF($C$1:C8063,C8063)))</f>
        <v>Greta BakkenRegional</v>
      </c>
      <c r="E8063" s="66">
        <v>45197.333333333336</v>
      </c>
      <c r="F8063" t="s">
        <v>2496</v>
      </c>
      <c r="G8063" s="46">
        <v>45</v>
      </c>
      <c r="H8063" s="46">
        <v>103</v>
      </c>
      <c r="I8063" s="46">
        <v>34</v>
      </c>
      <c r="J8063" t="s">
        <v>94</v>
      </c>
      <c r="K8063" t="s">
        <v>90</v>
      </c>
      <c r="L8063" s="46">
        <v>4725</v>
      </c>
      <c r="M8063" s="46">
        <v>70</v>
      </c>
      <c r="N8063" s="46">
        <v>66.2</v>
      </c>
      <c r="O8063" s="46">
        <v>111</v>
      </c>
      <c r="P8063" s="46">
        <f t="shared" si="912"/>
        <v>2</v>
      </c>
      <c r="R8063" s="67" t="s">
        <v>1229</v>
      </c>
      <c r="S8063" s="67">
        <f>COUNTIF(Y$2:$Y$100,R8063)</f>
        <v>0</v>
      </c>
      <c r="V8063" s="67">
        <f t="shared" si="916"/>
        <v>0</v>
      </c>
      <c r="X8063"/>
      <c r="Y8063" s="67" t="str">
        <f t="shared" si="917"/>
        <v xml:space="preserve"> </v>
      </c>
      <c r="AB8063" t="s">
        <v>90</v>
      </c>
      <c r="AC8063" s="46">
        <v>4725</v>
      </c>
      <c r="AD8063" s="46">
        <v>70</v>
      </c>
      <c r="AE8063" s="46">
        <v>66.2</v>
      </c>
      <c r="AF8063" s="46">
        <v>111</v>
      </c>
      <c r="AH8063" s="70" t="str">
        <f t="shared" si="913"/>
        <v>GCAW Girls Div 1 Eau Claire North Regional</v>
      </c>
      <c r="AI8063" s="70" t="str">
        <f t="shared" si="914"/>
        <v/>
      </c>
      <c r="AJ8063" s="70" t="str">
        <f t="shared" si="915"/>
        <v/>
      </c>
      <c r="AK8063" s="70" t="str" cm="1">
        <f t="array" ref="AK8063">_xlfn.IFS(AH8063&lt;&gt;"","1",AI8063&lt;&gt;"","2",AJ8063&lt;&gt;"","3")</f>
        <v>1</v>
      </c>
    </row>
    <row r="8064" spans="1:37" x14ac:dyDescent="0.25">
      <c r="A8064" t="s">
        <v>1757</v>
      </c>
      <c r="B8064" t="s">
        <v>524</v>
      </c>
      <c r="C8064" s="67" t="str">
        <f t="shared" si="911"/>
        <v>Isabelle Collicott</v>
      </c>
      <c r="D8064" s="71" t="str" cm="1">
        <f t="array" ref="D8064">_xlfn.IFS(AK8064="1",CONCATENATE(C8064,"Regional"),AK8064="2",CONCATENATE(C8064,"Sectional"),AK8064="3",CONCATENATE(C8064,COUNTIF($C$1:C8064,C8064)))</f>
        <v>Isabelle CollicottRegional</v>
      </c>
      <c r="E8064" s="66">
        <v>45197.333333333336</v>
      </c>
      <c r="F8064" t="s">
        <v>2496</v>
      </c>
      <c r="G8064" s="46">
        <v>45</v>
      </c>
      <c r="H8064" s="46">
        <v>103</v>
      </c>
      <c r="I8064" s="46">
        <v>34</v>
      </c>
      <c r="J8064" t="s">
        <v>94</v>
      </c>
      <c r="K8064" t="s">
        <v>90</v>
      </c>
      <c r="L8064" s="46">
        <v>4725</v>
      </c>
      <c r="M8064" s="46">
        <v>70</v>
      </c>
      <c r="N8064" s="46">
        <v>66.2</v>
      </c>
      <c r="O8064" s="46">
        <v>111</v>
      </c>
      <c r="P8064" s="46">
        <f t="shared" si="912"/>
        <v>2</v>
      </c>
      <c r="R8064" s="67" t="s">
        <v>2763</v>
      </c>
      <c r="S8064" s="67">
        <f>COUNTIF(Y$2:$Y$100,R8064)</f>
        <v>0</v>
      </c>
      <c r="V8064" s="67">
        <f t="shared" si="916"/>
        <v>0</v>
      </c>
      <c r="X8064"/>
      <c r="Y8064" s="67" t="str">
        <f t="shared" si="917"/>
        <v xml:space="preserve"> </v>
      </c>
      <c r="AB8064" t="s">
        <v>90</v>
      </c>
      <c r="AC8064" s="46">
        <v>4725</v>
      </c>
      <c r="AD8064" s="46">
        <v>70</v>
      </c>
      <c r="AE8064" s="46">
        <v>66.2</v>
      </c>
      <c r="AF8064" s="46">
        <v>111</v>
      </c>
      <c r="AH8064" s="70" t="str">
        <f t="shared" si="913"/>
        <v>GCAW Girls Div 1 Eau Claire North Regional</v>
      </c>
      <c r="AI8064" s="70" t="str">
        <f t="shared" si="914"/>
        <v/>
      </c>
      <c r="AJ8064" s="70" t="str">
        <f t="shared" si="915"/>
        <v/>
      </c>
      <c r="AK8064" s="70" t="str" cm="1">
        <f t="array" ref="AK8064">_xlfn.IFS(AH8064&lt;&gt;"","1",AI8064&lt;&gt;"","2",AJ8064&lt;&gt;"","3")</f>
        <v>1</v>
      </c>
    </row>
    <row r="8065" spans="1:37" x14ac:dyDescent="0.25">
      <c r="A8065" t="s">
        <v>1623</v>
      </c>
      <c r="B8065" t="s">
        <v>918</v>
      </c>
      <c r="C8065" s="67" t="str">
        <f t="shared" si="911"/>
        <v>Sienna Steinmetz</v>
      </c>
      <c r="D8065" s="71" t="str" cm="1">
        <f t="array" ref="D8065">_xlfn.IFS(AK8065="1",CONCATENATE(C8065,"Regional"),AK8065="2",CONCATENATE(C8065,"Sectional"),AK8065="3",CONCATENATE(C8065,COUNTIF($C$1:C8065,C8065)))</f>
        <v>Sienna SteinmetzRegional</v>
      </c>
      <c r="E8065" s="66">
        <v>45197.333333333336</v>
      </c>
      <c r="F8065" t="s">
        <v>2496</v>
      </c>
      <c r="G8065" s="46">
        <v>45</v>
      </c>
      <c r="H8065" s="46">
        <v>104</v>
      </c>
      <c r="I8065" s="46">
        <v>36</v>
      </c>
      <c r="J8065" t="s">
        <v>94</v>
      </c>
      <c r="K8065" t="s">
        <v>90</v>
      </c>
      <c r="L8065" s="46">
        <v>4725</v>
      </c>
      <c r="M8065" s="46">
        <v>70</v>
      </c>
      <c r="N8065" s="46">
        <v>66.2</v>
      </c>
      <c r="O8065" s="46">
        <v>111</v>
      </c>
      <c r="P8065" s="46">
        <f t="shared" si="912"/>
        <v>2</v>
      </c>
      <c r="R8065" s="67" t="s">
        <v>3529</v>
      </c>
      <c r="S8065" s="67">
        <f>COUNTIF(Y$2:$Y$100,R8065)</f>
        <v>0</v>
      </c>
      <c r="V8065" s="67">
        <f t="shared" si="916"/>
        <v>0</v>
      </c>
      <c r="X8065"/>
      <c r="Y8065" s="67" t="str">
        <f t="shared" si="917"/>
        <v xml:space="preserve"> </v>
      </c>
      <c r="AB8065" t="s">
        <v>90</v>
      </c>
      <c r="AC8065" s="46">
        <v>4725</v>
      </c>
      <c r="AD8065" s="46">
        <v>70</v>
      </c>
      <c r="AE8065" s="46">
        <v>66.2</v>
      </c>
      <c r="AF8065" s="46">
        <v>111</v>
      </c>
      <c r="AH8065" s="70" t="str">
        <f t="shared" si="913"/>
        <v>GCAW Girls Div 1 Eau Claire North Regional</v>
      </c>
      <c r="AI8065" s="70" t="str">
        <f t="shared" si="914"/>
        <v/>
      </c>
      <c r="AJ8065" s="70" t="str">
        <f t="shared" si="915"/>
        <v/>
      </c>
      <c r="AK8065" s="70" t="str" cm="1">
        <f t="array" ref="AK8065">_xlfn.IFS(AH8065&lt;&gt;"","1",AI8065&lt;&gt;"","2",AJ8065&lt;&gt;"","3")</f>
        <v>1</v>
      </c>
    </row>
    <row r="8066" spans="1:37" x14ac:dyDescent="0.25">
      <c r="A8066" t="s">
        <v>1763</v>
      </c>
      <c r="B8066" t="s">
        <v>434</v>
      </c>
      <c r="C8066" s="67" t="str">
        <f t="shared" ref="C8066:C8129" si="918">CONCATENATE(B8066," ",A8066)</f>
        <v>Ella Petz</v>
      </c>
      <c r="D8066" s="71" t="str" cm="1">
        <f t="array" ref="D8066">_xlfn.IFS(AK8066="1",CONCATENATE(C8066,"Regional"),AK8066="2",CONCATENATE(C8066,"Sectional"),AK8066="3",CONCATENATE(C8066,COUNTIF($C$1:C8066,C8066)))</f>
        <v>Ella PetzRegional</v>
      </c>
      <c r="E8066" s="66">
        <v>45197.333333333336</v>
      </c>
      <c r="F8066" t="s">
        <v>2496</v>
      </c>
      <c r="G8066" s="46">
        <v>45</v>
      </c>
      <c r="H8066" s="46">
        <v>106</v>
      </c>
      <c r="I8066" s="46">
        <v>37</v>
      </c>
      <c r="J8066" t="s">
        <v>94</v>
      </c>
      <c r="K8066" t="s">
        <v>90</v>
      </c>
      <c r="L8066" s="46">
        <v>4725</v>
      </c>
      <c r="M8066" s="46">
        <v>70</v>
      </c>
      <c r="N8066" s="46">
        <v>66.2</v>
      </c>
      <c r="O8066" s="46">
        <v>111</v>
      </c>
      <c r="P8066" s="46">
        <f t="shared" ref="P8066:P8129" si="919">IF(L8066&gt;4000,2,1)</f>
        <v>2</v>
      </c>
      <c r="R8066" s="67" t="s">
        <v>2769</v>
      </c>
      <c r="S8066" s="67">
        <f>COUNTIF(Y$2:$Y$100,R8066)</f>
        <v>0</v>
      </c>
      <c r="V8066" s="67">
        <f t="shared" si="916"/>
        <v>0</v>
      </c>
      <c r="X8066"/>
      <c r="Y8066" s="67" t="str">
        <f t="shared" si="917"/>
        <v xml:space="preserve"> </v>
      </c>
      <c r="AB8066" t="s">
        <v>90</v>
      </c>
      <c r="AC8066" s="46">
        <v>4725</v>
      </c>
      <c r="AD8066" s="46">
        <v>70</v>
      </c>
      <c r="AE8066" s="46">
        <v>66.2</v>
      </c>
      <c r="AF8066" s="46">
        <v>111</v>
      </c>
      <c r="AH8066" s="70" t="str">
        <f t="shared" ref="AH8066:AH8129" si="920">IF(ISNUMBER(SEARCH("regional",$F8066)),$F8066,"")</f>
        <v>GCAW Girls Div 1 Eau Claire North Regional</v>
      </c>
      <c r="AI8066" s="70" t="str">
        <f t="shared" ref="AI8066:AI8129" si="921">IF(ISNUMBER(SEARCH("sectional",$F8066)),$F8066,"")</f>
        <v/>
      </c>
      <c r="AJ8066" s="70" t="str">
        <f t="shared" ref="AJ8066:AJ8129" si="922">IF(AND(AH8066="",AI8066=""),"X","")</f>
        <v/>
      </c>
      <c r="AK8066" s="70" t="str" cm="1">
        <f t="array" ref="AK8066">_xlfn.IFS(AH8066&lt;&gt;"","1",AI8066&lt;&gt;"","2",AJ8066&lt;&gt;"","3")</f>
        <v>1</v>
      </c>
    </row>
    <row r="8067" spans="1:37" x14ac:dyDescent="0.25">
      <c r="A8067" t="s">
        <v>351</v>
      </c>
      <c r="B8067" t="s">
        <v>217</v>
      </c>
      <c r="C8067" s="67" t="str">
        <f t="shared" si="918"/>
        <v>Riley Schmidt</v>
      </c>
      <c r="D8067" s="71" t="str" cm="1">
        <f t="array" ref="D8067">_xlfn.IFS(AK8067="1",CONCATENATE(C8067,"Regional"),AK8067="2",CONCATENATE(C8067,"Sectional"),AK8067="3",CONCATENATE(C8067,COUNTIF($C$1:C8067,C8067)))</f>
        <v>Riley SchmidtRegional</v>
      </c>
      <c r="E8067" s="66">
        <v>45197.333333333336</v>
      </c>
      <c r="F8067" t="s">
        <v>2496</v>
      </c>
      <c r="G8067" s="46">
        <v>45</v>
      </c>
      <c r="H8067" s="46">
        <v>107</v>
      </c>
      <c r="I8067" s="46">
        <v>38</v>
      </c>
      <c r="J8067" t="s">
        <v>94</v>
      </c>
      <c r="K8067" t="s">
        <v>90</v>
      </c>
      <c r="L8067" s="46">
        <v>4725</v>
      </c>
      <c r="M8067" s="46">
        <v>70</v>
      </c>
      <c r="N8067" s="46">
        <v>66.2</v>
      </c>
      <c r="O8067" s="46">
        <v>111</v>
      </c>
      <c r="P8067" s="46">
        <f t="shared" si="919"/>
        <v>2</v>
      </c>
      <c r="R8067" s="67" t="s">
        <v>391</v>
      </c>
      <c r="S8067" s="67">
        <f>COUNTIF(Y$2:$Y$100,R8067)</f>
        <v>0</v>
      </c>
      <c r="V8067" s="67">
        <f t="shared" si="916"/>
        <v>0</v>
      </c>
      <c r="X8067"/>
      <c r="Y8067" s="67" t="str">
        <f t="shared" si="917"/>
        <v xml:space="preserve"> </v>
      </c>
      <c r="AB8067" t="s">
        <v>90</v>
      </c>
      <c r="AC8067" s="46">
        <v>4725</v>
      </c>
      <c r="AD8067" s="46">
        <v>70</v>
      </c>
      <c r="AE8067" s="46">
        <v>66.2</v>
      </c>
      <c r="AF8067" s="46">
        <v>111</v>
      </c>
      <c r="AH8067" s="70" t="str">
        <f t="shared" si="920"/>
        <v>GCAW Girls Div 1 Eau Claire North Regional</v>
      </c>
      <c r="AI8067" s="70" t="str">
        <f t="shared" si="921"/>
        <v/>
      </c>
      <c r="AJ8067" s="70" t="str">
        <f t="shared" si="922"/>
        <v/>
      </c>
      <c r="AK8067" s="70" t="str" cm="1">
        <f t="array" ref="AK8067">_xlfn.IFS(AH8067&lt;&gt;"","1",AI8067&lt;&gt;"","2",AJ8067&lt;&gt;"","3")</f>
        <v>1</v>
      </c>
    </row>
    <row r="8068" spans="1:37" x14ac:dyDescent="0.25">
      <c r="A8068" t="s">
        <v>292</v>
      </c>
      <c r="B8068" t="s">
        <v>535</v>
      </c>
      <c r="C8068" s="67" t="str">
        <f t="shared" si="918"/>
        <v>Rachel Kurth</v>
      </c>
      <c r="D8068" s="71" t="str" cm="1">
        <f t="array" ref="D8068">_xlfn.IFS(AK8068="1",CONCATENATE(C8068,"Regional"),AK8068="2",CONCATENATE(C8068,"Sectional"),AK8068="3",CONCATENATE(C8068,COUNTIF($C$1:C8068,C8068)))</f>
        <v>Rachel KurthRegional</v>
      </c>
      <c r="E8068" s="66">
        <v>45197.333333333336</v>
      </c>
      <c r="F8068" t="s">
        <v>2496</v>
      </c>
      <c r="G8068" s="46">
        <v>45</v>
      </c>
      <c r="H8068" s="46">
        <v>111</v>
      </c>
      <c r="I8068" s="46">
        <v>39</v>
      </c>
      <c r="J8068" t="s">
        <v>94</v>
      </c>
      <c r="K8068" t="s">
        <v>90</v>
      </c>
      <c r="L8068" s="46">
        <v>4725</v>
      </c>
      <c r="M8068" s="46">
        <v>70</v>
      </c>
      <c r="N8068" s="46">
        <v>66.2</v>
      </c>
      <c r="O8068" s="46">
        <v>111</v>
      </c>
      <c r="P8068" s="46">
        <f t="shared" si="919"/>
        <v>2</v>
      </c>
      <c r="R8068" s="67" t="s">
        <v>1207</v>
      </c>
      <c r="S8068" s="67">
        <f>COUNTIF(Y$2:$Y$100,R8068)</f>
        <v>0</v>
      </c>
      <c r="V8068" s="67">
        <f t="shared" si="916"/>
        <v>0</v>
      </c>
      <c r="X8068"/>
      <c r="Y8068" s="67" t="str">
        <f t="shared" si="917"/>
        <v xml:space="preserve"> </v>
      </c>
      <c r="AB8068" t="s">
        <v>90</v>
      </c>
      <c r="AC8068" s="46">
        <v>4725</v>
      </c>
      <c r="AD8068" s="46">
        <v>70</v>
      </c>
      <c r="AE8068" s="46">
        <v>66.2</v>
      </c>
      <c r="AF8068" s="46">
        <v>111</v>
      </c>
      <c r="AH8068" s="70" t="str">
        <f t="shared" si="920"/>
        <v>GCAW Girls Div 1 Eau Claire North Regional</v>
      </c>
      <c r="AI8068" s="70" t="str">
        <f t="shared" si="921"/>
        <v/>
      </c>
      <c r="AJ8068" s="70" t="str">
        <f t="shared" si="922"/>
        <v/>
      </c>
      <c r="AK8068" s="70" t="str" cm="1">
        <f t="array" ref="AK8068">_xlfn.IFS(AH8068&lt;&gt;"","1",AI8068&lt;&gt;"","2",AJ8068&lt;&gt;"","3")</f>
        <v>1</v>
      </c>
    </row>
    <row r="8069" spans="1:37" x14ac:dyDescent="0.25">
      <c r="A8069" t="s">
        <v>541</v>
      </c>
      <c r="B8069" t="s">
        <v>190</v>
      </c>
      <c r="C8069" s="67" t="str">
        <f t="shared" si="918"/>
        <v>Mara Tuma</v>
      </c>
      <c r="D8069" s="71" t="str" cm="1">
        <f t="array" ref="D8069">_xlfn.IFS(AK8069="1",CONCATENATE(C8069,"Regional"),AK8069="2",CONCATENATE(C8069,"Sectional"),AK8069="3",CONCATENATE(C8069,COUNTIF($C$1:C8069,C8069)))</f>
        <v>Mara TumaRegional</v>
      </c>
      <c r="E8069" s="66">
        <v>45197.333333333336</v>
      </c>
      <c r="F8069" t="s">
        <v>2496</v>
      </c>
      <c r="G8069" s="46">
        <v>45</v>
      </c>
      <c r="H8069" s="46">
        <v>113</v>
      </c>
      <c r="I8069" s="46">
        <v>40</v>
      </c>
      <c r="J8069" t="s">
        <v>94</v>
      </c>
      <c r="K8069" t="s">
        <v>90</v>
      </c>
      <c r="L8069" s="46">
        <v>4725</v>
      </c>
      <c r="M8069" s="46">
        <v>70</v>
      </c>
      <c r="N8069" s="46">
        <v>66.2</v>
      </c>
      <c r="O8069" s="46">
        <v>111</v>
      </c>
      <c r="P8069" s="46">
        <f t="shared" si="919"/>
        <v>2</v>
      </c>
      <c r="R8069" s="67" t="s">
        <v>1211</v>
      </c>
      <c r="S8069" s="67">
        <f>COUNTIF(Y$2:$Y$100,R8069)</f>
        <v>0</v>
      </c>
      <c r="V8069" s="67">
        <f t="shared" si="916"/>
        <v>0</v>
      </c>
      <c r="X8069"/>
      <c r="Y8069" s="67" t="str">
        <f t="shared" si="917"/>
        <v xml:space="preserve"> </v>
      </c>
      <c r="AB8069" t="s">
        <v>90</v>
      </c>
      <c r="AC8069" s="46">
        <v>4725</v>
      </c>
      <c r="AD8069" s="46">
        <v>70</v>
      </c>
      <c r="AE8069" s="46">
        <v>66.2</v>
      </c>
      <c r="AF8069" s="46">
        <v>111</v>
      </c>
      <c r="AH8069" s="70" t="str">
        <f t="shared" si="920"/>
        <v>GCAW Girls Div 1 Eau Claire North Regional</v>
      </c>
      <c r="AI8069" s="70" t="str">
        <f t="shared" si="921"/>
        <v/>
      </c>
      <c r="AJ8069" s="70" t="str">
        <f t="shared" si="922"/>
        <v/>
      </c>
      <c r="AK8069" s="70" t="str" cm="1">
        <f t="array" ref="AK8069">_xlfn.IFS(AH8069&lt;&gt;"","1",AI8069&lt;&gt;"","2",AJ8069&lt;&gt;"","3")</f>
        <v>1</v>
      </c>
    </row>
    <row r="8070" spans="1:37" x14ac:dyDescent="0.25">
      <c r="A8070" t="s">
        <v>714</v>
      </c>
      <c r="B8070" t="s">
        <v>428</v>
      </c>
      <c r="C8070" s="67" t="str">
        <f t="shared" si="918"/>
        <v>Annika Binczak</v>
      </c>
      <c r="D8070" s="71" t="str" cm="1">
        <f t="array" ref="D8070">_xlfn.IFS(AK8070="1",CONCATENATE(C8070,"Regional"),AK8070="2",CONCATENATE(C8070,"Sectional"),AK8070="3",CONCATENATE(C8070,COUNTIF($C$1:C8070,C8070)))</f>
        <v>Annika BinczakRegional</v>
      </c>
      <c r="E8070" s="66">
        <v>45197.333333333336</v>
      </c>
      <c r="F8070" t="s">
        <v>2496</v>
      </c>
      <c r="G8070" s="46">
        <v>45</v>
      </c>
      <c r="H8070" s="46">
        <v>118</v>
      </c>
      <c r="I8070" s="46">
        <v>41</v>
      </c>
      <c r="J8070" t="s">
        <v>94</v>
      </c>
      <c r="K8070" t="s">
        <v>90</v>
      </c>
      <c r="L8070" s="46">
        <v>4725</v>
      </c>
      <c r="M8070" s="46">
        <v>70</v>
      </c>
      <c r="N8070" s="46">
        <v>66.2</v>
      </c>
      <c r="O8070" s="46">
        <v>111</v>
      </c>
      <c r="P8070" s="46">
        <f t="shared" si="919"/>
        <v>2</v>
      </c>
      <c r="R8070" s="67" t="s">
        <v>1312</v>
      </c>
      <c r="S8070" s="67">
        <f>COUNTIF(Y$2:$Y$100,R8070)</f>
        <v>0</v>
      </c>
      <c r="V8070" s="67">
        <f t="shared" si="916"/>
        <v>0</v>
      </c>
      <c r="X8070"/>
      <c r="Y8070" s="67" t="str">
        <f t="shared" si="917"/>
        <v xml:space="preserve"> </v>
      </c>
      <c r="AB8070" t="s">
        <v>90</v>
      </c>
      <c r="AC8070" s="46">
        <v>4725</v>
      </c>
      <c r="AD8070" s="46">
        <v>70</v>
      </c>
      <c r="AE8070" s="46">
        <v>66.2</v>
      </c>
      <c r="AF8070" s="46">
        <v>111</v>
      </c>
      <c r="AH8070" s="70" t="str">
        <f t="shared" si="920"/>
        <v>GCAW Girls Div 1 Eau Claire North Regional</v>
      </c>
      <c r="AI8070" s="70" t="str">
        <f t="shared" si="921"/>
        <v/>
      </c>
      <c r="AJ8070" s="70" t="str">
        <f t="shared" si="922"/>
        <v/>
      </c>
      <c r="AK8070" s="70" t="str" cm="1">
        <f t="array" ref="AK8070">_xlfn.IFS(AH8070&lt;&gt;"","1",AI8070&lt;&gt;"","2",AJ8070&lt;&gt;"","3")</f>
        <v>1</v>
      </c>
    </row>
    <row r="8071" spans="1:37" x14ac:dyDescent="0.25">
      <c r="A8071" t="s">
        <v>1019</v>
      </c>
      <c r="B8071" t="s">
        <v>210</v>
      </c>
      <c r="C8071" s="67" t="str">
        <f t="shared" si="918"/>
        <v>Alexis Slemec</v>
      </c>
      <c r="D8071" s="71" t="str" cm="1">
        <f t="array" ref="D8071">_xlfn.IFS(AK8071="1",CONCATENATE(C8071,"Regional"),AK8071="2",CONCATENATE(C8071,"Sectional"),AK8071="3",CONCATENATE(C8071,COUNTIF($C$1:C8071,C8071)))</f>
        <v>Alexis SlemecRegional</v>
      </c>
      <c r="E8071" s="66">
        <v>45197.333333333336</v>
      </c>
      <c r="F8071" t="s">
        <v>2496</v>
      </c>
      <c r="G8071" s="46">
        <v>45</v>
      </c>
      <c r="H8071" s="46">
        <v>124</v>
      </c>
      <c r="I8071" s="46">
        <v>42</v>
      </c>
      <c r="J8071" t="s">
        <v>94</v>
      </c>
      <c r="K8071" t="s">
        <v>90</v>
      </c>
      <c r="L8071" s="46">
        <v>4725</v>
      </c>
      <c r="M8071" s="46">
        <v>70</v>
      </c>
      <c r="N8071" s="46">
        <v>66.2</v>
      </c>
      <c r="O8071" s="46">
        <v>111</v>
      </c>
      <c r="P8071" s="46">
        <f t="shared" si="919"/>
        <v>2</v>
      </c>
      <c r="R8071" s="67" t="s">
        <v>1518</v>
      </c>
      <c r="S8071" s="67">
        <f>COUNTIF(Y$2:$Y$100,R8071)</f>
        <v>0</v>
      </c>
      <c r="V8071" s="67">
        <f t="shared" si="916"/>
        <v>0</v>
      </c>
      <c r="X8071"/>
      <c r="Y8071" s="67" t="str">
        <f t="shared" si="917"/>
        <v xml:space="preserve"> </v>
      </c>
      <c r="AB8071" t="s">
        <v>90</v>
      </c>
      <c r="AC8071" s="46">
        <v>4725</v>
      </c>
      <c r="AD8071" s="46">
        <v>70</v>
      </c>
      <c r="AE8071" s="46">
        <v>66.2</v>
      </c>
      <c r="AF8071" s="46">
        <v>111</v>
      </c>
      <c r="AH8071" s="70" t="str">
        <f t="shared" si="920"/>
        <v>GCAW Girls Div 1 Eau Claire North Regional</v>
      </c>
      <c r="AI8071" s="70" t="str">
        <f t="shared" si="921"/>
        <v/>
      </c>
      <c r="AJ8071" s="70" t="str">
        <f t="shared" si="922"/>
        <v/>
      </c>
      <c r="AK8071" s="70" t="str" cm="1">
        <f t="array" ref="AK8071">_xlfn.IFS(AH8071&lt;&gt;"","1",AI8071&lt;&gt;"","2",AJ8071&lt;&gt;"","3")</f>
        <v>1</v>
      </c>
    </row>
    <row r="8072" spans="1:37" x14ac:dyDescent="0.25">
      <c r="A8072" t="s">
        <v>1771</v>
      </c>
      <c r="B8072" t="s">
        <v>1772</v>
      </c>
      <c r="C8072" s="67" t="str">
        <f t="shared" si="918"/>
        <v>Abbey Sutliff</v>
      </c>
      <c r="D8072" s="71" t="str" cm="1">
        <f t="array" ref="D8072">_xlfn.IFS(AK8072="1",CONCATENATE(C8072,"Regional"),AK8072="2",CONCATENATE(C8072,"Sectional"),AK8072="3",CONCATENATE(C8072,COUNTIF($C$1:C8072,C8072)))</f>
        <v>Abbey SutliffRegional</v>
      </c>
      <c r="E8072" s="66">
        <v>45197.333333333336</v>
      </c>
      <c r="F8072" t="s">
        <v>2496</v>
      </c>
      <c r="G8072" s="46">
        <v>45</v>
      </c>
      <c r="H8072" s="46">
        <v>124</v>
      </c>
      <c r="I8072" s="46">
        <v>42</v>
      </c>
      <c r="J8072" t="s">
        <v>94</v>
      </c>
      <c r="K8072" t="s">
        <v>90</v>
      </c>
      <c r="L8072" s="46">
        <v>4725</v>
      </c>
      <c r="M8072" s="46">
        <v>70</v>
      </c>
      <c r="N8072" s="46">
        <v>66.2</v>
      </c>
      <c r="O8072" s="46">
        <v>111</v>
      </c>
      <c r="P8072" s="46">
        <f t="shared" si="919"/>
        <v>2</v>
      </c>
      <c r="R8072" s="67" t="s">
        <v>2775</v>
      </c>
      <c r="S8072" s="67">
        <f>COUNTIF(Y$2:$Y$100,R8072)</f>
        <v>0</v>
      </c>
      <c r="V8072" s="67">
        <f t="shared" si="916"/>
        <v>0</v>
      </c>
      <c r="X8072"/>
      <c r="Y8072" s="67" t="str">
        <f t="shared" si="917"/>
        <v xml:space="preserve"> </v>
      </c>
      <c r="AB8072" t="s">
        <v>90</v>
      </c>
      <c r="AC8072" s="46">
        <v>4725</v>
      </c>
      <c r="AD8072" s="46">
        <v>70</v>
      </c>
      <c r="AE8072" s="46">
        <v>66.2</v>
      </c>
      <c r="AF8072" s="46">
        <v>111</v>
      </c>
      <c r="AH8072" s="70" t="str">
        <f t="shared" si="920"/>
        <v>GCAW Girls Div 1 Eau Claire North Regional</v>
      </c>
      <c r="AI8072" s="70" t="str">
        <f t="shared" si="921"/>
        <v/>
      </c>
      <c r="AJ8072" s="70" t="str">
        <f t="shared" si="922"/>
        <v/>
      </c>
      <c r="AK8072" s="70" t="str" cm="1">
        <f t="array" ref="AK8072">_xlfn.IFS(AH8072&lt;&gt;"","1",AI8072&lt;&gt;"","2",AJ8072&lt;&gt;"","3")</f>
        <v>1</v>
      </c>
    </row>
    <row r="8073" spans="1:37" x14ac:dyDescent="0.25">
      <c r="A8073" t="s">
        <v>1760</v>
      </c>
      <c r="B8073" t="s">
        <v>1773</v>
      </c>
      <c r="C8073" s="67" t="str">
        <f t="shared" si="918"/>
        <v>Elayna Heim</v>
      </c>
      <c r="D8073" s="71" t="str" cm="1">
        <f t="array" ref="D8073">_xlfn.IFS(AK8073="1",CONCATENATE(C8073,"Regional"),AK8073="2",CONCATENATE(C8073,"Sectional"),AK8073="3",CONCATENATE(C8073,COUNTIF($C$1:C8073,C8073)))</f>
        <v>Elayna HeimRegional</v>
      </c>
      <c r="E8073" s="66">
        <v>45197.333333333336</v>
      </c>
      <c r="F8073" t="s">
        <v>2496</v>
      </c>
      <c r="G8073" s="46">
        <v>45</v>
      </c>
      <c r="H8073" s="46">
        <v>126</v>
      </c>
      <c r="I8073" s="46">
        <v>44</v>
      </c>
      <c r="J8073" t="s">
        <v>94</v>
      </c>
      <c r="K8073" t="s">
        <v>90</v>
      </c>
      <c r="L8073" s="46">
        <v>4725</v>
      </c>
      <c r="M8073" s="46">
        <v>70</v>
      </c>
      <c r="N8073" s="46">
        <v>66.2</v>
      </c>
      <c r="O8073" s="46">
        <v>111</v>
      </c>
      <c r="P8073" s="46">
        <f t="shared" si="919"/>
        <v>2</v>
      </c>
      <c r="R8073" s="67" t="s">
        <v>2766</v>
      </c>
      <c r="S8073" s="67">
        <f>COUNTIF(Y$2:$Y$100,R8073)</f>
        <v>0</v>
      </c>
      <c r="V8073" s="67">
        <f t="shared" si="916"/>
        <v>0</v>
      </c>
      <c r="X8073"/>
      <c r="Y8073" s="67" t="str">
        <f t="shared" si="917"/>
        <v xml:space="preserve"> </v>
      </c>
      <c r="AB8073" t="s">
        <v>90</v>
      </c>
      <c r="AC8073" s="46">
        <v>4725</v>
      </c>
      <c r="AD8073" s="46">
        <v>70</v>
      </c>
      <c r="AE8073" s="46">
        <v>66.2</v>
      </c>
      <c r="AF8073" s="46">
        <v>111</v>
      </c>
      <c r="AH8073" s="70" t="str">
        <f t="shared" si="920"/>
        <v>GCAW Girls Div 1 Eau Claire North Regional</v>
      </c>
      <c r="AI8073" s="70" t="str">
        <f t="shared" si="921"/>
        <v/>
      </c>
      <c r="AJ8073" s="70" t="str">
        <f t="shared" si="922"/>
        <v/>
      </c>
      <c r="AK8073" s="70" t="str" cm="1">
        <f t="array" ref="AK8073">_xlfn.IFS(AH8073&lt;&gt;"","1",AI8073&lt;&gt;"","2",AJ8073&lt;&gt;"","3")</f>
        <v>1</v>
      </c>
    </row>
    <row r="8074" spans="1:37" x14ac:dyDescent="0.25">
      <c r="A8074" t="s">
        <v>1759</v>
      </c>
      <c r="B8074" t="s">
        <v>876</v>
      </c>
      <c r="C8074" s="67" t="str">
        <f t="shared" si="918"/>
        <v>Jaelyn Spiess</v>
      </c>
      <c r="D8074" s="71" t="str" cm="1">
        <f t="array" ref="D8074">_xlfn.IFS(AK8074="1",CONCATENATE(C8074,"Regional"),AK8074="2",CONCATENATE(C8074,"Sectional"),AK8074="3",CONCATENATE(C8074,COUNTIF($C$1:C8074,C8074)))</f>
        <v>Jaelyn SpiessRegional</v>
      </c>
      <c r="E8074" s="66">
        <v>45197.333333333336</v>
      </c>
      <c r="F8074" t="s">
        <v>2496</v>
      </c>
      <c r="G8074" s="46">
        <v>45</v>
      </c>
      <c r="H8074" s="46">
        <v>130</v>
      </c>
      <c r="I8074" s="46">
        <v>45</v>
      </c>
      <c r="J8074" t="s">
        <v>94</v>
      </c>
      <c r="K8074" t="s">
        <v>90</v>
      </c>
      <c r="L8074" s="46">
        <v>4725</v>
      </c>
      <c r="M8074" s="46">
        <v>70</v>
      </c>
      <c r="N8074" s="46">
        <v>66.2</v>
      </c>
      <c r="O8074" s="46">
        <v>111</v>
      </c>
      <c r="P8074" s="46">
        <f t="shared" si="919"/>
        <v>2</v>
      </c>
      <c r="R8074" s="67" t="s">
        <v>2765</v>
      </c>
      <c r="S8074" s="67">
        <f>COUNTIF(Y$2:$Y$100,R8074)</f>
        <v>0</v>
      </c>
      <c r="V8074" s="67">
        <f t="shared" si="916"/>
        <v>0</v>
      </c>
      <c r="X8074"/>
      <c r="Y8074" s="67" t="str">
        <f t="shared" si="917"/>
        <v xml:space="preserve"> </v>
      </c>
      <c r="AB8074" t="s">
        <v>90</v>
      </c>
      <c r="AC8074" s="46">
        <v>4725</v>
      </c>
      <c r="AD8074" s="46">
        <v>70</v>
      </c>
      <c r="AE8074" s="46">
        <v>66.2</v>
      </c>
      <c r="AF8074" s="46">
        <v>111</v>
      </c>
      <c r="AH8074" s="70" t="str">
        <f t="shared" si="920"/>
        <v>GCAW Girls Div 1 Eau Claire North Regional</v>
      </c>
      <c r="AI8074" s="70" t="str">
        <f t="shared" si="921"/>
        <v/>
      </c>
      <c r="AJ8074" s="70" t="str">
        <f t="shared" si="922"/>
        <v/>
      </c>
      <c r="AK8074" s="70" t="str" cm="1">
        <f t="array" ref="AK8074">_xlfn.IFS(AH8074&lt;&gt;"","1",AI8074&lt;&gt;"","2",AJ8074&lt;&gt;"","3")</f>
        <v>1</v>
      </c>
    </row>
    <row r="8075" spans="1:37" x14ac:dyDescent="0.25">
      <c r="A8075" t="s">
        <v>636</v>
      </c>
      <c r="B8075" t="s">
        <v>187</v>
      </c>
      <c r="C8075" s="67" t="str">
        <f t="shared" si="918"/>
        <v>Ava Pesha</v>
      </c>
      <c r="D8075" s="71" t="str" cm="1">
        <f t="array" ref="D8075">_xlfn.IFS(AK8075="1",CONCATENATE(C8075,"Regional"),AK8075="2",CONCATENATE(C8075,"Sectional"),AK8075="3",CONCATENATE(C8075,COUNTIF($C$1:C8075,C8075)))</f>
        <v>Ava PeshaRegional</v>
      </c>
      <c r="E8075" s="66">
        <v>45197.333333333336</v>
      </c>
      <c r="F8075" t="s">
        <v>2513</v>
      </c>
      <c r="G8075" s="46">
        <v>37</v>
      </c>
      <c r="H8075" s="46">
        <v>75</v>
      </c>
      <c r="I8075" s="46">
        <v>1</v>
      </c>
      <c r="J8075" t="s">
        <v>147</v>
      </c>
      <c r="K8075" t="s">
        <v>90</v>
      </c>
      <c r="L8075" s="46">
        <v>5175</v>
      </c>
      <c r="M8075" s="46">
        <v>72</v>
      </c>
      <c r="N8075" s="46">
        <v>68.7</v>
      </c>
      <c r="O8075" s="46">
        <v>116</v>
      </c>
      <c r="P8075" s="46">
        <f t="shared" si="919"/>
        <v>2</v>
      </c>
      <c r="R8075" s="67" t="s">
        <v>1266</v>
      </c>
      <c r="S8075" s="67">
        <f>COUNTIF(Y$2:$Y$100,R8075)</f>
        <v>0</v>
      </c>
      <c r="V8075" s="67">
        <f t="shared" si="916"/>
        <v>0</v>
      </c>
      <c r="X8075"/>
      <c r="Y8075" s="67" t="str">
        <f t="shared" si="917"/>
        <v xml:space="preserve"> </v>
      </c>
      <c r="AB8075" t="s">
        <v>90</v>
      </c>
      <c r="AC8075" s="46">
        <v>5175</v>
      </c>
      <c r="AD8075" s="46">
        <v>72</v>
      </c>
      <c r="AE8075" s="46">
        <v>68.7</v>
      </c>
      <c r="AF8075" s="46">
        <v>116</v>
      </c>
      <c r="AH8075" s="70" t="str">
        <f t="shared" si="920"/>
        <v>GCAW Girls Div 2 Baldwin-Woodville Regional</v>
      </c>
      <c r="AI8075" s="70" t="str">
        <f t="shared" si="921"/>
        <v/>
      </c>
      <c r="AJ8075" s="70" t="str">
        <f t="shared" si="922"/>
        <v/>
      </c>
      <c r="AK8075" s="70" t="str" cm="1">
        <f t="array" ref="AK8075">_xlfn.IFS(AH8075&lt;&gt;"","1",AI8075&lt;&gt;"","2",AJ8075&lt;&gt;"","3")</f>
        <v>1</v>
      </c>
    </row>
    <row r="8076" spans="1:37" x14ac:dyDescent="0.25">
      <c r="A8076" t="s">
        <v>633</v>
      </c>
      <c r="B8076" t="s">
        <v>875</v>
      </c>
      <c r="C8076" s="67" t="str">
        <f t="shared" si="918"/>
        <v>Layla Salay</v>
      </c>
      <c r="D8076" s="71" t="str" cm="1">
        <f t="array" ref="D8076">_xlfn.IFS(AK8076="1",CONCATENATE(C8076,"Regional"),AK8076="2",CONCATENATE(C8076,"Sectional"),AK8076="3",CONCATENATE(C8076,COUNTIF($C$1:C8076,C8076)))</f>
        <v>Layla SalayRegional</v>
      </c>
      <c r="E8076" s="66">
        <v>45197.333333333336</v>
      </c>
      <c r="F8076" t="s">
        <v>2513</v>
      </c>
      <c r="G8076" s="46">
        <v>37</v>
      </c>
      <c r="H8076" s="46">
        <v>77</v>
      </c>
      <c r="I8076" s="46">
        <v>2</v>
      </c>
      <c r="J8076" t="s">
        <v>147</v>
      </c>
      <c r="K8076" t="s">
        <v>90</v>
      </c>
      <c r="L8076" s="46">
        <v>5175</v>
      </c>
      <c r="M8076" s="46">
        <v>72</v>
      </c>
      <c r="N8076" s="46">
        <v>68.7</v>
      </c>
      <c r="O8076" s="46">
        <v>116</v>
      </c>
      <c r="P8076" s="46">
        <f t="shared" si="919"/>
        <v>2</v>
      </c>
      <c r="R8076" s="67" t="s">
        <v>2907</v>
      </c>
      <c r="S8076" s="67">
        <f>COUNTIF(Y$2:$Y$100,R8076)</f>
        <v>0</v>
      </c>
      <c r="V8076" s="67">
        <f t="shared" si="916"/>
        <v>0</v>
      </c>
      <c r="X8076"/>
      <c r="Y8076" s="67" t="str">
        <f t="shared" si="917"/>
        <v xml:space="preserve"> </v>
      </c>
      <c r="AB8076" t="s">
        <v>90</v>
      </c>
      <c r="AC8076" s="46">
        <v>5175</v>
      </c>
      <c r="AD8076" s="46">
        <v>72</v>
      </c>
      <c r="AE8076" s="46">
        <v>68.7</v>
      </c>
      <c r="AF8076" s="46">
        <v>116</v>
      </c>
      <c r="AH8076" s="70" t="str">
        <f t="shared" si="920"/>
        <v>GCAW Girls Div 2 Baldwin-Woodville Regional</v>
      </c>
      <c r="AI8076" s="70" t="str">
        <f t="shared" si="921"/>
        <v/>
      </c>
      <c r="AJ8076" s="70" t="str">
        <f t="shared" si="922"/>
        <v/>
      </c>
      <c r="AK8076" s="70" t="str" cm="1">
        <f t="array" ref="AK8076">_xlfn.IFS(AH8076&lt;&gt;"","1",AI8076&lt;&gt;"","2",AJ8076&lt;&gt;"","3")</f>
        <v>1</v>
      </c>
    </row>
    <row r="8077" spans="1:37" x14ac:dyDescent="0.25">
      <c r="A8077" t="s">
        <v>642</v>
      </c>
      <c r="B8077" t="s">
        <v>459</v>
      </c>
      <c r="C8077" s="67" t="str">
        <f t="shared" si="918"/>
        <v>Addison Kofal</v>
      </c>
      <c r="D8077" s="71" t="str" cm="1">
        <f t="array" ref="D8077">_xlfn.IFS(AK8077="1",CONCATENATE(C8077,"Regional"),AK8077="2",CONCATENATE(C8077,"Sectional"),AK8077="3",CONCATENATE(C8077,COUNTIF($C$1:C8077,C8077)))</f>
        <v>Addison KofalRegional</v>
      </c>
      <c r="E8077" s="66">
        <v>45197.333333333336</v>
      </c>
      <c r="F8077" t="s">
        <v>2513</v>
      </c>
      <c r="G8077" s="46">
        <v>37</v>
      </c>
      <c r="H8077" s="46">
        <v>79</v>
      </c>
      <c r="I8077" s="46">
        <v>3</v>
      </c>
      <c r="J8077" t="s">
        <v>147</v>
      </c>
      <c r="K8077" t="s">
        <v>90</v>
      </c>
      <c r="L8077" s="46">
        <v>5175</v>
      </c>
      <c r="M8077" s="46">
        <v>72</v>
      </c>
      <c r="N8077" s="46">
        <v>68.7</v>
      </c>
      <c r="O8077" s="46">
        <v>116</v>
      </c>
      <c r="P8077" s="46">
        <f t="shared" si="919"/>
        <v>2</v>
      </c>
      <c r="R8077" s="67" t="s">
        <v>1269</v>
      </c>
      <c r="S8077" s="67">
        <f>COUNTIF(Y$2:$Y$100,R8077)</f>
        <v>0</v>
      </c>
      <c r="V8077" s="67">
        <f t="shared" si="916"/>
        <v>0</v>
      </c>
      <c r="X8077"/>
      <c r="Y8077" s="67" t="str">
        <f t="shared" si="917"/>
        <v xml:space="preserve"> </v>
      </c>
      <c r="AB8077" t="s">
        <v>90</v>
      </c>
      <c r="AC8077" s="46">
        <v>5175</v>
      </c>
      <c r="AD8077" s="46">
        <v>72</v>
      </c>
      <c r="AE8077" s="46">
        <v>68.7</v>
      </c>
      <c r="AF8077" s="46">
        <v>116</v>
      </c>
      <c r="AH8077" s="70" t="str">
        <f t="shared" si="920"/>
        <v>GCAW Girls Div 2 Baldwin-Woodville Regional</v>
      </c>
      <c r="AI8077" s="70" t="str">
        <f t="shared" si="921"/>
        <v/>
      </c>
      <c r="AJ8077" s="70" t="str">
        <f t="shared" si="922"/>
        <v/>
      </c>
      <c r="AK8077" s="70" t="str" cm="1">
        <f t="array" ref="AK8077">_xlfn.IFS(AH8077&lt;&gt;"","1",AI8077&lt;&gt;"","2",AJ8077&lt;&gt;"","3")</f>
        <v>1</v>
      </c>
    </row>
    <row r="8078" spans="1:37" x14ac:dyDescent="0.25">
      <c r="A8078" t="s">
        <v>638</v>
      </c>
      <c r="B8078" t="s">
        <v>639</v>
      </c>
      <c r="C8078" s="67" t="str">
        <f t="shared" si="918"/>
        <v>Gabbi Matzek</v>
      </c>
      <c r="D8078" s="71" t="str" cm="1">
        <f t="array" ref="D8078">_xlfn.IFS(AK8078="1",CONCATENATE(C8078,"Regional"),AK8078="2",CONCATENATE(C8078,"Sectional"),AK8078="3",CONCATENATE(C8078,COUNTIF($C$1:C8078,C8078)))</f>
        <v>Gabbi MatzekRegional</v>
      </c>
      <c r="E8078" s="66">
        <v>45197.333333333336</v>
      </c>
      <c r="F8078" t="s">
        <v>2513</v>
      </c>
      <c r="G8078" s="46">
        <v>37</v>
      </c>
      <c r="H8078" s="46">
        <v>80</v>
      </c>
      <c r="I8078" s="46">
        <v>4</v>
      </c>
      <c r="J8078" t="s">
        <v>147</v>
      </c>
      <c r="K8078" t="s">
        <v>90</v>
      </c>
      <c r="L8078" s="46">
        <v>5175</v>
      </c>
      <c r="M8078" s="46">
        <v>72</v>
      </c>
      <c r="N8078" s="46">
        <v>68.7</v>
      </c>
      <c r="O8078" s="46">
        <v>116</v>
      </c>
      <c r="P8078" s="46">
        <f t="shared" si="919"/>
        <v>2</v>
      </c>
      <c r="R8078" s="67" t="s">
        <v>1268</v>
      </c>
      <c r="S8078" s="67">
        <f>COUNTIF(Y$2:$Y$100,R8078)</f>
        <v>0</v>
      </c>
      <c r="V8078" s="67">
        <f t="shared" si="916"/>
        <v>0</v>
      </c>
      <c r="X8078"/>
      <c r="Y8078" s="67" t="str">
        <f t="shared" si="917"/>
        <v xml:space="preserve"> </v>
      </c>
      <c r="AB8078" t="s">
        <v>90</v>
      </c>
      <c r="AC8078" s="46">
        <v>5175</v>
      </c>
      <c r="AD8078" s="46">
        <v>72</v>
      </c>
      <c r="AE8078" s="46">
        <v>68.7</v>
      </c>
      <c r="AF8078" s="46">
        <v>116</v>
      </c>
      <c r="AH8078" s="70" t="str">
        <f t="shared" si="920"/>
        <v>GCAW Girls Div 2 Baldwin-Woodville Regional</v>
      </c>
      <c r="AI8078" s="70" t="str">
        <f t="shared" si="921"/>
        <v/>
      </c>
      <c r="AJ8078" s="70" t="str">
        <f t="shared" si="922"/>
        <v/>
      </c>
      <c r="AK8078" s="70" t="str" cm="1">
        <f t="array" ref="AK8078">_xlfn.IFS(AH8078&lt;&gt;"","1",AI8078&lt;&gt;"","2",AJ8078&lt;&gt;"","3")</f>
        <v>1</v>
      </c>
    </row>
    <row r="8079" spans="1:37" x14ac:dyDescent="0.25">
      <c r="A8079" t="s">
        <v>568</v>
      </c>
      <c r="B8079" t="s">
        <v>637</v>
      </c>
      <c r="C8079" s="67" t="str">
        <f t="shared" si="918"/>
        <v>Jeanne Rohl</v>
      </c>
      <c r="D8079" s="71" t="str" cm="1">
        <f t="array" ref="D8079">_xlfn.IFS(AK8079="1",CONCATENATE(C8079,"Regional"),AK8079="2",CONCATENATE(C8079,"Sectional"),AK8079="3",CONCATENATE(C8079,COUNTIF($C$1:C8079,C8079)))</f>
        <v>Jeanne RohlRegional</v>
      </c>
      <c r="E8079" s="66">
        <v>45197.333333333336</v>
      </c>
      <c r="F8079" t="s">
        <v>2513</v>
      </c>
      <c r="G8079" s="46">
        <v>37</v>
      </c>
      <c r="H8079" s="46">
        <v>81</v>
      </c>
      <c r="I8079" s="46">
        <v>5</v>
      </c>
      <c r="J8079" t="s">
        <v>147</v>
      </c>
      <c r="K8079" t="s">
        <v>90</v>
      </c>
      <c r="L8079" s="46">
        <v>5175</v>
      </c>
      <c r="M8079" s="46">
        <v>72</v>
      </c>
      <c r="N8079" s="46">
        <v>68.7</v>
      </c>
      <c r="O8079" s="46">
        <v>116</v>
      </c>
      <c r="P8079" s="46">
        <f t="shared" si="919"/>
        <v>2</v>
      </c>
      <c r="R8079" s="67" t="s">
        <v>1267</v>
      </c>
      <c r="S8079" s="67">
        <f>COUNTIF(Y$2:$Y$100,R8079)</f>
        <v>0</v>
      </c>
      <c r="V8079" s="67">
        <f t="shared" si="916"/>
        <v>0</v>
      </c>
      <c r="X8079"/>
      <c r="Y8079" s="67" t="str">
        <f t="shared" si="917"/>
        <v xml:space="preserve"> </v>
      </c>
      <c r="AB8079" t="s">
        <v>90</v>
      </c>
      <c r="AC8079" s="46">
        <v>5175</v>
      </c>
      <c r="AD8079" s="46">
        <v>72</v>
      </c>
      <c r="AE8079" s="46">
        <v>68.7</v>
      </c>
      <c r="AF8079" s="46">
        <v>116</v>
      </c>
      <c r="AH8079" s="70" t="str">
        <f t="shared" si="920"/>
        <v>GCAW Girls Div 2 Baldwin-Woodville Regional</v>
      </c>
      <c r="AI8079" s="70" t="str">
        <f t="shared" si="921"/>
        <v/>
      </c>
      <c r="AJ8079" s="70" t="str">
        <f t="shared" si="922"/>
        <v/>
      </c>
      <c r="AK8079" s="70" t="str" cm="1">
        <f t="array" ref="AK8079">_xlfn.IFS(AH8079&lt;&gt;"","1",AI8079&lt;&gt;"","2",AJ8079&lt;&gt;"","3")</f>
        <v>1</v>
      </c>
    </row>
    <row r="8080" spans="1:37" x14ac:dyDescent="0.25">
      <c r="A8080" t="s">
        <v>649</v>
      </c>
      <c r="B8080" t="s">
        <v>650</v>
      </c>
      <c r="C8080" s="67" t="str">
        <f t="shared" si="918"/>
        <v>Izzy Sabelko</v>
      </c>
      <c r="D8080" s="71" t="str" cm="1">
        <f t="array" ref="D8080">_xlfn.IFS(AK8080="1",CONCATENATE(C8080,"Regional"),AK8080="2",CONCATENATE(C8080,"Sectional"),AK8080="3",CONCATENATE(C8080,COUNTIF($C$1:C8080,C8080)))</f>
        <v>Izzy SabelkoRegional</v>
      </c>
      <c r="E8080" s="66">
        <v>45197.333333333336</v>
      </c>
      <c r="F8080" t="s">
        <v>2513</v>
      </c>
      <c r="G8080" s="46">
        <v>37</v>
      </c>
      <c r="H8080" s="46">
        <v>85</v>
      </c>
      <c r="I8080" s="46">
        <v>6</v>
      </c>
      <c r="J8080" t="s">
        <v>147</v>
      </c>
      <c r="K8080" t="s">
        <v>90</v>
      </c>
      <c r="L8080" s="46">
        <v>5175</v>
      </c>
      <c r="M8080" s="46">
        <v>72</v>
      </c>
      <c r="N8080" s="46">
        <v>68.7</v>
      </c>
      <c r="O8080" s="46">
        <v>116</v>
      </c>
      <c r="P8080" s="46">
        <f t="shared" si="919"/>
        <v>2</v>
      </c>
      <c r="R8080" s="67" t="s">
        <v>1274</v>
      </c>
      <c r="S8080" s="67">
        <f>COUNTIF(Y$2:$Y$100,R8080)</f>
        <v>0</v>
      </c>
      <c r="V8080" s="67">
        <f t="shared" ref="V8080:V8143" si="923">COUNTIF(R8080:R10707,Y8080)</f>
        <v>0</v>
      </c>
      <c r="X8080"/>
      <c r="Y8080" s="67" t="str">
        <f t="shared" si="917"/>
        <v xml:space="preserve"> </v>
      </c>
      <c r="AB8080" t="s">
        <v>90</v>
      </c>
      <c r="AC8080" s="46">
        <v>5175</v>
      </c>
      <c r="AD8080" s="46">
        <v>72</v>
      </c>
      <c r="AE8080" s="46">
        <v>68.7</v>
      </c>
      <c r="AF8080" s="46">
        <v>116</v>
      </c>
      <c r="AH8080" s="70" t="str">
        <f t="shared" si="920"/>
        <v>GCAW Girls Div 2 Baldwin-Woodville Regional</v>
      </c>
      <c r="AI8080" s="70" t="str">
        <f t="shared" si="921"/>
        <v/>
      </c>
      <c r="AJ8080" s="70" t="str">
        <f t="shared" si="922"/>
        <v/>
      </c>
      <c r="AK8080" s="70" t="str" cm="1">
        <f t="array" ref="AK8080">_xlfn.IFS(AH8080&lt;&gt;"","1",AI8080&lt;&gt;"","2",AJ8080&lt;&gt;"","3")</f>
        <v>1</v>
      </c>
    </row>
    <row r="8081" spans="1:37" x14ac:dyDescent="0.25">
      <c r="A8081" t="s">
        <v>347</v>
      </c>
      <c r="B8081" t="s">
        <v>242</v>
      </c>
      <c r="C8081" s="67" t="str">
        <f t="shared" si="918"/>
        <v>Emery Sanders</v>
      </c>
      <c r="D8081" s="71" t="str" cm="1">
        <f t="array" ref="D8081">_xlfn.IFS(AK8081="1",CONCATENATE(C8081,"Regional"),AK8081="2",CONCATENATE(C8081,"Sectional"),AK8081="3",CONCATENATE(C8081,COUNTIF($C$1:C8081,C8081)))</f>
        <v>Emery SandersRegional</v>
      </c>
      <c r="E8081" s="66">
        <v>45197.333333333336</v>
      </c>
      <c r="F8081" t="s">
        <v>2513</v>
      </c>
      <c r="G8081" s="46">
        <v>37</v>
      </c>
      <c r="H8081" s="46">
        <v>85</v>
      </c>
      <c r="I8081" s="46">
        <v>6</v>
      </c>
      <c r="J8081" t="s">
        <v>147</v>
      </c>
      <c r="K8081" t="s">
        <v>90</v>
      </c>
      <c r="L8081" s="46">
        <v>5175</v>
      </c>
      <c r="M8081" s="46">
        <v>72</v>
      </c>
      <c r="N8081" s="46">
        <v>68.7</v>
      </c>
      <c r="O8081" s="46">
        <v>116</v>
      </c>
      <c r="P8081" s="46">
        <f t="shared" si="919"/>
        <v>2</v>
      </c>
      <c r="R8081" s="67" t="s">
        <v>1270</v>
      </c>
      <c r="S8081" s="67">
        <f>COUNTIF(Y$2:$Y$100,R8081)</f>
        <v>0</v>
      </c>
      <c r="V8081" s="67">
        <f t="shared" si="923"/>
        <v>0</v>
      </c>
      <c r="X8081"/>
      <c r="Y8081" s="67" t="str">
        <f t="shared" si="917"/>
        <v xml:space="preserve"> </v>
      </c>
      <c r="AB8081" t="s">
        <v>90</v>
      </c>
      <c r="AC8081" s="46">
        <v>5175</v>
      </c>
      <c r="AD8081" s="46">
        <v>72</v>
      </c>
      <c r="AE8081" s="46">
        <v>68.7</v>
      </c>
      <c r="AF8081" s="46">
        <v>116</v>
      </c>
      <c r="AH8081" s="70" t="str">
        <f t="shared" si="920"/>
        <v>GCAW Girls Div 2 Baldwin-Woodville Regional</v>
      </c>
      <c r="AI8081" s="70" t="str">
        <f t="shared" si="921"/>
        <v/>
      </c>
      <c r="AJ8081" s="70" t="str">
        <f t="shared" si="922"/>
        <v/>
      </c>
      <c r="AK8081" s="70" t="str" cm="1">
        <f t="array" ref="AK8081">_xlfn.IFS(AH8081&lt;&gt;"","1",AI8081&lt;&gt;"","2",AJ8081&lt;&gt;"","3")</f>
        <v>1</v>
      </c>
    </row>
    <row r="8082" spans="1:37" x14ac:dyDescent="0.25">
      <c r="A8082" t="s">
        <v>340</v>
      </c>
      <c r="B8082" t="s">
        <v>499</v>
      </c>
      <c r="C8082" s="67" t="str">
        <f t="shared" si="918"/>
        <v>Macy Reiter</v>
      </c>
      <c r="D8082" s="71" t="str" cm="1">
        <f t="array" ref="D8082">_xlfn.IFS(AK8082="1",CONCATENATE(C8082,"Regional"),AK8082="2",CONCATENATE(C8082,"Sectional"),AK8082="3",CONCATENATE(C8082,COUNTIF($C$1:C8082,C8082)))</f>
        <v>Macy ReiterRegional</v>
      </c>
      <c r="E8082" s="66">
        <v>45197.333333333336</v>
      </c>
      <c r="F8082" t="s">
        <v>2513</v>
      </c>
      <c r="G8082" s="46">
        <v>37</v>
      </c>
      <c r="H8082" s="46">
        <v>87</v>
      </c>
      <c r="I8082" s="46">
        <v>8</v>
      </c>
      <c r="J8082" t="s">
        <v>147</v>
      </c>
      <c r="K8082" t="s">
        <v>90</v>
      </c>
      <c r="L8082" s="46">
        <v>5175</v>
      </c>
      <c r="M8082" s="46">
        <v>72</v>
      </c>
      <c r="N8082" s="46">
        <v>68.7</v>
      </c>
      <c r="O8082" s="46">
        <v>116</v>
      </c>
      <c r="P8082" s="46">
        <f t="shared" si="919"/>
        <v>2</v>
      </c>
      <c r="R8082" s="67" t="s">
        <v>2908</v>
      </c>
      <c r="S8082" s="67">
        <f>COUNTIF(Y$2:$Y$100,R8082)</f>
        <v>0</v>
      </c>
      <c r="V8082" s="67">
        <f t="shared" si="923"/>
        <v>0</v>
      </c>
      <c r="X8082"/>
      <c r="Y8082" s="67" t="str">
        <f t="shared" si="917"/>
        <v xml:space="preserve"> </v>
      </c>
      <c r="AB8082" t="s">
        <v>90</v>
      </c>
      <c r="AC8082" s="46">
        <v>5175</v>
      </c>
      <c r="AD8082" s="46">
        <v>72</v>
      </c>
      <c r="AE8082" s="46">
        <v>68.7</v>
      </c>
      <c r="AF8082" s="46">
        <v>116</v>
      </c>
      <c r="AH8082" s="70" t="str">
        <f t="shared" si="920"/>
        <v>GCAW Girls Div 2 Baldwin-Woodville Regional</v>
      </c>
      <c r="AI8082" s="70" t="str">
        <f t="shared" si="921"/>
        <v/>
      </c>
      <c r="AJ8082" s="70" t="str">
        <f t="shared" si="922"/>
        <v/>
      </c>
      <c r="AK8082" s="70" t="str" cm="1">
        <f t="array" ref="AK8082">_xlfn.IFS(AH8082&lt;&gt;"","1",AI8082&lt;&gt;"","2",AJ8082&lt;&gt;"","3")</f>
        <v>1</v>
      </c>
    </row>
    <row r="8083" spans="1:37" x14ac:dyDescent="0.25">
      <c r="A8083" t="s">
        <v>2132</v>
      </c>
      <c r="B8083" t="s">
        <v>740</v>
      </c>
      <c r="C8083" s="67" t="str">
        <f t="shared" si="918"/>
        <v>Lydia Feran</v>
      </c>
      <c r="D8083" s="71" t="str" cm="1">
        <f t="array" ref="D8083">_xlfn.IFS(AK8083="1",CONCATENATE(C8083,"Regional"),AK8083="2",CONCATENATE(C8083,"Sectional"),AK8083="3",CONCATENATE(C8083,COUNTIF($C$1:C8083,C8083)))</f>
        <v>Lydia FeranRegional</v>
      </c>
      <c r="E8083" s="66">
        <v>45197.333333333336</v>
      </c>
      <c r="F8083" t="s">
        <v>2513</v>
      </c>
      <c r="G8083" s="46">
        <v>37</v>
      </c>
      <c r="H8083" s="46">
        <v>89</v>
      </c>
      <c r="I8083" s="46">
        <v>9</v>
      </c>
      <c r="J8083" t="s">
        <v>147</v>
      </c>
      <c r="K8083" t="s">
        <v>90</v>
      </c>
      <c r="L8083" s="46">
        <v>5175</v>
      </c>
      <c r="M8083" s="46">
        <v>72</v>
      </c>
      <c r="N8083" s="46">
        <v>68.7</v>
      </c>
      <c r="O8083" s="46">
        <v>116</v>
      </c>
      <c r="P8083" s="46">
        <f t="shared" si="919"/>
        <v>2</v>
      </c>
      <c r="R8083" s="67" t="s">
        <v>3159</v>
      </c>
      <c r="S8083" s="67">
        <f>COUNTIF(Y$2:$Y$100,R8083)</f>
        <v>0</v>
      </c>
      <c r="V8083" s="67">
        <f t="shared" si="923"/>
        <v>0</v>
      </c>
      <c r="X8083"/>
      <c r="Y8083" s="67" t="str">
        <f t="shared" si="917"/>
        <v xml:space="preserve"> </v>
      </c>
      <c r="AB8083" t="s">
        <v>90</v>
      </c>
      <c r="AC8083" s="46">
        <v>5175</v>
      </c>
      <c r="AD8083" s="46">
        <v>72</v>
      </c>
      <c r="AE8083" s="46">
        <v>68.7</v>
      </c>
      <c r="AF8083" s="46">
        <v>116</v>
      </c>
      <c r="AH8083" s="70" t="str">
        <f t="shared" si="920"/>
        <v>GCAW Girls Div 2 Baldwin-Woodville Regional</v>
      </c>
      <c r="AI8083" s="70" t="str">
        <f t="shared" si="921"/>
        <v/>
      </c>
      <c r="AJ8083" s="70" t="str">
        <f t="shared" si="922"/>
        <v/>
      </c>
      <c r="AK8083" s="70" t="str" cm="1">
        <f t="array" ref="AK8083">_xlfn.IFS(AH8083&lt;&gt;"","1",AI8083&lt;&gt;"","2",AJ8083&lt;&gt;"","3")</f>
        <v>1</v>
      </c>
    </row>
    <row r="8084" spans="1:37" x14ac:dyDescent="0.25">
      <c r="A8084" t="s">
        <v>651</v>
      </c>
      <c r="B8084" t="s">
        <v>647</v>
      </c>
      <c r="C8084" s="67" t="str">
        <f t="shared" si="918"/>
        <v>Lucy Mansell</v>
      </c>
      <c r="D8084" s="71" t="str" cm="1">
        <f t="array" ref="D8084">_xlfn.IFS(AK8084="1",CONCATENATE(C8084,"Regional"),AK8084="2",CONCATENATE(C8084,"Sectional"),AK8084="3",CONCATENATE(C8084,COUNTIF($C$1:C8084,C8084)))</f>
        <v>Lucy MansellRegional</v>
      </c>
      <c r="E8084" s="66">
        <v>45197.333333333336</v>
      </c>
      <c r="F8084" t="s">
        <v>2513</v>
      </c>
      <c r="G8084" s="46">
        <v>37</v>
      </c>
      <c r="H8084" s="46">
        <v>89</v>
      </c>
      <c r="I8084" s="46">
        <v>9</v>
      </c>
      <c r="J8084" t="s">
        <v>147</v>
      </c>
      <c r="K8084" t="s">
        <v>90</v>
      </c>
      <c r="L8084" s="46">
        <v>5175</v>
      </c>
      <c r="M8084" s="46">
        <v>72</v>
      </c>
      <c r="N8084" s="46">
        <v>68.7</v>
      </c>
      <c r="O8084" s="46">
        <v>116</v>
      </c>
      <c r="P8084" s="46">
        <f t="shared" si="919"/>
        <v>2</v>
      </c>
      <c r="R8084" s="67" t="s">
        <v>1275</v>
      </c>
      <c r="S8084" s="67">
        <f>COUNTIF(Y$2:$Y$100,R8084)</f>
        <v>0</v>
      </c>
      <c r="V8084" s="67">
        <f t="shared" si="923"/>
        <v>0</v>
      </c>
      <c r="X8084"/>
      <c r="Y8084" s="67" t="str">
        <f t="shared" si="917"/>
        <v xml:space="preserve"> </v>
      </c>
      <c r="AB8084" t="s">
        <v>90</v>
      </c>
      <c r="AC8084" s="46">
        <v>5175</v>
      </c>
      <c r="AD8084" s="46">
        <v>72</v>
      </c>
      <c r="AE8084" s="46">
        <v>68.7</v>
      </c>
      <c r="AF8084" s="46">
        <v>116</v>
      </c>
      <c r="AH8084" s="70" t="str">
        <f t="shared" si="920"/>
        <v>GCAW Girls Div 2 Baldwin-Woodville Regional</v>
      </c>
      <c r="AI8084" s="70" t="str">
        <f t="shared" si="921"/>
        <v/>
      </c>
      <c r="AJ8084" s="70" t="str">
        <f t="shared" si="922"/>
        <v/>
      </c>
      <c r="AK8084" s="70" t="str" cm="1">
        <f t="array" ref="AK8084">_xlfn.IFS(AH8084&lt;&gt;"","1",AI8084&lt;&gt;"","2",AJ8084&lt;&gt;"","3")</f>
        <v>1</v>
      </c>
    </row>
    <row r="8085" spans="1:37" x14ac:dyDescent="0.25">
      <c r="A8085" t="s">
        <v>643</v>
      </c>
      <c r="B8085" t="s">
        <v>644</v>
      </c>
      <c r="C8085" s="67" t="str">
        <f t="shared" si="918"/>
        <v>Breanna Popenhagen</v>
      </c>
      <c r="D8085" s="71" t="str" cm="1">
        <f t="array" ref="D8085">_xlfn.IFS(AK8085="1",CONCATENATE(C8085,"Regional"),AK8085="2",CONCATENATE(C8085,"Sectional"),AK8085="3",CONCATENATE(C8085,COUNTIF($C$1:C8085,C8085)))</f>
        <v>Breanna PopenhagenRegional</v>
      </c>
      <c r="E8085" s="66">
        <v>45197.333333333336</v>
      </c>
      <c r="F8085" t="s">
        <v>2513</v>
      </c>
      <c r="G8085" s="46">
        <v>37</v>
      </c>
      <c r="H8085" s="46">
        <v>89</v>
      </c>
      <c r="I8085" s="46">
        <v>9</v>
      </c>
      <c r="J8085" t="s">
        <v>147</v>
      </c>
      <c r="K8085" t="s">
        <v>90</v>
      </c>
      <c r="L8085" s="46">
        <v>5175</v>
      </c>
      <c r="M8085" s="46">
        <v>72</v>
      </c>
      <c r="N8085" s="46">
        <v>68.7</v>
      </c>
      <c r="O8085" s="46">
        <v>116</v>
      </c>
      <c r="P8085" s="46">
        <f t="shared" si="919"/>
        <v>2</v>
      </c>
      <c r="R8085" s="67" t="s">
        <v>1271</v>
      </c>
      <c r="S8085" s="67">
        <f>COUNTIF(Y$2:$Y$100,R8085)</f>
        <v>0</v>
      </c>
      <c r="V8085" s="67">
        <f t="shared" si="923"/>
        <v>0</v>
      </c>
      <c r="X8085"/>
      <c r="Y8085" s="67" t="str">
        <f t="shared" si="917"/>
        <v xml:space="preserve"> </v>
      </c>
      <c r="AB8085" t="s">
        <v>90</v>
      </c>
      <c r="AC8085" s="46">
        <v>5175</v>
      </c>
      <c r="AD8085" s="46">
        <v>72</v>
      </c>
      <c r="AE8085" s="46">
        <v>68.7</v>
      </c>
      <c r="AF8085" s="46">
        <v>116</v>
      </c>
      <c r="AH8085" s="70" t="str">
        <f t="shared" si="920"/>
        <v>GCAW Girls Div 2 Baldwin-Woodville Regional</v>
      </c>
      <c r="AI8085" s="70" t="str">
        <f t="shared" si="921"/>
        <v/>
      </c>
      <c r="AJ8085" s="70" t="str">
        <f t="shared" si="922"/>
        <v/>
      </c>
      <c r="AK8085" s="70" t="str" cm="1">
        <f t="array" ref="AK8085">_xlfn.IFS(AH8085&lt;&gt;"","1",AI8085&lt;&gt;"","2",AJ8085&lt;&gt;"","3")</f>
        <v>1</v>
      </c>
    </row>
    <row r="8086" spans="1:37" x14ac:dyDescent="0.25">
      <c r="A8086" t="s">
        <v>303</v>
      </c>
      <c r="B8086" t="s">
        <v>368</v>
      </c>
      <c r="C8086" s="67" t="str">
        <f t="shared" si="918"/>
        <v>Lexi Marks</v>
      </c>
      <c r="D8086" s="71" t="str" cm="1">
        <f t="array" ref="D8086">_xlfn.IFS(AK8086="1",CONCATENATE(C8086,"Regional"),AK8086="2",CONCATENATE(C8086,"Sectional"),AK8086="3",CONCATENATE(C8086,COUNTIF($C$1:C8086,C8086)))</f>
        <v>Lexi MarksRegional</v>
      </c>
      <c r="E8086" s="66">
        <v>45197.333333333336</v>
      </c>
      <c r="F8086" t="s">
        <v>2513</v>
      </c>
      <c r="G8086" s="46">
        <v>37</v>
      </c>
      <c r="H8086" s="46">
        <v>90</v>
      </c>
      <c r="I8086" s="46">
        <v>12</v>
      </c>
      <c r="J8086" t="s">
        <v>147</v>
      </c>
      <c r="K8086" t="s">
        <v>90</v>
      </c>
      <c r="L8086" s="46">
        <v>5175</v>
      </c>
      <c r="M8086" s="46">
        <v>72</v>
      </c>
      <c r="N8086" s="46">
        <v>68.7</v>
      </c>
      <c r="O8086" s="46">
        <v>116</v>
      </c>
      <c r="P8086" s="46">
        <f t="shared" si="919"/>
        <v>2</v>
      </c>
      <c r="R8086" s="67" t="s">
        <v>1277</v>
      </c>
      <c r="S8086" s="67">
        <f>COUNTIF(Y$2:$Y$100,R8086)</f>
        <v>0</v>
      </c>
      <c r="V8086" s="67">
        <f t="shared" si="923"/>
        <v>0</v>
      </c>
      <c r="X8086"/>
      <c r="Y8086" s="67" t="str">
        <f t="shared" si="917"/>
        <v xml:space="preserve"> </v>
      </c>
      <c r="AB8086" t="s">
        <v>90</v>
      </c>
      <c r="AC8086" s="46">
        <v>5175</v>
      </c>
      <c r="AD8086" s="46">
        <v>72</v>
      </c>
      <c r="AE8086" s="46">
        <v>68.7</v>
      </c>
      <c r="AF8086" s="46">
        <v>116</v>
      </c>
      <c r="AH8086" s="70" t="str">
        <f t="shared" si="920"/>
        <v>GCAW Girls Div 2 Baldwin-Woodville Regional</v>
      </c>
      <c r="AI8086" s="70" t="str">
        <f t="shared" si="921"/>
        <v/>
      </c>
      <c r="AJ8086" s="70" t="str">
        <f t="shared" si="922"/>
        <v/>
      </c>
      <c r="AK8086" s="70" t="str" cm="1">
        <f t="array" ref="AK8086">_xlfn.IFS(AH8086&lt;&gt;"","1",AI8086&lt;&gt;"","2",AJ8086&lt;&gt;"","3")</f>
        <v>1</v>
      </c>
    </row>
    <row r="8087" spans="1:37" x14ac:dyDescent="0.25">
      <c r="A8087" t="s">
        <v>271</v>
      </c>
      <c r="B8087" t="s">
        <v>653</v>
      </c>
      <c r="C8087" s="67" t="str">
        <f t="shared" si="918"/>
        <v>Addy Huppert</v>
      </c>
      <c r="D8087" s="71" t="str" cm="1">
        <f t="array" ref="D8087">_xlfn.IFS(AK8087="1",CONCATENATE(C8087,"Regional"),AK8087="2",CONCATENATE(C8087,"Sectional"),AK8087="3",CONCATENATE(C8087,COUNTIF($C$1:C8087,C8087)))</f>
        <v>Addy HuppertRegional</v>
      </c>
      <c r="E8087" s="66">
        <v>45197.333333333336</v>
      </c>
      <c r="F8087" t="s">
        <v>2513</v>
      </c>
      <c r="G8087" s="46">
        <v>37</v>
      </c>
      <c r="H8087" s="46">
        <v>99</v>
      </c>
      <c r="I8087" s="46">
        <v>13</v>
      </c>
      <c r="J8087" t="s">
        <v>147</v>
      </c>
      <c r="K8087" t="s">
        <v>90</v>
      </c>
      <c r="L8087" s="46">
        <v>5175</v>
      </c>
      <c r="M8087" s="46">
        <v>72</v>
      </c>
      <c r="N8087" s="46">
        <v>68.7</v>
      </c>
      <c r="O8087" s="46">
        <v>116</v>
      </c>
      <c r="P8087" s="46">
        <f t="shared" si="919"/>
        <v>2</v>
      </c>
      <c r="R8087" s="67" t="s">
        <v>1276</v>
      </c>
      <c r="S8087" s="67">
        <f>COUNTIF(Y$2:$Y$100,R8087)</f>
        <v>0</v>
      </c>
      <c r="V8087" s="67">
        <f t="shared" si="923"/>
        <v>0</v>
      </c>
      <c r="X8087"/>
      <c r="Y8087" s="67" t="str">
        <f t="shared" si="917"/>
        <v xml:space="preserve"> </v>
      </c>
      <c r="AB8087" t="s">
        <v>90</v>
      </c>
      <c r="AC8087" s="46">
        <v>5175</v>
      </c>
      <c r="AD8087" s="46">
        <v>72</v>
      </c>
      <c r="AE8087" s="46">
        <v>68.7</v>
      </c>
      <c r="AF8087" s="46">
        <v>116</v>
      </c>
      <c r="AH8087" s="70" t="str">
        <f t="shared" si="920"/>
        <v>GCAW Girls Div 2 Baldwin-Woodville Regional</v>
      </c>
      <c r="AI8087" s="70" t="str">
        <f t="shared" si="921"/>
        <v/>
      </c>
      <c r="AJ8087" s="70" t="str">
        <f t="shared" si="922"/>
        <v/>
      </c>
      <c r="AK8087" s="70" t="str" cm="1">
        <f t="array" ref="AK8087">_xlfn.IFS(AH8087&lt;&gt;"","1",AI8087&lt;&gt;"","2",AJ8087&lt;&gt;"","3")</f>
        <v>1</v>
      </c>
    </row>
    <row r="8088" spans="1:37" x14ac:dyDescent="0.25">
      <c r="A8088" t="s">
        <v>189</v>
      </c>
      <c r="B8088" t="s">
        <v>640</v>
      </c>
      <c r="C8088" s="67" t="str">
        <f t="shared" si="918"/>
        <v>Mandy Baillargeon</v>
      </c>
      <c r="D8088" s="71" t="str" cm="1">
        <f t="array" ref="D8088">_xlfn.IFS(AK8088="1",CONCATENATE(C8088,"Regional"),AK8088="2",CONCATENATE(C8088,"Sectional"),AK8088="3",CONCATENATE(C8088,COUNTIF($C$1:C8088,C8088)))</f>
        <v>Mandy BaillargeonRegional</v>
      </c>
      <c r="E8088" s="66">
        <v>45197.333333333336</v>
      </c>
      <c r="F8088" t="s">
        <v>2513</v>
      </c>
      <c r="G8088" s="46">
        <v>37</v>
      </c>
      <c r="H8088" s="46">
        <v>99</v>
      </c>
      <c r="I8088" s="46">
        <v>13</v>
      </c>
      <c r="J8088" t="s">
        <v>147</v>
      </c>
      <c r="K8088" t="s">
        <v>90</v>
      </c>
      <c r="L8088" s="46">
        <v>5175</v>
      </c>
      <c r="M8088" s="46">
        <v>72</v>
      </c>
      <c r="N8088" s="46">
        <v>68.7</v>
      </c>
      <c r="O8088" s="46">
        <v>116</v>
      </c>
      <c r="P8088" s="46">
        <f t="shared" si="919"/>
        <v>2</v>
      </c>
      <c r="R8088" s="67" t="s">
        <v>3160</v>
      </c>
      <c r="S8088" s="67">
        <f>COUNTIF(Y$2:$Y$100,R8088)</f>
        <v>0</v>
      </c>
      <c r="V8088" s="67">
        <f t="shared" si="923"/>
        <v>0</v>
      </c>
      <c r="X8088"/>
      <c r="Y8088" s="67" t="str">
        <f t="shared" si="917"/>
        <v xml:space="preserve"> </v>
      </c>
      <c r="AB8088" t="s">
        <v>90</v>
      </c>
      <c r="AC8088" s="46">
        <v>5175</v>
      </c>
      <c r="AD8088" s="46">
        <v>72</v>
      </c>
      <c r="AE8088" s="46">
        <v>68.7</v>
      </c>
      <c r="AF8088" s="46">
        <v>116</v>
      </c>
      <c r="AH8088" s="70" t="str">
        <f t="shared" si="920"/>
        <v>GCAW Girls Div 2 Baldwin-Woodville Regional</v>
      </c>
      <c r="AI8088" s="70" t="str">
        <f t="shared" si="921"/>
        <v/>
      </c>
      <c r="AJ8088" s="70" t="str">
        <f t="shared" si="922"/>
        <v/>
      </c>
      <c r="AK8088" s="70" t="str" cm="1">
        <f t="array" ref="AK8088">_xlfn.IFS(AH8088&lt;&gt;"","1",AI8088&lt;&gt;"","2",AJ8088&lt;&gt;"","3")</f>
        <v>1</v>
      </c>
    </row>
    <row r="8089" spans="1:37" x14ac:dyDescent="0.25">
      <c r="A8089" t="s">
        <v>2133</v>
      </c>
      <c r="B8089" t="s">
        <v>362</v>
      </c>
      <c r="C8089" s="67" t="str">
        <f t="shared" si="918"/>
        <v>Emma Helgeson</v>
      </c>
      <c r="D8089" s="71" t="str" cm="1">
        <f t="array" ref="D8089">_xlfn.IFS(AK8089="1",CONCATENATE(C8089,"Regional"),AK8089="2",CONCATENATE(C8089,"Sectional"),AK8089="3",CONCATENATE(C8089,COUNTIF($C$1:C8089,C8089)))</f>
        <v>Emma HelgesonRegional</v>
      </c>
      <c r="E8089" s="66">
        <v>45197.333333333336</v>
      </c>
      <c r="F8089" t="s">
        <v>2513</v>
      </c>
      <c r="G8089" s="46">
        <v>37</v>
      </c>
      <c r="H8089" s="46">
        <v>101</v>
      </c>
      <c r="I8089" s="46">
        <v>15</v>
      </c>
      <c r="J8089" t="s">
        <v>147</v>
      </c>
      <c r="K8089" t="s">
        <v>90</v>
      </c>
      <c r="L8089" s="46">
        <v>5175</v>
      </c>
      <c r="M8089" s="46">
        <v>72</v>
      </c>
      <c r="N8089" s="46">
        <v>68.7</v>
      </c>
      <c r="O8089" s="46">
        <v>116</v>
      </c>
      <c r="P8089" s="46">
        <f t="shared" si="919"/>
        <v>2</v>
      </c>
      <c r="R8089" s="67" t="s">
        <v>3161</v>
      </c>
      <c r="S8089" s="67">
        <f>COUNTIF(Y$2:$Y$100,R8089)</f>
        <v>0</v>
      </c>
      <c r="V8089" s="67">
        <f t="shared" si="923"/>
        <v>0</v>
      </c>
      <c r="X8089"/>
      <c r="Y8089" s="67" t="str">
        <f t="shared" si="917"/>
        <v xml:space="preserve"> </v>
      </c>
      <c r="AB8089" t="s">
        <v>90</v>
      </c>
      <c r="AC8089" s="46">
        <v>5175</v>
      </c>
      <c r="AD8089" s="46">
        <v>72</v>
      </c>
      <c r="AE8089" s="46">
        <v>68.7</v>
      </c>
      <c r="AF8089" s="46">
        <v>116</v>
      </c>
      <c r="AH8089" s="70" t="str">
        <f t="shared" si="920"/>
        <v>GCAW Girls Div 2 Baldwin-Woodville Regional</v>
      </c>
      <c r="AI8089" s="70" t="str">
        <f t="shared" si="921"/>
        <v/>
      </c>
      <c r="AJ8089" s="70" t="str">
        <f t="shared" si="922"/>
        <v/>
      </c>
      <c r="AK8089" s="70" t="str" cm="1">
        <f t="array" ref="AK8089">_xlfn.IFS(AH8089&lt;&gt;"","1",AI8089&lt;&gt;"","2",AJ8089&lt;&gt;"","3")</f>
        <v>1</v>
      </c>
    </row>
    <row r="8090" spans="1:37" x14ac:dyDescent="0.25">
      <c r="A8090" t="s">
        <v>654</v>
      </c>
      <c r="B8090" t="s">
        <v>655</v>
      </c>
      <c r="C8090" s="67" t="str">
        <f t="shared" si="918"/>
        <v>Natalee Bjornstad</v>
      </c>
      <c r="D8090" s="71" t="str" cm="1">
        <f t="array" ref="D8090">_xlfn.IFS(AK8090="1",CONCATENATE(C8090,"Regional"),AK8090="2",CONCATENATE(C8090,"Sectional"),AK8090="3",CONCATENATE(C8090,COUNTIF($C$1:C8090,C8090)))</f>
        <v>Natalee BjornstadRegional</v>
      </c>
      <c r="E8090" s="66">
        <v>45197.333333333336</v>
      </c>
      <c r="F8090" t="s">
        <v>2513</v>
      </c>
      <c r="G8090" s="46">
        <v>37</v>
      </c>
      <c r="H8090" s="46">
        <v>102</v>
      </c>
      <c r="I8090" s="46">
        <v>16</v>
      </c>
      <c r="J8090" t="s">
        <v>147</v>
      </c>
      <c r="K8090" t="s">
        <v>90</v>
      </c>
      <c r="L8090" s="46">
        <v>5175</v>
      </c>
      <c r="M8090" s="46">
        <v>72</v>
      </c>
      <c r="N8090" s="46">
        <v>68.7</v>
      </c>
      <c r="O8090" s="46">
        <v>116</v>
      </c>
      <c r="P8090" s="46">
        <f t="shared" si="919"/>
        <v>2</v>
      </c>
      <c r="R8090" s="67" t="s">
        <v>1278</v>
      </c>
      <c r="S8090" s="67">
        <f>COUNTIF(Y$2:$Y$100,R8090)</f>
        <v>0</v>
      </c>
      <c r="V8090" s="67">
        <f t="shared" si="923"/>
        <v>0</v>
      </c>
      <c r="X8090"/>
      <c r="Y8090" s="67" t="str">
        <f t="shared" si="917"/>
        <v xml:space="preserve"> </v>
      </c>
      <c r="AB8090" t="s">
        <v>90</v>
      </c>
      <c r="AC8090" s="46">
        <v>5175</v>
      </c>
      <c r="AD8090" s="46">
        <v>72</v>
      </c>
      <c r="AE8090" s="46">
        <v>68.7</v>
      </c>
      <c r="AF8090" s="46">
        <v>116</v>
      </c>
      <c r="AH8090" s="70" t="str">
        <f t="shared" si="920"/>
        <v>GCAW Girls Div 2 Baldwin-Woodville Regional</v>
      </c>
      <c r="AI8090" s="70" t="str">
        <f t="shared" si="921"/>
        <v/>
      </c>
      <c r="AJ8090" s="70" t="str">
        <f t="shared" si="922"/>
        <v/>
      </c>
      <c r="AK8090" s="70" t="str" cm="1">
        <f t="array" ref="AK8090">_xlfn.IFS(AH8090&lt;&gt;"","1",AI8090&lt;&gt;"","2",AJ8090&lt;&gt;"","3")</f>
        <v>1</v>
      </c>
    </row>
    <row r="8091" spans="1:37" x14ac:dyDescent="0.25">
      <c r="A8091" t="s">
        <v>1067</v>
      </c>
      <c r="B8091" t="s">
        <v>1906</v>
      </c>
      <c r="C8091" s="67" t="str">
        <f t="shared" si="918"/>
        <v>Kenzie Fleck</v>
      </c>
      <c r="D8091" s="71" t="str" cm="1">
        <f t="array" ref="D8091">_xlfn.IFS(AK8091="1",CONCATENATE(C8091,"Regional"),AK8091="2",CONCATENATE(C8091,"Sectional"),AK8091="3",CONCATENATE(C8091,COUNTIF($C$1:C8091,C8091)))</f>
        <v>Kenzie FleckRegional</v>
      </c>
      <c r="E8091" s="66">
        <v>45197.333333333336</v>
      </c>
      <c r="F8091" t="s">
        <v>2513</v>
      </c>
      <c r="G8091" s="46">
        <v>37</v>
      </c>
      <c r="H8091" s="46">
        <v>104</v>
      </c>
      <c r="I8091" s="46">
        <v>17</v>
      </c>
      <c r="J8091" t="s">
        <v>147</v>
      </c>
      <c r="K8091" t="s">
        <v>90</v>
      </c>
      <c r="L8091" s="46">
        <v>5175</v>
      </c>
      <c r="M8091" s="46">
        <v>72</v>
      </c>
      <c r="N8091" s="46">
        <v>68.7</v>
      </c>
      <c r="O8091" s="46">
        <v>116</v>
      </c>
      <c r="P8091" s="46">
        <f t="shared" si="919"/>
        <v>2</v>
      </c>
      <c r="R8091" s="67" t="s">
        <v>2921</v>
      </c>
      <c r="S8091" s="67">
        <f>COUNTIF(Y$2:$Y$100,R8091)</f>
        <v>0</v>
      </c>
      <c r="V8091" s="67">
        <f t="shared" si="923"/>
        <v>0</v>
      </c>
      <c r="X8091"/>
      <c r="Y8091" s="67" t="str">
        <f t="shared" si="917"/>
        <v xml:space="preserve"> </v>
      </c>
      <c r="AB8091" t="s">
        <v>90</v>
      </c>
      <c r="AC8091" s="46">
        <v>5175</v>
      </c>
      <c r="AD8091" s="46">
        <v>72</v>
      </c>
      <c r="AE8091" s="46">
        <v>68.7</v>
      </c>
      <c r="AF8091" s="46">
        <v>116</v>
      </c>
      <c r="AH8091" s="70" t="str">
        <f t="shared" si="920"/>
        <v>GCAW Girls Div 2 Baldwin-Woodville Regional</v>
      </c>
      <c r="AI8091" s="70" t="str">
        <f t="shared" si="921"/>
        <v/>
      </c>
      <c r="AJ8091" s="70" t="str">
        <f t="shared" si="922"/>
        <v/>
      </c>
      <c r="AK8091" s="70" t="str" cm="1">
        <f t="array" ref="AK8091">_xlfn.IFS(AH8091&lt;&gt;"","1",AI8091&lt;&gt;"","2",AJ8091&lt;&gt;"","3")</f>
        <v>1</v>
      </c>
    </row>
    <row r="8092" spans="1:37" x14ac:dyDescent="0.25">
      <c r="A8092" t="s">
        <v>271</v>
      </c>
      <c r="B8092" t="s">
        <v>1641</v>
      </c>
      <c r="C8092" s="67" t="str">
        <f t="shared" si="918"/>
        <v>Aaliyah Huppert</v>
      </c>
      <c r="D8092" s="71" t="str" cm="1">
        <f t="array" ref="D8092">_xlfn.IFS(AK8092="1",CONCATENATE(C8092,"Regional"),AK8092="2",CONCATENATE(C8092,"Sectional"),AK8092="3",CONCATENATE(C8092,COUNTIF($C$1:C8092,C8092)))</f>
        <v>Aaliyah HuppertRegional</v>
      </c>
      <c r="E8092" s="66">
        <v>45197.333333333336</v>
      </c>
      <c r="F8092" t="s">
        <v>2513</v>
      </c>
      <c r="G8092" s="46">
        <v>37</v>
      </c>
      <c r="H8092" s="46">
        <v>105</v>
      </c>
      <c r="I8092" s="46">
        <v>18</v>
      </c>
      <c r="J8092" t="s">
        <v>147</v>
      </c>
      <c r="K8092" t="s">
        <v>90</v>
      </c>
      <c r="L8092" s="46">
        <v>5175</v>
      </c>
      <c r="M8092" s="46">
        <v>72</v>
      </c>
      <c r="N8092" s="46">
        <v>68.7</v>
      </c>
      <c r="O8092" s="46">
        <v>116</v>
      </c>
      <c r="P8092" s="46">
        <f t="shared" si="919"/>
        <v>2</v>
      </c>
      <c r="R8092" s="67" t="s">
        <v>3609</v>
      </c>
      <c r="S8092" s="67">
        <f>COUNTIF(Y$2:$Y$100,R8092)</f>
        <v>0</v>
      </c>
      <c r="V8092" s="67">
        <f t="shared" si="923"/>
        <v>0</v>
      </c>
      <c r="X8092"/>
      <c r="Y8092" s="67" t="str">
        <f t="shared" si="917"/>
        <v xml:space="preserve"> </v>
      </c>
      <c r="AB8092" t="s">
        <v>90</v>
      </c>
      <c r="AC8092" s="46">
        <v>5175</v>
      </c>
      <c r="AD8092" s="46">
        <v>72</v>
      </c>
      <c r="AE8092" s="46">
        <v>68.7</v>
      </c>
      <c r="AF8092" s="46">
        <v>116</v>
      </c>
      <c r="AH8092" s="70" t="str">
        <f t="shared" si="920"/>
        <v>GCAW Girls Div 2 Baldwin-Woodville Regional</v>
      </c>
      <c r="AI8092" s="70" t="str">
        <f t="shared" si="921"/>
        <v/>
      </c>
      <c r="AJ8092" s="70" t="str">
        <f t="shared" si="922"/>
        <v/>
      </c>
      <c r="AK8092" s="70" t="str" cm="1">
        <f t="array" ref="AK8092">_xlfn.IFS(AH8092&lt;&gt;"","1",AI8092&lt;&gt;"","2",AJ8092&lt;&gt;"","3")</f>
        <v>1</v>
      </c>
    </row>
    <row r="8093" spans="1:37" x14ac:dyDescent="0.25">
      <c r="A8093" t="s">
        <v>2134</v>
      </c>
      <c r="B8093" t="s">
        <v>434</v>
      </c>
      <c r="C8093" s="67" t="str">
        <f t="shared" si="918"/>
        <v>Ella Omann</v>
      </c>
      <c r="D8093" s="71" t="str" cm="1">
        <f t="array" ref="D8093">_xlfn.IFS(AK8093="1",CONCATENATE(C8093,"Regional"),AK8093="2",CONCATENATE(C8093,"Sectional"),AK8093="3",CONCATENATE(C8093,COUNTIF($C$1:C8093,C8093)))</f>
        <v>Ella OmannRegional</v>
      </c>
      <c r="E8093" s="66">
        <v>45197.333333333336</v>
      </c>
      <c r="F8093" t="s">
        <v>2513</v>
      </c>
      <c r="G8093" s="46">
        <v>37</v>
      </c>
      <c r="H8093" s="46">
        <v>107</v>
      </c>
      <c r="I8093" s="46">
        <v>19</v>
      </c>
      <c r="J8093" t="s">
        <v>147</v>
      </c>
      <c r="K8093" t="s">
        <v>90</v>
      </c>
      <c r="L8093" s="46">
        <v>5175</v>
      </c>
      <c r="M8093" s="46">
        <v>72</v>
      </c>
      <c r="N8093" s="46">
        <v>68.7</v>
      </c>
      <c r="O8093" s="46">
        <v>116</v>
      </c>
      <c r="P8093" s="46">
        <f t="shared" si="919"/>
        <v>2</v>
      </c>
      <c r="R8093" s="67" t="s">
        <v>3162</v>
      </c>
      <c r="S8093" s="67">
        <f>COUNTIF(Y$2:$Y$100,R8093)</f>
        <v>0</v>
      </c>
      <c r="V8093" s="67">
        <f t="shared" si="923"/>
        <v>0</v>
      </c>
      <c r="X8093"/>
      <c r="Y8093" s="67" t="str">
        <f t="shared" si="917"/>
        <v xml:space="preserve"> </v>
      </c>
      <c r="AB8093" t="s">
        <v>90</v>
      </c>
      <c r="AC8093" s="46">
        <v>5175</v>
      </c>
      <c r="AD8093" s="46">
        <v>72</v>
      </c>
      <c r="AE8093" s="46">
        <v>68.7</v>
      </c>
      <c r="AF8093" s="46">
        <v>116</v>
      </c>
      <c r="AH8093" s="70" t="str">
        <f t="shared" si="920"/>
        <v>GCAW Girls Div 2 Baldwin-Woodville Regional</v>
      </c>
      <c r="AI8093" s="70" t="str">
        <f t="shared" si="921"/>
        <v/>
      </c>
      <c r="AJ8093" s="70" t="str">
        <f t="shared" si="922"/>
        <v/>
      </c>
      <c r="AK8093" s="70" t="str" cm="1">
        <f t="array" ref="AK8093">_xlfn.IFS(AH8093&lt;&gt;"","1",AI8093&lt;&gt;"","2",AJ8093&lt;&gt;"","3")</f>
        <v>1</v>
      </c>
    </row>
    <row r="8094" spans="1:37" x14ac:dyDescent="0.25">
      <c r="A8094" t="s">
        <v>222</v>
      </c>
      <c r="B8094" t="s">
        <v>207</v>
      </c>
      <c r="C8094" s="67" t="str">
        <f t="shared" si="918"/>
        <v>Taylor Bush</v>
      </c>
      <c r="D8094" s="71" t="str" cm="1">
        <f t="array" ref="D8094">_xlfn.IFS(AK8094="1",CONCATENATE(C8094,"Regional"),AK8094="2",CONCATENATE(C8094,"Sectional"),AK8094="3",CONCATENATE(C8094,COUNTIF($C$1:C8094,C8094)))</f>
        <v>Taylor BushRegional</v>
      </c>
      <c r="E8094" s="66">
        <v>45197.333333333336</v>
      </c>
      <c r="F8094" t="s">
        <v>2513</v>
      </c>
      <c r="G8094" s="46">
        <v>37</v>
      </c>
      <c r="H8094" s="46">
        <v>107</v>
      </c>
      <c r="I8094" s="46">
        <v>19</v>
      </c>
      <c r="J8094" t="s">
        <v>147</v>
      </c>
      <c r="K8094" t="s">
        <v>90</v>
      </c>
      <c r="L8094" s="46">
        <v>5175</v>
      </c>
      <c r="M8094" s="46">
        <v>72</v>
      </c>
      <c r="N8094" s="46">
        <v>68.7</v>
      </c>
      <c r="O8094" s="46">
        <v>116</v>
      </c>
      <c r="P8094" s="46">
        <f t="shared" si="919"/>
        <v>2</v>
      </c>
      <c r="R8094" s="67" t="s">
        <v>3610</v>
      </c>
      <c r="S8094" s="67">
        <f>COUNTIF(Y$2:$Y$100,R8094)</f>
        <v>0</v>
      </c>
      <c r="V8094" s="67">
        <f t="shared" si="923"/>
        <v>0</v>
      </c>
      <c r="X8094"/>
      <c r="Y8094" s="67" t="str">
        <f t="shared" si="917"/>
        <v xml:space="preserve"> </v>
      </c>
      <c r="AB8094" t="s">
        <v>90</v>
      </c>
      <c r="AC8094" s="46">
        <v>5175</v>
      </c>
      <c r="AD8094" s="46">
        <v>72</v>
      </c>
      <c r="AE8094" s="46">
        <v>68.7</v>
      </c>
      <c r="AF8094" s="46">
        <v>116</v>
      </c>
      <c r="AH8094" s="70" t="str">
        <f t="shared" si="920"/>
        <v>GCAW Girls Div 2 Baldwin-Woodville Regional</v>
      </c>
      <c r="AI8094" s="70" t="str">
        <f t="shared" si="921"/>
        <v/>
      </c>
      <c r="AJ8094" s="70" t="str">
        <f t="shared" si="922"/>
        <v/>
      </c>
      <c r="AK8094" s="70" t="str" cm="1">
        <f t="array" ref="AK8094">_xlfn.IFS(AH8094&lt;&gt;"","1",AI8094&lt;&gt;"","2",AJ8094&lt;&gt;"","3")</f>
        <v>1</v>
      </c>
    </row>
    <row r="8095" spans="1:37" x14ac:dyDescent="0.25">
      <c r="A8095" t="s">
        <v>656</v>
      </c>
      <c r="B8095" t="s">
        <v>523</v>
      </c>
      <c r="C8095" s="67" t="str">
        <f t="shared" si="918"/>
        <v>Nora Feuerhelm</v>
      </c>
      <c r="D8095" s="71" t="str" cm="1">
        <f t="array" ref="D8095">_xlfn.IFS(AK8095="1",CONCATENATE(C8095,"Regional"),AK8095="2",CONCATENATE(C8095,"Sectional"),AK8095="3",CONCATENATE(C8095,COUNTIF($C$1:C8095,C8095)))</f>
        <v>Nora FeuerhelmRegional</v>
      </c>
      <c r="E8095" s="66">
        <v>45197.333333333336</v>
      </c>
      <c r="F8095" t="s">
        <v>2513</v>
      </c>
      <c r="G8095" s="46">
        <v>37</v>
      </c>
      <c r="H8095" s="46">
        <v>110</v>
      </c>
      <c r="I8095" s="46">
        <v>21</v>
      </c>
      <c r="J8095" t="s">
        <v>147</v>
      </c>
      <c r="K8095" t="s">
        <v>90</v>
      </c>
      <c r="L8095" s="46">
        <v>5175</v>
      </c>
      <c r="M8095" s="46">
        <v>72</v>
      </c>
      <c r="N8095" s="46">
        <v>68.7</v>
      </c>
      <c r="O8095" s="46">
        <v>116</v>
      </c>
      <c r="P8095" s="46">
        <f t="shared" si="919"/>
        <v>2</v>
      </c>
      <c r="R8095" s="67" t="s">
        <v>1279</v>
      </c>
      <c r="S8095" s="67">
        <f>COUNTIF(Y$2:$Y$100,R8095)</f>
        <v>0</v>
      </c>
      <c r="V8095" s="67">
        <f t="shared" si="923"/>
        <v>0</v>
      </c>
      <c r="X8095"/>
      <c r="Y8095" s="67" t="str">
        <f t="shared" si="917"/>
        <v xml:space="preserve"> </v>
      </c>
      <c r="AB8095" t="s">
        <v>90</v>
      </c>
      <c r="AC8095" s="46">
        <v>5175</v>
      </c>
      <c r="AD8095" s="46">
        <v>72</v>
      </c>
      <c r="AE8095" s="46">
        <v>68.7</v>
      </c>
      <c r="AF8095" s="46">
        <v>116</v>
      </c>
      <c r="AH8095" s="70" t="str">
        <f t="shared" si="920"/>
        <v>GCAW Girls Div 2 Baldwin-Woodville Regional</v>
      </c>
      <c r="AI8095" s="70" t="str">
        <f t="shared" si="921"/>
        <v/>
      </c>
      <c r="AJ8095" s="70" t="str">
        <f t="shared" si="922"/>
        <v/>
      </c>
      <c r="AK8095" s="70" t="str" cm="1">
        <f t="array" ref="AK8095">_xlfn.IFS(AH8095&lt;&gt;"","1",AI8095&lt;&gt;"","2",AJ8095&lt;&gt;"","3")</f>
        <v>1</v>
      </c>
    </row>
    <row r="8096" spans="1:37" x14ac:dyDescent="0.25">
      <c r="A8096" t="s">
        <v>2135</v>
      </c>
      <c r="B8096" t="s">
        <v>1087</v>
      </c>
      <c r="C8096" s="67" t="str">
        <f t="shared" si="918"/>
        <v>Gracie Brousil</v>
      </c>
      <c r="D8096" s="71" t="str" cm="1">
        <f t="array" ref="D8096">_xlfn.IFS(AK8096="1",CONCATENATE(C8096,"Regional"),AK8096="2",CONCATENATE(C8096,"Sectional"),AK8096="3",CONCATENATE(C8096,COUNTIF($C$1:C8096,C8096)))</f>
        <v>Gracie BrousilRegional</v>
      </c>
      <c r="E8096" s="66">
        <v>45197.333333333336</v>
      </c>
      <c r="F8096" t="s">
        <v>2513</v>
      </c>
      <c r="G8096" s="46">
        <v>37</v>
      </c>
      <c r="H8096" s="46">
        <v>110</v>
      </c>
      <c r="I8096" s="46">
        <v>21</v>
      </c>
      <c r="J8096" t="s">
        <v>147</v>
      </c>
      <c r="K8096" t="s">
        <v>90</v>
      </c>
      <c r="L8096" s="46">
        <v>5175</v>
      </c>
      <c r="M8096" s="46">
        <v>72</v>
      </c>
      <c r="N8096" s="46">
        <v>68.7</v>
      </c>
      <c r="O8096" s="46">
        <v>116</v>
      </c>
      <c r="P8096" s="46">
        <f t="shared" si="919"/>
        <v>2</v>
      </c>
      <c r="R8096" s="67" t="s">
        <v>3163</v>
      </c>
      <c r="S8096" s="67">
        <f>COUNTIF(Y$2:$Y$100,R8096)</f>
        <v>0</v>
      </c>
      <c r="V8096" s="67">
        <f t="shared" si="923"/>
        <v>0</v>
      </c>
      <c r="X8096"/>
      <c r="Y8096" s="67" t="str">
        <f t="shared" si="917"/>
        <v xml:space="preserve"> </v>
      </c>
      <c r="AB8096" t="s">
        <v>90</v>
      </c>
      <c r="AC8096" s="46">
        <v>5175</v>
      </c>
      <c r="AD8096" s="46">
        <v>72</v>
      </c>
      <c r="AE8096" s="46">
        <v>68.7</v>
      </c>
      <c r="AF8096" s="46">
        <v>116</v>
      </c>
      <c r="AH8096" s="70" t="str">
        <f t="shared" si="920"/>
        <v>GCAW Girls Div 2 Baldwin-Woodville Regional</v>
      </c>
      <c r="AI8096" s="70" t="str">
        <f t="shared" si="921"/>
        <v/>
      </c>
      <c r="AJ8096" s="70" t="str">
        <f t="shared" si="922"/>
        <v/>
      </c>
      <c r="AK8096" s="70" t="str" cm="1">
        <f t="array" ref="AK8096">_xlfn.IFS(AH8096&lt;&gt;"","1",AI8096&lt;&gt;"","2",AJ8096&lt;&gt;"","3")</f>
        <v>1</v>
      </c>
    </row>
    <row r="8097" spans="1:37" x14ac:dyDescent="0.25">
      <c r="A8097" t="s">
        <v>2136</v>
      </c>
      <c r="B8097" t="s">
        <v>2137</v>
      </c>
      <c r="C8097" s="67" t="str">
        <f t="shared" si="918"/>
        <v>ashlee frank</v>
      </c>
      <c r="D8097" s="71" t="str" cm="1">
        <f t="array" ref="D8097">_xlfn.IFS(AK8097="1",CONCATENATE(C8097,"Regional"),AK8097="2",CONCATENATE(C8097,"Sectional"),AK8097="3",CONCATENATE(C8097,COUNTIF($C$1:C8097,C8097)))</f>
        <v>ashlee frankRegional</v>
      </c>
      <c r="E8097" s="66">
        <v>45197.333333333336</v>
      </c>
      <c r="F8097" t="s">
        <v>2513</v>
      </c>
      <c r="G8097" s="46">
        <v>37</v>
      </c>
      <c r="H8097" s="46">
        <v>112</v>
      </c>
      <c r="I8097" s="46">
        <v>23</v>
      </c>
      <c r="J8097" t="s">
        <v>147</v>
      </c>
      <c r="K8097" t="s">
        <v>90</v>
      </c>
      <c r="L8097" s="46">
        <v>5175</v>
      </c>
      <c r="M8097" s="46">
        <v>72</v>
      </c>
      <c r="N8097" s="46">
        <v>68.7</v>
      </c>
      <c r="O8097" s="46">
        <v>116</v>
      </c>
      <c r="P8097" s="46">
        <f t="shared" si="919"/>
        <v>2</v>
      </c>
      <c r="R8097" s="67" t="s">
        <v>3164</v>
      </c>
      <c r="S8097" s="67">
        <f>COUNTIF(Y$2:$Y$100,R8097)</f>
        <v>0</v>
      </c>
      <c r="V8097" s="67">
        <f t="shared" si="923"/>
        <v>0</v>
      </c>
      <c r="X8097"/>
      <c r="Y8097" s="67" t="str">
        <f t="shared" si="917"/>
        <v xml:space="preserve"> </v>
      </c>
      <c r="AB8097" t="s">
        <v>90</v>
      </c>
      <c r="AC8097" s="46">
        <v>5175</v>
      </c>
      <c r="AD8097" s="46">
        <v>72</v>
      </c>
      <c r="AE8097" s="46">
        <v>68.7</v>
      </c>
      <c r="AF8097" s="46">
        <v>116</v>
      </c>
      <c r="AH8097" s="70" t="str">
        <f t="shared" si="920"/>
        <v>GCAW Girls Div 2 Baldwin-Woodville Regional</v>
      </c>
      <c r="AI8097" s="70" t="str">
        <f t="shared" si="921"/>
        <v/>
      </c>
      <c r="AJ8097" s="70" t="str">
        <f t="shared" si="922"/>
        <v/>
      </c>
      <c r="AK8097" s="70" t="str" cm="1">
        <f t="array" ref="AK8097">_xlfn.IFS(AH8097&lt;&gt;"","1",AI8097&lt;&gt;"","2",AJ8097&lt;&gt;"","3")</f>
        <v>1</v>
      </c>
    </row>
    <row r="8098" spans="1:37" x14ac:dyDescent="0.25">
      <c r="A8098" t="s">
        <v>566</v>
      </c>
      <c r="B8098" t="s">
        <v>313</v>
      </c>
      <c r="C8098" s="67" t="str">
        <f t="shared" si="918"/>
        <v>Avery Hoff</v>
      </c>
      <c r="D8098" s="71" t="str" cm="1">
        <f t="array" ref="D8098">_xlfn.IFS(AK8098="1",CONCATENATE(C8098,"Regional"),AK8098="2",CONCATENATE(C8098,"Sectional"),AK8098="3",CONCATENATE(C8098,COUNTIF($C$1:C8098,C8098)))</f>
        <v>Avery HoffRegional</v>
      </c>
      <c r="E8098" s="66">
        <v>45197.333333333336</v>
      </c>
      <c r="F8098" t="s">
        <v>2513</v>
      </c>
      <c r="G8098" s="46">
        <v>37</v>
      </c>
      <c r="H8098" s="46">
        <v>112</v>
      </c>
      <c r="I8098" s="46">
        <v>23</v>
      </c>
      <c r="J8098" t="s">
        <v>147</v>
      </c>
      <c r="K8098" t="s">
        <v>90</v>
      </c>
      <c r="L8098" s="46">
        <v>5175</v>
      </c>
      <c r="M8098" s="46">
        <v>72</v>
      </c>
      <c r="N8098" s="46">
        <v>68.7</v>
      </c>
      <c r="O8098" s="46">
        <v>116</v>
      </c>
      <c r="P8098" s="46">
        <f t="shared" si="919"/>
        <v>2</v>
      </c>
      <c r="R8098" s="67" t="s">
        <v>3165</v>
      </c>
      <c r="S8098" s="67">
        <f>COUNTIF(Y$2:$Y$100,R8098)</f>
        <v>0</v>
      </c>
      <c r="V8098" s="67">
        <f t="shared" si="923"/>
        <v>0</v>
      </c>
      <c r="X8098"/>
      <c r="Y8098" s="67" t="str">
        <f t="shared" si="917"/>
        <v xml:space="preserve"> </v>
      </c>
      <c r="AB8098" t="s">
        <v>90</v>
      </c>
      <c r="AC8098" s="46">
        <v>5175</v>
      </c>
      <c r="AD8098" s="46">
        <v>72</v>
      </c>
      <c r="AE8098" s="46">
        <v>68.7</v>
      </c>
      <c r="AF8098" s="46">
        <v>116</v>
      </c>
      <c r="AH8098" s="70" t="str">
        <f t="shared" si="920"/>
        <v>GCAW Girls Div 2 Baldwin-Woodville Regional</v>
      </c>
      <c r="AI8098" s="70" t="str">
        <f t="shared" si="921"/>
        <v/>
      </c>
      <c r="AJ8098" s="70" t="str">
        <f t="shared" si="922"/>
        <v/>
      </c>
      <c r="AK8098" s="70" t="str" cm="1">
        <f t="array" ref="AK8098">_xlfn.IFS(AH8098&lt;&gt;"","1",AI8098&lt;&gt;"","2",AJ8098&lt;&gt;"","3")</f>
        <v>1</v>
      </c>
    </row>
    <row r="8099" spans="1:37" x14ac:dyDescent="0.25">
      <c r="A8099" t="s">
        <v>1015</v>
      </c>
      <c r="B8099" t="s">
        <v>548</v>
      </c>
      <c r="C8099" s="67" t="str">
        <f t="shared" si="918"/>
        <v>Alexandra Lehman</v>
      </c>
      <c r="D8099" s="71" t="str" cm="1">
        <f t="array" ref="D8099">_xlfn.IFS(AK8099="1",CONCATENATE(C8099,"Regional"),AK8099="2",CONCATENATE(C8099,"Sectional"),AK8099="3",CONCATENATE(C8099,COUNTIF($C$1:C8099,C8099)))</f>
        <v>Alexandra LehmanRegional</v>
      </c>
      <c r="E8099" s="66">
        <v>45197.333333333336</v>
      </c>
      <c r="F8099" t="s">
        <v>2513</v>
      </c>
      <c r="G8099" s="46">
        <v>37</v>
      </c>
      <c r="H8099" s="46">
        <v>114</v>
      </c>
      <c r="I8099" s="46">
        <v>25</v>
      </c>
      <c r="J8099" t="s">
        <v>147</v>
      </c>
      <c r="K8099" t="s">
        <v>90</v>
      </c>
      <c r="L8099" s="46">
        <v>5175</v>
      </c>
      <c r="M8099" s="46">
        <v>72</v>
      </c>
      <c r="N8099" s="46">
        <v>68.7</v>
      </c>
      <c r="O8099" s="46">
        <v>116</v>
      </c>
      <c r="P8099" s="46">
        <f t="shared" si="919"/>
        <v>2</v>
      </c>
      <c r="R8099" s="67" t="s">
        <v>2920</v>
      </c>
      <c r="S8099" s="67">
        <f>COUNTIF(Y$2:$Y$100,R8099)</f>
        <v>0</v>
      </c>
      <c r="V8099" s="67">
        <f t="shared" si="923"/>
        <v>0</v>
      </c>
      <c r="X8099"/>
      <c r="Y8099" s="67" t="str">
        <f t="shared" si="917"/>
        <v xml:space="preserve"> </v>
      </c>
      <c r="AB8099" t="s">
        <v>90</v>
      </c>
      <c r="AC8099" s="46">
        <v>5175</v>
      </c>
      <c r="AD8099" s="46">
        <v>72</v>
      </c>
      <c r="AE8099" s="46">
        <v>68.7</v>
      </c>
      <c r="AF8099" s="46">
        <v>116</v>
      </c>
      <c r="AH8099" s="70" t="str">
        <f t="shared" si="920"/>
        <v>GCAW Girls Div 2 Baldwin-Woodville Regional</v>
      </c>
      <c r="AI8099" s="70" t="str">
        <f t="shared" si="921"/>
        <v/>
      </c>
      <c r="AJ8099" s="70" t="str">
        <f t="shared" si="922"/>
        <v/>
      </c>
      <c r="AK8099" s="70" t="str" cm="1">
        <f t="array" ref="AK8099">_xlfn.IFS(AH8099&lt;&gt;"","1",AI8099&lt;&gt;"","2",AJ8099&lt;&gt;"","3")</f>
        <v>1</v>
      </c>
    </row>
    <row r="8100" spans="1:37" x14ac:dyDescent="0.25">
      <c r="A8100" t="s">
        <v>293</v>
      </c>
      <c r="B8100" t="s">
        <v>581</v>
      </c>
      <c r="C8100" s="67" t="str">
        <f t="shared" si="918"/>
        <v>Marlee Lane</v>
      </c>
      <c r="D8100" s="71" t="str" cm="1">
        <f t="array" ref="D8100">_xlfn.IFS(AK8100="1",CONCATENATE(C8100,"Regional"),AK8100="2",CONCATENATE(C8100,"Sectional"),AK8100="3",CONCATENATE(C8100,COUNTIF($C$1:C8100,C8100)))</f>
        <v>Marlee LaneRegional</v>
      </c>
      <c r="E8100" s="66">
        <v>45197.333333333336</v>
      </c>
      <c r="F8100" t="s">
        <v>2513</v>
      </c>
      <c r="G8100" s="46">
        <v>37</v>
      </c>
      <c r="H8100" s="46">
        <v>114</v>
      </c>
      <c r="I8100" s="46">
        <v>25</v>
      </c>
      <c r="J8100" t="s">
        <v>147</v>
      </c>
      <c r="K8100" t="s">
        <v>90</v>
      </c>
      <c r="L8100" s="46">
        <v>5175</v>
      </c>
      <c r="M8100" s="46">
        <v>72</v>
      </c>
      <c r="N8100" s="46">
        <v>68.7</v>
      </c>
      <c r="O8100" s="46">
        <v>116</v>
      </c>
      <c r="P8100" s="46">
        <f t="shared" si="919"/>
        <v>2</v>
      </c>
      <c r="R8100" s="67" t="s">
        <v>1232</v>
      </c>
      <c r="S8100" s="67">
        <f>COUNTIF(Y$2:$Y$100,R8100)</f>
        <v>0</v>
      </c>
      <c r="V8100" s="67">
        <f t="shared" si="923"/>
        <v>0</v>
      </c>
      <c r="X8100"/>
      <c r="Y8100" s="67" t="str">
        <f t="shared" si="917"/>
        <v xml:space="preserve"> </v>
      </c>
      <c r="AB8100" t="s">
        <v>90</v>
      </c>
      <c r="AC8100" s="46">
        <v>5175</v>
      </c>
      <c r="AD8100" s="46">
        <v>72</v>
      </c>
      <c r="AE8100" s="46">
        <v>68.7</v>
      </c>
      <c r="AF8100" s="46">
        <v>116</v>
      </c>
      <c r="AH8100" s="70" t="str">
        <f t="shared" si="920"/>
        <v>GCAW Girls Div 2 Baldwin-Woodville Regional</v>
      </c>
      <c r="AI8100" s="70" t="str">
        <f t="shared" si="921"/>
        <v/>
      </c>
      <c r="AJ8100" s="70" t="str">
        <f t="shared" si="922"/>
        <v/>
      </c>
      <c r="AK8100" s="70" t="str" cm="1">
        <f t="array" ref="AK8100">_xlfn.IFS(AH8100&lt;&gt;"","1",AI8100&lt;&gt;"","2",AJ8100&lt;&gt;"","3")</f>
        <v>1</v>
      </c>
    </row>
    <row r="8101" spans="1:37" x14ac:dyDescent="0.25">
      <c r="A8101" t="s">
        <v>1634</v>
      </c>
      <c r="B8101" t="s">
        <v>574</v>
      </c>
      <c r="C8101" s="67" t="str">
        <f t="shared" si="918"/>
        <v>Vivi Abbott</v>
      </c>
      <c r="D8101" s="71" t="str" cm="1">
        <f t="array" ref="D8101">_xlfn.IFS(AK8101="1",CONCATENATE(C8101,"Regional"),AK8101="2",CONCATENATE(C8101,"Sectional"),AK8101="3",CONCATENATE(C8101,COUNTIF($C$1:C8101,C8101)))</f>
        <v>Vivi AbbottRegional</v>
      </c>
      <c r="E8101" s="66">
        <v>45197.333333333336</v>
      </c>
      <c r="F8101" t="s">
        <v>2513</v>
      </c>
      <c r="G8101" s="46">
        <v>37</v>
      </c>
      <c r="H8101" s="46">
        <v>115</v>
      </c>
      <c r="I8101" s="46">
        <v>27</v>
      </c>
      <c r="J8101" t="s">
        <v>147</v>
      </c>
      <c r="K8101" t="s">
        <v>90</v>
      </c>
      <c r="L8101" s="46">
        <v>5175</v>
      </c>
      <c r="M8101" s="46">
        <v>72</v>
      </c>
      <c r="N8101" s="46">
        <v>68.7</v>
      </c>
      <c r="O8101" s="46">
        <v>116</v>
      </c>
      <c r="P8101" s="46">
        <f t="shared" si="919"/>
        <v>2</v>
      </c>
      <c r="R8101" s="67" t="s">
        <v>3611</v>
      </c>
      <c r="S8101" s="67">
        <f>COUNTIF(Y$2:$Y$100,R8101)</f>
        <v>0</v>
      </c>
      <c r="V8101" s="67">
        <f t="shared" si="923"/>
        <v>0</v>
      </c>
      <c r="X8101"/>
      <c r="Y8101" s="67" t="str">
        <f t="shared" si="917"/>
        <v xml:space="preserve"> </v>
      </c>
      <c r="AB8101" t="s">
        <v>90</v>
      </c>
      <c r="AC8101" s="46">
        <v>5175</v>
      </c>
      <c r="AD8101" s="46">
        <v>72</v>
      </c>
      <c r="AE8101" s="46">
        <v>68.7</v>
      </c>
      <c r="AF8101" s="46">
        <v>116</v>
      </c>
      <c r="AH8101" s="70" t="str">
        <f t="shared" si="920"/>
        <v>GCAW Girls Div 2 Baldwin-Woodville Regional</v>
      </c>
      <c r="AI8101" s="70" t="str">
        <f t="shared" si="921"/>
        <v/>
      </c>
      <c r="AJ8101" s="70" t="str">
        <f t="shared" si="922"/>
        <v/>
      </c>
      <c r="AK8101" s="70" t="str" cm="1">
        <f t="array" ref="AK8101">_xlfn.IFS(AH8101&lt;&gt;"","1",AI8101&lt;&gt;"","2",AJ8101&lt;&gt;"","3")</f>
        <v>1</v>
      </c>
    </row>
    <row r="8102" spans="1:37" x14ac:dyDescent="0.25">
      <c r="A8102" t="s">
        <v>658</v>
      </c>
      <c r="B8102" t="s">
        <v>315</v>
      </c>
      <c r="C8102" s="67" t="str">
        <f t="shared" si="918"/>
        <v>Morgan Gjovig</v>
      </c>
      <c r="D8102" s="71" t="str" cm="1">
        <f t="array" ref="D8102">_xlfn.IFS(AK8102="1",CONCATENATE(C8102,"Regional"),AK8102="2",CONCATENATE(C8102,"Sectional"),AK8102="3",CONCATENATE(C8102,COUNTIF($C$1:C8102,C8102)))</f>
        <v>Morgan GjovigRegional</v>
      </c>
      <c r="E8102" s="66">
        <v>45197.333333333336</v>
      </c>
      <c r="F8102" t="s">
        <v>2513</v>
      </c>
      <c r="G8102" s="46">
        <v>37</v>
      </c>
      <c r="H8102" s="46">
        <v>115</v>
      </c>
      <c r="I8102" s="46">
        <v>27</v>
      </c>
      <c r="J8102" t="s">
        <v>147</v>
      </c>
      <c r="K8102" t="s">
        <v>90</v>
      </c>
      <c r="L8102" s="46">
        <v>5175</v>
      </c>
      <c r="M8102" s="46">
        <v>72</v>
      </c>
      <c r="N8102" s="46">
        <v>68.7</v>
      </c>
      <c r="O8102" s="46">
        <v>116</v>
      </c>
      <c r="P8102" s="46">
        <f t="shared" si="919"/>
        <v>2</v>
      </c>
      <c r="R8102" s="67" t="s">
        <v>1281</v>
      </c>
      <c r="S8102" s="67">
        <f>COUNTIF(Y$2:$Y$100,R8102)</f>
        <v>0</v>
      </c>
      <c r="V8102" s="67">
        <f t="shared" si="923"/>
        <v>0</v>
      </c>
      <c r="X8102"/>
      <c r="Y8102" s="67" t="str">
        <f t="shared" si="917"/>
        <v xml:space="preserve"> </v>
      </c>
      <c r="AB8102" t="s">
        <v>90</v>
      </c>
      <c r="AC8102" s="46">
        <v>5175</v>
      </c>
      <c r="AD8102" s="46">
        <v>72</v>
      </c>
      <c r="AE8102" s="46">
        <v>68.7</v>
      </c>
      <c r="AF8102" s="46">
        <v>116</v>
      </c>
      <c r="AH8102" s="70" t="str">
        <f t="shared" si="920"/>
        <v>GCAW Girls Div 2 Baldwin-Woodville Regional</v>
      </c>
      <c r="AI8102" s="70" t="str">
        <f t="shared" si="921"/>
        <v/>
      </c>
      <c r="AJ8102" s="70" t="str">
        <f t="shared" si="922"/>
        <v/>
      </c>
      <c r="AK8102" s="70" t="str" cm="1">
        <f t="array" ref="AK8102">_xlfn.IFS(AH8102&lt;&gt;"","1",AI8102&lt;&gt;"","2",AJ8102&lt;&gt;"","3")</f>
        <v>1</v>
      </c>
    </row>
    <row r="8103" spans="1:37" x14ac:dyDescent="0.25">
      <c r="A8103" t="s">
        <v>244</v>
      </c>
      <c r="B8103" t="s">
        <v>650</v>
      </c>
      <c r="C8103" s="67" t="str">
        <f t="shared" si="918"/>
        <v>Izzy Jonas</v>
      </c>
      <c r="D8103" s="71" t="str" cm="1">
        <f t="array" ref="D8103">_xlfn.IFS(AK8103="1",CONCATENATE(C8103,"Regional"),AK8103="2",CONCATENATE(C8103,"Sectional"),AK8103="3",CONCATENATE(C8103,COUNTIF($C$1:C8103,C8103)))</f>
        <v>Izzy JonasRegional</v>
      </c>
      <c r="E8103" s="66">
        <v>45197.333333333336</v>
      </c>
      <c r="F8103" t="s">
        <v>2513</v>
      </c>
      <c r="G8103" s="46">
        <v>37</v>
      </c>
      <c r="H8103" s="46">
        <v>115</v>
      </c>
      <c r="I8103" s="46">
        <v>27</v>
      </c>
      <c r="J8103" t="s">
        <v>147</v>
      </c>
      <c r="K8103" t="s">
        <v>90</v>
      </c>
      <c r="L8103" s="46">
        <v>5175</v>
      </c>
      <c r="M8103" s="46">
        <v>72</v>
      </c>
      <c r="N8103" s="46">
        <v>68.7</v>
      </c>
      <c r="O8103" s="46">
        <v>116</v>
      </c>
      <c r="P8103" s="46">
        <f t="shared" si="919"/>
        <v>2</v>
      </c>
      <c r="R8103" s="67" t="s">
        <v>1284</v>
      </c>
      <c r="S8103" s="67">
        <f>COUNTIF(Y$2:$Y$100,R8103)</f>
        <v>0</v>
      </c>
      <c r="V8103" s="67">
        <f t="shared" si="923"/>
        <v>0</v>
      </c>
      <c r="X8103"/>
      <c r="Y8103" s="67" t="str">
        <f t="shared" si="917"/>
        <v xml:space="preserve"> </v>
      </c>
      <c r="AB8103" t="s">
        <v>90</v>
      </c>
      <c r="AC8103" s="46">
        <v>5175</v>
      </c>
      <c r="AD8103" s="46">
        <v>72</v>
      </c>
      <c r="AE8103" s="46">
        <v>68.7</v>
      </c>
      <c r="AF8103" s="46">
        <v>116</v>
      </c>
      <c r="AH8103" s="70" t="str">
        <f t="shared" si="920"/>
        <v>GCAW Girls Div 2 Baldwin-Woodville Regional</v>
      </c>
      <c r="AI8103" s="70" t="str">
        <f t="shared" si="921"/>
        <v/>
      </c>
      <c r="AJ8103" s="70" t="str">
        <f t="shared" si="922"/>
        <v/>
      </c>
      <c r="AK8103" s="70" t="str" cm="1">
        <f t="array" ref="AK8103">_xlfn.IFS(AH8103&lt;&gt;"","1",AI8103&lt;&gt;"","2",AJ8103&lt;&gt;"","3")</f>
        <v>1</v>
      </c>
    </row>
    <row r="8104" spans="1:37" x14ac:dyDescent="0.25">
      <c r="A8104" t="s">
        <v>1071</v>
      </c>
      <c r="B8104" t="s">
        <v>496</v>
      </c>
      <c r="C8104" s="67" t="str">
        <f t="shared" si="918"/>
        <v>Josie Sawicki</v>
      </c>
      <c r="D8104" s="71" t="str" cm="1">
        <f t="array" ref="D8104">_xlfn.IFS(AK8104="1",CONCATENATE(C8104,"Regional"),AK8104="2",CONCATENATE(C8104,"Sectional"),AK8104="3",CONCATENATE(C8104,COUNTIF($C$1:C8104,C8104)))</f>
        <v>Josie SawickiRegional</v>
      </c>
      <c r="E8104" s="66">
        <v>45197.333333333336</v>
      </c>
      <c r="F8104" t="s">
        <v>2513</v>
      </c>
      <c r="G8104" s="46">
        <v>37</v>
      </c>
      <c r="H8104" s="46">
        <v>117</v>
      </c>
      <c r="I8104" s="46">
        <v>30</v>
      </c>
      <c r="J8104" t="s">
        <v>147</v>
      </c>
      <c r="K8104" t="s">
        <v>90</v>
      </c>
      <c r="L8104" s="46">
        <v>5175</v>
      </c>
      <c r="M8104" s="46">
        <v>72</v>
      </c>
      <c r="N8104" s="46">
        <v>68.7</v>
      </c>
      <c r="O8104" s="46">
        <v>116</v>
      </c>
      <c r="P8104" s="46">
        <f t="shared" si="919"/>
        <v>2</v>
      </c>
      <c r="R8104" s="67" t="s">
        <v>1556</v>
      </c>
      <c r="S8104" s="67">
        <f>COUNTIF(Y$2:$Y$100,R8104)</f>
        <v>0</v>
      </c>
      <c r="V8104" s="67">
        <f t="shared" si="923"/>
        <v>0</v>
      </c>
      <c r="X8104"/>
      <c r="Y8104" s="67" t="str">
        <f t="shared" si="917"/>
        <v xml:space="preserve"> </v>
      </c>
      <c r="AB8104" t="s">
        <v>90</v>
      </c>
      <c r="AC8104" s="46">
        <v>5175</v>
      </c>
      <c r="AD8104" s="46">
        <v>72</v>
      </c>
      <c r="AE8104" s="46">
        <v>68.7</v>
      </c>
      <c r="AF8104" s="46">
        <v>116</v>
      </c>
      <c r="AH8104" s="70" t="str">
        <f t="shared" si="920"/>
        <v>GCAW Girls Div 2 Baldwin-Woodville Regional</v>
      </c>
      <c r="AI8104" s="70" t="str">
        <f t="shared" si="921"/>
        <v/>
      </c>
      <c r="AJ8104" s="70" t="str">
        <f t="shared" si="922"/>
        <v/>
      </c>
      <c r="AK8104" s="70" t="str" cm="1">
        <f t="array" ref="AK8104">_xlfn.IFS(AH8104&lt;&gt;"","1",AI8104&lt;&gt;"","2",AJ8104&lt;&gt;"","3")</f>
        <v>1</v>
      </c>
    </row>
    <row r="8105" spans="1:37" x14ac:dyDescent="0.25">
      <c r="A8105" t="s">
        <v>225</v>
      </c>
      <c r="B8105" t="s">
        <v>585</v>
      </c>
      <c r="C8105" s="67" t="str">
        <f t="shared" si="918"/>
        <v>Ayda Carufel</v>
      </c>
      <c r="D8105" s="71" t="str" cm="1">
        <f t="array" ref="D8105">_xlfn.IFS(AK8105="1",CONCATENATE(C8105,"Regional"),AK8105="2",CONCATENATE(C8105,"Sectional"),AK8105="3",CONCATENATE(C8105,COUNTIF($C$1:C8105,C8105)))</f>
        <v>Ayda CarufelRegional</v>
      </c>
      <c r="E8105" s="66">
        <v>45197.333333333336</v>
      </c>
      <c r="F8105" t="s">
        <v>2513</v>
      </c>
      <c r="G8105" s="46">
        <v>37</v>
      </c>
      <c r="H8105" s="46">
        <v>119</v>
      </c>
      <c r="I8105" s="46">
        <v>31</v>
      </c>
      <c r="J8105" t="s">
        <v>147</v>
      </c>
      <c r="K8105" t="s">
        <v>90</v>
      </c>
      <c r="L8105" s="46">
        <v>5175</v>
      </c>
      <c r="M8105" s="46">
        <v>72</v>
      </c>
      <c r="N8105" s="46">
        <v>68.7</v>
      </c>
      <c r="O8105" s="46">
        <v>116</v>
      </c>
      <c r="P8105" s="46">
        <f t="shared" si="919"/>
        <v>2</v>
      </c>
      <c r="R8105" s="67" t="s">
        <v>1234</v>
      </c>
      <c r="S8105" s="67">
        <f>COUNTIF(Y$2:$Y$100,R8105)</f>
        <v>0</v>
      </c>
      <c r="V8105" s="67">
        <f t="shared" si="923"/>
        <v>0</v>
      </c>
      <c r="X8105"/>
      <c r="Y8105" s="67" t="str">
        <f t="shared" si="917"/>
        <v xml:space="preserve"> </v>
      </c>
      <c r="AB8105" t="s">
        <v>90</v>
      </c>
      <c r="AC8105" s="46">
        <v>5175</v>
      </c>
      <c r="AD8105" s="46">
        <v>72</v>
      </c>
      <c r="AE8105" s="46">
        <v>68.7</v>
      </c>
      <c r="AF8105" s="46">
        <v>116</v>
      </c>
      <c r="AH8105" s="70" t="str">
        <f t="shared" si="920"/>
        <v>GCAW Girls Div 2 Baldwin-Woodville Regional</v>
      </c>
      <c r="AI8105" s="70" t="str">
        <f t="shared" si="921"/>
        <v/>
      </c>
      <c r="AJ8105" s="70" t="str">
        <f t="shared" si="922"/>
        <v/>
      </c>
      <c r="AK8105" s="70" t="str" cm="1">
        <f t="array" ref="AK8105">_xlfn.IFS(AH8105&lt;&gt;"","1",AI8105&lt;&gt;"","2",AJ8105&lt;&gt;"","3")</f>
        <v>1</v>
      </c>
    </row>
    <row r="8106" spans="1:37" x14ac:dyDescent="0.25">
      <c r="A8106" t="s">
        <v>2138</v>
      </c>
      <c r="B8106" t="s">
        <v>2139</v>
      </c>
      <c r="C8106" s="67" t="str">
        <f t="shared" si="918"/>
        <v>Nola Freeman</v>
      </c>
      <c r="D8106" s="71" t="str" cm="1">
        <f t="array" ref="D8106">_xlfn.IFS(AK8106="1",CONCATENATE(C8106,"Regional"),AK8106="2",CONCATENATE(C8106,"Sectional"),AK8106="3",CONCATENATE(C8106,COUNTIF($C$1:C8106,C8106)))</f>
        <v>Nola FreemanRegional</v>
      </c>
      <c r="E8106" s="66">
        <v>45197.333333333336</v>
      </c>
      <c r="F8106" t="s">
        <v>2513</v>
      </c>
      <c r="G8106" s="46">
        <v>37</v>
      </c>
      <c r="H8106" s="46">
        <v>120</v>
      </c>
      <c r="I8106" s="46">
        <v>32</v>
      </c>
      <c r="J8106" t="s">
        <v>147</v>
      </c>
      <c r="K8106" t="s">
        <v>90</v>
      </c>
      <c r="L8106" s="46">
        <v>5175</v>
      </c>
      <c r="M8106" s="46">
        <v>72</v>
      </c>
      <c r="N8106" s="46">
        <v>68.7</v>
      </c>
      <c r="O8106" s="46">
        <v>116</v>
      </c>
      <c r="P8106" s="46">
        <f t="shared" si="919"/>
        <v>2</v>
      </c>
      <c r="R8106" s="67" t="s">
        <v>3166</v>
      </c>
      <c r="S8106" s="67">
        <f>COUNTIF(Y$2:$Y$100,R8106)</f>
        <v>0</v>
      </c>
      <c r="V8106" s="67">
        <f t="shared" si="923"/>
        <v>0</v>
      </c>
      <c r="X8106"/>
      <c r="Y8106" s="67" t="str">
        <f t="shared" si="917"/>
        <v xml:space="preserve"> </v>
      </c>
      <c r="AB8106" t="s">
        <v>90</v>
      </c>
      <c r="AC8106" s="46">
        <v>5175</v>
      </c>
      <c r="AD8106" s="46">
        <v>72</v>
      </c>
      <c r="AE8106" s="46">
        <v>68.7</v>
      </c>
      <c r="AF8106" s="46">
        <v>116</v>
      </c>
      <c r="AH8106" s="70" t="str">
        <f t="shared" si="920"/>
        <v>GCAW Girls Div 2 Baldwin-Woodville Regional</v>
      </c>
      <c r="AI8106" s="70" t="str">
        <f t="shared" si="921"/>
        <v/>
      </c>
      <c r="AJ8106" s="70" t="str">
        <f t="shared" si="922"/>
        <v/>
      </c>
      <c r="AK8106" s="70" t="str" cm="1">
        <f t="array" ref="AK8106">_xlfn.IFS(AH8106&lt;&gt;"","1",AI8106&lt;&gt;"","2",AJ8106&lt;&gt;"","3")</f>
        <v>1</v>
      </c>
    </row>
    <row r="8107" spans="1:37" x14ac:dyDescent="0.25">
      <c r="A8107" t="s">
        <v>1697</v>
      </c>
      <c r="B8107" t="s">
        <v>1696</v>
      </c>
      <c r="C8107" s="67" t="str">
        <f t="shared" si="918"/>
        <v>Nikki Covington</v>
      </c>
      <c r="D8107" s="71" t="str" cm="1">
        <f t="array" ref="D8107">_xlfn.IFS(AK8107="1",CONCATENATE(C8107,"Regional"),AK8107="2",CONCATENATE(C8107,"Sectional"),AK8107="3",CONCATENATE(C8107,COUNTIF($C$1:C8107,C8107)))</f>
        <v>Nikki CovingtonRegional</v>
      </c>
      <c r="E8107" s="66">
        <v>45197.333333333336</v>
      </c>
      <c r="F8107" t="s">
        <v>2513</v>
      </c>
      <c r="G8107" s="46">
        <v>37</v>
      </c>
      <c r="H8107" s="46">
        <v>125</v>
      </c>
      <c r="I8107" s="46">
        <v>33</v>
      </c>
      <c r="J8107" t="s">
        <v>147</v>
      </c>
      <c r="K8107" t="s">
        <v>90</v>
      </c>
      <c r="L8107" s="46">
        <v>5175</v>
      </c>
      <c r="M8107" s="46">
        <v>72</v>
      </c>
      <c r="N8107" s="46">
        <v>68.7</v>
      </c>
      <c r="O8107" s="46">
        <v>116</v>
      </c>
      <c r="P8107" s="46">
        <f t="shared" si="919"/>
        <v>2</v>
      </c>
      <c r="R8107" s="67" t="s">
        <v>3677</v>
      </c>
      <c r="S8107" s="67">
        <f>COUNTIF(Y$2:$Y$100,R8107)</f>
        <v>0</v>
      </c>
      <c r="V8107" s="67">
        <f t="shared" si="923"/>
        <v>0</v>
      </c>
      <c r="X8107"/>
      <c r="Y8107" s="67" t="str">
        <f t="shared" si="917"/>
        <v xml:space="preserve"> </v>
      </c>
      <c r="AB8107" t="s">
        <v>90</v>
      </c>
      <c r="AC8107" s="46">
        <v>5175</v>
      </c>
      <c r="AD8107" s="46">
        <v>72</v>
      </c>
      <c r="AE8107" s="46">
        <v>68.7</v>
      </c>
      <c r="AF8107" s="46">
        <v>116</v>
      </c>
      <c r="AH8107" s="70" t="str">
        <f t="shared" si="920"/>
        <v>GCAW Girls Div 2 Baldwin-Woodville Regional</v>
      </c>
      <c r="AI8107" s="70" t="str">
        <f t="shared" si="921"/>
        <v/>
      </c>
      <c r="AJ8107" s="70" t="str">
        <f t="shared" si="922"/>
        <v/>
      </c>
      <c r="AK8107" s="70" t="str" cm="1">
        <f t="array" ref="AK8107">_xlfn.IFS(AH8107&lt;&gt;"","1",AI8107&lt;&gt;"","2",AJ8107&lt;&gt;"","3")</f>
        <v>1</v>
      </c>
    </row>
    <row r="8108" spans="1:37" x14ac:dyDescent="0.25">
      <c r="A8108" t="s">
        <v>1907</v>
      </c>
      <c r="B8108" t="s">
        <v>277</v>
      </c>
      <c r="C8108" s="67" t="str">
        <f t="shared" si="918"/>
        <v>Peyton Park</v>
      </c>
      <c r="D8108" s="71" t="str" cm="1">
        <f t="array" ref="D8108">_xlfn.IFS(AK8108="1",CONCATENATE(C8108,"Regional"),AK8108="2",CONCATENATE(C8108,"Sectional"),AK8108="3",CONCATENATE(C8108,COUNTIF($C$1:C8108,C8108)))</f>
        <v>Peyton ParkRegional</v>
      </c>
      <c r="E8108" s="66">
        <v>45197.333333333336</v>
      </c>
      <c r="F8108" t="s">
        <v>2513</v>
      </c>
      <c r="G8108" s="46">
        <v>37</v>
      </c>
      <c r="H8108" s="46">
        <v>126</v>
      </c>
      <c r="I8108" s="46">
        <v>34</v>
      </c>
      <c r="J8108" t="s">
        <v>147</v>
      </c>
      <c r="K8108" t="s">
        <v>90</v>
      </c>
      <c r="L8108" s="46">
        <v>5175</v>
      </c>
      <c r="M8108" s="46">
        <v>72</v>
      </c>
      <c r="N8108" s="46">
        <v>68.7</v>
      </c>
      <c r="O8108" s="46">
        <v>116</v>
      </c>
      <c r="P8108" s="46">
        <f t="shared" si="919"/>
        <v>2</v>
      </c>
      <c r="R8108" s="67" t="s">
        <v>2922</v>
      </c>
      <c r="S8108" s="67">
        <f>COUNTIF(Y$2:$Y$100,R8108)</f>
        <v>0</v>
      </c>
      <c r="V8108" s="67">
        <f t="shared" si="923"/>
        <v>0</v>
      </c>
      <c r="X8108"/>
      <c r="Y8108" s="67" t="str">
        <f t="shared" si="917"/>
        <v xml:space="preserve"> </v>
      </c>
      <c r="AB8108" t="s">
        <v>90</v>
      </c>
      <c r="AC8108" s="46">
        <v>5175</v>
      </c>
      <c r="AD8108" s="46">
        <v>72</v>
      </c>
      <c r="AE8108" s="46">
        <v>68.7</v>
      </c>
      <c r="AF8108" s="46">
        <v>116</v>
      </c>
      <c r="AH8108" s="70" t="str">
        <f t="shared" si="920"/>
        <v>GCAW Girls Div 2 Baldwin-Woodville Regional</v>
      </c>
      <c r="AI8108" s="70" t="str">
        <f t="shared" si="921"/>
        <v/>
      </c>
      <c r="AJ8108" s="70" t="str">
        <f t="shared" si="922"/>
        <v/>
      </c>
      <c r="AK8108" s="70" t="str" cm="1">
        <f t="array" ref="AK8108">_xlfn.IFS(AH8108&lt;&gt;"","1",AI8108&lt;&gt;"","2",AJ8108&lt;&gt;"","3")</f>
        <v>1</v>
      </c>
    </row>
    <row r="8109" spans="1:37" x14ac:dyDescent="0.25">
      <c r="A8109" t="s">
        <v>2140</v>
      </c>
      <c r="B8109" t="s">
        <v>502</v>
      </c>
      <c r="C8109" s="67" t="str">
        <f t="shared" si="918"/>
        <v>Kelly Moritz</v>
      </c>
      <c r="D8109" s="71" t="str" cm="1">
        <f t="array" ref="D8109">_xlfn.IFS(AK8109="1",CONCATENATE(C8109,"Regional"),AK8109="2",CONCATENATE(C8109,"Sectional"),AK8109="3",CONCATENATE(C8109,COUNTIF($C$1:C8109,C8109)))</f>
        <v>Kelly MoritzRegional</v>
      </c>
      <c r="E8109" s="66">
        <v>45197.333333333336</v>
      </c>
      <c r="F8109" t="s">
        <v>2513</v>
      </c>
      <c r="G8109" s="46">
        <v>37</v>
      </c>
      <c r="H8109" s="46">
        <v>128</v>
      </c>
      <c r="I8109" s="46">
        <v>35</v>
      </c>
      <c r="J8109" t="s">
        <v>147</v>
      </c>
      <c r="K8109" t="s">
        <v>90</v>
      </c>
      <c r="L8109" s="46">
        <v>5175</v>
      </c>
      <c r="M8109" s="46">
        <v>72</v>
      </c>
      <c r="N8109" s="46">
        <v>68.7</v>
      </c>
      <c r="O8109" s="46">
        <v>116</v>
      </c>
      <c r="P8109" s="46">
        <f t="shared" si="919"/>
        <v>2</v>
      </c>
      <c r="R8109" s="67" t="s">
        <v>3167</v>
      </c>
      <c r="S8109" s="67">
        <f>COUNTIF(Y$2:$Y$100,R8109)</f>
        <v>0</v>
      </c>
      <c r="V8109" s="67">
        <f t="shared" si="923"/>
        <v>0</v>
      </c>
      <c r="X8109"/>
      <c r="Y8109" s="67" t="str">
        <f t="shared" si="917"/>
        <v xml:space="preserve"> </v>
      </c>
      <c r="AB8109" t="s">
        <v>90</v>
      </c>
      <c r="AC8109" s="46">
        <v>5175</v>
      </c>
      <c r="AD8109" s="46">
        <v>72</v>
      </c>
      <c r="AE8109" s="46">
        <v>68.7</v>
      </c>
      <c r="AF8109" s="46">
        <v>116</v>
      </c>
      <c r="AH8109" s="70" t="str">
        <f t="shared" si="920"/>
        <v>GCAW Girls Div 2 Baldwin-Woodville Regional</v>
      </c>
      <c r="AI8109" s="70" t="str">
        <f t="shared" si="921"/>
        <v/>
      </c>
      <c r="AJ8109" s="70" t="str">
        <f t="shared" si="922"/>
        <v/>
      </c>
      <c r="AK8109" s="70" t="str" cm="1">
        <f t="array" ref="AK8109">_xlfn.IFS(AH8109&lt;&gt;"","1",AI8109&lt;&gt;"","2",AJ8109&lt;&gt;"","3")</f>
        <v>1</v>
      </c>
    </row>
    <row r="8110" spans="1:37" x14ac:dyDescent="0.25">
      <c r="A8110" t="s">
        <v>310</v>
      </c>
      <c r="B8110" t="s">
        <v>280</v>
      </c>
      <c r="C8110" s="67" t="str">
        <f t="shared" si="918"/>
        <v>Kennedy Miller</v>
      </c>
      <c r="D8110" s="71" t="str" cm="1">
        <f t="array" ref="D8110">_xlfn.IFS(AK8110="1",CONCATENATE(C8110,"Regional"),AK8110="2",CONCATENATE(C8110,"Sectional"),AK8110="3",CONCATENATE(C8110,COUNTIF($C$1:C8110,C8110)))</f>
        <v>Kennedy MillerRegional</v>
      </c>
      <c r="E8110" s="66">
        <v>45197.333333333336</v>
      </c>
      <c r="F8110" t="s">
        <v>2513</v>
      </c>
      <c r="G8110" s="46">
        <v>37</v>
      </c>
      <c r="H8110" s="46">
        <v>129</v>
      </c>
      <c r="I8110" s="46">
        <v>36</v>
      </c>
      <c r="J8110" t="s">
        <v>147</v>
      </c>
      <c r="K8110" t="s">
        <v>90</v>
      </c>
      <c r="L8110" s="46">
        <v>5175</v>
      </c>
      <c r="M8110" s="46">
        <v>72</v>
      </c>
      <c r="N8110" s="46">
        <v>68.7</v>
      </c>
      <c r="O8110" s="46">
        <v>116</v>
      </c>
      <c r="P8110" s="46">
        <f t="shared" si="919"/>
        <v>2</v>
      </c>
      <c r="R8110" s="67" t="s">
        <v>3168</v>
      </c>
      <c r="S8110" s="67">
        <f>COUNTIF(Y$2:$Y$100,R8110)</f>
        <v>0</v>
      </c>
      <c r="V8110" s="67">
        <f t="shared" si="923"/>
        <v>0</v>
      </c>
      <c r="X8110"/>
      <c r="Y8110" s="67" t="str">
        <f t="shared" si="917"/>
        <v xml:space="preserve"> </v>
      </c>
      <c r="AB8110" t="s">
        <v>90</v>
      </c>
      <c r="AC8110" s="46">
        <v>5175</v>
      </c>
      <c r="AD8110" s="46">
        <v>72</v>
      </c>
      <c r="AE8110" s="46">
        <v>68.7</v>
      </c>
      <c r="AF8110" s="46">
        <v>116</v>
      </c>
      <c r="AH8110" s="70" t="str">
        <f t="shared" si="920"/>
        <v>GCAW Girls Div 2 Baldwin-Woodville Regional</v>
      </c>
      <c r="AI8110" s="70" t="str">
        <f t="shared" si="921"/>
        <v/>
      </c>
      <c r="AJ8110" s="70" t="str">
        <f t="shared" si="922"/>
        <v/>
      </c>
      <c r="AK8110" s="70" t="str" cm="1">
        <f t="array" ref="AK8110">_xlfn.IFS(AH8110&lt;&gt;"","1",AI8110&lt;&gt;"","2",AJ8110&lt;&gt;"","3")</f>
        <v>1</v>
      </c>
    </row>
    <row r="8111" spans="1:37" x14ac:dyDescent="0.25">
      <c r="A8111" t="s">
        <v>1908</v>
      </c>
      <c r="B8111" t="s">
        <v>538</v>
      </c>
      <c r="C8111" s="67" t="str">
        <f t="shared" si="918"/>
        <v>Lilly Root</v>
      </c>
      <c r="D8111" s="71" t="str" cm="1">
        <f t="array" ref="D8111">_xlfn.IFS(AK8111="1",CONCATENATE(C8111,"Regional"),AK8111="2",CONCATENATE(C8111,"Sectional"),AK8111="3",CONCATENATE(C8111,COUNTIF($C$1:C8111,C8111)))</f>
        <v>Lilly RootRegional</v>
      </c>
      <c r="E8111" s="66">
        <v>45197.333333333336</v>
      </c>
      <c r="F8111" t="s">
        <v>2513</v>
      </c>
      <c r="G8111" s="46">
        <v>37</v>
      </c>
      <c r="H8111" s="46">
        <v>159</v>
      </c>
      <c r="I8111" s="46">
        <v>37</v>
      </c>
      <c r="J8111" t="s">
        <v>147</v>
      </c>
      <c r="K8111" t="s">
        <v>90</v>
      </c>
      <c r="L8111" s="46">
        <v>5175</v>
      </c>
      <c r="M8111" s="46">
        <v>72</v>
      </c>
      <c r="N8111" s="46">
        <v>68.7</v>
      </c>
      <c r="O8111" s="46">
        <v>116</v>
      </c>
      <c r="P8111" s="46">
        <f t="shared" si="919"/>
        <v>2</v>
      </c>
      <c r="R8111" s="67" t="s">
        <v>2923</v>
      </c>
      <c r="S8111" s="67">
        <f>COUNTIF(Y$2:$Y$100,R8111)</f>
        <v>0</v>
      </c>
      <c r="V8111" s="67">
        <f t="shared" si="923"/>
        <v>0</v>
      </c>
      <c r="X8111"/>
      <c r="Y8111" s="67" t="str">
        <f t="shared" si="917"/>
        <v xml:space="preserve"> </v>
      </c>
      <c r="AB8111" t="s">
        <v>90</v>
      </c>
      <c r="AC8111" s="46">
        <v>5175</v>
      </c>
      <c r="AD8111" s="46">
        <v>72</v>
      </c>
      <c r="AE8111" s="46">
        <v>68.7</v>
      </c>
      <c r="AF8111" s="46">
        <v>116</v>
      </c>
      <c r="AH8111" s="70" t="str">
        <f t="shared" si="920"/>
        <v>GCAW Girls Div 2 Baldwin-Woodville Regional</v>
      </c>
      <c r="AI8111" s="70" t="str">
        <f t="shared" si="921"/>
        <v/>
      </c>
      <c r="AJ8111" s="70" t="str">
        <f t="shared" si="922"/>
        <v/>
      </c>
      <c r="AK8111" s="70" t="str" cm="1">
        <f t="array" ref="AK8111">_xlfn.IFS(AH8111&lt;&gt;"","1",AI8111&lt;&gt;"","2",AJ8111&lt;&gt;"","3")</f>
        <v>1</v>
      </c>
    </row>
    <row r="8112" spans="1:37" x14ac:dyDescent="0.25">
      <c r="A8112" t="s">
        <v>288</v>
      </c>
      <c r="B8112" t="s">
        <v>415</v>
      </c>
      <c r="C8112" s="67" t="str">
        <f t="shared" si="918"/>
        <v>Heather Krause</v>
      </c>
      <c r="D8112" s="71" t="str" cm="1">
        <f t="array" ref="D8112">_xlfn.IFS(AK8112="1",CONCATENATE(C8112,"Regional"),AK8112="2",CONCATENATE(C8112,"Sectional"),AK8112="3",CONCATENATE(C8112,COUNTIF($C$1:C8112,C8112)))</f>
        <v>Heather KrauseRegional</v>
      </c>
      <c r="E8112" s="66">
        <v>45197.333333333336</v>
      </c>
      <c r="F8112" t="s">
        <v>2518</v>
      </c>
      <c r="G8112" s="46">
        <v>22</v>
      </c>
      <c r="H8112" s="46">
        <v>87</v>
      </c>
      <c r="I8112" s="46">
        <v>1</v>
      </c>
      <c r="J8112" t="s">
        <v>2519</v>
      </c>
      <c r="K8112" t="s">
        <v>90</v>
      </c>
      <c r="L8112" s="46">
        <v>4805</v>
      </c>
      <c r="M8112" s="46">
        <v>70</v>
      </c>
      <c r="N8112" s="46">
        <v>67.7</v>
      </c>
      <c r="O8112" s="46">
        <v>111</v>
      </c>
      <c r="P8112" s="46">
        <f t="shared" si="919"/>
        <v>2</v>
      </c>
      <c r="R8112" s="67" t="s">
        <v>1142</v>
      </c>
      <c r="S8112" s="67">
        <f>COUNTIF(Y$2:$Y$100,R8112)</f>
        <v>0</v>
      </c>
      <c r="V8112" s="67">
        <f t="shared" si="923"/>
        <v>0</v>
      </c>
      <c r="X8112"/>
      <c r="Y8112" s="67" t="str">
        <f t="shared" ref="Y8112:Y8175" si="924">CONCATENATE(W8112," ",X8112)</f>
        <v xml:space="preserve"> </v>
      </c>
      <c r="AB8112" t="s">
        <v>90</v>
      </c>
      <c r="AC8112" s="46">
        <v>4805</v>
      </c>
      <c r="AD8112" s="46">
        <v>70</v>
      </c>
      <c r="AE8112" s="46">
        <v>67.7</v>
      </c>
      <c r="AF8112" s="46">
        <v>111</v>
      </c>
      <c r="AH8112" s="70" t="str">
        <f t="shared" si="920"/>
        <v>GCAW Girls Div 2 Marinette Regional</v>
      </c>
      <c r="AI8112" s="70" t="str">
        <f t="shared" si="921"/>
        <v/>
      </c>
      <c r="AJ8112" s="70" t="str">
        <f t="shared" si="922"/>
        <v/>
      </c>
      <c r="AK8112" s="70" t="str" cm="1">
        <f t="array" ref="AK8112">_xlfn.IFS(AH8112&lt;&gt;"","1",AI8112&lt;&gt;"","2",AJ8112&lt;&gt;"","3")</f>
        <v>1</v>
      </c>
    </row>
    <row r="8113" spans="1:37" x14ac:dyDescent="0.25">
      <c r="A8113" t="s">
        <v>1818</v>
      </c>
      <c r="B8113" t="s">
        <v>1819</v>
      </c>
      <c r="C8113" s="67" t="str">
        <f t="shared" si="918"/>
        <v>Gillian Herrala</v>
      </c>
      <c r="D8113" s="71" t="str" cm="1">
        <f t="array" ref="D8113">_xlfn.IFS(AK8113="1",CONCATENATE(C8113,"Regional"),AK8113="2",CONCATENATE(C8113,"Sectional"),AK8113="3",CONCATENATE(C8113,COUNTIF($C$1:C8113,C8113)))</f>
        <v>Gillian HerralaRegional</v>
      </c>
      <c r="E8113" s="66">
        <v>45197.333333333336</v>
      </c>
      <c r="F8113" t="s">
        <v>2518</v>
      </c>
      <c r="G8113" s="46">
        <v>22</v>
      </c>
      <c r="H8113" s="46">
        <v>90</v>
      </c>
      <c r="I8113" s="46">
        <v>2</v>
      </c>
      <c r="J8113" t="s">
        <v>2519</v>
      </c>
      <c r="K8113" t="s">
        <v>90</v>
      </c>
      <c r="L8113" s="46">
        <v>4805</v>
      </c>
      <c r="M8113" s="46">
        <v>70</v>
      </c>
      <c r="N8113" s="46">
        <v>67.7</v>
      </c>
      <c r="O8113" s="46">
        <v>111</v>
      </c>
      <c r="P8113" s="46">
        <f t="shared" si="919"/>
        <v>2</v>
      </c>
      <c r="R8113" s="67" t="s">
        <v>2820</v>
      </c>
      <c r="S8113" s="67">
        <f>COUNTIF(Y$2:$Y$100,R8113)</f>
        <v>0</v>
      </c>
      <c r="V8113" s="67">
        <f t="shared" si="923"/>
        <v>0</v>
      </c>
      <c r="X8113"/>
      <c r="Y8113" s="67" t="str">
        <f t="shared" si="924"/>
        <v xml:space="preserve"> </v>
      </c>
      <c r="AB8113" t="s">
        <v>90</v>
      </c>
      <c r="AC8113" s="46">
        <v>4805</v>
      </c>
      <c r="AD8113" s="46">
        <v>70</v>
      </c>
      <c r="AE8113" s="46">
        <v>67.7</v>
      </c>
      <c r="AF8113" s="46">
        <v>111</v>
      </c>
      <c r="AH8113" s="70" t="str">
        <f t="shared" si="920"/>
        <v>GCAW Girls Div 2 Marinette Regional</v>
      </c>
      <c r="AI8113" s="70" t="str">
        <f t="shared" si="921"/>
        <v/>
      </c>
      <c r="AJ8113" s="70" t="str">
        <f t="shared" si="922"/>
        <v/>
      </c>
      <c r="AK8113" s="70" t="str" cm="1">
        <f t="array" ref="AK8113">_xlfn.IFS(AH8113&lt;&gt;"","1",AI8113&lt;&gt;"","2",AJ8113&lt;&gt;"","3")</f>
        <v>1</v>
      </c>
    </row>
    <row r="8114" spans="1:37" x14ac:dyDescent="0.25">
      <c r="A8114" t="s">
        <v>298</v>
      </c>
      <c r="B8114" t="s">
        <v>315</v>
      </c>
      <c r="C8114" s="67" t="str">
        <f t="shared" si="918"/>
        <v>Morgan Lewis</v>
      </c>
      <c r="D8114" s="71" t="str" cm="1">
        <f t="array" ref="D8114">_xlfn.IFS(AK8114="1",CONCATENATE(C8114,"Regional"),AK8114="2",CONCATENATE(C8114,"Sectional"),AK8114="3",CONCATENATE(C8114,COUNTIF($C$1:C8114,C8114)))</f>
        <v>Morgan LewisRegional</v>
      </c>
      <c r="E8114" s="66">
        <v>45197.333333333336</v>
      </c>
      <c r="F8114" t="s">
        <v>2518</v>
      </c>
      <c r="G8114" s="46">
        <v>22</v>
      </c>
      <c r="H8114" s="46">
        <v>91</v>
      </c>
      <c r="I8114" s="46">
        <v>3</v>
      </c>
      <c r="J8114" t="s">
        <v>2519</v>
      </c>
      <c r="K8114" t="s">
        <v>90</v>
      </c>
      <c r="L8114" s="46">
        <v>4805</v>
      </c>
      <c r="M8114" s="46">
        <v>70</v>
      </c>
      <c r="N8114" s="46">
        <v>67.7</v>
      </c>
      <c r="O8114" s="46">
        <v>111</v>
      </c>
      <c r="P8114" s="46">
        <f t="shared" si="919"/>
        <v>2</v>
      </c>
      <c r="R8114" s="67" t="s">
        <v>2819</v>
      </c>
      <c r="S8114" s="67">
        <f>COUNTIF(Y$2:$Y$100,R8114)</f>
        <v>0</v>
      </c>
      <c r="V8114" s="67">
        <f t="shared" si="923"/>
        <v>0</v>
      </c>
      <c r="X8114"/>
      <c r="Y8114" s="67" t="str">
        <f t="shared" si="924"/>
        <v xml:space="preserve"> </v>
      </c>
      <c r="AB8114" t="s">
        <v>90</v>
      </c>
      <c r="AC8114" s="46">
        <v>4805</v>
      </c>
      <c r="AD8114" s="46">
        <v>70</v>
      </c>
      <c r="AE8114" s="46">
        <v>67.7</v>
      </c>
      <c r="AF8114" s="46">
        <v>111</v>
      </c>
      <c r="AH8114" s="70" t="str">
        <f t="shared" si="920"/>
        <v>GCAW Girls Div 2 Marinette Regional</v>
      </c>
      <c r="AI8114" s="70" t="str">
        <f t="shared" si="921"/>
        <v/>
      </c>
      <c r="AJ8114" s="70" t="str">
        <f t="shared" si="922"/>
        <v/>
      </c>
      <c r="AK8114" s="70" t="str" cm="1">
        <f t="array" ref="AK8114">_xlfn.IFS(AH8114&lt;&gt;"","1",AI8114&lt;&gt;"","2",AJ8114&lt;&gt;"","3")</f>
        <v>1</v>
      </c>
    </row>
    <row r="8115" spans="1:37" x14ac:dyDescent="0.25">
      <c r="A8115" t="s">
        <v>310</v>
      </c>
      <c r="B8115" t="s">
        <v>207</v>
      </c>
      <c r="C8115" s="67" t="str">
        <f t="shared" si="918"/>
        <v>Taylor Miller</v>
      </c>
      <c r="D8115" s="71" t="str" cm="1">
        <f t="array" ref="D8115">_xlfn.IFS(AK8115="1",CONCATENATE(C8115,"Regional"),AK8115="2",CONCATENATE(C8115,"Sectional"),AK8115="3",CONCATENATE(C8115,COUNTIF($C$1:C8115,C8115)))</f>
        <v>Taylor MillerRegional</v>
      </c>
      <c r="E8115" s="66">
        <v>45197.333333333336</v>
      </c>
      <c r="F8115" t="s">
        <v>2518</v>
      </c>
      <c r="G8115" s="46">
        <v>22</v>
      </c>
      <c r="H8115" s="46">
        <v>97</v>
      </c>
      <c r="I8115" s="46">
        <v>4</v>
      </c>
      <c r="J8115" t="s">
        <v>2519</v>
      </c>
      <c r="K8115" t="s">
        <v>90</v>
      </c>
      <c r="L8115" s="46">
        <v>4805</v>
      </c>
      <c r="M8115" s="46">
        <v>70</v>
      </c>
      <c r="N8115" s="46">
        <v>67.7</v>
      </c>
      <c r="O8115" s="46">
        <v>111</v>
      </c>
      <c r="P8115" s="46">
        <f t="shared" si="919"/>
        <v>2</v>
      </c>
      <c r="R8115" s="67" t="s">
        <v>1490</v>
      </c>
      <c r="S8115" s="67">
        <f>COUNTIF(Y$2:$Y$100,R8115)</f>
        <v>0</v>
      </c>
      <c r="V8115" s="67">
        <f t="shared" si="923"/>
        <v>0</v>
      </c>
      <c r="X8115"/>
      <c r="Y8115" s="67" t="str">
        <f t="shared" si="924"/>
        <v xml:space="preserve"> </v>
      </c>
      <c r="AB8115" t="s">
        <v>90</v>
      </c>
      <c r="AC8115" s="46">
        <v>4805</v>
      </c>
      <c r="AD8115" s="46">
        <v>70</v>
      </c>
      <c r="AE8115" s="46">
        <v>67.7</v>
      </c>
      <c r="AF8115" s="46">
        <v>111</v>
      </c>
      <c r="AH8115" s="70" t="str">
        <f t="shared" si="920"/>
        <v>GCAW Girls Div 2 Marinette Regional</v>
      </c>
      <c r="AI8115" s="70" t="str">
        <f t="shared" si="921"/>
        <v/>
      </c>
      <c r="AJ8115" s="70" t="str">
        <f t="shared" si="922"/>
        <v/>
      </c>
      <c r="AK8115" s="70" t="str" cm="1">
        <f t="array" ref="AK8115">_xlfn.IFS(AH8115&lt;&gt;"","1",AI8115&lt;&gt;"","2",AJ8115&lt;&gt;"","3")</f>
        <v>1</v>
      </c>
    </row>
    <row r="8116" spans="1:37" x14ac:dyDescent="0.25">
      <c r="A8116" t="s">
        <v>268</v>
      </c>
      <c r="B8116" t="s">
        <v>721</v>
      </c>
      <c r="C8116" s="67" t="str">
        <f t="shared" si="918"/>
        <v>Regan Hermanson</v>
      </c>
      <c r="D8116" s="71" t="str" cm="1">
        <f t="array" ref="D8116">_xlfn.IFS(AK8116="1",CONCATENATE(C8116,"Regional"),AK8116="2",CONCATENATE(C8116,"Sectional"),AK8116="3",CONCATENATE(C8116,COUNTIF($C$1:C8116,C8116)))</f>
        <v>Regan HermansonRegional</v>
      </c>
      <c r="E8116" s="66">
        <v>45197.333333333336</v>
      </c>
      <c r="F8116" t="s">
        <v>2518</v>
      </c>
      <c r="G8116" s="46">
        <v>22</v>
      </c>
      <c r="H8116" s="46">
        <v>98</v>
      </c>
      <c r="I8116" s="46">
        <v>5</v>
      </c>
      <c r="J8116" t="s">
        <v>2519</v>
      </c>
      <c r="K8116" t="s">
        <v>90</v>
      </c>
      <c r="L8116" s="46">
        <v>4805</v>
      </c>
      <c r="M8116" s="46">
        <v>70</v>
      </c>
      <c r="N8116" s="46">
        <v>67.7</v>
      </c>
      <c r="O8116" s="46">
        <v>111</v>
      </c>
      <c r="P8116" s="46">
        <f t="shared" si="919"/>
        <v>2</v>
      </c>
      <c r="R8116" s="67" t="s">
        <v>1491</v>
      </c>
      <c r="S8116" s="67">
        <f>COUNTIF(Y$2:$Y$100,R8116)</f>
        <v>0</v>
      </c>
      <c r="V8116" s="67">
        <f t="shared" si="923"/>
        <v>0</v>
      </c>
      <c r="X8116"/>
      <c r="Y8116" s="67" t="str">
        <f t="shared" si="924"/>
        <v xml:space="preserve"> </v>
      </c>
      <c r="AB8116" t="s">
        <v>90</v>
      </c>
      <c r="AC8116" s="46">
        <v>4805</v>
      </c>
      <c r="AD8116" s="46">
        <v>70</v>
      </c>
      <c r="AE8116" s="46">
        <v>67.7</v>
      </c>
      <c r="AF8116" s="46">
        <v>111</v>
      </c>
      <c r="AH8116" s="70" t="str">
        <f t="shared" si="920"/>
        <v>GCAW Girls Div 2 Marinette Regional</v>
      </c>
      <c r="AI8116" s="70" t="str">
        <f t="shared" si="921"/>
        <v/>
      </c>
      <c r="AJ8116" s="70" t="str">
        <f t="shared" si="922"/>
        <v/>
      </c>
      <c r="AK8116" s="70" t="str" cm="1">
        <f t="array" ref="AK8116">_xlfn.IFS(AH8116&lt;&gt;"","1",AI8116&lt;&gt;"","2",AJ8116&lt;&gt;"","3")</f>
        <v>1</v>
      </c>
    </row>
    <row r="8117" spans="1:37" x14ac:dyDescent="0.25">
      <c r="A8117" t="s">
        <v>334</v>
      </c>
      <c r="B8117" t="s">
        <v>280</v>
      </c>
      <c r="C8117" s="67" t="str">
        <f t="shared" si="918"/>
        <v>Kennedy Polomis</v>
      </c>
      <c r="D8117" s="71" t="str" cm="1">
        <f t="array" ref="D8117">_xlfn.IFS(AK8117="1",CONCATENATE(C8117,"Regional"),AK8117="2",CONCATENATE(C8117,"Sectional"),AK8117="3",CONCATENATE(C8117,COUNTIF($C$1:C8117,C8117)))</f>
        <v>Kennedy PolomisRegional</v>
      </c>
      <c r="E8117" s="66">
        <v>45197.333333333336</v>
      </c>
      <c r="F8117" t="s">
        <v>2518</v>
      </c>
      <c r="G8117" s="46">
        <v>22</v>
      </c>
      <c r="H8117" s="46">
        <v>98</v>
      </c>
      <c r="I8117" s="46">
        <v>5</v>
      </c>
      <c r="J8117" t="s">
        <v>2519</v>
      </c>
      <c r="K8117" t="s">
        <v>90</v>
      </c>
      <c r="L8117" s="46">
        <v>4805</v>
      </c>
      <c r="M8117" s="46">
        <v>70</v>
      </c>
      <c r="N8117" s="46">
        <v>67.7</v>
      </c>
      <c r="O8117" s="46">
        <v>111</v>
      </c>
      <c r="P8117" s="46">
        <f t="shared" si="919"/>
        <v>2</v>
      </c>
      <c r="R8117" s="67" t="s">
        <v>1488</v>
      </c>
      <c r="S8117" s="67">
        <f>COUNTIF(Y$2:$Y$100,R8117)</f>
        <v>0</v>
      </c>
      <c r="V8117" s="67">
        <f t="shared" si="923"/>
        <v>0</v>
      </c>
      <c r="X8117"/>
      <c r="Y8117" s="67" t="str">
        <f t="shared" si="924"/>
        <v xml:space="preserve"> </v>
      </c>
      <c r="AB8117" t="s">
        <v>90</v>
      </c>
      <c r="AC8117" s="46">
        <v>4805</v>
      </c>
      <c r="AD8117" s="46">
        <v>70</v>
      </c>
      <c r="AE8117" s="46">
        <v>67.7</v>
      </c>
      <c r="AF8117" s="46">
        <v>111</v>
      </c>
      <c r="AH8117" s="70" t="str">
        <f t="shared" si="920"/>
        <v>GCAW Girls Div 2 Marinette Regional</v>
      </c>
      <c r="AI8117" s="70" t="str">
        <f t="shared" si="921"/>
        <v/>
      </c>
      <c r="AJ8117" s="70" t="str">
        <f t="shared" si="922"/>
        <v/>
      </c>
      <c r="AK8117" s="70" t="str" cm="1">
        <f t="array" ref="AK8117">_xlfn.IFS(AH8117&lt;&gt;"","1",AI8117&lt;&gt;"","2",AJ8117&lt;&gt;"","3")</f>
        <v>1</v>
      </c>
    </row>
    <row r="8118" spans="1:37" x14ac:dyDescent="0.25">
      <c r="A8118" t="s">
        <v>374</v>
      </c>
      <c r="B8118" t="s">
        <v>353</v>
      </c>
      <c r="C8118" s="67" t="str">
        <f t="shared" si="918"/>
        <v>Olivia Wagner</v>
      </c>
      <c r="D8118" s="71" t="str" cm="1">
        <f t="array" ref="D8118">_xlfn.IFS(AK8118="1",CONCATENATE(C8118,"Regional"),AK8118="2",CONCATENATE(C8118,"Sectional"),AK8118="3",CONCATENATE(C8118,COUNTIF($C$1:C8118,C8118)))</f>
        <v>Olivia WagnerRegional</v>
      </c>
      <c r="E8118" s="66">
        <v>45197.333333333336</v>
      </c>
      <c r="F8118" t="s">
        <v>2518</v>
      </c>
      <c r="G8118" s="46">
        <v>22</v>
      </c>
      <c r="H8118" s="46">
        <v>103</v>
      </c>
      <c r="I8118" s="46">
        <v>7</v>
      </c>
      <c r="J8118" t="s">
        <v>2519</v>
      </c>
      <c r="K8118" t="s">
        <v>90</v>
      </c>
      <c r="L8118" s="46">
        <v>4805</v>
      </c>
      <c r="M8118" s="46">
        <v>70</v>
      </c>
      <c r="N8118" s="46">
        <v>67.7</v>
      </c>
      <c r="O8118" s="46">
        <v>111</v>
      </c>
      <c r="P8118" s="46">
        <f t="shared" si="919"/>
        <v>2</v>
      </c>
      <c r="R8118" s="67" t="s">
        <v>3072</v>
      </c>
      <c r="S8118" s="67">
        <f>COUNTIF(Y$2:$Y$100,R8118)</f>
        <v>0</v>
      </c>
      <c r="V8118" s="67">
        <f t="shared" si="923"/>
        <v>0</v>
      </c>
      <c r="X8118"/>
      <c r="Y8118" s="67" t="str">
        <f t="shared" si="924"/>
        <v xml:space="preserve"> </v>
      </c>
      <c r="AB8118" t="s">
        <v>90</v>
      </c>
      <c r="AC8118" s="46">
        <v>4805</v>
      </c>
      <c r="AD8118" s="46">
        <v>70</v>
      </c>
      <c r="AE8118" s="46">
        <v>67.7</v>
      </c>
      <c r="AF8118" s="46">
        <v>111</v>
      </c>
      <c r="AH8118" s="70" t="str">
        <f t="shared" si="920"/>
        <v>GCAW Girls Div 2 Marinette Regional</v>
      </c>
      <c r="AI8118" s="70" t="str">
        <f t="shared" si="921"/>
        <v/>
      </c>
      <c r="AJ8118" s="70" t="str">
        <f t="shared" si="922"/>
        <v/>
      </c>
      <c r="AK8118" s="70" t="str" cm="1">
        <f t="array" ref="AK8118">_xlfn.IFS(AH8118&lt;&gt;"","1",AI8118&lt;&gt;"","2",AJ8118&lt;&gt;"","3")</f>
        <v>1</v>
      </c>
    </row>
    <row r="8119" spans="1:37" x14ac:dyDescent="0.25">
      <c r="A8119" t="s">
        <v>1604</v>
      </c>
      <c r="B8119" t="s">
        <v>435</v>
      </c>
      <c r="C8119" s="67" t="str">
        <f t="shared" si="918"/>
        <v>Raina Dworniczak</v>
      </c>
      <c r="D8119" s="71" t="str" cm="1">
        <f t="array" ref="D8119">_xlfn.IFS(AK8119="1",CONCATENATE(C8119,"Regional"),AK8119="2",CONCATENATE(C8119,"Sectional"),AK8119="3",CONCATENATE(C8119,COUNTIF($C$1:C8119,C8119)))</f>
        <v>Raina DworniczakRegional</v>
      </c>
      <c r="E8119" s="66">
        <v>45197.333333333336</v>
      </c>
      <c r="F8119" t="s">
        <v>2518</v>
      </c>
      <c r="G8119" s="46">
        <v>22</v>
      </c>
      <c r="H8119" s="46">
        <v>103</v>
      </c>
      <c r="I8119" s="46">
        <v>7</v>
      </c>
      <c r="J8119" t="s">
        <v>2519</v>
      </c>
      <c r="K8119" t="s">
        <v>90</v>
      </c>
      <c r="L8119" s="46">
        <v>4805</v>
      </c>
      <c r="M8119" s="46">
        <v>70</v>
      </c>
      <c r="N8119" s="46">
        <v>67.7</v>
      </c>
      <c r="O8119" s="46">
        <v>111</v>
      </c>
      <c r="P8119" s="46">
        <f t="shared" si="919"/>
        <v>2</v>
      </c>
      <c r="R8119" s="67" t="s">
        <v>3513</v>
      </c>
      <c r="S8119" s="67">
        <f>COUNTIF(Y$2:$Y$100,R8119)</f>
        <v>0</v>
      </c>
      <c r="V8119" s="67">
        <f t="shared" si="923"/>
        <v>0</v>
      </c>
      <c r="X8119"/>
      <c r="Y8119" s="67" t="str">
        <f t="shared" si="924"/>
        <v xml:space="preserve"> </v>
      </c>
      <c r="AB8119" t="s">
        <v>90</v>
      </c>
      <c r="AC8119" s="46">
        <v>4805</v>
      </c>
      <c r="AD8119" s="46">
        <v>70</v>
      </c>
      <c r="AE8119" s="46">
        <v>67.7</v>
      </c>
      <c r="AF8119" s="46">
        <v>111</v>
      </c>
      <c r="AH8119" s="70" t="str">
        <f t="shared" si="920"/>
        <v>GCAW Girls Div 2 Marinette Regional</v>
      </c>
      <c r="AI8119" s="70" t="str">
        <f t="shared" si="921"/>
        <v/>
      </c>
      <c r="AJ8119" s="70" t="str">
        <f t="shared" si="922"/>
        <v/>
      </c>
      <c r="AK8119" s="70" t="str" cm="1">
        <f t="array" ref="AK8119">_xlfn.IFS(AH8119&lt;&gt;"","1",AI8119&lt;&gt;"","2",AJ8119&lt;&gt;"","3")</f>
        <v>1</v>
      </c>
    </row>
    <row r="8120" spans="1:37" x14ac:dyDescent="0.25">
      <c r="A8120" t="s">
        <v>3468</v>
      </c>
      <c r="B8120" t="s">
        <v>187</v>
      </c>
      <c r="C8120" s="67" t="str">
        <f t="shared" si="918"/>
        <v>Ava Salscheider</v>
      </c>
      <c r="D8120" s="71" t="str" cm="1">
        <f t="array" ref="D8120">_xlfn.IFS(AK8120="1",CONCATENATE(C8120,"Regional"),AK8120="2",CONCATENATE(C8120,"Sectional"),AK8120="3",CONCATENATE(C8120,COUNTIF($C$1:C8120,C8120)))</f>
        <v>Ava SalscheiderRegional</v>
      </c>
      <c r="E8120" s="66">
        <v>45197.333333333336</v>
      </c>
      <c r="F8120" t="s">
        <v>2518</v>
      </c>
      <c r="G8120" s="46">
        <v>22</v>
      </c>
      <c r="H8120" s="46">
        <v>103</v>
      </c>
      <c r="I8120" s="46">
        <v>7</v>
      </c>
      <c r="J8120" t="s">
        <v>2519</v>
      </c>
      <c r="K8120" t="s">
        <v>90</v>
      </c>
      <c r="L8120" s="46">
        <v>4805</v>
      </c>
      <c r="M8120" s="46">
        <v>70</v>
      </c>
      <c r="N8120" s="46">
        <v>67.7</v>
      </c>
      <c r="O8120" s="46">
        <v>111</v>
      </c>
      <c r="P8120" s="46">
        <f t="shared" si="919"/>
        <v>2</v>
      </c>
      <c r="R8120" s="67" t="s">
        <v>3696</v>
      </c>
      <c r="S8120" s="67">
        <f>COUNTIF(Y$2:$Y$100,R8120)</f>
        <v>0</v>
      </c>
      <c r="V8120" s="67">
        <f t="shared" si="923"/>
        <v>0</v>
      </c>
      <c r="X8120"/>
      <c r="Y8120" s="67" t="str">
        <f t="shared" si="924"/>
        <v xml:space="preserve"> </v>
      </c>
      <c r="AB8120" t="s">
        <v>90</v>
      </c>
      <c r="AC8120" s="46">
        <v>4805</v>
      </c>
      <c r="AD8120" s="46">
        <v>70</v>
      </c>
      <c r="AE8120" s="46">
        <v>67.7</v>
      </c>
      <c r="AF8120" s="46">
        <v>111</v>
      </c>
      <c r="AH8120" s="70" t="str">
        <f t="shared" si="920"/>
        <v>GCAW Girls Div 2 Marinette Regional</v>
      </c>
      <c r="AI8120" s="70" t="str">
        <f t="shared" si="921"/>
        <v/>
      </c>
      <c r="AJ8120" s="70" t="str">
        <f t="shared" si="922"/>
        <v/>
      </c>
      <c r="AK8120" s="70" t="str" cm="1">
        <f t="array" ref="AK8120">_xlfn.IFS(AH8120&lt;&gt;"","1",AI8120&lt;&gt;"","2",AJ8120&lt;&gt;"","3")</f>
        <v>1</v>
      </c>
    </row>
    <row r="8121" spans="1:37" x14ac:dyDescent="0.25">
      <c r="A8121" t="s">
        <v>1827</v>
      </c>
      <c r="B8121" t="s">
        <v>459</v>
      </c>
      <c r="C8121" s="67" t="str">
        <f t="shared" si="918"/>
        <v>Addison Gady</v>
      </c>
      <c r="D8121" s="71" t="str" cm="1">
        <f t="array" ref="D8121">_xlfn.IFS(AK8121="1",CONCATENATE(C8121,"Regional"),AK8121="2",CONCATENATE(C8121,"Sectional"),AK8121="3",CONCATENATE(C8121,COUNTIF($C$1:C8121,C8121)))</f>
        <v>Addison GadyRegional</v>
      </c>
      <c r="E8121" s="66">
        <v>45197.333333333336</v>
      </c>
      <c r="F8121" t="s">
        <v>2518</v>
      </c>
      <c r="G8121" s="46">
        <v>22</v>
      </c>
      <c r="H8121" s="46">
        <v>104</v>
      </c>
      <c r="I8121" s="46">
        <v>10</v>
      </c>
      <c r="J8121" t="s">
        <v>2519</v>
      </c>
      <c r="K8121" t="s">
        <v>90</v>
      </c>
      <c r="L8121" s="46">
        <v>4805</v>
      </c>
      <c r="M8121" s="46">
        <v>70</v>
      </c>
      <c r="N8121" s="46">
        <v>67.7</v>
      </c>
      <c r="O8121" s="46">
        <v>111</v>
      </c>
      <c r="P8121" s="46">
        <f t="shared" si="919"/>
        <v>2</v>
      </c>
      <c r="R8121" s="67" t="s">
        <v>2830</v>
      </c>
      <c r="S8121" s="67">
        <f>COUNTIF(Y$2:$Y$100,R8121)</f>
        <v>0</v>
      </c>
      <c r="V8121" s="67">
        <f t="shared" si="923"/>
        <v>0</v>
      </c>
      <c r="X8121"/>
      <c r="Y8121" s="67" t="str">
        <f t="shared" si="924"/>
        <v xml:space="preserve"> </v>
      </c>
      <c r="AB8121" t="s">
        <v>90</v>
      </c>
      <c r="AC8121" s="46">
        <v>4805</v>
      </c>
      <c r="AD8121" s="46">
        <v>70</v>
      </c>
      <c r="AE8121" s="46">
        <v>67.7</v>
      </c>
      <c r="AF8121" s="46">
        <v>111</v>
      </c>
      <c r="AH8121" s="70" t="str">
        <f t="shared" si="920"/>
        <v>GCAW Girls Div 2 Marinette Regional</v>
      </c>
      <c r="AI8121" s="70" t="str">
        <f t="shared" si="921"/>
        <v/>
      </c>
      <c r="AJ8121" s="70" t="str">
        <f t="shared" si="922"/>
        <v/>
      </c>
      <c r="AK8121" s="70" t="str" cm="1">
        <f t="array" ref="AK8121">_xlfn.IFS(AH8121&lt;&gt;"","1",AI8121&lt;&gt;"","2",AJ8121&lt;&gt;"","3")</f>
        <v>1</v>
      </c>
    </row>
    <row r="8122" spans="1:37" x14ac:dyDescent="0.25">
      <c r="A8122" t="s">
        <v>2151</v>
      </c>
      <c r="B8122" t="s">
        <v>891</v>
      </c>
      <c r="C8122" s="67" t="str">
        <f t="shared" si="918"/>
        <v>Brynn Hodkiewicz</v>
      </c>
      <c r="D8122" s="71" t="str" cm="1">
        <f t="array" ref="D8122">_xlfn.IFS(AK8122="1",CONCATENATE(C8122,"Regional"),AK8122="2",CONCATENATE(C8122,"Sectional"),AK8122="3",CONCATENATE(C8122,COUNTIF($C$1:C8122,C8122)))</f>
        <v>Brynn HodkiewiczRegional</v>
      </c>
      <c r="E8122" s="66">
        <v>45197.333333333336</v>
      </c>
      <c r="F8122" t="s">
        <v>2518</v>
      </c>
      <c r="G8122" s="46">
        <v>22</v>
      </c>
      <c r="H8122" s="46">
        <v>105</v>
      </c>
      <c r="I8122" s="46">
        <v>11</v>
      </c>
      <c r="J8122" t="s">
        <v>2519</v>
      </c>
      <c r="K8122" t="s">
        <v>90</v>
      </c>
      <c r="L8122" s="46">
        <v>4805</v>
      </c>
      <c r="M8122" s="46">
        <v>70</v>
      </c>
      <c r="N8122" s="46">
        <v>67.7</v>
      </c>
      <c r="O8122" s="46">
        <v>111</v>
      </c>
      <c r="P8122" s="46">
        <f t="shared" si="919"/>
        <v>2</v>
      </c>
      <c r="R8122" s="67" t="s">
        <v>3176</v>
      </c>
      <c r="S8122" s="67">
        <f>COUNTIF(Y$2:$Y$100,R8122)</f>
        <v>0</v>
      </c>
      <c r="V8122" s="67">
        <f t="shared" si="923"/>
        <v>0</v>
      </c>
      <c r="X8122"/>
      <c r="Y8122" s="67" t="str">
        <f t="shared" si="924"/>
        <v xml:space="preserve"> </v>
      </c>
      <c r="AB8122" t="s">
        <v>90</v>
      </c>
      <c r="AC8122" s="46">
        <v>4805</v>
      </c>
      <c r="AD8122" s="46">
        <v>70</v>
      </c>
      <c r="AE8122" s="46">
        <v>67.7</v>
      </c>
      <c r="AF8122" s="46">
        <v>111</v>
      </c>
      <c r="AH8122" s="70" t="str">
        <f t="shared" si="920"/>
        <v>GCAW Girls Div 2 Marinette Regional</v>
      </c>
      <c r="AI8122" s="70" t="str">
        <f t="shared" si="921"/>
        <v/>
      </c>
      <c r="AJ8122" s="70" t="str">
        <f t="shared" si="922"/>
        <v/>
      </c>
      <c r="AK8122" s="70" t="str" cm="1">
        <f t="array" ref="AK8122">_xlfn.IFS(AH8122&lt;&gt;"","1",AI8122&lt;&gt;"","2",AJ8122&lt;&gt;"","3")</f>
        <v>1</v>
      </c>
    </row>
    <row r="8123" spans="1:37" x14ac:dyDescent="0.25">
      <c r="A8123" t="s">
        <v>1917</v>
      </c>
      <c r="B8123" t="s">
        <v>1918</v>
      </c>
      <c r="C8123" s="67" t="str">
        <f t="shared" si="918"/>
        <v>Colette DeVeau</v>
      </c>
      <c r="D8123" s="71" t="str" cm="1">
        <f t="array" ref="D8123">_xlfn.IFS(AK8123="1",CONCATENATE(C8123,"Regional"),AK8123="2",CONCATENATE(C8123,"Sectional"),AK8123="3",CONCATENATE(C8123,COUNTIF($C$1:C8123,C8123)))</f>
        <v>Colette DeVeauRegional</v>
      </c>
      <c r="E8123" s="66">
        <v>45197.333333333336</v>
      </c>
      <c r="F8123" t="s">
        <v>2518</v>
      </c>
      <c r="G8123" s="46">
        <v>22</v>
      </c>
      <c r="H8123" s="46">
        <v>111</v>
      </c>
      <c r="I8123" s="46">
        <v>12</v>
      </c>
      <c r="J8123" t="s">
        <v>2519</v>
      </c>
      <c r="K8123" t="s">
        <v>90</v>
      </c>
      <c r="L8123" s="46">
        <v>4805</v>
      </c>
      <c r="M8123" s="46">
        <v>70</v>
      </c>
      <c r="N8123" s="46">
        <v>67.7</v>
      </c>
      <c r="O8123" s="46">
        <v>111</v>
      </c>
      <c r="P8123" s="46">
        <f t="shared" si="919"/>
        <v>2</v>
      </c>
      <c r="R8123" s="67" t="s">
        <v>2930</v>
      </c>
      <c r="S8123" s="67">
        <f>COUNTIF(Y$2:$Y$100,R8123)</f>
        <v>0</v>
      </c>
      <c r="V8123" s="67">
        <f t="shared" si="923"/>
        <v>0</v>
      </c>
      <c r="X8123"/>
      <c r="Y8123" s="67" t="str">
        <f t="shared" si="924"/>
        <v xml:space="preserve"> </v>
      </c>
      <c r="AB8123" t="s">
        <v>90</v>
      </c>
      <c r="AC8123" s="46">
        <v>4805</v>
      </c>
      <c r="AD8123" s="46">
        <v>70</v>
      </c>
      <c r="AE8123" s="46">
        <v>67.7</v>
      </c>
      <c r="AF8123" s="46">
        <v>111</v>
      </c>
      <c r="AH8123" s="70" t="str">
        <f t="shared" si="920"/>
        <v>GCAW Girls Div 2 Marinette Regional</v>
      </c>
      <c r="AI8123" s="70" t="str">
        <f t="shared" si="921"/>
        <v/>
      </c>
      <c r="AJ8123" s="70" t="str">
        <f t="shared" si="922"/>
        <v/>
      </c>
      <c r="AK8123" s="70" t="str" cm="1">
        <f t="array" ref="AK8123">_xlfn.IFS(AH8123&lt;&gt;"","1",AI8123&lt;&gt;"","2",AJ8123&lt;&gt;"","3")</f>
        <v>1</v>
      </c>
    </row>
    <row r="8124" spans="1:37" x14ac:dyDescent="0.25">
      <c r="A8124" t="s">
        <v>440</v>
      </c>
      <c r="B8124" t="s">
        <v>441</v>
      </c>
      <c r="C8124" s="67" t="str">
        <f t="shared" si="918"/>
        <v>Madison Sikora</v>
      </c>
      <c r="D8124" s="71" t="str" cm="1">
        <f t="array" ref="D8124">_xlfn.IFS(AK8124="1",CONCATENATE(C8124,"Regional"),AK8124="2",CONCATENATE(C8124,"Sectional"),AK8124="3",CONCATENATE(C8124,COUNTIF($C$1:C8124,C8124)))</f>
        <v>Madison SikoraRegional</v>
      </c>
      <c r="E8124" s="66">
        <v>45197.333333333336</v>
      </c>
      <c r="F8124" t="s">
        <v>2518</v>
      </c>
      <c r="G8124" s="46">
        <v>22</v>
      </c>
      <c r="H8124" s="46">
        <v>113</v>
      </c>
      <c r="I8124" s="46">
        <v>13</v>
      </c>
      <c r="J8124" t="s">
        <v>2519</v>
      </c>
      <c r="K8124" t="s">
        <v>90</v>
      </c>
      <c r="L8124" s="46">
        <v>4805</v>
      </c>
      <c r="M8124" s="46">
        <v>70</v>
      </c>
      <c r="N8124" s="46">
        <v>67.7</v>
      </c>
      <c r="O8124" s="46">
        <v>111</v>
      </c>
      <c r="P8124" s="46">
        <f t="shared" si="919"/>
        <v>2</v>
      </c>
      <c r="R8124" s="67" t="s">
        <v>1154</v>
      </c>
      <c r="S8124" s="67">
        <f>COUNTIF(Y$2:$Y$100,R8124)</f>
        <v>0</v>
      </c>
      <c r="V8124" s="67">
        <f t="shared" si="923"/>
        <v>0</v>
      </c>
      <c r="X8124"/>
      <c r="Y8124" s="67" t="str">
        <f t="shared" si="924"/>
        <v xml:space="preserve"> </v>
      </c>
      <c r="AB8124" t="s">
        <v>90</v>
      </c>
      <c r="AC8124" s="46">
        <v>4805</v>
      </c>
      <c r="AD8124" s="46">
        <v>70</v>
      </c>
      <c r="AE8124" s="46">
        <v>67.7</v>
      </c>
      <c r="AF8124" s="46">
        <v>111</v>
      </c>
      <c r="AH8124" s="70" t="str">
        <f t="shared" si="920"/>
        <v>GCAW Girls Div 2 Marinette Regional</v>
      </c>
      <c r="AI8124" s="70" t="str">
        <f t="shared" si="921"/>
        <v/>
      </c>
      <c r="AJ8124" s="70" t="str">
        <f t="shared" si="922"/>
        <v/>
      </c>
      <c r="AK8124" s="70" t="str" cm="1">
        <f t="array" ref="AK8124">_xlfn.IFS(AH8124&lt;&gt;"","1",AI8124&lt;&gt;"","2",AJ8124&lt;&gt;"","3")</f>
        <v>1</v>
      </c>
    </row>
    <row r="8125" spans="1:37" x14ac:dyDescent="0.25">
      <c r="A8125" t="s">
        <v>2152</v>
      </c>
      <c r="B8125" t="s">
        <v>408</v>
      </c>
      <c r="C8125" s="67" t="str">
        <f t="shared" si="918"/>
        <v>Mya Magnin</v>
      </c>
      <c r="D8125" s="71" t="str" cm="1">
        <f t="array" ref="D8125">_xlfn.IFS(AK8125="1",CONCATENATE(C8125,"Regional"),AK8125="2",CONCATENATE(C8125,"Sectional"),AK8125="3",CONCATENATE(C8125,COUNTIF($C$1:C8125,C8125)))</f>
        <v>Mya MagninRegional</v>
      </c>
      <c r="E8125" s="66">
        <v>45197.333333333336</v>
      </c>
      <c r="F8125" t="s">
        <v>2518</v>
      </c>
      <c r="G8125" s="46">
        <v>22</v>
      </c>
      <c r="H8125" s="46">
        <v>113</v>
      </c>
      <c r="I8125" s="46">
        <v>13</v>
      </c>
      <c r="J8125" t="s">
        <v>2519</v>
      </c>
      <c r="K8125" t="s">
        <v>90</v>
      </c>
      <c r="L8125" s="46">
        <v>4805</v>
      </c>
      <c r="M8125" s="46">
        <v>70</v>
      </c>
      <c r="N8125" s="46">
        <v>67.7</v>
      </c>
      <c r="O8125" s="46">
        <v>111</v>
      </c>
      <c r="P8125" s="46">
        <f t="shared" si="919"/>
        <v>2</v>
      </c>
      <c r="R8125" s="67" t="s">
        <v>3177</v>
      </c>
      <c r="S8125" s="67">
        <f>COUNTIF(Y$2:$Y$100,R8125)</f>
        <v>0</v>
      </c>
      <c r="V8125" s="67">
        <f t="shared" si="923"/>
        <v>0</v>
      </c>
      <c r="X8125"/>
      <c r="Y8125" s="67" t="str">
        <f t="shared" si="924"/>
        <v xml:space="preserve"> </v>
      </c>
      <c r="AB8125" t="s">
        <v>90</v>
      </c>
      <c r="AC8125" s="46">
        <v>4805</v>
      </c>
      <c r="AD8125" s="46">
        <v>70</v>
      </c>
      <c r="AE8125" s="46">
        <v>67.7</v>
      </c>
      <c r="AF8125" s="46">
        <v>111</v>
      </c>
      <c r="AH8125" s="70" t="str">
        <f t="shared" si="920"/>
        <v>GCAW Girls Div 2 Marinette Regional</v>
      </c>
      <c r="AI8125" s="70" t="str">
        <f t="shared" si="921"/>
        <v/>
      </c>
      <c r="AJ8125" s="70" t="str">
        <f t="shared" si="922"/>
        <v/>
      </c>
      <c r="AK8125" s="70" t="str" cm="1">
        <f t="array" ref="AK8125">_xlfn.IFS(AH8125&lt;&gt;"","1",AI8125&lt;&gt;"","2",AJ8125&lt;&gt;"","3")</f>
        <v>1</v>
      </c>
    </row>
    <row r="8126" spans="1:37" x14ac:dyDescent="0.25">
      <c r="A8126" t="s">
        <v>3417</v>
      </c>
      <c r="B8126" t="s">
        <v>203</v>
      </c>
      <c r="C8126" s="67" t="str">
        <f t="shared" si="918"/>
        <v>Kyle Vergara</v>
      </c>
      <c r="D8126" s="71" t="str" cm="1">
        <f t="array" ref="D8126">_xlfn.IFS(AK8126="1",CONCATENATE(C8126,"Regional"),AK8126="2",CONCATENATE(C8126,"Sectional"),AK8126="3",CONCATENATE(C8126,COUNTIF($C$1:C8126,C8126)))</f>
        <v>Kyle VergaraRegional</v>
      </c>
      <c r="E8126" s="66">
        <v>45197.333333333336</v>
      </c>
      <c r="F8126" t="s">
        <v>2518</v>
      </c>
      <c r="G8126" s="46">
        <v>22</v>
      </c>
      <c r="H8126" s="46">
        <v>114</v>
      </c>
      <c r="I8126" s="46">
        <v>15</v>
      </c>
      <c r="J8126" t="s">
        <v>2519</v>
      </c>
      <c r="K8126" t="s">
        <v>90</v>
      </c>
      <c r="L8126" s="46">
        <v>4805</v>
      </c>
      <c r="M8126" s="46">
        <v>70</v>
      </c>
      <c r="N8126" s="46">
        <v>67.7</v>
      </c>
      <c r="O8126" s="46">
        <v>111</v>
      </c>
      <c r="P8126" s="46">
        <f t="shared" si="919"/>
        <v>2</v>
      </c>
      <c r="R8126" s="67" t="s">
        <v>3585</v>
      </c>
      <c r="S8126" s="67">
        <f>COUNTIF(Y$2:$Y$100,R8126)</f>
        <v>0</v>
      </c>
      <c r="V8126" s="67">
        <f t="shared" si="923"/>
        <v>0</v>
      </c>
      <c r="X8126"/>
      <c r="Y8126" s="67" t="str">
        <f t="shared" si="924"/>
        <v xml:space="preserve"> </v>
      </c>
      <c r="AB8126" t="s">
        <v>90</v>
      </c>
      <c r="AC8126" s="46">
        <v>4805</v>
      </c>
      <c r="AD8126" s="46">
        <v>70</v>
      </c>
      <c r="AE8126" s="46">
        <v>67.7</v>
      </c>
      <c r="AF8126" s="46">
        <v>111</v>
      </c>
      <c r="AH8126" s="70" t="str">
        <f t="shared" si="920"/>
        <v>GCAW Girls Div 2 Marinette Regional</v>
      </c>
      <c r="AI8126" s="70" t="str">
        <f t="shared" si="921"/>
        <v/>
      </c>
      <c r="AJ8126" s="70" t="str">
        <f t="shared" si="922"/>
        <v/>
      </c>
      <c r="AK8126" s="70" t="str" cm="1">
        <f t="array" ref="AK8126">_xlfn.IFS(AH8126&lt;&gt;"","1",AI8126&lt;&gt;"","2",AJ8126&lt;&gt;"","3")</f>
        <v>1</v>
      </c>
    </row>
    <row r="8127" spans="1:37" x14ac:dyDescent="0.25">
      <c r="A8127" t="s">
        <v>3415</v>
      </c>
      <c r="B8127" t="s">
        <v>492</v>
      </c>
      <c r="C8127" s="67" t="str">
        <f t="shared" si="918"/>
        <v>Anna Marzahl</v>
      </c>
      <c r="D8127" s="71" t="str" cm="1">
        <f t="array" ref="D8127">_xlfn.IFS(AK8127="1",CONCATENATE(C8127,"Regional"),AK8127="2",CONCATENATE(C8127,"Sectional"),AK8127="3",CONCATENATE(C8127,COUNTIF($C$1:C8127,C8127)))</f>
        <v>Anna MarzahlRegional</v>
      </c>
      <c r="E8127" s="66">
        <v>45197.333333333336</v>
      </c>
      <c r="F8127" t="s">
        <v>2518</v>
      </c>
      <c r="G8127" s="46">
        <v>22</v>
      </c>
      <c r="H8127" s="46">
        <v>114</v>
      </c>
      <c r="I8127" s="46">
        <v>15</v>
      </c>
      <c r="J8127" t="s">
        <v>2519</v>
      </c>
      <c r="K8127" t="s">
        <v>90</v>
      </c>
      <c r="L8127" s="46">
        <v>4805</v>
      </c>
      <c r="M8127" s="46">
        <v>70</v>
      </c>
      <c r="N8127" s="46">
        <v>67.7</v>
      </c>
      <c r="O8127" s="46">
        <v>111</v>
      </c>
      <c r="P8127" s="46">
        <f t="shared" si="919"/>
        <v>2</v>
      </c>
      <c r="R8127" s="67" t="s">
        <v>3583</v>
      </c>
      <c r="S8127" s="67">
        <f>COUNTIF(Y$2:$Y$100,R8127)</f>
        <v>0</v>
      </c>
      <c r="V8127" s="67">
        <f t="shared" si="923"/>
        <v>0</v>
      </c>
      <c r="X8127"/>
      <c r="Y8127" s="67" t="str">
        <f t="shared" si="924"/>
        <v xml:space="preserve"> </v>
      </c>
      <c r="AB8127" t="s">
        <v>90</v>
      </c>
      <c r="AC8127" s="46">
        <v>4805</v>
      </c>
      <c r="AD8127" s="46">
        <v>70</v>
      </c>
      <c r="AE8127" s="46">
        <v>67.7</v>
      </c>
      <c r="AF8127" s="46">
        <v>111</v>
      </c>
      <c r="AH8127" s="70" t="str">
        <f t="shared" si="920"/>
        <v>GCAW Girls Div 2 Marinette Regional</v>
      </c>
      <c r="AI8127" s="70" t="str">
        <f t="shared" si="921"/>
        <v/>
      </c>
      <c r="AJ8127" s="70" t="str">
        <f t="shared" si="922"/>
        <v/>
      </c>
      <c r="AK8127" s="70" t="str" cm="1">
        <f t="array" ref="AK8127">_xlfn.IFS(AH8127&lt;&gt;"","1",AI8127&lt;&gt;"","2",AJ8127&lt;&gt;"","3")</f>
        <v>1</v>
      </c>
    </row>
    <row r="8128" spans="1:37" x14ac:dyDescent="0.25">
      <c r="A8128" t="s">
        <v>3476</v>
      </c>
      <c r="B8128" t="s">
        <v>2709</v>
      </c>
      <c r="C8128" s="67" t="str">
        <f t="shared" si="918"/>
        <v>Kailea Van Der Linden</v>
      </c>
      <c r="D8128" s="71" t="str" cm="1">
        <f t="array" ref="D8128">_xlfn.IFS(AK8128="1",CONCATENATE(C8128,"Regional"),AK8128="2",CONCATENATE(C8128,"Sectional"),AK8128="3",CONCATENATE(C8128,COUNTIF($C$1:C8128,C8128)))</f>
        <v>Kailea Van Der LindenRegional</v>
      </c>
      <c r="E8128" s="66">
        <v>45197.333333333336</v>
      </c>
      <c r="F8128" t="s">
        <v>2518</v>
      </c>
      <c r="G8128" s="46">
        <v>22</v>
      </c>
      <c r="H8128" s="46">
        <v>114</v>
      </c>
      <c r="I8128" s="46">
        <v>15</v>
      </c>
      <c r="J8128" t="s">
        <v>2519</v>
      </c>
      <c r="K8128" t="s">
        <v>90</v>
      </c>
      <c r="L8128" s="46">
        <v>4805</v>
      </c>
      <c r="M8128" s="46">
        <v>70</v>
      </c>
      <c r="N8128" s="46">
        <v>67.7</v>
      </c>
      <c r="O8128" s="46">
        <v>111</v>
      </c>
      <c r="P8128" s="46">
        <f t="shared" si="919"/>
        <v>2</v>
      </c>
      <c r="R8128" s="67" t="s">
        <v>3571</v>
      </c>
      <c r="S8128" s="67">
        <f>COUNTIF(Y$2:$Y$100,R8128)</f>
        <v>0</v>
      </c>
      <c r="V8128" s="67">
        <f t="shared" si="923"/>
        <v>0</v>
      </c>
      <c r="X8128"/>
      <c r="Y8128" s="67" t="str">
        <f t="shared" si="924"/>
        <v xml:space="preserve"> </v>
      </c>
      <c r="AB8128" t="s">
        <v>90</v>
      </c>
      <c r="AC8128" s="46">
        <v>4805</v>
      </c>
      <c r="AD8128" s="46">
        <v>70</v>
      </c>
      <c r="AE8128" s="46">
        <v>67.7</v>
      </c>
      <c r="AF8128" s="46">
        <v>111</v>
      </c>
      <c r="AH8128" s="70" t="str">
        <f t="shared" si="920"/>
        <v>GCAW Girls Div 2 Marinette Regional</v>
      </c>
      <c r="AI8128" s="70" t="str">
        <f t="shared" si="921"/>
        <v/>
      </c>
      <c r="AJ8128" s="70" t="str">
        <f t="shared" si="922"/>
        <v/>
      </c>
      <c r="AK8128" s="70" t="str" cm="1">
        <f t="array" ref="AK8128">_xlfn.IFS(AH8128&lt;&gt;"","1",AI8128&lt;&gt;"","2",AJ8128&lt;&gt;"","3")</f>
        <v>1</v>
      </c>
    </row>
    <row r="8129" spans="1:37" x14ac:dyDescent="0.25">
      <c r="A8129" t="s">
        <v>1929</v>
      </c>
      <c r="B8129" t="s">
        <v>492</v>
      </c>
      <c r="C8129" s="67" t="str">
        <f t="shared" si="918"/>
        <v>Anna Beaumier</v>
      </c>
      <c r="D8129" s="71" t="str" cm="1">
        <f t="array" ref="D8129">_xlfn.IFS(AK8129="1",CONCATENATE(C8129,"Regional"),AK8129="2",CONCATENATE(C8129,"Sectional"),AK8129="3",CONCATENATE(C8129,COUNTIF($C$1:C8129,C8129)))</f>
        <v>Anna BeaumierRegional</v>
      </c>
      <c r="E8129" s="66">
        <v>45197.333333333336</v>
      </c>
      <c r="F8129" t="s">
        <v>2518</v>
      </c>
      <c r="G8129" s="46">
        <v>22</v>
      </c>
      <c r="H8129" s="46">
        <v>115</v>
      </c>
      <c r="I8129" s="46">
        <v>18</v>
      </c>
      <c r="J8129" t="s">
        <v>2519</v>
      </c>
      <c r="K8129" t="s">
        <v>90</v>
      </c>
      <c r="L8129" s="46">
        <v>4805</v>
      </c>
      <c r="M8129" s="46">
        <v>70</v>
      </c>
      <c r="N8129" s="46">
        <v>67.7</v>
      </c>
      <c r="O8129" s="46">
        <v>111</v>
      </c>
      <c r="P8129" s="46">
        <f t="shared" si="919"/>
        <v>2</v>
      </c>
      <c r="R8129" s="67" t="s">
        <v>2941</v>
      </c>
      <c r="S8129" s="67">
        <f>COUNTIF(Y$2:$Y$100,R8129)</f>
        <v>0</v>
      </c>
      <c r="V8129" s="67">
        <f t="shared" si="923"/>
        <v>0</v>
      </c>
      <c r="X8129"/>
      <c r="Y8129" s="67" t="str">
        <f t="shared" si="924"/>
        <v xml:space="preserve"> </v>
      </c>
      <c r="AB8129" t="s">
        <v>90</v>
      </c>
      <c r="AC8129" s="46">
        <v>4805</v>
      </c>
      <c r="AD8129" s="46">
        <v>70</v>
      </c>
      <c r="AE8129" s="46">
        <v>67.7</v>
      </c>
      <c r="AF8129" s="46">
        <v>111</v>
      </c>
      <c r="AH8129" s="70" t="str">
        <f t="shared" si="920"/>
        <v>GCAW Girls Div 2 Marinette Regional</v>
      </c>
      <c r="AI8129" s="70" t="str">
        <f t="shared" si="921"/>
        <v/>
      </c>
      <c r="AJ8129" s="70" t="str">
        <f t="shared" si="922"/>
        <v/>
      </c>
      <c r="AK8129" s="70" t="str" cm="1">
        <f t="array" ref="AK8129">_xlfn.IFS(AH8129&lt;&gt;"","1",AI8129&lt;&gt;"","2",AJ8129&lt;&gt;"","3")</f>
        <v>1</v>
      </c>
    </row>
    <row r="8130" spans="1:37" x14ac:dyDescent="0.25">
      <c r="A8130" t="s">
        <v>1831</v>
      </c>
      <c r="B8130" t="s">
        <v>210</v>
      </c>
      <c r="C8130" s="67" t="str">
        <f t="shared" ref="C8130:C8193" si="925">CONCATENATE(B8130," ",A8130)</f>
        <v>Alexis VandeCorput</v>
      </c>
      <c r="D8130" s="71" t="str" cm="1">
        <f t="array" ref="D8130">_xlfn.IFS(AK8130="1",CONCATENATE(C8130,"Regional"),AK8130="2",CONCATENATE(C8130,"Sectional"),AK8130="3",CONCATENATE(C8130,COUNTIF($C$1:C8130,C8130)))</f>
        <v>Alexis VandeCorputRegional</v>
      </c>
      <c r="E8130" s="66">
        <v>45197.333333333336</v>
      </c>
      <c r="F8130" t="s">
        <v>2518</v>
      </c>
      <c r="G8130" s="46">
        <v>22</v>
      </c>
      <c r="H8130" s="46">
        <v>118</v>
      </c>
      <c r="I8130" s="46">
        <v>19</v>
      </c>
      <c r="J8130" t="s">
        <v>2519</v>
      </c>
      <c r="K8130" t="s">
        <v>90</v>
      </c>
      <c r="L8130" s="46">
        <v>4805</v>
      </c>
      <c r="M8130" s="46">
        <v>70</v>
      </c>
      <c r="N8130" s="46">
        <v>67.7</v>
      </c>
      <c r="O8130" s="46">
        <v>111</v>
      </c>
      <c r="P8130" s="46">
        <f t="shared" ref="P8130:P8193" si="926">IF(L8130&gt;4000,2,1)</f>
        <v>2</v>
      </c>
      <c r="R8130" s="67" t="s">
        <v>2834</v>
      </c>
      <c r="S8130" s="67">
        <f>COUNTIF(Y$2:$Y$100,R8130)</f>
        <v>0</v>
      </c>
      <c r="V8130" s="67">
        <f t="shared" si="923"/>
        <v>0</v>
      </c>
      <c r="X8130"/>
      <c r="Y8130" s="67" t="str">
        <f t="shared" si="924"/>
        <v xml:space="preserve"> </v>
      </c>
      <c r="AB8130" t="s">
        <v>90</v>
      </c>
      <c r="AC8130" s="46">
        <v>4805</v>
      </c>
      <c r="AD8130" s="46">
        <v>70</v>
      </c>
      <c r="AE8130" s="46">
        <v>67.7</v>
      </c>
      <c r="AF8130" s="46">
        <v>111</v>
      </c>
      <c r="AH8130" s="70" t="str">
        <f t="shared" ref="AH8130:AH8193" si="927">IF(ISNUMBER(SEARCH("regional",$F8130)),$F8130,"")</f>
        <v>GCAW Girls Div 2 Marinette Regional</v>
      </c>
      <c r="AI8130" s="70" t="str">
        <f t="shared" ref="AI8130:AI8193" si="928">IF(ISNUMBER(SEARCH("sectional",$F8130)),$F8130,"")</f>
        <v/>
      </c>
      <c r="AJ8130" s="70" t="str">
        <f t="shared" ref="AJ8130:AJ8193" si="929">IF(AND(AH8130="",AI8130=""),"X","")</f>
        <v/>
      </c>
      <c r="AK8130" s="70" t="str" cm="1">
        <f t="array" ref="AK8130">_xlfn.IFS(AH8130&lt;&gt;"","1",AI8130&lt;&gt;"","2",AJ8130&lt;&gt;"","3")</f>
        <v>1</v>
      </c>
    </row>
    <row r="8131" spans="1:37" x14ac:dyDescent="0.25">
      <c r="A8131" t="s">
        <v>2153</v>
      </c>
      <c r="B8131" t="s">
        <v>2154</v>
      </c>
      <c r="C8131" s="67" t="str">
        <f t="shared" si="925"/>
        <v>Bryanna Torkko</v>
      </c>
      <c r="D8131" s="71" t="str" cm="1">
        <f t="array" ref="D8131">_xlfn.IFS(AK8131="1",CONCATENATE(C8131,"Regional"),AK8131="2",CONCATENATE(C8131,"Sectional"),AK8131="3",CONCATENATE(C8131,COUNTIF($C$1:C8131,C8131)))</f>
        <v>Bryanna TorkkoRegional</v>
      </c>
      <c r="E8131" s="66">
        <v>45197.333333333336</v>
      </c>
      <c r="F8131" t="s">
        <v>2518</v>
      </c>
      <c r="G8131" s="46">
        <v>22</v>
      </c>
      <c r="H8131" s="46">
        <v>129</v>
      </c>
      <c r="I8131" s="46">
        <v>20</v>
      </c>
      <c r="J8131" t="s">
        <v>2519</v>
      </c>
      <c r="K8131" t="s">
        <v>90</v>
      </c>
      <c r="L8131" s="46">
        <v>4805</v>
      </c>
      <c r="M8131" s="46">
        <v>70</v>
      </c>
      <c r="N8131" s="46">
        <v>67.7</v>
      </c>
      <c r="O8131" s="46">
        <v>111</v>
      </c>
      <c r="P8131" s="46">
        <f t="shared" si="926"/>
        <v>2</v>
      </c>
      <c r="R8131" s="67" t="s">
        <v>3178</v>
      </c>
      <c r="S8131" s="67">
        <f>COUNTIF(Y$2:$Y$100,R8131)</f>
        <v>0</v>
      </c>
      <c r="V8131" s="67">
        <f t="shared" si="923"/>
        <v>0</v>
      </c>
      <c r="X8131"/>
      <c r="Y8131" s="67" t="str">
        <f t="shared" si="924"/>
        <v xml:space="preserve"> </v>
      </c>
      <c r="AB8131" t="s">
        <v>90</v>
      </c>
      <c r="AC8131" s="46">
        <v>4805</v>
      </c>
      <c r="AD8131" s="46">
        <v>70</v>
      </c>
      <c r="AE8131" s="46">
        <v>67.7</v>
      </c>
      <c r="AF8131" s="46">
        <v>111</v>
      </c>
      <c r="AH8131" s="70" t="str">
        <f t="shared" si="927"/>
        <v>GCAW Girls Div 2 Marinette Regional</v>
      </c>
      <c r="AI8131" s="70" t="str">
        <f t="shared" si="928"/>
        <v/>
      </c>
      <c r="AJ8131" s="70" t="str">
        <f t="shared" si="929"/>
        <v/>
      </c>
      <c r="AK8131" s="70" t="str" cm="1">
        <f t="array" ref="AK8131">_xlfn.IFS(AH8131&lt;&gt;"","1",AI8131&lt;&gt;"","2",AJ8131&lt;&gt;"","3")</f>
        <v>1</v>
      </c>
    </row>
    <row r="8132" spans="1:37" x14ac:dyDescent="0.25">
      <c r="A8132" t="s">
        <v>1925</v>
      </c>
      <c r="B8132" t="s">
        <v>431</v>
      </c>
      <c r="C8132" s="67" t="str">
        <f t="shared" si="925"/>
        <v>Paige Wolf</v>
      </c>
      <c r="D8132" s="71" t="str" cm="1">
        <f t="array" ref="D8132">_xlfn.IFS(AK8132="1",CONCATENATE(C8132,"Regional"),AK8132="2",CONCATENATE(C8132,"Sectional"),AK8132="3",CONCATENATE(C8132,COUNTIF($C$1:C8132,C8132)))</f>
        <v>Paige WolfRegional</v>
      </c>
      <c r="E8132" s="66">
        <v>45197.333333333336</v>
      </c>
      <c r="F8132" t="s">
        <v>2518</v>
      </c>
      <c r="G8132" s="46">
        <v>22</v>
      </c>
      <c r="H8132" s="46">
        <v>129</v>
      </c>
      <c r="I8132" s="46">
        <v>20</v>
      </c>
      <c r="J8132" t="s">
        <v>2519</v>
      </c>
      <c r="K8132" t="s">
        <v>90</v>
      </c>
      <c r="L8132" s="46">
        <v>4805</v>
      </c>
      <c r="M8132" s="46">
        <v>70</v>
      </c>
      <c r="N8132" s="46">
        <v>67.7</v>
      </c>
      <c r="O8132" s="46">
        <v>111</v>
      </c>
      <c r="P8132" s="46">
        <f t="shared" si="926"/>
        <v>2</v>
      </c>
      <c r="R8132" s="67" t="s">
        <v>2937</v>
      </c>
      <c r="S8132" s="67">
        <f>COUNTIF(Y$2:$Y$100,R8132)</f>
        <v>0</v>
      </c>
      <c r="V8132" s="67">
        <f t="shared" si="923"/>
        <v>0</v>
      </c>
      <c r="X8132"/>
      <c r="Y8132" s="67" t="str">
        <f t="shared" si="924"/>
        <v xml:space="preserve"> </v>
      </c>
      <c r="AB8132" t="s">
        <v>90</v>
      </c>
      <c r="AC8132" s="46">
        <v>4805</v>
      </c>
      <c r="AD8132" s="46">
        <v>70</v>
      </c>
      <c r="AE8132" s="46">
        <v>67.7</v>
      </c>
      <c r="AF8132" s="46">
        <v>111</v>
      </c>
      <c r="AH8132" s="70" t="str">
        <f t="shared" si="927"/>
        <v>GCAW Girls Div 2 Marinette Regional</v>
      </c>
      <c r="AI8132" s="70" t="str">
        <f t="shared" si="928"/>
        <v/>
      </c>
      <c r="AJ8132" s="70" t="str">
        <f t="shared" si="929"/>
        <v/>
      </c>
      <c r="AK8132" s="70" t="str" cm="1">
        <f t="array" ref="AK8132">_xlfn.IFS(AH8132&lt;&gt;"","1",AI8132&lt;&gt;"","2",AJ8132&lt;&gt;"","3")</f>
        <v>1</v>
      </c>
    </row>
    <row r="8133" spans="1:37" x14ac:dyDescent="0.25">
      <c r="A8133" t="s">
        <v>275</v>
      </c>
      <c r="B8133" t="s">
        <v>184</v>
      </c>
      <c r="C8133" s="67" t="str">
        <f t="shared" si="925"/>
        <v>Allison Johnson</v>
      </c>
      <c r="D8133" s="71" t="str" cm="1">
        <f t="array" ref="D8133">_xlfn.IFS(AK8133="1",CONCATENATE(C8133,"Regional"),AK8133="2",CONCATENATE(C8133,"Sectional"),AK8133="3",CONCATENATE(C8133,COUNTIF($C$1:C8133,C8133)))</f>
        <v>Allison JohnsonRegional</v>
      </c>
      <c r="E8133" s="66">
        <v>45197.333333333336</v>
      </c>
      <c r="F8133" t="s">
        <v>2518</v>
      </c>
      <c r="G8133" s="46">
        <v>22</v>
      </c>
      <c r="H8133" s="46">
        <v>146</v>
      </c>
      <c r="I8133" s="46">
        <v>22</v>
      </c>
      <c r="J8133" t="s">
        <v>2519</v>
      </c>
      <c r="K8133" t="s">
        <v>90</v>
      </c>
      <c r="L8133" s="46">
        <v>4805</v>
      </c>
      <c r="M8133" s="46">
        <v>70</v>
      </c>
      <c r="N8133" s="46">
        <v>67.7</v>
      </c>
      <c r="O8133" s="46">
        <v>111</v>
      </c>
      <c r="P8133" s="46">
        <f t="shared" si="926"/>
        <v>2</v>
      </c>
      <c r="R8133" s="67" t="s">
        <v>2942</v>
      </c>
      <c r="S8133" s="67">
        <f>COUNTIF(Y$2:$Y$100,R8133)</f>
        <v>0</v>
      </c>
      <c r="V8133" s="67">
        <f t="shared" si="923"/>
        <v>0</v>
      </c>
      <c r="X8133"/>
      <c r="Y8133" s="67" t="str">
        <f t="shared" si="924"/>
        <v xml:space="preserve"> </v>
      </c>
      <c r="AB8133" t="s">
        <v>90</v>
      </c>
      <c r="AC8133" s="46">
        <v>4805</v>
      </c>
      <c r="AD8133" s="46">
        <v>70</v>
      </c>
      <c r="AE8133" s="46">
        <v>67.7</v>
      </c>
      <c r="AF8133" s="46">
        <v>111</v>
      </c>
      <c r="AH8133" s="70" t="str">
        <f t="shared" si="927"/>
        <v>GCAW Girls Div 2 Marinette Regional</v>
      </c>
      <c r="AI8133" s="70" t="str">
        <f t="shared" si="928"/>
        <v/>
      </c>
      <c r="AJ8133" s="70" t="str">
        <f t="shared" si="929"/>
        <v/>
      </c>
      <c r="AK8133" s="70" t="str" cm="1">
        <f t="array" ref="AK8133">_xlfn.IFS(AH8133&lt;&gt;"","1",AI8133&lt;&gt;"","2",AJ8133&lt;&gt;"","3")</f>
        <v>1</v>
      </c>
    </row>
    <row r="8134" spans="1:37" x14ac:dyDescent="0.25">
      <c r="A8134" t="s">
        <v>469</v>
      </c>
      <c r="B8134" t="s">
        <v>342</v>
      </c>
      <c r="C8134" s="67" t="str">
        <f t="shared" si="925"/>
        <v>Kadyn Peery</v>
      </c>
      <c r="D8134" s="71" t="str" cm="1">
        <f t="array" ref="D8134">_xlfn.IFS(AK8134="1",CONCATENATE(C8134,"Regional"),AK8134="2",CONCATENATE(C8134,"Sectional"),AK8134="3",CONCATENATE(C8134,COUNTIF($C$1:C8134,C8134)))</f>
        <v>Kadyn PeeryRegional</v>
      </c>
      <c r="E8134" s="66">
        <v>45197.333333333336</v>
      </c>
      <c r="F8134" t="s">
        <v>2526</v>
      </c>
      <c r="G8134" s="46">
        <v>35</v>
      </c>
      <c r="H8134" s="46">
        <v>84</v>
      </c>
      <c r="I8134" s="46">
        <v>1</v>
      </c>
      <c r="J8134" t="s">
        <v>2527</v>
      </c>
      <c r="K8134" t="s">
        <v>90</v>
      </c>
      <c r="L8134" s="46">
        <v>5362</v>
      </c>
      <c r="M8134" s="46">
        <v>72</v>
      </c>
      <c r="N8134" s="46">
        <v>72.2</v>
      </c>
      <c r="O8134" s="46">
        <v>125</v>
      </c>
      <c r="P8134" s="46">
        <f t="shared" si="926"/>
        <v>2</v>
      </c>
      <c r="R8134" s="67" t="s">
        <v>1166</v>
      </c>
      <c r="S8134" s="67">
        <f>COUNTIF(Y$2:$Y$100,R8134)</f>
        <v>0</v>
      </c>
      <c r="V8134" s="67">
        <f t="shared" si="923"/>
        <v>0</v>
      </c>
      <c r="X8134"/>
      <c r="Y8134" s="67" t="str">
        <f t="shared" si="924"/>
        <v xml:space="preserve"> </v>
      </c>
      <c r="AB8134" t="s">
        <v>90</v>
      </c>
      <c r="AC8134" s="46">
        <v>5362</v>
      </c>
      <c r="AD8134" s="46">
        <v>72</v>
      </c>
      <c r="AE8134" s="46">
        <v>72.2</v>
      </c>
      <c r="AF8134" s="46">
        <v>125</v>
      </c>
      <c r="AH8134" s="70" t="str">
        <f t="shared" si="927"/>
        <v>GCAW Girls Div 2 The Prairie School Regional</v>
      </c>
      <c r="AI8134" s="70" t="str">
        <f t="shared" si="928"/>
        <v/>
      </c>
      <c r="AJ8134" s="70" t="str">
        <f t="shared" si="929"/>
        <v/>
      </c>
      <c r="AK8134" s="70" t="str" cm="1">
        <f t="array" ref="AK8134">_xlfn.IFS(AH8134&lt;&gt;"","1",AI8134&lt;&gt;"","2",AJ8134&lt;&gt;"","3")</f>
        <v>1</v>
      </c>
    </row>
    <row r="8135" spans="1:37" x14ac:dyDescent="0.25">
      <c r="A8135" t="s">
        <v>351</v>
      </c>
      <c r="B8135" t="s">
        <v>199</v>
      </c>
      <c r="C8135" s="67" t="str">
        <f t="shared" si="925"/>
        <v>Payton Schmidt</v>
      </c>
      <c r="D8135" s="71" t="str" cm="1">
        <f t="array" ref="D8135">_xlfn.IFS(AK8135="1",CONCATENATE(C8135,"Regional"),AK8135="2",CONCATENATE(C8135,"Sectional"),AK8135="3",CONCATENATE(C8135,COUNTIF($C$1:C8135,C8135)))</f>
        <v>Payton SchmidtRegional</v>
      </c>
      <c r="E8135" s="66">
        <v>45197.333333333336</v>
      </c>
      <c r="F8135" t="s">
        <v>2526</v>
      </c>
      <c r="G8135" s="46">
        <v>35</v>
      </c>
      <c r="H8135" s="46">
        <v>87</v>
      </c>
      <c r="I8135" s="46">
        <v>2</v>
      </c>
      <c r="J8135" t="s">
        <v>2527</v>
      </c>
      <c r="K8135" t="s">
        <v>90</v>
      </c>
      <c r="L8135" s="46">
        <v>5362</v>
      </c>
      <c r="M8135" s="46">
        <v>72</v>
      </c>
      <c r="N8135" s="46">
        <v>72.2</v>
      </c>
      <c r="O8135" s="46">
        <v>125</v>
      </c>
      <c r="P8135" s="46">
        <f t="shared" si="926"/>
        <v>2</v>
      </c>
      <c r="R8135" s="67" t="s">
        <v>1237</v>
      </c>
      <c r="S8135" s="67">
        <f>COUNTIF(Y$2:$Y$100,R8135)</f>
        <v>0</v>
      </c>
      <c r="V8135" s="67">
        <f t="shared" si="923"/>
        <v>0</v>
      </c>
      <c r="X8135"/>
      <c r="Y8135" s="67" t="str">
        <f t="shared" si="924"/>
        <v xml:space="preserve"> </v>
      </c>
      <c r="AB8135" t="s">
        <v>90</v>
      </c>
      <c r="AC8135" s="46">
        <v>5362</v>
      </c>
      <c r="AD8135" s="46">
        <v>72</v>
      </c>
      <c r="AE8135" s="46">
        <v>72.2</v>
      </c>
      <c r="AF8135" s="46">
        <v>125</v>
      </c>
      <c r="AH8135" s="70" t="str">
        <f t="shared" si="927"/>
        <v>GCAW Girls Div 2 The Prairie School Regional</v>
      </c>
      <c r="AI8135" s="70" t="str">
        <f t="shared" si="928"/>
        <v/>
      </c>
      <c r="AJ8135" s="70" t="str">
        <f t="shared" si="929"/>
        <v/>
      </c>
      <c r="AK8135" s="70" t="str" cm="1">
        <f t="array" ref="AK8135">_xlfn.IFS(AH8135&lt;&gt;"","1",AI8135&lt;&gt;"","2",AJ8135&lt;&gt;"","3")</f>
        <v>1</v>
      </c>
    </row>
    <row r="8136" spans="1:37" x14ac:dyDescent="0.25">
      <c r="A8136" t="s">
        <v>251</v>
      </c>
      <c r="B8136" t="s">
        <v>482</v>
      </c>
      <c r="C8136" s="67" t="str">
        <f t="shared" si="925"/>
        <v>Breezy Roman</v>
      </c>
      <c r="D8136" s="71" t="str" cm="1">
        <f t="array" ref="D8136">_xlfn.IFS(AK8136="1",CONCATENATE(C8136,"Regional"),AK8136="2",CONCATENATE(C8136,"Sectional"),AK8136="3",CONCATENATE(C8136,COUNTIF($C$1:C8136,C8136)))</f>
        <v>Breezy RomanRegional</v>
      </c>
      <c r="E8136" s="66">
        <v>45197.333333333336</v>
      </c>
      <c r="F8136" t="s">
        <v>2526</v>
      </c>
      <c r="G8136" s="46">
        <v>35</v>
      </c>
      <c r="H8136" s="46">
        <v>89</v>
      </c>
      <c r="I8136" s="46">
        <v>3</v>
      </c>
      <c r="J8136" t="s">
        <v>2527</v>
      </c>
      <c r="K8136" t="s">
        <v>90</v>
      </c>
      <c r="L8136" s="46">
        <v>5362</v>
      </c>
      <c r="M8136" s="46">
        <v>72</v>
      </c>
      <c r="N8136" s="46">
        <v>72.2</v>
      </c>
      <c r="O8136" s="46">
        <v>125</v>
      </c>
      <c r="P8136" s="46">
        <f t="shared" si="926"/>
        <v>2</v>
      </c>
      <c r="R8136" s="67" t="s">
        <v>1173</v>
      </c>
      <c r="S8136" s="67">
        <f>COUNTIF(Y$2:$Y$100,R8136)</f>
        <v>0</v>
      </c>
      <c r="V8136" s="67">
        <f t="shared" si="923"/>
        <v>0</v>
      </c>
      <c r="X8136"/>
      <c r="Y8136" s="67" t="str">
        <f t="shared" si="924"/>
        <v xml:space="preserve"> </v>
      </c>
      <c r="AB8136" t="s">
        <v>90</v>
      </c>
      <c r="AC8136" s="46">
        <v>5362</v>
      </c>
      <c r="AD8136" s="46">
        <v>72</v>
      </c>
      <c r="AE8136" s="46">
        <v>72.2</v>
      </c>
      <c r="AF8136" s="46">
        <v>125</v>
      </c>
      <c r="AH8136" s="70" t="str">
        <f t="shared" si="927"/>
        <v>GCAW Girls Div 2 The Prairie School Regional</v>
      </c>
      <c r="AI8136" s="70" t="str">
        <f t="shared" si="928"/>
        <v/>
      </c>
      <c r="AJ8136" s="70" t="str">
        <f t="shared" si="929"/>
        <v/>
      </c>
      <c r="AK8136" s="70" t="str" cm="1">
        <f t="array" ref="AK8136">_xlfn.IFS(AH8136&lt;&gt;"","1",AI8136&lt;&gt;"","2",AJ8136&lt;&gt;"","3")</f>
        <v>1</v>
      </c>
    </row>
    <row r="8137" spans="1:37" x14ac:dyDescent="0.25">
      <c r="A8137" t="s">
        <v>370</v>
      </c>
      <c r="B8137" t="s">
        <v>1115</v>
      </c>
      <c r="C8137" s="67" t="str">
        <f t="shared" si="925"/>
        <v>Jill Thompson</v>
      </c>
      <c r="D8137" s="71" t="str" cm="1">
        <f t="array" ref="D8137">_xlfn.IFS(AK8137="1",CONCATENATE(C8137,"Regional"),AK8137="2",CONCATENATE(C8137,"Sectional"),AK8137="3",CONCATENATE(C8137,COUNTIF($C$1:C8137,C8137)))</f>
        <v>Jill ThompsonRegional</v>
      </c>
      <c r="E8137" s="66">
        <v>45197.333333333336</v>
      </c>
      <c r="F8137" t="s">
        <v>2526</v>
      </c>
      <c r="G8137" s="46">
        <v>35</v>
      </c>
      <c r="H8137" s="46">
        <v>90</v>
      </c>
      <c r="I8137" s="46">
        <v>4</v>
      </c>
      <c r="J8137" t="s">
        <v>2527</v>
      </c>
      <c r="K8137" t="s">
        <v>90</v>
      </c>
      <c r="L8137" s="46">
        <v>5362</v>
      </c>
      <c r="M8137" s="46">
        <v>72</v>
      </c>
      <c r="N8137" s="46">
        <v>72.2</v>
      </c>
      <c r="O8137" s="46">
        <v>125</v>
      </c>
      <c r="P8137" s="46">
        <f t="shared" si="926"/>
        <v>2</v>
      </c>
      <c r="R8137" s="67" t="s">
        <v>2777</v>
      </c>
      <c r="S8137" s="67">
        <f>COUNTIF(Y$2:$Y$100,R8137)</f>
        <v>0</v>
      </c>
      <c r="V8137" s="67">
        <f t="shared" si="923"/>
        <v>0</v>
      </c>
      <c r="X8137"/>
      <c r="Y8137" s="67" t="str">
        <f t="shared" si="924"/>
        <v xml:space="preserve"> </v>
      </c>
      <c r="AB8137" t="s">
        <v>90</v>
      </c>
      <c r="AC8137" s="46">
        <v>5362</v>
      </c>
      <c r="AD8137" s="46">
        <v>72</v>
      </c>
      <c r="AE8137" s="46">
        <v>72.2</v>
      </c>
      <c r="AF8137" s="46">
        <v>125</v>
      </c>
      <c r="AH8137" s="70" t="str">
        <f t="shared" si="927"/>
        <v>GCAW Girls Div 2 The Prairie School Regional</v>
      </c>
      <c r="AI8137" s="70" t="str">
        <f t="shared" si="928"/>
        <v/>
      </c>
      <c r="AJ8137" s="70" t="str">
        <f t="shared" si="929"/>
        <v/>
      </c>
      <c r="AK8137" s="70" t="str" cm="1">
        <f t="array" ref="AK8137">_xlfn.IFS(AH8137&lt;&gt;"","1",AI8137&lt;&gt;"","2",AJ8137&lt;&gt;"","3")</f>
        <v>1</v>
      </c>
    </row>
    <row r="8138" spans="1:37" x14ac:dyDescent="0.25">
      <c r="A8138" t="s">
        <v>749</v>
      </c>
      <c r="B8138" t="s">
        <v>750</v>
      </c>
      <c r="C8138" s="67" t="str">
        <f t="shared" si="925"/>
        <v>Adelyne Ruetz</v>
      </c>
      <c r="D8138" s="71" t="str" cm="1">
        <f t="array" ref="D8138">_xlfn.IFS(AK8138="1",CONCATENATE(C8138,"Regional"),AK8138="2",CONCATENATE(C8138,"Sectional"),AK8138="3",CONCATENATE(C8138,COUNTIF($C$1:C8138,C8138)))</f>
        <v>Adelyne RuetzRegional</v>
      </c>
      <c r="E8138" s="66">
        <v>45197.333333333336</v>
      </c>
      <c r="F8138" t="s">
        <v>2526</v>
      </c>
      <c r="G8138" s="46">
        <v>35</v>
      </c>
      <c r="H8138" s="46">
        <v>90</v>
      </c>
      <c r="I8138" s="46">
        <v>4</v>
      </c>
      <c r="J8138" t="s">
        <v>2527</v>
      </c>
      <c r="K8138" t="s">
        <v>90</v>
      </c>
      <c r="L8138" s="46">
        <v>5362</v>
      </c>
      <c r="M8138" s="46">
        <v>72</v>
      </c>
      <c r="N8138" s="46">
        <v>72.2</v>
      </c>
      <c r="O8138" s="46">
        <v>125</v>
      </c>
      <c r="P8138" s="46">
        <f t="shared" si="926"/>
        <v>2</v>
      </c>
      <c r="R8138" s="67" t="s">
        <v>1337</v>
      </c>
      <c r="S8138" s="67">
        <f>COUNTIF(Y$2:$Y$100,R8138)</f>
        <v>0</v>
      </c>
      <c r="V8138" s="67">
        <f t="shared" si="923"/>
        <v>0</v>
      </c>
      <c r="X8138"/>
      <c r="Y8138" s="67" t="str">
        <f t="shared" si="924"/>
        <v xml:space="preserve"> </v>
      </c>
      <c r="AB8138" t="s">
        <v>90</v>
      </c>
      <c r="AC8138" s="46">
        <v>5362</v>
      </c>
      <c r="AD8138" s="46">
        <v>72</v>
      </c>
      <c r="AE8138" s="46">
        <v>72.2</v>
      </c>
      <c r="AF8138" s="46">
        <v>125</v>
      </c>
      <c r="AH8138" s="70" t="str">
        <f t="shared" si="927"/>
        <v>GCAW Girls Div 2 The Prairie School Regional</v>
      </c>
      <c r="AI8138" s="70" t="str">
        <f t="shared" si="928"/>
        <v/>
      </c>
      <c r="AJ8138" s="70" t="str">
        <f t="shared" si="929"/>
        <v/>
      </c>
      <c r="AK8138" s="70" t="str" cm="1">
        <f t="array" ref="AK8138">_xlfn.IFS(AH8138&lt;&gt;"","1",AI8138&lt;&gt;"","2",AJ8138&lt;&gt;"","3")</f>
        <v>1</v>
      </c>
    </row>
    <row r="8139" spans="1:37" x14ac:dyDescent="0.25">
      <c r="A8139" t="s">
        <v>1611</v>
      </c>
      <c r="B8139" t="s">
        <v>459</v>
      </c>
      <c r="C8139" s="67" t="str">
        <f t="shared" si="925"/>
        <v>Addison LaLonde</v>
      </c>
      <c r="D8139" s="71" t="str" cm="1">
        <f t="array" ref="D8139">_xlfn.IFS(AK8139="1",CONCATENATE(C8139,"Regional"),AK8139="2",CONCATENATE(C8139,"Sectional"),AK8139="3",CONCATENATE(C8139,COUNTIF($C$1:C8139,C8139)))</f>
        <v>Addison LaLondeRegional</v>
      </c>
      <c r="E8139" s="66">
        <v>45197.333333333336</v>
      </c>
      <c r="F8139" t="s">
        <v>2526</v>
      </c>
      <c r="G8139" s="46">
        <v>35</v>
      </c>
      <c r="H8139" s="46">
        <v>93</v>
      </c>
      <c r="I8139" s="46">
        <v>6</v>
      </c>
      <c r="J8139" t="s">
        <v>2527</v>
      </c>
      <c r="K8139" t="s">
        <v>90</v>
      </c>
      <c r="L8139" s="46">
        <v>5362</v>
      </c>
      <c r="M8139" s="46">
        <v>72</v>
      </c>
      <c r="N8139" s="46">
        <v>72.2</v>
      </c>
      <c r="O8139" s="46">
        <v>125</v>
      </c>
      <c r="P8139" s="46">
        <f t="shared" si="926"/>
        <v>2</v>
      </c>
      <c r="R8139" s="67" t="s">
        <v>3482</v>
      </c>
      <c r="S8139" s="67">
        <f>COUNTIF(Y$2:$Y$100,R8139)</f>
        <v>0</v>
      </c>
      <c r="V8139" s="67">
        <f t="shared" si="923"/>
        <v>0</v>
      </c>
      <c r="X8139"/>
      <c r="Y8139" s="67" t="str">
        <f t="shared" si="924"/>
        <v xml:space="preserve"> </v>
      </c>
      <c r="AB8139" t="s">
        <v>90</v>
      </c>
      <c r="AC8139" s="46">
        <v>5362</v>
      </c>
      <c r="AD8139" s="46">
        <v>72</v>
      </c>
      <c r="AE8139" s="46">
        <v>72.2</v>
      </c>
      <c r="AF8139" s="46">
        <v>125</v>
      </c>
      <c r="AH8139" s="70" t="str">
        <f t="shared" si="927"/>
        <v>GCAW Girls Div 2 The Prairie School Regional</v>
      </c>
      <c r="AI8139" s="70" t="str">
        <f t="shared" si="928"/>
        <v/>
      </c>
      <c r="AJ8139" s="70" t="str">
        <f t="shared" si="929"/>
        <v/>
      </c>
      <c r="AK8139" s="70" t="str" cm="1">
        <f t="array" ref="AK8139">_xlfn.IFS(AH8139&lt;&gt;"","1",AI8139&lt;&gt;"","2",AJ8139&lt;&gt;"","3")</f>
        <v>1</v>
      </c>
    </row>
    <row r="8140" spans="1:37" x14ac:dyDescent="0.25">
      <c r="A8140" t="s">
        <v>845</v>
      </c>
      <c r="B8140" t="s">
        <v>232</v>
      </c>
      <c r="C8140" s="67" t="str">
        <f t="shared" si="925"/>
        <v>Claudia Maze</v>
      </c>
      <c r="D8140" s="71" t="str" cm="1">
        <f t="array" ref="D8140">_xlfn.IFS(AK8140="1",CONCATENATE(C8140,"Regional"),AK8140="2",CONCATENATE(C8140,"Sectional"),AK8140="3",CONCATENATE(C8140,COUNTIF($C$1:C8140,C8140)))</f>
        <v>Claudia MazeRegional</v>
      </c>
      <c r="E8140" s="66">
        <v>45197.333333333336</v>
      </c>
      <c r="F8140" t="s">
        <v>2526</v>
      </c>
      <c r="G8140" s="46">
        <v>35</v>
      </c>
      <c r="H8140" s="46">
        <v>94</v>
      </c>
      <c r="I8140" s="46">
        <v>7</v>
      </c>
      <c r="J8140" t="s">
        <v>2527</v>
      </c>
      <c r="K8140" t="s">
        <v>90</v>
      </c>
      <c r="L8140" s="46">
        <v>5362</v>
      </c>
      <c r="M8140" s="46">
        <v>72</v>
      </c>
      <c r="N8140" s="46">
        <v>72.2</v>
      </c>
      <c r="O8140" s="46">
        <v>125</v>
      </c>
      <c r="P8140" s="46">
        <f t="shared" si="926"/>
        <v>2</v>
      </c>
      <c r="R8140" s="67" t="s">
        <v>2778</v>
      </c>
      <c r="S8140" s="67">
        <f>COUNTIF(Y$2:$Y$100,R8140)</f>
        <v>0</v>
      </c>
      <c r="V8140" s="67">
        <f t="shared" si="923"/>
        <v>0</v>
      </c>
      <c r="X8140"/>
      <c r="Y8140" s="67" t="str">
        <f t="shared" si="924"/>
        <v xml:space="preserve"> </v>
      </c>
      <c r="AB8140" t="s">
        <v>90</v>
      </c>
      <c r="AC8140" s="46">
        <v>5362</v>
      </c>
      <c r="AD8140" s="46">
        <v>72</v>
      </c>
      <c r="AE8140" s="46">
        <v>72.2</v>
      </c>
      <c r="AF8140" s="46">
        <v>125</v>
      </c>
      <c r="AH8140" s="70" t="str">
        <f t="shared" si="927"/>
        <v>GCAW Girls Div 2 The Prairie School Regional</v>
      </c>
      <c r="AI8140" s="70" t="str">
        <f t="shared" si="928"/>
        <v/>
      </c>
      <c r="AJ8140" s="70" t="str">
        <f t="shared" si="929"/>
        <v/>
      </c>
      <c r="AK8140" s="70" t="str" cm="1">
        <f t="array" ref="AK8140">_xlfn.IFS(AH8140&lt;&gt;"","1",AI8140&lt;&gt;"","2",AJ8140&lt;&gt;"","3")</f>
        <v>1</v>
      </c>
    </row>
    <row r="8141" spans="1:37" x14ac:dyDescent="0.25">
      <c r="A8141" t="s">
        <v>592</v>
      </c>
      <c r="B8141" t="s">
        <v>428</v>
      </c>
      <c r="C8141" s="67" t="str">
        <f t="shared" si="925"/>
        <v>Annika Bilau</v>
      </c>
      <c r="D8141" s="71" t="str" cm="1">
        <f t="array" ref="D8141">_xlfn.IFS(AK8141="1",CONCATENATE(C8141,"Regional"),AK8141="2",CONCATENATE(C8141,"Sectional"),AK8141="3",CONCATENATE(C8141,COUNTIF($C$1:C8141,C8141)))</f>
        <v>Annika BilauRegional</v>
      </c>
      <c r="E8141" s="66">
        <v>45197.333333333336</v>
      </c>
      <c r="F8141" t="s">
        <v>2526</v>
      </c>
      <c r="G8141" s="46">
        <v>35</v>
      </c>
      <c r="H8141" s="46">
        <v>97</v>
      </c>
      <c r="I8141" s="46">
        <v>8</v>
      </c>
      <c r="J8141" t="s">
        <v>2527</v>
      </c>
      <c r="K8141" t="s">
        <v>90</v>
      </c>
      <c r="L8141" s="46">
        <v>5362</v>
      </c>
      <c r="M8141" s="46">
        <v>72</v>
      </c>
      <c r="N8141" s="46">
        <v>72.2</v>
      </c>
      <c r="O8141" s="46">
        <v>125</v>
      </c>
      <c r="P8141" s="46">
        <f t="shared" si="926"/>
        <v>2</v>
      </c>
      <c r="R8141" s="67" t="s">
        <v>1239</v>
      </c>
      <c r="S8141" s="67">
        <f>COUNTIF(Y$2:$Y$100,R8141)</f>
        <v>0</v>
      </c>
      <c r="V8141" s="67">
        <f t="shared" si="923"/>
        <v>0</v>
      </c>
      <c r="X8141"/>
      <c r="Y8141" s="67" t="str">
        <f t="shared" si="924"/>
        <v xml:space="preserve"> </v>
      </c>
      <c r="AB8141" t="s">
        <v>90</v>
      </c>
      <c r="AC8141" s="46">
        <v>5362</v>
      </c>
      <c r="AD8141" s="46">
        <v>72</v>
      </c>
      <c r="AE8141" s="46">
        <v>72.2</v>
      </c>
      <c r="AF8141" s="46">
        <v>125</v>
      </c>
      <c r="AH8141" s="70" t="str">
        <f t="shared" si="927"/>
        <v>GCAW Girls Div 2 The Prairie School Regional</v>
      </c>
      <c r="AI8141" s="70" t="str">
        <f t="shared" si="928"/>
        <v/>
      </c>
      <c r="AJ8141" s="70" t="str">
        <f t="shared" si="929"/>
        <v/>
      </c>
      <c r="AK8141" s="70" t="str" cm="1">
        <f t="array" ref="AK8141">_xlfn.IFS(AH8141&lt;&gt;"","1",AI8141&lt;&gt;"","2",AJ8141&lt;&gt;"","3")</f>
        <v>1</v>
      </c>
    </row>
    <row r="8142" spans="1:37" x14ac:dyDescent="0.25">
      <c r="A8142" t="s">
        <v>3447</v>
      </c>
      <c r="B8142" t="s">
        <v>688</v>
      </c>
      <c r="C8142" s="67" t="str">
        <f t="shared" si="925"/>
        <v>Leah Romano</v>
      </c>
      <c r="D8142" s="71" t="str" cm="1">
        <f t="array" ref="D8142">_xlfn.IFS(AK8142="1",CONCATENATE(C8142,"Regional"),AK8142="2",CONCATENATE(C8142,"Sectional"),AK8142="3",CONCATENATE(C8142,COUNTIF($C$1:C8142,C8142)))</f>
        <v>Leah RomanoRegional</v>
      </c>
      <c r="E8142" s="66">
        <v>45197.333333333336</v>
      </c>
      <c r="F8142" t="s">
        <v>2526</v>
      </c>
      <c r="G8142" s="46">
        <v>35</v>
      </c>
      <c r="H8142" s="46">
        <v>97</v>
      </c>
      <c r="I8142" s="46">
        <v>8</v>
      </c>
      <c r="J8142" t="s">
        <v>2527</v>
      </c>
      <c r="K8142" t="s">
        <v>90</v>
      </c>
      <c r="L8142" s="46">
        <v>5362</v>
      </c>
      <c r="M8142" s="46">
        <v>72</v>
      </c>
      <c r="N8142" s="46">
        <v>72.2</v>
      </c>
      <c r="O8142" s="46">
        <v>125</v>
      </c>
      <c r="P8142" s="46">
        <f t="shared" si="926"/>
        <v>2</v>
      </c>
      <c r="R8142" s="67" t="s">
        <v>3654</v>
      </c>
      <c r="S8142" s="67">
        <f>COUNTIF(Y$2:$Y$100,R8142)</f>
        <v>0</v>
      </c>
      <c r="V8142" s="67">
        <f t="shared" si="923"/>
        <v>0</v>
      </c>
      <c r="X8142"/>
      <c r="Y8142" s="67" t="str">
        <f t="shared" si="924"/>
        <v xml:space="preserve"> </v>
      </c>
      <c r="AB8142" t="s">
        <v>90</v>
      </c>
      <c r="AC8142" s="46">
        <v>5362</v>
      </c>
      <c r="AD8142" s="46">
        <v>72</v>
      </c>
      <c r="AE8142" s="46">
        <v>72.2</v>
      </c>
      <c r="AF8142" s="46">
        <v>125</v>
      </c>
      <c r="AH8142" s="70" t="str">
        <f t="shared" si="927"/>
        <v>GCAW Girls Div 2 The Prairie School Regional</v>
      </c>
      <c r="AI8142" s="70" t="str">
        <f t="shared" si="928"/>
        <v/>
      </c>
      <c r="AJ8142" s="70" t="str">
        <f t="shared" si="929"/>
        <v/>
      </c>
      <c r="AK8142" s="70" t="str" cm="1">
        <f t="array" ref="AK8142">_xlfn.IFS(AH8142&lt;&gt;"","1",AI8142&lt;&gt;"","2",AJ8142&lt;&gt;"","3")</f>
        <v>1</v>
      </c>
    </row>
    <row r="8143" spans="1:37" x14ac:dyDescent="0.25">
      <c r="A8143" t="s">
        <v>598</v>
      </c>
      <c r="B8143" t="s">
        <v>599</v>
      </c>
      <c r="C8143" s="67" t="str">
        <f t="shared" si="925"/>
        <v>Grace Behm</v>
      </c>
      <c r="D8143" s="71" t="str" cm="1">
        <f t="array" ref="D8143">_xlfn.IFS(AK8143="1",CONCATENATE(C8143,"Regional"),AK8143="2",CONCATENATE(C8143,"Sectional"),AK8143="3",CONCATENATE(C8143,COUNTIF($C$1:C8143,C8143)))</f>
        <v>Grace BehmRegional</v>
      </c>
      <c r="E8143" s="66">
        <v>45197.333333333336</v>
      </c>
      <c r="F8143" t="s">
        <v>2526</v>
      </c>
      <c r="G8143" s="46">
        <v>35</v>
      </c>
      <c r="H8143" s="46">
        <v>100</v>
      </c>
      <c r="I8143" s="46">
        <v>10</v>
      </c>
      <c r="J8143" t="s">
        <v>2527</v>
      </c>
      <c r="K8143" t="s">
        <v>90</v>
      </c>
      <c r="L8143" s="46">
        <v>5362</v>
      </c>
      <c r="M8143" s="46">
        <v>72</v>
      </c>
      <c r="N8143" s="46">
        <v>72.2</v>
      </c>
      <c r="O8143" s="46">
        <v>125</v>
      </c>
      <c r="P8143" s="46">
        <f t="shared" si="926"/>
        <v>2</v>
      </c>
      <c r="R8143" s="67" t="s">
        <v>1244</v>
      </c>
      <c r="S8143" s="67">
        <f>COUNTIF(Y$2:$Y$100,R8143)</f>
        <v>0</v>
      </c>
      <c r="V8143" s="67">
        <f t="shared" si="923"/>
        <v>0</v>
      </c>
      <c r="X8143"/>
      <c r="Y8143" s="67" t="str">
        <f t="shared" si="924"/>
        <v xml:space="preserve"> </v>
      </c>
      <c r="AB8143" t="s">
        <v>90</v>
      </c>
      <c r="AC8143" s="46">
        <v>5362</v>
      </c>
      <c r="AD8143" s="46">
        <v>72</v>
      </c>
      <c r="AE8143" s="46">
        <v>72.2</v>
      </c>
      <c r="AF8143" s="46">
        <v>125</v>
      </c>
      <c r="AH8143" s="70" t="str">
        <f t="shared" si="927"/>
        <v>GCAW Girls Div 2 The Prairie School Regional</v>
      </c>
      <c r="AI8143" s="70" t="str">
        <f t="shared" si="928"/>
        <v/>
      </c>
      <c r="AJ8143" s="70" t="str">
        <f t="shared" si="929"/>
        <v/>
      </c>
      <c r="AK8143" s="70" t="str" cm="1">
        <f t="array" ref="AK8143">_xlfn.IFS(AH8143&lt;&gt;"","1",AI8143&lt;&gt;"","2",AJ8143&lt;&gt;"","3")</f>
        <v>1</v>
      </c>
    </row>
    <row r="8144" spans="1:37" x14ac:dyDescent="0.25">
      <c r="A8144" t="s">
        <v>843</v>
      </c>
      <c r="B8144" t="s">
        <v>434</v>
      </c>
      <c r="C8144" s="67" t="str">
        <f t="shared" si="925"/>
        <v>Ella Pernitzke</v>
      </c>
      <c r="D8144" s="71" t="str" cm="1">
        <f t="array" ref="D8144">_xlfn.IFS(AK8144="1",CONCATENATE(C8144,"Regional"),AK8144="2",CONCATENATE(C8144,"Sectional"),AK8144="3",CONCATENATE(C8144,COUNTIF($C$1:C8144,C8144)))</f>
        <v>Ella PernitzkeRegional</v>
      </c>
      <c r="E8144" s="66">
        <v>45197.333333333336</v>
      </c>
      <c r="F8144" t="s">
        <v>2526</v>
      </c>
      <c r="G8144" s="46">
        <v>35</v>
      </c>
      <c r="H8144" s="46">
        <v>102</v>
      </c>
      <c r="I8144" s="46">
        <v>11</v>
      </c>
      <c r="J8144" t="s">
        <v>2527</v>
      </c>
      <c r="K8144" t="s">
        <v>90</v>
      </c>
      <c r="L8144" s="46">
        <v>5362</v>
      </c>
      <c r="M8144" s="46">
        <v>72</v>
      </c>
      <c r="N8144" s="46">
        <v>72.2</v>
      </c>
      <c r="O8144" s="46">
        <v>125</v>
      </c>
      <c r="P8144" s="46">
        <f t="shared" si="926"/>
        <v>2</v>
      </c>
      <c r="R8144" s="67" t="s">
        <v>1391</v>
      </c>
      <c r="S8144" s="67">
        <f>COUNTIF(Y$2:$Y$100,R8144)</f>
        <v>0</v>
      </c>
      <c r="V8144" s="67">
        <f t="shared" ref="V8144:V8207" si="930">COUNTIF(R8144:R10771,Y8144)</f>
        <v>0</v>
      </c>
      <c r="X8144"/>
      <c r="Y8144" s="67" t="str">
        <f t="shared" si="924"/>
        <v xml:space="preserve"> </v>
      </c>
      <c r="AB8144" t="s">
        <v>90</v>
      </c>
      <c r="AC8144" s="46">
        <v>5362</v>
      </c>
      <c r="AD8144" s="46">
        <v>72</v>
      </c>
      <c r="AE8144" s="46">
        <v>72.2</v>
      </c>
      <c r="AF8144" s="46">
        <v>125</v>
      </c>
      <c r="AH8144" s="70" t="str">
        <f t="shared" si="927"/>
        <v>GCAW Girls Div 2 The Prairie School Regional</v>
      </c>
      <c r="AI8144" s="70" t="str">
        <f t="shared" si="928"/>
        <v/>
      </c>
      <c r="AJ8144" s="70" t="str">
        <f t="shared" si="929"/>
        <v/>
      </c>
      <c r="AK8144" s="70" t="str" cm="1">
        <f t="array" ref="AK8144">_xlfn.IFS(AH8144&lt;&gt;"","1",AI8144&lt;&gt;"","2",AJ8144&lt;&gt;"","3")</f>
        <v>1</v>
      </c>
    </row>
    <row r="8145" spans="1:37" x14ac:dyDescent="0.25">
      <c r="A8145" t="s">
        <v>1661</v>
      </c>
      <c r="B8145" t="s">
        <v>570</v>
      </c>
      <c r="C8145" s="67" t="str">
        <f t="shared" si="925"/>
        <v>Sydney Koetterhagen</v>
      </c>
      <c r="D8145" s="71" t="str" cm="1">
        <f t="array" ref="D8145">_xlfn.IFS(AK8145="1",CONCATENATE(C8145,"Regional"),AK8145="2",CONCATENATE(C8145,"Sectional"),AK8145="3",CONCATENATE(C8145,COUNTIF($C$1:C8145,C8145)))</f>
        <v>Sydney KoetterhagenRegional</v>
      </c>
      <c r="E8145" s="66">
        <v>45197.333333333336</v>
      </c>
      <c r="F8145" t="s">
        <v>2526</v>
      </c>
      <c r="G8145" s="46">
        <v>35</v>
      </c>
      <c r="H8145" s="46">
        <v>104</v>
      </c>
      <c r="I8145" s="46">
        <v>12</v>
      </c>
      <c r="J8145" t="s">
        <v>2527</v>
      </c>
      <c r="K8145" t="s">
        <v>90</v>
      </c>
      <c r="L8145" s="46">
        <v>5362</v>
      </c>
      <c r="M8145" s="46">
        <v>72</v>
      </c>
      <c r="N8145" s="46">
        <v>72.2</v>
      </c>
      <c r="O8145" s="46">
        <v>125</v>
      </c>
      <c r="P8145" s="46">
        <f t="shared" si="926"/>
        <v>2</v>
      </c>
      <c r="R8145" s="67" t="s">
        <v>3616</v>
      </c>
      <c r="S8145" s="67">
        <f>COUNTIF(Y$2:$Y$100,R8145)</f>
        <v>0</v>
      </c>
      <c r="V8145" s="67">
        <f t="shared" si="930"/>
        <v>0</v>
      </c>
      <c r="X8145"/>
      <c r="Y8145" s="67" t="str">
        <f t="shared" si="924"/>
        <v xml:space="preserve"> </v>
      </c>
      <c r="AB8145" t="s">
        <v>90</v>
      </c>
      <c r="AC8145" s="46">
        <v>5362</v>
      </c>
      <c r="AD8145" s="46">
        <v>72</v>
      </c>
      <c r="AE8145" s="46">
        <v>72.2</v>
      </c>
      <c r="AF8145" s="46">
        <v>125</v>
      </c>
      <c r="AH8145" s="70" t="str">
        <f t="shared" si="927"/>
        <v>GCAW Girls Div 2 The Prairie School Regional</v>
      </c>
      <c r="AI8145" s="70" t="str">
        <f t="shared" si="928"/>
        <v/>
      </c>
      <c r="AJ8145" s="70" t="str">
        <f t="shared" si="929"/>
        <v/>
      </c>
      <c r="AK8145" s="70" t="str" cm="1">
        <f t="array" ref="AK8145">_xlfn.IFS(AH8145&lt;&gt;"","1",AI8145&lt;&gt;"","2",AJ8145&lt;&gt;"","3")</f>
        <v>1</v>
      </c>
    </row>
    <row r="8146" spans="1:37" x14ac:dyDescent="0.25">
      <c r="A8146" t="s">
        <v>235</v>
      </c>
      <c r="B8146" t="s">
        <v>641</v>
      </c>
      <c r="C8146" s="67" t="str">
        <f t="shared" si="925"/>
        <v>Kayley Donohue</v>
      </c>
      <c r="D8146" s="71" t="str" cm="1">
        <f t="array" ref="D8146">_xlfn.IFS(AK8146="1",CONCATENATE(C8146,"Regional"),AK8146="2",CONCATENATE(C8146,"Sectional"),AK8146="3",CONCATENATE(C8146,COUNTIF($C$1:C8146,C8146)))</f>
        <v>Kayley DonohueRegional</v>
      </c>
      <c r="E8146" s="66">
        <v>45197.333333333336</v>
      </c>
      <c r="F8146" t="s">
        <v>2526</v>
      </c>
      <c r="G8146" s="46">
        <v>35</v>
      </c>
      <c r="H8146" s="46">
        <v>104</v>
      </c>
      <c r="I8146" s="46">
        <v>12</v>
      </c>
      <c r="J8146" t="s">
        <v>2527</v>
      </c>
      <c r="K8146" t="s">
        <v>90</v>
      </c>
      <c r="L8146" s="46">
        <v>5362</v>
      </c>
      <c r="M8146" s="46">
        <v>72</v>
      </c>
      <c r="N8146" s="46">
        <v>72.2</v>
      </c>
      <c r="O8146" s="46">
        <v>125</v>
      </c>
      <c r="P8146" s="46">
        <f t="shared" si="926"/>
        <v>2</v>
      </c>
      <c r="R8146" s="67" t="s">
        <v>2998</v>
      </c>
      <c r="S8146" s="67">
        <f>COUNTIF(Y$2:$Y$100,R8146)</f>
        <v>0</v>
      </c>
      <c r="V8146" s="67">
        <f t="shared" si="930"/>
        <v>0</v>
      </c>
      <c r="X8146"/>
      <c r="Y8146" s="67" t="str">
        <f t="shared" si="924"/>
        <v xml:space="preserve"> </v>
      </c>
      <c r="AB8146" t="s">
        <v>90</v>
      </c>
      <c r="AC8146" s="46">
        <v>5362</v>
      </c>
      <c r="AD8146" s="46">
        <v>72</v>
      </c>
      <c r="AE8146" s="46">
        <v>72.2</v>
      </c>
      <c r="AF8146" s="46">
        <v>125</v>
      </c>
      <c r="AH8146" s="70" t="str">
        <f t="shared" si="927"/>
        <v>GCAW Girls Div 2 The Prairie School Regional</v>
      </c>
      <c r="AI8146" s="70" t="str">
        <f t="shared" si="928"/>
        <v/>
      </c>
      <c r="AJ8146" s="70" t="str">
        <f t="shared" si="929"/>
        <v/>
      </c>
      <c r="AK8146" s="70" t="str" cm="1">
        <f t="array" ref="AK8146">_xlfn.IFS(AH8146&lt;&gt;"","1",AI8146&lt;&gt;"","2",AJ8146&lt;&gt;"","3")</f>
        <v>1</v>
      </c>
    </row>
    <row r="8147" spans="1:37" x14ac:dyDescent="0.25">
      <c r="A8147" t="s">
        <v>1618</v>
      </c>
      <c r="B8147" t="s">
        <v>1617</v>
      </c>
      <c r="C8147" s="67" t="str">
        <f t="shared" si="925"/>
        <v>Reagan Gebhart</v>
      </c>
      <c r="D8147" s="71" t="str" cm="1">
        <f t="array" ref="D8147">_xlfn.IFS(AK8147="1",CONCATENATE(C8147,"Regional"),AK8147="2",CONCATENATE(C8147,"Sectional"),AK8147="3",CONCATENATE(C8147,COUNTIF($C$1:C8147,C8147)))</f>
        <v>Reagan GebhartRegional</v>
      </c>
      <c r="E8147" s="66">
        <v>45197.333333333336</v>
      </c>
      <c r="F8147" t="s">
        <v>2526</v>
      </c>
      <c r="G8147" s="46">
        <v>35</v>
      </c>
      <c r="H8147" s="46">
        <v>106</v>
      </c>
      <c r="I8147" s="46">
        <v>14</v>
      </c>
      <c r="J8147" t="s">
        <v>2527</v>
      </c>
      <c r="K8147" t="s">
        <v>90</v>
      </c>
      <c r="L8147" s="46">
        <v>5362</v>
      </c>
      <c r="M8147" s="46">
        <v>72</v>
      </c>
      <c r="N8147" s="46">
        <v>72.2</v>
      </c>
      <c r="O8147" s="46">
        <v>125</v>
      </c>
      <c r="P8147" s="46">
        <f t="shared" si="926"/>
        <v>2</v>
      </c>
      <c r="R8147" s="67" t="s">
        <v>3498</v>
      </c>
      <c r="S8147" s="67">
        <f>COUNTIF(Y$2:$Y$100,R8147)</f>
        <v>0</v>
      </c>
      <c r="V8147" s="67">
        <f t="shared" si="930"/>
        <v>0</v>
      </c>
      <c r="X8147"/>
      <c r="Y8147" s="67" t="str">
        <f t="shared" si="924"/>
        <v xml:space="preserve"> </v>
      </c>
      <c r="AB8147" t="s">
        <v>90</v>
      </c>
      <c r="AC8147" s="46">
        <v>5362</v>
      </c>
      <c r="AD8147" s="46">
        <v>72</v>
      </c>
      <c r="AE8147" s="46">
        <v>72.2</v>
      </c>
      <c r="AF8147" s="46">
        <v>125</v>
      </c>
      <c r="AH8147" s="70" t="str">
        <f t="shared" si="927"/>
        <v>GCAW Girls Div 2 The Prairie School Regional</v>
      </c>
      <c r="AI8147" s="70" t="str">
        <f t="shared" si="928"/>
        <v/>
      </c>
      <c r="AJ8147" s="70" t="str">
        <f t="shared" si="929"/>
        <v/>
      </c>
      <c r="AK8147" s="70" t="str" cm="1">
        <f t="array" ref="AK8147">_xlfn.IFS(AH8147&lt;&gt;"","1",AI8147&lt;&gt;"","2",AJ8147&lt;&gt;"","3")</f>
        <v>1</v>
      </c>
    </row>
    <row r="8148" spans="1:37" x14ac:dyDescent="0.25">
      <c r="A8148" t="s">
        <v>1003</v>
      </c>
      <c r="B8148" t="s">
        <v>648</v>
      </c>
      <c r="C8148" s="67" t="str">
        <f t="shared" si="925"/>
        <v>Claire Holle</v>
      </c>
      <c r="D8148" s="71" t="str" cm="1">
        <f t="array" ref="D8148">_xlfn.IFS(AK8148="1",CONCATENATE(C8148,"Regional"),AK8148="2",CONCATENATE(C8148,"Sectional"),AK8148="3",CONCATENATE(C8148,COUNTIF($C$1:C8148,C8148)))</f>
        <v>Claire HolleRegional</v>
      </c>
      <c r="E8148" s="66">
        <v>45197.333333333336</v>
      </c>
      <c r="F8148" t="s">
        <v>2526</v>
      </c>
      <c r="G8148" s="46">
        <v>35</v>
      </c>
      <c r="H8148" s="46">
        <v>107</v>
      </c>
      <c r="I8148" s="46">
        <v>15</v>
      </c>
      <c r="J8148" t="s">
        <v>2527</v>
      </c>
      <c r="K8148" t="s">
        <v>90</v>
      </c>
      <c r="L8148" s="46">
        <v>5362</v>
      </c>
      <c r="M8148" s="46">
        <v>72</v>
      </c>
      <c r="N8148" s="46">
        <v>72.2</v>
      </c>
      <c r="O8148" s="46">
        <v>125</v>
      </c>
      <c r="P8148" s="46">
        <f t="shared" si="926"/>
        <v>2</v>
      </c>
      <c r="R8148" s="67" t="s">
        <v>1507</v>
      </c>
      <c r="S8148" s="67">
        <f>COUNTIF(Y$2:$Y$100,R8148)</f>
        <v>0</v>
      </c>
      <c r="V8148" s="67">
        <f t="shared" si="930"/>
        <v>0</v>
      </c>
      <c r="X8148"/>
      <c r="Y8148" s="67" t="str">
        <f t="shared" si="924"/>
        <v xml:space="preserve"> </v>
      </c>
      <c r="AB8148" t="s">
        <v>90</v>
      </c>
      <c r="AC8148" s="46">
        <v>5362</v>
      </c>
      <c r="AD8148" s="46">
        <v>72</v>
      </c>
      <c r="AE8148" s="46">
        <v>72.2</v>
      </c>
      <c r="AF8148" s="46">
        <v>125</v>
      </c>
      <c r="AH8148" s="70" t="str">
        <f t="shared" si="927"/>
        <v>GCAW Girls Div 2 The Prairie School Regional</v>
      </c>
      <c r="AI8148" s="70" t="str">
        <f t="shared" si="928"/>
        <v/>
      </c>
      <c r="AJ8148" s="70" t="str">
        <f t="shared" si="929"/>
        <v/>
      </c>
      <c r="AK8148" s="70" t="str" cm="1">
        <f t="array" ref="AK8148">_xlfn.IFS(AH8148&lt;&gt;"","1",AI8148&lt;&gt;"","2",AJ8148&lt;&gt;"","3")</f>
        <v>1</v>
      </c>
    </row>
    <row r="8149" spans="1:37" x14ac:dyDescent="0.25">
      <c r="A8149" t="s">
        <v>858</v>
      </c>
      <c r="B8149" t="s">
        <v>859</v>
      </c>
      <c r="C8149" s="67" t="str">
        <f t="shared" si="925"/>
        <v>Izze Halbesma</v>
      </c>
      <c r="D8149" s="71" t="str" cm="1">
        <f t="array" ref="D8149">_xlfn.IFS(AK8149="1",CONCATENATE(C8149,"Regional"),AK8149="2",CONCATENATE(C8149,"Sectional"),AK8149="3",CONCATENATE(C8149,COUNTIF($C$1:C8149,C8149)))</f>
        <v>Izze HalbesmaRegional</v>
      </c>
      <c r="E8149" s="66">
        <v>45197.333333333336</v>
      </c>
      <c r="F8149" t="s">
        <v>2526</v>
      </c>
      <c r="G8149" s="46">
        <v>35</v>
      </c>
      <c r="H8149" s="46">
        <v>107</v>
      </c>
      <c r="I8149" s="46">
        <v>15</v>
      </c>
      <c r="J8149" t="s">
        <v>2527</v>
      </c>
      <c r="K8149" t="s">
        <v>90</v>
      </c>
      <c r="L8149" s="46">
        <v>5362</v>
      </c>
      <c r="M8149" s="46">
        <v>72</v>
      </c>
      <c r="N8149" s="46">
        <v>72.2</v>
      </c>
      <c r="O8149" s="46">
        <v>125</v>
      </c>
      <c r="P8149" s="46">
        <f t="shared" si="926"/>
        <v>2</v>
      </c>
      <c r="R8149" s="67" t="s">
        <v>1401</v>
      </c>
      <c r="S8149" s="67">
        <f>COUNTIF(Y$2:$Y$100,R8149)</f>
        <v>0</v>
      </c>
      <c r="V8149" s="67">
        <f t="shared" si="930"/>
        <v>0</v>
      </c>
      <c r="X8149"/>
      <c r="Y8149" s="67" t="str">
        <f t="shared" si="924"/>
        <v xml:space="preserve"> </v>
      </c>
      <c r="AB8149" t="s">
        <v>90</v>
      </c>
      <c r="AC8149" s="46">
        <v>5362</v>
      </c>
      <c r="AD8149" s="46">
        <v>72</v>
      </c>
      <c r="AE8149" s="46">
        <v>72.2</v>
      </c>
      <c r="AF8149" s="46">
        <v>125</v>
      </c>
      <c r="AH8149" s="70" t="str">
        <f t="shared" si="927"/>
        <v>GCAW Girls Div 2 The Prairie School Regional</v>
      </c>
      <c r="AI8149" s="70" t="str">
        <f t="shared" si="928"/>
        <v/>
      </c>
      <c r="AJ8149" s="70" t="str">
        <f t="shared" si="929"/>
        <v/>
      </c>
      <c r="AK8149" s="70" t="str" cm="1">
        <f t="array" ref="AK8149">_xlfn.IFS(AH8149&lt;&gt;"","1",AI8149&lt;&gt;"","2",AJ8149&lt;&gt;"","3")</f>
        <v>1</v>
      </c>
    </row>
    <row r="8150" spans="1:37" x14ac:dyDescent="0.25">
      <c r="A8150" t="s">
        <v>285</v>
      </c>
      <c r="B8150" t="s">
        <v>365</v>
      </c>
      <c r="C8150" s="67" t="str">
        <f t="shared" si="925"/>
        <v>Hallie Koltz</v>
      </c>
      <c r="D8150" s="71" t="str" cm="1">
        <f t="array" ref="D8150">_xlfn.IFS(AK8150="1",CONCATENATE(C8150,"Regional"),AK8150="2",CONCATENATE(C8150,"Sectional"),AK8150="3",CONCATENATE(C8150,COUNTIF($C$1:C8150,C8150)))</f>
        <v>Hallie KoltzRegional</v>
      </c>
      <c r="E8150" s="66">
        <v>45197.333333333336</v>
      </c>
      <c r="F8150" t="s">
        <v>2526</v>
      </c>
      <c r="G8150" s="46">
        <v>35</v>
      </c>
      <c r="H8150" s="46">
        <v>107</v>
      </c>
      <c r="I8150" s="46">
        <v>15</v>
      </c>
      <c r="J8150" t="s">
        <v>2527</v>
      </c>
      <c r="K8150" t="s">
        <v>90</v>
      </c>
      <c r="L8150" s="46">
        <v>5362</v>
      </c>
      <c r="M8150" s="46">
        <v>72</v>
      </c>
      <c r="N8150" s="46">
        <v>72.2</v>
      </c>
      <c r="O8150" s="46">
        <v>125</v>
      </c>
      <c r="P8150" s="46">
        <f t="shared" si="926"/>
        <v>2</v>
      </c>
      <c r="R8150" s="67" t="s">
        <v>1359</v>
      </c>
      <c r="S8150" s="67">
        <f>COUNTIF(Y$2:$Y$100,R8150)</f>
        <v>0</v>
      </c>
      <c r="V8150" s="67">
        <f t="shared" si="930"/>
        <v>0</v>
      </c>
      <c r="X8150"/>
      <c r="Y8150" s="67" t="str">
        <f t="shared" si="924"/>
        <v xml:space="preserve"> </v>
      </c>
      <c r="AB8150" t="s">
        <v>90</v>
      </c>
      <c r="AC8150" s="46">
        <v>5362</v>
      </c>
      <c r="AD8150" s="46">
        <v>72</v>
      </c>
      <c r="AE8150" s="46">
        <v>72.2</v>
      </c>
      <c r="AF8150" s="46">
        <v>125</v>
      </c>
      <c r="AH8150" s="70" t="str">
        <f t="shared" si="927"/>
        <v>GCAW Girls Div 2 The Prairie School Regional</v>
      </c>
      <c r="AI8150" s="70" t="str">
        <f t="shared" si="928"/>
        <v/>
      </c>
      <c r="AJ8150" s="70" t="str">
        <f t="shared" si="929"/>
        <v/>
      </c>
      <c r="AK8150" s="70" t="str" cm="1">
        <f t="array" ref="AK8150">_xlfn.IFS(AH8150&lt;&gt;"","1",AI8150&lt;&gt;"","2",AJ8150&lt;&gt;"","3")</f>
        <v>1</v>
      </c>
    </row>
    <row r="8151" spans="1:37" x14ac:dyDescent="0.25">
      <c r="A8151" t="s">
        <v>849</v>
      </c>
      <c r="B8151" t="s">
        <v>850</v>
      </c>
      <c r="C8151" s="67" t="str">
        <f t="shared" si="925"/>
        <v>Gianna Dedick</v>
      </c>
      <c r="D8151" s="71" t="str" cm="1">
        <f t="array" ref="D8151">_xlfn.IFS(AK8151="1",CONCATENATE(C8151,"Regional"),AK8151="2",CONCATENATE(C8151,"Sectional"),AK8151="3",CONCATENATE(C8151,COUNTIF($C$1:C8151,C8151)))</f>
        <v>Gianna DedickRegional</v>
      </c>
      <c r="E8151" s="66">
        <v>45197.333333333336</v>
      </c>
      <c r="F8151" t="s">
        <v>2526</v>
      </c>
      <c r="G8151" s="46">
        <v>35</v>
      </c>
      <c r="H8151" s="46">
        <v>108</v>
      </c>
      <c r="I8151" s="46">
        <v>18</v>
      </c>
      <c r="J8151" t="s">
        <v>2527</v>
      </c>
      <c r="K8151" t="s">
        <v>90</v>
      </c>
      <c r="L8151" s="46">
        <v>5362</v>
      </c>
      <c r="M8151" s="46">
        <v>72</v>
      </c>
      <c r="N8151" s="46">
        <v>72.2</v>
      </c>
      <c r="O8151" s="46">
        <v>125</v>
      </c>
      <c r="P8151" s="46">
        <f t="shared" si="926"/>
        <v>2</v>
      </c>
      <c r="R8151" s="67" t="s">
        <v>1395</v>
      </c>
      <c r="S8151" s="67">
        <f>COUNTIF(Y$2:$Y$100,R8151)</f>
        <v>0</v>
      </c>
      <c r="V8151" s="67">
        <f t="shared" si="930"/>
        <v>0</v>
      </c>
      <c r="X8151"/>
      <c r="Y8151" s="67" t="str">
        <f t="shared" si="924"/>
        <v xml:space="preserve"> </v>
      </c>
      <c r="AB8151" t="s">
        <v>90</v>
      </c>
      <c r="AC8151" s="46">
        <v>5362</v>
      </c>
      <c r="AD8151" s="46">
        <v>72</v>
      </c>
      <c r="AE8151" s="46">
        <v>72.2</v>
      </c>
      <c r="AF8151" s="46">
        <v>125</v>
      </c>
      <c r="AH8151" s="70" t="str">
        <f t="shared" si="927"/>
        <v>GCAW Girls Div 2 The Prairie School Regional</v>
      </c>
      <c r="AI8151" s="70" t="str">
        <f t="shared" si="928"/>
        <v/>
      </c>
      <c r="AJ8151" s="70" t="str">
        <f t="shared" si="929"/>
        <v/>
      </c>
      <c r="AK8151" s="70" t="str" cm="1">
        <f t="array" ref="AK8151">_xlfn.IFS(AH8151&lt;&gt;"","1",AI8151&lt;&gt;"","2",AJ8151&lt;&gt;"","3")</f>
        <v>1</v>
      </c>
    </row>
    <row r="8152" spans="1:37" x14ac:dyDescent="0.25">
      <c r="A8152" t="s">
        <v>794</v>
      </c>
      <c r="B8152" t="s">
        <v>781</v>
      </c>
      <c r="C8152" s="67" t="str">
        <f t="shared" si="925"/>
        <v>Maureen Schlifske</v>
      </c>
      <c r="D8152" s="71" t="str" cm="1">
        <f t="array" ref="D8152">_xlfn.IFS(AK8152="1",CONCATENATE(C8152,"Regional"),AK8152="2",CONCATENATE(C8152,"Sectional"),AK8152="3",CONCATENATE(C8152,COUNTIF($C$1:C8152,C8152)))</f>
        <v>Maureen SchlifskeRegional</v>
      </c>
      <c r="E8152" s="66">
        <v>45197.333333333336</v>
      </c>
      <c r="F8152" t="s">
        <v>2526</v>
      </c>
      <c r="G8152" s="46">
        <v>35</v>
      </c>
      <c r="H8152" s="46">
        <v>108</v>
      </c>
      <c r="I8152" s="46">
        <v>18</v>
      </c>
      <c r="J8152" t="s">
        <v>2527</v>
      </c>
      <c r="K8152" t="s">
        <v>90</v>
      </c>
      <c r="L8152" s="46">
        <v>5362</v>
      </c>
      <c r="M8152" s="46">
        <v>72</v>
      </c>
      <c r="N8152" s="46">
        <v>72.2</v>
      </c>
      <c r="O8152" s="46">
        <v>125</v>
      </c>
      <c r="P8152" s="46">
        <f t="shared" si="926"/>
        <v>2</v>
      </c>
      <c r="R8152" s="67" t="s">
        <v>3617</v>
      </c>
      <c r="S8152" s="67">
        <f>COUNTIF(Y$2:$Y$100,R8152)</f>
        <v>0</v>
      </c>
      <c r="V8152" s="67">
        <f t="shared" si="930"/>
        <v>0</v>
      </c>
      <c r="X8152"/>
      <c r="Y8152" s="67" t="str">
        <f t="shared" si="924"/>
        <v xml:space="preserve"> </v>
      </c>
      <c r="AB8152" t="s">
        <v>90</v>
      </c>
      <c r="AC8152" s="46">
        <v>5362</v>
      </c>
      <c r="AD8152" s="46">
        <v>72</v>
      </c>
      <c r="AE8152" s="46">
        <v>72.2</v>
      </c>
      <c r="AF8152" s="46">
        <v>125</v>
      </c>
      <c r="AH8152" s="70" t="str">
        <f t="shared" si="927"/>
        <v>GCAW Girls Div 2 The Prairie School Regional</v>
      </c>
      <c r="AI8152" s="70" t="str">
        <f t="shared" si="928"/>
        <v/>
      </c>
      <c r="AJ8152" s="70" t="str">
        <f t="shared" si="929"/>
        <v/>
      </c>
      <c r="AK8152" s="70" t="str" cm="1">
        <f t="array" ref="AK8152">_xlfn.IFS(AH8152&lt;&gt;"","1",AI8152&lt;&gt;"","2",AJ8152&lt;&gt;"","3")</f>
        <v>1</v>
      </c>
    </row>
    <row r="8153" spans="1:37" x14ac:dyDescent="0.25">
      <c r="A8153" t="s">
        <v>513</v>
      </c>
      <c r="B8153" t="s">
        <v>367</v>
      </c>
      <c r="C8153" s="67" t="str">
        <f t="shared" si="925"/>
        <v>Tessa Schmocker</v>
      </c>
      <c r="D8153" s="71" t="str" cm="1">
        <f t="array" ref="D8153">_xlfn.IFS(AK8153="1",CONCATENATE(C8153,"Regional"),AK8153="2",CONCATENATE(C8153,"Sectional"),AK8153="3",CONCATENATE(C8153,COUNTIF($C$1:C8153,C8153)))</f>
        <v>Tessa SchmockerRegional</v>
      </c>
      <c r="E8153" s="66">
        <v>45197.333333333336</v>
      </c>
      <c r="F8153" t="s">
        <v>2526</v>
      </c>
      <c r="G8153" s="46">
        <v>35</v>
      </c>
      <c r="H8153" s="46">
        <v>108</v>
      </c>
      <c r="I8153" s="46">
        <v>18</v>
      </c>
      <c r="J8153" t="s">
        <v>2527</v>
      </c>
      <c r="K8153" t="s">
        <v>90</v>
      </c>
      <c r="L8153" s="46">
        <v>5362</v>
      </c>
      <c r="M8153" s="46">
        <v>72</v>
      </c>
      <c r="N8153" s="46">
        <v>72.2</v>
      </c>
      <c r="O8153" s="46">
        <v>125</v>
      </c>
      <c r="P8153" s="46">
        <f t="shared" si="926"/>
        <v>2</v>
      </c>
      <c r="R8153" s="67" t="s">
        <v>1194</v>
      </c>
      <c r="S8153" s="67">
        <f>COUNTIF(Y$2:$Y$100,R8153)</f>
        <v>0</v>
      </c>
      <c r="V8153" s="67">
        <f t="shared" si="930"/>
        <v>0</v>
      </c>
      <c r="X8153"/>
      <c r="Y8153" s="67" t="str">
        <f t="shared" si="924"/>
        <v xml:space="preserve"> </v>
      </c>
      <c r="AB8153" t="s">
        <v>90</v>
      </c>
      <c r="AC8153" s="46">
        <v>5362</v>
      </c>
      <c r="AD8153" s="46">
        <v>72</v>
      </c>
      <c r="AE8153" s="46">
        <v>72.2</v>
      </c>
      <c r="AF8153" s="46">
        <v>125</v>
      </c>
      <c r="AH8153" s="70" t="str">
        <f t="shared" si="927"/>
        <v>GCAW Girls Div 2 The Prairie School Regional</v>
      </c>
      <c r="AI8153" s="70" t="str">
        <f t="shared" si="928"/>
        <v/>
      </c>
      <c r="AJ8153" s="70" t="str">
        <f t="shared" si="929"/>
        <v/>
      </c>
      <c r="AK8153" s="70" t="str" cm="1">
        <f t="array" ref="AK8153">_xlfn.IFS(AH8153&lt;&gt;"","1",AI8153&lt;&gt;"","2",AJ8153&lt;&gt;"","3")</f>
        <v>1</v>
      </c>
    </row>
    <row r="8154" spans="1:37" x14ac:dyDescent="0.25">
      <c r="A8154" t="s">
        <v>289</v>
      </c>
      <c r="B8154" t="s">
        <v>852</v>
      </c>
      <c r="C8154" s="67" t="str">
        <f t="shared" si="925"/>
        <v>Zoe Krueger</v>
      </c>
      <c r="D8154" s="71" t="str" cm="1">
        <f t="array" ref="D8154">_xlfn.IFS(AK8154="1",CONCATENATE(C8154,"Regional"),AK8154="2",CONCATENATE(C8154,"Sectional"),AK8154="3",CONCATENATE(C8154,COUNTIF($C$1:C8154,C8154)))</f>
        <v>Zoe KruegerRegional</v>
      </c>
      <c r="E8154" s="66">
        <v>45197.333333333336</v>
      </c>
      <c r="F8154" t="s">
        <v>2526</v>
      </c>
      <c r="G8154" s="46">
        <v>35</v>
      </c>
      <c r="H8154" s="46">
        <v>110</v>
      </c>
      <c r="I8154" s="46">
        <v>21</v>
      </c>
      <c r="J8154" t="s">
        <v>2527</v>
      </c>
      <c r="K8154" t="s">
        <v>90</v>
      </c>
      <c r="L8154" s="46">
        <v>5362</v>
      </c>
      <c r="M8154" s="46">
        <v>72</v>
      </c>
      <c r="N8154" s="46">
        <v>72.2</v>
      </c>
      <c r="O8154" s="46">
        <v>125</v>
      </c>
      <c r="P8154" s="46">
        <f t="shared" si="926"/>
        <v>2</v>
      </c>
      <c r="R8154" s="67" t="s">
        <v>1397</v>
      </c>
      <c r="S8154" s="67">
        <f>COUNTIF(Y$2:$Y$100,R8154)</f>
        <v>0</v>
      </c>
      <c r="V8154" s="67">
        <f t="shared" si="930"/>
        <v>0</v>
      </c>
      <c r="X8154"/>
      <c r="Y8154" s="67" t="str">
        <f t="shared" si="924"/>
        <v xml:space="preserve"> </v>
      </c>
      <c r="AB8154" t="s">
        <v>90</v>
      </c>
      <c r="AC8154" s="46">
        <v>5362</v>
      </c>
      <c r="AD8154" s="46">
        <v>72</v>
      </c>
      <c r="AE8154" s="46">
        <v>72.2</v>
      </c>
      <c r="AF8154" s="46">
        <v>125</v>
      </c>
      <c r="AH8154" s="70" t="str">
        <f t="shared" si="927"/>
        <v>GCAW Girls Div 2 The Prairie School Regional</v>
      </c>
      <c r="AI8154" s="70" t="str">
        <f t="shared" si="928"/>
        <v/>
      </c>
      <c r="AJ8154" s="70" t="str">
        <f t="shared" si="929"/>
        <v/>
      </c>
      <c r="AK8154" s="70" t="str" cm="1">
        <f t="array" ref="AK8154">_xlfn.IFS(AH8154&lt;&gt;"","1",AI8154&lt;&gt;"","2",AJ8154&lt;&gt;"","3")</f>
        <v>1</v>
      </c>
    </row>
    <row r="8155" spans="1:37" x14ac:dyDescent="0.25">
      <c r="A8155" t="s">
        <v>3392</v>
      </c>
      <c r="B8155" t="s">
        <v>717</v>
      </c>
      <c r="C8155" s="67" t="str">
        <f t="shared" si="925"/>
        <v>Kayla Hirschfeld</v>
      </c>
      <c r="D8155" s="71" t="str" cm="1">
        <f t="array" ref="D8155">_xlfn.IFS(AK8155="1",CONCATENATE(C8155,"Regional"),AK8155="2",CONCATENATE(C8155,"Sectional"),AK8155="3",CONCATENATE(C8155,COUNTIF($C$1:C8155,C8155)))</f>
        <v>Kayla HirschfeldRegional</v>
      </c>
      <c r="E8155" s="66">
        <v>45197.333333333336</v>
      </c>
      <c r="F8155" t="s">
        <v>2526</v>
      </c>
      <c r="G8155" s="46">
        <v>35</v>
      </c>
      <c r="H8155" s="46">
        <v>110</v>
      </c>
      <c r="I8155" s="46">
        <v>21</v>
      </c>
      <c r="J8155" t="s">
        <v>2527</v>
      </c>
      <c r="K8155" t="s">
        <v>90</v>
      </c>
      <c r="L8155" s="46">
        <v>5362</v>
      </c>
      <c r="M8155" s="46">
        <v>72</v>
      </c>
      <c r="N8155" s="46">
        <v>72.2</v>
      </c>
      <c r="O8155" s="46">
        <v>125</v>
      </c>
      <c r="P8155" s="46">
        <f t="shared" si="926"/>
        <v>2</v>
      </c>
      <c r="R8155" s="67" t="s">
        <v>3506</v>
      </c>
      <c r="S8155" s="67">
        <f>COUNTIF(Y$2:$Y$100,R8155)</f>
        <v>0</v>
      </c>
      <c r="V8155" s="67">
        <f t="shared" si="930"/>
        <v>0</v>
      </c>
      <c r="X8155"/>
      <c r="Y8155" s="67" t="str">
        <f t="shared" si="924"/>
        <v xml:space="preserve"> </v>
      </c>
      <c r="AB8155" t="s">
        <v>90</v>
      </c>
      <c r="AC8155" s="46">
        <v>5362</v>
      </c>
      <c r="AD8155" s="46">
        <v>72</v>
      </c>
      <c r="AE8155" s="46">
        <v>72.2</v>
      </c>
      <c r="AF8155" s="46">
        <v>125</v>
      </c>
      <c r="AH8155" s="70" t="str">
        <f t="shared" si="927"/>
        <v>GCAW Girls Div 2 The Prairie School Regional</v>
      </c>
      <c r="AI8155" s="70" t="str">
        <f t="shared" si="928"/>
        <v/>
      </c>
      <c r="AJ8155" s="70" t="str">
        <f t="shared" si="929"/>
        <v/>
      </c>
      <c r="AK8155" s="70" t="str" cm="1">
        <f t="array" ref="AK8155">_xlfn.IFS(AH8155&lt;&gt;"","1",AI8155&lt;&gt;"","2",AJ8155&lt;&gt;"","3")</f>
        <v>1</v>
      </c>
    </row>
    <row r="8156" spans="1:37" x14ac:dyDescent="0.25">
      <c r="A8156" t="s">
        <v>88</v>
      </c>
      <c r="B8156" t="s">
        <v>1678</v>
      </c>
      <c r="C8156" s="67" t="str">
        <f t="shared" si="925"/>
        <v>Katherine Brown</v>
      </c>
      <c r="D8156" s="71" t="str" cm="1">
        <f t="array" ref="D8156">_xlfn.IFS(AK8156="1",CONCATENATE(C8156,"Regional"),AK8156="2",CONCATENATE(C8156,"Sectional"),AK8156="3",CONCATENATE(C8156,COUNTIF($C$1:C8156,C8156)))</f>
        <v>Katherine BrownRegional</v>
      </c>
      <c r="E8156" s="66">
        <v>45197.333333333336</v>
      </c>
      <c r="F8156" t="s">
        <v>2526</v>
      </c>
      <c r="G8156" s="46">
        <v>35</v>
      </c>
      <c r="H8156" s="46">
        <v>112</v>
      </c>
      <c r="I8156" s="46">
        <v>23</v>
      </c>
      <c r="J8156" t="s">
        <v>2527</v>
      </c>
      <c r="K8156" t="s">
        <v>90</v>
      </c>
      <c r="L8156" s="46">
        <v>5362</v>
      </c>
      <c r="M8156" s="46">
        <v>72</v>
      </c>
      <c r="N8156" s="46">
        <v>72.2</v>
      </c>
      <c r="O8156" s="46">
        <v>125</v>
      </c>
      <c r="P8156" s="46">
        <f t="shared" si="926"/>
        <v>2</v>
      </c>
      <c r="R8156" s="67" t="s">
        <v>2780</v>
      </c>
      <c r="S8156" s="67">
        <f>COUNTIF(Y$2:$Y$100,R8156)</f>
        <v>0</v>
      </c>
      <c r="V8156" s="67">
        <f t="shared" si="930"/>
        <v>0</v>
      </c>
      <c r="X8156"/>
      <c r="Y8156" s="67" t="str">
        <f t="shared" si="924"/>
        <v xml:space="preserve"> </v>
      </c>
      <c r="AB8156" t="s">
        <v>90</v>
      </c>
      <c r="AC8156" s="46">
        <v>5362</v>
      </c>
      <c r="AD8156" s="46">
        <v>72</v>
      </c>
      <c r="AE8156" s="46">
        <v>72.2</v>
      </c>
      <c r="AF8156" s="46">
        <v>125</v>
      </c>
      <c r="AH8156" s="70" t="str">
        <f t="shared" si="927"/>
        <v>GCAW Girls Div 2 The Prairie School Regional</v>
      </c>
      <c r="AI8156" s="70" t="str">
        <f t="shared" si="928"/>
        <v/>
      </c>
      <c r="AJ8156" s="70" t="str">
        <f t="shared" si="929"/>
        <v/>
      </c>
      <c r="AK8156" s="70" t="str" cm="1">
        <f t="array" ref="AK8156">_xlfn.IFS(AH8156&lt;&gt;"","1",AI8156&lt;&gt;"","2",AJ8156&lt;&gt;"","3")</f>
        <v>1</v>
      </c>
    </row>
    <row r="8157" spans="1:37" x14ac:dyDescent="0.25">
      <c r="A8157" t="s">
        <v>1810</v>
      </c>
      <c r="B8157" t="s">
        <v>1050</v>
      </c>
      <c r="C8157" s="67" t="str">
        <f t="shared" si="925"/>
        <v>Lindsay Schaefer</v>
      </c>
      <c r="D8157" s="71" t="str" cm="1">
        <f t="array" ref="D8157">_xlfn.IFS(AK8157="1",CONCATENATE(C8157,"Regional"),AK8157="2",CONCATENATE(C8157,"Sectional"),AK8157="3",CONCATENATE(C8157,COUNTIF($C$1:C8157,C8157)))</f>
        <v>Lindsay SchaeferRegional</v>
      </c>
      <c r="E8157" s="66">
        <v>45197.333333333336</v>
      </c>
      <c r="F8157" t="s">
        <v>2526</v>
      </c>
      <c r="G8157" s="46">
        <v>35</v>
      </c>
      <c r="H8157" s="46">
        <v>113</v>
      </c>
      <c r="I8157" s="46">
        <v>24</v>
      </c>
      <c r="J8157" t="s">
        <v>2527</v>
      </c>
      <c r="K8157" t="s">
        <v>90</v>
      </c>
      <c r="L8157" s="46">
        <v>5362</v>
      </c>
      <c r="M8157" s="46">
        <v>72</v>
      </c>
      <c r="N8157" s="46">
        <v>72.2</v>
      </c>
      <c r="O8157" s="46">
        <v>125</v>
      </c>
      <c r="P8157" s="46">
        <f t="shared" si="926"/>
        <v>2</v>
      </c>
      <c r="R8157" s="67" t="s">
        <v>2812</v>
      </c>
      <c r="S8157" s="67">
        <f>COUNTIF(Y$2:$Y$100,R8157)</f>
        <v>0</v>
      </c>
      <c r="V8157" s="67">
        <f t="shared" si="930"/>
        <v>0</v>
      </c>
      <c r="X8157"/>
      <c r="Y8157" s="67" t="str">
        <f t="shared" si="924"/>
        <v xml:space="preserve"> </v>
      </c>
      <c r="AB8157" t="s">
        <v>90</v>
      </c>
      <c r="AC8157" s="46">
        <v>5362</v>
      </c>
      <c r="AD8157" s="46">
        <v>72</v>
      </c>
      <c r="AE8157" s="46">
        <v>72.2</v>
      </c>
      <c r="AF8157" s="46">
        <v>125</v>
      </c>
      <c r="AH8157" s="70" t="str">
        <f t="shared" si="927"/>
        <v>GCAW Girls Div 2 The Prairie School Regional</v>
      </c>
      <c r="AI8157" s="70" t="str">
        <f t="shared" si="928"/>
        <v/>
      </c>
      <c r="AJ8157" s="70" t="str">
        <f t="shared" si="929"/>
        <v/>
      </c>
      <c r="AK8157" s="70" t="str" cm="1">
        <f t="array" ref="AK8157">_xlfn.IFS(AH8157&lt;&gt;"","1",AI8157&lt;&gt;"","2",AJ8157&lt;&gt;"","3")</f>
        <v>1</v>
      </c>
    </row>
    <row r="8158" spans="1:37" x14ac:dyDescent="0.25">
      <c r="A8158" t="s">
        <v>851</v>
      </c>
      <c r="B8158" t="s">
        <v>561</v>
      </c>
      <c r="C8158" s="67" t="str">
        <f t="shared" si="925"/>
        <v>Maddie Inman</v>
      </c>
      <c r="D8158" s="71" t="str" cm="1">
        <f t="array" ref="D8158">_xlfn.IFS(AK8158="1",CONCATENATE(C8158,"Regional"),AK8158="2",CONCATENATE(C8158,"Sectional"),AK8158="3",CONCATENATE(C8158,COUNTIF($C$1:C8158,C8158)))</f>
        <v>Maddie InmanRegional</v>
      </c>
      <c r="E8158" s="66">
        <v>45197.333333333336</v>
      </c>
      <c r="F8158" t="s">
        <v>2526</v>
      </c>
      <c r="G8158" s="46">
        <v>35</v>
      </c>
      <c r="H8158" s="46">
        <v>116</v>
      </c>
      <c r="I8158" s="46">
        <v>25</v>
      </c>
      <c r="J8158" t="s">
        <v>2527</v>
      </c>
      <c r="K8158" t="s">
        <v>90</v>
      </c>
      <c r="L8158" s="46">
        <v>5362</v>
      </c>
      <c r="M8158" s="46">
        <v>72</v>
      </c>
      <c r="N8158" s="46">
        <v>72.2</v>
      </c>
      <c r="O8158" s="46">
        <v>125</v>
      </c>
      <c r="P8158" s="46">
        <f t="shared" si="926"/>
        <v>2</v>
      </c>
      <c r="R8158" s="67" t="s">
        <v>1396</v>
      </c>
      <c r="S8158" s="67">
        <f>COUNTIF(Y$2:$Y$100,R8158)</f>
        <v>0</v>
      </c>
      <c r="V8158" s="67">
        <f t="shared" si="930"/>
        <v>0</v>
      </c>
      <c r="X8158"/>
      <c r="Y8158" s="67" t="str">
        <f t="shared" si="924"/>
        <v xml:space="preserve"> </v>
      </c>
      <c r="AB8158" t="s">
        <v>90</v>
      </c>
      <c r="AC8158" s="46">
        <v>5362</v>
      </c>
      <c r="AD8158" s="46">
        <v>72</v>
      </c>
      <c r="AE8158" s="46">
        <v>72.2</v>
      </c>
      <c r="AF8158" s="46">
        <v>125</v>
      </c>
      <c r="AH8158" s="70" t="str">
        <f t="shared" si="927"/>
        <v>GCAW Girls Div 2 The Prairie School Regional</v>
      </c>
      <c r="AI8158" s="70" t="str">
        <f t="shared" si="928"/>
        <v/>
      </c>
      <c r="AJ8158" s="70" t="str">
        <f t="shared" si="929"/>
        <v/>
      </c>
      <c r="AK8158" s="70" t="str" cm="1">
        <f t="array" ref="AK8158">_xlfn.IFS(AH8158&lt;&gt;"","1",AI8158&lt;&gt;"","2",AJ8158&lt;&gt;"","3")</f>
        <v>1</v>
      </c>
    </row>
    <row r="8159" spans="1:37" x14ac:dyDescent="0.25">
      <c r="A8159" t="s">
        <v>1783</v>
      </c>
      <c r="B8159" t="s">
        <v>907</v>
      </c>
      <c r="C8159" s="67" t="str">
        <f t="shared" si="925"/>
        <v>Hailey Manske</v>
      </c>
      <c r="D8159" s="71" t="str" cm="1">
        <f t="array" ref="D8159">_xlfn.IFS(AK8159="1",CONCATENATE(C8159,"Regional"),AK8159="2",CONCATENATE(C8159,"Sectional"),AK8159="3",CONCATENATE(C8159,COUNTIF($C$1:C8159,C8159)))</f>
        <v>Hailey ManskeRegional</v>
      </c>
      <c r="E8159" s="66">
        <v>45197.333333333336</v>
      </c>
      <c r="F8159" t="s">
        <v>2526</v>
      </c>
      <c r="G8159" s="46">
        <v>35</v>
      </c>
      <c r="H8159" s="46">
        <v>117</v>
      </c>
      <c r="I8159" s="46">
        <v>26</v>
      </c>
      <c r="J8159" t="s">
        <v>2527</v>
      </c>
      <c r="K8159" t="s">
        <v>90</v>
      </c>
      <c r="L8159" s="46">
        <v>5362</v>
      </c>
      <c r="M8159" s="46">
        <v>72</v>
      </c>
      <c r="N8159" s="46">
        <v>72.2</v>
      </c>
      <c r="O8159" s="46">
        <v>125</v>
      </c>
      <c r="P8159" s="46">
        <f t="shared" si="926"/>
        <v>2</v>
      </c>
      <c r="R8159" s="67" t="s">
        <v>2789</v>
      </c>
      <c r="S8159" s="67">
        <f>COUNTIF(Y$2:$Y$100,R8159)</f>
        <v>0</v>
      </c>
      <c r="V8159" s="67">
        <f t="shared" si="930"/>
        <v>0</v>
      </c>
      <c r="X8159"/>
      <c r="Y8159" s="67" t="str">
        <f t="shared" si="924"/>
        <v xml:space="preserve"> </v>
      </c>
      <c r="AB8159" t="s">
        <v>90</v>
      </c>
      <c r="AC8159" s="46">
        <v>5362</v>
      </c>
      <c r="AD8159" s="46">
        <v>72</v>
      </c>
      <c r="AE8159" s="46">
        <v>72.2</v>
      </c>
      <c r="AF8159" s="46">
        <v>125</v>
      </c>
      <c r="AH8159" s="70" t="str">
        <f t="shared" si="927"/>
        <v>GCAW Girls Div 2 The Prairie School Regional</v>
      </c>
      <c r="AI8159" s="70" t="str">
        <f t="shared" si="928"/>
        <v/>
      </c>
      <c r="AJ8159" s="70" t="str">
        <f t="shared" si="929"/>
        <v/>
      </c>
      <c r="AK8159" s="70" t="str" cm="1">
        <f t="array" ref="AK8159">_xlfn.IFS(AH8159&lt;&gt;"","1",AI8159&lt;&gt;"","2",AJ8159&lt;&gt;"","3")</f>
        <v>1</v>
      </c>
    </row>
    <row r="8160" spans="1:37" x14ac:dyDescent="0.25">
      <c r="A8160" t="s">
        <v>862</v>
      </c>
      <c r="B8160" t="s">
        <v>564</v>
      </c>
      <c r="C8160" s="67" t="str">
        <f t="shared" si="925"/>
        <v>Evelyn Millard</v>
      </c>
      <c r="D8160" s="71" t="str" cm="1">
        <f t="array" ref="D8160">_xlfn.IFS(AK8160="1",CONCATENATE(C8160,"Regional"),AK8160="2",CONCATENATE(C8160,"Sectional"),AK8160="3",CONCATENATE(C8160,COUNTIF($C$1:C8160,C8160)))</f>
        <v>Evelyn MillardRegional</v>
      </c>
      <c r="E8160" s="66">
        <v>45197.333333333336</v>
      </c>
      <c r="F8160" t="s">
        <v>2526</v>
      </c>
      <c r="G8160" s="46">
        <v>35</v>
      </c>
      <c r="H8160" s="46">
        <v>122</v>
      </c>
      <c r="I8160" s="46">
        <v>27</v>
      </c>
      <c r="J8160" t="s">
        <v>2527</v>
      </c>
      <c r="K8160" t="s">
        <v>90</v>
      </c>
      <c r="L8160" s="46">
        <v>5362</v>
      </c>
      <c r="M8160" s="46">
        <v>72</v>
      </c>
      <c r="N8160" s="46">
        <v>72.2</v>
      </c>
      <c r="O8160" s="46">
        <v>125</v>
      </c>
      <c r="P8160" s="46">
        <f t="shared" si="926"/>
        <v>2</v>
      </c>
      <c r="R8160" s="67" t="s">
        <v>1404</v>
      </c>
      <c r="S8160" s="67">
        <f>COUNTIF(Y$2:$Y$100,R8160)</f>
        <v>0</v>
      </c>
      <c r="V8160" s="67">
        <f t="shared" si="930"/>
        <v>0</v>
      </c>
      <c r="X8160"/>
      <c r="Y8160" s="67" t="str">
        <f t="shared" si="924"/>
        <v xml:space="preserve"> </v>
      </c>
      <c r="AB8160" t="s">
        <v>90</v>
      </c>
      <c r="AC8160" s="46">
        <v>5362</v>
      </c>
      <c r="AD8160" s="46">
        <v>72</v>
      </c>
      <c r="AE8160" s="46">
        <v>72.2</v>
      </c>
      <c r="AF8160" s="46">
        <v>125</v>
      </c>
      <c r="AH8160" s="70" t="str">
        <f t="shared" si="927"/>
        <v>GCAW Girls Div 2 The Prairie School Regional</v>
      </c>
      <c r="AI8160" s="70" t="str">
        <f t="shared" si="928"/>
        <v/>
      </c>
      <c r="AJ8160" s="70" t="str">
        <f t="shared" si="929"/>
        <v/>
      </c>
      <c r="AK8160" s="70" t="str" cm="1">
        <f t="array" ref="AK8160">_xlfn.IFS(AH8160&lt;&gt;"","1",AI8160&lt;&gt;"","2",AJ8160&lt;&gt;"","3")</f>
        <v>1</v>
      </c>
    </row>
    <row r="8161" spans="1:37" x14ac:dyDescent="0.25">
      <c r="A8161" t="s">
        <v>794</v>
      </c>
      <c r="B8161" t="s">
        <v>795</v>
      </c>
      <c r="C8161" s="67" t="str">
        <f t="shared" si="925"/>
        <v>MaryGrace Schlifske</v>
      </c>
      <c r="D8161" s="71" t="str" cm="1">
        <f t="array" ref="D8161">_xlfn.IFS(AK8161="1",CONCATENATE(C8161,"Regional"),AK8161="2",CONCATENATE(C8161,"Sectional"),AK8161="3",CONCATENATE(C8161,COUNTIF($C$1:C8161,C8161)))</f>
        <v>MaryGrace SchlifskeRegional</v>
      </c>
      <c r="E8161" s="66">
        <v>45197.333333333336</v>
      </c>
      <c r="F8161" t="s">
        <v>2526</v>
      </c>
      <c r="G8161" s="46">
        <v>35</v>
      </c>
      <c r="H8161" s="46">
        <v>125</v>
      </c>
      <c r="I8161" s="46">
        <v>28</v>
      </c>
      <c r="J8161" t="s">
        <v>2527</v>
      </c>
      <c r="K8161" t="s">
        <v>90</v>
      </c>
      <c r="L8161" s="46">
        <v>5362</v>
      </c>
      <c r="M8161" s="46">
        <v>72</v>
      </c>
      <c r="N8161" s="46">
        <v>72.2</v>
      </c>
      <c r="O8161" s="46">
        <v>125</v>
      </c>
      <c r="P8161" s="46">
        <f t="shared" si="926"/>
        <v>2</v>
      </c>
      <c r="R8161" s="67" t="s">
        <v>1374</v>
      </c>
      <c r="S8161" s="67">
        <f>COUNTIF(Y$2:$Y$100,R8161)</f>
        <v>0</v>
      </c>
      <c r="V8161" s="67">
        <f t="shared" si="930"/>
        <v>0</v>
      </c>
      <c r="X8161"/>
      <c r="Y8161" s="67" t="str">
        <f t="shared" si="924"/>
        <v xml:space="preserve"> </v>
      </c>
      <c r="AB8161" t="s">
        <v>90</v>
      </c>
      <c r="AC8161" s="46">
        <v>5362</v>
      </c>
      <c r="AD8161" s="46">
        <v>72</v>
      </c>
      <c r="AE8161" s="46">
        <v>72.2</v>
      </c>
      <c r="AF8161" s="46">
        <v>125</v>
      </c>
      <c r="AH8161" s="70" t="str">
        <f t="shared" si="927"/>
        <v>GCAW Girls Div 2 The Prairie School Regional</v>
      </c>
      <c r="AI8161" s="70" t="str">
        <f t="shared" si="928"/>
        <v/>
      </c>
      <c r="AJ8161" s="70" t="str">
        <f t="shared" si="929"/>
        <v/>
      </c>
      <c r="AK8161" s="70" t="str" cm="1">
        <f t="array" ref="AK8161">_xlfn.IFS(AH8161&lt;&gt;"","1",AI8161&lt;&gt;"","2",AJ8161&lt;&gt;"","3")</f>
        <v>1</v>
      </c>
    </row>
    <row r="8162" spans="1:37" x14ac:dyDescent="0.25">
      <c r="A8162" t="s">
        <v>1788</v>
      </c>
      <c r="B8162" t="s">
        <v>1789</v>
      </c>
      <c r="C8162" s="67" t="str">
        <f t="shared" si="925"/>
        <v>Calla Nogalski</v>
      </c>
      <c r="D8162" s="71" t="str" cm="1">
        <f t="array" ref="D8162">_xlfn.IFS(AK8162="1",CONCATENATE(C8162,"Regional"),AK8162="2",CONCATENATE(C8162,"Sectional"),AK8162="3",CONCATENATE(C8162,COUNTIF($C$1:C8162,C8162)))</f>
        <v>Calla NogalskiRegional</v>
      </c>
      <c r="E8162" s="66">
        <v>45197.333333333336</v>
      </c>
      <c r="F8162" t="s">
        <v>2526</v>
      </c>
      <c r="G8162" s="46">
        <v>35</v>
      </c>
      <c r="H8162" s="46">
        <v>126</v>
      </c>
      <c r="I8162" s="46">
        <v>29</v>
      </c>
      <c r="J8162" t="s">
        <v>2527</v>
      </c>
      <c r="K8162" t="s">
        <v>90</v>
      </c>
      <c r="L8162" s="46">
        <v>5362</v>
      </c>
      <c r="M8162" s="46">
        <v>72</v>
      </c>
      <c r="N8162" s="46">
        <v>72.2</v>
      </c>
      <c r="O8162" s="46">
        <v>125</v>
      </c>
      <c r="P8162" s="46">
        <f t="shared" si="926"/>
        <v>2</v>
      </c>
      <c r="R8162" s="67" t="s">
        <v>2793</v>
      </c>
      <c r="S8162" s="67">
        <f>COUNTIF(Y$2:$Y$100,R8162)</f>
        <v>0</v>
      </c>
      <c r="V8162" s="67">
        <f t="shared" si="930"/>
        <v>0</v>
      </c>
      <c r="X8162"/>
      <c r="Y8162" s="67" t="str">
        <f t="shared" si="924"/>
        <v xml:space="preserve"> </v>
      </c>
      <c r="AB8162" t="s">
        <v>90</v>
      </c>
      <c r="AC8162" s="46">
        <v>5362</v>
      </c>
      <c r="AD8162" s="46">
        <v>72</v>
      </c>
      <c r="AE8162" s="46">
        <v>72.2</v>
      </c>
      <c r="AF8162" s="46">
        <v>125</v>
      </c>
      <c r="AH8162" s="70" t="str">
        <f t="shared" si="927"/>
        <v>GCAW Girls Div 2 The Prairie School Regional</v>
      </c>
      <c r="AI8162" s="70" t="str">
        <f t="shared" si="928"/>
        <v/>
      </c>
      <c r="AJ8162" s="70" t="str">
        <f t="shared" si="929"/>
        <v/>
      </c>
      <c r="AK8162" s="70" t="str" cm="1">
        <f t="array" ref="AK8162">_xlfn.IFS(AH8162&lt;&gt;"","1",AI8162&lt;&gt;"","2",AJ8162&lt;&gt;"","3")</f>
        <v>1</v>
      </c>
    </row>
    <row r="8163" spans="1:37" x14ac:dyDescent="0.25">
      <c r="A8163" t="s">
        <v>3469</v>
      </c>
      <c r="B8163" t="s">
        <v>1100</v>
      </c>
      <c r="C8163" s="67" t="str">
        <f t="shared" si="925"/>
        <v>Marissa Schneider</v>
      </c>
      <c r="D8163" s="71" t="str" cm="1">
        <f t="array" ref="D8163">_xlfn.IFS(AK8163="1",CONCATENATE(C8163,"Regional"),AK8163="2",CONCATENATE(C8163,"Sectional"),AK8163="3",CONCATENATE(C8163,COUNTIF($C$1:C8163,C8163)))</f>
        <v>Marissa SchneiderRegional</v>
      </c>
      <c r="E8163" s="66">
        <v>45197.333333333336</v>
      </c>
      <c r="F8163" t="s">
        <v>2526</v>
      </c>
      <c r="G8163" s="46">
        <v>35</v>
      </c>
      <c r="H8163" s="46">
        <v>127</v>
      </c>
      <c r="I8163" s="46">
        <v>30</v>
      </c>
      <c r="J8163" t="s">
        <v>2527</v>
      </c>
      <c r="K8163" t="s">
        <v>90</v>
      </c>
      <c r="L8163" s="46">
        <v>5362</v>
      </c>
      <c r="M8163" s="46">
        <v>72</v>
      </c>
      <c r="N8163" s="46">
        <v>72.2</v>
      </c>
      <c r="O8163" s="46">
        <v>125</v>
      </c>
      <c r="P8163" s="46">
        <f t="shared" si="926"/>
        <v>2</v>
      </c>
      <c r="R8163" s="67" t="s">
        <v>3697</v>
      </c>
      <c r="S8163" s="67">
        <f>COUNTIF(Y$2:$Y$100,R8163)</f>
        <v>0</v>
      </c>
      <c r="V8163" s="67">
        <f t="shared" si="930"/>
        <v>0</v>
      </c>
      <c r="X8163"/>
      <c r="Y8163" s="67" t="str">
        <f t="shared" si="924"/>
        <v xml:space="preserve"> </v>
      </c>
      <c r="AB8163" t="s">
        <v>90</v>
      </c>
      <c r="AC8163" s="46">
        <v>5362</v>
      </c>
      <c r="AD8163" s="46">
        <v>72</v>
      </c>
      <c r="AE8163" s="46">
        <v>72.2</v>
      </c>
      <c r="AF8163" s="46">
        <v>125</v>
      </c>
      <c r="AH8163" s="70" t="str">
        <f t="shared" si="927"/>
        <v>GCAW Girls Div 2 The Prairie School Regional</v>
      </c>
      <c r="AI8163" s="70" t="str">
        <f t="shared" si="928"/>
        <v/>
      </c>
      <c r="AJ8163" s="70" t="str">
        <f t="shared" si="929"/>
        <v/>
      </c>
      <c r="AK8163" s="70" t="str" cm="1">
        <f t="array" ref="AK8163">_xlfn.IFS(AH8163&lt;&gt;"","1",AI8163&lt;&gt;"","2",AJ8163&lt;&gt;"","3")</f>
        <v>1</v>
      </c>
    </row>
    <row r="8164" spans="1:37" x14ac:dyDescent="0.25">
      <c r="A8164" t="s">
        <v>854</v>
      </c>
      <c r="B8164" t="s">
        <v>458</v>
      </c>
      <c r="C8164" s="67" t="str">
        <f t="shared" si="925"/>
        <v>Lauren Holzhueter</v>
      </c>
      <c r="D8164" s="71" t="str" cm="1">
        <f t="array" ref="D8164">_xlfn.IFS(AK8164="1",CONCATENATE(C8164,"Regional"),AK8164="2",CONCATENATE(C8164,"Sectional"),AK8164="3",CONCATENATE(C8164,COUNTIF($C$1:C8164,C8164)))</f>
        <v>Lauren HolzhueterRegional</v>
      </c>
      <c r="E8164" s="66">
        <v>45197.333333333336</v>
      </c>
      <c r="F8164" t="s">
        <v>2526</v>
      </c>
      <c r="G8164" s="46">
        <v>35</v>
      </c>
      <c r="H8164" s="46">
        <v>132</v>
      </c>
      <c r="I8164" s="46">
        <v>31</v>
      </c>
      <c r="J8164" t="s">
        <v>2527</v>
      </c>
      <c r="K8164" t="s">
        <v>90</v>
      </c>
      <c r="L8164" s="46">
        <v>5362</v>
      </c>
      <c r="M8164" s="46">
        <v>72</v>
      </c>
      <c r="N8164" s="46">
        <v>72.2</v>
      </c>
      <c r="O8164" s="46">
        <v>125</v>
      </c>
      <c r="P8164" s="46">
        <f t="shared" si="926"/>
        <v>2</v>
      </c>
      <c r="R8164" s="67" t="s">
        <v>1399</v>
      </c>
      <c r="S8164" s="67">
        <f>COUNTIF(Y$2:$Y$100,R8164)</f>
        <v>0</v>
      </c>
      <c r="V8164" s="67">
        <f t="shared" si="930"/>
        <v>0</v>
      </c>
      <c r="X8164"/>
      <c r="Y8164" s="67" t="str">
        <f t="shared" si="924"/>
        <v xml:space="preserve"> </v>
      </c>
      <c r="AB8164" t="s">
        <v>90</v>
      </c>
      <c r="AC8164" s="46">
        <v>5362</v>
      </c>
      <c r="AD8164" s="46">
        <v>72</v>
      </c>
      <c r="AE8164" s="46">
        <v>72.2</v>
      </c>
      <c r="AF8164" s="46">
        <v>125</v>
      </c>
      <c r="AH8164" s="70" t="str">
        <f t="shared" si="927"/>
        <v>GCAW Girls Div 2 The Prairie School Regional</v>
      </c>
      <c r="AI8164" s="70" t="str">
        <f t="shared" si="928"/>
        <v/>
      </c>
      <c r="AJ8164" s="70" t="str">
        <f t="shared" si="929"/>
        <v/>
      </c>
      <c r="AK8164" s="70" t="str" cm="1">
        <f t="array" ref="AK8164">_xlfn.IFS(AH8164&lt;&gt;"","1",AI8164&lt;&gt;"","2",AJ8164&lt;&gt;"","3")</f>
        <v>1</v>
      </c>
    </row>
    <row r="8165" spans="1:37" x14ac:dyDescent="0.25">
      <c r="A8165" t="s">
        <v>267</v>
      </c>
      <c r="B8165" t="s">
        <v>535</v>
      </c>
      <c r="C8165" s="67" t="str">
        <f t="shared" si="925"/>
        <v>Rachel Hendrickson</v>
      </c>
      <c r="D8165" s="71" t="str" cm="1">
        <f t="array" ref="D8165">_xlfn.IFS(AK8165="1",CONCATENATE(C8165,"Regional"),AK8165="2",CONCATENATE(C8165,"Sectional"),AK8165="3",CONCATENATE(C8165,COUNTIF($C$1:C8165,C8165)))</f>
        <v>Rachel HendricksonRegional</v>
      </c>
      <c r="E8165" s="66">
        <v>45197.333333333336</v>
      </c>
      <c r="F8165" t="s">
        <v>2526</v>
      </c>
      <c r="G8165" s="46">
        <v>35</v>
      </c>
      <c r="H8165" s="46">
        <v>136</v>
      </c>
      <c r="I8165" s="46">
        <v>32</v>
      </c>
      <c r="J8165" t="s">
        <v>2527</v>
      </c>
      <c r="K8165" t="s">
        <v>90</v>
      </c>
      <c r="L8165" s="46">
        <v>5362</v>
      </c>
      <c r="M8165" s="46">
        <v>72</v>
      </c>
      <c r="N8165" s="46">
        <v>72.2</v>
      </c>
      <c r="O8165" s="46">
        <v>125</v>
      </c>
      <c r="P8165" s="46">
        <f t="shared" si="926"/>
        <v>2</v>
      </c>
      <c r="R8165" s="67" t="s">
        <v>3084</v>
      </c>
      <c r="S8165" s="67">
        <f>COUNTIF(Y$2:$Y$100,R8165)</f>
        <v>0</v>
      </c>
      <c r="V8165" s="67">
        <f t="shared" si="930"/>
        <v>0</v>
      </c>
      <c r="X8165"/>
      <c r="Y8165" s="67" t="str">
        <f t="shared" si="924"/>
        <v xml:space="preserve"> </v>
      </c>
      <c r="AB8165" t="s">
        <v>90</v>
      </c>
      <c r="AC8165" s="46">
        <v>5362</v>
      </c>
      <c r="AD8165" s="46">
        <v>72</v>
      </c>
      <c r="AE8165" s="46">
        <v>72.2</v>
      </c>
      <c r="AF8165" s="46">
        <v>125</v>
      </c>
      <c r="AH8165" s="70" t="str">
        <f t="shared" si="927"/>
        <v>GCAW Girls Div 2 The Prairie School Regional</v>
      </c>
      <c r="AI8165" s="70" t="str">
        <f t="shared" si="928"/>
        <v/>
      </c>
      <c r="AJ8165" s="70" t="str">
        <f t="shared" si="929"/>
        <v/>
      </c>
      <c r="AK8165" s="70" t="str" cm="1">
        <f t="array" ref="AK8165">_xlfn.IFS(AH8165&lt;&gt;"","1",AI8165&lt;&gt;"","2",AJ8165&lt;&gt;"","3")</f>
        <v>1</v>
      </c>
    </row>
    <row r="8166" spans="1:37" x14ac:dyDescent="0.25">
      <c r="A8166" t="s">
        <v>1022</v>
      </c>
      <c r="B8166" t="s">
        <v>187</v>
      </c>
      <c r="C8166" s="67" t="str">
        <f t="shared" si="925"/>
        <v>Ava Skoug</v>
      </c>
      <c r="D8166" s="71" t="str" cm="1">
        <f t="array" ref="D8166">_xlfn.IFS(AK8166="1",CONCATENATE(C8166,"Regional"),AK8166="2",CONCATENATE(C8166,"Sectional"),AK8166="3",CONCATENATE(C8166,COUNTIF($C$1:C8166,C8166)))</f>
        <v>Ava SkougRegional</v>
      </c>
      <c r="E8166" s="66">
        <v>45197.333333333336</v>
      </c>
      <c r="F8166" t="s">
        <v>2526</v>
      </c>
      <c r="G8166" s="46">
        <v>35</v>
      </c>
      <c r="H8166" s="46">
        <v>144</v>
      </c>
      <c r="I8166" s="46">
        <v>33</v>
      </c>
      <c r="J8166" t="s">
        <v>2527</v>
      </c>
      <c r="K8166" t="s">
        <v>90</v>
      </c>
      <c r="L8166" s="46">
        <v>5362</v>
      </c>
      <c r="M8166" s="46">
        <v>72</v>
      </c>
      <c r="N8166" s="46">
        <v>72.2</v>
      </c>
      <c r="O8166" s="46">
        <v>125</v>
      </c>
      <c r="P8166" s="46">
        <f t="shared" si="926"/>
        <v>2</v>
      </c>
      <c r="R8166" s="67" t="s">
        <v>1520</v>
      </c>
      <c r="S8166" s="67">
        <f>COUNTIF(Y$2:$Y$100,R8166)</f>
        <v>0</v>
      </c>
      <c r="V8166" s="67">
        <f t="shared" si="930"/>
        <v>0</v>
      </c>
      <c r="X8166"/>
      <c r="Y8166" s="67" t="str">
        <f t="shared" si="924"/>
        <v xml:space="preserve"> </v>
      </c>
      <c r="AB8166" t="s">
        <v>90</v>
      </c>
      <c r="AC8166" s="46">
        <v>5362</v>
      </c>
      <c r="AD8166" s="46">
        <v>72</v>
      </c>
      <c r="AE8166" s="46">
        <v>72.2</v>
      </c>
      <c r="AF8166" s="46">
        <v>125</v>
      </c>
      <c r="AH8166" s="70" t="str">
        <f t="shared" si="927"/>
        <v>GCAW Girls Div 2 The Prairie School Regional</v>
      </c>
      <c r="AI8166" s="70" t="str">
        <f t="shared" si="928"/>
        <v/>
      </c>
      <c r="AJ8166" s="70" t="str">
        <f t="shared" si="929"/>
        <v/>
      </c>
      <c r="AK8166" s="70" t="str" cm="1">
        <f t="array" ref="AK8166">_xlfn.IFS(AH8166&lt;&gt;"","1",AI8166&lt;&gt;"","2",AJ8166&lt;&gt;"","3")</f>
        <v>1</v>
      </c>
    </row>
    <row r="8167" spans="1:37" x14ac:dyDescent="0.25">
      <c r="A8167" t="s">
        <v>853</v>
      </c>
      <c r="B8167" t="s">
        <v>362</v>
      </c>
      <c r="C8167" s="67" t="str">
        <f t="shared" si="925"/>
        <v>Emma Boggess</v>
      </c>
      <c r="D8167" s="71" t="str" cm="1">
        <f t="array" ref="D8167">_xlfn.IFS(AK8167="1",CONCATENATE(C8167,"Regional"),AK8167="2",CONCATENATE(C8167,"Sectional"),AK8167="3",CONCATENATE(C8167,COUNTIF($C$1:C8167,C8167)))</f>
        <v>Emma BoggessRegional</v>
      </c>
      <c r="E8167" s="66">
        <v>45197.333333333336</v>
      </c>
      <c r="F8167" t="s">
        <v>2526</v>
      </c>
      <c r="G8167" s="46">
        <v>35</v>
      </c>
      <c r="H8167" s="46">
        <v>147</v>
      </c>
      <c r="I8167" s="46">
        <v>34</v>
      </c>
      <c r="J8167" t="s">
        <v>2527</v>
      </c>
      <c r="K8167" t="s">
        <v>90</v>
      </c>
      <c r="L8167" s="46">
        <v>5362</v>
      </c>
      <c r="M8167" s="46">
        <v>72</v>
      </c>
      <c r="N8167" s="46">
        <v>72.2</v>
      </c>
      <c r="O8167" s="46">
        <v>125</v>
      </c>
      <c r="P8167" s="46">
        <f t="shared" si="926"/>
        <v>2</v>
      </c>
      <c r="R8167" s="67" t="s">
        <v>1398</v>
      </c>
      <c r="S8167" s="67">
        <f>COUNTIF(Y$2:$Y$100,R8167)</f>
        <v>0</v>
      </c>
      <c r="V8167" s="67">
        <f t="shared" si="930"/>
        <v>0</v>
      </c>
      <c r="X8167"/>
      <c r="Y8167" s="67" t="str">
        <f t="shared" si="924"/>
        <v xml:space="preserve"> </v>
      </c>
      <c r="AB8167" t="s">
        <v>90</v>
      </c>
      <c r="AC8167" s="46">
        <v>5362</v>
      </c>
      <c r="AD8167" s="46">
        <v>72</v>
      </c>
      <c r="AE8167" s="46">
        <v>72.2</v>
      </c>
      <c r="AF8167" s="46">
        <v>125</v>
      </c>
      <c r="AH8167" s="70" t="str">
        <f t="shared" si="927"/>
        <v>GCAW Girls Div 2 The Prairie School Regional</v>
      </c>
      <c r="AI8167" s="70" t="str">
        <f t="shared" si="928"/>
        <v/>
      </c>
      <c r="AJ8167" s="70" t="str">
        <f t="shared" si="929"/>
        <v/>
      </c>
      <c r="AK8167" s="70" t="str" cm="1">
        <f t="array" ref="AK8167">_xlfn.IFS(AH8167&lt;&gt;"","1",AI8167&lt;&gt;"","2",AJ8167&lt;&gt;"","3")</f>
        <v>1</v>
      </c>
    </row>
    <row r="8168" spans="1:37" x14ac:dyDescent="0.25">
      <c r="A8168" t="s">
        <v>1068</v>
      </c>
      <c r="B8168" t="s">
        <v>473</v>
      </c>
      <c r="C8168" s="67" t="str">
        <f t="shared" si="925"/>
        <v>Gabby Schmid</v>
      </c>
      <c r="D8168" s="71" t="str" cm="1">
        <f t="array" ref="D8168">_xlfn.IFS(AK8168="1",CONCATENATE(C8168,"Regional"),AK8168="2",CONCATENATE(C8168,"Sectional"),AK8168="3",CONCATENATE(C8168,COUNTIF($C$1:C8168,C8168)))</f>
        <v>Gabby SchmidRegional</v>
      </c>
      <c r="E8168" s="66">
        <v>45197.333333333336</v>
      </c>
      <c r="F8168" t="s">
        <v>2526</v>
      </c>
      <c r="G8168" s="46">
        <v>35</v>
      </c>
      <c r="H8168" s="46">
        <v>154</v>
      </c>
      <c r="I8168" s="46">
        <v>35</v>
      </c>
      <c r="J8168" t="s">
        <v>2527</v>
      </c>
      <c r="K8168" t="s">
        <v>90</v>
      </c>
      <c r="L8168" s="46">
        <v>5362</v>
      </c>
      <c r="M8168" s="46">
        <v>72</v>
      </c>
      <c r="N8168" s="46">
        <v>72.2</v>
      </c>
      <c r="O8168" s="46">
        <v>125</v>
      </c>
      <c r="P8168" s="46">
        <f t="shared" si="926"/>
        <v>2</v>
      </c>
      <c r="R8168" s="67" t="s">
        <v>2784</v>
      </c>
      <c r="S8168" s="67">
        <f>COUNTIF(Y$2:$Y$100,R8168)</f>
        <v>0</v>
      </c>
      <c r="V8168" s="67">
        <f t="shared" si="930"/>
        <v>0</v>
      </c>
      <c r="X8168"/>
      <c r="Y8168" s="67" t="str">
        <f t="shared" si="924"/>
        <v xml:space="preserve"> </v>
      </c>
      <c r="AB8168" t="s">
        <v>90</v>
      </c>
      <c r="AC8168" s="46">
        <v>5362</v>
      </c>
      <c r="AD8168" s="46">
        <v>72</v>
      </c>
      <c r="AE8168" s="46">
        <v>72.2</v>
      </c>
      <c r="AF8168" s="46">
        <v>125</v>
      </c>
      <c r="AH8168" s="70" t="str">
        <f t="shared" si="927"/>
        <v>GCAW Girls Div 2 The Prairie School Regional</v>
      </c>
      <c r="AI8168" s="70" t="str">
        <f t="shared" si="928"/>
        <v/>
      </c>
      <c r="AJ8168" s="70" t="str">
        <f t="shared" si="929"/>
        <v/>
      </c>
      <c r="AK8168" s="70" t="str" cm="1">
        <f t="array" ref="AK8168">_xlfn.IFS(AH8168&lt;&gt;"","1",AI8168&lt;&gt;"","2",AJ8168&lt;&gt;"","3")</f>
        <v>1</v>
      </c>
    </row>
    <row r="8169" spans="1:37" x14ac:dyDescent="0.25">
      <c r="A8169" t="s">
        <v>286</v>
      </c>
      <c r="B8169" t="s">
        <v>816</v>
      </c>
      <c r="C8169" s="67" t="str">
        <f t="shared" si="925"/>
        <v>Kylie Walker</v>
      </c>
      <c r="D8169" s="71" t="str" cm="1">
        <f t="array" ref="D8169">_xlfn.IFS(AK8169="1",CONCATENATE(C8169,"Regional"),AK8169="2",CONCATENATE(C8169,"Sectional"),AK8169="3",CONCATENATE(C8169,COUNTIF($C$1:C8169,C8169)))</f>
        <v>Kylie WalkerRegional</v>
      </c>
      <c r="E8169" s="66">
        <v>45197.364583333336</v>
      </c>
      <c r="F8169" t="s">
        <v>2511</v>
      </c>
      <c r="G8169" s="46">
        <v>33</v>
      </c>
      <c r="H8169" s="46">
        <v>69</v>
      </c>
      <c r="I8169" s="46">
        <v>1</v>
      </c>
      <c r="J8169" t="s">
        <v>167</v>
      </c>
      <c r="K8169" t="s">
        <v>83</v>
      </c>
      <c r="L8169" s="46">
        <v>4898</v>
      </c>
      <c r="M8169" s="46">
        <v>72</v>
      </c>
      <c r="N8169" s="46">
        <v>68.5</v>
      </c>
      <c r="O8169" s="46">
        <v>120</v>
      </c>
      <c r="P8169" s="46">
        <f t="shared" si="926"/>
        <v>2</v>
      </c>
      <c r="R8169" s="67" t="s">
        <v>3558</v>
      </c>
      <c r="S8169" s="67">
        <f>COUNTIF(Y$2:$Y$100,R8169)</f>
        <v>0</v>
      </c>
      <c r="V8169" s="67">
        <f t="shared" si="930"/>
        <v>0</v>
      </c>
      <c r="X8169"/>
      <c r="Y8169" s="67" t="str">
        <f t="shared" si="924"/>
        <v xml:space="preserve"> </v>
      </c>
      <c r="AB8169" t="s">
        <v>83</v>
      </c>
      <c r="AC8169" s="46">
        <v>4898</v>
      </c>
      <c r="AD8169" s="46">
        <v>72</v>
      </c>
      <c r="AE8169" s="46">
        <v>68.5</v>
      </c>
      <c r="AF8169" s="46">
        <v>120</v>
      </c>
      <c r="AH8169" s="70" t="str">
        <f t="shared" si="927"/>
        <v>GCAW Girls Div 1 Westosha Central Regional</v>
      </c>
      <c r="AI8169" s="70" t="str">
        <f t="shared" si="928"/>
        <v/>
      </c>
      <c r="AJ8169" s="70" t="str">
        <f t="shared" si="929"/>
        <v/>
      </c>
      <c r="AK8169" s="70" t="str" cm="1">
        <f t="array" ref="AK8169">_xlfn.IFS(AH8169&lt;&gt;"","1",AI8169&lt;&gt;"","2",AJ8169&lt;&gt;"","3")</f>
        <v>1</v>
      </c>
    </row>
    <row r="8170" spans="1:37" x14ac:dyDescent="0.25">
      <c r="A8170" t="s">
        <v>718</v>
      </c>
      <c r="B8170" t="s">
        <v>368</v>
      </c>
      <c r="C8170" s="67" t="str">
        <f t="shared" si="925"/>
        <v>Lexi Manteufel</v>
      </c>
      <c r="D8170" s="71" t="str" cm="1">
        <f t="array" ref="D8170">_xlfn.IFS(AK8170="1",CONCATENATE(C8170,"Regional"),AK8170="2",CONCATENATE(C8170,"Sectional"),AK8170="3",CONCATENATE(C8170,COUNTIF($C$1:C8170,C8170)))</f>
        <v>Lexi ManteufelRegional</v>
      </c>
      <c r="E8170" s="66">
        <v>45197.364583333336</v>
      </c>
      <c r="F8170" t="s">
        <v>2511</v>
      </c>
      <c r="G8170" s="46">
        <v>33</v>
      </c>
      <c r="H8170" s="46">
        <v>71</v>
      </c>
      <c r="I8170" s="46">
        <v>2</v>
      </c>
      <c r="J8170" t="s">
        <v>167</v>
      </c>
      <c r="K8170" t="s">
        <v>83</v>
      </c>
      <c r="L8170" s="46">
        <v>4898</v>
      </c>
      <c r="M8170" s="46">
        <v>72</v>
      </c>
      <c r="N8170" s="46">
        <v>68.5</v>
      </c>
      <c r="O8170" s="46">
        <v>120</v>
      </c>
      <c r="P8170" s="46">
        <f t="shared" si="926"/>
        <v>2</v>
      </c>
      <c r="R8170" s="67" t="s">
        <v>1315</v>
      </c>
      <c r="S8170" s="67">
        <f>COUNTIF(Y$2:$Y$100,R8170)</f>
        <v>0</v>
      </c>
      <c r="V8170" s="67">
        <f t="shared" si="930"/>
        <v>0</v>
      </c>
      <c r="X8170"/>
      <c r="Y8170" s="67" t="str">
        <f t="shared" si="924"/>
        <v xml:space="preserve"> </v>
      </c>
      <c r="AB8170" t="s">
        <v>83</v>
      </c>
      <c r="AC8170" s="46">
        <v>4898</v>
      </c>
      <c r="AD8170" s="46">
        <v>72</v>
      </c>
      <c r="AE8170" s="46">
        <v>68.5</v>
      </c>
      <c r="AF8170" s="46">
        <v>120</v>
      </c>
      <c r="AH8170" s="70" t="str">
        <f t="shared" si="927"/>
        <v>GCAW Girls Div 1 Westosha Central Regional</v>
      </c>
      <c r="AI8170" s="70" t="str">
        <f t="shared" si="928"/>
        <v/>
      </c>
      <c r="AJ8170" s="70" t="str">
        <f t="shared" si="929"/>
        <v/>
      </c>
      <c r="AK8170" s="70" t="str" cm="1">
        <f t="array" ref="AK8170">_xlfn.IFS(AH8170&lt;&gt;"","1",AI8170&lt;&gt;"","2",AJ8170&lt;&gt;"","3")</f>
        <v>1</v>
      </c>
    </row>
    <row r="8171" spans="1:37" x14ac:dyDescent="0.25">
      <c r="A8171" t="s">
        <v>286</v>
      </c>
      <c r="B8171" t="s">
        <v>582</v>
      </c>
      <c r="C8171" s="67" t="str">
        <f t="shared" si="925"/>
        <v>Katelyn Walker</v>
      </c>
      <c r="D8171" s="71" t="str" cm="1">
        <f t="array" ref="D8171">_xlfn.IFS(AK8171="1",CONCATENATE(C8171,"Regional"),AK8171="2",CONCATENATE(C8171,"Sectional"),AK8171="3",CONCATENATE(C8171,COUNTIF($C$1:C8171,C8171)))</f>
        <v>Katelyn WalkerRegional</v>
      </c>
      <c r="E8171" s="66">
        <v>45197.364583333336</v>
      </c>
      <c r="F8171" t="s">
        <v>2511</v>
      </c>
      <c r="G8171" s="46">
        <v>33</v>
      </c>
      <c r="H8171" s="46">
        <v>82</v>
      </c>
      <c r="I8171" s="46">
        <v>3</v>
      </c>
      <c r="J8171" t="s">
        <v>167</v>
      </c>
      <c r="K8171" t="s">
        <v>83</v>
      </c>
      <c r="L8171" s="46">
        <v>4898</v>
      </c>
      <c r="M8171" s="46">
        <v>72</v>
      </c>
      <c r="N8171" s="46">
        <v>68.5</v>
      </c>
      <c r="O8171" s="46">
        <v>120</v>
      </c>
      <c r="P8171" s="46">
        <f t="shared" si="926"/>
        <v>2</v>
      </c>
      <c r="R8171" s="67" t="s">
        <v>2734</v>
      </c>
      <c r="S8171" s="67">
        <f>COUNTIF(Y$2:$Y$100,R8171)</f>
        <v>0</v>
      </c>
      <c r="V8171" s="67">
        <f t="shared" si="930"/>
        <v>0</v>
      </c>
      <c r="X8171"/>
      <c r="Y8171" s="67" t="str">
        <f t="shared" si="924"/>
        <v xml:space="preserve"> </v>
      </c>
      <c r="AB8171" t="s">
        <v>83</v>
      </c>
      <c r="AC8171" s="46">
        <v>4898</v>
      </c>
      <c r="AD8171" s="46">
        <v>72</v>
      </c>
      <c r="AE8171" s="46">
        <v>68.5</v>
      </c>
      <c r="AF8171" s="46">
        <v>120</v>
      </c>
      <c r="AH8171" s="70" t="str">
        <f t="shared" si="927"/>
        <v>GCAW Girls Div 1 Westosha Central Regional</v>
      </c>
      <c r="AI8171" s="70" t="str">
        <f t="shared" si="928"/>
        <v/>
      </c>
      <c r="AJ8171" s="70" t="str">
        <f t="shared" si="929"/>
        <v/>
      </c>
      <c r="AK8171" s="70" t="str" cm="1">
        <f t="array" ref="AK8171">_xlfn.IFS(AH8171&lt;&gt;"","1",AI8171&lt;&gt;"","2",AJ8171&lt;&gt;"","3")</f>
        <v>1</v>
      </c>
    </row>
    <row r="8172" spans="1:37" x14ac:dyDescent="0.25">
      <c r="A8172" t="s">
        <v>88</v>
      </c>
      <c r="B8172" t="s">
        <v>507</v>
      </c>
      <c r="C8172" s="67" t="str">
        <f t="shared" si="925"/>
        <v>Chloe Brown</v>
      </c>
      <c r="D8172" s="71" t="str" cm="1">
        <f t="array" ref="D8172">_xlfn.IFS(AK8172="1",CONCATENATE(C8172,"Regional"),AK8172="2",CONCATENATE(C8172,"Sectional"),AK8172="3",CONCATENATE(C8172,COUNTIF($C$1:C8172,C8172)))</f>
        <v>Chloe BrownRegional</v>
      </c>
      <c r="E8172" s="66">
        <v>45197.364583333336</v>
      </c>
      <c r="F8172" t="s">
        <v>2511</v>
      </c>
      <c r="G8172" s="46">
        <v>33</v>
      </c>
      <c r="H8172" s="46">
        <v>84</v>
      </c>
      <c r="I8172" s="46">
        <v>4</v>
      </c>
      <c r="J8172" t="s">
        <v>167</v>
      </c>
      <c r="K8172" t="s">
        <v>83</v>
      </c>
      <c r="L8172" s="46">
        <v>4898</v>
      </c>
      <c r="M8172" s="46">
        <v>72</v>
      </c>
      <c r="N8172" s="46">
        <v>68.5</v>
      </c>
      <c r="O8172" s="46">
        <v>120</v>
      </c>
      <c r="P8172" s="46">
        <f t="shared" si="926"/>
        <v>2</v>
      </c>
      <c r="R8172" s="67" t="s">
        <v>1250</v>
      </c>
      <c r="S8172" s="67">
        <f>COUNTIF(Y$2:$Y$100,R8172)</f>
        <v>0</v>
      </c>
      <c r="V8172" s="67">
        <f t="shared" si="930"/>
        <v>0</v>
      </c>
      <c r="X8172"/>
      <c r="Y8172" s="67" t="str">
        <f t="shared" si="924"/>
        <v xml:space="preserve"> </v>
      </c>
      <c r="AB8172" t="s">
        <v>83</v>
      </c>
      <c r="AC8172" s="46">
        <v>4898</v>
      </c>
      <c r="AD8172" s="46">
        <v>72</v>
      </c>
      <c r="AE8172" s="46">
        <v>68.5</v>
      </c>
      <c r="AF8172" s="46">
        <v>120</v>
      </c>
      <c r="AH8172" s="70" t="str">
        <f t="shared" si="927"/>
        <v>GCAW Girls Div 1 Westosha Central Regional</v>
      </c>
      <c r="AI8172" s="70" t="str">
        <f t="shared" si="928"/>
        <v/>
      </c>
      <c r="AJ8172" s="70" t="str">
        <f t="shared" si="929"/>
        <v/>
      </c>
      <c r="AK8172" s="70" t="str" cm="1">
        <f t="array" ref="AK8172">_xlfn.IFS(AH8172&lt;&gt;"","1",AI8172&lt;&gt;"","2",AJ8172&lt;&gt;"","3")</f>
        <v>1</v>
      </c>
    </row>
    <row r="8173" spans="1:37" x14ac:dyDescent="0.25">
      <c r="A8173" t="s">
        <v>1739</v>
      </c>
      <c r="B8173" t="s">
        <v>1740</v>
      </c>
      <c r="C8173" s="67" t="str">
        <f t="shared" si="925"/>
        <v>Camille DeLost</v>
      </c>
      <c r="D8173" s="71" t="str" cm="1">
        <f t="array" ref="D8173">_xlfn.IFS(AK8173="1",CONCATENATE(C8173,"Regional"),AK8173="2",CONCATENATE(C8173,"Sectional"),AK8173="3",CONCATENATE(C8173,COUNTIF($C$1:C8173,C8173)))</f>
        <v>Camille DeLostRegional</v>
      </c>
      <c r="E8173" s="66">
        <v>45197.364583333336</v>
      </c>
      <c r="F8173" t="s">
        <v>2511</v>
      </c>
      <c r="G8173" s="46">
        <v>33</v>
      </c>
      <c r="H8173" s="46">
        <v>85</v>
      </c>
      <c r="I8173" s="46">
        <v>5</v>
      </c>
      <c r="J8173" t="s">
        <v>167</v>
      </c>
      <c r="K8173" t="s">
        <v>83</v>
      </c>
      <c r="L8173" s="46">
        <v>4898</v>
      </c>
      <c r="M8173" s="46">
        <v>72</v>
      </c>
      <c r="N8173" s="46">
        <v>68.5</v>
      </c>
      <c r="O8173" s="46">
        <v>120</v>
      </c>
      <c r="P8173" s="46">
        <f t="shared" si="926"/>
        <v>2</v>
      </c>
      <c r="R8173" s="67" t="s">
        <v>2736</v>
      </c>
      <c r="S8173" s="67">
        <f>COUNTIF(Y$2:$Y$100,R8173)</f>
        <v>0</v>
      </c>
      <c r="V8173" s="67">
        <f t="shared" si="930"/>
        <v>0</v>
      </c>
      <c r="X8173"/>
      <c r="Y8173" s="67" t="str">
        <f t="shared" si="924"/>
        <v xml:space="preserve"> </v>
      </c>
      <c r="AB8173" t="s">
        <v>83</v>
      </c>
      <c r="AC8173" s="46">
        <v>4898</v>
      </c>
      <c r="AD8173" s="46">
        <v>72</v>
      </c>
      <c r="AE8173" s="46">
        <v>68.5</v>
      </c>
      <c r="AF8173" s="46">
        <v>120</v>
      </c>
      <c r="AH8173" s="70" t="str">
        <f t="shared" si="927"/>
        <v>GCAW Girls Div 1 Westosha Central Regional</v>
      </c>
      <c r="AI8173" s="70" t="str">
        <f t="shared" si="928"/>
        <v/>
      </c>
      <c r="AJ8173" s="70" t="str">
        <f t="shared" si="929"/>
        <v/>
      </c>
      <c r="AK8173" s="70" t="str" cm="1">
        <f t="array" ref="AK8173">_xlfn.IFS(AH8173&lt;&gt;"","1",AI8173&lt;&gt;"","2",AJ8173&lt;&gt;"","3")</f>
        <v>1</v>
      </c>
    </row>
    <row r="8174" spans="1:37" x14ac:dyDescent="0.25">
      <c r="A8174" t="s">
        <v>938</v>
      </c>
      <c r="B8174" t="s">
        <v>199</v>
      </c>
      <c r="C8174" s="67" t="str">
        <f t="shared" si="925"/>
        <v>Payton Morton</v>
      </c>
      <c r="D8174" s="71" t="str" cm="1">
        <f t="array" ref="D8174">_xlfn.IFS(AK8174="1",CONCATENATE(C8174,"Regional"),AK8174="2",CONCATENATE(C8174,"Sectional"),AK8174="3",CONCATENATE(C8174,COUNTIF($C$1:C8174,C8174)))</f>
        <v>Payton MortonRegional</v>
      </c>
      <c r="E8174" s="66">
        <v>45197.364583333336</v>
      </c>
      <c r="F8174" t="s">
        <v>2511</v>
      </c>
      <c r="G8174" s="46">
        <v>33</v>
      </c>
      <c r="H8174" s="46">
        <v>87</v>
      </c>
      <c r="I8174" s="46">
        <v>6</v>
      </c>
      <c r="J8174" t="s">
        <v>167</v>
      </c>
      <c r="K8174" t="s">
        <v>83</v>
      </c>
      <c r="L8174" s="46">
        <v>4898</v>
      </c>
      <c r="M8174" s="46">
        <v>72</v>
      </c>
      <c r="N8174" s="46">
        <v>68.5</v>
      </c>
      <c r="O8174" s="46">
        <v>120</v>
      </c>
      <c r="P8174" s="46">
        <f t="shared" si="926"/>
        <v>2</v>
      </c>
      <c r="R8174" s="67" t="s">
        <v>2796</v>
      </c>
      <c r="S8174" s="67">
        <f>COUNTIF(Y$2:$Y$100,R8174)</f>
        <v>0</v>
      </c>
      <c r="V8174" s="67">
        <f t="shared" si="930"/>
        <v>0</v>
      </c>
      <c r="X8174"/>
      <c r="Y8174" s="67" t="str">
        <f t="shared" si="924"/>
        <v xml:space="preserve"> </v>
      </c>
      <c r="AB8174" t="s">
        <v>83</v>
      </c>
      <c r="AC8174" s="46">
        <v>4898</v>
      </c>
      <c r="AD8174" s="46">
        <v>72</v>
      </c>
      <c r="AE8174" s="46">
        <v>68.5</v>
      </c>
      <c r="AF8174" s="46">
        <v>120</v>
      </c>
      <c r="AH8174" s="70" t="str">
        <f t="shared" si="927"/>
        <v>GCAW Girls Div 1 Westosha Central Regional</v>
      </c>
      <c r="AI8174" s="70" t="str">
        <f t="shared" si="928"/>
        <v/>
      </c>
      <c r="AJ8174" s="70" t="str">
        <f t="shared" si="929"/>
        <v/>
      </c>
      <c r="AK8174" s="70" t="str" cm="1">
        <f t="array" ref="AK8174">_xlfn.IFS(AH8174&lt;&gt;"","1",AI8174&lt;&gt;"","2",AJ8174&lt;&gt;"","3")</f>
        <v>1</v>
      </c>
    </row>
    <row r="8175" spans="1:37" x14ac:dyDescent="0.25">
      <c r="A8175" t="s">
        <v>723</v>
      </c>
      <c r="B8175" t="s">
        <v>724</v>
      </c>
      <c r="C8175" s="67" t="str">
        <f t="shared" si="925"/>
        <v>Leslie Million</v>
      </c>
      <c r="D8175" s="71" t="str" cm="1">
        <f t="array" ref="D8175">_xlfn.IFS(AK8175="1",CONCATENATE(C8175,"Regional"),AK8175="2",CONCATENATE(C8175,"Sectional"),AK8175="3",CONCATENATE(C8175,COUNTIF($C$1:C8175,C8175)))</f>
        <v>Leslie MillionRegional</v>
      </c>
      <c r="E8175" s="66">
        <v>45197.364583333336</v>
      </c>
      <c r="F8175" t="s">
        <v>2511</v>
      </c>
      <c r="G8175" s="46">
        <v>33</v>
      </c>
      <c r="H8175" s="46">
        <v>89</v>
      </c>
      <c r="I8175" s="46">
        <v>7</v>
      </c>
      <c r="J8175" t="s">
        <v>167</v>
      </c>
      <c r="K8175" t="s">
        <v>83</v>
      </c>
      <c r="L8175" s="46">
        <v>4898</v>
      </c>
      <c r="M8175" s="46">
        <v>72</v>
      </c>
      <c r="N8175" s="46">
        <v>68.5</v>
      </c>
      <c r="O8175" s="46">
        <v>120</v>
      </c>
      <c r="P8175" s="46">
        <f t="shared" si="926"/>
        <v>2</v>
      </c>
      <c r="R8175" s="67" t="s">
        <v>1318</v>
      </c>
      <c r="S8175" s="67">
        <f>COUNTIF(Y$2:$Y$100,R8175)</f>
        <v>0</v>
      </c>
      <c r="V8175" s="67">
        <f t="shared" si="930"/>
        <v>0</v>
      </c>
      <c r="X8175"/>
      <c r="Y8175" s="67" t="str">
        <f t="shared" si="924"/>
        <v xml:space="preserve"> </v>
      </c>
      <c r="AB8175" t="s">
        <v>83</v>
      </c>
      <c r="AC8175" s="46">
        <v>4898</v>
      </c>
      <c r="AD8175" s="46">
        <v>72</v>
      </c>
      <c r="AE8175" s="46">
        <v>68.5</v>
      </c>
      <c r="AF8175" s="46">
        <v>120</v>
      </c>
      <c r="AH8175" s="70" t="str">
        <f t="shared" si="927"/>
        <v>GCAW Girls Div 1 Westosha Central Regional</v>
      </c>
      <c r="AI8175" s="70" t="str">
        <f t="shared" si="928"/>
        <v/>
      </c>
      <c r="AJ8175" s="70" t="str">
        <f t="shared" si="929"/>
        <v/>
      </c>
      <c r="AK8175" s="70" t="str" cm="1">
        <f t="array" ref="AK8175">_xlfn.IFS(AH8175&lt;&gt;"","1",AI8175&lt;&gt;"","2",AJ8175&lt;&gt;"","3")</f>
        <v>1</v>
      </c>
    </row>
    <row r="8176" spans="1:37" x14ac:dyDescent="0.25">
      <c r="A8176" t="s">
        <v>863</v>
      </c>
      <c r="B8176" t="s">
        <v>315</v>
      </c>
      <c r="C8176" s="67" t="str">
        <f t="shared" si="925"/>
        <v>Morgan Calhoun</v>
      </c>
      <c r="D8176" s="71" t="str" cm="1">
        <f t="array" ref="D8176">_xlfn.IFS(AK8176="1",CONCATENATE(C8176,"Regional"),AK8176="2",CONCATENATE(C8176,"Sectional"),AK8176="3",CONCATENATE(C8176,COUNTIF($C$1:C8176,C8176)))</f>
        <v>Morgan CalhounRegional</v>
      </c>
      <c r="E8176" s="66">
        <v>45197.364583333336</v>
      </c>
      <c r="F8176" t="s">
        <v>2511</v>
      </c>
      <c r="G8176" s="46">
        <v>33</v>
      </c>
      <c r="H8176" s="46">
        <v>89</v>
      </c>
      <c r="I8176" s="46">
        <v>7</v>
      </c>
      <c r="J8176" t="s">
        <v>167</v>
      </c>
      <c r="K8176" t="s">
        <v>83</v>
      </c>
      <c r="L8176" s="46">
        <v>4898</v>
      </c>
      <c r="M8176" s="46">
        <v>72</v>
      </c>
      <c r="N8176" s="46">
        <v>68.5</v>
      </c>
      <c r="O8176" s="46">
        <v>120</v>
      </c>
      <c r="P8176" s="46">
        <f t="shared" si="926"/>
        <v>2</v>
      </c>
      <c r="R8176" s="67" t="s">
        <v>1407</v>
      </c>
      <c r="S8176" s="67">
        <f>COUNTIF(Y$2:$Y$100,R8176)</f>
        <v>0</v>
      </c>
      <c r="V8176" s="67">
        <f t="shared" si="930"/>
        <v>0</v>
      </c>
      <c r="X8176"/>
      <c r="Y8176" s="67" t="str">
        <f t="shared" ref="Y8176:Y8239" si="931">CONCATENATE(W8176," ",X8176)</f>
        <v xml:space="preserve"> </v>
      </c>
      <c r="AB8176" t="s">
        <v>83</v>
      </c>
      <c r="AC8176" s="46">
        <v>4898</v>
      </c>
      <c r="AD8176" s="46">
        <v>72</v>
      </c>
      <c r="AE8176" s="46">
        <v>68.5</v>
      </c>
      <c r="AF8176" s="46">
        <v>120</v>
      </c>
      <c r="AH8176" s="70" t="str">
        <f t="shared" si="927"/>
        <v>GCAW Girls Div 1 Westosha Central Regional</v>
      </c>
      <c r="AI8176" s="70" t="str">
        <f t="shared" si="928"/>
        <v/>
      </c>
      <c r="AJ8176" s="70" t="str">
        <f t="shared" si="929"/>
        <v/>
      </c>
      <c r="AK8176" s="70" t="str" cm="1">
        <f t="array" ref="AK8176">_xlfn.IFS(AH8176&lt;&gt;"","1",AI8176&lt;&gt;"","2",AJ8176&lt;&gt;"","3")</f>
        <v>1</v>
      </c>
    </row>
    <row r="8177" spans="1:37" x14ac:dyDescent="0.25">
      <c r="A8177" t="s">
        <v>607</v>
      </c>
      <c r="B8177" t="s">
        <v>443</v>
      </c>
      <c r="C8177" s="67" t="str">
        <f t="shared" si="925"/>
        <v>Emily Mallace</v>
      </c>
      <c r="D8177" s="71" t="str" cm="1">
        <f t="array" ref="D8177">_xlfn.IFS(AK8177="1",CONCATENATE(C8177,"Regional"),AK8177="2",CONCATENATE(C8177,"Sectional"),AK8177="3",CONCATENATE(C8177,COUNTIF($C$1:C8177,C8177)))</f>
        <v>Emily MallaceRegional</v>
      </c>
      <c r="E8177" s="66">
        <v>45197.364583333336</v>
      </c>
      <c r="F8177" t="s">
        <v>2511</v>
      </c>
      <c r="G8177" s="46">
        <v>33</v>
      </c>
      <c r="H8177" s="46">
        <v>90</v>
      </c>
      <c r="I8177" s="46">
        <v>9</v>
      </c>
      <c r="J8177" t="s">
        <v>167</v>
      </c>
      <c r="K8177" t="s">
        <v>83</v>
      </c>
      <c r="L8177" s="46">
        <v>4898</v>
      </c>
      <c r="M8177" s="46">
        <v>72</v>
      </c>
      <c r="N8177" s="46">
        <v>68.5</v>
      </c>
      <c r="O8177" s="46">
        <v>120</v>
      </c>
      <c r="P8177" s="46">
        <f t="shared" si="926"/>
        <v>2</v>
      </c>
      <c r="R8177" s="67" t="s">
        <v>2747</v>
      </c>
      <c r="S8177" s="67">
        <f>COUNTIF(Y$2:$Y$100,R8177)</f>
        <v>0</v>
      </c>
      <c r="V8177" s="67">
        <f t="shared" si="930"/>
        <v>0</v>
      </c>
      <c r="X8177"/>
      <c r="Y8177" s="67" t="str">
        <f t="shared" si="931"/>
        <v xml:space="preserve"> </v>
      </c>
      <c r="AB8177" t="s">
        <v>83</v>
      </c>
      <c r="AC8177" s="46">
        <v>4898</v>
      </c>
      <c r="AD8177" s="46">
        <v>72</v>
      </c>
      <c r="AE8177" s="46">
        <v>68.5</v>
      </c>
      <c r="AF8177" s="46">
        <v>120</v>
      </c>
      <c r="AH8177" s="70" t="str">
        <f t="shared" si="927"/>
        <v>GCAW Girls Div 1 Westosha Central Regional</v>
      </c>
      <c r="AI8177" s="70" t="str">
        <f t="shared" si="928"/>
        <v/>
      </c>
      <c r="AJ8177" s="70" t="str">
        <f t="shared" si="929"/>
        <v/>
      </c>
      <c r="AK8177" s="70" t="str" cm="1">
        <f t="array" ref="AK8177">_xlfn.IFS(AH8177&lt;&gt;"","1",AI8177&lt;&gt;"","2",AJ8177&lt;&gt;"","3")</f>
        <v>1</v>
      </c>
    </row>
    <row r="8178" spans="1:37" x14ac:dyDescent="0.25">
      <c r="A8178" t="s">
        <v>941</v>
      </c>
      <c r="B8178" t="s">
        <v>673</v>
      </c>
      <c r="C8178" s="67" t="str">
        <f t="shared" si="925"/>
        <v>Rebecca Susmilch</v>
      </c>
      <c r="D8178" s="71" t="str" cm="1">
        <f t="array" ref="D8178">_xlfn.IFS(AK8178="1",CONCATENATE(C8178,"Regional"),AK8178="2",CONCATENATE(C8178,"Sectional"),AK8178="3",CONCATENATE(C8178,COUNTIF($C$1:C8178,C8178)))</f>
        <v>Rebecca SusmilchRegional</v>
      </c>
      <c r="E8178" s="66">
        <v>45197.364583333336</v>
      </c>
      <c r="F8178" t="s">
        <v>2511</v>
      </c>
      <c r="G8178" s="46">
        <v>33</v>
      </c>
      <c r="H8178" s="46">
        <v>93</v>
      </c>
      <c r="I8178" s="46">
        <v>10</v>
      </c>
      <c r="J8178" t="s">
        <v>167</v>
      </c>
      <c r="K8178" t="s">
        <v>83</v>
      </c>
      <c r="L8178" s="46">
        <v>4898</v>
      </c>
      <c r="M8178" s="46">
        <v>72</v>
      </c>
      <c r="N8178" s="46">
        <v>68.5</v>
      </c>
      <c r="O8178" s="46">
        <v>120</v>
      </c>
      <c r="P8178" s="46">
        <f t="shared" si="926"/>
        <v>2</v>
      </c>
      <c r="R8178" s="67" t="s">
        <v>1462</v>
      </c>
      <c r="S8178" s="67">
        <f>COUNTIF(Y$2:$Y$100,R8178)</f>
        <v>0</v>
      </c>
      <c r="V8178" s="67">
        <f t="shared" si="930"/>
        <v>0</v>
      </c>
      <c r="X8178"/>
      <c r="Y8178" s="67" t="str">
        <f t="shared" si="931"/>
        <v xml:space="preserve"> </v>
      </c>
      <c r="AB8178" t="s">
        <v>83</v>
      </c>
      <c r="AC8178" s="46">
        <v>4898</v>
      </c>
      <c r="AD8178" s="46">
        <v>72</v>
      </c>
      <c r="AE8178" s="46">
        <v>68.5</v>
      </c>
      <c r="AF8178" s="46">
        <v>120</v>
      </c>
      <c r="AH8178" s="70" t="str">
        <f t="shared" si="927"/>
        <v>GCAW Girls Div 1 Westosha Central Regional</v>
      </c>
      <c r="AI8178" s="70" t="str">
        <f t="shared" si="928"/>
        <v/>
      </c>
      <c r="AJ8178" s="70" t="str">
        <f t="shared" si="929"/>
        <v/>
      </c>
      <c r="AK8178" s="70" t="str" cm="1">
        <f t="array" ref="AK8178">_xlfn.IFS(AH8178&lt;&gt;"","1",AI8178&lt;&gt;"","2",AJ8178&lt;&gt;"","3")</f>
        <v>1</v>
      </c>
    </row>
    <row r="8179" spans="1:37" x14ac:dyDescent="0.25">
      <c r="A8179" t="s">
        <v>942</v>
      </c>
      <c r="B8179" t="s">
        <v>943</v>
      </c>
      <c r="C8179" s="67" t="str">
        <f t="shared" si="925"/>
        <v>Marisa Komar</v>
      </c>
      <c r="D8179" s="71" t="str" cm="1">
        <f t="array" ref="D8179">_xlfn.IFS(AK8179="1",CONCATENATE(C8179,"Regional"),AK8179="2",CONCATENATE(C8179,"Sectional"),AK8179="3",CONCATENATE(C8179,COUNTIF($C$1:C8179,C8179)))</f>
        <v>Marisa KomarRegional</v>
      </c>
      <c r="E8179" s="66">
        <v>45197.364583333336</v>
      </c>
      <c r="F8179" t="s">
        <v>2511</v>
      </c>
      <c r="G8179" s="46">
        <v>33</v>
      </c>
      <c r="H8179" s="46">
        <v>94</v>
      </c>
      <c r="I8179" s="46">
        <v>11</v>
      </c>
      <c r="J8179" t="s">
        <v>167</v>
      </c>
      <c r="K8179" t="s">
        <v>83</v>
      </c>
      <c r="L8179" s="46">
        <v>4898</v>
      </c>
      <c r="M8179" s="46">
        <v>72</v>
      </c>
      <c r="N8179" s="46">
        <v>68.5</v>
      </c>
      <c r="O8179" s="46">
        <v>120</v>
      </c>
      <c r="P8179" s="46">
        <f t="shared" si="926"/>
        <v>2</v>
      </c>
      <c r="R8179" s="67" t="s">
        <v>1463</v>
      </c>
      <c r="S8179" s="67">
        <f>COUNTIF(Y$2:$Y$100,R8179)</f>
        <v>0</v>
      </c>
      <c r="V8179" s="67">
        <f t="shared" si="930"/>
        <v>0</v>
      </c>
      <c r="X8179"/>
      <c r="Y8179" s="67" t="str">
        <f t="shared" si="931"/>
        <v xml:space="preserve"> </v>
      </c>
      <c r="AB8179" t="s">
        <v>83</v>
      </c>
      <c r="AC8179" s="46">
        <v>4898</v>
      </c>
      <c r="AD8179" s="46">
        <v>72</v>
      </c>
      <c r="AE8179" s="46">
        <v>68.5</v>
      </c>
      <c r="AF8179" s="46">
        <v>120</v>
      </c>
      <c r="AH8179" s="70" t="str">
        <f t="shared" si="927"/>
        <v>GCAW Girls Div 1 Westosha Central Regional</v>
      </c>
      <c r="AI8179" s="70" t="str">
        <f t="shared" si="928"/>
        <v/>
      </c>
      <c r="AJ8179" s="70" t="str">
        <f t="shared" si="929"/>
        <v/>
      </c>
      <c r="AK8179" s="70" t="str" cm="1">
        <f t="array" ref="AK8179">_xlfn.IFS(AH8179&lt;&gt;"","1",AI8179&lt;&gt;"","2",AJ8179&lt;&gt;"","3")</f>
        <v>1</v>
      </c>
    </row>
    <row r="8180" spans="1:37" x14ac:dyDescent="0.25">
      <c r="A8180" t="s">
        <v>1866</v>
      </c>
      <c r="B8180" t="s">
        <v>1656</v>
      </c>
      <c r="C8180" s="67" t="str">
        <f t="shared" si="925"/>
        <v>Alana Keevers</v>
      </c>
      <c r="D8180" s="71" t="str" cm="1">
        <f t="array" ref="D8180">_xlfn.IFS(AK8180="1",CONCATENATE(C8180,"Regional"),AK8180="2",CONCATENATE(C8180,"Sectional"),AK8180="3",CONCATENATE(C8180,COUNTIF($C$1:C8180,C8180)))</f>
        <v>Alana KeeversRegional</v>
      </c>
      <c r="E8180" s="66">
        <v>45197.364583333336</v>
      </c>
      <c r="F8180" t="s">
        <v>2511</v>
      </c>
      <c r="G8180" s="46">
        <v>33</v>
      </c>
      <c r="H8180" s="46">
        <v>97</v>
      </c>
      <c r="I8180" s="46">
        <v>12</v>
      </c>
      <c r="J8180" t="s">
        <v>167</v>
      </c>
      <c r="K8180" t="s">
        <v>83</v>
      </c>
      <c r="L8180" s="46">
        <v>4898</v>
      </c>
      <c r="M8180" s="46">
        <v>72</v>
      </c>
      <c r="N8180" s="46">
        <v>68.5</v>
      </c>
      <c r="O8180" s="46">
        <v>120</v>
      </c>
      <c r="P8180" s="46">
        <f t="shared" si="926"/>
        <v>2</v>
      </c>
      <c r="R8180" s="67" t="s">
        <v>2878</v>
      </c>
      <c r="S8180" s="67">
        <f>COUNTIF(Y$2:$Y$100,R8180)</f>
        <v>0</v>
      </c>
      <c r="V8180" s="67">
        <f t="shared" si="930"/>
        <v>0</v>
      </c>
      <c r="X8180"/>
      <c r="Y8180" s="67" t="str">
        <f t="shared" si="931"/>
        <v xml:space="preserve"> </v>
      </c>
      <c r="AB8180" t="s">
        <v>83</v>
      </c>
      <c r="AC8180" s="46">
        <v>4898</v>
      </c>
      <c r="AD8180" s="46">
        <v>72</v>
      </c>
      <c r="AE8180" s="46">
        <v>68.5</v>
      </c>
      <c r="AF8180" s="46">
        <v>120</v>
      </c>
      <c r="AH8180" s="70" t="str">
        <f t="shared" si="927"/>
        <v>GCAW Girls Div 1 Westosha Central Regional</v>
      </c>
      <c r="AI8180" s="70" t="str">
        <f t="shared" si="928"/>
        <v/>
      </c>
      <c r="AJ8180" s="70" t="str">
        <f t="shared" si="929"/>
        <v/>
      </c>
      <c r="AK8180" s="70" t="str" cm="1">
        <f t="array" ref="AK8180">_xlfn.IFS(AH8180&lt;&gt;"","1",AI8180&lt;&gt;"","2",AJ8180&lt;&gt;"","3")</f>
        <v>1</v>
      </c>
    </row>
    <row r="8181" spans="1:37" x14ac:dyDescent="0.25">
      <c r="A8181" t="s">
        <v>1695</v>
      </c>
      <c r="B8181" t="s">
        <v>848</v>
      </c>
      <c r="C8181" s="67" t="str">
        <f t="shared" si="925"/>
        <v>Isabella Wentorf</v>
      </c>
      <c r="D8181" s="71" t="str" cm="1">
        <f t="array" ref="D8181">_xlfn.IFS(AK8181="1",CONCATENATE(C8181,"Regional"),AK8181="2",CONCATENATE(C8181,"Sectional"),AK8181="3",CONCATENATE(C8181,COUNTIF($C$1:C8181,C8181)))</f>
        <v>Isabella WentorfRegional</v>
      </c>
      <c r="E8181" s="66">
        <v>45197.364583333336</v>
      </c>
      <c r="F8181" t="s">
        <v>2511</v>
      </c>
      <c r="G8181" s="46">
        <v>33</v>
      </c>
      <c r="H8181" s="46">
        <v>98</v>
      </c>
      <c r="I8181" s="46">
        <v>13</v>
      </c>
      <c r="J8181" t="s">
        <v>167</v>
      </c>
      <c r="K8181" t="s">
        <v>83</v>
      </c>
      <c r="L8181" s="46">
        <v>4898</v>
      </c>
      <c r="M8181" s="46">
        <v>72</v>
      </c>
      <c r="N8181" s="46">
        <v>68.5</v>
      </c>
      <c r="O8181" s="46">
        <v>120</v>
      </c>
      <c r="P8181" s="46">
        <f t="shared" si="926"/>
        <v>2</v>
      </c>
      <c r="R8181" s="67" t="s">
        <v>3676</v>
      </c>
      <c r="S8181" s="67">
        <f>COUNTIF(Y$2:$Y$100,R8181)</f>
        <v>0</v>
      </c>
      <c r="V8181" s="67">
        <f t="shared" si="930"/>
        <v>0</v>
      </c>
      <c r="X8181"/>
      <c r="Y8181" s="67" t="str">
        <f t="shared" si="931"/>
        <v xml:space="preserve"> </v>
      </c>
      <c r="AB8181" t="s">
        <v>83</v>
      </c>
      <c r="AC8181" s="46">
        <v>4898</v>
      </c>
      <c r="AD8181" s="46">
        <v>72</v>
      </c>
      <c r="AE8181" s="46">
        <v>68.5</v>
      </c>
      <c r="AF8181" s="46">
        <v>120</v>
      </c>
      <c r="AH8181" s="70" t="str">
        <f t="shared" si="927"/>
        <v>GCAW Girls Div 1 Westosha Central Regional</v>
      </c>
      <c r="AI8181" s="70" t="str">
        <f t="shared" si="928"/>
        <v/>
      </c>
      <c r="AJ8181" s="70" t="str">
        <f t="shared" si="929"/>
        <v/>
      </c>
      <c r="AK8181" s="70" t="str" cm="1">
        <f t="array" ref="AK8181">_xlfn.IFS(AH8181&lt;&gt;"","1",AI8181&lt;&gt;"","2",AJ8181&lt;&gt;"","3")</f>
        <v>1</v>
      </c>
    </row>
    <row r="8182" spans="1:37" x14ac:dyDescent="0.25">
      <c r="A8182" t="s">
        <v>2117</v>
      </c>
      <c r="B8182" t="s">
        <v>957</v>
      </c>
      <c r="C8182" s="67" t="str">
        <f t="shared" si="925"/>
        <v>Violet Desonia</v>
      </c>
      <c r="D8182" s="71" t="str" cm="1">
        <f t="array" ref="D8182">_xlfn.IFS(AK8182="1",CONCATENATE(C8182,"Regional"),AK8182="2",CONCATENATE(C8182,"Sectional"),AK8182="3",CONCATENATE(C8182,COUNTIF($C$1:C8182,C8182)))</f>
        <v>Violet DesoniaRegional</v>
      </c>
      <c r="E8182" s="66">
        <v>45197.364583333336</v>
      </c>
      <c r="F8182" t="s">
        <v>2511</v>
      </c>
      <c r="G8182" s="46">
        <v>33</v>
      </c>
      <c r="H8182" s="46">
        <v>98</v>
      </c>
      <c r="I8182" s="46">
        <v>13</v>
      </c>
      <c r="J8182" t="s">
        <v>167</v>
      </c>
      <c r="K8182" t="s">
        <v>83</v>
      </c>
      <c r="L8182" s="46">
        <v>4898</v>
      </c>
      <c r="M8182" s="46">
        <v>72</v>
      </c>
      <c r="N8182" s="46">
        <v>68.5</v>
      </c>
      <c r="O8182" s="46">
        <v>120</v>
      </c>
      <c r="P8182" s="46">
        <f t="shared" si="926"/>
        <v>2</v>
      </c>
      <c r="R8182" s="67" t="s">
        <v>3144</v>
      </c>
      <c r="S8182" s="67">
        <f>COUNTIF(Y$2:$Y$100,R8182)</f>
        <v>0</v>
      </c>
      <c r="V8182" s="67">
        <f t="shared" si="930"/>
        <v>0</v>
      </c>
      <c r="X8182"/>
      <c r="Y8182" s="67" t="str">
        <f t="shared" si="931"/>
        <v xml:space="preserve"> </v>
      </c>
      <c r="AB8182" t="s">
        <v>83</v>
      </c>
      <c r="AC8182" s="46">
        <v>4898</v>
      </c>
      <c r="AD8182" s="46">
        <v>72</v>
      </c>
      <c r="AE8182" s="46">
        <v>68.5</v>
      </c>
      <c r="AF8182" s="46">
        <v>120</v>
      </c>
      <c r="AH8182" s="70" t="str">
        <f t="shared" si="927"/>
        <v>GCAW Girls Div 1 Westosha Central Regional</v>
      </c>
      <c r="AI8182" s="70" t="str">
        <f t="shared" si="928"/>
        <v/>
      </c>
      <c r="AJ8182" s="70" t="str">
        <f t="shared" si="929"/>
        <v/>
      </c>
      <c r="AK8182" s="70" t="str" cm="1">
        <f t="array" ref="AK8182">_xlfn.IFS(AH8182&lt;&gt;"","1",AI8182&lt;&gt;"","2",AJ8182&lt;&gt;"","3")</f>
        <v>1</v>
      </c>
    </row>
    <row r="8183" spans="1:37" x14ac:dyDescent="0.25">
      <c r="A8183" t="s">
        <v>274</v>
      </c>
      <c r="B8183" t="s">
        <v>2703</v>
      </c>
      <c r="C8183" s="67" t="str">
        <f t="shared" si="925"/>
        <v>Shaelyn Jensen</v>
      </c>
      <c r="D8183" s="71" t="str" cm="1">
        <f t="array" ref="D8183">_xlfn.IFS(AK8183="1",CONCATENATE(C8183,"Regional"),AK8183="2",CONCATENATE(C8183,"Sectional"),AK8183="3",CONCATENATE(C8183,COUNTIF($C$1:C8183,C8183)))</f>
        <v>Shaelyn JensenRegional</v>
      </c>
      <c r="E8183" s="66">
        <v>45197.364583333336</v>
      </c>
      <c r="F8183" t="s">
        <v>2511</v>
      </c>
      <c r="G8183" s="46">
        <v>33</v>
      </c>
      <c r="H8183" s="46">
        <v>100</v>
      </c>
      <c r="I8183" s="46">
        <v>15</v>
      </c>
      <c r="J8183" t="s">
        <v>167</v>
      </c>
      <c r="K8183" t="s">
        <v>83</v>
      </c>
      <c r="L8183" s="46">
        <v>4898</v>
      </c>
      <c r="M8183" s="46">
        <v>72</v>
      </c>
      <c r="N8183" s="46">
        <v>68.5</v>
      </c>
      <c r="O8183" s="46">
        <v>120</v>
      </c>
      <c r="P8183" s="46">
        <f t="shared" si="926"/>
        <v>2</v>
      </c>
      <c r="R8183" s="67" t="s">
        <v>2880</v>
      </c>
      <c r="S8183" s="67">
        <f>COUNTIF(Y$2:$Y$100,R8183)</f>
        <v>0</v>
      </c>
      <c r="V8183" s="67">
        <f t="shared" si="930"/>
        <v>0</v>
      </c>
      <c r="X8183"/>
      <c r="Y8183" s="67" t="str">
        <f t="shared" si="931"/>
        <v xml:space="preserve"> </v>
      </c>
      <c r="AB8183" t="s">
        <v>83</v>
      </c>
      <c r="AC8183" s="46">
        <v>4898</v>
      </c>
      <c r="AD8183" s="46">
        <v>72</v>
      </c>
      <c r="AE8183" s="46">
        <v>68.5</v>
      </c>
      <c r="AF8183" s="46">
        <v>120</v>
      </c>
      <c r="AH8183" s="70" t="str">
        <f t="shared" si="927"/>
        <v>GCAW Girls Div 1 Westosha Central Regional</v>
      </c>
      <c r="AI8183" s="70" t="str">
        <f t="shared" si="928"/>
        <v/>
      </c>
      <c r="AJ8183" s="70" t="str">
        <f t="shared" si="929"/>
        <v/>
      </c>
      <c r="AK8183" s="70" t="str" cm="1">
        <f t="array" ref="AK8183">_xlfn.IFS(AH8183&lt;&gt;"","1",AI8183&lt;&gt;"","2",AJ8183&lt;&gt;"","3")</f>
        <v>1</v>
      </c>
    </row>
    <row r="8184" spans="1:37" x14ac:dyDescent="0.25">
      <c r="A8184" t="s">
        <v>1868</v>
      </c>
      <c r="B8184" t="s">
        <v>682</v>
      </c>
      <c r="C8184" s="67" t="str">
        <f t="shared" si="925"/>
        <v>Aubrey Young</v>
      </c>
      <c r="D8184" s="71" t="str" cm="1">
        <f t="array" ref="D8184">_xlfn.IFS(AK8184="1",CONCATENATE(C8184,"Regional"),AK8184="2",CONCATENATE(C8184,"Sectional"),AK8184="3",CONCATENATE(C8184,COUNTIF($C$1:C8184,C8184)))</f>
        <v>Aubrey YoungRegional</v>
      </c>
      <c r="E8184" s="66">
        <v>45197.364583333336</v>
      </c>
      <c r="F8184" t="s">
        <v>2511</v>
      </c>
      <c r="G8184" s="46">
        <v>33</v>
      </c>
      <c r="H8184" s="46">
        <v>100</v>
      </c>
      <c r="I8184" s="46">
        <v>15</v>
      </c>
      <c r="J8184" t="s">
        <v>167</v>
      </c>
      <c r="K8184" t="s">
        <v>83</v>
      </c>
      <c r="L8184" s="46">
        <v>4898</v>
      </c>
      <c r="M8184" s="46">
        <v>72</v>
      </c>
      <c r="N8184" s="46">
        <v>68.5</v>
      </c>
      <c r="O8184" s="46">
        <v>120</v>
      </c>
      <c r="P8184" s="46">
        <f t="shared" si="926"/>
        <v>2</v>
      </c>
      <c r="R8184" s="67" t="s">
        <v>2882</v>
      </c>
      <c r="S8184" s="67">
        <f>COUNTIF(Y$2:$Y$100,R8184)</f>
        <v>0</v>
      </c>
      <c r="V8184" s="67">
        <f t="shared" si="930"/>
        <v>0</v>
      </c>
      <c r="X8184"/>
      <c r="Y8184" s="67" t="str">
        <f t="shared" si="931"/>
        <v xml:space="preserve"> </v>
      </c>
      <c r="AB8184" t="s">
        <v>83</v>
      </c>
      <c r="AC8184" s="46">
        <v>4898</v>
      </c>
      <c r="AD8184" s="46">
        <v>72</v>
      </c>
      <c r="AE8184" s="46">
        <v>68.5</v>
      </c>
      <c r="AF8184" s="46">
        <v>120</v>
      </c>
      <c r="AH8184" s="70" t="str">
        <f t="shared" si="927"/>
        <v>GCAW Girls Div 1 Westosha Central Regional</v>
      </c>
      <c r="AI8184" s="70" t="str">
        <f t="shared" si="928"/>
        <v/>
      </c>
      <c r="AJ8184" s="70" t="str">
        <f t="shared" si="929"/>
        <v/>
      </c>
      <c r="AK8184" s="70" t="str" cm="1">
        <f t="array" ref="AK8184">_xlfn.IFS(AH8184&lt;&gt;"","1",AI8184&lt;&gt;"","2",AJ8184&lt;&gt;"","3")</f>
        <v>1</v>
      </c>
    </row>
    <row r="8185" spans="1:37" x14ac:dyDescent="0.25">
      <c r="A8185" t="s">
        <v>1680</v>
      </c>
      <c r="B8185" t="s">
        <v>210</v>
      </c>
      <c r="C8185" s="67" t="str">
        <f t="shared" si="925"/>
        <v>Alexis Joy</v>
      </c>
      <c r="D8185" s="71" t="str" cm="1">
        <f t="array" ref="D8185">_xlfn.IFS(AK8185="1",CONCATENATE(C8185,"Regional"),AK8185="2",CONCATENATE(C8185,"Sectional"),AK8185="3",CONCATENATE(C8185,COUNTIF($C$1:C8185,C8185)))</f>
        <v>Alexis JoyRegional</v>
      </c>
      <c r="E8185" s="66">
        <v>45197.364583333336</v>
      </c>
      <c r="F8185" t="s">
        <v>2511</v>
      </c>
      <c r="G8185" s="46">
        <v>33</v>
      </c>
      <c r="H8185" s="46">
        <v>101</v>
      </c>
      <c r="I8185" s="46">
        <v>17</v>
      </c>
      <c r="J8185" t="s">
        <v>167</v>
      </c>
      <c r="K8185" t="s">
        <v>83</v>
      </c>
      <c r="L8185" s="46">
        <v>4898</v>
      </c>
      <c r="M8185" s="46">
        <v>72</v>
      </c>
      <c r="N8185" s="46">
        <v>68.5</v>
      </c>
      <c r="O8185" s="46">
        <v>120</v>
      </c>
      <c r="P8185" s="46">
        <f t="shared" si="926"/>
        <v>2</v>
      </c>
      <c r="R8185" s="67" t="s">
        <v>3698</v>
      </c>
      <c r="S8185" s="67">
        <f>COUNTIF(Y$2:$Y$100,R8185)</f>
        <v>0</v>
      </c>
      <c r="V8185" s="67">
        <f t="shared" si="930"/>
        <v>0</v>
      </c>
      <c r="X8185"/>
      <c r="Y8185" s="67" t="str">
        <f t="shared" si="931"/>
        <v xml:space="preserve"> </v>
      </c>
      <c r="AB8185" t="s">
        <v>83</v>
      </c>
      <c r="AC8185" s="46">
        <v>4898</v>
      </c>
      <c r="AD8185" s="46">
        <v>72</v>
      </c>
      <c r="AE8185" s="46">
        <v>68.5</v>
      </c>
      <c r="AF8185" s="46">
        <v>120</v>
      </c>
      <c r="AH8185" s="70" t="str">
        <f t="shared" si="927"/>
        <v>GCAW Girls Div 1 Westosha Central Regional</v>
      </c>
      <c r="AI8185" s="70" t="str">
        <f t="shared" si="928"/>
        <v/>
      </c>
      <c r="AJ8185" s="70" t="str">
        <f t="shared" si="929"/>
        <v/>
      </c>
      <c r="AK8185" s="70" t="str" cm="1">
        <f t="array" ref="AK8185">_xlfn.IFS(AH8185&lt;&gt;"","1",AI8185&lt;&gt;"","2",AJ8185&lt;&gt;"","3")</f>
        <v>1</v>
      </c>
    </row>
    <row r="8186" spans="1:37" x14ac:dyDescent="0.25">
      <c r="A8186" t="s">
        <v>940</v>
      </c>
      <c r="B8186" t="s">
        <v>199</v>
      </c>
      <c r="C8186" s="67" t="str">
        <f t="shared" si="925"/>
        <v>Payton Torres</v>
      </c>
      <c r="D8186" s="71" t="str" cm="1">
        <f t="array" ref="D8186">_xlfn.IFS(AK8186="1",CONCATENATE(C8186,"Regional"),AK8186="2",CONCATENATE(C8186,"Sectional"),AK8186="3",CONCATENATE(C8186,COUNTIF($C$1:C8186,C8186)))</f>
        <v>Payton TorresRegional</v>
      </c>
      <c r="E8186" s="66">
        <v>45197.364583333336</v>
      </c>
      <c r="F8186" t="s">
        <v>2511</v>
      </c>
      <c r="G8186" s="46">
        <v>33</v>
      </c>
      <c r="H8186" s="46">
        <v>104</v>
      </c>
      <c r="I8186" s="46">
        <v>18</v>
      </c>
      <c r="J8186" t="s">
        <v>167</v>
      </c>
      <c r="K8186" t="s">
        <v>83</v>
      </c>
      <c r="L8186" s="46">
        <v>4898</v>
      </c>
      <c r="M8186" s="46">
        <v>72</v>
      </c>
      <c r="N8186" s="46">
        <v>68.5</v>
      </c>
      <c r="O8186" s="46">
        <v>120</v>
      </c>
      <c r="P8186" s="46">
        <f t="shared" si="926"/>
        <v>2</v>
      </c>
      <c r="R8186" s="67" t="s">
        <v>1461</v>
      </c>
      <c r="S8186" s="67">
        <f>COUNTIF(Y$2:$Y$100,R8186)</f>
        <v>0</v>
      </c>
      <c r="V8186" s="67">
        <f t="shared" si="930"/>
        <v>0</v>
      </c>
      <c r="X8186"/>
      <c r="Y8186" s="67" t="str">
        <f t="shared" si="931"/>
        <v xml:space="preserve"> </v>
      </c>
      <c r="AB8186" t="s">
        <v>83</v>
      </c>
      <c r="AC8186" s="46">
        <v>4898</v>
      </c>
      <c r="AD8186" s="46">
        <v>72</v>
      </c>
      <c r="AE8186" s="46">
        <v>68.5</v>
      </c>
      <c r="AF8186" s="46">
        <v>120</v>
      </c>
      <c r="AH8186" s="70" t="str">
        <f t="shared" si="927"/>
        <v>GCAW Girls Div 1 Westosha Central Regional</v>
      </c>
      <c r="AI8186" s="70" t="str">
        <f t="shared" si="928"/>
        <v/>
      </c>
      <c r="AJ8186" s="70" t="str">
        <f t="shared" si="929"/>
        <v/>
      </c>
      <c r="AK8186" s="70" t="str" cm="1">
        <f t="array" ref="AK8186">_xlfn.IFS(AH8186&lt;&gt;"","1",AI8186&lt;&gt;"","2",AJ8186&lt;&gt;"","3")</f>
        <v>1</v>
      </c>
    </row>
    <row r="8187" spans="1:37" x14ac:dyDescent="0.25">
      <c r="A8187" t="s">
        <v>1681</v>
      </c>
      <c r="B8187" t="s">
        <v>188</v>
      </c>
      <c r="C8187" s="67" t="str">
        <f t="shared" si="925"/>
        <v>Bailey Schumann</v>
      </c>
      <c r="D8187" s="71" t="str" cm="1">
        <f t="array" ref="D8187">_xlfn.IFS(AK8187="1",CONCATENATE(C8187,"Regional"),AK8187="2",CONCATENATE(C8187,"Sectional"),AK8187="3",CONCATENATE(C8187,COUNTIF($C$1:C8187,C8187)))</f>
        <v>Bailey SchumannRegional</v>
      </c>
      <c r="E8187" s="66">
        <v>45197.364583333336</v>
      </c>
      <c r="F8187" t="s">
        <v>2511</v>
      </c>
      <c r="G8187" s="46">
        <v>33</v>
      </c>
      <c r="H8187" s="46">
        <v>105</v>
      </c>
      <c r="I8187" s="46">
        <v>19</v>
      </c>
      <c r="J8187" t="s">
        <v>167</v>
      </c>
      <c r="K8187" t="s">
        <v>83</v>
      </c>
      <c r="L8187" s="46">
        <v>4898</v>
      </c>
      <c r="M8187" s="46">
        <v>72</v>
      </c>
      <c r="N8187" s="46">
        <v>68.5</v>
      </c>
      <c r="O8187" s="46">
        <v>120</v>
      </c>
      <c r="P8187" s="46">
        <f t="shared" si="926"/>
        <v>2</v>
      </c>
      <c r="R8187" s="67" t="s">
        <v>3699</v>
      </c>
      <c r="S8187" s="67">
        <f>COUNTIF(Y$2:$Y$100,R8187)</f>
        <v>0</v>
      </c>
      <c r="V8187" s="67">
        <f t="shared" si="930"/>
        <v>0</v>
      </c>
      <c r="X8187"/>
      <c r="Y8187" s="67" t="str">
        <f t="shared" si="931"/>
        <v xml:space="preserve"> </v>
      </c>
      <c r="AB8187" t="s">
        <v>83</v>
      </c>
      <c r="AC8187" s="46">
        <v>4898</v>
      </c>
      <c r="AD8187" s="46">
        <v>72</v>
      </c>
      <c r="AE8187" s="46">
        <v>68.5</v>
      </c>
      <c r="AF8187" s="46">
        <v>120</v>
      </c>
      <c r="AH8187" s="70" t="str">
        <f t="shared" si="927"/>
        <v>GCAW Girls Div 1 Westosha Central Regional</v>
      </c>
      <c r="AI8187" s="70" t="str">
        <f t="shared" si="928"/>
        <v/>
      </c>
      <c r="AJ8187" s="70" t="str">
        <f t="shared" si="929"/>
        <v/>
      </c>
      <c r="AK8187" s="70" t="str" cm="1">
        <f t="array" ref="AK8187">_xlfn.IFS(AH8187&lt;&gt;"","1",AI8187&lt;&gt;"","2",AJ8187&lt;&gt;"","3")</f>
        <v>1</v>
      </c>
    </row>
    <row r="8188" spans="1:37" x14ac:dyDescent="0.25">
      <c r="A8188" t="s">
        <v>944</v>
      </c>
      <c r="B8188" t="s">
        <v>945</v>
      </c>
      <c r="C8188" s="67" t="str">
        <f t="shared" si="925"/>
        <v>Reina Haapanen</v>
      </c>
      <c r="D8188" s="71" t="str" cm="1">
        <f t="array" ref="D8188">_xlfn.IFS(AK8188="1",CONCATENATE(C8188,"Regional"),AK8188="2",CONCATENATE(C8188,"Sectional"),AK8188="3",CONCATENATE(C8188,COUNTIF($C$1:C8188,C8188)))</f>
        <v>Reina HaapanenRegional</v>
      </c>
      <c r="E8188" s="66">
        <v>45197.364583333336</v>
      </c>
      <c r="F8188" t="s">
        <v>2511</v>
      </c>
      <c r="G8188" s="46">
        <v>33</v>
      </c>
      <c r="H8188" s="46">
        <v>106</v>
      </c>
      <c r="I8188" s="46">
        <v>20</v>
      </c>
      <c r="J8188" t="s">
        <v>167</v>
      </c>
      <c r="K8188" t="s">
        <v>83</v>
      </c>
      <c r="L8188" s="46">
        <v>4898</v>
      </c>
      <c r="M8188" s="46">
        <v>72</v>
      </c>
      <c r="N8188" s="46">
        <v>68.5</v>
      </c>
      <c r="O8188" s="46">
        <v>120</v>
      </c>
      <c r="P8188" s="46">
        <f t="shared" si="926"/>
        <v>2</v>
      </c>
      <c r="R8188" s="67" t="s">
        <v>1464</v>
      </c>
      <c r="S8188" s="67">
        <f>COUNTIF(Y$2:$Y$100,R8188)</f>
        <v>0</v>
      </c>
      <c r="V8188" s="67">
        <f t="shared" si="930"/>
        <v>0</v>
      </c>
      <c r="X8188"/>
      <c r="Y8188" s="67" t="str">
        <f t="shared" si="931"/>
        <v xml:space="preserve"> </v>
      </c>
      <c r="AB8188" t="s">
        <v>83</v>
      </c>
      <c r="AC8188" s="46">
        <v>4898</v>
      </c>
      <c r="AD8188" s="46">
        <v>72</v>
      </c>
      <c r="AE8188" s="46">
        <v>68.5</v>
      </c>
      <c r="AF8188" s="46">
        <v>120</v>
      </c>
      <c r="AH8188" s="70" t="str">
        <f t="shared" si="927"/>
        <v>GCAW Girls Div 1 Westosha Central Regional</v>
      </c>
      <c r="AI8188" s="70" t="str">
        <f t="shared" si="928"/>
        <v/>
      </c>
      <c r="AJ8188" s="70" t="str">
        <f t="shared" si="929"/>
        <v/>
      </c>
      <c r="AK8188" s="70" t="str" cm="1">
        <f t="array" ref="AK8188">_xlfn.IFS(AH8188&lt;&gt;"","1",AI8188&lt;&gt;"","2",AJ8188&lt;&gt;"","3")</f>
        <v>1</v>
      </c>
    </row>
    <row r="8189" spans="1:37" x14ac:dyDescent="0.25">
      <c r="A8189" t="s">
        <v>1942</v>
      </c>
      <c r="B8189" t="s">
        <v>1943</v>
      </c>
      <c r="C8189" s="67" t="str">
        <f t="shared" si="925"/>
        <v>Mickey Hutsick</v>
      </c>
      <c r="D8189" s="71" t="str" cm="1">
        <f t="array" ref="D8189">_xlfn.IFS(AK8189="1",CONCATENATE(C8189,"Regional"),AK8189="2",CONCATENATE(C8189,"Sectional"),AK8189="3",CONCATENATE(C8189,COUNTIF($C$1:C8189,C8189)))</f>
        <v>Mickey HutsickRegional</v>
      </c>
      <c r="E8189" s="66">
        <v>45197.364583333336</v>
      </c>
      <c r="F8189" t="s">
        <v>2511</v>
      </c>
      <c r="G8189" s="46">
        <v>33</v>
      </c>
      <c r="H8189" s="46">
        <v>107</v>
      </c>
      <c r="I8189" s="46">
        <v>21</v>
      </c>
      <c r="J8189" t="s">
        <v>167</v>
      </c>
      <c r="K8189" t="s">
        <v>83</v>
      </c>
      <c r="L8189" s="46">
        <v>4898</v>
      </c>
      <c r="M8189" s="46">
        <v>72</v>
      </c>
      <c r="N8189" s="46">
        <v>68.5</v>
      </c>
      <c r="O8189" s="46">
        <v>120</v>
      </c>
      <c r="P8189" s="46">
        <f t="shared" si="926"/>
        <v>2</v>
      </c>
      <c r="R8189" s="67" t="s">
        <v>2960</v>
      </c>
      <c r="S8189" s="67">
        <f>COUNTIF(Y$2:$Y$100,R8189)</f>
        <v>0</v>
      </c>
      <c r="V8189" s="67">
        <f t="shared" si="930"/>
        <v>0</v>
      </c>
      <c r="X8189"/>
      <c r="Y8189" s="67" t="str">
        <f t="shared" si="931"/>
        <v xml:space="preserve"> </v>
      </c>
      <c r="AB8189" t="s">
        <v>83</v>
      </c>
      <c r="AC8189" s="46">
        <v>4898</v>
      </c>
      <c r="AD8189" s="46">
        <v>72</v>
      </c>
      <c r="AE8189" s="46">
        <v>68.5</v>
      </c>
      <c r="AF8189" s="46">
        <v>120</v>
      </c>
      <c r="AH8189" s="70" t="str">
        <f t="shared" si="927"/>
        <v>GCAW Girls Div 1 Westosha Central Regional</v>
      </c>
      <c r="AI8189" s="70" t="str">
        <f t="shared" si="928"/>
        <v/>
      </c>
      <c r="AJ8189" s="70" t="str">
        <f t="shared" si="929"/>
        <v/>
      </c>
      <c r="AK8189" s="70" t="str" cm="1">
        <f t="array" ref="AK8189">_xlfn.IFS(AH8189&lt;&gt;"","1",AI8189&lt;&gt;"","2",AJ8189&lt;&gt;"","3")</f>
        <v>1</v>
      </c>
    </row>
    <row r="8190" spans="1:37" x14ac:dyDescent="0.25">
      <c r="A8190" t="s">
        <v>946</v>
      </c>
      <c r="B8190" t="s">
        <v>709</v>
      </c>
      <c r="C8190" s="67" t="str">
        <f t="shared" si="925"/>
        <v>McKenna Furst</v>
      </c>
      <c r="D8190" s="71" t="str" cm="1">
        <f t="array" ref="D8190">_xlfn.IFS(AK8190="1",CONCATENATE(C8190,"Regional"),AK8190="2",CONCATENATE(C8190,"Sectional"),AK8190="3",CONCATENATE(C8190,COUNTIF($C$1:C8190,C8190)))</f>
        <v>McKenna FurstRegional</v>
      </c>
      <c r="E8190" s="66">
        <v>45197.364583333336</v>
      </c>
      <c r="F8190" t="s">
        <v>2511</v>
      </c>
      <c r="G8190" s="46">
        <v>33</v>
      </c>
      <c r="H8190" s="46">
        <v>113</v>
      </c>
      <c r="I8190" s="46">
        <v>22</v>
      </c>
      <c r="J8190" t="s">
        <v>167</v>
      </c>
      <c r="K8190" t="s">
        <v>83</v>
      </c>
      <c r="L8190" s="46">
        <v>4898</v>
      </c>
      <c r="M8190" s="46">
        <v>72</v>
      </c>
      <c r="N8190" s="46">
        <v>68.5</v>
      </c>
      <c r="O8190" s="46">
        <v>120</v>
      </c>
      <c r="P8190" s="46">
        <f t="shared" si="926"/>
        <v>2</v>
      </c>
      <c r="R8190" s="67" t="s">
        <v>1465</v>
      </c>
      <c r="S8190" s="67">
        <f>COUNTIF(Y$2:$Y$100,R8190)</f>
        <v>0</v>
      </c>
      <c r="V8190" s="67">
        <f t="shared" si="930"/>
        <v>0</v>
      </c>
      <c r="X8190"/>
      <c r="Y8190" s="67" t="str">
        <f t="shared" si="931"/>
        <v xml:space="preserve"> </v>
      </c>
      <c r="AB8190" t="s">
        <v>83</v>
      </c>
      <c r="AC8190" s="46">
        <v>4898</v>
      </c>
      <c r="AD8190" s="46">
        <v>72</v>
      </c>
      <c r="AE8190" s="46">
        <v>68.5</v>
      </c>
      <c r="AF8190" s="46">
        <v>120</v>
      </c>
      <c r="AH8190" s="70" t="str">
        <f t="shared" si="927"/>
        <v>GCAW Girls Div 1 Westosha Central Regional</v>
      </c>
      <c r="AI8190" s="70" t="str">
        <f t="shared" si="928"/>
        <v/>
      </c>
      <c r="AJ8190" s="70" t="str">
        <f t="shared" si="929"/>
        <v/>
      </c>
      <c r="AK8190" s="70" t="str" cm="1">
        <f t="array" ref="AK8190">_xlfn.IFS(AH8190&lt;&gt;"","1",AI8190&lt;&gt;"","2",AJ8190&lt;&gt;"","3")</f>
        <v>1</v>
      </c>
    </row>
    <row r="8191" spans="1:37" x14ac:dyDescent="0.25">
      <c r="A8191" t="s">
        <v>1793</v>
      </c>
      <c r="B8191" t="s">
        <v>272</v>
      </c>
      <c r="C8191" s="67" t="str">
        <f t="shared" si="925"/>
        <v>Reese Wells</v>
      </c>
      <c r="D8191" s="71" t="str" cm="1">
        <f t="array" ref="D8191">_xlfn.IFS(AK8191="1",CONCATENATE(C8191,"Regional"),AK8191="2",CONCATENATE(C8191,"Sectional"),AK8191="3",CONCATENATE(C8191,COUNTIF($C$1:C8191,C8191)))</f>
        <v>Reese WellsRegional</v>
      </c>
      <c r="E8191" s="66">
        <v>45197.364583333336</v>
      </c>
      <c r="F8191" t="s">
        <v>2511</v>
      </c>
      <c r="G8191" s="46">
        <v>33</v>
      </c>
      <c r="H8191" s="46">
        <v>113</v>
      </c>
      <c r="I8191" s="46">
        <v>22</v>
      </c>
      <c r="J8191" t="s">
        <v>167</v>
      </c>
      <c r="K8191" t="s">
        <v>83</v>
      </c>
      <c r="L8191" s="46">
        <v>4898</v>
      </c>
      <c r="M8191" s="46">
        <v>72</v>
      </c>
      <c r="N8191" s="46">
        <v>68.5</v>
      </c>
      <c r="O8191" s="46">
        <v>120</v>
      </c>
      <c r="P8191" s="46">
        <f t="shared" si="926"/>
        <v>2</v>
      </c>
      <c r="R8191" s="67" t="s">
        <v>2797</v>
      </c>
      <c r="S8191" s="67">
        <f>COUNTIF(Y$2:$Y$100,R8191)</f>
        <v>0</v>
      </c>
      <c r="V8191" s="67">
        <f t="shared" si="930"/>
        <v>0</v>
      </c>
      <c r="X8191"/>
      <c r="Y8191" s="67" t="str">
        <f t="shared" si="931"/>
        <v xml:space="preserve"> </v>
      </c>
      <c r="AB8191" t="s">
        <v>83</v>
      </c>
      <c r="AC8191" s="46">
        <v>4898</v>
      </c>
      <c r="AD8191" s="46">
        <v>72</v>
      </c>
      <c r="AE8191" s="46">
        <v>68.5</v>
      </c>
      <c r="AF8191" s="46">
        <v>120</v>
      </c>
      <c r="AH8191" s="70" t="str">
        <f t="shared" si="927"/>
        <v>GCAW Girls Div 1 Westosha Central Regional</v>
      </c>
      <c r="AI8191" s="70" t="str">
        <f t="shared" si="928"/>
        <v/>
      </c>
      <c r="AJ8191" s="70" t="str">
        <f t="shared" si="929"/>
        <v/>
      </c>
      <c r="AK8191" s="70" t="str" cm="1">
        <f t="array" ref="AK8191">_xlfn.IFS(AH8191&lt;&gt;"","1",AI8191&lt;&gt;"","2",AJ8191&lt;&gt;"","3")</f>
        <v>1</v>
      </c>
    </row>
    <row r="8192" spans="1:37" x14ac:dyDescent="0.25">
      <c r="A8192" t="s">
        <v>2118</v>
      </c>
      <c r="B8192" t="s">
        <v>492</v>
      </c>
      <c r="C8192" s="67" t="str">
        <f t="shared" si="925"/>
        <v>Anna Tiedeman</v>
      </c>
      <c r="D8192" s="71" t="str" cm="1">
        <f t="array" ref="D8192">_xlfn.IFS(AK8192="1",CONCATENATE(C8192,"Regional"),AK8192="2",CONCATENATE(C8192,"Sectional"),AK8192="3",CONCATENATE(C8192,COUNTIF($C$1:C8192,C8192)))</f>
        <v>Anna TiedemanRegional</v>
      </c>
      <c r="E8192" s="66">
        <v>45197.364583333336</v>
      </c>
      <c r="F8192" t="s">
        <v>2511</v>
      </c>
      <c r="G8192" s="46">
        <v>33</v>
      </c>
      <c r="H8192" s="46">
        <v>115</v>
      </c>
      <c r="I8192" s="46">
        <v>24</v>
      </c>
      <c r="J8192" t="s">
        <v>167</v>
      </c>
      <c r="K8192" t="s">
        <v>83</v>
      </c>
      <c r="L8192" s="46">
        <v>4898</v>
      </c>
      <c r="M8192" s="46">
        <v>72</v>
      </c>
      <c r="N8192" s="46">
        <v>68.5</v>
      </c>
      <c r="O8192" s="46">
        <v>120</v>
      </c>
      <c r="P8192" s="46">
        <f t="shared" si="926"/>
        <v>2</v>
      </c>
      <c r="R8192" s="67" t="s">
        <v>3145</v>
      </c>
      <c r="S8192" s="67">
        <f>COUNTIF(Y$2:$Y$100,R8192)</f>
        <v>0</v>
      </c>
      <c r="V8192" s="67">
        <f t="shared" si="930"/>
        <v>0</v>
      </c>
      <c r="X8192"/>
      <c r="Y8192" s="67" t="str">
        <f t="shared" si="931"/>
        <v xml:space="preserve"> </v>
      </c>
      <c r="AB8192" t="s">
        <v>83</v>
      </c>
      <c r="AC8192" s="46">
        <v>4898</v>
      </c>
      <c r="AD8192" s="46">
        <v>72</v>
      </c>
      <c r="AE8192" s="46">
        <v>68.5</v>
      </c>
      <c r="AF8192" s="46">
        <v>120</v>
      </c>
      <c r="AH8192" s="70" t="str">
        <f t="shared" si="927"/>
        <v>GCAW Girls Div 1 Westosha Central Regional</v>
      </c>
      <c r="AI8192" s="70" t="str">
        <f t="shared" si="928"/>
        <v/>
      </c>
      <c r="AJ8192" s="70" t="str">
        <f t="shared" si="929"/>
        <v/>
      </c>
      <c r="AK8192" s="70" t="str" cm="1">
        <f t="array" ref="AK8192">_xlfn.IFS(AH8192&lt;&gt;"","1",AI8192&lt;&gt;"","2",AJ8192&lt;&gt;"","3")</f>
        <v>1</v>
      </c>
    </row>
    <row r="8193" spans="1:37" x14ac:dyDescent="0.25">
      <c r="A8193" t="s">
        <v>2095</v>
      </c>
      <c r="B8193" t="s">
        <v>622</v>
      </c>
      <c r="C8193" s="67" t="str">
        <f t="shared" si="925"/>
        <v>Samantha Keating</v>
      </c>
      <c r="D8193" s="71" t="str" cm="1">
        <f t="array" ref="D8193">_xlfn.IFS(AK8193="1",CONCATENATE(C8193,"Regional"),AK8193="2",CONCATENATE(C8193,"Sectional"),AK8193="3",CONCATENATE(C8193,COUNTIF($C$1:C8193,C8193)))</f>
        <v>Samantha KeatingRegional</v>
      </c>
      <c r="E8193" s="66">
        <v>45197.364583333336</v>
      </c>
      <c r="F8193" t="s">
        <v>2511</v>
      </c>
      <c r="G8193" s="46">
        <v>33</v>
      </c>
      <c r="H8193" s="46">
        <v>116</v>
      </c>
      <c r="I8193" s="46">
        <v>25</v>
      </c>
      <c r="J8193" t="s">
        <v>167</v>
      </c>
      <c r="K8193" t="s">
        <v>83</v>
      </c>
      <c r="L8193" s="46">
        <v>4898</v>
      </c>
      <c r="M8193" s="46">
        <v>72</v>
      </c>
      <c r="N8193" s="46">
        <v>68.5</v>
      </c>
      <c r="O8193" s="46">
        <v>120</v>
      </c>
      <c r="P8193" s="46">
        <f t="shared" si="926"/>
        <v>2</v>
      </c>
      <c r="R8193" s="67" t="s">
        <v>3120</v>
      </c>
      <c r="S8193" s="67">
        <f>COUNTIF(Y$2:$Y$100,R8193)</f>
        <v>0</v>
      </c>
      <c r="V8193" s="67">
        <f t="shared" si="930"/>
        <v>0</v>
      </c>
      <c r="X8193"/>
      <c r="Y8193" s="67" t="str">
        <f t="shared" si="931"/>
        <v xml:space="preserve"> </v>
      </c>
      <c r="AB8193" t="s">
        <v>83</v>
      </c>
      <c r="AC8193" s="46">
        <v>4898</v>
      </c>
      <c r="AD8193" s="46">
        <v>72</v>
      </c>
      <c r="AE8193" s="46">
        <v>68.5</v>
      </c>
      <c r="AF8193" s="46">
        <v>120</v>
      </c>
      <c r="AH8193" s="70" t="str">
        <f t="shared" si="927"/>
        <v>GCAW Girls Div 1 Westosha Central Regional</v>
      </c>
      <c r="AI8193" s="70" t="str">
        <f t="shared" si="928"/>
        <v/>
      </c>
      <c r="AJ8193" s="70" t="str">
        <f t="shared" si="929"/>
        <v/>
      </c>
      <c r="AK8193" s="70" t="str" cm="1">
        <f t="array" ref="AK8193">_xlfn.IFS(AH8193&lt;&gt;"","1",AI8193&lt;&gt;"","2",AJ8193&lt;&gt;"","3")</f>
        <v>1</v>
      </c>
    </row>
    <row r="8194" spans="1:37" x14ac:dyDescent="0.25">
      <c r="A8194" t="s">
        <v>265</v>
      </c>
      <c r="B8194" t="s">
        <v>280</v>
      </c>
      <c r="C8194" s="67" t="str">
        <f t="shared" ref="C8194:C8257" si="932">CONCATENATE(B8194," ",A8194)</f>
        <v>Kennedy Hayes</v>
      </c>
      <c r="D8194" s="71" t="str" cm="1">
        <f t="array" ref="D8194">_xlfn.IFS(AK8194="1",CONCATENATE(C8194,"Regional"),AK8194="2",CONCATENATE(C8194,"Sectional"),AK8194="3",CONCATENATE(C8194,COUNTIF($C$1:C8194,C8194)))</f>
        <v>Kennedy HayesRegional</v>
      </c>
      <c r="E8194" s="66">
        <v>45197.364583333336</v>
      </c>
      <c r="F8194" t="s">
        <v>2511</v>
      </c>
      <c r="G8194" s="46">
        <v>33</v>
      </c>
      <c r="H8194" s="46">
        <v>122</v>
      </c>
      <c r="I8194" s="46">
        <v>26</v>
      </c>
      <c r="J8194" t="s">
        <v>167</v>
      </c>
      <c r="K8194" t="s">
        <v>83</v>
      </c>
      <c r="L8194" s="46">
        <v>4898</v>
      </c>
      <c r="M8194" s="46">
        <v>72</v>
      </c>
      <c r="N8194" s="46">
        <v>68.5</v>
      </c>
      <c r="O8194" s="46">
        <v>120</v>
      </c>
      <c r="P8194" s="46">
        <f t="shared" ref="P8194:P8257" si="933">IF(L8194&gt;4000,2,1)</f>
        <v>2</v>
      </c>
      <c r="R8194" s="67" t="s">
        <v>3641</v>
      </c>
      <c r="S8194" s="67">
        <f>COUNTIF(Y$2:$Y$100,R8194)</f>
        <v>0</v>
      </c>
      <c r="V8194" s="67">
        <f t="shared" si="930"/>
        <v>0</v>
      </c>
      <c r="X8194"/>
      <c r="Y8194" s="67" t="str">
        <f t="shared" si="931"/>
        <v xml:space="preserve"> </v>
      </c>
      <c r="AB8194" t="s">
        <v>83</v>
      </c>
      <c r="AC8194" s="46">
        <v>4898</v>
      </c>
      <c r="AD8194" s="46">
        <v>72</v>
      </c>
      <c r="AE8194" s="46">
        <v>68.5</v>
      </c>
      <c r="AF8194" s="46">
        <v>120</v>
      </c>
      <c r="AH8194" s="70" t="str">
        <f t="shared" ref="AH8194:AH8257" si="934">IF(ISNUMBER(SEARCH("regional",$F8194)),$F8194,"")</f>
        <v>GCAW Girls Div 1 Westosha Central Regional</v>
      </c>
      <c r="AI8194" s="70" t="str">
        <f t="shared" ref="AI8194:AI8257" si="935">IF(ISNUMBER(SEARCH("sectional",$F8194)),$F8194,"")</f>
        <v/>
      </c>
      <c r="AJ8194" s="70" t="str">
        <f t="shared" ref="AJ8194:AJ8257" si="936">IF(AND(AH8194="",AI8194=""),"X","")</f>
        <v/>
      </c>
      <c r="AK8194" s="70" t="str" cm="1">
        <f t="array" ref="AK8194">_xlfn.IFS(AH8194&lt;&gt;"","1",AI8194&lt;&gt;"","2",AJ8194&lt;&gt;"","3")</f>
        <v>1</v>
      </c>
    </row>
    <row r="8195" spans="1:37" x14ac:dyDescent="0.25">
      <c r="A8195" t="s">
        <v>1867</v>
      </c>
      <c r="B8195" t="s">
        <v>353</v>
      </c>
      <c r="C8195" s="67" t="str">
        <f t="shared" si="932"/>
        <v>Olivia Sheahan</v>
      </c>
      <c r="D8195" s="71" t="str" cm="1">
        <f t="array" ref="D8195">_xlfn.IFS(AK8195="1",CONCATENATE(C8195,"Regional"),AK8195="2",CONCATENATE(C8195,"Sectional"),AK8195="3",CONCATENATE(C8195,COUNTIF($C$1:C8195,C8195)))</f>
        <v>Olivia SheahanRegional</v>
      </c>
      <c r="E8195" s="66">
        <v>45197.364583333336</v>
      </c>
      <c r="F8195" t="s">
        <v>2511</v>
      </c>
      <c r="G8195" s="46">
        <v>33</v>
      </c>
      <c r="H8195" s="46">
        <v>123</v>
      </c>
      <c r="I8195" s="46">
        <v>27</v>
      </c>
      <c r="J8195" t="s">
        <v>167</v>
      </c>
      <c r="K8195" t="s">
        <v>83</v>
      </c>
      <c r="L8195" s="46">
        <v>4898</v>
      </c>
      <c r="M8195" s="46">
        <v>72</v>
      </c>
      <c r="N8195" s="46">
        <v>68.5</v>
      </c>
      <c r="O8195" s="46">
        <v>120</v>
      </c>
      <c r="P8195" s="46">
        <f t="shared" si="933"/>
        <v>2</v>
      </c>
      <c r="R8195" s="67" t="s">
        <v>2881</v>
      </c>
      <c r="S8195" s="67">
        <f>COUNTIF(Y$2:$Y$100,R8195)</f>
        <v>0</v>
      </c>
      <c r="V8195" s="67">
        <f t="shared" si="930"/>
        <v>0</v>
      </c>
      <c r="X8195"/>
      <c r="Y8195" s="67" t="str">
        <f t="shared" si="931"/>
        <v xml:space="preserve"> </v>
      </c>
      <c r="AB8195" t="s">
        <v>83</v>
      </c>
      <c r="AC8195" s="46">
        <v>4898</v>
      </c>
      <c r="AD8195" s="46">
        <v>72</v>
      </c>
      <c r="AE8195" s="46">
        <v>68.5</v>
      </c>
      <c r="AF8195" s="46">
        <v>120</v>
      </c>
      <c r="AH8195" s="70" t="str">
        <f t="shared" si="934"/>
        <v>GCAW Girls Div 1 Westosha Central Regional</v>
      </c>
      <c r="AI8195" s="70" t="str">
        <f t="shared" si="935"/>
        <v/>
      </c>
      <c r="AJ8195" s="70" t="str">
        <f t="shared" si="936"/>
        <v/>
      </c>
      <c r="AK8195" s="70" t="str" cm="1">
        <f t="array" ref="AK8195">_xlfn.IFS(AH8195&lt;&gt;"","1",AI8195&lt;&gt;"","2",AJ8195&lt;&gt;"","3")</f>
        <v>1</v>
      </c>
    </row>
    <row r="8196" spans="1:37" x14ac:dyDescent="0.25">
      <c r="A8196" t="s">
        <v>868</v>
      </c>
      <c r="B8196" t="s">
        <v>543</v>
      </c>
      <c r="C8196" s="67" t="str">
        <f t="shared" si="932"/>
        <v>Brooke Robinson</v>
      </c>
      <c r="D8196" s="71" t="str" cm="1">
        <f t="array" ref="D8196">_xlfn.IFS(AK8196="1",CONCATENATE(C8196,"Regional"),AK8196="2",CONCATENATE(C8196,"Sectional"),AK8196="3",CONCATENATE(C8196,COUNTIF($C$1:C8196,C8196)))</f>
        <v>Brooke RobinsonRegional</v>
      </c>
      <c r="E8196" s="66">
        <v>45197.364583333336</v>
      </c>
      <c r="F8196" t="s">
        <v>2511</v>
      </c>
      <c r="G8196" s="46">
        <v>33</v>
      </c>
      <c r="H8196" s="46">
        <v>126</v>
      </c>
      <c r="I8196" s="46">
        <v>28</v>
      </c>
      <c r="J8196" t="s">
        <v>167</v>
      </c>
      <c r="K8196" t="s">
        <v>83</v>
      </c>
      <c r="L8196" s="46">
        <v>4898</v>
      </c>
      <c r="M8196" s="46">
        <v>72</v>
      </c>
      <c r="N8196" s="46">
        <v>68.5</v>
      </c>
      <c r="O8196" s="46">
        <v>120</v>
      </c>
      <c r="P8196" s="46">
        <f t="shared" si="933"/>
        <v>2</v>
      </c>
      <c r="R8196" s="67" t="s">
        <v>1412</v>
      </c>
      <c r="S8196" s="67">
        <f>COUNTIF(Y$2:$Y$100,R8196)</f>
        <v>0</v>
      </c>
      <c r="V8196" s="67">
        <f t="shared" si="930"/>
        <v>0</v>
      </c>
      <c r="X8196"/>
      <c r="Y8196" s="67" t="str">
        <f t="shared" si="931"/>
        <v xml:space="preserve"> </v>
      </c>
      <c r="AB8196" t="s">
        <v>83</v>
      </c>
      <c r="AC8196" s="46">
        <v>4898</v>
      </c>
      <c r="AD8196" s="46">
        <v>72</v>
      </c>
      <c r="AE8196" s="46">
        <v>68.5</v>
      </c>
      <c r="AF8196" s="46">
        <v>120</v>
      </c>
      <c r="AH8196" s="70" t="str">
        <f t="shared" si="934"/>
        <v>GCAW Girls Div 1 Westosha Central Regional</v>
      </c>
      <c r="AI8196" s="70" t="str">
        <f t="shared" si="935"/>
        <v/>
      </c>
      <c r="AJ8196" s="70" t="str">
        <f t="shared" si="936"/>
        <v/>
      </c>
      <c r="AK8196" s="70" t="str" cm="1">
        <f t="array" ref="AK8196">_xlfn.IFS(AH8196&lt;&gt;"","1",AI8196&lt;&gt;"","2",AJ8196&lt;&gt;"","3")</f>
        <v>1</v>
      </c>
    </row>
    <row r="8197" spans="1:37" x14ac:dyDescent="0.25">
      <c r="A8197" t="s">
        <v>1947</v>
      </c>
      <c r="B8197" t="s">
        <v>345</v>
      </c>
      <c r="C8197" s="67" t="str">
        <f t="shared" si="932"/>
        <v>Abigail Jutrzonka</v>
      </c>
      <c r="D8197" s="71" t="str" cm="1">
        <f t="array" ref="D8197">_xlfn.IFS(AK8197="1",CONCATENATE(C8197,"Regional"),AK8197="2",CONCATENATE(C8197,"Sectional"),AK8197="3",CONCATENATE(C8197,COUNTIF($C$1:C8197,C8197)))</f>
        <v>Abigail JutrzonkaRegional</v>
      </c>
      <c r="E8197" s="66">
        <v>45197.364583333336</v>
      </c>
      <c r="F8197" t="s">
        <v>2511</v>
      </c>
      <c r="G8197" s="46">
        <v>33</v>
      </c>
      <c r="H8197" s="46">
        <v>129</v>
      </c>
      <c r="I8197" s="46">
        <v>29</v>
      </c>
      <c r="J8197" t="s">
        <v>167</v>
      </c>
      <c r="K8197" t="s">
        <v>83</v>
      </c>
      <c r="L8197" s="46">
        <v>4898</v>
      </c>
      <c r="M8197" s="46">
        <v>72</v>
      </c>
      <c r="N8197" s="46">
        <v>68.5</v>
      </c>
      <c r="O8197" s="46">
        <v>120</v>
      </c>
      <c r="P8197" s="46">
        <f t="shared" si="933"/>
        <v>2</v>
      </c>
      <c r="R8197" s="67" t="s">
        <v>2964</v>
      </c>
      <c r="S8197" s="67">
        <f>COUNTIF(Y$2:$Y$100,R8197)</f>
        <v>0</v>
      </c>
      <c r="V8197" s="67">
        <f t="shared" si="930"/>
        <v>0</v>
      </c>
      <c r="X8197"/>
      <c r="Y8197" s="67" t="str">
        <f t="shared" si="931"/>
        <v xml:space="preserve"> </v>
      </c>
      <c r="AB8197" t="s">
        <v>83</v>
      </c>
      <c r="AC8197" s="46">
        <v>4898</v>
      </c>
      <c r="AD8197" s="46">
        <v>72</v>
      </c>
      <c r="AE8197" s="46">
        <v>68.5</v>
      </c>
      <c r="AF8197" s="46">
        <v>120</v>
      </c>
      <c r="AH8197" s="70" t="str">
        <f t="shared" si="934"/>
        <v>GCAW Girls Div 1 Westosha Central Regional</v>
      </c>
      <c r="AI8197" s="70" t="str">
        <f t="shared" si="935"/>
        <v/>
      </c>
      <c r="AJ8197" s="70" t="str">
        <f t="shared" si="936"/>
        <v/>
      </c>
      <c r="AK8197" s="70" t="str" cm="1">
        <f t="array" ref="AK8197">_xlfn.IFS(AH8197&lt;&gt;"","1",AI8197&lt;&gt;"","2",AJ8197&lt;&gt;"","3")</f>
        <v>1</v>
      </c>
    </row>
    <row r="8198" spans="1:37" x14ac:dyDescent="0.25">
      <c r="A8198" t="s">
        <v>2119</v>
      </c>
      <c r="B8198" t="s">
        <v>1906</v>
      </c>
      <c r="C8198" s="67" t="str">
        <f t="shared" si="932"/>
        <v>Kenzie Kuhagen</v>
      </c>
      <c r="D8198" s="71" t="str" cm="1">
        <f t="array" ref="D8198">_xlfn.IFS(AK8198="1",CONCATENATE(C8198,"Regional"),AK8198="2",CONCATENATE(C8198,"Sectional"),AK8198="3",CONCATENATE(C8198,COUNTIF($C$1:C8198,C8198)))</f>
        <v>Kenzie KuhagenRegional</v>
      </c>
      <c r="E8198" s="66">
        <v>45197.364583333336</v>
      </c>
      <c r="F8198" t="s">
        <v>2511</v>
      </c>
      <c r="G8198" s="46">
        <v>33</v>
      </c>
      <c r="H8198" s="46">
        <v>132</v>
      </c>
      <c r="I8198" s="46">
        <v>30</v>
      </c>
      <c r="J8198" t="s">
        <v>167</v>
      </c>
      <c r="K8198" t="s">
        <v>83</v>
      </c>
      <c r="L8198" s="46">
        <v>4898</v>
      </c>
      <c r="M8198" s="46">
        <v>72</v>
      </c>
      <c r="N8198" s="46">
        <v>68.5</v>
      </c>
      <c r="O8198" s="46">
        <v>120</v>
      </c>
      <c r="P8198" s="46">
        <f t="shared" si="933"/>
        <v>2</v>
      </c>
      <c r="R8198" s="67" t="s">
        <v>3146</v>
      </c>
      <c r="S8198" s="67">
        <f>COUNTIF(Y$2:$Y$100,R8198)</f>
        <v>0</v>
      </c>
      <c r="V8198" s="67">
        <f t="shared" si="930"/>
        <v>0</v>
      </c>
      <c r="X8198"/>
      <c r="Y8198" s="67" t="str">
        <f t="shared" si="931"/>
        <v xml:space="preserve"> </v>
      </c>
      <c r="AB8198" t="s">
        <v>83</v>
      </c>
      <c r="AC8198" s="46">
        <v>4898</v>
      </c>
      <c r="AD8198" s="46">
        <v>72</v>
      </c>
      <c r="AE8198" s="46">
        <v>68.5</v>
      </c>
      <c r="AF8198" s="46">
        <v>120</v>
      </c>
      <c r="AH8198" s="70" t="str">
        <f t="shared" si="934"/>
        <v>GCAW Girls Div 1 Westosha Central Regional</v>
      </c>
      <c r="AI8198" s="70" t="str">
        <f t="shared" si="935"/>
        <v/>
      </c>
      <c r="AJ8198" s="70" t="str">
        <f t="shared" si="936"/>
        <v/>
      </c>
      <c r="AK8198" s="70" t="str" cm="1">
        <f t="array" ref="AK8198">_xlfn.IFS(AH8198&lt;&gt;"","1",AI8198&lt;&gt;"","2",AJ8198&lt;&gt;"","3")</f>
        <v>1</v>
      </c>
    </row>
    <row r="8199" spans="1:37" x14ac:dyDescent="0.25">
      <c r="A8199" t="s">
        <v>2120</v>
      </c>
      <c r="B8199" t="s">
        <v>434</v>
      </c>
      <c r="C8199" s="67" t="str">
        <f t="shared" si="932"/>
        <v>Ella Pollock</v>
      </c>
      <c r="D8199" s="71" t="str" cm="1">
        <f t="array" ref="D8199">_xlfn.IFS(AK8199="1",CONCATENATE(C8199,"Regional"),AK8199="2",CONCATENATE(C8199,"Sectional"),AK8199="3",CONCATENATE(C8199,COUNTIF($C$1:C8199,C8199)))</f>
        <v>Ella PollockRegional</v>
      </c>
      <c r="E8199" s="66">
        <v>45197.364583333336</v>
      </c>
      <c r="F8199" t="s">
        <v>2511</v>
      </c>
      <c r="G8199" s="46">
        <v>33</v>
      </c>
      <c r="H8199" s="46">
        <v>138</v>
      </c>
      <c r="I8199" s="46">
        <v>31</v>
      </c>
      <c r="J8199" t="s">
        <v>167</v>
      </c>
      <c r="K8199" t="s">
        <v>83</v>
      </c>
      <c r="L8199" s="46">
        <v>4898</v>
      </c>
      <c r="M8199" s="46">
        <v>72</v>
      </c>
      <c r="N8199" s="46">
        <v>68.5</v>
      </c>
      <c r="O8199" s="46">
        <v>120</v>
      </c>
      <c r="P8199" s="46">
        <f t="shared" si="933"/>
        <v>2</v>
      </c>
      <c r="R8199" s="67" t="s">
        <v>3147</v>
      </c>
      <c r="S8199" s="67">
        <f>COUNTIF(Y$2:$Y$100,R8199)</f>
        <v>0</v>
      </c>
      <c r="V8199" s="67">
        <f t="shared" si="930"/>
        <v>0</v>
      </c>
      <c r="X8199"/>
      <c r="Y8199" s="67" t="str">
        <f t="shared" si="931"/>
        <v xml:space="preserve"> </v>
      </c>
      <c r="AB8199" t="s">
        <v>83</v>
      </c>
      <c r="AC8199" s="46">
        <v>4898</v>
      </c>
      <c r="AD8199" s="46">
        <v>72</v>
      </c>
      <c r="AE8199" s="46">
        <v>68.5</v>
      </c>
      <c r="AF8199" s="46">
        <v>120</v>
      </c>
      <c r="AH8199" s="70" t="str">
        <f t="shared" si="934"/>
        <v>GCAW Girls Div 1 Westosha Central Regional</v>
      </c>
      <c r="AI8199" s="70" t="str">
        <f t="shared" si="935"/>
        <v/>
      </c>
      <c r="AJ8199" s="70" t="str">
        <f t="shared" si="936"/>
        <v/>
      </c>
      <c r="AK8199" s="70" t="str" cm="1">
        <f t="array" ref="AK8199">_xlfn.IFS(AH8199&lt;&gt;"","1",AI8199&lt;&gt;"","2",AJ8199&lt;&gt;"","3")</f>
        <v>1</v>
      </c>
    </row>
    <row r="8200" spans="1:37" x14ac:dyDescent="0.25">
      <c r="A8200" t="s">
        <v>3427</v>
      </c>
      <c r="B8200" t="s">
        <v>487</v>
      </c>
      <c r="C8200" s="67" t="str">
        <f t="shared" si="932"/>
        <v>Mary Leonard</v>
      </c>
      <c r="D8200" s="71" t="str" cm="1">
        <f t="array" ref="D8200">_xlfn.IFS(AK8200="1",CONCATENATE(C8200,"Regional"),AK8200="2",CONCATENATE(C8200,"Sectional"),AK8200="3",CONCATENATE(C8200,COUNTIF($C$1:C8200,C8200)))</f>
        <v>Mary LeonardRegional</v>
      </c>
      <c r="E8200" s="66">
        <v>45197.364583333336</v>
      </c>
      <c r="F8200" t="s">
        <v>2511</v>
      </c>
      <c r="G8200" s="46">
        <v>33</v>
      </c>
      <c r="H8200" s="46">
        <v>142</v>
      </c>
      <c r="I8200" s="46">
        <v>32</v>
      </c>
      <c r="J8200" t="s">
        <v>167</v>
      </c>
      <c r="K8200" t="s">
        <v>83</v>
      </c>
      <c r="L8200" s="46">
        <v>4898</v>
      </c>
      <c r="M8200" s="46">
        <v>72</v>
      </c>
      <c r="N8200" s="46">
        <v>68.5</v>
      </c>
      <c r="O8200" s="46">
        <v>120</v>
      </c>
      <c r="P8200" s="46">
        <f t="shared" si="933"/>
        <v>2</v>
      </c>
      <c r="R8200" s="67" t="s">
        <v>3618</v>
      </c>
      <c r="S8200" s="67">
        <f>COUNTIF(Y$2:$Y$100,R8200)</f>
        <v>0</v>
      </c>
      <c r="V8200" s="67">
        <f t="shared" si="930"/>
        <v>0</v>
      </c>
      <c r="X8200"/>
      <c r="Y8200" s="67" t="str">
        <f t="shared" si="931"/>
        <v xml:space="preserve"> </v>
      </c>
      <c r="AB8200" t="s">
        <v>83</v>
      </c>
      <c r="AC8200" s="46">
        <v>4898</v>
      </c>
      <c r="AD8200" s="46">
        <v>72</v>
      </c>
      <c r="AE8200" s="46">
        <v>68.5</v>
      </c>
      <c r="AF8200" s="46">
        <v>120</v>
      </c>
      <c r="AH8200" s="70" t="str">
        <f t="shared" si="934"/>
        <v>GCAW Girls Div 1 Westosha Central Regional</v>
      </c>
      <c r="AI8200" s="70" t="str">
        <f t="shared" si="935"/>
        <v/>
      </c>
      <c r="AJ8200" s="70" t="str">
        <f t="shared" si="936"/>
        <v/>
      </c>
      <c r="AK8200" s="70" t="str" cm="1">
        <f t="array" ref="AK8200">_xlfn.IFS(AH8200&lt;&gt;"","1",AI8200&lt;&gt;"","2",AJ8200&lt;&gt;"","3")</f>
        <v>1</v>
      </c>
    </row>
    <row r="8201" spans="1:37" x14ac:dyDescent="0.25">
      <c r="A8201" t="s">
        <v>2121</v>
      </c>
      <c r="B8201" t="s">
        <v>816</v>
      </c>
      <c r="C8201" s="67" t="str">
        <f t="shared" si="932"/>
        <v>Kylie Turkowski</v>
      </c>
      <c r="D8201" s="71" t="str" cm="1">
        <f t="array" ref="D8201">_xlfn.IFS(AK8201="1",CONCATENATE(C8201,"Regional"),AK8201="2",CONCATENATE(C8201,"Sectional"),AK8201="3",CONCATENATE(C8201,COUNTIF($C$1:C8201,C8201)))</f>
        <v>Kylie TurkowskiRegional</v>
      </c>
      <c r="E8201" s="66">
        <v>45197.364583333336</v>
      </c>
      <c r="F8201" t="s">
        <v>2511</v>
      </c>
      <c r="G8201" s="46">
        <v>33</v>
      </c>
      <c r="H8201" s="46">
        <v>155</v>
      </c>
      <c r="I8201" s="46">
        <v>33</v>
      </c>
      <c r="J8201" t="s">
        <v>167</v>
      </c>
      <c r="K8201" t="s">
        <v>83</v>
      </c>
      <c r="L8201" s="46">
        <v>4898</v>
      </c>
      <c r="M8201" s="46">
        <v>72</v>
      </c>
      <c r="N8201" s="46">
        <v>68.5</v>
      </c>
      <c r="O8201" s="46">
        <v>120</v>
      </c>
      <c r="P8201" s="46">
        <f t="shared" si="933"/>
        <v>2</v>
      </c>
      <c r="R8201" s="67" t="s">
        <v>3148</v>
      </c>
      <c r="S8201" s="67">
        <f>COUNTIF(Y$2:$Y$100,R8201)</f>
        <v>0</v>
      </c>
      <c r="V8201" s="67">
        <f t="shared" si="930"/>
        <v>0</v>
      </c>
      <c r="X8201"/>
      <c r="Y8201" s="67" t="str">
        <f t="shared" si="931"/>
        <v xml:space="preserve"> </v>
      </c>
      <c r="AB8201" t="s">
        <v>83</v>
      </c>
      <c r="AC8201" s="46">
        <v>4898</v>
      </c>
      <c r="AD8201" s="46">
        <v>72</v>
      </c>
      <c r="AE8201" s="46">
        <v>68.5</v>
      </c>
      <c r="AF8201" s="46">
        <v>120</v>
      </c>
      <c r="AH8201" s="70" t="str">
        <f t="shared" si="934"/>
        <v>GCAW Girls Div 1 Westosha Central Regional</v>
      </c>
      <c r="AI8201" s="70" t="str">
        <f t="shared" si="935"/>
        <v/>
      </c>
      <c r="AJ8201" s="70" t="str">
        <f t="shared" si="936"/>
        <v/>
      </c>
      <c r="AK8201" s="70" t="str" cm="1">
        <f t="array" ref="AK8201">_xlfn.IFS(AH8201&lt;&gt;"","1",AI8201&lt;&gt;"","2",AJ8201&lt;&gt;"","3")</f>
        <v>1</v>
      </c>
    </row>
    <row r="8202" spans="1:37" x14ac:dyDescent="0.25">
      <c r="A8202" t="s">
        <v>378</v>
      </c>
      <c r="B8202" t="s">
        <v>484</v>
      </c>
      <c r="C8202" s="67" t="str">
        <f t="shared" si="932"/>
        <v>Abbie Welch</v>
      </c>
      <c r="D8202" s="71" t="str" cm="1">
        <f t="array" ref="D8202">_xlfn.IFS(AK8202="1",CONCATENATE(C8202,"Regional"),AK8202="2",CONCATENATE(C8202,"Sectional"),AK8202="3",CONCATENATE(C8202,COUNTIF($C$1:C8202,C8202)))</f>
        <v>Abbie WelchRegional</v>
      </c>
      <c r="E8202" s="66">
        <v>45197.447222222225</v>
      </c>
      <c r="F8202" t="s">
        <v>2510</v>
      </c>
      <c r="G8202" s="46">
        <v>35</v>
      </c>
      <c r="H8202" s="46">
        <v>77</v>
      </c>
      <c r="I8202" s="46">
        <v>1</v>
      </c>
      <c r="J8202" t="s">
        <v>2427</v>
      </c>
      <c r="K8202" t="s">
        <v>90</v>
      </c>
      <c r="L8202" s="46">
        <v>5425</v>
      </c>
      <c r="M8202" s="46">
        <v>72</v>
      </c>
      <c r="N8202" s="46">
        <v>70.400000000000006</v>
      </c>
      <c r="O8202" s="46">
        <v>118</v>
      </c>
      <c r="P8202" s="46">
        <f t="shared" si="933"/>
        <v>2</v>
      </c>
      <c r="R8202" s="67" t="s">
        <v>1175</v>
      </c>
      <c r="S8202" s="67">
        <f>COUNTIF(Y$2:$Y$100,R8202)</f>
        <v>0</v>
      </c>
      <c r="V8202" s="67">
        <f t="shared" si="930"/>
        <v>0</v>
      </c>
      <c r="X8202"/>
      <c r="Y8202" s="67" t="str">
        <f t="shared" si="931"/>
        <v xml:space="preserve"> </v>
      </c>
      <c r="AB8202" t="s">
        <v>90</v>
      </c>
      <c r="AC8202" s="46">
        <v>5425</v>
      </c>
      <c r="AD8202" s="46">
        <v>72</v>
      </c>
      <c r="AE8202" s="46">
        <v>70.400000000000006</v>
      </c>
      <c r="AF8202" s="46">
        <v>118</v>
      </c>
      <c r="AH8202" s="70" t="str">
        <f t="shared" si="934"/>
        <v>GCAW Girls Div 1 Wauwatosa East Regional</v>
      </c>
      <c r="AI8202" s="70" t="str">
        <f t="shared" si="935"/>
        <v/>
      </c>
      <c r="AJ8202" s="70" t="str">
        <f t="shared" si="936"/>
        <v/>
      </c>
      <c r="AK8202" s="70" t="str" cm="1">
        <f t="array" ref="AK8202">_xlfn.IFS(AH8202&lt;&gt;"","1",AI8202&lt;&gt;"","2",AJ8202&lt;&gt;"","3")</f>
        <v>1</v>
      </c>
    </row>
    <row r="8203" spans="1:37" x14ac:dyDescent="0.25">
      <c r="A8203" t="s">
        <v>745</v>
      </c>
      <c r="B8203" t="s">
        <v>523</v>
      </c>
      <c r="C8203" s="67" t="str">
        <f t="shared" si="932"/>
        <v>Nora Gogin</v>
      </c>
      <c r="D8203" s="71" t="str" cm="1">
        <f t="array" ref="D8203">_xlfn.IFS(AK8203="1",CONCATENATE(C8203,"Regional"),AK8203="2",CONCATENATE(C8203,"Sectional"),AK8203="3",CONCATENATE(C8203,COUNTIF($C$1:C8203,C8203)))</f>
        <v>Nora GoginRegional</v>
      </c>
      <c r="E8203" s="66">
        <v>45197.447222222225</v>
      </c>
      <c r="F8203" t="s">
        <v>2510</v>
      </c>
      <c r="G8203" s="46">
        <v>35</v>
      </c>
      <c r="H8203" s="46">
        <v>79</v>
      </c>
      <c r="I8203" s="46">
        <v>2</v>
      </c>
      <c r="J8203" t="s">
        <v>2427</v>
      </c>
      <c r="K8203" t="s">
        <v>90</v>
      </c>
      <c r="L8203" s="46">
        <v>5425</v>
      </c>
      <c r="M8203" s="46">
        <v>72</v>
      </c>
      <c r="N8203" s="46">
        <v>70.400000000000006</v>
      </c>
      <c r="O8203" s="46">
        <v>118</v>
      </c>
      <c r="P8203" s="46">
        <f t="shared" si="933"/>
        <v>2</v>
      </c>
      <c r="R8203" s="67" t="s">
        <v>1334</v>
      </c>
      <c r="S8203" s="67">
        <f>COUNTIF(Y$2:$Y$100,R8203)</f>
        <v>0</v>
      </c>
      <c r="V8203" s="67">
        <f t="shared" si="930"/>
        <v>0</v>
      </c>
      <c r="X8203"/>
      <c r="Y8203" s="67" t="str">
        <f t="shared" si="931"/>
        <v xml:space="preserve"> </v>
      </c>
      <c r="AB8203" t="s">
        <v>90</v>
      </c>
      <c r="AC8203" s="46">
        <v>5425</v>
      </c>
      <c r="AD8203" s="46">
        <v>72</v>
      </c>
      <c r="AE8203" s="46">
        <v>70.400000000000006</v>
      </c>
      <c r="AF8203" s="46">
        <v>118</v>
      </c>
      <c r="AH8203" s="70" t="str">
        <f t="shared" si="934"/>
        <v>GCAW Girls Div 1 Wauwatosa East Regional</v>
      </c>
      <c r="AI8203" s="70" t="str">
        <f t="shared" si="935"/>
        <v/>
      </c>
      <c r="AJ8203" s="70" t="str">
        <f t="shared" si="936"/>
        <v/>
      </c>
      <c r="AK8203" s="70" t="str" cm="1">
        <f t="array" ref="AK8203">_xlfn.IFS(AH8203&lt;&gt;"","1",AI8203&lt;&gt;"","2",AJ8203&lt;&gt;"","3")</f>
        <v>1</v>
      </c>
    </row>
    <row r="8204" spans="1:37" x14ac:dyDescent="0.25">
      <c r="A8204" t="s">
        <v>732</v>
      </c>
      <c r="B8204" t="s">
        <v>733</v>
      </c>
      <c r="C8204" s="67" t="str">
        <f t="shared" si="932"/>
        <v>Martina Hudaj</v>
      </c>
      <c r="D8204" s="71" t="str" cm="1">
        <f t="array" ref="D8204">_xlfn.IFS(AK8204="1",CONCATENATE(C8204,"Regional"),AK8204="2",CONCATENATE(C8204,"Sectional"),AK8204="3",CONCATENATE(C8204,COUNTIF($C$1:C8204,C8204)))</f>
        <v>Martina HudajRegional</v>
      </c>
      <c r="E8204" s="66">
        <v>45197.447222222225</v>
      </c>
      <c r="F8204" t="s">
        <v>2510</v>
      </c>
      <c r="G8204" s="46">
        <v>35</v>
      </c>
      <c r="H8204" s="46">
        <v>81</v>
      </c>
      <c r="I8204" s="46">
        <v>3</v>
      </c>
      <c r="J8204" t="s">
        <v>2427</v>
      </c>
      <c r="K8204" t="s">
        <v>90</v>
      </c>
      <c r="L8204" s="46">
        <v>5425</v>
      </c>
      <c r="M8204" s="46">
        <v>72</v>
      </c>
      <c r="N8204" s="46">
        <v>70.400000000000006</v>
      </c>
      <c r="O8204" s="46">
        <v>118</v>
      </c>
      <c r="P8204" s="46">
        <f t="shared" si="933"/>
        <v>2</v>
      </c>
      <c r="R8204" s="67" t="s">
        <v>1326</v>
      </c>
      <c r="S8204" s="67">
        <f>COUNTIF(Y$2:$Y$100,R8204)</f>
        <v>0</v>
      </c>
      <c r="V8204" s="67">
        <f t="shared" si="930"/>
        <v>0</v>
      </c>
      <c r="X8204"/>
      <c r="Y8204" s="67" t="str">
        <f t="shared" si="931"/>
        <v xml:space="preserve"> </v>
      </c>
      <c r="AB8204" t="s">
        <v>90</v>
      </c>
      <c r="AC8204" s="46">
        <v>5425</v>
      </c>
      <c r="AD8204" s="46">
        <v>72</v>
      </c>
      <c r="AE8204" s="46">
        <v>70.400000000000006</v>
      </c>
      <c r="AF8204" s="46">
        <v>118</v>
      </c>
      <c r="AH8204" s="70" t="str">
        <f t="shared" si="934"/>
        <v>GCAW Girls Div 1 Wauwatosa East Regional</v>
      </c>
      <c r="AI8204" s="70" t="str">
        <f t="shared" si="935"/>
        <v/>
      </c>
      <c r="AJ8204" s="70" t="str">
        <f t="shared" si="936"/>
        <v/>
      </c>
      <c r="AK8204" s="70" t="str" cm="1">
        <f t="array" ref="AK8204">_xlfn.IFS(AH8204&lt;&gt;"","1",AI8204&lt;&gt;"","2",AJ8204&lt;&gt;"","3")</f>
        <v>1</v>
      </c>
    </row>
    <row r="8205" spans="1:37" x14ac:dyDescent="0.25">
      <c r="A8205" t="s">
        <v>460</v>
      </c>
      <c r="B8205" t="s">
        <v>461</v>
      </c>
      <c r="C8205" s="67" t="str">
        <f t="shared" si="932"/>
        <v>Breanne Delisle</v>
      </c>
      <c r="D8205" s="71" t="str" cm="1">
        <f t="array" ref="D8205">_xlfn.IFS(AK8205="1",CONCATENATE(C8205,"Regional"),AK8205="2",CONCATENATE(C8205,"Sectional"),AK8205="3",CONCATENATE(C8205,COUNTIF($C$1:C8205,C8205)))</f>
        <v>Breanne DelisleRegional</v>
      </c>
      <c r="E8205" s="66">
        <v>45197.447222222225</v>
      </c>
      <c r="F8205" t="s">
        <v>2510</v>
      </c>
      <c r="G8205" s="46">
        <v>35</v>
      </c>
      <c r="H8205" s="46">
        <v>82</v>
      </c>
      <c r="I8205" s="46">
        <v>4</v>
      </c>
      <c r="J8205" t="s">
        <v>2427</v>
      </c>
      <c r="K8205" t="s">
        <v>90</v>
      </c>
      <c r="L8205" s="46">
        <v>5425</v>
      </c>
      <c r="M8205" s="46">
        <v>72</v>
      </c>
      <c r="N8205" s="46">
        <v>70.400000000000006</v>
      </c>
      <c r="O8205" s="46">
        <v>118</v>
      </c>
      <c r="P8205" s="46">
        <f t="shared" si="933"/>
        <v>2</v>
      </c>
      <c r="R8205" s="67" t="s">
        <v>1161</v>
      </c>
      <c r="S8205" s="67">
        <f>COUNTIF(Y$2:$Y$100,R8205)</f>
        <v>0</v>
      </c>
      <c r="V8205" s="67">
        <f t="shared" si="930"/>
        <v>0</v>
      </c>
      <c r="X8205"/>
      <c r="Y8205" s="67" t="str">
        <f t="shared" si="931"/>
        <v xml:space="preserve"> </v>
      </c>
      <c r="AB8205" t="s">
        <v>90</v>
      </c>
      <c r="AC8205" s="46">
        <v>5425</v>
      </c>
      <c r="AD8205" s="46">
        <v>72</v>
      </c>
      <c r="AE8205" s="46">
        <v>70.400000000000006</v>
      </c>
      <c r="AF8205" s="46">
        <v>118</v>
      </c>
      <c r="AH8205" s="70" t="str">
        <f t="shared" si="934"/>
        <v>GCAW Girls Div 1 Wauwatosa East Regional</v>
      </c>
      <c r="AI8205" s="70" t="str">
        <f t="shared" si="935"/>
        <v/>
      </c>
      <c r="AJ8205" s="70" t="str">
        <f t="shared" si="936"/>
        <v/>
      </c>
      <c r="AK8205" s="70" t="str" cm="1">
        <f t="array" ref="AK8205">_xlfn.IFS(AH8205&lt;&gt;"","1",AI8205&lt;&gt;"","2",AJ8205&lt;&gt;"","3")</f>
        <v>1</v>
      </c>
    </row>
    <row r="8206" spans="1:37" x14ac:dyDescent="0.25">
      <c r="A8206" t="s">
        <v>951</v>
      </c>
      <c r="B8206" t="s">
        <v>539</v>
      </c>
      <c r="C8206" s="67" t="str">
        <f t="shared" si="932"/>
        <v>Maggie Blank</v>
      </c>
      <c r="D8206" s="71" t="str" cm="1">
        <f t="array" ref="D8206">_xlfn.IFS(AK8206="1",CONCATENATE(C8206,"Regional"),AK8206="2",CONCATENATE(C8206,"Sectional"),AK8206="3",CONCATENATE(C8206,COUNTIF($C$1:C8206,C8206)))</f>
        <v>Maggie BlankRegional</v>
      </c>
      <c r="E8206" s="66">
        <v>45197.447222222225</v>
      </c>
      <c r="F8206" t="s">
        <v>2510</v>
      </c>
      <c r="G8206" s="46">
        <v>35</v>
      </c>
      <c r="H8206" s="46">
        <v>87</v>
      </c>
      <c r="I8206" s="46">
        <v>5</v>
      </c>
      <c r="J8206" t="s">
        <v>2427</v>
      </c>
      <c r="K8206" t="s">
        <v>90</v>
      </c>
      <c r="L8206" s="46">
        <v>5425</v>
      </c>
      <c r="M8206" s="46">
        <v>72</v>
      </c>
      <c r="N8206" s="46">
        <v>70.400000000000006</v>
      </c>
      <c r="O8206" s="46">
        <v>118</v>
      </c>
      <c r="P8206" s="46">
        <f t="shared" si="933"/>
        <v>2</v>
      </c>
      <c r="R8206" s="67" t="s">
        <v>1468</v>
      </c>
      <c r="S8206" s="67">
        <f>COUNTIF(Y$2:$Y$100,R8206)</f>
        <v>0</v>
      </c>
      <c r="V8206" s="67">
        <f t="shared" si="930"/>
        <v>0</v>
      </c>
      <c r="X8206"/>
      <c r="Y8206" s="67" t="str">
        <f t="shared" si="931"/>
        <v xml:space="preserve"> </v>
      </c>
      <c r="AB8206" t="s">
        <v>90</v>
      </c>
      <c r="AC8206" s="46">
        <v>5425</v>
      </c>
      <c r="AD8206" s="46">
        <v>72</v>
      </c>
      <c r="AE8206" s="46">
        <v>70.400000000000006</v>
      </c>
      <c r="AF8206" s="46">
        <v>118</v>
      </c>
      <c r="AH8206" s="70" t="str">
        <f t="shared" si="934"/>
        <v>GCAW Girls Div 1 Wauwatosa East Regional</v>
      </c>
      <c r="AI8206" s="70" t="str">
        <f t="shared" si="935"/>
        <v/>
      </c>
      <c r="AJ8206" s="70" t="str">
        <f t="shared" si="936"/>
        <v/>
      </c>
      <c r="AK8206" s="70" t="str" cm="1">
        <f t="array" ref="AK8206">_xlfn.IFS(AH8206&lt;&gt;"","1",AI8206&lt;&gt;"","2",AJ8206&lt;&gt;"","3")</f>
        <v>1</v>
      </c>
    </row>
    <row r="8207" spans="1:37" x14ac:dyDescent="0.25">
      <c r="A8207" t="s">
        <v>1649</v>
      </c>
      <c r="B8207" t="s">
        <v>1613</v>
      </c>
      <c r="C8207" s="67" t="str">
        <f t="shared" si="932"/>
        <v>Arianna Lietzow</v>
      </c>
      <c r="D8207" s="71" t="str" cm="1">
        <f t="array" ref="D8207">_xlfn.IFS(AK8207="1",CONCATENATE(C8207,"Regional"),AK8207="2",CONCATENATE(C8207,"Sectional"),AK8207="3",CONCATENATE(C8207,COUNTIF($C$1:C8207,C8207)))</f>
        <v>Arianna LietzowRegional</v>
      </c>
      <c r="E8207" s="66">
        <v>45197.447222222225</v>
      </c>
      <c r="F8207" t="s">
        <v>2510</v>
      </c>
      <c r="G8207" s="46">
        <v>35</v>
      </c>
      <c r="H8207" s="46">
        <v>87</v>
      </c>
      <c r="I8207" s="46">
        <v>5</v>
      </c>
      <c r="J8207" t="s">
        <v>2427</v>
      </c>
      <c r="K8207" t="s">
        <v>90</v>
      </c>
      <c r="L8207" s="46">
        <v>5425</v>
      </c>
      <c r="M8207" s="46">
        <v>72</v>
      </c>
      <c r="N8207" s="46">
        <v>70.400000000000006</v>
      </c>
      <c r="O8207" s="46">
        <v>118</v>
      </c>
      <c r="P8207" s="46">
        <f t="shared" si="933"/>
        <v>2</v>
      </c>
      <c r="R8207" s="67" t="s">
        <v>3552</v>
      </c>
      <c r="S8207" s="67">
        <f>COUNTIF(Y$2:$Y$100,R8207)</f>
        <v>0</v>
      </c>
      <c r="V8207" s="67">
        <f t="shared" si="930"/>
        <v>0</v>
      </c>
      <c r="X8207"/>
      <c r="Y8207" s="67" t="str">
        <f t="shared" si="931"/>
        <v xml:space="preserve"> </v>
      </c>
      <c r="AB8207" t="s">
        <v>90</v>
      </c>
      <c r="AC8207" s="46">
        <v>5425</v>
      </c>
      <c r="AD8207" s="46">
        <v>72</v>
      </c>
      <c r="AE8207" s="46">
        <v>70.400000000000006</v>
      </c>
      <c r="AF8207" s="46">
        <v>118</v>
      </c>
      <c r="AH8207" s="70" t="str">
        <f t="shared" si="934"/>
        <v>GCAW Girls Div 1 Wauwatosa East Regional</v>
      </c>
      <c r="AI8207" s="70" t="str">
        <f t="shared" si="935"/>
        <v/>
      </c>
      <c r="AJ8207" s="70" t="str">
        <f t="shared" si="936"/>
        <v/>
      </c>
      <c r="AK8207" s="70" t="str" cm="1">
        <f t="array" ref="AK8207">_xlfn.IFS(AH8207&lt;&gt;"","1",AI8207&lt;&gt;"","2",AJ8207&lt;&gt;"","3")</f>
        <v>1</v>
      </c>
    </row>
    <row r="8208" spans="1:37" x14ac:dyDescent="0.25">
      <c r="A8208" t="s">
        <v>335</v>
      </c>
      <c r="B8208" t="s">
        <v>1613</v>
      </c>
      <c r="C8208" s="67" t="str">
        <f t="shared" si="932"/>
        <v>Arianna Price</v>
      </c>
      <c r="D8208" s="71" t="str" cm="1">
        <f t="array" ref="D8208">_xlfn.IFS(AK8208="1",CONCATENATE(C8208,"Regional"),AK8208="2",CONCATENATE(C8208,"Sectional"),AK8208="3",CONCATENATE(C8208,COUNTIF($C$1:C8208,C8208)))</f>
        <v>Arianna PriceRegional</v>
      </c>
      <c r="E8208" s="66">
        <v>45197.447222222225</v>
      </c>
      <c r="F8208" t="s">
        <v>2510</v>
      </c>
      <c r="G8208" s="46">
        <v>35</v>
      </c>
      <c r="H8208" s="46">
        <v>87</v>
      </c>
      <c r="I8208" s="46">
        <v>5</v>
      </c>
      <c r="J8208" t="s">
        <v>2427</v>
      </c>
      <c r="K8208" t="s">
        <v>90</v>
      </c>
      <c r="L8208" s="46">
        <v>5425</v>
      </c>
      <c r="M8208" s="46">
        <v>72</v>
      </c>
      <c r="N8208" s="46">
        <v>70.400000000000006</v>
      </c>
      <c r="O8208" s="46">
        <v>118</v>
      </c>
      <c r="P8208" s="46">
        <f t="shared" si="933"/>
        <v>2</v>
      </c>
      <c r="R8208" s="67" t="s">
        <v>3561</v>
      </c>
      <c r="S8208" s="67">
        <f>COUNTIF(Y$2:$Y$100,R8208)</f>
        <v>0</v>
      </c>
      <c r="V8208" s="67">
        <f t="shared" ref="V8208:V8271" si="937">COUNTIF(R8208:R10835,Y8208)</f>
        <v>0</v>
      </c>
      <c r="X8208"/>
      <c r="Y8208" s="67" t="str">
        <f t="shared" si="931"/>
        <v xml:space="preserve"> </v>
      </c>
      <c r="AB8208" t="s">
        <v>90</v>
      </c>
      <c r="AC8208" s="46">
        <v>5425</v>
      </c>
      <c r="AD8208" s="46">
        <v>72</v>
      </c>
      <c r="AE8208" s="46">
        <v>70.400000000000006</v>
      </c>
      <c r="AF8208" s="46">
        <v>118</v>
      </c>
      <c r="AH8208" s="70" t="str">
        <f t="shared" si="934"/>
        <v>GCAW Girls Div 1 Wauwatosa East Regional</v>
      </c>
      <c r="AI8208" s="70" t="str">
        <f t="shared" si="935"/>
        <v/>
      </c>
      <c r="AJ8208" s="70" t="str">
        <f t="shared" si="936"/>
        <v/>
      </c>
      <c r="AK8208" s="70" t="str" cm="1">
        <f t="array" ref="AK8208">_xlfn.IFS(AH8208&lt;&gt;"","1",AI8208&lt;&gt;"","2",AJ8208&lt;&gt;"","3")</f>
        <v>1</v>
      </c>
    </row>
    <row r="8209" spans="1:37" x14ac:dyDescent="0.25">
      <c r="A8209" t="s">
        <v>730</v>
      </c>
      <c r="B8209" t="s">
        <v>731</v>
      </c>
      <c r="C8209" s="67" t="str">
        <f t="shared" si="932"/>
        <v>Keira McAlister</v>
      </c>
      <c r="D8209" s="71" t="str" cm="1">
        <f t="array" ref="D8209">_xlfn.IFS(AK8209="1",CONCATENATE(C8209,"Regional"),AK8209="2",CONCATENATE(C8209,"Sectional"),AK8209="3",CONCATENATE(C8209,COUNTIF($C$1:C8209,C8209)))</f>
        <v>Keira McAlisterRegional</v>
      </c>
      <c r="E8209" s="66">
        <v>45197.447222222225</v>
      </c>
      <c r="F8209" t="s">
        <v>2510</v>
      </c>
      <c r="G8209" s="46">
        <v>35</v>
      </c>
      <c r="H8209" s="46">
        <v>89</v>
      </c>
      <c r="I8209" s="46">
        <v>8</v>
      </c>
      <c r="J8209" t="s">
        <v>2427</v>
      </c>
      <c r="K8209" t="s">
        <v>90</v>
      </c>
      <c r="L8209" s="46">
        <v>5425</v>
      </c>
      <c r="M8209" s="46">
        <v>72</v>
      </c>
      <c r="N8209" s="46">
        <v>70.400000000000006</v>
      </c>
      <c r="O8209" s="46">
        <v>118</v>
      </c>
      <c r="P8209" s="46">
        <f t="shared" si="933"/>
        <v>2</v>
      </c>
      <c r="R8209" s="67" t="s">
        <v>1325</v>
      </c>
      <c r="S8209" s="67">
        <f>COUNTIF(Y$2:$Y$100,R8209)</f>
        <v>0</v>
      </c>
      <c r="V8209" s="67">
        <f t="shared" si="937"/>
        <v>0</v>
      </c>
      <c r="X8209"/>
      <c r="Y8209" s="67" t="str">
        <f t="shared" si="931"/>
        <v xml:space="preserve"> </v>
      </c>
      <c r="AB8209" t="s">
        <v>90</v>
      </c>
      <c r="AC8209" s="46">
        <v>5425</v>
      </c>
      <c r="AD8209" s="46">
        <v>72</v>
      </c>
      <c r="AE8209" s="46">
        <v>70.400000000000006</v>
      </c>
      <c r="AF8209" s="46">
        <v>118</v>
      </c>
      <c r="AH8209" s="70" t="str">
        <f t="shared" si="934"/>
        <v>GCAW Girls Div 1 Wauwatosa East Regional</v>
      </c>
      <c r="AI8209" s="70" t="str">
        <f t="shared" si="935"/>
        <v/>
      </c>
      <c r="AJ8209" s="70" t="str">
        <f t="shared" si="936"/>
        <v/>
      </c>
      <c r="AK8209" s="70" t="str" cm="1">
        <f t="array" ref="AK8209">_xlfn.IFS(AH8209&lt;&gt;"","1",AI8209&lt;&gt;"","2",AJ8209&lt;&gt;"","3")</f>
        <v>1</v>
      </c>
    </row>
    <row r="8210" spans="1:37" x14ac:dyDescent="0.25">
      <c r="A8210" t="s">
        <v>491</v>
      </c>
      <c r="B8210" t="s">
        <v>418</v>
      </c>
      <c r="C8210" s="67" t="str">
        <f t="shared" si="932"/>
        <v>Katie Heun</v>
      </c>
      <c r="D8210" s="71" t="str" cm="1">
        <f t="array" ref="D8210">_xlfn.IFS(AK8210="1",CONCATENATE(C8210,"Regional"),AK8210="2",CONCATENATE(C8210,"Sectional"),AK8210="3",CONCATENATE(C8210,COUNTIF($C$1:C8210,C8210)))</f>
        <v>Katie HeunRegional</v>
      </c>
      <c r="E8210" s="66">
        <v>45197.447222222225</v>
      </c>
      <c r="F8210" t="s">
        <v>2510</v>
      </c>
      <c r="G8210" s="46">
        <v>35</v>
      </c>
      <c r="H8210" s="46">
        <v>89</v>
      </c>
      <c r="I8210" s="46">
        <v>8</v>
      </c>
      <c r="J8210" t="s">
        <v>2427</v>
      </c>
      <c r="K8210" t="s">
        <v>90</v>
      </c>
      <c r="L8210" s="46">
        <v>5425</v>
      </c>
      <c r="M8210" s="46">
        <v>72</v>
      </c>
      <c r="N8210" s="46">
        <v>70.400000000000006</v>
      </c>
      <c r="O8210" s="46">
        <v>118</v>
      </c>
      <c r="P8210" s="46">
        <f t="shared" si="933"/>
        <v>2</v>
      </c>
      <c r="R8210" s="67" t="s">
        <v>1181</v>
      </c>
      <c r="S8210" s="67">
        <f>COUNTIF(Y$2:$Y$100,R8210)</f>
        <v>0</v>
      </c>
      <c r="V8210" s="67">
        <f t="shared" si="937"/>
        <v>0</v>
      </c>
      <c r="X8210"/>
      <c r="Y8210" s="67" t="str">
        <f t="shared" si="931"/>
        <v xml:space="preserve"> </v>
      </c>
      <c r="AB8210" t="s">
        <v>90</v>
      </c>
      <c r="AC8210" s="46">
        <v>5425</v>
      </c>
      <c r="AD8210" s="46">
        <v>72</v>
      </c>
      <c r="AE8210" s="46">
        <v>70.400000000000006</v>
      </c>
      <c r="AF8210" s="46">
        <v>118</v>
      </c>
      <c r="AH8210" s="70" t="str">
        <f t="shared" si="934"/>
        <v>GCAW Girls Div 1 Wauwatosa East Regional</v>
      </c>
      <c r="AI8210" s="70" t="str">
        <f t="shared" si="935"/>
        <v/>
      </c>
      <c r="AJ8210" s="70" t="str">
        <f t="shared" si="936"/>
        <v/>
      </c>
      <c r="AK8210" s="70" t="str" cm="1">
        <f t="array" ref="AK8210">_xlfn.IFS(AH8210&lt;&gt;"","1",AI8210&lt;&gt;"","2",AJ8210&lt;&gt;"","3")</f>
        <v>1</v>
      </c>
    </row>
    <row r="8211" spans="1:37" x14ac:dyDescent="0.25">
      <c r="A8211" t="s">
        <v>798</v>
      </c>
      <c r="B8211" t="s">
        <v>765</v>
      </c>
      <c r="C8211" s="67" t="str">
        <f t="shared" si="932"/>
        <v>Clare Sperka</v>
      </c>
      <c r="D8211" s="71" t="str" cm="1">
        <f t="array" ref="D8211">_xlfn.IFS(AK8211="1",CONCATENATE(C8211,"Regional"),AK8211="2",CONCATENATE(C8211,"Sectional"),AK8211="3",CONCATENATE(C8211,COUNTIF($C$1:C8211,C8211)))</f>
        <v>Clare SperkaRegional</v>
      </c>
      <c r="E8211" s="66">
        <v>45197.447222222225</v>
      </c>
      <c r="F8211" t="s">
        <v>2510</v>
      </c>
      <c r="G8211" s="46">
        <v>35</v>
      </c>
      <c r="H8211" s="46">
        <v>90</v>
      </c>
      <c r="I8211" s="46">
        <v>10</v>
      </c>
      <c r="J8211" t="s">
        <v>2427</v>
      </c>
      <c r="K8211" t="s">
        <v>90</v>
      </c>
      <c r="L8211" s="46">
        <v>5425</v>
      </c>
      <c r="M8211" s="46">
        <v>72</v>
      </c>
      <c r="N8211" s="46">
        <v>70.400000000000006</v>
      </c>
      <c r="O8211" s="46">
        <v>118</v>
      </c>
      <c r="P8211" s="46">
        <f t="shared" si="933"/>
        <v>2</v>
      </c>
      <c r="R8211" s="67" t="s">
        <v>1376</v>
      </c>
      <c r="S8211" s="67">
        <f>COUNTIF(Y$2:$Y$100,R8211)</f>
        <v>0</v>
      </c>
      <c r="V8211" s="67">
        <f t="shared" si="937"/>
        <v>0</v>
      </c>
      <c r="X8211"/>
      <c r="Y8211" s="67" t="str">
        <f t="shared" si="931"/>
        <v xml:space="preserve"> </v>
      </c>
      <c r="AB8211" t="s">
        <v>90</v>
      </c>
      <c r="AC8211" s="46">
        <v>5425</v>
      </c>
      <c r="AD8211" s="46">
        <v>72</v>
      </c>
      <c r="AE8211" s="46">
        <v>70.400000000000006</v>
      </c>
      <c r="AF8211" s="46">
        <v>118</v>
      </c>
      <c r="AH8211" s="70" t="str">
        <f t="shared" si="934"/>
        <v>GCAW Girls Div 1 Wauwatosa East Regional</v>
      </c>
      <c r="AI8211" s="70" t="str">
        <f t="shared" si="935"/>
        <v/>
      </c>
      <c r="AJ8211" s="70" t="str">
        <f t="shared" si="936"/>
        <v/>
      </c>
      <c r="AK8211" s="70" t="str" cm="1">
        <f t="array" ref="AK8211">_xlfn.IFS(AH8211&lt;&gt;"","1",AI8211&lt;&gt;"","2",AJ8211&lt;&gt;"","3")</f>
        <v>1</v>
      </c>
    </row>
    <row r="8212" spans="1:37" x14ac:dyDescent="0.25">
      <c r="A8212" t="s">
        <v>1616</v>
      </c>
      <c r="B8212" t="s">
        <v>367</v>
      </c>
      <c r="C8212" s="67" t="str">
        <f t="shared" si="932"/>
        <v>Tessa Aschenbrenner</v>
      </c>
      <c r="D8212" s="71" t="str" cm="1">
        <f t="array" ref="D8212">_xlfn.IFS(AK8212="1",CONCATENATE(C8212,"Regional"),AK8212="2",CONCATENATE(C8212,"Sectional"),AK8212="3",CONCATENATE(C8212,COUNTIF($C$1:C8212,C8212)))</f>
        <v>Tessa AschenbrennerRegional</v>
      </c>
      <c r="E8212" s="66">
        <v>45197.447222222225</v>
      </c>
      <c r="F8212" t="s">
        <v>2510</v>
      </c>
      <c r="G8212" s="46">
        <v>35</v>
      </c>
      <c r="H8212" s="46">
        <v>91</v>
      </c>
      <c r="I8212" s="46">
        <v>11</v>
      </c>
      <c r="J8212" t="s">
        <v>2427</v>
      </c>
      <c r="K8212" t="s">
        <v>90</v>
      </c>
      <c r="L8212" s="46">
        <v>5425</v>
      </c>
      <c r="M8212" s="46">
        <v>72</v>
      </c>
      <c r="N8212" s="46">
        <v>70.400000000000006</v>
      </c>
      <c r="O8212" s="46">
        <v>118</v>
      </c>
      <c r="P8212" s="46">
        <f t="shared" si="933"/>
        <v>2</v>
      </c>
      <c r="R8212" s="67" t="s">
        <v>3554</v>
      </c>
      <c r="S8212" s="67">
        <f>COUNTIF(Y$2:$Y$100,R8212)</f>
        <v>0</v>
      </c>
      <c r="V8212" s="67">
        <f t="shared" si="937"/>
        <v>0</v>
      </c>
      <c r="X8212"/>
      <c r="Y8212" s="67" t="str">
        <f t="shared" si="931"/>
        <v xml:space="preserve"> </v>
      </c>
      <c r="AB8212" t="s">
        <v>90</v>
      </c>
      <c r="AC8212" s="46">
        <v>5425</v>
      </c>
      <c r="AD8212" s="46">
        <v>72</v>
      </c>
      <c r="AE8212" s="46">
        <v>70.400000000000006</v>
      </c>
      <c r="AF8212" s="46">
        <v>118</v>
      </c>
      <c r="AH8212" s="70" t="str">
        <f t="shared" si="934"/>
        <v>GCAW Girls Div 1 Wauwatosa East Regional</v>
      </c>
      <c r="AI8212" s="70" t="str">
        <f t="shared" si="935"/>
        <v/>
      </c>
      <c r="AJ8212" s="70" t="str">
        <f t="shared" si="936"/>
        <v/>
      </c>
      <c r="AK8212" s="70" t="str" cm="1">
        <f t="array" ref="AK8212">_xlfn.IFS(AH8212&lt;&gt;"","1",AI8212&lt;&gt;"","2",AJ8212&lt;&gt;"","3")</f>
        <v>1</v>
      </c>
    </row>
    <row r="8213" spans="1:37" x14ac:dyDescent="0.25">
      <c r="A8213" t="s">
        <v>950</v>
      </c>
      <c r="B8213" t="s">
        <v>628</v>
      </c>
      <c r="C8213" s="67" t="str">
        <f t="shared" si="932"/>
        <v>Angelina Dorshak</v>
      </c>
      <c r="D8213" s="71" t="str" cm="1">
        <f t="array" ref="D8213">_xlfn.IFS(AK8213="1",CONCATENATE(C8213,"Regional"),AK8213="2",CONCATENATE(C8213,"Sectional"),AK8213="3",CONCATENATE(C8213,COUNTIF($C$1:C8213,C8213)))</f>
        <v>Angelina DorshakRegional</v>
      </c>
      <c r="E8213" s="66">
        <v>45197.447222222225</v>
      </c>
      <c r="F8213" t="s">
        <v>2510</v>
      </c>
      <c r="G8213" s="46">
        <v>35</v>
      </c>
      <c r="H8213" s="46">
        <v>92</v>
      </c>
      <c r="I8213" s="46">
        <v>12</v>
      </c>
      <c r="J8213" t="s">
        <v>2427</v>
      </c>
      <c r="K8213" t="s">
        <v>90</v>
      </c>
      <c r="L8213" s="46">
        <v>5425</v>
      </c>
      <c r="M8213" s="46">
        <v>72</v>
      </c>
      <c r="N8213" s="46">
        <v>70.400000000000006</v>
      </c>
      <c r="O8213" s="46">
        <v>118</v>
      </c>
      <c r="P8213" s="46">
        <f t="shared" si="933"/>
        <v>2</v>
      </c>
      <c r="R8213" s="67" t="s">
        <v>1467</v>
      </c>
      <c r="S8213" s="67">
        <f>COUNTIF(Y$2:$Y$100,R8213)</f>
        <v>0</v>
      </c>
      <c r="V8213" s="67">
        <f t="shared" si="937"/>
        <v>0</v>
      </c>
      <c r="X8213"/>
      <c r="Y8213" s="67" t="str">
        <f t="shared" si="931"/>
        <v xml:space="preserve"> </v>
      </c>
      <c r="AB8213" t="s">
        <v>90</v>
      </c>
      <c r="AC8213" s="46">
        <v>5425</v>
      </c>
      <c r="AD8213" s="46">
        <v>72</v>
      </c>
      <c r="AE8213" s="46">
        <v>70.400000000000006</v>
      </c>
      <c r="AF8213" s="46">
        <v>118</v>
      </c>
      <c r="AH8213" s="70" t="str">
        <f t="shared" si="934"/>
        <v>GCAW Girls Div 1 Wauwatosa East Regional</v>
      </c>
      <c r="AI8213" s="70" t="str">
        <f t="shared" si="935"/>
        <v/>
      </c>
      <c r="AJ8213" s="70" t="str">
        <f t="shared" si="936"/>
        <v/>
      </c>
      <c r="AK8213" s="70" t="str" cm="1">
        <f t="array" ref="AK8213">_xlfn.IFS(AH8213&lt;&gt;"","1",AI8213&lt;&gt;"","2",AJ8213&lt;&gt;"","3")</f>
        <v>1</v>
      </c>
    </row>
    <row r="8214" spans="1:37" x14ac:dyDescent="0.25">
      <c r="A8214" t="s">
        <v>958</v>
      </c>
      <c r="B8214" t="s">
        <v>959</v>
      </c>
      <c r="C8214" s="67" t="str">
        <f t="shared" si="932"/>
        <v>Macey St. Lawrence</v>
      </c>
      <c r="D8214" s="71" t="str" cm="1">
        <f t="array" ref="D8214">_xlfn.IFS(AK8214="1",CONCATENATE(C8214,"Regional"),AK8214="2",CONCATENATE(C8214,"Sectional"),AK8214="3",CONCATENATE(C8214,COUNTIF($C$1:C8214,C8214)))</f>
        <v>Macey St. LawrenceRegional</v>
      </c>
      <c r="E8214" s="66">
        <v>45197.447222222225</v>
      </c>
      <c r="F8214" t="s">
        <v>2510</v>
      </c>
      <c r="G8214" s="46">
        <v>35</v>
      </c>
      <c r="H8214" s="46">
        <v>92</v>
      </c>
      <c r="I8214" s="46">
        <v>12</v>
      </c>
      <c r="J8214" t="s">
        <v>2427</v>
      </c>
      <c r="K8214" t="s">
        <v>90</v>
      </c>
      <c r="L8214" s="46">
        <v>5425</v>
      </c>
      <c r="M8214" s="46">
        <v>72</v>
      </c>
      <c r="N8214" s="46">
        <v>70.400000000000006</v>
      </c>
      <c r="O8214" s="46">
        <v>118</v>
      </c>
      <c r="P8214" s="46">
        <f t="shared" si="933"/>
        <v>2</v>
      </c>
      <c r="R8214" s="67" t="s">
        <v>1474</v>
      </c>
      <c r="S8214" s="67">
        <f>COUNTIF(Y$2:$Y$100,R8214)</f>
        <v>0</v>
      </c>
      <c r="V8214" s="67">
        <f t="shared" si="937"/>
        <v>0</v>
      </c>
      <c r="X8214"/>
      <c r="Y8214" s="67" t="str">
        <f t="shared" si="931"/>
        <v xml:space="preserve"> </v>
      </c>
      <c r="AB8214" t="s">
        <v>90</v>
      </c>
      <c r="AC8214" s="46">
        <v>5425</v>
      </c>
      <c r="AD8214" s="46">
        <v>72</v>
      </c>
      <c r="AE8214" s="46">
        <v>70.400000000000006</v>
      </c>
      <c r="AF8214" s="46">
        <v>118</v>
      </c>
      <c r="AH8214" s="70" t="str">
        <f t="shared" si="934"/>
        <v>GCAW Girls Div 1 Wauwatosa East Regional</v>
      </c>
      <c r="AI8214" s="70" t="str">
        <f t="shared" si="935"/>
        <v/>
      </c>
      <c r="AJ8214" s="70" t="str">
        <f t="shared" si="936"/>
        <v/>
      </c>
      <c r="AK8214" s="70" t="str" cm="1">
        <f t="array" ref="AK8214">_xlfn.IFS(AH8214&lt;&gt;"","1",AI8214&lt;&gt;"","2",AJ8214&lt;&gt;"","3")</f>
        <v>1</v>
      </c>
    </row>
    <row r="8215" spans="1:37" x14ac:dyDescent="0.25">
      <c r="A8215" t="s">
        <v>1714</v>
      </c>
      <c r="B8215" t="s">
        <v>443</v>
      </c>
      <c r="C8215" s="67" t="str">
        <f t="shared" si="932"/>
        <v>Emily Dolkiewicz</v>
      </c>
      <c r="D8215" s="71" t="str" cm="1">
        <f t="array" ref="D8215">_xlfn.IFS(AK8215="1",CONCATENATE(C8215,"Regional"),AK8215="2",CONCATENATE(C8215,"Sectional"),AK8215="3",CONCATENATE(C8215,COUNTIF($C$1:C8215,C8215)))</f>
        <v>Emily DolkiewiczRegional</v>
      </c>
      <c r="E8215" s="66">
        <v>45197.447222222225</v>
      </c>
      <c r="F8215" t="s">
        <v>2510</v>
      </c>
      <c r="G8215" s="46">
        <v>35</v>
      </c>
      <c r="H8215" s="46">
        <v>92</v>
      </c>
      <c r="I8215" s="46">
        <v>12</v>
      </c>
      <c r="J8215" t="s">
        <v>2427</v>
      </c>
      <c r="K8215" t="s">
        <v>90</v>
      </c>
      <c r="L8215" s="46">
        <v>5425</v>
      </c>
      <c r="M8215" s="46">
        <v>72</v>
      </c>
      <c r="N8215" s="46">
        <v>70.400000000000006</v>
      </c>
      <c r="O8215" s="46">
        <v>118</v>
      </c>
      <c r="P8215" s="46">
        <f t="shared" si="933"/>
        <v>2</v>
      </c>
      <c r="R8215" s="67" t="s">
        <v>3553</v>
      </c>
      <c r="S8215" s="67">
        <f>COUNTIF(Y$2:$Y$100,R8215)</f>
        <v>0</v>
      </c>
      <c r="V8215" s="67">
        <f t="shared" si="937"/>
        <v>0</v>
      </c>
      <c r="X8215"/>
      <c r="Y8215" s="67" t="str">
        <f t="shared" si="931"/>
        <v xml:space="preserve"> </v>
      </c>
      <c r="AB8215" t="s">
        <v>90</v>
      </c>
      <c r="AC8215" s="46">
        <v>5425</v>
      </c>
      <c r="AD8215" s="46">
        <v>72</v>
      </c>
      <c r="AE8215" s="46">
        <v>70.400000000000006</v>
      </c>
      <c r="AF8215" s="46">
        <v>118</v>
      </c>
      <c r="AH8215" s="70" t="str">
        <f t="shared" si="934"/>
        <v>GCAW Girls Div 1 Wauwatosa East Regional</v>
      </c>
      <c r="AI8215" s="70" t="str">
        <f t="shared" si="935"/>
        <v/>
      </c>
      <c r="AJ8215" s="70" t="str">
        <f t="shared" si="936"/>
        <v/>
      </c>
      <c r="AK8215" s="70" t="str" cm="1">
        <f t="array" ref="AK8215">_xlfn.IFS(AH8215&lt;&gt;"","1",AI8215&lt;&gt;"","2",AJ8215&lt;&gt;"","3")</f>
        <v>1</v>
      </c>
    </row>
    <row r="8216" spans="1:37" x14ac:dyDescent="0.25">
      <c r="A8216" t="s">
        <v>305</v>
      </c>
      <c r="B8216" t="s">
        <v>345</v>
      </c>
      <c r="C8216" s="67" t="str">
        <f t="shared" si="932"/>
        <v>Abigail Martin</v>
      </c>
      <c r="D8216" s="71" t="str" cm="1">
        <f t="array" ref="D8216">_xlfn.IFS(AK8216="1",CONCATENATE(C8216,"Regional"),AK8216="2",CONCATENATE(C8216,"Sectional"),AK8216="3",CONCATENATE(C8216,COUNTIF($C$1:C8216,C8216)))</f>
        <v>Abigail MartinRegional</v>
      </c>
      <c r="E8216" s="66">
        <v>45197.447222222225</v>
      </c>
      <c r="F8216" t="s">
        <v>2510</v>
      </c>
      <c r="G8216" s="46">
        <v>35</v>
      </c>
      <c r="H8216" s="46">
        <v>93</v>
      </c>
      <c r="I8216" s="46">
        <v>15</v>
      </c>
      <c r="J8216" t="s">
        <v>2427</v>
      </c>
      <c r="K8216" t="s">
        <v>90</v>
      </c>
      <c r="L8216" s="46">
        <v>5425</v>
      </c>
      <c r="M8216" s="46">
        <v>72</v>
      </c>
      <c r="N8216" s="46">
        <v>70.400000000000006</v>
      </c>
      <c r="O8216" s="46">
        <v>118</v>
      </c>
      <c r="P8216" s="46">
        <f t="shared" si="933"/>
        <v>2</v>
      </c>
      <c r="R8216" s="67" t="s">
        <v>1185</v>
      </c>
      <c r="S8216" s="67">
        <f>COUNTIF(Y$2:$Y$100,R8216)</f>
        <v>0</v>
      </c>
      <c r="V8216" s="67">
        <f t="shared" si="937"/>
        <v>0</v>
      </c>
      <c r="X8216"/>
      <c r="Y8216" s="67" t="str">
        <f t="shared" si="931"/>
        <v xml:space="preserve"> </v>
      </c>
      <c r="AB8216" t="s">
        <v>90</v>
      </c>
      <c r="AC8216" s="46">
        <v>5425</v>
      </c>
      <c r="AD8216" s="46">
        <v>72</v>
      </c>
      <c r="AE8216" s="46">
        <v>70.400000000000006</v>
      </c>
      <c r="AF8216" s="46">
        <v>118</v>
      </c>
      <c r="AH8216" s="70" t="str">
        <f t="shared" si="934"/>
        <v>GCAW Girls Div 1 Wauwatosa East Regional</v>
      </c>
      <c r="AI8216" s="70" t="str">
        <f t="shared" si="935"/>
        <v/>
      </c>
      <c r="AJ8216" s="70" t="str">
        <f t="shared" si="936"/>
        <v/>
      </c>
      <c r="AK8216" s="70" t="str" cm="1">
        <f t="array" ref="AK8216">_xlfn.IFS(AH8216&lt;&gt;"","1",AI8216&lt;&gt;"","2",AJ8216&lt;&gt;"","3")</f>
        <v>1</v>
      </c>
    </row>
    <row r="8217" spans="1:37" x14ac:dyDescent="0.25">
      <c r="A8217" t="s">
        <v>318</v>
      </c>
      <c r="B8217" t="s">
        <v>434</v>
      </c>
      <c r="C8217" s="67" t="str">
        <f t="shared" si="932"/>
        <v>Ella Gibson</v>
      </c>
      <c r="D8217" s="71" t="str" cm="1">
        <f t="array" ref="D8217">_xlfn.IFS(AK8217="1",CONCATENATE(C8217,"Regional"),AK8217="2",CONCATENATE(C8217,"Sectional"),AK8217="3",CONCATENATE(C8217,COUNTIF($C$1:C8217,C8217)))</f>
        <v>Ella GibsonRegional</v>
      </c>
      <c r="E8217" s="66">
        <v>45197.447222222225</v>
      </c>
      <c r="F8217" t="s">
        <v>2510</v>
      </c>
      <c r="G8217" s="46">
        <v>35</v>
      </c>
      <c r="H8217" s="46">
        <v>93</v>
      </c>
      <c r="I8217" s="46">
        <v>15</v>
      </c>
      <c r="J8217" t="s">
        <v>2427</v>
      </c>
      <c r="K8217" t="s">
        <v>90</v>
      </c>
      <c r="L8217" s="46">
        <v>5425</v>
      </c>
      <c r="M8217" s="46">
        <v>72</v>
      </c>
      <c r="N8217" s="46">
        <v>70.400000000000006</v>
      </c>
      <c r="O8217" s="46">
        <v>118</v>
      </c>
      <c r="P8217" s="46">
        <f t="shared" si="933"/>
        <v>2</v>
      </c>
      <c r="R8217" s="67" t="s">
        <v>1333</v>
      </c>
      <c r="S8217" s="67">
        <f>COUNTIF(Y$2:$Y$100,R8217)</f>
        <v>0</v>
      </c>
      <c r="V8217" s="67">
        <f t="shared" si="937"/>
        <v>0</v>
      </c>
      <c r="X8217"/>
      <c r="Y8217" s="67" t="str">
        <f t="shared" si="931"/>
        <v xml:space="preserve"> </v>
      </c>
      <c r="AB8217" t="s">
        <v>90</v>
      </c>
      <c r="AC8217" s="46">
        <v>5425</v>
      </c>
      <c r="AD8217" s="46">
        <v>72</v>
      </c>
      <c r="AE8217" s="46">
        <v>70.400000000000006</v>
      </c>
      <c r="AF8217" s="46">
        <v>118</v>
      </c>
      <c r="AH8217" s="70" t="str">
        <f t="shared" si="934"/>
        <v>GCAW Girls Div 1 Wauwatosa East Regional</v>
      </c>
      <c r="AI8217" s="70" t="str">
        <f t="shared" si="935"/>
        <v/>
      </c>
      <c r="AJ8217" s="70" t="str">
        <f t="shared" si="936"/>
        <v/>
      </c>
      <c r="AK8217" s="70" t="str" cm="1">
        <f t="array" ref="AK8217">_xlfn.IFS(AH8217&lt;&gt;"","1",AI8217&lt;&gt;"","2",AJ8217&lt;&gt;"","3")</f>
        <v>1</v>
      </c>
    </row>
    <row r="8218" spans="1:37" x14ac:dyDescent="0.25">
      <c r="A8218" t="s">
        <v>186</v>
      </c>
      <c r="B8218" t="s">
        <v>542</v>
      </c>
      <c r="C8218" s="67" t="str">
        <f t="shared" si="932"/>
        <v>Jenna Anderson</v>
      </c>
      <c r="D8218" s="71" t="str" cm="1">
        <f t="array" ref="D8218">_xlfn.IFS(AK8218="1",CONCATENATE(C8218,"Regional"),AK8218="2",CONCATENATE(C8218,"Sectional"),AK8218="3",CONCATENATE(C8218,COUNTIF($C$1:C8218,C8218)))</f>
        <v>Jenna AndersonRegional</v>
      </c>
      <c r="E8218" s="66">
        <v>45197.447222222225</v>
      </c>
      <c r="F8218" t="s">
        <v>2510</v>
      </c>
      <c r="G8218" s="46">
        <v>35</v>
      </c>
      <c r="H8218" s="46">
        <v>93</v>
      </c>
      <c r="I8218" s="46">
        <v>15</v>
      </c>
      <c r="J8218" t="s">
        <v>2427</v>
      </c>
      <c r="K8218" t="s">
        <v>90</v>
      </c>
      <c r="L8218" s="46">
        <v>5425</v>
      </c>
      <c r="M8218" s="46">
        <v>72</v>
      </c>
      <c r="N8218" s="46">
        <v>70.400000000000006</v>
      </c>
      <c r="O8218" s="46">
        <v>118</v>
      </c>
      <c r="P8218" s="46">
        <f t="shared" si="933"/>
        <v>2</v>
      </c>
      <c r="R8218" s="67" t="s">
        <v>3142</v>
      </c>
      <c r="S8218" s="67">
        <f>COUNTIF(Y$2:$Y$100,R8218)</f>
        <v>0</v>
      </c>
      <c r="V8218" s="67">
        <f t="shared" si="937"/>
        <v>0</v>
      </c>
      <c r="X8218"/>
      <c r="Y8218" s="67" t="str">
        <f t="shared" si="931"/>
        <v xml:space="preserve"> </v>
      </c>
      <c r="AB8218" t="s">
        <v>90</v>
      </c>
      <c r="AC8218" s="46">
        <v>5425</v>
      </c>
      <c r="AD8218" s="46">
        <v>72</v>
      </c>
      <c r="AE8218" s="46">
        <v>70.400000000000006</v>
      </c>
      <c r="AF8218" s="46">
        <v>118</v>
      </c>
      <c r="AH8218" s="70" t="str">
        <f t="shared" si="934"/>
        <v>GCAW Girls Div 1 Wauwatosa East Regional</v>
      </c>
      <c r="AI8218" s="70" t="str">
        <f t="shared" si="935"/>
        <v/>
      </c>
      <c r="AJ8218" s="70" t="str">
        <f t="shared" si="936"/>
        <v/>
      </c>
      <c r="AK8218" s="70" t="str" cm="1">
        <f t="array" ref="AK8218">_xlfn.IFS(AH8218&lt;&gt;"","1",AI8218&lt;&gt;"","2",AJ8218&lt;&gt;"","3")</f>
        <v>1</v>
      </c>
    </row>
    <row r="8219" spans="1:37" x14ac:dyDescent="0.25">
      <c r="A8219" t="s">
        <v>483</v>
      </c>
      <c r="B8219" t="s">
        <v>458</v>
      </c>
      <c r="C8219" s="67" t="str">
        <f t="shared" si="932"/>
        <v>Lauren Coombs</v>
      </c>
      <c r="D8219" s="71" t="str" cm="1">
        <f t="array" ref="D8219">_xlfn.IFS(AK8219="1",CONCATENATE(C8219,"Regional"),AK8219="2",CONCATENATE(C8219,"Sectional"),AK8219="3",CONCATENATE(C8219,COUNTIF($C$1:C8219,C8219)))</f>
        <v>Lauren CoombsRegional</v>
      </c>
      <c r="E8219" s="66">
        <v>45197.447222222225</v>
      </c>
      <c r="F8219" t="s">
        <v>2510</v>
      </c>
      <c r="G8219" s="46">
        <v>35</v>
      </c>
      <c r="H8219" s="46">
        <v>93</v>
      </c>
      <c r="I8219" s="46">
        <v>15</v>
      </c>
      <c r="J8219" t="s">
        <v>2427</v>
      </c>
      <c r="K8219" t="s">
        <v>90</v>
      </c>
      <c r="L8219" s="46">
        <v>5425</v>
      </c>
      <c r="M8219" s="46">
        <v>72</v>
      </c>
      <c r="N8219" s="46">
        <v>70.400000000000006</v>
      </c>
      <c r="O8219" s="46">
        <v>118</v>
      </c>
      <c r="P8219" s="46">
        <f t="shared" si="933"/>
        <v>2</v>
      </c>
      <c r="R8219" s="67" t="s">
        <v>1174</v>
      </c>
      <c r="S8219" s="67">
        <f>COUNTIF(Y$2:$Y$100,R8219)</f>
        <v>0</v>
      </c>
      <c r="V8219" s="67">
        <f t="shared" si="937"/>
        <v>0</v>
      </c>
      <c r="X8219"/>
      <c r="Y8219" s="67" t="str">
        <f t="shared" si="931"/>
        <v xml:space="preserve"> </v>
      </c>
      <c r="AB8219" t="s">
        <v>90</v>
      </c>
      <c r="AC8219" s="46">
        <v>5425</v>
      </c>
      <c r="AD8219" s="46">
        <v>72</v>
      </c>
      <c r="AE8219" s="46">
        <v>70.400000000000006</v>
      </c>
      <c r="AF8219" s="46">
        <v>118</v>
      </c>
      <c r="AH8219" s="70" t="str">
        <f t="shared" si="934"/>
        <v>GCAW Girls Div 1 Wauwatosa East Regional</v>
      </c>
      <c r="AI8219" s="70" t="str">
        <f t="shared" si="935"/>
        <v/>
      </c>
      <c r="AJ8219" s="70" t="str">
        <f t="shared" si="936"/>
        <v/>
      </c>
      <c r="AK8219" s="70" t="str" cm="1">
        <f t="array" ref="AK8219">_xlfn.IFS(AH8219&lt;&gt;"","1",AI8219&lt;&gt;"","2",AJ8219&lt;&gt;"","3")</f>
        <v>1</v>
      </c>
    </row>
    <row r="8220" spans="1:37" x14ac:dyDescent="0.25">
      <c r="A8220" t="s">
        <v>2115</v>
      </c>
      <c r="B8220" t="s">
        <v>371</v>
      </c>
      <c r="C8220" s="67" t="str">
        <f t="shared" si="932"/>
        <v>Abby Hajewski</v>
      </c>
      <c r="D8220" s="71" t="str" cm="1">
        <f t="array" ref="D8220">_xlfn.IFS(AK8220="1",CONCATENATE(C8220,"Regional"),AK8220="2",CONCATENATE(C8220,"Sectional"),AK8220="3",CONCATENATE(C8220,COUNTIF($C$1:C8220,C8220)))</f>
        <v>Abby HajewskiRegional</v>
      </c>
      <c r="E8220" s="66">
        <v>45197.447222222225</v>
      </c>
      <c r="F8220" t="s">
        <v>2510</v>
      </c>
      <c r="G8220" s="46">
        <v>35</v>
      </c>
      <c r="H8220" s="46">
        <v>93</v>
      </c>
      <c r="I8220" s="46">
        <v>15</v>
      </c>
      <c r="J8220" t="s">
        <v>2427</v>
      </c>
      <c r="K8220" t="s">
        <v>90</v>
      </c>
      <c r="L8220" s="46">
        <v>5425</v>
      </c>
      <c r="M8220" s="46">
        <v>72</v>
      </c>
      <c r="N8220" s="46">
        <v>70.400000000000006</v>
      </c>
      <c r="O8220" s="46">
        <v>118</v>
      </c>
      <c r="P8220" s="46">
        <f t="shared" si="933"/>
        <v>2</v>
      </c>
      <c r="R8220" s="67" t="s">
        <v>3141</v>
      </c>
      <c r="S8220" s="67">
        <f>COUNTIF(Y$2:$Y$100,R8220)</f>
        <v>0</v>
      </c>
      <c r="V8220" s="67">
        <f t="shared" si="937"/>
        <v>0</v>
      </c>
      <c r="X8220"/>
      <c r="Y8220" s="67" t="str">
        <f t="shared" si="931"/>
        <v xml:space="preserve"> </v>
      </c>
      <c r="AB8220" t="s">
        <v>90</v>
      </c>
      <c r="AC8220" s="46">
        <v>5425</v>
      </c>
      <c r="AD8220" s="46">
        <v>72</v>
      </c>
      <c r="AE8220" s="46">
        <v>70.400000000000006</v>
      </c>
      <c r="AF8220" s="46">
        <v>118</v>
      </c>
      <c r="AH8220" s="70" t="str">
        <f t="shared" si="934"/>
        <v>GCAW Girls Div 1 Wauwatosa East Regional</v>
      </c>
      <c r="AI8220" s="70" t="str">
        <f t="shared" si="935"/>
        <v/>
      </c>
      <c r="AJ8220" s="70" t="str">
        <f t="shared" si="936"/>
        <v/>
      </c>
      <c r="AK8220" s="70" t="str" cm="1">
        <f t="array" ref="AK8220">_xlfn.IFS(AH8220&lt;&gt;"","1",AI8220&lt;&gt;"","2",AJ8220&lt;&gt;"","3")</f>
        <v>1</v>
      </c>
    </row>
    <row r="8221" spans="1:37" x14ac:dyDescent="0.25">
      <c r="A8221" t="s">
        <v>1723</v>
      </c>
      <c r="B8221" t="s">
        <v>277</v>
      </c>
      <c r="C8221" s="67" t="str">
        <f t="shared" si="932"/>
        <v>Peyton Yoder</v>
      </c>
      <c r="D8221" s="71" t="str" cm="1">
        <f t="array" ref="D8221">_xlfn.IFS(AK8221="1",CONCATENATE(C8221,"Regional"),AK8221="2",CONCATENATE(C8221,"Sectional"),AK8221="3",CONCATENATE(C8221,COUNTIF($C$1:C8221,C8221)))</f>
        <v>Peyton YoderRegional</v>
      </c>
      <c r="E8221" s="66">
        <v>45197.447222222225</v>
      </c>
      <c r="F8221" t="s">
        <v>2510</v>
      </c>
      <c r="G8221" s="46">
        <v>35</v>
      </c>
      <c r="H8221" s="46">
        <v>94</v>
      </c>
      <c r="I8221" s="46">
        <v>20</v>
      </c>
      <c r="J8221" t="s">
        <v>2427</v>
      </c>
      <c r="K8221" t="s">
        <v>90</v>
      </c>
      <c r="L8221" s="46">
        <v>5425</v>
      </c>
      <c r="M8221" s="46">
        <v>72</v>
      </c>
      <c r="N8221" s="46">
        <v>70.400000000000006</v>
      </c>
      <c r="O8221" s="46">
        <v>118</v>
      </c>
      <c r="P8221" s="46">
        <f t="shared" si="933"/>
        <v>2</v>
      </c>
      <c r="R8221" s="67" t="s">
        <v>3586</v>
      </c>
      <c r="S8221" s="67">
        <f>COUNTIF(Y$2:$Y$100,R8221)</f>
        <v>0</v>
      </c>
      <c r="V8221" s="67">
        <f t="shared" si="937"/>
        <v>0</v>
      </c>
      <c r="X8221"/>
      <c r="Y8221" s="67" t="str">
        <f t="shared" si="931"/>
        <v xml:space="preserve"> </v>
      </c>
      <c r="AB8221" t="s">
        <v>90</v>
      </c>
      <c r="AC8221" s="46">
        <v>5425</v>
      </c>
      <c r="AD8221" s="46">
        <v>72</v>
      </c>
      <c r="AE8221" s="46">
        <v>70.400000000000006</v>
      </c>
      <c r="AF8221" s="46">
        <v>118</v>
      </c>
      <c r="AH8221" s="70" t="str">
        <f t="shared" si="934"/>
        <v>GCAW Girls Div 1 Wauwatosa East Regional</v>
      </c>
      <c r="AI8221" s="70" t="str">
        <f t="shared" si="935"/>
        <v/>
      </c>
      <c r="AJ8221" s="70" t="str">
        <f t="shared" si="936"/>
        <v/>
      </c>
      <c r="AK8221" s="70" t="str" cm="1">
        <f t="array" ref="AK8221">_xlfn.IFS(AH8221&lt;&gt;"","1",AI8221&lt;&gt;"","2",AJ8221&lt;&gt;"","3")</f>
        <v>1</v>
      </c>
    </row>
    <row r="8222" spans="1:37" x14ac:dyDescent="0.25">
      <c r="A8222" t="s">
        <v>369</v>
      </c>
      <c r="B8222" t="s">
        <v>431</v>
      </c>
      <c r="C8222" s="67" t="str">
        <f t="shared" si="932"/>
        <v>Paige Thome</v>
      </c>
      <c r="D8222" s="71" t="str" cm="1">
        <f t="array" ref="D8222">_xlfn.IFS(AK8222="1",CONCATENATE(C8222,"Regional"),AK8222="2",CONCATENATE(C8222,"Sectional"),AK8222="3",CONCATENATE(C8222,COUNTIF($C$1:C8222,C8222)))</f>
        <v>Paige ThomeRegional</v>
      </c>
      <c r="E8222" s="66">
        <v>45197.447222222225</v>
      </c>
      <c r="F8222" t="s">
        <v>2510</v>
      </c>
      <c r="G8222" s="46">
        <v>35</v>
      </c>
      <c r="H8222" s="46">
        <v>95</v>
      </c>
      <c r="I8222" s="46">
        <v>21</v>
      </c>
      <c r="J8222" t="s">
        <v>2427</v>
      </c>
      <c r="K8222" t="s">
        <v>90</v>
      </c>
      <c r="L8222" s="46">
        <v>5425</v>
      </c>
      <c r="M8222" s="46">
        <v>72</v>
      </c>
      <c r="N8222" s="46">
        <v>70.400000000000006</v>
      </c>
      <c r="O8222" s="46">
        <v>118</v>
      </c>
      <c r="P8222" s="46">
        <f t="shared" si="933"/>
        <v>2</v>
      </c>
      <c r="R8222" s="67" t="s">
        <v>1406</v>
      </c>
      <c r="S8222" s="67">
        <f>COUNTIF(Y$2:$Y$100,R8222)</f>
        <v>0</v>
      </c>
      <c r="V8222" s="67">
        <f t="shared" si="937"/>
        <v>0</v>
      </c>
      <c r="X8222"/>
      <c r="Y8222" s="67" t="str">
        <f t="shared" si="931"/>
        <v xml:space="preserve"> </v>
      </c>
      <c r="AB8222" t="s">
        <v>90</v>
      </c>
      <c r="AC8222" s="46">
        <v>5425</v>
      </c>
      <c r="AD8222" s="46">
        <v>72</v>
      </c>
      <c r="AE8222" s="46">
        <v>70.400000000000006</v>
      </c>
      <c r="AF8222" s="46">
        <v>118</v>
      </c>
      <c r="AH8222" s="70" t="str">
        <f t="shared" si="934"/>
        <v>GCAW Girls Div 1 Wauwatosa East Regional</v>
      </c>
      <c r="AI8222" s="70" t="str">
        <f t="shared" si="935"/>
        <v/>
      </c>
      <c r="AJ8222" s="70" t="str">
        <f t="shared" si="936"/>
        <v/>
      </c>
      <c r="AK8222" s="70" t="str" cm="1">
        <f t="array" ref="AK8222">_xlfn.IFS(AH8222&lt;&gt;"","1",AI8222&lt;&gt;"","2",AJ8222&lt;&gt;"","3")</f>
        <v>1</v>
      </c>
    </row>
    <row r="8223" spans="1:37" x14ac:dyDescent="0.25">
      <c r="A8223" t="s">
        <v>2116</v>
      </c>
      <c r="B8223" t="s">
        <v>217</v>
      </c>
      <c r="C8223" s="67" t="str">
        <f t="shared" si="932"/>
        <v>Riley Kutz</v>
      </c>
      <c r="D8223" s="71" t="str" cm="1">
        <f t="array" ref="D8223">_xlfn.IFS(AK8223="1",CONCATENATE(C8223,"Regional"),AK8223="2",CONCATENATE(C8223,"Sectional"),AK8223="3",CONCATENATE(C8223,COUNTIF($C$1:C8223,C8223)))</f>
        <v>Riley KutzRegional</v>
      </c>
      <c r="E8223" s="66">
        <v>45197.447222222225</v>
      </c>
      <c r="F8223" t="s">
        <v>2510</v>
      </c>
      <c r="G8223" s="46">
        <v>35</v>
      </c>
      <c r="H8223" s="46">
        <v>97</v>
      </c>
      <c r="I8223" s="46">
        <v>22</v>
      </c>
      <c r="J8223" t="s">
        <v>2427</v>
      </c>
      <c r="K8223" t="s">
        <v>90</v>
      </c>
      <c r="L8223" s="46">
        <v>5425</v>
      </c>
      <c r="M8223" s="46">
        <v>72</v>
      </c>
      <c r="N8223" s="46">
        <v>70.400000000000006</v>
      </c>
      <c r="O8223" s="46">
        <v>118</v>
      </c>
      <c r="P8223" s="46">
        <f t="shared" si="933"/>
        <v>2</v>
      </c>
      <c r="R8223" s="67" t="s">
        <v>3143</v>
      </c>
      <c r="S8223" s="67">
        <f>COUNTIF(Y$2:$Y$100,R8223)</f>
        <v>0</v>
      </c>
      <c r="V8223" s="67">
        <f t="shared" si="937"/>
        <v>0</v>
      </c>
      <c r="X8223"/>
      <c r="Y8223" s="67" t="str">
        <f t="shared" si="931"/>
        <v xml:space="preserve"> </v>
      </c>
      <c r="AB8223" t="s">
        <v>90</v>
      </c>
      <c r="AC8223" s="46">
        <v>5425</v>
      </c>
      <c r="AD8223" s="46">
        <v>72</v>
      </c>
      <c r="AE8223" s="46">
        <v>70.400000000000006</v>
      </c>
      <c r="AF8223" s="46">
        <v>118</v>
      </c>
      <c r="AH8223" s="70" t="str">
        <f t="shared" si="934"/>
        <v>GCAW Girls Div 1 Wauwatosa East Regional</v>
      </c>
      <c r="AI8223" s="70" t="str">
        <f t="shared" si="935"/>
        <v/>
      </c>
      <c r="AJ8223" s="70" t="str">
        <f t="shared" si="936"/>
        <v/>
      </c>
      <c r="AK8223" s="70" t="str" cm="1">
        <f t="array" ref="AK8223">_xlfn.IFS(AH8223&lt;&gt;"","1",AI8223&lt;&gt;"","2",AJ8223&lt;&gt;"","3")</f>
        <v>1</v>
      </c>
    </row>
    <row r="8224" spans="1:37" x14ac:dyDescent="0.25">
      <c r="A8224" t="s">
        <v>269</v>
      </c>
      <c r="B8224" t="s">
        <v>508</v>
      </c>
      <c r="C8224" s="67" t="str">
        <f t="shared" si="932"/>
        <v>Zoey Hoffman</v>
      </c>
      <c r="D8224" s="71" t="str" cm="1">
        <f t="array" ref="D8224">_xlfn.IFS(AK8224="1",CONCATENATE(C8224,"Regional"),AK8224="2",CONCATENATE(C8224,"Sectional"),AK8224="3",CONCATENATE(C8224,COUNTIF($C$1:C8224,C8224)))</f>
        <v>Zoey HoffmanRegional</v>
      </c>
      <c r="E8224" s="66">
        <v>45197.447222222225</v>
      </c>
      <c r="F8224" t="s">
        <v>2510</v>
      </c>
      <c r="G8224" s="46">
        <v>35</v>
      </c>
      <c r="H8224" s="46">
        <v>98</v>
      </c>
      <c r="I8224" s="46">
        <v>23</v>
      </c>
      <c r="J8224" t="s">
        <v>2427</v>
      </c>
      <c r="K8224" t="s">
        <v>90</v>
      </c>
      <c r="L8224" s="46">
        <v>5425</v>
      </c>
      <c r="M8224" s="46">
        <v>72</v>
      </c>
      <c r="N8224" s="46">
        <v>70.400000000000006</v>
      </c>
      <c r="O8224" s="46">
        <v>118</v>
      </c>
      <c r="P8224" s="46">
        <f t="shared" si="933"/>
        <v>2</v>
      </c>
      <c r="R8224" s="67" t="s">
        <v>1191</v>
      </c>
      <c r="S8224" s="67">
        <f>COUNTIF(Y$2:$Y$100,R8224)</f>
        <v>0</v>
      </c>
      <c r="V8224" s="67">
        <f t="shared" si="937"/>
        <v>0</v>
      </c>
      <c r="X8224"/>
      <c r="Y8224" s="67" t="str">
        <f t="shared" si="931"/>
        <v xml:space="preserve"> </v>
      </c>
      <c r="AB8224" t="s">
        <v>90</v>
      </c>
      <c r="AC8224" s="46">
        <v>5425</v>
      </c>
      <c r="AD8224" s="46">
        <v>72</v>
      </c>
      <c r="AE8224" s="46">
        <v>70.400000000000006</v>
      </c>
      <c r="AF8224" s="46">
        <v>118</v>
      </c>
      <c r="AH8224" s="70" t="str">
        <f t="shared" si="934"/>
        <v>GCAW Girls Div 1 Wauwatosa East Regional</v>
      </c>
      <c r="AI8224" s="70" t="str">
        <f t="shared" si="935"/>
        <v/>
      </c>
      <c r="AJ8224" s="70" t="str">
        <f t="shared" si="936"/>
        <v/>
      </c>
      <c r="AK8224" s="70" t="str" cm="1">
        <f t="array" ref="AK8224">_xlfn.IFS(AH8224&lt;&gt;"","1",AI8224&lt;&gt;"","2",AJ8224&lt;&gt;"","3")</f>
        <v>1</v>
      </c>
    </row>
    <row r="8225" spans="1:37" x14ac:dyDescent="0.25">
      <c r="A8225" t="s">
        <v>1937</v>
      </c>
      <c r="B8225" t="s">
        <v>1938</v>
      </c>
      <c r="C8225" s="67" t="str">
        <f t="shared" si="932"/>
        <v>Meredith Thomas</v>
      </c>
      <c r="D8225" s="71" t="str" cm="1">
        <f t="array" ref="D8225">_xlfn.IFS(AK8225="1",CONCATENATE(C8225,"Regional"),AK8225="2",CONCATENATE(C8225,"Sectional"),AK8225="3",CONCATENATE(C8225,COUNTIF($C$1:C8225,C8225)))</f>
        <v>Meredith ThomasRegional</v>
      </c>
      <c r="E8225" s="66">
        <v>45197.447222222225</v>
      </c>
      <c r="F8225" t="s">
        <v>2510</v>
      </c>
      <c r="G8225" s="46">
        <v>35</v>
      </c>
      <c r="H8225" s="46">
        <v>98</v>
      </c>
      <c r="I8225" s="46">
        <v>23</v>
      </c>
      <c r="J8225" t="s">
        <v>2427</v>
      </c>
      <c r="K8225" t="s">
        <v>90</v>
      </c>
      <c r="L8225" s="46">
        <v>5425</v>
      </c>
      <c r="M8225" s="46">
        <v>72</v>
      </c>
      <c r="N8225" s="46">
        <v>70.400000000000006</v>
      </c>
      <c r="O8225" s="46">
        <v>118</v>
      </c>
      <c r="P8225" s="46">
        <f t="shared" si="933"/>
        <v>2</v>
      </c>
      <c r="R8225" s="67" t="s">
        <v>2953</v>
      </c>
      <c r="S8225" s="67">
        <f>COUNTIF(Y$2:$Y$100,R8225)</f>
        <v>0</v>
      </c>
      <c r="V8225" s="67">
        <f t="shared" si="937"/>
        <v>0</v>
      </c>
      <c r="X8225"/>
      <c r="Y8225" s="67" t="str">
        <f t="shared" si="931"/>
        <v xml:space="preserve"> </v>
      </c>
      <c r="AB8225" t="s">
        <v>90</v>
      </c>
      <c r="AC8225" s="46">
        <v>5425</v>
      </c>
      <c r="AD8225" s="46">
        <v>72</v>
      </c>
      <c r="AE8225" s="46">
        <v>70.400000000000006</v>
      </c>
      <c r="AF8225" s="46">
        <v>118</v>
      </c>
      <c r="AH8225" s="70" t="str">
        <f t="shared" si="934"/>
        <v>GCAW Girls Div 1 Wauwatosa East Regional</v>
      </c>
      <c r="AI8225" s="70" t="str">
        <f t="shared" si="935"/>
        <v/>
      </c>
      <c r="AJ8225" s="70" t="str">
        <f t="shared" si="936"/>
        <v/>
      </c>
      <c r="AK8225" s="70" t="str" cm="1">
        <f t="array" ref="AK8225">_xlfn.IFS(AH8225&lt;&gt;"","1",AI8225&lt;&gt;"","2",AJ8225&lt;&gt;"","3")</f>
        <v>1</v>
      </c>
    </row>
    <row r="8226" spans="1:37" x14ac:dyDescent="0.25">
      <c r="A8226" t="s">
        <v>759</v>
      </c>
      <c r="B8226" t="s">
        <v>523</v>
      </c>
      <c r="C8226" s="67" t="str">
        <f t="shared" si="932"/>
        <v>Nora MacKelly</v>
      </c>
      <c r="D8226" s="71" t="str" cm="1">
        <f t="array" ref="D8226">_xlfn.IFS(AK8226="1",CONCATENATE(C8226,"Regional"),AK8226="2",CONCATENATE(C8226,"Sectional"),AK8226="3",CONCATENATE(C8226,COUNTIF($C$1:C8226,C8226)))</f>
        <v>Nora MacKellyRegional</v>
      </c>
      <c r="E8226" s="66">
        <v>45197.447222222225</v>
      </c>
      <c r="F8226" t="s">
        <v>2510</v>
      </c>
      <c r="G8226" s="46">
        <v>35</v>
      </c>
      <c r="H8226" s="46">
        <v>99</v>
      </c>
      <c r="I8226" s="46">
        <v>25</v>
      </c>
      <c r="J8226" t="s">
        <v>2427</v>
      </c>
      <c r="K8226" t="s">
        <v>90</v>
      </c>
      <c r="L8226" s="46">
        <v>5425</v>
      </c>
      <c r="M8226" s="46">
        <v>72</v>
      </c>
      <c r="N8226" s="46">
        <v>70.400000000000006</v>
      </c>
      <c r="O8226" s="46">
        <v>118</v>
      </c>
      <c r="P8226" s="46">
        <f t="shared" si="933"/>
        <v>2</v>
      </c>
      <c r="R8226" s="67" t="s">
        <v>1345</v>
      </c>
      <c r="S8226" s="67">
        <f>COUNTIF(Y$2:$Y$100,R8226)</f>
        <v>0</v>
      </c>
      <c r="V8226" s="67">
        <f t="shared" si="937"/>
        <v>0</v>
      </c>
      <c r="X8226"/>
      <c r="Y8226" s="67" t="str">
        <f t="shared" si="931"/>
        <v xml:space="preserve"> </v>
      </c>
      <c r="AB8226" t="s">
        <v>90</v>
      </c>
      <c r="AC8226" s="46">
        <v>5425</v>
      </c>
      <c r="AD8226" s="46">
        <v>72</v>
      </c>
      <c r="AE8226" s="46">
        <v>70.400000000000006</v>
      </c>
      <c r="AF8226" s="46">
        <v>118</v>
      </c>
      <c r="AH8226" s="70" t="str">
        <f t="shared" si="934"/>
        <v>GCAW Girls Div 1 Wauwatosa East Regional</v>
      </c>
      <c r="AI8226" s="70" t="str">
        <f t="shared" si="935"/>
        <v/>
      </c>
      <c r="AJ8226" s="70" t="str">
        <f t="shared" si="936"/>
        <v/>
      </c>
      <c r="AK8226" s="70" t="str" cm="1">
        <f t="array" ref="AK8226">_xlfn.IFS(AH8226&lt;&gt;"","1",AI8226&lt;&gt;"","2",AJ8226&lt;&gt;"","3")</f>
        <v>1</v>
      </c>
    </row>
    <row r="8227" spans="1:37" x14ac:dyDescent="0.25">
      <c r="A8227" t="s">
        <v>501</v>
      </c>
      <c r="B8227" t="s">
        <v>502</v>
      </c>
      <c r="C8227" s="67" t="str">
        <f t="shared" si="932"/>
        <v>Kelly Dordel</v>
      </c>
      <c r="D8227" s="71" t="str" cm="1">
        <f t="array" ref="D8227">_xlfn.IFS(AK8227="1",CONCATENATE(C8227,"Regional"),AK8227="2",CONCATENATE(C8227,"Sectional"),AK8227="3",CONCATENATE(C8227,COUNTIF($C$1:C8227,C8227)))</f>
        <v>Kelly DordelRegional</v>
      </c>
      <c r="E8227" s="66">
        <v>45197.447222222225</v>
      </c>
      <c r="F8227" t="s">
        <v>2510</v>
      </c>
      <c r="G8227" s="46">
        <v>35</v>
      </c>
      <c r="H8227" s="46">
        <v>100</v>
      </c>
      <c r="I8227" s="46">
        <v>26</v>
      </c>
      <c r="J8227" t="s">
        <v>2427</v>
      </c>
      <c r="K8227" t="s">
        <v>90</v>
      </c>
      <c r="L8227" s="46">
        <v>5425</v>
      </c>
      <c r="M8227" s="46">
        <v>72</v>
      </c>
      <c r="N8227" s="46">
        <v>70.400000000000006</v>
      </c>
      <c r="O8227" s="46">
        <v>118</v>
      </c>
      <c r="P8227" s="46">
        <f t="shared" si="933"/>
        <v>2</v>
      </c>
      <c r="R8227" s="67" t="s">
        <v>1188</v>
      </c>
      <c r="S8227" s="67">
        <f>COUNTIF(Y$2:$Y$100,R8227)</f>
        <v>0</v>
      </c>
      <c r="V8227" s="67">
        <f t="shared" si="937"/>
        <v>0</v>
      </c>
      <c r="X8227"/>
      <c r="Y8227" s="67" t="str">
        <f t="shared" si="931"/>
        <v xml:space="preserve"> </v>
      </c>
      <c r="AB8227" t="s">
        <v>90</v>
      </c>
      <c r="AC8227" s="46">
        <v>5425</v>
      </c>
      <c r="AD8227" s="46">
        <v>72</v>
      </c>
      <c r="AE8227" s="46">
        <v>70.400000000000006</v>
      </c>
      <c r="AF8227" s="46">
        <v>118</v>
      </c>
      <c r="AH8227" s="70" t="str">
        <f t="shared" si="934"/>
        <v>GCAW Girls Div 1 Wauwatosa East Regional</v>
      </c>
      <c r="AI8227" s="70" t="str">
        <f t="shared" si="935"/>
        <v/>
      </c>
      <c r="AJ8227" s="70" t="str">
        <f t="shared" si="936"/>
        <v/>
      </c>
      <c r="AK8227" s="70" t="str" cm="1">
        <f t="array" ref="AK8227">_xlfn.IFS(AH8227&lt;&gt;"","1",AI8227&lt;&gt;"","2",AJ8227&lt;&gt;"","3")</f>
        <v>1</v>
      </c>
    </row>
    <row r="8228" spans="1:37" x14ac:dyDescent="0.25">
      <c r="A8228" t="s">
        <v>865</v>
      </c>
      <c r="B8228" t="s">
        <v>866</v>
      </c>
      <c r="C8228" s="67" t="str">
        <f t="shared" si="932"/>
        <v>Hallee Kuehn</v>
      </c>
      <c r="D8228" s="71" t="str" cm="1">
        <f t="array" ref="D8228">_xlfn.IFS(AK8228="1",CONCATENATE(C8228,"Regional"),AK8228="2",CONCATENATE(C8228,"Sectional"),AK8228="3",CONCATENATE(C8228,COUNTIF($C$1:C8228,C8228)))</f>
        <v>Hallee KuehnRegional</v>
      </c>
      <c r="E8228" s="66">
        <v>45197.447222222225</v>
      </c>
      <c r="F8228" t="s">
        <v>2510</v>
      </c>
      <c r="G8228" s="46">
        <v>35</v>
      </c>
      <c r="H8228" s="46">
        <v>101</v>
      </c>
      <c r="I8228" s="46">
        <v>27</v>
      </c>
      <c r="J8228" t="s">
        <v>2427</v>
      </c>
      <c r="K8228" t="s">
        <v>90</v>
      </c>
      <c r="L8228" s="46">
        <v>5425</v>
      </c>
      <c r="M8228" s="46">
        <v>72</v>
      </c>
      <c r="N8228" s="46">
        <v>70.400000000000006</v>
      </c>
      <c r="O8228" s="46">
        <v>118</v>
      </c>
      <c r="P8228" s="46">
        <f t="shared" si="933"/>
        <v>2</v>
      </c>
      <c r="R8228" s="67" t="s">
        <v>1410</v>
      </c>
      <c r="S8228" s="67">
        <f>COUNTIF(Y$2:$Y$100,R8228)</f>
        <v>0</v>
      </c>
      <c r="V8228" s="67">
        <f t="shared" si="937"/>
        <v>0</v>
      </c>
      <c r="X8228"/>
      <c r="Y8228" s="67" t="str">
        <f t="shared" si="931"/>
        <v xml:space="preserve"> </v>
      </c>
      <c r="AB8228" t="s">
        <v>90</v>
      </c>
      <c r="AC8228" s="46">
        <v>5425</v>
      </c>
      <c r="AD8228" s="46">
        <v>72</v>
      </c>
      <c r="AE8228" s="46">
        <v>70.400000000000006</v>
      </c>
      <c r="AF8228" s="46">
        <v>118</v>
      </c>
      <c r="AH8228" s="70" t="str">
        <f t="shared" si="934"/>
        <v>GCAW Girls Div 1 Wauwatosa East Regional</v>
      </c>
      <c r="AI8228" s="70" t="str">
        <f t="shared" si="935"/>
        <v/>
      </c>
      <c r="AJ8228" s="70" t="str">
        <f t="shared" si="936"/>
        <v/>
      </c>
      <c r="AK8228" s="70" t="str" cm="1">
        <f t="array" ref="AK8228">_xlfn.IFS(AH8228&lt;&gt;"","1",AI8228&lt;&gt;"","2",AJ8228&lt;&gt;"","3")</f>
        <v>1</v>
      </c>
    </row>
    <row r="8229" spans="1:37" x14ac:dyDescent="0.25">
      <c r="A8229" t="s">
        <v>1722</v>
      </c>
      <c r="B8229" t="s">
        <v>362</v>
      </c>
      <c r="C8229" s="67" t="str">
        <f t="shared" si="932"/>
        <v>Emma Campeau</v>
      </c>
      <c r="D8229" s="71" t="str" cm="1">
        <f t="array" ref="D8229">_xlfn.IFS(AK8229="1",CONCATENATE(C8229,"Regional"),AK8229="2",CONCATENATE(C8229,"Sectional"),AK8229="3",CONCATENATE(C8229,COUNTIF($C$1:C8229,C8229)))</f>
        <v>Emma CampeauRegional</v>
      </c>
      <c r="E8229" s="66">
        <v>45197.447222222225</v>
      </c>
      <c r="F8229" t="s">
        <v>2510</v>
      </c>
      <c r="G8229" s="46">
        <v>35</v>
      </c>
      <c r="H8229" s="46">
        <v>102</v>
      </c>
      <c r="I8229" s="46">
        <v>28</v>
      </c>
      <c r="J8229" t="s">
        <v>2427</v>
      </c>
      <c r="K8229" t="s">
        <v>90</v>
      </c>
      <c r="L8229" s="46">
        <v>5425</v>
      </c>
      <c r="M8229" s="46">
        <v>72</v>
      </c>
      <c r="N8229" s="46">
        <v>70.400000000000006</v>
      </c>
      <c r="O8229" s="46">
        <v>118</v>
      </c>
      <c r="P8229" s="46">
        <f t="shared" si="933"/>
        <v>2</v>
      </c>
      <c r="R8229" s="67" t="s">
        <v>3588</v>
      </c>
      <c r="S8229" s="67">
        <f>COUNTIF(Y$2:$Y$100,R8229)</f>
        <v>0</v>
      </c>
      <c r="V8229" s="67">
        <f t="shared" si="937"/>
        <v>0</v>
      </c>
      <c r="X8229"/>
      <c r="Y8229" s="67" t="str">
        <f t="shared" si="931"/>
        <v xml:space="preserve"> </v>
      </c>
      <c r="AB8229" t="s">
        <v>90</v>
      </c>
      <c r="AC8229" s="46">
        <v>5425</v>
      </c>
      <c r="AD8229" s="46">
        <v>72</v>
      </c>
      <c r="AE8229" s="46">
        <v>70.400000000000006</v>
      </c>
      <c r="AF8229" s="46">
        <v>118</v>
      </c>
      <c r="AH8229" s="70" t="str">
        <f t="shared" si="934"/>
        <v>GCAW Girls Div 1 Wauwatosa East Regional</v>
      </c>
      <c r="AI8229" s="70" t="str">
        <f t="shared" si="935"/>
        <v/>
      </c>
      <c r="AJ8229" s="70" t="str">
        <f t="shared" si="936"/>
        <v/>
      </c>
      <c r="AK8229" s="70" t="str" cm="1">
        <f t="array" ref="AK8229">_xlfn.IFS(AH8229&lt;&gt;"","1",AI8229&lt;&gt;"","2",AJ8229&lt;&gt;"","3")</f>
        <v>1</v>
      </c>
    </row>
    <row r="8230" spans="1:37" x14ac:dyDescent="0.25">
      <c r="A8230" t="s">
        <v>290</v>
      </c>
      <c r="B8230" t="s">
        <v>280</v>
      </c>
      <c r="C8230" s="67" t="str">
        <f t="shared" si="932"/>
        <v>Kennedy Corbin</v>
      </c>
      <c r="D8230" s="71" t="str" cm="1">
        <f t="array" ref="D8230">_xlfn.IFS(AK8230="1",CONCATENATE(C8230,"Regional"),AK8230="2",CONCATENATE(C8230,"Sectional"),AK8230="3",CONCATENATE(C8230,COUNTIF($C$1:C8230,C8230)))</f>
        <v>Kennedy CorbinRegional</v>
      </c>
      <c r="E8230" s="66">
        <v>45197.447222222225</v>
      </c>
      <c r="F8230" t="s">
        <v>2510</v>
      </c>
      <c r="G8230" s="46">
        <v>35</v>
      </c>
      <c r="H8230" s="46">
        <v>104</v>
      </c>
      <c r="I8230" s="46">
        <v>29</v>
      </c>
      <c r="J8230" t="s">
        <v>2427</v>
      </c>
      <c r="K8230" t="s">
        <v>90</v>
      </c>
      <c r="L8230" s="46">
        <v>5425</v>
      </c>
      <c r="M8230" s="46">
        <v>72</v>
      </c>
      <c r="N8230" s="46">
        <v>70.400000000000006</v>
      </c>
      <c r="O8230" s="46">
        <v>118</v>
      </c>
      <c r="P8230" s="46">
        <f t="shared" si="933"/>
        <v>2</v>
      </c>
      <c r="R8230" s="67" t="s">
        <v>1409</v>
      </c>
      <c r="S8230" s="67">
        <f>COUNTIF(Y$2:$Y$100,R8230)</f>
        <v>0</v>
      </c>
      <c r="V8230" s="67">
        <f t="shared" si="937"/>
        <v>0</v>
      </c>
      <c r="X8230"/>
      <c r="Y8230" s="67" t="str">
        <f t="shared" si="931"/>
        <v xml:space="preserve"> </v>
      </c>
      <c r="AB8230" t="s">
        <v>90</v>
      </c>
      <c r="AC8230" s="46">
        <v>5425</v>
      </c>
      <c r="AD8230" s="46">
        <v>72</v>
      </c>
      <c r="AE8230" s="46">
        <v>70.400000000000006</v>
      </c>
      <c r="AF8230" s="46">
        <v>118</v>
      </c>
      <c r="AH8230" s="70" t="str">
        <f t="shared" si="934"/>
        <v>GCAW Girls Div 1 Wauwatosa East Regional</v>
      </c>
      <c r="AI8230" s="70" t="str">
        <f t="shared" si="935"/>
        <v/>
      </c>
      <c r="AJ8230" s="70" t="str">
        <f t="shared" si="936"/>
        <v/>
      </c>
      <c r="AK8230" s="70" t="str" cm="1">
        <f t="array" ref="AK8230">_xlfn.IFS(AH8230&lt;&gt;"","1",AI8230&lt;&gt;"","2",AJ8230&lt;&gt;"","3")</f>
        <v>1</v>
      </c>
    </row>
    <row r="8231" spans="1:37" x14ac:dyDescent="0.25">
      <c r="A8231" t="s">
        <v>867</v>
      </c>
      <c r="B8231" t="s">
        <v>408</v>
      </c>
      <c r="C8231" s="67" t="str">
        <f t="shared" si="932"/>
        <v>Mya Robertson</v>
      </c>
      <c r="D8231" s="71" t="str" cm="1">
        <f t="array" ref="D8231">_xlfn.IFS(AK8231="1",CONCATENATE(C8231,"Regional"),AK8231="2",CONCATENATE(C8231,"Sectional"),AK8231="3",CONCATENATE(C8231,COUNTIF($C$1:C8231,C8231)))</f>
        <v>Mya RobertsonRegional</v>
      </c>
      <c r="E8231" s="66">
        <v>45197.447222222225</v>
      </c>
      <c r="F8231" t="s">
        <v>2510</v>
      </c>
      <c r="G8231" s="46">
        <v>35</v>
      </c>
      <c r="H8231" s="46">
        <v>104</v>
      </c>
      <c r="I8231" s="46">
        <v>29</v>
      </c>
      <c r="J8231" t="s">
        <v>2427</v>
      </c>
      <c r="K8231" t="s">
        <v>90</v>
      </c>
      <c r="L8231" s="46">
        <v>5425</v>
      </c>
      <c r="M8231" s="46">
        <v>72</v>
      </c>
      <c r="N8231" s="46">
        <v>70.400000000000006</v>
      </c>
      <c r="O8231" s="46">
        <v>118</v>
      </c>
      <c r="P8231" s="46">
        <f t="shared" si="933"/>
        <v>2</v>
      </c>
      <c r="R8231" s="67" t="s">
        <v>1411</v>
      </c>
      <c r="S8231" s="67">
        <f>COUNTIF(Y$2:$Y$100,R8231)</f>
        <v>0</v>
      </c>
      <c r="V8231" s="67">
        <f t="shared" si="937"/>
        <v>0</v>
      </c>
      <c r="X8231"/>
      <c r="Y8231" s="67" t="str">
        <f t="shared" si="931"/>
        <v xml:space="preserve"> </v>
      </c>
      <c r="AB8231" t="s">
        <v>90</v>
      </c>
      <c r="AC8231" s="46">
        <v>5425</v>
      </c>
      <c r="AD8231" s="46">
        <v>72</v>
      </c>
      <c r="AE8231" s="46">
        <v>70.400000000000006</v>
      </c>
      <c r="AF8231" s="46">
        <v>118</v>
      </c>
      <c r="AH8231" s="70" t="str">
        <f t="shared" si="934"/>
        <v>GCAW Girls Div 1 Wauwatosa East Regional</v>
      </c>
      <c r="AI8231" s="70" t="str">
        <f t="shared" si="935"/>
        <v/>
      </c>
      <c r="AJ8231" s="70" t="str">
        <f t="shared" si="936"/>
        <v/>
      </c>
      <c r="AK8231" s="70" t="str" cm="1">
        <f t="array" ref="AK8231">_xlfn.IFS(AH8231&lt;&gt;"","1",AI8231&lt;&gt;"","2",AJ8231&lt;&gt;"","3")</f>
        <v>1</v>
      </c>
    </row>
    <row r="8232" spans="1:37" x14ac:dyDescent="0.25">
      <c r="A8232" t="s">
        <v>385</v>
      </c>
      <c r="B8232" t="s">
        <v>995</v>
      </c>
      <c r="C8232" s="67" t="str">
        <f t="shared" si="932"/>
        <v>Annabelle Wilson</v>
      </c>
      <c r="D8232" s="71" t="str" cm="1">
        <f t="array" ref="D8232">_xlfn.IFS(AK8232="1",CONCATENATE(C8232,"Regional"),AK8232="2",CONCATENATE(C8232,"Sectional"),AK8232="3",CONCATENATE(C8232,COUNTIF($C$1:C8232,C8232)))</f>
        <v>Annabelle WilsonRegional</v>
      </c>
      <c r="E8232" s="66">
        <v>45197.447222222225</v>
      </c>
      <c r="F8232" t="s">
        <v>2510</v>
      </c>
      <c r="G8232" s="46">
        <v>35</v>
      </c>
      <c r="H8232" s="46">
        <v>105</v>
      </c>
      <c r="I8232" s="46">
        <v>31</v>
      </c>
      <c r="J8232" t="s">
        <v>2427</v>
      </c>
      <c r="K8232" t="s">
        <v>90</v>
      </c>
      <c r="L8232" s="46">
        <v>5425</v>
      </c>
      <c r="M8232" s="46">
        <v>72</v>
      </c>
      <c r="N8232" s="46">
        <v>70.400000000000006</v>
      </c>
      <c r="O8232" s="46">
        <v>118</v>
      </c>
      <c r="P8232" s="46">
        <f t="shared" si="933"/>
        <v>2</v>
      </c>
      <c r="R8232" s="67" t="s">
        <v>1499</v>
      </c>
      <c r="S8232" s="67">
        <f>COUNTIF(Y$2:$Y$100,R8232)</f>
        <v>0</v>
      </c>
      <c r="V8232" s="67">
        <f t="shared" si="937"/>
        <v>0</v>
      </c>
      <c r="X8232"/>
      <c r="Y8232" s="67" t="str">
        <f t="shared" si="931"/>
        <v xml:space="preserve"> </v>
      </c>
      <c r="AB8232" t="s">
        <v>90</v>
      </c>
      <c r="AC8232" s="46">
        <v>5425</v>
      </c>
      <c r="AD8232" s="46">
        <v>72</v>
      </c>
      <c r="AE8232" s="46">
        <v>70.400000000000006</v>
      </c>
      <c r="AF8232" s="46">
        <v>118</v>
      </c>
      <c r="AH8232" s="70" t="str">
        <f t="shared" si="934"/>
        <v>GCAW Girls Div 1 Wauwatosa East Regional</v>
      </c>
      <c r="AI8232" s="70" t="str">
        <f t="shared" si="935"/>
        <v/>
      </c>
      <c r="AJ8232" s="70" t="str">
        <f t="shared" si="936"/>
        <v/>
      </c>
      <c r="AK8232" s="70" t="str" cm="1">
        <f t="array" ref="AK8232">_xlfn.IFS(AH8232&lt;&gt;"","1",AI8232&lt;&gt;"","2",AJ8232&lt;&gt;"","3")</f>
        <v>1</v>
      </c>
    </row>
    <row r="8233" spans="1:37" x14ac:dyDescent="0.25">
      <c r="A8233" t="s">
        <v>960</v>
      </c>
      <c r="B8233" t="s">
        <v>449</v>
      </c>
      <c r="C8233" s="67" t="str">
        <f t="shared" si="932"/>
        <v>Vivian Huang</v>
      </c>
      <c r="D8233" s="71" t="str" cm="1">
        <f t="array" ref="D8233">_xlfn.IFS(AK8233="1",CONCATENATE(C8233,"Regional"),AK8233="2",CONCATENATE(C8233,"Sectional"),AK8233="3",CONCATENATE(C8233,COUNTIF($C$1:C8233,C8233)))</f>
        <v>Vivian HuangRegional</v>
      </c>
      <c r="E8233" s="66">
        <v>45197.447222222225</v>
      </c>
      <c r="F8233" t="s">
        <v>2510</v>
      </c>
      <c r="G8233" s="46">
        <v>35</v>
      </c>
      <c r="H8233" s="46">
        <v>105</v>
      </c>
      <c r="I8233" s="46">
        <v>31</v>
      </c>
      <c r="J8233" t="s">
        <v>2427</v>
      </c>
      <c r="K8233" t="s">
        <v>90</v>
      </c>
      <c r="L8233" s="46">
        <v>5425</v>
      </c>
      <c r="M8233" s="46">
        <v>72</v>
      </c>
      <c r="N8233" s="46">
        <v>70.400000000000006</v>
      </c>
      <c r="O8233" s="46">
        <v>118</v>
      </c>
      <c r="P8233" s="46">
        <f t="shared" si="933"/>
        <v>2</v>
      </c>
      <c r="R8233" s="67" t="s">
        <v>1475</v>
      </c>
      <c r="S8233" s="67">
        <f>COUNTIF(Y$2:$Y$100,R8233)</f>
        <v>0</v>
      </c>
      <c r="V8233" s="67">
        <f t="shared" si="937"/>
        <v>0</v>
      </c>
      <c r="X8233"/>
      <c r="Y8233" s="67" t="str">
        <f t="shared" si="931"/>
        <v xml:space="preserve"> </v>
      </c>
      <c r="AB8233" t="s">
        <v>90</v>
      </c>
      <c r="AC8233" s="46">
        <v>5425</v>
      </c>
      <c r="AD8233" s="46">
        <v>72</v>
      </c>
      <c r="AE8233" s="46">
        <v>70.400000000000006</v>
      </c>
      <c r="AF8233" s="46">
        <v>118</v>
      </c>
      <c r="AH8233" s="70" t="str">
        <f t="shared" si="934"/>
        <v>GCAW Girls Div 1 Wauwatosa East Regional</v>
      </c>
      <c r="AI8233" s="70" t="str">
        <f t="shared" si="935"/>
        <v/>
      </c>
      <c r="AJ8233" s="70" t="str">
        <f t="shared" si="936"/>
        <v/>
      </c>
      <c r="AK8233" s="70" t="str" cm="1">
        <f t="array" ref="AK8233">_xlfn.IFS(AH8233&lt;&gt;"","1",AI8233&lt;&gt;"","2",AJ8233&lt;&gt;"","3")</f>
        <v>1</v>
      </c>
    </row>
    <row r="8234" spans="1:37" x14ac:dyDescent="0.25">
      <c r="A8234" t="s">
        <v>1120</v>
      </c>
      <c r="B8234" t="s">
        <v>408</v>
      </c>
      <c r="C8234" s="67" t="str">
        <f t="shared" si="932"/>
        <v>Mya Kulwicki</v>
      </c>
      <c r="D8234" s="71" t="str" cm="1">
        <f t="array" ref="D8234">_xlfn.IFS(AK8234="1",CONCATENATE(C8234,"Regional"),AK8234="2",CONCATENATE(C8234,"Sectional"),AK8234="3",CONCATENATE(C8234,COUNTIF($C$1:C8234,C8234)))</f>
        <v>Mya KulwickiRegional</v>
      </c>
      <c r="E8234" s="66">
        <v>45197.447222222225</v>
      </c>
      <c r="F8234" t="s">
        <v>2510</v>
      </c>
      <c r="G8234" s="46">
        <v>35</v>
      </c>
      <c r="H8234" s="46">
        <v>111</v>
      </c>
      <c r="I8234" s="46">
        <v>33</v>
      </c>
      <c r="J8234" t="s">
        <v>2427</v>
      </c>
      <c r="K8234" t="s">
        <v>90</v>
      </c>
      <c r="L8234" s="46">
        <v>5425</v>
      </c>
      <c r="M8234" s="46">
        <v>72</v>
      </c>
      <c r="N8234" s="46">
        <v>70.400000000000006</v>
      </c>
      <c r="O8234" s="46">
        <v>118</v>
      </c>
      <c r="P8234" s="46">
        <f t="shared" si="933"/>
        <v>2</v>
      </c>
      <c r="R8234" s="67" t="s">
        <v>1588</v>
      </c>
      <c r="S8234" s="67">
        <f>COUNTIF(Y$2:$Y$100,R8234)</f>
        <v>0</v>
      </c>
      <c r="V8234" s="67">
        <f t="shared" si="937"/>
        <v>0</v>
      </c>
      <c r="X8234"/>
      <c r="Y8234" s="67" t="str">
        <f t="shared" si="931"/>
        <v xml:space="preserve"> </v>
      </c>
      <c r="AB8234" t="s">
        <v>90</v>
      </c>
      <c r="AC8234" s="46">
        <v>5425</v>
      </c>
      <c r="AD8234" s="46">
        <v>72</v>
      </c>
      <c r="AE8234" s="46">
        <v>70.400000000000006</v>
      </c>
      <c r="AF8234" s="46">
        <v>118</v>
      </c>
      <c r="AH8234" s="70" t="str">
        <f t="shared" si="934"/>
        <v>GCAW Girls Div 1 Wauwatosa East Regional</v>
      </c>
      <c r="AI8234" s="70" t="str">
        <f t="shared" si="935"/>
        <v/>
      </c>
      <c r="AJ8234" s="70" t="str">
        <f t="shared" si="936"/>
        <v/>
      </c>
      <c r="AK8234" s="70" t="str" cm="1">
        <f t="array" ref="AK8234">_xlfn.IFS(AH8234&lt;&gt;"","1",AI8234&lt;&gt;"","2",AJ8234&lt;&gt;"","3")</f>
        <v>1</v>
      </c>
    </row>
    <row r="8235" spans="1:37" x14ac:dyDescent="0.25">
      <c r="A8235" t="s">
        <v>1131</v>
      </c>
      <c r="B8235" t="s">
        <v>1132</v>
      </c>
      <c r="C8235" s="67" t="str">
        <f t="shared" si="932"/>
        <v>Esabella Kreitlow</v>
      </c>
      <c r="D8235" s="71" t="str" cm="1">
        <f t="array" ref="D8235">_xlfn.IFS(AK8235="1",CONCATENATE(C8235,"Regional"),AK8235="2",CONCATENATE(C8235,"Sectional"),AK8235="3",CONCATENATE(C8235,COUNTIF($C$1:C8235,C8235)))</f>
        <v>Esabella KreitlowRegional</v>
      </c>
      <c r="E8235" s="66">
        <v>45197.447222222225</v>
      </c>
      <c r="F8235" t="s">
        <v>2510</v>
      </c>
      <c r="G8235" s="46">
        <v>35</v>
      </c>
      <c r="H8235" s="46">
        <v>112</v>
      </c>
      <c r="I8235" s="46">
        <v>34</v>
      </c>
      <c r="J8235" t="s">
        <v>2427</v>
      </c>
      <c r="K8235" t="s">
        <v>90</v>
      </c>
      <c r="L8235" s="46">
        <v>5425</v>
      </c>
      <c r="M8235" s="46">
        <v>72</v>
      </c>
      <c r="N8235" s="46">
        <v>70.400000000000006</v>
      </c>
      <c r="O8235" s="46">
        <v>118</v>
      </c>
      <c r="P8235" s="46">
        <f t="shared" si="933"/>
        <v>2</v>
      </c>
      <c r="R8235" s="67" t="s">
        <v>1601</v>
      </c>
      <c r="S8235" s="67">
        <f>COUNTIF(Y$2:$Y$100,R8235)</f>
        <v>0</v>
      </c>
      <c r="V8235" s="67">
        <f t="shared" si="937"/>
        <v>0</v>
      </c>
      <c r="X8235"/>
      <c r="Y8235" s="67" t="str">
        <f t="shared" si="931"/>
        <v xml:space="preserve"> </v>
      </c>
      <c r="AB8235" t="s">
        <v>90</v>
      </c>
      <c r="AC8235" s="46">
        <v>5425</v>
      </c>
      <c r="AD8235" s="46">
        <v>72</v>
      </c>
      <c r="AE8235" s="46">
        <v>70.400000000000006</v>
      </c>
      <c r="AF8235" s="46">
        <v>118</v>
      </c>
      <c r="AH8235" s="70" t="str">
        <f t="shared" si="934"/>
        <v>GCAW Girls Div 1 Wauwatosa East Regional</v>
      </c>
      <c r="AI8235" s="70" t="str">
        <f t="shared" si="935"/>
        <v/>
      </c>
      <c r="AJ8235" s="70" t="str">
        <f t="shared" si="936"/>
        <v/>
      </c>
      <c r="AK8235" s="70" t="str" cm="1">
        <f t="array" ref="AK8235">_xlfn.IFS(AH8235&lt;&gt;"","1",AI8235&lt;&gt;"","2",AJ8235&lt;&gt;"","3")</f>
        <v>1</v>
      </c>
    </row>
    <row r="8236" spans="1:37" x14ac:dyDescent="0.25">
      <c r="A8236" t="s">
        <v>274</v>
      </c>
      <c r="B8236" t="s">
        <v>449</v>
      </c>
      <c r="C8236" s="67" t="str">
        <f t="shared" si="932"/>
        <v>Vivian Jensen</v>
      </c>
      <c r="D8236" s="71" t="str" cm="1">
        <f t="array" ref="D8236">_xlfn.IFS(AK8236="1",CONCATENATE(C8236,"Regional"),AK8236="2",CONCATENATE(C8236,"Sectional"),AK8236="3",CONCATENATE(C8236,COUNTIF($C$1:C8236,C8236)))</f>
        <v>Vivian JensenRegional</v>
      </c>
      <c r="E8236" s="66">
        <v>45197.447222222225</v>
      </c>
      <c r="F8236" t="s">
        <v>2510</v>
      </c>
      <c r="G8236" s="46">
        <v>35</v>
      </c>
      <c r="H8236" s="46">
        <v>114</v>
      </c>
      <c r="I8236" s="46">
        <v>35</v>
      </c>
      <c r="J8236" t="s">
        <v>2427</v>
      </c>
      <c r="K8236" t="s">
        <v>90</v>
      </c>
      <c r="L8236" s="46">
        <v>5425</v>
      </c>
      <c r="M8236" s="46">
        <v>72</v>
      </c>
      <c r="N8236" s="46">
        <v>70.400000000000006</v>
      </c>
      <c r="O8236" s="46">
        <v>118</v>
      </c>
      <c r="P8236" s="46">
        <f t="shared" si="933"/>
        <v>2</v>
      </c>
      <c r="R8236" s="67" t="s">
        <v>2962</v>
      </c>
      <c r="S8236" s="67">
        <f>COUNTIF(Y$2:$Y$100,R8236)</f>
        <v>0</v>
      </c>
      <c r="V8236" s="67">
        <f t="shared" si="937"/>
        <v>0</v>
      </c>
      <c r="X8236"/>
      <c r="Y8236" s="67" t="str">
        <f t="shared" si="931"/>
        <v xml:space="preserve"> </v>
      </c>
      <c r="AB8236" t="s">
        <v>90</v>
      </c>
      <c r="AC8236" s="46">
        <v>5425</v>
      </c>
      <c r="AD8236" s="46">
        <v>72</v>
      </c>
      <c r="AE8236" s="46">
        <v>70.400000000000006</v>
      </c>
      <c r="AF8236" s="46">
        <v>118</v>
      </c>
      <c r="AH8236" s="70" t="str">
        <f t="shared" si="934"/>
        <v>GCAW Girls Div 1 Wauwatosa East Regional</v>
      </c>
      <c r="AI8236" s="70" t="str">
        <f t="shared" si="935"/>
        <v/>
      </c>
      <c r="AJ8236" s="70" t="str">
        <f t="shared" si="936"/>
        <v/>
      </c>
      <c r="AK8236" s="70" t="str" cm="1">
        <f t="array" ref="AK8236">_xlfn.IFS(AH8236&lt;&gt;"","1",AI8236&lt;&gt;"","2",AJ8236&lt;&gt;"","3")</f>
        <v>1</v>
      </c>
    </row>
    <row r="8237" spans="1:37" x14ac:dyDescent="0.25">
      <c r="A8237" t="s">
        <v>286</v>
      </c>
      <c r="B8237" t="s">
        <v>816</v>
      </c>
      <c r="C8237" s="67" t="str">
        <f t="shared" si="932"/>
        <v>Kylie Walker</v>
      </c>
      <c r="D8237" s="71" t="str" cm="1">
        <f t="array" ref="D8237">_xlfn.IFS(AK8237="1",CONCATENATE(C8237,"Regional"),AK8237="2",CONCATENATE(C8237,"Sectional"),AK8237="3",CONCATENATE(C8237,COUNTIF($C$1:C8237,C8237)))</f>
        <v>Kylie WalkerSectional</v>
      </c>
      <c r="E8237" s="66">
        <v>45201.3125</v>
      </c>
      <c r="F8237" t="s">
        <v>2497</v>
      </c>
      <c r="G8237" s="46">
        <v>48</v>
      </c>
      <c r="H8237" s="46">
        <v>74</v>
      </c>
      <c r="I8237" s="46">
        <v>1</v>
      </c>
      <c r="J8237" t="s">
        <v>2498</v>
      </c>
      <c r="K8237" t="s">
        <v>131</v>
      </c>
      <c r="L8237" s="46">
        <v>5311</v>
      </c>
      <c r="M8237" s="46">
        <v>72</v>
      </c>
      <c r="N8237" s="46">
        <v>71.2</v>
      </c>
      <c r="O8237" s="46">
        <v>123</v>
      </c>
      <c r="P8237" s="46">
        <f t="shared" si="933"/>
        <v>2</v>
      </c>
      <c r="R8237" s="67" t="s">
        <v>3558</v>
      </c>
      <c r="S8237" s="67">
        <f>COUNTIF(Y$2:$Y$100,R8237)</f>
        <v>0</v>
      </c>
      <c r="V8237" s="67">
        <f t="shared" si="937"/>
        <v>0</v>
      </c>
      <c r="X8237"/>
      <c r="Y8237" s="67" t="str">
        <f t="shared" si="931"/>
        <v xml:space="preserve"> </v>
      </c>
      <c r="AB8237" t="s">
        <v>131</v>
      </c>
      <c r="AC8237" s="46">
        <v>5311</v>
      </c>
      <c r="AD8237" s="46">
        <v>72</v>
      </c>
      <c r="AE8237" s="46">
        <v>71.2</v>
      </c>
      <c r="AF8237" s="46">
        <v>123</v>
      </c>
      <c r="AH8237" s="70" t="str">
        <f t="shared" si="934"/>
        <v/>
      </c>
      <c r="AI8237" s="70" t="str">
        <f t="shared" si="935"/>
        <v>GCAW Girls Div 1 Elkhorn Area Sectional</v>
      </c>
      <c r="AJ8237" s="70" t="str">
        <f t="shared" si="936"/>
        <v/>
      </c>
      <c r="AK8237" s="70" t="str" cm="1">
        <f t="array" ref="AK8237">_xlfn.IFS(AH8237&lt;&gt;"","1",AI8237&lt;&gt;"","2",AJ8237&lt;&gt;"","3")</f>
        <v>2</v>
      </c>
    </row>
    <row r="8238" spans="1:37" x14ac:dyDescent="0.25">
      <c r="A8238" t="s">
        <v>718</v>
      </c>
      <c r="B8238" t="s">
        <v>368</v>
      </c>
      <c r="C8238" s="67" t="str">
        <f t="shared" si="932"/>
        <v>Lexi Manteufel</v>
      </c>
      <c r="D8238" s="71" t="str" cm="1">
        <f t="array" ref="D8238">_xlfn.IFS(AK8238="1",CONCATENATE(C8238,"Regional"),AK8238="2",CONCATENATE(C8238,"Sectional"),AK8238="3",CONCATENATE(C8238,COUNTIF($C$1:C8238,C8238)))</f>
        <v>Lexi ManteufelSectional</v>
      </c>
      <c r="E8238" s="66">
        <v>45201.3125</v>
      </c>
      <c r="F8238" t="s">
        <v>2497</v>
      </c>
      <c r="G8238" s="46">
        <v>48</v>
      </c>
      <c r="H8238" s="46">
        <v>77</v>
      </c>
      <c r="I8238" s="46">
        <v>2</v>
      </c>
      <c r="J8238" t="s">
        <v>2498</v>
      </c>
      <c r="K8238" t="s">
        <v>131</v>
      </c>
      <c r="L8238" s="46">
        <v>5311</v>
      </c>
      <c r="M8238" s="46">
        <v>72</v>
      </c>
      <c r="N8238" s="46">
        <v>71.2</v>
      </c>
      <c r="O8238" s="46">
        <v>123</v>
      </c>
      <c r="P8238" s="46">
        <f t="shared" si="933"/>
        <v>2</v>
      </c>
      <c r="R8238" s="67" t="s">
        <v>1315</v>
      </c>
      <c r="S8238" s="67">
        <f>COUNTIF(Y$2:$Y$100,R8238)</f>
        <v>0</v>
      </c>
      <c r="V8238" s="67">
        <f t="shared" si="937"/>
        <v>0</v>
      </c>
      <c r="X8238"/>
      <c r="Y8238" s="67" t="str">
        <f t="shared" si="931"/>
        <v xml:space="preserve"> </v>
      </c>
      <c r="AB8238" t="s">
        <v>131</v>
      </c>
      <c r="AC8238" s="46">
        <v>5311</v>
      </c>
      <c r="AD8238" s="46">
        <v>72</v>
      </c>
      <c r="AE8238" s="46">
        <v>71.2</v>
      </c>
      <c r="AF8238" s="46">
        <v>123</v>
      </c>
      <c r="AH8238" s="70" t="str">
        <f t="shared" si="934"/>
        <v/>
      </c>
      <c r="AI8238" s="70" t="str">
        <f t="shared" si="935"/>
        <v>GCAW Girls Div 1 Elkhorn Area Sectional</v>
      </c>
      <c r="AJ8238" s="70" t="str">
        <f t="shared" si="936"/>
        <v/>
      </c>
      <c r="AK8238" s="70" t="str" cm="1">
        <f t="array" ref="AK8238">_xlfn.IFS(AH8238&lt;&gt;"","1",AI8238&lt;&gt;"","2",AJ8238&lt;&gt;"","3")</f>
        <v>2</v>
      </c>
    </row>
    <row r="8239" spans="1:37" x14ac:dyDescent="0.25">
      <c r="A8239" t="s">
        <v>589</v>
      </c>
      <c r="B8239" t="s">
        <v>416</v>
      </c>
      <c r="C8239" s="67" t="str">
        <f t="shared" si="932"/>
        <v>Sarah Ramsden</v>
      </c>
      <c r="D8239" s="71" t="str" cm="1">
        <f t="array" ref="D8239">_xlfn.IFS(AK8239="1",CONCATENATE(C8239,"Regional"),AK8239="2",CONCATENATE(C8239,"Sectional"),AK8239="3",CONCATENATE(C8239,COUNTIF($C$1:C8239,C8239)))</f>
        <v>Sarah RamsdenSectional</v>
      </c>
      <c r="E8239" s="66">
        <v>45201.3125</v>
      </c>
      <c r="F8239" t="s">
        <v>2497</v>
      </c>
      <c r="G8239" s="46">
        <v>48</v>
      </c>
      <c r="H8239" s="46">
        <v>80</v>
      </c>
      <c r="I8239" s="46">
        <v>3</v>
      </c>
      <c r="J8239" t="s">
        <v>2498</v>
      </c>
      <c r="K8239" t="s">
        <v>131</v>
      </c>
      <c r="L8239" s="46">
        <v>5311</v>
      </c>
      <c r="M8239" s="46">
        <v>72</v>
      </c>
      <c r="N8239" s="46">
        <v>71.2</v>
      </c>
      <c r="O8239" s="46">
        <v>123</v>
      </c>
      <c r="P8239" s="46">
        <f t="shared" si="933"/>
        <v>2</v>
      </c>
      <c r="R8239" s="67" t="s">
        <v>1236</v>
      </c>
      <c r="S8239" s="67">
        <f>COUNTIF(Y$2:$Y$100,R8239)</f>
        <v>0</v>
      </c>
      <c r="V8239" s="67">
        <f t="shared" si="937"/>
        <v>0</v>
      </c>
      <c r="X8239"/>
      <c r="Y8239" s="67" t="str">
        <f t="shared" si="931"/>
        <v xml:space="preserve"> </v>
      </c>
      <c r="AB8239" t="s">
        <v>131</v>
      </c>
      <c r="AC8239" s="46">
        <v>5311</v>
      </c>
      <c r="AD8239" s="46">
        <v>72</v>
      </c>
      <c r="AE8239" s="46">
        <v>71.2</v>
      </c>
      <c r="AF8239" s="46">
        <v>123</v>
      </c>
      <c r="AH8239" s="70" t="str">
        <f t="shared" si="934"/>
        <v/>
      </c>
      <c r="AI8239" s="70" t="str">
        <f t="shared" si="935"/>
        <v>GCAW Girls Div 1 Elkhorn Area Sectional</v>
      </c>
      <c r="AJ8239" s="70" t="str">
        <f t="shared" si="936"/>
        <v/>
      </c>
      <c r="AK8239" s="70" t="str" cm="1">
        <f t="array" ref="AK8239">_xlfn.IFS(AH8239&lt;&gt;"","1",AI8239&lt;&gt;"","2",AJ8239&lt;&gt;"","3")</f>
        <v>2</v>
      </c>
    </row>
    <row r="8240" spans="1:37" x14ac:dyDescent="0.25">
      <c r="A8240" t="s">
        <v>286</v>
      </c>
      <c r="B8240" t="s">
        <v>582</v>
      </c>
      <c r="C8240" s="67" t="str">
        <f t="shared" si="932"/>
        <v>Katelyn Walker</v>
      </c>
      <c r="D8240" s="71" t="str" cm="1">
        <f t="array" ref="D8240">_xlfn.IFS(AK8240="1",CONCATENATE(C8240,"Regional"),AK8240="2",CONCATENATE(C8240,"Sectional"),AK8240="3",CONCATENATE(C8240,COUNTIF($C$1:C8240,C8240)))</f>
        <v>Katelyn WalkerSectional</v>
      </c>
      <c r="E8240" s="66">
        <v>45201.3125</v>
      </c>
      <c r="F8240" t="s">
        <v>2497</v>
      </c>
      <c r="G8240" s="46">
        <v>48</v>
      </c>
      <c r="H8240" s="46">
        <v>80</v>
      </c>
      <c r="I8240" s="46">
        <v>3</v>
      </c>
      <c r="J8240" t="s">
        <v>2498</v>
      </c>
      <c r="K8240" t="s">
        <v>131</v>
      </c>
      <c r="L8240" s="46">
        <v>5311</v>
      </c>
      <c r="M8240" s="46">
        <v>72</v>
      </c>
      <c r="N8240" s="46">
        <v>71.2</v>
      </c>
      <c r="O8240" s="46">
        <v>123</v>
      </c>
      <c r="P8240" s="46">
        <f t="shared" si="933"/>
        <v>2</v>
      </c>
      <c r="R8240" s="67" t="s">
        <v>2734</v>
      </c>
      <c r="S8240" s="67">
        <f>COUNTIF(Y$2:$Y$100,R8240)</f>
        <v>0</v>
      </c>
      <c r="V8240" s="67">
        <f t="shared" si="937"/>
        <v>0</v>
      </c>
      <c r="X8240"/>
      <c r="Y8240" s="67" t="str">
        <f t="shared" ref="Y8240:Y8303" si="938">CONCATENATE(W8240," ",X8240)</f>
        <v xml:space="preserve"> </v>
      </c>
      <c r="AB8240" t="s">
        <v>131</v>
      </c>
      <c r="AC8240" s="46">
        <v>5311</v>
      </c>
      <c r="AD8240" s="46">
        <v>72</v>
      </c>
      <c r="AE8240" s="46">
        <v>71.2</v>
      </c>
      <c r="AF8240" s="46">
        <v>123</v>
      </c>
      <c r="AH8240" s="70" t="str">
        <f t="shared" si="934"/>
        <v/>
      </c>
      <c r="AI8240" s="70" t="str">
        <f t="shared" si="935"/>
        <v>GCAW Girls Div 1 Elkhorn Area Sectional</v>
      </c>
      <c r="AJ8240" s="70" t="str">
        <f t="shared" si="936"/>
        <v/>
      </c>
      <c r="AK8240" s="70" t="str" cm="1">
        <f t="array" ref="AK8240">_xlfn.IFS(AH8240&lt;&gt;"","1",AI8240&lt;&gt;"","2",AJ8240&lt;&gt;"","3")</f>
        <v>2</v>
      </c>
    </row>
    <row r="8241" spans="1:37" x14ac:dyDescent="0.25">
      <c r="A8241" t="s">
        <v>938</v>
      </c>
      <c r="B8241" t="s">
        <v>199</v>
      </c>
      <c r="C8241" s="67" t="str">
        <f t="shared" si="932"/>
        <v>Payton Morton</v>
      </c>
      <c r="D8241" s="71" t="str" cm="1">
        <f t="array" ref="D8241">_xlfn.IFS(AK8241="1",CONCATENATE(C8241,"Regional"),AK8241="2",CONCATENATE(C8241,"Sectional"),AK8241="3",CONCATENATE(C8241,COUNTIF($C$1:C8241,C8241)))</f>
        <v>Payton MortonSectional</v>
      </c>
      <c r="E8241" s="66">
        <v>45201.3125</v>
      </c>
      <c r="F8241" t="s">
        <v>2497</v>
      </c>
      <c r="G8241" s="46">
        <v>48</v>
      </c>
      <c r="H8241" s="46">
        <v>82</v>
      </c>
      <c r="I8241" s="46">
        <v>5</v>
      </c>
      <c r="J8241" t="s">
        <v>2498</v>
      </c>
      <c r="K8241" t="s">
        <v>131</v>
      </c>
      <c r="L8241" s="46">
        <v>5311</v>
      </c>
      <c r="M8241" s="46">
        <v>72</v>
      </c>
      <c r="N8241" s="46">
        <v>71.2</v>
      </c>
      <c r="O8241" s="46">
        <v>123</v>
      </c>
      <c r="P8241" s="46">
        <f t="shared" si="933"/>
        <v>2</v>
      </c>
      <c r="R8241" s="67" t="s">
        <v>2796</v>
      </c>
      <c r="S8241" s="67">
        <f>COUNTIF(Y$2:$Y$100,R8241)</f>
        <v>0</v>
      </c>
      <c r="V8241" s="67">
        <f t="shared" si="937"/>
        <v>0</v>
      </c>
      <c r="X8241"/>
      <c r="Y8241" s="67" t="str">
        <f t="shared" si="938"/>
        <v xml:space="preserve"> </v>
      </c>
      <c r="AB8241" t="s">
        <v>131</v>
      </c>
      <c r="AC8241" s="46">
        <v>5311</v>
      </c>
      <c r="AD8241" s="46">
        <v>72</v>
      </c>
      <c r="AE8241" s="46">
        <v>71.2</v>
      </c>
      <c r="AF8241" s="46">
        <v>123</v>
      </c>
      <c r="AH8241" s="70" t="str">
        <f t="shared" si="934"/>
        <v/>
      </c>
      <c r="AI8241" s="70" t="str">
        <f t="shared" si="935"/>
        <v>GCAW Girls Div 1 Elkhorn Area Sectional</v>
      </c>
      <c r="AJ8241" s="70" t="str">
        <f t="shared" si="936"/>
        <v/>
      </c>
      <c r="AK8241" s="70" t="str" cm="1">
        <f t="array" ref="AK8241">_xlfn.IFS(AH8241&lt;&gt;"","1",AI8241&lt;&gt;"","2",AJ8241&lt;&gt;"","3")</f>
        <v>2</v>
      </c>
    </row>
    <row r="8242" spans="1:37" x14ac:dyDescent="0.25">
      <c r="A8242" t="s">
        <v>1739</v>
      </c>
      <c r="B8242" t="s">
        <v>1740</v>
      </c>
      <c r="C8242" s="67" t="str">
        <f t="shared" si="932"/>
        <v>Camille DeLost</v>
      </c>
      <c r="D8242" s="71" t="str" cm="1">
        <f t="array" ref="D8242">_xlfn.IFS(AK8242="1",CONCATENATE(C8242,"Regional"),AK8242="2",CONCATENATE(C8242,"Sectional"),AK8242="3",CONCATENATE(C8242,COUNTIF($C$1:C8242,C8242)))</f>
        <v>Camille DeLostSectional</v>
      </c>
      <c r="E8242" s="66">
        <v>45201.3125</v>
      </c>
      <c r="F8242" t="s">
        <v>2497</v>
      </c>
      <c r="G8242" s="46">
        <v>48</v>
      </c>
      <c r="H8242" s="46">
        <v>82</v>
      </c>
      <c r="I8242" s="46">
        <v>5</v>
      </c>
      <c r="J8242" t="s">
        <v>2498</v>
      </c>
      <c r="K8242" t="s">
        <v>131</v>
      </c>
      <c r="L8242" s="46">
        <v>5311</v>
      </c>
      <c r="M8242" s="46">
        <v>72</v>
      </c>
      <c r="N8242" s="46">
        <v>71.2</v>
      </c>
      <c r="O8242" s="46">
        <v>123</v>
      </c>
      <c r="P8242" s="46">
        <f t="shared" si="933"/>
        <v>2</v>
      </c>
      <c r="R8242" s="67" t="s">
        <v>2736</v>
      </c>
      <c r="S8242" s="67">
        <f>COUNTIF(Y$2:$Y$100,R8242)</f>
        <v>0</v>
      </c>
      <c r="V8242" s="67">
        <f t="shared" si="937"/>
        <v>0</v>
      </c>
      <c r="X8242"/>
      <c r="Y8242" s="67" t="str">
        <f t="shared" si="938"/>
        <v xml:space="preserve"> </v>
      </c>
      <c r="AB8242" t="s">
        <v>131</v>
      </c>
      <c r="AC8242" s="46">
        <v>5311</v>
      </c>
      <c r="AD8242" s="46">
        <v>72</v>
      </c>
      <c r="AE8242" s="46">
        <v>71.2</v>
      </c>
      <c r="AF8242" s="46">
        <v>123</v>
      </c>
      <c r="AH8242" s="70" t="str">
        <f t="shared" si="934"/>
        <v/>
      </c>
      <c r="AI8242" s="70" t="str">
        <f t="shared" si="935"/>
        <v>GCAW Girls Div 1 Elkhorn Area Sectional</v>
      </c>
      <c r="AJ8242" s="70" t="str">
        <f t="shared" si="936"/>
        <v/>
      </c>
      <c r="AK8242" s="70" t="str" cm="1">
        <f t="array" ref="AK8242">_xlfn.IFS(AH8242&lt;&gt;"","1",AI8242&lt;&gt;"","2",AJ8242&lt;&gt;"","3")</f>
        <v>2</v>
      </c>
    </row>
    <row r="8243" spans="1:37" x14ac:dyDescent="0.25">
      <c r="A8243" t="s">
        <v>402</v>
      </c>
      <c r="B8243" t="s">
        <v>403</v>
      </c>
      <c r="C8243" s="67" t="str">
        <f t="shared" si="932"/>
        <v>Bethany Vidruk</v>
      </c>
      <c r="D8243" s="71" t="str" cm="1">
        <f t="array" ref="D8243">_xlfn.IFS(AK8243="1",CONCATENATE(C8243,"Regional"),AK8243="2",CONCATENATE(C8243,"Sectional"),AK8243="3",CONCATENATE(C8243,COUNTIF($C$1:C8243,C8243)))</f>
        <v>Bethany VidrukSectional</v>
      </c>
      <c r="E8243" s="66">
        <v>45201.3125</v>
      </c>
      <c r="F8243" t="s">
        <v>2497</v>
      </c>
      <c r="G8243" s="46">
        <v>48</v>
      </c>
      <c r="H8243" s="46">
        <v>83</v>
      </c>
      <c r="I8243" s="46">
        <v>7</v>
      </c>
      <c r="J8243" t="s">
        <v>2498</v>
      </c>
      <c r="K8243" t="s">
        <v>131</v>
      </c>
      <c r="L8243" s="46">
        <v>5311</v>
      </c>
      <c r="M8243" s="46">
        <v>72</v>
      </c>
      <c r="N8243" s="46">
        <v>71.2</v>
      </c>
      <c r="O8243" s="46">
        <v>123</v>
      </c>
      <c r="P8243" s="46">
        <f t="shared" si="933"/>
        <v>2</v>
      </c>
      <c r="R8243" s="67" t="s">
        <v>1134</v>
      </c>
      <c r="S8243" s="67">
        <f>COUNTIF(Y$2:$Y$100,R8243)</f>
        <v>0</v>
      </c>
      <c r="V8243" s="67">
        <f t="shared" si="937"/>
        <v>0</v>
      </c>
      <c r="X8243"/>
      <c r="Y8243" s="67" t="str">
        <f t="shared" si="938"/>
        <v xml:space="preserve"> </v>
      </c>
      <c r="AB8243" t="s">
        <v>131</v>
      </c>
      <c r="AC8243" s="46">
        <v>5311</v>
      </c>
      <c r="AD8243" s="46">
        <v>72</v>
      </c>
      <c r="AE8243" s="46">
        <v>71.2</v>
      </c>
      <c r="AF8243" s="46">
        <v>123</v>
      </c>
      <c r="AH8243" s="70" t="str">
        <f t="shared" si="934"/>
        <v/>
      </c>
      <c r="AI8243" s="70" t="str">
        <f t="shared" si="935"/>
        <v>GCAW Girls Div 1 Elkhorn Area Sectional</v>
      </c>
      <c r="AJ8243" s="70" t="str">
        <f t="shared" si="936"/>
        <v/>
      </c>
      <c r="AK8243" s="70" t="str" cm="1">
        <f t="array" ref="AK8243">_xlfn.IFS(AH8243&lt;&gt;"","1",AI8243&lt;&gt;"","2",AJ8243&lt;&gt;"","3")</f>
        <v>2</v>
      </c>
    </row>
    <row r="8244" spans="1:37" x14ac:dyDescent="0.25">
      <c r="A8244" t="s">
        <v>608</v>
      </c>
      <c r="B8244" t="s">
        <v>507</v>
      </c>
      <c r="C8244" s="67" t="str">
        <f t="shared" si="932"/>
        <v>Chloe Chappell</v>
      </c>
      <c r="D8244" s="71" t="str" cm="1">
        <f t="array" ref="D8244">_xlfn.IFS(AK8244="1",CONCATENATE(C8244,"Regional"),AK8244="2",CONCATENATE(C8244,"Sectional"),AK8244="3",CONCATENATE(C8244,COUNTIF($C$1:C8244,C8244)))</f>
        <v>Chloe ChappellSectional</v>
      </c>
      <c r="E8244" s="66">
        <v>45201.3125</v>
      </c>
      <c r="F8244" t="s">
        <v>2497</v>
      </c>
      <c r="G8244" s="46">
        <v>48</v>
      </c>
      <c r="H8244" s="46">
        <v>83</v>
      </c>
      <c r="I8244" s="46">
        <v>7</v>
      </c>
      <c r="J8244" t="s">
        <v>2498</v>
      </c>
      <c r="K8244" t="s">
        <v>131</v>
      </c>
      <c r="L8244" s="46">
        <v>5311</v>
      </c>
      <c r="M8244" s="46">
        <v>72</v>
      </c>
      <c r="N8244" s="46">
        <v>71.2</v>
      </c>
      <c r="O8244" s="46">
        <v>123</v>
      </c>
      <c r="P8244" s="46">
        <f t="shared" si="933"/>
        <v>2</v>
      </c>
      <c r="R8244" s="67" t="s">
        <v>1251</v>
      </c>
      <c r="S8244" s="67">
        <f>COUNTIF(Y$2:$Y$100,R8244)</f>
        <v>0</v>
      </c>
      <c r="V8244" s="67">
        <f t="shared" si="937"/>
        <v>0</v>
      </c>
      <c r="X8244"/>
      <c r="Y8244" s="67" t="str">
        <f t="shared" si="938"/>
        <v xml:space="preserve"> </v>
      </c>
      <c r="AB8244" t="s">
        <v>131</v>
      </c>
      <c r="AC8244" s="46">
        <v>5311</v>
      </c>
      <c r="AD8244" s="46">
        <v>72</v>
      </c>
      <c r="AE8244" s="46">
        <v>71.2</v>
      </c>
      <c r="AF8244" s="46">
        <v>123</v>
      </c>
      <c r="AH8244" s="70" t="str">
        <f t="shared" si="934"/>
        <v/>
      </c>
      <c r="AI8244" s="70" t="str">
        <f t="shared" si="935"/>
        <v>GCAW Girls Div 1 Elkhorn Area Sectional</v>
      </c>
      <c r="AJ8244" s="70" t="str">
        <f t="shared" si="936"/>
        <v/>
      </c>
      <c r="AK8244" s="70" t="str" cm="1">
        <f t="array" ref="AK8244">_xlfn.IFS(AH8244&lt;&gt;"","1",AI8244&lt;&gt;"","2",AJ8244&lt;&gt;"","3")</f>
        <v>2</v>
      </c>
    </row>
    <row r="8245" spans="1:37" x14ac:dyDescent="0.25">
      <c r="A8245" t="s">
        <v>88</v>
      </c>
      <c r="B8245" t="s">
        <v>507</v>
      </c>
      <c r="C8245" s="67" t="str">
        <f t="shared" si="932"/>
        <v>Chloe Brown</v>
      </c>
      <c r="D8245" s="71" t="str" cm="1">
        <f t="array" ref="D8245">_xlfn.IFS(AK8245="1",CONCATENATE(C8245,"Regional"),AK8245="2",CONCATENATE(C8245,"Sectional"),AK8245="3",CONCATENATE(C8245,COUNTIF($C$1:C8245,C8245)))</f>
        <v>Chloe BrownSectional</v>
      </c>
      <c r="E8245" s="66">
        <v>45201.3125</v>
      </c>
      <c r="F8245" t="s">
        <v>2497</v>
      </c>
      <c r="G8245" s="46">
        <v>48</v>
      </c>
      <c r="H8245" s="46">
        <v>86</v>
      </c>
      <c r="I8245" s="46">
        <v>9</v>
      </c>
      <c r="J8245" t="s">
        <v>2498</v>
      </c>
      <c r="K8245" t="s">
        <v>131</v>
      </c>
      <c r="L8245" s="46">
        <v>5311</v>
      </c>
      <c r="M8245" s="46">
        <v>72</v>
      </c>
      <c r="N8245" s="46">
        <v>71.2</v>
      </c>
      <c r="O8245" s="46">
        <v>123</v>
      </c>
      <c r="P8245" s="46">
        <f t="shared" si="933"/>
        <v>2</v>
      </c>
      <c r="R8245" s="67" t="s">
        <v>1250</v>
      </c>
      <c r="S8245" s="67">
        <f>COUNTIF(Y$2:$Y$100,R8245)</f>
        <v>0</v>
      </c>
      <c r="V8245" s="67">
        <f t="shared" si="937"/>
        <v>0</v>
      </c>
      <c r="X8245"/>
      <c r="Y8245" s="67" t="str">
        <f t="shared" si="938"/>
        <v xml:space="preserve"> </v>
      </c>
      <c r="AB8245" t="s">
        <v>131</v>
      </c>
      <c r="AC8245" s="46">
        <v>5311</v>
      </c>
      <c r="AD8245" s="46">
        <v>72</v>
      </c>
      <c r="AE8245" s="46">
        <v>71.2</v>
      </c>
      <c r="AF8245" s="46">
        <v>123</v>
      </c>
      <c r="AH8245" s="70" t="str">
        <f t="shared" si="934"/>
        <v/>
      </c>
      <c r="AI8245" s="70" t="str">
        <f t="shared" si="935"/>
        <v>GCAW Girls Div 1 Elkhorn Area Sectional</v>
      </c>
      <c r="AJ8245" s="70" t="str">
        <f t="shared" si="936"/>
        <v/>
      </c>
      <c r="AK8245" s="70" t="str" cm="1">
        <f t="array" ref="AK8245">_xlfn.IFS(AH8245&lt;&gt;"","1",AI8245&lt;&gt;"","2",AJ8245&lt;&gt;"","3")</f>
        <v>2</v>
      </c>
    </row>
    <row r="8246" spans="1:37" x14ac:dyDescent="0.25">
      <c r="A8246" t="s">
        <v>1866</v>
      </c>
      <c r="B8246" t="s">
        <v>1656</v>
      </c>
      <c r="C8246" s="67" t="str">
        <f t="shared" si="932"/>
        <v>Alana Keevers</v>
      </c>
      <c r="D8246" s="71" t="str" cm="1">
        <f t="array" ref="D8246">_xlfn.IFS(AK8246="1",CONCATENATE(C8246,"Regional"),AK8246="2",CONCATENATE(C8246,"Sectional"),AK8246="3",CONCATENATE(C8246,COUNTIF($C$1:C8246,C8246)))</f>
        <v>Alana KeeversSectional</v>
      </c>
      <c r="E8246" s="66">
        <v>45201.3125</v>
      </c>
      <c r="F8246" t="s">
        <v>2497</v>
      </c>
      <c r="G8246" s="46">
        <v>48</v>
      </c>
      <c r="H8246" s="46">
        <v>86</v>
      </c>
      <c r="I8246" s="46">
        <v>9</v>
      </c>
      <c r="J8246" t="s">
        <v>2498</v>
      </c>
      <c r="K8246" t="s">
        <v>131</v>
      </c>
      <c r="L8246" s="46">
        <v>5311</v>
      </c>
      <c r="M8246" s="46">
        <v>72</v>
      </c>
      <c r="N8246" s="46">
        <v>71.2</v>
      </c>
      <c r="O8246" s="46">
        <v>123</v>
      </c>
      <c r="P8246" s="46">
        <f t="shared" si="933"/>
        <v>2</v>
      </c>
      <c r="R8246" s="67" t="s">
        <v>2878</v>
      </c>
      <c r="S8246" s="67">
        <f>COUNTIF(Y$2:$Y$100,R8246)</f>
        <v>0</v>
      </c>
      <c r="V8246" s="67">
        <f t="shared" si="937"/>
        <v>0</v>
      </c>
      <c r="X8246"/>
      <c r="Y8246" s="67" t="str">
        <f t="shared" si="938"/>
        <v xml:space="preserve"> </v>
      </c>
      <c r="AB8246" t="s">
        <v>131</v>
      </c>
      <c r="AC8246" s="46">
        <v>5311</v>
      </c>
      <c r="AD8246" s="46">
        <v>72</v>
      </c>
      <c r="AE8246" s="46">
        <v>71.2</v>
      </c>
      <c r="AF8246" s="46">
        <v>123</v>
      </c>
      <c r="AH8246" s="70" t="str">
        <f t="shared" si="934"/>
        <v/>
      </c>
      <c r="AI8246" s="70" t="str">
        <f t="shared" si="935"/>
        <v>GCAW Girls Div 1 Elkhorn Area Sectional</v>
      </c>
      <c r="AJ8246" s="70" t="str">
        <f t="shared" si="936"/>
        <v/>
      </c>
      <c r="AK8246" s="70" t="str" cm="1">
        <f t="array" ref="AK8246">_xlfn.IFS(AH8246&lt;&gt;"","1",AI8246&lt;&gt;"","2",AJ8246&lt;&gt;"","3")</f>
        <v>2</v>
      </c>
    </row>
    <row r="8247" spans="1:37" x14ac:dyDescent="0.25">
      <c r="A8247" t="s">
        <v>778</v>
      </c>
      <c r="B8247" t="s">
        <v>717</v>
      </c>
      <c r="C8247" s="67" t="str">
        <f t="shared" si="932"/>
        <v>Kayla Warner</v>
      </c>
      <c r="D8247" s="71" t="str" cm="1">
        <f t="array" ref="D8247">_xlfn.IFS(AK8247="1",CONCATENATE(C8247,"Regional"),AK8247="2",CONCATENATE(C8247,"Sectional"),AK8247="3",CONCATENATE(C8247,COUNTIF($C$1:C8247,C8247)))</f>
        <v>Kayla WarnerSectional</v>
      </c>
      <c r="E8247" s="66">
        <v>45201.3125</v>
      </c>
      <c r="F8247" t="s">
        <v>2497</v>
      </c>
      <c r="G8247" s="46">
        <v>48</v>
      </c>
      <c r="H8247" s="46">
        <v>88</v>
      </c>
      <c r="I8247" s="46">
        <v>11</v>
      </c>
      <c r="J8247" t="s">
        <v>2498</v>
      </c>
      <c r="K8247" t="s">
        <v>131</v>
      </c>
      <c r="L8247" s="46">
        <v>5311</v>
      </c>
      <c r="M8247" s="46">
        <v>72</v>
      </c>
      <c r="N8247" s="46">
        <v>71.2</v>
      </c>
      <c r="O8247" s="46">
        <v>123</v>
      </c>
      <c r="P8247" s="46">
        <f t="shared" si="933"/>
        <v>2</v>
      </c>
      <c r="R8247" s="67" t="s">
        <v>1358</v>
      </c>
      <c r="S8247" s="67">
        <f>COUNTIF(Y$2:$Y$100,R8247)</f>
        <v>0</v>
      </c>
      <c r="V8247" s="67">
        <f t="shared" si="937"/>
        <v>0</v>
      </c>
      <c r="X8247"/>
      <c r="Y8247" s="67" t="str">
        <f t="shared" si="938"/>
        <v xml:space="preserve"> </v>
      </c>
      <c r="AB8247" t="s">
        <v>131</v>
      </c>
      <c r="AC8247" s="46">
        <v>5311</v>
      </c>
      <c r="AD8247" s="46">
        <v>72</v>
      </c>
      <c r="AE8247" s="46">
        <v>71.2</v>
      </c>
      <c r="AF8247" s="46">
        <v>123</v>
      </c>
      <c r="AH8247" s="70" t="str">
        <f t="shared" si="934"/>
        <v/>
      </c>
      <c r="AI8247" s="70" t="str">
        <f t="shared" si="935"/>
        <v>GCAW Girls Div 1 Elkhorn Area Sectional</v>
      </c>
      <c r="AJ8247" s="70" t="str">
        <f t="shared" si="936"/>
        <v/>
      </c>
      <c r="AK8247" s="70" t="str" cm="1">
        <f t="array" ref="AK8247">_xlfn.IFS(AH8247&lt;&gt;"","1",AI8247&lt;&gt;"","2",AJ8247&lt;&gt;"","3")</f>
        <v>2</v>
      </c>
    </row>
    <row r="8248" spans="1:37" x14ac:dyDescent="0.25">
      <c r="A8248" t="s">
        <v>723</v>
      </c>
      <c r="B8248" t="s">
        <v>724</v>
      </c>
      <c r="C8248" s="67" t="str">
        <f t="shared" si="932"/>
        <v>Leslie Million</v>
      </c>
      <c r="D8248" s="71" t="str" cm="1">
        <f t="array" ref="D8248">_xlfn.IFS(AK8248="1",CONCATENATE(C8248,"Regional"),AK8248="2",CONCATENATE(C8248,"Sectional"),AK8248="3",CONCATENATE(C8248,COUNTIF($C$1:C8248,C8248)))</f>
        <v>Leslie MillionSectional</v>
      </c>
      <c r="E8248" s="66">
        <v>45201.3125</v>
      </c>
      <c r="F8248" t="s">
        <v>2497</v>
      </c>
      <c r="G8248" s="46">
        <v>48</v>
      </c>
      <c r="H8248" s="46">
        <v>90</v>
      </c>
      <c r="I8248" s="46">
        <v>12</v>
      </c>
      <c r="J8248" t="s">
        <v>2498</v>
      </c>
      <c r="K8248" t="s">
        <v>131</v>
      </c>
      <c r="L8248" s="46">
        <v>5311</v>
      </c>
      <c r="M8248" s="46">
        <v>72</v>
      </c>
      <c r="N8248" s="46">
        <v>71.2</v>
      </c>
      <c r="O8248" s="46">
        <v>123</v>
      </c>
      <c r="P8248" s="46">
        <f t="shared" si="933"/>
        <v>2</v>
      </c>
      <c r="R8248" s="67" t="s">
        <v>1318</v>
      </c>
      <c r="S8248" s="67">
        <f>COUNTIF(Y$2:$Y$100,R8248)</f>
        <v>0</v>
      </c>
      <c r="V8248" s="67">
        <f t="shared" si="937"/>
        <v>0</v>
      </c>
      <c r="X8248"/>
      <c r="Y8248" s="67" t="str">
        <f t="shared" si="938"/>
        <v xml:space="preserve"> </v>
      </c>
      <c r="AB8248" t="s">
        <v>131</v>
      </c>
      <c r="AC8248" s="46">
        <v>5311</v>
      </c>
      <c r="AD8248" s="46">
        <v>72</v>
      </c>
      <c r="AE8248" s="46">
        <v>71.2</v>
      </c>
      <c r="AF8248" s="46">
        <v>123</v>
      </c>
      <c r="AH8248" s="70" t="str">
        <f t="shared" si="934"/>
        <v/>
      </c>
      <c r="AI8248" s="70" t="str">
        <f t="shared" si="935"/>
        <v>GCAW Girls Div 1 Elkhorn Area Sectional</v>
      </c>
      <c r="AJ8248" s="70" t="str">
        <f t="shared" si="936"/>
        <v/>
      </c>
      <c r="AK8248" s="70" t="str" cm="1">
        <f t="array" ref="AK8248">_xlfn.IFS(AH8248&lt;&gt;"","1",AI8248&lt;&gt;"","2",AJ8248&lt;&gt;"","3")</f>
        <v>2</v>
      </c>
    </row>
    <row r="8249" spans="1:37" x14ac:dyDescent="0.25">
      <c r="A8249" t="s">
        <v>775</v>
      </c>
      <c r="B8249" t="s">
        <v>776</v>
      </c>
      <c r="C8249" s="67" t="str">
        <f t="shared" si="932"/>
        <v>Kendall Kafar</v>
      </c>
      <c r="D8249" s="71" t="str" cm="1">
        <f t="array" ref="D8249">_xlfn.IFS(AK8249="1",CONCATENATE(C8249,"Regional"),AK8249="2",CONCATENATE(C8249,"Sectional"),AK8249="3",CONCATENATE(C8249,COUNTIF($C$1:C8249,C8249)))</f>
        <v>Kendall KafarSectional</v>
      </c>
      <c r="E8249" s="66">
        <v>45201.3125</v>
      </c>
      <c r="F8249" t="s">
        <v>2497</v>
      </c>
      <c r="G8249" s="46">
        <v>48</v>
      </c>
      <c r="H8249" s="46">
        <v>91</v>
      </c>
      <c r="I8249" s="46">
        <v>13</v>
      </c>
      <c r="J8249" t="s">
        <v>2498</v>
      </c>
      <c r="K8249" t="s">
        <v>131</v>
      </c>
      <c r="L8249" s="46">
        <v>5311</v>
      </c>
      <c r="M8249" s="46">
        <v>72</v>
      </c>
      <c r="N8249" s="46">
        <v>71.2</v>
      </c>
      <c r="O8249" s="46">
        <v>123</v>
      </c>
      <c r="P8249" s="46">
        <f t="shared" si="933"/>
        <v>2</v>
      </c>
      <c r="R8249" s="67" t="s">
        <v>1357</v>
      </c>
      <c r="S8249" s="67">
        <f>COUNTIF(Y$2:$Y$100,R8249)</f>
        <v>0</v>
      </c>
      <c r="V8249" s="67">
        <f t="shared" si="937"/>
        <v>0</v>
      </c>
      <c r="X8249"/>
      <c r="Y8249" s="67" t="str">
        <f t="shared" si="938"/>
        <v xml:space="preserve"> </v>
      </c>
      <c r="AB8249" t="s">
        <v>131</v>
      </c>
      <c r="AC8249" s="46">
        <v>5311</v>
      </c>
      <c r="AD8249" s="46">
        <v>72</v>
      </c>
      <c r="AE8249" s="46">
        <v>71.2</v>
      </c>
      <c r="AF8249" s="46">
        <v>123</v>
      </c>
      <c r="AH8249" s="70" t="str">
        <f t="shared" si="934"/>
        <v/>
      </c>
      <c r="AI8249" s="70" t="str">
        <f t="shared" si="935"/>
        <v>GCAW Girls Div 1 Elkhorn Area Sectional</v>
      </c>
      <c r="AJ8249" s="70" t="str">
        <f t="shared" si="936"/>
        <v/>
      </c>
      <c r="AK8249" s="70" t="str" cm="1">
        <f t="array" ref="AK8249">_xlfn.IFS(AH8249&lt;&gt;"","1",AI8249&lt;&gt;"","2",AJ8249&lt;&gt;"","3")</f>
        <v>2</v>
      </c>
    </row>
    <row r="8250" spans="1:37" x14ac:dyDescent="0.25">
      <c r="A8250" t="s">
        <v>262</v>
      </c>
      <c r="B8250" t="s">
        <v>210</v>
      </c>
      <c r="C8250" s="67" t="str">
        <f t="shared" si="932"/>
        <v>Alexis Hanson</v>
      </c>
      <c r="D8250" s="71" t="str" cm="1">
        <f t="array" ref="D8250">_xlfn.IFS(AK8250="1",CONCATENATE(C8250,"Regional"),AK8250="2",CONCATENATE(C8250,"Sectional"),AK8250="3",CONCATENATE(C8250,COUNTIF($C$1:C8250,C8250)))</f>
        <v>Alexis HansonSectional</v>
      </c>
      <c r="E8250" s="66">
        <v>45201.3125</v>
      </c>
      <c r="F8250" t="s">
        <v>2497</v>
      </c>
      <c r="G8250" s="46">
        <v>48</v>
      </c>
      <c r="H8250" s="46">
        <v>95</v>
      </c>
      <c r="I8250" s="46">
        <v>14</v>
      </c>
      <c r="J8250" t="s">
        <v>2498</v>
      </c>
      <c r="K8250" t="s">
        <v>131</v>
      </c>
      <c r="L8250" s="46">
        <v>5311</v>
      </c>
      <c r="M8250" s="46">
        <v>72</v>
      </c>
      <c r="N8250" s="46">
        <v>71.2</v>
      </c>
      <c r="O8250" s="46">
        <v>123</v>
      </c>
      <c r="P8250" s="46">
        <f t="shared" si="933"/>
        <v>2</v>
      </c>
      <c r="R8250" s="67" t="s">
        <v>1193</v>
      </c>
      <c r="S8250" s="67">
        <f>COUNTIF(Y$2:$Y$100,R8250)</f>
        <v>0</v>
      </c>
      <c r="V8250" s="67">
        <f t="shared" si="937"/>
        <v>0</v>
      </c>
      <c r="X8250"/>
      <c r="Y8250" s="67" t="str">
        <f t="shared" si="938"/>
        <v xml:space="preserve"> </v>
      </c>
      <c r="AB8250" t="s">
        <v>131</v>
      </c>
      <c r="AC8250" s="46">
        <v>5311</v>
      </c>
      <c r="AD8250" s="46">
        <v>72</v>
      </c>
      <c r="AE8250" s="46">
        <v>71.2</v>
      </c>
      <c r="AF8250" s="46">
        <v>123</v>
      </c>
      <c r="AH8250" s="70" t="str">
        <f t="shared" si="934"/>
        <v/>
      </c>
      <c r="AI8250" s="70" t="str">
        <f t="shared" si="935"/>
        <v>GCAW Girls Div 1 Elkhorn Area Sectional</v>
      </c>
      <c r="AJ8250" s="70" t="str">
        <f t="shared" si="936"/>
        <v/>
      </c>
      <c r="AK8250" s="70" t="str" cm="1">
        <f t="array" ref="AK8250">_xlfn.IFS(AH8250&lt;&gt;"","1",AI8250&lt;&gt;"","2",AJ8250&lt;&gt;"","3")</f>
        <v>2</v>
      </c>
    </row>
    <row r="8251" spans="1:37" x14ac:dyDescent="0.25">
      <c r="A8251" t="s">
        <v>406</v>
      </c>
      <c r="B8251" t="s">
        <v>407</v>
      </c>
      <c r="C8251" s="67" t="str">
        <f t="shared" si="932"/>
        <v>Delaney Jaskula</v>
      </c>
      <c r="D8251" s="71" t="str" cm="1">
        <f t="array" ref="D8251">_xlfn.IFS(AK8251="1",CONCATENATE(C8251,"Regional"),AK8251="2",CONCATENATE(C8251,"Sectional"),AK8251="3",CONCATENATE(C8251,COUNTIF($C$1:C8251,C8251)))</f>
        <v>Delaney JaskulaSectional</v>
      </c>
      <c r="E8251" s="66">
        <v>45201.3125</v>
      </c>
      <c r="F8251" t="s">
        <v>2497</v>
      </c>
      <c r="G8251" s="46">
        <v>48</v>
      </c>
      <c r="H8251" s="46">
        <v>96</v>
      </c>
      <c r="I8251" s="46">
        <v>15</v>
      </c>
      <c r="J8251" t="s">
        <v>2498</v>
      </c>
      <c r="K8251" t="s">
        <v>131</v>
      </c>
      <c r="L8251" s="46">
        <v>5311</v>
      </c>
      <c r="M8251" s="46">
        <v>72</v>
      </c>
      <c r="N8251" s="46">
        <v>71.2</v>
      </c>
      <c r="O8251" s="46">
        <v>123</v>
      </c>
      <c r="P8251" s="46">
        <f t="shared" si="933"/>
        <v>2</v>
      </c>
      <c r="R8251" s="67" t="s">
        <v>1137</v>
      </c>
      <c r="S8251" s="67">
        <f>COUNTIF(Y$2:$Y$100,R8251)</f>
        <v>0</v>
      </c>
      <c r="V8251" s="67">
        <f t="shared" si="937"/>
        <v>0</v>
      </c>
      <c r="X8251"/>
      <c r="Y8251" s="67" t="str">
        <f t="shared" si="938"/>
        <v xml:space="preserve"> </v>
      </c>
      <c r="AB8251" t="s">
        <v>131</v>
      </c>
      <c r="AC8251" s="46">
        <v>5311</v>
      </c>
      <c r="AD8251" s="46">
        <v>72</v>
      </c>
      <c r="AE8251" s="46">
        <v>71.2</v>
      </c>
      <c r="AF8251" s="46">
        <v>123</v>
      </c>
      <c r="AH8251" s="70" t="str">
        <f t="shared" si="934"/>
        <v/>
      </c>
      <c r="AI8251" s="70" t="str">
        <f t="shared" si="935"/>
        <v>GCAW Girls Div 1 Elkhorn Area Sectional</v>
      </c>
      <c r="AJ8251" s="70" t="str">
        <f t="shared" si="936"/>
        <v/>
      </c>
      <c r="AK8251" s="70" t="str" cm="1">
        <f t="array" ref="AK8251">_xlfn.IFS(AH8251&lt;&gt;"","1",AI8251&lt;&gt;"","2",AJ8251&lt;&gt;"","3")</f>
        <v>2</v>
      </c>
    </row>
    <row r="8252" spans="1:37" x14ac:dyDescent="0.25">
      <c r="A8252" t="s">
        <v>498</v>
      </c>
      <c r="B8252" t="s">
        <v>499</v>
      </c>
      <c r="C8252" s="67" t="str">
        <f t="shared" si="932"/>
        <v>Macy Grover</v>
      </c>
      <c r="D8252" s="71" t="str" cm="1">
        <f t="array" ref="D8252">_xlfn.IFS(AK8252="1",CONCATENATE(C8252,"Regional"),AK8252="2",CONCATENATE(C8252,"Sectional"),AK8252="3",CONCATENATE(C8252,COUNTIF($C$1:C8252,C8252)))</f>
        <v>Macy GroverSectional</v>
      </c>
      <c r="E8252" s="66">
        <v>45201.3125</v>
      </c>
      <c r="F8252" t="s">
        <v>2497</v>
      </c>
      <c r="G8252" s="46">
        <v>48</v>
      </c>
      <c r="H8252" s="46">
        <v>97</v>
      </c>
      <c r="I8252" s="46">
        <v>16</v>
      </c>
      <c r="J8252" t="s">
        <v>2498</v>
      </c>
      <c r="K8252" t="s">
        <v>131</v>
      </c>
      <c r="L8252" s="46">
        <v>5311</v>
      </c>
      <c r="M8252" s="46">
        <v>72</v>
      </c>
      <c r="N8252" s="46">
        <v>71.2</v>
      </c>
      <c r="O8252" s="46">
        <v>123</v>
      </c>
      <c r="P8252" s="46">
        <f t="shared" si="933"/>
        <v>2</v>
      </c>
      <c r="R8252" s="67" t="s">
        <v>1186</v>
      </c>
      <c r="S8252" s="67">
        <f>COUNTIF(Y$2:$Y$100,R8252)</f>
        <v>0</v>
      </c>
      <c r="V8252" s="67">
        <f t="shared" si="937"/>
        <v>0</v>
      </c>
      <c r="X8252"/>
      <c r="Y8252" s="67" t="str">
        <f t="shared" si="938"/>
        <v xml:space="preserve"> </v>
      </c>
      <c r="AB8252" t="s">
        <v>131</v>
      </c>
      <c r="AC8252" s="46">
        <v>5311</v>
      </c>
      <c r="AD8252" s="46">
        <v>72</v>
      </c>
      <c r="AE8252" s="46">
        <v>71.2</v>
      </c>
      <c r="AF8252" s="46">
        <v>123</v>
      </c>
      <c r="AH8252" s="70" t="str">
        <f t="shared" si="934"/>
        <v/>
      </c>
      <c r="AI8252" s="70" t="str">
        <f t="shared" si="935"/>
        <v>GCAW Girls Div 1 Elkhorn Area Sectional</v>
      </c>
      <c r="AJ8252" s="70" t="str">
        <f t="shared" si="936"/>
        <v/>
      </c>
      <c r="AK8252" s="70" t="str" cm="1">
        <f t="array" ref="AK8252">_xlfn.IFS(AH8252&lt;&gt;"","1",AI8252&lt;&gt;"","2",AJ8252&lt;&gt;"","3")</f>
        <v>2</v>
      </c>
    </row>
    <row r="8253" spans="1:37" x14ac:dyDescent="0.25">
      <c r="A8253" t="s">
        <v>1657</v>
      </c>
      <c r="B8253" t="s">
        <v>777</v>
      </c>
      <c r="C8253" s="67" t="str">
        <f t="shared" si="932"/>
        <v>Macie Plitzuweit</v>
      </c>
      <c r="D8253" s="71" t="str" cm="1">
        <f t="array" ref="D8253">_xlfn.IFS(AK8253="1",CONCATENATE(C8253,"Regional"),AK8253="2",CONCATENATE(C8253,"Sectional"),AK8253="3",CONCATENATE(C8253,COUNTIF($C$1:C8253,C8253)))</f>
        <v>Macie PlitzuweitSectional</v>
      </c>
      <c r="E8253" s="66">
        <v>45201.3125</v>
      </c>
      <c r="F8253" t="s">
        <v>2497</v>
      </c>
      <c r="G8253" s="46">
        <v>48</v>
      </c>
      <c r="H8253" s="46">
        <v>97</v>
      </c>
      <c r="I8253" s="46">
        <v>16</v>
      </c>
      <c r="J8253" t="s">
        <v>2498</v>
      </c>
      <c r="K8253" t="s">
        <v>131</v>
      </c>
      <c r="L8253" s="46">
        <v>5311</v>
      </c>
      <c r="M8253" s="46">
        <v>72</v>
      </c>
      <c r="N8253" s="46">
        <v>71.2</v>
      </c>
      <c r="O8253" s="46">
        <v>123</v>
      </c>
      <c r="P8253" s="46">
        <f t="shared" si="933"/>
        <v>2</v>
      </c>
      <c r="R8253" s="67" t="s">
        <v>3601</v>
      </c>
      <c r="S8253" s="67">
        <f>COUNTIF(Y$2:$Y$100,R8253)</f>
        <v>0</v>
      </c>
      <c r="V8253" s="67">
        <f t="shared" si="937"/>
        <v>0</v>
      </c>
      <c r="X8253"/>
      <c r="Y8253" s="67" t="str">
        <f t="shared" si="938"/>
        <v xml:space="preserve"> </v>
      </c>
      <c r="AB8253" t="s">
        <v>131</v>
      </c>
      <c r="AC8253" s="46">
        <v>5311</v>
      </c>
      <c r="AD8253" s="46">
        <v>72</v>
      </c>
      <c r="AE8253" s="46">
        <v>71.2</v>
      </c>
      <c r="AF8253" s="46">
        <v>123</v>
      </c>
      <c r="AH8253" s="70" t="str">
        <f t="shared" si="934"/>
        <v/>
      </c>
      <c r="AI8253" s="70" t="str">
        <f t="shared" si="935"/>
        <v>GCAW Girls Div 1 Elkhorn Area Sectional</v>
      </c>
      <c r="AJ8253" s="70" t="str">
        <f t="shared" si="936"/>
        <v/>
      </c>
      <c r="AK8253" s="70" t="str" cm="1">
        <f t="array" ref="AK8253">_xlfn.IFS(AH8253&lt;&gt;"","1",AI8253&lt;&gt;"","2",AJ8253&lt;&gt;"","3")</f>
        <v>2</v>
      </c>
    </row>
    <row r="8254" spans="1:37" x14ac:dyDescent="0.25">
      <c r="A8254" t="s">
        <v>1868</v>
      </c>
      <c r="B8254" t="s">
        <v>682</v>
      </c>
      <c r="C8254" s="67" t="str">
        <f t="shared" si="932"/>
        <v>Aubrey Young</v>
      </c>
      <c r="D8254" s="71" t="str" cm="1">
        <f t="array" ref="D8254">_xlfn.IFS(AK8254="1",CONCATENATE(C8254,"Regional"),AK8254="2",CONCATENATE(C8254,"Sectional"),AK8254="3",CONCATENATE(C8254,COUNTIF($C$1:C8254,C8254)))</f>
        <v>Aubrey YoungSectional</v>
      </c>
      <c r="E8254" s="66">
        <v>45201.3125</v>
      </c>
      <c r="F8254" t="s">
        <v>2497</v>
      </c>
      <c r="G8254" s="46">
        <v>48</v>
      </c>
      <c r="H8254" s="46">
        <v>100</v>
      </c>
      <c r="I8254" s="46">
        <v>18</v>
      </c>
      <c r="J8254" t="s">
        <v>2498</v>
      </c>
      <c r="K8254" t="s">
        <v>131</v>
      </c>
      <c r="L8254" s="46">
        <v>5311</v>
      </c>
      <c r="M8254" s="46">
        <v>72</v>
      </c>
      <c r="N8254" s="46">
        <v>71.2</v>
      </c>
      <c r="O8254" s="46">
        <v>123</v>
      </c>
      <c r="P8254" s="46">
        <f t="shared" si="933"/>
        <v>2</v>
      </c>
      <c r="R8254" s="67" t="s">
        <v>2882</v>
      </c>
      <c r="S8254" s="67">
        <f>COUNTIF(Y$2:$Y$100,R8254)</f>
        <v>0</v>
      </c>
      <c r="V8254" s="67">
        <f t="shared" si="937"/>
        <v>0</v>
      </c>
      <c r="X8254"/>
      <c r="Y8254" s="67" t="str">
        <f t="shared" si="938"/>
        <v xml:space="preserve"> </v>
      </c>
      <c r="AB8254" t="s">
        <v>131</v>
      </c>
      <c r="AC8254" s="46">
        <v>5311</v>
      </c>
      <c r="AD8254" s="46">
        <v>72</v>
      </c>
      <c r="AE8254" s="46">
        <v>71.2</v>
      </c>
      <c r="AF8254" s="46">
        <v>123</v>
      </c>
      <c r="AH8254" s="70" t="str">
        <f t="shared" si="934"/>
        <v/>
      </c>
      <c r="AI8254" s="70" t="str">
        <f t="shared" si="935"/>
        <v>GCAW Girls Div 1 Elkhorn Area Sectional</v>
      </c>
      <c r="AJ8254" s="70" t="str">
        <f t="shared" si="936"/>
        <v/>
      </c>
      <c r="AK8254" s="70" t="str" cm="1">
        <f t="array" ref="AK8254">_xlfn.IFS(AH8254&lt;&gt;"","1",AI8254&lt;&gt;"","2",AJ8254&lt;&gt;"","3")</f>
        <v>2</v>
      </c>
    </row>
    <row r="8255" spans="1:37" x14ac:dyDescent="0.25">
      <c r="A8255" t="s">
        <v>607</v>
      </c>
      <c r="B8255" t="s">
        <v>443</v>
      </c>
      <c r="C8255" s="67" t="str">
        <f t="shared" si="932"/>
        <v>Emily Mallace</v>
      </c>
      <c r="D8255" s="71" t="str" cm="1">
        <f t="array" ref="D8255">_xlfn.IFS(AK8255="1",CONCATENATE(C8255,"Regional"),AK8255="2",CONCATENATE(C8255,"Sectional"),AK8255="3",CONCATENATE(C8255,COUNTIF($C$1:C8255,C8255)))</f>
        <v>Emily MallaceSectional</v>
      </c>
      <c r="E8255" s="66">
        <v>45201.3125</v>
      </c>
      <c r="F8255" t="s">
        <v>2497</v>
      </c>
      <c r="G8255" s="46">
        <v>48</v>
      </c>
      <c r="H8255" s="46">
        <v>102</v>
      </c>
      <c r="I8255" s="46">
        <v>19</v>
      </c>
      <c r="J8255" t="s">
        <v>2498</v>
      </c>
      <c r="K8255" t="s">
        <v>131</v>
      </c>
      <c r="L8255" s="46">
        <v>5311</v>
      </c>
      <c r="M8255" s="46">
        <v>72</v>
      </c>
      <c r="N8255" s="46">
        <v>71.2</v>
      </c>
      <c r="O8255" s="46">
        <v>123</v>
      </c>
      <c r="P8255" s="46">
        <f t="shared" si="933"/>
        <v>2</v>
      </c>
      <c r="R8255" s="67" t="s">
        <v>2747</v>
      </c>
      <c r="S8255" s="67">
        <f>COUNTIF(Y$2:$Y$100,R8255)</f>
        <v>0</v>
      </c>
      <c r="V8255" s="67">
        <f t="shared" si="937"/>
        <v>0</v>
      </c>
      <c r="X8255"/>
      <c r="Y8255" s="67" t="str">
        <f t="shared" si="938"/>
        <v xml:space="preserve"> </v>
      </c>
      <c r="AB8255" t="s">
        <v>131</v>
      </c>
      <c r="AC8255" s="46">
        <v>5311</v>
      </c>
      <c r="AD8255" s="46">
        <v>72</v>
      </c>
      <c r="AE8255" s="46">
        <v>71.2</v>
      </c>
      <c r="AF8255" s="46">
        <v>123</v>
      </c>
      <c r="AH8255" s="70" t="str">
        <f t="shared" si="934"/>
        <v/>
      </c>
      <c r="AI8255" s="70" t="str">
        <f t="shared" si="935"/>
        <v>GCAW Girls Div 1 Elkhorn Area Sectional</v>
      </c>
      <c r="AJ8255" s="70" t="str">
        <f t="shared" si="936"/>
        <v/>
      </c>
      <c r="AK8255" s="70" t="str" cm="1">
        <f t="array" ref="AK8255">_xlfn.IFS(AH8255&lt;&gt;"","1",AI8255&lt;&gt;"","2",AJ8255&lt;&gt;"","3")</f>
        <v>2</v>
      </c>
    </row>
    <row r="8256" spans="1:37" x14ac:dyDescent="0.25">
      <c r="A8256" t="s">
        <v>1799</v>
      </c>
      <c r="B8256" t="s">
        <v>891</v>
      </c>
      <c r="C8256" s="67" t="str">
        <f t="shared" si="932"/>
        <v>Brynn Sikich</v>
      </c>
      <c r="D8256" s="71" t="str" cm="1">
        <f t="array" ref="D8256">_xlfn.IFS(AK8256="1",CONCATENATE(C8256,"Regional"),AK8256="2",CONCATENATE(C8256,"Sectional"),AK8256="3",CONCATENATE(C8256,COUNTIF($C$1:C8256,C8256)))</f>
        <v>Brynn SikichSectional</v>
      </c>
      <c r="E8256" s="66">
        <v>45201.3125</v>
      </c>
      <c r="F8256" t="s">
        <v>2497</v>
      </c>
      <c r="G8256" s="46">
        <v>48</v>
      </c>
      <c r="H8256" s="46">
        <v>102</v>
      </c>
      <c r="I8256" s="46">
        <v>19</v>
      </c>
      <c r="J8256" t="s">
        <v>2498</v>
      </c>
      <c r="K8256" t="s">
        <v>131</v>
      </c>
      <c r="L8256" s="46">
        <v>5311</v>
      </c>
      <c r="M8256" s="46">
        <v>72</v>
      </c>
      <c r="N8256" s="46">
        <v>71.2</v>
      </c>
      <c r="O8256" s="46">
        <v>123</v>
      </c>
      <c r="P8256" s="46">
        <f t="shared" si="933"/>
        <v>2</v>
      </c>
      <c r="R8256" s="67" t="s">
        <v>2803</v>
      </c>
      <c r="S8256" s="67">
        <f>COUNTIF(Y$2:$Y$100,R8256)</f>
        <v>0</v>
      </c>
      <c r="V8256" s="67">
        <f t="shared" si="937"/>
        <v>0</v>
      </c>
      <c r="X8256"/>
      <c r="Y8256" s="67" t="str">
        <f t="shared" si="938"/>
        <v xml:space="preserve"> </v>
      </c>
      <c r="AB8256" t="s">
        <v>131</v>
      </c>
      <c r="AC8256" s="46">
        <v>5311</v>
      </c>
      <c r="AD8256" s="46">
        <v>72</v>
      </c>
      <c r="AE8256" s="46">
        <v>71.2</v>
      </c>
      <c r="AF8256" s="46">
        <v>123</v>
      </c>
      <c r="AH8256" s="70" t="str">
        <f t="shared" si="934"/>
        <v/>
      </c>
      <c r="AI8256" s="70" t="str">
        <f t="shared" si="935"/>
        <v>GCAW Girls Div 1 Elkhorn Area Sectional</v>
      </c>
      <c r="AJ8256" s="70" t="str">
        <f t="shared" si="936"/>
        <v/>
      </c>
      <c r="AK8256" s="70" t="str" cm="1">
        <f t="array" ref="AK8256">_xlfn.IFS(AH8256&lt;&gt;"","1",AI8256&lt;&gt;"","2",AJ8256&lt;&gt;"","3")</f>
        <v>2</v>
      </c>
    </row>
    <row r="8257" spans="1:37" x14ac:dyDescent="0.25">
      <c r="A8257" t="s">
        <v>954</v>
      </c>
      <c r="B8257" t="s">
        <v>599</v>
      </c>
      <c r="C8257" s="67" t="str">
        <f t="shared" si="932"/>
        <v>Grace Rupert</v>
      </c>
      <c r="D8257" s="71" t="str" cm="1">
        <f t="array" ref="D8257">_xlfn.IFS(AK8257="1",CONCATENATE(C8257,"Regional"),AK8257="2",CONCATENATE(C8257,"Sectional"),AK8257="3",CONCATENATE(C8257,COUNTIF($C$1:C8257,C8257)))</f>
        <v>Grace RupertSectional</v>
      </c>
      <c r="E8257" s="66">
        <v>45201.3125</v>
      </c>
      <c r="F8257" t="s">
        <v>2497</v>
      </c>
      <c r="G8257" s="46">
        <v>48</v>
      </c>
      <c r="H8257" s="46">
        <v>104</v>
      </c>
      <c r="I8257" s="46">
        <v>21</v>
      </c>
      <c r="J8257" t="s">
        <v>2498</v>
      </c>
      <c r="K8257" t="s">
        <v>131</v>
      </c>
      <c r="L8257" s="46">
        <v>5311</v>
      </c>
      <c r="M8257" s="46">
        <v>72</v>
      </c>
      <c r="N8257" s="46">
        <v>71.2</v>
      </c>
      <c r="O8257" s="46">
        <v>123</v>
      </c>
      <c r="P8257" s="46">
        <f t="shared" si="933"/>
        <v>2</v>
      </c>
      <c r="R8257" s="67" t="s">
        <v>1471</v>
      </c>
      <c r="S8257" s="67">
        <f>COUNTIF(Y$2:$Y$100,R8257)</f>
        <v>0</v>
      </c>
      <c r="V8257" s="67">
        <f t="shared" si="937"/>
        <v>0</v>
      </c>
      <c r="X8257"/>
      <c r="Y8257" s="67" t="str">
        <f t="shared" si="938"/>
        <v xml:space="preserve"> </v>
      </c>
      <c r="AB8257" t="s">
        <v>131</v>
      </c>
      <c r="AC8257" s="46">
        <v>5311</v>
      </c>
      <c r="AD8257" s="46">
        <v>72</v>
      </c>
      <c r="AE8257" s="46">
        <v>71.2</v>
      </c>
      <c r="AF8257" s="46">
        <v>123</v>
      </c>
      <c r="AH8257" s="70" t="str">
        <f t="shared" si="934"/>
        <v/>
      </c>
      <c r="AI8257" s="70" t="str">
        <f t="shared" si="935"/>
        <v>GCAW Girls Div 1 Elkhorn Area Sectional</v>
      </c>
      <c r="AJ8257" s="70" t="str">
        <f t="shared" si="936"/>
        <v/>
      </c>
      <c r="AK8257" s="70" t="str" cm="1">
        <f t="array" ref="AK8257">_xlfn.IFS(AH8257&lt;&gt;"","1",AI8257&lt;&gt;"","2",AJ8257&lt;&gt;"","3")</f>
        <v>2</v>
      </c>
    </row>
    <row r="8258" spans="1:37" x14ac:dyDescent="0.25">
      <c r="A8258" t="s">
        <v>282</v>
      </c>
      <c r="B8258" t="s">
        <v>490</v>
      </c>
      <c r="C8258" s="67" t="str">
        <f t="shared" ref="C8258:C8321" si="939">CONCATENATE(B8258," ",A8258)</f>
        <v>Ellie Klein</v>
      </c>
      <c r="D8258" s="71" t="str" cm="1">
        <f t="array" ref="D8258">_xlfn.IFS(AK8258="1",CONCATENATE(C8258,"Regional"),AK8258="2",CONCATENATE(C8258,"Sectional"),AK8258="3",CONCATENATE(C8258,COUNTIF($C$1:C8258,C8258)))</f>
        <v>Ellie KleinSectional</v>
      </c>
      <c r="E8258" s="66">
        <v>45201.3125</v>
      </c>
      <c r="F8258" t="s">
        <v>2497</v>
      </c>
      <c r="G8258" s="46">
        <v>48</v>
      </c>
      <c r="H8258" s="46">
        <v>105</v>
      </c>
      <c r="I8258" s="46">
        <v>22</v>
      </c>
      <c r="J8258" t="s">
        <v>2498</v>
      </c>
      <c r="K8258" t="s">
        <v>131</v>
      </c>
      <c r="L8258" s="46">
        <v>5311</v>
      </c>
      <c r="M8258" s="46">
        <v>72</v>
      </c>
      <c r="N8258" s="46">
        <v>71.2</v>
      </c>
      <c r="O8258" s="46">
        <v>123</v>
      </c>
      <c r="P8258" s="46">
        <f t="shared" ref="P8258:P8321" si="940">IF(L8258&gt;4000,2,1)</f>
        <v>2</v>
      </c>
      <c r="R8258" s="67" t="s">
        <v>1192</v>
      </c>
      <c r="S8258" s="67">
        <f>COUNTIF(Y$2:$Y$100,R8258)</f>
        <v>0</v>
      </c>
      <c r="V8258" s="67">
        <f t="shared" si="937"/>
        <v>0</v>
      </c>
      <c r="X8258"/>
      <c r="Y8258" s="67" t="str">
        <f t="shared" si="938"/>
        <v xml:space="preserve"> </v>
      </c>
      <c r="AB8258" t="s">
        <v>131</v>
      </c>
      <c r="AC8258" s="46">
        <v>5311</v>
      </c>
      <c r="AD8258" s="46">
        <v>72</v>
      </c>
      <c r="AE8258" s="46">
        <v>71.2</v>
      </c>
      <c r="AF8258" s="46">
        <v>123</v>
      </c>
      <c r="AH8258" s="70" t="str">
        <f t="shared" ref="AH8258:AH8321" si="941">IF(ISNUMBER(SEARCH("regional",$F8258)),$F8258,"")</f>
        <v/>
      </c>
      <c r="AI8258" s="70" t="str">
        <f t="shared" ref="AI8258:AI8321" si="942">IF(ISNUMBER(SEARCH("sectional",$F8258)),$F8258,"")</f>
        <v>GCAW Girls Div 1 Elkhorn Area Sectional</v>
      </c>
      <c r="AJ8258" s="70" t="str">
        <f t="shared" ref="AJ8258:AJ8321" si="943">IF(AND(AH8258="",AI8258=""),"X","")</f>
        <v/>
      </c>
      <c r="AK8258" s="70" t="str" cm="1">
        <f t="array" ref="AK8258">_xlfn.IFS(AH8258&lt;&gt;"","1",AI8258&lt;&gt;"","2",AJ8258&lt;&gt;"","3")</f>
        <v>2</v>
      </c>
    </row>
    <row r="8259" spans="1:37" x14ac:dyDescent="0.25">
      <c r="A8259" t="s">
        <v>940</v>
      </c>
      <c r="B8259" t="s">
        <v>199</v>
      </c>
      <c r="C8259" s="67" t="str">
        <f t="shared" si="939"/>
        <v>Payton Torres</v>
      </c>
      <c r="D8259" s="71" t="str" cm="1">
        <f t="array" ref="D8259">_xlfn.IFS(AK8259="1",CONCATENATE(C8259,"Regional"),AK8259="2",CONCATENATE(C8259,"Sectional"),AK8259="3",CONCATENATE(C8259,COUNTIF($C$1:C8259,C8259)))</f>
        <v>Payton TorresSectional</v>
      </c>
      <c r="E8259" s="66">
        <v>45201.3125</v>
      </c>
      <c r="F8259" t="s">
        <v>2497</v>
      </c>
      <c r="G8259" s="46">
        <v>48</v>
      </c>
      <c r="H8259" s="46">
        <v>105</v>
      </c>
      <c r="I8259" s="46">
        <v>22</v>
      </c>
      <c r="J8259" t="s">
        <v>2498</v>
      </c>
      <c r="K8259" t="s">
        <v>131</v>
      </c>
      <c r="L8259" s="46">
        <v>5311</v>
      </c>
      <c r="M8259" s="46">
        <v>72</v>
      </c>
      <c r="N8259" s="46">
        <v>71.2</v>
      </c>
      <c r="O8259" s="46">
        <v>123</v>
      </c>
      <c r="P8259" s="46">
        <f t="shared" si="940"/>
        <v>2</v>
      </c>
      <c r="R8259" s="67" t="s">
        <v>1461</v>
      </c>
      <c r="S8259" s="67">
        <f>COUNTIF(Y$2:$Y$100,R8259)</f>
        <v>0</v>
      </c>
      <c r="V8259" s="67">
        <f t="shared" si="937"/>
        <v>0</v>
      </c>
      <c r="X8259"/>
      <c r="Y8259" s="67" t="str">
        <f t="shared" si="938"/>
        <v xml:space="preserve"> </v>
      </c>
      <c r="AB8259" t="s">
        <v>131</v>
      </c>
      <c r="AC8259" s="46">
        <v>5311</v>
      </c>
      <c r="AD8259" s="46">
        <v>72</v>
      </c>
      <c r="AE8259" s="46">
        <v>71.2</v>
      </c>
      <c r="AF8259" s="46">
        <v>123</v>
      </c>
      <c r="AH8259" s="70" t="str">
        <f t="shared" si="941"/>
        <v/>
      </c>
      <c r="AI8259" s="70" t="str">
        <f t="shared" si="942"/>
        <v>GCAW Girls Div 1 Elkhorn Area Sectional</v>
      </c>
      <c r="AJ8259" s="70" t="str">
        <f t="shared" si="943"/>
        <v/>
      </c>
      <c r="AK8259" s="70" t="str" cm="1">
        <f t="array" ref="AK8259">_xlfn.IFS(AH8259&lt;&gt;"","1",AI8259&lt;&gt;"","2",AJ8259&lt;&gt;"","3")</f>
        <v>2</v>
      </c>
    </row>
    <row r="8260" spans="1:37" x14ac:dyDescent="0.25">
      <c r="A8260" t="s">
        <v>287</v>
      </c>
      <c r="B8260" t="s">
        <v>528</v>
      </c>
      <c r="C8260" s="67" t="str">
        <f t="shared" si="939"/>
        <v>Kate Krauklis</v>
      </c>
      <c r="D8260" s="71" t="str" cm="1">
        <f t="array" ref="D8260">_xlfn.IFS(AK8260="1",CONCATENATE(C8260,"Regional"),AK8260="2",CONCATENATE(C8260,"Sectional"),AK8260="3",CONCATENATE(C8260,COUNTIF($C$1:C8260,C8260)))</f>
        <v>Kate KrauklisSectional</v>
      </c>
      <c r="E8260" s="66">
        <v>45201.3125</v>
      </c>
      <c r="F8260" t="s">
        <v>2497</v>
      </c>
      <c r="G8260" s="46">
        <v>48</v>
      </c>
      <c r="H8260" s="46">
        <v>106</v>
      </c>
      <c r="I8260" s="46">
        <v>24</v>
      </c>
      <c r="J8260" t="s">
        <v>2498</v>
      </c>
      <c r="K8260" t="s">
        <v>131</v>
      </c>
      <c r="L8260" s="46">
        <v>5311</v>
      </c>
      <c r="M8260" s="46">
        <v>72</v>
      </c>
      <c r="N8260" s="46">
        <v>71.2</v>
      </c>
      <c r="O8260" s="46">
        <v>123</v>
      </c>
      <c r="P8260" s="46">
        <f t="shared" si="940"/>
        <v>2</v>
      </c>
      <c r="R8260" s="67" t="s">
        <v>3600</v>
      </c>
      <c r="S8260" s="67">
        <f>COUNTIF(Y$2:$Y$100,R8260)</f>
        <v>0</v>
      </c>
      <c r="V8260" s="67">
        <f t="shared" si="937"/>
        <v>0</v>
      </c>
      <c r="X8260"/>
      <c r="Y8260" s="67" t="str">
        <f t="shared" si="938"/>
        <v xml:space="preserve"> </v>
      </c>
      <c r="AB8260" t="s">
        <v>131</v>
      </c>
      <c r="AC8260" s="46">
        <v>5311</v>
      </c>
      <c r="AD8260" s="46">
        <v>72</v>
      </c>
      <c r="AE8260" s="46">
        <v>71.2</v>
      </c>
      <c r="AF8260" s="46">
        <v>123</v>
      </c>
      <c r="AH8260" s="70" t="str">
        <f t="shared" si="941"/>
        <v/>
      </c>
      <c r="AI8260" s="70" t="str">
        <f t="shared" si="942"/>
        <v>GCAW Girls Div 1 Elkhorn Area Sectional</v>
      </c>
      <c r="AJ8260" s="70" t="str">
        <f t="shared" si="943"/>
        <v/>
      </c>
      <c r="AK8260" s="70" t="str" cm="1">
        <f t="array" ref="AK8260">_xlfn.IFS(AH8260&lt;&gt;"","1",AI8260&lt;&gt;"","2",AJ8260&lt;&gt;"","3")</f>
        <v>2</v>
      </c>
    </row>
    <row r="8261" spans="1:37" x14ac:dyDescent="0.25">
      <c r="A8261" t="s">
        <v>1615</v>
      </c>
      <c r="B8261" t="s">
        <v>709</v>
      </c>
      <c r="C8261" s="67" t="str">
        <f t="shared" si="939"/>
        <v>McKenna Haenel</v>
      </c>
      <c r="D8261" s="71" t="str" cm="1">
        <f t="array" ref="D8261">_xlfn.IFS(AK8261="1",CONCATENATE(C8261,"Regional"),AK8261="2",CONCATENATE(C8261,"Sectional"),AK8261="3",CONCATENATE(C8261,COUNTIF($C$1:C8261,C8261)))</f>
        <v>McKenna HaenelSectional</v>
      </c>
      <c r="E8261" s="66">
        <v>45201.3125</v>
      </c>
      <c r="F8261" t="s">
        <v>2497</v>
      </c>
      <c r="G8261" s="46">
        <v>48</v>
      </c>
      <c r="H8261" s="46">
        <v>107</v>
      </c>
      <c r="I8261" s="46">
        <v>25</v>
      </c>
      <c r="J8261" t="s">
        <v>2498</v>
      </c>
      <c r="K8261" t="s">
        <v>131</v>
      </c>
      <c r="L8261" s="46">
        <v>5311</v>
      </c>
      <c r="M8261" s="46">
        <v>72</v>
      </c>
      <c r="N8261" s="46">
        <v>71.2</v>
      </c>
      <c r="O8261" s="46">
        <v>123</v>
      </c>
      <c r="P8261" s="46">
        <f t="shared" si="940"/>
        <v>2</v>
      </c>
      <c r="R8261" s="67" t="s">
        <v>3574</v>
      </c>
      <c r="S8261" s="67">
        <f>COUNTIF(Y$2:$Y$100,R8261)</f>
        <v>0</v>
      </c>
      <c r="V8261" s="67">
        <f t="shared" si="937"/>
        <v>0</v>
      </c>
      <c r="X8261"/>
      <c r="Y8261" s="67" t="str">
        <f t="shared" si="938"/>
        <v xml:space="preserve"> </v>
      </c>
      <c r="AB8261" t="s">
        <v>131</v>
      </c>
      <c r="AC8261" s="46">
        <v>5311</v>
      </c>
      <c r="AD8261" s="46">
        <v>72</v>
      </c>
      <c r="AE8261" s="46">
        <v>71.2</v>
      </c>
      <c r="AF8261" s="46">
        <v>123</v>
      </c>
      <c r="AH8261" s="70" t="str">
        <f t="shared" si="941"/>
        <v/>
      </c>
      <c r="AI8261" s="70" t="str">
        <f t="shared" si="942"/>
        <v>GCAW Girls Div 1 Elkhorn Area Sectional</v>
      </c>
      <c r="AJ8261" s="70" t="str">
        <f t="shared" si="943"/>
        <v/>
      </c>
      <c r="AK8261" s="70" t="str" cm="1">
        <f t="array" ref="AK8261">_xlfn.IFS(AH8261&lt;&gt;"","1",AI8261&lt;&gt;"","2",AJ8261&lt;&gt;"","3")</f>
        <v>2</v>
      </c>
    </row>
    <row r="8262" spans="1:37" x14ac:dyDescent="0.25">
      <c r="A8262" t="s">
        <v>942</v>
      </c>
      <c r="B8262" t="s">
        <v>943</v>
      </c>
      <c r="C8262" s="67" t="str">
        <f t="shared" si="939"/>
        <v>Marisa Komar</v>
      </c>
      <c r="D8262" s="71" t="str" cm="1">
        <f t="array" ref="D8262">_xlfn.IFS(AK8262="1",CONCATENATE(C8262,"Regional"),AK8262="2",CONCATENATE(C8262,"Sectional"),AK8262="3",CONCATENATE(C8262,COUNTIF($C$1:C8262,C8262)))</f>
        <v>Marisa KomarSectional</v>
      </c>
      <c r="E8262" s="66">
        <v>45201.3125</v>
      </c>
      <c r="F8262" t="s">
        <v>2497</v>
      </c>
      <c r="G8262" s="46">
        <v>48</v>
      </c>
      <c r="H8262" s="46">
        <v>108</v>
      </c>
      <c r="I8262" s="46">
        <v>26</v>
      </c>
      <c r="J8262" t="s">
        <v>2498</v>
      </c>
      <c r="K8262" t="s">
        <v>131</v>
      </c>
      <c r="L8262" s="46">
        <v>5311</v>
      </c>
      <c r="M8262" s="46">
        <v>72</v>
      </c>
      <c r="N8262" s="46">
        <v>71.2</v>
      </c>
      <c r="O8262" s="46">
        <v>123</v>
      </c>
      <c r="P8262" s="46">
        <f t="shared" si="940"/>
        <v>2</v>
      </c>
      <c r="R8262" s="67" t="s">
        <v>1463</v>
      </c>
      <c r="S8262" s="67">
        <f>COUNTIF(Y$2:$Y$100,R8262)</f>
        <v>0</v>
      </c>
      <c r="V8262" s="67">
        <f t="shared" si="937"/>
        <v>0</v>
      </c>
      <c r="X8262"/>
      <c r="Y8262" s="67" t="str">
        <f t="shared" si="938"/>
        <v xml:space="preserve"> </v>
      </c>
      <c r="AB8262" t="s">
        <v>131</v>
      </c>
      <c r="AC8262" s="46">
        <v>5311</v>
      </c>
      <c r="AD8262" s="46">
        <v>72</v>
      </c>
      <c r="AE8262" s="46">
        <v>71.2</v>
      </c>
      <c r="AF8262" s="46">
        <v>123</v>
      </c>
      <c r="AH8262" s="70" t="str">
        <f t="shared" si="941"/>
        <v/>
      </c>
      <c r="AI8262" s="70" t="str">
        <f t="shared" si="942"/>
        <v>GCAW Girls Div 1 Elkhorn Area Sectional</v>
      </c>
      <c r="AJ8262" s="70" t="str">
        <f t="shared" si="943"/>
        <v/>
      </c>
      <c r="AK8262" s="70" t="str" cm="1">
        <f t="array" ref="AK8262">_xlfn.IFS(AH8262&lt;&gt;"","1",AI8262&lt;&gt;"","2",AJ8262&lt;&gt;"","3")</f>
        <v>2</v>
      </c>
    </row>
    <row r="8263" spans="1:37" x14ac:dyDescent="0.25">
      <c r="A8263" t="s">
        <v>1659</v>
      </c>
      <c r="B8263" t="s">
        <v>441</v>
      </c>
      <c r="C8263" s="67" t="str">
        <f t="shared" si="939"/>
        <v>Madison Kretschmer</v>
      </c>
      <c r="D8263" s="71" t="str" cm="1">
        <f t="array" ref="D8263">_xlfn.IFS(AK8263="1",CONCATENATE(C8263,"Regional"),AK8263="2",CONCATENATE(C8263,"Sectional"),AK8263="3",CONCATENATE(C8263,COUNTIF($C$1:C8263,C8263)))</f>
        <v>Madison KretschmerSectional</v>
      </c>
      <c r="E8263" s="66">
        <v>45201.3125</v>
      </c>
      <c r="F8263" t="s">
        <v>2497</v>
      </c>
      <c r="G8263" s="46">
        <v>48</v>
      </c>
      <c r="H8263" s="46">
        <v>108</v>
      </c>
      <c r="I8263" s="46">
        <v>26</v>
      </c>
      <c r="J8263" t="s">
        <v>2498</v>
      </c>
      <c r="K8263" t="s">
        <v>131</v>
      </c>
      <c r="L8263" s="46">
        <v>5311</v>
      </c>
      <c r="M8263" s="46">
        <v>72</v>
      </c>
      <c r="N8263" s="46">
        <v>71.2</v>
      </c>
      <c r="O8263" s="46">
        <v>123</v>
      </c>
      <c r="P8263" s="46">
        <f t="shared" si="940"/>
        <v>2</v>
      </c>
      <c r="R8263" s="67" t="s">
        <v>3606</v>
      </c>
      <c r="S8263" s="67">
        <f>COUNTIF(Y$2:$Y$100,R8263)</f>
        <v>0</v>
      </c>
      <c r="V8263" s="67">
        <f t="shared" si="937"/>
        <v>0</v>
      </c>
      <c r="X8263"/>
      <c r="Y8263" s="67" t="str">
        <f t="shared" si="938"/>
        <v xml:space="preserve"> </v>
      </c>
      <c r="AB8263" t="s">
        <v>131</v>
      </c>
      <c r="AC8263" s="46">
        <v>5311</v>
      </c>
      <c r="AD8263" s="46">
        <v>72</v>
      </c>
      <c r="AE8263" s="46">
        <v>71.2</v>
      </c>
      <c r="AF8263" s="46">
        <v>123</v>
      </c>
      <c r="AH8263" s="70" t="str">
        <f t="shared" si="941"/>
        <v/>
      </c>
      <c r="AI8263" s="70" t="str">
        <f t="shared" si="942"/>
        <v>GCAW Girls Div 1 Elkhorn Area Sectional</v>
      </c>
      <c r="AJ8263" s="70" t="str">
        <f t="shared" si="943"/>
        <v/>
      </c>
      <c r="AK8263" s="70" t="str" cm="1">
        <f t="array" ref="AK8263">_xlfn.IFS(AH8263&lt;&gt;"","1",AI8263&lt;&gt;"","2",AJ8263&lt;&gt;"","3")</f>
        <v>2</v>
      </c>
    </row>
    <row r="8264" spans="1:37" x14ac:dyDescent="0.25">
      <c r="A8264" t="s">
        <v>360</v>
      </c>
      <c r="B8264" t="s">
        <v>431</v>
      </c>
      <c r="C8264" s="67" t="str">
        <f t="shared" si="939"/>
        <v>Paige Smith</v>
      </c>
      <c r="D8264" s="71" t="str" cm="1">
        <f t="array" ref="D8264">_xlfn.IFS(AK8264="1",CONCATENATE(C8264,"Regional"),AK8264="2",CONCATENATE(C8264,"Sectional"),AK8264="3",CONCATENATE(C8264,COUNTIF($C$1:C8264,C8264)))</f>
        <v>Paige SmithSectional</v>
      </c>
      <c r="E8264" s="66">
        <v>45201.3125</v>
      </c>
      <c r="F8264" t="s">
        <v>2497</v>
      </c>
      <c r="G8264" s="46">
        <v>48</v>
      </c>
      <c r="H8264" s="46">
        <v>108</v>
      </c>
      <c r="I8264" s="46">
        <v>26</v>
      </c>
      <c r="J8264" t="s">
        <v>2498</v>
      </c>
      <c r="K8264" t="s">
        <v>131</v>
      </c>
      <c r="L8264" s="46">
        <v>5311</v>
      </c>
      <c r="M8264" s="46">
        <v>72</v>
      </c>
      <c r="N8264" s="46">
        <v>71.2</v>
      </c>
      <c r="O8264" s="46">
        <v>123</v>
      </c>
      <c r="P8264" s="46">
        <f t="shared" si="940"/>
        <v>2</v>
      </c>
      <c r="R8264" s="67" t="s">
        <v>1521</v>
      </c>
      <c r="S8264" s="67">
        <f>COUNTIF(Y$2:$Y$100,R8264)</f>
        <v>0</v>
      </c>
      <c r="V8264" s="67">
        <f t="shared" si="937"/>
        <v>0</v>
      </c>
      <c r="X8264"/>
      <c r="Y8264" s="67" t="str">
        <f t="shared" si="938"/>
        <v xml:space="preserve"> </v>
      </c>
      <c r="AB8264" t="s">
        <v>131</v>
      </c>
      <c r="AC8264" s="46">
        <v>5311</v>
      </c>
      <c r="AD8264" s="46">
        <v>72</v>
      </c>
      <c r="AE8264" s="46">
        <v>71.2</v>
      </c>
      <c r="AF8264" s="46">
        <v>123</v>
      </c>
      <c r="AH8264" s="70" t="str">
        <f t="shared" si="941"/>
        <v/>
      </c>
      <c r="AI8264" s="70" t="str">
        <f t="shared" si="942"/>
        <v>GCAW Girls Div 1 Elkhorn Area Sectional</v>
      </c>
      <c r="AJ8264" s="70" t="str">
        <f t="shared" si="943"/>
        <v/>
      </c>
      <c r="AK8264" s="70" t="str" cm="1">
        <f t="array" ref="AK8264">_xlfn.IFS(AH8264&lt;&gt;"","1",AI8264&lt;&gt;"","2",AJ8264&lt;&gt;"","3")</f>
        <v>2</v>
      </c>
    </row>
    <row r="8265" spans="1:37" x14ac:dyDescent="0.25">
      <c r="A8265" t="s">
        <v>1811</v>
      </c>
      <c r="B8265" t="s">
        <v>528</v>
      </c>
      <c r="C8265" s="67" t="str">
        <f t="shared" si="939"/>
        <v>Kate Wixom</v>
      </c>
      <c r="D8265" s="71" t="str" cm="1">
        <f t="array" ref="D8265">_xlfn.IFS(AK8265="1",CONCATENATE(C8265,"Regional"),AK8265="2",CONCATENATE(C8265,"Sectional"),AK8265="3",CONCATENATE(C8265,COUNTIF($C$1:C8265,C8265)))</f>
        <v>Kate WixomSectional</v>
      </c>
      <c r="E8265" s="66">
        <v>45201.3125</v>
      </c>
      <c r="F8265" t="s">
        <v>2497</v>
      </c>
      <c r="G8265" s="46">
        <v>48</v>
      </c>
      <c r="H8265" s="46">
        <v>109</v>
      </c>
      <c r="I8265" s="46">
        <v>29</v>
      </c>
      <c r="J8265" t="s">
        <v>2498</v>
      </c>
      <c r="K8265" t="s">
        <v>131</v>
      </c>
      <c r="L8265" s="46">
        <v>5311</v>
      </c>
      <c r="M8265" s="46">
        <v>72</v>
      </c>
      <c r="N8265" s="46">
        <v>71.2</v>
      </c>
      <c r="O8265" s="46">
        <v>123</v>
      </c>
      <c r="P8265" s="46">
        <f t="shared" si="940"/>
        <v>2</v>
      </c>
      <c r="R8265" s="67" t="s">
        <v>2813</v>
      </c>
      <c r="S8265" s="67">
        <f>COUNTIF(Y$2:$Y$100,R8265)</f>
        <v>0</v>
      </c>
      <c r="V8265" s="67">
        <f t="shared" si="937"/>
        <v>0</v>
      </c>
      <c r="X8265"/>
      <c r="Y8265" s="67" t="str">
        <f t="shared" si="938"/>
        <v xml:space="preserve"> </v>
      </c>
      <c r="AB8265" t="s">
        <v>131</v>
      </c>
      <c r="AC8265" s="46">
        <v>5311</v>
      </c>
      <c r="AD8265" s="46">
        <v>72</v>
      </c>
      <c r="AE8265" s="46">
        <v>71.2</v>
      </c>
      <c r="AF8265" s="46">
        <v>123</v>
      </c>
      <c r="AH8265" s="70" t="str">
        <f t="shared" si="941"/>
        <v/>
      </c>
      <c r="AI8265" s="70" t="str">
        <f t="shared" si="942"/>
        <v>GCAW Girls Div 1 Elkhorn Area Sectional</v>
      </c>
      <c r="AJ8265" s="70" t="str">
        <f t="shared" si="943"/>
        <v/>
      </c>
      <c r="AK8265" s="70" t="str" cm="1">
        <f t="array" ref="AK8265">_xlfn.IFS(AH8265&lt;&gt;"","1",AI8265&lt;&gt;"","2",AJ8265&lt;&gt;"","3")</f>
        <v>2</v>
      </c>
    </row>
    <row r="8266" spans="1:37" x14ac:dyDescent="0.25">
      <c r="A8266" t="s">
        <v>495</v>
      </c>
      <c r="B8266" t="s">
        <v>496</v>
      </c>
      <c r="C8266" s="67" t="str">
        <f t="shared" si="939"/>
        <v>Josie Thomsen</v>
      </c>
      <c r="D8266" s="71" t="str" cm="1">
        <f t="array" ref="D8266">_xlfn.IFS(AK8266="1",CONCATENATE(C8266,"Regional"),AK8266="2",CONCATENATE(C8266,"Sectional"),AK8266="3",CONCATENATE(C8266,COUNTIF($C$1:C8266,C8266)))</f>
        <v>Josie ThomsenSectional</v>
      </c>
      <c r="E8266" s="66">
        <v>45201.3125</v>
      </c>
      <c r="F8266" t="s">
        <v>2497</v>
      </c>
      <c r="G8266" s="46">
        <v>48</v>
      </c>
      <c r="H8266" s="46">
        <v>109</v>
      </c>
      <c r="I8266" s="46">
        <v>29</v>
      </c>
      <c r="J8266" t="s">
        <v>2498</v>
      </c>
      <c r="K8266" t="s">
        <v>131</v>
      </c>
      <c r="L8266" s="46">
        <v>5311</v>
      </c>
      <c r="M8266" s="46">
        <v>72</v>
      </c>
      <c r="N8266" s="46">
        <v>71.2</v>
      </c>
      <c r="O8266" s="46">
        <v>123</v>
      </c>
      <c r="P8266" s="46">
        <f t="shared" si="940"/>
        <v>2</v>
      </c>
      <c r="R8266" s="67" t="s">
        <v>1183</v>
      </c>
      <c r="S8266" s="67">
        <f>COUNTIF(Y$2:$Y$100,R8266)</f>
        <v>0</v>
      </c>
      <c r="V8266" s="67">
        <f t="shared" si="937"/>
        <v>0</v>
      </c>
      <c r="X8266"/>
      <c r="Y8266" s="67" t="str">
        <f t="shared" si="938"/>
        <v xml:space="preserve"> </v>
      </c>
      <c r="AB8266" t="s">
        <v>131</v>
      </c>
      <c r="AC8266" s="46">
        <v>5311</v>
      </c>
      <c r="AD8266" s="46">
        <v>72</v>
      </c>
      <c r="AE8266" s="46">
        <v>71.2</v>
      </c>
      <c r="AF8266" s="46">
        <v>123</v>
      </c>
      <c r="AH8266" s="70" t="str">
        <f t="shared" si="941"/>
        <v/>
      </c>
      <c r="AI8266" s="70" t="str">
        <f t="shared" si="942"/>
        <v>GCAW Girls Div 1 Elkhorn Area Sectional</v>
      </c>
      <c r="AJ8266" s="70" t="str">
        <f t="shared" si="943"/>
        <v/>
      </c>
      <c r="AK8266" s="70" t="str" cm="1">
        <f t="array" ref="AK8266">_xlfn.IFS(AH8266&lt;&gt;"","1",AI8266&lt;&gt;"","2",AJ8266&lt;&gt;"","3")</f>
        <v>2</v>
      </c>
    </row>
    <row r="8267" spans="1:37" x14ac:dyDescent="0.25">
      <c r="A8267" t="s">
        <v>941</v>
      </c>
      <c r="B8267" t="s">
        <v>673</v>
      </c>
      <c r="C8267" s="67" t="str">
        <f t="shared" si="939"/>
        <v>Rebecca Susmilch</v>
      </c>
      <c r="D8267" s="71" t="str" cm="1">
        <f t="array" ref="D8267">_xlfn.IFS(AK8267="1",CONCATENATE(C8267,"Regional"),AK8267="2",CONCATENATE(C8267,"Sectional"),AK8267="3",CONCATENATE(C8267,COUNTIF($C$1:C8267,C8267)))</f>
        <v>Rebecca SusmilchSectional</v>
      </c>
      <c r="E8267" s="66">
        <v>45201.3125</v>
      </c>
      <c r="F8267" t="s">
        <v>2497</v>
      </c>
      <c r="G8267" s="46">
        <v>48</v>
      </c>
      <c r="H8267" s="46">
        <v>110</v>
      </c>
      <c r="I8267" s="46">
        <v>31</v>
      </c>
      <c r="J8267" t="s">
        <v>2498</v>
      </c>
      <c r="K8267" t="s">
        <v>131</v>
      </c>
      <c r="L8267" s="46">
        <v>5311</v>
      </c>
      <c r="M8267" s="46">
        <v>72</v>
      </c>
      <c r="N8267" s="46">
        <v>71.2</v>
      </c>
      <c r="O8267" s="46">
        <v>123</v>
      </c>
      <c r="P8267" s="46">
        <f t="shared" si="940"/>
        <v>2</v>
      </c>
      <c r="R8267" s="67" t="s">
        <v>1462</v>
      </c>
      <c r="S8267" s="67">
        <f>COUNTIF(Y$2:$Y$100,R8267)</f>
        <v>0</v>
      </c>
      <c r="V8267" s="67">
        <f t="shared" si="937"/>
        <v>0</v>
      </c>
      <c r="X8267"/>
      <c r="Y8267" s="67" t="str">
        <f t="shared" si="938"/>
        <v xml:space="preserve"> </v>
      </c>
      <c r="AB8267" t="s">
        <v>131</v>
      </c>
      <c r="AC8267" s="46">
        <v>5311</v>
      </c>
      <c r="AD8267" s="46">
        <v>72</v>
      </c>
      <c r="AE8267" s="46">
        <v>71.2</v>
      </c>
      <c r="AF8267" s="46">
        <v>123</v>
      </c>
      <c r="AH8267" s="70" t="str">
        <f t="shared" si="941"/>
        <v/>
      </c>
      <c r="AI8267" s="70" t="str">
        <f t="shared" si="942"/>
        <v>GCAW Girls Div 1 Elkhorn Area Sectional</v>
      </c>
      <c r="AJ8267" s="70" t="str">
        <f t="shared" si="943"/>
        <v/>
      </c>
      <c r="AK8267" s="70" t="str" cm="1">
        <f t="array" ref="AK8267">_xlfn.IFS(AH8267&lt;&gt;"","1",AI8267&lt;&gt;"","2",AJ8267&lt;&gt;"","3")</f>
        <v>2</v>
      </c>
    </row>
    <row r="8268" spans="1:37" x14ac:dyDescent="0.25">
      <c r="A8268" t="s">
        <v>295</v>
      </c>
      <c r="B8268" t="s">
        <v>353</v>
      </c>
      <c r="C8268" s="67" t="str">
        <f t="shared" si="939"/>
        <v>Olivia Larson</v>
      </c>
      <c r="D8268" s="71" t="str" cm="1">
        <f t="array" ref="D8268">_xlfn.IFS(AK8268="1",CONCATENATE(C8268,"Regional"),AK8268="2",CONCATENATE(C8268,"Sectional"),AK8268="3",CONCATENATE(C8268,COUNTIF($C$1:C8268,C8268)))</f>
        <v>Olivia LarsonSectional</v>
      </c>
      <c r="E8268" s="66">
        <v>45201.3125</v>
      </c>
      <c r="F8268" t="s">
        <v>2497</v>
      </c>
      <c r="G8268" s="46">
        <v>48</v>
      </c>
      <c r="H8268" s="46">
        <v>111</v>
      </c>
      <c r="I8268" s="46">
        <v>32</v>
      </c>
      <c r="J8268" t="s">
        <v>2498</v>
      </c>
      <c r="K8268" t="s">
        <v>131</v>
      </c>
      <c r="L8268" s="46">
        <v>5311</v>
      </c>
      <c r="M8268" s="46">
        <v>72</v>
      </c>
      <c r="N8268" s="46">
        <v>71.2</v>
      </c>
      <c r="O8268" s="46">
        <v>123</v>
      </c>
      <c r="P8268" s="46">
        <f t="shared" si="940"/>
        <v>2</v>
      </c>
      <c r="R8268" s="67" t="s">
        <v>3573</v>
      </c>
      <c r="S8268" s="67">
        <f>COUNTIF(Y$2:$Y$100,R8268)</f>
        <v>0</v>
      </c>
      <c r="V8268" s="67">
        <f t="shared" si="937"/>
        <v>0</v>
      </c>
      <c r="X8268"/>
      <c r="Y8268" s="67" t="str">
        <f t="shared" si="938"/>
        <v xml:space="preserve"> </v>
      </c>
      <c r="AB8268" t="s">
        <v>131</v>
      </c>
      <c r="AC8268" s="46">
        <v>5311</v>
      </c>
      <c r="AD8268" s="46">
        <v>72</v>
      </c>
      <c r="AE8268" s="46">
        <v>71.2</v>
      </c>
      <c r="AF8268" s="46">
        <v>123</v>
      </c>
      <c r="AH8268" s="70" t="str">
        <f t="shared" si="941"/>
        <v/>
      </c>
      <c r="AI8268" s="70" t="str">
        <f t="shared" si="942"/>
        <v>GCAW Girls Div 1 Elkhorn Area Sectional</v>
      </c>
      <c r="AJ8268" s="70" t="str">
        <f t="shared" si="943"/>
        <v/>
      </c>
      <c r="AK8268" s="70" t="str" cm="1">
        <f t="array" ref="AK8268">_xlfn.IFS(AH8268&lt;&gt;"","1",AI8268&lt;&gt;"","2",AJ8268&lt;&gt;"","3")</f>
        <v>2</v>
      </c>
    </row>
    <row r="8269" spans="1:37" x14ac:dyDescent="0.25">
      <c r="A8269" t="s">
        <v>1021</v>
      </c>
      <c r="B8269" t="s">
        <v>599</v>
      </c>
      <c r="C8269" s="67" t="str">
        <f t="shared" si="939"/>
        <v>Grace Knilans</v>
      </c>
      <c r="D8269" s="71" t="str" cm="1">
        <f t="array" ref="D8269">_xlfn.IFS(AK8269="1",CONCATENATE(C8269,"Regional"),AK8269="2",CONCATENATE(C8269,"Sectional"),AK8269="3",CONCATENATE(C8269,COUNTIF($C$1:C8269,C8269)))</f>
        <v>Grace KnilansSectional</v>
      </c>
      <c r="E8269" s="66">
        <v>45201.3125</v>
      </c>
      <c r="F8269" t="s">
        <v>2497</v>
      </c>
      <c r="G8269" s="46">
        <v>48</v>
      </c>
      <c r="H8269" s="46">
        <v>111</v>
      </c>
      <c r="I8269" s="46">
        <v>32</v>
      </c>
      <c r="J8269" t="s">
        <v>2498</v>
      </c>
      <c r="K8269" t="s">
        <v>131</v>
      </c>
      <c r="L8269" s="46">
        <v>5311</v>
      </c>
      <c r="M8269" s="46">
        <v>72</v>
      </c>
      <c r="N8269" s="46">
        <v>71.2</v>
      </c>
      <c r="O8269" s="46">
        <v>123</v>
      </c>
      <c r="P8269" s="46">
        <f t="shared" si="940"/>
        <v>2</v>
      </c>
      <c r="R8269" s="67" t="s">
        <v>1519</v>
      </c>
      <c r="S8269" s="67">
        <f>COUNTIF(Y$2:$Y$100,R8269)</f>
        <v>0</v>
      </c>
      <c r="V8269" s="67">
        <f t="shared" si="937"/>
        <v>0</v>
      </c>
      <c r="X8269"/>
      <c r="Y8269" s="67" t="str">
        <f t="shared" si="938"/>
        <v xml:space="preserve"> </v>
      </c>
      <c r="AB8269" t="s">
        <v>131</v>
      </c>
      <c r="AC8269" s="46">
        <v>5311</v>
      </c>
      <c r="AD8269" s="46">
        <v>72</v>
      </c>
      <c r="AE8269" s="46">
        <v>71.2</v>
      </c>
      <c r="AF8269" s="46">
        <v>123</v>
      </c>
      <c r="AH8269" s="70" t="str">
        <f t="shared" si="941"/>
        <v/>
      </c>
      <c r="AI8269" s="70" t="str">
        <f t="shared" si="942"/>
        <v>GCAW Girls Div 1 Elkhorn Area Sectional</v>
      </c>
      <c r="AJ8269" s="70" t="str">
        <f t="shared" si="943"/>
        <v/>
      </c>
      <c r="AK8269" s="70" t="str" cm="1">
        <f t="array" ref="AK8269">_xlfn.IFS(AH8269&lt;&gt;"","1",AI8269&lt;&gt;"","2",AJ8269&lt;&gt;"","3")</f>
        <v>2</v>
      </c>
    </row>
    <row r="8270" spans="1:37" x14ac:dyDescent="0.25">
      <c r="A8270" t="s">
        <v>1658</v>
      </c>
      <c r="B8270" t="s">
        <v>452</v>
      </c>
      <c r="C8270" s="67" t="str">
        <f t="shared" si="939"/>
        <v>Sophia Dutcher</v>
      </c>
      <c r="D8270" s="71" t="str" cm="1">
        <f t="array" ref="D8270">_xlfn.IFS(AK8270="1",CONCATENATE(C8270,"Regional"),AK8270="2",CONCATENATE(C8270,"Sectional"),AK8270="3",CONCATENATE(C8270,COUNTIF($C$1:C8270,C8270)))</f>
        <v>Sophia DutcherSectional</v>
      </c>
      <c r="E8270" s="66">
        <v>45201.3125</v>
      </c>
      <c r="F8270" t="s">
        <v>2497</v>
      </c>
      <c r="G8270" s="46">
        <v>48</v>
      </c>
      <c r="H8270" s="46">
        <v>112</v>
      </c>
      <c r="I8270" s="46">
        <v>34</v>
      </c>
      <c r="J8270" t="s">
        <v>2498</v>
      </c>
      <c r="K8270" t="s">
        <v>131</v>
      </c>
      <c r="L8270" s="46">
        <v>5311</v>
      </c>
      <c r="M8270" s="46">
        <v>72</v>
      </c>
      <c r="N8270" s="46">
        <v>71.2</v>
      </c>
      <c r="O8270" s="46">
        <v>123</v>
      </c>
      <c r="P8270" s="46">
        <f t="shared" si="940"/>
        <v>2</v>
      </c>
      <c r="R8270" s="67" t="s">
        <v>3602</v>
      </c>
      <c r="S8270" s="67">
        <f>COUNTIF(Y$2:$Y$100,R8270)</f>
        <v>0</v>
      </c>
      <c r="V8270" s="67">
        <f t="shared" si="937"/>
        <v>0</v>
      </c>
      <c r="X8270"/>
      <c r="Y8270" s="67" t="str">
        <f t="shared" si="938"/>
        <v xml:space="preserve"> </v>
      </c>
      <c r="AB8270" t="s">
        <v>131</v>
      </c>
      <c r="AC8270" s="46">
        <v>5311</v>
      </c>
      <c r="AD8270" s="46">
        <v>72</v>
      </c>
      <c r="AE8270" s="46">
        <v>71.2</v>
      </c>
      <c r="AF8270" s="46">
        <v>123</v>
      </c>
      <c r="AH8270" s="70" t="str">
        <f t="shared" si="941"/>
        <v/>
      </c>
      <c r="AI8270" s="70" t="str">
        <f t="shared" si="942"/>
        <v>GCAW Girls Div 1 Elkhorn Area Sectional</v>
      </c>
      <c r="AJ8270" s="70" t="str">
        <f t="shared" si="943"/>
        <v/>
      </c>
      <c r="AK8270" s="70" t="str" cm="1">
        <f t="array" ref="AK8270">_xlfn.IFS(AH8270&lt;&gt;"","1",AI8270&lt;&gt;"","2",AJ8270&lt;&gt;"","3")</f>
        <v>2</v>
      </c>
    </row>
    <row r="8271" spans="1:37" x14ac:dyDescent="0.25">
      <c r="A8271" t="s">
        <v>868</v>
      </c>
      <c r="B8271" t="s">
        <v>543</v>
      </c>
      <c r="C8271" s="67" t="str">
        <f t="shared" si="939"/>
        <v>Brooke Robinson</v>
      </c>
      <c r="D8271" s="71" t="str" cm="1">
        <f t="array" ref="D8271">_xlfn.IFS(AK8271="1",CONCATENATE(C8271,"Regional"),AK8271="2",CONCATENATE(C8271,"Sectional"),AK8271="3",CONCATENATE(C8271,COUNTIF($C$1:C8271,C8271)))</f>
        <v>Brooke RobinsonSectional</v>
      </c>
      <c r="E8271" s="66">
        <v>45201.3125</v>
      </c>
      <c r="F8271" t="s">
        <v>2497</v>
      </c>
      <c r="G8271" s="46">
        <v>48</v>
      </c>
      <c r="H8271" s="46">
        <v>112</v>
      </c>
      <c r="I8271" s="46">
        <v>34</v>
      </c>
      <c r="J8271" t="s">
        <v>2498</v>
      </c>
      <c r="K8271" t="s">
        <v>131</v>
      </c>
      <c r="L8271" s="46">
        <v>5311</v>
      </c>
      <c r="M8271" s="46">
        <v>72</v>
      </c>
      <c r="N8271" s="46">
        <v>71.2</v>
      </c>
      <c r="O8271" s="46">
        <v>123</v>
      </c>
      <c r="P8271" s="46">
        <f t="shared" si="940"/>
        <v>2</v>
      </c>
      <c r="R8271" s="67" t="s">
        <v>1412</v>
      </c>
      <c r="S8271" s="67">
        <f>COUNTIF(Y$2:$Y$100,R8271)</f>
        <v>0</v>
      </c>
      <c r="V8271" s="67">
        <f t="shared" si="937"/>
        <v>0</v>
      </c>
      <c r="X8271"/>
      <c r="Y8271" s="67" t="str">
        <f t="shared" si="938"/>
        <v xml:space="preserve"> </v>
      </c>
      <c r="AB8271" t="s">
        <v>131</v>
      </c>
      <c r="AC8271" s="46">
        <v>5311</v>
      </c>
      <c r="AD8271" s="46">
        <v>72</v>
      </c>
      <c r="AE8271" s="46">
        <v>71.2</v>
      </c>
      <c r="AF8271" s="46">
        <v>123</v>
      </c>
      <c r="AH8271" s="70" t="str">
        <f t="shared" si="941"/>
        <v/>
      </c>
      <c r="AI8271" s="70" t="str">
        <f t="shared" si="942"/>
        <v>GCAW Girls Div 1 Elkhorn Area Sectional</v>
      </c>
      <c r="AJ8271" s="70" t="str">
        <f t="shared" si="943"/>
        <v/>
      </c>
      <c r="AK8271" s="70" t="str" cm="1">
        <f t="array" ref="AK8271">_xlfn.IFS(AH8271&lt;&gt;"","1",AI8271&lt;&gt;"","2",AJ8271&lt;&gt;"","3")</f>
        <v>2</v>
      </c>
    </row>
    <row r="8272" spans="1:37" x14ac:dyDescent="0.25">
      <c r="A8272" t="s">
        <v>1793</v>
      </c>
      <c r="B8272" t="s">
        <v>272</v>
      </c>
      <c r="C8272" s="67" t="str">
        <f t="shared" si="939"/>
        <v>Reese Wells</v>
      </c>
      <c r="D8272" s="71" t="str" cm="1">
        <f t="array" ref="D8272">_xlfn.IFS(AK8272="1",CONCATENATE(C8272,"Regional"),AK8272="2",CONCATENATE(C8272,"Sectional"),AK8272="3",CONCATENATE(C8272,COUNTIF($C$1:C8272,C8272)))</f>
        <v>Reese WellsSectional</v>
      </c>
      <c r="E8272" s="66">
        <v>45201.3125</v>
      </c>
      <c r="F8272" t="s">
        <v>2497</v>
      </c>
      <c r="G8272" s="46">
        <v>48</v>
      </c>
      <c r="H8272" s="46">
        <v>117</v>
      </c>
      <c r="I8272" s="46">
        <v>36</v>
      </c>
      <c r="J8272" t="s">
        <v>2498</v>
      </c>
      <c r="K8272" t="s">
        <v>131</v>
      </c>
      <c r="L8272" s="46">
        <v>5311</v>
      </c>
      <c r="M8272" s="46">
        <v>72</v>
      </c>
      <c r="N8272" s="46">
        <v>71.2</v>
      </c>
      <c r="O8272" s="46">
        <v>123</v>
      </c>
      <c r="P8272" s="46">
        <f t="shared" si="940"/>
        <v>2</v>
      </c>
      <c r="R8272" s="67" t="s">
        <v>2797</v>
      </c>
      <c r="S8272" s="67">
        <f>COUNTIF(Y$2:$Y$100,R8272)</f>
        <v>0</v>
      </c>
      <c r="V8272" s="67">
        <f t="shared" ref="V8272:V8331" si="944">COUNTIF(R8272:R10899,Y8272)</f>
        <v>0</v>
      </c>
      <c r="X8272"/>
      <c r="Y8272" s="67" t="str">
        <f t="shared" si="938"/>
        <v xml:space="preserve"> </v>
      </c>
      <c r="AB8272" t="s">
        <v>131</v>
      </c>
      <c r="AC8272" s="46">
        <v>5311</v>
      </c>
      <c r="AD8272" s="46">
        <v>72</v>
      </c>
      <c r="AE8272" s="46">
        <v>71.2</v>
      </c>
      <c r="AF8272" s="46">
        <v>123</v>
      </c>
      <c r="AH8272" s="70" t="str">
        <f t="shared" si="941"/>
        <v/>
      </c>
      <c r="AI8272" s="70" t="str">
        <f t="shared" si="942"/>
        <v>GCAW Girls Div 1 Elkhorn Area Sectional</v>
      </c>
      <c r="AJ8272" s="70" t="str">
        <f t="shared" si="943"/>
        <v/>
      </c>
      <c r="AK8272" s="70" t="str" cm="1">
        <f t="array" ref="AK8272">_xlfn.IFS(AH8272&lt;&gt;"","1",AI8272&lt;&gt;"","2",AJ8272&lt;&gt;"","3")</f>
        <v>2</v>
      </c>
    </row>
    <row r="8273" spans="1:37" x14ac:dyDescent="0.25">
      <c r="A8273" t="s">
        <v>1042</v>
      </c>
      <c r="B8273" t="s">
        <v>313</v>
      </c>
      <c r="C8273" s="67" t="str">
        <f t="shared" si="939"/>
        <v>Avery Ferguson</v>
      </c>
      <c r="D8273" s="71" t="str" cm="1">
        <f t="array" ref="D8273">_xlfn.IFS(AK8273="1",CONCATENATE(C8273,"Regional"),AK8273="2",CONCATENATE(C8273,"Sectional"),AK8273="3",CONCATENATE(C8273,COUNTIF($C$1:C8273,C8273)))</f>
        <v>Avery FergusonSectional</v>
      </c>
      <c r="E8273" s="66">
        <v>45201.3125</v>
      </c>
      <c r="F8273" t="s">
        <v>2497</v>
      </c>
      <c r="G8273" s="46">
        <v>48</v>
      </c>
      <c r="H8273" s="46">
        <v>118</v>
      </c>
      <c r="I8273" s="46">
        <v>37</v>
      </c>
      <c r="J8273" t="s">
        <v>2498</v>
      </c>
      <c r="K8273" t="s">
        <v>131</v>
      </c>
      <c r="L8273" s="46">
        <v>5311</v>
      </c>
      <c r="M8273" s="46">
        <v>72</v>
      </c>
      <c r="N8273" s="46">
        <v>71.2</v>
      </c>
      <c r="O8273" s="46">
        <v>123</v>
      </c>
      <c r="P8273" s="46">
        <f t="shared" si="940"/>
        <v>2</v>
      </c>
      <c r="R8273" s="67" t="s">
        <v>1534</v>
      </c>
      <c r="S8273" s="67">
        <f>COUNTIF(Y$2:$Y$100,R8273)</f>
        <v>0</v>
      </c>
      <c r="V8273" s="67">
        <f t="shared" si="944"/>
        <v>0</v>
      </c>
      <c r="X8273"/>
      <c r="Y8273" s="67" t="str">
        <f t="shared" si="938"/>
        <v xml:space="preserve"> </v>
      </c>
      <c r="AB8273" t="s">
        <v>131</v>
      </c>
      <c r="AC8273" s="46">
        <v>5311</v>
      </c>
      <c r="AD8273" s="46">
        <v>72</v>
      </c>
      <c r="AE8273" s="46">
        <v>71.2</v>
      </c>
      <c r="AF8273" s="46">
        <v>123</v>
      </c>
      <c r="AH8273" s="70" t="str">
        <f t="shared" si="941"/>
        <v/>
      </c>
      <c r="AI8273" s="70" t="str">
        <f t="shared" si="942"/>
        <v>GCAW Girls Div 1 Elkhorn Area Sectional</v>
      </c>
      <c r="AJ8273" s="70" t="str">
        <f t="shared" si="943"/>
        <v/>
      </c>
      <c r="AK8273" s="70" t="str" cm="1">
        <f t="array" ref="AK8273">_xlfn.IFS(AH8273&lt;&gt;"","1",AI8273&lt;&gt;"","2",AJ8273&lt;&gt;"","3")</f>
        <v>2</v>
      </c>
    </row>
    <row r="8274" spans="1:37" x14ac:dyDescent="0.25">
      <c r="A8274" t="s">
        <v>1867</v>
      </c>
      <c r="B8274" t="s">
        <v>353</v>
      </c>
      <c r="C8274" s="67" t="str">
        <f t="shared" si="939"/>
        <v>Olivia Sheahan</v>
      </c>
      <c r="D8274" s="71" t="str" cm="1">
        <f t="array" ref="D8274">_xlfn.IFS(AK8274="1",CONCATENATE(C8274,"Regional"),AK8274="2",CONCATENATE(C8274,"Sectional"),AK8274="3",CONCATENATE(C8274,COUNTIF($C$1:C8274,C8274)))</f>
        <v>Olivia SheahanSectional</v>
      </c>
      <c r="E8274" s="66">
        <v>45201.3125</v>
      </c>
      <c r="F8274" t="s">
        <v>2497</v>
      </c>
      <c r="G8274" s="46">
        <v>48</v>
      </c>
      <c r="H8274" s="46">
        <v>118</v>
      </c>
      <c r="I8274" s="46">
        <v>37</v>
      </c>
      <c r="J8274" t="s">
        <v>2498</v>
      </c>
      <c r="K8274" t="s">
        <v>131</v>
      </c>
      <c r="L8274" s="46">
        <v>5311</v>
      </c>
      <c r="M8274" s="46">
        <v>72</v>
      </c>
      <c r="N8274" s="46">
        <v>71.2</v>
      </c>
      <c r="O8274" s="46">
        <v>123</v>
      </c>
      <c r="P8274" s="46">
        <f t="shared" si="940"/>
        <v>2</v>
      </c>
      <c r="R8274" s="67" t="s">
        <v>2881</v>
      </c>
      <c r="S8274" s="67">
        <f>COUNTIF(Y$2:$Y$100,R8274)</f>
        <v>0</v>
      </c>
      <c r="V8274" s="67">
        <f t="shared" si="944"/>
        <v>0</v>
      </c>
      <c r="X8274"/>
      <c r="Y8274" s="67" t="str">
        <f t="shared" si="938"/>
        <v xml:space="preserve"> </v>
      </c>
      <c r="AB8274" t="s">
        <v>131</v>
      </c>
      <c r="AC8274" s="46">
        <v>5311</v>
      </c>
      <c r="AD8274" s="46">
        <v>72</v>
      </c>
      <c r="AE8274" s="46">
        <v>71.2</v>
      </c>
      <c r="AF8274" s="46">
        <v>123</v>
      </c>
      <c r="AH8274" s="70" t="str">
        <f t="shared" si="941"/>
        <v/>
      </c>
      <c r="AI8274" s="70" t="str">
        <f t="shared" si="942"/>
        <v>GCAW Girls Div 1 Elkhorn Area Sectional</v>
      </c>
      <c r="AJ8274" s="70" t="str">
        <f t="shared" si="943"/>
        <v/>
      </c>
      <c r="AK8274" s="70" t="str" cm="1">
        <f t="array" ref="AK8274">_xlfn.IFS(AH8274&lt;&gt;"","1",AI8274&lt;&gt;"","2",AJ8274&lt;&gt;"","3")</f>
        <v>2</v>
      </c>
    </row>
    <row r="8275" spans="1:37" x14ac:dyDescent="0.25">
      <c r="A8275" t="s">
        <v>2094</v>
      </c>
      <c r="B8275" t="s">
        <v>599</v>
      </c>
      <c r="C8275" s="67" t="str">
        <f t="shared" si="939"/>
        <v>Grace Zampanti</v>
      </c>
      <c r="D8275" s="71" t="str" cm="1">
        <f t="array" ref="D8275">_xlfn.IFS(AK8275="1",CONCATENATE(C8275,"Regional"),AK8275="2",CONCATENATE(C8275,"Sectional"),AK8275="3",CONCATENATE(C8275,COUNTIF($C$1:C8275,C8275)))</f>
        <v>Grace ZampantiSectional</v>
      </c>
      <c r="E8275" s="66">
        <v>45201.3125</v>
      </c>
      <c r="F8275" t="s">
        <v>2497</v>
      </c>
      <c r="G8275" s="46">
        <v>48</v>
      </c>
      <c r="H8275" s="46">
        <v>120</v>
      </c>
      <c r="I8275" s="46">
        <v>39</v>
      </c>
      <c r="J8275" t="s">
        <v>2498</v>
      </c>
      <c r="K8275" t="s">
        <v>131</v>
      </c>
      <c r="L8275" s="46">
        <v>5311</v>
      </c>
      <c r="M8275" s="46">
        <v>72</v>
      </c>
      <c r="N8275" s="46">
        <v>71.2</v>
      </c>
      <c r="O8275" s="46">
        <v>123</v>
      </c>
      <c r="P8275" s="46">
        <f t="shared" si="940"/>
        <v>2</v>
      </c>
      <c r="R8275" s="67" t="s">
        <v>3119</v>
      </c>
      <c r="S8275" s="67">
        <f>COUNTIF(Y$2:$Y$100,R8275)</f>
        <v>0</v>
      </c>
      <c r="V8275" s="67">
        <f t="shared" si="944"/>
        <v>0</v>
      </c>
      <c r="X8275"/>
      <c r="Y8275" s="67" t="str">
        <f t="shared" si="938"/>
        <v xml:space="preserve"> </v>
      </c>
      <c r="AB8275" t="s">
        <v>131</v>
      </c>
      <c r="AC8275" s="46">
        <v>5311</v>
      </c>
      <c r="AD8275" s="46">
        <v>72</v>
      </c>
      <c r="AE8275" s="46">
        <v>71.2</v>
      </c>
      <c r="AF8275" s="46">
        <v>123</v>
      </c>
      <c r="AH8275" s="70" t="str">
        <f t="shared" si="941"/>
        <v/>
      </c>
      <c r="AI8275" s="70" t="str">
        <f t="shared" si="942"/>
        <v>GCAW Girls Div 1 Elkhorn Area Sectional</v>
      </c>
      <c r="AJ8275" s="70" t="str">
        <f t="shared" si="943"/>
        <v/>
      </c>
      <c r="AK8275" s="70" t="str" cm="1">
        <f t="array" ref="AK8275">_xlfn.IFS(AH8275&lt;&gt;"","1",AI8275&lt;&gt;"","2",AJ8275&lt;&gt;"","3")</f>
        <v>2</v>
      </c>
    </row>
    <row r="8276" spans="1:37" x14ac:dyDescent="0.25">
      <c r="A8276" t="s">
        <v>1681</v>
      </c>
      <c r="B8276" t="s">
        <v>188</v>
      </c>
      <c r="C8276" s="67" t="str">
        <f t="shared" si="939"/>
        <v>Bailey Schumann</v>
      </c>
      <c r="D8276" s="71" t="str" cm="1">
        <f t="array" ref="D8276">_xlfn.IFS(AK8276="1",CONCATENATE(C8276,"Regional"),AK8276="2",CONCATENATE(C8276,"Sectional"),AK8276="3",CONCATENATE(C8276,COUNTIF($C$1:C8276,C8276)))</f>
        <v>Bailey SchumannSectional</v>
      </c>
      <c r="E8276" s="66">
        <v>45201.3125</v>
      </c>
      <c r="F8276" t="s">
        <v>2497</v>
      </c>
      <c r="G8276" s="46">
        <v>48</v>
      </c>
      <c r="H8276" s="46">
        <v>120</v>
      </c>
      <c r="I8276" s="46">
        <v>39</v>
      </c>
      <c r="J8276" t="s">
        <v>2498</v>
      </c>
      <c r="K8276" t="s">
        <v>131</v>
      </c>
      <c r="L8276" s="46">
        <v>5311</v>
      </c>
      <c r="M8276" s="46">
        <v>72</v>
      </c>
      <c r="N8276" s="46">
        <v>71.2</v>
      </c>
      <c r="O8276" s="46">
        <v>123</v>
      </c>
      <c r="P8276" s="46">
        <f t="shared" si="940"/>
        <v>2</v>
      </c>
      <c r="R8276" s="67" t="s">
        <v>3699</v>
      </c>
      <c r="S8276" s="67">
        <f>COUNTIF(Y$2:$Y$100,R8276)</f>
        <v>0</v>
      </c>
      <c r="V8276" s="67">
        <f t="shared" si="944"/>
        <v>0</v>
      </c>
      <c r="X8276"/>
      <c r="Y8276" s="67" t="str">
        <f t="shared" si="938"/>
        <v xml:space="preserve"> </v>
      </c>
      <c r="AB8276" t="s">
        <v>131</v>
      </c>
      <c r="AC8276" s="46">
        <v>5311</v>
      </c>
      <c r="AD8276" s="46">
        <v>72</v>
      </c>
      <c r="AE8276" s="46">
        <v>71.2</v>
      </c>
      <c r="AF8276" s="46">
        <v>123</v>
      </c>
      <c r="AH8276" s="70" t="str">
        <f t="shared" si="941"/>
        <v/>
      </c>
      <c r="AI8276" s="70" t="str">
        <f t="shared" si="942"/>
        <v>GCAW Girls Div 1 Elkhorn Area Sectional</v>
      </c>
      <c r="AJ8276" s="70" t="str">
        <f t="shared" si="943"/>
        <v/>
      </c>
      <c r="AK8276" s="70" t="str" cm="1">
        <f t="array" ref="AK8276">_xlfn.IFS(AH8276&lt;&gt;"","1",AI8276&lt;&gt;"","2",AJ8276&lt;&gt;"","3")</f>
        <v>2</v>
      </c>
    </row>
    <row r="8277" spans="1:37" x14ac:dyDescent="0.25">
      <c r="A8277" t="s">
        <v>405</v>
      </c>
      <c r="B8277" t="s">
        <v>362</v>
      </c>
      <c r="C8277" s="67" t="str">
        <f t="shared" si="939"/>
        <v>Emma Steinke</v>
      </c>
      <c r="D8277" s="71" t="str" cm="1">
        <f t="array" ref="D8277">_xlfn.IFS(AK8277="1",CONCATENATE(C8277,"Regional"),AK8277="2",CONCATENATE(C8277,"Sectional"),AK8277="3",CONCATENATE(C8277,COUNTIF($C$1:C8277,C8277)))</f>
        <v>Emma SteinkeSectional</v>
      </c>
      <c r="E8277" s="66">
        <v>45201.3125</v>
      </c>
      <c r="F8277" t="s">
        <v>2497</v>
      </c>
      <c r="G8277" s="46">
        <v>48</v>
      </c>
      <c r="H8277" s="46">
        <v>121</v>
      </c>
      <c r="I8277" s="46">
        <v>41</v>
      </c>
      <c r="J8277" t="s">
        <v>2498</v>
      </c>
      <c r="K8277" t="s">
        <v>131</v>
      </c>
      <c r="L8277" s="46">
        <v>5311</v>
      </c>
      <c r="M8277" s="46">
        <v>72</v>
      </c>
      <c r="N8277" s="46">
        <v>71.2</v>
      </c>
      <c r="O8277" s="46">
        <v>123</v>
      </c>
      <c r="P8277" s="46">
        <f t="shared" si="940"/>
        <v>2</v>
      </c>
      <c r="R8277" s="67" t="s">
        <v>1136</v>
      </c>
      <c r="S8277" s="67">
        <f>COUNTIF(Y$2:$Y$100,R8277)</f>
        <v>0</v>
      </c>
      <c r="V8277" s="67">
        <f t="shared" si="944"/>
        <v>0</v>
      </c>
      <c r="X8277"/>
      <c r="Y8277" s="67" t="str">
        <f t="shared" si="938"/>
        <v xml:space="preserve"> </v>
      </c>
      <c r="AB8277" t="s">
        <v>131</v>
      </c>
      <c r="AC8277" s="46">
        <v>5311</v>
      </c>
      <c r="AD8277" s="46">
        <v>72</v>
      </c>
      <c r="AE8277" s="46">
        <v>71.2</v>
      </c>
      <c r="AF8277" s="46">
        <v>123</v>
      </c>
      <c r="AH8277" s="70" t="str">
        <f t="shared" si="941"/>
        <v/>
      </c>
      <c r="AI8277" s="70" t="str">
        <f t="shared" si="942"/>
        <v>GCAW Girls Div 1 Elkhorn Area Sectional</v>
      </c>
      <c r="AJ8277" s="70" t="str">
        <f t="shared" si="943"/>
        <v/>
      </c>
      <c r="AK8277" s="70" t="str" cm="1">
        <f t="array" ref="AK8277">_xlfn.IFS(AH8277&lt;&gt;"","1",AI8277&lt;&gt;"","2",AJ8277&lt;&gt;"","3")</f>
        <v>2</v>
      </c>
    </row>
    <row r="8278" spans="1:37" x14ac:dyDescent="0.25">
      <c r="A8278" t="s">
        <v>1680</v>
      </c>
      <c r="B8278" t="s">
        <v>210</v>
      </c>
      <c r="C8278" s="67" t="str">
        <f t="shared" si="939"/>
        <v>Alexis Joy</v>
      </c>
      <c r="D8278" s="71" t="str" cm="1">
        <f t="array" ref="D8278">_xlfn.IFS(AK8278="1",CONCATENATE(C8278,"Regional"),AK8278="2",CONCATENATE(C8278,"Sectional"),AK8278="3",CONCATENATE(C8278,COUNTIF($C$1:C8278,C8278)))</f>
        <v>Alexis JoySectional</v>
      </c>
      <c r="E8278" s="66">
        <v>45201.3125</v>
      </c>
      <c r="F8278" t="s">
        <v>2497</v>
      </c>
      <c r="G8278" s="46">
        <v>48</v>
      </c>
      <c r="H8278" s="46">
        <v>121</v>
      </c>
      <c r="I8278" s="46">
        <v>41</v>
      </c>
      <c r="J8278" t="s">
        <v>2498</v>
      </c>
      <c r="K8278" t="s">
        <v>131</v>
      </c>
      <c r="L8278" s="46">
        <v>5311</v>
      </c>
      <c r="M8278" s="46">
        <v>72</v>
      </c>
      <c r="N8278" s="46">
        <v>71.2</v>
      </c>
      <c r="O8278" s="46">
        <v>123</v>
      </c>
      <c r="P8278" s="46">
        <f t="shared" si="940"/>
        <v>2</v>
      </c>
      <c r="R8278" s="67" t="s">
        <v>3698</v>
      </c>
      <c r="S8278" s="67">
        <f>COUNTIF(Y$2:$Y$100,R8278)</f>
        <v>0</v>
      </c>
      <c r="V8278" s="67">
        <f t="shared" si="944"/>
        <v>0</v>
      </c>
      <c r="X8278"/>
      <c r="Y8278" s="67" t="str">
        <f t="shared" si="938"/>
        <v xml:space="preserve"> </v>
      </c>
      <c r="AB8278" t="s">
        <v>131</v>
      </c>
      <c r="AC8278" s="46">
        <v>5311</v>
      </c>
      <c r="AD8278" s="46">
        <v>72</v>
      </c>
      <c r="AE8278" s="46">
        <v>71.2</v>
      </c>
      <c r="AF8278" s="46">
        <v>123</v>
      </c>
      <c r="AH8278" s="70" t="str">
        <f t="shared" si="941"/>
        <v/>
      </c>
      <c r="AI8278" s="70" t="str">
        <f t="shared" si="942"/>
        <v>GCAW Girls Div 1 Elkhorn Area Sectional</v>
      </c>
      <c r="AJ8278" s="70" t="str">
        <f t="shared" si="943"/>
        <v/>
      </c>
      <c r="AK8278" s="70" t="str" cm="1">
        <f t="array" ref="AK8278">_xlfn.IFS(AH8278&lt;&gt;"","1",AI8278&lt;&gt;"","2",AJ8278&lt;&gt;"","3")</f>
        <v>2</v>
      </c>
    </row>
    <row r="8279" spans="1:37" x14ac:dyDescent="0.25">
      <c r="A8279" t="s">
        <v>2095</v>
      </c>
      <c r="B8279" t="s">
        <v>622</v>
      </c>
      <c r="C8279" s="67" t="str">
        <f t="shared" si="939"/>
        <v>Samantha Keating</v>
      </c>
      <c r="D8279" s="71" t="str" cm="1">
        <f t="array" ref="D8279">_xlfn.IFS(AK8279="1",CONCATENATE(C8279,"Regional"),AK8279="2",CONCATENATE(C8279,"Sectional"),AK8279="3",CONCATENATE(C8279,COUNTIF($C$1:C8279,C8279)))</f>
        <v>Samantha KeatingSectional</v>
      </c>
      <c r="E8279" s="66">
        <v>45201.3125</v>
      </c>
      <c r="F8279" t="s">
        <v>2497</v>
      </c>
      <c r="G8279" s="46">
        <v>48</v>
      </c>
      <c r="H8279" s="46">
        <v>125</v>
      </c>
      <c r="I8279" s="46">
        <v>43</v>
      </c>
      <c r="J8279" t="s">
        <v>2498</v>
      </c>
      <c r="K8279" t="s">
        <v>131</v>
      </c>
      <c r="L8279" s="46">
        <v>5311</v>
      </c>
      <c r="M8279" s="46">
        <v>72</v>
      </c>
      <c r="N8279" s="46">
        <v>71.2</v>
      </c>
      <c r="O8279" s="46">
        <v>123</v>
      </c>
      <c r="P8279" s="46">
        <f t="shared" si="940"/>
        <v>2</v>
      </c>
      <c r="R8279" s="67" t="s">
        <v>3120</v>
      </c>
      <c r="S8279" s="67">
        <f>COUNTIF(Y$2:$Y$100,R8279)</f>
        <v>0</v>
      </c>
      <c r="V8279" s="67">
        <f t="shared" si="944"/>
        <v>0</v>
      </c>
      <c r="X8279"/>
      <c r="Y8279" s="67" t="str">
        <f t="shared" si="938"/>
        <v xml:space="preserve"> </v>
      </c>
      <c r="AB8279" t="s">
        <v>131</v>
      </c>
      <c r="AC8279" s="46">
        <v>5311</v>
      </c>
      <c r="AD8279" s="46">
        <v>72</v>
      </c>
      <c r="AE8279" s="46">
        <v>71.2</v>
      </c>
      <c r="AF8279" s="46">
        <v>123</v>
      </c>
      <c r="AH8279" s="70" t="str">
        <f t="shared" si="941"/>
        <v/>
      </c>
      <c r="AI8279" s="70" t="str">
        <f t="shared" si="942"/>
        <v>GCAW Girls Div 1 Elkhorn Area Sectional</v>
      </c>
      <c r="AJ8279" s="70" t="str">
        <f t="shared" si="943"/>
        <v/>
      </c>
      <c r="AK8279" s="70" t="str" cm="1">
        <f t="array" ref="AK8279">_xlfn.IFS(AH8279&lt;&gt;"","1",AI8279&lt;&gt;"","2",AJ8279&lt;&gt;"","3")</f>
        <v>2</v>
      </c>
    </row>
    <row r="8280" spans="1:37" x14ac:dyDescent="0.25">
      <c r="A8280" t="s">
        <v>265</v>
      </c>
      <c r="B8280" t="s">
        <v>280</v>
      </c>
      <c r="C8280" s="67" t="str">
        <f t="shared" si="939"/>
        <v>Kennedy Hayes</v>
      </c>
      <c r="D8280" s="71" t="str" cm="1">
        <f t="array" ref="D8280">_xlfn.IFS(AK8280="1",CONCATENATE(C8280,"Regional"),AK8280="2",CONCATENATE(C8280,"Sectional"),AK8280="3",CONCATENATE(C8280,COUNTIF($C$1:C8280,C8280)))</f>
        <v>Kennedy HayesSectional</v>
      </c>
      <c r="E8280" s="66">
        <v>45201.3125</v>
      </c>
      <c r="F8280" t="s">
        <v>2497</v>
      </c>
      <c r="G8280" s="46">
        <v>48</v>
      </c>
      <c r="H8280" s="46">
        <v>137</v>
      </c>
      <c r="I8280" s="46">
        <v>44</v>
      </c>
      <c r="J8280" t="s">
        <v>2498</v>
      </c>
      <c r="K8280" t="s">
        <v>131</v>
      </c>
      <c r="L8280" s="46">
        <v>5311</v>
      </c>
      <c r="M8280" s="46">
        <v>72</v>
      </c>
      <c r="N8280" s="46">
        <v>71.2</v>
      </c>
      <c r="O8280" s="46">
        <v>123</v>
      </c>
      <c r="P8280" s="46">
        <f t="shared" si="940"/>
        <v>2</v>
      </c>
      <c r="R8280" s="67" t="s">
        <v>3641</v>
      </c>
      <c r="S8280" s="67">
        <f>COUNTIF(Y$2:$Y$100,R8280)</f>
        <v>0</v>
      </c>
      <c r="V8280" s="67">
        <f t="shared" si="944"/>
        <v>0</v>
      </c>
      <c r="X8280"/>
      <c r="Y8280" s="67" t="str">
        <f t="shared" si="938"/>
        <v xml:space="preserve"> </v>
      </c>
      <c r="AB8280" t="s">
        <v>131</v>
      </c>
      <c r="AC8280" s="46">
        <v>5311</v>
      </c>
      <c r="AD8280" s="46">
        <v>72</v>
      </c>
      <c r="AE8280" s="46">
        <v>71.2</v>
      </c>
      <c r="AF8280" s="46">
        <v>123</v>
      </c>
      <c r="AH8280" s="70" t="str">
        <f t="shared" si="941"/>
        <v/>
      </c>
      <c r="AI8280" s="70" t="str">
        <f t="shared" si="942"/>
        <v>GCAW Girls Div 1 Elkhorn Area Sectional</v>
      </c>
      <c r="AJ8280" s="70" t="str">
        <f t="shared" si="943"/>
        <v/>
      </c>
      <c r="AK8280" s="70" t="str" cm="1">
        <f t="array" ref="AK8280">_xlfn.IFS(AH8280&lt;&gt;"","1",AI8280&lt;&gt;"","2",AJ8280&lt;&gt;"","3")</f>
        <v>2</v>
      </c>
    </row>
    <row r="8281" spans="1:37" x14ac:dyDescent="0.25">
      <c r="A8281" t="s">
        <v>1800</v>
      </c>
      <c r="B8281" t="s">
        <v>1801</v>
      </c>
      <c r="C8281" s="67" t="str">
        <f t="shared" si="939"/>
        <v>Holly Morehart</v>
      </c>
      <c r="D8281" s="71" t="str" cm="1">
        <f t="array" ref="D8281">_xlfn.IFS(AK8281="1",CONCATENATE(C8281,"Regional"),AK8281="2",CONCATENATE(C8281,"Sectional"),AK8281="3",CONCATENATE(C8281,COUNTIF($C$1:C8281,C8281)))</f>
        <v>Holly MorehartSectional</v>
      </c>
      <c r="E8281" s="66">
        <v>45201.3125</v>
      </c>
      <c r="F8281" t="s">
        <v>2497</v>
      </c>
      <c r="G8281" s="46">
        <v>48</v>
      </c>
      <c r="H8281" s="46">
        <v>150</v>
      </c>
      <c r="I8281" s="46">
        <v>45</v>
      </c>
      <c r="J8281" t="s">
        <v>2498</v>
      </c>
      <c r="K8281" t="s">
        <v>131</v>
      </c>
      <c r="L8281" s="46">
        <v>5311</v>
      </c>
      <c r="M8281" s="46">
        <v>72</v>
      </c>
      <c r="N8281" s="46">
        <v>71.2</v>
      </c>
      <c r="O8281" s="46">
        <v>123</v>
      </c>
      <c r="P8281" s="46">
        <f t="shared" si="940"/>
        <v>2</v>
      </c>
      <c r="R8281" s="67" t="s">
        <v>2804</v>
      </c>
      <c r="S8281" s="67">
        <f>COUNTIF(Y$2:$Y$100,R8281)</f>
        <v>0</v>
      </c>
      <c r="V8281" s="67">
        <f t="shared" si="944"/>
        <v>0</v>
      </c>
      <c r="X8281"/>
      <c r="Y8281" s="67" t="str">
        <f t="shared" si="938"/>
        <v xml:space="preserve"> </v>
      </c>
      <c r="AB8281" t="s">
        <v>131</v>
      </c>
      <c r="AC8281" s="46">
        <v>5311</v>
      </c>
      <c r="AD8281" s="46">
        <v>72</v>
      </c>
      <c r="AE8281" s="46">
        <v>71.2</v>
      </c>
      <c r="AF8281" s="46">
        <v>123</v>
      </c>
      <c r="AH8281" s="70" t="str">
        <f t="shared" si="941"/>
        <v/>
      </c>
      <c r="AI8281" s="70" t="str">
        <f t="shared" si="942"/>
        <v>GCAW Girls Div 1 Elkhorn Area Sectional</v>
      </c>
      <c r="AJ8281" s="70" t="str">
        <f t="shared" si="943"/>
        <v/>
      </c>
      <c r="AK8281" s="70" t="str" cm="1">
        <f t="array" ref="AK8281">_xlfn.IFS(AH8281&lt;&gt;"","1",AI8281&lt;&gt;"","2",AJ8281&lt;&gt;"","3")</f>
        <v>2</v>
      </c>
    </row>
    <row r="8282" spans="1:37" x14ac:dyDescent="0.25">
      <c r="A8282" t="s">
        <v>274</v>
      </c>
      <c r="B8282" t="s">
        <v>2703</v>
      </c>
      <c r="C8282" s="67" t="str">
        <f t="shared" si="939"/>
        <v>Shaelyn Jensen</v>
      </c>
      <c r="D8282" s="71" t="str" cm="1">
        <f t="array" ref="D8282">_xlfn.IFS(AK8282="1",CONCATENATE(C8282,"Regional"),AK8282="2",CONCATENATE(C8282,"Sectional"),AK8282="3",CONCATENATE(C8282,COUNTIF($C$1:C8282,C8282)))</f>
        <v>Shaelyn JensenSectional</v>
      </c>
      <c r="E8282" s="66">
        <v>45201.3125</v>
      </c>
      <c r="F8282" t="s">
        <v>2497</v>
      </c>
      <c r="G8282" s="46">
        <v>48</v>
      </c>
      <c r="H8282" s="46">
        <v>171</v>
      </c>
      <c r="I8282" s="46">
        <v>46</v>
      </c>
      <c r="J8282" t="s">
        <v>2498</v>
      </c>
      <c r="K8282" t="s">
        <v>131</v>
      </c>
      <c r="L8282" s="46">
        <v>5311</v>
      </c>
      <c r="M8282" s="46">
        <v>72</v>
      </c>
      <c r="N8282" s="46">
        <v>71.2</v>
      </c>
      <c r="O8282" s="46">
        <v>123</v>
      </c>
      <c r="P8282" s="46">
        <f t="shared" si="940"/>
        <v>2</v>
      </c>
      <c r="R8282" s="67" t="s">
        <v>2880</v>
      </c>
      <c r="S8282" s="67">
        <f>COUNTIF(Y$2:$Y$100,R8282)</f>
        <v>0</v>
      </c>
      <c r="V8282" s="67">
        <f t="shared" si="944"/>
        <v>0</v>
      </c>
      <c r="X8282"/>
      <c r="Y8282" s="67" t="str">
        <f t="shared" si="938"/>
        <v xml:space="preserve"> </v>
      </c>
      <c r="AB8282" t="s">
        <v>131</v>
      </c>
      <c r="AC8282" s="46">
        <v>5311</v>
      </c>
      <c r="AD8282" s="46">
        <v>72</v>
      </c>
      <c r="AE8282" s="46">
        <v>71.2</v>
      </c>
      <c r="AF8282" s="46">
        <v>123</v>
      </c>
      <c r="AH8282" s="70" t="str">
        <f t="shared" si="941"/>
        <v/>
      </c>
      <c r="AI8282" s="70" t="str">
        <f t="shared" si="942"/>
        <v>GCAW Girls Div 1 Elkhorn Area Sectional</v>
      </c>
      <c r="AJ8282" s="70" t="str">
        <f t="shared" si="943"/>
        <v/>
      </c>
      <c r="AK8282" s="70" t="str" cm="1">
        <f t="array" ref="AK8282">_xlfn.IFS(AH8282&lt;&gt;"","1",AI8282&lt;&gt;"","2",AJ8282&lt;&gt;"","3")</f>
        <v>2</v>
      </c>
    </row>
    <row r="8283" spans="1:37" x14ac:dyDescent="0.25">
      <c r="A8283" t="s">
        <v>321</v>
      </c>
      <c r="B8283" t="s">
        <v>709</v>
      </c>
      <c r="C8283" s="67" t="str">
        <f t="shared" si="939"/>
        <v>McKenna Nelson</v>
      </c>
      <c r="D8283" s="71" t="str" cm="1">
        <f t="array" ref="D8283">_xlfn.IFS(AK8283="1",CONCATENATE(C8283,"Regional"),AK8283="2",CONCATENATE(C8283,"Sectional"),AK8283="3",CONCATENATE(C8283,COUNTIF($C$1:C8283,C8283)))</f>
        <v>McKenna NelsonSectional</v>
      </c>
      <c r="E8283" s="66">
        <v>45201.333333333336</v>
      </c>
      <c r="F8283" t="s">
        <v>2492</v>
      </c>
      <c r="G8283" s="46">
        <v>48</v>
      </c>
      <c r="H8283" s="46">
        <v>76</v>
      </c>
      <c r="I8283" s="46">
        <v>1</v>
      </c>
      <c r="J8283" t="s">
        <v>164</v>
      </c>
      <c r="K8283" t="s">
        <v>177</v>
      </c>
      <c r="L8283" s="46">
        <v>5355</v>
      </c>
      <c r="M8283" s="46">
        <v>72</v>
      </c>
      <c r="N8283" s="46">
        <v>71.400000000000006</v>
      </c>
      <c r="O8283" s="46">
        <v>125</v>
      </c>
      <c r="P8283" s="46">
        <f t="shared" si="940"/>
        <v>2</v>
      </c>
      <c r="R8283" s="67" t="s">
        <v>3496</v>
      </c>
      <c r="S8283" s="67">
        <f>COUNTIF(Y$2:$Y$100,R8283)</f>
        <v>0</v>
      </c>
      <c r="V8283" s="67">
        <f t="shared" si="944"/>
        <v>0</v>
      </c>
      <c r="X8283"/>
      <c r="Y8283" s="67" t="str">
        <f t="shared" si="938"/>
        <v xml:space="preserve"> </v>
      </c>
      <c r="AB8283" t="s">
        <v>177</v>
      </c>
      <c r="AC8283" s="46">
        <v>5355</v>
      </c>
      <c r="AD8283" s="46">
        <v>72</v>
      </c>
      <c r="AE8283" s="46">
        <v>71.400000000000006</v>
      </c>
      <c r="AF8283" s="46">
        <v>125</v>
      </c>
      <c r="AH8283" s="70" t="str">
        <f t="shared" si="941"/>
        <v/>
      </c>
      <c r="AI8283" s="70" t="str">
        <f t="shared" si="942"/>
        <v>GCAW Girls Div 1 Beaver Dam Sectional</v>
      </c>
      <c r="AJ8283" s="70" t="str">
        <f t="shared" si="943"/>
        <v/>
      </c>
      <c r="AK8283" s="70" t="str" cm="1">
        <f t="array" ref="AK8283">_xlfn.IFS(AH8283&lt;&gt;"","1",AI8283&lt;&gt;"","2",AJ8283&lt;&gt;"","3")</f>
        <v>2</v>
      </c>
    </row>
    <row r="8284" spans="1:37" x14ac:dyDescent="0.25">
      <c r="A8284" t="s">
        <v>590</v>
      </c>
      <c r="B8284" t="s">
        <v>591</v>
      </c>
      <c r="C8284" s="67" t="str">
        <f t="shared" si="939"/>
        <v>Daniella Honkamp</v>
      </c>
      <c r="D8284" s="71" t="str" cm="1">
        <f t="array" ref="D8284">_xlfn.IFS(AK8284="1",CONCATENATE(C8284,"Regional"),AK8284="2",CONCATENATE(C8284,"Sectional"),AK8284="3",CONCATENATE(C8284,COUNTIF($C$1:C8284,C8284)))</f>
        <v>Daniella HonkampSectional</v>
      </c>
      <c r="E8284" s="66">
        <v>45201.333333333336</v>
      </c>
      <c r="F8284" t="s">
        <v>2492</v>
      </c>
      <c r="G8284" s="46">
        <v>48</v>
      </c>
      <c r="H8284" s="46">
        <v>78</v>
      </c>
      <c r="I8284" s="46">
        <v>2</v>
      </c>
      <c r="J8284" t="s">
        <v>164</v>
      </c>
      <c r="K8284" t="s">
        <v>177</v>
      </c>
      <c r="L8284" s="46">
        <v>5355</v>
      </c>
      <c r="M8284" s="46">
        <v>72</v>
      </c>
      <c r="N8284" s="46">
        <v>71.400000000000006</v>
      </c>
      <c r="O8284" s="46">
        <v>125</v>
      </c>
      <c r="P8284" s="46">
        <f t="shared" si="940"/>
        <v>2</v>
      </c>
      <c r="R8284" s="67" t="s">
        <v>1238</v>
      </c>
      <c r="S8284" s="67">
        <f>COUNTIF(Y$2:$Y$100,R8284)</f>
        <v>0</v>
      </c>
      <c r="V8284" s="67">
        <f t="shared" si="944"/>
        <v>0</v>
      </c>
      <c r="X8284"/>
      <c r="Y8284" s="67" t="str">
        <f t="shared" si="938"/>
        <v xml:space="preserve"> </v>
      </c>
      <c r="AB8284" t="s">
        <v>177</v>
      </c>
      <c r="AC8284" s="46">
        <v>5355</v>
      </c>
      <c r="AD8284" s="46">
        <v>72</v>
      </c>
      <c r="AE8284" s="46">
        <v>71.400000000000006</v>
      </c>
      <c r="AF8284" s="46">
        <v>125</v>
      </c>
      <c r="AH8284" s="70" t="str">
        <f t="shared" si="941"/>
        <v/>
      </c>
      <c r="AI8284" s="70" t="str">
        <f t="shared" si="942"/>
        <v>GCAW Girls Div 1 Beaver Dam Sectional</v>
      </c>
      <c r="AJ8284" s="70" t="str">
        <f t="shared" si="943"/>
        <v/>
      </c>
      <c r="AK8284" s="70" t="str" cm="1">
        <f t="array" ref="AK8284">_xlfn.IFS(AH8284&lt;&gt;"","1",AI8284&lt;&gt;"","2",AJ8284&lt;&gt;"","3")</f>
        <v>2</v>
      </c>
    </row>
    <row r="8285" spans="1:37" x14ac:dyDescent="0.25">
      <c r="A8285" t="s">
        <v>716</v>
      </c>
      <c r="B8285" t="s">
        <v>199</v>
      </c>
      <c r="C8285" s="67" t="str">
        <f t="shared" si="939"/>
        <v>Payton Haugen</v>
      </c>
      <c r="D8285" s="71" t="str" cm="1">
        <f t="array" ref="D8285">_xlfn.IFS(AK8285="1",CONCATENATE(C8285,"Regional"),AK8285="2",CONCATENATE(C8285,"Sectional"),AK8285="3",CONCATENATE(C8285,COUNTIF($C$1:C8285,C8285)))</f>
        <v>Payton HaugenSectional</v>
      </c>
      <c r="E8285" s="66">
        <v>45201.333333333336</v>
      </c>
      <c r="F8285" t="s">
        <v>2492</v>
      </c>
      <c r="G8285" s="46">
        <v>48</v>
      </c>
      <c r="H8285" s="46">
        <v>80</v>
      </c>
      <c r="I8285" s="46">
        <v>3</v>
      </c>
      <c r="J8285" t="s">
        <v>164</v>
      </c>
      <c r="K8285" t="s">
        <v>177</v>
      </c>
      <c r="L8285" s="46">
        <v>5355</v>
      </c>
      <c r="M8285" s="46">
        <v>72</v>
      </c>
      <c r="N8285" s="46">
        <v>71.400000000000006</v>
      </c>
      <c r="O8285" s="46">
        <v>125</v>
      </c>
      <c r="P8285" s="46">
        <f t="shared" si="940"/>
        <v>2</v>
      </c>
      <c r="R8285" s="67" t="s">
        <v>1405</v>
      </c>
      <c r="S8285" s="67">
        <f>COUNTIF(Y$2:$Y$100,R8285)</f>
        <v>0</v>
      </c>
      <c r="V8285" s="67">
        <f t="shared" si="944"/>
        <v>0</v>
      </c>
      <c r="X8285"/>
      <c r="Y8285" s="67" t="str">
        <f t="shared" si="938"/>
        <v xml:space="preserve"> </v>
      </c>
      <c r="AB8285" t="s">
        <v>177</v>
      </c>
      <c r="AC8285" s="46">
        <v>5355</v>
      </c>
      <c r="AD8285" s="46">
        <v>72</v>
      </c>
      <c r="AE8285" s="46">
        <v>71.400000000000006</v>
      </c>
      <c r="AF8285" s="46">
        <v>125</v>
      </c>
      <c r="AH8285" s="70" t="str">
        <f t="shared" si="941"/>
        <v/>
      </c>
      <c r="AI8285" s="70" t="str">
        <f t="shared" si="942"/>
        <v>GCAW Girls Div 1 Beaver Dam Sectional</v>
      </c>
      <c r="AJ8285" s="70" t="str">
        <f t="shared" si="943"/>
        <v/>
      </c>
      <c r="AK8285" s="70" t="str" cm="1">
        <f t="array" ref="AK8285">_xlfn.IFS(AH8285&lt;&gt;"","1",AI8285&lt;&gt;"","2",AJ8285&lt;&gt;"","3")</f>
        <v>2</v>
      </c>
    </row>
    <row r="8286" spans="1:37" x14ac:dyDescent="0.25">
      <c r="A8286" t="s">
        <v>475</v>
      </c>
      <c r="B8286" t="s">
        <v>187</v>
      </c>
      <c r="C8286" s="67" t="str">
        <f t="shared" si="939"/>
        <v>Ava Roesch</v>
      </c>
      <c r="D8286" s="71" t="str" cm="1">
        <f t="array" ref="D8286">_xlfn.IFS(AK8286="1",CONCATENATE(C8286,"Regional"),AK8286="2",CONCATENATE(C8286,"Sectional"),AK8286="3",CONCATENATE(C8286,COUNTIF($C$1:C8286,C8286)))</f>
        <v>Ava RoeschSectional</v>
      </c>
      <c r="E8286" s="66">
        <v>45201.333333333336</v>
      </c>
      <c r="F8286" t="s">
        <v>2492</v>
      </c>
      <c r="G8286" s="46">
        <v>48</v>
      </c>
      <c r="H8286" s="46">
        <v>81</v>
      </c>
      <c r="I8286" s="46">
        <v>4</v>
      </c>
      <c r="J8286" t="s">
        <v>164</v>
      </c>
      <c r="K8286" t="s">
        <v>177</v>
      </c>
      <c r="L8286" s="46">
        <v>5355</v>
      </c>
      <c r="M8286" s="46">
        <v>72</v>
      </c>
      <c r="N8286" s="46">
        <v>71.400000000000006</v>
      </c>
      <c r="O8286" s="46">
        <v>125</v>
      </c>
      <c r="P8286" s="46">
        <f t="shared" si="940"/>
        <v>2</v>
      </c>
      <c r="R8286" s="67" t="s">
        <v>1168</v>
      </c>
      <c r="S8286" s="67">
        <f>COUNTIF(Y$2:$Y$100,R8286)</f>
        <v>0</v>
      </c>
      <c r="V8286" s="67">
        <f t="shared" si="944"/>
        <v>0</v>
      </c>
      <c r="X8286"/>
      <c r="Y8286" s="67" t="str">
        <f t="shared" si="938"/>
        <v xml:space="preserve"> </v>
      </c>
      <c r="AB8286" t="s">
        <v>177</v>
      </c>
      <c r="AC8286" s="46">
        <v>5355</v>
      </c>
      <c r="AD8286" s="46">
        <v>72</v>
      </c>
      <c r="AE8286" s="46">
        <v>71.400000000000006</v>
      </c>
      <c r="AF8286" s="46">
        <v>125</v>
      </c>
      <c r="AH8286" s="70" t="str">
        <f t="shared" si="941"/>
        <v/>
      </c>
      <c r="AI8286" s="70" t="str">
        <f t="shared" si="942"/>
        <v>GCAW Girls Div 1 Beaver Dam Sectional</v>
      </c>
      <c r="AJ8286" s="70" t="str">
        <f t="shared" si="943"/>
        <v/>
      </c>
      <c r="AK8286" s="70" t="str" cm="1">
        <f t="array" ref="AK8286">_xlfn.IFS(AH8286&lt;&gt;"","1",AI8286&lt;&gt;"","2",AJ8286&lt;&gt;"","3")</f>
        <v>2</v>
      </c>
    </row>
    <row r="8287" spans="1:37" x14ac:dyDescent="0.25">
      <c r="A8287" t="s">
        <v>1738</v>
      </c>
      <c r="B8287" t="s">
        <v>852</v>
      </c>
      <c r="C8287" s="67" t="str">
        <f t="shared" si="939"/>
        <v>Zoe Gryniewicz</v>
      </c>
      <c r="D8287" s="71" t="str" cm="1">
        <f t="array" ref="D8287">_xlfn.IFS(AK8287="1",CONCATENATE(C8287,"Regional"),AK8287="2",CONCATENATE(C8287,"Sectional"),AK8287="3",CONCATENATE(C8287,COUNTIF($C$1:C8287,C8287)))</f>
        <v>Zoe GryniewiczSectional</v>
      </c>
      <c r="E8287" s="66">
        <v>45201.333333333336</v>
      </c>
      <c r="F8287" t="s">
        <v>2492</v>
      </c>
      <c r="G8287" s="46">
        <v>48</v>
      </c>
      <c r="H8287" s="46">
        <v>81</v>
      </c>
      <c r="I8287" s="46">
        <v>4</v>
      </c>
      <c r="J8287" t="s">
        <v>164</v>
      </c>
      <c r="K8287" t="s">
        <v>177</v>
      </c>
      <c r="L8287" s="46">
        <v>5355</v>
      </c>
      <c r="M8287" s="46">
        <v>72</v>
      </c>
      <c r="N8287" s="46">
        <v>71.400000000000006</v>
      </c>
      <c r="O8287" s="46">
        <v>125</v>
      </c>
      <c r="P8287" s="46">
        <f t="shared" si="940"/>
        <v>2</v>
      </c>
      <c r="R8287" s="67" t="s">
        <v>2735</v>
      </c>
      <c r="S8287" s="67">
        <f>COUNTIF(Y$2:$Y$100,R8287)</f>
        <v>0</v>
      </c>
      <c r="V8287" s="67">
        <f t="shared" si="944"/>
        <v>0</v>
      </c>
      <c r="X8287"/>
      <c r="Y8287" s="67" t="str">
        <f t="shared" si="938"/>
        <v xml:space="preserve"> </v>
      </c>
      <c r="AB8287" t="s">
        <v>177</v>
      </c>
      <c r="AC8287" s="46">
        <v>5355</v>
      </c>
      <c r="AD8287" s="46">
        <v>72</v>
      </c>
      <c r="AE8287" s="46">
        <v>71.400000000000006</v>
      </c>
      <c r="AF8287" s="46">
        <v>125</v>
      </c>
      <c r="AH8287" s="70" t="str">
        <f t="shared" si="941"/>
        <v/>
      </c>
      <c r="AI8287" s="70" t="str">
        <f t="shared" si="942"/>
        <v>GCAW Girls Div 1 Beaver Dam Sectional</v>
      </c>
      <c r="AJ8287" s="70" t="str">
        <f t="shared" si="943"/>
        <v/>
      </c>
      <c r="AK8287" s="70" t="str" cm="1">
        <f t="array" ref="AK8287">_xlfn.IFS(AH8287&lt;&gt;"","1",AI8287&lt;&gt;"","2",AJ8287&lt;&gt;"","3")</f>
        <v>2</v>
      </c>
    </row>
    <row r="8288" spans="1:37" x14ac:dyDescent="0.25">
      <c r="A8288" t="s">
        <v>716</v>
      </c>
      <c r="B8288" t="s">
        <v>441</v>
      </c>
      <c r="C8288" s="67" t="str">
        <f t="shared" si="939"/>
        <v>Madison Haugen</v>
      </c>
      <c r="D8288" s="71" t="str" cm="1">
        <f t="array" ref="D8288">_xlfn.IFS(AK8288="1",CONCATENATE(C8288,"Regional"),AK8288="2",CONCATENATE(C8288,"Sectional"),AK8288="3",CONCATENATE(C8288,COUNTIF($C$1:C8288,C8288)))</f>
        <v>Madison HaugenSectional</v>
      </c>
      <c r="E8288" s="66">
        <v>45201.333333333336</v>
      </c>
      <c r="F8288" t="s">
        <v>2492</v>
      </c>
      <c r="G8288" s="46">
        <v>48</v>
      </c>
      <c r="H8288" s="46">
        <v>83</v>
      </c>
      <c r="I8288" s="46">
        <v>6</v>
      </c>
      <c r="J8288" t="s">
        <v>164</v>
      </c>
      <c r="K8288" t="s">
        <v>177</v>
      </c>
      <c r="L8288" s="46">
        <v>5355</v>
      </c>
      <c r="M8288" s="46">
        <v>72</v>
      </c>
      <c r="N8288" s="46">
        <v>71.400000000000006</v>
      </c>
      <c r="O8288" s="46">
        <v>125</v>
      </c>
      <c r="P8288" s="46">
        <f t="shared" si="940"/>
        <v>2</v>
      </c>
      <c r="R8288" s="67" t="s">
        <v>1314</v>
      </c>
      <c r="S8288" s="67">
        <f>COUNTIF(Y$2:$Y$100,R8288)</f>
        <v>0</v>
      </c>
      <c r="V8288" s="67">
        <f t="shared" si="944"/>
        <v>0</v>
      </c>
      <c r="X8288"/>
      <c r="Y8288" s="67" t="str">
        <f t="shared" si="938"/>
        <v xml:space="preserve"> </v>
      </c>
      <c r="AB8288" t="s">
        <v>177</v>
      </c>
      <c r="AC8288" s="46">
        <v>5355</v>
      </c>
      <c r="AD8288" s="46">
        <v>72</v>
      </c>
      <c r="AE8288" s="46">
        <v>71.400000000000006</v>
      </c>
      <c r="AF8288" s="46">
        <v>125</v>
      </c>
      <c r="AH8288" s="70" t="str">
        <f t="shared" si="941"/>
        <v/>
      </c>
      <c r="AI8288" s="70" t="str">
        <f t="shared" si="942"/>
        <v>GCAW Girls Div 1 Beaver Dam Sectional</v>
      </c>
      <c r="AJ8288" s="70" t="str">
        <f t="shared" si="943"/>
        <v/>
      </c>
      <c r="AK8288" s="70" t="str" cm="1">
        <f t="array" ref="AK8288">_xlfn.IFS(AH8288&lt;&gt;"","1",AI8288&lt;&gt;"","2",AJ8288&lt;&gt;"","3")</f>
        <v>2</v>
      </c>
    </row>
    <row r="8289" spans="1:37" x14ac:dyDescent="0.25">
      <c r="A8289" t="s">
        <v>1934</v>
      </c>
      <c r="B8289" t="s">
        <v>1935</v>
      </c>
      <c r="C8289" s="67" t="str">
        <f t="shared" si="939"/>
        <v>Rita Kuepper</v>
      </c>
      <c r="D8289" s="71" t="str" cm="1">
        <f t="array" ref="D8289">_xlfn.IFS(AK8289="1",CONCATENATE(C8289,"Regional"),AK8289="2",CONCATENATE(C8289,"Sectional"),AK8289="3",CONCATENATE(C8289,COUNTIF($C$1:C8289,C8289)))</f>
        <v>Rita KuepperSectional</v>
      </c>
      <c r="E8289" s="66">
        <v>45201.333333333336</v>
      </c>
      <c r="F8289" t="s">
        <v>2492</v>
      </c>
      <c r="G8289" s="46">
        <v>48</v>
      </c>
      <c r="H8289" s="46">
        <v>83</v>
      </c>
      <c r="I8289" s="46">
        <v>6</v>
      </c>
      <c r="J8289" t="s">
        <v>164</v>
      </c>
      <c r="K8289" t="s">
        <v>177</v>
      </c>
      <c r="L8289" s="46">
        <v>5355</v>
      </c>
      <c r="M8289" s="46">
        <v>72</v>
      </c>
      <c r="N8289" s="46">
        <v>71.400000000000006</v>
      </c>
      <c r="O8289" s="46">
        <v>125</v>
      </c>
      <c r="P8289" s="46">
        <f t="shared" si="940"/>
        <v>2</v>
      </c>
      <c r="R8289" s="67" t="s">
        <v>2951</v>
      </c>
      <c r="S8289" s="67">
        <f>COUNTIF(Y$2:$Y$100,R8289)</f>
        <v>0</v>
      </c>
      <c r="V8289" s="67">
        <f t="shared" si="944"/>
        <v>0</v>
      </c>
      <c r="X8289"/>
      <c r="Y8289" s="67" t="str">
        <f t="shared" si="938"/>
        <v xml:space="preserve"> </v>
      </c>
      <c r="AB8289" t="s">
        <v>177</v>
      </c>
      <c r="AC8289" s="46">
        <v>5355</v>
      </c>
      <c r="AD8289" s="46">
        <v>72</v>
      </c>
      <c r="AE8289" s="46">
        <v>71.400000000000006</v>
      </c>
      <c r="AF8289" s="46">
        <v>125</v>
      </c>
      <c r="AH8289" s="70" t="str">
        <f t="shared" si="941"/>
        <v/>
      </c>
      <c r="AI8289" s="70" t="str">
        <f t="shared" si="942"/>
        <v>GCAW Girls Div 1 Beaver Dam Sectional</v>
      </c>
      <c r="AJ8289" s="70" t="str">
        <f t="shared" si="943"/>
        <v/>
      </c>
      <c r="AK8289" s="70" t="str" cm="1">
        <f t="array" ref="AK8289">_xlfn.IFS(AH8289&lt;&gt;"","1",AI8289&lt;&gt;"","2",AJ8289&lt;&gt;"","3")</f>
        <v>2</v>
      </c>
    </row>
    <row r="8290" spans="1:37" x14ac:dyDescent="0.25">
      <c r="A8290" t="s">
        <v>1612</v>
      </c>
      <c r="B8290" t="s">
        <v>401</v>
      </c>
      <c r="C8290" s="67" t="str">
        <f t="shared" si="939"/>
        <v>Hannah Strachota</v>
      </c>
      <c r="D8290" s="71" t="str" cm="1">
        <f t="array" ref="D8290">_xlfn.IFS(AK8290="1",CONCATENATE(C8290,"Regional"),AK8290="2",CONCATENATE(C8290,"Sectional"),AK8290="3",CONCATENATE(C8290,COUNTIF($C$1:C8290,C8290)))</f>
        <v>Hannah StrachotaSectional</v>
      </c>
      <c r="E8290" s="66">
        <v>45201.333333333336</v>
      </c>
      <c r="F8290" t="s">
        <v>2492</v>
      </c>
      <c r="G8290" s="46">
        <v>48</v>
      </c>
      <c r="H8290" s="46">
        <v>84</v>
      </c>
      <c r="I8290" s="46">
        <v>8</v>
      </c>
      <c r="J8290" t="s">
        <v>164</v>
      </c>
      <c r="K8290" t="s">
        <v>177</v>
      </c>
      <c r="L8290" s="46">
        <v>5355</v>
      </c>
      <c r="M8290" s="46">
        <v>72</v>
      </c>
      <c r="N8290" s="46">
        <v>71.400000000000006</v>
      </c>
      <c r="O8290" s="46">
        <v>125</v>
      </c>
      <c r="P8290" s="46">
        <f t="shared" si="940"/>
        <v>2</v>
      </c>
      <c r="R8290" s="67" t="s">
        <v>3479</v>
      </c>
      <c r="S8290" s="67">
        <f>COUNTIF(Y$2:$Y$100,R8290)</f>
        <v>0</v>
      </c>
      <c r="V8290" s="67">
        <f t="shared" si="944"/>
        <v>0</v>
      </c>
      <c r="X8290"/>
      <c r="Y8290" s="67" t="str">
        <f t="shared" si="938"/>
        <v xml:space="preserve"> </v>
      </c>
      <c r="AB8290" t="s">
        <v>177</v>
      </c>
      <c r="AC8290" s="46">
        <v>5355</v>
      </c>
      <c r="AD8290" s="46">
        <v>72</v>
      </c>
      <c r="AE8290" s="46">
        <v>71.400000000000006</v>
      </c>
      <c r="AF8290" s="46">
        <v>125</v>
      </c>
      <c r="AH8290" s="70" t="str">
        <f t="shared" si="941"/>
        <v/>
      </c>
      <c r="AI8290" s="70" t="str">
        <f t="shared" si="942"/>
        <v>GCAW Girls Div 1 Beaver Dam Sectional</v>
      </c>
      <c r="AJ8290" s="70" t="str">
        <f t="shared" si="943"/>
        <v/>
      </c>
      <c r="AK8290" s="70" t="str" cm="1">
        <f t="array" ref="AK8290">_xlfn.IFS(AH8290&lt;&gt;"","1",AI8290&lt;&gt;"","2",AJ8290&lt;&gt;"","3")</f>
        <v>2</v>
      </c>
    </row>
    <row r="8291" spans="1:37" x14ac:dyDescent="0.25">
      <c r="A8291" t="s">
        <v>289</v>
      </c>
      <c r="B8291" t="s">
        <v>528</v>
      </c>
      <c r="C8291" s="67" t="str">
        <f t="shared" si="939"/>
        <v>Kate Krueger</v>
      </c>
      <c r="D8291" s="71" t="str" cm="1">
        <f t="array" ref="D8291">_xlfn.IFS(AK8291="1",CONCATENATE(C8291,"Regional"),AK8291="2",CONCATENATE(C8291,"Sectional"),AK8291="3",CONCATENATE(C8291,COUNTIF($C$1:C8291,C8291)))</f>
        <v>Kate KruegerSectional</v>
      </c>
      <c r="E8291" s="66">
        <v>45201.333333333336</v>
      </c>
      <c r="F8291" t="s">
        <v>2492</v>
      </c>
      <c r="G8291" s="46">
        <v>48</v>
      </c>
      <c r="H8291" s="46">
        <v>87</v>
      </c>
      <c r="I8291" s="46">
        <v>9</v>
      </c>
      <c r="J8291" t="s">
        <v>164</v>
      </c>
      <c r="K8291" t="s">
        <v>177</v>
      </c>
      <c r="L8291" s="46">
        <v>5355</v>
      </c>
      <c r="M8291" s="46">
        <v>72</v>
      </c>
      <c r="N8291" s="46">
        <v>71.400000000000006</v>
      </c>
      <c r="O8291" s="46">
        <v>125</v>
      </c>
      <c r="P8291" s="46">
        <f t="shared" si="940"/>
        <v>2</v>
      </c>
      <c r="R8291" s="67" t="s">
        <v>2737</v>
      </c>
      <c r="S8291" s="67">
        <f>COUNTIF(Y$2:$Y$100,R8291)</f>
        <v>0</v>
      </c>
      <c r="V8291" s="67">
        <f t="shared" si="944"/>
        <v>0</v>
      </c>
      <c r="X8291"/>
      <c r="Y8291" s="67" t="str">
        <f t="shared" si="938"/>
        <v xml:space="preserve"> </v>
      </c>
      <c r="AB8291" t="s">
        <v>177</v>
      </c>
      <c r="AC8291" s="46">
        <v>5355</v>
      </c>
      <c r="AD8291" s="46">
        <v>72</v>
      </c>
      <c r="AE8291" s="46">
        <v>71.400000000000006</v>
      </c>
      <c r="AF8291" s="46">
        <v>125</v>
      </c>
      <c r="AH8291" s="70" t="str">
        <f t="shared" si="941"/>
        <v/>
      </c>
      <c r="AI8291" s="70" t="str">
        <f t="shared" si="942"/>
        <v>GCAW Girls Div 1 Beaver Dam Sectional</v>
      </c>
      <c r="AJ8291" s="70" t="str">
        <f t="shared" si="943"/>
        <v/>
      </c>
      <c r="AK8291" s="70" t="str" cm="1">
        <f t="array" ref="AK8291">_xlfn.IFS(AH8291&lt;&gt;"","1",AI8291&lt;&gt;"","2",AJ8291&lt;&gt;"","3")</f>
        <v>2</v>
      </c>
    </row>
    <row r="8292" spans="1:37" x14ac:dyDescent="0.25">
      <c r="A8292" t="s">
        <v>719</v>
      </c>
      <c r="B8292" t="s">
        <v>441</v>
      </c>
      <c r="C8292" s="67" t="str">
        <f t="shared" si="939"/>
        <v>Madison Engebose</v>
      </c>
      <c r="D8292" s="71" t="str" cm="1">
        <f t="array" ref="D8292">_xlfn.IFS(AK8292="1",CONCATENATE(C8292,"Regional"),AK8292="2",CONCATENATE(C8292,"Sectional"),AK8292="3",CONCATENATE(C8292,COUNTIF($C$1:C8292,C8292)))</f>
        <v>Madison EngeboseSectional</v>
      </c>
      <c r="E8292" s="66">
        <v>45201.333333333336</v>
      </c>
      <c r="F8292" t="s">
        <v>2492</v>
      </c>
      <c r="G8292" s="46">
        <v>48</v>
      </c>
      <c r="H8292" s="46">
        <v>88</v>
      </c>
      <c r="I8292" s="46">
        <v>10</v>
      </c>
      <c r="J8292" t="s">
        <v>164</v>
      </c>
      <c r="K8292" t="s">
        <v>177</v>
      </c>
      <c r="L8292" s="46">
        <v>5355</v>
      </c>
      <c r="M8292" s="46">
        <v>72</v>
      </c>
      <c r="N8292" s="46">
        <v>71.400000000000006</v>
      </c>
      <c r="O8292" s="46">
        <v>125</v>
      </c>
      <c r="P8292" s="46">
        <f t="shared" si="940"/>
        <v>2</v>
      </c>
      <c r="R8292" s="67" t="s">
        <v>1316</v>
      </c>
      <c r="S8292" s="67">
        <f>COUNTIF(Y$2:$Y$100,R8292)</f>
        <v>0</v>
      </c>
      <c r="V8292" s="67">
        <f t="shared" si="944"/>
        <v>0</v>
      </c>
      <c r="X8292"/>
      <c r="Y8292" s="67" t="str">
        <f t="shared" si="938"/>
        <v xml:space="preserve"> </v>
      </c>
      <c r="AB8292" t="s">
        <v>177</v>
      </c>
      <c r="AC8292" s="46">
        <v>5355</v>
      </c>
      <c r="AD8292" s="46">
        <v>72</v>
      </c>
      <c r="AE8292" s="46">
        <v>71.400000000000006</v>
      </c>
      <c r="AF8292" s="46">
        <v>125</v>
      </c>
      <c r="AH8292" s="70" t="str">
        <f t="shared" si="941"/>
        <v/>
      </c>
      <c r="AI8292" s="70" t="str">
        <f t="shared" si="942"/>
        <v>GCAW Girls Div 1 Beaver Dam Sectional</v>
      </c>
      <c r="AJ8292" s="70" t="str">
        <f t="shared" si="943"/>
        <v/>
      </c>
      <c r="AK8292" s="70" t="str" cm="1">
        <f t="array" ref="AK8292">_xlfn.IFS(AH8292&lt;&gt;"","1",AI8292&lt;&gt;"","2",AJ8292&lt;&gt;"","3")</f>
        <v>2</v>
      </c>
    </row>
    <row r="8293" spans="1:37" x14ac:dyDescent="0.25">
      <c r="A8293" t="s">
        <v>3384</v>
      </c>
      <c r="B8293" t="s">
        <v>2053</v>
      </c>
      <c r="C8293" s="67" t="str">
        <f t="shared" si="939"/>
        <v>Lindsey Kroening</v>
      </c>
      <c r="D8293" s="71" t="str" cm="1">
        <f t="array" ref="D8293">_xlfn.IFS(AK8293="1",CONCATENATE(C8293,"Regional"),AK8293="2",CONCATENATE(C8293,"Sectional"),AK8293="3",CONCATENATE(C8293,COUNTIF($C$1:C8293,C8293)))</f>
        <v>Lindsey KroeningSectional</v>
      </c>
      <c r="E8293" s="66">
        <v>45201.333333333336</v>
      </c>
      <c r="F8293" t="s">
        <v>2492</v>
      </c>
      <c r="G8293" s="46">
        <v>48</v>
      </c>
      <c r="H8293" s="46">
        <v>88</v>
      </c>
      <c r="I8293" s="46">
        <v>10</v>
      </c>
      <c r="J8293" t="s">
        <v>164</v>
      </c>
      <c r="K8293" t="s">
        <v>177</v>
      </c>
      <c r="L8293" s="46">
        <v>5355</v>
      </c>
      <c r="M8293" s="46">
        <v>72</v>
      </c>
      <c r="N8293" s="46">
        <v>71.400000000000006</v>
      </c>
      <c r="O8293" s="46">
        <v>125</v>
      </c>
      <c r="P8293" s="46">
        <f t="shared" si="940"/>
        <v>2</v>
      </c>
      <c r="R8293" s="67" t="s">
        <v>3477</v>
      </c>
      <c r="S8293" s="67">
        <f>COUNTIF(Y$2:$Y$100,R8293)</f>
        <v>0</v>
      </c>
      <c r="V8293" s="67">
        <f t="shared" si="944"/>
        <v>0</v>
      </c>
      <c r="X8293"/>
      <c r="Y8293" s="67" t="str">
        <f t="shared" si="938"/>
        <v xml:space="preserve"> </v>
      </c>
      <c r="AB8293" t="s">
        <v>177</v>
      </c>
      <c r="AC8293" s="46">
        <v>5355</v>
      </c>
      <c r="AD8293" s="46">
        <v>72</v>
      </c>
      <c r="AE8293" s="46">
        <v>71.400000000000006</v>
      </c>
      <c r="AF8293" s="46">
        <v>125</v>
      </c>
      <c r="AH8293" s="70" t="str">
        <f t="shared" si="941"/>
        <v/>
      </c>
      <c r="AI8293" s="70" t="str">
        <f t="shared" si="942"/>
        <v>GCAW Girls Div 1 Beaver Dam Sectional</v>
      </c>
      <c r="AJ8293" s="70" t="str">
        <f t="shared" si="943"/>
        <v/>
      </c>
      <c r="AK8293" s="70" t="str" cm="1">
        <f t="array" ref="AK8293">_xlfn.IFS(AH8293&lt;&gt;"","1",AI8293&lt;&gt;"","2",AJ8293&lt;&gt;"","3")</f>
        <v>2</v>
      </c>
    </row>
    <row r="8294" spans="1:37" x14ac:dyDescent="0.25">
      <c r="A8294" t="s">
        <v>323</v>
      </c>
      <c r="B8294" t="s">
        <v>647</v>
      </c>
      <c r="C8294" s="67" t="str">
        <f t="shared" si="939"/>
        <v>Lucy Nielsen</v>
      </c>
      <c r="D8294" s="71" t="str" cm="1">
        <f t="array" ref="D8294">_xlfn.IFS(AK8294="1",CONCATENATE(C8294,"Regional"),AK8294="2",CONCATENATE(C8294,"Sectional"),AK8294="3",CONCATENATE(C8294,COUNTIF($C$1:C8294,C8294)))</f>
        <v>Lucy NielsenSectional</v>
      </c>
      <c r="E8294" s="66">
        <v>45201.333333333336</v>
      </c>
      <c r="F8294" t="s">
        <v>2492</v>
      </c>
      <c r="G8294" s="46">
        <v>48</v>
      </c>
      <c r="H8294" s="46">
        <v>89</v>
      </c>
      <c r="I8294" s="46">
        <v>12</v>
      </c>
      <c r="J8294" t="s">
        <v>164</v>
      </c>
      <c r="K8294" t="s">
        <v>177</v>
      </c>
      <c r="L8294" s="46">
        <v>5355</v>
      </c>
      <c r="M8294" s="46">
        <v>72</v>
      </c>
      <c r="N8294" s="46">
        <v>71.400000000000006</v>
      </c>
      <c r="O8294" s="46">
        <v>125</v>
      </c>
      <c r="P8294" s="46">
        <f t="shared" si="940"/>
        <v>2</v>
      </c>
      <c r="R8294" s="67" t="s">
        <v>1297</v>
      </c>
      <c r="S8294" s="67">
        <f>COUNTIF(Y$2:$Y$100,R8294)</f>
        <v>0</v>
      </c>
      <c r="V8294" s="67">
        <f t="shared" si="944"/>
        <v>0</v>
      </c>
      <c r="X8294"/>
      <c r="Y8294" s="67" t="str">
        <f t="shared" si="938"/>
        <v xml:space="preserve"> </v>
      </c>
      <c r="AB8294" t="s">
        <v>177</v>
      </c>
      <c r="AC8294" s="46">
        <v>5355</v>
      </c>
      <c r="AD8294" s="46">
        <v>72</v>
      </c>
      <c r="AE8294" s="46">
        <v>71.400000000000006</v>
      </c>
      <c r="AF8294" s="46">
        <v>125</v>
      </c>
      <c r="AH8294" s="70" t="str">
        <f t="shared" si="941"/>
        <v/>
      </c>
      <c r="AI8294" s="70" t="str">
        <f t="shared" si="942"/>
        <v>GCAW Girls Div 1 Beaver Dam Sectional</v>
      </c>
      <c r="AJ8294" s="70" t="str">
        <f t="shared" si="943"/>
        <v/>
      </c>
      <c r="AK8294" s="70" t="str" cm="1">
        <f t="array" ref="AK8294">_xlfn.IFS(AH8294&lt;&gt;"","1",AI8294&lt;&gt;"","2",AJ8294&lt;&gt;"","3")</f>
        <v>2</v>
      </c>
    </row>
    <row r="8295" spans="1:37" x14ac:dyDescent="0.25">
      <c r="A8295" t="s">
        <v>751</v>
      </c>
      <c r="B8295" t="s">
        <v>752</v>
      </c>
      <c r="C8295" s="67" t="str">
        <f t="shared" si="939"/>
        <v>Kaya Monzingo</v>
      </c>
      <c r="D8295" s="71" t="str" cm="1">
        <f t="array" ref="D8295">_xlfn.IFS(AK8295="1",CONCATENATE(C8295,"Regional"),AK8295="2",CONCATENATE(C8295,"Sectional"),AK8295="3",CONCATENATE(C8295,COUNTIF($C$1:C8295,C8295)))</f>
        <v>Kaya MonzingoSectional</v>
      </c>
      <c r="E8295" s="66">
        <v>45201.333333333336</v>
      </c>
      <c r="F8295" t="s">
        <v>2492</v>
      </c>
      <c r="G8295" s="46">
        <v>48</v>
      </c>
      <c r="H8295" s="46">
        <v>89</v>
      </c>
      <c r="I8295" s="46">
        <v>12</v>
      </c>
      <c r="J8295" t="s">
        <v>164</v>
      </c>
      <c r="K8295" t="s">
        <v>177</v>
      </c>
      <c r="L8295" s="46">
        <v>5355</v>
      </c>
      <c r="M8295" s="46">
        <v>72</v>
      </c>
      <c r="N8295" s="46">
        <v>71.400000000000006</v>
      </c>
      <c r="O8295" s="46">
        <v>125</v>
      </c>
      <c r="P8295" s="46">
        <f t="shared" si="940"/>
        <v>2</v>
      </c>
      <c r="R8295" s="67" t="s">
        <v>1339</v>
      </c>
      <c r="S8295" s="67">
        <f>COUNTIF(Y$2:$Y$100,R8295)</f>
        <v>0</v>
      </c>
      <c r="V8295" s="67">
        <f t="shared" si="944"/>
        <v>0</v>
      </c>
      <c r="X8295"/>
      <c r="Y8295" s="67" t="str">
        <f t="shared" si="938"/>
        <v xml:space="preserve"> </v>
      </c>
      <c r="AB8295" t="s">
        <v>177</v>
      </c>
      <c r="AC8295" s="46">
        <v>5355</v>
      </c>
      <c r="AD8295" s="46">
        <v>72</v>
      </c>
      <c r="AE8295" s="46">
        <v>71.400000000000006</v>
      </c>
      <c r="AF8295" s="46">
        <v>125</v>
      </c>
      <c r="AH8295" s="70" t="str">
        <f t="shared" si="941"/>
        <v/>
      </c>
      <c r="AI8295" s="70" t="str">
        <f t="shared" si="942"/>
        <v>GCAW Girls Div 1 Beaver Dam Sectional</v>
      </c>
      <c r="AJ8295" s="70" t="str">
        <f t="shared" si="943"/>
        <v/>
      </c>
      <c r="AK8295" s="70" t="str" cm="1">
        <f t="array" ref="AK8295">_xlfn.IFS(AH8295&lt;&gt;"","1",AI8295&lt;&gt;"","2",AJ8295&lt;&gt;"","3")</f>
        <v>2</v>
      </c>
    </row>
    <row r="8296" spans="1:37" x14ac:dyDescent="0.25">
      <c r="A8296" t="s">
        <v>720</v>
      </c>
      <c r="B8296" t="s">
        <v>499</v>
      </c>
      <c r="C8296" s="67" t="str">
        <f t="shared" si="939"/>
        <v>Macy Clegg</v>
      </c>
      <c r="D8296" s="71" t="str" cm="1">
        <f t="array" ref="D8296">_xlfn.IFS(AK8296="1",CONCATENATE(C8296,"Regional"),AK8296="2",CONCATENATE(C8296,"Sectional"),AK8296="3",CONCATENATE(C8296,COUNTIF($C$1:C8296,C8296)))</f>
        <v>Macy CleggSectional</v>
      </c>
      <c r="E8296" s="66">
        <v>45201.333333333336</v>
      </c>
      <c r="F8296" t="s">
        <v>2492</v>
      </c>
      <c r="G8296" s="46">
        <v>48</v>
      </c>
      <c r="H8296" s="46">
        <v>90</v>
      </c>
      <c r="I8296" s="46">
        <v>14</v>
      </c>
      <c r="J8296" t="s">
        <v>164</v>
      </c>
      <c r="K8296" t="s">
        <v>177</v>
      </c>
      <c r="L8296" s="46">
        <v>5355</v>
      </c>
      <c r="M8296" s="46">
        <v>72</v>
      </c>
      <c r="N8296" s="46">
        <v>71.400000000000006</v>
      </c>
      <c r="O8296" s="46">
        <v>125</v>
      </c>
      <c r="P8296" s="46">
        <f t="shared" si="940"/>
        <v>2</v>
      </c>
      <c r="R8296" s="67" t="s">
        <v>1320</v>
      </c>
      <c r="S8296" s="67">
        <f>COUNTIF(Y$2:$Y$100,R8296)</f>
        <v>0</v>
      </c>
      <c r="V8296" s="67">
        <f t="shared" si="944"/>
        <v>0</v>
      </c>
      <c r="X8296"/>
      <c r="Y8296" s="67" t="str">
        <f t="shared" si="938"/>
        <v xml:space="preserve"> </v>
      </c>
      <c r="AB8296" t="s">
        <v>177</v>
      </c>
      <c r="AC8296" s="46">
        <v>5355</v>
      </c>
      <c r="AD8296" s="46">
        <v>72</v>
      </c>
      <c r="AE8296" s="46">
        <v>71.400000000000006</v>
      </c>
      <c r="AF8296" s="46">
        <v>125</v>
      </c>
      <c r="AH8296" s="70" t="str">
        <f t="shared" si="941"/>
        <v/>
      </c>
      <c r="AI8296" s="70" t="str">
        <f t="shared" si="942"/>
        <v>GCAW Girls Div 1 Beaver Dam Sectional</v>
      </c>
      <c r="AJ8296" s="70" t="str">
        <f t="shared" si="943"/>
        <v/>
      </c>
      <c r="AK8296" s="70" t="str" cm="1">
        <f t="array" ref="AK8296">_xlfn.IFS(AH8296&lt;&gt;"","1",AI8296&lt;&gt;"","2",AJ8296&lt;&gt;"","3")</f>
        <v>2</v>
      </c>
    </row>
    <row r="8297" spans="1:37" x14ac:dyDescent="0.25">
      <c r="A8297" t="s">
        <v>3407</v>
      </c>
      <c r="B8297" t="s">
        <v>773</v>
      </c>
      <c r="C8297" s="67" t="str">
        <f t="shared" si="939"/>
        <v>Ashley Greenhill</v>
      </c>
      <c r="D8297" s="71" t="str" cm="1">
        <f t="array" ref="D8297">_xlfn.IFS(AK8297="1",CONCATENATE(C8297,"Regional"),AK8297="2",CONCATENATE(C8297,"Sectional"),AK8297="3",CONCATENATE(C8297,COUNTIF($C$1:C8297,C8297)))</f>
        <v>Ashley GreenhillSectional</v>
      </c>
      <c r="E8297" s="66">
        <v>45201.333333333336</v>
      </c>
      <c r="F8297" t="s">
        <v>2492</v>
      </c>
      <c r="G8297" s="46">
        <v>48</v>
      </c>
      <c r="H8297" s="46">
        <v>91</v>
      </c>
      <c r="I8297" s="46">
        <v>15</v>
      </c>
      <c r="J8297" t="s">
        <v>164</v>
      </c>
      <c r="K8297" t="s">
        <v>177</v>
      </c>
      <c r="L8297" s="46">
        <v>5355</v>
      </c>
      <c r="M8297" s="46">
        <v>72</v>
      </c>
      <c r="N8297" s="46">
        <v>71.400000000000006</v>
      </c>
      <c r="O8297" s="46">
        <v>125</v>
      </c>
      <c r="P8297" s="46">
        <f t="shared" si="940"/>
        <v>2</v>
      </c>
      <c r="R8297" s="67" t="s">
        <v>3550</v>
      </c>
      <c r="S8297" s="67">
        <f>COUNTIF(Y$2:$Y$100,R8297)</f>
        <v>0</v>
      </c>
      <c r="V8297" s="67">
        <f t="shared" si="944"/>
        <v>0</v>
      </c>
      <c r="X8297"/>
      <c r="Y8297" s="67" t="str">
        <f t="shared" si="938"/>
        <v xml:space="preserve"> </v>
      </c>
      <c r="AB8297" t="s">
        <v>177</v>
      </c>
      <c r="AC8297" s="46">
        <v>5355</v>
      </c>
      <c r="AD8297" s="46">
        <v>72</v>
      </c>
      <c r="AE8297" s="46">
        <v>71.400000000000006</v>
      </c>
      <c r="AF8297" s="46">
        <v>125</v>
      </c>
      <c r="AH8297" s="70" t="str">
        <f t="shared" si="941"/>
        <v/>
      </c>
      <c r="AI8297" s="70" t="str">
        <f t="shared" si="942"/>
        <v>GCAW Girls Div 1 Beaver Dam Sectional</v>
      </c>
      <c r="AJ8297" s="70" t="str">
        <f t="shared" si="943"/>
        <v/>
      </c>
      <c r="AK8297" s="70" t="str" cm="1">
        <f t="array" ref="AK8297">_xlfn.IFS(AH8297&lt;&gt;"","1",AI8297&lt;&gt;"","2",AJ8297&lt;&gt;"","3")</f>
        <v>2</v>
      </c>
    </row>
    <row r="8298" spans="1:37" x14ac:dyDescent="0.25">
      <c r="A8298" t="s">
        <v>324</v>
      </c>
      <c r="B8298" t="s">
        <v>479</v>
      </c>
      <c r="C8298" s="67" t="str">
        <f t="shared" si="939"/>
        <v>Maeve Niemiec</v>
      </c>
      <c r="D8298" s="71" t="str" cm="1">
        <f t="array" ref="D8298">_xlfn.IFS(AK8298="1",CONCATENATE(C8298,"Regional"),AK8298="2",CONCATENATE(C8298,"Sectional"),AK8298="3",CONCATENATE(C8298,COUNTIF($C$1:C8298,C8298)))</f>
        <v>Maeve NiemiecSectional</v>
      </c>
      <c r="E8298" s="66">
        <v>45201.333333333336</v>
      </c>
      <c r="F8298" t="s">
        <v>2492</v>
      </c>
      <c r="G8298" s="46">
        <v>48</v>
      </c>
      <c r="H8298" s="46">
        <v>92</v>
      </c>
      <c r="I8298" s="46">
        <v>16</v>
      </c>
      <c r="J8298" t="s">
        <v>164</v>
      </c>
      <c r="K8298" t="s">
        <v>177</v>
      </c>
      <c r="L8298" s="46">
        <v>5355</v>
      </c>
      <c r="M8298" s="46">
        <v>72</v>
      </c>
      <c r="N8298" s="46">
        <v>71.400000000000006</v>
      </c>
      <c r="O8298" s="46">
        <v>125</v>
      </c>
      <c r="P8298" s="46">
        <f t="shared" si="940"/>
        <v>2</v>
      </c>
      <c r="R8298" s="67" t="s">
        <v>1171</v>
      </c>
      <c r="S8298" s="67">
        <f>COUNTIF(Y$2:$Y$100,R8298)</f>
        <v>0</v>
      </c>
      <c r="V8298" s="67">
        <f t="shared" si="944"/>
        <v>0</v>
      </c>
      <c r="X8298"/>
      <c r="Y8298" s="67" t="str">
        <f t="shared" si="938"/>
        <v xml:space="preserve"> </v>
      </c>
      <c r="AB8298" t="s">
        <v>177</v>
      </c>
      <c r="AC8298" s="46">
        <v>5355</v>
      </c>
      <c r="AD8298" s="46">
        <v>72</v>
      </c>
      <c r="AE8298" s="46">
        <v>71.400000000000006</v>
      </c>
      <c r="AF8298" s="46">
        <v>125</v>
      </c>
      <c r="AH8298" s="70" t="str">
        <f t="shared" si="941"/>
        <v/>
      </c>
      <c r="AI8298" s="70" t="str">
        <f t="shared" si="942"/>
        <v>GCAW Girls Div 1 Beaver Dam Sectional</v>
      </c>
      <c r="AJ8298" s="70" t="str">
        <f t="shared" si="943"/>
        <v/>
      </c>
      <c r="AK8298" s="70" t="str" cm="1">
        <f t="array" ref="AK8298">_xlfn.IFS(AH8298&lt;&gt;"","1",AI8298&lt;&gt;"","2",AJ8298&lt;&gt;"","3")</f>
        <v>2</v>
      </c>
    </row>
    <row r="8299" spans="1:37" x14ac:dyDescent="0.25">
      <c r="A8299" t="s">
        <v>281</v>
      </c>
      <c r="B8299" t="s">
        <v>459</v>
      </c>
      <c r="C8299" s="67" t="str">
        <f t="shared" si="939"/>
        <v>Addison King</v>
      </c>
      <c r="D8299" s="71" t="str" cm="1">
        <f t="array" ref="D8299">_xlfn.IFS(AK8299="1",CONCATENATE(C8299,"Regional"),AK8299="2",CONCATENATE(C8299,"Sectional"),AK8299="3",CONCATENATE(C8299,COUNTIF($C$1:C8299,C8299)))</f>
        <v>Addison KingSectional</v>
      </c>
      <c r="E8299" s="66">
        <v>45201.333333333336</v>
      </c>
      <c r="F8299" t="s">
        <v>2492</v>
      </c>
      <c r="G8299" s="46">
        <v>48</v>
      </c>
      <c r="H8299" s="46">
        <v>93</v>
      </c>
      <c r="I8299" s="46">
        <v>17</v>
      </c>
      <c r="J8299" t="s">
        <v>164</v>
      </c>
      <c r="K8299" t="s">
        <v>177</v>
      </c>
      <c r="L8299" s="46">
        <v>5355</v>
      </c>
      <c r="M8299" s="46">
        <v>72</v>
      </c>
      <c r="N8299" s="46">
        <v>71.400000000000006</v>
      </c>
      <c r="O8299" s="46">
        <v>125</v>
      </c>
      <c r="P8299" s="46">
        <f t="shared" si="940"/>
        <v>2</v>
      </c>
      <c r="R8299" s="67" t="s">
        <v>1367</v>
      </c>
      <c r="S8299" s="67">
        <f>COUNTIF(Y$2:$Y$100,R8299)</f>
        <v>0</v>
      </c>
      <c r="V8299" s="67">
        <f t="shared" si="944"/>
        <v>0</v>
      </c>
      <c r="X8299"/>
      <c r="Y8299" s="67" t="str">
        <f t="shared" si="938"/>
        <v xml:space="preserve"> </v>
      </c>
      <c r="AB8299" t="s">
        <v>177</v>
      </c>
      <c r="AC8299" s="46">
        <v>5355</v>
      </c>
      <c r="AD8299" s="46">
        <v>72</v>
      </c>
      <c r="AE8299" s="46">
        <v>71.400000000000006</v>
      </c>
      <c r="AF8299" s="46">
        <v>125</v>
      </c>
      <c r="AH8299" s="70" t="str">
        <f t="shared" si="941"/>
        <v/>
      </c>
      <c r="AI8299" s="70" t="str">
        <f t="shared" si="942"/>
        <v>GCAW Girls Div 1 Beaver Dam Sectional</v>
      </c>
      <c r="AJ8299" s="70" t="str">
        <f t="shared" si="943"/>
        <v/>
      </c>
      <c r="AK8299" s="70" t="str" cm="1">
        <f t="array" ref="AK8299">_xlfn.IFS(AH8299&lt;&gt;"","1",AI8299&lt;&gt;"","2",AJ8299&lt;&gt;"","3")</f>
        <v>2</v>
      </c>
    </row>
    <row r="8300" spans="1:37" x14ac:dyDescent="0.25">
      <c r="A8300" t="s">
        <v>1610</v>
      </c>
      <c r="B8300" t="s">
        <v>407</v>
      </c>
      <c r="C8300" s="67" t="str">
        <f t="shared" si="939"/>
        <v>Delaney Dwyer</v>
      </c>
      <c r="D8300" s="71" t="str" cm="1">
        <f t="array" ref="D8300">_xlfn.IFS(AK8300="1",CONCATENATE(C8300,"Regional"),AK8300="2",CONCATENATE(C8300,"Sectional"),AK8300="3",CONCATENATE(C8300,COUNTIF($C$1:C8300,C8300)))</f>
        <v>Delaney DwyerSectional</v>
      </c>
      <c r="E8300" s="66">
        <v>45201.333333333336</v>
      </c>
      <c r="F8300" t="s">
        <v>2492</v>
      </c>
      <c r="G8300" s="46">
        <v>48</v>
      </c>
      <c r="H8300" s="46">
        <v>93</v>
      </c>
      <c r="I8300" s="46">
        <v>17</v>
      </c>
      <c r="J8300" t="s">
        <v>164</v>
      </c>
      <c r="K8300" t="s">
        <v>177</v>
      </c>
      <c r="L8300" s="46">
        <v>5355</v>
      </c>
      <c r="M8300" s="46">
        <v>72</v>
      </c>
      <c r="N8300" s="46">
        <v>71.400000000000006</v>
      </c>
      <c r="O8300" s="46">
        <v>125</v>
      </c>
      <c r="P8300" s="46">
        <f t="shared" si="940"/>
        <v>2</v>
      </c>
      <c r="R8300" s="67" t="s">
        <v>3551</v>
      </c>
      <c r="S8300" s="67">
        <f>COUNTIF(Y$2:$Y$100,R8300)</f>
        <v>0</v>
      </c>
      <c r="V8300" s="67">
        <f t="shared" si="944"/>
        <v>0</v>
      </c>
      <c r="X8300"/>
      <c r="Y8300" s="67" t="str">
        <f t="shared" si="938"/>
        <v xml:space="preserve"> </v>
      </c>
      <c r="AB8300" t="s">
        <v>177</v>
      </c>
      <c r="AC8300" s="46">
        <v>5355</v>
      </c>
      <c r="AD8300" s="46">
        <v>72</v>
      </c>
      <c r="AE8300" s="46">
        <v>71.400000000000006</v>
      </c>
      <c r="AF8300" s="46">
        <v>125</v>
      </c>
      <c r="AH8300" s="70" t="str">
        <f t="shared" si="941"/>
        <v/>
      </c>
      <c r="AI8300" s="70" t="str">
        <f t="shared" si="942"/>
        <v>GCAW Girls Div 1 Beaver Dam Sectional</v>
      </c>
      <c r="AJ8300" s="70" t="str">
        <f t="shared" si="943"/>
        <v/>
      </c>
      <c r="AK8300" s="70" t="str" cm="1">
        <f t="array" ref="AK8300">_xlfn.IFS(AH8300&lt;&gt;"","1",AI8300&lt;&gt;"","2",AJ8300&lt;&gt;"","3")</f>
        <v>2</v>
      </c>
    </row>
    <row r="8301" spans="1:37" x14ac:dyDescent="0.25">
      <c r="A8301" t="s">
        <v>689</v>
      </c>
      <c r="B8301" t="s">
        <v>452</v>
      </c>
      <c r="C8301" s="67" t="str">
        <f t="shared" si="939"/>
        <v>Sophia Otto</v>
      </c>
      <c r="D8301" s="71" t="str" cm="1">
        <f t="array" ref="D8301">_xlfn.IFS(AK8301="1",CONCATENATE(C8301,"Regional"),AK8301="2",CONCATENATE(C8301,"Sectional"),AK8301="3",CONCATENATE(C8301,COUNTIF($C$1:C8301,C8301)))</f>
        <v>Sophia OttoSectional</v>
      </c>
      <c r="E8301" s="66">
        <v>45201.333333333336</v>
      </c>
      <c r="F8301" t="s">
        <v>2492</v>
      </c>
      <c r="G8301" s="46">
        <v>48</v>
      </c>
      <c r="H8301" s="46">
        <v>93</v>
      </c>
      <c r="I8301" s="46">
        <v>17</v>
      </c>
      <c r="J8301" t="s">
        <v>164</v>
      </c>
      <c r="K8301" t="s">
        <v>177</v>
      </c>
      <c r="L8301" s="46">
        <v>5355</v>
      </c>
      <c r="M8301" s="46">
        <v>72</v>
      </c>
      <c r="N8301" s="46">
        <v>71.400000000000006</v>
      </c>
      <c r="O8301" s="46">
        <v>125</v>
      </c>
      <c r="P8301" s="46">
        <f t="shared" si="940"/>
        <v>2</v>
      </c>
      <c r="R8301" s="67" t="s">
        <v>1340</v>
      </c>
      <c r="S8301" s="67">
        <f>COUNTIF(Y$2:$Y$100,R8301)</f>
        <v>0</v>
      </c>
      <c r="V8301" s="67">
        <f t="shared" si="944"/>
        <v>0</v>
      </c>
      <c r="X8301"/>
      <c r="Y8301" s="67" t="str">
        <f t="shared" si="938"/>
        <v xml:space="preserve"> </v>
      </c>
      <c r="AB8301" t="s">
        <v>177</v>
      </c>
      <c r="AC8301" s="46">
        <v>5355</v>
      </c>
      <c r="AD8301" s="46">
        <v>72</v>
      </c>
      <c r="AE8301" s="46">
        <v>71.400000000000006</v>
      </c>
      <c r="AF8301" s="46">
        <v>125</v>
      </c>
      <c r="AH8301" s="70" t="str">
        <f t="shared" si="941"/>
        <v/>
      </c>
      <c r="AI8301" s="70" t="str">
        <f t="shared" si="942"/>
        <v>GCAW Girls Div 1 Beaver Dam Sectional</v>
      </c>
      <c r="AJ8301" s="70" t="str">
        <f t="shared" si="943"/>
        <v/>
      </c>
      <c r="AK8301" s="70" t="str" cm="1">
        <f t="array" ref="AK8301">_xlfn.IFS(AH8301&lt;&gt;"","1",AI8301&lt;&gt;"","2",AJ8301&lt;&gt;"","3")</f>
        <v>2</v>
      </c>
    </row>
    <row r="8302" spans="1:37" x14ac:dyDescent="0.25">
      <c r="A8302" t="s">
        <v>310</v>
      </c>
      <c r="B8302" t="s">
        <v>699</v>
      </c>
      <c r="C8302" s="67" t="str">
        <f t="shared" si="939"/>
        <v>Emmaline Miller</v>
      </c>
      <c r="D8302" s="71" t="str" cm="1">
        <f t="array" ref="D8302">_xlfn.IFS(AK8302="1",CONCATENATE(C8302,"Regional"),AK8302="2",CONCATENATE(C8302,"Sectional"),AK8302="3",CONCATENATE(C8302,COUNTIF($C$1:C8302,C8302)))</f>
        <v>Emmaline MillerSectional</v>
      </c>
      <c r="E8302" s="66">
        <v>45201.333333333336</v>
      </c>
      <c r="F8302" t="s">
        <v>2492</v>
      </c>
      <c r="G8302" s="46">
        <v>48</v>
      </c>
      <c r="H8302" s="46">
        <v>94</v>
      </c>
      <c r="I8302" s="46">
        <v>20</v>
      </c>
      <c r="J8302" t="s">
        <v>164</v>
      </c>
      <c r="K8302" t="s">
        <v>177</v>
      </c>
      <c r="L8302" s="46">
        <v>5355</v>
      </c>
      <c r="M8302" s="46">
        <v>72</v>
      </c>
      <c r="N8302" s="46">
        <v>71.400000000000006</v>
      </c>
      <c r="O8302" s="46">
        <v>125</v>
      </c>
      <c r="P8302" s="46">
        <f t="shared" si="940"/>
        <v>2</v>
      </c>
      <c r="R8302" s="67" t="s">
        <v>1302</v>
      </c>
      <c r="S8302" s="67">
        <f>COUNTIF(Y$2:$Y$100,R8302)</f>
        <v>0</v>
      </c>
      <c r="V8302" s="67">
        <f t="shared" si="944"/>
        <v>0</v>
      </c>
      <c r="X8302"/>
      <c r="Y8302" s="67" t="str">
        <f t="shared" si="938"/>
        <v xml:space="preserve"> </v>
      </c>
      <c r="AB8302" t="s">
        <v>177</v>
      </c>
      <c r="AC8302" s="46">
        <v>5355</v>
      </c>
      <c r="AD8302" s="46">
        <v>72</v>
      </c>
      <c r="AE8302" s="46">
        <v>71.400000000000006</v>
      </c>
      <c r="AF8302" s="46">
        <v>125</v>
      </c>
      <c r="AH8302" s="70" t="str">
        <f t="shared" si="941"/>
        <v/>
      </c>
      <c r="AI8302" s="70" t="str">
        <f t="shared" si="942"/>
        <v>GCAW Girls Div 1 Beaver Dam Sectional</v>
      </c>
      <c r="AJ8302" s="70" t="str">
        <f t="shared" si="943"/>
        <v/>
      </c>
      <c r="AK8302" s="70" t="str" cm="1">
        <f t="array" ref="AK8302">_xlfn.IFS(AH8302&lt;&gt;"","1",AI8302&lt;&gt;"","2",AJ8302&lt;&gt;"","3")</f>
        <v>2</v>
      </c>
    </row>
    <row r="8303" spans="1:37" x14ac:dyDescent="0.25">
      <c r="A8303" t="s">
        <v>696</v>
      </c>
      <c r="B8303" t="s">
        <v>328</v>
      </c>
      <c r="C8303" s="67" t="str">
        <f t="shared" si="939"/>
        <v>Emerson Fitzgerald</v>
      </c>
      <c r="D8303" s="71" t="str" cm="1">
        <f t="array" ref="D8303">_xlfn.IFS(AK8303="1",CONCATENATE(C8303,"Regional"),AK8303="2",CONCATENATE(C8303,"Sectional"),AK8303="3",CONCATENATE(C8303,COUNTIF($C$1:C8303,C8303)))</f>
        <v>Emerson FitzgeraldSectional</v>
      </c>
      <c r="E8303" s="66">
        <v>45201.333333333336</v>
      </c>
      <c r="F8303" t="s">
        <v>2492</v>
      </c>
      <c r="G8303" s="46">
        <v>48</v>
      </c>
      <c r="H8303" s="46">
        <v>94</v>
      </c>
      <c r="I8303" s="46">
        <v>20</v>
      </c>
      <c r="J8303" t="s">
        <v>164</v>
      </c>
      <c r="K8303" t="s">
        <v>177</v>
      </c>
      <c r="L8303" s="46">
        <v>5355</v>
      </c>
      <c r="M8303" s="46">
        <v>72</v>
      </c>
      <c r="N8303" s="46">
        <v>71.400000000000006</v>
      </c>
      <c r="O8303" s="46">
        <v>125</v>
      </c>
      <c r="P8303" s="46">
        <f t="shared" si="940"/>
        <v>2</v>
      </c>
      <c r="R8303" s="67" t="s">
        <v>1301</v>
      </c>
      <c r="S8303" s="67">
        <f>COUNTIF(Y$2:$Y$100,R8303)</f>
        <v>0</v>
      </c>
      <c r="V8303" s="67">
        <f t="shared" si="944"/>
        <v>0</v>
      </c>
      <c r="X8303"/>
      <c r="Y8303" s="67" t="str">
        <f t="shared" si="938"/>
        <v xml:space="preserve"> </v>
      </c>
      <c r="AB8303" t="s">
        <v>177</v>
      </c>
      <c r="AC8303" s="46">
        <v>5355</v>
      </c>
      <c r="AD8303" s="46">
        <v>72</v>
      </c>
      <c r="AE8303" s="46">
        <v>71.400000000000006</v>
      </c>
      <c r="AF8303" s="46">
        <v>125</v>
      </c>
      <c r="AH8303" s="70" t="str">
        <f t="shared" si="941"/>
        <v/>
      </c>
      <c r="AI8303" s="70" t="str">
        <f t="shared" si="942"/>
        <v>GCAW Girls Div 1 Beaver Dam Sectional</v>
      </c>
      <c r="AJ8303" s="70" t="str">
        <f t="shared" si="943"/>
        <v/>
      </c>
      <c r="AK8303" s="70" t="str" cm="1">
        <f t="array" ref="AK8303">_xlfn.IFS(AH8303&lt;&gt;"","1",AI8303&lt;&gt;"","2",AJ8303&lt;&gt;"","3")</f>
        <v>2</v>
      </c>
    </row>
    <row r="8304" spans="1:37" x14ac:dyDescent="0.25">
      <c r="A8304" t="s">
        <v>727</v>
      </c>
      <c r="B8304" t="s">
        <v>728</v>
      </c>
      <c r="C8304" s="67" t="str">
        <f t="shared" si="939"/>
        <v>Diana Schallock</v>
      </c>
      <c r="D8304" s="71" t="str" cm="1">
        <f t="array" ref="D8304">_xlfn.IFS(AK8304="1",CONCATENATE(C8304,"Regional"),AK8304="2",CONCATENATE(C8304,"Sectional"),AK8304="3",CONCATENATE(C8304,COUNTIF($C$1:C8304,C8304)))</f>
        <v>Diana SchallockSectional</v>
      </c>
      <c r="E8304" s="66">
        <v>45201.333333333336</v>
      </c>
      <c r="F8304" t="s">
        <v>2492</v>
      </c>
      <c r="G8304" s="46">
        <v>48</v>
      </c>
      <c r="H8304" s="46">
        <v>95</v>
      </c>
      <c r="I8304" s="46">
        <v>22</v>
      </c>
      <c r="J8304" t="s">
        <v>164</v>
      </c>
      <c r="K8304" t="s">
        <v>177</v>
      </c>
      <c r="L8304" s="46">
        <v>5355</v>
      </c>
      <c r="M8304" s="46">
        <v>72</v>
      </c>
      <c r="N8304" s="46">
        <v>71.400000000000006</v>
      </c>
      <c r="O8304" s="46">
        <v>125</v>
      </c>
      <c r="P8304" s="46">
        <f t="shared" si="940"/>
        <v>2</v>
      </c>
      <c r="R8304" s="67" t="s">
        <v>1323</v>
      </c>
      <c r="S8304" s="67">
        <f>COUNTIF(Y$2:$Y$100,R8304)</f>
        <v>0</v>
      </c>
      <c r="V8304" s="67">
        <f t="shared" si="944"/>
        <v>0</v>
      </c>
      <c r="X8304"/>
      <c r="Y8304" s="67" t="str">
        <f t="shared" ref="Y8304:Y8330" si="945">CONCATENATE(W8304," ",X8304)</f>
        <v xml:space="preserve"> </v>
      </c>
      <c r="AB8304" t="s">
        <v>177</v>
      </c>
      <c r="AC8304" s="46">
        <v>5355</v>
      </c>
      <c r="AD8304" s="46">
        <v>72</v>
      </c>
      <c r="AE8304" s="46">
        <v>71.400000000000006</v>
      </c>
      <c r="AF8304" s="46">
        <v>125</v>
      </c>
      <c r="AH8304" s="70" t="str">
        <f t="shared" si="941"/>
        <v/>
      </c>
      <c r="AI8304" s="70" t="str">
        <f t="shared" si="942"/>
        <v>GCAW Girls Div 1 Beaver Dam Sectional</v>
      </c>
      <c r="AJ8304" s="70" t="str">
        <f t="shared" si="943"/>
        <v/>
      </c>
      <c r="AK8304" s="70" t="str" cm="1">
        <f t="array" ref="AK8304">_xlfn.IFS(AH8304&lt;&gt;"","1",AI8304&lt;&gt;"","2",AJ8304&lt;&gt;"","3")</f>
        <v>2</v>
      </c>
    </row>
    <row r="8305" spans="1:37" x14ac:dyDescent="0.25">
      <c r="A8305" t="s">
        <v>693</v>
      </c>
      <c r="B8305" t="s">
        <v>488</v>
      </c>
      <c r="C8305" s="67" t="str">
        <f t="shared" si="939"/>
        <v>Tori Braun</v>
      </c>
      <c r="D8305" s="71" t="str" cm="1">
        <f t="array" ref="D8305">_xlfn.IFS(AK8305="1",CONCATENATE(C8305,"Regional"),AK8305="2",CONCATENATE(C8305,"Sectional"),AK8305="3",CONCATENATE(C8305,COUNTIF($C$1:C8305,C8305)))</f>
        <v>Tori BraunSectional</v>
      </c>
      <c r="E8305" s="66">
        <v>45201.333333333336</v>
      </c>
      <c r="F8305" t="s">
        <v>2492</v>
      </c>
      <c r="G8305" s="46">
        <v>48</v>
      </c>
      <c r="H8305" s="46">
        <v>95</v>
      </c>
      <c r="I8305" s="46">
        <v>22</v>
      </c>
      <c r="J8305" t="s">
        <v>164</v>
      </c>
      <c r="K8305" t="s">
        <v>177</v>
      </c>
      <c r="L8305" s="46">
        <v>5355</v>
      </c>
      <c r="M8305" s="46">
        <v>72</v>
      </c>
      <c r="N8305" s="46">
        <v>71.400000000000006</v>
      </c>
      <c r="O8305" s="46">
        <v>125</v>
      </c>
      <c r="P8305" s="46">
        <f t="shared" si="940"/>
        <v>2</v>
      </c>
      <c r="R8305" s="67" t="s">
        <v>1299</v>
      </c>
      <c r="S8305" s="67">
        <f>COUNTIF(Y$2:$Y$100,R8305)</f>
        <v>0</v>
      </c>
      <c r="V8305" s="67">
        <f t="shared" si="944"/>
        <v>0</v>
      </c>
      <c r="X8305"/>
      <c r="Y8305" s="67" t="str">
        <f t="shared" si="945"/>
        <v xml:space="preserve"> </v>
      </c>
      <c r="AB8305" t="s">
        <v>177</v>
      </c>
      <c r="AC8305" s="46">
        <v>5355</v>
      </c>
      <c r="AD8305" s="46">
        <v>72</v>
      </c>
      <c r="AE8305" s="46">
        <v>71.400000000000006</v>
      </c>
      <c r="AF8305" s="46">
        <v>125</v>
      </c>
      <c r="AH8305" s="70" t="str">
        <f t="shared" si="941"/>
        <v/>
      </c>
      <c r="AI8305" s="70" t="str">
        <f t="shared" si="942"/>
        <v>GCAW Girls Div 1 Beaver Dam Sectional</v>
      </c>
      <c r="AJ8305" s="70" t="str">
        <f t="shared" si="943"/>
        <v/>
      </c>
      <c r="AK8305" s="70" t="str" cm="1">
        <f t="array" ref="AK8305">_xlfn.IFS(AH8305&lt;&gt;"","1",AI8305&lt;&gt;"","2",AJ8305&lt;&gt;"","3")</f>
        <v>2</v>
      </c>
    </row>
    <row r="8306" spans="1:37" x14ac:dyDescent="0.25">
      <c r="A8306" t="s">
        <v>701</v>
      </c>
      <c r="B8306" t="s">
        <v>362</v>
      </c>
      <c r="C8306" s="67" t="str">
        <f t="shared" si="939"/>
        <v>Emma Bruckman</v>
      </c>
      <c r="D8306" s="71" t="str" cm="1">
        <f t="array" ref="D8306">_xlfn.IFS(AK8306="1",CONCATENATE(C8306,"Regional"),AK8306="2",CONCATENATE(C8306,"Sectional"),AK8306="3",CONCATENATE(C8306,COUNTIF($C$1:C8306,C8306)))</f>
        <v>Emma BruckmanSectional</v>
      </c>
      <c r="E8306" s="66">
        <v>45201.333333333336</v>
      </c>
      <c r="F8306" t="s">
        <v>2492</v>
      </c>
      <c r="G8306" s="46">
        <v>48</v>
      </c>
      <c r="H8306" s="46">
        <v>96</v>
      </c>
      <c r="I8306" s="46">
        <v>24</v>
      </c>
      <c r="J8306" t="s">
        <v>164</v>
      </c>
      <c r="K8306" t="s">
        <v>177</v>
      </c>
      <c r="L8306" s="46">
        <v>5355</v>
      </c>
      <c r="M8306" s="46">
        <v>72</v>
      </c>
      <c r="N8306" s="46">
        <v>71.400000000000006</v>
      </c>
      <c r="O8306" s="46">
        <v>125</v>
      </c>
      <c r="P8306" s="46">
        <f t="shared" si="940"/>
        <v>2</v>
      </c>
      <c r="R8306" s="67" t="s">
        <v>1305</v>
      </c>
      <c r="S8306" s="67">
        <f>COUNTIF(Y$2:$Y$100,R8306)</f>
        <v>0</v>
      </c>
      <c r="V8306" s="67">
        <f t="shared" si="944"/>
        <v>0</v>
      </c>
      <c r="X8306"/>
      <c r="Y8306" s="67" t="str">
        <f t="shared" si="945"/>
        <v xml:space="preserve"> </v>
      </c>
      <c r="AB8306" t="s">
        <v>177</v>
      </c>
      <c r="AC8306" s="46">
        <v>5355</v>
      </c>
      <c r="AD8306" s="46">
        <v>72</v>
      </c>
      <c r="AE8306" s="46">
        <v>71.400000000000006</v>
      </c>
      <c r="AF8306" s="46">
        <v>125</v>
      </c>
      <c r="AH8306" s="70" t="str">
        <f t="shared" si="941"/>
        <v/>
      </c>
      <c r="AI8306" s="70" t="str">
        <f t="shared" si="942"/>
        <v>GCAW Girls Div 1 Beaver Dam Sectional</v>
      </c>
      <c r="AJ8306" s="70" t="str">
        <f t="shared" si="943"/>
        <v/>
      </c>
      <c r="AK8306" s="70" t="str" cm="1">
        <f t="array" ref="AK8306">_xlfn.IFS(AH8306&lt;&gt;"","1",AI8306&lt;&gt;"","2",AJ8306&lt;&gt;"","3")</f>
        <v>2</v>
      </c>
    </row>
    <row r="8307" spans="1:37" x14ac:dyDescent="0.25">
      <c r="A8307" t="s">
        <v>686</v>
      </c>
      <c r="B8307" t="s">
        <v>458</v>
      </c>
      <c r="C8307" s="67" t="str">
        <f t="shared" si="939"/>
        <v>Lauren Grass</v>
      </c>
      <c r="D8307" s="71" t="str" cm="1">
        <f t="array" ref="D8307">_xlfn.IFS(AK8307="1",CONCATENATE(C8307,"Regional"),AK8307="2",CONCATENATE(C8307,"Sectional"),AK8307="3",CONCATENATE(C8307,COUNTIF($C$1:C8307,C8307)))</f>
        <v>Lauren GrassSectional</v>
      </c>
      <c r="E8307" s="66">
        <v>45201.333333333336</v>
      </c>
      <c r="F8307" t="s">
        <v>2492</v>
      </c>
      <c r="G8307" s="46">
        <v>48</v>
      </c>
      <c r="H8307" s="46">
        <v>97</v>
      </c>
      <c r="I8307" s="46">
        <v>25</v>
      </c>
      <c r="J8307" t="s">
        <v>164</v>
      </c>
      <c r="K8307" t="s">
        <v>177</v>
      </c>
      <c r="L8307" s="46">
        <v>5355</v>
      </c>
      <c r="M8307" s="46">
        <v>72</v>
      </c>
      <c r="N8307" s="46">
        <v>71.400000000000006</v>
      </c>
      <c r="O8307" s="46">
        <v>125</v>
      </c>
      <c r="P8307" s="46">
        <f t="shared" si="940"/>
        <v>2</v>
      </c>
      <c r="R8307" s="67" t="s">
        <v>1294</v>
      </c>
      <c r="S8307" s="67">
        <f>COUNTIF(Y$2:$Y$100,R8307)</f>
        <v>0</v>
      </c>
      <c r="V8307" s="67">
        <f t="shared" si="944"/>
        <v>0</v>
      </c>
      <c r="X8307"/>
      <c r="Y8307" s="67" t="str">
        <f t="shared" si="945"/>
        <v xml:space="preserve"> </v>
      </c>
      <c r="AB8307" t="s">
        <v>177</v>
      </c>
      <c r="AC8307" s="46">
        <v>5355</v>
      </c>
      <c r="AD8307" s="46">
        <v>72</v>
      </c>
      <c r="AE8307" s="46">
        <v>71.400000000000006</v>
      </c>
      <c r="AF8307" s="46">
        <v>125</v>
      </c>
      <c r="AH8307" s="70" t="str">
        <f t="shared" si="941"/>
        <v/>
      </c>
      <c r="AI8307" s="70" t="str">
        <f t="shared" si="942"/>
        <v>GCAW Girls Div 1 Beaver Dam Sectional</v>
      </c>
      <c r="AJ8307" s="70" t="str">
        <f t="shared" si="943"/>
        <v/>
      </c>
      <c r="AK8307" s="70" t="str" cm="1">
        <f t="array" ref="AK8307">_xlfn.IFS(AH8307&lt;&gt;"","1",AI8307&lt;&gt;"","2",AJ8307&lt;&gt;"","3")</f>
        <v>2</v>
      </c>
    </row>
    <row r="8308" spans="1:37" x14ac:dyDescent="0.25">
      <c r="A8308" t="s">
        <v>738</v>
      </c>
      <c r="B8308" t="s">
        <v>739</v>
      </c>
      <c r="C8308" s="67" t="str">
        <f t="shared" si="939"/>
        <v>Amiah Brakob</v>
      </c>
      <c r="D8308" s="71" t="str" cm="1">
        <f t="array" ref="D8308">_xlfn.IFS(AK8308="1",CONCATENATE(C8308,"Regional"),AK8308="2",CONCATENATE(C8308,"Sectional"),AK8308="3",CONCATENATE(C8308,COUNTIF($C$1:C8308,C8308)))</f>
        <v>Amiah BrakobSectional</v>
      </c>
      <c r="E8308" s="66">
        <v>45201.333333333336</v>
      </c>
      <c r="F8308" t="s">
        <v>2492</v>
      </c>
      <c r="G8308" s="46">
        <v>48</v>
      </c>
      <c r="H8308" s="46">
        <v>97</v>
      </c>
      <c r="I8308" s="46">
        <v>25</v>
      </c>
      <c r="J8308" t="s">
        <v>164</v>
      </c>
      <c r="K8308" t="s">
        <v>177</v>
      </c>
      <c r="L8308" s="46">
        <v>5355</v>
      </c>
      <c r="M8308" s="46">
        <v>72</v>
      </c>
      <c r="N8308" s="46">
        <v>71.400000000000006</v>
      </c>
      <c r="O8308" s="46">
        <v>125</v>
      </c>
      <c r="P8308" s="46">
        <f t="shared" si="940"/>
        <v>2</v>
      </c>
      <c r="R8308" s="67" t="s">
        <v>1329</v>
      </c>
      <c r="S8308" s="67">
        <f>COUNTIF(Y$2:$Y$100,R8308)</f>
        <v>0</v>
      </c>
      <c r="V8308" s="67">
        <f t="shared" si="944"/>
        <v>0</v>
      </c>
      <c r="X8308"/>
      <c r="Y8308" s="67" t="str">
        <f t="shared" si="945"/>
        <v xml:space="preserve"> </v>
      </c>
      <c r="AB8308" t="s">
        <v>177</v>
      </c>
      <c r="AC8308" s="46">
        <v>5355</v>
      </c>
      <c r="AD8308" s="46">
        <v>72</v>
      </c>
      <c r="AE8308" s="46">
        <v>71.400000000000006</v>
      </c>
      <c r="AF8308" s="46">
        <v>125</v>
      </c>
      <c r="AH8308" s="70" t="str">
        <f t="shared" si="941"/>
        <v/>
      </c>
      <c r="AI8308" s="70" t="str">
        <f t="shared" si="942"/>
        <v>GCAW Girls Div 1 Beaver Dam Sectional</v>
      </c>
      <c r="AJ8308" s="70" t="str">
        <f t="shared" si="943"/>
        <v/>
      </c>
      <c r="AK8308" s="70" t="str" cm="1">
        <f t="array" ref="AK8308">_xlfn.IFS(AH8308&lt;&gt;"","1",AI8308&lt;&gt;"","2",AJ8308&lt;&gt;"","3")</f>
        <v>2</v>
      </c>
    </row>
    <row r="8309" spans="1:37" x14ac:dyDescent="0.25">
      <c r="A8309" t="s">
        <v>898</v>
      </c>
      <c r="B8309" t="s">
        <v>459</v>
      </c>
      <c r="C8309" s="67" t="str">
        <f t="shared" si="939"/>
        <v>Addison Landy</v>
      </c>
      <c r="D8309" s="71" t="str" cm="1">
        <f t="array" ref="D8309">_xlfn.IFS(AK8309="1",CONCATENATE(C8309,"Regional"),AK8309="2",CONCATENATE(C8309,"Sectional"),AK8309="3",CONCATENATE(C8309,COUNTIF($C$1:C8309,C8309)))</f>
        <v>Addison LandySectional</v>
      </c>
      <c r="E8309" s="66">
        <v>45201.333333333336</v>
      </c>
      <c r="F8309" t="s">
        <v>2492</v>
      </c>
      <c r="G8309" s="46">
        <v>48</v>
      </c>
      <c r="H8309" s="46">
        <v>97</v>
      </c>
      <c r="I8309" s="46">
        <v>25</v>
      </c>
      <c r="J8309" t="s">
        <v>164</v>
      </c>
      <c r="K8309" t="s">
        <v>177</v>
      </c>
      <c r="L8309" s="46">
        <v>5355</v>
      </c>
      <c r="M8309" s="46">
        <v>72</v>
      </c>
      <c r="N8309" s="46">
        <v>71.400000000000006</v>
      </c>
      <c r="O8309" s="46">
        <v>125</v>
      </c>
      <c r="P8309" s="46">
        <f t="shared" si="940"/>
        <v>2</v>
      </c>
      <c r="R8309" s="67" t="s">
        <v>1438</v>
      </c>
      <c r="S8309" s="67">
        <f>COUNTIF(Y$2:$Y$100,R8309)</f>
        <v>0</v>
      </c>
      <c r="V8309" s="67">
        <f t="shared" si="944"/>
        <v>0</v>
      </c>
      <c r="X8309"/>
      <c r="Y8309" s="67" t="str">
        <f t="shared" si="945"/>
        <v xml:space="preserve"> </v>
      </c>
      <c r="AB8309" t="s">
        <v>177</v>
      </c>
      <c r="AC8309" s="46">
        <v>5355</v>
      </c>
      <c r="AD8309" s="46">
        <v>72</v>
      </c>
      <c r="AE8309" s="46">
        <v>71.400000000000006</v>
      </c>
      <c r="AF8309" s="46">
        <v>125</v>
      </c>
      <c r="AH8309" s="70" t="str">
        <f t="shared" si="941"/>
        <v/>
      </c>
      <c r="AI8309" s="70" t="str">
        <f t="shared" si="942"/>
        <v>GCAW Girls Div 1 Beaver Dam Sectional</v>
      </c>
      <c r="AJ8309" s="70" t="str">
        <f t="shared" si="943"/>
        <v/>
      </c>
      <c r="AK8309" s="70" t="str" cm="1">
        <f t="array" ref="AK8309">_xlfn.IFS(AH8309&lt;&gt;"","1",AI8309&lt;&gt;"","2",AJ8309&lt;&gt;"","3")</f>
        <v>2</v>
      </c>
    </row>
    <row r="8310" spans="1:37" x14ac:dyDescent="0.25">
      <c r="A8310" t="s">
        <v>899</v>
      </c>
      <c r="B8310" t="s">
        <v>900</v>
      </c>
      <c r="C8310" s="67" t="str">
        <f t="shared" si="939"/>
        <v>Sydnie Clemons</v>
      </c>
      <c r="D8310" s="71" t="str" cm="1">
        <f t="array" ref="D8310">_xlfn.IFS(AK8310="1",CONCATENATE(C8310,"Regional"),AK8310="2",CONCATENATE(C8310,"Sectional"),AK8310="3",CONCATENATE(C8310,COUNTIF($C$1:C8310,C8310)))</f>
        <v>Sydnie ClemonsSectional</v>
      </c>
      <c r="E8310" s="66">
        <v>45201.333333333336</v>
      </c>
      <c r="F8310" t="s">
        <v>2492</v>
      </c>
      <c r="G8310" s="46">
        <v>48</v>
      </c>
      <c r="H8310" s="46">
        <v>98</v>
      </c>
      <c r="I8310" s="46">
        <v>28</v>
      </c>
      <c r="J8310" t="s">
        <v>164</v>
      </c>
      <c r="K8310" t="s">
        <v>177</v>
      </c>
      <c r="L8310" s="46">
        <v>5355</v>
      </c>
      <c r="M8310" s="46">
        <v>72</v>
      </c>
      <c r="N8310" s="46">
        <v>71.400000000000006</v>
      </c>
      <c r="O8310" s="46">
        <v>125</v>
      </c>
      <c r="P8310" s="46">
        <f t="shared" si="940"/>
        <v>2</v>
      </c>
      <c r="R8310" s="67" t="s">
        <v>1439</v>
      </c>
      <c r="S8310" s="67">
        <f>COUNTIF(Y$2:$Y$100,R8310)</f>
        <v>0</v>
      </c>
      <c r="V8310" s="67">
        <f t="shared" si="944"/>
        <v>0</v>
      </c>
      <c r="X8310"/>
      <c r="Y8310" s="67" t="str">
        <f t="shared" si="945"/>
        <v xml:space="preserve"> </v>
      </c>
      <c r="AB8310" t="s">
        <v>177</v>
      </c>
      <c r="AC8310" s="46">
        <v>5355</v>
      </c>
      <c r="AD8310" s="46">
        <v>72</v>
      </c>
      <c r="AE8310" s="46">
        <v>71.400000000000006</v>
      </c>
      <c r="AF8310" s="46">
        <v>125</v>
      </c>
      <c r="AH8310" s="70" t="str">
        <f t="shared" si="941"/>
        <v/>
      </c>
      <c r="AI8310" s="70" t="str">
        <f t="shared" si="942"/>
        <v>GCAW Girls Div 1 Beaver Dam Sectional</v>
      </c>
      <c r="AJ8310" s="70" t="str">
        <f t="shared" si="943"/>
        <v/>
      </c>
      <c r="AK8310" s="70" t="str" cm="1">
        <f t="array" ref="AK8310">_xlfn.IFS(AH8310&lt;&gt;"","1",AI8310&lt;&gt;"","2",AJ8310&lt;&gt;"","3")</f>
        <v>2</v>
      </c>
    </row>
    <row r="8311" spans="1:37" x14ac:dyDescent="0.25">
      <c r="A8311" t="s">
        <v>1690</v>
      </c>
      <c r="B8311" t="s">
        <v>187</v>
      </c>
      <c r="C8311" s="67" t="str">
        <f t="shared" si="939"/>
        <v>Ava Fahrenholz</v>
      </c>
      <c r="D8311" s="71" t="str" cm="1">
        <f t="array" ref="D8311">_xlfn.IFS(AK8311="1",CONCATENATE(C8311,"Regional"),AK8311="2",CONCATENATE(C8311,"Sectional"),AK8311="3",CONCATENATE(C8311,COUNTIF($C$1:C8311,C8311)))</f>
        <v>Ava FahrenholzSectional</v>
      </c>
      <c r="E8311" s="66">
        <v>45201.333333333336</v>
      </c>
      <c r="F8311" t="s">
        <v>2492</v>
      </c>
      <c r="G8311" s="46">
        <v>48</v>
      </c>
      <c r="H8311" s="46">
        <v>98</v>
      </c>
      <c r="I8311" s="46">
        <v>28</v>
      </c>
      <c r="J8311" t="s">
        <v>164</v>
      </c>
      <c r="K8311" t="s">
        <v>177</v>
      </c>
      <c r="L8311" s="46">
        <v>5355</v>
      </c>
      <c r="M8311" s="46">
        <v>72</v>
      </c>
      <c r="N8311" s="46">
        <v>71.400000000000006</v>
      </c>
      <c r="O8311" s="46">
        <v>125</v>
      </c>
      <c r="P8311" s="46">
        <f t="shared" si="940"/>
        <v>2</v>
      </c>
      <c r="R8311" s="67" t="s">
        <v>3555</v>
      </c>
      <c r="S8311" s="67">
        <f>COUNTIF(Y$2:$Y$100,R8311)</f>
        <v>0</v>
      </c>
      <c r="V8311" s="67">
        <f t="shared" si="944"/>
        <v>0</v>
      </c>
      <c r="X8311"/>
      <c r="Y8311" s="67" t="str">
        <f t="shared" si="945"/>
        <v xml:space="preserve"> </v>
      </c>
      <c r="AB8311" t="s">
        <v>177</v>
      </c>
      <c r="AC8311" s="46">
        <v>5355</v>
      </c>
      <c r="AD8311" s="46">
        <v>72</v>
      </c>
      <c r="AE8311" s="46">
        <v>71.400000000000006</v>
      </c>
      <c r="AF8311" s="46">
        <v>125</v>
      </c>
      <c r="AH8311" s="70" t="str">
        <f t="shared" si="941"/>
        <v/>
      </c>
      <c r="AI8311" s="70" t="str">
        <f t="shared" si="942"/>
        <v>GCAW Girls Div 1 Beaver Dam Sectional</v>
      </c>
      <c r="AJ8311" s="70" t="str">
        <f t="shared" si="943"/>
        <v/>
      </c>
      <c r="AK8311" s="70" t="str" cm="1">
        <f t="array" ref="AK8311">_xlfn.IFS(AH8311&lt;&gt;"","1",AI8311&lt;&gt;"","2",AJ8311&lt;&gt;"","3")</f>
        <v>2</v>
      </c>
    </row>
    <row r="8312" spans="1:37" x14ac:dyDescent="0.25">
      <c r="A8312" t="s">
        <v>785</v>
      </c>
      <c r="B8312" t="s">
        <v>218</v>
      </c>
      <c r="C8312" s="67" t="str">
        <f t="shared" si="939"/>
        <v>Finley Counsell</v>
      </c>
      <c r="D8312" s="71" t="str" cm="1">
        <f t="array" ref="D8312">_xlfn.IFS(AK8312="1",CONCATENATE(C8312,"Regional"),AK8312="2",CONCATENATE(C8312,"Sectional"),AK8312="3",CONCATENATE(C8312,COUNTIF($C$1:C8312,C8312)))</f>
        <v>Finley CounsellSectional</v>
      </c>
      <c r="E8312" s="66">
        <v>45201.333333333336</v>
      </c>
      <c r="F8312" t="s">
        <v>2492</v>
      </c>
      <c r="G8312" s="46">
        <v>48</v>
      </c>
      <c r="H8312" s="46">
        <v>99</v>
      </c>
      <c r="I8312" s="46">
        <v>30</v>
      </c>
      <c r="J8312" t="s">
        <v>164</v>
      </c>
      <c r="K8312" t="s">
        <v>177</v>
      </c>
      <c r="L8312" s="46">
        <v>5355</v>
      </c>
      <c r="M8312" s="46">
        <v>72</v>
      </c>
      <c r="N8312" s="46">
        <v>71.400000000000006</v>
      </c>
      <c r="O8312" s="46">
        <v>125</v>
      </c>
      <c r="P8312" s="46">
        <f t="shared" si="940"/>
        <v>2</v>
      </c>
      <c r="R8312" s="67" t="s">
        <v>1366</v>
      </c>
      <c r="S8312" s="67">
        <f>COUNTIF(Y$2:$Y$100,R8312)</f>
        <v>0</v>
      </c>
      <c r="V8312" s="67">
        <f t="shared" si="944"/>
        <v>0</v>
      </c>
      <c r="X8312"/>
      <c r="Y8312" s="67" t="str">
        <f t="shared" si="945"/>
        <v xml:space="preserve"> </v>
      </c>
      <c r="AB8312" t="s">
        <v>177</v>
      </c>
      <c r="AC8312" s="46">
        <v>5355</v>
      </c>
      <c r="AD8312" s="46">
        <v>72</v>
      </c>
      <c r="AE8312" s="46">
        <v>71.400000000000006</v>
      </c>
      <c r="AF8312" s="46">
        <v>125</v>
      </c>
      <c r="AH8312" s="70" t="str">
        <f t="shared" si="941"/>
        <v/>
      </c>
      <c r="AI8312" s="70" t="str">
        <f t="shared" si="942"/>
        <v>GCAW Girls Div 1 Beaver Dam Sectional</v>
      </c>
      <c r="AJ8312" s="70" t="str">
        <f t="shared" si="943"/>
        <v/>
      </c>
      <c r="AK8312" s="70" t="str" cm="1">
        <f t="array" ref="AK8312">_xlfn.IFS(AH8312&lt;&gt;"","1",AI8312&lt;&gt;"","2",AJ8312&lt;&gt;"","3")</f>
        <v>2</v>
      </c>
    </row>
    <row r="8313" spans="1:37" x14ac:dyDescent="0.25">
      <c r="A8313" t="s">
        <v>373</v>
      </c>
      <c r="B8313" t="s">
        <v>371</v>
      </c>
      <c r="C8313" s="67" t="str">
        <f t="shared" si="939"/>
        <v>Abby Waara</v>
      </c>
      <c r="D8313" s="71" t="str" cm="1">
        <f t="array" ref="D8313">_xlfn.IFS(AK8313="1",CONCATENATE(C8313,"Regional"),AK8313="2",CONCATENATE(C8313,"Sectional"),AK8313="3",CONCATENATE(C8313,COUNTIF($C$1:C8313,C8313)))</f>
        <v>Abby WaaraSectional</v>
      </c>
      <c r="E8313" s="66">
        <v>45201.333333333336</v>
      </c>
      <c r="F8313" t="s">
        <v>2492</v>
      </c>
      <c r="G8313" s="46">
        <v>48</v>
      </c>
      <c r="H8313" s="46">
        <v>99</v>
      </c>
      <c r="I8313" s="46">
        <v>30</v>
      </c>
      <c r="J8313" t="s">
        <v>164</v>
      </c>
      <c r="K8313" t="s">
        <v>177</v>
      </c>
      <c r="L8313" s="46">
        <v>5355</v>
      </c>
      <c r="M8313" s="46">
        <v>72</v>
      </c>
      <c r="N8313" s="46">
        <v>71.400000000000006</v>
      </c>
      <c r="O8313" s="46">
        <v>125</v>
      </c>
      <c r="P8313" s="46">
        <f t="shared" si="940"/>
        <v>2</v>
      </c>
      <c r="R8313" s="67" t="s">
        <v>2954</v>
      </c>
      <c r="S8313" s="67">
        <f>COUNTIF(Y$2:$Y$100,R8313)</f>
        <v>0</v>
      </c>
      <c r="V8313" s="67">
        <f t="shared" si="944"/>
        <v>0</v>
      </c>
      <c r="X8313"/>
      <c r="Y8313" s="67" t="str">
        <f t="shared" si="945"/>
        <v xml:space="preserve"> </v>
      </c>
      <c r="AB8313" t="s">
        <v>177</v>
      </c>
      <c r="AC8313" s="46">
        <v>5355</v>
      </c>
      <c r="AD8313" s="46">
        <v>72</v>
      </c>
      <c r="AE8313" s="46">
        <v>71.400000000000006</v>
      </c>
      <c r="AF8313" s="46">
        <v>125</v>
      </c>
      <c r="AH8313" s="70" t="str">
        <f t="shared" si="941"/>
        <v/>
      </c>
      <c r="AI8313" s="70" t="str">
        <f t="shared" si="942"/>
        <v>GCAW Girls Div 1 Beaver Dam Sectional</v>
      </c>
      <c r="AJ8313" s="70" t="str">
        <f t="shared" si="943"/>
        <v/>
      </c>
      <c r="AK8313" s="70" t="str" cm="1">
        <f t="array" ref="AK8313">_xlfn.IFS(AH8313&lt;&gt;"","1",AI8313&lt;&gt;"","2",AJ8313&lt;&gt;"","3")</f>
        <v>2</v>
      </c>
    </row>
    <row r="8314" spans="1:37" x14ac:dyDescent="0.25">
      <c r="A8314" t="s">
        <v>998</v>
      </c>
      <c r="B8314" t="s">
        <v>362</v>
      </c>
      <c r="C8314" s="67" t="str">
        <f t="shared" si="939"/>
        <v>Emma Holzmacher</v>
      </c>
      <c r="D8314" s="71" t="str" cm="1">
        <f t="array" ref="D8314">_xlfn.IFS(AK8314="1",CONCATENATE(C8314,"Regional"),AK8314="2",CONCATENATE(C8314,"Sectional"),AK8314="3",CONCATENATE(C8314,COUNTIF($C$1:C8314,C8314)))</f>
        <v>Emma HolzmacherSectional</v>
      </c>
      <c r="E8314" s="66">
        <v>45201.333333333336</v>
      </c>
      <c r="F8314" t="s">
        <v>2492</v>
      </c>
      <c r="G8314" s="46">
        <v>48</v>
      </c>
      <c r="H8314" s="46">
        <v>101</v>
      </c>
      <c r="I8314" s="46">
        <v>32</v>
      </c>
      <c r="J8314" t="s">
        <v>164</v>
      </c>
      <c r="K8314" t="s">
        <v>177</v>
      </c>
      <c r="L8314" s="46">
        <v>5355</v>
      </c>
      <c r="M8314" s="46">
        <v>72</v>
      </c>
      <c r="N8314" s="46">
        <v>71.400000000000006</v>
      </c>
      <c r="O8314" s="46">
        <v>125</v>
      </c>
      <c r="P8314" s="46">
        <f t="shared" si="940"/>
        <v>2</v>
      </c>
      <c r="R8314" s="67" t="s">
        <v>1501</v>
      </c>
      <c r="S8314" s="67">
        <f>COUNTIF(Y$2:$Y$100,R8314)</f>
        <v>0</v>
      </c>
      <c r="V8314" s="67">
        <f t="shared" si="944"/>
        <v>0</v>
      </c>
      <c r="X8314"/>
      <c r="Y8314" s="67" t="str">
        <f t="shared" si="945"/>
        <v xml:space="preserve"> </v>
      </c>
      <c r="AB8314" t="s">
        <v>177</v>
      </c>
      <c r="AC8314" s="46">
        <v>5355</v>
      </c>
      <c r="AD8314" s="46">
        <v>72</v>
      </c>
      <c r="AE8314" s="46">
        <v>71.400000000000006</v>
      </c>
      <c r="AF8314" s="46">
        <v>125</v>
      </c>
      <c r="AH8314" s="70" t="str">
        <f t="shared" si="941"/>
        <v/>
      </c>
      <c r="AI8314" s="70" t="str">
        <f t="shared" si="942"/>
        <v>GCAW Girls Div 1 Beaver Dam Sectional</v>
      </c>
      <c r="AJ8314" s="70" t="str">
        <f t="shared" si="943"/>
        <v/>
      </c>
      <c r="AK8314" s="70" t="str" cm="1">
        <f t="array" ref="AK8314">_xlfn.IFS(AH8314&lt;&gt;"","1",AI8314&lt;&gt;"","2",AJ8314&lt;&gt;"","3")</f>
        <v>2</v>
      </c>
    </row>
    <row r="8315" spans="1:37" x14ac:dyDescent="0.25">
      <c r="A8315" t="s">
        <v>386</v>
      </c>
      <c r="B8315" t="s">
        <v>306</v>
      </c>
      <c r="C8315" s="67" t="str">
        <f t="shared" si="939"/>
        <v>Allie Wink</v>
      </c>
      <c r="D8315" s="71" t="str" cm="1">
        <f t="array" ref="D8315">_xlfn.IFS(AK8315="1",CONCATENATE(C8315,"Regional"),AK8315="2",CONCATENATE(C8315,"Sectional"),AK8315="3",CONCATENATE(C8315,COUNTIF($C$1:C8315,C8315)))</f>
        <v>Allie WinkSectional</v>
      </c>
      <c r="E8315" s="66">
        <v>45201.333333333336</v>
      </c>
      <c r="F8315" t="s">
        <v>2492</v>
      </c>
      <c r="G8315" s="46">
        <v>48</v>
      </c>
      <c r="H8315" s="46">
        <v>103</v>
      </c>
      <c r="I8315" s="46">
        <v>33</v>
      </c>
      <c r="J8315" t="s">
        <v>164</v>
      </c>
      <c r="K8315" t="s">
        <v>177</v>
      </c>
      <c r="L8315" s="46">
        <v>5355</v>
      </c>
      <c r="M8315" s="46">
        <v>72</v>
      </c>
      <c r="N8315" s="46">
        <v>71.400000000000006</v>
      </c>
      <c r="O8315" s="46">
        <v>125</v>
      </c>
      <c r="P8315" s="46">
        <f t="shared" si="940"/>
        <v>2</v>
      </c>
      <c r="R8315" s="67" t="s">
        <v>1335</v>
      </c>
      <c r="S8315" s="67">
        <f>COUNTIF(Y$2:$Y$100,R8315)</f>
        <v>0</v>
      </c>
      <c r="V8315" s="67">
        <f t="shared" si="944"/>
        <v>0</v>
      </c>
      <c r="X8315"/>
      <c r="Y8315" s="67" t="str">
        <f t="shared" si="945"/>
        <v xml:space="preserve"> </v>
      </c>
      <c r="AB8315" t="s">
        <v>177</v>
      </c>
      <c r="AC8315" s="46">
        <v>5355</v>
      </c>
      <c r="AD8315" s="46">
        <v>72</v>
      </c>
      <c r="AE8315" s="46">
        <v>71.400000000000006</v>
      </c>
      <c r="AF8315" s="46">
        <v>125</v>
      </c>
      <c r="AH8315" s="70" t="str">
        <f t="shared" si="941"/>
        <v/>
      </c>
      <c r="AI8315" s="70" t="str">
        <f t="shared" si="942"/>
        <v>GCAW Girls Div 1 Beaver Dam Sectional</v>
      </c>
      <c r="AJ8315" s="70" t="str">
        <f t="shared" si="943"/>
        <v/>
      </c>
      <c r="AK8315" s="70" t="str" cm="1">
        <f t="array" ref="AK8315">_xlfn.IFS(AH8315&lt;&gt;"","1",AI8315&lt;&gt;"","2",AJ8315&lt;&gt;"","3")</f>
        <v>2</v>
      </c>
    </row>
    <row r="8316" spans="1:37" x14ac:dyDescent="0.25">
      <c r="A8316" t="s">
        <v>595</v>
      </c>
      <c r="B8316" t="s">
        <v>313</v>
      </c>
      <c r="C8316" s="67" t="str">
        <f t="shared" si="939"/>
        <v>Avery Buchholz</v>
      </c>
      <c r="D8316" s="71" t="str" cm="1">
        <f t="array" ref="D8316">_xlfn.IFS(AK8316="1",CONCATENATE(C8316,"Regional"),AK8316="2",CONCATENATE(C8316,"Sectional"),AK8316="3",CONCATENATE(C8316,COUNTIF($C$1:C8316,C8316)))</f>
        <v>Avery BuchholzSectional</v>
      </c>
      <c r="E8316" s="66">
        <v>45201.333333333336</v>
      </c>
      <c r="F8316" t="s">
        <v>2492</v>
      </c>
      <c r="G8316" s="46">
        <v>48</v>
      </c>
      <c r="H8316" s="46">
        <v>104</v>
      </c>
      <c r="I8316" s="46">
        <v>34</v>
      </c>
      <c r="J8316" t="s">
        <v>164</v>
      </c>
      <c r="K8316" t="s">
        <v>177</v>
      </c>
      <c r="L8316" s="46">
        <v>5355</v>
      </c>
      <c r="M8316" s="46">
        <v>72</v>
      </c>
      <c r="N8316" s="46">
        <v>71.400000000000006</v>
      </c>
      <c r="O8316" s="46">
        <v>125</v>
      </c>
      <c r="P8316" s="46">
        <f t="shared" si="940"/>
        <v>2</v>
      </c>
      <c r="R8316" s="67" t="s">
        <v>1241</v>
      </c>
      <c r="S8316" s="67">
        <f>COUNTIF(Y$2:$Y$100,R8316)</f>
        <v>0</v>
      </c>
      <c r="V8316" s="67">
        <f t="shared" si="944"/>
        <v>0</v>
      </c>
      <c r="X8316"/>
      <c r="Y8316" s="67" t="str">
        <f t="shared" si="945"/>
        <v xml:space="preserve"> </v>
      </c>
      <c r="AB8316" t="s">
        <v>177</v>
      </c>
      <c r="AC8316" s="46">
        <v>5355</v>
      </c>
      <c r="AD8316" s="46">
        <v>72</v>
      </c>
      <c r="AE8316" s="46">
        <v>71.400000000000006</v>
      </c>
      <c r="AF8316" s="46">
        <v>125</v>
      </c>
      <c r="AH8316" s="70" t="str">
        <f t="shared" si="941"/>
        <v/>
      </c>
      <c r="AI8316" s="70" t="str">
        <f t="shared" si="942"/>
        <v>GCAW Girls Div 1 Beaver Dam Sectional</v>
      </c>
      <c r="AJ8316" s="70" t="str">
        <f t="shared" si="943"/>
        <v/>
      </c>
      <c r="AK8316" s="70" t="str" cm="1">
        <f t="array" ref="AK8316">_xlfn.IFS(AH8316&lt;&gt;"","1",AI8316&lt;&gt;"","2",AJ8316&lt;&gt;"","3")</f>
        <v>2</v>
      </c>
    </row>
    <row r="8317" spans="1:37" x14ac:dyDescent="0.25">
      <c r="A8317" t="s">
        <v>2089</v>
      </c>
      <c r="B8317" t="s">
        <v>735</v>
      </c>
      <c r="C8317" s="67" t="str">
        <f t="shared" si="939"/>
        <v>Erin Zelazoski</v>
      </c>
      <c r="D8317" s="71" t="str" cm="1">
        <f t="array" ref="D8317">_xlfn.IFS(AK8317="1",CONCATENATE(C8317,"Regional"),AK8317="2",CONCATENATE(C8317,"Sectional"),AK8317="3",CONCATENATE(C8317,COUNTIF($C$1:C8317,C8317)))</f>
        <v>Erin ZelazoskiSectional</v>
      </c>
      <c r="E8317" s="66">
        <v>45201.333333333336</v>
      </c>
      <c r="F8317" t="s">
        <v>2492</v>
      </c>
      <c r="G8317" s="46">
        <v>48</v>
      </c>
      <c r="H8317" s="46">
        <v>104</v>
      </c>
      <c r="I8317" s="46">
        <v>34</v>
      </c>
      <c r="J8317" t="s">
        <v>164</v>
      </c>
      <c r="K8317" t="s">
        <v>177</v>
      </c>
      <c r="L8317" s="46">
        <v>5355</v>
      </c>
      <c r="M8317" s="46">
        <v>72</v>
      </c>
      <c r="N8317" s="46">
        <v>71.400000000000006</v>
      </c>
      <c r="O8317" s="46">
        <v>125</v>
      </c>
      <c r="P8317" s="46">
        <f t="shared" si="940"/>
        <v>2</v>
      </c>
      <c r="R8317" s="67" t="s">
        <v>3111</v>
      </c>
      <c r="S8317" s="67">
        <f>COUNTIF(Y$2:$Y$100,R8317)</f>
        <v>0</v>
      </c>
      <c r="V8317" s="67">
        <f t="shared" si="944"/>
        <v>0</v>
      </c>
      <c r="X8317"/>
      <c r="Y8317" s="67" t="str">
        <f t="shared" si="945"/>
        <v xml:space="preserve"> </v>
      </c>
      <c r="AB8317" t="s">
        <v>177</v>
      </c>
      <c r="AC8317" s="46">
        <v>5355</v>
      </c>
      <c r="AD8317" s="46">
        <v>72</v>
      </c>
      <c r="AE8317" s="46">
        <v>71.400000000000006</v>
      </c>
      <c r="AF8317" s="46">
        <v>125</v>
      </c>
      <c r="AH8317" s="70" t="str">
        <f t="shared" si="941"/>
        <v/>
      </c>
      <c r="AI8317" s="70" t="str">
        <f t="shared" si="942"/>
        <v>GCAW Girls Div 1 Beaver Dam Sectional</v>
      </c>
      <c r="AJ8317" s="70" t="str">
        <f t="shared" si="943"/>
        <v/>
      </c>
      <c r="AK8317" s="70" t="str" cm="1">
        <f t="array" ref="AK8317">_xlfn.IFS(AH8317&lt;&gt;"","1",AI8317&lt;&gt;"","2",AJ8317&lt;&gt;"","3")</f>
        <v>2</v>
      </c>
    </row>
    <row r="8318" spans="1:37" x14ac:dyDescent="0.25">
      <c r="A8318" t="s">
        <v>374</v>
      </c>
      <c r="B8318" t="s">
        <v>729</v>
      </c>
      <c r="C8318" s="67" t="str">
        <f t="shared" si="939"/>
        <v>Maslin Wagner</v>
      </c>
      <c r="D8318" s="71" t="str" cm="1">
        <f t="array" ref="D8318">_xlfn.IFS(AK8318="1",CONCATENATE(C8318,"Regional"),AK8318="2",CONCATENATE(C8318,"Sectional"),AK8318="3",CONCATENATE(C8318,COUNTIF($C$1:C8318,C8318)))</f>
        <v>Maslin WagnerSectional</v>
      </c>
      <c r="E8318" s="66">
        <v>45201.333333333336</v>
      </c>
      <c r="F8318" t="s">
        <v>2492</v>
      </c>
      <c r="G8318" s="46">
        <v>48</v>
      </c>
      <c r="H8318" s="46">
        <v>106</v>
      </c>
      <c r="I8318" s="46">
        <v>36</v>
      </c>
      <c r="J8318" t="s">
        <v>164</v>
      </c>
      <c r="K8318" t="s">
        <v>177</v>
      </c>
      <c r="L8318" s="46">
        <v>5355</v>
      </c>
      <c r="M8318" s="46">
        <v>72</v>
      </c>
      <c r="N8318" s="46">
        <v>71.400000000000006</v>
      </c>
      <c r="O8318" s="46">
        <v>125</v>
      </c>
      <c r="P8318" s="46">
        <f t="shared" si="940"/>
        <v>2</v>
      </c>
      <c r="R8318" s="67" t="s">
        <v>1324</v>
      </c>
      <c r="S8318" s="67">
        <f>COUNTIF(Y$2:$Y$100,R8318)</f>
        <v>0</v>
      </c>
      <c r="V8318" s="67">
        <f t="shared" si="944"/>
        <v>0</v>
      </c>
      <c r="X8318"/>
      <c r="Y8318" s="67" t="str">
        <f t="shared" si="945"/>
        <v xml:space="preserve"> </v>
      </c>
      <c r="AB8318" t="s">
        <v>177</v>
      </c>
      <c r="AC8318" s="46">
        <v>5355</v>
      </c>
      <c r="AD8318" s="46">
        <v>72</v>
      </c>
      <c r="AE8318" s="46">
        <v>71.400000000000006</v>
      </c>
      <c r="AF8318" s="46">
        <v>125</v>
      </c>
      <c r="AH8318" s="70" t="str">
        <f t="shared" si="941"/>
        <v/>
      </c>
      <c r="AI8318" s="70" t="str">
        <f t="shared" si="942"/>
        <v>GCAW Girls Div 1 Beaver Dam Sectional</v>
      </c>
      <c r="AJ8318" s="70" t="str">
        <f t="shared" si="943"/>
        <v/>
      </c>
      <c r="AK8318" s="70" t="str" cm="1">
        <f t="array" ref="AK8318">_xlfn.IFS(AH8318&lt;&gt;"","1",AI8318&lt;&gt;"","2",AJ8318&lt;&gt;"","3")</f>
        <v>2</v>
      </c>
    </row>
    <row r="8319" spans="1:37" x14ac:dyDescent="0.25">
      <c r="A8319" t="s">
        <v>1652</v>
      </c>
      <c r="B8319" t="s">
        <v>443</v>
      </c>
      <c r="C8319" s="67" t="str">
        <f t="shared" si="939"/>
        <v>Emily Blankenburg</v>
      </c>
      <c r="D8319" s="71" t="str" cm="1">
        <f t="array" ref="D8319">_xlfn.IFS(AK8319="1",CONCATENATE(C8319,"Regional"),AK8319="2",CONCATENATE(C8319,"Sectional"),AK8319="3",CONCATENATE(C8319,COUNTIF($C$1:C8319,C8319)))</f>
        <v>Emily BlankenburgSectional</v>
      </c>
      <c r="E8319" s="66">
        <v>45201.333333333336</v>
      </c>
      <c r="F8319" t="s">
        <v>2492</v>
      </c>
      <c r="G8319" s="46">
        <v>48</v>
      </c>
      <c r="H8319" s="46">
        <v>106</v>
      </c>
      <c r="I8319" s="46">
        <v>36</v>
      </c>
      <c r="J8319" t="s">
        <v>164</v>
      </c>
      <c r="K8319" t="s">
        <v>177</v>
      </c>
      <c r="L8319" s="46">
        <v>5355</v>
      </c>
      <c r="M8319" s="46">
        <v>72</v>
      </c>
      <c r="N8319" s="46">
        <v>71.400000000000006</v>
      </c>
      <c r="O8319" s="46">
        <v>125</v>
      </c>
      <c r="P8319" s="46">
        <f t="shared" si="940"/>
        <v>2</v>
      </c>
      <c r="R8319" s="67" t="s">
        <v>3484</v>
      </c>
      <c r="S8319" s="67">
        <f>COUNTIF(Y$2:$Y$100,R8319)</f>
        <v>0</v>
      </c>
      <c r="V8319" s="67">
        <f t="shared" si="944"/>
        <v>0</v>
      </c>
      <c r="X8319"/>
      <c r="Y8319" s="67" t="str">
        <f t="shared" si="945"/>
        <v xml:space="preserve"> </v>
      </c>
      <c r="AB8319" t="s">
        <v>177</v>
      </c>
      <c r="AC8319" s="46">
        <v>5355</v>
      </c>
      <c r="AD8319" s="46">
        <v>72</v>
      </c>
      <c r="AE8319" s="46">
        <v>71.400000000000006</v>
      </c>
      <c r="AF8319" s="46">
        <v>125</v>
      </c>
      <c r="AH8319" s="70" t="str">
        <f t="shared" si="941"/>
        <v/>
      </c>
      <c r="AI8319" s="70" t="str">
        <f t="shared" si="942"/>
        <v>GCAW Girls Div 1 Beaver Dam Sectional</v>
      </c>
      <c r="AJ8319" s="70" t="str">
        <f t="shared" si="943"/>
        <v/>
      </c>
      <c r="AK8319" s="70" t="str" cm="1">
        <f t="array" ref="AK8319">_xlfn.IFS(AH8319&lt;&gt;"","1",AI8319&lt;&gt;"","2",AJ8319&lt;&gt;"","3")</f>
        <v>2</v>
      </c>
    </row>
    <row r="8320" spans="1:37" x14ac:dyDescent="0.25">
      <c r="A8320" t="s">
        <v>373</v>
      </c>
      <c r="B8320" t="s">
        <v>184</v>
      </c>
      <c r="C8320" s="67" t="str">
        <f t="shared" si="939"/>
        <v>Allison Waara</v>
      </c>
      <c r="D8320" s="71" t="str" cm="1">
        <f t="array" ref="D8320">_xlfn.IFS(AK8320="1",CONCATENATE(C8320,"Regional"),AK8320="2",CONCATENATE(C8320,"Sectional"),AK8320="3",CONCATENATE(C8320,COUNTIF($C$1:C8320,C8320)))</f>
        <v>Allison WaaraSectional</v>
      </c>
      <c r="E8320" s="66">
        <v>45201.333333333336</v>
      </c>
      <c r="F8320" t="s">
        <v>2492</v>
      </c>
      <c r="G8320" s="46">
        <v>48</v>
      </c>
      <c r="H8320" s="46">
        <v>106</v>
      </c>
      <c r="I8320" s="46">
        <v>36</v>
      </c>
      <c r="J8320" t="s">
        <v>164</v>
      </c>
      <c r="K8320" t="s">
        <v>177</v>
      </c>
      <c r="L8320" s="46">
        <v>5355</v>
      </c>
      <c r="M8320" s="46">
        <v>72</v>
      </c>
      <c r="N8320" s="46">
        <v>71.400000000000006</v>
      </c>
      <c r="O8320" s="46">
        <v>125</v>
      </c>
      <c r="P8320" s="46">
        <f t="shared" si="940"/>
        <v>2</v>
      </c>
      <c r="R8320" s="67" t="s">
        <v>2944</v>
      </c>
      <c r="S8320" s="67">
        <f>COUNTIF(Y$2:$Y$100,R8320)</f>
        <v>0</v>
      </c>
      <c r="V8320" s="67">
        <f t="shared" si="944"/>
        <v>0</v>
      </c>
      <c r="X8320"/>
      <c r="Y8320" s="67" t="str">
        <f t="shared" si="945"/>
        <v xml:space="preserve"> </v>
      </c>
      <c r="AB8320" t="s">
        <v>177</v>
      </c>
      <c r="AC8320" s="46">
        <v>5355</v>
      </c>
      <c r="AD8320" s="46">
        <v>72</v>
      </c>
      <c r="AE8320" s="46">
        <v>71.400000000000006</v>
      </c>
      <c r="AF8320" s="46">
        <v>125</v>
      </c>
      <c r="AH8320" s="70" t="str">
        <f t="shared" si="941"/>
        <v/>
      </c>
      <c r="AI8320" s="70" t="str">
        <f t="shared" si="942"/>
        <v>GCAW Girls Div 1 Beaver Dam Sectional</v>
      </c>
      <c r="AJ8320" s="70" t="str">
        <f t="shared" si="943"/>
        <v/>
      </c>
      <c r="AK8320" s="70" t="str" cm="1">
        <f t="array" ref="AK8320">_xlfn.IFS(AH8320&lt;&gt;"","1",AI8320&lt;&gt;"","2",AJ8320&lt;&gt;"","3")</f>
        <v>2</v>
      </c>
    </row>
    <row r="8321" spans="1:37" x14ac:dyDescent="0.25">
      <c r="A8321" t="s">
        <v>374</v>
      </c>
      <c r="B8321" t="s">
        <v>769</v>
      </c>
      <c r="C8321" s="67" t="str">
        <f t="shared" si="939"/>
        <v>Nadia Wagner</v>
      </c>
      <c r="D8321" s="71" t="str" cm="1">
        <f t="array" ref="D8321">_xlfn.IFS(AK8321="1",CONCATENATE(C8321,"Regional"),AK8321="2",CONCATENATE(C8321,"Sectional"),AK8321="3",CONCATENATE(C8321,COUNTIF($C$1:C8321,C8321)))</f>
        <v>Nadia WagnerSectional</v>
      </c>
      <c r="E8321" s="66">
        <v>45201.333333333336</v>
      </c>
      <c r="F8321" t="s">
        <v>2492</v>
      </c>
      <c r="G8321" s="46">
        <v>48</v>
      </c>
      <c r="H8321" s="46">
        <v>109</v>
      </c>
      <c r="I8321" s="46">
        <v>39</v>
      </c>
      <c r="J8321" t="s">
        <v>164</v>
      </c>
      <c r="K8321" t="s">
        <v>177</v>
      </c>
      <c r="L8321" s="46">
        <v>5355</v>
      </c>
      <c r="M8321" s="46">
        <v>72</v>
      </c>
      <c r="N8321" s="46">
        <v>71.400000000000006</v>
      </c>
      <c r="O8321" s="46">
        <v>125</v>
      </c>
      <c r="P8321" s="46">
        <f t="shared" si="940"/>
        <v>2</v>
      </c>
      <c r="R8321" s="67" t="s">
        <v>1353</v>
      </c>
      <c r="S8321" s="67">
        <f>COUNTIF(Y$2:$Y$100,R8321)</f>
        <v>0</v>
      </c>
      <c r="V8321" s="67">
        <f t="shared" si="944"/>
        <v>0</v>
      </c>
      <c r="X8321"/>
      <c r="Y8321" s="67" t="str">
        <f t="shared" si="945"/>
        <v xml:space="preserve"> </v>
      </c>
      <c r="AB8321" t="s">
        <v>177</v>
      </c>
      <c r="AC8321" s="46">
        <v>5355</v>
      </c>
      <c r="AD8321" s="46">
        <v>72</v>
      </c>
      <c r="AE8321" s="46">
        <v>71.400000000000006</v>
      </c>
      <c r="AF8321" s="46">
        <v>125</v>
      </c>
      <c r="AH8321" s="70" t="str">
        <f t="shared" si="941"/>
        <v/>
      </c>
      <c r="AI8321" s="70" t="str">
        <f t="shared" si="942"/>
        <v>GCAW Girls Div 1 Beaver Dam Sectional</v>
      </c>
      <c r="AJ8321" s="70" t="str">
        <f t="shared" si="943"/>
        <v/>
      </c>
      <c r="AK8321" s="70" t="str" cm="1">
        <f t="array" ref="AK8321">_xlfn.IFS(AH8321&lt;&gt;"","1",AI8321&lt;&gt;"","2",AJ8321&lt;&gt;"","3")</f>
        <v>2</v>
      </c>
    </row>
    <row r="8322" spans="1:37" x14ac:dyDescent="0.25">
      <c r="A8322" t="s">
        <v>1743</v>
      </c>
      <c r="B8322" t="s">
        <v>421</v>
      </c>
      <c r="C8322" s="67" t="str">
        <f t="shared" ref="C8322:C8385" si="946">CONCATENATE(B8322," ",A8322)</f>
        <v>Elizabeth Zuniga-Meyer</v>
      </c>
      <c r="D8322" s="71" t="str" cm="1">
        <f t="array" ref="D8322">_xlfn.IFS(AK8322="1",CONCATENATE(C8322,"Regional"),AK8322="2",CONCATENATE(C8322,"Sectional"),AK8322="3",CONCATENATE(C8322,COUNTIF($C$1:C8322,C8322)))</f>
        <v>Elizabeth Zuniga-MeyerSectional</v>
      </c>
      <c r="E8322" s="66">
        <v>45201.333333333336</v>
      </c>
      <c r="F8322" t="s">
        <v>2492</v>
      </c>
      <c r="G8322" s="46">
        <v>48</v>
      </c>
      <c r="H8322" s="46">
        <v>111</v>
      </c>
      <c r="I8322" s="46">
        <v>40</v>
      </c>
      <c r="J8322" t="s">
        <v>164</v>
      </c>
      <c r="K8322" t="s">
        <v>177</v>
      </c>
      <c r="L8322" s="46">
        <v>5355</v>
      </c>
      <c r="M8322" s="46">
        <v>72</v>
      </c>
      <c r="N8322" s="46">
        <v>71.400000000000006</v>
      </c>
      <c r="O8322" s="46">
        <v>125</v>
      </c>
      <c r="P8322" s="46">
        <f t="shared" ref="P8322:P8385" si="947">IF(L8322&gt;4000,2,1)</f>
        <v>2</v>
      </c>
      <c r="R8322" s="67" t="s">
        <v>2746</v>
      </c>
      <c r="S8322" s="67">
        <f>COUNTIF(Y$2:$Y$100,R8322)</f>
        <v>0</v>
      </c>
      <c r="V8322" s="67">
        <f t="shared" si="944"/>
        <v>0</v>
      </c>
      <c r="X8322"/>
      <c r="Y8322" s="67" t="str">
        <f t="shared" si="945"/>
        <v xml:space="preserve"> </v>
      </c>
      <c r="AB8322" t="s">
        <v>177</v>
      </c>
      <c r="AC8322" s="46">
        <v>5355</v>
      </c>
      <c r="AD8322" s="46">
        <v>72</v>
      </c>
      <c r="AE8322" s="46">
        <v>71.400000000000006</v>
      </c>
      <c r="AF8322" s="46">
        <v>125</v>
      </c>
      <c r="AH8322" s="70" t="str">
        <f t="shared" ref="AH8322:AH8330" si="948">IF(ISNUMBER(SEARCH("regional",$F8322)),$F8322,"")</f>
        <v/>
      </c>
      <c r="AI8322" s="70" t="str">
        <f t="shared" ref="AI8322:AI8331" si="949">IF(ISNUMBER(SEARCH("sectional",$F8322)),$F8322,"")</f>
        <v>GCAW Girls Div 1 Beaver Dam Sectional</v>
      </c>
      <c r="AJ8322" s="70" t="str">
        <f t="shared" ref="AJ8322:AJ8331" si="950">IF(AND(AH8322="",AI8322=""),"X","")</f>
        <v/>
      </c>
      <c r="AK8322" s="70" t="str" cm="1">
        <f t="array" ref="AK8322">_xlfn.IFS(AH8322&lt;&gt;"","1",AI8322&lt;&gt;"","2",AJ8322&lt;&gt;"","3")</f>
        <v>2</v>
      </c>
    </row>
    <row r="8323" spans="1:37" x14ac:dyDescent="0.25">
      <c r="A8323" t="s">
        <v>838</v>
      </c>
      <c r="B8323" t="s">
        <v>371</v>
      </c>
      <c r="C8323" s="67" t="str">
        <f t="shared" si="946"/>
        <v>Abby Weiterman</v>
      </c>
      <c r="D8323" s="71" t="str" cm="1">
        <f t="array" ref="D8323">_xlfn.IFS(AK8323="1",CONCATENATE(C8323,"Regional"),AK8323="2",CONCATENATE(C8323,"Sectional"),AK8323="3",CONCATENATE(C8323,COUNTIF($C$1:C8323,C8323)))</f>
        <v>Abby WeitermanSectional</v>
      </c>
      <c r="E8323" s="66">
        <v>45201.333333333336</v>
      </c>
      <c r="F8323" t="s">
        <v>2492</v>
      </c>
      <c r="G8323" s="46">
        <v>48</v>
      </c>
      <c r="H8323" s="46">
        <v>111</v>
      </c>
      <c r="I8323" s="46">
        <v>40</v>
      </c>
      <c r="J8323" t="s">
        <v>164</v>
      </c>
      <c r="K8323" t="s">
        <v>177</v>
      </c>
      <c r="L8323" s="46">
        <v>5355</v>
      </c>
      <c r="M8323" s="46">
        <v>72</v>
      </c>
      <c r="N8323" s="46">
        <v>71.400000000000006</v>
      </c>
      <c r="O8323" s="46">
        <v>125</v>
      </c>
      <c r="P8323" s="46">
        <f t="shared" si="947"/>
        <v>2</v>
      </c>
      <c r="R8323" s="67" t="s">
        <v>1389</v>
      </c>
      <c r="S8323" s="67">
        <f>COUNTIF(Y$2:$Y$100,R8323)</f>
        <v>0</v>
      </c>
      <c r="V8323" s="67">
        <f t="shared" si="944"/>
        <v>0</v>
      </c>
      <c r="X8323"/>
      <c r="Y8323" s="67" t="str">
        <f t="shared" si="945"/>
        <v xml:space="preserve"> </v>
      </c>
      <c r="AB8323" t="s">
        <v>177</v>
      </c>
      <c r="AC8323" s="46">
        <v>5355</v>
      </c>
      <c r="AD8323" s="46">
        <v>72</v>
      </c>
      <c r="AE8323" s="46">
        <v>71.400000000000006</v>
      </c>
      <c r="AF8323" s="46">
        <v>125</v>
      </c>
      <c r="AH8323" s="70" t="str">
        <f t="shared" si="948"/>
        <v/>
      </c>
      <c r="AI8323" s="70" t="str">
        <f t="shared" si="949"/>
        <v>GCAW Girls Div 1 Beaver Dam Sectional</v>
      </c>
      <c r="AJ8323" s="70" t="str">
        <f t="shared" si="950"/>
        <v/>
      </c>
      <c r="AK8323" s="70" t="str" cm="1">
        <f t="array" ref="AK8323">_xlfn.IFS(AH8323&lt;&gt;"","1",AI8323&lt;&gt;"","2",AJ8323&lt;&gt;"","3")</f>
        <v>2</v>
      </c>
    </row>
    <row r="8324" spans="1:37" x14ac:dyDescent="0.25">
      <c r="A8324" t="s">
        <v>3426</v>
      </c>
      <c r="B8324" t="s">
        <v>490</v>
      </c>
      <c r="C8324" s="67" t="str">
        <f t="shared" si="946"/>
        <v>Ellie Adank</v>
      </c>
      <c r="D8324" s="71" t="str" cm="1">
        <f t="array" ref="D8324">_xlfn.IFS(AK8324="1",CONCATENATE(C8324,"Regional"),AK8324="2",CONCATENATE(C8324,"Sectional"),AK8324="3",CONCATENATE(C8324,COUNTIF($C$1:C8324,C8324)))</f>
        <v>Ellie AdankSectional</v>
      </c>
      <c r="E8324" s="66">
        <v>45201.333333333336</v>
      </c>
      <c r="F8324" t="s">
        <v>2492</v>
      </c>
      <c r="G8324" s="46">
        <v>48</v>
      </c>
      <c r="H8324" s="46">
        <v>112</v>
      </c>
      <c r="I8324" s="46">
        <v>42</v>
      </c>
      <c r="J8324" t="s">
        <v>164</v>
      </c>
      <c r="K8324" t="s">
        <v>177</v>
      </c>
      <c r="L8324" s="46">
        <v>5355</v>
      </c>
      <c r="M8324" s="46">
        <v>72</v>
      </c>
      <c r="N8324" s="46">
        <v>71.400000000000006</v>
      </c>
      <c r="O8324" s="46">
        <v>125</v>
      </c>
      <c r="P8324" s="46">
        <f t="shared" si="947"/>
        <v>2</v>
      </c>
      <c r="R8324" s="67" t="s">
        <v>3615</v>
      </c>
      <c r="S8324" s="67">
        <f>COUNTIF(Y$2:$Y$100,R8324)</f>
        <v>0</v>
      </c>
      <c r="V8324" s="67">
        <f t="shared" si="944"/>
        <v>0</v>
      </c>
      <c r="X8324"/>
      <c r="Y8324" s="67" t="str">
        <f t="shared" si="945"/>
        <v xml:space="preserve"> </v>
      </c>
      <c r="AB8324" t="s">
        <v>177</v>
      </c>
      <c r="AC8324" s="46">
        <v>5355</v>
      </c>
      <c r="AD8324" s="46">
        <v>72</v>
      </c>
      <c r="AE8324" s="46">
        <v>71.400000000000006</v>
      </c>
      <c r="AF8324" s="46">
        <v>125</v>
      </c>
      <c r="AH8324" s="70" t="str">
        <f t="shared" si="948"/>
        <v/>
      </c>
      <c r="AI8324" s="70" t="str">
        <f t="shared" si="949"/>
        <v>GCAW Girls Div 1 Beaver Dam Sectional</v>
      </c>
      <c r="AJ8324" s="70" t="str">
        <f t="shared" si="950"/>
        <v/>
      </c>
      <c r="AK8324" s="70" t="str" cm="1">
        <f t="array" ref="AK8324">_xlfn.IFS(AH8324&lt;&gt;"","1",AI8324&lt;&gt;"","2",AJ8324&lt;&gt;"","3")</f>
        <v>2</v>
      </c>
    </row>
    <row r="8325" spans="1:37" x14ac:dyDescent="0.25">
      <c r="A8325" t="s">
        <v>385</v>
      </c>
      <c r="B8325" t="s">
        <v>401</v>
      </c>
      <c r="C8325" s="67" t="str">
        <f t="shared" si="946"/>
        <v>Hannah Wilson</v>
      </c>
      <c r="D8325" s="71" t="str" cm="1">
        <f t="array" ref="D8325">_xlfn.IFS(AK8325="1",CONCATENATE(C8325,"Regional"),AK8325="2",CONCATENATE(C8325,"Sectional"),AK8325="3",CONCATENATE(C8325,COUNTIF($C$1:C8325,C8325)))</f>
        <v>Hannah WilsonSectional</v>
      </c>
      <c r="E8325" s="66">
        <v>45201.333333333336</v>
      </c>
      <c r="F8325" t="s">
        <v>2492</v>
      </c>
      <c r="G8325" s="46">
        <v>48</v>
      </c>
      <c r="H8325" s="46">
        <v>114</v>
      </c>
      <c r="I8325" s="46">
        <v>43</v>
      </c>
      <c r="J8325" t="s">
        <v>164</v>
      </c>
      <c r="K8325" t="s">
        <v>177</v>
      </c>
      <c r="L8325" s="46">
        <v>5355</v>
      </c>
      <c r="M8325" s="46">
        <v>72</v>
      </c>
      <c r="N8325" s="46">
        <v>71.400000000000006</v>
      </c>
      <c r="O8325" s="46">
        <v>125</v>
      </c>
      <c r="P8325" s="46">
        <f t="shared" si="947"/>
        <v>2</v>
      </c>
      <c r="R8325" s="67" t="s">
        <v>2976</v>
      </c>
      <c r="S8325" s="67">
        <f>COUNTIF(Y$2:$Y$100,R8325)</f>
        <v>0</v>
      </c>
      <c r="V8325" s="67">
        <f t="shared" si="944"/>
        <v>0</v>
      </c>
      <c r="X8325"/>
      <c r="Y8325" s="67" t="str">
        <f t="shared" si="945"/>
        <v xml:space="preserve"> </v>
      </c>
      <c r="AB8325" t="s">
        <v>177</v>
      </c>
      <c r="AC8325" s="46">
        <v>5355</v>
      </c>
      <c r="AD8325" s="46">
        <v>72</v>
      </c>
      <c r="AE8325" s="46">
        <v>71.400000000000006</v>
      </c>
      <c r="AF8325" s="46">
        <v>125</v>
      </c>
      <c r="AH8325" s="70" t="str">
        <f t="shared" si="948"/>
        <v/>
      </c>
      <c r="AI8325" s="70" t="str">
        <f t="shared" si="949"/>
        <v>GCAW Girls Div 1 Beaver Dam Sectional</v>
      </c>
      <c r="AJ8325" s="70" t="str">
        <f t="shared" si="950"/>
        <v/>
      </c>
      <c r="AK8325" s="70" t="str" cm="1">
        <f t="array" ref="AK8325">_xlfn.IFS(AH8325&lt;&gt;"","1",AI8325&lt;&gt;"","2",AJ8325&lt;&gt;"","3")</f>
        <v>2</v>
      </c>
    </row>
    <row r="8326" spans="1:37" x14ac:dyDescent="0.25">
      <c r="A8326" t="s">
        <v>903</v>
      </c>
      <c r="B8326" t="s">
        <v>280</v>
      </c>
      <c r="C8326" s="67" t="str">
        <f t="shared" si="946"/>
        <v>Kennedy Footit</v>
      </c>
      <c r="D8326" s="71" t="str" cm="1">
        <f t="array" ref="D8326">_xlfn.IFS(AK8326="1",CONCATENATE(C8326,"Regional"),AK8326="2",CONCATENATE(C8326,"Sectional"),AK8326="3",CONCATENATE(C8326,COUNTIF($C$1:C8326,C8326)))</f>
        <v>Kennedy FootitSectional</v>
      </c>
      <c r="E8326" s="66">
        <v>45201.333333333336</v>
      </c>
      <c r="F8326" t="s">
        <v>2492</v>
      </c>
      <c r="G8326" s="46">
        <v>48</v>
      </c>
      <c r="H8326" s="46">
        <v>115</v>
      </c>
      <c r="I8326" s="46">
        <v>44</v>
      </c>
      <c r="J8326" t="s">
        <v>164</v>
      </c>
      <c r="K8326" t="s">
        <v>177</v>
      </c>
      <c r="L8326" s="46">
        <v>5355</v>
      </c>
      <c r="M8326" s="46">
        <v>72</v>
      </c>
      <c r="N8326" s="46">
        <v>71.400000000000006</v>
      </c>
      <c r="O8326" s="46">
        <v>125</v>
      </c>
      <c r="P8326" s="46">
        <f t="shared" si="947"/>
        <v>2</v>
      </c>
      <c r="R8326" s="67" t="s">
        <v>1441</v>
      </c>
      <c r="S8326" s="67">
        <f>COUNTIF(Y$2:$Y$100,R8326)</f>
        <v>0</v>
      </c>
      <c r="V8326" s="67">
        <f t="shared" si="944"/>
        <v>0</v>
      </c>
      <c r="X8326"/>
      <c r="Y8326" s="67" t="str">
        <f t="shared" si="945"/>
        <v xml:space="preserve"> </v>
      </c>
      <c r="AB8326" t="s">
        <v>177</v>
      </c>
      <c r="AC8326" s="46">
        <v>5355</v>
      </c>
      <c r="AD8326" s="46">
        <v>72</v>
      </c>
      <c r="AE8326" s="46">
        <v>71.400000000000006</v>
      </c>
      <c r="AF8326" s="46">
        <v>125</v>
      </c>
      <c r="AH8326" s="70" t="str">
        <f t="shared" si="948"/>
        <v/>
      </c>
      <c r="AI8326" s="70" t="str">
        <f t="shared" si="949"/>
        <v>GCAW Girls Div 1 Beaver Dam Sectional</v>
      </c>
      <c r="AJ8326" s="70" t="str">
        <f t="shared" si="950"/>
        <v/>
      </c>
      <c r="AK8326" s="70" t="str" cm="1">
        <f t="array" ref="AK8326">_xlfn.IFS(AH8326&lt;&gt;"","1",AI8326&lt;&gt;"","2",AJ8326&lt;&gt;"","3")</f>
        <v>2</v>
      </c>
    </row>
    <row r="8327" spans="1:37" x14ac:dyDescent="0.25">
      <c r="A8327" t="s">
        <v>281</v>
      </c>
      <c r="B8327" t="s">
        <v>795</v>
      </c>
      <c r="C8327" s="67" t="str">
        <f t="shared" si="946"/>
        <v>MaryGrace King</v>
      </c>
      <c r="D8327" s="71" t="str" cm="1">
        <f t="array" ref="D8327">_xlfn.IFS(AK8327="1",CONCATENATE(C8327,"Regional"),AK8327="2",CONCATENATE(C8327,"Sectional"),AK8327="3",CONCATENATE(C8327,COUNTIF($C$1:C8327,C8327)))</f>
        <v>MaryGrace KingSectional</v>
      </c>
      <c r="E8327" s="66">
        <v>45201.333333333336</v>
      </c>
      <c r="F8327" t="s">
        <v>2492</v>
      </c>
      <c r="G8327" s="46">
        <v>48</v>
      </c>
      <c r="H8327" s="46">
        <v>116</v>
      </c>
      <c r="I8327" s="46">
        <v>45</v>
      </c>
      <c r="J8327" t="s">
        <v>164</v>
      </c>
      <c r="K8327" t="s">
        <v>177</v>
      </c>
      <c r="L8327" s="46">
        <v>5355</v>
      </c>
      <c r="M8327" s="46">
        <v>72</v>
      </c>
      <c r="N8327" s="46">
        <v>71.400000000000006</v>
      </c>
      <c r="O8327" s="46">
        <v>125</v>
      </c>
      <c r="P8327" s="46">
        <f t="shared" si="947"/>
        <v>2</v>
      </c>
      <c r="R8327" s="67" t="s">
        <v>2958</v>
      </c>
      <c r="S8327" s="67">
        <f>COUNTIF(Y$2:$Y$100,R8327)</f>
        <v>0</v>
      </c>
      <c r="V8327" s="67">
        <f t="shared" si="944"/>
        <v>0</v>
      </c>
      <c r="X8327"/>
      <c r="Y8327" s="67" t="str">
        <f t="shared" si="945"/>
        <v xml:space="preserve"> </v>
      </c>
      <c r="AB8327" t="s">
        <v>177</v>
      </c>
      <c r="AC8327" s="46">
        <v>5355</v>
      </c>
      <c r="AD8327" s="46">
        <v>72</v>
      </c>
      <c r="AE8327" s="46">
        <v>71.400000000000006</v>
      </c>
      <c r="AF8327" s="46">
        <v>125</v>
      </c>
      <c r="AH8327" s="70" t="str">
        <f t="shared" si="948"/>
        <v/>
      </c>
      <c r="AI8327" s="70" t="str">
        <f t="shared" si="949"/>
        <v>GCAW Girls Div 1 Beaver Dam Sectional</v>
      </c>
      <c r="AJ8327" s="70" t="str">
        <f t="shared" si="950"/>
        <v/>
      </c>
      <c r="AK8327" s="70" t="str" cm="1">
        <f t="array" ref="AK8327">_xlfn.IFS(AH8327&lt;&gt;"","1",AI8327&lt;&gt;"","2",AJ8327&lt;&gt;"","3")</f>
        <v>2</v>
      </c>
    </row>
    <row r="8328" spans="1:37" x14ac:dyDescent="0.25">
      <c r="A8328" t="s">
        <v>1674</v>
      </c>
      <c r="B8328" t="s">
        <v>840</v>
      </c>
      <c r="C8328" s="67" t="str">
        <f t="shared" si="946"/>
        <v>Charlotte Timmermans</v>
      </c>
      <c r="D8328" s="71" t="str" cm="1">
        <f t="array" ref="D8328">_xlfn.IFS(AK8328="1",CONCATENATE(C8328,"Regional"),AK8328="2",CONCATENATE(C8328,"Sectional"),AK8328="3",CONCATENATE(C8328,COUNTIF($C$1:C8328,C8328)))</f>
        <v>Charlotte TimmermansSectional</v>
      </c>
      <c r="E8328" s="66">
        <v>45201.333333333336</v>
      </c>
      <c r="F8328" t="s">
        <v>2492</v>
      </c>
      <c r="G8328" s="46">
        <v>48</v>
      </c>
      <c r="H8328" s="46">
        <v>118</v>
      </c>
      <c r="I8328" s="46">
        <v>46</v>
      </c>
      <c r="J8328" t="s">
        <v>164</v>
      </c>
      <c r="K8328" t="s">
        <v>177</v>
      </c>
      <c r="L8328" s="46">
        <v>5355</v>
      </c>
      <c r="M8328" s="46">
        <v>72</v>
      </c>
      <c r="N8328" s="46">
        <v>71.400000000000006</v>
      </c>
      <c r="O8328" s="46">
        <v>125</v>
      </c>
      <c r="P8328" s="46">
        <f t="shared" si="947"/>
        <v>2</v>
      </c>
      <c r="R8328" s="67" t="s">
        <v>3112</v>
      </c>
      <c r="S8328" s="67">
        <f>COUNTIF(Y$2:$Y$100,R8328)</f>
        <v>0</v>
      </c>
      <c r="V8328" s="67">
        <f t="shared" si="944"/>
        <v>0</v>
      </c>
      <c r="X8328"/>
      <c r="Y8328" s="67" t="str">
        <f t="shared" si="945"/>
        <v xml:space="preserve"> </v>
      </c>
      <c r="AB8328" t="s">
        <v>177</v>
      </c>
      <c r="AC8328" s="46">
        <v>5355</v>
      </c>
      <c r="AD8328" s="46">
        <v>72</v>
      </c>
      <c r="AE8328" s="46">
        <v>71.400000000000006</v>
      </c>
      <c r="AF8328" s="46">
        <v>125</v>
      </c>
      <c r="AH8328" s="70" t="str">
        <f t="shared" si="948"/>
        <v/>
      </c>
      <c r="AI8328" s="70" t="str">
        <f t="shared" si="949"/>
        <v>GCAW Girls Div 1 Beaver Dam Sectional</v>
      </c>
      <c r="AJ8328" s="70" t="str">
        <f t="shared" si="950"/>
        <v/>
      </c>
      <c r="AK8328" s="70" t="str" cm="1">
        <f t="array" ref="AK8328">_xlfn.IFS(AH8328&lt;&gt;"","1",AI8328&lt;&gt;"","2",AJ8328&lt;&gt;"","3")</f>
        <v>2</v>
      </c>
    </row>
    <row r="8329" spans="1:37" x14ac:dyDescent="0.25">
      <c r="A8329" t="s">
        <v>213</v>
      </c>
      <c r="B8329" t="s">
        <v>181</v>
      </c>
      <c r="C8329" s="67" t="str">
        <f t="shared" si="946"/>
        <v>Skylar Brandt</v>
      </c>
      <c r="D8329" s="71" t="str" cm="1">
        <f t="array" ref="D8329">_xlfn.IFS(AK8329="1",CONCATENATE(C8329,"Regional"),AK8329="2",CONCATENATE(C8329,"Sectional"),AK8329="3",CONCATENATE(C8329,COUNTIF($C$1:C8329,C8329)))</f>
        <v>Skylar BrandtSectional</v>
      </c>
      <c r="E8329" s="66">
        <v>45201.333333333336</v>
      </c>
      <c r="F8329" t="s">
        <v>2492</v>
      </c>
      <c r="G8329" s="46">
        <v>48</v>
      </c>
      <c r="H8329" s="46">
        <v>118</v>
      </c>
      <c r="I8329" s="46">
        <v>46</v>
      </c>
      <c r="J8329" t="s">
        <v>164</v>
      </c>
      <c r="K8329" t="s">
        <v>177</v>
      </c>
      <c r="L8329" s="46">
        <v>5355</v>
      </c>
      <c r="M8329" s="46">
        <v>72</v>
      </c>
      <c r="N8329" s="46">
        <v>71.400000000000006</v>
      </c>
      <c r="O8329" s="46">
        <v>125</v>
      </c>
      <c r="P8329" s="46">
        <f t="shared" si="947"/>
        <v>2</v>
      </c>
      <c r="R8329" s="67" t="s">
        <v>3607</v>
      </c>
      <c r="S8329" s="67">
        <f>COUNTIF(Y$2:$Y$100,R8329)</f>
        <v>0</v>
      </c>
      <c r="V8329" s="67">
        <f t="shared" si="944"/>
        <v>0</v>
      </c>
      <c r="X8329"/>
      <c r="Y8329" s="67" t="str">
        <f t="shared" si="945"/>
        <v xml:space="preserve"> </v>
      </c>
      <c r="AB8329" t="s">
        <v>177</v>
      </c>
      <c r="AC8329" s="46">
        <v>5355</v>
      </c>
      <c r="AD8329" s="46">
        <v>72</v>
      </c>
      <c r="AE8329" s="46">
        <v>71.400000000000006</v>
      </c>
      <c r="AF8329" s="46">
        <v>125</v>
      </c>
      <c r="AH8329" s="70" t="str">
        <f t="shared" si="948"/>
        <v/>
      </c>
      <c r="AI8329" s="70" t="str">
        <f t="shared" si="949"/>
        <v>GCAW Girls Div 1 Beaver Dam Sectional</v>
      </c>
      <c r="AJ8329" s="70" t="str">
        <f t="shared" si="950"/>
        <v/>
      </c>
      <c r="AK8329" s="70" t="str" cm="1">
        <f t="array" ref="AK8329">_xlfn.IFS(AH8329&lt;&gt;"","1",AI8329&lt;&gt;"","2",AJ8329&lt;&gt;"","3")</f>
        <v>2</v>
      </c>
    </row>
    <row r="8330" spans="1:37" x14ac:dyDescent="0.25">
      <c r="A8330" t="s">
        <v>339</v>
      </c>
      <c r="B8330" t="s">
        <v>353</v>
      </c>
      <c r="C8330" s="67" t="str">
        <f t="shared" si="946"/>
        <v>Olivia Ross</v>
      </c>
      <c r="D8330" s="71" t="str" cm="1">
        <f t="array" ref="D8330">_xlfn.IFS(AK8330="1",CONCATENATE(C8330,"Regional"),AK8330="2",CONCATENATE(C8330,"Sectional"),AK8330="3",CONCATENATE(C8330,COUNTIF($C$1:C8330,C8330)))</f>
        <v>Olivia RossSectional</v>
      </c>
      <c r="E8330" s="66">
        <v>45201.333333333336</v>
      </c>
      <c r="F8330" t="s">
        <v>2492</v>
      </c>
      <c r="G8330" s="46">
        <v>48</v>
      </c>
      <c r="H8330" s="46">
        <v>123</v>
      </c>
      <c r="I8330" s="46">
        <v>48</v>
      </c>
      <c r="J8330" t="s">
        <v>164</v>
      </c>
      <c r="K8330" t="s">
        <v>177</v>
      </c>
      <c r="L8330" s="46">
        <v>5355</v>
      </c>
      <c r="M8330" s="46">
        <v>72</v>
      </c>
      <c r="N8330" s="46">
        <v>71.400000000000006</v>
      </c>
      <c r="O8330" s="46">
        <v>125</v>
      </c>
      <c r="P8330" s="46">
        <f t="shared" si="947"/>
        <v>2</v>
      </c>
      <c r="R8330" s="67" t="s">
        <v>1568</v>
      </c>
      <c r="S8330" s="67">
        <f>COUNTIF(Y$2:$Y$100,R8330)</f>
        <v>0</v>
      </c>
      <c r="V8330" s="67">
        <f t="shared" si="944"/>
        <v>0</v>
      </c>
      <c r="X8330"/>
      <c r="Y8330" s="67" t="str">
        <f t="shared" si="945"/>
        <v xml:space="preserve"> </v>
      </c>
      <c r="AB8330" t="s">
        <v>177</v>
      </c>
      <c r="AC8330" s="46">
        <v>5355</v>
      </c>
      <c r="AD8330" s="46">
        <v>72</v>
      </c>
      <c r="AE8330" s="46">
        <v>71.400000000000006</v>
      </c>
      <c r="AF8330" s="46">
        <v>125</v>
      </c>
      <c r="AH8330" s="70" t="str">
        <f t="shared" si="948"/>
        <v/>
      </c>
      <c r="AI8330" s="70" t="str">
        <f t="shared" si="949"/>
        <v>GCAW Girls Div 1 Beaver Dam Sectional</v>
      </c>
      <c r="AJ8330" s="70" t="str">
        <f t="shared" si="950"/>
        <v/>
      </c>
      <c r="AK8330" s="70" t="str" cm="1">
        <f t="array" ref="AK8330">_xlfn.IFS(AH8330&lt;&gt;"","1",AI8330&lt;&gt;"","2",AJ8330&lt;&gt;"","3")</f>
        <v>2</v>
      </c>
    </row>
    <row r="8331" spans="1:37" x14ac:dyDescent="0.25">
      <c r="A8331" t="s">
        <v>450</v>
      </c>
      <c r="B8331" t="s">
        <v>451</v>
      </c>
      <c r="C8331" s="67" t="str">
        <f t="shared" si="946"/>
        <v>Izzi Stricker</v>
      </c>
      <c r="D8331" s="71" t="str" cm="1">
        <f t="array" ref="D8331">_xlfn.IFS(AK8331="1",CONCATENATE(C8331,"Regional"),AK8331="2",CONCATENATE(C8331,"Sectional"),AK8331="3",CONCATENATE(C8331,COUNTIF($C$1:C8331,C8331)))</f>
        <v>Izzi StrickerSectional</v>
      </c>
      <c r="E8331" s="66">
        <v>45201</v>
      </c>
      <c r="F8331" t="s">
        <v>2493</v>
      </c>
      <c r="G8331" s="46">
        <v>48</v>
      </c>
      <c r="H8331" s="46">
        <v>66</v>
      </c>
      <c r="I8331" s="46">
        <v>1</v>
      </c>
      <c r="J8331" t="s">
        <v>153</v>
      </c>
      <c r="K8331" t="s">
        <v>131</v>
      </c>
      <c r="L8331" s="46">
        <v>4981</v>
      </c>
      <c r="M8331" s="46">
        <v>72</v>
      </c>
      <c r="N8331" s="46">
        <v>68.599999999999994</v>
      </c>
      <c r="O8331" s="46">
        <v>117</v>
      </c>
      <c r="P8331" s="46">
        <f t="shared" si="947"/>
        <v>2</v>
      </c>
      <c r="R8331" s="67" t="s">
        <v>1158</v>
      </c>
      <c r="S8331" s="67">
        <f>COUNTIF(Y$2:$Y$100,R8331)</f>
        <v>0</v>
      </c>
      <c r="V8331" s="67">
        <f t="shared" si="944"/>
        <v>0</v>
      </c>
      <c r="X8331"/>
      <c r="AB8331" t="s">
        <v>131</v>
      </c>
      <c r="AC8331" s="46">
        <v>4981</v>
      </c>
      <c r="AD8331" s="46">
        <v>72</v>
      </c>
      <c r="AE8331" s="46">
        <v>68.599999999999994</v>
      </c>
      <c r="AF8331" s="46">
        <v>117</v>
      </c>
      <c r="AI8331" s="70" t="str">
        <f t="shared" si="949"/>
        <v>GCAW Girls Div 1 DeForest Sectional</v>
      </c>
      <c r="AJ8331" s="70" t="str">
        <f t="shared" si="950"/>
        <v/>
      </c>
      <c r="AK8331" s="70" t="str" cm="1">
        <f t="array" ref="AK8331">_xlfn.IFS(AH8331&lt;&gt;"","1",AI8331&lt;&gt;"","2",AJ8331&lt;&gt;"","3")</f>
        <v>2</v>
      </c>
    </row>
    <row r="8332" spans="1:37" x14ac:dyDescent="0.25">
      <c r="A8332" t="s">
        <v>3700</v>
      </c>
      <c r="B8332" t="s">
        <v>371</v>
      </c>
      <c r="C8332" s="67" t="str">
        <f t="shared" si="946"/>
        <v>Abby Henricksen</v>
      </c>
      <c r="D8332" s="71" t="str" cm="1">
        <f t="array" ref="D8332">_xlfn.IFS(AK8332="1",CONCATENATE(C8332,"Regional"),AK8332="2",CONCATENATE(C8332,"Sectional"),AK8332="3",CONCATENATE(C8332,COUNTIF($C$1:C8332,C8332)))</f>
        <v>Abby HenricksenSectional</v>
      </c>
      <c r="E8332" s="66">
        <v>45201</v>
      </c>
      <c r="F8332" t="s">
        <v>2493</v>
      </c>
      <c r="G8332" s="46">
        <v>48</v>
      </c>
      <c r="H8332" s="46">
        <v>71</v>
      </c>
      <c r="I8332" s="46">
        <v>2</v>
      </c>
      <c r="J8332" t="s">
        <v>153</v>
      </c>
      <c r="K8332" t="s">
        <v>131</v>
      </c>
      <c r="L8332" s="46">
        <v>4981</v>
      </c>
      <c r="M8332" s="46">
        <v>72</v>
      </c>
      <c r="N8332" s="46">
        <v>68.599999999999994</v>
      </c>
      <c r="O8332" s="46">
        <v>117</v>
      </c>
      <c r="P8332" s="46">
        <f t="shared" si="947"/>
        <v>2</v>
      </c>
      <c r="R8332" s="67" t="s">
        <v>3701</v>
      </c>
      <c r="S8332" s="67">
        <f>COUNTIF(Y$2:$Y$100,R8332)</f>
        <v>0</v>
      </c>
      <c r="V8332" s="67">
        <f t="shared" ref="V8332:V8338" si="951">COUNTIF(R8332:R10959,Y8332)</f>
        <v>0</v>
      </c>
      <c r="X8332"/>
      <c r="AB8332" t="s">
        <v>131</v>
      </c>
      <c r="AC8332" s="46">
        <v>4981</v>
      </c>
      <c r="AD8332" s="46">
        <v>72</v>
      </c>
      <c r="AE8332" s="46">
        <v>68.599999999999994</v>
      </c>
      <c r="AF8332" s="46">
        <v>117</v>
      </c>
      <c r="AI8332" s="70" t="str">
        <f t="shared" ref="AI8332:AI8339" si="952">IF(ISNUMBER(SEARCH("sectional",$F8332)),$F8332,"")</f>
        <v>GCAW Girls Div 1 DeForest Sectional</v>
      </c>
      <c r="AJ8332" s="70" t="str">
        <f t="shared" ref="AJ8332:AJ8339" si="953">IF(AND(AH8332="",AI8332=""),"X","")</f>
        <v/>
      </c>
      <c r="AK8332" s="70" t="str" cm="1">
        <f t="array" ref="AK8332">_xlfn.IFS(AH8332&lt;&gt;"","1",AI8332&lt;&gt;"","2",AJ8332&lt;&gt;"","3")</f>
        <v>2</v>
      </c>
    </row>
    <row r="8333" spans="1:37" x14ac:dyDescent="0.25">
      <c r="A8333" t="s">
        <v>454</v>
      </c>
      <c r="B8333" t="s">
        <v>198</v>
      </c>
      <c r="C8333" s="67" t="str">
        <f t="shared" si="946"/>
        <v>Jordan Shipshock</v>
      </c>
      <c r="D8333" s="71" t="str" cm="1">
        <f t="array" ref="D8333">_xlfn.IFS(AK8333="1",CONCATENATE(C8333,"Regional"),AK8333="2",CONCATENATE(C8333,"Sectional"),AK8333="3",CONCATENATE(C8333,COUNTIF($C$1:C8333,C8333)))</f>
        <v>Jordan ShipshockSectional</v>
      </c>
      <c r="E8333" s="66">
        <v>45201</v>
      </c>
      <c r="F8333" t="s">
        <v>2493</v>
      </c>
      <c r="G8333" s="46">
        <v>48</v>
      </c>
      <c r="H8333" s="46">
        <v>73</v>
      </c>
      <c r="I8333" s="46">
        <v>3</v>
      </c>
      <c r="J8333" t="s">
        <v>153</v>
      </c>
      <c r="K8333" t="s">
        <v>131</v>
      </c>
      <c r="L8333" s="46">
        <v>4981</v>
      </c>
      <c r="M8333" s="46">
        <v>72</v>
      </c>
      <c r="N8333" s="46">
        <v>68.599999999999994</v>
      </c>
      <c r="O8333" s="46">
        <v>117</v>
      </c>
      <c r="P8333" s="46">
        <f t="shared" si="947"/>
        <v>2</v>
      </c>
      <c r="R8333" s="67" t="s">
        <v>1159</v>
      </c>
      <c r="S8333" s="67">
        <f>COUNTIF(Y$2:$Y$100,R8333)</f>
        <v>0</v>
      </c>
      <c r="V8333" s="67">
        <f t="shared" si="951"/>
        <v>0</v>
      </c>
      <c r="X8333"/>
      <c r="AB8333" t="s">
        <v>131</v>
      </c>
      <c r="AC8333" s="46">
        <v>4981</v>
      </c>
      <c r="AD8333" s="46">
        <v>72</v>
      </c>
      <c r="AE8333" s="46">
        <v>68.599999999999994</v>
      </c>
      <c r="AF8333" s="46">
        <v>117</v>
      </c>
      <c r="AI8333" s="70" t="str">
        <f t="shared" si="952"/>
        <v>GCAW Girls Div 1 DeForest Sectional</v>
      </c>
      <c r="AJ8333" s="70" t="str">
        <f t="shared" si="953"/>
        <v/>
      </c>
      <c r="AK8333" s="70" t="str" cm="1">
        <f t="array" ref="AK8333">_xlfn.IFS(AH8333&lt;&gt;"","1",AI8333&lt;&gt;"","2",AJ8333&lt;&gt;"","3")</f>
        <v>2</v>
      </c>
    </row>
    <row r="8334" spans="1:37" x14ac:dyDescent="0.25">
      <c r="A8334" t="s">
        <v>448</v>
      </c>
      <c r="B8334" t="s">
        <v>449</v>
      </c>
      <c r="C8334" s="67" t="str">
        <f t="shared" si="946"/>
        <v>Vivian Cressman</v>
      </c>
      <c r="D8334" s="71" t="str" cm="1">
        <f t="array" ref="D8334">_xlfn.IFS(AK8334="1",CONCATENATE(C8334,"Regional"),AK8334="2",CONCATENATE(C8334,"Sectional"),AK8334="3",CONCATENATE(C8334,COUNTIF($C$1:C8334,C8334)))</f>
        <v>Vivian CressmanSectional</v>
      </c>
      <c r="E8334" s="66">
        <v>45201.333333333336</v>
      </c>
      <c r="F8334" t="s">
        <v>2493</v>
      </c>
      <c r="G8334" s="46">
        <v>48</v>
      </c>
      <c r="H8334" s="46">
        <v>74</v>
      </c>
      <c r="I8334" s="46">
        <v>4</v>
      </c>
      <c r="J8334" t="s">
        <v>153</v>
      </c>
      <c r="K8334" t="s">
        <v>131</v>
      </c>
      <c r="L8334" s="46">
        <v>4981</v>
      </c>
      <c r="M8334" s="46">
        <v>72</v>
      </c>
      <c r="N8334" s="46">
        <v>68.599999999999994</v>
      </c>
      <c r="O8334" s="46">
        <v>117</v>
      </c>
      <c r="P8334" s="46">
        <f t="shared" si="947"/>
        <v>2</v>
      </c>
      <c r="R8334" s="67" t="s">
        <v>1157</v>
      </c>
      <c r="S8334" s="67">
        <f>COUNTIF(Y$2:$Y$100,R8334)</f>
        <v>0</v>
      </c>
      <c r="V8334" s="67">
        <f t="shared" si="951"/>
        <v>0</v>
      </c>
      <c r="X8334"/>
      <c r="Y8334" s="67" t="str">
        <f>CONCATENATE(W8334," ",X8334)</f>
        <v xml:space="preserve"> </v>
      </c>
      <c r="AB8334" t="s">
        <v>131</v>
      </c>
      <c r="AC8334" s="46">
        <v>4981</v>
      </c>
      <c r="AD8334" s="46">
        <v>72</v>
      </c>
      <c r="AE8334" s="46">
        <v>68.599999999999994</v>
      </c>
      <c r="AF8334" s="46">
        <v>117</v>
      </c>
      <c r="AH8334" s="70" t="str">
        <f>IF(ISNUMBER(SEARCH("regional",$F8334)),$F8334,"")</f>
        <v/>
      </c>
      <c r="AI8334" s="70" t="str">
        <f t="shared" si="952"/>
        <v>GCAW Girls Div 1 DeForest Sectional</v>
      </c>
      <c r="AJ8334" s="70" t="str">
        <f t="shared" si="953"/>
        <v/>
      </c>
      <c r="AK8334" s="70" t="str" cm="1">
        <f t="array" ref="AK8334">_xlfn.IFS(AH8334&lt;&gt;"","1",AI8334&lt;&gt;"","2",AJ8334&lt;&gt;"","3")</f>
        <v>2</v>
      </c>
    </row>
    <row r="8335" spans="1:37" x14ac:dyDescent="0.25">
      <c r="A8335" t="s">
        <v>462</v>
      </c>
      <c r="B8335" t="s">
        <v>182</v>
      </c>
      <c r="C8335" s="67" t="str">
        <f t="shared" si="946"/>
        <v>Drew Hoffer</v>
      </c>
      <c r="D8335" s="71" t="str" cm="1">
        <f t="array" ref="D8335">_xlfn.IFS(AK8335="1",CONCATENATE(C8335,"Regional"),AK8335="2",CONCATENATE(C8335,"Sectional"),AK8335="3",CONCATENATE(C8335,COUNTIF($C$1:C8335,C8335)))</f>
        <v>Drew HofferSectional</v>
      </c>
      <c r="E8335" s="66">
        <v>45201.333333333336</v>
      </c>
      <c r="F8335" t="s">
        <v>2493</v>
      </c>
      <c r="G8335" s="46">
        <v>48</v>
      </c>
      <c r="H8335" s="46">
        <v>76</v>
      </c>
      <c r="I8335" s="46">
        <v>5</v>
      </c>
      <c r="J8335" t="s">
        <v>153</v>
      </c>
      <c r="K8335" t="s">
        <v>131</v>
      </c>
      <c r="L8335" s="46">
        <v>4981</v>
      </c>
      <c r="M8335" s="46">
        <v>72</v>
      </c>
      <c r="N8335" s="46">
        <v>68.599999999999994</v>
      </c>
      <c r="O8335" s="46">
        <v>117</v>
      </c>
      <c r="P8335" s="46">
        <f t="shared" si="947"/>
        <v>2</v>
      </c>
      <c r="R8335" s="67" t="s">
        <v>1162</v>
      </c>
      <c r="S8335" s="67">
        <f>COUNTIF(Y$2:$Y$100,R8335)</f>
        <v>0</v>
      </c>
      <c r="V8335" s="67">
        <f t="shared" si="951"/>
        <v>0</v>
      </c>
      <c r="X8335"/>
      <c r="Y8335" s="67" t="str">
        <f>CONCATENATE(W8335," ",X8335)</f>
        <v xml:space="preserve"> </v>
      </c>
      <c r="AB8335" t="s">
        <v>131</v>
      </c>
      <c r="AC8335" s="46">
        <v>4981</v>
      </c>
      <c r="AD8335" s="46">
        <v>72</v>
      </c>
      <c r="AE8335" s="46">
        <v>68.599999999999994</v>
      </c>
      <c r="AF8335" s="46">
        <v>117</v>
      </c>
      <c r="AH8335" s="70" t="str">
        <f>IF(ISNUMBER(SEARCH("regional",$F8335)),$F8335,"")</f>
        <v/>
      </c>
      <c r="AI8335" s="70" t="str">
        <f t="shared" si="952"/>
        <v>GCAW Girls Div 1 DeForest Sectional</v>
      </c>
      <c r="AJ8335" s="70" t="str">
        <f t="shared" si="953"/>
        <v/>
      </c>
      <c r="AK8335" s="70" t="str" cm="1">
        <f t="array" ref="AK8335">_xlfn.IFS(AH8335&lt;&gt;"","1",AI8335&lt;&gt;"","2",AJ8335&lt;&gt;"","3")</f>
        <v>2</v>
      </c>
    </row>
    <row r="8336" spans="1:37" x14ac:dyDescent="0.25">
      <c r="A8336" t="s">
        <v>456</v>
      </c>
      <c r="B8336" t="s">
        <v>457</v>
      </c>
      <c r="C8336" s="67" t="str">
        <f t="shared" si="946"/>
        <v>Ellen Close</v>
      </c>
      <c r="D8336" s="71" t="str" cm="1">
        <f t="array" ref="D8336">_xlfn.IFS(AK8336="1",CONCATENATE(C8336,"Regional"),AK8336="2",CONCATENATE(C8336,"Sectional"),AK8336="3",CONCATENATE(C8336,COUNTIF($C$1:C8336,C8336)))</f>
        <v>Ellen CloseSectional</v>
      </c>
      <c r="E8336" s="66">
        <v>45201.333333333336</v>
      </c>
      <c r="F8336" t="s">
        <v>2493</v>
      </c>
      <c r="G8336" s="46">
        <v>48</v>
      </c>
      <c r="H8336" s="46">
        <v>78</v>
      </c>
      <c r="I8336" s="46">
        <v>6</v>
      </c>
      <c r="J8336" t="s">
        <v>153</v>
      </c>
      <c r="K8336" t="s">
        <v>131</v>
      </c>
      <c r="L8336" s="46">
        <v>4981</v>
      </c>
      <c r="M8336" s="46">
        <v>72</v>
      </c>
      <c r="N8336" s="46">
        <v>68.599999999999994</v>
      </c>
      <c r="O8336" s="46">
        <v>117</v>
      </c>
      <c r="P8336" s="46">
        <f t="shared" si="947"/>
        <v>2</v>
      </c>
      <c r="R8336" s="67" t="s">
        <v>1160</v>
      </c>
      <c r="S8336" s="67">
        <f>COUNTIF(Y$2:$Y$100,R8336)</f>
        <v>0</v>
      </c>
      <c r="V8336" s="67">
        <f t="shared" si="951"/>
        <v>0</v>
      </c>
      <c r="X8336"/>
      <c r="Y8336" s="67" t="str">
        <f>CONCATENATE(W8336," ",X8336)</f>
        <v xml:space="preserve"> </v>
      </c>
      <c r="AB8336" t="s">
        <v>131</v>
      </c>
      <c r="AC8336" s="46">
        <v>4981</v>
      </c>
      <c r="AD8336" s="46">
        <v>72</v>
      </c>
      <c r="AE8336" s="46">
        <v>68.599999999999994</v>
      </c>
      <c r="AF8336" s="46">
        <v>117</v>
      </c>
      <c r="AH8336" s="70" t="str">
        <f>IF(ISNUMBER(SEARCH("regional",$F8336)),$F8336,"")</f>
        <v/>
      </c>
      <c r="AI8336" s="70" t="str">
        <f t="shared" si="952"/>
        <v>GCAW Girls Div 1 DeForest Sectional</v>
      </c>
      <c r="AJ8336" s="70" t="str">
        <f t="shared" si="953"/>
        <v/>
      </c>
      <c r="AK8336" s="70" t="str" cm="1">
        <f t="array" ref="AK8336">_xlfn.IFS(AH8336&lt;&gt;"","1",AI8336&lt;&gt;"","2",AJ8336&lt;&gt;"","3")</f>
        <v>2</v>
      </c>
    </row>
    <row r="8337" spans="1:37" x14ac:dyDescent="0.25">
      <c r="A8337" t="s">
        <v>346</v>
      </c>
      <c r="B8337" t="s">
        <v>459</v>
      </c>
      <c r="C8337" s="67" t="str">
        <f t="shared" si="946"/>
        <v>Addison Sabel</v>
      </c>
      <c r="D8337" s="71" t="str" cm="1">
        <f t="array" ref="D8337">_xlfn.IFS(AK8337="1",CONCATENATE(C8337,"Regional"),AK8337="2",CONCATENATE(C8337,"Sectional"),AK8337="3",CONCATENATE(C8337,COUNTIF($C$1:C8337,C8337)))</f>
        <v>Addison SabelSectional</v>
      </c>
      <c r="E8337" s="66">
        <v>45201.333333333336</v>
      </c>
      <c r="F8337" t="s">
        <v>2493</v>
      </c>
      <c r="G8337" s="46">
        <v>48</v>
      </c>
      <c r="H8337" s="46">
        <v>79</v>
      </c>
      <c r="I8337" s="46">
        <v>7</v>
      </c>
      <c r="J8337" t="s">
        <v>153</v>
      </c>
      <c r="K8337" t="s">
        <v>131</v>
      </c>
      <c r="L8337" s="46">
        <v>4981</v>
      </c>
      <c r="M8337" s="46">
        <v>72</v>
      </c>
      <c r="N8337" s="46">
        <v>68.599999999999994</v>
      </c>
      <c r="O8337" s="46">
        <v>117</v>
      </c>
      <c r="P8337" s="46">
        <f t="shared" si="947"/>
        <v>2</v>
      </c>
      <c r="R8337" s="67" t="s">
        <v>3562</v>
      </c>
      <c r="S8337" s="67">
        <f>COUNTIF(Y$2:$Y$100,R8337)</f>
        <v>0</v>
      </c>
      <c r="V8337" s="67">
        <f t="shared" si="951"/>
        <v>0</v>
      </c>
      <c r="X8337"/>
      <c r="Y8337" s="67" t="str">
        <f>CONCATENATE(W8337," ",X8337)</f>
        <v xml:space="preserve"> </v>
      </c>
      <c r="AB8337" t="s">
        <v>131</v>
      </c>
      <c r="AC8337" s="46">
        <v>4981</v>
      </c>
      <c r="AD8337" s="46">
        <v>72</v>
      </c>
      <c r="AE8337" s="46">
        <v>68.599999999999994</v>
      </c>
      <c r="AF8337" s="46">
        <v>117</v>
      </c>
      <c r="AH8337" s="70" t="str">
        <f>IF(ISNUMBER(SEARCH("regional",$F8337)),$F8337,"")</f>
        <v/>
      </c>
      <c r="AI8337" s="70" t="str">
        <f t="shared" si="952"/>
        <v>GCAW Girls Div 1 DeForest Sectional</v>
      </c>
      <c r="AJ8337" s="70" t="str">
        <f t="shared" si="953"/>
        <v/>
      </c>
      <c r="AK8337" s="70" t="str" cm="1">
        <f t="array" ref="AK8337">_xlfn.IFS(AH8337&lt;&gt;"","1",AI8337&lt;&gt;"","2",AJ8337&lt;&gt;"","3")</f>
        <v>2</v>
      </c>
    </row>
    <row r="8338" spans="1:37" x14ac:dyDescent="0.25">
      <c r="A8338" t="s">
        <v>261</v>
      </c>
      <c r="B8338" t="s">
        <v>1606</v>
      </c>
      <c r="C8338" s="67" t="str">
        <f t="shared" si="946"/>
        <v>Delainey Halverson</v>
      </c>
      <c r="D8338" s="71" t="str" cm="1">
        <f t="array" ref="D8338">_xlfn.IFS(AK8338="1",CONCATENATE(C8338,"Regional"),AK8338="2",CONCATENATE(C8338,"Sectional"),AK8338="3",CONCATENATE(C8338,COUNTIF($C$1:C8338,C8338)))</f>
        <v>Delainey HalversonSectional</v>
      </c>
      <c r="E8338" s="66">
        <v>45201</v>
      </c>
      <c r="F8338" t="s">
        <v>2493</v>
      </c>
      <c r="G8338" s="46">
        <v>48</v>
      </c>
      <c r="H8338" s="46">
        <v>80</v>
      </c>
      <c r="I8338" s="46">
        <v>8</v>
      </c>
      <c r="J8338" t="s">
        <v>153</v>
      </c>
      <c r="K8338" t="s">
        <v>131</v>
      </c>
      <c r="L8338" s="46">
        <v>4981</v>
      </c>
      <c r="M8338" s="46">
        <v>72</v>
      </c>
      <c r="N8338" s="46">
        <v>68.599999999999994</v>
      </c>
      <c r="O8338" s="46">
        <v>117</v>
      </c>
      <c r="P8338" s="46">
        <f t="shared" si="947"/>
        <v>2</v>
      </c>
      <c r="R8338" s="67" t="s">
        <v>3559</v>
      </c>
      <c r="S8338" s="67">
        <f>COUNTIF(Y$2:$Y$100,R8338)</f>
        <v>0</v>
      </c>
      <c r="V8338" s="67">
        <f t="shared" si="951"/>
        <v>0</v>
      </c>
      <c r="X8338"/>
      <c r="AB8338" t="s">
        <v>131</v>
      </c>
      <c r="AC8338" s="46">
        <v>4981</v>
      </c>
      <c r="AD8338" s="46">
        <v>72</v>
      </c>
      <c r="AE8338" s="46">
        <v>68.599999999999994</v>
      </c>
      <c r="AF8338" s="46">
        <v>117</v>
      </c>
      <c r="AI8338" s="70" t="str">
        <f t="shared" si="952"/>
        <v>GCAW Girls Div 1 DeForest Sectional</v>
      </c>
      <c r="AJ8338" s="70" t="str">
        <f t="shared" si="953"/>
        <v/>
      </c>
      <c r="AK8338" s="70" t="str" cm="1">
        <f t="array" ref="AK8338">_xlfn.IFS(AH8338&lt;&gt;"","1",AI8338&lt;&gt;"","2",AJ8338&lt;&gt;"","3")</f>
        <v>2</v>
      </c>
    </row>
    <row r="8339" spans="1:37" x14ac:dyDescent="0.25">
      <c r="A8339" t="s">
        <v>377</v>
      </c>
      <c r="B8339" t="s">
        <v>570</v>
      </c>
      <c r="C8339" s="67" t="str">
        <f t="shared" si="946"/>
        <v>Sydney Weiss</v>
      </c>
      <c r="D8339" s="71" t="str" cm="1">
        <f t="array" ref="D8339">_xlfn.IFS(AK8339="1",CONCATENATE(C8339,"Regional"),AK8339="2",CONCATENATE(C8339,"Sectional"),AK8339="3",CONCATENATE(C8339,COUNTIF($C$1:C8339,C8339)))</f>
        <v>Sydney WeissSectional</v>
      </c>
      <c r="E8339" s="66">
        <v>45201.333333333336</v>
      </c>
      <c r="F8339" t="s">
        <v>2493</v>
      </c>
      <c r="G8339" s="46">
        <v>48</v>
      </c>
      <c r="H8339" s="46">
        <v>81</v>
      </c>
      <c r="I8339" s="46">
        <v>9</v>
      </c>
      <c r="J8339" t="s">
        <v>153</v>
      </c>
      <c r="K8339" t="s">
        <v>131</v>
      </c>
      <c r="L8339" s="46">
        <v>4981</v>
      </c>
      <c r="M8339" s="46">
        <v>72</v>
      </c>
      <c r="N8339" s="46">
        <v>68.599999999999994</v>
      </c>
      <c r="O8339" s="46">
        <v>117</v>
      </c>
      <c r="P8339" s="46">
        <f t="shared" si="947"/>
        <v>2</v>
      </c>
      <c r="R8339" s="67" t="s">
        <v>2742</v>
      </c>
      <c r="S8339" s="67">
        <f>COUNTIF(Y$2:$Y$100,R8339)</f>
        <v>0</v>
      </c>
      <c r="V8339" s="67">
        <f t="shared" ref="V8339:V8402" si="954">COUNTIF(R8339:R10962,Y8339)</f>
        <v>0</v>
      </c>
      <c r="X8339"/>
      <c r="Y8339" s="67" t="str">
        <f t="shared" ref="Y8339:Y8402" si="955">CONCATENATE(W8339," ",X8339)</f>
        <v xml:space="preserve"> </v>
      </c>
      <c r="AB8339" t="s">
        <v>131</v>
      </c>
      <c r="AC8339" s="46">
        <v>4981</v>
      </c>
      <c r="AD8339" s="46">
        <v>72</v>
      </c>
      <c r="AE8339" s="46">
        <v>68.599999999999994</v>
      </c>
      <c r="AF8339" s="46">
        <v>117</v>
      </c>
      <c r="AH8339" s="70" t="str">
        <f t="shared" ref="AH8339:AH8402" si="956">IF(ISNUMBER(SEARCH("regional",$F8339)),$F8339,"")</f>
        <v/>
      </c>
      <c r="AI8339" s="70" t="str">
        <f t="shared" si="952"/>
        <v>GCAW Girls Div 1 DeForest Sectional</v>
      </c>
      <c r="AJ8339" s="70" t="str">
        <f t="shared" si="953"/>
        <v/>
      </c>
      <c r="AK8339" s="70" t="str" cm="1">
        <f t="array" ref="AK8339">_xlfn.IFS(AH8339&lt;&gt;"","1",AI8339&lt;&gt;"","2",AJ8339&lt;&gt;"","3")</f>
        <v>2</v>
      </c>
    </row>
    <row r="8340" spans="1:37" x14ac:dyDescent="0.25">
      <c r="A8340" t="s">
        <v>1874</v>
      </c>
      <c r="B8340" t="s">
        <v>2704</v>
      </c>
      <c r="C8340" s="67" t="str">
        <f t="shared" si="946"/>
        <v>Brinley Goninen</v>
      </c>
      <c r="D8340" s="71" t="str" cm="1">
        <f t="array" ref="D8340">_xlfn.IFS(AK8340="1",CONCATENATE(C8340,"Regional"),AK8340="2",CONCATENATE(C8340,"Sectional"),AK8340="3",CONCATENATE(C8340,COUNTIF($C$1:C8340,C8340)))</f>
        <v>Brinley GoninenSectional</v>
      </c>
      <c r="E8340" s="66">
        <v>45201.333333333336</v>
      </c>
      <c r="F8340" t="s">
        <v>2493</v>
      </c>
      <c r="G8340" s="46">
        <v>48</v>
      </c>
      <c r="H8340" s="46">
        <v>82</v>
      </c>
      <c r="I8340" s="46">
        <v>10</v>
      </c>
      <c r="J8340" t="s">
        <v>153</v>
      </c>
      <c r="K8340" t="s">
        <v>131</v>
      </c>
      <c r="L8340" s="46">
        <v>4981</v>
      </c>
      <c r="M8340" s="46">
        <v>72</v>
      </c>
      <c r="N8340" s="46">
        <v>68.599999999999994</v>
      </c>
      <c r="O8340" s="46">
        <v>117</v>
      </c>
      <c r="P8340" s="46">
        <f t="shared" si="947"/>
        <v>2</v>
      </c>
      <c r="R8340" s="67" t="s">
        <v>2890</v>
      </c>
      <c r="S8340" s="67">
        <f>COUNTIF(Y$2:$Y$100,R8340)</f>
        <v>0</v>
      </c>
      <c r="V8340" s="67">
        <f t="shared" si="954"/>
        <v>0</v>
      </c>
      <c r="X8340"/>
      <c r="Y8340" s="67" t="str">
        <f t="shared" si="955"/>
        <v xml:space="preserve"> </v>
      </c>
      <c r="AB8340" t="s">
        <v>131</v>
      </c>
      <c r="AC8340" s="46">
        <v>4981</v>
      </c>
      <c r="AD8340" s="46">
        <v>72</v>
      </c>
      <c r="AE8340" s="46">
        <v>68.599999999999994</v>
      </c>
      <c r="AF8340" s="46">
        <v>117</v>
      </c>
      <c r="AH8340" s="70" t="str">
        <f t="shared" si="956"/>
        <v/>
      </c>
      <c r="AI8340" s="70" t="str">
        <f t="shared" ref="AI8340:AI8403" si="957">IF(ISNUMBER(SEARCH("sectional",$F8340)),$F8340,"")</f>
        <v>GCAW Girls Div 1 DeForest Sectional</v>
      </c>
      <c r="AJ8340" s="70" t="str">
        <f t="shared" ref="AJ8340:AJ8403" si="958">IF(AND(AH8340="",AI8340=""),"X","")</f>
        <v/>
      </c>
      <c r="AK8340" s="70" t="str" cm="1">
        <f t="array" ref="AK8340">_xlfn.IFS(AH8340&lt;&gt;"","1",AI8340&lt;&gt;"","2",AJ8340&lt;&gt;"","3")</f>
        <v>2</v>
      </c>
    </row>
    <row r="8341" spans="1:37" x14ac:dyDescent="0.25">
      <c r="A8341" t="s">
        <v>382</v>
      </c>
      <c r="B8341" t="s">
        <v>532</v>
      </c>
      <c r="C8341" s="67" t="str">
        <f t="shared" si="946"/>
        <v>Maddy Wilcox</v>
      </c>
      <c r="D8341" s="71" t="str" cm="1">
        <f t="array" ref="D8341">_xlfn.IFS(AK8341="1",CONCATENATE(C8341,"Regional"),AK8341="2",CONCATENATE(C8341,"Sectional"),AK8341="3",CONCATENATE(C8341,COUNTIF($C$1:C8341,C8341)))</f>
        <v>Maddy WilcoxSectional</v>
      </c>
      <c r="E8341" s="66">
        <v>45201.333333333336</v>
      </c>
      <c r="F8341" t="s">
        <v>2493</v>
      </c>
      <c r="G8341" s="46">
        <v>48</v>
      </c>
      <c r="H8341" s="46">
        <v>82</v>
      </c>
      <c r="I8341" s="46">
        <v>10</v>
      </c>
      <c r="J8341" t="s">
        <v>153</v>
      </c>
      <c r="K8341" t="s">
        <v>131</v>
      </c>
      <c r="L8341" s="46">
        <v>4981</v>
      </c>
      <c r="M8341" s="46">
        <v>72</v>
      </c>
      <c r="N8341" s="46">
        <v>68.599999999999994</v>
      </c>
      <c r="O8341" s="46">
        <v>117</v>
      </c>
      <c r="P8341" s="46">
        <f t="shared" si="947"/>
        <v>2</v>
      </c>
      <c r="R8341" s="67" t="s">
        <v>3383</v>
      </c>
      <c r="S8341" s="67">
        <f>COUNTIF(Y$2:$Y$100,R8341)</f>
        <v>0</v>
      </c>
      <c r="V8341" s="67">
        <f t="shared" si="954"/>
        <v>0</v>
      </c>
      <c r="X8341"/>
      <c r="Y8341" s="67" t="str">
        <f t="shared" si="955"/>
        <v xml:space="preserve"> </v>
      </c>
      <c r="AB8341" t="s">
        <v>131</v>
      </c>
      <c r="AC8341" s="46">
        <v>4981</v>
      </c>
      <c r="AD8341" s="46">
        <v>72</v>
      </c>
      <c r="AE8341" s="46">
        <v>68.599999999999994</v>
      </c>
      <c r="AF8341" s="46">
        <v>117</v>
      </c>
      <c r="AH8341" s="70" t="str">
        <f t="shared" si="956"/>
        <v/>
      </c>
      <c r="AI8341" s="70" t="str">
        <f t="shared" si="957"/>
        <v>GCAW Girls Div 1 DeForest Sectional</v>
      </c>
      <c r="AJ8341" s="70" t="str">
        <f t="shared" si="958"/>
        <v/>
      </c>
      <c r="AK8341" s="70" t="str" cm="1">
        <f t="array" ref="AK8341">_xlfn.IFS(AH8341&lt;&gt;"","1",AI8341&lt;&gt;"","2",AJ8341&lt;&gt;"","3")</f>
        <v>2</v>
      </c>
    </row>
    <row r="8342" spans="1:37" x14ac:dyDescent="0.25">
      <c r="A8342" t="s">
        <v>352</v>
      </c>
      <c r="B8342" t="s">
        <v>458</v>
      </c>
      <c r="C8342" s="67" t="str">
        <f t="shared" si="946"/>
        <v>Lauren Reed</v>
      </c>
      <c r="D8342" s="71" t="str" cm="1">
        <f t="array" ref="D8342">_xlfn.IFS(AK8342="1",CONCATENATE(C8342,"Regional"),AK8342="2",CONCATENATE(C8342,"Sectional"),AK8342="3",CONCATENATE(C8342,COUNTIF($C$1:C8342,C8342)))</f>
        <v>Lauren ReedSectional</v>
      </c>
      <c r="E8342" s="66">
        <v>45201.333333333336</v>
      </c>
      <c r="F8342" t="s">
        <v>2493</v>
      </c>
      <c r="G8342" s="46">
        <v>48</v>
      </c>
      <c r="H8342" s="46">
        <v>84</v>
      </c>
      <c r="I8342" s="46">
        <v>12</v>
      </c>
      <c r="J8342" t="s">
        <v>153</v>
      </c>
      <c r="K8342" t="s">
        <v>131</v>
      </c>
      <c r="L8342" s="46">
        <v>4981</v>
      </c>
      <c r="M8342" s="46">
        <v>72</v>
      </c>
      <c r="N8342" s="46">
        <v>68.599999999999994</v>
      </c>
      <c r="O8342" s="46">
        <v>117</v>
      </c>
      <c r="P8342" s="46">
        <f t="shared" si="947"/>
        <v>2</v>
      </c>
      <c r="R8342" s="67" t="s">
        <v>1253</v>
      </c>
      <c r="S8342" s="67">
        <f>COUNTIF(Y$2:$Y$100,R8342)</f>
        <v>0</v>
      </c>
      <c r="V8342" s="67">
        <f t="shared" si="954"/>
        <v>0</v>
      </c>
      <c r="X8342"/>
      <c r="Y8342" s="67" t="str">
        <f t="shared" si="955"/>
        <v xml:space="preserve"> </v>
      </c>
      <c r="AB8342" t="s">
        <v>131</v>
      </c>
      <c r="AC8342" s="46">
        <v>4981</v>
      </c>
      <c r="AD8342" s="46">
        <v>72</v>
      </c>
      <c r="AE8342" s="46">
        <v>68.599999999999994</v>
      </c>
      <c r="AF8342" s="46">
        <v>117</v>
      </c>
      <c r="AH8342" s="70" t="str">
        <f t="shared" si="956"/>
        <v/>
      </c>
      <c r="AI8342" s="70" t="str">
        <f t="shared" si="957"/>
        <v>GCAW Girls Div 1 DeForest Sectional</v>
      </c>
      <c r="AJ8342" s="70" t="str">
        <f t="shared" si="958"/>
        <v/>
      </c>
      <c r="AK8342" s="70" t="str" cm="1">
        <f t="array" ref="AK8342">_xlfn.IFS(AH8342&lt;&gt;"","1",AI8342&lt;&gt;"","2",AJ8342&lt;&gt;"","3")</f>
        <v>2</v>
      </c>
    </row>
    <row r="8343" spans="1:37" x14ac:dyDescent="0.25">
      <c r="A8343" t="s">
        <v>485</v>
      </c>
      <c r="B8343" t="s">
        <v>428</v>
      </c>
      <c r="C8343" s="67" t="str">
        <f t="shared" si="946"/>
        <v>Annika Jafferis</v>
      </c>
      <c r="D8343" s="71" t="str" cm="1">
        <f t="array" ref="D8343">_xlfn.IFS(AK8343="1",CONCATENATE(C8343,"Regional"),AK8343="2",CONCATENATE(C8343,"Sectional"),AK8343="3",CONCATENATE(C8343,COUNTIF($C$1:C8343,C8343)))</f>
        <v>Annika JafferisSectional</v>
      </c>
      <c r="E8343" s="66">
        <v>45201.333333333336</v>
      </c>
      <c r="F8343" t="s">
        <v>2493</v>
      </c>
      <c r="G8343" s="46">
        <v>48</v>
      </c>
      <c r="H8343" s="46">
        <v>84</v>
      </c>
      <c r="I8343" s="46">
        <v>12</v>
      </c>
      <c r="J8343" t="s">
        <v>153</v>
      </c>
      <c r="K8343" t="s">
        <v>131</v>
      </c>
      <c r="L8343" s="46">
        <v>4981</v>
      </c>
      <c r="M8343" s="46">
        <v>72</v>
      </c>
      <c r="N8343" s="46">
        <v>68.599999999999994</v>
      </c>
      <c r="O8343" s="46">
        <v>117</v>
      </c>
      <c r="P8343" s="46">
        <f t="shared" si="947"/>
        <v>2</v>
      </c>
      <c r="R8343" s="67" t="s">
        <v>1176</v>
      </c>
      <c r="S8343" s="67">
        <f>COUNTIF(Y$2:$Y$100,R8343)</f>
        <v>0</v>
      </c>
      <c r="V8343" s="67">
        <f t="shared" si="954"/>
        <v>0</v>
      </c>
      <c r="X8343"/>
      <c r="Y8343" s="67" t="str">
        <f t="shared" si="955"/>
        <v xml:space="preserve"> </v>
      </c>
      <c r="AB8343" t="s">
        <v>131</v>
      </c>
      <c r="AC8343" s="46">
        <v>4981</v>
      </c>
      <c r="AD8343" s="46">
        <v>72</v>
      </c>
      <c r="AE8343" s="46">
        <v>68.599999999999994</v>
      </c>
      <c r="AF8343" s="46">
        <v>117</v>
      </c>
      <c r="AH8343" s="70" t="str">
        <f t="shared" si="956"/>
        <v/>
      </c>
      <c r="AI8343" s="70" t="str">
        <f t="shared" si="957"/>
        <v>GCAW Girls Div 1 DeForest Sectional</v>
      </c>
      <c r="AJ8343" s="70" t="str">
        <f t="shared" si="958"/>
        <v/>
      </c>
      <c r="AK8343" s="70" t="str" cm="1">
        <f t="array" ref="AK8343">_xlfn.IFS(AH8343&lt;&gt;"","1",AI8343&lt;&gt;"","2",AJ8343&lt;&gt;"","3")</f>
        <v>2</v>
      </c>
    </row>
    <row r="8344" spans="1:37" x14ac:dyDescent="0.25">
      <c r="A8344" t="s">
        <v>468</v>
      </c>
      <c r="B8344" t="s">
        <v>253</v>
      </c>
      <c r="C8344" s="67" t="str">
        <f t="shared" si="946"/>
        <v>Lily Haessig</v>
      </c>
      <c r="D8344" s="71" t="str" cm="1">
        <f t="array" ref="D8344">_xlfn.IFS(AK8344="1",CONCATENATE(C8344,"Regional"),AK8344="2",CONCATENATE(C8344,"Sectional"),AK8344="3",CONCATENATE(C8344,COUNTIF($C$1:C8344,C8344)))</f>
        <v>Lily HaessigSectional</v>
      </c>
      <c r="E8344" s="66">
        <v>45201.333333333336</v>
      </c>
      <c r="F8344" t="s">
        <v>2493</v>
      </c>
      <c r="G8344" s="46">
        <v>48</v>
      </c>
      <c r="H8344" s="46">
        <v>85</v>
      </c>
      <c r="I8344" s="46">
        <v>15</v>
      </c>
      <c r="J8344" t="s">
        <v>153</v>
      </c>
      <c r="K8344" t="s">
        <v>131</v>
      </c>
      <c r="L8344" s="46">
        <v>4981</v>
      </c>
      <c r="M8344" s="46">
        <v>72</v>
      </c>
      <c r="N8344" s="46">
        <v>68.599999999999994</v>
      </c>
      <c r="O8344" s="46">
        <v>117</v>
      </c>
      <c r="P8344" s="46">
        <f t="shared" si="947"/>
        <v>2</v>
      </c>
      <c r="R8344" s="67" t="s">
        <v>1165</v>
      </c>
      <c r="S8344" s="67">
        <f>COUNTIF(Y$2:$Y$100,R8344)</f>
        <v>0</v>
      </c>
      <c r="V8344" s="67">
        <f t="shared" si="954"/>
        <v>0</v>
      </c>
      <c r="X8344"/>
      <c r="Y8344" s="67" t="str">
        <f t="shared" si="955"/>
        <v xml:space="preserve"> </v>
      </c>
      <c r="AB8344" t="s">
        <v>131</v>
      </c>
      <c r="AC8344" s="46">
        <v>4981</v>
      </c>
      <c r="AD8344" s="46">
        <v>72</v>
      </c>
      <c r="AE8344" s="46">
        <v>68.599999999999994</v>
      </c>
      <c r="AF8344" s="46">
        <v>117</v>
      </c>
      <c r="AH8344" s="70" t="str">
        <f t="shared" si="956"/>
        <v/>
      </c>
      <c r="AI8344" s="70" t="str">
        <f t="shared" si="957"/>
        <v>GCAW Girls Div 1 DeForest Sectional</v>
      </c>
      <c r="AJ8344" s="70" t="str">
        <f t="shared" si="958"/>
        <v/>
      </c>
      <c r="AK8344" s="70" t="str" cm="1">
        <f t="array" ref="AK8344">_xlfn.IFS(AH8344&lt;&gt;"","1",AI8344&lt;&gt;"","2",AJ8344&lt;&gt;"","3")</f>
        <v>2</v>
      </c>
    </row>
    <row r="8345" spans="1:37" x14ac:dyDescent="0.25">
      <c r="A8345" t="s">
        <v>1882</v>
      </c>
      <c r="B8345" t="s">
        <v>1883</v>
      </c>
      <c r="C8345" s="67" t="str">
        <f t="shared" si="946"/>
        <v>Delaina Nicewander</v>
      </c>
      <c r="D8345" s="71" t="str" cm="1">
        <f t="array" ref="D8345">_xlfn.IFS(AK8345="1",CONCATENATE(C8345,"Regional"),AK8345="2",CONCATENATE(C8345,"Sectional"),AK8345="3",CONCATENATE(C8345,COUNTIF($C$1:C8345,C8345)))</f>
        <v>Delaina NicewanderSectional</v>
      </c>
      <c r="E8345" s="66">
        <v>45201.333333333336</v>
      </c>
      <c r="F8345" t="s">
        <v>2493</v>
      </c>
      <c r="G8345" s="46">
        <v>48</v>
      </c>
      <c r="H8345" s="46">
        <v>86</v>
      </c>
      <c r="I8345" s="46">
        <v>11</v>
      </c>
      <c r="J8345" t="s">
        <v>153</v>
      </c>
      <c r="K8345" t="s">
        <v>131</v>
      </c>
      <c r="L8345" s="46">
        <v>4981</v>
      </c>
      <c r="M8345" s="46">
        <v>72</v>
      </c>
      <c r="N8345" s="46">
        <v>68.599999999999994</v>
      </c>
      <c r="O8345" s="46">
        <v>117</v>
      </c>
      <c r="P8345" s="46">
        <f t="shared" si="947"/>
        <v>2</v>
      </c>
      <c r="R8345" s="67" t="s">
        <v>2896</v>
      </c>
      <c r="S8345" s="67">
        <f>COUNTIF(Y$2:$Y$100,R8345)</f>
        <v>0</v>
      </c>
      <c r="V8345" s="67">
        <f t="shared" si="954"/>
        <v>0</v>
      </c>
      <c r="X8345"/>
      <c r="Y8345" s="67" t="str">
        <f t="shared" si="955"/>
        <v xml:space="preserve"> </v>
      </c>
      <c r="AB8345" t="s">
        <v>131</v>
      </c>
      <c r="AC8345" s="46">
        <v>4981</v>
      </c>
      <c r="AD8345" s="46">
        <v>72</v>
      </c>
      <c r="AE8345" s="46">
        <v>68.599999999999994</v>
      </c>
      <c r="AF8345" s="46">
        <v>117</v>
      </c>
      <c r="AH8345" s="70" t="str">
        <f t="shared" si="956"/>
        <v/>
      </c>
      <c r="AI8345" s="70" t="str">
        <f t="shared" si="957"/>
        <v>GCAW Girls Div 1 DeForest Sectional</v>
      </c>
      <c r="AJ8345" s="70" t="str">
        <f t="shared" si="958"/>
        <v/>
      </c>
      <c r="AK8345" s="70" t="str" cm="1">
        <f t="array" ref="AK8345">_xlfn.IFS(AH8345&lt;&gt;"","1",AI8345&lt;&gt;"","2",AJ8345&lt;&gt;"","3")</f>
        <v>2</v>
      </c>
    </row>
    <row r="8346" spans="1:37" x14ac:dyDescent="0.25">
      <c r="A8346" t="s">
        <v>463</v>
      </c>
      <c r="B8346" t="s">
        <v>1607</v>
      </c>
      <c r="C8346" s="67" t="str">
        <f t="shared" si="946"/>
        <v>Georgia Volley</v>
      </c>
      <c r="D8346" s="71" t="str" cm="1">
        <f t="array" ref="D8346">_xlfn.IFS(AK8346="1",CONCATENATE(C8346,"Regional"),AK8346="2",CONCATENATE(C8346,"Sectional"),AK8346="3",CONCATENATE(C8346,COUNTIF($C$1:C8346,C8346)))</f>
        <v>Georgia VolleySectional</v>
      </c>
      <c r="E8346" s="66">
        <v>45201.333333333336</v>
      </c>
      <c r="F8346" t="s">
        <v>2493</v>
      </c>
      <c r="G8346" s="46">
        <v>48</v>
      </c>
      <c r="H8346" s="46">
        <v>86</v>
      </c>
      <c r="I8346" s="46">
        <v>11</v>
      </c>
      <c r="J8346" t="s">
        <v>153</v>
      </c>
      <c r="K8346" t="s">
        <v>131</v>
      </c>
      <c r="L8346" s="46">
        <v>4981</v>
      </c>
      <c r="M8346" s="46">
        <v>72</v>
      </c>
      <c r="N8346" s="46">
        <v>68.599999999999994</v>
      </c>
      <c r="O8346" s="46">
        <v>117</v>
      </c>
      <c r="P8346" s="46">
        <f t="shared" si="947"/>
        <v>2</v>
      </c>
      <c r="R8346" s="67" t="s">
        <v>2739</v>
      </c>
      <c r="S8346" s="67">
        <f>COUNTIF(Y$2:$Y$100,R8346)</f>
        <v>0</v>
      </c>
      <c r="V8346" s="67">
        <f t="shared" si="954"/>
        <v>0</v>
      </c>
      <c r="X8346"/>
      <c r="Y8346" s="67" t="str">
        <f t="shared" si="955"/>
        <v xml:space="preserve"> </v>
      </c>
      <c r="AB8346" t="s">
        <v>131</v>
      </c>
      <c r="AC8346" s="46">
        <v>4981</v>
      </c>
      <c r="AD8346" s="46">
        <v>72</v>
      </c>
      <c r="AE8346" s="46">
        <v>68.599999999999994</v>
      </c>
      <c r="AF8346" s="46">
        <v>117</v>
      </c>
      <c r="AH8346" s="70" t="str">
        <f t="shared" si="956"/>
        <v/>
      </c>
      <c r="AI8346" s="70" t="str">
        <f t="shared" si="957"/>
        <v>GCAW Girls Div 1 DeForest Sectional</v>
      </c>
      <c r="AJ8346" s="70" t="str">
        <f t="shared" si="958"/>
        <v/>
      </c>
      <c r="AK8346" s="70" t="str" cm="1">
        <f t="array" ref="AK8346">_xlfn.IFS(AH8346&lt;&gt;"","1",AI8346&lt;&gt;"","2",AJ8346&lt;&gt;"","3")</f>
        <v>2</v>
      </c>
    </row>
    <row r="8347" spans="1:37" x14ac:dyDescent="0.25">
      <c r="A8347" t="s">
        <v>3410</v>
      </c>
      <c r="B8347" t="s">
        <v>422</v>
      </c>
      <c r="C8347" s="67" t="str">
        <f t="shared" si="946"/>
        <v>Caroline Cutrano</v>
      </c>
      <c r="D8347" s="71" t="str" cm="1">
        <f t="array" ref="D8347">_xlfn.IFS(AK8347="1",CONCATENATE(C8347,"Regional"),AK8347="2",CONCATENATE(C8347,"Sectional"),AK8347="3",CONCATENATE(C8347,COUNTIF($C$1:C8347,C8347)))</f>
        <v>Caroline CutranoSectional</v>
      </c>
      <c r="E8347" s="66">
        <v>45201.333333333336</v>
      </c>
      <c r="F8347" t="s">
        <v>2493</v>
      </c>
      <c r="G8347" s="46">
        <v>48</v>
      </c>
      <c r="H8347" s="46">
        <v>87</v>
      </c>
      <c r="I8347" s="46">
        <v>13</v>
      </c>
      <c r="J8347" t="s">
        <v>153</v>
      </c>
      <c r="K8347" t="s">
        <v>131</v>
      </c>
      <c r="L8347" s="46">
        <v>4981</v>
      </c>
      <c r="M8347" s="46">
        <v>72</v>
      </c>
      <c r="N8347" s="46">
        <v>68.599999999999994</v>
      </c>
      <c r="O8347" s="46">
        <v>117</v>
      </c>
      <c r="P8347" s="46">
        <f t="shared" si="947"/>
        <v>2</v>
      </c>
      <c r="R8347" s="67" t="s">
        <v>3563</v>
      </c>
      <c r="S8347" s="67">
        <f>COUNTIF(Y$2:$Y$100,R8347)</f>
        <v>0</v>
      </c>
      <c r="V8347" s="67">
        <f t="shared" si="954"/>
        <v>0</v>
      </c>
      <c r="X8347"/>
      <c r="Y8347" s="67" t="str">
        <f t="shared" si="955"/>
        <v xml:space="preserve"> </v>
      </c>
      <c r="AB8347" t="s">
        <v>131</v>
      </c>
      <c r="AC8347" s="46">
        <v>4981</v>
      </c>
      <c r="AD8347" s="46">
        <v>72</v>
      </c>
      <c r="AE8347" s="46">
        <v>68.599999999999994</v>
      </c>
      <c r="AF8347" s="46">
        <v>117</v>
      </c>
      <c r="AH8347" s="70" t="str">
        <f t="shared" si="956"/>
        <v/>
      </c>
      <c r="AI8347" s="70" t="str">
        <f t="shared" si="957"/>
        <v>GCAW Girls Div 1 DeForest Sectional</v>
      </c>
      <c r="AJ8347" s="70" t="str">
        <f t="shared" si="958"/>
        <v/>
      </c>
      <c r="AK8347" s="70" t="str" cm="1">
        <f t="array" ref="AK8347">_xlfn.IFS(AH8347&lt;&gt;"","1",AI8347&lt;&gt;"","2",AJ8347&lt;&gt;"","3")</f>
        <v>2</v>
      </c>
    </row>
    <row r="8348" spans="1:37" x14ac:dyDescent="0.25">
      <c r="A8348" t="s">
        <v>1609</v>
      </c>
      <c r="B8348" t="s">
        <v>470</v>
      </c>
      <c r="C8348" s="67" t="str">
        <f t="shared" si="946"/>
        <v>Laila Ehiorobo</v>
      </c>
      <c r="D8348" s="71" t="str" cm="1">
        <f t="array" ref="D8348">_xlfn.IFS(AK8348="1",CONCATENATE(C8348,"Regional"),AK8348="2",CONCATENATE(C8348,"Sectional"),AK8348="3",CONCATENATE(C8348,COUNTIF($C$1:C8348,C8348)))</f>
        <v>Laila EhioroboSectional</v>
      </c>
      <c r="E8348" s="66">
        <v>45201.333333333336</v>
      </c>
      <c r="F8348" t="s">
        <v>2493</v>
      </c>
      <c r="G8348" s="46">
        <v>48</v>
      </c>
      <c r="H8348" s="46">
        <v>89</v>
      </c>
      <c r="I8348" s="46">
        <v>14</v>
      </c>
      <c r="J8348" t="s">
        <v>153</v>
      </c>
      <c r="K8348" t="s">
        <v>131</v>
      </c>
      <c r="L8348" s="46">
        <v>4981</v>
      </c>
      <c r="M8348" s="46">
        <v>72</v>
      </c>
      <c r="N8348" s="46">
        <v>68.599999999999994</v>
      </c>
      <c r="O8348" s="46">
        <v>117</v>
      </c>
      <c r="P8348" s="46">
        <f t="shared" si="947"/>
        <v>2</v>
      </c>
      <c r="R8348" s="67" t="s">
        <v>3572</v>
      </c>
      <c r="S8348" s="67">
        <f>COUNTIF(Y$2:$Y$100,R8348)</f>
        <v>0</v>
      </c>
      <c r="V8348" s="67">
        <f t="shared" si="954"/>
        <v>0</v>
      </c>
      <c r="X8348"/>
      <c r="Y8348" s="67" t="str">
        <f t="shared" si="955"/>
        <v xml:space="preserve"> </v>
      </c>
      <c r="AB8348" t="s">
        <v>131</v>
      </c>
      <c r="AC8348" s="46">
        <v>4981</v>
      </c>
      <c r="AD8348" s="46">
        <v>72</v>
      </c>
      <c r="AE8348" s="46">
        <v>68.599999999999994</v>
      </c>
      <c r="AF8348" s="46">
        <v>117</v>
      </c>
      <c r="AH8348" s="70" t="str">
        <f t="shared" si="956"/>
        <v/>
      </c>
      <c r="AI8348" s="70" t="str">
        <f t="shared" si="957"/>
        <v>GCAW Girls Div 1 DeForest Sectional</v>
      </c>
      <c r="AJ8348" s="70" t="str">
        <f t="shared" si="958"/>
        <v/>
      </c>
      <c r="AK8348" s="70" t="str" cm="1">
        <f t="array" ref="AK8348">_xlfn.IFS(AH8348&lt;&gt;"","1",AI8348&lt;&gt;"","2",AJ8348&lt;&gt;"","3")</f>
        <v>2</v>
      </c>
    </row>
    <row r="8349" spans="1:37" x14ac:dyDescent="0.25">
      <c r="A8349" t="s">
        <v>472</v>
      </c>
      <c r="B8349" t="s">
        <v>330</v>
      </c>
      <c r="C8349" s="67" t="str">
        <f t="shared" si="946"/>
        <v>Maya Ziegler</v>
      </c>
      <c r="D8349" s="71" t="str" cm="1">
        <f t="array" ref="D8349">_xlfn.IFS(AK8349="1",CONCATENATE(C8349,"Regional"),AK8349="2",CONCATENATE(C8349,"Sectional"),AK8349="3",CONCATENATE(C8349,COUNTIF($C$1:C8349,C8349)))</f>
        <v>Maya ZieglerSectional</v>
      </c>
      <c r="E8349" s="66">
        <v>45201.333333333336</v>
      </c>
      <c r="F8349" t="s">
        <v>2493</v>
      </c>
      <c r="G8349" s="46">
        <v>48</v>
      </c>
      <c r="H8349" s="46">
        <v>90</v>
      </c>
      <c r="I8349" s="46">
        <v>15</v>
      </c>
      <c r="J8349" t="s">
        <v>153</v>
      </c>
      <c r="K8349" t="s">
        <v>131</v>
      </c>
      <c r="L8349" s="46">
        <v>4981</v>
      </c>
      <c r="M8349" s="46">
        <v>72</v>
      </c>
      <c r="N8349" s="46">
        <v>68.599999999999994</v>
      </c>
      <c r="O8349" s="46">
        <v>117</v>
      </c>
      <c r="P8349" s="46">
        <f t="shared" si="947"/>
        <v>2</v>
      </c>
      <c r="R8349" s="67" t="s">
        <v>1169</v>
      </c>
      <c r="S8349" s="67">
        <f>COUNTIF(Y$2:$Y$100,R8349)</f>
        <v>0</v>
      </c>
      <c r="V8349" s="67">
        <f t="shared" si="954"/>
        <v>0</v>
      </c>
      <c r="X8349"/>
      <c r="Y8349" s="67" t="str">
        <f t="shared" si="955"/>
        <v xml:space="preserve"> </v>
      </c>
      <c r="AB8349" t="s">
        <v>131</v>
      </c>
      <c r="AC8349" s="46">
        <v>4981</v>
      </c>
      <c r="AD8349" s="46">
        <v>72</v>
      </c>
      <c r="AE8349" s="46">
        <v>68.599999999999994</v>
      </c>
      <c r="AF8349" s="46">
        <v>117</v>
      </c>
      <c r="AH8349" s="70" t="str">
        <f t="shared" si="956"/>
        <v/>
      </c>
      <c r="AI8349" s="70" t="str">
        <f t="shared" si="957"/>
        <v>GCAW Girls Div 1 DeForest Sectional</v>
      </c>
      <c r="AJ8349" s="70" t="str">
        <f t="shared" si="958"/>
        <v/>
      </c>
      <c r="AK8349" s="70" t="str" cm="1">
        <f t="array" ref="AK8349">_xlfn.IFS(AH8349&lt;&gt;"","1",AI8349&lt;&gt;"","2",AJ8349&lt;&gt;"","3")</f>
        <v>2</v>
      </c>
    </row>
    <row r="8350" spans="1:37" x14ac:dyDescent="0.25">
      <c r="A8350" t="s">
        <v>1805</v>
      </c>
      <c r="B8350" t="s">
        <v>458</v>
      </c>
      <c r="C8350" s="67" t="str">
        <f t="shared" si="946"/>
        <v>Lauren Schleeper</v>
      </c>
      <c r="D8350" s="71" t="str" cm="1">
        <f t="array" ref="D8350">_xlfn.IFS(AK8350="1",CONCATENATE(C8350,"Regional"),AK8350="2",CONCATENATE(C8350,"Sectional"),AK8350="3",CONCATENATE(C8350,COUNTIF($C$1:C8350,C8350)))</f>
        <v>Lauren SchleeperSectional</v>
      </c>
      <c r="E8350" s="66">
        <v>45201.333333333336</v>
      </c>
      <c r="F8350" t="s">
        <v>2493</v>
      </c>
      <c r="G8350" s="46">
        <v>48</v>
      </c>
      <c r="H8350" s="46">
        <v>90</v>
      </c>
      <c r="I8350" s="46">
        <v>15</v>
      </c>
      <c r="J8350" t="s">
        <v>153</v>
      </c>
      <c r="K8350" t="s">
        <v>131</v>
      </c>
      <c r="L8350" s="46">
        <v>4981</v>
      </c>
      <c r="M8350" s="46">
        <v>72</v>
      </c>
      <c r="N8350" s="46">
        <v>68.599999999999994</v>
      </c>
      <c r="O8350" s="46">
        <v>117</v>
      </c>
      <c r="P8350" s="46">
        <f t="shared" si="947"/>
        <v>2</v>
      </c>
      <c r="R8350" s="67" t="s">
        <v>2808</v>
      </c>
      <c r="S8350" s="67">
        <f>COUNTIF(Y$2:$Y$100,R8350)</f>
        <v>0</v>
      </c>
      <c r="V8350" s="67">
        <f t="shared" si="954"/>
        <v>0</v>
      </c>
      <c r="X8350"/>
      <c r="Y8350" s="67" t="str">
        <f t="shared" si="955"/>
        <v xml:space="preserve"> </v>
      </c>
      <c r="AB8350" t="s">
        <v>131</v>
      </c>
      <c r="AC8350" s="46">
        <v>4981</v>
      </c>
      <c r="AD8350" s="46">
        <v>72</v>
      </c>
      <c r="AE8350" s="46">
        <v>68.599999999999994</v>
      </c>
      <c r="AF8350" s="46">
        <v>117</v>
      </c>
      <c r="AH8350" s="70" t="str">
        <f t="shared" si="956"/>
        <v/>
      </c>
      <c r="AI8350" s="70" t="str">
        <f t="shared" si="957"/>
        <v>GCAW Girls Div 1 DeForest Sectional</v>
      </c>
      <c r="AJ8350" s="70" t="str">
        <f t="shared" si="958"/>
        <v/>
      </c>
      <c r="AK8350" s="70" t="str" cm="1">
        <f t="array" ref="AK8350">_xlfn.IFS(AH8350&lt;&gt;"","1",AI8350&lt;&gt;"","2",AJ8350&lt;&gt;"","3")</f>
        <v>2</v>
      </c>
    </row>
    <row r="8351" spans="1:37" x14ac:dyDescent="0.25">
      <c r="A8351" t="s">
        <v>668</v>
      </c>
      <c r="B8351" t="s">
        <v>669</v>
      </c>
      <c r="C8351" s="67" t="str">
        <f t="shared" si="946"/>
        <v>Teya Capps</v>
      </c>
      <c r="D8351" s="71" t="str" cm="1">
        <f t="array" ref="D8351">_xlfn.IFS(AK8351="1",CONCATENATE(C8351,"Regional"),AK8351="2",CONCATENATE(C8351,"Sectional"),AK8351="3",CONCATENATE(C8351,COUNTIF($C$1:C8351,C8351)))</f>
        <v>Teya CappsSectional</v>
      </c>
      <c r="E8351" s="66">
        <v>45201.333333333336</v>
      </c>
      <c r="F8351" t="s">
        <v>2493</v>
      </c>
      <c r="G8351" s="46">
        <v>48</v>
      </c>
      <c r="H8351" s="46">
        <v>91</v>
      </c>
      <c r="I8351" s="46">
        <v>17</v>
      </c>
      <c r="J8351" t="s">
        <v>153</v>
      </c>
      <c r="K8351" t="s">
        <v>131</v>
      </c>
      <c r="L8351" s="46">
        <v>4981</v>
      </c>
      <c r="M8351" s="46">
        <v>72</v>
      </c>
      <c r="N8351" s="46">
        <v>68.599999999999994</v>
      </c>
      <c r="O8351" s="46">
        <v>117</v>
      </c>
      <c r="P8351" s="46">
        <f t="shared" si="947"/>
        <v>2</v>
      </c>
      <c r="R8351" s="67" t="s">
        <v>1287</v>
      </c>
      <c r="S8351" s="67">
        <f>COUNTIF(Y$2:$Y$100,R8351)</f>
        <v>0</v>
      </c>
      <c r="V8351" s="67">
        <f t="shared" si="954"/>
        <v>0</v>
      </c>
      <c r="X8351"/>
      <c r="Y8351" s="67" t="str">
        <f t="shared" si="955"/>
        <v xml:space="preserve"> </v>
      </c>
      <c r="AB8351" t="s">
        <v>131</v>
      </c>
      <c r="AC8351" s="46">
        <v>4981</v>
      </c>
      <c r="AD8351" s="46">
        <v>72</v>
      </c>
      <c r="AE8351" s="46">
        <v>68.599999999999994</v>
      </c>
      <c r="AF8351" s="46">
        <v>117</v>
      </c>
      <c r="AH8351" s="70" t="str">
        <f t="shared" si="956"/>
        <v/>
      </c>
      <c r="AI8351" s="70" t="str">
        <f t="shared" si="957"/>
        <v>GCAW Girls Div 1 DeForest Sectional</v>
      </c>
      <c r="AJ8351" s="70" t="str">
        <f t="shared" si="958"/>
        <v/>
      </c>
      <c r="AK8351" s="70" t="str" cm="1">
        <f t="array" ref="AK8351">_xlfn.IFS(AH8351&lt;&gt;"","1",AI8351&lt;&gt;"","2",AJ8351&lt;&gt;"","3")</f>
        <v>2</v>
      </c>
    </row>
    <row r="8352" spans="1:37" x14ac:dyDescent="0.25">
      <c r="A8352" t="s">
        <v>493</v>
      </c>
      <c r="B8352" t="s">
        <v>494</v>
      </c>
      <c r="C8352" s="67" t="str">
        <f t="shared" si="946"/>
        <v>Maren Wieme</v>
      </c>
      <c r="D8352" s="71" t="str" cm="1">
        <f t="array" ref="D8352">_xlfn.IFS(AK8352="1",CONCATENATE(C8352,"Regional"),AK8352="2",CONCATENATE(C8352,"Sectional"),AK8352="3",CONCATENATE(C8352,COUNTIF($C$1:C8352,C8352)))</f>
        <v>Maren WiemeSectional</v>
      </c>
      <c r="E8352" s="66">
        <v>45201.333333333336</v>
      </c>
      <c r="F8352" t="s">
        <v>2493</v>
      </c>
      <c r="G8352" s="46">
        <v>48</v>
      </c>
      <c r="H8352" s="46">
        <v>95</v>
      </c>
      <c r="I8352" s="46">
        <v>18</v>
      </c>
      <c r="J8352" t="s">
        <v>153</v>
      </c>
      <c r="K8352" t="s">
        <v>131</v>
      </c>
      <c r="L8352" s="46">
        <v>4981</v>
      </c>
      <c r="M8352" s="46">
        <v>72</v>
      </c>
      <c r="N8352" s="46">
        <v>68.599999999999994</v>
      </c>
      <c r="O8352" s="46">
        <v>117</v>
      </c>
      <c r="P8352" s="46">
        <f t="shared" si="947"/>
        <v>2</v>
      </c>
      <c r="R8352" s="67" t="s">
        <v>1182</v>
      </c>
      <c r="S8352" s="67">
        <f>COUNTIF(Y$2:$Y$100,R8352)</f>
        <v>0</v>
      </c>
      <c r="V8352" s="67">
        <f t="shared" si="954"/>
        <v>0</v>
      </c>
      <c r="X8352"/>
      <c r="Y8352" s="67" t="str">
        <f t="shared" si="955"/>
        <v xml:space="preserve"> </v>
      </c>
      <c r="AB8352" t="s">
        <v>131</v>
      </c>
      <c r="AC8352" s="46">
        <v>4981</v>
      </c>
      <c r="AD8352" s="46">
        <v>72</v>
      </c>
      <c r="AE8352" s="46">
        <v>68.599999999999994</v>
      </c>
      <c r="AF8352" s="46">
        <v>117</v>
      </c>
      <c r="AH8352" s="70" t="str">
        <f t="shared" si="956"/>
        <v/>
      </c>
      <c r="AI8352" s="70" t="str">
        <f t="shared" si="957"/>
        <v>GCAW Girls Div 1 DeForest Sectional</v>
      </c>
      <c r="AJ8352" s="70" t="str">
        <f t="shared" si="958"/>
        <v/>
      </c>
      <c r="AK8352" s="70" t="str" cm="1">
        <f t="array" ref="AK8352">_xlfn.IFS(AH8352&lt;&gt;"","1",AI8352&lt;&gt;"","2",AJ8352&lt;&gt;"","3")</f>
        <v>2</v>
      </c>
    </row>
    <row r="8353" spans="1:37" x14ac:dyDescent="0.25">
      <c r="A8353" t="s">
        <v>1742</v>
      </c>
      <c r="B8353" t="s">
        <v>840</v>
      </c>
      <c r="C8353" s="67" t="str">
        <f t="shared" si="946"/>
        <v>Charlotte Swenson</v>
      </c>
      <c r="D8353" s="71" t="str" cm="1">
        <f t="array" ref="D8353">_xlfn.IFS(AK8353="1",CONCATENATE(C8353,"Regional"),AK8353="2",CONCATENATE(C8353,"Sectional"),AK8353="3",CONCATENATE(C8353,COUNTIF($C$1:C8353,C8353)))</f>
        <v>Charlotte SwensonSectional</v>
      </c>
      <c r="E8353" s="66">
        <v>45201.333333333336</v>
      </c>
      <c r="F8353" t="s">
        <v>2493</v>
      </c>
      <c r="G8353" s="46">
        <v>48</v>
      </c>
      <c r="H8353" s="46">
        <v>95</v>
      </c>
      <c r="I8353" s="46">
        <v>18</v>
      </c>
      <c r="J8353" t="s">
        <v>153</v>
      </c>
      <c r="K8353" t="s">
        <v>131</v>
      </c>
      <c r="L8353" s="46">
        <v>4981</v>
      </c>
      <c r="M8353" s="46">
        <v>72</v>
      </c>
      <c r="N8353" s="46">
        <v>68.599999999999994</v>
      </c>
      <c r="O8353" s="46">
        <v>117</v>
      </c>
      <c r="P8353" s="46">
        <f t="shared" si="947"/>
        <v>2</v>
      </c>
      <c r="R8353" s="67" t="s">
        <v>2745</v>
      </c>
      <c r="S8353" s="67">
        <f>COUNTIF(Y$2:$Y$100,R8353)</f>
        <v>0</v>
      </c>
      <c r="V8353" s="67">
        <f t="shared" si="954"/>
        <v>0</v>
      </c>
      <c r="X8353"/>
      <c r="Y8353" s="67" t="str">
        <f t="shared" si="955"/>
        <v xml:space="preserve"> </v>
      </c>
      <c r="AB8353" t="s">
        <v>131</v>
      </c>
      <c r="AC8353" s="46">
        <v>4981</v>
      </c>
      <c r="AD8353" s="46">
        <v>72</v>
      </c>
      <c r="AE8353" s="46">
        <v>68.599999999999994</v>
      </c>
      <c r="AF8353" s="46">
        <v>117</v>
      </c>
      <c r="AH8353" s="70" t="str">
        <f t="shared" si="956"/>
        <v/>
      </c>
      <c r="AI8353" s="70" t="str">
        <f t="shared" si="957"/>
        <v>GCAW Girls Div 1 DeForest Sectional</v>
      </c>
      <c r="AJ8353" s="70" t="str">
        <f t="shared" si="958"/>
        <v/>
      </c>
      <c r="AK8353" s="70" t="str" cm="1">
        <f t="array" ref="AK8353">_xlfn.IFS(AH8353&lt;&gt;"","1",AI8353&lt;&gt;"","2",AJ8353&lt;&gt;"","3")</f>
        <v>2</v>
      </c>
    </row>
    <row r="8354" spans="1:37" x14ac:dyDescent="0.25">
      <c r="A8354" t="s">
        <v>1835</v>
      </c>
      <c r="B8354" t="s">
        <v>1703</v>
      </c>
      <c r="C8354" s="67" t="str">
        <f t="shared" si="946"/>
        <v>olivia maly</v>
      </c>
      <c r="D8354" s="71" t="str" cm="1">
        <f t="array" ref="D8354">_xlfn.IFS(AK8354="1",CONCATENATE(C8354,"Regional"),AK8354="2",CONCATENATE(C8354,"Sectional"),AK8354="3",CONCATENATE(C8354,COUNTIF($C$1:C8354,C8354)))</f>
        <v>olivia malySectional</v>
      </c>
      <c r="E8354" s="66">
        <v>45201.333333333336</v>
      </c>
      <c r="F8354" t="s">
        <v>2493</v>
      </c>
      <c r="G8354" s="46">
        <v>48</v>
      </c>
      <c r="H8354" s="46">
        <v>95</v>
      </c>
      <c r="I8354" s="46">
        <v>18</v>
      </c>
      <c r="J8354" t="s">
        <v>153</v>
      </c>
      <c r="K8354" t="s">
        <v>131</v>
      </c>
      <c r="L8354" s="46">
        <v>4981</v>
      </c>
      <c r="M8354" s="46">
        <v>72</v>
      </c>
      <c r="N8354" s="46">
        <v>68.599999999999994</v>
      </c>
      <c r="O8354" s="46">
        <v>117</v>
      </c>
      <c r="P8354" s="46">
        <f t="shared" si="947"/>
        <v>2</v>
      </c>
      <c r="R8354" s="67" t="s">
        <v>2839</v>
      </c>
      <c r="S8354" s="67">
        <f>COUNTIF(Y$2:$Y$100,R8354)</f>
        <v>0</v>
      </c>
      <c r="V8354" s="67">
        <f t="shared" si="954"/>
        <v>0</v>
      </c>
      <c r="X8354"/>
      <c r="Y8354" s="67" t="str">
        <f t="shared" si="955"/>
        <v xml:space="preserve"> </v>
      </c>
      <c r="AB8354" t="s">
        <v>131</v>
      </c>
      <c r="AC8354" s="46">
        <v>4981</v>
      </c>
      <c r="AD8354" s="46">
        <v>72</v>
      </c>
      <c r="AE8354" s="46">
        <v>68.599999999999994</v>
      </c>
      <c r="AF8354" s="46">
        <v>117</v>
      </c>
      <c r="AH8354" s="70" t="str">
        <f t="shared" si="956"/>
        <v/>
      </c>
      <c r="AI8354" s="70" t="str">
        <f t="shared" si="957"/>
        <v>GCAW Girls Div 1 DeForest Sectional</v>
      </c>
      <c r="AJ8354" s="70" t="str">
        <f t="shared" si="958"/>
        <v/>
      </c>
      <c r="AK8354" s="70" t="str" cm="1">
        <f t="array" ref="AK8354">_xlfn.IFS(AH8354&lt;&gt;"","1",AI8354&lt;&gt;"","2",AJ8354&lt;&gt;"","3")</f>
        <v>2</v>
      </c>
    </row>
    <row r="8355" spans="1:37" x14ac:dyDescent="0.25">
      <c r="A8355" t="s">
        <v>205</v>
      </c>
      <c r="B8355" t="s">
        <v>217</v>
      </c>
      <c r="C8355" s="67" t="str">
        <f t="shared" si="946"/>
        <v>Riley Jackson</v>
      </c>
      <c r="D8355" s="71" t="str" cm="1">
        <f t="array" ref="D8355">_xlfn.IFS(AK8355="1",CONCATENATE(C8355,"Regional"),AK8355="2",CONCATENATE(C8355,"Sectional"),AK8355="3",CONCATENATE(C8355,COUNTIF($C$1:C8355,C8355)))</f>
        <v>Riley JacksonSectional</v>
      </c>
      <c r="E8355" s="66">
        <v>45201.333333333336</v>
      </c>
      <c r="F8355" t="s">
        <v>2493</v>
      </c>
      <c r="G8355" s="46">
        <v>48</v>
      </c>
      <c r="H8355" s="46">
        <v>95</v>
      </c>
      <c r="I8355" s="46">
        <v>18</v>
      </c>
      <c r="J8355" t="s">
        <v>153</v>
      </c>
      <c r="K8355" t="s">
        <v>131</v>
      </c>
      <c r="L8355" s="46">
        <v>4981</v>
      </c>
      <c r="M8355" s="46">
        <v>72</v>
      </c>
      <c r="N8355" s="46">
        <v>68.599999999999994</v>
      </c>
      <c r="O8355" s="46">
        <v>117</v>
      </c>
      <c r="P8355" s="46">
        <f t="shared" si="947"/>
        <v>2</v>
      </c>
      <c r="R8355" s="67" t="s">
        <v>1172</v>
      </c>
      <c r="S8355" s="67">
        <f>COUNTIF(Y$2:$Y$100,R8355)</f>
        <v>0</v>
      </c>
      <c r="V8355" s="67">
        <f t="shared" si="954"/>
        <v>0</v>
      </c>
      <c r="X8355"/>
      <c r="Y8355" s="67" t="str">
        <f t="shared" si="955"/>
        <v xml:space="preserve"> </v>
      </c>
      <c r="AB8355" t="s">
        <v>131</v>
      </c>
      <c r="AC8355" s="46">
        <v>4981</v>
      </c>
      <c r="AD8355" s="46">
        <v>72</v>
      </c>
      <c r="AE8355" s="46">
        <v>68.599999999999994</v>
      </c>
      <c r="AF8355" s="46">
        <v>117</v>
      </c>
      <c r="AH8355" s="70" t="str">
        <f t="shared" si="956"/>
        <v/>
      </c>
      <c r="AI8355" s="70" t="str">
        <f t="shared" si="957"/>
        <v>GCAW Girls Div 1 DeForest Sectional</v>
      </c>
      <c r="AJ8355" s="70" t="str">
        <f t="shared" si="958"/>
        <v/>
      </c>
      <c r="AK8355" s="70" t="str" cm="1">
        <f t="array" ref="AK8355">_xlfn.IFS(AH8355&lt;&gt;"","1",AI8355&lt;&gt;"","2",AJ8355&lt;&gt;"","3")</f>
        <v>2</v>
      </c>
    </row>
    <row r="8356" spans="1:37" x14ac:dyDescent="0.25">
      <c r="A8356" t="s">
        <v>252</v>
      </c>
      <c r="B8356" t="s">
        <v>368</v>
      </c>
      <c r="C8356" s="67" t="str">
        <f t="shared" si="946"/>
        <v>Lexi Frye</v>
      </c>
      <c r="D8356" s="71" t="str" cm="1">
        <f t="array" ref="D8356">_xlfn.IFS(AK8356="1",CONCATENATE(C8356,"Regional"),AK8356="2",CONCATENATE(C8356,"Sectional"),AK8356="3",CONCATENATE(C8356,COUNTIF($C$1:C8356,C8356)))</f>
        <v>Lexi FryeSectional</v>
      </c>
      <c r="E8356" s="66">
        <v>45201.333333333336</v>
      </c>
      <c r="F8356" t="s">
        <v>2493</v>
      </c>
      <c r="G8356" s="46">
        <v>48</v>
      </c>
      <c r="H8356" s="46">
        <v>97</v>
      </c>
      <c r="I8356" s="46">
        <v>22</v>
      </c>
      <c r="J8356" t="s">
        <v>153</v>
      </c>
      <c r="K8356" t="s">
        <v>131</v>
      </c>
      <c r="L8356" s="46">
        <v>4981</v>
      </c>
      <c r="M8356" s="46">
        <v>72</v>
      </c>
      <c r="N8356" s="46">
        <v>68.599999999999994</v>
      </c>
      <c r="O8356" s="46">
        <v>117</v>
      </c>
      <c r="P8356" s="46">
        <f t="shared" si="947"/>
        <v>2</v>
      </c>
      <c r="R8356" s="67" t="s">
        <v>1248</v>
      </c>
      <c r="S8356" s="67">
        <f>COUNTIF(Y$2:$Y$100,R8356)</f>
        <v>0</v>
      </c>
      <c r="V8356" s="67">
        <f t="shared" si="954"/>
        <v>0</v>
      </c>
      <c r="X8356"/>
      <c r="Y8356" s="67" t="str">
        <f t="shared" si="955"/>
        <v xml:space="preserve"> </v>
      </c>
      <c r="AB8356" t="s">
        <v>131</v>
      </c>
      <c r="AC8356" s="46">
        <v>4981</v>
      </c>
      <c r="AD8356" s="46">
        <v>72</v>
      </c>
      <c r="AE8356" s="46">
        <v>68.599999999999994</v>
      </c>
      <c r="AF8356" s="46">
        <v>117</v>
      </c>
      <c r="AH8356" s="70" t="str">
        <f t="shared" si="956"/>
        <v/>
      </c>
      <c r="AI8356" s="70" t="str">
        <f t="shared" si="957"/>
        <v>GCAW Girls Div 1 DeForest Sectional</v>
      </c>
      <c r="AJ8356" s="70" t="str">
        <f t="shared" si="958"/>
        <v/>
      </c>
      <c r="AK8356" s="70" t="str" cm="1">
        <f t="array" ref="AK8356">_xlfn.IFS(AH8356&lt;&gt;"","1",AI8356&lt;&gt;"","2",AJ8356&lt;&gt;"","3")</f>
        <v>2</v>
      </c>
    </row>
    <row r="8357" spans="1:37" x14ac:dyDescent="0.25">
      <c r="A8357" t="s">
        <v>613</v>
      </c>
      <c r="B8357" t="s">
        <v>614</v>
      </c>
      <c r="C8357" s="67" t="str">
        <f t="shared" si="946"/>
        <v>Kaylyn McQueeney</v>
      </c>
      <c r="D8357" s="71" t="str" cm="1">
        <f t="array" ref="D8357">_xlfn.IFS(AK8357="1",CONCATENATE(C8357,"Regional"),AK8357="2",CONCATENATE(C8357,"Sectional"),AK8357="3",CONCATENATE(C8357,COUNTIF($C$1:C8357,C8357)))</f>
        <v>Kaylyn McQueeneySectional</v>
      </c>
      <c r="E8357" s="66">
        <v>45201.333333333336</v>
      </c>
      <c r="F8357" t="s">
        <v>2493</v>
      </c>
      <c r="G8357" s="46">
        <v>48</v>
      </c>
      <c r="H8357" s="46">
        <v>97</v>
      </c>
      <c r="I8357" s="46">
        <v>22</v>
      </c>
      <c r="J8357" t="s">
        <v>153</v>
      </c>
      <c r="K8357" t="s">
        <v>131</v>
      </c>
      <c r="L8357" s="46">
        <v>4981</v>
      </c>
      <c r="M8357" s="46">
        <v>72</v>
      </c>
      <c r="N8357" s="46">
        <v>68.599999999999994</v>
      </c>
      <c r="O8357" s="46">
        <v>117</v>
      </c>
      <c r="P8357" s="46">
        <f t="shared" si="947"/>
        <v>2</v>
      </c>
      <c r="R8357" s="67" t="s">
        <v>1255</v>
      </c>
      <c r="S8357" s="67">
        <f>COUNTIF(Y$2:$Y$100,R8357)</f>
        <v>0</v>
      </c>
      <c r="V8357" s="67">
        <f t="shared" si="954"/>
        <v>0</v>
      </c>
      <c r="X8357"/>
      <c r="Y8357" s="67" t="str">
        <f t="shared" si="955"/>
        <v xml:space="preserve"> </v>
      </c>
      <c r="AB8357" t="s">
        <v>131</v>
      </c>
      <c r="AC8357" s="46">
        <v>4981</v>
      </c>
      <c r="AD8357" s="46">
        <v>72</v>
      </c>
      <c r="AE8357" s="46">
        <v>68.599999999999994</v>
      </c>
      <c r="AF8357" s="46">
        <v>117</v>
      </c>
      <c r="AH8357" s="70" t="str">
        <f t="shared" si="956"/>
        <v/>
      </c>
      <c r="AI8357" s="70" t="str">
        <f t="shared" si="957"/>
        <v>GCAW Girls Div 1 DeForest Sectional</v>
      </c>
      <c r="AJ8357" s="70" t="str">
        <f t="shared" si="958"/>
        <v/>
      </c>
      <c r="AK8357" s="70" t="str" cm="1">
        <f t="array" ref="AK8357">_xlfn.IFS(AH8357&lt;&gt;"","1",AI8357&lt;&gt;"","2",AJ8357&lt;&gt;"","3")</f>
        <v>2</v>
      </c>
    </row>
    <row r="8358" spans="1:37" x14ac:dyDescent="0.25">
      <c r="A8358" t="s">
        <v>917</v>
      </c>
      <c r="B8358" t="s">
        <v>539</v>
      </c>
      <c r="C8358" s="67" t="str">
        <f t="shared" si="946"/>
        <v>Maggie Pal</v>
      </c>
      <c r="D8358" s="71" t="str" cm="1">
        <f t="array" ref="D8358">_xlfn.IFS(AK8358="1",CONCATENATE(C8358,"Regional"),AK8358="2",CONCATENATE(C8358,"Sectional"),AK8358="3",CONCATENATE(C8358,COUNTIF($C$1:C8358,C8358)))</f>
        <v>Maggie PalSectional</v>
      </c>
      <c r="E8358" s="66">
        <v>45201.333333333336</v>
      </c>
      <c r="F8358" t="s">
        <v>2493</v>
      </c>
      <c r="G8358" s="46">
        <v>48</v>
      </c>
      <c r="H8358" s="46">
        <v>99</v>
      </c>
      <c r="I8358" s="46">
        <v>24</v>
      </c>
      <c r="J8358" t="s">
        <v>153</v>
      </c>
      <c r="K8358" t="s">
        <v>131</v>
      </c>
      <c r="L8358" s="46">
        <v>4981</v>
      </c>
      <c r="M8358" s="46">
        <v>72</v>
      </c>
      <c r="N8358" s="46">
        <v>68.599999999999994</v>
      </c>
      <c r="O8358" s="46">
        <v>117</v>
      </c>
      <c r="P8358" s="46">
        <f t="shared" si="947"/>
        <v>2</v>
      </c>
      <c r="R8358" s="67" t="s">
        <v>1450</v>
      </c>
      <c r="S8358" s="67">
        <f>COUNTIF(Y$2:$Y$100,R8358)</f>
        <v>0</v>
      </c>
      <c r="V8358" s="67">
        <f t="shared" si="954"/>
        <v>0</v>
      </c>
      <c r="X8358"/>
      <c r="Y8358" s="67" t="str">
        <f t="shared" si="955"/>
        <v xml:space="preserve"> </v>
      </c>
      <c r="AB8358" t="s">
        <v>131</v>
      </c>
      <c r="AC8358" s="46">
        <v>4981</v>
      </c>
      <c r="AD8358" s="46">
        <v>72</v>
      </c>
      <c r="AE8358" s="46">
        <v>68.599999999999994</v>
      </c>
      <c r="AF8358" s="46">
        <v>117</v>
      </c>
      <c r="AH8358" s="70" t="str">
        <f t="shared" si="956"/>
        <v/>
      </c>
      <c r="AI8358" s="70" t="str">
        <f t="shared" si="957"/>
        <v>GCAW Girls Div 1 DeForest Sectional</v>
      </c>
      <c r="AJ8358" s="70" t="str">
        <f t="shared" si="958"/>
        <v/>
      </c>
      <c r="AK8358" s="70" t="str" cm="1">
        <f t="array" ref="AK8358">_xlfn.IFS(AH8358&lt;&gt;"","1",AI8358&lt;&gt;"","2",AJ8358&lt;&gt;"","3")</f>
        <v>2</v>
      </c>
    </row>
    <row r="8359" spans="1:37" x14ac:dyDescent="0.25">
      <c r="A8359" t="s">
        <v>1645</v>
      </c>
      <c r="B8359" t="s">
        <v>1644</v>
      </c>
      <c r="C8359" s="67" t="str">
        <f t="shared" si="946"/>
        <v>Kelsi Lauritsen</v>
      </c>
      <c r="D8359" s="71" t="str" cm="1">
        <f t="array" ref="D8359">_xlfn.IFS(AK8359="1",CONCATENATE(C8359,"Regional"),AK8359="2",CONCATENATE(C8359,"Sectional"),AK8359="3",CONCATENATE(C8359,COUNTIF($C$1:C8359,C8359)))</f>
        <v>Kelsi LauritsenSectional</v>
      </c>
      <c r="E8359" s="66">
        <v>45201.333333333336</v>
      </c>
      <c r="F8359" t="s">
        <v>2493</v>
      </c>
      <c r="G8359" s="46">
        <v>48</v>
      </c>
      <c r="H8359" s="46">
        <v>104</v>
      </c>
      <c r="I8359" s="46">
        <v>25</v>
      </c>
      <c r="J8359" t="s">
        <v>153</v>
      </c>
      <c r="K8359" t="s">
        <v>131</v>
      </c>
      <c r="L8359" s="46">
        <v>4981</v>
      </c>
      <c r="M8359" s="46">
        <v>72</v>
      </c>
      <c r="N8359" s="46">
        <v>68.599999999999994</v>
      </c>
      <c r="O8359" s="46">
        <v>117</v>
      </c>
      <c r="P8359" s="46">
        <f t="shared" si="947"/>
        <v>2</v>
      </c>
      <c r="R8359" s="67" t="s">
        <v>3504</v>
      </c>
      <c r="S8359" s="67">
        <f>COUNTIF(Y$2:$Y$100,R8359)</f>
        <v>0</v>
      </c>
      <c r="V8359" s="67">
        <f t="shared" si="954"/>
        <v>0</v>
      </c>
      <c r="X8359"/>
      <c r="Y8359" s="67" t="str">
        <f t="shared" si="955"/>
        <v xml:space="preserve"> </v>
      </c>
      <c r="AB8359" t="s">
        <v>131</v>
      </c>
      <c r="AC8359" s="46">
        <v>4981</v>
      </c>
      <c r="AD8359" s="46">
        <v>72</v>
      </c>
      <c r="AE8359" s="46">
        <v>68.599999999999994</v>
      </c>
      <c r="AF8359" s="46">
        <v>117</v>
      </c>
      <c r="AH8359" s="70" t="str">
        <f t="shared" si="956"/>
        <v/>
      </c>
      <c r="AI8359" s="70" t="str">
        <f t="shared" si="957"/>
        <v>GCAW Girls Div 1 DeForest Sectional</v>
      </c>
      <c r="AJ8359" s="70" t="str">
        <f t="shared" si="958"/>
        <v/>
      </c>
      <c r="AK8359" s="70" t="str" cm="1">
        <f t="array" ref="AK8359">_xlfn.IFS(AH8359&lt;&gt;"","1",AI8359&lt;&gt;"","2",AJ8359&lt;&gt;"","3")</f>
        <v>2</v>
      </c>
    </row>
    <row r="8360" spans="1:37" x14ac:dyDescent="0.25">
      <c r="A8360" t="s">
        <v>671</v>
      </c>
      <c r="B8360" t="s">
        <v>371</v>
      </c>
      <c r="C8360" s="67" t="str">
        <f t="shared" si="946"/>
        <v>Abby Kaminski</v>
      </c>
      <c r="D8360" s="71" t="str" cm="1">
        <f t="array" ref="D8360">_xlfn.IFS(AK8360="1",CONCATENATE(C8360,"Regional"),AK8360="2",CONCATENATE(C8360,"Sectional"),AK8360="3",CONCATENATE(C8360,COUNTIF($C$1:C8360,C8360)))</f>
        <v>Abby KaminskiSectional</v>
      </c>
      <c r="E8360" s="66">
        <v>45201.333333333336</v>
      </c>
      <c r="F8360" t="s">
        <v>2493</v>
      </c>
      <c r="G8360" s="46">
        <v>48</v>
      </c>
      <c r="H8360" s="46">
        <v>105</v>
      </c>
      <c r="I8360" s="46">
        <v>26</v>
      </c>
      <c r="J8360" t="s">
        <v>153</v>
      </c>
      <c r="K8360" t="s">
        <v>131</v>
      </c>
      <c r="L8360" s="46">
        <v>4981</v>
      </c>
      <c r="M8360" s="46">
        <v>72</v>
      </c>
      <c r="N8360" s="46">
        <v>68.599999999999994</v>
      </c>
      <c r="O8360" s="46">
        <v>117</v>
      </c>
      <c r="P8360" s="46">
        <f t="shared" si="947"/>
        <v>2</v>
      </c>
      <c r="R8360" s="67" t="s">
        <v>1288</v>
      </c>
      <c r="S8360" s="67">
        <f>COUNTIF(Y$2:$Y$100,R8360)</f>
        <v>0</v>
      </c>
      <c r="V8360" s="67">
        <f t="shared" si="954"/>
        <v>0</v>
      </c>
      <c r="X8360"/>
      <c r="Y8360" s="67" t="str">
        <f t="shared" si="955"/>
        <v xml:space="preserve"> </v>
      </c>
      <c r="AB8360" t="s">
        <v>131</v>
      </c>
      <c r="AC8360" s="46">
        <v>4981</v>
      </c>
      <c r="AD8360" s="46">
        <v>72</v>
      </c>
      <c r="AE8360" s="46">
        <v>68.599999999999994</v>
      </c>
      <c r="AF8360" s="46">
        <v>117</v>
      </c>
      <c r="AH8360" s="70" t="str">
        <f t="shared" si="956"/>
        <v/>
      </c>
      <c r="AI8360" s="70" t="str">
        <f t="shared" si="957"/>
        <v>GCAW Girls Div 1 DeForest Sectional</v>
      </c>
      <c r="AJ8360" s="70" t="str">
        <f t="shared" si="958"/>
        <v/>
      </c>
      <c r="AK8360" s="70" t="str" cm="1">
        <f t="array" ref="AK8360">_xlfn.IFS(AH8360&lt;&gt;"","1",AI8360&lt;&gt;"","2",AJ8360&lt;&gt;"","3")</f>
        <v>2</v>
      </c>
    </row>
    <row r="8361" spans="1:37" x14ac:dyDescent="0.25">
      <c r="A8361" t="s">
        <v>247</v>
      </c>
      <c r="B8361" t="s">
        <v>618</v>
      </c>
      <c r="C8361" s="67" t="str">
        <f t="shared" si="946"/>
        <v>Arabella Fisher</v>
      </c>
      <c r="D8361" s="71" t="str" cm="1">
        <f t="array" ref="D8361">_xlfn.IFS(AK8361="1",CONCATENATE(C8361,"Regional"),AK8361="2",CONCATENATE(C8361,"Sectional"),AK8361="3",CONCATENATE(C8361,COUNTIF($C$1:C8361,C8361)))</f>
        <v>Arabella FisherSectional</v>
      </c>
      <c r="E8361" s="66">
        <v>45201.333333333336</v>
      </c>
      <c r="F8361" t="s">
        <v>2493</v>
      </c>
      <c r="G8361" s="46">
        <v>48</v>
      </c>
      <c r="H8361" s="46">
        <v>106</v>
      </c>
      <c r="I8361" s="46">
        <v>27</v>
      </c>
      <c r="J8361" t="s">
        <v>153</v>
      </c>
      <c r="K8361" t="s">
        <v>131</v>
      </c>
      <c r="L8361" s="46">
        <v>4981</v>
      </c>
      <c r="M8361" s="46">
        <v>72</v>
      </c>
      <c r="N8361" s="46">
        <v>68.599999999999994</v>
      </c>
      <c r="O8361" s="46">
        <v>117</v>
      </c>
      <c r="P8361" s="46">
        <f t="shared" si="947"/>
        <v>2</v>
      </c>
      <c r="R8361" s="67" t="s">
        <v>1257</v>
      </c>
      <c r="S8361" s="67">
        <f>COUNTIF(Y$2:$Y$100,R8361)</f>
        <v>0</v>
      </c>
      <c r="V8361" s="67">
        <f t="shared" si="954"/>
        <v>0</v>
      </c>
      <c r="X8361"/>
      <c r="Y8361" s="67" t="str">
        <f t="shared" si="955"/>
        <v xml:space="preserve"> </v>
      </c>
      <c r="AB8361" t="s">
        <v>131</v>
      </c>
      <c r="AC8361" s="46">
        <v>4981</v>
      </c>
      <c r="AD8361" s="46">
        <v>72</v>
      </c>
      <c r="AE8361" s="46">
        <v>68.599999999999994</v>
      </c>
      <c r="AF8361" s="46">
        <v>117</v>
      </c>
      <c r="AH8361" s="70" t="str">
        <f t="shared" si="956"/>
        <v/>
      </c>
      <c r="AI8361" s="70" t="str">
        <f t="shared" si="957"/>
        <v>GCAW Girls Div 1 DeForest Sectional</v>
      </c>
      <c r="AJ8361" s="70" t="str">
        <f t="shared" si="958"/>
        <v/>
      </c>
      <c r="AK8361" s="70" t="str" cm="1">
        <f t="array" ref="AK8361">_xlfn.IFS(AH8361&lt;&gt;"","1",AI8361&lt;&gt;"","2",AJ8361&lt;&gt;"","3")</f>
        <v>2</v>
      </c>
    </row>
    <row r="8362" spans="1:37" x14ac:dyDescent="0.25">
      <c r="A8362" t="s">
        <v>515</v>
      </c>
      <c r="B8362" t="s">
        <v>516</v>
      </c>
      <c r="C8362" s="67" t="str">
        <f t="shared" si="946"/>
        <v>Bea Vaughan</v>
      </c>
      <c r="D8362" s="71" t="str" cm="1">
        <f t="array" ref="D8362">_xlfn.IFS(AK8362="1",CONCATENATE(C8362,"Regional"),AK8362="2",CONCATENATE(C8362,"Sectional"),AK8362="3",CONCATENATE(C8362,COUNTIF($C$1:C8362,C8362)))</f>
        <v>Bea VaughanSectional</v>
      </c>
      <c r="E8362" s="66">
        <v>45201.333333333336</v>
      </c>
      <c r="F8362" t="s">
        <v>2493</v>
      </c>
      <c r="G8362" s="46">
        <v>48</v>
      </c>
      <c r="H8362" s="46">
        <v>106</v>
      </c>
      <c r="I8362" s="46">
        <v>27</v>
      </c>
      <c r="J8362" t="s">
        <v>153</v>
      </c>
      <c r="K8362" t="s">
        <v>131</v>
      </c>
      <c r="L8362" s="46">
        <v>4981</v>
      </c>
      <c r="M8362" s="46">
        <v>72</v>
      </c>
      <c r="N8362" s="46">
        <v>68.599999999999994</v>
      </c>
      <c r="O8362" s="46">
        <v>117</v>
      </c>
      <c r="P8362" s="46">
        <f t="shared" si="947"/>
        <v>2</v>
      </c>
      <c r="R8362" s="67" t="s">
        <v>1195</v>
      </c>
      <c r="S8362" s="67">
        <f>COUNTIF(Y$2:$Y$100,R8362)</f>
        <v>0</v>
      </c>
      <c r="V8362" s="67">
        <f t="shared" si="954"/>
        <v>0</v>
      </c>
      <c r="X8362"/>
      <c r="Y8362" s="67" t="str">
        <f t="shared" si="955"/>
        <v xml:space="preserve"> </v>
      </c>
      <c r="AB8362" t="s">
        <v>131</v>
      </c>
      <c r="AC8362" s="46">
        <v>4981</v>
      </c>
      <c r="AD8362" s="46">
        <v>72</v>
      </c>
      <c r="AE8362" s="46">
        <v>68.599999999999994</v>
      </c>
      <c r="AF8362" s="46">
        <v>117</v>
      </c>
      <c r="AH8362" s="70" t="str">
        <f t="shared" si="956"/>
        <v/>
      </c>
      <c r="AI8362" s="70" t="str">
        <f t="shared" si="957"/>
        <v>GCAW Girls Div 1 DeForest Sectional</v>
      </c>
      <c r="AJ8362" s="70" t="str">
        <f t="shared" si="958"/>
        <v/>
      </c>
      <c r="AK8362" s="70" t="str" cm="1">
        <f t="array" ref="AK8362">_xlfn.IFS(AH8362&lt;&gt;"","1",AI8362&lt;&gt;"","2",AJ8362&lt;&gt;"","3")</f>
        <v>2</v>
      </c>
    </row>
    <row r="8363" spans="1:37" x14ac:dyDescent="0.25">
      <c r="A8363" t="s">
        <v>1952</v>
      </c>
      <c r="B8363" t="s">
        <v>957</v>
      </c>
      <c r="C8363" s="67" t="str">
        <f t="shared" si="946"/>
        <v>Violet Goeddel</v>
      </c>
      <c r="D8363" s="71" t="str" cm="1">
        <f t="array" ref="D8363">_xlfn.IFS(AK8363="1",CONCATENATE(C8363,"Regional"),AK8363="2",CONCATENATE(C8363,"Sectional"),AK8363="3",CONCATENATE(C8363,COUNTIF($C$1:C8363,C8363)))</f>
        <v>Violet GoeddelSectional</v>
      </c>
      <c r="E8363" s="66">
        <v>45201.333333333336</v>
      </c>
      <c r="F8363" t="s">
        <v>2493</v>
      </c>
      <c r="G8363" s="46">
        <v>48</v>
      </c>
      <c r="H8363" s="46">
        <v>109</v>
      </c>
      <c r="I8363" s="46">
        <v>29</v>
      </c>
      <c r="J8363" t="s">
        <v>153</v>
      </c>
      <c r="K8363" t="s">
        <v>131</v>
      </c>
      <c r="L8363" s="46">
        <v>4981</v>
      </c>
      <c r="M8363" s="46">
        <v>72</v>
      </c>
      <c r="N8363" s="46">
        <v>68.599999999999994</v>
      </c>
      <c r="O8363" s="46">
        <v>117</v>
      </c>
      <c r="P8363" s="46">
        <f t="shared" si="947"/>
        <v>2</v>
      </c>
      <c r="R8363" s="67" t="s">
        <v>2969</v>
      </c>
      <c r="S8363" s="67">
        <f>COUNTIF(Y$2:$Y$100,R8363)</f>
        <v>0</v>
      </c>
      <c r="V8363" s="67">
        <f t="shared" si="954"/>
        <v>0</v>
      </c>
      <c r="X8363"/>
      <c r="Y8363" s="67" t="str">
        <f t="shared" si="955"/>
        <v xml:space="preserve"> </v>
      </c>
      <c r="AB8363" t="s">
        <v>131</v>
      </c>
      <c r="AC8363" s="46">
        <v>4981</v>
      </c>
      <c r="AD8363" s="46">
        <v>72</v>
      </c>
      <c r="AE8363" s="46">
        <v>68.599999999999994</v>
      </c>
      <c r="AF8363" s="46">
        <v>117</v>
      </c>
      <c r="AH8363" s="70" t="str">
        <f t="shared" si="956"/>
        <v/>
      </c>
      <c r="AI8363" s="70" t="str">
        <f t="shared" si="957"/>
        <v>GCAW Girls Div 1 DeForest Sectional</v>
      </c>
      <c r="AJ8363" s="70" t="str">
        <f t="shared" si="958"/>
        <v/>
      </c>
      <c r="AK8363" s="70" t="str" cm="1">
        <f t="array" ref="AK8363">_xlfn.IFS(AH8363&lt;&gt;"","1",AI8363&lt;&gt;"","2",AJ8363&lt;&gt;"","3")</f>
        <v>2</v>
      </c>
    </row>
    <row r="8364" spans="1:37" x14ac:dyDescent="0.25">
      <c r="A8364" t="s">
        <v>1808</v>
      </c>
      <c r="B8364" t="s">
        <v>1809</v>
      </c>
      <c r="C8364" s="67" t="str">
        <f t="shared" si="946"/>
        <v>Kaydence Everts</v>
      </c>
      <c r="D8364" s="71" t="str" cm="1">
        <f t="array" ref="D8364">_xlfn.IFS(AK8364="1",CONCATENATE(C8364,"Regional"),AK8364="2",CONCATENATE(C8364,"Sectional"),AK8364="3",CONCATENATE(C8364,COUNTIF($C$1:C8364,C8364)))</f>
        <v>Kaydence EvertsSectional</v>
      </c>
      <c r="E8364" s="66">
        <v>45201.333333333336</v>
      </c>
      <c r="F8364" t="s">
        <v>2493</v>
      </c>
      <c r="G8364" s="46">
        <v>48</v>
      </c>
      <c r="H8364" s="46">
        <v>110</v>
      </c>
      <c r="I8364" s="46">
        <v>30</v>
      </c>
      <c r="J8364" t="s">
        <v>153</v>
      </c>
      <c r="K8364" t="s">
        <v>131</v>
      </c>
      <c r="L8364" s="46">
        <v>4981</v>
      </c>
      <c r="M8364" s="46">
        <v>72</v>
      </c>
      <c r="N8364" s="46">
        <v>68.599999999999994</v>
      </c>
      <c r="O8364" s="46">
        <v>117</v>
      </c>
      <c r="P8364" s="46">
        <f t="shared" si="947"/>
        <v>2</v>
      </c>
      <c r="R8364" s="67" t="s">
        <v>2811</v>
      </c>
      <c r="S8364" s="67">
        <f>COUNTIF(Y$2:$Y$100,R8364)</f>
        <v>0</v>
      </c>
      <c r="V8364" s="67">
        <f t="shared" si="954"/>
        <v>0</v>
      </c>
      <c r="X8364"/>
      <c r="Y8364" s="67" t="str">
        <f t="shared" si="955"/>
        <v xml:space="preserve"> </v>
      </c>
      <c r="AB8364" t="s">
        <v>131</v>
      </c>
      <c r="AC8364" s="46">
        <v>4981</v>
      </c>
      <c r="AD8364" s="46">
        <v>72</v>
      </c>
      <c r="AE8364" s="46">
        <v>68.599999999999994</v>
      </c>
      <c r="AF8364" s="46">
        <v>117</v>
      </c>
      <c r="AH8364" s="70" t="str">
        <f t="shared" si="956"/>
        <v/>
      </c>
      <c r="AI8364" s="70" t="str">
        <f t="shared" si="957"/>
        <v>GCAW Girls Div 1 DeForest Sectional</v>
      </c>
      <c r="AJ8364" s="70" t="str">
        <f t="shared" si="958"/>
        <v/>
      </c>
      <c r="AK8364" s="70" t="str" cm="1">
        <f t="array" ref="AK8364">_xlfn.IFS(AH8364&lt;&gt;"","1",AI8364&lt;&gt;"","2",AJ8364&lt;&gt;"","3")</f>
        <v>2</v>
      </c>
    </row>
    <row r="8365" spans="1:37" x14ac:dyDescent="0.25">
      <c r="A8365" t="s">
        <v>674</v>
      </c>
      <c r="B8365" t="s">
        <v>675</v>
      </c>
      <c r="C8365" s="67" t="str">
        <f t="shared" si="946"/>
        <v>Ruby Koh</v>
      </c>
      <c r="D8365" s="71" t="str" cm="1">
        <f t="array" ref="D8365">_xlfn.IFS(AK8365="1",CONCATENATE(C8365,"Regional"),AK8365="2",CONCATENATE(C8365,"Sectional"),AK8365="3",CONCATENATE(C8365,COUNTIF($C$1:C8365,C8365)))</f>
        <v>Ruby KohSectional</v>
      </c>
      <c r="E8365" s="66">
        <v>45201.333333333336</v>
      </c>
      <c r="F8365" t="s">
        <v>2493</v>
      </c>
      <c r="G8365" s="46">
        <v>48</v>
      </c>
      <c r="H8365" s="46">
        <v>110</v>
      </c>
      <c r="I8365" s="46">
        <v>30</v>
      </c>
      <c r="J8365" t="s">
        <v>153</v>
      </c>
      <c r="K8365" t="s">
        <v>131</v>
      </c>
      <c r="L8365" s="46">
        <v>4981</v>
      </c>
      <c r="M8365" s="46">
        <v>72</v>
      </c>
      <c r="N8365" s="46">
        <v>68.599999999999994</v>
      </c>
      <c r="O8365" s="46">
        <v>117</v>
      </c>
      <c r="P8365" s="46">
        <f t="shared" si="947"/>
        <v>2</v>
      </c>
      <c r="R8365" s="67" t="s">
        <v>1289</v>
      </c>
      <c r="S8365" s="67">
        <f>COUNTIF(Y$2:$Y$100,R8365)</f>
        <v>0</v>
      </c>
      <c r="V8365" s="67">
        <f t="shared" si="954"/>
        <v>0</v>
      </c>
      <c r="X8365"/>
      <c r="Y8365" s="67" t="str">
        <f t="shared" si="955"/>
        <v xml:space="preserve"> </v>
      </c>
      <c r="AB8365" t="s">
        <v>131</v>
      </c>
      <c r="AC8365" s="46">
        <v>4981</v>
      </c>
      <c r="AD8365" s="46">
        <v>72</v>
      </c>
      <c r="AE8365" s="46">
        <v>68.599999999999994</v>
      </c>
      <c r="AF8365" s="46">
        <v>117</v>
      </c>
      <c r="AH8365" s="70" t="str">
        <f t="shared" si="956"/>
        <v/>
      </c>
      <c r="AI8365" s="70" t="str">
        <f t="shared" si="957"/>
        <v>GCAW Girls Div 1 DeForest Sectional</v>
      </c>
      <c r="AJ8365" s="70" t="str">
        <f t="shared" si="958"/>
        <v/>
      </c>
      <c r="AK8365" s="70" t="str" cm="1">
        <f t="array" ref="AK8365">_xlfn.IFS(AH8365&lt;&gt;"","1",AI8365&lt;&gt;"","2",AJ8365&lt;&gt;"","3")</f>
        <v>2</v>
      </c>
    </row>
    <row r="8366" spans="1:37" x14ac:dyDescent="0.25">
      <c r="A8366" t="s">
        <v>1039</v>
      </c>
      <c r="B8366" t="s">
        <v>1710</v>
      </c>
      <c r="C8366" s="67" t="str">
        <f t="shared" si="946"/>
        <v>Ingrid Isenberg</v>
      </c>
      <c r="D8366" s="71" t="str" cm="1">
        <f t="array" ref="D8366">_xlfn.IFS(AK8366="1",CONCATENATE(C8366,"Regional"),AK8366="2",CONCATENATE(C8366,"Sectional"),AK8366="3",CONCATENATE(C8366,COUNTIF($C$1:C8366,C8366)))</f>
        <v>Ingrid IsenbergSectional</v>
      </c>
      <c r="E8366" s="66">
        <v>45201.333333333336</v>
      </c>
      <c r="F8366" t="s">
        <v>2493</v>
      </c>
      <c r="G8366" s="46">
        <v>48</v>
      </c>
      <c r="H8366" s="46">
        <v>111</v>
      </c>
      <c r="I8366" s="46">
        <v>32</v>
      </c>
      <c r="J8366" t="s">
        <v>153</v>
      </c>
      <c r="K8366" t="s">
        <v>131</v>
      </c>
      <c r="L8366" s="46">
        <v>4981</v>
      </c>
      <c r="M8366" s="46">
        <v>72</v>
      </c>
      <c r="N8366" s="46">
        <v>68.599999999999994</v>
      </c>
      <c r="O8366" s="46">
        <v>117</v>
      </c>
      <c r="P8366" s="46">
        <f t="shared" si="947"/>
        <v>2</v>
      </c>
      <c r="R8366" s="67" t="s">
        <v>2809</v>
      </c>
      <c r="S8366" s="67">
        <f>COUNTIF(Y$2:$Y$100,R8366)</f>
        <v>0</v>
      </c>
      <c r="V8366" s="67">
        <f t="shared" si="954"/>
        <v>0</v>
      </c>
      <c r="X8366"/>
      <c r="Y8366" s="67" t="str">
        <f t="shared" si="955"/>
        <v xml:space="preserve"> </v>
      </c>
      <c r="AB8366" t="s">
        <v>131</v>
      </c>
      <c r="AC8366" s="46">
        <v>4981</v>
      </c>
      <c r="AD8366" s="46">
        <v>72</v>
      </c>
      <c r="AE8366" s="46">
        <v>68.599999999999994</v>
      </c>
      <c r="AF8366" s="46">
        <v>117</v>
      </c>
      <c r="AH8366" s="70" t="str">
        <f t="shared" si="956"/>
        <v/>
      </c>
      <c r="AI8366" s="70" t="str">
        <f t="shared" si="957"/>
        <v>GCAW Girls Div 1 DeForest Sectional</v>
      </c>
      <c r="AJ8366" s="70" t="str">
        <f t="shared" si="958"/>
        <v/>
      </c>
      <c r="AK8366" s="70" t="str" cm="1">
        <f t="array" ref="AK8366">_xlfn.IFS(AH8366&lt;&gt;"","1",AI8366&lt;&gt;"","2",AJ8366&lt;&gt;"","3")</f>
        <v>2</v>
      </c>
    </row>
    <row r="8367" spans="1:37" x14ac:dyDescent="0.25">
      <c r="A8367" t="s">
        <v>3388</v>
      </c>
      <c r="B8367" t="s">
        <v>622</v>
      </c>
      <c r="C8367" s="67" t="str">
        <f t="shared" si="946"/>
        <v>Samantha Baldauf</v>
      </c>
      <c r="D8367" s="71" t="str" cm="1">
        <f t="array" ref="D8367">_xlfn.IFS(AK8367="1",CONCATENATE(C8367,"Regional"),AK8367="2",CONCATENATE(C8367,"Sectional"),AK8367="3",CONCATENATE(C8367,COUNTIF($C$1:C8367,C8367)))</f>
        <v>Samantha BaldaufSectional</v>
      </c>
      <c r="E8367" s="66">
        <v>45201.333333333336</v>
      </c>
      <c r="F8367" t="s">
        <v>2493</v>
      </c>
      <c r="G8367" s="46">
        <v>48</v>
      </c>
      <c r="H8367" s="46">
        <v>113</v>
      </c>
      <c r="I8367" s="46">
        <v>33</v>
      </c>
      <c r="J8367" t="s">
        <v>153</v>
      </c>
      <c r="K8367" t="s">
        <v>131</v>
      </c>
      <c r="L8367" s="46">
        <v>4981</v>
      </c>
      <c r="M8367" s="46">
        <v>72</v>
      </c>
      <c r="N8367" s="46">
        <v>68.599999999999994</v>
      </c>
      <c r="O8367" s="46">
        <v>117</v>
      </c>
      <c r="P8367" s="46">
        <f t="shared" si="947"/>
        <v>2</v>
      </c>
      <c r="R8367" s="67" t="s">
        <v>3500</v>
      </c>
      <c r="S8367" s="67">
        <f>COUNTIF(Y$2:$Y$100,R8367)</f>
        <v>0</v>
      </c>
      <c r="V8367" s="67">
        <f t="shared" si="954"/>
        <v>0</v>
      </c>
      <c r="X8367"/>
      <c r="Y8367" s="67" t="str">
        <f t="shared" si="955"/>
        <v xml:space="preserve"> </v>
      </c>
      <c r="AB8367" t="s">
        <v>131</v>
      </c>
      <c r="AC8367" s="46">
        <v>4981</v>
      </c>
      <c r="AD8367" s="46">
        <v>72</v>
      </c>
      <c r="AE8367" s="46">
        <v>68.599999999999994</v>
      </c>
      <c r="AF8367" s="46">
        <v>117</v>
      </c>
      <c r="AH8367" s="70" t="str">
        <f t="shared" si="956"/>
        <v/>
      </c>
      <c r="AI8367" s="70" t="str">
        <f t="shared" si="957"/>
        <v>GCAW Girls Div 1 DeForest Sectional</v>
      </c>
      <c r="AJ8367" s="70" t="str">
        <f t="shared" si="958"/>
        <v/>
      </c>
      <c r="AK8367" s="70" t="str" cm="1">
        <f t="array" ref="AK8367">_xlfn.IFS(AH8367&lt;&gt;"","1",AI8367&lt;&gt;"","2",AJ8367&lt;&gt;"","3")</f>
        <v>2</v>
      </c>
    </row>
    <row r="8368" spans="1:37" x14ac:dyDescent="0.25">
      <c r="A8368" t="s">
        <v>1849</v>
      </c>
      <c r="B8368" t="s">
        <v>362</v>
      </c>
      <c r="C8368" s="67" t="str">
        <f t="shared" si="946"/>
        <v>Emma Timlin</v>
      </c>
      <c r="D8368" s="71" t="str" cm="1">
        <f t="array" ref="D8368">_xlfn.IFS(AK8368="1",CONCATENATE(C8368,"Regional"),AK8368="2",CONCATENATE(C8368,"Sectional"),AK8368="3",CONCATENATE(C8368,COUNTIF($C$1:C8368,C8368)))</f>
        <v>Emma TimlinSectional</v>
      </c>
      <c r="E8368" s="66">
        <v>45201.333333333336</v>
      </c>
      <c r="F8368" t="s">
        <v>2493</v>
      </c>
      <c r="G8368" s="46">
        <v>48</v>
      </c>
      <c r="H8368" s="46">
        <v>122</v>
      </c>
      <c r="I8368" s="46">
        <v>34</v>
      </c>
      <c r="J8368" t="s">
        <v>153</v>
      </c>
      <c r="K8368" t="s">
        <v>131</v>
      </c>
      <c r="L8368" s="46">
        <v>4981</v>
      </c>
      <c r="M8368" s="46">
        <v>72</v>
      </c>
      <c r="N8368" s="46">
        <v>68.599999999999994</v>
      </c>
      <c r="O8368" s="46">
        <v>117</v>
      </c>
      <c r="P8368" s="46">
        <f t="shared" si="947"/>
        <v>2</v>
      </c>
      <c r="R8368" s="67" t="s">
        <v>2856</v>
      </c>
      <c r="S8368" s="67">
        <f>COUNTIF(Y$2:$Y$100,R8368)</f>
        <v>0</v>
      </c>
      <c r="V8368" s="67">
        <f t="shared" si="954"/>
        <v>0</v>
      </c>
      <c r="X8368"/>
      <c r="Y8368" s="67" t="str">
        <f t="shared" si="955"/>
        <v xml:space="preserve"> </v>
      </c>
      <c r="AB8368" t="s">
        <v>131</v>
      </c>
      <c r="AC8368" s="46">
        <v>4981</v>
      </c>
      <c r="AD8368" s="46">
        <v>72</v>
      </c>
      <c r="AE8368" s="46">
        <v>68.599999999999994</v>
      </c>
      <c r="AF8368" s="46">
        <v>117</v>
      </c>
      <c r="AH8368" s="70" t="str">
        <f t="shared" si="956"/>
        <v/>
      </c>
      <c r="AI8368" s="70" t="str">
        <f t="shared" si="957"/>
        <v>GCAW Girls Div 1 DeForest Sectional</v>
      </c>
      <c r="AJ8368" s="70" t="str">
        <f t="shared" si="958"/>
        <v/>
      </c>
      <c r="AK8368" s="70" t="str" cm="1">
        <f t="array" ref="AK8368">_xlfn.IFS(AH8368&lt;&gt;"","1",AI8368&lt;&gt;"","2",AJ8368&lt;&gt;"","3")</f>
        <v>2</v>
      </c>
    </row>
    <row r="8369" spans="1:37" x14ac:dyDescent="0.25">
      <c r="A8369" t="s">
        <v>1815</v>
      </c>
      <c r="B8369" t="s">
        <v>414</v>
      </c>
      <c r="C8369" s="67" t="str">
        <f t="shared" si="946"/>
        <v>Megan Bouplon</v>
      </c>
      <c r="D8369" s="71" t="str" cm="1">
        <f t="array" ref="D8369">_xlfn.IFS(AK8369="1",CONCATENATE(C8369,"Regional"),AK8369="2",CONCATENATE(C8369,"Sectional"),AK8369="3",CONCATENATE(C8369,COUNTIF($C$1:C8369,C8369)))</f>
        <v>Megan BouplonSectional</v>
      </c>
      <c r="E8369" s="66">
        <v>45201.333333333336</v>
      </c>
      <c r="F8369" t="s">
        <v>2493</v>
      </c>
      <c r="G8369" s="46">
        <v>48</v>
      </c>
      <c r="H8369" s="46">
        <v>139</v>
      </c>
      <c r="I8369" s="46">
        <v>35</v>
      </c>
      <c r="J8369" t="s">
        <v>153</v>
      </c>
      <c r="K8369" t="s">
        <v>131</v>
      </c>
      <c r="L8369" s="46">
        <v>4981</v>
      </c>
      <c r="M8369" s="46">
        <v>72</v>
      </c>
      <c r="N8369" s="46">
        <v>68.599999999999994</v>
      </c>
      <c r="O8369" s="46">
        <v>117</v>
      </c>
      <c r="P8369" s="46">
        <f t="shared" si="947"/>
        <v>2</v>
      </c>
      <c r="R8369" s="67" t="s">
        <v>2816</v>
      </c>
      <c r="S8369" s="67">
        <f>COUNTIF(Y$2:$Y$100,R8369)</f>
        <v>0</v>
      </c>
      <c r="V8369" s="67">
        <f t="shared" si="954"/>
        <v>0</v>
      </c>
      <c r="X8369"/>
      <c r="Y8369" s="67" t="str">
        <f t="shared" si="955"/>
        <v xml:space="preserve"> </v>
      </c>
      <c r="AB8369" t="s">
        <v>131</v>
      </c>
      <c r="AC8369" s="46">
        <v>4981</v>
      </c>
      <c r="AD8369" s="46">
        <v>72</v>
      </c>
      <c r="AE8369" s="46">
        <v>68.599999999999994</v>
      </c>
      <c r="AF8369" s="46">
        <v>117</v>
      </c>
      <c r="AH8369" s="70" t="str">
        <f t="shared" si="956"/>
        <v/>
      </c>
      <c r="AI8369" s="70" t="str">
        <f t="shared" si="957"/>
        <v>GCAW Girls Div 1 DeForest Sectional</v>
      </c>
      <c r="AJ8369" s="70" t="str">
        <f t="shared" si="958"/>
        <v/>
      </c>
      <c r="AK8369" s="70" t="str" cm="1">
        <f t="array" ref="AK8369">_xlfn.IFS(AH8369&lt;&gt;"","1",AI8369&lt;&gt;"","2",AJ8369&lt;&gt;"","3")</f>
        <v>2</v>
      </c>
    </row>
    <row r="8370" spans="1:37" x14ac:dyDescent="0.25">
      <c r="A8370" t="s">
        <v>3406</v>
      </c>
      <c r="B8370" t="s">
        <v>362</v>
      </c>
      <c r="C8370" s="67" t="str">
        <f t="shared" si="946"/>
        <v>Emma Cunningham</v>
      </c>
      <c r="D8370" s="71" t="str" cm="1">
        <f t="array" ref="D8370">_xlfn.IFS(AK8370="1",CONCATENATE(C8370,"Regional"),AK8370="2",CONCATENATE(C8370,"Sectional"),AK8370="3",CONCATENATE(C8370,COUNTIF($C$1:C8370,C8370)))</f>
        <v>Emma CunninghamSectional</v>
      </c>
      <c r="E8370" s="66">
        <v>45201.333333333336</v>
      </c>
      <c r="F8370" t="s">
        <v>2501</v>
      </c>
      <c r="G8370" s="46">
        <v>48</v>
      </c>
      <c r="H8370" s="46">
        <v>72</v>
      </c>
      <c r="I8370" s="46">
        <v>1</v>
      </c>
      <c r="J8370" t="s">
        <v>2502</v>
      </c>
      <c r="K8370" t="s">
        <v>90</v>
      </c>
      <c r="L8370" s="46">
        <v>4766</v>
      </c>
      <c r="M8370" s="46">
        <v>71</v>
      </c>
      <c r="N8370" s="46">
        <v>67.8</v>
      </c>
      <c r="O8370" s="46">
        <v>115</v>
      </c>
      <c r="P8370" s="46">
        <f t="shared" si="947"/>
        <v>2</v>
      </c>
      <c r="R8370" s="67" t="s">
        <v>3549</v>
      </c>
      <c r="S8370" s="67">
        <f>COUNTIF(Y$2:$Y$100,R8370)</f>
        <v>0</v>
      </c>
      <c r="V8370" s="67">
        <f t="shared" si="954"/>
        <v>0</v>
      </c>
      <c r="X8370"/>
      <c r="Y8370" s="67" t="str">
        <f t="shared" si="955"/>
        <v xml:space="preserve"> </v>
      </c>
      <c r="AB8370" t="s">
        <v>90</v>
      </c>
      <c r="AC8370" s="46">
        <v>4766</v>
      </c>
      <c r="AD8370" s="46">
        <v>71</v>
      </c>
      <c r="AE8370" s="46">
        <v>67.8</v>
      </c>
      <c r="AF8370" s="46">
        <v>115</v>
      </c>
      <c r="AH8370" s="70" t="str">
        <f t="shared" si="956"/>
        <v/>
      </c>
      <c r="AI8370" s="70" t="str">
        <f t="shared" si="957"/>
        <v>GCAW Girls Div 1 Kimberly Sectional</v>
      </c>
      <c r="AJ8370" s="70" t="str">
        <f t="shared" si="958"/>
        <v/>
      </c>
      <c r="AK8370" s="70" t="str" cm="1">
        <f t="array" ref="AK8370">_xlfn.IFS(AH8370&lt;&gt;"","1",AI8370&lt;&gt;"","2",AJ8370&lt;&gt;"","3")</f>
        <v>2</v>
      </c>
    </row>
    <row r="8371" spans="1:37" x14ac:dyDescent="0.25">
      <c r="A8371" t="s">
        <v>586</v>
      </c>
      <c r="B8371" t="s">
        <v>587</v>
      </c>
      <c r="C8371" s="67" t="str">
        <f t="shared" si="946"/>
        <v>Adalyn Johnston</v>
      </c>
      <c r="D8371" s="71" t="str" cm="1">
        <f t="array" ref="D8371">_xlfn.IFS(AK8371="1",CONCATENATE(C8371,"Regional"),AK8371="2",CONCATENATE(C8371,"Sectional"),AK8371="3",CONCATENATE(C8371,COUNTIF($C$1:C8371,C8371)))</f>
        <v>Adalyn JohnstonSectional</v>
      </c>
      <c r="E8371" s="66">
        <v>45201.333333333336</v>
      </c>
      <c r="F8371" t="s">
        <v>2501</v>
      </c>
      <c r="G8371" s="46">
        <v>48</v>
      </c>
      <c r="H8371" s="46">
        <v>75</v>
      </c>
      <c r="I8371" s="46">
        <v>2</v>
      </c>
      <c r="J8371" t="s">
        <v>2502</v>
      </c>
      <c r="K8371" t="s">
        <v>90</v>
      </c>
      <c r="L8371" s="46">
        <v>4766</v>
      </c>
      <c r="M8371" s="46">
        <v>71</v>
      </c>
      <c r="N8371" s="46">
        <v>67.8</v>
      </c>
      <c r="O8371" s="46">
        <v>115</v>
      </c>
      <c r="P8371" s="46">
        <f t="shared" si="947"/>
        <v>2</v>
      </c>
      <c r="R8371" s="67" t="s">
        <v>1235</v>
      </c>
      <c r="S8371" s="67">
        <f>COUNTIF(Y$2:$Y$100,R8371)</f>
        <v>0</v>
      </c>
      <c r="V8371" s="67">
        <f t="shared" si="954"/>
        <v>0</v>
      </c>
      <c r="X8371"/>
      <c r="Y8371" s="67" t="str">
        <f t="shared" si="955"/>
        <v xml:space="preserve"> </v>
      </c>
      <c r="AB8371" t="s">
        <v>90</v>
      </c>
      <c r="AC8371" s="46">
        <v>4766</v>
      </c>
      <c r="AD8371" s="46">
        <v>71</v>
      </c>
      <c r="AE8371" s="46">
        <v>67.8</v>
      </c>
      <c r="AF8371" s="46">
        <v>115</v>
      </c>
      <c r="AH8371" s="70" t="str">
        <f t="shared" si="956"/>
        <v/>
      </c>
      <c r="AI8371" s="70" t="str">
        <f t="shared" si="957"/>
        <v>GCAW Girls Div 1 Kimberly Sectional</v>
      </c>
      <c r="AJ8371" s="70" t="str">
        <f t="shared" si="958"/>
        <v/>
      </c>
      <c r="AK8371" s="70" t="str" cm="1">
        <f t="array" ref="AK8371">_xlfn.IFS(AH8371&lt;&gt;"","1",AI8371&lt;&gt;"","2",AJ8371&lt;&gt;"","3")</f>
        <v>2</v>
      </c>
    </row>
    <row r="8372" spans="1:37" x14ac:dyDescent="0.25">
      <c r="A8372" t="s">
        <v>869</v>
      </c>
      <c r="B8372" t="s">
        <v>870</v>
      </c>
      <c r="C8372" s="67" t="str">
        <f t="shared" si="946"/>
        <v>Vivien Ninham</v>
      </c>
      <c r="D8372" s="71" t="str" cm="1">
        <f t="array" ref="D8372">_xlfn.IFS(AK8372="1",CONCATENATE(C8372,"Regional"),AK8372="2",CONCATENATE(C8372,"Sectional"),AK8372="3",CONCATENATE(C8372,COUNTIF($C$1:C8372,C8372)))</f>
        <v>Vivien NinhamSectional</v>
      </c>
      <c r="E8372" s="66">
        <v>45201.333333333336</v>
      </c>
      <c r="F8372" t="s">
        <v>2501</v>
      </c>
      <c r="G8372" s="46">
        <v>48</v>
      </c>
      <c r="H8372" s="46">
        <v>77</v>
      </c>
      <c r="I8372" s="46">
        <v>3</v>
      </c>
      <c r="J8372" t="s">
        <v>2502</v>
      </c>
      <c r="K8372" t="s">
        <v>90</v>
      </c>
      <c r="L8372" s="46">
        <v>4766</v>
      </c>
      <c r="M8372" s="46">
        <v>71</v>
      </c>
      <c r="N8372" s="46">
        <v>67.8</v>
      </c>
      <c r="O8372" s="46">
        <v>115</v>
      </c>
      <c r="P8372" s="46">
        <f t="shared" si="947"/>
        <v>2</v>
      </c>
      <c r="R8372" s="67" t="s">
        <v>1413</v>
      </c>
      <c r="S8372" s="67">
        <f>COUNTIF(Y$2:$Y$100,R8372)</f>
        <v>0</v>
      </c>
      <c r="V8372" s="67">
        <f t="shared" si="954"/>
        <v>0</v>
      </c>
      <c r="X8372"/>
      <c r="Y8372" s="67" t="str">
        <f t="shared" si="955"/>
        <v xml:space="preserve"> </v>
      </c>
      <c r="AB8372" t="s">
        <v>90</v>
      </c>
      <c r="AC8372" s="46">
        <v>4766</v>
      </c>
      <c r="AD8372" s="46">
        <v>71</v>
      </c>
      <c r="AE8372" s="46">
        <v>67.8</v>
      </c>
      <c r="AF8372" s="46">
        <v>115</v>
      </c>
      <c r="AH8372" s="70" t="str">
        <f t="shared" si="956"/>
        <v/>
      </c>
      <c r="AI8372" s="70" t="str">
        <f t="shared" si="957"/>
        <v>GCAW Girls Div 1 Kimberly Sectional</v>
      </c>
      <c r="AJ8372" s="70" t="str">
        <f t="shared" si="958"/>
        <v/>
      </c>
      <c r="AK8372" s="70" t="str" cm="1">
        <f t="array" ref="AK8372">_xlfn.IFS(AH8372&lt;&gt;"","1",AI8372&lt;&gt;"","2",AJ8372&lt;&gt;"","3")</f>
        <v>2</v>
      </c>
    </row>
    <row r="8373" spans="1:37" x14ac:dyDescent="0.25">
      <c r="A8373" t="s">
        <v>245</v>
      </c>
      <c r="B8373" t="s">
        <v>876</v>
      </c>
      <c r="C8373" s="67" t="str">
        <f t="shared" si="946"/>
        <v>Jaelyn Feller</v>
      </c>
      <c r="D8373" s="71" t="str" cm="1">
        <f t="array" ref="D8373">_xlfn.IFS(AK8373="1",CONCATENATE(C8373,"Regional"),AK8373="2",CONCATENATE(C8373,"Sectional"),AK8373="3",CONCATENATE(C8373,COUNTIF($C$1:C8373,C8373)))</f>
        <v>Jaelyn FellerSectional</v>
      </c>
      <c r="E8373" s="66">
        <v>45201.333333333336</v>
      </c>
      <c r="F8373" t="s">
        <v>2501</v>
      </c>
      <c r="G8373" s="46">
        <v>48</v>
      </c>
      <c r="H8373" s="46">
        <v>78</v>
      </c>
      <c r="I8373" s="46">
        <v>4</v>
      </c>
      <c r="J8373" t="s">
        <v>2502</v>
      </c>
      <c r="K8373" t="s">
        <v>90</v>
      </c>
      <c r="L8373" s="46">
        <v>4766</v>
      </c>
      <c r="M8373" s="46">
        <v>71</v>
      </c>
      <c r="N8373" s="46">
        <v>67.8</v>
      </c>
      <c r="O8373" s="46">
        <v>115</v>
      </c>
      <c r="P8373" s="46">
        <f t="shared" si="947"/>
        <v>2</v>
      </c>
      <c r="R8373" s="67" t="s">
        <v>1421</v>
      </c>
      <c r="S8373" s="67">
        <f>COUNTIF(Y$2:$Y$100,R8373)</f>
        <v>0</v>
      </c>
      <c r="V8373" s="67">
        <f t="shared" si="954"/>
        <v>0</v>
      </c>
      <c r="X8373"/>
      <c r="Y8373" s="67" t="str">
        <f t="shared" si="955"/>
        <v xml:space="preserve"> </v>
      </c>
      <c r="AB8373" t="s">
        <v>90</v>
      </c>
      <c r="AC8373" s="46">
        <v>4766</v>
      </c>
      <c r="AD8373" s="46">
        <v>71</v>
      </c>
      <c r="AE8373" s="46">
        <v>67.8</v>
      </c>
      <c r="AF8373" s="46">
        <v>115</v>
      </c>
      <c r="AH8373" s="70" t="str">
        <f t="shared" si="956"/>
        <v/>
      </c>
      <c r="AI8373" s="70" t="str">
        <f t="shared" si="957"/>
        <v>GCAW Girls Div 1 Kimberly Sectional</v>
      </c>
      <c r="AJ8373" s="70" t="str">
        <f t="shared" si="958"/>
        <v/>
      </c>
      <c r="AK8373" s="70" t="str" cm="1">
        <f t="array" ref="AK8373">_xlfn.IFS(AH8373&lt;&gt;"","1",AI8373&lt;&gt;"","2",AJ8373&lt;&gt;"","3")</f>
        <v>2</v>
      </c>
    </row>
    <row r="8374" spans="1:37" x14ac:dyDescent="0.25">
      <c r="A8374" t="s">
        <v>877</v>
      </c>
      <c r="B8374" t="s">
        <v>201</v>
      </c>
      <c r="C8374" s="67" t="str">
        <f t="shared" si="946"/>
        <v>Charlie Clinefelter</v>
      </c>
      <c r="D8374" s="71" t="str" cm="1">
        <f t="array" ref="D8374">_xlfn.IFS(AK8374="1",CONCATENATE(C8374,"Regional"),AK8374="2",CONCATENATE(C8374,"Sectional"),AK8374="3",CONCATENATE(C8374,COUNTIF($C$1:C8374,C8374)))</f>
        <v>Charlie ClinefelterSectional</v>
      </c>
      <c r="E8374" s="66">
        <v>45201.333333333336</v>
      </c>
      <c r="F8374" t="s">
        <v>2501</v>
      </c>
      <c r="G8374" s="46">
        <v>48</v>
      </c>
      <c r="H8374" s="46">
        <v>79</v>
      </c>
      <c r="I8374" s="46">
        <v>5</v>
      </c>
      <c r="J8374" t="s">
        <v>2502</v>
      </c>
      <c r="K8374" t="s">
        <v>90</v>
      </c>
      <c r="L8374" s="46">
        <v>4766</v>
      </c>
      <c r="M8374" s="46">
        <v>71</v>
      </c>
      <c r="N8374" s="46">
        <v>67.8</v>
      </c>
      <c r="O8374" s="46">
        <v>115</v>
      </c>
      <c r="P8374" s="46">
        <f t="shared" si="947"/>
        <v>2</v>
      </c>
      <c r="R8374" s="67" t="s">
        <v>1422</v>
      </c>
      <c r="S8374" s="67">
        <f>COUNTIF(Y$2:$Y$100,R8374)</f>
        <v>0</v>
      </c>
      <c r="V8374" s="67">
        <f t="shared" si="954"/>
        <v>0</v>
      </c>
      <c r="X8374"/>
      <c r="Y8374" s="67" t="str">
        <f t="shared" si="955"/>
        <v xml:space="preserve"> </v>
      </c>
      <c r="AB8374" t="s">
        <v>90</v>
      </c>
      <c r="AC8374" s="46">
        <v>4766</v>
      </c>
      <c r="AD8374" s="46">
        <v>71</v>
      </c>
      <c r="AE8374" s="46">
        <v>67.8</v>
      </c>
      <c r="AF8374" s="46">
        <v>115</v>
      </c>
      <c r="AH8374" s="70" t="str">
        <f t="shared" si="956"/>
        <v/>
      </c>
      <c r="AI8374" s="70" t="str">
        <f t="shared" si="957"/>
        <v>GCAW Girls Div 1 Kimberly Sectional</v>
      </c>
      <c r="AJ8374" s="70" t="str">
        <f t="shared" si="958"/>
        <v/>
      </c>
      <c r="AK8374" s="70" t="str" cm="1">
        <f t="array" ref="AK8374">_xlfn.IFS(AH8374&lt;&gt;"","1",AI8374&lt;&gt;"","2",AJ8374&lt;&gt;"","3")</f>
        <v>2</v>
      </c>
    </row>
    <row r="8375" spans="1:37" x14ac:dyDescent="0.25">
      <c r="A8375" t="s">
        <v>681</v>
      </c>
      <c r="B8375" t="s">
        <v>207</v>
      </c>
      <c r="C8375" s="67" t="str">
        <f t="shared" si="946"/>
        <v>Taylor LeMire</v>
      </c>
      <c r="D8375" s="71" t="str" cm="1">
        <f t="array" ref="D8375">_xlfn.IFS(AK8375="1",CONCATENATE(C8375,"Regional"),AK8375="2",CONCATENATE(C8375,"Sectional"),AK8375="3",CONCATENATE(C8375,COUNTIF($C$1:C8375,C8375)))</f>
        <v>Taylor LeMireSectional</v>
      </c>
      <c r="E8375" s="66">
        <v>45201.333333333336</v>
      </c>
      <c r="F8375" t="s">
        <v>2501</v>
      </c>
      <c r="G8375" s="46">
        <v>48</v>
      </c>
      <c r="H8375" s="46">
        <v>81</v>
      </c>
      <c r="I8375" s="46">
        <v>6</v>
      </c>
      <c r="J8375" t="s">
        <v>2502</v>
      </c>
      <c r="K8375" t="s">
        <v>90</v>
      </c>
      <c r="L8375" s="46">
        <v>4766</v>
      </c>
      <c r="M8375" s="46">
        <v>71</v>
      </c>
      <c r="N8375" s="46">
        <v>67.8</v>
      </c>
      <c r="O8375" s="46">
        <v>115</v>
      </c>
      <c r="P8375" s="46">
        <f t="shared" si="947"/>
        <v>2</v>
      </c>
      <c r="R8375" s="67" t="s">
        <v>1291</v>
      </c>
      <c r="S8375" s="67">
        <f>COUNTIF(Y$2:$Y$100,R8375)</f>
        <v>0</v>
      </c>
      <c r="V8375" s="67">
        <f t="shared" si="954"/>
        <v>0</v>
      </c>
      <c r="X8375"/>
      <c r="Y8375" s="67" t="str">
        <f t="shared" si="955"/>
        <v xml:space="preserve"> </v>
      </c>
      <c r="AB8375" t="s">
        <v>90</v>
      </c>
      <c r="AC8375" s="46">
        <v>4766</v>
      </c>
      <c r="AD8375" s="46">
        <v>71</v>
      </c>
      <c r="AE8375" s="46">
        <v>67.8</v>
      </c>
      <c r="AF8375" s="46">
        <v>115</v>
      </c>
      <c r="AH8375" s="70" t="str">
        <f t="shared" si="956"/>
        <v/>
      </c>
      <c r="AI8375" s="70" t="str">
        <f t="shared" si="957"/>
        <v>GCAW Girls Div 1 Kimberly Sectional</v>
      </c>
      <c r="AJ8375" s="70" t="str">
        <f t="shared" si="958"/>
        <v/>
      </c>
      <c r="AK8375" s="70" t="str" cm="1">
        <f t="array" ref="AK8375">_xlfn.IFS(AH8375&lt;&gt;"","1",AI8375&lt;&gt;"","2",AJ8375&lt;&gt;"","3")</f>
        <v>2</v>
      </c>
    </row>
    <row r="8376" spans="1:37" x14ac:dyDescent="0.25">
      <c r="A8376" t="s">
        <v>326</v>
      </c>
      <c r="B8376" t="s">
        <v>682</v>
      </c>
      <c r="C8376" s="67" t="str">
        <f t="shared" si="946"/>
        <v>Aubrey Oitzinger</v>
      </c>
      <c r="D8376" s="71" t="str" cm="1">
        <f t="array" ref="D8376">_xlfn.IFS(AK8376="1",CONCATENATE(C8376,"Regional"),AK8376="2",CONCATENATE(C8376,"Sectional"),AK8376="3",CONCATENATE(C8376,COUNTIF($C$1:C8376,C8376)))</f>
        <v>Aubrey OitzingerSectional</v>
      </c>
      <c r="E8376" s="66">
        <v>45201.333333333336</v>
      </c>
      <c r="F8376" t="s">
        <v>2501</v>
      </c>
      <c r="G8376" s="46">
        <v>48</v>
      </c>
      <c r="H8376" s="46">
        <v>82</v>
      </c>
      <c r="I8376" s="46">
        <v>7</v>
      </c>
      <c r="J8376" t="s">
        <v>2502</v>
      </c>
      <c r="K8376" t="s">
        <v>90</v>
      </c>
      <c r="L8376" s="46">
        <v>4766</v>
      </c>
      <c r="M8376" s="46">
        <v>71</v>
      </c>
      <c r="N8376" s="46">
        <v>67.8</v>
      </c>
      <c r="O8376" s="46">
        <v>115</v>
      </c>
      <c r="P8376" s="46">
        <f t="shared" si="947"/>
        <v>2</v>
      </c>
      <c r="R8376" s="67" t="s">
        <v>3659</v>
      </c>
      <c r="S8376" s="67">
        <f>COUNTIF(Y$2:$Y$100,R8376)</f>
        <v>0</v>
      </c>
      <c r="V8376" s="67">
        <f t="shared" si="954"/>
        <v>0</v>
      </c>
      <c r="X8376"/>
      <c r="Y8376" s="67" t="str">
        <f t="shared" si="955"/>
        <v xml:space="preserve"> </v>
      </c>
      <c r="AB8376" t="s">
        <v>90</v>
      </c>
      <c r="AC8376" s="46">
        <v>4766</v>
      </c>
      <c r="AD8376" s="46">
        <v>71</v>
      </c>
      <c r="AE8376" s="46">
        <v>67.8</v>
      </c>
      <c r="AF8376" s="46">
        <v>115</v>
      </c>
      <c r="AH8376" s="70" t="str">
        <f t="shared" si="956"/>
        <v/>
      </c>
      <c r="AI8376" s="70" t="str">
        <f t="shared" si="957"/>
        <v>GCAW Girls Div 1 Kimberly Sectional</v>
      </c>
      <c r="AJ8376" s="70" t="str">
        <f t="shared" si="958"/>
        <v/>
      </c>
      <c r="AK8376" s="70" t="str" cm="1">
        <f t="array" ref="AK8376">_xlfn.IFS(AH8376&lt;&gt;"","1",AI8376&lt;&gt;"","2",AJ8376&lt;&gt;"","3")</f>
        <v>2</v>
      </c>
    </row>
    <row r="8377" spans="1:37" x14ac:dyDescent="0.25">
      <c r="A8377" t="s">
        <v>1957</v>
      </c>
      <c r="B8377" t="s">
        <v>1840</v>
      </c>
      <c r="C8377" s="67" t="str">
        <f t="shared" si="946"/>
        <v>Anabelle Hodges</v>
      </c>
      <c r="D8377" s="71" t="str" cm="1">
        <f t="array" ref="D8377">_xlfn.IFS(AK8377="1",CONCATENATE(C8377,"Regional"),AK8377="2",CONCATENATE(C8377,"Sectional"),AK8377="3",CONCATENATE(C8377,COUNTIF($C$1:C8377,C8377)))</f>
        <v>Anabelle HodgesSectional</v>
      </c>
      <c r="E8377" s="66">
        <v>45201.333333333336</v>
      </c>
      <c r="F8377" t="s">
        <v>2501</v>
      </c>
      <c r="G8377" s="46">
        <v>48</v>
      </c>
      <c r="H8377" s="46">
        <v>82</v>
      </c>
      <c r="I8377" s="46">
        <v>7</v>
      </c>
      <c r="J8377" t="s">
        <v>2502</v>
      </c>
      <c r="K8377" t="s">
        <v>90</v>
      </c>
      <c r="L8377" s="46">
        <v>4766</v>
      </c>
      <c r="M8377" s="46">
        <v>71</v>
      </c>
      <c r="N8377" s="46">
        <v>67.8</v>
      </c>
      <c r="O8377" s="46">
        <v>115</v>
      </c>
      <c r="P8377" s="46">
        <f t="shared" si="947"/>
        <v>2</v>
      </c>
      <c r="R8377" s="67" t="s">
        <v>2974</v>
      </c>
      <c r="S8377" s="67">
        <f>COUNTIF(Y$2:$Y$100,R8377)</f>
        <v>0</v>
      </c>
      <c r="V8377" s="67">
        <f t="shared" si="954"/>
        <v>0</v>
      </c>
      <c r="X8377"/>
      <c r="Y8377" s="67" t="str">
        <f t="shared" si="955"/>
        <v xml:space="preserve"> </v>
      </c>
      <c r="AB8377" t="s">
        <v>90</v>
      </c>
      <c r="AC8377" s="46">
        <v>4766</v>
      </c>
      <c r="AD8377" s="46">
        <v>71</v>
      </c>
      <c r="AE8377" s="46">
        <v>67.8</v>
      </c>
      <c r="AF8377" s="46">
        <v>115</v>
      </c>
      <c r="AH8377" s="70" t="str">
        <f t="shared" si="956"/>
        <v/>
      </c>
      <c r="AI8377" s="70" t="str">
        <f t="shared" si="957"/>
        <v>GCAW Girls Div 1 Kimberly Sectional</v>
      </c>
      <c r="AJ8377" s="70" t="str">
        <f t="shared" si="958"/>
        <v/>
      </c>
      <c r="AK8377" s="70" t="str" cm="1">
        <f t="array" ref="AK8377">_xlfn.IFS(AH8377&lt;&gt;"","1",AI8377&lt;&gt;"","2",AJ8377&lt;&gt;"","3")</f>
        <v>2</v>
      </c>
    </row>
    <row r="8378" spans="1:37" x14ac:dyDescent="0.25">
      <c r="A8378" t="s">
        <v>1683</v>
      </c>
      <c r="B8378" t="s">
        <v>709</v>
      </c>
      <c r="C8378" s="67" t="str">
        <f t="shared" si="946"/>
        <v>McKenna Lowe</v>
      </c>
      <c r="D8378" s="71" t="str" cm="1">
        <f t="array" ref="D8378">_xlfn.IFS(AK8378="1",CONCATENATE(C8378,"Regional"),AK8378="2",CONCATENATE(C8378,"Sectional"),AK8378="3",CONCATENATE(C8378,COUNTIF($C$1:C8378,C8378)))</f>
        <v>McKenna LoweSectional</v>
      </c>
      <c r="E8378" s="66">
        <v>45201.333333333336</v>
      </c>
      <c r="F8378" t="s">
        <v>2501</v>
      </c>
      <c r="G8378" s="46">
        <v>48</v>
      </c>
      <c r="H8378" s="46">
        <v>82</v>
      </c>
      <c r="I8378" s="46">
        <v>7</v>
      </c>
      <c r="J8378" t="s">
        <v>2502</v>
      </c>
      <c r="K8378" t="s">
        <v>90</v>
      </c>
      <c r="L8378" s="46">
        <v>4766</v>
      </c>
      <c r="M8378" s="46">
        <v>71</v>
      </c>
      <c r="N8378" s="46">
        <v>67.8</v>
      </c>
      <c r="O8378" s="46">
        <v>115</v>
      </c>
      <c r="P8378" s="46">
        <f t="shared" si="947"/>
        <v>2</v>
      </c>
      <c r="R8378" s="67" t="s">
        <v>3658</v>
      </c>
      <c r="S8378" s="67">
        <f>COUNTIF(Y$2:$Y$100,R8378)</f>
        <v>0</v>
      </c>
      <c r="V8378" s="67">
        <f t="shared" si="954"/>
        <v>0</v>
      </c>
      <c r="X8378"/>
      <c r="Y8378" s="67" t="str">
        <f t="shared" si="955"/>
        <v xml:space="preserve"> </v>
      </c>
      <c r="AB8378" t="s">
        <v>90</v>
      </c>
      <c r="AC8378" s="46">
        <v>4766</v>
      </c>
      <c r="AD8378" s="46">
        <v>71</v>
      </c>
      <c r="AE8378" s="46">
        <v>67.8</v>
      </c>
      <c r="AF8378" s="46">
        <v>115</v>
      </c>
      <c r="AH8378" s="70" t="str">
        <f t="shared" si="956"/>
        <v/>
      </c>
      <c r="AI8378" s="70" t="str">
        <f t="shared" si="957"/>
        <v>GCAW Girls Div 1 Kimberly Sectional</v>
      </c>
      <c r="AJ8378" s="70" t="str">
        <f t="shared" si="958"/>
        <v/>
      </c>
      <c r="AK8378" s="70" t="str" cm="1">
        <f t="array" ref="AK8378">_xlfn.IFS(AH8378&lt;&gt;"","1",AI8378&lt;&gt;"","2",AJ8378&lt;&gt;"","3")</f>
        <v>2</v>
      </c>
    </row>
    <row r="8379" spans="1:37" x14ac:dyDescent="0.25">
      <c r="A8379" t="s">
        <v>350</v>
      </c>
      <c r="B8379" t="s">
        <v>886</v>
      </c>
      <c r="C8379" s="67" t="str">
        <f t="shared" si="946"/>
        <v>Talia Schlindwein</v>
      </c>
      <c r="D8379" s="71" t="str" cm="1">
        <f t="array" ref="D8379">_xlfn.IFS(AK8379="1",CONCATENATE(C8379,"Regional"),AK8379="2",CONCATENATE(C8379,"Sectional"),AK8379="3",CONCATENATE(C8379,COUNTIF($C$1:C8379,C8379)))</f>
        <v>Talia SchlindweinSectional</v>
      </c>
      <c r="E8379" s="66">
        <v>45201.333333333336</v>
      </c>
      <c r="F8379" t="s">
        <v>2501</v>
      </c>
      <c r="G8379" s="46">
        <v>48</v>
      </c>
      <c r="H8379" s="46">
        <v>83</v>
      </c>
      <c r="I8379" s="46">
        <v>10</v>
      </c>
      <c r="J8379" t="s">
        <v>2502</v>
      </c>
      <c r="K8379" t="s">
        <v>90</v>
      </c>
      <c r="L8379" s="46">
        <v>4766</v>
      </c>
      <c r="M8379" s="46">
        <v>71</v>
      </c>
      <c r="N8379" s="46">
        <v>67.8</v>
      </c>
      <c r="O8379" s="46">
        <v>115</v>
      </c>
      <c r="P8379" s="46">
        <f t="shared" si="947"/>
        <v>2</v>
      </c>
      <c r="R8379" s="67" t="s">
        <v>3532</v>
      </c>
      <c r="S8379" s="67">
        <f>COUNTIF(Y$2:$Y$100,R8379)</f>
        <v>0</v>
      </c>
      <c r="V8379" s="67">
        <f t="shared" si="954"/>
        <v>0</v>
      </c>
      <c r="X8379"/>
      <c r="Y8379" s="67" t="str">
        <f t="shared" si="955"/>
        <v xml:space="preserve"> </v>
      </c>
      <c r="AB8379" t="s">
        <v>90</v>
      </c>
      <c r="AC8379" s="46">
        <v>4766</v>
      </c>
      <c r="AD8379" s="46">
        <v>71</v>
      </c>
      <c r="AE8379" s="46">
        <v>67.8</v>
      </c>
      <c r="AF8379" s="46">
        <v>115</v>
      </c>
      <c r="AH8379" s="70" t="str">
        <f t="shared" si="956"/>
        <v/>
      </c>
      <c r="AI8379" s="70" t="str">
        <f t="shared" si="957"/>
        <v>GCAW Girls Div 1 Kimberly Sectional</v>
      </c>
      <c r="AJ8379" s="70" t="str">
        <f t="shared" si="958"/>
        <v/>
      </c>
      <c r="AK8379" s="70" t="str" cm="1">
        <f t="array" ref="AK8379">_xlfn.IFS(AH8379&lt;&gt;"","1",AI8379&lt;&gt;"","2",AJ8379&lt;&gt;"","3")</f>
        <v>2</v>
      </c>
    </row>
    <row r="8380" spans="1:37" x14ac:dyDescent="0.25">
      <c r="A8380" t="s">
        <v>771</v>
      </c>
      <c r="B8380" t="s">
        <v>187</v>
      </c>
      <c r="C8380" s="67" t="str">
        <f t="shared" si="946"/>
        <v>Ava Beranek</v>
      </c>
      <c r="D8380" s="71" t="str" cm="1">
        <f t="array" ref="D8380">_xlfn.IFS(AK8380="1",CONCATENATE(C8380,"Regional"),AK8380="2",CONCATENATE(C8380,"Sectional"),AK8380="3",CONCATENATE(C8380,COUNTIF($C$1:C8380,C8380)))</f>
        <v>Ava BeranekSectional</v>
      </c>
      <c r="E8380" s="66">
        <v>45201.333333333336</v>
      </c>
      <c r="F8380" t="s">
        <v>2501</v>
      </c>
      <c r="G8380" s="46">
        <v>48</v>
      </c>
      <c r="H8380" s="46">
        <v>83</v>
      </c>
      <c r="I8380" s="46">
        <v>10</v>
      </c>
      <c r="J8380" t="s">
        <v>2502</v>
      </c>
      <c r="K8380" t="s">
        <v>90</v>
      </c>
      <c r="L8380" s="46">
        <v>4766</v>
      </c>
      <c r="M8380" s="46">
        <v>71</v>
      </c>
      <c r="N8380" s="46">
        <v>67.8</v>
      </c>
      <c r="O8380" s="46">
        <v>115</v>
      </c>
      <c r="P8380" s="46">
        <f t="shared" si="947"/>
        <v>2</v>
      </c>
      <c r="R8380" s="67" t="s">
        <v>1354</v>
      </c>
      <c r="S8380" s="67">
        <f>COUNTIF(Y$2:$Y$100,R8380)</f>
        <v>0</v>
      </c>
      <c r="V8380" s="67">
        <f t="shared" si="954"/>
        <v>0</v>
      </c>
      <c r="X8380"/>
      <c r="Y8380" s="67" t="str">
        <f t="shared" si="955"/>
        <v xml:space="preserve"> </v>
      </c>
      <c r="AB8380" t="s">
        <v>90</v>
      </c>
      <c r="AC8380" s="46">
        <v>4766</v>
      </c>
      <c r="AD8380" s="46">
        <v>71</v>
      </c>
      <c r="AE8380" s="46">
        <v>67.8</v>
      </c>
      <c r="AF8380" s="46">
        <v>115</v>
      </c>
      <c r="AH8380" s="70" t="str">
        <f t="shared" si="956"/>
        <v/>
      </c>
      <c r="AI8380" s="70" t="str">
        <f t="shared" si="957"/>
        <v>GCAW Girls Div 1 Kimberly Sectional</v>
      </c>
      <c r="AJ8380" s="70" t="str">
        <f t="shared" si="958"/>
        <v/>
      </c>
      <c r="AK8380" s="70" t="str" cm="1">
        <f t="array" ref="AK8380">_xlfn.IFS(AH8380&lt;&gt;"","1",AI8380&lt;&gt;"","2",AJ8380&lt;&gt;"","3")</f>
        <v>2</v>
      </c>
    </row>
    <row r="8381" spans="1:37" x14ac:dyDescent="0.25">
      <c r="A8381" t="s">
        <v>202</v>
      </c>
      <c r="B8381" t="s">
        <v>715</v>
      </c>
      <c r="C8381" s="67" t="str">
        <f t="shared" si="946"/>
        <v>Norah Berken</v>
      </c>
      <c r="D8381" s="71" t="str" cm="1">
        <f t="array" ref="D8381">_xlfn.IFS(AK8381="1",CONCATENATE(C8381,"Regional"),AK8381="2",CONCATENATE(C8381,"Sectional"),AK8381="3",CONCATENATE(C8381,COUNTIF($C$1:C8381,C8381)))</f>
        <v>Norah BerkenSectional</v>
      </c>
      <c r="E8381" s="66">
        <v>45201.333333333336</v>
      </c>
      <c r="F8381" t="s">
        <v>2501</v>
      </c>
      <c r="G8381" s="46">
        <v>48</v>
      </c>
      <c r="H8381" s="46">
        <v>83</v>
      </c>
      <c r="I8381" s="46">
        <v>10</v>
      </c>
      <c r="J8381" t="s">
        <v>2502</v>
      </c>
      <c r="K8381" t="s">
        <v>90</v>
      </c>
      <c r="L8381" s="46">
        <v>4766</v>
      </c>
      <c r="M8381" s="46">
        <v>71</v>
      </c>
      <c r="N8381" s="46">
        <v>67.8</v>
      </c>
      <c r="O8381" s="46">
        <v>115</v>
      </c>
      <c r="P8381" s="46">
        <f t="shared" si="947"/>
        <v>2</v>
      </c>
      <c r="R8381" s="67" t="s">
        <v>1419</v>
      </c>
      <c r="S8381" s="67">
        <f>COUNTIF(Y$2:$Y$100,R8381)</f>
        <v>0</v>
      </c>
      <c r="V8381" s="67">
        <f t="shared" si="954"/>
        <v>0</v>
      </c>
      <c r="X8381"/>
      <c r="Y8381" s="67" t="str">
        <f t="shared" si="955"/>
        <v xml:space="preserve"> </v>
      </c>
      <c r="AB8381" t="s">
        <v>90</v>
      </c>
      <c r="AC8381" s="46">
        <v>4766</v>
      </c>
      <c r="AD8381" s="46">
        <v>71</v>
      </c>
      <c r="AE8381" s="46">
        <v>67.8</v>
      </c>
      <c r="AF8381" s="46">
        <v>115</v>
      </c>
      <c r="AH8381" s="70" t="str">
        <f t="shared" si="956"/>
        <v/>
      </c>
      <c r="AI8381" s="70" t="str">
        <f t="shared" si="957"/>
        <v>GCAW Girls Div 1 Kimberly Sectional</v>
      </c>
      <c r="AJ8381" s="70" t="str">
        <f t="shared" si="958"/>
        <v/>
      </c>
      <c r="AK8381" s="70" t="str" cm="1">
        <f t="array" ref="AK8381">_xlfn.IFS(AH8381&lt;&gt;"","1",AI8381&lt;&gt;"","2",AJ8381&lt;&gt;"","3")</f>
        <v>2</v>
      </c>
    </row>
    <row r="8382" spans="1:37" x14ac:dyDescent="0.25">
      <c r="A8382" t="s">
        <v>700</v>
      </c>
      <c r="B8382" t="s">
        <v>311</v>
      </c>
      <c r="C8382" s="67" t="str">
        <f t="shared" si="946"/>
        <v>Julia Lindemann</v>
      </c>
      <c r="D8382" s="71" t="str" cm="1">
        <f t="array" ref="D8382">_xlfn.IFS(AK8382="1",CONCATENATE(C8382,"Regional"),AK8382="2",CONCATENATE(C8382,"Sectional"),AK8382="3",CONCATENATE(C8382,COUNTIF($C$1:C8382,C8382)))</f>
        <v>Julia LindemannSectional</v>
      </c>
      <c r="E8382" s="66">
        <v>45201.333333333336</v>
      </c>
      <c r="F8382" t="s">
        <v>2501</v>
      </c>
      <c r="G8382" s="46">
        <v>48</v>
      </c>
      <c r="H8382" s="46">
        <v>83</v>
      </c>
      <c r="I8382" s="46">
        <v>10</v>
      </c>
      <c r="J8382" t="s">
        <v>2502</v>
      </c>
      <c r="K8382" t="s">
        <v>90</v>
      </c>
      <c r="L8382" s="46">
        <v>4766</v>
      </c>
      <c r="M8382" s="46">
        <v>71</v>
      </c>
      <c r="N8382" s="46">
        <v>67.8</v>
      </c>
      <c r="O8382" s="46">
        <v>115</v>
      </c>
      <c r="P8382" s="46">
        <f t="shared" si="947"/>
        <v>2</v>
      </c>
      <c r="R8382" s="67" t="s">
        <v>1304</v>
      </c>
      <c r="S8382" s="67">
        <f>COUNTIF(Y$2:$Y$100,R8382)</f>
        <v>0</v>
      </c>
      <c r="V8382" s="67">
        <f t="shared" si="954"/>
        <v>0</v>
      </c>
      <c r="X8382"/>
      <c r="Y8382" s="67" t="str">
        <f t="shared" si="955"/>
        <v xml:space="preserve"> </v>
      </c>
      <c r="AB8382" t="s">
        <v>90</v>
      </c>
      <c r="AC8382" s="46">
        <v>4766</v>
      </c>
      <c r="AD8382" s="46">
        <v>71</v>
      </c>
      <c r="AE8382" s="46">
        <v>67.8</v>
      </c>
      <c r="AF8382" s="46">
        <v>115</v>
      </c>
      <c r="AH8382" s="70" t="str">
        <f t="shared" si="956"/>
        <v/>
      </c>
      <c r="AI8382" s="70" t="str">
        <f t="shared" si="957"/>
        <v>GCAW Girls Div 1 Kimberly Sectional</v>
      </c>
      <c r="AJ8382" s="70" t="str">
        <f t="shared" si="958"/>
        <v/>
      </c>
      <c r="AK8382" s="70" t="str" cm="1">
        <f t="array" ref="AK8382">_xlfn.IFS(AH8382&lt;&gt;"","1",AI8382&lt;&gt;"","2",AJ8382&lt;&gt;"","3")</f>
        <v>2</v>
      </c>
    </row>
    <row r="8383" spans="1:37" x14ac:dyDescent="0.25">
      <c r="A8383" t="s">
        <v>359</v>
      </c>
      <c r="B8383" t="s">
        <v>542</v>
      </c>
      <c r="C8383" s="67" t="str">
        <f t="shared" si="946"/>
        <v>Jenna Schumacher</v>
      </c>
      <c r="D8383" s="71" t="str" cm="1">
        <f t="array" ref="D8383">_xlfn.IFS(AK8383="1",CONCATENATE(C8383,"Regional"),AK8383="2",CONCATENATE(C8383,"Sectional"),AK8383="3",CONCATENATE(C8383,COUNTIF($C$1:C8383,C8383)))</f>
        <v>Jenna SchumacherSectional</v>
      </c>
      <c r="E8383" s="66">
        <v>45201.333333333336</v>
      </c>
      <c r="F8383" t="s">
        <v>2501</v>
      </c>
      <c r="G8383" s="46">
        <v>48</v>
      </c>
      <c r="H8383" s="46">
        <v>83</v>
      </c>
      <c r="I8383" s="46">
        <v>10</v>
      </c>
      <c r="J8383" t="s">
        <v>2502</v>
      </c>
      <c r="K8383" t="s">
        <v>90</v>
      </c>
      <c r="L8383" s="46">
        <v>4766</v>
      </c>
      <c r="M8383" s="46">
        <v>71</v>
      </c>
      <c r="N8383" s="46">
        <v>67.8</v>
      </c>
      <c r="O8383" s="46">
        <v>115</v>
      </c>
      <c r="P8383" s="46">
        <f t="shared" si="947"/>
        <v>2</v>
      </c>
      <c r="R8383" s="67" t="s">
        <v>1420</v>
      </c>
      <c r="S8383" s="67">
        <f>COUNTIF(Y$2:$Y$100,R8383)</f>
        <v>0</v>
      </c>
      <c r="V8383" s="67">
        <f t="shared" si="954"/>
        <v>0</v>
      </c>
      <c r="X8383"/>
      <c r="Y8383" s="67" t="str">
        <f t="shared" si="955"/>
        <v xml:space="preserve"> </v>
      </c>
      <c r="AB8383" t="s">
        <v>90</v>
      </c>
      <c r="AC8383" s="46">
        <v>4766</v>
      </c>
      <c r="AD8383" s="46">
        <v>71</v>
      </c>
      <c r="AE8383" s="46">
        <v>67.8</v>
      </c>
      <c r="AF8383" s="46">
        <v>115</v>
      </c>
      <c r="AH8383" s="70" t="str">
        <f t="shared" si="956"/>
        <v/>
      </c>
      <c r="AI8383" s="70" t="str">
        <f t="shared" si="957"/>
        <v>GCAW Girls Div 1 Kimberly Sectional</v>
      </c>
      <c r="AJ8383" s="70" t="str">
        <f t="shared" si="958"/>
        <v/>
      </c>
      <c r="AK8383" s="70" t="str" cm="1">
        <f t="array" ref="AK8383">_xlfn.IFS(AH8383&lt;&gt;"","1",AI8383&lt;&gt;"","2",AJ8383&lt;&gt;"","3")</f>
        <v>2</v>
      </c>
    </row>
    <row r="8384" spans="1:37" x14ac:dyDescent="0.25">
      <c r="A8384" t="s">
        <v>489</v>
      </c>
      <c r="B8384" t="s">
        <v>692</v>
      </c>
      <c r="C8384" s="67" t="str">
        <f t="shared" si="946"/>
        <v>Julianne Bradford</v>
      </c>
      <c r="D8384" s="71" t="str" cm="1">
        <f t="array" ref="D8384">_xlfn.IFS(AK8384="1",CONCATENATE(C8384,"Regional"),AK8384="2",CONCATENATE(C8384,"Sectional"),AK8384="3",CONCATENATE(C8384,COUNTIF($C$1:C8384,C8384)))</f>
        <v>Julianne BradfordSectional</v>
      </c>
      <c r="E8384" s="66">
        <v>45201.333333333336</v>
      </c>
      <c r="F8384" t="s">
        <v>2501</v>
      </c>
      <c r="G8384" s="46">
        <v>48</v>
      </c>
      <c r="H8384" s="46">
        <v>83</v>
      </c>
      <c r="I8384" s="46">
        <v>10</v>
      </c>
      <c r="J8384" t="s">
        <v>2502</v>
      </c>
      <c r="K8384" t="s">
        <v>90</v>
      </c>
      <c r="L8384" s="46">
        <v>4766</v>
      </c>
      <c r="M8384" s="46">
        <v>71</v>
      </c>
      <c r="N8384" s="46">
        <v>67.8</v>
      </c>
      <c r="O8384" s="46">
        <v>115</v>
      </c>
      <c r="P8384" s="46">
        <f t="shared" si="947"/>
        <v>2</v>
      </c>
      <c r="R8384" s="67" t="s">
        <v>1298</v>
      </c>
      <c r="S8384" s="67">
        <f>COUNTIF(Y$2:$Y$100,R8384)</f>
        <v>0</v>
      </c>
      <c r="V8384" s="67">
        <f t="shared" si="954"/>
        <v>0</v>
      </c>
      <c r="X8384"/>
      <c r="Y8384" s="67" t="str">
        <f t="shared" si="955"/>
        <v xml:space="preserve"> </v>
      </c>
      <c r="AB8384" t="s">
        <v>90</v>
      </c>
      <c r="AC8384" s="46">
        <v>4766</v>
      </c>
      <c r="AD8384" s="46">
        <v>71</v>
      </c>
      <c r="AE8384" s="46">
        <v>67.8</v>
      </c>
      <c r="AF8384" s="46">
        <v>115</v>
      </c>
      <c r="AH8384" s="70" t="str">
        <f t="shared" si="956"/>
        <v/>
      </c>
      <c r="AI8384" s="70" t="str">
        <f t="shared" si="957"/>
        <v>GCAW Girls Div 1 Kimberly Sectional</v>
      </c>
      <c r="AJ8384" s="70" t="str">
        <f t="shared" si="958"/>
        <v/>
      </c>
      <c r="AK8384" s="70" t="str" cm="1">
        <f t="array" ref="AK8384">_xlfn.IFS(AH8384&lt;&gt;"","1",AI8384&lt;&gt;"","2",AJ8384&lt;&gt;"","3")</f>
        <v>2</v>
      </c>
    </row>
    <row r="8385" spans="1:37" x14ac:dyDescent="0.25">
      <c r="A8385" t="s">
        <v>388</v>
      </c>
      <c r="B8385" t="s">
        <v>217</v>
      </c>
      <c r="C8385" s="67" t="str">
        <f t="shared" si="946"/>
        <v>Riley Wood</v>
      </c>
      <c r="D8385" s="71" t="str" cm="1">
        <f t="array" ref="D8385">_xlfn.IFS(AK8385="1",CONCATENATE(C8385,"Regional"),AK8385="2",CONCATENATE(C8385,"Sectional"),AK8385="3",CONCATENATE(C8385,COUNTIF($C$1:C8385,C8385)))</f>
        <v>Riley WoodSectional</v>
      </c>
      <c r="E8385" s="66">
        <v>45201.333333333336</v>
      </c>
      <c r="F8385" t="s">
        <v>2501</v>
      </c>
      <c r="G8385" s="46">
        <v>48</v>
      </c>
      <c r="H8385" s="46">
        <v>83</v>
      </c>
      <c r="I8385" s="46">
        <v>10</v>
      </c>
      <c r="J8385" t="s">
        <v>2502</v>
      </c>
      <c r="K8385" t="s">
        <v>90</v>
      </c>
      <c r="L8385" s="46">
        <v>4766</v>
      </c>
      <c r="M8385" s="46">
        <v>71</v>
      </c>
      <c r="N8385" s="46">
        <v>67.8</v>
      </c>
      <c r="O8385" s="46">
        <v>115</v>
      </c>
      <c r="P8385" s="46">
        <f t="shared" si="947"/>
        <v>2</v>
      </c>
      <c r="R8385" s="67" t="s">
        <v>1292</v>
      </c>
      <c r="S8385" s="67">
        <f>COUNTIF(Y$2:$Y$100,R8385)</f>
        <v>0</v>
      </c>
      <c r="V8385" s="67">
        <f t="shared" si="954"/>
        <v>0</v>
      </c>
      <c r="X8385"/>
      <c r="Y8385" s="67" t="str">
        <f t="shared" si="955"/>
        <v xml:space="preserve"> </v>
      </c>
      <c r="AB8385" t="s">
        <v>90</v>
      </c>
      <c r="AC8385" s="46">
        <v>4766</v>
      </c>
      <c r="AD8385" s="46">
        <v>71</v>
      </c>
      <c r="AE8385" s="46">
        <v>67.8</v>
      </c>
      <c r="AF8385" s="46">
        <v>115</v>
      </c>
      <c r="AH8385" s="70" t="str">
        <f t="shared" si="956"/>
        <v/>
      </c>
      <c r="AI8385" s="70" t="str">
        <f t="shared" si="957"/>
        <v>GCAW Girls Div 1 Kimberly Sectional</v>
      </c>
      <c r="AJ8385" s="70" t="str">
        <f t="shared" si="958"/>
        <v/>
      </c>
      <c r="AK8385" s="70" t="str" cm="1">
        <f t="array" ref="AK8385">_xlfn.IFS(AH8385&lt;&gt;"","1",AI8385&lt;&gt;"","2",AJ8385&lt;&gt;"","3")</f>
        <v>2</v>
      </c>
    </row>
    <row r="8386" spans="1:37" x14ac:dyDescent="0.25">
      <c r="A8386" t="s">
        <v>601</v>
      </c>
      <c r="B8386" t="s">
        <v>199</v>
      </c>
      <c r="C8386" s="67" t="str">
        <f t="shared" ref="C8386:C8449" si="959">CONCATENATE(B8386," ",A8386)</f>
        <v>Payton Dudra</v>
      </c>
      <c r="D8386" s="71" t="str" cm="1">
        <f t="array" ref="D8386">_xlfn.IFS(AK8386="1",CONCATENATE(C8386,"Regional"),AK8386="2",CONCATENATE(C8386,"Sectional"),AK8386="3",CONCATENATE(C8386,COUNTIF($C$1:C8386,C8386)))</f>
        <v>Payton DudraSectional</v>
      </c>
      <c r="E8386" s="66">
        <v>45201.333333333336</v>
      </c>
      <c r="F8386" t="s">
        <v>2501</v>
      </c>
      <c r="G8386" s="46">
        <v>48</v>
      </c>
      <c r="H8386" s="46">
        <v>84</v>
      </c>
      <c r="I8386" s="46">
        <v>17</v>
      </c>
      <c r="J8386" t="s">
        <v>2502</v>
      </c>
      <c r="K8386" t="s">
        <v>90</v>
      </c>
      <c r="L8386" s="46">
        <v>4766</v>
      </c>
      <c r="M8386" s="46">
        <v>71</v>
      </c>
      <c r="N8386" s="46">
        <v>67.8</v>
      </c>
      <c r="O8386" s="46">
        <v>115</v>
      </c>
      <c r="P8386" s="46">
        <f t="shared" ref="P8386:P8449" si="960">IF(L8386&gt;4000,2,1)</f>
        <v>2</v>
      </c>
      <c r="R8386" s="67" t="s">
        <v>1245</v>
      </c>
      <c r="S8386" s="67">
        <f>COUNTIF(Y$2:$Y$100,R8386)</f>
        <v>0</v>
      </c>
      <c r="V8386" s="67">
        <f t="shared" si="954"/>
        <v>0</v>
      </c>
      <c r="X8386"/>
      <c r="Y8386" s="67" t="str">
        <f t="shared" si="955"/>
        <v xml:space="preserve"> </v>
      </c>
      <c r="AB8386" t="s">
        <v>90</v>
      </c>
      <c r="AC8386" s="46">
        <v>4766</v>
      </c>
      <c r="AD8386" s="46">
        <v>71</v>
      </c>
      <c r="AE8386" s="46">
        <v>67.8</v>
      </c>
      <c r="AF8386" s="46">
        <v>115</v>
      </c>
      <c r="AH8386" s="70" t="str">
        <f t="shared" si="956"/>
        <v/>
      </c>
      <c r="AI8386" s="70" t="str">
        <f t="shared" si="957"/>
        <v>GCAW Girls Div 1 Kimberly Sectional</v>
      </c>
      <c r="AJ8386" s="70" t="str">
        <f t="shared" si="958"/>
        <v/>
      </c>
      <c r="AK8386" s="70" t="str" cm="1">
        <f t="array" ref="AK8386">_xlfn.IFS(AH8386&lt;&gt;"","1",AI8386&lt;&gt;"","2",AJ8386&lt;&gt;"","3")</f>
        <v>2</v>
      </c>
    </row>
    <row r="8387" spans="1:37" x14ac:dyDescent="0.25">
      <c r="A8387" t="s">
        <v>1603</v>
      </c>
      <c r="B8387" t="s">
        <v>452</v>
      </c>
      <c r="C8387" s="67" t="str">
        <f t="shared" si="959"/>
        <v>Sophia Eggert</v>
      </c>
      <c r="D8387" s="71" t="str" cm="1">
        <f t="array" ref="D8387">_xlfn.IFS(AK8387="1",CONCATENATE(C8387,"Regional"),AK8387="2",CONCATENATE(C8387,"Sectional"),AK8387="3",CONCATENATE(C8387,COUNTIF($C$1:C8387,C8387)))</f>
        <v>Sophia EggertSectional</v>
      </c>
      <c r="E8387" s="66">
        <v>45201.333333333336</v>
      </c>
      <c r="F8387" t="s">
        <v>2501</v>
      </c>
      <c r="G8387" s="46">
        <v>48</v>
      </c>
      <c r="H8387" s="46">
        <v>85</v>
      </c>
      <c r="I8387" s="46">
        <v>18</v>
      </c>
      <c r="J8387" t="s">
        <v>2502</v>
      </c>
      <c r="K8387" t="s">
        <v>90</v>
      </c>
      <c r="L8387" s="46">
        <v>4766</v>
      </c>
      <c r="M8387" s="46">
        <v>71</v>
      </c>
      <c r="N8387" s="46">
        <v>67.8</v>
      </c>
      <c r="O8387" s="46">
        <v>115</v>
      </c>
      <c r="P8387" s="46">
        <f t="shared" si="960"/>
        <v>2</v>
      </c>
      <c r="R8387" s="67" t="s">
        <v>3511</v>
      </c>
      <c r="S8387" s="67">
        <f>COUNTIF(Y$2:$Y$100,R8387)</f>
        <v>0</v>
      </c>
      <c r="V8387" s="67">
        <f t="shared" si="954"/>
        <v>0</v>
      </c>
      <c r="X8387"/>
      <c r="Y8387" s="67" t="str">
        <f t="shared" si="955"/>
        <v xml:space="preserve"> </v>
      </c>
      <c r="AB8387" t="s">
        <v>90</v>
      </c>
      <c r="AC8387" s="46">
        <v>4766</v>
      </c>
      <c r="AD8387" s="46">
        <v>71</v>
      </c>
      <c r="AE8387" s="46">
        <v>67.8</v>
      </c>
      <c r="AF8387" s="46">
        <v>115</v>
      </c>
      <c r="AH8387" s="70" t="str">
        <f t="shared" si="956"/>
        <v/>
      </c>
      <c r="AI8387" s="70" t="str">
        <f t="shared" si="957"/>
        <v>GCAW Girls Div 1 Kimberly Sectional</v>
      </c>
      <c r="AJ8387" s="70" t="str">
        <f t="shared" si="958"/>
        <v/>
      </c>
      <c r="AK8387" s="70" t="str" cm="1">
        <f t="array" ref="AK8387">_xlfn.IFS(AH8387&lt;&gt;"","1",AI8387&lt;&gt;"","2",AJ8387&lt;&gt;"","3")</f>
        <v>2</v>
      </c>
    </row>
    <row r="8388" spans="1:37" x14ac:dyDescent="0.25">
      <c r="A8388" t="s">
        <v>685</v>
      </c>
      <c r="B8388" t="s">
        <v>270</v>
      </c>
      <c r="C8388" s="67" t="str">
        <f t="shared" si="959"/>
        <v>Natalie Quella</v>
      </c>
      <c r="D8388" s="71" t="str" cm="1">
        <f t="array" ref="D8388">_xlfn.IFS(AK8388="1",CONCATENATE(C8388,"Regional"),AK8388="2",CONCATENATE(C8388,"Sectional"),AK8388="3",CONCATENATE(C8388,COUNTIF($C$1:C8388,C8388)))</f>
        <v>Natalie QuellaSectional</v>
      </c>
      <c r="E8388" s="66">
        <v>45201.333333333336</v>
      </c>
      <c r="F8388" t="s">
        <v>2501</v>
      </c>
      <c r="G8388" s="46">
        <v>48</v>
      </c>
      <c r="H8388" s="46">
        <v>86</v>
      </c>
      <c r="I8388" s="46">
        <v>19</v>
      </c>
      <c r="J8388" t="s">
        <v>2502</v>
      </c>
      <c r="K8388" t="s">
        <v>90</v>
      </c>
      <c r="L8388" s="46">
        <v>4766</v>
      </c>
      <c r="M8388" s="46">
        <v>71</v>
      </c>
      <c r="N8388" s="46">
        <v>67.8</v>
      </c>
      <c r="O8388" s="46">
        <v>115</v>
      </c>
      <c r="P8388" s="46">
        <f t="shared" si="960"/>
        <v>2</v>
      </c>
      <c r="R8388" s="67" t="s">
        <v>1293</v>
      </c>
      <c r="S8388" s="67">
        <f>COUNTIF(Y$2:$Y$100,R8388)</f>
        <v>0</v>
      </c>
      <c r="V8388" s="67">
        <f t="shared" si="954"/>
        <v>0</v>
      </c>
      <c r="X8388"/>
      <c r="Y8388" s="67" t="str">
        <f t="shared" si="955"/>
        <v xml:space="preserve"> </v>
      </c>
      <c r="AB8388" t="s">
        <v>90</v>
      </c>
      <c r="AC8388" s="46">
        <v>4766</v>
      </c>
      <c r="AD8388" s="46">
        <v>71</v>
      </c>
      <c r="AE8388" s="46">
        <v>67.8</v>
      </c>
      <c r="AF8388" s="46">
        <v>115</v>
      </c>
      <c r="AH8388" s="70" t="str">
        <f t="shared" si="956"/>
        <v/>
      </c>
      <c r="AI8388" s="70" t="str">
        <f t="shared" si="957"/>
        <v>GCAW Girls Div 1 Kimberly Sectional</v>
      </c>
      <c r="AJ8388" s="70" t="str">
        <f t="shared" si="958"/>
        <v/>
      </c>
      <c r="AK8388" s="70" t="str" cm="1">
        <f t="array" ref="AK8388">_xlfn.IFS(AH8388&lt;&gt;"","1",AI8388&lt;&gt;"","2",AJ8388&lt;&gt;"","3")</f>
        <v>2</v>
      </c>
    </row>
    <row r="8389" spans="1:37" x14ac:dyDescent="0.25">
      <c r="A8389" t="s">
        <v>690</v>
      </c>
      <c r="B8389" t="s">
        <v>691</v>
      </c>
      <c r="C8389" s="67" t="str">
        <f t="shared" si="959"/>
        <v>Maci McNichols</v>
      </c>
      <c r="D8389" s="71" t="str" cm="1">
        <f t="array" ref="D8389">_xlfn.IFS(AK8389="1",CONCATENATE(C8389,"Regional"),AK8389="2",CONCATENATE(C8389,"Sectional"),AK8389="3",CONCATENATE(C8389,COUNTIF($C$1:C8389,C8389)))</f>
        <v>Maci McNicholsSectional</v>
      </c>
      <c r="E8389" s="66">
        <v>45201.333333333336</v>
      </c>
      <c r="F8389" t="s">
        <v>2501</v>
      </c>
      <c r="G8389" s="46">
        <v>48</v>
      </c>
      <c r="H8389" s="46">
        <v>86</v>
      </c>
      <c r="I8389" s="46">
        <v>19</v>
      </c>
      <c r="J8389" t="s">
        <v>2502</v>
      </c>
      <c r="K8389" t="s">
        <v>90</v>
      </c>
      <c r="L8389" s="46">
        <v>4766</v>
      </c>
      <c r="M8389" s="46">
        <v>71</v>
      </c>
      <c r="N8389" s="46">
        <v>67.8</v>
      </c>
      <c r="O8389" s="46">
        <v>115</v>
      </c>
      <c r="P8389" s="46">
        <f t="shared" si="960"/>
        <v>2</v>
      </c>
      <c r="R8389" s="67" t="s">
        <v>1296</v>
      </c>
      <c r="S8389" s="67">
        <f>COUNTIF(Y$2:$Y$100,R8389)</f>
        <v>0</v>
      </c>
      <c r="V8389" s="67">
        <f t="shared" si="954"/>
        <v>0</v>
      </c>
      <c r="X8389"/>
      <c r="Y8389" s="67" t="str">
        <f t="shared" si="955"/>
        <v xml:space="preserve"> </v>
      </c>
      <c r="AB8389" t="s">
        <v>90</v>
      </c>
      <c r="AC8389" s="46">
        <v>4766</v>
      </c>
      <c r="AD8389" s="46">
        <v>71</v>
      </c>
      <c r="AE8389" s="46">
        <v>67.8</v>
      </c>
      <c r="AF8389" s="46">
        <v>115</v>
      </c>
      <c r="AH8389" s="70" t="str">
        <f t="shared" si="956"/>
        <v/>
      </c>
      <c r="AI8389" s="70" t="str">
        <f t="shared" si="957"/>
        <v>GCAW Girls Div 1 Kimberly Sectional</v>
      </c>
      <c r="AJ8389" s="70" t="str">
        <f t="shared" si="958"/>
        <v/>
      </c>
      <c r="AK8389" s="70" t="str" cm="1">
        <f t="array" ref="AK8389">_xlfn.IFS(AH8389&lt;&gt;"","1",AI8389&lt;&gt;"","2",AJ8389&lt;&gt;"","3")</f>
        <v>2</v>
      </c>
    </row>
    <row r="8390" spans="1:37" x14ac:dyDescent="0.25">
      <c r="A8390" t="s">
        <v>594</v>
      </c>
      <c r="B8390" t="s">
        <v>507</v>
      </c>
      <c r="C8390" s="67" t="str">
        <f t="shared" si="959"/>
        <v>Chloe Strunk</v>
      </c>
      <c r="D8390" s="71" t="str" cm="1">
        <f t="array" ref="D8390">_xlfn.IFS(AK8390="1",CONCATENATE(C8390,"Regional"),AK8390="2",CONCATENATE(C8390,"Sectional"),AK8390="3",CONCATENATE(C8390,COUNTIF($C$1:C8390,C8390)))</f>
        <v>Chloe StrunkSectional</v>
      </c>
      <c r="E8390" s="66">
        <v>45201.333333333336</v>
      </c>
      <c r="F8390" t="s">
        <v>2501</v>
      </c>
      <c r="G8390" s="46">
        <v>48</v>
      </c>
      <c r="H8390" s="46">
        <v>87</v>
      </c>
      <c r="I8390" s="46">
        <v>21</v>
      </c>
      <c r="J8390" t="s">
        <v>2502</v>
      </c>
      <c r="K8390" t="s">
        <v>90</v>
      </c>
      <c r="L8390" s="46">
        <v>4766</v>
      </c>
      <c r="M8390" s="46">
        <v>71</v>
      </c>
      <c r="N8390" s="46">
        <v>67.8</v>
      </c>
      <c r="O8390" s="46">
        <v>115</v>
      </c>
      <c r="P8390" s="46">
        <f t="shared" si="960"/>
        <v>2</v>
      </c>
      <c r="R8390" s="67" t="s">
        <v>1240</v>
      </c>
      <c r="S8390" s="67">
        <f>COUNTIF(Y$2:$Y$100,R8390)</f>
        <v>0</v>
      </c>
      <c r="V8390" s="67">
        <f t="shared" si="954"/>
        <v>0</v>
      </c>
      <c r="X8390"/>
      <c r="Y8390" s="67" t="str">
        <f t="shared" si="955"/>
        <v xml:space="preserve"> </v>
      </c>
      <c r="AB8390" t="s">
        <v>90</v>
      </c>
      <c r="AC8390" s="46">
        <v>4766</v>
      </c>
      <c r="AD8390" s="46">
        <v>71</v>
      </c>
      <c r="AE8390" s="46">
        <v>67.8</v>
      </c>
      <c r="AF8390" s="46">
        <v>115</v>
      </c>
      <c r="AH8390" s="70" t="str">
        <f t="shared" si="956"/>
        <v/>
      </c>
      <c r="AI8390" s="70" t="str">
        <f t="shared" si="957"/>
        <v>GCAW Girls Div 1 Kimberly Sectional</v>
      </c>
      <c r="AJ8390" s="70" t="str">
        <f t="shared" si="958"/>
        <v/>
      </c>
      <c r="AK8390" s="70" t="str" cm="1">
        <f t="array" ref="AK8390">_xlfn.IFS(AH8390&lt;&gt;"","1",AI8390&lt;&gt;"","2",AJ8390&lt;&gt;"","3")</f>
        <v>2</v>
      </c>
    </row>
    <row r="8391" spans="1:37" x14ac:dyDescent="0.25">
      <c r="A8391" t="s">
        <v>1741</v>
      </c>
      <c r="B8391" t="s">
        <v>471</v>
      </c>
      <c r="C8391" s="67" t="str">
        <f t="shared" si="959"/>
        <v>Madelyn Gicius</v>
      </c>
      <c r="D8391" s="71" t="str" cm="1">
        <f t="array" ref="D8391">_xlfn.IFS(AK8391="1",CONCATENATE(C8391,"Regional"),AK8391="2",CONCATENATE(C8391,"Sectional"),AK8391="3",CONCATENATE(C8391,COUNTIF($C$1:C8391,C8391)))</f>
        <v>Madelyn GiciusSectional</v>
      </c>
      <c r="E8391" s="66">
        <v>45201.333333333336</v>
      </c>
      <c r="F8391" t="s">
        <v>2501</v>
      </c>
      <c r="G8391" s="46">
        <v>48</v>
      </c>
      <c r="H8391" s="46">
        <v>88</v>
      </c>
      <c r="I8391" s="46">
        <v>22</v>
      </c>
      <c r="J8391" t="s">
        <v>2502</v>
      </c>
      <c r="K8391" t="s">
        <v>90</v>
      </c>
      <c r="L8391" s="46">
        <v>4766</v>
      </c>
      <c r="M8391" s="46">
        <v>71</v>
      </c>
      <c r="N8391" s="46">
        <v>67.8</v>
      </c>
      <c r="O8391" s="46">
        <v>115</v>
      </c>
      <c r="P8391" s="46">
        <f t="shared" si="960"/>
        <v>2</v>
      </c>
      <c r="R8391" s="67" t="s">
        <v>2738</v>
      </c>
      <c r="S8391" s="67">
        <f>COUNTIF(Y$2:$Y$100,R8391)</f>
        <v>0</v>
      </c>
      <c r="V8391" s="67">
        <f t="shared" si="954"/>
        <v>0</v>
      </c>
      <c r="X8391"/>
      <c r="Y8391" s="67" t="str">
        <f t="shared" si="955"/>
        <v xml:space="preserve"> </v>
      </c>
      <c r="AB8391" t="s">
        <v>90</v>
      </c>
      <c r="AC8391" s="46">
        <v>4766</v>
      </c>
      <c r="AD8391" s="46">
        <v>71</v>
      </c>
      <c r="AE8391" s="46">
        <v>67.8</v>
      </c>
      <c r="AF8391" s="46">
        <v>115</v>
      </c>
      <c r="AH8391" s="70" t="str">
        <f t="shared" si="956"/>
        <v/>
      </c>
      <c r="AI8391" s="70" t="str">
        <f t="shared" si="957"/>
        <v>GCAW Girls Div 1 Kimberly Sectional</v>
      </c>
      <c r="AJ8391" s="70" t="str">
        <f t="shared" si="958"/>
        <v/>
      </c>
      <c r="AK8391" s="70" t="str" cm="1">
        <f t="array" ref="AK8391">_xlfn.IFS(AH8391&lt;&gt;"","1",AI8391&lt;&gt;"","2",AJ8391&lt;&gt;"","3")</f>
        <v>2</v>
      </c>
    </row>
    <row r="8392" spans="1:37" x14ac:dyDescent="0.25">
      <c r="A8392" t="s">
        <v>1817</v>
      </c>
      <c r="B8392" t="s">
        <v>362</v>
      </c>
      <c r="C8392" s="67" t="str">
        <f t="shared" si="959"/>
        <v>Emma Hudson</v>
      </c>
      <c r="D8392" s="71" t="str" cm="1">
        <f t="array" ref="D8392">_xlfn.IFS(AK8392="1",CONCATENATE(C8392,"Regional"),AK8392="2",CONCATENATE(C8392,"Sectional"),AK8392="3",CONCATENATE(C8392,COUNTIF($C$1:C8392,C8392)))</f>
        <v>Emma HudsonSectional</v>
      </c>
      <c r="E8392" s="66">
        <v>45201.333333333336</v>
      </c>
      <c r="F8392" t="s">
        <v>2501</v>
      </c>
      <c r="G8392" s="46">
        <v>48</v>
      </c>
      <c r="H8392" s="46">
        <v>89</v>
      </c>
      <c r="I8392" s="46">
        <v>23</v>
      </c>
      <c r="J8392" t="s">
        <v>2502</v>
      </c>
      <c r="K8392" t="s">
        <v>90</v>
      </c>
      <c r="L8392" s="46">
        <v>4766</v>
      </c>
      <c r="M8392" s="46">
        <v>71</v>
      </c>
      <c r="N8392" s="46">
        <v>67.8</v>
      </c>
      <c r="O8392" s="46">
        <v>115</v>
      </c>
      <c r="P8392" s="46">
        <f t="shared" si="960"/>
        <v>2</v>
      </c>
      <c r="R8392" s="67" t="s">
        <v>2818</v>
      </c>
      <c r="S8392" s="67">
        <f>COUNTIF(Y$2:$Y$100,R8392)</f>
        <v>0</v>
      </c>
      <c r="V8392" s="67">
        <f t="shared" si="954"/>
        <v>0</v>
      </c>
      <c r="X8392"/>
      <c r="Y8392" s="67" t="str">
        <f t="shared" si="955"/>
        <v xml:space="preserve"> </v>
      </c>
      <c r="AB8392" t="s">
        <v>90</v>
      </c>
      <c r="AC8392" s="46">
        <v>4766</v>
      </c>
      <c r="AD8392" s="46">
        <v>71</v>
      </c>
      <c r="AE8392" s="46">
        <v>67.8</v>
      </c>
      <c r="AF8392" s="46">
        <v>115</v>
      </c>
      <c r="AH8392" s="70" t="str">
        <f t="shared" si="956"/>
        <v/>
      </c>
      <c r="AI8392" s="70" t="str">
        <f t="shared" si="957"/>
        <v>GCAW Girls Div 1 Kimberly Sectional</v>
      </c>
      <c r="AJ8392" s="70" t="str">
        <f t="shared" si="958"/>
        <v/>
      </c>
      <c r="AK8392" s="70" t="str" cm="1">
        <f t="array" ref="AK8392">_xlfn.IFS(AH8392&lt;&gt;"","1",AI8392&lt;&gt;"","2",AJ8392&lt;&gt;"","3")</f>
        <v>2</v>
      </c>
    </row>
    <row r="8393" spans="1:37" x14ac:dyDescent="0.25">
      <c r="A8393" t="s">
        <v>834</v>
      </c>
      <c r="B8393" t="s">
        <v>872</v>
      </c>
      <c r="C8393" s="67" t="str">
        <f t="shared" si="959"/>
        <v>Mallory Buntin</v>
      </c>
      <c r="D8393" s="71" t="str" cm="1">
        <f t="array" ref="D8393">_xlfn.IFS(AK8393="1",CONCATENATE(C8393,"Regional"),AK8393="2",CONCATENATE(C8393,"Sectional"),AK8393="3",CONCATENATE(C8393,COUNTIF($C$1:C8393,C8393)))</f>
        <v>Mallory BuntinSectional</v>
      </c>
      <c r="E8393" s="66">
        <v>45201.333333333336</v>
      </c>
      <c r="F8393" t="s">
        <v>2501</v>
      </c>
      <c r="G8393" s="46">
        <v>48</v>
      </c>
      <c r="H8393" s="46">
        <v>89</v>
      </c>
      <c r="I8393" s="46">
        <v>23</v>
      </c>
      <c r="J8393" t="s">
        <v>2502</v>
      </c>
      <c r="K8393" t="s">
        <v>90</v>
      </c>
      <c r="L8393" s="46">
        <v>4766</v>
      </c>
      <c r="M8393" s="46">
        <v>71</v>
      </c>
      <c r="N8393" s="46">
        <v>67.8</v>
      </c>
      <c r="O8393" s="46">
        <v>115</v>
      </c>
      <c r="P8393" s="46">
        <f t="shared" si="960"/>
        <v>2</v>
      </c>
      <c r="R8393" s="67" t="s">
        <v>1417</v>
      </c>
      <c r="S8393" s="67">
        <f>COUNTIF(Y$2:$Y$100,R8393)</f>
        <v>0</v>
      </c>
      <c r="V8393" s="67">
        <f t="shared" si="954"/>
        <v>0</v>
      </c>
      <c r="X8393"/>
      <c r="Y8393" s="67" t="str">
        <f t="shared" si="955"/>
        <v xml:space="preserve"> </v>
      </c>
      <c r="AB8393" t="s">
        <v>90</v>
      </c>
      <c r="AC8393" s="46">
        <v>4766</v>
      </c>
      <c r="AD8393" s="46">
        <v>71</v>
      </c>
      <c r="AE8393" s="46">
        <v>67.8</v>
      </c>
      <c r="AF8393" s="46">
        <v>115</v>
      </c>
      <c r="AH8393" s="70" t="str">
        <f t="shared" si="956"/>
        <v/>
      </c>
      <c r="AI8393" s="70" t="str">
        <f t="shared" si="957"/>
        <v>GCAW Girls Div 1 Kimberly Sectional</v>
      </c>
      <c r="AJ8393" s="70" t="str">
        <f t="shared" si="958"/>
        <v/>
      </c>
      <c r="AK8393" s="70" t="str" cm="1">
        <f t="array" ref="AK8393">_xlfn.IFS(AH8393&lt;&gt;"","1",AI8393&lt;&gt;"","2",AJ8393&lt;&gt;"","3")</f>
        <v>2</v>
      </c>
    </row>
    <row r="8394" spans="1:37" x14ac:dyDescent="0.25">
      <c r="A8394" t="s">
        <v>2085</v>
      </c>
      <c r="B8394" t="s">
        <v>443</v>
      </c>
      <c r="C8394" s="67" t="str">
        <f t="shared" si="959"/>
        <v>Emily Brokl</v>
      </c>
      <c r="D8394" s="71" t="str" cm="1">
        <f t="array" ref="D8394">_xlfn.IFS(AK8394="1",CONCATENATE(C8394,"Regional"),AK8394="2",CONCATENATE(C8394,"Sectional"),AK8394="3",CONCATENATE(C8394,COUNTIF($C$1:C8394,C8394)))</f>
        <v>Emily BroklSectional</v>
      </c>
      <c r="E8394" s="66">
        <v>45201.333333333336</v>
      </c>
      <c r="F8394" t="s">
        <v>2501</v>
      </c>
      <c r="G8394" s="46">
        <v>48</v>
      </c>
      <c r="H8394" s="46">
        <v>90</v>
      </c>
      <c r="I8394" s="46">
        <v>25</v>
      </c>
      <c r="J8394" t="s">
        <v>2502</v>
      </c>
      <c r="K8394" t="s">
        <v>90</v>
      </c>
      <c r="L8394" s="46">
        <v>4766</v>
      </c>
      <c r="M8394" s="46">
        <v>71</v>
      </c>
      <c r="N8394" s="46">
        <v>67.8</v>
      </c>
      <c r="O8394" s="46">
        <v>115</v>
      </c>
      <c r="P8394" s="46">
        <f t="shared" si="960"/>
        <v>2</v>
      </c>
      <c r="R8394" s="67" t="s">
        <v>3106</v>
      </c>
      <c r="S8394" s="67">
        <f>COUNTIF(Y$2:$Y$100,R8394)</f>
        <v>0</v>
      </c>
      <c r="V8394" s="67">
        <f t="shared" si="954"/>
        <v>0</v>
      </c>
      <c r="X8394"/>
      <c r="Y8394" s="67" t="str">
        <f t="shared" si="955"/>
        <v xml:space="preserve"> </v>
      </c>
      <c r="AB8394" t="s">
        <v>90</v>
      </c>
      <c r="AC8394" s="46">
        <v>4766</v>
      </c>
      <c r="AD8394" s="46">
        <v>71</v>
      </c>
      <c r="AE8394" s="46">
        <v>67.8</v>
      </c>
      <c r="AF8394" s="46">
        <v>115</v>
      </c>
      <c r="AH8394" s="70" t="str">
        <f t="shared" si="956"/>
        <v/>
      </c>
      <c r="AI8394" s="70" t="str">
        <f t="shared" si="957"/>
        <v>GCAW Girls Div 1 Kimberly Sectional</v>
      </c>
      <c r="AJ8394" s="70" t="str">
        <f t="shared" si="958"/>
        <v/>
      </c>
      <c r="AK8394" s="70" t="str" cm="1">
        <f t="array" ref="AK8394">_xlfn.IFS(AH8394&lt;&gt;"","1",AI8394&lt;&gt;"","2",AJ8394&lt;&gt;"","3")</f>
        <v>2</v>
      </c>
    </row>
    <row r="8395" spans="1:37" x14ac:dyDescent="0.25">
      <c r="A8395" t="s">
        <v>670</v>
      </c>
      <c r="B8395" t="s">
        <v>647</v>
      </c>
      <c r="C8395" s="67" t="str">
        <f t="shared" si="959"/>
        <v>Lucy Kim</v>
      </c>
      <c r="D8395" s="71" t="str" cm="1">
        <f t="array" ref="D8395">_xlfn.IFS(AK8395="1",CONCATENATE(C8395,"Regional"),AK8395="2",CONCATENATE(C8395,"Sectional"),AK8395="3",CONCATENATE(C8395,COUNTIF($C$1:C8395,C8395)))</f>
        <v>Lucy KimSectional</v>
      </c>
      <c r="E8395" s="66">
        <v>45201.333333333336</v>
      </c>
      <c r="F8395" t="s">
        <v>2501</v>
      </c>
      <c r="G8395" s="46">
        <v>48</v>
      </c>
      <c r="H8395" s="46">
        <v>90</v>
      </c>
      <c r="I8395" s="46">
        <v>25</v>
      </c>
      <c r="J8395" t="s">
        <v>2502</v>
      </c>
      <c r="K8395" t="s">
        <v>90</v>
      </c>
      <c r="L8395" s="46">
        <v>4766</v>
      </c>
      <c r="M8395" s="46">
        <v>71</v>
      </c>
      <c r="N8395" s="46">
        <v>67.8</v>
      </c>
      <c r="O8395" s="46">
        <v>115</v>
      </c>
      <c r="P8395" s="46">
        <f t="shared" si="960"/>
        <v>2</v>
      </c>
      <c r="R8395" s="67" t="s">
        <v>2822</v>
      </c>
      <c r="S8395" s="67">
        <f>COUNTIF(Y$2:$Y$100,R8395)</f>
        <v>0</v>
      </c>
      <c r="V8395" s="67">
        <f t="shared" si="954"/>
        <v>0</v>
      </c>
      <c r="X8395"/>
      <c r="Y8395" s="67" t="str">
        <f t="shared" si="955"/>
        <v xml:space="preserve"> </v>
      </c>
      <c r="AB8395" t="s">
        <v>90</v>
      </c>
      <c r="AC8395" s="46">
        <v>4766</v>
      </c>
      <c r="AD8395" s="46">
        <v>71</v>
      </c>
      <c r="AE8395" s="46">
        <v>67.8</v>
      </c>
      <c r="AF8395" s="46">
        <v>115</v>
      </c>
      <c r="AH8395" s="70" t="str">
        <f t="shared" si="956"/>
        <v/>
      </c>
      <c r="AI8395" s="70" t="str">
        <f t="shared" si="957"/>
        <v>GCAW Girls Div 1 Kimberly Sectional</v>
      </c>
      <c r="AJ8395" s="70" t="str">
        <f t="shared" si="958"/>
        <v/>
      </c>
      <c r="AK8395" s="70" t="str" cm="1">
        <f t="array" ref="AK8395">_xlfn.IFS(AH8395&lt;&gt;"","1",AI8395&lt;&gt;"","2",AJ8395&lt;&gt;"","3")</f>
        <v>2</v>
      </c>
    </row>
    <row r="8396" spans="1:37" x14ac:dyDescent="0.25">
      <c r="A8396" t="s">
        <v>871</v>
      </c>
      <c r="B8396" t="s">
        <v>434</v>
      </c>
      <c r="C8396" s="67" t="str">
        <f t="shared" si="959"/>
        <v>Ella Ficarri</v>
      </c>
      <c r="D8396" s="71" t="str" cm="1">
        <f t="array" ref="D8396">_xlfn.IFS(AK8396="1",CONCATENATE(C8396,"Regional"),AK8396="2",CONCATENATE(C8396,"Sectional"),AK8396="3",CONCATENATE(C8396,COUNTIF($C$1:C8396,C8396)))</f>
        <v>Ella FicarriSectional</v>
      </c>
      <c r="E8396" s="66">
        <v>45201.333333333336</v>
      </c>
      <c r="F8396" t="s">
        <v>2501</v>
      </c>
      <c r="G8396" s="46">
        <v>48</v>
      </c>
      <c r="H8396" s="46">
        <v>91</v>
      </c>
      <c r="I8396" s="46">
        <v>27</v>
      </c>
      <c r="J8396" t="s">
        <v>2502</v>
      </c>
      <c r="K8396" t="s">
        <v>90</v>
      </c>
      <c r="L8396" s="46">
        <v>4766</v>
      </c>
      <c r="M8396" s="46">
        <v>71</v>
      </c>
      <c r="N8396" s="46">
        <v>67.8</v>
      </c>
      <c r="O8396" s="46">
        <v>115</v>
      </c>
      <c r="P8396" s="46">
        <f t="shared" si="960"/>
        <v>2</v>
      </c>
      <c r="R8396" s="67" t="s">
        <v>1414</v>
      </c>
      <c r="S8396" s="67">
        <f>COUNTIF(Y$2:$Y$100,R8396)</f>
        <v>0</v>
      </c>
      <c r="V8396" s="67">
        <f t="shared" si="954"/>
        <v>0</v>
      </c>
      <c r="X8396"/>
      <c r="Y8396" s="67" t="str">
        <f t="shared" si="955"/>
        <v xml:space="preserve"> </v>
      </c>
      <c r="AB8396" t="s">
        <v>90</v>
      </c>
      <c r="AC8396" s="46">
        <v>4766</v>
      </c>
      <c r="AD8396" s="46">
        <v>71</v>
      </c>
      <c r="AE8396" s="46">
        <v>67.8</v>
      </c>
      <c r="AF8396" s="46">
        <v>115</v>
      </c>
      <c r="AH8396" s="70" t="str">
        <f t="shared" si="956"/>
        <v/>
      </c>
      <c r="AI8396" s="70" t="str">
        <f t="shared" si="957"/>
        <v>GCAW Girls Div 1 Kimberly Sectional</v>
      </c>
      <c r="AJ8396" s="70" t="str">
        <f t="shared" si="958"/>
        <v/>
      </c>
      <c r="AK8396" s="70" t="str" cm="1">
        <f t="array" ref="AK8396">_xlfn.IFS(AH8396&lt;&gt;"","1",AI8396&lt;&gt;"","2",AJ8396&lt;&gt;"","3")</f>
        <v>2</v>
      </c>
    </row>
    <row r="8397" spans="1:37" x14ac:dyDescent="0.25">
      <c r="A8397" t="s">
        <v>1958</v>
      </c>
      <c r="B8397" t="s">
        <v>428</v>
      </c>
      <c r="C8397" s="67" t="str">
        <f t="shared" si="959"/>
        <v>Annika Searles</v>
      </c>
      <c r="D8397" s="71" t="str" cm="1">
        <f t="array" ref="D8397">_xlfn.IFS(AK8397="1",CONCATENATE(C8397,"Regional"),AK8397="2",CONCATENATE(C8397,"Sectional"),AK8397="3",CONCATENATE(C8397,COUNTIF($C$1:C8397,C8397)))</f>
        <v>Annika SearlesSectional</v>
      </c>
      <c r="E8397" s="66">
        <v>45201.333333333336</v>
      </c>
      <c r="F8397" t="s">
        <v>2501</v>
      </c>
      <c r="G8397" s="46">
        <v>48</v>
      </c>
      <c r="H8397" s="46">
        <v>91</v>
      </c>
      <c r="I8397" s="46">
        <v>27</v>
      </c>
      <c r="J8397" t="s">
        <v>2502</v>
      </c>
      <c r="K8397" t="s">
        <v>90</v>
      </c>
      <c r="L8397" s="46">
        <v>4766</v>
      </c>
      <c r="M8397" s="46">
        <v>71</v>
      </c>
      <c r="N8397" s="46">
        <v>67.8</v>
      </c>
      <c r="O8397" s="46">
        <v>115</v>
      </c>
      <c r="P8397" s="46">
        <f t="shared" si="960"/>
        <v>2</v>
      </c>
      <c r="R8397" s="67" t="s">
        <v>2975</v>
      </c>
      <c r="S8397" s="67">
        <f>COUNTIF(Y$2:$Y$100,R8397)</f>
        <v>0</v>
      </c>
      <c r="V8397" s="67">
        <f t="shared" si="954"/>
        <v>0</v>
      </c>
      <c r="X8397"/>
      <c r="Y8397" s="67" t="str">
        <f t="shared" si="955"/>
        <v xml:space="preserve"> </v>
      </c>
      <c r="AB8397" t="s">
        <v>90</v>
      </c>
      <c r="AC8397" s="46">
        <v>4766</v>
      </c>
      <c r="AD8397" s="46">
        <v>71</v>
      </c>
      <c r="AE8397" s="46">
        <v>67.8</v>
      </c>
      <c r="AF8397" s="46">
        <v>115</v>
      </c>
      <c r="AH8397" s="70" t="str">
        <f t="shared" si="956"/>
        <v/>
      </c>
      <c r="AI8397" s="70" t="str">
        <f t="shared" si="957"/>
        <v>GCAW Girls Div 1 Kimberly Sectional</v>
      </c>
      <c r="AJ8397" s="70" t="str">
        <f t="shared" si="958"/>
        <v/>
      </c>
      <c r="AK8397" s="70" t="str" cm="1">
        <f t="array" ref="AK8397">_xlfn.IFS(AH8397&lt;&gt;"","1",AI8397&lt;&gt;"","2",AJ8397&lt;&gt;"","3")</f>
        <v>2</v>
      </c>
    </row>
    <row r="8398" spans="1:37" x14ac:dyDescent="0.25">
      <c r="A8398" t="s">
        <v>1092</v>
      </c>
      <c r="B8398" t="s">
        <v>599</v>
      </c>
      <c r="C8398" s="67" t="str">
        <f t="shared" si="959"/>
        <v>Grace Schomin</v>
      </c>
      <c r="D8398" s="71" t="str" cm="1">
        <f t="array" ref="D8398">_xlfn.IFS(AK8398="1",CONCATENATE(C8398,"Regional"),AK8398="2",CONCATENATE(C8398,"Sectional"),AK8398="3",CONCATENATE(C8398,COUNTIF($C$1:C8398,C8398)))</f>
        <v>Grace SchominSectional</v>
      </c>
      <c r="E8398" s="66">
        <v>45201.333333333336</v>
      </c>
      <c r="F8398" t="s">
        <v>2501</v>
      </c>
      <c r="G8398" s="46">
        <v>48</v>
      </c>
      <c r="H8398" s="46">
        <v>92</v>
      </c>
      <c r="I8398" s="46">
        <v>29</v>
      </c>
      <c r="J8398" t="s">
        <v>2502</v>
      </c>
      <c r="K8398" t="s">
        <v>90</v>
      </c>
      <c r="L8398" s="46">
        <v>4766</v>
      </c>
      <c r="M8398" s="46">
        <v>71</v>
      </c>
      <c r="N8398" s="46">
        <v>67.8</v>
      </c>
      <c r="O8398" s="46">
        <v>115</v>
      </c>
      <c r="P8398" s="46">
        <f t="shared" si="960"/>
        <v>2</v>
      </c>
      <c r="R8398" s="67" t="s">
        <v>1570</v>
      </c>
      <c r="S8398" s="67">
        <f>COUNTIF(Y$2:$Y$100,R8398)</f>
        <v>0</v>
      </c>
      <c r="V8398" s="67">
        <f t="shared" si="954"/>
        <v>0</v>
      </c>
      <c r="X8398"/>
      <c r="Y8398" s="67" t="str">
        <f t="shared" si="955"/>
        <v xml:space="preserve"> </v>
      </c>
      <c r="AB8398" t="s">
        <v>90</v>
      </c>
      <c r="AC8398" s="46">
        <v>4766</v>
      </c>
      <c r="AD8398" s="46">
        <v>71</v>
      </c>
      <c r="AE8398" s="46">
        <v>67.8</v>
      </c>
      <c r="AF8398" s="46">
        <v>115</v>
      </c>
      <c r="AH8398" s="70" t="str">
        <f t="shared" si="956"/>
        <v/>
      </c>
      <c r="AI8398" s="70" t="str">
        <f t="shared" si="957"/>
        <v>GCAW Girls Div 1 Kimberly Sectional</v>
      </c>
      <c r="AJ8398" s="70" t="str">
        <f t="shared" si="958"/>
        <v/>
      </c>
      <c r="AK8398" s="70" t="str" cm="1">
        <f t="array" ref="AK8398">_xlfn.IFS(AH8398&lt;&gt;"","1",AI8398&lt;&gt;"","2",AJ8398&lt;&gt;"","3")</f>
        <v>2</v>
      </c>
    </row>
    <row r="8399" spans="1:37" x14ac:dyDescent="0.25">
      <c r="A8399" t="s">
        <v>1646</v>
      </c>
      <c r="B8399" t="s">
        <v>337</v>
      </c>
      <c r="C8399" s="67" t="str">
        <f t="shared" si="959"/>
        <v>Cassie Cruz</v>
      </c>
      <c r="D8399" s="71" t="str" cm="1">
        <f t="array" ref="D8399">_xlfn.IFS(AK8399="1",CONCATENATE(C8399,"Regional"),AK8399="2",CONCATENATE(C8399,"Sectional"),AK8399="3",CONCATENATE(C8399,COUNTIF($C$1:C8399,C8399)))</f>
        <v>Cassie CruzSectional</v>
      </c>
      <c r="E8399" s="66">
        <v>45201.333333333336</v>
      </c>
      <c r="F8399" t="s">
        <v>2501</v>
      </c>
      <c r="G8399" s="46">
        <v>48</v>
      </c>
      <c r="H8399" s="46">
        <v>92</v>
      </c>
      <c r="I8399" s="46">
        <v>29</v>
      </c>
      <c r="J8399" t="s">
        <v>2502</v>
      </c>
      <c r="K8399" t="s">
        <v>90</v>
      </c>
      <c r="L8399" s="46">
        <v>4766</v>
      </c>
      <c r="M8399" s="46">
        <v>71</v>
      </c>
      <c r="N8399" s="46">
        <v>67.8</v>
      </c>
      <c r="O8399" s="46">
        <v>115</v>
      </c>
      <c r="P8399" s="46">
        <f t="shared" si="960"/>
        <v>2</v>
      </c>
      <c r="R8399" s="67" t="s">
        <v>3683</v>
      </c>
      <c r="S8399" s="67">
        <f>COUNTIF(Y$2:$Y$100,R8399)</f>
        <v>0</v>
      </c>
      <c r="V8399" s="67">
        <f t="shared" si="954"/>
        <v>0</v>
      </c>
      <c r="X8399"/>
      <c r="Y8399" s="67" t="str">
        <f t="shared" si="955"/>
        <v xml:space="preserve"> </v>
      </c>
      <c r="AB8399" t="s">
        <v>90</v>
      </c>
      <c r="AC8399" s="46">
        <v>4766</v>
      </c>
      <c r="AD8399" s="46">
        <v>71</v>
      </c>
      <c r="AE8399" s="46">
        <v>67.8</v>
      </c>
      <c r="AF8399" s="46">
        <v>115</v>
      </c>
      <c r="AH8399" s="70" t="str">
        <f t="shared" si="956"/>
        <v/>
      </c>
      <c r="AI8399" s="70" t="str">
        <f t="shared" si="957"/>
        <v>GCAW Girls Div 1 Kimberly Sectional</v>
      </c>
      <c r="AJ8399" s="70" t="str">
        <f t="shared" si="958"/>
        <v/>
      </c>
      <c r="AK8399" s="70" t="str" cm="1">
        <f t="array" ref="AK8399">_xlfn.IFS(AH8399&lt;&gt;"","1",AI8399&lt;&gt;"","2",AJ8399&lt;&gt;"","3")</f>
        <v>2</v>
      </c>
    </row>
    <row r="8400" spans="1:37" x14ac:dyDescent="0.25">
      <c r="A8400" t="s">
        <v>264</v>
      </c>
      <c r="B8400" t="s">
        <v>473</v>
      </c>
      <c r="C8400" s="67" t="str">
        <f t="shared" si="959"/>
        <v>Gabby Hauser</v>
      </c>
      <c r="D8400" s="71" t="str" cm="1">
        <f t="array" ref="D8400">_xlfn.IFS(AK8400="1",CONCATENATE(C8400,"Regional"),AK8400="2",CONCATENATE(C8400,"Sectional"),AK8400="3",CONCATENATE(C8400,COUNTIF($C$1:C8400,C8400)))</f>
        <v>Gabby HauserSectional</v>
      </c>
      <c r="E8400" s="66">
        <v>45201.333333333336</v>
      </c>
      <c r="F8400" t="s">
        <v>2501</v>
      </c>
      <c r="G8400" s="46">
        <v>48</v>
      </c>
      <c r="H8400" s="46">
        <v>94</v>
      </c>
      <c r="I8400" s="46">
        <v>31</v>
      </c>
      <c r="J8400" t="s">
        <v>2502</v>
      </c>
      <c r="K8400" t="s">
        <v>90</v>
      </c>
      <c r="L8400" s="46">
        <v>4766</v>
      </c>
      <c r="M8400" s="46">
        <v>71</v>
      </c>
      <c r="N8400" s="46">
        <v>67.8</v>
      </c>
      <c r="O8400" s="46">
        <v>115</v>
      </c>
      <c r="P8400" s="46">
        <f t="shared" si="960"/>
        <v>2</v>
      </c>
      <c r="R8400" s="67" t="s">
        <v>1303</v>
      </c>
      <c r="S8400" s="67">
        <f>COUNTIF(Y$2:$Y$100,R8400)</f>
        <v>0</v>
      </c>
      <c r="V8400" s="67">
        <f t="shared" si="954"/>
        <v>0</v>
      </c>
      <c r="X8400"/>
      <c r="Y8400" s="67" t="str">
        <f t="shared" si="955"/>
        <v xml:space="preserve"> </v>
      </c>
      <c r="AB8400" t="s">
        <v>90</v>
      </c>
      <c r="AC8400" s="46">
        <v>4766</v>
      </c>
      <c r="AD8400" s="46">
        <v>71</v>
      </c>
      <c r="AE8400" s="46">
        <v>67.8</v>
      </c>
      <c r="AF8400" s="46">
        <v>115</v>
      </c>
      <c r="AH8400" s="70" t="str">
        <f t="shared" si="956"/>
        <v/>
      </c>
      <c r="AI8400" s="70" t="str">
        <f t="shared" si="957"/>
        <v>GCAW Girls Div 1 Kimberly Sectional</v>
      </c>
      <c r="AJ8400" s="70" t="str">
        <f t="shared" si="958"/>
        <v/>
      </c>
      <c r="AK8400" s="70" t="str" cm="1">
        <f t="array" ref="AK8400">_xlfn.IFS(AH8400&lt;&gt;"","1",AI8400&lt;&gt;"","2",AJ8400&lt;&gt;"","3")</f>
        <v>2</v>
      </c>
    </row>
    <row r="8401" spans="1:37" x14ac:dyDescent="0.25">
      <c r="A8401" t="s">
        <v>193</v>
      </c>
      <c r="B8401" t="s">
        <v>740</v>
      </c>
      <c r="C8401" s="67" t="str">
        <f t="shared" si="959"/>
        <v>Lydia Barry</v>
      </c>
      <c r="D8401" s="71" t="str" cm="1">
        <f t="array" ref="D8401">_xlfn.IFS(AK8401="1",CONCATENATE(C8401,"Regional"),AK8401="2",CONCATENATE(C8401,"Sectional"),AK8401="3",CONCATENATE(C8401,COUNTIF($C$1:C8401,C8401)))</f>
        <v>Lydia BarrySectional</v>
      </c>
      <c r="E8401" s="66">
        <v>45201.333333333336</v>
      </c>
      <c r="F8401" t="s">
        <v>2501</v>
      </c>
      <c r="G8401" s="46">
        <v>48</v>
      </c>
      <c r="H8401" s="46">
        <v>95</v>
      </c>
      <c r="I8401" s="46">
        <v>32</v>
      </c>
      <c r="J8401" t="s">
        <v>2502</v>
      </c>
      <c r="K8401" t="s">
        <v>90</v>
      </c>
      <c r="L8401" s="46">
        <v>4766</v>
      </c>
      <c r="M8401" s="46">
        <v>71</v>
      </c>
      <c r="N8401" s="46">
        <v>67.8</v>
      </c>
      <c r="O8401" s="46">
        <v>115</v>
      </c>
      <c r="P8401" s="46">
        <f t="shared" si="960"/>
        <v>2</v>
      </c>
      <c r="R8401" s="67" t="s">
        <v>1424</v>
      </c>
      <c r="S8401" s="67">
        <f>COUNTIF(Y$2:$Y$100,R8401)</f>
        <v>0</v>
      </c>
      <c r="V8401" s="67">
        <f t="shared" si="954"/>
        <v>0</v>
      </c>
      <c r="X8401"/>
      <c r="Y8401" s="67" t="str">
        <f t="shared" si="955"/>
        <v xml:space="preserve"> </v>
      </c>
      <c r="AB8401" t="s">
        <v>90</v>
      </c>
      <c r="AC8401" s="46">
        <v>4766</v>
      </c>
      <c r="AD8401" s="46">
        <v>71</v>
      </c>
      <c r="AE8401" s="46">
        <v>67.8</v>
      </c>
      <c r="AF8401" s="46">
        <v>115</v>
      </c>
      <c r="AH8401" s="70" t="str">
        <f t="shared" si="956"/>
        <v/>
      </c>
      <c r="AI8401" s="70" t="str">
        <f t="shared" si="957"/>
        <v>GCAW Girls Div 1 Kimberly Sectional</v>
      </c>
      <c r="AJ8401" s="70" t="str">
        <f t="shared" si="958"/>
        <v/>
      </c>
      <c r="AK8401" s="70" t="str" cm="1">
        <f t="array" ref="AK8401">_xlfn.IFS(AH8401&lt;&gt;"","1",AI8401&lt;&gt;"","2",AJ8401&lt;&gt;"","3")</f>
        <v>2</v>
      </c>
    </row>
    <row r="8402" spans="1:37" x14ac:dyDescent="0.25">
      <c r="A8402" t="s">
        <v>429</v>
      </c>
      <c r="B8402" t="s">
        <v>214</v>
      </c>
      <c r="C8402" s="67" t="str">
        <f t="shared" si="959"/>
        <v>Reece Osowski</v>
      </c>
      <c r="D8402" s="71" t="str" cm="1">
        <f t="array" ref="D8402">_xlfn.IFS(AK8402="1",CONCATENATE(C8402,"Regional"),AK8402="2",CONCATENATE(C8402,"Sectional"),AK8402="3",CONCATENATE(C8402,COUNTIF($C$1:C8402,C8402)))</f>
        <v>Reece OsowskiSectional</v>
      </c>
      <c r="E8402" s="66">
        <v>45201.333333333336</v>
      </c>
      <c r="F8402" t="s">
        <v>2501</v>
      </c>
      <c r="G8402" s="46">
        <v>48</v>
      </c>
      <c r="H8402" s="46">
        <v>96</v>
      </c>
      <c r="I8402" s="46">
        <v>33</v>
      </c>
      <c r="J8402" t="s">
        <v>2502</v>
      </c>
      <c r="K8402" t="s">
        <v>90</v>
      </c>
      <c r="L8402" s="46">
        <v>4766</v>
      </c>
      <c r="M8402" s="46">
        <v>71</v>
      </c>
      <c r="N8402" s="46">
        <v>67.8</v>
      </c>
      <c r="O8402" s="46">
        <v>115</v>
      </c>
      <c r="P8402" s="46">
        <f t="shared" si="960"/>
        <v>2</v>
      </c>
      <c r="R8402" s="67" t="s">
        <v>1148</v>
      </c>
      <c r="S8402" s="67">
        <f>COUNTIF(Y$2:$Y$100,R8402)</f>
        <v>0</v>
      </c>
      <c r="V8402" s="67">
        <f t="shared" si="954"/>
        <v>0</v>
      </c>
      <c r="X8402"/>
      <c r="Y8402" s="67" t="str">
        <f t="shared" si="955"/>
        <v xml:space="preserve"> </v>
      </c>
      <c r="AB8402" t="s">
        <v>90</v>
      </c>
      <c r="AC8402" s="46">
        <v>4766</v>
      </c>
      <c r="AD8402" s="46">
        <v>71</v>
      </c>
      <c r="AE8402" s="46">
        <v>67.8</v>
      </c>
      <c r="AF8402" s="46">
        <v>115</v>
      </c>
      <c r="AH8402" s="70" t="str">
        <f t="shared" si="956"/>
        <v/>
      </c>
      <c r="AI8402" s="70" t="str">
        <f t="shared" si="957"/>
        <v>GCAW Girls Div 1 Kimberly Sectional</v>
      </c>
      <c r="AJ8402" s="70" t="str">
        <f t="shared" si="958"/>
        <v/>
      </c>
      <c r="AK8402" s="70" t="str" cm="1">
        <f t="array" ref="AK8402">_xlfn.IFS(AH8402&lt;&gt;"","1",AI8402&lt;&gt;"","2",AJ8402&lt;&gt;"","3")</f>
        <v>2</v>
      </c>
    </row>
    <row r="8403" spans="1:37" x14ac:dyDescent="0.25">
      <c r="A8403" t="s">
        <v>687</v>
      </c>
      <c r="B8403" t="s">
        <v>688</v>
      </c>
      <c r="C8403" s="67" t="str">
        <f t="shared" si="959"/>
        <v>Leah Heraly</v>
      </c>
      <c r="D8403" s="71" t="str" cm="1">
        <f t="array" ref="D8403">_xlfn.IFS(AK8403="1",CONCATENATE(C8403,"Regional"),AK8403="2",CONCATENATE(C8403,"Sectional"),AK8403="3",CONCATENATE(C8403,COUNTIF($C$1:C8403,C8403)))</f>
        <v>Leah HeralySectional</v>
      </c>
      <c r="E8403" s="66">
        <v>45201.333333333336</v>
      </c>
      <c r="F8403" t="s">
        <v>2501</v>
      </c>
      <c r="G8403" s="46">
        <v>48</v>
      </c>
      <c r="H8403" s="46">
        <v>96</v>
      </c>
      <c r="I8403" s="46">
        <v>33</v>
      </c>
      <c r="J8403" t="s">
        <v>2502</v>
      </c>
      <c r="K8403" t="s">
        <v>90</v>
      </c>
      <c r="L8403" s="46">
        <v>4766</v>
      </c>
      <c r="M8403" s="46">
        <v>71</v>
      </c>
      <c r="N8403" s="46">
        <v>67.8</v>
      </c>
      <c r="O8403" s="46">
        <v>115</v>
      </c>
      <c r="P8403" s="46">
        <f t="shared" si="960"/>
        <v>2</v>
      </c>
      <c r="R8403" s="67" t="s">
        <v>1295</v>
      </c>
      <c r="S8403" s="67">
        <f>COUNTIF(Y$2:$Y$100,R8403)</f>
        <v>0</v>
      </c>
      <c r="V8403" s="67">
        <f t="shared" ref="V8403:V8466" si="961">COUNTIF(R8403:R11026,Y8403)</f>
        <v>0</v>
      </c>
      <c r="X8403"/>
      <c r="Y8403" s="67" t="str">
        <f t="shared" ref="Y8403:Y8466" si="962">CONCATENATE(W8403," ",X8403)</f>
        <v xml:space="preserve"> </v>
      </c>
      <c r="AB8403" t="s">
        <v>90</v>
      </c>
      <c r="AC8403" s="46">
        <v>4766</v>
      </c>
      <c r="AD8403" s="46">
        <v>71</v>
      </c>
      <c r="AE8403" s="46">
        <v>67.8</v>
      </c>
      <c r="AF8403" s="46">
        <v>115</v>
      </c>
      <c r="AH8403" s="70" t="str">
        <f t="shared" ref="AH8403:AH8466" si="963">IF(ISNUMBER(SEARCH("regional",$F8403)),$F8403,"")</f>
        <v/>
      </c>
      <c r="AI8403" s="70" t="str">
        <f t="shared" si="957"/>
        <v>GCAW Girls Div 1 Kimberly Sectional</v>
      </c>
      <c r="AJ8403" s="70" t="str">
        <f t="shared" si="958"/>
        <v/>
      </c>
      <c r="AK8403" s="70" t="str" cm="1">
        <f t="array" ref="AK8403">_xlfn.IFS(AH8403&lt;&gt;"","1",AI8403&lt;&gt;"","2",AJ8403&lt;&gt;"","3")</f>
        <v>2</v>
      </c>
    </row>
    <row r="8404" spans="1:37" x14ac:dyDescent="0.25">
      <c r="A8404" t="s">
        <v>706</v>
      </c>
      <c r="B8404" t="s">
        <v>452</v>
      </c>
      <c r="C8404" s="67" t="str">
        <f t="shared" si="959"/>
        <v>Sophia Zabel</v>
      </c>
      <c r="D8404" s="71" t="str" cm="1">
        <f t="array" ref="D8404">_xlfn.IFS(AK8404="1",CONCATENATE(C8404,"Regional"),AK8404="2",CONCATENATE(C8404,"Sectional"),AK8404="3",CONCATENATE(C8404,COUNTIF($C$1:C8404,C8404)))</f>
        <v>Sophia ZabelSectional</v>
      </c>
      <c r="E8404" s="66">
        <v>45201.333333333336</v>
      </c>
      <c r="F8404" t="s">
        <v>2501</v>
      </c>
      <c r="G8404" s="46">
        <v>48</v>
      </c>
      <c r="H8404" s="46">
        <v>97</v>
      </c>
      <c r="I8404" s="46">
        <v>35</v>
      </c>
      <c r="J8404" t="s">
        <v>2502</v>
      </c>
      <c r="K8404" t="s">
        <v>90</v>
      </c>
      <c r="L8404" s="46">
        <v>4766</v>
      </c>
      <c r="M8404" s="46">
        <v>71</v>
      </c>
      <c r="N8404" s="46">
        <v>67.8</v>
      </c>
      <c r="O8404" s="46">
        <v>115</v>
      </c>
      <c r="P8404" s="46">
        <f t="shared" si="960"/>
        <v>2</v>
      </c>
      <c r="R8404" s="67" t="s">
        <v>1307</v>
      </c>
      <c r="S8404" s="67">
        <f>COUNTIF(Y$2:$Y$100,R8404)</f>
        <v>0</v>
      </c>
      <c r="V8404" s="67">
        <f t="shared" si="961"/>
        <v>0</v>
      </c>
      <c r="X8404"/>
      <c r="Y8404" s="67" t="str">
        <f t="shared" si="962"/>
        <v xml:space="preserve"> </v>
      </c>
      <c r="AB8404" t="s">
        <v>90</v>
      </c>
      <c r="AC8404" s="46">
        <v>4766</v>
      </c>
      <c r="AD8404" s="46">
        <v>71</v>
      </c>
      <c r="AE8404" s="46">
        <v>67.8</v>
      </c>
      <c r="AF8404" s="46">
        <v>115</v>
      </c>
      <c r="AH8404" s="70" t="str">
        <f t="shared" si="963"/>
        <v/>
      </c>
      <c r="AI8404" s="70" t="str">
        <f t="shared" ref="AI8404:AI8467" si="964">IF(ISNUMBER(SEARCH("sectional",$F8404)),$F8404,"")</f>
        <v>GCAW Girls Div 1 Kimberly Sectional</v>
      </c>
      <c r="AJ8404" s="70" t="str">
        <f t="shared" ref="AJ8404:AJ8467" si="965">IF(AND(AH8404="",AI8404=""),"X","")</f>
        <v/>
      </c>
      <c r="AK8404" s="70" t="str" cm="1">
        <f t="array" ref="AK8404">_xlfn.IFS(AH8404&lt;&gt;"","1",AI8404&lt;&gt;"","2",AJ8404&lt;&gt;"","3")</f>
        <v>2</v>
      </c>
    </row>
    <row r="8405" spans="1:37" x14ac:dyDescent="0.25">
      <c r="A8405" t="s">
        <v>383</v>
      </c>
      <c r="B8405" t="s">
        <v>567</v>
      </c>
      <c r="C8405" s="67" t="str">
        <f t="shared" si="959"/>
        <v>Anika Wilke</v>
      </c>
      <c r="D8405" s="71" t="str" cm="1">
        <f t="array" ref="D8405">_xlfn.IFS(AK8405="1",CONCATENATE(C8405,"Regional"),AK8405="2",CONCATENATE(C8405,"Sectional"),AK8405="3",CONCATENATE(C8405,COUNTIF($C$1:C8405,C8405)))</f>
        <v>Anika WilkeSectional</v>
      </c>
      <c r="E8405" s="66">
        <v>45201.333333333336</v>
      </c>
      <c r="F8405" t="s">
        <v>2501</v>
      </c>
      <c r="G8405" s="46">
        <v>48</v>
      </c>
      <c r="H8405" s="46">
        <v>97</v>
      </c>
      <c r="I8405" s="46">
        <v>35</v>
      </c>
      <c r="J8405" t="s">
        <v>2502</v>
      </c>
      <c r="K8405" t="s">
        <v>90</v>
      </c>
      <c r="L8405" s="46">
        <v>4766</v>
      </c>
      <c r="M8405" s="46">
        <v>71</v>
      </c>
      <c r="N8405" s="46">
        <v>67.8</v>
      </c>
      <c r="O8405" s="46">
        <v>115</v>
      </c>
      <c r="P8405" s="46">
        <f t="shared" si="960"/>
        <v>2</v>
      </c>
      <c r="R8405" s="67" t="s">
        <v>1415</v>
      </c>
      <c r="S8405" s="67">
        <f>COUNTIF(Y$2:$Y$100,R8405)</f>
        <v>0</v>
      </c>
      <c r="V8405" s="67">
        <f t="shared" si="961"/>
        <v>0</v>
      </c>
      <c r="X8405"/>
      <c r="Y8405" s="67" t="str">
        <f t="shared" si="962"/>
        <v xml:space="preserve"> </v>
      </c>
      <c r="AB8405" t="s">
        <v>90</v>
      </c>
      <c r="AC8405" s="46">
        <v>4766</v>
      </c>
      <c r="AD8405" s="46">
        <v>71</v>
      </c>
      <c r="AE8405" s="46">
        <v>67.8</v>
      </c>
      <c r="AF8405" s="46">
        <v>115</v>
      </c>
      <c r="AH8405" s="70" t="str">
        <f t="shared" si="963"/>
        <v/>
      </c>
      <c r="AI8405" s="70" t="str">
        <f t="shared" si="964"/>
        <v>GCAW Girls Div 1 Kimberly Sectional</v>
      </c>
      <c r="AJ8405" s="70" t="str">
        <f t="shared" si="965"/>
        <v/>
      </c>
      <c r="AK8405" s="70" t="str" cm="1">
        <f t="array" ref="AK8405">_xlfn.IFS(AH8405&lt;&gt;"","1",AI8405&lt;&gt;"","2",AJ8405&lt;&gt;"","3")</f>
        <v>2</v>
      </c>
    </row>
    <row r="8406" spans="1:37" x14ac:dyDescent="0.25">
      <c r="A8406" t="s">
        <v>1108</v>
      </c>
      <c r="B8406" t="s">
        <v>253</v>
      </c>
      <c r="C8406" s="67" t="str">
        <f t="shared" si="959"/>
        <v>Lily Glysch</v>
      </c>
      <c r="D8406" s="71" t="str" cm="1">
        <f t="array" ref="D8406">_xlfn.IFS(AK8406="1",CONCATENATE(C8406,"Regional"),AK8406="2",CONCATENATE(C8406,"Sectional"),AK8406="3",CONCATENATE(C8406,COUNTIF($C$1:C8406,C8406)))</f>
        <v>Lily GlyschSectional</v>
      </c>
      <c r="E8406" s="66">
        <v>45201.333333333336</v>
      </c>
      <c r="F8406" t="s">
        <v>2501</v>
      </c>
      <c r="G8406" s="46">
        <v>48</v>
      </c>
      <c r="H8406" s="46">
        <v>98</v>
      </c>
      <c r="I8406" s="46">
        <v>37</v>
      </c>
      <c r="J8406" t="s">
        <v>2502</v>
      </c>
      <c r="K8406" t="s">
        <v>90</v>
      </c>
      <c r="L8406" s="46">
        <v>4766</v>
      </c>
      <c r="M8406" s="46">
        <v>71</v>
      </c>
      <c r="N8406" s="46">
        <v>67.8</v>
      </c>
      <c r="O8406" s="46">
        <v>115</v>
      </c>
      <c r="P8406" s="46">
        <f t="shared" si="960"/>
        <v>2</v>
      </c>
      <c r="R8406" s="67" t="s">
        <v>1581</v>
      </c>
      <c r="S8406" s="67">
        <f>COUNTIF(Y$2:$Y$100,R8406)</f>
        <v>0</v>
      </c>
      <c r="V8406" s="67">
        <f t="shared" si="961"/>
        <v>0</v>
      </c>
      <c r="X8406"/>
      <c r="Y8406" s="67" t="str">
        <f t="shared" si="962"/>
        <v xml:space="preserve"> </v>
      </c>
      <c r="AB8406" t="s">
        <v>90</v>
      </c>
      <c r="AC8406" s="46">
        <v>4766</v>
      </c>
      <c r="AD8406" s="46">
        <v>71</v>
      </c>
      <c r="AE8406" s="46">
        <v>67.8</v>
      </c>
      <c r="AF8406" s="46">
        <v>115</v>
      </c>
      <c r="AH8406" s="70" t="str">
        <f t="shared" si="963"/>
        <v/>
      </c>
      <c r="AI8406" s="70" t="str">
        <f t="shared" si="964"/>
        <v>GCAW Girls Div 1 Kimberly Sectional</v>
      </c>
      <c r="AJ8406" s="70" t="str">
        <f t="shared" si="965"/>
        <v/>
      </c>
      <c r="AK8406" s="70" t="str" cm="1">
        <f t="array" ref="AK8406">_xlfn.IFS(AH8406&lt;&gt;"","1",AI8406&lt;&gt;"","2",AJ8406&lt;&gt;"","3")</f>
        <v>2</v>
      </c>
    </row>
    <row r="8407" spans="1:37" x14ac:dyDescent="0.25">
      <c r="A8407" t="s">
        <v>276</v>
      </c>
      <c r="B8407" t="s">
        <v>570</v>
      </c>
      <c r="C8407" s="67" t="str">
        <f t="shared" si="959"/>
        <v>Sydney Jones</v>
      </c>
      <c r="D8407" s="71" t="str" cm="1">
        <f t="array" ref="D8407">_xlfn.IFS(AK8407="1",CONCATENATE(C8407,"Regional"),AK8407="2",CONCATENATE(C8407,"Sectional"),AK8407="3",CONCATENATE(C8407,COUNTIF($C$1:C8407,C8407)))</f>
        <v>Sydney JonesSectional</v>
      </c>
      <c r="E8407" s="66">
        <v>45201.333333333336</v>
      </c>
      <c r="F8407" t="s">
        <v>2501</v>
      </c>
      <c r="G8407" s="46">
        <v>48</v>
      </c>
      <c r="H8407" s="46">
        <v>99</v>
      </c>
      <c r="I8407" s="46">
        <v>38</v>
      </c>
      <c r="J8407" t="s">
        <v>2502</v>
      </c>
      <c r="K8407" t="s">
        <v>90</v>
      </c>
      <c r="L8407" s="46">
        <v>4766</v>
      </c>
      <c r="M8407" s="46">
        <v>71</v>
      </c>
      <c r="N8407" s="46">
        <v>67.8</v>
      </c>
      <c r="O8407" s="46">
        <v>115</v>
      </c>
      <c r="P8407" s="46">
        <f t="shared" si="960"/>
        <v>2</v>
      </c>
      <c r="R8407" s="67" t="s">
        <v>3108</v>
      </c>
      <c r="S8407" s="67">
        <f>COUNTIF(Y$2:$Y$100,R8407)</f>
        <v>0</v>
      </c>
      <c r="V8407" s="67">
        <f t="shared" si="961"/>
        <v>0</v>
      </c>
      <c r="X8407"/>
      <c r="Y8407" s="67" t="str">
        <f t="shared" si="962"/>
        <v xml:space="preserve"> </v>
      </c>
      <c r="AB8407" t="s">
        <v>90</v>
      </c>
      <c r="AC8407" s="46">
        <v>4766</v>
      </c>
      <c r="AD8407" s="46">
        <v>71</v>
      </c>
      <c r="AE8407" s="46">
        <v>67.8</v>
      </c>
      <c r="AF8407" s="46">
        <v>115</v>
      </c>
      <c r="AH8407" s="70" t="str">
        <f t="shared" si="963"/>
        <v/>
      </c>
      <c r="AI8407" s="70" t="str">
        <f t="shared" si="964"/>
        <v>GCAW Girls Div 1 Kimberly Sectional</v>
      </c>
      <c r="AJ8407" s="70" t="str">
        <f t="shared" si="965"/>
        <v/>
      </c>
      <c r="AK8407" s="70" t="str" cm="1">
        <f t="array" ref="AK8407">_xlfn.IFS(AH8407&lt;&gt;"","1",AI8407&lt;&gt;"","2",AJ8407&lt;&gt;"","3")</f>
        <v>2</v>
      </c>
    </row>
    <row r="8408" spans="1:37" x14ac:dyDescent="0.25">
      <c r="A8408" t="s">
        <v>694</v>
      </c>
      <c r="B8408" t="s">
        <v>695</v>
      </c>
      <c r="C8408" s="67" t="str">
        <f t="shared" si="959"/>
        <v>Audra Kasper</v>
      </c>
      <c r="D8408" s="71" t="str" cm="1">
        <f t="array" ref="D8408">_xlfn.IFS(AK8408="1",CONCATENATE(C8408,"Regional"),AK8408="2",CONCATENATE(C8408,"Sectional"),AK8408="3",CONCATENATE(C8408,COUNTIF($C$1:C8408,C8408)))</f>
        <v>Audra KasperSectional</v>
      </c>
      <c r="E8408" s="66">
        <v>45201.333333333336</v>
      </c>
      <c r="F8408" t="s">
        <v>2501</v>
      </c>
      <c r="G8408" s="46">
        <v>48</v>
      </c>
      <c r="H8408" s="46">
        <v>100</v>
      </c>
      <c r="I8408" s="46">
        <v>39</v>
      </c>
      <c r="J8408" t="s">
        <v>2502</v>
      </c>
      <c r="K8408" t="s">
        <v>90</v>
      </c>
      <c r="L8408" s="46">
        <v>4766</v>
      </c>
      <c r="M8408" s="46">
        <v>71</v>
      </c>
      <c r="N8408" s="46">
        <v>67.8</v>
      </c>
      <c r="O8408" s="46">
        <v>115</v>
      </c>
      <c r="P8408" s="46">
        <f t="shared" si="960"/>
        <v>2</v>
      </c>
      <c r="R8408" s="67" t="s">
        <v>1300</v>
      </c>
      <c r="S8408" s="67">
        <f>COUNTIF(Y$2:$Y$100,R8408)</f>
        <v>0</v>
      </c>
      <c r="V8408" s="67">
        <f t="shared" si="961"/>
        <v>0</v>
      </c>
      <c r="X8408"/>
      <c r="Y8408" s="67" t="str">
        <f t="shared" si="962"/>
        <v xml:space="preserve"> </v>
      </c>
      <c r="AB8408" t="s">
        <v>90</v>
      </c>
      <c r="AC8408" s="46">
        <v>4766</v>
      </c>
      <c r="AD8408" s="46">
        <v>71</v>
      </c>
      <c r="AE8408" s="46">
        <v>67.8</v>
      </c>
      <c r="AF8408" s="46">
        <v>115</v>
      </c>
      <c r="AH8408" s="70" t="str">
        <f t="shared" si="963"/>
        <v/>
      </c>
      <c r="AI8408" s="70" t="str">
        <f t="shared" si="964"/>
        <v>GCAW Girls Div 1 Kimberly Sectional</v>
      </c>
      <c r="AJ8408" s="70" t="str">
        <f t="shared" si="965"/>
        <v/>
      </c>
      <c r="AK8408" s="70" t="str" cm="1">
        <f t="array" ref="AK8408">_xlfn.IFS(AH8408&lt;&gt;"","1",AI8408&lt;&gt;"","2",AJ8408&lt;&gt;"","3")</f>
        <v>2</v>
      </c>
    </row>
    <row r="8409" spans="1:37" x14ac:dyDescent="0.25">
      <c r="A8409" t="s">
        <v>1816</v>
      </c>
      <c r="B8409" t="s">
        <v>280</v>
      </c>
      <c r="C8409" s="67" t="str">
        <f t="shared" si="959"/>
        <v>Kennedy Kolosso</v>
      </c>
      <c r="D8409" s="71" t="str" cm="1">
        <f t="array" ref="D8409">_xlfn.IFS(AK8409="1",CONCATENATE(C8409,"Regional"),AK8409="2",CONCATENATE(C8409,"Sectional"),AK8409="3",CONCATENATE(C8409,COUNTIF($C$1:C8409,C8409)))</f>
        <v>Kennedy KolossoSectional</v>
      </c>
      <c r="E8409" s="66">
        <v>45201.333333333336</v>
      </c>
      <c r="F8409" t="s">
        <v>2501</v>
      </c>
      <c r="G8409" s="46">
        <v>48</v>
      </c>
      <c r="H8409" s="46">
        <v>101</v>
      </c>
      <c r="I8409" s="46">
        <v>40</v>
      </c>
      <c r="J8409" t="s">
        <v>2502</v>
      </c>
      <c r="K8409" t="s">
        <v>90</v>
      </c>
      <c r="L8409" s="46">
        <v>4766</v>
      </c>
      <c r="M8409" s="46">
        <v>71</v>
      </c>
      <c r="N8409" s="46">
        <v>67.8</v>
      </c>
      <c r="O8409" s="46">
        <v>115</v>
      </c>
      <c r="P8409" s="46">
        <f t="shared" si="960"/>
        <v>2</v>
      </c>
      <c r="R8409" s="67" t="s">
        <v>2817</v>
      </c>
      <c r="S8409" s="67">
        <f>COUNTIF(Y$2:$Y$100,R8409)</f>
        <v>0</v>
      </c>
      <c r="V8409" s="67">
        <f t="shared" si="961"/>
        <v>0</v>
      </c>
      <c r="X8409"/>
      <c r="Y8409" s="67" t="str">
        <f t="shared" si="962"/>
        <v xml:space="preserve"> </v>
      </c>
      <c r="AB8409" t="s">
        <v>90</v>
      </c>
      <c r="AC8409" s="46">
        <v>4766</v>
      </c>
      <c r="AD8409" s="46">
        <v>71</v>
      </c>
      <c r="AE8409" s="46">
        <v>67.8</v>
      </c>
      <c r="AF8409" s="46">
        <v>115</v>
      </c>
      <c r="AH8409" s="70" t="str">
        <f t="shared" si="963"/>
        <v/>
      </c>
      <c r="AI8409" s="70" t="str">
        <f t="shared" si="964"/>
        <v>GCAW Girls Div 1 Kimberly Sectional</v>
      </c>
      <c r="AJ8409" s="70" t="str">
        <f t="shared" si="965"/>
        <v/>
      </c>
      <c r="AK8409" s="70" t="str" cm="1">
        <f t="array" ref="AK8409">_xlfn.IFS(AH8409&lt;&gt;"","1",AI8409&lt;&gt;"","2",AJ8409&lt;&gt;"","3")</f>
        <v>2</v>
      </c>
    </row>
    <row r="8410" spans="1:37" x14ac:dyDescent="0.25">
      <c r="A8410" t="s">
        <v>412</v>
      </c>
      <c r="B8410" t="s">
        <v>413</v>
      </c>
      <c r="C8410" s="67" t="str">
        <f t="shared" si="959"/>
        <v>Braylyn Babino</v>
      </c>
      <c r="D8410" s="71" t="str" cm="1">
        <f t="array" ref="D8410">_xlfn.IFS(AK8410="1",CONCATENATE(C8410,"Regional"),AK8410="2",CONCATENATE(C8410,"Sectional"),AK8410="3",CONCATENATE(C8410,COUNTIF($C$1:C8410,C8410)))</f>
        <v>Braylyn BabinoSectional</v>
      </c>
      <c r="E8410" s="66">
        <v>45201.333333333336</v>
      </c>
      <c r="F8410" t="s">
        <v>2501</v>
      </c>
      <c r="G8410" s="46">
        <v>48</v>
      </c>
      <c r="H8410" s="46">
        <v>103</v>
      </c>
      <c r="I8410" s="46">
        <v>41</v>
      </c>
      <c r="J8410" t="s">
        <v>2502</v>
      </c>
      <c r="K8410" t="s">
        <v>90</v>
      </c>
      <c r="L8410" s="46">
        <v>4766</v>
      </c>
      <c r="M8410" s="46">
        <v>71</v>
      </c>
      <c r="N8410" s="46">
        <v>67.8</v>
      </c>
      <c r="O8410" s="46">
        <v>115</v>
      </c>
      <c r="P8410" s="46">
        <f t="shared" si="960"/>
        <v>2</v>
      </c>
      <c r="R8410" s="67" t="s">
        <v>1141</v>
      </c>
      <c r="S8410" s="67">
        <f>COUNTIF(Y$2:$Y$100,R8410)</f>
        <v>0</v>
      </c>
      <c r="V8410" s="67">
        <f t="shared" si="961"/>
        <v>0</v>
      </c>
      <c r="X8410"/>
      <c r="Y8410" s="67" t="str">
        <f t="shared" si="962"/>
        <v xml:space="preserve"> </v>
      </c>
      <c r="AB8410" t="s">
        <v>90</v>
      </c>
      <c r="AC8410" s="46">
        <v>4766</v>
      </c>
      <c r="AD8410" s="46">
        <v>71</v>
      </c>
      <c r="AE8410" s="46">
        <v>67.8</v>
      </c>
      <c r="AF8410" s="46">
        <v>115</v>
      </c>
      <c r="AH8410" s="70" t="str">
        <f t="shared" si="963"/>
        <v/>
      </c>
      <c r="AI8410" s="70" t="str">
        <f t="shared" si="964"/>
        <v>GCAW Girls Div 1 Kimberly Sectional</v>
      </c>
      <c r="AJ8410" s="70" t="str">
        <f t="shared" si="965"/>
        <v/>
      </c>
      <c r="AK8410" s="70" t="str" cm="1">
        <f t="array" ref="AK8410">_xlfn.IFS(AH8410&lt;&gt;"","1",AI8410&lt;&gt;"","2",AJ8410&lt;&gt;"","3")</f>
        <v>2</v>
      </c>
    </row>
    <row r="8411" spans="1:37" x14ac:dyDescent="0.25">
      <c r="A8411" t="s">
        <v>312</v>
      </c>
      <c r="B8411" t="s">
        <v>471</v>
      </c>
      <c r="C8411" s="67" t="str">
        <f t="shared" si="959"/>
        <v>Madelyn Moesch</v>
      </c>
      <c r="D8411" s="71" t="str" cm="1">
        <f t="array" ref="D8411">_xlfn.IFS(AK8411="1",CONCATENATE(C8411,"Regional"),AK8411="2",CONCATENATE(C8411,"Sectional"),AK8411="3",CONCATENATE(C8411,COUNTIF($C$1:C8411,C8411)))</f>
        <v>Madelyn MoeschSectional</v>
      </c>
      <c r="E8411" s="66">
        <v>45201.333333333336</v>
      </c>
      <c r="F8411" t="s">
        <v>2501</v>
      </c>
      <c r="G8411" s="46">
        <v>48</v>
      </c>
      <c r="H8411" s="46">
        <v>103</v>
      </c>
      <c r="I8411" s="46">
        <v>41</v>
      </c>
      <c r="J8411" t="s">
        <v>2502</v>
      </c>
      <c r="K8411" t="s">
        <v>90</v>
      </c>
      <c r="L8411" s="46">
        <v>4766</v>
      </c>
      <c r="M8411" s="46">
        <v>71</v>
      </c>
      <c r="N8411" s="46">
        <v>67.8</v>
      </c>
      <c r="O8411" s="46">
        <v>115</v>
      </c>
      <c r="P8411" s="46">
        <f t="shared" si="960"/>
        <v>2</v>
      </c>
      <c r="R8411" s="67" t="s">
        <v>1579</v>
      </c>
      <c r="S8411" s="67">
        <f>COUNTIF(Y$2:$Y$100,R8411)</f>
        <v>0</v>
      </c>
      <c r="V8411" s="67">
        <f t="shared" si="961"/>
        <v>0</v>
      </c>
      <c r="X8411"/>
      <c r="Y8411" s="67" t="str">
        <f t="shared" si="962"/>
        <v xml:space="preserve"> </v>
      </c>
      <c r="AB8411" t="s">
        <v>90</v>
      </c>
      <c r="AC8411" s="46">
        <v>4766</v>
      </c>
      <c r="AD8411" s="46">
        <v>71</v>
      </c>
      <c r="AE8411" s="46">
        <v>67.8</v>
      </c>
      <c r="AF8411" s="46">
        <v>115</v>
      </c>
      <c r="AH8411" s="70" t="str">
        <f t="shared" si="963"/>
        <v/>
      </c>
      <c r="AI8411" s="70" t="str">
        <f t="shared" si="964"/>
        <v>GCAW Girls Div 1 Kimberly Sectional</v>
      </c>
      <c r="AJ8411" s="70" t="str">
        <f t="shared" si="965"/>
        <v/>
      </c>
      <c r="AK8411" s="70" t="str" cm="1">
        <f t="array" ref="AK8411">_xlfn.IFS(AH8411&lt;&gt;"","1",AI8411&lt;&gt;"","2",AJ8411&lt;&gt;"","3")</f>
        <v>2</v>
      </c>
    </row>
    <row r="8412" spans="1:37" x14ac:dyDescent="0.25">
      <c r="A8412" t="s">
        <v>2086</v>
      </c>
      <c r="B8412" t="s">
        <v>2087</v>
      </c>
      <c r="C8412" s="67" t="str">
        <f t="shared" si="959"/>
        <v>kendall lindemann</v>
      </c>
      <c r="D8412" s="71" t="str" cm="1">
        <f t="array" ref="D8412">_xlfn.IFS(AK8412="1",CONCATENATE(C8412,"Regional"),AK8412="2",CONCATENATE(C8412,"Sectional"),AK8412="3",CONCATENATE(C8412,COUNTIF($C$1:C8412,C8412)))</f>
        <v>kendall lindemannSectional</v>
      </c>
      <c r="E8412" s="66">
        <v>45201.333333333336</v>
      </c>
      <c r="F8412" t="s">
        <v>2501</v>
      </c>
      <c r="G8412" s="46">
        <v>48</v>
      </c>
      <c r="H8412" s="46">
        <v>104</v>
      </c>
      <c r="I8412" s="46">
        <v>43</v>
      </c>
      <c r="J8412" t="s">
        <v>2502</v>
      </c>
      <c r="K8412" t="s">
        <v>90</v>
      </c>
      <c r="L8412" s="46">
        <v>4766</v>
      </c>
      <c r="M8412" s="46">
        <v>71</v>
      </c>
      <c r="N8412" s="46">
        <v>67.8</v>
      </c>
      <c r="O8412" s="46">
        <v>115</v>
      </c>
      <c r="P8412" s="46">
        <f t="shared" si="960"/>
        <v>2</v>
      </c>
      <c r="R8412" s="67" t="s">
        <v>3107</v>
      </c>
      <c r="S8412" s="67">
        <f>COUNTIF(Y$2:$Y$100,R8412)</f>
        <v>0</v>
      </c>
      <c r="V8412" s="67">
        <f t="shared" si="961"/>
        <v>0</v>
      </c>
      <c r="X8412"/>
      <c r="Y8412" s="67" t="str">
        <f t="shared" si="962"/>
        <v xml:space="preserve"> </v>
      </c>
      <c r="AB8412" t="s">
        <v>90</v>
      </c>
      <c r="AC8412" s="46">
        <v>4766</v>
      </c>
      <c r="AD8412" s="46">
        <v>71</v>
      </c>
      <c r="AE8412" s="46">
        <v>67.8</v>
      </c>
      <c r="AF8412" s="46">
        <v>115</v>
      </c>
      <c r="AH8412" s="70" t="str">
        <f t="shared" si="963"/>
        <v/>
      </c>
      <c r="AI8412" s="70" t="str">
        <f t="shared" si="964"/>
        <v>GCAW Girls Div 1 Kimberly Sectional</v>
      </c>
      <c r="AJ8412" s="70" t="str">
        <f t="shared" si="965"/>
        <v/>
      </c>
      <c r="AK8412" s="70" t="str" cm="1">
        <f t="array" ref="AK8412">_xlfn.IFS(AH8412&lt;&gt;"","1",AI8412&lt;&gt;"","2",AJ8412&lt;&gt;"","3")</f>
        <v>2</v>
      </c>
    </row>
    <row r="8413" spans="1:37" x14ac:dyDescent="0.25">
      <c r="A8413" t="s">
        <v>1824</v>
      </c>
      <c r="B8413" t="s">
        <v>253</v>
      </c>
      <c r="C8413" s="67" t="str">
        <f t="shared" si="959"/>
        <v>Lily Wiitanen</v>
      </c>
      <c r="D8413" s="71" t="str" cm="1">
        <f t="array" ref="D8413">_xlfn.IFS(AK8413="1",CONCATENATE(C8413,"Regional"),AK8413="2",CONCATENATE(C8413,"Sectional"),AK8413="3",CONCATENATE(C8413,COUNTIF($C$1:C8413,C8413)))</f>
        <v>Lily WiitanenSectional</v>
      </c>
      <c r="E8413" s="66">
        <v>45201.333333333336</v>
      </c>
      <c r="F8413" t="s">
        <v>2501</v>
      </c>
      <c r="G8413" s="46">
        <v>48</v>
      </c>
      <c r="H8413" s="46">
        <v>105</v>
      </c>
      <c r="I8413" s="46">
        <v>44</v>
      </c>
      <c r="J8413" t="s">
        <v>2502</v>
      </c>
      <c r="K8413" t="s">
        <v>90</v>
      </c>
      <c r="L8413" s="46">
        <v>4766</v>
      </c>
      <c r="M8413" s="46">
        <v>71</v>
      </c>
      <c r="N8413" s="46">
        <v>67.8</v>
      </c>
      <c r="O8413" s="46">
        <v>115</v>
      </c>
      <c r="P8413" s="46">
        <f t="shared" si="960"/>
        <v>2</v>
      </c>
      <c r="R8413" s="67" t="s">
        <v>2827</v>
      </c>
      <c r="S8413" s="67">
        <f>COUNTIF(Y$2:$Y$100,R8413)</f>
        <v>0</v>
      </c>
      <c r="V8413" s="67">
        <f t="shared" si="961"/>
        <v>0</v>
      </c>
      <c r="X8413"/>
      <c r="Y8413" s="67" t="str">
        <f t="shared" si="962"/>
        <v xml:space="preserve"> </v>
      </c>
      <c r="AB8413" t="s">
        <v>90</v>
      </c>
      <c r="AC8413" s="46">
        <v>4766</v>
      </c>
      <c r="AD8413" s="46">
        <v>71</v>
      </c>
      <c r="AE8413" s="46">
        <v>67.8</v>
      </c>
      <c r="AF8413" s="46">
        <v>115</v>
      </c>
      <c r="AH8413" s="70" t="str">
        <f t="shared" si="963"/>
        <v/>
      </c>
      <c r="AI8413" s="70" t="str">
        <f t="shared" si="964"/>
        <v>GCAW Girls Div 1 Kimberly Sectional</v>
      </c>
      <c r="AJ8413" s="70" t="str">
        <f t="shared" si="965"/>
        <v/>
      </c>
      <c r="AK8413" s="70" t="str" cm="1">
        <f t="array" ref="AK8413">_xlfn.IFS(AH8413&lt;&gt;"","1",AI8413&lt;&gt;"","2",AJ8413&lt;&gt;"","3")</f>
        <v>2</v>
      </c>
    </row>
    <row r="8414" spans="1:37" x14ac:dyDescent="0.25">
      <c r="A8414" t="s">
        <v>275</v>
      </c>
      <c r="B8414" t="s">
        <v>426</v>
      </c>
      <c r="C8414" s="67" t="str">
        <f t="shared" si="959"/>
        <v>Alli Johnson</v>
      </c>
      <c r="D8414" s="71" t="str" cm="1">
        <f t="array" ref="D8414">_xlfn.IFS(AK8414="1",CONCATENATE(C8414,"Regional"),AK8414="2",CONCATENATE(C8414,"Sectional"),AK8414="3",CONCATENATE(C8414,COUNTIF($C$1:C8414,C8414)))</f>
        <v>Alli JohnsonSectional</v>
      </c>
      <c r="E8414" s="66">
        <v>45201.333333333336</v>
      </c>
      <c r="F8414" t="s">
        <v>2501</v>
      </c>
      <c r="G8414" s="46">
        <v>48</v>
      </c>
      <c r="H8414" s="46">
        <v>105</v>
      </c>
      <c r="I8414" s="46">
        <v>44</v>
      </c>
      <c r="J8414" t="s">
        <v>2502</v>
      </c>
      <c r="K8414" t="s">
        <v>90</v>
      </c>
      <c r="L8414" s="46">
        <v>4766</v>
      </c>
      <c r="M8414" s="46">
        <v>71</v>
      </c>
      <c r="N8414" s="46">
        <v>67.8</v>
      </c>
      <c r="O8414" s="46">
        <v>115</v>
      </c>
      <c r="P8414" s="46">
        <f t="shared" si="960"/>
        <v>2</v>
      </c>
      <c r="R8414" s="67" t="s">
        <v>1147</v>
      </c>
      <c r="S8414" s="67">
        <f>COUNTIF(Y$2:$Y$100,R8414)</f>
        <v>0</v>
      </c>
      <c r="V8414" s="67">
        <f t="shared" si="961"/>
        <v>0</v>
      </c>
      <c r="X8414"/>
      <c r="Y8414" s="67" t="str">
        <f t="shared" si="962"/>
        <v xml:space="preserve"> </v>
      </c>
      <c r="AB8414" t="s">
        <v>90</v>
      </c>
      <c r="AC8414" s="46">
        <v>4766</v>
      </c>
      <c r="AD8414" s="46">
        <v>71</v>
      </c>
      <c r="AE8414" s="46">
        <v>67.8</v>
      </c>
      <c r="AF8414" s="46">
        <v>115</v>
      </c>
      <c r="AH8414" s="70" t="str">
        <f t="shared" si="963"/>
        <v/>
      </c>
      <c r="AI8414" s="70" t="str">
        <f t="shared" si="964"/>
        <v>GCAW Girls Div 1 Kimberly Sectional</v>
      </c>
      <c r="AJ8414" s="70" t="str">
        <f t="shared" si="965"/>
        <v/>
      </c>
      <c r="AK8414" s="70" t="str" cm="1">
        <f t="array" ref="AK8414">_xlfn.IFS(AH8414&lt;&gt;"","1",AI8414&lt;&gt;"","2",AJ8414&lt;&gt;"","3")</f>
        <v>2</v>
      </c>
    </row>
    <row r="8415" spans="1:37" x14ac:dyDescent="0.25">
      <c r="A8415" t="s">
        <v>1822</v>
      </c>
      <c r="B8415" t="s">
        <v>907</v>
      </c>
      <c r="C8415" s="67" t="str">
        <f t="shared" si="959"/>
        <v>Hailey Cummings</v>
      </c>
      <c r="D8415" s="71" t="str" cm="1">
        <f t="array" ref="D8415">_xlfn.IFS(AK8415="1",CONCATENATE(C8415,"Regional"),AK8415="2",CONCATENATE(C8415,"Sectional"),AK8415="3",CONCATENATE(C8415,COUNTIF($C$1:C8415,C8415)))</f>
        <v>Hailey CummingsSectional</v>
      </c>
      <c r="E8415" s="66">
        <v>45201.333333333336</v>
      </c>
      <c r="F8415" t="s">
        <v>2501</v>
      </c>
      <c r="G8415" s="46">
        <v>48</v>
      </c>
      <c r="H8415" s="46">
        <v>107</v>
      </c>
      <c r="I8415" s="46">
        <v>46</v>
      </c>
      <c r="J8415" t="s">
        <v>2502</v>
      </c>
      <c r="K8415" t="s">
        <v>90</v>
      </c>
      <c r="L8415" s="46">
        <v>4766</v>
      </c>
      <c r="M8415" s="46">
        <v>71</v>
      </c>
      <c r="N8415" s="46">
        <v>67.8</v>
      </c>
      <c r="O8415" s="46">
        <v>115</v>
      </c>
      <c r="P8415" s="46">
        <f t="shared" si="960"/>
        <v>2</v>
      </c>
      <c r="R8415" s="67" t="s">
        <v>2823</v>
      </c>
      <c r="S8415" s="67">
        <f>COUNTIF(Y$2:$Y$100,R8415)</f>
        <v>0</v>
      </c>
      <c r="V8415" s="67">
        <f t="shared" si="961"/>
        <v>0</v>
      </c>
      <c r="X8415"/>
      <c r="Y8415" s="67" t="str">
        <f t="shared" si="962"/>
        <v xml:space="preserve"> </v>
      </c>
      <c r="AB8415" t="s">
        <v>90</v>
      </c>
      <c r="AC8415" s="46">
        <v>4766</v>
      </c>
      <c r="AD8415" s="46">
        <v>71</v>
      </c>
      <c r="AE8415" s="46">
        <v>67.8</v>
      </c>
      <c r="AF8415" s="46">
        <v>115</v>
      </c>
      <c r="AH8415" s="70" t="str">
        <f t="shared" si="963"/>
        <v/>
      </c>
      <c r="AI8415" s="70" t="str">
        <f t="shared" si="964"/>
        <v>GCAW Girls Div 1 Kimberly Sectional</v>
      </c>
      <c r="AJ8415" s="70" t="str">
        <f t="shared" si="965"/>
        <v/>
      </c>
      <c r="AK8415" s="70" t="str" cm="1">
        <f t="array" ref="AK8415">_xlfn.IFS(AH8415&lt;&gt;"","1",AI8415&lt;&gt;"","2",AJ8415&lt;&gt;"","3")</f>
        <v>2</v>
      </c>
    </row>
    <row r="8416" spans="1:37" x14ac:dyDescent="0.25">
      <c r="A8416" t="s">
        <v>1959</v>
      </c>
      <c r="B8416" t="s">
        <v>458</v>
      </c>
      <c r="C8416" s="67" t="str">
        <f t="shared" si="959"/>
        <v>Lauren Aaholm</v>
      </c>
      <c r="D8416" s="71" t="str" cm="1">
        <f t="array" ref="D8416">_xlfn.IFS(AK8416="1",CONCATENATE(C8416,"Regional"),AK8416="2",CONCATENATE(C8416,"Sectional"),AK8416="3",CONCATENATE(C8416,COUNTIF($C$1:C8416,C8416)))</f>
        <v>Lauren AaholmSectional</v>
      </c>
      <c r="E8416" s="66">
        <v>45201.333333333336</v>
      </c>
      <c r="F8416" t="s">
        <v>2501</v>
      </c>
      <c r="G8416" s="46">
        <v>48</v>
      </c>
      <c r="H8416" s="46">
        <v>114</v>
      </c>
      <c r="I8416" s="46">
        <v>47</v>
      </c>
      <c r="J8416" t="s">
        <v>2502</v>
      </c>
      <c r="K8416" t="s">
        <v>90</v>
      </c>
      <c r="L8416" s="46">
        <v>4766</v>
      </c>
      <c r="M8416" s="46">
        <v>71</v>
      </c>
      <c r="N8416" s="46">
        <v>67.8</v>
      </c>
      <c r="O8416" s="46">
        <v>115</v>
      </c>
      <c r="P8416" s="46">
        <f t="shared" si="960"/>
        <v>2</v>
      </c>
      <c r="R8416" s="67" t="s">
        <v>2978</v>
      </c>
      <c r="S8416" s="67">
        <f>COUNTIF(Y$2:$Y$100,R8416)</f>
        <v>0</v>
      </c>
      <c r="V8416" s="67">
        <f t="shared" si="961"/>
        <v>0</v>
      </c>
      <c r="X8416"/>
      <c r="Y8416" s="67" t="str">
        <f t="shared" si="962"/>
        <v xml:space="preserve"> </v>
      </c>
      <c r="AB8416" t="s">
        <v>90</v>
      </c>
      <c r="AC8416" s="46">
        <v>4766</v>
      </c>
      <c r="AD8416" s="46">
        <v>71</v>
      </c>
      <c r="AE8416" s="46">
        <v>67.8</v>
      </c>
      <c r="AF8416" s="46">
        <v>115</v>
      </c>
      <c r="AH8416" s="70" t="str">
        <f t="shared" si="963"/>
        <v/>
      </c>
      <c r="AI8416" s="70" t="str">
        <f t="shared" si="964"/>
        <v>GCAW Girls Div 1 Kimberly Sectional</v>
      </c>
      <c r="AJ8416" s="70" t="str">
        <f t="shared" si="965"/>
        <v/>
      </c>
      <c r="AK8416" s="70" t="str" cm="1">
        <f t="array" ref="AK8416">_xlfn.IFS(AH8416&lt;&gt;"","1",AI8416&lt;&gt;"","2",AJ8416&lt;&gt;"","3")</f>
        <v>2</v>
      </c>
    </row>
    <row r="8417" spans="1:37" x14ac:dyDescent="0.25">
      <c r="A8417" t="s">
        <v>3461</v>
      </c>
      <c r="B8417" t="s">
        <v>199</v>
      </c>
      <c r="C8417" s="67" t="str">
        <f t="shared" si="959"/>
        <v>Payton Willenkamp</v>
      </c>
      <c r="D8417" s="71" t="str" cm="1">
        <f t="array" ref="D8417">_xlfn.IFS(AK8417="1",CONCATENATE(C8417,"Regional"),AK8417="2",CONCATENATE(C8417,"Sectional"),AK8417="3",CONCATENATE(C8417,COUNTIF($C$1:C8417,C8417)))</f>
        <v>Payton WillenkampSectional</v>
      </c>
      <c r="E8417" s="66">
        <v>45201.333333333336</v>
      </c>
      <c r="F8417" t="s">
        <v>2501</v>
      </c>
      <c r="G8417" s="46">
        <v>48</v>
      </c>
      <c r="H8417" s="46">
        <v>127</v>
      </c>
      <c r="I8417" s="46">
        <v>48</v>
      </c>
      <c r="J8417" t="s">
        <v>2502</v>
      </c>
      <c r="K8417" t="s">
        <v>90</v>
      </c>
      <c r="L8417" s="46">
        <v>4766</v>
      </c>
      <c r="M8417" s="46">
        <v>71</v>
      </c>
      <c r="N8417" s="46">
        <v>67.8</v>
      </c>
      <c r="O8417" s="46">
        <v>115</v>
      </c>
      <c r="P8417" s="46">
        <f t="shared" si="960"/>
        <v>2</v>
      </c>
      <c r="R8417" s="67" t="s">
        <v>3688</v>
      </c>
      <c r="S8417" s="67">
        <f>COUNTIF(Y$2:$Y$100,R8417)</f>
        <v>0</v>
      </c>
      <c r="V8417" s="67">
        <f t="shared" si="961"/>
        <v>0</v>
      </c>
      <c r="X8417"/>
      <c r="Y8417" s="67" t="str">
        <f t="shared" si="962"/>
        <v xml:space="preserve"> </v>
      </c>
      <c r="AB8417" t="s">
        <v>90</v>
      </c>
      <c r="AC8417" s="46">
        <v>4766</v>
      </c>
      <c r="AD8417" s="46">
        <v>71</v>
      </c>
      <c r="AE8417" s="46">
        <v>67.8</v>
      </c>
      <c r="AF8417" s="46">
        <v>115</v>
      </c>
      <c r="AH8417" s="70" t="str">
        <f t="shared" si="963"/>
        <v/>
      </c>
      <c r="AI8417" s="70" t="str">
        <f t="shared" si="964"/>
        <v>GCAW Girls Div 1 Kimberly Sectional</v>
      </c>
      <c r="AJ8417" s="70" t="str">
        <f t="shared" si="965"/>
        <v/>
      </c>
      <c r="AK8417" s="70" t="str" cm="1">
        <f t="array" ref="AK8417">_xlfn.IFS(AH8417&lt;&gt;"","1",AI8417&lt;&gt;"","2",AJ8417&lt;&gt;"","3")</f>
        <v>2</v>
      </c>
    </row>
    <row r="8418" spans="1:37" x14ac:dyDescent="0.25">
      <c r="A8418" t="s">
        <v>636</v>
      </c>
      <c r="B8418" t="s">
        <v>187</v>
      </c>
      <c r="C8418" s="67" t="str">
        <f t="shared" si="959"/>
        <v>Ava Pesha</v>
      </c>
      <c r="D8418" s="71" t="str" cm="1">
        <f t="array" ref="D8418">_xlfn.IFS(AK8418="1",CONCATENATE(C8418,"Regional"),AK8418="2",CONCATENATE(C8418,"Sectional"),AK8418="3",CONCATENATE(C8418,COUNTIF($C$1:C8418,C8418)))</f>
        <v>Ava PeshaSectional</v>
      </c>
      <c r="E8418" s="66">
        <v>45201.375</v>
      </c>
      <c r="F8418" t="s">
        <v>2524</v>
      </c>
      <c r="G8418" s="46">
        <v>54</v>
      </c>
      <c r="H8418" s="46">
        <v>78</v>
      </c>
      <c r="I8418" s="46">
        <v>1</v>
      </c>
      <c r="J8418" t="s">
        <v>148</v>
      </c>
      <c r="K8418" t="s">
        <v>90</v>
      </c>
      <c r="L8418" s="46">
        <v>5335</v>
      </c>
      <c r="M8418" s="46">
        <v>72</v>
      </c>
      <c r="N8418" s="46">
        <v>70.400000000000006</v>
      </c>
      <c r="O8418" s="46">
        <v>121</v>
      </c>
      <c r="P8418" s="46">
        <f t="shared" si="960"/>
        <v>2</v>
      </c>
      <c r="R8418" s="67" t="s">
        <v>1266</v>
      </c>
      <c r="S8418" s="67">
        <f>COUNTIF(Y$2:$Y$100,R8418)</f>
        <v>0</v>
      </c>
      <c r="V8418" s="67">
        <f t="shared" si="961"/>
        <v>0</v>
      </c>
      <c r="X8418"/>
      <c r="Y8418" s="67" t="str">
        <f t="shared" si="962"/>
        <v xml:space="preserve"> </v>
      </c>
      <c r="AB8418" t="s">
        <v>90</v>
      </c>
      <c r="AC8418" s="46">
        <v>5335</v>
      </c>
      <c r="AD8418" s="46">
        <v>72</v>
      </c>
      <c r="AE8418" s="46">
        <v>70.400000000000006</v>
      </c>
      <c r="AF8418" s="46">
        <v>121</v>
      </c>
      <c r="AH8418" s="70" t="str">
        <f t="shared" si="963"/>
        <v/>
      </c>
      <c r="AI8418" s="70" t="str">
        <f t="shared" si="964"/>
        <v>GCAW Girls Div 2 Prescott Sectional</v>
      </c>
      <c r="AJ8418" s="70" t="str">
        <f t="shared" si="965"/>
        <v/>
      </c>
      <c r="AK8418" s="70" t="str" cm="1">
        <f t="array" ref="AK8418">_xlfn.IFS(AH8418&lt;&gt;"","1",AI8418&lt;&gt;"","2",AJ8418&lt;&gt;"","3")</f>
        <v>2</v>
      </c>
    </row>
    <row r="8419" spans="1:37" x14ac:dyDescent="0.25">
      <c r="A8419" t="s">
        <v>634</v>
      </c>
      <c r="B8419" t="s">
        <v>635</v>
      </c>
      <c r="C8419" s="67" t="str">
        <f t="shared" si="959"/>
        <v>Belle Kongshaug</v>
      </c>
      <c r="D8419" s="71" t="str" cm="1">
        <f t="array" ref="D8419">_xlfn.IFS(AK8419="1",CONCATENATE(C8419,"Regional"),AK8419="2",CONCATENATE(C8419,"Sectional"),AK8419="3",CONCATENATE(C8419,COUNTIF($C$1:C8419,C8419)))</f>
        <v>Belle KongshaugSectional</v>
      </c>
      <c r="E8419" s="66">
        <v>45201.375</v>
      </c>
      <c r="F8419" t="s">
        <v>2524</v>
      </c>
      <c r="G8419" s="46">
        <v>54</v>
      </c>
      <c r="H8419" s="46">
        <v>80</v>
      </c>
      <c r="I8419" s="46">
        <v>2</v>
      </c>
      <c r="J8419" t="s">
        <v>148</v>
      </c>
      <c r="K8419" t="s">
        <v>90</v>
      </c>
      <c r="L8419" s="46">
        <v>5335</v>
      </c>
      <c r="M8419" s="46">
        <v>72</v>
      </c>
      <c r="N8419" s="46">
        <v>70.400000000000006</v>
      </c>
      <c r="O8419" s="46">
        <v>121</v>
      </c>
      <c r="P8419" s="46">
        <f t="shared" si="960"/>
        <v>2</v>
      </c>
      <c r="R8419" s="67" t="s">
        <v>1265</v>
      </c>
      <c r="S8419" s="67">
        <f>COUNTIF(Y$2:$Y$100,R8419)</f>
        <v>0</v>
      </c>
      <c r="V8419" s="67">
        <f t="shared" si="961"/>
        <v>0</v>
      </c>
      <c r="X8419"/>
      <c r="Y8419" s="67" t="str">
        <f t="shared" si="962"/>
        <v xml:space="preserve"> </v>
      </c>
      <c r="AB8419" t="s">
        <v>90</v>
      </c>
      <c r="AC8419" s="46">
        <v>5335</v>
      </c>
      <c r="AD8419" s="46">
        <v>72</v>
      </c>
      <c r="AE8419" s="46">
        <v>70.400000000000006</v>
      </c>
      <c r="AF8419" s="46">
        <v>121</v>
      </c>
      <c r="AH8419" s="70" t="str">
        <f t="shared" si="963"/>
        <v/>
      </c>
      <c r="AI8419" s="70" t="str">
        <f t="shared" si="964"/>
        <v>GCAW Girls Div 2 Prescott Sectional</v>
      </c>
      <c r="AJ8419" s="70" t="str">
        <f t="shared" si="965"/>
        <v/>
      </c>
      <c r="AK8419" s="70" t="str" cm="1">
        <f t="array" ref="AK8419">_xlfn.IFS(AH8419&lt;&gt;"","1",AI8419&lt;&gt;"","2",AJ8419&lt;&gt;"","3")</f>
        <v>2</v>
      </c>
    </row>
    <row r="8420" spans="1:37" x14ac:dyDescent="0.25">
      <c r="A8420" t="s">
        <v>1057</v>
      </c>
      <c r="B8420" t="s">
        <v>1058</v>
      </c>
      <c r="C8420" s="67" t="str">
        <f t="shared" si="959"/>
        <v>Tara Eckes</v>
      </c>
      <c r="D8420" s="71" t="str" cm="1">
        <f t="array" ref="D8420">_xlfn.IFS(AK8420="1",CONCATENATE(C8420,"Regional"),AK8420="2",CONCATENATE(C8420,"Sectional"),AK8420="3",CONCATENATE(C8420,COUNTIF($C$1:C8420,C8420)))</f>
        <v>Tara EckesSectional</v>
      </c>
      <c r="E8420" s="66">
        <v>45201.375</v>
      </c>
      <c r="F8420" t="s">
        <v>2524</v>
      </c>
      <c r="G8420" s="46">
        <v>54</v>
      </c>
      <c r="H8420" s="46">
        <v>83</v>
      </c>
      <c r="I8420" s="46">
        <v>3</v>
      </c>
      <c r="J8420" t="s">
        <v>148</v>
      </c>
      <c r="K8420" t="s">
        <v>90</v>
      </c>
      <c r="L8420" s="46">
        <v>5335</v>
      </c>
      <c r="M8420" s="46">
        <v>72</v>
      </c>
      <c r="N8420" s="46">
        <v>70.400000000000006</v>
      </c>
      <c r="O8420" s="46">
        <v>121</v>
      </c>
      <c r="P8420" s="46">
        <f t="shared" si="960"/>
        <v>2</v>
      </c>
      <c r="R8420" s="67" t="s">
        <v>1542</v>
      </c>
      <c r="S8420" s="67">
        <f>COUNTIF(Y$2:$Y$100,R8420)</f>
        <v>0</v>
      </c>
      <c r="V8420" s="67">
        <f t="shared" si="961"/>
        <v>0</v>
      </c>
      <c r="X8420"/>
      <c r="Y8420" s="67" t="str">
        <f t="shared" si="962"/>
        <v xml:space="preserve"> </v>
      </c>
      <c r="AB8420" t="s">
        <v>90</v>
      </c>
      <c r="AC8420" s="46">
        <v>5335</v>
      </c>
      <c r="AD8420" s="46">
        <v>72</v>
      </c>
      <c r="AE8420" s="46">
        <v>70.400000000000006</v>
      </c>
      <c r="AF8420" s="46">
        <v>121</v>
      </c>
      <c r="AH8420" s="70" t="str">
        <f t="shared" si="963"/>
        <v/>
      </c>
      <c r="AI8420" s="70" t="str">
        <f t="shared" si="964"/>
        <v>GCAW Girls Div 2 Prescott Sectional</v>
      </c>
      <c r="AJ8420" s="70" t="str">
        <f t="shared" si="965"/>
        <v/>
      </c>
      <c r="AK8420" s="70" t="str" cm="1">
        <f t="array" ref="AK8420">_xlfn.IFS(AH8420&lt;&gt;"","1",AI8420&lt;&gt;"","2",AJ8420&lt;&gt;"","3")</f>
        <v>2</v>
      </c>
    </row>
    <row r="8421" spans="1:37" x14ac:dyDescent="0.25">
      <c r="A8421" t="s">
        <v>303</v>
      </c>
      <c r="B8421" t="s">
        <v>368</v>
      </c>
      <c r="C8421" s="67" t="str">
        <f t="shared" si="959"/>
        <v>Lexi Marks</v>
      </c>
      <c r="D8421" s="71" t="str" cm="1">
        <f t="array" ref="D8421">_xlfn.IFS(AK8421="1",CONCATENATE(C8421,"Regional"),AK8421="2",CONCATENATE(C8421,"Sectional"),AK8421="3",CONCATENATE(C8421,COUNTIF($C$1:C8421,C8421)))</f>
        <v>Lexi MarksSectional</v>
      </c>
      <c r="E8421" s="66">
        <v>45201.375</v>
      </c>
      <c r="F8421" t="s">
        <v>2524</v>
      </c>
      <c r="G8421" s="46">
        <v>54</v>
      </c>
      <c r="H8421" s="46">
        <v>87</v>
      </c>
      <c r="I8421" s="46">
        <v>4</v>
      </c>
      <c r="J8421" t="s">
        <v>148</v>
      </c>
      <c r="K8421" t="s">
        <v>90</v>
      </c>
      <c r="L8421" s="46">
        <v>5335</v>
      </c>
      <c r="M8421" s="46">
        <v>72</v>
      </c>
      <c r="N8421" s="46">
        <v>70.400000000000006</v>
      </c>
      <c r="O8421" s="46">
        <v>121</v>
      </c>
      <c r="P8421" s="46">
        <f t="shared" si="960"/>
        <v>2</v>
      </c>
      <c r="R8421" s="67" t="s">
        <v>1277</v>
      </c>
      <c r="S8421" s="67">
        <f>COUNTIF(Y$2:$Y$100,R8421)</f>
        <v>0</v>
      </c>
      <c r="V8421" s="67">
        <f t="shared" si="961"/>
        <v>0</v>
      </c>
      <c r="X8421"/>
      <c r="Y8421" s="67" t="str">
        <f t="shared" si="962"/>
        <v xml:space="preserve"> </v>
      </c>
      <c r="AB8421" t="s">
        <v>90</v>
      </c>
      <c r="AC8421" s="46">
        <v>5335</v>
      </c>
      <c r="AD8421" s="46">
        <v>72</v>
      </c>
      <c r="AE8421" s="46">
        <v>70.400000000000006</v>
      </c>
      <c r="AF8421" s="46">
        <v>121</v>
      </c>
      <c r="AH8421" s="70" t="str">
        <f t="shared" si="963"/>
        <v/>
      </c>
      <c r="AI8421" s="70" t="str">
        <f t="shared" si="964"/>
        <v>GCAW Girls Div 2 Prescott Sectional</v>
      </c>
      <c r="AJ8421" s="70" t="str">
        <f t="shared" si="965"/>
        <v/>
      </c>
      <c r="AK8421" s="70" t="str" cm="1">
        <f t="array" ref="AK8421">_xlfn.IFS(AH8421&lt;&gt;"","1",AI8421&lt;&gt;"","2",AJ8421&lt;&gt;"","3")</f>
        <v>2</v>
      </c>
    </row>
    <row r="8422" spans="1:37" x14ac:dyDescent="0.25">
      <c r="A8422" t="s">
        <v>638</v>
      </c>
      <c r="B8422" t="s">
        <v>639</v>
      </c>
      <c r="C8422" s="67" t="str">
        <f t="shared" si="959"/>
        <v>Gabbi Matzek</v>
      </c>
      <c r="D8422" s="71" t="str" cm="1">
        <f t="array" ref="D8422">_xlfn.IFS(AK8422="1",CONCATENATE(C8422,"Regional"),AK8422="2",CONCATENATE(C8422,"Sectional"),AK8422="3",CONCATENATE(C8422,COUNTIF($C$1:C8422,C8422)))</f>
        <v>Gabbi MatzekSectional</v>
      </c>
      <c r="E8422" s="66">
        <v>45201.375</v>
      </c>
      <c r="F8422" t="s">
        <v>2524</v>
      </c>
      <c r="G8422" s="46">
        <v>54</v>
      </c>
      <c r="H8422" s="46">
        <v>88</v>
      </c>
      <c r="I8422" s="46">
        <v>5</v>
      </c>
      <c r="J8422" t="s">
        <v>148</v>
      </c>
      <c r="K8422" t="s">
        <v>90</v>
      </c>
      <c r="L8422" s="46">
        <v>5335</v>
      </c>
      <c r="M8422" s="46">
        <v>72</v>
      </c>
      <c r="N8422" s="46">
        <v>70.400000000000006</v>
      </c>
      <c r="O8422" s="46">
        <v>121</v>
      </c>
      <c r="P8422" s="46">
        <f t="shared" si="960"/>
        <v>2</v>
      </c>
      <c r="R8422" s="67" t="s">
        <v>1268</v>
      </c>
      <c r="S8422" s="67">
        <f>COUNTIF(Y$2:$Y$100,R8422)</f>
        <v>0</v>
      </c>
      <c r="V8422" s="67">
        <f t="shared" si="961"/>
        <v>0</v>
      </c>
      <c r="X8422"/>
      <c r="Y8422" s="67" t="str">
        <f t="shared" si="962"/>
        <v xml:space="preserve"> </v>
      </c>
      <c r="AB8422" t="s">
        <v>90</v>
      </c>
      <c r="AC8422" s="46">
        <v>5335</v>
      </c>
      <c r="AD8422" s="46">
        <v>72</v>
      </c>
      <c r="AE8422" s="46">
        <v>70.400000000000006</v>
      </c>
      <c r="AF8422" s="46">
        <v>121</v>
      </c>
      <c r="AH8422" s="70" t="str">
        <f t="shared" si="963"/>
        <v/>
      </c>
      <c r="AI8422" s="70" t="str">
        <f t="shared" si="964"/>
        <v>GCAW Girls Div 2 Prescott Sectional</v>
      </c>
      <c r="AJ8422" s="70" t="str">
        <f t="shared" si="965"/>
        <v/>
      </c>
      <c r="AK8422" s="70" t="str" cm="1">
        <f t="array" ref="AK8422">_xlfn.IFS(AH8422&lt;&gt;"","1",AI8422&lt;&gt;"","2",AJ8422&lt;&gt;"","3")</f>
        <v>2</v>
      </c>
    </row>
    <row r="8423" spans="1:37" x14ac:dyDescent="0.25">
      <c r="A8423" t="s">
        <v>633</v>
      </c>
      <c r="B8423" t="s">
        <v>875</v>
      </c>
      <c r="C8423" s="67" t="str">
        <f t="shared" si="959"/>
        <v>Layla Salay</v>
      </c>
      <c r="D8423" s="71" t="str" cm="1">
        <f t="array" ref="D8423">_xlfn.IFS(AK8423="1",CONCATENATE(C8423,"Regional"),AK8423="2",CONCATENATE(C8423,"Sectional"),AK8423="3",CONCATENATE(C8423,COUNTIF($C$1:C8423,C8423)))</f>
        <v>Layla SalaySectional</v>
      </c>
      <c r="E8423" s="66">
        <v>45201.375</v>
      </c>
      <c r="F8423" t="s">
        <v>2524</v>
      </c>
      <c r="G8423" s="46">
        <v>54</v>
      </c>
      <c r="H8423" s="46">
        <v>88</v>
      </c>
      <c r="I8423" s="46">
        <v>5</v>
      </c>
      <c r="J8423" t="s">
        <v>148</v>
      </c>
      <c r="K8423" t="s">
        <v>90</v>
      </c>
      <c r="L8423" s="46">
        <v>5335</v>
      </c>
      <c r="M8423" s="46">
        <v>72</v>
      </c>
      <c r="N8423" s="46">
        <v>70.400000000000006</v>
      </c>
      <c r="O8423" s="46">
        <v>121</v>
      </c>
      <c r="P8423" s="46">
        <f t="shared" si="960"/>
        <v>2</v>
      </c>
      <c r="R8423" s="67" t="s">
        <v>2907</v>
      </c>
      <c r="S8423" s="67">
        <f>COUNTIF(Y$2:$Y$100,R8423)</f>
        <v>0</v>
      </c>
      <c r="V8423" s="67">
        <f t="shared" si="961"/>
        <v>0</v>
      </c>
      <c r="X8423"/>
      <c r="Y8423" s="67" t="str">
        <f t="shared" si="962"/>
        <v xml:space="preserve"> </v>
      </c>
      <c r="AB8423" t="s">
        <v>90</v>
      </c>
      <c r="AC8423" s="46">
        <v>5335</v>
      </c>
      <c r="AD8423" s="46">
        <v>72</v>
      </c>
      <c r="AE8423" s="46">
        <v>70.400000000000006</v>
      </c>
      <c r="AF8423" s="46">
        <v>121</v>
      </c>
      <c r="AH8423" s="70" t="str">
        <f t="shared" si="963"/>
        <v/>
      </c>
      <c r="AI8423" s="70" t="str">
        <f t="shared" si="964"/>
        <v>GCAW Girls Div 2 Prescott Sectional</v>
      </c>
      <c r="AJ8423" s="70" t="str">
        <f t="shared" si="965"/>
        <v/>
      </c>
      <c r="AK8423" s="70" t="str" cm="1">
        <f t="array" ref="AK8423">_xlfn.IFS(AH8423&lt;&gt;"","1",AI8423&lt;&gt;"","2",AJ8423&lt;&gt;"","3")</f>
        <v>2</v>
      </c>
    </row>
    <row r="8424" spans="1:37" x14ac:dyDescent="0.25">
      <c r="A8424" t="s">
        <v>340</v>
      </c>
      <c r="B8424" t="s">
        <v>499</v>
      </c>
      <c r="C8424" s="67" t="str">
        <f t="shared" si="959"/>
        <v>Macy Reiter</v>
      </c>
      <c r="D8424" s="71" t="str" cm="1">
        <f t="array" ref="D8424">_xlfn.IFS(AK8424="1",CONCATENATE(C8424,"Regional"),AK8424="2",CONCATENATE(C8424,"Sectional"),AK8424="3",CONCATENATE(C8424,COUNTIF($C$1:C8424,C8424)))</f>
        <v>Macy ReiterSectional</v>
      </c>
      <c r="E8424" s="66">
        <v>45201.375</v>
      </c>
      <c r="F8424" t="s">
        <v>2524</v>
      </c>
      <c r="G8424" s="46">
        <v>54</v>
      </c>
      <c r="H8424" s="46">
        <v>90</v>
      </c>
      <c r="I8424" s="46">
        <v>7</v>
      </c>
      <c r="J8424" t="s">
        <v>148</v>
      </c>
      <c r="K8424" t="s">
        <v>90</v>
      </c>
      <c r="L8424" s="46">
        <v>5335</v>
      </c>
      <c r="M8424" s="46">
        <v>72</v>
      </c>
      <c r="N8424" s="46">
        <v>70.400000000000006</v>
      </c>
      <c r="O8424" s="46">
        <v>121</v>
      </c>
      <c r="P8424" s="46">
        <f t="shared" si="960"/>
        <v>2</v>
      </c>
      <c r="R8424" s="67" t="s">
        <v>2908</v>
      </c>
      <c r="S8424" s="67">
        <f>COUNTIF(Y$2:$Y$100,R8424)</f>
        <v>0</v>
      </c>
      <c r="V8424" s="67">
        <f t="shared" si="961"/>
        <v>0</v>
      </c>
      <c r="X8424"/>
      <c r="Y8424" s="67" t="str">
        <f t="shared" si="962"/>
        <v xml:space="preserve"> </v>
      </c>
      <c r="AB8424" t="s">
        <v>90</v>
      </c>
      <c r="AC8424" s="46">
        <v>5335</v>
      </c>
      <c r="AD8424" s="46">
        <v>72</v>
      </c>
      <c r="AE8424" s="46">
        <v>70.400000000000006</v>
      </c>
      <c r="AF8424" s="46">
        <v>121</v>
      </c>
      <c r="AH8424" s="70" t="str">
        <f t="shared" si="963"/>
        <v/>
      </c>
      <c r="AI8424" s="70" t="str">
        <f t="shared" si="964"/>
        <v>GCAW Girls Div 2 Prescott Sectional</v>
      </c>
      <c r="AJ8424" s="70" t="str">
        <f t="shared" si="965"/>
        <v/>
      </c>
      <c r="AK8424" s="70" t="str" cm="1">
        <f t="array" ref="AK8424">_xlfn.IFS(AH8424&lt;&gt;"","1",AI8424&lt;&gt;"","2",AJ8424&lt;&gt;"","3")</f>
        <v>2</v>
      </c>
    </row>
    <row r="8425" spans="1:37" x14ac:dyDescent="0.25">
      <c r="A8425" t="s">
        <v>2132</v>
      </c>
      <c r="B8425" t="s">
        <v>740</v>
      </c>
      <c r="C8425" s="67" t="str">
        <f t="shared" si="959"/>
        <v>Lydia Feran</v>
      </c>
      <c r="D8425" s="71" t="str" cm="1">
        <f t="array" ref="D8425">_xlfn.IFS(AK8425="1",CONCATENATE(C8425,"Regional"),AK8425="2",CONCATENATE(C8425,"Sectional"),AK8425="3",CONCATENATE(C8425,COUNTIF($C$1:C8425,C8425)))</f>
        <v>Lydia FeranSectional</v>
      </c>
      <c r="E8425" s="66">
        <v>45201.375</v>
      </c>
      <c r="F8425" t="s">
        <v>2524</v>
      </c>
      <c r="G8425" s="46">
        <v>54</v>
      </c>
      <c r="H8425" s="46">
        <v>90</v>
      </c>
      <c r="I8425" s="46">
        <v>7</v>
      </c>
      <c r="J8425" t="s">
        <v>148</v>
      </c>
      <c r="K8425" t="s">
        <v>90</v>
      </c>
      <c r="L8425" s="46">
        <v>5335</v>
      </c>
      <c r="M8425" s="46">
        <v>72</v>
      </c>
      <c r="N8425" s="46">
        <v>70.400000000000006</v>
      </c>
      <c r="O8425" s="46">
        <v>121</v>
      </c>
      <c r="P8425" s="46">
        <f t="shared" si="960"/>
        <v>2</v>
      </c>
      <c r="R8425" s="67" t="s">
        <v>3159</v>
      </c>
      <c r="S8425" s="67">
        <f>COUNTIF(Y$2:$Y$100,R8425)</f>
        <v>0</v>
      </c>
      <c r="V8425" s="67">
        <f t="shared" si="961"/>
        <v>0</v>
      </c>
      <c r="X8425"/>
      <c r="Y8425" s="67" t="str">
        <f t="shared" si="962"/>
        <v xml:space="preserve"> </v>
      </c>
      <c r="AB8425" t="s">
        <v>90</v>
      </c>
      <c r="AC8425" s="46">
        <v>5335</v>
      </c>
      <c r="AD8425" s="46">
        <v>72</v>
      </c>
      <c r="AE8425" s="46">
        <v>70.400000000000006</v>
      </c>
      <c r="AF8425" s="46">
        <v>121</v>
      </c>
      <c r="AH8425" s="70" t="str">
        <f t="shared" si="963"/>
        <v/>
      </c>
      <c r="AI8425" s="70" t="str">
        <f t="shared" si="964"/>
        <v>GCAW Girls Div 2 Prescott Sectional</v>
      </c>
      <c r="AJ8425" s="70" t="str">
        <f t="shared" si="965"/>
        <v/>
      </c>
      <c r="AK8425" s="70" t="str" cm="1">
        <f t="array" ref="AK8425">_xlfn.IFS(AH8425&lt;&gt;"","1",AI8425&lt;&gt;"","2",AJ8425&lt;&gt;"","3")</f>
        <v>2</v>
      </c>
    </row>
    <row r="8426" spans="1:37" x14ac:dyDescent="0.25">
      <c r="A8426" t="s">
        <v>370</v>
      </c>
      <c r="B8426" t="s">
        <v>875</v>
      </c>
      <c r="C8426" s="67" t="str">
        <f t="shared" si="959"/>
        <v>Layla Thompson</v>
      </c>
      <c r="D8426" s="71" t="str" cm="1">
        <f t="array" ref="D8426">_xlfn.IFS(AK8426="1",CONCATENATE(C8426,"Regional"),AK8426="2",CONCATENATE(C8426,"Sectional"),AK8426="3",CONCATENATE(C8426,COUNTIF($C$1:C8426,C8426)))</f>
        <v>Layla ThompsonSectional</v>
      </c>
      <c r="E8426" s="66">
        <v>45201.375</v>
      </c>
      <c r="F8426" t="s">
        <v>2524</v>
      </c>
      <c r="G8426" s="46">
        <v>54</v>
      </c>
      <c r="H8426" s="46">
        <v>90</v>
      </c>
      <c r="I8426" s="46">
        <v>7</v>
      </c>
      <c r="J8426" t="s">
        <v>148</v>
      </c>
      <c r="K8426" t="s">
        <v>90</v>
      </c>
      <c r="L8426" s="46">
        <v>5335</v>
      </c>
      <c r="M8426" s="46">
        <v>72</v>
      </c>
      <c r="N8426" s="46">
        <v>70.400000000000006</v>
      </c>
      <c r="O8426" s="46">
        <v>121</v>
      </c>
      <c r="P8426" s="46">
        <f t="shared" si="960"/>
        <v>2</v>
      </c>
      <c r="R8426" s="67" t="s">
        <v>1549</v>
      </c>
      <c r="S8426" s="67">
        <f>COUNTIF(Y$2:$Y$100,R8426)</f>
        <v>0</v>
      </c>
      <c r="V8426" s="67">
        <f t="shared" si="961"/>
        <v>0</v>
      </c>
      <c r="X8426"/>
      <c r="Y8426" s="67" t="str">
        <f t="shared" si="962"/>
        <v xml:space="preserve"> </v>
      </c>
      <c r="AB8426" t="s">
        <v>90</v>
      </c>
      <c r="AC8426" s="46">
        <v>5335</v>
      </c>
      <c r="AD8426" s="46">
        <v>72</v>
      </c>
      <c r="AE8426" s="46">
        <v>70.400000000000006</v>
      </c>
      <c r="AF8426" s="46">
        <v>121</v>
      </c>
      <c r="AH8426" s="70" t="str">
        <f t="shared" si="963"/>
        <v/>
      </c>
      <c r="AI8426" s="70" t="str">
        <f t="shared" si="964"/>
        <v>GCAW Girls Div 2 Prescott Sectional</v>
      </c>
      <c r="AJ8426" s="70" t="str">
        <f t="shared" si="965"/>
        <v/>
      </c>
      <c r="AK8426" s="70" t="str" cm="1">
        <f t="array" ref="AK8426">_xlfn.IFS(AH8426&lt;&gt;"","1",AI8426&lt;&gt;"","2",AJ8426&lt;&gt;"","3")</f>
        <v>2</v>
      </c>
    </row>
    <row r="8427" spans="1:37" x14ac:dyDescent="0.25">
      <c r="A8427" t="s">
        <v>568</v>
      </c>
      <c r="B8427" t="s">
        <v>637</v>
      </c>
      <c r="C8427" s="67" t="str">
        <f t="shared" si="959"/>
        <v>Jeanne Rohl</v>
      </c>
      <c r="D8427" s="71" t="str" cm="1">
        <f t="array" ref="D8427">_xlfn.IFS(AK8427="1",CONCATENATE(C8427,"Regional"),AK8427="2",CONCATENATE(C8427,"Sectional"),AK8427="3",CONCATENATE(C8427,COUNTIF($C$1:C8427,C8427)))</f>
        <v>Jeanne RohlSectional</v>
      </c>
      <c r="E8427" s="66">
        <v>45201.375</v>
      </c>
      <c r="F8427" t="s">
        <v>2524</v>
      </c>
      <c r="G8427" s="46">
        <v>54</v>
      </c>
      <c r="H8427" s="46">
        <v>91</v>
      </c>
      <c r="I8427" s="46">
        <v>10</v>
      </c>
      <c r="J8427" t="s">
        <v>148</v>
      </c>
      <c r="K8427" t="s">
        <v>90</v>
      </c>
      <c r="L8427" s="46">
        <v>5335</v>
      </c>
      <c r="M8427" s="46">
        <v>72</v>
      </c>
      <c r="N8427" s="46">
        <v>70.400000000000006</v>
      </c>
      <c r="O8427" s="46">
        <v>121</v>
      </c>
      <c r="P8427" s="46">
        <f t="shared" si="960"/>
        <v>2</v>
      </c>
      <c r="R8427" s="67" t="s">
        <v>1267</v>
      </c>
      <c r="S8427" s="67">
        <f>COUNTIF(Y$2:$Y$100,R8427)</f>
        <v>0</v>
      </c>
      <c r="V8427" s="67">
        <f t="shared" si="961"/>
        <v>0</v>
      </c>
      <c r="X8427"/>
      <c r="Y8427" s="67" t="str">
        <f t="shared" si="962"/>
        <v xml:space="preserve"> </v>
      </c>
      <c r="AB8427" t="s">
        <v>90</v>
      </c>
      <c r="AC8427" s="46">
        <v>5335</v>
      </c>
      <c r="AD8427" s="46">
        <v>72</v>
      </c>
      <c r="AE8427" s="46">
        <v>70.400000000000006</v>
      </c>
      <c r="AF8427" s="46">
        <v>121</v>
      </c>
      <c r="AH8427" s="70" t="str">
        <f t="shared" si="963"/>
        <v/>
      </c>
      <c r="AI8427" s="70" t="str">
        <f t="shared" si="964"/>
        <v>GCAW Girls Div 2 Prescott Sectional</v>
      </c>
      <c r="AJ8427" s="70" t="str">
        <f t="shared" si="965"/>
        <v/>
      </c>
      <c r="AK8427" s="70" t="str" cm="1">
        <f t="array" ref="AK8427">_xlfn.IFS(AH8427&lt;&gt;"","1",AI8427&lt;&gt;"","2",AJ8427&lt;&gt;"","3")</f>
        <v>2</v>
      </c>
    </row>
    <row r="8428" spans="1:37" x14ac:dyDescent="0.25">
      <c r="A8428" t="s">
        <v>1059</v>
      </c>
      <c r="B8428" t="s">
        <v>959</v>
      </c>
      <c r="C8428" s="67" t="str">
        <f t="shared" si="959"/>
        <v>Macey Reier</v>
      </c>
      <c r="D8428" s="71" t="str" cm="1">
        <f t="array" ref="D8428">_xlfn.IFS(AK8428="1",CONCATENATE(C8428,"Regional"),AK8428="2",CONCATENATE(C8428,"Sectional"),AK8428="3",CONCATENATE(C8428,COUNTIF($C$1:C8428,C8428)))</f>
        <v>Macey ReierSectional</v>
      </c>
      <c r="E8428" s="66">
        <v>45201.375</v>
      </c>
      <c r="F8428" t="s">
        <v>2524</v>
      </c>
      <c r="G8428" s="46">
        <v>54</v>
      </c>
      <c r="H8428" s="46">
        <v>91</v>
      </c>
      <c r="I8428" s="46">
        <v>10</v>
      </c>
      <c r="J8428" t="s">
        <v>148</v>
      </c>
      <c r="K8428" t="s">
        <v>90</v>
      </c>
      <c r="L8428" s="46">
        <v>5335</v>
      </c>
      <c r="M8428" s="46">
        <v>72</v>
      </c>
      <c r="N8428" s="46">
        <v>70.400000000000006</v>
      </c>
      <c r="O8428" s="46">
        <v>121</v>
      </c>
      <c r="P8428" s="46">
        <f t="shared" si="960"/>
        <v>2</v>
      </c>
      <c r="R8428" s="67" t="s">
        <v>1543</v>
      </c>
      <c r="S8428" s="67">
        <f>COUNTIF(Y$2:$Y$100,R8428)</f>
        <v>0</v>
      </c>
      <c r="V8428" s="67">
        <f t="shared" si="961"/>
        <v>0</v>
      </c>
      <c r="X8428"/>
      <c r="Y8428" s="67" t="str">
        <f t="shared" si="962"/>
        <v xml:space="preserve"> </v>
      </c>
      <c r="AB8428" t="s">
        <v>90</v>
      </c>
      <c r="AC8428" s="46">
        <v>5335</v>
      </c>
      <c r="AD8428" s="46">
        <v>72</v>
      </c>
      <c r="AE8428" s="46">
        <v>70.400000000000006</v>
      </c>
      <c r="AF8428" s="46">
        <v>121</v>
      </c>
      <c r="AH8428" s="70" t="str">
        <f t="shared" si="963"/>
        <v/>
      </c>
      <c r="AI8428" s="70" t="str">
        <f t="shared" si="964"/>
        <v>GCAW Girls Div 2 Prescott Sectional</v>
      </c>
      <c r="AJ8428" s="70" t="str">
        <f t="shared" si="965"/>
        <v/>
      </c>
      <c r="AK8428" s="70" t="str" cm="1">
        <f t="array" ref="AK8428">_xlfn.IFS(AH8428&lt;&gt;"","1",AI8428&lt;&gt;"","2",AJ8428&lt;&gt;"","3")</f>
        <v>2</v>
      </c>
    </row>
    <row r="8429" spans="1:37" x14ac:dyDescent="0.25">
      <c r="A8429" t="s">
        <v>649</v>
      </c>
      <c r="B8429" t="s">
        <v>650</v>
      </c>
      <c r="C8429" s="67" t="str">
        <f t="shared" si="959"/>
        <v>Izzy Sabelko</v>
      </c>
      <c r="D8429" s="71" t="str" cm="1">
        <f t="array" ref="D8429">_xlfn.IFS(AK8429="1",CONCATENATE(C8429,"Regional"),AK8429="2",CONCATENATE(C8429,"Sectional"),AK8429="3",CONCATENATE(C8429,COUNTIF($C$1:C8429,C8429)))</f>
        <v>Izzy SabelkoSectional</v>
      </c>
      <c r="E8429" s="66">
        <v>45201.375</v>
      </c>
      <c r="F8429" t="s">
        <v>2524</v>
      </c>
      <c r="G8429" s="46">
        <v>54</v>
      </c>
      <c r="H8429" s="46">
        <v>92</v>
      </c>
      <c r="I8429" s="46">
        <v>12</v>
      </c>
      <c r="J8429" t="s">
        <v>148</v>
      </c>
      <c r="K8429" t="s">
        <v>90</v>
      </c>
      <c r="L8429" s="46">
        <v>5335</v>
      </c>
      <c r="M8429" s="46">
        <v>72</v>
      </c>
      <c r="N8429" s="46">
        <v>70.400000000000006</v>
      </c>
      <c r="O8429" s="46">
        <v>121</v>
      </c>
      <c r="P8429" s="46">
        <f t="shared" si="960"/>
        <v>2</v>
      </c>
      <c r="R8429" s="67" t="s">
        <v>1274</v>
      </c>
      <c r="S8429" s="67">
        <f>COUNTIF(Y$2:$Y$100,R8429)</f>
        <v>0</v>
      </c>
      <c r="V8429" s="67">
        <f t="shared" si="961"/>
        <v>0</v>
      </c>
      <c r="X8429"/>
      <c r="Y8429" s="67" t="str">
        <f t="shared" si="962"/>
        <v xml:space="preserve"> </v>
      </c>
      <c r="AB8429" t="s">
        <v>90</v>
      </c>
      <c r="AC8429" s="46">
        <v>5335</v>
      </c>
      <c r="AD8429" s="46">
        <v>72</v>
      </c>
      <c r="AE8429" s="46">
        <v>70.400000000000006</v>
      </c>
      <c r="AF8429" s="46">
        <v>121</v>
      </c>
      <c r="AH8429" s="70" t="str">
        <f t="shared" si="963"/>
        <v/>
      </c>
      <c r="AI8429" s="70" t="str">
        <f t="shared" si="964"/>
        <v>GCAW Girls Div 2 Prescott Sectional</v>
      </c>
      <c r="AJ8429" s="70" t="str">
        <f t="shared" si="965"/>
        <v/>
      </c>
      <c r="AK8429" s="70" t="str" cm="1">
        <f t="array" ref="AK8429">_xlfn.IFS(AH8429&lt;&gt;"","1",AI8429&lt;&gt;"","2",AJ8429&lt;&gt;"","3")</f>
        <v>2</v>
      </c>
    </row>
    <row r="8430" spans="1:37" x14ac:dyDescent="0.25">
      <c r="A8430" t="s">
        <v>1059</v>
      </c>
      <c r="B8430" t="s">
        <v>1062</v>
      </c>
      <c r="C8430" s="67" t="str">
        <f t="shared" si="959"/>
        <v>Alyson Reier</v>
      </c>
      <c r="D8430" s="71" t="str" cm="1">
        <f t="array" ref="D8430">_xlfn.IFS(AK8430="1",CONCATENATE(C8430,"Regional"),AK8430="2",CONCATENATE(C8430,"Sectional"),AK8430="3",CONCATENATE(C8430,COUNTIF($C$1:C8430,C8430)))</f>
        <v>Alyson ReierSectional</v>
      </c>
      <c r="E8430" s="66">
        <v>45201.375</v>
      </c>
      <c r="F8430" t="s">
        <v>2524</v>
      </c>
      <c r="G8430" s="46">
        <v>54</v>
      </c>
      <c r="H8430" s="46">
        <v>94</v>
      </c>
      <c r="I8430" s="46">
        <v>13</v>
      </c>
      <c r="J8430" t="s">
        <v>148</v>
      </c>
      <c r="K8430" t="s">
        <v>90</v>
      </c>
      <c r="L8430" s="46">
        <v>5335</v>
      </c>
      <c r="M8430" s="46">
        <v>72</v>
      </c>
      <c r="N8430" s="46">
        <v>70.400000000000006</v>
      </c>
      <c r="O8430" s="46">
        <v>121</v>
      </c>
      <c r="P8430" s="46">
        <f t="shared" si="960"/>
        <v>2</v>
      </c>
      <c r="R8430" s="67" t="s">
        <v>1545</v>
      </c>
      <c r="S8430" s="67">
        <f>COUNTIF(Y$2:$Y$100,R8430)</f>
        <v>0</v>
      </c>
      <c r="V8430" s="67">
        <f t="shared" si="961"/>
        <v>0</v>
      </c>
      <c r="X8430"/>
      <c r="Y8430" s="67" t="str">
        <f t="shared" si="962"/>
        <v xml:space="preserve"> </v>
      </c>
      <c r="AB8430" t="s">
        <v>90</v>
      </c>
      <c r="AC8430" s="46">
        <v>5335</v>
      </c>
      <c r="AD8430" s="46">
        <v>72</v>
      </c>
      <c r="AE8430" s="46">
        <v>70.400000000000006</v>
      </c>
      <c r="AF8430" s="46">
        <v>121</v>
      </c>
      <c r="AH8430" s="70" t="str">
        <f t="shared" si="963"/>
        <v/>
      </c>
      <c r="AI8430" s="70" t="str">
        <f t="shared" si="964"/>
        <v>GCAW Girls Div 2 Prescott Sectional</v>
      </c>
      <c r="AJ8430" s="70" t="str">
        <f t="shared" si="965"/>
        <v/>
      </c>
      <c r="AK8430" s="70" t="str" cm="1">
        <f t="array" ref="AK8430">_xlfn.IFS(AH8430&lt;&gt;"","1",AI8430&lt;&gt;"","2",AJ8430&lt;&gt;"","3")</f>
        <v>2</v>
      </c>
    </row>
    <row r="8431" spans="1:37" x14ac:dyDescent="0.25">
      <c r="A8431" t="s">
        <v>1909</v>
      </c>
      <c r="B8431" t="s">
        <v>313</v>
      </c>
      <c r="C8431" s="67" t="str">
        <f t="shared" si="959"/>
        <v>Avery Voeltz</v>
      </c>
      <c r="D8431" s="71" t="str" cm="1">
        <f t="array" ref="D8431">_xlfn.IFS(AK8431="1",CONCATENATE(C8431,"Regional"),AK8431="2",CONCATENATE(C8431,"Sectional"),AK8431="3",CONCATENATE(C8431,COUNTIF($C$1:C8431,C8431)))</f>
        <v>Avery VoeltzSectional</v>
      </c>
      <c r="E8431" s="66">
        <v>45201.375</v>
      </c>
      <c r="F8431" t="s">
        <v>2524</v>
      </c>
      <c r="G8431" s="46">
        <v>54</v>
      </c>
      <c r="H8431" s="46">
        <v>95</v>
      </c>
      <c r="I8431" s="46">
        <v>14</v>
      </c>
      <c r="J8431" t="s">
        <v>148</v>
      </c>
      <c r="K8431" t="s">
        <v>90</v>
      </c>
      <c r="L8431" s="46">
        <v>5335</v>
      </c>
      <c r="M8431" s="46">
        <v>72</v>
      </c>
      <c r="N8431" s="46">
        <v>70.400000000000006</v>
      </c>
      <c r="O8431" s="46">
        <v>121</v>
      </c>
      <c r="P8431" s="46">
        <f t="shared" si="960"/>
        <v>2</v>
      </c>
      <c r="R8431" s="67" t="s">
        <v>2924</v>
      </c>
      <c r="S8431" s="67">
        <f>COUNTIF(Y$2:$Y$100,R8431)</f>
        <v>0</v>
      </c>
      <c r="V8431" s="67">
        <f t="shared" si="961"/>
        <v>0</v>
      </c>
      <c r="X8431"/>
      <c r="Y8431" s="67" t="str">
        <f t="shared" si="962"/>
        <v xml:space="preserve"> </v>
      </c>
      <c r="AB8431" t="s">
        <v>90</v>
      </c>
      <c r="AC8431" s="46">
        <v>5335</v>
      </c>
      <c r="AD8431" s="46">
        <v>72</v>
      </c>
      <c r="AE8431" s="46">
        <v>70.400000000000006</v>
      </c>
      <c r="AF8431" s="46">
        <v>121</v>
      </c>
      <c r="AH8431" s="70" t="str">
        <f t="shared" si="963"/>
        <v/>
      </c>
      <c r="AI8431" s="70" t="str">
        <f t="shared" si="964"/>
        <v>GCAW Girls Div 2 Prescott Sectional</v>
      </c>
      <c r="AJ8431" s="70" t="str">
        <f t="shared" si="965"/>
        <v/>
      </c>
      <c r="AK8431" s="70" t="str" cm="1">
        <f t="array" ref="AK8431">_xlfn.IFS(AH8431&lt;&gt;"","1",AI8431&lt;&gt;"","2",AJ8431&lt;&gt;"","3")</f>
        <v>2</v>
      </c>
    </row>
    <row r="8432" spans="1:37" x14ac:dyDescent="0.25">
      <c r="A8432" t="s">
        <v>642</v>
      </c>
      <c r="B8432" t="s">
        <v>459</v>
      </c>
      <c r="C8432" s="67" t="str">
        <f t="shared" si="959"/>
        <v>Addison Kofal</v>
      </c>
      <c r="D8432" s="71" t="str" cm="1">
        <f t="array" ref="D8432">_xlfn.IFS(AK8432="1",CONCATENATE(C8432,"Regional"),AK8432="2",CONCATENATE(C8432,"Sectional"),AK8432="3",CONCATENATE(C8432,COUNTIF($C$1:C8432,C8432)))</f>
        <v>Addison KofalSectional</v>
      </c>
      <c r="E8432" s="66">
        <v>45201.375</v>
      </c>
      <c r="F8432" t="s">
        <v>2524</v>
      </c>
      <c r="G8432" s="46">
        <v>54</v>
      </c>
      <c r="H8432" s="46">
        <v>96</v>
      </c>
      <c r="I8432" s="46">
        <v>15</v>
      </c>
      <c r="J8432" t="s">
        <v>148</v>
      </c>
      <c r="K8432" t="s">
        <v>90</v>
      </c>
      <c r="L8432" s="46">
        <v>5335</v>
      </c>
      <c r="M8432" s="46">
        <v>72</v>
      </c>
      <c r="N8432" s="46">
        <v>70.400000000000006</v>
      </c>
      <c r="O8432" s="46">
        <v>121</v>
      </c>
      <c r="P8432" s="46">
        <f t="shared" si="960"/>
        <v>2</v>
      </c>
      <c r="R8432" s="67" t="s">
        <v>1269</v>
      </c>
      <c r="S8432" s="67">
        <f>COUNTIF(Y$2:$Y$100,R8432)</f>
        <v>0</v>
      </c>
      <c r="V8432" s="67">
        <f t="shared" si="961"/>
        <v>0</v>
      </c>
      <c r="X8432"/>
      <c r="Y8432" s="67" t="str">
        <f t="shared" si="962"/>
        <v xml:space="preserve"> </v>
      </c>
      <c r="AB8432" t="s">
        <v>90</v>
      </c>
      <c r="AC8432" s="46">
        <v>5335</v>
      </c>
      <c r="AD8432" s="46">
        <v>72</v>
      </c>
      <c r="AE8432" s="46">
        <v>70.400000000000006</v>
      </c>
      <c r="AF8432" s="46">
        <v>121</v>
      </c>
      <c r="AH8432" s="70" t="str">
        <f t="shared" si="963"/>
        <v/>
      </c>
      <c r="AI8432" s="70" t="str">
        <f t="shared" si="964"/>
        <v>GCAW Girls Div 2 Prescott Sectional</v>
      </c>
      <c r="AJ8432" s="70" t="str">
        <f t="shared" si="965"/>
        <v/>
      </c>
      <c r="AK8432" s="70" t="str" cm="1">
        <f t="array" ref="AK8432">_xlfn.IFS(AH8432&lt;&gt;"","1",AI8432&lt;&gt;"","2",AJ8432&lt;&gt;"","3")</f>
        <v>2</v>
      </c>
    </row>
    <row r="8433" spans="1:37" x14ac:dyDescent="0.25">
      <c r="A8433" t="s">
        <v>208</v>
      </c>
      <c r="B8433" t="s">
        <v>209</v>
      </c>
      <c r="C8433" s="67" t="str">
        <f t="shared" si="959"/>
        <v>Kaitlyn Bohl</v>
      </c>
      <c r="D8433" s="71" t="str" cm="1">
        <f t="array" ref="D8433">_xlfn.IFS(AK8433="1",CONCATENATE(C8433,"Regional"),AK8433="2",CONCATENATE(C8433,"Sectional"),AK8433="3",CONCATENATE(C8433,COUNTIF($C$1:C8433,C8433)))</f>
        <v>Kaitlyn BohlSectional</v>
      </c>
      <c r="E8433" s="66">
        <v>45201.375</v>
      </c>
      <c r="F8433" t="s">
        <v>2524</v>
      </c>
      <c r="G8433" s="46">
        <v>54</v>
      </c>
      <c r="H8433" s="46">
        <v>97</v>
      </c>
      <c r="I8433" s="46">
        <v>16</v>
      </c>
      <c r="J8433" t="s">
        <v>148</v>
      </c>
      <c r="K8433" t="s">
        <v>90</v>
      </c>
      <c r="L8433" s="46">
        <v>5335</v>
      </c>
      <c r="M8433" s="46">
        <v>72</v>
      </c>
      <c r="N8433" s="46">
        <v>70.400000000000006</v>
      </c>
      <c r="O8433" s="46">
        <v>121</v>
      </c>
      <c r="P8433" s="46">
        <f t="shared" si="960"/>
        <v>2</v>
      </c>
      <c r="R8433" s="67" t="s">
        <v>2756</v>
      </c>
      <c r="S8433" s="67">
        <f>COUNTIF(Y$2:$Y$100,R8433)</f>
        <v>0</v>
      </c>
      <c r="V8433" s="67">
        <f t="shared" si="961"/>
        <v>0</v>
      </c>
      <c r="X8433"/>
      <c r="Y8433" s="67" t="str">
        <f t="shared" si="962"/>
        <v xml:space="preserve"> </v>
      </c>
      <c r="AB8433" t="s">
        <v>90</v>
      </c>
      <c r="AC8433" s="46">
        <v>5335</v>
      </c>
      <c r="AD8433" s="46">
        <v>72</v>
      </c>
      <c r="AE8433" s="46">
        <v>70.400000000000006</v>
      </c>
      <c r="AF8433" s="46">
        <v>121</v>
      </c>
      <c r="AH8433" s="70" t="str">
        <f t="shared" si="963"/>
        <v/>
      </c>
      <c r="AI8433" s="70" t="str">
        <f t="shared" si="964"/>
        <v>GCAW Girls Div 2 Prescott Sectional</v>
      </c>
      <c r="AJ8433" s="70" t="str">
        <f t="shared" si="965"/>
        <v/>
      </c>
      <c r="AK8433" s="70" t="str" cm="1">
        <f t="array" ref="AK8433">_xlfn.IFS(AH8433&lt;&gt;"","1",AI8433&lt;&gt;"","2",AJ8433&lt;&gt;"","3")</f>
        <v>2</v>
      </c>
    </row>
    <row r="8434" spans="1:37" x14ac:dyDescent="0.25">
      <c r="A8434" t="s">
        <v>370</v>
      </c>
      <c r="B8434" t="s">
        <v>187</v>
      </c>
      <c r="C8434" s="67" t="str">
        <f t="shared" si="959"/>
        <v>Ava Thompson</v>
      </c>
      <c r="D8434" s="71" t="str" cm="1">
        <f t="array" ref="D8434">_xlfn.IFS(AK8434="1",CONCATENATE(C8434,"Regional"),AK8434="2",CONCATENATE(C8434,"Sectional"),AK8434="3",CONCATENATE(C8434,COUNTIF($C$1:C8434,C8434)))</f>
        <v>Ava ThompsonSectional</v>
      </c>
      <c r="E8434" s="66">
        <v>45201.375</v>
      </c>
      <c r="F8434" t="s">
        <v>2524</v>
      </c>
      <c r="G8434" s="46">
        <v>54</v>
      </c>
      <c r="H8434" s="46">
        <v>100</v>
      </c>
      <c r="I8434" s="46">
        <v>17</v>
      </c>
      <c r="J8434" t="s">
        <v>148</v>
      </c>
      <c r="K8434" t="s">
        <v>90</v>
      </c>
      <c r="L8434" s="46">
        <v>5335</v>
      </c>
      <c r="M8434" s="46">
        <v>72</v>
      </c>
      <c r="N8434" s="46">
        <v>70.400000000000006</v>
      </c>
      <c r="O8434" s="46">
        <v>121</v>
      </c>
      <c r="P8434" s="46">
        <f t="shared" si="960"/>
        <v>2</v>
      </c>
      <c r="R8434" s="67" t="s">
        <v>1551</v>
      </c>
      <c r="S8434" s="67">
        <f>COUNTIF(Y$2:$Y$100,R8434)</f>
        <v>0</v>
      </c>
      <c r="V8434" s="67">
        <f t="shared" si="961"/>
        <v>0</v>
      </c>
      <c r="X8434"/>
      <c r="Y8434" s="67" t="str">
        <f t="shared" si="962"/>
        <v xml:space="preserve"> </v>
      </c>
      <c r="AB8434" t="s">
        <v>90</v>
      </c>
      <c r="AC8434" s="46">
        <v>5335</v>
      </c>
      <c r="AD8434" s="46">
        <v>72</v>
      </c>
      <c r="AE8434" s="46">
        <v>70.400000000000006</v>
      </c>
      <c r="AF8434" s="46">
        <v>121</v>
      </c>
      <c r="AH8434" s="70" t="str">
        <f t="shared" si="963"/>
        <v/>
      </c>
      <c r="AI8434" s="70" t="str">
        <f t="shared" si="964"/>
        <v>GCAW Girls Div 2 Prescott Sectional</v>
      </c>
      <c r="AJ8434" s="70" t="str">
        <f t="shared" si="965"/>
        <v/>
      </c>
      <c r="AK8434" s="70" t="str" cm="1">
        <f t="array" ref="AK8434">_xlfn.IFS(AH8434&lt;&gt;"","1",AI8434&lt;&gt;"","2",AJ8434&lt;&gt;"","3")</f>
        <v>2</v>
      </c>
    </row>
    <row r="8435" spans="1:37" x14ac:dyDescent="0.25">
      <c r="A8435" t="s">
        <v>651</v>
      </c>
      <c r="B8435" t="s">
        <v>647</v>
      </c>
      <c r="C8435" s="67" t="str">
        <f t="shared" si="959"/>
        <v>Lucy Mansell</v>
      </c>
      <c r="D8435" s="71" t="str" cm="1">
        <f t="array" ref="D8435">_xlfn.IFS(AK8435="1",CONCATENATE(C8435,"Regional"),AK8435="2",CONCATENATE(C8435,"Sectional"),AK8435="3",CONCATENATE(C8435,COUNTIF($C$1:C8435,C8435)))</f>
        <v>Lucy MansellSectional</v>
      </c>
      <c r="E8435" s="66">
        <v>45201.375</v>
      </c>
      <c r="F8435" t="s">
        <v>2524</v>
      </c>
      <c r="G8435" s="46">
        <v>54</v>
      </c>
      <c r="H8435" s="46">
        <v>100</v>
      </c>
      <c r="I8435" s="46">
        <v>17</v>
      </c>
      <c r="J8435" t="s">
        <v>148</v>
      </c>
      <c r="K8435" t="s">
        <v>90</v>
      </c>
      <c r="L8435" s="46">
        <v>5335</v>
      </c>
      <c r="M8435" s="46">
        <v>72</v>
      </c>
      <c r="N8435" s="46">
        <v>70.400000000000006</v>
      </c>
      <c r="O8435" s="46">
        <v>121</v>
      </c>
      <c r="P8435" s="46">
        <f t="shared" si="960"/>
        <v>2</v>
      </c>
      <c r="R8435" s="67" t="s">
        <v>1275</v>
      </c>
      <c r="S8435" s="67">
        <f>COUNTIF(Y$2:$Y$100,R8435)</f>
        <v>0</v>
      </c>
      <c r="V8435" s="67">
        <f t="shared" si="961"/>
        <v>0</v>
      </c>
      <c r="X8435"/>
      <c r="Y8435" s="67" t="str">
        <f t="shared" si="962"/>
        <v xml:space="preserve"> </v>
      </c>
      <c r="AB8435" t="s">
        <v>90</v>
      </c>
      <c r="AC8435" s="46">
        <v>5335</v>
      </c>
      <c r="AD8435" s="46">
        <v>72</v>
      </c>
      <c r="AE8435" s="46">
        <v>70.400000000000006</v>
      </c>
      <c r="AF8435" s="46">
        <v>121</v>
      </c>
      <c r="AH8435" s="70" t="str">
        <f t="shared" si="963"/>
        <v/>
      </c>
      <c r="AI8435" s="70" t="str">
        <f t="shared" si="964"/>
        <v>GCAW Girls Div 2 Prescott Sectional</v>
      </c>
      <c r="AJ8435" s="70" t="str">
        <f t="shared" si="965"/>
        <v/>
      </c>
      <c r="AK8435" s="70" t="str" cm="1">
        <f t="array" ref="AK8435">_xlfn.IFS(AH8435&lt;&gt;"","1",AI8435&lt;&gt;"","2",AJ8435&lt;&gt;"","3")</f>
        <v>2</v>
      </c>
    </row>
    <row r="8436" spans="1:37" x14ac:dyDescent="0.25">
      <c r="A8436" t="s">
        <v>1063</v>
      </c>
      <c r="B8436" t="s">
        <v>277</v>
      </c>
      <c r="C8436" s="67" t="str">
        <f t="shared" si="959"/>
        <v>Peyton Zipperer</v>
      </c>
      <c r="D8436" s="71" t="str" cm="1">
        <f t="array" ref="D8436">_xlfn.IFS(AK8436="1",CONCATENATE(C8436,"Regional"),AK8436="2",CONCATENATE(C8436,"Sectional"),AK8436="3",CONCATENATE(C8436,COUNTIF($C$1:C8436,C8436)))</f>
        <v>Peyton ZippererSectional</v>
      </c>
      <c r="E8436" s="66">
        <v>45201.375</v>
      </c>
      <c r="F8436" t="s">
        <v>2524</v>
      </c>
      <c r="G8436" s="46">
        <v>54</v>
      </c>
      <c r="H8436" s="46">
        <v>101</v>
      </c>
      <c r="I8436" s="46">
        <v>19</v>
      </c>
      <c r="J8436" t="s">
        <v>148</v>
      </c>
      <c r="K8436" t="s">
        <v>90</v>
      </c>
      <c r="L8436" s="46">
        <v>5335</v>
      </c>
      <c r="M8436" s="46">
        <v>72</v>
      </c>
      <c r="N8436" s="46">
        <v>70.400000000000006</v>
      </c>
      <c r="O8436" s="46">
        <v>121</v>
      </c>
      <c r="P8436" s="46">
        <f t="shared" si="960"/>
        <v>2</v>
      </c>
      <c r="R8436" s="67" t="s">
        <v>1546</v>
      </c>
      <c r="S8436" s="67">
        <f>COUNTIF(Y$2:$Y$100,R8436)</f>
        <v>0</v>
      </c>
      <c r="V8436" s="67">
        <f t="shared" si="961"/>
        <v>0</v>
      </c>
      <c r="X8436"/>
      <c r="Y8436" s="67" t="str">
        <f t="shared" si="962"/>
        <v xml:space="preserve"> </v>
      </c>
      <c r="AB8436" t="s">
        <v>90</v>
      </c>
      <c r="AC8436" s="46">
        <v>5335</v>
      </c>
      <c r="AD8436" s="46">
        <v>72</v>
      </c>
      <c r="AE8436" s="46">
        <v>70.400000000000006</v>
      </c>
      <c r="AF8436" s="46">
        <v>121</v>
      </c>
      <c r="AH8436" s="70" t="str">
        <f t="shared" si="963"/>
        <v/>
      </c>
      <c r="AI8436" s="70" t="str">
        <f t="shared" si="964"/>
        <v>GCAW Girls Div 2 Prescott Sectional</v>
      </c>
      <c r="AJ8436" s="70" t="str">
        <f t="shared" si="965"/>
        <v/>
      </c>
      <c r="AK8436" s="70" t="str" cm="1">
        <f t="array" ref="AK8436">_xlfn.IFS(AH8436&lt;&gt;"","1",AI8436&lt;&gt;"","2",AJ8436&lt;&gt;"","3")</f>
        <v>2</v>
      </c>
    </row>
    <row r="8437" spans="1:37" x14ac:dyDescent="0.25">
      <c r="A8437" t="s">
        <v>271</v>
      </c>
      <c r="B8437" t="s">
        <v>653</v>
      </c>
      <c r="C8437" s="67" t="str">
        <f t="shared" si="959"/>
        <v>Addy Huppert</v>
      </c>
      <c r="D8437" s="71" t="str" cm="1">
        <f t="array" ref="D8437">_xlfn.IFS(AK8437="1",CONCATENATE(C8437,"Regional"),AK8437="2",CONCATENATE(C8437,"Sectional"),AK8437="3",CONCATENATE(C8437,COUNTIF($C$1:C8437,C8437)))</f>
        <v>Addy HuppertSectional</v>
      </c>
      <c r="E8437" s="66">
        <v>45201.375</v>
      </c>
      <c r="F8437" t="s">
        <v>2524</v>
      </c>
      <c r="G8437" s="46">
        <v>54</v>
      </c>
      <c r="H8437" s="46">
        <v>101</v>
      </c>
      <c r="I8437" s="46">
        <v>19</v>
      </c>
      <c r="J8437" t="s">
        <v>148</v>
      </c>
      <c r="K8437" t="s">
        <v>90</v>
      </c>
      <c r="L8437" s="46">
        <v>5335</v>
      </c>
      <c r="M8437" s="46">
        <v>72</v>
      </c>
      <c r="N8437" s="46">
        <v>70.400000000000006</v>
      </c>
      <c r="O8437" s="46">
        <v>121</v>
      </c>
      <c r="P8437" s="46">
        <f t="shared" si="960"/>
        <v>2</v>
      </c>
      <c r="R8437" s="67" t="s">
        <v>1276</v>
      </c>
      <c r="S8437" s="67">
        <f>COUNTIF(Y$2:$Y$100,R8437)</f>
        <v>0</v>
      </c>
      <c r="V8437" s="67">
        <f t="shared" si="961"/>
        <v>0</v>
      </c>
      <c r="X8437"/>
      <c r="Y8437" s="67" t="str">
        <f t="shared" si="962"/>
        <v xml:space="preserve"> </v>
      </c>
      <c r="AB8437" t="s">
        <v>90</v>
      </c>
      <c r="AC8437" s="46">
        <v>5335</v>
      </c>
      <c r="AD8437" s="46">
        <v>72</v>
      </c>
      <c r="AE8437" s="46">
        <v>70.400000000000006</v>
      </c>
      <c r="AF8437" s="46">
        <v>121</v>
      </c>
      <c r="AH8437" s="70" t="str">
        <f t="shared" si="963"/>
        <v/>
      </c>
      <c r="AI8437" s="70" t="str">
        <f t="shared" si="964"/>
        <v>GCAW Girls Div 2 Prescott Sectional</v>
      </c>
      <c r="AJ8437" s="70" t="str">
        <f t="shared" si="965"/>
        <v/>
      </c>
      <c r="AK8437" s="70" t="str" cm="1">
        <f t="array" ref="AK8437">_xlfn.IFS(AH8437&lt;&gt;"","1",AI8437&lt;&gt;"","2",AJ8437&lt;&gt;"","3")</f>
        <v>2</v>
      </c>
    </row>
    <row r="8438" spans="1:37" x14ac:dyDescent="0.25">
      <c r="A8438" t="s">
        <v>643</v>
      </c>
      <c r="B8438" t="s">
        <v>644</v>
      </c>
      <c r="C8438" s="67" t="str">
        <f t="shared" si="959"/>
        <v>Breanna Popenhagen</v>
      </c>
      <c r="D8438" s="71" t="str" cm="1">
        <f t="array" ref="D8438">_xlfn.IFS(AK8438="1",CONCATENATE(C8438,"Regional"),AK8438="2",CONCATENATE(C8438,"Sectional"),AK8438="3",CONCATENATE(C8438,COUNTIF($C$1:C8438,C8438)))</f>
        <v>Breanna PopenhagenSectional</v>
      </c>
      <c r="E8438" s="66">
        <v>45201.375</v>
      </c>
      <c r="F8438" t="s">
        <v>2524</v>
      </c>
      <c r="G8438" s="46">
        <v>54</v>
      </c>
      <c r="H8438" s="46">
        <v>105</v>
      </c>
      <c r="I8438" s="46">
        <v>21</v>
      </c>
      <c r="J8438" t="s">
        <v>148</v>
      </c>
      <c r="K8438" t="s">
        <v>90</v>
      </c>
      <c r="L8438" s="46">
        <v>5335</v>
      </c>
      <c r="M8438" s="46">
        <v>72</v>
      </c>
      <c r="N8438" s="46">
        <v>70.400000000000006</v>
      </c>
      <c r="O8438" s="46">
        <v>121</v>
      </c>
      <c r="P8438" s="46">
        <f t="shared" si="960"/>
        <v>2</v>
      </c>
      <c r="R8438" s="67" t="s">
        <v>1271</v>
      </c>
      <c r="S8438" s="67">
        <f>COUNTIF(Y$2:$Y$100,R8438)</f>
        <v>0</v>
      </c>
      <c r="V8438" s="67">
        <f t="shared" si="961"/>
        <v>0</v>
      </c>
      <c r="X8438"/>
      <c r="Y8438" s="67" t="str">
        <f t="shared" si="962"/>
        <v xml:space="preserve"> </v>
      </c>
      <c r="AB8438" t="s">
        <v>90</v>
      </c>
      <c r="AC8438" s="46">
        <v>5335</v>
      </c>
      <c r="AD8438" s="46">
        <v>72</v>
      </c>
      <c r="AE8438" s="46">
        <v>70.400000000000006</v>
      </c>
      <c r="AF8438" s="46">
        <v>121</v>
      </c>
      <c r="AH8438" s="70" t="str">
        <f t="shared" si="963"/>
        <v/>
      </c>
      <c r="AI8438" s="70" t="str">
        <f t="shared" si="964"/>
        <v>GCAW Girls Div 2 Prescott Sectional</v>
      </c>
      <c r="AJ8438" s="70" t="str">
        <f t="shared" si="965"/>
        <v/>
      </c>
      <c r="AK8438" s="70" t="str" cm="1">
        <f t="array" ref="AK8438">_xlfn.IFS(AH8438&lt;&gt;"","1",AI8438&lt;&gt;"","2",AJ8438&lt;&gt;"","3")</f>
        <v>2</v>
      </c>
    </row>
    <row r="8439" spans="1:37" x14ac:dyDescent="0.25">
      <c r="A8439" t="s">
        <v>271</v>
      </c>
      <c r="B8439" t="s">
        <v>1641</v>
      </c>
      <c r="C8439" s="67" t="str">
        <f t="shared" si="959"/>
        <v>Aaliyah Huppert</v>
      </c>
      <c r="D8439" s="71" t="str" cm="1">
        <f t="array" ref="D8439">_xlfn.IFS(AK8439="1",CONCATENATE(C8439,"Regional"),AK8439="2",CONCATENATE(C8439,"Sectional"),AK8439="3",CONCATENATE(C8439,COUNTIF($C$1:C8439,C8439)))</f>
        <v>Aaliyah HuppertSectional</v>
      </c>
      <c r="E8439" s="66">
        <v>45201.375</v>
      </c>
      <c r="F8439" t="s">
        <v>2524</v>
      </c>
      <c r="G8439" s="46">
        <v>54</v>
      </c>
      <c r="H8439" s="46">
        <v>105</v>
      </c>
      <c r="I8439" s="46">
        <v>21</v>
      </c>
      <c r="J8439" t="s">
        <v>148</v>
      </c>
      <c r="K8439" t="s">
        <v>90</v>
      </c>
      <c r="L8439" s="46">
        <v>5335</v>
      </c>
      <c r="M8439" s="46">
        <v>72</v>
      </c>
      <c r="N8439" s="46">
        <v>70.400000000000006</v>
      </c>
      <c r="O8439" s="46">
        <v>121</v>
      </c>
      <c r="P8439" s="46">
        <f t="shared" si="960"/>
        <v>2</v>
      </c>
      <c r="R8439" s="67" t="s">
        <v>3609</v>
      </c>
      <c r="S8439" s="67">
        <f>COUNTIF(Y$2:$Y$100,R8439)</f>
        <v>0</v>
      </c>
      <c r="V8439" s="67">
        <f t="shared" si="961"/>
        <v>0</v>
      </c>
      <c r="X8439"/>
      <c r="Y8439" s="67" t="str">
        <f t="shared" si="962"/>
        <v xml:space="preserve"> </v>
      </c>
      <c r="AB8439" t="s">
        <v>90</v>
      </c>
      <c r="AC8439" s="46">
        <v>5335</v>
      </c>
      <c r="AD8439" s="46">
        <v>72</v>
      </c>
      <c r="AE8439" s="46">
        <v>70.400000000000006</v>
      </c>
      <c r="AF8439" s="46">
        <v>121</v>
      </c>
      <c r="AH8439" s="70" t="str">
        <f t="shared" si="963"/>
        <v/>
      </c>
      <c r="AI8439" s="70" t="str">
        <f t="shared" si="964"/>
        <v>GCAW Girls Div 2 Prescott Sectional</v>
      </c>
      <c r="AJ8439" s="70" t="str">
        <f t="shared" si="965"/>
        <v/>
      </c>
      <c r="AK8439" s="70" t="str" cm="1">
        <f t="array" ref="AK8439">_xlfn.IFS(AH8439&lt;&gt;"","1",AI8439&lt;&gt;"","2",AJ8439&lt;&gt;"","3")</f>
        <v>2</v>
      </c>
    </row>
    <row r="8440" spans="1:37" x14ac:dyDescent="0.25">
      <c r="A8440" t="s">
        <v>1060</v>
      </c>
      <c r="B8440" t="s">
        <v>1061</v>
      </c>
      <c r="C8440" s="67" t="str">
        <f t="shared" si="959"/>
        <v>Michelle Wallin</v>
      </c>
      <c r="D8440" s="71" t="str" cm="1">
        <f t="array" ref="D8440">_xlfn.IFS(AK8440="1",CONCATENATE(C8440,"Regional"),AK8440="2",CONCATENATE(C8440,"Sectional"),AK8440="3",CONCATENATE(C8440,COUNTIF($C$1:C8440,C8440)))</f>
        <v>Michelle WallinSectional</v>
      </c>
      <c r="E8440" s="66">
        <v>45201.375</v>
      </c>
      <c r="F8440" t="s">
        <v>2524</v>
      </c>
      <c r="G8440" s="46">
        <v>54</v>
      </c>
      <c r="H8440" s="46">
        <v>105</v>
      </c>
      <c r="I8440" s="46">
        <v>21</v>
      </c>
      <c r="J8440" t="s">
        <v>148</v>
      </c>
      <c r="K8440" t="s">
        <v>90</v>
      </c>
      <c r="L8440" s="46">
        <v>5335</v>
      </c>
      <c r="M8440" s="46">
        <v>72</v>
      </c>
      <c r="N8440" s="46">
        <v>70.400000000000006</v>
      </c>
      <c r="O8440" s="46">
        <v>121</v>
      </c>
      <c r="P8440" s="46">
        <f t="shared" si="960"/>
        <v>2</v>
      </c>
      <c r="R8440" s="67" t="s">
        <v>1544</v>
      </c>
      <c r="S8440" s="67">
        <f>COUNTIF(Y$2:$Y$100,R8440)</f>
        <v>0</v>
      </c>
      <c r="V8440" s="67">
        <f t="shared" si="961"/>
        <v>0</v>
      </c>
      <c r="X8440"/>
      <c r="Y8440" s="67" t="str">
        <f t="shared" si="962"/>
        <v xml:space="preserve"> </v>
      </c>
      <c r="AB8440" t="s">
        <v>90</v>
      </c>
      <c r="AC8440" s="46">
        <v>5335</v>
      </c>
      <c r="AD8440" s="46">
        <v>72</v>
      </c>
      <c r="AE8440" s="46">
        <v>70.400000000000006</v>
      </c>
      <c r="AF8440" s="46">
        <v>121</v>
      </c>
      <c r="AH8440" s="70" t="str">
        <f t="shared" si="963"/>
        <v/>
      </c>
      <c r="AI8440" s="70" t="str">
        <f t="shared" si="964"/>
        <v>GCAW Girls Div 2 Prescott Sectional</v>
      </c>
      <c r="AJ8440" s="70" t="str">
        <f t="shared" si="965"/>
        <v/>
      </c>
      <c r="AK8440" s="70" t="str" cm="1">
        <f t="array" ref="AK8440">_xlfn.IFS(AH8440&lt;&gt;"","1",AI8440&lt;&gt;"","2",AJ8440&lt;&gt;"","3")</f>
        <v>2</v>
      </c>
    </row>
    <row r="8441" spans="1:37" x14ac:dyDescent="0.25">
      <c r="A8441" t="s">
        <v>347</v>
      </c>
      <c r="B8441" t="s">
        <v>242</v>
      </c>
      <c r="C8441" s="67" t="str">
        <f t="shared" si="959"/>
        <v>Emery Sanders</v>
      </c>
      <c r="D8441" s="71" t="str" cm="1">
        <f t="array" ref="D8441">_xlfn.IFS(AK8441="1",CONCATENATE(C8441,"Regional"),AK8441="2",CONCATENATE(C8441,"Sectional"),AK8441="3",CONCATENATE(C8441,COUNTIF($C$1:C8441,C8441)))</f>
        <v>Emery SandersSectional</v>
      </c>
      <c r="E8441" s="66">
        <v>45201.375</v>
      </c>
      <c r="F8441" t="s">
        <v>2524</v>
      </c>
      <c r="G8441" s="46">
        <v>54</v>
      </c>
      <c r="H8441" s="46">
        <v>106</v>
      </c>
      <c r="I8441" s="46">
        <v>24</v>
      </c>
      <c r="J8441" t="s">
        <v>148</v>
      </c>
      <c r="K8441" t="s">
        <v>90</v>
      </c>
      <c r="L8441" s="46">
        <v>5335</v>
      </c>
      <c r="M8441" s="46">
        <v>72</v>
      </c>
      <c r="N8441" s="46">
        <v>70.400000000000006</v>
      </c>
      <c r="O8441" s="46">
        <v>121</v>
      </c>
      <c r="P8441" s="46">
        <f t="shared" si="960"/>
        <v>2</v>
      </c>
      <c r="R8441" s="67" t="s">
        <v>1270</v>
      </c>
      <c r="S8441" s="67">
        <f>COUNTIF(Y$2:$Y$100,R8441)</f>
        <v>0</v>
      </c>
      <c r="V8441" s="67">
        <f t="shared" si="961"/>
        <v>0</v>
      </c>
      <c r="X8441"/>
      <c r="Y8441" s="67" t="str">
        <f t="shared" si="962"/>
        <v xml:space="preserve"> </v>
      </c>
      <c r="AB8441" t="s">
        <v>90</v>
      </c>
      <c r="AC8441" s="46">
        <v>5335</v>
      </c>
      <c r="AD8441" s="46">
        <v>72</v>
      </c>
      <c r="AE8441" s="46">
        <v>70.400000000000006</v>
      </c>
      <c r="AF8441" s="46">
        <v>121</v>
      </c>
      <c r="AH8441" s="70" t="str">
        <f t="shared" si="963"/>
        <v/>
      </c>
      <c r="AI8441" s="70" t="str">
        <f t="shared" si="964"/>
        <v>GCAW Girls Div 2 Prescott Sectional</v>
      </c>
      <c r="AJ8441" s="70" t="str">
        <f t="shared" si="965"/>
        <v/>
      </c>
      <c r="AK8441" s="70" t="str" cm="1">
        <f t="array" ref="AK8441">_xlfn.IFS(AH8441&lt;&gt;"","1",AI8441&lt;&gt;"","2",AJ8441&lt;&gt;"","3")</f>
        <v>2</v>
      </c>
    </row>
    <row r="8442" spans="1:37" x14ac:dyDescent="0.25">
      <c r="A8442" t="s">
        <v>321</v>
      </c>
      <c r="B8442" t="s">
        <v>1622</v>
      </c>
      <c r="C8442" s="67" t="str">
        <f t="shared" si="959"/>
        <v>Illa Nelson</v>
      </c>
      <c r="D8442" s="71" t="str" cm="1">
        <f t="array" ref="D8442">_xlfn.IFS(AK8442="1",CONCATENATE(C8442,"Regional"),AK8442="2",CONCATENATE(C8442,"Sectional"),AK8442="3",CONCATENATE(C8442,COUNTIF($C$1:C8442,C8442)))</f>
        <v>Illa NelsonSectional</v>
      </c>
      <c r="E8442" s="66">
        <v>45201.375</v>
      </c>
      <c r="F8442" t="s">
        <v>2524</v>
      </c>
      <c r="G8442" s="46">
        <v>54</v>
      </c>
      <c r="H8442" s="46">
        <v>107</v>
      </c>
      <c r="I8442" s="46">
        <v>25</v>
      </c>
      <c r="J8442" t="s">
        <v>148</v>
      </c>
      <c r="K8442" t="s">
        <v>90</v>
      </c>
      <c r="L8442" s="46">
        <v>5335</v>
      </c>
      <c r="M8442" s="46">
        <v>72</v>
      </c>
      <c r="N8442" s="46">
        <v>70.400000000000006</v>
      </c>
      <c r="O8442" s="46">
        <v>121</v>
      </c>
      <c r="P8442" s="46">
        <f t="shared" si="960"/>
        <v>2</v>
      </c>
      <c r="R8442" s="67" t="s">
        <v>2768</v>
      </c>
      <c r="S8442" s="67">
        <f>COUNTIF(Y$2:$Y$100,R8442)</f>
        <v>0</v>
      </c>
      <c r="V8442" s="67">
        <f t="shared" si="961"/>
        <v>0</v>
      </c>
      <c r="X8442"/>
      <c r="Y8442" s="67" t="str">
        <f t="shared" si="962"/>
        <v xml:space="preserve"> </v>
      </c>
      <c r="AB8442" t="s">
        <v>90</v>
      </c>
      <c r="AC8442" s="46">
        <v>5335</v>
      </c>
      <c r="AD8442" s="46">
        <v>72</v>
      </c>
      <c r="AE8442" s="46">
        <v>70.400000000000006</v>
      </c>
      <c r="AF8442" s="46">
        <v>121</v>
      </c>
      <c r="AH8442" s="70" t="str">
        <f t="shared" si="963"/>
        <v/>
      </c>
      <c r="AI8442" s="70" t="str">
        <f t="shared" si="964"/>
        <v>GCAW Girls Div 2 Prescott Sectional</v>
      </c>
      <c r="AJ8442" s="70" t="str">
        <f t="shared" si="965"/>
        <v/>
      </c>
      <c r="AK8442" s="70" t="str" cm="1">
        <f t="array" ref="AK8442">_xlfn.IFS(AH8442&lt;&gt;"","1",AI8442&lt;&gt;"","2",AJ8442&lt;&gt;"","3")</f>
        <v>2</v>
      </c>
    </row>
    <row r="8443" spans="1:37" x14ac:dyDescent="0.25">
      <c r="A8443" t="s">
        <v>1066</v>
      </c>
      <c r="B8443" t="s">
        <v>362</v>
      </c>
      <c r="C8443" s="67" t="str">
        <f t="shared" si="959"/>
        <v>Emma Haselhuhn</v>
      </c>
      <c r="D8443" s="71" t="str" cm="1">
        <f t="array" ref="D8443">_xlfn.IFS(AK8443="1",CONCATENATE(C8443,"Regional"),AK8443="2",CONCATENATE(C8443,"Sectional"),AK8443="3",CONCATENATE(C8443,COUNTIF($C$1:C8443,C8443)))</f>
        <v>Emma HaselhuhnSectional</v>
      </c>
      <c r="E8443" s="66">
        <v>45201.375</v>
      </c>
      <c r="F8443" t="s">
        <v>2524</v>
      </c>
      <c r="G8443" s="46">
        <v>54</v>
      </c>
      <c r="H8443" s="46">
        <v>107</v>
      </c>
      <c r="I8443" s="46">
        <v>25</v>
      </c>
      <c r="J8443" t="s">
        <v>148</v>
      </c>
      <c r="K8443" t="s">
        <v>90</v>
      </c>
      <c r="L8443" s="46">
        <v>5335</v>
      </c>
      <c r="M8443" s="46">
        <v>72</v>
      </c>
      <c r="N8443" s="46">
        <v>70.400000000000006</v>
      </c>
      <c r="O8443" s="46">
        <v>121</v>
      </c>
      <c r="P8443" s="46">
        <f t="shared" si="960"/>
        <v>2</v>
      </c>
      <c r="R8443" s="67" t="s">
        <v>1550</v>
      </c>
      <c r="S8443" s="67">
        <f>COUNTIF(Y$2:$Y$100,R8443)</f>
        <v>0</v>
      </c>
      <c r="V8443" s="67">
        <f t="shared" si="961"/>
        <v>0</v>
      </c>
      <c r="X8443"/>
      <c r="Y8443" s="67" t="str">
        <f t="shared" si="962"/>
        <v xml:space="preserve"> </v>
      </c>
      <c r="AB8443" t="s">
        <v>90</v>
      </c>
      <c r="AC8443" s="46">
        <v>5335</v>
      </c>
      <c r="AD8443" s="46">
        <v>72</v>
      </c>
      <c r="AE8443" s="46">
        <v>70.400000000000006</v>
      </c>
      <c r="AF8443" s="46">
        <v>121</v>
      </c>
      <c r="AH8443" s="70" t="str">
        <f t="shared" si="963"/>
        <v/>
      </c>
      <c r="AI8443" s="70" t="str">
        <f t="shared" si="964"/>
        <v>GCAW Girls Div 2 Prescott Sectional</v>
      </c>
      <c r="AJ8443" s="70" t="str">
        <f t="shared" si="965"/>
        <v/>
      </c>
      <c r="AK8443" s="70" t="str" cm="1">
        <f t="array" ref="AK8443">_xlfn.IFS(AH8443&lt;&gt;"","1",AI8443&lt;&gt;"","2",AJ8443&lt;&gt;"","3")</f>
        <v>2</v>
      </c>
    </row>
    <row r="8444" spans="1:37" x14ac:dyDescent="0.25">
      <c r="A8444" t="s">
        <v>527</v>
      </c>
      <c r="B8444" t="s">
        <v>528</v>
      </c>
      <c r="C8444" s="67" t="str">
        <f t="shared" si="959"/>
        <v>Kate Scharf</v>
      </c>
      <c r="D8444" s="71" t="str" cm="1">
        <f t="array" ref="D8444">_xlfn.IFS(AK8444="1",CONCATENATE(C8444,"Regional"),AK8444="2",CONCATENATE(C8444,"Sectional"),AK8444="3",CONCATENATE(C8444,COUNTIF($C$1:C8444,C8444)))</f>
        <v>Kate ScharfSectional</v>
      </c>
      <c r="E8444" s="66">
        <v>45201.375</v>
      </c>
      <c r="F8444" t="s">
        <v>2524</v>
      </c>
      <c r="G8444" s="46">
        <v>54</v>
      </c>
      <c r="H8444" s="46">
        <v>108</v>
      </c>
      <c r="I8444" s="46">
        <v>27</v>
      </c>
      <c r="J8444" t="s">
        <v>148</v>
      </c>
      <c r="K8444" t="s">
        <v>90</v>
      </c>
      <c r="L8444" s="46">
        <v>5335</v>
      </c>
      <c r="M8444" s="46">
        <v>72</v>
      </c>
      <c r="N8444" s="46">
        <v>70.400000000000006</v>
      </c>
      <c r="O8444" s="46">
        <v>121</v>
      </c>
      <c r="P8444" s="46">
        <f t="shared" si="960"/>
        <v>2</v>
      </c>
      <c r="R8444" s="67" t="s">
        <v>1202</v>
      </c>
      <c r="S8444" s="67">
        <f>COUNTIF(Y$2:$Y$100,R8444)</f>
        <v>0</v>
      </c>
      <c r="V8444" s="67">
        <f t="shared" si="961"/>
        <v>0</v>
      </c>
      <c r="X8444"/>
      <c r="Y8444" s="67" t="str">
        <f t="shared" si="962"/>
        <v xml:space="preserve"> </v>
      </c>
      <c r="AB8444" t="s">
        <v>90</v>
      </c>
      <c r="AC8444" s="46">
        <v>5335</v>
      </c>
      <c r="AD8444" s="46">
        <v>72</v>
      </c>
      <c r="AE8444" s="46">
        <v>70.400000000000006</v>
      </c>
      <c r="AF8444" s="46">
        <v>121</v>
      </c>
      <c r="AH8444" s="70" t="str">
        <f t="shared" si="963"/>
        <v/>
      </c>
      <c r="AI8444" s="70" t="str">
        <f t="shared" si="964"/>
        <v>GCAW Girls Div 2 Prescott Sectional</v>
      </c>
      <c r="AJ8444" s="70" t="str">
        <f t="shared" si="965"/>
        <v/>
      </c>
      <c r="AK8444" s="70" t="str" cm="1">
        <f t="array" ref="AK8444">_xlfn.IFS(AH8444&lt;&gt;"","1",AI8444&lt;&gt;"","2",AJ8444&lt;&gt;"","3")</f>
        <v>2</v>
      </c>
    </row>
    <row r="8445" spans="1:37" x14ac:dyDescent="0.25">
      <c r="A8445" t="s">
        <v>3404</v>
      </c>
      <c r="B8445" t="s">
        <v>1074</v>
      </c>
      <c r="C8445" s="67" t="str">
        <f t="shared" si="959"/>
        <v>Wren Candler</v>
      </c>
      <c r="D8445" s="71" t="str" cm="1">
        <f t="array" ref="D8445">_xlfn.IFS(AK8445="1",CONCATENATE(C8445,"Regional"),AK8445="2",CONCATENATE(C8445,"Sectional"),AK8445="3",CONCATENATE(C8445,COUNTIF($C$1:C8445,C8445)))</f>
        <v>Wren CandlerSectional</v>
      </c>
      <c r="E8445" s="66">
        <v>45201.375</v>
      </c>
      <c r="F8445" t="s">
        <v>2524</v>
      </c>
      <c r="G8445" s="46">
        <v>54</v>
      </c>
      <c r="H8445" s="46">
        <v>109</v>
      </c>
      <c r="I8445" s="46">
        <v>28</v>
      </c>
      <c r="J8445" t="s">
        <v>148</v>
      </c>
      <c r="K8445" t="s">
        <v>90</v>
      </c>
      <c r="L8445" s="46">
        <v>5335</v>
      </c>
      <c r="M8445" s="46">
        <v>72</v>
      </c>
      <c r="N8445" s="46">
        <v>70.400000000000006</v>
      </c>
      <c r="O8445" s="46">
        <v>121</v>
      </c>
      <c r="P8445" s="46">
        <f t="shared" si="960"/>
        <v>2</v>
      </c>
      <c r="R8445" s="67" t="s">
        <v>3546</v>
      </c>
      <c r="S8445" s="67">
        <f>COUNTIF(Y$2:$Y$100,R8445)</f>
        <v>0</v>
      </c>
      <c r="V8445" s="67">
        <f t="shared" si="961"/>
        <v>0</v>
      </c>
      <c r="X8445"/>
      <c r="Y8445" s="67" t="str">
        <f t="shared" si="962"/>
        <v xml:space="preserve"> </v>
      </c>
      <c r="AB8445" t="s">
        <v>90</v>
      </c>
      <c r="AC8445" s="46">
        <v>5335</v>
      </c>
      <c r="AD8445" s="46">
        <v>72</v>
      </c>
      <c r="AE8445" s="46">
        <v>70.400000000000006</v>
      </c>
      <c r="AF8445" s="46">
        <v>121</v>
      </c>
      <c r="AH8445" s="70" t="str">
        <f t="shared" si="963"/>
        <v/>
      </c>
      <c r="AI8445" s="70" t="str">
        <f t="shared" si="964"/>
        <v>GCAW Girls Div 2 Prescott Sectional</v>
      </c>
      <c r="AJ8445" s="70" t="str">
        <f t="shared" si="965"/>
        <v/>
      </c>
      <c r="AK8445" s="70" t="str" cm="1">
        <f t="array" ref="AK8445">_xlfn.IFS(AH8445&lt;&gt;"","1",AI8445&lt;&gt;"","2",AJ8445&lt;&gt;"","3")</f>
        <v>2</v>
      </c>
    </row>
    <row r="8446" spans="1:37" x14ac:dyDescent="0.25">
      <c r="A8446" t="s">
        <v>654</v>
      </c>
      <c r="B8446" t="s">
        <v>655</v>
      </c>
      <c r="C8446" s="67" t="str">
        <f t="shared" si="959"/>
        <v>Natalee Bjornstad</v>
      </c>
      <c r="D8446" s="71" t="str" cm="1">
        <f t="array" ref="D8446">_xlfn.IFS(AK8446="1",CONCATENATE(C8446,"Regional"),AK8446="2",CONCATENATE(C8446,"Sectional"),AK8446="3",CONCATENATE(C8446,COUNTIF($C$1:C8446,C8446)))</f>
        <v>Natalee BjornstadSectional</v>
      </c>
      <c r="E8446" s="66">
        <v>45201.375</v>
      </c>
      <c r="F8446" t="s">
        <v>2524</v>
      </c>
      <c r="G8446" s="46">
        <v>54</v>
      </c>
      <c r="H8446" s="46">
        <v>110</v>
      </c>
      <c r="I8446" s="46">
        <v>29</v>
      </c>
      <c r="J8446" t="s">
        <v>148</v>
      </c>
      <c r="K8446" t="s">
        <v>90</v>
      </c>
      <c r="L8446" s="46">
        <v>5335</v>
      </c>
      <c r="M8446" s="46">
        <v>72</v>
      </c>
      <c r="N8446" s="46">
        <v>70.400000000000006</v>
      </c>
      <c r="O8446" s="46">
        <v>121</v>
      </c>
      <c r="P8446" s="46">
        <f t="shared" si="960"/>
        <v>2</v>
      </c>
      <c r="R8446" s="67" t="s">
        <v>1278</v>
      </c>
      <c r="S8446" s="67">
        <f>COUNTIF(Y$2:$Y$100,R8446)</f>
        <v>0</v>
      </c>
      <c r="V8446" s="67">
        <f t="shared" si="961"/>
        <v>0</v>
      </c>
      <c r="X8446"/>
      <c r="Y8446" s="67" t="str">
        <f t="shared" si="962"/>
        <v xml:space="preserve"> </v>
      </c>
      <c r="AB8446" t="s">
        <v>90</v>
      </c>
      <c r="AC8446" s="46">
        <v>5335</v>
      </c>
      <c r="AD8446" s="46">
        <v>72</v>
      </c>
      <c r="AE8446" s="46">
        <v>70.400000000000006</v>
      </c>
      <c r="AF8446" s="46">
        <v>121</v>
      </c>
      <c r="AH8446" s="70" t="str">
        <f t="shared" si="963"/>
        <v/>
      </c>
      <c r="AI8446" s="70" t="str">
        <f t="shared" si="964"/>
        <v>GCAW Girls Div 2 Prescott Sectional</v>
      </c>
      <c r="AJ8446" s="70" t="str">
        <f t="shared" si="965"/>
        <v/>
      </c>
      <c r="AK8446" s="70" t="str" cm="1">
        <f t="array" ref="AK8446">_xlfn.IFS(AH8446&lt;&gt;"","1",AI8446&lt;&gt;"","2",AJ8446&lt;&gt;"","3")</f>
        <v>2</v>
      </c>
    </row>
    <row r="8447" spans="1:37" x14ac:dyDescent="0.25">
      <c r="A8447" t="s">
        <v>657</v>
      </c>
      <c r="B8447" t="s">
        <v>430</v>
      </c>
      <c r="C8447" s="67" t="str">
        <f t="shared" si="959"/>
        <v>Gabi Amble</v>
      </c>
      <c r="D8447" s="71" t="str" cm="1">
        <f t="array" ref="D8447">_xlfn.IFS(AK8447="1",CONCATENATE(C8447,"Regional"),AK8447="2",CONCATENATE(C8447,"Sectional"),AK8447="3",CONCATENATE(C8447,COUNTIF($C$1:C8447,C8447)))</f>
        <v>Gabi AmbleSectional</v>
      </c>
      <c r="E8447" s="66">
        <v>45201.375</v>
      </c>
      <c r="F8447" t="s">
        <v>2524</v>
      </c>
      <c r="G8447" s="46">
        <v>54</v>
      </c>
      <c r="H8447" s="46">
        <v>111</v>
      </c>
      <c r="I8447" s="46">
        <v>30</v>
      </c>
      <c r="J8447" t="s">
        <v>148</v>
      </c>
      <c r="K8447" t="s">
        <v>90</v>
      </c>
      <c r="L8447" s="46">
        <v>5335</v>
      </c>
      <c r="M8447" s="46">
        <v>72</v>
      </c>
      <c r="N8447" s="46">
        <v>70.400000000000006</v>
      </c>
      <c r="O8447" s="46">
        <v>121</v>
      </c>
      <c r="P8447" s="46">
        <f t="shared" si="960"/>
        <v>2</v>
      </c>
      <c r="R8447" s="67" t="s">
        <v>1280</v>
      </c>
      <c r="S8447" s="67">
        <f>COUNTIF(Y$2:$Y$100,R8447)</f>
        <v>0</v>
      </c>
      <c r="V8447" s="67">
        <f t="shared" si="961"/>
        <v>0</v>
      </c>
      <c r="X8447"/>
      <c r="Y8447" s="67" t="str">
        <f t="shared" si="962"/>
        <v xml:space="preserve"> </v>
      </c>
      <c r="AB8447" t="s">
        <v>90</v>
      </c>
      <c r="AC8447" s="46">
        <v>5335</v>
      </c>
      <c r="AD8447" s="46">
        <v>72</v>
      </c>
      <c r="AE8447" s="46">
        <v>70.400000000000006</v>
      </c>
      <c r="AF8447" s="46">
        <v>121</v>
      </c>
      <c r="AH8447" s="70" t="str">
        <f t="shared" si="963"/>
        <v/>
      </c>
      <c r="AI8447" s="70" t="str">
        <f t="shared" si="964"/>
        <v>GCAW Girls Div 2 Prescott Sectional</v>
      </c>
      <c r="AJ8447" s="70" t="str">
        <f t="shared" si="965"/>
        <v/>
      </c>
      <c r="AK8447" s="70" t="str" cm="1">
        <f t="array" ref="AK8447">_xlfn.IFS(AH8447&lt;&gt;"","1",AI8447&lt;&gt;"","2",AJ8447&lt;&gt;"","3")</f>
        <v>2</v>
      </c>
    </row>
    <row r="8448" spans="1:37" x14ac:dyDescent="0.25">
      <c r="A8448" t="s">
        <v>1975</v>
      </c>
      <c r="B8448" t="s">
        <v>2032</v>
      </c>
      <c r="C8448" s="67" t="str">
        <f t="shared" si="959"/>
        <v>Lexie Sullivan</v>
      </c>
      <c r="D8448" s="71" t="str" cm="1">
        <f t="array" ref="D8448">_xlfn.IFS(AK8448="1",CONCATENATE(C8448,"Regional"),AK8448="2",CONCATENATE(C8448,"Sectional"),AK8448="3",CONCATENATE(C8448,COUNTIF($C$1:C8448,C8448)))</f>
        <v>Lexie SullivanSectional</v>
      </c>
      <c r="E8448" s="66">
        <v>45201.375</v>
      </c>
      <c r="F8448" t="s">
        <v>2524</v>
      </c>
      <c r="G8448" s="46">
        <v>54</v>
      </c>
      <c r="H8448" s="46">
        <v>111</v>
      </c>
      <c r="I8448" s="46">
        <v>30</v>
      </c>
      <c r="J8448" t="s">
        <v>148</v>
      </c>
      <c r="K8448" t="s">
        <v>90</v>
      </c>
      <c r="L8448" s="46">
        <v>5335</v>
      </c>
      <c r="M8448" s="46">
        <v>72</v>
      </c>
      <c r="N8448" s="46">
        <v>70.400000000000006</v>
      </c>
      <c r="O8448" s="46">
        <v>121</v>
      </c>
      <c r="P8448" s="46">
        <f t="shared" si="960"/>
        <v>2</v>
      </c>
      <c r="R8448" s="67" t="s">
        <v>3049</v>
      </c>
      <c r="S8448" s="67">
        <f>COUNTIF(Y$2:$Y$100,R8448)</f>
        <v>0</v>
      </c>
      <c r="V8448" s="67">
        <f t="shared" si="961"/>
        <v>0</v>
      </c>
      <c r="X8448"/>
      <c r="Y8448" s="67" t="str">
        <f t="shared" si="962"/>
        <v xml:space="preserve"> </v>
      </c>
      <c r="AB8448" t="s">
        <v>90</v>
      </c>
      <c r="AC8448" s="46">
        <v>5335</v>
      </c>
      <c r="AD8448" s="46">
        <v>72</v>
      </c>
      <c r="AE8448" s="46">
        <v>70.400000000000006</v>
      </c>
      <c r="AF8448" s="46">
        <v>121</v>
      </c>
      <c r="AH8448" s="70" t="str">
        <f t="shared" si="963"/>
        <v/>
      </c>
      <c r="AI8448" s="70" t="str">
        <f t="shared" si="964"/>
        <v>GCAW Girls Div 2 Prescott Sectional</v>
      </c>
      <c r="AJ8448" s="70" t="str">
        <f t="shared" si="965"/>
        <v/>
      </c>
      <c r="AK8448" s="70" t="str" cm="1">
        <f t="array" ref="AK8448">_xlfn.IFS(AH8448&lt;&gt;"","1",AI8448&lt;&gt;"","2",AJ8448&lt;&gt;"","3")</f>
        <v>2</v>
      </c>
    </row>
    <row r="8449" spans="1:37" x14ac:dyDescent="0.25">
      <c r="A8449" t="s">
        <v>327</v>
      </c>
      <c r="B8449" t="s">
        <v>198</v>
      </c>
      <c r="C8449" s="67" t="str">
        <f t="shared" si="959"/>
        <v>Jordan Olson</v>
      </c>
      <c r="D8449" s="71" t="str" cm="1">
        <f t="array" ref="D8449">_xlfn.IFS(AK8449="1",CONCATENATE(C8449,"Regional"),AK8449="2",CONCATENATE(C8449,"Sectional"),AK8449="3",CONCATENATE(C8449,COUNTIF($C$1:C8449,C8449)))</f>
        <v>Jordan OlsonSectional</v>
      </c>
      <c r="E8449" s="66">
        <v>45201.375</v>
      </c>
      <c r="F8449" t="s">
        <v>2524</v>
      </c>
      <c r="G8449" s="46">
        <v>54</v>
      </c>
      <c r="H8449" s="46">
        <v>111</v>
      </c>
      <c r="I8449" s="46">
        <v>30</v>
      </c>
      <c r="J8449" t="s">
        <v>148</v>
      </c>
      <c r="K8449" t="s">
        <v>90</v>
      </c>
      <c r="L8449" s="46">
        <v>5335</v>
      </c>
      <c r="M8449" s="46">
        <v>72</v>
      </c>
      <c r="N8449" s="46">
        <v>70.400000000000006</v>
      </c>
      <c r="O8449" s="46">
        <v>121</v>
      </c>
      <c r="P8449" s="46">
        <f t="shared" si="960"/>
        <v>2</v>
      </c>
      <c r="R8449" s="67" t="s">
        <v>1547</v>
      </c>
      <c r="S8449" s="67">
        <f>COUNTIF(Y$2:$Y$100,R8449)</f>
        <v>0</v>
      </c>
      <c r="V8449" s="67">
        <f t="shared" si="961"/>
        <v>0</v>
      </c>
      <c r="X8449"/>
      <c r="Y8449" s="67" t="str">
        <f t="shared" si="962"/>
        <v xml:space="preserve"> </v>
      </c>
      <c r="AB8449" t="s">
        <v>90</v>
      </c>
      <c r="AC8449" s="46">
        <v>5335</v>
      </c>
      <c r="AD8449" s="46">
        <v>72</v>
      </c>
      <c r="AE8449" s="46">
        <v>70.400000000000006</v>
      </c>
      <c r="AF8449" s="46">
        <v>121</v>
      </c>
      <c r="AH8449" s="70" t="str">
        <f t="shared" si="963"/>
        <v/>
      </c>
      <c r="AI8449" s="70" t="str">
        <f t="shared" si="964"/>
        <v>GCAW Girls Div 2 Prescott Sectional</v>
      </c>
      <c r="AJ8449" s="70" t="str">
        <f t="shared" si="965"/>
        <v/>
      </c>
      <c r="AK8449" s="70" t="str" cm="1">
        <f t="array" ref="AK8449">_xlfn.IFS(AH8449&lt;&gt;"","1",AI8449&lt;&gt;"","2",AJ8449&lt;&gt;"","3")</f>
        <v>2</v>
      </c>
    </row>
    <row r="8450" spans="1:37" x14ac:dyDescent="0.25">
      <c r="A8450" t="s">
        <v>189</v>
      </c>
      <c r="B8450" t="s">
        <v>640</v>
      </c>
      <c r="C8450" s="67" t="str">
        <f t="shared" ref="C8450:C8513" si="966">CONCATENATE(B8450," ",A8450)</f>
        <v>Mandy Baillargeon</v>
      </c>
      <c r="D8450" s="71" t="str" cm="1">
        <f t="array" ref="D8450">_xlfn.IFS(AK8450="1",CONCATENATE(C8450,"Regional"),AK8450="2",CONCATENATE(C8450,"Sectional"),AK8450="3",CONCATENATE(C8450,COUNTIF($C$1:C8450,C8450)))</f>
        <v>Mandy BaillargeonSectional</v>
      </c>
      <c r="E8450" s="66">
        <v>45201.375</v>
      </c>
      <c r="F8450" t="s">
        <v>2524</v>
      </c>
      <c r="G8450" s="46">
        <v>54</v>
      </c>
      <c r="H8450" s="46">
        <v>111</v>
      </c>
      <c r="I8450" s="46">
        <v>30</v>
      </c>
      <c r="J8450" t="s">
        <v>148</v>
      </c>
      <c r="K8450" t="s">
        <v>90</v>
      </c>
      <c r="L8450" s="46">
        <v>5335</v>
      </c>
      <c r="M8450" s="46">
        <v>72</v>
      </c>
      <c r="N8450" s="46">
        <v>70.400000000000006</v>
      </c>
      <c r="O8450" s="46">
        <v>121</v>
      </c>
      <c r="P8450" s="46">
        <f t="shared" ref="P8450:P8513" si="967">IF(L8450&gt;4000,2,1)</f>
        <v>2</v>
      </c>
      <c r="R8450" s="67" t="s">
        <v>3160</v>
      </c>
      <c r="S8450" s="67">
        <f>COUNTIF(Y$2:$Y$100,R8450)</f>
        <v>0</v>
      </c>
      <c r="V8450" s="67">
        <f t="shared" si="961"/>
        <v>0</v>
      </c>
      <c r="X8450"/>
      <c r="Y8450" s="67" t="str">
        <f t="shared" si="962"/>
        <v xml:space="preserve"> </v>
      </c>
      <c r="AB8450" t="s">
        <v>90</v>
      </c>
      <c r="AC8450" s="46">
        <v>5335</v>
      </c>
      <c r="AD8450" s="46">
        <v>72</v>
      </c>
      <c r="AE8450" s="46">
        <v>70.400000000000006</v>
      </c>
      <c r="AF8450" s="46">
        <v>121</v>
      </c>
      <c r="AH8450" s="70" t="str">
        <f t="shared" si="963"/>
        <v/>
      </c>
      <c r="AI8450" s="70" t="str">
        <f t="shared" si="964"/>
        <v>GCAW Girls Div 2 Prescott Sectional</v>
      </c>
      <c r="AJ8450" s="70" t="str">
        <f t="shared" si="965"/>
        <v/>
      </c>
      <c r="AK8450" s="70" t="str" cm="1">
        <f t="array" ref="AK8450">_xlfn.IFS(AH8450&lt;&gt;"","1",AI8450&lt;&gt;"","2",AJ8450&lt;&gt;"","3")</f>
        <v>2</v>
      </c>
    </row>
    <row r="8451" spans="1:37" x14ac:dyDescent="0.25">
      <c r="A8451" t="s">
        <v>1101</v>
      </c>
      <c r="B8451" t="s">
        <v>1018</v>
      </c>
      <c r="C8451" s="67" t="str">
        <f t="shared" si="966"/>
        <v>Hailie Knudtson</v>
      </c>
      <c r="D8451" s="71" t="str" cm="1">
        <f t="array" ref="D8451">_xlfn.IFS(AK8451="1",CONCATENATE(C8451,"Regional"),AK8451="2",CONCATENATE(C8451,"Sectional"),AK8451="3",CONCATENATE(C8451,COUNTIF($C$1:C8451,C8451)))</f>
        <v>Hailie KnudtsonSectional</v>
      </c>
      <c r="E8451" s="66">
        <v>45201.375</v>
      </c>
      <c r="F8451" t="s">
        <v>2524</v>
      </c>
      <c r="G8451" s="46">
        <v>54</v>
      </c>
      <c r="H8451" s="46">
        <v>112</v>
      </c>
      <c r="I8451" s="46">
        <v>34</v>
      </c>
      <c r="J8451" t="s">
        <v>148</v>
      </c>
      <c r="K8451" t="s">
        <v>90</v>
      </c>
      <c r="L8451" s="46">
        <v>5335</v>
      </c>
      <c r="M8451" s="46">
        <v>72</v>
      </c>
      <c r="N8451" s="46">
        <v>70.400000000000006</v>
      </c>
      <c r="O8451" s="46">
        <v>121</v>
      </c>
      <c r="P8451" s="46">
        <f t="shared" si="967"/>
        <v>2</v>
      </c>
      <c r="R8451" s="67" t="s">
        <v>3570</v>
      </c>
      <c r="S8451" s="67">
        <f>COUNTIF(Y$2:$Y$100,R8451)</f>
        <v>0</v>
      </c>
      <c r="V8451" s="67">
        <f t="shared" si="961"/>
        <v>0</v>
      </c>
      <c r="X8451"/>
      <c r="Y8451" s="67" t="str">
        <f t="shared" si="962"/>
        <v xml:space="preserve"> </v>
      </c>
      <c r="AB8451" t="s">
        <v>90</v>
      </c>
      <c r="AC8451" s="46">
        <v>5335</v>
      </c>
      <c r="AD8451" s="46">
        <v>72</v>
      </c>
      <c r="AE8451" s="46">
        <v>70.400000000000006</v>
      </c>
      <c r="AF8451" s="46">
        <v>121</v>
      </c>
      <c r="AH8451" s="70" t="str">
        <f t="shared" si="963"/>
        <v/>
      </c>
      <c r="AI8451" s="70" t="str">
        <f t="shared" si="964"/>
        <v>GCAW Girls Div 2 Prescott Sectional</v>
      </c>
      <c r="AJ8451" s="70" t="str">
        <f t="shared" si="965"/>
        <v/>
      </c>
      <c r="AK8451" s="70" t="str" cm="1">
        <f t="array" ref="AK8451">_xlfn.IFS(AH8451&lt;&gt;"","1",AI8451&lt;&gt;"","2",AJ8451&lt;&gt;"","3")</f>
        <v>2</v>
      </c>
    </row>
    <row r="8452" spans="1:37" x14ac:dyDescent="0.25">
      <c r="A8452" t="s">
        <v>1068</v>
      </c>
      <c r="B8452" t="s">
        <v>443</v>
      </c>
      <c r="C8452" s="67" t="str">
        <f t="shared" si="966"/>
        <v>Emily Schmid</v>
      </c>
      <c r="D8452" s="71" t="str" cm="1">
        <f t="array" ref="D8452">_xlfn.IFS(AK8452="1",CONCATENATE(C8452,"Regional"),AK8452="2",CONCATENATE(C8452,"Sectional"),AK8452="3",CONCATENATE(C8452,COUNTIF($C$1:C8452,C8452)))</f>
        <v>Emily SchmidSectional</v>
      </c>
      <c r="E8452" s="66">
        <v>45201.375</v>
      </c>
      <c r="F8452" t="s">
        <v>2524</v>
      </c>
      <c r="G8452" s="46">
        <v>54</v>
      </c>
      <c r="H8452" s="46">
        <v>112</v>
      </c>
      <c r="I8452" s="46">
        <v>34</v>
      </c>
      <c r="J8452" t="s">
        <v>148</v>
      </c>
      <c r="K8452" t="s">
        <v>90</v>
      </c>
      <c r="L8452" s="46">
        <v>5335</v>
      </c>
      <c r="M8452" s="46">
        <v>72</v>
      </c>
      <c r="N8452" s="46">
        <v>70.400000000000006</v>
      </c>
      <c r="O8452" s="46">
        <v>121</v>
      </c>
      <c r="P8452" s="46">
        <f t="shared" si="967"/>
        <v>2</v>
      </c>
      <c r="R8452" s="67" t="s">
        <v>1553</v>
      </c>
      <c r="S8452" s="67">
        <f>COUNTIF(Y$2:$Y$100,R8452)</f>
        <v>0</v>
      </c>
      <c r="V8452" s="67">
        <f t="shared" si="961"/>
        <v>0</v>
      </c>
      <c r="X8452"/>
      <c r="Y8452" s="67" t="str">
        <f t="shared" si="962"/>
        <v xml:space="preserve"> </v>
      </c>
      <c r="AB8452" t="s">
        <v>90</v>
      </c>
      <c r="AC8452" s="46">
        <v>5335</v>
      </c>
      <c r="AD8452" s="46">
        <v>72</v>
      </c>
      <c r="AE8452" s="46">
        <v>70.400000000000006</v>
      </c>
      <c r="AF8452" s="46">
        <v>121</v>
      </c>
      <c r="AH8452" s="70" t="str">
        <f t="shared" si="963"/>
        <v/>
      </c>
      <c r="AI8452" s="70" t="str">
        <f t="shared" si="964"/>
        <v>GCAW Girls Div 2 Prescott Sectional</v>
      </c>
      <c r="AJ8452" s="70" t="str">
        <f t="shared" si="965"/>
        <v/>
      </c>
      <c r="AK8452" s="70" t="str" cm="1">
        <f t="array" ref="AK8452">_xlfn.IFS(AH8452&lt;&gt;"","1",AI8452&lt;&gt;"","2",AJ8452&lt;&gt;"","3")</f>
        <v>2</v>
      </c>
    </row>
    <row r="8453" spans="1:37" x14ac:dyDescent="0.25">
      <c r="A8453" t="s">
        <v>1064</v>
      </c>
      <c r="B8453" t="s">
        <v>1065</v>
      </c>
      <c r="C8453" s="67" t="str">
        <f t="shared" si="966"/>
        <v>Sofia Bonicatto</v>
      </c>
      <c r="D8453" s="71" t="str" cm="1">
        <f t="array" ref="D8453">_xlfn.IFS(AK8453="1",CONCATENATE(C8453,"Regional"),AK8453="2",CONCATENATE(C8453,"Sectional"),AK8453="3",CONCATENATE(C8453,COUNTIF($C$1:C8453,C8453)))</f>
        <v>Sofia BonicattoSectional</v>
      </c>
      <c r="E8453" s="66">
        <v>45201.375</v>
      </c>
      <c r="F8453" t="s">
        <v>2524</v>
      </c>
      <c r="G8453" s="46">
        <v>54</v>
      </c>
      <c r="H8453" s="46">
        <v>112</v>
      </c>
      <c r="I8453" s="46">
        <v>34</v>
      </c>
      <c r="J8453" t="s">
        <v>148</v>
      </c>
      <c r="K8453" t="s">
        <v>90</v>
      </c>
      <c r="L8453" s="46">
        <v>5335</v>
      </c>
      <c r="M8453" s="46">
        <v>72</v>
      </c>
      <c r="N8453" s="46">
        <v>70.400000000000006</v>
      </c>
      <c r="O8453" s="46">
        <v>121</v>
      </c>
      <c r="P8453" s="46">
        <f t="shared" si="967"/>
        <v>2</v>
      </c>
      <c r="R8453" s="67" t="s">
        <v>1548</v>
      </c>
      <c r="S8453" s="67">
        <f>COUNTIF(Y$2:$Y$100,R8453)</f>
        <v>0</v>
      </c>
      <c r="V8453" s="67">
        <f t="shared" si="961"/>
        <v>0</v>
      </c>
      <c r="X8453"/>
      <c r="Y8453" s="67" t="str">
        <f t="shared" si="962"/>
        <v xml:space="preserve"> </v>
      </c>
      <c r="AB8453" t="s">
        <v>90</v>
      </c>
      <c r="AC8453" s="46">
        <v>5335</v>
      </c>
      <c r="AD8453" s="46">
        <v>72</v>
      </c>
      <c r="AE8453" s="46">
        <v>70.400000000000006</v>
      </c>
      <c r="AF8453" s="46">
        <v>121</v>
      </c>
      <c r="AH8453" s="70" t="str">
        <f t="shared" si="963"/>
        <v/>
      </c>
      <c r="AI8453" s="70" t="str">
        <f t="shared" si="964"/>
        <v>GCAW Girls Div 2 Prescott Sectional</v>
      </c>
      <c r="AJ8453" s="70" t="str">
        <f t="shared" si="965"/>
        <v/>
      </c>
      <c r="AK8453" s="70" t="str" cm="1">
        <f t="array" ref="AK8453">_xlfn.IFS(AH8453&lt;&gt;"","1",AI8453&lt;&gt;"","2",AJ8453&lt;&gt;"","3")</f>
        <v>2</v>
      </c>
    </row>
    <row r="8454" spans="1:37" x14ac:dyDescent="0.25">
      <c r="A8454" t="s">
        <v>2133</v>
      </c>
      <c r="B8454" t="s">
        <v>362</v>
      </c>
      <c r="C8454" s="67" t="str">
        <f t="shared" si="966"/>
        <v>Emma Helgeson</v>
      </c>
      <c r="D8454" s="71" t="str" cm="1">
        <f t="array" ref="D8454">_xlfn.IFS(AK8454="1",CONCATENATE(C8454,"Regional"),AK8454="2",CONCATENATE(C8454,"Sectional"),AK8454="3",CONCATENATE(C8454,COUNTIF($C$1:C8454,C8454)))</f>
        <v>Emma HelgesonSectional</v>
      </c>
      <c r="E8454" s="66">
        <v>45201.375</v>
      </c>
      <c r="F8454" t="s">
        <v>2524</v>
      </c>
      <c r="G8454" s="46">
        <v>54</v>
      </c>
      <c r="H8454" s="46">
        <v>114</v>
      </c>
      <c r="I8454" s="46">
        <v>37</v>
      </c>
      <c r="J8454" t="s">
        <v>148</v>
      </c>
      <c r="K8454" t="s">
        <v>90</v>
      </c>
      <c r="L8454" s="46">
        <v>5335</v>
      </c>
      <c r="M8454" s="46">
        <v>72</v>
      </c>
      <c r="N8454" s="46">
        <v>70.400000000000006</v>
      </c>
      <c r="O8454" s="46">
        <v>121</v>
      </c>
      <c r="P8454" s="46">
        <f t="shared" si="967"/>
        <v>2</v>
      </c>
      <c r="R8454" s="67" t="s">
        <v>3161</v>
      </c>
      <c r="S8454" s="67">
        <f>COUNTIF(Y$2:$Y$100,R8454)</f>
        <v>0</v>
      </c>
      <c r="V8454" s="67">
        <f t="shared" si="961"/>
        <v>0</v>
      </c>
      <c r="X8454"/>
      <c r="Y8454" s="67" t="str">
        <f t="shared" si="962"/>
        <v xml:space="preserve"> </v>
      </c>
      <c r="AB8454" t="s">
        <v>90</v>
      </c>
      <c r="AC8454" s="46">
        <v>5335</v>
      </c>
      <c r="AD8454" s="46">
        <v>72</v>
      </c>
      <c r="AE8454" s="46">
        <v>70.400000000000006</v>
      </c>
      <c r="AF8454" s="46">
        <v>121</v>
      </c>
      <c r="AH8454" s="70" t="str">
        <f t="shared" si="963"/>
        <v/>
      </c>
      <c r="AI8454" s="70" t="str">
        <f t="shared" si="964"/>
        <v>GCAW Girls Div 2 Prescott Sectional</v>
      </c>
      <c r="AJ8454" s="70" t="str">
        <f t="shared" si="965"/>
        <v/>
      </c>
      <c r="AK8454" s="70" t="str" cm="1">
        <f t="array" ref="AK8454">_xlfn.IFS(AH8454&lt;&gt;"","1",AI8454&lt;&gt;"","2",AJ8454&lt;&gt;"","3")</f>
        <v>2</v>
      </c>
    </row>
    <row r="8455" spans="1:37" x14ac:dyDescent="0.25">
      <c r="A8455" t="s">
        <v>1072</v>
      </c>
      <c r="B8455" t="s">
        <v>458</v>
      </c>
      <c r="C8455" s="67" t="str">
        <f t="shared" si="966"/>
        <v>Lauren Chido</v>
      </c>
      <c r="D8455" s="71" t="str" cm="1">
        <f t="array" ref="D8455">_xlfn.IFS(AK8455="1",CONCATENATE(C8455,"Regional"),AK8455="2",CONCATENATE(C8455,"Sectional"),AK8455="3",CONCATENATE(C8455,COUNTIF($C$1:C8455,C8455)))</f>
        <v>Lauren ChidoSectional</v>
      </c>
      <c r="E8455" s="66">
        <v>45201.375</v>
      </c>
      <c r="F8455" t="s">
        <v>2524</v>
      </c>
      <c r="G8455" s="46">
        <v>54</v>
      </c>
      <c r="H8455" s="46">
        <v>116</v>
      </c>
      <c r="I8455" s="46">
        <v>38</v>
      </c>
      <c r="J8455" t="s">
        <v>148</v>
      </c>
      <c r="K8455" t="s">
        <v>90</v>
      </c>
      <c r="L8455" s="46">
        <v>5335</v>
      </c>
      <c r="M8455" s="46">
        <v>72</v>
      </c>
      <c r="N8455" s="46">
        <v>70.400000000000006</v>
      </c>
      <c r="O8455" s="46">
        <v>121</v>
      </c>
      <c r="P8455" s="46">
        <f t="shared" si="967"/>
        <v>2</v>
      </c>
      <c r="R8455" s="67" t="s">
        <v>1557</v>
      </c>
      <c r="S8455" s="67">
        <f>COUNTIF(Y$2:$Y$100,R8455)</f>
        <v>0</v>
      </c>
      <c r="V8455" s="67">
        <f t="shared" si="961"/>
        <v>0</v>
      </c>
      <c r="X8455"/>
      <c r="Y8455" s="67" t="str">
        <f t="shared" si="962"/>
        <v xml:space="preserve"> </v>
      </c>
      <c r="AB8455" t="s">
        <v>90</v>
      </c>
      <c r="AC8455" s="46">
        <v>5335</v>
      </c>
      <c r="AD8455" s="46">
        <v>72</v>
      </c>
      <c r="AE8455" s="46">
        <v>70.400000000000006</v>
      </c>
      <c r="AF8455" s="46">
        <v>121</v>
      </c>
      <c r="AH8455" s="70" t="str">
        <f t="shared" si="963"/>
        <v/>
      </c>
      <c r="AI8455" s="70" t="str">
        <f t="shared" si="964"/>
        <v>GCAW Girls Div 2 Prescott Sectional</v>
      </c>
      <c r="AJ8455" s="70" t="str">
        <f t="shared" si="965"/>
        <v/>
      </c>
      <c r="AK8455" s="70" t="str" cm="1">
        <f t="array" ref="AK8455">_xlfn.IFS(AH8455&lt;&gt;"","1",AI8455&lt;&gt;"","2",AJ8455&lt;&gt;"","3")</f>
        <v>2</v>
      </c>
    </row>
    <row r="8456" spans="1:37" x14ac:dyDescent="0.25">
      <c r="A8456" t="s">
        <v>656</v>
      </c>
      <c r="B8456" t="s">
        <v>523</v>
      </c>
      <c r="C8456" s="67" t="str">
        <f t="shared" si="966"/>
        <v>Nora Feuerhelm</v>
      </c>
      <c r="D8456" s="71" t="str" cm="1">
        <f t="array" ref="D8456">_xlfn.IFS(AK8456="1",CONCATENATE(C8456,"Regional"),AK8456="2",CONCATENATE(C8456,"Sectional"),AK8456="3",CONCATENATE(C8456,COUNTIF($C$1:C8456,C8456)))</f>
        <v>Nora FeuerhelmSectional</v>
      </c>
      <c r="E8456" s="66">
        <v>45201.375</v>
      </c>
      <c r="F8456" t="s">
        <v>2524</v>
      </c>
      <c r="G8456" s="46">
        <v>54</v>
      </c>
      <c r="H8456" s="46">
        <v>116</v>
      </c>
      <c r="I8456" s="46">
        <v>38</v>
      </c>
      <c r="J8456" t="s">
        <v>148</v>
      </c>
      <c r="K8456" t="s">
        <v>90</v>
      </c>
      <c r="L8456" s="46">
        <v>5335</v>
      </c>
      <c r="M8456" s="46">
        <v>72</v>
      </c>
      <c r="N8456" s="46">
        <v>70.400000000000006</v>
      </c>
      <c r="O8456" s="46">
        <v>121</v>
      </c>
      <c r="P8456" s="46">
        <f t="shared" si="967"/>
        <v>2</v>
      </c>
      <c r="R8456" s="67" t="s">
        <v>1279</v>
      </c>
      <c r="S8456" s="67">
        <f>COUNTIF(Y$2:$Y$100,R8456)</f>
        <v>0</v>
      </c>
      <c r="V8456" s="67">
        <f t="shared" si="961"/>
        <v>0</v>
      </c>
      <c r="X8456"/>
      <c r="Y8456" s="67" t="str">
        <f t="shared" si="962"/>
        <v xml:space="preserve"> </v>
      </c>
      <c r="AB8456" t="s">
        <v>90</v>
      </c>
      <c r="AC8456" s="46">
        <v>5335</v>
      </c>
      <c r="AD8456" s="46">
        <v>72</v>
      </c>
      <c r="AE8456" s="46">
        <v>70.400000000000006</v>
      </c>
      <c r="AF8456" s="46">
        <v>121</v>
      </c>
      <c r="AH8456" s="70" t="str">
        <f t="shared" si="963"/>
        <v/>
      </c>
      <c r="AI8456" s="70" t="str">
        <f t="shared" si="964"/>
        <v>GCAW Girls Div 2 Prescott Sectional</v>
      </c>
      <c r="AJ8456" s="70" t="str">
        <f t="shared" si="965"/>
        <v/>
      </c>
      <c r="AK8456" s="70" t="str" cm="1">
        <f t="array" ref="AK8456">_xlfn.IFS(AH8456&lt;&gt;"","1",AI8456&lt;&gt;"","2",AJ8456&lt;&gt;"","3")</f>
        <v>2</v>
      </c>
    </row>
    <row r="8457" spans="1:37" x14ac:dyDescent="0.25">
      <c r="A8457" t="s">
        <v>3424</v>
      </c>
      <c r="B8457" t="s">
        <v>381</v>
      </c>
      <c r="C8457" s="67" t="str">
        <f t="shared" si="966"/>
        <v>Whitney Rohde</v>
      </c>
      <c r="D8457" s="71" t="str" cm="1">
        <f t="array" ref="D8457">_xlfn.IFS(AK8457="1",CONCATENATE(C8457,"Regional"),AK8457="2",CONCATENATE(C8457,"Sectional"),AK8457="3",CONCATENATE(C8457,COUNTIF($C$1:C8457,C8457)))</f>
        <v>Whitney RohdeSectional</v>
      </c>
      <c r="E8457" s="66">
        <v>45201.375</v>
      </c>
      <c r="F8457" t="s">
        <v>2524</v>
      </c>
      <c r="G8457" s="46">
        <v>54</v>
      </c>
      <c r="H8457" s="46">
        <v>118</v>
      </c>
      <c r="I8457" s="46">
        <v>40</v>
      </c>
      <c r="J8457" t="s">
        <v>148</v>
      </c>
      <c r="K8457" t="s">
        <v>90</v>
      </c>
      <c r="L8457" s="46">
        <v>5335</v>
      </c>
      <c r="M8457" s="46">
        <v>72</v>
      </c>
      <c r="N8457" s="46">
        <v>70.400000000000006</v>
      </c>
      <c r="O8457" s="46">
        <v>121</v>
      </c>
      <c r="P8457" s="46">
        <f t="shared" si="967"/>
        <v>2</v>
      </c>
      <c r="R8457" s="67" t="s">
        <v>3612</v>
      </c>
      <c r="S8457" s="67">
        <f>COUNTIF(Y$2:$Y$100,R8457)</f>
        <v>0</v>
      </c>
      <c r="V8457" s="67">
        <f t="shared" si="961"/>
        <v>0</v>
      </c>
      <c r="X8457"/>
      <c r="Y8457" s="67" t="str">
        <f t="shared" si="962"/>
        <v xml:space="preserve"> </v>
      </c>
      <c r="AB8457" t="s">
        <v>90</v>
      </c>
      <c r="AC8457" s="46">
        <v>5335</v>
      </c>
      <c r="AD8457" s="46">
        <v>72</v>
      </c>
      <c r="AE8457" s="46">
        <v>70.400000000000006</v>
      </c>
      <c r="AF8457" s="46">
        <v>121</v>
      </c>
      <c r="AH8457" s="70" t="str">
        <f t="shared" si="963"/>
        <v/>
      </c>
      <c r="AI8457" s="70" t="str">
        <f t="shared" si="964"/>
        <v>GCAW Girls Div 2 Prescott Sectional</v>
      </c>
      <c r="AJ8457" s="70" t="str">
        <f t="shared" si="965"/>
        <v/>
      </c>
      <c r="AK8457" s="70" t="str" cm="1">
        <f t="array" ref="AK8457">_xlfn.IFS(AH8457&lt;&gt;"","1",AI8457&lt;&gt;"","2",AJ8457&lt;&gt;"","3")</f>
        <v>2</v>
      </c>
    </row>
    <row r="8458" spans="1:37" x14ac:dyDescent="0.25">
      <c r="A8458" t="s">
        <v>343</v>
      </c>
      <c r="B8458" t="s">
        <v>544</v>
      </c>
      <c r="C8458" s="67" t="str">
        <f t="shared" si="966"/>
        <v>Elise Rothbauer</v>
      </c>
      <c r="D8458" s="71" t="str" cm="1">
        <f t="array" ref="D8458">_xlfn.IFS(AK8458="1",CONCATENATE(C8458,"Regional"),AK8458="2",CONCATENATE(C8458,"Sectional"),AK8458="3",CONCATENATE(C8458,COUNTIF($C$1:C8458,C8458)))</f>
        <v>Elise RothbauerSectional</v>
      </c>
      <c r="E8458" s="66">
        <v>45201.375</v>
      </c>
      <c r="F8458" t="s">
        <v>2524</v>
      </c>
      <c r="G8458" s="46">
        <v>54</v>
      </c>
      <c r="H8458" s="46">
        <v>118</v>
      </c>
      <c r="I8458" s="46">
        <v>40</v>
      </c>
      <c r="J8458" t="s">
        <v>148</v>
      </c>
      <c r="K8458" t="s">
        <v>90</v>
      </c>
      <c r="L8458" s="46">
        <v>5335</v>
      </c>
      <c r="M8458" s="46">
        <v>72</v>
      </c>
      <c r="N8458" s="46">
        <v>70.400000000000006</v>
      </c>
      <c r="O8458" s="46">
        <v>121</v>
      </c>
      <c r="P8458" s="46">
        <f t="shared" si="967"/>
        <v>2</v>
      </c>
      <c r="R8458" s="67" t="s">
        <v>3622</v>
      </c>
      <c r="S8458" s="67">
        <f>COUNTIF(Y$2:$Y$100,R8458)</f>
        <v>0</v>
      </c>
      <c r="V8458" s="67">
        <f t="shared" si="961"/>
        <v>0</v>
      </c>
      <c r="X8458"/>
      <c r="Y8458" s="67" t="str">
        <f t="shared" si="962"/>
        <v xml:space="preserve"> </v>
      </c>
      <c r="AB8458" t="s">
        <v>90</v>
      </c>
      <c r="AC8458" s="46">
        <v>5335</v>
      </c>
      <c r="AD8458" s="46">
        <v>72</v>
      </c>
      <c r="AE8458" s="46">
        <v>70.400000000000006</v>
      </c>
      <c r="AF8458" s="46">
        <v>121</v>
      </c>
      <c r="AH8458" s="70" t="str">
        <f t="shared" si="963"/>
        <v/>
      </c>
      <c r="AI8458" s="70" t="str">
        <f t="shared" si="964"/>
        <v>GCAW Girls Div 2 Prescott Sectional</v>
      </c>
      <c r="AJ8458" s="70" t="str">
        <f t="shared" si="965"/>
        <v/>
      </c>
      <c r="AK8458" s="70" t="str" cm="1">
        <f t="array" ref="AK8458">_xlfn.IFS(AH8458&lt;&gt;"","1",AI8458&lt;&gt;"","2",AJ8458&lt;&gt;"","3")</f>
        <v>2</v>
      </c>
    </row>
    <row r="8459" spans="1:37" x14ac:dyDescent="0.25">
      <c r="A8459" t="s">
        <v>208</v>
      </c>
      <c r="B8459" t="s">
        <v>2008</v>
      </c>
      <c r="C8459" s="67" t="str">
        <f t="shared" si="966"/>
        <v>Aubrie Bohl</v>
      </c>
      <c r="D8459" s="71" t="str" cm="1">
        <f t="array" ref="D8459">_xlfn.IFS(AK8459="1",CONCATENATE(C8459,"Regional"),AK8459="2",CONCATENATE(C8459,"Sectional"),AK8459="3",CONCATENATE(C8459,COUNTIF($C$1:C8459,C8459)))</f>
        <v>Aubrie BohlSectional</v>
      </c>
      <c r="E8459" s="66">
        <v>45201.375</v>
      </c>
      <c r="F8459" t="s">
        <v>2524</v>
      </c>
      <c r="G8459" s="46">
        <v>54</v>
      </c>
      <c r="H8459" s="46">
        <v>119</v>
      </c>
      <c r="I8459" s="46">
        <v>42</v>
      </c>
      <c r="J8459" t="s">
        <v>148</v>
      </c>
      <c r="K8459" t="s">
        <v>90</v>
      </c>
      <c r="L8459" s="46">
        <v>5335</v>
      </c>
      <c r="M8459" s="46">
        <v>72</v>
      </c>
      <c r="N8459" s="46">
        <v>70.400000000000006</v>
      </c>
      <c r="O8459" s="46">
        <v>121</v>
      </c>
      <c r="P8459" s="46">
        <f t="shared" si="967"/>
        <v>2</v>
      </c>
      <c r="R8459" s="67" t="s">
        <v>3020</v>
      </c>
      <c r="S8459" s="67">
        <f>COUNTIF(Y$2:$Y$100,R8459)</f>
        <v>0</v>
      </c>
      <c r="V8459" s="67">
        <f t="shared" si="961"/>
        <v>0</v>
      </c>
      <c r="X8459"/>
      <c r="Y8459" s="67" t="str">
        <f t="shared" si="962"/>
        <v xml:space="preserve"> </v>
      </c>
      <c r="AB8459" t="s">
        <v>90</v>
      </c>
      <c r="AC8459" s="46">
        <v>5335</v>
      </c>
      <c r="AD8459" s="46">
        <v>72</v>
      </c>
      <c r="AE8459" s="46">
        <v>70.400000000000006</v>
      </c>
      <c r="AF8459" s="46">
        <v>121</v>
      </c>
      <c r="AH8459" s="70" t="str">
        <f t="shared" si="963"/>
        <v/>
      </c>
      <c r="AI8459" s="70" t="str">
        <f t="shared" si="964"/>
        <v>GCAW Girls Div 2 Prescott Sectional</v>
      </c>
      <c r="AJ8459" s="70" t="str">
        <f t="shared" si="965"/>
        <v/>
      </c>
      <c r="AK8459" s="70" t="str" cm="1">
        <f t="array" ref="AK8459">_xlfn.IFS(AH8459&lt;&gt;"","1",AI8459&lt;&gt;"","2",AJ8459&lt;&gt;"","3")</f>
        <v>2</v>
      </c>
    </row>
    <row r="8460" spans="1:37" x14ac:dyDescent="0.25">
      <c r="A8460" t="s">
        <v>645</v>
      </c>
      <c r="B8460" t="s">
        <v>496</v>
      </c>
      <c r="C8460" s="67" t="str">
        <f t="shared" si="966"/>
        <v>Josie Seehaver</v>
      </c>
      <c r="D8460" s="71" t="str" cm="1">
        <f t="array" ref="D8460">_xlfn.IFS(AK8460="1",CONCATENATE(C8460,"Regional"),AK8460="2",CONCATENATE(C8460,"Sectional"),AK8460="3",CONCATENATE(C8460,COUNTIF($C$1:C8460,C8460)))</f>
        <v>Josie SeehaverSectional</v>
      </c>
      <c r="E8460" s="66">
        <v>45201.375</v>
      </c>
      <c r="F8460" t="s">
        <v>2524</v>
      </c>
      <c r="G8460" s="46">
        <v>54</v>
      </c>
      <c r="H8460" s="46">
        <v>119</v>
      </c>
      <c r="I8460" s="46">
        <v>42</v>
      </c>
      <c r="J8460" t="s">
        <v>148</v>
      </c>
      <c r="K8460" t="s">
        <v>90</v>
      </c>
      <c r="L8460" s="46">
        <v>5335</v>
      </c>
      <c r="M8460" s="46">
        <v>72</v>
      </c>
      <c r="N8460" s="46">
        <v>70.400000000000006</v>
      </c>
      <c r="O8460" s="46">
        <v>121</v>
      </c>
      <c r="P8460" s="46">
        <f t="shared" si="967"/>
        <v>2</v>
      </c>
      <c r="R8460" s="67" t="s">
        <v>1272</v>
      </c>
      <c r="S8460" s="67">
        <f>COUNTIF(Y$2:$Y$100,R8460)</f>
        <v>0</v>
      </c>
      <c r="V8460" s="67">
        <f t="shared" si="961"/>
        <v>0</v>
      </c>
      <c r="X8460"/>
      <c r="Y8460" s="67" t="str">
        <f t="shared" si="962"/>
        <v xml:space="preserve"> </v>
      </c>
      <c r="AB8460" t="s">
        <v>90</v>
      </c>
      <c r="AC8460" s="46">
        <v>5335</v>
      </c>
      <c r="AD8460" s="46">
        <v>72</v>
      </c>
      <c r="AE8460" s="46">
        <v>70.400000000000006</v>
      </c>
      <c r="AF8460" s="46">
        <v>121</v>
      </c>
      <c r="AH8460" s="70" t="str">
        <f t="shared" si="963"/>
        <v/>
      </c>
      <c r="AI8460" s="70" t="str">
        <f t="shared" si="964"/>
        <v>GCAW Girls Div 2 Prescott Sectional</v>
      </c>
      <c r="AJ8460" s="70" t="str">
        <f t="shared" si="965"/>
        <v/>
      </c>
      <c r="AK8460" s="70" t="str" cm="1">
        <f t="array" ref="AK8460">_xlfn.IFS(AH8460&lt;&gt;"","1",AI8460&lt;&gt;"","2",AJ8460&lt;&gt;"","3")</f>
        <v>2</v>
      </c>
    </row>
    <row r="8461" spans="1:37" x14ac:dyDescent="0.25">
      <c r="A8461" t="s">
        <v>351</v>
      </c>
      <c r="B8461" t="s">
        <v>599</v>
      </c>
      <c r="C8461" s="67" t="str">
        <f t="shared" si="966"/>
        <v>Grace Schmidt</v>
      </c>
      <c r="D8461" s="71" t="str" cm="1">
        <f t="array" ref="D8461">_xlfn.IFS(AK8461="1",CONCATENATE(C8461,"Regional"),AK8461="2",CONCATENATE(C8461,"Sectional"),AK8461="3",CONCATENATE(C8461,COUNTIF($C$1:C8461,C8461)))</f>
        <v>Grace SchmidtSectional</v>
      </c>
      <c r="E8461" s="66">
        <v>45201.375</v>
      </c>
      <c r="F8461" t="s">
        <v>2524</v>
      </c>
      <c r="G8461" s="46">
        <v>54</v>
      </c>
      <c r="H8461" s="46">
        <v>121</v>
      </c>
      <c r="I8461" s="46">
        <v>44</v>
      </c>
      <c r="J8461" t="s">
        <v>148</v>
      </c>
      <c r="K8461" t="s">
        <v>90</v>
      </c>
      <c r="L8461" s="46">
        <v>5335</v>
      </c>
      <c r="M8461" s="46">
        <v>72</v>
      </c>
      <c r="N8461" s="46">
        <v>70.400000000000006</v>
      </c>
      <c r="O8461" s="46">
        <v>121</v>
      </c>
      <c r="P8461" s="46">
        <f t="shared" si="967"/>
        <v>2</v>
      </c>
      <c r="R8461" s="67" t="s">
        <v>3051</v>
      </c>
      <c r="S8461" s="67">
        <f>COUNTIF(Y$2:$Y$100,R8461)</f>
        <v>0</v>
      </c>
      <c r="V8461" s="67">
        <f t="shared" si="961"/>
        <v>0</v>
      </c>
      <c r="X8461"/>
      <c r="Y8461" s="67" t="str">
        <f t="shared" si="962"/>
        <v xml:space="preserve"> </v>
      </c>
      <c r="AB8461" t="s">
        <v>90</v>
      </c>
      <c r="AC8461" s="46">
        <v>5335</v>
      </c>
      <c r="AD8461" s="46">
        <v>72</v>
      </c>
      <c r="AE8461" s="46">
        <v>70.400000000000006</v>
      </c>
      <c r="AF8461" s="46">
        <v>121</v>
      </c>
      <c r="AH8461" s="70" t="str">
        <f t="shared" si="963"/>
        <v/>
      </c>
      <c r="AI8461" s="70" t="str">
        <f t="shared" si="964"/>
        <v>GCAW Girls Div 2 Prescott Sectional</v>
      </c>
      <c r="AJ8461" s="70" t="str">
        <f t="shared" si="965"/>
        <v/>
      </c>
      <c r="AK8461" s="70" t="str" cm="1">
        <f t="array" ref="AK8461">_xlfn.IFS(AH8461&lt;&gt;"","1",AI8461&lt;&gt;"","2",AJ8461&lt;&gt;"","3")</f>
        <v>2</v>
      </c>
    </row>
    <row r="8462" spans="1:37" x14ac:dyDescent="0.25">
      <c r="A8462" t="s">
        <v>646</v>
      </c>
      <c r="B8462" t="s">
        <v>647</v>
      </c>
      <c r="C8462" s="67" t="str">
        <f t="shared" si="966"/>
        <v>Lucy Dahlberg</v>
      </c>
      <c r="D8462" s="71" t="str" cm="1">
        <f t="array" ref="D8462">_xlfn.IFS(AK8462="1",CONCATENATE(C8462,"Regional"),AK8462="2",CONCATENATE(C8462,"Sectional"),AK8462="3",CONCATENATE(C8462,COUNTIF($C$1:C8462,C8462)))</f>
        <v>Lucy DahlbergSectional</v>
      </c>
      <c r="E8462" s="66">
        <v>45201.375</v>
      </c>
      <c r="F8462" t="s">
        <v>2524</v>
      </c>
      <c r="G8462" s="46">
        <v>54</v>
      </c>
      <c r="H8462" s="46">
        <v>124</v>
      </c>
      <c r="I8462" s="46">
        <v>45</v>
      </c>
      <c r="J8462" t="s">
        <v>148</v>
      </c>
      <c r="K8462" t="s">
        <v>90</v>
      </c>
      <c r="L8462" s="46">
        <v>5335</v>
      </c>
      <c r="M8462" s="46">
        <v>72</v>
      </c>
      <c r="N8462" s="46">
        <v>70.400000000000006</v>
      </c>
      <c r="O8462" s="46">
        <v>121</v>
      </c>
      <c r="P8462" s="46">
        <f t="shared" si="967"/>
        <v>2</v>
      </c>
      <c r="R8462" s="67" t="s">
        <v>1273</v>
      </c>
      <c r="S8462" s="67">
        <f>COUNTIF(Y$2:$Y$100,R8462)</f>
        <v>0</v>
      </c>
      <c r="V8462" s="67">
        <f t="shared" si="961"/>
        <v>0</v>
      </c>
      <c r="X8462"/>
      <c r="Y8462" s="67" t="str">
        <f t="shared" si="962"/>
        <v xml:space="preserve"> </v>
      </c>
      <c r="AB8462" t="s">
        <v>90</v>
      </c>
      <c r="AC8462" s="46">
        <v>5335</v>
      </c>
      <c r="AD8462" s="46">
        <v>72</v>
      </c>
      <c r="AE8462" s="46">
        <v>70.400000000000006</v>
      </c>
      <c r="AF8462" s="46">
        <v>121</v>
      </c>
      <c r="AH8462" s="70" t="str">
        <f t="shared" si="963"/>
        <v/>
      </c>
      <c r="AI8462" s="70" t="str">
        <f t="shared" si="964"/>
        <v>GCAW Girls Div 2 Prescott Sectional</v>
      </c>
      <c r="AJ8462" s="70" t="str">
        <f t="shared" si="965"/>
        <v/>
      </c>
      <c r="AK8462" s="70" t="str" cm="1">
        <f t="array" ref="AK8462">_xlfn.IFS(AH8462&lt;&gt;"","1",AI8462&lt;&gt;"","2",AJ8462&lt;&gt;"","3")</f>
        <v>2</v>
      </c>
    </row>
    <row r="8463" spans="1:37" x14ac:dyDescent="0.25">
      <c r="A8463" t="s">
        <v>1903</v>
      </c>
      <c r="B8463" t="s">
        <v>684</v>
      </c>
      <c r="C8463" s="67" t="str">
        <f t="shared" si="966"/>
        <v>Savannah Richter</v>
      </c>
      <c r="D8463" s="71" t="str" cm="1">
        <f t="array" ref="D8463">_xlfn.IFS(AK8463="1",CONCATENATE(C8463,"Regional"),AK8463="2",CONCATENATE(C8463,"Sectional"),AK8463="3",CONCATENATE(C8463,COUNTIF($C$1:C8463,C8463)))</f>
        <v>Savannah RichterSectional</v>
      </c>
      <c r="E8463" s="66">
        <v>45201.375</v>
      </c>
      <c r="F8463" t="s">
        <v>2524</v>
      </c>
      <c r="G8463" s="46">
        <v>54</v>
      </c>
      <c r="H8463" s="46">
        <v>125</v>
      </c>
      <c r="I8463" s="46">
        <v>46</v>
      </c>
      <c r="J8463" t="s">
        <v>148</v>
      </c>
      <c r="K8463" t="s">
        <v>90</v>
      </c>
      <c r="L8463" s="46">
        <v>5335</v>
      </c>
      <c r="M8463" s="46">
        <v>72</v>
      </c>
      <c r="N8463" s="46">
        <v>70.400000000000006</v>
      </c>
      <c r="O8463" s="46">
        <v>121</v>
      </c>
      <c r="P8463" s="46">
        <f t="shared" si="967"/>
        <v>2</v>
      </c>
      <c r="R8463" s="67" t="s">
        <v>2917</v>
      </c>
      <c r="S8463" s="67">
        <f>COUNTIF(Y$2:$Y$100,R8463)</f>
        <v>0</v>
      </c>
      <c r="V8463" s="67">
        <f t="shared" si="961"/>
        <v>0</v>
      </c>
      <c r="X8463"/>
      <c r="Y8463" s="67" t="str">
        <f t="shared" si="962"/>
        <v xml:space="preserve"> </v>
      </c>
      <c r="AB8463" t="s">
        <v>90</v>
      </c>
      <c r="AC8463" s="46">
        <v>5335</v>
      </c>
      <c r="AD8463" s="46">
        <v>72</v>
      </c>
      <c r="AE8463" s="46">
        <v>70.400000000000006</v>
      </c>
      <c r="AF8463" s="46">
        <v>121</v>
      </c>
      <c r="AH8463" s="70" t="str">
        <f t="shared" si="963"/>
        <v/>
      </c>
      <c r="AI8463" s="70" t="str">
        <f t="shared" si="964"/>
        <v>GCAW Girls Div 2 Prescott Sectional</v>
      </c>
      <c r="AJ8463" s="70" t="str">
        <f t="shared" si="965"/>
        <v/>
      </c>
      <c r="AK8463" s="70" t="str" cm="1">
        <f t="array" ref="AK8463">_xlfn.IFS(AH8463&lt;&gt;"","1",AI8463&lt;&gt;"","2",AJ8463&lt;&gt;"","3")</f>
        <v>2</v>
      </c>
    </row>
    <row r="8464" spans="1:37" x14ac:dyDescent="0.25">
      <c r="A8464" t="s">
        <v>652</v>
      </c>
      <c r="B8464" t="s">
        <v>1640</v>
      </c>
      <c r="C8464" s="67" t="str">
        <f t="shared" si="966"/>
        <v>Selena Clickner</v>
      </c>
      <c r="D8464" s="71" t="str" cm="1">
        <f t="array" ref="D8464">_xlfn.IFS(AK8464="1",CONCATENATE(C8464,"Regional"),AK8464="2",CONCATENATE(C8464,"Sectional"),AK8464="3",CONCATENATE(C8464,COUNTIF($C$1:C8464,C8464)))</f>
        <v>Selena ClicknerSectional</v>
      </c>
      <c r="E8464" s="66">
        <v>45201.375</v>
      </c>
      <c r="F8464" t="s">
        <v>2524</v>
      </c>
      <c r="G8464" s="46">
        <v>54</v>
      </c>
      <c r="H8464" s="46">
        <v>126</v>
      </c>
      <c r="I8464" s="46">
        <v>47</v>
      </c>
      <c r="J8464" t="s">
        <v>148</v>
      </c>
      <c r="K8464" t="s">
        <v>90</v>
      </c>
      <c r="L8464" s="46">
        <v>5335</v>
      </c>
      <c r="M8464" s="46">
        <v>72</v>
      </c>
      <c r="N8464" s="46">
        <v>70.400000000000006</v>
      </c>
      <c r="O8464" s="46">
        <v>121</v>
      </c>
      <c r="P8464" s="46">
        <f t="shared" si="967"/>
        <v>2</v>
      </c>
      <c r="R8464" s="67" t="s">
        <v>3033</v>
      </c>
      <c r="S8464" s="67">
        <f>COUNTIF(Y$2:$Y$100,R8464)</f>
        <v>0</v>
      </c>
      <c r="V8464" s="67">
        <f t="shared" si="961"/>
        <v>0</v>
      </c>
      <c r="X8464"/>
      <c r="Y8464" s="67" t="str">
        <f t="shared" si="962"/>
        <v xml:space="preserve"> </v>
      </c>
      <c r="AB8464" t="s">
        <v>90</v>
      </c>
      <c r="AC8464" s="46">
        <v>5335</v>
      </c>
      <c r="AD8464" s="46">
        <v>72</v>
      </c>
      <c r="AE8464" s="46">
        <v>70.400000000000006</v>
      </c>
      <c r="AF8464" s="46">
        <v>121</v>
      </c>
      <c r="AH8464" s="70" t="str">
        <f t="shared" si="963"/>
        <v/>
      </c>
      <c r="AI8464" s="70" t="str">
        <f t="shared" si="964"/>
        <v>GCAW Girls Div 2 Prescott Sectional</v>
      </c>
      <c r="AJ8464" s="70" t="str">
        <f t="shared" si="965"/>
        <v/>
      </c>
      <c r="AK8464" s="70" t="str" cm="1">
        <f t="array" ref="AK8464">_xlfn.IFS(AH8464&lt;&gt;"","1",AI8464&lt;&gt;"","2",AJ8464&lt;&gt;"","3")</f>
        <v>2</v>
      </c>
    </row>
    <row r="8465" spans="1:37" x14ac:dyDescent="0.25">
      <c r="A8465" t="s">
        <v>1904</v>
      </c>
      <c r="B8465" t="s">
        <v>1772</v>
      </c>
      <c r="C8465" s="67" t="str">
        <f t="shared" si="966"/>
        <v>Abbey Blechinger</v>
      </c>
      <c r="D8465" s="71" t="str" cm="1">
        <f t="array" ref="D8465">_xlfn.IFS(AK8465="1",CONCATENATE(C8465,"Regional"),AK8465="2",CONCATENATE(C8465,"Sectional"),AK8465="3",CONCATENATE(C8465,COUNTIF($C$1:C8465,C8465)))</f>
        <v>Abbey BlechingerSectional</v>
      </c>
      <c r="E8465" s="66">
        <v>45201.375</v>
      </c>
      <c r="F8465" t="s">
        <v>2524</v>
      </c>
      <c r="G8465" s="46">
        <v>54</v>
      </c>
      <c r="H8465" s="46">
        <v>126</v>
      </c>
      <c r="I8465" s="46">
        <v>47</v>
      </c>
      <c r="J8465" t="s">
        <v>148</v>
      </c>
      <c r="K8465" t="s">
        <v>90</v>
      </c>
      <c r="L8465" s="46">
        <v>5335</v>
      </c>
      <c r="M8465" s="46">
        <v>72</v>
      </c>
      <c r="N8465" s="46">
        <v>70.400000000000006</v>
      </c>
      <c r="O8465" s="46">
        <v>121</v>
      </c>
      <c r="P8465" s="46">
        <f t="shared" si="967"/>
        <v>2</v>
      </c>
      <c r="R8465" s="67" t="s">
        <v>2918</v>
      </c>
      <c r="S8465" s="67">
        <f>COUNTIF(Y$2:$Y$100,R8465)</f>
        <v>0</v>
      </c>
      <c r="V8465" s="67">
        <f t="shared" si="961"/>
        <v>0</v>
      </c>
      <c r="X8465"/>
      <c r="Y8465" s="67" t="str">
        <f t="shared" si="962"/>
        <v xml:space="preserve"> </v>
      </c>
      <c r="AB8465" t="s">
        <v>90</v>
      </c>
      <c r="AC8465" s="46">
        <v>5335</v>
      </c>
      <c r="AD8465" s="46">
        <v>72</v>
      </c>
      <c r="AE8465" s="46">
        <v>70.400000000000006</v>
      </c>
      <c r="AF8465" s="46">
        <v>121</v>
      </c>
      <c r="AH8465" s="70" t="str">
        <f t="shared" si="963"/>
        <v/>
      </c>
      <c r="AI8465" s="70" t="str">
        <f t="shared" si="964"/>
        <v>GCAW Girls Div 2 Prescott Sectional</v>
      </c>
      <c r="AJ8465" s="70" t="str">
        <f t="shared" si="965"/>
        <v/>
      </c>
      <c r="AK8465" s="70" t="str" cm="1">
        <f t="array" ref="AK8465">_xlfn.IFS(AH8465&lt;&gt;"","1",AI8465&lt;&gt;"","2",AJ8465&lt;&gt;"","3")</f>
        <v>2</v>
      </c>
    </row>
    <row r="8466" spans="1:37" x14ac:dyDescent="0.25">
      <c r="A8466" t="s">
        <v>229</v>
      </c>
      <c r="B8466" t="s">
        <v>210</v>
      </c>
      <c r="C8466" s="67" t="str">
        <f t="shared" si="966"/>
        <v>Alexis Clark</v>
      </c>
      <c r="D8466" s="71" t="str" cm="1">
        <f t="array" ref="D8466">_xlfn.IFS(AK8466="1",CONCATENATE(C8466,"Regional"),AK8466="2",CONCATENATE(C8466,"Sectional"),AK8466="3",CONCATENATE(C8466,COUNTIF($C$1:C8466,C8466)))</f>
        <v>Alexis ClarkSectional</v>
      </c>
      <c r="E8466" s="66">
        <v>45201.375</v>
      </c>
      <c r="F8466" t="s">
        <v>2524</v>
      </c>
      <c r="G8466" s="46">
        <v>54</v>
      </c>
      <c r="H8466" s="46">
        <v>127</v>
      </c>
      <c r="I8466" s="46">
        <v>49</v>
      </c>
      <c r="J8466" t="s">
        <v>148</v>
      </c>
      <c r="K8466" t="s">
        <v>90</v>
      </c>
      <c r="L8466" s="46">
        <v>5335</v>
      </c>
      <c r="M8466" s="46">
        <v>72</v>
      </c>
      <c r="N8466" s="46">
        <v>70.400000000000006</v>
      </c>
      <c r="O8466" s="46">
        <v>121</v>
      </c>
      <c r="P8466" s="46">
        <f t="shared" si="967"/>
        <v>2</v>
      </c>
      <c r="R8466" s="67" t="s">
        <v>1552</v>
      </c>
      <c r="S8466" s="67">
        <f>COUNTIF(Y$2:$Y$100,R8466)</f>
        <v>0</v>
      </c>
      <c r="V8466" s="67">
        <f t="shared" si="961"/>
        <v>0</v>
      </c>
      <c r="X8466"/>
      <c r="Y8466" s="67" t="str">
        <f t="shared" si="962"/>
        <v xml:space="preserve"> </v>
      </c>
      <c r="AB8466" t="s">
        <v>90</v>
      </c>
      <c r="AC8466" s="46">
        <v>5335</v>
      </c>
      <c r="AD8466" s="46">
        <v>72</v>
      </c>
      <c r="AE8466" s="46">
        <v>70.400000000000006</v>
      </c>
      <c r="AF8466" s="46">
        <v>121</v>
      </c>
      <c r="AH8466" s="70" t="str">
        <f t="shared" si="963"/>
        <v/>
      </c>
      <c r="AI8466" s="70" t="str">
        <f t="shared" si="964"/>
        <v>GCAW Girls Div 2 Prescott Sectional</v>
      </c>
      <c r="AJ8466" s="70" t="str">
        <f t="shared" si="965"/>
        <v/>
      </c>
      <c r="AK8466" s="70" t="str" cm="1">
        <f t="array" ref="AK8466">_xlfn.IFS(AH8466&lt;&gt;"","1",AI8466&lt;&gt;"","2",AJ8466&lt;&gt;"","3")</f>
        <v>2</v>
      </c>
    </row>
    <row r="8467" spans="1:37" x14ac:dyDescent="0.25">
      <c r="A8467" t="s">
        <v>1088</v>
      </c>
      <c r="B8467" t="s">
        <v>2004</v>
      </c>
      <c r="C8467" s="67" t="str">
        <f t="shared" si="966"/>
        <v>Dagmar Beckel</v>
      </c>
      <c r="D8467" s="71" t="str" cm="1">
        <f t="array" ref="D8467">_xlfn.IFS(AK8467="1",CONCATENATE(C8467,"Regional"),AK8467="2",CONCATENATE(C8467,"Sectional"),AK8467="3",CONCATENATE(C8467,COUNTIF($C$1:C8467,C8467)))</f>
        <v>Dagmar BeckelSectional</v>
      </c>
      <c r="E8467" s="66">
        <v>45201.375</v>
      </c>
      <c r="F8467" t="s">
        <v>2524</v>
      </c>
      <c r="G8467" s="46">
        <v>54</v>
      </c>
      <c r="H8467" s="46">
        <v>128</v>
      </c>
      <c r="I8467" s="46">
        <v>50</v>
      </c>
      <c r="J8467" t="s">
        <v>148</v>
      </c>
      <c r="K8467" t="s">
        <v>90</v>
      </c>
      <c r="L8467" s="46">
        <v>5335</v>
      </c>
      <c r="M8467" s="46">
        <v>72</v>
      </c>
      <c r="N8467" s="46">
        <v>70.400000000000006</v>
      </c>
      <c r="O8467" s="46">
        <v>121</v>
      </c>
      <c r="P8467" s="46">
        <f t="shared" si="967"/>
        <v>2</v>
      </c>
      <c r="R8467" s="67" t="s">
        <v>3018</v>
      </c>
      <c r="S8467" s="67">
        <f>COUNTIF(Y$2:$Y$100,R8467)</f>
        <v>0</v>
      </c>
      <c r="V8467" s="67">
        <f t="shared" ref="V8467:V8530" si="968">COUNTIF(R8467:R11090,Y8467)</f>
        <v>0</v>
      </c>
      <c r="X8467"/>
      <c r="Y8467" s="67" t="str">
        <f t="shared" ref="Y8467:Y8530" si="969">CONCATENATE(W8467," ",X8467)</f>
        <v xml:space="preserve"> </v>
      </c>
      <c r="AB8467" t="s">
        <v>90</v>
      </c>
      <c r="AC8467" s="46">
        <v>5335</v>
      </c>
      <c r="AD8467" s="46">
        <v>72</v>
      </c>
      <c r="AE8467" s="46">
        <v>70.400000000000006</v>
      </c>
      <c r="AF8467" s="46">
        <v>121</v>
      </c>
      <c r="AH8467" s="70" t="str">
        <f t="shared" ref="AH8467:AH8530" si="970">IF(ISNUMBER(SEARCH("regional",$F8467)),$F8467,"")</f>
        <v/>
      </c>
      <c r="AI8467" s="70" t="str">
        <f t="shared" si="964"/>
        <v>GCAW Girls Div 2 Prescott Sectional</v>
      </c>
      <c r="AJ8467" s="70" t="str">
        <f t="shared" si="965"/>
        <v/>
      </c>
      <c r="AK8467" s="70" t="str" cm="1">
        <f t="array" ref="AK8467">_xlfn.IFS(AH8467&lt;&gt;"","1",AI8467&lt;&gt;"","2",AJ8467&lt;&gt;"","3")</f>
        <v>2</v>
      </c>
    </row>
    <row r="8468" spans="1:37" x14ac:dyDescent="0.25">
      <c r="A8468" t="s">
        <v>204</v>
      </c>
      <c r="B8468" t="s">
        <v>1090</v>
      </c>
      <c r="C8468" s="67" t="str">
        <f t="shared" si="966"/>
        <v>Alissa Cameron</v>
      </c>
      <c r="D8468" s="71" t="str" cm="1">
        <f t="array" ref="D8468">_xlfn.IFS(AK8468="1",CONCATENATE(C8468,"Regional"),AK8468="2",CONCATENATE(C8468,"Sectional"),AK8468="3",CONCATENATE(C8468,COUNTIF($C$1:C8468,C8468)))</f>
        <v>Alissa CameronSectional</v>
      </c>
      <c r="E8468" s="66">
        <v>45201.375</v>
      </c>
      <c r="F8468" t="s">
        <v>2524</v>
      </c>
      <c r="G8468" s="46">
        <v>54</v>
      </c>
      <c r="H8468" s="46">
        <v>130</v>
      </c>
      <c r="I8468" s="46">
        <v>51</v>
      </c>
      <c r="J8468" t="s">
        <v>148</v>
      </c>
      <c r="K8468" t="s">
        <v>90</v>
      </c>
      <c r="L8468" s="46">
        <v>5335</v>
      </c>
      <c r="M8468" s="46">
        <v>72</v>
      </c>
      <c r="N8468" s="46">
        <v>70.400000000000006</v>
      </c>
      <c r="O8468" s="46">
        <v>121</v>
      </c>
      <c r="P8468" s="46">
        <f t="shared" si="967"/>
        <v>2</v>
      </c>
      <c r="R8468" s="67" t="s">
        <v>1567</v>
      </c>
      <c r="S8468" s="67">
        <f>COUNTIF(Y$2:$Y$100,R8468)</f>
        <v>0</v>
      </c>
      <c r="V8468" s="67">
        <f t="shared" si="968"/>
        <v>0</v>
      </c>
      <c r="X8468"/>
      <c r="Y8468" s="67" t="str">
        <f t="shared" si="969"/>
        <v xml:space="preserve"> </v>
      </c>
      <c r="AB8468" t="s">
        <v>90</v>
      </c>
      <c r="AC8468" s="46">
        <v>5335</v>
      </c>
      <c r="AD8468" s="46">
        <v>72</v>
      </c>
      <c r="AE8468" s="46">
        <v>70.400000000000006</v>
      </c>
      <c r="AF8468" s="46">
        <v>121</v>
      </c>
      <c r="AH8468" s="70" t="str">
        <f t="shared" si="970"/>
        <v/>
      </c>
      <c r="AI8468" s="70" t="str">
        <f t="shared" ref="AI8468:AI8531" si="971">IF(ISNUMBER(SEARCH("sectional",$F8468)),$F8468,"")</f>
        <v>GCAW Girls Div 2 Prescott Sectional</v>
      </c>
      <c r="AJ8468" s="70" t="str">
        <f t="shared" ref="AJ8468:AJ8531" si="972">IF(AND(AH8468="",AI8468=""),"X","")</f>
        <v/>
      </c>
      <c r="AK8468" s="70" t="str" cm="1">
        <f t="array" ref="AK8468">_xlfn.IFS(AH8468&lt;&gt;"","1",AI8468&lt;&gt;"","2",AJ8468&lt;&gt;"","3")</f>
        <v>2</v>
      </c>
    </row>
    <row r="8469" spans="1:37" x14ac:dyDescent="0.25">
      <c r="A8469" t="s">
        <v>1672</v>
      </c>
      <c r="B8469" t="s">
        <v>437</v>
      </c>
      <c r="C8469" s="67" t="str">
        <f t="shared" si="966"/>
        <v>Kelsey Kettner</v>
      </c>
      <c r="D8469" s="71" t="str" cm="1">
        <f t="array" ref="D8469">_xlfn.IFS(AK8469="1",CONCATENATE(C8469,"Regional"),AK8469="2",CONCATENATE(C8469,"Sectional"),AK8469="3",CONCATENATE(C8469,COUNTIF($C$1:C8469,C8469)))</f>
        <v>Kelsey KettnerSectional</v>
      </c>
      <c r="E8469" s="66">
        <v>45201.375</v>
      </c>
      <c r="F8469" t="s">
        <v>2524</v>
      </c>
      <c r="G8469" s="46">
        <v>54</v>
      </c>
      <c r="H8469" s="46">
        <v>131</v>
      </c>
      <c r="I8469" s="46">
        <v>52</v>
      </c>
      <c r="J8469" t="s">
        <v>148</v>
      </c>
      <c r="K8469" t="s">
        <v>90</v>
      </c>
      <c r="L8469" s="46">
        <v>5335</v>
      </c>
      <c r="M8469" s="46">
        <v>72</v>
      </c>
      <c r="N8469" s="46">
        <v>70.400000000000006</v>
      </c>
      <c r="O8469" s="46">
        <v>121</v>
      </c>
      <c r="P8469" s="46">
        <f t="shared" si="967"/>
        <v>2</v>
      </c>
      <c r="R8469" s="67" t="s">
        <v>3527</v>
      </c>
      <c r="S8469" s="67">
        <f>COUNTIF(Y$2:$Y$100,R8469)</f>
        <v>0</v>
      </c>
      <c r="V8469" s="67">
        <f t="shared" si="968"/>
        <v>0</v>
      </c>
      <c r="X8469"/>
      <c r="Y8469" s="67" t="str">
        <f t="shared" si="969"/>
        <v xml:space="preserve"> </v>
      </c>
      <c r="AB8469" t="s">
        <v>90</v>
      </c>
      <c r="AC8469" s="46">
        <v>5335</v>
      </c>
      <c r="AD8469" s="46">
        <v>72</v>
      </c>
      <c r="AE8469" s="46">
        <v>70.400000000000006</v>
      </c>
      <c r="AF8469" s="46">
        <v>121</v>
      </c>
      <c r="AH8469" s="70" t="str">
        <f t="shared" si="970"/>
        <v/>
      </c>
      <c r="AI8469" s="70" t="str">
        <f t="shared" si="971"/>
        <v>GCAW Girls Div 2 Prescott Sectional</v>
      </c>
      <c r="AJ8469" s="70" t="str">
        <f t="shared" si="972"/>
        <v/>
      </c>
      <c r="AK8469" s="70" t="str" cm="1">
        <f t="array" ref="AK8469">_xlfn.IFS(AH8469&lt;&gt;"","1",AI8469&lt;&gt;"","2",AJ8469&lt;&gt;"","3")</f>
        <v>2</v>
      </c>
    </row>
    <row r="8470" spans="1:37" x14ac:dyDescent="0.25">
      <c r="A8470" t="s">
        <v>800</v>
      </c>
      <c r="B8470" t="s">
        <v>524</v>
      </c>
      <c r="C8470" s="67" t="str">
        <f t="shared" si="966"/>
        <v>Isabelle Baier</v>
      </c>
      <c r="D8470" s="71" t="str" cm="1">
        <f t="array" ref="D8470">_xlfn.IFS(AK8470="1",CONCATENATE(C8470,"Regional"),AK8470="2",CONCATENATE(C8470,"Sectional"),AK8470="3",CONCATENATE(C8470,COUNTIF($C$1:C8470,C8470)))</f>
        <v>Isabelle BaierSectional</v>
      </c>
      <c r="E8470" s="66">
        <v>45201.375</v>
      </c>
      <c r="F8470" t="s">
        <v>2524</v>
      </c>
      <c r="G8470" s="46">
        <v>54</v>
      </c>
      <c r="H8470" s="46">
        <v>149</v>
      </c>
      <c r="I8470" s="46">
        <v>53</v>
      </c>
      <c r="J8470" t="s">
        <v>148</v>
      </c>
      <c r="K8470" t="s">
        <v>90</v>
      </c>
      <c r="L8470" s="46">
        <v>5335</v>
      </c>
      <c r="M8470" s="46">
        <v>72</v>
      </c>
      <c r="N8470" s="46">
        <v>70.400000000000006</v>
      </c>
      <c r="O8470" s="46">
        <v>121</v>
      </c>
      <c r="P8470" s="46">
        <f t="shared" si="967"/>
        <v>2</v>
      </c>
      <c r="R8470" s="67" t="s">
        <v>3035</v>
      </c>
      <c r="S8470" s="67">
        <f>COUNTIF(Y$2:$Y$100,R8470)</f>
        <v>0</v>
      </c>
      <c r="V8470" s="67">
        <f t="shared" si="968"/>
        <v>0</v>
      </c>
      <c r="X8470"/>
      <c r="Y8470" s="67" t="str">
        <f t="shared" si="969"/>
        <v xml:space="preserve"> </v>
      </c>
      <c r="AB8470" t="s">
        <v>90</v>
      </c>
      <c r="AC8470" s="46">
        <v>5335</v>
      </c>
      <c r="AD8470" s="46">
        <v>72</v>
      </c>
      <c r="AE8470" s="46">
        <v>70.400000000000006</v>
      </c>
      <c r="AF8470" s="46">
        <v>121</v>
      </c>
      <c r="AH8470" s="70" t="str">
        <f t="shared" si="970"/>
        <v/>
      </c>
      <c r="AI8470" s="70" t="str">
        <f t="shared" si="971"/>
        <v>GCAW Girls Div 2 Prescott Sectional</v>
      </c>
      <c r="AJ8470" s="70" t="str">
        <f t="shared" si="972"/>
        <v/>
      </c>
      <c r="AK8470" s="70" t="str" cm="1">
        <f t="array" ref="AK8470">_xlfn.IFS(AH8470&lt;&gt;"","1",AI8470&lt;&gt;"","2",AJ8470&lt;&gt;"","3")</f>
        <v>2</v>
      </c>
    </row>
    <row r="8471" spans="1:37" x14ac:dyDescent="0.25">
      <c r="A8471" t="s">
        <v>961</v>
      </c>
      <c r="B8471" t="s">
        <v>962</v>
      </c>
      <c r="C8471" s="67" t="str">
        <f t="shared" si="966"/>
        <v>Karalyn Skinner</v>
      </c>
      <c r="D8471" s="71" t="str" cm="1">
        <f t="array" ref="D8471">_xlfn.IFS(AK8471="1",CONCATENATE(C8471,"Regional"),AK8471="2",CONCATENATE(C8471,"Sectional"),AK8471="3",CONCATENATE(C8471,COUNTIF($C$1:C8471,C8471)))</f>
        <v>Karalyn SkinnerSectional</v>
      </c>
      <c r="E8471" s="66">
        <v>45202.375</v>
      </c>
      <c r="F8471" t="s">
        <v>2494</v>
      </c>
      <c r="G8471" s="46">
        <v>48</v>
      </c>
      <c r="H8471" s="46">
        <v>78</v>
      </c>
      <c r="I8471" s="46">
        <v>1</v>
      </c>
      <c r="J8471" t="s">
        <v>100</v>
      </c>
      <c r="K8471" t="s">
        <v>2495</v>
      </c>
      <c r="L8471" s="46">
        <v>4952</v>
      </c>
      <c r="M8471" s="46">
        <v>72</v>
      </c>
      <c r="N8471" s="46">
        <v>75.8</v>
      </c>
      <c r="O8471" s="46">
        <v>137</v>
      </c>
      <c r="P8471" s="46">
        <f t="shared" si="967"/>
        <v>2</v>
      </c>
      <c r="R8471" s="67" t="s">
        <v>1476</v>
      </c>
      <c r="S8471" s="67">
        <f>COUNTIF(Y$2:$Y$100,R8471)</f>
        <v>0</v>
      </c>
      <c r="V8471" s="67">
        <f t="shared" si="968"/>
        <v>0</v>
      </c>
      <c r="X8471"/>
      <c r="Y8471" s="67" t="str">
        <f t="shared" si="969"/>
        <v xml:space="preserve"> </v>
      </c>
      <c r="AB8471" t="s">
        <v>2495</v>
      </c>
      <c r="AC8471" s="46">
        <v>4952</v>
      </c>
      <c r="AD8471" s="46">
        <v>72</v>
      </c>
      <c r="AE8471" s="46">
        <v>75.8</v>
      </c>
      <c r="AF8471" s="46">
        <v>137</v>
      </c>
      <c r="AH8471" s="70" t="str">
        <f t="shared" si="970"/>
        <v/>
      </c>
      <c r="AI8471" s="70" t="str">
        <f t="shared" si="971"/>
        <v>GCAW Girls Div 1 Eau Claire Memorial Sectional</v>
      </c>
      <c r="AJ8471" s="70" t="str">
        <f t="shared" si="972"/>
        <v/>
      </c>
      <c r="AK8471" s="70" t="str" cm="1">
        <f t="array" ref="AK8471">_xlfn.IFS(AH8471&lt;&gt;"","1",AI8471&lt;&gt;"","2",AJ8471&lt;&gt;"","3")</f>
        <v>2</v>
      </c>
    </row>
    <row r="8472" spans="1:37" x14ac:dyDescent="0.25">
      <c r="A8472" t="s">
        <v>519</v>
      </c>
      <c r="B8472" t="s">
        <v>520</v>
      </c>
      <c r="C8472" s="67" t="str">
        <f t="shared" si="966"/>
        <v>Mahlia McCane</v>
      </c>
      <c r="D8472" s="71" t="str" cm="1">
        <f t="array" ref="D8472">_xlfn.IFS(AK8472="1",CONCATENATE(C8472,"Regional"),AK8472="2",CONCATENATE(C8472,"Sectional"),AK8472="3",CONCATENATE(C8472,COUNTIF($C$1:C8472,C8472)))</f>
        <v>Mahlia McCaneSectional</v>
      </c>
      <c r="E8472" s="66">
        <v>45202.375</v>
      </c>
      <c r="F8472" t="s">
        <v>2494</v>
      </c>
      <c r="G8472" s="46">
        <v>48</v>
      </c>
      <c r="H8472" s="46">
        <v>81</v>
      </c>
      <c r="I8472" s="46">
        <v>2</v>
      </c>
      <c r="J8472" t="s">
        <v>100</v>
      </c>
      <c r="K8472" t="s">
        <v>2495</v>
      </c>
      <c r="L8472" s="46">
        <v>4952</v>
      </c>
      <c r="M8472" s="46">
        <v>72</v>
      </c>
      <c r="N8472" s="46">
        <v>75.8</v>
      </c>
      <c r="O8472" s="46">
        <v>137</v>
      </c>
      <c r="P8472" s="46">
        <f t="shared" si="967"/>
        <v>2</v>
      </c>
      <c r="R8472" s="67" t="s">
        <v>1197</v>
      </c>
      <c r="S8472" s="67">
        <f>COUNTIF(Y$2:$Y$100,R8472)</f>
        <v>0</v>
      </c>
      <c r="V8472" s="67">
        <f t="shared" si="968"/>
        <v>0</v>
      </c>
      <c r="X8472"/>
      <c r="Y8472" s="67" t="str">
        <f t="shared" si="969"/>
        <v xml:space="preserve"> </v>
      </c>
      <c r="AB8472" t="s">
        <v>2495</v>
      </c>
      <c r="AC8472" s="46">
        <v>4952</v>
      </c>
      <c r="AD8472" s="46">
        <v>72</v>
      </c>
      <c r="AE8472" s="46">
        <v>75.8</v>
      </c>
      <c r="AF8472" s="46">
        <v>137</v>
      </c>
      <c r="AH8472" s="70" t="str">
        <f t="shared" si="970"/>
        <v/>
      </c>
      <c r="AI8472" s="70" t="str">
        <f t="shared" si="971"/>
        <v>GCAW Girls Div 1 Eau Claire Memorial Sectional</v>
      </c>
      <c r="AJ8472" s="70" t="str">
        <f t="shared" si="972"/>
        <v/>
      </c>
      <c r="AK8472" s="70" t="str" cm="1">
        <f t="array" ref="AK8472">_xlfn.IFS(AH8472&lt;&gt;"","1",AI8472&lt;&gt;"","2",AJ8472&lt;&gt;"","3")</f>
        <v>2</v>
      </c>
    </row>
    <row r="8473" spans="1:37" x14ac:dyDescent="0.25">
      <c r="A8473" t="s">
        <v>256</v>
      </c>
      <c r="B8473" t="s">
        <v>353</v>
      </c>
      <c r="C8473" s="67" t="str">
        <f t="shared" si="966"/>
        <v>Olivia Grothaus</v>
      </c>
      <c r="D8473" s="71" t="str" cm="1">
        <f t="array" ref="D8473">_xlfn.IFS(AK8473="1",CONCATENATE(C8473,"Regional"),AK8473="2",CONCATENATE(C8473,"Sectional"),AK8473="3",CONCATENATE(C8473,COUNTIF($C$1:C8473,C8473)))</f>
        <v>Olivia GrothausSectional</v>
      </c>
      <c r="E8473" s="66">
        <v>45202.375</v>
      </c>
      <c r="F8473" t="s">
        <v>2494</v>
      </c>
      <c r="G8473" s="46">
        <v>48</v>
      </c>
      <c r="H8473" s="46">
        <v>83</v>
      </c>
      <c r="I8473" s="46">
        <v>3</v>
      </c>
      <c r="J8473" t="s">
        <v>100</v>
      </c>
      <c r="K8473" t="s">
        <v>2495</v>
      </c>
      <c r="L8473" s="46">
        <v>4952</v>
      </c>
      <c r="M8473" s="46">
        <v>72</v>
      </c>
      <c r="N8473" s="46">
        <v>75.8</v>
      </c>
      <c r="O8473" s="46">
        <v>137</v>
      </c>
      <c r="P8473" s="46">
        <f t="shared" si="967"/>
        <v>2</v>
      </c>
      <c r="R8473" s="67" t="s">
        <v>1200</v>
      </c>
      <c r="S8473" s="67">
        <f>COUNTIF(Y$2:$Y$100,R8473)</f>
        <v>0</v>
      </c>
      <c r="V8473" s="67">
        <f t="shared" si="968"/>
        <v>0</v>
      </c>
      <c r="X8473"/>
      <c r="Y8473" s="67" t="str">
        <f t="shared" si="969"/>
        <v xml:space="preserve"> </v>
      </c>
      <c r="AB8473" t="s">
        <v>2495</v>
      </c>
      <c r="AC8473" s="46">
        <v>4952</v>
      </c>
      <c r="AD8473" s="46">
        <v>72</v>
      </c>
      <c r="AE8473" s="46">
        <v>75.8</v>
      </c>
      <c r="AF8473" s="46">
        <v>137</v>
      </c>
      <c r="AH8473" s="70" t="str">
        <f t="shared" si="970"/>
        <v/>
      </c>
      <c r="AI8473" s="70" t="str">
        <f t="shared" si="971"/>
        <v>GCAW Girls Div 1 Eau Claire Memorial Sectional</v>
      </c>
      <c r="AJ8473" s="70" t="str">
        <f t="shared" si="972"/>
        <v/>
      </c>
      <c r="AK8473" s="70" t="str" cm="1">
        <f t="array" ref="AK8473">_xlfn.IFS(AH8473&lt;&gt;"","1",AI8473&lt;&gt;"","2",AJ8473&lt;&gt;"","3")</f>
        <v>2</v>
      </c>
    </row>
    <row r="8474" spans="1:37" x14ac:dyDescent="0.25">
      <c r="A8474" t="s">
        <v>922</v>
      </c>
      <c r="B8474" t="s">
        <v>187</v>
      </c>
      <c r="C8474" s="67" t="str">
        <f t="shared" si="966"/>
        <v>Ava Frederiksen</v>
      </c>
      <c r="D8474" s="71" t="str" cm="1">
        <f t="array" ref="D8474">_xlfn.IFS(AK8474="1",CONCATENATE(C8474,"Regional"),AK8474="2",CONCATENATE(C8474,"Sectional"),AK8474="3",CONCATENATE(C8474,COUNTIF($C$1:C8474,C8474)))</f>
        <v>Ava FrederiksenSectional</v>
      </c>
      <c r="E8474" s="66">
        <v>45202.375</v>
      </c>
      <c r="F8474" t="s">
        <v>2494</v>
      </c>
      <c r="G8474" s="46">
        <v>48</v>
      </c>
      <c r="H8474" s="46">
        <v>84</v>
      </c>
      <c r="I8474" s="46">
        <v>4</v>
      </c>
      <c r="J8474" t="s">
        <v>100</v>
      </c>
      <c r="K8474" t="s">
        <v>2495</v>
      </c>
      <c r="L8474" s="46">
        <v>4952</v>
      </c>
      <c r="M8474" s="46">
        <v>72</v>
      </c>
      <c r="N8474" s="46">
        <v>75.8</v>
      </c>
      <c r="O8474" s="46">
        <v>137</v>
      </c>
      <c r="P8474" s="46">
        <f t="shared" si="967"/>
        <v>2</v>
      </c>
      <c r="R8474" s="67" t="s">
        <v>1453</v>
      </c>
      <c r="S8474" s="67">
        <f>COUNTIF(Y$2:$Y$100,R8474)</f>
        <v>0</v>
      </c>
      <c r="V8474" s="67">
        <f t="shared" si="968"/>
        <v>0</v>
      </c>
      <c r="X8474"/>
      <c r="Y8474" s="67" t="str">
        <f t="shared" si="969"/>
        <v xml:space="preserve"> </v>
      </c>
      <c r="AB8474" t="s">
        <v>2495</v>
      </c>
      <c r="AC8474" s="46">
        <v>4952</v>
      </c>
      <c r="AD8474" s="46">
        <v>72</v>
      </c>
      <c r="AE8474" s="46">
        <v>75.8</v>
      </c>
      <c r="AF8474" s="46">
        <v>137</v>
      </c>
      <c r="AH8474" s="70" t="str">
        <f t="shared" si="970"/>
        <v/>
      </c>
      <c r="AI8474" s="70" t="str">
        <f t="shared" si="971"/>
        <v>GCAW Girls Div 1 Eau Claire Memorial Sectional</v>
      </c>
      <c r="AJ8474" s="70" t="str">
        <f t="shared" si="972"/>
        <v/>
      </c>
      <c r="AK8474" s="70" t="str" cm="1">
        <f t="array" ref="AK8474">_xlfn.IFS(AH8474&lt;&gt;"","1",AI8474&lt;&gt;"","2",AJ8474&lt;&gt;"","3")</f>
        <v>2</v>
      </c>
    </row>
    <row r="8475" spans="1:37" x14ac:dyDescent="0.25">
      <c r="A8475" t="s">
        <v>1016</v>
      </c>
      <c r="B8475" t="s">
        <v>492</v>
      </c>
      <c r="C8475" s="67" t="str">
        <f t="shared" si="966"/>
        <v>Anna Strasser</v>
      </c>
      <c r="D8475" s="71" t="str" cm="1">
        <f t="array" ref="D8475">_xlfn.IFS(AK8475="1",CONCATENATE(C8475,"Regional"),AK8475="2",CONCATENATE(C8475,"Sectional"),AK8475="3",CONCATENATE(C8475,COUNTIF($C$1:C8475,C8475)))</f>
        <v>Anna StrasserSectional</v>
      </c>
      <c r="E8475" s="66">
        <v>45202.375</v>
      </c>
      <c r="F8475" t="s">
        <v>2494</v>
      </c>
      <c r="G8475" s="46">
        <v>48</v>
      </c>
      <c r="H8475" s="46">
        <v>84</v>
      </c>
      <c r="I8475" s="46">
        <v>4</v>
      </c>
      <c r="J8475" t="s">
        <v>100</v>
      </c>
      <c r="K8475" t="s">
        <v>2495</v>
      </c>
      <c r="L8475" s="46">
        <v>4952</v>
      </c>
      <c r="M8475" s="46">
        <v>72</v>
      </c>
      <c r="N8475" s="46">
        <v>75.8</v>
      </c>
      <c r="O8475" s="46">
        <v>137</v>
      </c>
      <c r="P8475" s="46">
        <f t="shared" si="967"/>
        <v>2</v>
      </c>
      <c r="R8475" s="67" t="s">
        <v>1516</v>
      </c>
      <c r="S8475" s="67">
        <f>COUNTIF(Y$2:$Y$100,R8475)</f>
        <v>0</v>
      </c>
      <c r="V8475" s="67">
        <f t="shared" si="968"/>
        <v>0</v>
      </c>
      <c r="X8475"/>
      <c r="Y8475" s="67" t="str">
        <f t="shared" si="969"/>
        <v xml:space="preserve"> </v>
      </c>
      <c r="AB8475" t="s">
        <v>2495</v>
      </c>
      <c r="AC8475" s="46">
        <v>4952</v>
      </c>
      <c r="AD8475" s="46">
        <v>72</v>
      </c>
      <c r="AE8475" s="46">
        <v>75.8</v>
      </c>
      <c r="AF8475" s="46">
        <v>137</v>
      </c>
      <c r="AH8475" s="70" t="str">
        <f t="shared" si="970"/>
        <v/>
      </c>
      <c r="AI8475" s="70" t="str">
        <f t="shared" si="971"/>
        <v>GCAW Girls Div 1 Eau Claire Memorial Sectional</v>
      </c>
      <c r="AJ8475" s="70" t="str">
        <f t="shared" si="972"/>
        <v/>
      </c>
      <c r="AK8475" s="70" t="str" cm="1">
        <f t="array" ref="AK8475">_xlfn.IFS(AH8475&lt;&gt;"","1",AI8475&lt;&gt;"","2",AJ8475&lt;&gt;"","3")</f>
        <v>2</v>
      </c>
    </row>
    <row r="8476" spans="1:37" x14ac:dyDescent="0.25">
      <c r="A8476" t="s">
        <v>525</v>
      </c>
      <c r="B8476" t="s">
        <v>362</v>
      </c>
      <c r="C8476" s="67" t="str">
        <f t="shared" si="966"/>
        <v>Emma Eastep</v>
      </c>
      <c r="D8476" s="71" t="str" cm="1">
        <f t="array" ref="D8476">_xlfn.IFS(AK8476="1",CONCATENATE(C8476,"Regional"),AK8476="2",CONCATENATE(C8476,"Sectional"),AK8476="3",CONCATENATE(C8476,COUNTIF($C$1:C8476,C8476)))</f>
        <v>Emma EastepSectional</v>
      </c>
      <c r="E8476" s="66">
        <v>45202.375</v>
      </c>
      <c r="F8476" t="s">
        <v>2494</v>
      </c>
      <c r="G8476" s="46">
        <v>48</v>
      </c>
      <c r="H8476" s="46">
        <v>86</v>
      </c>
      <c r="I8476" s="46">
        <v>6</v>
      </c>
      <c r="J8476" t="s">
        <v>100</v>
      </c>
      <c r="K8476" t="s">
        <v>2495</v>
      </c>
      <c r="L8476" s="46">
        <v>4952</v>
      </c>
      <c r="M8476" s="46">
        <v>72</v>
      </c>
      <c r="N8476" s="46">
        <v>75.8</v>
      </c>
      <c r="O8476" s="46">
        <v>137</v>
      </c>
      <c r="P8476" s="46">
        <f t="shared" si="967"/>
        <v>2</v>
      </c>
      <c r="R8476" s="67" t="s">
        <v>1201</v>
      </c>
      <c r="S8476" s="67">
        <f>COUNTIF(Y$2:$Y$100,R8476)</f>
        <v>0</v>
      </c>
      <c r="V8476" s="67">
        <f t="shared" si="968"/>
        <v>0</v>
      </c>
      <c r="X8476"/>
      <c r="Y8476" s="67" t="str">
        <f t="shared" si="969"/>
        <v xml:space="preserve"> </v>
      </c>
      <c r="AB8476" t="s">
        <v>2495</v>
      </c>
      <c r="AC8476" s="46">
        <v>4952</v>
      </c>
      <c r="AD8476" s="46">
        <v>72</v>
      </c>
      <c r="AE8476" s="46">
        <v>75.8</v>
      </c>
      <c r="AF8476" s="46">
        <v>137</v>
      </c>
      <c r="AH8476" s="70" t="str">
        <f t="shared" si="970"/>
        <v/>
      </c>
      <c r="AI8476" s="70" t="str">
        <f t="shared" si="971"/>
        <v>GCAW Girls Div 1 Eau Claire Memorial Sectional</v>
      </c>
      <c r="AJ8476" s="70" t="str">
        <f t="shared" si="972"/>
        <v/>
      </c>
      <c r="AK8476" s="70" t="str" cm="1">
        <f t="array" ref="AK8476">_xlfn.IFS(AH8476&lt;&gt;"","1",AI8476&lt;&gt;"","2",AJ8476&lt;&gt;"","3")</f>
        <v>2</v>
      </c>
    </row>
    <row r="8477" spans="1:37" x14ac:dyDescent="0.25">
      <c r="A8477" t="s">
        <v>710</v>
      </c>
      <c r="B8477" t="s">
        <v>711</v>
      </c>
      <c r="C8477" s="67" t="str">
        <f t="shared" si="966"/>
        <v>Teckla Wahlstrand</v>
      </c>
      <c r="D8477" s="71" t="str" cm="1">
        <f t="array" ref="D8477">_xlfn.IFS(AK8477="1",CONCATENATE(C8477,"Regional"),AK8477="2",CONCATENATE(C8477,"Sectional"),AK8477="3",CONCATENATE(C8477,COUNTIF($C$1:C8477,C8477)))</f>
        <v>Teckla WahlstrandSectional</v>
      </c>
      <c r="E8477" s="66">
        <v>45202.375</v>
      </c>
      <c r="F8477" t="s">
        <v>2494</v>
      </c>
      <c r="G8477" s="46">
        <v>48</v>
      </c>
      <c r="H8477" s="46">
        <v>87</v>
      </c>
      <c r="I8477" s="46">
        <v>7</v>
      </c>
      <c r="J8477" t="s">
        <v>100</v>
      </c>
      <c r="K8477" t="s">
        <v>2495</v>
      </c>
      <c r="L8477" s="46">
        <v>4952</v>
      </c>
      <c r="M8477" s="46">
        <v>72</v>
      </c>
      <c r="N8477" s="46">
        <v>75.8</v>
      </c>
      <c r="O8477" s="46">
        <v>137</v>
      </c>
      <c r="P8477" s="46">
        <f t="shared" si="967"/>
        <v>2</v>
      </c>
      <c r="R8477" s="67" t="s">
        <v>1310</v>
      </c>
      <c r="S8477" s="67">
        <f>COUNTIF(Y$2:$Y$100,R8477)</f>
        <v>0</v>
      </c>
      <c r="V8477" s="67">
        <f t="shared" si="968"/>
        <v>0</v>
      </c>
      <c r="X8477"/>
      <c r="Y8477" s="67" t="str">
        <f t="shared" si="969"/>
        <v xml:space="preserve"> </v>
      </c>
      <c r="AB8477" t="s">
        <v>2495</v>
      </c>
      <c r="AC8477" s="46">
        <v>4952</v>
      </c>
      <c r="AD8477" s="46">
        <v>72</v>
      </c>
      <c r="AE8477" s="46">
        <v>75.8</v>
      </c>
      <c r="AF8477" s="46">
        <v>137</v>
      </c>
      <c r="AH8477" s="70" t="str">
        <f t="shared" si="970"/>
        <v/>
      </c>
      <c r="AI8477" s="70" t="str">
        <f t="shared" si="971"/>
        <v>GCAW Girls Div 1 Eau Claire Memorial Sectional</v>
      </c>
      <c r="AJ8477" s="70" t="str">
        <f t="shared" si="972"/>
        <v/>
      </c>
      <c r="AK8477" s="70" t="str" cm="1">
        <f t="array" ref="AK8477">_xlfn.IFS(AH8477&lt;&gt;"","1",AI8477&lt;&gt;"","2",AJ8477&lt;&gt;"","3")</f>
        <v>2</v>
      </c>
    </row>
    <row r="8478" spans="1:37" x14ac:dyDescent="0.25">
      <c r="A8478" t="s">
        <v>329</v>
      </c>
      <c r="B8478" t="s">
        <v>545</v>
      </c>
      <c r="C8478" s="67" t="str">
        <f t="shared" si="966"/>
        <v>Jayeanna Palm</v>
      </c>
      <c r="D8478" s="71" t="str" cm="1">
        <f t="array" ref="D8478">_xlfn.IFS(AK8478="1",CONCATENATE(C8478,"Regional"),AK8478="2",CONCATENATE(C8478,"Sectional"),AK8478="3",CONCATENATE(C8478,COUNTIF($C$1:C8478,C8478)))</f>
        <v>Jayeanna PalmSectional</v>
      </c>
      <c r="E8478" s="66">
        <v>45202.375</v>
      </c>
      <c r="F8478" t="s">
        <v>2494</v>
      </c>
      <c r="G8478" s="46">
        <v>48</v>
      </c>
      <c r="H8478" s="46">
        <v>87</v>
      </c>
      <c r="I8478" s="46">
        <v>7</v>
      </c>
      <c r="J8478" t="s">
        <v>100</v>
      </c>
      <c r="K8478" t="s">
        <v>2495</v>
      </c>
      <c r="L8478" s="46">
        <v>4952</v>
      </c>
      <c r="M8478" s="46">
        <v>72</v>
      </c>
      <c r="N8478" s="46">
        <v>75.8</v>
      </c>
      <c r="O8478" s="46">
        <v>137</v>
      </c>
      <c r="P8478" s="46">
        <f t="shared" si="967"/>
        <v>2</v>
      </c>
      <c r="R8478" s="67" t="s">
        <v>1212</v>
      </c>
      <c r="S8478" s="67">
        <f>COUNTIF(Y$2:$Y$100,R8478)</f>
        <v>0</v>
      </c>
      <c r="V8478" s="67">
        <f t="shared" si="968"/>
        <v>0</v>
      </c>
      <c r="X8478"/>
      <c r="Y8478" s="67" t="str">
        <f t="shared" si="969"/>
        <v xml:space="preserve"> </v>
      </c>
      <c r="AB8478" t="s">
        <v>2495</v>
      </c>
      <c r="AC8478" s="46">
        <v>4952</v>
      </c>
      <c r="AD8478" s="46">
        <v>72</v>
      </c>
      <c r="AE8478" s="46">
        <v>75.8</v>
      </c>
      <c r="AF8478" s="46">
        <v>137</v>
      </c>
      <c r="AH8478" s="70" t="str">
        <f t="shared" si="970"/>
        <v/>
      </c>
      <c r="AI8478" s="70" t="str">
        <f t="shared" si="971"/>
        <v>GCAW Girls Div 1 Eau Claire Memorial Sectional</v>
      </c>
      <c r="AJ8478" s="70" t="str">
        <f t="shared" si="972"/>
        <v/>
      </c>
      <c r="AK8478" s="70" t="str" cm="1">
        <f t="array" ref="AK8478">_xlfn.IFS(AH8478&lt;&gt;"","1",AI8478&lt;&gt;"","2",AJ8478&lt;&gt;"","3")</f>
        <v>2</v>
      </c>
    </row>
    <row r="8479" spans="1:37" x14ac:dyDescent="0.25">
      <c r="A8479" t="s">
        <v>263</v>
      </c>
      <c r="B8479" t="s">
        <v>523</v>
      </c>
      <c r="C8479" s="67" t="str">
        <f t="shared" si="966"/>
        <v>Nora Harris</v>
      </c>
      <c r="D8479" s="71" t="str" cm="1">
        <f t="array" ref="D8479">_xlfn.IFS(AK8479="1",CONCATENATE(C8479,"Regional"),AK8479="2",CONCATENATE(C8479,"Sectional"),AK8479="3",CONCATENATE(C8479,COUNTIF($C$1:C8479,C8479)))</f>
        <v>Nora HarrisSectional</v>
      </c>
      <c r="E8479" s="66">
        <v>45202.375</v>
      </c>
      <c r="F8479" t="s">
        <v>2494</v>
      </c>
      <c r="G8479" s="46">
        <v>48</v>
      </c>
      <c r="H8479" s="46">
        <v>87</v>
      </c>
      <c r="I8479" s="46">
        <v>7</v>
      </c>
      <c r="J8479" t="s">
        <v>100</v>
      </c>
      <c r="K8479" t="s">
        <v>2495</v>
      </c>
      <c r="L8479" s="46">
        <v>4952</v>
      </c>
      <c r="M8479" s="46">
        <v>72</v>
      </c>
      <c r="N8479" s="46">
        <v>75.8</v>
      </c>
      <c r="O8479" s="46">
        <v>137</v>
      </c>
      <c r="P8479" s="46">
        <f t="shared" si="967"/>
        <v>2</v>
      </c>
      <c r="R8479" s="67" t="s">
        <v>1199</v>
      </c>
      <c r="S8479" s="67">
        <f>COUNTIF(Y$2:$Y$100,R8479)</f>
        <v>0</v>
      </c>
      <c r="V8479" s="67">
        <f t="shared" si="968"/>
        <v>0</v>
      </c>
      <c r="X8479"/>
      <c r="Y8479" s="67" t="str">
        <f t="shared" si="969"/>
        <v xml:space="preserve"> </v>
      </c>
      <c r="AB8479" t="s">
        <v>2495</v>
      </c>
      <c r="AC8479" s="46">
        <v>4952</v>
      </c>
      <c r="AD8479" s="46">
        <v>72</v>
      </c>
      <c r="AE8479" s="46">
        <v>75.8</v>
      </c>
      <c r="AF8479" s="46">
        <v>137</v>
      </c>
      <c r="AH8479" s="70" t="str">
        <f t="shared" si="970"/>
        <v/>
      </c>
      <c r="AI8479" s="70" t="str">
        <f t="shared" si="971"/>
        <v>GCAW Girls Div 1 Eau Claire Memorial Sectional</v>
      </c>
      <c r="AJ8479" s="70" t="str">
        <f t="shared" si="972"/>
        <v/>
      </c>
      <c r="AK8479" s="70" t="str" cm="1">
        <f t="array" ref="AK8479">_xlfn.IFS(AH8479&lt;&gt;"","1",AI8479&lt;&gt;"","2",AJ8479&lt;&gt;"","3")</f>
        <v>2</v>
      </c>
    </row>
    <row r="8480" spans="1:37" x14ac:dyDescent="0.25">
      <c r="A8480" t="s">
        <v>1751</v>
      </c>
      <c r="B8480" t="s">
        <v>253</v>
      </c>
      <c r="C8480" s="67" t="str">
        <f t="shared" si="966"/>
        <v>Lily Gies</v>
      </c>
      <c r="D8480" s="71" t="str" cm="1">
        <f t="array" ref="D8480">_xlfn.IFS(AK8480="1",CONCATENATE(C8480,"Regional"),AK8480="2",CONCATENATE(C8480,"Sectional"),AK8480="3",CONCATENATE(C8480,COUNTIF($C$1:C8480,C8480)))</f>
        <v>Lily GiesSectional</v>
      </c>
      <c r="E8480" s="66">
        <v>45202.375</v>
      </c>
      <c r="F8480" t="s">
        <v>2494</v>
      </c>
      <c r="G8480" s="46">
        <v>48</v>
      </c>
      <c r="H8480" s="46">
        <v>87</v>
      </c>
      <c r="I8480" s="46">
        <v>7</v>
      </c>
      <c r="J8480" t="s">
        <v>100</v>
      </c>
      <c r="K8480" t="s">
        <v>2495</v>
      </c>
      <c r="L8480" s="46">
        <v>4952</v>
      </c>
      <c r="M8480" s="46">
        <v>72</v>
      </c>
      <c r="N8480" s="46">
        <v>75.8</v>
      </c>
      <c r="O8480" s="46">
        <v>137</v>
      </c>
      <c r="P8480" s="46">
        <f t="shared" si="967"/>
        <v>2</v>
      </c>
      <c r="R8480" s="67" t="s">
        <v>2758</v>
      </c>
      <c r="S8480" s="67">
        <f>COUNTIF(Y$2:$Y$100,R8480)</f>
        <v>0</v>
      </c>
      <c r="V8480" s="67">
        <f t="shared" si="968"/>
        <v>0</v>
      </c>
      <c r="X8480"/>
      <c r="Y8480" s="67" t="str">
        <f t="shared" si="969"/>
        <v xml:space="preserve"> </v>
      </c>
      <c r="AB8480" t="s">
        <v>2495</v>
      </c>
      <c r="AC8480" s="46">
        <v>4952</v>
      </c>
      <c r="AD8480" s="46">
        <v>72</v>
      </c>
      <c r="AE8480" s="46">
        <v>75.8</v>
      </c>
      <c r="AF8480" s="46">
        <v>137</v>
      </c>
      <c r="AH8480" s="70" t="str">
        <f t="shared" si="970"/>
        <v/>
      </c>
      <c r="AI8480" s="70" t="str">
        <f t="shared" si="971"/>
        <v>GCAW Girls Div 1 Eau Claire Memorial Sectional</v>
      </c>
      <c r="AJ8480" s="70" t="str">
        <f t="shared" si="972"/>
        <v/>
      </c>
      <c r="AK8480" s="70" t="str" cm="1">
        <f t="array" ref="AK8480">_xlfn.IFS(AH8480&lt;&gt;"","1",AI8480&lt;&gt;"","2",AJ8480&lt;&gt;"","3")</f>
        <v>2</v>
      </c>
    </row>
    <row r="8481" spans="1:37" x14ac:dyDescent="0.25">
      <c r="A8481" t="s">
        <v>521</v>
      </c>
      <c r="B8481" t="s">
        <v>416</v>
      </c>
      <c r="C8481" s="67" t="str">
        <f t="shared" si="966"/>
        <v>Sarah Chaffee</v>
      </c>
      <c r="D8481" s="71" t="str" cm="1">
        <f t="array" ref="D8481">_xlfn.IFS(AK8481="1",CONCATENATE(C8481,"Regional"),AK8481="2",CONCATENATE(C8481,"Sectional"),AK8481="3",CONCATENATE(C8481,COUNTIF($C$1:C8481,C8481)))</f>
        <v>Sarah ChaffeeSectional</v>
      </c>
      <c r="E8481" s="66">
        <v>45202.375</v>
      </c>
      <c r="F8481" t="s">
        <v>2494</v>
      </c>
      <c r="G8481" s="46">
        <v>48</v>
      </c>
      <c r="H8481" s="46">
        <v>88</v>
      </c>
      <c r="I8481" s="46">
        <v>11</v>
      </c>
      <c r="J8481" t="s">
        <v>100</v>
      </c>
      <c r="K8481" t="s">
        <v>2495</v>
      </c>
      <c r="L8481" s="46">
        <v>4952</v>
      </c>
      <c r="M8481" s="46">
        <v>72</v>
      </c>
      <c r="N8481" s="46">
        <v>75.8</v>
      </c>
      <c r="O8481" s="46">
        <v>137</v>
      </c>
      <c r="P8481" s="46">
        <f t="shared" si="967"/>
        <v>2</v>
      </c>
      <c r="R8481" s="67" t="s">
        <v>1198</v>
      </c>
      <c r="S8481" s="67">
        <f>COUNTIF(Y$2:$Y$100,R8481)</f>
        <v>0</v>
      </c>
      <c r="V8481" s="67">
        <f t="shared" si="968"/>
        <v>0</v>
      </c>
      <c r="X8481"/>
      <c r="Y8481" s="67" t="str">
        <f t="shared" si="969"/>
        <v xml:space="preserve"> </v>
      </c>
      <c r="AB8481" t="s">
        <v>2495</v>
      </c>
      <c r="AC8481" s="46">
        <v>4952</v>
      </c>
      <c r="AD8481" s="46">
        <v>72</v>
      </c>
      <c r="AE8481" s="46">
        <v>75.8</v>
      </c>
      <c r="AF8481" s="46">
        <v>137</v>
      </c>
      <c r="AH8481" s="70" t="str">
        <f t="shared" si="970"/>
        <v/>
      </c>
      <c r="AI8481" s="70" t="str">
        <f t="shared" si="971"/>
        <v>GCAW Girls Div 1 Eau Claire Memorial Sectional</v>
      </c>
      <c r="AJ8481" s="70" t="str">
        <f t="shared" si="972"/>
        <v/>
      </c>
      <c r="AK8481" s="70" t="str" cm="1">
        <f t="array" ref="AK8481">_xlfn.IFS(AH8481&lt;&gt;"","1",AI8481&lt;&gt;"","2",AJ8481&lt;&gt;"","3")</f>
        <v>2</v>
      </c>
    </row>
    <row r="8482" spans="1:37" x14ac:dyDescent="0.25">
      <c r="A8482" t="s">
        <v>2090</v>
      </c>
      <c r="B8482" t="s">
        <v>311</v>
      </c>
      <c r="C8482" s="67" t="str">
        <f t="shared" si="966"/>
        <v>Julia McBride</v>
      </c>
      <c r="D8482" s="71" t="str" cm="1">
        <f t="array" ref="D8482">_xlfn.IFS(AK8482="1",CONCATENATE(C8482,"Regional"),AK8482="2",CONCATENATE(C8482,"Sectional"),AK8482="3",CONCATENATE(C8482,COUNTIF($C$1:C8482,C8482)))</f>
        <v>Julia McBrideSectional</v>
      </c>
      <c r="E8482" s="66">
        <v>45202.375</v>
      </c>
      <c r="F8482" t="s">
        <v>2494</v>
      </c>
      <c r="G8482" s="46">
        <v>48</v>
      </c>
      <c r="H8482" s="46">
        <v>88</v>
      </c>
      <c r="I8482" s="46">
        <v>11</v>
      </c>
      <c r="J8482" t="s">
        <v>100</v>
      </c>
      <c r="K8482" t="s">
        <v>2495</v>
      </c>
      <c r="L8482" s="46">
        <v>4952</v>
      </c>
      <c r="M8482" s="46">
        <v>72</v>
      </c>
      <c r="N8482" s="46">
        <v>75.8</v>
      </c>
      <c r="O8482" s="46">
        <v>137</v>
      </c>
      <c r="P8482" s="46">
        <f t="shared" si="967"/>
        <v>2</v>
      </c>
      <c r="R8482" s="67" t="s">
        <v>3113</v>
      </c>
      <c r="S8482" s="67">
        <f>COUNTIF(Y$2:$Y$100,R8482)</f>
        <v>0</v>
      </c>
      <c r="V8482" s="67">
        <f t="shared" si="968"/>
        <v>0</v>
      </c>
      <c r="X8482"/>
      <c r="Y8482" s="67" t="str">
        <f t="shared" si="969"/>
        <v xml:space="preserve"> </v>
      </c>
      <c r="AB8482" t="s">
        <v>2495</v>
      </c>
      <c r="AC8482" s="46">
        <v>4952</v>
      </c>
      <c r="AD8482" s="46">
        <v>72</v>
      </c>
      <c r="AE8482" s="46">
        <v>75.8</v>
      </c>
      <c r="AF8482" s="46">
        <v>137</v>
      </c>
      <c r="AH8482" s="70" t="str">
        <f t="shared" si="970"/>
        <v/>
      </c>
      <c r="AI8482" s="70" t="str">
        <f t="shared" si="971"/>
        <v>GCAW Girls Div 1 Eau Claire Memorial Sectional</v>
      </c>
      <c r="AJ8482" s="70" t="str">
        <f t="shared" si="972"/>
        <v/>
      </c>
      <c r="AK8482" s="70" t="str" cm="1">
        <f t="array" ref="AK8482">_xlfn.IFS(AH8482&lt;&gt;"","1",AI8482&lt;&gt;"","2",AJ8482&lt;&gt;"","3")</f>
        <v>2</v>
      </c>
    </row>
    <row r="8483" spans="1:37" x14ac:dyDescent="0.25">
      <c r="A8483" t="s">
        <v>534</v>
      </c>
      <c r="B8483" t="s">
        <v>653</v>
      </c>
      <c r="C8483" s="67" t="str">
        <f t="shared" si="966"/>
        <v>Addy Seaholm</v>
      </c>
      <c r="D8483" s="71" t="str" cm="1">
        <f t="array" ref="D8483">_xlfn.IFS(AK8483="1",CONCATENATE(C8483,"Regional"),AK8483="2",CONCATENATE(C8483,"Sectional"),AK8483="3",CONCATENATE(C8483,COUNTIF($C$1:C8483,C8483)))</f>
        <v>Addy SeaholmSectional</v>
      </c>
      <c r="E8483" s="66">
        <v>45202.375</v>
      </c>
      <c r="F8483" t="s">
        <v>2494</v>
      </c>
      <c r="G8483" s="46">
        <v>48</v>
      </c>
      <c r="H8483" s="46">
        <v>89</v>
      </c>
      <c r="I8483" s="46">
        <v>13</v>
      </c>
      <c r="J8483" t="s">
        <v>100</v>
      </c>
      <c r="K8483" t="s">
        <v>2495</v>
      </c>
      <c r="L8483" s="46">
        <v>4952</v>
      </c>
      <c r="M8483" s="46">
        <v>72</v>
      </c>
      <c r="N8483" s="46">
        <v>75.8</v>
      </c>
      <c r="O8483" s="46">
        <v>137</v>
      </c>
      <c r="P8483" s="46">
        <f t="shared" si="967"/>
        <v>2</v>
      </c>
      <c r="R8483" s="67" t="s">
        <v>2757</v>
      </c>
      <c r="S8483" s="67">
        <f>COUNTIF(Y$2:$Y$100,R8483)</f>
        <v>0</v>
      </c>
      <c r="V8483" s="67">
        <f t="shared" si="968"/>
        <v>0</v>
      </c>
      <c r="X8483"/>
      <c r="Y8483" s="67" t="str">
        <f t="shared" si="969"/>
        <v xml:space="preserve"> </v>
      </c>
      <c r="AB8483" t="s">
        <v>2495</v>
      </c>
      <c r="AC8483" s="46">
        <v>4952</v>
      </c>
      <c r="AD8483" s="46">
        <v>72</v>
      </c>
      <c r="AE8483" s="46">
        <v>75.8</v>
      </c>
      <c r="AF8483" s="46">
        <v>137</v>
      </c>
      <c r="AH8483" s="70" t="str">
        <f t="shared" si="970"/>
        <v/>
      </c>
      <c r="AI8483" s="70" t="str">
        <f t="shared" si="971"/>
        <v>GCAW Girls Div 1 Eau Claire Memorial Sectional</v>
      </c>
      <c r="AJ8483" s="70" t="str">
        <f t="shared" si="972"/>
        <v/>
      </c>
      <c r="AK8483" s="70" t="str" cm="1">
        <f t="array" ref="AK8483">_xlfn.IFS(AH8483&lt;&gt;"","1",AI8483&lt;&gt;"","2",AJ8483&lt;&gt;"","3")</f>
        <v>2</v>
      </c>
    </row>
    <row r="8484" spans="1:37" x14ac:dyDescent="0.25">
      <c r="A8484" t="s">
        <v>1706</v>
      </c>
      <c r="B8484" t="s">
        <v>270</v>
      </c>
      <c r="C8484" s="67" t="str">
        <f t="shared" si="966"/>
        <v>Natalie Henslin</v>
      </c>
      <c r="D8484" s="71" t="str" cm="1">
        <f t="array" ref="D8484">_xlfn.IFS(AK8484="1",CONCATENATE(C8484,"Regional"),AK8484="2",CONCATENATE(C8484,"Sectional"),AK8484="3",CONCATENATE(C8484,COUNTIF($C$1:C8484,C8484)))</f>
        <v>Natalie HenslinSectional</v>
      </c>
      <c r="E8484" s="66">
        <v>45202.375</v>
      </c>
      <c r="F8484" t="s">
        <v>2494</v>
      </c>
      <c r="G8484" s="46">
        <v>48</v>
      </c>
      <c r="H8484" s="46">
        <v>89</v>
      </c>
      <c r="I8484" s="46">
        <v>13</v>
      </c>
      <c r="J8484" t="s">
        <v>100</v>
      </c>
      <c r="K8484" t="s">
        <v>2495</v>
      </c>
      <c r="L8484" s="46">
        <v>4952</v>
      </c>
      <c r="M8484" s="46">
        <v>72</v>
      </c>
      <c r="N8484" s="46">
        <v>75.8</v>
      </c>
      <c r="O8484" s="46">
        <v>137</v>
      </c>
      <c r="P8484" s="46">
        <f t="shared" si="967"/>
        <v>2</v>
      </c>
      <c r="R8484" s="67" t="s">
        <v>3533</v>
      </c>
      <c r="S8484" s="67">
        <f>COUNTIF(Y$2:$Y$100,R8484)</f>
        <v>0</v>
      </c>
      <c r="V8484" s="67">
        <f t="shared" si="968"/>
        <v>0</v>
      </c>
      <c r="X8484"/>
      <c r="Y8484" s="67" t="str">
        <f t="shared" si="969"/>
        <v xml:space="preserve"> </v>
      </c>
      <c r="AB8484" t="s">
        <v>2495</v>
      </c>
      <c r="AC8484" s="46">
        <v>4952</v>
      </c>
      <c r="AD8484" s="46">
        <v>72</v>
      </c>
      <c r="AE8484" s="46">
        <v>75.8</v>
      </c>
      <c r="AF8484" s="46">
        <v>137</v>
      </c>
      <c r="AH8484" s="70" t="str">
        <f t="shared" si="970"/>
        <v/>
      </c>
      <c r="AI8484" s="70" t="str">
        <f t="shared" si="971"/>
        <v>GCAW Girls Div 1 Eau Claire Memorial Sectional</v>
      </c>
      <c r="AJ8484" s="70" t="str">
        <f t="shared" si="972"/>
        <v/>
      </c>
      <c r="AK8484" s="70" t="str" cm="1">
        <f t="array" ref="AK8484">_xlfn.IFS(AH8484&lt;&gt;"","1",AI8484&lt;&gt;"","2",AJ8484&lt;&gt;"","3")</f>
        <v>2</v>
      </c>
    </row>
    <row r="8485" spans="1:37" x14ac:dyDescent="0.25">
      <c r="A8485" t="s">
        <v>932</v>
      </c>
      <c r="B8485" t="s">
        <v>570</v>
      </c>
      <c r="C8485" s="67" t="str">
        <f t="shared" si="966"/>
        <v>Sydney Kranig</v>
      </c>
      <c r="D8485" s="71" t="str" cm="1">
        <f t="array" ref="D8485">_xlfn.IFS(AK8485="1",CONCATENATE(C8485,"Regional"),AK8485="2",CONCATENATE(C8485,"Sectional"),AK8485="3",CONCATENATE(C8485,COUNTIF($C$1:C8485,C8485)))</f>
        <v>Sydney KranigSectional</v>
      </c>
      <c r="E8485" s="66">
        <v>45202.375</v>
      </c>
      <c r="F8485" t="s">
        <v>2494</v>
      </c>
      <c r="G8485" s="46">
        <v>48</v>
      </c>
      <c r="H8485" s="46">
        <v>90</v>
      </c>
      <c r="I8485" s="46">
        <v>15</v>
      </c>
      <c r="J8485" t="s">
        <v>100</v>
      </c>
      <c r="K8485" t="s">
        <v>2495</v>
      </c>
      <c r="L8485" s="46">
        <v>4952</v>
      </c>
      <c r="M8485" s="46">
        <v>72</v>
      </c>
      <c r="N8485" s="46">
        <v>75.8</v>
      </c>
      <c r="O8485" s="46">
        <v>137</v>
      </c>
      <c r="P8485" s="46">
        <f t="shared" si="967"/>
        <v>2</v>
      </c>
      <c r="R8485" s="67" t="s">
        <v>3114</v>
      </c>
      <c r="S8485" s="67">
        <f>COUNTIF(Y$2:$Y$100,R8485)</f>
        <v>0</v>
      </c>
      <c r="V8485" s="67">
        <f t="shared" si="968"/>
        <v>0</v>
      </c>
      <c r="X8485"/>
      <c r="Y8485" s="67" t="str">
        <f t="shared" si="969"/>
        <v xml:space="preserve"> </v>
      </c>
      <c r="AB8485" t="s">
        <v>2495</v>
      </c>
      <c r="AC8485" s="46">
        <v>4952</v>
      </c>
      <c r="AD8485" s="46">
        <v>72</v>
      </c>
      <c r="AE8485" s="46">
        <v>75.8</v>
      </c>
      <c r="AF8485" s="46">
        <v>137</v>
      </c>
      <c r="AH8485" s="70" t="str">
        <f t="shared" si="970"/>
        <v/>
      </c>
      <c r="AI8485" s="70" t="str">
        <f t="shared" si="971"/>
        <v>GCAW Girls Div 1 Eau Claire Memorial Sectional</v>
      </c>
      <c r="AJ8485" s="70" t="str">
        <f t="shared" si="972"/>
        <v/>
      </c>
      <c r="AK8485" s="70" t="str" cm="1">
        <f t="array" ref="AK8485">_xlfn.IFS(AH8485&lt;&gt;"","1",AI8485&lt;&gt;"","2",AJ8485&lt;&gt;"","3")</f>
        <v>2</v>
      </c>
    </row>
    <row r="8486" spans="1:37" x14ac:dyDescent="0.25">
      <c r="A8486" t="s">
        <v>925</v>
      </c>
      <c r="B8486" t="s">
        <v>926</v>
      </c>
      <c r="C8486" s="67" t="str">
        <f t="shared" si="966"/>
        <v>Brielle Lenz</v>
      </c>
      <c r="D8486" s="71" t="str" cm="1">
        <f t="array" ref="D8486">_xlfn.IFS(AK8486="1",CONCATENATE(C8486,"Regional"),AK8486="2",CONCATENATE(C8486,"Sectional"),AK8486="3",CONCATENATE(C8486,COUNTIF($C$1:C8486,C8486)))</f>
        <v>Brielle LenzSectional</v>
      </c>
      <c r="E8486" s="66">
        <v>45202.375</v>
      </c>
      <c r="F8486" t="s">
        <v>2494</v>
      </c>
      <c r="G8486" s="46">
        <v>48</v>
      </c>
      <c r="H8486" s="46">
        <v>90</v>
      </c>
      <c r="I8486" s="46">
        <v>15</v>
      </c>
      <c r="J8486" t="s">
        <v>100</v>
      </c>
      <c r="K8486" t="s">
        <v>2495</v>
      </c>
      <c r="L8486" s="46">
        <v>4952</v>
      </c>
      <c r="M8486" s="46">
        <v>72</v>
      </c>
      <c r="N8486" s="46">
        <v>75.8</v>
      </c>
      <c r="O8486" s="46">
        <v>137</v>
      </c>
      <c r="P8486" s="46">
        <f t="shared" si="967"/>
        <v>2</v>
      </c>
      <c r="R8486" s="67" t="s">
        <v>1455</v>
      </c>
      <c r="S8486" s="67">
        <f>COUNTIF(Y$2:$Y$100,R8486)</f>
        <v>0</v>
      </c>
      <c r="V8486" s="67">
        <f t="shared" si="968"/>
        <v>0</v>
      </c>
      <c r="X8486"/>
      <c r="Y8486" s="67" t="str">
        <f t="shared" si="969"/>
        <v xml:space="preserve"> </v>
      </c>
      <c r="AB8486" t="s">
        <v>2495</v>
      </c>
      <c r="AC8486" s="46">
        <v>4952</v>
      </c>
      <c r="AD8486" s="46">
        <v>72</v>
      </c>
      <c r="AE8486" s="46">
        <v>75.8</v>
      </c>
      <c r="AF8486" s="46">
        <v>137</v>
      </c>
      <c r="AH8486" s="70" t="str">
        <f t="shared" si="970"/>
        <v/>
      </c>
      <c r="AI8486" s="70" t="str">
        <f t="shared" si="971"/>
        <v>GCAW Girls Div 1 Eau Claire Memorial Sectional</v>
      </c>
      <c r="AJ8486" s="70" t="str">
        <f t="shared" si="972"/>
        <v/>
      </c>
      <c r="AK8486" s="70" t="str" cm="1">
        <f t="array" ref="AK8486">_xlfn.IFS(AH8486&lt;&gt;"","1",AI8486&lt;&gt;"","2",AJ8486&lt;&gt;"","3")</f>
        <v>2</v>
      </c>
    </row>
    <row r="8487" spans="1:37" x14ac:dyDescent="0.25">
      <c r="A8487" t="s">
        <v>708</v>
      </c>
      <c r="B8487" t="s">
        <v>709</v>
      </c>
      <c r="C8487" s="67" t="str">
        <f t="shared" si="966"/>
        <v>McKenna Zignego</v>
      </c>
      <c r="D8487" s="71" t="str" cm="1">
        <f t="array" ref="D8487">_xlfn.IFS(AK8487="1",CONCATENATE(C8487,"Regional"),AK8487="2",CONCATENATE(C8487,"Sectional"),AK8487="3",CONCATENATE(C8487,COUNTIF($C$1:C8487,C8487)))</f>
        <v>McKenna ZignegoSectional</v>
      </c>
      <c r="E8487" s="66">
        <v>45202.375</v>
      </c>
      <c r="F8487" t="s">
        <v>2494</v>
      </c>
      <c r="G8487" s="46">
        <v>48</v>
      </c>
      <c r="H8487" s="46">
        <v>91</v>
      </c>
      <c r="I8487" s="46">
        <v>17</v>
      </c>
      <c r="J8487" t="s">
        <v>100</v>
      </c>
      <c r="K8487" t="s">
        <v>2495</v>
      </c>
      <c r="L8487" s="46">
        <v>4952</v>
      </c>
      <c r="M8487" s="46">
        <v>72</v>
      </c>
      <c r="N8487" s="46">
        <v>75.8</v>
      </c>
      <c r="O8487" s="46">
        <v>137</v>
      </c>
      <c r="P8487" s="46">
        <f t="shared" si="967"/>
        <v>2</v>
      </c>
      <c r="R8487" s="67" t="s">
        <v>1309</v>
      </c>
      <c r="S8487" s="67">
        <f>COUNTIF(Y$2:$Y$100,R8487)</f>
        <v>0</v>
      </c>
      <c r="V8487" s="67">
        <f t="shared" si="968"/>
        <v>0</v>
      </c>
      <c r="X8487"/>
      <c r="Y8487" s="67" t="str">
        <f t="shared" si="969"/>
        <v xml:space="preserve"> </v>
      </c>
      <c r="AB8487" t="s">
        <v>2495</v>
      </c>
      <c r="AC8487" s="46">
        <v>4952</v>
      </c>
      <c r="AD8487" s="46">
        <v>72</v>
      </c>
      <c r="AE8487" s="46">
        <v>75.8</v>
      </c>
      <c r="AF8487" s="46">
        <v>137</v>
      </c>
      <c r="AH8487" s="70" t="str">
        <f t="shared" si="970"/>
        <v/>
      </c>
      <c r="AI8487" s="70" t="str">
        <f t="shared" si="971"/>
        <v>GCAW Girls Div 1 Eau Claire Memorial Sectional</v>
      </c>
      <c r="AJ8487" s="70" t="str">
        <f t="shared" si="972"/>
        <v/>
      </c>
      <c r="AK8487" s="70" t="str" cm="1">
        <f t="array" ref="AK8487">_xlfn.IFS(AH8487&lt;&gt;"","1",AI8487&lt;&gt;"","2",AJ8487&lt;&gt;"","3")</f>
        <v>2</v>
      </c>
    </row>
    <row r="8488" spans="1:37" x14ac:dyDescent="0.25">
      <c r="A8488" t="s">
        <v>549</v>
      </c>
      <c r="B8488" t="s">
        <v>550</v>
      </c>
      <c r="C8488" s="67" t="str">
        <f t="shared" si="966"/>
        <v>Karma Hasselberger</v>
      </c>
      <c r="D8488" s="71" t="str" cm="1">
        <f t="array" ref="D8488">_xlfn.IFS(AK8488="1",CONCATENATE(C8488,"Regional"),AK8488="2",CONCATENATE(C8488,"Sectional"),AK8488="3",CONCATENATE(C8488,COUNTIF($C$1:C8488,C8488)))</f>
        <v>Karma HasselbergerSectional</v>
      </c>
      <c r="E8488" s="66">
        <v>45202.375</v>
      </c>
      <c r="F8488" t="s">
        <v>2494</v>
      </c>
      <c r="G8488" s="46">
        <v>48</v>
      </c>
      <c r="H8488" s="46">
        <v>92</v>
      </c>
      <c r="I8488" s="46">
        <v>18</v>
      </c>
      <c r="J8488" t="s">
        <v>100</v>
      </c>
      <c r="K8488" t="s">
        <v>2495</v>
      </c>
      <c r="L8488" s="46">
        <v>4952</v>
      </c>
      <c r="M8488" s="46">
        <v>72</v>
      </c>
      <c r="N8488" s="46">
        <v>75.8</v>
      </c>
      <c r="O8488" s="46">
        <v>137</v>
      </c>
      <c r="P8488" s="46">
        <f t="shared" si="967"/>
        <v>2</v>
      </c>
      <c r="R8488" s="67" t="s">
        <v>1214</v>
      </c>
      <c r="S8488" s="67">
        <f>COUNTIF(Y$2:$Y$100,R8488)</f>
        <v>0</v>
      </c>
      <c r="V8488" s="67">
        <f t="shared" si="968"/>
        <v>0</v>
      </c>
      <c r="X8488"/>
      <c r="Y8488" s="67" t="str">
        <f t="shared" si="969"/>
        <v xml:space="preserve"> </v>
      </c>
      <c r="AB8488" t="s">
        <v>2495</v>
      </c>
      <c r="AC8488" s="46">
        <v>4952</v>
      </c>
      <c r="AD8488" s="46">
        <v>72</v>
      </c>
      <c r="AE8488" s="46">
        <v>75.8</v>
      </c>
      <c r="AF8488" s="46">
        <v>137</v>
      </c>
      <c r="AH8488" s="70" t="str">
        <f t="shared" si="970"/>
        <v/>
      </c>
      <c r="AI8488" s="70" t="str">
        <f t="shared" si="971"/>
        <v>GCAW Girls Div 1 Eau Claire Memorial Sectional</v>
      </c>
      <c r="AJ8488" s="70" t="str">
        <f t="shared" si="972"/>
        <v/>
      </c>
      <c r="AK8488" s="70" t="str" cm="1">
        <f t="array" ref="AK8488">_xlfn.IFS(AH8488&lt;&gt;"","1",AI8488&lt;&gt;"","2",AJ8488&lt;&gt;"","3")</f>
        <v>2</v>
      </c>
    </row>
    <row r="8489" spans="1:37" x14ac:dyDescent="0.25">
      <c r="A8489" t="s">
        <v>194</v>
      </c>
      <c r="B8489" t="s">
        <v>1688</v>
      </c>
      <c r="C8489" s="67" t="str">
        <f t="shared" si="966"/>
        <v>Autumn Cooper</v>
      </c>
      <c r="D8489" s="71" t="str" cm="1">
        <f t="array" ref="D8489">_xlfn.IFS(AK8489="1",CONCATENATE(C8489,"Regional"),AK8489="2",CONCATENATE(C8489,"Sectional"),AK8489="3",CONCATENATE(C8489,COUNTIF($C$1:C8489,C8489)))</f>
        <v>Autumn CooperSectional</v>
      </c>
      <c r="E8489" s="66">
        <v>45202.375</v>
      </c>
      <c r="F8489" t="s">
        <v>2494</v>
      </c>
      <c r="G8489" s="46">
        <v>48</v>
      </c>
      <c r="H8489" s="46">
        <v>92</v>
      </c>
      <c r="I8489" s="46">
        <v>18</v>
      </c>
      <c r="J8489" t="s">
        <v>100</v>
      </c>
      <c r="K8489" t="s">
        <v>2495</v>
      </c>
      <c r="L8489" s="46">
        <v>4952</v>
      </c>
      <c r="M8489" s="46">
        <v>72</v>
      </c>
      <c r="N8489" s="46">
        <v>75.8</v>
      </c>
      <c r="O8489" s="46">
        <v>137</v>
      </c>
      <c r="P8489" s="46">
        <f t="shared" si="967"/>
        <v>2</v>
      </c>
      <c r="R8489" s="67" t="s">
        <v>3545</v>
      </c>
      <c r="S8489" s="67">
        <f>COUNTIF(Y$2:$Y$100,R8489)</f>
        <v>0</v>
      </c>
      <c r="V8489" s="67">
        <f t="shared" si="968"/>
        <v>0</v>
      </c>
      <c r="X8489"/>
      <c r="Y8489" s="67" t="str">
        <f t="shared" si="969"/>
        <v xml:space="preserve"> </v>
      </c>
      <c r="AB8489" t="s">
        <v>2495</v>
      </c>
      <c r="AC8489" s="46">
        <v>4952</v>
      </c>
      <c r="AD8489" s="46">
        <v>72</v>
      </c>
      <c r="AE8489" s="46">
        <v>75.8</v>
      </c>
      <c r="AF8489" s="46">
        <v>137</v>
      </c>
      <c r="AH8489" s="70" t="str">
        <f t="shared" si="970"/>
        <v/>
      </c>
      <c r="AI8489" s="70" t="str">
        <f t="shared" si="971"/>
        <v>GCAW Girls Div 1 Eau Claire Memorial Sectional</v>
      </c>
      <c r="AJ8489" s="70" t="str">
        <f t="shared" si="972"/>
        <v/>
      </c>
      <c r="AK8489" s="70" t="str" cm="1">
        <f t="array" ref="AK8489">_xlfn.IFS(AH8489&lt;&gt;"","1",AI8489&lt;&gt;"","2",AJ8489&lt;&gt;"","3")</f>
        <v>2</v>
      </c>
    </row>
    <row r="8490" spans="1:37" x14ac:dyDescent="0.25">
      <c r="A8490" t="s">
        <v>702</v>
      </c>
      <c r="B8490" t="s">
        <v>622</v>
      </c>
      <c r="C8490" s="67" t="str">
        <f t="shared" si="966"/>
        <v>Samantha Halle</v>
      </c>
      <c r="D8490" s="71" t="str" cm="1">
        <f t="array" ref="D8490">_xlfn.IFS(AK8490="1",CONCATENATE(C8490,"Regional"),AK8490="2",CONCATENATE(C8490,"Sectional"),AK8490="3",CONCATENATE(C8490,COUNTIF($C$1:C8490,C8490)))</f>
        <v>Samantha HalleSectional</v>
      </c>
      <c r="E8490" s="66">
        <v>45202.375</v>
      </c>
      <c r="F8490" t="s">
        <v>2494</v>
      </c>
      <c r="G8490" s="46">
        <v>48</v>
      </c>
      <c r="H8490" s="46">
        <v>92</v>
      </c>
      <c r="I8490" s="46">
        <v>18</v>
      </c>
      <c r="J8490" t="s">
        <v>100</v>
      </c>
      <c r="K8490" t="s">
        <v>2495</v>
      </c>
      <c r="L8490" s="46">
        <v>4952</v>
      </c>
      <c r="M8490" s="46">
        <v>72</v>
      </c>
      <c r="N8490" s="46">
        <v>75.8</v>
      </c>
      <c r="O8490" s="46">
        <v>137</v>
      </c>
      <c r="P8490" s="46">
        <f t="shared" si="967"/>
        <v>2</v>
      </c>
      <c r="R8490" s="67" t="s">
        <v>2759</v>
      </c>
      <c r="S8490" s="67">
        <f>COUNTIF(Y$2:$Y$100,R8490)</f>
        <v>0</v>
      </c>
      <c r="V8490" s="67">
        <f t="shared" si="968"/>
        <v>0</v>
      </c>
      <c r="X8490"/>
      <c r="Y8490" s="67" t="str">
        <f t="shared" si="969"/>
        <v xml:space="preserve"> </v>
      </c>
      <c r="AB8490" t="s">
        <v>2495</v>
      </c>
      <c r="AC8490" s="46">
        <v>4952</v>
      </c>
      <c r="AD8490" s="46">
        <v>72</v>
      </c>
      <c r="AE8490" s="46">
        <v>75.8</v>
      </c>
      <c r="AF8490" s="46">
        <v>137</v>
      </c>
      <c r="AH8490" s="70" t="str">
        <f t="shared" si="970"/>
        <v/>
      </c>
      <c r="AI8490" s="70" t="str">
        <f t="shared" si="971"/>
        <v>GCAW Girls Div 1 Eau Claire Memorial Sectional</v>
      </c>
      <c r="AJ8490" s="70" t="str">
        <f t="shared" si="972"/>
        <v/>
      </c>
      <c r="AK8490" s="70" t="str" cm="1">
        <f t="array" ref="AK8490">_xlfn.IFS(AH8490&lt;&gt;"","1",AI8490&lt;&gt;"","2",AJ8490&lt;&gt;"","3")</f>
        <v>2</v>
      </c>
    </row>
    <row r="8491" spans="1:37" x14ac:dyDescent="0.25">
      <c r="A8491" t="s">
        <v>2091</v>
      </c>
      <c r="B8491" t="s">
        <v>2715</v>
      </c>
      <c r="C8491" s="67" t="str">
        <f t="shared" si="966"/>
        <v>Lexxi Oertel</v>
      </c>
      <c r="D8491" s="71" t="str" cm="1">
        <f t="array" ref="D8491">_xlfn.IFS(AK8491="1",CONCATENATE(C8491,"Regional"),AK8491="2",CONCATENATE(C8491,"Sectional"),AK8491="3",CONCATENATE(C8491,COUNTIF($C$1:C8491,C8491)))</f>
        <v>Lexxi OertelSectional</v>
      </c>
      <c r="E8491" s="66">
        <v>45202.375</v>
      </c>
      <c r="F8491" t="s">
        <v>2494</v>
      </c>
      <c r="G8491" s="46">
        <v>48</v>
      </c>
      <c r="H8491" s="46">
        <v>93</v>
      </c>
      <c r="I8491" s="46">
        <v>21</v>
      </c>
      <c r="J8491" t="s">
        <v>100</v>
      </c>
      <c r="K8491" t="s">
        <v>2495</v>
      </c>
      <c r="L8491" s="46">
        <v>4952</v>
      </c>
      <c r="M8491" s="46">
        <v>72</v>
      </c>
      <c r="N8491" s="46">
        <v>75.8</v>
      </c>
      <c r="O8491" s="46">
        <v>137</v>
      </c>
      <c r="P8491" s="46">
        <f t="shared" si="967"/>
        <v>2</v>
      </c>
      <c r="R8491" s="67" t="s">
        <v>3115</v>
      </c>
      <c r="S8491" s="67">
        <f>COUNTIF(Y$2:$Y$100,R8491)</f>
        <v>0</v>
      </c>
      <c r="V8491" s="67">
        <f t="shared" si="968"/>
        <v>0</v>
      </c>
      <c r="X8491"/>
      <c r="Y8491" s="67" t="str">
        <f t="shared" si="969"/>
        <v xml:space="preserve"> </v>
      </c>
      <c r="AB8491" t="s">
        <v>2495</v>
      </c>
      <c r="AC8491" s="46">
        <v>4952</v>
      </c>
      <c r="AD8491" s="46">
        <v>72</v>
      </c>
      <c r="AE8491" s="46">
        <v>75.8</v>
      </c>
      <c r="AF8491" s="46">
        <v>137</v>
      </c>
      <c r="AH8491" s="70" t="str">
        <f t="shared" si="970"/>
        <v/>
      </c>
      <c r="AI8491" s="70" t="str">
        <f t="shared" si="971"/>
        <v>GCAW Girls Div 1 Eau Claire Memorial Sectional</v>
      </c>
      <c r="AJ8491" s="70" t="str">
        <f t="shared" si="972"/>
        <v/>
      </c>
      <c r="AK8491" s="70" t="str" cm="1">
        <f t="array" ref="AK8491">_xlfn.IFS(AH8491&lt;&gt;"","1",AI8491&lt;&gt;"","2",AJ8491&lt;&gt;"","3")</f>
        <v>2</v>
      </c>
    </row>
    <row r="8492" spans="1:37" x14ac:dyDescent="0.25">
      <c r="A8492" t="s">
        <v>289</v>
      </c>
      <c r="B8492" t="s">
        <v>490</v>
      </c>
      <c r="C8492" s="67" t="str">
        <f t="shared" si="966"/>
        <v>Ellie Krueger</v>
      </c>
      <c r="D8492" s="71" t="str" cm="1">
        <f t="array" ref="D8492">_xlfn.IFS(AK8492="1",CONCATENATE(C8492,"Regional"),AK8492="2",CONCATENATE(C8492,"Sectional"),AK8492="3",CONCATENATE(C8492,COUNTIF($C$1:C8492,C8492)))</f>
        <v>Ellie KruegerSectional</v>
      </c>
      <c r="E8492" s="66">
        <v>45202.375</v>
      </c>
      <c r="F8492" t="s">
        <v>2494</v>
      </c>
      <c r="G8492" s="46">
        <v>48</v>
      </c>
      <c r="H8492" s="46">
        <v>93</v>
      </c>
      <c r="I8492" s="46">
        <v>21</v>
      </c>
      <c r="J8492" t="s">
        <v>100</v>
      </c>
      <c r="K8492" t="s">
        <v>2495</v>
      </c>
      <c r="L8492" s="46">
        <v>4952</v>
      </c>
      <c r="M8492" s="46">
        <v>72</v>
      </c>
      <c r="N8492" s="46">
        <v>75.8</v>
      </c>
      <c r="O8492" s="46">
        <v>137</v>
      </c>
      <c r="P8492" s="46">
        <f t="shared" si="967"/>
        <v>2</v>
      </c>
      <c r="R8492" s="67" t="s">
        <v>1204</v>
      </c>
      <c r="S8492" s="67">
        <f>COUNTIF(Y$2:$Y$100,R8492)</f>
        <v>0</v>
      </c>
      <c r="V8492" s="67">
        <f t="shared" si="968"/>
        <v>0</v>
      </c>
      <c r="X8492"/>
      <c r="Y8492" s="67" t="str">
        <f t="shared" si="969"/>
        <v xml:space="preserve"> </v>
      </c>
      <c r="AB8492" t="s">
        <v>2495</v>
      </c>
      <c r="AC8492" s="46">
        <v>4952</v>
      </c>
      <c r="AD8492" s="46">
        <v>72</v>
      </c>
      <c r="AE8492" s="46">
        <v>75.8</v>
      </c>
      <c r="AF8492" s="46">
        <v>137</v>
      </c>
      <c r="AH8492" s="70" t="str">
        <f t="shared" si="970"/>
        <v/>
      </c>
      <c r="AI8492" s="70" t="str">
        <f t="shared" si="971"/>
        <v>GCAW Girls Div 1 Eau Claire Memorial Sectional</v>
      </c>
      <c r="AJ8492" s="70" t="str">
        <f t="shared" si="972"/>
        <v/>
      </c>
      <c r="AK8492" s="70" t="str" cm="1">
        <f t="array" ref="AK8492">_xlfn.IFS(AH8492&lt;&gt;"","1",AI8492&lt;&gt;"","2",AJ8492&lt;&gt;"","3")</f>
        <v>2</v>
      </c>
    </row>
    <row r="8493" spans="1:37" x14ac:dyDescent="0.25">
      <c r="A8493" t="s">
        <v>930</v>
      </c>
      <c r="B8493" t="s">
        <v>772</v>
      </c>
      <c r="C8493" s="67" t="str">
        <f t="shared" si="966"/>
        <v>Alexa Cour</v>
      </c>
      <c r="D8493" s="71" t="str" cm="1">
        <f t="array" ref="D8493">_xlfn.IFS(AK8493="1",CONCATENATE(C8493,"Regional"),AK8493="2",CONCATENATE(C8493,"Sectional"),AK8493="3",CONCATENATE(C8493,COUNTIF($C$1:C8493,C8493)))</f>
        <v>Alexa CourSectional</v>
      </c>
      <c r="E8493" s="66">
        <v>45202.375</v>
      </c>
      <c r="F8493" t="s">
        <v>2494</v>
      </c>
      <c r="G8493" s="46">
        <v>48</v>
      </c>
      <c r="H8493" s="46">
        <v>93</v>
      </c>
      <c r="I8493" s="46">
        <v>21</v>
      </c>
      <c r="J8493" t="s">
        <v>100</v>
      </c>
      <c r="K8493" t="s">
        <v>2495</v>
      </c>
      <c r="L8493" s="46">
        <v>4952</v>
      </c>
      <c r="M8493" s="46">
        <v>72</v>
      </c>
      <c r="N8493" s="46">
        <v>75.8</v>
      </c>
      <c r="O8493" s="46">
        <v>137</v>
      </c>
      <c r="P8493" s="46">
        <f t="shared" si="967"/>
        <v>2</v>
      </c>
      <c r="R8493" s="67" t="s">
        <v>1457</v>
      </c>
      <c r="S8493" s="67">
        <f>COUNTIF(Y$2:$Y$100,R8493)</f>
        <v>0</v>
      </c>
      <c r="V8493" s="67">
        <f t="shared" si="968"/>
        <v>0</v>
      </c>
      <c r="X8493"/>
      <c r="Y8493" s="67" t="str">
        <f t="shared" si="969"/>
        <v xml:space="preserve"> </v>
      </c>
      <c r="AB8493" t="s">
        <v>2495</v>
      </c>
      <c r="AC8493" s="46">
        <v>4952</v>
      </c>
      <c r="AD8493" s="46">
        <v>72</v>
      </c>
      <c r="AE8493" s="46">
        <v>75.8</v>
      </c>
      <c r="AF8493" s="46">
        <v>137</v>
      </c>
      <c r="AH8493" s="70" t="str">
        <f t="shared" si="970"/>
        <v/>
      </c>
      <c r="AI8493" s="70" t="str">
        <f t="shared" si="971"/>
        <v>GCAW Girls Div 1 Eau Claire Memorial Sectional</v>
      </c>
      <c r="AJ8493" s="70" t="str">
        <f t="shared" si="972"/>
        <v/>
      </c>
      <c r="AK8493" s="70" t="str" cm="1">
        <f t="array" ref="AK8493">_xlfn.IFS(AH8493&lt;&gt;"","1",AI8493&lt;&gt;"","2",AJ8493&lt;&gt;"","3")</f>
        <v>2</v>
      </c>
    </row>
    <row r="8494" spans="1:37" x14ac:dyDescent="0.25">
      <c r="A8494" t="s">
        <v>275</v>
      </c>
      <c r="B8494" t="s">
        <v>891</v>
      </c>
      <c r="C8494" s="67" t="str">
        <f t="shared" si="966"/>
        <v>Brynn Johnson</v>
      </c>
      <c r="D8494" s="71" t="str" cm="1">
        <f t="array" ref="D8494">_xlfn.IFS(AK8494="1",CONCATENATE(C8494,"Regional"),AK8494="2",CONCATENATE(C8494,"Sectional"),AK8494="3",CONCATENATE(C8494,COUNTIF($C$1:C8494,C8494)))</f>
        <v>Brynn JohnsonSectional</v>
      </c>
      <c r="E8494" s="66">
        <v>45202.375</v>
      </c>
      <c r="F8494" t="s">
        <v>2494</v>
      </c>
      <c r="G8494" s="46">
        <v>48</v>
      </c>
      <c r="H8494" s="46">
        <v>94</v>
      </c>
      <c r="I8494" s="46">
        <v>24</v>
      </c>
      <c r="J8494" t="s">
        <v>100</v>
      </c>
      <c r="K8494" t="s">
        <v>2495</v>
      </c>
      <c r="L8494" s="46">
        <v>4952</v>
      </c>
      <c r="M8494" s="46">
        <v>72</v>
      </c>
      <c r="N8494" s="46">
        <v>75.8</v>
      </c>
      <c r="O8494" s="46">
        <v>137</v>
      </c>
      <c r="P8494" s="46">
        <f t="shared" si="967"/>
        <v>2</v>
      </c>
      <c r="R8494" s="67" t="s">
        <v>1434</v>
      </c>
      <c r="S8494" s="67">
        <f>COUNTIF(Y$2:$Y$100,R8494)</f>
        <v>0</v>
      </c>
      <c r="V8494" s="67">
        <f t="shared" si="968"/>
        <v>0</v>
      </c>
      <c r="X8494"/>
      <c r="Y8494" s="67" t="str">
        <f t="shared" si="969"/>
        <v xml:space="preserve"> </v>
      </c>
      <c r="AB8494" t="s">
        <v>2495</v>
      </c>
      <c r="AC8494" s="46">
        <v>4952</v>
      </c>
      <c r="AD8494" s="46">
        <v>72</v>
      </c>
      <c r="AE8494" s="46">
        <v>75.8</v>
      </c>
      <c r="AF8494" s="46">
        <v>137</v>
      </c>
      <c r="AH8494" s="70" t="str">
        <f t="shared" si="970"/>
        <v/>
      </c>
      <c r="AI8494" s="70" t="str">
        <f t="shared" si="971"/>
        <v>GCAW Girls Div 1 Eau Claire Memorial Sectional</v>
      </c>
      <c r="AJ8494" s="70" t="str">
        <f t="shared" si="972"/>
        <v/>
      </c>
      <c r="AK8494" s="70" t="str" cm="1">
        <f t="array" ref="AK8494">_xlfn.IFS(AH8494&lt;&gt;"","1",AI8494&lt;&gt;"","2",AJ8494&lt;&gt;"","3")</f>
        <v>2</v>
      </c>
    </row>
    <row r="8495" spans="1:37" x14ac:dyDescent="0.25">
      <c r="A8495" t="s">
        <v>892</v>
      </c>
      <c r="B8495" t="s">
        <v>893</v>
      </c>
      <c r="C8495" s="67" t="str">
        <f t="shared" si="966"/>
        <v>rainah morland</v>
      </c>
      <c r="D8495" s="71" t="str" cm="1">
        <f t="array" ref="D8495">_xlfn.IFS(AK8495="1",CONCATENATE(C8495,"Regional"),AK8495="2",CONCATENATE(C8495,"Sectional"),AK8495="3",CONCATENATE(C8495,COUNTIF($C$1:C8495,C8495)))</f>
        <v>rainah morlandSectional</v>
      </c>
      <c r="E8495" s="66">
        <v>45202.375</v>
      </c>
      <c r="F8495" t="s">
        <v>2494</v>
      </c>
      <c r="G8495" s="46">
        <v>48</v>
      </c>
      <c r="H8495" s="46">
        <v>95</v>
      </c>
      <c r="I8495" s="46">
        <v>25</v>
      </c>
      <c r="J8495" t="s">
        <v>100</v>
      </c>
      <c r="K8495" t="s">
        <v>2495</v>
      </c>
      <c r="L8495" s="46">
        <v>4952</v>
      </c>
      <c r="M8495" s="46">
        <v>72</v>
      </c>
      <c r="N8495" s="46">
        <v>75.8</v>
      </c>
      <c r="O8495" s="46">
        <v>137</v>
      </c>
      <c r="P8495" s="46">
        <f t="shared" si="967"/>
        <v>2</v>
      </c>
      <c r="R8495" s="67" t="s">
        <v>1435</v>
      </c>
      <c r="S8495" s="67">
        <f>COUNTIF(Y$2:$Y$100,R8495)</f>
        <v>0</v>
      </c>
      <c r="V8495" s="67">
        <f t="shared" si="968"/>
        <v>0</v>
      </c>
      <c r="X8495"/>
      <c r="Y8495" s="67" t="str">
        <f t="shared" si="969"/>
        <v xml:space="preserve"> </v>
      </c>
      <c r="AB8495" t="s">
        <v>2495</v>
      </c>
      <c r="AC8495" s="46">
        <v>4952</v>
      </c>
      <c r="AD8495" s="46">
        <v>72</v>
      </c>
      <c r="AE8495" s="46">
        <v>75.8</v>
      </c>
      <c r="AF8495" s="46">
        <v>137</v>
      </c>
      <c r="AH8495" s="70" t="str">
        <f t="shared" si="970"/>
        <v/>
      </c>
      <c r="AI8495" s="70" t="str">
        <f t="shared" si="971"/>
        <v>GCAW Girls Div 1 Eau Claire Memorial Sectional</v>
      </c>
      <c r="AJ8495" s="70" t="str">
        <f t="shared" si="972"/>
        <v/>
      </c>
      <c r="AK8495" s="70" t="str" cm="1">
        <f t="array" ref="AK8495">_xlfn.IFS(AH8495&lt;&gt;"","1",AI8495&lt;&gt;"","2",AJ8495&lt;&gt;"","3")</f>
        <v>2</v>
      </c>
    </row>
    <row r="8496" spans="1:37" x14ac:dyDescent="0.25">
      <c r="A8496" t="s">
        <v>1752</v>
      </c>
      <c r="B8496" t="s">
        <v>907</v>
      </c>
      <c r="C8496" s="67" t="str">
        <f t="shared" si="966"/>
        <v>Hailey Goodman</v>
      </c>
      <c r="D8496" s="71" t="str" cm="1">
        <f t="array" ref="D8496">_xlfn.IFS(AK8496="1",CONCATENATE(C8496,"Regional"),AK8496="2",CONCATENATE(C8496,"Sectional"),AK8496="3",CONCATENATE(C8496,COUNTIF($C$1:C8496,C8496)))</f>
        <v>Hailey GoodmanSectional</v>
      </c>
      <c r="E8496" s="66">
        <v>45202.375</v>
      </c>
      <c r="F8496" t="s">
        <v>2494</v>
      </c>
      <c r="G8496" s="46">
        <v>48</v>
      </c>
      <c r="H8496" s="46">
        <v>95</v>
      </c>
      <c r="I8496" s="46">
        <v>25</v>
      </c>
      <c r="J8496" t="s">
        <v>100</v>
      </c>
      <c r="K8496" t="s">
        <v>2495</v>
      </c>
      <c r="L8496" s="46">
        <v>4952</v>
      </c>
      <c r="M8496" s="46">
        <v>72</v>
      </c>
      <c r="N8496" s="46">
        <v>75.8</v>
      </c>
      <c r="O8496" s="46">
        <v>137</v>
      </c>
      <c r="P8496" s="46">
        <f t="shared" si="967"/>
        <v>2</v>
      </c>
      <c r="R8496" s="67" t="s">
        <v>2760</v>
      </c>
      <c r="S8496" s="67">
        <f>COUNTIF(Y$2:$Y$100,R8496)</f>
        <v>0</v>
      </c>
      <c r="V8496" s="67">
        <f t="shared" si="968"/>
        <v>0</v>
      </c>
      <c r="X8496"/>
      <c r="Y8496" s="67" t="str">
        <f t="shared" si="969"/>
        <v xml:space="preserve"> </v>
      </c>
      <c r="AB8496" t="s">
        <v>2495</v>
      </c>
      <c r="AC8496" s="46">
        <v>4952</v>
      </c>
      <c r="AD8496" s="46">
        <v>72</v>
      </c>
      <c r="AE8496" s="46">
        <v>75.8</v>
      </c>
      <c r="AF8496" s="46">
        <v>137</v>
      </c>
      <c r="AH8496" s="70" t="str">
        <f t="shared" si="970"/>
        <v/>
      </c>
      <c r="AI8496" s="70" t="str">
        <f t="shared" si="971"/>
        <v>GCAW Girls Div 1 Eau Claire Memorial Sectional</v>
      </c>
      <c r="AJ8496" s="70" t="str">
        <f t="shared" si="972"/>
        <v/>
      </c>
      <c r="AK8496" s="70" t="str" cm="1">
        <f t="array" ref="AK8496">_xlfn.IFS(AH8496&lt;&gt;"","1",AI8496&lt;&gt;"","2",AJ8496&lt;&gt;"","3")</f>
        <v>2</v>
      </c>
    </row>
    <row r="8497" spans="1:37" x14ac:dyDescent="0.25">
      <c r="A8497" t="s">
        <v>246</v>
      </c>
      <c r="B8497" t="s">
        <v>187</v>
      </c>
      <c r="C8497" s="67" t="str">
        <f t="shared" si="966"/>
        <v>Ava Fetterer</v>
      </c>
      <c r="D8497" s="71" t="str" cm="1">
        <f t="array" ref="D8497">_xlfn.IFS(AK8497="1",CONCATENATE(C8497,"Regional"),AK8497="2",CONCATENATE(C8497,"Sectional"),AK8497="3",CONCATENATE(C8497,COUNTIF($C$1:C8497,C8497)))</f>
        <v>Ava FettererSectional</v>
      </c>
      <c r="E8497" s="66">
        <v>45202.375</v>
      </c>
      <c r="F8497" t="s">
        <v>2494</v>
      </c>
      <c r="G8497" s="46">
        <v>48</v>
      </c>
      <c r="H8497" s="46">
        <v>98</v>
      </c>
      <c r="I8497" s="46">
        <v>27</v>
      </c>
      <c r="J8497" t="s">
        <v>100</v>
      </c>
      <c r="K8497" t="s">
        <v>2495</v>
      </c>
      <c r="L8497" s="46">
        <v>4952</v>
      </c>
      <c r="M8497" s="46">
        <v>72</v>
      </c>
      <c r="N8497" s="46">
        <v>75.8</v>
      </c>
      <c r="O8497" s="46">
        <v>137</v>
      </c>
      <c r="P8497" s="46">
        <f t="shared" si="967"/>
        <v>2</v>
      </c>
      <c r="R8497" s="67" t="s">
        <v>1530</v>
      </c>
      <c r="S8497" s="67">
        <f>COUNTIF(Y$2:$Y$100,R8497)</f>
        <v>0</v>
      </c>
      <c r="V8497" s="67">
        <f t="shared" si="968"/>
        <v>0</v>
      </c>
      <c r="X8497"/>
      <c r="Y8497" s="67" t="str">
        <f t="shared" si="969"/>
        <v xml:space="preserve"> </v>
      </c>
      <c r="AB8497" t="s">
        <v>2495</v>
      </c>
      <c r="AC8497" s="46">
        <v>4952</v>
      </c>
      <c r="AD8497" s="46">
        <v>72</v>
      </c>
      <c r="AE8497" s="46">
        <v>75.8</v>
      </c>
      <c r="AF8497" s="46">
        <v>137</v>
      </c>
      <c r="AH8497" s="70" t="str">
        <f t="shared" si="970"/>
        <v/>
      </c>
      <c r="AI8497" s="70" t="str">
        <f t="shared" si="971"/>
        <v>GCAW Girls Div 1 Eau Claire Memorial Sectional</v>
      </c>
      <c r="AJ8497" s="70" t="str">
        <f t="shared" si="972"/>
        <v/>
      </c>
      <c r="AK8497" s="70" t="str" cm="1">
        <f t="array" ref="AK8497">_xlfn.IFS(AH8497&lt;&gt;"","1",AI8497&lt;&gt;"","2",AJ8497&lt;&gt;"","3")</f>
        <v>2</v>
      </c>
    </row>
    <row r="8498" spans="1:37" x14ac:dyDescent="0.25">
      <c r="A8498" t="s">
        <v>556</v>
      </c>
      <c r="B8498" t="s">
        <v>226</v>
      </c>
      <c r="C8498" s="67" t="str">
        <f t="shared" si="966"/>
        <v>Siena Folkers</v>
      </c>
      <c r="D8498" s="71" t="str" cm="1">
        <f t="array" ref="D8498">_xlfn.IFS(AK8498="1",CONCATENATE(C8498,"Regional"),AK8498="2",CONCATENATE(C8498,"Sectional"),AK8498="3",CONCATENATE(C8498,COUNTIF($C$1:C8498,C8498)))</f>
        <v>Siena FolkersSectional</v>
      </c>
      <c r="E8498" s="66">
        <v>45202.375</v>
      </c>
      <c r="F8498" t="s">
        <v>2494</v>
      </c>
      <c r="G8498" s="46">
        <v>48</v>
      </c>
      <c r="H8498" s="46">
        <v>98</v>
      </c>
      <c r="I8498" s="46">
        <v>27</v>
      </c>
      <c r="J8498" t="s">
        <v>100</v>
      </c>
      <c r="K8498" t="s">
        <v>2495</v>
      </c>
      <c r="L8498" s="46">
        <v>4952</v>
      </c>
      <c r="M8498" s="46">
        <v>72</v>
      </c>
      <c r="N8498" s="46">
        <v>75.8</v>
      </c>
      <c r="O8498" s="46">
        <v>137</v>
      </c>
      <c r="P8498" s="46">
        <f t="shared" si="967"/>
        <v>2</v>
      </c>
      <c r="R8498" s="67" t="s">
        <v>1218</v>
      </c>
      <c r="S8498" s="67">
        <f>COUNTIF(Y$2:$Y$100,R8498)</f>
        <v>0</v>
      </c>
      <c r="V8498" s="67">
        <f t="shared" si="968"/>
        <v>0</v>
      </c>
      <c r="X8498"/>
      <c r="Y8498" s="67" t="str">
        <f t="shared" si="969"/>
        <v xml:space="preserve"> </v>
      </c>
      <c r="AB8498" t="s">
        <v>2495</v>
      </c>
      <c r="AC8498" s="46">
        <v>4952</v>
      </c>
      <c r="AD8498" s="46">
        <v>72</v>
      </c>
      <c r="AE8498" s="46">
        <v>75.8</v>
      </c>
      <c r="AF8498" s="46">
        <v>137</v>
      </c>
      <c r="AH8498" s="70" t="str">
        <f t="shared" si="970"/>
        <v/>
      </c>
      <c r="AI8498" s="70" t="str">
        <f t="shared" si="971"/>
        <v>GCAW Girls Div 1 Eau Claire Memorial Sectional</v>
      </c>
      <c r="AJ8498" s="70" t="str">
        <f t="shared" si="972"/>
        <v/>
      </c>
      <c r="AK8498" s="70" t="str" cm="1">
        <f t="array" ref="AK8498">_xlfn.IFS(AH8498&lt;&gt;"","1",AI8498&lt;&gt;"","2",AJ8498&lt;&gt;"","3")</f>
        <v>2</v>
      </c>
    </row>
    <row r="8499" spans="1:37" x14ac:dyDescent="0.25">
      <c r="A8499" t="s">
        <v>1753</v>
      </c>
      <c r="B8499" t="s">
        <v>1754</v>
      </c>
      <c r="C8499" s="67" t="str">
        <f t="shared" si="966"/>
        <v>Aili Lassi</v>
      </c>
      <c r="D8499" s="71" t="str" cm="1">
        <f t="array" ref="D8499">_xlfn.IFS(AK8499="1",CONCATENATE(C8499,"Regional"),AK8499="2",CONCATENATE(C8499,"Sectional"),AK8499="3",CONCATENATE(C8499,COUNTIF($C$1:C8499,C8499)))</f>
        <v>Aili LassiSectional</v>
      </c>
      <c r="E8499" s="66">
        <v>45202.375</v>
      </c>
      <c r="F8499" t="s">
        <v>2494</v>
      </c>
      <c r="G8499" s="46">
        <v>48</v>
      </c>
      <c r="H8499" s="46">
        <v>99</v>
      </c>
      <c r="I8499" s="46">
        <v>29</v>
      </c>
      <c r="J8499" t="s">
        <v>100</v>
      </c>
      <c r="K8499" t="s">
        <v>2495</v>
      </c>
      <c r="L8499" s="46">
        <v>4952</v>
      </c>
      <c r="M8499" s="46">
        <v>72</v>
      </c>
      <c r="N8499" s="46">
        <v>75.8</v>
      </c>
      <c r="O8499" s="46">
        <v>137</v>
      </c>
      <c r="P8499" s="46">
        <f t="shared" si="967"/>
        <v>2</v>
      </c>
      <c r="R8499" s="67" t="s">
        <v>2761</v>
      </c>
      <c r="S8499" s="67">
        <f>COUNTIF(Y$2:$Y$100,R8499)</f>
        <v>0</v>
      </c>
      <c r="V8499" s="67">
        <f t="shared" si="968"/>
        <v>0</v>
      </c>
      <c r="X8499"/>
      <c r="Y8499" s="67" t="str">
        <f t="shared" si="969"/>
        <v xml:space="preserve"> </v>
      </c>
      <c r="AB8499" t="s">
        <v>2495</v>
      </c>
      <c r="AC8499" s="46">
        <v>4952</v>
      </c>
      <c r="AD8499" s="46">
        <v>72</v>
      </c>
      <c r="AE8499" s="46">
        <v>75.8</v>
      </c>
      <c r="AF8499" s="46">
        <v>137</v>
      </c>
      <c r="AH8499" s="70" t="str">
        <f t="shared" si="970"/>
        <v/>
      </c>
      <c r="AI8499" s="70" t="str">
        <f t="shared" si="971"/>
        <v>GCAW Girls Div 1 Eau Claire Memorial Sectional</v>
      </c>
      <c r="AJ8499" s="70" t="str">
        <f t="shared" si="972"/>
        <v/>
      </c>
      <c r="AK8499" s="70" t="str" cm="1">
        <f t="array" ref="AK8499">_xlfn.IFS(AH8499&lt;&gt;"","1",AI8499&lt;&gt;"","2",AJ8499&lt;&gt;"","3")</f>
        <v>2</v>
      </c>
    </row>
    <row r="8500" spans="1:37" x14ac:dyDescent="0.25">
      <c r="A8500" t="s">
        <v>1626</v>
      </c>
      <c r="B8500" t="s">
        <v>499</v>
      </c>
      <c r="C8500" s="67" t="str">
        <f t="shared" si="966"/>
        <v>Macy Keim</v>
      </c>
      <c r="D8500" s="71" t="str" cm="1">
        <f t="array" ref="D8500">_xlfn.IFS(AK8500="1",CONCATENATE(C8500,"Regional"),AK8500="2",CONCATENATE(C8500,"Sectional"),AK8500="3",CONCATENATE(C8500,COUNTIF($C$1:C8500,C8500)))</f>
        <v>Macy KeimSectional</v>
      </c>
      <c r="E8500" s="66">
        <v>45202.375</v>
      </c>
      <c r="F8500" t="s">
        <v>2494</v>
      </c>
      <c r="G8500" s="46">
        <v>48</v>
      </c>
      <c r="H8500" s="46">
        <v>99</v>
      </c>
      <c r="I8500" s="46">
        <v>29</v>
      </c>
      <c r="J8500" t="s">
        <v>100</v>
      </c>
      <c r="K8500" t="s">
        <v>2495</v>
      </c>
      <c r="L8500" s="46">
        <v>4952</v>
      </c>
      <c r="M8500" s="46">
        <v>72</v>
      </c>
      <c r="N8500" s="46">
        <v>75.8</v>
      </c>
      <c r="O8500" s="46">
        <v>137</v>
      </c>
      <c r="P8500" s="46">
        <f t="shared" si="967"/>
        <v>2</v>
      </c>
      <c r="R8500" s="67" t="s">
        <v>3516</v>
      </c>
      <c r="S8500" s="67">
        <f>COUNTIF(Y$2:$Y$100,R8500)</f>
        <v>0</v>
      </c>
      <c r="V8500" s="67">
        <f t="shared" si="968"/>
        <v>0</v>
      </c>
      <c r="X8500"/>
      <c r="Y8500" s="67" t="str">
        <f t="shared" si="969"/>
        <v xml:space="preserve"> </v>
      </c>
      <c r="AB8500" t="s">
        <v>2495</v>
      </c>
      <c r="AC8500" s="46">
        <v>4952</v>
      </c>
      <c r="AD8500" s="46">
        <v>72</v>
      </c>
      <c r="AE8500" s="46">
        <v>75.8</v>
      </c>
      <c r="AF8500" s="46">
        <v>137</v>
      </c>
      <c r="AH8500" s="70" t="str">
        <f t="shared" si="970"/>
        <v/>
      </c>
      <c r="AI8500" s="70" t="str">
        <f t="shared" si="971"/>
        <v>GCAW Girls Div 1 Eau Claire Memorial Sectional</v>
      </c>
      <c r="AJ8500" s="70" t="str">
        <f t="shared" si="972"/>
        <v/>
      </c>
      <c r="AK8500" s="70" t="str" cm="1">
        <f t="array" ref="AK8500">_xlfn.IFS(AH8500&lt;&gt;"","1",AI8500&lt;&gt;"","2",AJ8500&lt;&gt;"","3")</f>
        <v>2</v>
      </c>
    </row>
    <row r="8501" spans="1:37" x14ac:dyDescent="0.25">
      <c r="A8501" t="s">
        <v>1965</v>
      </c>
      <c r="B8501" t="s">
        <v>740</v>
      </c>
      <c r="C8501" s="67" t="str">
        <f t="shared" si="966"/>
        <v>Lydia Duffey</v>
      </c>
      <c r="D8501" s="71" t="str" cm="1">
        <f t="array" ref="D8501">_xlfn.IFS(AK8501="1",CONCATENATE(C8501,"Regional"),AK8501="2",CONCATENATE(C8501,"Sectional"),AK8501="3",CONCATENATE(C8501,COUNTIF($C$1:C8501,C8501)))</f>
        <v>Lydia DuffeySectional</v>
      </c>
      <c r="E8501" s="66">
        <v>45202.375</v>
      </c>
      <c r="F8501" t="s">
        <v>2494</v>
      </c>
      <c r="G8501" s="46">
        <v>48</v>
      </c>
      <c r="H8501" s="46">
        <v>101</v>
      </c>
      <c r="I8501" s="46">
        <v>31</v>
      </c>
      <c r="J8501" t="s">
        <v>100</v>
      </c>
      <c r="K8501" t="s">
        <v>2495</v>
      </c>
      <c r="L8501" s="46">
        <v>4952</v>
      </c>
      <c r="M8501" s="46">
        <v>72</v>
      </c>
      <c r="N8501" s="46">
        <v>75.8</v>
      </c>
      <c r="O8501" s="46">
        <v>137</v>
      </c>
      <c r="P8501" s="46">
        <f t="shared" si="967"/>
        <v>2</v>
      </c>
      <c r="R8501" s="67" t="s">
        <v>2984</v>
      </c>
      <c r="S8501" s="67">
        <f>COUNTIF(Y$2:$Y$100,R8501)</f>
        <v>0</v>
      </c>
      <c r="V8501" s="67">
        <f t="shared" si="968"/>
        <v>0</v>
      </c>
      <c r="X8501"/>
      <c r="Y8501" s="67" t="str">
        <f t="shared" si="969"/>
        <v xml:space="preserve"> </v>
      </c>
      <c r="AB8501" t="s">
        <v>2495</v>
      </c>
      <c r="AC8501" s="46">
        <v>4952</v>
      </c>
      <c r="AD8501" s="46">
        <v>72</v>
      </c>
      <c r="AE8501" s="46">
        <v>75.8</v>
      </c>
      <c r="AF8501" s="46">
        <v>137</v>
      </c>
      <c r="AH8501" s="70" t="str">
        <f t="shared" si="970"/>
        <v/>
      </c>
      <c r="AI8501" s="70" t="str">
        <f t="shared" si="971"/>
        <v>GCAW Girls Div 1 Eau Claire Memorial Sectional</v>
      </c>
      <c r="AJ8501" s="70" t="str">
        <f t="shared" si="972"/>
        <v/>
      </c>
      <c r="AK8501" s="70" t="str" cm="1">
        <f t="array" ref="AK8501">_xlfn.IFS(AH8501&lt;&gt;"","1",AI8501&lt;&gt;"","2",AJ8501&lt;&gt;"","3")</f>
        <v>2</v>
      </c>
    </row>
    <row r="8502" spans="1:37" x14ac:dyDescent="0.25">
      <c r="A8502" t="s">
        <v>1627</v>
      </c>
      <c r="B8502" t="s">
        <v>554</v>
      </c>
      <c r="C8502" s="67" t="str">
        <f t="shared" si="966"/>
        <v>Trinity Horstman</v>
      </c>
      <c r="D8502" s="71" t="str" cm="1">
        <f t="array" ref="D8502">_xlfn.IFS(AK8502="1",CONCATENATE(C8502,"Regional"),AK8502="2",CONCATENATE(C8502,"Sectional"),AK8502="3",CONCATENATE(C8502,COUNTIF($C$1:C8502,C8502)))</f>
        <v>Trinity HorstmanSectional</v>
      </c>
      <c r="E8502" s="66">
        <v>45202.375</v>
      </c>
      <c r="F8502" t="s">
        <v>2494</v>
      </c>
      <c r="G8502" s="46">
        <v>48</v>
      </c>
      <c r="H8502" s="46">
        <v>102</v>
      </c>
      <c r="I8502" s="46">
        <v>32</v>
      </c>
      <c r="J8502" t="s">
        <v>100</v>
      </c>
      <c r="K8502" t="s">
        <v>2495</v>
      </c>
      <c r="L8502" s="46">
        <v>4952</v>
      </c>
      <c r="M8502" s="46">
        <v>72</v>
      </c>
      <c r="N8502" s="46">
        <v>75.8</v>
      </c>
      <c r="O8502" s="46">
        <v>137</v>
      </c>
      <c r="P8502" s="46">
        <f t="shared" si="967"/>
        <v>2</v>
      </c>
      <c r="R8502" s="67" t="s">
        <v>3535</v>
      </c>
      <c r="S8502" s="67">
        <f>COUNTIF(Y$2:$Y$100,R8502)</f>
        <v>0</v>
      </c>
      <c r="V8502" s="67">
        <f t="shared" si="968"/>
        <v>0</v>
      </c>
      <c r="X8502"/>
      <c r="Y8502" s="67" t="str">
        <f t="shared" si="969"/>
        <v xml:space="preserve"> </v>
      </c>
      <c r="AB8502" t="s">
        <v>2495</v>
      </c>
      <c r="AC8502" s="46">
        <v>4952</v>
      </c>
      <c r="AD8502" s="46">
        <v>72</v>
      </c>
      <c r="AE8502" s="46">
        <v>75.8</v>
      </c>
      <c r="AF8502" s="46">
        <v>137</v>
      </c>
      <c r="AH8502" s="70" t="str">
        <f t="shared" si="970"/>
        <v/>
      </c>
      <c r="AI8502" s="70" t="str">
        <f t="shared" si="971"/>
        <v>GCAW Girls Div 1 Eau Claire Memorial Sectional</v>
      </c>
      <c r="AJ8502" s="70" t="str">
        <f t="shared" si="972"/>
        <v/>
      </c>
      <c r="AK8502" s="70" t="str" cm="1">
        <f t="array" ref="AK8502">_xlfn.IFS(AH8502&lt;&gt;"","1",AI8502&lt;&gt;"","2",AJ8502&lt;&gt;"","3")</f>
        <v>2</v>
      </c>
    </row>
    <row r="8503" spans="1:37" x14ac:dyDescent="0.25">
      <c r="A8503" t="s">
        <v>1755</v>
      </c>
      <c r="B8503" t="s">
        <v>1756</v>
      </c>
      <c r="C8503" s="67" t="str">
        <f t="shared" si="966"/>
        <v>Nathalie Rotsaert</v>
      </c>
      <c r="D8503" s="71" t="str" cm="1">
        <f t="array" ref="D8503">_xlfn.IFS(AK8503="1",CONCATENATE(C8503,"Regional"),AK8503="2",CONCATENATE(C8503,"Sectional"),AK8503="3",CONCATENATE(C8503,COUNTIF($C$1:C8503,C8503)))</f>
        <v>Nathalie RotsaertSectional</v>
      </c>
      <c r="E8503" s="66">
        <v>45202.375</v>
      </c>
      <c r="F8503" t="s">
        <v>2494</v>
      </c>
      <c r="G8503" s="46">
        <v>48</v>
      </c>
      <c r="H8503" s="46">
        <v>103</v>
      </c>
      <c r="I8503" s="46">
        <v>33</v>
      </c>
      <c r="J8503" t="s">
        <v>100</v>
      </c>
      <c r="K8503" t="s">
        <v>2495</v>
      </c>
      <c r="L8503" s="46">
        <v>4952</v>
      </c>
      <c r="M8503" s="46">
        <v>72</v>
      </c>
      <c r="N8503" s="46">
        <v>75.8</v>
      </c>
      <c r="O8503" s="46">
        <v>137</v>
      </c>
      <c r="P8503" s="46">
        <f t="shared" si="967"/>
        <v>2</v>
      </c>
      <c r="R8503" s="67" t="s">
        <v>2762</v>
      </c>
      <c r="S8503" s="67">
        <f>COUNTIF(Y$2:$Y$100,R8503)</f>
        <v>0</v>
      </c>
      <c r="V8503" s="67">
        <f t="shared" si="968"/>
        <v>0</v>
      </c>
      <c r="X8503"/>
      <c r="Y8503" s="67" t="str">
        <f t="shared" si="969"/>
        <v xml:space="preserve"> </v>
      </c>
      <c r="AB8503" t="s">
        <v>2495</v>
      </c>
      <c r="AC8503" s="46">
        <v>4952</v>
      </c>
      <c r="AD8503" s="46">
        <v>72</v>
      </c>
      <c r="AE8503" s="46">
        <v>75.8</v>
      </c>
      <c r="AF8503" s="46">
        <v>137</v>
      </c>
      <c r="AH8503" s="70" t="str">
        <f t="shared" si="970"/>
        <v/>
      </c>
      <c r="AI8503" s="70" t="str">
        <f t="shared" si="971"/>
        <v>GCAW Girls Div 1 Eau Claire Memorial Sectional</v>
      </c>
      <c r="AJ8503" s="70" t="str">
        <f t="shared" si="972"/>
        <v/>
      </c>
      <c r="AK8503" s="70" t="str" cm="1">
        <f t="array" ref="AK8503">_xlfn.IFS(AH8503&lt;&gt;"","1",AI8503&lt;&gt;"","2",AJ8503&lt;&gt;"","3")</f>
        <v>2</v>
      </c>
    </row>
    <row r="8504" spans="1:37" x14ac:dyDescent="0.25">
      <c r="A8504" t="s">
        <v>1930</v>
      </c>
      <c r="B8504" t="s">
        <v>348</v>
      </c>
      <c r="C8504" s="67" t="str">
        <f t="shared" si="966"/>
        <v>Camryn Eirschele</v>
      </c>
      <c r="D8504" s="71" t="str" cm="1">
        <f t="array" ref="D8504">_xlfn.IFS(AK8504="1",CONCATENATE(C8504,"Regional"),AK8504="2",CONCATENATE(C8504,"Sectional"),AK8504="3",CONCATENATE(C8504,COUNTIF($C$1:C8504,C8504)))</f>
        <v>Camryn EirscheleSectional</v>
      </c>
      <c r="E8504" s="66">
        <v>45202.375</v>
      </c>
      <c r="F8504" t="s">
        <v>2494</v>
      </c>
      <c r="G8504" s="46">
        <v>48</v>
      </c>
      <c r="H8504" s="46">
        <v>104</v>
      </c>
      <c r="I8504" s="46">
        <v>34</v>
      </c>
      <c r="J8504" t="s">
        <v>100</v>
      </c>
      <c r="K8504" t="s">
        <v>2495</v>
      </c>
      <c r="L8504" s="46">
        <v>4952</v>
      </c>
      <c r="M8504" s="46">
        <v>72</v>
      </c>
      <c r="N8504" s="46">
        <v>75.8</v>
      </c>
      <c r="O8504" s="46">
        <v>137</v>
      </c>
      <c r="P8504" s="46">
        <f t="shared" si="967"/>
        <v>2</v>
      </c>
      <c r="R8504" s="67" t="s">
        <v>2945</v>
      </c>
      <c r="S8504" s="67">
        <f>COUNTIF(Y$2:$Y$100,R8504)</f>
        <v>0</v>
      </c>
      <c r="V8504" s="67">
        <f t="shared" si="968"/>
        <v>0</v>
      </c>
      <c r="X8504"/>
      <c r="Y8504" s="67" t="str">
        <f t="shared" si="969"/>
        <v xml:space="preserve"> </v>
      </c>
      <c r="AB8504" t="s">
        <v>2495</v>
      </c>
      <c r="AC8504" s="46">
        <v>4952</v>
      </c>
      <c r="AD8504" s="46">
        <v>72</v>
      </c>
      <c r="AE8504" s="46">
        <v>75.8</v>
      </c>
      <c r="AF8504" s="46">
        <v>137</v>
      </c>
      <c r="AH8504" s="70" t="str">
        <f t="shared" si="970"/>
        <v/>
      </c>
      <c r="AI8504" s="70" t="str">
        <f t="shared" si="971"/>
        <v>GCAW Girls Div 1 Eau Claire Memorial Sectional</v>
      </c>
      <c r="AJ8504" s="70" t="str">
        <f t="shared" si="972"/>
        <v/>
      </c>
      <c r="AK8504" s="70" t="str" cm="1">
        <f t="array" ref="AK8504">_xlfn.IFS(AH8504&lt;&gt;"","1",AI8504&lt;&gt;"","2",AJ8504&lt;&gt;"","3")</f>
        <v>2</v>
      </c>
    </row>
    <row r="8505" spans="1:37" x14ac:dyDescent="0.25">
      <c r="A8505" t="s">
        <v>923</v>
      </c>
      <c r="B8505" t="s">
        <v>924</v>
      </c>
      <c r="C8505" s="67" t="str">
        <f t="shared" si="966"/>
        <v>McKenzie Holm</v>
      </c>
      <c r="D8505" s="71" t="str" cm="1">
        <f t="array" ref="D8505">_xlfn.IFS(AK8505="1",CONCATENATE(C8505,"Regional"),AK8505="2",CONCATENATE(C8505,"Sectional"),AK8505="3",CONCATENATE(C8505,COUNTIF($C$1:C8505,C8505)))</f>
        <v>McKenzie HolmSectional</v>
      </c>
      <c r="E8505" s="66">
        <v>45202.375</v>
      </c>
      <c r="F8505" t="s">
        <v>2494</v>
      </c>
      <c r="G8505" s="46">
        <v>48</v>
      </c>
      <c r="H8505" s="46">
        <v>105</v>
      </c>
      <c r="I8505" s="46">
        <v>35</v>
      </c>
      <c r="J8505" t="s">
        <v>100</v>
      </c>
      <c r="K8505" t="s">
        <v>2495</v>
      </c>
      <c r="L8505" s="46">
        <v>4952</v>
      </c>
      <c r="M8505" s="46">
        <v>72</v>
      </c>
      <c r="N8505" s="46">
        <v>75.8</v>
      </c>
      <c r="O8505" s="46">
        <v>137</v>
      </c>
      <c r="P8505" s="46">
        <f t="shared" si="967"/>
        <v>2</v>
      </c>
      <c r="R8505" s="67" t="s">
        <v>1454</v>
      </c>
      <c r="S8505" s="67">
        <f>COUNTIF(Y$2:$Y$100,R8505)</f>
        <v>0</v>
      </c>
      <c r="V8505" s="67">
        <f t="shared" si="968"/>
        <v>0</v>
      </c>
      <c r="X8505"/>
      <c r="Y8505" s="67" t="str">
        <f t="shared" si="969"/>
        <v xml:space="preserve"> </v>
      </c>
      <c r="AB8505" t="s">
        <v>2495</v>
      </c>
      <c r="AC8505" s="46">
        <v>4952</v>
      </c>
      <c r="AD8505" s="46">
        <v>72</v>
      </c>
      <c r="AE8505" s="46">
        <v>75.8</v>
      </c>
      <c r="AF8505" s="46">
        <v>137</v>
      </c>
      <c r="AH8505" s="70" t="str">
        <f t="shared" si="970"/>
        <v/>
      </c>
      <c r="AI8505" s="70" t="str">
        <f t="shared" si="971"/>
        <v>GCAW Girls Div 1 Eau Claire Memorial Sectional</v>
      </c>
      <c r="AJ8505" s="70" t="str">
        <f t="shared" si="972"/>
        <v/>
      </c>
      <c r="AK8505" s="70" t="str" cm="1">
        <f t="array" ref="AK8505">_xlfn.IFS(AH8505&lt;&gt;"","1",AI8505&lt;&gt;"","2",AJ8505&lt;&gt;"","3")</f>
        <v>2</v>
      </c>
    </row>
    <row r="8506" spans="1:37" x14ac:dyDescent="0.25">
      <c r="A8506" t="s">
        <v>3400</v>
      </c>
      <c r="B8506" t="s">
        <v>2708</v>
      </c>
      <c r="C8506" s="67" t="str">
        <f t="shared" si="966"/>
        <v>Cadence Scholze</v>
      </c>
      <c r="D8506" s="71" t="str" cm="1">
        <f t="array" ref="D8506">_xlfn.IFS(AK8506="1",CONCATENATE(C8506,"Regional"),AK8506="2",CONCATENATE(C8506,"Sectional"),AK8506="3",CONCATENATE(C8506,COUNTIF($C$1:C8506,C8506)))</f>
        <v>Cadence ScholzeSectional</v>
      </c>
      <c r="E8506" s="66">
        <v>45202.375</v>
      </c>
      <c r="F8506" t="s">
        <v>2494</v>
      </c>
      <c r="G8506" s="46">
        <v>48</v>
      </c>
      <c r="H8506" s="46">
        <v>106</v>
      </c>
      <c r="I8506" s="46">
        <v>36</v>
      </c>
      <c r="J8506" t="s">
        <v>100</v>
      </c>
      <c r="K8506" t="s">
        <v>2495</v>
      </c>
      <c r="L8506" s="46">
        <v>4952</v>
      </c>
      <c r="M8506" s="46">
        <v>72</v>
      </c>
      <c r="N8506" s="46">
        <v>75.8</v>
      </c>
      <c r="O8506" s="46">
        <v>137</v>
      </c>
      <c r="P8506" s="46">
        <f t="shared" si="967"/>
        <v>2</v>
      </c>
      <c r="R8506" s="67" t="s">
        <v>3536</v>
      </c>
      <c r="S8506" s="67">
        <f>COUNTIF(Y$2:$Y$100,R8506)</f>
        <v>0</v>
      </c>
      <c r="V8506" s="67">
        <f t="shared" si="968"/>
        <v>0</v>
      </c>
      <c r="X8506"/>
      <c r="Y8506" s="67" t="str">
        <f t="shared" si="969"/>
        <v xml:space="preserve"> </v>
      </c>
      <c r="AB8506" t="s">
        <v>2495</v>
      </c>
      <c r="AC8506" s="46">
        <v>4952</v>
      </c>
      <c r="AD8506" s="46">
        <v>72</v>
      </c>
      <c r="AE8506" s="46">
        <v>75.8</v>
      </c>
      <c r="AF8506" s="46">
        <v>137</v>
      </c>
      <c r="AH8506" s="70" t="str">
        <f t="shared" si="970"/>
        <v/>
      </c>
      <c r="AI8506" s="70" t="str">
        <f t="shared" si="971"/>
        <v>GCAW Girls Div 1 Eau Claire Memorial Sectional</v>
      </c>
      <c r="AJ8506" s="70" t="str">
        <f t="shared" si="972"/>
        <v/>
      </c>
      <c r="AK8506" s="70" t="str" cm="1">
        <f t="array" ref="AK8506">_xlfn.IFS(AH8506&lt;&gt;"","1",AI8506&lt;&gt;"","2",AJ8506&lt;&gt;"","3")</f>
        <v>2</v>
      </c>
    </row>
    <row r="8507" spans="1:37" x14ac:dyDescent="0.25">
      <c r="A8507" t="s">
        <v>935</v>
      </c>
      <c r="B8507" t="s">
        <v>473</v>
      </c>
      <c r="C8507" s="67" t="str">
        <f t="shared" si="966"/>
        <v>Gabby Neilitz</v>
      </c>
      <c r="D8507" s="71" t="str" cm="1">
        <f t="array" ref="D8507">_xlfn.IFS(AK8507="1",CONCATENATE(C8507,"Regional"),AK8507="2",CONCATENATE(C8507,"Sectional"),AK8507="3",CONCATENATE(C8507,COUNTIF($C$1:C8507,C8507)))</f>
        <v>Gabby NeilitzSectional</v>
      </c>
      <c r="E8507" s="66">
        <v>45202.375</v>
      </c>
      <c r="F8507" t="s">
        <v>2494</v>
      </c>
      <c r="G8507" s="46">
        <v>48</v>
      </c>
      <c r="H8507" s="46">
        <v>106</v>
      </c>
      <c r="I8507" s="46">
        <v>36</v>
      </c>
      <c r="J8507" t="s">
        <v>100</v>
      </c>
      <c r="K8507" t="s">
        <v>2495</v>
      </c>
      <c r="L8507" s="46">
        <v>4952</v>
      </c>
      <c r="M8507" s="46">
        <v>72</v>
      </c>
      <c r="N8507" s="46">
        <v>75.8</v>
      </c>
      <c r="O8507" s="46">
        <v>137</v>
      </c>
      <c r="P8507" s="46">
        <f t="shared" si="967"/>
        <v>2</v>
      </c>
      <c r="R8507" s="67" t="s">
        <v>1460</v>
      </c>
      <c r="S8507" s="67">
        <f>COUNTIF(Y$2:$Y$100,R8507)</f>
        <v>0</v>
      </c>
      <c r="V8507" s="67">
        <f t="shared" si="968"/>
        <v>0</v>
      </c>
      <c r="X8507"/>
      <c r="Y8507" s="67" t="str">
        <f t="shared" si="969"/>
        <v xml:space="preserve"> </v>
      </c>
      <c r="AB8507" t="s">
        <v>2495</v>
      </c>
      <c r="AC8507" s="46">
        <v>4952</v>
      </c>
      <c r="AD8507" s="46">
        <v>72</v>
      </c>
      <c r="AE8507" s="46">
        <v>75.8</v>
      </c>
      <c r="AF8507" s="46">
        <v>137</v>
      </c>
      <c r="AH8507" s="70" t="str">
        <f t="shared" si="970"/>
        <v/>
      </c>
      <c r="AI8507" s="70" t="str">
        <f t="shared" si="971"/>
        <v>GCAW Girls Div 1 Eau Claire Memorial Sectional</v>
      </c>
      <c r="AJ8507" s="70" t="str">
        <f t="shared" si="972"/>
        <v/>
      </c>
      <c r="AK8507" s="70" t="str" cm="1">
        <f t="array" ref="AK8507">_xlfn.IFS(AH8507&lt;&gt;"","1",AI8507&lt;&gt;"","2",AJ8507&lt;&gt;"","3")</f>
        <v>2</v>
      </c>
    </row>
    <row r="8508" spans="1:37" x14ac:dyDescent="0.25">
      <c r="A8508" t="s">
        <v>3396</v>
      </c>
      <c r="B8508" t="s">
        <v>380</v>
      </c>
      <c r="C8508" s="67" t="str">
        <f t="shared" si="966"/>
        <v>Amelia Brinkman</v>
      </c>
      <c r="D8508" s="71" t="str" cm="1">
        <f t="array" ref="D8508">_xlfn.IFS(AK8508="1",CONCATENATE(C8508,"Regional"),AK8508="2",CONCATENATE(C8508,"Sectional"),AK8508="3",CONCATENATE(C8508,COUNTIF($C$1:C8508,C8508)))</f>
        <v>Amelia BrinkmanSectional</v>
      </c>
      <c r="E8508" s="66">
        <v>45202.375</v>
      </c>
      <c r="F8508" t="s">
        <v>2494</v>
      </c>
      <c r="G8508" s="46">
        <v>48</v>
      </c>
      <c r="H8508" s="46">
        <v>107</v>
      </c>
      <c r="I8508" s="46">
        <v>38</v>
      </c>
      <c r="J8508" t="s">
        <v>100</v>
      </c>
      <c r="K8508" t="s">
        <v>2495</v>
      </c>
      <c r="L8508" s="46">
        <v>4952</v>
      </c>
      <c r="M8508" s="46">
        <v>72</v>
      </c>
      <c r="N8508" s="46">
        <v>75.8</v>
      </c>
      <c r="O8508" s="46">
        <v>137</v>
      </c>
      <c r="P8508" s="46">
        <f t="shared" si="967"/>
        <v>2</v>
      </c>
      <c r="R8508" s="67" t="s">
        <v>3525</v>
      </c>
      <c r="S8508" s="67">
        <f>COUNTIF(Y$2:$Y$100,R8508)</f>
        <v>0</v>
      </c>
      <c r="V8508" s="67">
        <f t="shared" si="968"/>
        <v>0</v>
      </c>
      <c r="X8508"/>
      <c r="Y8508" s="67" t="str">
        <f t="shared" si="969"/>
        <v xml:space="preserve"> </v>
      </c>
      <c r="AB8508" t="s">
        <v>2495</v>
      </c>
      <c r="AC8508" s="46">
        <v>4952</v>
      </c>
      <c r="AD8508" s="46">
        <v>72</v>
      </c>
      <c r="AE8508" s="46">
        <v>75.8</v>
      </c>
      <c r="AF8508" s="46">
        <v>137</v>
      </c>
      <c r="AH8508" s="70" t="str">
        <f t="shared" si="970"/>
        <v/>
      </c>
      <c r="AI8508" s="70" t="str">
        <f t="shared" si="971"/>
        <v>GCAW Girls Div 1 Eau Claire Memorial Sectional</v>
      </c>
      <c r="AJ8508" s="70" t="str">
        <f t="shared" si="972"/>
        <v/>
      </c>
      <c r="AK8508" s="70" t="str" cm="1">
        <f t="array" ref="AK8508">_xlfn.IFS(AH8508&lt;&gt;"","1",AI8508&lt;&gt;"","2",AJ8508&lt;&gt;"","3")</f>
        <v>2</v>
      </c>
    </row>
    <row r="8509" spans="1:37" x14ac:dyDescent="0.25">
      <c r="A8509" t="s">
        <v>2031</v>
      </c>
      <c r="B8509" t="s">
        <v>1058</v>
      </c>
      <c r="C8509" s="67" t="str">
        <f t="shared" si="966"/>
        <v>Tara Stratton</v>
      </c>
      <c r="D8509" s="71" t="str" cm="1">
        <f t="array" ref="D8509">_xlfn.IFS(AK8509="1",CONCATENATE(C8509,"Regional"),AK8509="2",CONCATENATE(C8509,"Sectional"),AK8509="3",CONCATENATE(C8509,COUNTIF($C$1:C8509,C8509)))</f>
        <v>Tara StrattonSectional</v>
      </c>
      <c r="E8509" s="66">
        <v>45202.375</v>
      </c>
      <c r="F8509" t="s">
        <v>2494</v>
      </c>
      <c r="G8509" s="46">
        <v>48</v>
      </c>
      <c r="H8509" s="46">
        <v>107</v>
      </c>
      <c r="I8509" s="46">
        <v>38</v>
      </c>
      <c r="J8509" t="s">
        <v>100</v>
      </c>
      <c r="K8509" t="s">
        <v>2495</v>
      </c>
      <c r="L8509" s="46">
        <v>4952</v>
      </c>
      <c r="M8509" s="46">
        <v>72</v>
      </c>
      <c r="N8509" s="46">
        <v>75.8</v>
      </c>
      <c r="O8509" s="46">
        <v>137</v>
      </c>
      <c r="P8509" s="46">
        <f t="shared" si="967"/>
        <v>2</v>
      </c>
      <c r="R8509" s="67" t="s">
        <v>3046</v>
      </c>
      <c r="S8509" s="67">
        <f>COUNTIF(Y$2:$Y$100,R8509)</f>
        <v>0</v>
      </c>
      <c r="V8509" s="67">
        <f t="shared" si="968"/>
        <v>0</v>
      </c>
      <c r="X8509"/>
      <c r="Y8509" s="67" t="str">
        <f t="shared" si="969"/>
        <v xml:space="preserve"> </v>
      </c>
      <c r="AB8509" t="s">
        <v>2495</v>
      </c>
      <c r="AC8509" s="46">
        <v>4952</v>
      </c>
      <c r="AD8509" s="46">
        <v>72</v>
      </c>
      <c r="AE8509" s="46">
        <v>75.8</v>
      </c>
      <c r="AF8509" s="46">
        <v>137</v>
      </c>
      <c r="AH8509" s="70" t="str">
        <f t="shared" si="970"/>
        <v/>
      </c>
      <c r="AI8509" s="70" t="str">
        <f t="shared" si="971"/>
        <v>GCAW Girls Div 1 Eau Claire Memorial Sectional</v>
      </c>
      <c r="AJ8509" s="70" t="str">
        <f t="shared" si="972"/>
        <v/>
      </c>
      <c r="AK8509" s="70" t="str" cm="1">
        <f t="array" ref="AK8509">_xlfn.IFS(AH8509&lt;&gt;"","1",AI8509&lt;&gt;"","2",AJ8509&lt;&gt;"","3")</f>
        <v>2</v>
      </c>
    </row>
    <row r="8510" spans="1:37" x14ac:dyDescent="0.25">
      <c r="A8510" t="s">
        <v>364</v>
      </c>
      <c r="B8510" t="s">
        <v>543</v>
      </c>
      <c r="C8510" s="67" t="str">
        <f t="shared" si="966"/>
        <v>Brooke Strangfeld</v>
      </c>
      <c r="D8510" s="71" t="str" cm="1">
        <f t="array" ref="D8510">_xlfn.IFS(AK8510="1",CONCATENATE(C8510,"Regional"),AK8510="2",CONCATENATE(C8510,"Sectional"),AK8510="3",CONCATENATE(C8510,COUNTIF($C$1:C8510,C8510)))</f>
        <v>Brooke StrangfeldSectional</v>
      </c>
      <c r="E8510" s="66">
        <v>45202.375</v>
      </c>
      <c r="F8510" t="s">
        <v>2494</v>
      </c>
      <c r="G8510" s="46">
        <v>48</v>
      </c>
      <c r="H8510" s="46">
        <v>112</v>
      </c>
      <c r="I8510" s="46">
        <v>40</v>
      </c>
      <c r="J8510" t="s">
        <v>100</v>
      </c>
      <c r="K8510" t="s">
        <v>2495</v>
      </c>
      <c r="L8510" s="46">
        <v>4952</v>
      </c>
      <c r="M8510" s="46">
        <v>72</v>
      </c>
      <c r="N8510" s="46">
        <v>75.8</v>
      </c>
      <c r="O8510" s="46">
        <v>137</v>
      </c>
      <c r="P8510" s="46">
        <f t="shared" si="967"/>
        <v>2</v>
      </c>
      <c r="R8510" s="67" t="s">
        <v>1531</v>
      </c>
      <c r="S8510" s="67">
        <f>COUNTIF(Y$2:$Y$100,R8510)</f>
        <v>0</v>
      </c>
      <c r="V8510" s="67">
        <f t="shared" si="968"/>
        <v>0</v>
      </c>
      <c r="X8510"/>
      <c r="Y8510" s="67" t="str">
        <f t="shared" si="969"/>
        <v xml:space="preserve"> </v>
      </c>
      <c r="AB8510" t="s">
        <v>2495</v>
      </c>
      <c r="AC8510" s="46">
        <v>4952</v>
      </c>
      <c r="AD8510" s="46">
        <v>72</v>
      </c>
      <c r="AE8510" s="46">
        <v>75.8</v>
      </c>
      <c r="AF8510" s="46">
        <v>137</v>
      </c>
      <c r="AH8510" s="70" t="str">
        <f t="shared" si="970"/>
        <v/>
      </c>
      <c r="AI8510" s="70" t="str">
        <f t="shared" si="971"/>
        <v>GCAW Girls Div 1 Eau Claire Memorial Sectional</v>
      </c>
      <c r="AJ8510" s="70" t="str">
        <f t="shared" si="972"/>
        <v/>
      </c>
      <c r="AK8510" s="70" t="str" cm="1">
        <f t="array" ref="AK8510">_xlfn.IFS(AH8510&lt;&gt;"","1",AI8510&lt;&gt;"","2",AJ8510&lt;&gt;"","3")</f>
        <v>2</v>
      </c>
    </row>
    <row r="8511" spans="1:37" x14ac:dyDescent="0.25">
      <c r="A8511" t="s">
        <v>1692</v>
      </c>
      <c r="B8511" t="s">
        <v>535</v>
      </c>
      <c r="C8511" s="67" t="str">
        <f t="shared" si="966"/>
        <v>Rachel Ewers</v>
      </c>
      <c r="D8511" s="71" t="str" cm="1">
        <f t="array" ref="D8511">_xlfn.IFS(AK8511="1",CONCATENATE(C8511,"Regional"),AK8511="2",CONCATENATE(C8511,"Sectional"),AK8511="3",CONCATENATE(C8511,COUNTIF($C$1:C8511,C8511)))</f>
        <v>Rachel EwersSectional</v>
      </c>
      <c r="E8511" s="66">
        <v>45202.375</v>
      </c>
      <c r="F8511" t="s">
        <v>2494</v>
      </c>
      <c r="G8511" s="46">
        <v>48</v>
      </c>
      <c r="H8511" s="46">
        <v>115</v>
      </c>
      <c r="I8511" s="46">
        <v>41</v>
      </c>
      <c r="J8511" t="s">
        <v>100</v>
      </c>
      <c r="K8511" t="s">
        <v>2495</v>
      </c>
      <c r="L8511" s="46">
        <v>4952</v>
      </c>
      <c r="M8511" s="46">
        <v>72</v>
      </c>
      <c r="N8511" s="46">
        <v>75.8</v>
      </c>
      <c r="O8511" s="46">
        <v>137</v>
      </c>
      <c r="P8511" s="46">
        <f t="shared" si="967"/>
        <v>2</v>
      </c>
      <c r="R8511" s="67" t="s">
        <v>2950</v>
      </c>
      <c r="S8511" s="67">
        <f>COUNTIF(Y$2:$Y$100,R8511)</f>
        <v>0</v>
      </c>
      <c r="V8511" s="67">
        <f t="shared" si="968"/>
        <v>0</v>
      </c>
      <c r="X8511"/>
      <c r="Y8511" s="67" t="str">
        <f t="shared" si="969"/>
        <v xml:space="preserve"> </v>
      </c>
      <c r="AB8511" t="s">
        <v>2495</v>
      </c>
      <c r="AC8511" s="46">
        <v>4952</v>
      </c>
      <c r="AD8511" s="46">
        <v>72</v>
      </c>
      <c r="AE8511" s="46">
        <v>75.8</v>
      </c>
      <c r="AF8511" s="46">
        <v>137</v>
      </c>
      <c r="AH8511" s="70" t="str">
        <f t="shared" si="970"/>
        <v/>
      </c>
      <c r="AI8511" s="70" t="str">
        <f t="shared" si="971"/>
        <v>GCAW Girls Div 1 Eau Claire Memorial Sectional</v>
      </c>
      <c r="AJ8511" s="70" t="str">
        <f t="shared" si="972"/>
        <v/>
      </c>
      <c r="AK8511" s="70" t="str" cm="1">
        <f t="array" ref="AK8511">_xlfn.IFS(AH8511&lt;&gt;"","1",AI8511&lt;&gt;"","2",AJ8511&lt;&gt;"","3")</f>
        <v>2</v>
      </c>
    </row>
    <row r="8512" spans="1:37" x14ac:dyDescent="0.25">
      <c r="A8512" t="s">
        <v>933</v>
      </c>
      <c r="B8512" t="s">
        <v>181</v>
      </c>
      <c r="C8512" s="67" t="str">
        <f t="shared" si="966"/>
        <v>Skylar Millan</v>
      </c>
      <c r="D8512" s="71" t="str" cm="1">
        <f t="array" ref="D8512">_xlfn.IFS(AK8512="1",CONCATENATE(C8512,"Regional"),AK8512="2",CONCATENATE(C8512,"Sectional"),AK8512="3",CONCATENATE(C8512,COUNTIF($C$1:C8512,C8512)))</f>
        <v>Skylar MillanSectional</v>
      </c>
      <c r="E8512" s="66">
        <v>45202.375</v>
      </c>
      <c r="F8512" t="s">
        <v>2494</v>
      </c>
      <c r="G8512" s="46">
        <v>48</v>
      </c>
      <c r="H8512" s="46">
        <v>115</v>
      </c>
      <c r="I8512" s="46">
        <v>41</v>
      </c>
      <c r="J8512" t="s">
        <v>100</v>
      </c>
      <c r="K8512" t="s">
        <v>2495</v>
      </c>
      <c r="L8512" s="46">
        <v>4952</v>
      </c>
      <c r="M8512" s="46">
        <v>72</v>
      </c>
      <c r="N8512" s="46">
        <v>75.8</v>
      </c>
      <c r="O8512" s="46">
        <v>137</v>
      </c>
      <c r="P8512" s="46">
        <f t="shared" si="967"/>
        <v>2</v>
      </c>
      <c r="R8512" s="67" t="s">
        <v>3116</v>
      </c>
      <c r="S8512" s="67">
        <f>COUNTIF(Y$2:$Y$100,R8512)</f>
        <v>0</v>
      </c>
      <c r="V8512" s="67">
        <f t="shared" si="968"/>
        <v>0</v>
      </c>
      <c r="X8512"/>
      <c r="Y8512" s="67" t="str">
        <f t="shared" si="969"/>
        <v xml:space="preserve"> </v>
      </c>
      <c r="AB8512" t="s">
        <v>2495</v>
      </c>
      <c r="AC8512" s="46">
        <v>4952</v>
      </c>
      <c r="AD8512" s="46">
        <v>72</v>
      </c>
      <c r="AE8512" s="46">
        <v>75.8</v>
      </c>
      <c r="AF8512" s="46">
        <v>137</v>
      </c>
      <c r="AH8512" s="70" t="str">
        <f t="shared" si="970"/>
        <v/>
      </c>
      <c r="AI8512" s="70" t="str">
        <f t="shared" si="971"/>
        <v>GCAW Girls Div 1 Eau Claire Memorial Sectional</v>
      </c>
      <c r="AJ8512" s="70" t="str">
        <f t="shared" si="972"/>
        <v/>
      </c>
      <c r="AK8512" s="70" t="str" cm="1">
        <f t="array" ref="AK8512">_xlfn.IFS(AH8512&lt;&gt;"","1",AI8512&lt;&gt;"","2",AJ8512&lt;&gt;"","3")</f>
        <v>2</v>
      </c>
    </row>
    <row r="8513" spans="1:37" x14ac:dyDescent="0.25">
      <c r="A8513" t="s">
        <v>351</v>
      </c>
      <c r="B8513" t="s">
        <v>217</v>
      </c>
      <c r="C8513" s="67" t="str">
        <f t="shared" si="966"/>
        <v>Riley Schmidt</v>
      </c>
      <c r="D8513" s="71" t="str" cm="1">
        <f t="array" ref="D8513">_xlfn.IFS(AK8513="1",CONCATENATE(C8513,"Regional"),AK8513="2",CONCATENATE(C8513,"Sectional"),AK8513="3",CONCATENATE(C8513,COUNTIF($C$1:C8513,C8513)))</f>
        <v>Riley SchmidtSectional</v>
      </c>
      <c r="E8513" s="66">
        <v>45202.375</v>
      </c>
      <c r="F8513" t="s">
        <v>2494</v>
      </c>
      <c r="G8513" s="46">
        <v>48</v>
      </c>
      <c r="H8513" s="46">
        <v>116</v>
      </c>
      <c r="I8513" s="46">
        <v>43</v>
      </c>
      <c r="J8513" t="s">
        <v>100</v>
      </c>
      <c r="K8513" t="s">
        <v>2495</v>
      </c>
      <c r="L8513" s="46">
        <v>4952</v>
      </c>
      <c r="M8513" s="46">
        <v>72</v>
      </c>
      <c r="N8513" s="46">
        <v>75.8</v>
      </c>
      <c r="O8513" s="46">
        <v>137</v>
      </c>
      <c r="P8513" s="46">
        <f t="shared" si="967"/>
        <v>2</v>
      </c>
      <c r="R8513" s="67" t="s">
        <v>391</v>
      </c>
      <c r="S8513" s="67">
        <f>COUNTIF(Y$2:$Y$100,R8513)</f>
        <v>0</v>
      </c>
      <c r="V8513" s="67">
        <f t="shared" si="968"/>
        <v>0</v>
      </c>
      <c r="X8513"/>
      <c r="Y8513" s="67" t="str">
        <f t="shared" si="969"/>
        <v xml:space="preserve"> </v>
      </c>
      <c r="AB8513" t="s">
        <v>2495</v>
      </c>
      <c r="AC8513" s="46">
        <v>4952</v>
      </c>
      <c r="AD8513" s="46">
        <v>72</v>
      </c>
      <c r="AE8513" s="46">
        <v>75.8</v>
      </c>
      <c r="AF8513" s="46">
        <v>137</v>
      </c>
      <c r="AH8513" s="70" t="str">
        <f t="shared" si="970"/>
        <v/>
      </c>
      <c r="AI8513" s="70" t="str">
        <f t="shared" si="971"/>
        <v>GCAW Girls Div 1 Eau Claire Memorial Sectional</v>
      </c>
      <c r="AJ8513" s="70" t="str">
        <f t="shared" si="972"/>
        <v/>
      </c>
      <c r="AK8513" s="70" t="str" cm="1">
        <f t="array" ref="AK8513">_xlfn.IFS(AH8513&lt;&gt;"","1",AI8513&lt;&gt;"","2",AJ8513&lt;&gt;"","3")</f>
        <v>2</v>
      </c>
    </row>
    <row r="8514" spans="1:37" x14ac:dyDescent="0.25">
      <c r="A8514" t="s">
        <v>1932</v>
      </c>
      <c r="B8514" t="s">
        <v>2711</v>
      </c>
      <c r="C8514" s="67" t="str">
        <f t="shared" ref="C8514:C8577" si="973">CONCATENATE(B8514," ",A8514)</f>
        <v>Rylee Fritz</v>
      </c>
      <c r="D8514" s="71" t="str" cm="1">
        <f t="array" ref="D8514">_xlfn.IFS(AK8514="1",CONCATENATE(C8514,"Regional"),AK8514="2",CONCATENATE(C8514,"Sectional"),AK8514="3",CONCATENATE(C8514,COUNTIF($C$1:C8514,C8514)))</f>
        <v>Rylee FritzSectional</v>
      </c>
      <c r="E8514" s="66">
        <v>45202.375</v>
      </c>
      <c r="F8514" t="s">
        <v>2494</v>
      </c>
      <c r="G8514" s="46">
        <v>48</v>
      </c>
      <c r="H8514" s="46">
        <v>116</v>
      </c>
      <c r="I8514" s="46">
        <v>43</v>
      </c>
      <c r="J8514" t="s">
        <v>100</v>
      </c>
      <c r="K8514" t="s">
        <v>2495</v>
      </c>
      <c r="L8514" s="46">
        <v>4952</v>
      </c>
      <c r="M8514" s="46">
        <v>72</v>
      </c>
      <c r="N8514" s="46">
        <v>75.8</v>
      </c>
      <c r="O8514" s="46">
        <v>137</v>
      </c>
      <c r="P8514" s="46">
        <f t="shared" ref="P8514:P8577" si="974">IF(L8514&gt;4000,2,1)</f>
        <v>2</v>
      </c>
      <c r="R8514" s="67" t="s">
        <v>2947</v>
      </c>
      <c r="S8514" s="67">
        <f>COUNTIF(Y$2:$Y$100,R8514)</f>
        <v>0</v>
      </c>
      <c r="V8514" s="67">
        <f t="shared" si="968"/>
        <v>0</v>
      </c>
      <c r="X8514"/>
      <c r="Y8514" s="67" t="str">
        <f t="shared" si="969"/>
        <v xml:space="preserve"> </v>
      </c>
      <c r="AB8514" t="s">
        <v>2495</v>
      </c>
      <c r="AC8514" s="46">
        <v>4952</v>
      </c>
      <c r="AD8514" s="46">
        <v>72</v>
      </c>
      <c r="AE8514" s="46">
        <v>75.8</v>
      </c>
      <c r="AF8514" s="46">
        <v>137</v>
      </c>
      <c r="AH8514" s="70" t="str">
        <f t="shared" si="970"/>
        <v/>
      </c>
      <c r="AI8514" s="70" t="str">
        <f t="shared" si="971"/>
        <v>GCAW Girls Div 1 Eau Claire Memorial Sectional</v>
      </c>
      <c r="AJ8514" s="70" t="str">
        <f t="shared" si="972"/>
        <v/>
      </c>
      <c r="AK8514" s="70" t="str" cm="1">
        <f t="array" ref="AK8514">_xlfn.IFS(AH8514&lt;&gt;"","1",AI8514&lt;&gt;"","2",AJ8514&lt;&gt;"","3")</f>
        <v>2</v>
      </c>
    </row>
    <row r="8515" spans="1:37" x14ac:dyDescent="0.25">
      <c r="A8515" t="s">
        <v>1761</v>
      </c>
      <c r="B8515" t="s">
        <v>1762</v>
      </c>
      <c r="C8515" s="67" t="str">
        <f t="shared" si="973"/>
        <v>Miley Covey</v>
      </c>
      <c r="D8515" s="71" t="str" cm="1">
        <f t="array" ref="D8515">_xlfn.IFS(AK8515="1",CONCATENATE(C8515,"Regional"),AK8515="2",CONCATENATE(C8515,"Sectional"),AK8515="3",CONCATENATE(C8515,COUNTIF($C$1:C8515,C8515)))</f>
        <v>Miley CoveySectional</v>
      </c>
      <c r="E8515" s="66">
        <v>45202.375</v>
      </c>
      <c r="F8515" t="s">
        <v>2494</v>
      </c>
      <c r="G8515" s="46">
        <v>48</v>
      </c>
      <c r="H8515" s="46">
        <v>118</v>
      </c>
      <c r="I8515" s="46">
        <v>45</v>
      </c>
      <c r="J8515" t="s">
        <v>100</v>
      </c>
      <c r="K8515" t="s">
        <v>2495</v>
      </c>
      <c r="L8515" s="46">
        <v>4952</v>
      </c>
      <c r="M8515" s="46">
        <v>72</v>
      </c>
      <c r="N8515" s="46">
        <v>75.8</v>
      </c>
      <c r="O8515" s="46">
        <v>137</v>
      </c>
      <c r="P8515" s="46">
        <f t="shared" si="974"/>
        <v>2</v>
      </c>
      <c r="R8515" s="67" t="s">
        <v>2767</v>
      </c>
      <c r="S8515" s="67">
        <f>COUNTIF(Y$2:$Y$100,R8515)</f>
        <v>0</v>
      </c>
      <c r="V8515" s="67">
        <f t="shared" si="968"/>
        <v>0</v>
      </c>
      <c r="X8515"/>
      <c r="Y8515" s="67" t="str">
        <f t="shared" si="969"/>
        <v xml:space="preserve"> </v>
      </c>
      <c r="AB8515" t="s">
        <v>2495</v>
      </c>
      <c r="AC8515" s="46">
        <v>4952</v>
      </c>
      <c r="AD8515" s="46">
        <v>72</v>
      </c>
      <c r="AE8515" s="46">
        <v>75.8</v>
      </c>
      <c r="AF8515" s="46">
        <v>137</v>
      </c>
      <c r="AH8515" s="70" t="str">
        <f t="shared" si="970"/>
        <v/>
      </c>
      <c r="AI8515" s="70" t="str">
        <f t="shared" si="971"/>
        <v>GCAW Girls Div 1 Eau Claire Memorial Sectional</v>
      </c>
      <c r="AJ8515" s="70" t="str">
        <f t="shared" si="972"/>
        <v/>
      </c>
      <c r="AK8515" s="70" t="str" cm="1">
        <f t="array" ref="AK8515">_xlfn.IFS(AH8515&lt;&gt;"","1",AI8515&lt;&gt;"","2",AJ8515&lt;&gt;"","3")</f>
        <v>2</v>
      </c>
    </row>
    <row r="8516" spans="1:37" x14ac:dyDescent="0.25">
      <c r="A8516" t="s">
        <v>2092</v>
      </c>
      <c r="B8516" t="s">
        <v>816</v>
      </c>
      <c r="C8516" s="67" t="str">
        <f t="shared" si="973"/>
        <v>Kylie Laufenberg</v>
      </c>
      <c r="D8516" s="71" t="str" cm="1">
        <f t="array" ref="D8516">_xlfn.IFS(AK8516="1",CONCATENATE(C8516,"Regional"),AK8516="2",CONCATENATE(C8516,"Sectional"),AK8516="3",CONCATENATE(C8516,COUNTIF($C$1:C8516,C8516)))</f>
        <v>Kylie LaufenbergSectional</v>
      </c>
      <c r="E8516" s="66">
        <v>45202.375</v>
      </c>
      <c r="F8516" t="s">
        <v>2494</v>
      </c>
      <c r="G8516" s="46">
        <v>48</v>
      </c>
      <c r="H8516" s="46">
        <v>119</v>
      </c>
      <c r="I8516" s="46">
        <v>46</v>
      </c>
      <c r="J8516" t="s">
        <v>100</v>
      </c>
      <c r="K8516" t="s">
        <v>2495</v>
      </c>
      <c r="L8516" s="46">
        <v>4952</v>
      </c>
      <c r="M8516" s="46">
        <v>72</v>
      </c>
      <c r="N8516" s="46">
        <v>75.8</v>
      </c>
      <c r="O8516" s="46">
        <v>137</v>
      </c>
      <c r="P8516" s="46">
        <f t="shared" si="974"/>
        <v>2</v>
      </c>
      <c r="R8516" s="67" t="s">
        <v>3117</v>
      </c>
      <c r="S8516" s="67">
        <f>COUNTIF(Y$2:$Y$100,R8516)</f>
        <v>0</v>
      </c>
      <c r="V8516" s="67">
        <f t="shared" si="968"/>
        <v>0</v>
      </c>
      <c r="X8516"/>
      <c r="Y8516" s="67" t="str">
        <f t="shared" si="969"/>
        <v xml:space="preserve"> </v>
      </c>
      <c r="AB8516" t="s">
        <v>2495</v>
      </c>
      <c r="AC8516" s="46">
        <v>4952</v>
      </c>
      <c r="AD8516" s="46">
        <v>72</v>
      </c>
      <c r="AE8516" s="46">
        <v>75.8</v>
      </c>
      <c r="AF8516" s="46">
        <v>137</v>
      </c>
      <c r="AH8516" s="70" t="str">
        <f t="shared" si="970"/>
        <v/>
      </c>
      <c r="AI8516" s="70" t="str">
        <f t="shared" si="971"/>
        <v>GCAW Girls Div 1 Eau Claire Memorial Sectional</v>
      </c>
      <c r="AJ8516" s="70" t="str">
        <f t="shared" si="972"/>
        <v/>
      </c>
      <c r="AK8516" s="70" t="str" cm="1">
        <f t="array" ref="AK8516">_xlfn.IFS(AH8516&lt;&gt;"","1",AI8516&lt;&gt;"","2",AJ8516&lt;&gt;"","3")</f>
        <v>2</v>
      </c>
    </row>
    <row r="8517" spans="1:37" x14ac:dyDescent="0.25">
      <c r="A8517" t="s">
        <v>2093</v>
      </c>
      <c r="B8517" t="s">
        <v>458</v>
      </c>
      <c r="C8517" s="67" t="str">
        <f t="shared" si="973"/>
        <v>Lauren Boon</v>
      </c>
      <c r="D8517" s="71" t="str" cm="1">
        <f t="array" ref="D8517">_xlfn.IFS(AK8517="1",CONCATENATE(C8517,"Regional"),AK8517="2",CONCATENATE(C8517,"Sectional"),AK8517="3",CONCATENATE(C8517,COUNTIF($C$1:C8517,C8517)))</f>
        <v>Lauren BoonSectional</v>
      </c>
      <c r="E8517" s="66">
        <v>45202.375</v>
      </c>
      <c r="F8517" t="s">
        <v>2494</v>
      </c>
      <c r="G8517" s="46">
        <v>48</v>
      </c>
      <c r="H8517" s="46">
        <v>128</v>
      </c>
      <c r="I8517" s="46">
        <v>47</v>
      </c>
      <c r="J8517" t="s">
        <v>100</v>
      </c>
      <c r="K8517" t="s">
        <v>2495</v>
      </c>
      <c r="L8517" s="46">
        <v>4952</v>
      </c>
      <c r="M8517" s="46">
        <v>72</v>
      </c>
      <c r="N8517" s="46">
        <v>75.8</v>
      </c>
      <c r="O8517" s="46">
        <v>137</v>
      </c>
      <c r="P8517" s="46">
        <f t="shared" si="974"/>
        <v>2</v>
      </c>
      <c r="R8517" s="67" t="s">
        <v>3118</v>
      </c>
      <c r="S8517" s="67">
        <f>COUNTIF(Y$2:$Y$100,R8517)</f>
        <v>0</v>
      </c>
      <c r="V8517" s="67">
        <f t="shared" si="968"/>
        <v>0</v>
      </c>
      <c r="X8517"/>
      <c r="Y8517" s="67" t="str">
        <f t="shared" si="969"/>
        <v xml:space="preserve"> </v>
      </c>
      <c r="AB8517" t="s">
        <v>2495</v>
      </c>
      <c r="AC8517" s="46">
        <v>4952</v>
      </c>
      <c r="AD8517" s="46">
        <v>72</v>
      </c>
      <c r="AE8517" s="46">
        <v>75.8</v>
      </c>
      <c r="AF8517" s="46">
        <v>137</v>
      </c>
      <c r="AH8517" s="70" t="str">
        <f t="shared" si="970"/>
        <v/>
      </c>
      <c r="AI8517" s="70" t="str">
        <f t="shared" si="971"/>
        <v>GCAW Girls Div 1 Eau Claire Memorial Sectional</v>
      </c>
      <c r="AJ8517" s="70" t="str">
        <f t="shared" si="972"/>
        <v/>
      </c>
      <c r="AK8517" s="70" t="str" cm="1">
        <f t="array" ref="AK8517">_xlfn.IFS(AH8517&lt;&gt;"","1",AI8517&lt;&gt;"","2",AJ8517&lt;&gt;"","3")</f>
        <v>2</v>
      </c>
    </row>
    <row r="8518" spans="1:37" x14ac:dyDescent="0.25">
      <c r="A8518" t="s">
        <v>299</v>
      </c>
      <c r="B8518" t="s">
        <v>458</v>
      </c>
      <c r="C8518" s="67" t="str">
        <f t="shared" si="973"/>
        <v>Lauren Lupinek</v>
      </c>
      <c r="D8518" s="71" t="str" cm="1">
        <f t="array" ref="D8518">_xlfn.IFS(AK8518="1",CONCATENATE(C8518,"Regional"),AK8518="2",CONCATENATE(C8518,"Sectional"),AK8518="3",CONCATENATE(C8518,COUNTIF($C$1:C8518,C8518)))</f>
        <v>Lauren LupinekSectional</v>
      </c>
      <c r="E8518" s="66">
        <v>45202.375</v>
      </c>
      <c r="F8518" t="s">
        <v>2509</v>
      </c>
      <c r="G8518" s="46">
        <v>48</v>
      </c>
      <c r="H8518" s="46">
        <v>75</v>
      </c>
      <c r="I8518" s="46">
        <v>1</v>
      </c>
      <c r="J8518" t="s">
        <v>160</v>
      </c>
      <c r="K8518" t="s">
        <v>90</v>
      </c>
      <c r="L8518" s="46">
        <v>4952</v>
      </c>
      <c r="M8518" s="46">
        <v>72</v>
      </c>
      <c r="N8518" s="46">
        <v>67.7</v>
      </c>
      <c r="O8518" s="46">
        <v>111</v>
      </c>
      <c r="P8518" s="46">
        <f t="shared" si="974"/>
        <v>2</v>
      </c>
      <c r="R8518" s="67" t="s">
        <v>1313</v>
      </c>
      <c r="S8518" s="67">
        <f>COUNTIF(Y$2:$Y$100,R8518)</f>
        <v>0</v>
      </c>
      <c r="V8518" s="67">
        <f t="shared" si="968"/>
        <v>0</v>
      </c>
      <c r="X8518"/>
      <c r="Y8518" s="67" t="str">
        <f t="shared" si="969"/>
        <v xml:space="preserve"> </v>
      </c>
      <c r="AB8518" t="s">
        <v>90</v>
      </c>
      <c r="AC8518" s="46">
        <v>4952</v>
      </c>
      <c r="AD8518" s="46">
        <v>72</v>
      </c>
      <c r="AE8518" s="46">
        <v>67.7</v>
      </c>
      <c r="AF8518" s="46">
        <v>111</v>
      </c>
      <c r="AH8518" s="70" t="str">
        <f t="shared" si="970"/>
        <v/>
      </c>
      <c r="AI8518" s="70" t="str">
        <f t="shared" si="971"/>
        <v>GCAW Girls Div 1 Waukesha South Sectional</v>
      </c>
      <c r="AJ8518" s="70" t="str">
        <f t="shared" si="972"/>
        <v/>
      </c>
      <c r="AK8518" s="70" t="str" cm="1">
        <f t="array" ref="AK8518">_xlfn.IFS(AH8518&lt;&gt;"","1",AI8518&lt;&gt;"","2",AJ8518&lt;&gt;"","3")</f>
        <v>2</v>
      </c>
    </row>
    <row r="8519" spans="1:37" x14ac:dyDescent="0.25">
      <c r="A8519" t="s">
        <v>219</v>
      </c>
      <c r="B8519" t="s">
        <v>725</v>
      </c>
      <c r="C8519" s="67" t="str">
        <f t="shared" si="973"/>
        <v>Lia Maxwell</v>
      </c>
      <c r="D8519" s="71" t="str" cm="1">
        <f t="array" ref="D8519">_xlfn.IFS(AK8519="1",CONCATENATE(C8519,"Regional"),AK8519="2",CONCATENATE(C8519,"Sectional"),AK8519="3",CONCATENATE(C8519,COUNTIF($C$1:C8519,C8519)))</f>
        <v>Lia MaxwellSectional</v>
      </c>
      <c r="E8519" s="66">
        <v>45202.375</v>
      </c>
      <c r="F8519" t="s">
        <v>2509</v>
      </c>
      <c r="G8519" s="46">
        <v>48</v>
      </c>
      <c r="H8519" s="46">
        <v>79</v>
      </c>
      <c r="I8519" s="46">
        <v>2</v>
      </c>
      <c r="J8519" t="s">
        <v>160</v>
      </c>
      <c r="K8519" t="s">
        <v>90</v>
      </c>
      <c r="L8519" s="46">
        <v>4952</v>
      </c>
      <c r="M8519" s="46">
        <v>72</v>
      </c>
      <c r="N8519" s="46">
        <v>67.7</v>
      </c>
      <c r="O8519" s="46">
        <v>111</v>
      </c>
      <c r="P8519" s="46">
        <f t="shared" si="974"/>
        <v>2</v>
      </c>
      <c r="R8519" s="67" t="s">
        <v>1319</v>
      </c>
      <c r="S8519" s="67">
        <f>COUNTIF(Y$2:$Y$100,R8519)</f>
        <v>0</v>
      </c>
      <c r="V8519" s="67">
        <f t="shared" si="968"/>
        <v>0</v>
      </c>
      <c r="X8519"/>
      <c r="Y8519" s="67" t="str">
        <f t="shared" si="969"/>
        <v xml:space="preserve"> </v>
      </c>
      <c r="AB8519" t="s">
        <v>90</v>
      </c>
      <c r="AC8519" s="46">
        <v>4952</v>
      </c>
      <c r="AD8519" s="46">
        <v>72</v>
      </c>
      <c r="AE8519" s="46">
        <v>67.7</v>
      </c>
      <c r="AF8519" s="46">
        <v>111</v>
      </c>
      <c r="AH8519" s="70" t="str">
        <f t="shared" si="970"/>
        <v/>
      </c>
      <c r="AI8519" s="70" t="str">
        <f t="shared" si="971"/>
        <v>GCAW Girls Div 1 Waukesha South Sectional</v>
      </c>
      <c r="AJ8519" s="70" t="str">
        <f t="shared" si="972"/>
        <v/>
      </c>
      <c r="AK8519" s="70" t="str" cm="1">
        <f t="array" ref="AK8519">_xlfn.IFS(AH8519&lt;&gt;"","1",AI8519&lt;&gt;"","2",AJ8519&lt;&gt;"","3")</f>
        <v>2</v>
      </c>
    </row>
    <row r="8520" spans="1:37" x14ac:dyDescent="0.25">
      <c r="A8520" t="s">
        <v>460</v>
      </c>
      <c r="B8520" t="s">
        <v>461</v>
      </c>
      <c r="C8520" s="67" t="str">
        <f t="shared" si="973"/>
        <v>Breanne Delisle</v>
      </c>
      <c r="D8520" s="71" t="str" cm="1">
        <f t="array" ref="D8520">_xlfn.IFS(AK8520="1",CONCATENATE(C8520,"Regional"),AK8520="2",CONCATENATE(C8520,"Sectional"),AK8520="3",CONCATENATE(C8520,COUNTIF($C$1:C8520,C8520)))</f>
        <v>Breanne DelisleSectional</v>
      </c>
      <c r="E8520" s="66">
        <v>45202.375</v>
      </c>
      <c r="F8520" t="s">
        <v>2509</v>
      </c>
      <c r="G8520" s="46">
        <v>48</v>
      </c>
      <c r="H8520" s="46">
        <v>80</v>
      </c>
      <c r="I8520" s="46">
        <v>3</v>
      </c>
      <c r="J8520" t="s">
        <v>160</v>
      </c>
      <c r="K8520" t="s">
        <v>90</v>
      </c>
      <c r="L8520" s="46">
        <v>4952</v>
      </c>
      <c r="M8520" s="46">
        <v>72</v>
      </c>
      <c r="N8520" s="46">
        <v>67.7</v>
      </c>
      <c r="O8520" s="46">
        <v>111</v>
      </c>
      <c r="P8520" s="46">
        <f t="shared" si="974"/>
        <v>2</v>
      </c>
      <c r="R8520" s="67" t="s">
        <v>1161</v>
      </c>
      <c r="S8520" s="67">
        <f>COUNTIF(Y$2:$Y$100,R8520)</f>
        <v>0</v>
      </c>
      <c r="V8520" s="67">
        <f t="shared" si="968"/>
        <v>0</v>
      </c>
      <c r="X8520"/>
      <c r="Y8520" s="67" t="str">
        <f t="shared" si="969"/>
        <v xml:space="preserve"> </v>
      </c>
      <c r="AB8520" t="s">
        <v>90</v>
      </c>
      <c r="AC8520" s="46">
        <v>4952</v>
      </c>
      <c r="AD8520" s="46">
        <v>72</v>
      </c>
      <c r="AE8520" s="46">
        <v>67.7</v>
      </c>
      <c r="AF8520" s="46">
        <v>111</v>
      </c>
      <c r="AH8520" s="70" t="str">
        <f t="shared" si="970"/>
        <v/>
      </c>
      <c r="AI8520" s="70" t="str">
        <f t="shared" si="971"/>
        <v>GCAW Girls Div 1 Waukesha South Sectional</v>
      </c>
      <c r="AJ8520" s="70" t="str">
        <f t="shared" si="972"/>
        <v/>
      </c>
      <c r="AK8520" s="70" t="str" cm="1">
        <f t="array" ref="AK8520">_xlfn.IFS(AH8520&lt;&gt;"","1",AI8520&lt;&gt;"","2",AJ8520&lt;&gt;"","3")</f>
        <v>2</v>
      </c>
    </row>
    <row r="8521" spans="1:37" x14ac:dyDescent="0.25">
      <c r="A8521" t="s">
        <v>192</v>
      </c>
      <c r="B8521" t="s">
        <v>764</v>
      </c>
      <c r="C8521" s="67" t="str">
        <f t="shared" si="973"/>
        <v>Anneke Barnett</v>
      </c>
      <c r="D8521" s="71" t="str" cm="1">
        <f t="array" ref="D8521">_xlfn.IFS(AK8521="1",CONCATENATE(C8521,"Regional"),AK8521="2",CONCATENATE(C8521,"Sectional"),AK8521="3",CONCATENATE(C8521,COUNTIF($C$1:C8521,C8521)))</f>
        <v>Anneke BarnettSectional</v>
      </c>
      <c r="E8521" s="66">
        <v>45202.375</v>
      </c>
      <c r="F8521" t="s">
        <v>2509</v>
      </c>
      <c r="G8521" s="46">
        <v>48</v>
      </c>
      <c r="H8521" s="46">
        <v>81</v>
      </c>
      <c r="I8521" s="46">
        <v>4</v>
      </c>
      <c r="J8521" t="s">
        <v>160</v>
      </c>
      <c r="K8521" t="s">
        <v>90</v>
      </c>
      <c r="L8521" s="46">
        <v>4952</v>
      </c>
      <c r="M8521" s="46">
        <v>72</v>
      </c>
      <c r="N8521" s="46">
        <v>67.7</v>
      </c>
      <c r="O8521" s="46">
        <v>111</v>
      </c>
      <c r="P8521" s="46">
        <f t="shared" si="974"/>
        <v>2</v>
      </c>
      <c r="R8521" s="67" t="s">
        <v>1348</v>
      </c>
      <c r="S8521" s="67">
        <f>COUNTIF(Y$2:$Y$100,R8521)</f>
        <v>0</v>
      </c>
      <c r="V8521" s="67">
        <f t="shared" si="968"/>
        <v>0</v>
      </c>
      <c r="X8521"/>
      <c r="Y8521" s="67" t="str">
        <f t="shared" si="969"/>
        <v xml:space="preserve"> </v>
      </c>
      <c r="AB8521" t="s">
        <v>90</v>
      </c>
      <c r="AC8521" s="46">
        <v>4952</v>
      </c>
      <c r="AD8521" s="46">
        <v>72</v>
      </c>
      <c r="AE8521" s="46">
        <v>67.7</v>
      </c>
      <c r="AF8521" s="46">
        <v>111</v>
      </c>
      <c r="AH8521" s="70" t="str">
        <f t="shared" si="970"/>
        <v/>
      </c>
      <c r="AI8521" s="70" t="str">
        <f t="shared" si="971"/>
        <v>GCAW Girls Div 1 Waukesha South Sectional</v>
      </c>
      <c r="AJ8521" s="70" t="str">
        <f t="shared" si="972"/>
        <v/>
      </c>
      <c r="AK8521" s="70" t="str" cm="1">
        <f t="array" ref="AK8521">_xlfn.IFS(AH8521&lt;&gt;"","1",AI8521&lt;&gt;"","2",AJ8521&lt;&gt;"","3")</f>
        <v>2</v>
      </c>
    </row>
    <row r="8522" spans="1:37" x14ac:dyDescent="0.25">
      <c r="A8522" t="s">
        <v>378</v>
      </c>
      <c r="B8522" t="s">
        <v>484</v>
      </c>
      <c r="C8522" s="67" t="str">
        <f t="shared" si="973"/>
        <v>Abbie Welch</v>
      </c>
      <c r="D8522" s="71" t="str" cm="1">
        <f t="array" ref="D8522">_xlfn.IFS(AK8522="1",CONCATENATE(C8522,"Regional"),AK8522="2",CONCATENATE(C8522,"Sectional"),AK8522="3",CONCATENATE(C8522,COUNTIF($C$1:C8522,C8522)))</f>
        <v>Abbie WelchSectional</v>
      </c>
      <c r="E8522" s="66">
        <v>45202.375</v>
      </c>
      <c r="F8522" t="s">
        <v>2509</v>
      </c>
      <c r="G8522" s="46">
        <v>48</v>
      </c>
      <c r="H8522" s="46">
        <v>82</v>
      </c>
      <c r="I8522" s="46">
        <v>5</v>
      </c>
      <c r="J8522" t="s">
        <v>160</v>
      </c>
      <c r="K8522" t="s">
        <v>90</v>
      </c>
      <c r="L8522" s="46">
        <v>4952</v>
      </c>
      <c r="M8522" s="46">
        <v>72</v>
      </c>
      <c r="N8522" s="46">
        <v>67.7</v>
      </c>
      <c r="O8522" s="46">
        <v>111</v>
      </c>
      <c r="P8522" s="46">
        <f t="shared" si="974"/>
        <v>2</v>
      </c>
      <c r="R8522" s="67" t="s">
        <v>1175</v>
      </c>
      <c r="S8522" s="67">
        <f>COUNTIF(Y$2:$Y$100,R8522)</f>
        <v>0</v>
      </c>
      <c r="V8522" s="67">
        <f t="shared" si="968"/>
        <v>0</v>
      </c>
      <c r="X8522"/>
      <c r="Y8522" s="67" t="str">
        <f t="shared" si="969"/>
        <v xml:space="preserve"> </v>
      </c>
      <c r="AB8522" t="s">
        <v>90</v>
      </c>
      <c r="AC8522" s="46">
        <v>4952</v>
      </c>
      <c r="AD8522" s="46">
        <v>72</v>
      </c>
      <c r="AE8522" s="46">
        <v>67.7</v>
      </c>
      <c r="AF8522" s="46">
        <v>111</v>
      </c>
      <c r="AH8522" s="70" t="str">
        <f t="shared" si="970"/>
        <v/>
      </c>
      <c r="AI8522" s="70" t="str">
        <f t="shared" si="971"/>
        <v>GCAW Girls Div 1 Waukesha South Sectional</v>
      </c>
      <c r="AJ8522" s="70" t="str">
        <f t="shared" si="972"/>
        <v/>
      </c>
      <c r="AK8522" s="70" t="str" cm="1">
        <f t="array" ref="AK8522">_xlfn.IFS(AH8522&lt;&gt;"","1",AI8522&lt;&gt;"","2",AJ8522&lt;&gt;"","3")</f>
        <v>2</v>
      </c>
    </row>
    <row r="8523" spans="1:37" x14ac:dyDescent="0.25">
      <c r="A8523" t="s">
        <v>746</v>
      </c>
      <c r="B8523" t="s">
        <v>682</v>
      </c>
      <c r="C8523" s="67" t="str">
        <f t="shared" si="973"/>
        <v>Aubrey Westerman</v>
      </c>
      <c r="D8523" s="71" t="str" cm="1">
        <f t="array" ref="D8523">_xlfn.IFS(AK8523="1",CONCATENATE(C8523,"Regional"),AK8523="2",CONCATENATE(C8523,"Sectional"),AK8523="3",CONCATENATE(C8523,COUNTIF($C$1:C8523,C8523)))</f>
        <v>Aubrey WestermanSectional</v>
      </c>
      <c r="E8523" s="66">
        <v>45202.375</v>
      </c>
      <c r="F8523" t="s">
        <v>2509</v>
      </c>
      <c r="G8523" s="46">
        <v>48</v>
      </c>
      <c r="H8523" s="46">
        <v>83</v>
      </c>
      <c r="I8523" s="46">
        <v>6</v>
      </c>
      <c r="J8523" t="s">
        <v>160</v>
      </c>
      <c r="K8523" t="s">
        <v>90</v>
      </c>
      <c r="L8523" s="46">
        <v>4952</v>
      </c>
      <c r="M8523" s="46">
        <v>72</v>
      </c>
      <c r="N8523" s="46">
        <v>67.7</v>
      </c>
      <c r="O8523" s="46">
        <v>111</v>
      </c>
      <c r="P8523" s="46">
        <f t="shared" si="974"/>
        <v>2</v>
      </c>
      <c r="R8523" s="67" t="s">
        <v>3478</v>
      </c>
      <c r="S8523" s="67">
        <f>COUNTIF(Y$2:$Y$100,R8523)</f>
        <v>0</v>
      </c>
      <c r="V8523" s="67">
        <f t="shared" si="968"/>
        <v>0</v>
      </c>
      <c r="X8523"/>
      <c r="Y8523" s="67" t="str">
        <f t="shared" si="969"/>
        <v xml:space="preserve"> </v>
      </c>
      <c r="AB8523" t="s">
        <v>90</v>
      </c>
      <c r="AC8523" s="46">
        <v>4952</v>
      </c>
      <c r="AD8523" s="46">
        <v>72</v>
      </c>
      <c r="AE8523" s="46">
        <v>67.7</v>
      </c>
      <c r="AF8523" s="46">
        <v>111</v>
      </c>
      <c r="AH8523" s="70" t="str">
        <f t="shared" si="970"/>
        <v/>
      </c>
      <c r="AI8523" s="70" t="str">
        <f t="shared" si="971"/>
        <v>GCAW Girls Div 1 Waukesha South Sectional</v>
      </c>
      <c r="AJ8523" s="70" t="str">
        <f t="shared" si="972"/>
        <v/>
      </c>
      <c r="AK8523" s="70" t="str" cm="1">
        <f t="array" ref="AK8523">_xlfn.IFS(AH8523&lt;&gt;"","1",AI8523&lt;&gt;"","2",AJ8523&lt;&gt;"","3")</f>
        <v>2</v>
      </c>
    </row>
    <row r="8524" spans="1:37" x14ac:dyDescent="0.25">
      <c r="A8524" t="s">
        <v>948</v>
      </c>
      <c r="B8524" t="s">
        <v>949</v>
      </c>
      <c r="C8524" s="67" t="str">
        <f t="shared" si="973"/>
        <v>Krista Longden</v>
      </c>
      <c r="D8524" s="71" t="str" cm="1">
        <f t="array" ref="D8524">_xlfn.IFS(AK8524="1",CONCATENATE(C8524,"Regional"),AK8524="2",CONCATENATE(C8524,"Sectional"),AK8524="3",CONCATENATE(C8524,COUNTIF($C$1:C8524,C8524)))</f>
        <v>Krista LongdenSectional</v>
      </c>
      <c r="E8524" s="66">
        <v>45202.375</v>
      </c>
      <c r="F8524" t="s">
        <v>2509</v>
      </c>
      <c r="G8524" s="46">
        <v>48</v>
      </c>
      <c r="H8524" s="46">
        <v>83</v>
      </c>
      <c r="I8524" s="46">
        <v>6</v>
      </c>
      <c r="J8524" t="s">
        <v>160</v>
      </c>
      <c r="K8524" t="s">
        <v>90</v>
      </c>
      <c r="L8524" s="46">
        <v>4952</v>
      </c>
      <c r="M8524" s="46">
        <v>72</v>
      </c>
      <c r="N8524" s="46">
        <v>67.7</v>
      </c>
      <c r="O8524" s="46">
        <v>111</v>
      </c>
      <c r="P8524" s="46">
        <f t="shared" si="974"/>
        <v>2</v>
      </c>
      <c r="R8524" s="67" t="s">
        <v>1466</v>
      </c>
      <c r="S8524" s="67">
        <f>COUNTIF(Y$2:$Y$100,R8524)</f>
        <v>0</v>
      </c>
      <c r="V8524" s="67">
        <f t="shared" si="968"/>
        <v>0</v>
      </c>
      <c r="X8524"/>
      <c r="Y8524" s="67" t="str">
        <f t="shared" si="969"/>
        <v xml:space="preserve"> </v>
      </c>
      <c r="AB8524" t="s">
        <v>90</v>
      </c>
      <c r="AC8524" s="46">
        <v>4952</v>
      </c>
      <c r="AD8524" s="46">
        <v>72</v>
      </c>
      <c r="AE8524" s="46">
        <v>67.7</v>
      </c>
      <c r="AF8524" s="46">
        <v>111</v>
      </c>
      <c r="AH8524" s="70" t="str">
        <f t="shared" si="970"/>
        <v/>
      </c>
      <c r="AI8524" s="70" t="str">
        <f t="shared" si="971"/>
        <v>GCAW Girls Div 1 Waukesha South Sectional</v>
      </c>
      <c r="AJ8524" s="70" t="str">
        <f t="shared" si="972"/>
        <v/>
      </c>
      <c r="AK8524" s="70" t="str" cm="1">
        <f t="array" ref="AK8524">_xlfn.IFS(AH8524&lt;&gt;"","1",AI8524&lt;&gt;"","2",AJ8524&lt;&gt;"","3")</f>
        <v>2</v>
      </c>
    </row>
    <row r="8525" spans="1:37" x14ac:dyDescent="0.25">
      <c r="A8525" t="s">
        <v>335</v>
      </c>
      <c r="B8525" t="s">
        <v>1613</v>
      </c>
      <c r="C8525" s="67" t="str">
        <f t="shared" si="973"/>
        <v>Arianna Price</v>
      </c>
      <c r="D8525" s="71" t="str" cm="1">
        <f t="array" ref="D8525">_xlfn.IFS(AK8525="1",CONCATENATE(C8525,"Regional"),AK8525="2",CONCATENATE(C8525,"Sectional"),AK8525="3",CONCATENATE(C8525,COUNTIF($C$1:C8525,C8525)))</f>
        <v>Arianna PriceSectional</v>
      </c>
      <c r="E8525" s="66">
        <v>45202.375</v>
      </c>
      <c r="F8525" t="s">
        <v>2509</v>
      </c>
      <c r="G8525" s="46">
        <v>48</v>
      </c>
      <c r="H8525" s="46">
        <v>84</v>
      </c>
      <c r="I8525" s="46">
        <v>8</v>
      </c>
      <c r="J8525" t="s">
        <v>160</v>
      </c>
      <c r="K8525" t="s">
        <v>90</v>
      </c>
      <c r="L8525" s="46">
        <v>4952</v>
      </c>
      <c r="M8525" s="46">
        <v>72</v>
      </c>
      <c r="N8525" s="46">
        <v>67.7</v>
      </c>
      <c r="O8525" s="46">
        <v>111</v>
      </c>
      <c r="P8525" s="46">
        <f t="shared" si="974"/>
        <v>2</v>
      </c>
      <c r="R8525" s="67" t="s">
        <v>3561</v>
      </c>
      <c r="S8525" s="67">
        <f>COUNTIF(Y$2:$Y$100,R8525)</f>
        <v>0</v>
      </c>
      <c r="V8525" s="67">
        <f t="shared" si="968"/>
        <v>0</v>
      </c>
      <c r="X8525"/>
      <c r="Y8525" s="67" t="str">
        <f t="shared" si="969"/>
        <v xml:space="preserve"> </v>
      </c>
      <c r="AB8525" t="s">
        <v>90</v>
      </c>
      <c r="AC8525" s="46">
        <v>4952</v>
      </c>
      <c r="AD8525" s="46">
        <v>72</v>
      </c>
      <c r="AE8525" s="46">
        <v>67.7</v>
      </c>
      <c r="AF8525" s="46">
        <v>111</v>
      </c>
      <c r="AH8525" s="70" t="str">
        <f t="shared" si="970"/>
        <v/>
      </c>
      <c r="AI8525" s="70" t="str">
        <f t="shared" si="971"/>
        <v>GCAW Girls Div 1 Waukesha South Sectional</v>
      </c>
      <c r="AJ8525" s="70" t="str">
        <f t="shared" si="972"/>
        <v/>
      </c>
      <c r="AK8525" s="70" t="str" cm="1">
        <f t="array" ref="AK8525">_xlfn.IFS(AH8525&lt;&gt;"","1",AI8525&lt;&gt;"","2",AJ8525&lt;&gt;"","3")</f>
        <v>2</v>
      </c>
    </row>
    <row r="8526" spans="1:37" x14ac:dyDescent="0.25">
      <c r="A8526" t="s">
        <v>732</v>
      </c>
      <c r="B8526" t="s">
        <v>733</v>
      </c>
      <c r="C8526" s="67" t="str">
        <f t="shared" si="973"/>
        <v>Martina Hudaj</v>
      </c>
      <c r="D8526" s="71" t="str" cm="1">
        <f t="array" ref="D8526">_xlfn.IFS(AK8526="1",CONCATENATE(C8526,"Regional"),AK8526="2",CONCATENATE(C8526,"Sectional"),AK8526="3",CONCATENATE(C8526,COUNTIF($C$1:C8526,C8526)))</f>
        <v>Martina HudajSectional</v>
      </c>
      <c r="E8526" s="66">
        <v>45202.375</v>
      </c>
      <c r="F8526" t="s">
        <v>2509</v>
      </c>
      <c r="G8526" s="46">
        <v>48</v>
      </c>
      <c r="H8526" s="46">
        <v>86</v>
      </c>
      <c r="I8526" s="46">
        <v>9</v>
      </c>
      <c r="J8526" t="s">
        <v>160</v>
      </c>
      <c r="K8526" t="s">
        <v>90</v>
      </c>
      <c r="L8526" s="46">
        <v>4952</v>
      </c>
      <c r="M8526" s="46">
        <v>72</v>
      </c>
      <c r="N8526" s="46">
        <v>67.7</v>
      </c>
      <c r="O8526" s="46">
        <v>111</v>
      </c>
      <c r="P8526" s="46">
        <f t="shared" si="974"/>
        <v>2</v>
      </c>
      <c r="R8526" s="67" t="s">
        <v>1326</v>
      </c>
      <c r="S8526" s="67">
        <f>COUNTIF(Y$2:$Y$100,R8526)</f>
        <v>0</v>
      </c>
      <c r="V8526" s="67">
        <f t="shared" si="968"/>
        <v>0</v>
      </c>
      <c r="X8526"/>
      <c r="Y8526" s="67" t="str">
        <f t="shared" si="969"/>
        <v xml:space="preserve"> </v>
      </c>
      <c r="AB8526" t="s">
        <v>90</v>
      </c>
      <c r="AC8526" s="46">
        <v>4952</v>
      </c>
      <c r="AD8526" s="46">
        <v>72</v>
      </c>
      <c r="AE8526" s="46">
        <v>67.7</v>
      </c>
      <c r="AF8526" s="46">
        <v>111</v>
      </c>
      <c r="AH8526" s="70" t="str">
        <f t="shared" si="970"/>
        <v/>
      </c>
      <c r="AI8526" s="70" t="str">
        <f t="shared" si="971"/>
        <v>GCAW Girls Div 1 Waukesha South Sectional</v>
      </c>
      <c r="AJ8526" s="70" t="str">
        <f t="shared" si="972"/>
        <v/>
      </c>
      <c r="AK8526" s="70" t="str" cm="1">
        <f t="array" ref="AK8526">_xlfn.IFS(AH8526&lt;&gt;"","1",AI8526&lt;&gt;"","2",AJ8526&lt;&gt;"","3")</f>
        <v>2</v>
      </c>
    </row>
    <row r="8527" spans="1:37" x14ac:dyDescent="0.25">
      <c r="A8527" t="s">
        <v>360</v>
      </c>
      <c r="B8527" t="s">
        <v>765</v>
      </c>
      <c r="C8527" s="67" t="str">
        <f t="shared" si="973"/>
        <v>Clare Smith</v>
      </c>
      <c r="D8527" s="71" t="str" cm="1">
        <f t="array" ref="D8527">_xlfn.IFS(AK8527="1",CONCATENATE(C8527,"Regional"),AK8527="2",CONCATENATE(C8527,"Sectional"),AK8527="3",CONCATENATE(C8527,COUNTIF($C$1:C8527,C8527)))</f>
        <v>Clare SmithSectional</v>
      </c>
      <c r="E8527" s="66">
        <v>45202.375</v>
      </c>
      <c r="F8527" t="s">
        <v>2509</v>
      </c>
      <c r="G8527" s="46">
        <v>48</v>
      </c>
      <c r="H8527" s="46">
        <v>86</v>
      </c>
      <c r="I8527" s="46">
        <v>9</v>
      </c>
      <c r="J8527" t="s">
        <v>160</v>
      </c>
      <c r="K8527" t="s">
        <v>90</v>
      </c>
      <c r="L8527" s="46">
        <v>4952</v>
      </c>
      <c r="M8527" s="46">
        <v>72</v>
      </c>
      <c r="N8527" s="46">
        <v>67.7</v>
      </c>
      <c r="O8527" s="46">
        <v>111</v>
      </c>
      <c r="P8527" s="46">
        <f t="shared" si="974"/>
        <v>2</v>
      </c>
      <c r="R8527" s="67" t="s">
        <v>1349</v>
      </c>
      <c r="S8527" s="67">
        <f>COUNTIF(Y$2:$Y$100,R8527)</f>
        <v>0</v>
      </c>
      <c r="V8527" s="67">
        <f t="shared" si="968"/>
        <v>0</v>
      </c>
      <c r="X8527"/>
      <c r="Y8527" s="67" t="str">
        <f t="shared" si="969"/>
        <v xml:space="preserve"> </v>
      </c>
      <c r="AB8527" t="s">
        <v>90</v>
      </c>
      <c r="AC8527" s="46">
        <v>4952</v>
      </c>
      <c r="AD8527" s="46">
        <v>72</v>
      </c>
      <c r="AE8527" s="46">
        <v>67.7</v>
      </c>
      <c r="AF8527" s="46">
        <v>111</v>
      </c>
      <c r="AH8527" s="70" t="str">
        <f t="shared" si="970"/>
        <v/>
      </c>
      <c r="AI8527" s="70" t="str">
        <f t="shared" si="971"/>
        <v>GCAW Girls Div 1 Waukesha South Sectional</v>
      </c>
      <c r="AJ8527" s="70" t="str">
        <f t="shared" si="972"/>
        <v/>
      </c>
      <c r="AK8527" s="70" t="str" cm="1">
        <f t="array" ref="AK8527">_xlfn.IFS(AH8527&lt;&gt;"","1",AI8527&lt;&gt;"","2",AJ8527&lt;&gt;"","3")</f>
        <v>2</v>
      </c>
    </row>
    <row r="8528" spans="1:37" x14ac:dyDescent="0.25">
      <c r="A8528" t="s">
        <v>294</v>
      </c>
      <c r="B8528" t="s">
        <v>726</v>
      </c>
      <c r="C8528" s="67" t="str">
        <f t="shared" si="973"/>
        <v>Nina Lang</v>
      </c>
      <c r="D8528" s="71" t="str" cm="1">
        <f t="array" ref="D8528">_xlfn.IFS(AK8528="1",CONCATENATE(C8528,"Regional"),AK8528="2",CONCATENATE(C8528,"Sectional"),AK8528="3",CONCATENATE(C8528,COUNTIF($C$1:C8528,C8528)))</f>
        <v>Nina LangSectional</v>
      </c>
      <c r="E8528" s="66">
        <v>45202.375</v>
      </c>
      <c r="F8528" t="s">
        <v>2509</v>
      </c>
      <c r="G8528" s="46">
        <v>48</v>
      </c>
      <c r="H8528" s="46">
        <v>86</v>
      </c>
      <c r="I8528" s="46">
        <v>9</v>
      </c>
      <c r="J8528" t="s">
        <v>160</v>
      </c>
      <c r="K8528" t="s">
        <v>90</v>
      </c>
      <c r="L8528" s="46">
        <v>4952</v>
      </c>
      <c r="M8528" s="46">
        <v>72</v>
      </c>
      <c r="N8528" s="46">
        <v>67.7</v>
      </c>
      <c r="O8528" s="46">
        <v>111</v>
      </c>
      <c r="P8528" s="46">
        <f t="shared" si="974"/>
        <v>2</v>
      </c>
      <c r="R8528" s="67" t="s">
        <v>1321</v>
      </c>
      <c r="S8528" s="67">
        <f>COUNTIF(Y$2:$Y$100,R8528)</f>
        <v>0</v>
      </c>
      <c r="V8528" s="67">
        <f t="shared" si="968"/>
        <v>0</v>
      </c>
      <c r="X8528"/>
      <c r="Y8528" s="67" t="str">
        <f t="shared" si="969"/>
        <v xml:space="preserve"> </v>
      </c>
      <c r="AB8528" t="s">
        <v>90</v>
      </c>
      <c r="AC8528" s="46">
        <v>4952</v>
      </c>
      <c r="AD8528" s="46">
        <v>72</v>
      </c>
      <c r="AE8528" s="46">
        <v>67.7</v>
      </c>
      <c r="AF8528" s="46">
        <v>111</v>
      </c>
      <c r="AH8528" s="70" t="str">
        <f t="shared" si="970"/>
        <v/>
      </c>
      <c r="AI8528" s="70" t="str">
        <f t="shared" si="971"/>
        <v>GCAW Girls Div 1 Waukesha South Sectional</v>
      </c>
      <c r="AJ8528" s="70" t="str">
        <f t="shared" si="972"/>
        <v/>
      </c>
      <c r="AK8528" s="70" t="str" cm="1">
        <f t="array" ref="AK8528">_xlfn.IFS(AH8528&lt;&gt;"","1",AI8528&lt;&gt;"","2",AJ8528&lt;&gt;"","3")</f>
        <v>2</v>
      </c>
    </row>
    <row r="8529" spans="1:37" x14ac:dyDescent="0.25">
      <c r="A8529" t="s">
        <v>483</v>
      </c>
      <c r="B8529" t="s">
        <v>458</v>
      </c>
      <c r="C8529" s="67" t="str">
        <f t="shared" si="973"/>
        <v>Lauren Coombs</v>
      </c>
      <c r="D8529" s="71" t="str" cm="1">
        <f t="array" ref="D8529">_xlfn.IFS(AK8529="1",CONCATENATE(C8529,"Regional"),AK8529="2",CONCATENATE(C8529,"Sectional"),AK8529="3",CONCATENATE(C8529,COUNTIF($C$1:C8529,C8529)))</f>
        <v>Lauren CoombsSectional</v>
      </c>
      <c r="E8529" s="66">
        <v>45202.375</v>
      </c>
      <c r="F8529" t="s">
        <v>2509</v>
      </c>
      <c r="G8529" s="46">
        <v>48</v>
      </c>
      <c r="H8529" s="46">
        <v>88</v>
      </c>
      <c r="I8529" s="46">
        <v>12</v>
      </c>
      <c r="J8529" t="s">
        <v>160</v>
      </c>
      <c r="K8529" t="s">
        <v>90</v>
      </c>
      <c r="L8529" s="46">
        <v>4952</v>
      </c>
      <c r="M8529" s="46">
        <v>72</v>
      </c>
      <c r="N8529" s="46">
        <v>67.7</v>
      </c>
      <c r="O8529" s="46">
        <v>111</v>
      </c>
      <c r="P8529" s="46">
        <f t="shared" si="974"/>
        <v>2</v>
      </c>
      <c r="R8529" s="67" t="s">
        <v>1174</v>
      </c>
      <c r="S8529" s="67">
        <f>COUNTIF(Y$2:$Y$100,R8529)</f>
        <v>0</v>
      </c>
      <c r="V8529" s="67">
        <f t="shared" si="968"/>
        <v>0</v>
      </c>
      <c r="X8529"/>
      <c r="Y8529" s="67" t="str">
        <f t="shared" si="969"/>
        <v xml:space="preserve"> </v>
      </c>
      <c r="AB8529" t="s">
        <v>90</v>
      </c>
      <c r="AC8529" s="46">
        <v>4952</v>
      </c>
      <c r="AD8529" s="46">
        <v>72</v>
      </c>
      <c r="AE8529" s="46">
        <v>67.7</v>
      </c>
      <c r="AF8529" s="46">
        <v>111</v>
      </c>
      <c r="AH8529" s="70" t="str">
        <f t="shared" si="970"/>
        <v/>
      </c>
      <c r="AI8529" s="70" t="str">
        <f t="shared" si="971"/>
        <v>GCAW Girls Div 1 Waukesha South Sectional</v>
      </c>
      <c r="AJ8529" s="70" t="str">
        <f t="shared" si="972"/>
        <v/>
      </c>
      <c r="AK8529" s="70" t="str" cm="1">
        <f t="array" ref="AK8529">_xlfn.IFS(AH8529&lt;&gt;"","1",AI8529&lt;&gt;"","2",AJ8529&lt;&gt;"","3")</f>
        <v>2</v>
      </c>
    </row>
    <row r="8530" spans="1:37" x14ac:dyDescent="0.25">
      <c r="A8530" t="s">
        <v>951</v>
      </c>
      <c r="B8530" t="s">
        <v>539</v>
      </c>
      <c r="C8530" s="67" t="str">
        <f t="shared" si="973"/>
        <v>Maggie Blank</v>
      </c>
      <c r="D8530" s="71" t="str" cm="1">
        <f t="array" ref="D8530">_xlfn.IFS(AK8530="1",CONCATENATE(C8530,"Regional"),AK8530="2",CONCATENATE(C8530,"Sectional"),AK8530="3",CONCATENATE(C8530,COUNTIF($C$1:C8530,C8530)))</f>
        <v>Maggie BlankSectional</v>
      </c>
      <c r="E8530" s="66">
        <v>45202.375</v>
      </c>
      <c r="F8530" t="s">
        <v>2509</v>
      </c>
      <c r="G8530" s="46">
        <v>48</v>
      </c>
      <c r="H8530" s="46">
        <v>88</v>
      </c>
      <c r="I8530" s="46">
        <v>12</v>
      </c>
      <c r="J8530" t="s">
        <v>160</v>
      </c>
      <c r="K8530" t="s">
        <v>90</v>
      </c>
      <c r="L8530" s="46">
        <v>4952</v>
      </c>
      <c r="M8530" s="46">
        <v>72</v>
      </c>
      <c r="N8530" s="46">
        <v>67.7</v>
      </c>
      <c r="O8530" s="46">
        <v>111</v>
      </c>
      <c r="P8530" s="46">
        <f t="shared" si="974"/>
        <v>2</v>
      </c>
      <c r="R8530" s="67" t="s">
        <v>1468</v>
      </c>
      <c r="S8530" s="67">
        <f>COUNTIF(Y$2:$Y$100,R8530)</f>
        <v>0</v>
      </c>
      <c r="V8530" s="67">
        <f t="shared" si="968"/>
        <v>0</v>
      </c>
      <c r="X8530"/>
      <c r="Y8530" s="67" t="str">
        <f t="shared" si="969"/>
        <v xml:space="preserve"> </v>
      </c>
      <c r="AB8530" t="s">
        <v>90</v>
      </c>
      <c r="AC8530" s="46">
        <v>4952</v>
      </c>
      <c r="AD8530" s="46">
        <v>72</v>
      </c>
      <c r="AE8530" s="46">
        <v>67.7</v>
      </c>
      <c r="AF8530" s="46">
        <v>111</v>
      </c>
      <c r="AH8530" s="70" t="str">
        <f t="shared" si="970"/>
        <v/>
      </c>
      <c r="AI8530" s="70" t="str">
        <f t="shared" si="971"/>
        <v>GCAW Girls Div 1 Waukesha South Sectional</v>
      </c>
      <c r="AJ8530" s="70" t="str">
        <f t="shared" si="972"/>
        <v/>
      </c>
      <c r="AK8530" s="70" t="str" cm="1">
        <f t="array" ref="AK8530">_xlfn.IFS(AH8530&lt;&gt;"","1",AI8530&lt;&gt;"","2",AJ8530&lt;&gt;"","3")</f>
        <v>2</v>
      </c>
    </row>
    <row r="8531" spans="1:37" x14ac:dyDescent="0.25">
      <c r="A8531" t="s">
        <v>722</v>
      </c>
      <c r="B8531" t="s">
        <v>421</v>
      </c>
      <c r="C8531" s="67" t="str">
        <f t="shared" si="973"/>
        <v>Elizabeth Vanderhei</v>
      </c>
      <c r="D8531" s="71" t="str" cm="1">
        <f t="array" ref="D8531">_xlfn.IFS(AK8531="1",CONCATENATE(C8531,"Regional"),AK8531="2",CONCATENATE(C8531,"Sectional"),AK8531="3",CONCATENATE(C8531,COUNTIF($C$1:C8531,C8531)))</f>
        <v>Elizabeth VanderheiSectional</v>
      </c>
      <c r="E8531" s="66">
        <v>45202.375</v>
      </c>
      <c r="F8531" t="s">
        <v>2509</v>
      </c>
      <c r="G8531" s="46">
        <v>48</v>
      </c>
      <c r="H8531" s="46">
        <v>88</v>
      </c>
      <c r="I8531" s="46">
        <v>12</v>
      </c>
      <c r="J8531" t="s">
        <v>160</v>
      </c>
      <c r="K8531" t="s">
        <v>90</v>
      </c>
      <c r="L8531" s="46">
        <v>4952</v>
      </c>
      <c r="M8531" s="46">
        <v>72</v>
      </c>
      <c r="N8531" s="46">
        <v>67.7</v>
      </c>
      <c r="O8531" s="46">
        <v>111</v>
      </c>
      <c r="P8531" s="46">
        <f t="shared" si="974"/>
        <v>2</v>
      </c>
      <c r="R8531" s="67" t="s">
        <v>1317</v>
      </c>
      <c r="S8531" s="67">
        <f>COUNTIF(Y$2:$Y$100,R8531)</f>
        <v>0</v>
      </c>
      <c r="V8531" s="67">
        <f t="shared" ref="V8531:V8594" si="975">COUNTIF(R8531:R11154,Y8531)</f>
        <v>0</v>
      </c>
      <c r="X8531"/>
      <c r="Y8531" s="67" t="str">
        <f t="shared" ref="Y8531:Y8594" si="976">CONCATENATE(W8531," ",X8531)</f>
        <v xml:space="preserve"> </v>
      </c>
      <c r="AB8531" t="s">
        <v>90</v>
      </c>
      <c r="AC8531" s="46">
        <v>4952</v>
      </c>
      <c r="AD8531" s="46">
        <v>72</v>
      </c>
      <c r="AE8531" s="46">
        <v>67.7</v>
      </c>
      <c r="AF8531" s="46">
        <v>111</v>
      </c>
      <c r="AH8531" s="70" t="str">
        <f t="shared" ref="AH8531:AH8594" si="977">IF(ISNUMBER(SEARCH("regional",$F8531)),$F8531,"")</f>
        <v/>
      </c>
      <c r="AI8531" s="70" t="str">
        <f t="shared" si="971"/>
        <v>GCAW Girls Div 1 Waukesha South Sectional</v>
      </c>
      <c r="AJ8531" s="70" t="str">
        <f t="shared" si="972"/>
        <v/>
      </c>
      <c r="AK8531" s="70" t="str" cm="1">
        <f t="array" ref="AK8531">_xlfn.IFS(AH8531&lt;&gt;"","1",AI8531&lt;&gt;"","2",AJ8531&lt;&gt;"","3")</f>
        <v>2</v>
      </c>
    </row>
    <row r="8532" spans="1:37" x14ac:dyDescent="0.25">
      <c r="A8532" t="s">
        <v>1649</v>
      </c>
      <c r="B8532" t="s">
        <v>1613</v>
      </c>
      <c r="C8532" s="67" t="str">
        <f t="shared" si="973"/>
        <v>Arianna Lietzow</v>
      </c>
      <c r="D8532" s="71" t="str" cm="1">
        <f t="array" ref="D8532">_xlfn.IFS(AK8532="1",CONCATENATE(C8532,"Regional"),AK8532="2",CONCATENATE(C8532,"Sectional"),AK8532="3",CONCATENATE(C8532,COUNTIF($C$1:C8532,C8532)))</f>
        <v>Arianna LietzowSectional</v>
      </c>
      <c r="E8532" s="66">
        <v>45202.375</v>
      </c>
      <c r="F8532" t="s">
        <v>2509</v>
      </c>
      <c r="G8532" s="46">
        <v>48</v>
      </c>
      <c r="H8532" s="46">
        <v>89</v>
      </c>
      <c r="I8532" s="46">
        <v>15</v>
      </c>
      <c r="J8532" t="s">
        <v>160</v>
      </c>
      <c r="K8532" t="s">
        <v>90</v>
      </c>
      <c r="L8532" s="46">
        <v>4952</v>
      </c>
      <c r="M8532" s="46">
        <v>72</v>
      </c>
      <c r="N8532" s="46">
        <v>67.7</v>
      </c>
      <c r="O8532" s="46">
        <v>111</v>
      </c>
      <c r="P8532" s="46">
        <f t="shared" si="974"/>
        <v>2</v>
      </c>
      <c r="R8532" s="67" t="s">
        <v>3552</v>
      </c>
      <c r="S8532" s="67">
        <f>COUNTIF(Y$2:$Y$100,R8532)</f>
        <v>0</v>
      </c>
      <c r="V8532" s="67">
        <f t="shared" si="975"/>
        <v>0</v>
      </c>
      <c r="X8532"/>
      <c r="Y8532" s="67" t="str">
        <f t="shared" si="976"/>
        <v xml:space="preserve"> </v>
      </c>
      <c r="AB8532" t="s">
        <v>90</v>
      </c>
      <c r="AC8532" s="46">
        <v>4952</v>
      </c>
      <c r="AD8532" s="46">
        <v>72</v>
      </c>
      <c r="AE8532" s="46">
        <v>67.7</v>
      </c>
      <c r="AF8532" s="46">
        <v>111</v>
      </c>
      <c r="AH8532" s="70" t="str">
        <f t="shared" si="977"/>
        <v/>
      </c>
      <c r="AI8532" s="70" t="str">
        <f t="shared" ref="AI8532:AI8595" si="978">IF(ISNUMBER(SEARCH("sectional",$F8532)),$F8532,"")</f>
        <v>GCAW Girls Div 1 Waukesha South Sectional</v>
      </c>
      <c r="AJ8532" s="70" t="str">
        <f t="shared" ref="AJ8532:AJ8595" si="979">IF(AND(AH8532="",AI8532=""),"X","")</f>
        <v/>
      </c>
      <c r="AK8532" s="70" t="str" cm="1">
        <f t="array" ref="AK8532">_xlfn.IFS(AH8532&lt;&gt;"","1",AI8532&lt;&gt;"","2",AJ8532&lt;&gt;"","3")</f>
        <v>2</v>
      </c>
    </row>
    <row r="8533" spans="1:37" x14ac:dyDescent="0.25">
      <c r="A8533" t="s">
        <v>997</v>
      </c>
      <c r="B8533" t="s">
        <v>773</v>
      </c>
      <c r="C8533" s="67" t="str">
        <f t="shared" si="973"/>
        <v>Ashley Gilroy</v>
      </c>
      <c r="D8533" s="71" t="str" cm="1">
        <f t="array" ref="D8533">_xlfn.IFS(AK8533="1",CONCATENATE(C8533,"Regional"),AK8533="2",CONCATENATE(C8533,"Sectional"),AK8533="3",CONCATENATE(C8533,COUNTIF($C$1:C8533,C8533)))</f>
        <v>Ashley GilroySectional</v>
      </c>
      <c r="E8533" s="66">
        <v>45202.375</v>
      </c>
      <c r="F8533" t="s">
        <v>2509</v>
      </c>
      <c r="G8533" s="46">
        <v>48</v>
      </c>
      <c r="H8533" s="46">
        <v>89</v>
      </c>
      <c r="I8533" s="46">
        <v>15</v>
      </c>
      <c r="J8533" t="s">
        <v>160</v>
      </c>
      <c r="K8533" t="s">
        <v>90</v>
      </c>
      <c r="L8533" s="46">
        <v>4952</v>
      </c>
      <c r="M8533" s="46">
        <v>72</v>
      </c>
      <c r="N8533" s="46">
        <v>67.7</v>
      </c>
      <c r="O8533" s="46">
        <v>111</v>
      </c>
      <c r="P8533" s="46">
        <f t="shared" si="974"/>
        <v>2</v>
      </c>
      <c r="R8533" s="67" t="s">
        <v>1500</v>
      </c>
      <c r="S8533" s="67">
        <f>COUNTIF(Y$2:$Y$100,R8533)</f>
        <v>0</v>
      </c>
      <c r="V8533" s="67">
        <f t="shared" si="975"/>
        <v>0</v>
      </c>
      <c r="X8533"/>
      <c r="Y8533" s="67" t="str">
        <f t="shared" si="976"/>
        <v xml:space="preserve"> </v>
      </c>
      <c r="AB8533" t="s">
        <v>90</v>
      </c>
      <c r="AC8533" s="46">
        <v>4952</v>
      </c>
      <c r="AD8533" s="46">
        <v>72</v>
      </c>
      <c r="AE8533" s="46">
        <v>67.7</v>
      </c>
      <c r="AF8533" s="46">
        <v>111</v>
      </c>
      <c r="AH8533" s="70" t="str">
        <f t="shared" si="977"/>
        <v/>
      </c>
      <c r="AI8533" s="70" t="str">
        <f t="shared" si="978"/>
        <v>GCAW Girls Div 1 Waukesha South Sectional</v>
      </c>
      <c r="AJ8533" s="70" t="str">
        <f t="shared" si="979"/>
        <v/>
      </c>
      <c r="AK8533" s="70" t="str" cm="1">
        <f t="array" ref="AK8533">_xlfn.IFS(AH8533&lt;&gt;"","1",AI8533&lt;&gt;"","2",AJ8533&lt;&gt;"","3")</f>
        <v>2</v>
      </c>
    </row>
    <row r="8534" spans="1:37" x14ac:dyDescent="0.25">
      <c r="A8534" t="s">
        <v>745</v>
      </c>
      <c r="B8534" t="s">
        <v>523</v>
      </c>
      <c r="C8534" s="67" t="str">
        <f t="shared" si="973"/>
        <v>Nora Gogin</v>
      </c>
      <c r="D8534" s="71" t="str" cm="1">
        <f t="array" ref="D8534">_xlfn.IFS(AK8534="1",CONCATENATE(C8534,"Regional"),AK8534="2",CONCATENATE(C8534,"Sectional"),AK8534="3",CONCATENATE(C8534,COUNTIF($C$1:C8534,C8534)))</f>
        <v>Nora GoginSectional</v>
      </c>
      <c r="E8534" s="66">
        <v>45202.375</v>
      </c>
      <c r="F8534" t="s">
        <v>2509</v>
      </c>
      <c r="G8534" s="46">
        <v>48</v>
      </c>
      <c r="H8534" s="46">
        <v>89</v>
      </c>
      <c r="I8534" s="46">
        <v>15</v>
      </c>
      <c r="J8534" t="s">
        <v>160</v>
      </c>
      <c r="K8534" t="s">
        <v>90</v>
      </c>
      <c r="L8534" s="46">
        <v>4952</v>
      </c>
      <c r="M8534" s="46">
        <v>72</v>
      </c>
      <c r="N8534" s="46">
        <v>67.7</v>
      </c>
      <c r="O8534" s="46">
        <v>111</v>
      </c>
      <c r="P8534" s="46">
        <f t="shared" si="974"/>
        <v>2</v>
      </c>
      <c r="R8534" s="67" t="s">
        <v>1334</v>
      </c>
      <c r="S8534" s="67">
        <f>COUNTIF(Y$2:$Y$100,R8534)</f>
        <v>0</v>
      </c>
      <c r="V8534" s="67">
        <f t="shared" si="975"/>
        <v>0</v>
      </c>
      <c r="X8534"/>
      <c r="Y8534" s="67" t="str">
        <f t="shared" si="976"/>
        <v xml:space="preserve"> </v>
      </c>
      <c r="AB8534" t="s">
        <v>90</v>
      </c>
      <c r="AC8534" s="46">
        <v>4952</v>
      </c>
      <c r="AD8534" s="46">
        <v>72</v>
      </c>
      <c r="AE8534" s="46">
        <v>67.7</v>
      </c>
      <c r="AF8534" s="46">
        <v>111</v>
      </c>
      <c r="AH8534" s="70" t="str">
        <f t="shared" si="977"/>
        <v/>
      </c>
      <c r="AI8534" s="70" t="str">
        <f t="shared" si="978"/>
        <v>GCAW Girls Div 1 Waukesha South Sectional</v>
      </c>
      <c r="AJ8534" s="70" t="str">
        <f t="shared" si="979"/>
        <v/>
      </c>
      <c r="AK8534" s="70" t="str" cm="1">
        <f t="array" ref="AK8534">_xlfn.IFS(AH8534&lt;&gt;"","1",AI8534&lt;&gt;"","2",AJ8534&lt;&gt;"","3")</f>
        <v>2</v>
      </c>
    </row>
    <row r="8535" spans="1:37" x14ac:dyDescent="0.25">
      <c r="A8535" t="s">
        <v>1650</v>
      </c>
      <c r="B8535" t="s">
        <v>769</v>
      </c>
      <c r="C8535" s="67" t="str">
        <f t="shared" si="973"/>
        <v>Nadia Maciejewski</v>
      </c>
      <c r="D8535" s="71" t="str" cm="1">
        <f t="array" ref="D8535">_xlfn.IFS(AK8535="1",CONCATENATE(C8535,"Regional"),AK8535="2",CONCATENATE(C8535,"Sectional"),AK8535="3",CONCATENATE(C8535,COUNTIF($C$1:C8535,C8535)))</f>
        <v>Nadia MaciejewskiSectional</v>
      </c>
      <c r="E8535" s="66">
        <v>45202.375</v>
      </c>
      <c r="F8535" t="s">
        <v>2509</v>
      </c>
      <c r="G8535" s="46">
        <v>48</v>
      </c>
      <c r="H8535" s="46">
        <v>89</v>
      </c>
      <c r="I8535" s="46">
        <v>15</v>
      </c>
      <c r="J8535" t="s">
        <v>160</v>
      </c>
      <c r="K8535" t="s">
        <v>90</v>
      </c>
      <c r="L8535" s="46">
        <v>4952</v>
      </c>
      <c r="M8535" s="46">
        <v>72</v>
      </c>
      <c r="N8535" s="46">
        <v>67.7</v>
      </c>
      <c r="O8535" s="46">
        <v>111</v>
      </c>
      <c r="P8535" s="46">
        <f t="shared" si="974"/>
        <v>2</v>
      </c>
      <c r="R8535" s="67" t="s">
        <v>3497</v>
      </c>
      <c r="S8535" s="67">
        <f>COUNTIF(Y$2:$Y$100,R8535)</f>
        <v>0</v>
      </c>
      <c r="V8535" s="67">
        <f t="shared" si="975"/>
        <v>0</v>
      </c>
      <c r="X8535"/>
      <c r="Y8535" s="67" t="str">
        <f t="shared" si="976"/>
        <v xml:space="preserve"> </v>
      </c>
      <c r="AB8535" t="s">
        <v>90</v>
      </c>
      <c r="AC8535" s="46">
        <v>4952</v>
      </c>
      <c r="AD8535" s="46">
        <v>72</v>
      </c>
      <c r="AE8535" s="46">
        <v>67.7</v>
      </c>
      <c r="AF8535" s="46">
        <v>111</v>
      </c>
      <c r="AH8535" s="70" t="str">
        <f t="shared" si="977"/>
        <v/>
      </c>
      <c r="AI8535" s="70" t="str">
        <f t="shared" si="978"/>
        <v>GCAW Girls Div 1 Waukesha South Sectional</v>
      </c>
      <c r="AJ8535" s="70" t="str">
        <f t="shared" si="979"/>
        <v/>
      </c>
      <c r="AK8535" s="70" t="str" cm="1">
        <f t="array" ref="AK8535">_xlfn.IFS(AH8535&lt;&gt;"","1",AI8535&lt;&gt;"","2",AJ8535&lt;&gt;"","3")</f>
        <v>2</v>
      </c>
    </row>
    <row r="8536" spans="1:37" x14ac:dyDescent="0.25">
      <c r="A8536" t="s">
        <v>766</v>
      </c>
      <c r="B8536" t="s">
        <v>313</v>
      </c>
      <c r="C8536" s="67" t="str">
        <f t="shared" si="973"/>
        <v>Avery Sallmann</v>
      </c>
      <c r="D8536" s="71" t="str" cm="1">
        <f t="array" ref="D8536">_xlfn.IFS(AK8536="1",CONCATENATE(C8536,"Regional"),AK8536="2",CONCATENATE(C8536,"Sectional"),AK8536="3",CONCATENATE(C8536,COUNTIF($C$1:C8536,C8536)))</f>
        <v>Avery SallmannSectional</v>
      </c>
      <c r="E8536" s="66">
        <v>45202.375</v>
      </c>
      <c r="F8536" t="s">
        <v>2509</v>
      </c>
      <c r="G8536" s="46">
        <v>48</v>
      </c>
      <c r="H8536" s="46">
        <v>90</v>
      </c>
      <c r="I8536" s="46">
        <v>19</v>
      </c>
      <c r="J8536" t="s">
        <v>160</v>
      </c>
      <c r="K8536" t="s">
        <v>90</v>
      </c>
      <c r="L8536" s="46">
        <v>4952</v>
      </c>
      <c r="M8536" s="46">
        <v>72</v>
      </c>
      <c r="N8536" s="46">
        <v>67.7</v>
      </c>
      <c r="O8536" s="46">
        <v>111</v>
      </c>
      <c r="P8536" s="46">
        <f t="shared" si="974"/>
        <v>2</v>
      </c>
      <c r="R8536" s="67" t="s">
        <v>1351</v>
      </c>
      <c r="S8536" s="67">
        <f>COUNTIF(Y$2:$Y$100,R8536)</f>
        <v>0</v>
      </c>
      <c r="V8536" s="67">
        <f t="shared" si="975"/>
        <v>0</v>
      </c>
      <c r="X8536"/>
      <c r="Y8536" s="67" t="str">
        <f t="shared" si="976"/>
        <v xml:space="preserve"> </v>
      </c>
      <c r="AB8536" t="s">
        <v>90</v>
      </c>
      <c r="AC8536" s="46">
        <v>4952</v>
      </c>
      <c r="AD8536" s="46">
        <v>72</v>
      </c>
      <c r="AE8536" s="46">
        <v>67.7</v>
      </c>
      <c r="AF8536" s="46">
        <v>111</v>
      </c>
      <c r="AH8536" s="70" t="str">
        <f t="shared" si="977"/>
        <v/>
      </c>
      <c r="AI8536" s="70" t="str">
        <f t="shared" si="978"/>
        <v>GCAW Girls Div 1 Waukesha South Sectional</v>
      </c>
      <c r="AJ8536" s="70" t="str">
        <f t="shared" si="979"/>
        <v/>
      </c>
      <c r="AK8536" s="70" t="str" cm="1">
        <f t="array" ref="AK8536">_xlfn.IFS(AH8536&lt;&gt;"","1",AI8536&lt;&gt;"","2",AJ8536&lt;&gt;"","3")</f>
        <v>2</v>
      </c>
    </row>
    <row r="8537" spans="1:37" x14ac:dyDescent="0.25">
      <c r="A8537" t="s">
        <v>950</v>
      </c>
      <c r="B8537" t="s">
        <v>628</v>
      </c>
      <c r="C8537" s="67" t="str">
        <f t="shared" si="973"/>
        <v>Angelina Dorshak</v>
      </c>
      <c r="D8537" s="71" t="str" cm="1">
        <f t="array" ref="D8537">_xlfn.IFS(AK8537="1",CONCATENATE(C8537,"Regional"),AK8537="2",CONCATENATE(C8537,"Sectional"),AK8537="3",CONCATENATE(C8537,COUNTIF($C$1:C8537,C8537)))</f>
        <v>Angelina DorshakSectional</v>
      </c>
      <c r="E8537" s="66">
        <v>45202.375</v>
      </c>
      <c r="F8537" t="s">
        <v>2509</v>
      </c>
      <c r="G8537" s="46">
        <v>48</v>
      </c>
      <c r="H8537" s="46">
        <v>90</v>
      </c>
      <c r="I8537" s="46">
        <v>19</v>
      </c>
      <c r="J8537" t="s">
        <v>160</v>
      </c>
      <c r="K8537" t="s">
        <v>90</v>
      </c>
      <c r="L8537" s="46">
        <v>4952</v>
      </c>
      <c r="M8537" s="46">
        <v>72</v>
      </c>
      <c r="N8537" s="46">
        <v>67.7</v>
      </c>
      <c r="O8537" s="46">
        <v>111</v>
      </c>
      <c r="P8537" s="46">
        <f t="shared" si="974"/>
        <v>2</v>
      </c>
      <c r="R8537" s="67" t="s">
        <v>1467</v>
      </c>
      <c r="S8537" s="67">
        <f>COUNTIF(Y$2:$Y$100,R8537)</f>
        <v>0</v>
      </c>
      <c r="V8537" s="67">
        <f t="shared" si="975"/>
        <v>0</v>
      </c>
      <c r="X8537"/>
      <c r="Y8537" s="67" t="str">
        <f t="shared" si="976"/>
        <v xml:space="preserve"> </v>
      </c>
      <c r="AB8537" t="s">
        <v>90</v>
      </c>
      <c r="AC8537" s="46">
        <v>4952</v>
      </c>
      <c r="AD8537" s="46">
        <v>72</v>
      </c>
      <c r="AE8537" s="46">
        <v>67.7</v>
      </c>
      <c r="AF8537" s="46">
        <v>111</v>
      </c>
      <c r="AH8537" s="70" t="str">
        <f t="shared" si="977"/>
        <v/>
      </c>
      <c r="AI8537" s="70" t="str">
        <f t="shared" si="978"/>
        <v>GCAW Girls Div 1 Waukesha South Sectional</v>
      </c>
      <c r="AJ8537" s="70" t="str">
        <f t="shared" si="979"/>
        <v/>
      </c>
      <c r="AK8537" s="70" t="str" cm="1">
        <f t="array" ref="AK8537">_xlfn.IFS(AH8537&lt;&gt;"","1",AI8537&lt;&gt;"","2",AJ8537&lt;&gt;"","3")</f>
        <v>2</v>
      </c>
    </row>
    <row r="8538" spans="1:37" x14ac:dyDescent="0.25">
      <c r="A8538" t="s">
        <v>1663</v>
      </c>
      <c r="B8538" t="s">
        <v>1662</v>
      </c>
      <c r="C8538" s="67" t="str">
        <f t="shared" si="973"/>
        <v>Laci Griswold</v>
      </c>
      <c r="D8538" s="71" t="str" cm="1">
        <f t="array" ref="D8538">_xlfn.IFS(AK8538="1",CONCATENATE(C8538,"Regional"),AK8538="2",CONCATENATE(C8538,"Sectional"),AK8538="3",CONCATENATE(C8538,COUNTIF($C$1:C8538,C8538)))</f>
        <v>Laci GriswoldSectional</v>
      </c>
      <c r="E8538" s="66">
        <v>45202.375</v>
      </c>
      <c r="F8538" t="s">
        <v>2509</v>
      </c>
      <c r="G8538" s="46">
        <v>48</v>
      </c>
      <c r="H8538" s="46">
        <v>90</v>
      </c>
      <c r="I8538" s="46">
        <v>19</v>
      </c>
      <c r="J8538" t="s">
        <v>160</v>
      </c>
      <c r="K8538" t="s">
        <v>90</v>
      </c>
      <c r="L8538" s="46">
        <v>4952</v>
      </c>
      <c r="M8538" s="46">
        <v>72</v>
      </c>
      <c r="N8538" s="46">
        <v>67.7</v>
      </c>
      <c r="O8538" s="46">
        <v>111</v>
      </c>
      <c r="P8538" s="46">
        <f t="shared" si="974"/>
        <v>2</v>
      </c>
      <c r="R8538" s="67" t="s">
        <v>3490</v>
      </c>
      <c r="S8538" s="67">
        <f>COUNTIF(Y$2:$Y$100,R8538)</f>
        <v>0</v>
      </c>
      <c r="V8538" s="67">
        <f t="shared" si="975"/>
        <v>0</v>
      </c>
      <c r="X8538"/>
      <c r="Y8538" s="67" t="str">
        <f t="shared" si="976"/>
        <v xml:space="preserve"> </v>
      </c>
      <c r="AB8538" t="s">
        <v>90</v>
      </c>
      <c r="AC8538" s="46">
        <v>4952</v>
      </c>
      <c r="AD8538" s="46">
        <v>72</v>
      </c>
      <c r="AE8538" s="46">
        <v>67.7</v>
      </c>
      <c r="AF8538" s="46">
        <v>111</v>
      </c>
      <c r="AH8538" s="70" t="str">
        <f t="shared" si="977"/>
        <v/>
      </c>
      <c r="AI8538" s="70" t="str">
        <f t="shared" si="978"/>
        <v>GCAW Girls Div 1 Waukesha South Sectional</v>
      </c>
      <c r="AJ8538" s="70" t="str">
        <f t="shared" si="979"/>
        <v/>
      </c>
      <c r="AK8538" s="70" t="str" cm="1">
        <f t="array" ref="AK8538">_xlfn.IFS(AH8538&lt;&gt;"","1",AI8538&lt;&gt;"","2",AJ8538&lt;&gt;"","3")</f>
        <v>2</v>
      </c>
    </row>
    <row r="8539" spans="1:37" x14ac:dyDescent="0.25">
      <c r="A8539" t="s">
        <v>798</v>
      </c>
      <c r="B8539" t="s">
        <v>765</v>
      </c>
      <c r="C8539" s="67" t="str">
        <f t="shared" si="973"/>
        <v>Clare Sperka</v>
      </c>
      <c r="D8539" s="71" t="str" cm="1">
        <f t="array" ref="D8539">_xlfn.IFS(AK8539="1",CONCATENATE(C8539,"Regional"),AK8539="2",CONCATENATE(C8539,"Sectional"),AK8539="3",CONCATENATE(C8539,COUNTIF($C$1:C8539,C8539)))</f>
        <v>Clare SperkaSectional</v>
      </c>
      <c r="E8539" s="66">
        <v>45202.375</v>
      </c>
      <c r="F8539" t="s">
        <v>2509</v>
      </c>
      <c r="G8539" s="46">
        <v>48</v>
      </c>
      <c r="H8539" s="46">
        <v>90</v>
      </c>
      <c r="I8539" s="46">
        <v>19</v>
      </c>
      <c r="J8539" t="s">
        <v>160</v>
      </c>
      <c r="K8539" t="s">
        <v>90</v>
      </c>
      <c r="L8539" s="46">
        <v>4952</v>
      </c>
      <c r="M8539" s="46">
        <v>72</v>
      </c>
      <c r="N8539" s="46">
        <v>67.7</v>
      </c>
      <c r="O8539" s="46">
        <v>111</v>
      </c>
      <c r="P8539" s="46">
        <f t="shared" si="974"/>
        <v>2</v>
      </c>
      <c r="R8539" s="67" t="s">
        <v>1376</v>
      </c>
      <c r="S8539" s="67">
        <f>COUNTIF(Y$2:$Y$100,R8539)</f>
        <v>0</v>
      </c>
      <c r="V8539" s="67">
        <f t="shared" si="975"/>
        <v>0</v>
      </c>
      <c r="X8539"/>
      <c r="Y8539" s="67" t="str">
        <f t="shared" si="976"/>
        <v xml:space="preserve"> </v>
      </c>
      <c r="AB8539" t="s">
        <v>90</v>
      </c>
      <c r="AC8539" s="46">
        <v>4952</v>
      </c>
      <c r="AD8539" s="46">
        <v>72</v>
      </c>
      <c r="AE8539" s="46">
        <v>67.7</v>
      </c>
      <c r="AF8539" s="46">
        <v>111</v>
      </c>
      <c r="AH8539" s="70" t="str">
        <f t="shared" si="977"/>
        <v/>
      </c>
      <c r="AI8539" s="70" t="str">
        <f t="shared" si="978"/>
        <v>GCAW Girls Div 1 Waukesha South Sectional</v>
      </c>
      <c r="AJ8539" s="70" t="str">
        <f t="shared" si="979"/>
        <v/>
      </c>
      <c r="AK8539" s="70" t="str" cm="1">
        <f t="array" ref="AK8539">_xlfn.IFS(AH8539&lt;&gt;"","1",AI8539&lt;&gt;"","2",AJ8539&lt;&gt;"","3")</f>
        <v>2</v>
      </c>
    </row>
    <row r="8540" spans="1:37" x14ac:dyDescent="0.25">
      <c r="A8540" t="s">
        <v>743</v>
      </c>
      <c r="B8540" t="s">
        <v>434</v>
      </c>
      <c r="C8540" s="67" t="str">
        <f t="shared" si="973"/>
        <v>Ella Chitwood</v>
      </c>
      <c r="D8540" s="71" t="str" cm="1">
        <f t="array" ref="D8540">_xlfn.IFS(AK8540="1",CONCATENATE(C8540,"Regional"),AK8540="2",CONCATENATE(C8540,"Sectional"),AK8540="3",CONCATENATE(C8540,COUNTIF($C$1:C8540,C8540)))</f>
        <v>Ella ChitwoodSectional</v>
      </c>
      <c r="E8540" s="66">
        <v>45202.375</v>
      </c>
      <c r="F8540" t="s">
        <v>2509</v>
      </c>
      <c r="G8540" s="46">
        <v>48</v>
      </c>
      <c r="H8540" s="46">
        <v>90</v>
      </c>
      <c r="I8540" s="46">
        <v>19</v>
      </c>
      <c r="J8540" t="s">
        <v>160</v>
      </c>
      <c r="K8540" t="s">
        <v>90</v>
      </c>
      <c r="L8540" s="46">
        <v>4952</v>
      </c>
      <c r="M8540" s="46">
        <v>72</v>
      </c>
      <c r="N8540" s="46">
        <v>67.7</v>
      </c>
      <c r="O8540" s="46">
        <v>111</v>
      </c>
      <c r="P8540" s="46">
        <f t="shared" si="974"/>
        <v>2</v>
      </c>
      <c r="R8540" s="67" t="s">
        <v>1331</v>
      </c>
      <c r="S8540" s="67">
        <f>COUNTIF(Y$2:$Y$100,R8540)</f>
        <v>0</v>
      </c>
      <c r="V8540" s="67">
        <f t="shared" si="975"/>
        <v>0</v>
      </c>
      <c r="X8540"/>
      <c r="Y8540" s="67" t="str">
        <f t="shared" si="976"/>
        <v xml:space="preserve"> </v>
      </c>
      <c r="AB8540" t="s">
        <v>90</v>
      </c>
      <c r="AC8540" s="46">
        <v>4952</v>
      </c>
      <c r="AD8540" s="46">
        <v>72</v>
      </c>
      <c r="AE8540" s="46">
        <v>67.7</v>
      </c>
      <c r="AF8540" s="46">
        <v>111</v>
      </c>
      <c r="AH8540" s="70" t="str">
        <f t="shared" si="977"/>
        <v/>
      </c>
      <c r="AI8540" s="70" t="str">
        <f t="shared" si="978"/>
        <v>GCAW Girls Div 1 Waukesha South Sectional</v>
      </c>
      <c r="AJ8540" s="70" t="str">
        <f t="shared" si="979"/>
        <v/>
      </c>
      <c r="AK8540" s="70" t="str" cm="1">
        <f t="array" ref="AK8540">_xlfn.IFS(AH8540&lt;&gt;"","1",AI8540&lt;&gt;"","2",AJ8540&lt;&gt;"","3")</f>
        <v>2</v>
      </c>
    </row>
    <row r="8541" spans="1:37" x14ac:dyDescent="0.25">
      <c r="A8541" t="s">
        <v>352</v>
      </c>
      <c r="B8541" t="s">
        <v>772</v>
      </c>
      <c r="C8541" s="67" t="str">
        <f t="shared" si="973"/>
        <v>Alexa Reed</v>
      </c>
      <c r="D8541" s="71" t="str" cm="1">
        <f t="array" ref="D8541">_xlfn.IFS(AK8541="1",CONCATENATE(C8541,"Regional"),AK8541="2",CONCATENATE(C8541,"Sectional"),AK8541="3",CONCATENATE(C8541,COUNTIF($C$1:C8541,C8541)))</f>
        <v>Alexa ReedSectional</v>
      </c>
      <c r="E8541" s="66">
        <v>45202.375</v>
      </c>
      <c r="F8541" t="s">
        <v>2509</v>
      </c>
      <c r="G8541" s="46">
        <v>48</v>
      </c>
      <c r="H8541" s="46">
        <v>91</v>
      </c>
      <c r="I8541" s="46">
        <v>24</v>
      </c>
      <c r="J8541" t="s">
        <v>160</v>
      </c>
      <c r="K8541" t="s">
        <v>90</v>
      </c>
      <c r="L8541" s="46">
        <v>4952</v>
      </c>
      <c r="M8541" s="46">
        <v>72</v>
      </c>
      <c r="N8541" s="46">
        <v>67.7</v>
      </c>
      <c r="O8541" s="46">
        <v>111</v>
      </c>
      <c r="P8541" s="46">
        <f t="shared" si="974"/>
        <v>2</v>
      </c>
      <c r="R8541" s="67" t="s">
        <v>1355</v>
      </c>
      <c r="S8541" s="67">
        <f>COUNTIF(Y$2:$Y$100,R8541)</f>
        <v>0</v>
      </c>
      <c r="V8541" s="67">
        <f t="shared" si="975"/>
        <v>0</v>
      </c>
      <c r="X8541"/>
      <c r="Y8541" s="67" t="str">
        <f t="shared" si="976"/>
        <v xml:space="preserve"> </v>
      </c>
      <c r="AB8541" t="s">
        <v>90</v>
      </c>
      <c r="AC8541" s="46">
        <v>4952</v>
      </c>
      <c r="AD8541" s="46">
        <v>72</v>
      </c>
      <c r="AE8541" s="46">
        <v>67.7</v>
      </c>
      <c r="AF8541" s="46">
        <v>111</v>
      </c>
      <c r="AH8541" s="70" t="str">
        <f t="shared" si="977"/>
        <v/>
      </c>
      <c r="AI8541" s="70" t="str">
        <f t="shared" si="978"/>
        <v>GCAW Girls Div 1 Waukesha South Sectional</v>
      </c>
      <c r="AJ8541" s="70" t="str">
        <f t="shared" si="979"/>
        <v/>
      </c>
      <c r="AK8541" s="70" t="str" cm="1">
        <f t="array" ref="AK8541">_xlfn.IFS(AH8541&lt;&gt;"","1",AI8541&lt;&gt;"","2",AJ8541&lt;&gt;"","3")</f>
        <v>2</v>
      </c>
    </row>
    <row r="8542" spans="1:37" x14ac:dyDescent="0.25">
      <c r="A8542" t="s">
        <v>321</v>
      </c>
      <c r="B8542" t="s">
        <v>1002</v>
      </c>
      <c r="C8542" s="67" t="str">
        <f t="shared" si="973"/>
        <v>Landry Nelson</v>
      </c>
      <c r="D8542" s="71" t="str" cm="1">
        <f t="array" ref="D8542">_xlfn.IFS(AK8542="1",CONCATENATE(C8542,"Regional"),AK8542="2",CONCATENATE(C8542,"Sectional"),AK8542="3",CONCATENATE(C8542,COUNTIF($C$1:C8542,C8542)))</f>
        <v>Landry NelsonSectional</v>
      </c>
      <c r="E8542" s="66">
        <v>45202.375</v>
      </c>
      <c r="F8542" t="s">
        <v>2509</v>
      </c>
      <c r="G8542" s="46">
        <v>48</v>
      </c>
      <c r="H8542" s="46">
        <v>91</v>
      </c>
      <c r="I8542" s="46">
        <v>24</v>
      </c>
      <c r="J8542" t="s">
        <v>160</v>
      </c>
      <c r="K8542" t="s">
        <v>90</v>
      </c>
      <c r="L8542" s="46">
        <v>4952</v>
      </c>
      <c r="M8542" s="46">
        <v>72</v>
      </c>
      <c r="N8542" s="46">
        <v>67.7</v>
      </c>
      <c r="O8542" s="46">
        <v>111</v>
      </c>
      <c r="P8542" s="46">
        <f t="shared" si="974"/>
        <v>2</v>
      </c>
      <c r="R8542" s="67" t="s">
        <v>1504</v>
      </c>
      <c r="S8542" s="67">
        <f>COUNTIF(Y$2:$Y$100,R8542)</f>
        <v>0</v>
      </c>
      <c r="V8542" s="67">
        <f t="shared" si="975"/>
        <v>0</v>
      </c>
      <c r="X8542"/>
      <c r="Y8542" s="67" t="str">
        <f t="shared" si="976"/>
        <v xml:space="preserve"> </v>
      </c>
      <c r="AB8542" t="s">
        <v>90</v>
      </c>
      <c r="AC8542" s="46">
        <v>4952</v>
      </c>
      <c r="AD8542" s="46">
        <v>72</v>
      </c>
      <c r="AE8542" s="46">
        <v>67.7</v>
      </c>
      <c r="AF8542" s="46">
        <v>111</v>
      </c>
      <c r="AH8542" s="70" t="str">
        <f t="shared" si="977"/>
        <v/>
      </c>
      <c r="AI8542" s="70" t="str">
        <f t="shared" si="978"/>
        <v>GCAW Girls Div 1 Waukesha South Sectional</v>
      </c>
      <c r="AJ8542" s="70" t="str">
        <f t="shared" si="979"/>
        <v/>
      </c>
      <c r="AK8542" s="70" t="str" cm="1">
        <f t="array" ref="AK8542">_xlfn.IFS(AH8542&lt;&gt;"","1",AI8542&lt;&gt;"","2",AJ8542&lt;&gt;"","3")</f>
        <v>2</v>
      </c>
    </row>
    <row r="8543" spans="1:37" x14ac:dyDescent="0.25">
      <c r="A8543" t="s">
        <v>1120</v>
      </c>
      <c r="B8543" t="s">
        <v>408</v>
      </c>
      <c r="C8543" s="67" t="str">
        <f t="shared" si="973"/>
        <v>Mya Kulwicki</v>
      </c>
      <c r="D8543" s="71" t="str" cm="1">
        <f t="array" ref="D8543">_xlfn.IFS(AK8543="1",CONCATENATE(C8543,"Regional"),AK8543="2",CONCATENATE(C8543,"Sectional"),AK8543="3",CONCATENATE(C8543,COUNTIF($C$1:C8543,C8543)))</f>
        <v>Mya KulwickiSectional</v>
      </c>
      <c r="E8543" s="66">
        <v>45202.375</v>
      </c>
      <c r="F8543" t="s">
        <v>2509</v>
      </c>
      <c r="G8543" s="46">
        <v>48</v>
      </c>
      <c r="H8543" s="46">
        <v>92</v>
      </c>
      <c r="I8543" s="46">
        <v>26</v>
      </c>
      <c r="J8543" t="s">
        <v>160</v>
      </c>
      <c r="K8543" t="s">
        <v>90</v>
      </c>
      <c r="L8543" s="46">
        <v>4952</v>
      </c>
      <c r="M8543" s="46">
        <v>72</v>
      </c>
      <c r="N8543" s="46">
        <v>67.7</v>
      </c>
      <c r="O8543" s="46">
        <v>111</v>
      </c>
      <c r="P8543" s="46">
        <f t="shared" si="974"/>
        <v>2</v>
      </c>
      <c r="R8543" s="67" t="s">
        <v>1588</v>
      </c>
      <c r="S8543" s="67">
        <f>COUNTIF(Y$2:$Y$100,R8543)</f>
        <v>0</v>
      </c>
      <c r="V8543" s="67">
        <f t="shared" si="975"/>
        <v>0</v>
      </c>
      <c r="X8543"/>
      <c r="Y8543" s="67" t="str">
        <f t="shared" si="976"/>
        <v xml:space="preserve"> </v>
      </c>
      <c r="AB8543" t="s">
        <v>90</v>
      </c>
      <c r="AC8543" s="46">
        <v>4952</v>
      </c>
      <c r="AD8543" s="46">
        <v>72</v>
      </c>
      <c r="AE8543" s="46">
        <v>67.7</v>
      </c>
      <c r="AF8543" s="46">
        <v>111</v>
      </c>
      <c r="AH8543" s="70" t="str">
        <f t="shared" si="977"/>
        <v/>
      </c>
      <c r="AI8543" s="70" t="str">
        <f t="shared" si="978"/>
        <v>GCAW Girls Div 1 Waukesha South Sectional</v>
      </c>
      <c r="AJ8543" s="70" t="str">
        <f t="shared" si="979"/>
        <v/>
      </c>
      <c r="AK8543" s="70" t="str" cm="1">
        <f t="array" ref="AK8543">_xlfn.IFS(AH8543&lt;&gt;"","1",AI8543&lt;&gt;"","2",AJ8543&lt;&gt;"","3")</f>
        <v>2</v>
      </c>
    </row>
    <row r="8544" spans="1:37" x14ac:dyDescent="0.25">
      <c r="A8544" t="s">
        <v>1723</v>
      </c>
      <c r="B8544" t="s">
        <v>277</v>
      </c>
      <c r="C8544" s="67" t="str">
        <f t="shared" si="973"/>
        <v>Peyton Yoder</v>
      </c>
      <c r="D8544" s="71" t="str" cm="1">
        <f t="array" ref="D8544">_xlfn.IFS(AK8544="1",CONCATENATE(C8544,"Regional"),AK8544="2",CONCATENATE(C8544,"Sectional"),AK8544="3",CONCATENATE(C8544,COUNTIF($C$1:C8544,C8544)))</f>
        <v>Peyton YoderSectional</v>
      </c>
      <c r="E8544" s="66">
        <v>45202.375</v>
      </c>
      <c r="F8544" t="s">
        <v>2509</v>
      </c>
      <c r="G8544" s="46">
        <v>48</v>
      </c>
      <c r="H8544" s="46">
        <v>92</v>
      </c>
      <c r="I8544" s="46">
        <v>26</v>
      </c>
      <c r="J8544" t="s">
        <v>160</v>
      </c>
      <c r="K8544" t="s">
        <v>90</v>
      </c>
      <c r="L8544" s="46">
        <v>4952</v>
      </c>
      <c r="M8544" s="46">
        <v>72</v>
      </c>
      <c r="N8544" s="46">
        <v>67.7</v>
      </c>
      <c r="O8544" s="46">
        <v>111</v>
      </c>
      <c r="P8544" s="46">
        <f t="shared" si="974"/>
        <v>2</v>
      </c>
      <c r="R8544" s="67" t="s">
        <v>3586</v>
      </c>
      <c r="S8544" s="67">
        <f>COUNTIF(Y$2:$Y$100,R8544)</f>
        <v>0</v>
      </c>
      <c r="V8544" s="67">
        <f t="shared" si="975"/>
        <v>0</v>
      </c>
      <c r="X8544"/>
      <c r="Y8544" s="67" t="str">
        <f t="shared" si="976"/>
        <v xml:space="preserve"> </v>
      </c>
      <c r="AB8544" t="s">
        <v>90</v>
      </c>
      <c r="AC8544" s="46">
        <v>4952</v>
      </c>
      <c r="AD8544" s="46">
        <v>72</v>
      </c>
      <c r="AE8544" s="46">
        <v>67.7</v>
      </c>
      <c r="AF8544" s="46">
        <v>111</v>
      </c>
      <c r="AH8544" s="70" t="str">
        <f t="shared" si="977"/>
        <v/>
      </c>
      <c r="AI8544" s="70" t="str">
        <f t="shared" si="978"/>
        <v>GCAW Girls Div 1 Waukesha South Sectional</v>
      </c>
      <c r="AJ8544" s="70" t="str">
        <f t="shared" si="979"/>
        <v/>
      </c>
      <c r="AK8544" s="70" t="str" cm="1">
        <f t="array" ref="AK8544">_xlfn.IFS(AH8544&lt;&gt;"","1",AI8544&lt;&gt;"","2",AJ8544&lt;&gt;"","3")</f>
        <v>2</v>
      </c>
    </row>
    <row r="8545" spans="1:37" x14ac:dyDescent="0.25">
      <c r="A8545" t="s">
        <v>501</v>
      </c>
      <c r="B8545" t="s">
        <v>502</v>
      </c>
      <c r="C8545" s="67" t="str">
        <f t="shared" si="973"/>
        <v>Kelly Dordel</v>
      </c>
      <c r="D8545" s="71" t="str" cm="1">
        <f t="array" ref="D8545">_xlfn.IFS(AK8545="1",CONCATENATE(C8545,"Regional"),AK8545="2",CONCATENATE(C8545,"Sectional"),AK8545="3",CONCATENATE(C8545,COUNTIF($C$1:C8545,C8545)))</f>
        <v>Kelly DordelSectional</v>
      </c>
      <c r="E8545" s="66">
        <v>45202.375</v>
      </c>
      <c r="F8545" t="s">
        <v>2509</v>
      </c>
      <c r="G8545" s="46">
        <v>48</v>
      </c>
      <c r="H8545" s="46">
        <v>93</v>
      </c>
      <c r="I8545" s="46">
        <v>28</v>
      </c>
      <c r="J8545" t="s">
        <v>160</v>
      </c>
      <c r="K8545" t="s">
        <v>90</v>
      </c>
      <c r="L8545" s="46">
        <v>4952</v>
      </c>
      <c r="M8545" s="46">
        <v>72</v>
      </c>
      <c r="N8545" s="46">
        <v>67.7</v>
      </c>
      <c r="O8545" s="46">
        <v>111</v>
      </c>
      <c r="P8545" s="46">
        <f t="shared" si="974"/>
        <v>2</v>
      </c>
      <c r="R8545" s="67" t="s">
        <v>1188</v>
      </c>
      <c r="S8545" s="67">
        <f>COUNTIF(Y$2:$Y$100,R8545)</f>
        <v>0</v>
      </c>
      <c r="V8545" s="67">
        <f t="shared" si="975"/>
        <v>0</v>
      </c>
      <c r="X8545"/>
      <c r="Y8545" s="67" t="str">
        <f t="shared" si="976"/>
        <v xml:space="preserve"> </v>
      </c>
      <c r="AB8545" t="s">
        <v>90</v>
      </c>
      <c r="AC8545" s="46">
        <v>4952</v>
      </c>
      <c r="AD8545" s="46">
        <v>72</v>
      </c>
      <c r="AE8545" s="46">
        <v>67.7</v>
      </c>
      <c r="AF8545" s="46">
        <v>111</v>
      </c>
      <c r="AH8545" s="70" t="str">
        <f t="shared" si="977"/>
        <v/>
      </c>
      <c r="AI8545" s="70" t="str">
        <f t="shared" si="978"/>
        <v>GCAW Girls Div 1 Waukesha South Sectional</v>
      </c>
      <c r="AJ8545" s="70" t="str">
        <f t="shared" si="979"/>
        <v/>
      </c>
      <c r="AK8545" s="70" t="str" cm="1">
        <f t="array" ref="AK8545">_xlfn.IFS(AH8545&lt;&gt;"","1",AI8545&lt;&gt;"","2",AJ8545&lt;&gt;"","3")</f>
        <v>2</v>
      </c>
    </row>
    <row r="8546" spans="1:37" x14ac:dyDescent="0.25">
      <c r="A8546" t="s">
        <v>611</v>
      </c>
      <c r="B8546" t="s">
        <v>458</v>
      </c>
      <c r="C8546" s="67" t="str">
        <f t="shared" si="973"/>
        <v>Lauren Wessels</v>
      </c>
      <c r="D8546" s="71" t="str" cm="1">
        <f t="array" ref="D8546">_xlfn.IFS(AK8546="1",CONCATENATE(C8546,"Regional"),AK8546="2",CONCATENATE(C8546,"Sectional"),AK8546="3",CONCATENATE(C8546,COUNTIF($C$1:C8546,C8546)))</f>
        <v>Lauren WesselsSectional</v>
      </c>
      <c r="E8546" s="66">
        <v>45202.375</v>
      </c>
      <c r="F8546" t="s">
        <v>2509</v>
      </c>
      <c r="G8546" s="46">
        <v>48</v>
      </c>
      <c r="H8546" s="46">
        <v>94</v>
      </c>
      <c r="I8546" s="46">
        <v>29</v>
      </c>
      <c r="J8546" t="s">
        <v>160</v>
      </c>
      <c r="K8546" t="s">
        <v>90</v>
      </c>
      <c r="L8546" s="46">
        <v>4952</v>
      </c>
      <c r="M8546" s="46">
        <v>72</v>
      </c>
      <c r="N8546" s="46">
        <v>67.7</v>
      </c>
      <c r="O8546" s="46">
        <v>111</v>
      </c>
      <c r="P8546" s="46">
        <f t="shared" si="974"/>
        <v>2</v>
      </c>
      <c r="R8546" s="67" t="s">
        <v>2884</v>
      </c>
      <c r="S8546" s="67">
        <f>COUNTIF(Y$2:$Y$100,R8546)</f>
        <v>0</v>
      </c>
      <c r="V8546" s="67">
        <f t="shared" si="975"/>
        <v>0</v>
      </c>
      <c r="X8546"/>
      <c r="Y8546" s="67" t="str">
        <f t="shared" si="976"/>
        <v xml:space="preserve"> </v>
      </c>
      <c r="AB8546" t="s">
        <v>90</v>
      </c>
      <c r="AC8546" s="46">
        <v>4952</v>
      </c>
      <c r="AD8546" s="46">
        <v>72</v>
      </c>
      <c r="AE8546" s="46">
        <v>67.7</v>
      </c>
      <c r="AF8546" s="46">
        <v>111</v>
      </c>
      <c r="AH8546" s="70" t="str">
        <f t="shared" si="977"/>
        <v/>
      </c>
      <c r="AI8546" s="70" t="str">
        <f t="shared" si="978"/>
        <v>GCAW Girls Div 1 Waukesha South Sectional</v>
      </c>
      <c r="AJ8546" s="70" t="str">
        <f t="shared" si="979"/>
        <v/>
      </c>
      <c r="AK8546" s="70" t="str" cm="1">
        <f t="array" ref="AK8546">_xlfn.IFS(AH8546&lt;&gt;"","1",AI8546&lt;&gt;"","2",AJ8546&lt;&gt;"","3")</f>
        <v>2</v>
      </c>
    </row>
    <row r="8547" spans="1:37" x14ac:dyDescent="0.25">
      <c r="A8547" t="s">
        <v>278</v>
      </c>
      <c r="B8547" t="s">
        <v>220</v>
      </c>
      <c r="C8547" s="67" t="str">
        <f t="shared" si="973"/>
        <v>Maria Jorgensen</v>
      </c>
      <c r="D8547" s="71" t="str" cm="1">
        <f t="array" ref="D8547">_xlfn.IFS(AK8547="1",CONCATENATE(C8547,"Regional"),AK8547="2",CONCATENATE(C8547,"Sectional"),AK8547="3",CONCATENATE(C8547,COUNTIF($C$1:C8547,C8547)))</f>
        <v>Maria JorgensenSectional</v>
      </c>
      <c r="E8547" s="66">
        <v>45202.375</v>
      </c>
      <c r="F8547" t="s">
        <v>2509</v>
      </c>
      <c r="G8547" s="46">
        <v>48</v>
      </c>
      <c r="H8547" s="46">
        <v>95</v>
      </c>
      <c r="I8547" s="46">
        <v>30</v>
      </c>
      <c r="J8547" t="s">
        <v>160</v>
      </c>
      <c r="K8547" t="s">
        <v>90</v>
      </c>
      <c r="L8547" s="46">
        <v>4952</v>
      </c>
      <c r="M8547" s="46">
        <v>72</v>
      </c>
      <c r="N8547" s="46">
        <v>67.7</v>
      </c>
      <c r="O8547" s="46">
        <v>111</v>
      </c>
      <c r="P8547" s="46">
        <f t="shared" si="974"/>
        <v>2</v>
      </c>
      <c r="R8547" s="67" t="s">
        <v>1363</v>
      </c>
      <c r="S8547" s="67">
        <f>COUNTIF(Y$2:$Y$100,R8547)</f>
        <v>0</v>
      </c>
      <c r="V8547" s="67">
        <f t="shared" si="975"/>
        <v>0</v>
      </c>
      <c r="X8547"/>
      <c r="Y8547" s="67" t="str">
        <f t="shared" si="976"/>
        <v xml:space="preserve"> </v>
      </c>
      <c r="AB8547" t="s">
        <v>90</v>
      </c>
      <c r="AC8547" s="46">
        <v>4952</v>
      </c>
      <c r="AD8547" s="46">
        <v>72</v>
      </c>
      <c r="AE8547" s="46">
        <v>67.7</v>
      </c>
      <c r="AF8547" s="46">
        <v>111</v>
      </c>
      <c r="AH8547" s="70" t="str">
        <f t="shared" si="977"/>
        <v/>
      </c>
      <c r="AI8547" s="70" t="str">
        <f t="shared" si="978"/>
        <v>GCAW Girls Div 1 Waukesha South Sectional</v>
      </c>
      <c r="AJ8547" s="70" t="str">
        <f t="shared" si="979"/>
        <v/>
      </c>
      <c r="AK8547" s="70" t="str" cm="1">
        <f t="array" ref="AK8547">_xlfn.IFS(AH8547&lt;&gt;"","1",AI8547&lt;&gt;"","2",AJ8547&lt;&gt;"","3")</f>
        <v>2</v>
      </c>
    </row>
    <row r="8548" spans="1:37" x14ac:dyDescent="0.25">
      <c r="A8548" t="s">
        <v>730</v>
      </c>
      <c r="B8548" t="s">
        <v>731</v>
      </c>
      <c r="C8548" s="67" t="str">
        <f t="shared" si="973"/>
        <v>Keira McAlister</v>
      </c>
      <c r="D8548" s="71" t="str" cm="1">
        <f t="array" ref="D8548">_xlfn.IFS(AK8548="1",CONCATENATE(C8548,"Regional"),AK8548="2",CONCATENATE(C8548,"Sectional"),AK8548="3",CONCATENATE(C8548,COUNTIF($C$1:C8548,C8548)))</f>
        <v>Keira McAlisterSectional</v>
      </c>
      <c r="E8548" s="66">
        <v>45202.375</v>
      </c>
      <c r="F8548" t="s">
        <v>2509</v>
      </c>
      <c r="G8548" s="46">
        <v>48</v>
      </c>
      <c r="H8548" s="46">
        <v>96</v>
      </c>
      <c r="I8548" s="46">
        <v>31</v>
      </c>
      <c r="J8548" t="s">
        <v>160</v>
      </c>
      <c r="K8548" t="s">
        <v>90</v>
      </c>
      <c r="L8548" s="46">
        <v>4952</v>
      </c>
      <c r="M8548" s="46">
        <v>72</v>
      </c>
      <c r="N8548" s="46">
        <v>67.7</v>
      </c>
      <c r="O8548" s="46">
        <v>111</v>
      </c>
      <c r="P8548" s="46">
        <f t="shared" si="974"/>
        <v>2</v>
      </c>
      <c r="R8548" s="67" t="s">
        <v>1325</v>
      </c>
      <c r="S8548" s="67">
        <f>COUNTIF(Y$2:$Y$100,R8548)</f>
        <v>0</v>
      </c>
      <c r="V8548" s="67">
        <f t="shared" si="975"/>
        <v>0</v>
      </c>
      <c r="X8548"/>
      <c r="Y8548" s="67" t="str">
        <f t="shared" si="976"/>
        <v xml:space="preserve"> </v>
      </c>
      <c r="AB8548" t="s">
        <v>90</v>
      </c>
      <c r="AC8548" s="46">
        <v>4952</v>
      </c>
      <c r="AD8548" s="46">
        <v>72</v>
      </c>
      <c r="AE8548" s="46">
        <v>67.7</v>
      </c>
      <c r="AF8548" s="46">
        <v>111</v>
      </c>
      <c r="AH8548" s="70" t="str">
        <f t="shared" si="977"/>
        <v/>
      </c>
      <c r="AI8548" s="70" t="str">
        <f t="shared" si="978"/>
        <v>GCAW Girls Div 1 Waukesha South Sectional</v>
      </c>
      <c r="AJ8548" s="70" t="str">
        <f t="shared" si="979"/>
        <v/>
      </c>
      <c r="AK8548" s="70" t="str" cm="1">
        <f t="array" ref="AK8548">_xlfn.IFS(AH8548&lt;&gt;"","1",AI8548&lt;&gt;"","2",AJ8548&lt;&gt;"","3")</f>
        <v>2</v>
      </c>
    </row>
    <row r="8549" spans="1:37" x14ac:dyDescent="0.25">
      <c r="A8549" t="s">
        <v>685</v>
      </c>
      <c r="B8549" t="s">
        <v>570</v>
      </c>
      <c r="C8549" s="67" t="str">
        <f t="shared" si="973"/>
        <v>Sydney Quella</v>
      </c>
      <c r="D8549" s="71" t="str" cm="1">
        <f t="array" ref="D8549">_xlfn.IFS(AK8549="1",CONCATENATE(C8549,"Regional"),AK8549="2",CONCATENATE(C8549,"Sectional"),AK8549="3",CONCATENATE(C8549,COUNTIF($C$1:C8549,C8549)))</f>
        <v>Sydney QuellaSectional</v>
      </c>
      <c r="E8549" s="66">
        <v>45202.375</v>
      </c>
      <c r="F8549" t="s">
        <v>2509</v>
      </c>
      <c r="G8549" s="46">
        <v>48</v>
      </c>
      <c r="H8549" s="46">
        <v>96</v>
      </c>
      <c r="I8549" s="46">
        <v>31</v>
      </c>
      <c r="J8549" t="s">
        <v>160</v>
      </c>
      <c r="K8549" t="s">
        <v>90</v>
      </c>
      <c r="L8549" s="46">
        <v>4952</v>
      </c>
      <c r="M8549" s="46">
        <v>72</v>
      </c>
      <c r="N8549" s="46">
        <v>67.7</v>
      </c>
      <c r="O8549" s="46">
        <v>111</v>
      </c>
      <c r="P8549" s="46">
        <f t="shared" si="974"/>
        <v>2</v>
      </c>
      <c r="R8549" s="67" t="s">
        <v>1362</v>
      </c>
      <c r="S8549" s="67">
        <f>COUNTIF(Y$2:$Y$100,R8549)</f>
        <v>0</v>
      </c>
      <c r="V8549" s="67">
        <f t="shared" si="975"/>
        <v>0</v>
      </c>
      <c r="X8549"/>
      <c r="Y8549" s="67" t="str">
        <f t="shared" si="976"/>
        <v xml:space="preserve"> </v>
      </c>
      <c r="AB8549" t="s">
        <v>90</v>
      </c>
      <c r="AC8549" s="46">
        <v>4952</v>
      </c>
      <c r="AD8549" s="46">
        <v>72</v>
      </c>
      <c r="AE8549" s="46">
        <v>67.7</v>
      </c>
      <c r="AF8549" s="46">
        <v>111</v>
      </c>
      <c r="AH8549" s="70" t="str">
        <f t="shared" si="977"/>
        <v/>
      </c>
      <c r="AI8549" s="70" t="str">
        <f t="shared" si="978"/>
        <v>GCAW Girls Div 1 Waukesha South Sectional</v>
      </c>
      <c r="AJ8549" s="70" t="str">
        <f t="shared" si="979"/>
        <v/>
      </c>
      <c r="AK8549" s="70" t="str" cm="1">
        <f t="array" ref="AK8549">_xlfn.IFS(AH8549&lt;&gt;"","1",AI8549&lt;&gt;"","2",AJ8549&lt;&gt;"","3")</f>
        <v>2</v>
      </c>
    </row>
    <row r="8550" spans="1:37" x14ac:dyDescent="0.25">
      <c r="A8550" t="s">
        <v>2115</v>
      </c>
      <c r="B8550" t="s">
        <v>371</v>
      </c>
      <c r="C8550" s="67" t="str">
        <f t="shared" si="973"/>
        <v>Abby Hajewski</v>
      </c>
      <c r="D8550" s="71" t="str" cm="1">
        <f t="array" ref="D8550">_xlfn.IFS(AK8550="1",CONCATENATE(C8550,"Regional"),AK8550="2",CONCATENATE(C8550,"Sectional"),AK8550="3",CONCATENATE(C8550,COUNTIF($C$1:C8550,C8550)))</f>
        <v>Abby HajewskiSectional</v>
      </c>
      <c r="E8550" s="66">
        <v>45202.375</v>
      </c>
      <c r="F8550" t="s">
        <v>2509</v>
      </c>
      <c r="G8550" s="46">
        <v>48</v>
      </c>
      <c r="H8550" s="46">
        <v>96</v>
      </c>
      <c r="I8550" s="46">
        <v>31</v>
      </c>
      <c r="J8550" t="s">
        <v>160</v>
      </c>
      <c r="K8550" t="s">
        <v>90</v>
      </c>
      <c r="L8550" s="46">
        <v>4952</v>
      </c>
      <c r="M8550" s="46">
        <v>72</v>
      </c>
      <c r="N8550" s="46">
        <v>67.7</v>
      </c>
      <c r="O8550" s="46">
        <v>111</v>
      </c>
      <c r="P8550" s="46">
        <f t="shared" si="974"/>
        <v>2</v>
      </c>
      <c r="R8550" s="67" t="s">
        <v>3141</v>
      </c>
      <c r="S8550" s="67">
        <f>COUNTIF(Y$2:$Y$100,R8550)</f>
        <v>0</v>
      </c>
      <c r="V8550" s="67">
        <f t="shared" si="975"/>
        <v>0</v>
      </c>
      <c r="X8550"/>
      <c r="Y8550" s="67" t="str">
        <f t="shared" si="976"/>
        <v xml:space="preserve"> </v>
      </c>
      <c r="AB8550" t="s">
        <v>90</v>
      </c>
      <c r="AC8550" s="46">
        <v>4952</v>
      </c>
      <c r="AD8550" s="46">
        <v>72</v>
      </c>
      <c r="AE8550" s="46">
        <v>67.7</v>
      </c>
      <c r="AF8550" s="46">
        <v>111</v>
      </c>
      <c r="AH8550" s="70" t="str">
        <f t="shared" si="977"/>
        <v/>
      </c>
      <c r="AI8550" s="70" t="str">
        <f t="shared" si="978"/>
        <v>GCAW Girls Div 1 Waukesha South Sectional</v>
      </c>
      <c r="AJ8550" s="70" t="str">
        <f t="shared" si="979"/>
        <v/>
      </c>
      <c r="AK8550" s="70" t="str" cm="1">
        <f t="array" ref="AK8550">_xlfn.IFS(AH8550&lt;&gt;"","1",AI8550&lt;&gt;"","2",AJ8550&lt;&gt;"","3")</f>
        <v>2</v>
      </c>
    </row>
    <row r="8551" spans="1:37" x14ac:dyDescent="0.25">
      <c r="A8551" t="s">
        <v>491</v>
      </c>
      <c r="B8551" t="s">
        <v>418</v>
      </c>
      <c r="C8551" s="67" t="str">
        <f t="shared" si="973"/>
        <v>Katie Heun</v>
      </c>
      <c r="D8551" s="71" t="str" cm="1">
        <f t="array" ref="D8551">_xlfn.IFS(AK8551="1",CONCATENATE(C8551,"Regional"),AK8551="2",CONCATENATE(C8551,"Sectional"),AK8551="3",CONCATENATE(C8551,COUNTIF($C$1:C8551,C8551)))</f>
        <v>Katie HeunSectional</v>
      </c>
      <c r="E8551" s="66">
        <v>45202.375</v>
      </c>
      <c r="F8551" t="s">
        <v>2509</v>
      </c>
      <c r="G8551" s="46">
        <v>48</v>
      </c>
      <c r="H8551" s="46">
        <v>97</v>
      </c>
      <c r="I8551" s="46">
        <v>34</v>
      </c>
      <c r="J8551" t="s">
        <v>160</v>
      </c>
      <c r="K8551" t="s">
        <v>90</v>
      </c>
      <c r="L8551" s="46">
        <v>4952</v>
      </c>
      <c r="M8551" s="46">
        <v>72</v>
      </c>
      <c r="N8551" s="46">
        <v>67.7</v>
      </c>
      <c r="O8551" s="46">
        <v>111</v>
      </c>
      <c r="P8551" s="46">
        <f t="shared" si="974"/>
        <v>2</v>
      </c>
      <c r="R8551" s="67" t="s">
        <v>1181</v>
      </c>
      <c r="S8551" s="67">
        <f>COUNTIF(Y$2:$Y$100,R8551)</f>
        <v>0</v>
      </c>
      <c r="V8551" s="67">
        <f t="shared" si="975"/>
        <v>0</v>
      </c>
      <c r="X8551"/>
      <c r="Y8551" s="67" t="str">
        <f t="shared" si="976"/>
        <v xml:space="preserve"> </v>
      </c>
      <c r="AB8551" t="s">
        <v>90</v>
      </c>
      <c r="AC8551" s="46">
        <v>4952</v>
      </c>
      <c r="AD8551" s="46">
        <v>72</v>
      </c>
      <c r="AE8551" s="46">
        <v>67.7</v>
      </c>
      <c r="AF8551" s="46">
        <v>111</v>
      </c>
      <c r="AH8551" s="70" t="str">
        <f t="shared" si="977"/>
        <v/>
      </c>
      <c r="AI8551" s="70" t="str">
        <f t="shared" si="978"/>
        <v>GCAW Girls Div 1 Waukesha South Sectional</v>
      </c>
      <c r="AJ8551" s="70" t="str">
        <f t="shared" si="979"/>
        <v/>
      </c>
      <c r="AK8551" s="70" t="str" cm="1">
        <f t="array" ref="AK8551">_xlfn.IFS(AH8551&lt;&gt;"","1",AI8551&lt;&gt;"","2",AJ8551&lt;&gt;"","3")</f>
        <v>2</v>
      </c>
    </row>
    <row r="8552" spans="1:37" x14ac:dyDescent="0.25">
      <c r="A8552" t="s">
        <v>352</v>
      </c>
      <c r="B8552" t="s">
        <v>561</v>
      </c>
      <c r="C8552" s="67" t="str">
        <f t="shared" si="973"/>
        <v>Maddie Reed</v>
      </c>
      <c r="D8552" s="71" t="str" cm="1">
        <f t="array" ref="D8552">_xlfn.IFS(AK8552="1",CONCATENATE(C8552,"Regional"),AK8552="2",CONCATENATE(C8552,"Sectional"),AK8552="3",CONCATENATE(C8552,COUNTIF($C$1:C8552,C8552)))</f>
        <v>Maddie ReedSectional</v>
      </c>
      <c r="E8552" s="66">
        <v>45202.375</v>
      </c>
      <c r="F8552" t="s">
        <v>2509</v>
      </c>
      <c r="G8552" s="46">
        <v>48</v>
      </c>
      <c r="H8552" s="46">
        <v>97</v>
      </c>
      <c r="I8552" s="46">
        <v>34</v>
      </c>
      <c r="J8552" t="s">
        <v>160</v>
      </c>
      <c r="K8552" t="s">
        <v>90</v>
      </c>
      <c r="L8552" s="46">
        <v>4952</v>
      </c>
      <c r="M8552" s="46">
        <v>72</v>
      </c>
      <c r="N8552" s="46">
        <v>67.7</v>
      </c>
      <c r="O8552" s="46">
        <v>111</v>
      </c>
      <c r="P8552" s="46">
        <f t="shared" si="974"/>
        <v>2</v>
      </c>
      <c r="R8552" s="67" t="s">
        <v>1381</v>
      </c>
      <c r="S8552" s="67">
        <f>COUNTIF(Y$2:$Y$100,R8552)</f>
        <v>0</v>
      </c>
      <c r="V8552" s="67">
        <f t="shared" si="975"/>
        <v>0</v>
      </c>
      <c r="X8552"/>
      <c r="Y8552" s="67" t="str">
        <f t="shared" si="976"/>
        <v xml:space="preserve"> </v>
      </c>
      <c r="AB8552" t="s">
        <v>90</v>
      </c>
      <c r="AC8552" s="46">
        <v>4952</v>
      </c>
      <c r="AD8552" s="46">
        <v>72</v>
      </c>
      <c r="AE8552" s="46">
        <v>67.7</v>
      </c>
      <c r="AF8552" s="46">
        <v>111</v>
      </c>
      <c r="AH8552" s="70" t="str">
        <f t="shared" si="977"/>
        <v/>
      </c>
      <c r="AI8552" s="70" t="str">
        <f t="shared" si="978"/>
        <v>GCAW Girls Div 1 Waukesha South Sectional</v>
      </c>
      <c r="AJ8552" s="70" t="str">
        <f t="shared" si="979"/>
        <v/>
      </c>
      <c r="AK8552" s="70" t="str" cm="1">
        <f t="array" ref="AK8552">_xlfn.IFS(AH8552&lt;&gt;"","1",AI8552&lt;&gt;"","2",AJ8552&lt;&gt;"","3")</f>
        <v>2</v>
      </c>
    </row>
    <row r="8553" spans="1:37" x14ac:dyDescent="0.25">
      <c r="A8553" t="s">
        <v>1668</v>
      </c>
      <c r="B8553" t="s">
        <v>328</v>
      </c>
      <c r="C8553" s="67" t="str">
        <f t="shared" si="973"/>
        <v>Emerson Ihde</v>
      </c>
      <c r="D8553" s="71" t="str" cm="1">
        <f t="array" ref="D8553">_xlfn.IFS(AK8553="1",CONCATENATE(C8553,"Regional"),AK8553="2",CONCATENATE(C8553,"Sectional"),AK8553="3",CONCATENATE(C8553,COUNTIF($C$1:C8553,C8553)))</f>
        <v>Emerson IhdeSectional</v>
      </c>
      <c r="E8553" s="66">
        <v>45202.375</v>
      </c>
      <c r="F8553" t="s">
        <v>2509</v>
      </c>
      <c r="G8553" s="46">
        <v>48</v>
      </c>
      <c r="H8553" s="46">
        <v>98</v>
      </c>
      <c r="I8553" s="46">
        <v>36</v>
      </c>
      <c r="J8553" t="s">
        <v>160</v>
      </c>
      <c r="K8553" t="s">
        <v>90</v>
      </c>
      <c r="L8553" s="46">
        <v>4952</v>
      </c>
      <c r="M8553" s="46">
        <v>72</v>
      </c>
      <c r="N8553" s="46">
        <v>67.7</v>
      </c>
      <c r="O8553" s="46">
        <v>111</v>
      </c>
      <c r="P8553" s="46">
        <f t="shared" si="974"/>
        <v>2</v>
      </c>
      <c r="R8553" s="67" t="s">
        <v>3489</v>
      </c>
      <c r="S8553" s="67">
        <f>COUNTIF(Y$2:$Y$100,R8553)</f>
        <v>0</v>
      </c>
      <c r="V8553" s="67">
        <f t="shared" si="975"/>
        <v>0</v>
      </c>
      <c r="X8553"/>
      <c r="Y8553" s="67" t="str">
        <f t="shared" si="976"/>
        <v xml:space="preserve"> </v>
      </c>
      <c r="AB8553" t="s">
        <v>90</v>
      </c>
      <c r="AC8553" s="46">
        <v>4952</v>
      </c>
      <c r="AD8553" s="46">
        <v>72</v>
      </c>
      <c r="AE8553" s="46">
        <v>67.7</v>
      </c>
      <c r="AF8553" s="46">
        <v>111</v>
      </c>
      <c r="AH8553" s="70" t="str">
        <f t="shared" si="977"/>
        <v/>
      </c>
      <c r="AI8553" s="70" t="str">
        <f t="shared" si="978"/>
        <v>GCAW Girls Div 1 Waukesha South Sectional</v>
      </c>
      <c r="AJ8553" s="70" t="str">
        <f t="shared" si="979"/>
        <v/>
      </c>
      <c r="AK8553" s="70" t="str" cm="1">
        <f t="array" ref="AK8553">_xlfn.IFS(AH8553&lt;&gt;"","1",AI8553&lt;&gt;"","2",AJ8553&lt;&gt;"","3")</f>
        <v>2</v>
      </c>
    </row>
    <row r="8554" spans="1:37" x14ac:dyDescent="0.25">
      <c r="A8554" t="s">
        <v>269</v>
      </c>
      <c r="B8554" t="s">
        <v>508</v>
      </c>
      <c r="C8554" s="67" t="str">
        <f t="shared" si="973"/>
        <v>Zoey Hoffman</v>
      </c>
      <c r="D8554" s="71" t="str" cm="1">
        <f t="array" ref="D8554">_xlfn.IFS(AK8554="1",CONCATENATE(C8554,"Regional"),AK8554="2",CONCATENATE(C8554,"Sectional"),AK8554="3",CONCATENATE(C8554,COUNTIF($C$1:C8554,C8554)))</f>
        <v>Zoey HoffmanSectional</v>
      </c>
      <c r="E8554" s="66">
        <v>45202.375</v>
      </c>
      <c r="F8554" t="s">
        <v>2509</v>
      </c>
      <c r="G8554" s="46">
        <v>48</v>
      </c>
      <c r="H8554" s="46">
        <v>98</v>
      </c>
      <c r="I8554" s="46">
        <v>36</v>
      </c>
      <c r="J8554" t="s">
        <v>160</v>
      </c>
      <c r="K8554" t="s">
        <v>90</v>
      </c>
      <c r="L8554" s="46">
        <v>4952</v>
      </c>
      <c r="M8554" s="46">
        <v>72</v>
      </c>
      <c r="N8554" s="46">
        <v>67.7</v>
      </c>
      <c r="O8554" s="46">
        <v>111</v>
      </c>
      <c r="P8554" s="46">
        <f t="shared" si="974"/>
        <v>2</v>
      </c>
      <c r="R8554" s="67" t="s">
        <v>1191</v>
      </c>
      <c r="S8554" s="67">
        <f>COUNTIF(Y$2:$Y$100,R8554)</f>
        <v>0</v>
      </c>
      <c r="V8554" s="67">
        <f t="shared" si="975"/>
        <v>0</v>
      </c>
      <c r="X8554"/>
      <c r="Y8554" s="67" t="str">
        <f t="shared" si="976"/>
        <v xml:space="preserve"> </v>
      </c>
      <c r="AB8554" t="s">
        <v>90</v>
      </c>
      <c r="AC8554" s="46">
        <v>4952</v>
      </c>
      <c r="AD8554" s="46">
        <v>72</v>
      </c>
      <c r="AE8554" s="46">
        <v>67.7</v>
      </c>
      <c r="AF8554" s="46">
        <v>111</v>
      </c>
      <c r="AH8554" s="70" t="str">
        <f t="shared" si="977"/>
        <v/>
      </c>
      <c r="AI8554" s="70" t="str">
        <f t="shared" si="978"/>
        <v>GCAW Girls Div 1 Waukesha South Sectional</v>
      </c>
      <c r="AJ8554" s="70" t="str">
        <f t="shared" si="979"/>
        <v/>
      </c>
      <c r="AK8554" s="70" t="str" cm="1">
        <f t="array" ref="AK8554">_xlfn.IFS(AH8554&lt;&gt;"","1",AI8554&lt;&gt;"","2",AJ8554&lt;&gt;"","3")</f>
        <v>2</v>
      </c>
    </row>
    <row r="8555" spans="1:37" x14ac:dyDescent="0.25">
      <c r="A8555" t="s">
        <v>318</v>
      </c>
      <c r="B8555" t="s">
        <v>434</v>
      </c>
      <c r="C8555" s="67" t="str">
        <f t="shared" si="973"/>
        <v>Ella Gibson</v>
      </c>
      <c r="D8555" s="71" t="str" cm="1">
        <f t="array" ref="D8555">_xlfn.IFS(AK8555="1",CONCATENATE(C8555,"Regional"),AK8555="2",CONCATENATE(C8555,"Sectional"),AK8555="3",CONCATENATE(C8555,COUNTIF($C$1:C8555,C8555)))</f>
        <v>Ella GibsonSectional</v>
      </c>
      <c r="E8555" s="66">
        <v>45202.375</v>
      </c>
      <c r="F8555" t="s">
        <v>2509</v>
      </c>
      <c r="G8555" s="46">
        <v>48</v>
      </c>
      <c r="H8555" s="46">
        <v>99</v>
      </c>
      <c r="I8555" s="46">
        <v>38</v>
      </c>
      <c r="J8555" t="s">
        <v>160</v>
      </c>
      <c r="K8555" t="s">
        <v>90</v>
      </c>
      <c r="L8555" s="46">
        <v>4952</v>
      </c>
      <c r="M8555" s="46">
        <v>72</v>
      </c>
      <c r="N8555" s="46">
        <v>67.7</v>
      </c>
      <c r="O8555" s="46">
        <v>111</v>
      </c>
      <c r="P8555" s="46">
        <f t="shared" si="974"/>
        <v>2</v>
      </c>
      <c r="R8555" s="67" t="s">
        <v>1333</v>
      </c>
      <c r="S8555" s="67">
        <f>COUNTIF(Y$2:$Y$100,R8555)</f>
        <v>0</v>
      </c>
      <c r="V8555" s="67">
        <f t="shared" si="975"/>
        <v>0</v>
      </c>
      <c r="X8555"/>
      <c r="Y8555" s="67" t="str">
        <f t="shared" si="976"/>
        <v xml:space="preserve"> </v>
      </c>
      <c r="AB8555" t="s">
        <v>90</v>
      </c>
      <c r="AC8555" s="46">
        <v>4952</v>
      </c>
      <c r="AD8555" s="46">
        <v>72</v>
      </c>
      <c r="AE8555" s="46">
        <v>67.7</v>
      </c>
      <c r="AF8555" s="46">
        <v>111</v>
      </c>
      <c r="AH8555" s="70" t="str">
        <f t="shared" si="977"/>
        <v/>
      </c>
      <c r="AI8555" s="70" t="str">
        <f t="shared" si="978"/>
        <v>GCAW Girls Div 1 Waukesha South Sectional</v>
      </c>
      <c r="AJ8555" s="70" t="str">
        <f t="shared" si="979"/>
        <v/>
      </c>
      <c r="AK8555" s="70" t="str" cm="1">
        <f t="array" ref="AK8555">_xlfn.IFS(AH8555&lt;&gt;"","1",AI8555&lt;&gt;"","2",AJ8555&lt;&gt;"","3")</f>
        <v>2</v>
      </c>
    </row>
    <row r="8556" spans="1:37" x14ac:dyDescent="0.25">
      <c r="A8556" t="s">
        <v>1722</v>
      </c>
      <c r="B8556" t="s">
        <v>362</v>
      </c>
      <c r="C8556" s="67" t="str">
        <f t="shared" si="973"/>
        <v>Emma Campeau</v>
      </c>
      <c r="D8556" s="71" t="str" cm="1">
        <f t="array" ref="D8556">_xlfn.IFS(AK8556="1",CONCATENATE(C8556,"Regional"),AK8556="2",CONCATENATE(C8556,"Sectional"),AK8556="3",CONCATENATE(C8556,COUNTIF($C$1:C8556,C8556)))</f>
        <v>Emma CampeauSectional</v>
      </c>
      <c r="E8556" s="66">
        <v>45202.375</v>
      </c>
      <c r="F8556" t="s">
        <v>2509</v>
      </c>
      <c r="G8556" s="46">
        <v>48</v>
      </c>
      <c r="H8556" s="46">
        <v>100</v>
      </c>
      <c r="I8556" s="46">
        <v>39</v>
      </c>
      <c r="J8556" t="s">
        <v>160</v>
      </c>
      <c r="K8556" t="s">
        <v>90</v>
      </c>
      <c r="L8556" s="46">
        <v>4952</v>
      </c>
      <c r="M8556" s="46">
        <v>72</v>
      </c>
      <c r="N8556" s="46">
        <v>67.7</v>
      </c>
      <c r="O8556" s="46">
        <v>111</v>
      </c>
      <c r="P8556" s="46">
        <f t="shared" si="974"/>
        <v>2</v>
      </c>
      <c r="R8556" s="67" t="s">
        <v>3588</v>
      </c>
      <c r="S8556" s="67">
        <f>COUNTIF(Y$2:$Y$100,R8556)</f>
        <v>0</v>
      </c>
      <c r="V8556" s="67">
        <f t="shared" si="975"/>
        <v>0</v>
      </c>
      <c r="X8556"/>
      <c r="Y8556" s="67" t="str">
        <f t="shared" si="976"/>
        <v xml:space="preserve"> </v>
      </c>
      <c r="AB8556" t="s">
        <v>90</v>
      </c>
      <c r="AC8556" s="46">
        <v>4952</v>
      </c>
      <c r="AD8556" s="46">
        <v>72</v>
      </c>
      <c r="AE8556" s="46">
        <v>67.7</v>
      </c>
      <c r="AF8556" s="46">
        <v>111</v>
      </c>
      <c r="AH8556" s="70" t="str">
        <f t="shared" si="977"/>
        <v/>
      </c>
      <c r="AI8556" s="70" t="str">
        <f t="shared" si="978"/>
        <v>GCAW Girls Div 1 Waukesha South Sectional</v>
      </c>
      <c r="AJ8556" s="70" t="str">
        <f t="shared" si="979"/>
        <v/>
      </c>
      <c r="AK8556" s="70" t="str" cm="1">
        <f t="array" ref="AK8556">_xlfn.IFS(AH8556&lt;&gt;"","1",AI8556&lt;&gt;"","2",AJ8556&lt;&gt;"","3")</f>
        <v>2</v>
      </c>
    </row>
    <row r="8557" spans="1:37" x14ac:dyDescent="0.25">
      <c r="A8557" t="s">
        <v>305</v>
      </c>
      <c r="B8557" t="s">
        <v>345</v>
      </c>
      <c r="C8557" s="67" t="str">
        <f t="shared" si="973"/>
        <v>Abigail Martin</v>
      </c>
      <c r="D8557" s="71" t="str" cm="1">
        <f t="array" ref="D8557">_xlfn.IFS(AK8557="1",CONCATENATE(C8557,"Regional"),AK8557="2",CONCATENATE(C8557,"Sectional"),AK8557="3",CONCATENATE(C8557,COUNTIF($C$1:C8557,C8557)))</f>
        <v>Abigail MartinSectional</v>
      </c>
      <c r="E8557" s="66">
        <v>45202.375</v>
      </c>
      <c r="F8557" t="s">
        <v>2509</v>
      </c>
      <c r="G8557" s="46">
        <v>48</v>
      </c>
      <c r="H8557" s="46">
        <v>100</v>
      </c>
      <c r="I8557" s="46">
        <v>39</v>
      </c>
      <c r="J8557" t="s">
        <v>160</v>
      </c>
      <c r="K8557" t="s">
        <v>90</v>
      </c>
      <c r="L8557" s="46">
        <v>4952</v>
      </c>
      <c r="M8557" s="46">
        <v>72</v>
      </c>
      <c r="N8557" s="46">
        <v>67.7</v>
      </c>
      <c r="O8557" s="46">
        <v>111</v>
      </c>
      <c r="P8557" s="46">
        <f t="shared" si="974"/>
        <v>2</v>
      </c>
      <c r="R8557" s="67" t="s">
        <v>1185</v>
      </c>
      <c r="S8557" s="67">
        <f>COUNTIF(Y$2:$Y$100,R8557)</f>
        <v>0</v>
      </c>
      <c r="V8557" s="67">
        <f t="shared" si="975"/>
        <v>0</v>
      </c>
      <c r="X8557"/>
      <c r="Y8557" s="67" t="str">
        <f t="shared" si="976"/>
        <v xml:space="preserve"> </v>
      </c>
      <c r="AB8557" t="s">
        <v>90</v>
      </c>
      <c r="AC8557" s="46">
        <v>4952</v>
      </c>
      <c r="AD8557" s="46">
        <v>72</v>
      </c>
      <c r="AE8557" s="46">
        <v>67.7</v>
      </c>
      <c r="AF8557" s="46">
        <v>111</v>
      </c>
      <c r="AH8557" s="70" t="str">
        <f t="shared" si="977"/>
        <v/>
      </c>
      <c r="AI8557" s="70" t="str">
        <f t="shared" si="978"/>
        <v>GCAW Girls Div 1 Waukesha South Sectional</v>
      </c>
      <c r="AJ8557" s="70" t="str">
        <f t="shared" si="979"/>
        <v/>
      </c>
      <c r="AK8557" s="70" t="str" cm="1">
        <f t="array" ref="AK8557">_xlfn.IFS(AH8557&lt;&gt;"","1",AI8557&lt;&gt;"","2",AJ8557&lt;&gt;"","3")</f>
        <v>2</v>
      </c>
    </row>
    <row r="8558" spans="1:37" x14ac:dyDescent="0.25">
      <c r="A8558" t="s">
        <v>958</v>
      </c>
      <c r="B8558" t="s">
        <v>959</v>
      </c>
      <c r="C8558" s="67" t="str">
        <f t="shared" si="973"/>
        <v>Macey St. Lawrence</v>
      </c>
      <c r="D8558" s="71" t="str" cm="1">
        <f t="array" ref="D8558">_xlfn.IFS(AK8558="1",CONCATENATE(C8558,"Regional"),AK8558="2",CONCATENATE(C8558,"Sectional"),AK8558="3",CONCATENATE(C8558,COUNTIF($C$1:C8558,C8558)))</f>
        <v>Macey St. LawrenceSectional</v>
      </c>
      <c r="E8558" s="66">
        <v>45202.375</v>
      </c>
      <c r="F8558" t="s">
        <v>2509</v>
      </c>
      <c r="G8558" s="46">
        <v>48</v>
      </c>
      <c r="H8558" s="46">
        <v>100</v>
      </c>
      <c r="I8558" s="46">
        <v>39</v>
      </c>
      <c r="J8558" t="s">
        <v>160</v>
      </c>
      <c r="K8558" t="s">
        <v>90</v>
      </c>
      <c r="L8558" s="46">
        <v>4952</v>
      </c>
      <c r="M8558" s="46">
        <v>72</v>
      </c>
      <c r="N8558" s="46">
        <v>67.7</v>
      </c>
      <c r="O8558" s="46">
        <v>111</v>
      </c>
      <c r="P8558" s="46">
        <f t="shared" si="974"/>
        <v>2</v>
      </c>
      <c r="R8558" s="67" t="s">
        <v>1474</v>
      </c>
      <c r="S8558" s="67">
        <f>COUNTIF(Y$2:$Y$100,R8558)</f>
        <v>0</v>
      </c>
      <c r="V8558" s="67">
        <f t="shared" si="975"/>
        <v>0</v>
      </c>
      <c r="X8558"/>
      <c r="Y8558" s="67" t="str">
        <f t="shared" si="976"/>
        <v xml:space="preserve"> </v>
      </c>
      <c r="AB8558" t="s">
        <v>90</v>
      </c>
      <c r="AC8558" s="46">
        <v>4952</v>
      </c>
      <c r="AD8558" s="46">
        <v>72</v>
      </c>
      <c r="AE8558" s="46">
        <v>67.7</v>
      </c>
      <c r="AF8558" s="46">
        <v>111</v>
      </c>
      <c r="AH8558" s="70" t="str">
        <f t="shared" si="977"/>
        <v/>
      </c>
      <c r="AI8558" s="70" t="str">
        <f t="shared" si="978"/>
        <v>GCAW Girls Div 1 Waukesha South Sectional</v>
      </c>
      <c r="AJ8558" s="70" t="str">
        <f t="shared" si="979"/>
        <v/>
      </c>
      <c r="AK8558" s="70" t="str" cm="1">
        <f t="array" ref="AK8558">_xlfn.IFS(AH8558&lt;&gt;"","1",AI8558&lt;&gt;"","2",AJ8558&lt;&gt;"","3")</f>
        <v>2</v>
      </c>
    </row>
    <row r="8559" spans="1:37" x14ac:dyDescent="0.25">
      <c r="A8559" t="s">
        <v>186</v>
      </c>
      <c r="B8559" t="s">
        <v>542</v>
      </c>
      <c r="C8559" s="67" t="str">
        <f t="shared" si="973"/>
        <v>Jenna Anderson</v>
      </c>
      <c r="D8559" s="71" t="str" cm="1">
        <f t="array" ref="D8559">_xlfn.IFS(AK8559="1",CONCATENATE(C8559,"Regional"),AK8559="2",CONCATENATE(C8559,"Sectional"),AK8559="3",CONCATENATE(C8559,COUNTIF($C$1:C8559,C8559)))</f>
        <v>Jenna AndersonSectional</v>
      </c>
      <c r="E8559" s="66">
        <v>45202.375</v>
      </c>
      <c r="F8559" t="s">
        <v>2509</v>
      </c>
      <c r="G8559" s="46">
        <v>48</v>
      </c>
      <c r="H8559" s="46">
        <v>101</v>
      </c>
      <c r="I8559" s="46">
        <v>42</v>
      </c>
      <c r="J8559" t="s">
        <v>160</v>
      </c>
      <c r="K8559" t="s">
        <v>90</v>
      </c>
      <c r="L8559" s="46">
        <v>4952</v>
      </c>
      <c r="M8559" s="46">
        <v>72</v>
      </c>
      <c r="N8559" s="46">
        <v>67.7</v>
      </c>
      <c r="O8559" s="46">
        <v>111</v>
      </c>
      <c r="P8559" s="46">
        <f t="shared" si="974"/>
        <v>2</v>
      </c>
      <c r="R8559" s="67" t="s">
        <v>3142</v>
      </c>
      <c r="S8559" s="67">
        <f>COUNTIF(Y$2:$Y$100,R8559)</f>
        <v>0</v>
      </c>
      <c r="V8559" s="67">
        <f t="shared" si="975"/>
        <v>0</v>
      </c>
      <c r="X8559"/>
      <c r="Y8559" s="67" t="str">
        <f t="shared" si="976"/>
        <v xml:space="preserve"> </v>
      </c>
      <c r="AB8559" t="s">
        <v>90</v>
      </c>
      <c r="AC8559" s="46">
        <v>4952</v>
      </c>
      <c r="AD8559" s="46">
        <v>72</v>
      </c>
      <c r="AE8559" s="46">
        <v>67.7</v>
      </c>
      <c r="AF8559" s="46">
        <v>111</v>
      </c>
      <c r="AH8559" s="70" t="str">
        <f t="shared" si="977"/>
        <v/>
      </c>
      <c r="AI8559" s="70" t="str">
        <f t="shared" si="978"/>
        <v>GCAW Girls Div 1 Waukesha South Sectional</v>
      </c>
      <c r="AJ8559" s="70" t="str">
        <f t="shared" si="979"/>
        <v/>
      </c>
      <c r="AK8559" s="70" t="str" cm="1">
        <f t="array" ref="AK8559">_xlfn.IFS(AH8559&lt;&gt;"","1",AI8559&lt;&gt;"","2",AJ8559&lt;&gt;"","3")</f>
        <v>2</v>
      </c>
    </row>
    <row r="8560" spans="1:37" x14ac:dyDescent="0.25">
      <c r="A8560" t="s">
        <v>1936</v>
      </c>
      <c r="B8560" t="s">
        <v>648</v>
      </c>
      <c r="C8560" s="67" t="str">
        <f t="shared" si="973"/>
        <v>Claire Girten</v>
      </c>
      <c r="D8560" s="71" t="str" cm="1">
        <f t="array" ref="D8560">_xlfn.IFS(AK8560="1",CONCATENATE(C8560,"Regional"),AK8560="2",CONCATENATE(C8560,"Sectional"),AK8560="3",CONCATENATE(C8560,COUNTIF($C$1:C8560,C8560)))</f>
        <v>Claire GirtenSectional</v>
      </c>
      <c r="E8560" s="66">
        <v>45202.375</v>
      </c>
      <c r="F8560" t="s">
        <v>2509</v>
      </c>
      <c r="G8560" s="46">
        <v>48</v>
      </c>
      <c r="H8560" s="46">
        <v>102</v>
      </c>
      <c r="I8560" s="46">
        <v>43</v>
      </c>
      <c r="J8560" t="s">
        <v>160</v>
      </c>
      <c r="K8560" t="s">
        <v>90</v>
      </c>
      <c r="L8560" s="46">
        <v>4952</v>
      </c>
      <c r="M8560" s="46">
        <v>72</v>
      </c>
      <c r="N8560" s="46">
        <v>67.7</v>
      </c>
      <c r="O8560" s="46">
        <v>111</v>
      </c>
      <c r="P8560" s="46">
        <f t="shared" si="974"/>
        <v>2</v>
      </c>
      <c r="R8560" s="67" t="s">
        <v>2952</v>
      </c>
      <c r="S8560" s="67">
        <f>COUNTIF(Y$2:$Y$100,R8560)</f>
        <v>0</v>
      </c>
      <c r="V8560" s="67">
        <f t="shared" si="975"/>
        <v>0</v>
      </c>
      <c r="X8560"/>
      <c r="Y8560" s="67" t="str">
        <f t="shared" si="976"/>
        <v xml:space="preserve"> </v>
      </c>
      <c r="AB8560" t="s">
        <v>90</v>
      </c>
      <c r="AC8560" s="46">
        <v>4952</v>
      </c>
      <c r="AD8560" s="46">
        <v>72</v>
      </c>
      <c r="AE8560" s="46">
        <v>67.7</v>
      </c>
      <c r="AF8560" s="46">
        <v>111</v>
      </c>
      <c r="AH8560" s="70" t="str">
        <f t="shared" si="977"/>
        <v/>
      </c>
      <c r="AI8560" s="70" t="str">
        <f t="shared" si="978"/>
        <v>GCAW Girls Div 1 Waukesha South Sectional</v>
      </c>
      <c r="AJ8560" s="70" t="str">
        <f t="shared" si="979"/>
        <v/>
      </c>
      <c r="AK8560" s="70" t="str" cm="1">
        <f t="array" ref="AK8560">_xlfn.IFS(AH8560&lt;&gt;"","1",AI8560&lt;&gt;"","2",AJ8560&lt;&gt;"","3")</f>
        <v>2</v>
      </c>
    </row>
    <row r="8561" spans="1:37" x14ac:dyDescent="0.25">
      <c r="A8561" t="s">
        <v>1714</v>
      </c>
      <c r="B8561" t="s">
        <v>443</v>
      </c>
      <c r="C8561" s="67" t="str">
        <f t="shared" si="973"/>
        <v>Emily Dolkiewicz</v>
      </c>
      <c r="D8561" s="71" t="str" cm="1">
        <f t="array" ref="D8561">_xlfn.IFS(AK8561="1",CONCATENATE(C8561,"Regional"),AK8561="2",CONCATENATE(C8561,"Sectional"),AK8561="3",CONCATENATE(C8561,COUNTIF($C$1:C8561,C8561)))</f>
        <v>Emily DolkiewiczSectional</v>
      </c>
      <c r="E8561" s="66">
        <v>45202.375</v>
      </c>
      <c r="F8561" t="s">
        <v>2509</v>
      </c>
      <c r="G8561" s="46">
        <v>48</v>
      </c>
      <c r="H8561" s="46">
        <v>102</v>
      </c>
      <c r="I8561" s="46">
        <v>43</v>
      </c>
      <c r="J8561" t="s">
        <v>160</v>
      </c>
      <c r="K8561" t="s">
        <v>90</v>
      </c>
      <c r="L8561" s="46">
        <v>4952</v>
      </c>
      <c r="M8561" s="46">
        <v>72</v>
      </c>
      <c r="N8561" s="46">
        <v>67.7</v>
      </c>
      <c r="O8561" s="46">
        <v>111</v>
      </c>
      <c r="P8561" s="46">
        <f t="shared" si="974"/>
        <v>2</v>
      </c>
      <c r="R8561" s="67" t="s">
        <v>3553</v>
      </c>
      <c r="S8561" s="67">
        <f>COUNTIF(Y$2:$Y$100,R8561)</f>
        <v>0</v>
      </c>
      <c r="V8561" s="67">
        <f t="shared" si="975"/>
        <v>0</v>
      </c>
      <c r="X8561"/>
      <c r="Y8561" s="67" t="str">
        <f t="shared" si="976"/>
        <v xml:space="preserve"> </v>
      </c>
      <c r="AB8561" t="s">
        <v>90</v>
      </c>
      <c r="AC8561" s="46">
        <v>4952</v>
      </c>
      <c r="AD8561" s="46">
        <v>72</v>
      </c>
      <c r="AE8561" s="46">
        <v>67.7</v>
      </c>
      <c r="AF8561" s="46">
        <v>111</v>
      </c>
      <c r="AH8561" s="70" t="str">
        <f t="shared" si="977"/>
        <v/>
      </c>
      <c r="AI8561" s="70" t="str">
        <f t="shared" si="978"/>
        <v>GCAW Girls Div 1 Waukesha South Sectional</v>
      </c>
      <c r="AJ8561" s="70" t="str">
        <f t="shared" si="979"/>
        <v/>
      </c>
      <c r="AK8561" s="70" t="str" cm="1">
        <f t="array" ref="AK8561">_xlfn.IFS(AH8561&lt;&gt;"","1",AI8561&lt;&gt;"","2",AJ8561&lt;&gt;"","3")</f>
        <v>2</v>
      </c>
    </row>
    <row r="8562" spans="1:37" x14ac:dyDescent="0.25">
      <c r="A8562" t="s">
        <v>1616</v>
      </c>
      <c r="B8562" t="s">
        <v>367</v>
      </c>
      <c r="C8562" s="67" t="str">
        <f t="shared" si="973"/>
        <v>Tessa Aschenbrenner</v>
      </c>
      <c r="D8562" s="71" t="str" cm="1">
        <f t="array" ref="D8562">_xlfn.IFS(AK8562="1",CONCATENATE(C8562,"Regional"),AK8562="2",CONCATENATE(C8562,"Sectional"),AK8562="3",CONCATENATE(C8562,COUNTIF($C$1:C8562,C8562)))</f>
        <v>Tessa AschenbrennerSectional</v>
      </c>
      <c r="E8562" s="66">
        <v>45202.375</v>
      </c>
      <c r="F8562" t="s">
        <v>2509</v>
      </c>
      <c r="G8562" s="46">
        <v>48</v>
      </c>
      <c r="H8562" s="46">
        <v>105</v>
      </c>
      <c r="I8562" s="46">
        <v>45</v>
      </c>
      <c r="J8562" t="s">
        <v>160</v>
      </c>
      <c r="K8562" t="s">
        <v>90</v>
      </c>
      <c r="L8562" s="46">
        <v>4952</v>
      </c>
      <c r="M8562" s="46">
        <v>72</v>
      </c>
      <c r="N8562" s="46">
        <v>67.7</v>
      </c>
      <c r="O8562" s="46">
        <v>111</v>
      </c>
      <c r="P8562" s="46">
        <f t="shared" si="974"/>
        <v>2</v>
      </c>
      <c r="R8562" s="67" t="s">
        <v>3554</v>
      </c>
      <c r="S8562" s="67">
        <f>COUNTIF(Y$2:$Y$100,R8562)</f>
        <v>0</v>
      </c>
      <c r="V8562" s="67">
        <f t="shared" si="975"/>
        <v>0</v>
      </c>
      <c r="X8562"/>
      <c r="Y8562" s="67" t="str">
        <f t="shared" si="976"/>
        <v xml:space="preserve"> </v>
      </c>
      <c r="AB8562" t="s">
        <v>90</v>
      </c>
      <c r="AC8562" s="46">
        <v>4952</v>
      </c>
      <c r="AD8562" s="46">
        <v>72</v>
      </c>
      <c r="AE8562" s="46">
        <v>67.7</v>
      </c>
      <c r="AF8562" s="46">
        <v>111</v>
      </c>
      <c r="AH8562" s="70" t="str">
        <f t="shared" si="977"/>
        <v/>
      </c>
      <c r="AI8562" s="70" t="str">
        <f t="shared" si="978"/>
        <v>GCAW Girls Div 1 Waukesha South Sectional</v>
      </c>
      <c r="AJ8562" s="70" t="str">
        <f t="shared" si="979"/>
        <v/>
      </c>
      <c r="AK8562" s="70" t="str" cm="1">
        <f t="array" ref="AK8562">_xlfn.IFS(AH8562&lt;&gt;"","1",AI8562&lt;&gt;"","2",AJ8562&lt;&gt;"","3")</f>
        <v>2</v>
      </c>
    </row>
    <row r="8563" spans="1:37" x14ac:dyDescent="0.25">
      <c r="A8563" t="s">
        <v>363</v>
      </c>
      <c r="B8563" t="s">
        <v>504</v>
      </c>
      <c r="C8563" s="67" t="str">
        <f t="shared" si="973"/>
        <v>Courtney Stapleton</v>
      </c>
      <c r="D8563" s="71" t="str" cm="1">
        <f t="array" ref="D8563">_xlfn.IFS(AK8563="1",CONCATENATE(C8563,"Regional"),AK8563="2",CONCATENATE(C8563,"Sectional"),AK8563="3",CONCATENATE(C8563,COUNTIF($C$1:C8563,C8563)))</f>
        <v>Courtney StapletonSectional</v>
      </c>
      <c r="E8563" s="66">
        <v>45202.375</v>
      </c>
      <c r="F8563" t="s">
        <v>2509</v>
      </c>
      <c r="G8563" s="46">
        <v>48</v>
      </c>
      <c r="H8563" s="46">
        <v>105</v>
      </c>
      <c r="I8563" s="46">
        <v>45</v>
      </c>
      <c r="J8563" t="s">
        <v>160</v>
      </c>
      <c r="K8563" t="s">
        <v>90</v>
      </c>
      <c r="L8563" s="46">
        <v>4952</v>
      </c>
      <c r="M8563" s="46">
        <v>72</v>
      </c>
      <c r="N8563" s="46">
        <v>67.7</v>
      </c>
      <c r="O8563" s="46">
        <v>111</v>
      </c>
      <c r="P8563" s="46">
        <f t="shared" si="974"/>
        <v>2</v>
      </c>
      <c r="R8563" s="67" t="s">
        <v>3021</v>
      </c>
      <c r="S8563" s="67">
        <f>COUNTIF(Y$2:$Y$100,R8563)</f>
        <v>0</v>
      </c>
      <c r="V8563" s="67">
        <f t="shared" si="975"/>
        <v>0</v>
      </c>
      <c r="X8563"/>
      <c r="Y8563" s="67" t="str">
        <f t="shared" si="976"/>
        <v xml:space="preserve"> </v>
      </c>
      <c r="AB8563" t="s">
        <v>90</v>
      </c>
      <c r="AC8563" s="46">
        <v>4952</v>
      </c>
      <c r="AD8563" s="46">
        <v>72</v>
      </c>
      <c r="AE8563" s="46">
        <v>67.7</v>
      </c>
      <c r="AF8563" s="46">
        <v>111</v>
      </c>
      <c r="AH8563" s="70" t="str">
        <f t="shared" si="977"/>
        <v/>
      </c>
      <c r="AI8563" s="70" t="str">
        <f t="shared" si="978"/>
        <v>GCAW Girls Div 1 Waukesha South Sectional</v>
      </c>
      <c r="AJ8563" s="70" t="str">
        <f t="shared" si="979"/>
        <v/>
      </c>
      <c r="AK8563" s="70" t="str" cm="1">
        <f t="array" ref="AK8563">_xlfn.IFS(AH8563&lt;&gt;"","1",AI8563&lt;&gt;"","2",AJ8563&lt;&gt;"","3")</f>
        <v>2</v>
      </c>
    </row>
    <row r="8564" spans="1:37" x14ac:dyDescent="0.25">
      <c r="A8564" t="s">
        <v>774</v>
      </c>
      <c r="B8564" t="s">
        <v>443</v>
      </c>
      <c r="C8564" s="67" t="str">
        <f t="shared" si="973"/>
        <v>Emily Gomez</v>
      </c>
      <c r="D8564" s="71" t="str" cm="1">
        <f t="array" ref="D8564">_xlfn.IFS(AK8564="1",CONCATENATE(C8564,"Regional"),AK8564="2",CONCATENATE(C8564,"Sectional"),AK8564="3",CONCATENATE(C8564,COUNTIF($C$1:C8564,C8564)))</f>
        <v>Emily GomezSectional</v>
      </c>
      <c r="E8564" s="66">
        <v>45202.375</v>
      </c>
      <c r="F8564" t="s">
        <v>2509</v>
      </c>
      <c r="G8564" s="46">
        <v>48</v>
      </c>
      <c r="H8564" s="46">
        <v>106</v>
      </c>
      <c r="I8564" s="46">
        <v>47</v>
      </c>
      <c r="J8564" t="s">
        <v>160</v>
      </c>
      <c r="K8564" t="s">
        <v>90</v>
      </c>
      <c r="L8564" s="46">
        <v>4952</v>
      </c>
      <c r="M8564" s="46">
        <v>72</v>
      </c>
      <c r="N8564" s="46">
        <v>67.7</v>
      </c>
      <c r="O8564" s="46">
        <v>111</v>
      </c>
      <c r="P8564" s="46">
        <f t="shared" si="974"/>
        <v>2</v>
      </c>
      <c r="R8564" s="67" t="s">
        <v>1356</v>
      </c>
      <c r="S8564" s="67">
        <f>COUNTIF(Y$2:$Y$100,R8564)</f>
        <v>0</v>
      </c>
      <c r="V8564" s="67">
        <f t="shared" si="975"/>
        <v>0</v>
      </c>
      <c r="X8564"/>
      <c r="Y8564" s="67" t="str">
        <f t="shared" si="976"/>
        <v xml:space="preserve"> </v>
      </c>
      <c r="AB8564" t="s">
        <v>90</v>
      </c>
      <c r="AC8564" s="46">
        <v>4952</v>
      </c>
      <c r="AD8564" s="46">
        <v>72</v>
      </c>
      <c r="AE8564" s="46">
        <v>67.7</v>
      </c>
      <c r="AF8564" s="46">
        <v>111</v>
      </c>
      <c r="AH8564" s="70" t="str">
        <f t="shared" si="977"/>
        <v/>
      </c>
      <c r="AI8564" s="70" t="str">
        <f t="shared" si="978"/>
        <v>GCAW Girls Div 1 Waukesha South Sectional</v>
      </c>
      <c r="AJ8564" s="70" t="str">
        <f t="shared" si="979"/>
        <v/>
      </c>
      <c r="AK8564" s="70" t="str" cm="1">
        <f t="array" ref="AK8564">_xlfn.IFS(AH8564&lt;&gt;"","1",AI8564&lt;&gt;"","2",AJ8564&lt;&gt;"","3")</f>
        <v>2</v>
      </c>
    </row>
    <row r="8565" spans="1:37" x14ac:dyDescent="0.25">
      <c r="A8565" t="s">
        <v>792</v>
      </c>
      <c r="B8565" t="s">
        <v>543</v>
      </c>
      <c r="C8565" s="67" t="str">
        <f t="shared" si="973"/>
        <v>Brooke Binder</v>
      </c>
      <c r="D8565" s="71" t="str" cm="1">
        <f t="array" ref="D8565">_xlfn.IFS(AK8565="1",CONCATENATE(C8565,"Regional"),AK8565="2",CONCATENATE(C8565,"Sectional"),AK8565="3",CONCATENATE(C8565,COUNTIF($C$1:C8565,C8565)))</f>
        <v>Brooke BinderSectional</v>
      </c>
      <c r="E8565" s="66">
        <v>45202.375</v>
      </c>
      <c r="F8565" t="s">
        <v>2509</v>
      </c>
      <c r="G8565" s="46">
        <v>48</v>
      </c>
      <c r="H8565" s="46">
        <v>107</v>
      </c>
      <c r="I8565" s="46">
        <v>48</v>
      </c>
      <c r="J8565" t="s">
        <v>160</v>
      </c>
      <c r="K8565" t="s">
        <v>90</v>
      </c>
      <c r="L8565" s="46">
        <v>4952</v>
      </c>
      <c r="M8565" s="46">
        <v>72</v>
      </c>
      <c r="N8565" s="46">
        <v>67.7</v>
      </c>
      <c r="O8565" s="46">
        <v>111</v>
      </c>
      <c r="P8565" s="46">
        <f t="shared" si="974"/>
        <v>2</v>
      </c>
      <c r="R8565" s="67" t="s">
        <v>1372</v>
      </c>
      <c r="S8565" s="67">
        <f>COUNTIF(Y$2:$Y$100,R8565)</f>
        <v>0</v>
      </c>
      <c r="V8565" s="67">
        <f t="shared" si="975"/>
        <v>0</v>
      </c>
      <c r="X8565"/>
      <c r="Y8565" s="67" t="str">
        <f t="shared" si="976"/>
        <v xml:space="preserve"> </v>
      </c>
      <c r="AB8565" t="s">
        <v>90</v>
      </c>
      <c r="AC8565" s="46">
        <v>4952</v>
      </c>
      <c r="AD8565" s="46">
        <v>72</v>
      </c>
      <c r="AE8565" s="46">
        <v>67.7</v>
      </c>
      <c r="AF8565" s="46">
        <v>111</v>
      </c>
      <c r="AH8565" s="70" t="str">
        <f t="shared" si="977"/>
        <v/>
      </c>
      <c r="AI8565" s="70" t="str">
        <f t="shared" si="978"/>
        <v>GCAW Girls Div 1 Waukesha South Sectional</v>
      </c>
      <c r="AJ8565" s="70" t="str">
        <f t="shared" si="979"/>
        <v/>
      </c>
      <c r="AK8565" s="70" t="str" cm="1">
        <f t="array" ref="AK8565">_xlfn.IFS(AH8565&lt;&gt;"","1",AI8565&lt;&gt;"","2",AJ8565&lt;&gt;"","3")</f>
        <v>2</v>
      </c>
    </row>
    <row r="8566" spans="1:37" x14ac:dyDescent="0.25">
      <c r="A8566" t="s">
        <v>395</v>
      </c>
      <c r="B8566" t="s">
        <v>955</v>
      </c>
      <c r="C8566" s="67" t="str">
        <f t="shared" si="973"/>
        <v>Brianna Kirsch</v>
      </c>
      <c r="D8566" s="71" t="str" cm="1">
        <f t="array" ref="D8566">_xlfn.IFS(AK8566="1",CONCATENATE(C8566,"Regional"),AK8566="2",CONCATENATE(C8566,"Sectional"),AK8566="3",CONCATENATE(C8566,COUNTIF($C$1:C8566,C8566)))</f>
        <v>Brianna KirschSectional</v>
      </c>
      <c r="E8566" s="66">
        <v>45202.375</v>
      </c>
      <c r="F8566" t="s">
        <v>2512</v>
      </c>
      <c r="G8566" s="46">
        <v>53</v>
      </c>
      <c r="H8566" s="46">
        <v>79</v>
      </c>
      <c r="I8566" s="46">
        <v>1</v>
      </c>
      <c r="J8566" t="s">
        <v>1093</v>
      </c>
      <c r="K8566" t="s">
        <v>90</v>
      </c>
      <c r="L8566" s="46">
        <v>5367</v>
      </c>
      <c r="M8566" s="46">
        <v>71</v>
      </c>
      <c r="N8566" s="46">
        <v>71.3</v>
      </c>
      <c r="O8566" s="46">
        <v>125</v>
      </c>
      <c r="P8566" s="46">
        <f t="shared" si="974"/>
        <v>2</v>
      </c>
      <c r="R8566" s="67" t="s">
        <v>1479</v>
      </c>
      <c r="S8566" s="67">
        <f>COUNTIF(Y$2:$Y$100,R8566)</f>
        <v>0</v>
      </c>
      <c r="V8566" s="67">
        <f t="shared" si="975"/>
        <v>0</v>
      </c>
      <c r="X8566"/>
      <c r="Y8566" s="67" t="str">
        <f t="shared" si="976"/>
        <v xml:space="preserve"> </v>
      </c>
      <c r="AB8566" t="s">
        <v>90</v>
      </c>
      <c r="AC8566" s="46">
        <v>5367</v>
      </c>
      <c r="AD8566" s="46">
        <v>71</v>
      </c>
      <c r="AE8566" s="46">
        <v>71.3</v>
      </c>
      <c r="AF8566" s="46">
        <v>125</v>
      </c>
      <c r="AH8566" s="70" t="str">
        <f t="shared" si="977"/>
        <v/>
      </c>
      <c r="AI8566" s="70" t="str">
        <f t="shared" si="978"/>
        <v>GCAW Girls Div 2 Arcadia Sectional</v>
      </c>
      <c r="AJ8566" s="70" t="str">
        <f t="shared" si="979"/>
        <v/>
      </c>
      <c r="AK8566" s="70" t="str" cm="1">
        <f t="array" ref="AK8566">_xlfn.IFS(AH8566&lt;&gt;"","1",AI8566&lt;&gt;"","2",AJ8566&lt;&gt;"","3")</f>
        <v>2</v>
      </c>
    </row>
    <row r="8567" spans="1:37" x14ac:dyDescent="0.25">
      <c r="A8567" t="s">
        <v>351</v>
      </c>
      <c r="B8567" t="s">
        <v>199</v>
      </c>
      <c r="C8567" s="67" t="str">
        <f t="shared" si="973"/>
        <v>Payton Schmidt</v>
      </c>
      <c r="D8567" s="71" t="str" cm="1">
        <f t="array" ref="D8567">_xlfn.IFS(AK8567="1",CONCATENATE(C8567,"Regional"),AK8567="2",CONCATENATE(C8567,"Sectional"),AK8567="3",CONCATENATE(C8567,COUNTIF($C$1:C8567,C8567)))</f>
        <v>Payton SchmidtSectional</v>
      </c>
      <c r="E8567" s="66">
        <v>45202.375</v>
      </c>
      <c r="F8567" t="s">
        <v>2512</v>
      </c>
      <c r="G8567" s="46">
        <v>53</v>
      </c>
      <c r="H8567" s="46">
        <v>79</v>
      </c>
      <c r="I8567" s="46">
        <v>1</v>
      </c>
      <c r="J8567" t="s">
        <v>1093</v>
      </c>
      <c r="K8567" t="s">
        <v>90</v>
      </c>
      <c r="L8567" s="46">
        <v>5367</v>
      </c>
      <c r="M8567" s="46">
        <v>71</v>
      </c>
      <c r="N8567" s="46">
        <v>71.3</v>
      </c>
      <c r="O8567" s="46">
        <v>125</v>
      </c>
      <c r="P8567" s="46">
        <f t="shared" si="974"/>
        <v>2</v>
      </c>
      <c r="R8567" s="67" t="s">
        <v>1237</v>
      </c>
      <c r="S8567" s="67">
        <f>COUNTIF(Y$2:$Y$100,R8567)</f>
        <v>0</v>
      </c>
      <c r="V8567" s="67">
        <f t="shared" si="975"/>
        <v>0</v>
      </c>
      <c r="X8567"/>
      <c r="Y8567" s="67" t="str">
        <f t="shared" si="976"/>
        <v xml:space="preserve"> </v>
      </c>
      <c r="AB8567" t="s">
        <v>90</v>
      </c>
      <c r="AC8567" s="46">
        <v>5367</v>
      </c>
      <c r="AD8567" s="46">
        <v>71</v>
      </c>
      <c r="AE8567" s="46">
        <v>71.3</v>
      </c>
      <c r="AF8567" s="46">
        <v>125</v>
      </c>
      <c r="AH8567" s="70" t="str">
        <f t="shared" si="977"/>
        <v/>
      </c>
      <c r="AI8567" s="70" t="str">
        <f t="shared" si="978"/>
        <v>GCAW Girls Div 2 Arcadia Sectional</v>
      </c>
      <c r="AJ8567" s="70" t="str">
        <f t="shared" si="979"/>
        <v/>
      </c>
      <c r="AK8567" s="70" t="str" cm="1">
        <f t="array" ref="AK8567">_xlfn.IFS(AH8567&lt;&gt;"","1",AI8567&lt;&gt;"","2",AJ8567&lt;&gt;"","3")</f>
        <v>2</v>
      </c>
    </row>
    <row r="8568" spans="1:37" x14ac:dyDescent="0.25">
      <c r="A8568" t="s">
        <v>234</v>
      </c>
      <c r="B8568" t="s">
        <v>362</v>
      </c>
      <c r="C8568" s="67" t="str">
        <f t="shared" si="973"/>
        <v>Emma Dobbins</v>
      </c>
      <c r="D8568" s="71" t="str" cm="1">
        <f t="array" ref="D8568">_xlfn.IFS(AK8568="1",CONCATENATE(C8568,"Regional"),AK8568="2",CONCATENATE(C8568,"Sectional"),AK8568="3",CONCATENATE(C8568,COUNTIF($C$1:C8568,C8568)))</f>
        <v>Emma DobbinsSectional</v>
      </c>
      <c r="E8568" s="66">
        <v>45202.375</v>
      </c>
      <c r="F8568" t="s">
        <v>2512</v>
      </c>
      <c r="G8568" s="46">
        <v>53</v>
      </c>
      <c r="H8568" s="46">
        <v>80</v>
      </c>
      <c r="I8568" s="46">
        <v>3</v>
      </c>
      <c r="J8568" t="s">
        <v>1093</v>
      </c>
      <c r="K8568" t="s">
        <v>90</v>
      </c>
      <c r="L8568" s="46">
        <v>5367</v>
      </c>
      <c r="M8568" s="46">
        <v>71</v>
      </c>
      <c r="N8568" s="46">
        <v>71.3</v>
      </c>
      <c r="O8568" s="46">
        <v>125</v>
      </c>
      <c r="P8568" s="46">
        <f t="shared" si="974"/>
        <v>2</v>
      </c>
      <c r="R8568" s="67" t="s">
        <v>1538</v>
      </c>
      <c r="S8568" s="67">
        <f>COUNTIF(Y$2:$Y$100,R8568)</f>
        <v>0</v>
      </c>
      <c r="V8568" s="67">
        <f t="shared" si="975"/>
        <v>0</v>
      </c>
      <c r="X8568"/>
      <c r="Y8568" s="67" t="str">
        <f t="shared" si="976"/>
        <v xml:space="preserve"> </v>
      </c>
      <c r="AB8568" t="s">
        <v>90</v>
      </c>
      <c r="AC8568" s="46">
        <v>5367</v>
      </c>
      <c r="AD8568" s="46">
        <v>71</v>
      </c>
      <c r="AE8568" s="46">
        <v>71.3</v>
      </c>
      <c r="AF8568" s="46">
        <v>125</v>
      </c>
      <c r="AH8568" s="70" t="str">
        <f t="shared" si="977"/>
        <v/>
      </c>
      <c r="AI8568" s="70" t="str">
        <f t="shared" si="978"/>
        <v>GCAW Girls Div 2 Arcadia Sectional</v>
      </c>
      <c r="AJ8568" s="70" t="str">
        <f t="shared" si="979"/>
        <v/>
      </c>
      <c r="AK8568" s="70" t="str" cm="1">
        <f t="array" ref="AK8568">_xlfn.IFS(AH8568&lt;&gt;"","1",AI8568&lt;&gt;"","2",AJ8568&lt;&gt;"","3")</f>
        <v>2</v>
      </c>
    </row>
    <row r="8569" spans="1:37" x14ac:dyDescent="0.25">
      <c r="A8569" t="s">
        <v>467</v>
      </c>
      <c r="B8569" t="s">
        <v>1608</v>
      </c>
      <c r="C8569" s="67" t="str">
        <f t="shared" si="973"/>
        <v>Jacklyn Thao</v>
      </c>
      <c r="D8569" s="71" t="str" cm="1">
        <f t="array" ref="D8569">_xlfn.IFS(AK8569="1",CONCATENATE(C8569,"Regional"),AK8569="2",CONCATENATE(C8569,"Sectional"),AK8569="3",CONCATENATE(C8569,COUNTIF($C$1:C8569,C8569)))</f>
        <v>Jacklyn ThaoSectional</v>
      </c>
      <c r="E8569" s="66">
        <v>45202.375</v>
      </c>
      <c r="F8569" t="s">
        <v>2512</v>
      </c>
      <c r="G8569" s="46">
        <v>53</v>
      </c>
      <c r="H8569" s="46">
        <v>82</v>
      </c>
      <c r="I8569" s="46">
        <v>4</v>
      </c>
      <c r="J8569" t="s">
        <v>1093</v>
      </c>
      <c r="K8569" t="s">
        <v>90</v>
      </c>
      <c r="L8569" s="46">
        <v>5367</v>
      </c>
      <c r="M8569" s="46">
        <v>71</v>
      </c>
      <c r="N8569" s="46">
        <v>71.3</v>
      </c>
      <c r="O8569" s="46">
        <v>125</v>
      </c>
      <c r="P8569" s="46">
        <f t="shared" si="974"/>
        <v>2</v>
      </c>
      <c r="R8569" s="67" t="s">
        <v>2799</v>
      </c>
      <c r="S8569" s="67">
        <f>COUNTIF(Y$2:$Y$100,R8569)</f>
        <v>0</v>
      </c>
      <c r="V8569" s="67">
        <f t="shared" si="975"/>
        <v>0</v>
      </c>
      <c r="X8569"/>
      <c r="Y8569" s="67" t="str">
        <f t="shared" si="976"/>
        <v xml:space="preserve"> </v>
      </c>
      <c r="AB8569" t="s">
        <v>90</v>
      </c>
      <c r="AC8569" s="46">
        <v>5367</v>
      </c>
      <c r="AD8569" s="46">
        <v>71</v>
      </c>
      <c r="AE8569" s="46">
        <v>71.3</v>
      </c>
      <c r="AF8569" s="46">
        <v>125</v>
      </c>
      <c r="AH8569" s="70" t="str">
        <f t="shared" si="977"/>
        <v/>
      </c>
      <c r="AI8569" s="70" t="str">
        <f t="shared" si="978"/>
        <v>GCAW Girls Div 2 Arcadia Sectional</v>
      </c>
      <c r="AJ8569" s="70" t="str">
        <f t="shared" si="979"/>
        <v/>
      </c>
      <c r="AK8569" s="70" t="str" cm="1">
        <f t="array" ref="AK8569">_xlfn.IFS(AH8569&lt;&gt;"","1",AI8569&lt;&gt;"","2",AJ8569&lt;&gt;"","3")</f>
        <v>2</v>
      </c>
    </row>
    <row r="8570" spans="1:37" x14ac:dyDescent="0.25">
      <c r="A8570" t="s">
        <v>469</v>
      </c>
      <c r="B8570" t="s">
        <v>342</v>
      </c>
      <c r="C8570" s="67" t="str">
        <f t="shared" si="973"/>
        <v>Kadyn Peery</v>
      </c>
      <c r="D8570" s="71" t="str" cm="1">
        <f t="array" ref="D8570">_xlfn.IFS(AK8570="1",CONCATENATE(C8570,"Regional"),AK8570="2",CONCATENATE(C8570,"Sectional"),AK8570="3",CONCATENATE(C8570,COUNTIF($C$1:C8570,C8570)))</f>
        <v>Kadyn PeerySectional</v>
      </c>
      <c r="E8570" s="66">
        <v>45202.375</v>
      </c>
      <c r="F8570" t="s">
        <v>2512</v>
      </c>
      <c r="G8570" s="46">
        <v>53</v>
      </c>
      <c r="H8570" s="46">
        <v>85</v>
      </c>
      <c r="I8570" s="46">
        <v>5</v>
      </c>
      <c r="J8570" t="s">
        <v>1093</v>
      </c>
      <c r="K8570" t="s">
        <v>90</v>
      </c>
      <c r="L8570" s="46">
        <v>5367</v>
      </c>
      <c r="M8570" s="46">
        <v>71</v>
      </c>
      <c r="N8570" s="46">
        <v>71.3</v>
      </c>
      <c r="O8570" s="46">
        <v>125</v>
      </c>
      <c r="P8570" s="46">
        <f t="shared" si="974"/>
        <v>2</v>
      </c>
      <c r="R8570" s="67" t="s">
        <v>1166</v>
      </c>
      <c r="S8570" s="67">
        <f>COUNTIF(Y$2:$Y$100,R8570)</f>
        <v>0</v>
      </c>
      <c r="V8570" s="67">
        <f t="shared" si="975"/>
        <v>0</v>
      </c>
      <c r="X8570"/>
      <c r="Y8570" s="67" t="str">
        <f t="shared" si="976"/>
        <v xml:space="preserve"> </v>
      </c>
      <c r="AB8570" t="s">
        <v>90</v>
      </c>
      <c r="AC8570" s="46">
        <v>5367</v>
      </c>
      <c r="AD8570" s="46">
        <v>71</v>
      </c>
      <c r="AE8570" s="46">
        <v>71.3</v>
      </c>
      <c r="AF8570" s="46">
        <v>125</v>
      </c>
      <c r="AH8570" s="70" t="str">
        <f t="shared" si="977"/>
        <v/>
      </c>
      <c r="AI8570" s="70" t="str">
        <f t="shared" si="978"/>
        <v>GCAW Girls Div 2 Arcadia Sectional</v>
      </c>
      <c r="AJ8570" s="70" t="str">
        <f t="shared" si="979"/>
        <v/>
      </c>
      <c r="AK8570" s="70" t="str" cm="1">
        <f t="array" ref="AK8570">_xlfn.IFS(AH8570&lt;&gt;"","1",AI8570&lt;&gt;"","2",AJ8570&lt;&gt;"","3")</f>
        <v>2</v>
      </c>
    </row>
    <row r="8571" spans="1:37" x14ac:dyDescent="0.25">
      <c r="A8571" t="s">
        <v>1618</v>
      </c>
      <c r="B8571" t="s">
        <v>1617</v>
      </c>
      <c r="C8571" s="67" t="str">
        <f t="shared" si="973"/>
        <v>Reagan Gebhart</v>
      </c>
      <c r="D8571" s="71" t="str" cm="1">
        <f t="array" ref="D8571">_xlfn.IFS(AK8571="1",CONCATENATE(C8571,"Regional"),AK8571="2",CONCATENATE(C8571,"Sectional"),AK8571="3",CONCATENATE(C8571,COUNTIF($C$1:C8571,C8571)))</f>
        <v>Reagan GebhartSectional</v>
      </c>
      <c r="E8571" s="66">
        <v>45202.375</v>
      </c>
      <c r="F8571" t="s">
        <v>2512</v>
      </c>
      <c r="G8571" s="46">
        <v>53</v>
      </c>
      <c r="H8571" s="46">
        <v>85</v>
      </c>
      <c r="I8571" s="46">
        <v>5</v>
      </c>
      <c r="J8571" t="s">
        <v>1093</v>
      </c>
      <c r="K8571" t="s">
        <v>90</v>
      </c>
      <c r="L8571" s="46">
        <v>5367</v>
      </c>
      <c r="M8571" s="46">
        <v>71</v>
      </c>
      <c r="N8571" s="46">
        <v>71.3</v>
      </c>
      <c r="O8571" s="46">
        <v>125</v>
      </c>
      <c r="P8571" s="46">
        <f t="shared" si="974"/>
        <v>2</v>
      </c>
      <c r="R8571" s="67" t="s">
        <v>3498</v>
      </c>
      <c r="S8571" s="67">
        <f>COUNTIF(Y$2:$Y$100,R8571)</f>
        <v>0</v>
      </c>
      <c r="V8571" s="67">
        <f t="shared" si="975"/>
        <v>0</v>
      </c>
      <c r="X8571"/>
      <c r="Y8571" s="67" t="str">
        <f t="shared" si="976"/>
        <v xml:space="preserve"> </v>
      </c>
      <c r="AB8571" t="s">
        <v>90</v>
      </c>
      <c r="AC8571" s="46">
        <v>5367</v>
      </c>
      <c r="AD8571" s="46">
        <v>71</v>
      </c>
      <c r="AE8571" s="46">
        <v>71.3</v>
      </c>
      <c r="AF8571" s="46">
        <v>125</v>
      </c>
      <c r="AH8571" s="70" t="str">
        <f t="shared" si="977"/>
        <v/>
      </c>
      <c r="AI8571" s="70" t="str">
        <f t="shared" si="978"/>
        <v>GCAW Girls Div 2 Arcadia Sectional</v>
      </c>
      <c r="AJ8571" s="70" t="str">
        <f t="shared" si="979"/>
        <v/>
      </c>
      <c r="AK8571" s="70" t="str" cm="1">
        <f t="array" ref="AK8571">_xlfn.IFS(AH8571&lt;&gt;"","1",AI8571&lt;&gt;"","2",AJ8571&lt;&gt;"","3")</f>
        <v>2</v>
      </c>
    </row>
    <row r="8572" spans="1:37" x14ac:dyDescent="0.25">
      <c r="A8572" t="s">
        <v>546</v>
      </c>
      <c r="B8572" t="s">
        <v>547</v>
      </c>
      <c r="C8572" s="67" t="str">
        <f t="shared" si="973"/>
        <v>Maddi Fletcher</v>
      </c>
      <c r="D8572" s="71" t="str" cm="1">
        <f t="array" ref="D8572">_xlfn.IFS(AK8572="1",CONCATENATE(C8572,"Regional"),AK8572="2",CONCATENATE(C8572,"Sectional"),AK8572="3",CONCATENATE(C8572,COUNTIF($C$1:C8572,C8572)))</f>
        <v>Maddi FletcherSectional</v>
      </c>
      <c r="E8572" s="66">
        <v>45202.375</v>
      </c>
      <c r="F8572" t="s">
        <v>2512</v>
      </c>
      <c r="G8572" s="46">
        <v>53</v>
      </c>
      <c r="H8572" s="46">
        <v>86</v>
      </c>
      <c r="I8572" s="46">
        <v>7</v>
      </c>
      <c r="J8572" t="s">
        <v>1093</v>
      </c>
      <c r="K8572" t="s">
        <v>90</v>
      </c>
      <c r="L8572" s="46">
        <v>5367</v>
      </c>
      <c r="M8572" s="46">
        <v>71</v>
      </c>
      <c r="N8572" s="46">
        <v>71.3</v>
      </c>
      <c r="O8572" s="46">
        <v>125</v>
      </c>
      <c r="P8572" s="46">
        <f t="shared" si="974"/>
        <v>2</v>
      </c>
      <c r="R8572" s="67" t="s">
        <v>1213</v>
      </c>
      <c r="S8572" s="67">
        <f>COUNTIF(Y$2:$Y$100,R8572)</f>
        <v>0</v>
      </c>
      <c r="V8572" s="67">
        <f t="shared" si="975"/>
        <v>0</v>
      </c>
      <c r="X8572"/>
      <c r="Y8572" s="67" t="str">
        <f t="shared" si="976"/>
        <v xml:space="preserve"> </v>
      </c>
      <c r="AB8572" t="s">
        <v>90</v>
      </c>
      <c r="AC8572" s="46">
        <v>5367</v>
      </c>
      <c r="AD8572" s="46">
        <v>71</v>
      </c>
      <c r="AE8572" s="46">
        <v>71.3</v>
      </c>
      <c r="AF8572" s="46">
        <v>125</v>
      </c>
      <c r="AH8572" s="70" t="str">
        <f t="shared" si="977"/>
        <v/>
      </c>
      <c r="AI8572" s="70" t="str">
        <f t="shared" si="978"/>
        <v>GCAW Girls Div 2 Arcadia Sectional</v>
      </c>
      <c r="AJ8572" s="70" t="str">
        <f t="shared" si="979"/>
        <v/>
      </c>
      <c r="AK8572" s="70" t="str" cm="1">
        <f t="array" ref="AK8572">_xlfn.IFS(AH8572&lt;&gt;"","1",AI8572&lt;&gt;"","2",AJ8572&lt;&gt;"","3")</f>
        <v>2</v>
      </c>
    </row>
    <row r="8573" spans="1:37" x14ac:dyDescent="0.25">
      <c r="A8573" t="s">
        <v>2122</v>
      </c>
      <c r="B8573" t="s">
        <v>844</v>
      </c>
      <c r="C8573" s="67" t="str">
        <f t="shared" si="973"/>
        <v>Rylie Neuhalfen</v>
      </c>
      <c r="D8573" s="71" t="str" cm="1">
        <f t="array" ref="D8573">_xlfn.IFS(AK8573="1",CONCATENATE(C8573,"Regional"),AK8573="2",CONCATENATE(C8573,"Sectional"),AK8573="3",CONCATENATE(C8573,COUNTIF($C$1:C8573,C8573)))</f>
        <v>Rylie NeuhalfenSectional</v>
      </c>
      <c r="E8573" s="66">
        <v>45202.375</v>
      </c>
      <c r="F8573" t="s">
        <v>2512</v>
      </c>
      <c r="G8573" s="46">
        <v>53</v>
      </c>
      <c r="H8573" s="46">
        <v>86</v>
      </c>
      <c r="I8573" s="46">
        <v>7</v>
      </c>
      <c r="J8573" t="s">
        <v>1093</v>
      </c>
      <c r="K8573" t="s">
        <v>90</v>
      </c>
      <c r="L8573" s="46">
        <v>5367</v>
      </c>
      <c r="M8573" s="46">
        <v>71</v>
      </c>
      <c r="N8573" s="46">
        <v>71.3</v>
      </c>
      <c r="O8573" s="46">
        <v>125</v>
      </c>
      <c r="P8573" s="46">
        <f t="shared" si="974"/>
        <v>2</v>
      </c>
      <c r="R8573" s="67" t="s">
        <v>3149</v>
      </c>
      <c r="S8573" s="67">
        <f>COUNTIF(Y$2:$Y$100,R8573)</f>
        <v>0</v>
      </c>
      <c r="V8573" s="67">
        <f t="shared" si="975"/>
        <v>0</v>
      </c>
      <c r="X8573"/>
      <c r="Y8573" s="67" t="str">
        <f t="shared" si="976"/>
        <v xml:space="preserve"> </v>
      </c>
      <c r="AB8573" t="s">
        <v>90</v>
      </c>
      <c r="AC8573" s="46">
        <v>5367</v>
      </c>
      <c r="AD8573" s="46">
        <v>71</v>
      </c>
      <c r="AE8573" s="46">
        <v>71.3</v>
      </c>
      <c r="AF8573" s="46">
        <v>125</v>
      </c>
      <c r="AH8573" s="70" t="str">
        <f t="shared" si="977"/>
        <v/>
      </c>
      <c r="AI8573" s="70" t="str">
        <f t="shared" si="978"/>
        <v>GCAW Girls Div 2 Arcadia Sectional</v>
      </c>
      <c r="AJ8573" s="70" t="str">
        <f t="shared" si="979"/>
        <v/>
      </c>
      <c r="AK8573" s="70" t="str" cm="1">
        <f t="array" ref="AK8573">_xlfn.IFS(AH8573&lt;&gt;"","1",AI8573&lt;&gt;"","2",AJ8573&lt;&gt;"","3")</f>
        <v>2</v>
      </c>
    </row>
    <row r="8574" spans="1:37" x14ac:dyDescent="0.25">
      <c r="A8574" t="s">
        <v>370</v>
      </c>
      <c r="B8574" t="s">
        <v>1115</v>
      </c>
      <c r="C8574" s="67" t="str">
        <f t="shared" si="973"/>
        <v>Jill Thompson</v>
      </c>
      <c r="D8574" s="71" t="str" cm="1">
        <f t="array" ref="D8574">_xlfn.IFS(AK8574="1",CONCATENATE(C8574,"Regional"),AK8574="2",CONCATENATE(C8574,"Sectional"),AK8574="3",CONCATENATE(C8574,COUNTIF($C$1:C8574,C8574)))</f>
        <v>Jill ThompsonSectional</v>
      </c>
      <c r="E8574" s="66">
        <v>45202.375</v>
      </c>
      <c r="F8574" t="s">
        <v>2512</v>
      </c>
      <c r="G8574" s="46">
        <v>53</v>
      </c>
      <c r="H8574" s="46">
        <v>86</v>
      </c>
      <c r="I8574" s="46">
        <v>7</v>
      </c>
      <c r="J8574" t="s">
        <v>1093</v>
      </c>
      <c r="K8574" t="s">
        <v>90</v>
      </c>
      <c r="L8574" s="46">
        <v>5367</v>
      </c>
      <c r="M8574" s="46">
        <v>71</v>
      </c>
      <c r="N8574" s="46">
        <v>71.3</v>
      </c>
      <c r="O8574" s="46">
        <v>125</v>
      </c>
      <c r="P8574" s="46">
        <f t="shared" si="974"/>
        <v>2</v>
      </c>
      <c r="R8574" s="67" t="s">
        <v>2777</v>
      </c>
      <c r="S8574" s="67">
        <f>COUNTIF(Y$2:$Y$100,R8574)</f>
        <v>0</v>
      </c>
      <c r="V8574" s="67">
        <f t="shared" si="975"/>
        <v>0</v>
      </c>
      <c r="X8574"/>
      <c r="Y8574" s="67" t="str">
        <f t="shared" si="976"/>
        <v xml:space="preserve"> </v>
      </c>
      <c r="AB8574" t="s">
        <v>90</v>
      </c>
      <c r="AC8574" s="46">
        <v>5367</v>
      </c>
      <c r="AD8574" s="46">
        <v>71</v>
      </c>
      <c r="AE8574" s="46">
        <v>71.3</v>
      </c>
      <c r="AF8574" s="46">
        <v>125</v>
      </c>
      <c r="AH8574" s="70" t="str">
        <f t="shared" si="977"/>
        <v/>
      </c>
      <c r="AI8574" s="70" t="str">
        <f t="shared" si="978"/>
        <v>GCAW Girls Div 2 Arcadia Sectional</v>
      </c>
      <c r="AJ8574" s="70" t="str">
        <f t="shared" si="979"/>
        <v/>
      </c>
      <c r="AK8574" s="70" t="str" cm="1">
        <f t="array" ref="AK8574">_xlfn.IFS(AH8574&lt;&gt;"","1",AI8574&lt;&gt;"","2",AJ8574&lt;&gt;"","3")</f>
        <v>2</v>
      </c>
    </row>
    <row r="8575" spans="1:37" x14ac:dyDescent="0.25">
      <c r="A8575" t="s">
        <v>310</v>
      </c>
      <c r="B8575" t="s">
        <v>971</v>
      </c>
      <c r="C8575" s="67" t="str">
        <f t="shared" si="973"/>
        <v>Lynell Miller</v>
      </c>
      <c r="D8575" s="71" t="str" cm="1">
        <f t="array" ref="D8575">_xlfn.IFS(AK8575="1",CONCATENATE(C8575,"Regional"),AK8575="2",CONCATENATE(C8575,"Sectional"),AK8575="3",CONCATENATE(C8575,COUNTIF($C$1:C8575,C8575)))</f>
        <v>Lynell MillerSectional</v>
      </c>
      <c r="E8575" s="66">
        <v>45202.375</v>
      </c>
      <c r="F8575" t="s">
        <v>2512</v>
      </c>
      <c r="G8575" s="46">
        <v>53</v>
      </c>
      <c r="H8575" s="46">
        <v>88</v>
      </c>
      <c r="I8575" s="46">
        <v>10</v>
      </c>
      <c r="J8575" t="s">
        <v>1093</v>
      </c>
      <c r="K8575" t="s">
        <v>90</v>
      </c>
      <c r="L8575" s="46">
        <v>5367</v>
      </c>
      <c r="M8575" s="46">
        <v>71</v>
      </c>
      <c r="N8575" s="46">
        <v>71.3</v>
      </c>
      <c r="O8575" s="46">
        <v>125</v>
      </c>
      <c r="P8575" s="46">
        <f t="shared" si="974"/>
        <v>2</v>
      </c>
      <c r="R8575" s="67" t="s">
        <v>1485</v>
      </c>
      <c r="S8575" s="67">
        <f>COUNTIF(Y$2:$Y$100,R8575)</f>
        <v>0</v>
      </c>
      <c r="V8575" s="67">
        <f t="shared" si="975"/>
        <v>0</v>
      </c>
      <c r="X8575"/>
      <c r="Y8575" s="67" t="str">
        <f t="shared" si="976"/>
        <v xml:space="preserve"> </v>
      </c>
      <c r="AB8575" t="s">
        <v>90</v>
      </c>
      <c r="AC8575" s="46">
        <v>5367</v>
      </c>
      <c r="AD8575" s="46">
        <v>71</v>
      </c>
      <c r="AE8575" s="46">
        <v>71.3</v>
      </c>
      <c r="AF8575" s="46">
        <v>125</v>
      </c>
      <c r="AH8575" s="70" t="str">
        <f t="shared" si="977"/>
        <v/>
      </c>
      <c r="AI8575" s="70" t="str">
        <f t="shared" si="978"/>
        <v>GCAW Girls Div 2 Arcadia Sectional</v>
      </c>
      <c r="AJ8575" s="70" t="str">
        <f t="shared" si="979"/>
        <v/>
      </c>
      <c r="AK8575" s="70" t="str" cm="1">
        <f t="array" ref="AK8575">_xlfn.IFS(AH8575&lt;&gt;"","1",AI8575&lt;&gt;"","2",AJ8575&lt;&gt;"","3")</f>
        <v>2</v>
      </c>
    </row>
    <row r="8576" spans="1:37" x14ac:dyDescent="0.25">
      <c r="A8576" t="s">
        <v>551</v>
      </c>
      <c r="B8576" t="s">
        <v>552</v>
      </c>
      <c r="C8576" s="67" t="str">
        <f t="shared" si="973"/>
        <v>Tennysen Makepeace</v>
      </c>
      <c r="D8576" s="71" t="str" cm="1">
        <f t="array" ref="D8576">_xlfn.IFS(AK8576="1",CONCATENATE(C8576,"Regional"),AK8576="2",CONCATENATE(C8576,"Sectional"),AK8576="3",CONCATENATE(C8576,COUNTIF($C$1:C8576,C8576)))</f>
        <v>Tennysen MakepeaceSectional</v>
      </c>
      <c r="E8576" s="66">
        <v>45202.375</v>
      </c>
      <c r="F8576" t="s">
        <v>2512</v>
      </c>
      <c r="G8576" s="46">
        <v>53</v>
      </c>
      <c r="H8576" s="46">
        <v>88</v>
      </c>
      <c r="I8576" s="46">
        <v>10</v>
      </c>
      <c r="J8576" t="s">
        <v>1093</v>
      </c>
      <c r="K8576" t="s">
        <v>90</v>
      </c>
      <c r="L8576" s="46">
        <v>5367</v>
      </c>
      <c r="M8576" s="46">
        <v>71</v>
      </c>
      <c r="N8576" s="46">
        <v>71.3</v>
      </c>
      <c r="O8576" s="46">
        <v>125</v>
      </c>
      <c r="P8576" s="46">
        <f t="shared" si="974"/>
        <v>2</v>
      </c>
      <c r="R8576" s="67" t="s">
        <v>1215</v>
      </c>
      <c r="S8576" s="67">
        <f>COUNTIF(Y$2:$Y$100,R8576)</f>
        <v>0</v>
      </c>
      <c r="V8576" s="67">
        <f t="shared" si="975"/>
        <v>0</v>
      </c>
      <c r="X8576"/>
      <c r="Y8576" s="67" t="str">
        <f t="shared" si="976"/>
        <v xml:space="preserve"> </v>
      </c>
      <c r="AB8576" t="s">
        <v>90</v>
      </c>
      <c r="AC8576" s="46">
        <v>5367</v>
      </c>
      <c r="AD8576" s="46">
        <v>71</v>
      </c>
      <c r="AE8576" s="46">
        <v>71.3</v>
      </c>
      <c r="AF8576" s="46">
        <v>125</v>
      </c>
      <c r="AH8576" s="70" t="str">
        <f t="shared" si="977"/>
        <v/>
      </c>
      <c r="AI8576" s="70" t="str">
        <f t="shared" si="978"/>
        <v>GCAW Girls Div 2 Arcadia Sectional</v>
      </c>
      <c r="AJ8576" s="70" t="str">
        <f t="shared" si="979"/>
        <v/>
      </c>
      <c r="AK8576" s="70" t="str" cm="1">
        <f t="array" ref="AK8576">_xlfn.IFS(AH8576&lt;&gt;"","1",AI8576&lt;&gt;"","2",AJ8576&lt;&gt;"","3")</f>
        <v>2</v>
      </c>
    </row>
    <row r="8577" spans="1:37" x14ac:dyDescent="0.25">
      <c r="A8577" t="s">
        <v>304</v>
      </c>
      <c r="B8577" t="s">
        <v>969</v>
      </c>
      <c r="C8577" s="67" t="str">
        <f t="shared" si="973"/>
        <v>Maia Marsich</v>
      </c>
      <c r="D8577" s="71" t="str" cm="1">
        <f t="array" ref="D8577">_xlfn.IFS(AK8577="1",CONCATENATE(C8577,"Regional"),AK8577="2",CONCATENATE(C8577,"Sectional"),AK8577="3",CONCATENATE(C8577,COUNTIF($C$1:C8577,C8577)))</f>
        <v>Maia MarsichSectional</v>
      </c>
      <c r="E8577" s="66">
        <v>45202.375</v>
      </c>
      <c r="F8577" t="s">
        <v>2512</v>
      </c>
      <c r="G8577" s="46">
        <v>53</v>
      </c>
      <c r="H8577" s="46">
        <v>88</v>
      </c>
      <c r="I8577" s="46">
        <v>10</v>
      </c>
      <c r="J8577" t="s">
        <v>1093</v>
      </c>
      <c r="K8577" t="s">
        <v>90</v>
      </c>
      <c r="L8577" s="46">
        <v>5367</v>
      </c>
      <c r="M8577" s="46">
        <v>71</v>
      </c>
      <c r="N8577" s="46">
        <v>71.3</v>
      </c>
      <c r="O8577" s="46">
        <v>125</v>
      </c>
      <c r="P8577" s="46">
        <f t="shared" si="974"/>
        <v>2</v>
      </c>
      <c r="R8577" s="67" t="s">
        <v>1483</v>
      </c>
      <c r="S8577" s="67">
        <f>COUNTIF(Y$2:$Y$100,R8577)</f>
        <v>0</v>
      </c>
      <c r="V8577" s="67">
        <f t="shared" si="975"/>
        <v>0</v>
      </c>
      <c r="X8577"/>
      <c r="Y8577" s="67" t="str">
        <f t="shared" si="976"/>
        <v xml:space="preserve"> </v>
      </c>
      <c r="AB8577" t="s">
        <v>90</v>
      </c>
      <c r="AC8577" s="46">
        <v>5367</v>
      </c>
      <c r="AD8577" s="46">
        <v>71</v>
      </c>
      <c r="AE8577" s="46">
        <v>71.3</v>
      </c>
      <c r="AF8577" s="46">
        <v>125</v>
      </c>
      <c r="AH8577" s="70" t="str">
        <f t="shared" si="977"/>
        <v/>
      </c>
      <c r="AI8577" s="70" t="str">
        <f t="shared" si="978"/>
        <v>GCAW Girls Div 2 Arcadia Sectional</v>
      </c>
      <c r="AJ8577" s="70" t="str">
        <f t="shared" si="979"/>
        <v/>
      </c>
      <c r="AK8577" s="70" t="str" cm="1">
        <f t="array" ref="AK8577">_xlfn.IFS(AH8577&lt;&gt;"","1",AI8577&lt;&gt;"","2",AJ8577&lt;&gt;"","3")</f>
        <v>2</v>
      </c>
    </row>
    <row r="8578" spans="1:37" x14ac:dyDescent="0.25">
      <c r="A8578" t="s">
        <v>843</v>
      </c>
      <c r="B8578" t="s">
        <v>434</v>
      </c>
      <c r="C8578" s="67" t="str">
        <f t="shared" ref="C8578:C8641" si="980">CONCATENATE(B8578," ",A8578)</f>
        <v>Ella Pernitzke</v>
      </c>
      <c r="D8578" s="71" t="str" cm="1">
        <f t="array" ref="D8578">_xlfn.IFS(AK8578="1",CONCATENATE(C8578,"Regional"),AK8578="2",CONCATENATE(C8578,"Sectional"),AK8578="3",CONCATENATE(C8578,COUNTIF($C$1:C8578,C8578)))</f>
        <v>Ella PernitzkeSectional</v>
      </c>
      <c r="E8578" s="66">
        <v>45202.375</v>
      </c>
      <c r="F8578" t="s">
        <v>2512</v>
      </c>
      <c r="G8578" s="46">
        <v>53</v>
      </c>
      <c r="H8578" s="46">
        <v>90</v>
      </c>
      <c r="I8578" s="46">
        <v>13</v>
      </c>
      <c r="J8578" t="s">
        <v>1093</v>
      </c>
      <c r="K8578" t="s">
        <v>90</v>
      </c>
      <c r="L8578" s="46">
        <v>5367</v>
      </c>
      <c r="M8578" s="46">
        <v>71</v>
      </c>
      <c r="N8578" s="46">
        <v>71.3</v>
      </c>
      <c r="O8578" s="46">
        <v>125</v>
      </c>
      <c r="P8578" s="46">
        <f t="shared" ref="P8578:P8641" si="981">IF(L8578&gt;4000,2,1)</f>
        <v>2</v>
      </c>
      <c r="R8578" s="67" t="s">
        <v>1391</v>
      </c>
      <c r="S8578" s="67">
        <f>COUNTIF(Y$2:$Y$100,R8578)</f>
        <v>0</v>
      </c>
      <c r="V8578" s="67">
        <f t="shared" si="975"/>
        <v>0</v>
      </c>
      <c r="X8578"/>
      <c r="Y8578" s="67" t="str">
        <f t="shared" si="976"/>
        <v xml:space="preserve"> </v>
      </c>
      <c r="AB8578" t="s">
        <v>90</v>
      </c>
      <c r="AC8578" s="46">
        <v>5367</v>
      </c>
      <c r="AD8578" s="46">
        <v>71</v>
      </c>
      <c r="AE8578" s="46">
        <v>71.3</v>
      </c>
      <c r="AF8578" s="46">
        <v>125</v>
      </c>
      <c r="AH8578" s="70" t="str">
        <f t="shared" si="977"/>
        <v/>
      </c>
      <c r="AI8578" s="70" t="str">
        <f t="shared" si="978"/>
        <v>GCAW Girls Div 2 Arcadia Sectional</v>
      </c>
      <c r="AJ8578" s="70" t="str">
        <f t="shared" si="979"/>
        <v/>
      </c>
      <c r="AK8578" s="70" t="str" cm="1">
        <f t="array" ref="AK8578">_xlfn.IFS(AH8578&lt;&gt;"","1",AI8578&lt;&gt;"","2",AJ8578&lt;&gt;"","3")</f>
        <v>2</v>
      </c>
    </row>
    <row r="8579" spans="1:37" x14ac:dyDescent="0.25">
      <c r="A8579" t="s">
        <v>966</v>
      </c>
      <c r="B8579" t="s">
        <v>967</v>
      </c>
      <c r="C8579" s="67" t="str">
        <f t="shared" si="980"/>
        <v>Madchen Ewig</v>
      </c>
      <c r="D8579" s="71" t="str" cm="1">
        <f t="array" ref="D8579">_xlfn.IFS(AK8579="1",CONCATENATE(C8579,"Regional"),AK8579="2",CONCATENATE(C8579,"Sectional"),AK8579="3",CONCATENATE(C8579,COUNTIF($C$1:C8579,C8579)))</f>
        <v>Madchen EwigSectional</v>
      </c>
      <c r="E8579" s="66">
        <v>45202.375</v>
      </c>
      <c r="F8579" t="s">
        <v>2512</v>
      </c>
      <c r="G8579" s="46">
        <v>53</v>
      </c>
      <c r="H8579" s="46">
        <v>90</v>
      </c>
      <c r="I8579" s="46">
        <v>13</v>
      </c>
      <c r="J8579" t="s">
        <v>1093</v>
      </c>
      <c r="K8579" t="s">
        <v>90</v>
      </c>
      <c r="L8579" s="46">
        <v>5367</v>
      </c>
      <c r="M8579" s="46">
        <v>71</v>
      </c>
      <c r="N8579" s="46">
        <v>71.3</v>
      </c>
      <c r="O8579" s="46">
        <v>125</v>
      </c>
      <c r="P8579" s="46">
        <f t="shared" si="981"/>
        <v>2</v>
      </c>
      <c r="R8579" s="67" t="s">
        <v>1481</v>
      </c>
      <c r="S8579" s="67">
        <f>COUNTIF(Y$2:$Y$100,R8579)</f>
        <v>0</v>
      </c>
      <c r="V8579" s="67">
        <f t="shared" si="975"/>
        <v>0</v>
      </c>
      <c r="X8579"/>
      <c r="Y8579" s="67" t="str">
        <f t="shared" si="976"/>
        <v xml:space="preserve"> </v>
      </c>
      <c r="AB8579" t="s">
        <v>90</v>
      </c>
      <c r="AC8579" s="46">
        <v>5367</v>
      </c>
      <c r="AD8579" s="46">
        <v>71</v>
      </c>
      <c r="AE8579" s="46">
        <v>71.3</v>
      </c>
      <c r="AF8579" s="46">
        <v>125</v>
      </c>
      <c r="AH8579" s="70" t="str">
        <f t="shared" si="977"/>
        <v/>
      </c>
      <c r="AI8579" s="70" t="str">
        <f t="shared" si="978"/>
        <v>GCAW Girls Div 2 Arcadia Sectional</v>
      </c>
      <c r="AJ8579" s="70" t="str">
        <f t="shared" si="979"/>
        <v/>
      </c>
      <c r="AK8579" s="70" t="str" cm="1">
        <f t="array" ref="AK8579">_xlfn.IFS(AH8579&lt;&gt;"","1",AI8579&lt;&gt;"","2",AJ8579&lt;&gt;"","3")</f>
        <v>2</v>
      </c>
    </row>
    <row r="8580" spans="1:37" x14ac:dyDescent="0.25">
      <c r="A8580" t="s">
        <v>366</v>
      </c>
      <c r="B8580" t="s">
        <v>555</v>
      </c>
      <c r="C8580" s="67" t="str">
        <f t="shared" si="980"/>
        <v>Molly Swift</v>
      </c>
      <c r="D8580" s="71" t="str" cm="1">
        <f t="array" ref="D8580">_xlfn.IFS(AK8580="1",CONCATENATE(C8580,"Regional"),AK8580="2",CONCATENATE(C8580,"Sectional"),AK8580="3",CONCATENATE(C8580,COUNTIF($C$1:C8580,C8580)))</f>
        <v>Molly SwiftSectional</v>
      </c>
      <c r="E8580" s="66">
        <v>45202.375</v>
      </c>
      <c r="F8580" t="s">
        <v>2512</v>
      </c>
      <c r="G8580" s="46">
        <v>53</v>
      </c>
      <c r="H8580" s="46">
        <v>91</v>
      </c>
      <c r="I8580" s="46">
        <v>15</v>
      </c>
      <c r="J8580" t="s">
        <v>1093</v>
      </c>
      <c r="K8580" t="s">
        <v>90</v>
      </c>
      <c r="L8580" s="46">
        <v>5367</v>
      </c>
      <c r="M8580" s="46">
        <v>71</v>
      </c>
      <c r="N8580" s="46">
        <v>71.3</v>
      </c>
      <c r="O8580" s="46">
        <v>125</v>
      </c>
      <c r="P8580" s="46">
        <f t="shared" si="981"/>
        <v>2</v>
      </c>
      <c r="R8580" s="67" t="s">
        <v>1217</v>
      </c>
      <c r="S8580" s="67">
        <f>COUNTIF(Y$2:$Y$100,R8580)</f>
        <v>0</v>
      </c>
      <c r="V8580" s="67">
        <f t="shared" si="975"/>
        <v>0</v>
      </c>
      <c r="X8580"/>
      <c r="Y8580" s="67" t="str">
        <f t="shared" si="976"/>
        <v xml:space="preserve"> </v>
      </c>
      <c r="AB8580" t="s">
        <v>90</v>
      </c>
      <c r="AC8580" s="46">
        <v>5367</v>
      </c>
      <c r="AD8580" s="46">
        <v>71</v>
      </c>
      <c r="AE8580" s="46">
        <v>71.3</v>
      </c>
      <c r="AF8580" s="46">
        <v>125</v>
      </c>
      <c r="AH8580" s="70" t="str">
        <f t="shared" si="977"/>
        <v/>
      </c>
      <c r="AI8580" s="70" t="str">
        <f t="shared" si="978"/>
        <v>GCAW Girls Div 2 Arcadia Sectional</v>
      </c>
      <c r="AJ8580" s="70" t="str">
        <f t="shared" si="979"/>
        <v/>
      </c>
      <c r="AK8580" s="70" t="str" cm="1">
        <f t="array" ref="AK8580">_xlfn.IFS(AH8580&lt;&gt;"","1",AI8580&lt;&gt;"","2",AJ8580&lt;&gt;"","3")</f>
        <v>2</v>
      </c>
    </row>
    <row r="8581" spans="1:37" x14ac:dyDescent="0.25">
      <c r="A8581" t="s">
        <v>251</v>
      </c>
      <c r="B8581" t="s">
        <v>482</v>
      </c>
      <c r="C8581" s="67" t="str">
        <f t="shared" si="980"/>
        <v>Breezy Roman</v>
      </c>
      <c r="D8581" s="71" t="str" cm="1">
        <f t="array" ref="D8581">_xlfn.IFS(AK8581="1",CONCATENATE(C8581,"Regional"),AK8581="2",CONCATENATE(C8581,"Sectional"),AK8581="3",CONCATENATE(C8581,COUNTIF($C$1:C8581,C8581)))</f>
        <v>Breezy RomanSectional</v>
      </c>
      <c r="E8581" s="66">
        <v>45202.375</v>
      </c>
      <c r="F8581" t="s">
        <v>2512</v>
      </c>
      <c r="G8581" s="46">
        <v>53</v>
      </c>
      <c r="H8581" s="46">
        <v>91</v>
      </c>
      <c r="I8581" s="46">
        <v>15</v>
      </c>
      <c r="J8581" t="s">
        <v>1093</v>
      </c>
      <c r="K8581" t="s">
        <v>90</v>
      </c>
      <c r="L8581" s="46">
        <v>5367</v>
      </c>
      <c r="M8581" s="46">
        <v>71</v>
      </c>
      <c r="N8581" s="46">
        <v>71.3</v>
      </c>
      <c r="O8581" s="46">
        <v>125</v>
      </c>
      <c r="P8581" s="46">
        <f t="shared" si="981"/>
        <v>2</v>
      </c>
      <c r="R8581" s="67" t="s">
        <v>1173</v>
      </c>
      <c r="S8581" s="67">
        <f>COUNTIF(Y$2:$Y$100,R8581)</f>
        <v>0</v>
      </c>
      <c r="V8581" s="67">
        <f t="shared" si="975"/>
        <v>0</v>
      </c>
      <c r="X8581"/>
      <c r="Y8581" s="67" t="str">
        <f t="shared" si="976"/>
        <v xml:space="preserve"> </v>
      </c>
      <c r="AB8581" t="s">
        <v>90</v>
      </c>
      <c r="AC8581" s="46">
        <v>5367</v>
      </c>
      <c r="AD8581" s="46">
        <v>71</v>
      </c>
      <c r="AE8581" s="46">
        <v>71.3</v>
      </c>
      <c r="AF8581" s="46">
        <v>125</v>
      </c>
      <c r="AH8581" s="70" t="str">
        <f t="shared" si="977"/>
        <v/>
      </c>
      <c r="AI8581" s="70" t="str">
        <f t="shared" si="978"/>
        <v>GCAW Girls Div 2 Arcadia Sectional</v>
      </c>
      <c r="AJ8581" s="70" t="str">
        <f t="shared" si="979"/>
        <v/>
      </c>
      <c r="AK8581" s="70" t="str" cm="1">
        <f t="array" ref="AK8581">_xlfn.IFS(AH8581&lt;&gt;"","1",AI8581&lt;&gt;"","2",AJ8581&lt;&gt;"","3")</f>
        <v>2</v>
      </c>
    </row>
    <row r="8582" spans="1:37" x14ac:dyDescent="0.25">
      <c r="A8582" t="s">
        <v>3418</v>
      </c>
      <c r="B8582" t="s">
        <v>496</v>
      </c>
      <c r="C8582" s="67" t="str">
        <f t="shared" si="980"/>
        <v>Josie Meister</v>
      </c>
      <c r="D8582" s="71" t="str" cm="1">
        <f t="array" ref="D8582">_xlfn.IFS(AK8582="1",CONCATENATE(C8582,"Regional"),AK8582="2",CONCATENATE(C8582,"Sectional"),AK8582="3",CONCATENATE(C8582,COUNTIF($C$1:C8582,C8582)))</f>
        <v>Josie MeisterSectional</v>
      </c>
      <c r="E8582" s="66">
        <v>45202.375</v>
      </c>
      <c r="F8582" t="s">
        <v>2512</v>
      </c>
      <c r="G8582" s="46">
        <v>53</v>
      </c>
      <c r="H8582" s="46">
        <v>94</v>
      </c>
      <c r="I8582" s="46">
        <v>17</v>
      </c>
      <c r="J8582" t="s">
        <v>1093</v>
      </c>
      <c r="K8582" t="s">
        <v>90</v>
      </c>
      <c r="L8582" s="46">
        <v>5367</v>
      </c>
      <c r="M8582" s="46">
        <v>71</v>
      </c>
      <c r="N8582" s="46">
        <v>71.3</v>
      </c>
      <c r="O8582" s="46">
        <v>125</v>
      </c>
      <c r="P8582" s="46">
        <f t="shared" si="981"/>
        <v>2</v>
      </c>
      <c r="R8582" s="67" t="s">
        <v>3592</v>
      </c>
      <c r="S8582" s="67">
        <f>COUNTIF(Y$2:$Y$100,R8582)</f>
        <v>0</v>
      </c>
      <c r="V8582" s="67">
        <f t="shared" si="975"/>
        <v>0</v>
      </c>
      <c r="X8582"/>
      <c r="Y8582" s="67" t="str">
        <f t="shared" si="976"/>
        <v xml:space="preserve"> </v>
      </c>
      <c r="AB8582" t="s">
        <v>90</v>
      </c>
      <c r="AC8582" s="46">
        <v>5367</v>
      </c>
      <c r="AD8582" s="46">
        <v>71</v>
      </c>
      <c r="AE8582" s="46">
        <v>71.3</v>
      </c>
      <c r="AF8582" s="46">
        <v>125</v>
      </c>
      <c r="AH8582" s="70" t="str">
        <f t="shared" si="977"/>
        <v/>
      </c>
      <c r="AI8582" s="70" t="str">
        <f t="shared" si="978"/>
        <v>GCAW Girls Div 2 Arcadia Sectional</v>
      </c>
      <c r="AJ8582" s="70" t="str">
        <f t="shared" si="979"/>
        <v/>
      </c>
      <c r="AK8582" s="70" t="str" cm="1">
        <f t="array" ref="AK8582">_xlfn.IFS(AH8582&lt;&gt;"","1",AI8582&lt;&gt;"","2",AJ8582&lt;&gt;"","3")</f>
        <v>2</v>
      </c>
    </row>
    <row r="8583" spans="1:37" x14ac:dyDescent="0.25">
      <c r="A8583" t="s">
        <v>2123</v>
      </c>
      <c r="B8583" t="s">
        <v>757</v>
      </c>
      <c r="C8583" s="67" t="str">
        <f t="shared" si="980"/>
        <v>Sophie Wiegel</v>
      </c>
      <c r="D8583" s="71" t="str" cm="1">
        <f t="array" ref="D8583">_xlfn.IFS(AK8583="1",CONCATENATE(C8583,"Regional"),AK8583="2",CONCATENATE(C8583,"Sectional"),AK8583="3",CONCATENATE(C8583,COUNTIF($C$1:C8583,C8583)))</f>
        <v>Sophie WiegelSectional</v>
      </c>
      <c r="E8583" s="66">
        <v>45202.375</v>
      </c>
      <c r="F8583" t="s">
        <v>2512</v>
      </c>
      <c r="G8583" s="46">
        <v>53</v>
      </c>
      <c r="H8583" s="46">
        <v>94</v>
      </c>
      <c r="I8583" s="46">
        <v>17</v>
      </c>
      <c r="J8583" t="s">
        <v>1093</v>
      </c>
      <c r="K8583" t="s">
        <v>90</v>
      </c>
      <c r="L8583" s="46">
        <v>5367</v>
      </c>
      <c r="M8583" s="46">
        <v>71</v>
      </c>
      <c r="N8583" s="46">
        <v>71.3</v>
      </c>
      <c r="O8583" s="46">
        <v>125</v>
      </c>
      <c r="P8583" s="46">
        <f t="shared" si="981"/>
        <v>2</v>
      </c>
      <c r="R8583" s="67" t="s">
        <v>3150</v>
      </c>
      <c r="S8583" s="67">
        <f>COUNTIF(Y$2:$Y$100,R8583)</f>
        <v>0</v>
      </c>
      <c r="V8583" s="67">
        <f t="shared" si="975"/>
        <v>0</v>
      </c>
      <c r="X8583"/>
      <c r="Y8583" s="67" t="str">
        <f t="shared" si="976"/>
        <v xml:space="preserve"> </v>
      </c>
      <c r="AB8583" t="s">
        <v>90</v>
      </c>
      <c r="AC8583" s="46">
        <v>5367</v>
      </c>
      <c r="AD8583" s="46">
        <v>71</v>
      </c>
      <c r="AE8583" s="46">
        <v>71.3</v>
      </c>
      <c r="AF8583" s="46">
        <v>125</v>
      </c>
      <c r="AH8583" s="70" t="str">
        <f t="shared" si="977"/>
        <v/>
      </c>
      <c r="AI8583" s="70" t="str">
        <f t="shared" si="978"/>
        <v>GCAW Girls Div 2 Arcadia Sectional</v>
      </c>
      <c r="AJ8583" s="70" t="str">
        <f t="shared" si="979"/>
        <v/>
      </c>
      <c r="AK8583" s="70" t="str" cm="1">
        <f t="array" ref="AK8583">_xlfn.IFS(AH8583&lt;&gt;"","1",AI8583&lt;&gt;"","2",AJ8583&lt;&gt;"","3")</f>
        <v>2</v>
      </c>
    </row>
    <row r="8584" spans="1:37" x14ac:dyDescent="0.25">
      <c r="A8584" t="s">
        <v>749</v>
      </c>
      <c r="B8584" t="s">
        <v>750</v>
      </c>
      <c r="C8584" s="67" t="str">
        <f t="shared" si="980"/>
        <v>Adelyne Ruetz</v>
      </c>
      <c r="D8584" s="71" t="str" cm="1">
        <f t="array" ref="D8584">_xlfn.IFS(AK8584="1",CONCATENATE(C8584,"Regional"),AK8584="2",CONCATENATE(C8584,"Sectional"),AK8584="3",CONCATENATE(C8584,COUNTIF($C$1:C8584,C8584)))</f>
        <v>Adelyne RuetzSectional</v>
      </c>
      <c r="E8584" s="66">
        <v>45202.375</v>
      </c>
      <c r="F8584" t="s">
        <v>2512</v>
      </c>
      <c r="G8584" s="46">
        <v>53</v>
      </c>
      <c r="H8584" s="46">
        <v>94</v>
      </c>
      <c r="I8584" s="46">
        <v>17</v>
      </c>
      <c r="J8584" t="s">
        <v>1093</v>
      </c>
      <c r="K8584" t="s">
        <v>90</v>
      </c>
      <c r="L8584" s="46">
        <v>5367</v>
      </c>
      <c r="M8584" s="46">
        <v>71</v>
      </c>
      <c r="N8584" s="46">
        <v>71.3</v>
      </c>
      <c r="O8584" s="46">
        <v>125</v>
      </c>
      <c r="P8584" s="46">
        <f t="shared" si="981"/>
        <v>2</v>
      </c>
      <c r="R8584" s="67" t="s">
        <v>1337</v>
      </c>
      <c r="S8584" s="67">
        <f>COUNTIF(Y$2:$Y$100,R8584)</f>
        <v>0</v>
      </c>
      <c r="V8584" s="67">
        <f t="shared" si="975"/>
        <v>0</v>
      </c>
      <c r="X8584"/>
      <c r="Y8584" s="67" t="str">
        <f t="shared" si="976"/>
        <v xml:space="preserve"> </v>
      </c>
      <c r="AB8584" t="s">
        <v>90</v>
      </c>
      <c r="AC8584" s="46">
        <v>5367</v>
      </c>
      <c r="AD8584" s="46">
        <v>71</v>
      </c>
      <c r="AE8584" s="46">
        <v>71.3</v>
      </c>
      <c r="AF8584" s="46">
        <v>125</v>
      </c>
      <c r="AH8584" s="70" t="str">
        <f t="shared" si="977"/>
        <v/>
      </c>
      <c r="AI8584" s="70" t="str">
        <f t="shared" si="978"/>
        <v>GCAW Girls Div 2 Arcadia Sectional</v>
      </c>
      <c r="AJ8584" s="70" t="str">
        <f t="shared" si="979"/>
        <v/>
      </c>
      <c r="AK8584" s="70" t="str" cm="1">
        <f t="array" ref="AK8584">_xlfn.IFS(AH8584&lt;&gt;"","1",AI8584&lt;&gt;"","2",AJ8584&lt;&gt;"","3")</f>
        <v>2</v>
      </c>
    </row>
    <row r="8585" spans="1:37" x14ac:dyDescent="0.25">
      <c r="A8585" t="s">
        <v>592</v>
      </c>
      <c r="B8585" t="s">
        <v>428</v>
      </c>
      <c r="C8585" s="67" t="str">
        <f t="shared" si="980"/>
        <v>Annika Bilau</v>
      </c>
      <c r="D8585" s="71" t="str" cm="1">
        <f t="array" ref="D8585">_xlfn.IFS(AK8585="1",CONCATENATE(C8585,"Regional"),AK8585="2",CONCATENATE(C8585,"Sectional"),AK8585="3",CONCATENATE(C8585,COUNTIF($C$1:C8585,C8585)))</f>
        <v>Annika BilauSectional</v>
      </c>
      <c r="E8585" s="66">
        <v>45202.375</v>
      </c>
      <c r="F8585" t="s">
        <v>2512</v>
      </c>
      <c r="G8585" s="46">
        <v>53</v>
      </c>
      <c r="H8585" s="46">
        <v>94</v>
      </c>
      <c r="I8585" s="46">
        <v>17</v>
      </c>
      <c r="J8585" t="s">
        <v>1093</v>
      </c>
      <c r="K8585" t="s">
        <v>90</v>
      </c>
      <c r="L8585" s="46">
        <v>5367</v>
      </c>
      <c r="M8585" s="46">
        <v>71</v>
      </c>
      <c r="N8585" s="46">
        <v>71.3</v>
      </c>
      <c r="O8585" s="46">
        <v>125</v>
      </c>
      <c r="P8585" s="46">
        <f t="shared" si="981"/>
        <v>2</v>
      </c>
      <c r="R8585" s="67" t="s">
        <v>1239</v>
      </c>
      <c r="S8585" s="67">
        <f>COUNTIF(Y$2:$Y$100,R8585)</f>
        <v>0</v>
      </c>
      <c r="V8585" s="67">
        <f t="shared" si="975"/>
        <v>0</v>
      </c>
      <c r="X8585"/>
      <c r="Y8585" s="67" t="str">
        <f t="shared" si="976"/>
        <v xml:space="preserve"> </v>
      </c>
      <c r="AB8585" t="s">
        <v>90</v>
      </c>
      <c r="AC8585" s="46">
        <v>5367</v>
      </c>
      <c r="AD8585" s="46">
        <v>71</v>
      </c>
      <c r="AE8585" s="46">
        <v>71.3</v>
      </c>
      <c r="AF8585" s="46">
        <v>125</v>
      </c>
      <c r="AH8585" s="70" t="str">
        <f t="shared" si="977"/>
        <v/>
      </c>
      <c r="AI8585" s="70" t="str">
        <f t="shared" si="978"/>
        <v>GCAW Girls Div 2 Arcadia Sectional</v>
      </c>
      <c r="AJ8585" s="70" t="str">
        <f t="shared" si="979"/>
        <v/>
      </c>
      <c r="AK8585" s="70" t="str" cm="1">
        <f t="array" ref="AK8585">_xlfn.IFS(AH8585&lt;&gt;"","1",AI8585&lt;&gt;"","2",AJ8585&lt;&gt;"","3")</f>
        <v>2</v>
      </c>
    </row>
    <row r="8586" spans="1:37" x14ac:dyDescent="0.25">
      <c r="A8586" t="s">
        <v>845</v>
      </c>
      <c r="B8586" t="s">
        <v>232</v>
      </c>
      <c r="C8586" s="67" t="str">
        <f t="shared" si="980"/>
        <v>Claudia Maze</v>
      </c>
      <c r="D8586" s="71" t="str" cm="1">
        <f t="array" ref="D8586">_xlfn.IFS(AK8586="1",CONCATENATE(C8586,"Regional"),AK8586="2",CONCATENATE(C8586,"Sectional"),AK8586="3",CONCATENATE(C8586,COUNTIF($C$1:C8586,C8586)))</f>
        <v>Claudia MazeSectional</v>
      </c>
      <c r="E8586" s="66">
        <v>45202.375</v>
      </c>
      <c r="F8586" t="s">
        <v>2512</v>
      </c>
      <c r="G8586" s="46">
        <v>53</v>
      </c>
      <c r="H8586" s="46">
        <v>95</v>
      </c>
      <c r="I8586" s="46">
        <v>21</v>
      </c>
      <c r="J8586" t="s">
        <v>1093</v>
      </c>
      <c r="K8586" t="s">
        <v>90</v>
      </c>
      <c r="L8586" s="46">
        <v>5367</v>
      </c>
      <c r="M8586" s="46">
        <v>71</v>
      </c>
      <c r="N8586" s="46">
        <v>71.3</v>
      </c>
      <c r="O8586" s="46">
        <v>125</v>
      </c>
      <c r="P8586" s="46">
        <f t="shared" si="981"/>
        <v>2</v>
      </c>
      <c r="R8586" s="67" t="s">
        <v>2778</v>
      </c>
      <c r="S8586" s="67">
        <f>COUNTIF(Y$2:$Y$100,R8586)</f>
        <v>0</v>
      </c>
      <c r="V8586" s="67">
        <f t="shared" si="975"/>
        <v>0</v>
      </c>
      <c r="X8586"/>
      <c r="Y8586" s="67" t="str">
        <f t="shared" si="976"/>
        <v xml:space="preserve"> </v>
      </c>
      <c r="AB8586" t="s">
        <v>90</v>
      </c>
      <c r="AC8586" s="46">
        <v>5367</v>
      </c>
      <c r="AD8586" s="46">
        <v>71</v>
      </c>
      <c r="AE8586" s="46">
        <v>71.3</v>
      </c>
      <c r="AF8586" s="46">
        <v>125</v>
      </c>
      <c r="AH8586" s="70" t="str">
        <f t="shared" si="977"/>
        <v/>
      </c>
      <c r="AI8586" s="70" t="str">
        <f t="shared" si="978"/>
        <v>GCAW Girls Div 2 Arcadia Sectional</v>
      </c>
      <c r="AJ8586" s="70" t="str">
        <f t="shared" si="979"/>
        <v/>
      </c>
      <c r="AK8586" s="70" t="str" cm="1">
        <f t="array" ref="AK8586">_xlfn.IFS(AH8586&lt;&gt;"","1",AI8586&lt;&gt;"","2",AJ8586&lt;&gt;"","3")</f>
        <v>2</v>
      </c>
    </row>
    <row r="8587" spans="1:37" x14ac:dyDescent="0.25">
      <c r="A8587" t="s">
        <v>1774</v>
      </c>
      <c r="B8587" t="s">
        <v>232</v>
      </c>
      <c r="C8587" s="67" t="str">
        <f t="shared" si="980"/>
        <v>Claudia Jenny</v>
      </c>
      <c r="D8587" s="71" t="str" cm="1">
        <f t="array" ref="D8587">_xlfn.IFS(AK8587="1",CONCATENATE(C8587,"Regional"),AK8587="2",CONCATENATE(C8587,"Sectional"),AK8587="3",CONCATENATE(C8587,COUNTIF($C$1:C8587,C8587)))</f>
        <v>Claudia JennySectional</v>
      </c>
      <c r="E8587" s="66">
        <v>45202.375</v>
      </c>
      <c r="F8587" t="s">
        <v>2512</v>
      </c>
      <c r="G8587" s="46">
        <v>53</v>
      </c>
      <c r="H8587" s="46">
        <v>96</v>
      </c>
      <c r="I8587" s="46">
        <v>22</v>
      </c>
      <c r="J8587" t="s">
        <v>1093</v>
      </c>
      <c r="K8587" t="s">
        <v>90</v>
      </c>
      <c r="L8587" s="46">
        <v>5367</v>
      </c>
      <c r="M8587" s="46">
        <v>71</v>
      </c>
      <c r="N8587" s="46">
        <v>71.3</v>
      </c>
      <c r="O8587" s="46">
        <v>125</v>
      </c>
      <c r="P8587" s="46">
        <f t="shared" si="981"/>
        <v>2</v>
      </c>
      <c r="R8587" s="67" t="s">
        <v>2779</v>
      </c>
      <c r="S8587" s="67">
        <f>COUNTIF(Y$2:$Y$100,R8587)</f>
        <v>0</v>
      </c>
      <c r="V8587" s="67">
        <f t="shared" si="975"/>
        <v>0</v>
      </c>
      <c r="X8587"/>
      <c r="Y8587" s="67" t="str">
        <f t="shared" si="976"/>
        <v xml:space="preserve"> </v>
      </c>
      <c r="AB8587" t="s">
        <v>90</v>
      </c>
      <c r="AC8587" s="46">
        <v>5367</v>
      </c>
      <c r="AD8587" s="46">
        <v>71</v>
      </c>
      <c r="AE8587" s="46">
        <v>71.3</v>
      </c>
      <c r="AF8587" s="46">
        <v>125</v>
      </c>
      <c r="AH8587" s="70" t="str">
        <f t="shared" si="977"/>
        <v/>
      </c>
      <c r="AI8587" s="70" t="str">
        <f t="shared" si="978"/>
        <v>GCAW Girls Div 2 Arcadia Sectional</v>
      </c>
      <c r="AJ8587" s="70" t="str">
        <f t="shared" si="979"/>
        <v/>
      </c>
      <c r="AK8587" s="70" t="str" cm="1">
        <f t="array" ref="AK8587">_xlfn.IFS(AH8587&lt;&gt;"","1",AI8587&lt;&gt;"","2",AJ8587&lt;&gt;"","3")</f>
        <v>2</v>
      </c>
    </row>
    <row r="8588" spans="1:37" x14ac:dyDescent="0.25">
      <c r="A8588" t="s">
        <v>233</v>
      </c>
      <c r="B8588" t="s">
        <v>968</v>
      </c>
      <c r="C8588" s="67" t="str">
        <f t="shared" si="980"/>
        <v>Evy Dhyanchand</v>
      </c>
      <c r="D8588" s="71" t="str" cm="1">
        <f t="array" ref="D8588">_xlfn.IFS(AK8588="1",CONCATENATE(C8588,"Regional"),AK8588="2",CONCATENATE(C8588,"Sectional"),AK8588="3",CONCATENATE(C8588,COUNTIF($C$1:C8588,C8588)))</f>
        <v>Evy DhyanchandSectional</v>
      </c>
      <c r="E8588" s="66">
        <v>45202.375</v>
      </c>
      <c r="F8588" t="s">
        <v>2512</v>
      </c>
      <c r="G8588" s="46">
        <v>53</v>
      </c>
      <c r="H8588" s="46">
        <v>96</v>
      </c>
      <c r="I8588" s="46">
        <v>22</v>
      </c>
      <c r="J8588" t="s">
        <v>1093</v>
      </c>
      <c r="K8588" t="s">
        <v>90</v>
      </c>
      <c r="L8588" s="46">
        <v>5367</v>
      </c>
      <c r="M8588" s="46">
        <v>71</v>
      </c>
      <c r="N8588" s="46">
        <v>71.3</v>
      </c>
      <c r="O8588" s="46">
        <v>125</v>
      </c>
      <c r="P8588" s="46">
        <f t="shared" si="981"/>
        <v>2</v>
      </c>
      <c r="R8588" s="67" t="s">
        <v>1482</v>
      </c>
      <c r="S8588" s="67">
        <f>COUNTIF(Y$2:$Y$100,R8588)</f>
        <v>0</v>
      </c>
      <c r="V8588" s="67">
        <f t="shared" si="975"/>
        <v>0</v>
      </c>
      <c r="X8588"/>
      <c r="Y8588" s="67" t="str">
        <f t="shared" si="976"/>
        <v xml:space="preserve"> </v>
      </c>
      <c r="AB8588" t="s">
        <v>90</v>
      </c>
      <c r="AC8588" s="46">
        <v>5367</v>
      </c>
      <c r="AD8588" s="46">
        <v>71</v>
      </c>
      <c r="AE8588" s="46">
        <v>71.3</v>
      </c>
      <c r="AF8588" s="46">
        <v>125</v>
      </c>
      <c r="AH8588" s="70" t="str">
        <f t="shared" si="977"/>
        <v/>
      </c>
      <c r="AI8588" s="70" t="str">
        <f t="shared" si="978"/>
        <v>GCAW Girls Div 2 Arcadia Sectional</v>
      </c>
      <c r="AJ8588" s="70" t="str">
        <f t="shared" si="979"/>
        <v/>
      </c>
      <c r="AK8588" s="70" t="str" cm="1">
        <f t="array" ref="AK8588">_xlfn.IFS(AH8588&lt;&gt;"","1",AI8588&lt;&gt;"","2",AJ8588&lt;&gt;"","3")</f>
        <v>2</v>
      </c>
    </row>
    <row r="8589" spans="1:37" x14ac:dyDescent="0.25">
      <c r="A8589" t="s">
        <v>965</v>
      </c>
      <c r="B8589" t="s">
        <v>528</v>
      </c>
      <c r="C8589" s="67" t="str">
        <f t="shared" si="980"/>
        <v>Kate McWilliams</v>
      </c>
      <c r="D8589" s="71" t="str" cm="1">
        <f t="array" ref="D8589">_xlfn.IFS(AK8589="1",CONCATENATE(C8589,"Regional"),AK8589="2",CONCATENATE(C8589,"Sectional"),AK8589="3",CONCATENATE(C8589,COUNTIF($C$1:C8589,C8589)))</f>
        <v>Kate McWilliamsSectional</v>
      </c>
      <c r="E8589" s="66">
        <v>45202.375</v>
      </c>
      <c r="F8589" t="s">
        <v>2512</v>
      </c>
      <c r="G8589" s="46">
        <v>53</v>
      </c>
      <c r="H8589" s="46">
        <v>96</v>
      </c>
      <c r="I8589" s="46">
        <v>22</v>
      </c>
      <c r="J8589" t="s">
        <v>1093</v>
      </c>
      <c r="K8589" t="s">
        <v>90</v>
      </c>
      <c r="L8589" s="46">
        <v>5367</v>
      </c>
      <c r="M8589" s="46">
        <v>71</v>
      </c>
      <c r="N8589" s="46">
        <v>71.3</v>
      </c>
      <c r="O8589" s="46">
        <v>125</v>
      </c>
      <c r="P8589" s="46">
        <f t="shared" si="981"/>
        <v>2</v>
      </c>
      <c r="R8589" s="67" t="s">
        <v>1480</v>
      </c>
      <c r="S8589" s="67">
        <f>COUNTIF(Y$2:$Y$100,R8589)</f>
        <v>0</v>
      </c>
      <c r="V8589" s="67">
        <f t="shared" si="975"/>
        <v>0</v>
      </c>
      <c r="X8589"/>
      <c r="Y8589" s="67" t="str">
        <f t="shared" si="976"/>
        <v xml:space="preserve"> </v>
      </c>
      <c r="AB8589" t="s">
        <v>90</v>
      </c>
      <c r="AC8589" s="46">
        <v>5367</v>
      </c>
      <c r="AD8589" s="46">
        <v>71</v>
      </c>
      <c r="AE8589" s="46">
        <v>71.3</v>
      </c>
      <c r="AF8589" s="46">
        <v>125</v>
      </c>
      <c r="AH8589" s="70" t="str">
        <f t="shared" si="977"/>
        <v/>
      </c>
      <c r="AI8589" s="70" t="str">
        <f t="shared" si="978"/>
        <v>GCAW Girls Div 2 Arcadia Sectional</v>
      </c>
      <c r="AJ8589" s="70" t="str">
        <f t="shared" si="979"/>
        <v/>
      </c>
      <c r="AK8589" s="70" t="str" cm="1">
        <f t="array" ref="AK8589">_xlfn.IFS(AH8589&lt;&gt;"","1",AI8589&lt;&gt;"","2",AJ8589&lt;&gt;"","3")</f>
        <v>2</v>
      </c>
    </row>
    <row r="8590" spans="1:37" x14ac:dyDescent="0.25">
      <c r="A8590" t="s">
        <v>3447</v>
      </c>
      <c r="B8590" t="s">
        <v>688</v>
      </c>
      <c r="C8590" s="67" t="str">
        <f t="shared" si="980"/>
        <v>Leah Romano</v>
      </c>
      <c r="D8590" s="71" t="str" cm="1">
        <f t="array" ref="D8590">_xlfn.IFS(AK8590="1",CONCATENATE(C8590,"Regional"),AK8590="2",CONCATENATE(C8590,"Sectional"),AK8590="3",CONCATENATE(C8590,COUNTIF($C$1:C8590,C8590)))</f>
        <v>Leah RomanoSectional</v>
      </c>
      <c r="E8590" s="66">
        <v>45202.375</v>
      </c>
      <c r="F8590" t="s">
        <v>2512</v>
      </c>
      <c r="G8590" s="46">
        <v>53</v>
      </c>
      <c r="H8590" s="46">
        <v>96</v>
      </c>
      <c r="I8590" s="46">
        <v>22</v>
      </c>
      <c r="J8590" t="s">
        <v>1093</v>
      </c>
      <c r="K8590" t="s">
        <v>90</v>
      </c>
      <c r="L8590" s="46">
        <v>5367</v>
      </c>
      <c r="M8590" s="46">
        <v>71</v>
      </c>
      <c r="N8590" s="46">
        <v>71.3</v>
      </c>
      <c r="O8590" s="46">
        <v>125</v>
      </c>
      <c r="P8590" s="46">
        <f t="shared" si="981"/>
        <v>2</v>
      </c>
      <c r="R8590" s="67" t="s">
        <v>3654</v>
      </c>
      <c r="S8590" s="67">
        <f>COUNTIF(Y$2:$Y$100,R8590)</f>
        <v>0</v>
      </c>
      <c r="V8590" s="67">
        <f t="shared" si="975"/>
        <v>0</v>
      </c>
      <c r="X8590"/>
      <c r="Y8590" s="67" t="str">
        <f t="shared" si="976"/>
        <v xml:space="preserve"> </v>
      </c>
      <c r="AB8590" t="s">
        <v>90</v>
      </c>
      <c r="AC8590" s="46">
        <v>5367</v>
      </c>
      <c r="AD8590" s="46">
        <v>71</v>
      </c>
      <c r="AE8590" s="46">
        <v>71.3</v>
      </c>
      <c r="AF8590" s="46">
        <v>125</v>
      </c>
      <c r="AH8590" s="70" t="str">
        <f t="shared" si="977"/>
        <v/>
      </c>
      <c r="AI8590" s="70" t="str">
        <f t="shared" si="978"/>
        <v>GCAW Girls Div 2 Arcadia Sectional</v>
      </c>
      <c r="AJ8590" s="70" t="str">
        <f t="shared" si="979"/>
        <v/>
      </c>
      <c r="AK8590" s="70" t="str" cm="1">
        <f t="array" ref="AK8590">_xlfn.IFS(AH8590&lt;&gt;"","1",AI8590&lt;&gt;"","2",AJ8590&lt;&gt;"","3")</f>
        <v>2</v>
      </c>
    </row>
    <row r="8591" spans="1:37" x14ac:dyDescent="0.25">
      <c r="A8591" t="s">
        <v>228</v>
      </c>
      <c r="B8591" t="s">
        <v>500</v>
      </c>
      <c r="C8591" s="67" t="str">
        <f t="shared" si="980"/>
        <v>Naomi Clayton</v>
      </c>
      <c r="D8591" s="71" t="str" cm="1">
        <f t="array" ref="D8591">_xlfn.IFS(AK8591="1",CONCATENATE(C8591,"Regional"),AK8591="2",CONCATENATE(C8591,"Sectional"),AK8591="3",CONCATENATE(C8591,COUNTIF($C$1:C8591,C8591)))</f>
        <v>Naomi ClaytonSectional</v>
      </c>
      <c r="E8591" s="66">
        <v>45202.375</v>
      </c>
      <c r="F8591" t="s">
        <v>2512</v>
      </c>
      <c r="G8591" s="46">
        <v>53</v>
      </c>
      <c r="H8591" s="46">
        <v>96</v>
      </c>
      <c r="I8591" s="46">
        <v>22</v>
      </c>
      <c r="J8591" t="s">
        <v>1093</v>
      </c>
      <c r="K8591" t="s">
        <v>90</v>
      </c>
      <c r="L8591" s="46">
        <v>5367</v>
      </c>
      <c r="M8591" s="46">
        <v>71</v>
      </c>
      <c r="N8591" s="46">
        <v>71.3</v>
      </c>
      <c r="O8591" s="46">
        <v>125</v>
      </c>
      <c r="P8591" s="46">
        <f t="shared" si="981"/>
        <v>2</v>
      </c>
      <c r="R8591" s="67" t="s">
        <v>1187</v>
      </c>
      <c r="S8591" s="67">
        <f>COUNTIF(Y$2:$Y$100,R8591)</f>
        <v>0</v>
      </c>
      <c r="V8591" s="67">
        <f t="shared" si="975"/>
        <v>0</v>
      </c>
      <c r="X8591"/>
      <c r="Y8591" s="67" t="str">
        <f t="shared" si="976"/>
        <v xml:space="preserve"> </v>
      </c>
      <c r="AB8591" t="s">
        <v>90</v>
      </c>
      <c r="AC8591" s="46">
        <v>5367</v>
      </c>
      <c r="AD8591" s="46">
        <v>71</v>
      </c>
      <c r="AE8591" s="46">
        <v>71.3</v>
      </c>
      <c r="AF8591" s="46">
        <v>125</v>
      </c>
      <c r="AH8591" s="70" t="str">
        <f t="shared" si="977"/>
        <v/>
      </c>
      <c r="AI8591" s="70" t="str">
        <f t="shared" si="978"/>
        <v>GCAW Girls Div 2 Arcadia Sectional</v>
      </c>
      <c r="AJ8591" s="70" t="str">
        <f t="shared" si="979"/>
        <v/>
      </c>
      <c r="AK8591" s="70" t="str" cm="1">
        <f t="array" ref="AK8591">_xlfn.IFS(AH8591&lt;&gt;"","1",AI8591&lt;&gt;"","2",AJ8591&lt;&gt;"","3")</f>
        <v>2</v>
      </c>
    </row>
    <row r="8592" spans="1:37" x14ac:dyDescent="0.25">
      <c r="A8592" t="s">
        <v>2124</v>
      </c>
      <c r="B8592" t="s">
        <v>481</v>
      </c>
      <c r="C8592" s="67" t="str">
        <f t="shared" si="980"/>
        <v>Brooklyn Bussan</v>
      </c>
      <c r="D8592" s="71" t="str" cm="1">
        <f t="array" ref="D8592">_xlfn.IFS(AK8592="1",CONCATENATE(C8592,"Regional"),AK8592="2",CONCATENATE(C8592,"Sectional"),AK8592="3",CONCATENATE(C8592,COUNTIF($C$1:C8592,C8592)))</f>
        <v>Brooklyn BussanSectional</v>
      </c>
      <c r="E8592" s="66">
        <v>45202.375</v>
      </c>
      <c r="F8592" t="s">
        <v>2512</v>
      </c>
      <c r="G8592" s="46">
        <v>53</v>
      </c>
      <c r="H8592" s="46">
        <v>97</v>
      </c>
      <c r="I8592" s="46">
        <v>27</v>
      </c>
      <c r="J8592" t="s">
        <v>1093</v>
      </c>
      <c r="K8592" t="s">
        <v>90</v>
      </c>
      <c r="L8592" s="46">
        <v>5367</v>
      </c>
      <c r="M8592" s="46">
        <v>71</v>
      </c>
      <c r="N8592" s="46">
        <v>71.3</v>
      </c>
      <c r="O8592" s="46">
        <v>125</v>
      </c>
      <c r="P8592" s="46">
        <f t="shared" si="981"/>
        <v>2</v>
      </c>
      <c r="R8592" s="67" t="s">
        <v>3151</v>
      </c>
      <c r="S8592" s="67">
        <f>COUNTIF(Y$2:$Y$100,R8592)</f>
        <v>0</v>
      </c>
      <c r="V8592" s="67">
        <f t="shared" si="975"/>
        <v>0</v>
      </c>
      <c r="X8592"/>
      <c r="Y8592" s="67" t="str">
        <f t="shared" si="976"/>
        <v xml:space="preserve"> </v>
      </c>
      <c r="AB8592" t="s">
        <v>90</v>
      </c>
      <c r="AC8592" s="46">
        <v>5367</v>
      </c>
      <c r="AD8592" s="46">
        <v>71</v>
      </c>
      <c r="AE8592" s="46">
        <v>71.3</v>
      </c>
      <c r="AF8592" s="46">
        <v>125</v>
      </c>
      <c r="AH8592" s="70" t="str">
        <f t="shared" si="977"/>
        <v/>
      </c>
      <c r="AI8592" s="70" t="str">
        <f t="shared" si="978"/>
        <v>GCAW Girls Div 2 Arcadia Sectional</v>
      </c>
      <c r="AJ8592" s="70" t="str">
        <f t="shared" si="979"/>
        <v/>
      </c>
      <c r="AK8592" s="70" t="str" cm="1">
        <f t="array" ref="AK8592">_xlfn.IFS(AH8592&lt;&gt;"","1",AI8592&lt;&gt;"","2",AJ8592&lt;&gt;"","3")</f>
        <v>2</v>
      </c>
    </row>
    <row r="8593" spans="1:37" x14ac:dyDescent="0.25">
      <c r="A8593" t="s">
        <v>320</v>
      </c>
      <c r="B8593" t="s">
        <v>210</v>
      </c>
      <c r="C8593" s="67" t="str">
        <f t="shared" si="980"/>
        <v>Alexis Murphy</v>
      </c>
      <c r="D8593" s="71" t="str" cm="1">
        <f t="array" ref="D8593">_xlfn.IFS(AK8593="1",CONCATENATE(C8593,"Regional"),AK8593="2",CONCATENATE(C8593,"Sectional"),AK8593="3",CONCATENATE(C8593,COUNTIF($C$1:C8593,C8593)))</f>
        <v>Alexis MurphySectional</v>
      </c>
      <c r="E8593" s="66">
        <v>45202.375</v>
      </c>
      <c r="F8593" t="s">
        <v>2512</v>
      </c>
      <c r="G8593" s="46">
        <v>53</v>
      </c>
      <c r="H8593" s="46">
        <v>97</v>
      </c>
      <c r="I8593" s="46">
        <v>27</v>
      </c>
      <c r="J8593" t="s">
        <v>1093</v>
      </c>
      <c r="K8593" t="s">
        <v>90</v>
      </c>
      <c r="L8593" s="46">
        <v>5367</v>
      </c>
      <c r="M8593" s="46">
        <v>71</v>
      </c>
      <c r="N8593" s="46">
        <v>71.3</v>
      </c>
      <c r="O8593" s="46">
        <v>125</v>
      </c>
      <c r="P8593" s="46">
        <f t="shared" si="981"/>
        <v>2</v>
      </c>
      <c r="R8593" s="67" t="s">
        <v>1219</v>
      </c>
      <c r="S8593" s="67">
        <f>COUNTIF(Y$2:$Y$100,R8593)</f>
        <v>0</v>
      </c>
      <c r="V8593" s="67">
        <f t="shared" si="975"/>
        <v>0</v>
      </c>
      <c r="X8593"/>
      <c r="Y8593" s="67" t="str">
        <f t="shared" si="976"/>
        <v xml:space="preserve"> </v>
      </c>
      <c r="AB8593" t="s">
        <v>90</v>
      </c>
      <c r="AC8593" s="46">
        <v>5367</v>
      </c>
      <c r="AD8593" s="46">
        <v>71</v>
      </c>
      <c r="AE8593" s="46">
        <v>71.3</v>
      </c>
      <c r="AF8593" s="46">
        <v>125</v>
      </c>
      <c r="AH8593" s="70" t="str">
        <f t="shared" si="977"/>
        <v/>
      </c>
      <c r="AI8593" s="70" t="str">
        <f t="shared" si="978"/>
        <v>GCAW Girls Div 2 Arcadia Sectional</v>
      </c>
      <c r="AJ8593" s="70" t="str">
        <f t="shared" si="979"/>
        <v/>
      </c>
      <c r="AK8593" s="70" t="str" cm="1">
        <f t="array" ref="AK8593">_xlfn.IFS(AH8593&lt;&gt;"","1",AI8593&lt;&gt;"","2",AJ8593&lt;&gt;"","3")</f>
        <v>2</v>
      </c>
    </row>
    <row r="8594" spans="1:37" x14ac:dyDescent="0.25">
      <c r="A8594" t="s">
        <v>1611</v>
      </c>
      <c r="B8594" t="s">
        <v>459</v>
      </c>
      <c r="C8594" s="67" t="str">
        <f t="shared" si="980"/>
        <v>Addison LaLonde</v>
      </c>
      <c r="D8594" s="71" t="str" cm="1">
        <f t="array" ref="D8594">_xlfn.IFS(AK8594="1",CONCATENATE(C8594,"Regional"),AK8594="2",CONCATENATE(C8594,"Sectional"),AK8594="3",CONCATENATE(C8594,COUNTIF($C$1:C8594,C8594)))</f>
        <v>Addison LaLondeSectional</v>
      </c>
      <c r="E8594" s="66">
        <v>45202.375</v>
      </c>
      <c r="F8594" t="s">
        <v>2512</v>
      </c>
      <c r="G8594" s="46">
        <v>53</v>
      </c>
      <c r="H8594" s="46">
        <v>98</v>
      </c>
      <c r="I8594" s="46">
        <v>29</v>
      </c>
      <c r="J8594" t="s">
        <v>1093</v>
      </c>
      <c r="K8594" t="s">
        <v>90</v>
      </c>
      <c r="L8594" s="46">
        <v>5367</v>
      </c>
      <c r="M8594" s="46">
        <v>71</v>
      </c>
      <c r="N8594" s="46">
        <v>71.3</v>
      </c>
      <c r="O8594" s="46">
        <v>125</v>
      </c>
      <c r="P8594" s="46">
        <f t="shared" si="981"/>
        <v>2</v>
      </c>
      <c r="R8594" s="67" t="s">
        <v>3482</v>
      </c>
      <c r="S8594" s="67">
        <f>COUNTIF(Y$2:$Y$100,R8594)</f>
        <v>0</v>
      </c>
      <c r="V8594" s="67">
        <f t="shared" si="975"/>
        <v>0</v>
      </c>
      <c r="X8594"/>
      <c r="Y8594" s="67" t="str">
        <f t="shared" si="976"/>
        <v xml:space="preserve"> </v>
      </c>
      <c r="AB8594" t="s">
        <v>90</v>
      </c>
      <c r="AC8594" s="46">
        <v>5367</v>
      </c>
      <c r="AD8594" s="46">
        <v>71</v>
      </c>
      <c r="AE8594" s="46">
        <v>71.3</v>
      </c>
      <c r="AF8594" s="46">
        <v>125</v>
      </c>
      <c r="AH8594" s="70" t="str">
        <f t="shared" si="977"/>
        <v/>
      </c>
      <c r="AI8594" s="70" t="str">
        <f t="shared" si="978"/>
        <v>GCAW Girls Div 2 Arcadia Sectional</v>
      </c>
      <c r="AJ8594" s="70" t="str">
        <f t="shared" si="979"/>
        <v/>
      </c>
      <c r="AK8594" s="70" t="str" cm="1">
        <f t="array" ref="AK8594">_xlfn.IFS(AH8594&lt;&gt;"","1",AI8594&lt;&gt;"","2",AJ8594&lt;&gt;"","3")</f>
        <v>2</v>
      </c>
    </row>
    <row r="8595" spans="1:37" x14ac:dyDescent="0.25">
      <c r="A8595" t="s">
        <v>1810</v>
      </c>
      <c r="B8595" t="s">
        <v>1050</v>
      </c>
      <c r="C8595" s="67" t="str">
        <f t="shared" si="980"/>
        <v>Lindsay Schaefer</v>
      </c>
      <c r="D8595" s="71" t="str" cm="1">
        <f t="array" ref="D8595">_xlfn.IFS(AK8595="1",CONCATENATE(C8595,"Regional"),AK8595="2",CONCATENATE(C8595,"Sectional"),AK8595="3",CONCATENATE(C8595,COUNTIF($C$1:C8595,C8595)))</f>
        <v>Lindsay SchaeferSectional</v>
      </c>
      <c r="E8595" s="66">
        <v>45202.375</v>
      </c>
      <c r="F8595" t="s">
        <v>2512</v>
      </c>
      <c r="G8595" s="46">
        <v>53</v>
      </c>
      <c r="H8595" s="46">
        <v>99</v>
      </c>
      <c r="I8595" s="46">
        <v>30</v>
      </c>
      <c r="J8595" t="s">
        <v>1093</v>
      </c>
      <c r="K8595" t="s">
        <v>90</v>
      </c>
      <c r="L8595" s="46">
        <v>5367</v>
      </c>
      <c r="M8595" s="46">
        <v>71</v>
      </c>
      <c r="N8595" s="46">
        <v>71.3</v>
      </c>
      <c r="O8595" s="46">
        <v>125</v>
      </c>
      <c r="P8595" s="46">
        <f t="shared" si="981"/>
        <v>2</v>
      </c>
      <c r="R8595" s="67" t="s">
        <v>2812</v>
      </c>
      <c r="S8595" s="67">
        <f>COUNTIF(Y$2:$Y$100,R8595)</f>
        <v>0</v>
      </c>
      <c r="V8595" s="67">
        <f t="shared" ref="V8595:V8658" si="982">COUNTIF(R8595:R11218,Y8595)</f>
        <v>0</v>
      </c>
      <c r="X8595"/>
      <c r="Y8595" s="67" t="str">
        <f t="shared" ref="Y8595:Y8658" si="983">CONCATENATE(W8595," ",X8595)</f>
        <v xml:space="preserve"> </v>
      </c>
      <c r="AB8595" t="s">
        <v>90</v>
      </c>
      <c r="AC8595" s="46">
        <v>5367</v>
      </c>
      <c r="AD8595" s="46">
        <v>71</v>
      </c>
      <c r="AE8595" s="46">
        <v>71.3</v>
      </c>
      <c r="AF8595" s="46">
        <v>125</v>
      </c>
      <c r="AH8595" s="70" t="str">
        <f t="shared" ref="AH8595:AH8658" si="984">IF(ISNUMBER(SEARCH("regional",$F8595)),$F8595,"")</f>
        <v/>
      </c>
      <c r="AI8595" s="70" t="str">
        <f t="shared" si="978"/>
        <v>GCAW Girls Div 2 Arcadia Sectional</v>
      </c>
      <c r="AJ8595" s="70" t="str">
        <f t="shared" si="979"/>
        <v/>
      </c>
      <c r="AK8595" s="70" t="str" cm="1">
        <f t="array" ref="AK8595">_xlfn.IFS(AH8595&lt;&gt;"","1",AI8595&lt;&gt;"","2",AJ8595&lt;&gt;"","3")</f>
        <v>2</v>
      </c>
    </row>
    <row r="8596" spans="1:37" x14ac:dyDescent="0.25">
      <c r="A8596" t="s">
        <v>221</v>
      </c>
      <c r="B8596" t="s">
        <v>553</v>
      </c>
      <c r="C8596" s="67" t="str">
        <f t="shared" si="980"/>
        <v>Zowie Hunter</v>
      </c>
      <c r="D8596" s="71" t="str" cm="1">
        <f t="array" ref="D8596">_xlfn.IFS(AK8596="1",CONCATENATE(C8596,"Regional"),AK8596="2",CONCATENATE(C8596,"Sectional"),AK8596="3",CONCATENATE(C8596,COUNTIF($C$1:C8596,C8596)))</f>
        <v>Zowie HunterSectional</v>
      </c>
      <c r="E8596" s="66">
        <v>45202.375</v>
      </c>
      <c r="F8596" t="s">
        <v>2512</v>
      </c>
      <c r="G8596" s="46">
        <v>53</v>
      </c>
      <c r="H8596" s="46">
        <v>100</v>
      </c>
      <c r="I8596" s="46">
        <v>31</v>
      </c>
      <c r="J8596" t="s">
        <v>1093</v>
      </c>
      <c r="K8596" t="s">
        <v>90</v>
      </c>
      <c r="L8596" s="46">
        <v>5367</v>
      </c>
      <c r="M8596" s="46">
        <v>71</v>
      </c>
      <c r="N8596" s="46">
        <v>71.3</v>
      </c>
      <c r="O8596" s="46">
        <v>125</v>
      </c>
      <c r="P8596" s="46">
        <f t="shared" si="981"/>
        <v>2</v>
      </c>
      <c r="R8596" s="67" t="s">
        <v>1216</v>
      </c>
      <c r="S8596" s="67">
        <f>COUNTIF(Y$2:$Y$100,R8596)</f>
        <v>0</v>
      </c>
      <c r="V8596" s="67">
        <f t="shared" si="982"/>
        <v>0</v>
      </c>
      <c r="X8596"/>
      <c r="Y8596" s="67" t="str">
        <f t="shared" si="983"/>
        <v xml:space="preserve"> </v>
      </c>
      <c r="AB8596" t="s">
        <v>90</v>
      </c>
      <c r="AC8596" s="46">
        <v>5367</v>
      </c>
      <c r="AD8596" s="46">
        <v>71</v>
      </c>
      <c r="AE8596" s="46">
        <v>71.3</v>
      </c>
      <c r="AF8596" s="46">
        <v>125</v>
      </c>
      <c r="AH8596" s="70" t="str">
        <f t="shared" si="984"/>
        <v/>
      </c>
      <c r="AI8596" s="70" t="str">
        <f t="shared" ref="AI8596:AI8659" si="985">IF(ISNUMBER(SEARCH("sectional",$F8596)),$F8596,"")</f>
        <v>GCAW Girls Div 2 Arcadia Sectional</v>
      </c>
      <c r="AJ8596" s="70" t="str">
        <f t="shared" ref="AJ8596:AJ8659" si="986">IF(AND(AH8596="",AI8596=""),"X","")</f>
        <v/>
      </c>
      <c r="AK8596" s="70" t="str" cm="1">
        <f t="array" ref="AK8596">_xlfn.IFS(AH8596&lt;&gt;"","1",AI8596&lt;&gt;"","2",AJ8596&lt;&gt;"","3")</f>
        <v>2</v>
      </c>
    </row>
    <row r="8597" spans="1:37" x14ac:dyDescent="0.25">
      <c r="A8597" t="s">
        <v>513</v>
      </c>
      <c r="B8597" t="s">
        <v>367</v>
      </c>
      <c r="C8597" s="67" t="str">
        <f t="shared" si="980"/>
        <v>Tessa Schmocker</v>
      </c>
      <c r="D8597" s="71" t="str" cm="1">
        <f t="array" ref="D8597">_xlfn.IFS(AK8597="1",CONCATENATE(C8597,"Regional"),AK8597="2",CONCATENATE(C8597,"Sectional"),AK8597="3",CONCATENATE(C8597,COUNTIF($C$1:C8597,C8597)))</f>
        <v>Tessa SchmockerSectional</v>
      </c>
      <c r="E8597" s="66">
        <v>45202.375</v>
      </c>
      <c r="F8597" t="s">
        <v>2512</v>
      </c>
      <c r="G8597" s="46">
        <v>53</v>
      </c>
      <c r="H8597" s="46">
        <v>102</v>
      </c>
      <c r="I8597" s="46">
        <v>32</v>
      </c>
      <c r="J8597" t="s">
        <v>1093</v>
      </c>
      <c r="K8597" t="s">
        <v>90</v>
      </c>
      <c r="L8597" s="46">
        <v>5367</v>
      </c>
      <c r="M8597" s="46">
        <v>71</v>
      </c>
      <c r="N8597" s="46">
        <v>71.3</v>
      </c>
      <c r="O8597" s="46">
        <v>125</v>
      </c>
      <c r="P8597" s="46">
        <f t="shared" si="981"/>
        <v>2</v>
      </c>
      <c r="R8597" s="67" t="s">
        <v>1194</v>
      </c>
      <c r="S8597" s="67">
        <f>COUNTIF(Y$2:$Y$100,R8597)</f>
        <v>0</v>
      </c>
      <c r="V8597" s="67">
        <f t="shared" si="982"/>
        <v>0</v>
      </c>
      <c r="X8597"/>
      <c r="Y8597" s="67" t="str">
        <f t="shared" si="983"/>
        <v xml:space="preserve"> </v>
      </c>
      <c r="AB8597" t="s">
        <v>90</v>
      </c>
      <c r="AC8597" s="46">
        <v>5367</v>
      </c>
      <c r="AD8597" s="46">
        <v>71</v>
      </c>
      <c r="AE8597" s="46">
        <v>71.3</v>
      </c>
      <c r="AF8597" s="46">
        <v>125</v>
      </c>
      <c r="AH8597" s="70" t="str">
        <f t="shared" si="984"/>
        <v/>
      </c>
      <c r="AI8597" s="70" t="str">
        <f t="shared" si="985"/>
        <v>GCAW Girls Div 2 Arcadia Sectional</v>
      </c>
      <c r="AJ8597" s="70" t="str">
        <f t="shared" si="986"/>
        <v/>
      </c>
      <c r="AK8597" s="70" t="str" cm="1">
        <f t="array" ref="AK8597">_xlfn.IFS(AH8597&lt;&gt;"","1",AI8597&lt;&gt;"","2",AJ8597&lt;&gt;"","3")</f>
        <v>2</v>
      </c>
    </row>
    <row r="8598" spans="1:37" x14ac:dyDescent="0.25">
      <c r="A8598" t="s">
        <v>598</v>
      </c>
      <c r="B8598" t="s">
        <v>599</v>
      </c>
      <c r="C8598" s="67" t="str">
        <f t="shared" si="980"/>
        <v>Grace Behm</v>
      </c>
      <c r="D8598" s="71" t="str" cm="1">
        <f t="array" ref="D8598">_xlfn.IFS(AK8598="1",CONCATENATE(C8598,"Regional"),AK8598="2",CONCATENATE(C8598,"Sectional"),AK8598="3",CONCATENATE(C8598,COUNTIF($C$1:C8598,C8598)))</f>
        <v>Grace BehmSectional</v>
      </c>
      <c r="E8598" s="66">
        <v>45202.375</v>
      </c>
      <c r="F8598" t="s">
        <v>2512</v>
      </c>
      <c r="G8598" s="46">
        <v>53</v>
      </c>
      <c r="H8598" s="46">
        <v>103</v>
      </c>
      <c r="I8598" s="46">
        <v>33</v>
      </c>
      <c r="J8598" t="s">
        <v>1093</v>
      </c>
      <c r="K8598" t="s">
        <v>90</v>
      </c>
      <c r="L8598" s="46">
        <v>5367</v>
      </c>
      <c r="M8598" s="46">
        <v>71</v>
      </c>
      <c r="N8598" s="46">
        <v>71.3</v>
      </c>
      <c r="O8598" s="46">
        <v>125</v>
      </c>
      <c r="P8598" s="46">
        <f t="shared" si="981"/>
        <v>2</v>
      </c>
      <c r="R8598" s="67" t="s">
        <v>1244</v>
      </c>
      <c r="S8598" s="67">
        <f>COUNTIF(Y$2:$Y$100,R8598)</f>
        <v>0</v>
      </c>
      <c r="V8598" s="67">
        <f t="shared" si="982"/>
        <v>0</v>
      </c>
      <c r="X8598"/>
      <c r="Y8598" s="67" t="str">
        <f t="shared" si="983"/>
        <v xml:space="preserve"> </v>
      </c>
      <c r="AB8598" t="s">
        <v>90</v>
      </c>
      <c r="AC8598" s="46">
        <v>5367</v>
      </c>
      <c r="AD8598" s="46">
        <v>71</v>
      </c>
      <c r="AE8598" s="46">
        <v>71.3</v>
      </c>
      <c r="AF8598" s="46">
        <v>125</v>
      </c>
      <c r="AH8598" s="70" t="str">
        <f t="shared" si="984"/>
        <v/>
      </c>
      <c r="AI8598" s="70" t="str">
        <f t="shared" si="985"/>
        <v>GCAW Girls Div 2 Arcadia Sectional</v>
      </c>
      <c r="AJ8598" s="70" t="str">
        <f t="shared" si="986"/>
        <v/>
      </c>
      <c r="AK8598" s="70" t="str" cm="1">
        <f t="array" ref="AK8598">_xlfn.IFS(AH8598&lt;&gt;"","1",AI8598&lt;&gt;"","2",AJ8598&lt;&gt;"","3")</f>
        <v>2</v>
      </c>
    </row>
    <row r="8599" spans="1:37" x14ac:dyDescent="0.25">
      <c r="A8599" t="s">
        <v>1802</v>
      </c>
      <c r="B8599" t="s">
        <v>1803</v>
      </c>
      <c r="C8599" s="67" t="str">
        <f t="shared" si="980"/>
        <v>Finleigh Crain</v>
      </c>
      <c r="D8599" s="71" t="str" cm="1">
        <f t="array" ref="D8599">_xlfn.IFS(AK8599="1",CONCATENATE(C8599,"Regional"),AK8599="2",CONCATENATE(C8599,"Sectional"),AK8599="3",CONCATENATE(C8599,COUNTIF($C$1:C8599,C8599)))</f>
        <v>Finleigh CrainSectional</v>
      </c>
      <c r="E8599" s="66">
        <v>45202.375</v>
      </c>
      <c r="F8599" t="s">
        <v>2512</v>
      </c>
      <c r="G8599" s="46">
        <v>53</v>
      </c>
      <c r="H8599" s="46">
        <v>103</v>
      </c>
      <c r="I8599" s="46">
        <v>33</v>
      </c>
      <c r="J8599" t="s">
        <v>1093</v>
      </c>
      <c r="K8599" t="s">
        <v>90</v>
      </c>
      <c r="L8599" s="46">
        <v>5367</v>
      </c>
      <c r="M8599" s="46">
        <v>71</v>
      </c>
      <c r="N8599" s="46">
        <v>71.3</v>
      </c>
      <c r="O8599" s="46">
        <v>125</v>
      </c>
      <c r="P8599" s="46">
        <f t="shared" si="981"/>
        <v>2</v>
      </c>
      <c r="R8599" s="67" t="s">
        <v>2805</v>
      </c>
      <c r="S8599" s="67">
        <f>COUNTIF(Y$2:$Y$100,R8599)</f>
        <v>0</v>
      </c>
      <c r="V8599" s="67">
        <f t="shared" si="982"/>
        <v>0</v>
      </c>
      <c r="X8599"/>
      <c r="Y8599" s="67" t="str">
        <f t="shared" si="983"/>
        <v xml:space="preserve"> </v>
      </c>
      <c r="AB8599" t="s">
        <v>90</v>
      </c>
      <c r="AC8599" s="46">
        <v>5367</v>
      </c>
      <c r="AD8599" s="46">
        <v>71</v>
      </c>
      <c r="AE8599" s="46">
        <v>71.3</v>
      </c>
      <c r="AF8599" s="46">
        <v>125</v>
      </c>
      <c r="AH8599" s="70" t="str">
        <f t="shared" si="984"/>
        <v/>
      </c>
      <c r="AI8599" s="70" t="str">
        <f t="shared" si="985"/>
        <v>GCAW Girls Div 2 Arcadia Sectional</v>
      </c>
      <c r="AJ8599" s="70" t="str">
        <f t="shared" si="986"/>
        <v/>
      </c>
      <c r="AK8599" s="70" t="str" cm="1">
        <f t="array" ref="AK8599">_xlfn.IFS(AH8599&lt;&gt;"","1",AI8599&lt;&gt;"","2",AJ8599&lt;&gt;"","3")</f>
        <v>2</v>
      </c>
    </row>
    <row r="8600" spans="1:37" x14ac:dyDescent="0.25">
      <c r="A8600" t="s">
        <v>497</v>
      </c>
      <c r="B8600" t="s">
        <v>478</v>
      </c>
      <c r="C8600" s="67" t="str">
        <f t="shared" si="980"/>
        <v>Madeline Brandrup</v>
      </c>
      <c r="D8600" s="71" t="str" cm="1">
        <f t="array" ref="D8600">_xlfn.IFS(AK8600="1",CONCATENATE(C8600,"Regional"),AK8600="2",CONCATENATE(C8600,"Sectional"),AK8600="3",CONCATENATE(C8600,COUNTIF($C$1:C8600,C8600)))</f>
        <v>Madeline BrandrupSectional</v>
      </c>
      <c r="E8600" s="66">
        <v>45202.375</v>
      </c>
      <c r="F8600" t="s">
        <v>2512</v>
      </c>
      <c r="G8600" s="46">
        <v>53</v>
      </c>
      <c r="H8600" s="46">
        <v>103</v>
      </c>
      <c r="I8600" s="46">
        <v>33</v>
      </c>
      <c r="J8600" t="s">
        <v>1093</v>
      </c>
      <c r="K8600" t="s">
        <v>90</v>
      </c>
      <c r="L8600" s="46">
        <v>5367</v>
      </c>
      <c r="M8600" s="46">
        <v>71</v>
      </c>
      <c r="N8600" s="46">
        <v>71.3</v>
      </c>
      <c r="O8600" s="46">
        <v>125</v>
      </c>
      <c r="P8600" s="46">
        <f t="shared" si="981"/>
        <v>2</v>
      </c>
      <c r="R8600" s="67" t="s">
        <v>1184</v>
      </c>
      <c r="S8600" s="67">
        <f>COUNTIF(Y$2:$Y$100,R8600)</f>
        <v>0</v>
      </c>
      <c r="V8600" s="67">
        <f t="shared" si="982"/>
        <v>0</v>
      </c>
      <c r="X8600"/>
      <c r="Y8600" s="67" t="str">
        <f t="shared" si="983"/>
        <v xml:space="preserve"> </v>
      </c>
      <c r="AB8600" t="s">
        <v>90</v>
      </c>
      <c r="AC8600" s="46">
        <v>5367</v>
      </c>
      <c r="AD8600" s="46">
        <v>71</v>
      </c>
      <c r="AE8600" s="46">
        <v>71.3</v>
      </c>
      <c r="AF8600" s="46">
        <v>125</v>
      </c>
      <c r="AH8600" s="70" t="str">
        <f t="shared" si="984"/>
        <v/>
      </c>
      <c r="AI8600" s="70" t="str">
        <f t="shared" si="985"/>
        <v>GCAW Girls Div 2 Arcadia Sectional</v>
      </c>
      <c r="AJ8600" s="70" t="str">
        <f t="shared" si="986"/>
        <v/>
      </c>
      <c r="AK8600" s="70" t="str" cm="1">
        <f t="array" ref="AK8600">_xlfn.IFS(AH8600&lt;&gt;"","1",AI8600&lt;&gt;"","2",AJ8600&lt;&gt;"","3")</f>
        <v>2</v>
      </c>
    </row>
    <row r="8601" spans="1:37" x14ac:dyDescent="0.25">
      <c r="A8601" t="s">
        <v>183</v>
      </c>
      <c r="B8601" t="s">
        <v>539</v>
      </c>
      <c r="C8601" s="67" t="str">
        <f t="shared" si="980"/>
        <v>Maggie Allen</v>
      </c>
      <c r="D8601" s="71" t="str" cm="1">
        <f t="array" ref="D8601">_xlfn.IFS(AK8601="1",CONCATENATE(C8601,"Regional"),AK8601="2",CONCATENATE(C8601,"Sectional"),AK8601="3",CONCATENATE(C8601,COUNTIF($C$1:C8601,C8601)))</f>
        <v>Maggie AllenSectional</v>
      </c>
      <c r="E8601" s="66">
        <v>45202.375</v>
      </c>
      <c r="F8601" t="s">
        <v>2512</v>
      </c>
      <c r="G8601" s="46">
        <v>53</v>
      </c>
      <c r="H8601" s="46">
        <v>103</v>
      </c>
      <c r="I8601" s="46">
        <v>33</v>
      </c>
      <c r="J8601" t="s">
        <v>1093</v>
      </c>
      <c r="K8601" t="s">
        <v>90</v>
      </c>
      <c r="L8601" s="46">
        <v>5367</v>
      </c>
      <c r="M8601" s="46">
        <v>71</v>
      </c>
      <c r="N8601" s="46">
        <v>71.3</v>
      </c>
      <c r="O8601" s="46">
        <v>125</v>
      </c>
      <c r="P8601" s="46">
        <f t="shared" si="981"/>
        <v>2</v>
      </c>
      <c r="R8601" s="67" t="s">
        <v>3152</v>
      </c>
      <c r="S8601" s="67">
        <f>COUNTIF(Y$2:$Y$100,R8601)</f>
        <v>0</v>
      </c>
      <c r="V8601" s="67">
        <f t="shared" si="982"/>
        <v>0</v>
      </c>
      <c r="X8601"/>
      <c r="Y8601" s="67" t="str">
        <f t="shared" si="983"/>
        <v xml:space="preserve"> </v>
      </c>
      <c r="AB8601" t="s">
        <v>90</v>
      </c>
      <c r="AC8601" s="46">
        <v>5367</v>
      </c>
      <c r="AD8601" s="46">
        <v>71</v>
      </c>
      <c r="AE8601" s="46">
        <v>71.3</v>
      </c>
      <c r="AF8601" s="46">
        <v>125</v>
      </c>
      <c r="AH8601" s="70" t="str">
        <f t="shared" si="984"/>
        <v/>
      </c>
      <c r="AI8601" s="70" t="str">
        <f t="shared" si="985"/>
        <v>GCAW Girls Div 2 Arcadia Sectional</v>
      </c>
      <c r="AJ8601" s="70" t="str">
        <f t="shared" si="986"/>
        <v/>
      </c>
      <c r="AK8601" s="70" t="str" cm="1">
        <f t="array" ref="AK8601">_xlfn.IFS(AH8601&lt;&gt;"","1",AI8601&lt;&gt;"","2",AJ8601&lt;&gt;"","3")</f>
        <v>2</v>
      </c>
    </row>
    <row r="8602" spans="1:37" x14ac:dyDescent="0.25">
      <c r="A8602" t="s">
        <v>1003</v>
      </c>
      <c r="B8602" t="s">
        <v>648</v>
      </c>
      <c r="C8602" s="67" t="str">
        <f t="shared" si="980"/>
        <v>Claire Holle</v>
      </c>
      <c r="D8602" s="71" t="str" cm="1">
        <f t="array" ref="D8602">_xlfn.IFS(AK8602="1",CONCATENATE(C8602,"Regional"),AK8602="2",CONCATENATE(C8602,"Sectional"),AK8602="3",CONCATENATE(C8602,COUNTIF($C$1:C8602,C8602)))</f>
        <v>Claire HolleSectional</v>
      </c>
      <c r="E8602" s="66">
        <v>45202.375</v>
      </c>
      <c r="F8602" t="s">
        <v>2512</v>
      </c>
      <c r="G8602" s="46">
        <v>53</v>
      </c>
      <c r="H8602" s="46">
        <v>103</v>
      </c>
      <c r="I8602" s="46">
        <v>33</v>
      </c>
      <c r="J8602" t="s">
        <v>1093</v>
      </c>
      <c r="K8602" t="s">
        <v>90</v>
      </c>
      <c r="L8602" s="46">
        <v>5367</v>
      </c>
      <c r="M8602" s="46">
        <v>71</v>
      </c>
      <c r="N8602" s="46">
        <v>71.3</v>
      </c>
      <c r="O8602" s="46">
        <v>125</v>
      </c>
      <c r="P8602" s="46">
        <f t="shared" si="981"/>
        <v>2</v>
      </c>
      <c r="R8602" s="67" t="s">
        <v>1507</v>
      </c>
      <c r="S8602" s="67">
        <f>COUNTIF(Y$2:$Y$100,R8602)</f>
        <v>0</v>
      </c>
      <c r="V8602" s="67">
        <f t="shared" si="982"/>
        <v>0</v>
      </c>
      <c r="X8602"/>
      <c r="Y8602" s="67" t="str">
        <f t="shared" si="983"/>
        <v xml:space="preserve"> </v>
      </c>
      <c r="AB8602" t="s">
        <v>90</v>
      </c>
      <c r="AC8602" s="46">
        <v>5367</v>
      </c>
      <c r="AD8602" s="46">
        <v>71</v>
      </c>
      <c r="AE8602" s="46">
        <v>71.3</v>
      </c>
      <c r="AF8602" s="46">
        <v>125</v>
      </c>
      <c r="AH8602" s="70" t="str">
        <f t="shared" si="984"/>
        <v/>
      </c>
      <c r="AI8602" s="70" t="str">
        <f t="shared" si="985"/>
        <v>GCAW Girls Div 2 Arcadia Sectional</v>
      </c>
      <c r="AJ8602" s="70" t="str">
        <f t="shared" si="986"/>
        <v/>
      </c>
      <c r="AK8602" s="70" t="str" cm="1">
        <f t="array" ref="AK8602">_xlfn.IFS(AH8602&lt;&gt;"","1",AI8602&lt;&gt;"","2",AJ8602&lt;&gt;"","3")</f>
        <v>2</v>
      </c>
    </row>
    <row r="8603" spans="1:37" x14ac:dyDescent="0.25">
      <c r="A8603" t="s">
        <v>3392</v>
      </c>
      <c r="B8603" t="s">
        <v>717</v>
      </c>
      <c r="C8603" s="67" t="str">
        <f t="shared" si="980"/>
        <v>Kayla Hirschfeld</v>
      </c>
      <c r="D8603" s="71" t="str" cm="1">
        <f t="array" ref="D8603">_xlfn.IFS(AK8603="1",CONCATENATE(C8603,"Regional"),AK8603="2",CONCATENATE(C8603,"Sectional"),AK8603="3",CONCATENATE(C8603,COUNTIF($C$1:C8603,C8603)))</f>
        <v>Kayla HirschfeldSectional</v>
      </c>
      <c r="E8603" s="66">
        <v>45202.375</v>
      </c>
      <c r="F8603" t="s">
        <v>2512</v>
      </c>
      <c r="G8603" s="46">
        <v>53</v>
      </c>
      <c r="H8603" s="46">
        <v>106</v>
      </c>
      <c r="I8603" s="46">
        <v>38</v>
      </c>
      <c r="J8603" t="s">
        <v>1093</v>
      </c>
      <c r="K8603" t="s">
        <v>90</v>
      </c>
      <c r="L8603" s="46">
        <v>5367</v>
      </c>
      <c r="M8603" s="46">
        <v>71</v>
      </c>
      <c r="N8603" s="46">
        <v>71.3</v>
      </c>
      <c r="O8603" s="46">
        <v>125</v>
      </c>
      <c r="P8603" s="46">
        <f t="shared" si="981"/>
        <v>2</v>
      </c>
      <c r="R8603" s="67" t="s">
        <v>3506</v>
      </c>
      <c r="S8603" s="67">
        <f>COUNTIF(Y$2:$Y$100,R8603)</f>
        <v>0</v>
      </c>
      <c r="V8603" s="67">
        <f t="shared" si="982"/>
        <v>0</v>
      </c>
      <c r="X8603"/>
      <c r="Y8603" s="67" t="str">
        <f t="shared" si="983"/>
        <v xml:space="preserve"> </v>
      </c>
      <c r="AB8603" t="s">
        <v>90</v>
      </c>
      <c r="AC8603" s="46">
        <v>5367</v>
      </c>
      <c r="AD8603" s="46">
        <v>71</v>
      </c>
      <c r="AE8603" s="46">
        <v>71.3</v>
      </c>
      <c r="AF8603" s="46">
        <v>125</v>
      </c>
      <c r="AH8603" s="70" t="str">
        <f t="shared" si="984"/>
        <v/>
      </c>
      <c r="AI8603" s="70" t="str">
        <f t="shared" si="985"/>
        <v>GCAW Girls Div 2 Arcadia Sectional</v>
      </c>
      <c r="AJ8603" s="70" t="str">
        <f t="shared" si="986"/>
        <v/>
      </c>
      <c r="AK8603" s="70" t="str" cm="1">
        <f t="array" ref="AK8603">_xlfn.IFS(AH8603&lt;&gt;"","1",AI8603&lt;&gt;"","2",AJ8603&lt;&gt;"","3")</f>
        <v>2</v>
      </c>
    </row>
    <row r="8604" spans="1:37" x14ac:dyDescent="0.25">
      <c r="A8604" t="s">
        <v>812</v>
      </c>
      <c r="B8604" t="s">
        <v>455</v>
      </c>
      <c r="C8604" s="67" t="str">
        <f t="shared" si="980"/>
        <v>Amanda Christianson</v>
      </c>
      <c r="D8604" s="71" t="str" cm="1">
        <f t="array" ref="D8604">_xlfn.IFS(AK8604="1",CONCATENATE(C8604,"Regional"),AK8604="2",CONCATENATE(C8604,"Sectional"),AK8604="3",CONCATENATE(C8604,COUNTIF($C$1:C8604,C8604)))</f>
        <v>Amanda ChristiansonSectional</v>
      </c>
      <c r="E8604" s="66">
        <v>45202.375</v>
      </c>
      <c r="F8604" t="s">
        <v>2512</v>
      </c>
      <c r="G8604" s="46">
        <v>53</v>
      </c>
      <c r="H8604" s="46">
        <v>108</v>
      </c>
      <c r="I8604" s="46">
        <v>39</v>
      </c>
      <c r="J8604" t="s">
        <v>1093</v>
      </c>
      <c r="K8604" t="s">
        <v>90</v>
      </c>
      <c r="L8604" s="46">
        <v>5367</v>
      </c>
      <c r="M8604" s="46">
        <v>71</v>
      </c>
      <c r="N8604" s="46">
        <v>71.3</v>
      </c>
      <c r="O8604" s="46">
        <v>125</v>
      </c>
      <c r="P8604" s="46">
        <f t="shared" si="981"/>
        <v>2</v>
      </c>
      <c r="R8604" s="67" t="s">
        <v>1378</v>
      </c>
      <c r="S8604" s="67">
        <f>COUNTIF(Y$2:$Y$100,R8604)</f>
        <v>0</v>
      </c>
      <c r="V8604" s="67">
        <f t="shared" si="982"/>
        <v>0</v>
      </c>
      <c r="X8604"/>
      <c r="Y8604" s="67" t="str">
        <f t="shared" si="983"/>
        <v xml:space="preserve"> </v>
      </c>
      <c r="AB8604" t="s">
        <v>90</v>
      </c>
      <c r="AC8604" s="46">
        <v>5367</v>
      </c>
      <c r="AD8604" s="46">
        <v>71</v>
      </c>
      <c r="AE8604" s="46">
        <v>71.3</v>
      </c>
      <c r="AF8604" s="46">
        <v>125</v>
      </c>
      <c r="AH8604" s="70" t="str">
        <f t="shared" si="984"/>
        <v/>
      </c>
      <c r="AI8604" s="70" t="str">
        <f t="shared" si="985"/>
        <v>GCAW Girls Div 2 Arcadia Sectional</v>
      </c>
      <c r="AJ8604" s="70" t="str">
        <f t="shared" si="986"/>
        <v/>
      </c>
      <c r="AK8604" s="70" t="str" cm="1">
        <f t="array" ref="AK8604">_xlfn.IFS(AH8604&lt;&gt;"","1",AI8604&lt;&gt;"","2",AJ8604&lt;&gt;"","3")</f>
        <v>2</v>
      </c>
    </row>
    <row r="8605" spans="1:37" x14ac:dyDescent="0.25">
      <c r="A8605" t="s">
        <v>2125</v>
      </c>
      <c r="B8605" t="s">
        <v>2126</v>
      </c>
      <c r="C8605" s="67" t="str">
        <f t="shared" si="980"/>
        <v>Madi Gussel</v>
      </c>
      <c r="D8605" s="71" t="str" cm="1">
        <f t="array" ref="D8605">_xlfn.IFS(AK8605="1",CONCATENATE(C8605,"Regional"),AK8605="2",CONCATENATE(C8605,"Sectional"),AK8605="3",CONCATENATE(C8605,COUNTIF($C$1:C8605,C8605)))</f>
        <v>Madi GusselSectional</v>
      </c>
      <c r="E8605" s="66">
        <v>45202.375</v>
      </c>
      <c r="F8605" t="s">
        <v>2512</v>
      </c>
      <c r="G8605" s="46">
        <v>53</v>
      </c>
      <c r="H8605" s="46">
        <v>108</v>
      </c>
      <c r="I8605" s="46">
        <v>39</v>
      </c>
      <c r="J8605" t="s">
        <v>1093</v>
      </c>
      <c r="K8605" t="s">
        <v>90</v>
      </c>
      <c r="L8605" s="46">
        <v>5367</v>
      </c>
      <c r="M8605" s="46">
        <v>71</v>
      </c>
      <c r="N8605" s="46">
        <v>71.3</v>
      </c>
      <c r="O8605" s="46">
        <v>125</v>
      </c>
      <c r="P8605" s="46">
        <f t="shared" si="981"/>
        <v>2</v>
      </c>
      <c r="R8605" s="67" t="s">
        <v>3153</v>
      </c>
      <c r="S8605" s="67">
        <f>COUNTIF(Y$2:$Y$100,R8605)</f>
        <v>0</v>
      </c>
      <c r="V8605" s="67">
        <f t="shared" si="982"/>
        <v>0</v>
      </c>
      <c r="X8605"/>
      <c r="Y8605" s="67" t="str">
        <f t="shared" si="983"/>
        <v xml:space="preserve"> </v>
      </c>
      <c r="AB8605" t="s">
        <v>90</v>
      </c>
      <c r="AC8605" s="46">
        <v>5367</v>
      </c>
      <c r="AD8605" s="46">
        <v>71</v>
      </c>
      <c r="AE8605" s="46">
        <v>71.3</v>
      </c>
      <c r="AF8605" s="46">
        <v>125</v>
      </c>
      <c r="AH8605" s="70" t="str">
        <f t="shared" si="984"/>
        <v/>
      </c>
      <c r="AI8605" s="70" t="str">
        <f t="shared" si="985"/>
        <v>GCAW Girls Div 2 Arcadia Sectional</v>
      </c>
      <c r="AJ8605" s="70" t="str">
        <f t="shared" si="986"/>
        <v/>
      </c>
      <c r="AK8605" s="70" t="str" cm="1">
        <f t="array" ref="AK8605">_xlfn.IFS(AH8605&lt;&gt;"","1",AI8605&lt;&gt;"","2",AJ8605&lt;&gt;"","3")</f>
        <v>2</v>
      </c>
    </row>
    <row r="8606" spans="1:37" x14ac:dyDescent="0.25">
      <c r="A8606" t="s">
        <v>332</v>
      </c>
      <c r="B8606" t="s">
        <v>2127</v>
      </c>
      <c r="C8606" s="67" t="str">
        <f t="shared" si="980"/>
        <v>Alixondra Peters</v>
      </c>
      <c r="D8606" s="71" t="str" cm="1">
        <f t="array" ref="D8606">_xlfn.IFS(AK8606="1",CONCATENATE(C8606,"Regional"),AK8606="2",CONCATENATE(C8606,"Sectional"),AK8606="3",CONCATENATE(C8606,COUNTIF($C$1:C8606,C8606)))</f>
        <v>Alixondra PetersSectional</v>
      </c>
      <c r="E8606" s="66">
        <v>45202.375</v>
      </c>
      <c r="F8606" t="s">
        <v>2512</v>
      </c>
      <c r="G8606" s="46">
        <v>53</v>
      </c>
      <c r="H8606" s="46">
        <v>109</v>
      </c>
      <c r="I8606" s="46">
        <v>41</v>
      </c>
      <c r="J8606" t="s">
        <v>1093</v>
      </c>
      <c r="K8606" t="s">
        <v>90</v>
      </c>
      <c r="L8606" s="46">
        <v>5367</v>
      </c>
      <c r="M8606" s="46">
        <v>71</v>
      </c>
      <c r="N8606" s="46">
        <v>71.3</v>
      </c>
      <c r="O8606" s="46">
        <v>125</v>
      </c>
      <c r="P8606" s="46">
        <f t="shared" si="981"/>
        <v>2</v>
      </c>
      <c r="R8606" s="67" t="s">
        <v>3154</v>
      </c>
      <c r="S8606" s="67">
        <f>COUNTIF(Y$2:$Y$100,R8606)</f>
        <v>0</v>
      </c>
      <c r="V8606" s="67">
        <f t="shared" si="982"/>
        <v>0</v>
      </c>
      <c r="X8606"/>
      <c r="Y8606" s="67" t="str">
        <f t="shared" si="983"/>
        <v xml:space="preserve"> </v>
      </c>
      <c r="AB8606" t="s">
        <v>90</v>
      </c>
      <c r="AC8606" s="46">
        <v>5367</v>
      </c>
      <c r="AD8606" s="46">
        <v>71</v>
      </c>
      <c r="AE8606" s="46">
        <v>71.3</v>
      </c>
      <c r="AF8606" s="46">
        <v>125</v>
      </c>
      <c r="AH8606" s="70" t="str">
        <f t="shared" si="984"/>
        <v/>
      </c>
      <c r="AI8606" s="70" t="str">
        <f t="shared" si="985"/>
        <v>GCAW Girls Div 2 Arcadia Sectional</v>
      </c>
      <c r="AJ8606" s="70" t="str">
        <f t="shared" si="986"/>
        <v/>
      </c>
      <c r="AK8606" s="70" t="str" cm="1">
        <f t="array" ref="AK8606">_xlfn.IFS(AH8606&lt;&gt;"","1",AI8606&lt;&gt;"","2",AJ8606&lt;&gt;"","3")</f>
        <v>2</v>
      </c>
    </row>
    <row r="8607" spans="1:37" x14ac:dyDescent="0.25">
      <c r="A8607" t="s">
        <v>1022</v>
      </c>
      <c r="B8607" t="s">
        <v>187</v>
      </c>
      <c r="C8607" s="67" t="str">
        <f t="shared" si="980"/>
        <v>Ava Skoug</v>
      </c>
      <c r="D8607" s="71" t="str" cm="1">
        <f t="array" ref="D8607">_xlfn.IFS(AK8607="1",CONCATENATE(C8607,"Regional"),AK8607="2",CONCATENATE(C8607,"Sectional"),AK8607="3",CONCATENATE(C8607,COUNTIF($C$1:C8607,C8607)))</f>
        <v>Ava SkougSectional</v>
      </c>
      <c r="E8607" s="66">
        <v>45202.375</v>
      </c>
      <c r="F8607" t="s">
        <v>2512</v>
      </c>
      <c r="G8607" s="46">
        <v>53</v>
      </c>
      <c r="H8607" s="46">
        <v>109</v>
      </c>
      <c r="I8607" s="46">
        <v>41</v>
      </c>
      <c r="J8607" t="s">
        <v>1093</v>
      </c>
      <c r="K8607" t="s">
        <v>90</v>
      </c>
      <c r="L8607" s="46">
        <v>5367</v>
      </c>
      <c r="M8607" s="46">
        <v>71</v>
      </c>
      <c r="N8607" s="46">
        <v>71.3</v>
      </c>
      <c r="O8607" s="46">
        <v>125</v>
      </c>
      <c r="P8607" s="46">
        <f t="shared" si="981"/>
        <v>2</v>
      </c>
      <c r="R8607" s="67" t="s">
        <v>1520</v>
      </c>
      <c r="S8607" s="67">
        <f>COUNTIF(Y$2:$Y$100,R8607)</f>
        <v>0</v>
      </c>
      <c r="V8607" s="67">
        <f t="shared" si="982"/>
        <v>0</v>
      </c>
      <c r="X8607"/>
      <c r="Y8607" s="67" t="str">
        <f t="shared" si="983"/>
        <v xml:space="preserve"> </v>
      </c>
      <c r="AB8607" t="s">
        <v>90</v>
      </c>
      <c r="AC8607" s="46">
        <v>5367</v>
      </c>
      <c r="AD8607" s="46">
        <v>71</v>
      </c>
      <c r="AE8607" s="46">
        <v>71.3</v>
      </c>
      <c r="AF8607" s="46">
        <v>125</v>
      </c>
      <c r="AH8607" s="70" t="str">
        <f t="shared" si="984"/>
        <v/>
      </c>
      <c r="AI8607" s="70" t="str">
        <f t="shared" si="985"/>
        <v>GCAW Girls Div 2 Arcadia Sectional</v>
      </c>
      <c r="AJ8607" s="70" t="str">
        <f t="shared" si="986"/>
        <v/>
      </c>
      <c r="AK8607" s="70" t="str" cm="1">
        <f t="array" ref="AK8607">_xlfn.IFS(AH8607&lt;&gt;"","1",AI8607&lt;&gt;"","2",AJ8607&lt;&gt;"","3")</f>
        <v>2</v>
      </c>
    </row>
    <row r="8608" spans="1:37" x14ac:dyDescent="0.25">
      <c r="A8608" t="s">
        <v>562</v>
      </c>
      <c r="B8608" t="s">
        <v>481</v>
      </c>
      <c r="C8608" s="67" t="str">
        <f t="shared" si="980"/>
        <v>Brooklyn Bothe</v>
      </c>
      <c r="D8608" s="71" t="str" cm="1">
        <f t="array" ref="D8608">_xlfn.IFS(AK8608="1",CONCATENATE(C8608,"Regional"),AK8608="2",CONCATENATE(C8608,"Sectional"),AK8608="3",CONCATENATE(C8608,COUNTIF($C$1:C8608,C8608)))</f>
        <v>Brooklyn BotheSectional</v>
      </c>
      <c r="E8608" s="66">
        <v>45202.375</v>
      </c>
      <c r="F8608" t="s">
        <v>2512</v>
      </c>
      <c r="G8608" s="46">
        <v>53</v>
      </c>
      <c r="H8608" s="46">
        <v>109</v>
      </c>
      <c r="I8608" s="46">
        <v>41</v>
      </c>
      <c r="J8608" t="s">
        <v>1093</v>
      </c>
      <c r="K8608" t="s">
        <v>90</v>
      </c>
      <c r="L8608" s="46">
        <v>5367</v>
      </c>
      <c r="M8608" s="46">
        <v>71</v>
      </c>
      <c r="N8608" s="46">
        <v>71.3</v>
      </c>
      <c r="O8608" s="46">
        <v>125</v>
      </c>
      <c r="P8608" s="46">
        <f t="shared" si="981"/>
        <v>2</v>
      </c>
      <c r="R8608" s="67" t="s">
        <v>1222</v>
      </c>
      <c r="S8608" s="67">
        <f>COUNTIF(Y$2:$Y$100,R8608)</f>
        <v>0</v>
      </c>
      <c r="V8608" s="67">
        <f t="shared" si="982"/>
        <v>0</v>
      </c>
      <c r="X8608"/>
      <c r="Y8608" s="67" t="str">
        <f t="shared" si="983"/>
        <v xml:space="preserve"> </v>
      </c>
      <c r="AB8608" t="s">
        <v>90</v>
      </c>
      <c r="AC8608" s="46">
        <v>5367</v>
      </c>
      <c r="AD8608" s="46">
        <v>71</v>
      </c>
      <c r="AE8608" s="46">
        <v>71.3</v>
      </c>
      <c r="AF8608" s="46">
        <v>125</v>
      </c>
      <c r="AH8608" s="70" t="str">
        <f t="shared" si="984"/>
        <v/>
      </c>
      <c r="AI8608" s="70" t="str">
        <f t="shared" si="985"/>
        <v>GCAW Girls Div 2 Arcadia Sectional</v>
      </c>
      <c r="AJ8608" s="70" t="str">
        <f t="shared" si="986"/>
        <v/>
      </c>
      <c r="AK8608" s="70" t="str" cm="1">
        <f t="array" ref="AK8608">_xlfn.IFS(AH8608&lt;&gt;"","1",AI8608&lt;&gt;"","2",AJ8608&lt;&gt;"","3")</f>
        <v>2</v>
      </c>
    </row>
    <row r="8609" spans="1:37" x14ac:dyDescent="0.25">
      <c r="A8609" t="s">
        <v>388</v>
      </c>
      <c r="B8609" t="s">
        <v>506</v>
      </c>
      <c r="C8609" s="67" t="str">
        <f t="shared" si="980"/>
        <v>Alena Wood</v>
      </c>
      <c r="D8609" s="71" t="str" cm="1">
        <f t="array" ref="D8609">_xlfn.IFS(AK8609="1",CONCATENATE(C8609,"Regional"),AK8609="2",CONCATENATE(C8609,"Sectional"),AK8609="3",CONCATENATE(C8609,COUNTIF($C$1:C8609,C8609)))</f>
        <v>Alena WoodSectional</v>
      </c>
      <c r="E8609" s="66">
        <v>45202.375</v>
      </c>
      <c r="F8609" t="s">
        <v>2512</v>
      </c>
      <c r="G8609" s="46">
        <v>53</v>
      </c>
      <c r="H8609" s="46">
        <v>110</v>
      </c>
      <c r="I8609" s="46">
        <v>44</v>
      </c>
      <c r="J8609" t="s">
        <v>1093</v>
      </c>
      <c r="K8609" t="s">
        <v>90</v>
      </c>
      <c r="L8609" s="46">
        <v>5367</v>
      </c>
      <c r="M8609" s="46">
        <v>71</v>
      </c>
      <c r="N8609" s="46">
        <v>71.3</v>
      </c>
      <c r="O8609" s="46">
        <v>125</v>
      </c>
      <c r="P8609" s="46">
        <f t="shared" si="981"/>
        <v>2</v>
      </c>
      <c r="R8609" s="67" t="s">
        <v>1190</v>
      </c>
      <c r="S8609" s="67">
        <f>COUNTIF(Y$2:$Y$100,R8609)</f>
        <v>0</v>
      </c>
      <c r="V8609" s="67">
        <f t="shared" si="982"/>
        <v>0</v>
      </c>
      <c r="X8609"/>
      <c r="Y8609" s="67" t="str">
        <f t="shared" si="983"/>
        <v xml:space="preserve"> </v>
      </c>
      <c r="AB8609" t="s">
        <v>90</v>
      </c>
      <c r="AC8609" s="46">
        <v>5367</v>
      </c>
      <c r="AD8609" s="46">
        <v>71</v>
      </c>
      <c r="AE8609" s="46">
        <v>71.3</v>
      </c>
      <c r="AF8609" s="46">
        <v>125</v>
      </c>
      <c r="AH8609" s="70" t="str">
        <f t="shared" si="984"/>
        <v/>
      </c>
      <c r="AI8609" s="70" t="str">
        <f t="shared" si="985"/>
        <v>GCAW Girls Div 2 Arcadia Sectional</v>
      </c>
      <c r="AJ8609" s="70" t="str">
        <f t="shared" si="986"/>
        <v/>
      </c>
      <c r="AK8609" s="70" t="str" cm="1">
        <f t="array" ref="AK8609">_xlfn.IFS(AH8609&lt;&gt;"","1",AI8609&lt;&gt;"","2",AJ8609&lt;&gt;"","3")</f>
        <v>2</v>
      </c>
    </row>
    <row r="8610" spans="1:37" x14ac:dyDescent="0.25">
      <c r="A8610" t="s">
        <v>2128</v>
      </c>
      <c r="B8610" t="s">
        <v>2129</v>
      </c>
      <c r="C8610" s="67" t="str">
        <f t="shared" si="980"/>
        <v>Gabriella Stratman</v>
      </c>
      <c r="D8610" s="71" t="str" cm="1">
        <f t="array" ref="D8610">_xlfn.IFS(AK8610="1",CONCATENATE(C8610,"Regional"),AK8610="2",CONCATENATE(C8610,"Sectional"),AK8610="3",CONCATENATE(C8610,COUNTIF($C$1:C8610,C8610)))</f>
        <v>Gabriella StratmanSectional</v>
      </c>
      <c r="E8610" s="66">
        <v>45202.375</v>
      </c>
      <c r="F8610" t="s">
        <v>2512</v>
      </c>
      <c r="G8610" s="46">
        <v>53</v>
      </c>
      <c r="H8610" s="46">
        <v>113</v>
      </c>
      <c r="I8610" s="46">
        <v>45</v>
      </c>
      <c r="J8610" t="s">
        <v>1093</v>
      </c>
      <c r="K8610" t="s">
        <v>90</v>
      </c>
      <c r="L8610" s="46">
        <v>5367</v>
      </c>
      <c r="M8610" s="46">
        <v>71</v>
      </c>
      <c r="N8610" s="46">
        <v>71.3</v>
      </c>
      <c r="O8610" s="46">
        <v>125</v>
      </c>
      <c r="P8610" s="46">
        <f t="shared" si="981"/>
        <v>2</v>
      </c>
      <c r="R8610" s="67" t="s">
        <v>3155</v>
      </c>
      <c r="S8610" s="67">
        <f>COUNTIF(Y$2:$Y$100,R8610)</f>
        <v>0</v>
      </c>
      <c r="V8610" s="67">
        <f t="shared" si="982"/>
        <v>0</v>
      </c>
      <c r="X8610"/>
      <c r="Y8610" s="67" t="str">
        <f t="shared" si="983"/>
        <v xml:space="preserve"> </v>
      </c>
      <c r="AB8610" t="s">
        <v>90</v>
      </c>
      <c r="AC8610" s="46">
        <v>5367</v>
      </c>
      <c r="AD8610" s="46">
        <v>71</v>
      </c>
      <c r="AE8610" s="46">
        <v>71.3</v>
      </c>
      <c r="AF8610" s="46">
        <v>125</v>
      </c>
      <c r="AH8610" s="70" t="str">
        <f t="shared" si="984"/>
        <v/>
      </c>
      <c r="AI8610" s="70" t="str">
        <f t="shared" si="985"/>
        <v>GCAW Girls Div 2 Arcadia Sectional</v>
      </c>
      <c r="AJ8610" s="70" t="str">
        <f t="shared" si="986"/>
        <v/>
      </c>
      <c r="AK8610" s="70" t="str" cm="1">
        <f t="array" ref="AK8610">_xlfn.IFS(AH8610&lt;&gt;"","1",AI8610&lt;&gt;"","2",AJ8610&lt;&gt;"","3")</f>
        <v>2</v>
      </c>
    </row>
    <row r="8611" spans="1:37" x14ac:dyDescent="0.25">
      <c r="A8611" t="s">
        <v>560</v>
      </c>
      <c r="B8611" t="s">
        <v>421</v>
      </c>
      <c r="C8611" s="67" t="str">
        <f t="shared" si="980"/>
        <v>Elizabeth Colburn</v>
      </c>
      <c r="D8611" s="71" t="str" cm="1">
        <f t="array" ref="D8611">_xlfn.IFS(AK8611="1",CONCATENATE(C8611,"Regional"),AK8611="2",CONCATENATE(C8611,"Sectional"),AK8611="3",CONCATENATE(C8611,COUNTIF($C$1:C8611,C8611)))</f>
        <v>Elizabeth ColburnSectional</v>
      </c>
      <c r="E8611" s="66">
        <v>45202.375</v>
      </c>
      <c r="F8611" t="s">
        <v>2512</v>
      </c>
      <c r="G8611" s="46">
        <v>53</v>
      </c>
      <c r="H8611" s="46">
        <v>113</v>
      </c>
      <c r="I8611" s="46">
        <v>45</v>
      </c>
      <c r="J8611" t="s">
        <v>1093</v>
      </c>
      <c r="K8611" t="s">
        <v>90</v>
      </c>
      <c r="L8611" s="46">
        <v>5367</v>
      </c>
      <c r="M8611" s="46">
        <v>71</v>
      </c>
      <c r="N8611" s="46">
        <v>71.3</v>
      </c>
      <c r="O8611" s="46">
        <v>125</v>
      </c>
      <c r="P8611" s="46">
        <f t="shared" si="981"/>
        <v>2</v>
      </c>
      <c r="R8611" s="67" t="s">
        <v>1221</v>
      </c>
      <c r="S8611" s="67">
        <f>COUNTIF(Y$2:$Y$100,R8611)</f>
        <v>0</v>
      </c>
      <c r="V8611" s="67">
        <f t="shared" si="982"/>
        <v>0</v>
      </c>
      <c r="X8611"/>
      <c r="Y8611" s="67" t="str">
        <f t="shared" si="983"/>
        <v xml:space="preserve"> </v>
      </c>
      <c r="AB8611" t="s">
        <v>90</v>
      </c>
      <c r="AC8611" s="46">
        <v>5367</v>
      </c>
      <c r="AD8611" s="46">
        <v>71</v>
      </c>
      <c r="AE8611" s="46">
        <v>71.3</v>
      </c>
      <c r="AF8611" s="46">
        <v>125</v>
      </c>
      <c r="AH8611" s="70" t="str">
        <f t="shared" si="984"/>
        <v/>
      </c>
      <c r="AI8611" s="70" t="str">
        <f t="shared" si="985"/>
        <v>GCAW Girls Div 2 Arcadia Sectional</v>
      </c>
      <c r="AJ8611" s="70" t="str">
        <f t="shared" si="986"/>
        <v/>
      </c>
      <c r="AK8611" s="70" t="str" cm="1">
        <f t="array" ref="AK8611">_xlfn.IFS(AH8611&lt;&gt;"","1",AI8611&lt;&gt;"","2",AJ8611&lt;&gt;"","3")</f>
        <v>2</v>
      </c>
    </row>
    <row r="8612" spans="1:37" x14ac:dyDescent="0.25">
      <c r="A8612" t="s">
        <v>179</v>
      </c>
      <c r="B8612" t="s">
        <v>242</v>
      </c>
      <c r="C8612" s="67" t="str">
        <f t="shared" si="980"/>
        <v>Emery Addie</v>
      </c>
      <c r="D8612" s="71" t="str" cm="1">
        <f t="array" ref="D8612">_xlfn.IFS(AK8612="1",CONCATENATE(C8612,"Regional"),AK8612="2",CONCATENATE(C8612,"Sectional"),AK8612="3",CONCATENATE(C8612,COUNTIF($C$1:C8612,C8612)))</f>
        <v>Emery AddieSectional</v>
      </c>
      <c r="E8612" s="66">
        <v>45202.375</v>
      </c>
      <c r="F8612" t="s">
        <v>2512</v>
      </c>
      <c r="G8612" s="46">
        <v>53</v>
      </c>
      <c r="H8612" s="46">
        <v>115</v>
      </c>
      <c r="I8612" s="46">
        <v>47</v>
      </c>
      <c r="J8612" t="s">
        <v>1093</v>
      </c>
      <c r="K8612" t="s">
        <v>90</v>
      </c>
      <c r="L8612" s="46">
        <v>5367</v>
      </c>
      <c r="M8612" s="46">
        <v>71</v>
      </c>
      <c r="N8612" s="46">
        <v>71.3</v>
      </c>
      <c r="O8612" s="46">
        <v>125</v>
      </c>
      <c r="P8612" s="46">
        <f t="shared" si="981"/>
        <v>2</v>
      </c>
      <c r="R8612" s="67" t="s">
        <v>3156</v>
      </c>
      <c r="S8612" s="67">
        <f>COUNTIF(Y$2:$Y$100,R8612)</f>
        <v>0</v>
      </c>
      <c r="V8612" s="67">
        <f t="shared" si="982"/>
        <v>0</v>
      </c>
      <c r="X8612"/>
      <c r="Y8612" s="67" t="str">
        <f t="shared" si="983"/>
        <v xml:space="preserve"> </v>
      </c>
      <c r="AB8612" t="s">
        <v>90</v>
      </c>
      <c r="AC8612" s="46">
        <v>5367</v>
      </c>
      <c r="AD8612" s="46">
        <v>71</v>
      </c>
      <c r="AE8612" s="46">
        <v>71.3</v>
      </c>
      <c r="AF8612" s="46">
        <v>125</v>
      </c>
      <c r="AH8612" s="70" t="str">
        <f t="shared" si="984"/>
        <v/>
      </c>
      <c r="AI8612" s="70" t="str">
        <f t="shared" si="985"/>
        <v>GCAW Girls Div 2 Arcadia Sectional</v>
      </c>
      <c r="AJ8612" s="70" t="str">
        <f t="shared" si="986"/>
        <v/>
      </c>
      <c r="AK8612" s="70" t="str" cm="1">
        <f t="array" ref="AK8612">_xlfn.IFS(AH8612&lt;&gt;"","1",AI8612&lt;&gt;"","2",AJ8612&lt;&gt;"","3")</f>
        <v>2</v>
      </c>
    </row>
    <row r="8613" spans="1:37" x14ac:dyDescent="0.25">
      <c r="A8613" t="s">
        <v>2130</v>
      </c>
      <c r="B8613" t="s">
        <v>345</v>
      </c>
      <c r="C8613" s="67" t="str">
        <f t="shared" si="980"/>
        <v>Abigail Kruger</v>
      </c>
      <c r="D8613" s="71" t="str" cm="1">
        <f t="array" ref="D8613">_xlfn.IFS(AK8613="1",CONCATENATE(C8613,"Regional"),AK8613="2",CONCATENATE(C8613,"Sectional"),AK8613="3",CONCATENATE(C8613,COUNTIF($C$1:C8613,C8613)))</f>
        <v>Abigail KrugerSectional</v>
      </c>
      <c r="E8613" s="66">
        <v>45202.375</v>
      </c>
      <c r="F8613" t="s">
        <v>2512</v>
      </c>
      <c r="G8613" s="46">
        <v>53</v>
      </c>
      <c r="H8613" s="46">
        <v>119</v>
      </c>
      <c r="I8613" s="46">
        <v>48</v>
      </c>
      <c r="J8613" t="s">
        <v>1093</v>
      </c>
      <c r="K8613" t="s">
        <v>90</v>
      </c>
      <c r="L8613" s="46">
        <v>5367</v>
      </c>
      <c r="M8613" s="46">
        <v>71</v>
      </c>
      <c r="N8613" s="46">
        <v>71.3</v>
      </c>
      <c r="O8613" s="46">
        <v>125</v>
      </c>
      <c r="P8613" s="46">
        <f t="shared" si="981"/>
        <v>2</v>
      </c>
      <c r="R8613" s="67" t="s">
        <v>3157</v>
      </c>
      <c r="S8613" s="67">
        <f>COUNTIF(Y$2:$Y$100,R8613)</f>
        <v>0</v>
      </c>
      <c r="V8613" s="67">
        <f t="shared" si="982"/>
        <v>0</v>
      </c>
      <c r="X8613"/>
      <c r="Y8613" s="67" t="str">
        <f t="shared" si="983"/>
        <v xml:space="preserve"> </v>
      </c>
      <c r="AB8613" t="s">
        <v>90</v>
      </c>
      <c r="AC8613" s="46">
        <v>5367</v>
      </c>
      <c r="AD8613" s="46">
        <v>71</v>
      </c>
      <c r="AE8613" s="46">
        <v>71.3</v>
      </c>
      <c r="AF8613" s="46">
        <v>125</v>
      </c>
      <c r="AH8613" s="70" t="str">
        <f t="shared" si="984"/>
        <v/>
      </c>
      <c r="AI8613" s="70" t="str">
        <f t="shared" si="985"/>
        <v>GCAW Girls Div 2 Arcadia Sectional</v>
      </c>
      <c r="AJ8613" s="70" t="str">
        <f t="shared" si="986"/>
        <v/>
      </c>
      <c r="AK8613" s="70" t="str" cm="1">
        <f t="array" ref="AK8613">_xlfn.IFS(AH8613&lt;&gt;"","1",AI8613&lt;&gt;"","2",AJ8613&lt;&gt;"","3")</f>
        <v>2</v>
      </c>
    </row>
    <row r="8614" spans="1:37" x14ac:dyDescent="0.25">
      <c r="A8614" t="s">
        <v>1068</v>
      </c>
      <c r="B8614" t="s">
        <v>473</v>
      </c>
      <c r="C8614" s="67" t="str">
        <f t="shared" si="980"/>
        <v>Gabby Schmid</v>
      </c>
      <c r="D8614" s="71" t="str" cm="1">
        <f t="array" ref="D8614">_xlfn.IFS(AK8614="1",CONCATENATE(C8614,"Regional"),AK8614="2",CONCATENATE(C8614,"Sectional"),AK8614="3",CONCATENATE(C8614,COUNTIF($C$1:C8614,C8614)))</f>
        <v>Gabby SchmidSectional</v>
      </c>
      <c r="E8614" s="66">
        <v>45202.375</v>
      </c>
      <c r="F8614" t="s">
        <v>2512</v>
      </c>
      <c r="G8614" s="46">
        <v>53</v>
      </c>
      <c r="H8614" s="46">
        <v>120</v>
      </c>
      <c r="I8614" s="46">
        <v>49</v>
      </c>
      <c r="J8614" t="s">
        <v>1093</v>
      </c>
      <c r="K8614" t="s">
        <v>90</v>
      </c>
      <c r="L8614" s="46">
        <v>5367</v>
      </c>
      <c r="M8614" s="46">
        <v>71</v>
      </c>
      <c r="N8614" s="46">
        <v>71.3</v>
      </c>
      <c r="O8614" s="46">
        <v>125</v>
      </c>
      <c r="P8614" s="46">
        <f t="shared" si="981"/>
        <v>2</v>
      </c>
      <c r="R8614" s="67" t="s">
        <v>2784</v>
      </c>
      <c r="S8614" s="67">
        <f>COUNTIF(Y$2:$Y$100,R8614)</f>
        <v>0</v>
      </c>
      <c r="V8614" s="67">
        <f t="shared" si="982"/>
        <v>0</v>
      </c>
      <c r="X8614"/>
      <c r="Y8614" s="67" t="str">
        <f t="shared" si="983"/>
        <v xml:space="preserve"> </v>
      </c>
      <c r="AB8614" t="s">
        <v>90</v>
      </c>
      <c r="AC8614" s="46">
        <v>5367</v>
      </c>
      <c r="AD8614" s="46">
        <v>71</v>
      </c>
      <c r="AE8614" s="46">
        <v>71.3</v>
      </c>
      <c r="AF8614" s="46">
        <v>125</v>
      </c>
      <c r="AH8614" s="70" t="str">
        <f t="shared" si="984"/>
        <v/>
      </c>
      <c r="AI8614" s="70" t="str">
        <f t="shared" si="985"/>
        <v>GCAW Girls Div 2 Arcadia Sectional</v>
      </c>
      <c r="AJ8614" s="70" t="str">
        <f t="shared" si="986"/>
        <v/>
      </c>
      <c r="AK8614" s="70" t="str" cm="1">
        <f t="array" ref="AK8614">_xlfn.IFS(AH8614&lt;&gt;"","1",AI8614&lt;&gt;"","2",AJ8614&lt;&gt;"","3")</f>
        <v>2</v>
      </c>
    </row>
    <row r="8615" spans="1:37" x14ac:dyDescent="0.25">
      <c r="A8615" t="s">
        <v>233</v>
      </c>
      <c r="B8615" t="s">
        <v>2131</v>
      </c>
      <c r="C8615" s="67" t="str">
        <f t="shared" si="980"/>
        <v>Margot Dhyanchand</v>
      </c>
      <c r="D8615" s="71" t="str" cm="1">
        <f t="array" ref="D8615">_xlfn.IFS(AK8615="1",CONCATENATE(C8615,"Regional"),AK8615="2",CONCATENATE(C8615,"Sectional"),AK8615="3",CONCATENATE(C8615,COUNTIF($C$1:C8615,C8615)))</f>
        <v>Margot DhyanchandSectional</v>
      </c>
      <c r="E8615" s="66">
        <v>45202.375</v>
      </c>
      <c r="F8615" t="s">
        <v>2512</v>
      </c>
      <c r="G8615" s="46">
        <v>53</v>
      </c>
      <c r="H8615" s="46">
        <v>123</v>
      </c>
      <c r="I8615" s="46">
        <v>50</v>
      </c>
      <c r="J8615" t="s">
        <v>1093</v>
      </c>
      <c r="K8615" t="s">
        <v>90</v>
      </c>
      <c r="L8615" s="46">
        <v>5367</v>
      </c>
      <c r="M8615" s="46">
        <v>71</v>
      </c>
      <c r="N8615" s="46">
        <v>71.3</v>
      </c>
      <c r="O8615" s="46">
        <v>125</v>
      </c>
      <c r="P8615" s="46">
        <f t="shared" si="981"/>
        <v>2</v>
      </c>
      <c r="R8615" s="67" t="s">
        <v>3158</v>
      </c>
      <c r="S8615" s="67">
        <f>COUNTIF(Y$2:$Y$100,R8615)</f>
        <v>0</v>
      </c>
      <c r="V8615" s="67">
        <f t="shared" si="982"/>
        <v>0</v>
      </c>
      <c r="X8615"/>
      <c r="Y8615" s="67" t="str">
        <f t="shared" si="983"/>
        <v xml:space="preserve"> </v>
      </c>
      <c r="AB8615" t="s">
        <v>90</v>
      </c>
      <c r="AC8615" s="46">
        <v>5367</v>
      </c>
      <c r="AD8615" s="46">
        <v>71</v>
      </c>
      <c r="AE8615" s="46">
        <v>71.3</v>
      </c>
      <c r="AF8615" s="46">
        <v>125</v>
      </c>
      <c r="AH8615" s="70" t="str">
        <f t="shared" si="984"/>
        <v/>
      </c>
      <c r="AI8615" s="70" t="str">
        <f t="shared" si="985"/>
        <v>GCAW Girls Div 2 Arcadia Sectional</v>
      </c>
      <c r="AJ8615" s="70" t="str">
        <f t="shared" si="986"/>
        <v/>
      </c>
      <c r="AK8615" s="70" t="str" cm="1">
        <f t="array" ref="AK8615">_xlfn.IFS(AH8615&lt;&gt;"","1",AI8615&lt;&gt;"","2",AJ8615&lt;&gt;"","3")</f>
        <v>2</v>
      </c>
    </row>
    <row r="8616" spans="1:37" x14ac:dyDescent="0.25">
      <c r="A8616" t="s">
        <v>2058</v>
      </c>
      <c r="B8616" t="s">
        <v>647</v>
      </c>
      <c r="C8616" s="67" t="str">
        <f t="shared" si="980"/>
        <v>Lucy Reyerson</v>
      </c>
      <c r="D8616" s="71" t="str" cm="1">
        <f t="array" ref="D8616">_xlfn.IFS(AK8616="1",CONCATENATE(C8616,"Regional"),AK8616="2",CONCATENATE(C8616,"Sectional"),AK8616="3",CONCATENATE(C8616,COUNTIF($C$1:C8616,C8616)))</f>
        <v>Lucy ReyersonSectional</v>
      </c>
      <c r="E8616" s="66">
        <v>45202.375</v>
      </c>
      <c r="F8616" t="s">
        <v>2512</v>
      </c>
      <c r="G8616" s="46">
        <v>53</v>
      </c>
      <c r="H8616" s="46">
        <v>130</v>
      </c>
      <c r="I8616" s="46">
        <v>51</v>
      </c>
      <c r="J8616" t="s">
        <v>1093</v>
      </c>
      <c r="K8616" t="s">
        <v>90</v>
      </c>
      <c r="L8616" s="46">
        <v>5367</v>
      </c>
      <c r="M8616" s="46">
        <v>71</v>
      </c>
      <c r="N8616" s="46">
        <v>71.3</v>
      </c>
      <c r="O8616" s="46">
        <v>125</v>
      </c>
      <c r="P8616" s="46">
        <f t="shared" si="981"/>
        <v>2</v>
      </c>
      <c r="R8616" s="67" t="s">
        <v>3080</v>
      </c>
      <c r="S8616" s="67">
        <f>COUNTIF(Y$2:$Y$100,R8616)</f>
        <v>0</v>
      </c>
      <c r="V8616" s="67">
        <f t="shared" si="982"/>
        <v>0</v>
      </c>
      <c r="X8616"/>
      <c r="Y8616" s="67" t="str">
        <f t="shared" si="983"/>
        <v xml:space="preserve"> </v>
      </c>
      <c r="AB8616" t="s">
        <v>90</v>
      </c>
      <c r="AC8616" s="46">
        <v>5367</v>
      </c>
      <c r="AD8616" s="46">
        <v>71</v>
      </c>
      <c r="AE8616" s="46">
        <v>71.3</v>
      </c>
      <c r="AF8616" s="46">
        <v>125</v>
      </c>
      <c r="AH8616" s="70" t="str">
        <f t="shared" si="984"/>
        <v/>
      </c>
      <c r="AI8616" s="70" t="str">
        <f t="shared" si="985"/>
        <v>GCAW Girls Div 2 Arcadia Sectional</v>
      </c>
      <c r="AJ8616" s="70" t="str">
        <f t="shared" si="986"/>
        <v/>
      </c>
      <c r="AK8616" s="70" t="str" cm="1">
        <f t="array" ref="AK8616">_xlfn.IFS(AH8616&lt;&gt;"","1",AI8616&lt;&gt;"","2",AJ8616&lt;&gt;"","3")</f>
        <v>2</v>
      </c>
    </row>
    <row r="8617" spans="1:37" x14ac:dyDescent="0.25">
      <c r="A8617" t="s">
        <v>573</v>
      </c>
      <c r="B8617" t="s">
        <v>2035</v>
      </c>
      <c r="C8617" s="67" t="str">
        <f t="shared" si="980"/>
        <v>Ashah Roth</v>
      </c>
      <c r="D8617" s="71" t="str" cm="1">
        <f t="array" ref="D8617">_xlfn.IFS(AK8617="1",CONCATENATE(C8617,"Regional"),AK8617="2",CONCATENATE(C8617,"Sectional"),AK8617="3",CONCATENATE(C8617,COUNTIF($C$1:C8617,C8617)))</f>
        <v>Ashah RothSectional</v>
      </c>
      <c r="E8617" s="66">
        <v>45202.375</v>
      </c>
      <c r="F8617" t="s">
        <v>2512</v>
      </c>
      <c r="G8617" s="46">
        <v>53</v>
      </c>
      <c r="H8617" s="46">
        <v>131</v>
      </c>
      <c r="I8617" s="46">
        <v>52</v>
      </c>
      <c r="J8617" t="s">
        <v>1093</v>
      </c>
      <c r="K8617" t="s">
        <v>90</v>
      </c>
      <c r="L8617" s="46">
        <v>5367</v>
      </c>
      <c r="M8617" s="46">
        <v>71</v>
      </c>
      <c r="N8617" s="46">
        <v>71.3</v>
      </c>
      <c r="O8617" s="46">
        <v>125</v>
      </c>
      <c r="P8617" s="46">
        <f t="shared" si="981"/>
        <v>2</v>
      </c>
      <c r="R8617" s="67" t="s">
        <v>3053</v>
      </c>
      <c r="S8617" s="67">
        <f>COUNTIF(Y$2:$Y$100,R8617)</f>
        <v>0</v>
      </c>
      <c r="V8617" s="67">
        <f t="shared" si="982"/>
        <v>0</v>
      </c>
      <c r="X8617"/>
      <c r="Y8617" s="67" t="str">
        <f t="shared" si="983"/>
        <v xml:space="preserve"> </v>
      </c>
      <c r="AB8617" t="s">
        <v>90</v>
      </c>
      <c r="AC8617" s="46">
        <v>5367</v>
      </c>
      <c r="AD8617" s="46">
        <v>71</v>
      </c>
      <c r="AE8617" s="46">
        <v>71.3</v>
      </c>
      <c r="AF8617" s="46">
        <v>125</v>
      </c>
      <c r="AH8617" s="70" t="str">
        <f t="shared" si="984"/>
        <v/>
      </c>
      <c r="AI8617" s="70" t="str">
        <f t="shared" si="985"/>
        <v>GCAW Girls Div 2 Arcadia Sectional</v>
      </c>
      <c r="AJ8617" s="70" t="str">
        <f t="shared" si="986"/>
        <v/>
      </c>
      <c r="AK8617" s="70" t="str" cm="1">
        <f t="array" ref="AK8617">_xlfn.IFS(AH8617&lt;&gt;"","1",AI8617&lt;&gt;"","2",AJ8617&lt;&gt;"","3")</f>
        <v>2</v>
      </c>
    </row>
    <row r="8618" spans="1:37" x14ac:dyDescent="0.25">
      <c r="A8618" t="s">
        <v>466</v>
      </c>
      <c r="B8618" t="s">
        <v>434</v>
      </c>
      <c r="C8618" s="67" t="str">
        <f t="shared" si="980"/>
        <v>Ella Gelb</v>
      </c>
      <c r="D8618" s="71" t="str" cm="1">
        <f t="array" ref="D8618">_xlfn.IFS(AK8618="1",CONCATENATE(C8618,"Regional"),AK8618="2",CONCATENATE(C8618,"Sectional"),AK8618="3",CONCATENATE(C8618,COUNTIF($C$1:C8618,C8618)))</f>
        <v>Ella GelbSectional</v>
      </c>
      <c r="E8618" s="66">
        <v>45202.375</v>
      </c>
      <c r="F8618" t="s">
        <v>2520</v>
      </c>
      <c r="G8618" s="46">
        <v>54</v>
      </c>
      <c r="H8618" s="46">
        <v>80</v>
      </c>
      <c r="I8618" s="46">
        <v>1</v>
      </c>
      <c r="J8618" t="s">
        <v>173</v>
      </c>
      <c r="K8618" t="s">
        <v>90</v>
      </c>
      <c r="L8618" s="46">
        <v>5103</v>
      </c>
      <c r="M8618" s="46">
        <v>72</v>
      </c>
      <c r="N8618" s="46">
        <v>69.599999999999994</v>
      </c>
      <c r="O8618" s="46">
        <v>117</v>
      </c>
      <c r="P8618" s="46">
        <f t="shared" si="981"/>
        <v>2</v>
      </c>
      <c r="R8618" s="67" t="s">
        <v>1164</v>
      </c>
      <c r="S8618" s="67">
        <f>COUNTIF(Y$2:$Y$100,R8618)</f>
        <v>0</v>
      </c>
      <c r="V8618" s="67">
        <f t="shared" si="982"/>
        <v>0</v>
      </c>
      <c r="X8618"/>
      <c r="Y8618" s="67" t="str">
        <f t="shared" si="983"/>
        <v xml:space="preserve"> </v>
      </c>
      <c r="AB8618" t="s">
        <v>90</v>
      </c>
      <c r="AC8618" s="46">
        <v>5103</v>
      </c>
      <c r="AD8618" s="46">
        <v>72</v>
      </c>
      <c r="AE8618" s="46">
        <v>69.599999999999994</v>
      </c>
      <c r="AF8618" s="46">
        <v>117</v>
      </c>
      <c r="AH8618" s="70" t="str">
        <f t="shared" si="984"/>
        <v/>
      </c>
      <c r="AI8618" s="70" t="str">
        <f t="shared" si="985"/>
        <v>GCAW Girls Div 2 Notre Dame Sectional</v>
      </c>
      <c r="AJ8618" s="70" t="str">
        <f t="shared" si="986"/>
        <v/>
      </c>
      <c r="AK8618" s="70" t="str" cm="1">
        <f t="array" ref="AK8618">_xlfn.IFS(AH8618&lt;&gt;"","1",AI8618&lt;&gt;"","2",AJ8618&lt;&gt;"","3")</f>
        <v>2</v>
      </c>
    </row>
    <row r="8619" spans="1:37" x14ac:dyDescent="0.25">
      <c r="A8619" t="s">
        <v>409</v>
      </c>
      <c r="B8619" t="s">
        <v>410</v>
      </c>
      <c r="C8619" s="67" t="str">
        <f t="shared" si="980"/>
        <v>Aliisa Helminen</v>
      </c>
      <c r="D8619" s="71" t="str" cm="1">
        <f t="array" ref="D8619">_xlfn.IFS(AK8619="1",CONCATENATE(C8619,"Regional"),AK8619="2",CONCATENATE(C8619,"Sectional"),AK8619="3",CONCATENATE(C8619,COUNTIF($C$1:C8619,C8619)))</f>
        <v>Aliisa HelminenSectional</v>
      </c>
      <c r="E8619" s="66">
        <v>45202.375</v>
      </c>
      <c r="F8619" t="s">
        <v>2520</v>
      </c>
      <c r="G8619" s="46">
        <v>54</v>
      </c>
      <c r="H8619" s="46">
        <v>84</v>
      </c>
      <c r="I8619" s="46">
        <v>2</v>
      </c>
      <c r="J8619" t="s">
        <v>173</v>
      </c>
      <c r="K8619" t="s">
        <v>90</v>
      </c>
      <c r="L8619" s="46">
        <v>5103</v>
      </c>
      <c r="M8619" s="46">
        <v>72</v>
      </c>
      <c r="N8619" s="46">
        <v>69.599999999999994</v>
      </c>
      <c r="O8619" s="46">
        <v>117</v>
      </c>
      <c r="P8619" s="46">
        <f t="shared" si="981"/>
        <v>2</v>
      </c>
      <c r="R8619" s="67" t="s">
        <v>1140</v>
      </c>
      <c r="S8619" s="67">
        <f>COUNTIF(Y$2:$Y$100,R8619)</f>
        <v>0</v>
      </c>
      <c r="V8619" s="67">
        <f t="shared" si="982"/>
        <v>0</v>
      </c>
      <c r="X8619"/>
      <c r="Y8619" s="67" t="str">
        <f t="shared" si="983"/>
        <v xml:space="preserve"> </v>
      </c>
      <c r="AB8619" t="s">
        <v>90</v>
      </c>
      <c r="AC8619" s="46">
        <v>5103</v>
      </c>
      <c r="AD8619" s="46">
        <v>72</v>
      </c>
      <c r="AE8619" s="46">
        <v>69.599999999999994</v>
      </c>
      <c r="AF8619" s="46">
        <v>117</v>
      </c>
      <c r="AH8619" s="70" t="str">
        <f t="shared" si="984"/>
        <v/>
      </c>
      <c r="AI8619" s="70" t="str">
        <f t="shared" si="985"/>
        <v>GCAW Girls Div 2 Notre Dame Sectional</v>
      </c>
      <c r="AJ8619" s="70" t="str">
        <f t="shared" si="986"/>
        <v/>
      </c>
      <c r="AK8619" s="70" t="str" cm="1">
        <f t="array" ref="AK8619">_xlfn.IFS(AH8619&lt;&gt;"","1",AI8619&lt;&gt;"","2",AJ8619&lt;&gt;"","3")</f>
        <v>2</v>
      </c>
    </row>
    <row r="8620" spans="1:37" x14ac:dyDescent="0.25">
      <c r="A8620" t="s">
        <v>464</v>
      </c>
      <c r="B8620" t="s">
        <v>452</v>
      </c>
      <c r="C8620" s="67" t="str">
        <f t="shared" si="980"/>
        <v>Sophia Baek</v>
      </c>
      <c r="D8620" s="71" t="str" cm="1">
        <f t="array" ref="D8620">_xlfn.IFS(AK8620="1",CONCATENATE(C8620,"Regional"),AK8620="2",CONCATENATE(C8620,"Sectional"),AK8620="3",CONCATENATE(C8620,COUNTIF($C$1:C8620,C8620)))</f>
        <v>Sophia BaekSectional</v>
      </c>
      <c r="E8620" s="66">
        <v>45202.375</v>
      </c>
      <c r="F8620" t="s">
        <v>2520</v>
      </c>
      <c r="G8620" s="46">
        <v>54</v>
      </c>
      <c r="H8620" s="46">
        <v>84</v>
      </c>
      <c r="I8620" s="46">
        <v>2</v>
      </c>
      <c r="J8620" t="s">
        <v>173</v>
      </c>
      <c r="K8620" t="s">
        <v>90</v>
      </c>
      <c r="L8620" s="46">
        <v>5103</v>
      </c>
      <c r="M8620" s="46">
        <v>72</v>
      </c>
      <c r="N8620" s="46">
        <v>69.599999999999994</v>
      </c>
      <c r="O8620" s="46">
        <v>117</v>
      </c>
      <c r="P8620" s="46">
        <f t="shared" si="981"/>
        <v>2</v>
      </c>
      <c r="R8620" s="67" t="s">
        <v>1163</v>
      </c>
      <c r="S8620" s="67">
        <f>COUNTIF(Y$2:$Y$100,R8620)</f>
        <v>0</v>
      </c>
      <c r="V8620" s="67">
        <f t="shared" si="982"/>
        <v>0</v>
      </c>
      <c r="X8620"/>
      <c r="Y8620" s="67" t="str">
        <f t="shared" si="983"/>
        <v xml:space="preserve"> </v>
      </c>
      <c r="AB8620" t="s">
        <v>90</v>
      </c>
      <c r="AC8620" s="46">
        <v>5103</v>
      </c>
      <c r="AD8620" s="46">
        <v>72</v>
      </c>
      <c r="AE8620" s="46">
        <v>69.599999999999994</v>
      </c>
      <c r="AF8620" s="46">
        <v>117</v>
      </c>
      <c r="AH8620" s="70" t="str">
        <f t="shared" si="984"/>
        <v/>
      </c>
      <c r="AI8620" s="70" t="str">
        <f t="shared" si="985"/>
        <v>GCAW Girls Div 2 Notre Dame Sectional</v>
      </c>
      <c r="AJ8620" s="70" t="str">
        <f t="shared" si="986"/>
        <v/>
      </c>
      <c r="AK8620" s="70" t="str" cm="1">
        <f t="array" ref="AK8620">_xlfn.IFS(AH8620&lt;&gt;"","1",AI8620&lt;&gt;"","2",AJ8620&lt;&gt;"","3")</f>
        <v>2</v>
      </c>
    </row>
    <row r="8621" spans="1:37" x14ac:dyDescent="0.25">
      <c r="A8621" t="s">
        <v>420</v>
      </c>
      <c r="B8621" t="s">
        <v>421</v>
      </c>
      <c r="C8621" s="67" t="str">
        <f t="shared" si="980"/>
        <v>Elizabeth Schubbe</v>
      </c>
      <c r="D8621" s="71" t="str" cm="1">
        <f t="array" ref="D8621">_xlfn.IFS(AK8621="1",CONCATENATE(C8621,"Regional"),AK8621="2",CONCATENATE(C8621,"Sectional"),AK8621="3",CONCATENATE(C8621,COUNTIF($C$1:C8621,C8621)))</f>
        <v>Elizabeth SchubbeSectional</v>
      </c>
      <c r="E8621" s="66">
        <v>45202.375</v>
      </c>
      <c r="F8621" t="s">
        <v>2520</v>
      </c>
      <c r="G8621" s="46">
        <v>54</v>
      </c>
      <c r="H8621" s="46">
        <v>90</v>
      </c>
      <c r="I8621" s="46">
        <v>4</v>
      </c>
      <c r="J8621" t="s">
        <v>173</v>
      </c>
      <c r="K8621" t="s">
        <v>90</v>
      </c>
      <c r="L8621" s="46">
        <v>5103</v>
      </c>
      <c r="M8621" s="46">
        <v>72</v>
      </c>
      <c r="N8621" s="46">
        <v>69.599999999999994</v>
      </c>
      <c r="O8621" s="46">
        <v>117</v>
      </c>
      <c r="P8621" s="46">
        <f t="shared" si="981"/>
        <v>2</v>
      </c>
      <c r="R8621" s="67" t="s">
        <v>1144</v>
      </c>
      <c r="S8621" s="67">
        <f>COUNTIF(Y$2:$Y$100,R8621)</f>
        <v>0</v>
      </c>
      <c r="V8621" s="67">
        <f t="shared" si="982"/>
        <v>0</v>
      </c>
      <c r="X8621"/>
      <c r="Y8621" s="67" t="str">
        <f t="shared" si="983"/>
        <v xml:space="preserve"> </v>
      </c>
      <c r="AB8621" t="s">
        <v>90</v>
      </c>
      <c r="AC8621" s="46">
        <v>5103</v>
      </c>
      <c r="AD8621" s="46">
        <v>72</v>
      </c>
      <c r="AE8621" s="46">
        <v>69.599999999999994</v>
      </c>
      <c r="AF8621" s="46">
        <v>117</v>
      </c>
      <c r="AH8621" s="70" t="str">
        <f t="shared" si="984"/>
        <v/>
      </c>
      <c r="AI8621" s="70" t="str">
        <f t="shared" si="985"/>
        <v>GCAW Girls Div 2 Notre Dame Sectional</v>
      </c>
      <c r="AJ8621" s="70" t="str">
        <f t="shared" si="986"/>
        <v/>
      </c>
      <c r="AK8621" s="70" t="str" cm="1">
        <f t="array" ref="AK8621">_xlfn.IFS(AH8621&lt;&gt;"","1",AI8621&lt;&gt;"","2",AJ8621&lt;&gt;"","3")</f>
        <v>2</v>
      </c>
    </row>
    <row r="8622" spans="1:37" x14ac:dyDescent="0.25">
      <c r="A8622" t="s">
        <v>356</v>
      </c>
      <c r="B8622" t="s">
        <v>599</v>
      </c>
      <c r="C8622" s="67" t="str">
        <f t="shared" si="980"/>
        <v>Grace Schuh</v>
      </c>
      <c r="D8622" s="71" t="str" cm="1">
        <f t="array" ref="D8622">_xlfn.IFS(AK8622="1",CONCATENATE(C8622,"Regional"),AK8622="2",CONCATENATE(C8622,"Sectional"),AK8622="3",CONCATENATE(C8622,COUNTIF($C$1:C8622,C8622)))</f>
        <v>Grace SchuhSectional</v>
      </c>
      <c r="E8622" s="66">
        <v>45202.375</v>
      </c>
      <c r="F8622" t="s">
        <v>2520</v>
      </c>
      <c r="G8622" s="46">
        <v>54</v>
      </c>
      <c r="H8622" s="46">
        <v>90</v>
      </c>
      <c r="I8622" s="46">
        <v>4</v>
      </c>
      <c r="J8622" t="s">
        <v>173</v>
      </c>
      <c r="K8622" t="s">
        <v>90</v>
      </c>
      <c r="L8622" s="46">
        <v>5103</v>
      </c>
      <c r="M8622" s="46">
        <v>72</v>
      </c>
      <c r="N8622" s="46">
        <v>69.599999999999994</v>
      </c>
      <c r="O8622" s="46">
        <v>117</v>
      </c>
      <c r="P8622" s="46">
        <f t="shared" si="981"/>
        <v>2</v>
      </c>
      <c r="R8622" s="67" t="s">
        <v>2741</v>
      </c>
      <c r="S8622" s="67">
        <f>COUNTIF(Y$2:$Y$100,R8622)</f>
        <v>0</v>
      </c>
      <c r="V8622" s="67">
        <f t="shared" si="982"/>
        <v>0</v>
      </c>
      <c r="X8622"/>
      <c r="Y8622" s="67" t="str">
        <f t="shared" si="983"/>
        <v xml:space="preserve"> </v>
      </c>
      <c r="AB8622" t="s">
        <v>90</v>
      </c>
      <c r="AC8622" s="46">
        <v>5103</v>
      </c>
      <c r="AD8622" s="46">
        <v>72</v>
      </c>
      <c r="AE8622" s="46">
        <v>69.599999999999994</v>
      </c>
      <c r="AF8622" s="46">
        <v>117</v>
      </c>
      <c r="AH8622" s="70" t="str">
        <f t="shared" si="984"/>
        <v/>
      </c>
      <c r="AI8622" s="70" t="str">
        <f t="shared" si="985"/>
        <v>GCAW Girls Div 2 Notre Dame Sectional</v>
      </c>
      <c r="AJ8622" s="70" t="str">
        <f t="shared" si="986"/>
        <v/>
      </c>
      <c r="AK8622" s="70" t="str" cm="1">
        <f t="array" ref="AK8622">_xlfn.IFS(AH8622&lt;&gt;"","1",AI8622&lt;&gt;"","2",AJ8622&lt;&gt;"","3")</f>
        <v>2</v>
      </c>
    </row>
    <row r="8623" spans="1:37" x14ac:dyDescent="0.25">
      <c r="A8623" t="s">
        <v>268</v>
      </c>
      <c r="B8623" t="s">
        <v>721</v>
      </c>
      <c r="C8623" s="67" t="str">
        <f t="shared" si="980"/>
        <v>Regan Hermanson</v>
      </c>
      <c r="D8623" s="71" t="str" cm="1">
        <f t="array" ref="D8623">_xlfn.IFS(AK8623="1",CONCATENATE(C8623,"Regional"),AK8623="2",CONCATENATE(C8623,"Sectional"),AK8623="3",CONCATENATE(C8623,COUNTIF($C$1:C8623,C8623)))</f>
        <v>Regan HermansonSectional</v>
      </c>
      <c r="E8623" s="66">
        <v>45202.375</v>
      </c>
      <c r="F8623" t="s">
        <v>2520</v>
      </c>
      <c r="G8623" s="46">
        <v>54</v>
      </c>
      <c r="H8623" s="46">
        <v>91</v>
      </c>
      <c r="I8623" s="46">
        <v>6</v>
      </c>
      <c r="J8623" t="s">
        <v>173</v>
      </c>
      <c r="K8623" t="s">
        <v>90</v>
      </c>
      <c r="L8623" s="46">
        <v>5103</v>
      </c>
      <c r="M8623" s="46">
        <v>72</v>
      </c>
      <c r="N8623" s="46">
        <v>69.599999999999994</v>
      </c>
      <c r="O8623" s="46">
        <v>117</v>
      </c>
      <c r="P8623" s="46">
        <f t="shared" si="981"/>
        <v>2</v>
      </c>
      <c r="R8623" s="67" t="s">
        <v>1491</v>
      </c>
      <c r="S8623" s="67">
        <f>COUNTIF(Y$2:$Y$100,R8623)</f>
        <v>0</v>
      </c>
      <c r="V8623" s="67">
        <f t="shared" si="982"/>
        <v>0</v>
      </c>
      <c r="X8623"/>
      <c r="Y8623" s="67" t="str">
        <f t="shared" si="983"/>
        <v xml:space="preserve"> </v>
      </c>
      <c r="AB8623" t="s">
        <v>90</v>
      </c>
      <c r="AC8623" s="46">
        <v>5103</v>
      </c>
      <c r="AD8623" s="46">
        <v>72</v>
      </c>
      <c r="AE8623" s="46">
        <v>69.599999999999994</v>
      </c>
      <c r="AF8623" s="46">
        <v>117</v>
      </c>
      <c r="AH8623" s="70" t="str">
        <f t="shared" si="984"/>
        <v/>
      </c>
      <c r="AI8623" s="70" t="str">
        <f t="shared" si="985"/>
        <v>GCAW Girls Div 2 Notre Dame Sectional</v>
      </c>
      <c r="AJ8623" s="70" t="str">
        <f t="shared" si="986"/>
        <v/>
      </c>
      <c r="AK8623" s="70" t="str" cm="1">
        <f t="array" ref="AK8623">_xlfn.IFS(AH8623&lt;&gt;"","1",AI8623&lt;&gt;"","2",AJ8623&lt;&gt;"","3")</f>
        <v>2</v>
      </c>
    </row>
    <row r="8624" spans="1:37" x14ac:dyDescent="0.25">
      <c r="A8624" t="s">
        <v>298</v>
      </c>
      <c r="B8624" t="s">
        <v>315</v>
      </c>
      <c r="C8624" s="67" t="str">
        <f t="shared" si="980"/>
        <v>Morgan Lewis</v>
      </c>
      <c r="D8624" s="71" t="str" cm="1">
        <f t="array" ref="D8624">_xlfn.IFS(AK8624="1",CONCATENATE(C8624,"Regional"),AK8624="2",CONCATENATE(C8624,"Sectional"),AK8624="3",CONCATENATE(C8624,COUNTIF($C$1:C8624,C8624)))</f>
        <v>Morgan LewisSectional</v>
      </c>
      <c r="E8624" s="66">
        <v>45202.375</v>
      </c>
      <c r="F8624" t="s">
        <v>2520</v>
      </c>
      <c r="G8624" s="46">
        <v>54</v>
      </c>
      <c r="H8624" s="46">
        <v>92</v>
      </c>
      <c r="I8624" s="46">
        <v>7</v>
      </c>
      <c r="J8624" t="s">
        <v>173</v>
      </c>
      <c r="K8624" t="s">
        <v>90</v>
      </c>
      <c r="L8624" s="46">
        <v>5103</v>
      </c>
      <c r="M8624" s="46">
        <v>72</v>
      </c>
      <c r="N8624" s="46">
        <v>69.599999999999994</v>
      </c>
      <c r="O8624" s="46">
        <v>117</v>
      </c>
      <c r="P8624" s="46">
        <f t="shared" si="981"/>
        <v>2</v>
      </c>
      <c r="R8624" s="67" t="s">
        <v>2819</v>
      </c>
      <c r="S8624" s="67">
        <f>COUNTIF(Y$2:$Y$100,R8624)</f>
        <v>0</v>
      </c>
      <c r="V8624" s="67">
        <f t="shared" si="982"/>
        <v>0</v>
      </c>
      <c r="X8624"/>
      <c r="Y8624" s="67" t="str">
        <f t="shared" si="983"/>
        <v xml:space="preserve"> </v>
      </c>
      <c r="AB8624" t="s">
        <v>90</v>
      </c>
      <c r="AC8624" s="46">
        <v>5103</v>
      </c>
      <c r="AD8624" s="46">
        <v>72</v>
      </c>
      <c r="AE8624" s="46">
        <v>69.599999999999994</v>
      </c>
      <c r="AF8624" s="46">
        <v>117</v>
      </c>
      <c r="AH8624" s="70" t="str">
        <f t="shared" si="984"/>
        <v/>
      </c>
      <c r="AI8624" s="70" t="str">
        <f t="shared" si="985"/>
        <v>GCAW Girls Div 2 Notre Dame Sectional</v>
      </c>
      <c r="AJ8624" s="70" t="str">
        <f t="shared" si="986"/>
        <v/>
      </c>
      <c r="AK8624" s="70" t="str" cm="1">
        <f t="array" ref="AK8624">_xlfn.IFS(AH8624&lt;&gt;"","1",AI8624&lt;&gt;"","2",AJ8624&lt;&gt;"","3")</f>
        <v>2</v>
      </c>
    </row>
    <row r="8625" spans="1:37" x14ac:dyDescent="0.25">
      <c r="A8625" t="s">
        <v>2291</v>
      </c>
      <c r="B8625" t="s">
        <v>511</v>
      </c>
      <c r="C8625" s="67" t="str">
        <f t="shared" si="980"/>
        <v>Eleanor VanHandel</v>
      </c>
      <c r="D8625" s="71" t="str" cm="1">
        <f t="array" ref="D8625">_xlfn.IFS(AK8625="1",CONCATENATE(C8625,"Regional"),AK8625="2",CONCATENATE(C8625,"Sectional"),AK8625="3",CONCATENATE(C8625,COUNTIF($C$1:C8625,C8625)))</f>
        <v>Eleanor VanHandelSectional</v>
      </c>
      <c r="E8625" s="66">
        <v>45202.375</v>
      </c>
      <c r="F8625" t="s">
        <v>2520</v>
      </c>
      <c r="G8625" s="46">
        <v>54</v>
      </c>
      <c r="H8625" s="46">
        <v>92</v>
      </c>
      <c r="I8625" s="46">
        <v>7</v>
      </c>
      <c r="J8625" t="s">
        <v>173</v>
      </c>
      <c r="K8625" t="s">
        <v>90</v>
      </c>
      <c r="L8625" s="46">
        <v>5103</v>
      </c>
      <c r="M8625" s="46">
        <v>72</v>
      </c>
      <c r="N8625" s="46">
        <v>69.599999999999994</v>
      </c>
      <c r="O8625" s="46">
        <v>117</v>
      </c>
      <c r="P8625" s="46">
        <f t="shared" si="981"/>
        <v>2</v>
      </c>
      <c r="R8625" s="67" t="s">
        <v>3560</v>
      </c>
      <c r="S8625" s="67">
        <f>COUNTIF(Y$2:$Y$100,R8625)</f>
        <v>0</v>
      </c>
      <c r="V8625" s="67">
        <f t="shared" si="982"/>
        <v>0</v>
      </c>
      <c r="X8625"/>
      <c r="Y8625" s="67" t="str">
        <f t="shared" si="983"/>
        <v xml:space="preserve"> </v>
      </c>
      <c r="AB8625" t="s">
        <v>90</v>
      </c>
      <c r="AC8625" s="46">
        <v>5103</v>
      </c>
      <c r="AD8625" s="46">
        <v>72</v>
      </c>
      <c r="AE8625" s="46">
        <v>69.599999999999994</v>
      </c>
      <c r="AF8625" s="46">
        <v>117</v>
      </c>
      <c r="AH8625" s="70" t="str">
        <f t="shared" si="984"/>
        <v/>
      </c>
      <c r="AI8625" s="70" t="str">
        <f t="shared" si="985"/>
        <v>GCAW Girls Div 2 Notre Dame Sectional</v>
      </c>
      <c r="AJ8625" s="70" t="str">
        <f t="shared" si="986"/>
        <v/>
      </c>
      <c r="AK8625" s="70" t="str" cm="1">
        <f t="array" ref="AK8625">_xlfn.IFS(AH8625&lt;&gt;"","1",AI8625&lt;&gt;"","2",AJ8625&lt;&gt;"","3")</f>
        <v>2</v>
      </c>
    </row>
    <row r="8626" spans="1:37" x14ac:dyDescent="0.25">
      <c r="A8626" t="s">
        <v>466</v>
      </c>
      <c r="B8626" t="s">
        <v>414</v>
      </c>
      <c r="C8626" s="67" t="str">
        <f t="shared" si="980"/>
        <v>Megan Gelb</v>
      </c>
      <c r="D8626" s="71" t="str" cm="1">
        <f t="array" ref="D8626">_xlfn.IFS(AK8626="1",CONCATENATE(C8626,"Regional"),AK8626="2",CONCATENATE(C8626,"Sectional"),AK8626="3",CONCATENATE(C8626,COUNTIF($C$1:C8626,C8626)))</f>
        <v>Megan GelbSectional</v>
      </c>
      <c r="E8626" s="66">
        <v>45202.375</v>
      </c>
      <c r="F8626" t="s">
        <v>2520</v>
      </c>
      <c r="G8626" s="46">
        <v>54</v>
      </c>
      <c r="H8626" s="46">
        <v>92</v>
      </c>
      <c r="I8626" s="46">
        <v>7</v>
      </c>
      <c r="J8626" t="s">
        <v>173</v>
      </c>
      <c r="K8626" t="s">
        <v>90</v>
      </c>
      <c r="L8626" s="46">
        <v>5103</v>
      </c>
      <c r="M8626" s="46">
        <v>72</v>
      </c>
      <c r="N8626" s="46">
        <v>69.599999999999994</v>
      </c>
      <c r="O8626" s="46">
        <v>117</v>
      </c>
      <c r="P8626" s="46">
        <f t="shared" si="981"/>
        <v>2</v>
      </c>
      <c r="R8626" s="67" t="s">
        <v>2743</v>
      </c>
      <c r="S8626" s="67">
        <f>COUNTIF(Y$2:$Y$100,R8626)</f>
        <v>0</v>
      </c>
      <c r="V8626" s="67">
        <f t="shared" si="982"/>
        <v>0</v>
      </c>
      <c r="X8626"/>
      <c r="Y8626" s="67" t="str">
        <f t="shared" si="983"/>
        <v xml:space="preserve"> </v>
      </c>
      <c r="AB8626" t="s">
        <v>90</v>
      </c>
      <c r="AC8626" s="46">
        <v>5103</v>
      </c>
      <c r="AD8626" s="46">
        <v>72</v>
      </c>
      <c r="AE8626" s="46">
        <v>69.599999999999994</v>
      </c>
      <c r="AF8626" s="46">
        <v>117</v>
      </c>
      <c r="AH8626" s="70" t="str">
        <f t="shared" si="984"/>
        <v/>
      </c>
      <c r="AI8626" s="70" t="str">
        <f t="shared" si="985"/>
        <v>GCAW Girls Div 2 Notre Dame Sectional</v>
      </c>
      <c r="AJ8626" s="70" t="str">
        <f t="shared" si="986"/>
        <v/>
      </c>
      <c r="AK8626" s="70" t="str" cm="1">
        <f t="array" ref="AK8626">_xlfn.IFS(AH8626&lt;&gt;"","1",AI8626&lt;&gt;"","2",AJ8626&lt;&gt;"","3")</f>
        <v>2</v>
      </c>
    </row>
    <row r="8627" spans="1:37" x14ac:dyDescent="0.25">
      <c r="A8627" t="s">
        <v>419</v>
      </c>
      <c r="B8627" t="s">
        <v>307</v>
      </c>
      <c r="C8627" s="67" t="str">
        <f t="shared" si="980"/>
        <v>May Shimek</v>
      </c>
      <c r="D8627" s="71" t="str" cm="1">
        <f t="array" ref="D8627">_xlfn.IFS(AK8627="1",CONCATENATE(C8627,"Regional"),AK8627="2",CONCATENATE(C8627,"Sectional"),AK8627="3",CONCATENATE(C8627,COUNTIF($C$1:C8627,C8627)))</f>
        <v>May ShimekSectional</v>
      </c>
      <c r="E8627" s="66">
        <v>45202.375</v>
      </c>
      <c r="F8627" t="s">
        <v>2520</v>
      </c>
      <c r="G8627" s="46">
        <v>54</v>
      </c>
      <c r="H8627" s="46">
        <v>92</v>
      </c>
      <c r="I8627" s="46">
        <v>7</v>
      </c>
      <c r="J8627" t="s">
        <v>173</v>
      </c>
      <c r="K8627" t="s">
        <v>90</v>
      </c>
      <c r="L8627" s="46">
        <v>5103</v>
      </c>
      <c r="M8627" s="46">
        <v>72</v>
      </c>
      <c r="N8627" s="46">
        <v>69.599999999999994</v>
      </c>
      <c r="O8627" s="46">
        <v>117</v>
      </c>
      <c r="P8627" s="46">
        <f t="shared" si="981"/>
        <v>2</v>
      </c>
      <c r="R8627" s="67" t="s">
        <v>1143</v>
      </c>
      <c r="S8627" s="67">
        <f>COUNTIF(Y$2:$Y$100,R8627)</f>
        <v>0</v>
      </c>
      <c r="V8627" s="67">
        <f t="shared" si="982"/>
        <v>0</v>
      </c>
      <c r="X8627"/>
      <c r="Y8627" s="67" t="str">
        <f t="shared" si="983"/>
        <v xml:space="preserve"> </v>
      </c>
      <c r="AB8627" t="s">
        <v>90</v>
      </c>
      <c r="AC8627" s="46">
        <v>5103</v>
      </c>
      <c r="AD8627" s="46">
        <v>72</v>
      </c>
      <c r="AE8627" s="46">
        <v>69.599999999999994</v>
      </c>
      <c r="AF8627" s="46">
        <v>117</v>
      </c>
      <c r="AH8627" s="70" t="str">
        <f t="shared" si="984"/>
        <v/>
      </c>
      <c r="AI8627" s="70" t="str">
        <f t="shared" si="985"/>
        <v>GCAW Girls Div 2 Notre Dame Sectional</v>
      </c>
      <c r="AJ8627" s="70" t="str">
        <f t="shared" si="986"/>
        <v/>
      </c>
      <c r="AK8627" s="70" t="str" cm="1">
        <f t="array" ref="AK8627">_xlfn.IFS(AH8627&lt;&gt;"","1",AI8627&lt;&gt;"","2",AJ8627&lt;&gt;"","3")</f>
        <v>2</v>
      </c>
    </row>
    <row r="8628" spans="1:37" x14ac:dyDescent="0.25">
      <c r="A8628" t="s">
        <v>423</v>
      </c>
      <c r="B8628" t="s">
        <v>424</v>
      </c>
      <c r="C8628" s="67" t="str">
        <f t="shared" si="980"/>
        <v>Callee Fink</v>
      </c>
      <c r="D8628" s="71" t="str" cm="1">
        <f t="array" ref="D8628">_xlfn.IFS(AK8628="1",CONCATENATE(C8628,"Regional"),AK8628="2",CONCATENATE(C8628,"Sectional"),AK8628="3",CONCATENATE(C8628,COUNTIF($C$1:C8628,C8628)))</f>
        <v>Callee FinkSectional</v>
      </c>
      <c r="E8628" s="66">
        <v>45202.375</v>
      </c>
      <c r="F8628" t="s">
        <v>2520</v>
      </c>
      <c r="G8628" s="46">
        <v>54</v>
      </c>
      <c r="H8628" s="46">
        <v>93</v>
      </c>
      <c r="I8628" s="46">
        <v>11</v>
      </c>
      <c r="J8628" t="s">
        <v>173</v>
      </c>
      <c r="K8628" t="s">
        <v>90</v>
      </c>
      <c r="L8628" s="46">
        <v>5103</v>
      </c>
      <c r="M8628" s="46">
        <v>72</v>
      </c>
      <c r="N8628" s="46">
        <v>69.599999999999994</v>
      </c>
      <c r="O8628" s="46">
        <v>117</v>
      </c>
      <c r="P8628" s="46">
        <f t="shared" si="981"/>
        <v>2</v>
      </c>
      <c r="R8628" s="67" t="s">
        <v>1146</v>
      </c>
      <c r="S8628" s="67">
        <f>COUNTIF(Y$2:$Y$100,R8628)</f>
        <v>0</v>
      </c>
      <c r="V8628" s="67">
        <f t="shared" si="982"/>
        <v>0</v>
      </c>
      <c r="X8628"/>
      <c r="Y8628" s="67" t="str">
        <f t="shared" si="983"/>
        <v xml:space="preserve"> </v>
      </c>
      <c r="AB8628" t="s">
        <v>90</v>
      </c>
      <c r="AC8628" s="46">
        <v>5103</v>
      </c>
      <c r="AD8628" s="46">
        <v>72</v>
      </c>
      <c r="AE8628" s="46">
        <v>69.599999999999994</v>
      </c>
      <c r="AF8628" s="46">
        <v>117</v>
      </c>
      <c r="AH8628" s="70" t="str">
        <f t="shared" si="984"/>
        <v/>
      </c>
      <c r="AI8628" s="70" t="str">
        <f t="shared" si="985"/>
        <v>GCAW Girls Div 2 Notre Dame Sectional</v>
      </c>
      <c r="AJ8628" s="70" t="str">
        <f t="shared" si="986"/>
        <v/>
      </c>
      <c r="AK8628" s="70" t="str" cm="1">
        <f t="array" ref="AK8628">_xlfn.IFS(AH8628&lt;&gt;"","1",AI8628&lt;&gt;"","2",AJ8628&lt;&gt;"","3")</f>
        <v>2</v>
      </c>
    </row>
    <row r="8629" spans="1:37" x14ac:dyDescent="0.25">
      <c r="A8629" t="s">
        <v>372</v>
      </c>
      <c r="B8629" t="s">
        <v>422</v>
      </c>
      <c r="C8629" s="67" t="str">
        <f t="shared" si="980"/>
        <v>Caroline Vanden Heuvel</v>
      </c>
      <c r="D8629" s="71" t="str" cm="1">
        <f t="array" ref="D8629">_xlfn.IFS(AK8629="1",CONCATENATE(C8629,"Regional"),AK8629="2",CONCATENATE(C8629,"Sectional"),AK8629="3",CONCATENATE(C8629,COUNTIF($C$1:C8629,C8629)))</f>
        <v>Caroline Vanden HeuvelSectional</v>
      </c>
      <c r="E8629" s="66">
        <v>45202.375</v>
      </c>
      <c r="F8629" t="s">
        <v>2520</v>
      </c>
      <c r="G8629" s="46">
        <v>54</v>
      </c>
      <c r="H8629" s="46">
        <v>95</v>
      </c>
      <c r="I8629" s="46">
        <v>12</v>
      </c>
      <c r="J8629" t="s">
        <v>173</v>
      </c>
      <c r="K8629" t="s">
        <v>90</v>
      </c>
      <c r="L8629" s="46">
        <v>5103</v>
      </c>
      <c r="M8629" s="46">
        <v>72</v>
      </c>
      <c r="N8629" s="46">
        <v>69.599999999999994</v>
      </c>
      <c r="O8629" s="46">
        <v>117</v>
      </c>
      <c r="P8629" s="46">
        <f t="shared" si="981"/>
        <v>2</v>
      </c>
      <c r="R8629" s="67" t="s">
        <v>1145</v>
      </c>
      <c r="S8629" s="67">
        <f>COUNTIF(Y$2:$Y$100,R8629)</f>
        <v>0</v>
      </c>
      <c r="V8629" s="67">
        <f t="shared" si="982"/>
        <v>0</v>
      </c>
      <c r="X8629"/>
      <c r="Y8629" s="67" t="str">
        <f t="shared" si="983"/>
        <v xml:space="preserve"> </v>
      </c>
      <c r="AB8629" t="s">
        <v>90</v>
      </c>
      <c r="AC8629" s="46">
        <v>5103</v>
      </c>
      <c r="AD8629" s="46">
        <v>72</v>
      </c>
      <c r="AE8629" s="46">
        <v>69.599999999999994</v>
      </c>
      <c r="AF8629" s="46">
        <v>117</v>
      </c>
      <c r="AH8629" s="70" t="str">
        <f t="shared" si="984"/>
        <v/>
      </c>
      <c r="AI8629" s="70" t="str">
        <f t="shared" si="985"/>
        <v>GCAW Girls Div 2 Notre Dame Sectional</v>
      </c>
      <c r="AJ8629" s="70" t="str">
        <f t="shared" si="986"/>
        <v/>
      </c>
      <c r="AK8629" s="70" t="str" cm="1">
        <f t="array" ref="AK8629">_xlfn.IFS(AH8629&lt;&gt;"","1",AI8629&lt;&gt;"","2",AJ8629&lt;&gt;"","3")</f>
        <v>2</v>
      </c>
    </row>
    <row r="8630" spans="1:37" x14ac:dyDescent="0.25">
      <c r="A8630" t="s">
        <v>186</v>
      </c>
      <c r="B8630" t="s">
        <v>787</v>
      </c>
      <c r="C8630" s="67" t="str">
        <f t="shared" si="980"/>
        <v>Gabija Anderson</v>
      </c>
      <c r="D8630" s="71" t="str" cm="1">
        <f t="array" ref="D8630">_xlfn.IFS(AK8630="1",CONCATENATE(C8630,"Regional"),AK8630="2",CONCATENATE(C8630,"Sectional"),AK8630="3",CONCATENATE(C8630,COUNTIF($C$1:C8630,C8630)))</f>
        <v>Gabija AndersonSectional</v>
      </c>
      <c r="E8630" s="66">
        <v>45202.375</v>
      </c>
      <c r="F8630" t="s">
        <v>2520</v>
      </c>
      <c r="G8630" s="46">
        <v>54</v>
      </c>
      <c r="H8630" s="46">
        <v>96</v>
      </c>
      <c r="I8630" s="46">
        <v>13</v>
      </c>
      <c r="J8630" t="s">
        <v>173</v>
      </c>
      <c r="K8630" t="s">
        <v>90</v>
      </c>
      <c r="L8630" s="46">
        <v>5103</v>
      </c>
      <c r="M8630" s="46">
        <v>72</v>
      </c>
      <c r="N8630" s="46">
        <v>69.599999999999994</v>
      </c>
      <c r="O8630" s="46">
        <v>117</v>
      </c>
      <c r="P8630" s="46">
        <f t="shared" si="981"/>
        <v>2</v>
      </c>
      <c r="R8630" s="67" t="s">
        <v>3486</v>
      </c>
      <c r="S8630" s="67">
        <f>COUNTIF(Y$2:$Y$100,R8630)</f>
        <v>0</v>
      </c>
      <c r="V8630" s="67">
        <f t="shared" si="982"/>
        <v>0</v>
      </c>
      <c r="X8630"/>
      <c r="Y8630" s="67" t="str">
        <f t="shared" si="983"/>
        <v xml:space="preserve"> </v>
      </c>
      <c r="AB8630" t="s">
        <v>90</v>
      </c>
      <c r="AC8630" s="46">
        <v>5103</v>
      </c>
      <c r="AD8630" s="46">
        <v>72</v>
      </c>
      <c r="AE8630" s="46">
        <v>69.599999999999994</v>
      </c>
      <c r="AF8630" s="46">
        <v>117</v>
      </c>
      <c r="AH8630" s="70" t="str">
        <f t="shared" si="984"/>
        <v/>
      </c>
      <c r="AI8630" s="70" t="str">
        <f t="shared" si="985"/>
        <v>GCAW Girls Div 2 Notre Dame Sectional</v>
      </c>
      <c r="AJ8630" s="70" t="str">
        <f t="shared" si="986"/>
        <v/>
      </c>
      <c r="AK8630" s="70" t="str" cm="1">
        <f t="array" ref="AK8630">_xlfn.IFS(AH8630&lt;&gt;"","1",AI8630&lt;&gt;"","2",AJ8630&lt;&gt;"","3")</f>
        <v>2</v>
      </c>
    </row>
    <row r="8631" spans="1:37" x14ac:dyDescent="0.25">
      <c r="A8631" t="s">
        <v>288</v>
      </c>
      <c r="B8631" t="s">
        <v>415</v>
      </c>
      <c r="C8631" s="67" t="str">
        <f t="shared" si="980"/>
        <v>Heather Krause</v>
      </c>
      <c r="D8631" s="71" t="str" cm="1">
        <f t="array" ref="D8631">_xlfn.IFS(AK8631="1",CONCATENATE(C8631,"Regional"),AK8631="2",CONCATENATE(C8631,"Sectional"),AK8631="3",CONCATENATE(C8631,COUNTIF($C$1:C8631,C8631)))</f>
        <v>Heather KrauseSectional</v>
      </c>
      <c r="E8631" s="66">
        <v>45202.375</v>
      </c>
      <c r="F8631" t="s">
        <v>2520</v>
      </c>
      <c r="G8631" s="46">
        <v>54</v>
      </c>
      <c r="H8631" s="46">
        <v>97</v>
      </c>
      <c r="I8631" s="46">
        <v>14</v>
      </c>
      <c r="J8631" t="s">
        <v>173</v>
      </c>
      <c r="K8631" t="s">
        <v>90</v>
      </c>
      <c r="L8631" s="46">
        <v>5103</v>
      </c>
      <c r="M8631" s="46">
        <v>72</v>
      </c>
      <c r="N8631" s="46">
        <v>69.599999999999994</v>
      </c>
      <c r="O8631" s="46">
        <v>117</v>
      </c>
      <c r="P8631" s="46">
        <f t="shared" si="981"/>
        <v>2</v>
      </c>
      <c r="R8631" s="67" t="s">
        <v>1142</v>
      </c>
      <c r="S8631" s="67">
        <f>COUNTIF(Y$2:$Y$100,R8631)</f>
        <v>0</v>
      </c>
      <c r="V8631" s="67">
        <f t="shared" si="982"/>
        <v>0</v>
      </c>
      <c r="X8631"/>
      <c r="Y8631" s="67" t="str">
        <f t="shared" si="983"/>
        <v xml:space="preserve"> </v>
      </c>
      <c r="AB8631" t="s">
        <v>90</v>
      </c>
      <c r="AC8631" s="46">
        <v>5103</v>
      </c>
      <c r="AD8631" s="46">
        <v>72</v>
      </c>
      <c r="AE8631" s="46">
        <v>69.599999999999994</v>
      </c>
      <c r="AF8631" s="46">
        <v>117</v>
      </c>
      <c r="AH8631" s="70" t="str">
        <f t="shared" si="984"/>
        <v/>
      </c>
      <c r="AI8631" s="70" t="str">
        <f t="shared" si="985"/>
        <v>GCAW Girls Div 2 Notre Dame Sectional</v>
      </c>
      <c r="AJ8631" s="70" t="str">
        <f t="shared" si="986"/>
        <v/>
      </c>
      <c r="AK8631" s="70" t="str" cm="1">
        <f t="array" ref="AK8631">_xlfn.IFS(AH8631&lt;&gt;"","1",AI8631&lt;&gt;"","2",AJ8631&lt;&gt;"","3")</f>
        <v>2</v>
      </c>
    </row>
    <row r="8632" spans="1:37" x14ac:dyDescent="0.25">
      <c r="A8632" t="s">
        <v>2073</v>
      </c>
      <c r="B8632" t="s">
        <v>458</v>
      </c>
      <c r="C8632" s="67" t="str">
        <f t="shared" si="980"/>
        <v>Lauren Movrich</v>
      </c>
      <c r="D8632" s="71" t="str" cm="1">
        <f t="array" ref="D8632">_xlfn.IFS(AK8632="1",CONCATENATE(C8632,"Regional"),AK8632="2",CONCATENATE(C8632,"Sectional"),AK8632="3",CONCATENATE(C8632,COUNTIF($C$1:C8632,C8632)))</f>
        <v>Lauren MovrichSectional</v>
      </c>
      <c r="E8632" s="66">
        <v>45202.375</v>
      </c>
      <c r="F8632" t="s">
        <v>2520</v>
      </c>
      <c r="G8632" s="46">
        <v>54</v>
      </c>
      <c r="H8632" s="46">
        <v>98</v>
      </c>
      <c r="I8632" s="46">
        <v>15</v>
      </c>
      <c r="J8632" t="s">
        <v>173</v>
      </c>
      <c r="K8632" t="s">
        <v>90</v>
      </c>
      <c r="L8632" s="46">
        <v>5103</v>
      </c>
      <c r="M8632" s="46">
        <v>72</v>
      </c>
      <c r="N8632" s="46">
        <v>69.599999999999994</v>
      </c>
      <c r="O8632" s="46">
        <v>117</v>
      </c>
      <c r="P8632" s="46">
        <f t="shared" si="981"/>
        <v>2</v>
      </c>
      <c r="R8632" s="67" t="s">
        <v>3097</v>
      </c>
      <c r="S8632" s="67">
        <f>COUNTIF(Y$2:$Y$100,R8632)</f>
        <v>0</v>
      </c>
      <c r="V8632" s="67">
        <f t="shared" si="982"/>
        <v>0</v>
      </c>
      <c r="X8632"/>
      <c r="Y8632" s="67" t="str">
        <f t="shared" si="983"/>
        <v xml:space="preserve"> </v>
      </c>
      <c r="AB8632" t="s">
        <v>90</v>
      </c>
      <c r="AC8632" s="46">
        <v>5103</v>
      </c>
      <c r="AD8632" s="46">
        <v>72</v>
      </c>
      <c r="AE8632" s="46">
        <v>69.599999999999994</v>
      </c>
      <c r="AF8632" s="46">
        <v>117</v>
      </c>
      <c r="AH8632" s="70" t="str">
        <f t="shared" si="984"/>
        <v/>
      </c>
      <c r="AI8632" s="70" t="str">
        <f t="shared" si="985"/>
        <v>GCAW Girls Div 2 Notre Dame Sectional</v>
      </c>
      <c r="AJ8632" s="70" t="str">
        <f t="shared" si="986"/>
        <v/>
      </c>
      <c r="AK8632" s="70" t="str" cm="1">
        <f t="array" ref="AK8632">_xlfn.IFS(AH8632&lt;&gt;"","1",AI8632&lt;&gt;"","2",AJ8632&lt;&gt;"","3")</f>
        <v>2</v>
      </c>
    </row>
    <row r="8633" spans="1:37" x14ac:dyDescent="0.25">
      <c r="A8633" t="s">
        <v>989</v>
      </c>
      <c r="B8633" t="s">
        <v>990</v>
      </c>
      <c r="C8633" s="67" t="str">
        <f t="shared" si="980"/>
        <v>Elliot Kriewaldt</v>
      </c>
      <c r="D8633" s="71" t="str" cm="1">
        <f t="array" ref="D8633">_xlfn.IFS(AK8633="1",CONCATENATE(C8633,"Regional"),AK8633="2",CONCATENATE(C8633,"Sectional"),AK8633="3",CONCATENATE(C8633,COUNTIF($C$1:C8633,C8633)))</f>
        <v>Elliot KriewaldtSectional</v>
      </c>
      <c r="E8633" s="66">
        <v>45202.375</v>
      </c>
      <c r="F8633" t="s">
        <v>2520</v>
      </c>
      <c r="G8633" s="46">
        <v>54</v>
      </c>
      <c r="H8633" s="46">
        <v>98</v>
      </c>
      <c r="I8633" s="46">
        <v>15</v>
      </c>
      <c r="J8633" t="s">
        <v>173</v>
      </c>
      <c r="K8633" t="s">
        <v>90</v>
      </c>
      <c r="L8633" s="46">
        <v>5103</v>
      </c>
      <c r="M8633" s="46">
        <v>72</v>
      </c>
      <c r="N8633" s="46">
        <v>69.599999999999994</v>
      </c>
      <c r="O8633" s="46">
        <v>117</v>
      </c>
      <c r="P8633" s="46">
        <f t="shared" si="981"/>
        <v>2</v>
      </c>
      <c r="R8633" s="67" t="s">
        <v>1494</v>
      </c>
      <c r="S8633" s="67">
        <f>COUNTIF(Y$2:$Y$100,R8633)</f>
        <v>0</v>
      </c>
      <c r="V8633" s="67">
        <f t="shared" si="982"/>
        <v>0</v>
      </c>
      <c r="X8633"/>
      <c r="Y8633" s="67" t="str">
        <f t="shared" si="983"/>
        <v xml:space="preserve"> </v>
      </c>
      <c r="AB8633" t="s">
        <v>90</v>
      </c>
      <c r="AC8633" s="46">
        <v>5103</v>
      </c>
      <c r="AD8633" s="46">
        <v>72</v>
      </c>
      <c r="AE8633" s="46">
        <v>69.599999999999994</v>
      </c>
      <c r="AF8633" s="46">
        <v>117</v>
      </c>
      <c r="AH8633" s="70" t="str">
        <f t="shared" si="984"/>
        <v/>
      </c>
      <c r="AI8633" s="70" t="str">
        <f t="shared" si="985"/>
        <v>GCAW Girls Div 2 Notre Dame Sectional</v>
      </c>
      <c r="AJ8633" s="70" t="str">
        <f t="shared" si="986"/>
        <v/>
      </c>
      <c r="AK8633" s="70" t="str" cm="1">
        <f t="array" ref="AK8633">_xlfn.IFS(AH8633&lt;&gt;"","1",AI8633&lt;&gt;"","2",AJ8633&lt;&gt;"","3")</f>
        <v>2</v>
      </c>
    </row>
    <row r="8634" spans="1:37" x14ac:dyDescent="0.25">
      <c r="A8634" t="s">
        <v>1916</v>
      </c>
      <c r="B8634" t="s">
        <v>554</v>
      </c>
      <c r="C8634" s="67" t="str">
        <f t="shared" si="980"/>
        <v>Trinity Flynn</v>
      </c>
      <c r="D8634" s="71" t="str" cm="1">
        <f t="array" ref="D8634">_xlfn.IFS(AK8634="1",CONCATENATE(C8634,"Regional"),AK8634="2",CONCATENATE(C8634,"Sectional"),AK8634="3",CONCATENATE(C8634,COUNTIF($C$1:C8634,C8634)))</f>
        <v>Trinity FlynnSectional</v>
      </c>
      <c r="E8634" s="66">
        <v>45202.375</v>
      </c>
      <c r="F8634" t="s">
        <v>2520</v>
      </c>
      <c r="G8634" s="46">
        <v>54</v>
      </c>
      <c r="H8634" s="46">
        <v>98</v>
      </c>
      <c r="I8634" s="46">
        <v>15</v>
      </c>
      <c r="J8634" t="s">
        <v>173</v>
      </c>
      <c r="K8634" t="s">
        <v>90</v>
      </c>
      <c r="L8634" s="46">
        <v>5103</v>
      </c>
      <c r="M8634" s="46">
        <v>72</v>
      </c>
      <c r="N8634" s="46">
        <v>69.599999999999994</v>
      </c>
      <c r="O8634" s="46">
        <v>117</v>
      </c>
      <c r="P8634" s="46">
        <f t="shared" si="981"/>
        <v>2</v>
      </c>
      <c r="R8634" s="67" t="s">
        <v>2929</v>
      </c>
      <c r="S8634" s="67">
        <f>COUNTIF(Y$2:$Y$100,R8634)</f>
        <v>0</v>
      </c>
      <c r="V8634" s="67">
        <f t="shared" si="982"/>
        <v>0</v>
      </c>
      <c r="X8634"/>
      <c r="Y8634" s="67" t="str">
        <f t="shared" si="983"/>
        <v xml:space="preserve"> </v>
      </c>
      <c r="AB8634" t="s">
        <v>90</v>
      </c>
      <c r="AC8634" s="46">
        <v>5103</v>
      </c>
      <c r="AD8634" s="46">
        <v>72</v>
      </c>
      <c r="AE8634" s="46">
        <v>69.599999999999994</v>
      </c>
      <c r="AF8634" s="46">
        <v>117</v>
      </c>
      <c r="AH8634" s="70" t="str">
        <f t="shared" si="984"/>
        <v/>
      </c>
      <c r="AI8634" s="70" t="str">
        <f t="shared" si="985"/>
        <v>GCAW Girls Div 2 Notre Dame Sectional</v>
      </c>
      <c r="AJ8634" s="70" t="str">
        <f t="shared" si="986"/>
        <v/>
      </c>
      <c r="AK8634" s="70" t="str" cm="1">
        <f t="array" ref="AK8634">_xlfn.IFS(AH8634&lt;&gt;"","1",AI8634&lt;&gt;"","2",AJ8634&lt;&gt;"","3")</f>
        <v>2</v>
      </c>
    </row>
    <row r="8635" spans="1:37" x14ac:dyDescent="0.25">
      <c r="A8635" t="s">
        <v>432</v>
      </c>
      <c r="B8635" t="s">
        <v>433</v>
      </c>
      <c r="C8635" s="67" t="str">
        <f t="shared" si="980"/>
        <v>Lacey Stephans</v>
      </c>
      <c r="D8635" s="71" t="str" cm="1">
        <f t="array" ref="D8635">_xlfn.IFS(AK8635="1",CONCATENATE(C8635,"Regional"),AK8635="2",CONCATENATE(C8635,"Sectional"),AK8635="3",CONCATENATE(C8635,COUNTIF($C$1:C8635,C8635)))</f>
        <v>Lacey StephansSectional</v>
      </c>
      <c r="E8635" s="66">
        <v>45202.375</v>
      </c>
      <c r="F8635" t="s">
        <v>2520</v>
      </c>
      <c r="G8635" s="46">
        <v>54</v>
      </c>
      <c r="H8635" s="46">
        <v>98</v>
      </c>
      <c r="I8635" s="46">
        <v>15</v>
      </c>
      <c r="J8635" t="s">
        <v>173</v>
      </c>
      <c r="K8635" t="s">
        <v>90</v>
      </c>
      <c r="L8635" s="46">
        <v>5103</v>
      </c>
      <c r="M8635" s="46">
        <v>72</v>
      </c>
      <c r="N8635" s="46">
        <v>69.599999999999994</v>
      </c>
      <c r="O8635" s="46">
        <v>117</v>
      </c>
      <c r="P8635" s="46">
        <f t="shared" si="981"/>
        <v>2</v>
      </c>
      <c r="R8635" s="67" t="s">
        <v>1150</v>
      </c>
      <c r="S8635" s="67">
        <f>COUNTIF(Y$2:$Y$100,R8635)</f>
        <v>0</v>
      </c>
      <c r="V8635" s="67">
        <f t="shared" si="982"/>
        <v>0</v>
      </c>
      <c r="X8635"/>
      <c r="Y8635" s="67" t="str">
        <f t="shared" si="983"/>
        <v xml:space="preserve"> </v>
      </c>
      <c r="AB8635" t="s">
        <v>90</v>
      </c>
      <c r="AC8635" s="46">
        <v>5103</v>
      </c>
      <c r="AD8635" s="46">
        <v>72</v>
      </c>
      <c r="AE8635" s="46">
        <v>69.599999999999994</v>
      </c>
      <c r="AF8635" s="46">
        <v>117</v>
      </c>
      <c r="AH8635" s="70" t="str">
        <f t="shared" si="984"/>
        <v/>
      </c>
      <c r="AI8635" s="70" t="str">
        <f t="shared" si="985"/>
        <v>GCAW Girls Div 2 Notre Dame Sectional</v>
      </c>
      <c r="AJ8635" s="70" t="str">
        <f t="shared" si="986"/>
        <v/>
      </c>
      <c r="AK8635" s="70" t="str" cm="1">
        <f t="array" ref="AK8635">_xlfn.IFS(AH8635&lt;&gt;"","1",AI8635&lt;&gt;"","2",AJ8635&lt;&gt;"","3")</f>
        <v>2</v>
      </c>
    </row>
    <row r="8636" spans="1:37" x14ac:dyDescent="0.25">
      <c r="A8636" t="s">
        <v>2074</v>
      </c>
      <c r="B8636" t="s">
        <v>2075</v>
      </c>
      <c r="C8636" s="67" t="str">
        <f t="shared" si="980"/>
        <v>Bowie Bredael</v>
      </c>
      <c r="D8636" s="71" t="str" cm="1">
        <f t="array" ref="D8636">_xlfn.IFS(AK8636="1",CONCATENATE(C8636,"Regional"),AK8636="2",CONCATENATE(C8636,"Sectional"),AK8636="3",CONCATENATE(C8636,COUNTIF($C$1:C8636,C8636)))</f>
        <v>Bowie BredaelSectional</v>
      </c>
      <c r="E8636" s="66">
        <v>45202.375</v>
      </c>
      <c r="F8636" t="s">
        <v>2520</v>
      </c>
      <c r="G8636" s="46">
        <v>54</v>
      </c>
      <c r="H8636" s="46">
        <v>100</v>
      </c>
      <c r="I8636" s="46">
        <v>19</v>
      </c>
      <c r="J8636" t="s">
        <v>173</v>
      </c>
      <c r="K8636" t="s">
        <v>90</v>
      </c>
      <c r="L8636" s="46">
        <v>5103</v>
      </c>
      <c r="M8636" s="46">
        <v>72</v>
      </c>
      <c r="N8636" s="46">
        <v>69.599999999999994</v>
      </c>
      <c r="O8636" s="46">
        <v>117</v>
      </c>
      <c r="P8636" s="46">
        <f t="shared" si="981"/>
        <v>2</v>
      </c>
      <c r="R8636" s="67" t="s">
        <v>3098</v>
      </c>
      <c r="S8636" s="67">
        <f>COUNTIF(Y$2:$Y$100,R8636)</f>
        <v>0</v>
      </c>
      <c r="V8636" s="67">
        <f t="shared" si="982"/>
        <v>0</v>
      </c>
      <c r="X8636"/>
      <c r="Y8636" s="67" t="str">
        <f t="shared" si="983"/>
        <v xml:space="preserve"> </v>
      </c>
      <c r="AB8636" t="s">
        <v>90</v>
      </c>
      <c r="AC8636" s="46">
        <v>5103</v>
      </c>
      <c r="AD8636" s="46">
        <v>72</v>
      </c>
      <c r="AE8636" s="46">
        <v>69.599999999999994</v>
      </c>
      <c r="AF8636" s="46">
        <v>117</v>
      </c>
      <c r="AH8636" s="70" t="str">
        <f t="shared" si="984"/>
        <v/>
      </c>
      <c r="AI8636" s="70" t="str">
        <f t="shared" si="985"/>
        <v>GCAW Girls Div 2 Notre Dame Sectional</v>
      </c>
      <c r="AJ8636" s="70" t="str">
        <f t="shared" si="986"/>
        <v/>
      </c>
      <c r="AK8636" s="70" t="str" cm="1">
        <f t="array" ref="AK8636">_xlfn.IFS(AH8636&lt;&gt;"","1",AI8636&lt;&gt;"","2",AJ8636&lt;&gt;"","3")</f>
        <v>2</v>
      </c>
    </row>
    <row r="8637" spans="1:37" x14ac:dyDescent="0.25">
      <c r="A8637" t="s">
        <v>1129</v>
      </c>
      <c r="B8637" t="s">
        <v>528</v>
      </c>
      <c r="C8637" s="67" t="str">
        <f t="shared" si="980"/>
        <v>Kate Forton</v>
      </c>
      <c r="D8637" s="71" t="str" cm="1">
        <f t="array" ref="D8637">_xlfn.IFS(AK8637="1",CONCATENATE(C8637,"Regional"),AK8637="2",CONCATENATE(C8637,"Sectional"),AK8637="3",CONCATENATE(C8637,COUNTIF($C$1:C8637,C8637)))</f>
        <v>Kate FortonSectional</v>
      </c>
      <c r="E8637" s="66">
        <v>45202.375</v>
      </c>
      <c r="F8637" t="s">
        <v>2520</v>
      </c>
      <c r="G8637" s="46">
        <v>54</v>
      </c>
      <c r="H8637" s="46">
        <v>101</v>
      </c>
      <c r="I8637" s="46">
        <v>20</v>
      </c>
      <c r="J8637" t="s">
        <v>173</v>
      </c>
      <c r="K8637" t="s">
        <v>90</v>
      </c>
      <c r="L8637" s="46">
        <v>5103</v>
      </c>
      <c r="M8637" s="46">
        <v>72</v>
      </c>
      <c r="N8637" s="46">
        <v>69.599999999999994</v>
      </c>
      <c r="O8637" s="46">
        <v>117</v>
      </c>
      <c r="P8637" s="46">
        <f t="shared" si="981"/>
        <v>2</v>
      </c>
      <c r="R8637" s="67" t="s">
        <v>1600</v>
      </c>
      <c r="S8637" s="67">
        <f>COUNTIF(Y$2:$Y$100,R8637)</f>
        <v>0</v>
      </c>
      <c r="V8637" s="67">
        <f t="shared" si="982"/>
        <v>0</v>
      </c>
      <c r="X8637"/>
      <c r="Y8637" s="67" t="str">
        <f t="shared" si="983"/>
        <v xml:space="preserve"> </v>
      </c>
      <c r="AB8637" t="s">
        <v>90</v>
      </c>
      <c r="AC8637" s="46">
        <v>5103</v>
      </c>
      <c r="AD8637" s="46">
        <v>72</v>
      </c>
      <c r="AE8637" s="46">
        <v>69.599999999999994</v>
      </c>
      <c r="AF8637" s="46">
        <v>117</v>
      </c>
      <c r="AH8637" s="70" t="str">
        <f t="shared" si="984"/>
        <v/>
      </c>
      <c r="AI8637" s="70" t="str">
        <f t="shared" si="985"/>
        <v>GCAW Girls Div 2 Notre Dame Sectional</v>
      </c>
      <c r="AJ8637" s="70" t="str">
        <f t="shared" si="986"/>
        <v/>
      </c>
      <c r="AK8637" s="70" t="str" cm="1">
        <f t="array" ref="AK8637">_xlfn.IFS(AH8637&lt;&gt;"","1",AI8637&lt;&gt;"","2",AJ8637&lt;&gt;"","3")</f>
        <v>2</v>
      </c>
    </row>
    <row r="8638" spans="1:37" x14ac:dyDescent="0.25">
      <c r="A8638" t="s">
        <v>374</v>
      </c>
      <c r="B8638" t="s">
        <v>353</v>
      </c>
      <c r="C8638" s="67" t="str">
        <f t="shared" si="980"/>
        <v>Olivia Wagner</v>
      </c>
      <c r="D8638" s="71" t="str" cm="1">
        <f t="array" ref="D8638">_xlfn.IFS(AK8638="1",CONCATENATE(C8638,"Regional"),AK8638="2",CONCATENATE(C8638,"Sectional"),AK8638="3",CONCATENATE(C8638,COUNTIF($C$1:C8638,C8638)))</f>
        <v>Olivia WagnerSectional</v>
      </c>
      <c r="E8638" s="66">
        <v>45202.375</v>
      </c>
      <c r="F8638" t="s">
        <v>2520</v>
      </c>
      <c r="G8638" s="46">
        <v>54</v>
      </c>
      <c r="H8638" s="46">
        <v>101</v>
      </c>
      <c r="I8638" s="46">
        <v>20</v>
      </c>
      <c r="J8638" t="s">
        <v>173</v>
      </c>
      <c r="K8638" t="s">
        <v>90</v>
      </c>
      <c r="L8638" s="46">
        <v>5103</v>
      </c>
      <c r="M8638" s="46">
        <v>72</v>
      </c>
      <c r="N8638" s="46">
        <v>69.599999999999994</v>
      </c>
      <c r="O8638" s="46">
        <v>117</v>
      </c>
      <c r="P8638" s="46">
        <f t="shared" si="981"/>
        <v>2</v>
      </c>
      <c r="R8638" s="67" t="s">
        <v>3072</v>
      </c>
      <c r="S8638" s="67">
        <f>COUNTIF(Y$2:$Y$100,R8638)</f>
        <v>0</v>
      </c>
      <c r="V8638" s="67">
        <f t="shared" si="982"/>
        <v>0</v>
      </c>
      <c r="X8638"/>
      <c r="Y8638" s="67" t="str">
        <f t="shared" si="983"/>
        <v xml:space="preserve"> </v>
      </c>
      <c r="AB8638" t="s">
        <v>90</v>
      </c>
      <c r="AC8638" s="46">
        <v>5103</v>
      </c>
      <c r="AD8638" s="46">
        <v>72</v>
      </c>
      <c r="AE8638" s="46">
        <v>69.599999999999994</v>
      </c>
      <c r="AF8638" s="46">
        <v>117</v>
      </c>
      <c r="AH8638" s="70" t="str">
        <f t="shared" si="984"/>
        <v/>
      </c>
      <c r="AI8638" s="70" t="str">
        <f t="shared" si="985"/>
        <v>GCAW Girls Div 2 Notre Dame Sectional</v>
      </c>
      <c r="AJ8638" s="70" t="str">
        <f t="shared" si="986"/>
        <v/>
      </c>
      <c r="AK8638" s="70" t="str" cm="1">
        <f t="array" ref="AK8638">_xlfn.IFS(AH8638&lt;&gt;"","1",AI8638&lt;&gt;"","2",AJ8638&lt;&gt;"","3")</f>
        <v>2</v>
      </c>
    </row>
    <row r="8639" spans="1:37" x14ac:dyDescent="0.25">
      <c r="A8639" t="s">
        <v>327</v>
      </c>
      <c r="B8639" t="s">
        <v>401</v>
      </c>
      <c r="C8639" s="67" t="str">
        <f t="shared" si="980"/>
        <v>Hannah Olson</v>
      </c>
      <c r="D8639" s="71" t="str" cm="1">
        <f t="array" ref="D8639">_xlfn.IFS(AK8639="1",CONCATENATE(C8639,"Regional"),AK8639="2",CONCATENATE(C8639,"Sectional"),AK8639="3",CONCATENATE(C8639,COUNTIF($C$1:C8639,C8639)))</f>
        <v>Hannah OlsonSectional</v>
      </c>
      <c r="E8639" s="66">
        <v>45202.375</v>
      </c>
      <c r="F8639" t="s">
        <v>2520</v>
      </c>
      <c r="G8639" s="46">
        <v>54</v>
      </c>
      <c r="H8639" s="46">
        <v>103</v>
      </c>
      <c r="I8639" s="46">
        <v>22</v>
      </c>
      <c r="J8639" t="s">
        <v>173</v>
      </c>
      <c r="K8639" t="s">
        <v>90</v>
      </c>
      <c r="L8639" s="46">
        <v>5103</v>
      </c>
      <c r="M8639" s="46">
        <v>72</v>
      </c>
      <c r="N8639" s="46">
        <v>69.599999999999994</v>
      </c>
      <c r="O8639" s="46">
        <v>117</v>
      </c>
      <c r="P8639" s="46">
        <f t="shared" si="981"/>
        <v>2</v>
      </c>
      <c r="R8639" s="67" t="s">
        <v>1155</v>
      </c>
      <c r="S8639" s="67">
        <f>COUNTIF(Y$2:$Y$100,R8639)</f>
        <v>0</v>
      </c>
      <c r="V8639" s="67">
        <f t="shared" si="982"/>
        <v>0</v>
      </c>
      <c r="X8639"/>
      <c r="Y8639" s="67" t="str">
        <f t="shared" si="983"/>
        <v xml:space="preserve"> </v>
      </c>
      <c r="AB8639" t="s">
        <v>90</v>
      </c>
      <c r="AC8639" s="46">
        <v>5103</v>
      </c>
      <c r="AD8639" s="46">
        <v>72</v>
      </c>
      <c r="AE8639" s="46">
        <v>69.599999999999994</v>
      </c>
      <c r="AF8639" s="46">
        <v>117</v>
      </c>
      <c r="AH8639" s="70" t="str">
        <f t="shared" si="984"/>
        <v/>
      </c>
      <c r="AI8639" s="70" t="str">
        <f t="shared" si="985"/>
        <v>GCAW Girls Div 2 Notre Dame Sectional</v>
      </c>
      <c r="AJ8639" s="70" t="str">
        <f t="shared" si="986"/>
        <v/>
      </c>
      <c r="AK8639" s="70" t="str" cm="1">
        <f t="array" ref="AK8639">_xlfn.IFS(AH8639&lt;&gt;"","1",AI8639&lt;&gt;"","2",AJ8639&lt;&gt;"","3")</f>
        <v>2</v>
      </c>
    </row>
    <row r="8640" spans="1:37" x14ac:dyDescent="0.25">
      <c r="A8640" t="s">
        <v>334</v>
      </c>
      <c r="B8640" t="s">
        <v>280</v>
      </c>
      <c r="C8640" s="67" t="str">
        <f t="shared" si="980"/>
        <v>Kennedy Polomis</v>
      </c>
      <c r="D8640" s="71" t="str" cm="1">
        <f t="array" ref="D8640">_xlfn.IFS(AK8640="1",CONCATENATE(C8640,"Regional"),AK8640="2",CONCATENATE(C8640,"Sectional"),AK8640="3",CONCATENATE(C8640,COUNTIF($C$1:C8640,C8640)))</f>
        <v>Kennedy PolomisSectional</v>
      </c>
      <c r="E8640" s="66">
        <v>45202.375</v>
      </c>
      <c r="F8640" t="s">
        <v>2520</v>
      </c>
      <c r="G8640" s="46">
        <v>54</v>
      </c>
      <c r="H8640" s="46">
        <v>104</v>
      </c>
      <c r="I8640" s="46">
        <v>23</v>
      </c>
      <c r="J8640" t="s">
        <v>173</v>
      </c>
      <c r="K8640" t="s">
        <v>90</v>
      </c>
      <c r="L8640" s="46">
        <v>5103</v>
      </c>
      <c r="M8640" s="46">
        <v>72</v>
      </c>
      <c r="N8640" s="46">
        <v>69.599999999999994</v>
      </c>
      <c r="O8640" s="46">
        <v>117</v>
      </c>
      <c r="P8640" s="46">
        <f t="shared" si="981"/>
        <v>2</v>
      </c>
      <c r="R8640" s="67" t="s">
        <v>1488</v>
      </c>
      <c r="S8640" s="67">
        <f>COUNTIF(Y$2:$Y$100,R8640)</f>
        <v>0</v>
      </c>
      <c r="V8640" s="67">
        <f t="shared" si="982"/>
        <v>0</v>
      </c>
      <c r="X8640"/>
      <c r="Y8640" s="67" t="str">
        <f t="shared" si="983"/>
        <v xml:space="preserve"> </v>
      </c>
      <c r="AB8640" t="s">
        <v>90</v>
      </c>
      <c r="AC8640" s="46">
        <v>5103</v>
      </c>
      <c r="AD8640" s="46">
        <v>72</v>
      </c>
      <c r="AE8640" s="46">
        <v>69.599999999999994</v>
      </c>
      <c r="AF8640" s="46">
        <v>117</v>
      </c>
      <c r="AH8640" s="70" t="str">
        <f t="shared" si="984"/>
        <v/>
      </c>
      <c r="AI8640" s="70" t="str">
        <f t="shared" si="985"/>
        <v>GCAW Girls Div 2 Notre Dame Sectional</v>
      </c>
      <c r="AJ8640" s="70" t="str">
        <f t="shared" si="986"/>
        <v/>
      </c>
      <c r="AK8640" s="70" t="str" cm="1">
        <f t="array" ref="AK8640">_xlfn.IFS(AH8640&lt;&gt;"","1",AI8640&lt;&gt;"","2",AJ8640&lt;&gt;"","3")</f>
        <v>2</v>
      </c>
    </row>
    <row r="8641" spans="1:37" x14ac:dyDescent="0.25">
      <c r="A8641" t="s">
        <v>1818</v>
      </c>
      <c r="B8641" t="s">
        <v>1819</v>
      </c>
      <c r="C8641" s="67" t="str">
        <f t="shared" si="980"/>
        <v>Gillian Herrala</v>
      </c>
      <c r="D8641" s="71" t="str" cm="1">
        <f t="array" ref="D8641">_xlfn.IFS(AK8641="1",CONCATENATE(C8641,"Regional"),AK8641="2",CONCATENATE(C8641,"Sectional"),AK8641="3",CONCATENATE(C8641,COUNTIF($C$1:C8641,C8641)))</f>
        <v>Gillian HerralaSectional</v>
      </c>
      <c r="E8641" s="66">
        <v>45202.375</v>
      </c>
      <c r="F8641" t="s">
        <v>2520</v>
      </c>
      <c r="G8641" s="46">
        <v>54</v>
      </c>
      <c r="H8641" s="46">
        <v>104</v>
      </c>
      <c r="I8641" s="46">
        <v>23</v>
      </c>
      <c r="J8641" t="s">
        <v>173</v>
      </c>
      <c r="K8641" t="s">
        <v>90</v>
      </c>
      <c r="L8641" s="46">
        <v>5103</v>
      </c>
      <c r="M8641" s="46">
        <v>72</v>
      </c>
      <c r="N8641" s="46">
        <v>69.599999999999994</v>
      </c>
      <c r="O8641" s="46">
        <v>117</v>
      </c>
      <c r="P8641" s="46">
        <f t="shared" si="981"/>
        <v>2</v>
      </c>
      <c r="R8641" s="67" t="s">
        <v>2820</v>
      </c>
      <c r="S8641" s="67">
        <f>COUNTIF(Y$2:$Y$100,R8641)</f>
        <v>0</v>
      </c>
      <c r="V8641" s="67">
        <f t="shared" si="982"/>
        <v>0</v>
      </c>
      <c r="X8641"/>
      <c r="Y8641" s="67" t="str">
        <f t="shared" si="983"/>
        <v xml:space="preserve"> </v>
      </c>
      <c r="AB8641" t="s">
        <v>90</v>
      </c>
      <c r="AC8641" s="46">
        <v>5103</v>
      </c>
      <c r="AD8641" s="46">
        <v>72</v>
      </c>
      <c r="AE8641" s="46">
        <v>69.599999999999994</v>
      </c>
      <c r="AF8641" s="46">
        <v>117</v>
      </c>
      <c r="AH8641" s="70" t="str">
        <f t="shared" si="984"/>
        <v/>
      </c>
      <c r="AI8641" s="70" t="str">
        <f t="shared" si="985"/>
        <v>GCAW Girls Div 2 Notre Dame Sectional</v>
      </c>
      <c r="AJ8641" s="70" t="str">
        <f t="shared" si="986"/>
        <v/>
      </c>
      <c r="AK8641" s="70" t="str" cm="1">
        <f t="array" ref="AK8641">_xlfn.IFS(AH8641&lt;&gt;"","1",AI8641&lt;&gt;"","2",AJ8641&lt;&gt;"","3")</f>
        <v>2</v>
      </c>
    </row>
    <row r="8642" spans="1:37" x14ac:dyDescent="0.25">
      <c r="A8642" t="s">
        <v>310</v>
      </c>
      <c r="B8642" t="s">
        <v>207</v>
      </c>
      <c r="C8642" s="67" t="str">
        <f t="shared" ref="C8642:C8671" si="987">CONCATENATE(B8642," ",A8642)</f>
        <v>Taylor Miller</v>
      </c>
      <c r="D8642" s="71" t="str" cm="1">
        <f t="array" ref="D8642">_xlfn.IFS(AK8642="1",CONCATENATE(C8642,"Regional"),AK8642="2",CONCATENATE(C8642,"Sectional"),AK8642="3",CONCATENATE(C8642,COUNTIF($C$1:C8642,C8642)))</f>
        <v>Taylor MillerSectional</v>
      </c>
      <c r="E8642" s="66">
        <v>45202.375</v>
      </c>
      <c r="F8642" t="s">
        <v>2520</v>
      </c>
      <c r="G8642" s="46">
        <v>54</v>
      </c>
      <c r="H8642" s="46">
        <v>105</v>
      </c>
      <c r="I8642" s="46">
        <v>25</v>
      </c>
      <c r="J8642" t="s">
        <v>173</v>
      </c>
      <c r="K8642" t="s">
        <v>90</v>
      </c>
      <c r="L8642" s="46">
        <v>5103</v>
      </c>
      <c r="M8642" s="46">
        <v>72</v>
      </c>
      <c r="N8642" s="46">
        <v>69.599999999999994</v>
      </c>
      <c r="O8642" s="46">
        <v>117</v>
      </c>
      <c r="P8642" s="46">
        <f t="shared" ref="P8642:P8671" si="988">IF(L8642&gt;4000,2,1)</f>
        <v>2</v>
      </c>
      <c r="R8642" s="67" t="s">
        <v>1490</v>
      </c>
      <c r="S8642" s="67">
        <f>COUNTIF(Y$2:$Y$100,R8642)</f>
        <v>0</v>
      </c>
      <c r="V8642" s="67">
        <f t="shared" si="982"/>
        <v>0</v>
      </c>
      <c r="X8642"/>
      <c r="Y8642" s="67" t="str">
        <f t="shared" si="983"/>
        <v xml:space="preserve"> </v>
      </c>
      <c r="AB8642" t="s">
        <v>90</v>
      </c>
      <c r="AC8642" s="46">
        <v>5103</v>
      </c>
      <c r="AD8642" s="46">
        <v>72</v>
      </c>
      <c r="AE8642" s="46">
        <v>69.599999999999994</v>
      </c>
      <c r="AF8642" s="46">
        <v>117</v>
      </c>
      <c r="AH8642" s="70" t="str">
        <f t="shared" si="984"/>
        <v/>
      </c>
      <c r="AI8642" s="70" t="str">
        <f t="shared" si="985"/>
        <v>GCAW Girls Div 2 Notre Dame Sectional</v>
      </c>
      <c r="AJ8642" s="70" t="str">
        <f t="shared" si="986"/>
        <v/>
      </c>
      <c r="AK8642" s="70" t="str" cm="1">
        <f t="array" ref="AK8642">_xlfn.IFS(AH8642&lt;&gt;"","1",AI8642&lt;&gt;"","2",AJ8642&lt;&gt;"","3")</f>
        <v>2</v>
      </c>
    </row>
    <row r="8643" spans="1:37" x14ac:dyDescent="0.25">
      <c r="A8643" t="s">
        <v>978</v>
      </c>
      <c r="B8643" t="s">
        <v>979</v>
      </c>
      <c r="C8643" s="67" t="str">
        <f t="shared" si="987"/>
        <v>Cj Woosley</v>
      </c>
      <c r="D8643" s="71" t="str" cm="1">
        <f t="array" ref="D8643">_xlfn.IFS(AK8643="1",CONCATENATE(C8643,"Regional"),AK8643="2",CONCATENATE(C8643,"Sectional"),AK8643="3",CONCATENATE(C8643,COUNTIF($C$1:C8643,C8643)))</f>
        <v>Cj WoosleySectional</v>
      </c>
      <c r="E8643" s="66">
        <v>45202.375</v>
      </c>
      <c r="F8643" t="s">
        <v>2520</v>
      </c>
      <c r="G8643" s="46">
        <v>54</v>
      </c>
      <c r="H8643" s="46">
        <v>106</v>
      </c>
      <c r="I8643" s="46">
        <v>26</v>
      </c>
      <c r="J8643" t="s">
        <v>173</v>
      </c>
      <c r="K8643" t="s">
        <v>90</v>
      </c>
      <c r="L8643" s="46">
        <v>5103</v>
      </c>
      <c r="M8643" s="46">
        <v>72</v>
      </c>
      <c r="N8643" s="46">
        <v>69.599999999999994</v>
      </c>
      <c r="O8643" s="46">
        <v>117</v>
      </c>
      <c r="P8643" s="46">
        <f t="shared" si="988"/>
        <v>2</v>
      </c>
      <c r="R8643" s="67" t="s">
        <v>1489</v>
      </c>
      <c r="S8643" s="67">
        <f>COUNTIF(Y$2:$Y$100,R8643)</f>
        <v>0</v>
      </c>
      <c r="V8643" s="67">
        <f t="shared" si="982"/>
        <v>0</v>
      </c>
      <c r="X8643"/>
      <c r="Y8643" s="67" t="str">
        <f t="shared" si="983"/>
        <v xml:space="preserve"> </v>
      </c>
      <c r="AB8643" t="s">
        <v>90</v>
      </c>
      <c r="AC8643" s="46">
        <v>5103</v>
      </c>
      <c r="AD8643" s="46">
        <v>72</v>
      </c>
      <c r="AE8643" s="46">
        <v>69.599999999999994</v>
      </c>
      <c r="AF8643" s="46">
        <v>117</v>
      </c>
      <c r="AH8643" s="70" t="str">
        <f t="shared" si="984"/>
        <v/>
      </c>
      <c r="AI8643" s="70" t="str">
        <f t="shared" si="985"/>
        <v>GCAW Girls Div 2 Notre Dame Sectional</v>
      </c>
      <c r="AJ8643" s="70" t="str">
        <f t="shared" si="986"/>
        <v/>
      </c>
      <c r="AK8643" s="70" t="str" cm="1">
        <f t="array" ref="AK8643">_xlfn.IFS(AH8643&lt;&gt;"","1",AI8643&lt;&gt;"","2",AJ8643&lt;&gt;"","3")</f>
        <v>2</v>
      </c>
    </row>
    <row r="8644" spans="1:37" x14ac:dyDescent="0.25">
      <c r="A8644" t="s">
        <v>2042</v>
      </c>
      <c r="B8644" t="s">
        <v>599</v>
      </c>
      <c r="C8644" s="67" t="str">
        <f t="shared" si="987"/>
        <v>Grace Jansen</v>
      </c>
      <c r="D8644" s="71" t="str" cm="1">
        <f t="array" ref="D8644">_xlfn.IFS(AK8644="1",CONCATENATE(C8644,"Regional"),AK8644="2",CONCATENATE(C8644,"Sectional"),AK8644="3",CONCATENATE(C8644,COUNTIF($C$1:C8644,C8644)))</f>
        <v>Grace JansenSectional</v>
      </c>
      <c r="E8644" s="66">
        <v>45202.375</v>
      </c>
      <c r="F8644" t="s">
        <v>2520</v>
      </c>
      <c r="G8644" s="46">
        <v>54</v>
      </c>
      <c r="H8644" s="46">
        <v>107</v>
      </c>
      <c r="I8644" s="46">
        <v>27</v>
      </c>
      <c r="J8644" t="s">
        <v>173</v>
      </c>
      <c r="K8644" t="s">
        <v>90</v>
      </c>
      <c r="L8644" s="46">
        <v>5103</v>
      </c>
      <c r="M8644" s="46">
        <v>72</v>
      </c>
      <c r="N8644" s="46">
        <v>69.599999999999994</v>
      </c>
      <c r="O8644" s="46">
        <v>117</v>
      </c>
      <c r="P8644" s="46">
        <f t="shared" si="988"/>
        <v>2</v>
      </c>
      <c r="R8644" s="67" t="s">
        <v>3061</v>
      </c>
      <c r="S8644" s="67">
        <f>COUNTIF(Y$2:$Y$100,R8644)</f>
        <v>0</v>
      </c>
      <c r="V8644" s="67">
        <f t="shared" si="982"/>
        <v>0</v>
      </c>
      <c r="X8644"/>
      <c r="Y8644" s="67" t="str">
        <f t="shared" si="983"/>
        <v xml:space="preserve"> </v>
      </c>
      <c r="AB8644" t="s">
        <v>90</v>
      </c>
      <c r="AC8644" s="46">
        <v>5103</v>
      </c>
      <c r="AD8644" s="46">
        <v>72</v>
      </c>
      <c r="AE8644" s="46">
        <v>69.599999999999994</v>
      </c>
      <c r="AF8644" s="46">
        <v>117</v>
      </c>
      <c r="AH8644" s="70" t="str">
        <f t="shared" si="984"/>
        <v/>
      </c>
      <c r="AI8644" s="70" t="str">
        <f t="shared" si="985"/>
        <v>GCAW Girls Div 2 Notre Dame Sectional</v>
      </c>
      <c r="AJ8644" s="70" t="str">
        <f t="shared" si="986"/>
        <v/>
      </c>
      <c r="AK8644" s="70" t="str" cm="1">
        <f t="array" ref="AK8644">_xlfn.IFS(AH8644&lt;&gt;"","1",AI8644&lt;&gt;"","2",AJ8644&lt;&gt;"","3")</f>
        <v>2</v>
      </c>
    </row>
    <row r="8645" spans="1:37" x14ac:dyDescent="0.25">
      <c r="A8645" t="s">
        <v>2151</v>
      </c>
      <c r="B8645" t="s">
        <v>891</v>
      </c>
      <c r="C8645" s="67" t="str">
        <f t="shared" si="987"/>
        <v>Brynn Hodkiewicz</v>
      </c>
      <c r="D8645" s="71" t="str" cm="1">
        <f t="array" ref="D8645">_xlfn.IFS(AK8645="1",CONCATENATE(C8645,"Regional"),AK8645="2",CONCATENATE(C8645,"Sectional"),AK8645="3",CONCATENATE(C8645,COUNTIF($C$1:C8645,C8645)))</f>
        <v>Brynn HodkiewiczSectional</v>
      </c>
      <c r="E8645" s="66">
        <v>45202.375</v>
      </c>
      <c r="F8645" t="s">
        <v>2520</v>
      </c>
      <c r="G8645" s="46">
        <v>54</v>
      </c>
      <c r="H8645" s="46">
        <v>107</v>
      </c>
      <c r="I8645" s="46">
        <v>27</v>
      </c>
      <c r="J8645" t="s">
        <v>173</v>
      </c>
      <c r="K8645" t="s">
        <v>90</v>
      </c>
      <c r="L8645" s="46">
        <v>5103</v>
      </c>
      <c r="M8645" s="46">
        <v>72</v>
      </c>
      <c r="N8645" s="46">
        <v>69.599999999999994</v>
      </c>
      <c r="O8645" s="46">
        <v>117</v>
      </c>
      <c r="P8645" s="46">
        <f t="shared" si="988"/>
        <v>2</v>
      </c>
      <c r="R8645" s="67" t="s">
        <v>3176</v>
      </c>
      <c r="S8645" s="67">
        <f>COUNTIF(Y$2:$Y$100,R8645)</f>
        <v>0</v>
      </c>
      <c r="V8645" s="67">
        <f t="shared" si="982"/>
        <v>0</v>
      </c>
      <c r="X8645"/>
      <c r="Y8645" s="67" t="str">
        <f t="shared" si="983"/>
        <v xml:space="preserve"> </v>
      </c>
      <c r="AB8645" t="s">
        <v>90</v>
      </c>
      <c r="AC8645" s="46">
        <v>5103</v>
      </c>
      <c r="AD8645" s="46">
        <v>72</v>
      </c>
      <c r="AE8645" s="46">
        <v>69.599999999999994</v>
      </c>
      <c r="AF8645" s="46">
        <v>117</v>
      </c>
      <c r="AH8645" s="70" t="str">
        <f t="shared" si="984"/>
        <v/>
      </c>
      <c r="AI8645" s="70" t="str">
        <f t="shared" si="985"/>
        <v>GCAW Girls Div 2 Notre Dame Sectional</v>
      </c>
      <c r="AJ8645" s="70" t="str">
        <f t="shared" si="986"/>
        <v/>
      </c>
      <c r="AK8645" s="70" t="str" cm="1">
        <f t="array" ref="AK8645">_xlfn.IFS(AH8645&lt;&gt;"","1",AI8645&lt;&gt;"","2",AJ8645&lt;&gt;"","3")</f>
        <v>2</v>
      </c>
    </row>
    <row r="8646" spans="1:37" x14ac:dyDescent="0.25">
      <c r="A8646" t="s">
        <v>815</v>
      </c>
      <c r="B8646" t="s">
        <v>555</v>
      </c>
      <c r="C8646" s="67" t="str">
        <f t="shared" si="987"/>
        <v>Molly Martine</v>
      </c>
      <c r="D8646" s="71" t="str" cm="1">
        <f t="array" ref="D8646">_xlfn.IFS(AK8646="1",CONCATENATE(C8646,"Regional"),AK8646="2",CONCATENATE(C8646,"Sectional"),AK8646="3",CONCATENATE(C8646,COUNTIF($C$1:C8646,C8646)))</f>
        <v>Molly MartineSectional</v>
      </c>
      <c r="E8646" s="66">
        <v>45202.375</v>
      </c>
      <c r="F8646" t="s">
        <v>2520</v>
      </c>
      <c r="G8646" s="46">
        <v>54</v>
      </c>
      <c r="H8646" s="46">
        <v>108</v>
      </c>
      <c r="I8646" s="46">
        <v>29</v>
      </c>
      <c r="J8646" t="s">
        <v>173</v>
      </c>
      <c r="K8646" t="s">
        <v>90</v>
      </c>
      <c r="L8646" s="46">
        <v>5103</v>
      </c>
      <c r="M8646" s="46">
        <v>72</v>
      </c>
      <c r="N8646" s="46">
        <v>69.599999999999994</v>
      </c>
      <c r="O8646" s="46">
        <v>117</v>
      </c>
      <c r="P8646" s="46">
        <f t="shared" si="988"/>
        <v>2</v>
      </c>
      <c r="R8646" s="67" t="s">
        <v>2826</v>
      </c>
      <c r="S8646" s="67">
        <f>COUNTIF(Y$2:$Y$100,R8646)</f>
        <v>0</v>
      </c>
      <c r="V8646" s="67">
        <f t="shared" si="982"/>
        <v>0</v>
      </c>
      <c r="X8646"/>
      <c r="Y8646" s="67" t="str">
        <f t="shared" si="983"/>
        <v xml:space="preserve"> </v>
      </c>
      <c r="AB8646" t="s">
        <v>90</v>
      </c>
      <c r="AC8646" s="46">
        <v>5103</v>
      </c>
      <c r="AD8646" s="46">
        <v>72</v>
      </c>
      <c r="AE8646" s="46">
        <v>69.599999999999994</v>
      </c>
      <c r="AF8646" s="46">
        <v>117</v>
      </c>
      <c r="AH8646" s="70" t="str">
        <f t="shared" si="984"/>
        <v/>
      </c>
      <c r="AI8646" s="70" t="str">
        <f t="shared" si="985"/>
        <v>GCAW Girls Div 2 Notre Dame Sectional</v>
      </c>
      <c r="AJ8646" s="70" t="str">
        <f t="shared" si="986"/>
        <v/>
      </c>
      <c r="AK8646" s="70" t="str" cm="1">
        <f t="array" ref="AK8646">_xlfn.IFS(AH8646&lt;&gt;"","1",AI8646&lt;&gt;"","2",AJ8646&lt;&gt;"","3")</f>
        <v>2</v>
      </c>
    </row>
    <row r="8647" spans="1:37" x14ac:dyDescent="0.25">
      <c r="A8647" t="s">
        <v>2041</v>
      </c>
      <c r="B8647" t="s">
        <v>380</v>
      </c>
      <c r="C8647" s="67" t="str">
        <f t="shared" si="987"/>
        <v>Amelia Eiting</v>
      </c>
      <c r="D8647" s="71" t="str" cm="1">
        <f t="array" ref="D8647">_xlfn.IFS(AK8647="1",CONCATENATE(C8647,"Regional"),AK8647="2",CONCATENATE(C8647,"Sectional"),AK8647="3",CONCATENATE(C8647,COUNTIF($C$1:C8647,C8647)))</f>
        <v>Amelia EitingSectional</v>
      </c>
      <c r="E8647" s="66">
        <v>45202.375</v>
      </c>
      <c r="F8647" t="s">
        <v>2520</v>
      </c>
      <c r="G8647" s="46">
        <v>54</v>
      </c>
      <c r="H8647" s="46">
        <v>109</v>
      </c>
      <c r="I8647" s="46">
        <v>30</v>
      </c>
      <c r="J8647" t="s">
        <v>173</v>
      </c>
      <c r="K8647" t="s">
        <v>90</v>
      </c>
      <c r="L8647" s="46">
        <v>5103</v>
      </c>
      <c r="M8647" s="46">
        <v>72</v>
      </c>
      <c r="N8647" s="46">
        <v>69.599999999999994</v>
      </c>
      <c r="O8647" s="46">
        <v>117</v>
      </c>
      <c r="P8647" s="46">
        <f t="shared" si="988"/>
        <v>2</v>
      </c>
      <c r="R8647" s="67" t="s">
        <v>3060</v>
      </c>
      <c r="S8647" s="67">
        <f>COUNTIF(Y$2:$Y$100,R8647)</f>
        <v>0</v>
      </c>
      <c r="V8647" s="67">
        <f t="shared" si="982"/>
        <v>0</v>
      </c>
      <c r="X8647"/>
      <c r="Y8647" s="67" t="str">
        <f t="shared" si="983"/>
        <v xml:space="preserve"> </v>
      </c>
      <c r="AB8647" t="s">
        <v>90</v>
      </c>
      <c r="AC8647" s="46">
        <v>5103</v>
      </c>
      <c r="AD8647" s="46">
        <v>72</v>
      </c>
      <c r="AE8647" s="46">
        <v>69.599999999999994</v>
      </c>
      <c r="AF8647" s="46">
        <v>117</v>
      </c>
      <c r="AH8647" s="70" t="str">
        <f t="shared" si="984"/>
        <v/>
      </c>
      <c r="AI8647" s="70" t="str">
        <f t="shared" si="985"/>
        <v>GCAW Girls Div 2 Notre Dame Sectional</v>
      </c>
      <c r="AJ8647" s="70" t="str">
        <f t="shared" si="986"/>
        <v/>
      </c>
      <c r="AK8647" s="70" t="str" cm="1">
        <f t="array" ref="AK8647">_xlfn.IFS(AH8647&lt;&gt;"","1",AI8647&lt;&gt;"","2",AJ8647&lt;&gt;"","3")</f>
        <v>2</v>
      </c>
    </row>
    <row r="8648" spans="1:37" x14ac:dyDescent="0.25">
      <c r="A8648" t="s">
        <v>2051</v>
      </c>
      <c r="B8648" t="s">
        <v>582</v>
      </c>
      <c r="C8648" s="67" t="str">
        <f t="shared" si="987"/>
        <v>Katelyn Shedlosky</v>
      </c>
      <c r="D8648" s="71" t="str" cm="1">
        <f t="array" ref="D8648">_xlfn.IFS(AK8648="1",CONCATENATE(C8648,"Regional"),AK8648="2",CONCATENATE(C8648,"Sectional"),AK8648="3",CONCATENATE(C8648,COUNTIF($C$1:C8648,C8648)))</f>
        <v>Katelyn ShedloskySectional</v>
      </c>
      <c r="E8648" s="66">
        <v>45202.375</v>
      </c>
      <c r="F8648" t="s">
        <v>2520</v>
      </c>
      <c r="G8648" s="46">
        <v>54</v>
      </c>
      <c r="H8648" s="46">
        <v>110</v>
      </c>
      <c r="I8648" s="46">
        <v>31</v>
      </c>
      <c r="J8648" t="s">
        <v>173</v>
      </c>
      <c r="K8648" t="s">
        <v>90</v>
      </c>
      <c r="L8648" s="46">
        <v>5103</v>
      </c>
      <c r="M8648" s="46">
        <v>72</v>
      </c>
      <c r="N8648" s="46">
        <v>69.599999999999994</v>
      </c>
      <c r="O8648" s="46">
        <v>117</v>
      </c>
      <c r="P8648" s="46">
        <f t="shared" si="988"/>
        <v>2</v>
      </c>
      <c r="R8648" s="67" t="s">
        <v>3070</v>
      </c>
      <c r="S8648" s="67">
        <f>COUNTIF(Y$2:$Y$100,R8648)</f>
        <v>0</v>
      </c>
      <c r="V8648" s="67">
        <f t="shared" si="982"/>
        <v>0</v>
      </c>
      <c r="X8648"/>
      <c r="Y8648" s="67" t="str">
        <f t="shared" si="983"/>
        <v xml:space="preserve"> </v>
      </c>
      <c r="AB8648" t="s">
        <v>90</v>
      </c>
      <c r="AC8648" s="46">
        <v>5103</v>
      </c>
      <c r="AD8648" s="46">
        <v>72</v>
      </c>
      <c r="AE8648" s="46">
        <v>69.599999999999994</v>
      </c>
      <c r="AF8648" s="46">
        <v>117</v>
      </c>
      <c r="AH8648" s="70" t="str">
        <f t="shared" si="984"/>
        <v/>
      </c>
      <c r="AI8648" s="70" t="str">
        <f t="shared" si="985"/>
        <v>GCAW Girls Div 2 Notre Dame Sectional</v>
      </c>
      <c r="AJ8648" s="70" t="str">
        <f t="shared" si="986"/>
        <v/>
      </c>
      <c r="AK8648" s="70" t="str" cm="1">
        <f t="array" ref="AK8648">_xlfn.IFS(AH8648&lt;&gt;"","1",AI8648&lt;&gt;"","2",AJ8648&lt;&gt;"","3")</f>
        <v>2</v>
      </c>
    </row>
    <row r="8649" spans="1:37" x14ac:dyDescent="0.25">
      <c r="A8649" t="s">
        <v>3415</v>
      </c>
      <c r="B8649" t="s">
        <v>492</v>
      </c>
      <c r="C8649" s="67" t="str">
        <f t="shared" si="987"/>
        <v>Anna Marzahl</v>
      </c>
      <c r="D8649" s="71" t="str" cm="1">
        <f t="array" ref="D8649">_xlfn.IFS(AK8649="1",CONCATENATE(C8649,"Regional"),AK8649="2",CONCATENATE(C8649,"Sectional"),AK8649="3",CONCATENATE(C8649,COUNTIF($C$1:C8649,C8649)))</f>
        <v>Anna MarzahlSectional</v>
      </c>
      <c r="E8649" s="66">
        <v>45202.375</v>
      </c>
      <c r="F8649" t="s">
        <v>2520</v>
      </c>
      <c r="G8649" s="46">
        <v>54</v>
      </c>
      <c r="H8649" s="46">
        <v>110</v>
      </c>
      <c r="I8649" s="46">
        <v>31</v>
      </c>
      <c r="J8649" t="s">
        <v>173</v>
      </c>
      <c r="K8649" t="s">
        <v>90</v>
      </c>
      <c r="L8649" s="46">
        <v>5103</v>
      </c>
      <c r="M8649" s="46">
        <v>72</v>
      </c>
      <c r="N8649" s="46">
        <v>69.599999999999994</v>
      </c>
      <c r="O8649" s="46">
        <v>117</v>
      </c>
      <c r="P8649" s="46">
        <f t="shared" si="988"/>
        <v>2</v>
      </c>
      <c r="R8649" s="67" t="s">
        <v>3583</v>
      </c>
      <c r="S8649" s="67">
        <f>COUNTIF(Y$2:$Y$100,R8649)</f>
        <v>0</v>
      </c>
      <c r="V8649" s="67">
        <f t="shared" si="982"/>
        <v>0</v>
      </c>
      <c r="X8649"/>
      <c r="Y8649" s="67" t="str">
        <f t="shared" si="983"/>
        <v xml:space="preserve"> </v>
      </c>
      <c r="AB8649" t="s">
        <v>90</v>
      </c>
      <c r="AC8649" s="46">
        <v>5103</v>
      </c>
      <c r="AD8649" s="46">
        <v>72</v>
      </c>
      <c r="AE8649" s="46">
        <v>69.599999999999994</v>
      </c>
      <c r="AF8649" s="46">
        <v>117</v>
      </c>
      <c r="AH8649" s="70" t="str">
        <f t="shared" si="984"/>
        <v/>
      </c>
      <c r="AI8649" s="70" t="str">
        <f t="shared" si="985"/>
        <v>GCAW Girls Div 2 Notre Dame Sectional</v>
      </c>
      <c r="AJ8649" s="70" t="str">
        <f t="shared" si="986"/>
        <v/>
      </c>
      <c r="AK8649" s="70" t="str" cm="1">
        <f t="array" ref="AK8649">_xlfn.IFS(AH8649&lt;&gt;"","1",AI8649&lt;&gt;"","2",AJ8649&lt;&gt;"","3")</f>
        <v>2</v>
      </c>
    </row>
    <row r="8650" spans="1:37" x14ac:dyDescent="0.25">
      <c r="A8650" t="s">
        <v>2054</v>
      </c>
      <c r="B8650" t="s">
        <v>2055</v>
      </c>
      <c r="C8650" s="67" t="str">
        <f t="shared" si="987"/>
        <v>Aleena LaRosh</v>
      </c>
      <c r="D8650" s="71" t="str" cm="1">
        <f t="array" ref="D8650">_xlfn.IFS(AK8650="1",CONCATENATE(C8650,"Regional"),AK8650="2",CONCATENATE(C8650,"Sectional"),AK8650="3",CONCATENATE(C8650,COUNTIF($C$1:C8650,C8650)))</f>
        <v>Aleena LaRoshSectional</v>
      </c>
      <c r="E8650" s="66">
        <v>45202.375</v>
      </c>
      <c r="F8650" t="s">
        <v>2520</v>
      </c>
      <c r="G8650" s="46">
        <v>54</v>
      </c>
      <c r="H8650" s="46">
        <v>111</v>
      </c>
      <c r="I8650" s="46">
        <v>33</v>
      </c>
      <c r="J8650" t="s">
        <v>173</v>
      </c>
      <c r="K8650" t="s">
        <v>90</v>
      </c>
      <c r="L8650" s="46">
        <v>5103</v>
      </c>
      <c r="M8650" s="46">
        <v>72</v>
      </c>
      <c r="N8650" s="46">
        <v>69.599999999999994</v>
      </c>
      <c r="O8650" s="46">
        <v>117</v>
      </c>
      <c r="P8650" s="46">
        <f t="shared" si="988"/>
        <v>2</v>
      </c>
      <c r="R8650" s="67" t="s">
        <v>3077</v>
      </c>
      <c r="S8650" s="67">
        <f>COUNTIF(Y$2:$Y$100,R8650)</f>
        <v>0</v>
      </c>
      <c r="V8650" s="67">
        <f t="shared" si="982"/>
        <v>0</v>
      </c>
      <c r="X8650"/>
      <c r="Y8650" s="67" t="str">
        <f t="shared" si="983"/>
        <v xml:space="preserve"> </v>
      </c>
      <c r="AB8650" t="s">
        <v>90</v>
      </c>
      <c r="AC8650" s="46">
        <v>5103</v>
      </c>
      <c r="AD8650" s="46">
        <v>72</v>
      </c>
      <c r="AE8650" s="46">
        <v>69.599999999999994</v>
      </c>
      <c r="AF8650" s="46">
        <v>117</v>
      </c>
      <c r="AH8650" s="70" t="str">
        <f t="shared" si="984"/>
        <v/>
      </c>
      <c r="AI8650" s="70" t="str">
        <f t="shared" si="985"/>
        <v>GCAW Girls Div 2 Notre Dame Sectional</v>
      </c>
      <c r="AJ8650" s="70" t="str">
        <f t="shared" si="986"/>
        <v/>
      </c>
      <c r="AK8650" s="70" t="str" cm="1">
        <f t="array" ref="AK8650">_xlfn.IFS(AH8650&lt;&gt;"","1",AI8650&lt;&gt;"","2",AJ8650&lt;&gt;"","3")</f>
        <v>2</v>
      </c>
    </row>
    <row r="8651" spans="1:37" x14ac:dyDescent="0.25">
      <c r="A8651" t="s">
        <v>283</v>
      </c>
      <c r="B8651" t="s">
        <v>353</v>
      </c>
      <c r="C8651" s="67" t="str">
        <f t="shared" si="987"/>
        <v>Olivia Knobloch</v>
      </c>
      <c r="D8651" s="71" t="str" cm="1">
        <f t="array" ref="D8651">_xlfn.IFS(AK8651="1",CONCATENATE(C8651,"Regional"),AK8651="2",CONCATENATE(C8651,"Sectional"),AK8651="3",CONCATENATE(C8651,COUNTIF($C$1:C8651,C8651)))</f>
        <v>Olivia KnoblochSectional</v>
      </c>
      <c r="E8651" s="66">
        <v>45202.375</v>
      </c>
      <c r="F8651" t="s">
        <v>2520</v>
      </c>
      <c r="G8651" s="46">
        <v>54</v>
      </c>
      <c r="H8651" s="46">
        <v>111</v>
      </c>
      <c r="I8651" s="46">
        <v>33</v>
      </c>
      <c r="J8651" t="s">
        <v>173</v>
      </c>
      <c r="K8651" t="s">
        <v>90</v>
      </c>
      <c r="L8651" s="46">
        <v>5103</v>
      </c>
      <c r="M8651" s="46">
        <v>72</v>
      </c>
      <c r="N8651" s="46">
        <v>69.599999999999994</v>
      </c>
      <c r="O8651" s="46">
        <v>117</v>
      </c>
      <c r="P8651" s="46">
        <f t="shared" si="988"/>
        <v>2</v>
      </c>
      <c r="R8651" s="67" t="s">
        <v>3512</v>
      </c>
      <c r="S8651" s="67">
        <f>COUNTIF(Y$2:$Y$100,R8651)</f>
        <v>0</v>
      </c>
      <c r="V8651" s="67">
        <f t="shared" si="982"/>
        <v>0</v>
      </c>
      <c r="X8651"/>
      <c r="Y8651" s="67" t="str">
        <f t="shared" si="983"/>
        <v xml:space="preserve"> </v>
      </c>
      <c r="AB8651" t="s">
        <v>90</v>
      </c>
      <c r="AC8651" s="46">
        <v>5103</v>
      </c>
      <c r="AD8651" s="46">
        <v>72</v>
      </c>
      <c r="AE8651" s="46">
        <v>69.599999999999994</v>
      </c>
      <c r="AF8651" s="46">
        <v>117</v>
      </c>
      <c r="AH8651" s="70" t="str">
        <f t="shared" si="984"/>
        <v/>
      </c>
      <c r="AI8651" s="70" t="str">
        <f t="shared" si="985"/>
        <v>GCAW Girls Div 2 Notre Dame Sectional</v>
      </c>
      <c r="AJ8651" s="70" t="str">
        <f t="shared" si="986"/>
        <v/>
      </c>
      <c r="AK8651" s="70" t="str" cm="1">
        <f t="array" ref="AK8651">_xlfn.IFS(AH8651&lt;&gt;"","1",AI8651&lt;&gt;"","2",AJ8651&lt;&gt;"","3")</f>
        <v>2</v>
      </c>
    </row>
    <row r="8652" spans="1:37" x14ac:dyDescent="0.25">
      <c r="A8652" t="s">
        <v>2080</v>
      </c>
      <c r="B8652" t="s">
        <v>272</v>
      </c>
      <c r="C8652" s="67" t="str">
        <f t="shared" si="987"/>
        <v>Reese Bandow</v>
      </c>
      <c r="D8652" s="71" t="str" cm="1">
        <f t="array" ref="D8652">_xlfn.IFS(AK8652="1",CONCATENATE(C8652,"Regional"),AK8652="2",CONCATENATE(C8652,"Sectional"),AK8652="3",CONCATENATE(C8652,COUNTIF($C$1:C8652,C8652)))</f>
        <v>Reese BandowSectional</v>
      </c>
      <c r="E8652" s="66">
        <v>45202.375</v>
      </c>
      <c r="F8652" t="s">
        <v>2520</v>
      </c>
      <c r="G8652" s="46">
        <v>54</v>
      </c>
      <c r="H8652" s="46">
        <v>113</v>
      </c>
      <c r="I8652" s="46">
        <v>35</v>
      </c>
      <c r="J8652" t="s">
        <v>173</v>
      </c>
      <c r="K8652" t="s">
        <v>90</v>
      </c>
      <c r="L8652" s="46">
        <v>5103</v>
      </c>
      <c r="M8652" s="46">
        <v>72</v>
      </c>
      <c r="N8652" s="46">
        <v>69.599999999999994</v>
      </c>
      <c r="O8652" s="46">
        <v>117</v>
      </c>
      <c r="P8652" s="46">
        <f t="shared" si="988"/>
        <v>2</v>
      </c>
      <c r="R8652" s="67" t="s">
        <v>3102</v>
      </c>
      <c r="S8652" s="67">
        <f>COUNTIF(Y$2:$Y$100,R8652)</f>
        <v>0</v>
      </c>
      <c r="V8652" s="67">
        <f t="shared" si="982"/>
        <v>0</v>
      </c>
      <c r="X8652"/>
      <c r="Y8652" s="67" t="str">
        <f t="shared" si="983"/>
        <v xml:space="preserve"> </v>
      </c>
      <c r="AB8652" t="s">
        <v>90</v>
      </c>
      <c r="AC8652" s="46">
        <v>5103</v>
      </c>
      <c r="AD8652" s="46">
        <v>72</v>
      </c>
      <c r="AE8652" s="46">
        <v>69.599999999999994</v>
      </c>
      <c r="AF8652" s="46">
        <v>117</v>
      </c>
      <c r="AH8652" s="70" t="str">
        <f t="shared" si="984"/>
        <v/>
      </c>
      <c r="AI8652" s="70" t="str">
        <f t="shared" si="985"/>
        <v>GCAW Girls Div 2 Notre Dame Sectional</v>
      </c>
      <c r="AJ8652" s="70" t="str">
        <f t="shared" si="986"/>
        <v/>
      </c>
      <c r="AK8652" s="70" t="str" cm="1">
        <f t="array" ref="AK8652">_xlfn.IFS(AH8652&lt;&gt;"","1",AI8652&lt;&gt;"","2",AJ8652&lt;&gt;"","3")</f>
        <v>2</v>
      </c>
    </row>
    <row r="8653" spans="1:37" x14ac:dyDescent="0.25">
      <c r="A8653" t="s">
        <v>2044</v>
      </c>
      <c r="B8653" t="s">
        <v>543</v>
      </c>
      <c r="C8653" s="67" t="str">
        <f t="shared" si="987"/>
        <v>Brooke Beahm</v>
      </c>
      <c r="D8653" s="71" t="str" cm="1">
        <f t="array" ref="D8653">_xlfn.IFS(AK8653="1",CONCATENATE(C8653,"Regional"),AK8653="2",CONCATENATE(C8653,"Sectional"),AK8653="3",CONCATENATE(C8653,COUNTIF($C$1:C8653,C8653)))</f>
        <v>Brooke BeahmSectional</v>
      </c>
      <c r="E8653" s="66">
        <v>45202.375</v>
      </c>
      <c r="F8653" t="s">
        <v>2520</v>
      </c>
      <c r="G8653" s="46">
        <v>54</v>
      </c>
      <c r="H8653" s="46">
        <v>113</v>
      </c>
      <c r="I8653" s="46">
        <v>35</v>
      </c>
      <c r="J8653" t="s">
        <v>173</v>
      </c>
      <c r="K8653" t="s">
        <v>90</v>
      </c>
      <c r="L8653" s="46">
        <v>5103</v>
      </c>
      <c r="M8653" s="46">
        <v>72</v>
      </c>
      <c r="N8653" s="46">
        <v>69.599999999999994</v>
      </c>
      <c r="O8653" s="46">
        <v>117</v>
      </c>
      <c r="P8653" s="46">
        <f t="shared" si="988"/>
        <v>2</v>
      </c>
      <c r="R8653" s="67" t="s">
        <v>3063</v>
      </c>
      <c r="S8653" s="67">
        <f>COUNTIF(Y$2:$Y$100,R8653)</f>
        <v>0</v>
      </c>
      <c r="V8653" s="67">
        <f t="shared" si="982"/>
        <v>0</v>
      </c>
      <c r="X8653"/>
      <c r="Y8653" s="67" t="str">
        <f t="shared" si="983"/>
        <v xml:space="preserve"> </v>
      </c>
      <c r="AB8653" t="s">
        <v>90</v>
      </c>
      <c r="AC8653" s="46">
        <v>5103</v>
      </c>
      <c r="AD8653" s="46">
        <v>72</v>
      </c>
      <c r="AE8653" s="46">
        <v>69.599999999999994</v>
      </c>
      <c r="AF8653" s="46">
        <v>117</v>
      </c>
      <c r="AH8653" s="70" t="str">
        <f t="shared" si="984"/>
        <v/>
      </c>
      <c r="AI8653" s="70" t="str">
        <f t="shared" si="985"/>
        <v>GCAW Girls Div 2 Notre Dame Sectional</v>
      </c>
      <c r="AJ8653" s="70" t="str">
        <f t="shared" si="986"/>
        <v/>
      </c>
      <c r="AK8653" s="70" t="str" cm="1">
        <f t="array" ref="AK8653">_xlfn.IFS(AH8653&lt;&gt;"","1",AI8653&lt;&gt;"","2",AJ8653&lt;&gt;"","3")</f>
        <v>2</v>
      </c>
    </row>
    <row r="8654" spans="1:37" x14ac:dyDescent="0.25">
      <c r="A8654" t="s">
        <v>1604</v>
      </c>
      <c r="B8654" t="s">
        <v>435</v>
      </c>
      <c r="C8654" s="67" t="str">
        <f t="shared" si="987"/>
        <v>Raina Dworniczak</v>
      </c>
      <c r="D8654" s="71" t="str" cm="1">
        <f t="array" ref="D8654">_xlfn.IFS(AK8654="1",CONCATENATE(C8654,"Regional"),AK8654="2",CONCATENATE(C8654,"Sectional"),AK8654="3",CONCATENATE(C8654,COUNTIF($C$1:C8654,C8654)))</f>
        <v>Raina DworniczakSectional</v>
      </c>
      <c r="E8654" s="66">
        <v>45202.375</v>
      </c>
      <c r="F8654" t="s">
        <v>2520</v>
      </c>
      <c r="G8654" s="46">
        <v>54</v>
      </c>
      <c r="H8654" s="46">
        <v>114</v>
      </c>
      <c r="I8654" s="46">
        <v>37</v>
      </c>
      <c r="J8654" t="s">
        <v>173</v>
      </c>
      <c r="K8654" t="s">
        <v>90</v>
      </c>
      <c r="L8654" s="46">
        <v>5103</v>
      </c>
      <c r="M8654" s="46">
        <v>72</v>
      </c>
      <c r="N8654" s="46">
        <v>69.599999999999994</v>
      </c>
      <c r="O8654" s="46">
        <v>117</v>
      </c>
      <c r="P8654" s="46">
        <f t="shared" si="988"/>
        <v>2</v>
      </c>
      <c r="R8654" s="67" t="s">
        <v>3513</v>
      </c>
      <c r="S8654" s="67">
        <f>COUNTIF(Y$2:$Y$100,R8654)</f>
        <v>0</v>
      </c>
      <c r="V8654" s="67">
        <f t="shared" si="982"/>
        <v>0</v>
      </c>
      <c r="X8654"/>
      <c r="Y8654" s="67" t="str">
        <f t="shared" si="983"/>
        <v xml:space="preserve"> </v>
      </c>
      <c r="AB8654" t="s">
        <v>90</v>
      </c>
      <c r="AC8654" s="46">
        <v>5103</v>
      </c>
      <c r="AD8654" s="46">
        <v>72</v>
      </c>
      <c r="AE8654" s="46">
        <v>69.599999999999994</v>
      </c>
      <c r="AF8654" s="46">
        <v>117</v>
      </c>
      <c r="AH8654" s="70" t="str">
        <f t="shared" si="984"/>
        <v/>
      </c>
      <c r="AI8654" s="70" t="str">
        <f t="shared" si="985"/>
        <v>GCAW Girls Div 2 Notre Dame Sectional</v>
      </c>
      <c r="AJ8654" s="70" t="str">
        <f t="shared" si="986"/>
        <v/>
      </c>
      <c r="AK8654" s="70" t="str" cm="1">
        <f t="array" ref="AK8654">_xlfn.IFS(AH8654&lt;&gt;"","1",AI8654&lt;&gt;"","2",AJ8654&lt;&gt;"","3")</f>
        <v>2</v>
      </c>
    </row>
    <row r="8655" spans="1:37" x14ac:dyDescent="0.25">
      <c r="A8655" t="s">
        <v>1813</v>
      </c>
      <c r="B8655" t="s">
        <v>434</v>
      </c>
      <c r="C8655" s="67" t="str">
        <f t="shared" si="987"/>
        <v>Ella Swanson</v>
      </c>
      <c r="D8655" s="71" t="str" cm="1">
        <f t="array" ref="D8655">_xlfn.IFS(AK8655="1",CONCATENATE(C8655,"Regional"),AK8655="2",CONCATENATE(C8655,"Sectional"),AK8655="3",CONCATENATE(C8655,COUNTIF($C$1:C8655,C8655)))</f>
        <v>Ella SwansonSectional</v>
      </c>
      <c r="E8655" s="66">
        <v>45202.375</v>
      </c>
      <c r="F8655" t="s">
        <v>2520</v>
      </c>
      <c r="G8655" s="46">
        <v>54</v>
      </c>
      <c r="H8655" s="46">
        <v>114</v>
      </c>
      <c r="I8655" s="46">
        <v>37</v>
      </c>
      <c r="J8655" t="s">
        <v>173</v>
      </c>
      <c r="K8655" t="s">
        <v>90</v>
      </c>
      <c r="L8655" s="46">
        <v>5103</v>
      </c>
      <c r="M8655" s="46">
        <v>72</v>
      </c>
      <c r="N8655" s="46">
        <v>69.599999999999994</v>
      </c>
      <c r="O8655" s="46">
        <v>117</v>
      </c>
      <c r="P8655" s="46">
        <f t="shared" si="988"/>
        <v>2</v>
      </c>
      <c r="R8655" s="67" t="s">
        <v>3662</v>
      </c>
      <c r="S8655" s="67">
        <f>COUNTIF(Y$2:$Y$100,R8655)</f>
        <v>0</v>
      </c>
      <c r="V8655" s="67">
        <f t="shared" si="982"/>
        <v>0</v>
      </c>
      <c r="X8655"/>
      <c r="Y8655" s="67" t="str">
        <f t="shared" si="983"/>
        <v xml:space="preserve"> </v>
      </c>
      <c r="AB8655" t="s">
        <v>90</v>
      </c>
      <c r="AC8655" s="46">
        <v>5103</v>
      </c>
      <c r="AD8655" s="46">
        <v>72</v>
      </c>
      <c r="AE8655" s="46">
        <v>69.599999999999994</v>
      </c>
      <c r="AF8655" s="46">
        <v>117</v>
      </c>
      <c r="AH8655" s="70" t="str">
        <f t="shared" si="984"/>
        <v/>
      </c>
      <c r="AI8655" s="70" t="str">
        <f t="shared" si="985"/>
        <v>GCAW Girls Div 2 Notre Dame Sectional</v>
      </c>
      <c r="AJ8655" s="70" t="str">
        <f t="shared" si="986"/>
        <v/>
      </c>
      <c r="AK8655" s="70" t="str" cm="1">
        <f t="array" ref="AK8655">_xlfn.IFS(AH8655&lt;&gt;"","1",AI8655&lt;&gt;"","2",AJ8655&lt;&gt;"","3")</f>
        <v>2</v>
      </c>
    </row>
    <row r="8656" spans="1:37" x14ac:dyDescent="0.25">
      <c r="A8656" t="s">
        <v>2148</v>
      </c>
      <c r="B8656" t="s">
        <v>1100</v>
      </c>
      <c r="C8656" s="67" t="str">
        <f t="shared" si="987"/>
        <v>Marissa Annoye</v>
      </c>
      <c r="D8656" s="71" t="str" cm="1">
        <f t="array" ref="D8656">_xlfn.IFS(AK8656="1",CONCATENATE(C8656,"Regional"),AK8656="2",CONCATENATE(C8656,"Sectional"),AK8656="3",CONCATENATE(C8656,COUNTIF($C$1:C8656,C8656)))</f>
        <v>Marissa AnnoyeSectional</v>
      </c>
      <c r="E8656" s="66">
        <v>45202.375</v>
      </c>
      <c r="F8656" t="s">
        <v>2520</v>
      </c>
      <c r="G8656" s="46">
        <v>54</v>
      </c>
      <c r="H8656" s="46">
        <v>115</v>
      </c>
      <c r="I8656" s="46">
        <v>39</v>
      </c>
      <c r="J8656" t="s">
        <v>173</v>
      </c>
      <c r="K8656" t="s">
        <v>90</v>
      </c>
      <c r="L8656" s="46">
        <v>5103</v>
      </c>
      <c r="M8656" s="46">
        <v>72</v>
      </c>
      <c r="N8656" s="46">
        <v>69.599999999999994</v>
      </c>
      <c r="O8656" s="46">
        <v>117</v>
      </c>
      <c r="P8656" s="46">
        <f t="shared" si="988"/>
        <v>2</v>
      </c>
      <c r="R8656" s="67" t="s">
        <v>3174</v>
      </c>
      <c r="S8656" s="67">
        <f>COUNTIF(Y$2:$Y$100,R8656)</f>
        <v>0</v>
      </c>
      <c r="V8656" s="67">
        <f t="shared" si="982"/>
        <v>0</v>
      </c>
      <c r="X8656"/>
      <c r="Y8656" s="67" t="str">
        <f t="shared" si="983"/>
        <v xml:space="preserve"> </v>
      </c>
      <c r="AB8656" t="s">
        <v>90</v>
      </c>
      <c r="AC8656" s="46">
        <v>5103</v>
      </c>
      <c r="AD8656" s="46">
        <v>72</v>
      </c>
      <c r="AE8656" s="46">
        <v>69.599999999999994</v>
      </c>
      <c r="AF8656" s="46">
        <v>117</v>
      </c>
      <c r="AH8656" s="70" t="str">
        <f t="shared" si="984"/>
        <v/>
      </c>
      <c r="AI8656" s="70" t="str">
        <f t="shared" si="985"/>
        <v>GCAW Girls Div 2 Notre Dame Sectional</v>
      </c>
      <c r="AJ8656" s="70" t="str">
        <f t="shared" si="986"/>
        <v/>
      </c>
      <c r="AK8656" s="70" t="str" cm="1">
        <f t="array" ref="AK8656">_xlfn.IFS(AH8656&lt;&gt;"","1",AI8656&lt;&gt;"","2",AJ8656&lt;&gt;"","3")</f>
        <v>2</v>
      </c>
    </row>
    <row r="8657" spans="1:37" x14ac:dyDescent="0.25">
      <c r="A8657" t="s">
        <v>3468</v>
      </c>
      <c r="B8657" t="s">
        <v>187</v>
      </c>
      <c r="C8657" s="67" t="str">
        <f t="shared" si="987"/>
        <v>Ava Salscheider</v>
      </c>
      <c r="D8657" s="71" t="str" cm="1">
        <f t="array" ref="D8657">_xlfn.IFS(AK8657="1",CONCATENATE(C8657,"Regional"),AK8657="2",CONCATENATE(C8657,"Sectional"),AK8657="3",CONCATENATE(C8657,COUNTIF($C$1:C8657,C8657)))</f>
        <v>Ava SalscheiderSectional</v>
      </c>
      <c r="E8657" s="66">
        <v>45202.375</v>
      </c>
      <c r="F8657" t="s">
        <v>2520</v>
      </c>
      <c r="G8657" s="46">
        <v>54</v>
      </c>
      <c r="H8657" s="46">
        <v>115</v>
      </c>
      <c r="I8657" s="46">
        <v>39</v>
      </c>
      <c r="J8657" t="s">
        <v>173</v>
      </c>
      <c r="K8657" t="s">
        <v>90</v>
      </c>
      <c r="L8657" s="46">
        <v>5103</v>
      </c>
      <c r="M8657" s="46">
        <v>72</v>
      </c>
      <c r="N8657" s="46">
        <v>69.599999999999994</v>
      </c>
      <c r="O8657" s="46">
        <v>117</v>
      </c>
      <c r="P8657" s="46">
        <f t="shared" si="988"/>
        <v>2</v>
      </c>
      <c r="R8657" s="67" t="s">
        <v>3696</v>
      </c>
      <c r="S8657" s="67">
        <f>COUNTIF(Y$2:$Y$100,R8657)</f>
        <v>0</v>
      </c>
      <c r="V8657" s="67">
        <f t="shared" si="982"/>
        <v>0</v>
      </c>
      <c r="X8657"/>
      <c r="Y8657" s="67" t="str">
        <f t="shared" si="983"/>
        <v xml:space="preserve"> </v>
      </c>
      <c r="AB8657" t="s">
        <v>90</v>
      </c>
      <c r="AC8657" s="46">
        <v>5103</v>
      </c>
      <c r="AD8657" s="46">
        <v>72</v>
      </c>
      <c r="AE8657" s="46">
        <v>69.599999999999994</v>
      </c>
      <c r="AF8657" s="46">
        <v>117</v>
      </c>
      <c r="AH8657" s="70" t="str">
        <f t="shared" si="984"/>
        <v/>
      </c>
      <c r="AI8657" s="70" t="str">
        <f t="shared" si="985"/>
        <v>GCAW Girls Div 2 Notre Dame Sectional</v>
      </c>
      <c r="AJ8657" s="70" t="str">
        <f t="shared" si="986"/>
        <v/>
      </c>
      <c r="AK8657" s="70" t="str" cm="1">
        <f t="array" ref="AK8657">_xlfn.IFS(AH8657&lt;&gt;"","1",AI8657&lt;&gt;"","2",AJ8657&lt;&gt;"","3")</f>
        <v>2</v>
      </c>
    </row>
    <row r="8658" spans="1:37" x14ac:dyDescent="0.25">
      <c r="A8658" t="s">
        <v>2076</v>
      </c>
      <c r="B8658" t="s">
        <v>2077</v>
      </c>
      <c r="C8658" s="67" t="str">
        <f t="shared" si="987"/>
        <v>cecilia hermann</v>
      </c>
      <c r="D8658" s="71" t="str" cm="1">
        <f t="array" ref="D8658">_xlfn.IFS(AK8658="1",CONCATENATE(C8658,"Regional"),AK8658="2",CONCATENATE(C8658,"Sectional"),AK8658="3",CONCATENATE(C8658,COUNTIF($C$1:C8658,C8658)))</f>
        <v>cecilia hermannSectional</v>
      </c>
      <c r="E8658" s="66">
        <v>45202.375</v>
      </c>
      <c r="F8658" t="s">
        <v>2520</v>
      </c>
      <c r="G8658" s="46">
        <v>54</v>
      </c>
      <c r="H8658" s="46">
        <v>115</v>
      </c>
      <c r="I8658" s="46">
        <v>39</v>
      </c>
      <c r="J8658" t="s">
        <v>173</v>
      </c>
      <c r="K8658" t="s">
        <v>90</v>
      </c>
      <c r="L8658" s="46">
        <v>5103</v>
      </c>
      <c r="M8658" s="46">
        <v>72</v>
      </c>
      <c r="N8658" s="46">
        <v>69.599999999999994</v>
      </c>
      <c r="O8658" s="46">
        <v>117</v>
      </c>
      <c r="P8658" s="46">
        <f t="shared" si="988"/>
        <v>2</v>
      </c>
      <c r="R8658" s="67" t="s">
        <v>3100</v>
      </c>
      <c r="S8658" s="67">
        <f>COUNTIF(Y$2:$Y$100,R8658)</f>
        <v>0</v>
      </c>
      <c r="V8658" s="67">
        <f t="shared" si="982"/>
        <v>0</v>
      </c>
      <c r="X8658"/>
      <c r="Y8658" s="67" t="str">
        <f t="shared" si="983"/>
        <v xml:space="preserve"> </v>
      </c>
      <c r="AB8658" t="s">
        <v>90</v>
      </c>
      <c r="AC8658" s="46">
        <v>5103</v>
      </c>
      <c r="AD8658" s="46">
        <v>72</v>
      </c>
      <c r="AE8658" s="46">
        <v>69.599999999999994</v>
      </c>
      <c r="AF8658" s="46">
        <v>117</v>
      </c>
      <c r="AH8658" s="70" t="str">
        <f t="shared" si="984"/>
        <v/>
      </c>
      <c r="AI8658" s="70" t="str">
        <f t="shared" si="985"/>
        <v>GCAW Girls Div 2 Notre Dame Sectional</v>
      </c>
      <c r="AJ8658" s="70" t="str">
        <f t="shared" si="986"/>
        <v/>
      </c>
      <c r="AK8658" s="70" t="str" cm="1">
        <f t="array" ref="AK8658">_xlfn.IFS(AH8658&lt;&gt;"","1",AI8658&lt;&gt;"","2",AJ8658&lt;&gt;"","3")</f>
        <v>2</v>
      </c>
    </row>
    <row r="8659" spans="1:37" x14ac:dyDescent="0.25">
      <c r="A8659" t="s">
        <v>3417</v>
      </c>
      <c r="B8659" t="s">
        <v>203</v>
      </c>
      <c r="C8659" s="67" t="str">
        <f t="shared" si="987"/>
        <v>Kyle Vergara</v>
      </c>
      <c r="D8659" s="71" t="str" cm="1">
        <f t="array" ref="D8659">_xlfn.IFS(AK8659="1",CONCATENATE(C8659,"Regional"),AK8659="2",CONCATENATE(C8659,"Sectional"),AK8659="3",CONCATENATE(C8659,COUNTIF($C$1:C8659,C8659)))</f>
        <v>Kyle VergaraSectional</v>
      </c>
      <c r="E8659" s="66">
        <v>45202.375</v>
      </c>
      <c r="F8659" t="s">
        <v>2520</v>
      </c>
      <c r="G8659" s="46">
        <v>54</v>
      </c>
      <c r="H8659" s="46">
        <v>116</v>
      </c>
      <c r="I8659" s="46">
        <v>42</v>
      </c>
      <c r="J8659" t="s">
        <v>173</v>
      </c>
      <c r="K8659" t="s">
        <v>90</v>
      </c>
      <c r="L8659" s="46">
        <v>5103</v>
      </c>
      <c r="M8659" s="46">
        <v>72</v>
      </c>
      <c r="N8659" s="46">
        <v>69.599999999999994</v>
      </c>
      <c r="O8659" s="46">
        <v>117</v>
      </c>
      <c r="P8659" s="46">
        <f t="shared" si="988"/>
        <v>2</v>
      </c>
      <c r="R8659" s="67" t="s">
        <v>3585</v>
      </c>
      <c r="S8659" s="67">
        <f>COUNTIF(Y$2:$Y$100,R8659)</f>
        <v>0</v>
      </c>
      <c r="V8659" s="67">
        <f t="shared" ref="V8659:V8722" si="989">COUNTIF(R8659:R11282,Y8659)</f>
        <v>0</v>
      </c>
      <c r="X8659"/>
      <c r="Y8659" s="67" t="str">
        <f t="shared" ref="Y8659:Y8671" si="990">CONCATENATE(W8659," ",X8659)</f>
        <v xml:space="preserve"> </v>
      </c>
      <c r="AB8659" t="s">
        <v>90</v>
      </c>
      <c r="AC8659" s="46">
        <v>5103</v>
      </c>
      <c r="AD8659" s="46">
        <v>72</v>
      </c>
      <c r="AE8659" s="46">
        <v>69.599999999999994</v>
      </c>
      <c r="AF8659" s="46">
        <v>117</v>
      </c>
      <c r="AH8659" s="70" t="str">
        <f t="shared" ref="AH8659:AH8722" si="991">IF(ISNUMBER(SEARCH("regional",$F8659)),$F8659,"")</f>
        <v/>
      </c>
      <c r="AI8659" s="70" t="str">
        <f t="shared" si="985"/>
        <v>GCAW Girls Div 2 Notre Dame Sectional</v>
      </c>
      <c r="AJ8659" s="70" t="str">
        <f t="shared" si="986"/>
        <v/>
      </c>
      <c r="AK8659" s="70" t="str" cm="1">
        <f t="array" ref="AK8659">_xlfn.IFS(AH8659&lt;&gt;"","1",AI8659&lt;&gt;"","2",AJ8659&lt;&gt;"","3")</f>
        <v>2</v>
      </c>
    </row>
    <row r="8660" spans="1:37" x14ac:dyDescent="0.25">
      <c r="A8660" t="s">
        <v>1827</v>
      </c>
      <c r="B8660" t="s">
        <v>459</v>
      </c>
      <c r="C8660" s="67" t="str">
        <f t="shared" si="987"/>
        <v>Addison Gady</v>
      </c>
      <c r="D8660" s="71" t="str" cm="1">
        <f t="array" ref="D8660">_xlfn.IFS(AK8660="1",CONCATENATE(C8660,"Regional"),AK8660="2",CONCATENATE(C8660,"Sectional"),AK8660="3",CONCATENATE(C8660,COUNTIF($C$1:C8660,C8660)))</f>
        <v>Addison GadySectional</v>
      </c>
      <c r="E8660" s="66">
        <v>45202.375</v>
      </c>
      <c r="F8660" t="s">
        <v>2520</v>
      </c>
      <c r="G8660" s="46">
        <v>54</v>
      </c>
      <c r="H8660" s="46">
        <v>117</v>
      </c>
      <c r="I8660" s="46">
        <v>43</v>
      </c>
      <c r="J8660" t="s">
        <v>173</v>
      </c>
      <c r="K8660" t="s">
        <v>90</v>
      </c>
      <c r="L8660" s="46">
        <v>5103</v>
      </c>
      <c r="M8660" s="46">
        <v>72</v>
      </c>
      <c r="N8660" s="46">
        <v>69.599999999999994</v>
      </c>
      <c r="O8660" s="46">
        <v>117</v>
      </c>
      <c r="P8660" s="46">
        <f t="shared" si="988"/>
        <v>2</v>
      </c>
      <c r="R8660" s="67" t="s">
        <v>2830</v>
      </c>
      <c r="S8660" s="67">
        <f>COUNTIF(Y$2:$Y$100,R8660)</f>
        <v>0</v>
      </c>
      <c r="V8660" s="67">
        <f t="shared" si="989"/>
        <v>0</v>
      </c>
      <c r="X8660"/>
      <c r="Y8660" s="67" t="str">
        <f t="shared" si="990"/>
        <v xml:space="preserve"> </v>
      </c>
      <c r="AB8660" t="s">
        <v>90</v>
      </c>
      <c r="AC8660" s="46">
        <v>5103</v>
      </c>
      <c r="AD8660" s="46">
        <v>72</v>
      </c>
      <c r="AE8660" s="46">
        <v>69.599999999999994</v>
      </c>
      <c r="AF8660" s="46">
        <v>117</v>
      </c>
      <c r="AH8660" s="70" t="str">
        <f t="shared" si="991"/>
        <v/>
      </c>
      <c r="AI8660" s="70" t="str">
        <f t="shared" ref="AI8660:AI8723" si="992">IF(ISNUMBER(SEARCH("sectional",$F8660)),$F8660,"")</f>
        <v>GCAW Girls Div 2 Notre Dame Sectional</v>
      </c>
      <c r="AJ8660" s="70" t="str">
        <f t="shared" ref="AJ8660:AJ8723" si="993">IF(AND(AH8660="",AI8660=""),"X","")</f>
        <v/>
      </c>
      <c r="AK8660" s="70" t="str" cm="1">
        <f t="array" ref="AK8660">_xlfn.IFS(AH8660&lt;&gt;"","1",AI8660&lt;&gt;"","2",AJ8660&lt;&gt;"","3")</f>
        <v>2</v>
      </c>
    </row>
    <row r="8661" spans="1:37" x14ac:dyDescent="0.25">
      <c r="A8661" t="s">
        <v>1917</v>
      </c>
      <c r="B8661" t="s">
        <v>1918</v>
      </c>
      <c r="C8661" s="67" t="str">
        <f t="shared" si="987"/>
        <v>Colette DeVeau</v>
      </c>
      <c r="D8661" s="71" t="str" cm="1">
        <f t="array" ref="D8661">_xlfn.IFS(AK8661="1",CONCATENATE(C8661,"Regional"),AK8661="2",CONCATENATE(C8661,"Sectional"),AK8661="3",CONCATENATE(C8661,COUNTIF($C$1:C8661,C8661)))</f>
        <v>Colette DeVeauSectional</v>
      </c>
      <c r="E8661" s="66">
        <v>45202.375</v>
      </c>
      <c r="F8661" t="s">
        <v>2520</v>
      </c>
      <c r="G8661" s="46">
        <v>54</v>
      </c>
      <c r="H8661" s="46">
        <v>117</v>
      </c>
      <c r="I8661" s="46">
        <v>43</v>
      </c>
      <c r="J8661" t="s">
        <v>173</v>
      </c>
      <c r="K8661" t="s">
        <v>90</v>
      </c>
      <c r="L8661" s="46">
        <v>5103</v>
      </c>
      <c r="M8661" s="46">
        <v>72</v>
      </c>
      <c r="N8661" s="46">
        <v>69.599999999999994</v>
      </c>
      <c r="O8661" s="46">
        <v>117</v>
      </c>
      <c r="P8661" s="46">
        <f t="shared" si="988"/>
        <v>2</v>
      </c>
      <c r="R8661" s="67" t="s">
        <v>2930</v>
      </c>
      <c r="S8661" s="67">
        <f>COUNTIF(Y$2:$Y$100,R8661)</f>
        <v>0</v>
      </c>
      <c r="V8661" s="67">
        <f t="shared" si="989"/>
        <v>0</v>
      </c>
      <c r="X8661"/>
      <c r="Y8661" s="67" t="str">
        <f t="shared" si="990"/>
        <v xml:space="preserve"> </v>
      </c>
      <c r="AB8661" t="s">
        <v>90</v>
      </c>
      <c r="AC8661" s="46">
        <v>5103</v>
      </c>
      <c r="AD8661" s="46">
        <v>72</v>
      </c>
      <c r="AE8661" s="46">
        <v>69.599999999999994</v>
      </c>
      <c r="AF8661" s="46">
        <v>117</v>
      </c>
      <c r="AH8661" s="70" t="str">
        <f t="shared" si="991"/>
        <v/>
      </c>
      <c r="AI8661" s="70" t="str">
        <f t="shared" si="992"/>
        <v>GCAW Girls Div 2 Notre Dame Sectional</v>
      </c>
      <c r="AJ8661" s="70" t="str">
        <f t="shared" si="993"/>
        <v/>
      </c>
      <c r="AK8661" s="70" t="str" cm="1">
        <f t="array" ref="AK8661">_xlfn.IFS(AH8661&lt;&gt;"","1",AI8661&lt;&gt;"","2",AJ8661&lt;&gt;"","3")</f>
        <v>2</v>
      </c>
    </row>
    <row r="8662" spans="1:37" x14ac:dyDescent="0.25">
      <c r="A8662" t="s">
        <v>983</v>
      </c>
      <c r="B8662" t="s">
        <v>984</v>
      </c>
      <c r="C8662" s="67" t="str">
        <f t="shared" si="987"/>
        <v>Joie Gutekunst</v>
      </c>
      <c r="D8662" s="71" t="str" cm="1">
        <f t="array" ref="D8662">_xlfn.IFS(AK8662="1",CONCATENATE(C8662,"Regional"),AK8662="2",CONCATENATE(C8662,"Sectional"),AK8662="3",CONCATENATE(C8662,COUNTIF($C$1:C8662,C8662)))</f>
        <v>Joie GutekunstSectional</v>
      </c>
      <c r="E8662" s="66">
        <v>45202.375</v>
      </c>
      <c r="F8662" t="s">
        <v>2520</v>
      </c>
      <c r="G8662" s="46">
        <v>54</v>
      </c>
      <c r="H8662" s="46">
        <v>117</v>
      </c>
      <c r="I8662" s="46">
        <v>43</v>
      </c>
      <c r="J8662" t="s">
        <v>173</v>
      </c>
      <c r="K8662" t="s">
        <v>90</v>
      </c>
      <c r="L8662" s="46">
        <v>5103</v>
      </c>
      <c r="M8662" s="46">
        <v>72</v>
      </c>
      <c r="N8662" s="46">
        <v>69.599999999999994</v>
      </c>
      <c r="O8662" s="46">
        <v>117</v>
      </c>
      <c r="P8662" s="46">
        <f t="shared" si="988"/>
        <v>2</v>
      </c>
      <c r="R8662" s="67" t="s">
        <v>1493</v>
      </c>
      <c r="S8662" s="67">
        <f>COUNTIF(Y$2:$Y$100,R8662)</f>
        <v>0</v>
      </c>
      <c r="V8662" s="67">
        <f t="shared" si="989"/>
        <v>0</v>
      </c>
      <c r="X8662"/>
      <c r="Y8662" s="67" t="str">
        <f t="shared" si="990"/>
        <v xml:space="preserve"> </v>
      </c>
      <c r="AB8662" t="s">
        <v>90</v>
      </c>
      <c r="AC8662" s="46">
        <v>5103</v>
      </c>
      <c r="AD8662" s="46">
        <v>72</v>
      </c>
      <c r="AE8662" s="46">
        <v>69.599999999999994</v>
      </c>
      <c r="AF8662" s="46">
        <v>117</v>
      </c>
      <c r="AH8662" s="70" t="str">
        <f t="shared" si="991"/>
        <v/>
      </c>
      <c r="AI8662" s="70" t="str">
        <f t="shared" si="992"/>
        <v>GCAW Girls Div 2 Notre Dame Sectional</v>
      </c>
      <c r="AJ8662" s="70" t="str">
        <f t="shared" si="993"/>
        <v/>
      </c>
      <c r="AK8662" s="70" t="str" cm="1">
        <f t="array" ref="AK8662">_xlfn.IFS(AH8662&lt;&gt;"","1",AI8662&lt;&gt;"","2",AJ8662&lt;&gt;"","3")</f>
        <v>2</v>
      </c>
    </row>
    <row r="8663" spans="1:37" x14ac:dyDescent="0.25">
      <c r="A8663" t="s">
        <v>2047</v>
      </c>
      <c r="B8663" t="s">
        <v>776</v>
      </c>
      <c r="C8663" s="67" t="str">
        <f t="shared" si="987"/>
        <v>Kendall Hengst</v>
      </c>
      <c r="D8663" s="71" t="str" cm="1">
        <f t="array" ref="D8663">_xlfn.IFS(AK8663="1",CONCATENATE(C8663,"Regional"),AK8663="2",CONCATENATE(C8663,"Sectional"),AK8663="3",CONCATENATE(C8663,COUNTIF($C$1:C8663,C8663)))</f>
        <v>Kendall HengstSectional</v>
      </c>
      <c r="E8663" s="66">
        <v>45202.375</v>
      </c>
      <c r="F8663" t="s">
        <v>2520</v>
      </c>
      <c r="G8663" s="46">
        <v>54</v>
      </c>
      <c r="H8663" s="46">
        <v>118</v>
      </c>
      <c r="I8663" s="46">
        <v>46</v>
      </c>
      <c r="J8663" t="s">
        <v>173</v>
      </c>
      <c r="K8663" t="s">
        <v>90</v>
      </c>
      <c r="L8663" s="46">
        <v>5103</v>
      </c>
      <c r="M8663" s="46">
        <v>72</v>
      </c>
      <c r="N8663" s="46">
        <v>69.599999999999994</v>
      </c>
      <c r="O8663" s="46">
        <v>117</v>
      </c>
      <c r="P8663" s="46">
        <f t="shared" si="988"/>
        <v>2</v>
      </c>
      <c r="R8663" s="67" t="s">
        <v>3067</v>
      </c>
      <c r="S8663" s="67">
        <f>COUNTIF(Y$2:$Y$100,R8663)</f>
        <v>0</v>
      </c>
      <c r="V8663" s="67">
        <f t="shared" si="989"/>
        <v>0</v>
      </c>
      <c r="X8663"/>
      <c r="Y8663" s="67" t="str">
        <f t="shared" si="990"/>
        <v xml:space="preserve"> </v>
      </c>
      <c r="AB8663" t="s">
        <v>90</v>
      </c>
      <c r="AC8663" s="46">
        <v>5103</v>
      </c>
      <c r="AD8663" s="46">
        <v>72</v>
      </c>
      <c r="AE8663" s="46">
        <v>69.599999999999994</v>
      </c>
      <c r="AF8663" s="46">
        <v>117</v>
      </c>
      <c r="AH8663" s="70" t="str">
        <f t="shared" si="991"/>
        <v/>
      </c>
      <c r="AI8663" s="70" t="str">
        <f t="shared" si="992"/>
        <v>GCAW Girls Div 2 Notre Dame Sectional</v>
      </c>
      <c r="AJ8663" s="70" t="str">
        <f t="shared" si="993"/>
        <v/>
      </c>
      <c r="AK8663" s="70" t="str" cm="1">
        <f t="array" ref="AK8663">_xlfn.IFS(AH8663&lt;&gt;"","1",AI8663&lt;&gt;"","2",AJ8663&lt;&gt;"","3")</f>
        <v>2</v>
      </c>
    </row>
    <row r="8664" spans="1:37" x14ac:dyDescent="0.25">
      <c r="A8664" t="s">
        <v>2046</v>
      </c>
      <c r="B8664" t="s">
        <v>1087</v>
      </c>
      <c r="C8664" s="67" t="str">
        <f t="shared" si="987"/>
        <v>Gracie Hank</v>
      </c>
      <c r="D8664" s="71" t="str" cm="1">
        <f t="array" ref="D8664">_xlfn.IFS(AK8664="1",CONCATENATE(C8664,"Regional"),AK8664="2",CONCATENATE(C8664,"Sectional"),AK8664="3",CONCATENATE(C8664,COUNTIF($C$1:C8664,C8664)))</f>
        <v>Gracie HankSectional</v>
      </c>
      <c r="E8664" s="66">
        <v>45202.375</v>
      </c>
      <c r="F8664" t="s">
        <v>2520</v>
      </c>
      <c r="G8664" s="46">
        <v>54</v>
      </c>
      <c r="H8664" s="46">
        <v>120</v>
      </c>
      <c r="I8664" s="46">
        <v>47</v>
      </c>
      <c r="J8664" t="s">
        <v>173</v>
      </c>
      <c r="K8664" t="s">
        <v>90</v>
      </c>
      <c r="L8664" s="46">
        <v>5103</v>
      </c>
      <c r="M8664" s="46">
        <v>72</v>
      </c>
      <c r="N8664" s="46">
        <v>69.599999999999994</v>
      </c>
      <c r="O8664" s="46">
        <v>117</v>
      </c>
      <c r="P8664" s="46">
        <f t="shared" si="988"/>
        <v>2</v>
      </c>
      <c r="R8664" s="67" t="s">
        <v>3065</v>
      </c>
      <c r="S8664" s="67">
        <f>COUNTIF(Y$2:$Y$100,R8664)</f>
        <v>0</v>
      </c>
      <c r="V8664" s="67">
        <f t="shared" si="989"/>
        <v>0</v>
      </c>
      <c r="X8664"/>
      <c r="Y8664" s="67" t="str">
        <f t="shared" si="990"/>
        <v xml:space="preserve"> </v>
      </c>
      <c r="AB8664" t="s">
        <v>90</v>
      </c>
      <c r="AC8664" s="46">
        <v>5103</v>
      </c>
      <c r="AD8664" s="46">
        <v>72</v>
      </c>
      <c r="AE8664" s="46">
        <v>69.599999999999994</v>
      </c>
      <c r="AF8664" s="46">
        <v>117</v>
      </c>
      <c r="AH8664" s="70" t="str">
        <f t="shared" si="991"/>
        <v/>
      </c>
      <c r="AI8664" s="70" t="str">
        <f t="shared" si="992"/>
        <v>GCAW Girls Div 2 Notre Dame Sectional</v>
      </c>
      <c r="AJ8664" s="70" t="str">
        <f t="shared" si="993"/>
        <v/>
      </c>
      <c r="AK8664" s="70" t="str" cm="1">
        <f t="array" ref="AK8664">_xlfn.IFS(AH8664&lt;&gt;"","1",AI8664&lt;&gt;"","2",AJ8664&lt;&gt;"","3")</f>
        <v>2</v>
      </c>
    </row>
    <row r="8665" spans="1:37" x14ac:dyDescent="0.25">
      <c r="A8665" t="s">
        <v>1830</v>
      </c>
      <c r="B8665" t="s">
        <v>682</v>
      </c>
      <c r="C8665" s="67" t="str">
        <f t="shared" si="987"/>
        <v>Aubrey Christman</v>
      </c>
      <c r="D8665" s="71" t="str" cm="1">
        <f t="array" ref="D8665">_xlfn.IFS(AK8665="1",CONCATENATE(C8665,"Regional"),AK8665="2",CONCATENATE(C8665,"Sectional"),AK8665="3",CONCATENATE(C8665,COUNTIF($C$1:C8665,C8665)))</f>
        <v>Aubrey ChristmanSectional</v>
      </c>
      <c r="E8665" s="66">
        <v>45202.375</v>
      </c>
      <c r="F8665" t="s">
        <v>2520</v>
      </c>
      <c r="G8665" s="46">
        <v>54</v>
      </c>
      <c r="H8665" s="46">
        <v>120</v>
      </c>
      <c r="I8665" s="46">
        <v>47</v>
      </c>
      <c r="J8665" t="s">
        <v>173</v>
      </c>
      <c r="K8665" t="s">
        <v>90</v>
      </c>
      <c r="L8665" s="46">
        <v>5103</v>
      </c>
      <c r="M8665" s="46">
        <v>72</v>
      </c>
      <c r="N8665" s="46">
        <v>69.599999999999994</v>
      </c>
      <c r="O8665" s="46">
        <v>117</v>
      </c>
      <c r="P8665" s="46">
        <f t="shared" si="988"/>
        <v>2</v>
      </c>
      <c r="R8665" s="67" t="s">
        <v>2833</v>
      </c>
      <c r="S8665" s="67">
        <f>COUNTIF(Y$2:$Y$100,R8665)</f>
        <v>0</v>
      </c>
      <c r="V8665" s="67">
        <f t="shared" si="989"/>
        <v>0</v>
      </c>
      <c r="X8665"/>
      <c r="Y8665" s="67" t="str">
        <f t="shared" si="990"/>
        <v xml:space="preserve"> </v>
      </c>
      <c r="AB8665" t="s">
        <v>90</v>
      </c>
      <c r="AC8665" s="46">
        <v>5103</v>
      </c>
      <c r="AD8665" s="46">
        <v>72</v>
      </c>
      <c r="AE8665" s="46">
        <v>69.599999999999994</v>
      </c>
      <c r="AF8665" s="46">
        <v>117</v>
      </c>
      <c r="AH8665" s="70" t="str">
        <f t="shared" si="991"/>
        <v/>
      </c>
      <c r="AI8665" s="70" t="str">
        <f t="shared" si="992"/>
        <v>GCAW Girls Div 2 Notre Dame Sectional</v>
      </c>
      <c r="AJ8665" s="70" t="str">
        <f t="shared" si="993"/>
        <v/>
      </c>
      <c r="AK8665" s="70" t="str" cm="1">
        <f t="array" ref="AK8665">_xlfn.IFS(AH8665&lt;&gt;"","1",AI8665&lt;&gt;"","2",AJ8665&lt;&gt;"","3")</f>
        <v>2</v>
      </c>
    </row>
    <row r="8666" spans="1:37" x14ac:dyDescent="0.25">
      <c r="A8666" t="s">
        <v>2155</v>
      </c>
      <c r="B8666" t="s">
        <v>773</v>
      </c>
      <c r="C8666" s="67" t="str">
        <f t="shared" si="987"/>
        <v>Ashley Fameree</v>
      </c>
      <c r="D8666" s="71" t="str" cm="1">
        <f t="array" ref="D8666">_xlfn.IFS(AK8666="1",CONCATENATE(C8666,"Regional"),AK8666="2",CONCATENATE(C8666,"Sectional"),AK8666="3",CONCATENATE(C8666,COUNTIF($C$1:C8666,C8666)))</f>
        <v>Ashley FamereeSectional</v>
      </c>
      <c r="E8666" s="66">
        <v>45202.375</v>
      </c>
      <c r="F8666" t="s">
        <v>2520</v>
      </c>
      <c r="G8666" s="46">
        <v>54</v>
      </c>
      <c r="H8666" s="46">
        <v>122</v>
      </c>
      <c r="I8666" s="46">
        <v>49</v>
      </c>
      <c r="J8666" t="s">
        <v>173</v>
      </c>
      <c r="K8666" t="s">
        <v>90</v>
      </c>
      <c r="L8666" s="46">
        <v>5103</v>
      </c>
      <c r="M8666" s="46">
        <v>72</v>
      </c>
      <c r="N8666" s="46">
        <v>69.599999999999994</v>
      </c>
      <c r="O8666" s="46">
        <v>117</v>
      </c>
      <c r="P8666" s="46">
        <f t="shared" si="988"/>
        <v>2</v>
      </c>
      <c r="R8666" s="67" t="s">
        <v>3179</v>
      </c>
      <c r="S8666" s="67">
        <f>COUNTIF(Y$2:$Y$100,R8666)</f>
        <v>0</v>
      </c>
      <c r="V8666" s="67">
        <f t="shared" si="989"/>
        <v>0</v>
      </c>
      <c r="X8666"/>
      <c r="Y8666" s="67" t="str">
        <f t="shared" si="990"/>
        <v xml:space="preserve"> </v>
      </c>
      <c r="AB8666" t="s">
        <v>90</v>
      </c>
      <c r="AC8666" s="46">
        <v>5103</v>
      </c>
      <c r="AD8666" s="46">
        <v>72</v>
      </c>
      <c r="AE8666" s="46">
        <v>69.599999999999994</v>
      </c>
      <c r="AF8666" s="46">
        <v>117</v>
      </c>
      <c r="AH8666" s="70" t="str">
        <f t="shared" si="991"/>
        <v/>
      </c>
      <c r="AI8666" s="70" t="str">
        <f t="shared" si="992"/>
        <v>GCAW Girls Div 2 Notre Dame Sectional</v>
      </c>
      <c r="AJ8666" s="70" t="str">
        <f t="shared" si="993"/>
        <v/>
      </c>
      <c r="AK8666" s="70" t="str" cm="1">
        <f t="array" ref="AK8666">_xlfn.IFS(AH8666&lt;&gt;"","1",AI8666&lt;&gt;"","2",AJ8666&lt;&gt;"","3")</f>
        <v>2</v>
      </c>
    </row>
    <row r="8667" spans="1:37" x14ac:dyDescent="0.25">
      <c r="A8667" t="s">
        <v>2152</v>
      </c>
      <c r="B8667" t="s">
        <v>408</v>
      </c>
      <c r="C8667" s="67" t="str">
        <f t="shared" si="987"/>
        <v>Mya Magnin</v>
      </c>
      <c r="D8667" s="71" t="str" cm="1">
        <f t="array" ref="D8667">_xlfn.IFS(AK8667="1",CONCATENATE(C8667,"Regional"),AK8667="2",CONCATENATE(C8667,"Sectional"),AK8667="3",CONCATENATE(C8667,COUNTIF($C$1:C8667,C8667)))</f>
        <v>Mya MagninSectional</v>
      </c>
      <c r="E8667" s="66">
        <v>45202.375</v>
      </c>
      <c r="F8667" t="s">
        <v>2520</v>
      </c>
      <c r="G8667" s="46">
        <v>54</v>
      </c>
      <c r="H8667" s="46">
        <v>122</v>
      </c>
      <c r="I8667" s="46">
        <v>49</v>
      </c>
      <c r="J8667" t="s">
        <v>173</v>
      </c>
      <c r="K8667" t="s">
        <v>90</v>
      </c>
      <c r="L8667" s="46">
        <v>5103</v>
      </c>
      <c r="M8667" s="46">
        <v>72</v>
      </c>
      <c r="N8667" s="46">
        <v>69.599999999999994</v>
      </c>
      <c r="O8667" s="46">
        <v>117</v>
      </c>
      <c r="P8667" s="46">
        <f t="shared" si="988"/>
        <v>2</v>
      </c>
      <c r="R8667" s="67" t="s">
        <v>3177</v>
      </c>
      <c r="S8667" s="67">
        <f>COUNTIF(Y$2:$Y$100,R8667)</f>
        <v>0</v>
      </c>
      <c r="V8667" s="67">
        <f t="shared" si="989"/>
        <v>0</v>
      </c>
      <c r="X8667"/>
      <c r="Y8667" s="67" t="str">
        <f t="shared" si="990"/>
        <v xml:space="preserve"> </v>
      </c>
      <c r="AB8667" t="s">
        <v>90</v>
      </c>
      <c r="AC8667" s="46">
        <v>5103</v>
      </c>
      <c r="AD8667" s="46">
        <v>72</v>
      </c>
      <c r="AE8667" s="46">
        <v>69.599999999999994</v>
      </c>
      <c r="AF8667" s="46">
        <v>117</v>
      </c>
      <c r="AH8667" s="70" t="str">
        <f t="shared" si="991"/>
        <v/>
      </c>
      <c r="AI8667" s="70" t="str">
        <f t="shared" si="992"/>
        <v>GCAW Girls Div 2 Notre Dame Sectional</v>
      </c>
      <c r="AJ8667" s="70" t="str">
        <f t="shared" si="993"/>
        <v/>
      </c>
      <c r="AK8667" s="70" t="str" cm="1">
        <f t="array" ref="AK8667">_xlfn.IFS(AH8667&lt;&gt;"","1",AI8667&lt;&gt;"","2",AJ8667&lt;&gt;"","3")</f>
        <v>2</v>
      </c>
    </row>
    <row r="8668" spans="1:37" x14ac:dyDescent="0.25">
      <c r="A8668" t="s">
        <v>440</v>
      </c>
      <c r="B8668" t="s">
        <v>441</v>
      </c>
      <c r="C8668" s="67" t="str">
        <f t="shared" si="987"/>
        <v>Madison Sikora</v>
      </c>
      <c r="D8668" s="71" t="str" cm="1">
        <f t="array" ref="D8668">_xlfn.IFS(AK8668="1",CONCATENATE(C8668,"Regional"),AK8668="2",CONCATENATE(C8668,"Sectional"),AK8668="3",CONCATENATE(C8668,COUNTIF($C$1:C8668,C8668)))</f>
        <v>Madison SikoraSectional</v>
      </c>
      <c r="E8668" s="66">
        <v>45202.375</v>
      </c>
      <c r="F8668" t="s">
        <v>2520</v>
      </c>
      <c r="G8668" s="46">
        <v>54</v>
      </c>
      <c r="H8668" s="46">
        <v>124</v>
      </c>
      <c r="I8668" s="46">
        <v>51</v>
      </c>
      <c r="J8668" t="s">
        <v>173</v>
      </c>
      <c r="K8668" t="s">
        <v>90</v>
      </c>
      <c r="L8668" s="46">
        <v>5103</v>
      </c>
      <c r="M8668" s="46">
        <v>72</v>
      </c>
      <c r="N8668" s="46">
        <v>69.599999999999994</v>
      </c>
      <c r="O8668" s="46">
        <v>117</v>
      </c>
      <c r="P8668" s="46">
        <f t="shared" si="988"/>
        <v>2</v>
      </c>
      <c r="R8668" s="67" t="s">
        <v>1154</v>
      </c>
      <c r="S8668" s="67">
        <f>COUNTIF(Y$2:$Y$100,R8668)</f>
        <v>0</v>
      </c>
      <c r="V8668" s="67">
        <f t="shared" si="989"/>
        <v>0</v>
      </c>
      <c r="X8668"/>
      <c r="Y8668" s="67" t="str">
        <f t="shared" si="990"/>
        <v xml:space="preserve"> </v>
      </c>
      <c r="AB8668" t="s">
        <v>90</v>
      </c>
      <c r="AC8668" s="46">
        <v>5103</v>
      </c>
      <c r="AD8668" s="46">
        <v>72</v>
      </c>
      <c r="AE8668" s="46">
        <v>69.599999999999994</v>
      </c>
      <c r="AF8668" s="46">
        <v>117</v>
      </c>
      <c r="AH8668" s="70" t="str">
        <f t="shared" si="991"/>
        <v/>
      </c>
      <c r="AI8668" s="70" t="str">
        <f t="shared" si="992"/>
        <v>GCAW Girls Div 2 Notre Dame Sectional</v>
      </c>
      <c r="AJ8668" s="70" t="str">
        <f t="shared" si="993"/>
        <v/>
      </c>
      <c r="AK8668" s="70" t="str" cm="1">
        <f t="array" ref="AK8668">_xlfn.IFS(AH8668&lt;&gt;"","1",AI8668&lt;&gt;"","2",AJ8668&lt;&gt;"","3")</f>
        <v>2</v>
      </c>
    </row>
    <row r="8669" spans="1:37" x14ac:dyDescent="0.25">
      <c r="A8669" t="s">
        <v>2083</v>
      </c>
      <c r="B8669" t="s">
        <v>2084</v>
      </c>
      <c r="C8669" s="67" t="str">
        <f t="shared" si="987"/>
        <v>Averi Buresh</v>
      </c>
      <c r="D8669" s="71" t="str" cm="1">
        <f t="array" ref="D8669">_xlfn.IFS(AK8669="1",CONCATENATE(C8669,"Regional"),AK8669="2",CONCATENATE(C8669,"Sectional"),AK8669="3",CONCATENATE(C8669,COUNTIF($C$1:C8669,C8669)))</f>
        <v>Averi BureshSectional</v>
      </c>
      <c r="E8669" s="66">
        <v>45202.375</v>
      </c>
      <c r="F8669" t="s">
        <v>2520</v>
      </c>
      <c r="G8669" s="46">
        <v>54</v>
      </c>
      <c r="H8669" s="46">
        <v>129</v>
      </c>
      <c r="I8669" s="46">
        <v>52</v>
      </c>
      <c r="J8669" t="s">
        <v>173</v>
      </c>
      <c r="K8669" t="s">
        <v>90</v>
      </c>
      <c r="L8669" s="46">
        <v>5103</v>
      </c>
      <c r="M8669" s="46">
        <v>72</v>
      </c>
      <c r="N8669" s="46">
        <v>69.599999999999994</v>
      </c>
      <c r="O8669" s="46">
        <v>117</v>
      </c>
      <c r="P8669" s="46">
        <f t="shared" si="988"/>
        <v>2</v>
      </c>
      <c r="R8669" s="67" t="s">
        <v>3105</v>
      </c>
      <c r="S8669" s="67">
        <f>COUNTIF(Y$2:$Y$100,R8669)</f>
        <v>0</v>
      </c>
      <c r="V8669" s="67">
        <f t="shared" si="989"/>
        <v>0</v>
      </c>
      <c r="X8669"/>
      <c r="Y8669" s="67" t="str">
        <f t="shared" si="990"/>
        <v xml:space="preserve"> </v>
      </c>
      <c r="AB8669" t="s">
        <v>90</v>
      </c>
      <c r="AC8669" s="46">
        <v>5103</v>
      </c>
      <c r="AD8669" s="46">
        <v>72</v>
      </c>
      <c r="AE8669" s="46">
        <v>69.599999999999994</v>
      </c>
      <c r="AF8669" s="46">
        <v>117</v>
      </c>
      <c r="AH8669" s="70" t="str">
        <f t="shared" si="991"/>
        <v/>
      </c>
      <c r="AI8669" s="70" t="str">
        <f t="shared" si="992"/>
        <v>GCAW Girls Div 2 Notre Dame Sectional</v>
      </c>
      <c r="AJ8669" s="70" t="str">
        <f t="shared" si="993"/>
        <v/>
      </c>
      <c r="AK8669" s="70" t="str" cm="1">
        <f t="array" ref="AK8669">_xlfn.IFS(AH8669&lt;&gt;"","1",AI8669&lt;&gt;"","2",AJ8669&lt;&gt;"","3")</f>
        <v>2</v>
      </c>
    </row>
    <row r="8670" spans="1:37" x14ac:dyDescent="0.25">
      <c r="A8670" t="s">
        <v>2153</v>
      </c>
      <c r="B8670" t="s">
        <v>2154</v>
      </c>
      <c r="C8670" s="67" t="str">
        <f t="shared" si="987"/>
        <v>Bryanna Torkko</v>
      </c>
      <c r="D8670" s="71" t="str" cm="1">
        <f t="array" ref="D8670">_xlfn.IFS(AK8670="1",CONCATENATE(C8670,"Regional"),AK8670="2",CONCATENATE(C8670,"Sectional"),AK8670="3",CONCATENATE(C8670,COUNTIF($C$1:C8670,C8670)))</f>
        <v>Bryanna TorkkoSectional</v>
      </c>
      <c r="E8670" s="66">
        <v>45202.375</v>
      </c>
      <c r="F8670" t="s">
        <v>2520</v>
      </c>
      <c r="G8670" s="46">
        <v>54</v>
      </c>
      <c r="H8670" s="46">
        <v>134</v>
      </c>
      <c r="I8670" s="46">
        <v>53</v>
      </c>
      <c r="J8670" t="s">
        <v>173</v>
      </c>
      <c r="K8670" t="s">
        <v>90</v>
      </c>
      <c r="L8670" s="46">
        <v>5103</v>
      </c>
      <c r="M8670" s="46">
        <v>72</v>
      </c>
      <c r="N8670" s="46">
        <v>69.599999999999994</v>
      </c>
      <c r="O8670" s="46">
        <v>117</v>
      </c>
      <c r="P8670" s="46">
        <f t="shared" si="988"/>
        <v>2</v>
      </c>
      <c r="R8670" s="67" t="s">
        <v>3178</v>
      </c>
      <c r="S8670" s="67">
        <f>COUNTIF(Y$2:$Y$100,R8670)</f>
        <v>0</v>
      </c>
      <c r="V8670" s="67">
        <f t="shared" si="989"/>
        <v>0</v>
      </c>
      <c r="X8670"/>
      <c r="Y8670" s="67" t="str">
        <f t="shared" si="990"/>
        <v xml:space="preserve"> </v>
      </c>
      <c r="AB8670" t="s">
        <v>90</v>
      </c>
      <c r="AC8670" s="46">
        <v>5103</v>
      </c>
      <c r="AD8670" s="46">
        <v>72</v>
      </c>
      <c r="AE8670" s="46">
        <v>69.599999999999994</v>
      </c>
      <c r="AF8670" s="46">
        <v>117</v>
      </c>
      <c r="AH8670" s="70" t="str">
        <f t="shared" si="991"/>
        <v/>
      </c>
      <c r="AI8670" s="70" t="str">
        <f t="shared" si="992"/>
        <v>GCAW Girls Div 2 Notre Dame Sectional</v>
      </c>
      <c r="AJ8670" s="70" t="str">
        <f t="shared" si="993"/>
        <v/>
      </c>
      <c r="AK8670" s="70" t="str" cm="1">
        <f t="array" ref="AK8670">_xlfn.IFS(AH8670&lt;&gt;"","1",AI8670&lt;&gt;"","2",AJ8670&lt;&gt;"","3")</f>
        <v>2</v>
      </c>
    </row>
    <row r="8671" spans="1:37" x14ac:dyDescent="0.25">
      <c r="A8671" t="s">
        <v>1831</v>
      </c>
      <c r="B8671" t="s">
        <v>210</v>
      </c>
      <c r="C8671" s="67" t="str">
        <f t="shared" si="987"/>
        <v>Alexis VandeCorput</v>
      </c>
      <c r="D8671" s="71" t="str" cm="1">
        <f t="array" ref="D8671">_xlfn.IFS(AK8671="1",CONCATENATE(C8671,"Regional"),AK8671="2",CONCATENATE(C8671,"Sectional"),AK8671="3",CONCATENATE(C8671,COUNTIF($C$1:C8671,C8671)))</f>
        <v>Alexis VandeCorputSectional</v>
      </c>
      <c r="E8671" s="66">
        <v>45202.375</v>
      </c>
      <c r="F8671" t="s">
        <v>2520</v>
      </c>
      <c r="G8671" s="46">
        <v>54</v>
      </c>
      <c r="H8671" s="46">
        <v>135</v>
      </c>
      <c r="I8671" s="46">
        <v>54</v>
      </c>
      <c r="J8671" t="s">
        <v>173</v>
      </c>
      <c r="K8671" t="s">
        <v>90</v>
      </c>
      <c r="L8671" s="46">
        <v>5103</v>
      </c>
      <c r="M8671" s="46">
        <v>72</v>
      </c>
      <c r="N8671" s="46">
        <v>69.599999999999994</v>
      </c>
      <c r="O8671" s="46">
        <v>117</v>
      </c>
      <c r="P8671" s="46">
        <f t="shared" si="988"/>
        <v>2</v>
      </c>
      <c r="R8671" s="67" t="s">
        <v>2834</v>
      </c>
      <c r="S8671" s="67">
        <f>COUNTIF(Y$2:$Y$100,R8671)</f>
        <v>0</v>
      </c>
      <c r="V8671" s="67">
        <f t="shared" si="989"/>
        <v>0</v>
      </c>
      <c r="X8671"/>
      <c r="Y8671" s="67" t="str">
        <f t="shared" si="990"/>
        <v xml:space="preserve"> </v>
      </c>
      <c r="AB8671" t="s">
        <v>90</v>
      </c>
      <c r="AC8671" s="46">
        <v>5103</v>
      </c>
      <c r="AD8671" s="46">
        <v>72</v>
      </c>
      <c r="AE8671" s="46">
        <v>69.599999999999994</v>
      </c>
      <c r="AF8671" s="46">
        <v>117</v>
      </c>
      <c r="AH8671" s="70" t="str">
        <f t="shared" si="991"/>
        <v/>
      </c>
      <c r="AI8671" s="70" t="str">
        <f t="shared" si="992"/>
        <v>GCAW Girls Div 2 Notre Dame Sectional</v>
      </c>
      <c r="AJ8671" s="70" t="str">
        <f t="shared" si="993"/>
        <v/>
      </c>
      <c r="AK8671" s="70" t="str" cm="1">
        <f t="array" ref="AK8671">_xlfn.IFS(AH8671&lt;&gt;"","1",AI8671&lt;&gt;"","2",AJ8671&lt;&gt;"","3")</f>
        <v>2</v>
      </c>
    </row>
    <row r="8672" spans="1:37" x14ac:dyDescent="0.25">
      <c r="D8672" s="71"/>
      <c r="S8672" s="67">
        <f>COUNTIF(Y$2:$Y$100,R8672)</f>
        <v>0</v>
      </c>
      <c r="V8672" s="67">
        <f t="shared" si="989"/>
        <v>0</v>
      </c>
      <c r="AH8672" s="70" t="str">
        <f t="shared" si="991"/>
        <v/>
      </c>
      <c r="AI8672" s="70" t="str">
        <f t="shared" si="992"/>
        <v/>
      </c>
      <c r="AJ8672" s="70" t="str">
        <f t="shared" si="993"/>
        <v>X</v>
      </c>
      <c r="AK8672" s="70" t="str" cm="1">
        <f t="array" ref="AK8672">_xlfn.IFS(AH8672&lt;&gt;"","1",AI8672&lt;&gt;"","2",AJ8672&lt;&gt;"","3")</f>
        <v>3</v>
      </c>
    </row>
    <row r="8673" spans="4:37" x14ac:dyDescent="0.25">
      <c r="D8673" s="71"/>
      <c r="S8673" s="67">
        <f>COUNTIF(Y$2:$Y$100,R8673)</f>
        <v>0</v>
      </c>
      <c r="V8673" s="67">
        <f t="shared" si="989"/>
        <v>0</v>
      </c>
      <c r="AH8673" s="70" t="str">
        <f t="shared" si="991"/>
        <v/>
      </c>
      <c r="AI8673" s="70" t="str">
        <f t="shared" si="992"/>
        <v/>
      </c>
      <c r="AJ8673" s="70" t="str">
        <f t="shared" si="993"/>
        <v>X</v>
      </c>
      <c r="AK8673" s="70" t="str" cm="1">
        <f t="array" ref="AK8673">_xlfn.IFS(AH8673&lt;&gt;"","1",AI8673&lt;&gt;"","2",AJ8673&lt;&gt;"","3")</f>
        <v>3</v>
      </c>
    </row>
    <row r="8674" spans="4:37" x14ac:dyDescent="0.25">
      <c r="D8674" s="71"/>
      <c r="S8674" s="67">
        <f>COUNTIF(Y$2:$Y$100,R8674)</f>
        <v>0</v>
      </c>
      <c r="V8674" s="67">
        <f t="shared" si="989"/>
        <v>0</v>
      </c>
      <c r="AH8674" s="70" t="str">
        <f t="shared" si="991"/>
        <v/>
      </c>
      <c r="AI8674" s="70" t="str">
        <f t="shared" si="992"/>
        <v/>
      </c>
      <c r="AJ8674" s="70" t="str">
        <f t="shared" si="993"/>
        <v>X</v>
      </c>
      <c r="AK8674" s="70" t="str" cm="1">
        <f t="array" ref="AK8674">_xlfn.IFS(AH8674&lt;&gt;"","1",AI8674&lt;&gt;"","2",AJ8674&lt;&gt;"","3")</f>
        <v>3</v>
      </c>
    </row>
    <row r="8675" spans="4:37" x14ac:dyDescent="0.25">
      <c r="D8675" s="71"/>
      <c r="S8675" s="67">
        <f>COUNTIF(Y$2:$Y$100,R8675)</f>
        <v>0</v>
      </c>
      <c r="V8675" s="67">
        <f t="shared" si="989"/>
        <v>0</v>
      </c>
      <c r="AH8675" s="70" t="str">
        <f t="shared" si="991"/>
        <v/>
      </c>
      <c r="AI8675" s="70" t="str">
        <f t="shared" si="992"/>
        <v/>
      </c>
      <c r="AJ8675" s="70" t="str">
        <f t="shared" si="993"/>
        <v>X</v>
      </c>
      <c r="AK8675" s="70" t="str" cm="1">
        <f t="array" ref="AK8675">_xlfn.IFS(AH8675&lt;&gt;"","1",AI8675&lt;&gt;"","2",AJ8675&lt;&gt;"","3")</f>
        <v>3</v>
      </c>
    </row>
    <row r="8676" spans="4:37" x14ac:dyDescent="0.25">
      <c r="D8676" s="71"/>
      <c r="S8676" s="67">
        <f>COUNTIF(Y$2:$Y$100,R8676)</f>
        <v>0</v>
      </c>
      <c r="V8676" s="67">
        <f t="shared" si="989"/>
        <v>0</v>
      </c>
      <c r="AH8676" s="70" t="str">
        <f t="shared" si="991"/>
        <v/>
      </c>
      <c r="AI8676" s="70" t="str">
        <f t="shared" si="992"/>
        <v/>
      </c>
      <c r="AJ8676" s="70" t="str">
        <f t="shared" si="993"/>
        <v>X</v>
      </c>
      <c r="AK8676" s="70" t="str" cm="1">
        <f t="array" ref="AK8676">_xlfn.IFS(AH8676&lt;&gt;"","1",AI8676&lt;&gt;"","2",AJ8676&lt;&gt;"","3")</f>
        <v>3</v>
      </c>
    </row>
    <row r="8677" spans="4:37" x14ac:dyDescent="0.25">
      <c r="D8677" s="71"/>
      <c r="S8677" s="67">
        <f>COUNTIF(Y$2:$Y$100,R8677)</f>
        <v>0</v>
      </c>
      <c r="V8677" s="67">
        <f t="shared" si="989"/>
        <v>0</v>
      </c>
      <c r="AH8677" s="70" t="str">
        <f t="shared" si="991"/>
        <v/>
      </c>
      <c r="AI8677" s="70" t="str">
        <f t="shared" si="992"/>
        <v/>
      </c>
      <c r="AJ8677" s="70" t="str">
        <f t="shared" si="993"/>
        <v>X</v>
      </c>
      <c r="AK8677" s="70" t="str" cm="1">
        <f t="array" ref="AK8677">_xlfn.IFS(AH8677&lt;&gt;"","1",AI8677&lt;&gt;"","2",AJ8677&lt;&gt;"","3")</f>
        <v>3</v>
      </c>
    </row>
    <row r="8678" spans="4:37" x14ac:dyDescent="0.25">
      <c r="D8678" s="71"/>
      <c r="S8678" s="67">
        <f>COUNTIF(Y$2:$Y$100,R8678)</f>
        <v>0</v>
      </c>
      <c r="V8678" s="67">
        <f t="shared" si="989"/>
        <v>0</v>
      </c>
      <c r="AH8678" s="70" t="str">
        <f t="shared" si="991"/>
        <v/>
      </c>
      <c r="AI8678" s="70" t="str">
        <f t="shared" si="992"/>
        <v/>
      </c>
      <c r="AJ8678" s="70" t="str">
        <f t="shared" si="993"/>
        <v>X</v>
      </c>
      <c r="AK8678" s="70" t="str" cm="1">
        <f t="array" ref="AK8678">_xlfn.IFS(AH8678&lt;&gt;"","1",AI8678&lt;&gt;"","2",AJ8678&lt;&gt;"","3")</f>
        <v>3</v>
      </c>
    </row>
    <row r="8679" spans="4:37" x14ac:dyDescent="0.25">
      <c r="D8679" s="71"/>
      <c r="S8679" s="67">
        <f>COUNTIF(Y$2:$Y$100,R8679)</f>
        <v>0</v>
      </c>
      <c r="V8679" s="67">
        <f t="shared" si="989"/>
        <v>0</v>
      </c>
      <c r="AH8679" s="70" t="str">
        <f t="shared" si="991"/>
        <v/>
      </c>
      <c r="AI8679" s="70" t="str">
        <f t="shared" si="992"/>
        <v/>
      </c>
      <c r="AJ8679" s="70" t="str">
        <f t="shared" si="993"/>
        <v>X</v>
      </c>
      <c r="AK8679" s="70" t="str" cm="1">
        <f t="array" ref="AK8679">_xlfn.IFS(AH8679&lt;&gt;"","1",AI8679&lt;&gt;"","2",AJ8679&lt;&gt;"","3")</f>
        <v>3</v>
      </c>
    </row>
    <row r="8680" spans="4:37" x14ac:dyDescent="0.25">
      <c r="D8680" s="71"/>
      <c r="S8680" s="67">
        <f>COUNTIF(Y$2:$Y$100,R8680)</f>
        <v>0</v>
      </c>
      <c r="V8680" s="67">
        <f t="shared" si="989"/>
        <v>0</v>
      </c>
      <c r="AH8680" s="70" t="str">
        <f t="shared" si="991"/>
        <v/>
      </c>
      <c r="AI8680" s="70" t="str">
        <f t="shared" si="992"/>
        <v/>
      </c>
      <c r="AJ8680" s="70" t="str">
        <f t="shared" si="993"/>
        <v>X</v>
      </c>
      <c r="AK8680" s="70" t="str" cm="1">
        <f t="array" ref="AK8680">_xlfn.IFS(AH8680&lt;&gt;"","1",AI8680&lt;&gt;"","2",AJ8680&lt;&gt;"","3")</f>
        <v>3</v>
      </c>
    </row>
    <row r="8681" spans="4:37" x14ac:dyDescent="0.25">
      <c r="D8681" s="71"/>
      <c r="S8681" s="67">
        <f>COUNTIF(Y$2:$Y$100,R8681)</f>
        <v>0</v>
      </c>
      <c r="V8681" s="67">
        <f t="shared" si="989"/>
        <v>0</v>
      </c>
      <c r="AH8681" s="70" t="str">
        <f t="shared" si="991"/>
        <v/>
      </c>
      <c r="AI8681" s="70" t="str">
        <f t="shared" si="992"/>
        <v/>
      </c>
      <c r="AJ8681" s="70" t="str">
        <f t="shared" si="993"/>
        <v>X</v>
      </c>
      <c r="AK8681" s="70" t="str" cm="1">
        <f t="array" ref="AK8681">_xlfn.IFS(AH8681&lt;&gt;"","1",AI8681&lt;&gt;"","2",AJ8681&lt;&gt;"","3")</f>
        <v>3</v>
      </c>
    </row>
    <row r="8682" spans="4:37" x14ac:dyDescent="0.25">
      <c r="D8682" s="71"/>
      <c r="S8682" s="67">
        <f>COUNTIF(Y$2:$Y$100,R8682)</f>
        <v>0</v>
      </c>
      <c r="V8682" s="67">
        <f t="shared" si="989"/>
        <v>0</v>
      </c>
      <c r="AH8682" s="70" t="str">
        <f t="shared" si="991"/>
        <v/>
      </c>
      <c r="AI8682" s="70" t="str">
        <f t="shared" si="992"/>
        <v/>
      </c>
      <c r="AJ8682" s="70" t="str">
        <f t="shared" si="993"/>
        <v>X</v>
      </c>
      <c r="AK8682" s="70" t="str" cm="1">
        <f t="array" ref="AK8682">_xlfn.IFS(AH8682&lt;&gt;"","1",AI8682&lt;&gt;"","2",AJ8682&lt;&gt;"","3")</f>
        <v>3</v>
      </c>
    </row>
    <row r="8683" spans="4:37" x14ac:dyDescent="0.25">
      <c r="D8683" s="71"/>
      <c r="S8683" s="67">
        <f>COUNTIF(Y$2:$Y$100,R8683)</f>
        <v>0</v>
      </c>
      <c r="V8683" s="67">
        <f t="shared" si="989"/>
        <v>0</v>
      </c>
      <c r="AH8683" s="70" t="str">
        <f t="shared" si="991"/>
        <v/>
      </c>
      <c r="AI8683" s="70" t="str">
        <f t="shared" si="992"/>
        <v/>
      </c>
      <c r="AJ8683" s="70" t="str">
        <f t="shared" si="993"/>
        <v>X</v>
      </c>
      <c r="AK8683" s="70" t="str" cm="1">
        <f t="array" ref="AK8683">_xlfn.IFS(AH8683&lt;&gt;"","1",AI8683&lt;&gt;"","2",AJ8683&lt;&gt;"","3")</f>
        <v>3</v>
      </c>
    </row>
    <row r="8684" spans="4:37" x14ac:dyDescent="0.25">
      <c r="D8684" s="71"/>
      <c r="S8684" s="67">
        <f>COUNTIF(Y$2:$Y$100,R8684)</f>
        <v>0</v>
      </c>
      <c r="V8684" s="67">
        <f t="shared" si="989"/>
        <v>0</v>
      </c>
      <c r="AH8684" s="70" t="str">
        <f t="shared" si="991"/>
        <v/>
      </c>
      <c r="AI8684" s="70" t="str">
        <f t="shared" si="992"/>
        <v/>
      </c>
      <c r="AJ8684" s="70" t="str">
        <f t="shared" si="993"/>
        <v>X</v>
      </c>
      <c r="AK8684" s="70" t="str" cm="1">
        <f t="array" ref="AK8684">_xlfn.IFS(AH8684&lt;&gt;"","1",AI8684&lt;&gt;"","2",AJ8684&lt;&gt;"","3")</f>
        <v>3</v>
      </c>
    </row>
    <row r="8685" spans="4:37" x14ac:dyDescent="0.25">
      <c r="D8685" s="71"/>
      <c r="S8685" s="67">
        <f>COUNTIF(Y$2:$Y$100,R8685)</f>
        <v>0</v>
      </c>
      <c r="V8685" s="67">
        <f t="shared" si="989"/>
        <v>0</v>
      </c>
      <c r="AH8685" s="70" t="str">
        <f t="shared" si="991"/>
        <v/>
      </c>
      <c r="AI8685" s="70" t="str">
        <f t="shared" si="992"/>
        <v/>
      </c>
      <c r="AJ8685" s="70" t="str">
        <f t="shared" si="993"/>
        <v>X</v>
      </c>
      <c r="AK8685" s="70" t="str" cm="1">
        <f t="array" ref="AK8685">_xlfn.IFS(AH8685&lt;&gt;"","1",AI8685&lt;&gt;"","2",AJ8685&lt;&gt;"","3")</f>
        <v>3</v>
      </c>
    </row>
    <row r="8686" spans="4:37" x14ac:dyDescent="0.25">
      <c r="D8686" s="71"/>
      <c r="S8686" s="67">
        <f>COUNTIF(Y$2:$Y$100,R8686)</f>
        <v>0</v>
      </c>
      <c r="V8686" s="67">
        <f t="shared" si="989"/>
        <v>0</v>
      </c>
      <c r="AH8686" s="70" t="str">
        <f t="shared" si="991"/>
        <v/>
      </c>
      <c r="AI8686" s="70" t="str">
        <f t="shared" si="992"/>
        <v/>
      </c>
      <c r="AJ8686" s="70" t="str">
        <f t="shared" si="993"/>
        <v>X</v>
      </c>
      <c r="AK8686" s="70" t="str" cm="1">
        <f t="array" ref="AK8686">_xlfn.IFS(AH8686&lt;&gt;"","1",AI8686&lt;&gt;"","2",AJ8686&lt;&gt;"","3")</f>
        <v>3</v>
      </c>
    </row>
    <row r="8687" spans="4:37" x14ac:dyDescent="0.25">
      <c r="D8687" s="71"/>
      <c r="S8687" s="67">
        <f>COUNTIF(Y$2:$Y$100,R8687)</f>
        <v>0</v>
      </c>
      <c r="V8687" s="67">
        <f t="shared" si="989"/>
        <v>0</v>
      </c>
      <c r="AH8687" s="70" t="str">
        <f t="shared" si="991"/>
        <v/>
      </c>
      <c r="AI8687" s="70" t="str">
        <f t="shared" si="992"/>
        <v/>
      </c>
      <c r="AJ8687" s="70" t="str">
        <f t="shared" si="993"/>
        <v>X</v>
      </c>
      <c r="AK8687" s="70" t="str" cm="1">
        <f t="array" ref="AK8687">_xlfn.IFS(AH8687&lt;&gt;"","1",AI8687&lt;&gt;"","2",AJ8687&lt;&gt;"","3")</f>
        <v>3</v>
      </c>
    </row>
    <row r="8688" spans="4:37" x14ac:dyDescent="0.25">
      <c r="D8688" s="71"/>
      <c r="S8688" s="67">
        <f>COUNTIF(Y$2:$Y$100,R8688)</f>
        <v>0</v>
      </c>
      <c r="V8688" s="67">
        <f t="shared" si="989"/>
        <v>0</v>
      </c>
      <c r="AH8688" s="70" t="str">
        <f t="shared" si="991"/>
        <v/>
      </c>
      <c r="AI8688" s="70" t="str">
        <f t="shared" si="992"/>
        <v/>
      </c>
      <c r="AJ8688" s="70" t="str">
        <f t="shared" si="993"/>
        <v>X</v>
      </c>
      <c r="AK8688" s="70" t="str" cm="1">
        <f t="array" ref="AK8688">_xlfn.IFS(AH8688&lt;&gt;"","1",AI8688&lt;&gt;"","2",AJ8688&lt;&gt;"","3")</f>
        <v>3</v>
      </c>
    </row>
    <row r="8689" spans="4:37" x14ac:dyDescent="0.25">
      <c r="D8689" s="71"/>
      <c r="S8689" s="67">
        <f>COUNTIF(Y$2:$Y$100,R8689)</f>
        <v>0</v>
      </c>
      <c r="V8689" s="67">
        <f t="shared" si="989"/>
        <v>0</v>
      </c>
      <c r="AH8689" s="70" t="str">
        <f t="shared" si="991"/>
        <v/>
      </c>
      <c r="AI8689" s="70" t="str">
        <f t="shared" si="992"/>
        <v/>
      </c>
      <c r="AJ8689" s="70" t="str">
        <f t="shared" si="993"/>
        <v>X</v>
      </c>
      <c r="AK8689" s="70" t="str" cm="1">
        <f t="array" ref="AK8689">_xlfn.IFS(AH8689&lt;&gt;"","1",AI8689&lt;&gt;"","2",AJ8689&lt;&gt;"","3")</f>
        <v>3</v>
      </c>
    </row>
    <row r="8690" spans="4:37" x14ac:dyDescent="0.25">
      <c r="D8690" s="71"/>
      <c r="S8690" s="67">
        <f>COUNTIF(Y$2:$Y$100,R8690)</f>
        <v>0</v>
      </c>
      <c r="V8690" s="67">
        <f t="shared" si="989"/>
        <v>0</v>
      </c>
      <c r="AH8690" s="70" t="str">
        <f t="shared" si="991"/>
        <v/>
      </c>
      <c r="AI8690" s="70" t="str">
        <f t="shared" si="992"/>
        <v/>
      </c>
      <c r="AJ8690" s="70" t="str">
        <f t="shared" si="993"/>
        <v>X</v>
      </c>
      <c r="AK8690" s="70" t="str" cm="1">
        <f t="array" ref="AK8690">_xlfn.IFS(AH8690&lt;&gt;"","1",AI8690&lt;&gt;"","2",AJ8690&lt;&gt;"","3")</f>
        <v>3</v>
      </c>
    </row>
    <row r="8691" spans="4:37" x14ac:dyDescent="0.25">
      <c r="D8691" s="71"/>
      <c r="S8691" s="67">
        <f>COUNTIF(Y$2:$Y$100,R8691)</f>
        <v>0</v>
      </c>
      <c r="V8691" s="67">
        <f t="shared" si="989"/>
        <v>0</v>
      </c>
      <c r="AH8691" s="70" t="str">
        <f t="shared" si="991"/>
        <v/>
      </c>
      <c r="AI8691" s="70" t="str">
        <f t="shared" si="992"/>
        <v/>
      </c>
      <c r="AJ8691" s="70" t="str">
        <f t="shared" si="993"/>
        <v>X</v>
      </c>
      <c r="AK8691" s="70" t="str" cm="1">
        <f t="array" ref="AK8691">_xlfn.IFS(AH8691&lt;&gt;"","1",AI8691&lt;&gt;"","2",AJ8691&lt;&gt;"","3")</f>
        <v>3</v>
      </c>
    </row>
    <row r="8692" spans="4:37" x14ac:dyDescent="0.25">
      <c r="D8692" s="71"/>
      <c r="S8692" s="67">
        <f>COUNTIF(Y$2:$Y$100,R8692)</f>
        <v>0</v>
      </c>
      <c r="V8692" s="67">
        <f t="shared" si="989"/>
        <v>0</v>
      </c>
      <c r="AH8692" s="70" t="str">
        <f t="shared" si="991"/>
        <v/>
      </c>
      <c r="AI8692" s="70" t="str">
        <f t="shared" si="992"/>
        <v/>
      </c>
      <c r="AJ8692" s="70" t="str">
        <f t="shared" si="993"/>
        <v>X</v>
      </c>
      <c r="AK8692" s="70" t="str" cm="1">
        <f t="array" ref="AK8692">_xlfn.IFS(AH8692&lt;&gt;"","1",AI8692&lt;&gt;"","2",AJ8692&lt;&gt;"","3")</f>
        <v>3</v>
      </c>
    </row>
    <row r="8693" spans="4:37" x14ac:dyDescent="0.25">
      <c r="D8693" s="71"/>
      <c r="S8693" s="67">
        <f>COUNTIF(Y$2:$Y$100,R8693)</f>
        <v>0</v>
      </c>
      <c r="V8693" s="67">
        <f t="shared" si="989"/>
        <v>0</v>
      </c>
      <c r="AH8693" s="70" t="str">
        <f t="shared" si="991"/>
        <v/>
      </c>
      <c r="AI8693" s="70" t="str">
        <f t="shared" si="992"/>
        <v/>
      </c>
      <c r="AJ8693" s="70" t="str">
        <f t="shared" si="993"/>
        <v>X</v>
      </c>
      <c r="AK8693" s="70" t="str" cm="1">
        <f t="array" ref="AK8693">_xlfn.IFS(AH8693&lt;&gt;"","1",AI8693&lt;&gt;"","2",AJ8693&lt;&gt;"","3")</f>
        <v>3</v>
      </c>
    </row>
    <row r="8694" spans="4:37" x14ac:dyDescent="0.25">
      <c r="D8694" s="71"/>
      <c r="S8694" s="67">
        <f>COUNTIF(Y$2:$Y$100,R8694)</f>
        <v>0</v>
      </c>
      <c r="V8694" s="67">
        <f t="shared" si="989"/>
        <v>0</v>
      </c>
      <c r="AH8694" s="70" t="str">
        <f t="shared" si="991"/>
        <v/>
      </c>
      <c r="AI8694" s="70" t="str">
        <f t="shared" si="992"/>
        <v/>
      </c>
      <c r="AJ8694" s="70" t="str">
        <f t="shared" si="993"/>
        <v>X</v>
      </c>
      <c r="AK8694" s="70" t="str" cm="1">
        <f t="array" ref="AK8694">_xlfn.IFS(AH8694&lt;&gt;"","1",AI8694&lt;&gt;"","2",AJ8694&lt;&gt;"","3")</f>
        <v>3</v>
      </c>
    </row>
    <row r="8695" spans="4:37" x14ac:dyDescent="0.25">
      <c r="D8695" s="71"/>
      <c r="S8695" s="67">
        <f>COUNTIF(Y$2:$Y$100,R8695)</f>
        <v>0</v>
      </c>
      <c r="V8695" s="67">
        <f t="shared" si="989"/>
        <v>0</v>
      </c>
      <c r="AH8695" s="70" t="str">
        <f t="shared" si="991"/>
        <v/>
      </c>
      <c r="AI8695" s="70" t="str">
        <f t="shared" si="992"/>
        <v/>
      </c>
      <c r="AJ8695" s="70" t="str">
        <f t="shared" si="993"/>
        <v>X</v>
      </c>
      <c r="AK8695" s="70" t="str" cm="1">
        <f t="array" ref="AK8695">_xlfn.IFS(AH8695&lt;&gt;"","1",AI8695&lt;&gt;"","2",AJ8695&lt;&gt;"","3")</f>
        <v>3</v>
      </c>
    </row>
    <row r="8696" spans="4:37" x14ac:dyDescent="0.25">
      <c r="D8696" s="71"/>
      <c r="S8696" s="67">
        <f>COUNTIF(Y$2:$Y$100,R8696)</f>
        <v>0</v>
      </c>
      <c r="V8696" s="67">
        <f t="shared" si="989"/>
        <v>0</v>
      </c>
      <c r="AH8696" s="70" t="str">
        <f t="shared" si="991"/>
        <v/>
      </c>
      <c r="AI8696" s="70" t="str">
        <f t="shared" si="992"/>
        <v/>
      </c>
      <c r="AJ8696" s="70" t="str">
        <f t="shared" si="993"/>
        <v>X</v>
      </c>
      <c r="AK8696" s="70" t="str" cm="1">
        <f t="array" ref="AK8696">_xlfn.IFS(AH8696&lt;&gt;"","1",AI8696&lt;&gt;"","2",AJ8696&lt;&gt;"","3")</f>
        <v>3</v>
      </c>
    </row>
    <row r="8697" spans="4:37" x14ac:dyDescent="0.25">
      <c r="D8697" s="71"/>
      <c r="S8697" s="67">
        <f>COUNTIF(Y$2:$Y$100,R8697)</f>
        <v>0</v>
      </c>
      <c r="V8697" s="67">
        <f t="shared" si="989"/>
        <v>0</v>
      </c>
      <c r="AH8697" s="70" t="str">
        <f t="shared" si="991"/>
        <v/>
      </c>
      <c r="AI8697" s="70" t="str">
        <f t="shared" si="992"/>
        <v/>
      </c>
      <c r="AJ8697" s="70" t="str">
        <f t="shared" si="993"/>
        <v>X</v>
      </c>
      <c r="AK8697" s="70" t="str" cm="1">
        <f t="array" ref="AK8697">_xlfn.IFS(AH8697&lt;&gt;"","1",AI8697&lt;&gt;"","2",AJ8697&lt;&gt;"","3")</f>
        <v>3</v>
      </c>
    </row>
    <row r="8698" spans="4:37" x14ac:dyDescent="0.25">
      <c r="D8698" s="71"/>
      <c r="S8698" s="67">
        <f>COUNTIF(Y$2:$Y$100,R8698)</f>
        <v>0</v>
      </c>
      <c r="V8698" s="67">
        <f t="shared" si="989"/>
        <v>0</v>
      </c>
      <c r="AH8698" s="70" t="str">
        <f t="shared" si="991"/>
        <v/>
      </c>
      <c r="AI8698" s="70" t="str">
        <f t="shared" si="992"/>
        <v/>
      </c>
      <c r="AJ8698" s="70" t="str">
        <f t="shared" si="993"/>
        <v>X</v>
      </c>
      <c r="AK8698" s="70" t="str" cm="1">
        <f t="array" ref="AK8698">_xlfn.IFS(AH8698&lt;&gt;"","1",AI8698&lt;&gt;"","2",AJ8698&lt;&gt;"","3")</f>
        <v>3</v>
      </c>
    </row>
    <row r="8699" spans="4:37" x14ac:dyDescent="0.25">
      <c r="D8699" s="71"/>
      <c r="S8699" s="67">
        <f>COUNTIF(Y$2:$Y$100,R8699)</f>
        <v>0</v>
      </c>
      <c r="V8699" s="67">
        <f t="shared" si="989"/>
        <v>0</v>
      </c>
      <c r="AH8699" s="70" t="str">
        <f t="shared" si="991"/>
        <v/>
      </c>
      <c r="AI8699" s="70" t="str">
        <f t="shared" si="992"/>
        <v/>
      </c>
      <c r="AJ8699" s="70" t="str">
        <f t="shared" si="993"/>
        <v>X</v>
      </c>
      <c r="AK8699" s="70" t="str" cm="1">
        <f t="array" ref="AK8699">_xlfn.IFS(AH8699&lt;&gt;"","1",AI8699&lt;&gt;"","2",AJ8699&lt;&gt;"","3")</f>
        <v>3</v>
      </c>
    </row>
    <row r="8700" spans="4:37" x14ac:dyDescent="0.25">
      <c r="D8700" s="71"/>
      <c r="S8700" s="67">
        <f>COUNTIF(Y$2:$Y$100,R8700)</f>
        <v>0</v>
      </c>
      <c r="V8700" s="67">
        <f t="shared" si="989"/>
        <v>0</v>
      </c>
      <c r="AH8700" s="70" t="str">
        <f t="shared" si="991"/>
        <v/>
      </c>
      <c r="AI8700" s="70" t="str">
        <f t="shared" si="992"/>
        <v/>
      </c>
      <c r="AJ8700" s="70" t="str">
        <f t="shared" si="993"/>
        <v>X</v>
      </c>
      <c r="AK8700" s="70" t="str" cm="1">
        <f t="array" ref="AK8700">_xlfn.IFS(AH8700&lt;&gt;"","1",AI8700&lt;&gt;"","2",AJ8700&lt;&gt;"","3")</f>
        <v>3</v>
      </c>
    </row>
    <row r="8701" spans="4:37" x14ac:dyDescent="0.25">
      <c r="D8701" s="71"/>
      <c r="S8701" s="67">
        <f>COUNTIF(Y$2:$Y$100,R8701)</f>
        <v>0</v>
      </c>
      <c r="V8701" s="67">
        <f t="shared" si="989"/>
        <v>0</v>
      </c>
      <c r="AH8701" s="70" t="str">
        <f t="shared" si="991"/>
        <v/>
      </c>
      <c r="AI8701" s="70" t="str">
        <f t="shared" si="992"/>
        <v/>
      </c>
      <c r="AJ8701" s="70" t="str">
        <f t="shared" si="993"/>
        <v>X</v>
      </c>
      <c r="AK8701" s="70" t="str" cm="1">
        <f t="array" ref="AK8701">_xlfn.IFS(AH8701&lt;&gt;"","1",AI8701&lt;&gt;"","2",AJ8701&lt;&gt;"","3")</f>
        <v>3</v>
      </c>
    </row>
    <row r="8702" spans="4:37" x14ac:dyDescent="0.25">
      <c r="D8702" s="71"/>
      <c r="S8702" s="67">
        <f>COUNTIF(Y$2:$Y$100,R8702)</f>
        <v>0</v>
      </c>
      <c r="V8702" s="67">
        <f t="shared" si="989"/>
        <v>0</v>
      </c>
      <c r="AH8702" s="70" t="str">
        <f t="shared" si="991"/>
        <v/>
      </c>
      <c r="AI8702" s="70" t="str">
        <f t="shared" si="992"/>
        <v/>
      </c>
      <c r="AJ8702" s="70" t="str">
        <f t="shared" si="993"/>
        <v>X</v>
      </c>
      <c r="AK8702" s="70" t="str" cm="1">
        <f t="array" ref="AK8702">_xlfn.IFS(AH8702&lt;&gt;"","1",AI8702&lt;&gt;"","2",AJ8702&lt;&gt;"","3")</f>
        <v>3</v>
      </c>
    </row>
    <row r="8703" spans="4:37" x14ac:dyDescent="0.25">
      <c r="D8703" s="71"/>
      <c r="S8703" s="67">
        <f>COUNTIF(Y$2:$Y$100,R8703)</f>
        <v>0</v>
      </c>
      <c r="V8703" s="67">
        <f t="shared" si="989"/>
        <v>0</v>
      </c>
      <c r="AH8703" s="70" t="str">
        <f t="shared" si="991"/>
        <v/>
      </c>
      <c r="AI8703" s="70" t="str">
        <f t="shared" si="992"/>
        <v/>
      </c>
      <c r="AJ8703" s="70" t="str">
        <f t="shared" si="993"/>
        <v>X</v>
      </c>
      <c r="AK8703" s="70" t="str" cm="1">
        <f t="array" ref="AK8703">_xlfn.IFS(AH8703&lt;&gt;"","1",AI8703&lt;&gt;"","2",AJ8703&lt;&gt;"","3")</f>
        <v>3</v>
      </c>
    </row>
    <row r="8704" spans="4:37" x14ac:dyDescent="0.25">
      <c r="D8704" s="71"/>
      <c r="S8704" s="67">
        <f>COUNTIF(Y$2:$Y$100,R8704)</f>
        <v>0</v>
      </c>
      <c r="V8704" s="67">
        <f t="shared" si="989"/>
        <v>0</v>
      </c>
      <c r="AH8704" s="70" t="str">
        <f t="shared" si="991"/>
        <v/>
      </c>
      <c r="AI8704" s="70" t="str">
        <f t="shared" si="992"/>
        <v/>
      </c>
      <c r="AJ8704" s="70" t="str">
        <f t="shared" si="993"/>
        <v>X</v>
      </c>
      <c r="AK8704" s="70" t="str" cm="1">
        <f t="array" ref="AK8704">_xlfn.IFS(AH8704&lt;&gt;"","1",AI8704&lt;&gt;"","2",AJ8704&lt;&gt;"","3")</f>
        <v>3</v>
      </c>
    </row>
    <row r="8705" spans="4:37" x14ac:dyDescent="0.25">
      <c r="D8705" s="71"/>
      <c r="S8705" s="67">
        <f>COUNTIF(Y$2:$Y$100,R8705)</f>
        <v>0</v>
      </c>
      <c r="V8705" s="67">
        <f t="shared" si="989"/>
        <v>0</v>
      </c>
      <c r="AH8705" s="70" t="str">
        <f t="shared" si="991"/>
        <v/>
      </c>
      <c r="AI8705" s="70" t="str">
        <f t="shared" si="992"/>
        <v/>
      </c>
      <c r="AJ8705" s="70" t="str">
        <f t="shared" si="993"/>
        <v>X</v>
      </c>
      <c r="AK8705" s="70" t="str" cm="1">
        <f t="array" ref="AK8705">_xlfn.IFS(AH8705&lt;&gt;"","1",AI8705&lt;&gt;"","2",AJ8705&lt;&gt;"","3")</f>
        <v>3</v>
      </c>
    </row>
    <row r="8706" spans="4:37" x14ac:dyDescent="0.25">
      <c r="D8706" s="71"/>
      <c r="S8706" s="67">
        <f>COUNTIF(Y$2:$Y$100,R8706)</f>
        <v>0</v>
      </c>
      <c r="V8706" s="67">
        <f t="shared" si="989"/>
        <v>0</v>
      </c>
      <c r="AH8706" s="70" t="str">
        <f t="shared" si="991"/>
        <v/>
      </c>
      <c r="AI8706" s="70" t="str">
        <f t="shared" si="992"/>
        <v/>
      </c>
      <c r="AJ8706" s="70" t="str">
        <f t="shared" si="993"/>
        <v>X</v>
      </c>
      <c r="AK8706" s="70" t="str" cm="1">
        <f t="array" ref="AK8706">_xlfn.IFS(AH8706&lt;&gt;"","1",AI8706&lt;&gt;"","2",AJ8706&lt;&gt;"","3")</f>
        <v>3</v>
      </c>
    </row>
    <row r="8707" spans="4:37" x14ac:dyDescent="0.25">
      <c r="D8707" s="71"/>
      <c r="S8707" s="67">
        <f>COUNTIF(Y$2:$Y$100,R8707)</f>
        <v>0</v>
      </c>
      <c r="V8707" s="67">
        <f t="shared" si="989"/>
        <v>0</v>
      </c>
      <c r="AH8707" s="70" t="str">
        <f t="shared" si="991"/>
        <v/>
      </c>
      <c r="AI8707" s="70" t="str">
        <f t="shared" si="992"/>
        <v/>
      </c>
      <c r="AJ8707" s="70" t="str">
        <f t="shared" si="993"/>
        <v>X</v>
      </c>
      <c r="AK8707" s="70" t="str" cm="1">
        <f t="array" ref="AK8707">_xlfn.IFS(AH8707&lt;&gt;"","1",AI8707&lt;&gt;"","2",AJ8707&lt;&gt;"","3")</f>
        <v>3</v>
      </c>
    </row>
    <row r="8708" spans="4:37" x14ac:dyDescent="0.25">
      <c r="D8708" s="71"/>
      <c r="S8708" s="67">
        <f>COUNTIF(Y$2:$Y$100,R8708)</f>
        <v>0</v>
      </c>
      <c r="V8708" s="67">
        <f t="shared" si="989"/>
        <v>0</v>
      </c>
      <c r="AH8708" s="70" t="str">
        <f t="shared" si="991"/>
        <v/>
      </c>
      <c r="AI8708" s="70" t="str">
        <f t="shared" si="992"/>
        <v/>
      </c>
      <c r="AJ8708" s="70" t="str">
        <f t="shared" si="993"/>
        <v>X</v>
      </c>
      <c r="AK8708" s="70" t="str" cm="1">
        <f t="array" ref="AK8708">_xlfn.IFS(AH8708&lt;&gt;"","1",AI8708&lt;&gt;"","2",AJ8708&lt;&gt;"","3")</f>
        <v>3</v>
      </c>
    </row>
    <row r="8709" spans="4:37" x14ac:dyDescent="0.25">
      <c r="D8709" s="71"/>
      <c r="S8709" s="67">
        <f>COUNTIF(Y$2:$Y$100,R8709)</f>
        <v>0</v>
      </c>
      <c r="V8709" s="67">
        <f t="shared" si="989"/>
        <v>0</v>
      </c>
      <c r="AH8709" s="70" t="str">
        <f t="shared" si="991"/>
        <v/>
      </c>
      <c r="AI8709" s="70" t="str">
        <f t="shared" si="992"/>
        <v/>
      </c>
      <c r="AJ8709" s="70" t="str">
        <f t="shared" si="993"/>
        <v>X</v>
      </c>
      <c r="AK8709" s="70" t="str" cm="1">
        <f t="array" ref="AK8709">_xlfn.IFS(AH8709&lt;&gt;"","1",AI8709&lt;&gt;"","2",AJ8709&lt;&gt;"","3")</f>
        <v>3</v>
      </c>
    </row>
    <row r="8710" spans="4:37" x14ac:dyDescent="0.25">
      <c r="D8710" s="71"/>
      <c r="S8710" s="67">
        <f>COUNTIF(Y$2:$Y$100,R8710)</f>
        <v>0</v>
      </c>
      <c r="V8710" s="67">
        <f t="shared" si="989"/>
        <v>0</v>
      </c>
      <c r="AH8710" s="70" t="str">
        <f t="shared" si="991"/>
        <v/>
      </c>
      <c r="AI8710" s="70" t="str">
        <f t="shared" si="992"/>
        <v/>
      </c>
      <c r="AJ8710" s="70" t="str">
        <f t="shared" si="993"/>
        <v>X</v>
      </c>
      <c r="AK8710" s="70" t="str" cm="1">
        <f t="array" ref="AK8710">_xlfn.IFS(AH8710&lt;&gt;"","1",AI8710&lt;&gt;"","2",AJ8710&lt;&gt;"","3")</f>
        <v>3</v>
      </c>
    </row>
    <row r="8711" spans="4:37" x14ac:dyDescent="0.25">
      <c r="D8711" s="71"/>
      <c r="S8711" s="67">
        <f>COUNTIF(Y$2:$Y$100,R8711)</f>
        <v>0</v>
      </c>
      <c r="V8711" s="67">
        <f t="shared" si="989"/>
        <v>0</v>
      </c>
      <c r="AH8711" s="70" t="str">
        <f t="shared" si="991"/>
        <v/>
      </c>
      <c r="AI8711" s="70" t="str">
        <f t="shared" si="992"/>
        <v/>
      </c>
      <c r="AJ8711" s="70" t="str">
        <f t="shared" si="993"/>
        <v>X</v>
      </c>
      <c r="AK8711" s="70" t="str" cm="1">
        <f t="array" ref="AK8711">_xlfn.IFS(AH8711&lt;&gt;"","1",AI8711&lt;&gt;"","2",AJ8711&lt;&gt;"","3")</f>
        <v>3</v>
      </c>
    </row>
    <row r="8712" spans="4:37" x14ac:dyDescent="0.25">
      <c r="D8712" s="71"/>
      <c r="S8712" s="67">
        <f>COUNTIF(Y$2:$Y$100,R8712)</f>
        <v>0</v>
      </c>
      <c r="V8712" s="67">
        <f t="shared" si="989"/>
        <v>0</v>
      </c>
      <c r="AH8712" s="70" t="str">
        <f t="shared" si="991"/>
        <v/>
      </c>
      <c r="AI8712" s="70" t="str">
        <f t="shared" si="992"/>
        <v/>
      </c>
      <c r="AJ8712" s="70" t="str">
        <f t="shared" si="993"/>
        <v>X</v>
      </c>
      <c r="AK8712" s="70" t="str" cm="1">
        <f t="array" ref="AK8712">_xlfn.IFS(AH8712&lt;&gt;"","1",AI8712&lt;&gt;"","2",AJ8712&lt;&gt;"","3")</f>
        <v>3</v>
      </c>
    </row>
    <row r="8713" spans="4:37" x14ac:dyDescent="0.25">
      <c r="D8713" s="71"/>
      <c r="S8713" s="67">
        <f>COUNTIF(Y$2:$Y$100,R8713)</f>
        <v>0</v>
      </c>
      <c r="V8713" s="67">
        <f t="shared" si="989"/>
        <v>0</v>
      </c>
      <c r="AH8713" s="70" t="str">
        <f t="shared" si="991"/>
        <v/>
      </c>
      <c r="AI8713" s="70" t="str">
        <f t="shared" si="992"/>
        <v/>
      </c>
      <c r="AJ8713" s="70" t="str">
        <f t="shared" si="993"/>
        <v>X</v>
      </c>
      <c r="AK8713" s="70" t="str" cm="1">
        <f t="array" ref="AK8713">_xlfn.IFS(AH8713&lt;&gt;"","1",AI8713&lt;&gt;"","2",AJ8713&lt;&gt;"","3")</f>
        <v>3</v>
      </c>
    </row>
    <row r="8714" spans="4:37" x14ac:dyDescent="0.25">
      <c r="D8714" s="71"/>
      <c r="S8714" s="67">
        <f>COUNTIF(Y$2:$Y$100,R8714)</f>
        <v>0</v>
      </c>
      <c r="V8714" s="67">
        <f t="shared" si="989"/>
        <v>0</v>
      </c>
      <c r="AH8714" s="70" t="str">
        <f t="shared" si="991"/>
        <v/>
      </c>
      <c r="AI8714" s="70" t="str">
        <f t="shared" si="992"/>
        <v/>
      </c>
      <c r="AJ8714" s="70" t="str">
        <f t="shared" si="993"/>
        <v>X</v>
      </c>
      <c r="AK8714" s="70" t="str" cm="1">
        <f t="array" ref="AK8714">_xlfn.IFS(AH8714&lt;&gt;"","1",AI8714&lt;&gt;"","2",AJ8714&lt;&gt;"","3")</f>
        <v>3</v>
      </c>
    </row>
    <row r="8715" spans="4:37" x14ac:dyDescent="0.25">
      <c r="D8715" s="71"/>
      <c r="S8715" s="67">
        <f>COUNTIF(Y$2:$Y$100,R8715)</f>
        <v>0</v>
      </c>
      <c r="V8715" s="67">
        <f t="shared" si="989"/>
        <v>0</v>
      </c>
      <c r="AH8715" s="70" t="str">
        <f t="shared" si="991"/>
        <v/>
      </c>
      <c r="AI8715" s="70" t="str">
        <f t="shared" si="992"/>
        <v/>
      </c>
      <c r="AJ8715" s="70" t="str">
        <f t="shared" si="993"/>
        <v>X</v>
      </c>
      <c r="AK8715" s="70" t="str" cm="1">
        <f t="array" ref="AK8715">_xlfn.IFS(AH8715&lt;&gt;"","1",AI8715&lt;&gt;"","2",AJ8715&lt;&gt;"","3")</f>
        <v>3</v>
      </c>
    </row>
    <row r="8716" spans="4:37" x14ac:dyDescent="0.25">
      <c r="D8716" s="71"/>
      <c r="S8716" s="67">
        <f>COUNTIF(Y$2:$Y$100,R8716)</f>
        <v>0</v>
      </c>
      <c r="V8716" s="67">
        <f t="shared" si="989"/>
        <v>0</v>
      </c>
      <c r="AH8716" s="70" t="str">
        <f t="shared" si="991"/>
        <v/>
      </c>
      <c r="AI8716" s="70" t="str">
        <f t="shared" si="992"/>
        <v/>
      </c>
      <c r="AJ8716" s="70" t="str">
        <f t="shared" si="993"/>
        <v>X</v>
      </c>
      <c r="AK8716" s="70" t="str" cm="1">
        <f t="array" ref="AK8716">_xlfn.IFS(AH8716&lt;&gt;"","1",AI8716&lt;&gt;"","2",AJ8716&lt;&gt;"","3")</f>
        <v>3</v>
      </c>
    </row>
    <row r="8717" spans="4:37" x14ac:dyDescent="0.25">
      <c r="D8717" s="71"/>
      <c r="S8717" s="67">
        <f>COUNTIF(Y$2:$Y$100,R8717)</f>
        <v>0</v>
      </c>
      <c r="V8717" s="67">
        <f t="shared" si="989"/>
        <v>0</v>
      </c>
      <c r="AH8717" s="70" t="str">
        <f t="shared" si="991"/>
        <v/>
      </c>
      <c r="AI8717" s="70" t="str">
        <f t="shared" si="992"/>
        <v/>
      </c>
      <c r="AJ8717" s="70" t="str">
        <f t="shared" si="993"/>
        <v>X</v>
      </c>
      <c r="AK8717" s="70" t="str" cm="1">
        <f t="array" ref="AK8717">_xlfn.IFS(AH8717&lt;&gt;"","1",AI8717&lt;&gt;"","2",AJ8717&lt;&gt;"","3")</f>
        <v>3</v>
      </c>
    </row>
    <row r="8718" spans="4:37" x14ac:dyDescent="0.25">
      <c r="D8718" s="71"/>
      <c r="S8718" s="67">
        <f>COUNTIF(Y$2:$Y$100,R8718)</f>
        <v>0</v>
      </c>
      <c r="V8718" s="67">
        <f t="shared" si="989"/>
        <v>0</v>
      </c>
      <c r="AH8718" s="70" t="str">
        <f t="shared" si="991"/>
        <v/>
      </c>
      <c r="AI8718" s="70" t="str">
        <f t="shared" si="992"/>
        <v/>
      </c>
      <c r="AJ8718" s="70" t="str">
        <f t="shared" si="993"/>
        <v>X</v>
      </c>
      <c r="AK8718" s="70" t="str" cm="1">
        <f t="array" ref="AK8718">_xlfn.IFS(AH8718&lt;&gt;"","1",AI8718&lt;&gt;"","2",AJ8718&lt;&gt;"","3")</f>
        <v>3</v>
      </c>
    </row>
    <row r="8719" spans="4:37" x14ac:dyDescent="0.25">
      <c r="D8719" s="71"/>
      <c r="S8719" s="67">
        <f>COUNTIF(Y$2:$Y$100,R8719)</f>
        <v>0</v>
      </c>
      <c r="V8719" s="67">
        <f t="shared" si="989"/>
        <v>0</v>
      </c>
      <c r="AH8719" s="70" t="str">
        <f t="shared" si="991"/>
        <v/>
      </c>
      <c r="AI8719" s="70" t="str">
        <f t="shared" si="992"/>
        <v/>
      </c>
      <c r="AJ8719" s="70" t="str">
        <f t="shared" si="993"/>
        <v>X</v>
      </c>
      <c r="AK8719" s="70" t="str" cm="1">
        <f t="array" ref="AK8719">_xlfn.IFS(AH8719&lt;&gt;"","1",AI8719&lt;&gt;"","2",AJ8719&lt;&gt;"","3")</f>
        <v>3</v>
      </c>
    </row>
    <row r="8720" spans="4:37" x14ac:dyDescent="0.25">
      <c r="D8720" s="71"/>
      <c r="S8720" s="67">
        <f>COUNTIF(Y$2:$Y$100,R8720)</f>
        <v>0</v>
      </c>
      <c r="V8720" s="67">
        <f t="shared" si="989"/>
        <v>0</v>
      </c>
      <c r="AH8720" s="70" t="str">
        <f t="shared" si="991"/>
        <v/>
      </c>
      <c r="AI8720" s="70" t="str">
        <f t="shared" si="992"/>
        <v/>
      </c>
      <c r="AJ8720" s="70" t="str">
        <f t="shared" si="993"/>
        <v>X</v>
      </c>
      <c r="AK8720" s="70" t="str" cm="1">
        <f t="array" ref="AK8720">_xlfn.IFS(AH8720&lt;&gt;"","1",AI8720&lt;&gt;"","2",AJ8720&lt;&gt;"","3")</f>
        <v>3</v>
      </c>
    </row>
    <row r="8721" spans="4:37" x14ac:dyDescent="0.25">
      <c r="D8721" s="71"/>
      <c r="S8721" s="67">
        <f>COUNTIF(Y$2:$Y$100,R8721)</f>
        <v>0</v>
      </c>
      <c r="V8721" s="67">
        <f t="shared" si="989"/>
        <v>0</v>
      </c>
      <c r="AH8721" s="70" t="str">
        <f t="shared" si="991"/>
        <v/>
      </c>
      <c r="AI8721" s="70" t="str">
        <f t="shared" si="992"/>
        <v/>
      </c>
      <c r="AJ8721" s="70" t="str">
        <f t="shared" si="993"/>
        <v>X</v>
      </c>
      <c r="AK8721" s="70" t="str" cm="1">
        <f t="array" ref="AK8721">_xlfn.IFS(AH8721&lt;&gt;"","1",AI8721&lt;&gt;"","2",AJ8721&lt;&gt;"","3")</f>
        <v>3</v>
      </c>
    </row>
    <row r="8722" spans="4:37" x14ac:dyDescent="0.25">
      <c r="D8722" s="71"/>
      <c r="S8722" s="67">
        <f>COUNTIF(Y$2:$Y$100,R8722)</f>
        <v>0</v>
      </c>
      <c r="V8722" s="67">
        <f t="shared" si="989"/>
        <v>0</v>
      </c>
      <c r="AH8722" s="70" t="str">
        <f t="shared" si="991"/>
        <v/>
      </c>
      <c r="AI8722" s="70" t="str">
        <f t="shared" si="992"/>
        <v/>
      </c>
      <c r="AJ8722" s="70" t="str">
        <f t="shared" si="993"/>
        <v>X</v>
      </c>
      <c r="AK8722" s="70" t="str" cm="1">
        <f t="array" ref="AK8722">_xlfn.IFS(AH8722&lt;&gt;"","1",AI8722&lt;&gt;"","2",AJ8722&lt;&gt;"","3")</f>
        <v>3</v>
      </c>
    </row>
    <row r="8723" spans="4:37" x14ac:dyDescent="0.25">
      <c r="D8723" s="71"/>
      <c r="S8723" s="67">
        <f>COUNTIF(Y$2:$Y$100,R8723)</f>
        <v>0</v>
      </c>
      <c r="V8723" s="67">
        <f t="shared" ref="V8723:V8786" si="994">COUNTIF(R8723:R11346,Y8723)</f>
        <v>0</v>
      </c>
      <c r="AH8723" s="70" t="str">
        <f t="shared" ref="AH8723:AH8786" si="995">IF(ISNUMBER(SEARCH("regional",$F8723)),$F8723,"")</f>
        <v/>
      </c>
      <c r="AI8723" s="70" t="str">
        <f t="shared" si="992"/>
        <v/>
      </c>
      <c r="AJ8723" s="70" t="str">
        <f t="shared" si="993"/>
        <v>X</v>
      </c>
      <c r="AK8723" s="70" t="str" cm="1">
        <f t="array" ref="AK8723">_xlfn.IFS(AH8723&lt;&gt;"","1",AI8723&lt;&gt;"","2",AJ8723&lt;&gt;"","3")</f>
        <v>3</v>
      </c>
    </row>
    <row r="8724" spans="4:37" x14ac:dyDescent="0.25">
      <c r="D8724" s="71"/>
      <c r="S8724" s="67">
        <f>COUNTIF(Y$2:$Y$100,R8724)</f>
        <v>0</v>
      </c>
      <c r="V8724" s="67">
        <f t="shared" si="994"/>
        <v>0</v>
      </c>
      <c r="AH8724" s="70" t="str">
        <f t="shared" si="995"/>
        <v/>
      </c>
      <c r="AI8724" s="70" t="str">
        <f t="shared" ref="AI8724:AI8787" si="996">IF(ISNUMBER(SEARCH("sectional",$F8724)),$F8724,"")</f>
        <v/>
      </c>
      <c r="AJ8724" s="70" t="str">
        <f t="shared" ref="AJ8724:AJ8787" si="997">IF(AND(AH8724="",AI8724=""),"X","")</f>
        <v>X</v>
      </c>
      <c r="AK8724" s="70" t="str" cm="1">
        <f t="array" ref="AK8724">_xlfn.IFS(AH8724&lt;&gt;"","1",AI8724&lt;&gt;"","2",AJ8724&lt;&gt;"","3")</f>
        <v>3</v>
      </c>
    </row>
    <row r="8725" spans="4:37" x14ac:dyDescent="0.25">
      <c r="D8725" s="71"/>
      <c r="S8725" s="67">
        <f>COUNTIF(Y$2:$Y$100,R8725)</f>
        <v>0</v>
      </c>
      <c r="V8725" s="67">
        <f t="shared" si="994"/>
        <v>0</v>
      </c>
      <c r="AH8725" s="70" t="str">
        <f t="shared" si="995"/>
        <v/>
      </c>
      <c r="AI8725" s="70" t="str">
        <f t="shared" si="996"/>
        <v/>
      </c>
      <c r="AJ8725" s="70" t="str">
        <f t="shared" si="997"/>
        <v>X</v>
      </c>
      <c r="AK8725" s="70" t="str" cm="1">
        <f t="array" ref="AK8725">_xlfn.IFS(AH8725&lt;&gt;"","1",AI8725&lt;&gt;"","2",AJ8725&lt;&gt;"","3")</f>
        <v>3</v>
      </c>
    </row>
    <row r="8726" spans="4:37" x14ac:dyDescent="0.25">
      <c r="D8726" s="71"/>
      <c r="S8726" s="67">
        <f>COUNTIF(Y$2:$Y$100,R8726)</f>
        <v>0</v>
      </c>
      <c r="V8726" s="67">
        <f t="shared" si="994"/>
        <v>0</v>
      </c>
      <c r="AH8726" s="70" t="str">
        <f t="shared" si="995"/>
        <v/>
      </c>
      <c r="AI8726" s="70" t="str">
        <f t="shared" si="996"/>
        <v/>
      </c>
      <c r="AJ8726" s="70" t="str">
        <f t="shared" si="997"/>
        <v>X</v>
      </c>
      <c r="AK8726" s="70" t="str" cm="1">
        <f t="array" ref="AK8726">_xlfn.IFS(AH8726&lt;&gt;"","1",AI8726&lt;&gt;"","2",AJ8726&lt;&gt;"","3")</f>
        <v>3</v>
      </c>
    </row>
    <row r="8727" spans="4:37" x14ac:dyDescent="0.25">
      <c r="D8727" s="71"/>
      <c r="S8727" s="67">
        <f>COUNTIF(Y$2:$Y$100,R8727)</f>
        <v>0</v>
      </c>
      <c r="V8727" s="67">
        <f t="shared" si="994"/>
        <v>0</v>
      </c>
      <c r="AH8727" s="70" t="str">
        <f t="shared" si="995"/>
        <v/>
      </c>
      <c r="AI8727" s="70" t="str">
        <f t="shared" si="996"/>
        <v/>
      </c>
      <c r="AJ8727" s="70" t="str">
        <f t="shared" si="997"/>
        <v>X</v>
      </c>
      <c r="AK8727" s="70" t="str" cm="1">
        <f t="array" ref="AK8727">_xlfn.IFS(AH8727&lt;&gt;"","1",AI8727&lt;&gt;"","2",AJ8727&lt;&gt;"","3")</f>
        <v>3</v>
      </c>
    </row>
    <row r="8728" spans="4:37" x14ac:dyDescent="0.25">
      <c r="D8728" s="71"/>
      <c r="S8728" s="67">
        <f>COUNTIF(Y$2:$Y$100,R8728)</f>
        <v>0</v>
      </c>
      <c r="V8728" s="67">
        <f t="shared" si="994"/>
        <v>0</v>
      </c>
      <c r="AH8728" s="70" t="str">
        <f t="shared" si="995"/>
        <v/>
      </c>
      <c r="AI8728" s="70" t="str">
        <f t="shared" si="996"/>
        <v/>
      </c>
      <c r="AJ8728" s="70" t="str">
        <f t="shared" si="997"/>
        <v>X</v>
      </c>
      <c r="AK8728" s="70" t="str" cm="1">
        <f t="array" ref="AK8728">_xlfn.IFS(AH8728&lt;&gt;"","1",AI8728&lt;&gt;"","2",AJ8728&lt;&gt;"","3")</f>
        <v>3</v>
      </c>
    </row>
    <row r="8729" spans="4:37" x14ac:dyDescent="0.25">
      <c r="D8729" s="71"/>
      <c r="S8729" s="67">
        <f>COUNTIF(Y$2:$Y$100,R8729)</f>
        <v>0</v>
      </c>
      <c r="V8729" s="67">
        <f t="shared" si="994"/>
        <v>0</v>
      </c>
      <c r="AH8729" s="70" t="str">
        <f t="shared" si="995"/>
        <v/>
      </c>
      <c r="AI8729" s="70" t="str">
        <f t="shared" si="996"/>
        <v/>
      </c>
      <c r="AJ8729" s="70" t="str">
        <f t="shared" si="997"/>
        <v>X</v>
      </c>
      <c r="AK8729" s="70" t="str" cm="1">
        <f t="array" ref="AK8729">_xlfn.IFS(AH8729&lt;&gt;"","1",AI8729&lt;&gt;"","2",AJ8729&lt;&gt;"","3")</f>
        <v>3</v>
      </c>
    </row>
    <row r="8730" spans="4:37" x14ac:dyDescent="0.25">
      <c r="D8730" s="71"/>
      <c r="S8730" s="67">
        <f>COUNTIF(Y$2:$Y$100,R8730)</f>
        <v>0</v>
      </c>
      <c r="V8730" s="67">
        <f t="shared" si="994"/>
        <v>0</v>
      </c>
      <c r="AH8730" s="70" t="str">
        <f t="shared" si="995"/>
        <v/>
      </c>
      <c r="AI8730" s="70" t="str">
        <f t="shared" si="996"/>
        <v/>
      </c>
      <c r="AJ8730" s="70" t="str">
        <f t="shared" si="997"/>
        <v>X</v>
      </c>
      <c r="AK8730" s="70" t="str" cm="1">
        <f t="array" ref="AK8730">_xlfn.IFS(AH8730&lt;&gt;"","1",AI8730&lt;&gt;"","2",AJ8730&lt;&gt;"","3")</f>
        <v>3</v>
      </c>
    </row>
    <row r="8731" spans="4:37" x14ac:dyDescent="0.25">
      <c r="D8731" s="71"/>
      <c r="S8731" s="67">
        <f>COUNTIF(Y$2:$Y$100,R8731)</f>
        <v>0</v>
      </c>
      <c r="V8731" s="67">
        <f t="shared" si="994"/>
        <v>0</v>
      </c>
      <c r="AH8731" s="70" t="str">
        <f t="shared" si="995"/>
        <v/>
      </c>
      <c r="AI8731" s="70" t="str">
        <f t="shared" si="996"/>
        <v/>
      </c>
      <c r="AJ8731" s="70" t="str">
        <f t="shared" si="997"/>
        <v>X</v>
      </c>
      <c r="AK8731" s="70" t="str" cm="1">
        <f t="array" ref="AK8731">_xlfn.IFS(AH8731&lt;&gt;"","1",AI8731&lt;&gt;"","2",AJ8731&lt;&gt;"","3")</f>
        <v>3</v>
      </c>
    </row>
    <row r="8732" spans="4:37" x14ac:dyDescent="0.25">
      <c r="D8732" s="71"/>
      <c r="S8732" s="67">
        <f>COUNTIF(Y$2:$Y$100,R8732)</f>
        <v>0</v>
      </c>
      <c r="V8732" s="67">
        <f t="shared" si="994"/>
        <v>0</v>
      </c>
      <c r="AH8732" s="70" t="str">
        <f t="shared" si="995"/>
        <v/>
      </c>
      <c r="AI8732" s="70" t="str">
        <f t="shared" si="996"/>
        <v/>
      </c>
      <c r="AJ8732" s="70" t="str">
        <f t="shared" si="997"/>
        <v>X</v>
      </c>
      <c r="AK8732" s="70" t="str" cm="1">
        <f t="array" ref="AK8732">_xlfn.IFS(AH8732&lt;&gt;"","1",AI8732&lt;&gt;"","2",AJ8732&lt;&gt;"","3")</f>
        <v>3</v>
      </c>
    </row>
    <row r="8733" spans="4:37" x14ac:dyDescent="0.25">
      <c r="D8733" s="71"/>
      <c r="S8733" s="67">
        <f>COUNTIF(Y$2:$Y$100,R8733)</f>
        <v>0</v>
      </c>
      <c r="V8733" s="67">
        <f t="shared" si="994"/>
        <v>0</v>
      </c>
      <c r="AH8733" s="70" t="str">
        <f t="shared" si="995"/>
        <v/>
      </c>
      <c r="AI8733" s="70" t="str">
        <f t="shared" si="996"/>
        <v/>
      </c>
      <c r="AJ8733" s="70" t="str">
        <f t="shared" si="997"/>
        <v>X</v>
      </c>
      <c r="AK8733" s="70" t="str" cm="1">
        <f t="array" ref="AK8733">_xlfn.IFS(AH8733&lt;&gt;"","1",AI8733&lt;&gt;"","2",AJ8733&lt;&gt;"","3")</f>
        <v>3</v>
      </c>
    </row>
    <row r="8734" spans="4:37" x14ac:dyDescent="0.25">
      <c r="D8734" s="71"/>
      <c r="S8734" s="67">
        <f>COUNTIF(Y$2:$Y$100,R8734)</f>
        <v>0</v>
      </c>
      <c r="V8734" s="67">
        <f t="shared" si="994"/>
        <v>0</v>
      </c>
      <c r="AH8734" s="70" t="str">
        <f t="shared" si="995"/>
        <v/>
      </c>
      <c r="AI8734" s="70" t="str">
        <f t="shared" si="996"/>
        <v/>
      </c>
      <c r="AJ8734" s="70" t="str">
        <f t="shared" si="997"/>
        <v>X</v>
      </c>
      <c r="AK8734" s="70" t="str" cm="1">
        <f t="array" ref="AK8734">_xlfn.IFS(AH8734&lt;&gt;"","1",AI8734&lt;&gt;"","2",AJ8734&lt;&gt;"","3")</f>
        <v>3</v>
      </c>
    </row>
    <row r="8735" spans="4:37" x14ac:dyDescent="0.25">
      <c r="D8735" s="71"/>
      <c r="S8735" s="67">
        <f>COUNTIF(Y$2:$Y$100,R8735)</f>
        <v>0</v>
      </c>
      <c r="V8735" s="67">
        <f t="shared" si="994"/>
        <v>0</v>
      </c>
      <c r="AH8735" s="70" t="str">
        <f t="shared" si="995"/>
        <v/>
      </c>
      <c r="AI8735" s="70" t="str">
        <f t="shared" si="996"/>
        <v/>
      </c>
      <c r="AJ8735" s="70" t="str">
        <f t="shared" si="997"/>
        <v>X</v>
      </c>
      <c r="AK8735" s="70" t="str" cm="1">
        <f t="array" ref="AK8735">_xlfn.IFS(AH8735&lt;&gt;"","1",AI8735&lt;&gt;"","2",AJ8735&lt;&gt;"","3")</f>
        <v>3</v>
      </c>
    </row>
    <row r="8736" spans="4:37" x14ac:dyDescent="0.25">
      <c r="D8736" s="71"/>
      <c r="S8736" s="67">
        <f>COUNTIF(Y$2:$Y$100,R8736)</f>
        <v>0</v>
      </c>
      <c r="V8736" s="67">
        <f t="shared" si="994"/>
        <v>0</v>
      </c>
      <c r="AH8736" s="70" t="str">
        <f t="shared" si="995"/>
        <v/>
      </c>
      <c r="AI8736" s="70" t="str">
        <f t="shared" si="996"/>
        <v/>
      </c>
      <c r="AJ8736" s="70" t="str">
        <f t="shared" si="997"/>
        <v>X</v>
      </c>
      <c r="AK8736" s="70" t="str" cm="1">
        <f t="array" ref="AK8736">_xlfn.IFS(AH8736&lt;&gt;"","1",AI8736&lt;&gt;"","2",AJ8736&lt;&gt;"","3")</f>
        <v>3</v>
      </c>
    </row>
    <row r="8737" spans="4:37" x14ac:dyDescent="0.25">
      <c r="D8737" s="71"/>
      <c r="S8737" s="67">
        <f>COUNTIF(Y$2:$Y$100,R8737)</f>
        <v>0</v>
      </c>
      <c r="V8737" s="67">
        <f t="shared" si="994"/>
        <v>0</v>
      </c>
      <c r="AH8737" s="70" t="str">
        <f t="shared" si="995"/>
        <v/>
      </c>
      <c r="AI8737" s="70" t="str">
        <f t="shared" si="996"/>
        <v/>
      </c>
      <c r="AJ8737" s="70" t="str">
        <f t="shared" si="997"/>
        <v>X</v>
      </c>
      <c r="AK8737" s="70" t="str" cm="1">
        <f t="array" ref="AK8737">_xlfn.IFS(AH8737&lt;&gt;"","1",AI8737&lt;&gt;"","2",AJ8737&lt;&gt;"","3")</f>
        <v>3</v>
      </c>
    </row>
    <row r="8738" spans="4:37" x14ac:dyDescent="0.25">
      <c r="D8738" s="71"/>
      <c r="S8738" s="67">
        <f>COUNTIF(Y$2:$Y$100,R8738)</f>
        <v>0</v>
      </c>
      <c r="V8738" s="67">
        <f t="shared" si="994"/>
        <v>0</v>
      </c>
      <c r="AH8738" s="70" t="str">
        <f t="shared" si="995"/>
        <v/>
      </c>
      <c r="AI8738" s="70" t="str">
        <f t="shared" si="996"/>
        <v/>
      </c>
      <c r="AJ8738" s="70" t="str">
        <f t="shared" si="997"/>
        <v>X</v>
      </c>
      <c r="AK8738" s="70" t="str" cm="1">
        <f t="array" ref="AK8738">_xlfn.IFS(AH8738&lt;&gt;"","1",AI8738&lt;&gt;"","2",AJ8738&lt;&gt;"","3")</f>
        <v>3</v>
      </c>
    </row>
    <row r="8739" spans="4:37" x14ac:dyDescent="0.25">
      <c r="D8739" s="71"/>
      <c r="S8739" s="67">
        <f>COUNTIF(Y$2:$Y$100,R8739)</f>
        <v>0</v>
      </c>
      <c r="V8739" s="67">
        <f t="shared" si="994"/>
        <v>0</v>
      </c>
      <c r="AH8739" s="70" t="str">
        <f t="shared" si="995"/>
        <v/>
      </c>
      <c r="AI8739" s="70" t="str">
        <f t="shared" si="996"/>
        <v/>
      </c>
      <c r="AJ8739" s="70" t="str">
        <f t="shared" si="997"/>
        <v>X</v>
      </c>
      <c r="AK8739" s="70" t="str" cm="1">
        <f t="array" ref="AK8739">_xlfn.IFS(AH8739&lt;&gt;"","1",AI8739&lt;&gt;"","2",AJ8739&lt;&gt;"","3")</f>
        <v>3</v>
      </c>
    </row>
    <row r="8740" spans="4:37" x14ac:dyDescent="0.25">
      <c r="D8740" s="71"/>
      <c r="S8740" s="67">
        <f>COUNTIF(Y$2:$Y$100,R8740)</f>
        <v>0</v>
      </c>
      <c r="V8740" s="67">
        <f t="shared" si="994"/>
        <v>0</v>
      </c>
      <c r="AH8740" s="70" t="str">
        <f t="shared" si="995"/>
        <v/>
      </c>
      <c r="AI8740" s="70" t="str">
        <f t="shared" si="996"/>
        <v/>
      </c>
      <c r="AJ8740" s="70" t="str">
        <f t="shared" si="997"/>
        <v>X</v>
      </c>
      <c r="AK8740" s="70" t="str" cm="1">
        <f t="array" ref="AK8740">_xlfn.IFS(AH8740&lt;&gt;"","1",AI8740&lt;&gt;"","2",AJ8740&lt;&gt;"","3")</f>
        <v>3</v>
      </c>
    </row>
    <row r="8741" spans="4:37" x14ac:dyDescent="0.25">
      <c r="D8741" s="71"/>
      <c r="S8741" s="67">
        <f>COUNTIF(Y$2:$Y$100,R8741)</f>
        <v>0</v>
      </c>
      <c r="V8741" s="67">
        <f t="shared" si="994"/>
        <v>0</v>
      </c>
      <c r="AH8741" s="70" t="str">
        <f t="shared" si="995"/>
        <v/>
      </c>
      <c r="AI8741" s="70" t="str">
        <f t="shared" si="996"/>
        <v/>
      </c>
      <c r="AJ8741" s="70" t="str">
        <f t="shared" si="997"/>
        <v>X</v>
      </c>
      <c r="AK8741" s="70" t="str" cm="1">
        <f t="array" ref="AK8741">_xlfn.IFS(AH8741&lt;&gt;"","1",AI8741&lt;&gt;"","2",AJ8741&lt;&gt;"","3")</f>
        <v>3</v>
      </c>
    </row>
    <row r="8742" spans="4:37" x14ac:dyDescent="0.25">
      <c r="D8742" s="71"/>
      <c r="S8742" s="67">
        <f>COUNTIF(Y$2:$Y$100,R8742)</f>
        <v>0</v>
      </c>
      <c r="V8742" s="67">
        <f t="shared" si="994"/>
        <v>0</v>
      </c>
      <c r="AH8742" s="70" t="str">
        <f t="shared" si="995"/>
        <v/>
      </c>
      <c r="AI8742" s="70" t="str">
        <f t="shared" si="996"/>
        <v/>
      </c>
      <c r="AJ8742" s="70" t="str">
        <f t="shared" si="997"/>
        <v>X</v>
      </c>
      <c r="AK8742" s="70" t="str" cm="1">
        <f t="array" ref="AK8742">_xlfn.IFS(AH8742&lt;&gt;"","1",AI8742&lt;&gt;"","2",AJ8742&lt;&gt;"","3")</f>
        <v>3</v>
      </c>
    </row>
    <row r="8743" spans="4:37" x14ac:dyDescent="0.25">
      <c r="D8743" s="71"/>
      <c r="S8743" s="67">
        <f>COUNTIF(Y$2:$Y$100,R8743)</f>
        <v>0</v>
      </c>
      <c r="V8743" s="67">
        <f t="shared" si="994"/>
        <v>0</v>
      </c>
      <c r="AH8743" s="70" t="str">
        <f t="shared" si="995"/>
        <v/>
      </c>
      <c r="AI8743" s="70" t="str">
        <f t="shared" si="996"/>
        <v/>
      </c>
      <c r="AJ8743" s="70" t="str">
        <f t="shared" si="997"/>
        <v>X</v>
      </c>
      <c r="AK8743" s="70" t="str" cm="1">
        <f t="array" ref="AK8743">_xlfn.IFS(AH8743&lt;&gt;"","1",AI8743&lt;&gt;"","2",AJ8743&lt;&gt;"","3")</f>
        <v>3</v>
      </c>
    </row>
    <row r="8744" spans="4:37" x14ac:dyDescent="0.25">
      <c r="D8744" s="71"/>
      <c r="S8744" s="67">
        <f>COUNTIF(Y$2:$Y$100,R8744)</f>
        <v>0</v>
      </c>
      <c r="V8744" s="67">
        <f t="shared" si="994"/>
        <v>0</v>
      </c>
      <c r="AH8744" s="70" t="str">
        <f t="shared" si="995"/>
        <v/>
      </c>
      <c r="AI8744" s="70" t="str">
        <f t="shared" si="996"/>
        <v/>
      </c>
      <c r="AJ8744" s="70" t="str">
        <f t="shared" si="997"/>
        <v>X</v>
      </c>
      <c r="AK8744" s="70" t="str" cm="1">
        <f t="array" ref="AK8744">_xlfn.IFS(AH8744&lt;&gt;"","1",AI8744&lt;&gt;"","2",AJ8744&lt;&gt;"","3")</f>
        <v>3</v>
      </c>
    </row>
    <row r="8745" spans="4:37" x14ac:dyDescent="0.25">
      <c r="D8745" s="71"/>
      <c r="S8745" s="67">
        <f>COUNTIF(Y$2:$Y$100,R8745)</f>
        <v>0</v>
      </c>
      <c r="V8745" s="67">
        <f t="shared" si="994"/>
        <v>0</v>
      </c>
      <c r="AH8745" s="70" t="str">
        <f t="shared" si="995"/>
        <v/>
      </c>
      <c r="AI8745" s="70" t="str">
        <f t="shared" si="996"/>
        <v/>
      </c>
      <c r="AJ8745" s="70" t="str">
        <f t="shared" si="997"/>
        <v>X</v>
      </c>
      <c r="AK8745" s="70" t="str" cm="1">
        <f t="array" ref="AK8745">_xlfn.IFS(AH8745&lt;&gt;"","1",AI8745&lt;&gt;"","2",AJ8745&lt;&gt;"","3")</f>
        <v>3</v>
      </c>
    </row>
    <row r="8746" spans="4:37" x14ac:dyDescent="0.25">
      <c r="D8746" s="71"/>
      <c r="S8746" s="67">
        <f>COUNTIF(Y$2:$Y$100,R8746)</f>
        <v>0</v>
      </c>
      <c r="V8746" s="67">
        <f t="shared" si="994"/>
        <v>0</v>
      </c>
      <c r="AH8746" s="70" t="str">
        <f t="shared" si="995"/>
        <v/>
      </c>
      <c r="AI8746" s="70" t="str">
        <f t="shared" si="996"/>
        <v/>
      </c>
      <c r="AJ8746" s="70" t="str">
        <f t="shared" si="997"/>
        <v>X</v>
      </c>
      <c r="AK8746" s="70" t="str" cm="1">
        <f t="array" ref="AK8746">_xlfn.IFS(AH8746&lt;&gt;"","1",AI8746&lt;&gt;"","2",AJ8746&lt;&gt;"","3")</f>
        <v>3</v>
      </c>
    </row>
    <row r="8747" spans="4:37" x14ac:dyDescent="0.25">
      <c r="D8747" s="71"/>
      <c r="S8747" s="67">
        <f>COUNTIF(Y$2:$Y$100,R8747)</f>
        <v>0</v>
      </c>
      <c r="V8747" s="67">
        <f t="shared" si="994"/>
        <v>0</v>
      </c>
      <c r="AH8747" s="70" t="str">
        <f t="shared" si="995"/>
        <v/>
      </c>
      <c r="AI8747" s="70" t="str">
        <f t="shared" si="996"/>
        <v/>
      </c>
      <c r="AJ8747" s="70" t="str">
        <f t="shared" si="997"/>
        <v>X</v>
      </c>
      <c r="AK8747" s="70" t="str" cm="1">
        <f t="array" ref="AK8747">_xlfn.IFS(AH8747&lt;&gt;"","1",AI8747&lt;&gt;"","2",AJ8747&lt;&gt;"","3")</f>
        <v>3</v>
      </c>
    </row>
    <row r="8748" spans="4:37" x14ac:dyDescent="0.25">
      <c r="D8748" s="71"/>
      <c r="S8748" s="67">
        <f>COUNTIF(Y$2:$Y$100,R8748)</f>
        <v>0</v>
      </c>
      <c r="V8748" s="67">
        <f t="shared" si="994"/>
        <v>0</v>
      </c>
      <c r="AH8748" s="70" t="str">
        <f t="shared" si="995"/>
        <v/>
      </c>
      <c r="AI8748" s="70" t="str">
        <f t="shared" si="996"/>
        <v/>
      </c>
      <c r="AJ8748" s="70" t="str">
        <f t="shared" si="997"/>
        <v>X</v>
      </c>
      <c r="AK8748" s="70" t="str" cm="1">
        <f t="array" ref="AK8748">_xlfn.IFS(AH8748&lt;&gt;"","1",AI8748&lt;&gt;"","2",AJ8748&lt;&gt;"","3")</f>
        <v>3</v>
      </c>
    </row>
    <row r="8749" spans="4:37" x14ac:dyDescent="0.25">
      <c r="D8749" s="71"/>
      <c r="S8749" s="67">
        <f>COUNTIF(Y$2:$Y$100,R8749)</f>
        <v>0</v>
      </c>
      <c r="V8749" s="67">
        <f t="shared" si="994"/>
        <v>0</v>
      </c>
      <c r="AH8749" s="70" t="str">
        <f t="shared" si="995"/>
        <v/>
      </c>
      <c r="AI8749" s="70" t="str">
        <f t="shared" si="996"/>
        <v/>
      </c>
      <c r="AJ8749" s="70" t="str">
        <f t="shared" si="997"/>
        <v>X</v>
      </c>
      <c r="AK8749" s="70" t="str" cm="1">
        <f t="array" ref="AK8749">_xlfn.IFS(AH8749&lt;&gt;"","1",AI8749&lt;&gt;"","2",AJ8749&lt;&gt;"","3")</f>
        <v>3</v>
      </c>
    </row>
    <row r="8750" spans="4:37" x14ac:dyDescent="0.25">
      <c r="D8750" s="71"/>
      <c r="S8750" s="67">
        <f>COUNTIF(Y$2:$Y$100,R8750)</f>
        <v>0</v>
      </c>
      <c r="V8750" s="67">
        <f t="shared" si="994"/>
        <v>0</v>
      </c>
      <c r="AH8750" s="70" t="str">
        <f t="shared" si="995"/>
        <v/>
      </c>
      <c r="AI8750" s="70" t="str">
        <f t="shared" si="996"/>
        <v/>
      </c>
      <c r="AJ8750" s="70" t="str">
        <f t="shared" si="997"/>
        <v>X</v>
      </c>
      <c r="AK8750" s="70" t="str" cm="1">
        <f t="array" ref="AK8750">_xlfn.IFS(AH8750&lt;&gt;"","1",AI8750&lt;&gt;"","2",AJ8750&lt;&gt;"","3")</f>
        <v>3</v>
      </c>
    </row>
    <row r="8751" spans="4:37" x14ac:dyDescent="0.25">
      <c r="D8751" s="71"/>
      <c r="S8751" s="67">
        <f>COUNTIF(Y$2:$Y$100,R8751)</f>
        <v>0</v>
      </c>
      <c r="V8751" s="67">
        <f t="shared" si="994"/>
        <v>0</v>
      </c>
      <c r="AH8751" s="70" t="str">
        <f t="shared" si="995"/>
        <v/>
      </c>
      <c r="AI8751" s="70" t="str">
        <f t="shared" si="996"/>
        <v/>
      </c>
      <c r="AJ8751" s="70" t="str">
        <f t="shared" si="997"/>
        <v>X</v>
      </c>
      <c r="AK8751" s="70" t="str" cm="1">
        <f t="array" ref="AK8751">_xlfn.IFS(AH8751&lt;&gt;"","1",AI8751&lt;&gt;"","2",AJ8751&lt;&gt;"","3")</f>
        <v>3</v>
      </c>
    </row>
    <row r="8752" spans="4:37" x14ac:dyDescent="0.25">
      <c r="D8752" s="71"/>
      <c r="S8752" s="67">
        <f>COUNTIF(Y$2:$Y$100,R8752)</f>
        <v>0</v>
      </c>
      <c r="V8752" s="67">
        <f t="shared" si="994"/>
        <v>0</v>
      </c>
      <c r="AH8752" s="70" t="str">
        <f t="shared" si="995"/>
        <v/>
      </c>
      <c r="AI8752" s="70" t="str">
        <f t="shared" si="996"/>
        <v/>
      </c>
      <c r="AJ8752" s="70" t="str">
        <f t="shared" si="997"/>
        <v>X</v>
      </c>
      <c r="AK8752" s="70" t="str" cm="1">
        <f t="array" ref="AK8752">_xlfn.IFS(AH8752&lt;&gt;"","1",AI8752&lt;&gt;"","2",AJ8752&lt;&gt;"","3")</f>
        <v>3</v>
      </c>
    </row>
    <row r="8753" spans="4:37" x14ac:dyDescent="0.25">
      <c r="D8753" s="71"/>
      <c r="S8753" s="67">
        <f>COUNTIF(Y$2:$Y$100,R8753)</f>
        <v>0</v>
      </c>
      <c r="V8753" s="67">
        <f t="shared" si="994"/>
        <v>0</v>
      </c>
      <c r="AH8753" s="70" t="str">
        <f t="shared" si="995"/>
        <v/>
      </c>
      <c r="AI8753" s="70" t="str">
        <f t="shared" si="996"/>
        <v/>
      </c>
      <c r="AJ8753" s="70" t="str">
        <f t="shared" si="997"/>
        <v>X</v>
      </c>
      <c r="AK8753" s="70" t="str" cm="1">
        <f t="array" ref="AK8753">_xlfn.IFS(AH8753&lt;&gt;"","1",AI8753&lt;&gt;"","2",AJ8753&lt;&gt;"","3")</f>
        <v>3</v>
      </c>
    </row>
    <row r="8754" spans="4:37" x14ac:dyDescent="0.25">
      <c r="D8754" s="71"/>
      <c r="S8754" s="67">
        <f>COUNTIF(Y$2:$Y$100,R8754)</f>
        <v>0</v>
      </c>
      <c r="V8754" s="67">
        <f t="shared" si="994"/>
        <v>0</v>
      </c>
      <c r="AH8754" s="70" t="str">
        <f t="shared" si="995"/>
        <v/>
      </c>
      <c r="AI8754" s="70" t="str">
        <f t="shared" si="996"/>
        <v/>
      </c>
      <c r="AJ8754" s="70" t="str">
        <f t="shared" si="997"/>
        <v>X</v>
      </c>
      <c r="AK8754" s="70" t="str" cm="1">
        <f t="array" ref="AK8754">_xlfn.IFS(AH8754&lt;&gt;"","1",AI8754&lt;&gt;"","2",AJ8754&lt;&gt;"","3")</f>
        <v>3</v>
      </c>
    </row>
    <row r="8755" spans="4:37" x14ac:dyDescent="0.25">
      <c r="D8755" s="71"/>
      <c r="S8755" s="67">
        <f>COUNTIF(Y$2:$Y$100,R8755)</f>
        <v>0</v>
      </c>
      <c r="V8755" s="67">
        <f t="shared" si="994"/>
        <v>0</v>
      </c>
      <c r="AH8755" s="70" t="str">
        <f t="shared" si="995"/>
        <v/>
      </c>
      <c r="AI8755" s="70" t="str">
        <f t="shared" si="996"/>
        <v/>
      </c>
      <c r="AJ8755" s="70" t="str">
        <f t="shared" si="997"/>
        <v>X</v>
      </c>
      <c r="AK8755" s="70" t="str" cm="1">
        <f t="array" ref="AK8755">_xlfn.IFS(AH8755&lt;&gt;"","1",AI8755&lt;&gt;"","2",AJ8755&lt;&gt;"","3")</f>
        <v>3</v>
      </c>
    </row>
    <row r="8756" spans="4:37" x14ac:dyDescent="0.25">
      <c r="D8756" s="71"/>
      <c r="S8756" s="67">
        <f>COUNTIF(Y$2:$Y$100,R8756)</f>
        <v>0</v>
      </c>
      <c r="V8756" s="67">
        <f t="shared" si="994"/>
        <v>0</v>
      </c>
      <c r="AH8756" s="70" t="str">
        <f t="shared" si="995"/>
        <v/>
      </c>
      <c r="AI8756" s="70" t="str">
        <f t="shared" si="996"/>
        <v/>
      </c>
      <c r="AJ8756" s="70" t="str">
        <f t="shared" si="997"/>
        <v>X</v>
      </c>
      <c r="AK8756" s="70" t="str" cm="1">
        <f t="array" ref="AK8756">_xlfn.IFS(AH8756&lt;&gt;"","1",AI8756&lt;&gt;"","2",AJ8756&lt;&gt;"","3")</f>
        <v>3</v>
      </c>
    </row>
    <row r="8757" spans="4:37" x14ac:dyDescent="0.25">
      <c r="D8757" s="71"/>
      <c r="S8757" s="67">
        <f>COUNTIF(Y$2:$Y$100,R8757)</f>
        <v>0</v>
      </c>
      <c r="V8757" s="67">
        <f t="shared" si="994"/>
        <v>0</v>
      </c>
      <c r="AH8757" s="70" t="str">
        <f t="shared" si="995"/>
        <v/>
      </c>
      <c r="AI8757" s="70" t="str">
        <f t="shared" si="996"/>
        <v/>
      </c>
      <c r="AJ8757" s="70" t="str">
        <f t="shared" si="997"/>
        <v>X</v>
      </c>
      <c r="AK8757" s="70" t="str" cm="1">
        <f t="array" ref="AK8757">_xlfn.IFS(AH8757&lt;&gt;"","1",AI8757&lt;&gt;"","2",AJ8757&lt;&gt;"","3")</f>
        <v>3</v>
      </c>
    </row>
    <row r="8758" spans="4:37" x14ac:dyDescent="0.25">
      <c r="D8758" s="71"/>
      <c r="S8758" s="67">
        <f>COUNTIF(Y$2:$Y$100,R8758)</f>
        <v>0</v>
      </c>
      <c r="V8758" s="67">
        <f t="shared" si="994"/>
        <v>0</v>
      </c>
      <c r="AH8758" s="70" t="str">
        <f t="shared" si="995"/>
        <v/>
      </c>
      <c r="AI8758" s="70" t="str">
        <f t="shared" si="996"/>
        <v/>
      </c>
      <c r="AJ8758" s="70" t="str">
        <f t="shared" si="997"/>
        <v>X</v>
      </c>
      <c r="AK8758" s="70" t="str" cm="1">
        <f t="array" ref="AK8758">_xlfn.IFS(AH8758&lt;&gt;"","1",AI8758&lt;&gt;"","2",AJ8758&lt;&gt;"","3")</f>
        <v>3</v>
      </c>
    </row>
    <row r="8759" spans="4:37" x14ac:dyDescent="0.25">
      <c r="D8759" s="71"/>
      <c r="S8759" s="67">
        <f>COUNTIF(Y$2:$Y$100,R8759)</f>
        <v>0</v>
      </c>
      <c r="V8759" s="67">
        <f t="shared" si="994"/>
        <v>0</v>
      </c>
      <c r="AH8759" s="70" t="str">
        <f t="shared" si="995"/>
        <v/>
      </c>
      <c r="AI8759" s="70" t="str">
        <f t="shared" si="996"/>
        <v/>
      </c>
      <c r="AJ8759" s="70" t="str">
        <f t="shared" si="997"/>
        <v>X</v>
      </c>
      <c r="AK8759" s="70" t="str" cm="1">
        <f t="array" ref="AK8759">_xlfn.IFS(AH8759&lt;&gt;"","1",AI8759&lt;&gt;"","2",AJ8759&lt;&gt;"","3")</f>
        <v>3</v>
      </c>
    </row>
    <row r="8760" spans="4:37" x14ac:dyDescent="0.25">
      <c r="D8760" s="71"/>
      <c r="S8760" s="67">
        <f>COUNTIF(Y$2:$Y$100,R8760)</f>
        <v>0</v>
      </c>
      <c r="V8760" s="67">
        <f t="shared" si="994"/>
        <v>0</v>
      </c>
      <c r="AH8760" s="70" t="str">
        <f t="shared" si="995"/>
        <v/>
      </c>
      <c r="AI8760" s="70" t="str">
        <f t="shared" si="996"/>
        <v/>
      </c>
      <c r="AJ8760" s="70" t="str">
        <f t="shared" si="997"/>
        <v>X</v>
      </c>
      <c r="AK8760" s="70" t="str" cm="1">
        <f t="array" ref="AK8760">_xlfn.IFS(AH8760&lt;&gt;"","1",AI8760&lt;&gt;"","2",AJ8760&lt;&gt;"","3")</f>
        <v>3</v>
      </c>
    </row>
    <row r="8761" spans="4:37" x14ac:dyDescent="0.25">
      <c r="D8761" s="71"/>
      <c r="S8761" s="67">
        <f>COUNTIF(Y$2:$Y$100,R8761)</f>
        <v>0</v>
      </c>
      <c r="V8761" s="67">
        <f t="shared" si="994"/>
        <v>0</v>
      </c>
      <c r="AH8761" s="70" t="str">
        <f t="shared" si="995"/>
        <v/>
      </c>
      <c r="AI8761" s="70" t="str">
        <f t="shared" si="996"/>
        <v/>
      </c>
      <c r="AJ8761" s="70" t="str">
        <f t="shared" si="997"/>
        <v>X</v>
      </c>
      <c r="AK8761" s="70" t="str" cm="1">
        <f t="array" ref="AK8761">_xlfn.IFS(AH8761&lt;&gt;"","1",AI8761&lt;&gt;"","2",AJ8761&lt;&gt;"","3")</f>
        <v>3</v>
      </c>
    </row>
    <row r="8762" spans="4:37" x14ac:dyDescent="0.25">
      <c r="D8762" s="71"/>
      <c r="S8762" s="67">
        <f>COUNTIF(Y$2:$Y$100,R8762)</f>
        <v>0</v>
      </c>
      <c r="V8762" s="67">
        <f t="shared" si="994"/>
        <v>0</v>
      </c>
      <c r="AH8762" s="70" t="str">
        <f t="shared" si="995"/>
        <v/>
      </c>
      <c r="AI8762" s="70" t="str">
        <f t="shared" si="996"/>
        <v/>
      </c>
      <c r="AJ8762" s="70" t="str">
        <f t="shared" si="997"/>
        <v>X</v>
      </c>
      <c r="AK8762" s="70" t="str" cm="1">
        <f t="array" ref="AK8762">_xlfn.IFS(AH8762&lt;&gt;"","1",AI8762&lt;&gt;"","2",AJ8762&lt;&gt;"","3")</f>
        <v>3</v>
      </c>
    </row>
    <row r="8763" spans="4:37" x14ac:dyDescent="0.25">
      <c r="D8763" s="71"/>
      <c r="S8763" s="67">
        <f>COUNTIF(Y$2:$Y$100,R8763)</f>
        <v>0</v>
      </c>
      <c r="V8763" s="67">
        <f t="shared" si="994"/>
        <v>0</v>
      </c>
      <c r="AH8763" s="70" t="str">
        <f t="shared" si="995"/>
        <v/>
      </c>
      <c r="AI8763" s="70" t="str">
        <f t="shared" si="996"/>
        <v/>
      </c>
      <c r="AJ8763" s="70" t="str">
        <f t="shared" si="997"/>
        <v>X</v>
      </c>
      <c r="AK8763" s="70" t="str" cm="1">
        <f t="array" ref="AK8763">_xlfn.IFS(AH8763&lt;&gt;"","1",AI8763&lt;&gt;"","2",AJ8763&lt;&gt;"","3")</f>
        <v>3</v>
      </c>
    </row>
    <row r="8764" spans="4:37" x14ac:dyDescent="0.25">
      <c r="D8764" s="71"/>
      <c r="S8764" s="67">
        <f>COUNTIF(Y$2:$Y$100,R8764)</f>
        <v>0</v>
      </c>
      <c r="V8764" s="67">
        <f t="shared" si="994"/>
        <v>0</v>
      </c>
      <c r="AH8764" s="70" t="str">
        <f t="shared" si="995"/>
        <v/>
      </c>
      <c r="AI8764" s="70" t="str">
        <f t="shared" si="996"/>
        <v/>
      </c>
      <c r="AJ8764" s="70" t="str">
        <f t="shared" si="997"/>
        <v>X</v>
      </c>
      <c r="AK8764" s="70" t="str" cm="1">
        <f t="array" ref="AK8764">_xlfn.IFS(AH8764&lt;&gt;"","1",AI8764&lt;&gt;"","2",AJ8764&lt;&gt;"","3")</f>
        <v>3</v>
      </c>
    </row>
    <row r="8765" spans="4:37" x14ac:dyDescent="0.25">
      <c r="D8765" s="71"/>
      <c r="S8765" s="67">
        <f>COUNTIF(Y$2:$Y$100,R8765)</f>
        <v>0</v>
      </c>
      <c r="V8765" s="67">
        <f t="shared" si="994"/>
        <v>0</v>
      </c>
      <c r="AH8765" s="70" t="str">
        <f t="shared" si="995"/>
        <v/>
      </c>
      <c r="AI8765" s="70" t="str">
        <f t="shared" si="996"/>
        <v/>
      </c>
      <c r="AJ8765" s="70" t="str">
        <f t="shared" si="997"/>
        <v>X</v>
      </c>
      <c r="AK8765" s="70" t="str" cm="1">
        <f t="array" ref="AK8765">_xlfn.IFS(AH8765&lt;&gt;"","1",AI8765&lt;&gt;"","2",AJ8765&lt;&gt;"","3")</f>
        <v>3</v>
      </c>
    </row>
    <row r="8766" spans="4:37" x14ac:dyDescent="0.25">
      <c r="D8766" s="71"/>
      <c r="S8766" s="67">
        <f>COUNTIF(Y$2:$Y$100,R8766)</f>
        <v>0</v>
      </c>
      <c r="V8766" s="67">
        <f t="shared" si="994"/>
        <v>0</v>
      </c>
      <c r="AH8766" s="70" t="str">
        <f t="shared" si="995"/>
        <v/>
      </c>
      <c r="AI8766" s="70" t="str">
        <f t="shared" si="996"/>
        <v/>
      </c>
      <c r="AJ8766" s="70" t="str">
        <f t="shared" si="997"/>
        <v>X</v>
      </c>
      <c r="AK8766" s="70" t="str" cm="1">
        <f t="array" ref="AK8766">_xlfn.IFS(AH8766&lt;&gt;"","1",AI8766&lt;&gt;"","2",AJ8766&lt;&gt;"","3")</f>
        <v>3</v>
      </c>
    </row>
    <row r="8767" spans="4:37" x14ac:dyDescent="0.25">
      <c r="D8767" s="71"/>
      <c r="S8767" s="67">
        <f>COUNTIF(Y$2:$Y$100,R8767)</f>
        <v>0</v>
      </c>
      <c r="V8767" s="67">
        <f t="shared" si="994"/>
        <v>0</v>
      </c>
      <c r="AH8767" s="70" t="str">
        <f t="shared" si="995"/>
        <v/>
      </c>
      <c r="AI8767" s="70" t="str">
        <f t="shared" si="996"/>
        <v/>
      </c>
      <c r="AJ8767" s="70" t="str">
        <f t="shared" si="997"/>
        <v>X</v>
      </c>
      <c r="AK8767" s="70" t="str" cm="1">
        <f t="array" ref="AK8767">_xlfn.IFS(AH8767&lt;&gt;"","1",AI8767&lt;&gt;"","2",AJ8767&lt;&gt;"","3")</f>
        <v>3</v>
      </c>
    </row>
    <row r="8768" spans="4:37" x14ac:dyDescent="0.25">
      <c r="D8768" s="71"/>
      <c r="S8768" s="67">
        <f>COUNTIF(Y$2:$Y$100,R8768)</f>
        <v>0</v>
      </c>
      <c r="V8768" s="67">
        <f t="shared" si="994"/>
        <v>0</v>
      </c>
      <c r="AH8768" s="70" t="str">
        <f t="shared" si="995"/>
        <v/>
      </c>
      <c r="AI8768" s="70" t="str">
        <f t="shared" si="996"/>
        <v/>
      </c>
      <c r="AJ8768" s="70" t="str">
        <f t="shared" si="997"/>
        <v>X</v>
      </c>
      <c r="AK8768" s="70" t="str" cm="1">
        <f t="array" ref="AK8768">_xlfn.IFS(AH8768&lt;&gt;"","1",AI8768&lt;&gt;"","2",AJ8768&lt;&gt;"","3")</f>
        <v>3</v>
      </c>
    </row>
    <row r="8769" spans="4:37" x14ac:dyDescent="0.25">
      <c r="D8769" s="71"/>
      <c r="S8769" s="67">
        <f>COUNTIF(Y$2:$Y$100,R8769)</f>
        <v>0</v>
      </c>
      <c r="V8769" s="67">
        <f t="shared" si="994"/>
        <v>0</v>
      </c>
      <c r="AH8769" s="70" t="str">
        <f t="shared" si="995"/>
        <v/>
      </c>
      <c r="AI8769" s="70" t="str">
        <f t="shared" si="996"/>
        <v/>
      </c>
      <c r="AJ8769" s="70" t="str">
        <f t="shared" si="997"/>
        <v>X</v>
      </c>
      <c r="AK8769" s="70" t="str" cm="1">
        <f t="array" ref="AK8769">_xlfn.IFS(AH8769&lt;&gt;"","1",AI8769&lt;&gt;"","2",AJ8769&lt;&gt;"","3")</f>
        <v>3</v>
      </c>
    </row>
    <row r="8770" spans="4:37" x14ac:dyDescent="0.25">
      <c r="D8770" s="71"/>
      <c r="S8770" s="67">
        <f>COUNTIF(Y$2:$Y$100,R8770)</f>
        <v>0</v>
      </c>
      <c r="V8770" s="67">
        <f t="shared" si="994"/>
        <v>0</v>
      </c>
      <c r="AH8770" s="70" t="str">
        <f t="shared" si="995"/>
        <v/>
      </c>
      <c r="AI8770" s="70" t="str">
        <f t="shared" si="996"/>
        <v/>
      </c>
      <c r="AJ8770" s="70" t="str">
        <f t="shared" si="997"/>
        <v>X</v>
      </c>
      <c r="AK8770" s="70" t="str" cm="1">
        <f t="array" ref="AK8770">_xlfn.IFS(AH8770&lt;&gt;"","1",AI8770&lt;&gt;"","2",AJ8770&lt;&gt;"","3")</f>
        <v>3</v>
      </c>
    </row>
    <row r="8771" spans="4:37" x14ac:dyDescent="0.25">
      <c r="D8771" s="71"/>
      <c r="S8771" s="67">
        <f>COUNTIF(Y$2:$Y$100,R8771)</f>
        <v>0</v>
      </c>
      <c r="V8771" s="67">
        <f t="shared" si="994"/>
        <v>0</v>
      </c>
      <c r="AH8771" s="70" t="str">
        <f t="shared" si="995"/>
        <v/>
      </c>
      <c r="AI8771" s="70" t="str">
        <f t="shared" si="996"/>
        <v/>
      </c>
      <c r="AJ8771" s="70" t="str">
        <f t="shared" si="997"/>
        <v>X</v>
      </c>
      <c r="AK8771" s="70" t="str" cm="1">
        <f t="array" ref="AK8771">_xlfn.IFS(AH8771&lt;&gt;"","1",AI8771&lt;&gt;"","2",AJ8771&lt;&gt;"","3")</f>
        <v>3</v>
      </c>
    </row>
    <row r="8772" spans="4:37" x14ac:dyDescent="0.25">
      <c r="D8772" s="71"/>
      <c r="S8772" s="67">
        <f>COUNTIF(Y$2:$Y$100,R8772)</f>
        <v>0</v>
      </c>
      <c r="V8772" s="67">
        <f t="shared" si="994"/>
        <v>0</v>
      </c>
      <c r="AH8772" s="70" t="str">
        <f t="shared" si="995"/>
        <v/>
      </c>
      <c r="AI8772" s="70" t="str">
        <f t="shared" si="996"/>
        <v/>
      </c>
      <c r="AJ8772" s="70" t="str">
        <f t="shared" si="997"/>
        <v>X</v>
      </c>
      <c r="AK8772" s="70" t="str" cm="1">
        <f t="array" ref="AK8772">_xlfn.IFS(AH8772&lt;&gt;"","1",AI8772&lt;&gt;"","2",AJ8772&lt;&gt;"","3")</f>
        <v>3</v>
      </c>
    </row>
    <row r="8773" spans="4:37" x14ac:dyDescent="0.25">
      <c r="D8773" s="71"/>
      <c r="S8773" s="67">
        <f>COUNTIF(Y$2:$Y$100,R8773)</f>
        <v>0</v>
      </c>
      <c r="V8773" s="67">
        <f t="shared" si="994"/>
        <v>0</v>
      </c>
      <c r="AH8773" s="70" t="str">
        <f t="shared" si="995"/>
        <v/>
      </c>
      <c r="AI8773" s="70" t="str">
        <f t="shared" si="996"/>
        <v/>
      </c>
      <c r="AJ8773" s="70" t="str">
        <f t="shared" si="997"/>
        <v>X</v>
      </c>
      <c r="AK8773" s="70" t="str" cm="1">
        <f t="array" ref="AK8773">_xlfn.IFS(AH8773&lt;&gt;"","1",AI8773&lt;&gt;"","2",AJ8773&lt;&gt;"","3")</f>
        <v>3</v>
      </c>
    </row>
    <row r="8774" spans="4:37" x14ac:dyDescent="0.25">
      <c r="D8774" s="71"/>
      <c r="S8774" s="67">
        <f>COUNTIF(Y$2:$Y$100,R8774)</f>
        <v>0</v>
      </c>
      <c r="V8774" s="67">
        <f t="shared" si="994"/>
        <v>0</v>
      </c>
      <c r="AH8774" s="70" t="str">
        <f t="shared" si="995"/>
        <v/>
      </c>
      <c r="AI8774" s="70" t="str">
        <f t="shared" si="996"/>
        <v/>
      </c>
      <c r="AJ8774" s="70" t="str">
        <f t="shared" si="997"/>
        <v>X</v>
      </c>
      <c r="AK8774" s="70" t="str" cm="1">
        <f t="array" ref="AK8774">_xlfn.IFS(AH8774&lt;&gt;"","1",AI8774&lt;&gt;"","2",AJ8774&lt;&gt;"","3")</f>
        <v>3</v>
      </c>
    </row>
    <row r="8775" spans="4:37" x14ac:dyDescent="0.25">
      <c r="D8775" s="71"/>
      <c r="S8775" s="67">
        <f>COUNTIF(Y$2:$Y$100,R8775)</f>
        <v>0</v>
      </c>
      <c r="V8775" s="67">
        <f t="shared" si="994"/>
        <v>0</v>
      </c>
      <c r="AH8775" s="70" t="str">
        <f t="shared" si="995"/>
        <v/>
      </c>
      <c r="AI8775" s="70" t="str">
        <f t="shared" si="996"/>
        <v/>
      </c>
      <c r="AJ8775" s="70" t="str">
        <f t="shared" si="997"/>
        <v>X</v>
      </c>
      <c r="AK8775" s="70" t="str" cm="1">
        <f t="array" ref="AK8775">_xlfn.IFS(AH8775&lt;&gt;"","1",AI8775&lt;&gt;"","2",AJ8775&lt;&gt;"","3")</f>
        <v>3</v>
      </c>
    </row>
    <row r="8776" spans="4:37" x14ac:dyDescent="0.25">
      <c r="D8776" s="71"/>
      <c r="S8776" s="67">
        <f>COUNTIF(Y$2:$Y$100,R8776)</f>
        <v>0</v>
      </c>
      <c r="V8776" s="67">
        <f t="shared" si="994"/>
        <v>0</v>
      </c>
      <c r="AH8776" s="70" t="str">
        <f t="shared" si="995"/>
        <v/>
      </c>
      <c r="AI8776" s="70" t="str">
        <f t="shared" si="996"/>
        <v/>
      </c>
      <c r="AJ8776" s="70" t="str">
        <f t="shared" si="997"/>
        <v>X</v>
      </c>
      <c r="AK8776" s="70" t="str" cm="1">
        <f t="array" ref="AK8776">_xlfn.IFS(AH8776&lt;&gt;"","1",AI8776&lt;&gt;"","2",AJ8776&lt;&gt;"","3")</f>
        <v>3</v>
      </c>
    </row>
    <row r="8777" spans="4:37" x14ac:dyDescent="0.25">
      <c r="D8777" s="71"/>
      <c r="S8777" s="67">
        <f>COUNTIF(Y$2:$Y$100,R8777)</f>
        <v>0</v>
      </c>
      <c r="V8777" s="67">
        <f t="shared" si="994"/>
        <v>0</v>
      </c>
      <c r="AH8777" s="70" t="str">
        <f t="shared" si="995"/>
        <v/>
      </c>
      <c r="AI8777" s="70" t="str">
        <f t="shared" si="996"/>
        <v/>
      </c>
      <c r="AJ8777" s="70" t="str">
        <f t="shared" si="997"/>
        <v>X</v>
      </c>
      <c r="AK8777" s="70" t="str" cm="1">
        <f t="array" ref="AK8777">_xlfn.IFS(AH8777&lt;&gt;"","1",AI8777&lt;&gt;"","2",AJ8777&lt;&gt;"","3")</f>
        <v>3</v>
      </c>
    </row>
    <row r="8778" spans="4:37" x14ac:dyDescent="0.25">
      <c r="D8778" s="71"/>
      <c r="S8778" s="67">
        <f>COUNTIF(Y$2:$Y$100,R8778)</f>
        <v>0</v>
      </c>
      <c r="V8778" s="67">
        <f t="shared" si="994"/>
        <v>0</v>
      </c>
      <c r="AH8778" s="70" t="str">
        <f t="shared" si="995"/>
        <v/>
      </c>
      <c r="AI8778" s="70" t="str">
        <f t="shared" si="996"/>
        <v/>
      </c>
      <c r="AJ8778" s="70" t="str">
        <f t="shared" si="997"/>
        <v>X</v>
      </c>
      <c r="AK8778" s="70" t="str" cm="1">
        <f t="array" ref="AK8778">_xlfn.IFS(AH8778&lt;&gt;"","1",AI8778&lt;&gt;"","2",AJ8778&lt;&gt;"","3")</f>
        <v>3</v>
      </c>
    </row>
    <row r="8779" spans="4:37" x14ac:dyDescent="0.25">
      <c r="D8779" s="71"/>
      <c r="S8779" s="67">
        <f>COUNTIF(Y$2:$Y$100,R8779)</f>
        <v>0</v>
      </c>
      <c r="V8779" s="67">
        <f t="shared" si="994"/>
        <v>0</v>
      </c>
      <c r="AH8779" s="70" t="str">
        <f t="shared" si="995"/>
        <v/>
      </c>
      <c r="AI8779" s="70" t="str">
        <f t="shared" si="996"/>
        <v/>
      </c>
      <c r="AJ8779" s="70" t="str">
        <f t="shared" si="997"/>
        <v>X</v>
      </c>
      <c r="AK8779" s="70" t="str" cm="1">
        <f t="array" ref="AK8779">_xlfn.IFS(AH8779&lt;&gt;"","1",AI8779&lt;&gt;"","2",AJ8779&lt;&gt;"","3")</f>
        <v>3</v>
      </c>
    </row>
    <row r="8780" spans="4:37" x14ac:dyDescent="0.25">
      <c r="D8780" s="71"/>
      <c r="S8780" s="67">
        <f>COUNTIF(Y$2:$Y$100,R8780)</f>
        <v>0</v>
      </c>
      <c r="V8780" s="67">
        <f t="shared" si="994"/>
        <v>0</v>
      </c>
      <c r="AH8780" s="70" t="str">
        <f t="shared" si="995"/>
        <v/>
      </c>
      <c r="AI8780" s="70" t="str">
        <f t="shared" si="996"/>
        <v/>
      </c>
      <c r="AJ8780" s="70" t="str">
        <f t="shared" si="997"/>
        <v>X</v>
      </c>
      <c r="AK8780" s="70" t="str" cm="1">
        <f t="array" ref="AK8780">_xlfn.IFS(AH8780&lt;&gt;"","1",AI8780&lt;&gt;"","2",AJ8780&lt;&gt;"","3")</f>
        <v>3</v>
      </c>
    </row>
    <row r="8781" spans="4:37" x14ac:dyDescent="0.25">
      <c r="D8781" s="71"/>
      <c r="S8781" s="67">
        <f>COUNTIF(Y$2:$Y$100,R8781)</f>
        <v>0</v>
      </c>
      <c r="V8781" s="67">
        <f t="shared" si="994"/>
        <v>0</v>
      </c>
      <c r="AH8781" s="70" t="str">
        <f t="shared" si="995"/>
        <v/>
      </c>
      <c r="AI8781" s="70" t="str">
        <f t="shared" si="996"/>
        <v/>
      </c>
      <c r="AJ8781" s="70" t="str">
        <f t="shared" si="997"/>
        <v>X</v>
      </c>
      <c r="AK8781" s="70" t="str" cm="1">
        <f t="array" ref="AK8781">_xlfn.IFS(AH8781&lt;&gt;"","1",AI8781&lt;&gt;"","2",AJ8781&lt;&gt;"","3")</f>
        <v>3</v>
      </c>
    </row>
    <row r="8782" spans="4:37" x14ac:dyDescent="0.25">
      <c r="D8782" s="71"/>
      <c r="S8782" s="67">
        <f>COUNTIF(Y$2:$Y$100,R8782)</f>
        <v>0</v>
      </c>
      <c r="V8782" s="67">
        <f t="shared" si="994"/>
        <v>0</v>
      </c>
      <c r="AH8782" s="70" t="str">
        <f t="shared" si="995"/>
        <v/>
      </c>
      <c r="AI8782" s="70" t="str">
        <f t="shared" si="996"/>
        <v/>
      </c>
      <c r="AJ8782" s="70" t="str">
        <f t="shared" si="997"/>
        <v>X</v>
      </c>
      <c r="AK8782" s="70" t="str" cm="1">
        <f t="array" ref="AK8782">_xlfn.IFS(AH8782&lt;&gt;"","1",AI8782&lt;&gt;"","2",AJ8782&lt;&gt;"","3")</f>
        <v>3</v>
      </c>
    </row>
    <row r="8783" spans="4:37" x14ac:dyDescent="0.25">
      <c r="D8783" s="71"/>
      <c r="S8783" s="67">
        <f>COUNTIF(Y$2:$Y$100,R8783)</f>
        <v>0</v>
      </c>
      <c r="V8783" s="67">
        <f t="shared" si="994"/>
        <v>0</v>
      </c>
      <c r="AH8783" s="70" t="str">
        <f t="shared" si="995"/>
        <v/>
      </c>
      <c r="AI8783" s="70" t="str">
        <f t="shared" si="996"/>
        <v/>
      </c>
      <c r="AJ8783" s="70" t="str">
        <f t="shared" si="997"/>
        <v>X</v>
      </c>
      <c r="AK8783" s="70" t="str" cm="1">
        <f t="array" ref="AK8783">_xlfn.IFS(AH8783&lt;&gt;"","1",AI8783&lt;&gt;"","2",AJ8783&lt;&gt;"","3")</f>
        <v>3</v>
      </c>
    </row>
    <row r="8784" spans="4:37" x14ac:dyDescent="0.25">
      <c r="D8784" s="71"/>
      <c r="S8784" s="67">
        <f>COUNTIF(Y$2:$Y$100,R8784)</f>
        <v>0</v>
      </c>
      <c r="V8784" s="67">
        <f t="shared" si="994"/>
        <v>0</v>
      </c>
      <c r="AH8784" s="70" t="str">
        <f t="shared" si="995"/>
        <v/>
      </c>
      <c r="AI8784" s="70" t="str">
        <f t="shared" si="996"/>
        <v/>
      </c>
      <c r="AJ8784" s="70" t="str">
        <f t="shared" si="997"/>
        <v>X</v>
      </c>
      <c r="AK8784" s="70" t="str" cm="1">
        <f t="array" ref="AK8784">_xlfn.IFS(AH8784&lt;&gt;"","1",AI8784&lt;&gt;"","2",AJ8784&lt;&gt;"","3")</f>
        <v>3</v>
      </c>
    </row>
    <row r="8785" spans="4:37" x14ac:dyDescent="0.25">
      <c r="D8785" s="71"/>
      <c r="S8785" s="67">
        <f>COUNTIF(Y$2:$Y$100,R8785)</f>
        <v>0</v>
      </c>
      <c r="V8785" s="67">
        <f t="shared" si="994"/>
        <v>0</v>
      </c>
      <c r="AH8785" s="70" t="str">
        <f t="shared" si="995"/>
        <v/>
      </c>
      <c r="AI8785" s="70" t="str">
        <f t="shared" si="996"/>
        <v/>
      </c>
      <c r="AJ8785" s="70" t="str">
        <f t="shared" si="997"/>
        <v>X</v>
      </c>
      <c r="AK8785" s="70" t="str" cm="1">
        <f t="array" ref="AK8785">_xlfn.IFS(AH8785&lt;&gt;"","1",AI8785&lt;&gt;"","2",AJ8785&lt;&gt;"","3")</f>
        <v>3</v>
      </c>
    </row>
    <row r="8786" spans="4:37" x14ac:dyDescent="0.25">
      <c r="D8786" s="71"/>
      <c r="S8786" s="67">
        <f>COUNTIF(Y$2:$Y$100,R8786)</f>
        <v>0</v>
      </c>
      <c r="V8786" s="67">
        <f t="shared" si="994"/>
        <v>0</v>
      </c>
      <c r="AH8786" s="70" t="str">
        <f t="shared" si="995"/>
        <v/>
      </c>
      <c r="AI8786" s="70" t="str">
        <f t="shared" si="996"/>
        <v/>
      </c>
      <c r="AJ8786" s="70" t="str">
        <f t="shared" si="997"/>
        <v>X</v>
      </c>
      <c r="AK8786" s="70" t="str" cm="1">
        <f t="array" ref="AK8786">_xlfn.IFS(AH8786&lt;&gt;"","1",AI8786&lt;&gt;"","2",AJ8786&lt;&gt;"","3")</f>
        <v>3</v>
      </c>
    </row>
    <row r="8787" spans="4:37" x14ac:dyDescent="0.25">
      <c r="D8787" s="71"/>
      <c r="S8787" s="67">
        <f>COUNTIF(Y$2:$Y$100,R8787)</f>
        <v>0</v>
      </c>
      <c r="V8787" s="67">
        <f t="shared" ref="V8787:V8850" si="998">COUNTIF(R8787:R11410,Y8787)</f>
        <v>0</v>
      </c>
      <c r="AH8787" s="70" t="str">
        <f t="shared" ref="AH8787:AH8850" si="999">IF(ISNUMBER(SEARCH("regional",$F8787)),$F8787,"")</f>
        <v/>
      </c>
      <c r="AI8787" s="70" t="str">
        <f t="shared" si="996"/>
        <v/>
      </c>
      <c r="AJ8787" s="70" t="str">
        <f t="shared" si="997"/>
        <v>X</v>
      </c>
      <c r="AK8787" s="70" t="str" cm="1">
        <f t="array" ref="AK8787">_xlfn.IFS(AH8787&lt;&gt;"","1",AI8787&lt;&gt;"","2",AJ8787&lt;&gt;"","3")</f>
        <v>3</v>
      </c>
    </row>
    <row r="8788" spans="4:37" x14ac:dyDescent="0.25">
      <c r="D8788" s="71"/>
      <c r="S8788" s="67">
        <f>COUNTIF(Y$2:$Y$100,R8788)</f>
        <v>0</v>
      </c>
      <c r="V8788" s="67">
        <f t="shared" si="998"/>
        <v>0</v>
      </c>
      <c r="AH8788" s="70" t="str">
        <f t="shared" si="999"/>
        <v/>
      </c>
      <c r="AI8788" s="70" t="str">
        <f t="shared" ref="AI8788:AI8851" si="1000">IF(ISNUMBER(SEARCH("sectional",$F8788)),$F8788,"")</f>
        <v/>
      </c>
      <c r="AJ8788" s="70" t="str">
        <f t="shared" ref="AJ8788:AJ8851" si="1001">IF(AND(AH8788="",AI8788=""),"X","")</f>
        <v>X</v>
      </c>
      <c r="AK8788" s="70" t="str" cm="1">
        <f t="array" ref="AK8788">_xlfn.IFS(AH8788&lt;&gt;"","1",AI8788&lt;&gt;"","2",AJ8788&lt;&gt;"","3")</f>
        <v>3</v>
      </c>
    </row>
    <row r="8789" spans="4:37" x14ac:dyDescent="0.25">
      <c r="D8789" s="71"/>
      <c r="S8789" s="67">
        <f>COUNTIF(Y$2:$Y$100,R8789)</f>
        <v>0</v>
      </c>
      <c r="V8789" s="67">
        <f t="shared" si="998"/>
        <v>0</v>
      </c>
      <c r="AH8789" s="70" t="str">
        <f t="shared" si="999"/>
        <v/>
      </c>
      <c r="AI8789" s="70" t="str">
        <f t="shared" si="1000"/>
        <v/>
      </c>
      <c r="AJ8789" s="70" t="str">
        <f t="shared" si="1001"/>
        <v>X</v>
      </c>
      <c r="AK8789" s="70" t="str" cm="1">
        <f t="array" ref="AK8789">_xlfn.IFS(AH8789&lt;&gt;"","1",AI8789&lt;&gt;"","2",AJ8789&lt;&gt;"","3")</f>
        <v>3</v>
      </c>
    </row>
    <row r="8790" spans="4:37" x14ac:dyDescent="0.25">
      <c r="D8790" s="71"/>
      <c r="S8790" s="67">
        <f>COUNTIF(Y$2:$Y$100,R8790)</f>
        <v>0</v>
      </c>
      <c r="V8790" s="67">
        <f t="shared" si="998"/>
        <v>0</v>
      </c>
      <c r="AH8790" s="70" t="str">
        <f t="shared" si="999"/>
        <v/>
      </c>
      <c r="AI8790" s="70" t="str">
        <f t="shared" si="1000"/>
        <v/>
      </c>
      <c r="AJ8790" s="70" t="str">
        <f t="shared" si="1001"/>
        <v>X</v>
      </c>
      <c r="AK8790" s="70" t="str" cm="1">
        <f t="array" ref="AK8790">_xlfn.IFS(AH8790&lt;&gt;"","1",AI8790&lt;&gt;"","2",AJ8790&lt;&gt;"","3")</f>
        <v>3</v>
      </c>
    </row>
    <row r="8791" spans="4:37" x14ac:dyDescent="0.25">
      <c r="D8791" s="71"/>
      <c r="S8791" s="67">
        <f>COUNTIF(Y$2:$Y$100,R8791)</f>
        <v>0</v>
      </c>
      <c r="V8791" s="67">
        <f t="shared" si="998"/>
        <v>0</v>
      </c>
      <c r="AH8791" s="70" t="str">
        <f t="shared" si="999"/>
        <v/>
      </c>
      <c r="AI8791" s="70" t="str">
        <f t="shared" si="1000"/>
        <v/>
      </c>
      <c r="AJ8791" s="70" t="str">
        <f t="shared" si="1001"/>
        <v>X</v>
      </c>
      <c r="AK8791" s="70" t="str" cm="1">
        <f t="array" ref="AK8791">_xlfn.IFS(AH8791&lt;&gt;"","1",AI8791&lt;&gt;"","2",AJ8791&lt;&gt;"","3")</f>
        <v>3</v>
      </c>
    </row>
    <row r="8792" spans="4:37" x14ac:dyDescent="0.25">
      <c r="D8792" s="71"/>
      <c r="S8792" s="67">
        <f>COUNTIF(Y$2:$Y$100,R8792)</f>
        <v>0</v>
      </c>
      <c r="V8792" s="67">
        <f t="shared" si="998"/>
        <v>0</v>
      </c>
      <c r="AH8792" s="70" t="str">
        <f t="shared" si="999"/>
        <v/>
      </c>
      <c r="AI8792" s="70" t="str">
        <f t="shared" si="1000"/>
        <v/>
      </c>
      <c r="AJ8792" s="70" t="str">
        <f t="shared" si="1001"/>
        <v>X</v>
      </c>
      <c r="AK8792" s="70" t="str" cm="1">
        <f t="array" ref="AK8792">_xlfn.IFS(AH8792&lt;&gt;"","1",AI8792&lt;&gt;"","2",AJ8792&lt;&gt;"","3")</f>
        <v>3</v>
      </c>
    </row>
    <row r="8793" spans="4:37" x14ac:dyDescent="0.25">
      <c r="D8793" s="71"/>
      <c r="S8793" s="67">
        <f>COUNTIF(Y$2:$Y$100,R8793)</f>
        <v>0</v>
      </c>
      <c r="V8793" s="67">
        <f t="shared" si="998"/>
        <v>0</v>
      </c>
      <c r="AH8793" s="70" t="str">
        <f t="shared" si="999"/>
        <v/>
      </c>
      <c r="AI8793" s="70" t="str">
        <f t="shared" si="1000"/>
        <v/>
      </c>
      <c r="AJ8793" s="70" t="str">
        <f t="shared" si="1001"/>
        <v>X</v>
      </c>
      <c r="AK8793" s="70" t="str" cm="1">
        <f t="array" ref="AK8793">_xlfn.IFS(AH8793&lt;&gt;"","1",AI8793&lt;&gt;"","2",AJ8793&lt;&gt;"","3")</f>
        <v>3</v>
      </c>
    </row>
    <row r="8794" spans="4:37" x14ac:dyDescent="0.25">
      <c r="D8794" s="71"/>
      <c r="S8794" s="67">
        <f>COUNTIF(Y$2:$Y$100,R8794)</f>
        <v>0</v>
      </c>
      <c r="V8794" s="67">
        <f t="shared" si="998"/>
        <v>0</v>
      </c>
      <c r="AH8794" s="70" t="str">
        <f t="shared" si="999"/>
        <v/>
      </c>
      <c r="AI8794" s="70" t="str">
        <f t="shared" si="1000"/>
        <v/>
      </c>
      <c r="AJ8794" s="70" t="str">
        <f t="shared" si="1001"/>
        <v>X</v>
      </c>
      <c r="AK8794" s="70" t="str" cm="1">
        <f t="array" ref="AK8794">_xlfn.IFS(AH8794&lt;&gt;"","1",AI8794&lt;&gt;"","2",AJ8794&lt;&gt;"","3")</f>
        <v>3</v>
      </c>
    </row>
    <row r="8795" spans="4:37" x14ac:dyDescent="0.25">
      <c r="D8795" s="71"/>
      <c r="S8795" s="67">
        <f>COUNTIF(Y$2:$Y$100,R8795)</f>
        <v>0</v>
      </c>
      <c r="V8795" s="67">
        <f t="shared" si="998"/>
        <v>0</v>
      </c>
      <c r="AH8795" s="70" t="str">
        <f t="shared" si="999"/>
        <v/>
      </c>
      <c r="AI8795" s="70" t="str">
        <f t="shared" si="1000"/>
        <v/>
      </c>
      <c r="AJ8795" s="70" t="str">
        <f t="shared" si="1001"/>
        <v>X</v>
      </c>
      <c r="AK8795" s="70" t="str" cm="1">
        <f t="array" ref="AK8795">_xlfn.IFS(AH8795&lt;&gt;"","1",AI8795&lt;&gt;"","2",AJ8795&lt;&gt;"","3")</f>
        <v>3</v>
      </c>
    </row>
    <row r="8796" spans="4:37" x14ac:dyDescent="0.25">
      <c r="D8796" s="71"/>
      <c r="S8796" s="67">
        <f>COUNTIF(Y$2:$Y$100,R8796)</f>
        <v>0</v>
      </c>
      <c r="V8796" s="67">
        <f t="shared" si="998"/>
        <v>0</v>
      </c>
      <c r="AH8796" s="70" t="str">
        <f t="shared" si="999"/>
        <v/>
      </c>
      <c r="AI8796" s="70" t="str">
        <f t="shared" si="1000"/>
        <v/>
      </c>
      <c r="AJ8796" s="70" t="str">
        <f t="shared" si="1001"/>
        <v>X</v>
      </c>
      <c r="AK8796" s="70" t="str" cm="1">
        <f t="array" ref="AK8796">_xlfn.IFS(AH8796&lt;&gt;"","1",AI8796&lt;&gt;"","2",AJ8796&lt;&gt;"","3")</f>
        <v>3</v>
      </c>
    </row>
    <row r="8797" spans="4:37" x14ac:dyDescent="0.25">
      <c r="D8797" s="71"/>
      <c r="S8797" s="67">
        <f>COUNTIF(Y$2:$Y$100,R8797)</f>
        <v>0</v>
      </c>
      <c r="V8797" s="67">
        <f t="shared" si="998"/>
        <v>0</v>
      </c>
      <c r="AH8797" s="70" t="str">
        <f t="shared" si="999"/>
        <v/>
      </c>
      <c r="AI8797" s="70" t="str">
        <f t="shared" si="1000"/>
        <v/>
      </c>
      <c r="AJ8797" s="70" t="str">
        <f t="shared" si="1001"/>
        <v>X</v>
      </c>
      <c r="AK8797" s="70" t="str" cm="1">
        <f t="array" ref="AK8797">_xlfn.IFS(AH8797&lt;&gt;"","1",AI8797&lt;&gt;"","2",AJ8797&lt;&gt;"","3")</f>
        <v>3</v>
      </c>
    </row>
    <row r="8798" spans="4:37" x14ac:dyDescent="0.25">
      <c r="D8798" s="71"/>
      <c r="S8798" s="67">
        <f>COUNTIF(Y$2:$Y$100,R8798)</f>
        <v>0</v>
      </c>
      <c r="V8798" s="67">
        <f t="shared" si="998"/>
        <v>0</v>
      </c>
      <c r="AH8798" s="70" t="str">
        <f t="shared" si="999"/>
        <v/>
      </c>
      <c r="AI8798" s="70" t="str">
        <f t="shared" si="1000"/>
        <v/>
      </c>
      <c r="AJ8798" s="70" t="str">
        <f t="shared" si="1001"/>
        <v>X</v>
      </c>
      <c r="AK8798" s="70" t="str" cm="1">
        <f t="array" ref="AK8798">_xlfn.IFS(AH8798&lt;&gt;"","1",AI8798&lt;&gt;"","2",AJ8798&lt;&gt;"","3")</f>
        <v>3</v>
      </c>
    </row>
    <row r="8799" spans="4:37" x14ac:dyDescent="0.25">
      <c r="D8799" s="71"/>
      <c r="S8799" s="67">
        <f>COUNTIF(Y$2:$Y$100,R8799)</f>
        <v>0</v>
      </c>
      <c r="V8799" s="67">
        <f t="shared" si="998"/>
        <v>0</v>
      </c>
      <c r="AH8799" s="70" t="str">
        <f t="shared" si="999"/>
        <v/>
      </c>
      <c r="AI8799" s="70" t="str">
        <f t="shared" si="1000"/>
        <v/>
      </c>
      <c r="AJ8799" s="70" t="str">
        <f t="shared" si="1001"/>
        <v>X</v>
      </c>
      <c r="AK8799" s="70" t="str" cm="1">
        <f t="array" ref="AK8799">_xlfn.IFS(AH8799&lt;&gt;"","1",AI8799&lt;&gt;"","2",AJ8799&lt;&gt;"","3")</f>
        <v>3</v>
      </c>
    </row>
    <row r="8800" spans="4:37" x14ac:dyDescent="0.25">
      <c r="D8800" s="71"/>
      <c r="S8800" s="67">
        <f>COUNTIF(Y$2:$Y$100,R8800)</f>
        <v>0</v>
      </c>
      <c r="V8800" s="67">
        <f t="shared" si="998"/>
        <v>0</v>
      </c>
      <c r="AH8800" s="70" t="str">
        <f t="shared" si="999"/>
        <v/>
      </c>
      <c r="AI8800" s="70" t="str">
        <f t="shared" si="1000"/>
        <v/>
      </c>
      <c r="AJ8800" s="70" t="str">
        <f t="shared" si="1001"/>
        <v>X</v>
      </c>
      <c r="AK8800" s="70" t="str" cm="1">
        <f t="array" ref="AK8800">_xlfn.IFS(AH8800&lt;&gt;"","1",AI8800&lt;&gt;"","2",AJ8800&lt;&gt;"","3")</f>
        <v>3</v>
      </c>
    </row>
    <row r="8801" spans="4:37" x14ac:dyDescent="0.25">
      <c r="D8801" s="71"/>
      <c r="S8801" s="67">
        <f>COUNTIF(Y$2:$Y$100,R8801)</f>
        <v>0</v>
      </c>
      <c r="V8801" s="67">
        <f t="shared" si="998"/>
        <v>0</v>
      </c>
      <c r="AH8801" s="70" t="str">
        <f t="shared" si="999"/>
        <v/>
      </c>
      <c r="AI8801" s="70" t="str">
        <f t="shared" si="1000"/>
        <v/>
      </c>
      <c r="AJ8801" s="70" t="str">
        <f t="shared" si="1001"/>
        <v>X</v>
      </c>
      <c r="AK8801" s="70" t="str" cm="1">
        <f t="array" ref="AK8801">_xlfn.IFS(AH8801&lt;&gt;"","1",AI8801&lt;&gt;"","2",AJ8801&lt;&gt;"","3")</f>
        <v>3</v>
      </c>
    </row>
    <row r="8802" spans="4:37" x14ac:dyDescent="0.25">
      <c r="D8802" s="71"/>
      <c r="S8802" s="67">
        <f>COUNTIF(Y$2:$Y$100,R8802)</f>
        <v>0</v>
      </c>
      <c r="V8802" s="67">
        <f t="shared" si="998"/>
        <v>0</v>
      </c>
      <c r="AH8802" s="70" t="str">
        <f t="shared" si="999"/>
        <v/>
      </c>
      <c r="AI8802" s="70" t="str">
        <f t="shared" si="1000"/>
        <v/>
      </c>
      <c r="AJ8802" s="70" t="str">
        <f t="shared" si="1001"/>
        <v>X</v>
      </c>
      <c r="AK8802" s="70" t="str" cm="1">
        <f t="array" ref="AK8802">_xlfn.IFS(AH8802&lt;&gt;"","1",AI8802&lt;&gt;"","2",AJ8802&lt;&gt;"","3")</f>
        <v>3</v>
      </c>
    </row>
    <row r="8803" spans="4:37" x14ac:dyDescent="0.25">
      <c r="D8803" s="71"/>
      <c r="S8803" s="67">
        <f>COUNTIF(Y$2:$Y$100,R8803)</f>
        <v>0</v>
      </c>
      <c r="V8803" s="67">
        <f t="shared" si="998"/>
        <v>0</v>
      </c>
      <c r="AH8803" s="70" t="str">
        <f t="shared" si="999"/>
        <v/>
      </c>
      <c r="AI8803" s="70" t="str">
        <f t="shared" si="1000"/>
        <v/>
      </c>
      <c r="AJ8803" s="70" t="str">
        <f t="shared" si="1001"/>
        <v>X</v>
      </c>
      <c r="AK8803" s="70" t="str" cm="1">
        <f t="array" ref="AK8803">_xlfn.IFS(AH8803&lt;&gt;"","1",AI8803&lt;&gt;"","2",AJ8803&lt;&gt;"","3")</f>
        <v>3</v>
      </c>
    </row>
    <row r="8804" spans="4:37" x14ac:dyDescent="0.25">
      <c r="D8804" s="71"/>
      <c r="S8804" s="67">
        <f>COUNTIF(Y$2:$Y$100,R8804)</f>
        <v>0</v>
      </c>
      <c r="V8804" s="67">
        <f t="shared" si="998"/>
        <v>0</v>
      </c>
      <c r="AH8804" s="70" t="str">
        <f t="shared" si="999"/>
        <v/>
      </c>
      <c r="AI8804" s="70" t="str">
        <f t="shared" si="1000"/>
        <v/>
      </c>
      <c r="AJ8804" s="70" t="str">
        <f t="shared" si="1001"/>
        <v>X</v>
      </c>
      <c r="AK8804" s="70" t="str" cm="1">
        <f t="array" ref="AK8804">_xlfn.IFS(AH8804&lt;&gt;"","1",AI8804&lt;&gt;"","2",AJ8804&lt;&gt;"","3")</f>
        <v>3</v>
      </c>
    </row>
    <row r="8805" spans="4:37" x14ac:dyDescent="0.25">
      <c r="D8805" s="71"/>
      <c r="S8805" s="67">
        <f>COUNTIF(Y$2:$Y$100,R8805)</f>
        <v>0</v>
      </c>
      <c r="V8805" s="67">
        <f t="shared" si="998"/>
        <v>0</v>
      </c>
      <c r="AH8805" s="70" t="str">
        <f t="shared" si="999"/>
        <v/>
      </c>
      <c r="AI8805" s="70" t="str">
        <f t="shared" si="1000"/>
        <v/>
      </c>
      <c r="AJ8805" s="70" t="str">
        <f t="shared" si="1001"/>
        <v>X</v>
      </c>
      <c r="AK8805" s="70" t="str" cm="1">
        <f t="array" ref="AK8805">_xlfn.IFS(AH8805&lt;&gt;"","1",AI8805&lt;&gt;"","2",AJ8805&lt;&gt;"","3")</f>
        <v>3</v>
      </c>
    </row>
    <row r="8806" spans="4:37" x14ac:dyDescent="0.25">
      <c r="D8806" s="71"/>
      <c r="S8806" s="67">
        <f>COUNTIF(Y$2:$Y$100,R8806)</f>
        <v>0</v>
      </c>
      <c r="V8806" s="67">
        <f t="shared" si="998"/>
        <v>0</v>
      </c>
      <c r="AH8806" s="70" t="str">
        <f t="shared" si="999"/>
        <v/>
      </c>
      <c r="AI8806" s="70" t="str">
        <f t="shared" si="1000"/>
        <v/>
      </c>
      <c r="AJ8806" s="70" t="str">
        <f t="shared" si="1001"/>
        <v>X</v>
      </c>
      <c r="AK8806" s="70" t="str" cm="1">
        <f t="array" ref="AK8806">_xlfn.IFS(AH8806&lt;&gt;"","1",AI8806&lt;&gt;"","2",AJ8806&lt;&gt;"","3")</f>
        <v>3</v>
      </c>
    </row>
    <row r="8807" spans="4:37" x14ac:dyDescent="0.25">
      <c r="D8807" s="71"/>
      <c r="S8807" s="67">
        <f>COUNTIF(Y$2:$Y$100,R8807)</f>
        <v>0</v>
      </c>
      <c r="V8807" s="67">
        <f t="shared" si="998"/>
        <v>0</v>
      </c>
      <c r="AH8807" s="70" t="str">
        <f t="shared" si="999"/>
        <v/>
      </c>
      <c r="AI8807" s="70" t="str">
        <f t="shared" si="1000"/>
        <v/>
      </c>
      <c r="AJ8807" s="70" t="str">
        <f t="shared" si="1001"/>
        <v>X</v>
      </c>
      <c r="AK8807" s="70" t="str" cm="1">
        <f t="array" ref="AK8807">_xlfn.IFS(AH8807&lt;&gt;"","1",AI8807&lt;&gt;"","2",AJ8807&lt;&gt;"","3")</f>
        <v>3</v>
      </c>
    </row>
    <row r="8808" spans="4:37" x14ac:dyDescent="0.25">
      <c r="D8808" s="71"/>
      <c r="S8808" s="67">
        <f>COUNTIF(Y$2:$Y$100,R8808)</f>
        <v>0</v>
      </c>
      <c r="V8808" s="67">
        <f t="shared" si="998"/>
        <v>0</v>
      </c>
      <c r="AH8808" s="70" t="str">
        <f t="shared" si="999"/>
        <v/>
      </c>
      <c r="AI8808" s="70" t="str">
        <f t="shared" si="1000"/>
        <v/>
      </c>
      <c r="AJ8808" s="70" t="str">
        <f t="shared" si="1001"/>
        <v>X</v>
      </c>
      <c r="AK8808" s="70" t="str" cm="1">
        <f t="array" ref="AK8808">_xlfn.IFS(AH8808&lt;&gt;"","1",AI8808&lt;&gt;"","2",AJ8808&lt;&gt;"","3")</f>
        <v>3</v>
      </c>
    </row>
    <row r="8809" spans="4:37" x14ac:dyDescent="0.25">
      <c r="D8809" s="71"/>
      <c r="S8809" s="67">
        <f>COUNTIF(Y$2:$Y$100,R8809)</f>
        <v>0</v>
      </c>
      <c r="V8809" s="67">
        <f t="shared" si="998"/>
        <v>0</v>
      </c>
      <c r="AH8809" s="70" t="str">
        <f t="shared" si="999"/>
        <v/>
      </c>
      <c r="AI8809" s="70" t="str">
        <f t="shared" si="1000"/>
        <v/>
      </c>
      <c r="AJ8809" s="70" t="str">
        <f t="shared" si="1001"/>
        <v>X</v>
      </c>
      <c r="AK8809" s="70" t="str" cm="1">
        <f t="array" ref="AK8809">_xlfn.IFS(AH8809&lt;&gt;"","1",AI8809&lt;&gt;"","2",AJ8809&lt;&gt;"","3")</f>
        <v>3</v>
      </c>
    </row>
    <row r="8810" spans="4:37" x14ac:dyDescent="0.25">
      <c r="D8810" s="71"/>
      <c r="S8810" s="67">
        <f>COUNTIF(Y$2:$Y$100,R8810)</f>
        <v>0</v>
      </c>
      <c r="V8810" s="67">
        <f t="shared" si="998"/>
        <v>0</v>
      </c>
      <c r="AH8810" s="70" t="str">
        <f t="shared" si="999"/>
        <v/>
      </c>
      <c r="AI8810" s="70" t="str">
        <f t="shared" si="1000"/>
        <v/>
      </c>
      <c r="AJ8810" s="70" t="str">
        <f t="shared" si="1001"/>
        <v>X</v>
      </c>
      <c r="AK8810" s="70" t="str" cm="1">
        <f t="array" ref="AK8810">_xlfn.IFS(AH8810&lt;&gt;"","1",AI8810&lt;&gt;"","2",AJ8810&lt;&gt;"","3")</f>
        <v>3</v>
      </c>
    </row>
    <row r="8811" spans="4:37" x14ac:dyDescent="0.25">
      <c r="D8811" s="71"/>
      <c r="S8811" s="67">
        <f>COUNTIF(Y$2:$Y$100,R8811)</f>
        <v>0</v>
      </c>
      <c r="V8811" s="67">
        <f t="shared" si="998"/>
        <v>0</v>
      </c>
      <c r="AH8811" s="70" t="str">
        <f t="shared" si="999"/>
        <v/>
      </c>
      <c r="AI8811" s="70" t="str">
        <f t="shared" si="1000"/>
        <v/>
      </c>
      <c r="AJ8811" s="70" t="str">
        <f t="shared" si="1001"/>
        <v>X</v>
      </c>
      <c r="AK8811" s="70" t="str" cm="1">
        <f t="array" ref="AK8811">_xlfn.IFS(AH8811&lt;&gt;"","1",AI8811&lt;&gt;"","2",AJ8811&lt;&gt;"","3")</f>
        <v>3</v>
      </c>
    </row>
    <row r="8812" spans="4:37" x14ac:dyDescent="0.25">
      <c r="D8812" s="71"/>
      <c r="S8812" s="67">
        <f>COUNTIF(Y$2:$Y$100,R8812)</f>
        <v>0</v>
      </c>
      <c r="V8812" s="67">
        <f t="shared" si="998"/>
        <v>0</v>
      </c>
      <c r="AH8812" s="70" t="str">
        <f t="shared" si="999"/>
        <v/>
      </c>
      <c r="AI8812" s="70" t="str">
        <f t="shared" si="1000"/>
        <v/>
      </c>
      <c r="AJ8812" s="70" t="str">
        <f t="shared" si="1001"/>
        <v>X</v>
      </c>
      <c r="AK8812" s="70" t="str" cm="1">
        <f t="array" ref="AK8812">_xlfn.IFS(AH8812&lt;&gt;"","1",AI8812&lt;&gt;"","2",AJ8812&lt;&gt;"","3")</f>
        <v>3</v>
      </c>
    </row>
    <row r="8813" spans="4:37" x14ac:dyDescent="0.25">
      <c r="D8813" s="71"/>
      <c r="S8813" s="67">
        <f>COUNTIF(Y$2:$Y$100,R8813)</f>
        <v>0</v>
      </c>
      <c r="V8813" s="67">
        <f t="shared" si="998"/>
        <v>0</v>
      </c>
      <c r="AH8813" s="70" t="str">
        <f t="shared" si="999"/>
        <v/>
      </c>
      <c r="AI8813" s="70" t="str">
        <f t="shared" si="1000"/>
        <v/>
      </c>
      <c r="AJ8813" s="70" t="str">
        <f t="shared" si="1001"/>
        <v>X</v>
      </c>
      <c r="AK8813" s="70" t="str" cm="1">
        <f t="array" ref="AK8813">_xlfn.IFS(AH8813&lt;&gt;"","1",AI8813&lt;&gt;"","2",AJ8813&lt;&gt;"","3")</f>
        <v>3</v>
      </c>
    </row>
    <row r="8814" spans="4:37" x14ac:dyDescent="0.25">
      <c r="D8814" s="71"/>
      <c r="S8814" s="67">
        <f>COUNTIF(Y$2:$Y$100,R8814)</f>
        <v>0</v>
      </c>
      <c r="V8814" s="67">
        <f t="shared" si="998"/>
        <v>0</v>
      </c>
      <c r="AH8814" s="70" t="str">
        <f t="shared" si="999"/>
        <v/>
      </c>
      <c r="AI8814" s="70" t="str">
        <f t="shared" si="1000"/>
        <v/>
      </c>
      <c r="AJ8814" s="70" t="str">
        <f t="shared" si="1001"/>
        <v>X</v>
      </c>
      <c r="AK8814" s="70" t="str" cm="1">
        <f t="array" ref="AK8814">_xlfn.IFS(AH8814&lt;&gt;"","1",AI8814&lt;&gt;"","2",AJ8814&lt;&gt;"","3")</f>
        <v>3</v>
      </c>
    </row>
    <row r="8815" spans="4:37" x14ac:dyDescent="0.25">
      <c r="D8815" s="71"/>
      <c r="S8815" s="67">
        <f>COUNTIF(Y$2:$Y$100,R8815)</f>
        <v>0</v>
      </c>
      <c r="V8815" s="67">
        <f t="shared" si="998"/>
        <v>0</v>
      </c>
      <c r="AH8815" s="70" t="str">
        <f t="shared" si="999"/>
        <v/>
      </c>
      <c r="AI8815" s="70" t="str">
        <f t="shared" si="1000"/>
        <v/>
      </c>
      <c r="AJ8815" s="70" t="str">
        <f t="shared" si="1001"/>
        <v>X</v>
      </c>
      <c r="AK8815" s="70" t="str" cm="1">
        <f t="array" ref="AK8815">_xlfn.IFS(AH8815&lt;&gt;"","1",AI8815&lt;&gt;"","2",AJ8815&lt;&gt;"","3")</f>
        <v>3</v>
      </c>
    </row>
    <row r="8816" spans="4:37" x14ac:dyDescent="0.25">
      <c r="D8816" s="71"/>
      <c r="S8816" s="67">
        <f>COUNTIF(Y$2:$Y$100,R8816)</f>
        <v>0</v>
      </c>
      <c r="V8816" s="67">
        <f t="shared" si="998"/>
        <v>0</v>
      </c>
      <c r="AH8816" s="70" t="str">
        <f t="shared" si="999"/>
        <v/>
      </c>
      <c r="AI8816" s="70" t="str">
        <f t="shared" si="1000"/>
        <v/>
      </c>
      <c r="AJ8816" s="70" t="str">
        <f t="shared" si="1001"/>
        <v>X</v>
      </c>
      <c r="AK8816" s="70" t="str" cm="1">
        <f t="array" ref="AK8816">_xlfn.IFS(AH8816&lt;&gt;"","1",AI8816&lt;&gt;"","2",AJ8816&lt;&gt;"","3")</f>
        <v>3</v>
      </c>
    </row>
    <row r="8817" spans="4:37" x14ac:dyDescent="0.25">
      <c r="D8817" s="71"/>
      <c r="S8817" s="67">
        <f>COUNTIF(Y$2:$Y$100,R8817)</f>
        <v>0</v>
      </c>
      <c r="V8817" s="67">
        <f t="shared" si="998"/>
        <v>0</v>
      </c>
      <c r="AH8817" s="70" t="str">
        <f t="shared" si="999"/>
        <v/>
      </c>
      <c r="AI8817" s="70" t="str">
        <f t="shared" si="1000"/>
        <v/>
      </c>
      <c r="AJ8817" s="70" t="str">
        <f t="shared" si="1001"/>
        <v>X</v>
      </c>
      <c r="AK8817" s="70" t="str" cm="1">
        <f t="array" ref="AK8817">_xlfn.IFS(AH8817&lt;&gt;"","1",AI8817&lt;&gt;"","2",AJ8817&lt;&gt;"","3")</f>
        <v>3</v>
      </c>
    </row>
    <row r="8818" spans="4:37" x14ac:dyDescent="0.25">
      <c r="D8818" s="71"/>
      <c r="S8818" s="67">
        <f>COUNTIF(Y$2:$Y$100,R8818)</f>
        <v>0</v>
      </c>
      <c r="V8818" s="67">
        <f t="shared" si="998"/>
        <v>0</v>
      </c>
      <c r="AH8818" s="70" t="str">
        <f t="shared" si="999"/>
        <v/>
      </c>
      <c r="AI8818" s="70" t="str">
        <f t="shared" si="1000"/>
        <v/>
      </c>
      <c r="AJ8818" s="70" t="str">
        <f t="shared" si="1001"/>
        <v>X</v>
      </c>
      <c r="AK8818" s="70" t="str" cm="1">
        <f t="array" ref="AK8818">_xlfn.IFS(AH8818&lt;&gt;"","1",AI8818&lt;&gt;"","2",AJ8818&lt;&gt;"","3")</f>
        <v>3</v>
      </c>
    </row>
    <row r="8819" spans="4:37" x14ac:dyDescent="0.25">
      <c r="D8819" s="71"/>
      <c r="S8819" s="67">
        <f>COUNTIF(Y$2:$Y$100,R8819)</f>
        <v>0</v>
      </c>
      <c r="V8819" s="67">
        <f t="shared" si="998"/>
        <v>0</v>
      </c>
      <c r="AH8819" s="70" t="str">
        <f t="shared" si="999"/>
        <v/>
      </c>
      <c r="AI8819" s="70" t="str">
        <f t="shared" si="1000"/>
        <v/>
      </c>
      <c r="AJ8819" s="70" t="str">
        <f t="shared" si="1001"/>
        <v>X</v>
      </c>
      <c r="AK8819" s="70" t="str" cm="1">
        <f t="array" ref="AK8819">_xlfn.IFS(AH8819&lt;&gt;"","1",AI8819&lt;&gt;"","2",AJ8819&lt;&gt;"","3")</f>
        <v>3</v>
      </c>
    </row>
    <row r="8820" spans="4:37" x14ac:dyDescent="0.25">
      <c r="D8820" s="71"/>
      <c r="S8820" s="67">
        <f>COUNTIF(Y$2:$Y$100,R8820)</f>
        <v>0</v>
      </c>
      <c r="V8820" s="67">
        <f t="shared" si="998"/>
        <v>0</v>
      </c>
      <c r="AH8820" s="70" t="str">
        <f t="shared" si="999"/>
        <v/>
      </c>
      <c r="AI8820" s="70" t="str">
        <f t="shared" si="1000"/>
        <v/>
      </c>
      <c r="AJ8820" s="70" t="str">
        <f t="shared" si="1001"/>
        <v>X</v>
      </c>
      <c r="AK8820" s="70" t="str" cm="1">
        <f t="array" ref="AK8820">_xlfn.IFS(AH8820&lt;&gt;"","1",AI8820&lt;&gt;"","2",AJ8820&lt;&gt;"","3")</f>
        <v>3</v>
      </c>
    </row>
    <row r="8821" spans="4:37" x14ac:dyDescent="0.25">
      <c r="D8821" s="71"/>
      <c r="S8821" s="67">
        <f>COUNTIF(Y$2:$Y$100,R8821)</f>
        <v>0</v>
      </c>
      <c r="V8821" s="67">
        <f t="shared" si="998"/>
        <v>0</v>
      </c>
      <c r="AH8821" s="70" t="str">
        <f t="shared" si="999"/>
        <v/>
      </c>
      <c r="AI8821" s="70" t="str">
        <f t="shared" si="1000"/>
        <v/>
      </c>
      <c r="AJ8821" s="70" t="str">
        <f t="shared" si="1001"/>
        <v>X</v>
      </c>
      <c r="AK8821" s="70" t="str" cm="1">
        <f t="array" ref="AK8821">_xlfn.IFS(AH8821&lt;&gt;"","1",AI8821&lt;&gt;"","2",AJ8821&lt;&gt;"","3")</f>
        <v>3</v>
      </c>
    </row>
    <row r="8822" spans="4:37" x14ac:dyDescent="0.25">
      <c r="D8822" s="71"/>
      <c r="S8822" s="67">
        <f>COUNTIF(Y$2:$Y$100,R8822)</f>
        <v>0</v>
      </c>
      <c r="V8822" s="67">
        <f t="shared" si="998"/>
        <v>0</v>
      </c>
      <c r="AH8822" s="70" t="str">
        <f t="shared" si="999"/>
        <v/>
      </c>
      <c r="AI8822" s="70" t="str">
        <f t="shared" si="1000"/>
        <v/>
      </c>
      <c r="AJ8822" s="70" t="str">
        <f t="shared" si="1001"/>
        <v>X</v>
      </c>
      <c r="AK8822" s="70" t="str" cm="1">
        <f t="array" ref="AK8822">_xlfn.IFS(AH8822&lt;&gt;"","1",AI8822&lt;&gt;"","2",AJ8822&lt;&gt;"","3")</f>
        <v>3</v>
      </c>
    </row>
    <row r="8823" spans="4:37" x14ac:dyDescent="0.25">
      <c r="D8823" s="71"/>
      <c r="S8823" s="67">
        <f>COUNTIF(Y$2:$Y$100,R8823)</f>
        <v>0</v>
      </c>
      <c r="V8823" s="67">
        <f t="shared" si="998"/>
        <v>0</v>
      </c>
      <c r="AH8823" s="70" t="str">
        <f t="shared" si="999"/>
        <v/>
      </c>
      <c r="AI8823" s="70" t="str">
        <f t="shared" si="1000"/>
        <v/>
      </c>
      <c r="AJ8823" s="70" t="str">
        <f t="shared" si="1001"/>
        <v>X</v>
      </c>
      <c r="AK8823" s="70" t="str" cm="1">
        <f t="array" ref="AK8823">_xlfn.IFS(AH8823&lt;&gt;"","1",AI8823&lt;&gt;"","2",AJ8823&lt;&gt;"","3")</f>
        <v>3</v>
      </c>
    </row>
    <row r="8824" spans="4:37" x14ac:dyDescent="0.25">
      <c r="D8824" s="71"/>
      <c r="S8824" s="67">
        <f>COUNTIF(Y$2:$Y$100,R8824)</f>
        <v>0</v>
      </c>
      <c r="V8824" s="67">
        <f t="shared" si="998"/>
        <v>0</v>
      </c>
      <c r="AH8824" s="70" t="str">
        <f t="shared" si="999"/>
        <v/>
      </c>
      <c r="AI8824" s="70" t="str">
        <f t="shared" si="1000"/>
        <v/>
      </c>
      <c r="AJ8824" s="70" t="str">
        <f t="shared" si="1001"/>
        <v>X</v>
      </c>
      <c r="AK8824" s="70" t="str" cm="1">
        <f t="array" ref="AK8824">_xlfn.IFS(AH8824&lt;&gt;"","1",AI8824&lt;&gt;"","2",AJ8824&lt;&gt;"","3")</f>
        <v>3</v>
      </c>
    </row>
    <row r="8825" spans="4:37" x14ac:dyDescent="0.25">
      <c r="D8825" s="71"/>
      <c r="S8825" s="67">
        <f>COUNTIF(Y$2:$Y$100,R8825)</f>
        <v>0</v>
      </c>
      <c r="V8825" s="67">
        <f t="shared" si="998"/>
        <v>0</v>
      </c>
      <c r="AH8825" s="70" t="str">
        <f t="shared" si="999"/>
        <v/>
      </c>
      <c r="AI8825" s="70" t="str">
        <f t="shared" si="1000"/>
        <v/>
      </c>
      <c r="AJ8825" s="70" t="str">
        <f t="shared" si="1001"/>
        <v>X</v>
      </c>
      <c r="AK8825" s="70" t="str" cm="1">
        <f t="array" ref="AK8825">_xlfn.IFS(AH8825&lt;&gt;"","1",AI8825&lt;&gt;"","2",AJ8825&lt;&gt;"","3")</f>
        <v>3</v>
      </c>
    </row>
    <row r="8826" spans="4:37" x14ac:dyDescent="0.25">
      <c r="D8826" s="71"/>
      <c r="S8826" s="67">
        <f>COUNTIF(Y$2:$Y$100,R8826)</f>
        <v>0</v>
      </c>
      <c r="V8826" s="67">
        <f t="shared" si="998"/>
        <v>0</v>
      </c>
      <c r="AH8826" s="70" t="str">
        <f t="shared" si="999"/>
        <v/>
      </c>
      <c r="AI8826" s="70" t="str">
        <f t="shared" si="1000"/>
        <v/>
      </c>
      <c r="AJ8826" s="70" t="str">
        <f t="shared" si="1001"/>
        <v>X</v>
      </c>
      <c r="AK8826" s="70" t="str" cm="1">
        <f t="array" ref="AK8826">_xlfn.IFS(AH8826&lt;&gt;"","1",AI8826&lt;&gt;"","2",AJ8826&lt;&gt;"","3")</f>
        <v>3</v>
      </c>
    </row>
    <row r="8827" spans="4:37" x14ac:dyDescent="0.25">
      <c r="D8827" s="71"/>
      <c r="S8827" s="67">
        <f>COUNTIF(Y$2:$Y$100,R8827)</f>
        <v>0</v>
      </c>
      <c r="V8827" s="67">
        <f t="shared" si="998"/>
        <v>0</v>
      </c>
      <c r="AH8827" s="70" t="str">
        <f t="shared" si="999"/>
        <v/>
      </c>
      <c r="AI8827" s="70" t="str">
        <f t="shared" si="1000"/>
        <v/>
      </c>
      <c r="AJ8827" s="70" t="str">
        <f t="shared" si="1001"/>
        <v>X</v>
      </c>
      <c r="AK8827" s="70" t="str" cm="1">
        <f t="array" ref="AK8827">_xlfn.IFS(AH8827&lt;&gt;"","1",AI8827&lt;&gt;"","2",AJ8827&lt;&gt;"","3")</f>
        <v>3</v>
      </c>
    </row>
    <row r="8828" spans="4:37" x14ac:dyDescent="0.25">
      <c r="D8828" s="71"/>
      <c r="S8828" s="67">
        <f>COUNTIF(Y$2:$Y$100,R8828)</f>
        <v>0</v>
      </c>
      <c r="V8828" s="67">
        <f t="shared" si="998"/>
        <v>0</v>
      </c>
      <c r="AH8828" s="70" t="str">
        <f t="shared" si="999"/>
        <v/>
      </c>
      <c r="AI8828" s="70" t="str">
        <f t="shared" si="1000"/>
        <v/>
      </c>
      <c r="AJ8828" s="70" t="str">
        <f t="shared" si="1001"/>
        <v>X</v>
      </c>
      <c r="AK8828" s="70" t="str" cm="1">
        <f t="array" ref="AK8828">_xlfn.IFS(AH8828&lt;&gt;"","1",AI8828&lt;&gt;"","2",AJ8828&lt;&gt;"","3")</f>
        <v>3</v>
      </c>
    </row>
    <row r="8829" spans="4:37" x14ac:dyDescent="0.25">
      <c r="D8829" s="71"/>
      <c r="S8829" s="67">
        <f>COUNTIF(Y$2:$Y$100,R8829)</f>
        <v>0</v>
      </c>
      <c r="V8829" s="67">
        <f t="shared" si="998"/>
        <v>0</v>
      </c>
      <c r="AH8829" s="70" t="str">
        <f t="shared" si="999"/>
        <v/>
      </c>
      <c r="AI8829" s="70" t="str">
        <f t="shared" si="1000"/>
        <v/>
      </c>
      <c r="AJ8829" s="70" t="str">
        <f t="shared" si="1001"/>
        <v>X</v>
      </c>
      <c r="AK8829" s="70" t="str" cm="1">
        <f t="array" ref="AK8829">_xlfn.IFS(AH8829&lt;&gt;"","1",AI8829&lt;&gt;"","2",AJ8829&lt;&gt;"","3")</f>
        <v>3</v>
      </c>
    </row>
    <row r="8830" spans="4:37" x14ac:dyDescent="0.25">
      <c r="D8830" s="71"/>
      <c r="S8830" s="67">
        <f>COUNTIF(Y$2:$Y$100,R8830)</f>
        <v>0</v>
      </c>
      <c r="V8830" s="67">
        <f t="shared" si="998"/>
        <v>0</v>
      </c>
      <c r="AH8830" s="70" t="str">
        <f t="shared" si="999"/>
        <v/>
      </c>
      <c r="AI8830" s="70" t="str">
        <f t="shared" si="1000"/>
        <v/>
      </c>
      <c r="AJ8830" s="70" t="str">
        <f t="shared" si="1001"/>
        <v>X</v>
      </c>
      <c r="AK8830" s="70" t="str" cm="1">
        <f t="array" ref="AK8830">_xlfn.IFS(AH8830&lt;&gt;"","1",AI8830&lt;&gt;"","2",AJ8830&lt;&gt;"","3")</f>
        <v>3</v>
      </c>
    </row>
    <row r="8831" spans="4:37" x14ac:dyDescent="0.25">
      <c r="D8831" s="71"/>
      <c r="S8831" s="67">
        <f>COUNTIF(Y$2:$Y$100,R8831)</f>
        <v>0</v>
      </c>
      <c r="V8831" s="67">
        <f t="shared" si="998"/>
        <v>0</v>
      </c>
      <c r="AH8831" s="70" t="str">
        <f t="shared" si="999"/>
        <v/>
      </c>
      <c r="AI8831" s="70" t="str">
        <f t="shared" si="1000"/>
        <v/>
      </c>
      <c r="AJ8831" s="70" t="str">
        <f t="shared" si="1001"/>
        <v>X</v>
      </c>
      <c r="AK8831" s="70" t="str" cm="1">
        <f t="array" ref="AK8831">_xlfn.IFS(AH8831&lt;&gt;"","1",AI8831&lt;&gt;"","2",AJ8831&lt;&gt;"","3")</f>
        <v>3</v>
      </c>
    </row>
    <row r="8832" spans="4:37" x14ac:dyDescent="0.25">
      <c r="D8832" s="71"/>
      <c r="S8832" s="67">
        <f>COUNTIF(Y$2:$Y$100,R8832)</f>
        <v>0</v>
      </c>
      <c r="V8832" s="67">
        <f t="shared" si="998"/>
        <v>0</v>
      </c>
      <c r="AH8832" s="70" t="str">
        <f t="shared" si="999"/>
        <v/>
      </c>
      <c r="AI8832" s="70" t="str">
        <f t="shared" si="1000"/>
        <v/>
      </c>
      <c r="AJ8832" s="70" t="str">
        <f t="shared" si="1001"/>
        <v>X</v>
      </c>
      <c r="AK8832" s="70" t="str" cm="1">
        <f t="array" ref="AK8832">_xlfn.IFS(AH8832&lt;&gt;"","1",AI8832&lt;&gt;"","2",AJ8832&lt;&gt;"","3")</f>
        <v>3</v>
      </c>
    </row>
    <row r="8833" spans="4:37" x14ac:dyDescent="0.25">
      <c r="D8833" s="71"/>
      <c r="S8833" s="67">
        <f>COUNTIF(Y$2:$Y$100,R8833)</f>
        <v>0</v>
      </c>
      <c r="V8833" s="67">
        <f t="shared" si="998"/>
        <v>0</v>
      </c>
      <c r="AH8833" s="70" t="str">
        <f t="shared" si="999"/>
        <v/>
      </c>
      <c r="AI8833" s="70" t="str">
        <f t="shared" si="1000"/>
        <v/>
      </c>
      <c r="AJ8833" s="70" t="str">
        <f t="shared" si="1001"/>
        <v>X</v>
      </c>
      <c r="AK8833" s="70" t="str" cm="1">
        <f t="array" ref="AK8833">_xlfn.IFS(AH8833&lt;&gt;"","1",AI8833&lt;&gt;"","2",AJ8833&lt;&gt;"","3")</f>
        <v>3</v>
      </c>
    </row>
    <row r="8834" spans="4:37" x14ac:dyDescent="0.25">
      <c r="D8834" s="71"/>
      <c r="S8834" s="67">
        <f>COUNTIF(Y$2:$Y$100,R8834)</f>
        <v>0</v>
      </c>
      <c r="V8834" s="67">
        <f t="shared" si="998"/>
        <v>0</v>
      </c>
      <c r="AH8834" s="70" t="str">
        <f t="shared" si="999"/>
        <v/>
      </c>
      <c r="AI8834" s="70" t="str">
        <f t="shared" si="1000"/>
        <v/>
      </c>
      <c r="AJ8834" s="70" t="str">
        <f t="shared" si="1001"/>
        <v>X</v>
      </c>
      <c r="AK8834" s="70" t="str" cm="1">
        <f t="array" ref="AK8834">_xlfn.IFS(AH8834&lt;&gt;"","1",AI8834&lt;&gt;"","2",AJ8834&lt;&gt;"","3")</f>
        <v>3</v>
      </c>
    </row>
    <row r="8835" spans="4:37" x14ac:dyDescent="0.25">
      <c r="D8835" s="71"/>
      <c r="S8835" s="67">
        <f>COUNTIF(Y$2:$Y$100,R8835)</f>
        <v>0</v>
      </c>
      <c r="V8835" s="67">
        <f t="shared" si="998"/>
        <v>0</v>
      </c>
      <c r="AH8835" s="70" t="str">
        <f t="shared" si="999"/>
        <v/>
      </c>
      <c r="AI8835" s="70" t="str">
        <f t="shared" si="1000"/>
        <v/>
      </c>
      <c r="AJ8835" s="70" t="str">
        <f t="shared" si="1001"/>
        <v>X</v>
      </c>
      <c r="AK8835" s="70" t="str" cm="1">
        <f t="array" ref="AK8835">_xlfn.IFS(AH8835&lt;&gt;"","1",AI8835&lt;&gt;"","2",AJ8835&lt;&gt;"","3")</f>
        <v>3</v>
      </c>
    </row>
    <row r="8836" spans="4:37" x14ac:dyDescent="0.25">
      <c r="D8836" s="71"/>
      <c r="S8836" s="67">
        <f>COUNTIF(Y$2:$Y$100,R8836)</f>
        <v>0</v>
      </c>
      <c r="V8836" s="67">
        <f t="shared" si="998"/>
        <v>0</v>
      </c>
      <c r="AH8836" s="70" t="str">
        <f t="shared" si="999"/>
        <v/>
      </c>
      <c r="AI8836" s="70" t="str">
        <f t="shared" si="1000"/>
        <v/>
      </c>
      <c r="AJ8836" s="70" t="str">
        <f t="shared" si="1001"/>
        <v>X</v>
      </c>
      <c r="AK8836" s="70" t="str" cm="1">
        <f t="array" ref="AK8836">_xlfn.IFS(AH8836&lt;&gt;"","1",AI8836&lt;&gt;"","2",AJ8836&lt;&gt;"","3")</f>
        <v>3</v>
      </c>
    </row>
    <row r="8837" spans="4:37" x14ac:dyDescent="0.25">
      <c r="D8837" s="71"/>
      <c r="S8837" s="67">
        <f>COUNTIF(Y$2:$Y$100,R8837)</f>
        <v>0</v>
      </c>
      <c r="V8837" s="67">
        <f t="shared" si="998"/>
        <v>0</v>
      </c>
      <c r="AH8837" s="70" t="str">
        <f t="shared" si="999"/>
        <v/>
      </c>
      <c r="AI8837" s="70" t="str">
        <f t="shared" si="1000"/>
        <v/>
      </c>
      <c r="AJ8837" s="70" t="str">
        <f t="shared" si="1001"/>
        <v>X</v>
      </c>
      <c r="AK8837" s="70" t="str" cm="1">
        <f t="array" ref="AK8837">_xlfn.IFS(AH8837&lt;&gt;"","1",AI8837&lt;&gt;"","2",AJ8837&lt;&gt;"","3")</f>
        <v>3</v>
      </c>
    </row>
    <row r="8838" spans="4:37" x14ac:dyDescent="0.25">
      <c r="D8838" s="71"/>
      <c r="S8838" s="67">
        <f>COUNTIF(Y$2:$Y$100,R8838)</f>
        <v>0</v>
      </c>
      <c r="V8838" s="67">
        <f t="shared" si="998"/>
        <v>0</v>
      </c>
      <c r="AH8838" s="70" t="str">
        <f t="shared" si="999"/>
        <v/>
      </c>
      <c r="AI8838" s="70" t="str">
        <f t="shared" si="1000"/>
        <v/>
      </c>
      <c r="AJ8838" s="70" t="str">
        <f t="shared" si="1001"/>
        <v>X</v>
      </c>
      <c r="AK8838" s="70" t="str" cm="1">
        <f t="array" ref="AK8838">_xlfn.IFS(AH8838&lt;&gt;"","1",AI8838&lt;&gt;"","2",AJ8838&lt;&gt;"","3")</f>
        <v>3</v>
      </c>
    </row>
    <row r="8839" spans="4:37" x14ac:dyDescent="0.25">
      <c r="D8839" s="71"/>
      <c r="S8839" s="67">
        <f>COUNTIF(Y$2:$Y$100,R8839)</f>
        <v>0</v>
      </c>
      <c r="V8839" s="67">
        <f t="shared" si="998"/>
        <v>0</v>
      </c>
      <c r="AH8839" s="70" t="str">
        <f t="shared" si="999"/>
        <v/>
      </c>
      <c r="AI8839" s="70" t="str">
        <f t="shared" si="1000"/>
        <v/>
      </c>
      <c r="AJ8839" s="70" t="str">
        <f t="shared" si="1001"/>
        <v>X</v>
      </c>
      <c r="AK8839" s="70" t="str" cm="1">
        <f t="array" ref="AK8839">_xlfn.IFS(AH8839&lt;&gt;"","1",AI8839&lt;&gt;"","2",AJ8839&lt;&gt;"","3")</f>
        <v>3</v>
      </c>
    </row>
    <row r="8840" spans="4:37" x14ac:dyDescent="0.25">
      <c r="D8840" s="71"/>
      <c r="S8840" s="67">
        <f>COUNTIF(Y$2:$Y$100,R8840)</f>
        <v>0</v>
      </c>
      <c r="V8840" s="67">
        <f t="shared" si="998"/>
        <v>0</v>
      </c>
      <c r="AH8840" s="70" t="str">
        <f t="shared" si="999"/>
        <v/>
      </c>
      <c r="AI8840" s="70" t="str">
        <f t="shared" si="1000"/>
        <v/>
      </c>
      <c r="AJ8840" s="70" t="str">
        <f t="shared" si="1001"/>
        <v>X</v>
      </c>
      <c r="AK8840" s="70" t="str" cm="1">
        <f t="array" ref="AK8840">_xlfn.IFS(AH8840&lt;&gt;"","1",AI8840&lt;&gt;"","2",AJ8840&lt;&gt;"","3")</f>
        <v>3</v>
      </c>
    </row>
    <row r="8841" spans="4:37" x14ac:dyDescent="0.25">
      <c r="D8841" s="71"/>
      <c r="S8841" s="67">
        <f>COUNTIF(Y$2:$Y$100,R8841)</f>
        <v>0</v>
      </c>
      <c r="V8841" s="67">
        <f t="shared" si="998"/>
        <v>0</v>
      </c>
      <c r="AH8841" s="70" t="str">
        <f t="shared" si="999"/>
        <v/>
      </c>
      <c r="AI8841" s="70" t="str">
        <f t="shared" si="1000"/>
        <v/>
      </c>
      <c r="AJ8841" s="70" t="str">
        <f t="shared" si="1001"/>
        <v>X</v>
      </c>
      <c r="AK8841" s="70" t="str" cm="1">
        <f t="array" ref="AK8841">_xlfn.IFS(AH8841&lt;&gt;"","1",AI8841&lt;&gt;"","2",AJ8841&lt;&gt;"","3")</f>
        <v>3</v>
      </c>
    </row>
    <row r="8842" spans="4:37" x14ac:dyDescent="0.25">
      <c r="D8842" s="71"/>
      <c r="S8842" s="67">
        <f>COUNTIF(Y$2:$Y$100,R8842)</f>
        <v>0</v>
      </c>
      <c r="V8842" s="67">
        <f t="shared" si="998"/>
        <v>0</v>
      </c>
      <c r="AH8842" s="70" t="str">
        <f t="shared" si="999"/>
        <v/>
      </c>
      <c r="AI8842" s="70" t="str">
        <f t="shared" si="1000"/>
        <v/>
      </c>
      <c r="AJ8842" s="70" t="str">
        <f t="shared" si="1001"/>
        <v>X</v>
      </c>
      <c r="AK8842" s="70" t="str" cm="1">
        <f t="array" ref="AK8842">_xlfn.IFS(AH8842&lt;&gt;"","1",AI8842&lt;&gt;"","2",AJ8842&lt;&gt;"","3")</f>
        <v>3</v>
      </c>
    </row>
    <row r="8843" spans="4:37" x14ac:dyDescent="0.25">
      <c r="D8843" s="71"/>
      <c r="S8843" s="67">
        <f>COUNTIF(Y$2:$Y$100,R8843)</f>
        <v>0</v>
      </c>
      <c r="V8843" s="67">
        <f t="shared" si="998"/>
        <v>0</v>
      </c>
      <c r="AH8843" s="70" t="str">
        <f t="shared" si="999"/>
        <v/>
      </c>
      <c r="AI8843" s="70" t="str">
        <f t="shared" si="1000"/>
        <v/>
      </c>
      <c r="AJ8843" s="70" t="str">
        <f t="shared" si="1001"/>
        <v>X</v>
      </c>
      <c r="AK8843" s="70" t="str" cm="1">
        <f t="array" ref="AK8843">_xlfn.IFS(AH8843&lt;&gt;"","1",AI8843&lt;&gt;"","2",AJ8843&lt;&gt;"","3")</f>
        <v>3</v>
      </c>
    </row>
    <row r="8844" spans="4:37" x14ac:dyDescent="0.25">
      <c r="D8844" s="71"/>
      <c r="S8844" s="67">
        <f>COUNTIF(Y$2:$Y$100,R8844)</f>
        <v>0</v>
      </c>
      <c r="V8844" s="67">
        <f t="shared" si="998"/>
        <v>0</v>
      </c>
      <c r="AH8844" s="70" t="str">
        <f t="shared" si="999"/>
        <v/>
      </c>
      <c r="AI8844" s="70" t="str">
        <f t="shared" si="1000"/>
        <v/>
      </c>
      <c r="AJ8844" s="70" t="str">
        <f t="shared" si="1001"/>
        <v>X</v>
      </c>
      <c r="AK8844" s="70" t="str" cm="1">
        <f t="array" ref="AK8844">_xlfn.IFS(AH8844&lt;&gt;"","1",AI8844&lt;&gt;"","2",AJ8844&lt;&gt;"","3")</f>
        <v>3</v>
      </c>
    </row>
    <row r="8845" spans="4:37" x14ac:dyDescent="0.25">
      <c r="D8845" s="71"/>
      <c r="S8845" s="67">
        <f>COUNTIF(Y$2:$Y$100,R8845)</f>
        <v>0</v>
      </c>
      <c r="V8845" s="67">
        <f t="shared" si="998"/>
        <v>0</v>
      </c>
      <c r="AH8845" s="70" t="str">
        <f t="shared" si="999"/>
        <v/>
      </c>
      <c r="AI8845" s="70" t="str">
        <f t="shared" si="1000"/>
        <v/>
      </c>
      <c r="AJ8845" s="70" t="str">
        <f t="shared" si="1001"/>
        <v>X</v>
      </c>
      <c r="AK8845" s="70" t="str" cm="1">
        <f t="array" ref="AK8845">_xlfn.IFS(AH8845&lt;&gt;"","1",AI8845&lt;&gt;"","2",AJ8845&lt;&gt;"","3")</f>
        <v>3</v>
      </c>
    </row>
    <row r="8846" spans="4:37" x14ac:dyDescent="0.25">
      <c r="D8846" s="71"/>
      <c r="S8846" s="67">
        <f>COUNTIF(Y$2:$Y$100,R8846)</f>
        <v>0</v>
      </c>
      <c r="V8846" s="67">
        <f t="shared" si="998"/>
        <v>0</v>
      </c>
      <c r="AH8846" s="70" t="str">
        <f t="shared" si="999"/>
        <v/>
      </c>
      <c r="AI8846" s="70" t="str">
        <f t="shared" si="1000"/>
        <v/>
      </c>
      <c r="AJ8846" s="70" t="str">
        <f t="shared" si="1001"/>
        <v>X</v>
      </c>
      <c r="AK8846" s="70" t="str" cm="1">
        <f t="array" ref="AK8846">_xlfn.IFS(AH8846&lt;&gt;"","1",AI8846&lt;&gt;"","2",AJ8846&lt;&gt;"","3")</f>
        <v>3</v>
      </c>
    </row>
    <row r="8847" spans="4:37" x14ac:dyDescent="0.25">
      <c r="D8847" s="71"/>
      <c r="S8847" s="67">
        <f>COUNTIF(Y$2:$Y$100,R8847)</f>
        <v>0</v>
      </c>
      <c r="V8847" s="67">
        <f t="shared" si="998"/>
        <v>0</v>
      </c>
      <c r="AH8847" s="70" t="str">
        <f t="shared" si="999"/>
        <v/>
      </c>
      <c r="AI8847" s="70" t="str">
        <f t="shared" si="1000"/>
        <v/>
      </c>
      <c r="AJ8847" s="70" t="str">
        <f t="shared" si="1001"/>
        <v>X</v>
      </c>
      <c r="AK8847" s="70" t="str" cm="1">
        <f t="array" ref="AK8847">_xlfn.IFS(AH8847&lt;&gt;"","1",AI8847&lt;&gt;"","2",AJ8847&lt;&gt;"","3")</f>
        <v>3</v>
      </c>
    </row>
    <row r="8848" spans="4:37" x14ac:dyDescent="0.25">
      <c r="D8848" s="71"/>
      <c r="S8848" s="67">
        <f>COUNTIF(Y$2:$Y$100,R8848)</f>
        <v>0</v>
      </c>
      <c r="V8848" s="67">
        <f t="shared" si="998"/>
        <v>0</v>
      </c>
      <c r="AH8848" s="70" t="str">
        <f t="shared" si="999"/>
        <v/>
      </c>
      <c r="AI8848" s="70" t="str">
        <f t="shared" si="1000"/>
        <v/>
      </c>
      <c r="AJ8848" s="70" t="str">
        <f t="shared" si="1001"/>
        <v>X</v>
      </c>
      <c r="AK8848" s="70" t="str" cm="1">
        <f t="array" ref="AK8848">_xlfn.IFS(AH8848&lt;&gt;"","1",AI8848&lt;&gt;"","2",AJ8848&lt;&gt;"","3")</f>
        <v>3</v>
      </c>
    </row>
    <row r="8849" spans="4:37" x14ac:dyDescent="0.25">
      <c r="D8849" s="71"/>
      <c r="S8849" s="67">
        <f>COUNTIF(Y$2:$Y$100,R8849)</f>
        <v>0</v>
      </c>
      <c r="V8849" s="67">
        <f t="shared" si="998"/>
        <v>0</v>
      </c>
      <c r="AH8849" s="70" t="str">
        <f t="shared" si="999"/>
        <v/>
      </c>
      <c r="AI8849" s="70" t="str">
        <f t="shared" si="1000"/>
        <v/>
      </c>
      <c r="AJ8849" s="70" t="str">
        <f t="shared" si="1001"/>
        <v>X</v>
      </c>
      <c r="AK8849" s="70" t="str" cm="1">
        <f t="array" ref="AK8849">_xlfn.IFS(AH8849&lt;&gt;"","1",AI8849&lt;&gt;"","2",AJ8849&lt;&gt;"","3")</f>
        <v>3</v>
      </c>
    </row>
    <row r="8850" spans="4:37" x14ac:dyDescent="0.25">
      <c r="D8850" s="71"/>
      <c r="S8850" s="67">
        <f>COUNTIF(Y$2:$Y$100,R8850)</f>
        <v>0</v>
      </c>
      <c r="V8850" s="67">
        <f t="shared" si="998"/>
        <v>0</v>
      </c>
      <c r="AH8850" s="70" t="str">
        <f t="shared" si="999"/>
        <v/>
      </c>
      <c r="AI8850" s="70" t="str">
        <f t="shared" si="1000"/>
        <v/>
      </c>
      <c r="AJ8850" s="70" t="str">
        <f t="shared" si="1001"/>
        <v>X</v>
      </c>
      <c r="AK8850" s="70" t="str" cm="1">
        <f t="array" ref="AK8850">_xlfn.IFS(AH8850&lt;&gt;"","1",AI8850&lt;&gt;"","2",AJ8850&lt;&gt;"","3")</f>
        <v>3</v>
      </c>
    </row>
    <row r="8851" spans="4:37" x14ac:dyDescent="0.25">
      <c r="D8851" s="71"/>
      <c r="S8851" s="67">
        <f>COUNTIF(Y$2:$Y$100,R8851)</f>
        <v>0</v>
      </c>
      <c r="V8851" s="67">
        <f t="shared" ref="V8851:V8914" si="1002">COUNTIF(R8851:R11474,Y8851)</f>
        <v>0</v>
      </c>
      <c r="AH8851" s="70" t="str">
        <f t="shared" ref="AH8851:AH8914" si="1003">IF(ISNUMBER(SEARCH("regional",$F8851)),$F8851,"")</f>
        <v/>
      </c>
      <c r="AI8851" s="70" t="str">
        <f t="shared" si="1000"/>
        <v/>
      </c>
      <c r="AJ8851" s="70" t="str">
        <f t="shared" si="1001"/>
        <v>X</v>
      </c>
      <c r="AK8851" s="70" t="str" cm="1">
        <f t="array" ref="AK8851">_xlfn.IFS(AH8851&lt;&gt;"","1",AI8851&lt;&gt;"","2",AJ8851&lt;&gt;"","3")</f>
        <v>3</v>
      </c>
    </row>
    <row r="8852" spans="4:37" x14ac:dyDescent="0.25">
      <c r="D8852" s="71"/>
      <c r="S8852" s="67">
        <f>COUNTIF(Y$2:$Y$100,R8852)</f>
        <v>0</v>
      </c>
      <c r="V8852" s="67">
        <f t="shared" si="1002"/>
        <v>0</v>
      </c>
      <c r="AH8852" s="70" t="str">
        <f t="shared" si="1003"/>
        <v/>
      </c>
      <c r="AI8852" s="70" t="str">
        <f t="shared" ref="AI8852:AI8915" si="1004">IF(ISNUMBER(SEARCH("sectional",$F8852)),$F8852,"")</f>
        <v/>
      </c>
      <c r="AJ8852" s="70" t="str">
        <f t="shared" ref="AJ8852:AJ8915" si="1005">IF(AND(AH8852="",AI8852=""),"X","")</f>
        <v>X</v>
      </c>
      <c r="AK8852" s="70" t="str" cm="1">
        <f t="array" ref="AK8852">_xlfn.IFS(AH8852&lt;&gt;"","1",AI8852&lt;&gt;"","2",AJ8852&lt;&gt;"","3")</f>
        <v>3</v>
      </c>
    </row>
    <row r="8853" spans="4:37" x14ac:dyDescent="0.25">
      <c r="D8853" s="71"/>
      <c r="S8853" s="67">
        <f>COUNTIF(Y$2:$Y$100,R8853)</f>
        <v>0</v>
      </c>
      <c r="V8853" s="67">
        <f t="shared" si="1002"/>
        <v>0</v>
      </c>
      <c r="AH8853" s="70" t="str">
        <f t="shared" si="1003"/>
        <v/>
      </c>
      <c r="AI8853" s="70" t="str">
        <f t="shared" si="1004"/>
        <v/>
      </c>
      <c r="AJ8853" s="70" t="str">
        <f t="shared" si="1005"/>
        <v>X</v>
      </c>
      <c r="AK8853" s="70" t="str" cm="1">
        <f t="array" ref="AK8853">_xlfn.IFS(AH8853&lt;&gt;"","1",AI8853&lt;&gt;"","2",AJ8853&lt;&gt;"","3")</f>
        <v>3</v>
      </c>
    </row>
    <row r="8854" spans="4:37" x14ac:dyDescent="0.25">
      <c r="D8854" s="71"/>
      <c r="S8854" s="67">
        <f>COUNTIF(Y$2:$Y$100,R8854)</f>
        <v>0</v>
      </c>
      <c r="V8854" s="67">
        <f t="shared" si="1002"/>
        <v>0</v>
      </c>
      <c r="AH8854" s="70" t="str">
        <f t="shared" si="1003"/>
        <v/>
      </c>
      <c r="AI8854" s="70" t="str">
        <f t="shared" si="1004"/>
        <v/>
      </c>
      <c r="AJ8854" s="70" t="str">
        <f t="shared" si="1005"/>
        <v>X</v>
      </c>
      <c r="AK8854" s="70" t="str" cm="1">
        <f t="array" ref="AK8854">_xlfn.IFS(AH8854&lt;&gt;"","1",AI8854&lt;&gt;"","2",AJ8854&lt;&gt;"","3")</f>
        <v>3</v>
      </c>
    </row>
    <row r="8855" spans="4:37" x14ac:dyDescent="0.25">
      <c r="D8855" s="71"/>
      <c r="S8855" s="67">
        <f>COUNTIF(Y$2:$Y$100,R8855)</f>
        <v>0</v>
      </c>
      <c r="V8855" s="67">
        <f t="shared" si="1002"/>
        <v>0</v>
      </c>
      <c r="AH8855" s="70" t="str">
        <f t="shared" si="1003"/>
        <v/>
      </c>
      <c r="AI8855" s="70" t="str">
        <f t="shared" si="1004"/>
        <v/>
      </c>
      <c r="AJ8855" s="70" t="str">
        <f t="shared" si="1005"/>
        <v>X</v>
      </c>
      <c r="AK8855" s="70" t="str" cm="1">
        <f t="array" ref="AK8855">_xlfn.IFS(AH8855&lt;&gt;"","1",AI8855&lt;&gt;"","2",AJ8855&lt;&gt;"","3")</f>
        <v>3</v>
      </c>
    </row>
    <row r="8856" spans="4:37" x14ac:dyDescent="0.25">
      <c r="D8856" s="71"/>
      <c r="S8856" s="67">
        <f>COUNTIF(Y$2:$Y$100,R8856)</f>
        <v>0</v>
      </c>
      <c r="V8856" s="67">
        <f t="shared" si="1002"/>
        <v>0</v>
      </c>
      <c r="AH8856" s="70" t="str">
        <f t="shared" si="1003"/>
        <v/>
      </c>
      <c r="AI8856" s="70" t="str">
        <f t="shared" si="1004"/>
        <v/>
      </c>
      <c r="AJ8856" s="70" t="str">
        <f t="shared" si="1005"/>
        <v>X</v>
      </c>
      <c r="AK8856" s="70" t="str" cm="1">
        <f t="array" ref="AK8856">_xlfn.IFS(AH8856&lt;&gt;"","1",AI8856&lt;&gt;"","2",AJ8856&lt;&gt;"","3")</f>
        <v>3</v>
      </c>
    </row>
    <row r="8857" spans="4:37" x14ac:dyDescent="0.25">
      <c r="D8857" s="71"/>
      <c r="S8857" s="67">
        <f>COUNTIF(Y$2:$Y$100,R8857)</f>
        <v>0</v>
      </c>
      <c r="V8857" s="67">
        <f t="shared" si="1002"/>
        <v>0</v>
      </c>
      <c r="AH8857" s="70" t="str">
        <f t="shared" si="1003"/>
        <v/>
      </c>
      <c r="AI8857" s="70" t="str">
        <f t="shared" si="1004"/>
        <v/>
      </c>
      <c r="AJ8857" s="70" t="str">
        <f t="shared" si="1005"/>
        <v>X</v>
      </c>
      <c r="AK8857" s="70" t="str" cm="1">
        <f t="array" ref="AK8857">_xlfn.IFS(AH8857&lt;&gt;"","1",AI8857&lt;&gt;"","2",AJ8857&lt;&gt;"","3")</f>
        <v>3</v>
      </c>
    </row>
    <row r="8858" spans="4:37" x14ac:dyDescent="0.25">
      <c r="D8858" s="71"/>
      <c r="S8858" s="67">
        <f>COUNTIF(Y$2:$Y$100,R8858)</f>
        <v>0</v>
      </c>
      <c r="V8858" s="67">
        <f t="shared" si="1002"/>
        <v>0</v>
      </c>
      <c r="AH8858" s="70" t="str">
        <f t="shared" si="1003"/>
        <v/>
      </c>
      <c r="AI8858" s="70" t="str">
        <f t="shared" si="1004"/>
        <v/>
      </c>
      <c r="AJ8858" s="70" t="str">
        <f t="shared" si="1005"/>
        <v>X</v>
      </c>
      <c r="AK8858" s="70" t="str" cm="1">
        <f t="array" ref="AK8858">_xlfn.IFS(AH8858&lt;&gt;"","1",AI8858&lt;&gt;"","2",AJ8858&lt;&gt;"","3")</f>
        <v>3</v>
      </c>
    </row>
    <row r="8859" spans="4:37" x14ac:dyDescent="0.25">
      <c r="D8859" s="71"/>
      <c r="S8859" s="67">
        <f>COUNTIF(Y$2:$Y$100,R8859)</f>
        <v>0</v>
      </c>
      <c r="V8859" s="67">
        <f t="shared" si="1002"/>
        <v>0</v>
      </c>
      <c r="AH8859" s="70" t="str">
        <f t="shared" si="1003"/>
        <v/>
      </c>
      <c r="AI8859" s="70" t="str">
        <f t="shared" si="1004"/>
        <v/>
      </c>
      <c r="AJ8859" s="70" t="str">
        <f t="shared" si="1005"/>
        <v>X</v>
      </c>
      <c r="AK8859" s="70" t="str" cm="1">
        <f t="array" ref="AK8859">_xlfn.IFS(AH8859&lt;&gt;"","1",AI8859&lt;&gt;"","2",AJ8859&lt;&gt;"","3")</f>
        <v>3</v>
      </c>
    </row>
    <row r="8860" spans="4:37" x14ac:dyDescent="0.25">
      <c r="D8860" s="71"/>
      <c r="S8860" s="67">
        <f>COUNTIF(Y$2:$Y$100,R8860)</f>
        <v>0</v>
      </c>
      <c r="V8860" s="67">
        <f t="shared" si="1002"/>
        <v>0</v>
      </c>
      <c r="AH8860" s="70" t="str">
        <f t="shared" si="1003"/>
        <v/>
      </c>
      <c r="AI8860" s="70" t="str">
        <f t="shared" si="1004"/>
        <v/>
      </c>
      <c r="AJ8860" s="70" t="str">
        <f t="shared" si="1005"/>
        <v>X</v>
      </c>
      <c r="AK8860" s="70" t="str" cm="1">
        <f t="array" ref="AK8860">_xlfn.IFS(AH8860&lt;&gt;"","1",AI8860&lt;&gt;"","2",AJ8860&lt;&gt;"","3")</f>
        <v>3</v>
      </c>
    </row>
    <row r="8861" spans="4:37" x14ac:dyDescent="0.25">
      <c r="D8861" s="71"/>
      <c r="S8861" s="67">
        <f>COUNTIF(Y$2:$Y$100,R8861)</f>
        <v>0</v>
      </c>
      <c r="V8861" s="67">
        <f t="shared" si="1002"/>
        <v>0</v>
      </c>
      <c r="AH8861" s="70" t="str">
        <f t="shared" si="1003"/>
        <v/>
      </c>
      <c r="AI8861" s="70" t="str">
        <f t="shared" si="1004"/>
        <v/>
      </c>
      <c r="AJ8861" s="70" t="str">
        <f t="shared" si="1005"/>
        <v>X</v>
      </c>
      <c r="AK8861" s="70" t="str" cm="1">
        <f t="array" ref="AK8861">_xlfn.IFS(AH8861&lt;&gt;"","1",AI8861&lt;&gt;"","2",AJ8861&lt;&gt;"","3")</f>
        <v>3</v>
      </c>
    </row>
    <row r="8862" spans="4:37" x14ac:dyDescent="0.25">
      <c r="D8862" s="71"/>
      <c r="S8862" s="67">
        <f>COUNTIF(Y$2:$Y$100,R8862)</f>
        <v>0</v>
      </c>
      <c r="V8862" s="67">
        <f t="shared" si="1002"/>
        <v>0</v>
      </c>
      <c r="AH8862" s="70" t="str">
        <f t="shared" si="1003"/>
        <v/>
      </c>
      <c r="AI8862" s="70" t="str">
        <f t="shared" si="1004"/>
        <v/>
      </c>
      <c r="AJ8862" s="70" t="str">
        <f t="shared" si="1005"/>
        <v>X</v>
      </c>
      <c r="AK8862" s="70" t="str" cm="1">
        <f t="array" ref="AK8862">_xlfn.IFS(AH8862&lt;&gt;"","1",AI8862&lt;&gt;"","2",AJ8862&lt;&gt;"","3")</f>
        <v>3</v>
      </c>
    </row>
    <row r="8863" spans="4:37" x14ac:dyDescent="0.25">
      <c r="D8863" s="71"/>
      <c r="S8863" s="67">
        <f>COUNTIF(Y$2:$Y$100,R8863)</f>
        <v>0</v>
      </c>
      <c r="V8863" s="67">
        <f t="shared" si="1002"/>
        <v>0</v>
      </c>
      <c r="AH8863" s="70" t="str">
        <f t="shared" si="1003"/>
        <v/>
      </c>
      <c r="AI8863" s="70" t="str">
        <f t="shared" si="1004"/>
        <v/>
      </c>
      <c r="AJ8863" s="70" t="str">
        <f t="shared" si="1005"/>
        <v>X</v>
      </c>
      <c r="AK8863" s="70" t="str" cm="1">
        <f t="array" ref="AK8863">_xlfn.IFS(AH8863&lt;&gt;"","1",AI8863&lt;&gt;"","2",AJ8863&lt;&gt;"","3")</f>
        <v>3</v>
      </c>
    </row>
    <row r="8864" spans="4:37" x14ac:dyDescent="0.25">
      <c r="D8864" s="71"/>
      <c r="S8864" s="67">
        <f>COUNTIF(Y$2:$Y$100,R8864)</f>
        <v>0</v>
      </c>
      <c r="V8864" s="67">
        <f t="shared" si="1002"/>
        <v>0</v>
      </c>
      <c r="AH8864" s="70" t="str">
        <f t="shared" si="1003"/>
        <v/>
      </c>
      <c r="AI8864" s="70" t="str">
        <f t="shared" si="1004"/>
        <v/>
      </c>
      <c r="AJ8864" s="70" t="str">
        <f t="shared" si="1005"/>
        <v>X</v>
      </c>
      <c r="AK8864" s="70" t="str" cm="1">
        <f t="array" ref="AK8864">_xlfn.IFS(AH8864&lt;&gt;"","1",AI8864&lt;&gt;"","2",AJ8864&lt;&gt;"","3")</f>
        <v>3</v>
      </c>
    </row>
    <row r="8865" spans="4:37" x14ac:dyDescent="0.25">
      <c r="D8865" s="71"/>
      <c r="S8865" s="67">
        <f>COUNTIF(Y$2:$Y$100,R8865)</f>
        <v>0</v>
      </c>
      <c r="V8865" s="67">
        <f t="shared" si="1002"/>
        <v>0</v>
      </c>
      <c r="AH8865" s="70" t="str">
        <f t="shared" si="1003"/>
        <v/>
      </c>
      <c r="AI8865" s="70" t="str">
        <f t="shared" si="1004"/>
        <v/>
      </c>
      <c r="AJ8865" s="70" t="str">
        <f t="shared" si="1005"/>
        <v>X</v>
      </c>
      <c r="AK8865" s="70" t="str" cm="1">
        <f t="array" ref="AK8865">_xlfn.IFS(AH8865&lt;&gt;"","1",AI8865&lt;&gt;"","2",AJ8865&lt;&gt;"","3")</f>
        <v>3</v>
      </c>
    </row>
    <row r="8866" spans="4:37" x14ac:dyDescent="0.25">
      <c r="D8866" s="71"/>
      <c r="S8866" s="67">
        <f>COUNTIF(Y$2:$Y$100,R8866)</f>
        <v>0</v>
      </c>
      <c r="V8866" s="67">
        <f t="shared" si="1002"/>
        <v>0</v>
      </c>
      <c r="AH8866" s="70" t="str">
        <f t="shared" si="1003"/>
        <v/>
      </c>
      <c r="AI8866" s="70" t="str">
        <f t="shared" si="1004"/>
        <v/>
      </c>
      <c r="AJ8866" s="70" t="str">
        <f t="shared" si="1005"/>
        <v>X</v>
      </c>
      <c r="AK8866" s="70" t="str" cm="1">
        <f t="array" ref="AK8866">_xlfn.IFS(AH8866&lt;&gt;"","1",AI8866&lt;&gt;"","2",AJ8866&lt;&gt;"","3")</f>
        <v>3</v>
      </c>
    </row>
    <row r="8867" spans="4:37" x14ac:dyDescent="0.25">
      <c r="D8867" s="71"/>
      <c r="S8867" s="67">
        <f>COUNTIF(Y$2:$Y$100,R8867)</f>
        <v>0</v>
      </c>
      <c r="V8867" s="67">
        <f t="shared" si="1002"/>
        <v>0</v>
      </c>
      <c r="AH8867" s="70" t="str">
        <f t="shared" si="1003"/>
        <v/>
      </c>
      <c r="AI8867" s="70" t="str">
        <f t="shared" si="1004"/>
        <v/>
      </c>
      <c r="AJ8867" s="70" t="str">
        <f t="shared" si="1005"/>
        <v>X</v>
      </c>
      <c r="AK8867" s="70" t="str" cm="1">
        <f t="array" ref="AK8867">_xlfn.IFS(AH8867&lt;&gt;"","1",AI8867&lt;&gt;"","2",AJ8867&lt;&gt;"","3")</f>
        <v>3</v>
      </c>
    </row>
    <row r="8868" spans="4:37" x14ac:dyDescent="0.25">
      <c r="D8868" s="71"/>
      <c r="S8868" s="67">
        <f>COUNTIF(Y$2:$Y$100,R8868)</f>
        <v>0</v>
      </c>
      <c r="V8868" s="67">
        <f t="shared" si="1002"/>
        <v>0</v>
      </c>
      <c r="AH8868" s="70" t="str">
        <f t="shared" si="1003"/>
        <v/>
      </c>
      <c r="AI8868" s="70" t="str">
        <f t="shared" si="1004"/>
        <v/>
      </c>
      <c r="AJ8868" s="70" t="str">
        <f t="shared" si="1005"/>
        <v>X</v>
      </c>
      <c r="AK8868" s="70" t="str" cm="1">
        <f t="array" ref="AK8868">_xlfn.IFS(AH8868&lt;&gt;"","1",AI8868&lt;&gt;"","2",AJ8868&lt;&gt;"","3")</f>
        <v>3</v>
      </c>
    </row>
    <row r="8869" spans="4:37" x14ac:dyDescent="0.25">
      <c r="D8869" s="71"/>
      <c r="S8869" s="67">
        <f>COUNTIF(Y$2:$Y$100,R8869)</f>
        <v>0</v>
      </c>
      <c r="V8869" s="67">
        <f t="shared" si="1002"/>
        <v>0</v>
      </c>
      <c r="AH8869" s="70" t="str">
        <f t="shared" si="1003"/>
        <v/>
      </c>
      <c r="AI8869" s="70" t="str">
        <f t="shared" si="1004"/>
        <v/>
      </c>
      <c r="AJ8869" s="70" t="str">
        <f t="shared" si="1005"/>
        <v>X</v>
      </c>
      <c r="AK8869" s="70" t="str" cm="1">
        <f t="array" ref="AK8869">_xlfn.IFS(AH8869&lt;&gt;"","1",AI8869&lt;&gt;"","2",AJ8869&lt;&gt;"","3")</f>
        <v>3</v>
      </c>
    </row>
    <row r="8870" spans="4:37" x14ac:dyDescent="0.25">
      <c r="D8870" s="71"/>
      <c r="S8870" s="67">
        <f>COUNTIF(Y$2:$Y$100,R8870)</f>
        <v>0</v>
      </c>
      <c r="V8870" s="67">
        <f t="shared" si="1002"/>
        <v>0</v>
      </c>
      <c r="AH8870" s="70" t="str">
        <f t="shared" si="1003"/>
        <v/>
      </c>
      <c r="AI8870" s="70" t="str">
        <f t="shared" si="1004"/>
        <v/>
      </c>
      <c r="AJ8870" s="70" t="str">
        <f t="shared" si="1005"/>
        <v>X</v>
      </c>
      <c r="AK8870" s="70" t="str" cm="1">
        <f t="array" ref="AK8870">_xlfn.IFS(AH8870&lt;&gt;"","1",AI8870&lt;&gt;"","2",AJ8870&lt;&gt;"","3")</f>
        <v>3</v>
      </c>
    </row>
    <row r="8871" spans="4:37" x14ac:dyDescent="0.25">
      <c r="D8871" s="71"/>
      <c r="S8871" s="67">
        <f>COUNTIF(Y$2:$Y$100,R8871)</f>
        <v>0</v>
      </c>
      <c r="V8871" s="67">
        <f t="shared" si="1002"/>
        <v>0</v>
      </c>
      <c r="AH8871" s="70" t="str">
        <f t="shared" si="1003"/>
        <v/>
      </c>
      <c r="AI8871" s="70" t="str">
        <f t="shared" si="1004"/>
        <v/>
      </c>
      <c r="AJ8871" s="70" t="str">
        <f t="shared" si="1005"/>
        <v>X</v>
      </c>
      <c r="AK8871" s="70" t="str" cm="1">
        <f t="array" ref="AK8871">_xlfn.IFS(AH8871&lt;&gt;"","1",AI8871&lt;&gt;"","2",AJ8871&lt;&gt;"","3")</f>
        <v>3</v>
      </c>
    </row>
    <row r="8872" spans="4:37" x14ac:dyDescent="0.25">
      <c r="D8872" s="71"/>
      <c r="S8872" s="67">
        <f>COUNTIF(Y$2:$Y$100,R8872)</f>
        <v>0</v>
      </c>
      <c r="V8872" s="67">
        <f t="shared" si="1002"/>
        <v>0</v>
      </c>
      <c r="AH8872" s="70" t="str">
        <f t="shared" si="1003"/>
        <v/>
      </c>
      <c r="AI8872" s="70" t="str">
        <f t="shared" si="1004"/>
        <v/>
      </c>
      <c r="AJ8872" s="70" t="str">
        <f t="shared" si="1005"/>
        <v>X</v>
      </c>
      <c r="AK8872" s="70" t="str" cm="1">
        <f t="array" ref="AK8872">_xlfn.IFS(AH8872&lt;&gt;"","1",AI8872&lt;&gt;"","2",AJ8872&lt;&gt;"","3")</f>
        <v>3</v>
      </c>
    </row>
    <row r="8873" spans="4:37" x14ac:dyDescent="0.25">
      <c r="D8873" s="71"/>
      <c r="S8873" s="67">
        <f>COUNTIF(Y$2:$Y$100,R8873)</f>
        <v>0</v>
      </c>
      <c r="V8873" s="67">
        <f t="shared" si="1002"/>
        <v>0</v>
      </c>
      <c r="AH8873" s="70" t="str">
        <f t="shared" si="1003"/>
        <v/>
      </c>
      <c r="AI8873" s="70" t="str">
        <f t="shared" si="1004"/>
        <v/>
      </c>
      <c r="AJ8873" s="70" t="str">
        <f t="shared" si="1005"/>
        <v>X</v>
      </c>
      <c r="AK8873" s="70" t="str" cm="1">
        <f t="array" ref="AK8873">_xlfn.IFS(AH8873&lt;&gt;"","1",AI8873&lt;&gt;"","2",AJ8873&lt;&gt;"","3")</f>
        <v>3</v>
      </c>
    </row>
    <row r="8874" spans="4:37" x14ac:dyDescent="0.25">
      <c r="D8874" s="71"/>
      <c r="S8874" s="67">
        <f>COUNTIF(Y$2:$Y$100,R8874)</f>
        <v>0</v>
      </c>
      <c r="V8874" s="67">
        <f t="shared" si="1002"/>
        <v>0</v>
      </c>
      <c r="AH8874" s="70" t="str">
        <f t="shared" si="1003"/>
        <v/>
      </c>
      <c r="AI8874" s="70" t="str">
        <f t="shared" si="1004"/>
        <v/>
      </c>
      <c r="AJ8874" s="70" t="str">
        <f t="shared" si="1005"/>
        <v>X</v>
      </c>
      <c r="AK8874" s="70" t="str" cm="1">
        <f t="array" ref="AK8874">_xlfn.IFS(AH8874&lt;&gt;"","1",AI8874&lt;&gt;"","2",AJ8874&lt;&gt;"","3")</f>
        <v>3</v>
      </c>
    </row>
    <row r="8875" spans="4:37" x14ac:dyDescent="0.25">
      <c r="D8875" s="71"/>
      <c r="S8875" s="67">
        <f>COUNTIF(Y$2:$Y$100,R8875)</f>
        <v>0</v>
      </c>
      <c r="V8875" s="67">
        <f t="shared" si="1002"/>
        <v>0</v>
      </c>
      <c r="AH8875" s="70" t="str">
        <f t="shared" si="1003"/>
        <v/>
      </c>
      <c r="AI8875" s="70" t="str">
        <f t="shared" si="1004"/>
        <v/>
      </c>
      <c r="AJ8875" s="70" t="str">
        <f t="shared" si="1005"/>
        <v>X</v>
      </c>
      <c r="AK8875" s="70" t="str" cm="1">
        <f t="array" ref="AK8875">_xlfn.IFS(AH8875&lt;&gt;"","1",AI8875&lt;&gt;"","2",AJ8875&lt;&gt;"","3")</f>
        <v>3</v>
      </c>
    </row>
    <row r="8876" spans="4:37" x14ac:dyDescent="0.25">
      <c r="D8876" s="71"/>
      <c r="S8876" s="67">
        <f>COUNTIF(Y$2:$Y$100,R8876)</f>
        <v>0</v>
      </c>
      <c r="V8876" s="67">
        <f t="shared" si="1002"/>
        <v>0</v>
      </c>
      <c r="AH8876" s="70" t="str">
        <f t="shared" si="1003"/>
        <v/>
      </c>
      <c r="AI8876" s="70" t="str">
        <f t="shared" si="1004"/>
        <v/>
      </c>
      <c r="AJ8876" s="70" t="str">
        <f t="shared" si="1005"/>
        <v>X</v>
      </c>
      <c r="AK8876" s="70" t="str" cm="1">
        <f t="array" ref="AK8876">_xlfn.IFS(AH8876&lt;&gt;"","1",AI8876&lt;&gt;"","2",AJ8876&lt;&gt;"","3")</f>
        <v>3</v>
      </c>
    </row>
    <row r="8877" spans="4:37" x14ac:dyDescent="0.25">
      <c r="D8877" s="71"/>
      <c r="S8877" s="67">
        <f>COUNTIF(Y$2:$Y$100,R8877)</f>
        <v>0</v>
      </c>
      <c r="V8877" s="67">
        <f t="shared" si="1002"/>
        <v>0</v>
      </c>
      <c r="AH8877" s="70" t="str">
        <f t="shared" si="1003"/>
        <v/>
      </c>
      <c r="AI8877" s="70" t="str">
        <f t="shared" si="1004"/>
        <v/>
      </c>
      <c r="AJ8877" s="70" t="str">
        <f t="shared" si="1005"/>
        <v>X</v>
      </c>
      <c r="AK8877" s="70" t="str" cm="1">
        <f t="array" ref="AK8877">_xlfn.IFS(AH8877&lt;&gt;"","1",AI8877&lt;&gt;"","2",AJ8877&lt;&gt;"","3")</f>
        <v>3</v>
      </c>
    </row>
    <row r="8878" spans="4:37" x14ac:dyDescent="0.25">
      <c r="D8878" s="71"/>
      <c r="S8878" s="67">
        <f>COUNTIF(Y$2:$Y$100,R8878)</f>
        <v>0</v>
      </c>
      <c r="V8878" s="67">
        <f t="shared" si="1002"/>
        <v>0</v>
      </c>
      <c r="AH8878" s="70" t="str">
        <f t="shared" si="1003"/>
        <v/>
      </c>
      <c r="AI8878" s="70" t="str">
        <f t="shared" si="1004"/>
        <v/>
      </c>
      <c r="AJ8878" s="70" t="str">
        <f t="shared" si="1005"/>
        <v>X</v>
      </c>
      <c r="AK8878" s="70" t="str" cm="1">
        <f t="array" ref="AK8878">_xlfn.IFS(AH8878&lt;&gt;"","1",AI8878&lt;&gt;"","2",AJ8878&lt;&gt;"","3")</f>
        <v>3</v>
      </c>
    </row>
    <row r="8879" spans="4:37" x14ac:dyDescent="0.25">
      <c r="D8879" s="71"/>
      <c r="S8879" s="67">
        <f>COUNTIF(Y$2:$Y$100,R8879)</f>
        <v>0</v>
      </c>
      <c r="V8879" s="67">
        <f t="shared" si="1002"/>
        <v>0</v>
      </c>
      <c r="AH8879" s="70" t="str">
        <f t="shared" si="1003"/>
        <v/>
      </c>
      <c r="AI8879" s="70" t="str">
        <f t="shared" si="1004"/>
        <v/>
      </c>
      <c r="AJ8879" s="70" t="str">
        <f t="shared" si="1005"/>
        <v>X</v>
      </c>
      <c r="AK8879" s="70" t="str" cm="1">
        <f t="array" ref="AK8879">_xlfn.IFS(AH8879&lt;&gt;"","1",AI8879&lt;&gt;"","2",AJ8879&lt;&gt;"","3")</f>
        <v>3</v>
      </c>
    </row>
    <row r="8880" spans="4:37" x14ac:dyDescent="0.25">
      <c r="D8880" s="71"/>
      <c r="S8880" s="67">
        <f>COUNTIF(Y$2:$Y$100,R8880)</f>
        <v>0</v>
      </c>
      <c r="V8880" s="67">
        <f t="shared" si="1002"/>
        <v>0</v>
      </c>
      <c r="AH8880" s="70" t="str">
        <f t="shared" si="1003"/>
        <v/>
      </c>
      <c r="AI8880" s="70" t="str">
        <f t="shared" si="1004"/>
        <v/>
      </c>
      <c r="AJ8880" s="70" t="str">
        <f t="shared" si="1005"/>
        <v>X</v>
      </c>
      <c r="AK8880" s="70" t="str" cm="1">
        <f t="array" ref="AK8880">_xlfn.IFS(AH8880&lt;&gt;"","1",AI8880&lt;&gt;"","2",AJ8880&lt;&gt;"","3")</f>
        <v>3</v>
      </c>
    </row>
    <row r="8881" spans="4:37" x14ac:dyDescent="0.25">
      <c r="D8881" s="71"/>
      <c r="S8881" s="67">
        <f>COUNTIF(Y$2:$Y$100,R8881)</f>
        <v>0</v>
      </c>
      <c r="V8881" s="67">
        <f t="shared" si="1002"/>
        <v>0</v>
      </c>
      <c r="AH8881" s="70" t="str">
        <f t="shared" si="1003"/>
        <v/>
      </c>
      <c r="AI8881" s="70" t="str">
        <f t="shared" si="1004"/>
        <v/>
      </c>
      <c r="AJ8881" s="70" t="str">
        <f t="shared" si="1005"/>
        <v>X</v>
      </c>
      <c r="AK8881" s="70" t="str" cm="1">
        <f t="array" ref="AK8881">_xlfn.IFS(AH8881&lt;&gt;"","1",AI8881&lt;&gt;"","2",AJ8881&lt;&gt;"","3")</f>
        <v>3</v>
      </c>
    </row>
    <row r="8882" spans="4:37" x14ac:dyDescent="0.25">
      <c r="D8882" s="71"/>
      <c r="S8882" s="67">
        <f>COUNTIF(Y$2:$Y$100,R8882)</f>
        <v>0</v>
      </c>
      <c r="V8882" s="67">
        <f t="shared" si="1002"/>
        <v>0</v>
      </c>
      <c r="AH8882" s="70" t="str">
        <f t="shared" si="1003"/>
        <v/>
      </c>
      <c r="AI8882" s="70" t="str">
        <f t="shared" si="1004"/>
        <v/>
      </c>
      <c r="AJ8882" s="70" t="str">
        <f t="shared" si="1005"/>
        <v>X</v>
      </c>
      <c r="AK8882" s="70" t="str" cm="1">
        <f t="array" ref="AK8882">_xlfn.IFS(AH8882&lt;&gt;"","1",AI8882&lt;&gt;"","2",AJ8882&lt;&gt;"","3")</f>
        <v>3</v>
      </c>
    </row>
    <row r="8883" spans="4:37" x14ac:dyDescent="0.25">
      <c r="D8883" s="71"/>
      <c r="S8883" s="67">
        <f>COUNTIF(Y$2:$Y$100,R8883)</f>
        <v>0</v>
      </c>
      <c r="V8883" s="67">
        <f t="shared" si="1002"/>
        <v>0</v>
      </c>
      <c r="AH8883" s="70" t="str">
        <f t="shared" si="1003"/>
        <v/>
      </c>
      <c r="AI8883" s="70" t="str">
        <f t="shared" si="1004"/>
        <v/>
      </c>
      <c r="AJ8883" s="70" t="str">
        <f t="shared" si="1005"/>
        <v>X</v>
      </c>
      <c r="AK8883" s="70" t="str" cm="1">
        <f t="array" ref="AK8883">_xlfn.IFS(AH8883&lt;&gt;"","1",AI8883&lt;&gt;"","2",AJ8883&lt;&gt;"","3")</f>
        <v>3</v>
      </c>
    </row>
    <row r="8884" spans="4:37" x14ac:dyDescent="0.25">
      <c r="D8884" s="71"/>
      <c r="S8884" s="67">
        <f>COUNTIF(Y$2:$Y$100,R8884)</f>
        <v>0</v>
      </c>
      <c r="V8884" s="67">
        <f t="shared" si="1002"/>
        <v>0</v>
      </c>
      <c r="AH8884" s="70" t="str">
        <f t="shared" si="1003"/>
        <v/>
      </c>
      <c r="AI8884" s="70" t="str">
        <f t="shared" si="1004"/>
        <v/>
      </c>
      <c r="AJ8884" s="70" t="str">
        <f t="shared" si="1005"/>
        <v>X</v>
      </c>
      <c r="AK8884" s="70" t="str" cm="1">
        <f t="array" ref="AK8884">_xlfn.IFS(AH8884&lt;&gt;"","1",AI8884&lt;&gt;"","2",AJ8884&lt;&gt;"","3")</f>
        <v>3</v>
      </c>
    </row>
    <row r="8885" spans="4:37" x14ac:dyDescent="0.25">
      <c r="D8885" s="71"/>
      <c r="S8885" s="67">
        <f>COUNTIF(Y$2:$Y$100,R8885)</f>
        <v>0</v>
      </c>
      <c r="V8885" s="67">
        <f t="shared" si="1002"/>
        <v>0</v>
      </c>
      <c r="AH8885" s="70" t="str">
        <f t="shared" si="1003"/>
        <v/>
      </c>
      <c r="AI8885" s="70" t="str">
        <f t="shared" si="1004"/>
        <v/>
      </c>
      <c r="AJ8885" s="70" t="str">
        <f t="shared" si="1005"/>
        <v>X</v>
      </c>
      <c r="AK8885" s="70" t="str" cm="1">
        <f t="array" ref="AK8885">_xlfn.IFS(AH8885&lt;&gt;"","1",AI8885&lt;&gt;"","2",AJ8885&lt;&gt;"","3")</f>
        <v>3</v>
      </c>
    </row>
    <row r="8886" spans="4:37" x14ac:dyDescent="0.25">
      <c r="D8886" s="71"/>
      <c r="S8886" s="67">
        <f>COUNTIF(Y$2:$Y$100,R8886)</f>
        <v>0</v>
      </c>
      <c r="V8886" s="67">
        <f t="shared" si="1002"/>
        <v>0</v>
      </c>
      <c r="AH8886" s="70" t="str">
        <f t="shared" si="1003"/>
        <v/>
      </c>
      <c r="AI8886" s="70" t="str">
        <f t="shared" si="1004"/>
        <v/>
      </c>
      <c r="AJ8886" s="70" t="str">
        <f t="shared" si="1005"/>
        <v>X</v>
      </c>
      <c r="AK8886" s="70" t="str" cm="1">
        <f t="array" ref="AK8886">_xlfn.IFS(AH8886&lt;&gt;"","1",AI8886&lt;&gt;"","2",AJ8886&lt;&gt;"","3")</f>
        <v>3</v>
      </c>
    </row>
    <row r="8887" spans="4:37" x14ac:dyDescent="0.25">
      <c r="D8887" s="71"/>
      <c r="S8887" s="67">
        <f>COUNTIF(Y$2:$Y$100,R8887)</f>
        <v>0</v>
      </c>
      <c r="V8887" s="67">
        <f t="shared" si="1002"/>
        <v>0</v>
      </c>
      <c r="AH8887" s="70" t="str">
        <f t="shared" si="1003"/>
        <v/>
      </c>
      <c r="AI8887" s="70" t="str">
        <f t="shared" si="1004"/>
        <v/>
      </c>
      <c r="AJ8887" s="70" t="str">
        <f t="shared" si="1005"/>
        <v>X</v>
      </c>
      <c r="AK8887" s="70" t="str" cm="1">
        <f t="array" ref="AK8887">_xlfn.IFS(AH8887&lt;&gt;"","1",AI8887&lt;&gt;"","2",AJ8887&lt;&gt;"","3")</f>
        <v>3</v>
      </c>
    </row>
    <row r="8888" spans="4:37" x14ac:dyDescent="0.25">
      <c r="D8888" s="71"/>
      <c r="S8888" s="67">
        <f>COUNTIF(Y$2:$Y$100,R8888)</f>
        <v>0</v>
      </c>
      <c r="V8888" s="67">
        <f t="shared" si="1002"/>
        <v>0</v>
      </c>
      <c r="AH8888" s="70" t="str">
        <f t="shared" si="1003"/>
        <v/>
      </c>
      <c r="AI8888" s="70" t="str">
        <f t="shared" si="1004"/>
        <v/>
      </c>
      <c r="AJ8888" s="70" t="str">
        <f t="shared" si="1005"/>
        <v>X</v>
      </c>
      <c r="AK8888" s="70" t="str" cm="1">
        <f t="array" ref="AK8888">_xlfn.IFS(AH8888&lt;&gt;"","1",AI8888&lt;&gt;"","2",AJ8888&lt;&gt;"","3")</f>
        <v>3</v>
      </c>
    </row>
    <row r="8889" spans="4:37" x14ac:dyDescent="0.25">
      <c r="D8889" s="71"/>
      <c r="S8889" s="67">
        <f>COUNTIF(Y$2:$Y$100,R8889)</f>
        <v>0</v>
      </c>
      <c r="V8889" s="67">
        <f t="shared" si="1002"/>
        <v>0</v>
      </c>
      <c r="AH8889" s="70" t="str">
        <f t="shared" si="1003"/>
        <v/>
      </c>
      <c r="AI8889" s="70" t="str">
        <f t="shared" si="1004"/>
        <v/>
      </c>
      <c r="AJ8889" s="70" t="str">
        <f t="shared" si="1005"/>
        <v>X</v>
      </c>
      <c r="AK8889" s="70" t="str" cm="1">
        <f t="array" ref="AK8889">_xlfn.IFS(AH8889&lt;&gt;"","1",AI8889&lt;&gt;"","2",AJ8889&lt;&gt;"","3")</f>
        <v>3</v>
      </c>
    </row>
    <row r="8890" spans="4:37" x14ac:dyDescent="0.25">
      <c r="D8890" s="71"/>
      <c r="S8890" s="67">
        <f>COUNTIF(Y$2:$Y$100,R8890)</f>
        <v>0</v>
      </c>
      <c r="V8890" s="67">
        <f t="shared" si="1002"/>
        <v>0</v>
      </c>
      <c r="AH8890" s="70" t="str">
        <f t="shared" si="1003"/>
        <v/>
      </c>
      <c r="AI8890" s="70" t="str">
        <f t="shared" si="1004"/>
        <v/>
      </c>
      <c r="AJ8890" s="70" t="str">
        <f t="shared" si="1005"/>
        <v>X</v>
      </c>
      <c r="AK8890" s="70" t="str" cm="1">
        <f t="array" ref="AK8890">_xlfn.IFS(AH8890&lt;&gt;"","1",AI8890&lt;&gt;"","2",AJ8890&lt;&gt;"","3")</f>
        <v>3</v>
      </c>
    </row>
    <row r="8891" spans="4:37" x14ac:dyDescent="0.25">
      <c r="D8891" s="71"/>
      <c r="S8891" s="67">
        <f>COUNTIF(Y$2:$Y$100,R8891)</f>
        <v>0</v>
      </c>
      <c r="V8891" s="67">
        <f t="shared" si="1002"/>
        <v>0</v>
      </c>
      <c r="AH8891" s="70" t="str">
        <f t="shared" si="1003"/>
        <v/>
      </c>
      <c r="AI8891" s="70" t="str">
        <f t="shared" si="1004"/>
        <v/>
      </c>
      <c r="AJ8891" s="70" t="str">
        <f t="shared" si="1005"/>
        <v>X</v>
      </c>
      <c r="AK8891" s="70" t="str" cm="1">
        <f t="array" ref="AK8891">_xlfn.IFS(AH8891&lt;&gt;"","1",AI8891&lt;&gt;"","2",AJ8891&lt;&gt;"","3")</f>
        <v>3</v>
      </c>
    </row>
    <row r="8892" spans="4:37" x14ac:dyDescent="0.25">
      <c r="D8892" s="71"/>
      <c r="S8892" s="67">
        <f>COUNTIF(Y$2:$Y$100,R8892)</f>
        <v>0</v>
      </c>
      <c r="V8892" s="67">
        <f t="shared" si="1002"/>
        <v>0</v>
      </c>
      <c r="AH8892" s="70" t="str">
        <f t="shared" si="1003"/>
        <v/>
      </c>
      <c r="AI8892" s="70" t="str">
        <f t="shared" si="1004"/>
        <v/>
      </c>
      <c r="AJ8892" s="70" t="str">
        <f t="shared" si="1005"/>
        <v>X</v>
      </c>
      <c r="AK8892" s="70" t="str" cm="1">
        <f t="array" ref="AK8892">_xlfn.IFS(AH8892&lt;&gt;"","1",AI8892&lt;&gt;"","2",AJ8892&lt;&gt;"","3")</f>
        <v>3</v>
      </c>
    </row>
    <row r="8893" spans="4:37" x14ac:dyDescent="0.25">
      <c r="D8893" s="71"/>
      <c r="S8893" s="67">
        <f>COUNTIF(Y$2:$Y$100,R8893)</f>
        <v>0</v>
      </c>
      <c r="V8893" s="67">
        <f t="shared" si="1002"/>
        <v>0</v>
      </c>
      <c r="AH8893" s="70" t="str">
        <f t="shared" si="1003"/>
        <v/>
      </c>
      <c r="AI8893" s="70" t="str">
        <f t="shared" si="1004"/>
        <v/>
      </c>
      <c r="AJ8893" s="70" t="str">
        <f t="shared" si="1005"/>
        <v>X</v>
      </c>
      <c r="AK8893" s="70" t="str" cm="1">
        <f t="array" ref="AK8893">_xlfn.IFS(AH8893&lt;&gt;"","1",AI8893&lt;&gt;"","2",AJ8893&lt;&gt;"","3")</f>
        <v>3</v>
      </c>
    </row>
    <row r="8894" spans="4:37" x14ac:dyDescent="0.25">
      <c r="D8894" s="71"/>
      <c r="S8894" s="67">
        <f>COUNTIF(Y$2:$Y$100,R8894)</f>
        <v>0</v>
      </c>
      <c r="V8894" s="67">
        <f t="shared" si="1002"/>
        <v>0</v>
      </c>
      <c r="AH8894" s="70" t="str">
        <f t="shared" si="1003"/>
        <v/>
      </c>
      <c r="AI8894" s="70" t="str">
        <f t="shared" si="1004"/>
        <v/>
      </c>
      <c r="AJ8894" s="70" t="str">
        <f t="shared" si="1005"/>
        <v>X</v>
      </c>
      <c r="AK8894" s="70" t="str" cm="1">
        <f t="array" ref="AK8894">_xlfn.IFS(AH8894&lt;&gt;"","1",AI8894&lt;&gt;"","2",AJ8894&lt;&gt;"","3")</f>
        <v>3</v>
      </c>
    </row>
    <row r="8895" spans="4:37" x14ac:dyDescent="0.25">
      <c r="D8895" s="71"/>
      <c r="S8895" s="67">
        <f>COUNTIF(Y$2:$Y$100,R8895)</f>
        <v>0</v>
      </c>
      <c r="V8895" s="67">
        <f t="shared" si="1002"/>
        <v>0</v>
      </c>
      <c r="AH8895" s="70" t="str">
        <f t="shared" si="1003"/>
        <v/>
      </c>
      <c r="AI8895" s="70" t="str">
        <f t="shared" si="1004"/>
        <v/>
      </c>
      <c r="AJ8895" s="70" t="str">
        <f t="shared" si="1005"/>
        <v>X</v>
      </c>
      <c r="AK8895" s="70" t="str" cm="1">
        <f t="array" ref="AK8895">_xlfn.IFS(AH8895&lt;&gt;"","1",AI8895&lt;&gt;"","2",AJ8895&lt;&gt;"","3")</f>
        <v>3</v>
      </c>
    </row>
    <row r="8896" spans="4:37" x14ac:dyDescent="0.25">
      <c r="D8896" s="71"/>
      <c r="S8896" s="67">
        <f>COUNTIF(Y$2:$Y$100,R8896)</f>
        <v>0</v>
      </c>
      <c r="V8896" s="67">
        <f t="shared" si="1002"/>
        <v>0</v>
      </c>
      <c r="AH8896" s="70" t="str">
        <f t="shared" si="1003"/>
        <v/>
      </c>
      <c r="AI8896" s="70" t="str">
        <f t="shared" si="1004"/>
        <v/>
      </c>
      <c r="AJ8896" s="70" t="str">
        <f t="shared" si="1005"/>
        <v>X</v>
      </c>
      <c r="AK8896" s="70" t="str" cm="1">
        <f t="array" ref="AK8896">_xlfn.IFS(AH8896&lt;&gt;"","1",AI8896&lt;&gt;"","2",AJ8896&lt;&gt;"","3")</f>
        <v>3</v>
      </c>
    </row>
    <row r="8897" spans="4:37" x14ac:dyDescent="0.25">
      <c r="D8897" s="71"/>
      <c r="S8897" s="67">
        <f>COUNTIF(Y$2:$Y$100,R8897)</f>
        <v>0</v>
      </c>
      <c r="V8897" s="67">
        <f t="shared" si="1002"/>
        <v>0</v>
      </c>
      <c r="AH8897" s="70" t="str">
        <f t="shared" si="1003"/>
        <v/>
      </c>
      <c r="AI8897" s="70" t="str">
        <f t="shared" si="1004"/>
        <v/>
      </c>
      <c r="AJ8897" s="70" t="str">
        <f t="shared" si="1005"/>
        <v>X</v>
      </c>
      <c r="AK8897" s="70" t="str" cm="1">
        <f t="array" ref="AK8897">_xlfn.IFS(AH8897&lt;&gt;"","1",AI8897&lt;&gt;"","2",AJ8897&lt;&gt;"","3")</f>
        <v>3</v>
      </c>
    </row>
    <row r="8898" spans="4:37" x14ac:dyDescent="0.25">
      <c r="D8898" s="71"/>
      <c r="S8898" s="67">
        <f>COUNTIF(Y$2:$Y$100,R8898)</f>
        <v>0</v>
      </c>
      <c r="V8898" s="67">
        <f t="shared" si="1002"/>
        <v>0</v>
      </c>
      <c r="AH8898" s="70" t="str">
        <f t="shared" si="1003"/>
        <v/>
      </c>
      <c r="AI8898" s="70" t="str">
        <f t="shared" si="1004"/>
        <v/>
      </c>
      <c r="AJ8898" s="70" t="str">
        <f t="shared" si="1005"/>
        <v>X</v>
      </c>
      <c r="AK8898" s="70" t="str" cm="1">
        <f t="array" ref="AK8898">_xlfn.IFS(AH8898&lt;&gt;"","1",AI8898&lt;&gt;"","2",AJ8898&lt;&gt;"","3")</f>
        <v>3</v>
      </c>
    </row>
    <row r="8899" spans="4:37" x14ac:dyDescent="0.25">
      <c r="D8899" s="71"/>
      <c r="S8899" s="67">
        <f>COUNTIF(Y$2:$Y$100,R8899)</f>
        <v>0</v>
      </c>
      <c r="V8899" s="67">
        <f t="shared" si="1002"/>
        <v>0</v>
      </c>
      <c r="AH8899" s="70" t="str">
        <f t="shared" si="1003"/>
        <v/>
      </c>
      <c r="AI8899" s="70" t="str">
        <f t="shared" si="1004"/>
        <v/>
      </c>
      <c r="AJ8899" s="70" t="str">
        <f t="shared" si="1005"/>
        <v>X</v>
      </c>
      <c r="AK8899" s="70" t="str" cm="1">
        <f t="array" ref="AK8899">_xlfn.IFS(AH8899&lt;&gt;"","1",AI8899&lt;&gt;"","2",AJ8899&lt;&gt;"","3")</f>
        <v>3</v>
      </c>
    </row>
    <row r="8900" spans="4:37" x14ac:dyDescent="0.25">
      <c r="D8900" s="71"/>
      <c r="S8900" s="67">
        <f>COUNTIF(Y$2:$Y$100,R8900)</f>
        <v>0</v>
      </c>
      <c r="V8900" s="67">
        <f t="shared" si="1002"/>
        <v>0</v>
      </c>
      <c r="AH8900" s="70" t="str">
        <f t="shared" si="1003"/>
        <v/>
      </c>
      <c r="AI8900" s="70" t="str">
        <f t="shared" si="1004"/>
        <v/>
      </c>
      <c r="AJ8900" s="70" t="str">
        <f t="shared" si="1005"/>
        <v>X</v>
      </c>
      <c r="AK8900" s="70" t="str" cm="1">
        <f t="array" ref="AK8900">_xlfn.IFS(AH8900&lt;&gt;"","1",AI8900&lt;&gt;"","2",AJ8900&lt;&gt;"","3")</f>
        <v>3</v>
      </c>
    </row>
    <row r="8901" spans="4:37" x14ac:dyDescent="0.25">
      <c r="D8901" s="71"/>
      <c r="S8901" s="67">
        <f>COUNTIF(Y$2:$Y$100,R8901)</f>
        <v>0</v>
      </c>
      <c r="V8901" s="67">
        <f t="shared" si="1002"/>
        <v>0</v>
      </c>
      <c r="AH8901" s="70" t="str">
        <f t="shared" si="1003"/>
        <v/>
      </c>
      <c r="AI8901" s="70" t="str">
        <f t="shared" si="1004"/>
        <v/>
      </c>
      <c r="AJ8901" s="70" t="str">
        <f t="shared" si="1005"/>
        <v>X</v>
      </c>
      <c r="AK8901" s="70" t="str" cm="1">
        <f t="array" ref="AK8901">_xlfn.IFS(AH8901&lt;&gt;"","1",AI8901&lt;&gt;"","2",AJ8901&lt;&gt;"","3")</f>
        <v>3</v>
      </c>
    </row>
    <row r="8902" spans="4:37" x14ac:dyDescent="0.25">
      <c r="D8902" s="71"/>
      <c r="S8902" s="67">
        <f>COUNTIF(Y$2:$Y$100,R8902)</f>
        <v>0</v>
      </c>
      <c r="V8902" s="67">
        <f t="shared" si="1002"/>
        <v>0</v>
      </c>
      <c r="AH8902" s="70" t="str">
        <f t="shared" si="1003"/>
        <v/>
      </c>
      <c r="AI8902" s="70" t="str">
        <f t="shared" si="1004"/>
        <v/>
      </c>
      <c r="AJ8902" s="70" t="str">
        <f t="shared" si="1005"/>
        <v>X</v>
      </c>
      <c r="AK8902" s="70" t="str" cm="1">
        <f t="array" ref="AK8902">_xlfn.IFS(AH8902&lt;&gt;"","1",AI8902&lt;&gt;"","2",AJ8902&lt;&gt;"","3")</f>
        <v>3</v>
      </c>
    </row>
    <row r="8903" spans="4:37" x14ac:dyDescent="0.25">
      <c r="D8903" s="71"/>
      <c r="S8903" s="67">
        <f>COUNTIF(Y$2:$Y$100,R8903)</f>
        <v>0</v>
      </c>
      <c r="V8903" s="67">
        <f t="shared" si="1002"/>
        <v>0</v>
      </c>
      <c r="AH8903" s="70" t="str">
        <f t="shared" si="1003"/>
        <v/>
      </c>
      <c r="AI8903" s="70" t="str">
        <f t="shared" si="1004"/>
        <v/>
      </c>
      <c r="AJ8903" s="70" t="str">
        <f t="shared" si="1005"/>
        <v>X</v>
      </c>
      <c r="AK8903" s="70" t="str" cm="1">
        <f t="array" ref="AK8903">_xlfn.IFS(AH8903&lt;&gt;"","1",AI8903&lt;&gt;"","2",AJ8903&lt;&gt;"","3")</f>
        <v>3</v>
      </c>
    </row>
    <row r="8904" spans="4:37" x14ac:dyDescent="0.25">
      <c r="D8904" s="71"/>
      <c r="S8904" s="67">
        <f>COUNTIF(Y$2:$Y$100,R8904)</f>
        <v>0</v>
      </c>
      <c r="V8904" s="67">
        <f t="shared" si="1002"/>
        <v>0</v>
      </c>
      <c r="AH8904" s="70" t="str">
        <f t="shared" si="1003"/>
        <v/>
      </c>
      <c r="AI8904" s="70" t="str">
        <f t="shared" si="1004"/>
        <v/>
      </c>
      <c r="AJ8904" s="70" t="str">
        <f t="shared" si="1005"/>
        <v>X</v>
      </c>
      <c r="AK8904" s="70" t="str" cm="1">
        <f t="array" ref="AK8904">_xlfn.IFS(AH8904&lt;&gt;"","1",AI8904&lt;&gt;"","2",AJ8904&lt;&gt;"","3")</f>
        <v>3</v>
      </c>
    </row>
    <row r="8905" spans="4:37" x14ac:dyDescent="0.25">
      <c r="D8905" s="71"/>
      <c r="S8905" s="67">
        <f>COUNTIF(Y$2:$Y$100,R8905)</f>
        <v>0</v>
      </c>
      <c r="V8905" s="67">
        <f t="shared" si="1002"/>
        <v>0</v>
      </c>
      <c r="AH8905" s="70" t="str">
        <f t="shared" si="1003"/>
        <v/>
      </c>
      <c r="AI8905" s="70" t="str">
        <f t="shared" si="1004"/>
        <v/>
      </c>
      <c r="AJ8905" s="70" t="str">
        <f t="shared" si="1005"/>
        <v>X</v>
      </c>
      <c r="AK8905" s="70" t="str" cm="1">
        <f t="array" ref="AK8905">_xlfn.IFS(AH8905&lt;&gt;"","1",AI8905&lt;&gt;"","2",AJ8905&lt;&gt;"","3")</f>
        <v>3</v>
      </c>
    </row>
    <row r="8906" spans="4:37" x14ac:dyDescent="0.25">
      <c r="D8906" s="71"/>
      <c r="S8906" s="67">
        <f>COUNTIF(Y$2:$Y$100,R8906)</f>
        <v>0</v>
      </c>
      <c r="V8906" s="67">
        <f t="shared" si="1002"/>
        <v>0</v>
      </c>
      <c r="AH8906" s="70" t="str">
        <f t="shared" si="1003"/>
        <v/>
      </c>
      <c r="AI8906" s="70" t="str">
        <f t="shared" si="1004"/>
        <v/>
      </c>
      <c r="AJ8906" s="70" t="str">
        <f t="shared" si="1005"/>
        <v>X</v>
      </c>
      <c r="AK8906" s="70" t="str" cm="1">
        <f t="array" ref="AK8906">_xlfn.IFS(AH8906&lt;&gt;"","1",AI8906&lt;&gt;"","2",AJ8906&lt;&gt;"","3")</f>
        <v>3</v>
      </c>
    </row>
    <row r="8907" spans="4:37" x14ac:dyDescent="0.25">
      <c r="D8907" s="71"/>
      <c r="S8907" s="67">
        <f>COUNTIF(Y$2:$Y$100,R8907)</f>
        <v>0</v>
      </c>
      <c r="V8907" s="67">
        <f t="shared" si="1002"/>
        <v>0</v>
      </c>
      <c r="AH8907" s="70" t="str">
        <f t="shared" si="1003"/>
        <v/>
      </c>
      <c r="AI8907" s="70" t="str">
        <f t="shared" si="1004"/>
        <v/>
      </c>
      <c r="AJ8907" s="70" t="str">
        <f t="shared" si="1005"/>
        <v>X</v>
      </c>
      <c r="AK8907" s="70" t="str" cm="1">
        <f t="array" ref="AK8907">_xlfn.IFS(AH8907&lt;&gt;"","1",AI8907&lt;&gt;"","2",AJ8907&lt;&gt;"","3")</f>
        <v>3</v>
      </c>
    </row>
    <row r="8908" spans="4:37" x14ac:dyDescent="0.25">
      <c r="D8908" s="71"/>
      <c r="S8908" s="67">
        <f>COUNTIF(Y$2:$Y$100,R8908)</f>
        <v>0</v>
      </c>
      <c r="V8908" s="67">
        <f t="shared" si="1002"/>
        <v>0</v>
      </c>
      <c r="AH8908" s="70" t="str">
        <f t="shared" si="1003"/>
        <v/>
      </c>
      <c r="AI8908" s="70" t="str">
        <f t="shared" si="1004"/>
        <v/>
      </c>
      <c r="AJ8908" s="70" t="str">
        <f t="shared" si="1005"/>
        <v>X</v>
      </c>
      <c r="AK8908" s="70" t="str" cm="1">
        <f t="array" ref="AK8908">_xlfn.IFS(AH8908&lt;&gt;"","1",AI8908&lt;&gt;"","2",AJ8908&lt;&gt;"","3")</f>
        <v>3</v>
      </c>
    </row>
    <row r="8909" spans="4:37" x14ac:dyDescent="0.25">
      <c r="D8909" s="71"/>
      <c r="S8909" s="67">
        <f>COUNTIF(Y$2:$Y$100,R8909)</f>
        <v>0</v>
      </c>
      <c r="V8909" s="67">
        <f t="shared" si="1002"/>
        <v>0</v>
      </c>
      <c r="AH8909" s="70" t="str">
        <f t="shared" si="1003"/>
        <v/>
      </c>
      <c r="AI8909" s="70" t="str">
        <f t="shared" si="1004"/>
        <v/>
      </c>
      <c r="AJ8909" s="70" t="str">
        <f t="shared" si="1005"/>
        <v>X</v>
      </c>
      <c r="AK8909" s="70" t="str" cm="1">
        <f t="array" ref="AK8909">_xlfn.IFS(AH8909&lt;&gt;"","1",AI8909&lt;&gt;"","2",AJ8909&lt;&gt;"","3")</f>
        <v>3</v>
      </c>
    </row>
    <row r="8910" spans="4:37" x14ac:dyDescent="0.25">
      <c r="D8910" s="71"/>
      <c r="S8910" s="67">
        <f>COUNTIF(Y$2:$Y$100,R8910)</f>
        <v>0</v>
      </c>
      <c r="V8910" s="67">
        <f t="shared" si="1002"/>
        <v>0</v>
      </c>
      <c r="AH8910" s="70" t="str">
        <f t="shared" si="1003"/>
        <v/>
      </c>
      <c r="AI8910" s="70" t="str">
        <f t="shared" si="1004"/>
        <v/>
      </c>
      <c r="AJ8910" s="70" t="str">
        <f t="shared" si="1005"/>
        <v>X</v>
      </c>
      <c r="AK8910" s="70" t="str" cm="1">
        <f t="array" ref="AK8910">_xlfn.IFS(AH8910&lt;&gt;"","1",AI8910&lt;&gt;"","2",AJ8910&lt;&gt;"","3")</f>
        <v>3</v>
      </c>
    </row>
    <row r="8911" spans="4:37" x14ac:dyDescent="0.25">
      <c r="D8911" s="71"/>
      <c r="S8911" s="67">
        <f>COUNTIF(Y$2:$Y$100,R8911)</f>
        <v>0</v>
      </c>
      <c r="V8911" s="67">
        <f t="shared" si="1002"/>
        <v>0</v>
      </c>
      <c r="AH8911" s="70" t="str">
        <f t="shared" si="1003"/>
        <v/>
      </c>
      <c r="AI8911" s="70" t="str">
        <f t="shared" si="1004"/>
        <v/>
      </c>
      <c r="AJ8911" s="70" t="str">
        <f t="shared" si="1005"/>
        <v>X</v>
      </c>
      <c r="AK8911" s="70" t="str" cm="1">
        <f t="array" ref="AK8911">_xlfn.IFS(AH8911&lt;&gt;"","1",AI8911&lt;&gt;"","2",AJ8911&lt;&gt;"","3")</f>
        <v>3</v>
      </c>
    </row>
    <row r="8912" spans="4:37" x14ac:dyDescent="0.25">
      <c r="D8912" s="71"/>
      <c r="S8912" s="67">
        <f>COUNTIF(Y$2:$Y$100,R8912)</f>
        <v>0</v>
      </c>
      <c r="V8912" s="67">
        <f t="shared" si="1002"/>
        <v>0</v>
      </c>
      <c r="AH8912" s="70" t="str">
        <f t="shared" si="1003"/>
        <v/>
      </c>
      <c r="AI8912" s="70" t="str">
        <f t="shared" si="1004"/>
        <v/>
      </c>
      <c r="AJ8912" s="70" t="str">
        <f t="shared" si="1005"/>
        <v>X</v>
      </c>
      <c r="AK8912" s="70" t="str" cm="1">
        <f t="array" ref="AK8912">_xlfn.IFS(AH8912&lt;&gt;"","1",AI8912&lt;&gt;"","2",AJ8912&lt;&gt;"","3")</f>
        <v>3</v>
      </c>
    </row>
    <row r="8913" spans="4:37" x14ac:dyDescent="0.25">
      <c r="D8913" s="71"/>
      <c r="S8913" s="67">
        <f>COUNTIF(Y$2:$Y$100,R8913)</f>
        <v>0</v>
      </c>
      <c r="V8913" s="67">
        <f t="shared" si="1002"/>
        <v>0</v>
      </c>
      <c r="AH8913" s="70" t="str">
        <f t="shared" si="1003"/>
        <v/>
      </c>
      <c r="AI8913" s="70" t="str">
        <f t="shared" si="1004"/>
        <v/>
      </c>
      <c r="AJ8913" s="70" t="str">
        <f t="shared" si="1005"/>
        <v>X</v>
      </c>
      <c r="AK8913" s="70" t="str" cm="1">
        <f t="array" ref="AK8913">_xlfn.IFS(AH8913&lt;&gt;"","1",AI8913&lt;&gt;"","2",AJ8913&lt;&gt;"","3")</f>
        <v>3</v>
      </c>
    </row>
    <row r="8914" spans="4:37" x14ac:dyDescent="0.25">
      <c r="D8914" s="71"/>
      <c r="S8914" s="67">
        <f>COUNTIF(Y$2:$Y$100,R8914)</f>
        <v>0</v>
      </c>
      <c r="V8914" s="67">
        <f t="shared" si="1002"/>
        <v>0</v>
      </c>
      <c r="AH8914" s="70" t="str">
        <f t="shared" si="1003"/>
        <v/>
      </c>
      <c r="AI8914" s="70" t="str">
        <f t="shared" si="1004"/>
        <v/>
      </c>
      <c r="AJ8914" s="70" t="str">
        <f t="shared" si="1005"/>
        <v>X</v>
      </c>
      <c r="AK8914" s="70" t="str" cm="1">
        <f t="array" ref="AK8914">_xlfn.IFS(AH8914&lt;&gt;"","1",AI8914&lt;&gt;"","2",AJ8914&lt;&gt;"","3")</f>
        <v>3</v>
      </c>
    </row>
    <row r="8915" spans="4:37" x14ac:dyDescent="0.25">
      <c r="D8915" s="71"/>
      <c r="S8915" s="67">
        <f>COUNTIF(Y$2:$Y$100,R8915)</f>
        <v>0</v>
      </c>
      <c r="V8915" s="67">
        <f t="shared" ref="V8915:V8921" si="1006">COUNTIF(R8915:R11538,Y8915)</f>
        <v>0</v>
      </c>
      <c r="AH8915" s="70" t="str">
        <f t="shared" ref="AH8915:AH8978" si="1007">IF(ISNUMBER(SEARCH("regional",$F8915)),$F8915,"")</f>
        <v/>
      </c>
      <c r="AI8915" s="70" t="str">
        <f t="shared" si="1004"/>
        <v/>
      </c>
      <c r="AJ8915" s="70" t="str">
        <f t="shared" si="1005"/>
        <v>X</v>
      </c>
      <c r="AK8915" s="70" t="str" cm="1">
        <f t="array" ref="AK8915">_xlfn.IFS(AH8915&lt;&gt;"","1",AI8915&lt;&gt;"","2",AJ8915&lt;&gt;"","3")</f>
        <v>3</v>
      </c>
    </row>
    <row r="8916" spans="4:37" x14ac:dyDescent="0.25">
      <c r="D8916" s="71"/>
      <c r="S8916" s="67">
        <f>COUNTIF(Y$2:$Y$100,R8916)</f>
        <v>0</v>
      </c>
      <c r="V8916" s="67">
        <f t="shared" si="1006"/>
        <v>0</v>
      </c>
      <c r="AH8916" s="70" t="str">
        <f t="shared" si="1007"/>
        <v/>
      </c>
      <c r="AI8916" s="70" t="str">
        <f t="shared" ref="AI8916:AI8979" si="1008">IF(ISNUMBER(SEARCH("sectional",$F8916)),$F8916,"")</f>
        <v/>
      </c>
      <c r="AJ8916" s="70" t="str">
        <f t="shared" ref="AJ8916:AJ8979" si="1009">IF(AND(AH8916="",AI8916=""),"X","")</f>
        <v>X</v>
      </c>
      <c r="AK8916" s="70" t="str" cm="1">
        <f t="array" ref="AK8916">_xlfn.IFS(AH8916&lt;&gt;"","1",AI8916&lt;&gt;"","2",AJ8916&lt;&gt;"","3")</f>
        <v>3</v>
      </c>
    </row>
    <row r="8917" spans="4:37" x14ac:dyDescent="0.25">
      <c r="D8917" s="71"/>
      <c r="S8917" s="67">
        <f>COUNTIF(Y$2:$Y$100,R8917)</f>
        <v>0</v>
      </c>
      <c r="V8917" s="67">
        <f t="shared" si="1006"/>
        <v>0</v>
      </c>
      <c r="AH8917" s="70" t="str">
        <f t="shared" si="1007"/>
        <v/>
      </c>
      <c r="AI8917" s="70" t="str">
        <f t="shared" si="1008"/>
        <v/>
      </c>
      <c r="AJ8917" s="70" t="str">
        <f t="shared" si="1009"/>
        <v>X</v>
      </c>
      <c r="AK8917" s="70" t="str" cm="1">
        <f t="array" ref="AK8917">_xlfn.IFS(AH8917&lt;&gt;"","1",AI8917&lt;&gt;"","2",AJ8917&lt;&gt;"","3")</f>
        <v>3</v>
      </c>
    </row>
    <row r="8918" spans="4:37" x14ac:dyDescent="0.25">
      <c r="D8918" s="71"/>
      <c r="S8918" s="67">
        <f>COUNTIF(Y$2:$Y$100,R8918)</f>
        <v>0</v>
      </c>
      <c r="V8918" s="67">
        <f t="shared" si="1006"/>
        <v>0</v>
      </c>
      <c r="AH8918" s="70" t="str">
        <f t="shared" si="1007"/>
        <v/>
      </c>
      <c r="AI8918" s="70" t="str">
        <f t="shared" si="1008"/>
        <v/>
      </c>
      <c r="AJ8918" s="70" t="str">
        <f t="shared" si="1009"/>
        <v>X</v>
      </c>
      <c r="AK8918" s="70" t="str" cm="1">
        <f t="array" ref="AK8918">_xlfn.IFS(AH8918&lt;&gt;"","1",AI8918&lt;&gt;"","2",AJ8918&lt;&gt;"","3")</f>
        <v>3</v>
      </c>
    </row>
    <row r="8919" spans="4:37" x14ac:dyDescent="0.25">
      <c r="D8919" s="71"/>
      <c r="S8919" s="67">
        <f>COUNTIF(Y$2:$Y$100,R8919)</f>
        <v>0</v>
      </c>
      <c r="V8919" s="67">
        <f t="shared" si="1006"/>
        <v>0</v>
      </c>
      <c r="AH8919" s="70" t="str">
        <f t="shared" si="1007"/>
        <v/>
      </c>
      <c r="AI8919" s="70" t="str">
        <f t="shared" si="1008"/>
        <v/>
      </c>
      <c r="AJ8919" s="70" t="str">
        <f t="shared" si="1009"/>
        <v>X</v>
      </c>
      <c r="AK8919" s="70" t="str" cm="1">
        <f t="array" ref="AK8919">_xlfn.IFS(AH8919&lt;&gt;"","1",AI8919&lt;&gt;"","2",AJ8919&lt;&gt;"","3")</f>
        <v>3</v>
      </c>
    </row>
    <row r="8920" spans="4:37" x14ac:dyDescent="0.25">
      <c r="D8920" s="71"/>
      <c r="S8920" s="67">
        <f>COUNTIF(Y$2:$Y$100,R8920)</f>
        <v>0</v>
      </c>
      <c r="V8920" s="67">
        <f t="shared" si="1006"/>
        <v>0</v>
      </c>
      <c r="AH8920" s="70" t="str">
        <f t="shared" si="1007"/>
        <v/>
      </c>
      <c r="AI8920" s="70" t="str">
        <f t="shared" si="1008"/>
        <v/>
      </c>
      <c r="AJ8920" s="70" t="str">
        <f t="shared" si="1009"/>
        <v>X</v>
      </c>
      <c r="AK8920" s="70" t="str" cm="1">
        <f t="array" ref="AK8920">_xlfn.IFS(AH8920&lt;&gt;"","1",AI8920&lt;&gt;"","2",AJ8920&lt;&gt;"","3")</f>
        <v>3</v>
      </c>
    </row>
    <row r="8921" spans="4:37" x14ac:dyDescent="0.25">
      <c r="D8921" s="71"/>
      <c r="S8921" s="67">
        <f>COUNTIF(Y$2:$Y$100,R8921)</f>
        <v>0</v>
      </c>
      <c r="V8921" s="67">
        <f t="shared" si="1006"/>
        <v>0</v>
      </c>
      <c r="AH8921" s="70" t="str">
        <f t="shared" si="1007"/>
        <v/>
      </c>
      <c r="AI8921" s="70" t="str">
        <f t="shared" si="1008"/>
        <v/>
      </c>
      <c r="AJ8921" s="70" t="str">
        <f t="shared" si="1009"/>
        <v>X</v>
      </c>
      <c r="AK8921" s="70" t="str" cm="1">
        <f t="array" ref="AK8921">_xlfn.IFS(AH8921&lt;&gt;"","1",AI8921&lt;&gt;"","2",AJ8921&lt;&gt;"","3")</f>
        <v>3</v>
      </c>
    </row>
    <row r="8922" spans="4:37" x14ac:dyDescent="0.25">
      <c r="D8922" s="71"/>
      <c r="AH8922" s="70" t="str">
        <f t="shared" si="1007"/>
        <v/>
      </c>
      <c r="AI8922" s="70" t="str">
        <f t="shared" si="1008"/>
        <v/>
      </c>
      <c r="AJ8922" s="70" t="str">
        <f t="shared" si="1009"/>
        <v>X</v>
      </c>
      <c r="AK8922" s="70" t="str" cm="1">
        <f t="array" ref="AK8922">_xlfn.IFS(AH8922&lt;&gt;"","1",AI8922&lt;&gt;"","2",AJ8922&lt;&gt;"","3")</f>
        <v>3</v>
      </c>
    </row>
    <row r="8923" spans="4:37" x14ac:dyDescent="0.25">
      <c r="D8923" s="71"/>
      <c r="AH8923" s="70" t="str">
        <f t="shared" si="1007"/>
        <v/>
      </c>
      <c r="AI8923" s="70" t="str">
        <f t="shared" si="1008"/>
        <v/>
      </c>
      <c r="AJ8923" s="70" t="str">
        <f t="shared" si="1009"/>
        <v>X</v>
      </c>
      <c r="AK8923" s="70" t="str" cm="1">
        <f t="array" ref="AK8923">_xlfn.IFS(AH8923&lt;&gt;"","1",AI8923&lt;&gt;"","2",AJ8923&lt;&gt;"","3")</f>
        <v>3</v>
      </c>
    </row>
    <row r="8924" spans="4:37" x14ac:dyDescent="0.25">
      <c r="D8924" s="71"/>
      <c r="AH8924" s="70" t="str">
        <f t="shared" si="1007"/>
        <v/>
      </c>
      <c r="AI8924" s="70" t="str">
        <f t="shared" si="1008"/>
        <v/>
      </c>
      <c r="AJ8924" s="70" t="str">
        <f t="shared" si="1009"/>
        <v>X</v>
      </c>
      <c r="AK8924" s="70" t="str" cm="1">
        <f t="array" ref="AK8924">_xlfn.IFS(AH8924&lt;&gt;"","1",AI8924&lt;&gt;"","2",AJ8924&lt;&gt;"","3")</f>
        <v>3</v>
      </c>
    </row>
    <row r="8925" spans="4:37" x14ac:dyDescent="0.25">
      <c r="D8925" s="71"/>
      <c r="AH8925" s="70" t="str">
        <f t="shared" si="1007"/>
        <v/>
      </c>
      <c r="AI8925" s="70" t="str">
        <f t="shared" si="1008"/>
        <v/>
      </c>
      <c r="AJ8925" s="70" t="str">
        <f t="shared" si="1009"/>
        <v>X</v>
      </c>
      <c r="AK8925" s="70" t="str" cm="1">
        <f t="array" ref="AK8925">_xlfn.IFS(AH8925&lt;&gt;"","1",AI8925&lt;&gt;"","2",AJ8925&lt;&gt;"","3")</f>
        <v>3</v>
      </c>
    </row>
    <row r="8926" spans="4:37" x14ac:dyDescent="0.25">
      <c r="D8926" s="71"/>
      <c r="AH8926" s="70" t="str">
        <f t="shared" si="1007"/>
        <v/>
      </c>
      <c r="AI8926" s="70" t="str">
        <f t="shared" si="1008"/>
        <v/>
      </c>
      <c r="AJ8926" s="70" t="str">
        <f t="shared" si="1009"/>
        <v>X</v>
      </c>
      <c r="AK8926" s="70" t="str" cm="1">
        <f t="array" ref="AK8926">_xlfn.IFS(AH8926&lt;&gt;"","1",AI8926&lt;&gt;"","2",AJ8926&lt;&gt;"","3")</f>
        <v>3</v>
      </c>
    </row>
    <row r="8927" spans="4:37" x14ac:dyDescent="0.25">
      <c r="D8927" s="71"/>
      <c r="AH8927" s="70" t="str">
        <f t="shared" si="1007"/>
        <v/>
      </c>
      <c r="AI8927" s="70" t="str">
        <f t="shared" si="1008"/>
        <v/>
      </c>
      <c r="AJ8927" s="70" t="str">
        <f t="shared" si="1009"/>
        <v>X</v>
      </c>
      <c r="AK8927" s="70" t="str" cm="1">
        <f t="array" ref="AK8927">_xlfn.IFS(AH8927&lt;&gt;"","1",AI8927&lt;&gt;"","2",AJ8927&lt;&gt;"","3")</f>
        <v>3</v>
      </c>
    </row>
    <row r="8928" spans="4:37" x14ac:dyDescent="0.25">
      <c r="D8928" s="71"/>
      <c r="AH8928" s="70" t="str">
        <f t="shared" si="1007"/>
        <v/>
      </c>
      <c r="AI8928" s="70" t="str">
        <f t="shared" si="1008"/>
        <v/>
      </c>
      <c r="AJ8928" s="70" t="str">
        <f t="shared" si="1009"/>
        <v>X</v>
      </c>
      <c r="AK8928" s="70" t="str" cm="1">
        <f t="array" ref="AK8928">_xlfn.IFS(AH8928&lt;&gt;"","1",AI8928&lt;&gt;"","2",AJ8928&lt;&gt;"","3")</f>
        <v>3</v>
      </c>
    </row>
    <row r="8929" spans="4:37" x14ac:dyDescent="0.25">
      <c r="D8929" s="71"/>
      <c r="AH8929" s="70" t="str">
        <f t="shared" si="1007"/>
        <v/>
      </c>
      <c r="AI8929" s="70" t="str">
        <f t="shared" si="1008"/>
        <v/>
      </c>
      <c r="AJ8929" s="70" t="str">
        <f t="shared" si="1009"/>
        <v>X</v>
      </c>
      <c r="AK8929" s="70" t="str" cm="1">
        <f t="array" ref="AK8929">_xlfn.IFS(AH8929&lt;&gt;"","1",AI8929&lt;&gt;"","2",AJ8929&lt;&gt;"","3")</f>
        <v>3</v>
      </c>
    </row>
    <row r="8930" spans="4:37" x14ac:dyDescent="0.25">
      <c r="D8930" s="71"/>
      <c r="AH8930" s="70" t="str">
        <f t="shared" si="1007"/>
        <v/>
      </c>
      <c r="AI8930" s="70" t="str">
        <f t="shared" si="1008"/>
        <v/>
      </c>
      <c r="AJ8930" s="70" t="str">
        <f t="shared" si="1009"/>
        <v>X</v>
      </c>
      <c r="AK8930" s="70" t="str" cm="1">
        <f t="array" ref="AK8930">_xlfn.IFS(AH8930&lt;&gt;"","1",AI8930&lt;&gt;"","2",AJ8930&lt;&gt;"","3")</f>
        <v>3</v>
      </c>
    </row>
    <row r="8931" spans="4:37" x14ac:dyDescent="0.25">
      <c r="D8931" s="71"/>
      <c r="AH8931" s="70" t="str">
        <f t="shared" si="1007"/>
        <v/>
      </c>
      <c r="AI8931" s="70" t="str">
        <f t="shared" si="1008"/>
        <v/>
      </c>
      <c r="AJ8931" s="70" t="str">
        <f t="shared" si="1009"/>
        <v>X</v>
      </c>
      <c r="AK8931" s="70" t="str" cm="1">
        <f t="array" ref="AK8931">_xlfn.IFS(AH8931&lt;&gt;"","1",AI8931&lt;&gt;"","2",AJ8931&lt;&gt;"","3")</f>
        <v>3</v>
      </c>
    </row>
    <row r="8932" spans="4:37" x14ac:dyDescent="0.25">
      <c r="D8932" s="71"/>
      <c r="AH8932" s="70" t="str">
        <f t="shared" si="1007"/>
        <v/>
      </c>
      <c r="AI8932" s="70" t="str">
        <f t="shared" si="1008"/>
        <v/>
      </c>
      <c r="AJ8932" s="70" t="str">
        <f t="shared" si="1009"/>
        <v>X</v>
      </c>
      <c r="AK8932" s="70" t="str" cm="1">
        <f t="array" ref="AK8932">_xlfn.IFS(AH8932&lt;&gt;"","1",AI8932&lt;&gt;"","2",AJ8932&lt;&gt;"","3")</f>
        <v>3</v>
      </c>
    </row>
    <row r="8933" spans="4:37" x14ac:dyDescent="0.25">
      <c r="D8933" s="71"/>
      <c r="AH8933" s="70" t="str">
        <f t="shared" si="1007"/>
        <v/>
      </c>
      <c r="AI8933" s="70" t="str">
        <f t="shared" si="1008"/>
        <v/>
      </c>
      <c r="AJ8933" s="70" t="str">
        <f t="shared" si="1009"/>
        <v>X</v>
      </c>
      <c r="AK8933" s="70" t="str" cm="1">
        <f t="array" ref="AK8933">_xlfn.IFS(AH8933&lt;&gt;"","1",AI8933&lt;&gt;"","2",AJ8933&lt;&gt;"","3")</f>
        <v>3</v>
      </c>
    </row>
    <row r="8934" spans="4:37" x14ac:dyDescent="0.25">
      <c r="D8934" s="71"/>
      <c r="AH8934" s="70" t="str">
        <f t="shared" si="1007"/>
        <v/>
      </c>
      <c r="AI8934" s="70" t="str">
        <f t="shared" si="1008"/>
        <v/>
      </c>
      <c r="AJ8934" s="70" t="str">
        <f t="shared" si="1009"/>
        <v>X</v>
      </c>
      <c r="AK8934" s="70" t="str" cm="1">
        <f t="array" ref="AK8934">_xlfn.IFS(AH8934&lt;&gt;"","1",AI8934&lt;&gt;"","2",AJ8934&lt;&gt;"","3")</f>
        <v>3</v>
      </c>
    </row>
    <row r="8935" spans="4:37" x14ac:dyDescent="0.25">
      <c r="D8935" s="71"/>
      <c r="AH8935" s="70" t="str">
        <f t="shared" si="1007"/>
        <v/>
      </c>
      <c r="AI8935" s="70" t="str">
        <f t="shared" si="1008"/>
        <v/>
      </c>
      <c r="AJ8935" s="70" t="str">
        <f t="shared" si="1009"/>
        <v>X</v>
      </c>
      <c r="AK8935" s="70" t="str" cm="1">
        <f t="array" ref="AK8935">_xlfn.IFS(AH8935&lt;&gt;"","1",AI8935&lt;&gt;"","2",AJ8935&lt;&gt;"","3")</f>
        <v>3</v>
      </c>
    </row>
    <row r="8936" spans="4:37" x14ac:dyDescent="0.25">
      <c r="D8936" s="71"/>
      <c r="AH8936" s="70" t="str">
        <f t="shared" si="1007"/>
        <v/>
      </c>
      <c r="AI8936" s="70" t="str">
        <f t="shared" si="1008"/>
        <v/>
      </c>
      <c r="AJ8936" s="70" t="str">
        <f t="shared" si="1009"/>
        <v>X</v>
      </c>
      <c r="AK8936" s="70" t="str" cm="1">
        <f t="array" ref="AK8936">_xlfn.IFS(AH8936&lt;&gt;"","1",AI8936&lt;&gt;"","2",AJ8936&lt;&gt;"","3")</f>
        <v>3</v>
      </c>
    </row>
    <row r="8937" spans="4:37" x14ac:dyDescent="0.25">
      <c r="D8937" s="71"/>
      <c r="AH8937" s="70" t="str">
        <f t="shared" si="1007"/>
        <v/>
      </c>
      <c r="AI8937" s="70" t="str">
        <f t="shared" si="1008"/>
        <v/>
      </c>
      <c r="AJ8937" s="70" t="str">
        <f t="shared" si="1009"/>
        <v>X</v>
      </c>
      <c r="AK8937" s="70" t="str" cm="1">
        <f t="array" ref="AK8937">_xlfn.IFS(AH8937&lt;&gt;"","1",AI8937&lt;&gt;"","2",AJ8937&lt;&gt;"","3")</f>
        <v>3</v>
      </c>
    </row>
    <row r="8938" spans="4:37" x14ac:dyDescent="0.25">
      <c r="D8938" s="71"/>
      <c r="AH8938" s="70" t="str">
        <f t="shared" si="1007"/>
        <v/>
      </c>
      <c r="AI8938" s="70" t="str">
        <f t="shared" si="1008"/>
        <v/>
      </c>
      <c r="AJ8938" s="70" t="str">
        <f t="shared" si="1009"/>
        <v>X</v>
      </c>
      <c r="AK8938" s="70" t="str" cm="1">
        <f t="array" ref="AK8938">_xlfn.IFS(AH8938&lt;&gt;"","1",AI8938&lt;&gt;"","2",AJ8938&lt;&gt;"","3")</f>
        <v>3</v>
      </c>
    </row>
    <row r="8939" spans="4:37" x14ac:dyDescent="0.25">
      <c r="D8939" s="71"/>
      <c r="AH8939" s="70" t="str">
        <f t="shared" si="1007"/>
        <v/>
      </c>
      <c r="AI8939" s="70" t="str">
        <f t="shared" si="1008"/>
        <v/>
      </c>
      <c r="AJ8939" s="70" t="str">
        <f t="shared" si="1009"/>
        <v>X</v>
      </c>
      <c r="AK8939" s="70" t="str" cm="1">
        <f t="array" ref="AK8939">_xlfn.IFS(AH8939&lt;&gt;"","1",AI8939&lt;&gt;"","2",AJ8939&lt;&gt;"","3")</f>
        <v>3</v>
      </c>
    </row>
    <row r="8940" spans="4:37" x14ac:dyDescent="0.25">
      <c r="D8940" s="71"/>
      <c r="AH8940" s="70" t="str">
        <f t="shared" si="1007"/>
        <v/>
      </c>
      <c r="AI8940" s="70" t="str">
        <f t="shared" si="1008"/>
        <v/>
      </c>
      <c r="AJ8940" s="70" t="str">
        <f t="shared" si="1009"/>
        <v>X</v>
      </c>
      <c r="AK8940" s="70" t="str" cm="1">
        <f t="array" ref="AK8940">_xlfn.IFS(AH8940&lt;&gt;"","1",AI8940&lt;&gt;"","2",AJ8940&lt;&gt;"","3")</f>
        <v>3</v>
      </c>
    </row>
    <row r="8941" spans="4:37" x14ac:dyDescent="0.25">
      <c r="D8941" s="71"/>
      <c r="AH8941" s="70" t="str">
        <f t="shared" si="1007"/>
        <v/>
      </c>
      <c r="AI8941" s="70" t="str">
        <f t="shared" si="1008"/>
        <v/>
      </c>
      <c r="AJ8941" s="70" t="str">
        <f t="shared" si="1009"/>
        <v>X</v>
      </c>
      <c r="AK8941" s="70" t="str" cm="1">
        <f t="array" ref="AK8941">_xlfn.IFS(AH8941&lt;&gt;"","1",AI8941&lt;&gt;"","2",AJ8941&lt;&gt;"","3")</f>
        <v>3</v>
      </c>
    </row>
    <row r="8942" spans="4:37" x14ac:dyDescent="0.25">
      <c r="D8942" s="71"/>
      <c r="AH8942" s="70" t="str">
        <f t="shared" si="1007"/>
        <v/>
      </c>
      <c r="AI8942" s="70" t="str">
        <f t="shared" si="1008"/>
        <v/>
      </c>
      <c r="AJ8942" s="70" t="str">
        <f t="shared" si="1009"/>
        <v>X</v>
      </c>
      <c r="AK8942" s="70" t="str" cm="1">
        <f t="array" ref="AK8942">_xlfn.IFS(AH8942&lt;&gt;"","1",AI8942&lt;&gt;"","2",AJ8942&lt;&gt;"","3")</f>
        <v>3</v>
      </c>
    </row>
    <row r="8943" spans="4:37" x14ac:dyDescent="0.25">
      <c r="D8943" s="71"/>
      <c r="AH8943" s="70" t="str">
        <f t="shared" si="1007"/>
        <v/>
      </c>
      <c r="AI8943" s="70" t="str">
        <f t="shared" si="1008"/>
        <v/>
      </c>
      <c r="AJ8943" s="70" t="str">
        <f t="shared" si="1009"/>
        <v>X</v>
      </c>
      <c r="AK8943" s="70" t="str" cm="1">
        <f t="array" ref="AK8943">_xlfn.IFS(AH8943&lt;&gt;"","1",AI8943&lt;&gt;"","2",AJ8943&lt;&gt;"","3")</f>
        <v>3</v>
      </c>
    </row>
    <row r="8944" spans="4:37" x14ac:dyDescent="0.25">
      <c r="D8944" s="71"/>
      <c r="AH8944" s="70" t="str">
        <f t="shared" si="1007"/>
        <v/>
      </c>
      <c r="AI8944" s="70" t="str">
        <f t="shared" si="1008"/>
        <v/>
      </c>
      <c r="AJ8944" s="70" t="str">
        <f t="shared" si="1009"/>
        <v>X</v>
      </c>
      <c r="AK8944" s="70" t="str" cm="1">
        <f t="array" ref="AK8944">_xlfn.IFS(AH8944&lt;&gt;"","1",AI8944&lt;&gt;"","2",AJ8944&lt;&gt;"","3")</f>
        <v>3</v>
      </c>
    </row>
    <row r="8945" spans="4:37" x14ac:dyDescent="0.25">
      <c r="D8945" s="71"/>
      <c r="AH8945" s="70" t="str">
        <f t="shared" si="1007"/>
        <v/>
      </c>
      <c r="AI8945" s="70" t="str">
        <f t="shared" si="1008"/>
        <v/>
      </c>
      <c r="AJ8945" s="70" t="str">
        <f t="shared" si="1009"/>
        <v>X</v>
      </c>
      <c r="AK8945" s="70" t="str" cm="1">
        <f t="array" ref="AK8945">_xlfn.IFS(AH8945&lt;&gt;"","1",AI8945&lt;&gt;"","2",AJ8945&lt;&gt;"","3")</f>
        <v>3</v>
      </c>
    </row>
    <row r="8946" spans="4:37" x14ac:dyDescent="0.25">
      <c r="D8946" s="71"/>
      <c r="AH8946" s="70" t="str">
        <f t="shared" si="1007"/>
        <v/>
      </c>
      <c r="AI8946" s="70" t="str">
        <f t="shared" si="1008"/>
        <v/>
      </c>
      <c r="AJ8946" s="70" t="str">
        <f t="shared" si="1009"/>
        <v>X</v>
      </c>
      <c r="AK8946" s="70" t="str" cm="1">
        <f t="array" ref="AK8946">_xlfn.IFS(AH8946&lt;&gt;"","1",AI8946&lt;&gt;"","2",AJ8946&lt;&gt;"","3")</f>
        <v>3</v>
      </c>
    </row>
    <row r="8947" spans="4:37" x14ac:dyDescent="0.25">
      <c r="D8947" s="71"/>
      <c r="AH8947" s="70" t="str">
        <f t="shared" si="1007"/>
        <v/>
      </c>
      <c r="AI8947" s="70" t="str">
        <f t="shared" si="1008"/>
        <v/>
      </c>
      <c r="AJ8947" s="70" t="str">
        <f t="shared" si="1009"/>
        <v>X</v>
      </c>
      <c r="AK8947" s="70" t="str" cm="1">
        <f t="array" ref="AK8947">_xlfn.IFS(AH8947&lt;&gt;"","1",AI8947&lt;&gt;"","2",AJ8947&lt;&gt;"","3")</f>
        <v>3</v>
      </c>
    </row>
    <row r="8948" spans="4:37" x14ac:dyDescent="0.25">
      <c r="D8948" s="71"/>
      <c r="AH8948" s="70" t="str">
        <f t="shared" si="1007"/>
        <v/>
      </c>
      <c r="AI8948" s="70" t="str">
        <f t="shared" si="1008"/>
        <v/>
      </c>
      <c r="AJ8948" s="70" t="str">
        <f t="shared" si="1009"/>
        <v>X</v>
      </c>
      <c r="AK8948" s="70" t="str" cm="1">
        <f t="array" ref="AK8948">_xlfn.IFS(AH8948&lt;&gt;"","1",AI8948&lt;&gt;"","2",AJ8948&lt;&gt;"","3")</f>
        <v>3</v>
      </c>
    </row>
    <row r="8949" spans="4:37" x14ac:dyDescent="0.25">
      <c r="D8949" s="71"/>
      <c r="AH8949" s="70" t="str">
        <f t="shared" si="1007"/>
        <v/>
      </c>
      <c r="AI8949" s="70" t="str">
        <f t="shared" si="1008"/>
        <v/>
      </c>
      <c r="AJ8949" s="70" t="str">
        <f t="shared" si="1009"/>
        <v>X</v>
      </c>
      <c r="AK8949" s="70" t="str" cm="1">
        <f t="array" ref="AK8949">_xlfn.IFS(AH8949&lt;&gt;"","1",AI8949&lt;&gt;"","2",AJ8949&lt;&gt;"","3")</f>
        <v>3</v>
      </c>
    </row>
    <row r="8950" spans="4:37" x14ac:dyDescent="0.25">
      <c r="D8950" s="71"/>
      <c r="AH8950" s="70" t="str">
        <f t="shared" si="1007"/>
        <v/>
      </c>
      <c r="AI8950" s="70" t="str">
        <f t="shared" si="1008"/>
        <v/>
      </c>
      <c r="AJ8950" s="70" t="str">
        <f t="shared" si="1009"/>
        <v>X</v>
      </c>
      <c r="AK8950" s="70" t="str" cm="1">
        <f t="array" ref="AK8950">_xlfn.IFS(AH8950&lt;&gt;"","1",AI8950&lt;&gt;"","2",AJ8950&lt;&gt;"","3")</f>
        <v>3</v>
      </c>
    </row>
    <row r="8951" spans="4:37" x14ac:dyDescent="0.25">
      <c r="D8951" s="71"/>
      <c r="AH8951" s="70" t="str">
        <f t="shared" si="1007"/>
        <v/>
      </c>
      <c r="AI8951" s="70" t="str">
        <f t="shared" si="1008"/>
        <v/>
      </c>
      <c r="AJ8951" s="70" t="str">
        <f t="shared" si="1009"/>
        <v>X</v>
      </c>
      <c r="AK8951" s="70" t="str" cm="1">
        <f t="array" ref="AK8951">_xlfn.IFS(AH8951&lt;&gt;"","1",AI8951&lt;&gt;"","2",AJ8951&lt;&gt;"","3")</f>
        <v>3</v>
      </c>
    </row>
    <row r="8952" spans="4:37" x14ac:dyDescent="0.25">
      <c r="D8952" s="71"/>
      <c r="AH8952" s="70" t="str">
        <f t="shared" si="1007"/>
        <v/>
      </c>
      <c r="AI8952" s="70" t="str">
        <f t="shared" si="1008"/>
        <v/>
      </c>
      <c r="AJ8952" s="70" t="str">
        <f t="shared" si="1009"/>
        <v>X</v>
      </c>
      <c r="AK8952" s="70" t="str" cm="1">
        <f t="array" ref="AK8952">_xlfn.IFS(AH8952&lt;&gt;"","1",AI8952&lt;&gt;"","2",AJ8952&lt;&gt;"","3")</f>
        <v>3</v>
      </c>
    </row>
    <row r="8953" spans="4:37" x14ac:dyDescent="0.25">
      <c r="D8953" s="71"/>
      <c r="AH8953" s="70" t="str">
        <f t="shared" si="1007"/>
        <v/>
      </c>
      <c r="AI8953" s="70" t="str">
        <f t="shared" si="1008"/>
        <v/>
      </c>
      <c r="AJ8953" s="70" t="str">
        <f t="shared" si="1009"/>
        <v>X</v>
      </c>
      <c r="AK8953" s="70" t="str" cm="1">
        <f t="array" ref="AK8953">_xlfn.IFS(AH8953&lt;&gt;"","1",AI8953&lt;&gt;"","2",AJ8953&lt;&gt;"","3")</f>
        <v>3</v>
      </c>
    </row>
    <row r="8954" spans="4:37" x14ac:dyDescent="0.25">
      <c r="D8954" s="71"/>
      <c r="AH8954" s="70" t="str">
        <f t="shared" si="1007"/>
        <v/>
      </c>
      <c r="AI8954" s="70" t="str">
        <f t="shared" si="1008"/>
        <v/>
      </c>
      <c r="AJ8954" s="70" t="str">
        <f t="shared" si="1009"/>
        <v>X</v>
      </c>
      <c r="AK8954" s="70" t="str" cm="1">
        <f t="array" ref="AK8954">_xlfn.IFS(AH8954&lt;&gt;"","1",AI8954&lt;&gt;"","2",AJ8954&lt;&gt;"","3")</f>
        <v>3</v>
      </c>
    </row>
    <row r="8955" spans="4:37" x14ac:dyDescent="0.25">
      <c r="D8955" s="71"/>
      <c r="AH8955" s="70" t="str">
        <f t="shared" si="1007"/>
        <v/>
      </c>
      <c r="AI8955" s="70" t="str">
        <f t="shared" si="1008"/>
        <v/>
      </c>
      <c r="AJ8955" s="70" t="str">
        <f t="shared" si="1009"/>
        <v>X</v>
      </c>
      <c r="AK8955" s="70" t="str" cm="1">
        <f t="array" ref="AK8955">_xlfn.IFS(AH8955&lt;&gt;"","1",AI8955&lt;&gt;"","2",AJ8955&lt;&gt;"","3")</f>
        <v>3</v>
      </c>
    </row>
    <row r="8956" spans="4:37" x14ac:dyDescent="0.25">
      <c r="D8956" s="71"/>
      <c r="AH8956" s="70" t="str">
        <f t="shared" si="1007"/>
        <v/>
      </c>
      <c r="AI8956" s="70" t="str">
        <f t="shared" si="1008"/>
        <v/>
      </c>
      <c r="AJ8956" s="70" t="str">
        <f t="shared" si="1009"/>
        <v>X</v>
      </c>
      <c r="AK8956" s="70" t="str" cm="1">
        <f t="array" ref="AK8956">_xlfn.IFS(AH8956&lt;&gt;"","1",AI8956&lt;&gt;"","2",AJ8956&lt;&gt;"","3")</f>
        <v>3</v>
      </c>
    </row>
    <row r="8957" spans="4:37" x14ac:dyDescent="0.25">
      <c r="D8957" s="71"/>
      <c r="AH8957" s="70" t="str">
        <f t="shared" si="1007"/>
        <v/>
      </c>
      <c r="AI8957" s="70" t="str">
        <f t="shared" si="1008"/>
        <v/>
      </c>
      <c r="AJ8957" s="70" t="str">
        <f t="shared" si="1009"/>
        <v>X</v>
      </c>
      <c r="AK8957" s="70" t="str" cm="1">
        <f t="array" ref="AK8957">_xlfn.IFS(AH8957&lt;&gt;"","1",AI8957&lt;&gt;"","2",AJ8957&lt;&gt;"","3")</f>
        <v>3</v>
      </c>
    </row>
    <row r="8958" spans="4:37" x14ac:dyDescent="0.25">
      <c r="D8958" s="71"/>
      <c r="AH8958" s="70" t="str">
        <f t="shared" si="1007"/>
        <v/>
      </c>
      <c r="AI8958" s="70" t="str">
        <f t="shared" si="1008"/>
        <v/>
      </c>
      <c r="AJ8958" s="70" t="str">
        <f t="shared" si="1009"/>
        <v>X</v>
      </c>
      <c r="AK8958" s="70" t="str" cm="1">
        <f t="array" ref="AK8958">_xlfn.IFS(AH8958&lt;&gt;"","1",AI8958&lt;&gt;"","2",AJ8958&lt;&gt;"","3")</f>
        <v>3</v>
      </c>
    </row>
    <row r="8959" spans="4:37" x14ac:dyDescent="0.25">
      <c r="D8959" s="71"/>
      <c r="AH8959" s="70" t="str">
        <f t="shared" si="1007"/>
        <v/>
      </c>
      <c r="AI8959" s="70" t="str">
        <f t="shared" si="1008"/>
        <v/>
      </c>
      <c r="AJ8959" s="70" t="str">
        <f t="shared" si="1009"/>
        <v>X</v>
      </c>
      <c r="AK8959" s="70" t="str" cm="1">
        <f t="array" ref="AK8959">_xlfn.IFS(AH8959&lt;&gt;"","1",AI8959&lt;&gt;"","2",AJ8959&lt;&gt;"","3")</f>
        <v>3</v>
      </c>
    </row>
    <row r="8960" spans="4:37" x14ac:dyDescent="0.25">
      <c r="D8960" s="71"/>
      <c r="AH8960" s="70" t="str">
        <f t="shared" si="1007"/>
        <v/>
      </c>
      <c r="AI8960" s="70" t="str">
        <f t="shared" si="1008"/>
        <v/>
      </c>
      <c r="AJ8960" s="70" t="str">
        <f t="shared" si="1009"/>
        <v>X</v>
      </c>
      <c r="AK8960" s="70" t="str" cm="1">
        <f t="array" ref="AK8960">_xlfn.IFS(AH8960&lt;&gt;"","1",AI8960&lt;&gt;"","2",AJ8960&lt;&gt;"","3")</f>
        <v>3</v>
      </c>
    </row>
    <row r="8961" spans="4:37" x14ac:dyDescent="0.25">
      <c r="D8961" s="71"/>
      <c r="AH8961" s="70" t="str">
        <f t="shared" si="1007"/>
        <v/>
      </c>
      <c r="AI8961" s="70" t="str">
        <f t="shared" si="1008"/>
        <v/>
      </c>
      <c r="AJ8961" s="70" t="str">
        <f t="shared" si="1009"/>
        <v>X</v>
      </c>
      <c r="AK8961" s="70" t="str" cm="1">
        <f t="array" ref="AK8961">_xlfn.IFS(AH8961&lt;&gt;"","1",AI8961&lt;&gt;"","2",AJ8961&lt;&gt;"","3")</f>
        <v>3</v>
      </c>
    </row>
    <row r="8962" spans="4:37" x14ac:dyDescent="0.25">
      <c r="D8962" s="71"/>
      <c r="AH8962" s="70" t="str">
        <f t="shared" si="1007"/>
        <v/>
      </c>
      <c r="AI8962" s="70" t="str">
        <f t="shared" si="1008"/>
        <v/>
      </c>
      <c r="AJ8962" s="70" t="str">
        <f t="shared" si="1009"/>
        <v>X</v>
      </c>
      <c r="AK8962" s="70" t="str" cm="1">
        <f t="array" ref="AK8962">_xlfn.IFS(AH8962&lt;&gt;"","1",AI8962&lt;&gt;"","2",AJ8962&lt;&gt;"","3")</f>
        <v>3</v>
      </c>
    </row>
    <row r="8963" spans="4:37" x14ac:dyDescent="0.25">
      <c r="D8963" s="71"/>
      <c r="AH8963" s="70" t="str">
        <f t="shared" si="1007"/>
        <v/>
      </c>
      <c r="AI8963" s="70" t="str">
        <f t="shared" si="1008"/>
        <v/>
      </c>
      <c r="AJ8963" s="70" t="str">
        <f t="shared" si="1009"/>
        <v>X</v>
      </c>
      <c r="AK8963" s="70" t="str" cm="1">
        <f t="array" ref="AK8963">_xlfn.IFS(AH8963&lt;&gt;"","1",AI8963&lt;&gt;"","2",AJ8963&lt;&gt;"","3")</f>
        <v>3</v>
      </c>
    </row>
    <row r="8964" spans="4:37" x14ac:dyDescent="0.25">
      <c r="D8964" s="71"/>
      <c r="AH8964" s="70" t="str">
        <f t="shared" si="1007"/>
        <v/>
      </c>
      <c r="AI8964" s="70" t="str">
        <f t="shared" si="1008"/>
        <v/>
      </c>
      <c r="AJ8964" s="70" t="str">
        <f t="shared" si="1009"/>
        <v>X</v>
      </c>
      <c r="AK8964" s="70" t="str" cm="1">
        <f t="array" ref="AK8964">_xlfn.IFS(AH8964&lt;&gt;"","1",AI8964&lt;&gt;"","2",AJ8964&lt;&gt;"","3")</f>
        <v>3</v>
      </c>
    </row>
    <row r="8965" spans="4:37" x14ac:dyDescent="0.25">
      <c r="D8965" s="71"/>
      <c r="AH8965" s="70" t="str">
        <f t="shared" si="1007"/>
        <v/>
      </c>
      <c r="AI8965" s="70" t="str">
        <f t="shared" si="1008"/>
        <v/>
      </c>
      <c r="AJ8965" s="70" t="str">
        <f t="shared" si="1009"/>
        <v>X</v>
      </c>
      <c r="AK8965" s="70" t="str" cm="1">
        <f t="array" ref="AK8965">_xlfn.IFS(AH8965&lt;&gt;"","1",AI8965&lt;&gt;"","2",AJ8965&lt;&gt;"","3")</f>
        <v>3</v>
      </c>
    </row>
    <row r="8966" spans="4:37" x14ac:dyDescent="0.25">
      <c r="D8966" s="71"/>
      <c r="AH8966" s="70" t="str">
        <f t="shared" si="1007"/>
        <v/>
      </c>
      <c r="AI8966" s="70" t="str">
        <f t="shared" si="1008"/>
        <v/>
      </c>
      <c r="AJ8966" s="70" t="str">
        <f t="shared" si="1009"/>
        <v>X</v>
      </c>
      <c r="AK8966" s="70" t="str" cm="1">
        <f t="array" ref="AK8966">_xlfn.IFS(AH8966&lt;&gt;"","1",AI8966&lt;&gt;"","2",AJ8966&lt;&gt;"","3")</f>
        <v>3</v>
      </c>
    </row>
    <row r="8967" spans="4:37" x14ac:dyDescent="0.25">
      <c r="D8967" s="71"/>
      <c r="AH8967" s="70" t="str">
        <f t="shared" si="1007"/>
        <v/>
      </c>
      <c r="AI8967" s="70" t="str">
        <f t="shared" si="1008"/>
        <v/>
      </c>
      <c r="AJ8967" s="70" t="str">
        <f t="shared" si="1009"/>
        <v>X</v>
      </c>
      <c r="AK8967" s="70" t="str" cm="1">
        <f t="array" ref="AK8967">_xlfn.IFS(AH8967&lt;&gt;"","1",AI8967&lt;&gt;"","2",AJ8967&lt;&gt;"","3")</f>
        <v>3</v>
      </c>
    </row>
    <row r="8968" spans="4:37" x14ac:dyDescent="0.25">
      <c r="D8968" s="71"/>
      <c r="AH8968" s="70" t="str">
        <f t="shared" si="1007"/>
        <v/>
      </c>
      <c r="AI8968" s="70" t="str">
        <f t="shared" si="1008"/>
        <v/>
      </c>
      <c r="AJ8968" s="70" t="str">
        <f t="shared" si="1009"/>
        <v>X</v>
      </c>
      <c r="AK8968" s="70" t="str" cm="1">
        <f t="array" ref="AK8968">_xlfn.IFS(AH8968&lt;&gt;"","1",AI8968&lt;&gt;"","2",AJ8968&lt;&gt;"","3")</f>
        <v>3</v>
      </c>
    </row>
    <row r="8969" spans="4:37" x14ac:dyDescent="0.25">
      <c r="D8969" s="71"/>
      <c r="AH8969" s="70" t="str">
        <f t="shared" si="1007"/>
        <v/>
      </c>
      <c r="AI8969" s="70" t="str">
        <f t="shared" si="1008"/>
        <v/>
      </c>
      <c r="AJ8969" s="70" t="str">
        <f t="shared" si="1009"/>
        <v>X</v>
      </c>
      <c r="AK8969" s="70" t="str" cm="1">
        <f t="array" ref="AK8969">_xlfn.IFS(AH8969&lt;&gt;"","1",AI8969&lt;&gt;"","2",AJ8969&lt;&gt;"","3")</f>
        <v>3</v>
      </c>
    </row>
    <row r="8970" spans="4:37" x14ac:dyDescent="0.25">
      <c r="D8970" s="71"/>
      <c r="AH8970" s="70" t="str">
        <f t="shared" si="1007"/>
        <v/>
      </c>
      <c r="AI8970" s="70" t="str">
        <f t="shared" si="1008"/>
        <v/>
      </c>
      <c r="AJ8970" s="70" t="str">
        <f t="shared" si="1009"/>
        <v>X</v>
      </c>
      <c r="AK8970" s="70" t="str" cm="1">
        <f t="array" ref="AK8970">_xlfn.IFS(AH8970&lt;&gt;"","1",AI8970&lt;&gt;"","2",AJ8970&lt;&gt;"","3")</f>
        <v>3</v>
      </c>
    </row>
    <row r="8971" spans="4:37" x14ac:dyDescent="0.25">
      <c r="D8971" s="71"/>
      <c r="AH8971" s="70" t="str">
        <f t="shared" si="1007"/>
        <v/>
      </c>
      <c r="AI8971" s="70" t="str">
        <f t="shared" si="1008"/>
        <v/>
      </c>
      <c r="AJ8971" s="70" t="str">
        <f t="shared" si="1009"/>
        <v>X</v>
      </c>
      <c r="AK8971" s="70" t="str" cm="1">
        <f t="array" ref="AK8971">_xlfn.IFS(AH8971&lt;&gt;"","1",AI8971&lt;&gt;"","2",AJ8971&lt;&gt;"","3")</f>
        <v>3</v>
      </c>
    </row>
    <row r="8972" spans="4:37" x14ac:dyDescent="0.25">
      <c r="D8972" s="71"/>
      <c r="AH8972" s="70" t="str">
        <f t="shared" si="1007"/>
        <v/>
      </c>
      <c r="AI8972" s="70" t="str">
        <f t="shared" si="1008"/>
        <v/>
      </c>
      <c r="AJ8972" s="70" t="str">
        <f t="shared" si="1009"/>
        <v>X</v>
      </c>
      <c r="AK8972" s="70" t="str" cm="1">
        <f t="array" ref="AK8972">_xlfn.IFS(AH8972&lt;&gt;"","1",AI8972&lt;&gt;"","2",AJ8972&lt;&gt;"","3")</f>
        <v>3</v>
      </c>
    </row>
    <row r="8973" spans="4:37" x14ac:dyDescent="0.25">
      <c r="D8973" s="71"/>
      <c r="AH8973" s="70" t="str">
        <f t="shared" si="1007"/>
        <v/>
      </c>
      <c r="AI8973" s="70" t="str">
        <f t="shared" si="1008"/>
        <v/>
      </c>
      <c r="AJ8973" s="70" t="str">
        <f t="shared" si="1009"/>
        <v>X</v>
      </c>
      <c r="AK8973" s="70" t="str" cm="1">
        <f t="array" ref="AK8973">_xlfn.IFS(AH8973&lt;&gt;"","1",AI8973&lt;&gt;"","2",AJ8973&lt;&gt;"","3")</f>
        <v>3</v>
      </c>
    </row>
    <row r="8974" spans="4:37" x14ac:dyDescent="0.25">
      <c r="D8974" s="71"/>
      <c r="AH8974" s="70" t="str">
        <f t="shared" si="1007"/>
        <v/>
      </c>
      <c r="AI8974" s="70" t="str">
        <f t="shared" si="1008"/>
        <v/>
      </c>
      <c r="AJ8974" s="70" t="str">
        <f t="shared" si="1009"/>
        <v>X</v>
      </c>
      <c r="AK8974" s="70" t="str" cm="1">
        <f t="array" ref="AK8974">_xlfn.IFS(AH8974&lt;&gt;"","1",AI8974&lt;&gt;"","2",AJ8974&lt;&gt;"","3")</f>
        <v>3</v>
      </c>
    </row>
    <row r="8975" spans="4:37" x14ac:dyDescent="0.25">
      <c r="D8975" s="71"/>
      <c r="AH8975" s="70" t="str">
        <f t="shared" si="1007"/>
        <v/>
      </c>
      <c r="AI8975" s="70" t="str">
        <f t="shared" si="1008"/>
        <v/>
      </c>
      <c r="AJ8975" s="70" t="str">
        <f t="shared" si="1009"/>
        <v>X</v>
      </c>
      <c r="AK8975" s="70" t="str" cm="1">
        <f t="array" ref="AK8975">_xlfn.IFS(AH8975&lt;&gt;"","1",AI8975&lt;&gt;"","2",AJ8975&lt;&gt;"","3")</f>
        <v>3</v>
      </c>
    </row>
    <row r="8976" spans="4:37" x14ac:dyDescent="0.25">
      <c r="D8976" s="71"/>
      <c r="AH8976" s="70" t="str">
        <f t="shared" si="1007"/>
        <v/>
      </c>
      <c r="AI8976" s="70" t="str">
        <f t="shared" si="1008"/>
        <v/>
      </c>
      <c r="AJ8976" s="70" t="str">
        <f t="shared" si="1009"/>
        <v>X</v>
      </c>
      <c r="AK8976" s="70" t="str" cm="1">
        <f t="array" ref="AK8976">_xlfn.IFS(AH8976&lt;&gt;"","1",AI8976&lt;&gt;"","2",AJ8976&lt;&gt;"","3")</f>
        <v>3</v>
      </c>
    </row>
    <row r="8977" spans="4:37" x14ac:dyDescent="0.25">
      <c r="D8977" s="71"/>
      <c r="AH8977" s="70" t="str">
        <f t="shared" si="1007"/>
        <v/>
      </c>
      <c r="AI8977" s="70" t="str">
        <f t="shared" si="1008"/>
        <v/>
      </c>
      <c r="AJ8977" s="70" t="str">
        <f t="shared" si="1009"/>
        <v>X</v>
      </c>
      <c r="AK8977" s="70" t="str" cm="1">
        <f t="array" ref="AK8977">_xlfn.IFS(AH8977&lt;&gt;"","1",AI8977&lt;&gt;"","2",AJ8977&lt;&gt;"","3")</f>
        <v>3</v>
      </c>
    </row>
    <row r="8978" spans="4:37" x14ac:dyDescent="0.25">
      <c r="D8978" s="71"/>
      <c r="AH8978" s="70" t="str">
        <f t="shared" si="1007"/>
        <v/>
      </c>
      <c r="AI8978" s="70" t="str">
        <f t="shared" si="1008"/>
        <v/>
      </c>
      <c r="AJ8978" s="70" t="str">
        <f t="shared" si="1009"/>
        <v>X</v>
      </c>
      <c r="AK8978" s="70" t="str" cm="1">
        <f t="array" ref="AK8978">_xlfn.IFS(AH8978&lt;&gt;"","1",AI8978&lt;&gt;"","2",AJ8978&lt;&gt;"","3")</f>
        <v>3</v>
      </c>
    </row>
    <row r="8979" spans="4:37" x14ac:dyDescent="0.25">
      <c r="D8979" s="71"/>
      <c r="AH8979" s="70" t="str">
        <f t="shared" ref="AH8979:AH9042" si="1010">IF(ISNUMBER(SEARCH("regional",$F8979)),$F8979,"")</f>
        <v/>
      </c>
      <c r="AI8979" s="70" t="str">
        <f t="shared" si="1008"/>
        <v/>
      </c>
      <c r="AJ8979" s="70" t="str">
        <f t="shared" si="1009"/>
        <v>X</v>
      </c>
      <c r="AK8979" s="70" t="str" cm="1">
        <f t="array" ref="AK8979">_xlfn.IFS(AH8979&lt;&gt;"","1",AI8979&lt;&gt;"","2",AJ8979&lt;&gt;"","3")</f>
        <v>3</v>
      </c>
    </row>
    <row r="8980" spans="4:37" x14ac:dyDescent="0.25">
      <c r="D8980" s="71"/>
      <c r="AH8980" s="70" t="str">
        <f t="shared" si="1010"/>
        <v/>
      </c>
      <c r="AI8980" s="70" t="str">
        <f t="shared" ref="AI8980:AI9043" si="1011">IF(ISNUMBER(SEARCH("sectional",$F8980)),$F8980,"")</f>
        <v/>
      </c>
      <c r="AJ8980" s="70" t="str">
        <f t="shared" ref="AJ8980:AJ9043" si="1012">IF(AND(AH8980="",AI8980=""),"X","")</f>
        <v>X</v>
      </c>
      <c r="AK8980" s="70" t="str" cm="1">
        <f t="array" ref="AK8980">_xlfn.IFS(AH8980&lt;&gt;"","1",AI8980&lt;&gt;"","2",AJ8980&lt;&gt;"","3")</f>
        <v>3</v>
      </c>
    </row>
    <row r="8981" spans="4:37" x14ac:dyDescent="0.25">
      <c r="D8981" s="71"/>
      <c r="AH8981" s="70" t="str">
        <f t="shared" si="1010"/>
        <v/>
      </c>
      <c r="AI8981" s="70" t="str">
        <f t="shared" si="1011"/>
        <v/>
      </c>
      <c r="AJ8981" s="70" t="str">
        <f t="shared" si="1012"/>
        <v>X</v>
      </c>
      <c r="AK8981" s="70" t="str" cm="1">
        <f t="array" ref="AK8981">_xlfn.IFS(AH8981&lt;&gt;"","1",AI8981&lt;&gt;"","2",AJ8981&lt;&gt;"","3")</f>
        <v>3</v>
      </c>
    </row>
    <row r="8982" spans="4:37" x14ac:dyDescent="0.25">
      <c r="D8982" s="71"/>
      <c r="AH8982" s="70" t="str">
        <f t="shared" si="1010"/>
        <v/>
      </c>
      <c r="AI8982" s="70" t="str">
        <f t="shared" si="1011"/>
        <v/>
      </c>
      <c r="AJ8982" s="70" t="str">
        <f t="shared" si="1012"/>
        <v>X</v>
      </c>
      <c r="AK8982" s="70" t="str" cm="1">
        <f t="array" ref="AK8982">_xlfn.IFS(AH8982&lt;&gt;"","1",AI8982&lt;&gt;"","2",AJ8982&lt;&gt;"","3")</f>
        <v>3</v>
      </c>
    </row>
    <row r="8983" spans="4:37" x14ac:dyDescent="0.25">
      <c r="D8983" s="71"/>
      <c r="AH8983" s="70" t="str">
        <f t="shared" si="1010"/>
        <v/>
      </c>
      <c r="AI8983" s="70" t="str">
        <f t="shared" si="1011"/>
        <v/>
      </c>
      <c r="AJ8983" s="70" t="str">
        <f t="shared" si="1012"/>
        <v>X</v>
      </c>
      <c r="AK8983" s="70" t="str" cm="1">
        <f t="array" ref="AK8983">_xlfn.IFS(AH8983&lt;&gt;"","1",AI8983&lt;&gt;"","2",AJ8983&lt;&gt;"","3")</f>
        <v>3</v>
      </c>
    </row>
    <row r="8984" spans="4:37" x14ac:dyDescent="0.25">
      <c r="D8984" s="71"/>
      <c r="AH8984" s="70" t="str">
        <f t="shared" si="1010"/>
        <v/>
      </c>
      <c r="AI8984" s="70" t="str">
        <f t="shared" si="1011"/>
        <v/>
      </c>
      <c r="AJ8984" s="70" t="str">
        <f t="shared" si="1012"/>
        <v>X</v>
      </c>
      <c r="AK8984" s="70" t="str" cm="1">
        <f t="array" ref="AK8984">_xlfn.IFS(AH8984&lt;&gt;"","1",AI8984&lt;&gt;"","2",AJ8984&lt;&gt;"","3")</f>
        <v>3</v>
      </c>
    </row>
    <row r="8985" spans="4:37" x14ac:dyDescent="0.25">
      <c r="D8985" s="71"/>
      <c r="AH8985" s="70" t="str">
        <f t="shared" si="1010"/>
        <v/>
      </c>
      <c r="AI8985" s="70" t="str">
        <f t="shared" si="1011"/>
        <v/>
      </c>
      <c r="AJ8985" s="70" t="str">
        <f t="shared" si="1012"/>
        <v>X</v>
      </c>
      <c r="AK8985" s="70" t="str" cm="1">
        <f t="array" ref="AK8985">_xlfn.IFS(AH8985&lt;&gt;"","1",AI8985&lt;&gt;"","2",AJ8985&lt;&gt;"","3")</f>
        <v>3</v>
      </c>
    </row>
    <row r="8986" spans="4:37" x14ac:dyDescent="0.25">
      <c r="D8986" s="71"/>
      <c r="AH8986" s="70" t="str">
        <f t="shared" si="1010"/>
        <v/>
      </c>
      <c r="AI8986" s="70" t="str">
        <f t="shared" si="1011"/>
        <v/>
      </c>
      <c r="AJ8986" s="70" t="str">
        <f t="shared" si="1012"/>
        <v>X</v>
      </c>
      <c r="AK8986" s="70" t="str" cm="1">
        <f t="array" ref="AK8986">_xlfn.IFS(AH8986&lt;&gt;"","1",AI8986&lt;&gt;"","2",AJ8986&lt;&gt;"","3")</f>
        <v>3</v>
      </c>
    </row>
    <row r="8987" spans="4:37" x14ac:dyDescent="0.25">
      <c r="D8987" s="71"/>
      <c r="AH8987" s="70" t="str">
        <f t="shared" si="1010"/>
        <v/>
      </c>
      <c r="AI8987" s="70" t="str">
        <f t="shared" si="1011"/>
        <v/>
      </c>
      <c r="AJ8987" s="70" t="str">
        <f t="shared" si="1012"/>
        <v>X</v>
      </c>
      <c r="AK8987" s="70" t="str" cm="1">
        <f t="array" ref="AK8987">_xlfn.IFS(AH8987&lt;&gt;"","1",AI8987&lt;&gt;"","2",AJ8987&lt;&gt;"","3")</f>
        <v>3</v>
      </c>
    </row>
    <row r="8988" spans="4:37" x14ac:dyDescent="0.25">
      <c r="D8988" s="71"/>
      <c r="AH8988" s="70" t="str">
        <f t="shared" si="1010"/>
        <v/>
      </c>
      <c r="AI8988" s="70" t="str">
        <f t="shared" si="1011"/>
        <v/>
      </c>
      <c r="AJ8988" s="70" t="str">
        <f t="shared" si="1012"/>
        <v>X</v>
      </c>
      <c r="AK8988" s="70" t="str" cm="1">
        <f t="array" ref="AK8988">_xlfn.IFS(AH8988&lt;&gt;"","1",AI8988&lt;&gt;"","2",AJ8988&lt;&gt;"","3")</f>
        <v>3</v>
      </c>
    </row>
    <row r="8989" spans="4:37" x14ac:dyDescent="0.25">
      <c r="D8989" s="71"/>
      <c r="AH8989" s="70" t="str">
        <f t="shared" si="1010"/>
        <v/>
      </c>
      <c r="AI8989" s="70" t="str">
        <f t="shared" si="1011"/>
        <v/>
      </c>
      <c r="AJ8989" s="70" t="str">
        <f t="shared" si="1012"/>
        <v>X</v>
      </c>
      <c r="AK8989" s="70" t="str" cm="1">
        <f t="array" ref="AK8989">_xlfn.IFS(AH8989&lt;&gt;"","1",AI8989&lt;&gt;"","2",AJ8989&lt;&gt;"","3")</f>
        <v>3</v>
      </c>
    </row>
    <row r="8990" spans="4:37" x14ac:dyDescent="0.25">
      <c r="D8990" s="71"/>
      <c r="AH8990" s="70" t="str">
        <f t="shared" si="1010"/>
        <v/>
      </c>
      <c r="AI8990" s="70" t="str">
        <f t="shared" si="1011"/>
        <v/>
      </c>
      <c r="AJ8990" s="70" t="str">
        <f t="shared" si="1012"/>
        <v>X</v>
      </c>
      <c r="AK8990" s="70" t="str" cm="1">
        <f t="array" ref="AK8990">_xlfn.IFS(AH8990&lt;&gt;"","1",AI8990&lt;&gt;"","2",AJ8990&lt;&gt;"","3")</f>
        <v>3</v>
      </c>
    </row>
    <row r="8991" spans="4:37" x14ac:dyDescent="0.25">
      <c r="D8991" s="71"/>
      <c r="AH8991" s="70" t="str">
        <f t="shared" si="1010"/>
        <v/>
      </c>
      <c r="AI8991" s="70" t="str">
        <f t="shared" si="1011"/>
        <v/>
      </c>
      <c r="AJ8991" s="70" t="str">
        <f t="shared" si="1012"/>
        <v>X</v>
      </c>
      <c r="AK8991" s="70" t="str" cm="1">
        <f t="array" ref="AK8991">_xlfn.IFS(AH8991&lt;&gt;"","1",AI8991&lt;&gt;"","2",AJ8991&lt;&gt;"","3")</f>
        <v>3</v>
      </c>
    </row>
    <row r="8992" spans="4:37" x14ac:dyDescent="0.25">
      <c r="D8992" s="71"/>
      <c r="AH8992" s="70" t="str">
        <f t="shared" si="1010"/>
        <v/>
      </c>
      <c r="AI8992" s="70" t="str">
        <f t="shared" si="1011"/>
        <v/>
      </c>
      <c r="AJ8992" s="70" t="str">
        <f t="shared" si="1012"/>
        <v>X</v>
      </c>
      <c r="AK8992" s="70" t="str" cm="1">
        <f t="array" ref="AK8992">_xlfn.IFS(AH8992&lt;&gt;"","1",AI8992&lt;&gt;"","2",AJ8992&lt;&gt;"","3")</f>
        <v>3</v>
      </c>
    </row>
    <row r="8993" spans="4:37" x14ac:dyDescent="0.25">
      <c r="D8993" s="71"/>
      <c r="AH8993" s="70" t="str">
        <f t="shared" si="1010"/>
        <v/>
      </c>
      <c r="AI8993" s="70" t="str">
        <f t="shared" si="1011"/>
        <v/>
      </c>
      <c r="AJ8993" s="70" t="str">
        <f t="shared" si="1012"/>
        <v>X</v>
      </c>
      <c r="AK8993" s="70" t="str" cm="1">
        <f t="array" ref="AK8993">_xlfn.IFS(AH8993&lt;&gt;"","1",AI8993&lt;&gt;"","2",AJ8993&lt;&gt;"","3")</f>
        <v>3</v>
      </c>
    </row>
    <row r="8994" spans="4:37" x14ac:dyDescent="0.25">
      <c r="D8994" s="71"/>
      <c r="AH8994" s="70" t="str">
        <f t="shared" si="1010"/>
        <v/>
      </c>
      <c r="AI8994" s="70" t="str">
        <f t="shared" si="1011"/>
        <v/>
      </c>
      <c r="AJ8994" s="70" t="str">
        <f t="shared" si="1012"/>
        <v>X</v>
      </c>
      <c r="AK8994" s="70" t="str" cm="1">
        <f t="array" ref="AK8994">_xlfn.IFS(AH8994&lt;&gt;"","1",AI8994&lt;&gt;"","2",AJ8994&lt;&gt;"","3")</f>
        <v>3</v>
      </c>
    </row>
    <row r="8995" spans="4:37" x14ac:dyDescent="0.25">
      <c r="D8995" s="71"/>
      <c r="AH8995" s="70" t="str">
        <f t="shared" si="1010"/>
        <v/>
      </c>
      <c r="AI8995" s="70" t="str">
        <f t="shared" si="1011"/>
        <v/>
      </c>
      <c r="AJ8995" s="70" t="str">
        <f t="shared" si="1012"/>
        <v>X</v>
      </c>
      <c r="AK8995" s="70" t="str" cm="1">
        <f t="array" ref="AK8995">_xlfn.IFS(AH8995&lt;&gt;"","1",AI8995&lt;&gt;"","2",AJ8995&lt;&gt;"","3")</f>
        <v>3</v>
      </c>
    </row>
    <row r="8996" spans="4:37" x14ac:dyDescent="0.25">
      <c r="D8996" s="71"/>
      <c r="AH8996" s="70" t="str">
        <f t="shared" si="1010"/>
        <v/>
      </c>
      <c r="AI8996" s="70" t="str">
        <f t="shared" si="1011"/>
        <v/>
      </c>
      <c r="AJ8996" s="70" t="str">
        <f t="shared" si="1012"/>
        <v>X</v>
      </c>
      <c r="AK8996" s="70" t="str" cm="1">
        <f t="array" ref="AK8996">_xlfn.IFS(AH8996&lt;&gt;"","1",AI8996&lt;&gt;"","2",AJ8996&lt;&gt;"","3")</f>
        <v>3</v>
      </c>
    </row>
    <row r="8997" spans="4:37" x14ac:dyDescent="0.25">
      <c r="D8997" s="71"/>
      <c r="AH8997" s="70" t="str">
        <f t="shared" si="1010"/>
        <v/>
      </c>
      <c r="AI8997" s="70" t="str">
        <f t="shared" si="1011"/>
        <v/>
      </c>
      <c r="AJ8997" s="70" t="str">
        <f t="shared" si="1012"/>
        <v>X</v>
      </c>
      <c r="AK8997" s="70" t="str" cm="1">
        <f t="array" ref="AK8997">_xlfn.IFS(AH8997&lt;&gt;"","1",AI8997&lt;&gt;"","2",AJ8997&lt;&gt;"","3")</f>
        <v>3</v>
      </c>
    </row>
    <row r="8998" spans="4:37" x14ac:dyDescent="0.25">
      <c r="D8998" s="71"/>
      <c r="AH8998" s="70" t="str">
        <f t="shared" si="1010"/>
        <v/>
      </c>
      <c r="AI8998" s="70" t="str">
        <f t="shared" si="1011"/>
        <v/>
      </c>
      <c r="AJ8998" s="70" t="str">
        <f t="shared" si="1012"/>
        <v>X</v>
      </c>
      <c r="AK8998" s="70" t="str" cm="1">
        <f t="array" ref="AK8998">_xlfn.IFS(AH8998&lt;&gt;"","1",AI8998&lt;&gt;"","2",AJ8998&lt;&gt;"","3")</f>
        <v>3</v>
      </c>
    </row>
    <row r="8999" spans="4:37" x14ac:dyDescent="0.25">
      <c r="D8999" s="71"/>
      <c r="AH8999" s="70" t="str">
        <f t="shared" si="1010"/>
        <v/>
      </c>
      <c r="AI8999" s="70" t="str">
        <f t="shared" si="1011"/>
        <v/>
      </c>
      <c r="AJ8999" s="70" t="str">
        <f t="shared" si="1012"/>
        <v>X</v>
      </c>
      <c r="AK8999" s="70" t="str" cm="1">
        <f t="array" ref="AK8999">_xlfn.IFS(AH8999&lt;&gt;"","1",AI8999&lt;&gt;"","2",AJ8999&lt;&gt;"","3")</f>
        <v>3</v>
      </c>
    </row>
    <row r="9000" spans="4:37" x14ac:dyDescent="0.25">
      <c r="D9000" s="71"/>
      <c r="AH9000" s="70" t="str">
        <f t="shared" si="1010"/>
        <v/>
      </c>
      <c r="AI9000" s="70" t="str">
        <f t="shared" si="1011"/>
        <v/>
      </c>
      <c r="AJ9000" s="70" t="str">
        <f t="shared" si="1012"/>
        <v>X</v>
      </c>
      <c r="AK9000" s="70" t="str" cm="1">
        <f t="array" ref="AK9000">_xlfn.IFS(AH9000&lt;&gt;"","1",AI9000&lt;&gt;"","2",AJ9000&lt;&gt;"","3")</f>
        <v>3</v>
      </c>
    </row>
    <row r="9001" spans="4:37" x14ac:dyDescent="0.25">
      <c r="D9001" s="71"/>
      <c r="AH9001" s="70" t="str">
        <f t="shared" si="1010"/>
        <v/>
      </c>
      <c r="AI9001" s="70" t="str">
        <f t="shared" si="1011"/>
        <v/>
      </c>
      <c r="AJ9001" s="70" t="str">
        <f t="shared" si="1012"/>
        <v>X</v>
      </c>
      <c r="AK9001" s="70" t="str" cm="1">
        <f t="array" ref="AK9001">_xlfn.IFS(AH9001&lt;&gt;"","1",AI9001&lt;&gt;"","2",AJ9001&lt;&gt;"","3")</f>
        <v>3</v>
      </c>
    </row>
    <row r="9002" spans="4:37" x14ac:dyDescent="0.25">
      <c r="D9002" s="71"/>
      <c r="AH9002" s="70" t="str">
        <f t="shared" si="1010"/>
        <v/>
      </c>
      <c r="AI9002" s="70" t="str">
        <f t="shared" si="1011"/>
        <v/>
      </c>
      <c r="AJ9002" s="70" t="str">
        <f t="shared" si="1012"/>
        <v>X</v>
      </c>
      <c r="AK9002" s="70" t="str" cm="1">
        <f t="array" ref="AK9002">_xlfn.IFS(AH9002&lt;&gt;"","1",AI9002&lt;&gt;"","2",AJ9002&lt;&gt;"","3")</f>
        <v>3</v>
      </c>
    </row>
    <row r="9003" spans="4:37" x14ac:dyDescent="0.25">
      <c r="D9003" s="71"/>
      <c r="AH9003" s="70" t="str">
        <f t="shared" si="1010"/>
        <v/>
      </c>
      <c r="AI9003" s="70" t="str">
        <f t="shared" si="1011"/>
        <v/>
      </c>
      <c r="AJ9003" s="70" t="str">
        <f t="shared" si="1012"/>
        <v>X</v>
      </c>
      <c r="AK9003" s="70" t="str" cm="1">
        <f t="array" ref="AK9003">_xlfn.IFS(AH9003&lt;&gt;"","1",AI9003&lt;&gt;"","2",AJ9003&lt;&gt;"","3")</f>
        <v>3</v>
      </c>
    </row>
    <row r="9004" spans="4:37" x14ac:dyDescent="0.25">
      <c r="D9004" s="71"/>
      <c r="AH9004" s="70" t="str">
        <f t="shared" si="1010"/>
        <v/>
      </c>
      <c r="AI9004" s="70" t="str">
        <f t="shared" si="1011"/>
        <v/>
      </c>
      <c r="AJ9004" s="70" t="str">
        <f t="shared" si="1012"/>
        <v>X</v>
      </c>
      <c r="AK9004" s="70" t="str" cm="1">
        <f t="array" ref="AK9004">_xlfn.IFS(AH9004&lt;&gt;"","1",AI9004&lt;&gt;"","2",AJ9004&lt;&gt;"","3")</f>
        <v>3</v>
      </c>
    </row>
    <row r="9005" spans="4:37" x14ac:dyDescent="0.25">
      <c r="D9005" s="71"/>
      <c r="AH9005" s="70" t="str">
        <f t="shared" si="1010"/>
        <v/>
      </c>
      <c r="AI9005" s="70" t="str">
        <f t="shared" si="1011"/>
        <v/>
      </c>
      <c r="AJ9005" s="70" t="str">
        <f t="shared" si="1012"/>
        <v>X</v>
      </c>
      <c r="AK9005" s="70" t="str" cm="1">
        <f t="array" ref="AK9005">_xlfn.IFS(AH9005&lt;&gt;"","1",AI9005&lt;&gt;"","2",AJ9005&lt;&gt;"","3")</f>
        <v>3</v>
      </c>
    </row>
    <row r="9006" spans="4:37" x14ac:dyDescent="0.25">
      <c r="D9006" s="71"/>
      <c r="AH9006" s="70" t="str">
        <f t="shared" si="1010"/>
        <v/>
      </c>
      <c r="AI9006" s="70" t="str">
        <f t="shared" si="1011"/>
        <v/>
      </c>
      <c r="AJ9006" s="70" t="str">
        <f t="shared" si="1012"/>
        <v>X</v>
      </c>
      <c r="AK9006" s="70" t="str" cm="1">
        <f t="array" ref="AK9006">_xlfn.IFS(AH9006&lt;&gt;"","1",AI9006&lt;&gt;"","2",AJ9006&lt;&gt;"","3")</f>
        <v>3</v>
      </c>
    </row>
    <row r="9007" spans="4:37" x14ac:dyDescent="0.25">
      <c r="D9007" s="71"/>
      <c r="AH9007" s="70" t="str">
        <f t="shared" si="1010"/>
        <v/>
      </c>
      <c r="AI9007" s="70" t="str">
        <f t="shared" si="1011"/>
        <v/>
      </c>
      <c r="AJ9007" s="70" t="str">
        <f t="shared" si="1012"/>
        <v>X</v>
      </c>
      <c r="AK9007" s="70" t="str" cm="1">
        <f t="array" ref="AK9007">_xlfn.IFS(AH9007&lt;&gt;"","1",AI9007&lt;&gt;"","2",AJ9007&lt;&gt;"","3")</f>
        <v>3</v>
      </c>
    </row>
    <row r="9008" spans="4:37" x14ac:dyDescent="0.25">
      <c r="D9008" s="71"/>
      <c r="AH9008" s="70" t="str">
        <f t="shared" si="1010"/>
        <v/>
      </c>
      <c r="AI9008" s="70" t="str">
        <f t="shared" si="1011"/>
        <v/>
      </c>
      <c r="AJ9008" s="70" t="str">
        <f t="shared" si="1012"/>
        <v>X</v>
      </c>
      <c r="AK9008" s="70" t="str" cm="1">
        <f t="array" ref="AK9008">_xlfn.IFS(AH9008&lt;&gt;"","1",AI9008&lt;&gt;"","2",AJ9008&lt;&gt;"","3")</f>
        <v>3</v>
      </c>
    </row>
    <row r="9009" spans="4:37" x14ac:dyDescent="0.25">
      <c r="D9009" s="71"/>
      <c r="AH9009" s="70" t="str">
        <f t="shared" si="1010"/>
        <v/>
      </c>
      <c r="AI9009" s="70" t="str">
        <f t="shared" si="1011"/>
        <v/>
      </c>
      <c r="AJ9009" s="70" t="str">
        <f t="shared" si="1012"/>
        <v>X</v>
      </c>
      <c r="AK9009" s="70" t="str" cm="1">
        <f t="array" ref="AK9009">_xlfn.IFS(AH9009&lt;&gt;"","1",AI9009&lt;&gt;"","2",AJ9009&lt;&gt;"","3")</f>
        <v>3</v>
      </c>
    </row>
    <row r="9010" spans="4:37" x14ac:dyDescent="0.25">
      <c r="D9010" s="71"/>
      <c r="AH9010" s="70" t="str">
        <f t="shared" si="1010"/>
        <v/>
      </c>
      <c r="AI9010" s="70" t="str">
        <f t="shared" si="1011"/>
        <v/>
      </c>
      <c r="AJ9010" s="70" t="str">
        <f t="shared" si="1012"/>
        <v>X</v>
      </c>
      <c r="AK9010" s="70" t="str" cm="1">
        <f t="array" ref="AK9010">_xlfn.IFS(AH9010&lt;&gt;"","1",AI9010&lt;&gt;"","2",AJ9010&lt;&gt;"","3")</f>
        <v>3</v>
      </c>
    </row>
    <row r="9011" spans="4:37" x14ac:dyDescent="0.25">
      <c r="D9011" s="71"/>
      <c r="AH9011" s="70" t="str">
        <f t="shared" si="1010"/>
        <v/>
      </c>
      <c r="AI9011" s="70" t="str">
        <f t="shared" si="1011"/>
        <v/>
      </c>
      <c r="AJ9011" s="70" t="str">
        <f t="shared" si="1012"/>
        <v>X</v>
      </c>
      <c r="AK9011" s="70" t="str" cm="1">
        <f t="array" ref="AK9011">_xlfn.IFS(AH9011&lt;&gt;"","1",AI9011&lt;&gt;"","2",AJ9011&lt;&gt;"","3")</f>
        <v>3</v>
      </c>
    </row>
    <row r="9012" spans="4:37" x14ac:dyDescent="0.25">
      <c r="D9012" s="71"/>
      <c r="AH9012" s="70" t="str">
        <f t="shared" si="1010"/>
        <v/>
      </c>
      <c r="AI9012" s="70" t="str">
        <f t="shared" si="1011"/>
        <v/>
      </c>
      <c r="AJ9012" s="70" t="str">
        <f t="shared" si="1012"/>
        <v>X</v>
      </c>
      <c r="AK9012" s="70" t="str" cm="1">
        <f t="array" ref="AK9012">_xlfn.IFS(AH9012&lt;&gt;"","1",AI9012&lt;&gt;"","2",AJ9012&lt;&gt;"","3")</f>
        <v>3</v>
      </c>
    </row>
    <row r="9013" spans="4:37" x14ac:dyDescent="0.25">
      <c r="D9013" s="71"/>
      <c r="AH9013" s="70" t="str">
        <f t="shared" si="1010"/>
        <v/>
      </c>
      <c r="AI9013" s="70" t="str">
        <f t="shared" si="1011"/>
        <v/>
      </c>
      <c r="AJ9013" s="70" t="str">
        <f t="shared" si="1012"/>
        <v>X</v>
      </c>
      <c r="AK9013" s="70" t="str" cm="1">
        <f t="array" ref="AK9013">_xlfn.IFS(AH9013&lt;&gt;"","1",AI9013&lt;&gt;"","2",AJ9013&lt;&gt;"","3")</f>
        <v>3</v>
      </c>
    </row>
    <row r="9014" spans="4:37" x14ac:dyDescent="0.25">
      <c r="D9014" s="71"/>
      <c r="AH9014" s="70" t="str">
        <f t="shared" si="1010"/>
        <v/>
      </c>
      <c r="AI9014" s="70" t="str">
        <f t="shared" si="1011"/>
        <v/>
      </c>
      <c r="AJ9014" s="70" t="str">
        <f t="shared" si="1012"/>
        <v>X</v>
      </c>
      <c r="AK9014" s="70" t="str" cm="1">
        <f t="array" ref="AK9014">_xlfn.IFS(AH9014&lt;&gt;"","1",AI9014&lt;&gt;"","2",AJ9014&lt;&gt;"","3")</f>
        <v>3</v>
      </c>
    </row>
    <row r="9015" spans="4:37" x14ac:dyDescent="0.25">
      <c r="D9015" s="71"/>
      <c r="AH9015" s="70" t="str">
        <f t="shared" si="1010"/>
        <v/>
      </c>
      <c r="AI9015" s="70" t="str">
        <f t="shared" si="1011"/>
        <v/>
      </c>
      <c r="AJ9015" s="70" t="str">
        <f t="shared" si="1012"/>
        <v>X</v>
      </c>
      <c r="AK9015" s="70" t="str" cm="1">
        <f t="array" ref="AK9015">_xlfn.IFS(AH9015&lt;&gt;"","1",AI9015&lt;&gt;"","2",AJ9015&lt;&gt;"","3")</f>
        <v>3</v>
      </c>
    </row>
    <row r="9016" spans="4:37" x14ac:dyDescent="0.25">
      <c r="D9016" s="71"/>
      <c r="AH9016" s="70" t="str">
        <f t="shared" si="1010"/>
        <v/>
      </c>
      <c r="AI9016" s="70" t="str">
        <f t="shared" si="1011"/>
        <v/>
      </c>
      <c r="AJ9016" s="70" t="str">
        <f t="shared" si="1012"/>
        <v>X</v>
      </c>
      <c r="AK9016" s="70" t="str" cm="1">
        <f t="array" ref="AK9016">_xlfn.IFS(AH9016&lt;&gt;"","1",AI9016&lt;&gt;"","2",AJ9016&lt;&gt;"","3")</f>
        <v>3</v>
      </c>
    </row>
    <row r="9017" spans="4:37" x14ac:dyDescent="0.25">
      <c r="D9017" s="71"/>
      <c r="AH9017" s="70" t="str">
        <f t="shared" si="1010"/>
        <v/>
      </c>
      <c r="AI9017" s="70" t="str">
        <f t="shared" si="1011"/>
        <v/>
      </c>
      <c r="AJ9017" s="70" t="str">
        <f t="shared" si="1012"/>
        <v>X</v>
      </c>
      <c r="AK9017" s="70" t="str" cm="1">
        <f t="array" ref="AK9017">_xlfn.IFS(AH9017&lt;&gt;"","1",AI9017&lt;&gt;"","2",AJ9017&lt;&gt;"","3")</f>
        <v>3</v>
      </c>
    </row>
    <row r="9018" spans="4:37" x14ac:dyDescent="0.25">
      <c r="D9018" s="71"/>
      <c r="AH9018" s="70" t="str">
        <f t="shared" si="1010"/>
        <v/>
      </c>
      <c r="AI9018" s="70" t="str">
        <f t="shared" si="1011"/>
        <v/>
      </c>
      <c r="AJ9018" s="70" t="str">
        <f t="shared" si="1012"/>
        <v>X</v>
      </c>
      <c r="AK9018" s="70" t="str" cm="1">
        <f t="array" ref="AK9018">_xlfn.IFS(AH9018&lt;&gt;"","1",AI9018&lt;&gt;"","2",AJ9018&lt;&gt;"","3")</f>
        <v>3</v>
      </c>
    </row>
    <row r="9019" spans="4:37" x14ac:dyDescent="0.25">
      <c r="D9019" s="71"/>
      <c r="AH9019" s="70" t="str">
        <f t="shared" si="1010"/>
        <v/>
      </c>
      <c r="AI9019" s="70" t="str">
        <f t="shared" si="1011"/>
        <v/>
      </c>
      <c r="AJ9019" s="70" t="str">
        <f t="shared" si="1012"/>
        <v>X</v>
      </c>
      <c r="AK9019" s="70" t="str" cm="1">
        <f t="array" ref="AK9019">_xlfn.IFS(AH9019&lt;&gt;"","1",AI9019&lt;&gt;"","2",AJ9019&lt;&gt;"","3")</f>
        <v>3</v>
      </c>
    </row>
    <row r="9020" spans="4:37" x14ac:dyDescent="0.25">
      <c r="D9020" s="71"/>
      <c r="AH9020" s="70" t="str">
        <f t="shared" si="1010"/>
        <v/>
      </c>
      <c r="AI9020" s="70" t="str">
        <f t="shared" si="1011"/>
        <v/>
      </c>
      <c r="AJ9020" s="70" t="str">
        <f t="shared" si="1012"/>
        <v>X</v>
      </c>
      <c r="AK9020" s="70" t="str" cm="1">
        <f t="array" ref="AK9020">_xlfn.IFS(AH9020&lt;&gt;"","1",AI9020&lt;&gt;"","2",AJ9020&lt;&gt;"","3")</f>
        <v>3</v>
      </c>
    </row>
    <row r="9021" spans="4:37" x14ac:dyDescent="0.25">
      <c r="D9021" s="71"/>
      <c r="AH9021" s="70" t="str">
        <f t="shared" si="1010"/>
        <v/>
      </c>
      <c r="AI9021" s="70" t="str">
        <f t="shared" si="1011"/>
        <v/>
      </c>
      <c r="AJ9021" s="70" t="str">
        <f t="shared" si="1012"/>
        <v>X</v>
      </c>
      <c r="AK9021" s="70" t="str" cm="1">
        <f t="array" ref="AK9021">_xlfn.IFS(AH9021&lt;&gt;"","1",AI9021&lt;&gt;"","2",AJ9021&lt;&gt;"","3")</f>
        <v>3</v>
      </c>
    </row>
    <row r="9022" spans="4:37" x14ac:dyDescent="0.25">
      <c r="D9022" s="71"/>
      <c r="AH9022" s="70" t="str">
        <f t="shared" si="1010"/>
        <v/>
      </c>
      <c r="AI9022" s="70" t="str">
        <f t="shared" si="1011"/>
        <v/>
      </c>
      <c r="AJ9022" s="70" t="str">
        <f t="shared" si="1012"/>
        <v>X</v>
      </c>
      <c r="AK9022" s="70" t="str" cm="1">
        <f t="array" ref="AK9022">_xlfn.IFS(AH9022&lt;&gt;"","1",AI9022&lt;&gt;"","2",AJ9022&lt;&gt;"","3")</f>
        <v>3</v>
      </c>
    </row>
    <row r="9023" spans="4:37" x14ac:dyDescent="0.25">
      <c r="D9023" s="71"/>
      <c r="AH9023" s="70" t="str">
        <f t="shared" si="1010"/>
        <v/>
      </c>
      <c r="AI9023" s="70" t="str">
        <f t="shared" si="1011"/>
        <v/>
      </c>
      <c r="AJ9023" s="70" t="str">
        <f t="shared" si="1012"/>
        <v>X</v>
      </c>
      <c r="AK9023" s="70" t="str" cm="1">
        <f t="array" ref="AK9023">_xlfn.IFS(AH9023&lt;&gt;"","1",AI9023&lt;&gt;"","2",AJ9023&lt;&gt;"","3")</f>
        <v>3</v>
      </c>
    </row>
    <row r="9024" spans="4:37" x14ac:dyDescent="0.25">
      <c r="D9024" s="71"/>
      <c r="AH9024" s="70" t="str">
        <f t="shared" si="1010"/>
        <v/>
      </c>
      <c r="AI9024" s="70" t="str">
        <f t="shared" si="1011"/>
        <v/>
      </c>
      <c r="AJ9024" s="70" t="str">
        <f t="shared" si="1012"/>
        <v>X</v>
      </c>
      <c r="AK9024" s="70" t="str" cm="1">
        <f t="array" ref="AK9024">_xlfn.IFS(AH9024&lt;&gt;"","1",AI9024&lt;&gt;"","2",AJ9024&lt;&gt;"","3")</f>
        <v>3</v>
      </c>
    </row>
    <row r="9025" spans="4:37" x14ac:dyDescent="0.25">
      <c r="D9025" s="71"/>
      <c r="AH9025" s="70" t="str">
        <f t="shared" si="1010"/>
        <v/>
      </c>
      <c r="AI9025" s="70" t="str">
        <f t="shared" si="1011"/>
        <v/>
      </c>
      <c r="AJ9025" s="70" t="str">
        <f t="shared" si="1012"/>
        <v>X</v>
      </c>
      <c r="AK9025" s="70" t="str" cm="1">
        <f t="array" ref="AK9025">_xlfn.IFS(AH9025&lt;&gt;"","1",AI9025&lt;&gt;"","2",AJ9025&lt;&gt;"","3")</f>
        <v>3</v>
      </c>
    </row>
    <row r="9026" spans="4:37" x14ac:dyDescent="0.25">
      <c r="D9026" s="71"/>
      <c r="AH9026" s="70" t="str">
        <f t="shared" si="1010"/>
        <v/>
      </c>
      <c r="AI9026" s="70" t="str">
        <f t="shared" si="1011"/>
        <v/>
      </c>
      <c r="AJ9026" s="70" t="str">
        <f t="shared" si="1012"/>
        <v>X</v>
      </c>
      <c r="AK9026" s="70" t="str" cm="1">
        <f t="array" ref="AK9026">_xlfn.IFS(AH9026&lt;&gt;"","1",AI9026&lt;&gt;"","2",AJ9026&lt;&gt;"","3")</f>
        <v>3</v>
      </c>
    </row>
    <row r="9027" spans="4:37" x14ac:dyDescent="0.25">
      <c r="D9027" s="71"/>
      <c r="AH9027" s="70" t="str">
        <f t="shared" si="1010"/>
        <v/>
      </c>
      <c r="AI9027" s="70" t="str">
        <f t="shared" si="1011"/>
        <v/>
      </c>
      <c r="AJ9027" s="70" t="str">
        <f t="shared" si="1012"/>
        <v>X</v>
      </c>
      <c r="AK9027" s="70" t="str" cm="1">
        <f t="array" ref="AK9027">_xlfn.IFS(AH9027&lt;&gt;"","1",AI9027&lt;&gt;"","2",AJ9027&lt;&gt;"","3")</f>
        <v>3</v>
      </c>
    </row>
    <row r="9028" spans="4:37" x14ac:dyDescent="0.25">
      <c r="D9028" s="71"/>
      <c r="AH9028" s="70" t="str">
        <f t="shared" si="1010"/>
        <v/>
      </c>
      <c r="AI9028" s="70" t="str">
        <f t="shared" si="1011"/>
        <v/>
      </c>
      <c r="AJ9028" s="70" t="str">
        <f t="shared" si="1012"/>
        <v>X</v>
      </c>
      <c r="AK9028" s="70" t="str" cm="1">
        <f t="array" ref="AK9028">_xlfn.IFS(AH9028&lt;&gt;"","1",AI9028&lt;&gt;"","2",AJ9028&lt;&gt;"","3")</f>
        <v>3</v>
      </c>
    </row>
    <row r="9029" spans="4:37" x14ac:dyDescent="0.25">
      <c r="D9029" s="71"/>
      <c r="AH9029" s="70" t="str">
        <f t="shared" si="1010"/>
        <v/>
      </c>
      <c r="AI9029" s="70" t="str">
        <f t="shared" si="1011"/>
        <v/>
      </c>
      <c r="AJ9029" s="70" t="str">
        <f t="shared" si="1012"/>
        <v>X</v>
      </c>
      <c r="AK9029" s="70" t="str" cm="1">
        <f t="array" ref="AK9029">_xlfn.IFS(AH9029&lt;&gt;"","1",AI9029&lt;&gt;"","2",AJ9029&lt;&gt;"","3")</f>
        <v>3</v>
      </c>
    </row>
    <row r="9030" spans="4:37" x14ac:dyDescent="0.25">
      <c r="D9030" s="71"/>
      <c r="AH9030" s="70" t="str">
        <f t="shared" si="1010"/>
        <v/>
      </c>
      <c r="AI9030" s="70" t="str">
        <f t="shared" si="1011"/>
        <v/>
      </c>
      <c r="AJ9030" s="70" t="str">
        <f t="shared" si="1012"/>
        <v>X</v>
      </c>
      <c r="AK9030" s="70" t="str" cm="1">
        <f t="array" ref="AK9030">_xlfn.IFS(AH9030&lt;&gt;"","1",AI9030&lt;&gt;"","2",AJ9030&lt;&gt;"","3")</f>
        <v>3</v>
      </c>
    </row>
    <row r="9031" spans="4:37" x14ac:dyDescent="0.25">
      <c r="D9031" s="71"/>
      <c r="AH9031" s="70" t="str">
        <f t="shared" si="1010"/>
        <v/>
      </c>
      <c r="AI9031" s="70" t="str">
        <f t="shared" si="1011"/>
        <v/>
      </c>
      <c r="AJ9031" s="70" t="str">
        <f t="shared" si="1012"/>
        <v>X</v>
      </c>
      <c r="AK9031" s="70" t="str" cm="1">
        <f t="array" ref="AK9031">_xlfn.IFS(AH9031&lt;&gt;"","1",AI9031&lt;&gt;"","2",AJ9031&lt;&gt;"","3")</f>
        <v>3</v>
      </c>
    </row>
    <row r="9032" spans="4:37" x14ac:dyDescent="0.25">
      <c r="D9032" s="71"/>
      <c r="AH9032" s="70" t="str">
        <f t="shared" si="1010"/>
        <v/>
      </c>
      <c r="AI9032" s="70" t="str">
        <f t="shared" si="1011"/>
        <v/>
      </c>
      <c r="AJ9032" s="70" t="str">
        <f t="shared" si="1012"/>
        <v>X</v>
      </c>
      <c r="AK9032" s="70" t="str" cm="1">
        <f t="array" ref="AK9032">_xlfn.IFS(AH9032&lt;&gt;"","1",AI9032&lt;&gt;"","2",AJ9032&lt;&gt;"","3")</f>
        <v>3</v>
      </c>
    </row>
    <row r="9033" spans="4:37" x14ac:dyDescent="0.25">
      <c r="D9033" s="71"/>
      <c r="AH9033" s="70" t="str">
        <f t="shared" si="1010"/>
        <v/>
      </c>
      <c r="AI9033" s="70" t="str">
        <f t="shared" si="1011"/>
        <v/>
      </c>
      <c r="AJ9033" s="70" t="str">
        <f t="shared" si="1012"/>
        <v>X</v>
      </c>
      <c r="AK9033" s="70" t="str" cm="1">
        <f t="array" ref="AK9033">_xlfn.IFS(AH9033&lt;&gt;"","1",AI9033&lt;&gt;"","2",AJ9033&lt;&gt;"","3")</f>
        <v>3</v>
      </c>
    </row>
    <row r="9034" spans="4:37" x14ac:dyDescent="0.25">
      <c r="D9034" s="71"/>
      <c r="AH9034" s="70" t="str">
        <f t="shared" si="1010"/>
        <v/>
      </c>
      <c r="AI9034" s="70" t="str">
        <f t="shared" si="1011"/>
        <v/>
      </c>
      <c r="AJ9034" s="70" t="str">
        <f t="shared" si="1012"/>
        <v>X</v>
      </c>
      <c r="AK9034" s="70" t="str" cm="1">
        <f t="array" ref="AK9034">_xlfn.IFS(AH9034&lt;&gt;"","1",AI9034&lt;&gt;"","2",AJ9034&lt;&gt;"","3")</f>
        <v>3</v>
      </c>
    </row>
    <row r="9035" spans="4:37" x14ac:dyDescent="0.25">
      <c r="D9035" s="71"/>
      <c r="AH9035" s="70" t="str">
        <f t="shared" si="1010"/>
        <v/>
      </c>
      <c r="AI9035" s="70" t="str">
        <f t="shared" si="1011"/>
        <v/>
      </c>
      <c r="AJ9035" s="70" t="str">
        <f t="shared" si="1012"/>
        <v>X</v>
      </c>
      <c r="AK9035" s="70" t="str" cm="1">
        <f t="array" ref="AK9035">_xlfn.IFS(AH9035&lt;&gt;"","1",AI9035&lt;&gt;"","2",AJ9035&lt;&gt;"","3")</f>
        <v>3</v>
      </c>
    </row>
    <row r="9036" spans="4:37" x14ac:dyDescent="0.25">
      <c r="D9036" s="71"/>
      <c r="AH9036" s="70" t="str">
        <f t="shared" si="1010"/>
        <v/>
      </c>
      <c r="AI9036" s="70" t="str">
        <f t="shared" si="1011"/>
        <v/>
      </c>
      <c r="AJ9036" s="70" t="str">
        <f t="shared" si="1012"/>
        <v>X</v>
      </c>
      <c r="AK9036" s="70" t="str" cm="1">
        <f t="array" ref="AK9036">_xlfn.IFS(AH9036&lt;&gt;"","1",AI9036&lt;&gt;"","2",AJ9036&lt;&gt;"","3")</f>
        <v>3</v>
      </c>
    </row>
    <row r="9037" spans="4:37" x14ac:dyDescent="0.25">
      <c r="D9037" s="71"/>
      <c r="AH9037" s="70" t="str">
        <f t="shared" si="1010"/>
        <v/>
      </c>
      <c r="AI9037" s="70" t="str">
        <f t="shared" si="1011"/>
        <v/>
      </c>
      <c r="AJ9037" s="70" t="str">
        <f t="shared" si="1012"/>
        <v>X</v>
      </c>
      <c r="AK9037" s="70" t="str" cm="1">
        <f t="array" ref="AK9037">_xlfn.IFS(AH9037&lt;&gt;"","1",AI9037&lt;&gt;"","2",AJ9037&lt;&gt;"","3")</f>
        <v>3</v>
      </c>
    </row>
    <row r="9038" spans="4:37" x14ac:dyDescent="0.25">
      <c r="D9038" s="71"/>
      <c r="AH9038" s="70" t="str">
        <f t="shared" si="1010"/>
        <v/>
      </c>
      <c r="AI9038" s="70" t="str">
        <f t="shared" si="1011"/>
        <v/>
      </c>
      <c r="AJ9038" s="70" t="str">
        <f t="shared" si="1012"/>
        <v>X</v>
      </c>
      <c r="AK9038" s="70" t="str" cm="1">
        <f t="array" ref="AK9038">_xlfn.IFS(AH9038&lt;&gt;"","1",AI9038&lt;&gt;"","2",AJ9038&lt;&gt;"","3")</f>
        <v>3</v>
      </c>
    </row>
    <row r="9039" spans="4:37" x14ac:dyDescent="0.25">
      <c r="D9039" s="71"/>
      <c r="AH9039" s="70" t="str">
        <f t="shared" si="1010"/>
        <v/>
      </c>
      <c r="AI9039" s="70" t="str">
        <f t="shared" si="1011"/>
        <v/>
      </c>
      <c r="AJ9039" s="70" t="str">
        <f t="shared" si="1012"/>
        <v>X</v>
      </c>
      <c r="AK9039" s="70" t="str" cm="1">
        <f t="array" ref="AK9039">_xlfn.IFS(AH9039&lt;&gt;"","1",AI9039&lt;&gt;"","2",AJ9039&lt;&gt;"","3")</f>
        <v>3</v>
      </c>
    </row>
    <row r="9040" spans="4:37" x14ac:dyDescent="0.25">
      <c r="D9040" s="71"/>
      <c r="AH9040" s="70" t="str">
        <f t="shared" si="1010"/>
        <v/>
      </c>
      <c r="AI9040" s="70" t="str">
        <f t="shared" si="1011"/>
        <v/>
      </c>
      <c r="AJ9040" s="70" t="str">
        <f t="shared" si="1012"/>
        <v>X</v>
      </c>
      <c r="AK9040" s="70" t="str" cm="1">
        <f t="array" ref="AK9040">_xlfn.IFS(AH9040&lt;&gt;"","1",AI9040&lt;&gt;"","2",AJ9040&lt;&gt;"","3")</f>
        <v>3</v>
      </c>
    </row>
    <row r="9041" spans="4:37" x14ac:dyDescent="0.25">
      <c r="D9041" s="71"/>
      <c r="AH9041" s="70" t="str">
        <f t="shared" si="1010"/>
        <v/>
      </c>
      <c r="AI9041" s="70" t="str">
        <f t="shared" si="1011"/>
        <v/>
      </c>
      <c r="AJ9041" s="70" t="str">
        <f t="shared" si="1012"/>
        <v>X</v>
      </c>
      <c r="AK9041" s="70" t="str" cm="1">
        <f t="array" ref="AK9041">_xlfn.IFS(AH9041&lt;&gt;"","1",AI9041&lt;&gt;"","2",AJ9041&lt;&gt;"","3")</f>
        <v>3</v>
      </c>
    </row>
    <row r="9042" spans="4:37" x14ac:dyDescent="0.25">
      <c r="D9042" s="71"/>
      <c r="AH9042" s="70" t="str">
        <f t="shared" si="1010"/>
        <v/>
      </c>
      <c r="AI9042" s="70" t="str">
        <f t="shared" si="1011"/>
        <v/>
      </c>
      <c r="AJ9042" s="70" t="str">
        <f t="shared" si="1012"/>
        <v>X</v>
      </c>
      <c r="AK9042" s="70" t="str" cm="1">
        <f t="array" ref="AK9042">_xlfn.IFS(AH9042&lt;&gt;"","1",AI9042&lt;&gt;"","2",AJ9042&lt;&gt;"","3")</f>
        <v>3</v>
      </c>
    </row>
    <row r="9043" spans="4:37" x14ac:dyDescent="0.25">
      <c r="D9043" s="71"/>
      <c r="AH9043" s="70" t="str">
        <f t="shared" ref="AH9043:AH9106" si="1013">IF(ISNUMBER(SEARCH("regional",$F9043)),$F9043,"")</f>
        <v/>
      </c>
      <c r="AI9043" s="70" t="str">
        <f t="shared" si="1011"/>
        <v/>
      </c>
      <c r="AJ9043" s="70" t="str">
        <f t="shared" si="1012"/>
        <v>X</v>
      </c>
      <c r="AK9043" s="70" t="str" cm="1">
        <f t="array" ref="AK9043">_xlfn.IFS(AH9043&lt;&gt;"","1",AI9043&lt;&gt;"","2",AJ9043&lt;&gt;"","3")</f>
        <v>3</v>
      </c>
    </row>
    <row r="9044" spans="4:37" x14ac:dyDescent="0.25">
      <c r="D9044" s="71"/>
      <c r="AH9044" s="70" t="str">
        <f t="shared" si="1013"/>
        <v/>
      </c>
      <c r="AI9044" s="70" t="str">
        <f t="shared" ref="AI9044:AI9107" si="1014">IF(ISNUMBER(SEARCH("sectional",$F9044)),$F9044,"")</f>
        <v/>
      </c>
      <c r="AJ9044" s="70" t="str">
        <f t="shared" ref="AJ9044:AJ9107" si="1015">IF(AND(AH9044="",AI9044=""),"X","")</f>
        <v>X</v>
      </c>
      <c r="AK9044" s="70" t="str" cm="1">
        <f t="array" ref="AK9044">_xlfn.IFS(AH9044&lt;&gt;"","1",AI9044&lt;&gt;"","2",AJ9044&lt;&gt;"","3")</f>
        <v>3</v>
      </c>
    </row>
    <row r="9045" spans="4:37" x14ac:dyDescent="0.25">
      <c r="D9045" s="71"/>
      <c r="AH9045" s="70" t="str">
        <f t="shared" si="1013"/>
        <v/>
      </c>
      <c r="AI9045" s="70" t="str">
        <f t="shared" si="1014"/>
        <v/>
      </c>
      <c r="AJ9045" s="70" t="str">
        <f t="shared" si="1015"/>
        <v>X</v>
      </c>
      <c r="AK9045" s="70" t="str" cm="1">
        <f t="array" ref="AK9045">_xlfn.IFS(AH9045&lt;&gt;"","1",AI9045&lt;&gt;"","2",AJ9045&lt;&gt;"","3")</f>
        <v>3</v>
      </c>
    </row>
    <row r="9046" spans="4:37" x14ac:dyDescent="0.25">
      <c r="D9046" s="71"/>
      <c r="AH9046" s="70" t="str">
        <f t="shared" si="1013"/>
        <v/>
      </c>
      <c r="AI9046" s="70" t="str">
        <f t="shared" si="1014"/>
        <v/>
      </c>
      <c r="AJ9046" s="70" t="str">
        <f t="shared" si="1015"/>
        <v>X</v>
      </c>
      <c r="AK9046" s="70" t="str" cm="1">
        <f t="array" ref="AK9046">_xlfn.IFS(AH9046&lt;&gt;"","1",AI9046&lt;&gt;"","2",AJ9046&lt;&gt;"","3")</f>
        <v>3</v>
      </c>
    </row>
    <row r="9047" spans="4:37" x14ac:dyDescent="0.25">
      <c r="D9047" s="71"/>
      <c r="AH9047" s="70" t="str">
        <f t="shared" si="1013"/>
        <v/>
      </c>
      <c r="AI9047" s="70" t="str">
        <f t="shared" si="1014"/>
        <v/>
      </c>
      <c r="AJ9047" s="70" t="str">
        <f t="shared" si="1015"/>
        <v>X</v>
      </c>
      <c r="AK9047" s="70" t="str" cm="1">
        <f t="array" ref="AK9047">_xlfn.IFS(AH9047&lt;&gt;"","1",AI9047&lt;&gt;"","2",AJ9047&lt;&gt;"","3")</f>
        <v>3</v>
      </c>
    </row>
    <row r="9048" spans="4:37" x14ac:dyDescent="0.25">
      <c r="D9048" s="71"/>
      <c r="AH9048" s="70" t="str">
        <f t="shared" si="1013"/>
        <v/>
      </c>
      <c r="AI9048" s="70" t="str">
        <f t="shared" si="1014"/>
        <v/>
      </c>
      <c r="AJ9048" s="70" t="str">
        <f t="shared" si="1015"/>
        <v>X</v>
      </c>
      <c r="AK9048" s="70" t="str" cm="1">
        <f t="array" ref="AK9048">_xlfn.IFS(AH9048&lt;&gt;"","1",AI9048&lt;&gt;"","2",AJ9048&lt;&gt;"","3")</f>
        <v>3</v>
      </c>
    </row>
    <row r="9049" spans="4:37" x14ac:dyDescent="0.25">
      <c r="D9049" s="71"/>
      <c r="AH9049" s="70" t="str">
        <f t="shared" si="1013"/>
        <v/>
      </c>
      <c r="AI9049" s="70" t="str">
        <f t="shared" si="1014"/>
        <v/>
      </c>
      <c r="AJ9049" s="70" t="str">
        <f t="shared" si="1015"/>
        <v>X</v>
      </c>
      <c r="AK9049" s="70" t="str" cm="1">
        <f t="array" ref="AK9049">_xlfn.IFS(AH9049&lt;&gt;"","1",AI9049&lt;&gt;"","2",AJ9049&lt;&gt;"","3")</f>
        <v>3</v>
      </c>
    </row>
    <row r="9050" spans="4:37" x14ac:dyDescent="0.25">
      <c r="D9050" s="71"/>
      <c r="AH9050" s="70" t="str">
        <f t="shared" si="1013"/>
        <v/>
      </c>
      <c r="AI9050" s="70" t="str">
        <f t="shared" si="1014"/>
        <v/>
      </c>
      <c r="AJ9050" s="70" t="str">
        <f t="shared" si="1015"/>
        <v>X</v>
      </c>
      <c r="AK9050" s="70" t="str" cm="1">
        <f t="array" ref="AK9050">_xlfn.IFS(AH9050&lt;&gt;"","1",AI9050&lt;&gt;"","2",AJ9050&lt;&gt;"","3")</f>
        <v>3</v>
      </c>
    </row>
    <row r="9051" spans="4:37" x14ac:dyDescent="0.25">
      <c r="D9051" s="71"/>
      <c r="AH9051" s="70" t="str">
        <f t="shared" si="1013"/>
        <v/>
      </c>
      <c r="AI9051" s="70" t="str">
        <f t="shared" si="1014"/>
        <v/>
      </c>
      <c r="AJ9051" s="70" t="str">
        <f t="shared" si="1015"/>
        <v>X</v>
      </c>
      <c r="AK9051" s="70" t="str" cm="1">
        <f t="array" ref="AK9051">_xlfn.IFS(AH9051&lt;&gt;"","1",AI9051&lt;&gt;"","2",AJ9051&lt;&gt;"","3")</f>
        <v>3</v>
      </c>
    </row>
    <row r="9052" spans="4:37" x14ac:dyDescent="0.25">
      <c r="D9052" s="71"/>
      <c r="AH9052" s="70" t="str">
        <f t="shared" si="1013"/>
        <v/>
      </c>
      <c r="AI9052" s="70" t="str">
        <f t="shared" si="1014"/>
        <v/>
      </c>
      <c r="AJ9052" s="70" t="str">
        <f t="shared" si="1015"/>
        <v>X</v>
      </c>
      <c r="AK9052" s="70" t="str" cm="1">
        <f t="array" ref="AK9052">_xlfn.IFS(AH9052&lt;&gt;"","1",AI9052&lt;&gt;"","2",AJ9052&lt;&gt;"","3")</f>
        <v>3</v>
      </c>
    </row>
    <row r="9053" spans="4:37" x14ac:dyDescent="0.25">
      <c r="D9053" s="71"/>
      <c r="AH9053" s="70" t="str">
        <f t="shared" si="1013"/>
        <v/>
      </c>
      <c r="AI9053" s="70" t="str">
        <f t="shared" si="1014"/>
        <v/>
      </c>
      <c r="AJ9053" s="70" t="str">
        <f t="shared" si="1015"/>
        <v>X</v>
      </c>
      <c r="AK9053" s="70" t="str" cm="1">
        <f t="array" ref="AK9053">_xlfn.IFS(AH9053&lt;&gt;"","1",AI9053&lt;&gt;"","2",AJ9053&lt;&gt;"","3")</f>
        <v>3</v>
      </c>
    </row>
    <row r="9054" spans="4:37" x14ac:dyDescent="0.25">
      <c r="D9054" s="71"/>
      <c r="AH9054" s="70" t="str">
        <f t="shared" si="1013"/>
        <v/>
      </c>
      <c r="AI9054" s="70" t="str">
        <f t="shared" si="1014"/>
        <v/>
      </c>
      <c r="AJ9054" s="70" t="str">
        <f t="shared" si="1015"/>
        <v>X</v>
      </c>
      <c r="AK9054" s="70" t="str" cm="1">
        <f t="array" ref="AK9054">_xlfn.IFS(AH9054&lt;&gt;"","1",AI9054&lt;&gt;"","2",AJ9054&lt;&gt;"","3")</f>
        <v>3</v>
      </c>
    </row>
    <row r="9055" spans="4:37" x14ac:dyDescent="0.25">
      <c r="D9055" s="71"/>
      <c r="AH9055" s="70" t="str">
        <f t="shared" si="1013"/>
        <v/>
      </c>
      <c r="AI9055" s="70" t="str">
        <f t="shared" si="1014"/>
        <v/>
      </c>
      <c r="AJ9055" s="70" t="str">
        <f t="shared" si="1015"/>
        <v>X</v>
      </c>
      <c r="AK9055" s="70" t="str" cm="1">
        <f t="array" ref="AK9055">_xlfn.IFS(AH9055&lt;&gt;"","1",AI9055&lt;&gt;"","2",AJ9055&lt;&gt;"","3")</f>
        <v>3</v>
      </c>
    </row>
    <row r="9056" spans="4:37" x14ac:dyDescent="0.25">
      <c r="D9056" s="71"/>
      <c r="AH9056" s="70" t="str">
        <f t="shared" si="1013"/>
        <v/>
      </c>
      <c r="AI9056" s="70" t="str">
        <f t="shared" si="1014"/>
        <v/>
      </c>
      <c r="AJ9056" s="70" t="str">
        <f t="shared" si="1015"/>
        <v>X</v>
      </c>
      <c r="AK9056" s="70" t="str" cm="1">
        <f t="array" ref="AK9056">_xlfn.IFS(AH9056&lt;&gt;"","1",AI9056&lt;&gt;"","2",AJ9056&lt;&gt;"","3")</f>
        <v>3</v>
      </c>
    </row>
    <row r="9057" spans="4:37" x14ac:dyDescent="0.25">
      <c r="D9057" s="71"/>
      <c r="AH9057" s="70" t="str">
        <f t="shared" si="1013"/>
        <v/>
      </c>
      <c r="AI9057" s="70" t="str">
        <f t="shared" si="1014"/>
        <v/>
      </c>
      <c r="AJ9057" s="70" t="str">
        <f t="shared" si="1015"/>
        <v>X</v>
      </c>
      <c r="AK9057" s="70" t="str" cm="1">
        <f t="array" ref="AK9057">_xlfn.IFS(AH9057&lt;&gt;"","1",AI9057&lt;&gt;"","2",AJ9057&lt;&gt;"","3")</f>
        <v>3</v>
      </c>
    </row>
    <row r="9058" spans="4:37" x14ac:dyDescent="0.25">
      <c r="D9058" s="71"/>
      <c r="AH9058" s="70" t="str">
        <f t="shared" si="1013"/>
        <v/>
      </c>
      <c r="AI9058" s="70" t="str">
        <f t="shared" si="1014"/>
        <v/>
      </c>
      <c r="AJ9058" s="70" t="str">
        <f t="shared" si="1015"/>
        <v>X</v>
      </c>
      <c r="AK9058" s="70" t="str" cm="1">
        <f t="array" ref="AK9058">_xlfn.IFS(AH9058&lt;&gt;"","1",AI9058&lt;&gt;"","2",AJ9058&lt;&gt;"","3")</f>
        <v>3</v>
      </c>
    </row>
    <row r="9059" spans="4:37" x14ac:dyDescent="0.25">
      <c r="D9059" s="71"/>
      <c r="AH9059" s="70" t="str">
        <f t="shared" si="1013"/>
        <v/>
      </c>
      <c r="AI9059" s="70" t="str">
        <f t="shared" si="1014"/>
        <v/>
      </c>
      <c r="AJ9059" s="70" t="str">
        <f t="shared" si="1015"/>
        <v>X</v>
      </c>
      <c r="AK9059" s="70" t="str" cm="1">
        <f t="array" ref="AK9059">_xlfn.IFS(AH9059&lt;&gt;"","1",AI9059&lt;&gt;"","2",AJ9059&lt;&gt;"","3")</f>
        <v>3</v>
      </c>
    </row>
    <row r="9060" spans="4:37" x14ac:dyDescent="0.25">
      <c r="D9060" s="71"/>
      <c r="AH9060" s="70" t="str">
        <f t="shared" si="1013"/>
        <v/>
      </c>
      <c r="AI9060" s="70" t="str">
        <f t="shared" si="1014"/>
        <v/>
      </c>
      <c r="AJ9060" s="70" t="str">
        <f t="shared" si="1015"/>
        <v>X</v>
      </c>
      <c r="AK9060" s="70" t="str" cm="1">
        <f t="array" ref="AK9060">_xlfn.IFS(AH9060&lt;&gt;"","1",AI9060&lt;&gt;"","2",AJ9060&lt;&gt;"","3")</f>
        <v>3</v>
      </c>
    </row>
    <row r="9061" spans="4:37" x14ac:dyDescent="0.25">
      <c r="D9061" s="71"/>
      <c r="AH9061" s="70" t="str">
        <f t="shared" si="1013"/>
        <v/>
      </c>
      <c r="AI9061" s="70" t="str">
        <f t="shared" si="1014"/>
        <v/>
      </c>
      <c r="AJ9061" s="70" t="str">
        <f t="shared" si="1015"/>
        <v>X</v>
      </c>
      <c r="AK9061" s="70" t="str" cm="1">
        <f t="array" ref="AK9061">_xlfn.IFS(AH9061&lt;&gt;"","1",AI9061&lt;&gt;"","2",AJ9061&lt;&gt;"","3")</f>
        <v>3</v>
      </c>
    </row>
    <row r="9062" spans="4:37" x14ac:dyDescent="0.25">
      <c r="D9062" s="71"/>
      <c r="AH9062" s="70" t="str">
        <f t="shared" si="1013"/>
        <v/>
      </c>
      <c r="AI9062" s="70" t="str">
        <f t="shared" si="1014"/>
        <v/>
      </c>
      <c r="AJ9062" s="70" t="str">
        <f t="shared" si="1015"/>
        <v>X</v>
      </c>
      <c r="AK9062" s="70" t="str" cm="1">
        <f t="array" ref="AK9062">_xlfn.IFS(AH9062&lt;&gt;"","1",AI9062&lt;&gt;"","2",AJ9062&lt;&gt;"","3")</f>
        <v>3</v>
      </c>
    </row>
    <row r="9063" spans="4:37" x14ac:dyDescent="0.25">
      <c r="D9063" s="71"/>
      <c r="AH9063" s="70" t="str">
        <f t="shared" si="1013"/>
        <v/>
      </c>
      <c r="AI9063" s="70" t="str">
        <f t="shared" si="1014"/>
        <v/>
      </c>
      <c r="AJ9063" s="70" t="str">
        <f t="shared" si="1015"/>
        <v>X</v>
      </c>
      <c r="AK9063" s="70" t="str" cm="1">
        <f t="array" ref="AK9063">_xlfn.IFS(AH9063&lt;&gt;"","1",AI9063&lt;&gt;"","2",AJ9063&lt;&gt;"","3")</f>
        <v>3</v>
      </c>
    </row>
    <row r="9064" spans="4:37" x14ac:dyDescent="0.25">
      <c r="D9064" s="71"/>
      <c r="AH9064" s="70" t="str">
        <f t="shared" si="1013"/>
        <v/>
      </c>
      <c r="AI9064" s="70" t="str">
        <f t="shared" si="1014"/>
        <v/>
      </c>
      <c r="AJ9064" s="70" t="str">
        <f t="shared" si="1015"/>
        <v>X</v>
      </c>
      <c r="AK9064" s="70" t="str" cm="1">
        <f t="array" ref="AK9064">_xlfn.IFS(AH9064&lt;&gt;"","1",AI9064&lt;&gt;"","2",AJ9064&lt;&gt;"","3")</f>
        <v>3</v>
      </c>
    </row>
    <row r="9065" spans="4:37" x14ac:dyDescent="0.25">
      <c r="D9065" s="71"/>
      <c r="AH9065" s="70" t="str">
        <f t="shared" si="1013"/>
        <v/>
      </c>
      <c r="AI9065" s="70" t="str">
        <f t="shared" si="1014"/>
        <v/>
      </c>
      <c r="AJ9065" s="70" t="str">
        <f t="shared" si="1015"/>
        <v>X</v>
      </c>
      <c r="AK9065" s="70" t="str" cm="1">
        <f t="array" ref="AK9065">_xlfn.IFS(AH9065&lt;&gt;"","1",AI9065&lt;&gt;"","2",AJ9065&lt;&gt;"","3")</f>
        <v>3</v>
      </c>
    </row>
    <row r="9066" spans="4:37" x14ac:dyDescent="0.25">
      <c r="D9066" s="71"/>
      <c r="AH9066" s="70" t="str">
        <f t="shared" si="1013"/>
        <v/>
      </c>
      <c r="AI9066" s="70" t="str">
        <f t="shared" si="1014"/>
        <v/>
      </c>
      <c r="AJ9066" s="70" t="str">
        <f t="shared" si="1015"/>
        <v>X</v>
      </c>
      <c r="AK9066" s="70" t="str" cm="1">
        <f t="array" ref="AK9066">_xlfn.IFS(AH9066&lt;&gt;"","1",AI9066&lt;&gt;"","2",AJ9066&lt;&gt;"","3")</f>
        <v>3</v>
      </c>
    </row>
    <row r="9067" spans="4:37" x14ac:dyDescent="0.25">
      <c r="D9067" s="71"/>
      <c r="AH9067" s="70" t="str">
        <f t="shared" si="1013"/>
        <v/>
      </c>
      <c r="AI9067" s="70" t="str">
        <f t="shared" si="1014"/>
        <v/>
      </c>
      <c r="AJ9067" s="70" t="str">
        <f t="shared" si="1015"/>
        <v>X</v>
      </c>
      <c r="AK9067" s="70" t="str" cm="1">
        <f t="array" ref="AK9067">_xlfn.IFS(AH9067&lt;&gt;"","1",AI9067&lt;&gt;"","2",AJ9067&lt;&gt;"","3")</f>
        <v>3</v>
      </c>
    </row>
    <row r="9068" spans="4:37" x14ac:dyDescent="0.25">
      <c r="D9068" s="71"/>
      <c r="AH9068" s="70" t="str">
        <f t="shared" si="1013"/>
        <v/>
      </c>
      <c r="AI9068" s="70" t="str">
        <f t="shared" si="1014"/>
        <v/>
      </c>
      <c r="AJ9068" s="70" t="str">
        <f t="shared" si="1015"/>
        <v>X</v>
      </c>
      <c r="AK9068" s="70" t="str" cm="1">
        <f t="array" ref="AK9068">_xlfn.IFS(AH9068&lt;&gt;"","1",AI9068&lt;&gt;"","2",AJ9068&lt;&gt;"","3")</f>
        <v>3</v>
      </c>
    </row>
    <row r="9069" spans="4:37" x14ac:dyDescent="0.25">
      <c r="D9069" s="71"/>
      <c r="AH9069" s="70" t="str">
        <f t="shared" si="1013"/>
        <v/>
      </c>
      <c r="AI9069" s="70" t="str">
        <f t="shared" si="1014"/>
        <v/>
      </c>
      <c r="AJ9069" s="70" t="str">
        <f t="shared" si="1015"/>
        <v>X</v>
      </c>
      <c r="AK9069" s="70" t="str" cm="1">
        <f t="array" ref="AK9069">_xlfn.IFS(AH9069&lt;&gt;"","1",AI9069&lt;&gt;"","2",AJ9069&lt;&gt;"","3")</f>
        <v>3</v>
      </c>
    </row>
    <row r="9070" spans="4:37" x14ac:dyDescent="0.25">
      <c r="D9070" s="71"/>
      <c r="AH9070" s="70" t="str">
        <f t="shared" si="1013"/>
        <v/>
      </c>
      <c r="AI9070" s="70" t="str">
        <f t="shared" si="1014"/>
        <v/>
      </c>
      <c r="AJ9070" s="70" t="str">
        <f t="shared" si="1015"/>
        <v>X</v>
      </c>
      <c r="AK9070" s="70" t="str" cm="1">
        <f t="array" ref="AK9070">_xlfn.IFS(AH9070&lt;&gt;"","1",AI9070&lt;&gt;"","2",AJ9070&lt;&gt;"","3")</f>
        <v>3</v>
      </c>
    </row>
    <row r="9071" spans="4:37" x14ac:dyDescent="0.25">
      <c r="D9071" s="71"/>
      <c r="AH9071" s="70" t="str">
        <f t="shared" si="1013"/>
        <v/>
      </c>
      <c r="AI9071" s="70" t="str">
        <f t="shared" si="1014"/>
        <v/>
      </c>
      <c r="AJ9071" s="70" t="str">
        <f t="shared" si="1015"/>
        <v>X</v>
      </c>
      <c r="AK9071" s="70" t="str" cm="1">
        <f t="array" ref="AK9071">_xlfn.IFS(AH9071&lt;&gt;"","1",AI9071&lt;&gt;"","2",AJ9071&lt;&gt;"","3")</f>
        <v>3</v>
      </c>
    </row>
    <row r="9072" spans="4:37" x14ac:dyDescent="0.25">
      <c r="D9072" s="71"/>
      <c r="AH9072" s="70" t="str">
        <f t="shared" si="1013"/>
        <v/>
      </c>
      <c r="AI9072" s="70" t="str">
        <f t="shared" si="1014"/>
        <v/>
      </c>
      <c r="AJ9072" s="70" t="str">
        <f t="shared" si="1015"/>
        <v>X</v>
      </c>
      <c r="AK9072" s="70" t="str" cm="1">
        <f t="array" ref="AK9072">_xlfn.IFS(AH9072&lt;&gt;"","1",AI9072&lt;&gt;"","2",AJ9072&lt;&gt;"","3")</f>
        <v>3</v>
      </c>
    </row>
    <row r="9073" spans="4:37" x14ac:dyDescent="0.25">
      <c r="D9073" s="71"/>
      <c r="AH9073" s="70" t="str">
        <f t="shared" si="1013"/>
        <v/>
      </c>
      <c r="AI9073" s="70" t="str">
        <f t="shared" si="1014"/>
        <v/>
      </c>
      <c r="AJ9073" s="70" t="str">
        <f t="shared" si="1015"/>
        <v>X</v>
      </c>
      <c r="AK9073" s="70" t="str" cm="1">
        <f t="array" ref="AK9073">_xlfn.IFS(AH9073&lt;&gt;"","1",AI9073&lt;&gt;"","2",AJ9073&lt;&gt;"","3")</f>
        <v>3</v>
      </c>
    </row>
    <row r="9074" spans="4:37" x14ac:dyDescent="0.25">
      <c r="D9074" s="71"/>
      <c r="AH9074" s="70" t="str">
        <f t="shared" si="1013"/>
        <v/>
      </c>
      <c r="AI9074" s="70" t="str">
        <f t="shared" si="1014"/>
        <v/>
      </c>
      <c r="AJ9074" s="70" t="str">
        <f t="shared" si="1015"/>
        <v>X</v>
      </c>
      <c r="AK9074" s="70" t="str" cm="1">
        <f t="array" ref="AK9074">_xlfn.IFS(AH9074&lt;&gt;"","1",AI9074&lt;&gt;"","2",AJ9074&lt;&gt;"","3")</f>
        <v>3</v>
      </c>
    </row>
    <row r="9075" spans="4:37" x14ac:dyDescent="0.25">
      <c r="D9075" s="71"/>
      <c r="AH9075" s="70" t="str">
        <f t="shared" si="1013"/>
        <v/>
      </c>
      <c r="AI9075" s="70" t="str">
        <f t="shared" si="1014"/>
        <v/>
      </c>
      <c r="AJ9075" s="70" t="str">
        <f t="shared" si="1015"/>
        <v>X</v>
      </c>
      <c r="AK9075" s="70" t="str" cm="1">
        <f t="array" ref="AK9075">_xlfn.IFS(AH9075&lt;&gt;"","1",AI9075&lt;&gt;"","2",AJ9075&lt;&gt;"","3")</f>
        <v>3</v>
      </c>
    </row>
    <row r="9076" spans="4:37" x14ac:dyDescent="0.25">
      <c r="D9076" s="71"/>
      <c r="AH9076" s="70" t="str">
        <f t="shared" si="1013"/>
        <v/>
      </c>
      <c r="AI9076" s="70" t="str">
        <f t="shared" si="1014"/>
        <v/>
      </c>
      <c r="AJ9076" s="70" t="str">
        <f t="shared" si="1015"/>
        <v>X</v>
      </c>
      <c r="AK9076" s="70" t="str" cm="1">
        <f t="array" ref="AK9076">_xlfn.IFS(AH9076&lt;&gt;"","1",AI9076&lt;&gt;"","2",AJ9076&lt;&gt;"","3")</f>
        <v>3</v>
      </c>
    </row>
    <row r="9077" spans="4:37" x14ac:dyDescent="0.25">
      <c r="D9077" s="71"/>
      <c r="AH9077" s="70" t="str">
        <f t="shared" si="1013"/>
        <v/>
      </c>
      <c r="AI9077" s="70" t="str">
        <f t="shared" si="1014"/>
        <v/>
      </c>
      <c r="AJ9077" s="70" t="str">
        <f t="shared" si="1015"/>
        <v>X</v>
      </c>
      <c r="AK9077" s="70" t="str" cm="1">
        <f t="array" ref="AK9077">_xlfn.IFS(AH9077&lt;&gt;"","1",AI9077&lt;&gt;"","2",AJ9077&lt;&gt;"","3")</f>
        <v>3</v>
      </c>
    </row>
    <row r="9078" spans="4:37" x14ac:dyDescent="0.25">
      <c r="D9078" s="71"/>
      <c r="AH9078" s="70" t="str">
        <f t="shared" si="1013"/>
        <v/>
      </c>
      <c r="AI9078" s="70" t="str">
        <f t="shared" si="1014"/>
        <v/>
      </c>
      <c r="AJ9078" s="70" t="str">
        <f t="shared" si="1015"/>
        <v>X</v>
      </c>
      <c r="AK9078" s="70" t="str" cm="1">
        <f t="array" ref="AK9078">_xlfn.IFS(AH9078&lt;&gt;"","1",AI9078&lt;&gt;"","2",AJ9078&lt;&gt;"","3")</f>
        <v>3</v>
      </c>
    </row>
    <row r="9079" spans="4:37" x14ac:dyDescent="0.25">
      <c r="D9079" s="71"/>
      <c r="AH9079" s="70" t="str">
        <f t="shared" si="1013"/>
        <v/>
      </c>
      <c r="AI9079" s="70" t="str">
        <f t="shared" si="1014"/>
        <v/>
      </c>
      <c r="AJ9079" s="70" t="str">
        <f t="shared" si="1015"/>
        <v>X</v>
      </c>
      <c r="AK9079" s="70" t="str" cm="1">
        <f t="array" ref="AK9079">_xlfn.IFS(AH9079&lt;&gt;"","1",AI9079&lt;&gt;"","2",AJ9079&lt;&gt;"","3")</f>
        <v>3</v>
      </c>
    </row>
    <row r="9080" spans="4:37" x14ac:dyDescent="0.25">
      <c r="D9080" s="71"/>
      <c r="AH9080" s="70" t="str">
        <f t="shared" si="1013"/>
        <v/>
      </c>
      <c r="AI9080" s="70" t="str">
        <f t="shared" si="1014"/>
        <v/>
      </c>
      <c r="AJ9080" s="70" t="str">
        <f t="shared" si="1015"/>
        <v>X</v>
      </c>
      <c r="AK9080" s="70" t="str" cm="1">
        <f t="array" ref="AK9080">_xlfn.IFS(AH9080&lt;&gt;"","1",AI9080&lt;&gt;"","2",AJ9080&lt;&gt;"","3")</f>
        <v>3</v>
      </c>
    </row>
    <row r="9081" spans="4:37" x14ac:dyDescent="0.25">
      <c r="D9081" s="71"/>
      <c r="AH9081" s="70" t="str">
        <f t="shared" si="1013"/>
        <v/>
      </c>
      <c r="AI9081" s="70" t="str">
        <f t="shared" si="1014"/>
        <v/>
      </c>
      <c r="AJ9081" s="70" t="str">
        <f t="shared" si="1015"/>
        <v>X</v>
      </c>
      <c r="AK9081" s="70" t="str" cm="1">
        <f t="array" ref="AK9081">_xlfn.IFS(AH9081&lt;&gt;"","1",AI9081&lt;&gt;"","2",AJ9081&lt;&gt;"","3")</f>
        <v>3</v>
      </c>
    </row>
    <row r="9082" spans="4:37" x14ac:dyDescent="0.25">
      <c r="D9082" s="71"/>
      <c r="AH9082" s="70" t="str">
        <f t="shared" si="1013"/>
        <v/>
      </c>
      <c r="AI9082" s="70" t="str">
        <f t="shared" si="1014"/>
        <v/>
      </c>
      <c r="AJ9082" s="70" t="str">
        <f t="shared" si="1015"/>
        <v>X</v>
      </c>
      <c r="AK9082" s="70" t="str" cm="1">
        <f t="array" ref="AK9082">_xlfn.IFS(AH9082&lt;&gt;"","1",AI9082&lt;&gt;"","2",AJ9082&lt;&gt;"","3")</f>
        <v>3</v>
      </c>
    </row>
    <row r="9083" spans="4:37" x14ac:dyDescent="0.25">
      <c r="D9083" s="71"/>
      <c r="AH9083" s="70" t="str">
        <f t="shared" si="1013"/>
        <v/>
      </c>
      <c r="AI9083" s="70" t="str">
        <f t="shared" si="1014"/>
        <v/>
      </c>
      <c r="AJ9083" s="70" t="str">
        <f t="shared" si="1015"/>
        <v>X</v>
      </c>
      <c r="AK9083" s="70" t="str" cm="1">
        <f t="array" ref="AK9083">_xlfn.IFS(AH9083&lt;&gt;"","1",AI9083&lt;&gt;"","2",AJ9083&lt;&gt;"","3")</f>
        <v>3</v>
      </c>
    </row>
    <row r="9084" spans="4:37" x14ac:dyDescent="0.25">
      <c r="D9084" s="71"/>
      <c r="AH9084" s="70" t="str">
        <f t="shared" si="1013"/>
        <v/>
      </c>
      <c r="AI9084" s="70" t="str">
        <f t="shared" si="1014"/>
        <v/>
      </c>
      <c r="AJ9084" s="70" t="str">
        <f t="shared" si="1015"/>
        <v>X</v>
      </c>
      <c r="AK9084" s="70" t="str" cm="1">
        <f t="array" ref="AK9084">_xlfn.IFS(AH9084&lt;&gt;"","1",AI9084&lt;&gt;"","2",AJ9084&lt;&gt;"","3")</f>
        <v>3</v>
      </c>
    </row>
    <row r="9085" spans="4:37" x14ac:dyDescent="0.25">
      <c r="D9085" s="71"/>
      <c r="AH9085" s="70" t="str">
        <f t="shared" si="1013"/>
        <v/>
      </c>
      <c r="AI9085" s="70" t="str">
        <f t="shared" si="1014"/>
        <v/>
      </c>
      <c r="AJ9085" s="70" t="str">
        <f t="shared" si="1015"/>
        <v>X</v>
      </c>
      <c r="AK9085" s="70" t="str" cm="1">
        <f t="array" ref="AK9085">_xlfn.IFS(AH9085&lt;&gt;"","1",AI9085&lt;&gt;"","2",AJ9085&lt;&gt;"","3")</f>
        <v>3</v>
      </c>
    </row>
    <row r="9086" spans="4:37" x14ac:dyDescent="0.25">
      <c r="D9086" s="71"/>
      <c r="AH9086" s="70" t="str">
        <f t="shared" si="1013"/>
        <v/>
      </c>
      <c r="AI9086" s="70" t="str">
        <f t="shared" si="1014"/>
        <v/>
      </c>
      <c r="AJ9086" s="70" t="str">
        <f t="shared" si="1015"/>
        <v>X</v>
      </c>
      <c r="AK9086" s="70" t="str" cm="1">
        <f t="array" ref="AK9086">_xlfn.IFS(AH9086&lt;&gt;"","1",AI9086&lt;&gt;"","2",AJ9086&lt;&gt;"","3")</f>
        <v>3</v>
      </c>
    </row>
    <row r="9087" spans="4:37" x14ac:dyDescent="0.25">
      <c r="D9087" s="71"/>
      <c r="AH9087" s="70" t="str">
        <f t="shared" si="1013"/>
        <v/>
      </c>
      <c r="AI9087" s="70" t="str">
        <f t="shared" si="1014"/>
        <v/>
      </c>
      <c r="AJ9087" s="70" t="str">
        <f t="shared" si="1015"/>
        <v>X</v>
      </c>
      <c r="AK9087" s="70" t="str" cm="1">
        <f t="array" ref="AK9087">_xlfn.IFS(AH9087&lt;&gt;"","1",AI9087&lt;&gt;"","2",AJ9087&lt;&gt;"","3")</f>
        <v>3</v>
      </c>
    </row>
    <row r="9088" spans="4:37" x14ac:dyDescent="0.25">
      <c r="D9088" s="71"/>
      <c r="AH9088" s="70" t="str">
        <f t="shared" si="1013"/>
        <v/>
      </c>
      <c r="AI9088" s="70" t="str">
        <f t="shared" si="1014"/>
        <v/>
      </c>
      <c r="AJ9088" s="70" t="str">
        <f t="shared" si="1015"/>
        <v>X</v>
      </c>
      <c r="AK9088" s="70" t="str" cm="1">
        <f t="array" ref="AK9088">_xlfn.IFS(AH9088&lt;&gt;"","1",AI9088&lt;&gt;"","2",AJ9088&lt;&gt;"","3")</f>
        <v>3</v>
      </c>
    </row>
    <row r="9089" spans="4:37" x14ac:dyDescent="0.25">
      <c r="D9089" s="71"/>
      <c r="AH9089" s="70" t="str">
        <f t="shared" si="1013"/>
        <v/>
      </c>
      <c r="AI9089" s="70" t="str">
        <f t="shared" si="1014"/>
        <v/>
      </c>
      <c r="AJ9089" s="70" t="str">
        <f t="shared" si="1015"/>
        <v>X</v>
      </c>
      <c r="AK9089" s="70" t="str" cm="1">
        <f t="array" ref="AK9089">_xlfn.IFS(AH9089&lt;&gt;"","1",AI9089&lt;&gt;"","2",AJ9089&lt;&gt;"","3")</f>
        <v>3</v>
      </c>
    </row>
    <row r="9090" spans="4:37" x14ac:dyDescent="0.25">
      <c r="D9090" s="71"/>
      <c r="AH9090" s="70" t="str">
        <f t="shared" si="1013"/>
        <v/>
      </c>
      <c r="AI9090" s="70" t="str">
        <f t="shared" si="1014"/>
        <v/>
      </c>
      <c r="AJ9090" s="70" t="str">
        <f t="shared" si="1015"/>
        <v>X</v>
      </c>
      <c r="AK9090" s="70" t="str" cm="1">
        <f t="array" ref="AK9090">_xlfn.IFS(AH9090&lt;&gt;"","1",AI9090&lt;&gt;"","2",AJ9090&lt;&gt;"","3")</f>
        <v>3</v>
      </c>
    </row>
    <row r="9091" spans="4:37" x14ac:dyDescent="0.25">
      <c r="D9091" s="71"/>
      <c r="AH9091" s="70" t="str">
        <f t="shared" si="1013"/>
        <v/>
      </c>
      <c r="AI9091" s="70" t="str">
        <f t="shared" si="1014"/>
        <v/>
      </c>
      <c r="AJ9091" s="70" t="str">
        <f t="shared" si="1015"/>
        <v>X</v>
      </c>
      <c r="AK9091" s="70" t="str" cm="1">
        <f t="array" ref="AK9091">_xlfn.IFS(AH9091&lt;&gt;"","1",AI9091&lt;&gt;"","2",AJ9091&lt;&gt;"","3")</f>
        <v>3</v>
      </c>
    </row>
    <row r="9092" spans="4:37" x14ac:dyDescent="0.25">
      <c r="D9092" s="71"/>
      <c r="AH9092" s="70" t="str">
        <f t="shared" si="1013"/>
        <v/>
      </c>
      <c r="AI9092" s="70" t="str">
        <f t="shared" si="1014"/>
        <v/>
      </c>
      <c r="AJ9092" s="70" t="str">
        <f t="shared" si="1015"/>
        <v>X</v>
      </c>
      <c r="AK9092" s="70" t="str" cm="1">
        <f t="array" ref="AK9092">_xlfn.IFS(AH9092&lt;&gt;"","1",AI9092&lt;&gt;"","2",AJ9092&lt;&gt;"","3")</f>
        <v>3</v>
      </c>
    </row>
    <row r="9093" spans="4:37" x14ac:dyDescent="0.25">
      <c r="D9093" s="71"/>
      <c r="AH9093" s="70" t="str">
        <f t="shared" si="1013"/>
        <v/>
      </c>
      <c r="AI9093" s="70" t="str">
        <f t="shared" si="1014"/>
        <v/>
      </c>
      <c r="AJ9093" s="70" t="str">
        <f t="shared" si="1015"/>
        <v>X</v>
      </c>
      <c r="AK9093" s="70" t="str" cm="1">
        <f t="array" ref="AK9093">_xlfn.IFS(AH9093&lt;&gt;"","1",AI9093&lt;&gt;"","2",AJ9093&lt;&gt;"","3")</f>
        <v>3</v>
      </c>
    </row>
    <row r="9094" spans="4:37" x14ac:dyDescent="0.25">
      <c r="D9094" s="71"/>
      <c r="AH9094" s="70" t="str">
        <f t="shared" si="1013"/>
        <v/>
      </c>
      <c r="AI9094" s="70" t="str">
        <f t="shared" si="1014"/>
        <v/>
      </c>
      <c r="AJ9094" s="70" t="str">
        <f t="shared" si="1015"/>
        <v>X</v>
      </c>
      <c r="AK9094" s="70" t="str" cm="1">
        <f t="array" ref="AK9094">_xlfn.IFS(AH9094&lt;&gt;"","1",AI9094&lt;&gt;"","2",AJ9094&lt;&gt;"","3")</f>
        <v>3</v>
      </c>
    </row>
    <row r="9095" spans="4:37" x14ac:dyDescent="0.25">
      <c r="D9095" s="71"/>
      <c r="AH9095" s="70" t="str">
        <f t="shared" si="1013"/>
        <v/>
      </c>
      <c r="AI9095" s="70" t="str">
        <f t="shared" si="1014"/>
        <v/>
      </c>
      <c r="AJ9095" s="70" t="str">
        <f t="shared" si="1015"/>
        <v>X</v>
      </c>
      <c r="AK9095" s="70" t="str" cm="1">
        <f t="array" ref="AK9095">_xlfn.IFS(AH9095&lt;&gt;"","1",AI9095&lt;&gt;"","2",AJ9095&lt;&gt;"","3")</f>
        <v>3</v>
      </c>
    </row>
    <row r="9096" spans="4:37" x14ac:dyDescent="0.25">
      <c r="D9096" s="71"/>
      <c r="AH9096" s="70" t="str">
        <f t="shared" si="1013"/>
        <v/>
      </c>
      <c r="AI9096" s="70" t="str">
        <f t="shared" si="1014"/>
        <v/>
      </c>
      <c r="AJ9096" s="70" t="str">
        <f t="shared" si="1015"/>
        <v>X</v>
      </c>
      <c r="AK9096" s="70" t="str" cm="1">
        <f t="array" ref="AK9096">_xlfn.IFS(AH9096&lt;&gt;"","1",AI9096&lt;&gt;"","2",AJ9096&lt;&gt;"","3")</f>
        <v>3</v>
      </c>
    </row>
    <row r="9097" spans="4:37" x14ac:dyDescent="0.25">
      <c r="D9097" s="71"/>
      <c r="AH9097" s="70" t="str">
        <f t="shared" si="1013"/>
        <v/>
      </c>
      <c r="AI9097" s="70" t="str">
        <f t="shared" si="1014"/>
        <v/>
      </c>
      <c r="AJ9097" s="70" t="str">
        <f t="shared" si="1015"/>
        <v>X</v>
      </c>
      <c r="AK9097" s="70" t="str" cm="1">
        <f t="array" ref="AK9097">_xlfn.IFS(AH9097&lt;&gt;"","1",AI9097&lt;&gt;"","2",AJ9097&lt;&gt;"","3")</f>
        <v>3</v>
      </c>
    </row>
    <row r="9098" spans="4:37" x14ac:dyDescent="0.25">
      <c r="D9098" s="71"/>
      <c r="AH9098" s="70" t="str">
        <f t="shared" si="1013"/>
        <v/>
      </c>
      <c r="AI9098" s="70" t="str">
        <f t="shared" si="1014"/>
        <v/>
      </c>
      <c r="AJ9098" s="70" t="str">
        <f t="shared" si="1015"/>
        <v>X</v>
      </c>
      <c r="AK9098" s="70" t="str" cm="1">
        <f t="array" ref="AK9098">_xlfn.IFS(AH9098&lt;&gt;"","1",AI9098&lt;&gt;"","2",AJ9098&lt;&gt;"","3")</f>
        <v>3</v>
      </c>
    </row>
    <row r="9099" spans="4:37" x14ac:dyDescent="0.25">
      <c r="D9099" s="71"/>
      <c r="AH9099" s="70" t="str">
        <f t="shared" si="1013"/>
        <v/>
      </c>
      <c r="AI9099" s="70" t="str">
        <f t="shared" si="1014"/>
        <v/>
      </c>
      <c r="AJ9099" s="70" t="str">
        <f t="shared" si="1015"/>
        <v>X</v>
      </c>
      <c r="AK9099" s="70" t="str" cm="1">
        <f t="array" ref="AK9099">_xlfn.IFS(AH9099&lt;&gt;"","1",AI9099&lt;&gt;"","2",AJ9099&lt;&gt;"","3")</f>
        <v>3</v>
      </c>
    </row>
    <row r="9100" spans="4:37" x14ac:dyDescent="0.25">
      <c r="D9100" s="71"/>
      <c r="AH9100" s="70" t="str">
        <f t="shared" si="1013"/>
        <v/>
      </c>
      <c r="AI9100" s="70" t="str">
        <f t="shared" si="1014"/>
        <v/>
      </c>
      <c r="AJ9100" s="70" t="str">
        <f t="shared" si="1015"/>
        <v>X</v>
      </c>
      <c r="AK9100" s="70" t="str" cm="1">
        <f t="array" ref="AK9100">_xlfn.IFS(AH9100&lt;&gt;"","1",AI9100&lt;&gt;"","2",AJ9100&lt;&gt;"","3")</f>
        <v>3</v>
      </c>
    </row>
    <row r="9101" spans="4:37" x14ac:dyDescent="0.25">
      <c r="D9101" s="71"/>
      <c r="AH9101" s="70" t="str">
        <f t="shared" si="1013"/>
        <v/>
      </c>
      <c r="AI9101" s="70" t="str">
        <f t="shared" si="1014"/>
        <v/>
      </c>
      <c r="AJ9101" s="70" t="str">
        <f t="shared" si="1015"/>
        <v>X</v>
      </c>
      <c r="AK9101" s="70" t="str" cm="1">
        <f t="array" ref="AK9101">_xlfn.IFS(AH9101&lt;&gt;"","1",AI9101&lt;&gt;"","2",AJ9101&lt;&gt;"","3")</f>
        <v>3</v>
      </c>
    </row>
    <row r="9102" spans="4:37" x14ac:dyDescent="0.25">
      <c r="D9102" s="71"/>
      <c r="AH9102" s="70" t="str">
        <f t="shared" si="1013"/>
        <v/>
      </c>
      <c r="AI9102" s="70" t="str">
        <f t="shared" si="1014"/>
        <v/>
      </c>
      <c r="AJ9102" s="70" t="str">
        <f t="shared" si="1015"/>
        <v>X</v>
      </c>
      <c r="AK9102" s="70" t="str" cm="1">
        <f t="array" ref="AK9102">_xlfn.IFS(AH9102&lt;&gt;"","1",AI9102&lt;&gt;"","2",AJ9102&lt;&gt;"","3")</f>
        <v>3</v>
      </c>
    </row>
    <row r="9103" spans="4:37" x14ac:dyDescent="0.25">
      <c r="D9103" s="71"/>
      <c r="AH9103" s="70" t="str">
        <f t="shared" si="1013"/>
        <v/>
      </c>
      <c r="AI9103" s="70" t="str">
        <f t="shared" si="1014"/>
        <v/>
      </c>
      <c r="AJ9103" s="70" t="str">
        <f t="shared" si="1015"/>
        <v>X</v>
      </c>
      <c r="AK9103" s="70" t="str" cm="1">
        <f t="array" ref="AK9103">_xlfn.IFS(AH9103&lt;&gt;"","1",AI9103&lt;&gt;"","2",AJ9103&lt;&gt;"","3")</f>
        <v>3</v>
      </c>
    </row>
    <row r="9104" spans="4:37" x14ac:dyDescent="0.25">
      <c r="D9104" s="71"/>
      <c r="AH9104" s="70" t="str">
        <f t="shared" si="1013"/>
        <v/>
      </c>
      <c r="AI9104" s="70" t="str">
        <f t="shared" si="1014"/>
        <v/>
      </c>
      <c r="AJ9104" s="70" t="str">
        <f t="shared" si="1015"/>
        <v>X</v>
      </c>
      <c r="AK9104" s="70" t="str" cm="1">
        <f t="array" ref="AK9104">_xlfn.IFS(AH9104&lt;&gt;"","1",AI9104&lt;&gt;"","2",AJ9104&lt;&gt;"","3")</f>
        <v>3</v>
      </c>
    </row>
    <row r="9105" spans="4:37" x14ac:dyDescent="0.25">
      <c r="D9105" s="71"/>
      <c r="AH9105" s="70" t="str">
        <f t="shared" si="1013"/>
        <v/>
      </c>
      <c r="AI9105" s="70" t="str">
        <f t="shared" si="1014"/>
        <v/>
      </c>
      <c r="AJ9105" s="70" t="str">
        <f t="shared" si="1015"/>
        <v>X</v>
      </c>
      <c r="AK9105" s="70" t="str" cm="1">
        <f t="array" ref="AK9105">_xlfn.IFS(AH9105&lt;&gt;"","1",AI9105&lt;&gt;"","2",AJ9105&lt;&gt;"","3")</f>
        <v>3</v>
      </c>
    </row>
    <row r="9106" spans="4:37" x14ac:dyDescent="0.25">
      <c r="D9106" s="71"/>
      <c r="AH9106" s="70" t="str">
        <f t="shared" si="1013"/>
        <v/>
      </c>
      <c r="AI9106" s="70" t="str">
        <f t="shared" si="1014"/>
        <v/>
      </c>
      <c r="AJ9106" s="70" t="str">
        <f t="shared" si="1015"/>
        <v>X</v>
      </c>
      <c r="AK9106" s="70" t="str" cm="1">
        <f t="array" ref="AK9106">_xlfn.IFS(AH9106&lt;&gt;"","1",AI9106&lt;&gt;"","2",AJ9106&lt;&gt;"","3")</f>
        <v>3</v>
      </c>
    </row>
    <row r="9107" spans="4:37" x14ac:dyDescent="0.25">
      <c r="D9107" s="71"/>
      <c r="AH9107" s="70" t="str">
        <f t="shared" ref="AH9107:AH9132" si="1016">IF(ISNUMBER(SEARCH("regional",$F9107)),$F9107,"")</f>
        <v/>
      </c>
      <c r="AI9107" s="70" t="str">
        <f t="shared" si="1014"/>
        <v/>
      </c>
      <c r="AJ9107" s="70" t="str">
        <f t="shared" si="1015"/>
        <v>X</v>
      </c>
      <c r="AK9107" s="70" t="str" cm="1">
        <f t="array" ref="AK9107">_xlfn.IFS(AH9107&lt;&gt;"","1",AI9107&lt;&gt;"","2",AJ9107&lt;&gt;"","3")</f>
        <v>3</v>
      </c>
    </row>
    <row r="9108" spans="4:37" x14ac:dyDescent="0.25">
      <c r="D9108" s="71"/>
      <c r="AH9108" s="70" t="str">
        <f t="shared" si="1016"/>
        <v/>
      </c>
      <c r="AI9108" s="70" t="str">
        <f t="shared" ref="AI9108:AI9132" si="1017">IF(ISNUMBER(SEARCH("sectional",$F9108)),$F9108,"")</f>
        <v/>
      </c>
      <c r="AJ9108" s="70" t="str">
        <f t="shared" ref="AJ9108:AJ9132" si="1018">IF(AND(AH9108="",AI9108=""),"X","")</f>
        <v>X</v>
      </c>
      <c r="AK9108" s="70" t="str" cm="1">
        <f t="array" ref="AK9108">_xlfn.IFS(AH9108&lt;&gt;"","1",AI9108&lt;&gt;"","2",AJ9108&lt;&gt;"","3")</f>
        <v>3</v>
      </c>
    </row>
    <row r="9109" spans="4:37" x14ac:dyDescent="0.25">
      <c r="D9109" s="71"/>
      <c r="AH9109" s="70" t="str">
        <f t="shared" si="1016"/>
        <v/>
      </c>
      <c r="AI9109" s="70" t="str">
        <f t="shared" si="1017"/>
        <v/>
      </c>
      <c r="AJ9109" s="70" t="str">
        <f t="shared" si="1018"/>
        <v>X</v>
      </c>
      <c r="AK9109" s="70" t="str" cm="1">
        <f t="array" ref="AK9109">_xlfn.IFS(AH9109&lt;&gt;"","1",AI9109&lt;&gt;"","2",AJ9109&lt;&gt;"","3")</f>
        <v>3</v>
      </c>
    </row>
    <row r="9110" spans="4:37" x14ac:dyDescent="0.25">
      <c r="D9110" s="71"/>
      <c r="AH9110" s="70" t="str">
        <f t="shared" si="1016"/>
        <v/>
      </c>
      <c r="AI9110" s="70" t="str">
        <f t="shared" si="1017"/>
        <v/>
      </c>
      <c r="AJ9110" s="70" t="str">
        <f t="shared" si="1018"/>
        <v>X</v>
      </c>
      <c r="AK9110" s="70" t="str" cm="1">
        <f t="array" ref="AK9110">_xlfn.IFS(AH9110&lt;&gt;"","1",AI9110&lt;&gt;"","2",AJ9110&lt;&gt;"","3")</f>
        <v>3</v>
      </c>
    </row>
    <row r="9111" spans="4:37" x14ac:dyDescent="0.25">
      <c r="D9111" s="71"/>
      <c r="AH9111" s="70" t="str">
        <f t="shared" si="1016"/>
        <v/>
      </c>
      <c r="AI9111" s="70" t="str">
        <f t="shared" si="1017"/>
        <v/>
      </c>
      <c r="AJ9111" s="70" t="str">
        <f t="shared" si="1018"/>
        <v>X</v>
      </c>
      <c r="AK9111" s="70" t="str" cm="1">
        <f t="array" ref="AK9111">_xlfn.IFS(AH9111&lt;&gt;"","1",AI9111&lt;&gt;"","2",AJ9111&lt;&gt;"","3")</f>
        <v>3</v>
      </c>
    </row>
    <row r="9112" spans="4:37" x14ac:dyDescent="0.25">
      <c r="D9112" s="71"/>
      <c r="AH9112" s="70" t="str">
        <f t="shared" si="1016"/>
        <v/>
      </c>
      <c r="AI9112" s="70" t="str">
        <f t="shared" si="1017"/>
        <v/>
      </c>
      <c r="AJ9112" s="70" t="str">
        <f t="shared" si="1018"/>
        <v>X</v>
      </c>
      <c r="AK9112" s="70" t="str" cm="1">
        <f t="array" ref="AK9112">_xlfn.IFS(AH9112&lt;&gt;"","1",AI9112&lt;&gt;"","2",AJ9112&lt;&gt;"","3")</f>
        <v>3</v>
      </c>
    </row>
    <row r="9113" spans="4:37" x14ac:dyDescent="0.25">
      <c r="D9113" s="71"/>
      <c r="AH9113" s="70" t="str">
        <f t="shared" si="1016"/>
        <v/>
      </c>
      <c r="AI9113" s="70" t="str">
        <f t="shared" si="1017"/>
        <v/>
      </c>
      <c r="AJ9113" s="70" t="str">
        <f t="shared" si="1018"/>
        <v>X</v>
      </c>
      <c r="AK9113" s="70" t="str" cm="1">
        <f t="array" ref="AK9113">_xlfn.IFS(AH9113&lt;&gt;"","1",AI9113&lt;&gt;"","2",AJ9113&lt;&gt;"","3")</f>
        <v>3</v>
      </c>
    </row>
    <row r="9114" spans="4:37" x14ac:dyDescent="0.25">
      <c r="D9114" s="71"/>
      <c r="AH9114" s="70" t="str">
        <f t="shared" si="1016"/>
        <v/>
      </c>
      <c r="AI9114" s="70" t="str">
        <f t="shared" si="1017"/>
        <v/>
      </c>
      <c r="AJ9114" s="70" t="str">
        <f t="shared" si="1018"/>
        <v>X</v>
      </c>
      <c r="AK9114" s="70" t="str" cm="1">
        <f t="array" ref="AK9114">_xlfn.IFS(AH9114&lt;&gt;"","1",AI9114&lt;&gt;"","2",AJ9114&lt;&gt;"","3")</f>
        <v>3</v>
      </c>
    </row>
    <row r="9115" spans="4:37" x14ac:dyDescent="0.25">
      <c r="D9115" s="71"/>
      <c r="AH9115" s="70" t="str">
        <f t="shared" si="1016"/>
        <v/>
      </c>
      <c r="AI9115" s="70" t="str">
        <f t="shared" si="1017"/>
        <v/>
      </c>
      <c r="AJ9115" s="70" t="str">
        <f t="shared" si="1018"/>
        <v>X</v>
      </c>
      <c r="AK9115" s="70" t="str" cm="1">
        <f t="array" ref="AK9115">_xlfn.IFS(AH9115&lt;&gt;"","1",AI9115&lt;&gt;"","2",AJ9115&lt;&gt;"","3")</f>
        <v>3</v>
      </c>
    </row>
    <row r="9116" spans="4:37" x14ac:dyDescent="0.25">
      <c r="D9116" s="71"/>
      <c r="AH9116" s="70" t="str">
        <f t="shared" si="1016"/>
        <v/>
      </c>
      <c r="AI9116" s="70" t="str">
        <f t="shared" si="1017"/>
        <v/>
      </c>
      <c r="AJ9116" s="70" t="str">
        <f t="shared" si="1018"/>
        <v>X</v>
      </c>
      <c r="AK9116" s="70" t="str" cm="1">
        <f t="array" ref="AK9116">_xlfn.IFS(AH9116&lt;&gt;"","1",AI9116&lt;&gt;"","2",AJ9116&lt;&gt;"","3")</f>
        <v>3</v>
      </c>
    </row>
    <row r="9117" spans="4:37" x14ac:dyDescent="0.25">
      <c r="D9117" s="71"/>
      <c r="AH9117" s="70" t="str">
        <f t="shared" si="1016"/>
        <v/>
      </c>
      <c r="AI9117" s="70" t="str">
        <f t="shared" si="1017"/>
        <v/>
      </c>
      <c r="AJ9117" s="70" t="str">
        <f t="shared" si="1018"/>
        <v>X</v>
      </c>
      <c r="AK9117" s="70" t="str" cm="1">
        <f t="array" ref="AK9117">_xlfn.IFS(AH9117&lt;&gt;"","1",AI9117&lt;&gt;"","2",AJ9117&lt;&gt;"","3")</f>
        <v>3</v>
      </c>
    </row>
    <row r="9118" spans="4:37" x14ac:dyDescent="0.25">
      <c r="D9118" s="71"/>
      <c r="AH9118" s="70" t="str">
        <f t="shared" si="1016"/>
        <v/>
      </c>
      <c r="AI9118" s="70" t="str">
        <f t="shared" si="1017"/>
        <v/>
      </c>
      <c r="AJ9118" s="70" t="str">
        <f t="shared" si="1018"/>
        <v>X</v>
      </c>
      <c r="AK9118" s="70" t="str" cm="1">
        <f t="array" ref="AK9118">_xlfn.IFS(AH9118&lt;&gt;"","1",AI9118&lt;&gt;"","2",AJ9118&lt;&gt;"","3")</f>
        <v>3</v>
      </c>
    </row>
    <row r="9119" spans="4:37" x14ac:dyDescent="0.25">
      <c r="D9119" s="71"/>
      <c r="AH9119" s="70" t="str">
        <f t="shared" si="1016"/>
        <v/>
      </c>
      <c r="AI9119" s="70" t="str">
        <f t="shared" si="1017"/>
        <v/>
      </c>
      <c r="AJ9119" s="70" t="str">
        <f t="shared" si="1018"/>
        <v>X</v>
      </c>
      <c r="AK9119" s="70" t="str" cm="1">
        <f t="array" ref="AK9119">_xlfn.IFS(AH9119&lt;&gt;"","1",AI9119&lt;&gt;"","2",AJ9119&lt;&gt;"","3")</f>
        <v>3</v>
      </c>
    </row>
    <row r="9120" spans="4:37" x14ac:dyDescent="0.25">
      <c r="D9120" s="71"/>
      <c r="AH9120" s="70" t="str">
        <f t="shared" si="1016"/>
        <v/>
      </c>
      <c r="AI9120" s="70" t="str">
        <f t="shared" si="1017"/>
        <v/>
      </c>
      <c r="AJ9120" s="70" t="str">
        <f t="shared" si="1018"/>
        <v>X</v>
      </c>
      <c r="AK9120" s="70" t="str" cm="1">
        <f t="array" ref="AK9120">_xlfn.IFS(AH9120&lt;&gt;"","1",AI9120&lt;&gt;"","2",AJ9120&lt;&gt;"","3")</f>
        <v>3</v>
      </c>
    </row>
    <row r="9121" spans="4:37" x14ac:dyDescent="0.25">
      <c r="D9121" s="71"/>
      <c r="AH9121" s="70" t="str">
        <f t="shared" si="1016"/>
        <v/>
      </c>
      <c r="AI9121" s="70" t="str">
        <f t="shared" si="1017"/>
        <v/>
      </c>
      <c r="AJ9121" s="70" t="str">
        <f t="shared" si="1018"/>
        <v>X</v>
      </c>
      <c r="AK9121" s="70" t="str" cm="1">
        <f t="array" ref="AK9121">_xlfn.IFS(AH9121&lt;&gt;"","1",AI9121&lt;&gt;"","2",AJ9121&lt;&gt;"","3")</f>
        <v>3</v>
      </c>
    </row>
    <row r="9122" spans="4:37" x14ac:dyDescent="0.25">
      <c r="D9122" s="71"/>
      <c r="AH9122" s="70" t="str">
        <f t="shared" si="1016"/>
        <v/>
      </c>
      <c r="AI9122" s="70" t="str">
        <f t="shared" si="1017"/>
        <v/>
      </c>
      <c r="AJ9122" s="70" t="str">
        <f t="shared" si="1018"/>
        <v>X</v>
      </c>
      <c r="AK9122" s="70" t="str" cm="1">
        <f t="array" ref="AK9122">_xlfn.IFS(AH9122&lt;&gt;"","1",AI9122&lt;&gt;"","2",AJ9122&lt;&gt;"","3")</f>
        <v>3</v>
      </c>
    </row>
    <row r="9123" spans="4:37" x14ac:dyDescent="0.25">
      <c r="D9123" s="71"/>
      <c r="AH9123" s="70" t="str">
        <f t="shared" si="1016"/>
        <v/>
      </c>
      <c r="AI9123" s="70" t="str">
        <f t="shared" si="1017"/>
        <v/>
      </c>
      <c r="AJ9123" s="70" t="str">
        <f t="shared" si="1018"/>
        <v>X</v>
      </c>
      <c r="AK9123" s="70" t="str" cm="1">
        <f t="array" ref="AK9123">_xlfn.IFS(AH9123&lt;&gt;"","1",AI9123&lt;&gt;"","2",AJ9123&lt;&gt;"","3")</f>
        <v>3</v>
      </c>
    </row>
    <row r="9124" spans="4:37" x14ac:dyDescent="0.25">
      <c r="D9124" s="71"/>
      <c r="AH9124" s="70" t="str">
        <f t="shared" si="1016"/>
        <v/>
      </c>
      <c r="AI9124" s="70" t="str">
        <f t="shared" si="1017"/>
        <v/>
      </c>
      <c r="AJ9124" s="70" t="str">
        <f t="shared" si="1018"/>
        <v>X</v>
      </c>
      <c r="AK9124" s="70" t="str" cm="1">
        <f t="array" ref="AK9124">_xlfn.IFS(AH9124&lt;&gt;"","1",AI9124&lt;&gt;"","2",AJ9124&lt;&gt;"","3")</f>
        <v>3</v>
      </c>
    </row>
    <row r="9125" spans="4:37" x14ac:dyDescent="0.25">
      <c r="D9125" s="71"/>
      <c r="AH9125" s="70" t="str">
        <f t="shared" si="1016"/>
        <v/>
      </c>
      <c r="AI9125" s="70" t="str">
        <f t="shared" si="1017"/>
        <v/>
      </c>
      <c r="AJ9125" s="70" t="str">
        <f t="shared" si="1018"/>
        <v>X</v>
      </c>
      <c r="AK9125" s="70" t="str" cm="1">
        <f t="array" ref="AK9125">_xlfn.IFS(AH9125&lt;&gt;"","1",AI9125&lt;&gt;"","2",AJ9125&lt;&gt;"","3")</f>
        <v>3</v>
      </c>
    </row>
    <row r="9126" spans="4:37" x14ac:dyDescent="0.25">
      <c r="D9126" s="71"/>
      <c r="AH9126" s="70" t="str">
        <f t="shared" si="1016"/>
        <v/>
      </c>
      <c r="AI9126" s="70" t="str">
        <f t="shared" si="1017"/>
        <v/>
      </c>
      <c r="AJ9126" s="70" t="str">
        <f t="shared" si="1018"/>
        <v>X</v>
      </c>
      <c r="AK9126" s="70" t="str" cm="1">
        <f t="array" ref="AK9126">_xlfn.IFS(AH9126&lt;&gt;"","1",AI9126&lt;&gt;"","2",AJ9126&lt;&gt;"","3")</f>
        <v>3</v>
      </c>
    </row>
    <row r="9127" spans="4:37" x14ac:dyDescent="0.25">
      <c r="D9127" s="71"/>
      <c r="AH9127" s="70" t="str">
        <f t="shared" si="1016"/>
        <v/>
      </c>
      <c r="AI9127" s="70" t="str">
        <f t="shared" si="1017"/>
        <v/>
      </c>
      <c r="AJ9127" s="70" t="str">
        <f t="shared" si="1018"/>
        <v>X</v>
      </c>
      <c r="AK9127" s="70" t="str" cm="1">
        <f t="array" ref="AK9127">_xlfn.IFS(AH9127&lt;&gt;"","1",AI9127&lt;&gt;"","2",AJ9127&lt;&gt;"","3")</f>
        <v>3</v>
      </c>
    </row>
    <row r="9128" spans="4:37" x14ac:dyDescent="0.25">
      <c r="D9128" s="71"/>
      <c r="AH9128" s="70" t="str">
        <f t="shared" si="1016"/>
        <v/>
      </c>
      <c r="AI9128" s="70" t="str">
        <f t="shared" si="1017"/>
        <v/>
      </c>
      <c r="AJ9128" s="70" t="str">
        <f t="shared" si="1018"/>
        <v>X</v>
      </c>
      <c r="AK9128" s="70" t="str" cm="1">
        <f t="array" ref="AK9128">_xlfn.IFS(AH9128&lt;&gt;"","1",AI9128&lt;&gt;"","2",AJ9128&lt;&gt;"","3")</f>
        <v>3</v>
      </c>
    </row>
    <row r="9129" spans="4:37" x14ac:dyDescent="0.25">
      <c r="D9129" s="71"/>
      <c r="AH9129" s="70" t="str">
        <f t="shared" si="1016"/>
        <v/>
      </c>
      <c r="AI9129" s="70" t="str">
        <f t="shared" si="1017"/>
        <v/>
      </c>
      <c r="AJ9129" s="70" t="str">
        <f t="shared" si="1018"/>
        <v>X</v>
      </c>
      <c r="AK9129" s="70" t="str" cm="1">
        <f t="array" ref="AK9129">_xlfn.IFS(AH9129&lt;&gt;"","1",AI9129&lt;&gt;"","2",AJ9129&lt;&gt;"","3")</f>
        <v>3</v>
      </c>
    </row>
    <row r="9130" spans="4:37" x14ac:dyDescent="0.25">
      <c r="D9130" s="71"/>
      <c r="AH9130" s="70" t="str">
        <f t="shared" si="1016"/>
        <v/>
      </c>
      <c r="AI9130" s="70" t="str">
        <f t="shared" si="1017"/>
        <v/>
      </c>
      <c r="AJ9130" s="70" t="str">
        <f t="shared" si="1018"/>
        <v>X</v>
      </c>
      <c r="AK9130" s="70" t="str" cm="1">
        <f t="array" ref="AK9130">_xlfn.IFS(AH9130&lt;&gt;"","1",AI9130&lt;&gt;"","2",AJ9130&lt;&gt;"","3")</f>
        <v>3</v>
      </c>
    </row>
    <row r="9131" spans="4:37" x14ac:dyDescent="0.25">
      <c r="D9131" s="71"/>
      <c r="AH9131" s="70" t="str">
        <f t="shared" si="1016"/>
        <v/>
      </c>
      <c r="AI9131" s="70" t="str">
        <f t="shared" si="1017"/>
        <v/>
      </c>
      <c r="AJ9131" s="70" t="str">
        <f t="shared" si="1018"/>
        <v>X</v>
      </c>
      <c r="AK9131" s="70" t="str" cm="1">
        <f t="array" ref="AK9131">_xlfn.IFS(AH9131&lt;&gt;"","1",AI9131&lt;&gt;"","2",AJ9131&lt;&gt;"","3")</f>
        <v>3</v>
      </c>
    </row>
    <row r="9132" spans="4:37" x14ac:dyDescent="0.25">
      <c r="D9132" s="71"/>
      <c r="AH9132" s="70" t="str">
        <f t="shared" si="1016"/>
        <v/>
      </c>
      <c r="AI9132" s="70" t="str">
        <f t="shared" si="1017"/>
        <v/>
      </c>
      <c r="AJ9132" s="70" t="str">
        <f t="shared" si="1018"/>
        <v>X</v>
      </c>
      <c r="AK9132" s="70" t="str" cm="1">
        <f t="array" ref="AK9132">_xlfn.IFS(AH9132&lt;&gt;"","1",AI9132&lt;&gt;"","2",AJ9132&lt;&gt;"","3")</f>
        <v>3</v>
      </c>
    </row>
    <row r="9133" spans="4:37" x14ac:dyDescent="0.25">
      <c r="D9133" s="71"/>
    </row>
    <row r="9134" spans="4:37" x14ac:dyDescent="0.25">
      <c r="D9134" s="71"/>
    </row>
    <row r="9135" spans="4:37" x14ac:dyDescent="0.25">
      <c r="D9135" s="71"/>
    </row>
    <row r="9136" spans="4:37" x14ac:dyDescent="0.25">
      <c r="D9136" s="71"/>
    </row>
    <row r="9137" spans="4:4" x14ac:dyDescent="0.25">
      <c r="D9137" s="71"/>
    </row>
    <row r="9138" spans="4:4" x14ac:dyDescent="0.25">
      <c r="D9138" s="71"/>
    </row>
    <row r="9139" spans="4:4" x14ac:dyDescent="0.25">
      <c r="D9139" s="71"/>
    </row>
    <row r="9140" spans="4:4" x14ac:dyDescent="0.25">
      <c r="D9140" s="71"/>
    </row>
    <row r="9141" spans="4:4" x14ac:dyDescent="0.25">
      <c r="D9141" s="71"/>
    </row>
    <row r="9142" spans="4:4" x14ac:dyDescent="0.25">
      <c r="D9142" s="71"/>
    </row>
    <row r="9143" spans="4:4" x14ac:dyDescent="0.25">
      <c r="D9143" s="71"/>
    </row>
    <row r="9144" spans="4:4" x14ac:dyDescent="0.25">
      <c r="D9144" s="71"/>
    </row>
    <row r="9145" spans="4:4" x14ac:dyDescent="0.25">
      <c r="D9145" s="71"/>
    </row>
    <row r="9146" spans="4:4" x14ac:dyDescent="0.25">
      <c r="D9146" s="71"/>
    </row>
    <row r="9147" spans="4:4" x14ac:dyDescent="0.25">
      <c r="D9147" s="71"/>
    </row>
    <row r="9148" spans="4:4" x14ac:dyDescent="0.25">
      <c r="D9148" s="71"/>
    </row>
    <row r="9149" spans="4:4" x14ac:dyDescent="0.25">
      <c r="D9149" s="71"/>
    </row>
    <row r="9150" spans="4:4" x14ac:dyDescent="0.25">
      <c r="D9150" s="71"/>
    </row>
    <row r="9151" spans="4:4" x14ac:dyDescent="0.25">
      <c r="D9151" s="71"/>
    </row>
    <row r="9152" spans="4:4" x14ac:dyDescent="0.25">
      <c r="D9152" s="71"/>
    </row>
    <row r="9153" spans="4:4" x14ac:dyDescent="0.25">
      <c r="D9153" s="71"/>
    </row>
    <row r="9154" spans="4:4" x14ac:dyDescent="0.25">
      <c r="D9154" s="71"/>
    </row>
    <row r="9155" spans="4:4" x14ac:dyDescent="0.25">
      <c r="D9155" s="71"/>
    </row>
    <row r="9156" spans="4:4" x14ac:dyDescent="0.25">
      <c r="D9156" s="71"/>
    </row>
    <row r="9157" spans="4:4" x14ac:dyDescent="0.25">
      <c r="D9157" s="71"/>
    </row>
    <row r="9158" spans="4:4" x14ac:dyDescent="0.25">
      <c r="D9158" s="71"/>
    </row>
    <row r="9159" spans="4:4" x14ac:dyDescent="0.25">
      <c r="D9159" s="71"/>
    </row>
    <row r="9160" spans="4:4" x14ac:dyDescent="0.25">
      <c r="D9160" s="71"/>
    </row>
    <row r="9161" spans="4:4" x14ac:dyDescent="0.25">
      <c r="D9161" s="71"/>
    </row>
    <row r="9162" spans="4:4" x14ac:dyDescent="0.25">
      <c r="D9162" s="71"/>
    </row>
    <row r="9163" spans="4:4" x14ac:dyDescent="0.25">
      <c r="D9163" s="71"/>
    </row>
    <row r="9164" spans="4:4" x14ac:dyDescent="0.25">
      <c r="D9164" s="71"/>
    </row>
    <row r="9165" spans="4:4" x14ac:dyDescent="0.25">
      <c r="D9165" s="71"/>
    </row>
    <row r="9166" spans="4:4" x14ac:dyDescent="0.25">
      <c r="D9166" s="71"/>
    </row>
    <row r="9167" spans="4:4" x14ac:dyDescent="0.25">
      <c r="D9167" s="71"/>
    </row>
    <row r="9168" spans="4:4" x14ac:dyDescent="0.25">
      <c r="D9168" s="71"/>
    </row>
    <row r="9169" spans="4:4" x14ac:dyDescent="0.25">
      <c r="D9169" s="71"/>
    </row>
    <row r="9170" spans="4:4" x14ac:dyDescent="0.25">
      <c r="D9170" s="71"/>
    </row>
    <row r="9171" spans="4:4" x14ac:dyDescent="0.25">
      <c r="D9171" s="71"/>
    </row>
    <row r="9172" spans="4:4" x14ac:dyDescent="0.25">
      <c r="D9172" s="71"/>
    </row>
    <row r="9173" spans="4:4" x14ac:dyDescent="0.25">
      <c r="D9173" s="71"/>
    </row>
    <row r="9174" spans="4:4" x14ac:dyDescent="0.25">
      <c r="D9174" s="71"/>
    </row>
    <row r="9175" spans="4:4" x14ac:dyDescent="0.25">
      <c r="D9175" s="71"/>
    </row>
    <row r="9176" spans="4:4" x14ac:dyDescent="0.25">
      <c r="D9176" s="71"/>
    </row>
    <row r="9177" spans="4:4" x14ac:dyDescent="0.25">
      <c r="D9177" s="71"/>
    </row>
    <row r="9178" spans="4:4" x14ac:dyDescent="0.25">
      <c r="D9178" s="71"/>
    </row>
    <row r="9179" spans="4:4" x14ac:dyDescent="0.25">
      <c r="D9179" s="71"/>
    </row>
    <row r="9180" spans="4:4" x14ac:dyDescent="0.25">
      <c r="D9180" s="71"/>
    </row>
    <row r="9181" spans="4:4" x14ac:dyDescent="0.25">
      <c r="D9181" s="71"/>
    </row>
    <row r="9182" spans="4:4" x14ac:dyDescent="0.25">
      <c r="D9182" s="71"/>
    </row>
    <row r="9183" spans="4:4" x14ac:dyDescent="0.25">
      <c r="D9183" s="71"/>
    </row>
    <row r="9184" spans="4:4" x14ac:dyDescent="0.25">
      <c r="D9184" s="71"/>
    </row>
    <row r="9185" spans="4:4" x14ac:dyDescent="0.25">
      <c r="D9185" s="71"/>
    </row>
    <row r="9186" spans="4:4" x14ac:dyDescent="0.25">
      <c r="D9186" s="71"/>
    </row>
    <row r="9187" spans="4:4" x14ac:dyDescent="0.25">
      <c r="D9187" s="71"/>
    </row>
    <row r="9188" spans="4:4" x14ac:dyDescent="0.25">
      <c r="D9188" s="71"/>
    </row>
    <row r="9189" spans="4:4" x14ac:dyDescent="0.25">
      <c r="D9189" s="71"/>
    </row>
    <row r="9190" spans="4:4" x14ac:dyDescent="0.25">
      <c r="D9190" s="71"/>
    </row>
    <row r="9191" spans="4:4" x14ac:dyDescent="0.25">
      <c r="D9191" s="71"/>
    </row>
    <row r="9192" spans="4:4" x14ac:dyDescent="0.25">
      <c r="D9192" s="71"/>
    </row>
    <row r="9193" spans="4:4" x14ac:dyDescent="0.25">
      <c r="D9193" s="71"/>
    </row>
    <row r="9194" spans="4:4" x14ac:dyDescent="0.25">
      <c r="D9194" s="71"/>
    </row>
    <row r="9195" spans="4:4" x14ac:dyDescent="0.25">
      <c r="D9195" s="71"/>
    </row>
    <row r="9196" spans="4:4" x14ac:dyDescent="0.25">
      <c r="D9196" s="71"/>
    </row>
    <row r="9197" spans="4:4" x14ac:dyDescent="0.25">
      <c r="D9197" s="71"/>
    </row>
    <row r="9198" spans="4:4" x14ac:dyDescent="0.25">
      <c r="D9198" s="71"/>
    </row>
    <row r="9199" spans="4:4" x14ac:dyDescent="0.25">
      <c r="D9199" s="71"/>
    </row>
    <row r="9200" spans="4:4" x14ac:dyDescent="0.25">
      <c r="D9200" s="71"/>
    </row>
    <row r="9201" spans="4:4" x14ac:dyDescent="0.25">
      <c r="D9201" s="71"/>
    </row>
    <row r="9202" spans="4:4" x14ac:dyDescent="0.25">
      <c r="D9202" s="71"/>
    </row>
    <row r="9203" spans="4:4" x14ac:dyDescent="0.25">
      <c r="D9203" s="71"/>
    </row>
    <row r="9204" spans="4:4" x14ac:dyDescent="0.25">
      <c r="D9204" s="71"/>
    </row>
    <row r="9205" spans="4:4" x14ac:dyDescent="0.25">
      <c r="D9205" s="71"/>
    </row>
    <row r="9206" spans="4:4" x14ac:dyDescent="0.25">
      <c r="D9206" s="71"/>
    </row>
    <row r="9207" spans="4:4" x14ac:dyDescent="0.25">
      <c r="D9207" s="71"/>
    </row>
    <row r="9208" spans="4:4" x14ac:dyDescent="0.25">
      <c r="D9208" s="71"/>
    </row>
    <row r="9209" spans="4:4" x14ac:dyDescent="0.25">
      <c r="D9209" s="71"/>
    </row>
    <row r="9210" spans="4:4" x14ac:dyDescent="0.25">
      <c r="D9210" s="71"/>
    </row>
    <row r="9211" spans="4:4" x14ac:dyDescent="0.25">
      <c r="D9211" s="71"/>
    </row>
    <row r="9212" spans="4:4" x14ac:dyDescent="0.25">
      <c r="D9212" s="71"/>
    </row>
    <row r="9213" spans="4:4" x14ac:dyDescent="0.25">
      <c r="D9213" s="71"/>
    </row>
    <row r="9214" spans="4:4" x14ac:dyDescent="0.25">
      <c r="D9214" s="71"/>
    </row>
    <row r="9215" spans="4:4" x14ac:dyDescent="0.25">
      <c r="D9215" s="71"/>
    </row>
    <row r="9216" spans="4:4" x14ac:dyDescent="0.25">
      <c r="D9216" s="71"/>
    </row>
    <row r="9217" spans="4:4" x14ac:dyDescent="0.25">
      <c r="D9217" s="71"/>
    </row>
    <row r="9218" spans="4:4" x14ac:dyDescent="0.25">
      <c r="D9218" s="71"/>
    </row>
    <row r="9219" spans="4:4" x14ac:dyDescent="0.25">
      <c r="D9219" s="71"/>
    </row>
    <row r="9220" spans="4:4" x14ac:dyDescent="0.25">
      <c r="D9220" s="71"/>
    </row>
    <row r="9221" spans="4:4" x14ac:dyDescent="0.25">
      <c r="D9221" s="71"/>
    </row>
    <row r="9222" spans="4:4" x14ac:dyDescent="0.25">
      <c r="D9222" s="71"/>
    </row>
    <row r="9223" spans="4:4" x14ac:dyDescent="0.25">
      <c r="D9223" s="71"/>
    </row>
    <row r="9224" spans="4:4" x14ac:dyDescent="0.25">
      <c r="D9224" s="71"/>
    </row>
    <row r="9225" spans="4:4" x14ac:dyDescent="0.25">
      <c r="D9225" s="71"/>
    </row>
    <row r="9226" spans="4:4" x14ac:dyDescent="0.25">
      <c r="D9226" s="71"/>
    </row>
    <row r="9227" spans="4:4" x14ac:dyDescent="0.25">
      <c r="D9227" s="71"/>
    </row>
    <row r="9228" spans="4:4" x14ac:dyDescent="0.25">
      <c r="D9228" s="71"/>
    </row>
    <row r="9229" spans="4:4" x14ac:dyDescent="0.25">
      <c r="D9229" s="71"/>
    </row>
    <row r="9230" spans="4:4" x14ac:dyDescent="0.25">
      <c r="D9230" s="71"/>
    </row>
    <row r="9231" spans="4:4" x14ac:dyDescent="0.25">
      <c r="D9231" s="71"/>
    </row>
    <row r="9232" spans="4:4" x14ac:dyDescent="0.25">
      <c r="D9232" s="71"/>
    </row>
    <row r="9233" spans="4:4" x14ac:dyDescent="0.25">
      <c r="D9233" s="71"/>
    </row>
    <row r="9234" spans="4:4" x14ac:dyDescent="0.25">
      <c r="D9234" s="71"/>
    </row>
    <row r="9235" spans="4:4" x14ac:dyDescent="0.25">
      <c r="D9235" s="71"/>
    </row>
    <row r="9236" spans="4:4" x14ac:dyDescent="0.25">
      <c r="D9236" s="71"/>
    </row>
    <row r="9237" spans="4:4" x14ac:dyDescent="0.25">
      <c r="D9237" s="71"/>
    </row>
    <row r="9238" spans="4:4" x14ac:dyDescent="0.25">
      <c r="D9238" s="71"/>
    </row>
    <row r="9239" spans="4:4" x14ac:dyDescent="0.25">
      <c r="D9239" s="71"/>
    </row>
    <row r="9240" spans="4:4" x14ac:dyDescent="0.25">
      <c r="D9240" s="71"/>
    </row>
    <row r="9241" spans="4:4" x14ac:dyDescent="0.25">
      <c r="D9241" s="71"/>
    </row>
    <row r="9242" spans="4:4" x14ac:dyDescent="0.25">
      <c r="D9242" s="71"/>
    </row>
    <row r="9243" spans="4:4" x14ac:dyDescent="0.25">
      <c r="D9243" s="71"/>
    </row>
    <row r="9244" spans="4:4" x14ac:dyDescent="0.25">
      <c r="D9244" s="71"/>
    </row>
    <row r="9245" spans="4:4" x14ac:dyDescent="0.25">
      <c r="D9245" s="71"/>
    </row>
    <row r="9246" spans="4:4" x14ac:dyDescent="0.25">
      <c r="D9246" s="71"/>
    </row>
    <row r="9247" spans="4:4" x14ac:dyDescent="0.25">
      <c r="D9247" s="71"/>
    </row>
    <row r="9248" spans="4:4" x14ac:dyDescent="0.25">
      <c r="D9248" s="71"/>
    </row>
    <row r="9249" spans="4:4" x14ac:dyDescent="0.25">
      <c r="D9249" s="71"/>
    </row>
    <row r="9250" spans="4:4" x14ac:dyDescent="0.25">
      <c r="D9250" s="71"/>
    </row>
    <row r="9251" spans="4:4" x14ac:dyDescent="0.25">
      <c r="D9251" s="71"/>
    </row>
    <row r="9252" spans="4:4" x14ac:dyDescent="0.25">
      <c r="D9252" s="71"/>
    </row>
    <row r="9253" spans="4:4" x14ac:dyDescent="0.25">
      <c r="D9253" s="71"/>
    </row>
    <row r="9254" spans="4:4" x14ac:dyDescent="0.25">
      <c r="D9254" s="71"/>
    </row>
    <row r="9255" spans="4:4" x14ac:dyDescent="0.25">
      <c r="D9255" s="71"/>
    </row>
    <row r="9256" spans="4:4" x14ac:dyDescent="0.25">
      <c r="D9256" s="71"/>
    </row>
    <row r="9257" spans="4:4" x14ac:dyDescent="0.25">
      <c r="D9257" s="71"/>
    </row>
    <row r="9258" spans="4:4" x14ac:dyDescent="0.25">
      <c r="D9258" s="71"/>
    </row>
    <row r="9259" spans="4:4" x14ac:dyDescent="0.25">
      <c r="D9259" s="71"/>
    </row>
    <row r="9260" spans="4:4" x14ac:dyDescent="0.25">
      <c r="D9260" s="71"/>
    </row>
    <row r="9261" spans="4:4" x14ac:dyDescent="0.25">
      <c r="D9261" s="71"/>
    </row>
    <row r="9262" spans="4:4" x14ac:dyDescent="0.25">
      <c r="D9262" s="71"/>
    </row>
    <row r="9263" spans="4:4" x14ac:dyDescent="0.25">
      <c r="D9263" s="71"/>
    </row>
    <row r="9264" spans="4:4" x14ac:dyDescent="0.25">
      <c r="D9264" s="71"/>
    </row>
    <row r="9265" spans="4:4" x14ac:dyDescent="0.25">
      <c r="D9265" s="71"/>
    </row>
    <row r="9266" spans="4:4" x14ac:dyDescent="0.25">
      <c r="D9266" s="71"/>
    </row>
    <row r="9267" spans="4:4" x14ac:dyDescent="0.25">
      <c r="D9267" s="71"/>
    </row>
    <row r="9268" spans="4:4" x14ac:dyDescent="0.25">
      <c r="D9268" s="71"/>
    </row>
    <row r="9269" spans="4:4" x14ac:dyDescent="0.25">
      <c r="D9269" s="71"/>
    </row>
    <row r="9270" spans="4:4" x14ac:dyDescent="0.25">
      <c r="D9270" s="71"/>
    </row>
    <row r="9271" spans="4:4" x14ac:dyDescent="0.25">
      <c r="D9271" s="71"/>
    </row>
    <row r="9272" spans="4:4" x14ac:dyDescent="0.25">
      <c r="D9272" s="71"/>
    </row>
    <row r="9273" spans="4:4" x14ac:dyDescent="0.25">
      <c r="D9273" s="71"/>
    </row>
    <row r="9274" spans="4:4" x14ac:dyDescent="0.25">
      <c r="D9274" s="71"/>
    </row>
    <row r="9275" spans="4:4" x14ac:dyDescent="0.25">
      <c r="D9275" s="71"/>
    </row>
    <row r="9276" spans="4:4" x14ac:dyDescent="0.25">
      <c r="D9276" s="71"/>
    </row>
    <row r="9277" spans="4:4" x14ac:dyDescent="0.25">
      <c r="D9277" s="71"/>
    </row>
    <row r="9278" spans="4:4" x14ac:dyDescent="0.25">
      <c r="D9278" s="71"/>
    </row>
    <row r="9279" spans="4:4" x14ac:dyDescent="0.25">
      <c r="D9279" s="71"/>
    </row>
    <row r="9280" spans="4:4" x14ac:dyDescent="0.25">
      <c r="D9280" s="71"/>
    </row>
    <row r="9281" spans="4:4" x14ac:dyDescent="0.25">
      <c r="D9281" s="71"/>
    </row>
    <row r="9282" spans="4:4" x14ac:dyDescent="0.25">
      <c r="D9282" s="71"/>
    </row>
    <row r="9283" spans="4:4" x14ac:dyDescent="0.25">
      <c r="D9283" s="71"/>
    </row>
    <row r="9284" spans="4:4" x14ac:dyDescent="0.25">
      <c r="D9284" s="71"/>
    </row>
    <row r="9285" spans="4:4" x14ac:dyDescent="0.25">
      <c r="D9285" s="71"/>
    </row>
    <row r="9286" spans="4:4" x14ac:dyDescent="0.25">
      <c r="D9286" s="71"/>
    </row>
    <row r="9287" spans="4:4" x14ac:dyDescent="0.25">
      <c r="D9287" s="71"/>
    </row>
    <row r="9288" spans="4:4" x14ac:dyDescent="0.25">
      <c r="D9288" s="71"/>
    </row>
    <row r="9289" spans="4:4" x14ac:dyDescent="0.25">
      <c r="D9289" s="71"/>
    </row>
    <row r="9290" spans="4:4" x14ac:dyDescent="0.25">
      <c r="D9290" s="71"/>
    </row>
    <row r="9291" spans="4:4" x14ac:dyDescent="0.25">
      <c r="D9291" s="71"/>
    </row>
    <row r="9292" spans="4:4" x14ac:dyDescent="0.25">
      <c r="D9292" s="71"/>
    </row>
    <row r="9293" spans="4:4" x14ac:dyDescent="0.25">
      <c r="D9293" s="71"/>
    </row>
    <row r="9294" spans="4:4" x14ac:dyDescent="0.25">
      <c r="D9294" s="71"/>
    </row>
    <row r="9295" spans="4:4" x14ac:dyDescent="0.25">
      <c r="D9295" s="71"/>
    </row>
    <row r="9296" spans="4:4" x14ac:dyDescent="0.25">
      <c r="D9296" s="71"/>
    </row>
    <row r="9297" spans="4:4" x14ac:dyDescent="0.25">
      <c r="D9297" s="71"/>
    </row>
    <row r="9298" spans="4:4" x14ac:dyDescent="0.25">
      <c r="D9298" s="71"/>
    </row>
    <row r="9299" spans="4:4" x14ac:dyDescent="0.25">
      <c r="D9299" s="71"/>
    </row>
    <row r="9300" spans="4:4" x14ac:dyDescent="0.25">
      <c r="D9300" s="71"/>
    </row>
    <row r="9301" spans="4:4" x14ac:dyDescent="0.25">
      <c r="D9301" s="71"/>
    </row>
    <row r="9302" spans="4:4" x14ac:dyDescent="0.25">
      <c r="D9302" s="71"/>
    </row>
    <row r="9303" spans="4:4" x14ac:dyDescent="0.25">
      <c r="D9303" s="71"/>
    </row>
    <row r="9304" spans="4:4" x14ac:dyDescent="0.25">
      <c r="D9304" s="71"/>
    </row>
    <row r="9305" spans="4:4" x14ac:dyDescent="0.25">
      <c r="D9305" s="71"/>
    </row>
    <row r="9306" spans="4:4" x14ac:dyDescent="0.25">
      <c r="D9306" s="71"/>
    </row>
    <row r="9307" spans="4:4" x14ac:dyDescent="0.25">
      <c r="D9307" s="71"/>
    </row>
    <row r="9308" spans="4:4" x14ac:dyDescent="0.25">
      <c r="D9308" s="71"/>
    </row>
    <row r="9309" spans="4:4" x14ac:dyDescent="0.25">
      <c r="D9309" s="71"/>
    </row>
    <row r="9310" spans="4:4" x14ac:dyDescent="0.25">
      <c r="D9310" s="71"/>
    </row>
    <row r="9311" spans="4:4" x14ac:dyDescent="0.25">
      <c r="D9311" s="71"/>
    </row>
    <row r="9312" spans="4:4" x14ac:dyDescent="0.25">
      <c r="D9312" s="71"/>
    </row>
    <row r="9313" spans="4:4" x14ac:dyDescent="0.25">
      <c r="D9313" s="71"/>
    </row>
    <row r="9314" spans="4:4" x14ac:dyDescent="0.25">
      <c r="D9314" s="71"/>
    </row>
    <row r="9315" spans="4:4" x14ac:dyDescent="0.25">
      <c r="D9315" s="71"/>
    </row>
    <row r="9316" spans="4:4" x14ac:dyDescent="0.25">
      <c r="D9316" s="71"/>
    </row>
    <row r="9317" spans="4:4" x14ac:dyDescent="0.25">
      <c r="D9317" s="71"/>
    </row>
    <row r="9318" spans="4:4" x14ac:dyDescent="0.25">
      <c r="D9318" s="71"/>
    </row>
    <row r="9319" spans="4:4" x14ac:dyDescent="0.25">
      <c r="D9319" s="71"/>
    </row>
    <row r="9320" spans="4:4" x14ac:dyDescent="0.25">
      <c r="D9320" s="71"/>
    </row>
    <row r="9321" spans="4:4" x14ac:dyDescent="0.25">
      <c r="D9321" s="71"/>
    </row>
    <row r="9322" spans="4:4" x14ac:dyDescent="0.25">
      <c r="D9322" s="71"/>
    </row>
    <row r="9323" spans="4:4" x14ac:dyDescent="0.25">
      <c r="D9323" s="71"/>
    </row>
    <row r="9324" spans="4:4" x14ac:dyDescent="0.25">
      <c r="D9324" s="71"/>
    </row>
    <row r="9325" spans="4:4" x14ac:dyDescent="0.25">
      <c r="D9325" s="71"/>
    </row>
    <row r="9326" spans="4:4" x14ac:dyDescent="0.25">
      <c r="D9326" s="71"/>
    </row>
    <row r="9327" spans="4:4" x14ac:dyDescent="0.25">
      <c r="D9327" s="71"/>
    </row>
    <row r="9328" spans="4:4" x14ac:dyDescent="0.25">
      <c r="D9328" s="71"/>
    </row>
    <row r="9329" spans="4:4" x14ac:dyDescent="0.25">
      <c r="D9329" s="71"/>
    </row>
    <row r="9330" spans="4:4" x14ac:dyDescent="0.25">
      <c r="D9330" s="71"/>
    </row>
    <row r="9331" spans="4:4" x14ac:dyDescent="0.25">
      <c r="D9331" s="71"/>
    </row>
    <row r="9332" spans="4:4" x14ac:dyDescent="0.25">
      <c r="D9332" s="71"/>
    </row>
    <row r="9333" spans="4:4" x14ac:dyDescent="0.25">
      <c r="D9333" s="71"/>
    </row>
    <row r="9334" spans="4:4" x14ac:dyDescent="0.25">
      <c r="D9334" s="71"/>
    </row>
    <row r="9335" spans="4:4" x14ac:dyDescent="0.25">
      <c r="D9335" s="71"/>
    </row>
    <row r="9336" spans="4:4" x14ac:dyDescent="0.25">
      <c r="D9336" s="71"/>
    </row>
    <row r="9337" spans="4:4" x14ac:dyDescent="0.25">
      <c r="D9337" s="71"/>
    </row>
    <row r="9338" spans="4:4" x14ac:dyDescent="0.25">
      <c r="D9338" s="71"/>
    </row>
    <row r="9339" spans="4:4" x14ac:dyDescent="0.25">
      <c r="D9339" s="71"/>
    </row>
    <row r="9340" spans="4:4" x14ac:dyDescent="0.25">
      <c r="D9340" s="71"/>
    </row>
    <row r="9341" spans="4:4" x14ac:dyDescent="0.25">
      <c r="D9341" s="71"/>
    </row>
    <row r="9342" spans="4:4" x14ac:dyDescent="0.25">
      <c r="D9342" s="71"/>
    </row>
    <row r="9343" spans="4:4" x14ac:dyDescent="0.25">
      <c r="D9343" s="71"/>
    </row>
    <row r="9344" spans="4:4" x14ac:dyDescent="0.25">
      <c r="D9344" s="71"/>
    </row>
    <row r="9345" spans="4:4" x14ac:dyDescent="0.25">
      <c r="D9345" s="71"/>
    </row>
    <row r="9346" spans="4:4" x14ac:dyDescent="0.25">
      <c r="D9346" s="71"/>
    </row>
    <row r="9347" spans="4:4" x14ac:dyDescent="0.25">
      <c r="D9347" s="71"/>
    </row>
    <row r="9348" spans="4:4" x14ac:dyDescent="0.25">
      <c r="D9348" s="71"/>
    </row>
    <row r="9349" spans="4:4" x14ac:dyDescent="0.25">
      <c r="D9349" s="71"/>
    </row>
    <row r="9350" spans="4:4" x14ac:dyDescent="0.25">
      <c r="D9350" s="71"/>
    </row>
    <row r="9351" spans="4:4" x14ac:dyDescent="0.25">
      <c r="D9351" s="71"/>
    </row>
    <row r="9352" spans="4:4" x14ac:dyDescent="0.25">
      <c r="D9352" s="71"/>
    </row>
    <row r="9353" spans="4:4" x14ac:dyDescent="0.25">
      <c r="D9353" s="71"/>
    </row>
    <row r="9354" spans="4:4" x14ac:dyDescent="0.25">
      <c r="D9354" s="71"/>
    </row>
    <row r="9355" spans="4:4" x14ac:dyDescent="0.25">
      <c r="D9355" s="71"/>
    </row>
    <row r="9356" spans="4:4" x14ac:dyDescent="0.25">
      <c r="D9356" s="71"/>
    </row>
    <row r="9357" spans="4:4" x14ac:dyDescent="0.25">
      <c r="D9357" s="71"/>
    </row>
    <row r="9358" spans="4:4" x14ac:dyDescent="0.25">
      <c r="D9358" s="71"/>
    </row>
    <row r="9359" spans="4:4" x14ac:dyDescent="0.25">
      <c r="D9359" s="71"/>
    </row>
    <row r="9360" spans="4:4" x14ac:dyDescent="0.25">
      <c r="D9360" s="71"/>
    </row>
    <row r="9361" spans="4:4" x14ac:dyDescent="0.25">
      <c r="D9361" s="71"/>
    </row>
    <row r="9362" spans="4:4" x14ac:dyDescent="0.25">
      <c r="D9362" s="71"/>
    </row>
    <row r="9363" spans="4:4" x14ac:dyDescent="0.25">
      <c r="D9363" s="71"/>
    </row>
    <row r="9364" spans="4:4" x14ac:dyDescent="0.25">
      <c r="D9364" s="71"/>
    </row>
    <row r="9365" spans="4:4" x14ac:dyDescent="0.25">
      <c r="D9365" s="71"/>
    </row>
    <row r="9366" spans="4:4" x14ac:dyDescent="0.25">
      <c r="D9366" s="71"/>
    </row>
    <row r="9367" spans="4:4" x14ac:dyDescent="0.25">
      <c r="D9367" s="71"/>
    </row>
    <row r="9368" spans="4:4" x14ac:dyDescent="0.25">
      <c r="D9368" s="71"/>
    </row>
    <row r="9369" spans="4:4" x14ac:dyDescent="0.25">
      <c r="D9369" s="71"/>
    </row>
    <row r="9370" spans="4:4" x14ac:dyDescent="0.25">
      <c r="D9370" s="71"/>
    </row>
    <row r="9371" spans="4:4" x14ac:dyDescent="0.25">
      <c r="D9371" s="71"/>
    </row>
    <row r="9372" spans="4:4" x14ac:dyDescent="0.25">
      <c r="D9372" s="71"/>
    </row>
    <row r="9373" spans="4:4" x14ac:dyDescent="0.25">
      <c r="D9373" s="71"/>
    </row>
    <row r="9374" spans="4:4" x14ac:dyDescent="0.25">
      <c r="D9374" s="71"/>
    </row>
    <row r="9375" spans="4:4" x14ac:dyDescent="0.25">
      <c r="D9375" s="71"/>
    </row>
    <row r="9376" spans="4:4" x14ac:dyDescent="0.25">
      <c r="D9376" s="71"/>
    </row>
    <row r="9377" spans="4:4" x14ac:dyDescent="0.25">
      <c r="D9377" s="71"/>
    </row>
    <row r="9378" spans="4:4" x14ac:dyDescent="0.25">
      <c r="D9378" s="71"/>
    </row>
    <row r="9379" spans="4:4" x14ac:dyDescent="0.25">
      <c r="D9379" s="71"/>
    </row>
    <row r="9380" spans="4:4" x14ac:dyDescent="0.25">
      <c r="D9380" s="71"/>
    </row>
    <row r="9381" spans="4:4" x14ac:dyDescent="0.25">
      <c r="D9381" s="71"/>
    </row>
    <row r="9382" spans="4:4" x14ac:dyDescent="0.25">
      <c r="D9382" s="71"/>
    </row>
    <row r="9383" spans="4:4" x14ac:dyDescent="0.25">
      <c r="D9383" s="71"/>
    </row>
    <row r="9384" spans="4:4" x14ac:dyDescent="0.25">
      <c r="D9384" s="71"/>
    </row>
    <row r="9385" spans="4:4" x14ac:dyDescent="0.25">
      <c r="D9385" s="71"/>
    </row>
    <row r="9386" spans="4:4" x14ac:dyDescent="0.25">
      <c r="D9386" s="71"/>
    </row>
    <row r="9387" spans="4:4" x14ac:dyDescent="0.25">
      <c r="D9387" s="71"/>
    </row>
    <row r="9388" spans="4:4" x14ac:dyDescent="0.25">
      <c r="D9388" s="71"/>
    </row>
    <row r="9389" spans="4:4" x14ac:dyDescent="0.25">
      <c r="D9389" s="71"/>
    </row>
    <row r="9390" spans="4:4" x14ac:dyDescent="0.25">
      <c r="D9390" s="71"/>
    </row>
    <row r="9391" spans="4:4" x14ac:dyDescent="0.25">
      <c r="D9391" s="71"/>
    </row>
    <row r="9392" spans="4:4" x14ac:dyDescent="0.25">
      <c r="D9392" s="71"/>
    </row>
    <row r="9393" spans="4:4" x14ac:dyDescent="0.25">
      <c r="D9393" s="71"/>
    </row>
    <row r="9394" spans="4:4" x14ac:dyDescent="0.25">
      <c r="D9394" s="71"/>
    </row>
    <row r="9395" spans="4:4" x14ac:dyDescent="0.25">
      <c r="D9395" s="71"/>
    </row>
    <row r="9396" spans="4:4" x14ac:dyDescent="0.25">
      <c r="D9396" s="71"/>
    </row>
    <row r="9397" spans="4:4" x14ac:dyDescent="0.25">
      <c r="D9397" s="71"/>
    </row>
    <row r="9398" spans="4:4" x14ac:dyDescent="0.25">
      <c r="D9398" s="71"/>
    </row>
    <row r="9399" spans="4:4" x14ac:dyDescent="0.25">
      <c r="D9399" s="71"/>
    </row>
    <row r="9400" spans="4:4" x14ac:dyDescent="0.25">
      <c r="D9400" s="71"/>
    </row>
    <row r="9401" spans="4:4" x14ac:dyDescent="0.25">
      <c r="D9401" s="71"/>
    </row>
    <row r="9402" spans="4:4" x14ac:dyDescent="0.25">
      <c r="D9402" s="71"/>
    </row>
    <row r="9403" spans="4:4" x14ac:dyDescent="0.25">
      <c r="D9403" s="71"/>
    </row>
    <row r="9404" spans="4:4" x14ac:dyDescent="0.25">
      <c r="D9404" s="71"/>
    </row>
    <row r="9405" spans="4:4" x14ac:dyDescent="0.25">
      <c r="D9405" s="71"/>
    </row>
    <row r="9406" spans="4:4" x14ac:dyDescent="0.25">
      <c r="D9406" s="71"/>
    </row>
    <row r="9407" spans="4:4" x14ac:dyDescent="0.25">
      <c r="D9407" s="71"/>
    </row>
    <row r="9408" spans="4:4" x14ac:dyDescent="0.25">
      <c r="D9408" s="71"/>
    </row>
    <row r="9409" spans="4:4" x14ac:dyDescent="0.25">
      <c r="D9409" s="71"/>
    </row>
    <row r="9410" spans="4:4" x14ac:dyDescent="0.25">
      <c r="D9410" s="71"/>
    </row>
    <row r="9411" spans="4:4" x14ac:dyDescent="0.25">
      <c r="D9411" s="71"/>
    </row>
    <row r="9412" spans="4:4" x14ac:dyDescent="0.25">
      <c r="D9412" s="71"/>
    </row>
    <row r="9413" spans="4:4" x14ac:dyDescent="0.25">
      <c r="D9413" s="71"/>
    </row>
    <row r="9414" spans="4:4" x14ac:dyDescent="0.25">
      <c r="D9414" s="71"/>
    </row>
    <row r="9415" spans="4:4" x14ac:dyDescent="0.25">
      <c r="D9415" s="71"/>
    </row>
    <row r="9416" spans="4:4" x14ac:dyDescent="0.25">
      <c r="D9416" s="71"/>
    </row>
    <row r="9417" spans="4:4" x14ac:dyDescent="0.25">
      <c r="D9417" s="71"/>
    </row>
    <row r="9418" spans="4:4" x14ac:dyDescent="0.25">
      <c r="D9418" s="71"/>
    </row>
    <row r="9419" spans="4:4" x14ac:dyDescent="0.25">
      <c r="D9419" s="71"/>
    </row>
    <row r="9420" spans="4:4" x14ac:dyDescent="0.25">
      <c r="D9420" s="71"/>
    </row>
    <row r="9421" spans="4:4" x14ac:dyDescent="0.25">
      <c r="D9421" s="71"/>
    </row>
    <row r="9422" spans="4:4" x14ac:dyDescent="0.25">
      <c r="D9422" s="71"/>
    </row>
    <row r="9423" spans="4:4" x14ac:dyDescent="0.25">
      <c r="D9423" s="71"/>
    </row>
    <row r="9424" spans="4:4" x14ac:dyDescent="0.25">
      <c r="D9424" s="71"/>
    </row>
    <row r="9425" spans="4:4" x14ac:dyDescent="0.25">
      <c r="D9425" s="71"/>
    </row>
    <row r="9426" spans="4:4" x14ac:dyDescent="0.25">
      <c r="D9426" s="71"/>
    </row>
    <row r="9427" spans="4:4" x14ac:dyDescent="0.25">
      <c r="D9427" s="71"/>
    </row>
    <row r="9428" spans="4:4" x14ac:dyDescent="0.25">
      <c r="D9428" s="71"/>
    </row>
    <row r="9429" spans="4:4" x14ac:dyDescent="0.25">
      <c r="D9429" s="71"/>
    </row>
    <row r="9430" spans="4:4" x14ac:dyDescent="0.25">
      <c r="D9430" s="71"/>
    </row>
    <row r="9431" spans="4:4" x14ac:dyDescent="0.25">
      <c r="D9431" s="71"/>
    </row>
    <row r="9432" spans="4:4" x14ac:dyDescent="0.25">
      <c r="D9432" s="71"/>
    </row>
    <row r="9433" spans="4:4" x14ac:dyDescent="0.25">
      <c r="D9433" s="71"/>
    </row>
    <row r="9434" spans="4:4" x14ac:dyDescent="0.25">
      <c r="D9434" s="71"/>
    </row>
    <row r="9435" spans="4:4" x14ac:dyDescent="0.25">
      <c r="D9435" s="71"/>
    </row>
    <row r="9436" spans="4:4" x14ac:dyDescent="0.25">
      <c r="D9436" s="71"/>
    </row>
    <row r="9437" spans="4:4" x14ac:dyDescent="0.25">
      <c r="D9437" s="71"/>
    </row>
    <row r="9438" spans="4:4" x14ac:dyDescent="0.25">
      <c r="D9438" s="71"/>
    </row>
    <row r="9439" spans="4:4" x14ac:dyDescent="0.25">
      <c r="D9439" s="71"/>
    </row>
    <row r="9440" spans="4:4" x14ac:dyDescent="0.25">
      <c r="D9440" s="71"/>
    </row>
    <row r="9441" spans="4:4" x14ac:dyDescent="0.25">
      <c r="D9441" s="71"/>
    </row>
    <row r="9442" spans="4:4" x14ac:dyDescent="0.25">
      <c r="D9442" s="71"/>
    </row>
    <row r="9443" spans="4:4" x14ac:dyDescent="0.25">
      <c r="D9443" s="71"/>
    </row>
    <row r="9444" spans="4:4" x14ac:dyDescent="0.25">
      <c r="D9444" s="71"/>
    </row>
    <row r="9445" spans="4:4" x14ac:dyDescent="0.25">
      <c r="D9445" s="71"/>
    </row>
    <row r="9446" spans="4:4" x14ac:dyDescent="0.25">
      <c r="D9446" s="71"/>
    </row>
    <row r="9447" spans="4:4" x14ac:dyDescent="0.25">
      <c r="D9447" s="71"/>
    </row>
    <row r="9448" spans="4:4" x14ac:dyDescent="0.25">
      <c r="D9448" s="71"/>
    </row>
    <row r="9449" spans="4:4" x14ac:dyDescent="0.25">
      <c r="D9449" s="71"/>
    </row>
    <row r="9450" spans="4:4" x14ac:dyDescent="0.25">
      <c r="D9450" s="71"/>
    </row>
    <row r="9451" spans="4:4" x14ac:dyDescent="0.25">
      <c r="D9451" s="71"/>
    </row>
    <row r="9452" spans="4:4" x14ac:dyDescent="0.25">
      <c r="D9452" s="71"/>
    </row>
    <row r="9453" spans="4:4" x14ac:dyDescent="0.25">
      <c r="D9453" s="71"/>
    </row>
    <row r="9454" spans="4:4" x14ac:dyDescent="0.25">
      <c r="D9454" s="71"/>
    </row>
    <row r="9455" spans="4:4" x14ac:dyDescent="0.25">
      <c r="D9455" s="71"/>
    </row>
    <row r="9456" spans="4:4" x14ac:dyDescent="0.25">
      <c r="D9456" s="71"/>
    </row>
    <row r="9457" spans="4:4" x14ac:dyDescent="0.25">
      <c r="D9457" s="71"/>
    </row>
    <row r="9458" spans="4:4" x14ac:dyDescent="0.25">
      <c r="D9458" s="71"/>
    </row>
    <row r="9459" spans="4:4" x14ac:dyDescent="0.25">
      <c r="D9459" s="71"/>
    </row>
    <row r="9460" spans="4:4" x14ac:dyDescent="0.25">
      <c r="D9460" s="71"/>
    </row>
    <row r="9461" spans="4:4" x14ac:dyDescent="0.25">
      <c r="D9461" s="71"/>
    </row>
    <row r="9462" spans="4:4" x14ac:dyDescent="0.25">
      <c r="D9462" s="71"/>
    </row>
    <row r="9463" spans="4:4" x14ac:dyDescent="0.25">
      <c r="D9463" s="71"/>
    </row>
    <row r="9464" spans="4:4" x14ac:dyDescent="0.25">
      <c r="D9464" s="71"/>
    </row>
    <row r="9465" spans="4:4" x14ac:dyDescent="0.25">
      <c r="D9465" s="71"/>
    </row>
    <row r="9466" spans="4:4" x14ac:dyDescent="0.25">
      <c r="D9466" s="71"/>
    </row>
    <row r="9467" spans="4:4" x14ac:dyDescent="0.25">
      <c r="D9467" s="71"/>
    </row>
    <row r="9468" spans="4:4" x14ac:dyDescent="0.25">
      <c r="D9468" s="71"/>
    </row>
    <row r="9469" spans="4:4" x14ac:dyDescent="0.25">
      <c r="D9469" s="71"/>
    </row>
    <row r="9470" spans="4:4" x14ac:dyDescent="0.25">
      <c r="D9470" s="71"/>
    </row>
    <row r="9471" spans="4:4" x14ac:dyDescent="0.25">
      <c r="D9471" s="71"/>
    </row>
    <row r="9472" spans="4:4" x14ac:dyDescent="0.25">
      <c r="D9472" s="71"/>
    </row>
    <row r="9473" spans="4:4" x14ac:dyDescent="0.25">
      <c r="D9473" s="71"/>
    </row>
    <row r="9474" spans="4:4" x14ac:dyDescent="0.25">
      <c r="D9474" s="71"/>
    </row>
    <row r="9475" spans="4:4" x14ac:dyDescent="0.25">
      <c r="D9475" s="71"/>
    </row>
    <row r="9476" spans="4:4" x14ac:dyDescent="0.25">
      <c r="D9476" s="71"/>
    </row>
    <row r="9477" spans="4:4" x14ac:dyDescent="0.25">
      <c r="D9477" s="71"/>
    </row>
    <row r="9478" spans="4:4" x14ac:dyDescent="0.25">
      <c r="D9478" s="71"/>
    </row>
    <row r="9479" spans="4:4" x14ac:dyDescent="0.25">
      <c r="D9479" s="71"/>
    </row>
    <row r="9480" spans="4:4" x14ac:dyDescent="0.25">
      <c r="D9480" s="71"/>
    </row>
    <row r="9481" spans="4:4" x14ac:dyDescent="0.25">
      <c r="D9481" s="71"/>
    </row>
    <row r="9482" spans="4:4" x14ac:dyDescent="0.25">
      <c r="D9482" s="71"/>
    </row>
    <row r="9483" spans="4:4" x14ac:dyDescent="0.25">
      <c r="D9483" s="71"/>
    </row>
    <row r="9484" spans="4:4" x14ac:dyDescent="0.25">
      <c r="D9484" s="71"/>
    </row>
    <row r="9485" spans="4:4" x14ac:dyDescent="0.25">
      <c r="D9485" s="71"/>
    </row>
    <row r="9486" spans="4:4" x14ac:dyDescent="0.25">
      <c r="D9486" s="71"/>
    </row>
    <row r="9487" spans="4:4" x14ac:dyDescent="0.25">
      <c r="D9487" s="71"/>
    </row>
    <row r="9488" spans="4:4" x14ac:dyDescent="0.25">
      <c r="D9488" s="71"/>
    </row>
    <row r="9489" spans="4:4" x14ac:dyDescent="0.25">
      <c r="D9489" s="71"/>
    </row>
    <row r="9490" spans="4:4" x14ac:dyDescent="0.25">
      <c r="D9490" s="71"/>
    </row>
    <row r="9491" spans="4:4" x14ac:dyDescent="0.25">
      <c r="D9491" s="71"/>
    </row>
    <row r="9492" spans="4:4" x14ac:dyDescent="0.25">
      <c r="D9492" s="71"/>
    </row>
    <row r="9493" spans="4:4" x14ac:dyDescent="0.25">
      <c r="D9493" s="71"/>
    </row>
    <row r="9494" spans="4:4" x14ac:dyDescent="0.25">
      <c r="D9494" s="71"/>
    </row>
    <row r="9495" spans="4:4" x14ac:dyDescent="0.25">
      <c r="D9495" s="71"/>
    </row>
    <row r="9496" spans="4:4" x14ac:dyDescent="0.25">
      <c r="D9496" s="71"/>
    </row>
    <row r="9497" spans="4:4" x14ac:dyDescent="0.25">
      <c r="D9497" s="71"/>
    </row>
    <row r="9498" spans="4:4" x14ac:dyDescent="0.25">
      <c r="D9498" s="71"/>
    </row>
    <row r="9499" spans="4:4" x14ac:dyDescent="0.25">
      <c r="D9499" s="71"/>
    </row>
    <row r="9500" spans="4:4" x14ac:dyDescent="0.25">
      <c r="D9500" s="71"/>
    </row>
    <row r="9501" spans="4:4" x14ac:dyDescent="0.25">
      <c r="D9501" s="71"/>
    </row>
    <row r="9502" spans="4:4" x14ac:dyDescent="0.25">
      <c r="D9502" s="71"/>
    </row>
    <row r="9503" spans="4:4" x14ac:dyDescent="0.25">
      <c r="D9503" s="71"/>
    </row>
    <row r="9504" spans="4:4" x14ac:dyDescent="0.25">
      <c r="D9504" s="71"/>
    </row>
    <row r="9505" spans="4:4" x14ac:dyDescent="0.25">
      <c r="D9505" s="71"/>
    </row>
    <row r="9506" spans="4:4" x14ac:dyDescent="0.25">
      <c r="D9506" s="71"/>
    </row>
    <row r="9507" spans="4:4" x14ac:dyDescent="0.25">
      <c r="D9507" s="71"/>
    </row>
    <row r="9508" spans="4:4" x14ac:dyDescent="0.25">
      <c r="D9508" s="71"/>
    </row>
    <row r="9509" spans="4:4" x14ac:dyDescent="0.25">
      <c r="D9509" s="71"/>
    </row>
    <row r="9510" spans="4:4" x14ac:dyDescent="0.25">
      <c r="D9510" s="71"/>
    </row>
    <row r="9511" spans="4:4" x14ac:dyDescent="0.25">
      <c r="D9511" s="71"/>
    </row>
    <row r="9512" spans="4:4" x14ac:dyDescent="0.25">
      <c r="D9512" s="71"/>
    </row>
    <row r="9513" spans="4:4" x14ac:dyDescent="0.25">
      <c r="D9513" s="71"/>
    </row>
    <row r="9514" spans="4:4" x14ac:dyDescent="0.25">
      <c r="D9514" s="71"/>
    </row>
    <row r="9515" spans="4:4" x14ac:dyDescent="0.25">
      <c r="D9515" s="71"/>
    </row>
    <row r="9516" spans="4:4" x14ac:dyDescent="0.25">
      <c r="D9516" s="71"/>
    </row>
    <row r="9517" spans="4:4" x14ac:dyDescent="0.25">
      <c r="D9517" s="71"/>
    </row>
    <row r="9518" spans="4:4" x14ac:dyDescent="0.25">
      <c r="D9518" s="71"/>
    </row>
    <row r="9519" spans="4:4" x14ac:dyDescent="0.25">
      <c r="D9519" s="71"/>
    </row>
    <row r="9520" spans="4:4" x14ac:dyDescent="0.25">
      <c r="D9520" s="71"/>
    </row>
    <row r="9521" spans="4:4" x14ac:dyDescent="0.25">
      <c r="D9521" s="71"/>
    </row>
    <row r="9522" spans="4:4" x14ac:dyDescent="0.25">
      <c r="D9522" s="71"/>
    </row>
    <row r="9523" spans="4:4" x14ac:dyDescent="0.25">
      <c r="D9523" s="71"/>
    </row>
    <row r="9524" spans="4:4" x14ac:dyDescent="0.25">
      <c r="D9524" s="71"/>
    </row>
    <row r="9525" spans="4:4" x14ac:dyDescent="0.25">
      <c r="D9525" s="71"/>
    </row>
    <row r="9526" spans="4:4" x14ac:dyDescent="0.25">
      <c r="D9526" s="71"/>
    </row>
    <row r="9527" spans="4:4" x14ac:dyDescent="0.25">
      <c r="D9527" s="71"/>
    </row>
    <row r="9528" spans="4:4" x14ac:dyDescent="0.25">
      <c r="D9528" s="71"/>
    </row>
    <row r="9529" spans="4:4" x14ac:dyDescent="0.25">
      <c r="D9529" s="71"/>
    </row>
    <row r="9530" spans="4:4" x14ac:dyDescent="0.25">
      <c r="D9530" s="71"/>
    </row>
    <row r="9531" spans="4:4" x14ac:dyDescent="0.25">
      <c r="D9531" s="71"/>
    </row>
    <row r="9532" spans="4:4" x14ac:dyDescent="0.25">
      <c r="D9532" s="71"/>
    </row>
    <row r="9533" spans="4:4" x14ac:dyDescent="0.25">
      <c r="D9533" s="71"/>
    </row>
    <row r="9534" spans="4:4" x14ac:dyDescent="0.25">
      <c r="D9534" s="71"/>
    </row>
    <row r="9535" spans="4:4" x14ac:dyDescent="0.25">
      <c r="D9535" s="71"/>
    </row>
    <row r="9536" spans="4:4" x14ac:dyDescent="0.25">
      <c r="D9536" s="71"/>
    </row>
    <row r="9537" spans="4:4" x14ac:dyDescent="0.25">
      <c r="D9537" s="71"/>
    </row>
    <row r="9538" spans="4:4" x14ac:dyDescent="0.25">
      <c r="D9538" s="71"/>
    </row>
    <row r="9539" spans="4:4" x14ac:dyDescent="0.25">
      <c r="D9539" s="71"/>
    </row>
    <row r="9540" spans="4:4" x14ac:dyDescent="0.25">
      <c r="D9540" s="71"/>
    </row>
    <row r="9541" spans="4:4" x14ac:dyDescent="0.25">
      <c r="D9541" s="71"/>
    </row>
    <row r="9542" spans="4:4" x14ac:dyDescent="0.25">
      <c r="D9542" s="71"/>
    </row>
    <row r="9543" spans="4:4" x14ac:dyDescent="0.25">
      <c r="D9543" s="71"/>
    </row>
    <row r="9544" spans="4:4" x14ac:dyDescent="0.25">
      <c r="D9544" s="71"/>
    </row>
    <row r="9545" spans="4:4" x14ac:dyDescent="0.25">
      <c r="D9545" s="71"/>
    </row>
    <row r="9546" spans="4:4" x14ac:dyDescent="0.25">
      <c r="D9546" s="71"/>
    </row>
    <row r="9547" spans="4:4" x14ac:dyDescent="0.25">
      <c r="D9547" s="71"/>
    </row>
    <row r="9548" spans="4:4" x14ac:dyDescent="0.25">
      <c r="D9548" s="71"/>
    </row>
    <row r="9549" spans="4:4" x14ac:dyDescent="0.25">
      <c r="D9549" s="71"/>
    </row>
    <row r="9550" spans="4:4" x14ac:dyDescent="0.25">
      <c r="D9550" s="71"/>
    </row>
    <row r="9551" spans="4:4" x14ac:dyDescent="0.25">
      <c r="D9551" s="71"/>
    </row>
    <row r="9552" spans="4:4" x14ac:dyDescent="0.25">
      <c r="D9552" s="71"/>
    </row>
    <row r="9553" spans="4:4" x14ac:dyDescent="0.25">
      <c r="D9553" s="71"/>
    </row>
    <row r="9554" spans="4:4" x14ac:dyDescent="0.25">
      <c r="D9554" s="71"/>
    </row>
    <row r="9555" spans="4:4" x14ac:dyDescent="0.25">
      <c r="D9555" s="71"/>
    </row>
    <row r="9556" spans="4:4" x14ac:dyDescent="0.25">
      <c r="D9556" s="71"/>
    </row>
    <row r="9557" spans="4:4" x14ac:dyDescent="0.25">
      <c r="D9557" s="71"/>
    </row>
    <row r="9558" spans="4:4" x14ac:dyDescent="0.25">
      <c r="D9558" s="71"/>
    </row>
    <row r="9559" spans="4:4" x14ac:dyDescent="0.25">
      <c r="D9559" s="71"/>
    </row>
    <row r="9560" spans="4:4" x14ac:dyDescent="0.25">
      <c r="D9560" s="71"/>
    </row>
    <row r="9561" spans="4:4" x14ac:dyDescent="0.25">
      <c r="D9561" s="71"/>
    </row>
    <row r="9562" spans="4:4" x14ac:dyDescent="0.25">
      <c r="D9562" s="71"/>
    </row>
    <row r="9563" spans="4:4" x14ac:dyDescent="0.25">
      <c r="D9563" s="71"/>
    </row>
    <row r="9564" spans="4:4" x14ac:dyDescent="0.25">
      <c r="D9564" s="71"/>
    </row>
    <row r="9565" spans="4:4" x14ac:dyDescent="0.25">
      <c r="D9565" s="71"/>
    </row>
    <row r="9566" spans="4:4" x14ac:dyDescent="0.25">
      <c r="D9566" s="71"/>
    </row>
    <row r="9567" spans="4:4" x14ac:dyDescent="0.25">
      <c r="D9567" s="71"/>
    </row>
    <row r="9568" spans="4:4" x14ac:dyDescent="0.25">
      <c r="D9568" s="71"/>
    </row>
    <row r="9569" spans="4:4" x14ac:dyDescent="0.25">
      <c r="D9569" s="71"/>
    </row>
    <row r="9570" spans="4:4" x14ac:dyDescent="0.25">
      <c r="D9570" s="71"/>
    </row>
    <row r="9571" spans="4:4" x14ac:dyDescent="0.25">
      <c r="D9571" s="71"/>
    </row>
    <row r="9572" spans="4:4" x14ac:dyDescent="0.25">
      <c r="D9572" s="71"/>
    </row>
    <row r="9573" spans="4:4" x14ac:dyDescent="0.25">
      <c r="D9573" s="71"/>
    </row>
    <row r="9574" spans="4:4" x14ac:dyDescent="0.25">
      <c r="D9574" s="71"/>
    </row>
    <row r="9575" spans="4:4" x14ac:dyDescent="0.25">
      <c r="D9575" s="71"/>
    </row>
    <row r="9576" spans="4:4" x14ac:dyDescent="0.25">
      <c r="D9576" s="71"/>
    </row>
    <row r="9577" spans="4:4" x14ac:dyDescent="0.25">
      <c r="D9577" s="71"/>
    </row>
    <row r="9578" spans="4:4" x14ac:dyDescent="0.25">
      <c r="D9578" s="71"/>
    </row>
    <row r="9579" spans="4:4" x14ac:dyDescent="0.25">
      <c r="D9579" s="71"/>
    </row>
    <row r="9580" spans="4:4" x14ac:dyDescent="0.25">
      <c r="D9580" s="71"/>
    </row>
    <row r="9581" spans="4:4" x14ac:dyDescent="0.25">
      <c r="D9581" s="71"/>
    </row>
    <row r="9582" spans="4:4" x14ac:dyDescent="0.25">
      <c r="D9582" s="71"/>
    </row>
    <row r="9583" spans="4:4" x14ac:dyDescent="0.25">
      <c r="D9583" s="71"/>
    </row>
    <row r="9584" spans="4:4" x14ac:dyDescent="0.25">
      <c r="D9584" s="71"/>
    </row>
    <row r="9585" spans="4:4" x14ac:dyDescent="0.25">
      <c r="D9585" s="71"/>
    </row>
    <row r="9586" spans="4:4" x14ac:dyDescent="0.25">
      <c r="D9586" s="71"/>
    </row>
    <row r="9587" spans="4:4" x14ac:dyDescent="0.25">
      <c r="D9587" s="71"/>
    </row>
    <row r="9588" spans="4:4" x14ac:dyDescent="0.25">
      <c r="D9588" s="71"/>
    </row>
    <row r="9589" spans="4:4" x14ac:dyDescent="0.25">
      <c r="D9589" s="71"/>
    </row>
    <row r="9590" spans="4:4" x14ac:dyDescent="0.25">
      <c r="D9590" s="71"/>
    </row>
    <row r="9591" spans="4:4" x14ac:dyDescent="0.25">
      <c r="D9591" s="71"/>
    </row>
    <row r="9592" spans="4:4" x14ac:dyDescent="0.25">
      <c r="D9592" s="71"/>
    </row>
    <row r="9593" spans="4:4" x14ac:dyDescent="0.25">
      <c r="D9593" s="71"/>
    </row>
    <row r="9594" spans="4:4" x14ac:dyDescent="0.25">
      <c r="D9594" s="71"/>
    </row>
    <row r="9595" spans="4:4" x14ac:dyDescent="0.25">
      <c r="D9595" s="71"/>
    </row>
    <row r="9596" spans="4:4" x14ac:dyDescent="0.25">
      <c r="D9596" s="71"/>
    </row>
    <row r="9597" spans="4:4" x14ac:dyDescent="0.25">
      <c r="D9597" s="71"/>
    </row>
    <row r="9598" spans="4:4" x14ac:dyDescent="0.25">
      <c r="D9598" s="71"/>
    </row>
    <row r="9599" spans="4:4" x14ac:dyDescent="0.25">
      <c r="D9599" s="71"/>
    </row>
    <row r="9600" spans="4:4" x14ac:dyDescent="0.25">
      <c r="D9600" s="71"/>
    </row>
    <row r="9601" spans="4:4" x14ac:dyDescent="0.25">
      <c r="D9601" s="71"/>
    </row>
    <row r="9602" spans="4:4" x14ac:dyDescent="0.25">
      <c r="D9602" s="71"/>
    </row>
    <row r="9603" spans="4:4" x14ac:dyDescent="0.25">
      <c r="D9603" s="71"/>
    </row>
    <row r="9604" spans="4:4" x14ac:dyDescent="0.25">
      <c r="D9604" s="71"/>
    </row>
    <row r="9605" spans="4:4" x14ac:dyDescent="0.25">
      <c r="D9605" s="71"/>
    </row>
    <row r="9606" spans="4:4" x14ac:dyDescent="0.25">
      <c r="D9606" s="71"/>
    </row>
    <row r="9607" spans="4:4" x14ac:dyDescent="0.25">
      <c r="D9607" s="71"/>
    </row>
    <row r="9608" spans="4:4" x14ac:dyDescent="0.25">
      <c r="D9608" s="71"/>
    </row>
    <row r="9609" spans="4:4" x14ac:dyDescent="0.25">
      <c r="D9609" s="71"/>
    </row>
    <row r="9610" spans="4:4" x14ac:dyDescent="0.25">
      <c r="D9610" s="71"/>
    </row>
    <row r="9611" spans="4:4" x14ac:dyDescent="0.25">
      <c r="D9611" s="71"/>
    </row>
    <row r="9612" spans="4:4" x14ac:dyDescent="0.25">
      <c r="D9612" s="71"/>
    </row>
    <row r="9613" spans="4:4" x14ac:dyDescent="0.25">
      <c r="D9613" s="71"/>
    </row>
    <row r="9614" spans="4:4" x14ac:dyDescent="0.25">
      <c r="D9614" s="71"/>
    </row>
    <row r="9615" spans="4:4" x14ac:dyDescent="0.25">
      <c r="D9615" s="71"/>
    </row>
    <row r="9616" spans="4:4" x14ac:dyDescent="0.25">
      <c r="D9616" s="71"/>
    </row>
    <row r="9617" spans="4:4" x14ac:dyDescent="0.25">
      <c r="D9617" s="71"/>
    </row>
    <row r="9618" spans="4:4" x14ac:dyDescent="0.25">
      <c r="D9618" s="71"/>
    </row>
    <row r="9619" spans="4:4" x14ac:dyDescent="0.25">
      <c r="D9619" s="71"/>
    </row>
    <row r="9620" spans="4:4" x14ac:dyDescent="0.25">
      <c r="D9620" s="71"/>
    </row>
    <row r="9621" spans="4:4" x14ac:dyDescent="0.25">
      <c r="D9621" s="71"/>
    </row>
    <row r="9622" spans="4:4" x14ac:dyDescent="0.25">
      <c r="D9622" s="71"/>
    </row>
    <row r="9623" spans="4:4" x14ac:dyDescent="0.25">
      <c r="D9623" s="71"/>
    </row>
    <row r="9624" spans="4:4" x14ac:dyDescent="0.25">
      <c r="D9624" s="71"/>
    </row>
    <row r="9625" spans="4:4" x14ac:dyDescent="0.25">
      <c r="D9625" s="71"/>
    </row>
    <row r="9626" spans="4:4" x14ac:dyDescent="0.25">
      <c r="D9626" s="71"/>
    </row>
    <row r="9627" spans="4:4" x14ac:dyDescent="0.25">
      <c r="D9627" s="71"/>
    </row>
    <row r="9628" spans="4:4" x14ac:dyDescent="0.25">
      <c r="D9628" s="71"/>
    </row>
    <row r="9629" spans="4:4" x14ac:dyDescent="0.25">
      <c r="D9629" s="71"/>
    </row>
    <row r="9630" spans="4:4" x14ac:dyDescent="0.25">
      <c r="D9630" s="71"/>
    </row>
    <row r="9631" spans="4:4" x14ac:dyDescent="0.25">
      <c r="D9631" s="71"/>
    </row>
    <row r="9632" spans="4:4" x14ac:dyDescent="0.25">
      <c r="D9632" s="71"/>
    </row>
    <row r="9633" spans="4:4" x14ac:dyDescent="0.25">
      <c r="D9633" s="71"/>
    </row>
    <row r="9634" spans="4:4" x14ac:dyDescent="0.25">
      <c r="D9634" s="71"/>
    </row>
    <row r="9635" spans="4:4" x14ac:dyDescent="0.25">
      <c r="D9635" s="71"/>
    </row>
    <row r="9636" spans="4:4" x14ac:dyDescent="0.25">
      <c r="D9636" s="71"/>
    </row>
    <row r="9637" spans="4:4" x14ac:dyDescent="0.25">
      <c r="D9637" s="71"/>
    </row>
    <row r="9638" spans="4:4" x14ac:dyDescent="0.25">
      <c r="D9638" s="71"/>
    </row>
    <row r="9639" spans="4:4" x14ac:dyDescent="0.25">
      <c r="D9639" s="71"/>
    </row>
    <row r="9640" spans="4:4" x14ac:dyDescent="0.25">
      <c r="D9640" s="71"/>
    </row>
    <row r="9641" spans="4:4" x14ac:dyDescent="0.25">
      <c r="D9641" s="71"/>
    </row>
    <row r="9642" spans="4:4" x14ac:dyDescent="0.25">
      <c r="D9642" s="71"/>
    </row>
    <row r="9643" spans="4:4" x14ac:dyDescent="0.25">
      <c r="D9643" s="71"/>
    </row>
    <row r="9644" spans="4:4" x14ac:dyDescent="0.25">
      <c r="D9644" s="71"/>
    </row>
    <row r="9645" spans="4:4" x14ac:dyDescent="0.25">
      <c r="D9645" s="71"/>
    </row>
    <row r="9646" spans="4:4" x14ac:dyDescent="0.25">
      <c r="D9646" s="71"/>
    </row>
    <row r="9647" spans="4:4" x14ac:dyDescent="0.25">
      <c r="D9647" s="71"/>
    </row>
    <row r="9648" spans="4:4" x14ac:dyDescent="0.25">
      <c r="D9648" s="71"/>
    </row>
    <row r="9649" spans="4:4" x14ac:dyDescent="0.25">
      <c r="D9649" s="71"/>
    </row>
    <row r="9650" spans="4:4" x14ac:dyDescent="0.25">
      <c r="D9650" s="71"/>
    </row>
    <row r="9651" spans="4:4" x14ac:dyDescent="0.25">
      <c r="D9651" s="71"/>
    </row>
    <row r="9652" spans="4:4" x14ac:dyDescent="0.25">
      <c r="D9652" s="71"/>
    </row>
    <row r="9653" spans="4:4" x14ac:dyDescent="0.25">
      <c r="D9653" s="71"/>
    </row>
    <row r="9654" spans="4:4" x14ac:dyDescent="0.25">
      <c r="D9654" s="71"/>
    </row>
    <row r="9655" spans="4:4" x14ac:dyDescent="0.25">
      <c r="D9655" s="71"/>
    </row>
    <row r="9656" spans="4:4" x14ac:dyDescent="0.25">
      <c r="D9656" s="71"/>
    </row>
    <row r="9657" spans="4:4" x14ac:dyDescent="0.25">
      <c r="D9657" s="71"/>
    </row>
    <row r="9658" spans="4:4" x14ac:dyDescent="0.25">
      <c r="D9658" s="71"/>
    </row>
    <row r="9659" spans="4:4" x14ac:dyDescent="0.25">
      <c r="D9659" s="71"/>
    </row>
    <row r="9660" spans="4:4" x14ac:dyDescent="0.25">
      <c r="D9660" s="71"/>
    </row>
    <row r="9661" spans="4:4" x14ac:dyDescent="0.25">
      <c r="D9661" s="71"/>
    </row>
    <row r="9662" spans="4:4" x14ac:dyDescent="0.25">
      <c r="D9662" s="71"/>
    </row>
    <row r="9663" spans="4:4" x14ac:dyDescent="0.25">
      <c r="D9663" s="71"/>
    </row>
    <row r="9664" spans="4:4" x14ac:dyDescent="0.25">
      <c r="D9664" s="71"/>
    </row>
    <row r="9665" spans="4:4" x14ac:dyDescent="0.25">
      <c r="D9665" s="71"/>
    </row>
    <row r="9666" spans="4:4" x14ac:dyDescent="0.25">
      <c r="D9666" s="71"/>
    </row>
    <row r="9667" spans="4:4" x14ac:dyDescent="0.25">
      <c r="D9667" s="71"/>
    </row>
    <row r="9668" spans="4:4" x14ac:dyDescent="0.25">
      <c r="D9668" s="71"/>
    </row>
    <row r="9669" spans="4:4" x14ac:dyDescent="0.25">
      <c r="D9669" s="71"/>
    </row>
    <row r="9670" spans="4:4" x14ac:dyDescent="0.25">
      <c r="D9670" s="71"/>
    </row>
    <row r="9671" spans="4:4" x14ac:dyDescent="0.25">
      <c r="D9671" s="71"/>
    </row>
    <row r="9672" spans="4:4" x14ac:dyDescent="0.25">
      <c r="D9672" s="71"/>
    </row>
    <row r="9673" spans="4:4" x14ac:dyDescent="0.25">
      <c r="D9673" s="71"/>
    </row>
    <row r="9674" spans="4:4" x14ac:dyDescent="0.25">
      <c r="D9674" s="71"/>
    </row>
    <row r="9675" spans="4:4" x14ac:dyDescent="0.25">
      <c r="D9675" s="71"/>
    </row>
    <row r="9676" spans="4:4" x14ac:dyDescent="0.25">
      <c r="D9676" s="71"/>
    </row>
    <row r="9677" spans="4:4" x14ac:dyDescent="0.25">
      <c r="D9677" s="71"/>
    </row>
    <row r="9678" spans="4:4" x14ac:dyDescent="0.25">
      <c r="D9678" s="71"/>
    </row>
    <row r="9679" spans="4:4" x14ac:dyDescent="0.25">
      <c r="D9679" s="71"/>
    </row>
    <row r="9680" spans="4:4" x14ac:dyDescent="0.25">
      <c r="D9680" s="71"/>
    </row>
    <row r="9681" spans="4:4" x14ac:dyDescent="0.25">
      <c r="D9681" s="71"/>
    </row>
    <row r="9682" spans="4:4" x14ac:dyDescent="0.25">
      <c r="D9682" s="71"/>
    </row>
    <row r="9683" spans="4:4" x14ac:dyDescent="0.25">
      <c r="D9683" s="71"/>
    </row>
    <row r="9684" spans="4:4" x14ac:dyDescent="0.25">
      <c r="D9684" s="71"/>
    </row>
    <row r="9685" spans="4:4" x14ac:dyDescent="0.25">
      <c r="D9685" s="71"/>
    </row>
    <row r="9686" spans="4:4" x14ac:dyDescent="0.25">
      <c r="D9686" s="71"/>
    </row>
    <row r="9687" spans="4:4" x14ac:dyDescent="0.25">
      <c r="D9687" s="71"/>
    </row>
    <row r="9688" spans="4:4" x14ac:dyDescent="0.25">
      <c r="D9688" s="71"/>
    </row>
    <row r="9689" spans="4:4" x14ac:dyDescent="0.25">
      <c r="D9689" s="71"/>
    </row>
    <row r="9690" spans="4:4" x14ac:dyDescent="0.25">
      <c r="D9690" s="71"/>
    </row>
    <row r="9691" spans="4:4" x14ac:dyDescent="0.25">
      <c r="D9691" s="71"/>
    </row>
    <row r="9692" spans="4:4" x14ac:dyDescent="0.25">
      <c r="D9692" s="71"/>
    </row>
    <row r="9693" spans="4:4" x14ac:dyDescent="0.25">
      <c r="D9693" s="71"/>
    </row>
    <row r="9694" spans="4:4" x14ac:dyDescent="0.25">
      <c r="D9694" s="71"/>
    </row>
    <row r="9695" spans="4:4" x14ac:dyDescent="0.25">
      <c r="D9695" s="71"/>
    </row>
    <row r="9696" spans="4:4" x14ac:dyDescent="0.25">
      <c r="D9696" s="71"/>
    </row>
    <row r="9697" spans="4:4" x14ac:dyDescent="0.25">
      <c r="D9697" s="71"/>
    </row>
    <row r="9698" spans="4:4" x14ac:dyDescent="0.25">
      <c r="D9698" s="71"/>
    </row>
    <row r="9699" spans="4:4" x14ac:dyDescent="0.25">
      <c r="D9699" s="71"/>
    </row>
    <row r="9700" spans="4:4" x14ac:dyDescent="0.25">
      <c r="D9700" s="71"/>
    </row>
    <row r="9701" spans="4:4" x14ac:dyDescent="0.25">
      <c r="D9701" s="71"/>
    </row>
    <row r="9702" spans="4:4" x14ac:dyDescent="0.25">
      <c r="D9702" s="71"/>
    </row>
    <row r="9703" spans="4:4" x14ac:dyDescent="0.25">
      <c r="D9703" s="71"/>
    </row>
    <row r="9704" spans="4:4" x14ac:dyDescent="0.25">
      <c r="D9704" s="71"/>
    </row>
    <row r="9705" spans="4:4" x14ac:dyDescent="0.25">
      <c r="D9705" s="71"/>
    </row>
    <row r="9706" spans="4:4" x14ac:dyDescent="0.25">
      <c r="D9706" s="71"/>
    </row>
    <row r="9707" spans="4:4" x14ac:dyDescent="0.25">
      <c r="D9707" s="71"/>
    </row>
    <row r="9708" spans="4:4" x14ac:dyDescent="0.25">
      <c r="D9708" s="71"/>
    </row>
    <row r="9709" spans="4:4" x14ac:dyDescent="0.25">
      <c r="D9709" s="71"/>
    </row>
    <row r="9710" spans="4:4" x14ac:dyDescent="0.25">
      <c r="D9710" s="71"/>
    </row>
    <row r="9711" spans="4:4" x14ac:dyDescent="0.25">
      <c r="D9711" s="71"/>
    </row>
    <row r="9712" spans="4:4" x14ac:dyDescent="0.25">
      <c r="D9712" s="71"/>
    </row>
    <row r="9713" spans="4:4" x14ac:dyDescent="0.25">
      <c r="D9713" s="71"/>
    </row>
    <row r="9714" spans="4:4" x14ac:dyDescent="0.25">
      <c r="D9714" s="71"/>
    </row>
    <row r="9715" spans="4:4" x14ac:dyDescent="0.25">
      <c r="D9715" s="71"/>
    </row>
    <row r="9716" spans="4:4" x14ac:dyDescent="0.25">
      <c r="D9716" s="71"/>
    </row>
    <row r="9717" spans="4:4" x14ac:dyDescent="0.25">
      <c r="D9717" s="71"/>
    </row>
    <row r="9718" spans="4:4" x14ac:dyDescent="0.25">
      <c r="D9718" s="71"/>
    </row>
    <row r="9719" spans="4:4" x14ac:dyDescent="0.25">
      <c r="D9719" s="71"/>
    </row>
    <row r="9720" spans="4:4" x14ac:dyDescent="0.25">
      <c r="D9720" s="71"/>
    </row>
    <row r="9721" spans="4:4" x14ac:dyDescent="0.25">
      <c r="D9721" s="71"/>
    </row>
    <row r="9722" spans="4:4" x14ac:dyDescent="0.25">
      <c r="D9722" s="71"/>
    </row>
    <row r="9723" spans="4:4" x14ac:dyDescent="0.25">
      <c r="D9723" s="71"/>
    </row>
    <row r="9724" spans="4:4" x14ac:dyDescent="0.25">
      <c r="D9724" s="71"/>
    </row>
    <row r="9725" spans="4:4" x14ac:dyDescent="0.25">
      <c r="D9725" s="71"/>
    </row>
    <row r="9726" spans="4:4" x14ac:dyDescent="0.25">
      <c r="D9726" s="71"/>
    </row>
    <row r="9727" spans="4:4" x14ac:dyDescent="0.25">
      <c r="D9727" s="71"/>
    </row>
    <row r="9728" spans="4:4" x14ac:dyDescent="0.25">
      <c r="D9728" s="71"/>
    </row>
    <row r="9729" spans="4:4" x14ac:dyDescent="0.25">
      <c r="D9729" s="71"/>
    </row>
    <row r="9730" spans="4:4" x14ac:dyDescent="0.25">
      <c r="D9730" s="71"/>
    </row>
    <row r="9731" spans="4:4" x14ac:dyDescent="0.25">
      <c r="D9731" s="71"/>
    </row>
    <row r="9732" spans="4:4" x14ac:dyDescent="0.25">
      <c r="D9732" s="71"/>
    </row>
    <row r="9733" spans="4:4" x14ac:dyDescent="0.25">
      <c r="D9733" s="71"/>
    </row>
    <row r="9734" spans="4:4" x14ac:dyDescent="0.25">
      <c r="D9734" s="71"/>
    </row>
    <row r="9735" spans="4:4" x14ac:dyDescent="0.25">
      <c r="D9735" s="71"/>
    </row>
    <row r="9736" spans="4:4" x14ac:dyDescent="0.25">
      <c r="D9736" s="71"/>
    </row>
    <row r="9737" spans="4:4" x14ac:dyDescent="0.25">
      <c r="D9737" s="71"/>
    </row>
    <row r="9738" spans="4:4" x14ac:dyDescent="0.25">
      <c r="D9738" s="71"/>
    </row>
    <row r="9739" spans="4:4" x14ac:dyDescent="0.25">
      <c r="D9739" s="71"/>
    </row>
    <row r="9740" spans="4:4" x14ac:dyDescent="0.25">
      <c r="D9740" s="71"/>
    </row>
    <row r="9741" spans="4:4" x14ac:dyDescent="0.25">
      <c r="D9741" s="71"/>
    </row>
    <row r="9742" spans="4:4" x14ac:dyDescent="0.25">
      <c r="D9742" s="71"/>
    </row>
    <row r="9743" spans="4:4" x14ac:dyDescent="0.25">
      <c r="D9743" s="71"/>
    </row>
    <row r="9744" spans="4:4" x14ac:dyDescent="0.25">
      <c r="D9744" s="71"/>
    </row>
    <row r="9745" spans="4:4" x14ac:dyDescent="0.25">
      <c r="D9745" s="71"/>
    </row>
    <row r="9746" spans="4:4" x14ac:dyDescent="0.25">
      <c r="D9746" s="71"/>
    </row>
    <row r="9747" spans="4:4" x14ac:dyDescent="0.25">
      <c r="D9747" s="71"/>
    </row>
    <row r="9748" spans="4:4" x14ac:dyDescent="0.25">
      <c r="D9748" s="71"/>
    </row>
    <row r="9749" spans="4:4" x14ac:dyDescent="0.25">
      <c r="D9749" s="71"/>
    </row>
    <row r="9750" spans="4:4" x14ac:dyDescent="0.25">
      <c r="D9750" s="71"/>
    </row>
    <row r="9751" spans="4:4" x14ac:dyDescent="0.25">
      <c r="D9751" s="71"/>
    </row>
    <row r="9752" spans="4:4" x14ac:dyDescent="0.25">
      <c r="D9752" s="71"/>
    </row>
    <row r="9753" spans="4:4" x14ac:dyDescent="0.25">
      <c r="D9753" s="71"/>
    </row>
    <row r="9754" spans="4:4" x14ac:dyDescent="0.25">
      <c r="D9754" s="71"/>
    </row>
    <row r="9755" spans="4:4" x14ac:dyDescent="0.25">
      <c r="D9755" s="71"/>
    </row>
    <row r="9756" spans="4:4" x14ac:dyDescent="0.25">
      <c r="D9756" s="71"/>
    </row>
    <row r="9757" spans="4:4" x14ac:dyDescent="0.25">
      <c r="D9757" s="71"/>
    </row>
    <row r="9758" spans="4:4" x14ac:dyDescent="0.25">
      <c r="D9758" s="71"/>
    </row>
    <row r="9759" spans="4:4" x14ac:dyDescent="0.25">
      <c r="D9759" s="71"/>
    </row>
    <row r="9760" spans="4:4" x14ac:dyDescent="0.25">
      <c r="D9760" s="71"/>
    </row>
    <row r="9761" spans="4:4" x14ac:dyDescent="0.25">
      <c r="D9761" s="71"/>
    </row>
    <row r="9762" spans="4:4" x14ac:dyDescent="0.25">
      <c r="D9762" s="71"/>
    </row>
    <row r="9763" spans="4:4" x14ac:dyDescent="0.25">
      <c r="D9763" s="71"/>
    </row>
    <row r="9764" spans="4:4" x14ac:dyDescent="0.25">
      <c r="D9764" s="71"/>
    </row>
    <row r="9765" spans="4:4" x14ac:dyDescent="0.25">
      <c r="D9765" s="71"/>
    </row>
    <row r="9766" spans="4:4" x14ac:dyDescent="0.25">
      <c r="D9766" s="71"/>
    </row>
    <row r="9767" spans="4:4" x14ac:dyDescent="0.25">
      <c r="D9767" s="71"/>
    </row>
    <row r="9768" spans="4:4" x14ac:dyDescent="0.25">
      <c r="D9768" s="71"/>
    </row>
    <row r="9769" spans="4:4" x14ac:dyDescent="0.25">
      <c r="D9769" s="71"/>
    </row>
    <row r="9770" spans="4:4" x14ac:dyDescent="0.25">
      <c r="D9770" s="71"/>
    </row>
    <row r="9771" spans="4:4" x14ac:dyDescent="0.25">
      <c r="D9771" s="71"/>
    </row>
    <row r="9772" spans="4:4" x14ac:dyDescent="0.25">
      <c r="D9772" s="71"/>
    </row>
    <row r="9773" spans="4:4" x14ac:dyDescent="0.25">
      <c r="D9773" s="71"/>
    </row>
    <row r="9774" spans="4:4" x14ac:dyDescent="0.25">
      <c r="D9774" s="71"/>
    </row>
    <row r="9775" spans="4:4" x14ac:dyDescent="0.25">
      <c r="D9775" s="71"/>
    </row>
    <row r="9776" spans="4:4" x14ac:dyDescent="0.25">
      <c r="D9776" s="71"/>
    </row>
    <row r="9777" spans="4:4" x14ac:dyDescent="0.25">
      <c r="D9777" s="71"/>
    </row>
    <row r="9778" spans="4:4" x14ac:dyDescent="0.25">
      <c r="D9778" s="71"/>
    </row>
    <row r="9779" spans="4:4" x14ac:dyDescent="0.25">
      <c r="D9779" s="71"/>
    </row>
    <row r="9780" spans="4:4" x14ac:dyDescent="0.25">
      <c r="D9780" s="71"/>
    </row>
    <row r="9781" spans="4:4" x14ac:dyDescent="0.25">
      <c r="D9781" s="71"/>
    </row>
    <row r="9782" spans="4:4" x14ac:dyDescent="0.25">
      <c r="D9782" s="71"/>
    </row>
    <row r="9783" spans="4:4" x14ac:dyDescent="0.25">
      <c r="D9783" s="71"/>
    </row>
    <row r="9784" spans="4:4" x14ac:dyDescent="0.25">
      <c r="D9784" s="71"/>
    </row>
    <row r="9785" spans="4:4" x14ac:dyDescent="0.25">
      <c r="D9785" s="71"/>
    </row>
    <row r="9786" spans="4:4" x14ac:dyDescent="0.25">
      <c r="D9786" s="71"/>
    </row>
    <row r="9787" spans="4:4" x14ac:dyDescent="0.25">
      <c r="D9787" s="71"/>
    </row>
    <row r="9788" spans="4:4" x14ac:dyDescent="0.25">
      <c r="D9788" s="71"/>
    </row>
    <row r="9789" spans="4:4" x14ac:dyDescent="0.25">
      <c r="D9789" s="71"/>
    </row>
    <row r="9790" spans="4:4" x14ac:dyDescent="0.25">
      <c r="D9790" s="71"/>
    </row>
    <row r="9791" spans="4:4" x14ac:dyDescent="0.25">
      <c r="D9791" s="71"/>
    </row>
    <row r="9792" spans="4:4" x14ac:dyDescent="0.25">
      <c r="D9792" s="71"/>
    </row>
    <row r="9793" spans="4:4" x14ac:dyDescent="0.25">
      <c r="D9793" s="71"/>
    </row>
    <row r="9794" spans="4:4" x14ac:dyDescent="0.25">
      <c r="D9794" s="71"/>
    </row>
    <row r="9795" spans="4:4" x14ac:dyDescent="0.25">
      <c r="D9795" s="71"/>
    </row>
    <row r="9796" spans="4:4" x14ac:dyDescent="0.25">
      <c r="D9796" s="71"/>
    </row>
    <row r="9797" spans="4:4" x14ac:dyDescent="0.25">
      <c r="D9797" s="71"/>
    </row>
    <row r="9798" spans="4:4" x14ac:dyDescent="0.25">
      <c r="D9798" s="71"/>
    </row>
    <row r="9799" spans="4:4" x14ac:dyDescent="0.25">
      <c r="D9799" s="71"/>
    </row>
    <row r="9800" spans="4:4" x14ac:dyDescent="0.25">
      <c r="D9800" s="71"/>
    </row>
    <row r="9801" spans="4:4" x14ac:dyDescent="0.25">
      <c r="D9801" s="71"/>
    </row>
    <row r="9802" spans="4:4" x14ac:dyDescent="0.25">
      <c r="D9802" s="71"/>
    </row>
    <row r="9803" spans="4:4" x14ac:dyDescent="0.25">
      <c r="D9803" s="71"/>
    </row>
    <row r="9804" spans="4:4" x14ac:dyDescent="0.25">
      <c r="D9804" s="71"/>
    </row>
    <row r="9805" spans="4:4" x14ac:dyDescent="0.25">
      <c r="D9805" s="71"/>
    </row>
    <row r="9806" spans="4:4" x14ac:dyDescent="0.25">
      <c r="D9806" s="71"/>
    </row>
    <row r="9807" spans="4:4" x14ac:dyDescent="0.25">
      <c r="D9807" s="71"/>
    </row>
    <row r="9808" spans="4:4" x14ac:dyDescent="0.25">
      <c r="D9808" s="71"/>
    </row>
    <row r="9809" spans="4:4" x14ac:dyDescent="0.25">
      <c r="D9809" s="71"/>
    </row>
    <row r="9810" spans="4:4" x14ac:dyDescent="0.25">
      <c r="D9810" s="71"/>
    </row>
    <row r="9811" spans="4:4" x14ac:dyDescent="0.25">
      <c r="D9811" s="71"/>
    </row>
    <row r="9812" spans="4:4" x14ac:dyDescent="0.25">
      <c r="D9812" s="71"/>
    </row>
    <row r="9813" spans="4:4" x14ac:dyDescent="0.25">
      <c r="D9813" s="71"/>
    </row>
    <row r="9814" spans="4:4" x14ac:dyDescent="0.25">
      <c r="D9814" s="71"/>
    </row>
    <row r="9815" spans="4:4" x14ac:dyDescent="0.25">
      <c r="D9815" s="71"/>
    </row>
    <row r="9816" spans="4:4" x14ac:dyDescent="0.25">
      <c r="D9816" s="71"/>
    </row>
    <row r="9817" spans="4:4" x14ac:dyDescent="0.25">
      <c r="D9817" s="71"/>
    </row>
    <row r="9818" spans="4:4" x14ac:dyDescent="0.25">
      <c r="D9818" s="71"/>
    </row>
    <row r="9819" spans="4:4" x14ac:dyDescent="0.25">
      <c r="D9819" s="71"/>
    </row>
    <row r="9820" spans="4:4" x14ac:dyDescent="0.25">
      <c r="D9820" s="71"/>
    </row>
    <row r="9821" spans="4:4" x14ac:dyDescent="0.25">
      <c r="D9821" s="71"/>
    </row>
    <row r="9822" spans="4:4" x14ac:dyDescent="0.25">
      <c r="D9822" s="71"/>
    </row>
    <row r="9823" spans="4:4" x14ac:dyDescent="0.25">
      <c r="D9823" s="71"/>
    </row>
    <row r="9824" spans="4:4" x14ac:dyDescent="0.25">
      <c r="D9824" s="71"/>
    </row>
    <row r="9825" spans="4:4" x14ac:dyDescent="0.25">
      <c r="D9825" s="71"/>
    </row>
    <row r="9826" spans="4:4" x14ac:dyDescent="0.25">
      <c r="D9826" s="71"/>
    </row>
    <row r="9827" spans="4:4" x14ac:dyDescent="0.25">
      <c r="D9827" s="71"/>
    </row>
    <row r="9828" spans="4:4" x14ac:dyDescent="0.25">
      <c r="D9828" s="71"/>
    </row>
    <row r="9829" spans="4:4" x14ac:dyDescent="0.25">
      <c r="D9829" s="71"/>
    </row>
    <row r="9830" spans="4:4" x14ac:dyDescent="0.25">
      <c r="D9830" s="71"/>
    </row>
    <row r="9831" spans="4:4" x14ac:dyDescent="0.25">
      <c r="D9831" s="71"/>
    </row>
    <row r="9832" spans="4:4" x14ac:dyDescent="0.25">
      <c r="D9832" s="71"/>
    </row>
    <row r="9833" spans="4:4" x14ac:dyDescent="0.25">
      <c r="D9833" s="71"/>
    </row>
    <row r="9834" spans="4:4" x14ac:dyDescent="0.25">
      <c r="D9834" s="71"/>
    </row>
    <row r="9835" spans="4:4" x14ac:dyDescent="0.25">
      <c r="D9835" s="71"/>
    </row>
    <row r="9836" spans="4:4" x14ac:dyDescent="0.25">
      <c r="D9836" s="71"/>
    </row>
    <row r="9837" spans="4:4" x14ac:dyDescent="0.25">
      <c r="D9837" s="71"/>
    </row>
    <row r="9838" spans="4:4" x14ac:dyDescent="0.25">
      <c r="D9838" s="71"/>
    </row>
    <row r="9839" spans="4:4" x14ac:dyDescent="0.25">
      <c r="D9839" s="71"/>
    </row>
    <row r="9840" spans="4:4" x14ac:dyDescent="0.25">
      <c r="D9840" s="71"/>
    </row>
    <row r="9841" spans="4:4" x14ac:dyDescent="0.25">
      <c r="D9841" s="71"/>
    </row>
    <row r="9842" spans="4:4" x14ac:dyDescent="0.25">
      <c r="D9842" s="71"/>
    </row>
    <row r="9843" spans="4:4" x14ac:dyDescent="0.25">
      <c r="D9843" s="71"/>
    </row>
    <row r="9844" spans="4:4" x14ac:dyDescent="0.25">
      <c r="D9844" s="71"/>
    </row>
    <row r="9845" spans="4:4" x14ac:dyDescent="0.25">
      <c r="D9845" s="71"/>
    </row>
    <row r="9846" spans="4:4" x14ac:dyDescent="0.25">
      <c r="D9846" s="71"/>
    </row>
    <row r="9847" spans="4:4" x14ac:dyDescent="0.25">
      <c r="D9847" s="71"/>
    </row>
    <row r="9848" spans="4:4" x14ac:dyDescent="0.25">
      <c r="D9848" s="71"/>
    </row>
    <row r="9849" spans="4:4" x14ac:dyDescent="0.25">
      <c r="D9849" s="71"/>
    </row>
    <row r="9850" spans="4:4" x14ac:dyDescent="0.25">
      <c r="D9850" s="71"/>
    </row>
    <row r="9851" spans="4:4" x14ac:dyDescent="0.25">
      <c r="D9851" s="71"/>
    </row>
    <row r="9852" spans="4:4" x14ac:dyDescent="0.25">
      <c r="D9852" s="71"/>
    </row>
    <row r="9853" spans="4:4" x14ac:dyDescent="0.25">
      <c r="D9853" s="71"/>
    </row>
    <row r="9854" spans="4:4" x14ac:dyDescent="0.25">
      <c r="D9854" s="71"/>
    </row>
    <row r="9855" spans="4:4" x14ac:dyDescent="0.25">
      <c r="D9855" s="71"/>
    </row>
    <row r="9856" spans="4:4" x14ac:dyDescent="0.25">
      <c r="D9856" s="71"/>
    </row>
    <row r="9857" spans="4:4" x14ac:dyDescent="0.25">
      <c r="D9857" s="71"/>
    </row>
    <row r="9858" spans="4:4" x14ac:dyDescent="0.25">
      <c r="D9858" s="71"/>
    </row>
    <row r="9859" spans="4:4" x14ac:dyDescent="0.25">
      <c r="D9859" s="71"/>
    </row>
    <row r="9860" spans="4:4" x14ac:dyDescent="0.25">
      <c r="D9860" s="71"/>
    </row>
    <row r="9861" spans="4:4" x14ac:dyDescent="0.25">
      <c r="D9861" s="71"/>
    </row>
    <row r="9862" spans="4:4" x14ac:dyDescent="0.25">
      <c r="D9862" s="71"/>
    </row>
    <row r="9863" spans="4:4" x14ac:dyDescent="0.25">
      <c r="D9863" s="71"/>
    </row>
    <row r="9864" spans="4:4" x14ac:dyDescent="0.25">
      <c r="D9864" s="71"/>
    </row>
    <row r="9865" spans="4:4" x14ac:dyDescent="0.25">
      <c r="D9865" s="71"/>
    </row>
    <row r="9866" spans="4:4" x14ac:dyDescent="0.25">
      <c r="D9866" s="71"/>
    </row>
    <row r="9867" spans="4:4" x14ac:dyDescent="0.25">
      <c r="D9867" s="71"/>
    </row>
    <row r="9868" spans="4:4" x14ac:dyDescent="0.25">
      <c r="D9868" s="71"/>
    </row>
    <row r="9869" spans="4:4" x14ac:dyDescent="0.25">
      <c r="D9869" s="71"/>
    </row>
    <row r="9870" spans="4:4" x14ac:dyDescent="0.25">
      <c r="D9870" s="71"/>
    </row>
    <row r="9871" spans="4:4" x14ac:dyDescent="0.25">
      <c r="D9871" s="71"/>
    </row>
    <row r="9872" spans="4:4" x14ac:dyDescent="0.25">
      <c r="D9872" s="71"/>
    </row>
    <row r="9873" spans="4:4" x14ac:dyDescent="0.25">
      <c r="D9873" s="71"/>
    </row>
    <row r="9874" spans="4:4" x14ac:dyDescent="0.25">
      <c r="D9874" s="71"/>
    </row>
    <row r="9875" spans="4:4" x14ac:dyDescent="0.25">
      <c r="D9875" s="71"/>
    </row>
    <row r="9876" spans="4:4" x14ac:dyDescent="0.25">
      <c r="D9876" s="71"/>
    </row>
    <row r="9877" spans="4:4" x14ac:dyDescent="0.25">
      <c r="D9877" s="71"/>
    </row>
    <row r="9878" spans="4:4" x14ac:dyDescent="0.25">
      <c r="D9878" s="71"/>
    </row>
    <row r="9879" spans="4:4" x14ac:dyDescent="0.25">
      <c r="D9879" s="71"/>
    </row>
    <row r="9880" spans="4:4" x14ac:dyDescent="0.25">
      <c r="D9880" s="71"/>
    </row>
    <row r="9881" spans="4:4" x14ac:dyDescent="0.25">
      <c r="D9881" s="71"/>
    </row>
    <row r="9882" spans="4:4" x14ac:dyDescent="0.25">
      <c r="D9882" s="71"/>
    </row>
    <row r="9883" spans="4:4" x14ac:dyDescent="0.25">
      <c r="D9883" s="71"/>
    </row>
    <row r="9884" spans="4:4" x14ac:dyDescent="0.25">
      <c r="D9884" s="71"/>
    </row>
    <row r="9885" spans="4:4" x14ac:dyDescent="0.25">
      <c r="D9885" s="71"/>
    </row>
    <row r="9886" spans="4:4" x14ac:dyDescent="0.25">
      <c r="D9886" s="71"/>
    </row>
    <row r="9887" spans="4:4" x14ac:dyDescent="0.25">
      <c r="D9887" s="71"/>
    </row>
    <row r="9888" spans="4:4" x14ac:dyDescent="0.25">
      <c r="D9888" s="71"/>
    </row>
    <row r="9889" spans="4:4" x14ac:dyDescent="0.25">
      <c r="D9889" s="71"/>
    </row>
    <row r="9890" spans="4:4" x14ac:dyDescent="0.25">
      <c r="D9890" s="71"/>
    </row>
    <row r="9891" spans="4:4" x14ac:dyDescent="0.25">
      <c r="D9891" s="71"/>
    </row>
    <row r="9892" spans="4:4" x14ac:dyDescent="0.25">
      <c r="D9892" s="71"/>
    </row>
    <row r="9893" spans="4:4" x14ac:dyDescent="0.25">
      <c r="D9893" s="71"/>
    </row>
    <row r="9894" spans="4:4" x14ac:dyDescent="0.25">
      <c r="D9894" s="71"/>
    </row>
    <row r="9895" spans="4:4" x14ac:dyDescent="0.25">
      <c r="D9895" s="71"/>
    </row>
    <row r="9896" spans="4:4" x14ac:dyDescent="0.25">
      <c r="D9896" s="71"/>
    </row>
    <row r="9897" spans="4:4" x14ac:dyDescent="0.25">
      <c r="D9897" s="71"/>
    </row>
    <row r="9898" spans="4:4" x14ac:dyDescent="0.25">
      <c r="D9898" s="71"/>
    </row>
    <row r="9899" spans="4:4" x14ac:dyDescent="0.25">
      <c r="D9899" s="71"/>
    </row>
    <row r="9900" spans="4:4" x14ac:dyDescent="0.25">
      <c r="D9900" s="71"/>
    </row>
    <row r="9901" spans="4:4" x14ac:dyDescent="0.25">
      <c r="D9901" s="71"/>
    </row>
    <row r="9902" spans="4:4" x14ac:dyDescent="0.25">
      <c r="D9902" s="71"/>
    </row>
    <row r="9903" spans="4:4" x14ac:dyDescent="0.25">
      <c r="D9903" s="71"/>
    </row>
    <row r="9904" spans="4:4" x14ac:dyDescent="0.25">
      <c r="D9904" s="71"/>
    </row>
    <row r="9905" spans="4:4" x14ac:dyDescent="0.25">
      <c r="D9905" s="71"/>
    </row>
    <row r="9906" spans="4:4" x14ac:dyDescent="0.25">
      <c r="D9906" s="71"/>
    </row>
    <row r="9907" spans="4:4" x14ac:dyDescent="0.25">
      <c r="D9907" s="71"/>
    </row>
    <row r="9908" spans="4:4" x14ac:dyDescent="0.25">
      <c r="D9908" s="71"/>
    </row>
    <row r="9909" spans="4:4" x14ac:dyDescent="0.25">
      <c r="D9909" s="71"/>
    </row>
    <row r="9910" spans="4:4" x14ac:dyDescent="0.25">
      <c r="D9910" s="71"/>
    </row>
    <row r="9911" spans="4:4" x14ac:dyDescent="0.25">
      <c r="D9911" s="71"/>
    </row>
    <row r="9912" spans="4:4" x14ac:dyDescent="0.25">
      <c r="D9912" s="71"/>
    </row>
    <row r="9913" spans="4:4" x14ac:dyDescent="0.25">
      <c r="D9913" s="71"/>
    </row>
    <row r="9914" spans="4:4" x14ac:dyDescent="0.25">
      <c r="D9914" s="71"/>
    </row>
    <row r="9915" spans="4:4" x14ac:dyDescent="0.25">
      <c r="D9915" s="71"/>
    </row>
    <row r="9916" spans="4:4" x14ac:dyDescent="0.25">
      <c r="D9916" s="71"/>
    </row>
    <row r="9917" spans="4:4" x14ac:dyDescent="0.25">
      <c r="D9917" s="71"/>
    </row>
    <row r="9918" spans="4:4" x14ac:dyDescent="0.25">
      <c r="D9918" s="71"/>
    </row>
    <row r="9919" spans="4:4" x14ac:dyDescent="0.25">
      <c r="D9919" s="71"/>
    </row>
    <row r="9920" spans="4:4" x14ac:dyDescent="0.25">
      <c r="D9920" s="71"/>
    </row>
    <row r="9921" spans="4:4" x14ac:dyDescent="0.25">
      <c r="D9921" s="71"/>
    </row>
    <row r="9922" spans="4:4" x14ac:dyDescent="0.25">
      <c r="D9922" s="71"/>
    </row>
    <row r="9923" spans="4:4" x14ac:dyDescent="0.25">
      <c r="D9923" s="71"/>
    </row>
    <row r="9924" spans="4:4" x14ac:dyDescent="0.25">
      <c r="D9924" s="71"/>
    </row>
    <row r="9925" spans="4:4" x14ac:dyDescent="0.25">
      <c r="D9925" s="71"/>
    </row>
    <row r="9926" spans="4:4" x14ac:dyDescent="0.25">
      <c r="D9926" s="71"/>
    </row>
    <row r="9927" spans="4:4" x14ac:dyDescent="0.25">
      <c r="D9927" s="71"/>
    </row>
    <row r="9928" spans="4:4" x14ac:dyDescent="0.25">
      <c r="D9928" s="71"/>
    </row>
    <row r="9929" spans="4:4" x14ac:dyDescent="0.25">
      <c r="D9929" s="71"/>
    </row>
    <row r="9930" spans="4:4" x14ac:dyDescent="0.25">
      <c r="D9930" s="71"/>
    </row>
    <row r="9931" spans="4:4" x14ac:dyDescent="0.25">
      <c r="D9931" s="71"/>
    </row>
    <row r="9932" spans="4:4" x14ac:dyDescent="0.25">
      <c r="D9932" s="71"/>
    </row>
    <row r="9933" spans="4:4" x14ac:dyDescent="0.25">
      <c r="D9933" s="71"/>
    </row>
    <row r="9934" spans="4:4" x14ac:dyDescent="0.25">
      <c r="D9934" s="71"/>
    </row>
    <row r="9935" spans="4:4" x14ac:dyDescent="0.25">
      <c r="D9935" s="71"/>
    </row>
    <row r="9936" spans="4:4" x14ac:dyDescent="0.25">
      <c r="D9936" s="71"/>
    </row>
    <row r="9937" spans="4:4" x14ac:dyDescent="0.25">
      <c r="D9937" s="71"/>
    </row>
    <row r="9938" spans="4:4" x14ac:dyDescent="0.25">
      <c r="D9938" s="71"/>
    </row>
    <row r="9939" spans="4:4" x14ac:dyDescent="0.25">
      <c r="D9939" s="71"/>
    </row>
    <row r="9940" spans="4:4" x14ac:dyDescent="0.25">
      <c r="D9940" s="71"/>
    </row>
    <row r="9941" spans="4:4" x14ac:dyDescent="0.25">
      <c r="D9941" s="71"/>
    </row>
    <row r="9942" spans="4:4" x14ac:dyDescent="0.25">
      <c r="D9942" s="71"/>
    </row>
    <row r="9943" spans="4:4" x14ac:dyDescent="0.25">
      <c r="D9943" s="71"/>
    </row>
    <row r="9944" spans="4:4" x14ac:dyDescent="0.25">
      <c r="D9944" s="71"/>
    </row>
    <row r="9945" spans="4:4" x14ac:dyDescent="0.25">
      <c r="D9945" s="71"/>
    </row>
    <row r="9946" spans="4:4" x14ac:dyDescent="0.25">
      <c r="D9946" s="71"/>
    </row>
    <row r="9947" spans="4:4" x14ac:dyDescent="0.25">
      <c r="D9947" s="71"/>
    </row>
    <row r="9948" spans="4:4" x14ac:dyDescent="0.25">
      <c r="D9948" s="71"/>
    </row>
    <row r="9949" spans="4:4" x14ac:dyDescent="0.25">
      <c r="D9949" s="71"/>
    </row>
    <row r="9950" spans="4:4" x14ac:dyDescent="0.25">
      <c r="D9950" s="71"/>
    </row>
    <row r="9951" spans="4:4" x14ac:dyDescent="0.25">
      <c r="D9951" s="71"/>
    </row>
    <row r="9952" spans="4:4" x14ac:dyDescent="0.25">
      <c r="D9952" s="71"/>
    </row>
    <row r="9953" spans="4:4" x14ac:dyDescent="0.25">
      <c r="D9953" s="71"/>
    </row>
    <row r="9954" spans="4:4" x14ac:dyDescent="0.25">
      <c r="D9954" s="71"/>
    </row>
    <row r="9955" spans="4:4" x14ac:dyDescent="0.25">
      <c r="D9955" s="71"/>
    </row>
    <row r="9956" spans="4:4" x14ac:dyDescent="0.25">
      <c r="D9956" s="71"/>
    </row>
    <row r="9957" spans="4:4" x14ac:dyDescent="0.25">
      <c r="D9957" s="71"/>
    </row>
    <row r="9958" spans="4:4" x14ac:dyDescent="0.25">
      <c r="D9958" s="71"/>
    </row>
    <row r="9959" spans="4:4" x14ac:dyDescent="0.25">
      <c r="D9959" s="71"/>
    </row>
    <row r="9960" spans="4:4" x14ac:dyDescent="0.25">
      <c r="D9960" s="71"/>
    </row>
    <row r="9961" spans="4:4" x14ac:dyDescent="0.25">
      <c r="D9961" s="71"/>
    </row>
    <row r="9962" spans="4:4" x14ac:dyDescent="0.25">
      <c r="D9962" s="71"/>
    </row>
    <row r="9963" spans="4:4" x14ac:dyDescent="0.25">
      <c r="D9963" s="71"/>
    </row>
    <row r="9964" spans="4:4" x14ac:dyDescent="0.25">
      <c r="D9964" s="71"/>
    </row>
    <row r="9965" spans="4:4" x14ac:dyDescent="0.25">
      <c r="D9965" s="71"/>
    </row>
    <row r="9966" spans="4:4" x14ac:dyDescent="0.25">
      <c r="D9966" s="71"/>
    </row>
    <row r="9967" spans="4:4" x14ac:dyDescent="0.25">
      <c r="D9967" s="71"/>
    </row>
    <row r="9968" spans="4:4" x14ac:dyDescent="0.25">
      <c r="D9968" s="71"/>
    </row>
    <row r="9969" spans="4:4" x14ac:dyDescent="0.25">
      <c r="D9969" s="71"/>
    </row>
    <row r="9970" spans="4:4" x14ac:dyDescent="0.25">
      <c r="D9970" s="71"/>
    </row>
    <row r="9971" spans="4:4" x14ac:dyDescent="0.25">
      <c r="D9971" s="71"/>
    </row>
    <row r="9972" spans="4:4" x14ac:dyDescent="0.25">
      <c r="D9972" s="71"/>
    </row>
    <row r="9973" spans="4:4" x14ac:dyDescent="0.25">
      <c r="D9973" s="71"/>
    </row>
    <row r="9974" spans="4:4" x14ac:dyDescent="0.25">
      <c r="D9974" s="71"/>
    </row>
    <row r="9975" spans="4:4" x14ac:dyDescent="0.25">
      <c r="D9975" s="71"/>
    </row>
    <row r="9976" spans="4:4" x14ac:dyDescent="0.25">
      <c r="D9976" s="71"/>
    </row>
    <row r="9977" spans="4:4" x14ac:dyDescent="0.25">
      <c r="D9977" s="71"/>
    </row>
    <row r="9978" spans="4:4" x14ac:dyDescent="0.25">
      <c r="D9978" s="71"/>
    </row>
    <row r="9979" spans="4:4" x14ac:dyDescent="0.25">
      <c r="D9979" s="71"/>
    </row>
    <row r="9980" spans="4:4" x14ac:dyDescent="0.25">
      <c r="D9980" s="71"/>
    </row>
    <row r="9981" spans="4:4" x14ac:dyDescent="0.25">
      <c r="D9981" s="71"/>
    </row>
    <row r="9982" spans="4:4" x14ac:dyDescent="0.25">
      <c r="D9982" s="71"/>
    </row>
    <row r="9983" spans="4:4" x14ac:dyDescent="0.25">
      <c r="D9983" s="71"/>
    </row>
    <row r="9984" spans="4:4" x14ac:dyDescent="0.25">
      <c r="D9984" s="71"/>
    </row>
    <row r="9985" spans="4:4" x14ac:dyDescent="0.25">
      <c r="D9985" s="71"/>
    </row>
    <row r="9986" spans="4:4" x14ac:dyDescent="0.25">
      <c r="D9986" s="71"/>
    </row>
    <row r="9987" spans="4:4" x14ac:dyDescent="0.25">
      <c r="D9987" s="71"/>
    </row>
    <row r="9988" spans="4:4" x14ac:dyDescent="0.25">
      <c r="D9988" s="71"/>
    </row>
    <row r="9989" spans="4:4" x14ac:dyDescent="0.25">
      <c r="D9989" s="71"/>
    </row>
    <row r="9990" spans="4:4" x14ac:dyDescent="0.25">
      <c r="D9990" s="71"/>
    </row>
    <row r="9991" spans="4:4" x14ac:dyDescent="0.25">
      <c r="D9991" s="71"/>
    </row>
    <row r="9992" spans="4:4" x14ac:dyDescent="0.25">
      <c r="D9992" s="71"/>
    </row>
    <row r="9993" spans="4:4" x14ac:dyDescent="0.25">
      <c r="D9993" s="71"/>
    </row>
    <row r="9994" spans="4:4" x14ac:dyDescent="0.25">
      <c r="D9994" s="71"/>
    </row>
    <row r="9995" spans="4:4" x14ac:dyDescent="0.25">
      <c r="D9995" s="71"/>
    </row>
    <row r="9996" spans="4:4" x14ac:dyDescent="0.25">
      <c r="D9996" s="71"/>
    </row>
    <row r="9997" spans="4:4" x14ac:dyDescent="0.25">
      <c r="D9997" s="71"/>
    </row>
    <row r="9998" spans="4:4" x14ac:dyDescent="0.25">
      <c r="D9998" s="71"/>
    </row>
    <row r="9999" spans="4:4" x14ac:dyDescent="0.25">
      <c r="D9999" s="71"/>
    </row>
    <row r="10000" spans="4:4" x14ac:dyDescent="0.25">
      <c r="D10000" s="71"/>
    </row>
    <row r="10001" spans="4:4" x14ac:dyDescent="0.25">
      <c r="D10001" s="71"/>
    </row>
    <row r="10002" spans="4:4" x14ac:dyDescent="0.25">
      <c r="D10002" s="71"/>
    </row>
    <row r="10003" spans="4:4" x14ac:dyDescent="0.25">
      <c r="D10003" s="71"/>
    </row>
    <row r="10004" spans="4:4" x14ac:dyDescent="0.25">
      <c r="D10004" s="71"/>
    </row>
    <row r="10005" spans="4:4" x14ac:dyDescent="0.25">
      <c r="D10005" s="71"/>
    </row>
    <row r="10006" spans="4:4" x14ac:dyDescent="0.25">
      <c r="D10006" s="71"/>
    </row>
    <row r="10007" spans="4:4" x14ac:dyDescent="0.25">
      <c r="D10007" s="71"/>
    </row>
    <row r="10008" spans="4:4" x14ac:dyDescent="0.25">
      <c r="D10008" s="71"/>
    </row>
    <row r="10009" spans="4:4" x14ac:dyDescent="0.25">
      <c r="D10009" s="71"/>
    </row>
    <row r="10010" spans="4:4" x14ac:dyDescent="0.25">
      <c r="D10010" s="71"/>
    </row>
    <row r="10011" spans="4:4" x14ac:dyDescent="0.25">
      <c r="D10011" s="71"/>
    </row>
    <row r="10012" spans="4:4" x14ac:dyDescent="0.25">
      <c r="D10012" s="71"/>
    </row>
    <row r="10013" spans="4:4" x14ac:dyDescent="0.25">
      <c r="D10013" s="71"/>
    </row>
    <row r="10014" spans="4:4" x14ac:dyDescent="0.25">
      <c r="D10014" s="71"/>
    </row>
    <row r="10015" spans="4:4" x14ac:dyDescent="0.25">
      <c r="D10015" s="71"/>
    </row>
    <row r="10016" spans="4:4" x14ac:dyDescent="0.25">
      <c r="D10016" s="71"/>
    </row>
    <row r="10017" spans="4:4" x14ac:dyDescent="0.25">
      <c r="D10017" s="71"/>
    </row>
    <row r="10018" spans="4:4" x14ac:dyDescent="0.25">
      <c r="D10018" s="71"/>
    </row>
    <row r="10019" spans="4:4" x14ac:dyDescent="0.25">
      <c r="D10019" s="71"/>
    </row>
    <row r="10020" spans="4:4" x14ac:dyDescent="0.25">
      <c r="D10020" s="71"/>
    </row>
    <row r="10021" spans="4:4" x14ac:dyDescent="0.25">
      <c r="D10021" s="71"/>
    </row>
    <row r="10022" spans="4:4" x14ac:dyDescent="0.25">
      <c r="D10022" s="71"/>
    </row>
    <row r="10023" spans="4:4" x14ac:dyDescent="0.25">
      <c r="D10023" s="71"/>
    </row>
    <row r="10024" spans="4:4" x14ac:dyDescent="0.25">
      <c r="D10024" s="71"/>
    </row>
    <row r="10025" spans="4:4" x14ac:dyDescent="0.25">
      <c r="D10025" s="71"/>
    </row>
    <row r="10026" spans="4:4" x14ac:dyDescent="0.25">
      <c r="D10026" s="71"/>
    </row>
    <row r="10027" spans="4:4" x14ac:dyDescent="0.25">
      <c r="D10027" s="71"/>
    </row>
    <row r="10028" spans="4:4" x14ac:dyDescent="0.25">
      <c r="D10028" s="71"/>
    </row>
    <row r="10029" spans="4:4" x14ac:dyDescent="0.25">
      <c r="D10029" s="71"/>
    </row>
    <row r="10030" spans="4:4" x14ac:dyDescent="0.25">
      <c r="D10030" s="71"/>
    </row>
    <row r="10031" spans="4:4" x14ac:dyDescent="0.25">
      <c r="D10031" s="71"/>
    </row>
    <row r="10032" spans="4:4" x14ac:dyDescent="0.25">
      <c r="D10032" s="71"/>
    </row>
    <row r="10033" spans="4:4" x14ac:dyDescent="0.25">
      <c r="D10033" s="71"/>
    </row>
    <row r="10034" spans="4:4" x14ac:dyDescent="0.25">
      <c r="D10034" s="71"/>
    </row>
    <row r="10035" spans="4:4" x14ac:dyDescent="0.25">
      <c r="D10035" s="71"/>
    </row>
    <row r="10036" spans="4:4" x14ac:dyDescent="0.25">
      <c r="D10036" s="71"/>
    </row>
    <row r="10037" spans="4:4" x14ac:dyDescent="0.25">
      <c r="D10037" s="71"/>
    </row>
    <row r="10038" spans="4:4" x14ac:dyDescent="0.25">
      <c r="D10038" s="71"/>
    </row>
    <row r="10039" spans="4:4" x14ac:dyDescent="0.25">
      <c r="D10039" s="71"/>
    </row>
    <row r="10040" spans="4:4" x14ac:dyDescent="0.25">
      <c r="D10040" s="71"/>
    </row>
    <row r="10041" spans="4:4" x14ac:dyDescent="0.25">
      <c r="D10041" s="71"/>
    </row>
    <row r="10042" spans="4:4" x14ac:dyDescent="0.25">
      <c r="D10042" s="71"/>
    </row>
    <row r="10043" spans="4:4" x14ac:dyDescent="0.25">
      <c r="D10043" s="71"/>
    </row>
    <row r="10044" spans="4:4" x14ac:dyDescent="0.25">
      <c r="D10044" s="71"/>
    </row>
    <row r="10045" spans="4:4" x14ac:dyDescent="0.25">
      <c r="D10045" s="71"/>
    </row>
    <row r="10046" spans="4:4" x14ac:dyDescent="0.25">
      <c r="D10046" s="71"/>
    </row>
    <row r="10047" spans="4:4" x14ac:dyDescent="0.25">
      <c r="D10047" s="71"/>
    </row>
    <row r="10048" spans="4:4" x14ac:dyDescent="0.25">
      <c r="D10048" s="71"/>
    </row>
    <row r="10049" spans="4:4" x14ac:dyDescent="0.25">
      <c r="D10049" s="71"/>
    </row>
    <row r="10050" spans="4:4" x14ac:dyDescent="0.25">
      <c r="D10050" s="71"/>
    </row>
    <row r="10051" spans="4:4" x14ac:dyDescent="0.25">
      <c r="D10051" s="71"/>
    </row>
    <row r="10052" spans="4:4" x14ac:dyDescent="0.25">
      <c r="D10052" s="71"/>
    </row>
    <row r="10053" spans="4:4" x14ac:dyDescent="0.25">
      <c r="D10053" s="71"/>
    </row>
    <row r="10054" spans="4:4" x14ac:dyDescent="0.25">
      <c r="D10054" s="71"/>
    </row>
    <row r="10055" spans="4:4" x14ac:dyDescent="0.25">
      <c r="D10055" s="71"/>
    </row>
    <row r="10056" spans="4:4" x14ac:dyDescent="0.25">
      <c r="D10056" s="71"/>
    </row>
    <row r="10057" spans="4:4" x14ac:dyDescent="0.25">
      <c r="D10057" s="71"/>
    </row>
    <row r="10058" spans="4:4" x14ac:dyDescent="0.25">
      <c r="D10058" s="71"/>
    </row>
    <row r="10059" spans="4:4" x14ac:dyDescent="0.25">
      <c r="D10059" s="71"/>
    </row>
    <row r="10060" spans="4:4" x14ac:dyDescent="0.25">
      <c r="D10060" s="71"/>
    </row>
    <row r="10061" spans="4:4" x14ac:dyDescent="0.25">
      <c r="D10061" s="71"/>
    </row>
    <row r="10062" spans="4:4" x14ac:dyDescent="0.25">
      <c r="D10062" s="71"/>
    </row>
    <row r="10063" spans="4:4" x14ac:dyDescent="0.25">
      <c r="D10063" s="71"/>
    </row>
    <row r="10064" spans="4:4" x14ac:dyDescent="0.25">
      <c r="D10064" s="71"/>
    </row>
    <row r="10065" spans="4:4" x14ac:dyDescent="0.25">
      <c r="D10065" s="71"/>
    </row>
    <row r="10066" spans="4:4" x14ac:dyDescent="0.25">
      <c r="D10066" s="71"/>
    </row>
    <row r="10067" spans="4:4" x14ac:dyDescent="0.25">
      <c r="D10067" s="71"/>
    </row>
    <row r="10068" spans="4:4" x14ac:dyDescent="0.25">
      <c r="D10068" s="71"/>
    </row>
    <row r="10069" spans="4:4" x14ac:dyDescent="0.25">
      <c r="D10069" s="71"/>
    </row>
    <row r="10070" spans="4:4" x14ac:dyDescent="0.25">
      <c r="D10070" s="71"/>
    </row>
    <row r="10071" spans="4:4" x14ac:dyDescent="0.25">
      <c r="D10071" s="71"/>
    </row>
    <row r="10072" spans="4:4" x14ac:dyDescent="0.25">
      <c r="D10072" s="71"/>
    </row>
    <row r="10073" spans="4:4" x14ac:dyDescent="0.25">
      <c r="D10073" s="71"/>
    </row>
    <row r="10074" spans="4:4" x14ac:dyDescent="0.25">
      <c r="D10074" s="71"/>
    </row>
    <row r="10075" spans="4:4" x14ac:dyDescent="0.25">
      <c r="D10075" s="71"/>
    </row>
    <row r="10076" spans="4:4" x14ac:dyDescent="0.25">
      <c r="D10076" s="71"/>
    </row>
    <row r="10077" spans="4:4" x14ac:dyDescent="0.25">
      <c r="D10077" s="71"/>
    </row>
    <row r="10078" spans="4:4" x14ac:dyDescent="0.25">
      <c r="D10078" s="71"/>
    </row>
    <row r="10079" spans="4:4" x14ac:dyDescent="0.25">
      <c r="D10079" s="71"/>
    </row>
    <row r="10080" spans="4:4" x14ac:dyDescent="0.25">
      <c r="D10080" s="71"/>
    </row>
    <row r="10081" spans="4:4" x14ac:dyDescent="0.25">
      <c r="D10081" s="71"/>
    </row>
    <row r="10082" spans="4:4" x14ac:dyDescent="0.25">
      <c r="D10082" s="71"/>
    </row>
    <row r="10083" spans="4:4" x14ac:dyDescent="0.25">
      <c r="D10083" s="71"/>
    </row>
    <row r="10084" spans="4:4" x14ac:dyDescent="0.25">
      <c r="D10084" s="71"/>
    </row>
    <row r="10085" spans="4:4" x14ac:dyDescent="0.25">
      <c r="D10085" s="71"/>
    </row>
    <row r="10086" spans="4:4" x14ac:dyDescent="0.25">
      <c r="D10086" s="71"/>
    </row>
    <row r="10087" spans="4:4" x14ac:dyDescent="0.25">
      <c r="D10087" s="71"/>
    </row>
    <row r="10088" spans="4:4" x14ac:dyDescent="0.25">
      <c r="D10088" s="71"/>
    </row>
    <row r="10089" spans="4:4" x14ac:dyDescent="0.25">
      <c r="D10089" s="71"/>
    </row>
    <row r="10090" spans="4:4" x14ac:dyDescent="0.25">
      <c r="D10090" s="71"/>
    </row>
    <row r="10091" spans="4:4" x14ac:dyDescent="0.25">
      <c r="D10091" s="71"/>
    </row>
    <row r="10092" spans="4:4" x14ac:dyDescent="0.25">
      <c r="D10092" s="71"/>
    </row>
    <row r="10093" spans="4:4" x14ac:dyDescent="0.25">
      <c r="D10093" s="71"/>
    </row>
    <row r="10094" spans="4:4" x14ac:dyDescent="0.25">
      <c r="D10094" s="71"/>
    </row>
    <row r="10095" spans="4:4" x14ac:dyDescent="0.25">
      <c r="D10095" s="71"/>
    </row>
    <row r="10096" spans="4:4" x14ac:dyDescent="0.25">
      <c r="D10096" s="71"/>
    </row>
    <row r="10097" spans="4:4" x14ac:dyDescent="0.25">
      <c r="D10097" s="71"/>
    </row>
    <row r="10098" spans="4:4" x14ac:dyDescent="0.25">
      <c r="D10098" s="71"/>
    </row>
    <row r="10099" spans="4:4" x14ac:dyDescent="0.25">
      <c r="D10099" s="71"/>
    </row>
    <row r="10100" spans="4:4" x14ac:dyDescent="0.25">
      <c r="D10100" s="71"/>
    </row>
    <row r="10101" spans="4:4" x14ac:dyDescent="0.25">
      <c r="D10101" s="71"/>
    </row>
    <row r="10102" spans="4:4" x14ac:dyDescent="0.25">
      <c r="D10102" s="71"/>
    </row>
    <row r="10103" spans="4:4" x14ac:dyDescent="0.25">
      <c r="D10103" s="71"/>
    </row>
    <row r="10104" spans="4:4" x14ac:dyDescent="0.25">
      <c r="D10104" s="71"/>
    </row>
    <row r="10105" spans="4:4" x14ac:dyDescent="0.25">
      <c r="D10105" s="71"/>
    </row>
    <row r="10106" spans="4:4" x14ac:dyDescent="0.25">
      <c r="D10106" s="71"/>
    </row>
    <row r="10107" spans="4:4" x14ac:dyDescent="0.25">
      <c r="D10107" s="71"/>
    </row>
    <row r="10108" spans="4:4" x14ac:dyDescent="0.25">
      <c r="D10108" s="71"/>
    </row>
    <row r="10109" spans="4:4" x14ac:dyDescent="0.25">
      <c r="D10109" s="71"/>
    </row>
    <row r="10110" spans="4:4" x14ac:dyDescent="0.25">
      <c r="D10110" s="71"/>
    </row>
    <row r="10111" spans="4:4" x14ac:dyDescent="0.25">
      <c r="D10111" s="71"/>
    </row>
    <row r="10112" spans="4:4" x14ac:dyDescent="0.25">
      <c r="D10112" s="71"/>
    </row>
    <row r="10113" spans="4:4" x14ac:dyDescent="0.25">
      <c r="D10113" s="71"/>
    </row>
    <row r="10114" spans="4:4" x14ac:dyDescent="0.25">
      <c r="D10114" s="71"/>
    </row>
    <row r="10115" spans="4:4" x14ac:dyDescent="0.25">
      <c r="D10115" s="71"/>
    </row>
    <row r="10116" spans="4:4" x14ac:dyDescent="0.25">
      <c r="D10116" s="71"/>
    </row>
    <row r="10117" spans="4:4" x14ac:dyDescent="0.25">
      <c r="D10117" s="71"/>
    </row>
    <row r="10118" spans="4:4" x14ac:dyDescent="0.25">
      <c r="D10118" s="71"/>
    </row>
    <row r="10119" spans="4:4" x14ac:dyDescent="0.25">
      <c r="D10119" s="71"/>
    </row>
    <row r="10120" spans="4:4" x14ac:dyDescent="0.25">
      <c r="D10120" s="71"/>
    </row>
    <row r="10121" spans="4:4" x14ac:dyDescent="0.25">
      <c r="D10121" s="71"/>
    </row>
    <row r="10122" spans="4:4" x14ac:dyDescent="0.25">
      <c r="D10122" s="71"/>
    </row>
    <row r="10123" spans="4:4" x14ac:dyDescent="0.25">
      <c r="D10123" s="71"/>
    </row>
    <row r="10124" spans="4:4" x14ac:dyDescent="0.25">
      <c r="D10124" s="71"/>
    </row>
    <row r="10125" spans="4:4" x14ac:dyDescent="0.25">
      <c r="D10125" s="71"/>
    </row>
    <row r="10126" spans="4:4" x14ac:dyDescent="0.25">
      <c r="D10126" s="71"/>
    </row>
    <row r="10127" spans="4:4" x14ac:dyDescent="0.25">
      <c r="D10127" s="71"/>
    </row>
    <row r="10128" spans="4:4" x14ac:dyDescent="0.25">
      <c r="D10128" s="71"/>
    </row>
    <row r="10129" spans="4:4" x14ac:dyDescent="0.25">
      <c r="D10129" s="71"/>
    </row>
    <row r="10130" spans="4:4" x14ac:dyDescent="0.25">
      <c r="D10130" s="71"/>
    </row>
    <row r="10131" spans="4:4" x14ac:dyDescent="0.25">
      <c r="D10131" s="71"/>
    </row>
    <row r="10132" spans="4:4" x14ac:dyDescent="0.25">
      <c r="D10132" s="71"/>
    </row>
    <row r="10133" spans="4:4" x14ac:dyDescent="0.25">
      <c r="D10133" s="71"/>
    </row>
    <row r="10134" spans="4:4" x14ac:dyDescent="0.25">
      <c r="D10134" s="71"/>
    </row>
    <row r="10135" spans="4:4" x14ac:dyDescent="0.25">
      <c r="D10135" s="71"/>
    </row>
    <row r="10136" spans="4:4" x14ac:dyDescent="0.25">
      <c r="D10136" s="71"/>
    </row>
    <row r="10137" spans="4:4" x14ac:dyDescent="0.25">
      <c r="D10137" s="71"/>
    </row>
    <row r="10138" spans="4:4" x14ac:dyDescent="0.25">
      <c r="D10138" s="71"/>
    </row>
    <row r="10139" spans="4:4" x14ac:dyDescent="0.25">
      <c r="D10139" s="71"/>
    </row>
    <row r="10140" spans="4:4" x14ac:dyDescent="0.25">
      <c r="D10140" s="71"/>
    </row>
    <row r="10141" spans="4:4" x14ac:dyDescent="0.25">
      <c r="D10141" s="71"/>
    </row>
    <row r="10142" spans="4:4" x14ac:dyDescent="0.25">
      <c r="D10142" s="71"/>
    </row>
    <row r="10143" spans="4:4" x14ac:dyDescent="0.25">
      <c r="D10143" s="71"/>
    </row>
    <row r="10144" spans="4:4" x14ac:dyDescent="0.25">
      <c r="D10144" s="71"/>
    </row>
    <row r="10145" spans="4:4" x14ac:dyDescent="0.25">
      <c r="D10145" s="71"/>
    </row>
    <row r="10146" spans="4:4" x14ac:dyDescent="0.25">
      <c r="D10146" s="71"/>
    </row>
    <row r="10147" spans="4:4" x14ac:dyDescent="0.25">
      <c r="D10147" s="71"/>
    </row>
    <row r="10148" spans="4:4" x14ac:dyDescent="0.25">
      <c r="D10148" s="71"/>
    </row>
    <row r="10149" spans="4:4" x14ac:dyDescent="0.25">
      <c r="D10149" s="71"/>
    </row>
    <row r="10150" spans="4:4" x14ac:dyDescent="0.25">
      <c r="D10150" s="71"/>
    </row>
    <row r="10151" spans="4:4" x14ac:dyDescent="0.25">
      <c r="D10151" s="71"/>
    </row>
    <row r="10152" spans="4:4" x14ac:dyDescent="0.25">
      <c r="D10152" s="71"/>
    </row>
    <row r="10153" spans="4:4" x14ac:dyDescent="0.25">
      <c r="D10153" s="71"/>
    </row>
    <row r="10154" spans="4:4" x14ac:dyDescent="0.25">
      <c r="D10154" s="71"/>
    </row>
    <row r="10155" spans="4:4" x14ac:dyDescent="0.25">
      <c r="D10155" s="71"/>
    </row>
    <row r="10156" spans="4:4" x14ac:dyDescent="0.25">
      <c r="D10156" s="71"/>
    </row>
    <row r="10157" spans="4:4" x14ac:dyDescent="0.25">
      <c r="D10157" s="71"/>
    </row>
    <row r="10158" spans="4:4" x14ac:dyDescent="0.25">
      <c r="D10158" s="71"/>
    </row>
    <row r="10159" spans="4:4" x14ac:dyDescent="0.25">
      <c r="D10159" s="71"/>
    </row>
    <row r="10160" spans="4:4" x14ac:dyDescent="0.25">
      <c r="D10160" s="71"/>
    </row>
    <row r="10161" spans="4:4" x14ac:dyDescent="0.25">
      <c r="D10161" s="71"/>
    </row>
    <row r="10162" spans="4:4" x14ac:dyDescent="0.25">
      <c r="D10162" s="71"/>
    </row>
    <row r="10163" spans="4:4" x14ac:dyDescent="0.25">
      <c r="D10163" s="71"/>
    </row>
    <row r="10164" spans="4:4" x14ac:dyDescent="0.25">
      <c r="D10164" s="71"/>
    </row>
    <row r="10165" spans="4:4" x14ac:dyDescent="0.25">
      <c r="D10165" s="71"/>
    </row>
    <row r="10166" spans="4:4" x14ac:dyDescent="0.25">
      <c r="D10166" s="71"/>
    </row>
    <row r="10167" spans="4:4" x14ac:dyDescent="0.25">
      <c r="D10167" s="71"/>
    </row>
    <row r="10168" spans="4:4" x14ac:dyDescent="0.25">
      <c r="D10168" s="71"/>
    </row>
    <row r="10169" spans="4:4" x14ac:dyDescent="0.25">
      <c r="D10169" s="71"/>
    </row>
    <row r="10170" spans="4:4" x14ac:dyDescent="0.25">
      <c r="D10170" s="71"/>
    </row>
    <row r="10171" spans="4:4" x14ac:dyDescent="0.25">
      <c r="D10171" s="71"/>
    </row>
    <row r="10172" spans="4:4" x14ac:dyDescent="0.25">
      <c r="D10172" s="71"/>
    </row>
    <row r="10173" spans="4:4" x14ac:dyDescent="0.25">
      <c r="D10173" s="71"/>
    </row>
    <row r="10174" spans="4:4" x14ac:dyDescent="0.25">
      <c r="D10174" s="71"/>
    </row>
    <row r="10175" spans="4:4" x14ac:dyDescent="0.25">
      <c r="D10175" s="71"/>
    </row>
    <row r="10176" spans="4:4" x14ac:dyDescent="0.25">
      <c r="D10176" s="71"/>
    </row>
    <row r="10177" spans="4:4" x14ac:dyDescent="0.25">
      <c r="D10177" s="71"/>
    </row>
    <row r="10178" spans="4:4" x14ac:dyDescent="0.25">
      <c r="D10178" s="71"/>
    </row>
    <row r="10179" spans="4:4" x14ac:dyDescent="0.25">
      <c r="D10179" s="71"/>
    </row>
    <row r="10180" spans="4:4" x14ac:dyDescent="0.25">
      <c r="D10180" s="71"/>
    </row>
    <row r="10181" spans="4:4" x14ac:dyDescent="0.25">
      <c r="D10181" s="71"/>
    </row>
    <row r="10182" spans="4:4" x14ac:dyDescent="0.25">
      <c r="D10182" s="71"/>
    </row>
    <row r="10183" spans="4:4" x14ac:dyDescent="0.25">
      <c r="D10183" s="71"/>
    </row>
    <row r="10184" spans="4:4" x14ac:dyDescent="0.25">
      <c r="D10184" s="71"/>
    </row>
    <row r="10185" spans="4:4" x14ac:dyDescent="0.25">
      <c r="D10185" s="71"/>
    </row>
    <row r="10186" spans="4:4" x14ac:dyDescent="0.25">
      <c r="D10186" s="71"/>
    </row>
    <row r="10187" spans="4:4" x14ac:dyDescent="0.25">
      <c r="D10187" s="71"/>
    </row>
    <row r="10188" spans="4:4" x14ac:dyDescent="0.25">
      <c r="D10188" s="71"/>
    </row>
    <row r="10189" spans="4:4" x14ac:dyDescent="0.25">
      <c r="D10189" s="71"/>
    </row>
    <row r="10190" spans="4:4" x14ac:dyDescent="0.25">
      <c r="D10190" s="71"/>
    </row>
    <row r="10191" spans="4:4" x14ac:dyDescent="0.25">
      <c r="D10191" s="71"/>
    </row>
    <row r="10192" spans="4:4" x14ac:dyDescent="0.25">
      <c r="D10192" s="71"/>
    </row>
    <row r="10193" spans="4:4" x14ac:dyDescent="0.25">
      <c r="D10193" s="71"/>
    </row>
    <row r="10194" spans="4:4" x14ac:dyDescent="0.25">
      <c r="D10194" s="71"/>
    </row>
    <row r="10195" spans="4:4" x14ac:dyDescent="0.25">
      <c r="D10195" s="71"/>
    </row>
    <row r="10196" spans="4:4" x14ac:dyDescent="0.25">
      <c r="D10196" s="71"/>
    </row>
    <row r="10197" spans="4:4" x14ac:dyDescent="0.25">
      <c r="D10197" s="71"/>
    </row>
    <row r="10198" spans="4:4" x14ac:dyDescent="0.25">
      <c r="D10198" s="71"/>
    </row>
    <row r="10199" spans="4:4" x14ac:dyDescent="0.25">
      <c r="D10199" s="71"/>
    </row>
    <row r="10200" spans="4:4" x14ac:dyDescent="0.25">
      <c r="D10200" s="71"/>
    </row>
    <row r="10201" spans="4:4" x14ac:dyDescent="0.25">
      <c r="D10201" s="71"/>
    </row>
    <row r="10202" spans="4:4" x14ac:dyDescent="0.25">
      <c r="D10202" s="71"/>
    </row>
    <row r="10203" spans="4:4" x14ac:dyDescent="0.25">
      <c r="D10203" s="71"/>
    </row>
    <row r="10204" spans="4:4" x14ac:dyDescent="0.25">
      <c r="D10204" s="71"/>
    </row>
    <row r="10205" spans="4:4" x14ac:dyDescent="0.25">
      <c r="D10205" s="71"/>
    </row>
    <row r="10206" spans="4:4" x14ac:dyDescent="0.25">
      <c r="D10206" s="71"/>
    </row>
    <row r="10207" spans="4:4" x14ac:dyDescent="0.25">
      <c r="D10207" s="71"/>
    </row>
    <row r="10208" spans="4:4" x14ac:dyDescent="0.25">
      <c r="D10208" s="71"/>
    </row>
    <row r="10209" spans="4:4" x14ac:dyDescent="0.25">
      <c r="D10209" s="71"/>
    </row>
    <row r="10210" spans="4:4" x14ac:dyDescent="0.25">
      <c r="D10210" s="71"/>
    </row>
    <row r="10211" spans="4:4" x14ac:dyDescent="0.25">
      <c r="D10211" s="71"/>
    </row>
    <row r="10212" spans="4:4" x14ac:dyDescent="0.25">
      <c r="D10212" s="71"/>
    </row>
    <row r="10213" spans="4:4" x14ac:dyDescent="0.25">
      <c r="D10213" s="71"/>
    </row>
    <row r="10214" spans="4:4" x14ac:dyDescent="0.25">
      <c r="D10214" s="71"/>
    </row>
    <row r="10215" spans="4:4" x14ac:dyDescent="0.25">
      <c r="D10215" s="71"/>
    </row>
    <row r="10216" spans="4:4" x14ac:dyDescent="0.25">
      <c r="D10216" s="71"/>
    </row>
    <row r="10217" spans="4:4" x14ac:dyDescent="0.25">
      <c r="D10217" s="71"/>
    </row>
    <row r="10218" spans="4:4" x14ac:dyDescent="0.25">
      <c r="D10218" s="71"/>
    </row>
    <row r="10219" spans="4:4" x14ac:dyDescent="0.25">
      <c r="D10219" s="71"/>
    </row>
    <row r="10220" spans="4:4" x14ac:dyDescent="0.25">
      <c r="D10220" s="71"/>
    </row>
    <row r="10221" spans="4:4" x14ac:dyDescent="0.25">
      <c r="D10221" s="71"/>
    </row>
    <row r="10222" spans="4:4" x14ac:dyDescent="0.25">
      <c r="D10222" s="71"/>
    </row>
    <row r="10223" spans="4:4" x14ac:dyDescent="0.25">
      <c r="D10223" s="71"/>
    </row>
    <row r="10224" spans="4:4" x14ac:dyDescent="0.25">
      <c r="D10224" s="71"/>
    </row>
    <row r="10225" spans="4:4" x14ac:dyDescent="0.25">
      <c r="D10225" s="71"/>
    </row>
    <row r="10226" spans="4:4" x14ac:dyDescent="0.25">
      <c r="D10226" s="71"/>
    </row>
    <row r="10227" spans="4:4" x14ac:dyDescent="0.25">
      <c r="D10227" s="71"/>
    </row>
    <row r="10228" spans="4:4" x14ac:dyDescent="0.25">
      <c r="D10228" s="71"/>
    </row>
    <row r="10229" spans="4:4" x14ac:dyDescent="0.25">
      <c r="D10229" s="71"/>
    </row>
    <row r="10230" spans="4:4" x14ac:dyDescent="0.25">
      <c r="D10230" s="71"/>
    </row>
    <row r="10231" spans="4:4" x14ac:dyDescent="0.25">
      <c r="D10231" s="71"/>
    </row>
    <row r="10232" spans="4:4" x14ac:dyDescent="0.25">
      <c r="D10232" s="71"/>
    </row>
    <row r="10233" spans="4:4" x14ac:dyDescent="0.25">
      <c r="D10233" s="71"/>
    </row>
    <row r="10234" spans="4:4" x14ac:dyDescent="0.25">
      <c r="D10234" s="71"/>
    </row>
    <row r="10235" spans="4:4" x14ac:dyDescent="0.25">
      <c r="D10235" s="71"/>
    </row>
    <row r="10236" spans="4:4" x14ac:dyDescent="0.25">
      <c r="D10236" s="71"/>
    </row>
    <row r="10237" spans="4:4" x14ac:dyDescent="0.25">
      <c r="D10237" s="71"/>
    </row>
    <row r="10238" spans="4:4" x14ac:dyDescent="0.25">
      <c r="D10238" s="71"/>
    </row>
    <row r="10239" spans="4:4" x14ac:dyDescent="0.25">
      <c r="D10239" s="71"/>
    </row>
    <row r="10240" spans="4:4" x14ac:dyDescent="0.25">
      <c r="D10240" s="71"/>
    </row>
    <row r="10241" spans="4:4" x14ac:dyDescent="0.25">
      <c r="D10241" s="71"/>
    </row>
    <row r="10242" spans="4:4" x14ac:dyDescent="0.25">
      <c r="D10242" s="71"/>
    </row>
    <row r="10243" spans="4:4" x14ac:dyDescent="0.25">
      <c r="D10243" s="71"/>
    </row>
    <row r="10244" spans="4:4" x14ac:dyDescent="0.25">
      <c r="D10244" s="71"/>
    </row>
    <row r="10245" spans="4:4" x14ac:dyDescent="0.25">
      <c r="D10245" s="71"/>
    </row>
    <row r="10246" spans="4:4" x14ac:dyDescent="0.25">
      <c r="D10246" s="71"/>
    </row>
    <row r="10247" spans="4:4" x14ac:dyDescent="0.25">
      <c r="D10247" s="71"/>
    </row>
    <row r="10248" spans="4:4" x14ac:dyDescent="0.25">
      <c r="D10248" s="71"/>
    </row>
    <row r="10249" spans="4:4" x14ac:dyDescent="0.25">
      <c r="D10249" s="71"/>
    </row>
    <row r="10250" spans="4:4" x14ac:dyDescent="0.25">
      <c r="D10250" s="71"/>
    </row>
    <row r="10251" spans="4:4" x14ac:dyDescent="0.25">
      <c r="D10251" s="71"/>
    </row>
    <row r="10252" spans="4:4" x14ac:dyDescent="0.25">
      <c r="D10252" s="71"/>
    </row>
    <row r="10253" spans="4:4" x14ac:dyDescent="0.25">
      <c r="D10253" s="71"/>
    </row>
    <row r="10254" spans="4:4" x14ac:dyDescent="0.25">
      <c r="D10254" s="71"/>
    </row>
    <row r="10255" spans="4:4" x14ac:dyDescent="0.25">
      <c r="D10255" s="71"/>
    </row>
    <row r="10256" spans="4:4" x14ac:dyDescent="0.25">
      <c r="D10256" s="71"/>
    </row>
    <row r="10257" spans="4:4" x14ac:dyDescent="0.25">
      <c r="D10257" s="71"/>
    </row>
    <row r="10258" spans="4:4" x14ac:dyDescent="0.25">
      <c r="D10258" s="71"/>
    </row>
    <row r="10259" spans="4:4" x14ac:dyDescent="0.25">
      <c r="D10259" s="71"/>
    </row>
    <row r="10260" spans="4:4" x14ac:dyDescent="0.25">
      <c r="D10260" s="71"/>
    </row>
    <row r="10261" spans="4:4" x14ac:dyDescent="0.25">
      <c r="D10261" s="71"/>
    </row>
    <row r="10262" spans="4:4" x14ac:dyDescent="0.25">
      <c r="D10262" s="71"/>
    </row>
    <row r="10263" spans="4:4" x14ac:dyDescent="0.25">
      <c r="D10263" s="71"/>
    </row>
    <row r="10264" spans="4:4" x14ac:dyDescent="0.25">
      <c r="D10264" s="71"/>
    </row>
    <row r="10265" spans="4:4" x14ac:dyDescent="0.25">
      <c r="D10265" s="71"/>
    </row>
    <row r="10266" spans="4:4" x14ac:dyDescent="0.25">
      <c r="D10266" s="71"/>
    </row>
    <row r="10267" spans="4:4" x14ac:dyDescent="0.25">
      <c r="D10267" s="71"/>
    </row>
    <row r="10268" spans="4:4" x14ac:dyDescent="0.25">
      <c r="D10268" s="71"/>
    </row>
    <row r="10269" spans="4:4" x14ac:dyDescent="0.25">
      <c r="D10269" s="71"/>
    </row>
    <row r="10270" spans="4:4" x14ac:dyDescent="0.25">
      <c r="D10270" s="71"/>
    </row>
    <row r="10271" spans="4:4" x14ac:dyDescent="0.25">
      <c r="D10271" s="71"/>
    </row>
    <row r="10272" spans="4:4" x14ac:dyDescent="0.25">
      <c r="D10272" s="71"/>
    </row>
    <row r="10273" spans="4:4" x14ac:dyDescent="0.25">
      <c r="D10273" s="71"/>
    </row>
    <row r="10274" spans="4:4" x14ac:dyDescent="0.25">
      <c r="D10274" s="71"/>
    </row>
    <row r="10275" spans="4:4" x14ac:dyDescent="0.25">
      <c r="D10275" s="71"/>
    </row>
    <row r="10276" spans="4:4" x14ac:dyDescent="0.25">
      <c r="D10276" s="71"/>
    </row>
    <row r="10277" spans="4:4" x14ac:dyDescent="0.25">
      <c r="D10277" s="71"/>
    </row>
    <row r="10278" spans="4:4" x14ac:dyDescent="0.25">
      <c r="D10278" s="71"/>
    </row>
    <row r="10279" spans="4:4" x14ac:dyDescent="0.25">
      <c r="D10279" s="71"/>
    </row>
    <row r="10280" spans="4:4" x14ac:dyDescent="0.25">
      <c r="D10280" s="71"/>
    </row>
    <row r="10281" spans="4:4" x14ac:dyDescent="0.25">
      <c r="D10281" s="71"/>
    </row>
    <row r="10282" spans="4:4" x14ac:dyDescent="0.25">
      <c r="D10282" s="71"/>
    </row>
    <row r="10283" spans="4:4" x14ac:dyDescent="0.25">
      <c r="D10283" s="71"/>
    </row>
    <row r="10284" spans="4:4" x14ac:dyDescent="0.25">
      <c r="D10284" s="71"/>
    </row>
    <row r="10285" spans="4:4" x14ac:dyDescent="0.25">
      <c r="D10285" s="71"/>
    </row>
    <row r="10286" spans="4:4" x14ac:dyDescent="0.25">
      <c r="D10286" s="71"/>
    </row>
    <row r="10287" spans="4:4" x14ac:dyDescent="0.25">
      <c r="D10287" s="71"/>
    </row>
    <row r="10288" spans="4:4" x14ac:dyDescent="0.25">
      <c r="D10288" s="71"/>
    </row>
    <row r="10289" spans="4:4" x14ac:dyDescent="0.25">
      <c r="D10289" s="71"/>
    </row>
    <row r="10290" spans="4:4" x14ac:dyDescent="0.25">
      <c r="D10290" s="71"/>
    </row>
    <row r="10291" spans="4:4" x14ac:dyDescent="0.25">
      <c r="D10291" s="71"/>
    </row>
    <row r="10292" spans="4:4" x14ac:dyDescent="0.25">
      <c r="D10292" s="71"/>
    </row>
    <row r="10293" spans="4:4" x14ac:dyDescent="0.25">
      <c r="D10293" s="71"/>
    </row>
    <row r="10294" spans="4:4" x14ac:dyDescent="0.25">
      <c r="D10294" s="71"/>
    </row>
    <row r="10295" spans="4:4" x14ac:dyDescent="0.25">
      <c r="D10295" s="71"/>
    </row>
    <row r="10296" spans="4:4" x14ac:dyDescent="0.25">
      <c r="D10296" s="71"/>
    </row>
    <row r="10297" spans="4:4" x14ac:dyDescent="0.25">
      <c r="D10297" s="71"/>
    </row>
    <row r="10298" spans="4:4" x14ac:dyDescent="0.25">
      <c r="D10298" s="71"/>
    </row>
    <row r="10299" spans="4:4" x14ac:dyDescent="0.25">
      <c r="D10299" s="71"/>
    </row>
    <row r="10300" spans="4:4" x14ac:dyDescent="0.25">
      <c r="D10300" s="71"/>
    </row>
    <row r="10301" spans="4:4" x14ac:dyDescent="0.25">
      <c r="D10301" s="71"/>
    </row>
    <row r="10302" spans="4:4" x14ac:dyDescent="0.25">
      <c r="D10302" s="71"/>
    </row>
    <row r="10303" spans="4:4" x14ac:dyDescent="0.25">
      <c r="D10303" s="71"/>
    </row>
    <row r="10304" spans="4:4" x14ac:dyDescent="0.25">
      <c r="D10304" s="71"/>
    </row>
    <row r="10305" spans="4:4" x14ac:dyDescent="0.25">
      <c r="D10305" s="71"/>
    </row>
    <row r="10306" spans="4:4" x14ac:dyDescent="0.25">
      <c r="D10306" s="71"/>
    </row>
    <row r="10307" spans="4:4" x14ac:dyDescent="0.25">
      <c r="D10307" s="71"/>
    </row>
    <row r="10308" spans="4:4" x14ac:dyDescent="0.25">
      <c r="D10308" s="71"/>
    </row>
    <row r="10309" spans="4:4" x14ac:dyDescent="0.25">
      <c r="D10309" s="71"/>
    </row>
    <row r="10310" spans="4:4" x14ac:dyDescent="0.25">
      <c r="D10310" s="71"/>
    </row>
    <row r="10311" spans="4:4" x14ac:dyDescent="0.25">
      <c r="D10311" s="71"/>
    </row>
    <row r="10312" spans="4:4" x14ac:dyDescent="0.25">
      <c r="D10312" s="71"/>
    </row>
    <row r="10313" spans="4:4" x14ac:dyDescent="0.25">
      <c r="D10313" s="71"/>
    </row>
    <row r="10314" spans="4:4" x14ac:dyDescent="0.25">
      <c r="D10314" s="71"/>
    </row>
    <row r="10315" spans="4:4" x14ac:dyDescent="0.25">
      <c r="D10315" s="71"/>
    </row>
    <row r="10316" spans="4:4" x14ac:dyDescent="0.25">
      <c r="D10316" s="71"/>
    </row>
    <row r="10317" spans="4:4" x14ac:dyDescent="0.25">
      <c r="D10317" s="71"/>
    </row>
    <row r="10318" spans="4:4" x14ac:dyDescent="0.25">
      <c r="D10318" s="71"/>
    </row>
    <row r="10319" spans="4:4" x14ac:dyDescent="0.25">
      <c r="D10319" s="71"/>
    </row>
    <row r="10320" spans="4:4" x14ac:dyDescent="0.25">
      <c r="D10320" s="71"/>
    </row>
    <row r="10321" spans="4:4" x14ac:dyDescent="0.25">
      <c r="D10321" s="71"/>
    </row>
    <row r="10322" spans="4:4" x14ac:dyDescent="0.25">
      <c r="D10322" s="71"/>
    </row>
    <row r="10323" spans="4:4" x14ac:dyDescent="0.25">
      <c r="D10323" s="71"/>
    </row>
    <row r="10324" spans="4:4" x14ac:dyDescent="0.25">
      <c r="D10324" s="71"/>
    </row>
    <row r="10325" spans="4:4" x14ac:dyDescent="0.25">
      <c r="D10325" s="71"/>
    </row>
    <row r="10326" spans="4:4" x14ac:dyDescent="0.25">
      <c r="D10326" s="71"/>
    </row>
    <row r="10327" spans="4:4" x14ac:dyDescent="0.25">
      <c r="D10327" s="71"/>
    </row>
    <row r="10328" spans="4:4" x14ac:dyDescent="0.25">
      <c r="D10328" s="71"/>
    </row>
    <row r="10329" spans="4:4" x14ac:dyDescent="0.25">
      <c r="D10329" s="71"/>
    </row>
    <row r="10330" spans="4:4" x14ac:dyDescent="0.25">
      <c r="D10330" s="71"/>
    </row>
    <row r="10331" spans="4:4" x14ac:dyDescent="0.25">
      <c r="D10331" s="71"/>
    </row>
    <row r="10332" spans="4:4" x14ac:dyDescent="0.25">
      <c r="D10332" s="71"/>
    </row>
    <row r="10333" spans="4:4" x14ac:dyDescent="0.25">
      <c r="D10333" s="71"/>
    </row>
    <row r="10334" spans="4:4" x14ac:dyDescent="0.25">
      <c r="D10334" s="71"/>
    </row>
    <row r="10335" spans="4:4" x14ac:dyDescent="0.25">
      <c r="D10335" s="71"/>
    </row>
    <row r="10336" spans="4:4" x14ac:dyDescent="0.25">
      <c r="D10336" s="71"/>
    </row>
    <row r="10337" spans="4:4" x14ac:dyDescent="0.25">
      <c r="D10337" s="71"/>
    </row>
    <row r="10338" spans="4:4" x14ac:dyDescent="0.25">
      <c r="D10338" s="71"/>
    </row>
    <row r="10339" spans="4:4" x14ac:dyDescent="0.25">
      <c r="D10339" s="71"/>
    </row>
    <row r="10340" spans="4:4" x14ac:dyDescent="0.25">
      <c r="D10340" s="71"/>
    </row>
    <row r="10341" spans="4:4" x14ac:dyDescent="0.25">
      <c r="D10341" s="71"/>
    </row>
    <row r="10342" spans="4:4" x14ac:dyDescent="0.25">
      <c r="D10342" s="71"/>
    </row>
    <row r="10343" spans="4:4" x14ac:dyDescent="0.25">
      <c r="D10343" s="71"/>
    </row>
    <row r="10344" spans="4:4" x14ac:dyDescent="0.25">
      <c r="D10344" s="71"/>
    </row>
    <row r="10345" spans="4:4" x14ac:dyDescent="0.25">
      <c r="D10345" s="71"/>
    </row>
    <row r="10346" spans="4:4" x14ac:dyDescent="0.25">
      <c r="D10346" s="71"/>
    </row>
    <row r="10347" spans="4:4" x14ac:dyDescent="0.25">
      <c r="D10347" s="71"/>
    </row>
    <row r="10348" spans="4:4" x14ac:dyDescent="0.25">
      <c r="D10348" s="71"/>
    </row>
    <row r="10349" spans="4:4" x14ac:dyDescent="0.25">
      <c r="D10349" s="71"/>
    </row>
    <row r="10350" spans="4:4" x14ac:dyDescent="0.25">
      <c r="D10350" s="71"/>
    </row>
    <row r="10351" spans="4:4" x14ac:dyDescent="0.25">
      <c r="D10351" s="71"/>
    </row>
    <row r="10352" spans="4:4" x14ac:dyDescent="0.25">
      <c r="D10352" s="71"/>
    </row>
    <row r="10353" spans="4:4" x14ac:dyDescent="0.25">
      <c r="D10353" s="71"/>
    </row>
    <row r="10354" spans="4:4" x14ac:dyDescent="0.25">
      <c r="D10354" s="71"/>
    </row>
    <row r="10355" spans="4:4" x14ac:dyDescent="0.25">
      <c r="D10355" s="71"/>
    </row>
    <row r="10356" spans="4:4" x14ac:dyDescent="0.25">
      <c r="D10356" s="71"/>
    </row>
    <row r="10357" spans="4:4" x14ac:dyDescent="0.25">
      <c r="D10357" s="71"/>
    </row>
    <row r="10358" spans="4:4" x14ac:dyDescent="0.25">
      <c r="D10358" s="71"/>
    </row>
    <row r="10359" spans="4:4" x14ac:dyDescent="0.25">
      <c r="D10359" s="71"/>
    </row>
    <row r="10360" spans="4:4" x14ac:dyDescent="0.25">
      <c r="D10360" s="71"/>
    </row>
    <row r="10361" spans="4:4" x14ac:dyDescent="0.25">
      <c r="D10361" s="71"/>
    </row>
    <row r="10362" spans="4:4" x14ac:dyDescent="0.25">
      <c r="D10362" s="71"/>
    </row>
    <row r="10363" spans="4:4" x14ac:dyDescent="0.25">
      <c r="D10363" s="71"/>
    </row>
    <row r="10364" spans="4:4" x14ac:dyDescent="0.25">
      <c r="D10364" s="71"/>
    </row>
    <row r="10365" spans="4:4" x14ac:dyDescent="0.25">
      <c r="D10365" s="71"/>
    </row>
    <row r="10366" spans="4:4" x14ac:dyDescent="0.25">
      <c r="D10366" s="71"/>
    </row>
    <row r="10367" spans="4:4" x14ac:dyDescent="0.25">
      <c r="D10367" s="71"/>
    </row>
    <row r="10368" spans="4:4" x14ac:dyDescent="0.25">
      <c r="D10368" s="71"/>
    </row>
    <row r="10369" spans="4:4" x14ac:dyDescent="0.25">
      <c r="D10369" s="71"/>
    </row>
    <row r="10370" spans="4:4" x14ac:dyDescent="0.25">
      <c r="D10370" s="71"/>
    </row>
    <row r="10371" spans="4:4" x14ac:dyDescent="0.25">
      <c r="D10371" s="71"/>
    </row>
    <row r="10372" spans="4:4" x14ac:dyDescent="0.25">
      <c r="D10372" s="71"/>
    </row>
    <row r="10373" spans="4:4" x14ac:dyDescent="0.25">
      <c r="D10373" s="71"/>
    </row>
    <row r="10374" spans="4:4" x14ac:dyDescent="0.25">
      <c r="D10374" s="71"/>
    </row>
    <row r="10375" spans="4:4" x14ac:dyDescent="0.25">
      <c r="D10375" s="71"/>
    </row>
    <row r="10376" spans="4:4" x14ac:dyDescent="0.25">
      <c r="D10376" s="71"/>
    </row>
    <row r="10377" spans="4:4" x14ac:dyDescent="0.25">
      <c r="D10377" s="71"/>
    </row>
    <row r="10378" spans="4:4" x14ac:dyDescent="0.25">
      <c r="D10378" s="71"/>
    </row>
    <row r="10379" spans="4:4" x14ac:dyDescent="0.25">
      <c r="D10379" s="71"/>
    </row>
    <row r="10380" spans="4:4" x14ac:dyDescent="0.25">
      <c r="D10380" s="71"/>
    </row>
    <row r="10381" spans="4:4" x14ac:dyDescent="0.25">
      <c r="D10381" s="71"/>
    </row>
    <row r="10382" spans="4:4" x14ac:dyDescent="0.25">
      <c r="D10382" s="71"/>
    </row>
    <row r="10383" spans="4:4" x14ac:dyDescent="0.25">
      <c r="D10383" s="71"/>
    </row>
    <row r="10384" spans="4:4" x14ac:dyDescent="0.25">
      <c r="D10384" s="71"/>
    </row>
    <row r="10385" spans="4:4" x14ac:dyDescent="0.25">
      <c r="D10385" s="71"/>
    </row>
    <row r="10386" spans="4:4" x14ac:dyDescent="0.25">
      <c r="D10386" s="71"/>
    </row>
    <row r="10387" spans="4:4" x14ac:dyDescent="0.25">
      <c r="D10387" s="71"/>
    </row>
    <row r="10388" spans="4:4" x14ac:dyDescent="0.25">
      <c r="D10388" s="71"/>
    </row>
    <row r="10389" spans="4:4" x14ac:dyDescent="0.25">
      <c r="D10389" s="71"/>
    </row>
    <row r="10390" spans="4:4" x14ac:dyDescent="0.25">
      <c r="D10390" s="71"/>
    </row>
    <row r="10391" spans="4:4" x14ac:dyDescent="0.25">
      <c r="D10391" s="71"/>
    </row>
    <row r="10392" spans="4:4" x14ac:dyDescent="0.25">
      <c r="D10392" s="71"/>
    </row>
    <row r="10393" spans="4:4" x14ac:dyDescent="0.25">
      <c r="D10393" s="71"/>
    </row>
    <row r="10394" spans="4:4" x14ac:dyDescent="0.25">
      <c r="D10394" s="71"/>
    </row>
    <row r="10395" spans="4:4" x14ac:dyDescent="0.25">
      <c r="D10395" s="71"/>
    </row>
    <row r="10396" spans="4:4" x14ac:dyDescent="0.25">
      <c r="D10396" s="71"/>
    </row>
    <row r="10397" spans="4:4" x14ac:dyDescent="0.25">
      <c r="D10397" s="71"/>
    </row>
    <row r="10398" spans="4:4" x14ac:dyDescent="0.25">
      <c r="D10398" s="71"/>
    </row>
    <row r="10399" spans="4:4" x14ac:dyDescent="0.25">
      <c r="D10399" s="71"/>
    </row>
    <row r="10400" spans="4:4" x14ac:dyDescent="0.25">
      <c r="D10400" s="71"/>
    </row>
    <row r="10401" spans="4:4" x14ac:dyDescent="0.25">
      <c r="D10401" s="71"/>
    </row>
    <row r="10402" spans="4:4" x14ac:dyDescent="0.25">
      <c r="D10402" s="71"/>
    </row>
    <row r="10403" spans="4:4" x14ac:dyDescent="0.25">
      <c r="D10403" s="71"/>
    </row>
    <row r="10404" spans="4:4" x14ac:dyDescent="0.25">
      <c r="D10404" s="71"/>
    </row>
    <row r="10405" spans="4:4" x14ac:dyDescent="0.25">
      <c r="D10405" s="71"/>
    </row>
    <row r="10406" spans="4:4" x14ac:dyDescent="0.25">
      <c r="D10406" s="71"/>
    </row>
    <row r="10407" spans="4:4" x14ac:dyDescent="0.25">
      <c r="D10407" s="71"/>
    </row>
    <row r="10408" spans="4:4" x14ac:dyDescent="0.25">
      <c r="D10408" s="71"/>
    </row>
    <row r="10409" spans="4:4" x14ac:dyDescent="0.25">
      <c r="D10409" s="71"/>
    </row>
    <row r="10410" spans="4:4" x14ac:dyDescent="0.25">
      <c r="D10410" s="71"/>
    </row>
    <row r="10411" spans="4:4" x14ac:dyDescent="0.25">
      <c r="D10411" s="71"/>
    </row>
    <row r="10412" spans="4:4" x14ac:dyDescent="0.25">
      <c r="D10412" s="71"/>
    </row>
    <row r="10413" spans="4:4" x14ac:dyDescent="0.25">
      <c r="D10413" s="71"/>
    </row>
    <row r="10414" spans="4:4" x14ac:dyDescent="0.25">
      <c r="D10414" s="71"/>
    </row>
    <row r="10415" spans="4:4" x14ac:dyDescent="0.25">
      <c r="D10415" s="71"/>
    </row>
    <row r="10416" spans="4:4" x14ac:dyDescent="0.25">
      <c r="D10416" s="71"/>
    </row>
    <row r="10417" spans="4:4" x14ac:dyDescent="0.25">
      <c r="D10417" s="71"/>
    </row>
    <row r="10418" spans="4:4" x14ac:dyDescent="0.25">
      <c r="D10418" s="71"/>
    </row>
    <row r="10419" spans="4:4" x14ac:dyDescent="0.25">
      <c r="D10419" s="71"/>
    </row>
    <row r="10420" spans="4:4" x14ac:dyDescent="0.25">
      <c r="D10420" s="71"/>
    </row>
    <row r="10421" spans="4:4" x14ac:dyDescent="0.25">
      <c r="D10421" s="71"/>
    </row>
    <row r="10422" spans="4:4" x14ac:dyDescent="0.25">
      <c r="D10422" s="71"/>
    </row>
    <row r="10423" spans="4:4" x14ac:dyDescent="0.25">
      <c r="D10423" s="71"/>
    </row>
    <row r="10424" spans="4:4" x14ac:dyDescent="0.25">
      <c r="D10424" s="71"/>
    </row>
    <row r="10425" spans="4:4" x14ac:dyDescent="0.25">
      <c r="D10425" s="71"/>
    </row>
    <row r="10426" spans="4:4" x14ac:dyDescent="0.25">
      <c r="D10426" s="71"/>
    </row>
    <row r="10427" spans="4:4" x14ac:dyDescent="0.25">
      <c r="D10427" s="71"/>
    </row>
    <row r="10428" spans="4:4" x14ac:dyDescent="0.25">
      <c r="D10428" s="71"/>
    </row>
    <row r="10429" spans="4:4" x14ac:dyDescent="0.25">
      <c r="D10429" s="71"/>
    </row>
    <row r="10430" spans="4:4" x14ac:dyDescent="0.25">
      <c r="D10430" s="71"/>
    </row>
    <row r="10431" spans="4:4" x14ac:dyDescent="0.25">
      <c r="D10431" s="71"/>
    </row>
    <row r="10432" spans="4:4" x14ac:dyDescent="0.25">
      <c r="D10432" s="71"/>
    </row>
    <row r="10433" spans="4:4" x14ac:dyDescent="0.25">
      <c r="D10433" s="71"/>
    </row>
    <row r="10434" spans="4:4" x14ac:dyDescent="0.25">
      <c r="D10434" s="71"/>
    </row>
    <row r="10435" spans="4:4" x14ac:dyDescent="0.25">
      <c r="D10435" s="71"/>
    </row>
    <row r="10436" spans="4:4" x14ac:dyDescent="0.25">
      <c r="D10436" s="71"/>
    </row>
    <row r="10437" spans="4:4" x14ac:dyDescent="0.25">
      <c r="D10437" s="71"/>
    </row>
    <row r="10438" spans="4:4" x14ac:dyDescent="0.25">
      <c r="D10438" s="71"/>
    </row>
    <row r="10439" spans="4:4" x14ac:dyDescent="0.25">
      <c r="D10439" s="71"/>
    </row>
    <row r="10440" spans="4:4" x14ac:dyDescent="0.25">
      <c r="D10440" s="71"/>
    </row>
    <row r="10441" spans="4:4" x14ac:dyDescent="0.25">
      <c r="D10441" s="71"/>
    </row>
    <row r="10442" spans="4:4" x14ac:dyDescent="0.25">
      <c r="D10442" s="71"/>
    </row>
    <row r="10443" spans="4:4" x14ac:dyDescent="0.25">
      <c r="D10443" s="71"/>
    </row>
    <row r="10444" spans="4:4" x14ac:dyDescent="0.25">
      <c r="D10444" s="71"/>
    </row>
    <row r="10445" spans="4:4" x14ac:dyDescent="0.25">
      <c r="D10445" s="71"/>
    </row>
    <row r="10446" spans="4:4" x14ac:dyDescent="0.25">
      <c r="D10446" s="71"/>
    </row>
    <row r="10447" spans="4:4" x14ac:dyDescent="0.25">
      <c r="D10447" s="71"/>
    </row>
    <row r="10448" spans="4:4" x14ac:dyDescent="0.25">
      <c r="D10448" s="71"/>
    </row>
    <row r="10449" spans="4:4" x14ac:dyDescent="0.25">
      <c r="D10449" s="71"/>
    </row>
    <row r="10450" spans="4:4" x14ac:dyDescent="0.25">
      <c r="D10450" s="71"/>
    </row>
    <row r="10451" spans="4:4" x14ac:dyDescent="0.25">
      <c r="D10451" s="71"/>
    </row>
    <row r="10452" spans="4:4" x14ac:dyDescent="0.25">
      <c r="D10452" s="71"/>
    </row>
    <row r="10453" spans="4:4" x14ac:dyDescent="0.25">
      <c r="D10453" s="71"/>
    </row>
    <row r="10454" spans="4:4" x14ac:dyDescent="0.25">
      <c r="D10454" s="71"/>
    </row>
    <row r="10455" spans="4:4" x14ac:dyDescent="0.25">
      <c r="D10455" s="71"/>
    </row>
    <row r="10456" spans="4:4" x14ac:dyDescent="0.25">
      <c r="D10456" s="71"/>
    </row>
    <row r="10457" spans="4:4" x14ac:dyDescent="0.25">
      <c r="D10457" s="71"/>
    </row>
    <row r="10458" spans="4:4" x14ac:dyDescent="0.25">
      <c r="D10458" s="71"/>
    </row>
    <row r="10459" spans="4:4" x14ac:dyDescent="0.25">
      <c r="D10459" s="71"/>
    </row>
    <row r="10460" spans="4:4" x14ac:dyDescent="0.25">
      <c r="D10460" s="71"/>
    </row>
    <row r="10461" spans="4:4" x14ac:dyDescent="0.25">
      <c r="D10461" s="71"/>
    </row>
    <row r="10462" spans="4:4" x14ac:dyDescent="0.25">
      <c r="D10462" s="71"/>
    </row>
    <row r="10463" spans="4:4" x14ac:dyDescent="0.25">
      <c r="D10463" s="71"/>
    </row>
    <row r="10464" spans="4:4" x14ac:dyDescent="0.25">
      <c r="D10464" s="71"/>
    </row>
    <row r="10465" spans="4:4" x14ac:dyDescent="0.25">
      <c r="D10465" s="71"/>
    </row>
    <row r="10466" spans="4:4" x14ac:dyDescent="0.25">
      <c r="D10466" s="71"/>
    </row>
    <row r="10467" spans="4:4" x14ac:dyDescent="0.25">
      <c r="D10467" s="71"/>
    </row>
    <row r="10468" spans="4:4" x14ac:dyDescent="0.25">
      <c r="D10468" s="71"/>
    </row>
    <row r="10469" spans="4:4" x14ac:dyDescent="0.25">
      <c r="D10469" s="71"/>
    </row>
    <row r="10470" spans="4:4" x14ac:dyDescent="0.25">
      <c r="D10470" s="71"/>
    </row>
    <row r="10471" spans="4:4" x14ac:dyDescent="0.25">
      <c r="D10471" s="71"/>
    </row>
    <row r="10472" spans="4:4" x14ac:dyDescent="0.25">
      <c r="D10472" s="71"/>
    </row>
    <row r="10473" spans="4:4" x14ac:dyDescent="0.25">
      <c r="D10473" s="71"/>
    </row>
    <row r="10474" spans="4:4" x14ac:dyDescent="0.25">
      <c r="D10474" s="71"/>
    </row>
    <row r="10475" spans="4:4" x14ac:dyDescent="0.25">
      <c r="D10475" s="71"/>
    </row>
    <row r="10476" spans="4:4" x14ac:dyDescent="0.25">
      <c r="D10476" s="71"/>
    </row>
    <row r="10477" spans="4:4" x14ac:dyDescent="0.25">
      <c r="D10477" s="71"/>
    </row>
    <row r="10478" spans="4:4" x14ac:dyDescent="0.25">
      <c r="D10478" s="71"/>
    </row>
    <row r="10479" spans="4:4" x14ac:dyDescent="0.25">
      <c r="D10479" s="71"/>
    </row>
    <row r="10480" spans="4:4" x14ac:dyDescent="0.25">
      <c r="D10480" s="71"/>
    </row>
    <row r="10481" spans="4:4" x14ac:dyDescent="0.25">
      <c r="D10481" s="71"/>
    </row>
    <row r="10482" spans="4:4" x14ac:dyDescent="0.25">
      <c r="D10482" s="71"/>
    </row>
    <row r="10483" spans="4:4" x14ac:dyDescent="0.25">
      <c r="D10483" s="71"/>
    </row>
    <row r="10484" spans="4:4" x14ac:dyDescent="0.25">
      <c r="D10484" s="71"/>
    </row>
    <row r="10485" spans="4:4" x14ac:dyDescent="0.25">
      <c r="D10485" s="71"/>
    </row>
    <row r="10486" spans="4:4" x14ac:dyDescent="0.25">
      <c r="D10486" s="71"/>
    </row>
    <row r="10487" spans="4:4" x14ac:dyDescent="0.25">
      <c r="D10487" s="71"/>
    </row>
    <row r="10488" spans="4:4" x14ac:dyDescent="0.25">
      <c r="D10488" s="71"/>
    </row>
    <row r="10489" spans="4:4" x14ac:dyDescent="0.25">
      <c r="D10489" s="71"/>
    </row>
    <row r="10490" spans="4:4" x14ac:dyDescent="0.25">
      <c r="D10490" s="71"/>
    </row>
    <row r="10491" spans="4:4" x14ac:dyDescent="0.25">
      <c r="D10491" s="71"/>
    </row>
    <row r="10492" spans="4:4" x14ac:dyDescent="0.25">
      <c r="D10492" s="71"/>
    </row>
    <row r="10493" spans="4:4" x14ac:dyDescent="0.25">
      <c r="D10493" s="71"/>
    </row>
    <row r="10494" spans="4:4" x14ac:dyDescent="0.25">
      <c r="D10494" s="71"/>
    </row>
    <row r="10495" spans="4:4" x14ac:dyDescent="0.25">
      <c r="D10495" s="71"/>
    </row>
    <row r="10496" spans="4:4" x14ac:dyDescent="0.25">
      <c r="D10496" s="71"/>
    </row>
    <row r="10497" spans="4:4" x14ac:dyDescent="0.25">
      <c r="D10497" s="71"/>
    </row>
    <row r="10498" spans="4:4" x14ac:dyDescent="0.25">
      <c r="D10498" s="71"/>
    </row>
    <row r="10499" spans="4:4" x14ac:dyDescent="0.25">
      <c r="D10499" s="71"/>
    </row>
    <row r="10500" spans="4:4" x14ac:dyDescent="0.25">
      <c r="D10500" s="71"/>
    </row>
    <row r="10501" spans="4:4" x14ac:dyDescent="0.25">
      <c r="D10501" s="71"/>
    </row>
    <row r="10502" spans="4:4" x14ac:dyDescent="0.25">
      <c r="D10502" s="71"/>
    </row>
    <row r="10503" spans="4:4" x14ac:dyDescent="0.25">
      <c r="D10503" s="71"/>
    </row>
    <row r="10504" spans="4:4" x14ac:dyDescent="0.25">
      <c r="D10504" s="71"/>
    </row>
    <row r="10505" spans="4:4" x14ac:dyDescent="0.25">
      <c r="D10505" s="71"/>
    </row>
    <row r="10506" spans="4:4" x14ac:dyDescent="0.25">
      <c r="D10506" s="71"/>
    </row>
    <row r="10507" spans="4:4" x14ac:dyDescent="0.25">
      <c r="D10507" s="71"/>
    </row>
    <row r="10508" spans="4:4" x14ac:dyDescent="0.25">
      <c r="D10508" s="71"/>
    </row>
    <row r="10509" spans="4:4" x14ac:dyDescent="0.25">
      <c r="D10509" s="71"/>
    </row>
    <row r="10510" spans="4:4" x14ac:dyDescent="0.25">
      <c r="D10510" s="71"/>
    </row>
    <row r="10511" spans="4:4" x14ac:dyDescent="0.25">
      <c r="D10511" s="71"/>
    </row>
    <row r="10512" spans="4:4" x14ac:dyDescent="0.25">
      <c r="D10512" s="71"/>
    </row>
    <row r="10513" spans="4:4" x14ac:dyDescent="0.25">
      <c r="D10513" s="71"/>
    </row>
    <row r="10514" spans="4:4" x14ac:dyDescent="0.25">
      <c r="D10514" s="71"/>
    </row>
    <row r="10515" spans="4:4" x14ac:dyDescent="0.25">
      <c r="D10515" s="71"/>
    </row>
    <row r="10516" spans="4:4" x14ac:dyDescent="0.25">
      <c r="D10516" s="71"/>
    </row>
    <row r="10517" spans="4:4" x14ac:dyDescent="0.25">
      <c r="D10517" s="71"/>
    </row>
    <row r="10518" spans="4:4" x14ac:dyDescent="0.25">
      <c r="D10518" s="71"/>
    </row>
    <row r="10519" spans="4:4" x14ac:dyDescent="0.25">
      <c r="D10519" s="71"/>
    </row>
    <row r="10520" spans="4:4" x14ac:dyDescent="0.25">
      <c r="D10520" s="71"/>
    </row>
    <row r="10521" spans="4:4" x14ac:dyDescent="0.25">
      <c r="D10521" s="71"/>
    </row>
    <row r="10522" spans="4:4" x14ac:dyDescent="0.25">
      <c r="D10522" s="71"/>
    </row>
    <row r="10523" spans="4:4" x14ac:dyDescent="0.25">
      <c r="D10523" s="71"/>
    </row>
    <row r="10524" spans="4:4" x14ac:dyDescent="0.25">
      <c r="D10524" s="71"/>
    </row>
    <row r="10525" spans="4:4" x14ac:dyDescent="0.25">
      <c r="D10525" s="71"/>
    </row>
    <row r="10526" spans="4:4" x14ac:dyDescent="0.25">
      <c r="D10526" s="71"/>
    </row>
    <row r="10527" spans="4:4" x14ac:dyDescent="0.25">
      <c r="D10527" s="71"/>
    </row>
    <row r="10528" spans="4:4" x14ac:dyDescent="0.25">
      <c r="D10528" s="71"/>
    </row>
    <row r="10529" spans="4:4" x14ac:dyDescent="0.25">
      <c r="D10529" s="71"/>
    </row>
    <row r="10530" spans="4:4" x14ac:dyDescent="0.25">
      <c r="D10530" s="71"/>
    </row>
    <row r="10531" spans="4:4" x14ac:dyDescent="0.25">
      <c r="D10531" s="71"/>
    </row>
    <row r="10532" spans="4:4" x14ac:dyDescent="0.25">
      <c r="D10532" s="71"/>
    </row>
    <row r="10533" spans="4:4" x14ac:dyDescent="0.25">
      <c r="D10533" s="71"/>
    </row>
    <row r="10534" spans="4:4" x14ac:dyDescent="0.25">
      <c r="D10534" s="71"/>
    </row>
    <row r="10535" spans="4:4" x14ac:dyDescent="0.25">
      <c r="D10535" s="71"/>
    </row>
    <row r="10536" spans="4:4" x14ac:dyDescent="0.25">
      <c r="D10536" s="71"/>
    </row>
    <row r="10537" spans="4:4" x14ac:dyDescent="0.25">
      <c r="D10537" s="71"/>
    </row>
    <row r="10538" spans="4:4" x14ac:dyDescent="0.25">
      <c r="D10538" s="71"/>
    </row>
    <row r="10539" spans="4:4" x14ac:dyDescent="0.25">
      <c r="D10539" s="71"/>
    </row>
    <row r="10540" spans="4:4" x14ac:dyDescent="0.25">
      <c r="D10540" s="71"/>
    </row>
    <row r="10541" spans="4:4" x14ac:dyDescent="0.25">
      <c r="D10541" s="71"/>
    </row>
    <row r="10542" spans="4:4" x14ac:dyDescent="0.25">
      <c r="D10542" s="71"/>
    </row>
    <row r="10543" spans="4:4" x14ac:dyDescent="0.25">
      <c r="D10543" s="71"/>
    </row>
    <row r="10544" spans="4:4" x14ac:dyDescent="0.25">
      <c r="D10544" s="71"/>
    </row>
    <row r="10545" spans="4:4" x14ac:dyDescent="0.25">
      <c r="D10545" s="71"/>
    </row>
    <row r="10546" spans="4:4" x14ac:dyDescent="0.25">
      <c r="D10546" s="71"/>
    </row>
    <row r="10547" spans="4:4" x14ac:dyDescent="0.25">
      <c r="D10547" s="71"/>
    </row>
    <row r="10548" spans="4:4" x14ac:dyDescent="0.25">
      <c r="D10548" s="71"/>
    </row>
    <row r="10549" spans="4:4" x14ac:dyDescent="0.25">
      <c r="D10549" s="71"/>
    </row>
    <row r="10550" spans="4:4" x14ac:dyDescent="0.25">
      <c r="D10550" s="71"/>
    </row>
    <row r="10551" spans="4:4" x14ac:dyDescent="0.25">
      <c r="D10551" s="71"/>
    </row>
    <row r="10552" spans="4:4" x14ac:dyDescent="0.25">
      <c r="D10552" s="71"/>
    </row>
    <row r="10553" spans="4:4" x14ac:dyDescent="0.25">
      <c r="D10553" s="71"/>
    </row>
    <row r="10554" spans="4:4" x14ac:dyDescent="0.25">
      <c r="D10554" s="71"/>
    </row>
    <row r="10555" spans="4:4" x14ac:dyDescent="0.25">
      <c r="D10555" s="71"/>
    </row>
    <row r="10556" spans="4:4" x14ac:dyDescent="0.25">
      <c r="D10556" s="71"/>
    </row>
    <row r="10557" spans="4:4" x14ac:dyDescent="0.25">
      <c r="D10557" s="71"/>
    </row>
    <row r="10558" spans="4:4" x14ac:dyDescent="0.25">
      <c r="D10558" s="71"/>
    </row>
    <row r="10559" spans="4:4" x14ac:dyDescent="0.25">
      <c r="D10559" s="71"/>
    </row>
    <row r="10560" spans="4:4" x14ac:dyDescent="0.25">
      <c r="D10560" s="71"/>
    </row>
    <row r="10561" spans="4:4" x14ac:dyDescent="0.25">
      <c r="D10561" s="71"/>
    </row>
    <row r="10562" spans="4:4" x14ac:dyDescent="0.25">
      <c r="D10562" s="71"/>
    </row>
    <row r="10563" spans="4:4" x14ac:dyDescent="0.25">
      <c r="D10563" s="71"/>
    </row>
    <row r="10564" spans="4:4" x14ac:dyDescent="0.25">
      <c r="D10564" s="71"/>
    </row>
    <row r="10565" spans="4:4" x14ac:dyDescent="0.25">
      <c r="D10565" s="71"/>
    </row>
    <row r="10566" spans="4:4" x14ac:dyDescent="0.25">
      <c r="D10566" s="71"/>
    </row>
    <row r="10567" spans="4:4" x14ac:dyDescent="0.25">
      <c r="D10567" s="71"/>
    </row>
    <row r="10568" spans="4:4" x14ac:dyDescent="0.25">
      <c r="D10568" s="71"/>
    </row>
    <row r="10569" spans="4:4" x14ac:dyDescent="0.25">
      <c r="D10569" s="71"/>
    </row>
    <row r="10570" spans="4:4" x14ac:dyDescent="0.25">
      <c r="D10570" s="71"/>
    </row>
    <row r="10571" spans="4:4" x14ac:dyDescent="0.25">
      <c r="D10571" s="71"/>
    </row>
    <row r="10572" spans="4:4" x14ac:dyDescent="0.25">
      <c r="D10572" s="71"/>
    </row>
    <row r="10573" spans="4:4" x14ac:dyDescent="0.25">
      <c r="D10573" s="71"/>
    </row>
    <row r="10574" spans="4:4" x14ac:dyDescent="0.25">
      <c r="D10574" s="71"/>
    </row>
    <row r="10575" spans="4:4" x14ac:dyDescent="0.25">
      <c r="D10575" s="71"/>
    </row>
    <row r="10576" spans="4:4" x14ac:dyDescent="0.25">
      <c r="D10576" s="71"/>
    </row>
    <row r="10577" spans="4:4" x14ac:dyDescent="0.25">
      <c r="D10577" s="71"/>
    </row>
    <row r="10578" spans="4:4" x14ac:dyDescent="0.25">
      <c r="D10578" s="71"/>
    </row>
    <row r="10579" spans="4:4" x14ac:dyDescent="0.25">
      <c r="D10579" s="71"/>
    </row>
    <row r="10580" spans="4:4" x14ac:dyDescent="0.25">
      <c r="D10580" s="71"/>
    </row>
    <row r="10581" spans="4:4" x14ac:dyDescent="0.25">
      <c r="D10581" s="71"/>
    </row>
    <row r="10582" spans="4:4" x14ac:dyDescent="0.25">
      <c r="D10582" s="71"/>
    </row>
    <row r="10583" spans="4:4" x14ac:dyDescent="0.25">
      <c r="D10583" s="71"/>
    </row>
    <row r="10584" spans="4:4" x14ac:dyDescent="0.25">
      <c r="D10584" s="71"/>
    </row>
    <row r="10585" spans="4:4" x14ac:dyDescent="0.25">
      <c r="D10585" s="71"/>
    </row>
    <row r="10586" spans="4:4" x14ac:dyDescent="0.25">
      <c r="D10586" s="71"/>
    </row>
    <row r="10587" spans="4:4" x14ac:dyDescent="0.25">
      <c r="D10587" s="71"/>
    </row>
    <row r="10588" spans="4:4" x14ac:dyDescent="0.25">
      <c r="D10588" s="71"/>
    </row>
    <row r="10589" spans="4:4" x14ac:dyDescent="0.25">
      <c r="D10589" s="71"/>
    </row>
    <row r="10590" spans="4:4" x14ac:dyDescent="0.25">
      <c r="D10590" s="71"/>
    </row>
    <row r="10591" spans="4:4" x14ac:dyDescent="0.25">
      <c r="D10591" s="71"/>
    </row>
    <row r="10592" spans="4:4" x14ac:dyDescent="0.25">
      <c r="D10592" s="71"/>
    </row>
    <row r="10593" spans="4:4" x14ac:dyDescent="0.25">
      <c r="D10593" s="71"/>
    </row>
    <row r="10594" spans="4:4" x14ac:dyDescent="0.25">
      <c r="D10594" s="71"/>
    </row>
    <row r="10595" spans="4:4" x14ac:dyDescent="0.25">
      <c r="D10595" s="71"/>
    </row>
    <row r="10596" spans="4:4" x14ac:dyDescent="0.25">
      <c r="D10596" s="71"/>
    </row>
    <row r="10597" spans="4:4" x14ac:dyDescent="0.25">
      <c r="D10597" s="71"/>
    </row>
    <row r="10598" spans="4:4" x14ac:dyDescent="0.25">
      <c r="D10598" s="71"/>
    </row>
    <row r="10599" spans="4:4" x14ac:dyDescent="0.25">
      <c r="D10599" s="71"/>
    </row>
    <row r="10600" spans="4:4" x14ac:dyDescent="0.25">
      <c r="D10600" s="71"/>
    </row>
    <row r="10601" spans="4:4" x14ac:dyDescent="0.25">
      <c r="D10601" s="71"/>
    </row>
    <row r="10602" spans="4:4" x14ac:dyDescent="0.25">
      <c r="D10602" s="71"/>
    </row>
    <row r="10603" spans="4:4" x14ac:dyDescent="0.25">
      <c r="D10603" s="71"/>
    </row>
    <row r="10604" spans="4:4" x14ac:dyDescent="0.25">
      <c r="D10604" s="71"/>
    </row>
    <row r="10605" spans="4:4" x14ac:dyDescent="0.25">
      <c r="D10605" s="71"/>
    </row>
    <row r="10606" spans="4:4" x14ac:dyDescent="0.25">
      <c r="D10606" s="71"/>
    </row>
    <row r="10607" spans="4:4" x14ac:dyDescent="0.25">
      <c r="D10607" s="71"/>
    </row>
    <row r="10608" spans="4:4" x14ac:dyDescent="0.25">
      <c r="D10608" s="71"/>
    </row>
    <row r="10609" spans="4:4" x14ac:dyDescent="0.25">
      <c r="D10609" s="71"/>
    </row>
    <row r="10610" spans="4:4" x14ac:dyDescent="0.25">
      <c r="D10610" s="71"/>
    </row>
    <row r="10611" spans="4:4" x14ac:dyDescent="0.25">
      <c r="D10611" s="71"/>
    </row>
    <row r="10612" spans="4:4" x14ac:dyDescent="0.25">
      <c r="D10612" s="71"/>
    </row>
    <row r="10613" spans="4:4" x14ac:dyDescent="0.25">
      <c r="D10613" s="71"/>
    </row>
    <row r="10614" spans="4:4" x14ac:dyDescent="0.25">
      <c r="D10614" s="71"/>
    </row>
    <row r="10615" spans="4:4" x14ac:dyDescent="0.25">
      <c r="D10615" s="71"/>
    </row>
    <row r="10616" spans="4:4" x14ac:dyDescent="0.25">
      <c r="D10616" s="71"/>
    </row>
    <row r="10617" spans="4:4" x14ac:dyDescent="0.25">
      <c r="D10617" s="71"/>
    </row>
    <row r="10618" spans="4:4" x14ac:dyDescent="0.25">
      <c r="D10618" s="71"/>
    </row>
    <row r="10619" spans="4:4" x14ac:dyDescent="0.25">
      <c r="D10619" s="71"/>
    </row>
    <row r="10620" spans="4:4" x14ac:dyDescent="0.25">
      <c r="D10620" s="71"/>
    </row>
    <row r="10621" spans="4:4" x14ac:dyDescent="0.25">
      <c r="D10621" s="71"/>
    </row>
    <row r="10622" spans="4:4" x14ac:dyDescent="0.25">
      <c r="D10622" s="71"/>
    </row>
    <row r="10623" spans="4:4" x14ac:dyDescent="0.25">
      <c r="D10623" s="71"/>
    </row>
    <row r="10624" spans="4:4" x14ac:dyDescent="0.25">
      <c r="D10624" s="71"/>
    </row>
    <row r="10625" spans="4:4" x14ac:dyDescent="0.25">
      <c r="D10625" s="71"/>
    </row>
    <row r="10626" spans="4:4" x14ac:dyDescent="0.25">
      <c r="D10626" s="71"/>
    </row>
    <row r="10627" spans="4:4" x14ac:dyDescent="0.25">
      <c r="D10627" s="71"/>
    </row>
    <row r="10628" spans="4:4" x14ac:dyDescent="0.25">
      <c r="D10628" s="71"/>
    </row>
    <row r="10629" spans="4:4" x14ac:dyDescent="0.25">
      <c r="D10629" s="71"/>
    </row>
    <row r="10630" spans="4:4" x14ac:dyDescent="0.25">
      <c r="D10630" s="71"/>
    </row>
    <row r="10631" spans="4:4" x14ac:dyDescent="0.25">
      <c r="D10631" s="71"/>
    </row>
    <row r="10632" spans="4:4" x14ac:dyDescent="0.25">
      <c r="D10632" s="71"/>
    </row>
    <row r="10633" spans="4:4" x14ac:dyDescent="0.25">
      <c r="D10633" s="71"/>
    </row>
    <row r="10634" spans="4:4" x14ac:dyDescent="0.25">
      <c r="D10634" s="71"/>
    </row>
    <row r="10635" spans="4:4" x14ac:dyDescent="0.25">
      <c r="D10635" s="71"/>
    </row>
    <row r="10636" spans="4:4" x14ac:dyDescent="0.25">
      <c r="D10636" s="71"/>
    </row>
    <row r="10637" spans="4:4" x14ac:dyDescent="0.25">
      <c r="D10637" s="71"/>
    </row>
    <row r="10638" spans="4:4" x14ac:dyDescent="0.25">
      <c r="D10638" s="71"/>
    </row>
    <row r="10639" spans="4:4" x14ac:dyDescent="0.25">
      <c r="D10639" s="71"/>
    </row>
    <row r="10640" spans="4:4" x14ac:dyDescent="0.25">
      <c r="D10640" s="71"/>
    </row>
    <row r="10641" spans="4:4" x14ac:dyDescent="0.25">
      <c r="D10641" s="71"/>
    </row>
    <row r="10642" spans="4:4" x14ac:dyDescent="0.25">
      <c r="D10642" s="71"/>
    </row>
    <row r="10643" spans="4:4" x14ac:dyDescent="0.25">
      <c r="D10643" s="71"/>
    </row>
    <row r="10644" spans="4:4" x14ac:dyDescent="0.25">
      <c r="D10644" s="71"/>
    </row>
    <row r="10645" spans="4:4" x14ac:dyDescent="0.25">
      <c r="D10645" s="71"/>
    </row>
    <row r="10646" spans="4:4" x14ac:dyDescent="0.25">
      <c r="D10646" s="71"/>
    </row>
    <row r="10647" spans="4:4" x14ac:dyDescent="0.25">
      <c r="D10647" s="71"/>
    </row>
    <row r="10648" spans="4:4" x14ac:dyDescent="0.25">
      <c r="D10648" s="71"/>
    </row>
    <row r="10649" spans="4:4" x14ac:dyDescent="0.25">
      <c r="D10649" s="71"/>
    </row>
    <row r="10650" spans="4:4" x14ac:dyDescent="0.25">
      <c r="D10650" s="71"/>
    </row>
    <row r="10651" spans="4:4" x14ac:dyDescent="0.25">
      <c r="D10651" s="71"/>
    </row>
    <row r="10652" spans="4:4" x14ac:dyDescent="0.25">
      <c r="D10652" s="71"/>
    </row>
    <row r="10653" spans="4:4" x14ac:dyDescent="0.25">
      <c r="D10653" s="71"/>
    </row>
    <row r="10654" spans="4:4" x14ac:dyDescent="0.25">
      <c r="D10654" s="71"/>
    </row>
    <row r="10655" spans="4:4" x14ac:dyDescent="0.25">
      <c r="D10655" s="71"/>
    </row>
    <row r="10656" spans="4:4" x14ac:dyDescent="0.25">
      <c r="D10656" s="71"/>
    </row>
    <row r="10657" spans="4:4" x14ac:dyDescent="0.25">
      <c r="D10657" s="71"/>
    </row>
    <row r="10658" spans="4:4" x14ac:dyDescent="0.25">
      <c r="D10658" s="71"/>
    </row>
    <row r="10659" spans="4:4" x14ac:dyDescent="0.25">
      <c r="D10659" s="71"/>
    </row>
    <row r="10660" spans="4:4" x14ac:dyDescent="0.25">
      <c r="D10660" s="71"/>
    </row>
    <row r="10661" spans="4:4" x14ac:dyDescent="0.25">
      <c r="D10661" s="71"/>
    </row>
    <row r="10662" spans="4:4" x14ac:dyDescent="0.25">
      <c r="D10662" s="71"/>
    </row>
    <row r="10663" spans="4:4" x14ac:dyDescent="0.25">
      <c r="D10663" s="71"/>
    </row>
    <row r="10664" spans="4:4" x14ac:dyDescent="0.25">
      <c r="D10664" s="71"/>
    </row>
    <row r="10665" spans="4:4" x14ac:dyDescent="0.25">
      <c r="D10665" s="71"/>
    </row>
    <row r="10666" spans="4:4" x14ac:dyDescent="0.25">
      <c r="D10666" s="71"/>
    </row>
    <row r="10667" spans="4:4" x14ac:dyDescent="0.25">
      <c r="D10667" s="71"/>
    </row>
    <row r="10668" spans="4:4" x14ac:dyDescent="0.25">
      <c r="D10668" s="71"/>
    </row>
    <row r="10669" spans="4:4" x14ac:dyDescent="0.25">
      <c r="D10669" s="71"/>
    </row>
    <row r="10670" spans="4:4" x14ac:dyDescent="0.25">
      <c r="D10670" s="71"/>
    </row>
    <row r="10671" spans="4:4" x14ac:dyDescent="0.25">
      <c r="D10671" s="71"/>
    </row>
    <row r="10672" spans="4:4" x14ac:dyDescent="0.25">
      <c r="D10672" s="71"/>
    </row>
    <row r="10673" spans="4:4" x14ac:dyDescent="0.25">
      <c r="D10673" s="71"/>
    </row>
    <row r="10674" spans="4:4" x14ac:dyDescent="0.25">
      <c r="D10674" s="71"/>
    </row>
    <row r="10675" spans="4:4" x14ac:dyDescent="0.25">
      <c r="D10675" s="71"/>
    </row>
    <row r="10676" spans="4:4" x14ac:dyDescent="0.25">
      <c r="D10676" s="71"/>
    </row>
    <row r="10677" spans="4:4" x14ac:dyDescent="0.25">
      <c r="D10677" s="71"/>
    </row>
    <row r="10678" spans="4:4" x14ac:dyDescent="0.25">
      <c r="D10678" s="71"/>
    </row>
    <row r="10679" spans="4:4" x14ac:dyDescent="0.25">
      <c r="D10679" s="71"/>
    </row>
    <row r="10680" spans="4:4" x14ac:dyDescent="0.25">
      <c r="D10680" s="71"/>
    </row>
    <row r="10681" spans="4:4" x14ac:dyDescent="0.25">
      <c r="D10681" s="71"/>
    </row>
    <row r="10682" spans="4:4" x14ac:dyDescent="0.25">
      <c r="D10682" s="71"/>
    </row>
    <row r="10683" spans="4:4" x14ac:dyDescent="0.25">
      <c r="D10683" s="71"/>
    </row>
    <row r="10684" spans="4:4" x14ac:dyDescent="0.25">
      <c r="D10684" s="71"/>
    </row>
    <row r="10685" spans="4:4" x14ac:dyDescent="0.25">
      <c r="D10685" s="71"/>
    </row>
    <row r="10686" spans="4:4" x14ac:dyDescent="0.25">
      <c r="D10686" s="71"/>
    </row>
    <row r="10687" spans="4:4" x14ac:dyDescent="0.25">
      <c r="D10687" s="71"/>
    </row>
    <row r="10688" spans="4:4" x14ac:dyDescent="0.25">
      <c r="D10688" s="71"/>
    </row>
    <row r="10689" spans="4:4" x14ac:dyDescent="0.25">
      <c r="D10689" s="71"/>
    </row>
    <row r="10690" spans="4:4" x14ac:dyDescent="0.25">
      <c r="D10690" s="71"/>
    </row>
    <row r="10691" spans="4:4" x14ac:dyDescent="0.25">
      <c r="D10691" s="71"/>
    </row>
    <row r="10692" spans="4:4" x14ac:dyDescent="0.25">
      <c r="D10692" s="71"/>
    </row>
    <row r="10693" spans="4:4" x14ac:dyDescent="0.25">
      <c r="D10693" s="71"/>
    </row>
    <row r="10694" spans="4:4" x14ac:dyDescent="0.25">
      <c r="D10694" s="71"/>
    </row>
    <row r="10695" spans="4:4" x14ac:dyDescent="0.25">
      <c r="D10695" s="71"/>
    </row>
    <row r="10696" spans="4:4" x14ac:dyDescent="0.25">
      <c r="D10696" s="71"/>
    </row>
    <row r="10697" spans="4:4" x14ac:dyDescent="0.25">
      <c r="D10697" s="71"/>
    </row>
    <row r="10698" spans="4:4" x14ac:dyDescent="0.25">
      <c r="D10698" s="71"/>
    </row>
    <row r="10699" spans="4:4" x14ac:dyDescent="0.25">
      <c r="D10699" s="71"/>
    </row>
    <row r="10700" spans="4:4" x14ac:dyDescent="0.25">
      <c r="D10700" s="71"/>
    </row>
    <row r="10701" spans="4:4" x14ac:dyDescent="0.25">
      <c r="D10701" s="71"/>
    </row>
    <row r="10702" spans="4:4" x14ac:dyDescent="0.25">
      <c r="D10702" s="71"/>
    </row>
    <row r="10703" spans="4:4" x14ac:dyDescent="0.25">
      <c r="D10703" s="71"/>
    </row>
    <row r="10704" spans="4:4" x14ac:dyDescent="0.25">
      <c r="D10704" s="71"/>
    </row>
    <row r="10705" spans="4:4" x14ac:dyDescent="0.25">
      <c r="D10705" s="71"/>
    </row>
    <row r="10706" spans="4:4" x14ac:dyDescent="0.25">
      <c r="D10706" s="71"/>
    </row>
    <row r="10707" spans="4:4" x14ac:dyDescent="0.25">
      <c r="D10707" s="71"/>
    </row>
    <row r="10708" spans="4:4" x14ac:dyDescent="0.25">
      <c r="D10708" s="71"/>
    </row>
    <row r="10709" spans="4:4" x14ac:dyDescent="0.25">
      <c r="D10709" s="71"/>
    </row>
    <row r="10710" spans="4:4" x14ac:dyDescent="0.25">
      <c r="D10710" s="71"/>
    </row>
    <row r="10711" spans="4:4" x14ac:dyDescent="0.25">
      <c r="D10711" s="71"/>
    </row>
    <row r="10712" spans="4:4" x14ac:dyDescent="0.25">
      <c r="D10712" s="71"/>
    </row>
    <row r="10713" spans="4:4" x14ac:dyDescent="0.25">
      <c r="D10713" s="71"/>
    </row>
    <row r="10714" spans="4:4" x14ac:dyDescent="0.25">
      <c r="D10714" s="71"/>
    </row>
    <row r="10715" spans="4:4" x14ac:dyDescent="0.25">
      <c r="D10715" s="71"/>
    </row>
    <row r="10716" spans="4:4" x14ac:dyDescent="0.25">
      <c r="D10716" s="71"/>
    </row>
    <row r="10717" spans="4:4" x14ac:dyDescent="0.25">
      <c r="D10717" s="71"/>
    </row>
    <row r="10718" spans="4:4" x14ac:dyDescent="0.25">
      <c r="D10718" s="71"/>
    </row>
    <row r="10719" spans="4:4" x14ac:dyDescent="0.25">
      <c r="D10719" s="71"/>
    </row>
    <row r="10720" spans="4:4" x14ac:dyDescent="0.25">
      <c r="D10720" s="71"/>
    </row>
    <row r="10721" spans="4:4" x14ac:dyDescent="0.25">
      <c r="D10721" s="71"/>
    </row>
    <row r="10722" spans="4:4" x14ac:dyDescent="0.25">
      <c r="D10722" s="71"/>
    </row>
    <row r="10723" spans="4:4" x14ac:dyDescent="0.25">
      <c r="D10723" s="71"/>
    </row>
    <row r="10724" spans="4:4" x14ac:dyDescent="0.25">
      <c r="D10724" s="71"/>
    </row>
    <row r="10725" spans="4:4" x14ac:dyDescent="0.25">
      <c r="D10725" s="71"/>
    </row>
    <row r="10726" spans="4:4" x14ac:dyDescent="0.25">
      <c r="D10726" s="71"/>
    </row>
    <row r="10727" spans="4:4" x14ac:dyDescent="0.25">
      <c r="D10727" s="71"/>
    </row>
    <row r="10728" spans="4:4" x14ac:dyDescent="0.25">
      <c r="D10728" s="71"/>
    </row>
    <row r="10729" spans="4:4" x14ac:dyDescent="0.25">
      <c r="D10729" s="71"/>
    </row>
    <row r="10730" spans="4:4" x14ac:dyDescent="0.25">
      <c r="D10730" s="71"/>
    </row>
    <row r="10731" spans="4:4" x14ac:dyDescent="0.25">
      <c r="D10731" s="71"/>
    </row>
    <row r="10732" spans="4:4" x14ac:dyDescent="0.25">
      <c r="D10732" s="71"/>
    </row>
    <row r="10733" spans="4:4" x14ac:dyDescent="0.25">
      <c r="D10733" s="71"/>
    </row>
    <row r="10734" spans="4:4" x14ac:dyDescent="0.25">
      <c r="D10734" s="71"/>
    </row>
    <row r="10735" spans="4:4" x14ac:dyDescent="0.25">
      <c r="D10735" s="71"/>
    </row>
    <row r="10736" spans="4:4" x14ac:dyDescent="0.25">
      <c r="D10736" s="71"/>
    </row>
    <row r="10737" spans="4:4" x14ac:dyDescent="0.25">
      <c r="D10737" s="71"/>
    </row>
    <row r="10738" spans="4:4" x14ac:dyDescent="0.25">
      <c r="D10738" s="71"/>
    </row>
    <row r="10739" spans="4:4" x14ac:dyDescent="0.25">
      <c r="D10739" s="71"/>
    </row>
    <row r="10740" spans="4:4" x14ac:dyDescent="0.25">
      <c r="D10740" s="71"/>
    </row>
    <row r="10741" spans="4:4" x14ac:dyDescent="0.25">
      <c r="D10741" s="71"/>
    </row>
    <row r="10742" spans="4:4" x14ac:dyDescent="0.25">
      <c r="D10742" s="71"/>
    </row>
    <row r="10743" spans="4:4" x14ac:dyDescent="0.25">
      <c r="D10743" s="71"/>
    </row>
    <row r="10744" spans="4:4" x14ac:dyDescent="0.25">
      <c r="D10744" s="71"/>
    </row>
    <row r="10745" spans="4:4" x14ac:dyDescent="0.25">
      <c r="D10745" s="71"/>
    </row>
    <row r="10746" spans="4:4" x14ac:dyDescent="0.25">
      <c r="D10746" s="71"/>
    </row>
    <row r="10747" spans="4:4" x14ac:dyDescent="0.25">
      <c r="D10747" s="71"/>
    </row>
    <row r="10748" spans="4:4" x14ac:dyDescent="0.25">
      <c r="D10748" s="71"/>
    </row>
    <row r="10749" spans="4:4" x14ac:dyDescent="0.25">
      <c r="D10749" s="71"/>
    </row>
    <row r="10750" spans="4:4" x14ac:dyDescent="0.25">
      <c r="D10750" s="71"/>
    </row>
    <row r="10751" spans="4:4" x14ac:dyDescent="0.25">
      <c r="D10751" s="71"/>
    </row>
    <row r="10752" spans="4:4" x14ac:dyDescent="0.25">
      <c r="D10752" s="71"/>
    </row>
    <row r="10753" spans="4:4" x14ac:dyDescent="0.25">
      <c r="D10753" s="71"/>
    </row>
    <row r="10754" spans="4:4" x14ac:dyDescent="0.25">
      <c r="D10754" s="71"/>
    </row>
    <row r="10755" spans="4:4" x14ac:dyDescent="0.25">
      <c r="D10755" s="71"/>
    </row>
    <row r="10756" spans="4:4" x14ac:dyDescent="0.25">
      <c r="D10756" s="71"/>
    </row>
    <row r="10757" spans="4:4" x14ac:dyDescent="0.25">
      <c r="D10757" s="71"/>
    </row>
    <row r="10758" spans="4:4" x14ac:dyDescent="0.25">
      <c r="D10758" s="71"/>
    </row>
    <row r="10759" spans="4:4" x14ac:dyDescent="0.25">
      <c r="D10759" s="71"/>
    </row>
    <row r="10760" spans="4:4" x14ac:dyDescent="0.25">
      <c r="D10760" s="71"/>
    </row>
    <row r="10761" spans="4:4" x14ac:dyDescent="0.25">
      <c r="D10761" s="71"/>
    </row>
    <row r="10762" spans="4:4" x14ac:dyDescent="0.25">
      <c r="D10762" s="71"/>
    </row>
    <row r="10763" spans="4:4" x14ac:dyDescent="0.25">
      <c r="D10763" s="71"/>
    </row>
    <row r="10764" spans="4:4" x14ac:dyDescent="0.25">
      <c r="D10764" s="71"/>
    </row>
    <row r="10765" spans="4:4" x14ac:dyDescent="0.25">
      <c r="D10765" s="71"/>
    </row>
    <row r="10766" spans="4:4" x14ac:dyDescent="0.25">
      <c r="D10766" s="71"/>
    </row>
    <row r="10767" spans="4:4" x14ac:dyDescent="0.25">
      <c r="D10767" s="71"/>
    </row>
    <row r="10768" spans="4:4" x14ac:dyDescent="0.25">
      <c r="D10768" s="71"/>
    </row>
    <row r="10769" spans="4:4" x14ac:dyDescent="0.25">
      <c r="D10769" s="71"/>
    </row>
    <row r="10770" spans="4:4" x14ac:dyDescent="0.25">
      <c r="D10770" s="71"/>
    </row>
    <row r="10771" spans="4:4" x14ac:dyDescent="0.25">
      <c r="D10771" s="71"/>
    </row>
    <row r="10772" spans="4:4" x14ac:dyDescent="0.25">
      <c r="D10772" s="71"/>
    </row>
    <row r="10773" spans="4:4" x14ac:dyDescent="0.25">
      <c r="D10773" s="71"/>
    </row>
    <row r="10774" spans="4:4" x14ac:dyDescent="0.25">
      <c r="D10774" s="71"/>
    </row>
    <row r="10775" spans="4:4" x14ac:dyDescent="0.25">
      <c r="D10775" s="71"/>
    </row>
    <row r="10776" spans="4:4" x14ac:dyDescent="0.25">
      <c r="D10776" s="71"/>
    </row>
    <row r="10777" spans="4:4" x14ac:dyDescent="0.25">
      <c r="D10777" s="71"/>
    </row>
    <row r="10778" spans="4:4" x14ac:dyDescent="0.25">
      <c r="D10778" s="71"/>
    </row>
    <row r="10779" spans="4:4" x14ac:dyDescent="0.25">
      <c r="D10779" s="71"/>
    </row>
    <row r="10780" spans="4:4" x14ac:dyDescent="0.25">
      <c r="D10780" s="71"/>
    </row>
    <row r="10781" spans="4:4" x14ac:dyDescent="0.25">
      <c r="D10781" s="71"/>
    </row>
    <row r="10782" spans="4:4" x14ac:dyDescent="0.25">
      <c r="D10782" s="71"/>
    </row>
    <row r="10783" spans="4:4" x14ac:dyDescent="0.25">
      <c r="D10783" s="71"/>
    </row>
    <row r="10784" spans="4:4" x14ac:dyDescent="0.25">
      <c r="D10784" s="71"/>
    </row>
    <row r="10785" spans="4:4" x14ac:dyDescent="0.25">
      <c r="D10785" s="71"/>
    </row>
    <row r="10786" spans="4:4" x14ac:dyDescent="0.25">
      <c r="D10786" s="71"/>
    </row>
    <row r="10787" spans="4:4" x14ac:dyDescent="0.25">
      <c r="D10787" s="71"/>
    </row>
    <row r="10788" spans="4:4" x14ac:dyDescent="0.25">
      <c r="D10788" s="71"/>
    </row>
    <row r="10789" spans="4:4" x14ac:dyDescent="0.25">
      <c r="D10789" s="71"/>
    </row>
    <row r="10790" spans="4:4" x14ac:dyDescent="0.25">
      <c r="D10790" s="71"/>
    </row>
    <row r="10791" spans="4:4" x14ac:dyDescent="0.25">
      <c r="D10791" s="71"/>
    </row>
    <row r="10792" spans="4:4" x14ac:dyDescent="0.25">
      <c r="D10792" s="71"/>
    </row>
    <row r="10793" spans="4:4" x14ac:dyDescent="0.25">
      <c r="D10793" s="71"/>
    </row>
    <row r="10794" spans="4:4" x14ac:dyDescent="0.25">
      <c r="D10794" s="71"/>
    </row>
    <row r="10795" spans="4:4" x14ac:dyDescent="0.25">
      <c r="D10795" s="71"/>
    </row>
    <row r="10796" spans="4:4" x14ac:dyDescent="0.25">
      <c r="D10796" s="71"/>
    </row>
    <row r="10797" spans="4:4" x14ac:dyDescent="0.25">
      <c r="D10797" s="71"/>
    </row>
    <row r="10798" spans="4:4" x14ac:dyDescent="0.25">
      <c r="D10798" s="71"/>
    </row>
    <row r="10799" spans="4:4" x14ac:dyDescent="0.25">
      <c r="D10799" s="71"/>
    </row>
    <row r="10800" spans="4:4" x14ac:dyDescent="0.25">
      <c r="D10800" s="71"/>
    </row>
    <row r="10801" spans="4:4" x14ac:dyDescent="0.25">
      <c r="D10801" s="71"/>
    </row>
    <row r="10802" spans="4:4" x14ac:dyDescent="0.25">
      <c r="D10802" s="71"/>
    </row>
    <row r="10803" spans="4:4" x14ac:dyDescent="0.25">
      <c r="D10803" s="71"/>
    </row>
    <row r="10804" spans="4:4" x14ac:dyDescent="0.25">
      <c r="D10804" s="71"/>
    </row>
    <row r="10805" spans="4:4" x14ac:dyDescent="0.25">
      <c r="D10805" s="71"/>
    </row>
    <row r="10806" spans="4:4" x14ac:dyDescent="0.25">
      <c r="D10806" s="71"/>
    </row>
    <row r="10807" spans="4:4" x14ac:dyDescent="0.25">
      <c r="D10807" s="71"/>
    </row>
    <row r="10808" spans="4:4" x14ac:dyDescent="0.25">
      <c r="D10808" s="71"/>
    </row>
    <row r="10809" spans="4:4" x14ac:dyDescent="0.25">
      <c r="D10809" s="71"/>
    </row>
    <row r="10810" spans="4:4" x14ac:dyDescent="0.25">
      <c r="D10810" s="71"/>
    </row>
    <row r="10811" spans="4:4" x14ac:dyDescent="0.25">
      <c r="D10811" s="71"/>
    </row>
    <row r="10812" spans="4:4" x14ac:dyDescent="0.25">
      <c r="D10812" s="71"/>
    </row>
    <row r="10813" spans="4:4" x14ac:dyDescent="0.25">
      <c r="D10813" s="71"/>
    </row>
    <row r="10814" spans="4:4" x14ac:dyDescent="0.25">
      <c r="D10814" s="71"/>
    </row>
    <row r="10815" spans="4:4" x14ac:dyDescent="0.25">
      <c r="D10815" s="71"/>
    </row>
    <row r="10816" spans="4:4" x14ac:dyDescent="0.25">
      <c r="D10816" s="71"/>
    </row>
    <row r="10817" spans="4:4" x14ac:dyDescent="0.25">
      <c r="D10817" s="71"/>
    </row>
    <row r="10818" spans="4:4" x14ac:dyDescent="0.25">
      <c r="D10818" s="71"/>
    </row>
    <row r="10819" spans="4:4" x14ac:dyDescent="0.25">
      <c r="D10819" s="71"/>
    </row>
    <row r="10820" spans="4:4" x14ac:dyDescent="0.25">
      <c r="D10820" s="71"/>
    </row>
    <row r="10821" spans="4:4" x14ac:dyDescent="0.25">
      <c r="D10821" s="71"/>
    </row>
    <row r="10822" spans="4:4" x14ac:dyDescent="0.25">
      <c r="D10822" s="71"/>
    </row>
    <row r="10823" spans="4:4" x14ac:dyDescent="0.25">
      <c r="D10823" s="71"/>
    </row>
    <row r="10824" spans="4:4" x14ac:dyDescent="0.25">
      <c r="D10824" s="71"/>
    </row>
    <row r="10825" spans="4:4" x14ac:dyDescent="0.25">
      <c r="D10825" s="71"/>
    </row>
    <row r="10826" spans="4:4" x14ac:dyDescent="0.25">
      <c r="D10826" s="71"/>
    </row>
    <row r="10827" spans="4:4" x14ac:dyDescent="0.25">
      <c r="D10827" s="71"/>
    </row>
    <row r="10828" spans="4:4" x14ac:dyDescent="0.25">
      <c r="D10828" s="71"/>
    </row>
    <row r="10829" spans="4:4" x14ac:dyDescent="0.25">
      <c r="D10829" s="71"/>
    </row>
    <row r="10830" spans="4:4" x14ac:dyDescent="0.25">
      <c r="D10830" s="71"/>
    </row>
    <row r="10831" spans="4:4" x14ac:dyDescent="0.25">
      <c r="D10831" s="71"/>
    </row>
    <row r="10832" spans="4:4" x14ac:dyDescent="0.25">
      <c r="D10832" s="71"/>
    </row>
    <row r="10833" spans="4:4" x14ac:dyDescent="0.25">
      <c r="D10833" s="71"/>
    </row>
    <row r="10834" spans="4:4" x14ac:dyDescent="0.25">
      <c r="D10834" s="71"/>
    </row>
    <row r="10835" spans="4:4" x14ac:dyDescent="0.25">
      <c r="D10835" s="71"/>
    </row>
    <row r="10836" spans="4:4" x14ac:dyDescent="0.25">
      <c r="D10836" s="71"/>
    </row>
    <row r="10837" spans="4:4" x14ac:dyDescent="0.25">
      <c r="D10837" s="71"/>
    </row>
    <row r="10838" spans="4:4" x14ac:dyDescent="0.25">
      <c r="D10838" s="71"/>
    </row>
    <row r="10839" spans="4:4" x14ac:dyDescent="0.25">
      <c r="D10839" s="71"/>
    </row>
    <row r="10840" spans="4:4" x14ac:dyDescent="0.25">
      <c r="D10840" s="71"/>
    </row>
    <row r="10841" spans="4:4" x14ac:dyDescent="0.25">
      <c r="D10841" s="71"/>
    </row>
    <row r="10842" spans="4:4" x14ac:dyDescent="0.25">
      <c r="D10842" s="71"/>
    </row>
    <row r="10843" spans="4:4" x14ac:dyDescent="0.25">
      <c r="D10843" s="71"/>
    </row>
    <row r="10844" spans="4:4" x14ac:dyDescent="0.25">
      <c r="D10844" s="71"/>
    </row>
    <row r="10845" spans="4:4" x14ac:dyDescent="0.25">
      <c r="D10845" s="71"/>
    </row>
    <row r="10846" spans="4:4" x14ac:dyDescent="0.25">
      <c r="D10846" s="71"/>
    </row>
    <row r="10847" spans="4:4" x14ac:dyDescent="0.25">
      <c r="D10847" s="71"/>
    </row>
    <row r="10848" spans="4:4" x14ac:dyDescent="0.25">
      <c r="D10848" s="71"/>
    </row>
    <row r="10849" spans="4:4" x14ac:dyDescent="0.25">
      <c r="D10849" s="71"/>
    </row>
    <row r="10850" spans="4:4" x14ac:dyDescent="0.25">
      <c r="D10850" s="71"/>
    </row>
    <row r="10851" spans="4:4" x14ac:dyDescent="0.25">
      <c r="D10851" s="71"/>
    </row>
    <row r="10852" spans="4:4" x14ac:dyDescent="0.25">
      <c r="D10852" s="71"/>
    </row>
    <row r="10853" spans="4:4" x14ac:dyDescent="0.25">
      <c r="D10853" s="71"/>
    </row>
    <row r="10854" spans="4:4" x14ac:dyDescent="0.25">
      <c r="D10854" s="71"/>
    </row>
    <row r="10855" spans="4:4" x14ac:dyDescent="0.25">
      <c r="D10855" s="71"/>
    </row>
    <row r="10856" spans="4:4" x14ac:dyDescent="0.25">
      <c r="D10856" s="71"/>
    </row>
    <row r="10857" spans="4:4" x14ac:dyDescent="0.25">
      <c r="D10857" s="71"/>
    </row>
    <row r="10858" spans="4:4" x14ac:dyDescent="0.25">
      <c r="D10858" s="71"/>
    </row>
    <row r="10859" spans="4:4" x14ac:dyDescent="0.25">
      <c r="D10859" s="71"/>
    </row>
    <row r="10860" spans="4:4" x14ac:dyDescent="0.25">
      <c r="D10860" s="71"/>
    </row>
    <row r="10861" spans="4:4" x14ac:dyDescent="0.25">
      <c r="D10861" s="71"/>
    </row>
    <row r="10862" spans="4:4" x14ac:dyDescent="0.25">
      <c r="D10862" s="71"/>
    </row>
    <row r="10863" spans="4:4" x14ac:dyDescent="0.25">
      <c r="D10863" s="71"/>
    </row>
    <row r="10864" spans="4:4" x14ac:dyDescent="0.25">
      <c r="D10864" s="71"/>
    </row>
    <row r="10865" spans="4:4" x14ac:dyDescent="0.25">
      <c r="D10865" s="71"/>
    </row>
    <row r="10866" spans="4:4" x14ac:dyDescent="0.25">
      <c r="D10866" s="71"/>
    </row>
    <row r="10867" spans="4:4" x14ac:dyDescent="0.25">
      <c r="D10867" s="71"/>
    </row>
    <row r="10868" spans="4:4" x14ac:dyDescent="0.25">
      <c r="D10868" s="71"/>
    </row>
    <row r="10869" spans="4:4" x14ac:dyDescent="0.25">
      <c r="D10869" s="71"/>
    </row>
    <row r="10870" spans="4:4" x14ac:dyDescent="0.25">
      <c r="D10870" s="71"/>
    </row>
    <row r="10871" spans="4:4" x14ac:dyDescent="0.25">
      <c r="D10871" s="71"/>
    </row>
    <row r="10872" spans="4:4" x14ac:dyDescent="0.25">
      <c r="D10872" s="71"/>
    </row>
    <row r="10873" spans="4:4" x14ac:dyDescent="0.25">
      <c r="D10873" s="71"/>
    </row>
    <row r="10874" spans="4:4" x14ac:dyDescent="0.25">
      <c r="D10874" s="71"/>
    </row>
    <row r="10875" spans="4:4" x14ac:dyDescent="0.25">
      <c r="D10875" s="71"/>
    </row>
    <row r="10876" spans="4:4" x14ac:dyDescent="0.25">
      <c r="D10876" s="71"/>
    </row>
    <row r="10877" spans="4:4" x14ac:dyDescent="0.25">
      <c r="D10877" s="71"/>
    </row>
    <row r="10878" spans="4:4" x14ac:dyDescent="0.25">
      <c r="D10878" s="71"/>
    </row>
    <row r="10879" spans="4:4" x14ac:dyDescent="0.25">
      <c r="D10879" s="71"/>
    </row>
    <row r="10880" spans="4:4" x14ac:dyDescent="0.25">
      <c r="D10880" s="71"/>
    </row>
    <row r="10881" spans="4:4" x14ac:dyDescent="0.25">
      <c r="D10881" s="71"/>
    </row>
    <row r="10882" spans="4:4" x14ac:dyDescent="0.25">
      <c r="D10882" s="71"/>
    </row>
    <row r="10883" spans="4:4" x14ac:dyDescent="0.25">
      <c r="D10883" s="71"/>
    </row>
    <row r="10884" spans="4:4" x14ac:dyDescent="0.25">
      <c r="D10884" s="71"/>
    </row>
    <row r="10885" spans="4:4" x14ac:dyDescent="0.25">
      <c r="D10885" s="71"/>
    </row>
    <row r="10886" spans="4:4" x14ac:dyDescent="0.25">
      <c r="D10886" s="71"/>
    </row>
    <row r="10887" spans="4:4" x14ac:dyDescent="0.25">
      <c r="D10887" s="71"/>
    </row>
    <row r="10888" spans="4:4" x14ac:dyDescent="0.25">
      <c r="D10888" s="71"/>
    </row>
    <row r="10889" spans="4:4" x14ac:dyDescent="0.25">
      <c r="D10889" s="71"/>
    </row>
    <row r="10890" spans="4:4" x14ac:dyDescent="0.25">
      <c r="D10890" s="71"/>
    </row>
    <row r="10891" spans="4:4" x14ac:dyDescent="0.25">
      <c r="D10891" s="71"/>
    </row>
    <row r="10892" spans="4:4" x14ac:dyDescent="0.25">
      <c r="D10892" s="71"/>
    </row>
    <row r="10893" spans="4:4" x14ac:dyDescent="0.25">
      <c r="D10893" s="71"/>
    </row>
    <row r="10894" spans="4:4" x14ac:dyDescent="0.25">
      <c r="D10894" s="71"/>
    </row>
    <row r="10895" spans="4:4" x14ac:dyDescent="0.25">
      <c r="D10895" s="71"/>
    </row>
    <row r="10896" spans="4:4" x14ac:dyDescent="0.25">
      <c r="D10896" s="71"/>
    </row>
    <row r="10897" spans="4:4" x14ac:dyDescent="0.25">
      <c r="D10897" s="71"/>
    </row>
    <row r="10898" spans="4:4" x14ac:dyDescent="0.25">
      <c r="D10898" s="71"/>
    </row>
    <row r="10899" spans="4:4" x14ac:dyDescent="0.25">
      <c r="D10899" s="71"/>
    </row>
    <row r="10900" spans="4:4" x14ac:dyDescent="0.25">
      <c r="D10900" s="71"/>
    </row>
    <row r="10901" spans="4:4" x14ac:dyDescent="0.25">
      <c r="D10901" s="71"/>
    </row>
    <row r="10902" spans="4:4" x14ac:dyDescent="0.25">
      <c r="D10902" s="71"/>
    </row>
    <row r="10903" spans="4:4" x14ac:dyDescent="0.25">
      <c r="D10903" s="71"/>
    </row>
    <row r="10904" spans="4:4" x14ac:dyDescent="0.25">
      <c r="D10904" s="71"/>
    </row>
    <row r="10905" spans="4:4" x14ac:dyDescent="0.25">
      <c r="D10905" s="71"/>
    </row>
    <row r="10906" spans="4:4" x14ac:dyDescent="0.25">
      <c r="D10906" s="71"/>
    </row>
    <row r="10907" spans="4:4" x14ac:dyDescent="0.25">
      <c r="D10907" s="71"/>
    </row>
    <row r="10908" spans="4:4" x14ac:dyDescent="0.25">
      <c r="D10908" s="71"/>
    </row>
    <row r="10909" spans="4:4" x14ac:dyDescent="0.25">
      <c r="D10909" s="71"/>
    </row>
    <row r="10910" spans="4:4" x14ac:dyDescent="0.25">
      <c r="D10910" s="71"/>
    </row>
    <row r="10911" spans="4:4" x14ac:dyDescent="0.25">
      <c r="D10911" s="71"/>
    </row>
    <row r="10912" spans="4:4" x14ac:dyDescent="0.25">
      <c r="D10912" s="71"/>
    </row>
    <row r="10913" spans="4:4" x14ac:dyDescent="0.25">
      <c r="D10913" s="71"/>
    </row>
    <row r="10914" spans="4:4" x14ac:dyDescent="0.25">
      <c r="D10914" s="71"/>
    </row>
    <row r="10915" spans="4:4" x14ac:dyDescent="0.25">
      <c r="D10915" s="71"/>
    </row>
    <row r="10916" spans="4:4" x14ac:dyDescent="0.25">
      <c r="D10916" s="71"/>
    </row>
    <row r="10917" spans="4:4" x14ac:dyDescent="0.25">
      <c r="D10917" s="71"/>
    </row>
    <row r="10918" spans="4:4" x14ac:dyDescent="0.25">
      <c r="D10918" s="71"/>
    </row>
    <row r="10919" spans="4:4" x14ac:dyDescent="0.25">
      <c r="D10919" s="71"/>
    </row>
    <row r="10920" spans="4:4" x14ac:dyDescent="0.25">
      <c r="D10920" s="71"/>
    </row>
    <row r="10921" spans="4:4" x14ac:dyDescent="0.25">
      <c r="D10921" s="71"/>
    </row>
    <row r="10922" spans="4:4" x14ac:dyDescent="0.25">
      <c r="D10922" s="71"/>
    </row>
    <row r="10923" spans="4:4" x14ac:dyDescent="0.25">
      <c r="D10923" s="71"/>
    </row>
    <row r="10924" spans="4:4" x14ac:dyDescent="0.25">
      <c r="D10924" s="71"/>
    </row>
    <row r="10925" spans="4:4" x14ac:dyDescent="0.25">
      <c r="D10925" s="71"/>
    </row>
    <row r="10926" spans="4:4" x14ac:dyDescent="0.25">
      <c r="D10926" s="71"/>
    </row>
    <row r="10927" spans="4:4" x14ac:dyDescent="0.25">
      <c r="D10927" s="71"/>
    </row>
    <row r="10928" spans="4:4" x14ac:dyDescent="0.25">
      <c r="D10928" s="71"/>
    </row>
    <row r="10929" spans="4:4" x14ac:dyDescent="0.25">
      <c r="D10929" s="71"/>
    </row>
    <row r="10930" spans="4:4" x14ac:dyDescent="0.25">
      <c r="D10930" s="71"/>
    </row>
    <row r="10931" spans="4:4" x14ac:dyDescent="0.25">
      <c r="D10931" s="71"/>
    </row>
    <row r="10932" spans="4:4" x14ac:dyDescent="0.25">
      <c r="D10932" s="71"/>
    </row>
    <row r="10933" spans="4:4" x14ac:dyDescent="0.25">
      <c r="D10933" s="71"/>
    </row>
    <row r="10934" spans="4:4" x14ac:dyDescent="0.25">
      <c r="D10934" s="71"/>
    </row>
    <row r="10935" spans="4:4" x14ac:dyDescent="0.25">
      <c r="D10935" s="71"/>
    </row>
    <row r="10936" spans="4:4" x14ac:dyDescent="0.25">
      <c r="D10936" s="71"/>
    </row>
    <row r="10937" spans="4:4" x14ac:dyDescent="0.25">
      <c r="D10937" s="71"/>
    </row>
    <row r="10938" spans="4:4" x14ac:dyDescent="0.25">
      <c r="D10938" s="71"/>
    </row>
    <row r="10939" spans="4:4" x14ac:dyDescent="0.25">
      <c r="D10939" s="71"/>
    </row>
    <row r="10940" spans="4:4" x14ac:dyDescent="0.25">
      <c r="D10940" s="71"/>
    </row>
    <row r="10941" spans="4:4" x14ac:dyDescent="0.25">
      <c r="D10941" s="71"/>
    </row>
    <row r="10942" spans="4:4" x14ac:dyDescent="0.25">
      <c r="D10942" s="71"/>
    </row>
    <row r="10943" spans="4:4" x14ac:dyDescent="0.25">
      <c r="D10943" s="71"/>
    </row>
    <row r="10944" spans="4:4" x14ac:dyDescent="0.25">
      <c r="D10944" s="71"/>
    </row>
    <row r="10945" spans="4:4" x14ac:dyDescent="0.25">
      <c r="D10945" s="71"/>
    </row>
    <row r="10946" spans="4:4" x14ac:dyDescent="0.25">
      <c r="D10946" s="71"/>
    </row>
    <row r="10947" spans="4:4" x14ac:dyDescent="0.25">
      <c r="D10947" s="71"/>
    </row>
    <row r="10948" spans="4:4" x14ac:dyDescent="0.25">
      <c r="D10948" s="71"/>
    </row>
    <row r="10949" spans="4:4" x14ac:dyDescent="0.25">
      <c r="D10949" s="71"/>
    </row>
    <row r="10950" spans="4:4" x14ac:dyDescent="0.25">
      <c r="D10950" s="71"/>
    </row>
    <row r="10951" spans="4:4" x14ac:dyDescent="0.25">
      <c r="D10951" s="71"/>
    </row>
    <row r="10952" spans="4:4" x14ac:dyDescent="0.25">
      <c r="D10952" s="71"/>
    </row>
    <row r="10953" spans="4:4" x14ac:dyDescent="0.25">
      <c r="D10953" s="71"/>
    </row>
    <row r="10954" spans="4:4" x14ac:dyDescent="0.25">
      <c r="D10954" s="71"/>
    </row>
    <row r="10955" spans="4:4" x14ac:dyDescent="0.25">
      <c r="D10955" s="71"/>
    </row>
    <row r="10956" spans="4:4" x14ac:dyDescent="0.25">
      <c r="D10956" s="71"/>
    </row>
    <row r="10957" spans="4:4" x14ac:dyDescent="0.25">
      <c r="D10957" s="71"/>
    </row>
    <row r="10958" spans="4:4" x14ac:dyDescent="0.25">
      <c r="D10958" s="71"/>
    </row>
    <row r="10959" spans="4:4" x14ac:dyDescent="0.25">
      <c r="D10959" s="71"/>
    </row>
    <row r="10960" spans="4:4" x14ac:dyDescent="0.25">
      <c r="D10960" s="71"/>
    </row>
    <row r="10961" spans="4:4" x14ac:dyDescent="0.25">
      <c r="D10961" s="71"/>
    </row>
    <row r="10962" spans="4:4" x14ac:dyDescent="0.25">
      <c r="D10962" s="71"/>
    </row>
    <row r="10963" spans="4:4" x14ac:dyDescent="0.25">
      <c r="D10963" s="71"/>
    </row>
    <row r="10964" spans="4:4" x14ac:dyDescent="0.25">
      <c r="D10964" s="71"/>
    </row>
    <row r="10965" spans="4:4" x14ac:dyDescent="0.25">
      <c r="D10965" s="71"/>
    </row>
    <row r="10966" spans="4:4" x14ac:dyDescent="0.25">
      <c r="D10966" s="71"/>
    </row>
    <row r="10967" spans="4:4" x14ac:dyDescent="0.25">
      <c r="D10967" s="71"/>
    </row>
    <row r="10968" spans="4:4" x14ac:dyDescent="0.25">
      <c r="D10968" s="71"/>
    </row>
    <row r="10969" spans="4:4" x14ac:dyDescent="0.25">
      <c r="D10969" s="71"/>
    </row>
    <row r="10970" spans="4:4" x14ac:dyDescent="0.25">
      <c r="D10970" s="71"/>
    </row>
    <row r="10971" spans="4:4" x14ac:dyDescent="0.25">
      <c r="D10971" s="71"/>
    </row>
    <row r="10972" spans="4:4" x14ac:dyDescent="0.25">
      <c r="D10972" s="71"/>
    </row>
    <row r="10973" spans="4:4" x14ac:dyDescent="0.25">
      <c r="D10973" s="71"/>
    </row>
    <row r="10974" spans="4:4" x14ac:dyDescent="0.25">
      <c r="D10974" s="71"/>
    </row>
    <row r="10975" spans="4:4" x14ac:dyDescent="0.25">
      <c r="D10975" s="71"/>
    </row>
    <row r="10976" spans="4:4" x14ac:dyDescent="0.25">
      <c r="D10976" s="71"/>
    </row>
    <row r="10977" spans="4:4" x14ac:dyDescent="0.25">
      <c r="D10977" s="71"/>
    </row>
    <row r="10978" spans="4:4" x14ac:dyDescent="0.25">
      <c r="D10978" s="71"/>
    </row>
    <row r="10979" spans="4:4" x14ac:dyDescent="0.25">
      <c r="D10979" s="71"/>
    </row>
    <row r="10980" spans="4:4" x14ac:dyDescent="0.25">
      <c r="D10980" s="71"/>
    </row>
    <row r="10981" spans="4:4" x14ac:dyDescent="0.25">
      <c r="D10981" s="71"/>
    </row>
    <row r="10982" spans="4:4" x14ac:dyDescent="0.25">
      <c r="D10982" s="71"/>
    </row>
    <row r="10983" spans="4:4" x14ac:dyDescent="0.25">
      <c r="D10983" s="71"/>
    </row>
    <row r="10984" spans="4:4" x14ac:dyDescent="0.25">
      <c r="D10984" s="71"/>
    </row>
    <row r="10985" spans="4:4" x14ac:dyDescent="0.25">
      <c r="D10985" s="71"/>
    </row>
    <row r="10986" spans="4:4" x14ac:dyDescent="0.25">
      <c r="D10986" s="71"/>
    </row>
    <row r="10987" spans="4:4" x14ac:dyDescent="0.25">
      <c r="D10987" s="71"/>
    </row>
    <row r="10988" spans="4:4" x14ac:dyDescent="0.25">
      <c r="D10988" s="71"/>
    </row>
    <row r="10989" spans="4:4" x14ac:dyDescent="0.25">
      <c r="D10989" s="71"/>
    </row>
    <row r="10990" spans="4:4" x14ac:dyDescent="0.25">
      <c r="D10990" s="71"/>
    </row>
    <row r="10991" spans="4:4" x14ac:dyDescent="0.25">
      <c r="D10991" s="71"/>
    </row>
    <row r="10992" spans="4:4" x14ac:dyDescent="0.25">
      <c r="D10992" s="71"/>
    </row>
    <row r="10993" spans="4:4" x14ac:dyDescent="0.25">
      <c r="D10993" s="71"/>
    </row>
    <row r="10994" spans="4:4" x14ac:dyDescent="0.25">
      <c r="D10994" s="71"/>
    </row>
    <row r="10995" spans="4:4" x14ac:dyDescent="0.25">
      <c r="D10995" s="71"/>
    </row>
    <row r="10996" spans="4:4" x14ac:dyDescent="0.25">
      <c r="D10996" s="71"/>
    </row>
    <row r="10997" spans="4:4" x14ac:dyDescent="0.25">
      <c r="D10997" s="71"/>
    </row>
    <row r="10998" spans="4:4" x14ac:dyDescent="0.25">
      <c r="D10998" s="71"/>
    </row>
    <row r="10999" spans="4:4" x14ac:dyDescent="0.25">
      <c r="D10999" s="71"/>
    </row>
    <row r="11000" spans="4:4" x14ac:dyDescent="0.25">
      <c r="D11000" s="71"/>
    </row>
    <row r="11001" spans="4:4" x14ac:dyDescent="0.25">
      <c r="D11001" s="71"/>
    </row>
    <row r="11002" spans="4:4" x14ac:dyDescent="0.25">
      <c r="D11002" s="71"/>
    </row>
    <row r="11003" spans="4:4" x14ac:dyDescent="0.25">
      <c r="D11003" s="71"/>
    </row>
    <row r="11004" spans="4:4" x14ac:dyDescent="0.25">
      <c r="D11004" s="71"/>
    </row>
    <row r="11005" spans="4:4" x14ac:dyDescent="0.25">
      <c r="D11005" s="71"/>
    </row>
    <row r="11006" spans="4:4" x14ac:dyDescent="0.25">
      <c r="D11006" s="71"/>
    </row>
    <row r="11007" spans="4:4" x14ac:dyDescent="0.25">
      <c r="D11007" s="71"/>
    </row>
    <row r="11008" spans="4:4" x14ac:dyDescent="0.25">
      <c r="D11008" s="71"/>
    </row>
    <row r="11009" spans="4:4" x14ac:dyDescent="0.25">
      <c r="D11009" s="71"/>
    </row>
    <row r="11010" spans="4:4" x14ac:dyDescent="0.25">
      <c r="D11010" s="71"/>
    </row>
    <row r="11011" spans="4:4" x14ac:dyDescent="0.25">
      <c r="D11011" s="71"/>
    </row>
    <row r="11012" spans="4:4" x14ac:dyDescent="0.25">
      <c r="D11012" s="71"/>
    </row>
    <row r="11013" spans="4:4" x14ac:dyDescent="0.25">
      <c r="D11013" s="71"/>
    </row>
    <row r="11014" spans="4:4" x14ac:dyDescent="0.25">
      <c r="D11014" s="71"/>
    </row>
    <row r="11015" spans="4:4" x14ac:dyDescent="0.25">
      <c r="D11015" s="71"/>
    </row>
    <row r="11016" spans="4:4" x14ac:dyDescent="0.25">
      <c r="D11016" s="71"/>
    </row>
    <row r="11017" spans="4:4" x14ac:dyDescent="0.25">
      <c r="D11017" s="71"/>
    </row>
    <row r="11018" spans="4:4" x14ac:dyDescent="0.25">
      <c r="D11018" s="71"/>
    </row>
    <row r="11019" spans="4:4" x14ac:dyDescent="0.25">
      <c r="D11019" s="71"/>
    </row>
    <row r="11020" spans="4:4" x14ac:dyDescent="0.25">
      <c r="D11020" s="71"/>
    </row>
    <row r="11021" spans="4:4" x14ac:dyDescent="0.25">
      <c r="D11021" s="71"/>
    </row>
    <row r="11022" spans="4:4" x14ac:dyDescent="0.25">
      <c r="D11022" s="71"/>
    </row>
    <row r="11023" spans="4:4" x14ac:dyDescent="0.25">
      <c r="D11023" s="71"/>
    </row>
    <row r="11024" spans="4:4" x14ac:dyDescent="0.25">
      <c r="D11024" s="71"/>
    </row>
    <row r="11025" spans="4:4" x14ac:dyDescent="0.25">
      <c r="D11025" s="71"/>
    </row>
    <row r="11026" spans="4:4" x14ac:dyDescent="0.25">
      <c r="D11026" s="71"/>
    </row>
    <row r="11027" spans="4:4" x14ac:dyDescent="0.25">
      <c r="D11027" s="71"/>
    </row>
    <row r="11028" spans="4:4" x14ac:dyDescent="0.25">
      <c r="D11028" s="71"/>
    </row>
    <row r="11029" spans="4:4" x14ac:dyDescent="0.25">
      <c r="D11029" s="71"/>
    </row>
    <row r="11030" spans="4:4" x14ac:dyDescent="0.25">
      <c r="D11030" s="71"/>
    </row>
    <row r="11031" spans="4:4" x14ac:dyDescent="0.25">
      <c r="D11031" s="71"/>
    </row>
    <row r="11032" spans="4:4" x14ac:dyDescent="0.25">
      <c r="D11032" s="71"/>
    </row>
    <row r="11033" spans="4:4" x14ac:dyDescent="0.25">
      <c r="D11033" s="71"/>
    </row>
    <row r="11034" spans="4:4" x14ac:dyDescent="0.25">
      <c r="D11034" s="71"/>
    </row>
    <row r="11035" spans="4:4" x14ac:dyDescent="0.25">
      <c r="D11035" s="71"/>
    </row>
    <row r="11036" spans="4:4" x14ac:dyDescent="0.25">
      <c r="D11036" s="71"/>
    </row>
    <row r="11037" spans="4:4" x14ac:dyDescent="0.25">
      <c r="D11037" s="71"/>
    </row>
    <row r="11038" spans="4:4" x14ac:dyDescent="0.25">
      <c r="D11038" s="71"/>
    </row>
    <row r="11039" spans="4:4" x14ac:dyDescent="0.25">
      <c r="D11039" s="71"/>
    </row>
    <row r="11040" spans="4:4" x14ac:dyDescent="0.25">
      <c r="D11040" s="71"/>
    </row>
    <row r="11041" spans="4:4" x14ac:dyDescent="0.25">
      <c r="D11041" s="71"/>
    </row>
    <row r="11042" spans="4:4" x14ac:dyDescent="0.25">
      <c r="D11042" s="71"/>
    </row>
    <row r="11043" spans="4:4" x14ac:dyDescent="0.25">
      <c r="D11043" s="71"/>
    </row>
    <row r="11044" spans="4:4" x14ac:dyDescent="0.25">
      <c r="D11044" s="71"/>
    </row>
    <row r="11045" spans="4:4" x14ac:dyDescent="0.25">
      <c r="D11045" s="71"/>
    </row>
    <row r="11046" spans="4:4" x14ac:dyDescent="0.25">
      <c r="D11046" s="71"/>
    </row>
    <row r="11047" spans="4:4" x14ac:dyDescent="0.25">
      <c r="D11047" s="71"/>
    </row>
    <row r="11048" spans="4:4" x14ac:dyDescent="0.25">
      <c r="D11048" s="71"/>
    </row>
    <row r="11049" spans="4:4" x14ac:dyDescent="0.25">
      <c r="D11049" s="71"/>
    </row>
    <row r="11050" spans="4:4" x14ac:dyDescent="0.25">
      <c r="D11050" s="71"/>
    </row>
    <row r="11051" spans="4:4" x14ac:dyDescent="0.25">
      <c r="D11051" s="71"/>
    </row>
    <row r="11052" spans="4:4" x14ac:dyDescent="0.25">
      <c r="D11052" s="71"/>
    </row>
    <row r="11053" spans="4:4" x14ac:dyDescent="0.25">
      <c r="D11053" s="71"/>
    </row>
    <row r="11054" spans="4:4" x14ac:dyDescent="0.25">
      <c r="D11054" s="71"/>
    </row>
    <row r="11055" spans="4:4" x14ac:dyDescent="0.25">
      <c r="D11055" s="71"/>
    </row>
    <row r="11056" spans="4:4" x14ac:dyDescent="0.25">
      <c r="D11056" s="71"/>
    </row>
    <row r="11057" spans="4:4" x14ac:dyDescent="0.25">
      <c r="D11057" s="71"/>
    </row>
    <row r="11058" spans="4:4" x14ac:dyDescent="0.25">
      <c r="D11058" s="71"/>
    </row>
    <row r="11059" spans="4:4" x14ac:dyDescent="0.25">
      <c r="D11059" s="71"/>
    </row>
    <row r="11060" spans="4:4" x14ac:dyDescent="0.25">
      <c r="D11060" s="71"/>
    </row>
    <row r="11061" spans="4:4" x14ac:dyDescent="0.25">
      <c r="D11061" s="71"/>
    </row>
    <row r="11062" spans="4:4" x14ac:dyDescent="0.25">
      <c r="D11062" s="71"/>
    </row>
    <row r="11063" spans="4:4" x14ac:dyDescent="0.25">
      <c r="D11063" s="71"/>
    </row>
    <row r="11064" spans="4:4" x14ac:dyDescent="0.25">
      <c r="D11064" s="71"/>
    </row>
    <row r="11065" spans="4:4" x14ac:dyDescent="0.25">
      <c r="D11065" s="71"/>
    </row>
    <row r="11066" spans="4:4" x14ac:dyDescent="0.25">
      <c r="D11066" s="71"/>
    </row>
    <row r="11067" spans="4:4" x14ac:dyDescent="0.25">
      <c r="D11067" s="71"/>
    </row>
    <row r="11068" spans="4:4" x14ac:dyDescent="0.25">
      <c r="D11068" s="71"/>
    </row>
    <row r="11069" spans="4:4" x14ac:dyDescent="0.25">
      <c r="D11069" s="71"/>
    </row>
    <row r="11070" spans="4:4" x14ac:dyDescent="0.25">
      <c r="D11070" s="71"/>
    </row>
    <row r="11071" spans="4:4" x14ac:dyDescent="0.25">
      <c r="D11071" s="71"/>
    </row>
    <row r="11072" spans="4:4" x14ac:dyDescent="0.25">
      <c r="D11072" s="71"/>
    </row>
    <row r="11073" spans="4:4" x14ac:dyDescent="0.25">
      <c r="D11073" s="71"/>
    </row>
    <row r="11074" spans="4:4" x14ac:dyDescent="0.25">
      <c r="D11074" s="71"/>
    </row>
    <row r="11075" spans="4:4" x14ac:dyDescent="0.25">
      <c r="D11075" s="71"/>
    </row>
    <row r="11076" spans="4:4" x14ac:dyDescent="0.25">
      <c r="D11076" s="71"/>
    </row>
    <row r="11077" spans="4:4" x14ac:dyDescent="0.25">
      <c r="D11077" s="71"/>
    </row>
    <row r="11078" spans="4:4" x14ac:dyDescent="0.25">
      <c r="D11078" s="71"/>
    </row>
    <row r="11079" spans="4:4" x14ac:dyDescent="0.25">
      <c r="D11079" s="71"/>
    </row>
    <row r="11080" spans="4:4" x14ac:dyDescent="0.25">
      <c r="D11080" s="71"/>
    </row>
    <row r="11081" spans="4:4" x14ac:dyDescent="0.25">
      <c r="D11081" s="71"/>
    </row>
    <row r="11082" spans="4:4" x14ac:dyDescent="0.25">
      <c r="D11082" s="71"/>
    </row>
    <row r="11083" spans="4:4" x14ac:dyDescent="0.25">
      <c r="D11083" s="71"/>
    </row>
    <row r="11084" spans="4:4" x14ac:dyDescent="0.25">
      <c r="D11084" s="71"/>
    </row>
    <row r="11085" spans="4:4" x14ac:dyDescent="0.25">
      <c r="D11085" s="71"/>
    </row>
    <row r="11086" spans="4:4" x14ac:dyDescent="0.25">
      <c r="D11086" s="71"/>
    </row>
    <row r="11087" spans="4:4" x14ac:dyDescent="0.25">
      <c r="D11087" s="71"/>
    </row>
    <row r="11088" spans="4:4" x14ac:dyDescent="0.25">
      <c r="D11088" s="71"/>
    </row>
    <row r="11089" spans="4:4" x14ac:dyDescent="0.25">
      <c r="D11089" s="71"/>
    </row>
    <row r="11090" spans="4:4" x14ac:dyDescent="0.25">
      <c r="D11090" s="71"/>
    </row>
    <row r="11091" spans="4:4" x14ac:dyDescent="0.25">
      <c r="D11091" s="71"/>
    </row>
    <row r="11092" spans="4:4" x14ac:dyDescent="0.25">
      <c r="D11092" s="71"/>
    </row>
    <row r="11093" spans="4:4" x14ac:dyDescent="0.25">
      <c r="D11093" s="71"/>
    </row>
    <row r="11094" spans="4:4" x14ac:dyDescent="0.25">
      <c r="D11094" s="71"/>
    </row>
    <row r="11095" spans="4:4" x14ac:dyDescent="0.25">
      <c r="D11095" s="71"/>
    </row>
    <row r="11096" spans="4:4" x14ac:dyDescent="0.25">
      <c r="D11096" s="71"/>
    </row>
    <row r="11097" spans="4:4" x14ac:dyDescent="0.25">
      <c r="D11097" s="71"/>
    </row>
    <row r="11098" spans="4:4" x14ac:dyDescent="0.25">
      <c r="D11098" s="71"/>
    </row>
    <row r="11099" spans="4:4" x14ac:dyDescent="0.25">
      <c r="D11099" s="71"/>
    </row>
    <row r="11100" spans="4:4" x14ac:dyDescent="0.25">
      <c r="D11100" s="71"/>
    </row>
    <row r="11101" spans="4:4" x14ac:dyDescent="0.25">
      <c r="D11101" s="71"/>
    </row>
    <row r="11102" spans="4:4" x14ac:dyDescent="0.25">
      <c r="D11102" s="71"/>
    </row>
    <row r="11103" spans="4:4" x14ac:dyDescent="0.25">
      <c r="D11103" s="71"/>
    </row>
    <row r="11104" spans="4:4" x14ac:dyDescent="0.25">
      <c r="D11104" s="71"/>
    </row>
    <row r="11105" spans="4:4" x14ac:dyDescent="0.25">
      <c r="D11105" s="71"/>
    </row>
    <row r="11106" spans="4:4" x14ac:dyDescent="0.25">
      <c r="D11106" s="71"/>
    </row>
    <row r="11107" spans="4:4" x14ac:dyDescent="0.25">
      <c r="D11107" s="71"/>
    </row>
    <row r="11108" spans="4:4" x14ac:dyDescent="0.25">
      <c r="D11108" s="71"/>
    </row>
    <row r="11109" spans="4:4" x14ac:dyDescent="0.25">
      <c r="D11109" s="71"/>
    </row>
    <row r="11110" spans="4:4" x14ac:dyDescent="0.25">
      <c r="D11110" s="71"/>
    </row>
    <row r="11111" spans="4:4" x14ac:dyDescent="0.25">
      <c r="D11111" s="71"/>
    </row>
    <row r="11112" spans="4:4" x14ac:dyDescent="0.25">
      <c r="D11112" s="71"/>
    </row>
    <row r="11113" spans="4:4" x14ac:dyDescent="0.25">
      <c r="D11113" s="71"/>
    </row>
    <row r="11114" spans="4:4" x14ac:dyDescent="0.25">
      <c r="D11114" s="71"/>
    </row>
    <row r="11115" spans="4:4" x14ac:dyDescent="0.25">
      <c r="D11115" s="71"/>
    </row>
    <row r="11116" spans="4:4" x14ac:dyDescent="0.25">
      <c r="D11116" s="71"/>
    </row>
    <row r="11117" spans="4:4" x14ac:dyDescent="0.25">
      <c r="D11117" s="71"/>
    </row>
    <row r="11118" spans="4:4" x14ac:dyDescent="0.25">
      <c r="D11118" s="71"/>
    </row>
    <row r="11119" spans="4:4" x14ac:dyDescent="0.25">
      <c r="D11119" s="71"/>
    </row>
    <row r="11120" spans="4:4" x14ac:dyDescent="0.25">
      <c r="D11120" s="71"/>
    </row>
    <row r="11121" spans="4:4" x14ac:dyDescent="0.25">
      <c r="D11121" s="71"/>
    </row>
    <row r="11122" spans="4:4" x14ac:dyDescent="0.25">
      <c r="D11122" s="71"/>
    </row>
    <row r="11123" spans="4:4" x14ac:dyDescent="0.25">
      <c r="D11123" s="71"/>
    </row>
    <row r="11124" spans="4:4" x14ac:dyDescent="0.25">
      <c r="D11124" s="71"/>
    </row>
    <row r="11125" spans="4:4" x14ac:dyDescent="0.25">
      <c r="D11125" s="71"/>
    </row>
    <row r="11126" spans="4:4" x14ac:dyDescent="0.25">
      <c r="D11126" s="71"/>
    </row>
    <row r="11127" spans="4:4" x14ac:dyDescent="0.25">
      <c r="D11127" s="71"/>
    </row>
    <row r="11128" spans="4:4" x14ac:dyDescent="0.25">
      <c r="D11128" s="71"/>
    </row>
    <row r="11129" spans="4:4" x14ac:dyDescent="0.25">
      <c r="D11129" s="71"/>
    </row>
    <row r="11130" spans="4:4" x14ac:dyDescent="0.25">
      <c r="D11130" s="71"/>
    </row>
    <row r="11131" spans="4:4" x14ac:dyDescent="0.25">
      <c r="D11131" s="71"/>
    </row>
    <row r="11132" spans="4:4" x14ac:dyDescent="0.25">
      <c r="D11132" s="71"/>
    </row>
    <row r="11133" spans="4:4" x14ac:dyDescent="0.25">
      <c r="D11133" s="71"/>
    </row>
    <row r="11134" spans="4:4" x14ac:dyDescent="0.25">
      <c r="D11134" s="71"/>
    </row>
    <row r="11135" spans="4:4" x14ac:dyDescent="0.25">
      <c r="D11135" s="71"/>
    </row>
    <row r="11136" spans="4:4" x14ac:dyDescent="0.25">
      <c r="D11136" s="71"/>
    </row>
    <row r="11137" spans="4:4" x14ac:dyDescent="0.25">
      <c r="D11137" s="71"/>
    </row>
    <row r="11138" spans="4:4" x14ac:dyDescent="0.25">
      <c r="D11138" s="71"/>
    </row>
    <row r="11139" spans="4:4" x14ac:dyDescent="0.25">
      <c r="D11139" s="71"/>
    </row>
    <row r="11140" spans="4:4" x14ac:dyDescent="0.25">
      <c r="D11140" s="71"/>
    </row>
    <row r="11141" spans="4:4" x14ac:dyDescent="0.25">
      <c r="D11141" s="71"/>
    </row>
    <row r="11142" spans="4:4" x14ac:dyDescent="0.25">
      <c r="D11142" s="71"/>
    </row>
    <row r="11143" spans="4:4" x14ac:dyDescent="0.25">
      <c r="D11143" s="71"/>
    </row>
    <row r="11144" spans="4:4" x14ac:dyDescent="0.25">
      <c r="D11144" s="71"/>
    </row>
    <row r="11145" spans="4:4" x14ac:dyDescent="0.25">
      <c r="D11145" s="71"/>
    </row>
    <row r="11146" spans="4:4" x14ac:dyDescent="0.25">
      <c r="D11146" s="71"/>
    </row>
    <row r="11147" spans="4:4" x14ac:dyDescent="0.25">
      <c r="D11147" s="71"/>
    </row>
    <row r="11148" spans="4:4" x14ac:dyDescent="0.25">
      <c r="D11148" s="71"/>
    </row>
    <row r="11149" spans="4:4" x14ac:dyDescent="0.25">
      <c r="D11149" s="71"/>
    </row>
    <row r="11150" spans="4:4" x14ac:dyDescent="0.25">
      <c r="D11150" s="71"/>
    </row>
    <row r="11151" spans="4:4" x14ac:dyDescent="0.25">
      <c r="D11151" s="71"/>
    </row>
    <row r="11152" spans="4:4" x14ac:dyDescent="0.25">
      <c r="D11152" s="71"/>
    </row>
    <row r="11153" spans="4:4" x14ac:dyDescent="0.25">
      <c r="D11153" s="71"/>
    </row>
    <row r="11154" spans="4:4" x14ac:dyDescent="0.25">
      <c r="D11154" s="71"/>
    </row>
    <row r="11155" spans="4:4" x14ac:dyDescent="0.25">
      <c r="D11155" s="71"/>
    </row>
    <row r="11156" spans="4:4" x14ac:dyDescent="0.25">
      <c r="D11156" s="71"/>
    </row>
    <row r="11157" spans="4:4" x14ac:dyDescent="0.25">
      <c r="D11157" s="71"/>
    </row>
    <row r="11158" spans="4:4" x14ac:dyDescent="0.25">
      <c r="D11158" s="71"/>
    </row>
    <row r="11159" spans="4:4" x14ac:dyDescent="0.25">
      <c r="D11159" s="71"/>
    </row>
    <row r="11160" spans="4:4" x14ac:dyDescent="0.25">
      <c r="D11160" s="71"/>
    </row>
    <row r="11161" spans="4:4" x14ac:dyDescent="0.25">
      <c r="D11161" s="71"/>
    </row>
    <row r="11162" spans="4:4" x14ac:dyDescent="0.25">
      <c r="D11162" s="71"/>
    </row>
    <row r="11163" spans="4:4" x14ac:dyDescent="0.25">
      <c r="D11163" s="71"/>
    </row>
    <row r="11164" spans="4:4" x14ac:dyDescent="0.25">
      <c r="D11164" s="71"/>
    </row>
    <row r="11165" spans="4:4" x14ac:dyDescent="0.25">
      <c r="D11165" s="71"/>
    </row>
    <row r="11166" spans="4:4" x14ac:dyDescent="0.25">
      <c r="D11166" s="71"/>
    </row>
    <row r="11167" spans="4:4" x14ac:dyDescent="0.25">
      <c r="D11167" s="71"/>
    </row>
    <row r="11168" spans="4:4" x14ac:dyDescent="0.25">
      <c r="D11168" s="71"/>
    </row>
    <row r="11169" spans="4:4" x14ac:dyDescent="0.25">
      <c r="D11169" s="71"/>
    </row>
    <row r="11170" spans="4:4" x14ac:dyDescent="0.25">
      <c r="D11170" s="71"/>
    </row>
    <row r="11171" spans="4:4" x14ac:dyDescent="0.25">
      <c r="D11171" s="71"/>
    </row>
    <row r="11172" spans="4:4" x14ac:dyDescent="0.25">
      <c r="D11172" s="71"/>
    </row>
    <row r="11173" spans="4:4" x14ac:dyDescent="0.25">
      <c r="D11173" s="71"/>
    </row>
    <row r="11174" spans="4:4" x14ac:dyDescent="0.25">
      <c r="D11174" s="71"/>
    </row>
    <row r="11175" spans="4:4" x14ac:dyDescent="0.25">
      <c r="D11175" s="71"/>
    </row>
    <row r="11176" spans="4:4" x14ac:dyDescent="0.25">
      <c r="D11176" s="71"/>
    </row>
    <row r="11177" spans="4:4" x14ac:dyDescent="0.25">
      <c r="D11177" s="71"/>
    </row>
    <row r="11178" spans="4:4" x14ac:dyDescent="0.25">
      <c r="D11178" s="71"/>
    </row>
    <row r="11179" spans="4:4" x14ac:dyDescent="0.25">
      <c r="D11179" s="71"/>
    </row>
    <row r="11180" spans="4:4" x14ac:dyDescent="0.25">
      <c r="D11180" s="71"/>
    </row>
    <row r="11181" spans="4:4" x14ac:dyDescent="0.25">
      <c r="D11181" s="71"/>
    </row>
    <row r="11182" spans="4:4" x14ac:dyDescent="0.25">
      <c r="D11182" s="71"/>
    </row>
    <row r="11183" spans="4:4" x14ac:dyDescent="0.25">
      <c r="D11183" s="71"/>
    </row>
    <row r="11184" spans="4:4" x14ac:dyDescent="0.25">
      <c r="D11184" s="71"/>
    </row>
    <row r="11185" spans="4:4" x14ac:dyDescent="0.25">
      <c r="D11185" s="71"/>
    </row>
    <row r="11186" spans="4:4" x14ac:dyDescent="0.25">
      <c r="D11186" s="71"/>
    </row>
    <row r="11187" spans="4:4" x14ac:dyDescent="0.25">
      <c r="D11187" s="71"/>
    </row>
    <row r="11188" spans="4:4" x14ac:dyDescent="0.25">
      <c r="D11188" s="71"/>
    </row>
    <row r="11189" spans="4:4" x14ac:dyDescent="0.25">
      <c r="D11189" s="71"/>
    </row>
    <row r="11190" spans="4:4" x14ac:dyDescent="0.25">
      <c r="D11190" s="71"/>
    </row>
    <row r="11191" spans="4:4" x14ac:dyDescent="0.25">
      <c r="D11191" s="71"/>
    </row>
    <row r="11192" spans="4:4" x14ac:dyDescent="0.25">
      <c r="D11192" s="71"/>
    </row>
    <row r="11193" spans="4:4" x14ac:dyDescent="0.25">
      <c r="D11193" s="71"/>
    </row>
    <row r="11194" spans="4:4" x14ac:dyDescent="0.25">
      <c r="D11194" s="71"/>
    </row>
    <row r="11195" spans="4:4" x14ac:dyDescent="0.25">
      <c r="D11195" s="71"/>
    </row>
    <row r="11196" spans="4:4" x14ac:dyDescent="0.25">
      <c r="D11196" s="71"/>
    </row>
    <row r="11197" spans="4:4" x14ac:dyDescent="0.25">
      <c r="D11197" s="71"/>
    </row>
    <row r="11198" spans="4:4" x14ac:dyDescent="0.25">
      <c r="D11198" s="71"/>
    </row>
    <row r="11199" spans="4:4" x14ac:dyDescent="0.25">
      <c r="D11199" s="71"/>
    </row>
    <row r="11200" spans="4:4" x14ac:dyDescent="0.25">
      <c r="D11200" s="71"/>
    </row>
    <row r="11201" spans="4:4" x14ac:dyDescent="0.25">
      <c r="D11201" s="71"/>
    </row>
    <row r="11202" spans="4:4" x14ac:dyDescent="0.25">
      <c r="D11202" s="71"/>
    </row>
    <row r="11203" spans="4:4" x14ac:dyDescent="0.25">
      <c r="D11203" s="71"/>
    </row>
    <row r="11204" spans="4:4" x14ac:dyDescent="0.25">
      <c r="D11204" s="71"/>
    </row>
    <row r="11205" spans="4:4" x14ac:dyDescent="0.25">
      <c r="D11205" s="71"/>
    </row>
    <row r="11206" spans="4:4" x14ac:dyDescent="0.25">
      <c r="D11206" s="71"/>
    </row>
    <row r="11207" spans="4:4" x14ac:dyDescent="0.25">
      <c r="D11207" s="71"/>
    </row>
    <row r="11208" spans="4:4" x14ac:dyDescent="0.25">
      <c r="D11208" s="71"/>
    </row>
    <row r="11209" spans="4:4" x14ac:dyDescent="0.25">
      <c r="D11209" s="71"/>
    </row>
    <row r="11210" spans="4:4" x14ac:dyDescent="0.25">
      <c r="D11210" s="71"/>
    </row>
    <row r="11211" spans="4:4" x14ac:dyDescent="0.25">
      <c r="D11211" s="71"/>
    </row>
    <row r="11212" spans="4:4" x14ac:dyDescent="0.25">
      <c r="D11212" s="71"/>
    </row>
    <row r="11213" spans="4:4" x14ac:dyDescent="0.25">
      <c r="D11213" s="71"/>
    </row>
    <row r="11214" spans="4:4" x14ac:dyDescent="0.25">
      <c r="D11214" s="71"/>
    </row>
    <row r="11215" spans="4:4" x14ac:dyDescent="0.25">
      <c r="D11215" s="71"/>
    </row>
    <row r="11216" spans="4:4" x14ac:dyDescent="0.25">
      <c r="D11216" s="71"/>
    </row>
    <row r="11217" spans="4:4" x14ac:dyDescent="0.25">
      <c r="D11217" s="71"/>
    </row>
    <row r="11218" spans="4:4" x14ac:dyDescent="0.25">
      <c r="D11218" s="71"/>
    </row>
    <row r="11219" spans="4:4" x14ac:dyDescent="0.25">
      <c r="D11219" s="71"/>
    </row>
    <row r="11220" spans="4:4" x14ac:dyDescent="0.25">
      <c r="D11220" s="71"/>
    </row>
    <row r="11221" spans="4:4" x14ac:dyDescent="0.25">
      <c r="D11221" s="71"/>
    </row>
    <row r="11222" spans="4:4" x14ac:dyDescent="0.25">
      <c r="D11222" s="71"/>
    </row>
    <row r="11223" spans="4:4" x14ac:dyDescent="0.25">
      <c r="D11223" s="71"/>
    </row>
    <row r="11224" spans="4:4" x14ac:dyDescent="0.25">
      <c r="D11224" s="71"/>
    </row>
    <row r="11225" spans="4:4" x14ac:dyDescent="0.25">
      <c r="D11225" s="71"/>
    </row>
    <row r="11226" spans="4:4" x14ac:dyDescent="0.25">
      <c r="D11226" s="71"/>
    </row>
    <row r="11227" spans="4:4" x14ac:dyDescent="0.25">
      <c r="D11227" s="71"/>
    </row>
    <row r="11228" spans="4:4" x14ac:dyDescent="0.25">
      <c r="D11228" s="71"/>
    </row>
    <row r="11229" spans="4:4" x14ac:dyDescent="0.25">
      <c r="D11229" s="71"/>
    </row>
    <row r="11230" spans="4:4" x14ac:dyDescent="0.25">
      <c r="D11230" s="71"/>
    </row>
    <row r="11231" spans="4:4" x14ac:dyDescent="0.25">
      <c r="D11231" s="71"/>
    </row>
    <row r="11232" spans="4:4" x14ac:dyDescent="0.25">
      <c r="D11232" s="71"/>
    </row>
    <row r="11233" spans="4:4" x14ac:dyDescent="0.25">
      <c r="D11233" s="71"/>
    </row>
    <row r="11234" spans="4:4" x14ac:dyDescent="0.25">
      <c r="D11234" s="71"/>
    </row>
    <row r="11235" spans="4:4" x14ac:dyDescent="0.25">
      <c r="D11235" s="71"/>
    </row>
    <row r="11236" spans="4:4" x14ac:dyDescent="0.25">
      <c r="D11236" s="71"/>
    </row>
    <row r="11237" spans="4:4" x14ac:dyDescent="0.25">
      <c r="D11237" s="71"/>
    </row>
    <row r="11238" spans="4:4" x14ac:dyDescent="0.25">
      <c r="D11238" s="71"/>
    </row>
    <row r="11239" spans="4:4" x14ac:dyDescent="0.25">
      <c r="D11239" s="71"/>
    </row>
    <row r="11240" spans="4:4" x14ac:dyDescent="0.25">
      <c r="D11240" s="71"/>
    </row>
    <row r="11241" spans="4:4" x14ac:dyDescent="0.25">
      <c r="D11241" s="71"/>
    </row>
    <row r="11242" spans="4:4" x14ac:dyDescent="0.25">
      <c r="D11242" s="71"/>
    </row>
    <row r="11243" spans="4:4" x14ac:dyDescent="0.25">
      <c r="D11243" s="71"/>
    </row>
    <row r="11244" spans="4:4" x14ac:dyDescent="0.25">
      <c r="D11244" s="71"/>
    </row>
    <row r="11245" spans="4:4" x14ac:dyDescent="0.25">
      <c r="D11245" s="71"/>
    </row>
    <row r="11246" spans="4:4" x14ac:dyDescent="0.25">
      <c r="D11246" s="71"/>
    </row>
    <row r="11247" spans="4:4" x14ac:dyDescent="0.25">
      <c r="D11247" s="71"/>
    </row>
    <row r="11248" spans="4:4" x14ac:dyDescent="0.25">
      <c r="D11248" s="71"/>
    </row>
    <row r="11249" spans="4:4" x14ac:dyDescent="0.25">
      <c r="D11249" s="71"/>
    </row>
    <row r="11250" spans="4:4" x14ac:dyDescent="0.25">
      <c r="D11250" s="71"/>
    </row>
    <row r="11251" spans="4:4" x14ac:dyDescent="0.25">
      <c r="D11251" s="71"/>
    </row>
    <row r="11252" spans="4:4" x14ac:dyDescent="0.25">
      <c r="D11252" s="71"/>
    </row>
    <row r="11253" spans="4:4" x14ac:dyDescent="0.25">
      <c r="D11253" s="71"/>
    </row>
    <row r="11254" spans="4:4" x14ac:dyDescent="0.25">
      <c r="D11254" s="71"/>
    </row>
    <row r="11255" spans="4:4" x14ac:dyDescent="0.25">
      <c r="D11255" s="71"/>
    </row>
    <row r="11256" spans="4:4" x14ac:dyDescent="0.25">
      <c r="D11256" s="71"/>
    </row>
    <row r="11257" spans="4:4" x14ac:dyDescent="0.25">
      <c r="D11257" s="71"/>
    </row>
    <row r="11258" spans="4:4" x14ac:dyDescent="0.25">
      <c r="D11258" s="71"/>
    </row>
    <row r="11259" spans="4:4" x14ac:dyDescent="0.25">
      <c r="D11259" s="71"/>
    </row>
    <row r="11260" spans="4:4" x14ac:dyDescent="0.25">
      <c r="D11260" s="71"/>
    </row>
    <row r="11261" spans="4:4" x14ac:dyDescent="0.25">
      <c r="D11261" s="71"/>
    </row>
    <row r="11262" spans="4:4" x14ac:dyDescent="0.25">
      <c r="D11262" s="71"/>
    </row>
    <row r="11263" spans="4:4" x14ac:dyDescent="0.25">
      <c r="D11263" s="71"/>
    </row>
    <row r="11264" spans="4:4" x14ac:dyDescent="0.25">
      <c r="D11264" s="71"/>
    </row>
    <row r="11265" spans="4:4" x14ac:dyDescent="0.25">
      <c r="D11265" s="71"/>
    </row>
    <row r="11266" spans="4:4" x14ac:dyDescent="0.25">
      <c r="D11266" s="71"/>
    </row>
    <row r="11267" spans="4:4" x14ac:dyDescent="0.25">
      <c r="D11267" s="71"/>
    </row>
    <row r="11268" spans="4:4" x14ac:dyDescent="0.25">
      <c r="D11268" s="71"/>
    </row>
    <row r="11269" spans="4:4" x14ac:dyDescent="0.25">
      <c r="D11269" s="71"/>
    </row>
    <row r="11270" spans="4:4" x14ac:dyDescent="0.25">
      <c r="D11270" s="71"/>
    </row>
    <row r="11271" spans="4:4" x14ac:dyDescent="0.25">
      <c r="D11271" s="71"/>
    </row>
    <row r="11272" spans="4:4" x14ac:dyDescent="0.25">
      <c r="D11272" s="71"/>
    </row>
    <row r="11273" spans="4:4" x14ac:dyDescent="0.25">
      <c r="D11273" s="71"/>
    </row>
    <row r="11274" spans="4:4" x14ac:dyDescent="0.25">
      <c r="D11274" s="71"/>
    </row>
    <row r="11275" spans="4:4" x14ac:dyDescent="0.25">
      <c r="D11275" s="71"/>
    </row>
    <row r="11276" spans="4:4" x14ac:dyDescent="0.25">
      <c r="D11276" s="71"/>
    </row>
    <row r="11277" spans="4:4" x14ac:dyDescent="0.25">
      <c r="D11277" s="71"/>
    </row>
    <row r="11278" spans="4:4" x14ac:dyDescent="0.25">
      <c r="D11278" s="71"/>
    </row>
    <row r="11279" spans="4:4" x14ac:dyDescent="0.25">
      <c r="D11279" s="71"/>
    </row>
    <row r="11280" spans="4:4" x14ac:dyDescent="0.25">
      <c r="D11280" s="71"/>
    </row>
    <row r="11281" spans="4:4" x14ac:dyDescent="0.25">
      <c r="D11281" s="71"/>
    </row>
    <row r="11282" spans="4:4" x14ac:dyDescent="0.25">
      <c r="D11282" s="71"/>
    </row>
    <row r="11283" spans="4:4" x14ac:dyDescent="0.25">
      <c r="D11283" s="71"/>
    </row>
    <row r="11284" spans="4:4" x14ac:dyDescent="0.25">
      <c r="D11284" s="71"/>
    </row>
    <row r="11285" spans="4:4" x14ac:dyDescent="0.25">
      <c r="D11285" s="71"/>
    </row>
    <row r="11286" spans="4:4" x14ac:dyDescent="0.25">
      <c r="D11286" s="71"/>
    </row>
    <row r="11287" spans="4:4" x14ac:dyDescent="0.25">
      <c r="D11287" s="71"/>
    </row>
    <row r="11288" spans="4:4" x14ac:dyDescent="0.25">
      <c r="D11288" s="71"/>
    </row>
    <row r="11289" spans="4:4" x14ac:dyDescent="0.25">
      <c r="D11289" s="71"/>
    </row>
    <row r="11290" spans="4:4" x14ac:dyDescent="0.25">
      <c r="D11290" s="71"/>
    </row>
    <row r="11291" spans="4:4" x14ac:dyDescent="0.25">
      <c r="D11291" s="71"/>
    </row>
    <row r="11292" spans="4:4" x14ac:dyDescent="0.25">
      <c r="D11292" s="71"/>
    </row>
    <row r="11293" spans="4:4" x14ac:dyDescent="0.25">
      <c r="D11293" s="71"/>
    </row>
    <row r="11294" spans="4:4" x14ac:dyDescent="0.25">
      <c r="D11294" s="71"/>
    </row>
    <row r="11295" spans="4:4" x14ac:dyDescent="0.25">
      <c r="D11295" s="71"/>
    </row>
    <row r="11296" spans="4:4" x14ac:dyDescent="0.25">
      <c r="D11296" s="71"/>
    </row>
    <row r="11297" spans="4:4" x14ac:dyDescent="0.25">
      <c r="D11297" s="71"/>
    </row>
    <row r="11298" spans="4:4" x14ac:dyDescent="0.25">
      <c r="D11298" s="71"/>
    </row>
    <row r="11299" spans="4:4" x14ac:dyDescent="0.25">
      <c r="D11299" s="71"/>
    </row>
    <row r="11300" spans="4:4" x14ac:dyDescent="0.25">
      <c r="D11300" s="71"/>
    </row>
    <row r="11301" spans="4:4" x14ac:dyDescent="0.25">
      <c r="D11301" s="71"/>
    </row>
    <row r="11302" spans="4:4" x14ac:dyDescent="0.25">
      <c r="D11302" s="71"/>
    </row>
    <row r="11303" spans="4:4" x14ac:dyDescent="0.25">
      <c r="D11303" s="71"/>
    </row>
    <row r="11304" spans="4:4" x14ac:dyDescent="0.25">
      <c r="D11304" s="71"/>
    </row>
    <row r="11305" spans="4:4" x14ac:dyDescent="0.25">
      <c r="D11305" s="71"/>
    </row>
    <row r="11306" spans="4:4" x14ac:dyDescent="0.25">
      <c r="D11306" s="71"/>
    </row>
    <row r="11307" spans="4:4" x14ac:dyDescent="0.25">
      <c r="D11307" s="71"/>
    </row>
    <row r="11308" spans="4:4" x14ac:dyDescent="0.25">
      <c r="D11308" s="71"/>
    </row>
    <row r="11309" spans="4:4" x14ac:dyDescent="0.25">
      <c r="D11309" s="71"/>
    </row>
    <row r="11310" spans="4:4" x14ac:dyDescent="0.25">
      <c r="D11310" s="71"/>
    </row>
    <row r="11311" spans="4:4" x14ac:dyDescent="0.25">
      <c r="D11311" s="71"/>
    </row>
    <row r="11312" spans="4:4" x14ac:dyDescent="0.25">
      <c r="D11312" s="71"/>
    </row>
    <row r="11313" spans="4:4" x14ac:dyDescent="0.25">
      <c r="D11313" s="71"/>
    </row>
    <row r="11314" spans="4:4" x14ac:dyDescent="0.25">
      <c r="D11314" s="71"/>
    </row>
    <row r="11315" spans="4:4" x14ac:dyDescent="0.25">
      <c r="D11315" s="71"/>
    </row>
    <row r="11316" spans="4:4" x14ac:dyDescent="0.25">
      <c r="D11316" s="71"/>
    </row>
    <row r="11317" spans="4:4" x14ac:dyDescent="0.25">
      <c r="D11317" s="71"/>
    </row>
    <row r="11318" spans="4:4" x14ac:dyDescent="0.25">
      <c r="D11318" s="71"/>
    </row>
    <row r="11319" spans="4:4" x14ac:dyDescent="0.25">
      <c r="D11319" s="71"/>
    </row>
    <row r="11320" spans="4:4" x14ac:dyDescent="0.25">
      <c r="D11320" s="71"/>
    </row>
    <row r="11321" spans="4:4" x14ac:dyDescent="0.25">
      <c r="D11321" s="71"/>
    </row>
    <row r="11322" spans="4:4" x14ac:dyDescent="0.25">
      <c r="D11322" s="71"/>
    </row>
    <row r="11323" spans="4:4" x14ac:dyDescent="0.25">
      <c r="D11323" s="71"/>
    </row>
    <row r="11324" spans="4:4" x14ac:dyDescent="0.25">
      <c r="D11324" s="71"/>
    </row>
    <row r="11325" spans="4:4" x14ac:dyDescent="0.25">
      <c r="D11325" s="71"/>
    </row>
    <row r="11326" spans="4:4" x14ac:dyDescent="0.25">
      <c r="D11326" s="71"/>
    </row>
    <row r="11327" spans="4:4" x14ac:dyDescent="0.25">
      <c r="D11327" s="71"/>
    </row>
    <row r="11328" spans="4:4" x14ac:dyDescent="0.25">
      <c r="D11328" s="71"/>
    </row>
    <row r="11329" spans="4:4" x14ac:dyDescent="0.25">
      <c r="D11329" s="71"/>
    </row>
    <row r="11330" spans="4:4" x14ac:dyDescent="0.25">
      <c r="D11330" s="71"/>
    </row>
    <row r="11331" spans="4:4" x14ac:dyDescent="0.25">
      <c r="D11331" s="71"/>
    </row>
    <row r="11332" spans="4:4" x14ac:dyDescent="0.25">
      <c r="D11332" s="71"/>
    </row>
    <row r="11333" spans="4:4" x14ac:dyDescent="0.25">
      <c r="D11333" s="71"/>
    </row>
    <row r="11334" spans="4:4" x14ac:dyDescent="0.25">
      <c r="D11334" s="71"/>
    </row>
    <row r="11335" spans="4:4" x14ac:dyDescent="0.25">
      <c r="D11335" s="71"/>
    </row>
    <row r="11336" spans="4:4" x14ac:dyDescent="0.25">
      <c r="D11336" s="71"/>
    </row>
    <row r="11337" spans="4:4" x14ac:dyDescent="0.25">
      <c r="D11337" s="71"/>
    </row>
    <row r="11338" spans="4:4" x14ac:dyDescent="0.25">
      <c r="D11338" s="71"/>
    </row>
    <row r="11339" spans="4:4" x14ac:dyDescent="0.25">
      <c r="D11339" s="71"/>
    </row>
    <row r="11340" spans="4:4" x14ac:dyDescent="0.25">
      <c r="D11340" s="71"/>
    </row>
    <row r="11341" spans="4:4" x14ac:dyDescent="0.25">
      <c r="D11341" s="71"/>
    </row>
    <row r="11342" spans="4:4" x14ac:dyDescent="0.25">
      <c r="D11342" s="71"/>
    </row>
    <row r="11343" spans="4:4" x14ac:dyDescent="0.25">
      <c r="D11343" s="71"/>
    </row>
    <row r="11344" spans="4:4" x14ac:dyDescent="0.25">
      <c r="D11344" s="71"/>
    </row>
    <row r="11345" spans="4:4" x14ac:dyDescent="0.25">
      <c r="D11345" s="71"/>
    </row>
    <row r="11346" spans="4:4" x14ac:dyDescent="0.25">
      <c r="D11346" s="71"/>
    </row>
    <row r="11347" spans="4:4" x14ac:dyDescent="0.25">
      <c r="D11347" s="71"/>
    </row>
    <row r="11348" spans="4:4" x14ac:dyDescent="0.25">
      <c r="D11348" s="71"/>
    </row>
    <row r="11349" spans="4:4" x14ac:dyDescent="0.25">
      <c r="D11349" s="71"/>
    </row>
    <row r="11350" spans="4:4" x14ac:dyDescent="0.25">
      <c r="D11350" s="71"/>
    </row>
    <row r="11351" spans="4:4" x14ac:dyDescent="0.25">
      <c r="D11351" s="71"/>
    </row>
    <row r="11352" spans="4:4" x14ac:dyDescent="0.25">
      <c r="D11352" s="71"/>
    </row>
    <row r="11353" spans="4:4" x14ac:dyDescent="0.25">
      <c r="D11353" s="71"/>
    </row>
    <row r="11354" spans="4:4" x14ac:dyDescent="0.25">
      <c r="D11354" s="71"/>
    </row>
    <row r="11355" spans="4:4" x14ac:dyDescent="0.25">
      <c r="D11355" s="71"/>
    </row>
    <row r="11356" spans="4:4" x14ac:dyDescent="0.25">
      <c r="D11356" s="71"/>
    </row>
    <row r="11357" spans="4:4" x14ac:dyDescent="0.25">
      <c r="D11357" s="71"/>
    </row>
    <row r="11358" spans="4:4" x14ac:dyDescent="0.25">
      <c r="D11358" s="71"/>
    </row>
    <row r="11359" spans="4:4" x14ac:dyDescent="0.25">
      <c r="D11359" s="71"/>
    </row>
    <row r="11360" spans="4:4" x14ac:dyDescent="0.25">
      <c r="D11360" s="71"/>
    </row>
    <row r="11361" spans="4:4" x14ac:dyDescent="0.25">
      <c r="D11361" s="71"/>
    </row>
    <row r="11362" spans="4:4" x14ac:dyDescent="0.25">
      <c r="D11362" s="71"/>
    </row>
    <row r="11363" spans="4:4" x14ac:dyDescent="0.25">
      <c r="D11363" s="71"/>
    </row>
    <row r="11364" spans="4:4" x14ac:dyDescent="0.25">
      <c r="D11364" s="71"/>
    </row>
    <row r="11365" spans="4:4" x14ac:dyDescent="0.25">
      <c r="D11365" s="71"/>
    </row>
    <row r="11366" spans="4:4" x14ac:dyDescent="0.25">
      <c r="D11366" s="71"/>
    </row>
    <row r="11367" spans="4:4" x14ac:dyDescent="0.25">
      <c r="D11367" s="71"/>
    </row>
    <row r="11368" spans="4:4" x14ac:dyDescent="0.25">
      <c r="D11368" s="71"/>
    </row>
    <row r="11369" spans="4:4" x14ac:dyDescent="0.25">
      <c r="D11369" s="71"/>
    </row>
    <row r="11370" spans="4:4" x14ac:dyDescent="0.25">
      <c r="D11370" s="71"/>
    </row>
    <row r="11371" spans="4:4" x14ac:dyDescent="0.25">
      <c r="D11371" s="71"/>
    </row>
    <row r="11372" spans="4:4" x14ac:dyDescent="0.25">
      <c r="D11372" s="71"/>
    </row>
    <row r="11373" spans="4:4" x14ac:dyDescent="0.25">
      <c r="D11373" s="71"/>
    </row>
    <row r="11374" spans="4:4" x14ac:dyDescent="0.25">
      <c r="D11374" s="71"/>
    </row>
    <row r="11375" spans="4:4" x14ac:dyDescent="0.25">
      <c r="D11375" s="71"/>
    </row>
    <row r="11376" spans="4:4" x14ac:dyDescent="0.25">
      <c r="D11376" s="71"/>
    </row>
    <row r="11377" spans="4:4" x14ac:dyDescent="0.25">
      <c r="D11377" s="71"/>
    </row>
    <row r="11378" spans="4:4" x14ac:dyDescent="0.25">
      <c r="D11378" s="71"/>
    </row>
    <row r="11379" spans="4:4" x14ac:dyDescent="0.25">
      <c r="D11379" s="71"/>
    </row>
    <row r="11380" spans="4:4" x14ac:dyDescent="0.25">
      <c r="D11380" s="71"/>
    </row>
    <row r="11381" spans="4:4" x14ac:dyDescent="0.25">
      <c r="D11381" s="71"/>
    </row>
    <row r="11382" spans="4:4" x14ac:dyDescent="0.25">
      <c r="D11382" s="71"/>
    </row>
    <row r="11383" spans="4:4" x14ac:dyDescent="0.25">
      <c r="D11383" s="71"/>
    </row>
    <row r="11384" spans="4:4" x14ac:dyDescent="0.25">
      <c r="D11384" s="71"/>
    </row>
    <row r="11385" spans="4:4" x14ac:dyDescent="0.25">
      <c r="D11385" s="71"/>
    </row>
    <row r="11386" spans="4:4" x14ac:dyDescent="0.25">
      <c r="D11386" s="71"/>
    </row>
    <row r="11387" spans="4:4" x14ac:dyDescent="0.25">
      <c r="D11387" s="71"/>
    </row>
    <row r="11388" spans="4:4" x14ac:dyDescent="0.25">
      <c r="D11388" s="71"/>
    </row>
    <row r="11389" spans="4:4" x14ac:dyDescent="0.25">
      <c r="D11389" s="71"/>
    </row>
    <row r="11390" spans="4:4" x14ac:dyDescent="0.25">
      <c r="D11390" s="71"/>
    </row>
    <row r="11391" spans="4:4" x14ac:dyDescent="0.25">
      <c r="D11391" s="71"/>
    </row>
    <row r="11392" spans="4:4" x14ac:dyDescent="0.25">
      <c r="D11392" s="71"/>
    </row>
    <row r="11393" spans="4:4" x14ac:dyDescent="0.25">
      <c r="D11393" s="71"/>
    </row>
    <row r="11394" spans="4:4" x14ac:dyDescent="0.25">
      <c r="D11394" s="71"/>
    </row>
    <row r="11395" spans="4:4" x14ac:dyDescent="0.25">
      <c r="D11395" s="71"/>
    </row>
    <row r="11396" spans="4:4" x14ac:dyDescent="0.25">
      <c r="D11396" s="71"/>
    </row>
    <row r="11397" spans="4:4" x14ac:dyDescent="0.25">
      <c r="D11397" s="71"/>
    </row>
    <row r="11398" spans="4:4" x14ac:dyDescent="0.25">
      <c r="D11398" s="71"/>
    </row>
    <row r="11399" spans="4:4" x14ac:dyDescent="0.25">
      <c r="D11399" s="71"/>
    </row>
    <row r="11400" spans="4:4" x14ac:dyDescent="0.25">
      <c r="D11400" s="71"/>
    </row>
    <row r="11401" spans="4:4" x14ac:dyDescent="0.25">
      <c r="D11401" s="71"/>
    </row>
    <row r="11402" spans="4:4" x14ac:dyDescent="0.25">
      <c r="D11402" s="71"/>
    </row>
    <row r="11403" spans="4:4" x14ac:dyDescent="0.25">
      <c r="D11403" s="71"/>
    </row>
    <row r="11404" spans="4:4" x14ac:dyDescent="0.25">
      <c r="D11404" s="71"/>
    </row>
    <row r="11405" spans="4:4" x14ac:dyDescent="0.25">
      <c r="D11405" s="71"/>
    </row>
    <row r="11406" spans="4:4" x14ac:dyDescent="0.25">
      <c r="D11406" s="71"/>
    </row>
    <row r="11407" spans="4:4" x14ac:dyDescent="0.25">
      <c r="D11407" s="71"/>
    </row>
    <row r="11408" spans="4:4" x14ac:dyDescent="0.25">
      <c r="D11408" s="71"/>
    </row>
    <row r="11409" spans="4:4" x14ac:dyDescent="0.25">
      <c r="D11409" s="71"/>
    </row>
    <row r="11410" spans="4:4" x14ac:dyDescent="0.25">
      <c r="D11410" s="71"/>
    </row>
    <row r="11411" spans="4:4" x14ac:dyDescent="0.25">
      <c r="D11411" s="71"/>
    </row>
    <row r="11412" spans="4:4" x14ac:dyDescent="0.25">
      <c r="D11412" s="71"/>
    </row>
    <row r="11413" spans="4:4" x14ac:dyDescent="0.25">
      <c r="D11413" s="71"/>
    </row>
    <row r="11414" spans="4:4" x14ac:dyDescent="0.25">
      <c r="D11414" s="71"/>
    </row>
    <row r="11415" spans="4:4" x14ac:dyDescent="0.25">
      <c r="D11415" s="71"/>
    </row>
    <row r="11416" spans="4:4" x14ac:dyDescent="0.25">
      <c r="D11416" s="71"/>
    </row>
    <row r="11417" spans="4:4" x14ac:dyDescent="0.25">
      <c r="D11417" s="71"/>
    </row>
    <row r="11418" spans="4:4" x14ac:dyDescent="0.25">
      <c r="D11418" s="71"/>
    </row>
    <row r="11419" spans="4:4" x14ac:dyDescent="0.25">
      <c r="D11419" s="71"/>
    </row>
    <row r="11420" spans="4:4" x14ac:dyDescent="0.25">
      <c r="D11420" s="71"/>
    </row>
    <row r="11421" spans="4:4" x14ac:dyDescent="0.25">
      <c r="D11421" s="71"/>
    </row>
    <row r="11422" spans="4:4" x14ac:dyDescent="0.25">
      <c r="D11422" s="71"/>
    </row>
    <row r="11423" spans="4:4" x14ac:dyDescent="0.25">
      <c r="D11423" s="71"/>
    </row>
    <row r="11424" spans="4:4" x14ac:dyDescent="0.25">
      <c r="D11424" s="71"/>
    </row>
    <row r="11425" spans="4:4" x14ac:dyDescent="0.25">
      <c r="D11425" s="71"/>
    </row>
    <row r="11426" spans="4:4" x14ac:dyDescent="0.25">
      <c r="D11426" s="71"/>
    </row>
    <row r="11427" spans="4:4" x14ac:dyDescent="0.25">
      <c r="D11427" s="71"/>
    </row>
    <row r="11428" spans="4:4" x14ac:dyDescent="0.25">
      <c r="D11428" s="71"/>
    </row>
    <row r="11429" spans="4:4" x14ac:dyDescent="0.25">
      <c r="D11429" s="71"/>
    </row>
    <row r="11430" spans="4:4" x14ac:dyDescent="0.25">
      <c r="D11430" s="71"/>
    </row>
    <row r="11431" spans="4:4" x14ac:dyDescent="0.25">
      <c r="D11431" s="71"/>
    </row>
    <row r="11432" spans="4:4" x14ac:dyDescent="0.25">
      <c r="D11432" s="71"/>
    </row>
    <row r="11433" spans="4:4" x14ac:dyDescent="0.25">
      <c r="D11433" s="71"/>
    </row>
    <row r="11434" spans="4:4" x14ac:dyDescent="0.25">
      <c r="D11434" s="71"/>
    </row>
    <row r="11435" spans="4:4" x14ac:dyDescent="0.25">
      <c r="D11435" s="71"/>
    </row>
    <row r="11436" spans="4:4" x14ac:dyDescent="0.25">
      <c r="D11436" s="71"/>
    </row>
    <row r="11437" spans="4:4" x14ac:dyDescent="0.25">
      <c r="D11437" s="71"/>
    </row>
    <row r="11438" spans="4:4" x14ac:dyDescent="0.25">
      <c r="D11438" s="71"/>
    </row>
    <row r="11439" spans="4:4" x14ac:dyDescent="0.25">
      <c r="D11439" s="71"/>
    </row>
    <row r="11440" spans="4:4" x14ac:dyDescent="0.25">
      <c r="D11440" s="71"/>
    </row>
    <row r="11441" spans="4:4" x14ac:dyDescent="0.25">
      <c r="D11441" s="71"/>
    </row>
    <row r="11442" spans="4:4" x14ac:dyDescent="0.25">
      <c r="D11442" s="71"/>
    </row>
    <row r="11443" spans="4:4" x14ac:dyDescent="0.25">
      <c r="D11443" s="71"/>
    </row>
    <row r="11444" spans="4:4" x14ac:dyDescent="0.25">
      <c r="D11444" s="71"/>
    </row>
    <row r="11445" spans="4:4" x14ac:dyDescent="0.25">
      <c r="D11445" s="71"/>
    </row>
    <row r="11446" spans="4:4" x14ac:dyDescent="0.25">
      <c r="D11446" s="71"/>
    </row>
    <row r="11447" spans="4:4" x14ac:dyDescent="0.25">
      <c r="D11447" s="71"/>
    </row>
    <row r="11448" spans="4:4" x14ac:dyDescent="0.25">
      <c r="D11448" s="71"/>
    </row>
    <row r="11449" spans="4:4" x14ac:dyDescent="0.25">
      <c r="D11449" s="71"/>
    </row>
    <row r="11450" spans="4:4" x14ac:dyDescent="0.25">
      <c r="D11450" s="71"/>
    </row>
    <row r="11451" spans="4:4" x14ac:dyDescent="0.25">
      <c r="D11451" s="71"/>
    </row>
    <row r="11452" spans="4:4" x14ac:dyDescent="0.25">
      <c r="D11452" s="71"/>
    </row>
    <row r="11453" spans="4:4" x14ac:dyDescent="0.25">
      <c r="D11453" s="71"/>
    </row>
    <row r="11454" spans="4:4" x14ac:dyDescent="0.25">
      <c r="D11454" s="71"/>
    </row>
    <row r="11455" spans="4:4" x14ac:dyDescent="0.25">
      <c r="D11455" s="71"/>
    </row>
    <row r="11456" spans="4:4" x14ac:dyDescent="0.25">
      <c r="D11456" s="71"/>
    </row>
    <row r="11457" spans="4:4" x14ac:dyDescent="0.25">
      <c r="D11457" s="71"/>
    </row>
    <row r="11458" spans="4:4" x14ac:dyDescent="0.25">
      <c r="D11458" s="71"/>
    </row>
    <row r="11459" spans="4:4" x14ac:dyDescent="0.25">
      <c r="D11459" s="71"/>
    </row>
    <row r="11460" spans="4:4" x14ac:dyDescent="0.25">
      <c r="D11460" s="71"/>
    </row>
    <row r="11461" spans="4:4" x14ac:dyDescent="0.25">
      <c r="D11461" s="71"/>
    </row>
    <row r="11462" spans="4:4" x14ac:dyDescent="0.25">
      <c r="D11462" s="71"/>
    </row>
    <row r="11463" spans="4:4" x14ac:dyDescent="0.25">
      <c r="D11463" s="71"/>
    </row>
    <row r="11464" spans="4:4" x14ac:dyDescent="0.25">
      <c r="D11464" s="71"/>
    </row>
    <row r="11465" spans="4:4" x14ac:dyDescent="0.25">
      <c r="D11465" s="71"/>
    </row>
    <row r="11466" spans="4:4" x14ac:dyDescent="0.25">
      <c r="D11466" s="71"/>
    </row>
    <row r="11467" spans="4:4" x14ac:dyDescent="0.25">
      <c r="D11467" s="71"/>
    </row>
    <row r="11468" spans="4:4" x14ac:dyDescent="0.25">
      <c r="D11468" s="71"/>
    </row>
    <row r="11469" spans="4:4" x14ac:dyDescent="0.25">
      <c r="D11469" s="71"/>
    </row>
    <row r="11470" spans="4:4" x14ac:dyDescent="0.25">
      <c r="D11470" s="71"/>
    </row>
    <row r="11471" spans="4:4" x14ac:dyDescent="0.25">
      <c r="D11471" s="71"/>
    </row>
    <row r="11472" spans="4:4" x14ac:dyDescent="0.25">
      <c r="D11472" s="71"/>
    </row>
    <row r="11473" spans="4:4" x14ac:dyDescent="0.25">
      <c r="D11473" s="71"/>
    </row>
    <row r="11474" spans="4:4" x14ac:dyDescent="0.25">
      <c r="D11474" s="71"/>
    </row>
    <row r="11475" spans="4:4" x14ac:dyDescent="0.25">
      <c r="D11475" s="71"/>
    </row>
    <row r="11476" spans="4:4" x14ac:dyDescent="0.25">
      <c r="D11476" s="71"/>
    </row>
    <row r="11477" spans="4:4" x14ac:dyDescent="0.25">
      <c r="D11477" s="71"/>
    </row>
    <row r="11478" spans="4:4" x14ac:dyDescent="0.25">
      <c r="D11478" s="71"/>
    </row>
    <row r="11479" spans="4:4" x14ac:dyDescent="0.25">
      <c r="D11479" s="71"/>
    </row>
    <row r="11480" spans="4:4" x14ac:dyDescent="0.25">
      <c r="D11480" s="71"/>
    </row>
    <row r="11481" spans="4:4" x14ac:dyDescent="0.25">
      <c r="D11481" s="71"/>
    </row>
    <row r="11482" spans="4:4" x14ac:dyDescent="0.25">
      <c r="D11482" s="71"/>
    </row>
    <row r="11483" spans="4:4" x14ac:dyDescent="0.25">
      <c r="D11483" s="71"/>
    </row>
    <row r="11484" spans="4:4" x14ac:dyDescent="0.25">
      <c r="D11484" s="71"/>
    </row>
    <row r="11485" spans="4:4" x14ac:dyDescent="0.25">
      <c r="D11485" s="71"/>
    </row>
    <row r="11486" spans="4:4" x14ac:dyDescent="0.25">
      <c r="D11486" s="71"/>
    </row>
    <row r="11487" spans="4:4" x14ac:dyDescent="0.25">
      <c r="D11487" s="71"/>
    </row>
    <row r="11488" spans="4:4" x14ac:dyDescent="0.25">
      <c r="D11488" s="71"/>
    </row>
    <row r="11489" spans="4:4" x14ac:dyDescent="0.25">
      <c r="D11489" s="71"/>
    </row>
    <row r="11490" spans="4:4" x14ac:dyDescent="0.25">
      <c r="D11490" s="71"/>
    </row>
    <row r="11491" spans="4:4" x14ac:dyDescent="0.25">
      <c r="D11491" s="71"/>
    </row>
    <row r="11492" spans="4:4" x14ac:dyDescent="0.25">
      <c r="D11492" s="71"/>
    </row>
    <row r="11493" spans="4:4" x14ac:dyDescent="0.25">
      <c r="D11493" s="71"/>
    </row>
    <row r="11494" spans="4:4" x14ac:dyDescent="0.25">
      <c r="D11494" s="71"/>
    </row>
    <row r="11495" spans="4:4" x14ac:dyDescent="0.25">
      <c r="D11495" s="71"/>
    </row>
    <row r="11496" spans="4:4" x14ac:dyDescent="0.25">
      <c r="D11496" s="71"/>
    </row>
    <row r="11497" spans="4:4" x14ac:dyDescent="0.25">
      <c r="D11497" s="71"/>
    </row>
    <row r="11498" spans="4:4" x14ac:dyDescent="0.25">
      <c r="D11498" s="71"/>
    </row>
    <row r="11499" spans="4:4" x14ac:dyDescent="0.25">
      <c r="D11499" s="71"/>
    </row>
    <row r="11500" spans="4:4" x14ac:dyDescent="0.25">
      <c r="D11500" s="71"/>
    </row>
    <row r="11501" spans="4:4" x14ac:dyDescent="0.25">
      <c r="D11501" s="71"/>
    </row>
    <row r="11502" spans="4:4" x14ac:dyDescent="0.25">
      <c r="D11502" s="71"/>
    </row>
    <row r="11503" spans="4:4" x14ac:dyDescent="0.25">
      <c r="D11503" s="71"/>
    </row>
    <row r="11504" spans="4:4" x14ac:dyDescent="0.25">
      <c r="D11504" s="71"/>
    </row>
    <row r="11505" spans="4:4" x14ac:dyDescent="0.25">
      <c r="D11505" s="71"/>
    </row>
    <row r="11506" spans="4:4" x14ac:dyDescent="0.25">
      <c r="D11506" s="71"/>
    </row>
    <row r="11507" spans="4:4" x14ac:dyDescent="0.25">
      <c r="D11507" s="71"/>
    </row>
    <row r="11508" spans="4:4" x14ac:dyDescent="0.25">
      <c r="D11508" s="71"/>
    </row>
    <row r="11509" spans="4:4" x14ac:dyDescent="0.25">
      <c r="D11509" s="71"/>
    </row>
    <row r="11510" spans="4:4" x14ac:dyDescent="0.25">
      <c r="D11510" s="71"/>
    </row>
    <row r="11511" spans="4:4" x14ac:dyDescent="0.25">
      <c r="D11511" s="71"/>
    </row>
    <row r="11512" spans="4:4" x14ac:dyDescent="0.25">
      <c r="D11512" s="71"/>
    </row>
    <row r="11513" spans="4:4" x14ac:dyDescent="0.25">
      <c r="D11513" s="71"/>
    </row>
    <row r="11514" spans="4:4" x14ac:dyDescent="0.25">
      <c r="D11514" s="71"/>
    </row>
    <row r="11515" spans="4:4" x14ac:dyDescent="0.25">
      <c r="D11515" s="71"/>
    </row>
    <row r="11516" spans="4:4" x14ac:dyDescent="0.25">
      <c r="D11516" s="71"/>
    </row>
    <row r="11517" spans="4:4" x14ac:dyDescent="0.25">
      <c r="D11517" s="71"/>
    </row>
    <row r="11518" spans="4:4" x14ac:dyDescent="0.25">
      <c r="D11518" s="71"/>
    </row>
    <row r="11519" spans="4:4" x14ac:dyDescent="0.25">
      <c r="D11519" s="71"/>
    </row>
    <row r="11520" spans="4:4" x14ac:dyDescent="0.25">
      <c r="D11520" s="71"/>
    </row>
    <row r="11521" spans="4:4" x14ac:dyDescent="0.25">
      <c r="D11521" s="71"/>
    </row>
    <row r="11522" spans="4:4" x14ac:dyDescent="0.25">
      <c r="D11522" s="71"/>
    </row>
    <row r="11523" spans="4:4" x14ac:dyDescent="0.25">
      <c r="D11523" s="71"/>
    </row>
    <row r="11524" spans="4:4" x14ac:dyDescent="0.25">
      <c r="D11524" s="71"/>
    </row>
    <row r="11525" spans="4:4" x14ac:dyDescent="0.25">
      <c r="D11525" s="71"/>
    </row>
    <row r="11526" spans="4:4" x14ac:dyDescent="0.25">
      <c r="D11526" s="71"/>
    </row>
    <row r="11527" spans="4:4" x14ac:dyDescent="0.25">
      <c r="D11527" s="71"/>
    </row>
    <row r="11528" spans="4:4" x14ac:dyDescent="0.25">
      <c r="D11528" s="71"/>
    </row>
    <row r="11529" spans="4:4" x14ac:dyDescent="0.25">
      <c r="D11529" s="71"/>
    </row>
    <row r="11530" spans="4:4" x14ac:dyDescent="0.25">
      <c r="D11530" s="71"/>
    </row>
    <row r="11531" spans="4:4" x14ac:dyDescent="0.25">
      <c r="D11531" s="71"/>
    </row>
    <row r="11532" spans="4:4" x14ac:dyDescent="0.25">
      <c r="D11532" s="71"/>
    </row>
    <row r="11533" spans="4:4" x14ac:dyDescent="0.25">
      <c r="D11533" s="71"/>
    </row>
    <row r="11534" spans="4:4" x14ac:dyDescent="0.25">
      <c r="D11534" s="71"/>
    </row>
    <row r="11535" spans="4:4" x14ac:dyDescent="0.25">
      <c r="D11535" s="71"/>
    </row>
    <row r="11536" spans="4:4" x14ac:dyDescent="0.25">
      <c r="D11536" s="71"/>
    </row>
    <row r="11537" spans="4:4" x14ac:dyDescent="0.25">
      <c r="D11537" s="71"/>
    </row>
    <row r="11538" spans="4:4" x14ac:dyDescent="0.25">
      <c r="D11538" s="71"/>
    </row>
    <row r="11539" spans="4:4" x14ac:dyDescent="0.25">
      <c r="D11539" s="71"/>
    </row>
    <row r="11540" spans="4:4" x14ac:dyDescent="0.25">
      <c r="D11540" s="71"/>
    </row>
    <row r="11541" spans="4:4" x14ac:dyDescent="0.25">
      <c r="D11541" s="71"/>
    </row>
    <row r="11542" spans="4:4" x14ac:dyDescent="0.25">
      <c r="D11542" s="71"/>
    </row>
    <row r="11543" spans="4:4" x14ac:dyDescent="0.25">
      <c r="D11543" s="71"/>
    </row>
    <row r="11544" spans="4:4" x14ac:dyDescent="0.25">
      <c r="D11544" s="71"/>
    </row>
    <row r="11545" spans="4:4" x14ac:dyDescent="0.25">
      <c r="D11545" s="71"/>
    </row>
    <row r="11546" spans="4:4" x14ac:dyDescent="0.25">
      <c r="D11546" s="71"/>
    </row>
    <row r="11547" spans="4:4" x14ac:dyDescent="0.25">
      <c r="D11547" s="71"/>
    </row>
    <row r="11548" spans="4:4" x14ac:dyDescent="0.25">
      <c r="D11548" s="71"/>
    </row>
    <row r="11549" spans="4:4" x14ac:dyDescent="0.25">
      <c r="D11549" s="71"/>
    </row>
    <row r="11550" spans="4:4" x14ac:dyDescent="0.25">
      <c r="D11550" s="71"/>
    </row>
    <row r="11551" spans="4:4" x14ac:dyDescent="0.25">
      <c r="D11551" s="71"/>
    </row>
    <row r="11552" spans="4:4" x14ac:dyDescent="0.25">
      <c r="D11552" s="71"/>
    </row>
    <row r="11553" spans="4:4" x14ac:dyDescent="0.25">
      <c r="D11553" s="71"/>
    </row>
    <row r="11554" spans="4:4" x14ac:dyDescent="0.25">
      <c r="D11554" s="71"/>
    </row>
    <row r="11555" spans="4:4" x14ac:dyDescent="0.25">
      <c r="D11555" s="71"/>
    </row>
    <row r="11556" spans="4:4" x14ac:dyDescent="0.25">
      <c r="D11556" s="71"/>
    </row>
    <row r="11557" spans="4:4" x14ac:dyDescent="0.25">
      <c r="D11557" s="71"/>
    </row>
    <row r="11558" spans="4:4" x14ac:dyDescent="0.25">
      <c r="D11558" s="71"/>
    </row>
    <row r="11559" spans="4:4" x14ac:dyDescent="0.25">
      <c r="D11559" s="71"/>
    </row>
    <row r="11560" spans="4:4" x14ac:dyDescent="0.25">
      <c r="D11560" s="71"/>
    </row>
    <row r="11561" spans="4:4" x14ac:dyDescent="0.25">
      <c r="D11561" s="71"/>
    </row>
    <row r="11562" spans="4:4" x14ac:dyDescent="0.25">
      <c r="D11562" s="71"/>
    </row>
    <row r="11563" spans="4:4" x14ac:dyDescent="0.25">
      <c r="D11563" s="71"/>
    </row>
    <row r="11564" spans="4:4" x14ac:dyDescent="0.25">
      <c r="D11564" s="71"/>
    </row>
    <row r="11565" spans="4:4" x14ac:dyDescent="0.25">
      <c r="D11565" s="71"/>
    </row>
    <row r="11566" spans="4:4" x14ac:dyDescent="0.25">
      <c r="D11566" s="71"/>
    </row>
    <row r="11567" spans="4:4" x14ac:dyDescent="0.25">
      <c r="D11567" s="71"/>
    </row>
    <row r="11568" spans="4:4" x14ac:dyDescent="0.25">
      <c r="D11568" s="71"/>
    </row>
    <row r="11569" spans="4:4" x14ac:dyDescent="0.25">
      <c r="D11569" s="71"/>
    </row>
    <row r="11570" spans="4:4" x14ac:dyDescent="0.25">
      <c r="D11570" s="71"/>
    </row>
    <row r="11571" spans="4:4" x14ac:dyDescent="0.25">
      <c r="D11571" s="71"/>
    </row>
    <row r="11572" spans="4:4" x14ac:dyDescent="0.25">
      <c r="D11572" s="71"/>
    </row>
    <row r="11573" spans="4:4" x14ac:dyDescent="0.25">
      <c r="D11573" s="71"/>
    </row>
    <row r="11574" spans="4:4" x14ac:dyDescent="0.25">
      <c r="D11574" s="71"/>
    </row>
    <row r="11575" spans="4:4" x14ac:dyDescent="0.25">
      <c r="D11575" s="71"/>
    </row>
    <row r="11576" spans="4:4" x14ac:dyDescent="0.25">
      <c r="D11576" s="71"/>
    </row>
    <row r="11577" spans="4:4" x14ac:dyDescent="0.25">
      <c r="D11577" s="71"/>
    </row>
    <row r="11578" spans="4:4" x14ac:dyDescent="0.25">
      <c r="D11578" s="71"/>
    </row>
    <row r="11579" spans="4:4" x14ac:dyDescent="0.25">
      <c r="D11579" s="71"/>
    </row>
    <row r="11580" spans="4:4" x14ac:dyDescent="0.25">
      <c r="D11580" s="71"/>
    </row>
    <row r="11581" spans="4:4" x14ac:dyDescent="0.25">
      <c r="D11581" s="71"/>
    </row>
    <row r="11582" spans="4:4" x14ac:dyDescent="0.25">
      <c r="D11582" s="71"/>
    </row>
    <row r="11583" spans="4:4" x14ac:dyDescent="0.25">
      <c r="D11583" s="71"/>
    </row>
    <row r="11584" spans="4:4" x14ac:dyDescent="0.25">
      <c r="D11584" s="71"/>
    </row>
    <row r="11585" spans="4:4" x14ac:dyDescent="0.25">
      <c r="D11585" s="71"/>
    </row>
    <row r="11586" spans="4:4" x14ac:dyDescent="0.25">
      <c r="D11586" s="71"/>
    </row>
    <row r="11587" spans="4:4" x14ac:dyDescent="0.25">
      <c r="D11587" s="71"/>
    </row>
    <row r="11588" spans="4:4" x14ac:dyDescent="0.25">
      <c r="D11588" s="71"/>
    </row>
    <row r="11589" spans="4:4" x14ac:dyDescent="0.25">
      <c r="D11589" s="71"/>
    </row>
    <row r="11590" spans="4:4" x14ac:dyDescent="0.25">
      <c r="D11590" s="71"/>
    </row>
    <row r="11591" spans="4:4" x14ac:dyDescent="0.25">
      <c r="D11591" s="71"/>
    </row>
    <row r="11592" spans="4:4" x14ac:dyDescent="0.25">
      <c r="D11592" s="71"/>
    </row>
    <row r="11593" spans="4:4" x14ac:dyDescent="0.25">
      <c r="D11593" s="71"/>
    </row>
    <row r="11594" spans="4:4" x14ac:dyDescent="0.25">
      <c r="D11594" s="71"/>
    </row>
    <row r="11595" spans="4:4" x14ac:dyDescent="0.25">
      <c r="D11595" s="71"/>
    </row>
    <row r="11596" spans="4:4" x14ac:dyDescent="0.25">
      <c r="D11596" s="71"/>
    </row>
    <row r="11597" spans="4:4" x14ac:dyDescent="0.25">
      <c r="D11597" s="71"/>
    </row>
    <row r="11598" spans="4:4" x14ac:dyDescent="0.25">
      <c r="D11598" s="71"/>
    </row>
    <row r="11599" spans="4:4" x14ac:dyDescent="0.25">
      <c r="D11599" s="71"/>
    </row>
    <row r="11600" spans="4:4" x14ac:dyDescent="0.25">
      <c r="D11600" s="71"/>
    </row>
    <row r="11601" spans="4:4" x14ac:dyDescent="0.25">
      <c r="D11601" s="71"/>
    </row>
    <row r="11602" spans="4:4" x14ac:dyDescent="0.25">
      <c r="D11602" s="71"/>
    </row>
    <row r="11603" spans="4:4" x14ac:dyDescent="0.25">
      <c r="D11603" s="71"/>
    </row>
    <row r="11604" spans="4:4" x14ac:dyDescent="0.25">
      <c r="D11604" s="71"/>
    </row>
    <row r="11605" spans="4:4" x14ac:dyDescent="0.25">
      <c r="D11605" s="71"/>
    </row>
    <row r="11606" spans="4:4" x14ac:dyDescent="0.25">
      <c r="D11606" s="71"/>
    </row>
    <row r="11607" spans="4:4" x14ac:dyDescent="0.25">
      <c r="D11607" s="71"/>
    </row>
    <row r="11608" spans="4:4" x14ac:dyDescent="0.25">
      <c r="D11608" s="71"/>
    </row>
    <row r="11609" spans="4:4" x14ac:dyDescent="0.25">
      <c r="D11609" s="71"/>
    </row>
    <row r="11610" spans="4:4" x14ac:dyDescent="0.25">
      <c r="D11610" s="71"/>
    </row>
    <row r="11611" spans="4:4" x14ac:dyDescent="0.25">
      <c r="D11611" s="71"/>
    </row>
    <row r="11612" spans="4:4" x14ac:dyDescent="0.25">
      <c r="D11612" s="71"/>
    </row>
    <row r="11613" spans="4:4" x14ac:dyDescent="0.25">
      <c r="D11613" s="71"/>
    </row>
    <row r="11614" spans="4:4" x14ac:dyDescent="0.25">
      <c r="D11614" s="71"/>
    </row>
    <row r="11615" spans="4:4" x14ac:dyDescent="0.25">
      <c r="D11615" s="71"/>
    </row>
    <row r="11616" spans="4:4" x14ac:dyDescent="0.25">
      <c r="D11616" s="71"/>
    </row>
    <row r="11617" spans="4:4" x14ac:dyDescent="0.25">
      <c r="D11617" s="71"/>
    </row>
    <row r="11618" spans="4:4" x14ac:dyDescent="0.25">
      <c r="D11618" s="71"/>
    </row>
    <row r="11619" spans="4:4" x14ac:dyDescent="0.25">
      <c r="D11619" s="71"/>
    </row>
    <row r="11620" spans="4:4" x14ac:dyDescent="0.25">
      <c r="D11620" s="71"/>
    </row>
    <row r="11621" spans="4:4" x14ac:dyDescent="0.25">
      <c r="D11621" s="71"/>
    </row>
    <row r="11622" spans="4:4" x14ac:dyDescent="0.25">
      <c r="D11622" s="71"/>
    </row>
    <row r="11623" spans="4:4" x14ac:dyDescent="0.25">
      <c r="D11623" s="71"/>
    </row>
    <row r="11624" spans="4:4" x14ac:dyDescent="0.25">
      <c r="D11624" s="71"/>
    </row>
    <row r="11625" spans="4:4" x14ac:dyDescent="0.25">
      <c r="D11625" s="71"/>
    </row>
    <row r="11626" spans="4:4" x14ac:dyDescent="0.25">
      <c r="D11626" s="71"/>
    </row>
    <row r="11627" spans="4:4" x14ac:dyDescent="0.25">
      <c r="D11627" s="71"/>
    </row>
    <row r="11628" spans="4:4" x14ac:dyDescent="0.25">
      <c r="D11628" s="71"/>
    </row>
    <row r="11629" spans="4:4" x14ac:dyDescent="0.25">
      <c r="D11629" s="71"/>
    </row>
    <row r="11630" spans="4:4" x14ac:dyDescent="0.25">
      <c r="D11630" s="71"/>
    </row>
    <row r="11631" spans="4:4" x14ac:dyDescent="0.25">
      <c r="D11631" s="71"/>
    </row>
    <row r="11632" spans="4:4" x14ac:dyDescent="0.25">
      <c r="D11632" s="71"/>
    </row>
    <row r="11633" spans="4:4" x14ac:dyDescent="0.25">
      <c r="D11633" s="71"/>
    </row>
    <row r="11634" spans="4:4" x14ac:dyDescent="0.25">
      <c r="D11634" s="71"/>
    </row>
    <row r="11635" spans="4:4" x14ac:dyDescent="0.25">
      <c r="D11635" s="71"/>
    </row>
    <row r="11636" spans="4:4" x14ac:dyDescent="0.25">
      <c r="D11636" s="71"/>
    </row>
    <row r="11637" spans="4:4" x14ac:dyDescent="0.25">
      <c r="D11637" s="71"/>
    </row>
    <row r="11638" spans="4:4" x14ac:dyDescent="0.25">
      <c r="D11638" s="71"/>
    </row>
    <row r="11639" spans="4:4" x14ac:dyDescent="0.25">
      <c r="D11639" s="71"/>
    </row>
    <row r="11640" spans="4:4" x14ac:dyDescent="0.25">
      <c r="D11640" s="71"/>
    </row>
    <row r="11641" spans="4:4" x14ac:dyDescent="0.25">
      <c r="D11641" s="71"/>
    </row>
    <row r="11642" spans="4:4" x14ac:dyDescent="0.25">
      <c r="D11642" s="71"/>
    </row>
    <row r="11643" spans="4:4" x14ac:dyDescent="0.25">
      <c r="D11643" s="71"/>
    </row>
    <row r="11644" spans="4:4" x14ac:dyDescent="0.25">
      <c r="D11644" s="71"/>
    </row>
    <row r="11645" spans="4:4" x14ac:dyDescent="0.25">
      <c r="D11645" s="71"/>
    </row>
    <row r="11646" spans="4:4" x14ac:dyDescent="0.25">
      <c r="D11646" s="71"/>
    </row>
    <row r="11647" spans="4:4" x14ac:dyDescent="0.25">
      <c r="D11647" s="71"/>
    </row>
    <row r="11648" spans="4:4" x14ac:dyDescent="0.25">
      <c r="D11648" s="71"/>
    </row>
    <row r="11649" spans="4:4" x14ac:dyDescent="0.25">
      <c r="D11649" s="71"/>
    </row>
    <row r="11650" spans="4:4" x14ac:dyDescent="0.25">
      <c r="D11650" s="71"/>
    </row>
    <row r="11651" spans="4:4" x14ac:dyDescent="0.25">
      <c r="D11651" s="71"/>
    </row>
    <row r="11652" spans="4:4" x14ac:dyDescent="0.25">
      <c r="D11652" s="71"/>
    </row>
    <row r="11653" spans="4:4" x14ac:dyDescent="0.25">
      <c r="D11653" s="71"/>
    </row>
    <row r="11654" spans="4:4" x14ac:dyDescent="0.25">
      <c r="D11654" s="71"/>
    </row>
    <row r="11655" spans="4:4" x14ac:dyDescent="0.25">
      <c r="D11655" s="71"/>
    </row>
    <row r="11656" spans="4:4" x14ac:dyDescent="0.25">
      <c r="D11656" s="71"/>
    </row>
    <row r="11657" spans="4:4" x14ac:dyDescent="0.25">
      <c r="D11657" s="71"/>
    </row>
    <row r="11658" spans="4:4" x14ac:dyDescent="0.25">
      <c r="D11658" s="71"/>
    </row>
    <row r="11659" spans="4:4" x14ac:dyDescent="0.25">
      <c r="D11659" s="71"/>
    </row>
    <row r="11660" spans="4:4" x14ac:dyDescent="0.25">
      <c r="D11660" s="71"/>
    </row>
    <row r="11661" spans="4:4" x14ac:dyDescent="0.25">
      <c r="D11661" s="71"/>
    </row>
    <row r="11662" spans="4:4" x14ac:dyDescent="0.25">
      <c r="D11662" s="71"/>
    </row>
    <row r="11663" spans="4:4" x14ac:dyDescent="0.25">
      <c r="D11663" s="71"/>
    </row>
    <row r="11664" spans="4:4" x14ac:dyDescent="0.25">
      <c r="D11664" s="71"/>
    </row>
    <row r="11665" spans="4:4" x14ac:dyDescent="0.25">
      <c r="D11665" s="71"/>
    </row>
    <row r="11666" spans="4:4" x14ac:dyDescent="0.25">
      <c r="D11666" s="71"/>
    </row>
    <row r="11667" spans="4:4" x14ac:dyDescent="0.25">
      <c r="D11667" s="71"/>
    </row>
    <row r="11668" spans="4:4" x14ac:dyDescent="0.25">
      <c r="D11668" s="71"/>
    </row>
    <row r="11669" spans="4:4" x14ac:dyDescent="0.25">
      <c r="D11669" s="71"/>
    </row>
    <row r="11670" spans="4:4" x14ac:dyDescent="0.25">
      <c r="D11670" s="71"/>
    </row>
    <row r="11671" spans="4:4" x14ac:dyDescent="0.25">
      <c r="D11671" s="71"/>
    </row>
    <row r="11672" spans="4:4" x14ac:dyDescent="0.25">
      <c r="D11672" s="71"/>
    </row>
    <row r="11673" spans="4:4" x14ac:dyDescent="0.25">
      <c r="D11673" s="71"/>
    </row>
    <row r="11674" spans="4:4" x14ac:dyDescent="0.25">
      <c r="D11674" s="71"/>
    </row>
    <row r="11675" spans="4:4" x14ac:dyDescent="0.25">
      <c r="D11675" s="71"/>
    </row>
    <row r="11676" spans="4:4" x14ac:dyDescent="0.25">
      <c r="D11676" s="71"/>
    </row>
    <row r="11677" spans="4:4" x14ac:dyDescent="0.25">
      <c r="D11677" s="71"/>
    </row>
    <row r="11678" spans="4:4" x14ac:dyDescent="0.25">
      <c r="D11678" s="71"/>
    </row>
    <row r="11679" spans="4:4" x14ac:dyDescent="0.25">
      <c r="D11679" s="71"/>
    </row>
    <row r="11680" spans="4:4" x14ac:dyDescent="0.25">
      <c r="D11680" s="71"/>
    </row>
    <row r="11681" spans="4:4" x14ac:dyDescent="0.25">
      <c r="D11681" s="71"/>
    </row>
    <row r="11682" spans="4:4" x14ac:dyDescent="0.25">
      <c r="D11682" s="71"/>
    </row>
    <row r="11683" spans="4:4" x14ac:dyDescent="0.25">
      <c r="D11683" s="71"/>
    </row>
    <row r="11684" spans="4:4" x14ac:dyDescent="0.25">
      <c r="D11684" s="71"/>
    </row>
    <row r="11685" spans="4:4" x14ac:dyDescent="0.25">
      <c r="D11685" s="71"/>
    </row>
    <row r="11686" spans="4:4" x14ac:dyDescent="0.25">
      <c r="D11686" s="71"/>
    </row>
    <row r="11687" spans="4:4" x14ac:dyDescent="0.25">
      <c r="D11687" s="71"/>
    </row>
    <row r="11688" spans="4:4" x14ac:dyDescent="0.25">
      <c r="D11688" s="71"/>
    </row>
    <row r="11689" spans="4:4" x14ac:dyDescent="0.25">
      <c r="D11689" s="71"/>
    </row>
    <row r="11690" spans="4:4" x14ac:dyDescent="0.25">
      <c r="D11690" s="71"/>
    </row>
    <row r="11691" spans="4:4" x14ac:dyDescent="0.25">
      <c r="D11691" s="71"/>
    </row>
    <row r="11692" spans="4:4" x14ac:dyDescent="0.25">
      <c r="D11692" s="71"/>
    </row>
    <row r="11693" spans="4:4" x14ac:dyDescent="0.25">
      <c r="D11693" s="71"/>
    </row>
    <row r="11694" spans="4:4" x14ac:dyDescent="0.25">
      <c r="D11694" s="71"/>
    </row>
    <row r="11695" spans="4:4" x14ac:dyDescent="0.25">
      <c r="D11695" s="71"/>
    </row>
    <row r="11696" spans="4:4" x14ac:dyDescent="0.25">
      <c r="D11696" s="71"/>
    </row>
    <row r="11697" spans="4:4" x14ac:dyDescent="0.25">
      <c r="D11697" s="71"/>
    </row>
    <row r="11698" spans="4:4" x14ac:dyDescent="0.25">
      <c r="D11698" s="71"/>
    </row>
    <row r="11699" spans="4:4" x14ac:dyDescent="0.25">
      <c r="D11699" s="71"/>
    </row>
    <row r="11700" spans="4:4" x14ac:dyDescent="0.25">
      <c r="D11700" s="71"/>
    </row>
    <row r="11701" spans="4:4" x14ac:dyDescent="0.25">
      <c r="D11701" s="71"/>
    </row>
    <row r="11702" spans="4:4" x14ac:dyDescent="0.25">
      <c r="D11702" s="71"/>
    </row>
    <row r="11703" spans="4:4" x14ac:dyDescent="0.25">
      <c r="D11703" s="71"/>
    </row>
    <row r="11704" spans="4:4" x14ac:dyDescent="0.25">
      <c r="D11704" s="71"/>
    </row>
    <row r="11705" spans="4:4" x14ac:dyDescent="0.25">
      <c r="D11705" s="71"/>
    </row>
    <row r="11706" spans="4:4" x14ac:dyDescent="0.25">
      <c r="D11706" s="71"/>
    </row>
    <row r="11707" spans="4:4" x14ac:dyDescent="0.25">
      <c r="D11707" s="71"/>
    </row>
    <row r="11708" spans="4:4" x14ac:dyDescent="0.25">
      <c r="D11708" s="71"/>
    </row>
    <row r="11709" spans="4:4" x14ac:dyDescent="0.25">
      <c r="D11709" s="71"/>
    </row>
    <row r="11710" spans="4:4" x14ac:dyDescent="0.25">
      <c r="D11710" s="71"/>
    </row>
    <row r="11711" spans="4:4" x14ac:dyDescent="0.25">
      <c r="D11711" s="71"/>
    </row>
    <row r="11712" spans="4:4" x14ac:dyDescent="0.25">
      <c r="D11712" s="71"/>
    </row>
    <row r="11713" spans="4:4" x14ac:dyDescent="0.25">
      <c r="D11713" s="71"/>
    </row>
    <row r="11714" spans="4:4" x14ac:dyDescent="0.25">
      <c r="D11714" s="71"/>
    </row>
    <row r="11715" spans="4:4" x14ac:dyDescent="0.25">
      <c r="D11715" s="71"/>
    </row>
    <row r="11716" spans="4:4" x14ac:dyDescent="0.25">
      <c r="D11716" s="71"/>
    </row>
    <row r="11717" spans="4:4" x14ac:dyDescent="0.25">
      <c r="D11717" s="71"/>
    </row>
    <row r="11718" spans="4:4" x14ac:dyDescent="0.25">
      <c r="D11718" s="71"/>
    </row>
    <row r="11719" spans="4:4" x14ac:dyDescent="0.25">
      <c r="D11719" s="71"/>
    </row>
    <row r="11720" spans="4:4" x14ac:dyDescent="0.25">
      <c r="D11720" s="71"/>
    </row>
    <row r="11721" spans="4:4" x14ac:dyDescent="0.25">
      <c r="D11721" s="71"/>
    </row>
    <row r="11722" spans="4:4" x14ac:dyDescent="0.25">
      <c r="D11722" s="71"/>
    </row>
    <row r="11723" spans="4:4" x14ac:dyDescent="0.25">
      <c r="D11723" s="71"/>
    </row>
    <row r="11724" spans="4:4" x14ac:dyDescent="0.25">
      <c r="D11724" s="71"/>
    </row>
    <row r="11725" spans="4:4" x14ac:dyDescent="0.25">
      <c r="D11725" s="71"/>
    </row>
    <row r="11726" spans="4:4" x14ac:dyDescent="0.25">
      <c r="D11726" s="71"/>
    </row>
    <row r="11727" spans="4:4" x14ac:dyDescent="0.25">
      <c r="D11727" s="71"/>
    </row>
    <row r="11728" spans="4:4" x14ac:dyDescent="0.25">
      <c r="D11728" s="71"/>
    </row>
    <row r="11729" spans="4:4" x14ac:dyDescent="0.25">
      <c r="D11729" s="71"/>
    </row>
    <row r="11730" spans="4:4" x14ac:dyDescent="0.25">
      <c r="D11730" s="71"/>
    </row>
    <row r="11731" spans="4:4" x14ac:dyDescent="0.25">
      <c r="D11731" s="71"/>
    </row>
    <row r="11732" spans="4:4" x14ac:dyDescent="0.25">
      <c r="D11732" s="71"/>
    </row>
    <row r="11733" spans="4:4" x14ac:dyDescent="0.25">
      <c r="D11733" s="71"/>
    </row>
    <row r="11734" spans="4:4" x14ac:dyDescent="0.25">
      <c r="D11734" s="71"/>
    </row>
    <row r="11735" spans="4:4" x14ac:dyDescent="0.25">
      <c r="D11735" s="71"/>
    </row>
    <row r="11736" spans="4:4" x14ac:dyDescent="0.25">
      <c r="D11736" s="71"/>
    </row>
    <row r="11737" spans="4:4" x14ac:dyDescent="0.25">
      <c r="D11737" s="71"/>
    </row>
    <row r="11738" spans="4:4" x14ac:dyDescent="0.25">
      <c r="D11738" s="71"/>
    </row>
    <row r="11739" spans="4:4" x14ac:dyDescent="0.25">
      <c r="D11739" s="71"/>
    </row>
    <row r="11740" spans="4:4" x14ac:dyDescent="0.25">
      <c r="D11740" s="71"/>
    </row>
    <row r="11741" spans="4:4" x14ac:dyDescent="0.25">
      <c r="D11741" s="71"/>
    </row>
    <row r="11742" spans="4:4" x14ac:dyDescent="0.25">
      <c r="D11742" s="71"/>
    </row>
    <row r="11743" spans="4:4" x14ac:dyDescent="0.25">
      <c r="D11743" s="71"/>
    </row>
    <row r="11744" spans="4:4" x14ac:dyDescent="0.25">
      <c r="D11744" s="71"/>
    </row>
    <row r="11745" spans="4:4" x14ac:dyDescent="0.25">
      <c r="D11745" s="71"/>
    </row>
    <row r="11746" spans="4:4" x14ac:dyDescent="0.25">
      <c r="D11746" s="71"/>
    </row>
    <row r="11747" spans="4:4" x14ac:dyDescent="0.25">
      <c r="D11747" s="71"/>
    </row>
    <row r="11748" spans="4:4" x14ac:dyDescent="0.25">
      <c r="D11748" s="71"/>
    </row>
    <row r="11749" spans="4:4" x14ac:dyDescent="0.25">
      <c r="D11749" s="71"/>
    </row>
    <row r="11750" spans="4:4" x14ac:dyDescent="0.25">
      <c r="D11750" s="71"/>
    </row>
    <row r="11751" spans="4:4" x14ac:dyDescent="0.25">
      <c r="D11751" s="71"/>
    </row>
    <row r="11752" spans="4:4" x14ac:dyDescent="0.25">
      <c r="D11752" s="71"/>
    </row>
    <row r="11753" spans="4:4" x14ac:dyDescent="0.25">
      <c r="D11753" s="71"/>
    </row>
    <row r="11754" spans="4:4" x14ac:dyDescent="0.25">
      <c r="D11754" s="71"/>
    </row>
    <row r="11755" spans="4:4" x14ac:dyDescent="0.25">
      <c r="D11755" s="71"/>
    </row>
    <row r="11756" spans="4:4" x14ac:dyDescent="0.25">
      <c r="D11756" s="71"/>
    </row>
    <row r="11757" spans="4:4" x14ac:dyDescent="0.25">
      <c r="D11757" s="71"/>
    </row>
    <row r="11758" spans="4:4" x14ac:dyDescent="0.25">
      <c r="D11758" s="71"/>
    </row>
    <row r="11759" spans="4:4" x14ac:dyDescent="0.25">
      <c r="D11759" s="71"/>
    </row>
    <row r="11760" spans="4:4" x14ac:dyDescent="0.25">
      <c r="D11760" s="71"/>
    </row>
    <row r="11761" spans="4:4" x14ac:dyDescent="0.25">
      <c r="D11761" s="71"/>
    </row>
    <row r="11762" spans="4:4" x14ac:dyDescent="0.25">
      <c r="D11762" s="71"/>
    </row>
    <row r="11763" spans="4:4" x14ac:dyDescent="0.25">
      <c r="D11763" s="71"/>
    </row>
    <row r="11764" spans="4:4" x14ac:dyDescent="0.25">
      <c r="D11764" s="71"/>
    </row>
    <row r="11765" spans="4:4" x14ac:dyDescent="0.25">
      <c r="D11765" s="71"/>
    </row>
    <row r="11766" spans="4:4" x14ac:dyDescent="0.25">
      <c r="D11766" s="71"/>
    </row>
    <row r="11767" spans="4:4" x14ac:dyDescent="0.25">
      <c r="D11767" s="71"/>
    </row>
    <row r="11768" spans="4:4" x14ac:dyDescent="0.25">
      <c r="D11768" s="71"/>
    </row>
    <row r="11769" spans="4:4" x14ac:dyDescent="0.25">
      <c r="D11769" s="71"/>
    </row>
    <row r="11770" spans="4:4" x14ac:dyDescent="0.25">
      <c r="D11770" s="71"/>
    </row>
    <row r="11771" spans="4:4" x14ac:dyDescent="0.25">
      <c r="D11771" s="71"/>
    </row>
    <row r="11772" spans="4:4" x14ac:dyDescent="0.25">
      <c r="D11772" s="71"/>
    </row>
    <row r="11773" spans="4:4" x14ac:dyDescent="0.25">
      <c r="D11773" s="71"/>
    </row>
    <row r="11774" spans="4:4" x14ac:dyDescent="0.25">
      <c r="D11774" s="71"/>
    </row>
    <row r="11775" spans="4:4" x14ac:dyDescent="0.25">
      <c r="D11775" s="71"/>
    </row>
    <row r="11776" spans="4:4" x14ac:dyDescent="0.25">
      <c r="D11776" s="71"/>
    </row>
    <row r="11777" spans="4:4" x14ac:dyDescent="0.25">
      <c r="D11777" s="71"/>
    </row>
    <row r="11778" spans="4:4" x14ac:dyDescent="0.25">
      <c r="D11778" s="71"/>
    </row>
    <row r="11779" spans="4:4" x14ac:dyDescent="0.25">
      <c r="D11779" s="71"/>
    </row>
    <row r="11780" spans="4:4" x14ac:dyDescent="0.25">
      <c r="D11780" s="71"/>
    </row>
    <row r="11781" spans="4:4" x14ac:dyDescent="0.25">
      <c r="D11781" s="71"/>
    </row>
    <row r="11782" spans="4:4" x14ac:dyDescent="0.25">
      <c r="D11782" s="71"/>
    </row>
    <row r="11783" spans="4:4" x14ac:dyDescent="0.25">
      <c r="D11783" s="71"/>
    </row>
    <row r="11784" spans="4:4" x14ac:dyDescent="0.25">
      <c r="D11784" s="71"/>
    </row>
    <row r="11785" spans="4:4" x14ac:dyDescent="0.25">
      <c r="D11785" s="71"/>
    </row>
    <row r="11786" spans="4:4" x14ac:dyDescent="0.25">
      <c r="D11786" s="71"/>
    </row>
    <row r="11787" spans="4:4" x14ac:dyDescent="0.25">
      <c r="D11787" s="71"/>
    </row>
    <row r="11788" spans="4:4" x14ac:dyDescent="0.25">
      <c r="D11788" s="71"/>
    </row>
    <row r="11789" spans="4:4" x14ac:dyDescent="0.25">
      <c r="D11789" s="71"/>
    </row>
    <row r="11790" spans="4:4" x14ac:dyDescent="0.25">
      <c r="D11790" s="71"/>
    </row>
    <row r="11791" spans="4:4" x14ac:dyDescent="0.25">
      <c r="D11791" s="71"/>
    </row>
    <row r="11792" spans="4:4" x14ac:dyDescent="0.25">
      <c r="D11792" s="71"/>
    </row>
    <row r="11793" spans="4:4" x14ac:dyDescent="0.25">
      <c r="D11793" s="71"/>
    </row>
    <row r="11794" spans="4:4" x14ac:dyDescent="0.25">
      <c r="D11794" s="71"/>
    </row>
    <row r="11795" spans="4:4" x14ac:dyDescent="0.25">
      <c r="D11795" s="71"/>
    </row>
    <row r="11796" spans="4:4" x14ac:dyDescent="0.25">
      <c r="D11796" s="71"/>
    </row>
    <row r="11797" spans="4:4" x14ac:dyDescent="0.25">
      <c r="D11797" s="71"/>
    </row>
    <row r="11798" spans="4:4" x14ac:dyDescent="0.25">
      <c r="D11798" s="71"/>
    </row>
    <row r="11799" spans="4:4" x14ac:dyDescent="0.25">
      <c r="D11799" s="71"/>
    </row>
    <row r="11800" spans="4:4" x14ac:dyDescent="0.25">
      <c r="D11800" s="71"/>
    </row>
    <row r="11801" spans="4:4" x14ac:dyDescent="0.25">
      <c r="D11801" s="71"/>
    </row>
    <row r="11802" spans="4:4" x14ac:dyDescent="0.25">
      <c r="D11802" s="71"/>
    </row>
    <row r="11803" spans="4:4" x14ac:dyDescent="0.25">
      <c r="D11803" s="71"/>
    </row>
    <row r="11804" spans="4:4" x14ac:dyDescent="0.25">
      <c r="D11804" s="71"/>
    </row>
    <row r="11805" spans="4:4" x14ac:dyDescent="0.25">
      <c r="D11805" s="71"/>
    </row>
    <row r="11806" spans="4:4" x14ac:dyDescent="0.25">
      <c r="D11806" s="71"/>
    </row>
    <row r="11807" spans="4:4" x14ac:dyDescent="0.25">
      <c r="D11807" s="71"/>
    </row>
    <row r="11808" spans="4:4" x14ac:dyDescent="0.25">
      <c r="D11808" s="71"/>
    </row>
    <row r="11809" spans="4:4" x14ac:dyDescent="0.25">
      <c r="D11809" s="71"/>
    </row>
    <row r="11810" spans="4:4" x14ac:dyDescent="0.25">
      <c r="D11810" s="71"/>
    </row>
    <row r="11811" spans="4:4" x14ac:dyDescent="0.25">
      <c r="D11811" s="71"/>
    </row>
    <row r="11812" spans="4:4" x14ac:dyDescent="0.25">
      <c r="D11812" s="71"/>
    </row>
    <row r="11813" spans="4:4" x14ac:dyDescent="0.25">
      <c r="D11813" s="71"/>
    </row>
    <row r="11814" spans="4:4" x14ac:dyDescent="0.25">
      <c r="D11814" s="71"/>
    </row>
    <row r="11815" spans="4:4" x14ac:dyDescent="0.25">
      <c r="D11815" s="71"/>
    </row>
    <row r="11816" spans="4:4" x14ac:dyDescent="0.25">
      <c r="D11816" s="71"/>
    </row>
    <row r="11817" spans="4:4" x14ac:dyDescent="0.25">
      <c r="D11817" s="71"/>
    </row>
    <row r="11818" spans="4:4" x14ac:dyDescent="0.25">
      <c r="D11818" s="71"/>
    </row>
    <row r="11819" spans="4:4" x14ac:dyDescent="0.25">
      <c r="D11819" s="71"/>
    </row>
    <row r="11820" spans="4:4" x14ac:dyDescent="0.25">
      <c r="D11820" s="71"/>
    </row>
    <row r="11821" spans="4:4" x14ac:dyDescent="0.25">
      <c r="D11821" s="71"/>
    </row>
    <row r="11822" spans="4:4" x14ac:dyDescent="0.25">
      <c r="D11822" s="71"/>
    </row>
    <row r="11823" spans="4:4" x14ac:dyDescent="0.25">
      <c r="D11823" s="71"/>
    </row>
    <row r="11824" spans="4:4" x14ac:dyDescent="0.25">
      <c r="D11824" s="71"/>
    </row>
    <row r="11825" spans="4:4" x14ac:dyDescent="0.25">
      <c r="D11825" s="71"/>
    </row>
    <row r="11826" spans="4:4" x14ac:dyDescent="0.25">
      <c r="D11826" s="71"/>
    </row>
    <row r="11827" spans="4:4" x14ac:dyDescent="0.25">
      <c r="D11827" s="71"/>
    </row>
    <row r="11828" spans="4:4" x14ac:dyDescent="0.25">
      <c r="D11828" s="71"/>
    </row>
    <row r="11829" spans="4:4" x14ac:dyDescent="0.25">
      <c r="D11829" s="71"/>
    </row>
    <row r="11830" spans="4:4" x14ac:dyDescent="0.25">
      <c r="D11830" s="71"/>
    </row>
    <row r="11831" spans="4:4" x14ac:dyDescent="0.25">
      <c r="D11831" s="71"/>
    </row>
    <row r="11832" spans="4:4" x14ac:dyDescent="0.25">
      <c r="D11832" s="71"/>
    </row>
    <row r="11833" spans="4:4" x14ac:dyDescent="0.25">
      <c r="D11833" s="71"/>
    </row>
    <row r="11834" spans="4:4" x14ac:dyDescent="0.25">
      <c r="D11834" s="71"/>
    </row>
    <row r="11835" spans="4:4" x14ac:dyDescent="0.25">
      <c r="D11835" s="71"/>
    </row>
    <row r="11836" spans="4:4" x14ac:dyDescent="0.25">
      <c r="D11836" s="71"/>
    </row>
    <row r="11837" spans="4:4" x14ac:dyDescent="0.25">
      <c r="D11837" s="71"/>
    </row>
    <row r="11838" spans="4:4" x14ac:dyDescent="0.25">
      <c r="D11838" s="71"/>
    </row>
    <row r="11839" spans="4:4" x14ac:dyDescent="0.25">
      <c r="D11839" s="71"/>
    </row>
    <row r="11840" spans="4:4" x14ac:dyDescent="0.25">
      <c r="D11840" s="71"/>
    </row>
    <row r="11841" spans="4:4" x14ac:dyDescent="0.25">
      <c r="D11841" s="71"/>
    </row>
    <row r="11842" spans="4:4" x14ac:dyDescent="0.25">
      <c r="D11842" s="71"/>
    </row>
    <row r="11843" spans="4:4" x14ac:dyDescent="0.25">
      <c r="D11843" s="71"/>
    </row>
    <row r="11844" spans="4:4" x14ac:dyDescent="0.25">
      <c r="D11844" s="71"/>
    </row>
    <row r="11845" spans="4:4" x14ac:dyDescent="0.25">
      <c r="D11845" s="71"/>
    </row>
    <row r="11846" spans="4:4" x14ac:dyDescent="0.25">
      <c r="D11846" s="71"/>
    </row>
    <row r="11847" spans="4:4" x14ac:dyDescent="0.25">
      <c r="D11847" s="71"/>
    </row>
    <row r="11848" spans="4:4" x14ac:dyDescent="0.25">
      <c r="D11848" s="71"/>
    </row>
    <row r="11849" spans="4:4" x14ac:dyDescent="0.25">
      <c r="D11849" s="71"/>
    </row>
    <row r="11850" spans="4:4" x14ac:dyDescent="0.25">
      <c r="D11850" s="71"/>
    </row>
    <row r="11851" spans="4:4" x14ac:dyDescent="0.25">
      <c r="D11851" s="71"/>
    </row>
    <row r="11852" spans="4:4" x14ac:dyDescent="0.25">
      <c r="D11852" s="71"/>
    </row>
    <row r="11853" spans="4:4" x14ac:dyDescent="0.25">
      <c r="D11853" s="71"/>
    </row>
    <row r="11854" spans="4:4" x14ac:dyDescent="0.25">
      <c r="D11854" s="71"/>
    </row>
    <row r="11855" spans="4:4" x14ac:dyDescent="0.25">
      <c r="D11855" s="71"/>
    </row>
    <row r="11856" spans="4:4" x14ac:dyDescent="0.25">
      <c r="D11856" s="71"/>
    </row>
    <row r="11857" spans="4:4" x14ac:dyDescent="0.25">
      <c r="D11857" s="71"/>
    </row>
    <row r="11858" spans="4:4" x14ac:dyDescent="0.25">
      <c r="D11858" s="71"/>
    </row>
    <row r="11859" spans="4:4" x14ac:dyDescent="0.25">
      <c r="D11859" s="71"/>
    </row>
    <row r="11860" spans="4:4" x14ac:dyDescent="0.25">
      <c r="D11860" s="71"/>
    </row>
    <row r="11861" spans="4:4" x14ac:dyDescent="0.25">
      <c r="D11861" s="71"/>
    </row>
    <row r="11862" spans="4:4" x14ac:dyDescent="0.25">
      <c r="D11862" s="71"/>
    </row>
    <row r="11863" spans="4:4" x14ac:dyDescent="0.25">
      <c r="D11863" s="71"/>
    </row>
    <row r="11864" spans="4:4" x14ac:dyDescent="0.25">
      <c r="D11864" s="71"/>
    </row>
    <row r="11865" spans="4:4" x14ac:dyDescent="0.25">
      <c r="D11865" s="71"/>
    </row>
    <row r="11866" spans="4:4" x14ac:dyDescent="0.25">
      <c r="D11866" s="71"/>
    </row>
    <row r="11867" spans="4:4" x14ac:dyDescent="0.25">
      <c r="D11867" s="71"/>
    </row>
    <row r="11868" spans="4:4" x14ac:dyDescent="0.25">
      <c r="D11868" s="71"/>
    </row>
    <row r="11869" spans="4:4" x14ac:dyDescent="0.25">
      <c r="D11869" s="71"/>
    </row>
    <row r="11870" spans="4:4" x14ac:dyDescent="0.25">
      <c r="D11870" s="71"/>
    </row>
    <row r="11871" spans="4:4" x14ac:dyDescent="0.25">
      <c r="D11871" s="71"/>
    </row>
    <row r="11872" spans="4:4" x14ac:dyDescent="0.25">
      <c r="D11872" s="71"/>
    </row>
    <row r="11873" spans="4:4" x14ac:dyDescent="0.25">
      <c r="D11873" s="71"/>
    </row>
    <row r="11874" spans="4:4" x14ac:dyDescent="0.25">
      <c r="D11874" s="71"/>
    </row>
    <row r="11875" spans="4:4" x14ac:dyDescent="0.25">
      <c r="D11875" s="71"/>
    </row>
    <row r="11876" spans="4:4" x14ac:dyDescent="0.25">
      <c r="D11876" s="71"/>
    </row>
    <row r="11877" spans="4:4" x14ac:dyDescent="0.25">
      <c r="D11877" s="71"/>
    </row>
    <row r="11878" spans="4:4" x14ac:dyDescent="0.25">
      <c r="D11878" s="71"/>
    </row>
    <row r="11879" spans="4:4" x14ac:dyDescent="0.25">
      <c r="D11879" s="71"/>
    </row>
    <row r="11880" spans="4:4" x14ac:dyDescent="0.25">
      <c r="D11880" s="71"/>
    </row>
    <row r="11881" spans="4:4" x14ac:dyDescent="0.25">
      <c r="D11881" s="71"/>
    </row>
    <row r="11882" spans="4:4" x14ac:dyDescent="0.25">
      <c r="D11882" s="71"/>
    </row>
    <row r="11883" spans="4:4" x14ac:dyDescent="0.25">
      <c r="D11883" s="71"/>
    </row>
    <row r="11884" spans="4:4" x14ac:dyDescent="0.25">
      <c r="D11884" s="71"/>
    </row>
    <row r="11885" spans="4:4" x14ac:dyDescent="0.25">
      <c r="D11885" s="71"/>
    </row>
    <row r="11886" spans="4:4" x14ac:dyDescent="0.25">
      <c r="D11886" s="71"/>
    </row>
    <row r="11887" spans="4:4" x14ac:dyDescent="0.25">
      <c r="D11887" s="71"/>
    </row>
    <row r="11888" spans="4:4" x14ac:dyDescent="0.25">
      <c r="D11888" s="71"/>
    </row>
    <row r="11889" spans="4:4" x14ac:dyDescent="0.25">
      <c r="D11889" s="71"/>
    </row>
    <row r="11890" spans="4:4" x14ac:dyDescent="0.25">
      <c r="D11890" s="71"/>
    </row>
    <row r="11891" spans="4:4" x14ac:dyDescent="0.25">
      <c r="D11891" s="71"/>
    </row>
    <row r="11892" spans="4:4" x14ac:dyDescent="0.25">
      <c r="D11892" s="71"/>
    </row>
    <row r="11893" spans="4:4" x14ac:dyDescent="0.25">
      <c r="D11893" s="71"/>
    </row>
    <row r="11894" spans="4:4" x14ac:dyDescent="0.25">
      <c r="D11894" s="71"/>
    </row>
    <row r="11895" spans="4:4" x14ac:dyDescent="0.25">
      <c r="D11895" s="71"/>
    </row>
    <row r="11896" spans="4:4" x14ac:dyDescent="0.25">
      <c r="D11896" s="71"/>
    </row>
    <row r="11897" spans="4:4" x14ac:dyDescent="0.25">
      <c r="D11897" s="71"/>
    </row>
    <row r="11898" spans="4:4" x14ac:dyDescent="0.25">
      <c r="D11898" s="71"/>
    </row>
    <row r="11899" spans="4:4" x14ac:dyDescent="0.25">
      <c r="D11899" s="71"/>
    </row>
    <row r="11900" spans="4:4" x14ac:dyDescent="0.25">
      <c r="D11900" s="71"/>
    </row>
    <row r="11901" spans="4:4" x14ac:dyDescent="0.25">
      <c r="D11901" s="71"/>
    </row>
    <row r="11902" spans="4:4" x14ac:dyDescent="0.25">
      <c r="D11902" s="71"/>
    </row>
    <row r="11903" spans="4:4" x14ac:dyDescent="0.25">
      <c r="D11903" s="71"/>
    </row>
    <row r="11904" spans="4:4" x14ac:dyDescent="0.25">
      <c r="D11904" s="71"/>
    </row>
    <row r="11905" spans="4:4" x14ac:dyDescent="0.25">
      <c r="D11905" s="71"/>
    </row>
    <row r="11906" spans="4:4" x14ac:dyDescent="0.25">
      <c r="D11906" s="71"/>
    </row>
    <row r="11907" spans="4:4" x14ac:dyDescent="0.25">
      <c r="D11907" s="71"/>
    </row>
    <row r="11908" spans="4:4" x14ac:dyDescent="0.25">
      <c r="D11908" s="71"/>
    </row>
    <row r="11909" spans="4:4" x14ac:dyDescent="0.25">
      <c r="D11909" s="71"/>
    </row>
    <row r="11910" spans="4:4" x14ac:dyDescent="0.25">
      <c r="D11910" s="71"/>
    </row>
    <row r="11911" spans="4:4" x14ac:dyDescent="0.25">
      <c r="D11911" s="71"/>
    </row>
    <row r="11912" spans="4:4" x14ac:dyDescent="0.25">
      <c r="D11912" s="71"/>
    </row>
    <row r="11913" spans="4:4" x14ac:dyDescent="0.25">
      <c r="D11913" s="71"/>
    </row>
    <row r="11914" spans="4:4" x14ac:dyDescent="0.25">
      <c r="D11914" s="71"/>
    </row>
    <row r="11915" spans="4:4" x14ac:dyDescent="0.25">
      <c r="D11915" s="71"/>
    </row>
    <row r="11916" spans="4:4" x14ac:dyDescent="0.25">
      <c r="D11916" s="71"/>
    </row>
    <row r="11917" spans="4:4" x14ac:dyDescent="0.25">
      <c r="D11917" s="71"/>
    </row>
    <row r="11918" spans="4:4" x14ac:dyDescent="0.25">
      <c r="D11918" s="71"/>
    </row>
    <row r="11919" spans="4:4" x14ac:dyDescent="0.25">
      <c r="D11919" s="71"/>
    </row>
    <row r="11920" spans="4:4" x14ac:dyDescent="0.25">
      <c r="D11920" s="71"/>
    </row>
    <row r="11921" spans="4:4" x14ac:dyDescent="0.25">
      <c r="D11921" s="71"/>
    </row>
    <row r="11922" spans="4:4" x14ac:dyDescent="0.25">
      <c r="D11922" s="71"/>
    </row>
    <row r="11923" spans="4:4" x14ac:dyDescent="0.25">
      <c r="D11923" s="71"/>
    </row>
    <row r="11924" spans="4:4" x14ac:dyDescent="0.25">
      <c r="D11924" s="71"/>
    </row>
    <row r="11925" spans="4:4" x14ac:dyDescent="0.25">
      <c r="D11925" s="71"/>
    </row>
    <row r="11926" spans="4:4" x14ac:dyDescent="0.25">
      <c r="D11926" s="71"/>
    </row>
    <row r="11927" spans="4:4" x14ac:dyDescent="0.25">
      <c r="D11927" s="71"/>
    </row>
    <row r="11928" spans="4:4" x14ac:dyDescent="0.25">
      <c r="D11928" s="71"/>
    </row>
    <row r="11929" spans="4:4" x14ac:dyDescent="0.25">
      <c r="D11929" s="71"/>
    </row>
    <row r="11930" spans="4:4" x14ac:dyDescent="0.25">
      <c r="D11930" s="71"/>
    </row>
    <row r="11931" spans="4:4" x14ac:dyDescent="0.25">
      <c r="D11931" s="71"/>
    </row>
    <row r="11932" spans="4:4" x14ac:dyDescent="0.25">
      <c r="D11932" s="71"/>
    </row>
    <row r="11933" spans="4:4" x14ac:dyDescent="0.25">
      <c r="D11933" s="71"/>
    </row>
    <row r="11934" spans="4:4" x14ac:dyDescent="0.25">
      <c r="D11934" s="71"/>
    </row>
    <row r="11935" spans="4:4" x14ac:dyDescent="0.25">
      <c r="D11935" s="71"/>
    </row>
    <row r="11936" spans="4:4" x14ac:dyDescent="0.25">
      <c r="D11936" s="71"/>
    </row>
    <row r="11937" spans="4:4" x14ac:dyDescent="0.25">
      <c r="D11937" s="71"/>
    </row>
    <row r="11938" spans="4:4" x14ac:dyDescent="0.25">
      <c r="D11938" s="71"/>
    </row>
    <row r="11939" spans="4:4" x14ac:dyDescent="0.25">
      <c r="D11939" s="71"/>
    </row>
    <row r="11940" spans="4:4" x14ac:dyDescent="0.25">
      <c r="D11940" s="71"/>
    </row>
    <row r="11941" spans="4:4" x14ac:dyDescent="0.25">
      <c r="D11941" s="71"/>
    </row>
    <row r="11942" spans="4:4" x14ac:dyDescent="0.25">
      <c r="D11942" s="71"/>
    </row>
    <row r="11943" spans="4:4" x14ac:dyDescent="0.25">
      <c r="D11943" s="71"/>
    </row>
    <row r="11944" spans="4:4" x14ac:dyDescent="0.25">
      <c r="D11944" s="71"/>
    </row>
    <row r="11945" spans="4:4" x14ac:dyDescent="0.25">
      <c r="D11945" s="71"/>
    </row>
    <row r="11946" spans="4:4" x14ac:dyDescent="0.25">
      <c r="D11946" s="71"/>
    </row>
    <row r="11947" spans="4:4" x14ac:dyDescent="0.25">
      <c r="D11947" s="71"/>
    </row>
    <row r="11948" spans="4:4" x14ac:dyDescent="0.25">
      <c r="D11948" s="71"/>
    </row>
    <row r="11949" spans="4:4" x14ac:dyDescent="0.25">
      <c r="D11949" s="71"/>
    </row>
    <row r="11950" spans="4:4" x14ac:dyDescent="0.25">
      <c r="D11950" s="71"/>
    </row>
    <row r="11951" spans="4:4" x14ac:dyDescent="0.25">
      <c r="D11951" s="71"/>
    </row>
    <row r="11952" spans="4:4" x14ac:dyDescent="0.25">
      <c r="D11952" s="71"/>
    </row>
    <row r="11953" spans="4:4" x14ac:dyDescent="0.25">
      <c r="D11953" s="71"/>
    </row>
    <row r="11954" spans="4:4" x14ac:dyDescent="0.25">
      <c r="D11954" s="71"/>
    </row>
    <row r="11955" spans="4:4" x14ac:dyDescent="0.25">
      <c r="D11955" s="71"/>
    </row>
    <row r="11956" spans="4:4" x14ac:dyDescent="0.25">
      <c r="D11956" s="71"/>
    </row>
    <row r="11957" spans="4:4" x14ac:dyDescent="0.25">
      <c r="D11957" s="71"/>
    </row>
    <row r="11958" spans="4:4" x14ac:dyDescent="0.25">
      <c r="D11958" s="71"/>
    </row>
    <row r="11959" spans="4:4" x14ac:dyDescent="0.25">
      <c r="D11959" s="71"/>
    </row>
    <row r="11960" spans="4:4" x14ac:dyDescent="0.25">
      <c r="D11960" s="71"/>
    </row>
    <row r="11961" spans="4:4" x14ac:dyDescent="0.25">
      <c r="D11961" s="71"/>
    </row>
    <row r="11962" spans="4:4" x14ac:dyDescent="0.25">
      <c r="D11962" s="71"/>
    </row>
    <row r="11963" spans="4:4" x14ac:dyDescent="0.25">
      <c r="D11963" s="71"/>
    </row>
    <row r="11964" spans="4:4" x14ac:dyDescent="0.25">
      <c r="D11964" s="71"/>
    </row>
    <row r="11965" spans="4:4" x14ac:dyDescent="0.25">
      <c r="D11965" s="71"/>
    </row>
    <row r="11966" spans="4:4" x14ac:dyDescent="0.25">
      <c r="D11966" s="71"/>
    </row>
    <row r="11967" spans="4:4" x14ac:dyDescent="0.25">
      <c r="D11967" s="71"/>
    </row>
    <row r="11968" spans="4:4" x14ac:dyDescent="0.25">
      <c r="D11968" s="71"/>
    </row>
    <row r="11969" spans="4:4" x14ac:dyDescent="0.25">
      <c r="D11969" s="71"/>
    </row>
    <row r="11970" spans="4:4" x14ac:dyDescent="0.25">
      <c r="D11970" s="71"/>
    </row>
    <row r="11971" spans="4:4" x14ac:dyDescent="0.25">
      <c r="D11971" s="71"/>
    </row>
    <row r="11972" spans="4:4" x14ac:dyDescent="0.25">
      <c r="D11972" s="71"/>
    </row>
    <row r="11973" spans="4:4" x14ac:dyDescent="0.25">
      <c r="D11973" s="71"/>
    </row>
    <row r="11974" spans="4:4" x14ac:dyDescent="0.25">
      <c r="D11974" s="71"/>
    </row>
    <row r="11975" spans="4:4" x14ac:dyDescent="0.25">
      <c r="D11975" s="71"/>
    </row>
    <row r="11976" spans="4:4" x14ac:dyDescent="0.25">
      <c r="D11976" s="71"/>
    </row>
    <row r="11977" spans="4:4" x14ac:dyDescent="0.25">
      <c r="D11977" s="71"/>
    </row>
    <row r="11978" spans="4:4" x14ac:dyDescent="0.25">
      <c r="D11978" s="71"/>
    </row>
    <row r="11979" spans="4:4" x14ac:dyDescent="0.25">
      <c r="D11979" s="71"/>
    </row>
    <row r="11980" spans="4:4" x14ac:dyDescent="0.25">
      <c r="D11980" s="71"/>
    </row>
    <row r="11981" spans="4:4" x14ac:dyDescent="0.25">
      <c r="D11981" s="71"/>
    </row>
    <row r="11982" spans="4:4" x14ac:dyDescent="0.25">
      <c r="D11982" s="71"/>
    </row>
    <row r="11983" spans="4:4" x14ac:dyDescent="0.25">
      <c r="D11983" s="71"/>
    </row>
    <row r="11984" spans="4:4" x14ac:dyDescent="0.25">
      <c r="D11984" s="71"/>
    </row>
    <row r="11985" spans="4:4" x14ac:dyDescent="0.25">
      <c r="D11985" s="71"/>
    </row>
    <row r="11986" spans="4:4" x14ac:dyDescent="0.25">
      <c r="D11986" s="71"/>
    </row>
    <row r="11987" spans="4:4" x14ac:dyDescent="0.25">
      <c r="D11987" s="71"/>
    </row>
    <row r="11988" spans="4:4" x14ac:dyDescent="0.25">
      <c r="D11988" s="71"/>
    </row>
    <row r="11989" spans="4:4" x14ac:dyDescent="0.25">
      <c r="D11989" s="71"/>
    </row>
    <row r="11990" spans="4:4" x14ac:dyDescent="0.25">
      <c r="D11990" s="71"/>
    </row>
    <row r="11991" spans="4:4" x14ac:dyDescent="0.25">
      <c r="D11991" s="71"/>
    </row>
    <row r="11992" spans="4:4" x14ac:dyDescent="0.25">
      <c r="D11992" s="71"/>
    </row>
    <row r="11993" spans="4:4" x14ac:dyDescent="0.25">
      <c r="D11993" s="71"/>
    </row>
    <row r="11994" spans="4:4" x14ac:dyDescent="0.25">
      <c r="D11994" s="71"/>
    </row>
    <row r="11995" spans="4:4" x14ac:dyDescent="0.25">
      <c r="D11995" s="71"/>
    </row>
    <row r="11996" spans="4:4" x14ac:dyDescent="0.25">
      <c r="D11996" s="71"/>
    </row>
    <row r="11997" spans="4:4" x14ac:dyDescent="0.25">
      <c r="D11997" s="71"/>
    </row>
    <row r="11998" spans="4:4" x14ac:dyDescent="0.25">
      <c r="D11998" s="71"/>
    </row>
    <row r="11999" spans="4:4" x14ac:dyDescent="0.25">
      <c r="D11999" s="71"/>
    </row>
    <row r="12000" spans="4:4" x14ac:dyDescent="0.25">
      <c r="D12000" s="71"/>
    </row>
    <row r="12001" spans="4:4" x14ac:dyDescent="0.25">
      <c r="D12001" s="71"/>
    </row>
    <row r="12002" spans="4:4" x14ac:dyDescent="0.25">
      <c r="D12002" s="71"/>
    </row>
    <row r="12003" spans="4:4" x14ac:dyDescent="0.25">
      <c r="D12003" s="71"/>
    </row>
    <row r="12004" spans="4:4" x14ac:dyDescent="0.25">
      <c r="D12004" s="71"/>
    </row>
    <row r="12005" spans="4:4" x14ac:dyDescent="0.25">
      <c r="D12005" s="71"/>
    </row>
    <row r="12006" spans="4:4" x14ac:dyDescent="0.25">
      <c r="D12006" s="71"/>
    </row>
    <row r="12007" spans="4:4" x14ac:dyDescent="0.25">
      <c r="D12007" s="71"/>
    </row>
    <row r="12008" spans="4:4" x14ac:dyDescent="0.25">
      <c r="D12008" s="71"/>
    </row>
    <row r="12009" spans="4:4" x14ac:dyDescent="0.25">
      <c r="D12009" s="71"/>
    </row>
    <row r="12010" spans="4:4" x14ac:dyDescent="0.25">
      <c r="D12010" s="71"/>
    </row>
    <row r="12011" spans="4:4" x14ac:dyDescent="0.25">
      <c r="D12011" s="71"/>
    </row>
    <row r="12012" spans="4:4" x14ac:dyDescent="0.25">
      <c r="D12012" s="71"/>
    </row>
    <row r="12013" spans="4:4" x14ac:dyDescent="0.25">
      <c r="D12013" s="71"/>
    </row>
    <row r="12014" spans="4:4" x14ac:dyDescent="0.25">
      <c r="D12014" s="71"/>
    </row>
    <row r="12015" spans="4:4" x14ac:dyDescent="0.25">
      <c r="D12015" s="71"/>
    </row>
    <row r="12016" spans="4:4" x14ac:dyDescent="0.25">
      <c r="D12016" s="71"/>
    </row>
    <row r="12017" spans="4:4" x14ac:dyDescent="0.25">
      <c r="D12017" s="71"/>
    </row>
    <row r="12018" spans="4:4" x14ac:dyDescent="0.25">
      <c r="D12018" s="71"/>
    </row>
    <row r="12019" spans="4:4" x14ac:dyDescent="0.25">
      <c r="D12019" s="71"/>
    </row>
    <row r="12020" spans="4:4" x14ac:dyDescent="0.25">
      <c r="D12020" s="71"/>
    </row>
    <row r="12021" spans="4:4" x14ac:dyDescent="0.25">
      <c r="D12021" s="71"/>
    </row>
    <row r="12022" spans="4:4" x14ac:dyDescent="0.25">
      <c r="D12022" s="71"/>
    </row>
    <row r="12023" spans="4:4" x14ac:dyDescent="0.25">
      <c r="D12023" s="71"/>
    </row>
    <row r="12024" spans="4:4" x14ac:dyDescent="0.25">
      <c r="D12024" s="71"/>
    </row>
    <row r="12025" spans="4:4" x14ac:dyDescent="0.25">
      <c r="D12025" s="71"/>
    </row>
    <row r="12026" spans="4:4" x14ac:dyDescent="0.25">
      <c r="D12026" s="71"/>
    </row>
    <row r="12027" spans="4:4" x14ac:dyDescent="0.25">
      <c r="D12027" s="71"/>
    </row>
    <row r="12028" spans="4:4" x14ac:dyDescent="0.25">
      <c r="D12028" s="71"/>
    </row>
    <row r="12029" spans="4:4" x14ac:dyDescent="0.25">
      <c r="D12029" s="71"/>
    </row>
    <row r="12030" spans="4:4" x14ac:dyDescent="0.25">
      <c r="D12030" s="71"/>
    </row>
    <row r="12031" spans="4:4" x14ac:dyDescent="0.25">
      <c r="D12031" s="71"/>
    </row>
    <row r="12032" spans="4:4" x14ac:dyDescent="0.25">
      <c r="D12032" s="71"/>
    </row>
    <row r="12033" spans="4:4" x14ac:dyDescent="0.25">
      <c r="D12033" s="71"/>
    </row>
    <row r="12034" spans="4:4" x14ac:dyDescent="0.25">
      <c r="D12034" s="71"/>
    </row>
    <row r="12035" spans="4:4" x14ac:dyDescent="0.25">
      <c r="D12035" s="71"/>
    </row>
    <row r="12036" spans="4:4" x14ac:dyDescent="0.25">
      <c r="D12036" s="71"/>
    </row>
    <row r="12037" spans="4:4" x14ac:dyDescent="0.25">
      <c r="D12037" s="71"/>
    </row>
    <row r="12038" spans="4:4" x14ac:dyDescent="0.25">
      <c r="D12038" s="71"/>
    </row>
    <row r="12039" spans="4:4" x14ac:dyDescent="0.25">
      <c r="D12039" s="71"/>
    </row>
    <row r="12040" spans="4:4" x14ac:dyDescent="0.25">
      <c r="D12040" s="71"/>
    </row>
    <row r="12041" spans="4:4" x14ac:dyDescent="0.25">
      <c r="D12041" s="71"/>
    </row>
    <row r="12042" spans="4:4" x14ac:dyDescent="0.25">
      <c r="D12042" s="71"/>
    </row>
    <row r="12043" spans="4:4" x14ac:dyDescent="0.25">
      <c r="D12043" s="71"/>
    </row>
    <row r="12044" spans="4:4" x14ac:dyDescent="0.25">
      <c r="D12044" s="71"/>
    </row>
    <row r="12045" spans="4:4" x14ac:dyDescent="0.25">
      <c r="D12045" s="71"/>
    </row>
    <row r="12046" spans="4:4" x14ac:dyDescent="0.25">
      <c r="D12046" s="71"/>
    </row>
    <row r="12047" spans="4:4" x14ac:dyDescent="0.25">
      <c r="D12047" s="71"/>
    </row>
    <row r="12048" spans="4:4" x14ac:dyDescent="0.25">
      <c r="D12048" s="71"/>
    </row>
    <row r="12049" spans="4:4" x14ac:dyDescent="0.25">
      <c r="D12049" s="71"/>
    </row>
    <row r="12050" spans="4:4" x14ac:dyDescent="0.25">
      <c r="D12050" s="71"/>
    </row>
    <row r="12051" spans="4:4" x14ac:dyDescent="0.25">
      <c r="D12051" s="71"/>
    </row>
    <row r="12052" spans="4:4" x14ac:dyDescent="0.25">
      <c r="D12052" s="71"/>
    </row>
    <row r="12053" spans="4:4" x14ac:dyDescent="0.25">
      <c r="D12053" s="71"/>
    </row>
    <row r="12054" spans="4:4" x14ac:dyDescent="0.25">
      <c r="D12054" s="71"/>
    </row>
    <row r="12055" spans="4:4" x14ac:dyDescent="0.25">
      <c r="D12055" s="71"/>
    </row>
    <row r="12056" spans="4:4" x14ac:dyDescent="0.25">
      <c r="D12056" s="71"/>
    </row>
    <row r="12057" spans="4:4" x14ac:dyDescent="0.25">
      <c r="D12057" s="71"/>
    </row>
    <row r="12058" spans="4:4" x14ac:dyDescent="0.25">
      <c r="D12058" s="71"/>
    </row>
    <row r="12059" spans="4:4" x14ac:dyDescent="0.25">
      <c r="D12059" s="71"/>
    </row>
    <row r="12060" spans="4:4" x14ac:dyDescent="0.25">
      <c r="D12060" s="71"/>
    </row>
    <row r="12061" spans="4:4" x14ac:dyDescent="0.25">
      <c r="D12061" s="71"/>
    </row>
    <row r="12062" spans="4:4" x14ac:dyDescent="0.25">
      <c r="D12062" s="71"/>
    </row>
    <row r="12063" spans="4:4" x14ac:dyDescent="0.25">
      <c r="D12063" s="71"/>
    </row>
    <row r="12064" spans="4:4" x14ac:dyDescent="0.25">
      <c r="D12064" s="71"/>
    </row>
    <row r="12065" spans="4:4" x14ac:dyDescent="0.25">
      <c r="D12065" s="71"/>
    </row>
    <row r="12066" spans="4:4" x14ac:dyDescent="0.25">
      <c r="D12066" s="71"/>
    </row>
    <row r="12067" spans="4:4" x14ac:dyDescent="0.25">
      <c r="D12067" s="71"/>
    </row>
    <row r="12068" spans="4:4" x14ac:dyDescent="0.25">
      <c r="D12068" s="71"/>
    </row>
    <row r="12069" spans="4:4" x14ac:dyDescent="0.25">
      <c r="D12069" s="71"/>
    </row>
    <row r="12070" spans="4:4" x14ac:dyDescent="0.25">
      <c r="D12070" s="71"/>
    </row>
    <row r="12071" spans="4:4" x14ac:dyDescent="0.25">
      <c r="D12071" s="71"/>
    </row>
    <row r="12072" spans="4:4" x14ac:dyDescent="0.25">
      <c r="D12072" s="71"/>
    </row>
    <row r="12073" spans="4:4" x14ac:dyDescent="0.25">
      <c r="D12073" s="71"/>
    </row>
    <row r="12074" spans="4:4" x14ac:dyDescent="0.25">
      <c r="D12074" s="71"/>
    </row>
    <row r="12075" spans="4:4" x14ac:dyDescent="0.25">
      <c r="D12075" s="71"/>
    </row>
    <row r="12076" spans="4:4" x14ac:dyDescent="0.25">
      <c r="D12076" s="71"/>
    </row>
    <row r="12077" spans="4:4" x14ac:dyDescent="0.25">
      <c r="D12077" s="71"/>
    </row>
    <row r="12078" spans="4:4" x14ac:dyDescent="0.25">
      <c r="D12078" s="71"/>
    </row>
    <row r="12079" spans="4:4" x14ac:dyDescent="0.25">
      <c r="D12079" s="71"/>
    </row>
    <row r="12080" spans="4:4" x14ac:dyDescent="0.25">
      <c r="D12080" s="71"/>
    </row>
    <row r="12081" spans="4:4" x14ac:dyDescent="0.25">
      <c r="D12081" s="71"/>
    </row>
    <row r="12082" spans="4:4" x14ac:dyDescent="0.25">
      <c r="D12082" s="71"/>
    </row>
    <row r="12083" spans="4:4" x14ac:dyDescent="0.25">
      <c r="D12083" s="71"/>
    </row>
    <row r="12084" spans="4:4" x14ac:dyDescent="0.25">
      <c r="D12084" s="71"/>
    </row>
    <row r="12085" spans="4:4" x14ac:dyDescent="0.25">
      <c r="D12085" s="71"/>
    </row>
    <row r="12086" spans="4:4" x14ac:dyDescent="0.25">
      <c r="D12086" s="71"/>
    </row>
    <row r="12087" spans="4:4" x14ac:dyDescent="0.25">
      <c r="D12087" s="71"/>
    </row>
    <row r="12088" spans="4:4" x14ac:dyDescent="0.25">
      <c r="D12088" s="71"/>
    </row>
    <row r="12089" spans="4:4" x14ac:dyDescent="0.25">
      <c r="D12089" s="71"/>
    </row>
    <row r="12090" spans="4:4" x14ac:dyDescent="0.25">
      <c r="D12090" s="71"/>
    </row>
    <row r="12091" spans="4:4" x14ac:dyDescent="0.25">
      <c r="D12091" s="71"/>
    </row>
    <row r="12092" spans="4:4" x14ac:dyDescent="0.25">
      <c r="D12092" s="71"/>
    </row>
    <row r="12093" spans="4:4" x14ac:dyDescent="0.25">
      <c r="D12093" s="71"/>
    </row>
    <row r="12094" spans="4:4" x14ac:dyDescent="0.25">
      <c r="D12094" s="71"/>
    </row>
    <row r="12095" spans="4:4" x14ac:dyDescent="0.25">
      <c r="D12095" s="71"/>
    </row>
    <row r="12096" spans="4:4" x14ac:dyDescent="0.25">
      <c r="D12096" s="71"/>
    </row>
    <row r="12097" spans="4:4" x14ac:dyDescent="0.25">
      <c r="D12097" s="71"/>
    </row>
    <row r="12098" spans="4:4" x14ac:dyDescent="0.25">
      <c r="D12098" s="71"/>
    </row>
    <row r="12099" spans="4:4" x14ac:dyDescent="0.25">
      <c r="D12099" s="71"/>
    </row>
    <row r="12100" spans="4:4" x14ac:dyDescent="0.25">
      <c r="D12100" s="71"/>
    </row>
    <row r="12101" spans="4:4" x14ac:dyDescent="0.25">
      <c r="D12101" s="71"/>
    </row>
    <row r="12102" spans="4:4" x14ac:dyDescent="0.25">
      <c r="D12102" s="71"/>
    </row>
    <row r="12103" spans="4:4" x14ac:dyDescent="0.25">
      <c r="D12103" s="71"/>
    </row>
    <row r="12104" spans="4:4" x14ac:dyDescent="0.25">
      <c r="D12104" s="71"/>
    </row>
    <row r="12105" spans="4:4" x14ac:dyDescent="0.25">
      <c r="D12105" s="71"/>
    </row>
    <row r="12106" spans="4:4" x14ac:dyDescent="0.25">
      <c r="D12106" s="71"/>
    </row>
    <row r="12107" spans="4:4" x14ac:dyDescent="0.25">
      <c r="D12107" s="71"/>
    </row>
    <row r="12108" spans="4:4" x14ac:dyDescent="0.25">
      <c r="D12108" s="71"/>
    </row>
    <row r="12109" spans="4:4" x14ac:dyDescent="0.25">
      <c r="D12109" s="71"/>
    </row>
    <row r="12110" spans="4:4" x14ac:dyDescent="0.25">
      <c r="D12110" s="71"/>
    </row>
    <row r="12111" spans="4:4" x14ac:dyDescent="0.25">
      <c r="D12111" s="71"/>
    </row>
    <row r="12112" spans="4:4" x14ac:dyDescent="0.25">
      <c r="D12112" s="71"/>
    </row>
    <row r="12113" spans="4:4" x14ac:dyDescent="0.25">
      <c r="D12113" s="71"/>
    </row>
    <row r="12114" spans="4:4" x14ac:dyDescent="0.25">
      <c r="D12114" s="71"/>
    </row>
    <row r="12115" spans="4:4" x14ac:dyDescent="0.25">
      <c r="D12115" s="71"/>
    </row>
    <row r="12116" spans="4:4" x14ac:dyDescent="0.25">
      <c r="D12116" s="71"/>
    </row>
    <row r="12117" spans="4:4" x14ac:dyDescent="0.25">
      <c r="D12117" s="71"/>
    </row>
    <row r="12118" spans="4:4" x14ac:dyDescent="0.25">
      <c r="D12118" s="71"/>
    </row>
    <row r="12119" spans="4:4" x14ac:dyDescent="0.25">
      <c r="D12119" s="71"/>
    </row>
    <row r="12120" spans="4:4" x14ac:dyDescent="0.25">
      <c r="D12120" s="71"/>
    </row>
    <row r="12121" spans="4:4" x14ac:dyDescent="0.25">
      <c r="D12121" s="71"/>
    </row>
    <row r="12122" spans="4:4" x14ac:dyDescent="0.25">
      <c r="D12122" s="71"/>
    </row>
    <row r="12123" spans="4:4" x14ac:dyDescent="0.25">
      <c r="D12123" s="71"/>
    </row>
    <row r="12124" spans="4:4" x14ac:dyDescent="0.25">
      <c r="D12124" s="71"/>
    </row>
    <row r="12125" spans="4:4" x14ac:dyDescent="0.25">
      <c r="D12125" s="71"/>
    </row>
    <row r="12126" spans="4:4" x14ac:dyDescent="0.25">
      <c r="D12126" s="71"/>
    </row>
    <row r="12127" spans="4:4" x14ac:dyDescent="0.25">
      <c r="D12127" s="71"/>
    </row>
    <row r="12128" spans="4:4" x14ac:dyDescent="0.25">
      <c r="D12128" s="71"/>
    </row>
    <row r="12129" spans="4:4" x14ac:dyDescent="0.25">
      <c r="D12129" s="71"/>
    </row>
    <row r="12130" spans="4:4" x14ac:dyDescent="0.25">
      <c r="D12130" s="71"/>
    </row>
    <row r="12131" spans="4:4" x14ac:dyDescent="0.25">
      <c r="D12131" s="71"/>
    </row>
    <row r="12132" spans="4:4" x14ac:dyDescent="0.25">
      <c r="D12132" s="71"/>
    </row>
    <row r="12133" spans="4:4" x14ac:dyDescent="0.25">
      <c r="D12133" s="71"/>
    </row>
    <row r="12134" spans="4:4" x14ac:dyDescent="0.25">
      <c r="D12134" s="71"/>
    </row>
    <row r="12135" spans="4:4" x14ac:dyDescent="0.25">
      <c r="D12135" s="71"/>
    </row>
    <row r="12136" spans="4:4" x14ac:dyDescent="0.25">
      <c r="D12136" s="71"/>
    </row>
    <row r="12137" spans="4:4" x14ac:dyDescent="0.25">
      <c r="D12137" s="71"/>
    </row>
    <row r="12138" spans="4:4" x14ac:dyDescent="0.25">
      <c r="D12138" s="71"/>
    </row>
    <row r="12139" spans="4:4" x14ac:dyDescent="0.25">
      <c r="D12139" s="71"/>
    </row>
    <row r="12140" spans="4:4" x14ac:dyDescent="0.25">
      <c r="D12140" s="71"/>
    </row>
    <row r="12141" spans="4:4" x14ac:dyDescent="0.25">
      <c r="D12141" s="71"/>
    </row>
    <row r="12142" spans="4:4" x14ac:dyDescent="0.25">
      <c r="D12142" s="71"/>
    </row>
    <row r="12143" spans="4:4" x14ac:dyDescent="0.25">
      <c r="D12143" s="71"/>
    </row>
    <row r="12144" spans="4:4" x14ac:dyDescent="0.25">
      <c r="D12144" s="71"/>
    </row>
    <row r="12145" spans="4:4" x14ac:dyDescent="0.25">
      <c r="D12145" s="71"/>
    </row>
    <row r="12146" spans="4:4" x14ac:dyDescent="0.25">
      <c r="D12146" s="71"/>
    </row>
    <row r="12147" spans="4:4" x14ac:dyDescent="0.25">
      <c r="D12147" s="71"/>
    </row>
    <row r="12148" spans="4:4" x14ac:dyDescent="0.25">
      <c r="D12148" s="71"/>
    </row>
    <row r="12149" spans="4:4" x14ac:dyDescent="0.25">
      <c r="D12149" s="71"/>
    </row>
    <row r="12150" spans="4:4" x14ac:dyDescent="0.25">
      <c r="D12150" s="71"/>
    </row>
    <row r="12151" spans="4:4" x14ac:dyDescent="0.25">
      <c r="D12151" s="71"/>
    </row>
    <row r="12152" spans="4:4" x14ac:dyDescent="0.25">
      <c r="D12152" s="71"/>
    </row>
    <row r="12153" spans="4:4" x14ac:dyDescent="0.25">
      <c r="D12153" s="71"/>
    </row>
    <row r="12154" spans="4:4" x14ac:dyDescent="0.25">
      <c r="D12154" s="71"/>
    </row>
    <row r="12155" spans="4:4" x14ac:dyDescent="0.25">
      <c r="D12155" s="71"/>
    </row>
    <row r="12156" spans="4:4" x14ac:dyDescent="0.25">
      <c r="D12156" s="71"/>
    </row>
    <row r="12157" spans="4:4" x14ac:dyDescent="0.25">
      <c r="D12157" s="71"/>
    </row>
    <row r="12158" spans="4:4" x14ac:dyDescent="0.25">
      <c r="D12158" s="71"/>
    </row>
    <row r="12159" spans="4:4" x14ac:dyDescent="0.25">
      <c r="D12159" s="71"/>
    </row>
    <row r="12160" spans="4:4" x14ac:dyDescent="0.25">
      <c r="D12160" s="71"/>
    </row>
    <row r="12161" spans="4:4" x14ac:dyDescent="0.25">
      <c r="D12161" s="71"/>
    </row>
    <row r="12162" spans="4:4" x14ac:dyDescent="0.25">
      <c r="D12162" s="71"/>
    </row>
    <row r="12163" spans="4:4" x14ac:dyDescent="0.25">
      <c r="D12163" s="71"/>
    </row>
    <row r="12164" spans="4:4" x14ac:dyDescent="0.25">
      <c r="D12164" s="71"/>
    </row>
    <row r="12165" spans="4:4" x14ac:dyDescent="0.25">
      <c r="D12165" s="71"/>
    </row>
    <row r="12166" spans="4:4" x14ac:dyDescent="0.25">
      <c r="D12166" s="71"/>
    </row>
    <row r="12167" spans="4:4" x14ac:dyDescent="0.25">
      <c r="D12167" s="71"/>
    </row>
    <row r="12168" spans="4:4" x14ac:dyDescent="0.25">
      <c r="D12168" s="71"/>
    </row>
    <row r="12169" spans="4:4" x14ac:dyDescent="0.25">
      <c r="D12169" s="71"/>
    </row>
    <row r="12170" spans="4:4" x14ac:dyDescent="0.25">
      <c r="D12170" s="71"/>
    </row>
    <row r="12171" spans="4:4" x14ac:dyDescent="0.25">
      <c r="D12171" s="71"/>
    </row>
    <row r="12172" spans="4:4" x14ac:dyDescent="0.25">
      <c r="D12172" s="71"/>
    </row>
    <row r="12173" spans="4:4" x14ac:dyDescent="0.25">
      <c r="D12173" s="71"/>
    </row>
    <row r="12174" spans="4:4" x14ac:dyDescent="0.25">
      <c r="D12174" s="71"/>
    </row>
    <row r="12175" spans="4:4" x14ac:dyDescent="0.25">
      <c r="D12175" s="71"/>
    </row>
    <row r="12176" spans="4:4" x14ac:dyDescent="0.25">
      <c r="D12176" s="71"/>
    </row>
    <row r="12177" spans="4:37" x14ac:dyDescent="0.25">
      <c r="D12177" s="71"/>
    </row>
    <row r="12178" spans="4:37" x14ac:dyDescent="0.25">
      <c r="D12178" s="71"/>
    </row>
    <row r="12179" spans="4:37" x14ac:dyDescent="0.25">
      <c r="D12179" s="71" t="str" cm="1">
        <f t="array" ref="D12179">_xlfn.IFS(AK12179="1",CONCATENATE(C12179,"Regional"),AK12179="2",CONCATENATE(C12179,"Sectional"),AK12179="3",CONCATENATE(C12179,COUNTIF($C$1:C12179,C12179)))</f>
        <v>0</v>
      </c>
      <c r="AJ12179" s="70" t="str">
        <f t="shared" ref="AJ12179:AJ12242" si="1019">IF(AND(AH12179="",AI12179=""),"X","")</f>
        <v>X</v>
      </c>
      <c r="AK12179" s="70" t="str" cm="1">
        <f t="array" ref="AK12179">_xlfn.IFS(AH12179&lt;&gt;"","1",AI12179&lt;&gt;"","2",AJ12179&lt;&gt;"","3")</f>
        <v>3</v>
      </c>
    </row>
    <row r="12180" spans="4:37" x14ac:dyDescent="0.25">
      <c r="D12180" s="71" t="str" cm="1">
        <f t="array" ref="D12180">_xlfn.IFS(AK12180="1",CONCATENATE(C12180,"Regional"),AK12180="2",CONCATENATE(C12180,"Sectional"),AK12180="3",CONCATENATE(C12180,COUNTIF($C$1:C12180,C12180)))</f>
        <v>0</v>
      </c>
      <c r="AJ12180" s="70" t="str">
        <f t="shared" si="1019"/>
        <v>X</v>
      </c>
      <c r="AK12180" s="70" t="str" cm="1">
        <f t="array" ref="AK12180">_xlfn.IFS(AH12180&lt;&gt;"","1",AI12180&lt;&gt;"","2",AJ12180&lt;&gt;"","3")</f>
        <v>3</v>
      </c>
    </row>
    <row r="12181" spans="4:37" x14ac:dyDescent="0.25">
      <c r="D12181" s="71" t="str" cm="1">
        <f t="array" ref="D12181">_xlfn.IFS(AK12181="1",CONCATENATE(C12181,"Regional"),AK12181="2",CONCATENATE(C12181,"Sectional"),AK12181="3",CONCATENATE(C12181,COUNTIF($C$1:C12181,C12181)))</f>
        <v>0</v>
      </c>
      <c r="AJ12181" s="70" t="str">
        <f t="shared" si="1019"/>
        <v>X</v>
      </c>
      <c r="AK12181" s="70" t="str" cm="1">
        <f t="array" ref="AK12181">_xlfn.IFS(AH12181&lt;&gt;"","1",AI12181&lt;&gt;"","2",AJ12181&lt;&gt;"","3")</f>
        <v>3</v>
      </c>
    </row>
    <row r="12182" spans="4:37" x14ac:dyDescent="0.25">
      <c r="D12182" s="71" t="str" cm="1">
        <f t="array" ref="D12182">_xlfn.IFS(AK12182="1",CONCATENATE(C12182,"Regional"),AK12182="2",CONCATENATE(C12182,"Sectional"),AK12182="3",CONCATENATE(C12182,COUNTIF($C$1:C12182,C12182)))</f>
        <v>0</v>
      </c>
      <c r="AJ12182" s="70" t="str">
        <f t="shared" si="1019"/>
        <v>X</v>
      </c>
      <c r="AK12182" s="70" t="str" cm="1">
        <f t="array" ref="AK12182">_xlfn.IFS(AH12182&lt;&gt;"","1",AI12182&lt;&gt;"","2",AJ12182&lt;&gt;"","3")</f>
        <v>3</v>
      </c>
    </row>
    <row r="12183" spans="4:37" x14ac:dyDescent="0.25">
      <c r="D12183" s="71" t="str" cm="1">
        <f t="array" ref="D12183">_xlfn.IFS(AK12183="1",CONCATENATE(C12183,"Regional"),AK12183="2",CONCATENATE(C12183,"Sectional"),AK12183="3",CONCATENATE(C12183,COUNTIF($C$1:C12183,C12183)))</f>
        <v>0</v>
      </c>
      <c r="AJ12183" s="70" t="str">
        <f t="shared" si="1019"/>
        <v>X</v>
      </c>
      <c r="AK12183" s="70" t="str" cm="1">
        <f t="array" ref="AK12183">_xlfn.IFS(AH12183&lt;&gt;"","1",AI12183&lt;&gt;"","2",AJ12183&lt;&gt;"","3")</f>
        <v>3</v>
      </c>
    </row>
    <row r="12184" spans="4:37" x14ac:dyDescent="0.25">
      <c r="D12184" s="71" t="str" cm="1">
        <f t="array" ref="D12184">_xlfn.IFS(AK12184="1",CONCATENATE(C12184,"Regional"),AK12184="2",CONCATENATE(C12184,"Sectional"),AK12184="3",CONCATENATE(C12184,COUNTIF($C$1:C12184,C12184)))</f>
        <v>0</v>
      </c>
      <c r="AJ12184" s="70" t="str">
        <f t="shared" si="1019"/>
        <v>X</v>
      </c>
      <c r="AK12184" s="70" t="str" cm="1">
        <f t="array" ref="AK12184">_xlfn.IFS(AH12184&lt;&gt;"","1",AI12184&lt;&gt;"","2",AJ12184&lt;&gt;"","3")</f>
        <v>3</v>
      </c>
    </row>
    <row r="12185" spans="4:37" x14ac:dyDescent="0.25">
      <c r="D12185" s="71" t="str" cm="1">
        <f t="array" ref="D12185">_xlfn.IFS(AK12185="1",CONCATENATE(C12185,"Regional"),AK12185="2",CONCATENATE(C12185,"Sectional"),AK12185="3",CONCATENATE(C12185,COUNTIF($C$1:C12185,C12185)))</f>
        <v>0</v>
      </c>
      <c r="AJ12185" s="70" t="str">
        <f t="shared" si="1019"/>
        <v>X</v>
      </c>
      <c r="AK12185" s="70" t="str" cm="1">
        <f t="array" ref="AK12185">_xlfn.IFS(AH12185&lt;&gt;"","1",AI12185&lt;&gt;"","2",AJ12185&lt;&gt;"","3")</f>
        <v>3</v>
      </c>
    </row>
    <row r="12186" spans="4:37" x14ac:dyDescent="0.25">
      <c r="D12186" s="71" t="str" cm="1">
        <f t="array" ref="D12186">_xlfn.IFS(AK12186="1",CONCATENATE(C12186,"Regional"),AK12186="2",CONCATENATE(C12186,"Sectional"),AK12186="3",CONCATENATE(C12186,COUNTIF($C$1:C12186,C12186)))</f>
        <v>0</v>
      </c>
      <c r="AJ12186" s="70" t="str">
        <f t="shared" si="1019"/>
        <v>X</v>
      </c>
      <c r="AK12186" s="70" t="str" cm="1">
        <f t="array" ref="AK12186">_xlfn.IFS(AH12186&lt;&gt;"","1",AI12186&lt;&gt;"","2",AJ12186&lt;&gt;"","3")</f>
        <v>3</v>
      </c>
    </row>
    <row r="12187" spans="4:37" x14ac:dyDescent="0.25">
      <c r="AJ12187" s="70" t="str">
        <f t="shared" si="1019"/>
        <v>X</v>
      </c>
      <c r="AK12187" s="70" t="str" cm="1">
        <f t="array" ref="AK12187">_xlfn.IFS(AH12187&lt;&gt;"","1",AI12187&lt;&gt;"","2",AJ12187&lt;&gt;"","3")</f>
        <v>3</v>
      </c>
    </row>
    <row r="12188" spans="4:37" x14ac:dyDescent="0.25">
      <c r="AJ12188" s="70" t="str">
        <f t="shared" si="1019"/>
        <v>X</v>
      </c>
      <c r="AK12188" s="70" t="str" cm="1">
        <f t="array" ref="AK12188">_xlfn.IFS(AH12188&lt;&gt;"","1",AI12188&lt;&gt;"","2",AJ12188&lt;&gt;"","3")</f>
        <v>3</v>
      </c>
    </row>
    <row r="12189" spans="4:37" x14ac:dyDescent="0.25">
      <c r="AJ12189" s="70" t="str">
        <f t="shared" si="1019"/>
        <v>X</v>
      </c>
      <c r="AK12189" s="70" t="str" cm="1">
        <f t="array" ref="AK12189">_xlfn.IFS(AH12189&lt;&gt;"","1",AI12189&lt;&gt;"","2",AJ12189&lt;&gt;"","3")</f>
        <v>3</v>
      </c>
    </row>
    <row r="12190" spans="4:37" x14ac:dyDescent="0.25">
      <c r="AJ12190" s="70" t="str">
        <f t="shared" si="1019"/>
        <v>X</v>
      </c>
      <c r="AK12190" s="70" t="str" cm="1">
        <f t="array" ref="AK12190">_xlfn.IFS(AH12190&lt;&gt;"","1",AI12190&lt;&gt;"","2",AJ12190&lt;&gt;"","3")</f>
        <v>3</v>
      </c>
    </row>
    <row r="12191" spans="4:37" x14ac:dyDescent="0.25">
      <c r="AJ12191" s="70" t="str">
        <f t="shared" si="1019"/>
        <v>X</v>
      </c>
      <c r="AK12191" s="70" t="str" cm="1">
        <f t="array" ref="AK12191">_xlfn.IFS(AH12191&lt;&gt;"","1",AI12191&lt;&gt;"","2",AJ12191&lt;&gt;"","3")</f>
        <v>3</v>
      </c>
    </row>
    <row r="12192" spans="4:37" x14ac:dyDescent="0.25">
      <c r="AJ12192" s="70" t="str">
        <f t="shared" si="1019"/>
        <v>X</v>
      </c>
      <c r="AK12192" s="70" t="str" cm="1">
        <f t="array" ref="AK12192">_xlfn.IFS(AH12192&lt;&gt;"","1",AI12192&lt;&gt;"","2",AJ12192&lt;&gt;"","3")</f>
        <v>3</v>
      </c>
    </row>
    <row r="12193" spans="36:37" x14ac:dyDescent="0.25">
      <c r="AJ12193" s="70" t="str">
        <f t="shared" si="1019"/>
        <v>X</v>
      </c>
      <c r="AK12193" s="70" t="str" cm="1">
        <f t="array" ref="AK12193">_xlfn.IFS(AH12193&lt;&gt;"","1",AI12193&lt;&gt;"","2",AJ12193&lt;&gt;"","3")</f>
        <v>3</v>
      </c>
    </row>
    <row r="12194" spans="36:37" x14ac:dyDescent="0.25">
      <c r="AJ12194" s="70" t="str">
        <f t="shared" si="1019"/>
        <v>X</v>
      </c>
      <c r="AK12194" s="70" t="str" cm="1">
        <f t="array" ref="AK12194">_xlfn.IFS(AH12194&lt;&gt;"","1",AI12194&lt;&gt;"","2",AJ12194&lt;&gt;"","3")</f>
        <v>3</v>
      </c>
    </row>
    <row r="12195" spans="36:37" x14ac:dyDescent="0.25">
      <c r="AJ12195" s="70" t="str">
        <f t="shared" si="1019"/>
        <v>X</v>
      </c>
      <c r="AK12195" s="70" t="str" cm="1">
        <f t="array" ref="AK12195">_xlfn.IFS(AH12195&lt;&gt;"","1",AI12195&lt;&gt;"","2",AJ12195&lt;&gt;"","3")</f>
        <v>3</v>
      </c>
    </row>
    <row r="12196" spans="36:37" x14ac:dyDescent="0.25">
      <c r="AJ12196" s="70" t="str">
        <f t="shared" si="1019"/>
        <v>X</v>
      </c>
      <c r="AK12196" s="70" t="str" cm="1">
        <f t="array" ref="AK12196">_xlfn.IFS(AH12196&lt;&gt;"","1",AI12196&lt;&gt;"","2",AJ12196&lt;&gt;"","3")</f>
        <v>3</v>
      </c>
    </row>
    <row r="12197" spans="36:37" x14ac:dyDescent="0.25">
      <c r="AJ12197" s="70" t="str">
        <f t="shared" si="1019"/>
        <v>X</v>
      </c>
      <c r="AK12197" s="70" t="str" cm="1">
        <f t="array" ref="AK12197">_xlfn.IFS(AH12197&lt;&gt;"","1",AI12197&lt;&gt;"","2",AJ12197&lt;&gt;"","3")</f>
        <v>3</v>
      </c>
    </row>
    <row r="12198" spans="36:37" x14ac:dyDescent="0.25">
      <c r="AJ12198" s="70" t="str">
        <f t="shared" si="1019"/>
        <v>X</v>
      </c>
      <c r="AK12198" s="70" t="str" cm="1">
        <f t="array" ref="AK12198">_xlfn.IFS(AH12198&lt;&gt;"","1",AI12198&lt;&gt;"","2",AJ12198&lt;&gt;"","3")</f>
        <v>3</v>
      </c>
    </row>
    <row r="12199" spans="36:37" x14ac:dyDescent="0.25">
      <c r="AJ12199" s="70" t="str">
        <f t="shared" si="1019"/>
        <v>X</v>
      </c>
      <c r="AK12199" s="70" t="str" cm="1">
        <f t="array" ref="AK12199">_xlfn.IFS(AH12199&lt;&gt;"","1",AI12199&lt;&gt;"","2",AJ12199&lt;&gt;"","3")</f>
        <v>3</v>
      </c>
    </row>
    <row r="12200" spans="36:37" x14ac:dyDescent="0.25">
      <c r="AJ12200" s="70" t="str">
        <f t="shared" si="1019"/>
        <v>X</v>
      </c>
      <c r="AK12200" s="70" t="str" cm="1">
        <f t="array" ref="AK12200">_xlfn.IFS(AH12200&lt;&gt;"","1",AI12200&lt;&gt;"","2",AJ12200&lt;&gt;"","3")</f>
        <v>3</v>
      </c>
    </row>
    <row r="12201" spans="36:37" x14ac:dyDescent="0.25">
      <c r="AJ12201" s="70" t="str">
        <f t="shared" si="1019"/>
        <v>X</v>
      </c>
      <c r="AK12201" s="70" t="str" cm="1">
        <f t="array" ref="AK12201">_xlfn.IFS(AH12201&lt;&gt;"","1",AI12201&lt;&gt;"","2",AJ12201&lt;&gt;"","3")</f>
        <v>3</v>
      </c>
    </row>
    <row r="12202" spans="36:37" x14ac:dyDescent="0.25">
      <c r="AJ12202" s="70" t="str">
        <f t="shared" si="1019"/>
        <v>X</v>
      </c>
      <c r="AK12202" s="70" t="str" cm="1">
        <f t="array" ref="AK12202">_xlfn.IFS(AH12202&lt;&gt;"","1",AI12202&lt;&gt;"","2",AJ12202&lt;&gt;"","3")</f>
        <v>3</v>
      </c>
    </row>
    <row r="12203" spans="36:37" x14ac:dyDescent="0.25">
      <c r="AJ12203" s="70" t="str">
        <f t="shared" si="1019"/>
        <v>X</v>
      </c>
      <c r="AK12203" s="70" t="str" cm="1">
        <f t="array" ref="AK12203">_xlfn.IFS(AH12203&lt;&gt;"","1",AI12203&lt;&gt;"","2",AJ12203&lt;&gt;"","3")</f>
        <v>3</v>
      </c>
    </row>
    <row r="12204" spans="36:37" x14ac:dyDescent="0.25">
      <c r="AJ12204" s="70" t="str">
        <f t="shared" si="1019"/>
        <v>X</v>
      </c>
      <c r="AK12204" s="70" t="str" cm="1">
        <f t="array" ref="AK12204">_xlfn.IFS(AH12204&lt;&gt;"","1",AI12204&lt;&gt;"","2",AJ12204&lt;&gt;"","3")</f>
        <v>3</v>
      </c>
    </row>
    <row r="12205" spans="36:37" x14ac:dyDescent="0.25">
      <c r="AJ12205" s="70" t="str">
        <f t="shared" si="1019"/>
        <v>X</v>
      </c>
      <c r="AK12205" s="70" t="str" cm="1">
        <f t="array" ref="AK12205">_xlfn.IFS(AH12205&lt;&gt;"","1",AI12205&lt;&gt;"","2",AJ12205&lt;&gt;"","3")</f>
        <v>3</v>
      </c>
    </row>
    <row r="12206" spans="36:37" x14ac:dyDescent="0.25">
      <c r="AJ12206" s="70" t="str">
        <f t="shared" si="1019"/>
        <v>X</v>
      </c>
      <c r="AK12206" s="70" t="str" cm="1">
        <f t="array" ref="AK12206">_xlfn.IFS(AH12206&lt;&gt;"","1",AI12206&lt;&gt;"","2",AJ12206&lt;&gt;"","3")</f>
        <v>3</v>
      </c>
    </row>
    <row r="12207" spans="36:37" x14ac:dyDescent="0.25">
      <c r="AJ12207" s="70" t="str">
        <f t="shared" si="1019"/>
        <v>X</v>
      </c>
      <c r="AK12207" s="70" t="str" cm="1">
        <f t="array" ref="AK12207">_xlfn.IFS(AH12207&lt;&gt;"","1",AI12207&lt;&gt;"","2",AJ12207&lt;&gt;"","3")</f>
        <v>3</v>
      </c>
    </row>
    <row r="12208" spans="36:37" x14ac:dyDescent="0.25">
      <c r="AJ12208" s="70" t="str">
        <f t="shared" si="1019"/>
        <v>X</v>
      </c>
      <c r="AK12208" s="70" t="str" cm="1">
        <f t="array" ref="AK12208">_xlfn.IFS(AH12208&lt;&gt;"","1",AI12208&lt;&gt;"","2",AJ12208&lt;&gt;"","3")</f>
        <v>3</v>
      </c>
    </row>
    <row r="12209" spans="36:37" x14ac:dyDescent="0.25">
      <c r="AJ12209" s="70" t="str">
        <f t="shared" si="1019"/>
        <v>X</v>
      </c>
      <c r="AK12209" s="70" t="str" cm="1">
        <f t="array" ref="AK12209">_xlfn.IFS(AH12209&lt;&gt;"","1",AI12209&lt;&gt;"","2",AJ12209&lt;&gt;"","3")</f>
        <v>3</v>
      </c>
    </row>
    <row r="12210" spans="36:37" x14ac:dyDescent="0.25">
      <c r="AJ12210" s="70" t="str">
        <f t="shared" si="1019"/>
        <v>X</v>
      </c>
      <c r="AK12210" s="70" t="str" cm="1">
        <f t="array" ref="AK12210">_xlfn.IFS(AH12210&lt;&gt;"","1",AI12210&lt;&gt;"","2",AJ12210&lt;&gt;"","3")</f>
        <v>3</v>
      </c>
    </row>
    <row r="12211" spans="36:37" x14ac:dyDescent="0.25">
      <c r="AJ12211" s="70" t="str">
        <f t="shared" si="1019"/>
        <v>X</v>
      </c>
      <c r="AK12211" s="70" t="str" cm="1">
        <f t="array" ref="AK12211">_xlfn.IFS(AH12211&lt;&gt;"","1",AI12211&lt;&gt;"","2",AJ12211&lt;&gt;"","3")</f>
        <v>3</v>
      </c>
    </row>
    <row r="12212" spans="36:37" x14ac:dyDescent="0.25">
      <c r="AJ12212" s="70" t="str">
        <f t="shared" si="1019"/>
        <v>X</v>
      </c>
      <c r="AK12212" s="70" t="str" cm="1">
        <f t="array" ref="AK12212">_xlfn.IFS(AH12212&lt;&gt;"","1",AI12212&lt;&gt;"","2",AJ12212&lt;&gt;"","3")</f>
        <v>3</v>
      </c>
    </row>
    <row r="12213" spans="36:37" x14ac:dyDescent="0.25">
      <c r="AJ12213" s="70" t="str">
        <f t="shared" si="1019"/>
        <v>X</v>
      </c>
      <c r="AK12213" s="70" t="str" cm="1">
        <f t="array" ref="AK12213">_xlfn.IFS(AH12213&lt;&gt;"","1",AI12213&lt;&gt;"","2",AJ12213&lt;&gt;"","3")</f>
        <v>3</v>
      </c>
    </row>
    <row r="12214" spans="36:37" x14ac:dyDescent="0.25">
      <c r="AJ12214" s="70" t="str">
        <f t="shared" si="1019"/>
        <v>X</v>
      </c>
      <c r="AK12214" s="70" t="str" cm="1">
        <f t="array" ref="AK12214">_xlfn.IFS(AH12214&lt;&gt;"","1",AI12214&lt;&gt;"","2",AJ12214&lt;&gt;"","3")</f>
        <v>3</v>
      </c>
    </row>
    <row r="12215" spans="36:37" x14ac:dyDescent="0.25">
      <c r="AJ12215" s="70" t="str">
        <f t="shared" si="1019"/>
        <v>X</v>
      </c>
      <c r="AK12215" s="70" t="str" cm="1">
        <f t="array" ref="AK12215">_xlfn.IFS(AH12215&lt;&gt;"","1",AI12215&lt;&gt;"","2",AJ12215&lt;&gt;"","3")</f>
        <v>3</v>
      </c>
    </row>
    <row r="12216" spans="36:37" x14ac:dyDescent="0.25">
      <c r="AJ12216" s="70" t="str">
        <f t="shared" si="1019"/>
        <v>X</v>
      </c>
      <c r="AK12216" s="70" t="str" cm="1">
        <f t="array" ref="AK12216">_xlfn.IFS(AH12216&lt;&gt;"","1",AI12216&lt;&gt;"","2",AJ12216&lt;&gt;"","3")</f>
        <v>3</v>
      </c>
    </row>
    <row r="12217" spans="36:37" x14ac:dyDescent="0.25">
      <c r="AJ12217" s="70" t="str">
        <f t="shared" si="1019"/>
        <v>X</v>
      </c>
      <c r="AK12217" s="70" t="str" cm="1">
        <f t="array" ref="AK12217">_xlfn.IFS(AH12217&lt;&gt;"","1",AI12217&lt;&gt;"","2",AJ12217&lt;&gt;"","3")</f>
        <v>3</v>
      </c>
    </row>
    <row r="12218" spans="36:37" x14ac:dyDescent="0.25">
      <c r="AJ12218" s="70" t="str">
        <f t="shared" si="1019"/>
        <v>X</v>
      </c>
      <c r="AK12218" s="70" t="str" cm="1">
        <f t="array" ref="AK12218">_xlfn.IFS(AH12218&lt;&gt;"","1",AI12218&lt;&gt;"","2",AJ12218&lt;&gt;"","3")</f>
        <v>3</v>
      </c>
    </row>
    <row r="12219" spans="36:37" x14ac:dyDescent="0.25">
      <c r="AJ12219" s="70" t="str">
        <f t="shared" si="1019"/>
        <v>X</v>
      </c>
      <c r="AK12219" s="70" t="str" cm="1">
        <f t="array" ref="AK12219">_xlfn.IFS(AH12219&lt;&gt;"","1",AI12219&lt;&gt;"","2",AJ12219&lt;&gt;"","3")</f>
        <v>3</v>
      </c>
    </row>
    <row r="12220" spans="36:37" x14ac:dyDescent="0.25">
      <c r="AJ12220" s="70" t="str">
        <f t="shared" si="1019"/>
        <v>X</v>
      </c>
      <c r="AK12220" s="70" t="str" cm="1">
        <f t="array" ref="AK12220">_xlfn.IFS(AH12220&lt;&gt;"","1",AI12220&lt;&gt;"","2",AJ12220&lt;&gt;"","3")</f>
        <v>3</v>
      </c>
    </row>
    <row r="12221" spans="36:37" x14ac:dyDescent="0.25">
      <c r="AJ12221" s="70" t="str">
        <f t="shared" si="1019"/>
        <v>X</v>
      </c>
      <c r="AK12221" s="70" t="str" cm="1">
        <f t="array" ref="AK12221">_xlfn.IFS(AH12221&lt;&gt;"","1",AI12221&lt;&gt;"","2",AJ12221&lt;&gt;"","3")</f>
        <v>3</v>
      </c>
    </row>
    <row r="12222" spans="36:37" x14ac:dyDescent="0.25">
      <c r="AJ12222" s="70" t="str">
        <f t="shared" si="1019"/>
        <v>X</v>
      </c>
      <c r="AK12222" s="70" t="str" cm="1">
        <f t="array" ref="AK12222">_xlfn.IFS(AH12222&lt;&gt;"","1",AI12222&lt;&gt;"","2",AJ12222&lt;&gt;"","3")</f>
        <v>3</v>
      </c>
    </row>
    <row r="12223" spans="36:37" x14ac:dyDescent="0.25">
      <c r="AJ12223" s="70" t="str">
        <f t="shared" si="1019"/>
        <v>X</v>
      </c>
      <c r="AK12223" s="70" t="str" cm="1">
        <f t="array" ref="AK12223">_xlfn.IFS(AH12223&lt;&gt;"","1",AI12223&lt;&gt;"","2",AJ12223&lt;&gt;"","3")</f>
        <v>3</v>
      </c>
    </row>
    <row r="12224" spans="36:37" x14ac:dyDescent="0.25">
      <c r="AJ12224" s="70" t="str">
        <f t="shared" si="1019"/>
        <v>X</v>
      </c>
      <c r="AK12224" s="70" t="str" cm="1">
        <f t="array" ref="AK12224">_xlfn.IFS(AH12224&lt;&gt;"","1",AI12224&lt;&gt;"","2",AJ12224&lt;&gt;"","3")</f>
        <v>3</v>
      </c>
    </row>
    <row r="12225" spans="36:37" x14ac:dyDescent="0.25">
      <c r="AJ12225" s="70" t="str">
        <f t="shared" si="1019"/>
        <v>X</v>
      </c>
      <c r="AK12225" s="70" t="str" cm="1">
        <f t="array" ref="AK12225">_xlfn.IFS(AH12225&lt;&gt;"","1",AI12225&lt;&gt;"","2",AJ12225&lt;&gt;"","3")</f>
        <v>3</v>
      </c>
    </row>
    <row r="12226" spans="36:37" x14ac:dyDescent="0.25">
      <c r="AJ12226" s="70" t="str">
        <f t="shared" si="1019"/>
        <v>X</v>
      </c>
      <c r="AK12226" s="70" t="str" cm="1">
        <f t="array" ref="AK12226">_xlfn.IFS(AH12226&lt;&gt;"","1",AI12226&lt;&gt;"","2",AJ12226&lt;&gt;"","3")</f>
        <v>3</v>
      </c>
    </row>
    <row r="12227" spans="36:37" x14ac:dyDescent="0.25">
      <c r="AJ12227" s="70" t="str">
        <f t="shared" si="1019"/>
        <v>X</v>
      </c>
      <c r="AK12227" s="70" t="str" cm="1">
        <f t="array" ref="AK12227">_xlfn.IFS(AH12227&lt;&gt;"","1",AI12227&lt;&gt;"","2",AJ12227&lt;&gt;"","3")</f>
        <v>3</v>
      </c>
    </row>
    <row r="12228" spans="36:37" x14ac:dyDescent="0.25">
      <c r="AJ12228" s="70" t="str">
        <f t="shared" si="1019"/>
        <v>X</v>
      </c>
      <c r="AK12228" s="70" t="str" cm="1">
        <f t="array" ref="AK12228">_xlfn.IFS(AH12228&lt;&gt;"","1",AI12228&lt;&gt;"","2",AJ12228&lt;&gt;"","3")</f>
        <v>3</v>
      </c>
    </row>
    <row r="12229" spans="36:37" x14ac:dyDescent="0.25">
      <c r="AJ12229" s="70" t="str">
        <f t="shared" si="1019"/>
        <v>X</v>
      </c>
      <c r="AK12229" s="70" t="str" cm="1">
        <f t="array" ref="AK12229">_xlfn.IFS(AH12229&lt;&gt;"","1",AI12229&lt;&gt;"","2",AJ12229&lt;&gt;"","3")</f>
        <v>3</v>
      </c>
    </row>
    <row r="12230" spans="36:37" x14ac:dyDescent="0.25">
      <c r="AJ12230" s="70" t="str">
        <f t="shared" si="1019"/>
        <v>X</v>
      </c>
      <c r="AK12230" s="70" t="str" cm="1">
        <f t="array" ref="AK12230">_xlfn.IFS(AH12230&lt;&gt;"","1",AI12230&lt;&gt;"","2",AJ12230&lt;&gt;"","3")</f>
        <v>3</v>
      </c>
    </row>
    <row r="12231" spans="36:37" x14ac:dyDescent="0.25">
      <c r="AJ12231" s="70" t="str">
        <f t="shared" si="1019"/>
        <v>X</v>
      </c>
      <c r="AK12231" s="70" t="str" cm="1">
        <f t="array" ref="AK12231">_xlfn.IFS(AH12231&lt;&gt;"","1",AI12231&lt;&gt;"","2",AJ12231&lt;&gt;"","3")</f>
        <v>3</v>
      </c>
    </row>
    <row r="12232" spans="36:37" x14ac:dyDescent="0.25">
      <c r="AJ12232" s="70" t="str">
        <f t="shared" si="1019"/>
        <v>X</v>
      </c>
      <c r="AK12232" s="70" t="str" cm="1">
        <f t="array" ref="AK12232">_xlfn.IFS(AH12232&lt;&gt;"","1",AI12232&lt;&gt;"","2",AJ12232&lt;&gt;"","3")</f>
        <v>3</v>
      </c>
    </row>
    <row r="12233" spans="36:37" x14ac:dyDescent="0.25">
      <c r="AJ12233" s="70" t="str">
        <f t="shared" si="1019"/>
        <v>X</v>
      </c>
      <c r="AK12233" s="70" t="str" cm="1">
        <f t="array" ref="AK12233">_xlfn.IFS(AH12233&lt;&gt;"","1",AI12233&lt;&gt;"","2",AJ12233&lt;&gt;"","3")</f>
        <v>3</v>
      </c>
    </row>
    <row r="12234" spans="36:37" x14ac:dyDescent="0.25">
      <c r="AJ12234" s="70" t="str">
        <f t="shared" si="1019"/>
        <v>X</v>
      </c>
      <c r="AK12234" s="70" t="str" cm="1">
        <f t="array" ref="AK12234">_xlfn.IFS(AH12234&lt;&gt;"","1",AI12234&lt;&gt;"","2",AJ12234&lt;&gt;"","3")</f>
        <v>3</v>
      </c>
    </row>
    <row r="12235" spans="36:37" x14ac:dyDescent="0.25">
      <c r="AJ12235" s="70" t="str">
        <f t="shared" si="1019"/>
        <v>X</v>
      </c>
      <c r="AK12235" s="70" t="str" cm="1">
        <f t="array" ref="AK12235">_xlfn.IFS(AH12235&lt;&gt;"","1",AI12235&lt;&gt;"","2",AJ12235&lt;&gt;"","3")</f>
        <v>3</v>
      </c>
    </row>
    <row r="12236" spans="36:37" x14ac:dyDescent="0.25">
      <c r="AJ12236" s="70" t="str">
        <f t="shared" si="1019"/>
        <v>X</v>
      </c>
      <c r="AK12236" s="70" t="str" cm="1">
        <f t="array" ref="AK12236">_xlfn.IFS(AH12236&lt;&gt;"","1",AI12236&lt;&gt;"","2",AJ12236&lt;&gt;"","3")</f>
        <v>3</v>
      </c>
    </row>
    <row r="12237" spans="36:37" x14ac:dyDescent="0.25">
      <c r="AJ12237" s="70" t="str">
        <f t="shared" si="1019"/>
        <v>X</v>
      </c>
      <c r="AK12237" s="70" t="str" cm="1">
        <f t="array" ref="AK12237">_xlfn.IFS(AH12237&lt;&gt;"","1",AI12237&lt;&gt;"","2",AJ12237&lt;&gt;"","3")</f>
        <v>3</v>
      </c>
    </row>
    <row r="12238" spans="36:37" x14ac:dyDescent="0.25">
      <c r="AJ12238" s="70" t="str">
        <f t="shared" si="1019"/>
        <v>X</v>
      </c>
      <c r="AK12238" s="70" t="str" cm="1">
        <f t="array" ref="AK12238">_xlfn.IFS(AH12238&lt;&gt;"","1",AI12238&lt;&gt;"","2",AJ12238&lt;&gt;"","3")</f>
        <v>3</v>
      </c>
    </row>
    <row r="12239" spans="36:37" x14ac:dyDescent="0.25">
      <c r="AJ12239" s="70" t="str">
        <f t="shared" si="1019"/>
        <v>X</v>
      </c>
      <c r="AK12239" s="70" t="str" cm="1">
        <f t="array" ref="AK12239">_xlfn.IFS(AH12239&lt;&gt;"","1",AI12239&lt;&gt;"","2",AJ12239&lt;&gt;"","3")</f>
        <v>3</v>
      </c>
    </row>
    <row r="12240" spans="36:37" x14ac:dyDescent="0.25">
      <c r="AJ12240" s="70" t="str">
        <f t="shared" si="1019"/>
        <v>X</v>
      </c>
      <c r="AK12240" s="70" t="str" cm="1">
        <f t="array" ref="AK12240">_xlfn.IFS(AH12240&lt;&gt;"","1",AI12240&lt;&gt;"","2",AJ12240&lt;&gt;"","3")</f>
        <v>3</v>
      </c>
    </row>
    <row r="12241" spans="36:37" x14ac:dyDescent="0.25">
      <c r="AJ12241" s="70" t="str">
        <f t="shared" si="1019"/>
        <v>X</v>
      </c>
      <c r="AK12241" s="70" t="str" cm="1">
        <f t="array" ref="AK12241">_xlfn.IFS(AH12241&lt;&gt;"","1",AI12241&lt;&gt;"","2",AJ12241&lt;&gt;"","3")</f>
        <v>3</v>
      </c>
    </row>
    <row r="12242" spans="36:37" x14ac:dyDescent="0.25">
      <c r="AJ12242" s="70" t="str">
        <f t="shared" si="1019"/>
        <v>X</v>
      </c>
      <c r="AK12242" s="70" t="str" cm="1">
        <f t="array" ref="AK12242">_xlfn.IFS(AH12242&lt;&gt;"","1",AI12242&lt;&gt;"","2",AJ12242&lt;&gt;"","3")</f>
        <v>3</v>
      </c>
    </row>
    <row r="12243" spans="36:37" x14ac:dyDescent="0.25">
      <c r="AJ12243" s="70" t="str">
        <f t="shared" ref="AJ12243:AJ12306" si="1020">IF(AND(AH12243="",AI12243=""),"X","")</f>
        <v>X</v>
      </c>
      <c r="AK12243" s="70" t="str" cm="1">
        <f t="array" ref="AK12243">_xlfn.IFS(AH12243&lt;&gt;"","1",AI12243&lt;&gt;"","2",AJ12243&lt;&gt;"","3")</f>
        <v>3</v>
      </c>
    </row>
    <row r="12244" spans="36:37" x14ac:dyDescent="0.25">
      <c r="AJ12244" s="70" t="str">
        <f t="shared" si="1020"/>
        <v>X</v>
      </c>
      <c r="AK12244" s="70" t="str" cm="1">
        <f t="array" ref="AK12244">_xlfn.IFS(AH12244&lt;&gt;"","1",AI12244&lt;&gt;"","2",AJ12244&lt;&gt;"","3")</f>
        <v>3</v>
      </c>
    </row>
    <row r="12245" spans="36:37" x14ac:dyDescent="0.25">
      <c r="AJ12245" s="70" t="str">
        <f t="shared" si="1020"/>
        <v>X</v>
      </c>
      <c r="AK12245" s="70" t="str" cm="1">
        <f t="array" ref="AK12245">_xlfn.IFS(AH12245&lt;&gt;"","1",AI12245&lt;&gt;"","2",AJ12245&lt;&gt;"","3")</f>
        <v>3</v>
      </c>
    </row>
    <row r="12246" spans="36:37" x14ac:dyDescent="0.25">
      <c r="AJ12246" s="70" t="str">
        <f t="shared" si="1020"/>
        <v>X</v>
      </c>
      <c r="AK12246" s="70" t="str" cm="1">
        <f t="array" ref="AK12246">_xlfn.IFS(AH12246&lt;&gt;"","1",AI12246&lt;&gt;"","2",AJ12246&lt;&gt;"","3")</f>
        <v>3</v>
      </c>
    </row>
    <row r="12247" spans="36:37" x14ac:dyDescent="0.25">
      <c r="AJ12247" s="70" t="str">
        <f t="shared" si="1020"/>
        <v>X</v>
      </c>
      <c r="AK12247" s="70" t="str" cm="1">
        <f t="array" ref="AK12247">_xlfn.IFS(AH12247&lt;&gt;"","1",AI12247&lt;&gt;"","2",AJ12247&lt;&gt;"","3")</f>
        <v>3</v>
      </c>
    </row>
    <row r="12248" spans="36:37" x14ac:dyDescent="0.25">
      <c r="AJ12248" s="70" t="str">
        <f t="shared" si="1020"/>
        <v>X</v>
      </c>
      <c r="AK12248" s="70" t="str" cm="1">
        <f t="array" ref="AK12248">_xlfn.IFS(AH12248&lt;&gt;"","1",AI12248&lt;&gt;"","2",AJ12248&lt;&gt;"","3")</f>
        <v>3</v>
      </c>
    </row>
    <row r="12249" spans="36:37" x14ac:dyDescent="0.25">
      <c r="AJ12249" s="70" t="str">
        <f t="shared" si="1020"/>
        <v>X</v>
      </c>
      <c r="AK12249" s="70" t="str" cm="1">
        <f t="array" ref="AK12249">_xlfn.IFS(AH12249&lt;&gt;"","1",AI12249&lt;&gt;"","2",AJ12249&lt;&gt;"","3")</f>
        <v>3</v>
      </c>
    </row>
    <row r="12250" spans="36:37" x14ac:dyDescent="0.25">
      <c r="AJ12250" s="70" t="str">
        <f t="shared" si="1020"/>
        <v>X</v>
      </c>
      <c r="AK12250" s="70" t="str" cm="1">
        <f t="array" ref="AK12250">_xlfn.IFS(AH12250&lt;&gt;"","1",AI12250&lt;&gt;"","2",AJ12250&lt;&gt;"","3")</f>
        <v>3</v>
      </c>
    </row>
    <row r="12251" spans="36:37" x14ac:dyDescent="0.25">
      <c r="AJ12251" s="70" t="str">
        <f t="shared" si="1020"/>
        <v>X</v>
      </c>
      <c r="AK12251" s="70" t="str" cm="1">
        <f t="array" ref="AK12251">_xlfn.IFS(AH12251&lt;&gt;"","1",AI12251&lt;&gt;"","2",AJ12251&lt;&gt;"","3")</f>
        <v>3</v>
      </c>
    </row>
    <row r="12252" spans="36:37" x14ac:dyDescent="0.25">
      <c r="AJ12252" s="70" t="str">
        <f t="shared" si="1020"/>
        <v>X</v>
      </c>
      <c r="AK12252" s="70" t="str" cm="1">
        <f t="array" ref="AK12252">_xlfn.IFS(AH12252&lt;&gt;"","1",AI12252&lt;&gt;"","2",AJ12252&lt;&gt;"","3")</f>
        <v>3</v>
      </c>
    </row>
    <row r="12253" spans="36:37" x14ac:dyDescent="0.25">
      <c r="AJ12253" s="70" t="str">
        <f t="shared" si="1020"/>
        <v>X</v>
      </c>
      <c r="AK12253" s="70" t="str" cm="1">
        <f t="array" ref="AK12253">_xlfn.IFS(AH12253&lt;&gt;"","1",AI12253&lt;&gt;"","2",AJ12253&lt;&gt;"","3")</f>
        <v>3</v>
      </c>
    </row>
    <row r="12254" spans="36:37" x14ac:dyDescent="0.25">
      <c r="AJ12254" s="70" t="str">
        <f t="shared" si="1020"/>
        <v>X</v>
      </c>
      <c r="AK12254" s="70" t="str" cm="1">
        <f t="array" ref="AK12254">_xlfn.IFS(AH12254&lt;&gt;"","1",AI12254&lt;&gt;"","2",AJ12254&lt;&gt;"","3")</f>
        <v>3</v>
      </c>
    </row>
    <row r="12255" spans="36:37" x14ac:dyDescent="0.25">
      <c r="AJ12255" s="70" t="str">
        <f t="shared" si="1020"/>
        <v>X</v>
      </c>
      <c r="AK12255" s="70" t="str" cm="1">
        <f t="array" ref="AK12255">_xlfn.IFS(AH12255&lt;&gt;"","1",AI12255&lt;&gt;"","2",AJ12255&lt;&gt;"","3")</f>
        <v>3</v>
      </c>
    </row>
    <row r="12256" spans="36:37" x14ac:dyDescent="0.25">
      <c r="AJ12256" s="70" t="str">
        <f t="shared" si="1020"/>
        <v>X</v>
      </c>
      <c r="AK12256" s="70" t="str" cm="1">
        <f t="array" ref="AK12256">_xlfn.IFS(AH12256&lt;&gt;"","1",AI12256&lt;&gt;"","2",AJ12256&lt;&gt;"","3")</f>
        <v>3</v>
      </c>
    </row>
    <row r="12257" spans="36:37" x14ac:dyDescent="0.25">
      <c r="AJ12257" s="70" t="str">
        <f t="shared" si="1020"/>
        <v>X</v>
      </c>
      <c r="AK12257" s="70" t="str" cm="1">
        <f t="array" ref="AK12257">_xlfn.IFS(AH12257&lt;&gt;"","1",AI12257&lt;&gt;"","2",AJ12257&lt;&gt;"","3")</f>
        <v>3</v>
      </c>
    </row>
    <row r="12258" spans="36:37" x14ac:dyDescent="0.25">
      <c r="AJ12258" s="70" t="str">
        <f t="shared" si="1020"/>
        <v>X</v>
      </c>
      <c r="AK12258" s="70" t="str" cm="1">
        <f t="array" ref="AK12258">_xlfn.IFS(AH12258&lt;&gt;"","1",AI12258&lt;&gt;"","2",AJ12258&lt;&gt;"","3")</f>
        <v>3</v>
      </c>
    </row>
    <row r="12259" spans="36:37" x14ac:dyDescent="0.25">
      <c r="AJ12259" s="70" t="str">
        <f t="shared" si="1020"/>
        <v>X</v>
      </c>
      <c r="AK12259" s="70" t="str" cm="1">
        <f t="array" ref="AK12259">_xlfn.IFS(AH12259&lt;&gt;"","1",AI12259&lt;&gt;"","2",AJ12259&lt;&gt;"","3")</f>
        <v>3</v>
      </c>
    </row>
    <row r="12260" spans="36:37" x14ac:dyDescent="0.25">
      <c r="AJ12260" s="70" t="str">
        <f t="shared" si="1020"/>
        <v>X</v>
      </c>
      <c r="AK12260" s="70" t="str" cm="1">
        <f t="array" ref="AK12260">_xlfn.IFS(AH12260&lt;&gt;"","1",AI12260&lt;&gt;"","2",AJ12260&lt;&gt;"","3")</f>
        <v>3</v>
      </c>
    </row>
    <row r="12261" spans="36:37" x14ac:dyDescent="0.25">
      <c r="AJ12261" s="70" t="str">
        <f t="shared" si="1020"/>
        <v>X</v>
      </c>
      <c r="AK12261" s="70" t="str" cm="1">
        <f t="array" ref="AK12261">_xlfn.IFS(AH12261&lt;&gt;"","1",AI12261&lt;&gt;"","2",AJ12261&lt;&gt;"","3")</f>
        <v>3</v>
      </c>
    </row>
    <row r="12262" spans="36:37" x14ac:dyDescent="0.25">
      <c r="AJ12262" s="70" t="str">
        <f t="shared" si="1020"/>
        <v>X</v>
      </c>
      <c r="AK12262" s="70" t="str" cm="1">
        <f t="array" ref="AK12262">_xlfn.IFS(AH12262&lt;&gt;"","1",AI12262&lt;&gt;"","2",AJ12262&lt;&gt;"","3")</f>
        <v>3</v>
      </c>
    </row>
    <row r="12263" spans="36:37" x14ac:dyDescent="0.25">
      <c r="AJ12263" s="70" t="str">
        <f t="shared" si="1020"/>
        <v>X</v>
      </c>
      <c r="AK12263" s="70" t="str" cm="1">
        <f t="array" ref="AK12263">_xlfn.IFS(AH12263&lt;&gt;"","1",AI12263&lt;&gt;"","2",AJ12263&lt;&gt;"","3")</f>
        <v>3</v>
      </c>
    </row>
    <row r="12264" spans="36:37" x14ac:dyDescent="0.25">
      <c r="AJ12264" s="70" t="str">
        <f t="shared" si="1020"/>
        <v>X</v>
      </c>
      <c r="AK12264" s="70" t="str" cm="1">
        <f t="array" ref="AK12264">_xlfn.IFS(AH12264&lt;&gt;"","1",AI12264&lt;&gt;"","2",AJ12264&lt;&gt;"","3")</f>
        <v>3</v>
      </c>
    </row>
    <row r="12265" spans="36:37" x14ac:dyDescent="0.25">
      <c r="AJ12265" s="70" t="str">
        <f t="shared" si="1020"/>
        <v>X</v>
      </c>
      <c r="AK12265" s="70" t="str" cm="1">
        <f t="array" ref="AK12265">_xlfn.IFS(AH12265&lt;&gt;"","1",AI12265&lt;&gt;"","2",AJ12265&lt;&gt;"","3")</f>
        <v>3</v>
      </c>
    </row>
    <row r="12266" spans="36:37" x14ac:dyDescent="0.25">
      <c r="AJ12266" s="70" t="str">
        <f t="shared" si="1020"/>
        <v>X</v>
      </c>
      <c r="AK12266" s="70" t="str" cm="1">
        <f t="array" ref="AK12266">_xlfn.IFS(AH12266&lt;&gt;"","1",AI12266&lt;&gt;"","2",AJ12266&lt;&gt;"","3")</f>
        <v>3</v>
      </c>
    </row>
    <row r="12267" spans="36:37" x14ac:dyDescent="0.25">
      <c r="AJ12267" s="70" t="str">
        <f t="shared" si="1020"/>
        <v>X</v>
      </c>
      <c r="AK12267" s="70" t="str" cm="1">
        <f t="array" ref="AK12267">_xlfn.IFS(AH12267&lt;&gt;"","1",AI12267&lt;&gt;"","2",AJ12267&lt;&gt;"","3")</f>
        <v>3</v>
      </c>
    </row>
    <row r="12268" spans="36:37" x14ac:dyDescent="0.25">
      <c r="AJ12268" s="70" t="str">
        <f t="shared" si="1020"/>
        <v>X</v>
      </c>
      <c r="AK12268" s="70" t="str" cm="1">
        <f t="array" ref="AK12268">_xlfn.IFS(AH12268&lt;&gt;"","1",AI12268&lt;&gt;"","2",AJ12268&lt;&gt;"","3")</f>
        <v>3</v>
      </c>
    </row>
    <row r="12269" spans="36:37" x14ac:dyDescent="0.25">
      <c r="AJ12269" s="70" t="str">
        <f t="shared" si="1020"/>
        <v>X</v>
      </c>
      <c r="AK12269" s="70" t="str" cm="1">
        <f t="array" ref="AK12269">_xlfn.IFS(AH12269&lt;&gt;"","1",AI12269&lt;&gt;"","2",AJ12269&lt;&gt;"","3")</f>
        <v>3</v>
      </c>
    </row>
    <row r="12270" spans="36:37" x14ac:dyDescent="0.25">
      <c r="AJ12270" s="70" t="str">
        <f t="shared" si="1020"/>
        <v>X</v>
      </c>
      <c r="AK12270" s="70" t="str" cm="1">
        <f t="array" ref="AK12270">_xlfn.IFS(AH12270&lt;&gt;"","1",AI12270&lt;&gt;"","2",AJ12270&lt;&gt;"","3")</f>
        <v>3</v>
      </c>
    </row>
    <row r="12271" spans="36:37" x14ac:dyDescent="0.25">
      <c r="AJ12271" s="70" t="str">
        <f t="shared" si="1020"/>
        <v>X</v>
      </c>
      <c r="AK12271" s="70" t="str" cm="1">
        <f t="array" ref="AK12271">_xlfn.IFS(AH12271&lt;&gt;"","1",AI12271&lt;&gt;"","2",AJ12271&lt;&gt;"","3")</f>
        <v>3</v>
      </c>
    </row>
    <row r="12272" spans="36:37" x14ac:dyDescent="0.25">
      <c r="AJ12272" s="70" t="str">
        <f t="shared" si="1020"/>
        <v>X</v>
      </c>
      <c r="AK12272" s="70" t="str" cm="1">
        <f t="array" ref="AK12272">_xlfn.IFS(AH12272&lt;&gt;"","1",AI12272&lt;&gt;"","2",AJ12272&lt;&gt;"","3")</f>
        <v>3</v>
      </c>
    </row>
    <row r="12273" spans="36:37" x14ac:dyDescent="0.25">
      <c r="AJ12273" s="70" t="str">
        <f t="shared" si="1020"/>
        <v>X</v>
      </c>
      <c r="AK12273" s="70" t="str" cm="1">
        <f t="array" ref="AK12273">_xlfn.IFS(AH12273&lt;&gt;"","1",AI12273&lt;&gt;"","2",AJ12273&lt;&gt;"","3")</f>
        <v>3</v>
      </c>
    </row>
    <row r="12274" spans="36:37" x14ac:dyDescent="0.25">
      <c r="AJ12274" s="70" t="str">
        <f t="shared" si="1020"/>
        <v>X</v>
      </c>
      <c r="AK12274" s="70" t="str" cm="1">
        <f t="array" ref="AK12274">_xlfn.IFS(AH12274&lt;&gt;"","1",AI12274&lt;&gt;"","2",AJ12274&lt;&gt;"","3")</f>
        <v>3</v>
      </c>
    </row>
    <row r="12275" spans="36:37" x14ac:dyDescent="0.25">
      <c r="AJ12275" s="70" t="str">
        <f t="shared" si="1020"/>
        <v>X</v>
      </c>
      <c r="AK12275" s="70" t="str" cm="1">
        <f t="array" ref="AK12275">_xlfn.IFS(AH12275&lt;&gt;"","1",AI12275&lt;&gt;"","2",AJ12275&lt;&gt;"","3")</f>
        <v>3</v>
      </c>
    </row>
    <row r="12276" spans="36:37" x14ac:dyDescent="0.25">
      <c r="AJ12276" s="70" t="str">
        <f t="shared" si="1020"/>
        <v>X</v>
      </c>
      <c r="AK12276" s="70" t="str" cm="1">
        <f t="array" ref="AK12276">_xlfn.IFS(AH12276&lt;&gt;"","1",AI12276&lt;&gt;"","2",AJ12276&lt;&gt;"","3")</f>
        <v>3</v>
      </c>
    </row>
    <row r="12277" spans="36:37" x14ac:dyDescent="0.25">
      <c r="AJ12277" s="70" t="str">
        <f t="shared" si="1020"/>
        <v>X</v>
      </c>
      <c r="AK12277" s="70" t="str" cm="1">
        <f t="array" ref="AK12277">_xlfn.IFS(AH12277&lt;&gt;"","1",AI12277&lt;&gt;"","2",AJ12277&lt;&gt;"","3")</f>
        <v>3</v>
      </c>
    </row>
    <row r="12278" spans="36:37" x14ac:dyDescent="0.25">
      <c r="AJ12278" s="70" t="str">
        <f t="shared" si="1020"/>
        <v>X</v>
      </c>
      <c r="AK12278" s="70" t="str" cm="1">
        <f t="array" ref="AK12278">_xlfn.IFS(AH12278&lt;&gt;"","1",AI12278&lt;&gt;"","2",AJ12278&lt;&gt;"","3")</f>
        <v>3</v>
      </c>
    </row>
    <row r="12279" spans="36:37" x14ac:dyDescent="0.25">
      <c r="AJ12279" s="70" t="str">
        <f t="shared" si="1020"/>
        <v>X</v>
      </c>
      <c r="AK12279" s="70" t="str" cm="1">
        <f t="array" ref="AK12279">_xlfn.IFS(AH12279&lt;&gt;"","1",AI12279&lt;&gt;"","2",AJ12279&lt;&gt;"","3")</f>
        <v>3</v>
      </c>
    </row>
    <row r="12280" spans="36:37" x14ac:dyDescent="0.25">
      <c r="AJ12280" s="70" t="str">
        <f t="shared" si="1020"/>
        <v>X</v>
      </c>
      <c r="AK12280" s="70" t="str" cm="1">
        <f t="array" ref="AK12280">_xlfn.IFS(AH12280&lt;&gt;"","1",AI12280&lt;&gt;"","2",AJ12280&lt;&gt;"","3")</f>
        <v>3</v>
      </c>
    </row>
    <row r="12281" spans="36:37" x14ac:dyDescent="0.25">
      <c r="AJ12281" s="70" t="str">
        <f t="shared" si="1020"/>
        <v>X</v>
      </c>
      <c r="AK12281" s="70" t="str" cm="1">
        <f t="array" ref="AK12281">_xlfn.IFS(AH12281&lt;&gt;"","1",AI12281&lt;&gt;"","2",AJ12281&lt;&gt;"","3")</f>
        <v>3</v>
      </c>
    </row>
    <row r="12282" spans="36:37" x14ac:dyDescent="0.25">
      <c r="AJ12282" s="70" t="str">
        <f t="shared" si="1020"/>
        <v>X</v>
      </c>
      <c r="AK12282" s="70" t="str" cm="1">
        <f t="array" ref="AK12282">_xlfn.IFS(AH12282&lt;&gt;"","1",AI12282&lt;&gt;"","2",AJ12282&lt;&gt;"","3")</f>
        <v>3</v>
      </c>
    </row>
    <row r="12283" spans="36:37" x14ac:dyDescent="0.25">
      <c r="AJ12283" s="70" t="str">
        <f t="shared" si="1020"/>
        <v>X</v>
      </c>
      <c r="AK12283" s="70" t="str" cm="1">
        <f t="array" ref="AK12283">_xlfn.IFS(AH12283&lt;&gt;"","1",AI12283&lt;&gt;"","2",AJ12283&lt;&gt;"","3")</f>
        <v>3</v>
      </c>
    </row>
    <row r="12284" spans="36:37" x14ac:dyDescent="0.25">
      <c r="AJ12284" s="70" t="str">
        <f t="shared" si="1020"/>
        <v>X</v>
      </c>
      <c r="AK12284" s="70" t="str" cm="1">
        <f t="array" ref="AK12284">_xlfn.IFS(AH12284&lt;&gt;"","1",AI12284&lt;&gt;"","2",AJ12284&lt;&gt;"","3")</f>
        <v>3</v>
      </c>
    </row>
    <row r="12285" spans="36:37" x14ac:dyDescent="0.25">
      <c r="AJ12285" s="70" t="str">
        <f t="shared" si="1020"/>
        <v>X</v>
      </c>
      <c r="AK12285" s="70" t="str" cm="1">
        <f t="array" ref="AK12285">_xlfn.IFS(AH12285&lt;&gt;"","1",AI12285&lt;&gt;"","2",AJ12285&lt;&gt;"","3")</f>
        <v>3</v>
      </c>
    </row>
    <row r="12286" spans="36:37" x14ac:dyDescent="0.25">
      <c r="AJ12286" s="70" t="str">
        <f t="shared" si="1020"/>
        <v>X</v>
      </c>
      <c r="AK12286" s="70" t="str" cm="1">
        <f t="array" ref="AK12286">_xlfn.IFS(AH12286&lt;&gt;"","1",AI12286&lt;&gt;"","2",AJ12286&lt;&gt;"","3")</f>
        <v>3</v>
      </c>
    </row>
    <row r="12287" spans="36:37" x14ac:dyDescent="0.25">
      <c r="AJ12287" s="70" t="str">
        <f t="shared" si="1020"/>
        <v>X</v>
      </c>
      <c r="AK12287" s="70" t="str" cm="1">
        <f t="array" ref="AK12287">_xlfn.IFS(AH12287&lt;&gt;"","1",AI12287&lt;&gt;"","2",AJ12287&lt;&gt;"","3")</f>
        <v>3</v>
      </c>
    </row>
    <row r="12288" spans="36:37" x14ac:dyDescent="0.25">
      <c r="AJ12288" s="70" t="str">
        <f t="shared" si="1020"/>
        <v>X</v>
      </c>
      <c r="AK12288" s="70" t="str" cm="1">
        <f t="array" ref="AK12288">_xlfn.IFS(AH12288&lt;&gt;"","1",AI12288&lt;&gt;"","2",AJ12288&lt;&gt;"","3")</f>
        <v>3</v>
      </c>
    </row>
    <row r="12289" spans="36:37" x14ac:dyDescent="0.25">
      <c r="AJ12289" s="70" t="str">
        <f t="shared" si="1020"/>
        <v>X</v>
      </c>
      <c r="AK12289" s="70" t="str" cm="1">
        <f t="array" ref="AK12289">_xlfn.IFS(AH12289&lt;&gt;"","1",AI12289&lt;&gt;"","2",AJ12289&lt;&gt;"","3")</f>
        <v>3</v>
      </c>
    </row>
    <row r="12290" spans="36:37" x14ac:dyDescent="0.25">
      <c r="AJ12290" s="70" t="str">
        <f t="shared" si="1020"/>
        <v>X</v>
      </c>
      <c r="AK12290" s="70" t="str" cm="1">
        <f t="array" ref="AK12290">_xlfn.IFS(AH12290&lt;&gt;"","1",AI12290&lt;&gt;"","2",AJ12290&lt;&gt;"","3")</f>
        <v>3</v>
      </c>
    </row>
    <row r="12291" spans="36:37" x14ac:dyDescent="0.25">
      <c r="AJ12291" s="70" t="str">
        <f t="shared" si="1020"/>
        <v>X</v>
      </c>
      <c r="AK12291" s="70" t="str" cm="1">
        <f t="array" ref="AK12291">_xlfn.IFS(AH12291&lt;&gt;"","1",AI12291&lt;&gt;"","2",AJ12291&lt;&gt;"","3")</f>
        <v>3</v>
      </c>
    </row>
    <row r="12292" spans="36:37" x14ac:dyDescent="0.25">
      <c r="AJ12292" s="70" t="str">
        <f t="shared" si="1020"/>
        <v>X</v>
      </c>
      <c r="AK12292" s="70" t="str" cm="1">
        <f t="array" ref="AK12292">_xlfn.IFS(AH12292&lt;&gt;"","1",AI12292&lt;&gt;"","2",AJ12292&lt;&gt;"","3")</f>
        <v>3</v>
      </c>
    </row>
    <row r="12293" spans="36:37" x14ac:dyDescent="0.25">
      <c r="AJ12293" s="70" t="str">
        <f t="shared" si="1020"/>
        <v>X</v>
      </c>
      <c r="AK12293" s="70" t="str" cm="1">
        <f t="array" ref="AK12293">_xlfn.IFS(AH12293&lt;&gt;"","1",AI12293&lt;&gt;"","2",AJ12293&lt;&gt;"","3")</f>
        <v>3</v>
      </c>
    </row>
    <row r="12294" spans="36:37" x14ac:dyDescent="0.25">
      <c r="AJ12294" s="70" t="str">
        <f t="shared" si="1020"/>
        <v>X</v>
      </c>
      <c r="AK12294" s="70" t="str" cm="1">
        <f t="array" ref="AK12294">_xlfn.IFS(AH12294&lt;&gt;"","1",AI12294&lt;&gt;"","2",AJ12294&lt;&gt;"","3")</f>
        <v>3</v>
      </c>
    </row>
    <row r="12295" spans="36:37" x14ac:dyDescent="0.25">
      <c r="AJ12295" s="70" t="str">
        <f t="shared" si="1020"/>
        <v>X</v>
      </c>
      <c r="AK12295" s="70" t="str" cm="1">
        <f t="array" ref="AK12295">_xlfn.IFS(AH12295&lt;&gt;"","1",AI12295&lt;&gt;"","2",AJ12295&lt;&gt;"","3")</f>
        <v>3</v>
      </c>
    </row>
    <row r="12296" spans="36:37" x14ac:dyDescent="0.25">
      <c r="AJ12296" s="70" t="str">
        <f t="shared" si="1020"/>
        <v>X</v>
      </c>
      <c r="AK12296" s="70" t="str" cm="1">
        <f t="array" ref="AK12296">_xlfn.IFS(AH12296&lt;&gt;"","1",AI12296&lt;&gt;"","2",AJ12296&lt;&gt;"","3")</f>
        <v>3</v>
      </c>
    </row>
    <row r="12297" spans="36:37" x14ac:dyDescent="0.25">
      <c r="AJ12297" s="70" t="str">
        <f t="shared" si="1020"/>
        <v>X</v>
      </c>
      <c r="AK12297" s="70" t="str" cm="1">
        <f t="array" ref="AK12297">_xlfn.IFS(AH12297&lt;&gt;"","1",AI12297&lt;&gt;"","2",AJ12297&lt;&gt;"","3")</f>
        <v>3</v>
      </c>
    </row>
    <row r="12298" spans="36:37" x14ac:dyDescent="0.25">
      <c r="AJ12298" s="70" t="str">
        <f t="shared" si="1020"/>
        <v>X</v>
      </c>
      <c r="AK12298" s="70" t="str" cm="1">
        <f t="array" ref="AK12298">_xlfn.IFS(AH12298&lt;&gt;"","1",AI12298&lt;&gt;"","2",AJ12298&lt;&gt;"","3")</f>
        <v>3</v>
      </c>
    </row>
    <row r="12299" spans="36:37" x14ac:dyDescent="0.25">
      <c r="AJ12299" s="70" t="str">
        <f t="shared" si="1020"/>
        <v>X</v>
      </c>
      <c r="AK12299" s="70" t="str" cm="1">
        <f t="array" ref="AK12299">_xlfn.IFS(AH12299&lt;&gt;"","1",AI12299&lt;&gt;"","2",AJ12299&lt;&gt;"","3")</f>
        <v>3</v>
      </c>
    </row>
    <row r="12300" spans="36:37" x14ac:dyDescent="0.25">
      <c r="AJ12300" s="70" t="str">
        <f t="shared" si="1020"/>
        <v>X</v>
      </c>
      <c r="AK12300" s="70" t="str" cm="1">
        <f t="array" ref="AK12300">_xlfn.IFS(AH12300&lt;&gt;"","1",AI12300&lt;&gt;"","2",AJ12300&lt;&gt;"","3")</f>
        <v>3</v>
      </c>
    </row>
    <row r="12301" spans="36:37" x14ac:dyDescent="0.25">
      <c r="AJ12301" s="70" t="str">
        <f t="shared" si="1020"/>
        <v>X</v>
      </c>
      <c r="AK12301" s="70" t="str" cm="1">
        <f t="array" ref="AK12301">_xlfn.IFS(AH12301&lt;&gt;"","1",AI12301&lt;&gt;"","2",AJ12301&lt;&gt;"","3")</f>
        <v>3</v>
      </c>
    </row>
    <row r="12302" spans="36:37" x14ac:dyDescent="0.25">
      <c r="AJ12302" s="70" t="str">
        <f t="shared" si="1020"/>
        <v>X</v>
      </c>
      <c r="AK12302" s="70" t="str" cm="1">
        <f t="array" ref="AK12302">_xlfn.IFS(AH12302&lt;&gt;"","1",AI12302&lt;&gt;"","2",AJ12302&lt;&gt;"","3")</f>
        <v>3</v>
      </c>
    </row>
    <row r="12303" spans="36:37" x14ac:dyDescent="0.25">
      <c r="AJ12303" s="70" t="str">
        <f t="shared" si="1020"/>
        <v>X</v>
      </c>
      <c r="AK12303" s="70" t="str" cm="1">
        <f t="array" ref="AK12303">_xlfn.IFS(AH12303&lt;&gt;"","1",AI12303&lt;&gt;"","2",AJ12303&lt;&gt;"","3")</f>
        <v>3</v>
      </c>
    </row>
    <row r="12304" spans="36:37" x14ac:dyDescent="0.25">
      <c r="AJ12304" s="70" t="str">
        <f t="shared" si="1020"/>
        <v>X</v>
      </c>
      <c r="AK12304" s="70" t="str" cm="1">
        <f t="array" ref="AK12304">_xlfn.IFS(AH12304&lt;&gt;"","1",AI12304&lt;&gt;"","2",AJ12304&lt;&gt;"","3")</f>
        <v>3</v>
      </c>
    </row>
    <row r="12305" spans="36:37" x14ac:dyDescent="0.25">
      <c r="AJ12305" s="70" t="str">
        <f t="shared" si="1020"/>
        <v>X</v>
      </c>
      <c r="AK12305" s="70" t="str" cm="1">
        <f t="array" ref="AK12305">_xlfn.IFS(AH12305&lt;&gt;"","1",AI12305&lt;&gt;"","2",AJ12305&lt;&gt;"","3")</f>
        <v>3</v>
      </c>
    </row>
    <row r="12306" spans="36:37" x14ac:dyDescent="0.25">
      <c r="AJ12306" s="70" t="str">
        <f t="shared" si="1020"/>
        <v>X</v>
      </c>
      <c r="AK12306" s="70" t="str" cm="1">
        <f t="array" ref="AK12306">_xlfn.IFS(AH12306&lt;&gt;"","1",AI12306&lt;&gt;"","2",AJ12306&lt;&gt;"","3")</f>
        <v>3</v>
      </c>
    </row>
    <row r="12307" spans="36:37" x14ac:dyDescent="0.25">
      <c r="AJ12307" s="70" t="str">
        <f t="shared" ref="AJ12307:AJ12370" si="1021">IF(AND(AH12307="",AI12307=""),"X","")</f>
        <v>X</v>
      </c>
      <c r="AK12307" s="70" t="str" cm="1">
        <f t="array" ref="AK12307">_xlfn.IFS(AH12307&lt;&gt;"","1",AI12307&lt;&gt;"","2",AJ12307&lt;&gt;"","3")</f>
        <v>3</v>
      </c>
    </row>
    <row r="12308" spans="36:37" x14ac:dyDescent="0.25">
      <c r="AJ12308" s="70" t="str">
        <f t="shared" si="1021"/>
        <v>X</v>
      </c>
      <c r="AK12308" s="70" t="str" cm="1">
        <f t="array" ref="AK12308">_xlfn.IFS(AH12308&lt;&gt;"","1",AI12308&lt;&gt;"","2",AJ12308&lt;&gt;"","3")</f>
        <v>3</v>
      </c>
    </row>
    <row r="12309" spans="36:37" x14ac:dyDescent="0.25">
      <c r="AJ12309" s="70" t="str">
        <f t="shared" si="1021"/>
        <v>X</v>
      </c>
      <c r="AK12309" s="70" t="str" cm="1">
        <f t="array" ref="AK12309">_xlfn.IFS(AH12309&lt;&gt;"","1",AI12309&lt;&gt;"","2",AJ12309&lt;&gt;"","3")</f>
        <v>3</v>
      </c>
    </row>
    <row r="12310" spans="36:37" x14ac:dyDescent="0.25">
      <c r="AJ12310" s="70" t="str">
        <f t="shared" si="1021"/>
        <v>X</v>
      </c>
      <c r="AK12310" s="70" t="str" cm="1">
        <f t="array" ref="AK12310">_xlfn.IFS(AH12310&lt;&gt;"","1",AI12310&lt;&gt;"","2",AJ12310&lt;&gt;"","3")</f>
        <v>3</v>
      </c>
    </row>
    <row r="12311" spans="36:37" x14ac:dyDescent="0.25">
      <c r="AJ12311" s="70" t="str">
        <f t="shared" si="1021"/>
        <v>X</v>
      </c>
      <c r="AK12311" s="70" t="str" cm="1">
        <f t="array" ref="AK12311">_xlfn.IFS(AH12311&lt;&gt;"","1",AI12311&lt;&gt;"","2",AJ12311&lt;&gt;"","3")</f>
        <v>3</v>
      </c>
    </row>
    <row r="12312" spans="36:37" x14ac:dyDescent="0.25">
      <c r="AJ12312" s="70" t="str">
        <f t="shared" si="1021"/>
        <v>X</v>
      </c>
      <c r="AK12312" s="70" t="str" cm="1">
        <f t="array" ref="AK12312">_xlfn.IFS(AH12312&lt;&gt;"","1",AI12312&lt;&gt;"","2",AJ12312&lt;&gt;"","3")</f>
        <v>3</v>
      </c>
    </row>
    <row r="12313" spans="36:37" x14ac:dyDescent="0.25">
      <c r="AJ12313" s="70" t="str">
        <f t="shared" si="1021"/>
        <v>X</v>
      </c>
      <c r="AK12313" s="70" t="str" cm="1">
        <f t="array" ref="AK12313">_xlfn.IFS(AH12313&lt;&gt;"","1",AI12313&lt;&gt;"","2",AJ12313&lt;&gt;"","3")</f>
        <v>3</v>
      </c>
    </row>
    <row r="12314" spans="36:37" x14ac:dyDescent="0.25">
      <c r="AJ12314" s="70" t="str">
        <f t="shared" si="1021"/>
        <v>X</v>
      </c>
      <c r="AK12314" s="70" t="str" cm="1">
        <f t="array" ref="AK12314">_xlfn.IFS(AH12314&lt;&gt;"","1",AI12314&lt;&gt;"","2",AJ12314&lt;&gt;"","3")</f>
        <v>3</v>
      </c>
    </row>
    <row r="12315" spans="36:37" x14ac:dyDescent="0.25">
      <c r="AJ12315" s="70" t="str">
        <f t="shared" si="1021"/>
        <v>X</v>
      </c>
      <c r="AK12315" s="70" t="str" cm="1">
        <f t="array" ref="AK12315">_xlfn.IFS(AH12315&lt;&gt;"","1",AI12315&lt;&gt;"","2",AJ12315&lt;&gt;"","3")</f>
        <v>3</v>
      </c>
    </row>
    <row r="12316" spans="36:37" x14ac:dyDescent="0.25">
      <c r="AJ12316" s="70" t="str">
        <f t="shared" si="1021"/>
        <v>X</v>
      </c>
      <c r="AK12316" s="70" t="str" cm="1">
        <f t="array" ref="AK12316">_xlfn.IFS(AH12316&lt;&gt;"","1",AI12316&lt;&gt;"","2",AJ12316&lt;&gt;"","3")</f>
        <v>3</v>
      </c>
    </row>
    <row r="12317" spans="36:37" x14ac:dyDescent="0.25">
      <c r="AJ12317" s="70" t="str">
        <f t="shared" si="1021"/>
        <v>X</v>
      </c>
      <c r="AK12317" s="70" t="str" cm="1">
        <f t="array" ref="AK12317">_xlfn.IFS(AH12317&lt;&gt;"","1",AI12317&lt;&gt;"","2",AJ12317&lt;&gt;"","3")</f>
        <v>3</v>
      </c>
    </row>
    <row r="12318" spans="36:37" x14ac:dyDescent="0.25">
      <c r="AJ12318" s="70" t="str">
        <f t="shared" si="1021"/>
        <v>X</v>
      </c>
      <c r="AK12318" s="70" t="str" cm="1">
        <f t="array" ref="AK12318">_xlfn.IFS(AH12318&lt;&gt;"","1",AI12318&lt;&gt;"","2",AJ12318&lt;&gt;"","3")</f>
        <v>3</v>
      </c>
    </row>
    <row r="12319" spans="36:37" x14ac:dyDescent="0.25">
      <c r="AJ12319" s="70" t="str">
        <f t="shared" si="1021"/>
        <v>X</v>
      </c>
      <c r="AK12319" s="70" t="str" cm="1">
        <f t="array" ref="AK12319">_xlfn.IFS(AH12319&lt;&gt;"","1",AI12319&lt;&gt;"","2",AJ12319&lt;&gt;"","3")</f>
        <v>3</v>
      </c>
    </row>
    <row r="12320" spans="36:37" x14ac:dyDescent="0.25">
      <c r="AJ12320" s="70" t="str">
        <f t="shared" si="1021"/>
        <v>X</v>
      </c>
      <c r="AK12320" s="70" t="str" cm="1">
        <f t="array" ref="AK12320">_xlfn.IFS(AH12320&lt;&gt;"","1",AI12320&lt;&gt;"","2",AJ12320&lt;&gt;"","3")</f>
        <v>3</v>
      </c>
    </row>
    <row r="12321" spans="36:37" x14ac:dyDescent="0.25">
      <c r="AJ12321" s="70" t="str">
        <f t="shared" si="1021"/>
        <v>X</v>
      </c>
      <c r="AK12321" s="70" t="str" cm="1">
        <f t="array" ref="AK12321">_xlfn.IFS(AH12321&lt;&gt;"","1",AI12321&lt;&gt;"","2",AJ12321&lt;&gt;"","3")</f>
        <v>3</v>
      </c>
    </row>
    <row r="12322" spans="36:37" x14ac:dyDescent="0.25">
      <c r="AJ12322" s="70" t="str">
        <f t="shared" si="1021"/>
        <v>X</v>
      </c>
      <c r="AK12322" s="70" t="str" cm="1">
        <f t="array" ref="AK12322">_xlfn.IFS(AH12322&lt;&gt;"","1",AI12322&lt;&gt;"","2",AJ12322&lt;&gt;"","3")</f>
        <v>3</v>
      </c>
    </row>
    <row r="12323" spans="36:37" x14ac:dyDescent="0.25">
      <c r="AJ12323" s="70" t="str">
        <f t="shared" si="1021"/>
        <v>X</v>
      </c>
      <c r="AK12323" s="70" t="str" cm="1">
        <f t="array" ref="AK12323">_xlfn.IFS(AH12323&lt;&gt;"","1",AI12323&lt;&gt;"","2",AJ12323&lt;&gt;"","3")</f>
        <v>3</v>
      </c>
    </row>
    <row r="12324" spans="36:37" x14ac:dyDescent="0.25">
      <c r="AJ12324" s="70" t="str">
        <f t="shared" si="1021"/>
        <v>X</v>
      </c>
      <c r="AK12324" s="70" t="str" cm="1">
        <f t="array" ref="AK12324">_xlfn.IFS(AH12324&lt;&gt;"","1",AI12324&lt;&gt;"","2",AJ12324&lt;&gt;"","3")</f>
        <v>3</v>
      </c>
    </row>
    <row r="12325" spans="36:37" x14ac:dyDescent="0.25">
      <c r="AJ12325" s="70" t="str">
        <f t="shared" si="1021"/>
        <v>X</v>
      </c>
      <c r="AK12325" s="70" t="str" cm="1">
        <f t="array" ref="AK12325">_xlfn.IFS(AH12325&lt;&gt;"","1",AI12325&lt;&gt;"","2",AJ12325&lt;&gt;"","3")</f>
        <v>3</v>
      </c>
    </row>
    <row r="12326" spans="36:37" x14ac:dyDescent="0.25">
      <c r="AJ12326" s="70" t="str">
        <f t="shared" si="1021"/>
        <v>X</v>
      </c>
      <c r="AK12326" s="70" t="str" cm="1">
        <f t="array" ref="AK12326">_xlfn.IFS(AH12326&lt;&gt;"","1",AI12326&lt;&gt;"","2",AJ12326&lt;&gt;"","3")</f>
        <v>3</v>
      </c>
    </row>
    <row r="12327" spans="36:37" x14ac:dyDescent="0.25">
      <c r="AJ12327" s="70" t="str">
        <f t="shared" si="1021"/>
        <v>X</v>
      </c>
      <c r="AK12327" s="70" t="str" cm="1">
        <f t="array" ref="AK12327">_xlfn.IFS(AH12327&lt;&gt;"","1",AI12327&lt;&gt;"","2",AJ12327&lt;&gt;"","3")</f>
        <v>3</v>
      </c>
    </row>
    <row r="12328" spans="36:37" x14ac:dyDescent="0.25">
      <c r="AJ12328" s="70" t="str">
        <f t="shared" si="1021"/>
        <v>X</v>
      </c>
      <c r="AK12328" s="70" t="str" cm="1">
        <f t="array" ref="AK12328">_xlfn.IFS(AH12328&lt;&gt;"","1",AI12328&lt;&gt;"","2",AJ12328&lt;&gt;"","3")</f>
        <v>3</v>
      </c>
    </row>
    <row r="12329" spans="36:37" x14ac:dyDescent="0.25">
      <c r="AJ12329" s="70" t="str">
        <f t="shared" si="1021"/>
        <v>X</v>
      </c>
      <c r="AK12329" s="70" t="str" cm="1">
        <f t="array" ref="AK12329">_xlfn.IFS(AH12329&lt;&gt;"","1",AI12329&lt;&gt;"","2",AJ12329&lt;&gt;"","3")</f>
        <v>3</v>
      </c>
    </row>
    <row r="12330" spans="36:37" x14ac:dyDescent="0.25">
      <c r="AJ12330" s="70" t="str">
        <f t="shared" si="1021"/>
        <v>X</v>
      </c>
      <c r="AK12330" s="70" t="str" cm="1">
        <f t="array" ref="AK12330">_xlfn.IFS(AH12330&lt;&gt;"","1",AI12330&lt;&gt;"","2",AJ12330&lt;&gt;"","3")</f>
        <v>3</v>
      </c>
    </row>
    <row r="12331" spans="36:37" x14ac:dyDescent="0.25">
      <c r="AJ12331" s="70" t="str">
        <f t="shared" si="1021"/>
        <v>X</v>
      </c>
      <c r="AK12331" s="70" t="str" cm="1">
        <f t="array" ref="AK12331">_xlfn.IFS(AH12331&lt;&gt;"","1",AI12331&lt;&gt;"","2",AJ12331&lt;&gt;"","3")</f>
        <v>3</v>
      </c>
    </row>
    <row r="12332" spans="36:37" x14ac:dyDescent="0.25">
      <c r="AJ12332" s="70" t="str">
        <f t="shared" si="1021"/>
        <v>X</v>
      </c>
      <c r="AK12332" s="70" t="str" cm="1">
        <f t="array" ref="AK12332">_xlfn.IFS(AH12332&lt;&gt;"","1",AI12332&lt;&gt;"","2",AJ12332&lt;&gt;"","3")</f>
        <v>3</v>
      </c>
    </row>
    <row r="12333" spans="36:37" x14ac:dyDescent="0.25">
      <c r="AJ12333" s="70" t="str">
        <f t="shared" si="1021"/>
        <v>X</v>
      </c>
      <c r="AK12333" s="70" t="str" cm="1">
        <f t="array" ref="AK12333">_xlfn.IFS(AH12333&lt;&gt;"","1",AI12333&lt;&gt;"","2",AJ12333&lt;&gt;"","3")</f>
        <v>3</v>
      </c>
    </row>
    <row r="12334" spans="36:37" x14ac:dyDescent="0.25">
      <c r="AJ12334" s="70" t="str">
        <f t="shared" si="1021"/>
        <v>X</v>
      </c>
      <c r="AK12334" s="70" t="str" cm="1">
        <f t="array" ref="AK12334">_xlfn.IFS(AH12334&lt;&gt;"","1",AI12334&lt;&gt;"","2",AJ12334&lt;&gt;"","3")</f>
        <v>3</v>
      </c>
    </row>
    <row r="12335" spans="36:37" x14ac:dyDescent="0.25">
      <c r="AJ12335" s="70" t="str">
        <f t="shared" si="1021"/>
        <v>X</v>
      </c>
      <c r="AK12335" s="70" t="str" cm="1">
        <f t="array" ref="AK12335">_xlfn.IFS(AH12335&lt;&gt;"","1",AI12335&lt;&gt;"","2",AJ12335&lt;&gt;"","3")</f>
        <v>3</v>
      </c>
    </row>
    <row r="12336" spans="36:37" x14ac:dyDescent="0.25">
      <c r="AJ12336" s="70" t="str">
        <f t="shared" si="1021"/>
        <v>X</v>
      </c>
      <c r="AK12336" s="70" t="str" cm="1">
        <f t="array" ref="AK12336">_xlfn.IFS(AH12336&lt;&gt;"","1",AI12336&lt;&gt;"","2",AJ12336&lt;&gt;"","3")</f>
        <v>3</v>
      </c>
    </row>
    <row r="12337" spans="36:37" x14ac:dyDescent="0.25">
      <c r="AJ12337" s="70" t="str">
        <f t="shared" si="1021"/>
        <v>X</v>
      </c>
      <c r="AK12337" s="70" t="str" cm="1">
        <f t="array" ref="AK12337">_xlfn.IFS(AH12337&lt;&gt;"","1",AI12337&lt;&gt;"","2",AJ12337&lt;&gt;"","3")</f>
        <v>3</v>
      </c>
    </row>
    <row r="12338" spans="36:37" x14ac:dyDescent="0.25">
      <c r="AJ12338" s="70" t="str">
        <f t="shared" si="1021"/>
        <v>X</v>
      </c>
      <c r="AK12338" s="70" t="str" cm="1">
        <f t="array" ref="AK12338">_xlfn.IFS(AH12338&lt;&gt;"","1",AI12338&lt;&gt;"","2",AJ12338&lt;&gt;"","3")</f>
        <v>3</v>
      </c>
    </row>
    <row r="12339" spans="36:37" x14ac:dyDescent="0.25">
      <c r="AJ12339" s="70" t="str">
        <f t="shared" si="1021"/>
        <v>X</v>
      </c>
      <c r="AK12339" s="70" t="str" cm="1">
        <f t="array" ref="AK12339">_xlfn.IFS(AH12339&lt;&gt;"","1",AI12339&lt;&gt;"","2",AJ12339&lt;&gt;"","3")</f>
        <v>3</v>
      </c>
    </row>
    <row r="12340" spans="36:37" x14ac:dyDescent="0.25">
      <c r="AJ12340" s="70" t="str">
        <f t="shared" si="1021"/>
        <v>X</v>
      </c>
      <c r="AK12340" s="70" t="str" cm="1">
        <f t="array" ref="AK12340">_xlfn.IFS(AH12340&lt;&gt;"","1",AI12340&lt;&gt;"","2",AJ12340&lt;&gt;"","3")</f>
        <v>3</v>
      </c>
    </row>
    <row r="12341" spans="36:37" x14ac:dyDescent="0.25">
      <c r="AJ12341" s="70" t="str">
        <f t="shared" si="1021"/>
        <v>X</v>
      </c>
      <c r="AK12341" s="70" t="str" cm="1">
        <f t="array" ref="AK12341">_xlfn.IFS(AH12341&lt;&gt;"","1",AI12341&lt;&gt;"","2",AJ12341&lt;&gt;"","3")</f>
        <v>3</v>
      </c>
    </row>
    <row r="12342" spans="36:37" x14ac:dyDescent="0.25">
      <c r="AJ12342" s="70" t="str">
        <f t="shared" si="1021"/>
        <v>X</v>
      </c>
      <c r="AK12342" s="70" t="str" cm="1">
        <f t="array" ref="AK12342">_xlfn.IFS(AH12342&lt;&gt;"","1",AI12342&lt;&gt;"","2",AJ12342&lt;&gt;"","3")</f>
        <v>3</v>
      </c>
    </row>
    <row r="12343" spans="36:37" x14ac:dyDescent="0.25">
      <c r="AJ12343" s="70" t="str">
        <f t="shared" si="1021"/>
        <v>X</v>
      </c>
      <c r="AK12343" s="70" t="str" cm="1">
        <f t="array" ref="AK12343">_xlfn.IFS(AH12343&lt;&gt;"","1",AI12343&lt;&gt;"","2",AJ12343&lt;&gt;"","3")</f>
        <v>3</v>
      </c>
    </row>
    <row r="12344" spans="36:37" x14ac:dyDescent="0.25">
      <c r="AJ12344" s="70" t="str">
        <f t="shared" si="1021"/>
        <v>X</v>
      </c>
      <c r="AK12344" s="70" t="str" cm="1">
        <f t="array" ref="AK12344">_xlfn.IFS(AH12344&lt;&gt;"","1",AI12344&lt;&gt;"","2",AJ12344&lt;&gt;"","3")</f>
        <v>3</v>
      </c>
    </row>
    <row r="12345" spans="36:37" x14ac:dyDescent="0.25">
      <c r="AJ12345" s="70" t="str">
        <f t="shared" si="1021"/>
        <v>X</v>
      </c>
      <c r="AK12345" s="70" t="str" cm="1">
        <f t="array" ref="AK12345">_xlfn.IFS(AH12345&lt;&gt;"","1",AI12345&lt;&gt;"","2",AJ12345&lt;&gt;"","3")</f>
        <v>3</v>
      </c>
    </row>
    <row r="12346" spans="36:37" x14ac:dyDescent="0.25">
      <c r="AJ12346" s="70" t="str">
        <f t="shared" si="1021"/>
        <v>X</v>
      </c>
      <c r="AK12346" s="70" t="str" cm="1">
        <f t="array" ref="AK12346">_xlfn.IFS(AH12346&lt;&gt;"","1",AI12346&lt;&gt;"","2",AJ12346&lt;&gt;"","3")</f>
        <v>3</v>
      </c>
    </row>
    <row r="12347" spans="36:37" x14ac:dyDescent="0.25">
      <c r="AJ12347" s="70" t="str">
        <f t="shared" si="1021"/>
        <v>X</v>
      </c>
      <c r="AK12347" s="70" t="str" cm="1">
        <f t="array" ref="AK12347">_xlfn.IFS(AH12347&lt;&gt;"","1",AI12347&lt;&gt;"","2",AJ12347&lt;&gt;"","3")</f>
        <v>3</v>
      </c>
    </row>
    <row r="12348" spans="36:37" x14ac:dyDescent="0.25">
      <c r="AJ12348" s="70" t="str">
        <f t="shared" si="1021"/>
        <v>X</v>
      </c>
      <c r="AK12348" s="70" t="str" cm="1">
        <f t="array" ref="AK12348">_xlfn.IFS(AH12348&lt;&gt;"","1",AI12348&lt;&gt;"","2",AJ12348&lt;&gt;"","3")</f>
        <v>3</v>
      </c>
    </row>
    <row r="12349" spans="36:37" x14ac:dyDescent="0.25">
      <c r="AJ12349" s="70" t="str">
        <f t="shared" si="1021"/>
        <v>X</v>
      </c>
      <c r="AK12349" s="70" t="str" cm="1">
        <f t="array" ref="AK12349">_xlfn.IFS(AH12349&lt;&gt;"","1",AI12349&lt;&gt;"","2",AJ12349&lt;&gt;"","3")</f>
        <v>3</v>
      </c>
    </row>
    <row r="12350" spans="36:37" x14ac:dyDescent="0.25">
      <c r="AJ12350" s="70" t="str">
        <f t="shared" si="1021"/>
        <v>X</v>
      </c>
      <c r="AK12350" s="70" t="str" cm="1">
        <f t="array" ref="AK12350">_xlfn.IFS(AH12350&lt;&gt;"","1",AI12350&lt;&gt;"","2",AJ12350&lt;&gt;"","3")</f>
        <v>3</v>
      </c>
    </row>
    <row r="12351" spans="36:37" x14ac:dyDescent="0.25">
      <c r="AJ12351" s="70" t="str">
        <f t="shared" si="1021"/>
        <v>X</v>
      </c>
      <c r="AK12351" s="70" t="str" cm="1">
        <f t="array" ref="AK12351">_xlfn.IFS(AH12351&lt;&gt;"","1",AI12351&lt;&gt;"","2",AJ12351&lt;&gt;"","3")</f>
        <v>3</v>
      </c>
    </row>
    <row r="12352" spans="36:37" x14ac:dyDescent="0.25">
      <c r="AJ12352" s="70" t="str">
        <f t="shared" si="1021"/>
        <v>X</v>
      </c>
      <c r="AK12352" s="70" t="str" cm="1">
        <f t="array" ref="AK12352">_xlfn.IFS(AH12352&lt;&gt;"","1",AI12352&lt;&gt;"","2",AJ12352&lt;&gt;"","3")</f>
        <v>3</v>
      </c>
    </row>
    <row r="12353" spans="36:37" x14ac:dyDescent="0.25">
      <c r="AJ12353" s="70" t="str">
        <f t="shared" si="1021"/>
        <v>X</v>
      </c>
      <c r="AK12353" s="70" t="str" cm="1">
        <f t="array" ref="AK12353">_xlfn.IFS(AH12353&lt;&gt;"","1",AI12353&lt;&gt;"","2",AJ12353&lt;&gt;"","3")</f>
        <v>3</v>
      </c>
    </row>
    <row r="12354" spans="36:37" x14ac:dyDescent="0.25">
      <c r="AJ12354" s="70" t="str">
        <f t="shared" si="1021"/>
        <v>X</v>
      </c>
      <c r="AK12354" s="70" t="str" cm="1">
        <f t="array" ref="AK12354">_xlfn.IFS(AH12354&lt;&gt;"","1",AI12354&lt;&gt;"","2",AJ12354&lt;&gt;"","3")</f>
        <v>3</v>
      </c>
    </row>
    <row r="12355" spans="36:37" x14ac:dyDescent="0.25">
      <c r="AJ12355" s="70" t="str">
        <f t="shared" si="1021"/>
        <v>X</v>
      </c>
      <c r="AK12355" s="70" t="str" cm="1">
        <f t="array" ref="AK12355">_xlfn.IFS(AH12355&lt;&gt;"","1",AI12355&lt;&gt;"","2",AJ12355&lt;&gt;"","3")</f>
        <v>3</v>
      </c>
    </row>
    <row r="12356" spans="36:37" x14ac:dyDescent="0.25">
      <c r="AJ12356" s="70" t="str">
        <f t="shared" si="1021"/>
        <v>X</v>
      </c>
      <c r="AK12356" s="70" t="str" cm="1">
        <f t="array" ref="AK12356">_xlfn.IFS(AH12356&lt;&gt;"","1",AI12356&lt;&gt;"","2",AJ12356&lt;&gt;"","3")</f>
        <v>3</v>
      </c>
    </row>
    <row r="12357" spans="36:37" x14ac:dyDescent="0.25">
      <c r="AJ12357" s="70" t="str">
        <f t="shared" si="1021"/>
        <v>X</v>
      </c>
      <c r="AK12357" s="70" t="str" cm="1">
        <f t="array" ref="AK12357">_xlfn.IFS(AH12357&lt;&gt;"","1",AI12357&lt;&gt;"","2",AJ12357&lt;&gt;"","3")</f>
        <v>3</v>
      </c>
    </row>
    <row r="12358" spans="36:37" x14ac:dyDescent="0.25">
      <c r="AJ12358" s="70" t="str">
        <f t="shared" si="1021"/>
        <v>X</v>
      </c>
      <c r="AK12358" s="70" t="str" cm="1">
        <f t="array" ref="AK12358">_xlfn.IFS(AH12358&lt;&gt;"","1",AI12358&lt;&gt;"","2",AJ12358&lt;&gt;"","3")</f>
        <v>3</v>
      </c>
    </row>
    <row r="12359" spans="36:37" x14ac:dyDescent="0.25">
      <c r="AJ12359" s="70" t="str">
        <f t="shared" si="1021"/>
        <v>X</v>
      </c>
      <c r="AK12359" s="70" t="str" cm="1">
        <f t="array" ref="AK12359">_xlfn.IFS(AH12359&lt;&gt;"","1",AI12359&lt;&gt;"","2",AJ12359&lt;&gt;"","3")</f>
        <v>3</v>
      </c>
    </row>
    <row r="12360" spans="36:37" x14ac:dyDescent="0.25">
      <c r="AJ12360" s="70" t="str">
        <f t="shared" si="1021"/>
        <v>X</v>
      </c>
      <c r="AK12360" s="70" t="str" cm="1">
        <f t="array" ref="AK12360">_xlfn.IFS(AH12360&lt;&gt;"","1",AI12360&lt;&gt;"","2",AJ12360&lt;&gt;"","3")</f>
        <v>3</v>
      </c>
    </row>
    <row r="12361" spans="36:37" x14ac:dyDescent="0.25">
      <c r="AJ12361" s="70" t="str">
        <f t="shared" si="1021"/>
        <v>X</v>
      </c>
      <c r="AK12361" s="70" t="str" cm="1">
        <f t="array" ref="AK12361">_xlfn.IFS(AH12361&lt;&gt;"","1",AI12361&lt;&gt;"","2",AJ12361&lt;&gt;"","3")</f>
        <v>3</v>
      </c>
    </row>
    <row r="12362" spans="36:37" x14ac:dyDescent="0.25">
      <c r="AJ12362" s="70" t="str">
        <f t="shared" si="1021"/>
        <v>X</v>
      </c>
      <c r="AK12362" s="70" t="str" cm="1">
        <f t="array" ref="AK12362">_xlfn.IFS(AH12362&lt;&gt;"","1",AI12362&lt;&gt;"","2",AJ12362&lt;&gt;"","3")</f>
        <v>3</v>
      </c>
    </row>
    <row r="12363" spans="36:37" x14ac:dyDescent="0.25">
      <c r="AJ12363" s="70" t="str">
        <f t="shared" si="1021"/>
        <v>X</v>
      </c>
      <c r="AK12363" s="70" t="str" cm="1">
        <f t="array" ref="AK12363">_xlfn.IFS(AH12363&lt;&gt;"","1",AI12363&lt;&gt;"","2",AJ12363&lt;&gt;"","3")</f>
        <v>3</v>
      </c>
    </row>
    <row r="12364" spans="36:37" x14ac:dyDescent="0.25">
      <c r="AJ12364" s="70" t="str">
        <f t="shared" si="1021"/>
        <v>X</v>
      </c>
      <c r="AK12364" s="70" t="str" cm="1">
        <f t="array" ref="AK12364">_xlfn.IFS(AH12364&lt;&gt;"","1",AI12364&lt;&gt;"","2",AJ12364&lt;&gt;"","3")</f>
        <v>3</v>
      </c>
    </row>
    <row r="12365" spans="36:37" x14ac:dyDescent="0.25">
      <c r="AJ12365" s="70" t="str">
        <f t="shared" si="1021"/>
        <v>X</v>
      </c>
      <c r="AK12365" s="70" t="str" cm="1">
        <f t="array" ref="AK12365">_xlfn.IFS(AH12365&lt;&gt;"","1",AI12365&lt;&gt;"","2",AJ12365&lt;&gt;"","3")</f>
        <v>3</v>
      </c>
    </row>
    <row r="12366" spans="36:37" x14ac:dyDescent="0.25">
      <c r="AJ12366" s="70" t="str">
        <f t="shared" si="1021"/>
        <v>X</v>
      </c>
      <c r="AK12366" s="70" t="str" cm="1">
        <f t="array" ref="AK12366">_xlfn.IFS(AH12366&lt;&gt;"","1",AI12366&lt;&gt;"","2",AJ12366&lt;&gt;"","3")</f>
        <v>3</v>
      </c>
    </row>
    <row r="12367" spans="36:37" x14ac:dyDescent="0.25">
      <c r="AJ12367" s="70" t="str">
        <f t="shared" si="1021"/>
        <v>X</v>
      </c>
      <c r="AK12367" s="70" t="str" cm="1">
        <f t="array" ref="AK12367">_xlfn.IFS(AH12367&lt;&gt;"","1",AI12367&lt;&gt;"","2",AJ12367&lt;&gt;"","3")</f>
        <v>3</v>
      </c>
    </row>
    <row r="12368" spans="36:37" x14ac:dyDescent="0.25">
      <c r="AJ12368" s="70" t="str">
        <f t="shared" si="1021"/>
        <v>X</v>
      </c>
      <c r="AK12368" s="70" t="str" cm="1">
        <f t="array" ref="AK12368">_xlfn.IFS(AH12368&lt;&gt;"","1",AI12368&lt;&gt;"","2",AJ12368&lt;&gt;"","3")</f>
        <v>3</v>
      </c>
    </row>
    <row r="12369" spans="36:37" x14ac:dyDescent="0.25">
      <c r="AJ12369" s="70" t="str">
        <f t="shared" si="1021"/>
        <v>X</v>
      </c>
      <c r="AK12369" s="70" t="str" cm="1">
        <f t="array" ref="AK12369">_xlfn.IFS(AH12369&lt;&gt;"","1",AI12369&lt;&gt;"","2",AJ12369&lt;&gt;"","3")</f>
        <v>3</v>
      </c>
    </row>
    <row r="12370" spans="36:37" x14ac:dyDescent="0.25">
      <c r="AJ12370" s="70" t="str">
        <f t="shared" si="1021"/>
        <v>X</v>
      </c>
      <c r="AK12370" s="70" t="str" cm="1">
        <f t="array" ref="AK12370">_xlfn.IFS(AH12370&lt;&gt;"","1",AI12370&lt;&gt;"","2",AJ12370&lt;&gt;"","3")</f>
        <v>3</v>
      </c>
    </row>
    <row r="12371" spans="36:37" x14ac:dyDescent="0.25">
      <c r="AJ12371" s="70" t="str">
        <f t="shared" ref="AJ12371:AJ12434" si="1022">IF(AND(AH12371="",AI12371=""),"X","")</f>
        <v>X</v>
      </c>
      <c r="AK12371" s="70" t="str" cm="1">
        <f t="array" ref="AK12371">_xlfn.IFS(AH12371&lt;&gt;"","1",AI12371&lt;&gt;"","2",AJ12371&lt;&gt;"","3")</f>
        <v>3</v>
      </c>
    </row>
    <row r="12372" spans="36:37" x14ac:dyDescent="0.25">
      <c r="AJ12372" s="70" t="str">
        <f t="shared" si="1022"/>
        <v>X</v>
      </c>
      <c r="AK12372" s="70" t="str" cm="1">
        <f t="array" ref="AK12372">_xlfn.IFS(AH12372&lt;&gt;"","1",AI12372&lt;&gt;"","2",AJ12372&lt;&gt;"","3")</f>
        <v>3</v>
      </c>
    </row>
    <row r="12373" spans="36:37" x14ac:dyDescent="0.25">
      <c r="AJ12373" s="70" t="str">
        <f t="shared" si="1022"/>
        <v>X</v>
      </c>
      <c r="AK12373" s="70" t="str" cm="1">
        <f t="array" ref="AK12373">_xlfn.IFS(AH12373&lt;&gt;"","1",AI12373&lt;&gt;"","2",AJ12373&lt;&gt;"","3")</f>
        <v>3</v>
      </c>
    </row>
    <row r="12374" spans="36:37" x14ac:dyDescent="0.25">
      <c r="AJ12374" s="70" t="str">
        <f t="shared" si="1022"/>
        <v>X</v>
      </c>
      <c r="AK12374" s="70" t="str" cm="1">
        <f t="array" ref="AK12374">_xlfn.IFS(AH12374&lt;&gt;"","1",AI12374&lt;&gt;"","2",AJ12374&lt;&gt;"","3")</f>
        <v>3</v>
      </c>
    </row>
    <row r="12375" spans="36:37" x14ac:dyDescent="0.25">
      <c r="AJ12375" s="70" t="str">
        <f t="shared" si="1022"/>
        <v>X</v>
      </c>
      <c r="AK12375" s="70" t="str" cm="1">
        <f t="array" ref="AK12375">_xlfn.IFS(AH12375&lt;&gt;"","1",AI12375&lt;&gt;"","2",AJ12375&lt;&gt;"","3")</f>
        <v>3</v>
      </c>
    </row>
    <row r="12376" spans="36:37" x14ac:dyDescent="0.25">
      <c r="AJ12376" s="70" t="str">
        <f t="shared" si="1022"/>
        <v>X</v>
      </c>
      <c r="AK12376" s="70" t="str" cm="1">
        <f t="array" ref="AK12376">_xlfn.IFS(AH12376&lt;&gt;"","1",AI12376&lt;&gt;"","2",AJ12376&lt;&gt;"","3")</f>
        <v>3</v>
      </c>
    </row>
    <row r="12377" spans="36:37" x14ac:dyDescent="0.25">
      <c r="AJ12377" s="70" t="str">
        <f t="shared" si="1022"/>
        <v>X</v>
      </c>
      <c r="AK12377" s="70" t="str" cm="1">
        <f t="array" ref="AK12377">_xlfn.IFS(AH12377&lt;&gt;"","1",AI12377&lt;&gt;"","2",AJ12377&lt;&gt;"","3")</f>
        <v>3</v>
      </c>
    </row>
    <row r="12378" spans="36:37" x14ac:dyDescent="0.25">
      <c r="AJ12378" s="70" t="str">
        <f t="shared" si="1022"/>
        <v>X</v>
      </c>
      <c r="AK12378" s="70" t="str" cm="1">
        <f t="array" ref="AK12378">_xlfn.IFS(AH12378&lt;&gt;"","1",AI12378&lt;&gt;"","2",AJ12378&lt;&gt;"","3")</f>
        <v>3</v>
      </c>
    </row>
    <row r="12379" spans="36:37" x14ac:dyDescent="0.25">
      <c r="AJ12379" s="70" t="str">
        <f t="shared" si="1022"/>
        <v>X</v>
      </c>
      <c r="AK12379" s="70" t="str" cm="1">
        <f t="array" ref="AK12379">_xlfn.IFS(AH12379&lt;&gt;"","1",AI12379&lt;&gt;"","2",AJ12379&lt;&gt;"","3")</f>
        <v>3</v>
      </c>
    </row>
    <row r="12380" spans="36:37" x14ac:dyDescent="0.25">
      <c r="AJ12380" s="70" t="str">
        <f t="shared" si="1022"/>
        <v>X</v>
      </c>
      <c r="AK12380" s="70" t="str" cm="1">
        <f t="array" ref="AK12380">_xlfn.IFS(AH12380&lt;&gt;"","1",AI12380&lt;&gt;"","2",AJ12380&lt;&gt;"","3")</f>
        <v>3</v>
      </c>
    </row>
    <row r="12381" spans="36:37" x14ac:dyDescent="0.25">
      <c r="AJ12381" s="70" t="str">
        <f t="shared" si="1022"/>
        <v>X</v>
      </c>
      <c r="AK12381" s="70" t="str" cm="1">
        <f t="array" ref="AK12381">_xlfn.IFS(AH12381&lt;&gt;"","1",AI12381&lt;&gt;"","2",AJ12381&lt;&gt;"","3")</f>
        <v>3</v>
      </c>
    </row>
    <row r="12382" spans="36:37" x14ac:dyDescent="0.25">
      <c r="AJ12382" s="70" t="str">
        <f t="shared" si="1022"/>
        <v>X</v>
      </c>
      <c r="AK12382" s="70" t="str" cm="1">
        <f t="array" ref="AK12382">_xlfn.IFS(AH12382&lt;&gt;"","1",AI12382&lt;&gt;"","2",AJ12382&lt;&gt;"","3")</f>
        <v>3</v>
      </c>
    </row>
    <row r="12383" spans="36:37" x14ac:dyDescent="0.25">
      <c r="AJ12383" s="70" t="str">
        <f t="shared" si="1022"/>
        <v>X</v>
      </c>
      <c r="AK12383" s="70" t="str" cm="1">
        <f t="array" ref="AK12383">_xlfn.IFS(AH12383&lt;&gt;"","1",AI12383&lt;&gt;"","2",AJ12383&lt;&gt;"","3")</f>
        <v>3</v>
      </c>
    </row>
    <row r="12384" spans="36:37" x14ac:dyDescent="0.25">
      <c r="AJ12384" s="70" t="str">
        <f t="shared" si="1022"/>
        <v>X</v>
      </c>
      <c r="AK12384" s="70" t="str" cm="1">
        <f t="array" ref="AK12384">_xlfn.IFS(AH12384&lt;&gt;"","1",AI12384&lt;&gt;"","2",AJ12384&lt;&gt;"","3")</f>
        <v>3</v>
      </c>
    </row>
    <row r="12385" spans="36:37" x14ac:dyDescent="0.25">
      <c r="AJ12385" s="70" t="str">
        <f t="shared" si="1022"/>
        <v>X</v>
      </c>
      <c r="AK12385" s="70" t="str" cm="1">
        <f t="array" ref="AK12385">_xlfn.IFS(AH12385&lt;&gt;"","1",AI12385&lt;&gt;"","2",AJ12385&lt;&gt;"","3")</f>
        <v>3</v>
      </c>
    </row>
    <row r="12386" spans="36:37" x14ac:dyDescent="0.25">
      <c r="AJ12386" s="70" t="str">
        <f t="shared" si="1022"/>
        <v>X</v>
      </c>
      <c r="AK12386" s="70" t="str" cm="1">
        <f t="array" ref="AK12386">_xlfn.IFS(AH12386&lt;&gt;"","1",AI12386&lt;&gt;"","2",AJ12386&lt;&gt;"","3")</f>
        <v>3</v>
      </c>
    </row>
    <row r="12387" spans="36:37" x14ac:dyDescent="0.25">
      <c r="AJ12387" s="70" t="str">
        <f t="shared" si="1022"/>
        <v>X</v>
      </c>
      <c r="AK12387" s="70" t="str" cm="1">
        <f t="array" ref="AK12387">_xlfn.IFS(AH12387&lt;&gt;"","1",AI12387&lt;&gt;"","2",AJ12387&lt;&gt;"","3")</f>
        <v>3</v>
      </c>
    </row>
    <row r="12388" spans="36:37" x14ac:dyDescent="0.25">
      <c r="AJ12388" s="70" t="str">
        <f t="shared" si="1022"/>
        <v>X</v>
      </c>
      <c r="AK12388" s="70" t="str" cm="1">
        <f t="array" ref="AK12388">_xlfn.IFS(AH12388&lt;&gt;"","1",AI12388&lt;&gt;"","2",AJ12388&lt;&gt;"","3")</f>
        <v>3</v>
      </c>
    </row>
    <row r="12389" spans="36:37" x14ac:dyDescent="0.25">
      <c r="AJ12389" s="70" t="str">
        <f t="shared" si="1022"/>
        <v>X</v>
      </c>
      <c r="AK12389" s="70" t="str" cm="1">
        <f t="array" ref="AK12389">_xlfn.IFS(AH12389&lt;&gt;"","1",AI12389&lt;&gt;"","2",AJ12389&lt;&gt;"","3")</f>
        <v>3</v>
      </c>
    </row>
    <row r="12390" spans="36:37" x14ac:dyDescent="0.25">
      <c r="AJ12390" s="70" t="str">
        <f t="shared" si="1022"/>
        <v>X</v>
      </c>
      <c r="AK12390" s="70" t="str" cm="1">
        <f t="array" ref="AK12390">_xlfn.IFS(AH12390&lt;&gt;"","1",AI12390&lt;&gt;"","2",AJ12390&lt;&gt;"","3")</f>
        <v>3</v>
      </c>
    </row>
    <row r="12391" spans="36:37" x14ac:dyDescent="0.25">
      <c r="AJ12391" s="70" t="str">
        <f t="shared" si="1022"/>
        <v>X</v>
      </c>
      <c r="AK12391" s="70" t="str" cm="1">
        <f t="array" ref="AK12391">_xlfn.IFS(AH12391&lt;&gt;"","1",AI12391&lt;&gt;"","2",AJ12391&lt;&gt;"","3")</f>
        <v>3</v>
      </c>
    </row>
    <row r="12392" spans="36:37" x14ac:dyDescent="0.25">
      <c r="AJ12392" s="70" t="str">
        <f t="shared" si="1022"/>
        <v>X</v>
      </c>
      <c r="AK12392" s="70" t="str" cm="1">
        <f t="array" ref="AK12392">_xlfn.IFS(AH12392&lt;&gt;"","1",AI12392&lt;&gt;"","2",AJ12392&lt;&gt;"","3")</f>
        <v>3</v>
      </c>
    </row>
    <row r="12393" spans="36:37" x14ac:dyDescent="0.25">
      <c r="AJ12393" s="70" t="str">
        <f t="shared" si="1022"/>
        <v>X</v>
      </c>
      <c r="AK12393" s="70" t="str" cm="1">
        <f t="array" ref="AK12393">_xlfn.IFS(AH12393&lt;&gt;"","1",AI12393&lt;&gt;"","2",AJ12393&lt;&gt;"","3")</f>
        <v>3</v>
      </c>
    </row>
    <row r="12394" spans="36:37" x14ac:dyDescent="0.25">
      <c r="AJ12394" s="70" t="str">
        <f t="shared" si="1022"/>
        <v>X</v>
      </c>
      <c r="AK12394" s="70" t="str" cm="1">
        <f t="array" ref="AK12394">_xlfn.IFS(AH12394&lt;&gt;"","1",AI12394&lt;&gt;"","2",AJ12394&lt;&gt;"","3")</f>
        <v>3</v>
      </c>
    </row>
    <row r="12395" spans="36:37" x14ac:dyDescent="0.25">
      <c r="AJ12395" s="70" t="str">
        <f t="shared" si="1022"/>
        <v>X</v>
      </c>
      <c r="AK12395" s="70" t="str" cm="1">
        <f t="array" ref="AK12395">_xlfn.IFS(AH12395&lt;&gt;"","1",AI12395&lt;&gt;"","2",AJ12395&lt;&gt;"","3")</f>
        <v>3</v>
      </c>
    </row>
    <row r="12396" spans="36:37" x14ac:dyDescent="0.25">
      <c r="AJ12396" s="70" t="str">
        <f t="shared" si="1022"/>
        <v>X</v>
      </c>
      <c r="AK12396" s="70" t="str" cm="1">
        <f t="array" ref="AK12396">_xlfn.IFS(AH12396&lt;&gt;"","1",AI12396&lt;&gt;"","2",AJ12396&lt;&gt;"","3")</f>
        <v>3</v>
      </c>
    </row>
    <row r="12397" spans="36:37" x14ac:dyDescent="0.25">
      <c r="AJ12397" s="70" t="str">
        <f t="shared" si="1022"/>
        <v>X</v>
      </c>
      <c r="AK12397" s="70" t="str" cm="1">
        <f t="array" ref="AK12397">_xlfn.IFS(AH12397&lt;&gt;"","1",AI12397&lt;&gt;"","2",AJ12397&lt;&gt;"","3")</f>
        <v>3</v>
      </c>
    </row>
    <row r="12398" spans="36:37" x14ac:dyDescent="0.25">
      <c r="AJ12398" s="70" t="str">
        <f t="shared" si="1022"/>
        <v>X</v>
      </c>
      <c r="AK12398" s="70" t="str" cm="1">
        <f t="array" ref="AK12398">_xlfn.IFS(AH12398&lt;&gt;"","1",AI12398&lt;&gt;"","2",AJ12398&lt;&gt;"","3")</f>
        <v>3</v>
      </c>
    </row>
    <row r="12399" spans="36:37" x14ac:dyDescent="0.25">
      <c r="AJ12399" s="70" t="str">
        <f t="shared" si="1022"/>
        <v>X</v>
      </c>
      <c r="AK12399" s="70" t="str" cm="1">
        <f t="array" ref="AK12399">_xlfn.IFS(AH12399&lt;&gt;"","1",AI12399&lt;&gt;"","2",AJ12399&lt;&gt;"","3")</f>
        <v>3</v>
      </c>
    </row>
    <row r="12400" spans="36:37" x14ac:dyDescent="0.25">
      <c r="AJ12400" s="70" t="str">
        <f t="shared" si="1022"/>
        <v>X</v>
      </c>
      <c r="AK12400" s="70" t="str" cm="1">
        <f t="array" ref="AK12400">_xlfn.IFS(AH12400&lt;&gt;"","1",AI12400&lt;&gt;"","2",AJ12400&lt;&gt;"","3")</f>
        <v>3</v>
      </c>
    </row>
    <row r="12401" spans="36:37" x14ac:dyDescent="0.25">
      <c r="AJ12401" s="70" t="str">
        <f t="shared" si="1022"/>
        <v>X</v>
      </c>
      <c r="AK12401" s="70" t="str" cm="1">
        <f t="array" ref="AK12401">_xlfn.IFS(AH12401&lt;&gt;"","1",AI12401&lt;&gt;"","2",AJ12401&lt;&gt;"","3")</f>
        <v>3</v>
      </c>
    </row>
    <row r="12402" spans="36:37" x14ac:dyDescent="0.25">
      <c r="AJ12402" s="70" t="str">
        <f t="shared" si="1022"/>
        <v>X</v>
      </c>
      <c r="AK12402" s="70" t="str" cm="1">
        <f t="array" ref="AK12402">_xlfn.IFS(AH12402&lt;&gt;"","1",AI12402&lt;&gt;"","2",AJ12402&lt;&gt;"","3")</f>
        <v>3</v>
      </c>
    </row>
    <row r="12403" spans="36:37" x14ac:dyDescent="0.25">
      <c r="AJ12403" s="70" t="str">
        <f t="shared" si="1022"/>
        <v>X</v>
      </c>
      <c r="AK12403" s="70" t="str" cm="1">
        <f t="array" ref="AK12403">_xlfn.IFS(AH12403&lt;&gt;"","1",AI12403&lt;&gt;"","2",AJ12403&lt;&gt;"","3")</f>
        <v>3</v>
      </c>
    </row>
    <row r="12404" spans="36:37" x14ac:dyDescent="0.25">
      <c r="AJ12404" s="70" t="str">
        <f t="shared" si="1022"/>
        <v>X</v>
      </c>
      <c r="AK12404" s="70" t="str" cm="1">
        <f t="array" ref="AK12404">_xlfn.IFS(AH12404&lt;&gt;"","1",AI12404&lt;&gt;"","2",AJ12404&lt;&gt;"","3")</f>
        <v>3</v>
      </c>
    </row>
    <row r="12405" spans="36:37" x14ac:dyDescent="0.25">
      <c r="AJ12405" s="70" t="str">
        <f t="shared" si="1022"/>
        <v>X</v>
      </c>
      <c r="AK12405" s="70" t="str" cm="1">
        <f t="array" ref="AK12405">_xlfn.IFS(AH12405&lt;&gt;"","1",AI12405&lt;&gt;"","2",AJ12405&lt;&gt;"","3")</f>
        <v>3</v>
      </c>
    </row>
    <row r="12406" spans="36:37" x14ac:dyDescent="0.25">
      <c r="AJ12406" s="70" t="str">
        <f t="shared" si="1022"/>
        <v>X</v>
      </c>
      <c r="AK12406" s="70" t="str" cm="1">
        <f t="array" ref="AK12406">_xlfn.IFS(AH12406&lt;&gt;"","1",AI12406&lt;&gt;"","2",AJ12406&lt;&gt;"","3")</f>
        <v>3</v>
      </c>
    </row>
    <row r="12407" spans="36:37" x14ac:dyDescent="0.25">
      <c r="AJ12407" s="70" t="str">
        <f t="shared" si="1022"/>
        <v>X</v>
      </c>
      <c r="AK12407" s="70" t="str" cm="1">
        <f t="array" ref="AK12407">_xlfn.IFS(AH12407&lt;&gt;"","1",AI12407&lt;&gt;"","2",AJ12407&lt;&gt;"","3")</f>
        <v>3</v>
      </c>
    </row>
    <row r="12408" spans="36:37" x14ac:dyDescent="0.25">
      <c r="AJ12408" s="70" t="str">
        <f t="shared" si="1022"/>
        <v>X</v>
      </c>
      <c r="AK12408" s="70" t="str" cm="1">
        <f t="array" ref="AK12408">_xlfn.IFS(AH12408&lt;&gt;"","1",AI12408&lt;&gt;"","2",AJ12408&lt;&gt;"","3")</f>
        <v>3</v>
      </c>
    </row>
    <row r="12409" spans="36:37" x14ac:dyDescent="0.25">
      <c r="AJ12409" s="70" t="str">
        <f t="shared" si="1022"/>
        <v>X</v>
      </c>
      <c r="AK12409" s="70" t="str" cm="1">
        <f t="array" ref="AK12409">_xlfn.IFS(AH12409&lt;&gt;"","1",AI12409&lt;&gt;"","2",AJ12409&lt;&gt;"","3")</f>
        <v>3</v>
      </c>
    </row>
    <row r="12410" spans="36:37" x14ac:dyDescent="0.25">
      <c r="AJ12410" s="70" t="str">
        <f t="shared" si="1022"/>
        <v>X</v>
      </c>
      <c r="AK12410" s="70" t="str" cm="1">
        <f t="array" ref="AK12410">_xlfn.IFS(AH12410&lt;&gt;"","1",AI12410&lt;&gt;"","2",AJ12410&lt;&gt;"","3")</f>
        <v>3</v>
      </c>
    </row>
    <row r="12411" spans="36:37" x14ac:dyDescent="0.25">
      <c r="AJ12411" s="70" t="str">
        <f t="shared" si="1022"/>
        <v>X</v>
      </c>
      <c r="AK12411" s="70" t="str" cm="1">
        <f t="array" ref="AK12411">_xlfn.IFS(AH12411&lt;&gt;"","1",AI12411&lt;&gt;"","2",AJ12411&lt;&gt;"","3")</f>
        <v>3</v>
      </c>
    </row>
    <row r="12412" spans="36:37" x14ac:dyDescent="0.25">
      <c r="AJ12412" s="70" t="str">
        <f t="shared" si="1022"/>
        <v>X</v>
      </c>
      <c r="AK12412" s="70" t="str" cm="1">
        <f t="array" ref="AK12412">_xlfn.IFS(AH12412&lt;&gt;"","1",AI12412&lt;&gt;"","2",AJ12412&lt;&gt;"","3")</f>
        <v>3</v>
      </c>
    </row>
    <row r="12413" spans="36:37" x14ac:dyDescent="0.25">
      <c r="AJ12413" s="70" t="str">
        <f t="shared" si="1022"/>
        <v>X</v>
      </c>
      <c r="AK12413" s="70" t="str" cm="1">
        <f t="array" ref="AK12413">_xlfn.IFS(AH12413&lt;&gt;"","1",AI12413&lt;&gt;"","2",AJ12413&lt;&gt;"","3")</f>
        <v>3</v>
      </c>
    </row>
    <row r="12414" spans="36:37" x14ac:dyDescent="0.25">
      <c r="AJ12414" s="70" t="str">
        <f t="shared" si="1022"/>
        <v>X</v>
      </c>
      <c r="AK12414" s="70" t="str" cm="1">
        <f t="array" ref="AK12414">_xlfn.IFS(AH12414&lt;&gt;"","1",AI12414&lt;&gt;"","2",AJ12414&lt;&gt;"","3")</f>
        <v>3</v>
      </c>
    </row>
    <row r="12415" spans="36:37" x14ac:dyDescent="0.25">
      <c r="AJ12415" s="70" t="str">
        <f t="shared" si="1022"/>
        <v>X</v>
      </c>
      <c r="AK12415" s="70" t="str" cm="1">
        <f t="array" ref="AK12415">_xlfn.IFS(AH12415&lt;&gt;"","1",AI12415&lt;&gt;"","2",AJ12415&lt;&gt;"","3")</f>
        <v>3</v>
      </c>
    </row>
    <row r="12416" spans="36:37" x14ac:dyDescent="0.25">
      <c r="AJ12416" s="70" t="str">
        <f t="shared" si="1022"/>
        <v>X</v>
      </c>
      <c r="AK12416" s="70" t="str" cm="1">
        <f t="array" ref="AK12416">_xlfn.IFS(AH12416&lt;&gt;"","1",AI12416&lt;&gt;"","2",AJ12416&lt;&gt;"","3")</f>
        <v>3</v>
      </c>
    </row>
    <row r="12417" spans="36:37" x14ac:dyDescent="0.25">
      <c r="AJ12417" s="70" t="str">
        <f t="shared" si="1022"/>
        <v>X</v>
      </c>
      <c r="AK12417" s="70" t="str" cm="1">
        <f t="array" ref="AK12417">_xlfn.IFS(AH12417&lt;&gt;"","1",AI12417&lt;&gt;"","2",AJ12417&lt;&gt;"","3")</f>
        <v>3</v>
      </c>
    </row>
    <row r="12418" spans="36:37" x14ac:dyDescent="0.25">
      <c r="AJ12418" s="70" t="str">
        <f t="shared" si="1022"/>
        <v>X</v>
      </c>
      <c r="AK12418" s="70" t="str" cm="1">
        <f t="array" ref="AK12418">_xlfn.IFS(AH12418&lt;&gt;"","1",AI12418&lt;&gt;"","2",AJ12418&lt;&gt;"","3")</f>
        <v>3</v>
      </c>
    </row>
    <row r="12419" spans="36:37" x14ac:dyDescent="0.25">
      <c r="AJ12419" s="70" t="str">
        <f t="shared" si="1022"/>
        <v>X</v>
      </c>
      <c r="AK12419" s="70" t="str" cm="1">
        <f t="array" ref="AK12419">_xlfn.IFS(AH12419&lt;&gt;"","1",AI12419&lt;&gt;"","2",AJ12419&lt;&gt;"","3")</f>
        <v>3</v>
      </c>
    </row>
    <row r="12420" spans="36:37" x14ac:dyDescent="0.25">
      <c r="AJ12420" s="70" t="str">
        <f t="shared" si="1022"/>
        <v>X</v>
      </c>
      <c r="AK12420" s="70" t="str" cm="1">
        <f t="array" ref="AK12420">_xlfn.IFS(AH12420&lt;&gt;"","1",AI12420&lt;&gt;"","2",AJ12420&lt;&gt;"","3")</f>
        <v>3</v>
      </c>
    </row>
    <row r="12421" spans="36:37" x14ac:dyDescent="0.25">
      <c r="AJ12421" s="70" t="str">
        <f t="shared" si="1022"/>
        <v>X</v>
      </c>
      <c r="AK12421" s="70" t="str" cm="1">
        <f t="array" ref="AK12421">_xlfn.IFS(AH12421&lt;&gt;"","1",AI12421&lt;&gt;"","2",AJ12421&lt;&gt;"","3")</f>
        <v>3</v>
      </c>
    </row>
    <row r="12422" spans="36:37" x14ac:dyDescent="0.25">
      <c r="AJ12422" s="70" t="str">
        <f t="shared" si="1022"/>
        <v>X</v>
      </c>
      <c r="AK12422" s="70" t="str" cm="1">
        <f t="array" ref="AK12422">_xlfn.IFS(AH12422&lt;&gt;"","1",AI12422&lt;&gt;"","2",AJ12422&lt;&gt;"","3")</f>
        <v>3</v>
      </c>
    </row>
    <row r="12423" spans="36:37" x14ac:dyDescent="0.25">
      <c r="AJ12423" s="70" t="str">
        <f t="shared" si="1022"/>
        <v>X</v>
      </c>
      <c r="AK12423" s="70" t="str" cm="1">
        <f t="array" ref="AK12423">_xlfn.IFS(AH12423&lt;&gt;"","1",AI12423&lt;&gt;"","2",AJ12423&lt;&gt;"","3")</f>
        <v>3</v>
      </c>
    </row>
    <row r="12424" spans="36:37" x14ac:dyDescent="0.25">
      <c r="AJ12424" s="70" t="str">
        <f t="shared" si="1022"/>
        <v>X</v>
      </c>
      <c r="AK12424" s="70" t="str" cm="1">
        <f t="array" ref="AK12424">_xlfn.IFS(AH12424&lt;&gt;"","1",AI12424&lt;&gt;"","2",AJ12424&lt;&gt;"","3")</f>
        <v>3</v>
      </c>
    </row>
    <row r="12425" spans="36:37" x14ac:dyDescent="0.25">
      <c r="AJ12425" s="70" t="str">
        <f t="shared" si="1022"/>
        <v>X</v>
      </c>
      <c r="AK12425" s="70" t="str" cm="1">
        <f t="array" ref="AK12425">_xlfn.IFS(AH12425&lt;&gt;"","1",AI12425&lt;&gt;"","2",AJ12425&lt;&gt;"","3")</f>
        <v>3</v>
      </c>
    </row>
    <row r="12426" spans="36:37" x14ac:dyDescent="0.25">
      <c r="AJ12426" s="70" t="str">
        <f t="shared" si="1022"/>
        <v>X</v>
      </c>
      <c r="AK12426" s="70" t="str" cm="1">
        <f t="array" ref="AK12426">_xlfn.IFS(AH12426&lt;&gt;"","1",AI12426&lt;&gt;"","2",AJ12426&lt;&gt;"","3")</f>
        <v>3</v>
      </c>
    </row>
    <row r="12427" spans="36:37" x14ac:dyDescent="0.25">
      <c r="AJ12427" s="70" t="str">
        <f t="shared" si="1022"/>
        <v>X</v>
      </c>
      <c r="AK12427" s="70" t="str" cm="1">
        <f t="array" ref="AK12427">_xlfn.IFS(AH12427&lt;&gt;"","1",AI12427&lt;&gt;"","2",AJ12427&lt;&gt;"","3")</f>
        <v>3</v>
      </c>
    </row>
    <row r="12428" spans="36:37" x14ac:dyDescent="0.25">
      <c r="AJ12428" s="70" t="str">
        <f t="shared" si="1022"/>
        <v>X</v>
      </c>
      <c r="AK12428" s="70" t="str" cm="1">
        <f t="array" ref="AK12428">_xlfn.IFS(AH12428&lt;&gt;"","1",AI12428&lt;&gt;"","2",AJ12428&lt;&gt;"","3")</f>
        <v>3</v>
      </c>
    </row>
    <row r="12429" spans="36:37" x14ac:dyDescent="0.25">
      <c r="AJ12429" s="70" t="str">
        <f t="shared" si="1022"/>
        <v>X</v>
      </c>
      <c r="AK12429" s="70" t="str" cm="1">
        <f t="array" ref="AK12429">_xlfn.IFS(AH12429&lt;&gt;"","1",AI12429&lt;&gt;"","2",AJ12429&lt;&gt;"","3")</f>
        <v>3</v>
      </c>
    </row>
    <row r="12430" spans="36:37" x14ac:dyDescent="0.25">
      <c r="AJ12430" s="70" t="str">
        <f t="shared" si="1022"/>
        <v>X</v>
      </c>
      <c r="AK12430" s="70" t="str" cm="1">
        <f t="array" ref="AK12430">_xlfn.IFS(AH12430&lt;&gt;"","1",AI12430&lt;&gt;"","2",AJ12430&lt;&gt;"","3")</f>
        <v>3</v>
      </c>
    </row>
    <row r="12431" spans="36:37" x14ac:dyDescent="0.25">
      <c r="AJ12431" s="70" t="str">
        <f t="shared" si="1022"/>
        <v>X</v>
      </c>
      <c r="AK12431" s="70" t="str" cm="1">
        <f t="array" ref="AK12431">_xlfn.IFS(AH12431&lt;&gt;"","1",AI12431&lt;&gt;"","2",AJ12431&lt;&gt;"","3")</f>
        <v>3</v>
      </c>
    </row>
    <row r="12432" spans="36:37" x14ac:dyDescent="0.25">
      <c r="AJ12432" s="70" t="str">
        <f t="shared" si="1022"/>
        <v>X</v>
      </c>
      <c r="AK12432" s="70" t="str" cm="1">
        <f t="array" ref="AK12432">_xlfn.IFS(AH12432&lt;&gt;"","1",AI12432&lt;&gt;"","2",AJ12432&lt;&gt;"","3")</f>
        <v>3</v>
      </c>
    </row>
    <row r="12433" spans="36:37" x14ac:dyDescent="0.25">
      <c r="AJ12433" s="70" t="str">
        <f t="shared" si="1022"/>
        <v>X</v>
      </c>
      <c r="AK12433" s="70" t="str" cm="1">
        <f t="array" ref="AK12433">_xlfn.IFS(AH12433&lt;&gt;"","1",AI12433&lt;&gt;"","2",AJ12433&lt;&gt;"","3")</f>
        <v>3</v>
      </c>
    </row>
    <row r="12434" spans="36:37" x14ac:dyDescent="0.25">
      <c r="AJ12434" s="70" t="str">
        <f t="shared" si="1022"/>
        <v>X</v>
      </c>
      <c r="AK12434" s="70" t="str" cm="1">
        <f t="array" ref="AK12434">_xlfn.IFS(AH12434&lt;&gt;"","1",AI12434&lt;&gt;"","2",AJ12434&lt;&gt;"","3")</f>
        <v>3</v>
      </c>
    </row>
    <row r="12435" spans="36:37" x14ac:dyDescent="0.25">
      <c r="AJ12435" s="70" t="str">
        <f t="shared" ref="AJ12435:AJ12498" si="1023">IF(AND(AH12435="",AI12435=""),"X","")</f>
        <v>X</v>
      </c>
      <c r="AK12435" s="70" t="str" cm="1">
        <f t="array" ref="AK12435">_xlfn.IFS(AH12435&lt;&gt;"","1",AI12435&lt;&gt;"","2",AJ12435&lt;&gt;"","3")</f>
        <v>3</v>
      </c>
    </row>
    <row r="12436" spans="36:37" x14ac:dyDescent="0.25">
      <c r="AJ12436" s="70" t="str">
        <f t="shared" si="1023"/>
        <v>X</v>
      </c>
      <c r="AK12436" s="70" t="str" cm="1">
        <f t="array" ref="AK12436">_xlfn.IFS(AH12436&lt;&gt;"","1",AI12436&lt;&gt;"","2",AJ12436&lt;&gt;"","3")</f>
        <v>3</v>
      </c>
    </row>
    <row r="12437" spans="36:37" x14ac:dyDescent="0.25">
      <c r="AJ12437" s="70" t="str">
        <f t="shared" si="1023"/>
        <v>X</v>
      </c>
      <c r="AK12437" s="70" t="str" cm="1">
        <f t="array" ref="AK12437">_xlfn.IFS(AH12437&lt;&gt;"","1",AI12437&lt;&gt;"","2",AJ12437&lt;&gt;"","3")</f>
        <v>3</v>
      </c>
    </row>
    <row r="12438" spans="36:37" x14ac:dyDescent="0.25">
      <c r="AJ12438" s="70" t="str">
        <f t="shared" si="1023"/>
        <v>X</v>
      </c>
      <c r="AK12438" s="70" t="str" cm="1">
        <f t="array" ref="AK12438">_xlfn.IFS(AH12438&lt;&gt;"","1",AI12438&lt;&gt;"","2",AJ12438&lt;&gt;"","3")</f>
        <v>3</v>
      </c>
    </row>
    <row r="12439" spans="36:37" x14ac:dyDescent="0.25">
      <c r="AJ12439" s="70" t="str">
        <f t="shared" si="1023"/>
        <v>X</v>
      </c>
      <c r="AK12439" s="70" t="str" cm="1">
        <f t="array" ref="AK12439">_xlfn.IFS(AH12439&lt;&gt;"","1",AI12439&lt;&gt;"","2",AJ12439&lt;&gt;"","3")</f>
        <v>3</v>
      </c>
    </row>
    <row r="12440" spans="36:37" x14ac:dyDescent="0.25">
      <c r="AJ12440" s="70" t="str">
        <f t="shared" si="1023"/>
        <v>X</v>
      </c>
      <c r="AK12440" s="70" t="str" cm="1">
        <f t="array" ref="AK12440">_xlfn.IFS(AH12440&lt;&gt;"","1",AI12440&lt;&gt;"","2",AJ12440&lt;&gt;"","3")</f>
        <v>3</v>
      </c>
    </row>
    <row r="12441" spans="36:37" x14ac:dyDescent="0.25">
      <c r="AJ12441" s="70" t="str">
        <f t="shared" si="1023"/>
        <v>X</v>
      </c>
      <c r="AK12441" s="70" t="str" cm="1">
        <f t="array" ref="AK12441">_xlfn.IFS(AH12441&lt;&gt;"","1",AI12441&lt;&gt;"","2",AJ12441&lt;&gt;"","3")</f>
        <v>3</v>
      </c>
    </row>
    <row r="12442" spans="36:37" x14ac:dyDescent="0.25">
      <c r="AJ12442" s="70" t="str">
        <f t="shared" si="1023"/>
        <v>X</v>
      </c>
      <c r="AK12442" s="70" t="str" cm="1">
        <f t="array" ref="AK12442">_xlfn.IFS(AH12442&lt;&gt;"","1",AI12442&lt;&gt;"","2",AJ12442&lt;&gt;"","3")</f>
        <v>3</v>
      </c>
    </row>
    <row r="12443" spans="36:37" x14ac:dyDescent="0.25">
      <c r="AJ12443" s="70" t="str">
        <f t="shared" si="1023"/>
        <v>X</v>
      </c>
      <c r="AK12443" s="70" t="str" cm="1">
        <f t="array" ref="AK12443">_xlfn.IFS(AH12443&lt;&gt;"","1",AI12443&lt;&gt;"","2",AJ12443&lt;&gt;"","3")</f>
        <v>3</v>
      </c>
    </row>
    <row r="12444" spans="36:37" x14ac:dyDescent="0.25">
      <c r="AJ12444" s="70" t="str">
        <f t="shared" si="1023"/>
        <v>X</v>
      </c>
      <c r="AK12444" s="70" t="str" cm="1">
        <f t="array" ref="AK12444">_xlfn.IFS(AH12444&lt;&gt;"","1",AI12444&lt;&gt;"","2",AJ12444&lt;&gt;"","3")</f>
        <v>3</v>
      </c>
    </row>
    <row r="12445" spans="36:37" x14ac:dyDescent="0.25">
      <c r="AJ12445" s="70" t="str">
        <f t="shared" si="1023"/>
        <v>X</v>
      </c>
      <c r="AK12445" s="70" t="str" cm="1">
        <f t="array" ref="AK12445">_xlfn.IFS(AH12445&lt;&gt;"","1",AI12445&lt;&gt;"","2",AJ12445&lt;&gt;"","3")</f>
        <v>3</v>
      </c>
    </row>
    <row r="12446" spans="36:37" x14ac:dyDescent="0.25">
      <c r="AJ12446" s="70" t="str">
        <f t="shared" si="1023"/>
        <v>X</v>
      </c>
      <c r="AK12446" s="70" t="str" cm="1">
        <f t="array" ref="AK12446">_xlfn.IFS(AH12446&lt;&gt;"","1",AI12446&lt;&gt;"","2",AJ12446&lt;&gt;"","3")</f>
        <v>3</v>
      </c>
    </row>
    <row r="12447" spans="36:37" x14ac:dyDescent="0.25">
      <c r="AJ12447" s="70" t="str">
        <f t="shared" si="1023"/>
        <v>X</v>
      </c>
      <c r="AK12447" s="70" t="str" cm="1">
        <f t="array" ref="AK12447">_xlfn.IFS(AH12447&lt;&gt;"","1",AI12447&lt;&gt;"","2",AJ12447&lt;&gt;"","3")</f>
        <v>3</v>
      </c>
    </row>
    <row r="12448" spans="36:37" x14ac:dyDescent="0.25">
      <c r="AJ12448" s="70" t="str">
        <f t="shared" si="1023"/>
        <v>X</v>
      </c>
      <c r="AK12448" s="70" t="str" cm="1">
        <f t="array" ref="AK12448">_xlfn.IFS(AH12448&lt;&gt;"","1",AI12448&lt;&gt;"","2",AJ12448&lt;&gt;"","3")</f>
        <v>3</v>
      </c>
    </row>
    <row r="12449" spans="36:37" x14ac:dyDescent="0.25">
      <c r="AJ12449" s="70" t="str">
        <f t="shared" si="1023"/>
        <v>X</v>
      </c>
      <c r="AK12449" s="70" t="str" cm="1">
        <f t="array" ref="AK12449">_xlfn.IFS(AH12449&lt;&gt;"","1",AI12449&lt;&gt;"","2",AJ12449&lt;&gt;"","3")</f>
        <v>3</v>
      </c>
    </row>
    <row r="12450" spans="36:37" x14ac:dyDescent="0.25">
      <c r="AJ12450" s="70" t="str">
        <f t="shared" si="1023"/>
        <v>X</v>
      </c>
      <c r="AK12450" s="70" t="str" cm="1">
        <f t="array" ref="AK12450">_xlfn.IFS(AH12450&lt;&gt;"","1",AI12450&lt;&gt;"","2",AJ12450&lt;&gt;"","3")</f>
        <v>3</v>
      </c>
    </row>
    <row r="12451" spans="36:37" x14ac:dyDescent="0.25">
      <c r="AJ12451" s="70" t="str">
        <f t="shared" si="1023"/>
        <v>X</v>
      </c>
      <c r="AK12451" s="70" t="str" cm="1">
        <f t="array" ref="AK12451">_xlfn.IFS(AH12451&lt;&gt;"","1",AI12451&lt;&gt;"","2",AJ12451&lt;&gt;"","3")</f>
        <v>3</v>
      </c>
    </row>
    <row r="12452" spans="36:37" x14ac:dyDescent="0.25">
      <c r="AJ12452" s="70" t="str">
        <f t="shared" si="1023"/>
        <v>X</v>
      </c>
      <c r="AK12452" s="70" t="str" cm="1">
        <f t="array" ref="AK12452">_xlfn.IFS(AH12452&lt;&gt;"","1",AI12452&lt;&gt;"","2",AJ12452&lt;&gt;"","3")</f>
        <v>3</v>
      </c>
    </row>
    <row r="12453" spans="36:37" x14ac:dyDescent="0.25">
      <c r="AJ12453" s="70" t="str">
        <f t="shared" si="1023"/>
        <v>X</v>
      </c>
      <c r="AK12453" s="70" t="str" cm="1">
        <f t="array" ref="AK12453">_xlfn.IFS(AH12453&lt;&gt;"","1",AI12453&lt;&gt;"","2",AJ12453&lt;&gt;"","3")</f>
        <v>3</v>
      </c>
    </row>
    <row r="12454" spans="36:37" x14ac:dyDescent="0.25">
      <c r="AJ12454" s="70" t="str">
        <f t="shared" si="1023"/>
        <v>X</v>
      </c>
      <c r="AK12454" s="70" t="str" cm="1">
        <f t="array" ref="AK12454">_xlfn.IFS(AH12454&lt;&gt;"","1",AI12454&lt;&gt;"","2",AJ12454&lt;&gt;"","3")</f>
        <v>3</v>
      </c>
    </row>
    <row r="12455" spans="36:37" x14ac:dyDescent="0.25">
      <c r="AJ12455" s="70" t="str">
        <f t="shared" si="1023"/>
        <v>X</v>
      </c>
      <c r="AK12455" s="70" t="str" cm="1">
        <f t="array" ref="AK12455">_xlfn.IFS(AH12455&lt;&gt;"","1",AI12455&lt;&gt;"","2",AJ12455&lt;&gt;"","3")</f>
        <v>3</v>
      </c>
    </row>
    <row r="12456" spans="36:37" x14ac:dyDescent="0.25">
      <c r="AJ12456" s="70" t="str">
        <f t="shared" si="1023"/>
        <v>X</v>
      </c>
      <c r="AK12456" s="70" t="str" cm="1">
        <f t="array" ref="AK12456">_xlfn.IFS(AH12456&lt;&gt;"","1",AI12456&lt;&gt;"","2",AJ12456&lt;&gt;"","3")</f>
        <v>3</v>
      </c>
    </row>
    <row r="12457" spans="36:37" x14ac:dyDescent="0.25">
      <c r="AJ12457" s="70" t="str">
        <f t="shared" si="1023"/>
        <v>X</v>
      </c>
      <c r="AK12457" s="70" t="str" cm="1">
        <f t="array" ref="AK12457">_xlfn.IFS(AH12457&lt;&gt;"","1",AI12457&lt;&gt;"","2",AJ12457&lt;&gt;"","3")</f>
        <v>3</v>
      </c>
    </row>
    <row r="12458" spans="36:37" x14ac:dyDescent="0.25">
      <c r="AJ12458" s="70" t="str">
        <f t="shared" si="1023"/>
        <v>X</v>
      </c>
      <c r="AK12458" s="70" t="str" cm="1">
        <f t="array" ref="AK12458">_xlfn.IFS(AH12458&lt;&gt;"","1",AI12458&lt;&gt;"","2",AJ12458&lt;&gt;"","3")</f>
        <v>3</v>
      </c>
    </row>
    <row r="12459" spans="36:37" x14ac:dyDescent="0.25">
      <c r="AJ12459" s="70" t="str">
        <f t="shared" si="1023"/>
        <v>X</v>
      </c>
      <c r="AK12459" s="70" t="str" cm="1">
        <f t="array" ref="AK12459">_xlfn.IFS(AH12459&lt;&gt;"","1",AI12459&lt;&gt;"","2",AJ12459&lt;&gt;"","3")</f>
        <v>3</v>
      </c>
    </row>
    <row r="12460" spans="36:37" x14ac:dyDescent="0.25">
      <c r="AJ12460" s="70" t="str">
        <f t="shared" si="1023"/>
        <v>X</v>
      </c>
      <c r="AK12460" s="70" t="str" cm="1">
        <f t="array" ref="AK12460">_xlfn.IFS(AH12460&lt;&gt;"","1",AI12460&lt;&gt;"","2",AJ12460&lt;&gt;"","3")</f>
        <v>3</v>
      </c>
    </row>
    <row r="12461" spans="36:37" x14ac:dyDescent="0.25">
      <c r="AJ12461" s="70" t="str">
        <f t="shared" si="1023"/>
        <v>X</v>
      </c>
      <c r="AK12461" s="70" t="str" cm="1">
        <f t="array" ref="AK12461">_xlfn.IFS(AH12461&lt;&gt;"","1",AI12461&lt;&gt;"","2",AJ12461&lt;&gt;"","3")</f>
        <v>3</v>
      </c>
    </row>
    <row r="12462" spans="36:37" x14ac:dyDescent="0.25">
      <c r="AJ12462" s="70" t="str">
        <f t="shared" si="1023"/>
        <v>X</v>
      </c>
      <c r="AK12462" s="70" t="str" cm="1">
        <f t="array" ref="AK12462">_xlfn.IFS(AH12462&lt;&gt;"","1",AI12462&lt;&gt;"","2",AJ12462&lt;&gt;"","3")</f>
        <v>3</v>
      </c>
    </row>
    <row r="12463" spans="36:37" x14ac:dyDescent="0.25">
      <c r="AJ12463" s="70" t="str">
        <f t="shared" si="1023"/>
        <v>X</v>
      </c>
      <c r="AK12463" s="70" t="str" cm="1">
        <f t="array" ref="AK12463">_xlfn.IFS(AH12463&lt;&gt;"","1",AI12463&lt;&gt;"","2",AJ12463&lt;&gt;"","3")</f>
        <v>3</v>
      </c>
    </row>
    <row r="12464" spans="36:37" x14ac:dyDescent="0.25">
      <c r="AJ12464" s="70" t="str">
        <f t="shared" si="1023"/>
        <v>X</v>
      </c>
      <c r="AK12464" s="70" t="str" cm="1">
        <f t="array" ref="AK12464">_xlfn.IFS(AH12464&lt;&gt;"","1",AI12464&lt;&gt;"","2",AJ12464&lt;&gt;"","3")</f>
        <v>3</v>
      </c>
    </row>
    <row r="12465" spans="36:37" x14ac:dyDescent="0.25">
      <c r="AJ12465" s="70" t="str">
        <f t="shared" si="1023"/>
        <v>X</v>
      </c>
      <c r="AK12465" s="70" t="str" cm="1">
        <f t="array" ref="AK12465">_xlfn.IFS(AH12465&lt;&gt;"","1",AI12465&lt;&gt;"","2",AJ12465&lt;&gt;"","3")</f>
        <v>3</v>
      </c>
    </row>
    <row r="12466" spans="36:37" x14ac:dyDescent="0.25">
      <c r="AJ12466" s="70" t="str">
        <f t="shared" si="1023"/>
        <v>X</v>
      </c>
      <c r="AK12466" s="70" t="str" cm="1">
        <f t="array" ref="AK12466">_xlfn.IFS(AH12466&lt;&gt;"","1",AI12466&lt;&gt;"","2",AJ12466&lt;&gt;"","3")</f>
        <v>3</v>
      </c>
    </row>
    <row r="12467" spans="36:37" x14ac:dyDescent="0.25">
      <c r="AJ12467" s="70" t="str">
        <f t="shared" si="1023"/>
        <v>X</v>
      </c>
      <c r="AK12467" s="70" t="str" cm="1">
        <f t="array" ref="AK12467">_xlfn.IFS(AH12467&lt;&gt;"","1",AI12467&lt;&gt;"","2",AJ12467&lt;&gt;"","3")</f>
        <v>3</v>
      </c>
    </row>
    <row r="12468" spans="36:37" x14ac:dyDescent="0.25">
      <c r="AJ12468" s="70" t="str">
        <f t="shared" si="1023"/>
        <v>X</v>
      </c>
      <c r="AK12468" s="70" t="str" cm="1">
        <f t="array" ref="AK12468">_xlfn.IFS(AH12468&lt;&gt;"","1",AI12468&lt;&gt;"","2",AJ12468&lt;&gt;"","3")</f>
        <v>3</v>
      </c>
    </row>
    <row r="12469" spans="36:37" x14ac:dyDescent="0.25">
      <c r="AJ12469" s="70" t="str">
        <f t="shared" si="1023"/>
        <v>X</v>
      </c>
      <c r="AK12469" s="70" t="str" cm="1">
        <f t="array" ref="AK12469">_xlfn.IFS(AH12469&lt;&gt;"","1",AI12469&lt;&gt;"","2",AJ12469&lt;&gt;"","3")</f>
        <v>3</v>
      </c>
    </row>
    <row r="12470" spans="36:37" x14ac:dyDescent="0.25">
      <c r="AJ12470" s="70" t="str">
        <f t="shared" si="1023"/>
        <v>X</v>
      </c>
      <c r="AK12470" s="70" t="str" cm="1">
        <f t="array" ref="AK12470">_xlfn.IFS(AH12470&lt;&gt;"","1",AI12470&lt;&gt;"","2",AJ12470&lt;&gt;"","3")</f>
        <v>3</v>
      </c>
    </row>
    <row r="12471" spans="36:37" x14ac:dyDescent="0.25">
      <c r="AJ12471" s="70" t="str">
        <f t="shared" si="1023"/>
        <v>X</v>
      </c>
      <c r="AK12471" s="70" t="str" cm="1">
        <f t="array" ref="AK12471">_xlfn.IFS(AH12471&lt;&gt;"","1",AI12471&lt;&gt;"","2",AJ12471&lt;&gt;"","3")</f>
        <v>3</v>
      </c>
    </row>
    <row r="12472" spans="36:37" x14ac:dyDescent="0.25">
      <c r="AJ12472" s="70" t="str">
        <f t="shared" si="1023"/>
        <v>X</v>
      </c>
      <c r="AK12472" s="70" t="str" cm="1">
        <f t="array" ref="AK12472">_xlfn.IFS(AH12472&lt;&gt;"","1",AI12472&lt;&gt;"","2",AJ12472&lt;&gt;"","3")</f>
        <v>3</v>
      </c>
    </row>
    <row r="12473" spans="36:37" x14ac:dyDescent="0.25">
      <c r="AJ12473" s="70" t="str">
        <f t="shared" si="1023"/>
        <v>X</v>
      </c>
      <c r="AK12473" s="70" t="str" cm="1">
        <f t="array" ref="AK12473">_xlfn.IFS(AH12473&lt;&gt;"","1",AI12473&lt;&gt;"","2",AJ12473&lt;&gt;"","3")</f>
        <v>3</v>
      </c>
    </row>
    <row r="12474" spans="36:37" x14ac:dyDescent="0.25">
      <c r="AJ12474" s="70" t="str">
        <f t="shared" si="1023"/>
        <v>X</v>
      </c>
      <c r="AK12474" s="70" t="str" cm="1">
        <f t="array" ref="AK12474">_xlfn.IFS(AH12474&lt;&gt;"","1",AI12474&lt;&gt;"","2",AJ12474&lt;&gt;"","3")</f>
        <v>3</v>
      </c>
    </row>
    <row r="12475" spans="36:37" x14ac:dyDescent="0.25">
      <c r="AJ12475" s="70" t="str">
        <f t="shared" si="1023"/>
        <v>X</v>
      </c>
      <c r="AK12475" s="70" t="str" cm="1">
        <f t="array" ref="AK12475">_xlfn.IFS(AH12475&lt;&gt;"","1",AI12475&lt;&gt;"","2",AJ12475&lt;&gt;"","3")</f>
        <v>3</v>
      </c>
    </row>
    <row r="12476" spans="36:37" x14ac:dyDescent="0.25">
      <c r="AJ12476" s="70" t="str">
        <f t="shared" si="1023"/>
        <v>X</v>
      </c>
      <c r="AK12476" s="70" t="str" cm="1">
        <f t="array" ref="AK12476">_xlfn.IFS(AH12476&lt;&gt;"","1",AI12476&lt;&gt;"","2",AJ12476&lt;&gt;"","3")</f>
        <v>3</v>
      </c>
    </row>
    <row r="12477" spans="36:37" x14ac:dyDescent="0.25">
      <c r="AJ12477" s="70" t="str">
        <f t="shared" si="1023"/>
        <v>X</v>
      </c>
      <c r="AK12477" s="70" t="str" cm="1">
        <f t="array" ref="AK12477">_xlfn.IFS(AH12477&lt;&gt;"","1",AI12477&lt;&gt;"","2",AJ12477&lt;&gt;"","3")</f>
        <v>3</v>
      </c>
    </row>
    <row r="12478" spans="36:37" x14ac:dyDescent="0.25">
      <c r="AJ12478" s="70" t="str">
        <f t="shared" si="1023"/>
        <v>X</v>
      </c>
      <c r="AK12478" s="70" t="str" cm="1">
        <f t="array" ref="AK12478">_xlfn.IFS(AH12478&lt;&gt;"","1",AI12478&lt;&gt;"","2",AJ12478&lt;&gt;"","3")</f>
        <v>3</v>
      </c>
    </row>
    <row r="12479" spans="36:37" x14ac:dyDescent="0.25">
      <c r="AJ12479" s="70" t="str">
        <f t="shared" si="1023"/>
        <v>X</v>
      </c>
      <c r="AK12479" s="70" t="str" cm="1">
        <f t="array" ref="AK12479">_xlfn.IFS(AH12479&lt;&gt;"","1",AI12479&lt;&gt;"","2",AJ12479&lt;&gt;"","3")</f>
        <v>3</v>
      </c>
    </row>
    <row r="12480" spans="36:37" x14ac:dyDescent="0.25">
      <c r="AJ12480" s="70" t="str">
        <f t="shared" si="1023"/>
        <v>X</v>
      </c>
      <c r="AK12480" s="70" t="str" cm="1">
        <f t="array" ref="AK12480">_xlfn.IFS(AH12480&lt;&gt;"","1",AI12480&lt;&gt;"","2",AJ12480&lt;&gt;"","3")</f>
        <v>3</v>
      </c>
    </row>
    <row r="12481" spans="36:37" x14ac:dyDescent="0.25">
      <c r="AJ12481" s="70" t="str">
        <f t="shared" si="1023"/>
        <v>X</v>
      </c>
      <c r="AK12481" s="70" t="str" cm="1">
        <f t="array" ref="AK12481">_xlfn.IFS(AH12481&lt;&gt;"","1",AI12481&lt;&gt;"","2",AJ12481&lt;&gt;"","3")</f>
        <v>3</v>
      </c>
    </row>
    <row r="12482" spans="36:37" x14ac:dyDescent="0.25">
      <c r="AJ12482" s="70" t="str">
        <f t="shared" si="1023"/>
        <v>X</v>
      </c>
      <c r="AK12482" s="70" t="str" cm="1">
        <f t="array" ref="AK12482">_xlfn.IFS(AH12482&lt;&gt;"","1",AI12482&lt;&gt;"","2",AJ12482&lt;&gt;"","3")</f>
        <v>3</v>
      </c>
    </row>
    <row r="12483" spans="36:37" x14ac:dyDescent="0.25">
      <c r="AJ12483" s="70" t="str">
        <f t="shared" si="1023"/>
        <v>X</v>
      </c>
      <c r="AK12483" s="70" t="str" cm="1">
        <f t="array" ref="AK12483">_xlfn.IFS(AH12483&lt;&gt;"","1",AI12483&lt;&gt;"","2",AJ12483&lt;&gt;"","3")</f>
        <v>3</v>
      </c>
    </row>
    <row r="12484" spans="36:37" x14ac:dyDescent="0.25">
      <c r="AJ12484" s="70" t="str">
        <f t="shared" si="1023"/>
        <v>X</v>
      </c>
      <c r="AK12484" s="70" t="str" cm="1">
        <f t="array" ref="AK12484">_xlfn.IFS(AH12484&lt;&gt;"","1",AI12484&lt;&gt;"","2",AJ12484&lt;&gt;"","3")</f>
        <v>3</v>
      </c>
    </row>
    <row r="12485" spans="36:37" x14ac:dyDescent="0.25">
      <c r="AJ12485" s="70" t="str">
        <f t="shared" si="1023"/>
        <v>X</v>
      </c>
      <c r="AK12485" s="70" t="str" cm="1">
        <f t="array" ref="AK12485">_xlfn.IFS(AH12485&lt;&gt;"","1",AI12485&lt;&gt;"","2",AJ12485&lt;&gt;"","3")</f>
        <v>3</v>
      </c>
    </row>
    <row r="12486" spans="36:37" x14ac:dyDescent="0.25">
      <c r="AJ12486" s="70" t="str">
        <f t="shared" si="1023"/>
        <v>X</v>
      </c>
      <c r="AK12486" s="70" t="str" cm="1">
        <f t="array" ref="AK12486">_xlfn.IFS(AH12486&lt;&gt;"","1",AI12486&lt;&gt;"","2",AJ12486&lt;&gt;"","3")</f>
        <v>3</v>
      </c>
    </row>
    <row r="12487" spans="36:37" x14ac:dyDescent="0.25">
      <c r="AJ12487" s="70" t="str">
        <f t="shared" si="1023"/>
        <v>X</v>
      </c>
      <c r="AK12487" s="70" t="str" cm="1">
        <f t="array" ref="AK12487">_xlfn.IFS(AH12487&lt;&gt;"","1",AI12487&lt;&gt;"","2",AJ12487&lt;&gt;"","3")</f>
        <v>3</v>
      </c>
    </row>
    <row r="12488" spans="36:37" x14ac:dyDescent="0.25">
      <c r="AJ12488" s="70" t="str">
        <f t="shared" si="1023"/>
        <v>X</v>
      </c>
      <c r="AK12488" s="70" t="str" cm="1">
        <f t="array" ref="AK12488">_xlfn.IFS(AH12488&lt;&gt;"","1",AI12488&lt;&gt;"","2",AJ12488&lt;&gt;"","3")</f>
        <v>3</v>
      </c>
    </row>
    <row r="12489" spans="36:37" x14ac:dyDescent="0.25">
      <c r="AJ12489" s="70" t="str">
        <f t="shared" si="1023"/>
        <v>X</v>
      </c>
      <c r="AK12489" s="70" t="str" cm="1">
        <f t="array" ref="AK12489">_xlfn.IFS(AH12489&lt;&gt;"","1",AI12489&lt;&gt;"","2",AJ12489&lt;&gt;"","3")</f>
        <v>3</v>
      </c>
    </row>
    <row r="12490" spans="36:37" x14ac:dyDescent="0.25">
      <c r="AJ12490" s="70" t="str">
        <f t="shared" si="1023"/>
        <v>X</v>
      </c>
      <c r="AK12490" s="70" t="str" cm="1">
        <f t="array" ref="AK12490">_xlfn.IFS(AH12490&lt;&gt;"","1",AI12490&lt;&gt;"","2",AJ12490&lt;&gt;"","3")</f>
        <v>3</v>
      </c>
    </row>
    <row r="12491" spans="36:37" x14ac:dyDescent="0.25">
      <c r="AJ12491" s="70" t="str">
        <f t="shared" si="1023"/>
        <v>X</v>
      </c>
      <c r="AK12491" s="70" t="str" cm="1">
        <f t="array" ref="AK12491">_xlfn.IFS(AH12491&lt;&gt;"","1",AI12491&lt;&gt;"","2",AJ12491&lt;&gt;"","3")</f>
        <v>3</v>
      </c>
    </row>
    <row r="12492" spans="36:37" x14ac:dyDescent="0.25">
      <c r="AJ12492" s="70" t="str">
        <f t="shared" si="1023"/>
        <v>X</v>
      </c>
      <c r="AK12492" s="70" t="str" cm="1">
        <f t="array" ref="AK12492">_xlfn.IFS(AH12492&lt;&gt;"","1",AI12492&lt;&gt;"","2",AJ12492&lt;&gt;"","3")</f>
        <v>3</v>
      </c>
    </row>
    <row r="12493" spans="36:37" x14ac:dyDescent="0.25">
      <c r="AJ12493" s="70" t="str">
        <f t="shared" si="1023"/>
        <v>X</v>
      </c>
      <c r="AK12493" s="70" t="str" cm="1">
        <f t="array" ref="AK12493">_xlfn.IFS(AH12493&lt;&gt;"","1",AI12493&lt;&gt;"","2",AJ12493&lt;&gt;"","3")</f>
        <v>3</v>
      </c>
    </row>
    <row r="12494" spans="36:37" x14ac:dyDescent="0.25">
      <c r="AJ12494" s="70" t="str">
        <f t="shared" si="1023"/>
        <v>X</v>
      </c>
      <c r="AK12494" s="70" t="str" cm="1">
        <f t="array" ref="AK12494">_xlfn.IFS(AH12494&lt;&gt;"","1",AI12494&lt;&gt;"","2",AJ12494&lt;&gt;"","3")</f>
        <v>3</v>
      </c>
    </row>
    <row r="12495" spans="36:37" x14ac:dyDescent="0.25">
      <c r="AJ12495" s="70" t="str">
        <f t="shared" si="1023"/>
        <v>X</v>
      </c>
      <c r="AK12495" s="70" t="str" cm="1">
        <f t="array" ref="AK12495">_xlfn.IFS(AH12495&lt;&gt;"","1",AI12495&lt;&gt;"","2",AJ12495&lt;&gt;"","3")</f>
        <v>3</v>
      </c>
    </row>
    <row r="12496" spans="36:37" x14ac:dyDescent="0.25">
      <c r="AJ12496" s="70" t="str">
        <f t="shared" si="1023"/>
        <v>X</v>
      </c>
      <c r="AK12496" s="70" t="str" cm="1">
        <f t="array" ref="AK12496">_xlfn.IFS(AH12496&lt;&gt;"","1",AI12496&lt;&gt;"","2",AJ12496&lt;&gt;"","3")</f>
        <v>3</v>
      </c>
    </row>
    <row r="12497" spans="36:37" x14ac:dyDescent="0.25">
      <c r="AJ12497" s="70" t="str">
        <f t="shared" si="1023"/>
        <v>X</v>
      </c>
      <c r="AK12497" s="70" t="str" cm="1">
        <f t="array" ref="AK12497">_xlfn.IFS(AH12497&lt;&gt;"","1",AI12497&lt;&gt;"","2",AJ12497&lt;&gt;"","3")</f>
        <v>3</v>
      </c>
    </row>
    <row r="12498" spans="36:37" x14ac:dyDescent="0.25">
      <c r="AJ12498" s="70" t="str">
        <f t="shared" si="1023"/>
        <v>X</v>
      </c>
      <c r="AK12498" s="70" t="str" cm="1">
        <f t="array" ref="AK12498">_xlfn.IFS(AH12498&lt;&gt;"","1",AI12498&lt;&gt;"","2",AJ12498&lt;&gt;"","3")</f>
        <v>3</v>
      </c>
    </row>
    <row r="12499" spans="36:37" x14ac:dyDescent="0.25">
      <c r="AJ12499" s="70" t="str">
        <f t="shared" ref="AJ12499:AJ12562" si="1024">IF(AND(AH12499="",AI12499=""),"X","")</f>
        <v>X</v>
      </c>
      <c r="AK12499" s="70" t="str" cm="1">
        <f t="array" ref="AK12499">_xlfn.IFS(AH12499&lt;&gt;"","1",AI12499&lt;&gt;"","2",AJ12499&lt;&gt;"","3")</f>
        <v>3</v>
      </c>
    </row>
    <row r="12500" spans="36:37" x14ac:dyDescent="0.25">
      <c r="AJ12500" s="70" t="str">
        <f t="shared" si="1024"/>
        <v>X</v>
      </c>
      <c r="AK12500" s="70" t="str" cm="1">
        <f t="array" ref="AK12500">_xlfn.IFS(AH12500&lt;&gt;"","1",AI12500&lt;&gt;"","2",AJ12500&lt;&gt;"","3")</f>
        <v>3</v>
      </c>
    </row>
    <row r="12501" spans="36:37" x14ac:dyDescent="0.25">
      <c r="AJ12501" s="70" t="str">
        <f t="shared" si="1024"/>
        <v>X</v>
      </c>
      <c r="AK12501" s="70" t="str" cm="1">
        <f t="array" ref="AK12501">_xlfn.IFS(AH12501&lt;&gt;"","1",AI12501&lt;&gt;"","2",AJ12501&lt;&gt;"","3")</f>
        <v>3</v>
      </c>
    </row>
    <row r="12502" spans="36:37" x14ac:dyDescent="0.25">
      <c r="AJ12502" s="70" t="str">
        <f t="shared" si="1024"/>
        <v>X</v>
      </c>
      <c r="AK12502" s="70" t="str" cm="1">
        <f t="array" ref="AK12502">_xlfn.IFS(AH12502&lt;&gt;"","1",AI12502&lt;&gt;"","2",AJ12502&lt;&gt;"","3")</f>
        <v>3</v>
      </c>
    </row>
    <row r="12503" spans="36:37" x14ac:dyDescent="0.25">
      <c r="AJ12503" s="70" t="str">
        <f t="shared" si="1024"/>
        <v>X</v>
      </c>
      <c r="AK12503" s="70" t="str" cm="1">
        <f t="array" ref="AK12503">_xlfn.IFS(AH12503&lt;&gt;"","1",AI12503&lt;&gt;"","2",AJ12503&lt;&gt;"","3")</f>
        <v>3</v>
      </c>
    </row>
    <row r="12504" spans="36:37" x14ac:dyDescent="0.25">
      <c r="AJ12504" s="70" t="str">
        <f t="shared" si="1024"/>
        <v>X</v>
      </c>
      <c r="AK12504" s="70" t="str" cm="1">
        <f t="array" ref="AK12504">_xlfn.IFS(AH12504&lt;&gt;"","1",AI12504&lt;&gt;"","2",AJ12504&lt;&gt;"","3")</f>
        <v>3</v>
      </c>
    </row>
    <row r="12505" spans="36:37" x14ac:dyDescent="0.25">
      <c r="AJ12505" s="70" t="str">
        <f t="shared" si="1024"/>
        <v>X</v>
      </c>
      <c r="AK12505" s="70" t="str" cm="1">
        <f t="array" ref="AK12505">_xlfn.IFS(AH12505&lt;&gt;"","1",AI12505&lt;&gt;"","2",AJ12505&lt;&gt;"","3")</f>
        <v>3</v>
      </c>
    </row>
    <row r="12506" spans="36:37" x14ac:dyDescent="0.25">
      <c r="AJ12506" s="70" t="str">
        <f t="shared" si="1024"/>
        <v>X</v>
      </c>
      <c r="AK12506" s="70" t="str" cm="1">
        <f t="array" ref="AK12506">_xlfn.IFS(AH12506&lt;&gt;"","1",AI12506&lt;&gt;"","2",AJ12506&lt;&gt;"","3")</f>
        <v>3</v>
      </c>
    </row>
    <row r="12507" spans="36:37" x14ac:dyDescent="0.25">
      <c r="AJ12507" s="70" t="str">
        <f t="shared" si="1024"/>
        <v>X</v>
      </c>
      <c r="AK12507" s="70" t="str" cm="1">
        <f t="array" ref="AK12507">_xlfn.IFS(AH12507&lt;&gt;"","1",AI12507&lt;&gt;"","2",AJ12507&lt;&gt;"","3")</f>
        <v>3</v>
      </c>
    </row>
    <row r="12508" spans="36:37" x14ac:dyDescent="0.25">
      <c r="AJ12508" s="70" t="str">
        <f t="shared" si="1024"/>
        <v>X</v>
      </c>
      <c r="AK12508" s="70" t="str" cm="1">
        <f t="array" ref="AK12508">_xlfn.IFS(AH12508&lt;&gt;"","1",AI12508&lt;&gt;"","2",AJ12508&lt;&gt;"","3")</f>
        <v>3</v>
      </c>
    </row>
    <row r="12509" spans="36:37" x14ac:dyDescent="0.25">
      <c r="AJ12509" s="70" t="str">
        <f t="shared" si="1024"/>
        <v>X</v>
      </c>
      <c r="AK12509" s="70" t="str" cm="1">
        <f t="array" ref="AK12509">_xlfn.IFS(AH12509&lt;&gt;"","1",AI12509&lt;&gt;"","2",AJ12509&lt;&gt;"","3")</f>
        <v>3</v>
      </c>
    </row>
    <row r="12510" spans="36:37" x14ac:dyDescent="0.25">
      <c r="AJ12510" s="70" t="str">
        <f t="shared" si="1024"/>
        <v>X</v>
      </c>
      <c r="AK12510" s="70" t="str" cm="1">
        <f t="array" ref="AK12510">_xlfn.IFS(AH12510&lt;&gt;"","1",AI12510&lt;&gt;"","2",AJ12510&lt;&gt;"","3")</f>
        <v>3</v>
      </c>
    </row>
    <row r="12511" spans="36:37" x14ac:dyDescent="0.25">
      <c r="AJ12511" s="70" t="str">
        <f t="shared" si="1024"/>
        <v>X</v>
      </c>
      <c r="AK12511" s="70" t="str" cm="1">
        <f t="array" ref="AK12511">_xlfn.IFS(AH12511&lt;&gt;"","1",AI12511&lt;&gt;"","2",AJ12511&lt;&gt;"","3")</f>
        <v>3</v>
      </c>
    </row>
    <row r="12512" spans="36:37" x14ac:dyDescent="0.25">
      <c r="AJ12512" s="70" t="str">
        <f t="shared" si="1024"/>
        <v>X</v>
      </c>
      <c r="AK12512" s="70" t="str" cm="1">
        <f t="array" ref="AK12512">_xlfn.IFS(AH12512&lt;&gt;"","1",AI12512&lt;&gt;"","2",AJ12512&lt;&gt;"","3")</f>
        <v>3</v>
      </c>
    </row>
    <row r="12513" spans="36:37" x14ac:dyDescent="0.25">
      <c r="AJ12513" s="70" t="str">
        <f t="shared" si="1024"/>
        <v>X</v>
      </c>
      <c r="AK12513" s="70" t="str" cm="1">
        <f t="array" ref="AK12513">_xlfn.IFS(AH12513&lt;&gt;"","1",AI12513&lt;&gt;"","2",AJ12513&lt;&gt;"","3")</f>
        <v>3</v>
      </c>
    </row>
    <row r="12514" spans="36:37" x14ac:dyDescent="0.25">
      <c r="AJ12514" s="70" t="str">
        <f t="shared" si="1024"/>
        <v>X</v>
      </c>
      <c r="AK12514" s="70" t="str" cm="1">
        <f t="array" ref="AK12514">_xlfn.IFS(AH12514&lt;&gt;"","1",AI12514&lt;&gt;"","2",AJ12514&lt;&gt;"","3")</f>
        <v>3</v>
      </c>
    </row>
    <row r="12515" spans="36:37" x14ac:dyDescent="0.25">
      <c r="AJ12515" s="70" t="str">
        <f t="shared" si="1024"/>
        <v>X</v>
      </c>
      <c r="AK12515" s="70" t="str" cm="1">
        <f t="array" ref="AK12515">_xlfn.IFS(AH12515&lt;&gt;"","1",AI12515&lt;&gt;"","2",AJ12515&lt;&gt;"","3")</f>
        <v>3</v>
      </c>
    </row>
    <row r="12516" spans="36:37" x14ac:dyDescent="0.25">
      <c r="AJ12516" s="70" t="str">
        <f t="shared" si="1024"/>
        <v>X</v>
      </c>
      <c r="AK12516" s="70" t="str" cm="1">
        <f t="array" ref="AK12516">_xlfn.IFS(AH12516&lt;&gt;"","1",AI12516&lt;&gt;"","2",AJ12516&lt;&gt;"","3")</f>
        <v>3</v>
      </c>
    </row>
    <row r="12517" spans="36:37" x14ac:dyDescent="0.25">
      <c r="AJ12517" s="70" t="str">
        <f t="shared" si="1024"/>
        <v>X</v>
      </c>
      <c r="AK12517" s="70" t="str" cm="1">
        <f t="array" ref="AK12517">_xlfn.IFS(AH12517&lt;&gt;"","1",AI12517&lt;&gt;"","2",AJ12517&lt;&gt;"","3")</f>
        <v>3</v>
      </c>
    </row>
    <row r="12518" spans="36:37" x14ac:dyDescent="0.25">
      <c r="AJ12518" s="70" t="str">
        <f t="shared" si="1024"/>
        <v>X</v>
      </c>
      <c r="AK12518" s="70" t="str" cm="1">
        <f t="array" ref="AK12518">_xlfn.IFS(AH12518&lt;&gt;"","1",AI12518&lt;&gt;"","2",AJ12518&lt;&gt;"","3")</f>
        <v>3</v>
      </c>
    </row>
    <row r="12519" spans="36:37" x14ac:dyDescent="0.25">
      <c r="AJ12519" s="70" t="str">
        <f t="shared" si="1024"/>
        <v>X</v>
      </c>
      <c r="AK12519" s="70" t="str" cm="1">
        <f t="array" ref="AK12519">_xlfn.IFS(AH12519&lt;&gt;"","1",AI12519&lt;&gt;"","2",AJ12519&lt;&gt;"","3")</f>
        <v>3</v>
      </c>
    </row>
    <row r="12520" spans="36:37" x14ac:dyDescent="0.25">
      <c r="AJ12520" s="70" t="str">
        <f t="shared" si="1024"/>
        <v>X</v>
      </c>
      <c r="AK12520" s="70" t="str" cm="1">
        <f t="array" ref="AK12520">_xlfn.IFS(AH12520&lt;&gt;"","1",AI12520&lt;&gt;"","2",AJ12520&lt;&gt;"","3")</f>
        <v>3</v>
      </c>
    </row>
    <row r="12521" spans="36:37" x14ac:dyDescent="0.25">
      <c r="AJ12521" s="70" t="str">
        <f t="shared" si="1024"/>
        <v>X</v>
      </c>
      <c r="AK12521" s="70" t="str" cm="1">
        <f t="array" ref="AK12521">_xlfn.IFS(AH12521&lt;&gt;"","1",AI12521&lt;&gt;"","2",AJ12521&lt;&gt;"","3")</f>
        <v>3</v>
      </c>
    </row>
    <row r="12522" spans="36:37" x14ac:dyDescent="0.25">
      <c r="AJ12522" s="70" t="str">
        <f t="shared" si="1024"/>
        <v>X</v>
      </c>
      <c r="AK12522" s="70" t="str" cm="1">
        <f t="array" ref="AK12522">_xlfn.IFS(AH12522&lt;&gt;"","1",AI12522&lt;&gt;"","2",AJ12522&lt;&gt;"","3")</f>
        <v>3</v>
      </c>
    </row>
    <row r="12523" spans="36:37" x14ac:dyDescent="0.25">
      <c r="AJ12523" s="70" t="str">
        <f t="shared" si="1024"/>
        <v>X</v>
      </c>
      <c r="AK12523" s="70" t="str" cm="1">
        <f t="array" ref="AK12523">_xlfn.IFS(AH12523&lt;&gt;"","1",AI12523&lt;&gt;"","2",AJ12523&lt;&gt;"","3")</f>
        <v>3</v>
      </c>
    </row>
    <row r="12524" spans="36:37" x14ac:dyDescent="0.25">
      <c r="AJ12524" s="70" t="str">
        <f t="shared" si="1024"/>
        <v>X</v>
      </c>
      <c r="AK12524" s="70" t="str" cm="1">
        <f t="array" ref="AK12524">_xlfn.IFS(AH12524&lt;&gt;"","1",AI12524&lt;&gt;"","2",AJ12524&lt;&gt;"","3")</f>
        <v>3</v>
      </c>
    </row>
    <row r="12525" spans="36:37" x14ac:dyDescent="0.25">
      <c r="AJ12525" s="70" t="str">
        <f t="shared" si="1024"/>
        <v>X</v>
      </c>
      <c r="AK12525" s="70" t="str" cm="1">
        <f t="array" ref="AK12525">_xlfn.IFS(AH12525&lt;&gt;"","1",AI12525&lt;&gt;"","2",AJ12525&lt;&gt;"","3")</f>
        <v>3</v>
      </c>
    </row>
    <row r="12526" spans="36:37" x14ac:dyDescent="0.25">
      <c r="AJ12526" s="70" t="str">
        <f t="shared" si="1024"/>
        <v>X</v>
      </c>
      <c r="AK12526" s="70" t="str" cm="1">
        <f t="array" ref="AK12526">_xlfn.IFS(AH12526&lt;&gt;"","1",AI12526&lt;&gt;"","2",AJ12526&lt;&gt;"","3")</f>
        <v>3</v>
      </c>
    </row>
    <row r="12527" spans="36:37" x14ac:dyDescent="0.25">
      <c r="AJ12527" s="70" t="str">
        <f t="shared" si="1024"/>
        <v>X</v>
      </c>
      <c r="AK12527" s="70" t="str" cm="1">
        <f t="array" ref="AK12527">_xlfn.IFS(AH12527&lt;&gt;"","1",AI12527&lt;&gt;"","2",AJ12527&lt;&gt;"","3")</f>
        <v>3</v>
      </c>
    </row>
    <row r="12528" spans="36:37" x14ac:dyDescent="0.25">
      <c r="AJ12528" s="70" t="str">
        <f t="shared" si="1024"/>
        <v>X</v>
      </c>
      <c r="AK12528" s="70" t="str" cm="1">
        <f t="array" ref="AK12528">_xlfn.IFS(AH12528&lt;&gt;"","1",AI12528&lt;&gt;"","2",AJ12528&lt;&gt;"","3")</f>
        <v>3</v>
      </c>
    </row>
    <row r="12529" spans="36:37" x14ac:dyDescent="0.25">
      <c r="AJ12529" s="70" t="str">
        <f t="shared" si="1024"/>
        <v>X</v>
      </c>
      <c r="AK12529" s="70" t="str" cm="1">
        <f t="array" ref="AK12529">_xlfn.IFS(AH12529&lt;&gt;"","1",AI12529&lt;&gt;"","2",AJ12529&lt;&gt;"","3")</f>
        <v>3</v>
      </c>
    </row>
    <row r="12530" spans="36:37" x14ac:dyDescent="0.25">
      <c r="AJ12530" s="70" t="str">
        <f t="shared" si="1024"/>
        <v>X</v>
      </c>
      <c r="AK12530" s="70" t="str" cm="1">
        <f t="array" ref="AK12530">_xlfn.IFS(AH12530&lt;&gt;"","1",AI12530&lt;&gt;"","2",AJ12530&lt;&gt;"","3")</f>
        <v>3</v>
      </c>
    </row>
    <row r="12531" spans="36:37" x14ac:dyDescent="0.25">
      <c r="AJ12531" s="70" t="str">
        <f t="shared" si="1024"/>
        <v>X</v>
      </c>
      <c r="AK12531" s="70" t="str" cm="1">
        <f t="array" ref="AK12531">_xlfn.IFS(AH12531&lt;&gt;"","1",AI12531&lt;&gt;"","2",AJ12531&lt;&gt;"","3")</f>
        <v>3</v>
      </c>
    </row>
    <row r="12532" spans="36:37" x14ac:dyDescent="0.25">
      <c r="AJ12532" s="70" t="str">
        <f t="shared" si="1024"/>
        <v>X</v>
      </c>
      <c r="AK12532" s="70" t="str" cm="1">
        <f t="array" ref="AK12532">_xlfn.IFS(AH12532&lt;&gt;"","1",AI12532&lt;&gt;"","2",AJ12532&lt;&gt;"","3")</f>
        <v>3</v>
      </c>
    </row>
    <row r="12533" spans="36:37" x14ac:dyDescent="0.25">
      <c r="AJ12533" s="70" t="str">
        <f t="shared" si="1024"/>
        <v>X</v>
      </c>
      <c r="AK12533" s="70" t="str" cm="1">
        <f t="array" ref="AK12533">_xlfn.IFS(AH12533&lt;&gt;"","1",AI12533&lt;&gt;"","2",AJ12533&lt;&gt;"","3")</f>
        <v>3</v>
      </c>
    </row>
    <row r="12534" spans="36:37" x14ac:dyDescent="0.25">
      <c r="AJ12534" s="70" t="str">
        <f t="shared" si="1024"/>
        <v>X</v>
      </c>
      <c r="AK12534" s="70" t="str" cm="1">
        <f t="array" ref="AK12534">_xlfn.IFS(AH12534&lt;&gt;"","1",AI12534&lt;&gt;"","2",AJ12534&lt;&gt;"","3")</f>
        <v>3</v>
      </c>
    </row>
    <row r="12535" spans="36:37" x14ac:dyDescent="0.25">
      <c r="AJ12535" s="70" t="str">
        <f t="shared" si="1024"/>
        <v>X</v>
      </c>
      <c r="AK12535" s="70" t="str" cm="1">
        <f t="array" ref="AK12535">_xlfn.IFS(AH12535&lt;&gt;"","1",AI12535&lt;&gt;"","2",AJ12535&lt;&gt;"","3")</f>
        <v>3</v>
      </c>
    </row>
    <row r="12536" spans="36:37" x14ac:dyDescent="0.25">
      <c r="AJ12536" s="70" t="str">
        <f t="shared" si="1024"/>
        <v>X</v>
      </c>
      <c r="AK12536" s="70" t="str" cm="1">
        <f t="array" ref="AK12536">_xlfn.IFS(AH12536&lt;&gt;"","1",AI12536&lt;&gt;"","2",AJ12536&lt;&gt;"","3")</f>
        <v>3</v>
      </c>
    </row>
    <row r="12537" spans="36:37" x14ac:dyDescent="0.25">
      <c r="AJ12537" s="70" t="str">
        <f t="shared" si="1024"/>
        <v>X</v>
      </c>
      <c r="AK12537" s="70" t="str" cm="1">
        <f t="array" ref="AK12537">_xlfn.IFS(AH12537&lt;&gt;"","1",AI12537&lt;&gt;"","2",AJ12537&lt;&gt;"","3")</f>
        <v>3</v>
      </c>
    </row>
    <row r="12538" spans="36:37" x14ac:dyDescent="0.25">
      <c r="AJ12538" s="70" t="str">
        <f t="shared" si="1024"/>
        <v>X</v>
      </c>
      <c r="AK12538" s="70" t="str" cm="1">
        <f t="array" ref="AK12538">_xlfn.IFS(AH12538&lt;&gt;"","1",AI12538&lt;&gt;"","2",AJ12538&lt;&gt;"","3")</f>
        <v>3</v>
      </c>
    </row>
    <row r="12539" spans="36:37" x14ac:dyDescent="0.25">
      <c r="AJ12539" s="70" t="str">
        <f t="shared" si="1024"/>
        <v>X</v>
      </c>
      <c r="AK12539" s="70" t="str" cm="1">
        <f t="array" ref="AK12539">_xlfn.IFS(AH12539&lt;&gt;"","1",AI12539&lt;&gt;"","2",AJ12539&lt;&gt;"","3")</f>
        <v>3</v>
      </c>
    </row>
    <row r="12540" spans="36:37" x14ac:dyDescent="0.25">
      <c r="AJ12540" s="70" t="str">
        <f t="shared" si="1024"/>
        <v>X</v>
      </c>
      <c r="AK12540" s="70" t="str" cm="1">
        <f t="array" ref="AK12540">_xlfn.IFS(AH12540&lt;&gt;"","1",AI12540&lt;&gt;"","2",AJ12540&lt;&gt;"","3")</f>
        <v>3</v>
      </c>
    </row>
    <row r="12541" spans="36:37" x14ac:dyDescent="0.25">
      <c r="AJ12541" s="70" t="str">
        <f t="shared" si="1024"/>
        <v>X</v>
      </c>
      <c r="AK12541" s="70" t="str" cm="1">
        <f t="array" ref="AK12541">_xlfn.IFS(AH12541&lt;&gt;"","1",AI12541&lt;&gt;"","2",AJ12541&lt;&gt;"","3")</f>
        <v>3</v>
      </c>
    </row>
    <row r="12542" spans="36:37" x14ac:dyDescent="0.25">
      <c r="AJ12542" s="70" t="str">
        <f t="shared" si="1024"/>
        <v>X</v>
      </c>
      <c r="AK12542" s="70" t="str" cm="1">
        <f t="array" ref="AK12542">_xlfn.IFS(AH12542&lt;&gt;"","1",AI12542&lt;&gt;"","2",AJ12542&lt;&gt;"","3")</f>
        <v>3</v>
      </c>
    </row>
    <row r="12543" spans="36:37" x14ac:dyDescent="0.25">
      <c r="AJ12543" s="70" t="str">
        <f t="shared" si="1024"/>
        <v>X</v>
      </c>
      <c r="AK12543" s="70" t="str" cm="1">
        <f t="array" ref="AK12543">_xlfn.IFS(AH12543&lt;&gt;"","1",AI12543&lt;&gt;"","2",AJ12543&lt;&gt;"","3")</f>
        <v>3</v>
      </c>
    </row>
    <row r="12544" spans="36:37" x14ac:dyDescent="0.25">
      <c r="AJ12544" s="70" t="str">
        <f t="shared" si="1024"/>
        <v>X</v>
      </c>
      <c r="AK12544" s="70" t="str" cm="1">
        <f t="array" ref="AK12544">_xlfn.IFS(AH12544&lt;&gt;"","1",AI12544&lt;&gt;"","2",AJ12544&lt;&gt;"","3")</f>
        <v>3</v>
      </c>
    </row>
    <row r="12545" spans="36:37" x14ac:dyDescent="0.25">
      <c r="AJ12545" s="70" t="str">
        <f t="shared" si="1024"/>
        <v>X</v>
      </c>
      <c r="AK12545" s="70" t="str" cm="1">
        <f t="array" ref="AK12545">_xlfn.IFS(AH12545&lt;&gt;"","1",AI12545&lt;&gt;"","2",AJ12545&lt;&gt;"","3")</f>
        <v>3</v>
      </c>
    </row>
    <row r="12546" spans="36:37" x14ac:dyDescent="0.25">
      <c r="AJ12546" s="70" t="str">
        <f t="shared" si="1024"/>
        <v>X</v>
      </c>
      <c r="AK12546" s="70" t="str" cm="1">
        <f t="array" ref="AK12546">_xlfn.IFS(AH12546&lt;&gt;"","1",AI12546&lt;&gt;"","2",AJ12546&lt;&gt;"","3")</f>
        <v>3</v>
      </c>
    </row>
    <row r="12547" spans="36:37" x14ac:dyDescent="0.25">
      <c r="AJ12547" s="70" t="str">
        <f t="shared" si="1024"/>
        <v>X</v>
      </c>
      <c r="AK12547" s="70" t="str" cm="1">
        <f t="array" ref="AK12547">_xlfn.IFS(AH12547&lt;&gt;"","1",AI12547&lt;&gt;"","2",AJ12547&lt;&gt;"","3")</f>
        <v>3</v>
      </c>
    </row>
    <row r="12548" spans="36:37" x14ac:dyDescent="0.25">
      <c r="AJ12548" s="70" t="str">
        <f t="shared" si="1024"/>
        <v>X</v>
      </c>
      <c r="AK12548" s="70" t="str" cm="1">
        <f t="array" ref="AK12548">_xlfn.IFS(AH12548&lt;&gt;"","1",AI12548&lt;&gt;"","2",AJ12548&lt;&gt;"","3")</f>
        <v>3</v>
      </c>
    </row>
    <row r="12549" spans="36:37" x14ac:dyDescent="0.25">
      <c r="AJ12549" s="70" t="str">
        <f t="shared" si="1024"/>
        <v>X</v>
      </c>
      <c r="AK12549" s="70" t="str" cm="1">
        <f t="array" ref="AK12549">_xlfn.IFS(AH12549&lt;&gt;"","1",AI12549&lt;&gt;"","2",AJ12549&lt;&gt;"","3")</f>
        <v>3</v>
      </c>
    </row>
    <row r="12550" spans="36:37" x14ac:dyDescent="0.25">
      <c r="AJ12550" s="70" t="str">
        <f t="shared" si="1024"/>
        <v>X</v>
      </c>
      <c r="AK12550" s="70" t="str" cm="1">
        <f t="array" ref="AK12550">_xlfn.IFS(AH12550&lt;&gt;"","1",AI12550&lt;&gt;"","2",AJ12550&lt;&gt;"","3")</f>
        <v>3</v>
      </c>
    </row>
    <row r="12551" spans="36:37" x14ac:dyDescent="0.25">
      <c r="AJ12551" s="70" t="str">
        <f t="shared" si="1024"/>
        <v>X</v>
      </c>
      <c r="AK12551" s="70" t="str" cm="1">
        <f t="array" ref="AK12551">_xlfn.IFS(AH12551&lt;&gt;"","1",AI12551&lt;&gt;"","2",AJ12551&lt;&gt;"","3")</f>
        <v>3</v>
      </c>
    </row>
    <row r="12552" spans="36:37" x14ac:dyDescent="0.25">
      <c r="AJ12552" s="70" t="str">
        <f t="shared" si="1024"/>
        <v>X</v>
      </c>
      <c r="AK12552" s="70" t="str" cm="1">
        <f t="array" ref="AK12552">_xlfn.IFS(AH12552&lt;&gt;"","1",AI12552&lt;&gt;"","2",AJ12552&lt;&gt;"","3")</f>
        <v>3</v>
      </c>
    </row>
    <row r="12553" spans="36:37" x14ac:dyDescent="0.25">
      <c r="AJ12553" s="70" t="str">
        <f t="shared" si="1024"/>
        <v>X</v>
      </c>
      <c r="AK12553" s="70" t="str" cm="1">
        <f t="array" ref="AK12553">_xlfn.IFS(AH12553&lt;&gt;"","1",AI12553&lt;&gt;"","2",AJ12553&lt;&gt;"","3")</f>
        <v>3</v>
      </c>
    </row>
    <row r="12554" spans="36:37" x14ac:dyDescent="0.25">
      <c r="AJ12554" s="70" t="str">
        <f t="shared" si="1024"/>
        <v>X</v>
      </c>
      <c r="AK12554" s="70" t="str" cm="1">
        <f t="array" ref="AK12554">_xlfn.IFS(AH12554&lt;&gt;"","1",AI12554&lt;&gt;"","2",AJ12554&lt;&gt;"","3")</f>
        <v>3</v>
      </c>
    </row>
    <row r="12555" spans="36:37" x14ac:dyDescent="0.25">
      <c r="AJ12555" s="70" t="str">
        <f t="shared" si="1024"/>
        <v>X</v>
      </c>
      <c r="AK12555" s="70" t="str" cm="1">
        <f t="array" ref="AK12555">_xlfn.IFS(AH12555&lt;&gt;"","1",AI12555&lt;&gt;"","2",AJ12555&lt;&gt;"","3")</f>
        <v>3</v>
      </c>
    </row>
    <row r="12556" spans="36:37" x14ac:dyDescent="0.25">
      <c r="AJ12556" s="70" t="str">
        <f t="shared" si="1024"/>
        <v>X</v>
      </c>
      <c r="AK12556" s="70" t="str" cm="1">
        <f t="array" ref="AK12556">_xlfn.IFS(AH12556&lt;&gt;"","1",AI12556&lt;&gt;"","2",AJ12556&lt;&gt;"","3")</f>
        <v>3</v>
      </c>
    </row>
    <row r="12557" spans="36:37" x14ac:dyDescent="0.25">
      <c r="AJ12557" s="70" t="str">
        <f t="shared" si="1024"/>
        <v>X</v>
      </c>
      <c r="AK12557" s="70" t="str" cm="1">
        <f t="array" ref="AK12557">_xlfn.IFS(AH12557&lt;&gt;"","1",AI12557&lt;&gt;"","2",AJ12557&lt;&gt;"","3")</f>
        <v>3</v>
      </c>
    </row>
    <row r="12558" spans="36:37" x14ac:dyDescent="0.25">
      <c r="AJ12558" s="70" t="str">
        <f t="shared" si="1024"/>
        <v>X</v>
      </c>
      <c r="AK12558" s="70" t="str" cm="1">
        <f t="array" ref="AK12558">_xlfn.IFS(AH12558&lt;&gt;"","1",AI12558&lt;&gt;"","2",AJ12558&lt;&gt;"","3")</f>
        <v>3</v>
      </c>
    </row>
    <row r="12559" spans="36:37" x14ac:dyDescent="0.25">
      <c r="AJ12559" s="70" t="str">
        <f t="shared" si="1024"/>
        <v>X</v>
      </c>
      <c r="AK12559" s="70" t="str" cm="1">
        <f t="array" ref="AK12559">_xlfn.IFS(AH12559&lt;&gt;"","1",AI12559&lt;&gt;"","2",AJ12559&lt;&gt;"","3")</f>
        <v>3</v>
      </c>
    </row>
    <row r="12560" spans="36:37" x14ac:dyDescent="0.25">
      <c r="AJ12560" s="70" t="str">
        <f t="shared" si="1024"/>
        <v>X</v>
      </c>
      <c r="AK12560" s="70" t="str" cm="1">
        <f t="array" ref="AK12560">_xlfn.IFS(AH12560&lt;&gt;"","1",AI12560&lt;&gt;"","2",AJ12560&lt;&gt;"","3")</f>
        <v>3</v>
      </c>
    </row>
    <row r="12561" spans="36:37" x14ac:dyDescent="0.25">
      <c r="AJ12561" s="70" t="str">
        <f t="shared" si="1024"/>
        <v>X</v>
      </c>
      <c r="AK12561" s="70" t="str" cm="1">
        <f t="array" ref="AK12561">_xlfn.IFS(AH12561&lt;&gt;"","1",AI12561&lt;&gt;"","2",AJ12561&lt;&gt;"","3")</f>
        <v>3</v>
      </c>
    </row>
    <row r="12562" spans="36:37" x14ac:dyDescent="0.25">
      <c r="AJ12562" s="70" t="str">
        <f t="shared" si="1024"/>
        <v>X</v>
      </c>
      <c r="AK12562" s="70" t="str" cm="1">
        <f t="array" ref="AK12562">_xlfn.IFS(AH12562&lt;&gt;"","1",AI12562&lt;&gt;"","2",AJ12562&lt;&gt;"","3")</f>
        <v>3</v>
      </c>
    </row>
    <row r="12563" spans="36:37" x14ac:dyDescent="0.25">
      <c r="AJ12563" s="70" t="str">
        <f t="shared" ref="AJ12563:AJ12595" si="1025">IF(AND(AH12563="",AI12563=""),"X","")</f>
        <v>X</v>
      </c>
      <c r="AK12563" s="70" t="str" cm="1">
        <f t="array" ref="AK12563">_xlfn.IFS(AH12563&lt;&gt;"","1",AI12563&lt;&gt;"","2",AJ12563&lt;&gt;"","3")</f>
        <v>3</v>
      </c>
    </row>
    <row r="12564" spans="36:37" x14ac:dyDescent="0.25">
      <c r="AJ12564" s="70" t="str">
        <f t="shared" si="1025"/>
        <v>X</v>
      </c>
      <c r="AK12564" s="70" t="str" cm="1">
        <f t="array" ref="AK12564">_xlfn.IFS(AH12564&lt;&gt;"","1",AI12564&lt;&gt;"","2",AJ12564&lt;&gt;"","3")</f>
        <v>3</v>
      </c>
    </row>
    <row r="12565" spans="36:37" x14ac:dyDescent="0.25">
      <c r="AJ12565" s="70" t="str">
        <f t="shared" si="1025"/>
        <v>X</v>
      </c>
      <c r="AK12565" s="70" t="str" cm="1">
        <f t="array" ref="AK12565">_xlfn.IFS(AH12565&lt;&gt;"","1",AI12565&lt;&gt;"","2",AJ12565&lt;&gt;"","3")</f>
        <v>3</v>
      </c>
    </row>
    <row r="12566" spans="36:37" x14ac:dyDescent="0.25">
      <c r="AJ12566" s="70" t="str">
        <f t="shared" si="1025"/>
        <v>X</v>
      </c>
      <c r="AK12566" s="70" t="str" cm="1">
        <f t="array" ref="AK12566">_xlfn.IFS(AH12566&lt;&gt;"","1",AI12566&lt;&gt;"","2",AJ12566&lt;&gt;"","3")</f>
        <v>3</v>
      </c>
    </row>
    <row r="12567" spans="36:37" x14ac:dyDescent="0.25">
      <c r="AJ12567" s="70" t="str">
        <f t="shared" si="1025"/>
        <v>X</v>
      </c>
      <c r="AK12567" s="70" t="str" cm="1">
        <f t="array" ref="AK12567">_xlfn.IFS(AH12567&lt;&gt;"","1",AI12567&lt;&gt;"","2",AJ12567&lt;&gt;"","3")</f>
        <v>3</v>
      </c>
    </row>
    <row r="12568" spans="36:37" x14ac:dyDescent="0.25">
      <c r="AJ12568" s="70" t="str">
        <f t="shared" si="1025"/>
        <v>X</v>
      </c>
      <c r="AK12568" s="70" t="str" cm="1">
        <f t="array" ref="AK12568">_xlfn.IFS(AH12568&lt;&gt;"","1",AI12568&lt;&gt;"","2",AJ12568&lt;&gt;"","3")</f>
        <v>3</v>
      </c>
    </row>
    <row r="12569" spans="36:37" x14ac:dyDescent="0.25">
      <c r="AJ12569" s="70" t="str">
        <f t="shared" si="1025"/>
        <v>X</v>
      </c>
      <c r="AK12569" s="70" t="str" cm="1">
        <f t="array" ref="AK12569">_xlfn.IFS(AH12569&lt;&gt;"","1",AI12569&lt;&gt;"","2",AJ12569&lt;&gt;"","3")</f>
        <v>3</v>
      </c>
    </row>
    <row r="12570" spans="36:37" x14ac:dyDescent="0.25">
      <c r="AJ12570" s="70" t="str">
        <f t="shared" si="1025"/>
        <v>X</v>
      </c>
      <c r="AK12570" s="70" t="str" cm="1">
        <f t="array" ref="AK12570">_xlfn.IFS(AH12570&lt;&gt;"","1",AI12570&lt;&gt;"","2",AJ12570&lt;&gt;"","3")</f>
        <v>3</v>
      </c>
    </row>
    <row r="12571" spans="36:37" x14ac:dyDescent="0.25">
      <c r="AJ12571" s="70" t="str">
        <f t="shared" si="1025"/>
        <v>X</v>
      </c>
      <c r="AK12571" s="70" t="str" cm="1">
        <f t="array" ref="AK12571">_xlfn.IFS(AH12571&lt;&gt;"","1",AI12571&lt;&gt;"","2",AJ12571&lt;&gt;"","3")</f>
        <v>3</v>
      </c>
    </row>
    <row r="12572" spans="36:37" x14ac:dyDescent="0.25">
      <c r="AJ12572" s="70" t="str">
        <f t="shared" si="1025"/>
        <v>X</v>
      </c>
      <c r="AK12572" s="70" t="str" cm="1">
        <f t="array" ref="AK12572">_xlfn.IFS(AH12572&lt;&gt;"","1",AI12572&lt;&gt;"","2",AJ12572&lt;&gt;"","3")</f>
        <v>3</v>
      </c>
    </row>
    <row r="12573" spans="36:37" x14ac:dyDescent="0.25">
      <c r="AJ12573" s="70" t="str">
        <f t="shared" si="1025"/>
        <v>X</v>
      </c>
      <c r="AK12573" s="70" t="str" cm="1">
        <f t="array" ref="AK12573">_xlfn.IFS(AH12573&lt;&gt;"","1",AI12573&lt;&gt;"","2",AJ12573&lt;&gt;"","3")</f>
        <v>3</v>
      </c>
    </row>
    <row r="12574" spans="36:37" x14ac:dyDescent="0.25">
      <c r="AJ12574" s="70" t="str">
        <f t="shared" si="1025"/>
        <v>X</v>
      </c>
      <c r="AK12574" s="70" t="str" cm="1">
        <f t="array" ref="AK12574">_xlfn.IFS(AH12574&lt;&gt;"","1",AI12574&lt;&gt;"","2",AJ12574&lt;&gt;"","3")</f>
        <v>3</v>
      </c>
    </row>
    <row r="12575" spans="36:37" x14ac:dyDescent="0.25">
      <c r="AJ12575" s="70" t="str">
        <f t="shared" si="1025"/>
        <v>X</v>
      </c>
      <c r="AK12575" s="70" t="str" cm="1">
        <f t="array" ref="AK12575">_xlfn.IFS(AH12575&lt;&gt;"","1",AI12575&lt;&gt;"","2",AJ12575&lt;&gt;"","3")</f>
        <v>3</v>
      </c>
    </row>
    <row r="12576" spans="36:37" x14ac:dyDescent="0.25">
      <c r="AJ12576" s="70" t="str">
        <f t="shared" si="1025"/>
        <v>X</v>
      </c>
      <c r="AK12576" s="70" t="str" cm="1">
        <f t="array" ref="AK12576">_xlfn.IFS(AH12576&lt;&gt;"","1",AI12576&lt;&gt;"","2",AJ12576&lt;&gt;"","3")</f>
        <v>3</v>
      </c>
    </row>
    <row r="12577" spans="36:37" x14ac:dyDescent="0.25">
      <c r="AJ12577" s="70" t="str">
        <f t="shared" si="1025"/>
        <v>X</v>
      </c>
      <c r="AK12577" s="70" t="str" cm="1">
        <f t="array" ref="AK12577">_xlfn.IFS(AH12577&lt;&gt;"","1",AI12577&lt;&gt;"","2",AJ12577&lt;&gt;"","3")</f>
        <v>3</v>
      </c>
    </row>
    <row r="12578" spans="36:37" x14ac:dyDescent="0.25">
      <c r="AJ12578" s="70" t="str">
        <f t="shared" si="1025"/>
        <v>X</v>
      </c>
      <c r="AK12578" s="70" t="str" cm="1">
        <f t="array" ref="AK12578">_xlfn.IFS(AH12578&lt;&gt;"","1",AI12578&lt;&gt;"","2",AJ12578&lt;&gt;"","3")</f>
        <v>3</v>
      </c>
    </row>
    <row r="12579" spans="36:37" x14ac:dyDescent="0.25">
      <c r="AJ12579" s="70" t="str">
        <f t="shared" si="1025"/>
        <v>X</v>
      </c>
      <c r="AK12579" s="70" t="str" cm="1">
        <f t="array" ref="AK12579">_xlfn.IFS(AH12579&lt;&gt;"","1",AI12579&lt;&gt;"","2",AJ12579&lt;&gt;"","3")</f>
        <v>3</v>
      </c>
    </row>
    <row r="12580" spans="36:37" x14ac:dyDescent="0.25">
      <c r="AJ12580" s="70" t="str">
        <f t="shared" si="1025"/>
        <v>X</v>
      </c>
      <c r="AK12580" s="70" t="str" cm="1">
        <f t="array" ref="AK12580">_xlfn.IFS(AH12580&lt;&gt;"","1",AI12580&lt;&gt;"","2",AJ12580&lt;&gt;"","3")</f>
        <v>3</v>
      </c>
    </row>
    <row r="12581" spans="36:37" x14ac:dyDescent="0.25">
      <c r="AJ12581" s="70" t="str">
        <f t="shared" si="1025"/>
        <v>X</v>
      </c>
      <c r="AK12581" s="70" t="str" cm="1">
        <f t="array" ref="AK12581">_xlfn.IFS(AH12581&lt;&gt;"","1",AI12581&lt;&gt;"","2",AJ12581&lt;&gt;"","3")</f>
        <v>3</v>
      </c>
    </row>
    <row r="12582" spans="36:37" x14ac:dyDescent="0.25">
      <c r="AJ12582" s="70" t="str">
        <f t="shared" si="1025"/>
        <v>X</v>
      </c>
      <c r="AK12582" s="70" t="str" cm="1">
        <f t="array" ref="AK12582">_xlfn.IFS(AH12582&lt;&gt;"","1",AI12582&lt;&gt;"","2",AJ12582&lt;&gt;"","3")</f>
        <v>3</v>
      </c>
    </row>
    <row r="12583" spans="36:37" x14ac:dyDescent="0.25">
      <c r="AJ12583" s="70" t="str">
        <f t="shared" si="1025"/>
        <v>X</v>
      </c>
      <c r="AK12583" s="70" t="str" cm="1">
        <f t="array" ref="AK12583">_xlfn.IFS(AH12583&lt;&gt;"","1",AI12583&lt;&gt;"","2",AJ12583&lt;&gt;"","3")</f>
        <v>3</v>
      </c>
    </row>
    <row r="12584" spans="36:37" x14ac:dyDescent="0.25">
      <c r="AJ12584" s="70" t="str">
        <f t="shared" si="1025"/>
        <v>X</v>
      </c>
      <c r="AK12584" s="70" t="str" cm="1">
        <f t="array" ref="AK12584">_xlfn.IFS(AH12584&lt;&gt;"","1",AI12584&lt;&gt;"","2",AJ12584&lt;&gt;"","3")</f>
        <v>3</v>
      </c>
    </row>
    <row r="12585" spans="36:37" x14ac:dyDescent="0.25">
      <c r="AJ12585" s="70" t="str">
        <f t="shared" si="1025"/>
        <v>X</v>
      </c>
      <c r="AK12585" s="70" t="str" cm="1">
        <f t="array" ref="AK12585">_xlfn.IFS(AH12585&lt;&gt;"","1",AI12585&lt;&gt;"","2",AJ12585&lt;&gt;"","3")</f>
        <v>3</v>
      </c>
    </row>
    <row r="12586" spans="36:37" x14ac:dyDescent="0.25">
      <c r="AJ12586" s="70" t="str">
        <f t="shared" si="1025"/>
        <v>X</v>
      </c>
      <c r="AK12586" s="70" t="str" cm="1">
        <f t="array" ref="AK12586">_xlfn.IFS(AH12586&lt;&gt;"","1",AI12586&lt;&gt;"","2",AJ12586&lt;&gt;"","3")</f>
        <v>3</v>
      </c>
    </row>
    <row r="12587" spans="36:37" x14ac:dyDescent="0.25">
      <c r="AJ12587" s="70" t="str">
        <f t="shared" si="1025"/>
        <v>X</v>
      </c>
      <c r="AK12587" s="70" t="str" cm="1">
        <f t="array" ref="AK12587">_xlfn.IFS(AH12587&lt;&gt;"","1",AI12587&lt;&gt;"","2",AJ12587&lt;&gt;"","3")</f>
        <v>3</v>
      </c>
    </row>
    <row r="12588" spans="36:37" x14ac:dyDescent="0.25">
      <c r="AJ12588" s="70" t="str">
        <f t="shared" si="1025"/>
        <v>X</v>
      </c>
      <c r="AK12588" s="70" t="str" cm="1">
        <f t="array" ref="AK12588">_xlfn.IFS(AH12588&lt;&gt;"","1",AI12588&lt;&gt;"","2",AJ12588&lt;&gt;"","3")</f>
        <v>3</v>
      </c>
    </row>
    <row r="12589" spans="36:37" x14ac:dyDescent="0.25">
      <c r="AJ12589" s="70" t="str">
        <f t="shared" si="1025"/>
        <v>X</v>
      </c>
      <c r="AK12589" s="70" t="str" cm="1">
        <f t="array" ref="AK12589">_xlfn.IFS(AH12589&lt;&gt;"","1",AI12589&lt;&gt;"","2",AJ12589&lt;&gt;"","3")</f>
        <v>3</v>
      </c>
    </row>
    <row r="12590" spans="36:37" x14ac:dyDescent="0.25">
      <c r="AJ12590" s="70" t="str">
        <f t="shared" si="1025"/>
        <v>X</v>
      </c>
      <c r="AK12590" s="70" t="str" cm="1">
        <f t="array" ref="AK12590">_xlfn.IFS(AH12590&lt;&gt;"","1",AI12590&lt;&gt;"","2",AJ12590&lt;&gt;"","3")</f>
        <v>3</v>
      </c>
    </row>
    <row r="12591" spans="36:37" x14ac:dyDescent="0.25">
      <c r="AJ12591" s="70" t="str">
        <f t="shared" si="1025"/>
        <v>X</v>
      </c>
      <c r="AK12591" s="70" t="str" cm="1">
        <f t="array" ref="AK12591">_xlfn.IFS(AH12591&lt;&gt;"","1",AI12591&lt;&gt;"","2",AJ12591&lt;&gt;"","3")</f>
        <v>3</v>
      </c>
    </row>
    <row r="12592" spans="36:37" x14ac:dyDescent="0.25">
      <c r="AJ12592" s="70" t="str">
        <f t="shared" si="1025"/>
        <v>X</v>
      </c>
      <c r="AK12592" s="70" t="str" cm="1">
        <f t="array" ref="AK12592">_xlfn.IFS(AH12592&lt;&gt;"","1",AI12592&lt;&gt;"","2",AJ12592&lt;&gt;"","3")</f>
        <v>3</v>
      </c>
    </row>
    <row r="12593" spans="36:37" x14ac:dyDescent="0.25">
      <c r="AJ12593" s="70" t="str">
        <f t="shared" si="1025"/>
        <v>X</v>
      </c>
      <c r="AK12593" s="70" t="str" cm="1">
        <f t="array" ref="AK12593">_xlfn.IFS(AH12593&lt;&gt;"","1",AI12593&lt;&gt;"","2",AJ12593&lt;&gt;"","3")</f>
        <v>3</v>
      </c>
    </row>
    <row r="12594" spans="36:37" x14ac:dyDescent="0.25">
      <c r="AJ12594" s="70" t="str">
        <f t="shared" si="1025"/>
        <v>X</v>
      </c>
      <c r="AK12594" s="70" t="str" cm="1">
        <f t="array" ref="AK12594">_xlfn.IFS(AH12594&lt;&gt;"","1",AI12594&lt;&gt;"","2",AJ12594&lt;&gt;"","3")</f>
        <v>3</v>
      </c>
    </row>
    <row r="12595" spans="36:37" x14ac:dyDescent="0.25">
      <c r="AJ12595" s="70" t="str">
        <f t="shared" si="1025"/>
        <v>X</v>
      </c>
      <c r="AK12595" s="70" t="str" cm="1">
        <f t="array" ref="AK12595">_xlfn.IFS(AH12595&lt;&gt;"","1",AI12595&lt;&gt;"","2",AJ12595&lt;&gt;"","3")</f>
        <v>3</v>
      </c>
    </row>
  </sheetData>
  <sortState xmlns:xlrd2="http://schemas.microsoft.com/office/spreadsheetml/2017/richdata2" ref="A2:AK12595">
    <sortCondition ref="E2:E12595"/>
  </sortState>
  <phoneticPr fontId="28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3AD6-52F2-41FE-9489-F4309E77C17C}">
  <dimension ref="A1:A8671"/>
  <sheetViews>
    <sheetView topLeftCell="A1302" workbookViewId="0">
      <selection activeCell="F50" sqref="F50"/>
    </sheetView>
  </sheetViews>
  <sheetFormatPr defaultColWidth="8.85546875" defaultRowHeight="15" x14ac:dyDescent="0.25"/>
  <cols>
    <col min="1" max="1" width="30.42578125" style="67" bestFit="1" customWidth="1"/>
  </cols>
  <sheetData>
    <row r="1" spans="1:1" x14ac:dyDescent="0.25">
      <c r="A1" s="67" t="s">
        <v>392</v>
      </c>
    </row>
    <row r="2" spans="1:1" x14ac:dyDescent="0.25">
      <c r="A2" s="67" t="s">
        <v>3609</v>
      </c>
    </row>
    <row r="3" spans="1:1" x14ac:dyDescent="0.25">
      <c r="A3" s="67" t="s">
        <v>2918</v>
      </c>
    </row>
    <row r="4" spans="1:1" x14ac:dyDescent="0.25">
      <c r="A4" s="67" t="s">
        <v>2775</v>
      </c>
    </row>
    <row r="5" spans="1:1" x14ac:dyDescent="0.25">
      <c r="A5" s="67" t="s">
        <v>3660</v>
      </c>
    </row>
    <row r="6" spans="1:1" x14ac:dyDescent="0.25">
      <c r="A6" s="67" t="s">
        <v>1561</v>
      </c>
    </row>
    <row r="7" spans="1:1" x14ac:dyDescent="0.25">
      <c r="A7" s="67" t="s">
        <v>2903</v>
      </c>
    </row>
    <row r="8" spans="1:1" x14ac:dyDescent="0.25">
      <c r="A8" s="67" t="s">
        <v>1175</v>
      </c>
    </row>
    <row r="9" spans="1:1" x14ac:dyDescent="0.25">
      <c r="A9" s="67" t="s">
        <v>3141</v>
      </c>
    </row>
    <row r="10" spans="1:1" x14ac:dyDescent="0.25">
      <c r="A10" s="67" t="s">
        <v>3701</v>
      </c>
    </row>
    <row r="11" spans="1:1" x14ac:dyDescent="0.25">
      <c r="A11" s="67" t="s">
        <v>1288</v>
      </c>
    </row>
    <row r="12" spans="1:1" x14ac:dyDescent="0.25">
      <c r="A12" s="67" t="s">
        <v>3502</v>
      </c>
    </row>
    <row r="13" spans="1:1" x14ac:dyDescent="0.25">
      <c r="A13" s="67" t="s">
        <v>3264</v>
      </c>
    </row>
    <row r="14" spans="1:1" x14ac:dyDescent="0.25">
      <c r="A14" s="67" t="s">
        <v>2954</v>
      </c>
    </row>
    <row r="15" spans="1:1" x14ac:dyDescent="0.25">
      <c r="A15" s="67" t="s">
        <v>1389</v>
      </c>
    </row>
    <row r="16" spans="1:1" x14ac:dyDescent="0.25">
      <c r="A16" s="67" t="s">
        <v>2889</v>
      </c>
    </row>
    <row r="17" spans="1:1" x14ac:dyDescent="0.25">
      <c r="A17" s="67" t="s">
        <v>2964</v>
      </c>
    </row>
    <row r="18" spans="1:1" x14ac:dyDescent="0.25">
      <c r="A18" s="67" t="s">
        <v>3669</v>
      </c>
    </row>
    <row r="19" spans="1:1" x14ac:dyDescent="0.25">
      <c r="A19" s="67" t="s">
        <v>3088</v>
      </c>
    </row>
    <row r="20" spans="1:1" x14ac:dyDescent="0.25">
      <c r="A20" s="67" t="s">
        <v>3157</v>
      </c>
    </row>
    <row r="21" spans="1:1" x14ac:dyDescent="0.25">
      <c r="A21" s="67" t="s">
        <v>2999</v>
      </c>
    </row>
    <row r="22" spans="1:1" x14ac:dyDescent="0.25">
      <c r="A22" s="67" t="s">
        <v>1185</v>
      </c>
    </row>
    <row r="23" spans="1:1" x14ac:dyDescent="0.25">
      <c r="A23" s="67" t="s">
        <v>3278</v>
      </c>
    </row>
    <row r="24" spans="1:1" x14ac:dyDescent="0.25">
      <c r="A24" s="67" t="s">
        <v>2788</v>
      </c>
    </row>
    <row r="25" spans="1:1" x14ac:dyDescent="0.25">
      <c r="A25" s="67" t="s">
        <v>1350</v>
      </c>
    </row>
    <row r="26" spans="1:1" x14ac:dyDescent="0.25">
      <c r="A26" s="67" t="s">
        <v>2771</v>
      </c>
    </row>
    <row r="27" spans="1:1" x14ac:dyDescent="0.25">
      <c r="A27" s="67" t="s">
        <v>1235</v>
      </c>
    </row>
    <row r="28" spans="1:1" x14ac:dyDescent="0.25">
      <c r="A28" s="67" t="s">
        <v>2939</v>
      </c>
    </row>
    <row r="29" spans="1:1" x14ac:dyDescent="0.25">
      <c r="A29" s="67" t="s">
        <v>3311</v>
      </c>
    </row>
    <row r="30" spans="1:1" x14ac:dyDescent="0.25">
      <c r="A30" s="67" t="s">
        <v>3030</v>
      </c>
    </row>
    <row r="31" spans="1:1" x14ac:dyDescent="0.25">
      <c r="A31" s="67" t="s">
        <v>2807</v>
      </c>
    </row>
    <row r="32" spans="1:1" x14ac:dyDescent="0.25">
      <c r="A32" s="67" t="s">
        <v>3109</v>
      </c>
    </row>
    <row r="33" spans="1:1" x14ac:dyDescent="0.25">
      <c r="A33" s="67" t="s">
        <v>1572</v>
      </c>
    </row>
    <row r="34" spans="1:1" x14ac:dyDescent="0.25">
      <c r="A34" s="67" t="s">
        <v>1447</v>
      </c>
    </row>
    <row r="35" spans="1:1" x14ac:dyDescent="0.25">
      <c r="A35" s="67" t="s">
        <v>1423</v>
      </c>
    </row>
    <row r="36" spans="1:1" x14ac:dyDescent="0.25">
      <c r="A36" s="67" t="s">
        <v>2830</v>
      </c>
    </row>
    <row r="37" spans="1:1" x14ac:dyDescent="0.25">
      <c r="A37" s="67" t="s">
        <v>3302</v>
      </c>
    </row>
    <row r="38" spans="1:1" x14ac:dyDescent="0.25">
      <c r="A38" s="67" t="s">
        <v>3298</v>
      </c>
    </row>
    <row r="39" spans="1:1" x14ac:dyDescent="0.25">
      <c r="A39" s="67" t="s">
        <v>1367</v>
      </c>
    </row>
    <row r="40" spans="1:1" x14ac:dyDescent="0.25">
      <c r="A40" s="67" t="s">
        <v>1269</v>
      </c>
    </row>
    <row r="41" spans="1:1" x14ac:dyDescent="0.25">
      <c r="A41" s="67" t="s">
        <v>3369</v>
      </c>
    </row>
    <row r="42" spans="1:1" x14ac:dyDescent="0.25">
      <c r="A42" s="67" t="s">
        <v>3482</v>
      </c>
    </row>
    <row r="43" spans="1:1" x14ac:dyDescent="0.25">
      <c r="A43" s="67" t="s">
        <v>1438</v>
      </c>
    </row>
    <row r="44" spans="1:1" x14ac:dyDescent="0.25">
      <c r="A44" s="67" t="s">
        <v>3252</v>
      </c>
    </row>
    <row r="45" spans="1:1" x14ac:dyDescent="0.25">
      <c r="A45" s="67" t="s">
        <v>3562</v>
      </c>
    </row>
    <row r="46" spans="1:1" x14ac:dyDescent="0.25">
      <c r="A46" s="67" t="s">
        <v>3537</v>
      </c>
    </row>
    <row r="47" spans="1:1" x14ac:dyDescent="0.25">
      <c r="A47" s="67" t="s">
        <v>2800</v>
      </c>
    </row>
    <row r="48" spans="1:1" x14ac:dyDescent="0.25">
      <c r="A48" s="67" t="s">
        <v>3353</v>
      </c>
    </row>
    <row r="49" spans="1:1" x14ac:dyDescent="0.25">
      <c r="A49" s="67" t="s">
        <v>3010</v>
      </c>
    </row>
    <row r="50" spans="1:1" x14ac:dyDescent="0.25">
      <c r="A50" s="67" t="s">
        <v>2764</v>
      </c>
    </row>
    <row r="51" spans="1:1" x14ac:dyDescent="0.25">
      <c r="A51" s="67" t="s">
        <v>1344</v>
      </c>
    </row>
    <row r="52" spans="1:1" x14ac:dyDescent="0.25">
      <c r="A52" s="67" t="s">
        <v>1276</v>
      </c>
    </row>
    <row r="53" spans="1:1" x14ac:dyDescent="0.25">
      <c r="A53" s="67" t="s">
        <v>2757</v>
      </c>
    </row>
    <row r="54" spans="1:1" x14ac:dyDescent="0.25">
      <c r="A54" s="67" t="s">
        <v>1595</v>
      </c>
    </row>
    <row r="55" spans="1:1" x14ac:dyDescent="0.25">
      <c r="A55" s="67" t="s">
        <v>1535</v>
      </c>
    </row>
    <row r="56" spans="1:1" x14ac:dyDescent="0.25">
      <c r="A56" s="67" t="s">
        <v>3680</v>
      </c>
    </row>
    <row r="57" spans="1:1" x14ac:dyDescent="0.25">
      <c r="A57" s="67" t="s">
        <v>1337</v>
      </c>
    </row>
    <row r="58" spans="1:1" x14ac:dyDescent="0.25">
      <c r="A58" s="67" t="s">
        <v>3528</v>
      </c>
    </row>
    <row r="59" spans="1:1" x14ac:dyDescent="0.25">
      <c r="A59" s="67" t="s">
        <v>3483</v>
      </c>
    </row>
    <row r="60" spans="1:1" x14ac:dyDescent="0.25">
      <c r="A60" s="67" t="s">
        <v>2761</v>
      </c>
    </row>
    <row r="61" spans="1:1" x14ac:dyDescent="0.25">
      <c r="A61" s="67" t="s">
        <v>1170</v>
      </c>
    </row>
    <row r="62" spans="1:1" x14ac:dyDescent="0.25">
      <c r="A62" s="67" t="s">
        <v>2899</v>
      </c>
    </row>
    <row r="63" spans="1:1" x14ac:dyDescent="0.25">
      <c r="A63" s="67" t="s">
        <v>3605</v>
      </c>
    </row>
    <row r="64" spans="1:1" x14ac:dyDescent="0.25">
      <c r="A64" s="67" t="s">
        <v>2878</v>
      </c>
    </row>
    <row r="65" spans="1:1" x14ac:dyDescent="0.25">
      <c r="A65" s="67" t="s">
        <v>3693</v>
      </c>
    </row>
    <row r="66" spans="1:1" x14ac:dyDescent="0.25">
      <c r="A66" s="67" t="s">
        <v>1328</v>
      </c>
    </row>
    <row r="67" spans="1:1" x14ac:dyDescent="0.25">
      <c r="A67" s="67" t="s">
        <v>3009</v>
      </c>
    </row>
    <row r="68" spans="1:1" x14ac:dyDescent="0.25">
      <c r="A68" s="67" t="s">
        <v>3077</v>
      </c>
    </row>
    <row r="69" spans="1:1" x14ac:dyDescent="0.25">
      <c r="A69" s="67" t="s">
        <v>1190</v>
      </c>
    </row>
    <row r="70" spans="1:1" x14ac:dyDescent="0.25">
      <c r="A70" s="67" t="s">
        <v>2776</v>
      </c>
    </row>
    <row r="71" spans="1:1" x14ac:dyDescent="0.25">
      <c r="A71" s="67" t="s">
        <v>1457</v>
      </c>
    </row>
    <row r="72" spans="1:1" x14ac:dyDescent="0.25">
      <c r="A72" s="67" t="s">
        <v>1368</v>
      </c>
    </row>
    <row r="73" spans="1:1" x14ac:dyDescent="0.25">
      <c r="A73" s="67" t="s">
        <v>2750</v>
      </c>
    </row>
    <row r="74" spans="1:1" x14ac:dyDescent="0.25">
      <c r="A74" s="67" t="s">
        <v>1571</v>
      </c>
    </row>
    <row r="75" spans="1:1" x14ac:dyDescent="0.25">
      <c r="A75" s="67" t="s">
        <v>1355</v>
      </c>
    </row>
    <row r="76" spans="1:1" x14ac:dyDescent="0.25">
      <c r="A76" s="67" t="s">
        <v>3083</v>
      </c>
    </row>
    <row r="77" spans="1:1" x14ac:dyDescent="0.25">
      <c r="A77" s="67" t="s">
        <v>3242</v>
      </c>
    </row>
    <row r="78" spans="1:1" x14ac:dyDescent="0.25">
      <c r="A78" s="67" t="s">
        <v>2920</v>
      </c>
    </row>
    <row r="79" spans="1:1" x14ac:dyDescent="0.25">
      <c r="A79" s="67" t="s">
        <v>3673</v>
      </c>
    </row>
    <row r="80" spans="1:1" x14ac:dyDescent="0.25">
      <c r="A80" s="67" t="s">
        <v>1365</v>
      </c>
    </row>
    <row r="81" spans="1:1" x14ac:dyDescent="0.25">
      <c r="A81" s="67" t="s">
        <v>1552</v>
      </c>
    </row>
    <row r="82" spans="1:1" x14ac:dyDescent="0.25">
      <c r="A82" s="67" t="s">
        <v>1193</v>
      </c>
    </row>
    <row r="83" spans="1:1" x14ac:dyDescent="0.25">
      <c r="A83" s="67" t="s">
        <v>3698</v>
      </c>
    </row>
    <row r="84" spans="1:1" x14ac:dyDescent="0.25">
      <c r="A84" s="67" t="s">
        <v>1219</v>
      </c>
    </row>
    <row r="85" spans="1:1" x14ac:dyDescent="0.25">
      <c r="A85" s="67" t="s">
        <v>1518</v>
      </c>
    </row>
    <row r="86" spans="1:1" x14ac:dyDescent="0.25">
      <c r="A86" s="67" t="s">
        <v>2834</v>
      </c>
    </row>
    <row r="87" spans="1:1" x14ac:dyDescent="0.25">
      <c r="A87" s="67" t="s">
        <v>3136</v>
      </c>
    </row>
    <row r="88" spans="1:1" x14ac:dyDescent="0.25">
      <c r="A88" s="67" t="s">
        <v>2979</v>
      </c>
    </row>
    <row r="89" spans="1:1" x14ac:dyDescent="0.25">
      <c r="A89" s="67" t="s">
        <v>3016</v>
      </c>
    </row>
    <row r="90" spans="1:1" x14ac:dyDescent="0.25">
      <c r="A90" s="67" t="s">
        <v>1140</v>
      </c>
    </row>
    <row r="91" spans="1:1" x14ac:dyDescent="0.25">
      <c r="A91" s="67" t="s">
        <v>2887</v>
      </c>
    </row>
    <row r="92" spans="1:1" x14ac:dyDescent="0.25">
      <c r="A92" s="67" t="s">
        <v>1567</v>
      </c>
    </row>
    <row r="93" spans="1:1" x14ac:dyDescent="0.25">
      <c r="A93" s="67" t="s">
        <v>3091</v>
      </c>
    </row>
    <row r="94" spans="1:1" x14ac:dyDescent="0.25">
      <c r="A94" s="67" t="s">
        <v>1385</v>
      </c>
    </row>
    <row r="95" spans="1:1" x14ac:dyDescent="0.25">
      <c r="A95" s="67" t="s">
        <v>3154</v>
      </c>
    </row>
    <row r="96" spans="1:1" x14ac:dyDescent="0.25">
      <c r="A96" s="67" t="s">
        <v>1577</v>
      </c>
    </row>
    <row r="97" spans="1:1" x14ac:dyDescent="0.25">
      <c r="A97" s="67" t="s">
        <v>1147</v>
      </c>
    </row>
    <row r="98" spans="1:1" x14ac:dyDescent="0.25">
      <c r="A98" s="67" t="s">
        <v>3276</v>
      </c>
    </row>
    <row r="99" spans="1:1" x14ac:dyDescent="0.25">
      <c r="A99" s="67" t="s">
        <v>3034</v>
      </c>
    </row>
    <row r="100" spans="1:1" x14ac:dyDescent="0.25">
      <c r="A100" s="67" t="s">
        <v>1335</v>
      </c>
    </row>
    <row r="101" spans="1:1" x14ac:dyDescent="0.25">
      <c r="A101" s="67" t="s">
        <v>2942</v>
      </c>
    </row>
    <row r="102" spans="1:1" x14ac:dyDescent="0.25">
      <c r="A102" s="67" t="s">
        <v>2946</v>
      </c>
    </row>
    <row r="103" spans="1:1" x14ac:dyDescent="0.25">
      <c r="A103" s="67" t="s">
        <v>3079</v>
      </c>
    </row>
    <row r="104" spans="1:1" x14ac:dyDescent="0.25">
      <c r="A104" s="67" t="s">
        <v>2944</v>
      </c>
    </row>
    <row r="105" spans="1:1" x14ac:dyDescent="0.25">
      <c r="A105" s="67" t="s">
        <v>1383</v>
      </c>
    </row>
    <row r="106" spans="1:1" x14ac:dyDescent="0.25">
      <c r="A106" s="67" t="s">
        <v>2877</v>
      </c>
    </row>
    <row r="107" spans="1:1" x14ac:dyDescent="0.25">
      <c r="A107" s="67" t="s">
        <v>1591</v>
      </c>
    </row>
    <row r="108" spans="1:1" x14ac:dyDescent="0.25">
      <c r="A108" s="67" t="s">
        <v>1484</v>
      </c>
    </row>
    <row r="109" spans="1:1" x14ac:dyDescent="0.25">
      <c r="A109" s="67" t="s">
        <v>2791</v>
      </c>
    </row>
    <row r="110" spans="1:1" x14ac:dyDescent="0.25">
      <c r="A110" s="67" t="s">
        <v>1545</v>
      </c>
    </row>
    <row r="111" spans="1:1" x14ac:dyDescent="0.25">
      <c r="A111" s="67" t="s">
        <v>3004</v>
      </c>
    </row>
    <row r="112" spans="1:1" x14ac:dyDescent="0.25">
      <c r="A112" s="67" t="s">
        <v>1429</v>
      </c>
    </row>
    <row r="113" spans="1:1" x14ac:dyDescent="0.25">
      <c r="A113" s="67" t="s">
        <v>3228</v>
      </c>
    </row>
    <row r="114" spans="1:1" x14ac:dyDescent="0.25">
      <c r="A114" s="67" t="s">
        <v>3180</v>
      </c>
    </row>
    <row r="115" spans="1:1" x14ac:dyDescent="0.25">
      <c r="A115" s="67" t="s">
        <v>1378</v>
      </c>
    </row>
    <row r="116" spans="1:1" x14ac:dyDescent="0.25">
      <c r="A116" s="67" t="s">
        <v>3334</v>
      </c>
    </row>
    <row r="117" spans="1:1" x14ac:dyDescent="0.25">
      <c r="A117" s="67" t="s">
        <v>1562</v>
      </c>
    </row>
    <row r="118" spans="1:1" x14ac:dyDescent="0.25">
      <c r="A118" s="67" t="s">
        <v>3036</v>
      </c>
    </row>
    <row r="119" spans="1:1" x14ac:dyDescent="0.25">
      <c r="A119" s="67" t="s">
        <v>2965</v>
      </c>
    </row>
    <row r="120" spans="1:1" x14ac:dyDescent="0.25">
      <c r="A120" s="67" t="s">
        <v>3525</v>
      </c>
    </row>
    <row r="121" spans="1:1" x14ac:dyDescent="0.25">
      <c r="A121" s="67" t="s">
        <v>3060</v>
      </c>
    </row>
    <row r="122" spans="1:1" x14ac:dyDescent="0.25">
      <c r="A122" s="67" t="s">
        <v>3647</v>
      </c>
    </row>
    <row r="123" spans="1:1" x14ac:dyDescent="0.25">
      <c r="A123" s="67" t="s">
        <v>3368</v>
      </c>
    </row>
    <row r="124" spans="1:1" x14ac:dyDescent="0.25">
      <c r="A124" s="67" t="s">
        <v>2790</v>
      </c>
    </row>
    <row r="125" spans="1:1" x14ac:dyDescent="0.25">
      <c r="A125" s="67" t="s">
        <v>3256</v>
      </c>
    </row>
    <row r="126" spans="1:1" x14ac:dyDescent="0.25">
      <c r="A126" s="67" t="s">
        <v>3138</v>
      </c>
    </row>
    <row r="127" spans="1:1" x14ac:dyDescent="0.25">
      <c r="A127" s="67" t="s">
        <v>3086</v>
      </c>
    </row>
    <row r="128" spans="1:1" x14ac:dyDescent="0.25">
      <c r="A128" s="67" t="s">
        <v>1329</v>
      </c>
    </row>
    <row r="129" spans="1:1" x14ac:dyDescent="0.25">
      <c r="A129" s="67" t="s">
        <v>2974</v>
      </c>
    </row>
    <row r="130" spans="1:1" x14ac:dyDescent="0.25">
      <c r="A130" s="67" t="s">
        <v>2844</v>
      </c>
    </row>
    <row r="131" spans="1:1" x14ac:dyDescent="0.25">
      <c r="A131" s="67" t="s">
        <v>2867</v>
      </c>
    </row>
    <row r="132" spans="1:1" x14ac:dyDescent="0.25">
      <c r="A132" s="67" t="s">
        <v>1529</v>
      </c>
    </row>
    <row r="133" spans="1:1" x14ac:dyDescent="0.25">
      <c r="A133" s="67" t="s">
        <v>1343</v>
      </c>
    </row>
    <row r="134" spans="1:1" x14ac:dyDescent="0.25">
      <c r="A134" s="67" t="s">
        <v>1467</v>
      </c>
    </row>
    <row r="135" spans="1:1" x14ac:dyDescent="0.25">
      <c r="A135" s="67" t="s">
        <v>1261</v>
      </c>
    </row>
    <row r="136" spans="1:1" x14ac:dyDescent="0.25">
      <c r="A136" s="67" t="s">
        <v>3642</v>
      </c>
    </row>
    <row r="137" spans="1:1" x14ac:dyDescent="0.25">
      <c r="A137" s="67" t="s">
        <v>3226</v>
      </c>
    </row>
    <row r="138" spans="1:1" x14ac:dyDescent="0.25">
      <c r="A138" s="67" t="s">
        <v>1225</v>
      </c>
    </row>
    <row r="139" spans="1:1" x14ac:dyDescent="0.25">
      <c r="A139" s="67" t="s">
        <v>3129</v>
      </c>
    </row>
    <row r="140" spans="1:1" x14ac:dyDescent="0.25">
      <c r="A140" s="67" t="s">
        <v>1415</v>
      </c>
    </row>
    <row r="141" spans="1:1" x14ac:dyDescent="0.25">
      <c r="A141" s="67" t="s">
        <v>1249</v>
      </c>
    </row>
    <row r="142" spans="1:1" x14ac:dyDescent="0.25">
      <c r="A142" s="67" t="s">
        <v>2941</v>
      </c>
    </row>
    <row r="143" spans="1:1" x14ac:dyDescent="0.25">
      <c r="A143" s="67" t="s">
        <v>1427</v>
      </c>
    </row>
    <row r="144" spans="1:1" x14ac:dyDescent="0.25">
      <c r="A144" s="67" t="s">
        <v>3209</v>
      </c>
    </row>
    <row r="145" spans="1:1" x14ac:dyDescent="0.25">
      <c r="A145" s="67" t="s">
        <v>3661</v>
      </c>
    </row>
    <row r="146" spans="1:1" x14ac:dyDescent="0.25">
      <c r="A146" s="67" t="s">
        <v>3271</v>
      </c>
    </row>
    <row r="147" spans="1:1" x14ac:dyDescent="0.25">
      <c r="A147" s="67" t="s">
        <v>3017</v>
      </c>
    </row>
    <row r="148" spans="1:1" x14ac:dyDescent="0.25">
      <c r="A148" s="67" t="s">
        <v>3126</v>
      </c>
    </row>
    <row r="149" spans="1:1" x14ac:dyDescent="0.25">
      <c r="A149" s="67" t="s">
        <v>3583</v>
      </c>
    </row>
    <row r="150" spans="1:1" x14ac:dyDescent="0.25">
      <c r="A150" s="67" t="s">
        <v>3122</v>
      </c>
    </row>
    <row r="151" spans="1:1" x14ac:dyDescent="0.25">
      <c r="A151" s="67" t="s">
        <v>1379</v>
      </c>
    </row>
    <row r="152" spans="1:1" x14ac:dyDescent="0.25">
      <c r="A152" s="67" t="s">
        <v>2961</v>
      </c>
    </row>
    <row r="153" spans="1:1" x14ac:dyDescent="0.25">
      <c r="A153" s="67" t="s">
        <v>1516</v>
      </c>
    </row>
    <row r="154" spans="1:1" x14ac:dyDescent="0.25">
      <c r="A154" s="67" t="s">
        <v>3145</v>
      </c>
    </row>
    <row r="155" spans="1:1" x14ac:dyDescent="0.25">
      <c r="A155" s="67" t="s">
        <v>1573</v>
      </c>
    </row>
    <row r="156" spans="1:1" x14ac:dyDescent="0.25">
      <c r="A156" s="67" t="s">
        <v>1499</v>
      </c>
    </row>
    <row r="157" spans="1:1" x14ac:dyDescent="0.25">
      <c r="A157" s="67" t="s">
        <v>3672</v>
      </c>
    </row>
    <row r="158" spans="1:1" x14ac:dyDescent="0.25">
      <c r="A158" s="67" t="s">
        <v>2770</v>
      </c>
    </row>
    <row r="159" spans="1:1" x14ac:dyDescent="0.25">
      <c r="A159" s="67" t="s">
        <v>1348</v>
      </c>
    </row>
    <row r="160" spans="1:1" x14ac:dyDescent="0.25">
      <c r="A160" s="67" t="s">
        <v>1555</v>
      </c>
    </row>
    <row r="161" spans="1:1" x14ac:dyDescent="0.25">
      <c r="A161" s="67" t="s">
        <v>1239</v>
      </c>
    </row>
    <row r="162" spans="1:1" x14ac:dyDescent="0.25">
      <c r="A162" s="67" t="s">
        <v>1312</v>
      </c>
    </row>
    <row r="163" spans="1:1" x14ac:dyDescent="0.25">
      <c r="A163" s="67" t="s">
        <v>1176</v>
      </c>
    </row>
    <row r="164" spans="1:1" x14ac:dyDescent="0.25">
      <c r="A164" s="67" t="s">
        <v>3187</v>
      </c>
    </row>
    <row r="165" spans="1:1" x14ac:dyDescent="0.25">
      <c r="A165" s="67" t="s">
        <v>2847</v>
      </c>
    </row>
    <row r="166" spans="1:1" x14ac:dyDescent="0.25">
      <c r="A166" s="67" t="s">
        <v>2975</v>
      </c>
    </row>
    <row r="167" spans="1:1" x14ac:dyDescent="0.25">
      <c r="A167" s="67" t="s">
        <v>3012</v>
      </c>
    </row>
    <row r="168" spans="1:1" x14ac:dyDescent="0.25">
      <c r="A168" s="67" t="s">
        <v>1257</v>
      </c>
    </row>
    <row r="169" spans="1:1" x14ac:dyDescent="0.25">
      <c r="A169" s="67" t="s">
        <v>3603</v>
      </c>
    </row>
    <row r="170" spans="1:1" x14ac:dyDescent="0.25">
      <c r="A170" s="67" t="s">
        <v>3552</v>
      </c>
    </row>
    <row r="171" spans="1:1" x14ac:dyDescent="0.25">
      <c r="A171" s="67" t="s">
        <v>3561</v>
      </c>
    </row>
    <row r="172" spans="1:1" x14ac:dyDescent="0.25">
      <c r="A172" s="67" t="s">
        <v>3196</v>
      </c>
    </row>
    <row r="173" spans="1:1" x14ac:dyDescent="0.25">
      <c r="A173" s="67" t="s">
        <v>3671</v>
      </c>
    </row>
    <row r="174" spans="1:1" x14ac:dyDescent="0.25">
      <c r="A174" s="67" t="s">
        <v>3053</v>
      </c>
    </row>
    <row r="175" spans="1:1" x14ac:dyDescent="0.25">
      <c r="A175" s="67" t="s">
        <v>3332</v>
      </c>
    </row>
    <row r="176" spans="1:1" x14ac:dyDescent="0.25">
      <c r="A176" s="67" t="s">
        <v>3164</v>
      </c>
    </row>
    <row r="177" spans="1:1" x14ac:dyDescent="0.25">
      <c r="A177" s="67" t="s">
        <v>3361</v>
      </c>
    </row>
    <row r="178" spans="1:1" x14ac:dyDescent="0.25">
      <c r="A178" s="67" t="s">
        <v>3179</v>
      </c>
    </row>
    <row r="179" spans="1:1" x14ac:dyDescent="0.25">
      <c r="A179" s="67" t="s">
        <v>1500</v>
      </c>
    </row>
    <row r="180" spans="1:1" x14ac:dyDescent="0.25">
      <c r="A180" s="67" t="s">
        <v>3550</v>
      </c>
    </row>
    <row r="181" spans="1:1" x14ac:dyDescent="0.25">
      <c r="A181" s="67" t="s">
        <v>3239</v>
      </c>
    </row>
    <row r="182" spans="1:1" x14ac:dyDescent="0.25">
      <c r="A182" s="67" t="s">
        <v>2851</v>
      </c>
    </row>
    <row r="183" spans="1:1" x14ac:dyDescent="0.25">
      <c r="A183" s="67" t="s">
        <v>3066</v>
      </c>
    </row>
    <row r="184" spans="1:1" x14ac:dyDescent="0.25">
      <c r="A184" s="67" t="s">
        <v>3370</v>
      </c>
    </row>
    <row r="185" spans="1:1" x14ac:dyDescent="0.25">
      <c r="A185" s="67" t="s">
        <v>3503</v>
      </c>
    </row>
    <row r="186" spans="1:1" x14ac:dyDescent="0.25">
      <c r="A186" s="67" t="s">
        <v>2902</v>
      </c>
    </row>
    <row r="187" spans="1:1" x14ac:dyDescent="0.25">
      <c r="A187" s="67" t="s">
        <v>2833</v>
      </c>
    </row>
    <row r="188" spans="1:1" x14ac:dyDescent="0.25">
      <c r="A188" s="67" t="s">
        <v>3076</v>
      </c>
    </row>
    <row r="189" spans="1:1" x14ac:dyDescent="0.25">
      <c r="A189" s="67" t="s">
        <v>3659</v>
      </c>
    </row>
    <row r="190" spans="1:1" x14ac:dyDescent="0.25">
      <c r="A190" s="67" t="s">
        <v>3478</v>
      </c>
    </row>
    <row r="191" spans="1:1" x14ac:dyDescent="0.25">
      <c r="A191" s="67" t="s">
        <v>2882</v>
      </c>
    </row>
    <row r="192" spans="1:1" x14ac:dyDescent="0.25">
      <c r="A192" s="67" t="s">
        <v>3020</v>
      </c>
    </row>
    <row r="193" spans="1:1" x14ac:dyDescent="0.25">
      <c r="A193" s="67" t="s">
        <v>1300</v>
      </c>
    </row>
    <row r="194" spans="1:1" x14ac:dyDescent="0.25">
      <c r="A194" s="67" t="s">
        <v>3679</v>
      </c>
    </row>
    <row r="195" spans="1:1" x14ac:dyDescent="0.25">
      <c r="A195" s="67" t="s">
        <v>2990</v>
      </c>
    </row>
    <row r="196" spans="1:1" x14ac:dyDescent="0.25">
      <c r="A196" s="67" t="s">
        <v>3545</v>
      </c>
    </row>
    <row r="197" spans="1:1" x14ac:dyDescent="0.25">
      <c r="A197" s="67" t="s">
        <v>3494</v>
      </c>
    </row>
    <row r="198" spans="1:1" x14ac:dyDescent="0.25">
      <c r="A198" s="67" t="s">
        <v>1354</v>
      </c>
    </row>
    <row r="199" spans="1:1" x14ac:dyDescent="0.25">
      <c r="A199" s="67" t="s">
        <v>3514</v>
      </c>
    </row>
    <row r="200" spans="1:1" x14ac:dyDescent="0.25">
      <c r="A200" s="67" t="s">
        <v>3087</v>
      </c>
    </row>
    <row r="201" spans="1:1" x14ac:dyDescent="0.25">
      <c r="A201" s="67" t="s">
        <v>3675</v>
      </c>
    </row>
    <row r="202" spans="1:1" x14ac:dyDescent="0.25">
      <c r="A202" s="67" t="s">
        <v>3555</v>
      </c>
    </row>
    <row r="203" spans="1:1" x14ac:dyDescent="0.25">
      <c r="A203" s="67" t="s">
        <v>1530</v>
      </c>
    </row>
    <row r="204" spans="1:1" x14ac:dyDescent="0.25">
      <c r="A204" s="67" t="s">
        <v>1224</v>
      </c>
    </row>
    <row r="205" spans="1:1" x14ac:dyDescent="0.25">
      <c r="A205" s="67" t="s">
        <v>1453</v>
      </c>
    </row>
    <row r="206" spans="1:1" x14ac:dyDescent="0.25">
      <c r="A206" s="67" t="s">
        <v>1416</v>
      </c>
    </row>
    <row r="207" spans="1:1" x14ac:dyDescent="0.25">
      <c r="A207" s="67" t="s">
        <v>2751</v>
      </c>
    </row>
    <row r="208" spans="1:1" x14ac:dyDescent="0.25">
      <c r="A208" s="67" t="s">
        <v>1153</v>
      </c>
    </row>
    <row r="209" spans="1:1" x14ac:dyDescent="0.25">
      <c r="A209" s="67" t="s">
        <v>3543</v>
      </c>
    </row>
    <row r="210" spans="1:1" x14ac:dyDescent="0.25">
      <c r="A210" s="67" t="s">
        <v>3307</v>
      </c>
    </row>
    <row r="211" spans="1:1" x14ac:dyDescent="0.25">
      <c r="A211" s="67" t="s">
        <v>1576</v>
      </c>
    </row>
    <row r="212" spans="1:1" x14ac:dyDescent="0.25">
      <c r="A212" s="67" t="s">
        <v>1347</v>
      </c>
    </row>
    <row r="213" spans="1:1" x14ac:dyDescent="0.25">
      <c r="A213" s="67" t="s">
        <v>3024</v>
      </c>
    </row>
    <row r="214" spans="1:1" x14ac:dyDescent="0.25">
      <c r="A214" s="67" t="s">
        <v>3517</v>
      </c>
    </row>
    <row r="215" spans="1:1" x14ac:dyDescent="0.25">
      <c r="A215" s="67" t="s">
        <v>3501</v>
      </c>
    </row>
    <row r="216" spans="1:1" x14ac:dyDescent="0.25">
      <c r="A216" s="67" t="s">
        <v>3342</v>
      </c>
    </row>
    <row r="217" spans="1:1" x14ac:dyDescent="0.25">
      <c r="A217" s="67" t="s">
        <v>1266</v>
      </c>
    </row>
    <row r="218" spans="1:1" x14ac:dyDescent="0.25">
      <c r="A218" s="67" t="s">
        <v>1168</v>
      </c>
    </row>
    <row r="219" spans="1:1" x14ac:dyDescent="0.25">
      <c r="A219" s="67" t="s">
        <v>1587</v>
      </c>
    </row>
    <row r="220" spans="1:1" x14ac:dyDescent="0.25">
      <c r="A220" s="67" t="s">
        <v>3225</v>
      </c>
    </row>
    <row r="221" spans="1:1" x14ac:dyDescent="0.25">
      <c r="A221" s="67" t="s">
        <v>3696</v>
      </c>
    </row>
    <row r="222" spans="1:1" x14ac:dyDescent="0.25">
      <c r="A222" s="67" t="s">
        <v>1520</v>
      </c>
    </row>
    <row r="223" spans="1:1" x14ac:dyDescent="0.25">
      <c r="A223" s="67" t="s">
        <v>1437</v>
      </c>
    </row>
    <row r="224" spans="1:1" x14ac:dyDescent="0.25">
      <c r="A224" s="67" t="s">
        <v>1551</v>
      </c>
    </row>
    <row r="225" spans="1:1" x14ac:dyDescent="0.25">
      <c r="A225" s="67" t="s">
        <v>3222</v>
      </c>
    </row>
    <row r="226" spans="1:1" x14ac:dyDescent="0.25">
      <c r="A226" s="67" t="s">
        <v>2821</v>
      </c>
    </row>
    <row r="227" spans="1:1" x14ac:dyDescent="0.25">
      <c r="A227" s="67" t="s">
        <v>2869</v>
      </c>
    </row>
    <row r="228" spans="1:1" x14ac:dyDescent="0.25">
      <c r="A228" s="67" t="s">
        <v>3105</v>
      </c>
    </row>
    <row r="229" spans="1:1" x14ac:dyDescent="0.25">
      <c r="A229" s="67" t="s">
        <v>1241</v>
      </c>
    </row>
    <row r="230" spans="1:1" x14ac:dyDescent="0.25">
      <c r="A230" s="67" t="s">
        <v>1534</v>
      </c>
    </row>
    <row r="231" spans="1:1" x14ac:dyDescent="0.25">
      <c r="A231" s="67" t="s">
        <v>3165</v>
      </c>
    </row>
    <row r="232" spans="1:1" x14ac:dyDescent="0.25">
      <c r="A232" s="67" t="s">
        <v>3238</v>
      </c>
    </row>
    <row r="233" spans="1:1" x14ac:dyDescent="0.25">
      <c r="A233" s="67" t="s">
        <v>1135</v>
      </c>
    </row>
    <row r="234" spans="1:1" x14ac:dyDescent="0.25">
      <c r="A234" s="67" t="s">
        <v>3255</v>
      </c>
    </row>
    <row r="235" spans="1:1" x14ac:dyDescent="0.25">
      <c r="A235" s="67" t="s">
        <v>2938</v>
      </c>
    </row>
    <row r="236" spans="1:1" x14ac:dyDescent="0.25">
      <c r="A236" s="67" t="s">
        <v>1351</v>
      </c>
    </row>
    <row r="237" spans="1:1" x14ac:dyDescent="0.25">
      <c r="A237" s="67" t="s">
        <v>1511</v>
      </c>
    </row>
    <row r="238" spans="1:1" x14ac:dyDescent="0.25">
      <c r="A238" s="67" t="s">
        <v>2924</v>
      </c>
    </row>
    <row r="239" spans="1:1" x14ac:dyDescent="0.25">
      <c r="A239" s="67" t="s">
        <v>1234</v>
      </c>
    </row>
    <row r="240" spans="1:1" x14ac:dyDescent="0.25">
      <c r="A240" s="67" t="s">
        <v>3280</v>
      </c>
    </row>
    <row r="241" spans="1:1" x14ac:dyDescent="0.25">
      <c r="A241" s="67" t="s">
        <v>1433</v>
      </c>
    </row>
    <row r="242" spans="1:1" x14ac:dyDescent="0.25">
      <c r="A242" s="67" t="s">
        <v>3699</v>
      </c>
    </row>
    <row r="243" spans="1:1" x14ac:dyDescent="0.25">
      <c r="A243" s="67" t="s">
        <v>1195</v>
      </c>
    </row>
    <row r="244" spans="1:1" x14ac:dyDescent="0.25">
      <c r="A244" s="67" t="s">
        <v>3134</v>
      </c>
    </row>
    <row r="245" spans="1:1" x14ac:dyDescent="0.25">
      <c r="A245" s="67" t="s">
        <v>1589</v>
      </c>
    </row>
    <row r="246" spans="1:1" x14ac:dyDescent="0.25">
      <c r="A246" s="67" t="s">
        <v>1384</v>
      </c>
    </row>
    <row r="247" spans="1:1" x14ac:dyDescent="0.25">
      <c r="A247" s="67" t="s">
        <v>2968</v>
      </c>
    </row>
    <row r="248" spans="1:1" x14ac:dyDescent="0.25">
      <c r="A248" s="67" t="s">
        <v>3000</v>
      </c>
    </row>
    <row r="249" spans="1:1" x14ac:dyDescent="0.25">
      <c r="A249" s="67" t="s">
        <v>1265</v>
      </c>
    </row>
    <row r="250" spans="1:1" x14ac:dyDescent="0.25">
      <c r="A250" s="67" t="s">
        <v>1230</v>
      </c>
    </row>
    <row r="251" spans="1:1" x14ac:dyDescent="0.25">
      <c r="A251" s="67" t="s">
        <v>1134</v>
      </c>
    </row>
    <row r="252" spans="1:1" x14ac:dyDescent="0.25">
      <c r="A252" s="67" t="s">
        <v>2783</v>
      </c>
    </row>
    <row r="253" spans="1:1" x14ac:dyDescent="0.25">
      <c r="A253" s="67" t="s">
        <v>3098</v>
      </c>
    </row>
    <row r="254" spans="1:1" x14ac:dyDescent="0.25">
      <c r="A254" s="67" t="s">
        <v>1141</v>
      </c>
    </row>
    <row r="255" spans="1:1" x14ac:dyDescent="0.25">
      <c r="A255" s="67" t="s">
        <v>1533</v>
      </c>
    </row>
    <row r="256" spans="1:1" x14ac:dyDescent="0.25">
      <c r="A256" s="67" t="s">
        <v>3019</v>
      </c>
    </row>
    <row r="257" spans="1:1" x14ac:dyDescent="0.25">
      <c r="A257" s="67" t="s">
        <v>1271</v>
      </c>
    </row>
    <row r="258" spans="1:1" x14ac:dyDescent="0.25">
      <c r="A258" s="67" t="s">
        <v>1161</v>
      </c>
    </row>
    <row r="259" spans="1:1" x14ac:dyDescent="0.25">
      <c r="A259" s="67" t="s">
        <v>1173</v>
      </c>
    </row>
    <row r="260" spans="1:1" x14ac:dyDescent="0.25">
      <c r="A260" s="67" t="s">
        <v>3203</v>
      </c>
    </row>
    <row r="261" spans="1:1" x14ac:dyDescent="0.25">
      <c r="A261" s="67" t="s">
        <v>2772</v>
      </c>
    </row>
    <row r="262" spans="1:1" x14ac:dyDescent="0.25">
      <c r="A262" s="67" t="s">
        <v>1472</v>
      </c>
    </row>
    <row r="263" spans="1:1" x14ac:dyDescent="0.25">
      <c r="A263" s="67" t="s">
        <v>3057</v>
      </c>
    </row>
    <row r="264" spans="1:1" x14ac:dyDescent="0.25">
      <c r="A264" s="67" t="s">
        <v>3199</v>
      </c>
    </row>
    <row r="265" spans="1:1" x14ac:dyDescent="0.25">
      <c r="A265" s="67" t="s">
        <v>1479</v>
      </c>
    </row>
    <row r="266" spans="1:1" x14ac:dyDescent="0.25">
      <c r="A266" s="67" t="s">
        <v>3645</v>
      </c>
    </row>
    <row r="267" spans="1:1" x14ac:dyDescent="0.25">
      <c r="A267" s="67" t="s">
        <v>2859</v>
      </c>
    </row>
    <row r="268" spans="1:1" x14ac:dyDescent="0.25">
      <c r="A268" s="67" t="s">
        <v>1455</v>
      </c>
    </row>
    <row r="269" spans="1:1" x14ac:dyDescent="0.25">
      <c r="A269" s="67" t="s">
        <v>2996</v>
      </c>
    </row>
    <row r="270" spans="1:1" x14ac:dyDescent="0.25">
      <c r="A270" s="67" t="s">
        <v>2890</v>
      </c>
    </row>
    <row r="271" spans="1:1" x14ac:dyDescent="0.25">
      <c r="A271" s="67" t="s">
        <v>1560</v>
      </c>
    </row>
    <row r="272" spans="1:1" x14ac:dyDescent="0.25">
      <c r="A272" s="67" t="s">
        <v>3063</v>
      </c>
    </row>
    <row r="273" spans="1:1" x14ac:dyDescent="0.25">
      <c r="A273" s="67" t="s">
        <v>1372</v>
      </c>
    </row>
    <row r="274" spans="1:1" x14ac:dyDescent="0.25">
      <c r="A274" s="67" t="s">
        <v>3229</v>
      </c>
    </row>
    <row r="275" spans="1:1" x14ac:dyDescent="0.25">
      <c r="A275" s="67" t="s">
        <v>3624</v>
      </c>
    </row>
    <row r="276" spans="1:1" x14ac:dyDescent="0.25">
      <c r="A276" s="67" t="s">
        <v>3685</v>
      </c>
    </row>
    <row r="277" spans="1:1" x14ac:dyDescent="0.25">
      <c r="A277" s="67" t="s">
        <v>1412</v>
      </c>
    </row>
    <row r="278" spans="1:1" x14ac:dyDescent="0.25">
      <c r="A278" s="67" t="s">
        <v>1531</v>
      </c>
    </row>
    <row r="279" spans="1:1" x14ac:dyDescent="0.25">
      <c r="A279" s="67" t="s">
        <v>1222</v>
      </c>
    </row>
    <row r="280" spans="1:1" x14ac:dyDescent="0.25">
      <c r="A280" s="67" t="s">
        <v>3151</v>
      </c>
    </row>
    <row r="281" spans="1:1" x14ac:dyDescent="0.25">
      <c r="A281" s="67" t="s">
        <v>3650</v>
      </c>
    </row>
    <row r="282" spans="1:1" x14ac:dyDescent="0.25">
      <c r="A282" s="67" t="s">
        <v>3580</v>
      </c>
    </row>
    <row r="283" spans="1:1" x14ac:dyDescent="0.25">
      <c r="A283" s="67" t="s">
        <v>1259</v>
      </c>
    </row>
    <row r="284" spans="1:1" x14ac:dyDescent="0.25">
      <c r="A284" s="67" t="s">
        <v>1537</v>
      </c>
    </row>
    <row r="285" spans="1:1" x14ac:dyDescent="0.25">
      <c r="A285" s="67" t="s">
        <v>3178</v>
      </c>
    </row>
    <row r="286" spans="1:1" x14ac:dyDescent="0.25">
      <c r="A286" s="67" t="s">
        <v>2786</v>
      </c>
    </row>
    <row r="287" spans="1:1" x14ac:dyDescent="0.25">
      <c r="A287" s="67" t="s">
        <v>3176</v>
      </c>
    </row>
    <row r="288" spans="1:1" x14ac:dyDescent="0.25">
      <c r="A288" s="67" t="s">
        <v>1434</v>
      </c>
    </row>
    <row r="289" spans="1:1" x14ac:dyDescent="0.25">
      <c r="A289" s="67" t="s">
        <v>2803</v>
      </c>
    </row>
    <row r="290" spans="1:1" x14ac:dyDescent="0.25">
      <c r="A290" s="67" t="s">
        <v>3686</v>
      </c>
    </row>
    <row r="291" spans="1:1" x14ac:dyDescent="0.25">
      <c r="A291" s="67" t="s">
        <v>1597</v>
      </c>
    </row>
    <row r="292" spans="1:1" x14ac:dyDescent="0.25">
      <c r="A292" s="67" t="s">
        <v>2926</v>
      </c>
    </row>
    <row r="293" spans="1:1" x14ac:dyDescent="0.25">
      <c r="A293" s="67" t="s">
        <v>3536</v>
      </c>
    </row>
    <row r="294" spans="1:1" x14ac:dyDescent="0.25">
      <c r="A294" s="67" t="s">
        <v>3637</v>
      </c>
    </row>
    <row r="295" spans="1:1" x14ac:dyDescent="0.25">
      <c r="A295" s="67" t="s">
        <v>3189</v>
      </c>
    </row>
    <row r="296" spans="1:1" x14ac:dyDescent="0.25">
      <c r="A296" s="67" t="s">
        <v>1256</v>
      </c>
    </row>
    <row r="297" spans="1:1" x14ac:dyDescent="0.25">
      <c r="A297" s="67" t="s">
        <v>2891</v>
      </c>
    </row>
    <row r="298" spans="1:1" x14ac:dyDescent="0.25">
      <c r="A298" s="67" t="s">
        <v>2793</v>
      </c>
    </row>
    <row r="299" spans="1:1" x14ac:dyDescent="0.25">
      <c r="A299" s="67" t="s">
        <v>1146</v>
      </c>
    </row>
    <row r="300" spans="1:1" x14ac:dyDescent="0.25">
      <c r="A300" s="67" t="s">
        <v>1497</v>
      </c>
    </row>
    <row r="301" spans="1:1" x14ac:dyDescent="0.25">
      <c r="A301" s="67" t="s">
        <v>2845</v>
      </c>
    </row>
    <row r="302" spans="1:1" x14ac:dyDescent="0.25">
      <c r="A302" s="67" t="s">
        <v>3629</v>
      </c>
    </row>
    <row r="303" spans="1:1" x14ac:dyDescent="0.25">
      <c r="A303" s="67" t="s">
        <v>2787</v>
      </c>
    </row>
    <row r="304" spans="1:1" x14ac:dyDescent="0.25">
      <c r="A304" s="67" t="s">
        <v>1566</v>
      </c>
    </row>
    <row r="305" spans="1:1" x14ac:dyDescent="0.25">
      <c r="A305" s="67" t="s">
        <v>2912</v>
      </c>
    </row>
    <row r="306" spans="1:1" x14ac:dyDescent="0.25">
      <c r="A306" s="67" t="s">
        <v>2736</v>
      </c>
    </row>
    <row r="307" spans="1:1" x14ac:dyDescent="0.25">
      <c r="A307" s="67" t="s">
        <v>3170</v>
      </c>
    </row>
    <row r="308" spans="1:1" x14ac:dyDescent="0.25">
      <c r="A308" s="67" t="s">
        <v>2945</v>
      </c>
    </row>
    <row r="309" spans="1:1" x14ac:dyDescent="0.25">
      <c r="A309" s="67" t="s">
        <v>3183</v>
      </c>
    </row>
    <row r="310" spans="1:1" x14ac:dyDescent="0.25">
      <c r="A310" s="67" t="s">
        <v>3530</v>
      </c>
    </row>
    <row r="311" spans="1:1" x14ac:dyDescent="0.25">
      <c r="A311" s="67" t="s">
        <v>3248</v>
      </c>
    </row>
    <row r="312" spans="1:1" x14ac:dyDescent="0.25">
      <c r="A312" s="67" t="s">
        <v>1227</v>
      </c>
    </row>
    <row r="313" spans="1:1" x14ac:dyDescent="0.25">
      <c r="A313" s="67" t="s">
        <v>3563</v>
      </c>
    </row>
    <row r="314" spans="1:1" x14ac:dyDescent="0.25">
      <c r="A314" s="67" t="s">
        <v>1226</v>
      </c>
    </row>
    <row r="315" spans="1:1" x14ac:dyDescent="0.25">
      <c r="A315" s="67" t="s">
        <v>3204</v>
      </c>
    </row>
    <row r="316" spans="1:1" x14ac:dyDescent="0.25">
      <c r="A316" s="67" t="s">
        <v>1145</v>
      </c>
    </row>
    <row r="317" spans="1:1" x14ac:dyDescent="0.25">
      <c r="A317" s="67" t="s">
        <v>3579</v>
      </c>
    </row>
    <row r="318" spans="1:1" x14ac:dyDescent="0.25">
      <c r="A318" s="67" t="s">
        <v>3683</v>
      </c>
    </row>
    <row r="319" spans="1:1" x14ac:dyDescent="0.25">
      <c r="A319" s="67" t="s">
        <v>1503</v>
      </c>
    </row>
    <row r="320" spans="1:1" x14ac:dyDescent="0.25">
      <c r="A320" s="67" t="s">
        <v>1430</v>
      </c>
    </row>
    <row r="321" spans="1:1" x14ac:dyDescent="0.25">
      <c r="A321" s="67" t="s">
        <v>3581</v>
      </c>
    </row>
    <row r="322" spans="1:1" x14ac:dyDescent="0.25">
      <c r="A322" s="67" t="s">
        <v>3377</v>
      </c>
    </row>
    <row r="323" spans="1:1" x14ac:dyDescent="0.25">
      <c r="A323" s="67" t="s">
        <v>3100</v>
      </c>
    </row>
    <row r="324" spans="1:1" x14ac:dyDescent="0.25">
      <c r="A324" s="67" t="s">
        <v>3362</v>
      </c>
    </row>
    <row r="325" spans="1:1" x14ac:dyDescent="0.25">
      <c r="A325" s="67" t="s">
        <v>3317</v>
      </c>
    </row>
    <row r="326" spans="1:1" x14ac:dyDescent="0.25">
      <c r="A326" s="67" t="s">
        <v>1422</v>
      </c>
    </row>
    <row r="327" spans="1:1" x14ac:dyDescent="0.25">
      <c r="A327" s="67" t="s">
        <v>2980</v>
      </c>
    </row>
    <row r="328" spans="1:1" x14ac:dyDescent="0.25">
      <c r="A328" s="67" t="s">
        <v>1598</v>
      </c>
    </row>
    <row r="329" spans="1:1" x14ac:dyDescent="0.25">
      <c r="A329" s="67" t="s">
        <v>2852</v>
      </c>
    </row>
    <row r="330" spans="1:1" x14ac:dyDescent="0.25">
      <c r="A330" s="67" t="s">
        <v>2745</v>
      </c>
    </row>
    <row r="331" spans="1:1" x14ac:dyDescent="0.25">
      <c r="A331" s="67" t="s">
        <v>3112</v>
      </c>
    </row>
    <row r="332" spans="1:1" x14ac:dyDescent="0.25">
      <c r="A332" s="67" t="s">
        <v>3213</v>
      </c>
    </row>
    <row r="333" spans="1:1" x14ac:dyDescent="0.25">
      <c r="A333" s="67" t="s">
        <v>1223</v>
      </c>
    </row>
    <row r="334" spans="1:1" x14ac:dyDescent="0.25">
      <c r="A334" s="67" t="s">
        <v>3626</v>
      </c>
    </row>
    <row r="335" spans="1:1" x14ac:dyDescent="0.25">
      <c r="A335" s="67" t="s">
        <v>1250</v>
      </c>
    </row>
    <row r="336" spans="1:1" x14ac:dyDescent="0.25">
      <c r="A336" s="67" t="s">
        <v>1251</v>
      </c>
    </row>
    <row r="337" spans="1:1" x14ac:dyDescent="0.25">
      <c r="A337" s="67" t="s">
        <v>3509</v>
      </c>
    </row>
    <row r="338" spans="1:1" x14ac:dyDescent="0.25">
      <c r="A338" s="67" t="s">
        <v>3040</v>
      </c>
    </row>
    <row r="339" spans="1:1" x14ac:dyDescent="0.25">
      <c r="A339" s="67" t="s">
        <v>1240</v>
      </c>
    </row>
    <row r="340" spans="1:1" x14ac:dyDescent="0.25">
      <c r="A340" s="67" t="s">
        <v>2879</v>
      </c>
    </row>
    <row r="341" spans="1:1" x14ac:dyDescent="0.25">
      <c r="A341" s="67" t="s">
        <v>3078</v>
      </c>
    </row>
    <row r="342" spans="1:1" x14ac:dyDescent="0.25">
      <c r="A342" s="67" t="s">
        <v>3023</v>
      </c>
    </row>
    <row r="343" spans="1:1" x14ac:dyDescent="0.25">
      <c r="A343" s="67" t="s">
        <v>2985</v>
      </c>
    </row>
    <row r="344" spans="1:1" x14ac:dyDescent="0.25">
      <c r="A344" s="67" t="s">
        <v>1489</v>
      </c>
    </row>
    <row r="345" spans="1:1" x14ac:dyDescent="0.25">
      <c r="A345" s="67" t="s">
        <v>3282</v>
      </c>
    </row>
    <row r="346" spans="1:1" x14ac:dyDescent="0.25">
      <c r="A346" s="67" t="s">
        <v>1515</v>
      </c>
    </row>
    <row r="347" spans="1:1" x14ac:dyDescent="0.25">
      <c r="A347" s="67" t="s">
        <v>2952</v>
      </c>
    </row>
    <row r="348" spans="1:1" x14ac:dyDescent="0.25">
      <c r="A348" s="67" t="s">
        <v>2838</v>
      </c>
    </row>
    <row r="349" spans="1:1" x14ac:dyDescent="0.25">
      <c r="A349" s="67" t="s">
        <v>1509</v>
      </c>
    </row>
    <row r="350" spans="1:1" x14ac:dyDescent="0.25">
      <c r="A350" s="67" t="s">
        <v>1507</v>
      </c>
    </row>
    <row r="351" spans="1:1" x14ac:dyDescent="0.25">
      <c r="A351" s="67" t="s">
        <v>3059</v>
      </c>
    </row>
    <row r="352" spans="1:1" x14ac:dyDescent="0.25">
      <c r="A352" s="67" t="s">
        <v>3337</v>
      </c>
    </row>
    <row r="353" spans="1:1" x14ac:dyDescent="0.25">
      <c r="A353" s="67" t="s">
        <v>3013</v>
      </c>
    </row>
    <row r="354" spans="1:1" x14ac:dyDescent="0.25">
      <c r="A354" s="67" t="s">
        <v>2860</v>
      </c>
    </row>
    <row r="355" spans="1:1" x14ac:dyDescent="0.25">
      <c r="A355" s="67" t="s">
        <v>2865</v>
      </c>
    </row>
    <row r="356" spans="1:1" x14ac:dyDescent="0.25">
      <c r="A356" s="67" t="s">
        <v>3357</v>
      </c>
    </row>
    <row r="357" spans="1:1" x14ac:dyDescent="0.25">
      <c r="A357" s="67" t="s">
        <v>2948</v>
      </c>
    </row>
    <row r="358" spans="1:1" x14ac:dyDescent="0.25">
      <c r="A358" s="67" t="s">
        <v>1349</v>
      </c>
    </row>
    <row r="359" spans="1:1" x14ac:dyDescent="0.25">
      <c r="A359" s="67" t="s">
        <v>1376</v>
      </c>
    </row>
    <row r="360" spans="1:1" x14ac:dyDescent="0.25">
      <c r="A360" s="67" t="s">
        <v>2779</v>
      </c>
    </row>
    <row r="361" spans="1:1" x14ac:dyDescent="0.25">
      <c r="A361" s="67" t="s">
        <v>2778</v>
      </c>
    </row>
    <row r="362" spans="1:1" x14ac:dyDescent="0.25">
      <c r="A362" s="67" t="s">
        <v>3295</v>
      </c>
    </row>
    <row r="363" spans="1:1" x14ac:dyDescent="0.25">
      <c r="A363" s="67" t="s">
        <v>2930</v>
      </c>
    </row>
    <row r="364" spans="1:1" x14ac:dyDescent="0.25">
      <c r="A364" s="67" t="s">
        <v>3309</v>
      </c>
    </row>
    <row r="365" spans="1:1" x14ac:dyDescent="0.25">
      <c r="A365" s="67" t="s">
        <v>3493</v>
      </c>
    </row>
    <row r="366" spans="1:1" x14ac:dyDescent="0.25">
      <c r="A366" s="67" t="s">
        <v>3521</v>
      </c>
    </row>
    <row r="367" spans="1:1" x14ac:dyDescent="0.25">
      <c r="A367" s="67" t="s">
        <v>3021</v>
      </c>
    </row>
    <row r="368" spans="1:1" x14ac:dyDescent="0.25">
      <c r="A368" s="67" t="s">
        <v>3018</v>
      </c>
    </row>
    <row r="369" spans="1:1" x14ac:dyDescent="0.25">
      <c r="A369" s="67" t="s">
        <v>3068</v>
      </c>
    </row>
    <row r="370" spans="1:1" x14ac:dyDescent="0.25">
      <c r="A370" s="67" t="s">
        <v>1377</v>
      </c>
    </row>
    <row r="371" spans="1:1" x14ac:dyDescent="0.25">
      <c r="A371" s="67" t="s">
        <v>3678</v>
      </c>
    </row>
    <row r="372" spans="1:1" x14ac:dyDescent="0.25">
      <c r="A372" s="67" t="s">
        <v>3297</v>
      </c>
    </row>
    <row r="373" spans="1:1" x14ac:dyDescent="0.25">
      <c r="A373" s="67" t="s">
        <v>3029</v>
      </c>
    </row>
    <row r="374" spans="1:1" x14ac:dyDescent="0.25">
      <c r="A374" s="67" t="s">
        <v>1238</v>
      </c>
    </row>
    <row r="375" spans="1:1" x14ac:dyDescent="0.25">
      <c r="A375" s="67" t="s">
        <v>3124</v>
      </c>
    </row>
    <row r="376" spans="1:1" x14ac:dyDescent="0.25">
      <c r="A376" s="67" t="s">
        <v>3584</v>
      </c>
    </row>
    <row r="377" spans="1:1" x14ac:dyDescent="0.25">
      <c r="A377" s="67" t="s">
        <v>3681</v>
      </c>
    </row>
    <row r="378" spans="1:1" x14ac:dyDescent="0.25">
      <c r="A378" s="67" t="s">
        <v>2896</v>
      </c>
    </row>
    <row r="379" spans="1:1" x14ac:dyDescent="0.25">
      <c r="A379" s="67" t="s">
        <v>3559</v>
      </c>
    </row>
    <row r="380" spans="1:1" x14ac:dyDescent="0.25">
      <c r="A380" s="67" t="s">
        <v>3551</v>
      </c>
    </row>
    <row r="381" spans="1:1" x14ac:dyDescent="0.25">
      <c r="A381" s="67" t="s">
        <v>1137</v>
      </c>
    </row>
    <row r="382" spans="1:1" x14ac:dyDescent="0.25">
      <c r="A382" s="67" t="s">
        <v>3492</v>
      </c>
    </row>
    <row r="383" spans="1:1" x14ac:dyDescent="0.25">
      <c r="A383" s="67" t="s">
        <v>2994</v>
      </c>
    </row>
    <row r="384" spans="1:1" x14ac:dyDescent="0.25">
      <c r="A384" s="67" t="s">
        <v>3003</v>
      </c>
    </row>
    <row r="385" spans="1:1" x14ac:dyDescent="0.25">
      <c r="A385" s="67" t="s">
        <v>1584</v>
      </c>
    </row>
    <row r="386" spans="1:1" x14ac:dyDescent="0.25">
      <c r="A386" s="67" t="s">
        <v>1323</v>
      </c>
    </row>
    <row r="387" spans="1:1" x14ac:dyDescent="0.25">
      <c r="A387" s="67" t="s">
        <v>2810</v>
      </c>
    </row>
    <row r="388" spans="1:1" x14ac:dyDescent="0.25">
      <c r="A388" s="67" t="s">
        <v>3687</v>
      </c>
    </row>
    <row r="389" spans="1:1" x14ac:dyDescent="0.25">
      <c r="A389" s="67" t="s">
        <v>1162</v>
      </c>
    </row>
    <row r="390" spans="1:1" x14ac:dyDescent="0.25">
      <c r="A390" s="67" t="s">
        <v>1382</v>
      </c>
    </row>
    <row r="391" spans="1:1" x14ac:dyDescent="0.25">
      <c r="A391" s="67" t="s">
        <v>1564</v>
      </c>
    </row>
    <row r="392" spans="1:1" x14ac:dyDescent="0.25">
      <c r="A392" s="67" t="s">
        <v>1364</v>
      </c>
    </row>
    <row r="393" spans="1:1" x14ac:dyDescent="0.25">
      <c r="A393" s="67" t="s">
        <v>2836</v>
      </c>
    </row>
    <row r="394" spans="1:1" x14ac:dyDescent="0.25">
      <c r="A394" s="67" t="s">
        <v>2766</v>
      </c>
    </row>
    <row r="395" spans="1:1" x14ac:dyDescent="0.25">
      <c r="A395" s="67" t="s">
        <v>2740</v>
      </c>
    </row>
    <row r="396" spans="1:1" x14ac:dyDescent="0.25">
      <c r="A396" s="67" t="s">
        <v>3560</v>
      </c>
    </row>
    <row r="397" spans="1:1" x14ac:dyDescent="0.25">
      <c r="A397" s="67" t="s">
        <v>3169</v>
      </c>
    </row>
    <row r="398" spans="1:1" x14ac:dyDescent="0.25">
      <c r="A398" s="67" t="s">
        <v>1459</v>
      </c>
    </row>
    <row r="399" spans="1:1" x14ac:dyDescent="0.25">
      <c r="A399" s="67" t="s">
        <v>3598</v>
      </c>
    </row>
    <row r="400" spans="1:1" x14ac:dyDescent="0.25">
      <c r="A400" s="67" t="s">
        <v>1285</v>
      </c>
    </row>
    <row r="401" spans="1:1" x14ac:dyDescent="0.25">
      <c r="A401" s="67" t="s">
        <v>3622</v>
      </c>
    </row>
    <row r="402" spans="1:1" x14ac:dyDescent="0.25">
      <c r="A402" s="67" t="s">
        <v>3260</v>
      </c>
    </row>
    <row r="403" spans="1:1" x14ac:dyDescent="0.25">
      <c r="A403" s="67" t="s">
        <v>1487</v>
      </c>
    </row>
    <row r="404" spans="1:1" x14ac:dyDescent="0.25">
      <c r="A404" s="67" t="s">
        <v>3695</v>
      </c>
    </row>
    <row r="405" spans="1:1" x14ac:dyDescent="0.25">
      <c r="A405" s="67" t="s">
        <v>3093</v>
      </c>
    </row>
    <row r="406" spans="1:1" x14ac:dyDescent="0.25">
      <c r="A406" s="67" t="s">
        <v>1221</v>
      </c>
    </row>
    <row r="407" spans="1:1" x14ac:dyDescent="0.25">
      <c r="A407" s="67" t="s">
        <v>3510</v>
      </c>
    </row>
    <row r="408" spans="1:1" x14ac:dyDescent="0.25">
      <c r="A408" s="67" t="s">
        <v>3633</v>
      </c>
    </row>
    <row r="409" spans="1:1" x14ac:dyDescent="0.25">
      <c r="A409" s="67" t="s">
        <v>2988</v>
      </c>
    </row>
    <row r="410" spans="1:1" x14ac:dyDescent="0.25">
      <c r="A410" s="67" t="s">
        <v>3351</v>
      </c>
    </row>
    <row r="411" spans="1:1" x14ac:dyDescent="0.25">
      <c r="A411" s="67" t="s">
        <v>1144</v>
      </c>
    </row>
    <row r="412" spans="1:1" x14ac:dyDescent="0.25">
      <c r="A412" s="67" t="s">
        <v>1317</v>
      </c>
    </row>
    <row r="413" spans="1:1" x14ac:dyDescent="0.25">
      <c r="A413" s="67" t="s">
        <v>3043</v>
      </c>
    </row>
    <row r="414" spans="1:1" x14ac:dyDescent="0.25">
      <c r="A414" s="67" t="s">
        <v>2746</v>
      </c>
    </row>
    <row r="415" spans="1:1" x14ac:dyDescent="0.25">
      <c r="A415" s="67" t="s">
        <v>3668</v>
      </c>
    </row>
    <row r="416" spans="1:1" x14ac:dyDescent="0.25">
      <c r="A416" s="67" t="s">
        <v>1331</v>
      </c>
    </row>
    <row r="417" spans="1:1" x14ac:dyDescent="0.25">
      <c r="A417" s="67" t="s">
        <v>1178</v>
      </c>
    </row>
    <row r="418" spans="1:1" x14ac:dyDescent="0.25">
      <c r="A418" s="67" t="s">
        <v>1243</v>
      </c>
    </row>
    <row r="419" spans="1:1" x14ac:dyDescent="0.25">
      <c r="A419" s="67" t="s">
        <v>1414</v>
      </c>
    </row>
    <row r="420" spans="1:1" x14ac:dyDescent="0.25">
      <c r="A420" s="67" t="s">
        <v>1525</v>
      </c>
    </row>
    <row r="421" spans="1:1" x14ac:dyDescent="0.25">
      <c r="A421" s="67" t="s">
        <v>1522</v>
      </c>
    </row>
    <row r="422" spans="1:1" x14ac:dyDescent="0.25">
      <c r="A422" s="67" t="s">
        <v>1164</v>
      </c>
    </row>
    <row r="423" spans="1:1" x14ac:dyDescent="0.25">
      <c r="A423" s="67" t="s">
        <v>1333</v>
      </c>
    </row>
    <row r="424" spans="1:1" x14ac:dyDescent="0.25">
      <c r="A424" s="67" t="s">
        <v>3015</v>
      </c>
    </row>
    <row r="425" spans="1:1" x14ac:dyDescent="0.25">
      <c r="A425" s="67" t="s">
        <v>3363</v>
      </c>
    </row>
    <row r="426" spans="1:1" x14ac:dyDescent="0.25">
      <c r="A426" s="67" t="s">
        <v>2858</v>
      </c>
    </row>
    <row r="427" spans="1:1" x14ac:dyDescent="0.25">
      <c r="A427" s="67" t="s">
        <v>3540</v>
      </c>
    </row>
    <row r="428" spans="1:1" x14ac:dyDescent="0.25">
      <c r="A428" s="67" t="s">
        <v>3471</v>
      </c>
    </row>
    <row r="429" spans="1:1" x14ac:dyDescent="0.25">
      <c r="A429" s="67" t="s">
        <v>3162</v>
      </c>
    </row>
    <row r="430" spans="1:1" x14ac:dyDescent="0.25">
      <c r="A430" s="67" t="s">
        <v>1391</v>
      </c>
    </row>
    <row r="431" spans="1:1" x14ac:dyDescent="0.25">
      <c r="A431" s="67" t="s">
        <v>2769</v>
      </c>
    </row>
    <row r="432" spans="1:1" x14ac:dyDescent="0.25">
      <c r="A432" s="67" t="s">
        <v>3147</v>
      </c>
    </row>
    <row r="433" spans="1:1" x14ac:dyDescent="0.25">
      <c r="A433" s="67" t="s">
        <v>2959</v>
      </c>
    </row>
    <row r="434" spans="1:1" x14ac:dyDescent="0.25">
      <c r="A434" s="67" t="s">
        <v>1228</v>
      </c>
    </row>
    <row r="435" spans="1:1" x14ac:dyDescent="0.25">
      <c r="A435" s="67" t="s">
        <v>1308</v>
      </c>
    </row>
    <row r="436" spans="1:1" x14ac:dyDescent="0.25">
      <c r="A436" s="67" t="s">
        <v>1286</v>
      </c>
    </row>
    <row r="437" spans="1:1" x14ac:dyDescent="0.25">
      <c r="A437" s="67" t="s">
        <v>3376</v>
      </c>
    </row>
    <row r="438" spans="1:1" x14ac:dyDescent="0.25">
      <c r="A438" s="67" t="s">
        <v>1428</v>
      </c>
    </row>
    <row r="439" spans="1:1" x14ac:dyDescent="0.25">
      <c r="A439" s="67" t="s">
        <v>3662</v>
      </c>
    </row>
    <row r="440" spans="1:1" x14ac:dyDescent="0.25">
      <c r="A440" s="67" t="s">
        <v>3121</v>
      </c>
    </row>
    <row r="441" spans="1:1" x14ac:dyDescent="0.25">
      <c r="A441" s="67" t="s">
        <v>3515</v>
      </c>
    </row>
    <row r="442" spans="1:1" x14ac:dyDescent="0.25">
      <c r="A442" s="67" t="s">
        <v>3022</v>
      </c>
    </row>
    <row r="443" spans="1:1" x14ac:dyDescent="0.25">
      <c r="A443" s="67" t="s">
        <v>2831</v>
      </c>
    </row>
    <row r="444" spans="1:1" x14ac:dyDescent="0.25">
      <c r="A444" s="67" t="s">
        <v>2846</v>
      </c>
    </row>
    <row r="445" spans="1:1" x14ac:dyDescent="0.25">
      <c r="A445" s="67" t="s">
        <v>3538</v>
      </c>
    </row>
    <row r="446" spans="1:1" x14ac:dyDescent="0.25">
      <c r="A446" s="67" t="s">
        <v>3519</v>
      </c>
    </row>
    <row r="447" spans="1:1" x14ac:dyDescent="0.25">
      <c r="A447" s="67" t="s">
        <v>1160</v>
      </c>
    </row>
    <row r="448" spans="1:1" x14ac:dyDescent="0.25">
      <c r="A448" s="67" t="s">
        <v>3320</v>
      </c>
    </row>
    <row r="449" spans="1:1" x14ac:dyDescent="0.25">
      <c r="A449" s="67" t="s">
        <v>3615</v>
      </c>
    </row>
    <row r="450" spans="1:1" x14ac:dyDescent="0.25">
      <c r="A450" s="67" t="s">
        <v>1179</v>
      </c>
    </row>
    <row r="451" spans="1:1" x14ac:dyDescent="0.25">
      <c r="A451" s="67" t="s">
        <v>3236</v>
      </c>
    </row>
    <row r="452" spans="1:1" x14ac:dyDescent="0.25">
      <c r="A452" s="67" t="s">
        <v>3547</v>
      </c>
    </row>
    <row r="453" spans="1:1" x14ac:dyDescent="0.25">
      <c r="A453" s="67" t="s">
        <v>1192</v>
      </c>
    </row>
    <row r="454" spans="1:1" x14ac:dyDescent="0.25">
      <c r="A454" s="67" t="s">
        <v>1204</v>
      </c>
    </row>
    <row r="455" spans="1:1" x14ac:dyDescent="0.25">
      <c r="A455" s="67" t="s">
        <v>3347</v>
      </c>
    </row>
    <row r="456" spans="1:1" x14ac:dyDescent="0.25">
      <c r="A456" s="67" t="s">
        <v>1494</v>
      </c>
    </row>
    <row r="457" spans="1:1" x14ac:dyDescent="0.25">
      <c r="A457" s="67" t="s">
        <v>3318</v>
      </c>
    </row>
    <row r="458" spans="1:1" x14ac:dyDescent="0.25">
      <c r="A458" s="67" t="s">
        <v>3287</v>
      </c>
    </row>
    <row r="459" spans="1:1" x14ac:dyDescent="0.25">
      <c r="A459" s="67" t="s">
        <v>2853</v>
      </c>
    </row>
    <row r="460" spans="1:1" x14ac:dyDescent="0.25">
      <c r="A460" s="67" t="s">
        <v>3372</v>
      </c>
    </row>
    <row r="461" spans="1:1" x14ac:dyDescent="0.25">
      <c r="A461" s="67" t="s">
        <v>1596</v>
      </c>
    </row>
    <row r="462" spans="1:1" x14ac:dyDescent="0.25">
      <c r="A462" s="67" t="s">
        <v>1301</v>
      </c>
    </row>
    <row r="463" spans="1:1" x14ac:dyDescent="0.25">
      <c r="A463" s="67" t="s">
        <v>3489</v>
      </c>
    </row>
    <row r="464" spans="1:1" x14ac:dyDescent="0.25">
      <c r="A464" s="67" t="s">
        <v>3674</v>
      </c>
    </row>
    <row r="465" spans="1:1" x14ac:dyDescent="0.25">
      <c r="A465" s="67" t="s">
        <v>3156</v>
      </c>
    </row>
    <row r="466" spans="1:1" x14ac:dyDescent="0.25">
      <c r="A466" s="67" t="s">
        <v>1270</v>
      </c>
    </row>
    <row r="467" spans="1:1" x14ac:dyDescent="0.25">
      <c r="A467" s="67" t="s">
        <v>3211</v>
      </c>
    </row>
    <row r="468" spans="1:1" x14ac:dyDescent="0.25">
      <c r="A468" s="67" t="s">
        <v>3025</v>
      </c>
    </row>
    <row r="469" spans="1:1" x14ac:dyDescent="0.25">
      <c r="A469" s="67" t="s">
        <v>1388</v>
      </c>
    </row>
    <row r="470" spans="1:1" x14ac:dyDescent="0.25">
      <c r="A470" s="67" t="s">
        <v>3484</v>
      </c>
    </row>
    <row r="471" spans="1:1" x14ac:dyDescent="0.25">
      <c r="A471" s="67" t="s">
        <v>3037</v>
      </c>
    </row>
    <row r="472" spans="1:1" x14ac:dyDescent="0.25">
      <c r="A472" s="67" t="s">
        <v>3106</v>
      </c>
    </row>
    <row r="473" spans="1:1" x14ac:dyDescent="0.25">
      <c r="A473" s="67" t="s">
        <v>3553</v>
      </c>
    </row>
    <row r="474" spans="1:1" x14ac:dyDescent="0.25">
      <c r="A474" s="67" t="s">
        <v>3026</v>
      </c>
    </row>
    <row r="475" spans="1:1" x14ac:dyDescent="0.25">
      <c r="A475" s="67" t="s">
        <v>1356</v>
      </c>
    </row>
    <row r="476" spans="1:1" x14ac:dyDescent="0.25">
      <c r="A476" s="67" t="s">
        <v>2747</v>
      </c>
    </row>
    <row r="477" spans="1:1" x14ac:dyDescent="0.25">
      <c r="A477" s="67" t="s">
        <v>3291</v>
      </c>
    </row>
    <row r="478" spans="1:1" x14ac:dyDescent="0.25">
      <c r="A478" s="67" t="s">
        <v>1156</v>
      </c>
    </row>
    <row r="479" spans="1:1" x14ac:dyDescent="0.25">
      <c r="A479" s="67" t="s">
        <v>1553</v>
      </c>
    </row>
    <row r="480" spans="1:1" x14ac:dyDescent="0.25">
      <c r="A480" s="67" t="s">
        <v>2744</v>
      </c>
    </row>
    <row r="481" spans="1:1" x14ac:dyDescent="0.25">
      <c r="A481" s="67" t="s">
        <v>1532</v>
      </c>
    </row>
    <row r="482" spans="1:1" x14ac:dyDescent="0.25">
      <c r="A482" s="67" t="s">
        <v>3090</v>
      </c>
    </row>
    <row r="483" spans="1:1" x14ac:dyDescent="0.25">
      <c r="A483" s="67" t="s">
        <v>3646</v>
      </c>
    </row>
    <row r="484" spans="1:1" x14ac:dyDescent="0.25">
      <c r="A484" s="67" t="s">
        <v>3485</v>
      </c>
    </row>
    <row r="485" spans="1:1" x14ac:dyDescent="0.25">
      <c r="A485" s="67" t="s">
        <v>3576</v>
      </c>
    </row>
    <row r="486" spans="1:1" x14ac:dyDescent="0.25">
      <c r="A486" s="67" t="s">
        <v>1398</v>
      </c>
    </row>
    <row r="487" spans="1:1" x14ac:dyDescent="0.25">
      <c r="A487" s="67" t="s">
        <v>3303</v>
      </c>
    </row>
    <row r="488" spans="1:1" x14ac:dyDescent="0.25">
      <c r="A488" s="67" t="s">
        <v>3235</v>
      </c>
    </row>
    <row r="489" spans="1:1" x14ac:dyDescent="0.25">
      <c r="A489" s="67" t="s">
        <v>1305</v>
      </c>
    </row>
    <row r="490" spans="1:1" x14ac:dyDescent="0.25">
      <c r="A490" s="67" t="s">
        <v>3588</v>
      </c>
    </row>
    <row r="491" spans="1:1" x14ac:dyDescent="0.25">
      <c r="A491" s="67" t="s">
        <v>3549</v>
      </c>
    </row>
    <row r="492" spans="1:1" x14ac:dyDescent="0.25">
      <c r="A492" s="67" t="s">
        <v>3294</v>
      </c>
    </row>
    <row r="493" spans="1:1" x14ac:dyDescent="0.25">
      <c r="A493" s="67" t="s">
        <v>3691</v>
      </c>
    </row>
    <row r="494" spans="1:1" x14ac:dyDescent="0.25">
      <c r="A494" s="67" t="s">
        <v>1538</v>
      </c>
    </row>
    <row r="495" spans="1:1" x14ac:dyDescent="0.25">
      <c r="A495" s="67" t="s">
        <v>1201</v>
      </c>
    </row>
    <row r="496" spans="1:1" x14ac:dyDescent="0.25">
      <c r="A496" s="67" t="s">
        <v>3296</v>
      </c>
    </row>
    <row r="497" spans="1:1" x14ac:dyDescent="0.25">
      <c r="A497" s="67" t="s">
        <v>3184</v>
      </c>
    </row>
    <row r="498" spans="1:1" x14ac:dyDescent="0.25">
      <c r="A498" s="67" t="s">
        <v>1550</v>
      </c>
    </row>
    <row r="499" spans="1:1" x14ac:dyDescent="0.25">
      <c r="A499" s="67" t="s">
        <v>3161</v>
      </c>
    </row>
    <row r="500" spans="1:1" x14ac:dyDescent="0.25">
      <c r="A500" s="67" t="s">
        <v>1501</v>
      </c>
    </row>
    <row r="501" spans="1:1" x14ac:dyDescent="0.25">
      <c r="A501" s="67" t="s">
        <v>3329</v>
      </c>
    </row>
    <row r="502" spans="1:1" x14ac:dyDescent="0.25">
      <c r="A502" s="67" t="s">
        <v>2818</v>
      </c>
    </row>
    <row r="503" spans="1:1" x14ac:dyDescent="0.25">
      <c r="A503" s="67" t="s">
        <v>2832</v>
      </c>
    </row>
    <row r="504" spans="1:1" x14ac:dyDescent="0.25">
      <c r="A504" s="67" t="s">
        <v>3230</v>
      </c>
    </row>
    <row r="505" spans="1:1" x14ac:dyDescent="0.25">
      <c r="A505" s="67" t="s">
        <v>2906</v>
      </c>
    </row>
    <row r="506" spans="1:1" x14ac:dyDescent="0.25">
      <c r="A506" s="67" t="s">
        <v>1247</v>
      </c>
    </row>
    <row r="507" spans="1:1" x14ac:dyDescent="0.25">
      <c r="A507" s="67" t="s">
        <v>1189</v>
      </c>
    </row>
    <row r="508" spans="1:1" x14ac:dyDescent="0.25">
      <c r="A508" s="67" t="s">
        <v>3139</v>
      </c>
    </row>
    <row r="509" spans="1:1" x14ac:dyDescent="0.25">
      <c r="A509" s="67" t="s">
        <v>3655</v>
      </c>
    </row>
    <row r="510" spans="1:1" x14ac:dyDescent="0.25">
      <c r="A510" s="67" t="s">
        <v>2781</v>
      </c>
    </row>
    <row r="511" spans="1:1" x14ac:dyDescent="0.25">
      <c r="A511" s="67" t="s">
        <v>3308</v>
      </c>
    </row>
    <row r="512" spans="1:1" x14ac:dyDescent="0.25">
      <c r="A512" s="67" t="s">
        <v>1136</v>
      </c>
    </row>
    <row r="513" spans="1:1" x14ac:dyDescent="0.25">
      <c r="A513" s="67" t="s">
        <v>2911</v>
      </c>
    </row>
    <row r="514" spans="1:1" x14ac:dyDescent="0.25">
      <c r="A514" s="67" t="s">
        <v>2856</v>
      </c>
    </row>
    <row r="515" spans="1:1" x14ac:dyDescent="0.25">
      <c r="A515" s="67" t="s">
        <v>3651</v>
      </c>
    </row>
    <row r="516" spans="1:1" x14ac:dyDescent="0.25">
      <c r="A516" s="67" t="s">
        <v>1302</v>
      </c>
    </row>
    <row r="517" spans="1:1" x14ac:dyDescent="0.25">
      <c r="A517" s="67" t="s">
        <v>2754</v>
      </c>
    </row>
    <row r="518" spans="1:1" x14ac:dyDescent="0.25">
      <c r="A518" s="67" t="s">
        <v>3644</v>
      </c>
    </row>
    <row r="519" spans="1:1" x14ac:dyDescent="0.25">
      <c r="A519" s="67" t="s">
        <v>3182</v>
      </c>
    </row>
    <row r="520" spans="1:1" x14ac:dyDescent="0.25">
      <c r="A520" s="67" t="s">
        <v>2995</v>
      </c>
    </row>
    <row r="521" spans="1:1" x14ac:dyDescent="0.25">
      <c r="A521" s="67" t="s">
        <v>3285</v>
      </c>
    </row>
    <row r="522" spans="1:1" x14ac:dyDescent="0.25">
      <c r="A522" s="67" t="s">
        <v>1327</v>
      </c>
    </row>
    <row r="523" spans="1:1" x14ac:dyDescent="0.25">
      <c r="A523" s="67" t="s">
        <v>3111</v>
      </c>
    </row>
    <row r="524" spans="1:1" x14ac:dyDescent="0.25">
      <c r="A524" s="67" t="s">
        <v>1601</v>
      </c>
    </row>
    <row r="525" spans="1:1" x14ac:dyDescent="0.25">
      <c r="A525" s="67" t="s">
        <v>3382</v>
      </c>
    </row>
    <row r="526" spans="1:1" x14ac:dyDescent="0.25">
      <c r="A526" s="67" t="s">
        <v>2843</v>
      </c>
    </row>
    <row r="527" spans="1:1" x14ac:dyDescent="0.25">
      <c r="A527" s="67" t="s">
        <v>3375</v>
      </c>
    </row>
    <row r="528" spans="1:1" x14ac:dyDescent="0.25">
      <c r="A528" s="67" t="s">
        <v>1404</v>
      </c>
    </row>
    <row r="529" spans="1:1" x14ac:dyDescent="0.25">
      <c r="A529" s="67" t="s">
        <v>1246</v>
      </c>
    </row>
    <row r="530" spans="1:1" x14ac:dyDescent="0.25">
      <c r="A530" s="67" t="s">
        <v>3682</v>
      </c>
    </row>
    <row r="531" spans="1:1" x14ac:dyDescent="0.25">
      <c r="A531" s="67" t="s">
        <v>3544</v>
      </c>
    </row>
    <row r="532" spans="1:1" x14ac:dyDescent="0.25">
      <c r="A532" s="67" t="s">
        <v>3223</v>
      </c>
    </row>
    <row r="533" spans="1:1" x14ac:dyDescent="0.25">
      <c r="A533" s="67" t="s">
        <v>3350</v>
      </c>
    </row>
    <row r="534" spans="1:1" x14ac:dyDescent="0.25">
      <c r="A534" s="67" t="s">
        <v>1482</v>
      </c>
    </row>
    <row r="535" spans="1:1" x14ac:dyDescent="0.25">
      <c r="A535" s="67" t="s">
        <v>2798</v>
      </c>
    </row>
    <row r="536" spans="1:1" x14ac:dyDescent="0.25">
      <c r="A536" s="67" t="s">
        <v>1527</v>
      </c>
    </row>
    <row r="537" spans="1:1" x14ac:dyDescent="0.25">
      <c r="A537" s="67" t="s">
        <v>3356</v>
      </c>
    </row>
    <row r="538" spans="1:1" x14ac:dyDescent="0.25">
      <c r="A538" s="67" t="s">
        <v>2805</v>
      </c>
    </row>
    <row r="539" spans="1:1" x14ac:dyDescent="0.25">
      <c r="A539" s="67" t="s">
        <v>3566</v>
      </c>
    </row>
    <row r="540" spans="1:1" x14ac:dyDescent="0.25">
      <c r="A540" s="67" t="s">
        <v>1366</v>
      </c>
    </row>
    <row r="541" spans="1:1" x14ac:dyDescent="0.25">
      <c r="A541" s="67" t="s">
        <v>3290</v>
      </c>
    </row>
    <row r="542" spans="1:1" x14ac:dyDescent="0.25">
      <c r="A542" s="67" t="s">
        <v>3340</v>
      </c>
    </row>
    <row r="543" spans="1:1" x14ac:dyDescent="0.25">
      <c r="A543" s="67" t="s">
        <v>3052</v>
      </c>
    </row>
    <row r="544" spans="1:1" x14ac:dyDescent="0.25">
      <c r="A544" s="67" t="s">
        <v>3313</v>
      </c>
    </row>
    <row r="545" spans="1:1" x14ac:dyDescent="0.25">
      <c r="A545" s="67" t="s">
        <v>3314</v>
      </c>
    </row>
    <row r="546" spans="1:1" x14ac:dyDescent="0.25">
      <c r="A546" s="67" t="s">
        <v>1452</v>
      </c>
    </row>
    <row r="547" spans="1:1" x14ac:dyDescent="0.25">
      <c r="A547" s="67" t="s">
        <v>2815</v>
      </c>
    </row>
    <row r="548" spans="1:1" x14ac:dyDescent="0.25">
      <c r="A548" s="67" t="s">
        <v>1268</v>
      </c>
    </row>
    <row r="549" spans="1:1" x14ac:dyDescent="0.25">
      <c r="A549" s="67" t="s">
        <v>3095</v>
      </c>
    </row>
    <row r="550" spans="1:1" x14ac:dyDescent="0.25">
      <c r="A550" s="67" t="s">
        <v>2905</v>
      </c>
    </row>
    <row r="551" spans="1:1" x14ac:dyDescent="0.25">
      <c r="A551" s="67" t="s">
        <v>1303</v>
      </c>
    </row>
    <row r="552" spans="1:1" x14ac:dyDescent="0.25">
      <c r="A552" s="67" t="s">
        <v>1460</v>
      </c>
    </row>
    <row r="553" spans="1:1" x14ac:dyDescent="0.25">
      <c r="A553" s="67" t="s">
        <v>2784</v>
      </c>
    </row>
    <row r="554" spans="1:1" x14ac:dyDescent="0.25">
      <c r="A554" s="67" t="s">
        <v>1280</v>
      </c>
    </row>
    <row r="555" spans="1:1" x14ac:dyDescent="0.25">
      <c r="A555" s="67" t="s">
        <v>2814</v>
      </c>
    </row>
    <row r="556" spans="1:1" x14ac:dyDescent="0.25">
      <c r="A556" s="67" t="s">
        <v>1149</v>
      </c>
    </row>
    <row r="557" spans="1:1" x14ac:dyDescent="0.25">
      <c r="A557" s="67" t="s">
        <v>3486</v>
      </c>
    </row>
    <row r="558" spans="1:1" x14ac:dyDescent="0.25">
      <c r="A558" s="67" t="s">
        <v>3155</v>
      </c>
    </row>
    <row r="559" spans="1:1" x14ac:dyDescent="0.25">
      <c r="A559" s="67" t="s">
        <v>1370</v>
      </c>
    </row>
    <row r="560" spans="1:1" x14ac:dyDescent="0.25">
      <c r="A560" s="67" t="s">
        <v>3354</v>
      </c>
    </row>
    <row r="561" spans="1:1" x14ac:dyDescent="0.25">
      <c r="A561" s="67" t="s">
        <v>3212</v>
      </c>
    </row>
    <row r="562" spans="1:1" x14ac:dyDescent="0.25">
      <c r="A562" s="67" t="s">
        <v>2739</v>
      </c>
    </row>
    <row r="563" spans="1:1" x14ac:dyDescent="0.25">
      <c r="A563" s="67" t="s">
        <v>1395</v>
      </c>
    </row>
    <row r="564" spans="1:1" x14ac:dyDescent="0.25">
      <c r="A564" s="67" t="s">
        <v>2820</v>
      </c>
    </row>
    <row r="565" spans="1:1" x14ac:dyDescent="0.25">
      <c r="A565" s="67" t="s">
        <v>3194</v>
      </c>
    </row>
    <row r="566" spans="1:1" x14ac:dyDescent="0.25">
      <c r="A566" s="67" t="s">
        <v>1244</v>
      </c>
    </row>
    <row r="567" spans="1:1" x14ac:dyDescent="0.25">
      <c r="A567" s="67" t="s">
        <v>1260</v>
      </c>
    </row>
    <row r="568" spans="1:1" x14ac:dyDescent="0.25">
      <c r="A568" s="67" t="s">
        <v>1593</v>
      </c>
    </row>
    <row r="569" spans="1:1" x14ac:dyDescent="0.25">
      <c r="A569" s="67" t="s">
        <v>3061</v>
      </c>
    </row>
    <row r="570" spans="1:1" x14ac:dyDescent="0.25">
      <c r="A570" s="67" t="s">
        <v>1519</v>
      </c>
    </row>
    <row r="571" spans="1:1" x14ac:dyDescent="0.25">
      <c r="A571" s="67" t="s">
        <v>1426</v>
      </c>
    </row>
    <row r="572" spans="1:1" x14ac:dyDescent="0.25">
      <c r="A572" s="67" t="s">
        <v>3251</v>
      </c>
    </row>
    <row r="573" spans="1:1" x14ac:dyDescent="0.25">
      <c r="A573" s="67" t="s">
        <v>2977</v>
      </c>
    </row>
    <row r="574" spans="1:1" x14ac:dyDescent="0.25">
      <c r="A574" s="67" t="s">
        <v>1400</v>
      </c>
    </row>
    <row r="575" spans="1:1" x14ac:dyDescent="0.25">
      <c r="A575" s="67" t="s">
        <v>1471</v>
      </c>
    </row>
    <row r="576" spans="1:1" x14ac:dyDescent="0.25">
      <c r="A576" s="67" t="s">
        <v>3051</v>
      </c>
    </row>
    <row r="577" spans="1:1" x14ac:dyDescent="0.25">
      <c r="A577" s="67" t="s">
        <v>1570</v>
      </c>
    </row>
    <row r="578" spans="1:1" x14ac:dyDescent="0.25">
      <c r="A578" s="67" t="s">
        <v>2741</v>
      </c>
    </row>
    <row r="579" spans="1:1" x14ac:dyDescent="0.25">
      <c r="A579" s="67" t="s">
        <v>3119</v>
      </c>
    </row>
    <row r="580" spans="1:1" x14ac:dyDescent="0.25">
      <c r="A580" s="67" t="s">
        <v>3163</v>
      </c>
    </row>
    <row r="581" spans="1:1" x14ac:dyDescent="0.25">
      <c r="A581" s="67" t="s">
        <v>3065</v>
      </c>
    </row>
    <row r="582" spans="1:1" x14ac:dyDescent="0.25">
      <c r="A582" s="67" t="s">
        <v>1229</v>
      </c>
    </row>
    <row r="583" spans="1:1" x14ac:dyDescent="0.25">
      <c r="A583" s="67" t="s">
        <v>2981</v>
      </c>
    </row>
    <row r="584" spans="1:1" x14ac:dyDescent="0.25">
      <c r="A584" s="67" t="s">
        <v>1599</v>
      </c>
    </row>
    <row r="585" spans="1:1" x14ac:dyDescent="0.25">
      <c r="A585" s="67" t="s">
        <v>3002</v>
      </c>
    </row>
    <row r="586" spans="1:1" x14ac:dyDescent="0.25">
      <c r="A586" s="67" t="s">
        <v>3131</v>
      </c>
    </row>
    <row r="587" spans="1:1" x14ac:dyDescent="0.25">
      <c r="A587" s="67" t="s">
        <v>1311</v>
      </c>
    </row>
    <row r="588" spans="1:1" x14ac:dyDescent="0.25">
      <c r="A588" s="67" t="s">
        <v>3217</v>
      </c>
    </row>
    <row r="589" spans="1:1" x14ac:dyDescent="0.25">
      <c r="A589" s="67" t="s">
        <v>3333</v>
      </c>
    </row>
    <row r="590" spans="1:1" x14ac:dyDescent="0.25">
      <c r="A590" s="67" t="s">
        <v>2823</v>
      </c>
    </row>
    <row r="591" spans="1:1" x14ac:dyDescent="0.25">
      <c r="A591" s="67" t="s">
        <v>2760</v>
      </c>
    </row>
    <row r="592" spans="1:1" x14ac:dyDescent="0.25">
      <c r="A592" s="67" t="s">
        <v>1445</v>
      </c>
    </row>
    <row r="593" spans="1:1" x14ac:dyDescent="0.25">
      <c r="A593" s="67" t="s">
        <v>1514</v>
      </c>
    </row>
    <row r="594" spans="1:1" x14ac:dyDescent="0.25">
      <c r="A594" s="67" t="s">
        <v>3507</v>
      </c>
    </row>
    <row r="595" spans="1:1" x14ac:dyDescent="0.25">
      <c r="A595" s="67" t="s">
        <v>2789</v>
      </c>
    </row>
    <row r="596" spans="1:1" x14ac:dyDescent="0.25">
      <c r="A596" s="67" t="s">
        <v>2940</v>
      </c>
    </row>
    <row r="597" spans="1:1" x14ac:dyDescent="0.25">
      <c r="A597" s="67" t="s">
        <v>3570</v>
      </c>
    </row>
    <row r="598" spans="1:1" x14ac:dyDescent="0.25">
      <c r="A598" s="67" t="s">
        <v>1569</v>
      </c>
    </row>
    <row r="599" spans="1:1" x14ac:dyDescent="0.25">
      <c r="A599" s="67" t="s">
        <v>3301</v>
      </c>
    </row>
    <row r="600" spans="1:1" x14ac:dyDescent="0.25">
      <c r="A600" s="67" t="s">
        <v>1410</v>
      </c>
    </row>
    <row r="601" spans="1:1" x14ac:dyDescent="0.25">
      <c r="A601" s="67" t="s">
        <v>1359</v>
      </c>
    </row>
    <row r="602" spans="1:1" x14ac:dyDescent="0.25">
      <c r="A602" s="67" t="s">
        <v>1536</v>
      </c>
    </row>
    <row r="603" spans="1:1" x14ac:dyDescent="0.25">
      <c r="A603" s="67" t="s">
        <v>1582</v>
      </c>
    </row>
    <row r="604" spans="1:1" x14ac:dyDescent="0.25">
      <c r="A604" s="67" t="s">
        <v>3594</v>
      </c>
    </row>
    <row r="605" spans="1:1" x14ac:dyDescent="0.25">
      <c r="A605" s="67" t="s">
        <v>3233</v>
      </c>
    </row>
    <row r="606" spans="1:1" x14ac:dyDescent="0.25">
      <c r="A606" s="67" t="s">
        <v>2957</v>
      </c>
    </row>
    <row r="607" spans="1:1" x14ac:dyDescent="0.25">
      <c r="A607" s="67" t="s">
        <v>1155</v>
      </c>
    </row>
    <row r="608" spans="1:1" x14ac:dyDescent="0.25">
      <c r="A608" s="67" t="s">
        <v>3663</v>
      </c>
    </row>
    <row r="609" spans="1:1" x14ac:dyDescent="0.25">
      <c r="A609" s="67" t="s">
        <v>3479</v>
      </c>
    </row>
    <row r="610" spans="1:1" x14ac:dyDescent="0.25">
      <c r="A610" s="67" t="s">
        <v>2873</v>
      </c>
    </row>
    <row r="611" spans="1:1" x14ac:dyDescent="0.25">
      <c r="A611" s="67" t="s">
        <v>2976</v>
      </c>
    </row>
    <row r="612" spans="1:1" x14ac:dyDescent="0.25">
      <c r="A612" s="67" t="s">
        <v>3123</v>
      </c>
    </row>
    <row r="613" spans="1:1" x14ac:dyDescent="0.25">
      <c r="A613" s="67" t="s">
        <v>3039</v>
      </c>
    </row>
    <row r="614" spans="1:1" x14ac:dyDescent="0.25">
      <c r="A614" s="67" t="s">
        <v>3690</v>
      </c>
    </row>
    <row r="615" spans="1:1" x14ac:dyDescent="0.25">
      <c r="A615" s="67" t="s">
        <v>3195</v>
      </c>
    </row>
    <row r="616" spans="1:1" x14ac:dyDescent="0.25">
      <c r="A616" s="67" t="s">
        <v>3267</v>
      </c>
    </row>
    <row r="617" spans="1:1" x14ac:dyDescent="0.25">
      <c r="A617" s="67" t="s">
        <v>1361</v>
      </c>
    </row>
    <row r="618" spans="1:1" x14ac:dyDescent="0.25">
      <c r="A618" s="67" t="s">
        <v>3245</v>
      </c>
    </row>
    <row r="619" spans="1:1" x14ac:dyDescent="0.25">
      <c r="A619" s="67" t="s">
        <v>3246</v>
      </c>
    </row>
    <row r="620" spans="1:1" x14ac:dyDescent="0.25">
      <c r="A620" s="67" t="s">
        <v>1142</v>
      </c>
    </row>
    <row r="621" spans="1:1" x14ac:dyDescent="0.25">
      <c r="A621" s="67" t="s">
        <v>2804</v>
      </c>
    </row>
    <row r="622" spans="1:1" x14ac:dyDescent="0.25">
      <c r="A622" s="67" t="s">
        <v>2768</v>
      </c>
    </row>
    <row r="623" spans="1:1" x14ac:dyDescent="0.25">
      <c r="A623" s="67" t="s">
        <v>2809</v>
      </c>
    </row>
    <row r="624" spans="1:1" x14ac:dyDescent="0.25">
      <c r="A624" s="67" t="s">
        <v>1387</v>
      </c>
    </row>
    <row r="625" spans="1:1" x14ac:dyDescent="0.25">
      <c r="A625" s="67" t="s">
        <v>3181</v>
      </c>
    </row>
    <row r="626" spans="1:1" x14ac:dyDescent="0.25">
      <c r="A626" s="67" t="s">
        <v>3220</v>
      </c>
    </row>
    <row r="627" spans="1:1" x14ac:dyDescent="0.25">
      <c r="A627" s="67" t="s">
        <v>3330</v>
      </c>
    </row>
    <row r="628" spans="1:1" x14ac:dyDescent="0.25">
      <c r="A628" s="67" t="s">
        <v>1394</v>
      </c>
    </row>
    <row r="629" spans="1:1" x14ac:dyDescent="0.25">
      <c r="A629" s="67" t="s">
        <v>3328</v>
      </c>
    </row>
    <row r="630" spans="1:1" x14ac:dyDescent="0.25">
      <c r="A630" s="67" t="s">
        <v>3054</v>
      </c>
    </row>
    <row r="631" spans="1:1" x14ac:dyDescent="0.25">
      <c r="A631" s="67" t="s">
        <v>3676</v>
      </c>
    </row>
    <row r="632" spans="1:1" x14ac:dyDescent="0.25">
      <c r="A632" s="67" t="s">
        <v>3035</v>
      </c>
    </row>
    <row r="633" spans="1:1" x14ac:dyDescent="0.25">
      <c r="A633" s="67" t="s">
        <v>2970</v>
      </c>
    </row>
    <row r="634" spans="1:1" x14ac:dyDescent="0.25">
      <c r="A634" s="67" t="s">
        <v>2763</v>
      </c>
    </row>
    <row r="635" spans="1:1" x14ac:dyDescent="0.25">
      <c r="A635" s="67" t="s">
        <v>2773</v>
      </c>
    </row>
    <row r="636" spans="1:1" x14ac:dyDescent="0.25">
      <c r="A636" s="67" t="s">
        <v>3487</v>
      </c>
    </row>
    <row r="637" spans="1:1" x14ac:dyDescent="0.25">
      <c r="A637" s="67" t="s">
        <v>1369</v>
      </c>
    </row>
    <row r="638" spans="1:1" x14ac:dyDescent="0.25">
      <c r="A638" s="67" t="s">
        <v>2753</v>
      </c>
    </row>
    <row r="639" spans="1:1" x14ac:dyDescent="0.25">
      <c r="A639" s="67" t="s">
        <v>3352</v>
      </c>
    </row>
    <row r="640" spans="1:1" x14ac:dyDescent="0.25">
      <c r="A640" s="67" t="s">
        <v>3590</v>
      </c>
    </row>
    <row r="641" spans="1:1" x14ac:dyDescent="0.25">
      <c r="A641" s="67" t="s">
        <v>3265</v>
      </c>
    </row>
    <row r="642" spans="1:1" x14ac:dyDescent="0.25">
      <c r="A642" s="67" t="s">
        <v>1196</v>
      </c>
    </row>
    <row r="643" spans="1:1" x14ac:dyDescent="0.25">
      <c r="A643" s="67" t="s">
        <v>3101</v>
      </c>
    </row>
    <row r="644" spans="1:1" x14ac:dyDescent="0.25">
      <c r="A644" s="67" t="s">
        <v>3664</v>
      </c>
    </row>
    <row r="645" spans="1:1" x14ac:dyDescent="0.25">
      <c r="A645" s="67" t="s">
        <v>1578</v>
      </c>
    </row>
    <row r="646" spans="1:1" x14ac:dyDescent="0.25">
      <c r="A646" s="67" t="s">
        <v>1401</v>
      </c>
    </row>
    <row r="647" spans="1:1" x14ac:dyDescent="0.25">
      <c r="A647" s="67" t="s">
        <v>1158</v>
      </c>
    </row>
    <row r="648" spans="1:1" x14ac:dyDescent="0.25">
      <c r="A648" s="67" t="s">
        <v>1284</v>
      </c>
    </row>
    <row r="649" spans="1:1" x14ac:dyDescent="0.25">
      <c r="A649" s="67" t="s">
        <v>1274</v>
      </c>
    </row>
    <row r="650" spans="1:1" x14ac:dyDescent="0.25">
      <c r="A650" s="67" t="s">
        <v>2799</v>
      </c>
    </row>
    <row r="651" spans="1:1" x14ac:dyDescent="0.25">
      <c r="A651" s="67" t="s">
        <v>2943</v>
      </c>
    </row>
    <row r="652" spans="1:1" x14ac:dyDescent="0.25">
      <c r="A652" s="67" t="s">
        <v>3541</v>
      </c>
    </row>
    <row r="653" spans="1:1" x14ac:dyDescent="0.25">
      <c r="A653" s="67" t="s">
        <v>3578</v>
      </c>
    </row>
    <row r="654" spans="1:1" x14ac:dyDescent="0.25">
      <c r="A654" s="67" t="s">
        <v>2919</v>
      </c>
    </row>
    <row r="655" spans="1:1" x14ac:dyDescent="0.25">
      <c r="A655" s="67" t="s">
        <v>1421</v>
      </c>
    </row>
    <row r="656" spans="1:1" x14ac:dyDescent="0.25">
      <c r="A656" s="67" t="s">
        <v>2765</v>
      </c>
    </row>
    <row r="657" spans="1:1" x14ac:dyDescent="0.25">
      <c r="A657" s="67" t="s">
        <v>2848</v>
      </c>
    </row>
    <row r="658" spans="1:1" x14ac:dyDescent="0.25">
      <c r="A658" s="67" t="s">
        <v>1539</v>
      </c>
    </row>
    <row r="659" spans="1:1" x14ac:dyDescent="0.25">
      <c r="A659" s="67" t="s">
        <v>1282</v>
      </c>
    </row>
    <row r="660" spans="1:1" x14ac:dyDescent="0.25">
      <c r="A660" s="67" t="s">
        <v>2876</v>
      </c>
    </row>
    <row r="661" spans="1:1" x14ac:dyDescent="0.25">
      <c r="A661" s="67" t="s">
        <v>3473</v>
      </c>
    </row>
    <row r="662" spans="1:1" x14ac:dyDescent="0.25">
      <c r="A662" s="67" t="s">
        <v>1502</v>
      </c>
    </row>
    <row r="663" spans="1:1" x14ac:dyDescent="0.25">
      <c r="A663" s="67" t="s">
        <v>1330</v>
      </c>
    </row>
    <row r="664" spans="1:1" x14ac:dyDescent="0.25">
      <c r="A664" s="67" t="s">
        <v>2782</v>
      </c>
    </row>
    <row r="665" spans="1:1" x14ac:dyDescent="0.25">
      <c r="A665" s="67" t="s">
        <v>3175</v>
      </c>
    </row>
    <row r="666" spans="1:1" x14ac:dyDescent="0.25">
      <c r="A666" s="67" t="s">
        <v>1212</v>
      </c>
    </row>
    <row r="667" spans="1:1" x14ac:dyDescent="0.25">
      <c r="A667" s="67" t="s">
        <v>3692</v>
      </c>
    </row>
    <row r="668" spans="1:1" x14ac:dyDescent="0.25">
      <c r="A668" s="67" t="s">
        <v>2861</v>
      </c>
    </row>
    <row r="669" spans="1:1" x14ac:dyDescent="0.25">
      <c r="A669" s="67" t="s">
        <v>1267</v>
      </c>
    </row>
    <row r="670" spans="1:1" x14ac:dyDescent="0.25">
      <c r="A670" s="67" t="s">
        <v>3684</v>
      </c>
    </row>
    <row r="671" spans="1:1" x14ac:dyDescent="0.25">
      <c r="A671" s="67" t="s">
        <v>3142</v>
      </c>
    </row>
    <row r="672" spans="1:1" x14ac:dyDescent="0.25">
      <c r="A672" s="67" t="s">
        <v>3378</v>
      </c>
    </row>
    <row r="673" spans="1:1" x14ac:dyDescent="0.25">
      <c r="A673" s="67" t="s">
        <v>1420</v>
      </c>
    </row>
    <row r="674" spans="1:1" x14ac:dyDescent="0.25">
      <c r="A674" s="67" t="s">
        <v>3344</v>
      </c>
    </row>
    <row r="675" spans="1:1" x14ac:dyDescent="0.25">
      <c r="A675" s="67" t="s">
        <v>3523</v>
      </c>
    </row>
    <row r="676" spans="1:1" x14ac:dyDescent="0.25">
      <c r="A676" s="67" t="s">
        <v>2885</v>
      </c>
    </row>
    <row r="677" spans="1:1" x14ac:dyDescent="0.25">
      <c r="A677" s="67" t="s">
        <v>2777</v>
      </c>
    </row>
    <row r="678" spans="1:1" x14ac:dyDescent="0.25">
      <c r="A678" s="67" t="s">
        <v>2864</v>
      </c>
    </row>
    <row r="679" spans="1:1" x14ac:dyDescent="0.25">
      <c r="A679" s="67" t="s">
        <v>1493</v>
      </c>
    </row>
    <row r="680" spans="1:1" x14ac:dyDescent="0.25">
      <c r="A680" s="67" t="s">
        <v>2875</v>
      </c>
    </row>
    <row r="681" spans="1:1" x14ac:dyDescent="0.25">
      <c r="A681" s="67" t="s">
        <v>1547</v>
      </c>
    </row>
    <row r="682" spans="1:1" x14ac:dyDescent="0.25">
      <c r="A682" s="67" t="s">
        <v>1540</v>
      </c>
    </row>
    <row r="683" spans="1:1" x14ac:dyDescent="0.25">
      <c r="A683" s="67" t="s">
        <v>1159</v>
      </c>
    </row>
    <row r="684" spans="1:1" x14ac:dyDescent="0.25">
      <c r="A684" s="67" t="s">
        <v>1580</v>
      </c>
    </row>
    <row r="685" spans="1:1" x14ac:dyDescent="0.25">
      <c r="A685" s="67" t="s">
        <v>1448</v>
      </c>
    </row>
    <row r="686" spans="1:1" x14ac:dyDescent="0.25">
      <c r="A686" s="67" t="s">
        <v>2868</v>
      </c>
    </row>
    <row r="687" spans="1:1" x14ac:dyDescent="0.25">
      <c r="A687" s="67" t="s">
        <v>3632</v>
      </c>
    </row>
    <row r="688" spans="1:1" x14ac:dyDescent="0.25">
      <c r="A688" s="67" t="s">
        <v>1254</v>
      </c>
    </row>
    <row r="689" spans="1:1" x14ac:dyDescent="0.25">
      <c r="A689" s="67" t="s">
        <v>2840</v>
      </c>
    </row>
    <row r="690" spans="1:1" x14ac:dyDescent="0.25">
      <c r="A690" s="67" t="s">
        <v>1590</v>
      </c>
    </row>
    <row r="691" spans="1:1" x14ac:dyDescent="0.25">
      <c r="A691" s="67" t="s">
        <v>3592</v>
      </c>
    </row>
    <row r="692" spans="1:1" x14ac:dyDescent="0.25">
      <c r="A692" s="67" t="s">
        <v>3082</v>
      </c>
    </row>
    <row r="693" spans="1:1" x14ac:dyDescent="0.25">
      <c r="A693" s="67" t="s">
        <v>1556</v>
      </c>
    </row>
    <row r="694" spans="1:1" x14ac:dyDescent="0.25">
      <c r="A694" s="67" t="s">
        <v>1272</v>
      </c>
    </row>
    <row r="695" spans="1:1" x14ac:dyDescent="0.25">
      <c r="A695" s="67" t="s">
        <v>3008</v>
      </c>
    </row>
    <row r="696" spans="1:1" x14ac:dyDescent="0.25">
      <c r="A696" s="67" t="s">
        <v>1183</v>
      </c>
    </row>
    <row r="697" spans="1:1" x14ac:dyDescent="0.25">
      <c r="A697" s="67" t="s">
        <v>2991</v>
      </c>
    </row>
    <row r="698" spans="1:1" x14ac:dyDescent="0.25">
      <c r="A698" s="67" t="s">
        <v>1505</v>
      </c>
    </row>
    <row r="699" spans="1:1" x14ac:dyDescent="0.25">
      <c r="A699" s="67" t="s">
        <v>1304</v>
      </c>
    </row>
    <row r="700" spans="1:1" x14ac:dyDescent="0.25">
      <c r="A700" s="67" t="s">
        <v>3113</v>
      </c>
    </row>
    <row r="701" spans="1:1" x14ac:dyDescent="0.25">
      <c r="A701" s="67" t="s">
        <v>1283</v>
      </c>
    </row>
    <row r="702" spans="1:1" x14ac:dyDescent="0.25">
      <c r="A702" s="67" t="s">
        <v>3011</v>
      </c>
    </row>
    <row r="703" spans="1:1" x14ac:dyDescent="0.25">
      <c r="A703" s="67" t="s">
        <v>1298</v>
      </c>
    </row>
    <row r="704" spans="1:1" x14ac:dyDescent="0.25">
      <c r="A704" s="67" t="s">
        <v>3205</v>
      </c>
    </row>
    <row r="705" spans="1:1" x14ac:dyDescent="0.25">
      <c r="A705" s="67" t="s">
        <v>1166</v>
      </c>
    </row>
    <row r="706" spans="1:1" x14ac:dyDescent="0.25">
      <c r="A706" s="67" t="s">
        <v>3634</v>
      </c>
    </row>
    <row r="707" spans="1:1" x14ac:dyDescent="0.25">
      <c r="A707" s="67" t="s">
        <v>3571</v>
      </c>
    </row>
    <row r="708" spans="1:1" x14ac:dyDescent="0.25">
      <c r="A708" s="67" t="s">
        <v>2931</v>
      </c>
    </row>
    <row r="709" spans="1:1" x14ac:dyDescent="0.25">
      <c r="A709" s="67" t="s">
        <v>3262</v>
      </c>
    </row>
    <row r="710" spans="1:1" x14ac:dyDescent="0.25">
      <c r="A710" s="67" t="s">
        <v>3216</v>
      </c>
    </row>
    <row r="711" spans="1:1" x14ac:dyDescent="0.25">
      <c r="A711" s="67" t="s">
        <v>3630</v>
      </c>
    </row>
    <row r="712" spans="1:1" x14ac:dyDescent="0.25">
      <c r="A712" s="67" t="s">
        <v>2756</v>
      </c>
    </row>
    <row r="713" spans="1:1" x14ac:dyDescent="0.25">
      <c r="A713" s="67" t="s">
        <v>3273</v>
      </c>
    </row>
    <row r="714" spans="1:1" x14ac:dyDescent="0.25">
      <c r="A714" s="67" t="s">
        <v>3289</v>
      </c>
    </row>
    <row r="715" spans="1:1" x14ac:dyDescent="0.25">
      <c r="A715" s="67" t="s">
        <v>1342</v>
      </c>
    </row>
    <row r="716" spans="1:1" x14ac:dyDescent="0.25">
      <c r="A716" s="67" t="s">
        <v>3564</v>
      </c>
    </row>
    <row r="717" spans="1:1" x14ac:dyDescent="0.25">
      <c r="A717" s="67" t="s">
        <v>2895</v>
      </c>
    </row>
    <row r="718" spans="1:1" x14ac:dyDescent="0.25">
      <c r="A718" s="67" t="s">
        <v>1476</v>
      </c>
    </row>
    <row r="719" spans="1:1" x14ac:dyDescent="0.25">
      <c r="A719" s="67" t="s">
        <v>1346</v>
      </c>
    </row>
    <row r="720" spans="1:1" x14ac:dyDescent="0.25">
      <c r="A720" s="67" t="s">
        <v>3667</v>
      </c>
    </row>
    <row r="721" spans="1:1" x14ac:dyDescent="0.25">
      <c r="A721" s="67" t="s">
        <v>3613</v>
      </c>
    </row>
    <row r="722" spans="1:1" x14ac:dyDescent="0.25">
      <c r="A722" s="67" t="s">
        <v>1214</v>
      </c>
    </row>
    <row r="723" spans="1:1" x14ac:dyDescent="0.25">
      <c r="A723" s="67" t="s">
        <v>3343</v>
      </c>
    </row>
    <row r="724" spans="1:1" x14ac:dyDescent="0.25">
      <c r="A724" s="67" t="s">
        <v>3206</v>
      </c>
    </row>
    <row r="725" spans="1:1" x14ac:dyDescent="0.25">
      <c r="A725" s="67" t="s">
        <v>1600</v>
      </c>
    </row>
    <row r="726" spans="1:1" x14ac:dyDescent="0.25">
      <c r="A726" s="67" t="s">
        <v>3600</v>
      </c>
    </row>
    <row r="727" spans="1:1" x14ac:dyDescent="0.25">
      <c r="A727" s="67" t="s">
        <v>2737</v>
      </c>
    </row>
    <row r="728" spans="1:1" x14ac:dyDescent="0.25">
      <c r="A728" s="67" t="s">
        <v>3128</v>
      </c>
    </row>
    <row r="729" spans="1:1" x14ac:dyDescent="0.25">
      <c r="A729" s="67" t="s">
        <v>3620</v>
      </c>
    </row>
    <row r="730" spans="1:1" x14ac:dyDescent="0.25">
      <c r="A730" s="67" t="s">
        <v>1510</v>
      </c>
    </row>
    <row r="731" spans="1:1" x14ac:dyDescent="0.25">
      <c r="A731" s="67" t="s">
        <v>1480</v>
      </c>
    </row>
    <row r="732" spans="1:1" x14ac:dyDescent="0.25">
      <c r="A732" s="67" t="s">
        <v>3221</v>
      </c>
    </row>
    <row r="733" spans="1:1" x14ac:dyDescent="0.25">
      <c r="A733" s="67" t="s">
        <v>1290</v>
      </c>
    </row>
    <row r="734" spans="1:1" x14ac:dyDescent="0.25">
      <c r="A734" s="67" t="s">
        <v>1202</v>
      </c>
    </row>
    <row r="735" spans="1:1" x14ac:dyDescent="0.25">
      <c r="A735" s="67" t="s">
        <v>3568</v>
      </c>
    </row>
    <row r="736" spans="1:1" x14ac:dyDescent="0.25">
      <c r="A736" s="67" t="s">
        <v>1375</v>
      </c>
    </row>
    <row r="737" spans="1:1" x14ac:dyDescent="0.25">
      <c r="A737" s="67" t="s">
        <v>2813</v>
      </c>
    </row>
    <row r="738" spans="1:1" x14ac:dyDescent="0.25">
      <c r="A738" s="67" t="s">
        <v>3635</v>
      </c>
    </row>
    <row r="739" spans="1:1" x14ac:dyDescent="0.25">
      <c r="A739" s="67" t="s">
        <v>1496</v>
      </c>
    </row>
    <row r="740" spans="1:1" x14ac:dyDescent="0.25">
      <c r="A740" s="67" t="s">
        <v>2857</v>
      </c>
    </row>
    <row r="741" spans="1:1" x14ac:dyDescent="0.25">
      <c r="A741" s="67" t="s">
        <v>1442</v>
      </c>
    </row>
    <row r="742" spans="1:1" x14ac:dyDescent="0.25">
      <c r="A742" s="67" t="s">
        <v>3070</v>
      </c>
    </row>
    <row r="743" spans="1:1" x14ac:dyDescent="0.25">
      <c r="A743" s="67" t="s">
        <v>2734</v>
      </c>
    </row>
    <row r="744" spans="1:1" x14ac:dyDescent="0.25">
      <c r="A744" s="67" t="s">
        <v>3327</v>
      </c>
    </row>
    <row r="745" spans="1:1" x14ac:dyDescent="0.25">
      <c r="A745" s="67" t="s">
        <v>1492</v>
      </c>
    </row>
    <row r="746" spans="1:1" x14ac:dyDescent="0.25">
      <c r="A746" s="67" t="s">
        <v>2780</v>
      </c>
    </row>
    <row r="747" spans="1:1" x14ac:dyDescent="0.25">
      <c r="A747" s="67" t="s">
        <v>3005</v>
      </c>
    </row>
    <row r="748" spans="1:1" x14ac:dyDescent="0.25">
      <c r="A748" s="67" t="s">
        <v>1263</v>
      </c>
    </row>
    <row r="749" spans="1:1" x14ac:dyDescent="0.25">
      <c r="A749" s="67" t="s">
        <v>2925</v>
      </c>
    </row>
    <row r="750" spans="1:1" x14ac:dyDescent="0.25">
      <c r="A750" s="67" t="s">
        <v>1181</v>
      </c>
    </row>
    <row r="751" spans="1:1" x14ac:dyDescent="0.25">
      <c r="A751" s="67" t="s">
        <v>3104</v>
      </c>
    </row>
    <row r="752" spans="1:1" x14ac:dyDescent="0.25">
      <c r="A752" s="67" t="s">
        <v>3565</v>
      </c>
    </row>
    <row r="753" spans="1:1" x14ac:dyDescent="0.25">
      <c r="A753" s="67" t="s">
        <v>1559</v>
      </c>
    </row>
    <row r="754" spans="1:1" x14ac:dyDescent="0.25">
      <c r="A754" s="67" t="s">
        <v>1252</v>
      </c>
    </row>
    <row r="755" spans="1:1" x14ac:dyDescent="0.25">
      <c r="A755" s="67" t="s">
        <v>1339</v>
      </c>
    </row>
    <row r="756" spans="1:1" x14ac:dyDescent="0.25">
      <c r="A756" s="67" t="s">
        <v>2811</v>
      </c>
    </row>
    <row r="757" spans="1:1" x14ac:dyDescent="0.25">
      <c r="A757" s="67" t="s">
        <v>3522</v>
      </c>
    </row>
    <row r="758" spans="1:1" x14ac:dyDescent="0.25">
      <c r="A758" s="67" t="s">
        <v>1449</v>
      </c>
    </row>
    <row r="759" spans="1:1" x14ac:dyDescent="0.25">
      <c r="A759" s="67" t="s">
        <v>1574</v>
      </c>
    </row>
    <row r="760" spans="1:1" x14ac:dyDescent="0.25">
      <c r="A760" s="67" t="s">
        <v>1352</v>
      </c>
    </row>
    <row r="761" spans="1:1" x14ac:dyDescent="0.25">
      <c r="A761" s="67" t="s">
        <v>3506</v>
      </c>
    </row>
    <row r="762" spans="1:1" x14ac:dyDescent="0.25">
      <c r="A762" s="67" t="s">
        <v>1358</v>
      </c>
    </row>
    <row r="763" spans="1:1" x14ac:dyDescent="0.25">
      <c r="A763" s="67" t="s">
        <v>1206</v>
      </c>
    </row>
    <row r="764" spans="1:1" x14ac:dyDescent="0.25">
      <c r="A764" s="67" t="s">
        <v>3623</v>
      </c>
    </row>
    <row r="765" spans="1:1" x14ac:dyDescent="0.25">
      <c r="A765" s="67" t="s">
        <v>2862</v>
      </c>
    </row>
    <row r="766" spans="1:1" x14ac:dyDescent="0.25">
      <c r="A766" s="67" t="s">
        <v>3270</v>
      </c>
    </row>
    <row r="767" spans="1:1" x14ac:dyDescent="0.25">
      <c r="A767" s="67" t="s">
        <v>2998</v>
      </c>
    </row>
    <row r="768" spans="1:1" x14ac:dyDescent="0.25">
      <c r="A768" s="67" t="s">
        <v>1255</v>
      </c>
    </row>
    <row r="769" spans="1:1" x14ac:dyDescent="0.25">
      <c r="A769" s="67" t="s">
        <v>3323</v>
      </c>
    </row>
    <row r="770" spans="1:1" x14ac:dyDescent="0.25">
      <c r="A770" s="67" t="s">
        <v>1325</v>
      </c>
    </row>
    <row r="771" spans="1:1" x14ac:dyDescent="0.25">
      <c r="A771" s="67" t="s">
        <v>1188</v>
      </c>
    </row>
    <row r="772" spans="1:1" x14ac:dyDescent="0.25">
      <c r="A772" s="67" t="s">
        <v>3167</v>
      </c>
    </row>
    <row r="773" spans="1:1" x14ac:dyDescent="0.25">
      <c r="A773" s="67" t="s">
        <v>3527</v>
      </c>
    </row>
    <row r="774" spans="1:1" x14ac:dyDescent="0.25">
      <c r="A774" s="67" t="s">
        <v>3227</v>
      </c>
    </row>
    <row r="775" spans="1:1" x14ac:dyDescent="0.25">
      <c r="A775" s="67" t="s">
        <v>1558</v>
      </c>
    </row>
    <row r="776" spans="1:1" x14ac:dyDescent="0.25">
      <c r="A776" s="67" t="s">
        <v>3504</v>
      </c>
    </row>
    <row r="777" spans="1:1" x14ac:dyDescent="0.25">
      <c r="A777" s="67" t="s">
        <v>3058</v>
      </c>
    </row>
    <row r="778" spans="1:1" x14ac:dyDescent="0.25">
      <c r="A778" s="67" t="s">
        <v>3067</v>
      </c>
    </row>
    <row r="779" spans="1:1" x14ac:dyDescent="0.25">
      <c r="A779" s="67" t="s">
        <v>1357</v>
      </c>
    </row>
    <row r="780" spans="1:1" x14ac:dyDescent="0.25">
      <c r="A780" s="67" t="s">
        <v>3107</v>
      </c>
    </row>
    <row r="781" spans="1:1" x14ac:dyDescent="0.25">
      <c r="A781" s="67" t="s">
        <v>1203</v>
      </c>
    </row>
    <row r="782" spans="1:1" x14ac:dyDescent="0.25">
      <c r="A782" s="67" t="s">
        <v>2901</v>
      </c>
    </row>
    <row r="783" spans="1:1" x14ac:dyDescent="0.25">
      <c r="A783" s="67" t="s">
        <v>3534</v>
      </c>
    </row>
    <row r="784" spans="1:1" x14ac:dyDescent="0.25">
      <c r="A784" s="67" t="s">
        <v>3075</v>
      </c>
    </row>
    <row r="785" spans="1:1" x14ac:dyDescent="0.25">
      <c r="A785" s="67" t="s">
        <v>3214</v>
      </c>
    </row>
    <row r="786" spans="1:1" x14ac:dyDescent="0.25">
      <c r="A786" s="67" t="s">
        <v>2886</v>
      </c>
    </row>
    <row r="787" spans="1:1" x14ac:dyDescent="0.25">
      <c r="A787" s="67" t="s">
        <v>1409</v>
      </c>
    </row>
    <row r="788" spans="1:1" x14ac:dyDescent="0.25">
      <c r="A788" s="67" t="s">
        <v>1441</v>
      </c>
    </row>
    <row r="789" spans="1:1" x14ac:dyDescent="0.25">
      <c r="A789" s="67" t="s">
        <v>3641</v>
      </c>
    </row>
    <row r="790" spans="1:1" x14ac:dyDescent="0.25">
      <c r="A790" s="67" t="s">
        <v>3275</v>
      </c>
    </row>
    <row r="791" spans="1:1" x14ac:dyDescent="0.25">
      <c r="A791" s="67" t="s">
        <v>2817</v>
      </c>
    </row>
    <row r="792" spans="1:1" x14ac:dyDescent="0.25">
      <c r="A792" s="67" t="s">
        <v>3168</v>
      </c>
    </row>
    <row r="793" spans="1:1" x14ac:dyDescent="0.25">
      <c r="A793" s="67" t="s">
        <v>1488</v>
      </c>
    </row>
    <row r="794" spans="1:1" x14ac:dyDescent="0.25">
      <c r="A794" s="67" t="s">
        <v>2955</v>
      </c>
    </row>
    <row r="795" spans="1:1" x14ac:dyDescent="0.25">
      <c r="A795" s="67" t="s">
        <v>3027</v>
      </c>
    </row>
    <row r="796" spans="1:1" x14ac:dyDescent="0.25">
      <c r="A796" s="67" t="s">
        <v>2921</v>
      </c>
    </row>
    <row r="797" spans="1:1" x14ac:dyDescent="0.25">
      <c r="A797" s="67" t="s">
        <v>3146</v>
      </c>
    </row>
    <row r="798" spans="1:1" x14ac:dyDescent="0.25">
      <c r="A798" s="67" t="s">
        <v>3006</v>
      </c>
    </row>
    <row r="799" spans="1:1" x14ac:dyDescent="0.25">
      <c r="A799" s="67" t="s">
        <v>3548</v>
      </c>
    </row>
    <row r="800" spans="1:1" x14ac:dyDescent="0.25">
      <c r="A800" s="67" t="s">
        <v>1523</v>
      </c>
    </row>
    <row r="801" spans="1:1" x14ac:dyDescent="0.25">
      <c r="A801" s="67" t="s">
        <v>3587</v>
      </c>
    </row>
    <row r="802" spans="1:1" x14ac:dyDescent="0.25">
      <c r="A802" s="67" t="s">
        <v>2855</v>
      </c>
    </row>
    <row r="803" spans="1:1" x14ac:dyDescent="0.25">
      <c r="A803" s="67" t="s">
        <v>3244</v>
      </c>
    </row>
    <row r="804" spans="1:1" x14ac:dyDescent="0.25">
      <c r="A804" s="67" t="s">
        <v>3099</v>
      </c>
    </row>
    <row r="805" spans="1:1" x14ac:dyDescent="0.25">
      <c r="A805" s="67" t="s">
        <v>1466</v>
      </c>
    </row>
    <row r="806" spans="1:1" x14ac:dyDescent="0.25">
      <c r="A806" s="67" t="s">
        <v>1242</v>
      </c>
    </row>
    <row r="807" spans="1:1" x14ac:dyDescent="0.25">
      <c r="A807" s="67" t="s">
        <v>2986</v>
      </c>
    </row>
    <row r="808" spans="1:1" x14ac:dyDescent="0.25">
      <c r="A808" s="67" t="s">
        <v>3585</v>
      </c>
    </row>
    <row r="809" spans="1:1" x14ac:dyDescent="0.25">
      <c r="A809" s="67" t="s">
        <v>3215</v>
      </c>
    </row>
    <row r="810" spans="1:1" x14ac:dyDescent="0.25">
      <c r="A810" s="67" t="s">
        <v>3284</v>
      </c>
    </row>
    <row r="811" spans="1:1" x14ac:dyDescent="0.25">
      <c r="A811" s="67" t="s">
        <v>3638</v>
      </c>
    </row>
    <row r="812" spans="1:1" x14ac:dyDescent="0.25">
      <c r="A812" s="67" t="s">
        <v>3117</v>
      </c>
    </row>
    <row r="813" spans="1:1" x14ac:dyDescent="0.25">
      <c r="A813" s="67" t="s">
        <v>3556</v>
      </c>
    </row>
    <row r="814" spans="1:1" x14ac:dyDescent="0.25">
      <c r="A814" s="67" t="s">
        <v>3148</v>
      </c>
    </row>
    <row r="815" spans="1:1" x14ac:dyDescent="0.25">
      <c r="A815" s="67" t="s">
        <v>3558</v>
      </c>
    </row>
    <row r="816" spans="1:1" x14ac:dyDescent="0.25">
      <c r="A816" s="67" t="s">
        <v>3044</v>
      </c>
    </row>
    <row r="817" spans="1:1" x14ac:dyDescent="0.25">
      <c r="A817" s="67" t="s">
        <v>2897</v>
      </c>
    </row>
    <row r="818" spans="1:1" x14ac:dyDescent="0.25">
      <c r="A818" s="67" t="s">
        <v>3240</v>
      </c>
    </row>
    <row r="819" spans="1:1" x14ac:dyDescent="0.25">
      <c r="A819" s="67" t="s">
        <v>1150</v>
      </c>
    </row>
    <row r="820" spans="1:1" x14ac:dyDescent="0.25">
      <c r="A820" s="67" t="s">
        <v>3490</v>
      </c>
    </row>
    <row r="821" spans="1:1" x14ac:dyDescent="0.25">
      <c r="A821" s="67" t="s">
        <v>3173</v>
      </c>
    </row>
    <row r="822" spans="1:1" x14ac:dyDescent="0.25">
      <c r="A822" s="67" t="s">
        <v>3572</v>
      </c>
    </row>
    <row r="823" spans="1:1" x14ac:dyDescent="0.25">
      <c r="A823" s="67" t="s">
        <v>2825</v>
      </c>
    </row>
    <row r="824" spans="1:1" x14ac:dyDescent="0.25">
      <c r="A824" s="67" t="s">
        <v>2992</v>
      </c>
    </row>
    <row r="825" spans="1:1" x14ac:dyDescent="0.25">
      <c r="A825" s="67" t="s">
        <v>2898</v>
      </c>
    </row>
    <row r="826" spans="1:1" x14ac:dyDescent="0.25">
      <c r="A826" s="67" t="s">
        <v>1508</v>
      </c>
    </row>
    <row r="827" spans="1:1" x14ac:dyDescent="0.25">
      <c r="A827" s="67" t="s">
        <v>1504</v>
      </c>
    </row>
    <row r="828" spans="1:1" x14ac:dyDescent="0.25">
      <c r="A828" s="67" t="s">
        <v>3042</v>
      </c>
    </row>
    <row r="829" spans="1:1" x14ac:dyDescent="0.25">
      <c r="A829" s="67" t="s">
        <v>2893</v>
      </c>
    </row>
    <row r="830" spans="1:1" x14ac:dyDescent="0.25">
      <c r="A830" s="67" t="s">
        <v>1258</v>
      </c>
    </row>
    <row r="831" spans="1:1" x14ac:dyDescent="0.25">
      <c r="A831" s="67" t="s">
        <v>1495</v>
      </c>
    </row>
    <row r="832" spans="1:1" x14ac:dyDescent="0.25">
      <c r="A832" s="67" t="s">
        <v>3345</v>
      </c>
    </row>
    <row r="833" spans="1:1" x14ac:dyDescent="0.25">
      <c r="A833" s="67" t="s">
        <v>2978</v>
      </c>
    </row>
    <row r="834" spans="1:1" x14ac:dyDescent="0.25">
      <c r="A834" s="67" t="s">
        <v>3488</v>
      </c>
    </row>
    <row r="835" spans="1:1" x14ac:dyDescent="0.25">
      <c r="A835" s="67" t="s">
        <v>1478</v>
      </c>
    </row>
    <row r="836" spans="1:1" x14ac:dyDescent="0.25">
      <c r="A836" s="67" t="s">
        <v>3118</v>
      </c>
    </row>
    <row r="837" spans="1:1" x14ac:dyDescent="0.25">
      <c r="A837" s="67" t="s">
        <v>1557</v>
      </c>
    </row>
    <row r="838" spans="1:1" x14ac:dyDescent="0.25">
      <c r="A838" s="67" t="s">
        <v>1174</v>
      </c>
    </row>
    <row r="839" spans="1:1" x14ac:dyDescent="0.25">
      <c r="A839" s="67" t="s">
        <v>3604</v>
      </c>
    </row>
    <row r="840" spans="1:1" x14ac:dyDescent="0.25">
      <c r="A840" s="67" t="s">
        <v>3253</v>
      </c>
    </row>
    <row r="841" spans="1:1" x14ac:dyDescent="0.25">
      <c r="A841" s="67" t="s">
        <v>1294</v>
      </c>
    </row>
    <row r="842" spans="1:1" x14ac:dyDescent="0.25">
      <c r="A842" s="67" t="s">
        <v>1399</v>
      </c>
    </row>
    <row r="843" spans="1:1" x14ac:dyDescent="0.25">
      <c r="A843" s="67" t="s">
        <v>3335</v>
      </c>
    </row>
    <row r="844" spans="1:1" x14ac:dyDescent="0.25">
      <c r="A844" s="67" t="s">
        <v>1313</v>
      </c>
    </row>
    <row r="845" spans="1:1" x14ac:dyDescent="0.25">
      <c r="A845" s="67" t="s">
        <v>3097</v>
      </c>
    </row>
    <row r="846" spans="1:1" x14ac:dyDescent="0.25">
      <c r="A846" s="67" t="s">
        <v>2967</v>
      </c>
    </row>
    <row r="847" spans="1:1" x14ac:dyDescent="0.25">
      <c r="A847" s="67" t="s">
        <v>1253</v>
      </c>
    </row>
    <row r="848" spans="1:1" x14ac:dyDescent="0.25">
      <c r="A848" s="67" t="s">
        <v>1403</v>
      </c>
    </row>
    <row r="849" spans="1:1" x14ac:dyDescent="0.25">
      <c r="A849" s="67" t="s">
        <v>3358</v>
      </c>
    </row>
    <row r="850" spans="1:1" x14ac:dyDescent="0.25">
      <c r="A850" s="67" t="s">
        <v>2808</v>
      </c>
    </row>
    <row r="851" spans="1:1" x14ac:dyDescent="0.25">
      <c r="A851" s="67" t="s">
        <v>3172</v>
      </c>
    </row>
    <row r="852" spans="1:1" x14ac:dyDescent="0.25">
      <c r="A852" s="67" t="s">
        <v>3657</v>
      </c>
    </row>
    <row r="853" spans="1:1" x14ac:dyDescent="0.25">
      <c r="A853" s="67" t="s">
        <v>3140</v>
      </c>
    </row>
    <row r="854" spans="1:1" x14ac:dyDescent="0.25">
      <c r="A854" s="67" t="s">
        <v>2884</v>
      </c>
    </row>
    <row r="855" spans="1:1" x14ac:dyDescent="0.25">
      <c r="A855" s="67" t="s">
        <v>3653</v>
      </c>
    </row>
    <row r="856" spans="1:1" x14ac:dyDescent="0.25">
      <c r="A856" s="67" t="s">
        <v>2907</v>
      </c>
    </row>
    <row r="857" spans="1:1" x14ac:dyDescent="0.25">
      <c r="A857" s="67" t="s">
        <v>1506</v>
      </c>
    </row>
    <row r="858" spans="1:1" x14ac:dyDescent="0.25">
      <c r="A858" s="67" t="s">
        <v>1549</v>
      </c>
    </row>
    <row r="859" spans="1:1" x14ac:dyDescent="0.25">
      <c r="A859" s="67" t="s">
        <v>3582</v>
      </c>
    </row>
    <row r="860" spans="1:1" x14ac:dyDescent="0.25">
      <c r="A860" s="67" t="s">
        <v>3081</v>
      </c>
    </row>
    <row r="861" spans="1:1" x14ac:dyDescent="0.25">
      <c r="A861" s="67" t="s">
        <v>3096</v>
      </c>
    </row>
    <row r="862" spans="1:1" x14ac:dyDescent="0.25">
      <c r="A862" s="67" t="s">
        <v>1295</v>
      </c>
    </row>
    <row r="863" spans="1:1" x14ac:dyDescent="0.25">
      <c r="A863" s="67" t="s">
        <v>3654</v>
      </c>
    </row>
    <row r="864" spans="1:1" x14ac:dyDescent="0.25">
      <c r="A864" s="67" t="s">
        <v>1318</v>
      </c>
    </row>
    <row r="865" spans="1:1" x14ac:dyDescent="0.25">
      <c r="A865" s="67" t="s">
        <v>1248</v>
      </c>
    </row>
    <row r="866" spans="1:1" x14ac:dyDescent="0.25">
      <c r="A866" s="67" t="s">
        <v>3207</v>
      </c>
    </row>
    <row r="867" spans="1:1" x14ac:dyDescent="0.25">
      <c r="A867" s="67" t="s">
        <v>1315</v>
      </c>
    </row>
    <row r="868" spans="1:1" x14ac:dyDescent="0.25">
      <c r="A868" s="67" t="s">
        <v>1277</v>
      </c>
    </row>
    <row r="869" spans="1:1" x14ac:dyDescent="0.25">
      <c r="A869" s="67" t="s">
        <v>1563</v>
      </c>
    </row>
    <row r="870" spans="1:1" x14ac:dyDescent="0.25">
      <c r="A870" s="67" t="s">
        <v>3049</v>
      </c>
    </row>
    <row r="871" spans="1:1" x14ac:dyDescent="0.25">
      <c r="A871" s="67" t="s">
        <v>3115</v>
      </c>
    </row>
    <row r="872" spans="1:1" x14ac:dyDescent="0.25">
      <c r="A872" s="67" t="s">
        <v>1319</v>
      </c>
    </row>
    <row r="873" spans="1:1" x14ac:dyDescent="0.25">
      <c r="A873" s="67" t="s">
        <v>3304</v>
      </c>
    </row>
    <row r="874" spans="1:1" x14ac:dyDescent="0.25">
      <c r="A874" s="67" t="s">
        <v>3346</v>
      </c>
    </row>
    <row r="875" spans="1:1" x14ac:dyDescent="0.25">
      <c r="A875" s="67" t="s">
        <v>3597</v>
      </c>
    </row>
    <row r="876" spans="1:1" x14ac:dyDescent="0.25">
      <c r="A876" s="67" t="s">
        <v>3355</v>
      </c>
    </row>
    <row r="877" spans="1:1" x14ac:dyDescent="0.25">
      <c r="A877" s="67" t="s">
        <v>1456</v>
      </c>
    </row>
    <row r="878" spans="1:1" x14ac:dyDescent="0.25">
      <c r="A878" s="67" t="s">
        <v>2866</v>
      </c>
    </row>
    <row r="879" spans="1:1" x14ac:dyDescent="0.25">
      <c r="A879" s="67" t="s">
        <v>1306</v>
      </c>
    </row>
    <row r="880" spans="1:1" x14ac:dyDescent="0.25">
      <c r="A880" s="67" t="s">
        <v>2894</v>
      </c>
    </row>
    <row r="881" spans="1:1" x14ac:dyDescent="0.25">
      <c r="A881" s="67" t="s">
        <v>1336</v>
      </c>
    </row>
    <row r="882" spans="1:1" x14ac:dyDescent="0.25">
      <c r="A882" s="67" t="s">
        <v>3268</v>
      </c>
    </row>
    <row r="883" spans="1:1" x14ac:dyDescent="0.25">
      <c r="A883" s="67" t="s">
        <v>3300</v>
      </c>
    </row>
    <row r="884" spans="1:1" x14ac:dyDescent="0.25">
      <c r="A884" s="67" t="s">
        <v>3306</v>
      </c>
    </row>
    <row r="885" spans="1:1" x14ac:dyDescent="0.25">
      <c r="A885" s="67" t="s">
        <v>1209</v>
      </c>
    </row>
    <row r="886" spans="1:1" x14ac:dyDescent="0.25">
      <c r="A886" s="67" t="s">
        <v>3508</v>
      </c>
    </row>
    <row r="887" spans="1:1" x14ac:dyDescent="0.25">
      <c r="A887" s="67" t="s">
        <v>2923</v>
      </c>
    </row>
    <row r="888" spans="1:1" x14ac:dyDescent="0.25">
      <c r="A888" s="67" t="s">
        <v>1264</v>
      </c>
    </row>
    <row r="889" spans="1:1" x14ac:dyDescent="0.25">
      <c r="A889" s="67" t="s">
        <v>2794</v>
      </c>
    </row>
    <row r="890" spans="1:1" x14ac:dyDescent="0.25">
      <c r="A890" s="67" t="s">
        <v>2758</v>
      </c>
    </row>
    <row r="891" spans="1:1" x14ac:dyDescent="0.25">
      <c r="A891" s="67" t="s">
        <v>1581</v>
      </c>
    </row>
    <row r="892" spans="1:1" x14ac:dyDescent="0.25">
      <c r="A892" s="67" t="s">
        <v>1165</v>
      </c>
    </row>
    <row r="893" spans="1:1" x14ac:dyDescent="0.25">
      <c r="A893" s="67" t="s">
        <v>2835</v>
      </c>
    </row>
    <row r="894" spans="1:1" x14ac:dyDescent="0.25">
      <c r="A894" s="67" t="s">
        <v>3310</v>
      </c>
    </row>
    <row r="895" spans="1:1" x14ac:dyDescent="0.25">
      <c r="A895" s="67" t="s">
        <v>3191</v>
      </c>
    </row>
    <row r="896" spans="1:1" x14ac:dyDescent="0.25">
      <c r="A896" s="67" t="s">
        <v>3656</v>
      </c>
    </row>
    <row r="897" spans="1:1" x14ac:dyDescent="0.25">
      <c r="A897" s="67" t="s">
        <v>2863</v>
      </c>
    </row>
    <row r="898" spans="1:1" x14ac:dyDescent="0.25">
      <c r="A898" s="67" t="s">
        <v>1151</v>
      </c>
    </row>
    <row r="899" spans="1:1" x14ac:dyDescent="0.25">
      <c r="A899" s="67" t="s">
        <v>3341</v>
      </c>
    </row>
    <row r="900" spans="1:1" x14ac:dyDescent="0.25">
      <c r="A900" s="67" t="s">
        <v>2827</v>
      </c>
    </row>
    <row r="901" spans="1:1" x14ac:dyDescent="0.25">
      <c r="A901" s="67" t="s">
        <v>3312</v>
      </c>
    </row>
    <row r="902" spans="1:1" x14ac:dyDescent="0.25">
      <c r="A902" s="67" t="s">
        <v>2812</v>
      </c>
    </row>
    <row r="903" spans="1:1" x14ac:dyDescent="0.25">
      <c r="A903" s="67" t="s">
        <v>3477</v>
      </c>
    </row>
    <row r="904" spans="1:1" x14ac:dyDescent="0.25">
      <c r="A904" s="67" t="s">
        <v>3336</v>
      </c>
    </row>
    <row r="905" spans="1:1" x14ac:dyDescent="0.25">
      <c r="A905" s="67" t="s">
        <v>3073</v>
      </c>
    </row>
    <row r="906" spans="1:1" x14ac:dyDescent="0.25">
      <c r="A906" s="67" t="s">
        <v>3250</v>
      </c>
    </row>
    <row r="907" spans="1:1" x14ac:dyDescent="0.25">
      <c r="A907" s="67" t="s">
        <v>1565</v>
      </c>
    </row>
    <row r="908" spans="1:1" x14ac:dyDescent="0.25">
      <c r="A908" s="67" t="s">
        <v>2801</v>
      </c>
    </row>
    <row r="909" spans="1:1" x14ac:dyDescent="0.25">
      <c r="A909" s="67" t="s">
        <v>3032</v>
      </c>
    </row>
    <row r="910" spans="1:1" x14ac:dyDescent="0.25">
      <c r="A910" s="67" t="s">
        <v>1386</v>
      </c>
    </row>
    <row r="911" spans="1:1" x14ac:dyDescent="0.25">
      <c r="A911" s="67" t="s">
        <v>3365</v>
      </c>
    </row>
    <row r="912" spans="1:1" x14ac:dyDescent="0.25">
      <c r="A912" s="67" t="s">
        <v>3232</v>
      </c>
    </row>
    <row r="913" spans="1:1" x14ac:dyDescent="0.25">
      <c r="A913" s="67" t="s">
        <v>1273</v>
      </c>
    </row>
    <row r="914" spans="1:1" x14ac:dyDescent="0.25">
      <c r="A914" s="67" t="s">
        <v>2822</v>
      </c>
    </row>
    <row r="915" spans="1:1" x14ac:dyDescent="0.25">
      <c r="A915" s="67" t="s">
        <v>1275</v>
      </c>
    </row>
    <row r="916" spans="1:1" x14ac:dyDescent="0.25">
      <c r="A916" s="67" t="s">
        <v>1297</v>
      </c>
    </row>
    <row r="917" spans="1:1" x14ac:dyDescent="0.25">
      <c r="A917" s="67" t="s">
        <v>3080</v>
      </c>
    </row>
    <row r="918" spans="1:1" x14ac:dyDescent="0.25">
      <c r="A918" s="67" t="s">
        <v>3348</v>
      </c>
    </row>
    <row r="919" spans="1:1" x14ac:dyDescent="0.25">
      <c r="A919" s="67" t="s">
        <v>1424</v>
      </c>
    </row>
    <row r="920" spans="1:1" x14ac:dyDescent="0.25">
      <c r="A920" s="67" t="s">
        <v>2984</v>
      </c>
    </row>
    <row r="921" spans="1:1" x14ac:dyDescent="0.25">
      <c r="A921" s="67" t="s">
        <v>3283</v>
      </c>
    </row>
    <row r="922" spans="1:1" x14ac:dyDescent="0.25">
      <c r="A922" s="67" t="s">
        <v>3159</v>
      </c>
    </row>
    <row r="923" spans="1:1" x14ac:dyDescent="0.25">
      <c r="A923" s="67" t="s">
        <v>2829</v>
      </c>
    </row>
    <row r="924" spans="1:1" x14ac:dyDescent="0.25">
      <c r="A924" s="67" t="s">
        <v>3491</v>
      </c>
    </row>
    <row r="925" spans="1:1" x14ac:dyDescent="0.25">
      <c r="A925" s="67" t="s">
        <v>3614</v>
      </c>
    </row>
    <row r="926" spans="1:1" x14ac:dyDescent="0.25">
      <c r="A926" s="67" t="s">
        <v>3652</v>
      </c>
    </row>
    <row r="927" spans="1:1" x14ac:dyDescent="0.25">
      <c r="A927" s="67" t="s">
        <v>3231</v>
      </c>
    </row>
    <row r="928" spans="1:1" x14ac:dyDescent="0.25">
      <c r="A928" s="67" t="s">
        <v>3132</v>
      </c>
    </row>
    <row r="929" spans="1:1" x14ac:dyDescent="0.25">
      <c r="A929" s="67" t="s">
        <v>1485</v>
      </c>
    </row>
    <row r="930" spans="1:1" x14ac:dyDescent="0.25">
      <c r="A930" s="67" t="s">
        <v>1543</v>
      </c>
    </row>
    <row r="931" spans="1:1" x14ac:dyDescent="0.25">
      <c r="A931" s="67" t="s">
        <v>1474</v>
      </c>
    </row>
    <row r="932" spans="1:1" x14ac:dyDescent="0.25">
      <c r="A932" s="67" t="s">
        <v>1296</v>
      </c>
    </row>
    <row r="933" spans="1:1" x14ac:dyDescent="0.25">
      <c r="A933" s="67" t="s">
        <v>2966</v>
      </c>
    </row>
    <row r="934" spans="1:1" x14ac:dyDescent="0.25">
      <c r="A934" s="67" t="s">
        <v>3321</v>
      </c>
    </row>
    <row r="935" spans="1:1" x14ac:dyDescent="0.25">
      <c r="A935" s="67" t="s">
        <v>2914</v>
      </c>
    </row>
    <row r="936" spans="1:1" x14ac:dyDescent="0.25">
      <c r="A936" s="67" t="s">
        <v>3601</v>
      </c>
    </row>
    <row r="937" spans="1:1" x14ac:dyDescent="0.25">
      <c r="A937" s="67" t="s">
        <v>2915</v>
      </c>
    </row>
    <row r="938" spans="1:1" x14ac:dyDescent="0.25">
      <c r="A938" s="67" t="s">
        <v>3640</v>
      </c>
    </row>
    <row r="939" spans="1:1" x14ac:dyDescent="0.25">
      <c r="A939" s="67" t="s">
        <v>1320</v>
      </c>
    </row>
    <row r="940" spans="1:1" x14ac:dyDescent="0.25">
      <c r="A940" s="67" t="s">
        <v>1186</v>
      </c>
    </row>
    <row r="941" spans="1:1" x14ac:dyDescent="0.25">
      <c r="A941" s="67" t="s">
        <v>3516</v>
      </c>
    </row>
    <row r="942" spans="1:1" x14ac:dyDescent="0.25">
      <c r="A942" s="67" t="s">
        <v>2854</v>
      </c>
    </row>
    <row r="943" spans="1:1" x14ac:dyDescent="0.25">
      <c r="A943" s="67" t="s">
        <v>2802</v>
      </c>
    </row>
    <row r="944" spans="1:1" x14ac:dyDescent="0.25">
      <c r="A944" s="67" t="s">
        <v>2908</v>
      </c>
    </row>
    <row r="945" spans="1:1" x14ac:dyDescent="0.25">
      <c r="A945" s="67" t="s">
        <v>3542</v>
      </c>
    </row>
    <row r="946" spans="1:1" x14ac:dyDescent="0.25">
      <c r="A946" s="67" t="s">
        <v>1481</v>
      </c>
    </row>
    <row r="947" spans="1:1" x14ac:dyDescent="0.25">
      <c r="A947" s="67" t="s">
        <v>1440</v>
      </c>
    </row>
    <row r="948" spans="1:1" x14ac:dyDescent="0.25">
      <c r="A948" s="67" t="s">
        <v>1213</v>
      </c>
    </row>
    <row r="949" spans="1:1" x14ac:dyDescent="0.25">
      <c r="A949" s="67" t="s">
        <v>1390</v>
      </c>
    </row>
    <row r="950" spans="1:1" x14ac:dyDescent="0.25">
      <c r="A950" s="67" t="s">
        <v>3371</v>
      </c>
    </row>
    <row r="951" spans="1:1" x14ac:dyDescent="0.25">
      <c r="A951" s="67" t="s">
        <v>1373</v>
      </c>
    </row>
    <row r="952" spans="1:1" x14ac:dyDescent="0.25">
      <c r="A952" s="67" t="s">
        <v>1396</v>
      </c>
    </row>
    <row r="953" spans="1:1" x14ac:dyDescent="0.25">
      <c r="A953" s="67" t="s">
        <v>2849</v>
      </c>
    </row>
    <row r="954" spans="1:1" x14ac:dyDescent="0.25">
      <c r="A954" s="67" t="s">
        <v>1381</v>
      </c>
    </row>
    <row r="955" spans="1:1" x14ac:dyDescent="0.25">
      <c r="A955" s="67" t="s">
        <v>1575</v>
      </c>
    </row>
    <row r="956" spans="1:1" x14ac:dyDescent="0.25">
      <c r="A956" s="67" t="s">
        <v>3383</v>
      </c>
    </row>
    <row r="957" spans="1:1" x14ac:dyDescent="0.25">
      <c r="A957" s="67" t="s">
        <v>2870</v>
      </c>
    </row>
    <row r="958" spans="1:1" x14ac:dyDescent="0.25">
      <c r="A958" s="67" t="s">
        <v>1184</v>
      </c>
    </row>
    <row r="959" spans="1:1" x14ac:dyDescent="0.25">
      <c r="A959" s="67" t="s">
        <v>1524</v>
      </c>
    </row>
    <row r="960" spans="1:1" x14ac:dyDescent="0.25">
      <c r="A960" s="67" t="s">
        <v>3031</v>
      </c>
    </row>
    <row r="961" spans="1:1" x14ac:dyDescent="0.25">
      <c r="A961" s="67" t="s">
        <v>3643</v>
      </c>
    </row>
    <row r="962" spans="1:1" x14ac:dyDescent="0.25">
      <c r="A962" s="67" t="s">
        <v>3272</v>
      </c>
    </row>
    <row r="963" spans="1:1" x14ac:dyDescent="0.25">
      <c r="A963" s="67" t="s">
        <v>2738</v>
      </c>
    </row>
    <row r="964" spans="1:1" x14ac:dyDescent="0.25">
      <c r="A964" s="67" t="s">
        <v>1579</v>
      </c>
    </row>
    <row r="965" spans="1:1" x14ac:dyDescent="0.25">
      <c r="A965" s="67" t="s">
        <v>1167</v>
      </c>
    </row>
    <row r="966" spans="1:1" x14ac:dyDescent="0.25">
      <c r="A966" s="67" t="s">
        <v>3153</v>
      </c>
    </row>
    <row r="967" spans="1:1" x14ac:dyDescent="0.25">
      <c r="A967" s="67" t="s">
        <v>3234</v>
      </c>
    </row>
    <row r="968" spans="1:1" x14ac:dyDescent="0.25">
      <c r="A968" s="67" t="s">
        <v>1586</v>
      </c>
    </row>
    <row r="969" spans="1:1" x14ac:dyDescent="0.25">
      <c r="A969" s="67" t="s">
        <v>2792</v>
      </c>
    </row>
    <row r="970" spans="1:1" x14ac:dyDescent="0.25">
      <c r="A970" s="67" t="s">
        <v>3316</v>
      </c>
    </row>
    <row r="971" spans="1:1" x14ac:dyDescent="0.25">
      <c r="A971" s="67" t="s">
        <v>1316</v>
      </c>
    </row>
    <row r="972" spans="1:1" x14ac:dyDescent="0.25">
      <c r="A972" s="67" t="s">
        <v>1314</v>
      </c>
    </row>
    <row r="973" spans="1:1" x14ac:dyDescent="0.25">
      <c r="A973" s="67" t="s">
        <v>2956</v>
      </c>
    </row>
    <row r="974" spans="1:1" x14ac:dyDescent="0.25">
      <c r="A974" s="67" t="s">
        <v>3606</v>
      </c>
    </row>
    <row r="975" spans="1:1" x14ac:dyDescent="0.25">
      <c r="A975" s="67" t="s">
        <v>3089</v>
      </c>
    </row>
    <row r="976" spans="1:1" x14ac:dyDescent="0.25">
      <c r="A976" s="67" t="s">
        <v>3249</v>
      </c>
    </row>
    <row r="977" spans="1:1" x14ac:dyDescent="0.25">
      <c r="A977" s="67" t="s">
        <v>1154</v>
      </c>
    </row>
    <row r="978" spans="1:1" x14ac:dyDescent="0.25">
      <c r="A978" s="67" t="s">
        <v>1171</v>
      </c>
    </row>
    <row r="979" spans="1:1" x14ac:dyDescent="0.25">
      <c r="A979" s="67" t="s">
        <v>1418</v>
      </c>
    </row>
    <row r="980" spans="1:1" x14ac:dyDescent="0.25">
      <c r="A980" s="67" t="s">
        <v>3152</v>
      </c>
    </row>
    <row r="981" spans="1:1" x14ac:dyDescent="0.25">
      <c r="A981" s="67" t="s">
        <v>1468</v>
      </c>
    </row>
    <row r="982" spans="1:1" x14ac:dyDescent="0.25">
      <c r="A982" s="67" t="s">
        <v>2913</v>
      </c>
    </row>
    <row r="983" spans="1:1" x14ac:dyDescent="0.25">
      <c r="A983" s="67" t="s">
        <v>3218</v>
      </c>
    </row>
    <row r="984" spans="1:1" x14ac:dyDescent="0.25">
      <c r="A984" s="67" t="s">
        <v>1444</v>
      </c>
    </row>
    <row r="985" spans="1:1" x14ac:dyDescent="0.25">
      <c r="A985" s="67" t="s">
        <v>1450</v>
      </c>
    </row>
    <row r="986" spans="1:1" x14ac:dyDescent="0.25">
      <c r="A986" s="67" t="s">
        <v>1210</v>
      </c>
    </row>
    <row r="987" spans="1:1" x14ac:dyDescent="0.25">
      <c r="A987" s="67" t="s">
        <v>1197</v>
      </c>
    </row>
    <row r="988" spans="1:1" x14ac:dyDescent="0.25">
      <c r="A988" s="67" t="s">
        <v>3589</v>
      </c>
    </row>
    <row r="989" spans="1:1" x14ac:dyDescent="0.25">
      <c r="A989" s="67" t="s">
        <v>1483</v>
      </c>
    </row>
    <row r="990" spans="1:1" x14ac:dyDescent="0.25">
      <c r="A990" s="67" t="s">
        <v>3047</v>
      </c>
    </row>
    <row r="991" spans="1:1" x14ac:dyDescent="0.25">
      <c r="A991" s="67" t="s">
        <v>3202</v>
      </c>
    </row>
    <row r="992" spans="1:1" x14ac:dyDescent="0.25">
      <c r="A992" s="67" t="s">
        <v>3135</v>
      </c>
    </row>
    <row r="993" spans="1:1" x14ac:dyDescent="0.25">
      <c r="A993" s="67" t="s">
        <v>3639</v>
      </c>
    </row>
    <row r="994" spans="1:1" x14ac:dyDescent="0.25">
      <c r="A994" s="67" t="s">
        <v>3241</v>
      </c>
    </row>
    <row r="995" spans="1:1" x14ac:dyDescent="0.25">
      <c r="A995" s="67" t="s">
        <v>3263</v>
      </c>
    </row>
    <row r="996" spans="1:1" x14ac:dyDescent="0.25">
      <c r="A996" s="67" t="s">
        <v>2883</v>
      </c>
    </row>
    <row r="997" spans="1:1" x14ac:dyDescent="0.25">
      <c r="A997" s="67" t="s">
        <v>3338</v>
      </c>
    </row>
    <row r="998" spans="1:1" x14ac:dyDescent="0.25">
      <c r="A998" s="67" t="s">
        <v>3649</v>
      </c>
    </row>
    <row r="999" spans="1:1" x14ac:dyDescent="0.25">
      <c r="A999" s="67" t="s">
        <v>1602</v>
      </c>
    </row>
    <row r="1000" spans="1:1" x14ac:dyDescent="0.25">
      <c r="A1000" s="67" t="s">
        <v>3050</v>
      </c>
    </row>
    <row r="1001" spans="1:1" x14ac:dyDescent="0.25">
      <c r="A1001" s="67" t="s">
        <v>3293</v>
      </c>
    </row>
    <row r="1002" spans="1:1" x14ac:dyDescent="0.25">
      <c r="A1002" s="67" t="s">
        <v>1417</v>
      </c>
    </row>
    <row r="1003" spans="1:1" x14ac:dyDescent="0.25">
      <c r="A1003" s="67" t="s">
        <v>2752</v>
      </c>
    </row>
    <row r="1004" spans="1:1" x14ac:dyDescent="0.25">
      <c r="A1004" s="67" t="s">
        <v>3160</v>
      </c>
    </row>
    <row r="1005" spans="1:1" x14ac:dyDescent="0.25">
      <c r="A1005" s="67" t="s">
        <v>3625</v>
      </c>
    </row>
    <row r="1006" spans="1:1" x14ac:dyDescent="0.25">
      <c r="A1006" s="67" t="s">
        <v>1211</v>
      </c>
    </row>
    <row r="1007" spans="1:1" x14ac:dyDescent="0.25">
      <c r="A1007" s="67" t="s">
        <v>3247</v>
      </c>
    </row>
    <row r="1008" spans="1:1" x14ac:dyDescent="0.25">
      <c r="A1008" s="67" t="s">
        <v>1182</v>
      </c>
    </row>
    <row r="1009" spans="1:1" x14ac:dyDescent="0.25">
      <c r="A1009" s="67" t="s">
        <v>1486</v>
      </c>
    </row>
    <row r="1010" spans="1:1" x14ac:dyDescent="0.25">
      <c r="A1010" s="67" t="s">
        <v>3158</v>
      </c>
    </row>
    <row r="1011" spans="1:1" x14ac:dyDescent="0.25">
      <c r="A1011" s="67" t="s">
        <v>1363</v>
      </c>
    </row>
    <row r="1012" spans="1:1" x14ac:dyDescent="0.25">
      <c r="A1012" s="67" t="s">
        <v>2806</v>
      </c>
    </row>
    <row r="1013" spans="1:1" x14ac:dyDescent="0.25">
      <c r="A1013" s="67" t="s">
        <v>1541</v>
      </c>
    </row>
    <row r="1014" spans="1:1" x14ac:dyDescent="0.25">
      <c r="A1014" s="67" t="s">
        <v>3201</v>
      </c>
    </row>
    <row r="1015" spans="1:1" x14ac:dyDescent="0.25">
      <c r="A1015" s="67" t="s">
        <v>1432</v>
      </c>
    </row>
    <row r="1016" spans="1:1" x14ac:dyDescent="0.25">
      <c r="A1016" s="67" t="s">
        <v>1208</v>
      </c>
    </row>
    <row r="1017" spans="1:1" x14ac:dyDescent="0.25">
      <c r="A1017" s="67" t="s">
        <v>3379</v>
      </c>
    </row>
    <row r="1018" spans="1:1" x14ac:dyDescent="0.25">
      <c r="A1018" s="67" t="s">
        <v>3001</v>
      </c>
    </row>
    <row r="1019" spans="1:1" x14ac:dyDescent="0.25">
      <c r="A1019" s="67" t="s">
        <v>1463</v>
      </c>
    </row>
    <row r="1020" spans="1:1" x14ac:dyDescent="0.25">
      <c r="A1020" s="67" t="s">
        <v>1231</v>
      </c>
    </row>
    <row r="1021" spans="1:1" x14ac:dyDescent="0.25">
      <c r="A1021" s="67" t="s">
        <v>3174</v>
      </c>
    </row>
    <row r="1022" spans="1:1" x14ac:dyDescent="0.25">
      <c r="A1022" s="67" t="s">
        <v>3697</v>
      </c>
    </row>
    <row r="1023" spans="1:1" x14ac:dyDescent="0.25">
      <c r="A1023" s="67" t="s">
        <v>1232</v>
      </c>
    </row>
    <row r="1024" spans="1:1" x14ac:dyDescent="0.25">
      <c r="A1024" s="67" t="s">
        <v>1326</v>
      </c>
    </row>
    <row r="1025" spans="1:1" x14ac:dyDescent="0.25">
      <c r="A1025" s="67" t="s">
        <v>1177</v>
      </c>
    </row>
    <row r="1026" spans="1:1" x14ac:dyDescent="0.25">
      <c r="A1026" s="67" t="s">
        <v>2993</v>
      </c>
    </row>
    <row r="1027" spans="1:1" x14ac:dyDescent="0.25">
      <c r="A1027" s="67" t="s">
        <v>3618</v>
      </c>
    </row>
    <row r="1028" spans="1:1" x14ac:dyDescent="0.25">
      <c r="A1028" s="67" t="s">
        <v>2958</v>
      </c>
    </row>
    <row r="1029" spans="1:1" x14ac:dyDescent="0.25">
      <c r="A1029" s="67" t="s">
        <v>1374</v>
      </c>
    </row>
    <row r="1030" spans="1:1" x14ac:dyDescent="0.25">
      <c r="A1030" s="67" t="s">
        <v>1360</v>
      </c>
    </row>
    <row r="1031" spans="1:1" x14ac:dyDescent="0.25">
      <c r="A1031" s="67" t="s">
        <v>1324</v>
      </c>
    </row>
    <row r="1032" spans="1:1" x14ac:dyDescent="0.25">
      <c r="A1032" s="67" t="s">
        <v>1477</v>
      </c>
    </row>
    <row r="1033" spans="1:1" x14ac:dyDescent="0.25">
      <c r="A1033" s="67" t="s">
        <v>3286</v>
      </c>
    </row>
    <row r="1034" spans="1:1" x14ac:dyDescent="0.25">
      <c r="A1034" s="67" t="s">
        <v>3617</v>
      </c>
    </row>
    <row r="1035" spans="1:1" x14ac:dyDescent="0.25">
      <c r="A1035" s="67" t="s">
        <v>1143</v>
      </c>
    </row>
    <row r="1036" spans="1:1" x14ac:dyDescent="0.25">
      <c r="A1036" s="67" t="s">
        <v>1498</v>
      </c>
    </row>
    <row r="1037" spans="1:1" x14ac:dyDescent="0.25">
      <c r="A1037" s="67" t="s">
        <v>1554</v>
      </c>
    </row>
    <row r="1038" spans="1:1" x14ac:dyDescent="0.25">
      <c r="A1038" s="67" t="s">
        <v>2997</v>
      </c>
    </row>
    <row r="1039" spans="1:1" x14ac:dyDescent="0.25">
      <c r="A1039" s="67" t="s">
        <v>1169</v>
      </c>
    </row>
    <row r="1040" spans="1:1" x14ac:dyDescent="0.25">
      <c r="A1040" s="67" t="s">
        <v>3257</v>
      </c>
    </row>
    <row r="1041" spans="1:1" x14ac:dyDescent="0.25">
      <c r="A1041" s="67" t="s">
        <v>3062</v>
      </c>
    </row>
    <row r="1042" spans="1:1" x14ac:dyDescent="0.25">
      <c r="A1042" s="67" t="s">
        <v>1465</v>
      </c>
    </row>
    <row r="1043" spans="1:1" x14ac:dyDescent="0.25">
      <c r="A1043" s="67" t="s">
        <v>3574</v>
      </c>
    </row>
    <row r="1044" spans="1:1" x14ac:dyDescent="0.25">
      <c r="A1044" s="67" t="s">
        <v>3658</v>
      </c>
    </row>
    <row r="1045" spans="1:1" x14ac:dyDescent="0.25">
      <c r="A1045" s="67" t="s">
        <v>3496</v>
      </c>
    </row>
    <row r="1046" spans="1:1" x14ac:dyDescent="0.25">
      <c r="A1046" s="67" t="s">
        <v>3373</v>
      </c>
    </row>
    <row r="1047" spans="1:1" x14ac:dyDescent="0.25">
      <c r="A1047" s="67" t="s">
        <v>1309</v>
      </c>
    </row>
    <row r="1048" spans="1:1" x14ac:dyDescent="0.25">
      <c r="A1048" s="67" t="s">
        <v>2874</v>
      </c>
    </row>
    <row r="1049" spans="1:1" x14ac:dyDescent="0.25">
      <c r="A1049" s="67" t="s">
        <v>1454</v>
      </c>
    </row>
    <row r="1050" spans="1:1" x14ac:dyDescent="0.25">
      <c r="A1050" s="67" t="s">
        <v>3577</v>
      </c>
    </row>
    <row r="1051" spans="1:1" x14ac:dyDescent="0.25">
      <c r="A1051" s="67" t="s">
        <v>3326</v>
      </c>
    </row>
    <row r="1052" spans="1:1" x14ac:dyDescent="0.25">
      <c r="A1052" s="67" t="s">
        <v>2816</v>
      </c>
    </row>
    <row r="1053" spans="1:1" x14ac:dyDescent="0.25">
      <c r="A1053" s="67" t="s">
        <v>2743</v>
      </c>
    </row>
    <row r="1054" spans="1:1" x14ac:dyDescent="0.25">
      <c r="A1054" s="67" t="s">
        <v>3193</v>
      </c>
    </row>
    <row r="1055" spans="1:1" x14ac:dyDescent="0.25">
      <c r="A1055" s="67" t="s">
        <v>1451</v>
      </c>
    </row>
    <row r="1056" spans="1:1" x14ac:dyDescent="0.25">
      <c r="A1056" s="67" t="s">
        <v>3569</v>
      </c>
    </row>
    <row r="1057" spans="1:1" x14ac:dyDescent="0.25">
      <c r="A1057" s="67" t="s">
        <v>3322</v>
      </c>
    </row>
    <row r="1058" spans="1:1" x14ac:dyDescent="0.25">
      <c r="A1058" s="67" t="s">
        <v>1220</v>
      </c>
    </row>
    <row r="1059" spans="1:1" x14ac:dyDescent="0.25">
      <c r="A1059" s="67" t="s">
        <v>2953</v>
      </c>
    </row>
    <row r="1060" spans="1:1" x14ac:dyDescent="0.25">
      <c r="A1060" s="67" t="s">
        <v>1152</v>
      </c>
    </row>
    <row r="1061" spans="1:1" x14ac:dyDescent="0.25">
      <c r="A1061" s="67" t="s">
        <v>1393</v>
      </c>
    </row>
    <row r="1062" spans="1:1" x14ac:dyDescent="0.25">
      <c r="A1062" s="67" t="s">
        <v>2892</v>
      </c>
    </row>
    <row r="1063" spans="1:1" x14ac:dyDescent="0.25">
      <c r="A1063" s="67" t="s">
        <v>1332</v>
      </c>
    </row>
    <row r="1064" spans="1:1" x14ac:dyDescent="0.25">
      <c r="A1064" s="67" t="s">
        <v>3480</v>
      </c>
    </row>
    <row r="1065" spans="1:1" x14ac:dyDescent="0.25">
      <c r="A1065" s="67" t="s">
        <v>3261</v>
      </c>
    </row>
    <row r="1066" spans="1:1" x14ac:dyDescent="0.25">
      <c r="A1066" s="67" t="s">
        <v>2909</v>
      </c>
    </row>
    <row r="1067" spans="1:1" x14ac:dyDescent="0.25">
      <c r="A1067" s="67" t="s">
        <v>1544</v>
      </c>
    </row>
    <row r="1068" spans="1:1" x14ac:dyDescent="0.25">
      <c r="A1068" s="67" t="s">
        <v>2960</v>
      </c>
    </row>
    <row r="1069" spans="1:1" x14ac:dyDescent="0.25">
      <c r="A1069" s="67" t="s">
        <v>3670</v>
      </c>
    </row>
    <row r="1070" spans="1:1" x14ac:dyDescent="0.25">
      <c r="A1070" s="67" t="s">
        <v>2767</v>
      </c>
    </row>
    <row r="1071" spans="1:1" x14ac:dyDescent="0.25">
      <c r="A1071" s="67" t="s">
        <v>2749</v>
      </c>
    </row>
    <row r="1072" spans="1:1" x14ac:dyDescent="0.25">
      <c r="A1072" s="67" t="s">
        <v>3055</v>
      </c>
    </row>
    <row r="1073" spans="1:1" x14ac:dyDescent="0.25">
      <c r="A1073" s="67" t="s">
        <v>2826</v>
      </c>
    </row>
    <row r="1074" spans="1:1" x14ac:dyDescent="0.25">
      <c r="A1074" s="67" t="s">
        <v>3171</v>
      </c>
    </row>
    <row r="1075" spans="1:1" x14ac:dyDescent="0.25">
      <c r="A1075" s="67" t="s">
        <v>1217</v>
      </c>
    </row>
    <row r="1076" spans="1:1" x14ac:dyDescent="0.25">
      <c r="A1076" s="67" t="s">
        <v>1407</v>
      </c>
    </row>
    <row r="1077" spans="1:1" x14ac:dyDescent="0.25">
      <c r="A1077" s="67" t="s">
        <v>3103</v>
      </c>
    </row>
    <row r="1078" spans="1:1" x14ac:dyDescent="0.25">
      <c r="A1078" s="67" t="s">
        <v>1138</v>
      </c>
    </row>
    <row r="1079" spans="1:1" x14ac:dyDescent="0.25">
      <c r="A1079" s="67" t="s">
        <v>1281</v>
      </c>
    </row>
    <row r="1080" spans="1:1" x14ac:dyDescent="0.25">
      <c r="A1080" s="67" t="s">
        <v>2819</v>
      </c>
    </row>
    <row r="1081" spans="1:1" x14ac:dyDescent="0.25">
      <c r="A1081" s="67" t="s">
        <v>3319</v>
      </c>
    </row>
    <row r="1082" spans="1:1" x14ac:dyDescent="0.25">
      <c r="A1082" s="67" t="s">
        <v>1262</v>
      </c>
    </row>
    <row r="1083" spans="1:1" x14ac:dyDescent="0.25">
      <c r="A1083" s="67" t="s">
        <v>3130</v>
      </c>
    </row>
    <row r="1084" spans="1:1" x14ac:dyDescent="0.25">
      <c r="A1084" s="67" t="s">
        <v>3495</v>
      </c>
    </row>
    <row r="1085" spans="1:1" x14ac:dyDescent="0.25">
      <c r="A1085" s="67" t="s">
        <v>1139</v>
      </c>
    </row>
    <row r="1086" spans="1:1" x14ac:dyDescent="0.25">
      <c r="A1086" s="67" t="s">
        <v>1588</v>
      </c>
    </row>
    <row r="1087" spans="1:1" x14ac:dyDescent="0.25">
      <c r="A1087" s="67" t="s">
        <v>3177</v>
      </c>
    </row>
    <row r="1088" spans="1:1" x14ac:dyDescent="0.25">
      <c r="A1088" s="67" t="s">
        <v>3210</v>
      </c>
    </row>
    <row r="1089" spans="1:1" x14ac:dyDescent="0.25">
      <c r="A1089" s="67" t="s">
        <v>1411</v>
      </c>
    </row>
    <row r="1090" spans="1:1" x14ac:dyDescent="0.25">
      <c r="A1090" s="67" t="s">
        <v>3315</v>
      </c>
    </row>
    <row r="1091" spans="1:1" x14ac:dyDescent="0.25">
      <c r="A1091" s="67" t="s">
        <v>1470</v>
      </c>
    </row>
    <row r="1092" spans="1:1" x14ac:dyDescent="0.25">
      <c r="A1092" s="67" t="s">
        <v>3281</v>
      </c>
    </row>
    <row r="1093" spans="1:1" x14ac:dyDescent="0.25">
      <c r="A1093" s="67" t="s">
        <v>3185</v>
      </c>
    </row>
    <row r="1094" spans="1:1" x14ac:dyDescent="0.25">
      <c r="A1094" s="67" t="s">
        <v>3497</v>
      </c>
    </row>
    <row r="1095" spans="1:1" x14ac:dyDescent="0.25">
      <c r="A1095" s="67" t="s">
        <v>1443</v>
      </c>
    </row>
    <row r="1096" spans="1:1" x14ac:dyDescent="0.25">
      <c r="A1096" s="67" t="s">
        <v>1353</v>
      </c>
    </row>
    <row r="1097" spans="1:1" x14ac:dyDescent="0.25">
      <c r="A1097" s="67" t="s">
        <v>1187</v>
      </c>
    </row>
    <row r="1098" spans="1:1" x14ac:dyDescent="0.25">
      <c r="A1098" s="67" t="s">
        <v>2949</v>
      </c>
    </row>
    <row r="1099" spans="1:1" x14ac:dyDescent="0.25">
      <c r="A1099" s="67" t="s">
        <v>1278</v>
      </c>
    </row>
    <row r="1100" spans="1:1" x14ac:dyDescent="0.25">
      <c r="A1100" s="67" t="s">
        <v>1526</v>
      </c>
    </row>
    <row r="1101" spans="1:1" x14ac:dyDescent="0.25">
      <c r="A1101" s="67" t="s">
        <v>3533</v>
      </c>
    </row>
    <row r="1102" spans="1:1" x14ac:dyDescent="0.25">
      <c r="A1102" s="67" t="s">
        <v>2987</v>
      </c>
    </row>
    <row r="1103" spans="1:1" x14ac:dyDescent="0.25">
      <c r="A1103" s="67" t="s">
        <v>1205</v>
      </c>
    </row>
    <row r="1104" spans="1:1" x14ac:dyDescent="0.25">
      <c r="A1104" s="67" t="s">
        <v>1293</v>
      </c>
    </row>
    <row r="1105" spans="1:1" x14ac:dyDescent="0.25">
      <c r="A1105" s="67" t="s">
        <v>1408</v>
      </c>
    </row>
    <row r="1106" spans="1:1" x14ac:dyDescent="0.25">
      <c r="A1106" s="67" t="s">
        <v>3539</v>
      </c>
    </row>
    <row r="1107" spans="1:1" x14ac:dyDescent="0.25">
      <c r="A1107" s="67" t="s">
        <v>3200</v>
      </c>
    </row>
    <row r="1108" spans="1:1" x14ac:dyDescent="0.25">
      <c r="A1108" s="67" t="s">
        <v>3192</v>
      </c>
    </row>
    <row r="1109" spans="1:1" x14ac:dyDescent="0.25">
      <c r="A1109" s="67" t="s">
        <v>2762</v>
      </c>
    </row>
    <row r="1110" spans="1:1" x14ac:dyDescent="0.25">
      <c r="A1110" s="67" t="s">
        <v>2871</v>
      </c>
    </row>
    <row r="1111" spans="1:1" x14ac:dyDescent="0.25">
      <c r="A1111" s="67" t="s">
        <v>3677</v>
      </c>
    </row>
    <row r="1112" spans="1:1" x14ac:dyDescent="0.25">
      <c r="A1112" s="67" t="s">
        <v>3360</v>
      </c>
    </row>
    <row r="1113" spans="1:1" x14ac:dyDescent="0.25">
      <c r="A1113" s="67" t="s">
        <v>1321</v>
      </c>
    </row>
    <row r="1114" spans="1:1" x14ac:dyDescent="0.25">
      <c r="A1114" s="67" t="s">
        <v>3591</v>
      </c>
    </row>
    <row r="1115" spans="1:1" x14ac:dyDescent="0.25">
      <c r="A1115" s="67" t="s">
        <v>3380</v>
      </c>
    </row>
    <row r="1116" spans="1:1" x14ac:dyDescent="0.25">
      <c r="A1116" s="67" t="s">
        <v>3292</v>
      </c>
    </row>
    <row r="1117" spans="1:1" x14ac:dyDescent="0.25">
      <c r="A1117" s="67" t="s">
        <v>1517</v>
      </c>
    </row>
    <row r="1118" spans="1:1" x14ac:dyDescent="0.25">
      <c r="A1118" s="67" t="s">
        <v>3028</v>
      </c>
    </row>
    <row r="1119" spans="1:1" x14ac:dyDescent="0.25">
      <c r="A1119" s="67" t="s">
        <v>3166</v>
      </c>
    </row>
    <row r="1120" spans="1:1" x14ac:dyDescent="0.25">
      <c r="A1120" s="67" t="s">
        <v>1233</v>
      </c>
    </row>
    <row r="1121" spans="1:1" x14ac:dyDescent="0.25">
      <c r="A1121" s="67" t="s">
        <v>1279</v>
      </c>
    </row>
    <row r="1122" spans="1:1" x14ac:dyDescent="0.25">
      <c r="A1122" s="67" t="s">
        <v>1334</v>
      </c>
    </row>
    <row r="1123" spans="1:1" x14ac:dyDescent="0.25">
      <c r="A1123" s="67" t="s">
        <v>1199</v>
      </c>
    </row>
    <row r="1124" spans="1:1" x14ac:dyDescent="0.25">
      <c r="A1124" s="67" t="s">
        <v>1345</v>
      </c>
    </row>
    <row r="1125" spans="1:1" x14ac:dyDescent="0.25">
      <c r="A1125" s="67" t="s">
        <v>1419</v>
      </c>
    </row>
    <row r="1126" spans="1:1" x14ac:dyDescent="0.25">
      <c r="A1126" s="67" t="s">
        <v>2989</v>
      </c>
    </row>
    <row r="1127" spans="1:1" x14ac:dyDescent="0.25">
      <c r="A1127" s="67" t="s">
        <v>3254</v>
      </c>
    </row>
    <row r="1128" spans="1:1" x14ac:dyDescent="0.25">
      <c r="A1128" s="67" t="s">
        <v>2785</v>
      </c>
    </row>
    <row r="1129" spans="1:1" x14ac:dyDescent="0.25">
      <c r="A1129" s="67" t="s">
        <v>3269</v>
      </c>
    </row>
    <row r="1130" spans="1:1" x14ac:dyDescent="0.25">
      <c r="A1130" s="67" t="s">
        <v>2933</v>
      </c>
    </row>
    <row r="1131" spans="1:1" x14ac:dyDescent="0.25">
      <c r="A1131" s="67" t="s">
        <v>1200</v>
      </c>
    </row>
    <row r="1132" spans="1:1" x14ac:dyDescent="0.25">
      <c r="A1132" s="67" t="s">
        <v>2824</v>
      </c>
    </row>
    <row r="1133" spans="1:1" x14ac:dyDescent="0.25">
      <c r="A1133" s="67" t="s">
        <v>3512</v>
      </c>
    </row>
    <row r="1134" spans="1:1" x14ac:dyDescent="0.25">
      <c r="A1134" s="67" t="s">
        <v>3518</v>
      </c>
    </row>
    <row r="1135" spans="1:1" x14ac:dyDescent="0.25">
      <c r="A1135" s="67" t="s">
        <v>3573</v>
      </c>
    </row>
    <row r="1136" spans="1:1" x14ac:dyDescent="0.25">
      <c r="A1136" s="67" t="s">
        <v>2839</v>
      </c>
    </row>
    <row r="1137" spans="1:1" x14ac:dyDescent="0.25">
      <c r="A1137" s="67" t="s">
        <v>1594</v>
      </c>
    </row>
    <row r="1138" spans="1:1" x14ac:dyDescent="0.25">
      <c r="A1138" s="67" t="s">
        <v>1338</v>
      </c>
    </row>
    <row r="1139" spans="1:1" x14ac:dyDescent="0.25">
      <c r="A1139" s="67" t="s">
        <v>2850</v>
      </c>
    </row>
    <row r="1140" spans="1:1" x14ac:dyDescent="0.25">
      <c r="A1140" s="67" t="s">
        <v>3014</v>
      </c>
    </row>
    <row r="1141" spans="1:1" x14ac:dyDescent="0.25">
      <c r="A1141" s="67" t="s">
        <v>3481</v>
      </c>
    </row>
    <row r="1142" spans="1:1" x14ac:dyDescent="0.25">
      <c r="A1142" s="67" t="s">
        <v>3325</v>
      </c>
    </row>
    <row r="1143" spans="1:1" x14ac:dyDescent="0.25">
      <c r="A1143" s="67" t="s">
        <v>1568</v>
      </c>
    </row>
    <row r="1144" spans="1:1" x14ac:dyDescent="0.25">
      <c r="A1144" s="67" t="s">
        <v>2841</v>
      </c>
    </row>
    <row r="1145" spans="1:1" x14ac:dyDescent="0.25">
      <c r="A1145" s="67" t="s">
        <v>1592</v>
      </c>
    </row>
    <row r="1146" spans="1:1" x14ac:dyDescent="0.25">
      <c r="A1146" s="67" t="s">
        <v>2881</v>
      </c>
    </row>
    <row r="1147" spans="1:1" x14ac:dyDescent="0.25">
      <c r="A1147" s="67" t="s">
        <v>3072</v>
      </c>
    </row>
    <row r="1148" spans="1:1" x14ac:dyDescent="0.25">
      <c r="A1148" s="67" t="s">
        <v>2935</v>
      </c>
    </row>
    <row r="1149" spans="1:1" x14ac:dyDescent="0.25">
      <c r="A1149" s="67" t="s">
        <v>2982</v>
      </c>
    </row>
    <row r="1150" spans="1:1" x14ac:dyDescent="0.25">
      <c r="A1150" s="67" t="s">
        <v>3237</v>
      </c>
    </row>
    <row r="1151" spans="1:1" x14ac:dyDescent="0.25">
      <c r="A1151" s="67" t="s">
        <v>3524</v>
      </c>
    </row>
    <row r="1152" spans="1:1" x14ac:dyDescent="0.25">
      <c r="A1152" s="67" t="s">
        <v>1521</v>
      </c>
    </row>
    <row r="1153" spans="1:1" x14ac:dyDescent="0.25">
      <c r="A1153" s="67" t="s">
        <v>3190</v>
      </c>
    </row>
    <row r="1154" spans="1:1" x14ac:dyDescent="0.25">
      <c r="A1154" s="67" t="s">
        <v>1406</v>
      </c>
    </row>
    <row r="1155" spans="1:1" x14ac:dyDescent="0.25">
      <c r="A1155" s="67" t="s">
        <v>3069</v>
      </c>
    </row>
    <row r="1156" spans="1:1" x14ac:dyDescent="0.25">
      <c r="A1156" s="67" t="s">
        <v>2842</v>
      </c>
    </row>
    <row r="1157" spans="1:1" x14ac:dyDescent="0.25">
      <c r="A1157" s="67" t="s">
        <v>2937</v>
      </c>
    </row>
    <row r="1158" spans="1:1" x14ac:dyDescent="0.25">
      <c r="A1158" s="67" t="s">
        <v>1245</v>
      </c>
    </row>
    <row r="1159" spans="1:1" x14ac:dyDescent="0.25">
      <c r="A1159" s="67" t="s">
        <v>1405</v>
      </c>
    </row>
    <row r="1160" spans="1:1" x14ac:dyDescent="0.25">
      <c r="A1160" s="67" t="s">
        <v>2796</v>
      </c>
    </row>
    <row r="1161" spans="1:1" x14ac:dyDescent="0.25">
      <c r="A1161" s="67" t="s">
        <v>1237</v>
      </c>
    </row>
    <row r="1162" spans="1:1" x14ac:dyDescent="0.25">
      <c r="A1162" s="67" t="s">
        <v>1461</v>
      </c>
    </row>
    <row r="1163" spans="1:1" x14ac:dyDescent="0.25">
      <c r="A1163" s="67" t="s">
        <v>3688</v>
      </c>
    </row>
    <row r="1164" spans="1:1" x14ac:dyDescent="0.25">
      <c r="A1164" s="67" t="s">
        <v>1512</v>
      </c>
    </row>
    <row r="1165" spans="1:1" x14ac:dyDescent="0.25">
      <c r="A1165" s="67" t="s">
        <v>3636</v>
      </c>
    </row>
    <row r="1166" spans="1:1" x14ac:dyDescent="0.25">
      <c r="A1166" s="67" t="s">
        <v>2922</v>
      </c>
    </row>
    <row r="1167" spans="1:1" x14ac:dyDescent="0.25">
      <c r="A1167" s="67" t="s">
        <v>2932</v>
      </c>
    </row>
    <row r="1168" spans="1:1" x14ac:dyDescent="0.25">
      <c r="A1168" s="67" t="s">
        <v>3586</v>
      </c>
    </row>
    <row r="1169" spans="1:1" x14ac:dyDescent="0.25">
      <c r="A1169" s="67" t="s">
        <v>1546</v>
      </c>
    </row>
    <row r="1170" spans="1:1" x14ac:dyDescent="0.25">
      <c r="A1170" s="67" t="s">
        <v>3041</v>
      </c>
    </row>
    <row r="1171" spans="1:1" x14ac:dyDescent="0.25">
      <c r="A1171" s="67" t="s">
        <v>3631</v>
      </c>
    </row>
    <row r="1172" spans="1:1" x14ac:dyDescent="0.25">
      <c r="A1172" s="67" t="s">
        <v>3567</v>
      </c>
    </row>
    <row r="1173" spans="1:1" x14ac:dyDescent="0.25">
      <c r="A1173" s="67" t="s">
        <v>3367</v>
      </c>
    </row>
    <row r="1174" spans="1:1" x14ac:dyDescent="0.25">
      <c r="A1174" s="67" t="s">
        <v>2950</v>
      </c>
    </row>
    <row r="1175" spans="1:1" x14ac:dyDescent="0.25">
      <c r="A1175" s="67" t="s">
        <v>1402</v>
      </c>
    </row>
    <row r="1176" spans="1:1" x14ac:dyDescent="0.25">
      <c r="A1176" s="67" t="s">
        <v>3084</v>
      </c>
    </row>
    <row r="1177" spans="1:1" x14ac:dyDescent="0.25">
      <c r="A1177" s="67" t="s">
        <v>1207</v>
      </c>
    </row>
    <row r="1178" spans="1:1" x14ac:dyDescent="0.25">
      <c r="A1178" s="67" t="s">
        <v>2755</v>
      </c>
    </row>
    <row r="1179" spans="1:1" x14ac:dyDescent="0.25">
      <c r="A1179" s="67" t="s">
        <v>3243</v>
      </c>
    </row>
    <row r="1180" spans="1:1" x14ac:dyDescent="0.25">
      <c r="A1180" s="67" t="s">
        <v>3513</v>
      </c>
    </row>
    <row r="1181" spans="1:1" x14ac:dyDescent="0.25">
      <c r="A1181" s="67" t="s">
        <v>1435</v>
      </c>
    </row>
    <row r="1182" spans="1:1" x14ac:dyDescent="0.25">
      <c r="A1182" s="67" t="s">
        <v>3349</v>
      </c>
    </row>
    <row r="1183" spans="1:1" x14ac:dyDescent="0.25">
      <c r="A1183" s="67" t="s">
        <v>3048</v>
      </c>
    </row>
    <row r="1184" spans="1:1" x14ac:dyDescent="0.25">
      <c r="A1184" s="67" t="s">
        <v>3498</v>
      </c>
    </row>
    <row r="1185" spans="1:1" x14ac:dyDescent="0.25">
      <c r="A1185" s="67" t="s">
        <v>1462</v>
      </c>
    </row>
    <row r="1186" spans="1:1" x14ac:dyDescent="0.25">
      <c r="A1186" s="67" t="s">
        <v>1148</v>
      </c>
    </row>
    <row r="1187" spans="1:1" x14ac:dyDescent="0.25">
      <c r="A1187" s="67" t="s">
        <v>2916</v>
      </c>
    </row>
    <row r="1188" spans="1:1" x14ac:dyDescent="0.25">
      <c r="A1188" s="67" t="s">
        <v>3102</v>
      </c>
    </row>
    <row r="1189" spans="1:1" x14ac:dyDescent="0.25">
      <c r="A1189" s="67" t="s">
        <v>1180</v>
      </c>
    </row>
    <row r="1190" spans="1:1" x14ac:dyDescent="0.25">
      <c r="A1190" s="67" t="s">
        <v>3689</v>
      </c>
    </row>
    <row r="1191" spans="1:1" x14ac:dyDescent="0.25">
      <c r="A1191" s="67" t="s">
        <v>1585</v>
      </c>
    </row>
    <row r="1192" spans="1:1" x14ac:dyDescent="0.25">
      <c r="A1192" s="67" t="s">
        <v>3475</v>
      </c>
    </row>
    <row r="1193" spans="1:1" x14ac:dyDescent="0.25">
      <c r="A1193" s="67" t="s">
        <v>2797</v>
      </c>
    </row>
    <row r="1194" spans="1:1" x14ac:dyDescent="0.25">
      <c r="A1194" s="67" t="s">
        <v>1491</v>
      </c>
    </row>
    <row r="1195" spans="1:1" x14ac:dyDescent="0.25">
      <c r="A1195" s="67" t="s">
        <v>2934</v>
      </c>
    </row>
    <row r="1196" spans="1:1" x14ac:dyDescent="0.25">
      <c r="A1196" s="67" t="s">
        <v>1464</v>
      </c>
    </row>
    <row r="1197" spans="1:1" x14ac:dyDescent="0.25">
      <c r="A1197" s="67" t="s">
        <v>2904</v>
      </c>
    </row>
    <row r="1198" spans="1:1" x14ac:dyDescent="0.25">
      <c r="A1198" s="67" t="s">
        <v>3520</v>
      </c>
    </row>
    <row r="1199" spans="1:1" x14ac:dyDescent="0.25">
      <c r="A1199" s="67" t="s">
        <v>1172</v>
      </c>
    </row>
    <row r="1200" spans="1:1" x14ac:dyDescent="0.25">
      <c r="A1200" s="67" t="s">
        <v>3143</v>
      </c>
    </row>
    <row r="1201" spans="1:1" x14ac:dyDescent="0.25">
      <c r="A1201" s="67" t="s">
        <v>391</v>
      </c>
    </row>
    <row r="1202" spans="1:1" x14ac:dyDescent="0.25">
      <c r="A1202" s="67" t="s">
        <v>1292</v>
      </c>
    </row>
    <row r="1203" spans="1:1" x14ac:dyDescent="0.25">
      <c r="A1203" s="67" t="s">
        <v>3596</v>
      </c>
    </row>
    <row r="1204" spans="1:1" x14ac:dyDescent="0.25">
      <c r="A1204" s="67" t="s">
        <v>2951</v>
      </c>
    </row>
    <row r="1205" spans="1:1" x14ac:dyDescent="0.25">
      <c r="A1205" s="67" t="s">
        <v>3208</v>
      </c>
    </row>
    <row r="1206" spans="1:1" x14ac:dyDescent="0.25">
      <c r="A1206" s="67" t="s">
        <v>3288</v>
      </c>
    </row>
    <row r="1207" spans="1:1" x14ac:dyDescent="0.25">
      <c r="A1207" s="67" t="s">
        <v>3274</v>
      </c>
    </row>
    <row r="1208" spans="1:1" x14ac:dyDescent="0.25">
      <c r="A1208" s="67" t="s">
        <v>3575</v>
      </c>
    </row>
    <row r="1209" spans="1:1" x14ac:dyDescent="0.25">
      <c r="A1209" s="67" t="s">
        <v>3608</v>
      </c>
    </row>
    <row r="1210" spans="1:1" x14ac:dyDescent="0.25">
      <c r="A1210" s="67" t="s">
        <v>3299</v>
      </c>
    </row>
    <row r="1211" spans="1:1" x14ac:dyDescent="0.25">
      <c r="A1211" s="67" t="s">
        <v>1289</v>
      </c>
    </row>
    <row r="1212" spans="1:1" x14ac:dyDescent="0.25">
      <c r="A1212" s="67" t="s">
        <v>2947</v>
      </c>
    </row>
    <row r="1213" spans="1:1" x14ac:dyDescent="0.25">
      <c r="A1213" s="67" t="s">
        <v>1392</v>
      </c>
    </row>
    <row r="1214" spans="1:1" x14ac:dyDescent="0.25">
      <c r="A1214" s="67" t="s">
        <v>3149</v>
      </c>
    </row>
    <row r="1215" spans="1:1" x14ac:dyDescent="0.25">
      <c r="A1215" s="67" t="s">
        <v>2910</v>
      </c>
    </row>
    <row r="1216" spans="1:1" x14ac:dyDescent="0.25">
      <c r="A1216" s="67" t="s">
        <v>2774</v>
      </c>
    </row>
    <row r="1217" spans="1:1" x14ac:dyDescent="0.25">
      <c r="A1217" s="67" t="s">
        <v>3045</v>
      </c>
    </row>
    <row r="1218" spans="1:1" x14ac:dyDescent="0.25">
      <c r="A1218" s="67" t="s">
        <v>3277</v>
      </c>
    </row>
    <row r="1219" spans="1:1" x14ac:dyDescent="0.25">
      <c r="A1219" s="67" t="s">
        <v>3531</v>
      </c>
    </row>
    <row r="1220" spans="1:1" x14ac:dyDescent="0.25">
      <c r="A1220" s="67" t="s">
        <v>3219</v>
      </c>
    </row>
    <row r="1221" spans="1:1" x14ac:dyDescent="0.25">
      <c r="A1221" s="67" t="s">
        <v>3500</v>
      </c>
    </row>
    <row r="1222" spans="1:1" x14ac:dyDescent="0.25">
      <c r="A1222" s="67" t="s">
        <v>2759</v>
      </c>
    </row>
    <row r="1223" spans="1:1" x14ac:dyDescent="0.25">
      <c r="A1223" s="67" t="s">
        <v>3324</v>
      </c>
    </row>
    <row r="1224" spans="1:1" x14ac:dyDescent="0.25">
      <c r="A1224" s="67" t="s">
        <v>3120</v>
      </c>
    </row>
    <row r="1225" spans="1:1" x14ac:dyDescent="0.25">
      <c r="A1225" s="67" t="s">
        <v>3110</v>
      </c>
    </row>
    <row r="1226" spans="1:1" x14ac:dyDescent="0.25">
      <c r="A1226" s="67" t="s">
        <v>1436</v>
      </c>
    </row>
    <row r="1227" spans="1:1" x14ac:dyDescent="0.25">
      <c r="A1227" s="67" t="s">
        <v>3665</v>
      </c>
    </row>
    <row r="1228" spans="1:1" x14ac:dyDescent="0.25">
      <c r="A1228" s="67" t="s">
        <v>3007</v>
      </c>
    </row>
    <row r="1229" spans="1:1" x14ac:dyDescent="0.25">
      <c r="A1229" s="67" t="s">
        <v>1371</v>
      </c>
    </row>
    <row r="1230" spans="1:1" x14ac:dyDescent="0.25">
      <c r="A1230" s="67" t="s">
        <v>2983</v>
      </c>
    </row>
    <row r="1231" spans="1:1" x14ac:dyDescent="0.25">
      <c r="A1231" s="67" t="s">
        <v>1198</v>
      </c>
    </row>
    <row r="1232" spans="1:1" x14ac:dyDescent="0.25">
      <c r="A1232" s="67" t="s">
        <v>1236</v>
      </c>
    </row>
    <row r="1233" spans="1:1" x14ac:dyDescent="0.25">
      <c r="A1233" s="67" t="s">
        <v>3094</v>
      </c>
    </row>
    <row r="1234" spans="1:1" x14ac:dyDescent="0.25">
      <c r="A1234" s="67" t="s">
        <v>3085</v>
      </c>
    </row>
    <row r="1235" spans="1:1" x14ac:dyDescent="0.25">
      <c r="A1235" s="67" t="s">
        <v>3381</v>
      </c>
    </row>
    <row r="1236" spans="1:1" x14ac:dyDescent="0.25">
      <c r="A1236" s="67" t="s">
        <v>3198</v>
      </c>
    </row>
    <row r="1237" spans="1:1" x14ac:dyDescent="0.25">
      <c r="A1237" s="67" t="s">
        <v>2917</v>
      </c>
    </row>
    <row r="1238" spans="1:1" x14ac:dyDescent="0.25">
      <c r="A1238" s="67" t="s">
        <v>2936</v>
      </c>
    </row>
    <row r="1239" spans="1:1" x14ac:dyDescent="0.25">
      <c r="A1239" s="67" t="s">
        <v>2963</v>
      </c>
    </row>
    <row r="1240" spans="1:1" x14ac:dyDescent="0.25">
      <c r="A1240" s="67" t="s">
        <v>3033</v>
      </c>
    </row>
    <row r="1241" spans="1:1" x14ac:dyDescent="0.25">
      <c r="A1241" s="67" t="s">
        <v>2927</v>
      </c>
    </row>
    <row r="1242" spans="1:1" x14ac:dyDescent="0.25">
      <c r="A1242" s="67" t="s">
        <v>3038</v>
      </c>
    </row>
    <row r="1243" spans="1:1" x14ac:dyDescent="0.25">
      <c r="A1243" s="67" t="s">
        <v>2880</v>
      </c>
    </row>
    <row r="1244" spans="1:1" x14ac:dyDescent="0.25">
      <c r="A1244" s="67" t="s">
        <v>3305</v>
      </c>
    </row>
    <row r="1245" spans="1:1" x14ac:dyDescent="0.25">
      <c r="A1245" s="67" t="s">
        <v>3526</v>
      </c>
    </row>
    <row r="1246" spans="1:1" x14ac:dyDescent="0.25">
      <c r="A1246" s="67" t="s">
        <v>3359</v>
      </c>
    </row>
    <row r="1247" spans="1:1" x14ac:dyDescent="0.25">
      <c r="A1247" s="67" t="s">
        <v>3599</v>
      </c>
    </row>
    <row r="1248" spans="1:1" x14ac:dyDescent="0.25">
      <c r="A1248" s="67" t="s">
        <v>3279</v>
      </c>
    </row>
    <row r="1249" spans="1:1" x14ac:dyDescent="0.25">
      <c r="A1249" s="67" t="s">
        <v>1458</v>
      </c>
    </row>
    <row r="1250" spans="1:1" x14ac:dyDescent="0.25">
      <c r="A1250" s="67" t="s">
        <v>1218</v>
      </c>
    </row>
    <row r="1251" spans="1:1" x14ac:dyDescent="0.25">
      <c r="A1251" s="67" t="s">
        <v>3529</v>
      </c>
    </row>
    <row r="1252" spans="1:1" x14ac:dyDescent="0.25">
      <c r="A1252" s="67" t="s">
        <v>3557</v>
      </c>
    </row>
    <row r="1253" spans="1:1" x14ac:dyDescent="0.25">
      <c r="A1253" s="67" t="s">
        <v>1513</v>
      </c>
    </row>
    <row r="1254" spans="1:1" x14ac:dyDescent="0.25">
      <c r="A1254" s="67" t="s">
        <v>3607</v>
      </c>
    </row>
    <row r="1255" spans="1:1" x14ac:dyDescent="0.25">
      <c r="A1255" s="67" t="s">
        <v>3116</v>
      </c>
    </row>
    <row r="1256" spans="1:1" x14ac:dyDescent="0.25">
      <c r="A1256" s="67" t="s">
        <v>3188</v>
      </c>
    </row>
    <row r="1257" spans="1:1" x14ac:dyDescent="0.25">
      <c r="A1257" s="67" t="s">
        <v>1548</v>
      </c>
    </row>
    <row r="1258" spans="1:1" x14ac:dyDescent="0.25">
      <c r="A1258" s="67" t="s">
        <v>3074</v>
      </c>
    </row>
    <row r="1259" spans="1:1" x14ac:dyDescent="0.25">
      <c r="A1259" s="67" t="s">
        <v>2928</v>
      </c>
    </row>
    <row r="1260" spans="1:1" x14ac:dyDescent="0.25">
      <c r="A1260" s="67" t="s">
        <v>3186</v>
      </c>
    </row>
    <row r="1261" spans="1:1" x14ac:dyDescent="0.25">
      <c r="A1261" s="67" t="s">
        <v>1163</v>
      </c>
    </row>
    <row r="1262" spans="1:1" x14ac:dyDescent="0.25">
      <c r="A1262" s="67" t="s">
        <v>3133</v>
      </c>
    </row>
    <row r="1263" spans="1:1" x14ac:dyDescent="0.25">
      <c r="A1263" s="67" t="s">
        <v>3374</v>
      </c>
    </row>
    <row r="1264" spans="1:1" x14ac:dyDescent="0.25">
      <c r="A1264" s="67" t="s">
        <v>3648</v>
      </c>
    </row>
    <row r="1265" spans="1:1" x14ac:dyDescent="0.25">
      <c r="A1265" s="67" t="s">
        <v>3602</v>
      </c>
    </row>
    <row r="1266" spans="1:1" x14ac:dyDescent="0.25">
      <c r="A1266" s="67" t="s">
        <v>3511</v>
      </c>
    </row>
    <row r="1267" spans="1:1" x14ac:dyDescent="0.25">
      <c r="A1267" s="67" t="s">
        <v>2971</v>
      </c>
    </row>
    <row r="1268" spans="1:1" x14ac:dyDescent="0.25">
      <c r="A1268" s="67" t="s">
        <v>2837</v>
      </c>
    </row>
    <row r="1269" spans="1:1" x14ac:dyDescent="0.25">
      <c r="A1269" s="67" t="s">
        <v>3258</v>
      </c>
    </row>
    <row r="1270" spans="1:1" x14ac:dyDescent="0.25">
      <c r="A1270" s="67" t="s">
        <v>3125</v>
      </c>
    </row>
    <row r="1271" spans="1:1" x14ac:dyDescent="0.25">
      <c r="A1271" s="67" t="s">
        <v>1340</v>
      </c>
    </row>
    <row r="1272" spans="1:1" x14ac:dyDescent="0.25">
      <c r="A1272" s="67" t="s">
        <v>3505</v>
      </c>
    </row>
    <row r="1273" spans="1:1" x14ac:dyDescent="0.25">
      <c r="A1273" s="67" t="s">
        <v>1528</v>
      </c>
    </row>
    <row r="1274" spans="1:1" x14ac:dyDescent="0.25">
      <c r="A1274" s="67" t="s">
        <v>1307</v>
      </c>
    </row>
    <row r="1275" spans="1:1" x14ac:dyDescent="0.25">
      <c r="A1275" s="67" t="s">
        <v>2872</v>
      </c>
    </row>
    <row r="1276" spans="1:1" x14ac:dyDescent="0.25">
      <c r="A1276" s="67" t="s">
        <v>3666</v>
      </c>
    </row>
    <row r="1277" spans="1:1" x14ac:dyDescent="0.25">
      <c r="A1277" s="67" t="s">
        <v>2748</v>
      </c>
    </row>
    <row r="1278" spans="1:1" x14ac:dyDescent="0.25">
      <c r="A1278" s="67" t="s">
        <v>3224</v>
      </c>
    </row>
    <row r="1279" spans="1:1" x14ac:dyDescent="0.25">
      <c r="A1279" s="67" t="s">
        <v>3150</v>
      </c>
    </row>
    <row r="1280" spans="1:1" x14ac:dyDescent="0.25">
      <c r="A1280" s="67" t="s">
        <v>3499</v>
      </c>
    </row>
    <row r="1281" spans="1:1" x14ac:dyDescent="0.25">
      <c r="A1281" s="67" t="s">
        <v>3339</v>
      </c>
    </row>
    <row r="1282" spans="1:1" x14ac:dyDescent="0.25">
      <c r="A1282" s="67" t="s">
        <v>3627</v>
      </c>
    </row>
    <row r="1283" spans="1:1" x14ac:dyDescent="0.25">
      <c r="A1283" s="67" t="s">
        <v>3108</v>
      </c>
    </row>
    <row r="1284" spans="1:1" x14ac:dyDescent="0.25">
      <c r="A1284" s="67" t="s">
        <v>3616</v>
      </c>
    </row>
    <row r="1285" spans="1:1" x14ac:dyDescent="0.25">
      <c r="A1285" s="67" t="s">
        <v>3114</v>
      </c>
    </row>
    <row r="1286" spans="1:1" x14ac:dyDescent="0.25">
      <c r="A1286" s="67" t="s">
        <v>1469</v>
      </c>
    </row>
    <row r="1287" spans="1:1" x14ac:dyDescent="0.25">
      <c r="A1287" s="67" t="s">
        <v>1362</v>
      </c>
    </row>
    <row r="1288" spans="1:1" x14ac:dyDescent="0.25">
      <c r="A1288" s="67" t="s">
        <v>2828</v>
      </c>
    </row>
    <row r="1289" spans="1:1" x14ac:dyDescent="0.25">
      <c r="A1289" s="67" t="s">
        <v>3595</v>
      </c>
    </row>
    <row r="1290" spans="1:1" x14ac:dyDescent="0.25">
      <c r="A1290" s="67" t="s">
        <v>2742</v>
      </c>
    </row>
    <row r="1291" spans="1:1" x14ac:dyDescent="0.25">
      <c r="A1291" s="67" t="s">
        <v>1439</v>
      </c>
    </row>
    <row r="1292" spans="1:1" x14ac:dyDescent="0.25">
      <c r="A1292" s="67" t="s">
        <v>2900</v>
      </c>
    </row>
    <row r="1293" spans="1:1" x14ac:dyDescent="0.25">
      <c r="A1293" s="67" t="s">
        <v>3532</v>
      </c>
    </row>
    <row r="1294" spans="1:1" x14ac:dyDescent="0.25">
      <c r="A1294" s="67" t="s">
        <v>3628</v>
      </c>
    </row>
    <row r="1295" spans="1:1" x14ac:dyDescent="0.25">
      <c r="A1295" s="67" t="s">
        <v>1542</v>
      </c>
    </row>
    <row r="1296" spans="1:1" x14ac:dyDescent="0.25">
      <c r="A1296" s="67" t="s">
        <v>3046</v>
      </c>
    </row>
    <row r="1297" spans="1:1" x14ac:dyDescent="0.25">
      <c r="A1297" s="67" t="s">
        <v>2888</v>
      </c>
    </row>
    <row r="1298" spans="1:1" x14ac:dyDescent="0.25">
      <c r="A1298" s="67" t="s">
        <v>3259</v>
      </c>
    </row>
    <row r="1299" spans="1:1" x14ac:dyDescent="0.25">
      <c r="A1299" s="67" t="s">
        <v>3366</v>
      </c>
    </row>
    <row r="1300" spans="1:1" x14ac:dyDescent="0.25">
      <c r="A1300" s="67" t="s">
        <v>3610</v>
      </c>
    </row>
    <row r="1301" spans="1:1" x14ac:dyDescent="0.25">
      <c r="A1301" s="67" t="s">
        <v>3621</v>
      </c>
    </row>
    <row r="1302" spans="1:1" x14ac:dyDescent="0.25">
      <c r="A1302" s="67" t="s">
        <v>1446</v>
      </c>
    </row>
    <row r="1303" spans="1:1" x14ac:dyDescent="0.25">
      <c r="A1303" s="67" t="s">
        <v>1291</v>
      </c>
    </row>
    <row r="1304" spans="1:1" x14ac:dyDescent="0.25">
      <c r="A1304" s="67" t="s">
        <v>1425</v>
      </c>
    </row>
    <row r="1305" spans="1:1" x14ac:dyDescent="0.25">
      <c r="A1305" s="67" t="s">
        <v>2973</v>
      </c>
    </row>
    <row r="1306" spans="1:1" x14ac:dyDescent="0.25">
      <c r="A1306" s="67" t="s">
        <v>1490</v>
      </c>
    </row>
    <row r="1307" spans="1:1" x14ac:dyDescent="0.25">
      <c r="A1307" s="67" t="s">
        <v>1431</v>
      </c>
    </row>
    <row r="1308" spans="1:1" x14ac:dyDescent="0.25">
      <c r="A1308" s="67" t="s">
        <v>1322</v>
      </c>
    </row>
    <row r="1309" spans="1:1" x14ac:dyDescent="0.25">
      <c r="A1309" s="67" t="s">
        <v>3266</v>
      </c>
    </row>
    <row r="1310" spans="1:1" x14ac:dyDescent="0.25">
      <c r="A1310" s="67" t="s">
        <v>1310</v>
      </c>
    </row>
    <row r="1311" spans="1:1" x14ac:dyDescent="0.25">
      <c r="A1311" s="67" t="s">
        <v>1215</v>
      </c>
    </row>
    <row r="1312" spans="1:1" x14ac:dyDescent="0.25">
      <c r="A1312" s="67" t="s">
        <v>3554</v>
      </c>
    </row>
    <row r="1313" spans="1:1" x14ac:dyDescent="0.25">
      <c r="A1313" s="67" t="s">
        <v>3197</v>
      </c>
    </row>
    <row r="1314" spans="1:1" x14ac:dyDescent="0.25">
      <c r="A1314" s="67" t="s">
        <v>3593</v>
      </c>
    </row>
    <row r="1315" spans="1:1" x14ac:dyDescent="0.25">
      <c r="A1315" s="67" t="s">
        <v>1194</v>
      </c>
    </row>
    <row r="1316" spans="1:1" x14ac:dyDescent="0.25">
      <c r="A1316" s="67" t="s">
        <v>1341</v>
      </c>
    </row>
    <row r="1317" spans="1:1" x14ac:dyDescent="0.25">
      <c r="A1317" s="67" t="s">
        <v>1287</v>
      </c>
    </row>
    <row r="1318" spans="1:1" x14ac:dyDescent="0.25">
      <c r="A1318" s="67" t="s">
        <v>1299</v>
      </c>
    </row>
    <row r="1319" spans="1:1" x14ac:dyDescent="0.25">
      <c r="A1319" s="67" t="s">
        <v>3092</v>
      </c>
    </row>
    <row r="1320" spans="1:1" x14ac:dyDescent="0.25">
      <c r="A1320" s="67" t="s">
        <v>2929</v>
      </c>
    </row>
    <row r="1321" spans="1:1" x14ac:dyDescent="0.25">
      <c r="A1321" s="67" t="s">
        <v>3535</v>
      </c>
    </row>
    <row r="1322" spans="1:1" x14ac:dyDescent="0.25">
      <c r="A1322" s="67" t="s">
        <v>3619</v>
      </c>
    </row>
    <row r="1323" spans="1:1" x14ac:dyDescent="0.25">
      <c r="A1323" s="67" t="s">
        <v>3137</v>
      </c>
    </row>
    <row r="1324" spans="1:1" x14ac:dyDescent="0.25">
      <c r="A1324" s="67" t="s">
        <v>3127</v>
      </c>
    </row>
    <row r="1325" spans="1:1" x14ac:dyDescent="0.25">
      <c r="A1325" s="67" t="s">
        <v>3694</v>
      </c>
    </row>
    <row r="1326" spans="1:1" x14ac:dyDescent="0.25">
      <c r="A1326" s="67" t="s">
        <v>3331</v>
      </c>
    </row>
    <row r="1327" spans="1:1" x14ac:dyDescent="0.25">
      <c r="A1327" s="67" t="s">
        <v>3071</v>
      </c>
    </row>
    <row r="1328" spans="1:1" x14ac:dyDescent="0.25">
      <c r="A1328" s="67" t="s">
        <v>1473</v>
      </c>
    </row>
    <row r="1329" spans="1:1" x14ac:dyDescent="0.25">
      <c r="A1329" s="67" t="s">
        <v>2969</v>
      </c>
    </row>
    <row r="1330" spans="1:1" x14ac:dyDescent="0.25">
      <c r="A1330" s="67" t="s">
        <v>3056</v>
      </c>
    </row>
    <row r="1331" spans="1:1" x14ac:dyDescent="0.25">
      <c r="A1331" s="67" t="s">
        <v>2795</v>
      </c>
    </row>
    <row r="1332" spans="1:1" x14ac:dyDescent="0.25">
      <c r="A1332" s="67" t="s">
        <v>3611</v>
      </c>
    </row>
    <row r="1333" spans="1:1" x14ac:dyDescent="0.25">
      <c r="A1333" s="67" t="s">
        <v>1157</v>
      </c>
    </row>
    <row r="1334" spans="1:1" x14ac:dyDescent="0.25">
      <c r="A1334" s="67" t="s">
        <v>3364</v>
      </c>
    </row>
    <row r="1335" spans="1:1" x14ac:dyDescent="0.25">
      <c r="A1335" s="67" t="s">
        <v>1475</v>
      </c>
    </row>
    <row r="1336" spans="1:1" x14ac:dyDescent="0.25">
      <c r="A1336" s="67" t="s">
        <v>2962</v>
      </c>
    </row>
    <row r="1337" spans="1:1" x14ac:dyDescent="0.25">
      <c r="A1337" s="67" t="s">
        <v>2972</v>
      </c>
    </row>
    <row r="1338" spans="1:1" x14ac:dyDescent="0.25">
      <c r="A1338" s="67" t="s">
        <v>1380</v>
      </c>
    </row>
    <row r="1339" spans="1:1" x14ac:dyDescent="0.25">
      <c r="A1339" s="67" t="s">
        <v>1413</v>
      </c>
    </row>
    <row r="1340" spans="1:1" x14ac:dyDescent="0.25">
      <c r="A1340" s="67" t="s">
        <v>3064</v>
      </c>
    </row>
    <row r="1341" spans="1:1" x14ac:dyDescent="0.25">
      <c r="A1341" s="67" t="s">
        <v>3612</v>
      </c>
    </row>
    <row r="1342" spans="1:1" x14ac:dyDescent="0.25">
      <c r="A1342" s="67" t="s">
        <v>3546</v>
      </c>
    </row>
    <row r="1343" spans="1:1" x14ac:dyDescent="0.25">
      <c r="A1343" s="67" t="s">
        <v>2735</v>
      </c>
    </row>
    <row r="1344" spans="1:1" x14ac:dyDescent="0.25">
      <c r="A1344" s="67" t="s">
        <v>1583</v>
      </c>
    </row>
    <row r="1345" spans="1:1" x14ac:dyDescent="0.25">
      <c r="A1345" s="67" t="s">
        <v>1397</v>
      </c>
    </row>
    <row r="1346" spans="1:1" x14ac:dyDescent="0.25">
      <c r="A1346" s="67" t="s">
        <v>1191</v>
      </c>
    </row>
    <row r="1347" spans="1:1" x14ac:dyDescent="0.25">
      <c r="A1347" s="67" t="s">
        <v>1216</v>
      </c>
    </row>
    <row r="1348" spans="1:1" x14ac:dyDescent="0.25">
      <c r="A1348"/>
    </row>
    <row r="1349" spans="1:1" x14ac:dyDescent="0.25">
      <c r="A1349"/>
    </row>
    <row r="1350" spans="1:1" x14ac:dyDescent="0.25">
      <c r="A1350"/>
    </row>
    <row r="1351" spans="1:1" x14ac:dyDescent="0.25">
      <c r="A1351"/>
    </row>
    <row r="1352" spans="1:1" x14ac:dyDescent="0.25">
      <c r="A1352"/>
    </row>
    <row r="1353" spans="1:1" x14ac:dyDescent="0.25">
      <c r="A1353"/>
    </row>
    <row r="1354" spans="1:1" x14ac:dyDescent="0.25">
      <c r="A1354"/>
    </row>
    <row r="1355" spans="1:1" x14ac:dyDescent="0.25">
      <c r="A1355"/>
    </row>
    <row r="1356" spans="1:1" x14ac:dyDescent="0.25">
      <c r="A1356"/>
    </row>
    <row r="1357" spans="1:1" x14ac:dyDescent="0.25">
      <c r="A1357"/>
    </row>
    <row r="1358" spans="1:1" x14ac:dyDescent="0.25">
      <c r="A1358"/>
    </row>
    <row r="1359" spans="1:1" x14ac:dyDescent="0.25">
      <c r="A1359"/>
    </row>
    <row r="1360" spans="1:1" x14ac:dyDescent="0.25">
      <c r="A1360"/>
    </row>
    <row r="1361" spans="1:1" x14ac:dyDescent="0.25">
      <c r="A1361"/>
    </row>
    <row r="1362" spans="1:1" x14ac:dyDescent="0.25">
      <c r="A1362"/>
    </row>
    <row r="1363" spans="1:1" x14ac:dyDescent="0.25">
      <c r="A1363"/>
    </row>
    <row r="1364" spans="1:1" x14ac:dyDescent="0.25">
      <c r="A1364"/>
    </row>
    <row r="1365" spans="1:1" x14ac:dyDescent="0.25">
      <c r="A1365"/>
    </row>
    <row r="1366" spans="1:1" x14ac:dyDescent="0.25">
      <c r="A1366"/>
    </row>
    <row r="1367" spans="1:1" x14ac:dyDescent="0.25">
      <c r="A1367"/>
    </row>
    <row r="1368" spans="1:1" x14ac:dyDescent="0.25">
      <c r="A1368"/>
    </row>
    <row r="1369" spans="1:1" x14ac:dyDescent="0.25">
      <c r="A1369"/>
    </row>
    <row r="1370" spans="1:1" x14ac:dyDescent="0.25">
      <c r="A1370"/>
    </row>
    <row r="1371" spans="1:1" x14ac:dyDescent="0.25">
      <c r="A1371"/>
    </row>
    <row r="1372" spans="1:1" x14ac:dyDescent="0.25">
      <c r="A1372"/>
    </row>
    <row r="1373" spans="1:1" x14ac:dyDescent="0.25">
      <c r="A1373"/>
    </row>
    <row r="1374" spans="1:1" x14ac:dyDescent="0.25">
      <c r="A1374"/>
    </row>
    <row r="1375" spans="1:1" x14ac:dyDescent="0.25">
      <c r="A1375"/>
    </row>
    <row r="1376" spans="1:1" x14ac:dyDescent="0.25">
      <c r="A1376"/>
    </row>
    <row r="1377" spans="1:1" x14ac:dyDescent="0.25">
      <c r="A1377"/>
    </row>
    <row r="1378" spans="1:1" x14ac:dyDescent="0.25">
      <c r="A1378"/>
    </row>
    <row r="1379" spans="1:1" x14ac:dyDescent="0.25">
      <c r="A1379"/>
    </row>
    <row r="1380" spans="1:1" x14ac:dyDescent="0.25">
      <c r="A1380"/>
    </row>
    <row r="1381" spans="1:1" x14ac:dyDescent="0.25">
      <c r="A1381"/>
    </row>
    <row r="1382" spans="1:1" x14ac:dyDescent="0.25">
      <c r="A1382"/>
    </row>
    <row r="1383" spans="1:1" x14ac:dyDescent="0.25">
      <c r="A1383"/>
    </row>
    <row r="1384" spans="1:1" x14ac:dyDescent="0.25">
      <c r="A1384"/>
    </row>
    <row r="1385" spans="1:1" x14ac:dyDescent="0.25">
      <c r="A1385"/>
    </row>
    <row r="1386" spans="1:1" x14ac:dyDescent="0.25">
      <c r="A1386"/>
    </row>
    <row r="1387" spans="1:1" x14ac:dyDescent="0.25">
      <c r="A1387"/>
    </row>
    <row r="1388" spans="1:1" x14ac:dyDescent="0.25">
      <c r="A1388"/>
    </row>
    <row r="1389" spans="1:1" x14ac:dyDescent="0.25">
      <c r="A1389"/>
    </row>
    <row r="1390" spans="1:1" x14ac:dyDescent="0.25">
      <c r="A1390"/>
    </row>
    <row r="1391" spans="1:1" x14ac:dyDescent="0.25">
      <c r="A1391"/>
    </row>
    <row r="1392" spans="1:1" x14ac:dyDescent="0.25">
      <c r="A1392"/>
    </row>
    <row r="1393" spans="1:1" x14ac:dyDescent="0.25">
      <c r="A1393"/>
    </row>
    <row r="1394" spans="1:1" x14ac:dyDescent="0.25">
      <c r="A1394"/>
    </row>
    <row r="1395" spans="1:1" x14ac:dyDescent="0.25">
      <c r="A1395"/>
    </row>
    <row r="1396" spans="1:1" x14ac:dyDescent="0.25">
      <c r="A1396"/>
    </row>
    <row r="1397" spans="1:1" x14ac:dyDescent="0.25">
      <c r="A1397"/>
    </row>
    <row r="1398" spans="1:1" x14ac:dyDescent="0.25">
      <c r="A1398"/>
    </row>
    <row r="1399" spans="1:1" x14ac:dyDescent="0.25">
      <c r="A1399"/>
    </row>
    <row r="1400" spans="1:1" x14ac:dyDescent="0.25">
      <c r="A1400"/>
    </row>
    <row r="1401" spans="1:1" x14ac:dyDescent="0.25">
      <c r="A1401"/>
    </row>
    <row r="1402" spans="1:1" x14ac:dyDescent="0.25">
      <c r="A1402"/>
    </row>
    <row r="1403" spans="1:1" x14ac:dyDescent="0.25">
      <c r="A1403"/>
    </row>
    <row r="1404" spans="1:1" x14ac:dyDescent="0.25">
      <c r="A1404"/>
    </row>
    <row r="1405" spans="1:1" x14ac:dyDescent="0.25">
      <c r="A1405"/>
    </row>
    <row r="1406" spans="1:1" x14ac:dyDescent="0.25">
      <c r="A1406"/>
    </row>
    <row r="1407" spans="1:1" x14ac:dyDescent="0.25">
      <c r="A1407"/>
    </row>
    <row r="1408" spans="1:1" x14ac:dyDescent="0.25">
      <c r="A1408"/>
    </row>
    <row r="1409" spans="1:1" x14ac:dyDescent="0.25">
      <c r="A1409"/>
    </row>
    <row r="1410" spans="1:1" x14ac:dyDescent="0.25">
      <c r="A1410"/>
    </row>
    <row r="1411" spans="1:1" x14ac:dyDescent="0.25">
      <c r="A1411"/>
    </row>
    <row r="1412" spans="1:1" x14ac:dyDescent="0.25">
      <c r="A1412"/>
    </row>
    <row r="1413" spans="1:1" x14ac:dyDescent="0.25">
      <c r="A1413"/>
    </row>
    <row r="1414" spans="1:1" x14ac:dyDescent="0.25">
      <c r="A1414"/>
    </row>
    <row r="1415" spans="1:1" x14ac:dyDescent="0.25">
      <c r="A1415"/>
    </row>
    <row r="1416" spans="1:1" x14ac:dyDescent="0.25">
      <c r="A1416"/>
    </row>
    <row r="1417" spans="1:1" x14ac:dyDescent="0.25">
      <c r="A1417"/>
    </row>
    <row r="1418" spans="1:1" x14ac:dyDescent="0.25">
      <c r="A1418"/>
    </row>
    <row r="1419" spans="1:1" x14ac:dyDescent="0.25">
      <c r="A1419"/>
    </row>
    <row r="1420" spans="1:1" x14ac:dyDescent="0.25">
      <c r="A1420"/>
    </row>
    <row r="1421" spans="1:1" x14ac:dyDescent="0.25">
      <c r="A1421"/>
    </row>
    <row r="1422" spans="1:1" x14ac:dyDescent="0.25">
      <c r="A1422"/>
    </row>
    <row r="1423" spans="1:1" x14ac:dyDescent="0.25">
      <c r="A1423"/>
    </row>
    <row r="1424" spans="1:1" x14ac:dyDescent="0.25">
      <c r="A1424"/>
    </row>
    <row r="1425" spans="1:1" x14ac:dyDescent="0.25">
      <c r="A1425"/>
    </row>
    <row r="1426" spans="1:1" x14ac:dyDescent="0.25">
      <c r="A1426"/>
    </row>
    <row r="1427" spans="1:1" x14ac:dyDescent="0.25">
      <c r="A1427"/>
    </row>
    <row r="1428" spans="1:1" x14ac:dyDescent="0.25">
      <c r="A1428"/>
    </row>
    <row r="1429" spans="1:1" x14ac:dyDescent="0.25">
      <c r="A1429"/>
    </row>
    <row r="1430" spans="1:1" x14ac:dyDescent="0.25">
      <c r="A1430"/>
    </row>
    <row r="1431" spans="1:1" x14ac:dyDescent="0.25">
      <c r="A1431"/>
    </row>
    <row r="1432" spans="1:1" x14ac:dyDescent="0.25">
      <c r="A1432"/>
    </row>
    <row r="1433" spans="1:1" x14ac:dyDescent="0.25">
      <c r="A1433"/>
    </row>
    <row r="1434" spans="1:1" x14ac:dyDescent="0.25">
      <c r="A1434"/>
    </row>
    <row r="1435" spans="1:1" x14ac:dyDescent="0.25">
      <c r="A1435"/>
    </row>
    <row r="1436" spans="1:1" x14ac:dyDescent="0.25">
      <c r="A1436"/>
    </row>
    <row r="1437" spans="1:1" x14ac:dyDescent="0.25">
      <c r="A1437"/>
    </row>
    <row r="1438" spans="1:1" x14ac:dyDescent="0.25">
      <c r="A1438"/>
    </row>
    <row r="1439" spans="1:1" x14ac:dyDescent="0.25">
      <c r="A1439"/>
    </row>
    <row r="1440" spans="1:1" x14ac:dyDescent="0.25">
      <c r="A1440"/>
    </row>
    <row r="1441" spans="1:1" x14ac:dyDescent="0.25">
      <c r="A1441"/>
    </row>
    <row r="1442" spans="1:1" x14ac:dyDescent="0.25">
      <c r="A1442"/>
    </row>
    <row r="1443" spans="1:1" x14ac:dyDescent="0.25">
      <c r="A1443"/>
    </row>
    <row r="1444" spans="1:1" x14ac:dyDescent="0.25">
      <c r="A1444"/>
    </row>
    <row r="1445" spans="1:1" x14ac:dyDescent="0.25">
      <c r="A1445"/>
    </row>
    <row r="1446" spans="1:1" x14ac:dyDescent="0.25">
      <c r="A1446"/>
    </row>
    <row r="1447" spans="1:1" x14ac:dyDescent="0.25">
      <c r="A1447"/>
    </row>
    <row r="1448" spans="1:1" x14ac:dyDescent="0.25">
      <c r="A1448"/>
    </row>
    <row r="1449" spans="1:1" x14ac:dyDescent="0.25">
      <c r="A1449"/>
    </row>
    <row r="1450" spans="1:1" x14ac:dyDescent="0.25">
      <c r="A1450"/>
    </row>
    <row r="1451" spans="1:1" x14ac:dyDescent="0.25">
      <c r="A1451"/>
    </row>
    <row r="1452" spans="1:1" x14ac:dyDescent="0.25">
      <c r="A1452"/>
    </row>
    <row r="1453" spans="1:1" x14ac:dyDescent="0.25">
      <c r="A1453"/>
    </row>
    <row r="1454" spans="1:1" x14ac:dyDescent="0.25">
      <c r="A1454"/>
    </row>
    <row r="1455" spans="1:1" x14ac:dyDescent="0.25">
      <c r="A1455"/>
    </row>
    <row r="1456" spans="1:1" x14ac:dyDescent="0.25">
      <c r="A1456"/>
    </row>
    <row r="1457" spans="1:1" x14ac:dyDescent="0.25">
      <c r="A1457"/>
    </row>
    <row r="1458" spans="1:1" x14ac:dyDescent="0.25">
      <c r="A1458"/>
    </row>
    <row r="1459" spans="1:1" x14ac:dyDescent="0.25">
      <c r="A1459"/>
    </row>
    <row r="1460" spans="1:1" x14ac:dyDescent="0.25">
      <c r="A1460"/>
    </row>
    <row r="1461" spans="1:1" x14ac:dyDescent="0.25">
      <c r="A1461"/>
    </row>
    <row r="1462" spans="1:1" x14ac:dyDescent="0.25">
      <c r="A1462"/>
    </row>
    <row r="1463" spans="1:1" x14ac:dyDescent="0.25">
      <c r="A1463"/>
    </row>
    <row r="1464" spans="1:1" x14ac:dyDescent="0.25">
      <c r="A1464"/>
    </row>
    <row r="1465" spans="1:1" x14ac:dyDescent="0.25">
      <c r="A1465"/>
    </row>
    <row r="1466" spans="1:1" x14ac:dyDescent="0.25">
      <c r="A1466"/>
    </row>
    <row r="1467" spans="1:1" x14ac:dyDescent="0.25">
      <c r="A1467"/>
    </row>
    <row r="1468" spans="1:1" x14ac:dyDescent="0.25">
      <c r="A1468"/>
    </row>
    <row r="1469" spans="1:1" x14ac:dyDescent="0.25">
      <c r="A1469"/>
    </row>
    <row r="1470" spans="1:1" x14ac:dyDescent="0.25">
      <c r="A1470"/>
    </row>
    <row r="1471" spans="1:1" x14ac:dyDescent="0.25">
      <c r="A1471"/>
    </row>
    <row r="1472" spans="1:1" x14ac:dyDescent="0.25">
      <c r="A1472"/>
    </row>
    <row r="1473" spans="1:1" x14ac:dyDescent="0.25">
      <c r="A1473"/>
    </row>
    <row r="1474" spans="1:1" x14ac:dyDescent="0.25">
      <c r="A1474"/>
    </row>
    <row r="1475" spans="1:1" x14ac:dyDescent="0.25">
      <c r="A1475"/>
    </row>
    <row r="1476" spans="1:1" x14ac:dyDescent="0.25">
      <c r="A1476"/>
    </row>
    <row r="1477" spans="1:1" x14ac:dyDescent="0.25">
      <c r="A1477"/>
    </row>
    <row r="1478" spans="1:1" x14ac:dyDescent="0.25">
      <c r="A1478"/>
    </row>
    <row r="1479" spans="1:1" x14ac:dyDescent="0.25">
      <c r="A1479"/>
    </row>
    <row r="1480" spans="1:1" x14ac:dyDescent="0.25">
      <c r="A1480"/>
    </row>
    <row r="1481" spans="1:1" x14ac:dyDescent="0.25">
      <c r="A1481"/>
    </row>
    <row r="1482" spans="1:1" x14ac:dyDescent="0.25">
      <c r="A1482"/>
    </row>
    <row r="1483" spans="1:1" x14ac:dyDescent="0.25">
      <c r="A1483"/>
    </row>
    <row r="1484" spans="1:1" x14ac:dyDescent="0.25">
      <c r="A1484"/>
    </row>
    <row r="1485" spans="1:1" x14ac:dyDescent="0.25">
      <c r="A1485"/>
    </row>
    <row r="1486" spans="1:1" x14ac:dyDescent="0.25">
      <c r="A1486"/>
    </row>
    <row r="1487" spans="1:1" x14ac:dyDescent="0.25">
      <c r="A1487"/>
    </row>
    <row r="1488" spans="1:1" x14ac:dyDescent="0.25">
      <c r="A1488"/>
    </row>
    <row r="1489" spans="1:1" x14ac:dyDescent="0.25">
      <c r="A1489"/>
    </row>
    <row r="1490" spans="1:1" x14ac:dyDescent="0.25">
      <c r="A1490"/>
    </row>
    <row r="1491" spans="1:1" x14ac:dyDescent="0.25">
      <c r="A1491"/>
    </row>
    <row r="1492" spans="1:1" x14ac:dyDescent="0.25">
      <c r="A1492"/>
    </row>
    <row r="1493" spans="1:1" x14ac:dyDescent="0.25">
      <c r="A1493"/>
    </row>
    <row r="1494" spans="1:1" x14ac:dyDescent="0.25">
      <c r="A1494"/>
    </row>
    <row r="1495" spans="1:1" x14ac:dyDescent="0.25">
      <c r="A1495"/>
    </row>
    <row r="1496" spans="1:1" x14ac:dyDescent="0.25">
      <c r="A1496"/>
    </row>
    <row r="1497" spans="1:1" x14ac:dyDescent="0.25">
      <c r="A1497"/>
    </row>
    <row r="1498" spans="1:1" x14ac:dyDescent="0.25">
      <c r="A1498"/>
    </row>
    <row r="1499" spans="1:1" x14ac:dyDescent="0.25">
      <c r="A1499"/>
    </row>
    <row r="1500" spans="1:1" x14ac:dyDescent="0.25">
      <c r="A1500"/>
    </row>
    <row r="1501" spans="1:1" x14ac:dyDescent="0.25">
      <c r="A1501"/>
    </row>
    <row r="1502" spans="1:1" x14ac:dyDescent="0.25">
      <c r="A1502"/>
    </row>
    <row r="1503" spans="1:1" x14ac:dyDescent="0.25">
      <c r="A1503"/>
    </row>
    <row r="1504" spans="1:1" x14ac:dyDescent="0.25">
      <c r="A1504"/>
    </row>
    <row r="1505" spans="1:1" x14ac:dyDescent="0.25">
      <c r="A1505"/>
    </row>
    <row r="1506" spans="1:1" x14ac:dyDescent="0.25">
      <c r="A1506"/>
    </row>
    <row r="1507" spans="1:1" x14ac:dyDescent="0.25">
      <c r="A1507"/>
    </row>
    <row r="1508" spans="1:1" x14ac:dyDescent="0.25">
      <c r="A1508"/>
    </row>
    <row r="1509" spans="1:1" x14ac:dyDescent="0.25">
      <c r="A1509"/>
    </row>
    <row r="1510" spans="1:1" x14ac:dyDescent="0.25">
      <c r="A1510"/>
    </row>
    <row r="1511" spans="1:1" x14ac:dyDescent="0.25">
      <c r="A1511"/>
    </row>
    <row r="1512" spans="1:1" x14ac:dyDescent="0.25">
      <c r="A1512"/>
    </row>
    <row r="1513" spans="1:1" x14ac:dyDescent="0.25">
      <c r="A1513"/>
    </row>
    <row r="1514" spans="1:1" x14ac:dyDescent="0.25">
      <c r="A1514"/>
    </row>
    <row r="1515" spans="1:1" x14ac:dyDescent="0.25">
      <c r="A1515"/>
    </row>
    <row r="1516" spans="1:1" x14ac:dyDescent="0.25">
      <c r="A1516"/>
    </row>
    <row r="1517" spans="1:1" x14ac:dyDescent="0.25">
      <c r="A1517"/>
    </row>
    <row r="1518" spans="1:1" x14ac:dyDescent="0.25">
      <c r="A1518"/>
    </row>
    <row r="1519" spans="1:1" x14ac:dyDescent="0.25">
      <c r="A1519"/>
    </row>
    <row r="1520" spans="1:1" x14ac:dyDescent="0.25">
      <c r="A1520"/>
    </row>
    <row r="1521" spans="1:1" x14ac:dyDescent="0.25">
      <c r="A1521"/>
    </row>
    <row r="1522" spans="1:1" x14ac:dyDescent="0.25">
      <c r="A1522"/>
    </row>
    <row r="1523" spans="1:1" x14ac:dyDescent="0.25">
      <c r="A1523"/>
    </row>
    <row r="1524" spans="1:1" x14ac:dyDescent="0.25">
      <c r="A1524"/>
    </row>
    <row r="1525" spans="1:1" x14ac:dyDescent="0.25">
      <c r="A1525"/>
    </row>
    <row r="1526" spans="1:1" x14ac:dyDescent="0.25">
      <c r="A1526"/>
    </row>
    <row r="1527" spans="1:1" x14ac:dyDescent="0.25">
      <c r="A1527"/>
    </row>
    <row r="1528" spans="1:1" x14ac:dyDescent="0.25">
      <c r="A1528"/>
    </row>
    <row r="1529" spans="1:1" x14ac:dyDescent="0.25">
      <c r="A1529"/>
    </row>
    <row r="1530" spans="1:1" x14ac:dyDescent="0.25">
      <c r="A1530"/>
    </row>
    <row r="1531" spans="1:1" x14ac:dyDescent="0.25">
      <c r="A1531"/>
    </row>
    <row r="1532" spans="1:1" x14ac:dyDescent="0.25">
      <c r="A1532"/>
    </row>
    <row r="1533" spans="1:1" x14ac:dyDescent="0.25">
      <c r="A1533"/>
    </row>
    <row r="1534" spans="1:1" x14ac:dyDescent="0.25">
      <c r="A1534"/>
    </row>
    <row r="1535" spans="1:1" x14ac:dyDescent="0.25">
      <c r="A1535"/>
    </row>
    <row r="1536" spans="1:1" x14ac:dyDescent="0.25">
      <c r="A1536"/>
    </row>
    <row r="1537" spans="1:1" x14ac:dyDescent="0.25">
      <c r="A1537"/>
    </row>
    <row r="1538" spans="1:1" x14ac:dyDescent="0.25">
      <c r="A1538"/>
    </row>
    <row r="1539" spans="1:1" x14ac:dyDescent="0.25">
      <c r="A1539"/>
    </row>
    <row r="1540" spans="1:1" x14ac:dyDescent="0.25">
      <c r="A1540"/>
    </row>
    <row r="1541" spans="1:1" x14ac:dyDescent="0.25">
      <c r="A1541"/>
    </row>
    <row r="1542" spans="1:1" x14ac:dyDescent="0.25">
      <c r="A1542"/>
    </row>
    <row r="1543" spans="1:1" x14ac:dyDescent="0.25">
      <c r="A1543"/>
    </row>
    <row r="1544" spans="1:1" x14ac:dyDescent="0.25">
      <c r="A1544"/>
    </row>
    <row r="1545" spans="1:1" x14ac:dyDescent="0.25">
      <c r="A1545"/>
    </row>
    <row r="1546" spans="1:1" x14ac:dyDescent="0.25">
      <c r="A1546"/>
    </row>
    <row r="1547" spans="1:1" x14ac:dyDescent="0.25">
      <c r="A1547"/>
    </row>
    <row r="1548" spans="1:1" x14ac:dyDescent="0.25">
      <c r="A1548"/>
    </row>
    <row r="1549" spans="1:1" x14ac:dyDescent="0.25">
      <c r="A1549"/>
    </row>
    <row r="1550" spans="1:1" x14ac:dyDescent="0.25">
      <c r="A1550"/>
    </row>
    <row r="1551" spans="1:1" x14ac:dyDescent="0.25">
      <c r="A1551"/>
    </row>
    <row r="1552" spans="1:1" x14ac:dyDescent="0.25">
      <c r="A1552"/>
    </row>
    <row r="1553" spans="1:1" x14ac:dyDescent="0.25">
      <c r="A1553"/>
    </row>
    <row r="1554" spans="1:1" x14ac:dyDescent="0.25">
      <c r="A1554"/>
    </row>
    <row r="1555" spans="1:1" x14ac:dyDescent="0.25">
      <c r="A1555"/>
    </row>
    <row r="1556" spans="1:1" x14ac:dyDescent="0.25">
      <c r="A1556"/>
    </row>
    <row r="1557" spans="1:1" x14ac:dyDescent="0.25">
      <c r="A1557"/>
    </row>
    <row r="1558" spans="1:1" x14ac:dyDescent="0.25">
      <c r="A1558"/>
    </row>
    <row r="1559" spans="1:1" x14ac:dyDescent="0.25">
      <c r="A1559"/>
    </row>
    <row r="1560" spans="1:1" x14ac:dyDescent="0.25">
      <c r="A1560"/>
    </row>
    <row r="1561" spans="1:1" x14ac:dyDescent="0.25">
      <c r="A1561"/>
    </row>
    <row r="1562" spans="1:1" x14ac:dyDescent="0.25">
      <c r="A1562"/>
    </row>
    <row r="1563" spans="1:1" x14ac:dyDescent="0.25">
      <c r="A1563"/>
    </row>
    <row r="1564" spans="1:1" x14ac:dyDescent="0.25">
      <c r="A1564"/>
    </row>
    <row r="1565" spans="1:1" x14ac:dyDescent="0.25">
      <c r="A1565"/>
    </row>
    <row r="1566" spans="1:1" x14ac:dyDescent="0.25">
      <c r="A1566"/>
    </row>
    <row r="1567" spans="1:1" x14ac:dyDescent="0.25">
      <c r="A1567"/>
    </row>
    <row r="1568" spans="1:1" x14ac:dyDescent="0.25">
      <c r="A1568"/>
    </row>
    <row r="1569" spans="1:1" x14ac:dyDescent="0.25">
      <c r="A1569"/>
    </row>
    <row r="1570" spans="1:1" x14ac:dyDescent="0.25">
      <c r="A1570"/>
    </row>
    <row r="1571" spans="1:1" x14ac:dyDescent="0.25">
      <c r="A1571"/>
    </row>
    <row r="1572" spans="1:1" x14ac:dyDescent="0.25">
      <c r="A1572"/>
    </row>
    <row r="1573" spans="1:1" x14ac:dyDescent="0.25">
      <c r="A1573"/>
    </row>
    <row r="1574" spans="1:1" x14ac:dyDescent="0.25">
      <c r="A1574"/>
    </row>
    <row r="1575" spans="1:1" x14ac:dyDescent="0.25">
      <c r="A1575"/>
    </row>
    <row r="1576" spans="1:1" x14ac:dyDescent="0.25">
      <c r="A1576"/>
    </row>
    <row r="1577" spans="1:1" x14ac:dyDescent="0.25">
      <c r="A1577"/>
    </row>
    <row r="1578" spans="1:1" x14ac:dyDescent="0.25">
      <c r="A1578"/>
    </row>
    <row r="1579" spans="1:1" x14ac:dyDescent="0.25">
      <c r="A1579"/>
    </row>
    <row r="1580" spans="1:1" x14ac:dyDescent="0.25">
      <c r="A1580"/>
    </row>
    <row r="1581" spans="1:1" x14ac:dyDescent="0.25">
      <c r="A1581"/>
    </row>
    <row r="1582" spans="1:1" x14ac:dyDescent="0.25">
      <c r="A1582"/>
    </row>
    <row r="1583" spans="1:1" x14ac:dyDescent="0.25">
      <c r="A1583"/>
    </row>
    <row r="1584" spans="1:1" x14ac:dyDescent="0.25">
      <c r="A1584"/>
    </row>
    <row r="1585" spans="1:1" x14ac:dyDescent="0.25">
      <c r="A1585"/>
    </row>
    <row r="1586" spans="1:1" x14ac:dyDescent="0.25">
      <c r="A1586"/>
    </row>
    <row r="1587" spans="1:1" x14ac:dyDescent="0.25">
      <c r="A1587"/>
    </row>
    <row r="1588" spans="1:1" x14ac:dyDescent="0.25">
      <c r="A1588"/>
    </row>
    <row r="1589" spans="1:1" x14ac:dyDescent="0.25">
      <c r="A1589"/>
    </row>
    <row r="1590" spans="1:1" x14ac:dyDescent="0.25">
      <c r="A1590"/>
    </row>
    <row r="1591" spans="1:1" x14ac:dyDescent="0.25">
      <c r="A1591"/>
    </row>
    <row r="1592" spans="1:1" x14ac:dyDescent="0.25">
      <c r="A1592"/>
    </row>
    <row r="1593" spans="1:1" x14ac:dyDescent="0.25">
      <c r="A1593"/>
    </row>
    <row r="1594" spans="1:1" x14ac:dyDescent="0.25">
      <c r="A1594"/>
    </row>
    <row r="1595" spans="1:1" x14ac:dyDescent="0.25">
      <c r="A1595"/>
    </row>
    <row r="1596" spans="1:1" x14ac:dyDescent="0.25">
      <c r="A1596"/>
    </row>
    <row r="1597" spans="1:1" x14ac:dyDescent="0.25">
      <c r="A1597"/>
    </row>
    <row r="1598" spans="1:1" x14ac:dyDescent="0.25">
      <c r="A1598"/>
    </row>
    <row r="1599" spans="1:1" x14ac:dyDescent="0.25">
      <c r="A1599"/>
    </row>
    <row r="1600" spans="1:1" x14ac:dyDescent="0.25">
      <c r="A1600"/>
    </row>
    <row r="1601" spans="1:1" x14ac:dyDescent="0.25">
      <c r="A1601"/>
    </row>
    <row r="1602" spans="1:1" x14ac:dyDescent="0.25">
      <c r="A1602"/>
    </row>
    <row r="1603" spans="1:1" x14ac:dyDescent="0.25">
      <c r="A1603"/>
    </row>
    <row r="1604" spans="1:1" x14ac:dyDescent="0.25">
      <c r="A1604"/>
    </row>
    <row r="1605" spans="1:1" x14ac:dyDescent="0.25">
      <c r="A1605"/>
    </row>
    <row r="1606" spans="1:1" x14ac:dyDescent="0.25">
      <c r="A1606"/>
    </row>
    <row r="1607" spans="1:1" x14ac:dyDescent="0.25">
      <c r="A1607"/>
    </row>
    <row r="1608" spans="1:1" x14ac:dyDescent="0.25">
      <c r="A1608"/>
    </row>
    <row r="1609" spans="1:1" x14ac:dyDescent="0.25">
      <c r="A1609"/>
    </row>
    <row r="1610" spans="1:1" x14ac:dyDescent="0.25">
      <c r="A1610"/>
    </row>
    <row r="1611" spans="1:1" x14ac:dyDescent="0.25">
      <c r="A1611"/>
    </row>
    <row r="1612" spans="1:1" x14ac:dyDescent="0.25">
      <c r="A1612"/>
    </row>
    <row r="1613" spans="1:1" x14ac:dyDescent="0.25">
      <c r="A1613"/>
    </row>
    <row r="1614" spans="1:1" x14ac:dyDescent="0.25">
      <c r="A1614"/>
    </row>
    <row r="1615" spans="1:1" x14ac:dyDescent="0.25">
      <c r="A1615"/>
    </row>
    <row r="1616" spans="1:1" x14ac:dyDescent="0.25">
      <c r="A1616"/>
    </row>
    <row r="1617" spans="1:1" x14ac:dyDescent="0.25">
      <c r="A1617"/>
    </row>
    <row r="1618" spans="1:1" x14ac:dyDescent="0.25">
      <c r="A1618"/>
    </row>
    <row r="1619" spans="1:1" x14ac:dyDescent="0.25">
      <c r="A1619"/>
    </row>
    <row r="1620" spans="1:1" x14ac:dyDescent="0.25">
      <c r="A1620"/>
    </row>
    <row r="1621" spans="1:1" x14ac:dyDescent="0.25">
      <c r="A1621"/>
    </row>
    <row r="1622" spans="1:1" x14ac:dyDescent="0.25">
      <c r="A1622"/>
    </row>
    <row r="1623" spans="1:1" x14ac:dyDescent="0.25">
      <c r="A1623"/>
    </row>
    <row r="1624" spans="1:1" x14ac:dyDescent="0.25">
      <c r="A1624"/>
    </row>
    <row r="1625" spans="1:1" x14ac:dyDescent="0.25">
      <c r="A1625"/>
    </row>
    <row r="1626" spans="1:1" x14ac:dyDescent="0.25">
      <c r="A1626"/>
    </row>
    <row r="1627" spans="1:1" x14ac:dyDescent="0.25">
      <c r="A1627"/>
    </row>
    <row r="1628" spans="1:1" x14ac:dyDescent="0.25">
      <c r="A1628"/>
    </row>
    <row r="1629" spans="1:1" x14ac:dyDescent="0.25">
      <c r="A1629"/>
    </row>
    <row r="1630" spans="1:1" x14ac:dyDescent="0.25">
      <c r="A1630"/>
    </row>
    <row r="1631" spans="1:1" x14ac:dyDescent="0.25">
      <c r="A1631"/>
    </row>
    <row r="1632" spans="1:1" x14ac:dyDescent="0.25">
      <c r="A1632"/>
    </row>
    <row r="1633" spans="1:1" x14ac:dyDescent="0.25">
      <c r="A1633"/>
    </row>
    <row r="1634" spans="1:1" x14ac:dyDescent="0.25">
      <c r="A1634"/>
    </row>
    <row r="1635" spans="1:1" x14ac:dyDescent="0.25">
      <c r="A1635"/>
    </row>
    <row r="1636" spans="1:1" x14ac:dyDescent="0.25">
      <c r="A1636"/>
    </row>
    <row r="1637" spans="1:1" x14ac:dyDescent="0.25">
      <c r="A1637"/>
    </row>
    <row r="1638" spans="1:1" x14ac:dyDescent="0.25">
      <c r="A1638"/>
    </row>
    <row r="1639" spans="1:1" x14ac:dyDescent="0.25">
      <c r="A1639"/>
    </row>
    <row r="1640" spans="1:1" x14ac:dyDescent="0.25">
      <c r="A1640"/>
    </row>
    <row r="1641" spans="1:1" x14ac:dyDescent="0.25">
      <c r="A1641"/>
    </row>
    <row r="1642" spans="1:1" x14ac:dyDescent="0.25">
      <c r="A1642"/>
    </row>
    <row r="1643" spans="1:1" x14ac:dyDescent="0.25">
      <c r="A1643"/>
    </row>
    <row r="1644" spans="1:1" x14ac:dyDescent="0.25">
      <c r="A1644"/>
    </row>
    <row r="1645" spans="1:1" x14ac:dyDescent="0.25">
      <c r="A1645"/>
    </row>
    <row r="1646" spans="1:1" x14ac:dyDescent="0.25">
      <c r="A1646"/>
    </row>
    <row r="1647" spans="1:1" x14ac:dyDescent="0.25">
      <c r="A1647"/>
    </row>
    <row r="1648" spans="1:1" x14ac:dyDescent="0.25">
      <c r="A1648"/>
    </row>
    <row r="1649" spans="1:1" x14ac:dyDescent="0.25">
      <c r="A1649"/>
    </row>
    <row r="1650" spans="1:1" x14ac:dyDescent="0.25">
      <c r="A1650"/>
    </row>
    <row r="1651" spans="1:1" x14ac:dyDescent="0.25">
      <c r="A1651"/>
    </row>
    <row r="1652" spans="1:1" x14ac:dyDescent="0.25">
      <c r="A1652"/>
    </row>
    <row r="1653" spans="1:1" x14ac:dyDescent="0.25">
      <c r="A1653"/>
    </row>
    <row r="1654" spans="1:1" x14ac:dyDescent="0.25">
      <c r="A1654"/>
    </row>
    <row r="1655" spans="1:1" x14ac:dyDescent="0.25">
      <c r="A1655"/>
    </row>
    <row r="1656" spans="1:1" x14ac:dyDescent="0.25">
      <c r="A1656"/>
    </row>
    <row r="1657" spans="1:1" x14ac:dyDescent="0.25">
      <c r="A1657"/>
    </row>
    <row r="1658" spans="1:1" x14ac:dyDescent="0.25">
      <c r="A1658"/>
    </row>
    <row r="1659" spans="1:1" x14ac:dyDescent="0.25">
      <c r="A1659"/>
    </row>
    <row r="1660" spans="1:1" x14ac:dyDescent="0.25">
      <c r="A1660"/>
    </row>
    <row r="1661" spans="1:1" x14ac:dyDescent="0.25">
      <c r="A1661"/>
    </row>
    <row r="1662" spans="1:1" x14ac:dyDescent="0.25">
      <c r="A1662"/>
    </row>
    <row r="1663" spans="1:1" x14ac:dyDescent="0.25">
      <c r="A1663"/>
    </row>
    <row r="1664" spans="1:1" x14ac:dyDescent="0.25">
      <c r="A1664"/>
    </row>
    <row r="1665" spans="1:1" x14ac:dyDescent="0.25">
      <c r="A1665"/>
    </row>
    <row r="1666" spans="1:1" x14ac:dyDescent="0.25">
      <c r="A1666"/>
    </row>
    <row r="1667" spans="1:1" x14ac:dyDescent="0.25">
      <c r="A1667"/>
    </row>
    <row r="1668" spans="1:1" x14ac:dyDescent="0.25">
      <c r="A1668"/>
    </row>
    <row r="1669" spans="1:1" x14ac:dyDescent="0.25">
      <c r="A1669"/>
    </row>
    <row r="1670" spans="1:1" x14ac:dyDescent="0.25">
      <c r="A1670"/>
    </row>
    <row r="1671" spans="1:1" x14ac:dyDescent="0.25">
      <c r="A1671"/>
    </row>
    <row r="1672" spans="1:1" x14ac:dyDescent="0.25">
      <c r="A1672"/>
    </row>
    <row r="1673" spans="1:1" x14ac:dyDescent="0.25">
      <c r="A1673"/>
    </row>
    <row r="1674" spans="1:1" x14ac:dyDescent="0.25">
      <c r="A1674"/>
    </row>
    <row r="1675" spans="1:1" x14ac:dyDescent="0.25">
      <c r="A1675"/>
    </row>
    <row r="1676" spans="1:1" x14ac:dyDescent="0.25">
      <c r="A1676"/>
    </row>
    <row r="1677" spans="1:1" x14ac:dyDescent="0.25">
      <c r="A1677"/>
    </row>
    <row r="1678" spans="1:1" x14ac:dyDescent="0.25">
      <c r="A1678"/>
    </row>
    <row r="1679" spans="1:1" x14ac:dyDescent="0.25">
      <c r="A1679"/>
    </row>
    <row r="1680" spans="1:1" x14ac:dyDescent="0.25">
      <c r="A1680"/>
    </row>
    <row r="1681" spans="1:1" x14ac:dyDescent="0.25">
      <c r="A1681"/>
    </row>
    <row r="1682" spans="1:1" x14ac:dyDescent="0.25">
      <c r="A1682"/>
    </row>
    <row r="1683" spans="1:1" x14ac:dyDescent="0.25">
      <c r="A1683"/>
    </row>
    <row r="1684" spans="1:1" x14ac:dyDescent="0.25">
      <c r="A1684"/>
    </row>
    <row r="1685" spans="1:1" x14ac:dyDescent="0.25">
      <c r="A1685"/>
    </row>
    <row r="1686" spans="1:1" x14ac:dyDescent="0.25">
      <c r="A1686"/>
    </row>
    <row r="1687" spans="1:1" x14ac:dyDescent="0.25">
      <c r="A1687"/>
    </row>
    <row r="1688" spans="1:1" x14ac:dyDescent="0.25">
      <c r="A1688"/>
    </row>
    <row r="1689" spans="1:1" x14ac:dyDescent="0.25">
      <c r="A1689"/>
    </row>
    <row r="1690" spans="1:1" x14ac:dyDescent="0.25">
      <c r="A1690"/>
    </row>
    <row r="1691" spans="1:1" x14ac:dyDescent="0.25">
      <c r="A1691"/>
    </row>
    <row r="1692" spans="1:1" x14ac:dyDescent="0.25">
      <c r="A1692"/>
    </row>
    <row r="1693" spans="1:1" x14ac:dyDescent="0.25">
      <c r="A1693"/>
    </row>
    <row r="1694" spans="1:1" x14ac:dyDescent="0.25">
      <c r="A1694"/>
    </row>
    <row r="1695" spans="1:1" x14ac:dyDescent="0.25">
      <c r="A1695"/>
    </row>
    <row r="1696" spans="1:1" x14ac:dyDescent="0.25">
      <c r="A1696"/>
    </row>
    <row r="1697" spans="1:1" x14ac:dyDescent="0.25">
      <c r="A1697"/>
    </row>
    <row r="1698" spans="1:1" x14ac:dyDescent="0.25">
      <c r="A1698"/>
    </row>
    <row r="1699" spans="1:1" x14ac:dyDescent="0.25">
      <c r="A1699"/>
    </row>
    <row r="1700" spans="1:1" x14ac:dyDescent="0.25">
      <c r="A1700"/>
    </row>
    <row r="1701" spans="1:1" x14ac:dyDescent="0.25">
      <c r="A1701"/>
    </row>
    <row r="1702" spans="1:1" x14ac:dyDescent="0.25">
      <c r="A1702"/>
    </row>
    <row r="1703" spans="1:1" x14ac:dyDescent="0.25">
      <c r="A1703"/>
    </row>
    <row r="1704" spans="1:1" x14ac:dyDescent="0.25">
      <c r="A1704"/>
    </row>
    <row r="1705" spans="1:1" x14ac:dyDescent="0.25">
      <c r="A1705"/>
    </row>
    <row r="1706" spans="1:1" x14ac:dyDescent="0.25">
      <c r="A1706"/>
    </row>
    <row r="1707" spans="1:1" x14ac:dyDescent="0.25">
      <c r="A1707"/>
    </row>
    <row r="1708" spans="1:1" x14ac:dyDescent="0.25">
      <c r="A1708"/>
    </row>
    <row r="1709" spans="1:1" x14ac:dyDescent="0.25">
      <c r="A1709"/>
    </row>
    <row r="1710" spans="1:1" x14ac:dyDescent="0.25">
      <c r="A1710"/>
    </row>
    <row r="1711" spans="1:1" x14ac:dyDescent="0.25">
      <c r="A1711"/>
    </row>
    <row r="1712" spans="1:1" x14ac:dyDescent="0.25">
      <c r="A1712"/>
    </row>
    <row r="1713" spans="1:1" x14ac:dyDescent="0.25">
      <c r="A1713"/>
    </row>
    <row r="1714" spans="1:1" x14ac:dyDescent="0.25">
      <c r="A1714"/>
    </row>
    <row r="1715" spans="1:1" x14ac:dyDescent="0.25">
      <c r="A1715"/>
    </row>
    <row r="1716" spans="1:1" x14ac:dyDescent="0.25">
      <c r="A1716"/>
    </row>
    <row r="1717" spans="1:1" x14ac:dyDescent="0.25">
      <c r="A1717"/>
    </row>
    <row r="1718" spans="1:1" x14ac:dyDescent="0.25">
      <c r="A1718"/>
    </row>
    <row r="1719" spans="1:1" x14ac:dyDescent="0.25">
      <c r="A1719"/>
    </row>
    <row r="1720" spans="1:1" x14ac:dyDescent="0.25">
      <c r="A1720"/>
    </row>
    <row r="1721" spans="1:1" x14ac:dyDescent="0.25">
      <c r="A1721"/>
    </row>
    <row r="1722" spans="1:1" x14ac:dyDescent="0.25">
      <c r="A1722"/>
    </row>
    <row r="1723" spans="1:1" x14ac:dyDescent="0.25">
      <c r="A1723"/>
    </row>
    <row r="1724" spans="1:1" x14ac:dyDescent="0.25">
      <c r="A1724"/>
    </row>
    <row r="1725" spans="1:1" x14ac:dyDescent="0.25">
      <c r="A1725"/>
    </row>
    <row r="1726" spans="1:1" x14ac:dyDescent="0.25">
      <c r="A1726"/>
    </row>
    <row r="1727" spans="1:1" x14ac:dyDescent="0.25">
      <c r="A1727"/>
    </row>
    <row r="1728" spans="1:1" x14ac:dyDescent="0.25">
      <c r="A1728"/>
    </row>
    <row r="1729" spans="1:1" x14ac:dyDescent="0.25">
      <c r="A1729"/>
    </row>
    <row r="1730" spans="1:1" x14ac:dyDescent="0.25">
      <c r="A1730"/>
    </row>
    <row r="1731" spans="1:1" x14ac:dyDescent="0.25">
      <c r="A1731"/>
    </row>
    <row r="1732" spans="1:1" x14ac:dyDescent="0.25">
      <c r="A1732"/>
    </row>
    <row r="1733" spans="1:1" x14ac:dyDescent="0.25">
      <c r="A1733"/>
    </row>
    <row r="1734" spans="1:1" x14ac:dyDescent="0.25">
      <c r="A1734"/>
    </row>
    <row r="1735" spans="1:1" x14ac:dyDescent="0.25">
      <c r="A1735"/>
    </row>
    <row r="1736" spans="1:1" x14ac:dyDescent="0.25">
      <c r="A1736"/>
    </row>
    <row r="1737" spans="1:1" x14ac:dyDescent="0.25">
      <c r="A1737"/>
    </row>
    <row r="1738" spans="1:1" x14ac:dyDescent="0.25">
      <c r="A1738"/>
    </row>
    <row r="1739" spans="1:1" x14ac:dyDescent="0.25">
      <c r="A1739"/>
    </row>
    <row r="1740" spans="1:1" x14ac:dyDescent="0.25">
      <c r="A1740"/>
    </row>
    <row r="1741" spans="1:1" x14ac:dyDescent="0.25">
      <c r="A1741"/>
    </row>
    <row r="1742" spans="1:1" x14ac:dyDescent="0.25">
      <c r="A1742"/>
    </row>
    <row r="1743" spans="1:1" x14ac:dyDescent="0.25">
      <c r="A1743"/>
    </row>
    <row r="1744" spans="1:1" x14ac:dyDescent="0.25">
      <c r="A1744"/>
    </row>
    <row r="1745" spans="1:1" x14ac:dyDescent="0.25">
      <c r="A1745"/>
    </row>
    <row r="1746" spans="1:1" x14ac:dyDescent="0.25">
      <c r="A1746"/>
    </row>
    <row r="1747" spans="1:1" x14ac:dyDescent="0.25">
      <c r="A1747"/>
    </row>
    <row r="1748" spans="1:1" x14ac:dyDescent="0.25">
      <c r="A1748"/>
    </row>
    <row r="1749" spans="1:1" x14ac:dyDescent="0.25">
      <c r="A1749"/>
    </row>
    <row r="1750" spans="1:1" x14ac:dyDescent="0.25">
      <c r="A1750"/>
    </row>
    <row r="1751" spans="1:1" x14ac:dyDescent="0.25">
      <c r="A1751"/>
    </row>
    <row r="1752" spans="1:1" x14ac:dyDescent="0.25">
      <c r="A1752"/>
    </row>
    <row r="1753" spans="1:1" x14ac:dyDescent="0.25">
      <c r="A1753"/>
    </row>
    <row r="1754" spans="1:1" x14ac:dyDescent="0.25">
      <c r="A1754"/>
    </row>
    <row r="1755" spans="1:1" x14ac:dyDescent="0.25">
      <c r="A1755"/>
    </row>
    <row r="1756" spans="1:1" x14ac:dyDescent="0.25">
      <c r="A1756"/>
    </row>
    <row r="1757" spans="1:1" x14ac:dyDescent="0.25">
      <c r="A1757"/>
    </row>
    <row r="1758" spans="1:1" x14ac:dyDescent="0.25">
      <c r="A1758"/>
    </row>
    <row r="1759" spans="1:1" x14ac:dyDescent="0.25">
      <c r="A1759"/>
    </row>
    <row r="1760" spans="1:1" x14ac:dyDescent="0.25">
      <c r="A1760"/>
    </row>
    <row r="1761" spans="1:1" x14ac:dyDescent="0.25">
      <c r="A1761"/>
    </row>
    <row r="1762" spans="1:1" x14ac:dyDescent="0.25">
      <c r="A1762"/>
    </row>
    <row r="1763" spans="1:1" x14ac:dyDescent="0.25">
      <c r="A1763"/>
    </row>
    <row r="1764" spans="1:1" x14ac:dyDescent="0.25">
      <c r="A1764"/>
    </row>
    <row r="1765" spans="1:1" x14ac:dyDescent="0.25">
      <c r="A1765"/>
    </row>
    <row r="1766" spans="1:1" x14ac:dyDescent="0.25">
      <c r="A1766"/>
    </row>
    <row r="1767" spans="1:1" x14ac:dyDescent="0.25">
      <c r="A1767"/>
    </row>
    <row r="1768" spans="1:1" x14ac:dyDescent="0.25">
      <c r="A1768"/>
    </row>
    <row r="1769" spans="1:1" x14ac:dyDescent="0.25">
      <c r="A1769"/>
    </row>
    <row r="1770" spans="1:1" x14ac:dyDescent="0.25">
      <c r="A1770"/>
    </row>
    <row r="1771" spans="1:1" x14ac:dyDescent="0.25">
      <c r="A1771"/>
    </row>
    <row r="1772" spans="1:1" x14ac:dyDescent="0.25">
      <c r="A1772"/>
    </row>
    <row r="1773" spans="1:1" x14ac:dyDescent="0.25">
      <c r="A1773"/>
    </row>
    <row r="1774" spans="1:1" x14ac:dyDescent="0.25">
      <c r="A1774"/>
    </row>
    <row r="1775" spans="1:1" x14ac:dyDescent="0.25">
      <c r="A1775"/>
    </row>
    <row r="1776" spans="1:1" x14ac:dyDescent="0.25">
      <c r="A1776"/>
    </row>
    <row r="1777" spans="1:1" x14ac:dyDescent="0.25">
      <c r="A1777"/>
    </row>
    <row r="1778" spans="1:1" x14ac:dyDescent="0.25">
      <c r="A1778"/>
    </row>
    <row r="1779" spans="1:1" x14ac:dyDescent="0.25">
      <c r="A1779"/>
    </row>
    <row r="1780" spans="1:1" x14ac:dyDescent="0.25">
      <c r="A1780"/>
    </row>
    <row r="1781" spans="1:1" x14ac:dyDescent="0.25">
      <c r="A1781"/>
    </row>
    <row r="1782" spans="1:1" x14ac:dyDescent="0.25">
      <c r="A1782"/>
    </row>
    <row r="1783" spans="1:1" x14ac:dyDescent="0.25">
      <c r="A1783"/>
    </row>
    <row r="1784" spans="1:1" x14ac:dyDescent="0.25">
      <c r="A1784"/>
    </row>
    <row r="1785" spans="1:1" x14ac:dyDescent="0.25">
      <c r="A1785"/>
    </row>
    <row r="1786" spans="1:1" x14ac:dyDescent="0.25">
      <c r="A1786"/>
    </row>
    <row r="1787" spans="1:1" x14ac:dyDescent="0.25">
      <c r="A1787"/>
    </row>
    <row r="1788" spans="1:1" x14ac:dyDescent="0.25">
      <c r="A1788"/>
    </row>
    <row r="1789" spans="1:1" x14ac:dyDescent="0.25">
      <c r="A1789"/>
    </row>
    <row r="1790" spans="1:1" x14ac:dyDescent="0.25">
      <c r="A1790"/>
    </row>
    <row r="1791" spans="1:1" x14ac:dyDescent="0.25">
      <c r="A1791"/>
    </row>
    <row r="1792" spans="1:1" x14ac:dyDescent="0.25">
      <c r="A1792"/>
    </row>
    <row r="1793" spans="1:1" x14ac:dyDescent="0.25">
      <c r="A1793"/>
    </row>
    <row r="1794" spans="1:1" x14ac:dyDescent="0.25">
      <c r="A1794"/>
    </row>
    <row r="1795" spans="1:1" x14ac:dyDescent="0.25">
      <c r="A1795"/>
    </row>
    <row r="1796" spans="1:1" x14ac:dyDescent="0.25">
      <c r="A1796"/>
    </row>
    <row r="1797" spans="1:1" x14ac:dyDescent="0.25">
      <c r="A1797"/>
    </row>
    <row r="1798" spans="1:1" x14ac:dyDescent="0.25">
      <c r="A1798"/>
    </row>
    <row r="1799" spans="1:1" x14ac:dyDescent="0.25">
      <c r="A1799"/>
    </row>
    <row r="1800" spans="1:1" x14ac:dyDescent="0.25">
      <c r="A1800"/>
    </row>
    <row r="1801" spans="1:1" x14ac:dyDescent="0.25">
      <c r="A1801"/>
    </row>
    <row r="1802" spans="1:1" x14ac:dyDescent="0.25">
      <c r="A1802"/>
    </row>
    <row r="1803" spans="1:1" x14ac:dyDescent="0.25">
      <c r="A1803"/>
    </row>
    <row r="1804" spans="1:1" x14ac:dyDescent="0.25">
      <c r="A1804"/>
    </row>
    <row r="1805" spans="1:1" x14ac:dyDescent="0.25">
      <c r="A1805"/>
    </row>
    <row r="1806" spans="1:1" x14ac:dyDescent="0.25">
      <c r="A1806"/>
    </row>
    <row r="1807" spans="1:1" x14ac:dyDescent="0.25">
      <c r="A1807"/>
    </row>
    <row r="1808" spans="1:1" x14ac:dyDescent="0.25">
      <c r="A1808"/>
    </row>
    <row r="1809" spans="1:1" x14ac:dyDescent="0.25">
      <c r="A1809"/>
    </row>
    <row r="1810" spans="1:1" x14ac:dyDescent="0.25">
      <c r="A1810"/>
    </row>
    <row r="1811" spans="1:1" x14ac:dyDescent="0.25">
      <c r="A1811"/>
    </row>
    <row r="1812" spans="1:1" x14ac:dyDescent="0.25">
      <c r="A1812"/>
    </row>
    <row r="1813" spans="1:1" x14ac:dyDescent="0.25">
      <c r="A1813"/>
    </row>
    <row r="1814" spans="1:1" x14ac:dyDescent="0.25">
      <c r="A1814"/>
    </row>
    <row r="1815" spans="1:1" x14ac:dyDescent="0.25">
      <c r="A1815"/>
    </row>
    <row r="1816" spans="1:1" x14ac:dyDescent="0.25">
      <c r="A1816"/>
    </row>
    <row r="1817" spans="1:1" x14ac:dyDescent="0.25">
      <c r="A1817"/>
    </row>
    <row r="1818" spans="1:1" x14ac:dyDescent="0.25">
      <c r="A1818"/>
    </row>
    <row r="1819" spans="1:1" x14ac:dyDescent="0.25">
      <c r="A1819"/>
    </row>
    <row r="1820" spans="1:1" x14ac:dyDescent="0.25">
      <c r="A1820"/>
    </row>
    <row r="1821" spans="1:1" x14ac:dyDescent="0.25">
      <c r="A1821"/>
    </row>
    <row r="1822" spans="1:1" x14ac:dyDescent="0.25">
      <c r="A1822"/>
    </row>
    <row r="1823" spans="1:1" x14ac:dyDescent="0.25">
      <c r="A1823"/>
    </row>
    <row r="1824" spans="1:1" x14ac:dyDescent="0.25">
      <c r="A1824"/>
    </row>
    <row r="1825" spans="1:1" x14ac:dyDescent="0.25">
      <c r="A1825"/>
    </row>
    <row r="1826" spans="1:1" x14ac:dyDescent="0.25">
      <c r="A1826"/>
    </row>
    <row r="1827" spans="1:1" x14ac:dyDescent="0.25">
      <c r="A1827"/>
    </row>
    <row r="1828" spans="1:1" x14ac:dyDescent="0.25">
      <c r="A1828"/>
    </row>
    <row r="1829" spans="1:1" x14ac:dyDescent="0.25">
      <c r="A1829"/>
    </row>
    <row r="1830" spans="1:1" x14ac:dyDescent="0.25">
      <c r="A1830"/>
    </row>
    <row r="1831" spans="1:1" x14ac:dyDescent="0.25">
      <c r="A1831"/>
    </row>
    <row r="1832" spans="1:1" x14ac:dyDescent="0.25">
      <c r="A1832"/>
    </row>
    <row r="1833" spans="1:1" x14ac:dyDescent="0.25">
      <c r="A1833"/>
    </row>
    <row r="1834" spans="1:1" x14ac:dyDescent="0.25">
      <c r="A1834"/>
    </row>
    <row r="1835" spans="1:1" x14ac:dyDescent="0.25">
      <c r="A1835"/>
    </row>
    <row r="1836" spans="1:1" x14ac:dyDescent="0.25">
      <c r="A1836"/>
    </row>
    <row r="1837" spans="1:1" x14ac:dyDescent="0.25">
      <c r="A1837"/>
    </row>
    <row r="1838" spans="1:1" x14ac:dyDescent="0.25">
      <c r="A1838"/>
    </row>
    <row r="1839" spans="1:1" x14ac:dyDescent="0.25">
      <c r="A1839"/>
    </row>
    <row r="1840" spans="1:1" x14ac:dyDescent="0.25">
      <c r="A1840"/>
    </row>
    <row r="1841" spans="1:1" x14ac:dyDescent="0.25">
      <c r="A1841"/>
    </row>
    <row r="1842" spans="1:1" x14ac:dyDescent="0.25">
      <c r="A1842"/>
    </row>
    <row r="1843" spans="1:1" x14ac:dyDescent="0.25">
      <c r="A1843"/>
    </row>
    <row r="1844" spans="1:1" x14ac:dyDescent="0.25">
      <c r="A1844"/>
    </row>
    <row r="1845" spans="1:1" x14ac:dyDescent="0.25">
      <c r="A1845"/>
    </row>
    <row r="1846" spans="1:1" x14ac:dyDescent="0.25">
      <c r="A1846"/>
    </row>
    <row r="1847" spans="1:1" x14ac:dyDescent="0.25">
      <c r="A1847"/>
    </row>
    <row r="1848" spans="1:1" x14ac:dyDescent="0.25">
      <c r="A1848"/>
    </row>
    <row r="1849" spans="1:1" x14ac:dyDescent="0.25">
      <c r="A1849"/>
    </row>
    <row r="1850" spans="1:1" x14ac:dyDescent="0.25">
      <c r="A1850"/>
    </row>
    <row r="1851" spans="1:1" x14ac:dyDescent="0.25">
      <c r="A1851"/>
    </row>
    <row r="1852" spans="1:1" x14ac:dyDescent="0.25">
      <c r="A1852"/>
    </row>
    <row r="1853" spans="1:1" x14ac:dyDescent="0.25">
      <c r="A1853"/>
    </row>
    <row r="1854" spans="1:1" x14ac:dyDescent="0.25">
      <c r="A1854"/>
    </row>
    <row r="1855" spans="1:1" x14ac:dyDescent="0.25">
      <c r="A1855"/>
    </row>
    <row r="1856" spans="1:1" x14ac:dyDescent="0.25">
      <c r="A1856"/>
    </row>
    <row r="1857" spans="1:1" x14ac:dyDescent="0.25">
      <c r="A1857"/>
    </row>
    <row r="1858" spans="1:1" x14ac:dyDescent="0.25">
      <c r="A1858"/>
    </row>
    <row r="1859" spans="1:1" x14ac:dyDescent="0.25">
      <c r="A1859"/>
    </row>
    <row r="1860" spans="1:1" x14ac:dyDescent="0.25">
      <c r="A1860"/>
    </row>
    <row r="1861" spans="1:1" x14ac:dyDescent="0.25">
      <c r="A1861"/>
    </row>
    <row r="1862" spans="1:1" x14ac:dyDescent="0.25">
      <c r="A1862"/>
    </row>
    <row r="1863" spans="1:1" x14ac:dyDescent="0.25">
      <c r="A1863"/>
    </row>
    <row r="1864" spans="1:1" x14ac:dyDescent="0.25">
      <c r="A1864"/>
    </row>
    <row r="1865" spans="1:1" x14ac:dyDescent="0.25">
      <c r="A1865"/>
    </row>
    <row r="1866" spans="1:1" x14ac:dyDescent="0.25">
      <c r="A1866"/>
    </row>
    <row r="1867" spans="1:1" x14ac:dyDescent="0.25">
      <c r="A1867"/>
    </row>
    <row r="1868" spans="1:1" x14ac:dyDescent="0.25">
      <c r="A1868"/>
    </row>
    <row r="1869" spans="1:1" x14ac:dyDescent="0.25">
      <c r="A1869"/>
    </row>
    <row r="1870" spans="1:1" x14ac:dyDescent="0.25">
      <c r="A1870"/>
    </row>
    <row r="1871" spans="1:1" x14ac:dyDescent="0.25">
      <c r="A1871"/>
    </row>
    <row r="1872" spans="1:1" x14ac:dyDescent="0.25">
      <c r="A1872"/>
    </row>
    <row r="1873" spans="1:1" x14ac:dyDescent="0.25">
      <c r="A1873"/>
    </row>
    <row r="1874" spans="1:1" x14ac:dyDescent="0.25">
      <c r="A1874"/>
    </row>
    <row r="1875" spans="1:1" x14ac:dyDescent="0.25">
      <c r="A1875"/>
    </row>
    <row r="1876" spans="1:1" x14ac:dyDescent="0.25">
      <c r="A1876"/>
    </row>
    <row r="1877" spans="1:1" x14ac:dyDescent="0.25">
      <c r="A1877"/>
    </row>
    <row r="1878" spans="1:1" x14ac:dyDescent="0.25">
      <c r="A1878"/>
    </row>
    <row r="1879" spans="1:1" x14ac:dyDescent="0.25">
      <c r="A1879"/>
    </row>
    <row r="1880" spans="1:1" x14ac:dyDescent="0.25">
      <c r="A1880"/>
    </row>
    <row r="1881" spans="1:1" x14ac:dyDescent="0.25">
      <c r="A1881"/>
    </row>
    <row r="1882" spans="1:1" x14ac:dyDescent="0.25">
      <c r="A1882"/>
    </row>
    <row r="1883" spans="1:1" x14ac:dyDescent="0.25">
      <c r="A1883"/>
    </row>
    <row r="1884" spans="1:1" x14ac:dyDescent="0.25">
      <c r="A1884"/>
    </row>
    <row r="1885" spans="1:1" x14ac:dyDescent="0.25">
      <c r="A1885"/>
    </row>
    <row r="1886" spans="1:1" x14ac:dyDescent="0.25">
      <c r="A1886"/>
    </row>
    <row r="1887" spans="1:1" x14ac:dyDescent="0.25">
      <c r="A1887"/>
    </row>
    <row r="1888" spans="1:1" x14ac:dyDescent="0.25">
      <c r="A1888"/>
    </row>
    <row r="1889" spans="1:1" x14ac:dyDescent="0.25">
      <c r="A1889"/>
    </row>
    <row r="1890" spans="1:1" x14ac:dyDescent="0.25">
      <c r="A1890"/>
    </row>
    <row r="1891" spans="1:1" x14ac:dyDescent="0.25">
      <c r="A1891"/>
    </row>
    <row r="1892" spans="1:1" x14ac:dyDescent="0.25">
      <c r="A1892"/>
    </row>
    <row r="1893" spans="1:1" x14ac:dyDescent="0.25">
      <c r="A1893"/>
    </row>
    <row r="1894" spans="1:1" x14ac:dyDescent="0.25">
      <c r="A1894"/>
    </row>
    <row r="1895" spans="1:1" x14ac:dyDescent="0.25">
      <c r="A1895"/>
    </row>
    <row r="1896" spans="1:1" x14ac:dyDescent="0.25">
      <c r="A1896"/>
    </row>
    <row r="1897" spans="1:1" x14ac:dyDescent="0.25">
      <c r="A1897"/>
    </row>
    <row r="1898" spans="1:1" x14ac:dyDescent="0.25">
      <c r="A1898"/>
    </row>
    <row r="1899" spans="1:1" x14ac:dyDescent="0.25">
      <c r="A1899"/>
    </row>
    <row r="1900" spans="1:1" x14ac:dyDescent="0.25">
      <c r="A1900"/>
    </row>
    <row r="1901" spans="1:1" x14ac:dyDescent="0.25">
      <c r="A1901"/>
    </row>
    <row r="1902" spans="1:1" x14ac:dyDescent="0.25">
      <c r="A1902"/>
    </row>
    <row r="1903" spans="1:1" x14ac:dyDescent="0.25">
      <c r="A1903"/>
    </row>
    <row r="1904" spans="1:1" x14ac:dyDescent="0.25">
      <c r="A1904"/>
    </row>
    <row r="1905" spans="1:1" x14ac:dyDescent="0.25">
      <c r="A1905"/>
    </row>
    <row r="1906" spans="1:1" x14ac:dyDescent="0.25">
      <c r="A1906"/>
    </row>
    <row r="1907" spans="1:1" x14ac:dyDescent="0.25">
      <c r="A1907"/>
    </row>
    <row r="1908" spans="1:1" x14ac:dyDescent="0.25">
      <c r="A1908"/>
    </row>
    <row r="1909" spans="1:1" x14ac:dyDescent="0.25">
      <c r="A1909"/>
    </row>
    <row r="1910" spans="1:1" x14ac:dyDescent="0.25">
      <c r="A1910"/>
    </row>
    <row r="1911" spans="1:1" x14ac:dyDescent="0.25">
      <c r="A1911"/>
    </row>
    <row r="1912" spans="1:1" x14ac:dyDescent="0.25">
      <c r="A1912"/>
    </row>
    <row r="1913" spans="1:1" x14ac:dyDescent="0.25">
      <c r="A1913"/>
    </row>
    <row r="1914" spans="1:1" x14ac:dyDescent="0.25">
      <c r="A1914"/>
    </row>
    <row r="1915" spans="1:1" x14ac:dyDescent="0.25">
      <c r="A1915"/>
    </row>
    <row r="1916" spans="1:1" x14ac:dyDescent="0.25">
      <c r="A1916"/>
    </row>
    <row r="1917" spans="1:1" x14ac:dyDescent="0.25">
      <c r="A1917"/>
    </row>
    <row r="1918" spans="1:1" x14ac:dyDescent="0.25">
      <c r="A1918"/>
    </row>
    <row r="1919" spans="1:1" x14ac:dyDescent="0.25">
      <c r="A1919"/>
    </row>
    <row r="1920" spans="1:1" x14ac:dyDescent="0.25">
      <c r="A1920"/>
    </row>
    <row r="1921" spans="1:1" x14ac:dyDescent="0.25">
      <c r="A1921"/>
    </row>
    <row r="1922" spans="1:1" x14ac:dyDescent="0.25">
      <c r="A1922"/>
    </row>
    <row r="1923" spans="1:1" x14ac:dyDescent="0.25">
      <c r="A1923"/>
    </row>
    <row r="1924" spans="1:1" x14ac:dyDescent="0.25">
      <c r="A1924"/>
    </row>
    <row r="1925" spans="1:1" x14ac:dyDescent="0.25">
      <c r="A1925"/>
    </row>
    <row r="1926" spans="1:1" x14ac:dyDescent="0.25">
      <c r="A1926"/>
    </row>
    <row r="1927" spans="1:1" x14ac:dyDescent="0.25">
      <c r="A1927"/>
    </row>
    <row r="1928" spans="1:1" x14ac:dyDescent="0.25">
      <c r="A1928"/>
    </row>
    <row r="1929" spans="1:1" x14ac:dyDescent="0.25">
      <c r="A1929"/>
    </row>
    <row r="1930" spans="1:1" x14ac:dyDescent="0.25">
      <c r="A1930"/>
    </row>
    <row r="1931" spans="1:1" x14ac:dyDescent="0.25">
      <c r="A1931"/>
    </row>
    <row r="1932" spans="1:1" x14ac:dyDescent="0.25">
      <c r="A1932"/>
    </row>
    <row r="1933" spans="1:1" x14ac:dyDescent="0.25">
      <c r="A1933"/>
    </row>
    <row r="1934" spans="1:1" x14ac:dyDescent="0.25">
      <c r="A1934"/>
    </row>
    <row r="1935" spans="1:1" x14ac:dyDescent="0.25">
      <c r="A1935"/>
    </row>
    <row r="1936" spans="1:1" x14ac:dyDescent="0.25">
      <c r="A1936"/>
    </row>
    <row r="1937" spans="1:1" x14ac:dyDescent="0.25">
      <c r="A1937"/>
    </row>
    <row r="1938" spans="1:1" x14ac:dyDescent="0.25">
      <c r="A1938"/>
    </row>
    <row r="1939" spans="1:1" x14ac:dyDescent="0.25">
      <c r="A1939"/>
    </row>
    <row r="1940" spans="1:1" x14ac:dyDescent="0.25">
      <c r="A1940"/>
    </row>
    <row r="1941" spans="1:1" x14ac:dyDescent="0.25">
      <c r="A1941"/>
    </row>
    <row r="1942" spans="1:1" x14ac:dyDescent="0.25">
      <c r="A1942"/>
    </row>
    <row r="1943" spans="1:1" x14ac:dyDescent="0.25">
      <c r="A1943"/>
    </row>
    <row r="1944" spans="1:1" x14ac:dyDescent="0.25">
      <c r="A1944"/>
    </row>
    <row r="1945" spans="1:1" x14ac:dyDescent="0.25">
      <c r="A1945"/>
    </row>
    <row r="1946" spans="1:1" x14ac:dyDescent="0.25">
      <c r="A1946"/>
    </row>
    <row r="1947" spans="1:1" x14ac:dyDescent="0.25">
      <c r="A1947"/>
    </row>
    <row r="1948" spans="1:1" x14ac:dyDescent="0.25">
      <c r="A1948"/>
    </row>
    <row r="1949" spans="1:1" x14ac:dyDescent="0.25">
      <c r="A1949"/>
    </row>
    <row r="1950" spans="1:1" x14ac:dyDescent="0.25">
      <c r="A1950"/>
    </row>
    <row r="1951" spans="1:1" x14ac:dyDescent="0.25">
      <c r="A1951"/>
    </row>
    <row r="1952" spans="1:1" x14ac:dyDescent="0.25">
      <c r="A1952"/>
    </row>
    <row r="1953" spans="1:1" x14ac:dyDescent="0.25">
      <c r="A1953"/>
    </row>
    <row r="1954" spans="1:1" x14ac:dyDescent="0.25">
      <c r="A1954"/>
    </row>
    <row r="1955" spans="1:1" x14ac:dyDescent="0.25">
      <c r="A1955"/>
    </row>
    <row r="1956" spans="1:1" x14ac:dyDescent="0.25">
      <c r="A1956"/>
    </row>
    <row r="1957" spans="1:1" x14ac:dyDescent="0.25">
      <c r="A1957"/>
    </row>
    <row r="1958" spans="1:1" x14ac:dyDescent="0.25">
      <c r="A1958"/>
    </row>
    <row r="1959" spans="1:1" x14ac:dyDescent="0.25">
      <c r="A1959"/>
    </row>
    <row r="1960" spans="1:1" x14ac:dyDescent="0.25">
      <c r="A1960"/>
    </row>
    <row r="1961" spans="1:1" x14ac:dyDescent="0.25">
      <c r="A1961"/>
    </row>
    <row r="1962" spans="1:1" x14ac:dyDescent="0.25">
      <c r="A1962"/>
    </row>
    <row r="1963" spans="1:1" x14ac:dyDescent="0.25">
      <c r="A1963"/>
    </row>
    <row r="1964" spans="1:1" x14ac:dyDescent="0.25">
      <c r="A1964"/>
    </row>
    <row r="1965" spans="1:1" x14ac:dyDescent="0.25">
      <c r="A1965"/>
    </row>
    <row r="1966" spans="1:1" x14ac:dyDescent="0.25">
      <c r="A1966"/>
    </row>
    <row r="1967" spans="1:1" x14ac:dyDescent="0.25">
      <c r="A1967"/>
    </row>
    <row r="1968" spans="1:1" x14ac:dyDescent="0.25">
      <c r="A1968"/>
    </row>
    <row r="1969" spans="1:1" x14ac:dyDescent="0.25">
      <c r="A1969"/>
    </row>
    <row r="1970" spans="1:1" x14ac:dyDescent="0.25">
      <c r="A1970"/>
    </row>
    <row r="1971" spans="1:1" x14ac:dyDescent="0.25">
      <c r="A1971"/>
    </row>
    <row r="1972" spans="1:1" x14ac:dyDescent="0.25">
      <c r="A1972"/>
    </row>
    <row r="1973" spans="1:1" x14ac:dyDescent="0.25">
      <c r="A1973"/>
    </row>
    <row r="1974" spans="1:1" x14ac:dyDescent="0.25">
      <c r="A1974"/>
    </row>
    <row r="1975" spans="1:1" x14ac:dyDescent="0.25">
      <c r="A1975"/>
    </row>
    <row r="1976" spans="1:1" x14ac:dyDescent="0.25">
      <c r="A1976"/>
    </row>
    <row r="1977" spans="1:1" x14ac:dyDescent="0.25">
      <c r="A1977"/>
    </row>
    <row r="1978" spans="1:1" x14ac:dyDescent="0.25">
      <c r="A1978"/>
    </row>
    <row r="1979" spans="1:1" x14ac:dyDescent="0.25">
      <c r="A1979"/>
    </row>
    <row r="1980" spans="1:1" x14ac:dyDescent="0.25">
      <c r="A1980"/>
    </row>
    <row r="1981" spans="1:1" x14ac:dyDescent="0.25">
      <c r="A1981"/>
    </row>
    <row r="1982" spans="1:1" x14ac:dyDescent="0.25">
      <c r="A1982"/>
    </row>
    <row r="1983" spans="1:1" x14ac:dyDescent="0.25">
      <c r="A1983"/>
    </row>
    <row r="1984" spans="1:1" x14ac:dyDescent="0.25">
      <c r="A1984"/>
    </row>
    <row r="1985" spans="1:1" x14ac:dyDescent="0.25">
      <c r="A1985"/>
    </row>
    <row r="1986" spans="1:1" x14ac:dyDescent="0.25">
      <c r="A1986"/>
    </row>
    <row r="1987" spans="1:1" x14ac:dyDescent="0.25">
      <c r="A1987"/>
    </row>
    <row r="1988" spans="1:1" x14ac:dyDescent="0.25">
      <c r="A1988"/>
    </row>
    <row r="1989" spans="1:1" x14ac:dyDescent="0.25">
      <c r="A1989"/>
    </row>
    <row r="1990" spans="1:1" x14ac:dyDescent="0.25">
      <c r="A1990"/>
    </row>
    <row r="1991" spans="1:1" x14ac:dyDescent="0.25">
      <c r="A1991"/>
    </row>
    <row r="1992" spans="1:1" x14ac:dyDescent="0.25">
      <c r="A1992"/>
    </row>
    <row r="1993" spans="1:1" x14ac:dyDescent="0.25">
      <c r="A1993"/>
    </row>
    <row r="1994" spans="1:1" x14ac:dyDescent="0.25">
      <c r="A1994"/>
    </row>
    <row r="1995" spans="1:1" x14ac:dyDescent="0.25">
      <c r="A1995"/>
    </row>
    <row r="1996" spans="1:1" x14ac:dyDescent="0.25">
      <c r="A1996"/>
    </row>
    <row r="1997" spans="1:1" x14ac:dyDescent="0.25">
      <c r="A1997"/>
    </row>
    <row r="1998" spans="1:1" x14ac:dyDescent="0.25">
      <c r="A1998"/>
    </row>
    <row r="1999" spans="1:1" x14ac:dyDescent="0.25">
      <c r="A1999"/>
    </row>
    <row r="2000" spans="1:1" x14ac:dyDescent="0.25">
      <c r="A2000"/>
    </row>
    <row r="2001" spans="1:1" x14ac:dyDescent="0.25">
      <c r="A2001"/>
    </row>
    <row r="2002" spans="1:1" x14ac:dyDescent="0.25">
      <c r="A2002"/>
    </row>
    <row r="2003" spans="1:1" x14ac:dyDescent="0.25">
      <c r="A2003"/>
    </row>
    <row r="2004" spans="1:1" x14ac:dyDescent="0.25">
      <c r="A2004"/>
    </row>
    <row r="2005" spans="1:1" x14ac:dyDescent="0.25">
      <c r="A2005"/>
    </row>
    <row r="2006" spans="1:1" x14ac:dyDescent="0.25">
      <c r="A2006"/>
    </row>
    <row r="2007" spans="1:1" x14ac:dyDescent="0.25">
      <c r="A2007"/>
    </row>
    <row r="2008" spans="1:1" x14ac:dyDescent="0.25">
      <c r="A2008"/>
    </row>
    <row r="2009" spans="1:1" x14ac:dyDescent="0.25">
      <c r="A2009"/>
    </row>
    <row r="2010" spans="1:1" x14ac:dyDescent="0.25">
      <c r="A2010"/>
    </row>
    <row r="2011" spans="1:1" x14ac:dyDescent="0.25">
      <c r="A2011"/>
    </row>
    <row r="2012" spans="1:1" x14ac:dyDescent="0.25">
      <c r="A2012"/>
    </row>
    <row r="2013" spans="1:1" x14ac:dyDescent="0.25">
      <c r="A2013"/>
    </row>
    <row r="2014" spans="1:1" x14ac:dyDescent="0.25">
      <c r="A2014"/>
    </row>
    <row r="2015" spans="1:1" x14ac:dyDescent="0.25">
      <c r="A2015"/>
    </row>
    <row r="2016" spans="1:1" x14ac:dyDescent="0.25">
      <c r="A2016"/>
    </row>
    <row r="2017" spans="1:1" x14ac:dyDescent="0.25">
      <c r="A2017"/>
    </row>
    <row r="2018" spans="1:1" x14ac:dyDescent="0.25">
      <c r="A2018"/>
    </row>
    <row r="2019" spans="1:1" x14ac:dyDescent="0.25">
      <c r="A2019"/>
    </row>
    <row r="2020" spans="1:1" x14ac:dyDescent="0.25">
      <c r="A2020"/>
    </row>
    <row r="2021" spans="1:1" x14ac:dyDescent="0.25">
      <c r="A2021"/>
    </row>
    <row r="2022" spans="1:1" x14ac:dyDescent="0.25">
      <c r="A2022"/>
    </row>
    <row r="2023" spans="1:1" x14ac:dyDescent="0.25">
      <c r="A2023"/>
    </row>
    <row r="2024" spans="1:1" x14ac:dyDescent="0.25">
      <c r="A2024"/>
    </row>
    <row r="2025" spans="1:1" x14ac:dyDescent="0.25">
      <c r="A2025"/>
    </row>
    <row r="2026" spans="1:1" x14ac:dyDescent="0.25">
      <c r="A2026"/>
    </row>
    <row r="2027" spans="1:1" x14ac:dyDescent="0.25">
      <c r="A2027"/>
    </row>
    <row r="2028" spans="1:1" x14ac:dyDescent="0.25">
      <c r="A2028"/>
    </row>
    <row r="2029" spans="1:1" x14ac:dyDescent="0.25">
      <c r="A2029"/>
    </row>
    <row r="2030" spans="1:1" x14ac:dyDescent="0.25">
      <c r="A2030"/>
    </row>
    <row r="2031" spans="1:1" x14ac:dyDescent="0.25">
      <c r="A2031"/>
    </row>
    <row r="2032" spans="1:1" x14ac:dyDescent="0.25">
      <c r="A2032"/>
    </row>
    <row r="2033" spans="1:1" x14ac:dyDescent="0.25">
      <c r="A2033"/>
    </row>
    <row r="2034" spans="1:1" x14ac:dyDescent="0.25">
      <c r="A2034"/>
    </row>
    <row r="2035" spans="1:1" x14ac:dyDescent="0.25">
      <c r="A2035"/>
    </row>
    <row r="2036" spans="1:1" x14ac:dyDescent="0.25">
      <c r="A2036"/>
    </row>
    <row r="2037" spans="1:1" x14ac:dyDescent="0.25">
      <c r="A2037"/>
    </row>
    <row r="2038" spans="1:1" x14ac:dyDescent="0.25">
      <c r="A2038"/>
    </row>
    <row r="2039" spans="1:1" x14ac:dyDescent="0.25">
      <c r="A2039"/>
    </row>
    <row r="2040" spans="1:1" x14ac:dyDescent="0.25">
      <c r="A2040"/>
    </row>
    <row r="2041" spans="1:1" x14ac:dyDescent="0.25">
      <c r="A2041"/>
    </row>
    <row r="2042" spans="1:1" x14ac:dyDescent="0.25">
      <c r="A2042"/>
    </row>
    <row r="2043" spans="1:1" x14ac:dyDescent="0.25">
      <c r="A2043"/>
    </row>
    <row r="2044" spans="1:1" x14ac:dyDescent="0.25">
      <c r="A2044"/>
    </row>
    <row r="2045" spans="1:1" x14ac:dyDescent="0.25">
      <c r="A2045"/>
    </row>
    <row r="2046" spans="1:1" x14ac:dyDescent="0.25">
      <c r="A2046"/>
    </row>
    <row r="2047" spans="1:1" x14ac:dyDescent="0.25">
      <c r="A2047"/>
    </row>
    <row r="2048" spans="1:1" x14ac:dyDescent="0.25">
      <c r="A2048"/>
    </row>
    <row r="2049" spans="1:1" x14ac:dyDescent="0.25">
      <c r="A2049"/>
    </row>
    <row r="2050" spans="1:1" x14ac:dyDescent="0.25">
      <c r="A2050"/>
    </row>
    <row r="2051" spans="1:1" x14ac:dyDescent="0.25">
      <c r="A2051"/>
    </row>
    <row r="2052" spans="1:1" x14ac:dyDescent="0.25">
      <c r="A2052"/>
    </row>
    <row r="2053" spans="1:1" x14ac:dyDescent="0.25">
      <c r="A2053"/>
    </row>
    <row r="2054" spans="1:1" x14ac:dyDescent="0.25">
      <c r="A2054"/>
    </row>
    <row r="2055" spans="1:1" x14ac:dyDescent="0.25">
      <c r="A2055"/>
    </row>
    <row r="2056" spans="1:1" x14ac:dyDescent="0.25">
      <c r="A2056"/>
    </row>
    <row r="2057" spans="1:1" x14ac:dyDescent="0.25">
      <c r="A2057"/>
    </row>
    <row r="2058" spans="1:1" x14ac:dyDescent="0.25">
      <c r="A2058"/>
    </row>
    <row r="2059" spans="1:1" x14ac:dyDescent="0.25">
      <c r="A2059"/>
    </row>
    <row r="2060" spans="1:1" x14ac:dyDescent="0.25">
      <c r="A2060"/>
    </row>
    <row r="2061" spans="1:1" x14ac:dyDescent="0.25">
      <c r="A2061"/>
    </row>
    <row r="2062" spans="1:1" x14ac:dyDescent="0.25">
      <c r="A2062"/>
    </row>
    <row r="2063" spans="1:1" x14ac:dyDescent="0.25">
      <c r="A2063"/>
    </row>
    <row r="2064" spans="1:1" x14ac:dyDescent="0.25">
      <c r="A2064"/>
    </row>
    <row r="2065" spans="1:1" x14ac:dyDescent="0.25">
      <c r="A2065"/>
    </row>
    <row r="2066" spans="1:1" x14ac:dyDescent="0.25">
      <c r="A2066"/>
    </row>
    <row r="2067" spans="1:1" x14ac:dyDescent="0.25">
      <c r="A2067"/>
    </row>
    <row r="2068" spans="1:1" x14ac:dyDescent="0.25">
      <c r="A2068"/>
    </row>
    <row r="2069" spans="1:1" x14ac:dyDescent="0.25">
      <c r="A2069"/>
    </row>
    <row r="2070" spans="1:1" x14ac:dyDescent="0.25">
      <c r="A2070"/>
    </row>
    <row r="2071" spans="1:1" x14ac:dyDescent="0.25">
      <c r="A2071"/>
    </row>
    <row r="2072" spans="1:1" x14ac:dyDescent="0.25">
      <c r="A2072"/>
    </row>
    <row r="2073" spans="1:1" x14ac:dyDescent="0.25">
      <c r="A2073"/>
    </row>
    <row r="2074" spans="1:1" x14ac:dyDescent="0.25">
      <c r="A2074"/>
    </row>
    <row r="2075" spans="1:1" x14ac:dyDescent="0.25">
      <c r="A2075"/>
    </row>
    <row r="2076" spans="1:1" x14ac:dyDescent="0.25">
      <c r="A2076"/>
    </row>
    <row r="2077" spans="1:1" x14ac:dyDescent="0.25">
      <c r="A2077"/>
    </row>
    <row r="2078" spans="1:1" x14ac:dyDescent="0.25">
      <c r="A2078"/>
    </row>
    <row r="2079" spans="1:1" x14ac:dyDescent="0.25">
      <c r="A2079"/>
    </row>
    <row r="2080" spans="1:1" x14ac:dyDescent="0.25">
      <c r="A2080"/>
    </row>
    <row r="2081" spans="1:1" x14ac:dyDescent="0.25">
      <c r="A2081"/>
    </row>
    <row r="2082" spans="1:1" x14ac:dyDescent="0.25">
      <c r="A2082"/>
    </row>
    <row r="2083" spans="1:1" x14ac:dyDescent="0.25">
      <c r="A2083"/>
    </row>
    <row r="2084" spans="1:1" x14ac:dyDescent="0.25">
      <c r="A2084"/>
    </row>
    <row r="2085" spans="1:1" x14ac:dyDescent="0.25">
      <c r="A2085"/>
    </row>
    <row r="2086" spans="1:1" x14ac:dyDescent="0.25">
      <c r="A2086"/>
    </row>
    <row r="2087" spans="1:1" x14ac:dyDescent="0.25">
      <c r="A2087"/>
    </row>
    <row r="2088" spans="1:1" x14ac:dyDescent="0.25">
      <c r="A2088"/>
    </row>
    <row r="2089" spans="1:1" x14ac:dyDescent="0.25">
      <c r="A2089"/>
    </row>
    <row r="2090" spans="1:1" x14ac:dyDescent="0.25">
      <c r="A2090"/>
    </row>
    <row r="2091" spans="1:1" x14ac:dyDescent="0.25">
      <c r="A2091"/>
    </row>
    <row r="2092" spans="1:1" x14ac:dyDescent="0.25">
      <c r="A2092"/>
    </row>
    <row r="2093" spans="1:1" x14ac:dyDescent="0.25">
      <c r="A2093"/>
    </row>
    <row r="2094" spans="1:1" x14ac:dyDescent="0.25">
      <c r="A2094"/>
    </row>
    <row r="2095" spans="1:1" x14ac:dyDescent="0.25">
      <c r="A2095"/>
    </row>
    <row r="2096" spans="1:1" x14ac:dyDescent="0.25">
      <c r="A2096"/>
    </row>
    <row r="2097" spans="1:1" x14ac:dyDescent="0.25">
      <c r="A2097"/>
    </row>
    <row r="2098" spans="1:1" x14ac:dyDescent="0.25">
      <c r="A2098"/>
    </row>
    <row r="2099" spans="1:1" x14ac:dyDescent="0.25">
      <c r="A2099"/>
    </row>
    <row r="2100" spans="1:1" x14ac:dyDescent="0.25">
      <c r="A2100"/>
    </row>
    <row r="2101" spans="1:1" x14ac:dyDescent="0.25">
      <c r="A2101"/>
    </row>
    <row r="2102" spans="1:1" x14ac:dyDescent="0.25">
      <c r="A2102"/>
    </row>
    <row r="2103" spans="1:1" x14ac:dyDescent="0.25">
      <c r="A2103"/>
    </row>
    <row r="2104" spans="1:1" x14ac:dyDescent="0.25">
      <c r="A2104"/>
    </row>
    <row r="2105" spans="1:1" x14ac:dyDescent="0.25">
      <c r="A2105"/>
    </row>
    <row r="2106" spans="1:1" x14ac:dyDescent="0.25">
      <c r="A2106"/>
    </row>
    <row r="2107" spans="1:1" x14ac:dyDescent="0.25">
      <c r="A2107"/>
    </row>
    <row r="2108" spans="1:1" x14ac:dyDescent="0.25">
      <c r="A2108"/>
    </row>
    <row r="2109" spans="1:1" x14ac:dyDescent="0.25">
      <c r="A2109"/>
    </row>
    <row r="2110" spans="1:1" x14ac:dyDescent="0.25">
      <c r="A2110"/>
    </row>
    <row r="2111" spans="1:1" x14ac:dyDescent="0.25">
      <c r="A2111"/>
    </row>
    <row r="2112" spans="1:1" x14ac:dyDescent="0.25">
      <c r="A2112"/>
    </row>
    <row r="2113" spans="1:1" x14ac:dyDescent="0.25">
      <c r="A2113"/>
    </row>
    <row r="2114" spans="1:1" x14ac:dyDescent="0.25">
      <c r="A2114"/>
    </row>
    <row r="2115" spans="1:1" x14ac:dyDescent="0.25">
      <c r="A2115"/>
    </row>
    <row r="2116" spans="1:1" x14ac:dyDescent="0.25">
      <c r="A2116"/>
    </row>
    <row r="2117" spans="1:1" x14ac:dyDescent="0.25">
      <c r="A2117"/>
    </row>
    <row r="2118" spans="1:1" x14ac:dyDescent="0.25">
      <c r="A2118"/>
    </row>
    <row r="2119" spans="1:1" x14ac:dyDescent="0.25">
      <c r="A2119"/>
    </row>
    <row r="2120" spans="1:1" x14ac:dyDescent="0.25">
      <c r="A2120"/>
    </row>
    <row r="2121" spans="1:1" x14ac:dyDescent="0.25">
      <c r="A2121"/>
    </row>
    <row r="2122" spans="1:1" x14ac:dyDescent="0.25">
      <c r="A2122"/>
    </row>
    <row r="2123" spans="1:1" x14ac:dyDescent="0.25">
      <c r="A2123"/>
    </row>
    <row r="2124" spans="1:1" x14ac:dyDescent="0.25">
      <c r="A2124"/>
    </row>
    <row r="2125" spans="1:1" x14ac:dyDescent="0.25">
      <c r="A2125"/>
    </row>
    <row r="2126" spans="1:1" x14ac:dyDescent="0.25">
      <c r="A2126"/>
    </row>
    <row r="2127" spans="1:1" x14ac:dyDescent="0.25">
      <c r="A2127"/>
    </row>
    <row r="2128" spans="1:1" x14ac:dyDescent="0.25">
      <c r="A2128"/>
    </row>
    <row r="2129" spans="1:1" x14ac:dyDescent="0.25">
      <c r="A2129"/>
    </row>
    <row r="2130" spans="1:1" x14ac:dyDescent="0.25">
      <c r="A2130"/>
    </row>
    <row r="2131" spans="1:1" x14ac:dyDescent="0.25">
      <c r="A2131"/>
    </row>
    <row r="2132" spans="1:1" x14ac:dyDescent="0.25">
      <c r="A2132"/>
    </row>
    <row r="2133" spans="1:1" x14ac:dyDescent="0.25">
      <c r="A2133"/>
    </row>
    <row r="2134" spans="1:1" x14ac:dyDescent="0.25">
      <c r="A2134"/>
    </row>
    <row r="2135" spans="1:1" x14ac:dyDescent="0.25">
      <c r="A2135"/>
    </row>
    <row r="2136" spans="1:1" x14ac:dyDescent="0.25">
      <c r="A2136"/>
    </row>
    <row r="2137" spans="1:1" x14ac:dyDescent="0.25">
      <c r="A2137"/>
    </row>
    <row r="2138" spans="1:1" x14ac:dyDescent="0.25">
      <c r="A2138"/>
    </row>
    <row r="2139" spans="1:1" x14ac:dyDescent="0.25">
      <c r="A2139"/>
    </row>
    <row r="2140" spans="1:1" x14ac:dyDescent="0.25">
      <c r="A2140"/>
    </row>
    <row r="2141" spans="1:1" x14ac:dyDescent="0.25">
      <c r="A2141"/>
    </row>
    <row r="2142" spans="1:1" x14ac:dyDescent="0.25">
      <c r="A2142"/>
    </row>
    <row r="2143" spans="1:1" x14ac:dyDescent="0.25">
      <c r="A2143"/>
    </row>
    <row r="2144" spans="1:1" x14ac:dyDescent="0.25">
      <c r="A2144"/>
    </row>
    <row r="2145" spans="1:1" x14ac:dyDescent="0.25">
      <c r="A2145"/>
    </row>
    <row r="2146" spans="1:1" x14ac:dyDescent="0.25">
      <c r="A2146"/>
    </row>
    <row r="2147" spans="1:1" x14ac:dyDescent="0.25">
      <c r="A2147"/>
    </row>
    <row r="2148" spans="1:1" x14ac:dyDescent="0.25">
      <c r="A2148"/>
    </row>
    <row r="2149" spans="1:1" x14ac:dyDescent="0.25">
      <c r="A2149"/>
    </row>
    <row r="2150" spans="1:1" x14ac:dyDescent="0.25">
      <c r="A2150"/>
    </row>
    <row r="2151" spans="1:1" x14ac:dyDescent="0.25">
      <c r="A2151"/>
    </row>
    <row r="2152" spans="1:1" x14ac:dyDescent="0.25">
      <c r="A2152"/>
    </row>
    <row r="2153" spans="1:1" x14ac:dyDescent="0.25">
      <c r="A2153"/>
    </row>
    <row r="2154" spans="1:1" x14ac:dyDescent="0.25">
      <c r="A2154"/>
    </row>
    <row r="2155" spans="1:1" x14ac:dyDescent="0.25">
      <c r="A2155"/>
    </row>
    <row r="2156" spans="1:1" x14ac:dyDescent="0.25">
      <c r="A2156"/>
    </row>
    <row r="2157" spans="1:1" x14ac:dyDescent="0.25">
      <c r="A2157"/>
    </row>
    <row r="2158" spans="1:1" x14ac:dyDescent="0.25">
      <c r="A2158"/>
    </row>
    <row r="2159" spans="1:1" x14ac:dyDescent="0.25">
      <c r="A2159"/>
    </row>
    <row r="2160" spans="1:1" x14ac:dyDescent="0.25">
      <c r="A2160"/>
    </row>
    <row r="2161" spans="1:1" x14ac:dyDescent="0.25">
      <c r="A2161"/>
    </row>
    <row r="2162" spans="1:1" x14ac:dyDescent="0.25">
      <c r="A2162"/>
    </row>
    <row r="2163" spans="1:1" x14ac:dyDescent="0.25">
      <c r="A2163"/>
    </row>
    <row r="2164" spans="1:1" x14ac:dyDescent="0.25">
      <c r="A2164"/>
    </row>
    <row r="2165" spans="1:1" x14ac:dyDescent="0.25">
      <c r="A2165"/>
    </row>
    <row r="2166" spans="1:1" x14ac:dyDescent="0.25">
      <c r="A2166"/>
    </row>
    <row r="2167" spans="1:1" x14ac:dyDescent="0.25">
      <c r="A2167"/>
    </row>
    <row r="2168" spans="1:1" x14ac:dyDescent="0.25">
      <c r="A2168"/>
    </row>
    <row r="2169" spans="1:1" x14ac:dyDescent="0.25">
      <c r="A2169"/>
    </row>
    <row r="2170" spans="1:1" x14ac:dyDescent="0.25">
      <c r="A2170"/>
    </row>
    <row r="2171" spans="1:1" x14ac:dyDescent="0.25">
      <c r="A2171"/>
    </row>
    <row r="2172" spans="1:1" x14ac:dyDescent="0.25">
      <c r="A2172"/>
    </row>
    <row r="2173" spans="1:1" x14ac:dyDescent="0.25">
      <c r="A2173"/>
    </row>
    <row r="2174" spans="1:1" x14ac:dyDescent="0.25">
      <c r="A2174"/>
    </row>
    <row r="2175" spans="1:1" x14ac:dyDescent="0.25">
      <c r="A2175"/>
    </row>
    <row r="2176" spans="1:1" x14ac:dyDescent="0.25">
      <c r="A2176"/>
    </row>
    <row r="2177" spans="1:1" x14ac:dyDescent="0.25">
      <c r="A2177"/>
    </row>
    <row r="2178" spans="1:1" x14ac:dyDescent="0.25">
      <c r="A2178"/>
    </row>
    <row r="2179" spans="1:1" x14ac:dyDescent="0.25">
      <c r="A2179"/>
    </row>
    <row r="2180" spans="1:1" x14ac:dyDescent="0.25">
      <c r="A2180"/>
    </row>
    <row r="2181" spans="1:1" x14ac:dyDescent="0.25">
      <c r="A2181"/>
    </row>
    <row r="2182" spans="1:1" x14ac:dyDescent="0.25">
      <c r="A2182"/>
    </row>
    <row r="2183" spans="1:1" x14ac:dyDescent="0.25">
      <c r="A2183"/>
    </row>
    <row r="2184" spans="1:1" x14ac:dyDescent="0.25">
      <c r="A2184"/>
    </row>
    <row r="2185" spans="1:1" x14ac:dyDescent="0.25">
      <c r="A2185"/>
    </row>
    <row r="2186" spans="1:1" x14ac:dyDescent="0.25">
      <c r="A2186"/>
    </row>
    <row r="2187" spans="1:1" x14ac:dyDescent="0.25">
      <c r="A2187"/>
    </row>
    <row r="2188" spans="1:1" x14ac:dyDescent="0.25">
      <c r="A2188"/>
    </row>
    <row r="2189" spans="1:1" x14ac:dyDescent="0.25">
      <c r="A2189"/>
    </row>
    <row r="2190" spans="1:1" x14ac:dyDescent="0.25">
      <c r="A2190"/>
    </row>
    <row r="2191" spans="1:1" x14ac:dyDescent="0.25">
      <c r="A2191"/>
    </row>
    <row r="2192" spans="1:1" x14ac:dyDescent="0.25">
      <c r="A2192"/>
    </row>
    <row r="2193" spans="1:1" x14ac:dyDescent="0.25">
      <c r="A2193"/>
    </row>
    <row r="2194" spans="1:1" x14ac:dyDescent="0.25">
      <c r="A2194"/>
    </row>
    <row r="2195" spans="1:1" x14ac:dyDescent="0.25">
      <c r="A2195"/>
    </row>
    <row r="2196" spans="1:1" x14ac:dyDescent="0.25">
      <c r="A2196"/>
    </row>
    <row r="2197" spans="1:1" x14ac:dyDescent="0.25">
      <c r="A2197"/>
    </row>
    <row r="2198" spans="1:1" x14ac:dyDescent="0.25">
      <c r="A2198"/>
    </row>
    <row r="2199" spans="1:1" x14ac:dyDescent="0.25">
      <c r="A2199"/>
    </row>
    <row r="2200" spans="1:1" x14ac:dyDescent="0.25">
      <c r="A2200"/>
    </row>
    <row r="2201" spans="1:1" x14ac:dyDescent="0.25">
      <c r="A2201"/>
    </row>
    <row r="2202" spans="1:1" x14ac:dyDescent="0.25">
      <c r="A2202"/>
    </row>
    <row r="2203" spans="1:1" x14ac:dyDescent="0.25">
      <c r="A2203"/>
    </row>
    <row r="2204" spans="1:1" x14ac:dyDescent="0.25">
      <c r="A2204"/>
    </row>
    <row r="2205" spans="1:1" x14ac:dyDescent="0.25">
      <c r="A2205"/>
    </row>
    <row r="2206" spans="1:1" x14ac:dyDescent="0.25">
      <c r="A2206"/>
    </row>
    <row r="2207" spans="1:1" x14ac:dyDescent="0.25">
      <c r="A2207"/>
    </row>
    <row r="2208" spans="1:1" x14ac:dyDescent="0.25">
      <c r="A2208"/>
    </row>
    <row r="2209" spans="1:1" x14ac:dyDescent="0.25">
      <c r="A2209"/>
    </row>
    <row r="2210" spans="1:1" x14ac:dyDescent="0.25">
      <c r="A2210"/>
    </row>
    <row r="2211" spans="1:1" x14ac:dyDescent="0.25">
      <c r="A2211"/>
    </row>
    <row r="2212" spans="1:1" x14ac:dyDescent="0.25">
      <c r="A2212"/>
    </row>
    <row r="2213" spans="1:1" x14ac:dyDescent="0.25">
      <c r="A2213"/>
    </row>
    <row r="2214" spans="1:1" x14ac:dyDescent="0.25">
      <c r="A2214"/>
    </row>
    <row r="2215" spans="1:1" x14ac:dyDescent="0.25">
      <c r="A2215"/>
    </row>
    <row r="2216" spans="1:1" x14ac:dyDescent="0.25">
      <c r="A2216"/>
    </row>
    <row r="2217" spans="1:1" x14ac:dyDescent="0.25">
      <c r="A2217"/>
    </row>
    <row r="2218" spans="1:1" x14ac:dyDescent="0.25">
      <c r="A2218"/>
    </row>
    <row r="2219" spans="1:1" x14ac:dyDescent="0.25">
      <c r="A2219"/>
    </row>
    <row r="2220" spans="1:1" x14ac:dyDescent="0.25">
      <c r="A2220"/>
    </row>
    <row r="2221" spans="1:1" x14ac:dyDescent="0.25">
      <c r="A2221"/>
    </row>
    <row r="2222" spans="1:1" x14ac:dyDescent="0.25">
      <c r="A2222"/>
    </row>
    <row r="2223" spans="1:1" x14ac:dyDescent="0.25">
      <c r="A2223"/>
    </row>
    <row r="2224" spans="1:1" x14ac:dyDescent="0.25">
      <c r="A2224"/>
    </row>
    <row r="2225" spans="1:1" x14ac:dyDescent="0.25">
      <c r="A2225"/>
    </row>
    <row r="2226" spans="1:1" x14ac:dyDescent="0.25">
      <c r="A2226"/>
    </row>
    <row r="2227" spans="1:1" x14ac:dyDescent="0.25">
      <c r="A2227"/>
    </row>
    <row r="2228" spans="1:1" x14ac:dyDescent="0.25">
      <c r="A2228"/>
    </row>
    <row r="2229" spans="1:1" x14ac:dyDescent="0.25">
      <c r="A2229"/>
    </row>
    <row r="2230" spans="1:1" x14ac:dyDescent="0.25">
      <c r="A2230"/>
    </row>
    <row r="2231" spans="1:1" x14ac:dyDescent="0.25">
      <c r="A2231"/>
    </row>
    <row r="2232" spans="1:1" x14ac:dyDescent="0.25">
      <c r="A2232"/>
    </row>
    <row r="2233" spans="1:1" x14ac:dyDescent="0.25">
      <c r="A2233"/>
    </row>
    <row r="2234" spans="1:1" x14ac:dyDescent="0.25">
      <c r="A2234"/>
    </row>
    <row r="2235" spans="1:1" x14ac:dyDescent="0.25">
      <c r="A2235"/>
    </row>
    <row r="2236" spans="1:1" x14ac:dyDescent="0.25">
      <c r="A2236"/>
    </row>
    <row r="2237" spans="1:1" x14ac:dyDescent="0.25">
      <c r="A2237"/>
    </row>
    <row r="2238" spans="1:1" x14ac:dyDescent="0.25">
      <c r="A2238"/>
    </row>
    <row r="2239" spans="1:1" x14ac:dyDescent="0.25">
      <c r="A2239"/>
    </row>
    <row r="2240" spans="1:1" x14ac:dyDescent="0.25">
      <c r="A2240"/>
    </row>
    <row r="2241" spans="1:1" x14ac:dyDescent="0.25">
      <c r="A2241"/>
    </row>
    <row r="2242" spans="1:1" x14ac:dyDescent="0.25">
      <c r="A2242"/>
    </row>
    <row r="2243" spans="1:1" x14ac:dyDescent="0.25">
      <c r="A2243"/>
    </row>
    <row r="2244" spans="1:1" x14ac:dyDescent="0.25">
      <c r="A2244"/>
    </row>
    <row r="2245" spans="1:1" x14ac:dyDescent="0.25">
      <c r="A2245"/>
    </row>
    <row r="2246" spans="1:1" x14ac:dyDescent="0.25">
      <c r="A2246"/>
    </row>
    <row r="2247" spans="1:1" x14ac:dyDescent="0.25">
      <c r="A2247"/>
    </row>
    <row r="2248" spans="1:1" x14ac:dyDescent="0.25">
      <c r="A2248"/>
    </row>
    <row r="2249" spans="1:1" x14ac:dyDescent="0.25">
      <c r="A2249"/>
    </row>
    <row r="2250" spans="1:1" x14ac:dyDescent="0.25">
      <c r="A2250"/>
    </row>
    <row r="2251" spans="1:1" x14ac:dyDescent="0.25">
      <c r="A2251"/>
    </row>
    <row r="2252" spans="1:1" x14ac:dyDescent="0.25">
      <c r="A2252"/>
    </row>
    <row r="2253" spans="1:1" x14ac:dyDescent="0.25">
      <c r="A2253"/>
    </row>
    <row r="2254" spans="1:1" x14ac:dyDescent="0.25">
      <c r="A2254"/>
    </row>
    <row r="2255" spans="1:1" x14ac:dyDescent="0.25">
      <c r="A2255"/>
    </row>
    <row r="2256" spans="1:1" x14ac:dyDescent="0.25">
      <c r="A2256"/>
    </row>
    <row r="2257" spans="1:1" x14ac:dyDescent="0.25">
      <c r="A2257"/>
    </row>
    <row r="2258" spans="1:1" x14ac:dyDescent="0.25">
      <c r="A2258"/>
    </row>
    <row r="2259" spans="1:1" x14ac:dyDescent="0.25">
      <c r="A2259"/>
    </row>
    <row r="2260" spans="1:1" x14ac:dyDescent="0.25">
      <c r="A2260"/>
    </row>
    <row r="2261" spans="1:1" x14ac:dyDescent="0.25">
      <c r="A2261"/>
    </row>
    <row r="2262" spans="1:1" x14ac:dyDescent="0.25">
      <c r="A2262"/>
    </row>
    <row r="2263" spans="1:1" x14ac:dyDescent="0.25">
      <c r="A2263"/>
    </row>
    <row r="2264" spans="1:1" x14ac:dyDescent="0.25">
      <c r="A2264"/>
    </row>
    <row r="2265" spans="1:1" x14ac:dyDescent="0.25">
      <c r="A2265"/>
    </row>
    <row r="2266" spans="1:1" x14ac:dyDescent="0.25">
      <c r="A2266"/>
    </row>
    <row r="2267" spans="1:1" x14ac:dyDescent="0.25">
      <c r="A2267"/>
    </row>
    <row r="2268" spans="1:1" x14ac:dyDescent="0.25">
      <c r="A2268"/>
    </row>
    <row r="2269" spans="1:1" x14ac:dyDescent="0.25">
      <c r="A2269"/>
    </row>
    <row r="2270" spans="1:1" x14ac:dyDescent="0.25">
      <c r="A2270"/>
    </row>
    <row r="2271" spans="1:1" x14ac:dyDescent="0.25">
      <c r="A2271"/>
    </row>
    <row r="2272" spans="1:1" x14ac:dyDescent="0.25">
      <c r="A2272"/>
    </row>
    <row r="2273" spans="1:1" x14ac:dyDescent="0.25">
      <c r="A2273"/>
    </row>
    <row r="2274" spans="1:1" x14ac:dyDescent="0.25">
      <c r="A2274"/>
    </row>
    <row r="2275" spans="1:1" x14ac:dyDescent="0.25">
      <c r="A2275"/>
    </row>
    <row r="2276" spans="1:1" x14ac:dyDescent="0.25">
      <c r="A2276"/>
    </row>
    <row r="2277" spans="1:1" x14ac:dyDescent="0.25">
      <c r="A2277"/>
    </row>
    <row r="2278" spans="1:1" x14ac:dyDescent="0.25">
      <c r="A2278"/>
    </row>
    <row r="2279" spans="1:1" x14ac:dyDescent="0.25">
      <c r="A2279"/>
    </row>
    <row r="2280" spans="1:1" x14ac:dyDescent="0.25">
      <c r="A2280"/>
    </row>
    <row r="2281" spans="1:1" x14ac:dyDescent="0.25">
      <c r="A2281"/>
    </row>
    <row r="2282" spans="1:1" x14ac:dyDescent="0.25">
      <c r="A2282"/>
    </row>
    <row r="2283" spans="1:1" x14ac:dyDescent="0.25">
      <c r="A2283"/>
    </row>
    <row r="2284" spans="1:1" x14ac:dyDescent="0.25">
      <c r="A2284"/>
    </row>
    <row r="2285" spans="1:1" x14ac:dyDescent="0.25">
      <c r="A2285"/>
    </row>
    <row r="2286" spans="1:1" x14ac:dyDescent="0.25">
      <c r="A2286"/>
    </row>
    <row r="2287" spans="1:1" x14ac:dyDescent="0.25">
      <c r="A2287"/>
    </row>
    <row r="2288" spans="1:1" x14ac:dyDescent="0.25">
      <c r="A2288"/>
    </row>
    <row r="2289" spans="1:1" x14ac:dyDescent="0.25">
      <c r="A2289"/>
    </row>
    <row r="2290" spans="1:1" x14ac:dyDescent="0.25">
      <c r="A2290"/>
    </row>
    <row r="2291" spans="1:1" x14ac:dyDescent="0.25">
      <c r="A2291"/>
    </row>
    <row r="2292" spans="1:1" x14ac:dyDescent="0.25">
      <c r="A2292"/>
    </row>
    <row r="2293" spans="1:1" x14ac:dyDescent="0.25">
      <c r="A2293"/>
    </row>
    <row r="2294" spans="1:1" x14ac:dyDescent="0.25">
      <c r="A2294"/>
    </row>
    <row r="2295" spans="1:1" x14ac:dyDescent="0.25">
      <c r="A2295"/>
    </row>
    <row r="2296" spans="1:1" x14ac:dyDescent="0.25">
      <c r="A2296"/>
    </row>
    <row r="2297" spans="1:1" x14ac:dyDescent="0.25">
      <c r="A2297"/>
    </row>
    <row r="2298" spans="1:1" x14ac:dyDescent="0.25">
      <c r="A2298"/>
    </row>
    <row r="2299" spans="1:1" x14ac:dyDescent="0.25">
      <c r="A2299"/>
    </row>
    <row r="2300" spans="1:1" x14ac:dyDescent="0.25">
      <c r="A2300"/>
    </row>
    <row r="2301" spans="1:1" x14ac:dyDescent="0.25">
      <c r="A2301"/>
    </row>
    <row r="2302" spans="1:1" x14ac:dyDescent="0.25">
      <c r="A2302"/>
    </row>
    <row r="2303" spans="1:1" x14ac:dyDescent="0.25">
      <c r="A2303"/>
    </row>
    <row r="2304" spans="1:1" x14ac:dyDescent="0.25">
      <c r="A2304"/>
    </row>
    <row r="2305" spans="1:1" x14ac:dyDescent="0.25">
      <c r="A2305"/>
    </row>
    <row r="2306" spans="1:1" x14ac:dyDescent="0.25">
      <c r="A2306"/>
    </row>
    <row r="2307" spans="1:1" x14ac:dyDescent="0.25">
      <c r="A2307"/>
    </row>
    <row r="2308" spans="1:1" x14ac:dyDescent="0.25">
      <c r="A2308"/>
    </row>
    <row r="2309" spans="1:1" x14ac:dyDescent="0.25">
      <c r="A2309"/>
    </row>
    <row r="2310" spans="1:1" x14ac:dyDescent="0.25">
      <c r="A2310"/>
    </row>
    <row r="2311" spans="1:1" x14ac:dyDescent="0.25">
      <c r="A2311"/>
    </row>
    <row r="2312" spans="1:1" x14ac:dyDescent="0.25">
      <c r="A2312"/>
    </row>
    <row r="2313" spans="1:1" x14ac:dyDescent="0.25">
      <c r="A2313"/>
    </row>
    <row r="2314" spans="1:1" x14ac:dyDescent="0.25">
      <c r="A2314"/>
    </row>
    <row r="2315" spans="1:1" x14ac:dyDescent="0.25">
      <c r="A2315"/>
    </row>
    <row r="2316" spans="1:1" x14ac:dyDescent="0.25">
      <c r="A2316"/>
    </row>
    <row r="2317" spans="1:1" x14ac:dyDescent="0.25">
      <c r="A2317"/>
    </row>
    <row r="2318" spans="1:1" x14ac:dyDescent="0.25">
      <c r="A2318"/>
    </row>
    <row r="2319" spans="1:1" x14ac:dyDescent="0.25">
      <c r="A2319"/>
    </row>
    <row r="2320" spans="1:1" x14ac:dyDescent="0.25">
      <c r="A2320"/>
    </row>
    <row r="2321" spans="1:1" x14ac:dyDescent="0.25">
      <c r="A2321"/>
    </row>
    <row r="2322" spans="1:1" x14ac:dyDescent="0.25">
      <c r="A2322"/>
    </row>
    <row r="2323" spans="1:1" x14ac:dyDescent="0.25">
      <c r="A2323"/>
    </row>
    <row r="2324" spans="1:1" x14ac:dyDescent="0.25">
      <c r="A2324"/>
    </row>
    <row r="2325" spans="1:1" x14ac:dyDescent="0.25">
      <c r="A2325"/>
    </row>
    <row r="2326" spans="1:1" x14ac:dyDescent="0.25">
      <c r="A2326"/>
    </row>
    <row r="2327" spans="1:1" x14ac:dyDescent="0.25">
      <c r="A2327"/>
    </row>
    <row r="2328" spans="1:1" x14ac:dyDescent="0.25">
      <c r="A2328"/>
    </row>
    <row r="2329" spans="1:1" x14ac:dyDescent="0.25">
      <c r="A2329"/>
    </row>
    <row r="2330" spans="1:1" x14ac:dyDescent="0.25">
      <c r="A2330"/>
    </row>
    <row r="2331" spans="1:1" x14ac:dyDescent="0.25">
      <c r="A2331"/>
    </row>
    <row r="2332" spans="1:1" x14ac:dyDescent="0.25">
      <c r="A2332"/>
    </row>
    <row r="2333" spans="1:1" x14ac:dyDescent="0.25">
      <c r="A2333"/>
    </row>
    <row r="2334" spans="1:1" x14ac:dyDescent="0.25">
      <c r="A2334"/>
    </row>
    <row r="2335" spans="1:1" x14ac:dyDescent="0.25">
      <c r="A2335"/>
    </row>
    <row r="2336" spans="1:1" x14ac:dyDescent="0.25">
      <c r="A2336"/>
    </row>
    <row r="2337" spans="1:1" x14ac:dyDescent="0.25">
      <c r="A2337"/>
    </row>
    <row r="2338" spans="1:1" x14ac:dyDescent="0.25">
      <c r="A2338"/>
    </row>
    <row r="2339" spans="1:1" x14ac:dyDescent="0.25">
      <c r="A2339"/>
    </row>
    <row r="2340" spans="1:1" x14ac:dyDescent="0.25">
      <c r="A2340"/>
    </row>
    <row r="2341" spans="1:1" x14ac:dyDescent="0.25">
      <c r="A2341"/>
    </row>
    <row r="2342" spans="1:1" x14ac:dyDescent="0.25">
      <c r="A2342"/>
    </row>
    <row r="2343" spans="1:1" x14ac:dyDescent="0.25">
      <c r="A2343"/>
    </row>
    <row r="2344" spans="1:1" x14ac:dyDescent="0.25">
      <c r="A2344"/>
    </row>
    <row r="2345" spans="1:1" x14ac:dyDescent="0.25">
      <c r="A2345"/>
    </row>
    <row r="2346" spans="1:1" x14ac:dyDescent="0.25">
      <c r="A2346"/>
    </row>
    <row r="2347" spans="1:1" x14ac:dyDescent="0.25">
      <c r="A2347"/>
    </row>
    <row r="2348" spans="1:1" x14ac:dyDescent="0.25">
      <c r="A2348"/>
    </row>
    <row r="2349" spans="1:1" x14ac:dyDescent="0.25">
      <c r="A2349"/>
    </row>
    <row r="2350" spans="1:1" x14ac:dyDescent="0.25">
      <c r="A2350"/>
    </row>
    <row r="2351" spans="1:1" x14ac:dyDescent="0.25">
      <c r="A2351"/>
    </row>
    <row r="2352" spans="1:1" x14ac:dyDescent="0.25">
      <c r="A2352"/>
    </row>
    <row r="2353" spans="1:1" x14ac:dyDescent="0.25">
      <c r="A2353"/>
    </row>
    <row r="2354" spans="1:1" x14ac:dyDescent="0.25">
      <c r="A2354"/>
    </row>
    <row r="2355" spans="1:1" x14ac:dyDescent="0.25">
      <c r="A2355"/>
    </row>
    <row r="2356" spans="1:1" x14ac:dyDescent="0.25">
      <c r="A2356"/>
    </row>
    <row r="2357" spans="1:1" x14ac:dyDescent="0.25">
      <c r="A2357"/>
    </row>
    <row r="2358" spans="1:1" x14ac:dyDescent="0.25">
      <c r="A2358"/>
    </row>
    <row r="2359" spans="1:1" x14ac:dyDescent="0.25">
      <c r="A2359"/>
    </row>
    <row r="2360" spans="1:1" x14ac:dyDescent="0.25">
      <c r="A2360"/>
    </row>
    <row r="2361" spans="1:1" x14ac:dyDescent="0.25">
      <c r="A2361"/>
    </row>
    <row r="2362" spans="1:1" x14ac:dyDescent="0.25">
      <c r="A2362"/>
    </row>
    <row r="2363" spans="1:1" x14ac:dyDescent="0.25">
      <c r="A2363"/>
    </row>
    <row r="2364" spans="1:1" x14ac:dyDescent="0.25">
      <c r="A2364"/>
    </row>
    <row r="2365" spans="1:1" x14ac:dyDescent="0.25">
      <c r="A2365"/>
    </row>
    <row r="2366" spans="1:1" x14ac:dyDescent="0.25">
      <c r="A2366"/>
    </row>
    <row r="2367" spans="1:1" x14ac:dyDescent="0.25">
      <c r="A2367"/>
    </row>
    <row r="2368" spans="1:1" x14ac:dyDescent="0.25">
      <c r="A2368"/>
    </row>
    <row r="2369" spans="1:1" x14ac:dyDescent="0.25">
      <c r="A2369"/>
    </row>
    <row r="2370" spans="1:1" x14ac:dyDescent="0.25">
      <c r="A2370"/>
    </row>
    <row r="2371" spans="1:1" x14ac:dyDescent="0.25">
      <c r="A2371"/>
    </row>
    <row r="2372" spans="1:1" x14ac:dyDescent="0.25">
      <c r="A2372"/>
    </row>
    <row r="2373" spans="1:1" x14ac:dyDescent="0.25">
      <c r="A2373"/>
    </row>
    <row r="2374" spans="1:1" x14ac:dyDescent="0.25">
      <c r="A2374"/>
    </row>
    <row r="2375" spans="1:1" x14ac:dyDescent="0.25">
      <c r="A2375"/>
    </row>
    <row r="2376" spans="1:1" x14ac:dyDescent="0.25">
      <c r="A2376"/>
    </row>
    <row r="2377" spans="1:1" x14ac:dyDescent="0.25">
      <c r="A2377"/>
    </row>
    <row r="2378" spans="1:1" x14ac:dyDescent="0.25">
      <c r="A2378"/>
    </row>
    <row r="2379" spans="1:1" x14ac:dyDescent="0.25">
      <c r="A2379"/>
    </row>
    <row r="2380" spans="1:1" x14ac:dyDescent="0.25">
      <c r="A2380"/>
    </row>
    <row r="2381" spans="1:1" x14ac:dyDescent="0.25">
      <c r="A2381"/>
    </row>
    <row r="2382" spans="1:1" x14ac:dyDescent="0.25">
      <c r="A2382"/>
    </row>
    <row r="2383" spans="1:1" x14ac:dyDescent="0.25">
      <c r="A2383"/>
    </row>
    <row r="2384" spans="1:1" x14ac:dyDescent="0.25">
      <c r="A2384"/>
    </row>
    <row r="2385" spans="1:1" x14ac:dyDescent="0.25">
      <c r="A2385"/>
    </row>
    <row r="2386" spans="1:1" x14ac:dyDescent="0.25">
      <c r="A2386"/>
    </row>
    <row r="2387" spans="1:1" x14ac:dyDescent="0.25">
      <c r="A2387"/>
    </row>
    <row r="2388" spans="1:1" x14ac:dyDescent="0.25">
      <c r="A2388"/>
    </row>
    <row r="2389" spans="1:1" x14ac:dyDescent="0.25">
      <c r="A2389"/>
    </row>
    <row r="2390" spans="1:1" x14ac:dyDescent="0.25">
      <c r="A2390"/>
    </row>
    <row r="2391" spans="1:1" x14ac:dyDescent="0.25">
      <c r="A2391"/>
    </row>
    <row r="2392" spans="1:1" x14ac:dyDescent="0.25">
      <c r="A2392"/>
    </row>
    <row r="2393" spans="1:1" x14ac:dyDescent="0.25">
      <c r="A2393"/>
    </row>
    <row r="2394" spans="1:1" x14ac:dyDescent="0.25">
      <c r="A2394"/>
    </row>
    <row r="2395" spans="1:1" x14ac:dyDescent="0.25">
      <c r="A2395"/>
    </row>
    <row r="2396" spans="1:1" x14ac:dyDescent="0.25">
      <c r="A2396"/>
    </row>
    <row r="2397" spans="1:1" x14ac:dyDescent="0.25">
      <c r="A2397"/>
    </row>
    <row r="2398" spans="1:1" x14ac:dyDescent="0.25">
      <c r="A2398"/>
    </row>
    <row r="2399" spans="1:1" x14ac:dyDescent="0.25">
      <c r="A2399"/>
    </row>
    <row r="2400" spans="1:1" x14ac:dyDescent="0.25">
      <c r="A2400"/>
    </row>
    <row r="2401" spans="1:1" x14ac:dyDescent="0.25">
      <c r="A2401"/>
    </row>
    <row r="2402" spans="1:1" x14ac:dyDescent="0.25">
      <c r="A2402"/>
    </row>
    <row r="2403" spans="1:1" x14ac:dyDescent="0.25">
      <c r="A2403"/>
    </row>
    <row r="2404" spans="1:1" x14ac:dyDescent="0.25">
      <c r="A2404"/>
    </row>
    <row r="2405" spans="1:1" x14ac:dyDescent="0.25">
      <c r="A2405"/>
    </row>
    <row r="2406" spans="1:1" x14ac:dyDescent="0.25">
      <c r="A2406"/>
    </row>
    <row r="2407" spans="1:1" x14ac:dyDescent="0.25">
      <c r="A2407"/>
    </row>
    <row r="2408" spans="1:1" x14ac:dyDescent="0.25">
      <c r="A2408"/>
    </row>
    <row r="2409" spans="1:1" x14ac:dyDescent="0.25">
      <c r="A2409"/>
    </row>
    <row r="2410" spans="1:1" x14ac:dyDescent="0.25">
      <c r="A2410"/>
    </row>
    <row r="2411" spans="1:1" x14ac:dyDescent="0.25">
      <c r="A2411"/>
    </row>
    <row r="2412" spans="1:1" x14ac:dyDescent="0.25">
      <c r="A2412"/>
    </row>
    <row r="2413" spans="1:1" x14ac:dyDescent="0.25">
      <c r="A2413"/>
    </row>
    <row r="2414" spans="1:1" x14ac:dyDescent="0.25">
      <c r="A2414"/>
    </row>
    <row r="2415" spans="1:1" x14ac:dyDescent="0.25">
      <c r="A2415"/>
    </row>
    <row r="2416" spans="1:1" x14ac:dyDescent="0.25">
      <c r="A2416"/>
    </row>
    <row r="2417" spans="1:1" x14ac:dyDescent="0.25">
      <c r="A2417"/>
    </row>
    <row r="2418" spans="1:1" x14ac:dyDescent="0.25">
      <c r="A2418"/>
    </row>
    <row r="2419" spans="1:1" x14ac:dyDescent="0.25">
      <c r="A2419"/>
    </row>
    <row r="2420" spans="1:1" x14ac:dyDescent="0.25">
      <c r="A2420"/>
    </row>
    <row r="2421" spans="1:1" x14ac:dyDescent="0.25">
      <c r="A2421"/>
    </row>
    <row r="2422" spans="1:1" x14ac:dyDescent="0.25">
      <c r="A2422"/>
    </row>
    <row r="2423" spans="1:1" x14ac:dyDescent="0.25">
      <c r="A2423"/>
    </row>
    <row r="2424" spans="1:1" x14ac:dyDescent="0.25">
      <c r="A2424"/>
    </row>
    <row r="2425" spans="1:1" x14ac:dyDescent="0.25">
      <c r="A2425"/>
    </row>
    <row r="2426" spans="1:1" x14ac:dyDescent="0.25">
      <c r="A2426"/>
    </row>
    <row r="2427" spans="1:1" x14ac:dyDescent="0.25">
      <c r="A2427"/>
    </row>
    <row r="2428" spans="1:1" x14ac:dyDescent="0.25">
      <c r="A2428"/>
    </row>
    <row r="2429" spans="1:1" x14ac:dyDescent="0.25">
      <c r="A2429"/>
    </row>
    <row r="2430" spans="1:1" x14ac:dyDescent="0.25">
      <c r="A2430"/>
    </row>
    <row r="2431" spans="1:1" x14ac:dyDescent="0.25">
      <c r="A2431"/>
    </row>
    <row r="2432" spans="1:1" x14ac:dyDescent="0.25">
      <c r="A2432"/>
    </row>
    <row r="2433" spans="1:1" x14ac:dyDescent="0.25">
      <c r="A2433"/>
    </row>
    <row r="2434" spans="1:1" x14ac:dyDescent="0.25">
      <c r="A2434"/>
    </row>
    <row r="2435" spans="1:1" x14ac:dyDescent="0.25">
      <c r="A2435"/>
    </row>
    <row r="2436" spans="1:1" x14ac:dyDescent="0.25">
      <c r="A2436"/>
    </row>
    <row r="2437" spans="1:1" x14ac:dyDescent="0.25">
      <c r="A2437"/>
    </row>
    <row r="2438" spans="1:1" x14ac:dyDescent="0.25">
      <c r="A2438"/>
    </row>
    <row r="2439" spans="1:1" x14ac:dyDescent="0.25">
      <c r="A2439"/>
    </row>
    <row r="2440" spans="1:1" x14ac:dyDescent="0.25">
      <c r="A2440"/>
    </row>
    <row r="2441" spans="1:1" x14ac:dyDescent="0.25">
      <c r="A2441"/>
    </row>
    <row r="2442" spans="1:1" x14ac:dyDescent="0.25">
      <c r="A2442"/>
    </row>
    <row r="2443" spans="1:1" x14ac:dyDescent="0.25">
      <c r="A2443"/>
    </row>
    <row r="2444" spans="1:1" x14ac:dyDescent="0.25">
      <c r="A2444"/>
    </row>
    <row r="2445" spans="1:1" x14ac:dyDescent="0.25">
      <c r="A2445"/>
    </row>
    <row r="2446" spans="1:1" x14ac:dyDescent="0.25">
      <c r="A2446"/>
    </row>
    <row r="2447" spans="1:1" x14ac:dyDescent="0.25">
      <c r="A2447"/>
    </row>
    <row r="2448" spans="1:1" x14ac:dyDescent="0.25">
      <c r="A2448"/>
    </row>
    <row r="2449" spans="1:1" x14ac:dyDescent="0.25">
      <c r="A2449"/>
    </row>
    <row r="2450" spans="1:1" x14ac:dyDescent="0.25">
      <c r="A2450"/>
    </row>
    <row r="2451" spans="1:1" x14ac:dyDescent="0.25">
      <c r="A2451"/>
    </row>
    <row r="2452" spans="1:1" x14ac:dyDescent="0.25">
      <c r="A2452"/>
    </row>
    <row r="2453" spans="1:1" x14ac:dyDescent="0.25">
      <c r="A2453"/>
    </row>
    <row r="2454" spans="1:1" x14ac:dyDescent="0.25">
      <c r="A2454"/>
    </row>
    <row r="2455" spans="1:1" x14ac:dyDescent="0.25">
      <c r="A2455"/>
    </row>
    <row r="2456" spans="1:1" x14ac:dyDescent="0.25">
      <c r="A2456"/>
    </row>
    <row r="2457" spans="1:1" x14ac:dyDescent="0.25">
      <c r="A2457"/>
    </row>
    <row r="2458" spans="1:1" x14ac:dyDescent="0.25">
      <c r="A2458"/>
    </row>
    <row r="2459" spans="1:1" x14ac:dyDescent="0.25">
      <c r="A2459"/>
    </row>
    <row r="2460" spans="1:1" x14ac:dyDescent="0.25">
      <c r="A2460"/>
    </row>
    <row r="2461" spans="1:1" x14ac:dyDescent="0.25">
      <c r="A2461"/>
    </row>
    <row r="2462" spans="1:1" x14ac:dyDescent="0.25">
      <c r="A2462"/>
    </row>
    <row r="2463" spans="1:1" x14ac:dyDescent="0.25">
      <c r="A2463"/>
    </row>
    <row r="2464" spans="1:1" x14ac:dyDescent="0.25">
      <c r="A2464"/>
    </row>
    <row r="2465" spans="1:1" x14ac:dyDescent="0.25">
      <c r="A2465"/>
    </row>
    <row r="2466" spans="1:1" x14ac:dyDescent="0.25">
      <c r="A2466"/>
    </row>
    <row r="2467" spans="1:1" x14ac:dyDescent="0.25">
      <c r="A2467"/>
    </row>
    <row r="2468" spans="1:1" x14ac:dyDescent="0.25">
      <c r="A2468"/>
    </row>
    <row r="2469" spans="1:1" x14ac:dyDescent="0.25">
      <c r="A2469"/>
    </row>
    <row r="2470" spans="1:1" x14ac:dyDescent="0.25">
      <c r="A2470"/>
    </row>
    <row r="2471" spans="1:1" x14ac:dyDescent="0.25">
      <c r="A2471"/>
    </row>
    <row r="2472" spans="1:1" x14ac:dyDescent="0.25">
      <c r="A2472"/>
    </row>
    <row r="2473" spans="1:1" x14ac:dyDescent="0.25">
      <c r="A2473"/>
    </row>
    <row r="2474" spans="1:1" x14ac:dyDescent="0.25">
      <c r="A2474"/>
    </row>
    <row r="2475" spans="1:1" x14ac:dyDescent="0.25">
      <c r="A2475"/>
    </row>
    <row r="2476" spans="1:1" x14ac:dyDescent="0.25">
      <c r="A2476"/>
    </row>
    <row r="2477" spans="1:1" x14ac:dyDescent="0.25">
      <c r="A2477"/>
    </row>
    <row r="2478" spans="1:1" x14ac:dyDescent="0.25">
      <c r="A2478"/>
    </row>
    <row r="2479" spans="1:1" x14ac:dyDescent="0.25">
      <c r="A2479"/>
    </row>
    <row r="2480" spans="1:1" x14ac:dyDescent="0.25">
      <c r="A2480"/>
    </row>
    <row r="2481" spans="1:1" x14ac:dyDescent="0.25">
      <c r="A2481"/>
    </row>
    <row r="2482" spans="1:1" x14ac:dyDescent="0.25">
      <c r="A2482"/>
    </row>
    <row r="2483" spans="1:1" x14ac:dyDescent="0.25">
      <c r="A2483"/>
    </row>
    <row r="2484" spans="1:1" x14ac:dyDescent="0.25">
      <c r="A2484"/>
    </row>
    <row r="2485" spans="1:1" x14ac:dyDescent="0.25">
      <c r="A2485"/>
    </row>
    <row r="2486" spans="1:1" x14ac:dyDescent="0.25">
      <c r="A2486"/>
    </row>
    <row r="2487" spans="1:1" x14ac:dyDescent="0.25">
      <c r="A2487"/>
    </row>
    <row r="2488" spans="1:1" x14ac:dyDescent="0.25">
      <c r="A2488"/>
    </row>
    <row r="2489" spans="1:1" x14ac:dyDescent="0.25">
      <c r="A2489"/>
    </row>
    <row r="2490" spans="1:1" x14ac:dyDescent="0.25">
      <c r="A2490"/>
    </row>
    <row r="2491" spans="1:1" x14ac:dyDescent="0.25">
      <c r="A2491"/>
    </row>
    <row r="2492" spans="1:1" x14ac:dyDescent="0.25">
      <c r="A2492"/>
    </row>
    <row r="2493" spans="1:1" x14ac:dyDescent="0.25">
      <c r="A2493"/>
    </row>
    <row r="2494" spans="1:1" x14ac:dyDescent="0.25">
      <c r="A2494"/>
    </row>
    <row r="2495" spans="1:1" x14ac:dyDescent="0.25">
      <c r="A2495"/>
    </row>
    <row r="2496" spans="1:1" x14ac:dyDescent="0.25">
      <c r="A2496"/>
    </row>
    <row r="2497" spans="1:1" x14ac:dyDescent="0.25">
      <c r="A2497"/>
    </row>
    <row r="2498" spans="1:1" x14ac:dyDescent="0.25">
      <c r="A2498"/>
    </row>
    <row r="2499" spans="1:1" x14ac:dyDescent="0.25">
      <c r="A2499"/>
    </row>
    <row r="2500" spans="1:1" x14ac:dyDescent="0.25">
      <c r="A2500"/>
    </row>
    <row r="2501" spans="1:1" x14ac:dyDescent="0.25">
      <c r="A2501"/>
    </row>
    <row r="2502" spans="1:1" x14ac:dyDescent="0.25">
      <c r="A2502"/>
    </row>
    <row r="2503" spans="1:1" x14ac:dyDescent="0.25">
      <c r="A2503"/>
    </row>
    <row r="2504" spans="1:1" x14ac:dyDescent="0.25">
      <c r="A2504"/>
    </row>
    <row r="2505" spans="1:1" x14ac:dyDescent="0.25">
      <c r="A2505"/>
    </row>
    <row r="2506" spans="1:1" x14ac:dyDescent="0.25">
      <c r="A2506"/>
    </row>
    <row r="2507" spans="1:1" x14ac:dyDescent="0.25">
      <c r="A2507"/>
    </row>
    <row r="2508" spans="1:1" x14ac:dyDescent="0.25">
      <c r="A2508"/>
    </row>
    <row r="2509" spans="1:1" x14ac:dyDescent="0.25">
      <c r="A2509"/>
    </row>
    <row r="2510" spans="1:1" x14ac:dyDescent="0.25">
      <c r="A2510"/>
    </row>
    <row r="2511" spans="1:1" x14ac:dyDescent="0.25">
      <c r="A2511"/>
    </row>
    <row r="2512" spans="1:1" x14ac:dyDescent="0.25">
      <c r="A2512"/>
    </row>
    <row r="2513" spans="1:1" x14ac:dyDescent="0.25">
      <c r="A2513"/>
    </row>
    <row r="2514" spans="1:1" x14ac:dyDescent="0.25">
      <c r="A2514"/>
    </row>
    <row r="2515" spans="1:1" x14ac:dyDescent="0.25">
      <c r="A2515"/>
    </row>
    <row r="2516" spans="1:1" x14ac:dyDescent="0.25">
      <c r="A2516"/>
    </row>
    <row r="2517" spans="1:1" x14ac:dyDescent="0.25">
      <c r="A2517"/>
    </row>
    <row r="2518" spans="1:1" x14ac:dyDescent="0.25">
      <c r="A2518"/>
    </row>
    <row r="2519" spans="1:1" x14ac:dyDescent="0.25">
      <c r="A2519"/>
    </row>
    <row r="2520" spans="1:1" x14ac:dyDescent="0.25">
      <c r="A2520"/>
    </row>
    <row r="2521" spans="1:1" x14ac:dyDescent="0.25">
      <c r="A2521"/>
    </row>
    <row r="2522" spans="1:1" x14ac:dyDescent="0.25">
      <c r="A2522"/>
    </row>
    <row r="2523" spans="1:1" x14ac:dyDescent="0.25">
      <c r="A2523"/>
    </row>
    <row r="2524" spans="1:1" x14ac:dyDescent="0.25">
      <c r="A2524"/>
    </row>
    <row r="2525" spans="1:1" x14ac:dyDescent="0.25">
      <c r="A2525"/>
    </row>
    <row r="2526" spans="1:1" x14ac:dyDescent="0.25">
      <c r="A2526"/>
    </row>
    <row r="2527" spans="1:1" x14ac:dyDescent="0.25">
      <c r="A2527"/>
    </row>
    <row r="2528" spans="1:1" x14ac:dyDescent="0.25">
      <c r="A2528"/>
    </row>
    <row r="2529" spans="1:1" x14ac:dyDescent="0.25">
      <c r="A2529"/>
    </row>
    <row r="2530" spans="1:1" x14ac:dyDescent="0.25">
      <c r="A2530"/>
    </row>
    <row r="2531" spans="1:1" x14ac:dyDescent="0.25">
      <c r="A2531"/>
    </row>
    <row r="2532" spans="1:1" x14ac:dyDescent="0.25">
      <c r="A2532"/>
    </row>
    <row r="2533" spans="1:1" x14ac:dyDescent="0.25">
      <c r="A2533"/>
    </row>
    <row r="2534" spans="1:1" x14ac:dyDescent="0.25">
      <c r="A2534"/>
    </row>
    <row r="2535" spans="1:1" x14ac:dyDescent="0.25">
      <c r="A2535"/>
    </row>
    <row r="2536" spans="1:1" x14ac:dyDescent="0.25">
      <c r="A2536"/>
    </row>
    <row r="2537" spans="1:1" x14ac:dyDescent="0.25">
      <c r="A2537"/>
    </row>
    <row r="2538" spans="1:1" x14ac:dyDescent="0.25">
      <c r="A2538"/>
    </row>
    <row r="2539" spans="1:1" x14ac:dyDescent="0.25">
      <c r="A2539"/>
    </row>
    <row r="2540" spans="1:1" x14ac:dyDescent="0.25">
      <c r="A2540"/>
    </row>
    <row r="2541" spans="1:1" x14ac:dyDescent="0.25">
      <c r="A2541"/>
    </row>
    <row r="2542" spans="1:1" x14ac:dyDescent="0.25">
      <c r="A2542"/>
    </row>
    <row r="2543" spans="1:1" x14ac:dyDescent="0.25">
      <c r="A2543"/>
    </row>
    <row r="2544" spans="1:1" x14ac:dyDescent="0.25">
      <c r="A2544"/>
    </row>
    <row r="2545" spans="1:1" x14ac:dyDescent="0.25">
      <c r="A2545"/>
    </row>
    <row r="2546" spans="1:1" x14ac:dyDescent="0.25">
      <c r="A2546"/>
    </row>
    <row r="2547" spans="1:1" x14ac:dyDescent="0.25">
      <c r="A2547"/>
    </row>
    <row r="2548" spans="1:1" x14ac:dyDescent="0.25">
      <c r="A2548"/>
    </row>
    <row r="2549" spans="1:1" x14ac:dyDescent="0.25">
      <c r="A2549"/>
    </row>
    <row r="2550" spans="1:1" x14ac:dyDescent="0.25">
      <c r="A2550"/>
    </row>
    <row r="2551" spans="1:1" x14ac:dyDescent="0.25">
      <c r="A2551"/>
    </row>
    <row r="2552" spans="1:1" x14ac:dyDescent="0.25">
      <c r="A2552"/>
    </row>
    <row r="2553" spans="1:1" x14ac:dyDescent="0.25">
      <c r="A2553"/>
    </row>
    <row r="2554" spans="1:1" x14ac:dyDescent="0.25">
      <c r="A2554"/>
    </row>
    <row r="2555" spans="1:1" x14ac:dyDescent="0.25">
      <c r="A2555"/>
    </row>
    <row r="2556" spans="1:1" x14ac:dyDescent="0.25">
      <c r="A2556"/>
    </row>
    <row r="2557" spans="1:1" x14ac:dyDescent="0.25">
      <c r="A2557"/>
    </row>
    <row r="2558" spans="1:1" x14ac:dyDescent="0.25">
      <c r="A2558"/>
    </row>
    <row r="2559" spans="1:1" x14ac:dyDescent="0.25">
      <c r="A2559"/>
    </row>
    <row r="2560" spans="1:1" x14ac:dyDescent="0.25">
      <c r="A2560"/>
    </row>
    <row r="2561" spans="1:1" x14ac:dyDescent="0.25">
      <c r="A2561"/>
    </row>
    <row r="2562" spans="1:1" x14ac:dyDescent="0.25">
      <c r="A2562"/>
    </row>
    <row r="2563" spans="1:1" x14ac:dyDescent="0.25">
      <c r="A2563"/>
    </row>
    <row r="2564" spans="1:1" x14ac:dyDescent="0.25">
      <c r="A2564"/>
    </row>
    <row r="2565" spans="1:1" x14ac:dyDescent="0.25">
      <c r="A2565"/>
    </row>
    <row r="2566" spans="1:1" x14ac:dyDescent="0.25">
      <c r="A2566"/>
    </row>
    <row r="2567" spans="1:1" x14ac:dyDescent="0.25">
      <c r="A2567"/>
    </row>
    <row r="2568" spans="1:1" x14ac:dyDescent="0.25">
      <c r="A2568"/>
    </row>
    <row r="2569" spans="1:1" x14ac:dyDescent="0.25">
      <c r="A2569"/>
    </row>
    <row r="2570" spans="1:1" x14ac:dyDescent="0.25">
      <c r="A2570"/>
    </row>
    <row r="2571" spans="1:1" x14ac:dyDescent="0.25">
      <c r="A2571"/>
    </row>
    <row r="2572" spans="1:1" x14ac:dyDescent="0.25">
      <c r="A2572"/>
    </row>
    <row r="2573" spans="1:1" x14ac:dyDescent="0.25">
      <c r="A2573"/>
    </row>
    <row r="2574" spans="1:1" x14ac:dyDescent="0.25">
      <c r="A2574"/>
    </row>
    <row r="2575" spans="1:1" x14ac:dyDescent="0.25">
      <c r="A2575"/>
    </row>
    <row r="2576" spans="1:1" x14ac:dyDescent="0.25">
      <c r="A2576"/>
    </row>
    <row r="2577" spans="1:1" x14ac:dyDescent="0.25">
      <c r="A2577"/>
    </row>
    <row r="2578" spans="1:1" x14ac:dyDescent="0.25">
      <c r="A2578"/>
    </row>
    <row r="2579" spans="1:1" x14ac:dyDescent="0.25">
      <c r="A2579"/>
    </row>
    <row r="2580" spans="1:1" x14ac:dyDescent="0.25">
      <c r="A2580"/>
    </row>
    <row r="2581" spans="1:1" x14ac:dyDescent="0.25">
      <c r="A2581"/>
    </row>
    <row r="2582" spans="1:1" x14ac:dyDescent="0.25">
      <c r="A2582"/>
    </row>
    <row r="2583" spans="1:1" x14ac:dyDescent="0.25">
      <c r="A2583"/>
    </row>
    <row r="2584" spans="1:1" x14ac:dyDescent="0.25">
      <c r="A2584"/>
    </row>
    <row r="2585" spans="1:1" x14ac:dyDescent="0.25">
      <c r="A2585"/>
    </row>
    <row r="2586" spans="1:1" x14ac:dyDescent="0.25">
      <c r="A2586"/>
    </row>
    <row r="2587" spans="1:1" x14ac:dyDescent="0.25">
      <c r="A2587"/>
    </row>
    <row r="2588" spans="1:1" x14ac:dyDescent="0.25">
      <c r="A2588"/>
    </row>
    <row r="2589" spans="1:1" x14ac:dyDescent="0.25">
      <c r="A2589"/>
    </row>
    <row r="2590" spans="1:1" x14ac:dyDescent="0.25">
      <c r="A2590"/>
    </row>
    <row r="2591" spans="1:1" x14ac:dyDescent="0.25">
      <c r="A2591"/>
    </row>
    <row r="2592" spans="1:1" x14ac:dyDescent="0.25">
      <c r="A2592"/>
    </row>
    <row r="2593" spans="1:1" x14ac:dyDescent="0.25">
      <c r="A2593"/>
    </row>
    <row r="2594" spans="1:1" x14ac:dyDescent="0.25">
      <c r="A2594"/>
    </row>
    <row r="2595" spans="1:1" x14ac:dyDescent="0.25">
      <c r="A2595"/>
    </row>
    <row r="2596" spans="1:1" x14ac:dyDescent="0.25">
      <c r="A2596"/>
    </row>
    <row r="2597" spans="1:1" x14ac:dyDescent="0.25">
      <c r="A2597"/>
    </row>
    <row r="2598" spans="1:1" x14ac:dyDescent="0.25">
      <c r="A2598"/>
    </row>
    <row r="2599" spans="1:1" x14ac:dyDescent="0.25">
      <c r="A2599"/>
    </row>
    <row r="2600" spans="1:1" x14ac:dyDescent="0.25">
      <c r="A2600"/>
    </row>
    <row r="2601" spans="1:1" x14ac:dyDescent="0.25">
      <c r="A2601"/>
    </row>
    <row r="2602" spans="1:1" x14ac:dyDescent="0.25">
      <c r="A2602"/>
    </row>
    <row r="2603" spans="1:1" x14ac:dyDescent="0.25">
      <c r="A2603"/>
    </row>
    <row r="2604" spans="1:1" x14ac:dyDescent="0.25">
      <c r="A2604"/>
    </row>
    <row r="2605" spans="1:1" x14ac:dyDescent="0.25">
      <c r="A2605"/>
    </row>
    <row r="2606" spans="1:1" x14ac:dyDescent="0.25">
      <c r="A2606"/>
    </row>
    <row r="2607" spans="1:1" x14ac:dyDescent="0.25">
      <c r="A2607"/>
    </row>
    <row r="2608" spans="1:1" x14ac:dyDescent="0.25">
      <c r="A2608"/>
    </row>
    <row r="2609" spans="1:1" x14ac:dyDescent="0.25">
      <c r="A2609"/>
    </row>
    <row r="2610" spans="1:1" x14ac:dyDescent="0.25">
      <c r="A2610"/>
    </row>
    <row r="2611" spans="1:1" x14ac:dyDescent="0.25">
      <c r="A2611"/>
    </row>
    <row r="2612" spans="1:1" x14ac:dyDescent="0.25">
      <c r="A2612"/>
    </row>
    <row r="2613" spans="1:1" x14ac:dyDescent="0.25">
      <c r="A2613"/>
    </row>
    <row r="2614" spans="1:1" x14ac:dyDescent="0.25">
      <c r="A2614"/>
    </row>
    <row r="2615" spans="1:1" x14ac:dyDescent="0.25">
      <c r="A2615"/>
    </row>
    <row r="2616" spans="1:1" x14ac:dyDescent="0.25">
      <c r="A2616"/>
    </row>
    <row r="2617" spans="1:1" x14ac:dyDescent="0.25">
      <c r="A2617"/>
    </row>
    <row r="2618" spans="1:1" x14ac:dyDescent="0.25">
      <c r="A2618"/>
    </row>
    <row r="2619" spans="1:1" x14ac:dyDescent="0.25">
      <c r="A2619"/>
    </row>
    <row r="2620" spans="1:1" x14ac:dyDescent="0.25">
      <c r="A2620"/>
    </row>
    <row r="2621" spans="1:1" x14ac:dyDescent="0.25">
      <c r="A2621"/>
    </row>
    <row r="2622" spans="1:1" x14ac:dyDescent="0.25">
      <c r="A2622"/>
    </row>
    <row r="2623" spans="1:1" x14ac:dyDescent="0.25">
      <c r="A2623"/>
    </row>
    <row r="2624" spans="1:1" x14ac:dyDescent="0.25">
      <c r="A2624"/>
    </row>
    <row r="2625" spans="1:1" x14ac:dyDescent="0.25">
      <c r="A2625"/>
    </row>
    <row r="2626" spans="1:1" x14ac:dyDescent="0.25">
      <c r="A2626"/>
    </row>
    <row r="2627" spans="1:1" x14ac:dyDescent="0.25">
      <c r="A2627"/>
    </row>
    <row r="2628" spans="1:1" x14ac:dyDescent="0.25">
      <c r="A2628"/>
    </row>
    <row r="2629" spans="1:1" x14ac:dyDescent="0.25">
      <c r="A2629"/>
    </row>
    <row r="2630" spans="1:1" x14ac:dyDescent="0.25">
      <c r="A2630"/>
    </row>
    <row r="2631" spans="1:1" x14ac:dyDescent="0.25">
      <c r="A2631"/>
    </row>
    <row r="2632" spans="1:1" x14ac:dyDescent="0.25">
      <c r="A2632"/>
    </row>
    <row r="2633" spans="1:1" x14ac:dyDescent="0.25">
      <c r="A2633"/>
    </row>
    <row r="2634" spans="1:1" x14ac:dyDescent="0.25">
      <c r="A2634"/>
    </row>
    <row r="2635" spans="1:1" x14ac:dyDescent="0.25">
      <c r="A2635"/>
    </row>
    <row r="2636" spans="1:1" x14ac:dyDescent="0.25">
      <c r="A2636"/>
    </row>
    <row r="2637" spans="1:1" x14ac:dyDescent="0.25">
      <c r="A2637"/>
    </row>
    <row r="2638" spans="1:1" x14ac:dyDescent="0.25">
      <c r="A2638"/>
    </row>
    <row r="2639" spans="1:1" x14ac:dyDescent="0.25">
      <c r="A2639"/>
    </row>
    <row r="2640" spans="1:1" x14ac:dyDescent="0.25">
      <c r="A2640"/>
    </row>
    <row r="2641" spans="1:1" x14ac:dyDescent="0.25">
      <c r="A2641"/>
    </row>
    <row r="2642" spans="1:1" x14ac:dyDescent="0.25">
      <c r="A2642"/>
    </row>
    <row r="2643" spans="1:1" x14ac:dyDescent="0.25">
      <c r="A2643"/>
    </row>
    <row r="2644" spans="1:1" x14ac:dyDescent="0.25">
      <c r="A2644"/>
    </row>
    <row r="2645" spans="1:1" x14ac:dyDescent="0.25">
      <c r="A2645"/>
    </row>
    <row r="2646" spans="1:1" x14ac:dyDescent="0.25">
      <c r="A2646"/>
    </row>
    <row r="2647" spans="1:1" x14ac:dyDescent="0.25">
      <c r="A2647"/>
    </row>
    <row r="2648" spans="1:1" x14ac:dyDescent="0.25">
      <c r="A2648"/>
    </row>
    <row r="2649" spans="1:1" x14ac:dyDescent="0.25">
      <c r="A2649"/>
    </row>
    <row r="2650" spans="1:1" x14ac:dyDescent="0.25">
      <c r="A2650"/>
    </row>
    <row r="2651" spans="1:1" x14ac:dyDescent="0.25">
      <c r="A2651"/>
    </row>
    <row r="2652" spans="1:1" x14ac:dyDescent="0.25">
      <c r="A2652"/>
    </row>
    <row r="2653" spans="1:1" x14ac:dyDescent="0.25">
      <c r="A2653"/>
    </row>
    <row r="2654" spans="1:1" x14ac:dyDescent="0.25">
      <c r="A2654"/>
    </row>
    <row r="2655" spans="1:1" x14ac:dyDescent="0.25">
      <c r="A2655"/>
    </row>
    <row r="2656" spans="1:1" x14ac:dyDescent="0.25">
      <c r="A2656"/>
    </row>
    <row r="2657" spans="1:1" x14ac:dyDescent="0.25">
      <c r="A2657"/>
    </row>
    <row r="2658" spans="1:1" x14ac:dyDescent="0.25">
      <c r="A2658"/>
    </row>
    <row r="2659" spans="1:1" x14ac:dyDescent="0.25">
      <c r="A2659"/>
    </row>
    <row r="2660" spans="1:1" x14ac:dyDescent="0.25">
      <c r="A2660"/>
    </row>
    <row r="2661" spans="1:1" x14ac:dyDescent="0.25">
      <c r="A2661"/>
    </row>
    <row r="2662" spans="1:1" x14ac:dyDescent="0.25">
      <c r="A2662"/>
    </row>
    <row r="2663" spans="1:1" x14ac:dyDescent="0.25">
      <c r="A2663"/>
    </row>
    <row r="2664" spans="1:1" x14ac:dyDescent="0.25">
      <c r="A2664"/>
    </row>
    <row r="2665" spans="1:1" x14ac:dyDescent="0.25">
      <c r="A2665"/>
    </row>
    <row r="2666" spans="1:1" x14ac:dyDescent="0.25">
      <c r="A2666"/>
    </row>
    <row r="2667" spans="1:1" x14ac:dyDescent="0.25">
      <c r="A2667"/>
    </row>
    <row r="2668" spans="1:1" x14ac:dyDescent="0.25">
      <c r="A2668"/>
    </row>
    <row r="2669" spans="1:1" x14ac:dyDescent="0.25">
      <c r="A2669"/>
    </row>
    <row r="2670" spans="1:1" x14ac:dyDescent="0.25">
      <c r="A2670"/>
    </row>
    <row r="2671" spans="1:1" x14ac:dyDescent="0.25">
      <c r="A2671"/>
    </row>
    <row r="2672" spans="1:1" x14ac:dyDescent="0.25">
      <c r="A2672"/>
    </row>
    <row r="2673" spans="1:1" x14ac:dyDescent="0.25">
      <c r="A2673"/>
    </row>
    <row r="2674" spans="1:1" x14ac:dyDescent="0.25">
      <c r="A2674"/>
    </row>
    <row r="2675" spans="1:1" x14ac:dyDescent="0.25">
      <c r="A2675"/>
    </row>
    <row r="2676" spans="1:1" x14ac:dyDescent="0.25">
      <c r="A2676"/>
    </row>
    <row r="2677" spans="1:1" x14ac:dyDescent="0.25">
      <c r="A2677"/>
    </row>
    <row r="2678" spans="1:1" x14ac:dyDescent="0.25">
      <c r="A2678"/>
    </row>
    <row r="2679" spans="1:1" x14ac:dyDescent="0.25">
      <c r="A2679"/>
    </row>
    <row r="2680" spans="1:1" x14ac:dyDescent="0.25">
      <c r="A2680"/>
    </row>
    <row r="2681" spans="1:1" x14ac:dyDescent="0.25">
      <c r="A2681"/>
    </row>
    <row r="2682" spans="1:1" x14ac:dyDescent="0.25">
      <c r="A2682"/>
    </row>
    <row r="2683" spans="1:1" x14ac:dyDescent="0.25">
      <c r="A2683"/>
    </row>
    <row r="2684" spans="1:1" x14ac:dyDescent="0.25">
      <c r="A2684"/>
    </row>
    <row r="2685" spans="1:1" x14ac:dyDescent="0.25">
      <c r="A2685"/>
    </row>
    <row r="2686" spans="1:1" x14ac:dyDescent="0.25">
      <c r="A2686"/>
    </row>
    <row r="2687" spans="1:1" x14ac:dyDescent="0.25">
      <c r="A2687"/>
    </row>
    <row r="2688" spans="1:1" x14ac:dyDescent="0.25">
      <c r="A2688"/>
    </row>
    <row r="2689" spans="1:1" x14ac:dyDescent="0.25">
      <c r="A2689"/>
    </row>
    <row r="2690" spans="1:1" x14ac:dyDescent="0.25">
      <c r="A2690"/>
    </row>
    <row r="2691" spans="1:1" x14ac:dyDescent="0.25">
      <c r="A2691"/>
    </row>
    <row r="2692" spans="1:1" x14ac:dyDescent="0.25">
      <c r="A2692"/>
    </row>
    <row r="2693" spans="1:1" x14ac:dyDescent="0.25">
      <c r="A2693"/>
    </row>
    <row r="2694" spans="1:1" x14ac:dyDescent="0.25">
      <c r="A2694"/>
    </row>
    <row r="2695" spans="1:1" x14ac:dyDescent="0.25">
      <c r="A2695"/>
    </row>
    <row r="2696" spans="1:1" x14ac:dyDescent="0.25">
      <c r="A2696"/>
    </row>
    <row r="2697" spans="1:1" x14ac:dyDescent="0.25">
      <c r="A2697"/>
    </row>
    <row r="2698" spans="1:1" x14ac:dyDescent="0.25">
      <c r="A2698"/>
    </row>
    <row r="2699" spans="1:1" x14ac:dyDescent="0.25">
      <c r="A2699"/>
    </row>
    <row r="2700" spans="1:1" x14ac:dyDescent="0.25">
      <c r="A2700"/>
    </row>
    <row r="2701" spans="1:1" x14ac:dyDescent="0.25">
      <c r="A2701"/>
    </row>
    <row r="2702" spans="1:1" x14ac:dyDescent="0.25">
      <c r="A2702"/>
    </row>
    <row r="2703" spans="1:1" x14ac:dyDescent="0.25">
      <c r="A2703"/>
    </row>
    <row r="2704" spans="1:1" x14ac:dyDescent="0.25">
      <c r="A2704"/>
    </row>
    <row r="2705" spans="1:1" x14ac:dyDescent="0.25">
      <c r="A2705"/>
    </row>
    <row r="2706" spans="1:1" x14ac:dyDescent="0.25">
      <c r="A2706"/>
    </row>
    <row r="2707" spans="1:1" x14ac:dyDescent="0.25">
      <c r="A2707"/>
    </row>
    <row r="2708" spans="1:1" x14ac:dyDescent="0.25">
      <c r="A2708"/>
    </row>
    <row r="2709" spans="1:1" x14ac:dyDescent="0.25">
      <c r="A2709"/>
    </row>
    <row r="2710" spans="1:1" x14ac:dyDescent="0.25">
      <c r="A2710"/>
    </row>
    <row r="2711" spans="1:1" x14ac:dyDescent="0.25">
      <c r="A2711"/>
    </row>
    <row r="2712" spans="1:1" x14ac:dyDescent="0.25">
      <c r="A2712"/>
    </row>
    <row r="2713" spans="1:1" x14ac:dyDescent="0.25">
      <c r="A2713"/>
    </row>
    <row r="2714" spans="1:1" x14ac:dyDescent="0.25">
      <c r="A2714"/>
    </row>
    <row r="2715" spans="1:1" x14ac:dyDescent="0.25">
      <c r="A2715"/>
    </row>
    <row r="2716" spans="1:1" x14ac:dyDescent="0.25">
      <c r="A2716"/>
    </row>
    <row r="2717" spans="1:1" x14ac:dyDescent="0.25">
      <c r="A2717"/>
    </row>
    <row r="2718" spans="1:1" x14ac:dyDescent="0.25">
      <c r="A2718"/>
    </row>
    <row r="2719" spans="1:1" x14ac:dyDescent="0.25">
      <c r="A2719"/>
    </row>
    <row r="2720" spans="1:1" x14ac:dyDescent="0.25">
      <c r="A2720"/>
    </row>
    <row r="2721" spans="1:1" x14ac:dyDescent="0.25">
      <c r="A2721"/>
    </row>
    <row r="2722" spans="1:1" x14ac:dyDescent="0.25">
      <c r="A2722"/>
    </row>
    <row r="2723" spans="1:1" x14ac:dyDescent="0.25">
      <c r="A2723"/>
    </row>
    <row r="2724" spans="1:1" x14ac:dyDescent="0.25">
      <c r="A2724"/>
    </row>
    <row r="2725" spans="1:1" x14ac:dyDescent="0.25">
      <c r="A2725"/>
    </row>
    <row r="2726" spans="1:1" x14ac:dyDescent="0.25">
      <c r="A2726"/>
    </row>
    <row r="2727" spans="1:1" x14ac:dyDescent="0.25">
      <c r="A2727"/>
    </row>
    <row r="2728" spans="1:1" x14ac:dyDescent="0.25">
      <c r="A2728"/>
    </row>
    <row r="2729" spans="1:1" x14ac:dyDescent="0.25">
      <c r="A2729"/>
    </row>
    <row r="2730" spans="1:1" x14ac:dyDescent="0.25">
      <c r="A2730"/>
    </row>
    <row r="2731" spans="1:1" x14ac:dyDescent="0.25">
      <c r="A2731"/>
    </row>
    <row r="2732" spans="1:1" x14ac:dyDescent="0.25">
      <c r="A2732"/>
    </row>
    <row r="2733" spans="1:1" x14ac:dyDescent="0.25">
      <c r="A2733"/>
    </row>
    <row r="2734" spans="1:1" x14ac:dyDescent="0.25">
      <c r="A2734"/>
    </row>
    <row r="2735" spans="1:1" x14ac:dyDescent="0.25">
      <c r="A2735"/>
    </row>
    <row r="2736" spans="1:1" x14ac:dyDescent="0.25">
      <c r="A2736"/>
    </row>
    <row r="2737" spans="1:1" x14ac:dyDescent="0.25">
      <c r="A2737"/>
    </row>
    <row r="2738" spans="1:1" x14ac:dyDescent="0.25">
      <c r="A2738"/>
    </row>
    <row r="2739" spans="1:1" x14ac:dyDescent="0.25">
      <c r="A2739"/>
    </row>
    <row r="2740" spans="1:1" x14ac:dyDescent="0.25">
      <c r="A2740"/>
    </row>
    <row r="2741" spans="1:1" x14ac:dyDescent="0.25">
      <c r="A2741"/>
    </row>
    <row r="2742" spans="1:1" x14ac:dyDescent="0.25">
      <c r="A2742"/>
    </row>
    <row r="2743" spans="1:1" x14ac:dyDescent="0.25">
      <c r="A2743"/>
    </row>
    <row r="2744" spans="1:1" x14ac:dyDescent="0.25">
      <c r="A2744"/>
    </row>
    <row r="2745" spans="1:1" x14ac:dyDescent="0.25">
      <c r="A2745"/>
    </row>
    <row r="2746" spans="1:1" x14ac:dyDescent="0.25">
      <c r="A2746"/>
    </row>
    <row r="2747" spans="1:1" x14ac:dyDescent="0.25">
      <c r="A2747"/>
    </row>
    <row r="2748" spans="1:1" x14ac:dyDescent="0.25">
      <c r="A2748"/>
    </row>
    <row r="2749" spans="1:1" x14ac:dyDescent="0.25">
      <c r="A2749"/>
    </row>
    <row r="2750" spans="1:1" x14ac:dyDescent="0.25">
      <c r="A2750"/>
    </row>
    <row r="2751" spans="1:1" x14ac:dyDescent="0.25">
      <c r="A2751"/>
    </row>
    <row r="2752" spans="1:1" x14ac:dyDescent="0.25">
      <c r="A2752"/>
    </row>
    <row r="2753" spans="1:1" x14ac:dyDescent="0.25">
      <c r="A2753"/>
    </row>
    <row r="2754" spans="1:1" x14ac:dyDescent="0.25">
      <c r="A2754"/>
    </row>
    <row r="2755" spans="1:1" x14ac:dyDescent="0.25">
      <c r="A2755"/>
    </row>
    <row r="2756" spans="1:1" x14ac:dyDescent="0.25">
      <c r="A2756"/>
    </row>
    <row r="2757" spans="1:1" x14ac:dyDescent="0.25">
      <c r="A2757"/>
    </row>
    <row r="2758" spans="1:1" x14ac:dyDescent="0.25">
      <c r="A2758"/>
    </row>
    <row r="2759" spans="1:1" x14ac:dyDescent="0.25">
      <c r="A2759"/>
    </row>
    <row r="2760" spans="1:1" x14ac:dyDescent="0.25">
      <c r="A2760"/>
    </row>
    <row r="2761" spans="1:1" x14ac:dyDescent="0.25">
      <c r="A2761"/>
    </row>
    <row r="2762" spans="1:1" x14ac:dyDescent="0.25">
      <c r="A2762"/>
    </row>
    <row r="2763" spans="1:1" x14ac:dyDescent="0.25">
      <c r="A2763"/>
    </row>
    <row r="2764" spans="1:1" x14ac:dyDescent="0.25">
      <c r="A2764"/>
    </row>
    <row r="2765" spans="1:1" x14ac:dyDescent="0.25">
      <c r="A2765"/>
    </row>
    <row r="2766" spans="1:1" x14ac:dyDescent="0.25">
      <c r="A2766"/>
    </row>
    <row r="2767" spans="1:1" x14ac:dyDescent="0.25">
      <c r="A2767"/>
    </row>
    <row r="2768" spans="1:1" x14ac:dyDescent="0.25">
      <c r="A2768"/>
    </row>
    <row r="2769" spans="1:1" x14ac:dyDescent="0.25">
      <c r="A2769"/>
    </row>
    <row r="2770" spans="1:1" x14ac:dyDescent="0.25">
      <c r="A2770"/>
    </row>
    <row r="2771" spans="1:1" x14ac:dyDescent="0.25">
      <c r="A2771"/>
    </row>
    <row r="2772" spans="1:1" x14ac:dyDescent="0.25">
      <c r="A2772"/>
    </row>
    <row r="2773" spans="1:1" x14ac:dyDescent="0.25">
      <c r="A2773"/>
    </row>
    <row r="2774" spans="1:1" x14ac:dyDescent="0.25">
      <c r="A2774"/>
    </row>
    <row r="2775" spans="1:1" x14ac:dyDescent="0.25">
      <c r="A2775"/>
    </row>
    <row r="2776" spans="1:1" x14ac:dyDescent="0.25">
      <c r="A2776"/>
    </row>
    <row r="2777" spans="1:1" x14ac:dyDescent="0.25">
      <c r="A2777"/>
    </row>
    <row r="2778" spans="1:1" x14ac:dyDescent="0.25">
      <c r="A2778"/>
    </row>
    <row r="2779" spans="1:1" x14ac:dyDescent="0.25">
      <c r="A2779"/>
    </row>
    <row r="2780" spans="1:1" x14ac:dyDescent="0.25">
      <c r="A2780"/>
    </row>
    <row r="2781" spans="1:1" x14ac:dyDescent="0.25">
      <c r="A2781"/>
    </row>
    <row r="2782" spans="1:1" x14ac:dyDescent="0.25">
      <c r="A2782"/>
    </row>
    <row r="2783" spans="1:1" x14ac:dyDescent="0.25">
      <c r="A2783"/>
    </row>
    <row r="2784" spans="1:1" x14ac:dyDescent="0.25">
      <c r="A2784"/>
    </row>
    <row r="2785" spans="1:1" x14ac:dyDescent="0.25">
      <c r="A2785"/>
    </row>
    <row r="2786" spans="1:1" x14ac:dyDescent="0.25">
      <c r="A2786"/>
    </row>
    <row r="2787" spans="1:1" x14ac:dyDescent="0.25">
      <c r="A2787"/>
    </row>
    <row r="2788" spans="1:1" x14ac:dyDescent="0.25">
      <c r="A2788"/>
    </row>
    <row r="2789" spans="1:1" x14ac:dyDescent="0.25">
      <c r="A2789"/>
    </row>
    <row r="2790" spans="1:1" x14ac:dyDescent="0.25">
      <c r="A2790"/>
    </row>
    <row r="2791" spans="1:1" x14ac:dyDescent="0.25">
      <c r="A2791"/>
    </row>
    <row r="2792" spans="1:1" x14ac:dyDescent="0.25">
      <c r="A2792"/>
    </row>
    <row r="2793" spans="1:1" x14ac:dyDescent="0.25">
      <c r="A2793"/>
    </row>
    <row r="2794" spans="1:1" x14ac:dyDescent="0.25">
      <c r="A2794"/>
    </row>
    <row r="2795" spans="1:1" x14ac:dyDescent="0.25">
      <c r="A2795"/>
    </row>
    <row r="2796" spans="1:1" x14ac:dyDescent="0.25">
      <c r="A2796"/>
    </row>
    <row r="2797" spans="1:1" x14ac:dyDescent="0.25">
      <c r="A2797"/>
    </row>
    <row r="2798" spans="1:1" x14ac:dyDescent="0.25">
      <c r="A2798"/>
    </row>
    <row r="2799" spans="1:1" x14ac:dyDescent="0.25">
      <c r="A2799"/>
    </row>
    <row r="2800" spans="1:1" x14ac:dyDescent="0.25">
      <c r="A2800"/>
    </row>
    <row r="2801" spans="1:1" x14ac:dyDescent="0.25">
      <c r="A2801"/>
    </row>
    <row r="2802" spans="1:1" x14ac:dyDescent="0.25">
      <c r="A2802"/>
    </row>
    <row r="2803" spans="1:1" x14ac:dyDescent="0.25">
      <c r="A2803"/>
    </row>
    <row r="2804" spans="1:1" x14ac:dyDescent="0.25">
      <c r="A2804"/>
    </row>
    <row r="2805" spans="1:1" x14ac:dyDescent="0.25">
      <c r="A2805"/>
    </row>
    <row r="2806" spans="1:1" x14ac:dyDescent="0.25">
      <c r="A2806"/>
    </row>
    <row r="2807" spans="1:1" x14ac:dyDescent="0.25">
      <c r="A2807"/>
    </row>
    <row r="2808" spans="1:1" x14ac:dyDescent="0.25">
      <c r="A2808"/>
    </row>
    <row r="2809" spans="1:1" x14ac:dyDescent="0.25">
      <c r="A2809"/>
    </row>
    <row r="2810" spans="1:1" x14ac:dyDescent="0.25">
      <c r="A2810"/>
    </row>
    <row r="2811" spans="1:1" x14ac:dyDescent="0.25">
      <c r="A2811"/>
    </row>
    <row r="2812" spans="1:1" x14ac:dyDescent="0.25">
      <c r="A2812"/>
    </row>
    <row r="2813" spans="1:1" x14ac:dyDescent="0.25">
      <c r="A2813"/>
    </row>
    <row r="2814" spans="1:1" x14ac:dyDescent="0.25">
      <c r="A2814"/>
    </row>
    <row r="2815" spans="1:1" x14ac:dyDescent="0.25">
      <c r="A2815"/>
    </row>
    <row r="2816" spans="1:1" x14ac:dyDescent="0.25">
      <c r="A2816"/>
    </row>
    <row r="2817" spans="1:1" x14ac:dyDescent="0.25">
      <c r="A2817"/>
    </row>
    <row r="2818" spans="1:1" x14ac:dyDescent="0.25">
      <c r="A2818"/>
    </row>
    <row r="2819" spans="1:1" x14ac:dyDescent="0.25">
      <c r="A2819"/>
    </row>
    <row r="2820" spans="1:1" x14ac:dyDescent="0.25">
      <c r="A2820"/>
    </row>
    <row r="2821" spans="1:1" x14ac:dyDescent="0.25">
      <c r="A2821"/>
    </row>
    <row r="2822" spans="1:1" x14ac:dyDescent="0.25">
      <c r="A2822"/>
    </row>
    <row r="2823" spans="1:1" x14ac:dyDescent="0.25">
      <c r="A2823"/>
    </row>
    <row r="2824" spans="1:1" x14ac:dyDescent="0.25">
      <c r="A2824"/>
    </row>
    <row r="2825" spans="1:1" x14ac:dyDescent="0.25">
      <c r="A2825"/>
    </row>
    <row r="2826" spans="1:1" x14ac:dyDescent="0.25">
      <c r="A2826"/>
    </row>
    <row r="2827" spans="1:1" x14ac:dyDescent="0.25">
      <c r="A2827"/>
    </row>
    <row r="2828" spans="1:1" x14ac:dyDescent="0.25">
      <c r="A2828"/>
    </row>
    <row r="2829" spans="1:1" x14ac:dyDescent="0.25">
      <c r="A2829"/>
    </row>
    <row r="2830" spans="1:1" x14ac:dyDescent="0.25">
      <c r="A2830"/>
    </row>
    <row r="2831" spans="1:1" x14ac:dyDescent="0.25">
      <c r="A2831"/>
    </row>
    <row r="2832" spans="1:1" x14ac:dyDescent="0.25">
      <c r="A2832"/>
    </row>
    <row r="2833" spans="1:1" x14ac:dyDescent="0.25">
      <c r="A2833"/>
    </row>
    <row r="2834" spans="1:1" x14ac:dyDescent="0.25">
      <c r="A2834"/>
    </row>
    <row r="2835" spans="1:1" x14ac:dyDescent="0.25">
      <c r="A2835"/>
    </row>
    <row r="2836" spans="1:1" x14ac:dyDescent="0.25">
      <c r="A2836"/>
    </row>
    <row r="2837" spans="1:1" x14ac:dyDescent="0.25">
      <c r="A2837"/>
    </row>
    <row r="2838" spans="1:1" x14ac:dyDescent="0.25">
      <c r="A2838"/>
    </row>
    <row r="2839" spans="1:1" x14ac:dyDescent="0.25">
      <c r="A2839"/>
    </row>
    <row r="2840" spans="1:1" x14ac:dyDescent="0.25">
      <c r="A2840"/>
    </row>
    <row r="2841" spans="1:1" x14ac:dyDescent="0.25">
      <c r="A2841"/>
    </row>
    <row r="2842" spans="1:1" x14ac:dyDescent="0.25">
      <c r="A2842"/>
    </row>
    <row r="2843" spans="1:1" x14ac:dyDescent="0.25">
      <c r="A2843"/>
    </row>
    <row r="2844" spans="1:1" x14ac:dyDescent="0.25">
      <c r="A2844"/>
    </row>
    <row r="2845" spans="1:1" x14ac:dyDescent="0.25">
      <c r="A2845"/>
    </row>
    <row r="2846" spans="1:1" x14ac:dyDescent="0.25">
      <c r="A2846"/>
    </row>
    <row r="2847" spans="1:1" x14ac:dyDescent="0.25">
      <c r="A2847"/>
    </row>
    <row r="2848" spans="1:1" x14ac:dyDescent="0.25">
      <c r="A2848"/>
    </row>
    <row r="2849" spans="1:1" x14ac:dyDescent="0.25">
      <c r="A2849"/>
    </row>
    <row r="2850" spans="1:1" x14ac:dyDescent="0.25">
      <c r="A2850"/>
    </row>
    <row r="2851" spans="1:1" x14ac:dyDescent="0.25">
      <c r="A2851"/>
    </row>
    <row r="2852" spans="1:1" x14ac:dyDescent="0.25">
      <c r="A2852"/>
    </row>
    <row r="2853" spans="1:1" x14ac:dyDescent="0.25">
      <c r="A2853"/>
    </row>
    <row r="2854" spans="1:1" x14ac:dyDescent="0.25">
      <c r="A2854"/>
    </row>
    <row r="2855" spans="1:1" x14ac:dyDescent="0.25">
      <c r="A2855"/>
    </row>
    <row r="2856" spans="1:1" x14ac:dyDescent="0.25">
      <c r="A2856"/>
    </row>
    <row r="2857" spans="1:1" x14ac:dyDescent="0.25">
      <c r="A2857"/>
    </row>
    <row r="2858" spans="1:1" x14ac:dyDescent="0.25">
      <c r="A2858"/>
    </row>
    <row r="2859" spans="1:1" x14ac:dyDescent="0.25">
      <c r="A2859"/>
    </row>
    <row r="2860" spans="1:1" x14ac:dyDescent="0.25">
      <c r="A2860"/>
    </row>
    <row r="2861" spans="1:1" x14ac:dyDescent="0.25">
      <c r="A2861"/>
    </row>
    <row r="2862" spans="1:1" x14ac:dyDescent="0.25">
      <c r="A2862"/>
    </row>
    <row r="2863" spans="1:1" x14ac:dyDescent="0.25">
      <c r="A2863"/>
    </row>
    <row r="2864" spans="1:1" x14ac:dyDescent="0.25">
      <c r="A2864"/>
    </row>
    <row r="2865" spans="1:1" x14ac:dyDescent="0.25">
      <c r="A2865"/>
    </row>
    <row r="2866" spans="1:1" x14ac:dyDescent="0.25">
      <c r="A2866"/>
    </row>
    <row r="2867" spans="1:1" x14ac:dyDescent="0.25">
      <c r="A2867"/>
    </row>
    <row r="2868" spans="1:1" x14ac:dyDescent="0.25">
      <c r="A2868"/>
    </row>
    <row r="2869" spans="1:1" x14ac:dyDescent="0.25">
      <c r="A2869"/>
    </row>
    <row r="2870" spans="1:1" x14ac:dyDescent="0.25">
      <c r="A2870"/>
    </row>
    <row r="2871" spans="1:1" x14ac:dyDescent="0.25">
      <c r="A2871"/>
    </row>
    <row r="2872" spans="1:1" x14ac:dyDescent="0.25">
      <c r="A2872"/>
    </row>
    <row r="2873" spans="1:1" x14ac:dyDescent="0.25">
      <c r="A2873"/>
    </row>
    <row r="2874" spans="1:1" x14ac:dyDescent="0.25">
      <c r="A2874"/>
    </row>
    <row r="2875" spans="1:1" x14ac:dyDescent="0.25">
      <c r="A2875"/>
    </row>
    <row r="2876" spans="1:1" x14ac:dyDescent="0.25">
      <c r="A2876"/>
    </row>
    <row r="2877" spans="1:1" x14ac:dyDescent="0.25">
      <c r="A2877"/>
    </row>
    <row r="2878" spans="1:1" x14ac:dyDescent="0.25">
      <c r="A2878"/>
    </row>
    <row r="2879" spans="1:1" x14ac:dyDescent="0.25">
      <c r="A2879"/>
    </row>
    <row r="2880" spans="1:1" x14ac:dyDescent="0.25">
      <c r="A2880"/>
    </row>
    <row r="2881" spans="1:1" x14ac:dyDescent="0.25">
      <c r="A2881"/>
    </row>
    <row r="2882" spans="1:1" x14ac:dyDescent="0.25">
      <c r="A2882"/>
    </row>
    <row r="2883" spans="1:1" x14ac:dyDescent="0.25">
      <c r="A2883"/>
    </row>
    <row r="2884" spans="1:1" x14ac:dyDescent="0.25">
      <c r="A2884"/>
    </row>
    <row r="2885" spans="1:1" x14ac:dyDescent="0.25">
      <c r="A2885"/>
    </row>
    <row r="2886" spans="1:1" x14ac:dyDescent="0.25">
      <c r="A2886"/>
    </row>
    <row r="2887" spans="1:1" x14ac:dyDescent="0.25">
      <c r="A2887"/>
    </row>
    <row r="2888" spans="1:1" x14ac:dyDescent="0.25">
      <c r="A2888"/>
    </row>
    <row r="2889" spans="1:1" x14ac:dyDescent="0.25">
      <c r="A2889"/>
    </row>
    <row r="2890" spans="1:1" x14ac:dyDescent="0.25">
      <c r="A2890"/>
    </row>
    <row r="2891" spans="1:1" x14ac:dyDescent="0.25">
      <c r="A2891"/>
    </row>
    <row r="2892" spans="1:1" x14ac:dyDescent="0.25">
      <c r="A2892"/>
    </row>
    <row r="2893" spans="1:1" x14ac:dyDescent="0.25">
      <c r="A2893"/>
    </row>
    <row r="2894" spans="1:1" x14ac:dyDescent="0.25">
      <c r="A2894"/>
    </row>
    <row r="2895" spans="1:1" x14ac:dyDescent="0.25">
      <c r="A2895"/>
    </row>
    <row r="2896" spans="1:1" x14ac:dyDescent="0.25">
      <c r="A2896"/>
    </row>
    <row r="2897" spans="1:1" x14ac:dyDescent="0.25">
      <c r="A2897"/>
    </row>
    <row r="2898" spans="1:1" x14ac:dyDescent="0.25">
      <c r="A2898"/>
    </row>
    <row r="2899" spans="1:1" x14ac:dyDescent="0.25">
      <c r="A2899"/>
    </row>
    <row r="2900" spans="1:1" x14ac:dyDescent="0.25">
      <c r="A2900"/>
    </row>
    <row r="2901" spans="1:1" x14ac:dyDescent="0.25">
      <c r="A2901"/>
    </row>
    <row r="2902" spans="1:1" x14ac:dyDescent="0.25">
      <c r="A2902"/>
    </row>
    <row r="2903" spans="1:1" x14ac:dyDescent="0.25">
      <c r="A2903"/>
    </row>
    <row r="2904" spans="1:1" x14ac:dyDescent="0.25">
      <c r="A2904"/>
    </row>
    <row r="2905" spans="1:1" x14ac:dyDescent="0.25">
      <c r="A2905"/>
    </row>
    <row r="2906" spans="1:1" x14ac:dyDescent="0.25">
      <c r="A2906"/>
    </row>
    <row r="2907" spans="1:1" x14ac:dyDescent="0.25">
      <c r="A2907"/>
    </row>
    <row r="2908" spans="1:1" x14ac:dyDescent="0.25">
      <c r="A2908"/>
    </row>
    <row r="2909" spans="1:1" x14ac:dyDescent="0.25">
      <c r="A2909"/>
    </row>
    <row r="2910" spans="1:1" x14ac:dyDescent="0.25">
      <c r="A2910"/>
    </row>
    <row r="2911" spans="1:1" x14ac:dyDescent="0.25">
      <c r="A2911"/>
    </row>
    <row r="2912" spans="1:1" x14ac:dyDescent="0.25">
      <c r="A2912"/>
    </row>
    <row r="2913" spans="1:1" x14ac:dyDescent="0.25">
      <c r="A2913"/>
    </row>
    <row r="2914" spans="1:1" x14ac:dyDescent="0.25">
      <c r="A2914"/>
    </row>
    <row r="2915" spans="1:1" x14ac:dyDescent="0.25">
      <c r="A2915"/>
    </row>
    <row r="2916" spans="1:1" x14ac:dyDescent="0.25">
      <c r="A2916"/>
    </row>
    <row r="2917" spans="1:1" x14ac:dyDescent="0.25">
      <c r="A2917"/>
    </row>
    <row r="2918" spans="1:1" x14ac:dyDescent="0.25">
      <c r="A2918"/>
    </row>
    <row r="2919" spans="1:1" x14ac:dyDescent="0.25">
      <c r="A2919"/>
    </row>
    <row r="2920" spans="1:1" x14ac:dyDescent="0.25">
      <c r="A2920"/>
    </row>
    <row r="2921" spans="1:1" x14ac:dyDescent="0.25">
      <c r="A2921"/>
    </row>
    <row r="2922" spans="1:1" x14ac:dyDescent="0.25">
      <c r="A2922"/>
    </row>
    <row r="2923" spans="1:1" x14ac:dyDescent="0.25">
      <c r="A2923"/>
    </row>
    <row r="2924" spans="1:1" x14ac:dyDescent="0.25">
      <c r="A2924"/>
    </row>
    <row r="2925" spans="1:1" x14ac:dyDescent="0.25">
      <c r="A2925"/>
    </row>
    <row r="2926" spans="1:1" x14ac:dyDescent="0.25">
      <c r="A2926"/>
    </row>
    <row r="2927" spans="1:1" x14ac:dyDescent="0.25">
      <c r="A2927"/>
    </row>
    <row r="2928" spans="1:1" x14ac:dyDescent="0.25">
      <c r="A2928"/>
    </row>
    <row r="2929" spans="1:1" x14ac:dyDescent="0.25">
      <c r="A2929"/>
    </row>
    <row r="2930" spans="1:1" x14ac:dyDescent="0.25">
      <c r="A2930"/>
    </row>
    <row r="2931" spans="1:1" x14ac:dyDescent="0.25">
      <c r="A2931"/>
    </row>
    <row r="2932" spans="1:1" x14ac:dyDescent="0.25">
      <c r="A2932"/>
    </row>
    <row r="2933" spans="1:1" x14ac:dyDescent="0.25">
      <c r="A2933"/>
    </row>
    <row r="2934" spans="1:1" x14ac:dyDescent="0.25">
      <c r="A2934"/>
    </row>
    <row r="2935" spans="1:1" x14ac:dyDescent="0.25">
      <c r="A2935"/>
    </row>
    <row r="2936" spans="1:1" x14ac:dyDescent="0.25">
      <c r="A2936"/>
    </row>
    <row r="2937" spans="1:1" x14ac:dyDescent="0.25">
      <c r="A2937"/>
    </row>
    <row r="2938" spans="1:1" x14ac:dyDescent="0.25">
      <c r="A2938"/>
    </row>
    <row r="2939" spans="1:1" x14ac:dyDescent="0.25">
      <c r="A2939"/>
    </row>
    <row r="2940" spans="1:1" x14ac:dyDescent="0.25">
      <c r="A2940"/>
    </row>
    <row r="2941" spans="1:1" x14ac:dyDescent="0.25">
      <c r="A2941"/>
    </row>
    <row r="2942" spans="1:1" x14ac:dyDescent="0.25">
      <c r="A2942"/>
    </row>
    <row r="2943" spans="1:1" x14ac:dyDescent="0.25">
      <c r="A2943"/>
    </row>
    <row r="2944" spans="1:1" x14ac:dyDescent="0.25">
      <c r="A2944"/>
    </row>
    <row r="2945" spans="1:1" x14ac:dyDescent="0.25">
      <c r="A2945"/>
    </row>
    <row r="2946" spans="1:1" x14ac:dyDescent="0.25">
      <c r="A2946"/>
    </row>
    <row r="2947" spans="1:1" x14ac:dyDescent="0.25">
      <c r="A2947"/>
    </row>
    <row r="2948" spans="1:1" x14ac:dyDescent="0.25">
      <c r="A2948"/>
    </row>
    <row r="2949" spans="1:1" x14ac:dyDescent="0.25">
      <c r="A2949"/>
    </row>
    <row r="2950" spans="1:1" x14ac:dyDescent="0.25">
      <c r="A2950"/>
    </row>
    <row r="2951" spans="1:1" x14ac:dyDescent="0.25">
      <c r="A2951"/>
    </row>
    <row r="2952" spans="1:1" x14ac:dyDescent="0.25">
      <c r="A2952"/>
    </row>
    <row r="2953" spans="1:1" x14ac:dyDescent="0.25">
      <c r="A2953"/>
    </row>
    <row r="2954" spans="1:1" x14ac:dyDescent="0.25">
      <c r="A2954"/>
    </row>
    <row r="2955" spans="1:1" x14ac:dyDescent="0.25">
      <c r="A2955"/>
    </row>
    <row r="2956" spans="1:1" x14ac:dyDescent="0.25">
      <c r="A2956"/>
    </row>
    <row r="2957" spans="1:1" x14ac:dyDescent="0.25">
      <c r="A2957"/>
    </row>
    <row r="2958" spans="1:1" x14ac:dyDescent="0.25">
      <c r="A2958"/>
    </row>
    <row r="2959" spans="1:1" x14ac:dyDescent="0.25">
      <c r="A2959"/>
    </row>
    <row r="2960" spans="1:1" x14ac:dyDescent="0.25">
      <c r="A2960"/>
    </row>
    <row r="2961" spans="1:1" x14ac:dyDescent="0.25">
      <c r="A2961"/>
    </row>
    <row r="2962" spans="1:1" x14ac:dyDescent="0.25">
      <c r="A2962"/>
    </row>
    <row r="2963" spans="1:1" x14ac:dyDescent="0.25">
      <c r="A2963"/>
    </row>
    <row r="2964" spans="1:1" x14ac:dyDescent="0.25">
      <c r="A2964"/>
    </row>
    <row r="2965" spans="1:1" x14ac:dyDescent="0.25">
      <c r="A2965"/>
    </row>
    <row r="2966" spans="1:1" x14ac:dyDescent="0.25">
      <c r="A2966"/>
    </row>
    <row r="2967" spans="1:1" x14ac:dyDescent="0.25">
      <c r="A2967"/>
    </row>
    <row r="2968" spans="1:1" x14ac:dyDescent="0.25">
      <c r="A2968"/>
    </row>
    <row r="2969" spans="1:1" x14ac:dyDescent="0.25">
      <c r="A2969"/>
    </row>
    <row r="2970" spans="1:1" x14ac:dyDescent="0.25">
      <c r="A2970"/>
    </row>
    <row r="2971" spans="1:1" x14ac:dyDescent="0.25">
      <c r="A2971"/>
    </row>
    <row r="2972" spans="1:1" x14ac:dyDescent="0.25">
      <c r="A2972"/>
    </row>
    <row r="2973" spans="1:1" x14ac:dyDescent="0.25">
      <c r="A2973"/>
    </row>
    <row r="2974" spans="1:1" x14ac:dyDescent="0.25">
      <c r="A2974"/>
    </row>
    <row r="2975" spans="1:1" x14ac:dyDescent="0.25">
      <c r="A2975"/>
    </row>
    <row r="2976" spans="1:1" x14ac:dyDescent="0.25">
      <c r="A2976"/>
    </row>
    <row r="2977" spans="1:1" x14ac:dyDescent="0.25">
      <c r="A2977"/>
    </row>
    <row r="2978" spans="1:1" x14ac:dyDescent="0.25">
      <c r="A2978"/>
    </row>
    <row r="2979" spans="1:1" x14ac:dyDescent="0.25">
      <c r="A2979"/>
    </row>
    <row r="2980" spans="1:1" x14ac:dyDescent="0.25">
      <c r="A2980"/>
    </row>
    <row r="2981" spans="1:1" x14ac:dyDescent="0.25">
      <c r="A2981"/>
    </row>
    <row r="2982" spans="1:1" x14ac:dyDescent="0.25">
      <c r="A2982"/>
    </row>
    <row r="2983" spans="1:1" x14ac:dyDescent="0.25">
      <c r="A2983"/>
    </row>
    <row r="2984" spans="1:1" x14ac:dyDescent="0.25">
      <c r="A2984"/>
    </row>
    <row r="2985" spans="1:1" x14ac:dyDescent="0.25">
      <c r="A2985"/>
    </row>
    <row r="2986" spans="1:1" x14ac:dyDescent="0.25">
      <c r="A2986"/>
    </row>
    <row r="2987" spans="1:1" x14ac:dyDescent="0.25">
      <c r="A2987"/>
    </row>
    <row r="2988" spans="1:1" x14ac:dyDescent="0.25">
      <c r="A2988"/>
    </row>
    <row r="2989" spans="1:1" x14ac:dyDescent="0.25">
      <c r="A2989"/>
    </row>
    <row r="2990" spans="1:1" x14ac:dyDescent="0.25">
      <c r="A2990"/>
    </row>
    <row r="2991" spans="1:1" x14ac:dyDescent="0.25">
      <c r="A2991"/>
    </row>
    <row r="2992" spans="1:1" x14ac:dyDescent="0.25">
      <c r="A2992"/>
    </row>
    <row r="2993" spans="1:1" x14ac:dyDescent="0.25">
      <c r="A2993"/>
    </row>
    <row r="2994" spans="1:1" x14ac:dyDescent="0.25">
      <c r="A2994"/>
    </row>
    <row r="2995" spans="1:1" x14ac:dyDescent="0.25">
      <c r="A2995"/>
    </row>
    <row r="2996" spans="1:1" x14ac:dyDescent="0.25">
      <c r="A2996"/>
    </row>
    <row r="2997" spans="1:1" x14ac:dyDescent="0.25">
      <c r="A2997"/>
    </row>
    <row r="2998" spans="1:1" x14ac:dyDescent="0.25">
      <c r="A2998"/>
    </row>
    <row r="2999" spans="1:1" x14ac:dyDescent="0.25">
      <c r="A2999"/>
    </row>
    <row r="3000" spans="1:1" x14ac:dyDescent="0.25">
      <c r="A3000"/>
    </row>
    <row r="3001" spans="1:1" x14ac:dyDescent="0.25">
      <c r="A3001"/>
    </row>
    <row r="3002" spans="1:1" x14ac:dyDescent="0.25">
      <c r="A3002"/>
    </row>
    <row r="3003" spans="1:1" x14ac:dyDescent="0.25">
      <c r="A3003"/>
    </row>
    <row r="3004" spans="1:1" x14ac:dyDescent="0.25">
      <c r="A3004"/>
    </row>
    <row r="3005" spans="1:1" x14ac:dyDescent="0.25">
      <c r="A3005"/>
    </row>
    <row r="3006" spans="1:1" x14ac:dyDescent="0.25">
      <c r="A3006"/>
    </row>
    <row r="3007" spans="1:1" x14ac:dyDescent="0.25">
      <c r="A3007"/>
    </row>
    <row r="3008" spans="1:1" x14ac:dyDescent="0.25">
      <c r="A3008"/>
    </row>
    <row r="3009" spans="1:1" x14ac:dyDescent="0.25">
      <c r="A3009"/>
    </row>
    <row r="3010" spans="1:1" x14ac:dyDescent="0.25">
      <c r="A3010"/>
    </row>
    <row r="3011" spans="1:1" x14ac:dyDescent="0.25">
      <c r="A3011"/>
    </row>
    <row r="3012" spans="1:1" x14ac:dyDescent="0.25">
      <c r="A3012"/>
    </row>
    <row r="3013" spans="1:1" x14ac:dyDescent="0.25">
      <c r="A3013"/>
    </row>
    <row r="3014" spans="1:1" x14ac:dyDescent="0.25">
      <c r="A3014"/>
    </row>
    <row r="3015" spans="1:1" x14ac:dyDescent="0.25">
      <c r="A3015"/>
    </row>
    <row r="3016" spans="1:1" x14ac:dyDescent="0.25">
      <c r="A3016"/>
    </row>
    <row r="3017" spans="1:1" x14ac:dyDescent="0.25">
      <c r="A3017"/>
    </row>
    <row r="3018" spans="1:1" x14ac:dyDescent="0.25">
      <c r="A3018"/>
    </row>
    <row r="3019" spans="1:1" x14ac:dyDescent="0.25">
      <c r="A3019"/>
    </row>
    <row r="3020" spans="1:1" x14ac:dyDescent="0.25">
      <c r="A3020"/>
    </row>
    <row r="3021" spans="1:1" x14ac:dyDescent="0.25">
      <c r="A3021"/>
    </row>
    <row r="3022" spans="1:1" x14ac:dyDescent="0.25">
      <c r="A3022"/>
    </row>
    <row r="3023" spans="1:1" x14ac:dyDescent="0.25">
      <c r="A3023"/>
    </row>
    <row r="3024" spans="1:1" x14ac:dyDescent="0.25">
      <c r="A3024"/>
    </row>
    <row r="3025" spans="1:1" x14ac:dyDescent="0.25">
      <c r="A3025"/>
    </row>
    <row r="3026" spans="1:1" x14ac:dyDescent="0.25">
      <c r="A3026"/>
    </row>
    <row r="3027" spans="1:1" x14ac:dyDescent="0.25">
      <c r="A3027"/>
    </row>
    <row r="3028" spans="1:1" x14ac:dyDescent="0.25">
      <c r="A3028"/>
    </row>
    <row r="3029" spans="1:1" x14ac:dyDescent="0.25">
      <c r="A3029"/>
    </row>
    <row r="3030" spans="1:1" x14ac:dyDescent="0.25">
      <c r="A3030"/>
    </row>
    <row r="3031" spans="1:1" x14ac:dyDescent="0.25">
      <c r="A3031"/>
    </row>
    <row r="3032" spans="1:1" x14ac:dyDescent="0.25">
      <c r="A3032"/>
    </row>
    <row r="3033" spans="1:1" x14ac:dyDescent="0.25">
      <c r="A3033"/>
    </row>
    <row r="3034" spans="1:1" x14ac:dyDescent="0.25">
      <c r="A3034"/>
    </row>
    <row r="3035" spans="1:1" x14ac:dyDescent="0.25">
      <c r="A3035"/>
    </row>
    <row r="3036" spans="1:1" x14ac:dyDescent="0.25">
      <c r="A3036"/>
    </row>
    <row r="3037" spans="1:1" x14ac:dyDescent="0.25">
      <c r="A3037"/>
    </row>
    <row r="3038" spans="1:1" x14ac:dyDescent="0.25">
      <c r="A3038"/>
    </row>
    <row r="3039" spans="1:1" x14ac:dyDescent="0.25">
      <c r="A3039"/>
    </row>
    <row r="3040" spans="1:1" x14ac:dyDescent="0.25">
      <c r="A3040"/>
    </row>
    <row r="3041" spans="1:1" x14ac:dyDescent="0.25">
      <c r="A3041"/>
    </row>
    <row r="3042" spans="1:1" x14ac:dyDescent="0.25">
      <c r="A3042"/>
    </row>
    <row r="3043" spans="1:1" x14ac:dyDescent="0.25">
      <c r="A3043"/>
    </row>
    <row r="3044" spans="1:1" x14ac:dyDescent="0.25">
      <c r="A3044"/>
    </row>
    <row r="3045" spans="1:1" x14ac:dyDescent="0.25">
      <c r="A3045"/>
    </row>
    <row r="3046" spans="1:1" x14ac:dyDescent="0.25">
      <c r="A3046"/>
    </row>
    <row r="3047" spans="1:1" x14ac:dyDescent="0.25">
      <c r="A3047"/>
    </row>
    <row r="3048" spans="1:1" x14ac:dyDescent="0.25">
      <c r="A3048"/>
    </row>
    <row r="3049" spans="1:1" x14ac:dyDescent="0.25">
      <c r="A3049"/>
    </row>
    <row r="3050" spans="1:1" x14ac:dyDescent="0.25">
      <c r="A3050"/>
    </row>
    <row r="3051" spans="1:1" x14ac:dyDescent="0.25">
      <c r="A3051"/>
    </row>
    <row r="3052" spans="1:1" x14ac:dyDescent="0.25">
      <c r="A3052"/>
    </row>
    <row r="3053" spans="1:1" x14ac:dyDescent="0.25">
      <c r="A3053"/>
    </row>
    <row r="3054" spans="1:1" x14ac:dyDescent="0.25">
      <c r="A3054"/>
    </row>
    <row r="3055" spans="1:1" x14ac:dyDescent="0.25">
      <c r="A3055"/>
    </row>
    <row r="3056" spans="1:1" x14ac:dyDescent="0.25">
      <c r="A3056"/>
    </row>
    <row r="3057" spans="1:1" x14ac:dyDescent="0.25">
      <c r="A3057"/>
    </row>
    <row r="3058" spans="1:1" x14ac:dyDescent="0.25">
      <c r="A3058"/>
    </row>
    <row r="3059" spans="1:1" x14ac:dyDescent="0.25">
      <c r="A3059"/>
    </row>
    <row r="3060" spans="1:1" x14ac:dyDescent="0.25">
      <c r="A3060"/>
    </row>
    <row r="3061" spans="1:1" x14ac:dyDescent="0.25">
      <c r="A3061"/>
    </row>
    <row r="3062" spans="1:1" x14ac:dyDescent="0.25">
      <c r="A3062"/>
    </row>
    <row r="3063" spans="1:1" x14ac:dyDescent="0.25">
      <c r="A3063"/>
    </row>
    <row r="3064" spans="1:1" x14ac:dyDescent="0.25">
      <c r="A3064"/>
    </row>
    <row r="3065" spans="1:1" x14ac:dyDescent="0.25">
      <c r="A3065"/>
    </row>
    <row r="3066" spans="1:1" x14ac:dyDescent="0.25">
      <c r="A3066"/>
    </row>
    <row r="3067" spans="1:1" x14ac:dyDescent="0.25">
      <c r="A3067"/>
    </row>
    <row r="3068" spans="1:1" x14ac:dyDescent="0.25">
      <c r="A3068"/>
    </row>
    <row r="3069" spans="1:1" x14ac:dyDescent="0.25">
      <c r="A3069"/>
    </row>
    <row r="3070" spans="1:1" x14ac:dyDescent="0.25">
      <c r="A3070"/>
    </row>
    <row r="3071" spans="1:1" x14ac:dyDescent="0.25">
      <c r="A3071"/>
    </row>
    <row r="3072" spans="1:1" x14ac:dyDescent="0.25">
      <c r="A3072"/>
    </row>
    <row r="3073" spans="1:1" x14ac:dyDescent="0.25">
      <c r="A3073"/>
    </row>
    <row r="3074" spans="1:1" x14ac:dyDescent="0.25">
      <c r="A3074"/>
    </row>
    <row r="3075" spans="1:1" x14ac:dyDescent="0.25">
      <c r="A3075"/>
    </row>
    <row r="3076" spans="1:1" x14ac:dyDescent="0.25">
      <c r="A3076"/>
    </row>
    <row r="3077" spans="1:1" x14ac:dyDescent="0.25">
      <c r="A3077"/>
    </row>
    <row r="3078" spans="1:1" x14ac:dyDescent="0.25">
      <c r="A3078"/>
    </row>
    <row r="3079" spans="1:1" x14ac:dyDescent="0.25">
      <c r="A3079"/>
    </row>
    <row r="3080" spans="1:1" x14ac:dyDescent="0.25">
      <c r="A3080"/>
    </row>
    <row r="3081" spans="1:1" x14ac:dyDescent="0.25">
      <c r="A3081"/>
    </row>
    <row r="3082" spans="1:1" x14ac:dyDescent="0.25">
      <c r="A3082"/>
    </row>
    <row r="3083" spans="1:1" x14ac:dyDescent="0.25">
      <c r="A3083"/>
    </row>
    <row r="3084" spans="1:1" x14ac:dyDescent="0.25">
      <c r="A3084"/>
    </row>
    <row r="3085" spans="1:1" x14ac:dyDescent="0.25">
      <c r="A3085"/>
    </row>
    <row r="3086" spans="1:1" x14ac:dyDescent="0.25">
      <c r="A3086"/>
    </row>
    <row r="3087" spans="1:1" x14ac:dyDescent="0.25">
      <c r="A3087"/>
    </row>
    <row r="3088" spans="1:1" x14ac:dyDescent="0.25">
      <c r="A3088"/>
    </row>
    <row r="3089" spans="1:1" x14ac:dyDescent="0.25">
      <c r="A3089"/>
    </row>
    <row r="3090" spans="1:1" x14ac:dyDescent="0.25">
      <c r="A3090"/>
    </row>
    <row r="3091" spans="1:1" x14ac:dyDescent="0.25">
      <c r="A3091"/>
    </row>
    <row r="3092" spans="1:1" x14ac:dyDescent="0.25">
      <c r="A3092"/>
    </row>
    <row r="3093" spans="1:1" x14ac:dyDescent="0.25">
      <c r="A3093"/>
    </row>
    <row r="3094" spans="1:1" x14ac:dyDescent="0.25">
      <c r="A3094"/>
    </row>
    <row r="3095" spans="1:1" x14ac:dyDescent="0.25">
      <c r="A3095"/>
    </row>
    <row r="3096" spans="1:1" x14ac:dyDescent="0.25">
      <c r="A3096"/>
    </row>
    <row r="3097" spans="1:1" x14ac:dyDescent="0.25">
      <c r="A3097"/>
    </row>
    <row r="3098" spans="1:1" x14ac:dyDescent="0.25">
      <c r="A3098"/>
    </row>
    <row r="3099" spans="1:1" x14ac:dyDescent="0.25">
      <c r="A3099"/>
    </row>
    <row r="3100" spans="1:1" x14ac:dyDescent="0.25">
      <c r="A3100"/>
    </row>
    <row r="3101" spans="1:1" x14ac:dyDescent="0.25">
      <c r="A3101"/>
    </row>
    <row r="3102" spans="1:1" x14ac:dyDescent="0.25">
      <c r="A3102"/>
    </row>
    <row r="3103" spans="1:1" x14ac:dyDescent="0.25">
      <c r="A3103"/>
    </row>
    <row r="3104" spans="1:1" x14ac:dyDescent="0.25">
      <c r="A3104"/>
    </row>
    <row r="3105" spans="1:1" x14ac:dyDescent="0.25">
      <c r="A3105"/>
    </row>
    <row r="3106" spans="1:1" x14ac:dyDescent="0.25">
      <c r="A3106"/>
    </row>
    <row r="3107" spans="1:1" x14ac:dyDescent="0.25">
      <c r="A3107"/>
    </row>
    <row r="3108" spans="1:1" x14ac:dyDescent="0.25">
      <c r="A3108"/>
    </row>
    <row r="3109" spans="1:1" x14ac:dyDescent="0.25">
      <c r="A3109"/>
    </row>
    <row r="3110" spans="1:1" x14ac:dyDescent="0.25">
      <c r="A3110"/>
    </row>
    <row r="3111" spans="1:1" x14ac:dyDescent="0.25">
      <c r="A3111"/>
    </row>
    <row r="3112" spans="1:1" x14ac:dyDescent="0.25">
      <c r="A3112"/>
    </row>
    <row r="3113" spans="1:1" x14ac:dyDescent="0.25">
      <c r="A3113"/>
    </row>
    <row r="3114" spans="1:1" x14ac:dyDescent="0.25">
      <c r="A3114"/>
    </row>
    <row r="3115" spans="1:1" x14ac:dyDescent="0.25">
      <c r="A3115"/>
    </row>
    <row r="3116" spans="1:1" x14ac:dyDescent="0.25">
      <c r="A3116"/>
    </row>
    <row r="3117" spans="1:1" x14ac:dyDescent="0.25">
      <c r="A3117"/>
    </row>
    <row r="3118" spans="1:1" x14ac:dyDescent="0.25">
      <c r="A3118"/>
    </row>
    <row r="3119" spans="1:1" x14ac:dyDescent="0.25">
      <c r="A3119"/>
    </row>
    <row r="3120" spans="1:1" x14ac:dyDescent="0.25">
      <c r="A3120"/>
    </row>
    <row r="3121" spans="1:1" x14ac:dyDescent="0.25">
      <c r="A3121"/>
    </row>
    <row r="3122" spans="1:1" x14ac:dyDescent="0.25">
      <c r="A3122"/>
    </row>
    <row r="3123" spans="1:1" x14ac:dyDescent="0.25">
      <c r="A3123"/>
    </row>
    <row r="3124" spans="1:1" x14ac:dyDescent="0.25">
      <c r="A3124"/>
    </row>
    <row r="3125" spans="1:1" x14ac:dyDescent="0.25">
      <c r="A3125"/>
    </row>
    <row r="3126" spans="1:1" x14ac:dyDescent="0.25">
      <c r="A3126"/>
    </row>
    <row r="3127" spans="1:1" x14ac:dyDescent="0.25">
      <c r="A3127"/>
    </row>
    <row r="3128" spans="1:1" x14ac:dyDescent="0.25">
      <c r="A3128"/>
    </row>
    <row r="3129" spans="1:1" x14ac:dyDescent="0.25">
      <c r="A3129"/>
    </row>
    <row r="3130" spans="1:1" x14ac:dyDescent="0.25">
      <c r="A3130"/>
    </row>
    <row r="3131" spans="1:1" x14ac:dyDescent="0.25">
      <c r="A3131"/>
    </row>
    <row r="3132" spans="1:1" x14ac:dyDescent="0.25">
      <c r="A3132"/>
    </row>
    <row r="3133" spans="1:1" x14ac:dyDescent="0.25">
      <c r="A3133"/>
    </row>
    <row r="3134" spans="1:1" x14ac:dyDescent="0.25">
      <c r="A3134"/>
    </row>
    <row r="3135" spans="1:1" x14ac:dyDescent="0.25">
      <c r="A3135"/>
    </row>
    <row r="3136" spans="1:1" x14ac:dyDescent="0.25">
      <c r="A3136"/>
    </row>
    <row r="3137" spans="1:1" x14ac:dyDescent="0.25">
      <c r="A3137"/>
    </row>
    <row r="3138" spans="1:1" x14ac:dyDescent="0.25">
      <c r="A3138"/>
    </row>
    <row r="3139" spans="1:1" x14ac:dyDescent="0.25">
      <c r="A3139"/>
    </row>
    <row r="3140" spans="1:1" x14ac:dyDescent="0.25">
      <c r="A3140"/>
    </row>
    <row r="3141" spans="1:1" x14ac:dyDescent="0.25">
      <c r="A3141"/>
    </row>
    <row r="3142" spans="1:1" x14ac:dyDescent="0.25">
      <c r="A3142"/>
    </row>
    <row r="3143" spans="1:1" x14ac:dyDescent="0.25">
      <c r="A3143"/>
    </row>
    <row r="3144" spans="1:1" x14ac:dyDescent="0.25">
      <c r="A3144"/>
    </row>
    <row r="3145" spans="1:1" x14ac:dyDescent="0.25">
      <c r="A3145"/>
    </row>
    <row r="3146" spans="1:1" x14ac:dyDescent="0.25">
      <c r="A3146"/>
    </row>
    <row r="3147" spans="1:1" x14ac:dyDescent="0.25">
      <c r="A3147"/>
    </row>
    <row r="3148" spans="1:1" x14ac:dyDescent="0.25">
      <c r="A3148"/>
    </row>
    <row r="3149" spans="1:1" x14ac:dyDescent="0.25">
      <c r="A3149"/>
    </row>
    <row r="3150" spans="1:1" x14ac:dyDescent="0.25">
      <c r="A3150"/>
    </row>
    <row r="3151" spans="1:1" x14ac:dyDescent="0.25">
      <c r="A3151"/>
    </row>
    <row r="3152" spans="1:1" x14ac:dyDescent="0.25">
      <c r="A3152"/>
    </row>
    <row r="3153" spans="1:1" x14ac:dyDescent="0.25">
      <c r="A3153"/>
    </row>
    <row r="3154" spans="1:1" x14ac:dyDescent="0.25">
      <c r="A3154"/>
    </row>
    <row r="3155" spans="1:1" x14ac:dyDescent="0.25">
      <c r="A3155"/>
    </row>
    <row r="3156" spans="1:1" x14ac:dyDescent="0.25">
      <c r="A3156"/>
    </row>
    <row r="3157" spans="1:1" x14ac:dyDescent="0.25">
      <c r="A3157"/>
    </row>
    <row r="3158" spans="1:1" x14ac:dyDescent="0.25">
      <c r="A3158"/>
    </row>
    <row r="3159" spans="1:1" x14ac:dyDescent="0.25">
      <c r="A3159"/>
    </row>
    <row r="3160" spans="1:1" x14ac:dyDescent="0.25">
      <c r="A3160"/>
    </row>
    <row r="3161" spans="1:1" x14ac:dyDescent="0.25">
      <c r="A3161"/>
    </row>
    <row r="3162" spans="1:1" x14ac:dyDescent="0.25">
      <c r="A3162"/>
    </row>
    <row r="3163" spans="1:1" x14ac:dyDescent="0.25">
      <c r="A3163"/>
    </row>
    <row r="3164" spans="1:1" x14ac:dyDescent="0.25">
      <c r="A3164"/>
    </row>
    <row r="3165" spans="1:1" x14ac:dyDescent="0.25">
      <c r="A3165"/>
    </row>
    <row r="3166" spans="1:1" x14ac:dyDescent="0.25">
      <c r="A3166"/>
    </row>
    <row r="3167" spans="1:1" x14ac:dyDescent="0.25">
      <c r="A3167"/>
    </row>
    <row r="3168" spans="1:1" x14ac:dyDescent="0.25">
      <c r="A3168"/>
    </row>
    <row r="3169" spans="1:1" x14ac:dyDescent="0.25">
      <c r="A3169"/>
    </row>
    <row r="3170" spans="1:1" x14ac:dyDescent="0.25">
      <c r="A3170"/>
    </row>
    <row r="3171" spans="1:1" x14ac:dyDescent="0.25">
      <c r="A3171"/>
    </row>
    <row r="3172" spans="1:1" x14ac:dyDescent="0.25">
      <c r="A3172"/>
    </row>
    <row r="3173" spans="1:1" x14ac:dyDescent="0.25">
      <c r="A3173"/>
    </row>
    <row r="3174" spans="1:1" x14ac:dyDescent="0.25">
      <c r="A3174"/>
    </row>
    <row r="3175" spans="1:1" x14ac:dyDescent="0.25">
      <c r="A3175"/>
    </row>
    <row r="3176" spans="1:1" x14ac:dyDescent="0.25">
      <c r="A3176"/>
    </row>
    <row r="3177" spans="1:1" x14ac:dyDescent="0.25">
      <c r="A3177"/>
    </row>
    <row r="3178" spans="1:1" x14ac:dyDescent="0.25">
      <c r="A3178"/>
    </row>
    <row r="3179" spans="1:1" x14ac:dyDescent="0.25">
      <c r="A3179"/>
    </row>
    <row r="3180" spans="1:1" x14ac:dyDescent="0.25">
      <c r="A3180"/>
    </row>
    <row r="3181" spans="1:1" x14ac:dyDescent="0.25">
      <c r="A3181"/>
    </row>
    <row r="3182" spans="1:1" x14ac:dyDescent="0.25">
      <c r="A3182"/>
    </row>
    <row r="3183" spans="1:1" x14ac:dyDescent="0.25">
      <c r="A3183"/>
    </row>
    <row r="3184" spans="1:1" x14ac:dyDescent="0.25">
      <c r="A3184"/>
    </row>
    <row r="3185" spans="1:1" x14ac:dyDescent="0.25">
      <c r="A3185"/>
    </row>
    <row r="3186" spans="1:1" x14ac:dyDescent="0.25">
      <c r="A3186"/>
    </row>
    <row r="3187" spans="1:1" x14ac:dyDescent="0.25">
      <c r="A3187"/>
    </row>
    <row r="3188" spans="1:1" x14ac:dyDescent="0.25">
      <c r="A3188"/>
    </row>
    <row r="3189" spans="1:1" x14ac:dyDescent="0.25">
      <c r="A3189"/>
    </row>
    <row r="3190" spans="1:1" x14ac:dyDescent="0.25">
      <c r="A3190"/>
    </row>
    <row r="3191" spans="1:1" x14ac:dyDescent="0.25">
      <c r="A3191"/>
    </row>
    <row r="3192" spans="1:1" x14ac:dyDescent="0.25">
      <c r="A3192"/>
    </row>
    <row r="3193" spans="1:1" x14ac:dyDescent="0.25">
      <c r="A3193"/>
    </row>
    <row r="3194" spans="1:1" x14ac:dyDescent="0.25">
      <c r="A3194"/>
    </row>
    <row r="3195" spans="1:1" x14ac:dyDescent="0.25">
      <c r="A3195"/>
    </row>
    <row r="3196" spans="1:1" x14ac:dyDescent="0.25">
      <c r="A3196"/>
    </row>
    <row r="3197" spans="1:1" x14ac:dyDescent="0.25">
      <c r="A3197"/>
    </row>
    <row r="3198" spans="1:1" x14ac:dyDescent="0.25">
      <c r="A3198"/>
    </row>
    <row r="3199" spans="1:1" x14ac:dyDescent="0.25">
      <c r="A3199"/>
    </row>
    <row r="3200" spans="1:1" x14ac:dyDescent="0.25">
      <c r="A3200"/>
    </row>
    <row r="3201" spans="1:1" x14ac:dyDescent="0.25">
      <c r="A3201"/>
    </row>
    <row r="3202" spans="1:1" x14ac:dyDescent="0.25">
      <c r="A3202"/>
    </row>
    <row r="3203" spans="1:1" x14ac:dyDescent="0.25">
      <c r="A3203"/>
    </row>
    <row r="3204" spans="1:1" x14ac:dyDescent="0.25">
      <c r="A3204"/>
    </row>
    <row r="3205" spans="1:1" x14ac:dyDescent="0.25">
      <c r="A3205"/>
    </row>
    <row r="3206" spans="1:1" x14ac:dyDescent="0.25">
      <c r="A3206"/>
    </row>
    <row r="3207" spans="1:1" x14ac:dyDescent="0.25">
      <c r="A3207"/>
    </row>
    <row r="3208" spans="1:1" x14ac:dyDescent="0.25">
      <c r="A3208"/>
    </row>
    <row r="3209" spans="1:1" x14ac:dyDescent="0.25">
      <c r="A3209"/>
    </row>
    <row r="3210" spans="1:1" x14ac:dyDescent="0.25">
      <c r="A3210"/>
    </row>
    <row r="3211" spans="1:1" x14ac:dyDescent="0.25">
      <c r="A3211"/>
    </row>
    <row r="3212" spans="1:1" x14ac:dyDescent="0.25">
      <c r="A3212"/>
    </row>
    <row r="3213" spans="1:1" x14ac:dyDescent="0.25">
      <c r="A3213"/>
    </row>
    <row r="3214" spans="1:1" x14ac:dyDescent="0.25">
      <c r="A3214"/>
    </row>
    <row r="3215" spans="1:1" x14ac:dyDescent="0.25">
      <c r="A3215"/>
    </row>
    <row r="3216" spans="1:1" x14ac:dyDescent="0.25">
      <c r="A3216"/>
    </row>
    <row r="3217" spans="1:1" x14ac:dyDescent="0.25">
      <c r="A3217"/>
    </row>
    <row r="3218" spans="1:1" x14ac:dyDescent="0.25">
      <c r="A3218"/>
    </row>
    <row r="3219" spans="1:1" x14ac:dyDescent="0.25">
      <c r="A3219"/>
    </row>
    <row r="3220" spans="1:1" x14ac:dyDescent="0.25">
      <c r="A3220"/>
    </row>
    <row r="3221" spans="1:1" x14ac:dyDescent="0.25">
      <c r="A3221"/>
    </row>
    <row r="3222" spans="1:1" x14ac:dyDescent="0.25">
      <c r="A3222"/>
    </row>
    <row r="3223" spans="1:1" x14ac:dyDescent="0.25">
      <c r="A3223"/>
    </row>
    <row r="3224" spans="1:1" x14ac:dyDescent="0.25">
      <c r="A3224"/>
    </row>
    <row r="3225" spans="1:1" x14ac:dyDescent="0.25">
      <c r="A3225"/>
    </row>
    <row r="3226" spans="1:1" x14ac:dyDescent="0.25">
      <c r="A3226"/>
    </row>
    <row r="3227" spans="1:1" x14ac:dyDescent="0.25">
      <c r="A3227"/>
    </row>
    <row r="3228" spans="1:1" x14ac:dyDescent="0.25">
      <c r="A3228"/>
    </row>
    <row r="3229" spans="1:1" x14ac:dyDescent="0.25">
      <c r="A3229"/>
    </row>
    <row r="3230" spans="1:1" x14ac:dyDescent="0.25">
      <c r="A3230"/>
    </row>
    <row r="3231" spans="1:1" x14ac:dyDescent="0.25">
      <c r="A3231"/>
    </row>
    <row r="3232" spans="1:1" x14ac:dyDescent="0.25">
      <c r="A3232"/>
    </row>
    <row r="3233" spans="1:1" x14ac:dyDescent="0.25">
      <c r="A3233"/>
    </row>
    <row r="3234" spans="1:1" x14ac:dyDescent="0.25">
      <c r="A3234"/>
    </row>
    <row r="3235" spans="1:1" x14ac:dyDescent="0.25">
      <c r="A3235"/>
    </row>
    <row r="3236" spans="1:1" x14ac:dyDescent="0.25">
      <c r="A3236"/>
    </row>
    <row r="3237" spans="1:1" x14ac:dyDescent="0.25">
      <c r="A3237"/>
    </row>
    <row r="3238" spans="1:1" x14ac:dyDescent="0.25">
      <c r="A3238"/>
    </row>
    <row r="3239" spans="1:1" x14ac:dyDescent="0.25">
      <c r="A3239"/>
    </row>
    <row r="3240" spans="1:1" x14ac:dyDescent="0.25">
      <c r="A3240"/>
    </row>
    <row r="3241" spans="1:1" x14ac:dyDescent="0.25">
      <c r="A3241"/>
    </row>
    <row r="3242" spans="1:1" x14ac:dyDescent="0.25">
      <c r="A3242"/>
    </row>
    <row r="3243" spans="1:1" x14ac:dyDescent="0.25">
      <c r="A3243"/>
    </row>
    <row r="3244" spans="1:1" x14ac:dyDescent="0.25">
      <c r="A3244"/>
    </row>
    <row r="3245" spans="1:1" x14ac:dyDescent="0.25">
      <c r="A3245"/>
    </row>
    <row r="3246" spans="1:1" x14ac:dyDescent="0.25">
      <c r="A3246"/>
    </row>
    <row r="3247" spans="1:1" x14ac:dyDescent="0.25">
      <c r="A3247"/>
    </row>
    <row r="3248" spans="1:1" x14ac:dyDescent="0.25">
      <c r="A3248"/>
    </row>
    <row r="3249" spans="1:1" x14ac:dyDescent="0.25">
      <c r="A3249"/>
    </row>
    <row r="3250" spans="1:1" x14ac:dyDescent="0.25">
      <c r="A3250"/>
    </row>
    <row r="3251" spans="1:1" x14ac:dyDescent="0.25">
      <c r="A3251"/>
    </row>
    <row r="3252" spans="1:1" x14ac:dyDescent="0.25">
      <c r="A3252"/>
    </row>
    <row r="3253" spans="1:1" x14ac:dyDescent="0.25">
      <c r="A3253"/>
    </row>
    <row r="3254" spans="1:1" x14ac:dyDescent="0.25">
      <c r="A3254"/>
    </row>
    <row r="3255" spans="1:1" x14ac:dyDescent="0.25">
      <c r="A3255"/>
    </row>
    <row r="3256" spans="1:1" x14ac:dyDescent="0.25">
      <c r="A3256"/>
    </row>
    <row r="3257" spans="1:1" x14ac:dyDescent="0.25">
      <c r="A3257"/>
    </row>
    <row r="3258" spans="1:1" x14ac:dyDescent="0.25">
      <c r="A3258"/>
    </row>
    <row r="3259" spans="1:1" x14ac:dyDescent="0.25">
      <c r="A3259"/>
    </row>
    <row r="3260" spans="1:1" x14ac:dyDescent="0.25">
      <c r="A3260"/>
    </row>
    <row r="3261" spans="1:1" x14ac:dyDescent="0.25">
      <c r="A3261"/>
    </row>
    <row r="3262" spans="1:1" x14ac:dyDescent="0.25">
      <c r="A3262"/>
    </row>
    <row r="3263" spans="1:1" x14ac:dyDescent="0.25">
      <c r="A3263"/>
    </row>
    <row r="3264" spans="1:1" x14ac:dyDescent="0.25">
      <c r="A3264"/>
    </row>
    <row r="3265" spans="1:1" x14ac:dyDescent="0.25">
      <c r="A3265"/>
    </row>
    <row r="3266" spans="1:1" x14ac:dyDescent="0.25">
      <c r="A3266"/>
    </row>
    <row r="3267" spans="1:1" x14ac:dyDescent="0.25">
      <c r="A3267"/>
    </row>
    <row r="3268" spans="1:1" x14ac:dyDescent="0.25">
      <c r="A3268"/>
    </row>
    <row r="3269" spans="1:1" x14ac:dyDescent="0.25">
      <c r="A3269"/>
    </row>
    <row r="3270" spans="1:1" x14ac:dyDescent="0.25">
      <c r="A3270"/>
    </row>
    <row r="3271" spans="1:1" x14ac:dyDescent="0.25">
      <c r="A3271"/>
    </row>
    <row r="3272" spans="1:1" x14ac:dyDescent="0.25">
      <c r="A3272"/>
    </row>
    <row r="3273" spans="1:1" x14ac:dyDescent="0.25">
      <c r="A3273"/>
    </row>
    <row r="3274" spans="1:1" x14ac:dyDescent="0.25">
      <c r="A3274"/>
    </row>
    <row r="3275" spans="1:1" x14ac:dyDescent="0.25">
      <c r="A3275"/>
    </row>
    <row r="3276" spans="1:1" x14ac:dyDescent="0.25">
      <c r="A3276"/>
    </row>
    <row r="3277" spans="1:1" x14ac:dyDescent="0.25">
      <c r="A3277"/>
    </row>
    <row r="3278" spans="1:1" x14ac:dyDescent="0.25">
      <c r="A3278"/>
    </row>
    <row r="3279" spans="1:1" x14ac:dyDescent="0.25">
      <c r="A3279"/>
    </row>
    <row r="3280" spans="1:1" x14ac:dyDescent="0.25">
      <c r="A3280"/>
    </row>
    <row r="3281" spans="1:1" x14ac:dyDescent="0.25">
      <c r="A3281"/>
    </row>
    <row r="3282" spans="1:1" x14ac:dyDescent="0.25">
      <c r="A3282"/>
    </row>
    <row r="3283" spans="1:1" x14ac:dyDescent="0.25">
      <c r="A3283"/>
    </row>
    <row r="3284" spans="1:1" x14ac:dyDescent="0.25">
      <c r="A3284"/>
    </row>
    <row r="3285" spans="1:1" x14ac:dyDescent="0.25">
      <c r="A3285"/>
    </row>
    <row r="3286" spans="1:1" x14ac:dyDescent="0.25">
      <c r="A3286"/>
    </row>
    <row r="3287" spans="1:1" x14ac:dyDescent="0.25">
      <c r="A3287"/>
    </row>
    <row r="3288" spans="1:1" x14ac:dyDescent="0.25">
      <c r="A3288"/>
    </row>
    <row r="3289" spans="1:1" x14ac:dyDescent="0.25">
      <c r="A3289"/>
    </row>
    <row r="3290" spans="1:1" x14ac:dyDescent="0.25">
      <c r="A3290"/>
    </row>
    <row r="3291" spans="1:1" x14ac:dyDescent="0.25">
      <c r="A3291"/>
    </row>
    <row r="3292" spans="1:1" x14ac:dyDescent="0.25">
      <c r="A3292"/>
    </row>
    <row r="3293" spans="1:1" x14ac:dyDescent="0.25">
      <c r="A3293"/>
    </row>
    <row r="3294" spans="1:1" x14ac:dyDescent="0.25">
      <c r="A3294"/>
    </row>
    <row r="3295" spans="1:1" x14ac:dyDescent="0.25">
      <c r="A3295"/>
    </row>
    <row r="3296" spans="1:1" x14ac:dyDescent="0.25">
      <c r="A3296"/>
    </row>
    <row r="3297" spans="1:1" x14ac:dyDescent="0.25">
      <c r="A3297"/>
    </row>
    <row r="3298" spans="1:1" x14ac:dyDescent="0.25">
      <c r="A3298"/>
    </row>
    <row r="3299" spans="1:1" x14ac:dyDescent="0.25">
      <c r="A3299"/>
    </row>
    <row r="3300" spans="1:1" x14ac:dyDescent="0.25">
      <c r="A3300"/>
    </row>
    <row r="3301" spans="1:1" x14ac:dyDescent="0.25">
      <c r="A3301"/>
    </row>
    <row r="3302" spans="1:1" x14ac:dyDescent="0.25">
      <c r="A3302"/>
    </row>
    <row r="3303" spans="1:1" x14ac:dyDescent="0.25">
      <c r="A3303"/>
    </row>
    <row r="3304" spans="1:1" x14ac:dyDescent="0.25">
      <c r="A3304"/>
    </row>
    <row r="3305" spans="1:1" x14ac:dyDescent="0.25">
      <c r="A3305"/>
    </row>
    <row r="3306" spans="1:1" x14ac:dyDescent="0.25">
      <c r="A3306"/>
    </row>
    <row r="3307" spans="1:1" x14ac:dyDescent="0.25">
      <c r="A3307"/>
    </row>
    <row r="3308" spans="1:1" x14ac:dyDescent="0.25">
      <c r="A3308"/>
    </row>
    <row r="3309" spans="1:1" x14ac:dyDescent="0.25">
      <c r="A3309"/>
    </row>
    <row r="3310" spans="1:1" x14ac:dyDescent="0.25">
      <c r="A3310"/>
    </row>
    <row r="3311" spans="1:1" x14ac:dyDescent="0.25">
      <c r="A3311"/>
    </row>
    <row r="3312" spans="1:1" x14ac:dyDescent="0.25">
      <c r="A3312"/>
    </row>
    <row r="3313" spans="1:1" x14ac:dyDescent="0.25">
      <c r="A3313"/>
    </row>
    <row r="3314" spans="1:1" x14ac:dyDescent="0.25">
      <c r="A3314"/>
    </row>
    <row r="3315" spans="1:1" x14ac:dyDescent="0.25">
      <c r="A3315"/>
    </row>
    <row r="3316" spans="1:1" x14ac:dyDescent="0.25">
      <c r="A3316"/>
    </row>
    <row r="3317" spans="1:1" x14ac:dyDescent="0.25">
      <c r="A3317"/>
    </row>
    <row r="3318" spans="1:1" x14ac:dyDescent="0.25">
      <c r="A3318"/>
    </row>
    <row r="3319" spans="1:1" x14ac:dyDescent="0.25">
      <c r="A3319"/>
    </row>
    <row r="3320" spans="1:1" x14ac:dyDescent="0.25">
      <c r="A3320"/>
    </row>
    <row r="3321" spans="1:1" x14ac:dyDescent="0.25">
      <c r="A3321"/>
    </row>
    <row r="3322" spans="1:1" x14ac:dyDescent="0.25">
      <c r="A3322"/>
    </row>
    <row r="3323" spans="1:1" x14ac:dyDescent="0.25">
      <c r="A3323"/>
    </row>
    <row r="3324" spans="1:1" x14ac:dyDescent="0.25">
      <c r="A3324"/>
    </row>
    <row r="3325" spans="1:1" x14ac:dyDescent="0.25">
      <c r="A3325"/>
    </row>
    <row r="3326" spans="1:1" x14ac:dyDescent="0.25">
      <c r="A3326"/>
    </row>
    <row r="3327" spans="1:1" x14ac:dyDescent="0.25">
      <c r="A3327"/>
    </row>
    <row r="3328" spans="1:1" x14ac:dyDescent="0.25">
      <c r="A3328"/>
    </row>
    <row r="3329" spans="1:1" x14ac:dyDescent="0.25">
      <c r="A3329"/>
    </row>
    <row r="3330" spans="1:1" x14ac:dyDescent="0.25">
      <c r="A3330"/>
    </row>
    <row r="3331" spans="1:1" x14ac:dyDescent="0.25">
      <c r="A3331"/>
    </row>
    <row r="3332" spans="1:1" x14ac:dyDescent="0.25">
      <c r="A3332"/>
    </row>
    <row r="3333" spans="1:1" x14ac:dyDescent="0.25">
      <c r="A3333"/>
    </row>
    <row r="3334" spans="1:1" x14ac:dyDescent="0.25">
      <c r="A3334"/>
    </row>
    <row r="3335" spans="1:1" x14ac:dyDescent="0.25">
      <c r="A3335"/>
    </row>
    <row r="3336" spans="1:1" x14ac:dyDescent="0.25">
      <c r="A3336"/>
    </row>
    <row r="3337" spans="1:1" x14ac:dyDescent="0.25">
      <c r="A3337"/>
    </row>
    <row r="3338" spans="1:1" x14ac:dyDescent="0.25">
      <c r="A3338"/>
    </row>
    <row r="3339" spans="1:1" x14ac:dyDescent="0.25">
      <c r="A3339"/>
    </row>
    <row r="3340" spans="1:1" x14ac:dyDescent="0.25">
      <c r="A3340"/>
    </row>
    <row r="3341" spans="1:1" x14ac:dyDescent="0.25">
      <c r="A3341"/>
    </row>
    <row r="3342" spans="1:1" x14ac:dyDescent="0.25">
      <c r="A3342"/>
    </row>
    <row r="3343" spans="1:1" x14ac:dyDescent="0.25">
      <c r="A3343"/>
    </row>
    <row r="3344" spans="1:1" x14ac:dyDescent="0.25">
      <c r="A3344"/>
    </row>
    <row r="3345" spans="1:1" x14ac:dyDescent="0.25">
      <c r="A3345"/>
    </row>
    <row r="3346" spans="1:1" x14ac:dyDescent="0.25">
      <c r="A3346"/>
    </row>
    <row r="3347" spans="1:1" x14ac:dyDescent="0.25">
      <c r="A3347"/>
    </row>
    <row r="3348" spans="1:1" x14ac:dyDescent="0.25">
      <c r="A3348"/>
    </row>
    <row r="3349" spans="1:1" x14ac:dyDescent="0.25">
      <c r="A3349"/>
    </row>
    <row r="3350" spans="1:1" x14ac:dyDescent="0.25">
      <c r="A3350"/>
    </row>
    <row r="3351" spans="1:1" x14ac:dyDescent="0.25">
      <c r="A3351"/>
    </row>
    <row r="3352" spans="1:1" x14ac:dyDescent="0.25">
      <c r="A3352"/>
    </row>
    <row r="3353" spans="1:1" x14ac:dyDescent="0.25">
      <c r="A3353"/>
    </row>
    <row r="3354" spans="1:1" x14ac:dyDescent="0.25">
      <c r="A3354"/>
    </row>
    <row r="3355" spans="1:1" x14ac:dyDescent="0.25">
      <c r="A3355"/>
    </row>
    <row r="3356" spans="1:1" x14ac:dyDescent="0.25">
      <c r="A3356"/>
    </row>
    <row r="3357" spans="1:1" x14ac:dyDescent="0.25">
      <c r="A3357"/>
    </row>
    <row r="3358" spans="1:1" x14ac:dyDescent="0.25">
      <c r="A3358"/>
    </row>
    <row r="3359" spans="1:1" x14ac:dyDescent="0.25">
      <c r="A3359"/>
    </row>
    <row r="3360" spans="1:1" x14ac:dyDescent="0.25">
      <c r="A3360"/>
    </row>
    <row r="3361" spans="1:1" x14ac:dyDescent="0.25">
      <c r="A3361"/>
    </row>
    <row r="3362" spans="1:1" x14ac:dyDescent="0.25">
      <c r="A3362"/>
    </row>
    <row r="3363" spans="1:1" x14ac:dyDescent="0.25">
      <c r="A3363"/>
    </row>
    <row r="3364" spans="1:1" x14ac:dyDescent="0.25">
      <c r="A3364"/>
    </row>
    <row r="3365" spans="1:1" x14ac:dyDescent="0.25">
      <c r="A3365"/>
    </row>
    <row r="3366" spans="1:1" x14ac:dyDescent="0.25">
      <c r="A3366"/>
    </row>
    <row r="3367" spans="1:1" x14ac:dyDescent="0.25">
      <c r="A3367"/>
    </row>
    <row r="3368" spans="1:1" x14ac:dyDescent="0.25">
      <c r="A3368"/>
    </row>
    <row r="3369" spans="1:1" x14ac:dyDescent="0.25">
      <c r="A3369"/>
    </row>
    <row r="3370" spans="1:1" x14ac:dyDescent="0.25">
      <c r="A3370"/>
    </row>
    <row r="3371" spans="1:1" x14ac:dyDescent="0.25">
      <c r="A3371"/>
    </row>
    <row r="3372" spans="1:1" x14ac:dyDescent="0.25">
      <c r="A3372"/>
    </row>
    <row r="3373" spans="1:1" x14ac:dyDescent="0.25">
      <c r="A3373"/>
    </row>
    <row r="3374" spans="1:1" x14ac:dyDescent="0.25">
      <c r="A3374"/>
    </row>
    <row r="3375" spans="1:1" x14ac:dyDescent="0.25">
      <c r="A3375"/>
    </row>
    <row r="3376" spans="1:1" x14ac:dyDescent="0.25">
      <c r="A3376"/>
    </row>
    <row r="3377" spans="1:1" x14ac:dyDescent="0.25">
      <c r="A3377"/>
    </row>
    <row r="3378" spans="1:1" x14ac:dyDescent="0.25">
      <c r="A3378"/>
    </row>
    <row r="3379" spans="1:1" x14ac:dyDescent="0.25">
      <c r="A3379"/>
    </row>
    <row r="3380" spans="1:1" x14ac:dyDescent="0.25">
      <c r="A3380"/>
    </row>
    <row r="3381" spans="1:1" x14ac:dyDescent="0.25">
      <c r="A3381"/>
    </row>
    <row r="3382" spans="1:1" x14ac:dyDescent="0.25">
      <c r="A3382"/>
    </row>
    <row r="3383" spans="1:1" x14ac:dyDescent="0.25">
      <c r="A3383"/>
    </row>
    <row r="3384" spans="1:1" x14ac:dyDescent="0.25">
      <c r="A3384"/>
    </row>
    <row r="3385" spans="1:1" x14ac:dyDescent="0.25">
      <c r="A3385"/>
    </row>
    <row r="3386" spans="1:1" x14ac:dyDescent="0.25">
      <c r="A3386"/>
    </row>
    <row r="3387" spans="1:1" x14ac:dyDescent="0.25">
      <c r="A3387"/>
    </row>
    <row r="3388" spans="1:1" x14ac:dyDescent="0.25">
      <c r="A3388"/>
    </row>
    <row r="3389" spans="1:1" x14ac:dyDescent="0.25">
      <c r="A3389"/>
    </row>
    <row r="3390" spans="1:1" x14ac:dyDescent="0.25">
      <c r="A3390"/>
    </row>
    <row r="3391" spans="1:1" x14ac:dyDescent="0.25">
      <c r="A3391"/>
    </row>
    <row r="3392" spans="1:1" x14ac:dyDescent="0.25">
      <c r="A3392"/>
    </row>
    <row r="3393" spans="1:1" x14ac:dyDescent="0.25">
      <c r="A3393"/>
    </row>
    <row r="3394" spans="1:1" x14ac:dyDescent="0.25">
      <c r="A3394"/>
    </row>
    <row r="3395" spans="1:1" x14ac:dyDescent="0.25">
      <c r="A3395"/>
    </row>
    <row r="3396" spans="1:1" x14ac:dyDescent="0.25">
      <c r="A3396"/>
    </row>
    <row r="3397" spans="1:1" x14ac:dyDescent="0.25">
      <c r="A3397"/>
    </row>
    <row r="3398" spans="1:1" x14ac:dyDescent="0.25">
      <c r="A3398"/>
    </row>
    <row r="3399" spans="1:1" x14ac:dyDescent="0.25">
      <c r="A3399"/>
    </row>
    <row r="3400" spans="1:1" x14ac:dyDescent="0.25">
      <c r="A3400"/>
    </row>
    <row r="3401" spans="1:1" x14ac:dyDescent="0.25">
      <c r="A3401"/>
    </row>
    <row r="3402" spans="1:1" x14ac:dyDescent="0.25">
      <c r="A3402"/>
    </row>
    <row r="3403" spans="1:1" x14ac:dyDescent="0.25">
      <c r="A3403"/>
    </row>
    <row r="3404" spans="1:1" x14ac:dyDescent="0.25">
      <c r="A3404"/>
    </row>
    <row r="3405" spans="1:1" x14ac:dyDescent="0.25">
      <c r="A3405"/>
    </row>
    <row r="3406" spans="1:1" x14ac:dyDescent="0.25">
      <c r="A3406"/>
    </row>
    <row r="3407" spans="1:1" x14ac:dyDescent="0.25">
      <c r="A3407"/>
    </row>
    <row r="3408" spans="1:1" x14ac:dyDescent="0.25">
      <c r="A3408"/>
    </row>
    <row r="3409" spans="1:1" x14ac:dyDescent="0.25">
      <c r="A3409"/>
    </row>
    <row r="3410" spans="1:1" x14ac:dyDescent="0.25">
      <c r="A3410"/>
    </row>
    <row r="3411" spans="1:1" x14ac:dyDescent="0.25">
      <c r="A3411"/>
    </row>
    <row r="3412" spans="1:1" x14ac:dyDescent="0.25">
      <c r="A3412"/>
    </row>
    <row r="3413" spans="1:1" x14ac:dyDescent="0.25">
      <c r="A3413"/>
    </row>
    <row r="3414" spans="1:1" x14ac:dyDescent="0.25">
      <c r="A3414"/>
    </row>
    <row r="3415" spans="1:1" x14ac:dyDescent="0.25">
      <c r="A3415"/>
    </row>
    <row r="3416" spans="1:1" x14ac:dyDescent="0.25">
      <c r="A3416"/>
    </row>
    <row r="3417" spans="1:1" x14ac:dyDescent="0.25">
      <c r="A3417"/>
    </row>
    <row r="3418" spans="1:1" x14ac:dyDescent="0.25">
      <c r="A3418"/>
    </row>
    <row r="3419" spans="1:1" x14ac:dyDescent="0.25">
      <c r="A3419"/>
    </row>
    <row r="3420" spans="1:1" x14ac:dyDescent="0.25">
      <c r="A3420"/>
    </row>
    <row r="3421" spans="1:1" x14ac:dyDescent="0.25">
      <c r="A3421"/>
    </row>
    <row r="3422" spans="1:1" x14ac:dyDescent="0.25">
      <c r="A3422"/>
    </row>
    <row r="3423" spans="1:1" x14ac:dyDescent="0.25">
      <c r="A3423"/>
    </row>
    <row r="3424" spans="1:1" x14ac:dyDescent="0.25">
      <c r="A3424"/>
    </row>
    <row r="3425" spans="1:1" x14ac:dyDescent="0.25">
      <c r="A3425"/>
    </row>
    <row r="3426" spans="1:1" x14ac:dyDescent="0.25">
      <c r="A3426"/>
    </row>
    <row r="3427" spans="1:1" x14ac:dyDescent="0.25">
      <c r="A3427"/>
    </row>
    <row r="3428" spans="1:1" x14ac:dyDescent="0.25">
      <c r="A3428"/>
    </row>
    <row r="3429" spans="1:1" x14ac:dyDescent="0.25">
      <c r="A3429"/>
    </row>
    <row r="3430" spans="1:1" x14ac:dyDescent="0.25">
      <c r="A3430"/>
    </row>
    <row r="3431" spans="1:1" x14ac:dyDescent="0.25">
      <c r="A3431"/>
    </row>
    <row r="3432" spans="1:1" x14ac:dyDescent="0.25">
      <c r="A3432"/>
    </row>
    <row r="3433" spans="1:1" x14ac:dyDescent="0.25">
      <c r="A3433"/>
    </row>
    <row r="3434" spans="1:1" x14ac:dyDescent="0.25">
      <c r="A3434"/>
    </row>
    <row r="3435" spans="1:1" x14ac:dyDescent="0.25">
      <c r="A3435"/>
    </row>
    <row r="3436" spans="1:1" x14ac:dyDescent="0.25">
      <c r="A3436"/>
    </row>
    <row r="3437" spans="1:1" x14ac:dyDescent="0.25">
      <c r="A3437"/>
    </row>
    <row r="3438" spans="1:1" x14ac:dyDescent="0.25">
      <c r="A3438"/>
    </row>
    <row r="3439" spans="1:1" x14ac:dyDescent="0.25">
      <c r="A3439"/>
    </row>
    <row r="3440" spans="1:1" x14ac:dyDescent="0.25">
      <c r="A3440"/>
    </row>
    <row r="3441" spans="1:1" x14ac:dyDescent="0.25">
      <c r="A3441"/>
    </row>
    <row r="3442" spans="1:1" x14ac:dyDescent="0.25">
      <c r="A3442"/>
    </row>
    <row r="3443" spans="1:1" x14ac:dyDescent="0.25">
      <c r="A3443"/>
    </row>
    <row r="3444" spans="1:1" x14ac:dyDescent="0.25">
      <c r="A3444"/>
    </row>
    <row r="3445" spans="1:1" x14ac:dyDescent="0.25">
      <c r="A3445"/>
    </row>
    <row r="3446" spans="1:1" x14ac:dyDescent="0.25">
      <c r="A3446"/>
    </row>
    <row r="3447" spans="1:1" x14ac:dyDescent="0.25">
      <c r="A3447"/>
    </row>
    <row r="3448" spans="1:1" x14ac:dyDescent="0.25">
      <c r="A3448"/>
    </row>
    <row r="3449" spans="1:1" x14ac:dyDescent="0.25">
      <c r="A3449"/>
    </row>
    <row r="3450" spans="1:1" x14ac:dyDescent="0.25">
      <c r="A3450"/>
    </row>
    <row r="3451" spans="1:1" x14ac:dyDescent="0.25">
      <c r="A3451"/>
    </row>
    <row r="3452" spans="1:1" x14ac:dyDescent="0.25">
      <c r="A3452"/>
    </row>
    <row r="3453" spans="1:1" x14ac:dyDescent="0.25">
      <c r="A3453"/>
    </row>
    <row r="3454" spans="1:1" x14ac:dyDescent="0.25">
      <c r="A3454"/>
    </row>
    <row r="3455" spans="1:1" x14ac:dyDescent="0.25">
      <c r="A3455"/>
    </row>
    <row r="3456" spans="1:1" x14ac:dyDescent="0.25">
      <c r="A3456"/>
    </row>
    <row r="3457" spans="1:1" x14ac:dyDescent="0.25">
      <c r="A3457"/>
    </row>
    <row r="3458" spans="1:1" x14ac:dyDescent="0.25">
      <c r="A3458"/>
    </row>
    <row r="3459" spans="1:1" x14ac:dyDescent="0.25">
      <c r="A3459"/>
    </row>
    <row r="3460" spans="1:1" x14ac:dyDescent="0.25">
      <c r="A3460"/>
    </row>
    <row r="3461" spans="1:1" x14ac:dyDescent="0.25">
      <c r="A3461"/>
    </row>
    <row r="3462" spans="1:1" x14ac:dyDescent="0.25">
      <c r="A3462"/>
    </row>
    <row r="3463" spans="1:1" x14ac:dyDescent="0.25">
      <c r="A3463"/>
    </row>
    <row r="3464" spans="1:1" x14ac:dyDescent="0.25">
      <c r="A3464"/>
    </row>
    <row r="3465" spans="1:1" x14ac:dyDescent="0.25">
      <c r="A3465"/>
    </row>
    <row r="3466" spans="1:1" x14ac:dyDescent="0.25">
      <c r="A3466"/>
    </row>
    <row r="3467" spans="1:1" x14ac:dyDescent="0.25">
      <c r="A3467"/>
    </row>
    <row r="3468" spans="1:1" x14ac:dyDescent="0.25">
      <c r="A3468"/>
    </row>
    <row r="3469" spans="1:1" x14ac:dyDescent="0.25">
      <c r="A3469"/>
    </row>
    <row r="3470" spans="1:1" x14ac:dyDescent="0.25">
      <c r="A3470"/>
    </row>
    <row r="3471" spans="1:1" x14ac:dyDescent="0.25">
      <c r="A3471"/>
    </row>
    <row r="3472" spans="1:1" x14ac:dyDescent="0.25">
      <c r="A3472"/>
    </row>
    <row r="3473" spans="1:1" x14ac:dyDescent="0.25">
      <c r="A3473"/>
    </row>
    <row r="3474" spans="1:1" x14ac:dyDescent="0.25">
      <c r="A3474"/>
    </row>
    <row r="3475" spans="1:1" x14ac:dyDescent="0.25">
      <c r="A3475"/>
    </row>
    <row r="3476" spans="1:1" x14ac:dyDescent="0.25">
      <c r="A3476"/>
    </row>
    <row r="3477" spans="1:1" x14ac:dyDescent="0.25">
      <c r="A3477"/>
    </row>
    <row r="3478" spans="1:1" x14ac:dyDescent="0.25">
      <c r="A3478"/>
    </row>
    <row r="3479" spans="1:1" x14ac:dyDescent="0.25">
      <c r="A3479"/>
    </row>
    <row r="3480" spans="1:1" x14ac:dyDescent="0.25">
      <c r="A3480"/>
    </row>
    <row r="3481" spans="1:1" x14ac:dyDescent="0.25">
      <c r="A3481"/>
    </row>
    <row r="3482" spans="1:1" x14ac:dyDescent="0.25">
      <c r="A3482"/>
    </row>
    <row r="3483" spans="1:1" x14ac:dyDescent="0.25">
      <c r="A3483"/>
    </row>
    <row r="3484" spans="1:1" x14ac:dyDescent="0.25">
      <c r="A3484"/>
    </row>
    <row r="3485" spans="1:1" x14ac:dyDescent="0.25">
      <c r="A3485"/>
    </row>
    <row r="3486" spans="1:1" x14ac:dyDescent="0.25">
      <c r="A3486"/>
    </row>
    <row r="3487" spans="1:1" x14ac:dyDescent="0.25">
      <c r="A3487"/>
    </row>
    <row r="3488" spans="1:1" x14ac:dyDescent="0.25">
      <c r="A3488"/>
    </row>
    <row r="3489" spans="1:1" x14ac:dyDescent="0.25">
      <c r="A3489"/>
    </row>
    <row r="3490" spans="1:1" x14ac:dyDescent="0.25">
      <c r="A3490"/>
    </row>
    <row r="3491" spans="1:1" x14ac:dyDescent="0.25">
      <c r="A3491"/>
    </row>
    <row r="3492" spans="1:1" x14ac:dyDescent="0.25">
      <c r="A3492"/>
    </row>
    <row r="3493" spans="1:1" x14ac:dyDescent="0.25">
      <c r="A3493"/>
    </row>
    <row r="3494" spans="1:1" x14ac:dyDescent="0.25">
      <c r="A3494"/>
    </row>
    <row r="3495" spans="1:1" x14ac:dyDescent="0.25">
      <c r="A3495"/>
    </row>
    <row r="3496" spans="1:1" x14ac:dyDescent="0.25">
      <c r="A3496"/>
    </row>
    <row r="3497" spans="1:1" x14ac:dyDescent="0.25">
      <c r="A3497"/>
    </row>
    <row r="3498" spans="1:1" x14ac:dyDescent="0.25">
      <c r="A3498"/>
    </row>
    <row r="3499" spans="1:1" x14ac:dyDescent="0.25">
      <c r="A3499"/>
    </row>
    <row r="3500" spans="1:1" x14ac:dyDescent="0.25">
      <c r="A3500"/>
    </row>
    <row r="3501" spans="1:1" x14ac:dyDescent="0.25">
      <c r="A3501"/>
    </row>
    <row r="3502" spans="1:1" x14ac:dyDescent="0.25">
      <c r="A3502"/>
    </row>
    <row r="3503" spans="1:1" x14ac:dyDescent="0.25">
      <c r="A3503"/>
    </row>
    <row r="3504" spans="1:1" x14ac:dyDescent="0.25">
      <c r="A3504"/>
    </row>
    <row r="3505" spans="1:1" x14ac:dyDescent="0.25">
      <c r="A3505"/>
    </row>
    <row r="3506" spans="1:1" x14ac:dyDescent="0.25">
      <c r="A3506"/>
    </row>
    <row r="3507" spans="1:1" x14ac:dyDescent="0.25">
      <c r="A3507"/>
    </row>
    <row r="3508" spans="1:1" x14ac:dyDescent="0.25">
      <c r="A3508"/>
    </row>
    <row r="3509" spans="1:1" x14ac:dyDescent="0.25">
      <c r="A3509"/>
    </row>
    <row r="3510" spans="1:1" x14ac:dyDescent="0.25">
      <c r="A3510"/>
    </row>
    <row r="3511" spans="1:1" x14ac:dyDescent="0.25">
      <c r="A3511"/>
    </row>
    <row r="3512" spans="1:1" x14ac:dyDescent="0.25">
      <c r="A3512"/>
    </row>
    <row r="3513" spans="1:1" x14ac:dyDescent="0.25">
      <c r="A3513"/>
    </row>
    <row r="3514" spans="1:1" x14ac:dyDescent="0.25">
      <c r="A3514"/>
    </row>
    <row r="3515" spans="1:1" x14ac:dyDescent="0.25">
      <c r="A3515"/>
    </row>
    <row r="3516" spans="1:1" x14ac:dyDescent="0.25">
      <c r="A3516"/>
    </row>
    <row r="3517" spans="1:1" x14ac:dyDescent="0.25">
      <c r="A3517"/>
    </row>
    <row r="3518" spans="1:1" x14ac:dyDescent="0.25">
      <c r="A3518"/>
    </row>
    <row r="3519" spans="1:1" x14ac:dyDescent="0.25">
      <c r="A3519"/>
    </row>
    <row r="3520" spans="1:1" x14ac:dyDescent="0.25">
      <c r="A3520"/>
    </row>
    <row r="3521" spans="1:1" x14ac:dyDescent="0.25">
      <c r="A3521"/>
    </row>
    <row r="3522" spans="1:1" x14ac:dyDescent="0.25">
      <c r="A3522"/>
    </row>
    <row r="3523" spans="1:1" x14ac:dyDescent="0.25">
      <c r="A3523"/>
    </row>
    <row r="3524" spans="1:1" x14ac:dyDescent="0.25">
      <c r="A3524"/>
    </row>
    <row r="3525" spans="1:1" x14ac:dyDescent="0.25">
      <c r="A3525"/>
    </row>
    <row r="3526" spans="1:1" x14ac:dyDescent="0.25">
      <c r="A3526"/>
    </row>
    <row r="3527" spans="1:1" x14ac:dyDescent="0.25">
      <c r="A3527"/>
    </row>
    <row r="3528" spans="1:1" x14ac:dyDescent="0.25">
      <c r="A3528"/>
    </row>
    <row r="3529" spans="1:1" x14ac:dyDescent="0.25">
      <c r="A3529"/>
    </row>
    <row r="3530" spans="1:1" x14ac:dyDescent="0.25">
      <c r="A3530"/>
    </row>
    <row r="3531" spans="1:1" x14ac:dyDescent="0.25">
      <c r="A3531"/>
    </row>
    <row r="3532" spans="1:1" x14ac:dyDescent="0.25">
      <c r="A3532"/>
    </row>
    <row r="3533" spans="1:1" x14ac:dyDescent="0.25">
      <c r="A3533"/>
    </row>
    <row r="3534" spans="1:1" x14ac:dyDescent="0.25">
      <c r="A3534"/>
    </row>
    <row r="3535" spans="1:1" x14ac:dyDescent="0.25">
      <c r="A3535"/>
    </row>
    <row r="3536" spans="1:1" x14ac:dyDescent="0.25">
      <c r="A3536"/>
    </row>
    <row r="3537" spans="1:1" x14ac:dyDescent="0.25">
      <c r="A3537"/>
    </row>
    <row r="3538" spans="1:1" x14ac:dyDescent="0.25">
      <c r="A3538"/>
    </row>
    <row r="3539" spans="1:1" x14ac:dyDescent="0.25">
      <c r="A3539"/>
    </row>
    <row r="3540" spans="1:1" x14ac:dyDescent="0.25">
      <c r="A3540"/>
    </row>
    <row r="3541" spans="1:1" x14ac:dyDescent="0.25">
      <c r="A3541"/>
    </row>
    <row r="3542" spans="1:1" x14ac:dyDescent="0.25">
      <c r="A3542"/>
    </row>
    <row r="3543" spans="1:1" x14ac:dyDescent="0.25">
      <c r="A3543"/>
    </row>
    <row r="3544" spans="1:1" x14ac:dyDescent="0.25">
      <c r="A3544"/>
    </row>
    <row r="3545" spans="1:1" x14ac:dyDescent="0.25">
      <c r="A3545"/>
    </row>
    <row r="3546" spans="1:1" x14ac:dyDescent="0.25">
      <c r="A3546"/>
    </row>
    <row r="3547" spans="1:1" x14ac:dyDescent="0.25">
      <c r="A3547"/>
    </row>
    <row r="3548" spans="1:1" x14ac:dyDescent="0.25">
      <c r="A3548"/>
    </row>
    <row r="3549" spans="1:1" x14ac:dyDescent="0.25">
      <c r="A3549"/>
    </row>
    <row r="3550" spans="1:1" x14ac:dyDescent="0.25">
      <c r="A3550"/>
    </row>
    <row r="3551" spans="1:1" x14ac:dyDescent="0.25">
      <c r="A3551"/>
    </row>
    <row r="3552" spans="1:1" x14ac:dyDescent="0.25">
      <c r="A3552"/>
    </row>
    <row r="3553" spans="1:1" x14ac:dyDescent="0.25">
      <c r="A3553"/>
    </row>
    <row r="3554" spans="1:1" x14ac:dyDescent="0.25">
      <c r="A3554"/>
    </row>
    <row r="3555" spans="1:1" x14ac:dyDescent="0.25">
      <c r="A3555"/>
    </row>
    <row r="3556" spans="1:1" x14ac:dyDescent="0.25">
      <c r="A3556"/>
    </row>
    <row r="3557" spans="1:1" x14ac:dyDescent="0.25">
      <c r="A3557"/>
    </row>
    <row r="3558" spans="1:1" x14ac:dyDescent="0.25">
      <c r="A3558"/>
    </row>
    <row r="3559" spans="1:1" x14ac:dyDescent="0.25">
      <c r="A3559"/>
    </row>
    <row r="3560" spans="1:1" x14ac:dyDescent="0.25">
      <c r="A3560"/>
    </row>
    <row r="3561" spans="1:1" x14ac:dyDescent="0.25">
      <c r="A3561"/>
    </row>
    <row r="3562" spans="1:1" x14ac:dyDescent="0.25">
      <c r="A3562"/>
    </row>
    <row r="3563" spans="1:1" x14ac:dyDescent="0.25">
      <c r="A3563"/>
    </row>
    <row r="3564" spans="1:1" x14ac:dyDescent="0.25">
      <c r="A3564"/>
    </row>
    <row r="3565" spans="1:1" x14ac:dyDescent="0.25">
      <c r="A3565"/>
    </row>
    <row r="3566" spans="1:1" x14ac:dyDescent="0.25">
      <c r="A3566"/>
    </row>
    <row r="3567" spans="1:1" x14ac:dyDescent="0.25">
      <c r="A3567"/>
    </row>
    <row r="3568" spans="1:1" x14ac:dyDescent="0.25">
      <c r="A3568"/>
    </row>
    <row r="3569" spans="1:1" x14ac:dyDescent="0.25">
      <c r="A3569"/>
    </row>
    <row r="3570" spans="1:1" x14ac:dyDescent="0.25">
      <c r="A3570"/>
    </row>
    <row r="3571" spans="1:1" x14ac:dyDescent="0.25">
      <c r="A3571"/>
    </row>
    <row r="3572" spans="1:1" x14ac:dyDescent="0.25">
      <c r="A3572"/>
    </row>
    <row r="3573" spans="1:1" x14ac:dyDescent="0.25">
      <c r="A3573"/>
    </row>
    <row r="3574" spans="1:1" x14ac:dyDescent="0.25">
      <c r="A3574"/>
    </row>
    <row r="3575" spans="1:1" x14ac:dyDescent="0.25">
      <c r="A3575"/>
    </row>
    <row r="3576" spans="1:1" x14ac:dyDescent="0.25">
      <c r="A3576"/>
    </row>
    <row r="3577" spans="1:1" x14ac:dyDescent="0.25">
      <c r="A3577"/>
    </row>
    <row r="3578" spans="1:1" x14ac:dyDescent="0.25">
      <c r="A3578"/>
    </row>
    <row r="3579" spans="1:1" x14ac:dyDescent="0.25">
      <c r="A3579"/>
    </row>
    <row r="3580" spans="1:1" x14ac:dyDescent="0.25">
      <c r="A3580"/>
    </row>
    <row r="3581" spans="1:1" x14ac:dyDescent="0.25">
      <c r="A3581"/>
    </row>
    <row r="3582" spans="1:1" x14ac:dyDescent="0.25">
      <c r="A3582"/>
    </row>
    <row r="3583" spans="1:1" x14ac:dyDescent="0.25">
      <c r="A3583"/>
    </row>
    <row r="3584" spans="1:1" x14ac:dyDescent="0.25">
      <c r="A3584"/>
    </row>
    <row r="3585" spans="1:1" x14ac:dyDescent="0.25">
      <c r="A3585"/>
    </row>
    <row r="3586" spans="1:1" x14ac:dyDescent="0.25">
      <c r="A3586"/>
    </row>
    <row r="3587" spans="1:1" x14ac:dyDescent="0.25">
      <c r="A3587"/>
    </row>
    <row r="3588" spans="1:1" x14ac:dyDescent="0.25">
      <c r="A3588"/>
    </row>
    <row r="3589" spans="1:1" x14ac:dyDescent="0.25">
      <c r="A3589"/>
    </row>
    <row r="3590" spans="1:1" x14ac:dyDescent="0.25">
      <c r="A3590"/>
    </row>
    <row r="3591" spans="1:1" x14ac:dyDescent="0.25">
      <c r="A3591"/>
    </row>
    <row r="3592" spans="1:1" x14ac:dyDescent="0.25">
      <c r="A3592"/>
    </row>
    <row r="3593" spans="1:1" x14ac:dyDescent="0.25">
      <c r="A3593"/>
    </row>
    <row r="3594" spans="1:1" x14ac:dyDescent="0.25">
      <c r="A3594"/>
    </row>
    <row r="3595" spans="1:1" x14ac:dyDescent="0.25">
      <c r="A3595"/>
    </row>
    <row r="3596" spans="1:1" x14ac:dyDescent="0.25">
      <c r="A3596"/>
    </row>
    <row r="3597" spans="1:1" x14ac:dyDescent="0.25">
      <c r="A3597"/>
    </row>
    <row r="3598" spans="1:1" x14ac:dyDescent="0.25">
      <c r="A3598"/>
    </row>
    <row r="3599" spans="1:1" x14ac:dyDescent="0.25">
      <c r="A3599"/>
    </row>
    <row r="3600" spans="1:1" x14ac:dyDescent="0.25">
      <c r="A3600"/>
    </row>
    <row r="3601" spans="1:1" x14ac:dyDescent="0.25">
      <c r="A3601"/>
    </row>
    <row r="3602" spans="1:1" x14ac:dyDescent="0.25">
      <c r="A3602"/>
    </row>
    <row r="3603" spans="1:1" x14ac:dyDescent="0.25">
      <c r="A3603"/>
    </row>
    <row r="3604" spans="1:1" x14ac:dyDescent="0.25">
      <c r="A3604"/>
    </row>
    <row r="3605" spans="1:1" x14ac:dyDescent="0.25">
      <c r="A3605"/>
    </row>
    <row r="3606" spans="1:1" x14ac:dyDescent="0.25">
      <c r="A3606"/>
    </row>
    <row r="3607" spans="1:1" x14ac:dyDescent="0.25">
      <c r="A3607"/>
    </row>
    <row r="3608" spans="1:1" x14ac:dyDescent="0.25">
      <c r="A3608"/>
    </row>
    <row r="3609" spans="1:1" x14ac:dyDescent="0.25">
      <c r="A3609"/>
    </row>
    <row r="3610" spans="1:1" x14ac:dyDescent="0.25">
      <c r="A3610"/>
    </row>
    <row r="3611" spans="1:1" x14ac:dyDescent="0.25">
      <c r="A3611"/>
    </row>
    <row r="3612" spans="1:1" x14ac:dyDescent="0.25">
      <c r="A3612"/>
    </row>
    <row r="3613" spans="1:1" x14ac:dyDescent="0.25">
      <c r="A3613"/>
    </row>
    <row r="3614" spans="1:1" x14ac:dyDescent="0.25">
      <c r="A3614"/>
    </row>
    <row r="3615" spans="1:1" x14ac:dyDescent="0.25">
      <c r="A3615"/>
    </row>
    <row r="3616" spans="1:1" x14ac:dyDescent="0.25">
      <c r="A3616"/>
    </row>
    <row r="3617" spans="1:1" x14ac:dyDescent="0.25">
      <c r="A3617"/>
    </row>
    <row r="3618" spans="1:1" x14ac:dyDescent="0.25">
      <c r="A3618"/>
    </row>
    <row r="3619" spans="1:1" x14ac:dyDescent="0.25">
      <c r="A3619"/>
    </row>
    <row r="3620" spans="1:1" x14ac:dyDescent="0.25">
      <c r="A3620"/>
    </row>
    <row r="3621" spans="1:1" x14ac:dyDescent="0.25">
      <c r="A3621"/>
    </row>
    <row r="3622" spans="1:1" x14ac:dyDescent="0.25">
      <c r="A3622"/>
    </row>
    <row r="3623" spans="1:1" x14ac:dyDescent="0.25">
      <c r="A3623"/>
    </row>
    <row r="3624" spans="1:1" x14ac:dyDescent="0.25">
      <c r="A3624"/>
    </row>
    <row r="3625" spans="1:1" x14ac:dyDescent="0.25">
      <c r="A3625"/>
    </row>
    <row r="3626" spans="1:1" x14ac:dyDescent="0.25">
      <c r="A3626"/>
    </row>
    <row r="3627" spans="1:1" x14ac:dyDescent="0.25">
      <c r="A3627"/>
    </row>
    <row r="3628" spans="1:1" x14ac:dyDescent="0.25">
      <c r="A3628"/>
    </row>
    <row r="3629" spans="1:1" x14ac:dyDescent="0.25">
      <c r="A3629"/>
    </row>
    <row r="3630" spans="1:1" x14ac:dyDescent="0.25">
      <c r="A3630"/>
    </row>
    <row r="3631" spans="1:1" x14ac:dyDescent="0.25">
      <c r="A3631"/>
    </row>
    <row r="3632" spans="1:1" x14ac:dyDescent="0.25">
      <c r="A3632"/>
    </row>
    <row r="3633" spans="1:1" x14ac:dyDescent="0.25">
      <c r="A3633"/>
    </row>
    <row r="3634" spans="1:1" x14ac:dyDescent="0.25">
      <c r="A3634"/>
    </row>
    <row r="3635" spans="1:1" x14ac:dyDescent="0.25">
      <c r="A3635"/>
    </row>
    <row r="3636" spans="1:1" x14ac:dyDescent="0.25">
      <c r="A3636"/>
    </row>
    <row r="3637" spans="1:1" x14ac:dyDescent="0.25">
      <c r="A3637"/>
    </row>
    <row r="3638" spans="1:1" x14ac:dyDescent="0.25">
      <c r="A3638"/>
    </row>
    <row r="3639" spans="1:1" x14ac:dyDescent="0.25">
      <c r="A3639"/>
    </row>
    <row r="3640" spans="1:1" x14ac:dyDescent="0.25">
      <c r="A3640"/>
    </row>
    <row r="3641" spans="1:1" x14ac:dyDescent="0.25">
      <c r="A3641"/>
    </row>
    <row r="3642" spans="1:1" x14ac:dyDescent="0.25">
      <c r="A3642"/>
    </row>
    <row r="3643" spans="1:1" x14ac:dyDescent="0.25">
      <c r="A3643"/>
    </row>
    <row r="3644" spans="1:1" x14ac:dyDescent="0.25">
      <c r="A3644"/>
    </row>
    <row r="3645" spans="1:1" x14ac:dyDescent="0.25">
      <c r="A3645"/>
    </row>
    <row r="3646" spans="1:1" x14ac:dyDescent="0.25">
      <c r="A3646"/>
    </row>
    <row r="3647" spans="1:1" x14ac:dyDescent="0.25">
      <c r="A3647"/>
    </row>
    <row r="3648" spans="1:1" x14ac:dyDescent="0.25">
      <c r="A3648"/>
    </row>
    <row r="3649" spans="1:1" x14ac:dyDescent="0.25">
      <c r="A3649"/>
    </row>
    <row r="3650" spans="1:1" x14ac:dyDescent="0.25">
      <c r="A3650"/>
    </row>
    <row r="3651" spans="1:1" x14ac:dyDescent="0.25">
      <c r="A3651"/>
    </row>
    <row r="3652" spans="1:1" x14ac:dyDescent="0.25">
      <c r="A3652"/>
    </row>
    <row r="3653" spans="1:1" x14ac:dyDescent="0.25">
      <c r="A3653"/>
    </row>
    <row r="3654" spans="1:1" x14ac:dyDescent="0.25">
      <c r="A3654"/>
    </row>
    <row r="3655" spans="1:1" x14ac:dyDescent="0.25">
      <c r="A3655"/>
    </row>
    <row r="3656" spans="1:1" x14ac:dyDescent="0.25">
      <c r="A3656"/>
    </row>
    <row r="3657" spans="1:1" x14ac:dyDescent="0.25">
      <c r="A3657"/>
    </row>
    <row r="3658" spans="1:1" x14ac:dyDescent="0.25">
      <c r="A3658"/>
    </row>
    <row r="3659" spans="1:1" x14ac:dyDescent="0.25">
      <c r="A3659"/>
    </row>
    <row r="3660" spans="1:1" x14ac:dyDescent="0.25">
      <c r="A3660"/>
    </row>
    <row r="3661" spans="1:1" x14ac:dyDescent="0.25">
      <c r="A3661"/>
    </row>
    <row r="3662" spans="1:1" x14ac:dyDescent="0.25">
      <c r="A3662"/>
    </row>
    <row r="3663" spans="1:1" x14ac:dyDescent="0.25">
      <c r="A3663"/>
    </row>
    <row r="3664" spans="1:1" x14ac:dyDescent="0.25">
      <c r="A3664"/>
    </row>
    <row r="3665" spans="1:1" x14ac:dyDescent="0.25">
      <c r="A3665"/>
    </row>
    <row r="3666" spans="1:1" x14ac:dyDescent="0.25">
      <c r="A3666"/>
    </row>
    <row r="3667" spans="1:1" x14ac:dyDescent="0.25">
      <c r="A3667"/>
    </row>
    <row r="3668" spans="1:1" x14ac:dyDescent="0.25">
      <c r="A3668"/>
    </row>
    <row r="3669" spans="1:1" x14ac:dyDescent="0.25">
      <c r="A3669"/>
    </row>
    <row r="3670" spans="1:1" x14ac:dyDescent="0.25">
      <c r="A3670"/>
    </row>
    <row r="3671" spans="1:1" x14ac:dyDescent="0.25">
      <c r="A3671"/>
    </row>
    <row r="3672" spans="1:1" x14ac:dyDescent="0.25">
      <c r="A3672"/>
    </row>
    <row r="3673" spans="1:1" x14ac:dyDescent="0.25">
      <c r="A3673"/>
    </row>
    <row r="3674" spans="1:1" x14ac:dyDescent="0.25">
      <c r="A3674"/>
    </row>
    <row r="3675" spans="1:1" x14ac:dyDescent="0.25">
      <c r="A3675"/>
    </row>
    <row r="3676" spans="1:1" x14ac:dyDescent="0.25">
      <c r="A3676"/>
    </row>
    <row r="3677" spans="1:1" x14ac:dyDescent="0.25">
      <c r="A3677"/>
    </row>
    <row r="3678" spans="1:1" x14ac:dyDescent="0.25">
      <c r="A3678"/>
    </row>
    <row r="3679" spans="1:1" x14ac:dyDescent="0.25">
      <c r="A3679"/>
    </row>
    <row r="3680" spans="1:1" x14ac:dyDescent="0.25">
      <c r="A3680"/>
    </row>
    <row r="3681" spans="1:1" x14ac:dyDescent="0.25">
      <c r="A3681"/>
    </row>
    <row r="3682" spans="1:1" x14ac:dyDescent="0.25">
      <c r="A3682"/>
    </row>
    <row r="3683" spans="1:1" x14ac:dyDescent="0.25">
      <c r="A3683"/>
    </row>
    <row r="3684" spans="1:1" x14ac:dyDescent="0.25">
      <c r="A3684"/>
    </row>
    <row r="3685" spans="1:1" x14ac:dyDescent="0.25">
      <c r="A3685"/>
    </row>
    <row r="3686" spans="1:1" x14ac:dyDescent="0.25">
      <c r="A3686"/>
    </row>
    <row r="3687" spans="1:1" x14ac:dyDescent="0.25">
      <c r="A3687"/>
    </row>
    <row r="3688" spans="1:1" x14ac:dyDescent="0.25">
      <c r="A3688"/>
    </row>
    <row r="3689" spans="1:1" x14ac:dyDescent="0.25">
      <c r="A3689"/>
    </row>
    <row r="3690" spans="1:1" x14ac:dyDescent="0.25">
      <c r="A3690"/>
    </row>
    <row r="3691" spans="1:1" x14ac:dyDescent="0.25">
      <c r="A3691"/>
    </row>
    <row r="3692" spans="1:1" x14ac:dyDescent="0.25">
      <c r="A3692"/>
    </row>
    <row r="3693" spans="1:1" x14ac:dyDescent="0.25">
      <c r="A3693"/>
    </row>
    <row r="3694" spans="1:1" x14ac:dyDescent="0.25">
      <c r="A3694"/>
    </row>
    <row r="3695" spans="1:1" x14ac:dyDescent="0.25">
      <c r="A3695"/>
    </row>
    <row r="3696" spans="1:1" x14ac:dyDescent="0.25">
      <c r="A3696"/>
    </row>
    <row r="3697" spans="1:1" x14ac:dyDescent="0.25">
      <c r="A3697"/>
    </row>
    <row r="3698" spans="1:1" x14ac:dyDescent="0.25">
      <c r="A3698"/>
    </row>
    <row r="3699" spans="1:1" x14ac:dyDescent="0.25">
      <c r="A3699"/>
    </row>
    <row r="3700" spans="1:1" x14ac:dyDescent="0.25">
      <c r="A3700"/>
    </row>
    <row r="3701" spans="1:1" x14ac:dyDescent="0.25">
      <c r="A3701"/>
    </row>
    <row r="3702" spans="1:1" x14ac:dyDescent="0.25">
      <c r="A3702"/>
    </row>
    <row r="3703" spans="1:1" x14ac:dyDescent="0.25">
      <c r="A3703"/>
    </row>
    <row r="3704" spans="1:1" x14ac:dyDescent="0.25">
      <c r="A3704"/>
    </row>
    <row r="3705" spans="1:1" x14ac:dyDescent="0.25">
      <c r="A3705"/>
    </row>
    <row r="3706" spans="1:1" x14ac:dyDescent="0.25">
      <c r="A3706"/>
    </row>
    <row r="3707" spans="1:1" x14ac:dyDescent="0.25">
      <c r="A3707"/>
    </row>
    <row r="3708" spans="1:1" x14ac:dyDescent="0.25">
      <c r="A3708"/>
    </row>
    <row r="3709" spans="1:1" x14ac:dyDescent="0.25">
      <c r="A3709"/>
    </row>
    <row r="3710" spans="1:1" x14ac:dyDescent="0.25">
      <c r="A3710"/>
    </row>
    <row r="3711" spans="1:1" x14ac:dyDescent="0.25">
      <c r="A3711"/>
    </row>
    <row r="3712" spans="1:1" x14ac:dyDescent="0.25">
      <c r="A3712"/>
    </row>
    <row r="3713" spans="1:1" x14ac:dyDescent="0.25">
      <c r="A3713"/>
    </row>
    <row r="3714" spans="1:1" x14ac:dyDescent="0.25">
      <c r="A3714"/>
    </row>
    <row r="3715" spans="1:1" x14ac:dyDescent="0.25">
      <c r="A3715"/>
    </row>
    <row r="3716" spans="1:1" x14ac:dyDescent="0.25">
      <c r="A3716"/>
    </row>
    <row r="3717" spans="1:1" x14ac:dyDescent="0.25">
      <c r="A3717"/>
    </row>
    <row r="3718" spans="1:1" x14ac:dyDescent="0.25">
      <c r="A3718"/>
    </row>
    <row r="3719" spans="1:1" x14ac:dyDescent="0.25">
      <c r="A3719"/>
    </row>
    <row r="3720" spans="1:1" x14ac:dyDescent="0.25">
      <c r="A3720"/>
    </row>
    <row r="3721" spans="1:1" x14ac:dyDescent="0.25">
      <c r="A3721"/>
    </row>
    <row r="3722" spans="1:1" x14ac:dyDescent="0.25">
      <c r="A3722"/>
    </row>
    <row r="3723" spans="1:1" x14ac:dyDescent="0.25">
      <c r="A3723"/>
    </row>
    <row r="3724" spans="1:1" x14ac:dyDescent="0.25">
      <c r="A3724"/>
    </row>
    <row r="3725" spans="1:1" x14ac:dyDescent="0.25">
      <c r="A3725"/>
    </row>
    <row r="3726" spans="1:1" x14ac:dyDescent="0.25">
      <c r="A3726"/>
    </row>
    <row r="3727" spans="1:1" x14ac:dyDescent="0.25">
      <c r="A3727"/>
    </row>
    <row r="3728" spans="1:1" x14ac:dyDescent="0.25">
      <c r="A3728"/>
    </row>
    <row r="3729" spans="1:1" x14ac:dyDescent="0.25">
      <c r="A3729"/>
    </row>
    <row r="3730" spans="1:1" x14ac:dyDescent="0.25">
      <c r="A3730"/>
    </row>
    <row r="3731" spans="1:1" x14ac:dyDescent="0.25">
      <c r="A3731"/>
    </row>
    <row r="3732" spans="1:1" x14ac:dyDescent="0.25">
      <c r="A3732"/>
    </row>
    <row r="3733" spans="1:1" x14ac:dyDescent="0.25">
      <c r="A3733"/>
    </row>
    <row r="3734" spans="1:1" x14ac:dyDescent="0.25">
      <c r="A3734"/>
    </row>
    <row r="3735" spans="1:1" x14ac:dyDescent="0.25">
      <c r="A3735"/>
    </row>
    <row r="3736" spans="1:1" x14ac:dyDescent="0.25">
      <c r="A3736"/>
    </row>
    <row r="3737" spans="1:1" x14ac:dyDescent="0.25">
      <c r="A3737"/>
    </row>
    <row r="3738" spans="1:1" x14ac:dyDescent="0.25">
      <c r="A3738"/>
    </row>
    <row r="3739" spans="1:1" x14ac:dyDescent="0.25">
      <c r="A3739"/>
    </row>
    <row r="3740" spans="1:1" x14ac:dyDescent="0.25">
      <c r="A3740"/>
    </row>
    <row r="3741" spans="1:1" x14ac:dyDescent="0.25">
      <c r="A3741"/>
    </row>
    <row r="3742" spans="1:1" x14ac:dyDescent="0.25">
      <c r="A3742"/>
    </row>
    <row r="3743" spans="1:1" x14ac:dyDescent="0.25">
      <c r="A3743"/>
    </row>
    <row r="3744" spans="1:1" x14ac:dyDescent="0.25">
      <c r="A3744"/>
    </row>
    <row r="3745" spans="1:1" x14ac:dyDescent="0.25">
      <c r="A3745"/>
    </row>
    <row r="3746" spans="1:1" x14ac:dyDescent="0.25">
      <c r="A3746"/>
    </row>
    <row r="3747" spans="1:1" x14ac:dyDescent="0.25">
      <c r="A3747"/>
    </row>
    <row r="3748" spans="1:1" x14ac:dyDescent="0.25">
      <c r="A3748"/>
    </row>
    <row r="3749" spans="1:1" x14ac:dyDescent="0.25">
      <c r="A3749"/>
    </row>
    <row r="3750" spans="1:1" x14ac:dyDescent="0.25">
      <c r="A3750"/>
    </row>
    <row r="3751" spans="1:1" x14ac:dyDescent="0.25">
      <c r="A3751"/>
    </row>
    <row r="3752" spans="1:1" x14ac:dyDescent="0.25">
      <c r="A3752"/>
    </row>
    <row r="3753" spans="1:1" x14ac:dyDescent="0.25">
      <c r="A3753"/>
    </row>
    <row r="3754" spans="1:1" x14ac:dyDescent="0.25">
      <c r="A3754"/>
    </row>
    <row r="3755" spans="1:1" x14ac:dyDescent="0.25">
      <c r="A3755"/>
    </row>
    <row r="3756" spans="1:1" x14ac:dyDescent="0.25">
      <c r="A3756"/>
    </row>
    <row r="3757" spans="1:1" x14ac:dyDescent="0.25">
      <c r="A3757"/>
    </row>
    <row r="3758" spans="1:1" x14ac:dyDescent="0.25">
      <c r="A3758"/>
    </row>
    <row r="3759" spans="1:1" x14ac:dyDescent="0.25">
      <c r="A3759"/>
    </row>
    <row r="3760" spans="1:1" x14ac:dyDescent="0.25">
      <c r="A3760"/>
    </row>
    <row r="3761" spans="1:1" x14ac:dyDescent="0.25">
      <c r="A3761"/>
    </row>
    <row r="3762" spans="1:1" x14ac:dyDescent="0.25">
      <c r="A3762"/>
    </row>
    <row r="3763" spans="1:1" x14ac:dyDescent="0.25">
      <c r="A3763"/>
    </row>
    <row r="3764" spans="1:1" x14ac:dyDescent="0.25">
      <c r="A3764"/>
    </row>
    <row r="3765" spans="1:1" x14ac:dyDescent="0.25">
      <c r="A3765"/>
    </row>
    <row r="3766" spans="1:1" x14ac:dyDescent="0.25">
      <c r="A3766"/>
    </row>
    <row r="3767" spans="1:1" x14ac:dyDescent="0.25">
      <c r="A3767"/>
    </row>
    <row r="3768" spans="1:1" x14ac:dyDescent="0.25">
      <c r="A3768"/>
    </row>
    <row r="3769" spans="1:1" x14ac:dyDescent="0.25">
      <c r="A3769"/>
    </row>
    <row r="3770" spans="1:1" x14ac:dyDescent="0.25">
      <c r="A3770"/>
    </row>
    <row r="3771" spans="1:1" x14ac:dyDescent="0.25">
      <c r="A3771"/>
    </row>
    <row r="3772" spans="1:1" x14ac:dyDescent="0.25">
      <c r="A3772"/>
    </row>
    <row r="3773" spans="1:1" x14ac:dyDescent="0.25">
      <c r="A3773"/>
    </row>
    <row r="3774" spans="1:1" x14ac:dyDescent="0.25">
      <c r="A3774"/>
    </row>
    <row r="3775" spans="1:1" x14ac:dyDescent="0.25">
      <c r="A3775"/>
    </row>
    <row r="3776" spans="1:1" x14ac:dyDescent="0.25">
      <c r="A3776"/>
    </row>
    <row r="3777" spans="1:1" x14ac:dyDescent="0.25">
      <c r="A3777"/>
    </row>
    <row r="3778" spans="1:1" x14ac:dyDescent="0.25">
      <c r="A3778"/>
    </row>
    <row r="3779" spans="1:1" x14ac:dyDescent="0.25">
      <c r="A3779"/>
    </row>
    <row r="3780" spans="1:1" x14ac:dyDescent="0.25">
      <c r="A3780"/>
    </row>
    <row r="3781" spans="1:1" x14ac:dyDescent="0.25">
      <c r="A3781"/>
    </row>
    <row r="3782" spans="1:1" x14ac:dyDescent="0.25">
      <c r="A3782"/>
    </row>
    <row r="3783" spans="1:1" x14ac:dyDescent="0.25">
      <c r="A3783"/>
    </row>
    <row r="3784" spans="1:1" x14ac:dyDescent="0.25">
      <c r="A3784"/>
    </row>
    <row r="3785" spans="1:1" x14ac:dyDescent="0.25">
      <c r="A3785"/>
    </row>
    <row r="3786" spans="1:1" x14ac:dyDescent="0.25">
      <c r="A3786"/>
    </row>
    <row r="3787" spans="1:1" x14ac:dyDescent="0.25">
      <c r="A3787"/>
    </row>
    <row r="3788" spans="1:1" x14ac:dyDescent="0.25">
      <c r="A3788"/>
    </row>
    <row r="3789" spans="1:1" x14ac:dyDescent="0.25">
      <c r="A3789"/>
    </row>
    <row r="3790" spans="1:1" x14ac:dyDescent="0.25">
      <c r="A3790"/>
    </row>
    <row r="3791" spans="1:1" x14ac:dyDescent="0.25">
      <c r="A3791"/>
    </row>
    <row r="3792" spans="1:1" x14ac:dyDescent="0.25">
      <c r="A3792"/>
    </row>
    <row r="3793" spans="1:1" x14ac:dyDescent="0.25">
      <c r="A3793"/>
    </row>
    <row r="3794" spans="1:1" x14ac:dyDescent="0.25">
      <c r="A3794"/>
    </row>
    <row r="3795" spans="1:1" x14ac:dyDescent="0.25">
      <c r="A3795"/>
    </row>
    <row r="3796" spans="1:1" x14ac:dyDescent="0.25">
      <c r="A3796"/>
    </row>
    <row r="3797" spans="1:1" x14ac:dyDescent="0.25">
      <c r="A3797"/>
    </row>
    <row r="3798" spans="1:1" x14ac:dyDescent="0.25">
      <c r="A3798"/>
    </row>
    <row r="3799" spans="1:1" x14ac:dyDescent="0.25">
      <c r="A3799"/>
    </row>
    <row r="3800" spans="1:1" x14ac:dyDescent="0.25">
      <c r="A3800"/>
    </row>
    <row r="3801" spans="1:1" x14ac:dyDescent="0.25">
      <c r="A3801"/>
    </row>
    <row r="3802" spans="1:1" x14ac:dyDescent="0.25">
      <c r="A3802"/>
    </row>
    <row r="3803" spans="1:1" x14ac:dyDescent="0.25">
      <c r="A3803"/>
    </row>
    <row r="3804" spans="1:1" x14ac:dyDescent="0.25">
      <c r="A3804"/>
    </row>
    <row r="3805" spans="1:1" x14ac:dyDescent="0.25">
      <c r="A3805"/>
    </row>
    <row r="3806" spans="1:1" x14ac:dyDescent="0.25">
      <c r="A3806"/>
    </row>
    <row r="3807" spans="1:1" x14ac:dyDescent="0.25">
      <c r="A3807"/>
    </row>
    <row r="3808" spans="1:1" x14ac:dyDescent="0.25">
      <c r="A3808"/>
    </row>
    <row r="3809" spans="1:1" x14ac:dyDescent="0.25">
      <c r="A3809"/>
    </row>
    <row r="3810" spans="1:1" x14ac:dyDescent="0.25">
      <c r="A3810"/>
    </row>
    <row r="3811" spans="1:1" x14ac:dyDescent="0.25">
      <c r="A3811"/>
    </row>
    <row r="3812" spans="1:1" x14ac:dyDescent="0.25">
      <c r="A3812"/>
    </row>
    <row r="3813" spans="1:1" x14ac:dyDescent="0.25">
      <c r="A3813"/>
    </row>
    <row r="3814" spans="1:1" x14ac:dyDescent="0.25">
      <c r="A3814"/>
    </row>
    <row r="3815" spans="1:1" x14ac:dyDescent="0.25">
      <c r="A3815"/>
    </row>
    <row r="3816" spans="1:1" x14ac:dyDescent="0.25">
      <c r="A3816"/>
    </row>
    <row r="3817" spans="1:1" x14ac:dyDescent="0.25">
      <c r="A3817"/>
    </row>
    <row r="3818" spans="1:1" x14ac:dyDescent="0.25">
      <c r="A3818"/>
    </row>
    <row r="3819" spans="1:1" x14ac:dyDescent="0.25">
      <c r="A3819"/>
    </row>
    <row r="3820" spans="1:1" x14ac:dyDescent="0.25">
      <c r="A3820"/>
    </row>
    <row r="3821" spans="1:1" x14ac:dyDescent="0.25">
      <c r="A3821"/>
    </row>
    <row r="3822" spans="1:1" x14ac:dyDescent="0.25">
      <c r="A3822"/>
    </row>
    <row r="3823" spans="1:1" x14ac:dyDescent="0.25">
      <c r="A3823"/>
    </row>
    <row r="3824" spans="1:1" x14ac:dyDescent="0.25">
      <c r="A3824"/>
    </row>
    <row r="3825" spans="1:1" x14ac:dyDescent="0.25">
      <c r="A3825"/>
    </row>
    <row r="3826" spans="1:1" x14ac:dyDescent="0.25">
      <c r="A3826"/>
    </row>
    <row r="3827" spans="1:1" x14ac:dyDescent="0.25">
      <c r="A3827"/>
    </row>
    <row r="3828" spans="1:1" x14ac:dyDescent="0.25">
      <c r="A3828"/>
    </row>
    <row r="3829" spans="1:1" x14ac:dyDescent="0.25">
      <c r="A3829"/>
    </row>
    <row r="3830" spans="1:1" x14ac:dyDescent="0.25">
      <c r="A3830"/>
    </row>
    <row r="3831" spans="1:1" x14ac:dyDescent="0.25">
      <c r="A3831"/>
    </row>
    <row r="3832" spans="1:1" x14ac:dyDescent="0.25">
      <c r="A3832"/>
    </row>
    <row r="3833" spans="1:1" x14ac:dyDescent="0.25">
      <c r="A3833"/>
    </row>
    <row r="3834" spans="1:1" x14ac:dyDescent="0.25">
      <c r="A3834"/>
    </row>
    <row r="3835" spans="1:1" x14ac:dyDescent="0.25">
      <c r="A3835"/>
    </row>
    <row r="3836" spans="1:1" x14ac:dyDescent="0.25">
      <c r="A3836"/>
    </row>
    <row r="3837" spans="1:1" x14ac:dyDescent="0.25">
      <c r="A3837"/>
    </row>
    <row r="3838" spans="1:1" x14ac:dyDescent="0.25">
      <c r="A3838"/>
    </row>
    <row r="3839" spans="1:1" x14ac:dyDescent="0.25">
      <c r="A3839"/>
    </row>
    <row r="3840" spans="1:1" x14ac:dyDescent="0.25">
      <c r="A3840"/>
    </row>
    <row r="3841" spans="1:1" x14ac:dyDescent="0.25">
      <c r="A3841"/>
    </row>
    <row r="3842" spans="1:1" x14ac:dyDescent="0.25">
      <c r="A3842"/>
    </row>
    <row r="3843" spans="1:1" x14ac:dyDescent="0.25">
      <c r="A3843"/>
    </row>
    <row r="3844" spans="1:1" x14ac:dyDescent="0.25">
      <c r="A3844"/>
    </row>
    <row r="3845" spans="1:1" x14ac:dyDescent="0.25">
      <c r="A3845"/>
    </row>
    <row r="3846" spans="1:1" x14ac:dyDescent="0.25">
      <c r="A3846"/>
    </row>
    <row r="3847" spans="1:1" x14ac:dyDescent="0.25">
      <c r="A3847"/>
    </row>
    <row r="3848" spans="1:1" x14ac:dyDescent="0.25">
      <c r="A3848"/>
    </row>
    <row r="3849" spans="1:1" x14ac:dyDescent="0.25">
      <c r="A3849"/>
    </row>
    <row r="3850" spans="1:1" x14ac:dyDescent="0.25">
      <c r="A3850"/>
    </row>
    <row r="3851" spans="1:1" x14ac:dyDescent="0.25">
      <c r="A3851"/>
    </row>
    <row r="3852" spans="1:1" x14ac:dyDescent="0.25">
      <c r="A3852"/>
    </row>
    <row r="3853" spans="1:1" x14ac:dyDescent="0.25">
      <c r="A3853"/>
    </row>
    <row r="3854" spans="1:1" x14ac:dyDescent="0.25">
      <c r="A3854"/>
    </row>
    <row r="3855" spans="1:1" x14ac:dyDescent="0.25">
      <c r="A3855"/>
    </row>
    <row r="3856" spans="1:1" x14ac:dyDescent="0.25">
      <c r="A3856"/>
    </row>
    <row r="3857" spans="1:1" x14ac:dyDescent="0.25">
      <c r="A3857"/>
    </row>
    <row r="3858" spans="1:1" x14ac:dyDescent="0.25">
      <c r="A3858"/>
    </row>
    <row r="3859" spans="1:1" x14ac:dyDescent="0.25">
      <c r="A3859"/>
    </row>
    <row r="3860" spans="1:1" x14ac:dyDescent="0.25">
      <c r="A3860"/>
    </row>
    <row r="3861" spans="1:1" x14ac:dyDescent="0.25">
      <c r="A3861"/>
    </row>
    <row r="3862" spans="1:1" x14ac:dyDescent="0.25">
      <c r="A3862"/>
    </row>
    <row r="3863" spans="1:1" x14ac:dyDescent="0.25">
      <c r="A3863"/>
    </row>
    <row r="3864" spans="1:1" x14ac:dyDescent="0.25">
      <c r="A3864"/>
    </row>
    <row r="3865" spans="1:1" x14ac:dyDescent="0.25">
      <c r="A3865"/>
    </row>
    <row r="3866" spans="1:1" x14ac:dyDescent="0.25">
      <c r="A3866"/>
    </row>
    <row r="3867" spans="1:1" x14ac:dyDescent="0.25">
      <c r="A3867"/>
    </row>
    <row r="3868" spans="1:1" x14ac:dyDescent="0.25">
      <c r="A3868"/>
    </row>
    <row r="3869" spans="1:1" x14ac:dyDescent="0.25">
      <c r="A3869"/>
    </row>
    <row r="3870" spans="1:1" x14ac:dyDescent="0.25">
      <c r="A3870"/>
    </row>
    <row r="3871" spans="1:1" x14ac:dyDescent="0.25">
      <c r="A3871"/>
    </row>
    <row r="3872" spans="1:1" x14ac:dyDescent="0.25">
      <c r="A3872"/>
    </row>
    <row r="3873" spans="1:1" x14ac:dyDescent="0.25">
      <c r="A3873"/>
    </row>
    <row r="3874" spans="1:1" x14ac:dyDescent="0.25">
      <c r="A3874"/>
    </row>
    <row r="3875" spans="1:1" x14ac:dyDescent="0.25">
      <c r="A3875"/>
    </row>
    <row r="3876" spans="1:1" x14ac:dyDescent="0.25">
      <c r="A3876"/>
    </row>
    <row r="3877" spans="1:1" x14ac:dyDescent="0.25">
      <c r="A3877"/>
    </row>
    <row r="3878" spans="1:1" x14ac:dyDescent="0.25">
      <c r="A3878"/>
    </row>
    <row r="3879" spans="1:1" x14ac:dyDescent="0.25">
      <c r="A3879"/>
    </row>
    <row r="3880" spans="1:1" x14ac:dyDescent="0.25">
      <c r="A3880"/>
    </row>
    <row r="3881" spans="1:1" x14ac:dyDescent="0.25">
      <c r="A3881"/>
    </row>
    <row r="3882" spans="1:1" x14ac:dyDescent="0.25">
      <c r="A3882"/>
    </row>
    <row r="3883" spans="1:1" x14ac:dyDescent="0.25">
      <c r="A3883"/>
    </row>
    <row r="3884" spans="1:1" x14ac:dyDescent="0.25">
      <c r="A3884"/>
    </row>
    <row r="3885" spans="1:1" x14ac:dyDescent="0.25">
      <c r="A3885"/>
    </row>
    <row r="3886" spans="1:1" x14ac:dyDescent="0.25">
      <c r="A3886"/>
    </row>
    <row r="3887" spans="1:1" x14ac:dyDescent="0.25">
      <c r="A3887"/>
    </row>
    <row r="3888" spans="1:1" x14ac:dyDescent="0.25">
      <c r="A3888"/>
    </row>
    <row r="3889" spans="1:1" x14ac:dyDescent="0.25">
      <c r="A3889"/>
    </row>
    <row r="3890" spans="1:1" x14ac:dyDescent="0.25">
      <c r="A3890"/>
    </row>
    <row r="3891" spans="1:1" x14ac:dyDescent="0.25">
      <c r="A3891"/>
    </row>
    <row r="3892" spans="1:1" x14ac:dyDescent="0.25">
      <c r="A3892"/>
    </row>
    <row r="3893" spans="1:1" x14ac:dyDescent="0.25">
      <c r="A3893"/>
    </row>
    <row r="3894" spans="1:1" x14ac:dyDescent="0.25">
      <c r="A3894"/>
    </row>
    <row r="3895" spans="1:1" x14ac:dyDescent="0.25">
      <c r="A3895"/>
    </row>
    <row r="3896" spans="1:1" x14ac:dyDescent="0.25">
      <c r="A3896"/>
    </row>
    <row r="3897" spans="1:1" x14ac:dyDescent="0.25">
      <c r="A3897"/>
    </row>
    <row r="3898" spans="1:1" x14ac:dyDescent="0.25">
      <c r="A3898"/>
    </row>
    <row r="3899" spans="1:1" x14ac:dyDescent="0.25">
      <c r="A3899"/>
    </row>
    <row r="3900" spans="1:1" x14ac:dyDescent="0.25">
      <c r="A3900"/>
    </row>
    <row r="3901" spans="1:1" x14ac:dyDescent="0.25">
      <c r="A3901"/>
    </row>
    <row r="3902" spans="1:1" x14ac:dyDescent="0.25">
      <c r="A3902"/>
    </row>
    <row r="3903" spans="1:1" x14ac:dyDescent="0.25">
      <c r="A3903"/>
    </row>
    <row r="3904" spans="1:1" x14ac:dyDescent="0.25">
      <c r="A3904"/>
    </row>
    <row r="3905" spans="1:1" x14ac:dyDescent="0.25">
      <c r="A3905"/>
    </row>
    <row r="3906" spans="1:1" x14ac:dyDescent="0.25">
      <c r="A3906"/>
    </row>
    <row r="3907" spans="1:1" x14ac:dyDescent="0.25">
      <c r="A3907"/>
    </row>
    <row r="3908" spans="1:1" x14ac:dyDescent="0.25">
      <c r="A3908"/>
    </row>
    <row r="3909" spans="1:1" x14ac:dyDescent="0.25">
      <c r="A3909"/>
    </row>
    <row r="3910" spans="1:1" x14ac:dyDescent="0.25">
      <c r="A3910"/>
    </row>
    <row r="3911" spans="1:1" x14ac:dyDescent="0.25">
      <c r="A3911"/>
    </row>
    <row r="3912" spans="1:1" x14ac:dyDescent="0.25">
      <c r="A3912"/>
    </row>
    <row r="3913" spans="1:1" x14ac:dyDescent="0.25">
      <c r="A3913"/>
    </row>
    <row r="3914" spans="1:1" x14ac:dyDescent="0.25">
      <c r="A3914"/>
    </row>
    <row r="3915" spans="1:1" x14ac:dyDescent="0.25">
      <c r="A3915"/>
    </row>
    <row r="3916" spans="1:1" x14ac:dyDescent="0.25">
      <c r="A3916"/>
    </row>
    <row r="3917" spans="1:1" x14ac:dyDescent="0.25">
      <c r="A3917"/>
    </row>
    <row r="3918" spans="1:1" x14ac:dyDescent="0.25">
      <c r="A3918"/>
    </row>
    <row r="3919" spans="1:1" x14ac:dyDescent="0.25">
      <c r="A3919"/>
    </row>
    <row r="3920" spans="1:1" x14ac:dyDescent="0.25">
      <c r="A3920"/>
    </row>
    <row r="3921" spans="1:1" x14ac:dyDescent="0.25">
      <c r="A3921"/>
    </row>
    <row r="3922" spans="1:1" x14ac:dyDescent="0.25">
      <c r="A3922"/>
    </row>
    <row r="3923" spans="1:1" x14ac:dyDescent="0.25">
      <c r="A3923"/>
    </row>
    <row r="3924" spans="1:1" x14ac:dyDescent="0.25">
      <c r="A3924"/>
    </row>
    <row r="3925" spans="1:1" x14ac:dyDescent="0.25">
      <c r="A3925"/>
    </row>
    <row r="3926" spans="1:1" x14ac:dyDescent="0.25">
      <c r="A3926"/>
    </row>
    <row r="3927" spans="1:1" x14ac:dyDescent="0.25">
      <c r="A3927"/>
    </row>
    <row r="3928" spans="1:1" x14ac:dyDescent="0.25">
      <c r="A3928"/>
    </row>
    <row r="3929" spans="1:1" x14ac:dyDescent="0.25">
      <c r="A3929"/>
    </row>
    <row r="3930" spans="1:1" x14ac:dyDescent="0.25">
      <c r="A3930"/>
    </row>
    <row r="3931" spans="1:1" x14ac:dyDescent="0.25">
      <c r="A3931"/>
    </row>
    <row r="3932" spans="1:1" x14ac:dyDescent="0.25">
      <c r="A3932"/>
    </row>
    <row r="3933" spans="1:1" x14ac:dyDescent="0.25">
      <c r="A3933"/>
    </row>
    <row r="3934" spans="1:1" x14ac:dyDescent="0.25">
      <c r="A3934"/>
    </row>
    <row r="3935" spans="1:1" x14ac:dyDescent="0.25">
      <c r="A3935"/>
    </row>
    <row r="3936" spans="1:1" x14ac:dyDescent="0.25">
      <c r="A3936"/>
    </row>
    <row r="3937" spans="1:1" x14ac:dyDescent="0.25">
      <c r="A3937"/>
    </row>
    <row r="3938" spans="1:1" x14ac:dyDescent="0.25">
      <c r="A3938"/>
    </row>
    <row r="3939" spans="1:1" x14ac:dyDescent="0.25">
      <c r="A3939"/>
    </row>
    <row r="3940" spans="1:1" x14ac:dyDescent="0.25">
      <c r="A3940"/>
    </row>
    <row r="3941" spans="1:1" x14ac:dyDescent="0.25">
      <c r="A3941"/>
    </row>
    <row r="3942" spans="1:1" x14ac:dyDescent="0.25">
      <c r="A3942"/>
    </row>
    <row r="3943" spans="1:1" x14ac:dyDescent="0.25">
      <c r="A3943"/>
    </row>
    <row r="3944" spans="1:1" x14ac:dyDescent="0.25">
      <c r="A3944"/>
    </row>
    <row r="3945" spans="1:1" x14ac:dyDescent="0.25">
      <c r="A3945"/>
    </row>
    <row r="3946" spans="1:1" x14ac:dyDescent="0.25">
      <c r="A3946"/>
    </row>
    <row r="3947" spans="1:1" x14ac:dyDescent="0.25">
      <c r="A3947"/>
    </row>
    <row r="3948" spans="1:1" x14ac:dyDescent="0.25">
      <c r="A3948"/>
    </row>
    <row r="3949" spans="1:1" x14ac:dyDescent="0.25">
      <c r="A3949"/>
    </row>
    <row r="3950" spans="1:1" x14ac:dyDescent="0.25">
      <c r="A3950"/>
    </row>
    <row r="3951" spans="1:1" x14ac:dyDescent="0.25">
      <c r="A3951"/>
    </row>
    <row r="3952" spans="1:1" x14ac:dyDescent="0.25">
      <c r="A3952"/>
    </row>
    <row r="3953" spans="1:1" x14ac:dyDescent="0.25">
      <c r="A3953"/>
    </row>
    <row r="3954" spans="1:1" x14ac:dyDescent="0.25">
      <c r="A3954"/>
    </row>
    <row r="3955" spans="1:1" x14ac:dyDescent="0.25">
      <c r="A3955"/>
    </row>
    <row r="3956" spans="1:1" x14ac:dyDescent="0.25">
      <c r="A3956"/>
    </row>
    <row r="3957" spans="1:1" x14ac:dyDescent="0.25">
      <c r="A3957"/>
    </row>
    <row r="3958" spans="1:1" x14ac:dyDescent="0.25">
      <c r="A3958"/>
    </row>
    <row r="3959" spans="1:1" x14ac:dyDescent="0.25">
      <c r="A3959"/>
    </row>
    <row r="3960" spans="1:1" x14ac:dyDescent="0.25">
      <c r="A3960"/>
    </row>
    <row r="3961" spans="1:1" x14ac:dyDescent="0.25">
      <c r="A3961"/>
    </row>
    <row r="3962" spans="1:1" x14ac:dyDescent="0.25">
      <c r="A3962"/>
    </row>
    <row r="3963" spans="1:1" x14ac:dyDescent="0.25">
      <c r="A3963"/>
    </row>
    <row r="3964" spans="1:1" x14ac:dyDescent="0.25">
      <c r="A3964"/>
    </row>
    <row r="3965" spans="1:1" x14ac:dyDescent="0.25">
      <c r="A3965"/>
    </row>
    <row r="3966" spans="1:1" x14ac:dyDescent="0.25">
      <c r="A3966"/>
    </row>
    <row r="3967" spans="1:1" x14ac:dyDescent="0.25">
      <c r="A3967"/>
    </row>
    <row r="3968" spans="1:1" x14ac:dyDescent="0.25">
      <c r="A3968"/>
    </row>
    <row r="3969" spans="1:1" x14ac:dyDescent="0.25">
      <c r="A3969"/>
    </row>
    <row r="3970" spans="1:1" x14ac:dyDescent="0.25">
      <c r="A3970"/>
    </row>
    <row r="3971" spans="1:1" x14ac:dyDescent="0.25">
      <c r="A3971"/>
    </row>
    <row r="3972" spans="1:1" x14ac:dyDescent="0.25">
      <c r="A3972"/>
    </row>
    <row r="3973" spans="1:1" x14ac:dyDescent="0.25">
      <c r="A3973"/>
    </row>
    <row r="3974" spans="1:1" x14ac:dyDescent="0.25">
      <c r="A3974"/>
    </row>
    <row r="3975" spans="1:1" x14ac:dyDescent="0.25">
      <c r="A3975"/>
    </row>
    <row r="3976" spans="1:1" x14ac:dyDescent="0.25">
      <c r="A3976"/>
    </row>
    <row r="3977" spans="1:1" x14ac:dyDescent="0.25">
      <c r="A3977"/>
    </row>
    <row r="3978" spans="1:1" x14ac:dyDescent="0.25">
      <c r="A3978"/>
    </row>
    <row r="3979" spans="1:1" x14ac:dyDescent="0.25">
      <c r="A3979"/>
    </row>
    <row r="3980" spans="1:1" x14ac:dyDescent="0.25">
      <c r="A3980"/>
    </row>
    <row r="3981" spans="1:1" x14ac:dyDescent="0.25">
      <c r="A3981"/>
    </row>
    <row r="3982" spans="1:1" x14ac:dyDescent="0.25">
      <c r="A3982"/>
    </row>
    <row r="3983" spans="1:1" x14ac:dyDescent="0.25">
      <c r="A3983"/>
    </row>
    <row r="3984" spans="1:1" x14ac:dyDescent="0.25">
      <c r="A3984"/>
    </row>
    <row r="3985" spans="1:1" x14ac:dyDescent="0.25">
      <c r="A3985"/>
    </row>
    <row r="3986" spans="1:1" x14ac:dyDescent="0.25">
      <c r="A3986"/>
    </row>
    <row r="3987" spans="1:1" x14ac:dyDescent="0.25">
      <c r="A3987"/>
    </row>
    <row r="3988" spans="1:1" x14ac:dyDescent="0.25">
      <c r="A3988"/>
    </row>
    <row r="3989" spans="1:1" x14ac:dyDescent="0.25">
      <c r="A3989"/>
    </row>
    <row r="3990" spans="1:1" x14ac:dyDescent="0.25">
      <c r="A3990"/>
    </row>
    <row r="3991" spans="1:1" x14ac:dyDescent="0.25">
      <c r="A3991"/>
    </row>
    <row r="3992" spans="1:1" x14ac:dyDescent="0.25">
      <c r="A3992"/>
    </row>
    <row r="3993" spans="1:1" x14ac:dyDescent="0.25">
      <c r="A3993"/>
    </row>
    <row r="3994" spans="1:1" x14ac:dyDescent="0.25">
      <c r="A3994"/>
    </row>
    <row r="3995" spans="1:1" x14ac:dyDescent="0.25">
      <c r="A3995"/>
    </row>
    <row r="3996" spans="1:1" x14ac:dyDescent="0.25">
      <c r="A3996"/>
    </row>
    <row r="3997" spans="1:1" x14ac:dyDescent="0.25">
      <c r="A3997"/>
    </row>
    <row r="3998" spans="1:1" x14ac:dyDescent="0.25">
      <c r="A3998"/>
    </row>
    <row r="3999" spans="1:1" x14ac:dyDescent="0.25">
      <c r="A3999"/>
    </row>
    <row r="4000" spans="1:1" x14ac:dyDescent="0.25">
      <c r="A4000"/>
    </row>
    <row r="4001" spans="1:1" x14ac:dyDescent="0.25">
      <c r="A4001"/>
    </row>
    <row r="4002" spans="1:1" x14ac:dyDescent="0.25">
      <c r="A4002"/>
    </row>
    <row r="4003" spans="1:1" x14ac:dyDescent="0.25">
      <c r="A4003"/>
    </row>
    <row r="4004" spans="1:1" x14ac:dyDescent="0.25">
      <c r="A4004"/>
    </row>
    <row r="4005" spans="1:1" x14ac:dyDescent="0.25">
      <c r="A4005"/>
    </row>
    <row r="4006" spans="1:1" x14ac:dyDescent="0.25">
      <c r="A4006"/>
    </row>
    <row r="4007" spans="1:1" x14ac:dyDescent="0.25">
      <c r="A4007"/>
    </row>
    <row r="4008" spans="1:1" x14ac:dyDescent="0.25">
      <c r="A4008"/>
    </row>
    <row r="4009" spans="1:1" x14ac:dyDescent="0.25">
      <c r="A4009"/>
    </row>
    <row r="4010" spans="1:1" x14ac:dyDescent="0.25">
      <c r="A4010"/>
    </row>
    <row r="4011" spans="1:1" x14ac:dyDescent="0.25">
      <c r="A4011"/>
    </row>
    <row r="4012" spans="1:1" x14ac:dyDescent="0.25">
      <c r="A4012"/>
    </row>
    <row r="4013" spans="1:1" x14ac:dyDescent="0.25">
      <c r="A4013"/>
    </row>
    <row r="4014" spans="1:1" x14ac:dyDescent="0.25">
      <c r="A4014"/>
    </row>
    <row r="4015" spans="1:1" x14ac:dyDescent="0.25">
      <c r="A4015"/>
    </row>
    <row r="4016" spans="1:1" x14ac:dyDescent="0.25">
      <c r="A4016"/>
    </row>
    <row r="4017" spans="1:1" x14ac:dyDescent="0.25">
      <c r="A4017"/>
    </row>
    <row r="4018" spans="1:1" x14ac:dyDescent="0.25">
      <c r="A4018"/>
    </row>
    <row r="4019" spans="1:1" x14ac:dyDescent="0.25">
      <c r="A4019"/>
    </row>
    <row r="4020" spans="1:1" x14ac:dyDescent="0.25">
      <c r="A4020"/>
    </row>
    <row r="4021" spans="1:1" x14ac:dyDescent="0.25">
      <c r="A4021"/>
    </row>
    <row r="4022" spans="1:1" x14ac:dyDescent="0.25">
      <c r="A4022"/>
    </row>
    <row r="4023" spans="1:1" x14ac:dyDescent="0.25">
      <c r="A4023"/>
    </row>
    <row r="4024" spans="1:1" x14ac:dyDescent="0.25">
      <c r="A4024"/>
    </row>
    <row r="4025" spans="1:1" x14ac:dyDescent="0.25">
      <c r="A4025"/>
    </row>
    <row r="4026" spans="1:1" x14ac:dyDescent="0.25">
      <c r="A4026"/>
    </row>
    <row r="4027" spans="1:1" x14ac:dyDescent="0.25">
      <c r="A4027"/>
    </row>
    <row r="4028" spans="1:1" x14ac:dyDescent="0.25">
      <c r="A4028"/>
    </row>
    <row r="4029" spans="1:1" x14ac:dyDescent="0.25">
      <c r="A4029"/>
    </row>
    <row r="4030" spans="1:1" x14ac:dyDescent="0.25">
      <c r="A4030"/>
    </row>
    <row r="4031" spans="1:1" x14ac:dyDescent="0.25">
      <c r="A4031"/>
    </row>
    <row r="4032" spans="1:1" x14ac:dyDescent="0.25">
      <c r="A4032"/>
    </row>
    <row r="4033" spans="1:1" x14ac:dyDescent="0.25">
      <c r="A4033"/>
    </row>
    <row r="4034" spans="1:1" x14ac:dyDescent="0.25">
      <c r="A4034"/>
    </row>
    <row r="4035" spans="1:1" x14ac:dyDescent="0.25">
      <c r="A4035"/>
    </row>
    <row r="4036" spans="1:1" x14ac:dyDescent="0.25">
      <c r="A4036"/>
    </row>
    <row r="4037" spans="1:1" x14ac:dyDescent="0.25">
      <c r="A4037"/>
    </row>
    <row r="4038" spans="1:1" x14ac:dyDescent="0.25">
      <c r="A4038"/>
    </row>
    <row r="4039" spans="1:1" x14ac:dyDescent="0.25">
      <c r="A4039"/>
    </row>
    <row r="4040" spans="1:1" x14ac:dyDescent="0.25">
      <c r="A4040"/>
    </row>
    <row r="4041" spans="1:1" x14ac:dyDescent="0.25">
      <c r="A4041"/>
    </row>
    <row r="4042" spans="1:1" x14ac:dyDescent="0.25">
      <c r="A4042"/>
    </row>
    <row r="4043" spans="1:1" x14ac:dyDescent="0.25">
      <c r="A4043"/>
    </row>
    <row r="4044" spans="1:1" x14ac:dyDescent="0.25">
      <c r="A4044"/>
    </row>
    <row r="4045" spans="1:1" x14ac:dyDescent="0.25">
      <c r="A4045"/>
    </row>
    <row r="4046" spans="1:1" x14ac:dyDescent="0.25">
      <c r="A4046"/>
    </row>
    <row r="4047" spans="1:1" x14ac:dyDescent="0.25">
      <c r="A4047"/>
    </row>
    <row r="4048" spans="1:1" x14ac:dyDescent="0.25">
      <c r="A4048"/>
    </row>
    <row r="4049" spans="1:1" x14ac:dyDescent="0.25">
      <c r="A4049"/>
    </row>
    <row r="4050" spans="1:1" x14ac:dyDescent="0.25">
      <c r="A4050"/>
    </row>
    <row r="4051" spans="1:1" x14ac:dyDescent="0.25">
      <c r="A4051"/>
    </row>
    <row r="4052" spans="1:1" x14ac:dyDescent="0.25">
      <c r="A4052"/>
    </row>
    <row r="4053" spans="1:1" x14ac:dyDescent="0.25">
      <c r="A4053"/>
    </row>
    <row r="4054" spans="1:1" x14ac:dyDescent="0.25">
      <c r="A4054"/>
    </row>
    <row r="4055" spans="1:1" x14ac:dyDescent="0.25">
      <c r="A4055"/>
    </row>
    <row r="4056" spans="1:1" x14ac:dyDescent="0.25">
      <c r="A4056"/>
    </row>
    <row r="4057" spans="1:1" x14ac:dyDescent="0.25">
      <c r="A4057"/>
    </row>
    <row r="4058" spans="1:1" x14ac:dyDescent="0.25">
      <c r="A4058"/>
    </row>
    <row r="4059" spans="1:1" x14ac:dyDescent="0.25">
      <c r="A4059"/>
    </row>
    <row r="4060" spans="1:1" x14ac:dyDescent="0.25">
      <c r="A4060"/>
    </row>
    <row r="4061" spans="1:1" x14ac:dyDescent="0.25">
      <c r="A4061"/>
    </row>
    <row r="4062" spans="1:1" x14ac:dyDescent="0.25">
      <c r="A4062"/>
    </row>
    <row r="4063" spans="1:1" x14ac:dyDescent="0.25">
      <c r="A4063"/>
    </row>
    <row r="4064" spans="1:1" x14ac:dyDescent="0.25">
      <c r="A4064"/>
    </row>
    <row r="4065" spans="1:1" x14ac:dyDescent="0.25">
      <c r="A4065"/>
    </row>
    <row r="4066" spans="1:1" x14ac:dyDescent="0.25">
      <c r="A4066"/>
    </row>
    <row r="4067" spans="1:1" x14ac:dyDescent="0.25">
      <c r="A4067"/>
    </row>
    <row r="4068" spans="1:1" x14ac:dyDescent="0.25">
      <c r="A4068"/>
    </row>
    <row r="4069" spans="1:1" x14ac:dyDescent="0.25">
      <c r="A4069"/>
    </row>
    <row r="4070" spans="1:1" x14ac:dyDescent="0.25">
      <c r="A4070"/>
    </row>
    <row r="4071" spans="1:1" x14ac:dyDescent="0.25">
      <c r="A4071"/>
    </row>
    <row r="4072" spans="1:1" x14ac:dyDescent="0.25">
      <c r="A4072"/>
    </row>
    <row r="4073" spans="1:1" x14ac:dyDescent="0.25">
      <c r="A4073"/>
    </row>
    <row r="4074" spans="1:1" x14ac:dyDescent="0.25">
      <c r="A4074"/>
    </row>
    <row r="4075" spans="1:1" x14ac:dyDescent="0.25">
      <c r="A4075"/>
    </row>
    <row r="4076" spans="1:1" x14ac:dyDescent="0.25">
      <c r="A4076"/>
    </row>
    <row r="4077" spans="1:1" x14ac:dyDescent="0.25">
      <c r="A4077"/>
    </row>
    <row r="4078" spans="1:1" x14ac:dyDescent="0.25">
      <c r="A4078"/>
    </row>
    <row r="4079" spans="1:1" x14ac:dyDescent="0.25">
      <c r="A4079"/>
    </row>
    <row r="4080" spans="1:1" x14ac:dyDescent="0.25">
      <c r="A4080"/>
    </row>
    <row r="4081" spans="1:1" x14ac:dyDescent="0.25">
      <c r="A4081"/>
    </row>
    <row r="4082" spans="1:1" x14ac:dyDescent="0.25">
      <c r="A4082"/>
    </row>
    <row r="4083" spans="1:1" x14ac:dyDescent="0.25">
      <c r="A4083"/>
    </row>
    <row r="4084" spans="1:1" x14ac:dyDescent="0.25">
      <c r="A4084"/>
    </row>
    <row r="4085" spans="1:1" x14ac:dyDescent="0.25">
      <c r="A4085"/>
    </row>
    <row r="4086" spans="1:1" x14ac:dyDescent="0.25">
      <c r="A4086"/>
    </row>
    <row r="4087" spans="1:1" x14ac:dyDescent="0.25">
      <c r="A4087"/>
    </row>
    <row r="4088" spans="1:1" x14ac:dyDescent="0.25">
      <c r="A4088"/>
    </row>
    <row r="4089" spans="1:1" x14ac:dyDescent="0.25">
      <c r="A4089"/>
    </row>
    <row r="4090" spans="1:1" x14ac:dyDescent="0.25">
      <c r="A4090"/>
    </row>
    <row r="4091" spans="1:1" x14ac:dyDescent="0.25">
      <c r="A4091"/>
    </row>
    <row r="4092" spans="1:1" x14ac:dyDescent="0.25">
      <c r="A4092"/>
    </row>
    <row r="4093" spans="1:1" x14ac:dyDescent="0.25">
      <c r="A4093"/>
    </row>
    <row r="4094" spans="1:1" x14ac:dyDescent="0.25">
      <c r="A4094"/>
    </row>
    <row r="4095" spans="1:1" x14ac:dyDescent="0.25">
      <c r="A4095"/>
    </row>
    <row r="4096" spans="1:1" x14ac:dyDescent="0.25">
      <c r="A4096"/>
    </row>
    <row r="4097" spans="1:1" x14ac:dyDescent="0.25">
      <c r="A4097"/>
    </row>
    <row r="4098" spans="1:1" x14ac:dyDescent="0.25">
      <c r="A4098"/>
    </row>
    <row r="4099" spans="1:1" x14ac:dyDescent="0.25">
      <c r="A4099"/>
    </row>
    <row r="4100" spans="1:1" x14ac:dyDescent="0.25">
      <c r="A4100"/>
    </row>
    <row r="4101" spans="1:1" x14ac:dyDescent="0.25">
      <c r="A4101"/>
    </row>
    <row r="4102" spans="1:1" x14ac:dyDescent="0.25">
      <c r="A4102"/>
    </row>
    <row r="4103" spans="1:1" x14ac:dyDescent="0.25">
      <c r="A4103"/>
    </row>
    <row r="4104" spans="1:1" x14ac:dyDescent="0.25">
      <c r="A4104"/>
    </row>
    <row r="4105" spans="1:1" x14ac:dyDescent="0.25">
      <c r="A4105"/>
    </row>
    <row r="4106" spans="1:1" x14ac:dyDescent="0.25">
      <c r="A4106"/>
    </row>
    <row r="4107" spans="1:1" x14ac:dyDescent="0.25">
      <c r="A4107"/>
    </row>
    <row r="4108" spans="1:1" x14ac:dyDescent="0.25">
      <c r="A4108"/>
    </row>
    <row r="4109" spans="1:1" x14ac:dyDescent="0.25">
      <c r="A4109"/>
    </row>
    <row r="4110" spans="1:1" x14ac:dyDescent="0.25">
      <c r="A4110"/>
    </row>
    <row r="4111" spans="1:1" x14ac:dyDescent="0.25">
      <c r="A4111"/>
    </row>
    <row r="4112" spans="1:1" x14ac:dyDescent="0.25">
      <c r="A4112"/>
    </row>
    <row r="4113" spans="1:1" x14ac:dyDescent="0.25">
      <c r="A4113"/>
    </row>
    <row r="4114" spans="1:1" x14ac:dyDescent="0.25">
      <c r="A4114"/>
    </row>
    <row r="4115" spans="1:1" x14ac:dyDescent="0.25">
      <c r="A4115"/>
    </row>
    <row r="4116" spans="1:1" x14ac:dyDescent="0.25">
      <c r="A4116"/>
    </row>
    <row r="4117" spans="1:1" x14ac:dyDescent="0.25">
      <c r="A4117"/>
    </row>
    <row r="4118" spans="1:1" x14ac:dyDescent="0.25">
      <c r="A4118"/>
    </row>
    <row r="4119" spans="1:1" x14ac:dyDescent="0.25">
      <c r="A4119"/>
    </row>
    <row r="4120" spans="1:1" x14ac:dyDescent="0.25">
      <c r="A4120"/>
    </row>
    <row r="4121" spans="1:1" x14ac:dyDescent="0.25">
      <c r="A4121"/>
    </row>
    <row r="4122" spans="1:1" x14ac:dyDescent="0.25">
      <c r="A4122"/>
    </row>
    <row r="4123" spans="1:1" x14ac:dyDescent="0.25">
      <c r="A4123"/>
    </row>
    <row r="4124" spans="1:1" x14ac:dyDescent="0.25">
      <c r="A4124"/>
    </row>
    <row r="4125" spans="1:1" x14ac:dyDescent="0.25">
      <c r="A4125"/>
    </row>
    <row r="4126" spans="1:1" x14ac:dyDescent="0.25">
      <c r="A4126"/>
    </row>
    <row r="4127" spans="1:1" x14ac:dyDescent="0.25">
      <c r="A4127"/>
    </row>
    <row r="4128" spans="1:1" x14ac:dyDescent="0.25">
      <c r="A4128"/>
    </row>
    <row r="4129" spans="1:1" x14ac:dyDescent="0.25">
      <c r="A4129"/>
    </row>
    <row r="4130" spans="1:1" x14ac:dyDescent="0.25">
      <c r="A4130"/>
    </row>
    <row r="4131" spans="1:1" x14ac:dyDescent="0.25">
      <c r="A4131"/>
    </row>
    <row r="4132" spans="1:1" x14ac:dyDescent="0.25">
      <c r="A4132"/>
    </row>
    <row r="4133" spans="1:1" x14ac:dyDescent="0.25">
      <c r="A4133"/>
    </row>
    <row r="4134" spans="1:1" x14ac:dyDescent="0.25">
      <c r="A4134"/>
    </row>
    <row r="4135" spans="1:1" x14ac:dyDescent="0.25">
      <c r="A4135"/>
    </row>
    <row r="4136" spans="1:1" x14ac:dyDescent="0.25">
      <c r="A4136"/>
    </row>
    <row r="4137" spans="1:1" x14ac:dyDescent="0.25">
      <c r="A4137"/>
    </row>
    <row r="4138" spans="1:1" x14ac:dyDescent="0.25">
      <c r="A4138"/>
    </row>
    <row r="4139" spans="1:1" x14ac:dyDescent="0.25">
      <c r="A4139"/>
    </row>
    <row r="4140" spans="1:1" x14ac:dyDescent="0.25">
      <c r="A4140"/>
    </row>
    <row r="4141" spans="1:1" x14ac:dyDescent="0.25">
      <c r="A4141"/>
    </row>
    <row r="4142" spans="1:1" x14ac:dyDescent="0.25">
      <c r="A4142"/>
    </row>
    <row r="4143" spans="1:1" x14ac:dyDescent="0.25">
      <c r="A4143"/>
    </row>
    <row r="4144" spans="1:1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  <row r="4293" spans="1:1" x14ac:dyDescent="0.25">
      <c r="A4293"/>
    </row>
    <row r="4294" spans="1:1" x14ac:dyDescent="0.25">
      <c r="A4294"/>
    </row>
    <row r="4295" spans="1:1" x14ac:dyDescent="0.25">
      <c r="A4295"/>
    </row>
    <row r="4296" spans="1:1" x14ac:dyDescent="0.25">
      <c r="A4296"/>
    </row>
    <row r="4297" spans="1:1" x14ac:dyDescent="0.25">
      <c r="A4297"/>
    </row>
    <row r="4298" spans="1:1" x14ac:dyDescent="0.25">
      <c r="A4298"/>
    </row>
    <row r="4299" spans="1:1" x14ac:dyDescent="0.25">
      <c r="A4299"/>
    </row>
    <row r="4300" spans="1:1" x14ac:dyDescent="0.25">
      <c r="A4300"/>
    </row>
    <row r="4301" spans="1:1" x14ac:dyDescent="0.25">
      <c r="A4301"/>
    </row>
    <row r="4302" spans="1:1" x14ac:dyDescent="0.25">
      <c r="A4302"/>
    </row>
    <row r="4303" spans="1:1" x14ac:dyDescent="0.25">
      <c r="A4303"/>
    </row>
    <row r="4304" spans="1:1" x14ac:dyDescent="0.25">
      <c r="A4304"/>
    </row>
    <row r="4305" spans="1:1" x14ac:dyDescent="0.25">
      <c r="A4305"/>
    </row>
    <row r="4306" spans="1:1" x14ac:dyDescent="0.25">
      <c r="A4306"/>
    </row>
    <row r="4307" spans="1:1" x14ac:dyDescent="0.25">
      <c r="A4307"/>
    </row>
    <row r="4308" spans="1:1" x14ac:dyDescent="0.25">
      <c r="A4308"/>
    </row>
    <row r="4309" spans="1:1" x14ac:dyDescent="0.25">
      <c r="A4309"/>
    </row>
    <row r="4310" spans="1:1" x14ac:dyDescent="0.25">
      <c r="A4310"/>
    </row>
    <row r="4311" spans="1:1" x14ac:dyDescent="0.25">
      <c r="A4311"/>
    </row>
    <row r="4312" spans="1:1" x14ac:dyDescent="0.25">
      <c r="A4312"/>
    </row>
    <row r="4313" spans="1:1" x14ac:dyDescent="0.25">
      <c r="A4313"/>
    </row>
    <row r="4314" spans="1:1" x14ac:dyDescent="0.25">
      <c r="A4314"/>
    </row>
    <row r="4315" spans="1:1" x14ac:dyDescent="0.25">
      <c r="A4315"/>
    </row>
    <row r="4316" spans="1:1" x14ac:dyDescent="0.25">
      <c r="A4316"/>
    </row>
    <row r="4317" spans="1:1" x14ac:dyDescent="0.25">
      <c r="A4317"/>
    </row>
    <row r="4318" spans="1:1" x14ac:dyDescent="0.25">
      <c r="A4318"/>
    </row>
    <row r="4319" spans="1:1" x14ac:dyDescent="0.25">
      <c r="A4319"/>
    </row>
    <row r="4320" spans="1:1" x14ac:dyDescent="0.25">
      <c r="A4320"/>
    </row>
    <row r="4321" spans="1:1" x14ac:dyDescent="0.25">
      <c r="A4321"/>
    </row>
    <row r="4322" spans="1:1" x14ac:dyDescent="0.25">
      <c r="A4322"/>
    </row>
    <row r="4323" spans="1:1" x14ac:dyDescent="0.25">
      <c r="A4323"/>
    </row>
    <row r="4324" spans="1:1" x14ac:dyDescent="0.25">
      <c r="A4324"/>
    </row>
    <row r="4325" spans="1:1" x14ac:dyDescent="0.25">
      <c r="A4325"/>
    </row>
    <row r="4326" spans="1:1" x14ac:dyDescent="0.25">
      <c r="A4326"/>
    </row>
    <row r="4327" spans="1:1" x14ac:dyDescent="0.25">
      <c r="A4327"/>
    </row>
    <row r="4328" spans="1:1" x14ac:dyDescent="0.25">
      <c r="A4328"/>
    </row>
    <row r="4329" spans="1:1" x14ac:dyDescent="0.25">
      <c r="A4329"/>
    </row>
    <row r="4330" spans="1:1" x14ac:dyDescent="0.25">
      <c r="A4330"/>
    </row>
    <row r="4331" spans="1:1" x14ac:dyDescent="0.25">
      <c r="A4331"/>
    </row>
    <row r="4332" spans="1:1" x14ac:dyDescent="0.25">
      <c r="A4332"/>
    </row>
    <row r="4333" spans="1:1" x14ac:dyDescent="0.25">
      <c r="A4333"/>
    </row>
    <row r="4334" spans="1:1" x14ac:dyDescent="0.25">
      <c r="A4334"/>
    </row>
    <row r="4335" spans="1:1" x14ac:dyDescent="0.25">
      <c r="A4335"/>
    </row>
    <row r="4336" spans="1:1" x14ac:dyDescent="0.25">
      <c r="A4336"/>
    </row>
    <row r="4337" spans="1:1" x14ac:dyDescent="0.25">
      <c r="A4337"/>
    </row>
    <row r="4338" spans="1:1" x14ac:dyDescent="0.25">
      <c r="A4338"/>
    </row>
    <row r="4339" spans="1:1" x14ac:dyDescent="0.25">
      <c r="A4339"/>
    </row>
    <row r="4340" spans="1:1" x14ac:dyDescent="0.25">
      <c r="A4340"/>
    </row>
    <row r="4341" spans="1:1" x14ac:dyDescent="0.25">
      <c r="A4341"/>
    </row>
    <row r="4342" spans="1:1" x14ac:dyDescent="0.25">
      <c r="A4342"/>
    </row>
    <row r="4343" spans="1:1" x14ac:dyDescent="0.25">
      <c r="A4343"/>
    </row>
    <row r="4344" spans="1:1" x14ac:dyDescent="0.25">
      <c r="A4344"/>
    </row>
    <row r="4345" spans="1:1" x14ac:dyDescent="0.25">
      <c r="A4345"/>
    </row>
    <row r="4346" spans="1:1" x14ac:dyDescent="0.25">
      <c r="A4346"/>
    </row>
    <row r="4347" spans="1:1" x14ac:dyDescent="0.25">
      <c r="A4347"/>
    </row>
    <row r="4348" spans="1:1" x14ac:dyDescent="0.25">
      <c r="A4348"/>
    </row>
    <row r="4349" spans="1:1" x14ac:dyDescent="0.25">
      <c r="A4349"/>
    </row>
    <row r="4350" spans="1:1" x14ac:dyDescent="0.25">
      <c r="A4350"/>
    </row>
    <row r="4351" spans="1:1" x14ac:dyDescent="0.25">
      <c r="A4351"/>
    </row>
    <row r="4352" spans="1:1" x14ac:dyDescent="0.25">
      <c r="A4352"/>
    </row>
    <row r="4353" spans="1:1" x14ac:dyDescent="0.25">
      <c r="A4353"/>
    </row>
    <row r="4354" spans="1:1" x14ac:dyDescent="0.25">
      <c r="A4354"/>
    </row>
    <row r="4355" spans="1:1" x14ac:dyDescent="0.25">
      <c r="A4355"/>
    </row>
    <row r="4356" spans="1:1" x14ac:dyDescent="0.25">
      <c r="A4356"/>
    </row>
    <row r="4357" spans="1:1" x14ac:dyDescent="0.25">
      <c r="A4357"/>
    </row>
    <row r="4358" spans="1:1" x14ac:dyDescent="0.25">
      <c r="A4358"/>
    </row>
    <row r="4359" spans="1:1" x14ac:dyDescent="0.25">
      <c r="A4359"/>
    </row>
    <row r="4360" spans="1:1" x14ac:dyDescent="0.25">
      <c r="A4360"/>
    </row>
    <row r="4361" spans="1:1" x14ac:dyDescent="0.25">
      <c r="A4361"/>
    </row>
    <row r="4362" spans="1:1" x14ac:dyDescent="0.25">
      <c r="A4362"/>
    </row>
    <row r="4363" spans="1:1" x14ac:dyDescent="0.25">
      <c r="A4363"/>
    </row>
    <row r="4364" spans="1:1" x14ac:dyDescent="0.25">
      <c r="A4364"/>
    </row>
    <row r="4365" spans="1:1" x14ac:dyDescent="0.25">
      <c r="A4365"/>
    </row>
    <row r="4366" spans="1:1" x14ac:dyDescent="0.25">
      <c r="A4366"/>
    </row>
    <row r="4367" spans="1:1" x14ac:dyDescent="0.25">
      <c r="A4367"/>
    </row>
    <row r="4368" spans="1:1" x14ac:dyDescent="0.25">
      <c r="A4368"/>
    </row>
    <row r="4369" spans="1:1" x14ac:dyDescent="0.25">
      <c r="A4369"/>
    </row>
    <row r="4370" spans="1:1" x14ac:dyDescent="0.25">
      <c r="A4370"/>
    </row>
    <row r="4371" spans="1:1" x14ac:dyDescent="0.25">
      <c r="A4371"/>
    </row>
    <row r="4372" spans="1:1" x14ac:dyDescent="0.25">
      <c r="A4372"/>
    </row>
    <row r="4373" spans="1:1" x14ac:dyDescent="0.25">
      <c r="A4373"/>
    </row>
    <row r="4374" spans="1:1" x14ac:dyDescent="0.25">
      <c r="A4374"/>
    </row>
    <row r="4375" spans="1:1" x14ac:dyDescent="0.25">
      <c r="A4375"/>
    </row>
    <row r="4376" spans="1:1" x14ac:dyDescent="0.25">
      <c r="A4376"/>
    </row>
    <row r="4377" spans="1:1" x14ac:dyDescent="0.25">
      <c r="A4377"/>
    </row>
    <row r="4378" spans="1:1" x14ac:dyDescent="0.25">
      <c r="A4378"/>
    </row>
    <row r="4379" spans="1:1" x14ac:dyDescent="0.25">
      <c r="A4379"/>
    </row>
    <row r="4380" spans="1:1" x14ac:dyDescent="0.25">
      <c r="A4380"/>
    </row>
    <row r="4381" spans="1:1" x14ac:dyDescent="0.25">
      <c r="A4381"/>
    </row>
    <row r="4382" spans="1:1" x14ac:dyDescent="0.25">
      <c r="A4382"/>
    </row>
    <row r="4383" spans="1:1" x14ac:dyDescent="0.25">
      <c r="A4383"/>
    </row>
    <row r="4384" spans="1:1" x14ac:dyDescent="0.25">
      <c r="A4384"/>
    </row>
    <row r="4385" spans="1:1" x14ac:dyDescent="0.25">
      <c r="A4385"/>
    </row>
    <row r="4386" spans="1:1" x14ac:dyDescent="0.25">
      <c r="A4386"/>
    </row>
    <row r="4387" spans="1:1" x14ac:dyDescent="0.25">
      <c r="A4387"/>
    </row>
    <row r="4388" spans="1:1" x14ac:dyDescent="0.25">
      <c r="A4388"/>
    </row>
    <row r="4389" spans="1:1" x14ac:dyDescent="0.25">
      <c r="A4389"/>
    </row>
    <row r="4390" spans="1:1" x14ac:dyDescent="0.25">
      <c r="A4390"/>
    </row>
    <row r="4391" spans="1:1" x14ac:dyDescent="0.25">
      <c r="A4391"/>
    </row>
    <row r="4392" spans="1:1" x14ac:dyDescent="0.25">
      <c r="A4392"/>
    </row>
    <row r="4393" spans="1:1" x14ac:dyDescent="0.25">
      <c r="A4393"/>
    </row>
    <row r="4394" spans="1:1" x14ac:dyDescent="0.25">
      <c r="A4394"/>
    </row>
    <row r="4395" spans="1:1" x14ac:dyDescent="0.25">
      <c r="A4395"/>
    </row>
    <row r="4396" spans="1:1" x14ac:dyDescent="0.25">
      <c r="A4396"/>
    </row>
    <row r="4397" spans="1:1" x14ac:dyDescent="0.25">
      <c r="A4397"/>
    </row>
    <row r="4398" spans="1:1" x14ac:dyDescent="0.25">
      <c r="A4398"/>
    </row>
    <row r="4399" spans="1:1" x14ac:dyDescent="0.25">
      <c r="A4399"/>
    </row>
    <row r="4400" spans="1:1" x14ac:dyDescent="0.25">
      <c r="A4400"/>
    </row>
    <row r="4401" spans="1:1" x14ac:dyDescent="0.25">
      <c r="A4401"/>
    </row>
    <row r="4402" spans="1:1" x14ac:dyDescent="0.25">
      <c r="A4402"/>
    </row>
    <row r="4403" spans="1:1" x14ac:dyDescent="0.25">
      <c r="A4403"/>
    </row>
    <row r="4404" spans="1:1" x14ac:dyDescent="0.25">
      <c r="A4404"/>
    </row>
    <row r="4405" spans="1:1" x14ac:dyDescent="0.25">
      <c r="A4405"/>
    </row>
    <row r="4406" spans="1:1" x14ac:dyDescent="0.25">
      <c r="A4406"/>
    </row>
    <row r="4407" spans="1:1" x14ac:dyDescent="0.25">
      <c r="A4407"/>
    </row>
    <row r="4408" spans="1:1" x14ac:dyDescent="0.25">
      <c r="A4408"/>
    </row>
    <row r="4409" spans="1:1" x14ac:dyDescent="0.25">
      <c r="A4409"/>
    </row>
    <row r="4410" spans="1:1" x14ac:dyDescent="0.25">
      <c r="A4410"/>
    </row>
    <row r="4411" spans="1:1" x14ac:dyDescent="0.25">
      <c r="A4411"/>
    </row>
    <row r="4412" spans="1:1" x14ac:dyDescent="0.25">
      <c r="A4412"/>
    </row>
    <row r="4413" spans="1:1" x14ac:dyDescent="0.25">
      <c r="A4413"/>
    </row>
    <row r="4414" spans="1:1" x14ac:dyDescent="0.25">
      <c r="A4414"/>
    </row>
    <row r="4415" spans="1:1" x14ac:dyDescent="0.25">
      <c r="A4415"/>
    </row>
    <row r="4416" spans="1:1" x14ac:dyDescent="0.25">
      <c r="A4416"/>
    </row>
    <row r="4417" spans="1:1" x14ac:dyDescent="0.25">
      <c r="A4417"/>
    </row>
    <row r="4418" spans="1:1" x14ac:dyDescent="0.25">
      <c r="A4418"/>
    </row>
    <row r="4419" spans="1:1" x14ac:dyDescent="0.25">
      <c r="A4419"/>
    </row>
    <row r="4420" spans="1:1" x14ac:dyDescent="0.25">
      <c r="A4420"/>
    </row>
    <row r="4421" spans="1:1" x14ac:dyDescent="0.25">
      <c r="A4421"/>
    </row>
    <row r="4422" spans="1:1" x14ac:dyDescent="0.25">
      <c r="A4422"/>
    </row>
    <row r="4423" spans="1:1" x14ac:dyDescent="0.25">
      <c r="A4423"/>
    </row>
    <row r="4424" spans="1:1" x14ac:dyDescent="0.25">
      <c r="A4424"/>
    </row>
    <row r="4425" spans="1:1" x14ac:dyDescent="0.25">
      <c r="A4425"/>
    </row>
    <row r="4426" spans="1:1" x14ac:dyDescent="0.25">
      <c r="A4426"/>
    </row>
    <row r="4427" spans="1:1" x14ac:dyDescent="0.25">
      <c r="A4427"/>
    </row>
    <row r="4428" spans="1:1" x14ac:dyDescent="0.25">
      <c r="A4428"/>
    </row>
    <row r="4429" spans="1:1" x14ac:dyDescent="0.25">
      <c r="A4429"/>
    </row>
    <row r="4430" spans="1:1" x14ac:dyDescent="0.25">
      <c r="A4430"/>
    </row>
    <row r="4431" spans="1:1" x14ac:dyDescent="0.25">
      <c r="A4431"/>
    </row>
    <row r="4432" spans="1:1" x14ac:dyDescent="0.25">
      <c r="A4432"/>
    </row>
    <row r="4433" spans="1:1" x14ac:dyDescent="0.25">
      <c r="A4433"/>
    </row>
    <row r="4434" spans="1:1" x14ac:dyDescent="0.25">
      <c r="A4434"/>
    </row>
    <row r="4435" spans="1:1" x14ac:dyDescent="0.25">
      <c r="A4435"/>
    </row>
    <row r="4436" spans="1:1" x14ac:dyDescent="0.25">
      <c r="A4436"/>
    </row>
    <row r="4437" spans="1:1" x14ac:dyDescent="0.25">
      <c r="A4437"/>
    </row>
    <row r="4438" spans="1:1" x14ac:dyDescent="0.25">
      <c r="A4438"/>
    </row>
    <row r="4439" spans="1:1" x14ac:dyDescent="0.25">
      <c r="A4439"/>
    </row>
    <row r="4440" spans="1:1" x14ac:dyDescent="0.25">
      <c r="A4440"/>
    </row>
    <row r="4441" spans="1:1" x14ac:dyDescent="0.25">
      <c r="A4441"/>
    </row>
    <row r="4442" spans="1:1" x14ac:dyDescent="0.25">
      <c r="A4442"/>
    </row>
    <row r="4443" spans="1:1" x14ac:dyDescent="0.25">
      <c r="A4443"/>
    </row>
    <row r="4444" spans="1:1" x14ac:dyDescent="0.25">
      <c r="A4444"/>
    </row>
    <row r="4445" spans="1:1" x14ac:dyDescent="0.25">
      <c r="A4445"/>
    </row>
    <row r="4446" spans="1:1" x14ac:dyDescent="0.25">
      <c r="A4446"/>
    </row>
    <row r="4447" spans="1:1" x14ac:dyDescent="0.25">
      <c r="A4447"/>
    </row>
    <row r="4448" spans="1:1" x14ac:dyDescent="0.25">
      <c r="A4448"/>
    </row>
    <row r="4449" spans="1:1" x14ac:dyDescent="0.25">
      <c r="A4449"/>
    </row>
    <row r="4450" spans="1:1" x14ac:dyDescent="0.25">
      <c r="A4450"/>
    </row>
    <row r="4451" spans="1:1" x14ac:dyDescent="0.25">
      <c r="A4451"/>
    </row>
    <row r="4452" spans="1:1" x14ac:dyDescent="0.25">
      <c r="A4452"/>
    </row>
    <row r="4453" spans="1:1" x14ac:dyDescent="0.25">
      <c r="A4453"/>
    </row>
    <row r="4454" spans="1:1" x14ac:dyDescent="0.25">
      <c r="A4454"/>
    </row>
    <row r="4455" spans="1:1" x14ac:dyDescent="0.25">
      <c r="A4455"/>
    </row>
    <row r="4456" spans="1:1" x14ac:dyDescent="0.25">
      <c r="A4456"/>
    </row>
    <row r="4457" spans="1:1" x14ac:dyDescent="0.25">
      <c r="A4457"/>
    </row>
    <row r="4458" spans="1:1" x14ac:dyDescent="0.25">
      <c r="A4458"/>
    </row>
    <row r="4459" spans="1:1" x14ac:dyDescent="0.25">
      <c r="A4459"/>
    </row>
    <row r="4460" spans="1:1" x14ac:dyDescent="0.25">
      <c r="A4460"/>
    </row>
    <row r="4461" spans="1:1" x14ac:dyDescent="0.25">
      <c r="A4461"/>
    </row>
    <row r="4462" spans="1:1" x14ac:dyDescent="0.25">
      <c r="A4462"/>
    </row>
    <row r="4463" spans="1:1" x14ac:dyDescent="0.25">
      <c r="A4463"/>
    </row>
    <row r="4464" spans="1:1" x14ac:dyDescent="0.25">
      <c r="A4464"/>
    </row>
    <row r="4465" spans="1:1" x14ac:dyDescent="0.25">
      <c r="A4465"/>
    </row>
    <row r="4466" spans="1:1" x14ac:dyDescent="0.25">
      <c r="A4466"/>
    </row>
    <row r="4467" spans="1:1" x14ac:dyDescent="0.25">
      <c r="A4467"/>
    </row>
    <row r="4468" spans="1:1" x14ac:dyDescent="0.25">
      <c r="A4468"/>
    </row>
    <row r="4469" spans="1:1" x14ac:dyDescent="0.25">
      <c r="A4469"/>
    </row>
    <row r="4470" spans="1:1" x14ac:dyDescent="0.25">
      <c r="A4470"/>
    </row>
    <row r="4471" spans="1:1" x14ac:dyDescent="0.25">
      <c r="A4471"/>
    </row>
    <row r="4472" spans="1:1" x14ac:dyDescent="0.25">
      <c r="A4472"/>
    </row>
    <row r="4473" spans="1:1" x14ac:dyDescent="0.25">
      <c r="A4473"/>
    </row>
    <row r="4474" spans="1:1" x14ac:dyDescent="0.25">
      <c r="A4474"/>
    </row>
    <row r="4475" spans="1:1" x14ac:dyDescent="0.25">
      <c r="A4475"/>
    </row>
    <row r="4476" spans="1:1" x14ac:dyDescent="0.25">
      <c r="A4476"/>
    </row>
    <row r="4477" spans="1:1" x14ac:dyDescent="0.25">
      <c r="A4477"/>
    </row>
    <row r="4478" spans="1:1" x14ac:dyDescent="0.25">
      <c r="A4478"/>
    </row>
    <row r="4479" spans="1:1" x14ac:dyDescent="0.25">
      <c r="A4479"/>
    </row>
    <row r="4480" spans="1:1" x14ac:dyDescent="0.25">
      <c r="A4480"/>
    </row>
    <row r="4481" spans="1:1" x14ac:dyDescent="0.25">
      <c r="A4481"/>
    </row>
    <row r="4482" spans="1:1" x14ac:dyDescent="0.25">
      <c r="A4482"/>
    </row>
    <row r="4483" spans="1:1" x14ac:dyDescent="0.25">
      <c r="A4483"/>
    </row>
    <row r="4484" spans="1:1" x14ac:dyDescent="0.25">
      <c r="A4484"/>
    </row>
    <row r="4485" spans="1:1" x14ac:dyDescent="0.25">
      <c r="A4485"/>
    </row>
    <row r="4486" spans="1:1" x14ac:dyDescent="0.25">
      <c r="A4486"/>
    </row>
    <row r="4487" spans="1:1" x14ac:dyDescent="0.25">
      <c r="A4487"/>
    </row>
    <row r="4488" spans="1:1" x14ac:dyDescent="0.25">
      <c r="A4488"/>
    </row>
    <row r="4489" spans="1:1" x14ac:dyDescent="0.25">
      <c r="A4489"/>
    </row>
    <row r="4490" spans="1:1" x14ac:dyDescent="0.25">
      <c r="A4490"/>
    </row>
    <row r="4491" spans="1:1" x14ac:dyDescent="0.25">
      <c r="A4491"/>
    </row>
    <row r="4492" spans="1:1" x14ac:dyDescent="0.25">
      <c r="A4492"/>
    </row>
    <row r="4493" spans="1:1" x14ac:dyDescent="0.25">
      <c r="A4493"/>
    </row>
    <row r="4494" spans="1:1" x14ac:dyDescent="0.25">
      <c r="A4494"/>
    </row>
    <row r="4495" spans="1:1" x14ac:dyDescent="0.25">
      <c r="A4495"/>
    </row>
    <row r="4496" spans="1:1" x14ac:dyDescent="0.25">
      <c r="A4496"/>
    </row>
    <row r="4497" spans="1:1" x14ac:dyDescent="0.25">
      <c r="A4497"/>
    </row>
    <row r="4498" spans="1:1" x14ac:dyDescent="0.25">
      <c r="A4498"/>
    </row>
    <row r="4499" spans="1:1" x14ac:dyDescent="0.25">
      <c r="A4499"/>
    </row>
    <row r="4500" spans="1:1" x14ac:dyDescent="0.25">
      <c r="A4500"/>
    </row>
    <row r="4501" spans="1:1" x14ac:dyDescent="0.25">
      <c r="A4501"/>
    </row>
    <row r="4502" spans="1:1" x14ac:dyDescent="0.25">
      <c r="A4502"/>
    </row>
    <row r="4503" spans="1:1" x14ac:dyDescent="0.25">
      <c r="A4503"/>
    </row>
    <row r="4504" spans="1:1" x14ac:dyDescent="0.25">
      <c r="A4504"/>
    </row>
    <row r="4505" spans="1:1" x14ac:dyDescent="0.25">
      <c r="A4505"/>
    </row>
    <row r="4506" spans="1:1" x14ac:dyDescent="0.25">
      <c r="A4506"/>
    </row>
    <row r="4507" spans="1:1" x14ac:dyDescent="0.25">
      <c r="A4507"/>
    </row>
    <row r="4508" spans="1:1" x14ac:dyDescent="0.25">
      <c r="A4508"/>
    </row>
    <row r="4509" spans="1:1" x14ac:dyDescent="0.25">
      <c r="A4509"/>
    </row>
    <row r="4510" spans="1:1" x14ac:dyDescent="0.25">
      <c r="A4510"/>
    </row>
    <row r="4511" spans="1:1" x14ac:dyDescent="0.25">
      <c r="A4511"/>
    </row>
    <row r="4512" spans="1:1" x14ac:dyDescent="0.25">
      <c r="A4512"/>
    </row>
    <row r="4513" spans="1:1" x14ac:dyDescent="0.25">
      <c r="A4513"/>
    </row>
    <row r="4514" spans="1:1" x14ac:dyDescent="0.25">
      <c r="A4514"/>
    </row>
    <row r="4515" spans="1:1" x14ac:dyDescent="0.25">
      <c r="A4515"/>
    </row>
    <row r="4516" spans="1:1" x14ac:dyDescent="0.25">
      <c r="A4516"/>
    </row>
    <row r="4517" spans="1:1" x14ac:dyDescent="0.25">
      <c r="A4517"/>
    </row>
    <row r="4518" spans="1:1" x14ac:dyDescent="0.25">
      <c r="A4518"/>
    </row>
    <row r="4519" spans="1:1" x14ac:dyDescent="0.25">
      <c r="A4519"/>
    </row>
    <row r="4520" spans="1:1" x14ac:dyDescent="0.25">
      <c r="A4520"/>
    </row>
    <row r="4521" spans="1:1" x14ac:dyDescent="0.25">
      <c r="A4521"/>
    </row>
    <row r="4522" spans="1:1" x14ac:dyDescent="0.25">
      <c r="A4522"/>
    </row>
    <row r="4523" spans="1:1" x14ac:dyDescent="0.25">
      <c r="A4523"/>
    </row>
    <row r="4524" spans="1:1" x14ac:dyDescent="0.25">
      <c r="A4524"/>
    </row>
    <row r="4525" spans="1:1" x14ac:dyDescent="0.25">
      <c r="A4525"/>
    </row>
    <row r="4526" spans="1:1" x14ac:dyDescent="0.25">
      <c r="A4526"/>
    </row>
    <row r="4527" spans="1:1" x14ac:dyDescent="0.25">
      <c r="A4527"/>
    </row>
    <row r="4528" spans="1:1" x14ac:dyDescent="0.25">
      <c r="A4528"/>
    </row>
    <row r="4529" spans="1:1" x14ac:dyDescent="0.25">
      <c r="A4529"/>
    </row>
    <row r="4530" spans="1:1" x14ac:dyDescent="0.25">
      <c r="A4530"/>
    </row>
    <row r="4531" spans="1:1" x14ac:dyDescent="0.25">
      <c r="A4531"/>
    </row>
    <row r="4532" spans="1:1" x14ac:dyDescent="0.25">
      <c r="A4532"/>
    </row>
    <row r="4533" spans="1:1" x14ac:dyDescent="0.25">
      <c r="A4533"/>
    </row>
    <row r="4534" spans="1:1" x14ac:dyDescent="0.25">
      <c r="A4534"/>
    </row>
    <row r="4535" spans="1:1" x14ac:dyDescent="0.25">
      <c r="A4535"/>
    </row>
    <row r="4536" spans="1:1" x14ac:dyDescent="0.25">
      <c r="A4536"/>
    </row>
    <row r="4537" spans="1:1" x14ac:dyDescent="0.25">
      <c r="A4537"/>
    </row>
    <row r="4538" spans="1:1" x14ac:dyDescent="0.25">
      <c r="A4538"/>
    </row>
    <row r="4539" spans="1:1" x14ac:dyDescent="0.25">
      <c r="A4539"/>
    </row>
    <row r="4540" spans="1:1" x14ac:dyDescent="0.25">
      <c r="A4540"/>
    </row>
    <row r="4541" spans="1:1" x14ac:dyDescent="0.25">
      <c r="A4541"/>
    </row>
    <row r="4542" spans="1:1" x14ac:dyDescent="0.25">
      <c r="A4542"/>
    </row>
    <row r="4543" spans="1:1" x14ac:dyDescent="0.25">
      <c r="A4543"/>
    </row>
    <row r="4544" spans="1:1" x14ac:dyDescent="0.25">
      <c r="A4544"/>
    </row>
    <row r="4545" spans="1:1" x14ac:dyDescent="0.25">
      <c r="A4545"/>
    </row>
    <row r="4546" spans="1:1" x14ac:dyDescent="0.25">
      <c r="A4546"/>
    </row>
    <row r="4547" spans="1:1" x14ac:dyDescent="0.25">
      <c r="A4547"/>
    </row>
    <row r="4548" spans="1:1" x14ac:dyDescent="0.25">
      <c r="A4548"/>
    </row>
    <row r="4549" spans="1:1" x14ac:dyDescent="0.25">
      <c r="A4549"/>
    </row>
    <row r="4550" spans="1:1" x14ac:dyDescent="0.25">
      <c r="A4550"/>
    </row>
    <row r="4551" spans="1:1" x14ac:dyDescent="0.25">
      <c r="A4551"/>
    </row>
    <row r="4552" spans="1:1" x14ac:dyDescent="0.25">
      <c r="A4552"/>
    </row>
    <row r="4553" spans="1:1" x14ac:dyDescent="0.25">
      <c r="A4553"/>
    </row>
    <row r="4554" spans="1:1" x14ac:dyDescent="0.25">
      <c r="A4554"/>
    </row>
    <row r="4555" spans="1:1" x14ac:dyDescent="0.25">
      <c r="A4555"/>
    </row>
    <row r="4556" spans="1:1" x14ac:dyDescent="0.25">
      <c r="A4556"/>
    </row>
    <row r="4557" spans="1:1" x14ac:dyDescent="0.25">
      <c r="A4557"/>
    </row>
    <row r="4558" spans="1:1" x14ac:dyDescent="0.25">
      <c r="A4558"/>
    </row>
    <row r="4559" spans="1:1" x14ac:dyDescent="0.25">
      <c r="A4559"/>
    </row>
    <row r="4560" spans="1:1" x14ac:dyDescent="0.25">
      <c r="A4560"/>
    </row>
    <row r="4561" spans="1:1" x14ac:dyDescent="0.25">
      <c r="A4561"/>
    </row>
    <row r="4562" spans="1:1" x14ac:dyDescent="0.25">
      <c r="A4562"/>
    </row>
    <row r="4563" spans="1:1" x14ac:dyDescent="0.25">
      <c r="A4563"/>
    </row>
    <row r="4564" spans="1:1" x14ac:dyDescent="0.25">
      <c r="A4564"/>
    </row>
    <row r="4565" spans="1:1" x14ac:dyDescent="0.25">
      <c r="A4565"/>
    </row>
    <row r="4566" spans="1:1" x14ac:dyDescent="0.25">
      <c r="A4566"/>
    </row>
    <row r="4567" spans="1:1" x14ac:dyDescent="0.25">
      <c r="A4567"/>
    </row>
    <row r="4568" spans="1:1" x14ac:dyDescent="0.25">
      <c r="A4568"/>
    </row>
    <row r="4569" spans="1:1" x14ac:dyDescent="0.25">
      <c r="A4569"/>
    </row>
    <row r="4570" spans="1:1" x14ac:dyDescent="0.25">
      <c r="A4570"/>
    </row>
    <row r="4571" spans="1:1" x14ac:dyDescent="0.25">
      <c r="A4571"/>
    </row>
    <row r="4572" spans="1:1" x14ac:dyDescent="0.25">
      <c r="A4572"/>
    </row>
    <row r="4573" spans="1:1" x14ac:dyDescent="0.25">
      <c r="A4573"/>
    </row>
    <row r="4574" spans="1:1" x14ac:dyDescent="0.25">
      <c r="A4574"/>
    </row>
    <row r="4575" spans="1:1" x14ac:dyDescent="0.25">
      <c r="A4575"/>
    </row>
    <row r="4576" spans="1:1" x14ac:dyDescent="0.25">
      <c r="A4576"/>
    </row>
    <row r="4577" spans="1:1" x14ac:dyDescent="0.25">
      <c r="A4577"/>
    </row>
    <row r="4578" spans="1:1" x14ac:dyDescent="0.25">
      <c r="A4578"/>
    </row>
    <row r="4579" spans="1:1" x14ac:dyDescent="0.25">
      <c r="A4579"/>
    </row>
    <row r="4580" spans="1:1" x14ac:dyDescent="0.25">
      <c r="A4580"/>
    </row>
    <row r="4581" spans="1:1" x14ac:dyDescent="0.25">
      <c r="A4581"/>
    </row>
    <row r="4582" spans="1:1" x14ac:dyDescent="0.25">
      <c r="A4582"/>
    </row>
    <row r="4583" spans="1:1" x14ac:dyDescent="0.25">
      <c r="A4583"/>
    </row>
    <row r="4584" spans="1:1" x14ac:dyDescent="0.25">
      <c r="A4584"/>
    </row>
    <row r="4585" spans="1:1" x14ac:dyDescent="0.25">
      <c r="A4585"/>
    </row>
    <row r="4586" spans="1:1" x14ac:dyDescent="0.25">
      <c r="A4586"/>
    </row>
    <row r="4587" spans="1:1" x14ac:dyDescent="0.25">
      <c r="A4587"/>
    </row>
    <row r="4588" spans="1:1" x14ac:dyDescent="0.25">
      <c r="A4588"/>
    </row>
    <row r="4589" spans="1:1" x14ac:dyDescent="0.25">
      <c r="A4589"/>
    </row>
    <row r="4590" spans="1:1" x14ac:dyDescent="0.25">
      <c r="A4590"/>
    </row>
    <row r="4591" spans="1:1" x14ac:dyDescent="0.25">
      <c r="A4591"/>
    </row>
    <row r="4592" spans="1:1" x14ac:dyDescent="0.25">
      <c r="A4592"/>
    </row>
    <row r="4593" spans="1:1" x14ac:dyDescent="0.25">
      <c r="A4593"/>
    </row>
    <row r="4594" spans="1:1" x14ac:dyDescent="0.25">
      <c r="A4594"/>
    </row>
    <row r="4595" spans="1:1" x14ac:dyDescent="0.25">
      <c r="A4595"/>
    </row>
    <row r="4596" spans="1:1" x14ac:dyDescent="0.25">
      <c r="A4596"/>
    </row>
    <row r="4597" spans="1:1" x14ac:dyDescent="0.25">
      <c r="A4597"/>
    </row>
    <row r="4598" spans="1:1" x14ac:dyDescent="0.25">
      <c r="A4598"/>
    </row>
    <row r="4599" spans="1:1" x14ac:dyDescent="0.25">
      <c r="A4599"/>
    </row>
    <row r="4600" spans="1:1" x14ac:dyDescent="0.25">
      <c r="A4600"/>
    </row>
    <row r="4601" spans="1:1" x14ac:dyDescent="0.25">
      <c r="A4601"/>
    </row>
    <row r="4602" spans="1:1" x14ac:dyDescent="0.25">
      <c r="A4602"/>
    </row>
    <row r="4603" spans="1:1" x14ac:dyDescent="0.25">
      <c r="A4603"/>
    </row>
    <row r="4604" spans="1:1" x14ac:dyDescent="0.25">
      <c r="A4604"/>
    </row>
    <row r="4605" spans="1:1" x14ac:dyDescent="0.25">
      <c r="A4605"/>
    </row>
    <row r="4606" spans="1:1" x14ac:dyDescent="0.25">
      <c r="A4606"/>
    </row>
    <row r="4607" spans="1:1" x14ac:dyDescent="0.25">
      <c r="A4607"/>
    </row>
    <row r="4608" spans="1:1" x14ac:dyDescent="0.25">
      <c r="A4608"/>
    </row>
    <row r="4609" spans="1:1" x14ac:dyDescent="0.25">
      <c r="A4609"/>
    </row>
    <row r="4610" spans="1:1" x14ac:dyDescent="0.25">
      <c r="A4610"/>
    </row>
    <row r="4611" spans="1:1" x14ac:dyDescent="0.25">
      <c r="A4611"/>
    </row>
    <row r="4612" spans="1:1" x14ac:dyDescent="0.25">
      <c r="A4612"/>
    </row>
    <row r="4613" spans="1:1" x14ac:dyDescent="0.25">
      <c r="A4613"/>
    </row>
    <row r="4614" spans="1:1" x14ac:dyDescent="0.25">
      <c r="A4614"/>
    </row>
    <row r="4615" spans="1:1" x14ac:dyDescent="0.25">
      <c r="A4615"/>
    </row>
    <row r="4616" spans="1:1" x14ac:dyDescent="0.25">
      <c r="A4616"/>
    </row>
    <row r="4617" spans="1:1" x14ac:dyDescent="0.25">
      <c r="A4617"/>
    </row>
    <row r="4618" spans="1:1" x14ac:dyDescent="0.25">
      <c r="A4618"/>
    </row>
    <row r="4619" spans="1:1" x14ac:dyDescent="0.25">
      <c r="A4619"/>
    </row>
    <row r="4620" spans="1:1" x14ac:dyDescent="0.25">
      <c r="A4620"/>
    </row>
    <row r="4621" spans="1:1" x14ac:dyDescent="0.25">
      <c r="A4621"/>
    </row>
    <row r="4622" spans="1:1" x14ac:dyDescent="0.25">
      <c r="A4622"/>
    </row>
    <row r="4623" spans="1:1" x14ac:dyDescent="0.25">
      <c r="A4623"/>
    </row>
    <row r="4624" spans="1:1" x14ac:dyDescent="0.25">
      <c r="A4624"/>
    </row>
    <row r="4625" spans="1:1" x14ac:dyDescent="0.25">
      <c r="A4625"/>
    </row>
    <row r="4626" spans="1:1" x14ac:dyDescent="0.25">
      <c r="A4626"/>
    </row>
    <row r="4627" spans="1:1" x14ac:dyDescent="0.25">
      <c r="A4627"/>
    </row>
    <row r="4628" spans="1:1" x14ac:dyDescent="0.25">
      <c r="A4628"/>
    </row>
    <row r="4629" spans="1:1" x14ac:dyDescent="0.25">
      <c r="A4629"/>
    </row>
    <row r="4630" spans="1:1" x14ac:dyDescent="0.25">
      <c r="A4630"/>
    </row>
    <row r="4631" spans="1:1" x14ac:dyDescent="0.25">
      <c r="A4631"/>
    </row>
    <row r="4632" spans="1:1" x14ac:dyDescent="0.25">
      <c r="A4632"/>
    </row>
    <row r="4633" spans="1:1" x14ac:dyDescent="0.25">
      <c r="A4633"/>
    </row>
    <row r="4634" spans="1:1" x14ac:dyDescent="0.25">
      <c r="A4634"/>
    </row>
    <row r="4635" spans="1:1" x14ac:dyDescent="0.25">
      <c r="A4635"/>
    </row>
    <row r="4636" spans="1:1" x14ac:dyDescent="0.25">
      <c r="A4636"/>
    </row>
    <row r="4637" spans="1:1" x14ac:dyDescent="0.25">
      <c r="A4637"/>
    </row>
    <row r="4638" spans="1:1" x14ac:dyDescent="0.25">
      <c r="A4638"/>
    </row>
    <row r="4639" spans="1:1" x14ac:dyDescent="0.25">
      <c r="A4639"/>
    </row>
    <row r="4640" spans="1:1" x14ac:dyDescent="0.25">
      <c r="A4640"/>
    </row>
    <row r="4641" spans="1:1" x14ac:dyDescent="0.25">
      <c r="A4641"/>
    </row>
    <row r="4642" spans="1:1" x14ac:dyDescent="0.25">
      <c r="A4642"/>
    </row>
    <row r="4643" spans="1:1" x14ac:dyDescent="0.25">
      <c r="A4643"/>
    </row>
    <row r="4644" spans="1:1" x14ac:dyDescent="0.25">
      <c r="A4644"/>
    </row>
    <row r="4645" spans="1:1" x14ac:dyDescent="0.25">
      <c r="A4645"/>
    </row>
    <row r="4646" spans="1:1" x14ac:dyDescent="0.25">
      <c r="A4646"/>
    </row>
    <row r="4647" spans="1:1" x14ac:dyDescent="0.25">
      <c r="A4647"/>
    </row>
    <row r="4648" spans="1:1" x14ac:dyDescent="0.25">
      <c r="A4648"/>
    </row>
    <row r="4649" spans="1:1" x14ac:dyDescent="0.25">
      <c r="A4649"/>
    </row>
    <row r="4650" spans="1:1" x14ac:dyDescent="0.25">
      <c r="A4650"/>
    </row>
    <row r="4651" spans="1:1" x14ac:dyDescent="0.25">
      <c r="A4651"/>
    </row>
    <row r="4652" spans="1:1" x14ac:dyDescent="0.25">
      <c r="A4652"/>
    </row>
    <row r="4653" spans="1:1" x14ac:dyDescent="0.25">
      <c r="A4653"/>
    </row>
    <row r="4654" spans="1:1" x14ac:dyDescent="0.25">
      <c r="A4654"/>
    </row>
    <row r="4655" spans="1:1" x14ac:dyDescent="0.25">
      <c r="A4655"/>
    </row>
    <row r="4656" spans="1:1" x14ac:dyDescent="0.25">
      <c r="A4656"/>
    </row>
    <row r="4657" spans="1:1" x14ac:dyDescent="0.25">
      <c r="A4657"/>
    </row>
    <row r="4658" spans="1:1" x14ac:dyDescent="0.25">
      <c r="A4658"/>
    </row>
    <row r="4659" spans="1:1" x14ac:dyDescent="0.25">
      <c r="A4659"/>
    </row>
    <row r="4660" spans="1:1" x14ac:dyDescent="0.25">
      <c r="A4660"/>
    </row>
    <row r="4661" spans="1:1" x14ac:dyDescent="0.25">
      <c r="A4661"/>
    </row>
    <row r="4662" spans="1:1" x14ac:dyDescent="0.25">
      <c r="A4662"/>
    </row>
    <row r="4663" spans="1:1" x14ac:dyDescent="0.25">
      <c r="A4663"/>
    </row>
    <row r="4664" spans="1:1" x14ac:dyDescent="0.25">
      <c r="A4664"/>
    </row>
    <row r="4665" spans="1:1" x14ac:dyDescent="0.25">
      <c r="A4665"/>
    </row>
    <row r="4666" spans="1:1" x14ac:dyDescent="0.25">
      <c r="A4666"/>
    </row>
    <row r="4667" spans="1:1" x14ac:dyDescent="0.25">
      <c r="A4667"/>
    </row>
    <row r="4668" spans="1:1" x14ac:dyDescent="0.25">
      <c r="A4668"/>
    </row>
    <row r="4669" spans="1:1" x14ac:dyDescent="0.25">
      <c r="A4669"/>
    </row>
    <row r="4670" spans="1:1" x14ac:dyDescent="0.25">
      <c r="A4670"/>
    </row>
    <row r="4671" spans="1:1" x14ac:dyDescent="0.25">
      <c r="A4671"/>
    </row>
    <row r="4672" spans="1:1" x14ac:dyDescent="0.25">
      <c r="A4672"/>
    </row>
    <row r="4673" spans="1:1" x14ac:dyDescent="0.25">
      <c r="A4673"/>
    </row>
    <row r="4674" spans="1:1" x14ac:dyDescent="0.25">
      <c r="A4674"/>
    </row>
    <row r="4675" spans="1:1" x14ac:dyDescent="0.25">
      <c r="A4675"/>
    </row>
    <row r="4676" spans="1:1" x14ac:dyDescent="0.25">
      <c r="A4676"/>
    </row>
    <row r="4677" spans="1:1" x14ac:dyDescent="0.25">
      <c r="A4677"/>
    </row>
    <row r="4678" spans="1:1" x14ac:dyDescent="0.25">
      <c r="A4678"/>
    </row>
    <row r="4679" spans="1:1" x14ac:dyDescent="0.25">
      <c r="A4679"/>
    </row>
    <row r="4680" spans="1:1" x14ac:dyDescent="0.25">
      <c r="A4680"/>
    </row>
    <row r="4681" spans="1:1" x14ac:dyDescent="0.25">
      <c r="A4681"/>
    </row>
    <row r="4682" spans="1:1" x14ac:dyDescent="0.25">
      <c r="A4682"/>
    </row>
    <row r="4683" spans="1:1" x14ac:dyDescent="0.25">
      <c r="A4683"/>
    </row>
    <row r="4684" spans="1:1" x14ac:dyDescent="0.25">
      <c r="A4684"/>
    </row>
    <row r="4685" spans="1:1" x14ac:dyDescent="0.25">
      <c r="A4685"/>
    </row>
    <row r="4686" spans="1:1" x14ac:dyDescent="0.25">
      <c r="A4686"/>
    </row>
    <row r="4687" spans="1:1" x14ac:dyDescent="0.25">
      <c r="A4687"/>
    </row>
    <row r="4688" spans="1:1" x14ac:dyDescent="0.25">
      <c r="A4688"/>
    </row>
    <row r="4689" spans="1:1" x14ac:dyDescent="0.25">
      <c r="A4689"/>
    </row>
    <row r="4690" spans="1:1" x14ac:dyDescent="0.25">
      <c r="A4690"/>
    </row>
    <row r="4691" spans="1:1" x14ac:dyDescent="0.25">
      <c r="A4691"/>
    </row>
    <row r="4692" spans="1:1" x14ac:dyDescent="0.25">
      <c r="A4692"/>
    </row>
    <row r="4693" spans="1:1" x14ac:dyDescent="0.25">
      <c r="A4693"/>
    </row>
    <row r="4694" spans="1:1" x14ac:dyDescent="0.25">
      <c r="A4694"/>
    </row>
    <row r="4695" spans="1:1" x14ac:dyDescent="0.25">
      <c r="A4695"/>
    </row>
    <row r="4696" spans="1:1" x14ac:dyDescent="0.25">
      <c r="A4696"/>
    </row>
    <row r="4697" spans="1:1" x14ac:dyDescent="0.25">
      <c r="A4697"/>
    </row>
    <row r="4698" spans="1:1" x14ac:dyDescent="0.25">
      <c r="A4698"/>
    </row>
    <row r="4699" spans="1:1" x14ac:dyDescent="0.25">
      <c r="A4699"/>
    </row>
    <row r="4700" spans="1:1" x14ac:dyDescent="0.25">
      <c r="A4700"/>
    </row>
    <row r="4701" spans="1:1" x14ac:dyDescent="0.25">
      <c r="A4701"/>
    </row>
    <row r="4702" spans="1:1" x14ac:dyDescent="0.25">
      <c r="A4702"/>
    </row>
    <row r="4703" spans="1:1" x14ac:dyDescent="0.25">
      <c r="A4703"/>
    </row>
    <row r="4704" spans="1:1" x14ac:dyDescent="0.25">
      <c r="A4704"/>
    </row>
    <row r="4705" spans="1:1" x14ac:dyDescent="0.25">
      <c r="A4705"/>
    </row>
    <row r="4706" spans="1:1" x14ac:dyDescent="0.25">
      <c r="A4706"/>
    </row>
    <row r="4707" spans="1:1" x14ac:dyDescent="0.25">
      <c r="A4707"/>
    </row>
    <row r="4708" spans="1:1" x14ac:dyDescent="0.25">
      <c r="A4708"/>
    </row>
    <row r="4709" spans="1:1" x14ac:dyDescent="0.25">
      <c r="A4709"/>
    </row>
    <row r="4710" spans="1:1" x14ac:dyDescent="0.25">
      <c r="A4710"/>
    </row>
    <row r="4711" spans="1:1" x14ac:dyDescent="0.25">
      <c r="A4711"/>
    </row>
    <row r="4712" spans="1:1" x14ac:dyDescent="0.25">
      <c r="A4712"/>
    </row>
    <row r="4713" spans="1:1" x14ac:dyDescent="0.25">
      <c r="A4713"/>
    </row>
    <row r="4714" spans="1:1" x14ac:dyDescent="0.25">
      <c r="A4714"/>
    </row>
    <row r="4715" spans="1:1" x14ac:dyDescent="0.25">
      <c r="A4715"/>
    </row>
    <row r="4716" spans="1:1" x14ac:dyDescent="0.25">
      <c r="A4716"/>
    </row>
    <row r="4717" spans="1:1" x14ac:dyDescent="0.25">
      <c r="A4717"/>
    </row>
    <row r="4718" spans="1:1" x14ac:dyDescent="0.25">
      <c r="A4718"/>
    </row>
    <row r="4719" spans="1:1" x14ac:dyDescent="0.25">
      <c r="A4719"/>
    </row>
    <row r="4720" spans="1:1" x14ac:dyDescent="0.25">
      <c r="A4720"/>
    </row>
    <row r="4721" spans="1:1" x14ac:dyDescent="0.25">
      <c r="A4721"/>
    </row>
    <row r="4722" spans="1:1" x14ac:dyDescent="0.25">
      <c r="A4722"/>
    </row>
    <row r="4723" spans="1:1" x14ac:dyDescent="0.25">
      <c r="A4723"/>
    </row>
    <row r="4724" spans="1:1" x14ac:dyDescent="0.25">
      <c r="A4724"/>
    </row>
    <row r="4725" spans="1:1" x14ac:dyDescent="0.25">
      <c r="A4725"/>
    </row>
    <row r="4726" spans="1:1" x14ac:dyDescent="0.25">
      <c r="A4726"/>
    </row>
    <row r="4727" spans="1:1" x14ac:dyDescent="0.25">
      <c r="A4727"/>
    </row>
    <row r="4728" spans="1:1" x14ac:dyDescent="0.25">
      <c r="A4728"/>
    </row>
    <row r="4729" spans="1:1" x14ac:dyDescent="0.25">
      <c r="A4729"/>
    </row>
    <row r="4730" spans="1:1" x14ac:dyDescent="0.25">
      <c r="A4730"/>
    </row>
    <row r="4731" spans="1:1" x14ac:dyDescent="0.25">
      <c r="A4731"/>
    </row>
    <row r="4732" spans="1:1" x14ac:dyDescent="0.25">
      <c r="A4732"/>
    </row>
    <row r="4733" spans="1:1" x14ac:dyDescent="0.25">
      <c r="A4733"/>
    </row>
    <row r="4734" spans="1:1" x14ac:dyDescent="0.25">
      <c r="A4734"/>
    </row>
    <row r="4735" spans="1:1" x14ac:dyDescent="0.25">
      <c r="A4735"/>
    </row>
    <row r="4736" spans="1:1" x14ac:dyDescent="0.25">
      <c r="A4736"/>
    </row>
    <row r="4737" spans="1:1" x14ac:dyDescent="0.25">
      <c r="A4737"/>
    </row>
    <row r="4738" spans="1:1" x14ac:dyDescent="0.25">
      <c r="A4738"/>
    </row>
    <row r="4739" spans="1:1" x14ac:dyDescent="0.25">
      <c r="A4739"/>
    </row>
    <row r="4740" spans="1:1" x14ac:dyDescent="0.25">
      <c r="A4740"/>
    </row>
    <row r="4741" spans="1:1" x14ac:dyDescent="0.25">
      <c r="A4741"/>
    </row>
    <row r="4742" spans="1:1" x14ac:dyDescent="0.25">
      <c r="A4742"/>
    </row>
    <row r="4743" spans="1:1" x14ac:dyDescent="0.25">
      <c r="A4743"/>
    </row>
    <row r="4744" spans="1:1" x14ac:dyDescent="0.25">
      <c r="A4744"/>
    </row>
    <row r="4745" spans="1:1" x14ac:dyDescent="0.25">
      <c r="A4745"/>
    </row>
    <row r="4746" spans="1:1" x14ac:dyDescent="0.25">
      <c r="A4746"/>
    </row>
    <row r="4747" spans="1:1" x14ac:dyDescent="0.25">
      <c r="A4747"/>
    </row>
    <row r="4748" spans="1:1" x14ac:dyDescent="0.25">
      <c r="A4748"/>
    </row>
    <row r="4749" spans="1:1" x14ac:dyDescent="0.25">
      <c r="A4749"/>
    </row>
    <row r="4750" spans="1:1" x14ac:dyDescent="0.25">
      <c r="A4750"/>
    </row>
    <row r="4751" spans="1:1" x14ac:dyDescent="0.25">
      <c r="A4751"/>
    </row>
    <row r="4752" spans="1:1" x14ac:dyDescent="0.25">
      <c r="A4752"/>
    </row>
    <row r="4753" spans="1:1" x14ac:dyDescent="0.25">
      <c r="A4753"/>
    </row>
    <row r="4754" spans="1:1" x14ac:dyDescent="0.25">
      <c r="A4754"/>
    </row>
    <row r="4755" spans="1:1" x14ac:dyDescent="0.25">
      <c r="A4755"/>
    </row>
    <row r="4756" spans="1:1" x14ac:dyDescent="0.25">
      <c r="A4756"/>
    </row>
    <row r="4757" spans="1:1" x14ac:dyDescent="0.25">
      <c r="A4757"/>
    </row>
    <row r="4758" spans="1:1" x14ac:dyDescent="0.25">
      <c r="A4758"/>
    </row>
    <row r="4759" spans="1:1" x14ac:dyDescent="0.25">
      <c r="A4759"/>
    </row>
    <row r="4760" spans="1:1" x14ac:dyDescent="0.25">
      <c r="A4760"/>
    </row>
    <row r="4761" spans="1:1" x14ac:dyDescent="0.25">
      <c r="A4761"/>
    </row>
    <row r="4762" spans="1:1" x14ac:dyDescent="0.25">
      <c r="A4762"/>
    </row>
    <row r="4763" spans="1:1" x14ac:dyDescent="0.25">
      <c r="A4763"/>
    </row>
    <row r="4764" spans="1:1" x14ac:dyDescent="0.25">
      <c r="A4764"/>
    </row>
    <row r="4765" spans="1:1" x14ac:dyDescent="0.25">
      <c r="A4765"/>
    </row>
    <row r="4766" spans="1:1" x14ac:dyDescent="0.25">
      <c r="A4766"/>
    </row>
    <row r="4767" spans="1:1" x14ac:dyDescent="0.25">
      <c r="A4767"/>
    </row>
    <row r="4768" spans="1:1" x14ac:dyDescent="0.25">
      <c r="A4768"/>
    </row>
    <row r="4769" spans="1:1" x14ac:dyDescent="0.25">
      <c r="A4769"/>
    </row>
    <row r="4770" spans="1:1" x14ac:dyDescent="0.25">
      <c r="A4770"/>
    </row>
    <row r="4771" spans="1:1" x14ac:dyDescent="0.25">
      <c r="A4771"/>
    </row>
    <row r="4772" spans="1:1" x14ac:dyDescent="0.25">
      <c r="A4772"/>
    </row>
    <row r="4773" spans="1:1" x14ac:dyDescent="0.25">
      <c r="A4773"/>
    </row>
    <row r="4774" spans="1:1" x14ac:dyDescent="0.25">
      <c r="A4774"/>
    </row>
    <row r="4775" spans="1:1" x14ac:dyDescent="0.25">
      <c r="A4775"/>
    </row>
    <row r="4776" spans="1:1" x14ac:dyDescent="0.25">
      <c r="A4776"/>
    </row>
    <row r="4777" spans="1:1" x14ac:dyDescent="0.25">
      <c r="A4777"/>
    </row>
    <row r="4778" spans="1:1" x14ac:dyDescent="0.25">
      <c r="A4778"/>
    </row>
    <row r="4779" spans="1:1" x14ac:dyDescent="0.25">
      <c r="A4779"/>
    </row>
    <row r="4780" spans="1:1" x14ac:dyDescent="0.25">
      <c r="A4780"/>
    </row>
    <row r="4781" spans="1:1" x14ac:dyDescent="0.25">
      <c r="A4781"/>
    </row>
    <row r="4782" spans="1:1" x14ac:dyDescent="0.25">
      <c r="A4782"/>
    </row>
    <row r="4783" spans="1:1" x14ac:dyDescent="0.25">
      <c r="A4783"/>
    </row>
    <row r="4784" spans="1:1" x14ac:dyDescent="0.25">
      <c r="A4784"/>
    </row>
    <row r="4785" spans="1:1" x14ac:dyDescent="0.25">
      <c r="A4785"/>
    </row>
    <row r="4786" spans="1:1" x14ac:dyDescent="0.25">
      <c r="A4786"/>
    </row>
    <row r="4787" spans="1:1" x14ac:dyDescent="0.25">
      <c r="A4787"/>
    </row>
    <row r="4788" spans="1:1" x14ac:dyDescent="0.25">
      <c r="A4788"/>
    </row>
    <row r="4789" spans="1:1" x14ac:dyDescent="0.25">
      <c r="A4789"/>
    </row>
    <row r="4790" spans="1:1" x14ac:dyDescent="0.25">
      <c r="A4790"/>
    </row>
    <row r="4791" spans="1:1" x14ac:dyDescent="0.25">
      <c r="A4791"/>
    </row>
    <row r="4792" spans="1:1" x14ac:dyDescent="0.25">
      <c r="A4792"/>
    </row>
    <row r="4793" spans="1:1" x14ac:dyDescent="0.25">
      <c r="A4793"/>
    </row>
    <row r="4794" spans="1:1" x14ac:dyDescent="0.25">
      <c r="A4794"/>
    </row>
    <row r="4795" spans="1:1" x14ac:dyDescent="0.25">
      <c r="A4795"/>
    </row>
    <row r="4796" spans="1:1" x14ac:dyDescent="0.25">
      <c r="A4796"/>
    </row>
    <row r="4797" spans="1:1" x14ac:dyDescent="0.25">
      <c r="A4797"/>
    </row>
    <row r="4798" spans="1:1" x14ac:dyDescent="0.25">
      <c r="A4798"/>
    </row>
    <row r="4799" spans="1:1" x14ac:dyDescent="0.25">
      <c r="A4799"/>
    </row>
    <row r="4800" spans="1:1" x14ac:dyDescent="0.25">
      <c r="A4800"/>
    </row>
    <row r="4801" spans="1:1" x14ac:dyDescent="0.25">
      <c r="A4801"/>
    </row>
    <row r="4802" spans="1:1" x14ac:dyDescent="0.25">
      <c r="A4802"/>
    </row>
    <row r="4803" spans="1:1" x14ac:dyDescent="0.25">
      <c r="A4803"/>
    </row>
    <row r="4804" spans="1:1" x14ac:dyDescent="0.25">
      <c r="A4804"/>
    </row>
    <row r="4805" spans="1:1" x14ac:dyDescent="0.25">
      <c r="A4805"/>
    </row>
    <row r="4806" spans="1:1" x14ac:dyDescent="0.25">
      <c r="A4806"/>
    </row>
    <row r="4807" spans="1:1" x14ac:dyDescent="0.25">
      <c r="A4807"/>
    </row>
    <row r="4808" spans="1:1" x14ac:dyDescent="0.25">
      <c r="A4808"/>
    </row>
    <row r="4809" spans="1:1" x14ac:dyDescent="0.25">
      <c r="A4809"/>
    </row>
    <row r="4810" spans="1:1" x14ac:dyDescent="0.25">
      <c r="A4810"/>
    </row>
    <row r="4811" spans="1:1" x14ac:dyDescent="0.25">
      <c r="A4811"/>
    </row>
    <row r="4812" spans="1:1" x14ac:dyDescent="0.25">
      <c r="A4812"/>
    </row>
    <row r="4813" spans="1:1" x14ac:dyDescent="0.25">
      <c r="A4813"/>
    </row>
    <row r="4814" spans="1:1" x14ac:dyDescent="0.25">
      <c r="A4814"/>
    </row>
    <row r="4815" spans="1:1" x14ac:dyDescent="0.25">
      <c r="A4815"/>
    </row>
    <row r="4816" spans="1:1" x14ac:dyDescent="0.25">
      <c r="A4816"/>
    </row>
    <row r="4817" spans="1:1" x14ac:dyDescent="0.25">
      <c r="A4817"/>
    </row>
    <row r="4818" spans="1:1" x14ac:dyDescent="0.25">
      <c r="A4818"/>
    </row>
    <row r="4819" spans="1:1" x14ac:dyDescent="0.25">
      <c r="A4819"/>
    </row>
    <row r="4820" spans="1:1" x14ac:dyDescent="0.25">
      <c r="A4820"/>
    </row>
    <row r="4821" spans="1:1" x14ac:dyDescent="0.25">
      <c r="A4821"/>
    </row>
    <row r="4822" spans="1:1" x14ac:dyDescent="0.25">
      <c r="A4822"/>
    </row>
    <row r="4823" spans="1:1" x14ac:dyDescent="0.25">
      <c r="A4823"/>
    </row>
    <row r="4824" spans="1:1" x14ac:dyDescent="0.25">
      <c r="A4824"/>
    </row>
    <row r="4825" spans="1:1" x14ac:dyDescent="0.25">
      <c r="A4825"/>
    </row>
    <row r="4826" spans="1:1" x14ac:dyDescent="0.25">
      <c r="A4826"/>
    </row>
    <row r="4827" spans="1:1" x14ac:dyDescent="0.25">
      <c r="A4827"/>
    </row>
    <row r="4828" spans="1:1" x14ac:dyDescent="0.25">
      <c r="A4828"/>
    </row>
    <row r="4829" spans="1:1" x14ac:dyDescent="0.25">
      <c r="A4829"/>
    </row>
    <row r="4830" spans="1:1" x14ac:dyDescent="0.25">
      <c r="A4830"/>
    </row>
    <row r="4831" spans="1:1" x14ac:dyDescent="0.25">
      <c r="A4831"/>
    </row>
    <row r="4832" spans="1:1" x14ac:dyDescent="0.25">
      <c r="A4832"/>
    </row>
    <row r="4833" spans="1:1" x14ac:dyDescent="0.25">
      <c r="A4833"/>
    </row>
    <row r="4834" spans="1:1" x14ac:dyDescent="0.25">
      <c r="A4834"/>
    </row>
    <row r="4835" spans="1:1" x14ac:dyDescent="0.25">
      <c r="A4835"/>
    </row>
    <row r="4836" spans="1:1" x14ac:dyDescent="0.25">
      <c r="A4836"/>
    </row>
    <row r="4837" spans="1:1" x14ac:dyDescent="0.25">
      <c r="A4837"/>
    </row>
    <row r="4838" spans="1:1" x14ac:dyDescent="0.25">
      <c r="A4838"/>
    </row>
    <row r="4839" spans="1:1" x14ac:dyDescent="0.25">
      <c r="A4839"/>
    </row>
    <row r="4840" spans="1:1" x14ac:dyDescent="0.25">
      <c r="A4840"/>
    </row>
    <row r="4841" spans="1:1" x14ac:dyDescent="0.25">
      <c r="A4841"/>
    </row>
    <row r="4842" spans="1:1" x14ac:dyDescent="0.25">
      <c r="A4842"/>
    </row>
    <row r="4843" spans="1:1" x14ac:dyDescent="0.25">
      <c r="A4843"/>
    </row>
    <row r="4844" spans="1:1" x14ac:dyDescent="0.25">
      <c r="A4844"/>
    </row>
    <row r="4845" spans="1:1" x14ac:dyDescent="0.25">
      <c r="A4845"/>
    </row>
    <row r="4846" spans="1:1" x14ac:dyDescent="0.25">
      <c r="A4846"/>
    </row>
    <row r="4847" spans="1:1" x14ac:dyDescent="0.25">
      <c r="A4847"/>
    </row>
    <row r="4848" spans="1:1" x14ac:dyDescent="0.25">
      <c r="A4848"/>
    </row>
    <row r="4849" spans="1:1" x14ac:dyDescent="0.25">
      <c r="A4849"/>
    </row>
    <row r="4850" spans="1:1" x14ac:dyDescent="0.25">
      <c r="A4850"/>
    </row>
    <row r="4851" spans="1:1" x14ac:dyDescent="0.25">
      <c r="A4851"/>
    </row>
    <row r="4852" spans="1:1" x14ac:dyDescent="0.25">
      <c r="A4852"/>
    </row>
    <row r="4853" spans="1:1" x14ac:dyDescent="0.25">
      <c r="A4853"/>
    </row>
    <row r="4854" spans="1:1" x14ac:dyDescent="0.25">
      <c r="A4854"/>
    </row>
    <row r="4855" spans="1:1" x14ac:dyDescent="0.25">
      <c r="A4855"/>
    </row>
    <row r="4856" spans="1:1" x14ac:dyDescent="0.25">
      <c r="A4856"/>
    </row>
    <row r="4857" spans="1:1" x14ac:dyDescent="0.25">
      <c r="A4857"/>
    </row>
    <row r="4858" spans="1:1" x14ac:dyDescent="0.25">
      <c r="A4858"/>
    </row>
    <row r="4859" spans="1:1" x14ac:dyDescent="0.25">
      <c r="A4859"/>
    </row>
    <row r="4860" spans="1:1" x14ac:dyDescent="0.25">
      <c r="A4860"/>
    </row>
    <row r="4861" spans="1:1" x14ac:dyDescent="0.25">
      <c r="A4861"/>
    </row>
    <row r="4862" spans="1:1" x14ac:dyDescent="0.25">
      <c r="A4862"/>
    </row>
    <row r="4863" spans="1:1" x14ac:dyDescent="0.25">
      <c r="A4863"/>
    </row>
    <row r="4864" spans="1:1" x14ac:dyDescent="0.25">
      <c r="A4864"/>
    </row>
    <row r="4865" spans="1:1" x14ac:dyDescent="0.25">
      <c r="A4865"/>
    </row>
    <row r="4866" spans="1:1" x14ac:dyDescent="0.25">
      <c r="A4866"/>
    </row>
    <row r="4867" spans="1:1" x14ac:dyDescent="0.25">
      <c r="A4867"/>
    </row>
    <row r="4868" spans="1:1" x14ac:dyDescent="0.25">
      <c r="A4868"/>
    </row>
    <row r="4869" spans="1:1" x14ac:dyDescent="0.25">
      <c r="A4869"/>
    </row>
    <row r="4870" spans="1:1" x14ac:dyDescent="0.25">
      <c r="A4870"/>
    </row>
    <row r="4871" spans="1:1" x14ac:dyDescent="0.25">
      <c r="A4871"/>
    </row>
    <row r="4872" spans="1:1" x14ac:dyDescent="0.25">
      <c r="A4872"/>
    </row>
    <row r="4873" spans="1:1" x14ac:dyDescent="0.25">
      <c r="A4873"/>
    </row>
    <row r="4874" spans="1:1" x14ac:dyDescent="0.25">
      <c r="A4874"/>
    </row>
    <row r="4875" spans="1:1" x14ac:dyDescent="0.25">
      <c r="A4875"/>
    </row>
    <row r="4876" spans="1:1" x14ac:dyDescent="0.25">
      <c r="A4876"/>
    </row>
    <row r="4877" spans="1:1" x14ac:dyDescent="0.25">
      <c r="A4877"/>
    </row>
    <row r="4878" spans="1:1" x14ac:dyDescent="0.25">
      <c r="A4878"/>
    </row>
    <row r="4879" spans="1:1" x14ac:dyDescent="0.25">
      <c r="A4879"/>
    </row>
    <row r="4880" spans="1:1" x14ac:dyDescent="0.25">
      <c r="A4880"/>
    </row>
    <row r="4881" spans="1:1" x14ac:dyDescent="0.25">
      <c r="A4881"/>
    </row>
    <row r="4882" spans="1:1" x14ac:dyDescent="0.25">
      <c r="A4882"/>
    </row>
    <row r="4883" spans="1:1" x14ac:dyDescent="0.25">
      <c r="A4883"/>
    </row>
    <row r="4884" spans="1:1" x14ac:dyDescent="0.25">
      <c r="A4884"/>
    </row>
    <row r="4885" spans="1:1" x14ac:dyDescent="0.25">
      <c r="A4885"/>
    </row>
    <row r="4886" spans="1:1" x14ac:dyDescent="0.25">
      <c r="A4886"/>
    </row>
    <row r="4887" spans="1:1" x14ac:dyDescent="0.25">
      <c r="A4887"/>
    </row>
    <row r="4888" spans="1:1" x14ac:dyDescent="0.25">
      <c r="A4888"/>
    </row>
    <row r="4889" spans="1:1" x14ac:dyDescent="0.25">
      <c r="A4889"/>
    </row>
    <row r="4890" spans="1:1" x14ac:dyDescent="0.25">
      <c r="A4890"/>
    </row>
    <row r="4891" spans="1:1" x14ac:dyDescent="0.25">
      <c r="A4891"/>
    </row>
    <row r="4892" spans="1:1" x14ac:dyDescent="0.25">
      <c r="A4892"/>
    </row>
    <row r="4893" spans="1:1" x14ac:dyDescent="0.25">
      <c r="A4893"/>
    </row>
    <row r="4894" spans="1:1" x14ac:dyDescent="0.25">
      <c r="A4894"/>
    </row>
    <row r="4895" spans="1:1" x14ac:dyDescent="0.25">
      <c r="A4895"/>
    </row>
    <row r="4896" spans="1:1" x14ac:dyDescent="0.25">
      <c r="A4896"/>
    </row>
    <row r="4897" spans="1:1" x14ac:dyDescent="0.25">
      <c r="A4897"/>
    </row>
    <row r="4898" spans="1:1" x14ac:dyDescent="0.25">
      <c r="A4898"/>
    </row>
    <row r="4899" spans="1:1" x14ac:dyDescent="0.25">
      <c r="A4899"/>
    </row>
    <row r="4900" spans="1:1" x14ac:dyDescent="0.25">
      <c r="A4900"/>
    </row>
    <row r="4901" spans="1:1" x14ac:dyDescent="0.25">
      <c r="A4901"/>
    </row>
    <row r="4902" spans="1:1" x14ac:dyDescent="0.25">
      <c r="A4902"/>
    </row>
    <row r="4903" spans="1:1" x14ac:dyDescent="0.25">
      <c r="A4903"/>
    </row>
    <row r="4904" spans="1:1" x14ac:dyDescent="0.25">
      <c r="A4904"/>
    </row>
    <row r="4905" spans="1:1" x14ac:dyDescent="0.25">
      <c r="A4905"/>
    </row>
    <row r="4906" spans="1:1" x14ac:dyDescent="0.25">
      <c r="A4906"/>
    </row>
    <row r="4907" spans="1:1" x14ac:dyDescent="0.25">
      <c r="A4907"/>
    </row>
    <row r="4908" spans="1:1" x14ac:dyDescent="0.25">
      <c r="A4908"/>
    </row>
    <row r="4909" spans="1:1" x14ac:dyDescent="0.25">
      <c r="A4909"/>
    </row>
    <row r="4910" spans="1:1" x14ac:dyDescent="0.25">
      <c r="A4910"/>
    </row>
    <row r="4911" spans="1:1" x14ac:dyDescent="0.25">
      <c r="A4911"/>
    </row>
    <row r="4912" spans="1:1" x14ac:dyDescent="0.25">
      <c r="A4912"/>
    </row>
    <row r="4913" spans="1:1" x14ac:dyDescent="0.25">
      <c r="A4913"/>
    </row>
    <row r="4914" spans="1:1" x14ac:dyDescent="0.25">
      <c r="A4914"/>
    </row>
    <row r="4915" spans="1:1" x14ac:dyDescent="0.25">
      <c r="A4915"/>
    </row>
    <row r="4916" spans="1:1" x14ac:dyDescent="0.25">
      <c r="A4916"/>
    </row>
    <row r="4917" spans="1:1" x14ac:dyDescent="0.25">
      <c r="A4917"/>
    </row>
    <row r="4918" spans="1:1" x14ac:dyDescent="0.25">
      <c r="A4918"/>
    </row>
    <row r="4919" spans="1:1" x14ac:dyDescent="0.25">
      <c r="A4919"/>
    </row>
    <row r="4920" spans="1:1" x14ac:dyDescent="0.25">
      <c r="A4920"/>
    </row>
    <row r="4921" spans="1:1" x14ac:dyDescent="0.25">
      <c r="A4921"/>
    </row>
    <row r="4922" spans="1:1" x14ac:dyDescent="0.25">
      <c r="A4922"/>
    </row>
    <row r="4923" spans="1:1" x14ac:dyDescent="0.25">
      <c r="A4923"/>
    </row>
    <row r="4924" spans="1:1" x14ac:dyDescent="0.25">
      <c r="A4924"/>
    </row>
    <row r="4925" spans="1:1" x14ac:dyDescent="0.25">
      <c r="A4925"/>
    </row>
    <row r="4926" spans="1:1" x14ac:dyDescent="0.25">
      <c r="A4926"/>
    </row>
    <row r="4927" spans="1:1" x14ac:dyDescent="0.25">
      <c r="A4927"/>
    </row>
    <row r="4928" spans="1:1" x14ac:dyDescent="0.25">
      <c r="A4928"/>
    </row>
    <row r="4929" spans="1:1" x14ac:dyDescent="0.25">
      <c r="A4929"/>
    </row>
    <row r="4930" spans="1:1" x14ac:dyDescent="0.25">
      <c r="A4930"/>
    </row>
    <row r="4931" spans="1:1" x14ac:dyDescent="0.25">
      <c r="A4931"/>
    </row>
    <row r="4932" spans="1:1" x14ac:dyDescent="0.25">
      <c r="A4932"/>
    </row>
    <row r="4933" spans="1:1" x14ac:dyDescent="0.25">
      <c r="A4933"/>
    </row>
    <row r="4934" spans="1:1" x14ac:dyDescent="0.25">
      <c r="A4934"/>
    </row>
    <row r="4935" spans="1:1" x14ac:dyDescent="0.25">
      <c r="A4935"/>
    </row>
    <row r="4936" spans="1:1" x14ac:dyDescent="0.25">
      <c r="A4936"/>
    </row>
    <row r="4937" spans="1:1" x14ac:dyDescent="0.25">
      <c r="A4937"/>
    </row>
    <row r="4938" spans="1:1" x14ac:dyDescent="0.25">
      <c r="A4938"/>
    </row>
    <row r="4939" spans="1:1" x14ac:dyDescent="0.25">
      <c r="A4939"/>
    </row>
    <row r="4940" spans="1:1" x14ac:dyDescent="0.25">
      <c r="A4940"/>
    </row>
    <row r="4941" spans="1:1" x14ac:dyDescent="0.25">
      <c r="A4941"/>
    </row>
    <row r="4942" spans="1:1" x14ac:dyDescent="0.25">
      <c r="A4942"/>
    </row>
    <row r="4943" spans="1:1" x14ac:dyDescent="0.25">
      <c r="A4943"/>
    </row>
    <row r="4944" spans="1:1" x14ac:dyDescent="0.25">
      <c r="A4944"/>
    </row>
    <row r="4945" spans="1:1" x14ac:dyDescent="0.25">
      <c r="A4945"/>
    </row>
    <row r="4946" spans="1:1" x14ac:dyDescent="0.25">
      <c r="A4946"/>
    </row>
    <row r="4947" spans="1:1" x14ac:dyDescent="0.25">
      <c r="A4947"/>
    </row>
    <row r="4948" spans="1:1" x14ac:dyDescent="0.25">
      <c r="A4948"/>
    </row>
    <row r="4949" spans="1:1" x14ac:dyDescent="0.25">
      <c r="A4949"/>
    </row>
    <row r="4950" spans="1:1" x14ac:dyDescent="0.25">
      <c r="A4950"/>
    </row>
    <row r="4951" spans="1:1" x14ac:dyDescent="0.25">
      <c r="A4951"/>
    </row>
    <row r="4952" spans="1:1" x14ac:dyDescent="0.25">
      <c r="A4952"/>
    </row>
    <row r="4953" spans="1:1" x14ac:dyDescent="0.25">
      <c r="A4953"/>
    </row>
    <row r="4954" spans="1:1" x14ac:dyDescent="0.25">
      <c r="A4954"/>
    </row>
    <row r="4955" spans="1:1" x14ac:dyDescent="0.25">
      <c r="A4955"/>
    </row>
    <row r="4956" spans="1:1" x14ac:dyDescent="0.25">
      <c r="A4956"/>
    </row>
    <row r="4957" spans="1:1" x14ac:dyDescent="0.25">
      <c r="A4957"/>
    </row>
    <row r="4958" spans="1:1" x14ac:dyDescent="0.25">
      <c r="A4958"/>
    </row>
    <row r="4959" spans="1:1" x14ac:dyDescent="0.25">
      <c r="A4959"/>
    </row>
    <row r="4960" spans="1:1" x14ac:dyDescent="0.25">
      <c r="A4960"/>
    </row>
    <row r="4961" spans="1:1" x14ac:dyDescent="0.25">
      <c r="A4961"/>
    </row>
    <row r="4962" spans="1:1" x14ac:dyDescent="0.25">
      <c r="A4962"/>
    </row>
    <row r="4963" spans="1:1" x14ac:dyDescent="0.25">
      <c r="A4963"/>
    </row>
    <row r="4964" spans="1:1" x14ac:dyDescent="0.25">
      <c r="A4964"/>
    </row>
    <row r="4965" spans="1:1" x14ac:dyDescent="0.25">
      <c r="A4965"/>
    </row>
    <row r="4966" spans="1:1" x14ac:dyDescent="0.25">
      <c r="A4966"/>
    </row>
    <row r="4967" spans="1:1" x14ac:dyDescent="0.25">
      <c r="A4967"/>
    </row>
    <row r="4968" spans="1:1" x14ac:dyDescent="0.25">
      <c r="A4968"/>
    </row>
    <row r="4969" spans="1:1" x14ac:dyDescent="0.25">
      <c r="A4969"/>
    </row>
    <row r="4970" spans="1:1" x14ac:dyDescent="0.25">
      <c r="A4970"/>
    </row>
    <row r="4971" spans="1:1" x14ac:dyDescent="0.25">
      <c r="A4971"/>
    </row>
    <row r="4972" spans="1:1" x14ac:dyDescent="0.25">
      <c r="A4972"/>
    </row>
    <row r="4973" spans="1:1" x14ac:dyDescent="0.25">
      <c r="A4973"/>
    </row>
    <row r="4974" spans="1:1" x14ac:dyDescent="0.25">
      <c r="A4974"/>
    </row>
    <row r="4975" spans="1:1" x14ac:dyDescent="0.25">
      <c r="A4975"/>
    </row>
    <row r="4976" spans="1:1" x14ac:dyDescent="0.25">
      <c r="A4976"/>
    </row>
    <row r="4977" spans="1:1" x14ac:dyDescent="0.25">
      <c r="A4977"/>
    </row>
    <row r="4978" spans="1:1" x14ac:dyDescent="0.25">
      <c r="A4978"/>
    </row>
    <row r="4979" spans="1:1" x14ac:dyDescent="0.25">
      <c r="A4979"/>
    </row>
    <row r="4980" spans="1:1" x14ac:dyDescent="0.25">
      <c r="A4980"/>
    </row>
    <row r="4981" spans="1:1" x14ac:dyDescent="0.25">
      <c r="A4981"/>
    </row>
    <row r="4982" spans="1:1" x14ac:dyDescent="0.25">
      <c r="A4982"/>
    </row>
    <row r="4983" spans="1:1" x14ac:dyDescent="0.25">
      <c r="A4983"/>
    </row>
    <row r="4984" spans="1:1" x14ac:dyDescent="0.25">
      <c r="A4984"/>
    </row>
    <row r="4985" spans="1:1" x14ac:dyDescent="0.25">
      <c r="A4985"/>
    </row>
    <row r="4986" spans="1:1" x14ac:dyDescent="0.25">
      <c r="A4986"/>
    </row>
    <row r="4987" spans="1:1" x14ac:dyDescent="0.25">
      <c r="A4987"/>
    </row>
    <row r="4988" spans="1:1" x14ac:dyDescent="0.25">
      <c r="A4988"/>
    </row>
    <row r="4989" spans="1:1" x14ac:dyDescent="0.25">
      <c r="A4989"/>
    </row>
    <row r="4990" spans="1:1" x14ac:dyDescent="0.25">
      <c r="A4990"/>
    </row>
    <row r="4991" spans="1:1" x14ac:dyDescent="0.25">
      <c r="A4991"/>
    </row>
    <row r="4992" spans="1:1" x14ac:dyDescent="0.25">
      <c r="A4992"/>
    </row>
    <row r="4993" spans="1:1" x14ac:dyDescent="0.25">
      <c r="A4993"/>
    </row>
    <row r="4994" spans="1:1" x14ac:dyDescent="0.25">
      <c r="A4994"/>
    </row>
    <row r="4995" spans="1:1" x14ac:dyDescent="0.25">
      <c r="A4995"/>
    </row>
    <row r="4996" spans="1:1" x14ac:dyDescent="0.25">
      <c r="A4996"/>
    </row>
    <row r="4997" spans="1:1" x14ac:dyDescent="0.25">
      <c r="A4997"/>
    </row>
    <row r="4998" spans="1:1" x14ac:dyDescent="0.25">
      <c r="A4998"/>
    </row>
    <row r="4999" spans="1:1" x14ac:dyDescent="0.25">
      <c r="A4999"/>
    </row>
    <row r="5000" spans="1:1" x14ac:dyDescent="0.25">
      <c r="A5000"/>
    </row>
    <row r="5001" spans="1:1" x14ac:dyDescent="0.25">
      <c r="A5001"/>
    </row>
    <row r="5002" spans="1:1" x14ac:dyDescent="0.25">
      <c r="A5002"/>
    </row>
    <row r="5003" spans="1:1" x14ac:dyDescent="0.25">
      <c r="A5003"/>
    </row>
    <row r="5004" spans="1:1" x14ac:dyDescent="0.25">
      <c r="A5004"/>
    </row>
    <row r="5005" spans="1:1" x14ac:dyDescent="0.25">
      <c r="A5005"/>
    </row>
    <row r="5006" spans="1:1" x14ac:dyDescent="0.25">
      <c r="A5006"/>
    </row>
    <row r="5007" spans="1:1" x14ac:dyDescent="0.25">
      <c r="A5007"/>
    </row>
    <row r="5008" spans="1:1" x14ac:dyDescent="0.25">
      <c r="A5008"/>
    </row>
    <row r="5009" spans="1:1" x14ac:dyDescent="0.25">
      <c r="A5009"/>
    </row>
    <row r="5010" spans="1:1" x14ac:dyDescent="0.25">
      <c r="A5010"/>
    </row>
    <row r="5011" spans="1:1" x14ac:dyDescent="0.25">
      <c r="A5011"/>
    </row>
    <row r="5012" spans="1:1" x14ac:dyDescent="0.25">
      <c r="A5012"/>
    </row>
    <row r="5013" spans="1:1" x14ac:dyDescent="0.25">
      <c r="A5013"/>
    </row>
    <row r="5014" spans="1:1" x14ac:dyDescent="0.25">
      <c r="A5014"/>
    </row>
    <row r="5015" spans="1:1" x14ac:dyDescent="0.25">
      <c r="A5015"/>
    </row>
    <row r="5016" spans="1:1" x14ac:dyDescent="0.25">
      <c r="A5016"/>
    </row>
    <row r="5017" spans="1:1" x14ac:dyDescent="0.25">
      <c r="A5017"/>
    </row>
    <row r="5018" spans="1:1" x14ac:dyDescent="0.25">
      <c r="A5018"/>
    </row>
    <row r="5019" spans="1:1" x14ac:dyDescent="0.25">
      <c r="A5019"/>
    </row>
    <row r="5020" spans="1:1" x14ac:dyDescent="0.25">
      <c r="A5020"/>
    </row>
    <row r="5021" spans="1:1" x14ac:dyDescent="0.25">
      <c r="A5021"/>
    </row>
    <row r="5022" spans="1:1" x14ac:dyDescent="0.25">
      <c r="A5022"/>
    </row>
    <row r="5023" spans="1:1" x14ac:dyDescent="0.25">
      <c r="A5023"/>
    </row>
    <row r="5024" spans="1:1" x14ac:dyDescent="0.25">
      <c r="A5024"/>
    </row>
    <row r="5025" spans="1:1" x14ac:dyDescent="0.25">
      <c r="A5025"/>
    </row>
    <row r="5026" spans="1:1" x14ac:dyDescent="0.25">
      <c r="A5026"/>
    </row>
    <row r="5027" spans="1:1" x14ac:dyDescent="0.25">
      <c r="A5027"/>
    </row>
    <row r="5028" spans="1:1" x14ac:dyDescent="0.25">
      <c r="A5028"/>
    </row>
    <row r="5029" spans="1:1" x14ac:dyDescent="0.25">
      <c r="A5029"/>
    </row>
    <row r="5030" spans="1:1" x14ac:dyDescent="0.25">
      <c r="A5030"/>
    </row>
    <row r="5031" spans="1:1" x14ac:dyDescent="0.25">
      <c r="A5031"/>
    </row>
    <row r="5032" spans="1:1" x14ac:dyDescent="0.25">
      <c r="A5032"/>
    </row>
    <row r="5033" spans="1:1" x14ac:dyDescent="0.25">
      <c r="A5033"/>
    </row>
    <row r="5034" spans="1:1" x14ac:dyDescent="0.25">
      <c r="A5034"/>
    </row>
    <row r="5035" spans="1:1" x14ac:dyDescent="0.25">
      <c r="A5035"/>
    </row>
    <row r="5036" spans="1:1" x14ac:dyDescent="0.25">
      <c r="A5036"/>
    </row>
    <row r="5037" spans="1:1" x14ac:dyDescent="0.25">
      <c r="A5037"/>
    </row>
    <row r="5038" spans="1:1" x14ac:dyDescent="0.25">
      <c r="A5038"/>
    </row>
    <row r="5039" spans="1:1" x14ac:dyDescent="0.25">
      <c r="A5039"/>
    </row>
    <row r="5040" spans="1:1" x14ac:dyDescent="0.25">
      <c r="A5040"/>
    </row>
    <row r="5041" spans="1:1" x14ac:dyDescent="0.25">
      <c r="A5041"/>
    </row>
    <row r="5042" spans="1:1" x14ac:dyDescent="0.25">
      <c r="A5042"/>
    </row>
    <row r="5043" spans="1:1" x14ac:dyDescent="0.25">
      <c r="A5043"/>
    </row>
    <row r="5044" spans="1:1" x14ac:dyDescent="0.25">
      <c r="A5044"/>
    </row>
    <row r="5045" spans="1:1" x14ac:dyDescent="0.25">
      <c r="A5045"/>
    </row>
    <row r="5046" spans="1:1" x14ac:dyDescent="0.25">
      <c r="A5046"/>
    </row>
    <row r="5047" spans="1:1" x14ac:dyDescent="0.25">
      <c r="A5047"/>
    </row>
    <row r="5048" spans="1:1" x14ac:dyDescent="0.25">
      <c r="A5048"/>
    </row>
    <row r="5049" spans="1:1" x14ac:dyDescent="0.25">
      <c r="A5049"/>
    </row>
    <row r="5050" spans="1:1" x14ac:dyDescent="0.25">
      <c r="A5050"/>
    </row>
    <row r="5051" spans="1:1" x14ac:dyDescent="0.25">
      <c r="A5051"/>
    </row>
    <row r="5052" spans="1:1" x14ac:dyDescent="0.25">
      <c r="A5052"/>
    </row>
    <row r="5053" spans="1:1" x14ac:dyDescent="0.25">
      <c r="A5053"/>
    </row>
    <row r="5054" spans="1:1" x14ac:dyDescent="0.25">
      <c r="A5054"/>
    </row>
    <row r="5055" spans="1:1" x14ac:dyDescent="0.25">
      <c r="A5055"/>
    </row>
    <row r="5056" spans="1:1" x14ac:dyDescent="0.25">
      <c r="A5056"/>
    </row>
    <row r="5057" spans="1:1" x14ac:dyDescent="0.25">
      <c r="A5057"/>
    </row>
    <row r="5058" spans="1:1" x14ac:dyDescent="0.25">
      <c r="A5058"/>
    </row>
    <row r="5059" spans="1:1" x14ac:dyDescent="0.25">
      <c r="A5059"/>
    </row>
    <row r="5060" spans="1:1" x14ac:dyDescent="0.25">
      <c r="A5060"/>
    </row>
    <row r="5061" spans="1:1" x14ac:dyDescent="0.25">
      <c r="A5061"/>
    </row>
    <row r="5062" spans="1:1" x14ac:dyDescent="0.25">
      <c r="A5062"/>
    </row>
    <row r="5063" spans="1:1" x14ac:dyDescent="0.25">
      <c r="A5063"/>
    </row>
    <row r="5064" spans="1:1" x14ac:dyDescent="0.25">
      <c r="A5064"/>
    </row>
    <row r="5065" spans="1:1" x14ac:dyDescent="0.25">
      <c r="A5065"/>
    </row>
    <row r="5066" spans="1:1" x14ac:dyDescent="0.25">
      <c r="A5066"/>
    </row>
    <row r="5067" spans="1:1" x14ac:dyDescent="0.25">
      <c r="A5067"/>
    </row>
    <row r="5068" spans="1:1" x14ac:dyDescent="0.25">
      <c r="A5068"/>
    </row>
    <row r="5069" spans="1:1" x14ac:dyDescent="0.25">
      <c r="A5069"/>
    </row>
    <row r="5070" spans="1:1" x14ac:dyDescent="0.25">
      <c r="A5070"/>
    </row>
    <row r="5071" spans="1:1" x14ac:dyDescent="0.25">
      <c r="A5071"/>
    </row>
    <row r="5072" spans="1:1" x14ac:dyDescent="0.25">
      <c r="A5072"/>
    </row>
    <row r="5073" spans="1:1" x14ac:dyDescent="0.25">
      <c r="A5073"/>
    </row>
    <row r="5074" spans="1:1" x14ac:dyDescent="0.25">
      <c r="A5074"/>
    </row>
    <row r="5075" spans="1:1" x14ac:dyDescent="0.25">
      <c r="A5075"/>
    </row>
    <row r="5076" spans="1:1" x14ac:dyDescent="0.25">
      <c r="A5076"/>
    </row>
    <row r="5077" spans="1:1" x14ac:dyDescent="0.25">
      <c r="A5077"/>
    </row>
    <row r="5078" spans="1:1" x14ac:dyDescent="0.25">
      <c r="A5078"/>
    </row>
    <row r="5079" spans="1:1" x14ac:dyDescent="0.25">
      <c r="A5079"/>
    </row>
    <row r="5080" spans="1:1" x14ac:dyDescent="0.25">
      <c r="A5080"/>
    </row>
    <row r="5081" spans="1:1" x14ac:dyDescent="0.25">
      <c r="A5081"/>
    </row>
    <row r="5082" spans="1:1" x14ac:dyDescent="0.25">
      <c r="A5082"/>
    </row>
    <row r="5083" spans="1:1" x14ac:dyDescent="0.25">
      <c r="A5083"/>
    </row>
    <row r="5084" spans="1:1" x14ac:dyDescent="0.25">
      <c r="A5084"/>
    </row>
    <row r="5085" spans="1:1" x14ac:dyDescent="0.25">
      <c r="A5085"/>
    </row>
    <row r="5086" spans="1:1" x14ac:dyDescent="0.25">
      <c r="A5086"/>
    </row>
    <row r="5087" spans="1:1" x14ac:dyDescent="0.25">
      <c r="A5087"/>
    </row>
    <row r="5088" spans="1:1" x14ac:dyDescent="0.25">
      <c r="A5088"/>
    </row>
    <row r="5089" spans="1:1" x14ac:dyDescent="0.25">
      <c r="A5089"/>
    </row>
    <row r="5090" spans="1:1" x14ac:dyDescent="0.25">
      <c r="A5090"/>
    </row>
    <row r="5091" spans="1:1" x14ac:dyDescent="0.25">
      <c r="A5091"/>
    </row>
    <row r="5092" spans="1:1" x14ac:dyDescent="0.25">
      <c r="A5092"/>
    </row>
    <row r="5093" spans="1:1" x14ac:dyDescent="0.25">
      <c r="A5093"/>
    </row>
    <row r="5094" spans="1:1" x14ac:dyDescent="0.25">
      <c r="A5094"/>
    </row>
    <row r="5095" spans="1:1" x14ac:dyDescent="0.25">
      <c r="A5095"/>
    </row>
    <row r="5096" spans="1:1" x14ac:dyDescent="0.25">
      <c r="A5096"/>
    </row>
    <row r="5097" spans="1:1" x14ac:dyDescent="0.25">
      <c r="A5097"/>
    </row>
    <row r="5098" spans="1:1" x14ac:dyDescent="0.25">
      <c r="A5098"/>
    </row>
    <row r="5099" spans="1:1" x14ac:dyDescent="0.25">
      <c r="A5099"/>
    </row>
    <row r="5100" spans="1:1" x14ac:dyDescent="0.25">
      <c r="A5100"/>
    </row>
    <row r="5101" spans="1:1" x14ac:dyDescent="0.25">
      <c r="A5101"/>
    </row>
    <row r="5102" spans="1:1" x14ac:dyDescent="0.25">
      <c r="A5102"/>
    </row>
    <row r="5103" spans="1:1" x14ac:dyDescent="0.25">
      <c r="A5103"/>
    </row>
    <row r="5104" spans="1:1" x14ac:dyDescent="0.25">
      <c r="A5104"/>
    </row>
    <row r="5105" spans="1:1" x14ac:dyDescent="0.25">
      <c r="A5105"/>
    </row>
    <row r="5106" spans="1:1" x14ac:dyDescent="0.25">
      <c r="A5106"/>
    </row>
    <row r="5107" spans="1:1" x14ac:dyDescent="0.25">
      <c r="A5107"/>
    </row>
    <row r="5108" spans="1:1" x14ac:dyDescent="0.25">
      <c r="A5108"/>
    </row>
    <row r="5109" spans="1:1" x14ac:dyDescent="0.25">
      <c r="A5109"/>
    </row>
    <row r="5110" spans="1:1" x14ac:dyDescent="0.25">
      <c r="A5110"/>
    </row>
    <row r="5111" spans="1:1" x14ac:dyDescent="0.25">
      <c r="A5111"/>
    </row>
    <row r="5112" spans="1:1" x14ac:dyDescent="0.25">
      <c r="A5112"/>
    </row>
    <row r="5113" spans="1:1" x14ac:dyDescent="0.25">
      <c r="A5113"/>
    </row>
    <row r="5114" spans="1:1" x14ac:dyDescent="0.25">
      <c r="A5114"/>
    </row>
    <row r="5115" spans="1:1" x14ac:dyDescent="0.25">
      <c r="A5115"/>
    </row>
    <row r="5116" spans="1:1" x14ac:dyDescent="0.25">
      <c r="A5116"/>
    </row>
    <row r="5117" spans="1:1" x14ac:dyDescent="0.25">
      <c r="A5117"/>
    </row>
    <row r="5118" spans="1:1" x14ac:dyDescent="0.25">
      <c r="A5118"/>
    </row>
    <row r="5119" spans="1:1" x14ac:dyDescent="0.25">
      <c r="A5119"/>
    </row>
    <row r="5120" spans="1:1" x14ac:dyDescent="0.25">
      <c r="A5120"/>
    </row>
    <row r="5121" spans="1:1" x14ac:dyDescent="0.25">
      <c r="A5121"/>
    </row>
    <row r="5122" spans="1:1" x14ac:dyDescent="0.25">
      <c r="A5122"/>
    </row>
    <row r="5123" spans="1:1" x14ac:dyDescent="0.25">
      <c r="A5123"/>
    </row>
    <row r="5124" spans="1:1" x14ac:dyDescent="0.25">
      <c r="A5124"/>
    </row>
    <row r="5125" spans="1:1" x14ac:dyDescent="0.25">
      <c r="A5125"/>
    </row>
    <row r="5126" spans="1:1" x14ac:dyDescent="0.25">
      <c r="A5126"/>
    </row>
    <row r="5127" spans="1:1" x14ac:dyDescent="0.25">
      <c r="A5127"/>
    </row>
    <row r="5128" spans="1:1" x14ac:dyDescent="0.25">
      <c r="A5128"/>
    </row>
    <row r="5129" spans="1:1" x14ac:dyDescent="0.25">
      <c r="A5129"/>
    </row>
    <row r="5130" spans="1:1" x14ac:dyDescent="0.25">
      <c r="A5130"/>
    </row>
    <row r="5131" spans="1:1" x14ac:dyDescent="0.25">
      <c r="A5131"/>
    </row>
    <row r="5132" spans="1:1" x14ac:dyDescent="0.25">
      <c r="A5132"/>
    </row>
    <row r="5133" spans="1:1" x14ac:dyDescent="0.25">
      <c r="A5133"/>
    </row>
    <row r="5134" spans="1:1" x14ac:dyDescent="0.25">
      <c r="A5134"/>
    </row>
    <row r="5135" spans="1:1" x14ac:dyDescent="0.25">
      <c r="A5135"/>
    </row>
    <row r="5136" spans="1:1" x14ac:dyDescent="0.25">
      <c r="A5136"/>
    </row>
    <row r="5137" spans="1:1" x14ac:dyDescent="0.25">
      <c r="A5137"/>
    </row>
    <row r="5138" spans="1:1" x14ac:dyDescent="0.25">
      <c r="A5138"/>
    </row>
    <row r="5139" spans="1:1" x14ac:dyDescent="0.25">
      <c r="A5139"/>
    </row>
    <row r="5140" spans="1:1" x14ac:dyDescent="0.25">
      <c r="A5140"/>
    </row>
    <row r="5141" spans="1:1" x14ac:dyDescent="0.25">
      <c r="A5141"/>
    </row>
    <row r="5142" spans="1:1" x14ac:dyDescent="0.25">
      <c r="A5142"/>
    </row>
    <row r="5143" spans="1:1" x14ac:dyDescent="0.25">
      <c r="A5143"/>
    </row>
    <row r="5144" spans="1:1" x14ac:dyDescent="0.25">
      <c r="A5144"/>
    </row>
    <row r="5145" spans="1:1" x14ac:dyDescent="0.25">
      <c r="A5145"/>
    </row>
    <row r="5146" spans="1:1" x14ac:dyDescent="0.25">
      <c r="A5146"/>
    </row>
    <row r="5147" spans="1:1" x14ac:dyDescent="0.25">
      <c r="A5147"/>
    </row>
    <row r="5148" spans="1:1" x14ac:dyDescent="0.25">
      <c r="A5148"/>
    </row>
    <row r="5149" spans="1:1" x14ac:dyDescent="0.25">
      <c r="A5149"/>
    </row>
    <row r="5150" spans="1:1" x14ac:dyDescent="0.25">
      <c r="A5150"/>
    </row>
    <row r="5151" spans="1:1" x14ac:dyDescent="0.25">
      <c r="A5151"/>
    </row>
    <row r="5152" spans="1:1" x14ac:dyDescent="0.25">
      <c r="A5152"/>
    </row>
    <row r="5153" spans="1:1" x14ac:dyDescent="0.25">
      <c r="A5153"/>
    </row>
    <row r="5154" spans="1:1" x14ac:dyDescent="0.25">
      <c r="A5154"/>
    </row>
    <row r="5155" spans="1:1" x14ac:dyDescent="0.25">
      <c r="A5155"/>
    </row>
    <row r="5156" spans="1:1" x14ac:dyDescent="0.25">
      <c r="A5156"/>
    </row>
    <row r="5157" spans="1:1" x14ac:dyDescent="0.25">
      <c r="A5157"/>
    </row>
    <row r="5158" spans="1:1" x14ac:dyDescent="0.25">
      <c r="A5158"/>
    </row>
    <row r="5159" spans="1:1" x14ac:dyDescent="0.25">
      <c r="A5159"/>
    </row>
    <row r="5160" spans="1:1" x14ac:dyDescent="0.25">
      <c r="A5160"/>
    </row>
    <row r="5161" spans="1:1" x14ac:dyDescent="0.25">
      <c r="A5161"/>
    </row>
    <row r="5162" spans="1:1" x14ac:dyDescent="0.25">
      <c r="A5162"/>
    </row>
    <row r="5163" spans="1:1" x14ac:dyDescent="0.25">
      <c r="A5163"/>
    </row>
    <row r="5164" spans="1:1" x14ac:dyDescent="0.25">
      <c r="A5164"/>
    </row>
    <row r="5165" spans="1:1" x14ac:dyDescent="0.25">
      <c r="A5165"/>
    </row>
    <row r="5166" spans="1:1" x14ac:dyDescent="0.25">
      <c r="A5166"/>
    </row>
    <row r="5167" spans="1:1" x14ac:dyDescent="0.25">
      <c r="A5167"/>
    </row>
    <row r="5168" spans="1:1" x14ac:dyDescent="0.25">
      <c r="A5168"/>
    </row>
    <row r="5169" spans="1:1" x14ac:dyDescent="0.25">
      <c r="A5169"/>
    </row>
    <row r="5170" spans="1:1" x14ac:dyDescent="0.25">
      <c r="A5170"/>
    </row>
    <row r="5171" spans="1:1" x14ac:dyDescent="0.25">
      <c r="A5171"/>
    </row>
    <row r="5172" spans="1:1" x14ac:dyDescent="0.25">
      <c r="A5172"/>
    </row>
    <row r="5173" spans="1:1" x14ac:dyDescent="0.25">
      <c r="A5173"/>
    </row>
    <row r="5174" spans="1:1" x14ac:dyDescent="0.25">
      <c r="A5174"/>
    </row>
    <row r="5175" spans="1:1" x14ac:dyDescent="0.25">
      <c r="A5175"/>
    </row>
    <row r="5176" spans="1:1" x14ac:dyDescent="0.25">
      <c r="A5176"/>
    </row>
    <row r="5177" spans="1:1" x14ac:dyDescent="0.25">
      <c r="A5177"/>
    </row>
    <row r="5178" spans="1:1" x14ac:dyDescent="0.25">
      <c r="A5178"/>
    </row>
    <row r="5179" spans="1:1" x14ac:dyDescent="0.25">
      <c r="A5179"/>
    </row>
    <row r="5180" spans="1:1" x14ac:dyDescent="0.25">
      <c r="A5180"/>
    </row>
    <row r="5181" spans="1:1" x14ac:dyDescent="0.25">
      <c r="A5181"/>
    </row>
    <row r="5182" spans="1:1" x14ac:dyDescent="0.25">
      <c r="A5182"/>
    </row>
    <row r="5183" spans="1:1" x14ac:dyDescent="0.25">
      <c r="A5183"/>
    </row>
    <row r="5184" spans="1:1" x14ac:dyDescent="0.25">
      <c r="A5184"/>
    </row>
    <row r="5185" spans="1:1" x14ac:dyDescent="0.25">
      <c r="A5185"/>
    </row>
    <row r="5186" spans="1:1" x14ac:dyDescent="0.25">
      <c r="A5186"/>
    </row>
    <row r="5187" spans="1:1" x14ac:dyDescent="0.25">
      <c r="A5187"/>
    </row>
    <row r="5188" spans="1:1" x14ac:dyDescent="0.25">
      <c r="A5188"/>
    </row>
    <row r="5189" spans="1:1" x14ac:dyDescent="0.25">
      <c r="A5189"/>
    </row>
    <row r="5190" spans="1:1" x14ac:dyDescent="0.25">
      <c r="A5190"/>
    </row>
    <row r="5191" spans="1:1" x14ac:dyDescent="0.25">
      <c r="A5191"/>
    </row>
    <row r="5192" spans="1:1" x14ac:dyDescent="0.25">
      <c r="A5192"/>
    </row>
    <row r="5193" spans="1:1" x14ac:dyDescent="0.25">
      <c r="A5193"/>
    </row>
    <row r="5194" spans="1:1" x14ac:dyDescent="0.25">
      <c r="A5194"/>
    </row>
    <row r="5195" spans="1:1" x14ac:dyDescent="0.25">
      <c r="A5195"/>
    </row>
    <row r="5196" spans="1:1" x14ac:dyDescent="0.25">
      <c r="A5196"/>
    </row>
    <row r="5197" spans="1:1" x14ac:dyDescent="0.25">
      <c r="A5197"/>
    </row>
    <row r="5198" spans="1:1" x14ac:dyDescent="0.25">
      <c r="A5198"/>
    </row>
    <row r="5199" spans="1:1" x14ac:dyDescent="0.25">
      <c r="A5199"/>
    </row>
    <row r="5200" spans="1:1" x14ac:dyDescent="0.25">
      <c r="A5200"/>
    </row>
    <row r="5201" spans="1:1" x14ac:dyDescent="0.25">
      <c r="A5201"/>
    </row>
    <row r="5202" spans="1:1" x14ac:dyDescent="0.25">
      <c r="A5202"/>
    </row>
    <row r="5203" spans="1:1" x14ac:dyDescent="0.25">
      <c r="A5203"/>
    </row>
    <row r="5204" spans="1:1" x14ac:dyDescent="0.25">
      <c r="A5204"/>
    </row>
    <row r="5205" spans="1:1" x14ac:dyDescent="0.25">
      <c r="A5205"/>
    </row>
    <row r="5206" spans="1:1" x14ac:dyDescent="0.25">
      <c r="A5206"/>
    </row>
    <row r="5207" spans="1:1" x14ac:dyDescent="0.25">
      <c r="A5207"/>
    </row>
    <row r="5208" spans="1:1" x14ac:dyDescent="0.25">
      <c r="A5208"/>
    </row>
    <row r="5209" spans="1:1" x14ac:dyDescent="0.25">
      <c r="A5209"/>
    </row>
    <row r="5210" spans="1:1" x14ac:dyDescent="0.25">
      <c r="A5210"/>
    </row>
    <row r="5211" spans="1:1" x14ac:dyDescent="0.25">
      <c r="A5211"/>
    </row>
    <row r="5212" spans="1:1" x14ac:dyDescent="0.25">
      <c r="A5212"/>
    </row>
    <row r="5213" spans="1:1" x14ac:dyDescent="0.25">
      <c r="A5213"/>
    </row>
    <row r="5214" spans="1:1" x14ac:dyDescent="0.25">
      <c r="A5214"/>
    </row>
    <row r="5215" spans="1:1" x14ac:dyDescent="0.25">
      <c r="A5215"/>
    </row>
    <row r="5216" spans="1:1" x14ac:dyDescent="0.25">
      <c r="A5216"/>
    </row>
    <row r="5217" spans="1:1" x14ac:dyDescent="0.25">
      <c r="A5217"/>
    </row>
    <row r="5218" spans="1:1" x14ac:dyDescent="0.25">
      <c r="A5218"/>
    </row>
    <row r="5219" spans="1:1" x14ac:dyDescent="0.25">
      <c r="A5219"/>
    </row>
    <row r="5220" spans="1:1" x14ac:dyDescent="0.25">
      <c r="A5220"/>
    </row>
    <row r="5221" spans="1:1" x14ac:dyDescent="0.25">
      <c r="A5221"/>
    </row>
    <row r="5222" spans="1:1" x14ac:dyDescent="0.25">
      <c r="A5222"/>
    </row>
    <row r="5223" spans="1:1" x14ac:dyDescent="0.25">
      <c r="A5223"/>
    </row>
    <row r="5224" spans="1:1" x14ac:dyDescent="0.25">
      <c r="A5224"/>
    </row>
    <row r="5225" spans="1:1" x14ac:dyDescent="0.25">
      <c r="A5225"/>
    </row>
    <row r="5226" spans="1:1" x14ac:dyDescent="0.25">
      <c r="A5226"/>
    </row>
    <row r="5227" spans="1:1" x14ac:dyDescent="0.25">
      <c r="A5227"/>
    </row>
    <row r="5228" spans="1:1" x14ac:dyDescent="0.25">
      <c r="A5228"/>
    </row>
    <row r="5229" spans="1:1" x14ac:dyDescent="0.25">
      <c r="A5229"/>
    </row>
    <row r="5230" spans="1:1" x14ac:dyDescent="0.25">
      <c r="A5230"/>
    </row>
    <row r="5231" spans="1:1" x14ac:dyDescent="0.25">
      <c r="A5231"/>
    </row>
    <row r="5232" spans="1:1" x14ac:dyDescent="0.25">
      <c r="A5232"/>
    </row>
    <row r="5233" spans="1:1" x14ac:dyDescent="0.25">
      <c r="A5233"/>
    </row>
    <row r="5234" spans="1:1" x14ac:dyDescent="0.25">
      <c r="A5234"/>
    </row>
    <row r="5235" spans="1:1" x14ac:dyDescent="0.25">
      <c r="A5235"/>
    </row>
    <row r="5236" spans="1:1" x14ac:dyDescent="0.25">
      <c r="A5236"/>
    </row>
    <row r="5237" spans="1:1" x14ac:dyDescent="0.25">
      <c r="A5237"/>
    </row>
    <row r="5238" spans="1:1" x14ac:dyDescent="0.25">
      <c r="A5238"/>
    </row>
    <row r="5239" spans="1:1" x14ac:dyDescent="0.25">
      <c r="A5239"/>
    </row>
    <row r="5240" spans="1:1" x14ac:dyDescent="0.25">
      <c r="A5240"/>
    </row>
    <row r="5241" spans="1:1" x14ac:dyDescent="0.25">
      <c r="A5241"/>
    </row>
    <row r="5242" spans="1:1" x14ac:dyDescent="0.25">
      <c r="A5242"/>
    </row>
    <row r="5243" spans="1:1" x14ac:dyDescent="0.25">
      <c r="A5243"/>
    </row>
    <row r="5244" spans="1:1" x14ac:dyDescent="0.25">
      <c r="A5244"/>
    </row>
    <row r="5245" spans="1:1" x14ac:dyDescent="0.25">
      <c r="A5245"/>
    </row>
    <row r="5246" spans="1:1" x14ac:dyDescent="0.25">
      <c r="A5246"/>
    </row>
    <row r="5247" spans="1:1" x14ac:dyDescent="0.25">
      <c r="A5247"/>
    </row>
    <row r="5248" spans="1:1" x14ac:dyDescent="0.25">
      <c r="A5248"/>
    </row>
    <row r="5249" spans="1:1" x14ac:dyDescent="0.25">
      <c r="A5249"/>
    </row>
    <row r="5250" spans="1:1" x14ac:dyDescent="0.25">
      <c r="A5250"/>
    </row>
    <row r="5251" spans="1:1" x14ac:dyDescent="0.25">
      <c r="A5251"/>
    </row>
    <row r="5252" spans="1:1" x14ac:dyDescent="0.25">
      <c r="A5252"/>
    </row>
    <row r="5253" spans="1:1" x14ac:dyDescent="0.25">
      <c r="A5253"/>
    </row>
    <row r="5254" spans="1:1" x14ac:dyDescent="0.25">
      <c r="A5254"/>
    </row>
    <row r="5255" spans="1:1" x14ac:dyDescent="0.25">
      <c r="A5255"/>
    </row>
    <row r="5256" spans="1:1" x14ac:dyDescent="0.25">
      <c r="A5256"/>
    </row>
    <row r="5257" spans="1:1" x14ac:dyDescent="0.25">
      <c r="A5257"/>
    </row>
    <row r="5258" spans="1:1" x14ac:dyDescent="0.25">
      <c r="A5258"/>
    </row>
    <row r="5259" spans="1:1" x14ac:dyDescent="0.25">
      <c r="A5259"/>
    </row>
    <row r="5260" spans="1:1" x14ac:dyDescent="0.25">
      <c r="A5260"/>
    </row>
    <row r="5261" spans="1:1" x14ac:dyDescent="0.25">
      <c r="A5261"/>
    </row>
    <row r="5262" spans="1:1" x14ac:dyDescent="0.25">
      <c r="A5262"/>
    </row>
    <row r="5263" spans="1:1" x14ac:dyDescent="0.25">
      <c r="A5263"/>
    </row>
    <row r="5264" spans="1:1" x14ac:dyDescent="0.25">
      <c r="A5264"/>
    </row>
    <row r="5265" spans="1:1" x14ac:dyDescent="0.25">
      <c r="A5265"/>
    </row>
    <row r="5266" spans="1:1" x14ac:dyDescent="0.25">
      <c r="A5266"/>
    </row>
    <row r="5267" spans="1:1" x14ac:dyDescent="0.25">
      <c r="A5267"/>
    </row>
    <row r="5268" spans="1:1" x14ac:dyDescent="0.25">
      <c r="A5268"/>
    </row>
    <row r="5269" spans="1:1" x14ac:dyDescent="0.25">
      <c r="A5269"/>
    </row>
    <row r="5270" spans="1:1" x14ac:dyDescent="0.25">
      <c r="A5270"/>
    </row>
    <row r="5271" spans="1:1" x14ac:dyDescent="0.25">
      <c r="A5271"/>
    </row>
    <row r="5272" spans="1:1" x14ac:dyDescent="0.25">
      <c r="A5272"/>
    </row>
    <row r="5273" spans="1:1" x14ac:dyDescent="0.25">
      <c r="A5273"/>
    </row>
    <row r="5274" spans="1:1" x14ac:dyDescent="0.25">
      <c r="A5274"/>
    </row>
    <row r="5275" spans="1:1" x14ac:dyDescent="0.25">
      <c r="A5275"/>
    </row>
    <row r="5276" spans="1:1" x14ac:dyDescent="0.25">
      <c r="A5276"/>
    </row>
    <row r="5277" spans="1:1" x14ac:dyDescent="0.25">
      <c r="A5277"/>
    </row>
    <row r="5278" spans="1:1" x14ac:dyDescent="0.25">
      <c r="A5278"/>
    </row>
    <row r="5279" spans="1:1" x14ac:dyDescent="0.25">
      <c r="A5279"/>
    </row>
    <row r="5280" spans="1:1" x14ac:dyDescent="0.25">
      <c r="A5280"/>
    </row>
    <row r="5281" spans="1:1" x14ac:dyDescent="0.25">
      <c r="A5281"/>
    </row>
    <row r="5282" spans="1:1" x14ac:dyDescent="0.25">
      <c r="A5282"/>
    </row>
    <row r="5283" spans="1:1" x14ac:dyDescent="0.25">
      <c r="A5283"/>
    </row>
    <row r="5284" spans="1:1" x14ac:dyDescent="0.25">
      <c r="A5284"/>
    </row>
    <row r="5285" spans="1:1" x14ac:dyDescent="0.25">
      <c r="A5285"/>
    </row>
    <row r="5286" spans="1:1" x14ac:dyDescent="0.25">
      <c r="A5286"/>
    </row>
    <row r="5287" spans="1:1" x14ac:dyDescent="0.25">
      <c r="A5287"/>
    </row>
    <row r="5288" spans="1:1" x14ac:dyDescent="0.25">
      <c r="A5288"/>
    </row>
    <row r="5289" spans="1:1" x14ac:dyDescent="0.25">
      <c r="A5289"/>
    </row>
    <row r="5290" spans="1:1" x14ac:dyDescent="0.25">
      <c r="A5290"/>
    </row>
    <row r="5291" spans="1:1" x14ac:dyDescent="0.25">
      <c r="A5291"/>
    </row>
    <row r="5292" spans="1:1" x14ac:dyDescent="0.25">
      <c r="A5292"/>
    </row>
    <row r="5293" spans="1:1" x14ac:dyDescent="0.25">
      <c r="A5293"/>
    </row>
    <row r="5294" spans="1:1" x14ac:dyDescent="0.25">
      <c r="A5294"/>
    </row>
    <row r="5295" spans="1:1" x14ac:dyDescent="0.25">
      <c r="A5295"/>
    </row>
    <row r="5296" spans="1:1" x14ac:dyDescent="0.25">
      <c r="A5296"/>
    </row>
    <row r="5297" spans="1:1" x14ac:dyDescent="0.25">
      <c r="A5297"/>
    </row>
    <row r="5298" spans="1:1" x14ac:dyDescent="0.25">
      <c r="A5298"/>
    </row>
    <row r="5299" spans="1:1" x14ac:dyDescent="0.25">
      <c r="A5299"/>
    </row>
    <row r="5300" spans="1:1" x14ac:dyDescent="0.25">
      <c r="A5300"/>
    </row>
    <row r="5301" spans="1:1" x14ac:dyDescent="0.25">
      <c r="A5301"/>
    </row>
    <row r="5302" spans="1:1" x14ac:dyDescent="0.25">
      <c r="A5302"/>
    </row>
    <row r="5303" spans="1:1" x14ac:dyDescent="0.25">
      <c r="A5303"/>
    </row>
    <row r="5304" spans="1:1" x14ac:dyDescent="0.25">
      <c r="A5304"/>
    </row>
    <row r="5305" spans="1:1" x14ac:dyDescent="0.25">
      <c r="A5305"/>
    </row>
    <row r="5306" spans="1:1" x14ac:dyDescent="0.25">
      <c r="A5306"/>
    </row>
    <row r="5307" spans="1:1" x14ac:dyDescent="0.25">
      <c r="A5307"/>
    </row>
    <row r="5308" spans="1:1" x14ac:dyDescent="0.25">
      <c r="A5308"/>
    </row>
    <row r="5309" spans="1:1" x14ac:dyDescent="0.25">
      <c r="A5309"/>
    </row>
    <row r="5310" spans="1:1" x14ac:dyDescent="0.25">
      <c r="A5310"/>
    </row>
    <row r="5311" spans="1:1" x14ac:dyDescent="0.25">
      <c r="A5311"/>
    </row>
    <row r="5312" spans="1:1" x14ac:dyDescent="0.25">
      <c r="A5312"/>
    </row>
    <row r="5313" spans="1:1" x14ac:dyDescent="0.25">
      <c r="A5313"/>
    </row>
    <row r="5314" spans="1:1" x14ac:dyDescent="0.25">
      <c r="A5314"/>
    </row>
    <row r="5315" spans="1:1" x14ac:dyDescent="0.25">
      <c r="A5315"/>
    </row>
    <row r="5316" spans="1:1" x14ac:dyDescent="0.25">
      <c r="A5316"/>
    </row>
    <row r="5317" spans="1:1" x14ac:dyDescent="0.25">
      <c r="A5317"/>
    </row>
    <row r="5318" spans="1:1" x14ac:dyDescent="0.25">
      <c r="A5318"/>
    </row>
    <row r="5319" spans="1:1" x14ac:dyDescent="0.25">
      <c r="A5319"/>
    </row>
    <row r="5320" spans="1:1" x14ac:dyDescent="0.25">
      <c r="A5320"/>
    </row>
    <row r="5321" spans="1:1" x14ac:dyDescent="0.25">
      <c r="A5321"/>
    </row>
    <row r="5322" spans="1:1" x14ac:dyDescent="0.25">
      <c r="A5322"/>
    </row>
    <row r="5323" spans="1:1" x14ac:dyDescent="0.25">
      <c r="A5323"/>
    </row>
    <row r="5324" spans="1:1" x14ac:dyDescent="0.25">
      <c r="A5324"/>
    </row>
    <row r="5325" spans="1:1" x14ac:dyDescent="0.25">
      <c r="A5325"/>
    </row>
    <row r="5326" spans="1:1" x14ac:dyDescent="0.25">
      <c r="A5326"/>
    </row>
    <row r="5327" spans="1:1" x14ac:dyDescent="0.25">
      <c r="A5327"/>
    </row>
    <row r="5328" spans="1:1" x14ac:dyDescent="0.25">
      <c r="A5328"/>
    </row>
    <row r="5329" spans="1:1" x14ac:dyDescent="0.25">
      <c r="A5329"/>
    </row>
    <row r="5330" spans="1:1" x14ac:dyDescent="0.25">
      <c r="A5330"/>
    </row>
    <row r="5331" spans="1:1" x14ac:dyDescent="0.25">
      <c r="A5331"/>
    </row>
    <row r="5332" spans="1:1" x14ac:dyDescent="0.25">
      <c r="A5332"/>
    </row>
    <row r="5333" spans="1:1" x14ac:dyDescent="0.25">
      <c r="A5333"/>
    </row>
    <row r="5334" spans="1:1" x14ac:dyDescent="0.25">
      <c r="A5334"/>
    </row>
    <row r="5335" spans="1:1" x14ac:dyDescent="0.25">
      <c r="A5335"/>
    </row>
    <row r="5336" spans="1:1" x14ac:dyDescent="0.25">
      <c r="A5336"/>
    </row>
    <row r="5337" spans="1:1" x14ac:dyDescent="0.25">
      <c r="A5337"/>
    </row>
    <row r="5338" spans="1:1" x14ac:dyDescent="0.25">
      <c r="A5338"/>
    </row>
    <row r="5339" spans="1:1" x14ac:dyDescent="0.25">
      <c r="A5339"/>
    </row>
    <row r="5340" spans="1:1" x14ac:dyDescent="0.25">
      <c r="A5340"/>
    </row>
    <row r="5341" spans="1:1" x14ac:dyDescent="0.25">
      <c r="A5341"/>
    </row>
    <row r="5342" spans="1:1" x14ac:dyDescent="0.25">
      <c r="A5342"/>
    </row>
    <row r="5343" spans="1:1" x14ac:dyDescent="0.25">
      <c r="A5343"/>
    </row>
    <row r="5344" spans="1:1" x14ac:dyDescent="0.25">
      <c r="A5344"/>
    </row>
    <row r="5345" spans="1:1" x14ac:dyDescent="0.25">
      <c r="A5345"/>
    </row>
    <row r="5346" spans="1:1" x14ac:dyDescent="0.25">
      <c r="A5346"/>
    </row>
    <row r="5347" spans="1:1" x14ac:dyDescent="0.25">
      <c r="A5347"/>
    </row>
    <row r="5348" spans="1:1" x14ac:dyDescent="0.25">
      <c r="A5348"/>
    </row>
    <row r="5349" spans="1:1" x14ac:dyDescent="0.25">
      <c r="A5349"/>
    </row>
    <row r="5350" spans="1:1" x14ac:dyDescent="0.25">
      <c r="A5350"/>
    </row>
    <row r="5351" spans="1:1" x14ac:dyDescent="0.25">
      <c r="A5351"/>
    </row>
    <row r="5352" spans="1:1" x14ac:dyDescent="0.25">
      <c r="A5352"/>
    </row>
    <row r="5353" spans="1:1" x14ac:dyDescent="0.25">
      <c r="A5353"/>
    </row>
    <row r="5354" spans="1:1" x14ac:dyDescent="0.25">
      <c r="A5354"/>
    </row>
    <row r="5355" spans="1:1" x14ac:dyDescent="0.25">
      <c r="A5355"/>
    </row>
    <row r="5356" spans="1:1" x14ac:dyDescent="0.25">
      <c r="A5356"/>
    </row>
    <row r="5357" spans="1:1" x14ac:dyDescent="0.25">
      <c r="A5357"/>
    </row>
    <row r="5358" spans="1:1" x14ac:dyDescent="0.25">
      <c r="A5358"/>
    </row>
    <row r="5359" spans="1:1" x14ac:dyDescent="0.25">
      <c r="A5359"/>
    </row>
    <row r="5360" spans="1:1" x14ac:dyDescent="0.25">
      <c r="A5360"/>
    </row>
    <row r="5361" spans="1:1" x14ac:dyDescent="0.25">
      <c r="A5361"/>
    </row>
    <row r="5362" spans="1:1" x14ac:dyDescent="0.25">
      <c r="A5362"/>
    </row>
    <row r="5363" spans="1:1" x14ac:dyDescent="0.25">
      <c r="A5363"/>
    </row>
    <row r="5364" spans="1:1" x14ac:dyDescent="0.25">
      <c r="A5364"/>
    </row>
    <row r="5365" spans="1:1" x14ac:dyDescent="0.25">
      <c r="A5365"/>
    </row>
    <row r="5366" spans="1:1" x14ac:dyDescent="0.25">
      <c r="A5366"/>
    </row>
    <row r="5367" spans="1:1" x14ac:dyDescent="0.25">
      <c r="A5367"/>
    </row>
    <row r="5368" spans="1:1" x14ac:dyDescent="0.25">
      <c r="A5368"/>
    </row>
    <row r="5369" spans="1:1" x14ac:dyDescent="0.25">
      <c r="A5369"/>
    </row>
    <row r="5370" spans="1:1" x14ac:dyDescent="0.25">
      <c r="A5370"/>
    </row>
    <row r="5371" spans="1:1" x14ac:dyDescent="0.25">
      <c r="A5371"/>
    </row>
    <row r="5372" spans="1:1" x14ac:dyDescent="0.25">
      <c r="A5372"/>
    </row>
    <row r="5373" spans="1:1" x14ac:dyDescent="0.25">
      <c r="A5373"/>
    </row>
    <row r="5374" spans="1:1" x14ac:dyDescent="0.25">
      <c r="A5374"/>
    </row>
    <row r="5375" spans="1:1" x14ac:dyDescent="0.25">
      <c r="A5375"/>
    </row>
    <row r="5376" spans="1:1" x14ac:dyDescent="0.25">
      <c r="A5376"/>
    </row>
    <row r="5377" spans="1:1" x14ac:dyDescent="0.25">
      <c r="A5377"/>
    </row>
    <row r="5378" spans="1:1" x14ac:dyDescent="0.25">
      <c r="A5378"/>
    </row>
    <row r="5379" spans="1:1" x14ac:dyDescent="0.25">
      <c r="A5379"/>
    </row>
    <row r="5380" spans="1:1" x14ac:dyDescent="0.25">
      <c r="A5380"/>
    </row>
    <row r="5381" spans="1:1" x14ac:dyDescent="0.25">
      <c r="A5381"/>
    </row>
    <row r="5382" spans="1:1" x14ac:dyDescent="0.25">
      <c r="A5382"/>
    </row>
    <row r="5383" spans="1:1" x14ac:dyDescent="0.25">
      <c r="A5383"/>
    </row>
    <row r="5384" spans="1:1" x14ac:dyDescent="0.25">
      <c r="A5384"/>
    </row>
    <row r="5385" spans="1:1" x14ac:dyDescent="0.25">
      <c r="A5385"/>
    </row>
    <row r="5386" spans="1:1" x14ac:dyDescent="0.25">
      <c r="A5386"/>
    </row>
    <row r="5387" spans="1:1" x14ac:dyDescent="0.25">
      <c r="A5387"/>
    </row>
    <row r="5388" spans="1:1" x14ac:dyDescent="0.25">
      <c r="A5388"/>
    </row>
    <row r="5389" spans="1:1" x14ac:dyDescent="0.25">
      <c r="A5389"/>
    </row>
    <row r="5390" spans="1:1" x14ac:dyDescent="0.25">
      <c r="A5390"/>
    </row>
    <row r="5391" spans="1:1" x14ac:dyDescent="0.25">
      <c r="A5391"/>
    </row>
    <row r="5392" spans="1:1" x14ac:dyDescent="0.25">
      <c r="A5392"/>
    </row>
    <row r="5393" spans="1:1" x14ac:dyDescent="0.25">
      <c r="A5393"/>
    </row>
    <row r="5394" spans="1:1" x14ac:dyDescent="0.25">
      <c r="A5394"/>
    </row>
    <row r="5395" spans="1:1" x14ac:dyDescent="0.25">
      <c r="A5395"/>
    </row>
    <row r="5396" spans="1:1" x14ac:dyDescent="0.25">
      <c r="A5396"/>
    </row>
    <row r="5397" spans="1:1" x14ac:dyDescent="0.25">
      <c r="A5397"/>
    </row>
    <row r="5398" spans="1:1" x14ac:dyDescent="0.25">
      <c r="A5398"/>
    </row>
    <row r="5399" spans="1:1" x14ac:dyDescent="0.25">
      <c r="A5399"/>
    </row>
    <row r="5400" spans="1:1" x14ac:dyDescent="0.25">
      <c r="A5400"/>
    </row>
    <row r="5401" spans="1:1" x14ac:dyDescent="0.25">
      <c r="A5401"/>
    </row>
    <row r="5402" spans="1:1" x14ac:dyDescent="0.25">
      <c r="A5402"/>
    </row>
    <row r="5403" spans="1:1" x14ac:dyDescent="0.25">
      <c r="A5403"/>
    </row>
    <row r="5404" spans="1:1" x14ac:dyDescent="0.25">
      <c r="A5404"/>
    </row>
    <row r="5405" spans="1:1" x14ac:dyDescent="0.25">
      <c r="A5405"/>
    </row>
    <row r="5406" spans="1:1" x14ac:dyDescent="0.25">
      <c r="A5406"/>
    </row>
    <row r="5407" spans="1:1" x14ac:dyDescent="0.25">
      <c r="A5407"/>
    </row>
    <row r="5408" spans="1:1" x14ac:dyDescent="0.25">
      <c r="A5408"/>
    </row>
    <row r="5409" spans="1:1" x14ac:dyDescent="0.25">
      <c r="A5409"/>
    </row>
    <row r="5410" spans="1:1" x14ac:dyDescent="0.25">
      <c r="A5410"/>
    </row>
    <row r="5411" spans="1:1" x14ac:dyDescent="0.25">
      <c r="A5411"/>
    </row>
    <row r="5412" spans="1:1" x14ac:dyDescent="0.25">
      <c r="A5412"/>
    </row>
    <row r="5413" spans="1:1" x14ac:dyDescent="0.25">
      <c r="A5413"/>
    </row>
    <row r="5414" spans="1:1" x14ac:dyDescent="0.25">
      <c r="A5414"/>
    </row>
    <row r="5415" spans="1:1" x14ac:dyDescent="0.25">
      <c r="A5415"/>
    </row>
    <row r="5416" spans="1:1" x14ac:dyDescent="0.25">
      <c r="A5416"/>
    </row>
    <row r="5417" spans="1:1" x14ac:dyDescent="0.25">
      <c r="A5417"/>
    </row>
    <row r="5418" spans="1:1" x14ac:dyDescent="0.25">
      <c r="A5418"/>
    </row>
    <row r="5419" spans="1:1" x14ac:dyDescent="0.25">
      <c r="A5419"/>
    </row>
    <row r="5420" spans="1:1" x14ac:dyDescent="0.25">
      <c r="A5420"/>
    </row>
    <row r="5421" spans="1:1" x14ac:dyDescent="0.25">
      <c r="A5421"/>
    </row>
    <row r="5422" spans="1:1" x14ac:dyDescent="0.25">
      <c r="A5422"/>
    </row>
    <row r="5423" spans="1:1" x14ac:dyDescent="0.25">
      <c r="A5423"/>
    </row>
    <row r="5424" spans="1:1" x14ac:dyDescent="0.25">
      <c r="A5424"/>
    </row>
    <row r="5425" spans="1:1" x14ac:dyDescent="0.25">
      <c r="A5425"/>
    </row>
    <row r="5426" spans="1:1" x14ac:dyDescent="0.25">
      <c r="A5426"/>
    </row>
    <row r="5427" spans="1:1" x14ac:dyDescent="0.25">
      <c r="A5427"/>
    </row>
    <row r="5428" spans="1:1" x14ac:dyDescent="0.25">
      <c r="A5428"/>
    </row>
    <row r="5429" spans="1:1" x14ac:dyDescent="0.25">
      <c r="A5429"/>
    </row>
    <row r="5430" spans="1:1" x14ac:dyDescent="0.25">
      <c r="A5430"/>
    </row>
    <row r="5431" spans="1:1" x14ac:dyDescent="0.25">
      <c r="A5431"/>
    </row>
    <row r="5432" spans="1:1" x14ac:dyDescent="0.25">
      <c r="A5432"/>
    </row>
    <row r="5433" spans="1:1" x14ac:dyDescent="0.25">
      <c r="A5433"/>
    </row>
    <row r="5434" spans="1:1" x14ac:dyDescent="0.25">
      <c r="A5434"/>
    </row>
    <row r="5435" spans="1:1" x14ac:dyDescent="0.25">
      <c r="A5435"/>
    </row>
    <row r="5436" spans="1:1" x14ac:dyDescent="0.25">
      <c r="A5436"/>
    </row>
    <row r="5437" spans="1:1" x14ac:dyDescent="0.25">
      <c r="A5437"/>
    </row>
    <row r="5438" spans="1:1" x14ac:dyDescent="0.25">
      <c r="A5438"/>
    </row>
    <row r="5439" spans="1:1" x14ac:dyDescent="0.25">
      <c r="A5439"/>
    </row>
    <row r="5440" spans="1:1" x14ac:dyDescent="0.25">
      <c r="A5440"/>
    </row>
    <row r="5441" spans="1:1" x14ac:dyDescent="0.25">
      <c r="A5441"/>
    </row>
    <row r="5442" spans="1:1" x14ac:dyDescent="0.25">
      <c r="A5442"/>
    </row>
    <row r="5443" spans="1:1" x14ac:dyDescent="0.25">
      <c r="A5443"/>
    </row>
    <row r="5444" spans="1:1" x14ac:dyDescent="0.25">
      <c r="A5444"/>
    </row>
    <row r="5445" spans="1:1" x14ac:dyDescent="0.25">
      <c r="A5445"/>
    </row>
    <row r="5446" spans="1:1" x14ac:dyDescent="0.25">
      <c r="A5446"/>
    </row>
    <row r="5447" spans="1:1" x14ac:dyDescent="0.25">
      <c r="A5447"/>
    </row>
    <row r="5448" spans="1:1" x14ac:dyDescent="0.25">
      <c r="A5448"/>
    </row>
    <row r="5449" spans="1:1" x14ac:dyDescent="0.25">
      <c r="A5449"/>
    </row>
    <row r="5450" spans="1:1" x14ac:dyDescent="0.25">
      <c r="A5450"/>
    </row>
    <row r="5451" spans="1:1" x14ac:dyDescent="0.25">
      <c r="A5451"/>
    </row>
    <row r="5452" spans="1:1" x14ac:dyDescent="0.25">
      <c r="A5452"/>
    </row>
    <row r="5453" spans="1:1" x14ac:dyDescent="0.25">
      <c r="A5453"/>
    </row>
    <row r="5454" spans="1:1" x14ac:dyDescent="0.25">
      <c r="A5454"/>
    </row>
    <row r="5455" spans="1:1" x14ac:dyDescent="0.25">
      <c r="A5455"/>
    </row>
    <row r="5456" spans="1:1" x14ac:dyDescent="0.25">
      <c r="A5456"/>
    </row>
    <row r="5457" spans="1:1" x14ac:dyDescent="0.25">
      <c r="A5457"/>
    </row>
    <row r="5458" spans="1:1" x14ac:dyDescent="0.25">
      <c r="A5458"/>
    </row>
    <row r="5459" spans="1:1" x14ac:dyDescent="0.25">
      <c r="A5459"/>
    </row>
    <row r="5460" spans="1:1" x14ac:dyDescent="0.25">
      <c r="A5460"/>
    </row>
    <row r="5461" spans="1:1" x14ac:dyDescent="0.25">
      <c r="A5461"/>
    </row>
    <row r="5462" spans="1:1" x14ac:dyDescent="0.25">
      <c r="A5462"/>
    </row>
    <row r="5463" spans="1:1" x14ac:dyDescent="0.25">
      <c r="A5463"/>
    </row>
    <row r="5464" spans="1:1" x14ac:dyDescent="0.25">
      <c r="A5464"/>
    </row>
    <row r="5465" spans="1:1" x14ac:dyDescent="0.25">
      <c r="A5465"/>
    </row>
    <row r="5466" spans="1:1" x14ac:dyDescent="0.25">
      <c r="A5466"/>
    </row>
    <row r="5467" spans="1:1" x14ac:dyDescent="0.25">
      <c r="A5467"/>
    </row>
    <row r="5468" spans="1:1" x14ac:dyDescent="0.25">
      <c r="A5468"/>
    </row>
    <row r="5469" spans="1:1" x14ac:dyDescent="0.25">
      <c r="A5469"/>
    </row>
    <row r="5470" spans="1:1" x14ac:dyDescent="0.25">
      <c r="A5470"/>
    </row>
    <row r="5471" spans="1:1" x14ac:dyDescent="0.25">
      <c r="A5471"/>
    </row>
    <row r="5472" spans="1:1" x14ac:dyDescent="0.25">
      <c r="A5472"/>
    </row>
    <row r="5473" spans="1:1" x14ac:dyDescent="0.25">
      <c r="A5473"/>
    </row>
    <row r="5474" spans="1:1" x14ac:dyDescent="0.25">
      <c r="A5474"/>
    </row>
    <row r="5475" spans="1:1" x14ac:dyDescent="0.25">
      <c r="A5475"/>
    </row>
    <row r="5476" spans="1:1" x14ac:dyDescent="0.25">
      <c r="A5476"/>
    </row>
    <row r="5477" spans="1:1" x14ac:dyDescent="0.25">
      <c r="A5477"/>
    </row>
    <row r="5478" spans="1:1" x14ac:dyDescent="0.25">
      <c r="A5478"/>
    </row>
    <row r="5479" spans="1:1" x14ac:dyDescent="0.25">
      <c r="A5479"/>
    </row>
    <row r="5480" spans="1:1" x14ac:dyDescent="0.25">
      <c r="A5480"/>
    </row>
    <row r="5481" spans="1:1" x14ac:dyDescent="0.25">
      <c r="A5481"/>
    </row>
    <row r="5482" spans="1:1" x14ac:dyDescent="0.25">
      <c r="A5482"/>
    </row>
    <row r="5483" spans="1:1" x14ac:dyDescent="0.25">
      <c r="A5483"/>
    </row>
    <row r="5484" spans="1:1" x14ac:dyDescent="0.25">
      <c r="A5484"/>
    </row>
    <row r="5485" spans="1:1" x14ac:dyDescent="0.25">
      <c r="A5485"/>
    </row>
    <row r="5486" spans="1:1" x14ac:dyDescent="0.25">
      <c r="A5486"/>
    </row>
    <row r="5487" spans="1:1" x14ac:dyDescent="0.25">
      <c r="A5487"/>
    </row>
    <row r="5488" spans="1:1" x14ac:dyDescent="0.25">
      <c r="A5488"/>
    </row>
    <row r="5489" spans="1:1" x14ac:dyDescent="0.25">
      <c r="A5489"/>
    </row>
    <row r="5490" spans="1:1" x14ac:dyDescent="0.25">
      <c r="A5490"/>
    </row>
    <row r="5491" spans="1:1" x14ac:dyDescent="0.25">
      <c r="A5491"/>
    </row>
    <row r="5492" spans="1:1" x14ac:dyDescent="0.25">
      <c r="A5492"/>
    </row>
    <row r="5493" spans="1:1" x14ac:dyDescent="0.25">
      <c r="A5493"/>
    </row>
    <row r="5494" spans="1:1" x14ac:dyDescent="0.25">
      <c r="A5494"/>
    </row>
    <row r="5495" spans="1:1" x14ac:dyDescent="0.25">
      <c r="A5495"/>
    </row>
    <row r="5496" spans="1:1" x14ac:dyDescent="0.25">
      <c r="A5496"/>
    </row>
    <row r="5497" spans="1:1" x14ac:dyDescent="0.25">
      <c r="A5497"/>
    </row>
    <row r="5498" spans="1:1" x14ac:dyDescent="0.25">
      <c r="A5498"/>
    </row>
    <row r="5499" spans="1:1" x14ac:dyDescent="0.25">
      <c r="A5499"/>
    </row>
    <row r="5500" spans="1:1" x14ac:dyDescent="0.25">
      <c r="A5500"/>
    </row>
    <row r="5501" spans="1:1" x14ac:dyDescent="0.25">
      <c r="A5501"/>
    </row>
    <row r="5502" spans="1:1" x14ac:dyDescent="0.25">
      <c r="A5502"/>
    </row>
    <row r="5503" spans="1:1" x14ac:dyDescent="0.25">
      <c r="A5503"/>
    </row>
    <row r="5504" spans="1:1" x14ac:dyDescent="0.25">
      <c r="A5504"/>
    </row>
    <row r="5505" spans="1:1" x14ac:dyDescent="0.25">
      <c r="A5505"/>
    </row>
    <row r="5506" spans="1:1" x14ac:dyDescent="0.25">
      <c r="A5506"/>
    </row>
    <row r="5507" spans="1:1" x14ac:dyDescent="0.25">
      <c r="A5507"/>
    </row>
    <row r="5508" spans="1:1" x14ac:dyDescent="0.25">
      <c r="A5508"/>
    </row>
    <row r="5509" spans="1:1" x14ac:dyDescent="0.25">
      <c r="A5509"/>
    </row>
    <row r="5510" spans="1:1" x14ac:dyDescent="0.25">
      <c r="A5510"/>
    </row>
    <row r="5511" spans="1:1" x14ac:dyDescent="0.25">
      <c r="A5511"/>
    </row>
    <row r="5512" spans="1:1" x14ac:dyDescent="0.25">
      <c r="A5512"/>
    </row>
    <row r="5513" spans="1:1" x14ac:dyDescent="0.25">
      <c r="A5513"/>
    </row>
    <row r="5514" spans="1:1" x14ac:dyDescent="0.25">
      <c r="A5514"/>
    </row>
    <row r="5515" spans="1:1" x14ac:dyDescent="0.25">
      <c r="A5515"/>
    </row>
    <row r="5516" spans="1:1" x14ac:dyDescent="0.25">
      <c r="A5516"/>
    </row>
    <row r="5517" spans="1:1" x14ac:dyDescent="0.25">
      <c r="A5517"/>
    </row>
    <row r="5518" spans="1:1" x14ac:dyDescent="0.25">
      <c r="A5518"/>
    </row>
    <row r="5519" spans="1:1" x14ac:dyDescent="0.25">
      <c r="A5519"/>
    </row>
    <row r="5520" spans="1:1" x14ac:dyDescent="0.25">
      <c r="A5520"/>
    </row>
    <row r="5521" spans="1:1" x14ac:dyDescent="0.25">
      <c r="A5521"/>
    </row>
    <row r="5522" spans="1:1" x14ac:dyDescent="0.25">
      <c r="A5522"/>
    </row>
    <row r="5523" spans="1:1" x14ac:dyDescent="0.25">
      <c r="A5523"/>
    </row>
    <row r="5524" spans="1:1" x14ac:dyDescent="0.25">
      <c r="A5524"/>
    </row>
    <row r="5525" spans="1:1" x14ac:dyDescent="0.25">
      <c r="A5525"/>
    </row>
    <row r="5526" spans="1:1" x14ac:dyDescent="0.25">
      <c r="A5526"/>
    </row>
    <row r="5527" spans="1:1" x14ac:dyDescent="0.25">
      <c r="A5527"/>
    </row>
    <row r="5528" spans="1:1" x14ac:dyDescent="0.25">
      <c r="A5528"/>
    </row>
    <row r="5529" spans="1:1" x14ac:dyDescent="0.25">
      <c r="A5529"/>
    </row>
    <row r="5530" spans="1:1" x14ac:dyDescent="0.25">
      <c r="A5530"/>
    </row>
    <row r="5531" spans="1:1" x14ac:dyDescent="0.25">
      <c r="A5531"/>
    </row>
    <row r="5532" spans="1:1" x14ac:dyDescent="0.25">
      <c r="A5532"/>
    </row>
    <row r="5533" spans="1:1" x14ac:dyDescent="0.25">
      <c r="A5533"/>
    </row>
    <row r="5534" spans="1:1" x14ac:dyDescent="0.25">
      <c r="A5534"/>
    </row>
    <row r="5535" spans="1:1" x14ac:dyDescent="0.25">
      <c r="A5535"/>
    </row>
    <row r="5536" spans="1:1" x14ac:dyDescent="0.25">
      <c r="A5536"/>
    </row>
    <row r="5537" spans="1:1" x14ac:dyDescent="0.25">
      <c r="A5537"/>
    </row>
    <row r="5538" spans="1:1" x14ac:dyDescent="0.25">
      <c r="A5538"/>
    </row>
    <row r="5539" spans="1:1" x14ac:dyDescent="0.25">
      <c r="A5539"/>
    </row>
    <row r="5540" spans="1:1" x14ac:dyDescent="0.25">
      <c r="A5540"/>
    </row>
    <row r="5541" spans="1:1" x14ac:dyDescent="0.25">
      <c r="A5541"/>
    </row>
    <row r="5542" spans="1:1" x14ac:dyDescent="0.25">
      <c r="A5542"/>
    </row>
    <row r="5543" spans="1:1" x14ac:dyDescent="0.25">
      <c r="A5543"/>
    </row>
    <row r="5544" spans="1:1" x14ac:dyDescent="0.25">
      <c r="A5544"/>
    </row>
    <row r="5545" spans="1:1" x14ac:dyDescent="0.25">
      <c r="A5545"/>
    </row>
    <row r="5546" spans="1:1" x14ac:dyDescent="0.25">
      <c r="A5546"/>
    </row>
    <row r="5547" spans="1:1" x14ac:dyDescent="0.25">
      <c r="A5547"/>
    </row>
    <row r="5548" spans="1:1" x14ac:dyDescent="0.25">
      <c r="A5548"/>
    </row>
    <row r="5549" spans="1:1" x14ac:dyDescent="0.25">
      <c r="A5549"/>
    </row>
    <row r="5550" spans="1:1" x14ac:dyDescent="0.25">
      <c r="A5550"/>
    </row>
    <row r="5551" spans="1:1" x14ac:dyDescent="0.25">
      <c r="A5551"/>
    </row>
    <row r="5552" spans="1:1" x14ac:dyDescent="0.25">
      <c r="A5552"/>
    </row>
    <row r="5553" spans="1:1" x14ac:dyDescent="0.25">
      <c r="A5553"/>
    </row>
    <row r="5554" spans="1:1" x14ac:dyDescent="0.25">
      <c r="A5554"/>
    </row>
    <row r="5555" spans="1:1" x14ac:dyDescent="0.25">
      <c r="A5555"/>
    </row>
    <row r="5556" spans="1:1" x14ac:dyDescent="0.25">
      <c r="A5556"/>
    </row>
    <row r="5557" spans="1:1" x14ac:dyDescent="0.25">
      <c r="A5557"/>
    </row>
    <row r="5558" spans="1:1" x14ac:dyDescent="0.25">
      <c r="A5558"/>
    </row>
    <row r="5559" spans="1:1" x14ac:dyDescent="0.25">
      <c r="A5559"/>
    </row>
    <row r="5560" spans="1:1" x14ac:dyDescent="0.25">
      <c r="A5560"/>
    </row>
    <row r="5561" spans="1:1" x14ac:dyDescent="0.25">
      <c r="A5561"/>
    </row>
    <row r="5562" spans="1:1" x14ac:dyDescent="0.25">
      <c r="A5562"/>
    </row>
    <row r="5563" spans="1:1" x14ac:dyDescent="0.25">
      <c r="A5563"/>
    </row>
    <row r="5564" spans="1:1" x14ac:dyDescent="0.25">
      <c r="A5564"/>
    </row>
    <row r="5565" spans="1:1" x14ac:dyDescent="0.25">
      <c r="A5565"/>
    </row>
    <row r="5566" spans="1:1" x14ac:dyDescent="0.25">
      <c r="A5566"/>
    </row>
    <row r="5567" spans="1:1" x14ac:dyDescent="0.25">
      <c r="A5567"/>
    </row>
    <row r="5568" spans="1:1" x14ac:dyDescent="0.25">
      <c r="A5568"/>
    </row>
    <row r="5569" spans="1:1" x14ac:dyDescent="0.25">
      <c r="A5569"/>
    </row>
    <row r="5570" spans="1:1" x14ac:dyDescent="0.25">
      <c r="A5570"/>
    </row>
    <row r="5571" spans="1:1" x14ac:dyDescent="0.25">
      <c r="A5571"/>
    </row>
    <row r="5572" spans="1:1" x14ac:dyDescent="0.25">
      <c r="A5572"/>
    </row>
    <row r="5573" spans="1:1" x14ac:dyDescent="0.25">
      <c r="A5573"/>
    </row>
    <row r="5574" spans="1:1" x14ac:dyDescent="0.25">
      <c r="A5574"/>
    </row>
    <row r="5575" spans="1:1" x14ac:dyDescent="0.25">
      <c r="A5575"/>
    </row>
    <row r="5576" spans="1:1" x14ac:dyDescent="0.25">
      <c r="A5576"/>
    </row>
    <row r="5577" spans="1:1" x14ac:dyDescent="0.25">
      <c r="A5577"/>
    </row>
    <row r="5578" spans="1:1" x14ac:dyDescent="0.25">
      <c r="A5578"/>
    </row>
    <row r="5579" spans="1:1" x14ac:dyDescent="0.25">
      <c r="A5579"/>
    </row>
    <row r="5580" spans="1:1" x14ac:dyDescent="0.25">
      <c r="A5580"/>
    </row>
    <row r="5581" spans="1:1" x14ac:dyDescent="0.25">
      <c r="A5581"/>
    </row>
    <row r="5582" spans="1:1" x14ac:dyDescent="0.25">
      <c r="A5582"/>
    </row>
    <row r="5583" spans="1:1" x14ac:dyDescent="0.25">
      <c r="A5583"/>
    </row>
    <row r="5584" spans="1:1" x14ac:dyDescent="0.25">
      <c r="A5584"/>
    </row>
    <row r="5585" spans="1:1" x14ac:dyDescent="0.25">
      <c r="A5585"/>
    </row>
    <row r="5586" spans="1:1" x14ac:dyDescent="0.25">
      <c r="A5586"/>
    </row>
    <row r="5587" spans="1:1" x14ac:dyDescent="0.25">
      <c r="A5587"/>
    </row>
    <row r="5588" spans="1:1" x14ac:dyDescent="0.25">
      <c r="A5588"/>
    </row>
    <row r="5589" spans="1:1" x14ac:dyDescent="0.25">
      <c r="A5589"/>
    </row>
    <row r="5590" spans="1:1" x14ac:dyDescent="0.25">
      <c r="A5590"/>
    </row>
    <row r="5591" spans="1:1" x14ac:dyDescent="0.25">
      <c r="A5591"/>
    </row>
    <row r="5592" spans="1:1" x14ac:dyDescent="0.25">
      <c r="A5592"/>
    </row>
    <row r="5593" spans="1:1" x14ac:dyDescent="0.25">
      <c r="A5593"/>
    </row>
    <row r="5594" spans="1:1" x14ac:dyDescent="0.25">
      <c r="A5594"/>
    </row>
    <row r="5595" spans="1:1" x14ac:dyDescent="0.25">
      <c r="A5595"/>
    </row>
    <row r="5596" spans="1:1" x14ac:dyDescent="0.25">
      <c r="A5596"/>
    </row>
    <row r="5597" spans="1:1" x14ac:dyDescent="0.25">
      <c r="A5597"/>
    </row>
    <row r="5598" spans="1:1" x14ac:dyDescent="0.25">
      <c r="A5598"/>
    </row>
    <row r="5599" spans="1:1" x14ac:dyDescent="0.25">
      <c r="A5599"/>
    </row>
    <row r="5600" spans="1:1" x14ac:dyDescent="0.25">
      <c r="A5600"/>
    </row>
    <row r="5601" spans="1:1" x14ac:dyDescent="0.25">
      <c r="A5601"/>
    </row>
    <row r="5602" spans="1:1" x14ac:dyDescent="0.25">
      <c r="A5602"/>
    </row>
    <row r="5603" spans="1:1" x14ac:dyDescent="0.25">
      <c r="A5603"/>
    </row>
    <row r="5604" spans="1:1" x14ac:dyDescent="0.25">
      <c r="A5604"/>
    </row>
    <row r="5605" spans="1:1" x14ac:dyDescent="0.25">
      <c r="A5605"/>
    </row>
    <row r="5606" spans="1:1" x14ac:dyDescent="0.25">
      <c r="A5606"/>
    </row>
    <row r="5607" spans="1:1" x14ac:dyDescent="0.25">
      <c r="A5607"/>
    </row>
    <row r="5608" spans="1:1" x14ac:dyDescent="0.25">
      <c r="A5608"/>
    </row>
    <row r="5609" spans="1:1" x14ac:dyDescent="0.25">
      <c r="A5609"/>
    </row>
    <row r="5610" spans="1:1" x14ac:dyDescent="0.25">
      <c r="A5610"/>
    </row>
    <row r="5611" spans="1:1" x14ac:dyDescent="0.25">
      <c r="A5611"/>
    </row>
    <row r="5612" spans="1:1" x14ac:dyDescent="0.25">
      <c r="A5612"/>
    </row>
    <row r="5613" spans="1:1" x14ac:dyDescent="0.25">
      <c r="A5613"/>
    </row>
    <row r="5614" spans="1:1" x14ac:dyDescent="0.25">
      <c r="A5614"/>
    </row>
    <row r="5615" spans="1:1" x14ac:dyDescent="0.25">
      <c r="A5615"/>
    </row>
    <row r="5616" spans="1:1" x14ac:dyDescent="0.25">
      <c r="A5616"/>
    </row>
    <row r="5617" spans="1:1" x14ac:dyDescent="0.25">
      <c r="A5617"/>
    </row>
    <row r="5618" spans="1:1" x14ac:dyDescent="0.25">
      <c r="A5618"/>
    </row>
    <row r="5619" spans="1:1" x14ac:dyDescent="0.25">
      <c r="A5619"/>
    </row>
    <row r="5620" spans="1:1" x14ac:dyDescent="0.25">
      <c r="A5620"/>
    </row>
    <row r="5621" spans="1:1" x14ac:dyDescent="0.25">
      <c r="A5621"/>
    </row>
    <row r="5622" spans="1:1" x14ac:dyDescent="0.25">
      <c r="A5622"/>
    </row>
    <row r="5623" spans="1:1" x14ac:dyDescent="0.25">
      <c r="A5623"/>
    </row>
    <row r="5624" spans="1:1" x14ac:dyDescent="0.25">
      <c r="A5624"/>
    </row>
    <row r="5625" spans="1:1" x14ac:dyDescent="0.25">
      <c r="A5625"/>
    </row>
    <row r="5626" spans="1:1" x14ac:dyDescent="0.25">
      <c r="A5626"/>
    </row>
    <row r="5627" spans="1:1" x14ac:dyDescent="0.25">
      <c r="A5627"/>
    </row>
    <row r="5628" spans="1:1" x14ac:dyDescent="0.25">
      <c r="A5628"/>
    </row>
    <row r="5629" spans="1:1" x14ac:dyDescent="0.25">
      <c r="A5629"/>
    </row>
    <row r="5630" spans="1:1" x14ac:dyDescent="0.25">
      <c r="A5630"/>
    </row>
    <row r="5631" spans="1:1" x14ac:dyDescent="0.25">
      <c r="A5631"/>
    </row>
    <row r="5632" spans="1:1" x14ac:dyDescent="0.25">
      <c r="A5632"/>
    </row>
    <row r="5633" spans="1:1" x14ac:dyDescent="0.25">
      <c r="A5633"/>
    </row>
    <row r="5634" spans="1:1" x14ac:dyDescent="0.25">
      <c r="A5634"/>
    </row>
    <row r="5635" spans="1:1" x14ac:dyDescent="0.25">
      <c r="A5635"/>
    </row>
    <row r="5636" spans="1:1" x14ac:dyDescent="0.25">
      <c r="A5636"/>
    </row>
    <row r="5637" spans="1:1" x14ac:dyDescent="0.25">
      <c r="A5637"/>
    </row>
    <row r="5638" spans="1:1" x14ac:dyDescent="0.25">
      <c r="A5638"/>
    </row>
    <row r="5639" spans="1:1" x14ac:dyDescent="0.25">
      <c r="A5639"/>
    </row>
    <row r="5640" spans="1:1" x14ac:dyDescent="0.25">
      <c r="A5640"/>
    </row>
    <row r="5641" spans="1:1" x14ac:dyDescent="0.25">
      <c r="A5641"/>
    </row>
    <row r="5642" spans="1:1" x14ac:dyDescent="0.25">
      <c r="A5642"/>
    </row>
    <row r="5643" spans="1:1" x14ac:dyDescent="0.25">
      <c r="A5643"/>
    </row>
    <row r="5644" spans="1:1" x14ac:dyDescent="0.25">
      <c r="A5644"/>
    </row>
    <row r="5645" spans="1:1" x14ac:dyDescent="0.25">
      <c r="A5645"/>
    </row>
    <row r="5646" spans="1:1" x14ac:dyDescent="0.25">
      <c r="A5646"/>
    </row>
    <row r="5647" spans="1:1" x14ac:dyDescent="0.25">
      <c r="A5647"/>
    </row>
    <row r="5648" spans="1:1" x14ac:dyDescent="0.25">
      <c r="A5648"/>
    </row>
    <row r="5649" spans="1:1" x14ac:dyDescent="0.25">
      <c r="A5649"/>
    </row>
    <row r="5650" spans="1:1" x14ac:dyDescent="0.25">
      <c r="A5650"/>
    </row>
    <row r="5651" spans="1:1" x14ac:dyDescent="0.25">
      <c r="A5651"/>
    </row>
    <row r="5652" spans="1:1" x14ac:dyDescent="0.25">
      <c r="A5652"/>
    </row>
    <row r="5653" spans="1:1" x14ac:dyDescent="0.25">
      <c r="A5653"/>
    </row>
    <row r="5654" spans="1:1" x14ac:dyDescent="0.25">
      <c r="A5654"/>
    </row>
    <row r="5655" spans="1:1" x14ac:dyDescent="0.25">
      <c r="A5655"/>
    </row>
    <row r="5656" spans="1:1" x14ac:dyDescent="0.25">
      <c r="A5656"/>
    </row>
    <row r="5657" spans="1:1" x14ac:dyDescent="0.25">
      <c r="A5657"/>
    </row>
    <row r="5658" spans="1:1" x14ac:dyDescent="0.25">
      <c r="A5658"/>
    </row>
    <row r="5659" spans="1:1" x14ac:dyDescent="0.25">
      <c r="A5659"/>
    </row>
    <row r="5660" spans="1:1" x14ac:dyDescent="0.25">
      <c r="A5660"/>
    </row>
    <row r="5661" spans="1:1" x14ac:dyDescent="0.25">
      <c r="A5661"/>
    </row>
    <row r="5662" spans="1:1" x14ac:dyDescent="0.25">
      <c r="A5662"/>
    </row>
    <row r="5663" spans="1:1" x14ac:dyDescent="0.25">
      <c r="A5663"/>
    </row>
    <row r="5664" spans="1:1" x14ac:dyDescent="0.25">
      <c r="A5664"/>
    </row>
    <row r="5665" spans="1:1" x14ac:dyDescent="0.25">
      <c r="A5665"/>
    </row>
    <row r="5666" spans="1:1" x14ac:dyDescent="0.25">
      <c r="A5666"/>
    </row>
    <row r="5667" spans="1:1" x14ac:dyDescent="0.25">
      <c r="A5667"/>
    </row>
    <row r="5668" spans="1:1" x14ac:dyDescent="0.25">
      <c r="A5668"/>
    </row>
    <row r="5669" spans="1:1" x14ac:dyDescent="0.25">
      <c r="A5669"/>
    </row>
    <row r="5670" spans="1:1" x14ac:dyDescent="0.25">
      <c r="A5670"/>
    </row>
    <row r="5671" spans="1:1" x14ac:dyDescent="0.25">
      <c r="A5671"/>
    </row>
    <row r="5672" spans="1:1" x14ac:dyDescent="0.25">
      <c r="A5672"/>
    </row>
    <row r="5673" spans="1:1" x14ac:dyDescent="0.25">
      <c r="A5673"/>
    </row>
    <row r="5674" spans="1:1" x14ac:dyDescent="0.25">
      <c r="A5674"/>
    </row>
    <row r="5675" spans="1:1" x14ac:dyDescent="0.25">
      <c r="A5675"/>
    </row>
    <row r="5676" spans="1:1" x14ac:dyDescent="0.25">
      <c r="A5676"/>
    </row>
    <row r="5677" spans="1:1" x14ac:dyDescent="0.25">
      <c r="A5677"/>
    </row>
    <row r="5678" spans="1:1" x14ac:dyDescent="0.25">
      <c r="A5678"/>
    </row>
    <row r="5679" spans="1:1" x14ac:dyDescent="0.25">
      <c r="A5679"/>
    </row>
    <row r="5680" spans="1:1" x14ac:dyDescent="0.25">
      <c r="A5680"/>
    </row>
    <row r="5681" spans="1:1" x14ac:dyDescent="0.25">
      <c r="A5681"/>
    </row>
    <row r="5682" spans="1:1" x14ac:dyDescent="0.25">
      <c r="A5682"/>
    </row>
    <row r="5683" spans="1:1" x14ac:dyDescent="0.25">
      <c r="A5683"/>
    </row>
    <row r="5684" spans="1:1" x14ac:dyDescent="0.25">
      <c r="A5684"/>
    </row>
    <row r="5685" spans="1:1" x14ac:dyDescent="0.25">
      <c r="A5685"/>
    </row>
    <row r="5686" spans="1:1" x14ac:dyDescent="0.25">
      <c r="A5686"/>
    </row>
    <row r="5687" spans="1:1" x14ac:dyDescent="0.25">
      <c r="A5687"/>
    </row>
    <row r="5688" spans="1:1" x14ac:dyDescent="0.25">
      <c r="A5688"/>
    </row>
    <row r="5689" spans="1:1" x14ac:dyDescent="0.25">
      <c r="A5689"/>
    </row>
    <row r="5690" spans="1:1" x14ac:dyDescent="0.25">
      <c r="A5690"/>
    </row>
    <row r="5691" spans="1:1" x14ac:dyDescent="0.25">
      <c r="A5691"/>
    </row>
    <row r="5692" spans="1:1" x14ac:dyDescent="0.25">
      <c r="A5692"/>
    </row>
    <row r="5693" spans="1:1" x14ac:dyDescent="0.25">
      <c r="A5693"/>
    </row>
    <row r="5694" spans="1:1" x14ac:dyDescent="0.25">
      <c r="A5694"/>
    </row>
    <row r="5695" spans="1:1" x14ac:dyDescent="0.25">
      <c r="A5695"/>
    </row>
    <row r="5696" spans="1:1" x14ac:dyDescent="0.25">
      <c r="A5696"/>
    </row>
    <row r="5697" spans="1:1" x14ac:dyDescent="0.25">
      <c r="A5697"/>
    </row>
    <row r="5698" spans="1:1" x14ac:dyDescent="0.25">
      <c r="A5698"/>
    </row>
    <row r="5699" spans="1:1" x14ac:dyDescent="0.25">
      <c r="A5699"/>
    </row>
    <row r="5700" spans="1:1" x14ac:dyDescent="0.25">
      <c r="A5700"/>
    </row>
    <row r="5701" spans="1:1" x14ac:dyDescent="0.25">
      <c r="A5701"/>
    </row>
    <row r="5702" spans="1:1" x14ac:dyDescent="0.25">
      <c r="A5702"/>
    </row>
    <row r="5703" spans="1:1" x14ac:dyDescent="0.25">
      <c r="A5703"/>
    </row>
    <row r="5704" spans="1:1" x14ac:dyDescent="0.25">
      <c r="A5704"/>
    </row>
    <row r="5705" spans="1:1" x14ac:dyDescent="0.25">
      <c r="A5705"/>
    </row>
    <row r="5706" spans="1:1" x14ac:dyDescent="0.25">
      <c r="A5706"/>
    </row>
    <row r="5707" spans="1:1" x14ac:dyDescent="0.25">
      <c r="A5707"/>
    </row>
    <row r="5708" spans="1:1" x14ac:dyDescent="0.25">
      <c r="A5708"/>
    </row>
    <row r="5709" spans="1:1" x14ac:dyDescent="0.25">
      <c r="A5709"/>
    </row>
    <row r="5710" spans="1:1" x14ac:dyDescent="0.25">
      <c r="A5710"/>
    </row>
    <row r="5711" spans="1:1" x14ac:dyDescent="0.25">
      <c r="A5711"/>
    </row>
    <row r="5712" spans="1:1" x14ac:dyDescent="0.25">
      <c r="A5712"/>
    </row>
    <row r="5713" spans="1:1" x14ac:dyDescent="0.25">
      <c r="A5713"/>
    </row>
    <row r="5714" spans="1:1" x14ac:dyDescent="0.25">
      <c r="A5714"/>
    </row>
    <row r="5715" spans="1:1" x14ac:dyDescent="0.25">
      <c r="A5715"/>
    </row>
    <row r="5716" spans="1:1" x14ac:dyDescent="0.25">
      <c r="A5716"/>
    </row>
    <row r="5717" spans="1:1" x14ac:dyDescent="0.25">
      <c r="A5717"/>
    </row>
    <row r="5718" spans="1:1" x14ac:dyDescent="0.25">
      <c r="A5718"/>
    </row>
    <row r="5719" spans="1:1" x14ac:dyDescent="0.25">
      <c r="A5719"/>
    </row>
    <row r="5720" spans="1:1" x14ac:dyDescent="0.25">
      <c r="A5720"/>
    </row>
    <row r="5721" spans="1:1" x14ac:dyDescent="0.25">
      <c r="A5721"/>
    </row>
    <row r="5722" spans="1:1" x14ac:dyDescent="0.25">
      <c r="A5722"/>
    </row>
    <row r="5723" spans="1:1" x14ac:dyDescent="0.25">
      <c r="A5723"/>
    </row>
    <row r="5724" spans="1:1" x14ac:dyDescent="0.25">
      <c r="A5724"/>
    </row>
    <row r="5725" spans="1:1" x14ac:dyDescent="0.25">
      <c r="A5725"/>
    </row>
    <row r="5726" spans="1:1" x14ac:dyDescent="0.25">
      <c r="A5726"/>
    </row>
    <row r="5727" spans="1:1" x14ac:dyDescent="0.25">
      <c r="A5727"/>
    </row>
    <row r="5728" spans="1:1" x14ac:dyDescent="0.25">
      <c r="A5728"/>
    </row>
    <row r="5729" spans="1:1" x14ac:dyDescent="0.25">
      <c r="A5729"/>
    </row>
    <row r="5730" spans="1:1" x14ac:dyDescent="0.25">
      <c r="A5730"/>
    </row>
    <row r="5731" spans="1:1" x14ac:dyDescent="0.25">
      <c r="A5731"/>
    </row>
    <row r="5732" spans="1:1" x14ac:dyDescent="0.25">
      <c r="A5732"/>
    </row>
    <row r="5733" spans="1:1" x14ac:dyDescent="0.25">
      <c r="A5733"/>
    </row>
    <row r="5734" spans="1:1" x14ac:dyDescent="0.25">
      <c r="A5734"/>
    </row>
    <row r="5735" spans="1:1" x14ac:dyDescent="0.25">
      <c r="A5735"/>
    </row>
    <row r="5736" spans="1:1" x14ac:dyDescent="0.25">
      <c r="A5736"/>
    </row>
    <row r="5737" spans="1:1" x14ac:dyDescent="0.25">
      <c r="A5737"/>
    </row>
    <row r="5738" spans="1:1" x14ac:dyDescent="0.25">
      <c r="A5738"/>
    </row>
    <row r="5739" spans="1:1" x14ac:dyDescent="0.25">
      <c r="A5739"/>
    </row>
    <row r="5740" spans="1:1" x14ac:dyDescent="0.25">
      <c r="A5740"/>
    </row>
    <row r="5741" spans="1:1" x14ac:dyDescent="0.25">
      <c r="A5741"/>
    </row>
    <row r="5742" spans="1:1" x14ac:dyDescent="0.25">
      <c r="A5742"/>
    </row>
    <row r="5743" spans="1:1" x14ac:dyDescent="0.25">
      <c r="A5743"/>
    </row>
    <row r="5744" spans="1:1" x14ac:dyDescent="0.25">
      <c r="A5744"/>
    </row>
    <row r="5745" spans="1:1" x14ac:dyDescent="0.25">
      <c r="A5745"/>
    </row>
    <row r="5746" spans="1:1" x14ac:dyDescent="0.25">
      <c r="A5746"/>
    </row>
    <row r="5747" spans="1:1" x14ac:dyDescent="0.25">
      <c r="A5747"/>
    </row>
    <row r="5748" spans="1:1" x14ac:dyDescent="0.25">
      <c r="A5748"/>
    </row>
    <row r="5749" spans="1:1" x14ac:dyDescent="0.25">
      <c r="A5749"/>
    </row>
    <row r="5750" spans="1:1" x14ac:dyDescent="0.25">
      <c r="A5750"/>
    </row>
    <row r="5751" spans="1:1" x14ac:dyDescent="0.25">
      <c r="A5751"/>
    </row>
    <row r="5752" spans="1:1" x14ac:dyDescent="0.25">
      <c r="A5752"/>
    </row>
    <row r="5753" spans="1:1" x14ac:dyDescent="0.25">
      <c r="A5753"/>
    </row>
    <row r="5754" spans="1:1" x14ac:dyDescent="0.25">
      <c r="A5754"/>
    </row>
    <row r="5755" spans="1:1" x14ac:dyDescent="0.25">
      <c r="A5755"/>
    </row>
    <row r="5756" spans="1:1" x14ac:dyDescent="0.25">
      <c r="A5756"/>
    </row>
    <row r="5757" spans="1:1" x14ac:dyDescent="0.25">
      <c r="A5757"/>
    </row>
    <row r="5758" spans="1:1" x14ac:dyDescent="0.25">
      <c r="A5758"/>
    </row>
    <row r="5759" spans="1:1" x14ac:dyDescent="0.25">
      <c r="A5759"/>
    </row>
    <row r="5760" spans="1:1" x14ac:dyDescent="0.25">
      <c r="A5760"/>
    </row>
    <row r="5761" spans="1:1" x14ac:dyDescent="0.25">
      <c r="A5761"/>
    </row>
    <row r="5762" spans="1:1" x14ac:dyDescent="0.25">
      <c r="A5762"/>
    </row>
    <row r="5763" spans="1:1" x14ac:dyDescent="0.25">
      <c r="A5763"/>
    </row>
    <row r="5764" spans="1:1" x14ac:dyDescent="0.25">
      <c r="A5764"/>
    </row>
    <row r="5765" spans="1:1" x14ac:dyDescent="0.25">
      <c r="A5765"/>
    </row>
    <row r="5766" spans="1:1" x14ac:dyDescent="0.25">
      <c r="A5766"/>
    </row>
    <row r="5767" spans="1:1" x14ac:dyDescent="0.25">
      <c r="A5767"/>
    </row>
    <row r="5768" spans="1:1" x14ac:dyDescent="0.25">
      <c r="A5768"/>
    </row>
    <row r="5769" spans="1:1" x14ac:dyDescent="0.25">
      <c r="A5769"/>
    </row>
    <row r="5770" spans="1:1" x14ac:dyDescent="0.25">
      <c r="A5770"/>
    </row>
    <row r="5771" spans="1:1" x14ac:dyDescent="0.25">
      <c r="A5771"/>
    </row>
    <row r="5772" spans="1:1" x14ac:dyDescent="0.25">
      <c r="A5772"/>
    </row>
    <row r="5773" spans="1:1" x14ac:dyDescent="0.25">
      <c r="A5773"/>
    </row>
    <row r="5774" spans="1:1" x14ac:dyDescent="0.25">
      <c r="A5774"/>
    </row>
    <row r="5775" spans="1:1" x14ac:dyDescent="0.25">
      <c r="A5775"/>
    </row>
    <row r="5776" spans="1:1" x14ac:dyDescent="0.25">
      <c r="A5776"/>
    </row>
    <row r="5777" spans="1:1" x14ac:dyDescent="0.25">
      <c r="A5777"/>
    </row>
    <row r="5778" spans="1:1" x14ac:dyDescent="0.25">
      <c r="A5778"/>
    </row>
    <row r="5779" spans="1:1" x14ac:dyDescent="0.25">
      <c r="A5779"/>
    </row>
    <row r="5780" spans="1:1" x14ac:dyDescent="0.25">
      <c r="A5780"/>
    </row>
    <row r="5781" spans="1:1" x14ac:dyDescent="0.25">
      <c r="A5781"/>
    </row>
    <row r="5782" spans="1:1" x14ac:dyDescent="0.25">
      <c r="A5782"/>
    </row>
    <row r="5783" spans="1:1" x14ac:dyDescent="0.25">
      <c r="A5783"/>
    </row>
    <row r="5784" spans="1:1" x14ac:dyDescent="0.25">
      <c r="A5784"/>
    </row>
    <row r="5785" spans="1:1" x14ac:dyDescent="0.25">
      <c r="A5785"/>
    </row>
    <row r="5786" spans="1:1" x14ac:dyDescent="0.25">
      <c r="A5786"/>
    </row>
    <row r="5787" spans="1:1" x14ac:dyDescent="0.25">
      <c r="A5787"/>
    </row>
    <row r="5788" spans="1:1" x14ac:dyDescent="0.25">
      <c r="A5788"/>
    </row>
    <row r="5789" spans="1:1" x14ac:dyDescent="0.25">
      <c r="A5789"/>
    </row>
    <row r="5790" spans="1:1" x14ac:dyDescent="0.25">
      <c r="A5790"/>
    </row>
    <row r="5791" spans="1:1" x14ac:dyDescent="0.25">
      <c r="A5791"/>
    </row>
    <row r="5792" spans="1:1" x14ac:dyDescent="0.25">
      <c r="A5792"/>
    </row>
    <row r="5793" spans="1:1" x14ac:dyDescent="0.25">
      <c r="A5793"/>
    </row>
    <row r="5794" spans="1:1" x14ac:dyDescent="0.25">
      <c r="A5794"/>
    </row>
    <row r="5795" spans="1:1" x14ac:dyDescent="0.25">
      <c r="A5795"/>
    </row>
    <row r="5796" spans="1:1" x14ac:dyDescent="0.25">
      <c r="A5796"/>
    </row>
    <row r="5797" spans="1:1" x14ac:dyDescent="0.25">
      <c r="A5797"/>
    </row>
    <row r="5798" spans="1:1" x14ac:dyDescent="0.25">
      <c r="A5798"/>
    </row>
    <row r="5799" spans="1:1" x14ac:dyDescent="0.25">
      <c r="A5799"/>
    </row>
    <row r="5800" spans="1:1" x14ac:dyDescent="0.25">
      <c r="A5800"/>
    </row>
    <row r="5801" spans="1:1" x14ac:dyDescent="0.25">
      <c r="A5801"/>
    </row>
    <row r="5802" spans="1:1" x14ac:dyDescent="0.25">
      <c r="A5802"/>
    </row>
    <row r="5803" spans="1:1" x14ac:dyDescent="0.25">
      <c r="A5803"/>
    </row>
    <row r="5804" spans="1:1" x14ac:dyDescent="0.25">
      <c r="A5804"/>
    </row>
    <row r="5805" spans="1:1" x14ac:dyDescent="0.25">
      <c r="A5805"/>
    </row>
    <row r="5806" spans="1:1" x14ac:dyDescent="0.25">
      <c r="A5806"/>
    </row>
    <row r="5807" spans="1:1" x14ac:dyDescent="0.25">
      <c r="A5807"/>
    </row>
    <row r="5808" spans="1:1" x14ac:dyDescent="0.25">
      <c r="A5808"/>
    </row>
    <row r="5809" spans="1:1" x14ac:dyDescent="0.25">
      <c r="A5809"/>
    </row>
    <row r="5810" spans="1:1" x14ac:dyDescent="0.25">
      <c r="A5810"/>
    </row>
    <row r="5811" spans="1:1" x14ac:dyDescent="0.25">
      <c r="A5811"/>
    </row>
    <row r="5812" spans="1:1" x14ac:dyDescent="0.25">
      <c r="A5812"/>
    </row>
    <row r="5813" spans="1:1" x14ac:dyDescent="0.25">
      <c r="A5813"/>
    </row>
    <row r="5814" spans="1:1" x14ac:dyDescent="0.25">
      <c r="A5814"/>
    </row>
    <row r="5815" spans="1:1" x14ac:dyDescent="0.25">
      <c r="A5815"/>
    </row>
    <row r="5816" spans="1:1" x14ac:dyDescent="0.25">
      <c r="A5816"/>
    </row>
    <row r="5817" spans="1:1" x14ac:dyDescent="0.25">
      <c r="A5817"/>
    </row>
    <row r="5818" spans="1:1" x14ac:dyDescent="0.25">
      <c r="A5818"/>
    </row>
    <row r="5819" spans="1:1" x14ac:dyDescent="0.25">
      <c r="A5819"/>
    </row>
    <row r="5820" spans="1:1" x14ac:dyDescent="0.25">
      <c r="A5820"/>
    </row>
    <row r="5821" spans="1:1" x14ac:dyDescent="0.25">
      <c r="A5821"/>
    </row>
    <row r="5822" spans="1:1" x14ac:dyDescent="0.25">
      <c r="A5822"/>
    </row>
    <row r="5823" spans="1:1" x14ac:dyDescent="0.25">
      <c r="A5823"/>
    </row>
    <row r="5824" spans="1:1" x14ac:dyDescent="0.25">
      <c r="A5824"/>
    </row>
    <row r="5825" spans="1:1" x14ac:dyDescent="0.25">
      <c r="A5825"/>
    </row>
    <row r="5826" spans="1:1" x14ac:dyDescent="0.25">
      <c r="A5826"/>
    </row>
    <row r="5827" spans="1:1" x14ac:dyDescent="0.25">
      <c r="A5827"/>
    </row>
    <row r="5828" spans="1:1" x14ac:dyDescent="0.25">
      <c r="A5828"/>
    </row>
    <row r="5829" spans="1:1" x14ac:dyDescent="0.25">
      <c r="A5829"/>
    </row>
    <row r="5830" spans="1:1" x14ac:dyDescent="0.25">
      <c r="A5830"/>
    </row>
    <row r="5831" spans="1:1" x14ac:dyDescent="0.25">
      <c r="A5831"/>
    </row>
    <row r="5832" spans="1:1" x14ac:dyDescent="0.25">
      <c r="A5832"/>
    </row>
    <row r="5833" spans="1:1" x14ac:dyDescent="0.25">
      <c r="A5833"/>
    </row>
    <row r="5834" spans="1:1" x14ac:dyDescent="0.25">
      <c r="A5834"/>
    </row>
    <row r="5835" spans="1:1" x14ac:dyDescent="0.25">
      <c r="A5835"/>
    </row>
    <row r="5836" spans="1:1" x14ac:dyDescent="0.25">
      <c r="A5836"/>
    </row>
    <row r="5837" spans="1:1" x14ac:dyDescent="0.25">
      <c r="A5837"/>
    </row>
    <row r="5838" spans="1:1" x14ac:dyDescent="0.25">
      <c r="A5838"/>
    </row>
    <row r="5839" spans="1:1" x14ac:dyDescent="0.25">
      <c r="A5839"/>
    </row>
    <row r="5840" spans="1:1" x14ac:dyDescent="0.25">
      <c r="A5840"/>
    </row>
    <row r="5841" spans="1:1" x14ac:dyDescent="0.25">
      <c r="A5841"/>
    </row>
    <row r="5842" spans="1:1" x14ac:dyDescent="0.25">
      <c r="A5842"/>
    </row>
    <row r="5843" spans="1:1" x14ac:dyDescent="0.25">
      <c r="A5843"/>
    </row>
    <row r="5844" spans="1:1" x14ac:dyDescent="0.25">
      <c r="A5844"/>
    </row>
    <row r="5845" spans="1:1" x14ac:dyDescent="0.25">
      <c r="A5845"/>
    </row>
    <row r="5846" spans="1:1" x14ac:dyDescent="0.25">
      <c r="A5846"/>
    </row>
    <row r="5847" spans="1:1" x14ac:dyDescent="0.25">
      <c r="A5847"/>
    </row>
    <row r="5848" spans="1:1" x14ac:dyDescent="0.25">
      <c r="A5848"/>
    </row>
    <row r="5849" spans="1:1" x14ac:dyDescent="0.25">
      <c r="A5849"/>
    </row>
    <row r="5850" spans="1:1" x14ac:dyDescent="0.25">
      <c r="A5850"/>
    </row>
    <row r="5851" spans="1:1" x14ac:dyDescent="0.25">
      <c r="A5851"/>
    </row>
    <row r="5852" spans="1:1" x14ac:dyDescent="0.25">
      <c r="A5852"/>
    </row>
    <row r="5853" spans="1:1" x14ac:dyDescent="0.25">
      <c r="A5853"/>
    </row>
    <row r="5854" spans="1:1" x14ac:dyDescent="0.25">
      <c r="A5854"/>
    </row>
    <row r="5855" spans="1:1" x14ac:dyDescent="0.25">
      <c r="A5855"/>
    </row>
    <row r="5856" spans="1:1" x14ac:dyDescent="0.25">
      <c r="A5856"/>
    </row>
    <row r="5857" spans="1:1" x14ac:dyDescent="0.25">
      <c r="A5857"/>
    </row>
    <row r="5858" spans="1:1" x14ac:dyDescent="0.25">
      <c r="A5858"/>
    </row>
    <row r="5859" spans="1:1" x14ac:dyDescent="0.25">
      <c r="A5859"/>
    </row>
    <row r="5860" spans="1:1" x14ac:dyDescent="0.25">
      <c r="A5860"/>
    </row>
    <row r="5861" spans="1:1" x14ac:dyDescent="0.25">
      <c r="A5861"/>
    </row>
    <row r="5862" spans="1:1" x14ac:dyDescent="0.25">
      <c r="A5862"/>
    </row>
    <row r="5863" spans="1:1" x14ac:dyDescent="0.25">
      <c r="A5863"/>
    </row>
    <row r="5864" spans="1:1" x14ac:dyDescent="0.25">
      <c r="A5864"/>
    </row>
    <row r="5865" spans="1:1" x14ac:dyDescent="0.25">
      <c r="A5865"/>
    </row>
    <row r="5866" spans="1:1" x14ac:dyDescent="0.25">
      <c r="A5866"/>
    </row>
    <row r="5867" spans="1:1" x14ac:dyDescent="0.25">
      <c r="A5867"/>
    </row>
    <row r="5868" spans="1:1" x14ac:dyDescent="0.25">
      <c r="A5868"/>
    </row>
    <row r="5869" spans="1:1" x14ac:dyDescent="0.25">
      <c r="A5869"/>
    </row>
    <row r="5870" spans="1:1" x14ac:dyDescent="0.25">
      <c r="A5870"/>
    </row>
    <row r="5871" spans="1:1" x14ac:dyDescent="0.25">
      <c r="A5871"/>
    </row>
    <row r="5872" spans="1:1" x14ac:dyDescent="0.25">
      <c r="A5872"/>
    </row>
    <row r="5873" spans="1:1" x14ac:dyDescent="0.25">
      <c r="A5873"/>
    </row>
    <row r="5874" spans="1:1" x14ac:dyDescent="0.25">
      <c r="A5874"/>
    </row>
    <row r="5875" spans="1:1" x14ac:dyDescent="0.25">
      <c r="A5875"/>
    </row>
    <row r="5876" spans="1:1" x14ac:dyDescent="0.25">
      <c r="A5876"/>
    </row>
    <row r="5877" spans="1:1" x14ac:dyDescent="0.25">
      <c r="A5877"/>
    </row>
    <row r="5878" spans="1:1" x14ac:dyDescent="0.25">
      <c r="A5878"/>
    </row>
    <row r="5879" spans="1:1" x14ac:dyDescent="0.25">
      <c r="A5879"/>
    </row>
    <row r="5880" spans="1:1" x14ac:dyDescent="0.25">
      <c r="A5880"/>
    </row>
    <row r="5881" spans="1:1" x14ac:dyDescent="0.25">
      <c r="A5881"/>
    </row>
    <row r="5882" spans="1:1" x14ac:dyDescent="0.25">
      <c r="A5882"/>
    </row>
    <row r="5883" spans="1:1" x14ac:dyDescent="0.25">
      <c r="A5883"/>
    </row>
    <row r="5884" spans="1:1" x14ac:dyDescent="0.25">
      <c r="A5884"/>
    </row>
    <row r="5885" spans="1:1" x14ac:dyDescent="0.25">
      <c r="A5885"/>
    </row>
    <row r="5886" spans="1:1" x14ac:dyDescent="0.25">
      <c r="A5886"/>
    </row>
    <row r="5887" spans="1:1" x14ac:dyDescent="0.25">
      <c r="A5887"/>
    </row>
    <row r="5888" spans="1:1" x14ac:dyDescent="0.25">
      <c r="A5888"/>
    </row>
    <row r="5889" spans="1:1" x14ac:dyDescent="0.25">
      <c r="A5889"/>
    </row>
    <row r="5890" spans="1:1" x14ac:dyDescent="0.25">
      <c r="A5890"/>
    </row>
    <row r="5891" spans="1:1" x14ac:dyDescent="0.25">
      <c r="A5891"/>
    </row>
    <row r="5892" spans="1:1" x14ac:dyDescent="0.25">
      <c r="A5892"/>
    </row>
    <row r="5893" spans="1:1" x14ac:dyDescent="0.25">
      <c r="A5893"/>
    </row>
    <row r="5894" spans="1:1" x14ac:dyDescent="0.25">
      <c r="A5894"/>
    </row>
    <row r="5895" spans="1:1" x14ac:dyDescent="0.25">
      <c r="A5895"/>
    </row>
    <row r="5896" spans="1:1" x14ac:dyDescent="0.25">
      <c r="A5896"/>
    </row>
    <row r="5897" spans="1:1" x14ac:dyDescent="0.25">
      <c r="A5897"/>
    </row>
    <row r="5898" spans="1:1" x14ac:dyDescent="0.25">
      <c r="A5898"/>
    </row>
    <row r="5899" spans="1:1" x14ac:dyDescent="0.25">
      <c r="A5899"/>
    </row>
    <row r="5900" spans="1:1" x14ac:dyDescent="0.25">
      <c r="A5900"/>
    </row>
    <row r="5901" spans="1:1" x14ac:dyDescent="0.25">
      <c r="A5901"/>
    </row>
    <row r="5902" spans="1:1" x14ac:dyDescent="0.25">
      <c r="A5902"/>
    </row>
    <row r="5903" spans="1:1" x14ac:dyDescent="0.25">
      <c r="A5903"/>
    </row>
    <row r="5904" spans="1:1" x14ac:dyDescent="0.25">
      <c r="A5904"/>
    </row>
    <row r="5905" spans="1:1" x14ac:dyDescent="0.25">
      <c r="A5905"/>
    </row>
    <row r="5906" spans="1:1" x14ac:dyDescent="0.25">
      <c r="A5906"/>
    </row>
    <row r="5907" spans="1:1" x14ac:dyDescent="0.25">
      <c r="A5907"/>
    </row>
    <row r="5908" spans="1:1" x14ac:dyDescent="0.25">
      <c r="A5908"/>
    </row>
    <row r="5909" spans="1:1" x14ac:dyDescent="0.25">
      <c r="A5909"/>
    </row>
    <row r="5910" spans="1:1" x14ac:dyDescent="0.25">
      <c r="A5910"/>
    </row>
    <row r="5911" spans="1:1" x14ac:dyDescent="0.25">
      <c r="A5911"/>
    </row>
    <row r="5912" spans="1:1" x14ac:dyDescent="0.25">
      <c r="A5912"/>
    </row>
    <row r="5913" spans="1:1" x14ac:dyDescent="0.25">
      <c r="A5913"/>
    </row>
    <row r="5914" spans="1:1" x14ac:dyDescent="0.25">
      <c r="A5914"/>
    </row>
    <row r="5915" spans="1:1" x14ac:dyDescent="0.25">
      <c r="A5915"/>
    </row>
    <row r="5916" spans="1:1" x14ac:dyDescent="0.25">
      <c r="A5916"/>
    </row>
    <row r="5917" spans="1:1" x14ac:dyDescent="0.25">
      <c r="A5917"/>
    </row>
    <row r="5918" spans="1:1" x14ac:dyDescent="0.25">
      <c r="A5918"/>
    </row>
    <row r="5919" spans="1:1" x14ac:dyDescent="0.25">
      <c r="A5919"/>
    </row>
    <row r="5920" spans="1:1" x14ac:dyDescent="0.25">
      <c r="A5920"/>
    </row>
    <row r="5921" spans="1:1" x14ac:dyDescent="0.25">
      <c r="A5921"/>
    </row>
    <row r="5922" spans="1:1" x14ac:dyDescent="0.25">
      <c r="A5922"/>
    </row>
    <row r="5923" spans="1:1" x14ac:dyDescent="0.25">
      <c r="A5923"/>
    </row>
    <row r="5924" spans="1:1" x14ac:dyDescent="0.25">
      <c r="A5924"/>
    </row>
    <row r="5925" spans="1:1" x14ac:dyDescent="0.25">
      <c r="A5925"/>
    </row>
    <row r="5926" spans="1:1" x14ac:dyDescent="0.25">
      <c r="A5926"/>
    </row>
    <row r="5927" spans="1:1" x14ac:dyDescent="0.25">
      <c r="A5927"/>
    </row>
    <row r="5928" spans="1:1" x14ac:dyDescent="0.25">
      <c r="A5928"/>
    </row>
    <row r="5929" spans="1:1" x14ac:dyDescent="0.25">
      <c r="A5929"/>
    </row>
    <row r="5930" spans="1:1" x14ac:dyDescent="0.25">
      <c r="A5930"/>
    </row>
    <row r="5931" spans="1:1" x14ac:dyDescent="0.25">
      <c r="A5931"/>
    </row>
    <row r="5932" spans="1:1" x14ac:dyDescent="0.25">
      <c r="A5932"/>
    </row>
    <row r="5933" spans="1:1" x14ac:dyDescent="0.25">
      <c r="A5933"/>
    </row>
    <row r="5934" spans="1:1" x14ac:dyDescent="0.25">
      <c r="A5934"/>
    </row>
    <row r="5935" spans="1:1" x14ac:dyDescent="0.25">
      <c r="A5935"/>
    </row>
    <row r="5936" spans="1:1" x14ac:dyDescent="0.25">
      <c r="A5936"/>
    </row>
    <row r="5937" spans="1:1" x14ac:dyDescent="0.25">
      <c r="A5937"/>
    </row>
    <row r="5938" spans="1:1" x14ac:dyDescent="0.25">
      <c r="A5938"/>
    </row>
    <row r="5939" spans="1:1" x14ac:dyDescent="0.25">
      <c r="A5939"/>
    </row>
    <row r="5940" spans="1:1" x14ac:dyDescent="0.25">
      <c r="A5940"/>
    </row>
    <row r="5941" spans="1:1" x14ac:dyDescent="0.25">
      <c r="A5941"/>
    </row>
    <row r="5942" spans="1:1" x14ac:dyDescent="0.25">
      <c r="A5942"/>
    </row>
    <row r="5943" spans="1:1" x14ac:dyDescent="0.25">
      <c r="A5943"/>
    </row>
    <row r="5944" spans="1:1" x14ac:dyDescent="0.25">
      <c r="A5944"/>
    </row>
    <row r="5945" spans="1:1" x14ac:dyDescent="0.25">
      <c r="A5945"/>
    </row>
    <row r="5946" spans="1:1" x14ac:dyDescent="0.25">
      <c r="A5946"/>
    </row>
    <row r="5947" spans="1:1" x14ac:dyDescent="0.25">
      <c r="A5947"/>
    </row>
    <row r="5948" spans="1:1" x14ac:dyDescent="0.25">
      <c r="A5948"/>
    </row>
    <row r="5949" spans="1:1" x14ac:dyDescent="0.25">
      <c r="A5949"/>
    </row>
    <row r="5950" spans="1:1" x14ac:dyDescent="0.25">
      <c r="A5950"/>
    </row>
    <row r="5951" spans="1:1" x14ac:dyDescent="0.25">
      <c r="A5951"/>
    </row>
    <row r="5952" spans="1:1" x14ac:dyDescent="0.25">
      <c r="A5952"/>
    </row>
    <row r="5953" spans="1:1" x14ac:dyDescent="0.25">
      <c r="A5953"/>
    </row>
    <row r="5954" spans="1:1" x14ac:dyDescent="0.25">
      <c r="A5954"/>
    </row>
    <row r="5955" spans="1:1" x14ac:dyDescent="0.25">
      <c r="A5955"/>
    </row>
    <row r="5956" spans="1:1" x14ac:dyDescent="0.25">
      <c r="A5956"/>
    </row>
    <row r="5957" spans="1:1" x14ac:dyDescent="0.25">
      <c r="A5957"/>
    </row>
    <row r="5958" spans="1:1" x14ac:dyDescent="0.25">
      <c r="A5958"/>
    </row>
    <row r="5959" spans="1:1" x14ac:dyDescent="0.25">
      <c r="A5959"/>
    </row>
    <row r="5960" spans="1:1" x14ac:dyDescent="0.25">
      <c r="A5960"/>
    </row>
    <row r="5961" spans="1:1" x14ac:dyDescent="0.25">
      <c r="A5961"/>
    </row>
    <row r="5962" spans="1:1" x14ac:dyDescent="0.25">
      <c r="A5962"/>
    </row>
    <row r="5963" spans="1:1" x14ac:dyDescent="0.25">
      <c r="A5963"/>
    </row>
    <row r="5964" spans="1:1" x14ac:dyDescent="0.25">
      <c r="A5964"/>
    </row>
    <row r="5965" spans="1:1" x14ac:dyDescent="0.25">
      <c r="A5965"/>
    </row>
    <row r="5966" spans="1:1" x14ac:dyDescent="0.25">
      <c r="A5966"/>
    </row>
    <row r="5967" spans="1:1" x14ac:dyDescent="0.25">
      <c r="A5967"/>
    </row>
    <row r="5968" spans="1:1" x14ac:dyDescent="0.25">
      <c r="A5968"/>
    </row>
    <row r="5969" spans="1:1" x14ac:dyDescent="0.25">
      <c r="A5969"/>
    </row>
    <row r="5970" spans="1:1" x14ac:dyDescent="0.25">
      <c r="A5970"/>
    </row>
    <row r="5971" spans="1:1" x14ac:dyDescent="0.25">
      <c r="A5971"/>
    </row>
    <row r="5972" spans="1:1" x14ac:dyDescent="0.25">
      <c r="A5972"/>
    </row>
    <row r="5973" spans="1:1" x14ac:dyDescent="0.25">
      <c r="A5973"/>
    </row>
    <row r="5974" spans="1:1" x14ac:dyDescent="0.25">
      <c r="A5974"/>
    </row>
    <row r="5975" spans="1:1" x14ac:dyDescent="0.25">
      <c r="A5975"/>
    </row>
    <row r="5976" spans="1:1" x14ac:dyDescent="0.25">
      <c r="A5976"/>
    </row>
    <row r="5977" spans="1:1" x14ac:dyDescent="0.25">
      <c r="A5977"/>
    </row>
    <row r="5978" spans="1:1" x14ac:dyDescent="0.25">
      <c r="A5978"/>
    </row>
    <row r="5979" spans="1:1" x14ac:dyDescent="0.25">
      <c r="A5979"/>
    </row>
    <row r="5980" spans="1:1" x14ac:dyDescent="0.25">
      <c r="A5980"/>
    </row>
    <row r="5981" spans="1:1" x14ac:dyDescent="0.25">
      <c r="A5981"/>
    </row>
    <row r="5982" spans="1:1" x14ac:dyDescent="0.25">
      <c r="A5982"/>
    </row>
    <row r="5983" spans="1:1" x14ac:dyDescent="0.25">
      <c r="A5983"/>
    </row>
    <row r="5984" spans="1:1" x14ac:dyDescent="0.25">
      <c r="A5984"/>
    </row>
    <row r="5985" spans="1:1" x14ac:dyDescent="0.25">
      <c r="A5985"/>
    </row>
    <row r="5986" spans="1:1" x14ac:dyDescent="0.25">
      <c r="A5986"/>
    </row>
    <row r="5987" spans="1:1" x14ac:dyDescent="0.25">
      <c r="A5987"/>
    </row>
    <row r="5988" spans="1:1" x14ac:dyDescent="0.25">
      <c r="A5988"/>
    </row>
    <row r="5989" spans="1:1" x14ac:dyDescent="0.25">
      <c r="A5989"/>
    </row>
    <row r="5990" spans="1:1" x14ac:dyDescent="0.25">
      <c r="A5990"/>
    </row>
    <row r="5991" spans="1:1" x14ac:dyDescent="0.25">
      <c r="A5991"/>
    </row>
    <row r="5992" spans="1:1" x14ac:dyDescent="0.25">
      <c r="A5992"/>
    </row>
    <row r="5993" spans="1:1" x14ac:dyDescent="0.25">
      <c r="A5993"/>
    </row>
    <row r="5994" spans="1:1" x14ac:dyDescent="0.25">
      <c r="A5994"/>
    </row>
    <row r="5995" spans="1:1" x14ac:dyDescent="0.25">
      <c r="A5995"/>
    </row>
    <row r="5996" spans="1:1" x14ac:dyDescent="0.25">
      <c r="A5996"/>
    </row>
    <row r="5997" spans="1:1" x14ac:dyDescent="0.25">
      <c r="A5997"/>
    </row>
    <row r="5998" spans="1:1" x14ac:dyDescent="0.25">
      <c r="A5998"/>
    </row>
    <row r="5999" spans="1:1" x14ac:dyDescent="0.25">
      <c r="A5999"/>
    </row>
    <row r="6000" spans="1:1" x14ac:dyDescent="0.25">
      <c r="A6000"/>
    </row>
    <row r="6001" spans="1:1" x14ac:dyDescent="0.25">
      <c r="A6001"/>
    </row>
    <row r="6002" spans="1:1" x14ac:dyDescent="0.25">
      <c r="A6002"/>
    </row>
    <row r="6003" spans="1:1" x14ac:dyDescent="0.25">
      <c r="A6003"/>
    </row>
    <row r="6004" spans="1:1" x14ac:dyDescent="0.25">
      <c r="A6004"/>
    </row>
    <row r="6005" spans="1:1" x14ac:dyDescent="0.25">
      <c r="A6005"/>
    </row>
    <row r="6006" spans="1:1" x14ac:dyDescent="0.25">
      <c r="A6006"/>
    </row>
    <row r="6007" spans="1:1" x14ac:dyDescent="0.25">
      <c r="A6007"/>
    </row>
    <row r="6008" spans="1:1" x14ac:dyDescent="0.25">
      <c r="A6008"/>
    </row>
    <row r="6009" spans="1:1" x14ac:dyDescent="0.25">
      <c r="A6009"/>
    </row>
    <row r="6010" spans="1:1" x14ac:dyDescent="0.25">
      <c r="A6010"/>
    </row>
    <row r="6011" spans="1:1" x14ac:dyDescent="0.25">
      <c r="A6011"/>
    </row>
    <row r="6012" spans="1:1" x14ac:dyDescent="0.25">
      <c r="A6012"/>
    </row>
    <row r="6013" spans="1:1" x14ac:dyDescent="0.25">
      <c r="A6013"/>
    </row>
    <row r="6014" spans="1:1" x14ac:dyDescent="0.25">
      <c r="A6014"/>
    </row>
    <row r="6015" spans="1:1" x14ac:dyDescent="0.25">
      <c r="A6015"/>
    </row>
    <row r="6016" spans="1:1" x14ac:dyDescent="0.25">
      <c r="A6016"/>
    </row>
    <row r="6017" spans="1:1" x14ac:dyDescent="0.25">
      <c r="A6017"/>
    </row>
    <row r="6018" spans="1:1" x14ac:dyDescent="0.25">
      <c r="A6018"/>
    </row>
    <row r="6019" spans="1:1" x14ac:dyDescent="0.25">
      <c r="A6019"/>
    </row>
    <row r="6020" spans="1:1" x14ac:dyDescent="0.25">
      <c r="A6020"/>
    </row>
    <row r="6021" spans="1:1" x14ac:dyDescent="0.25">
      <c r="A6021"/>
    </row>
    <row r="6022" spans="1:1" x14ac:dyDescent="0.25">
      <c r="A6022"/>
    </row>
    <row r="6023" spans="1:1" x14ac:dyDescent="0.25">
      <c r="A6023"/>
    </row>
    <row r="6024" spans="1:1" x14ac:dyDescent="0.25">
      <c r="A6024"/>
    </row>
    <row r="6025" spans="1:1" x14ac:dyDescent="0.25">
      <c r="A6025"/>
    </row>
    <row r="6026" spans="1:1" x14ac:dyDescent="0.25">
      <c r="A6026"/>
    </row>
    <row r="6027" spans="1:1" x14ac:dyDescent="0.25">
      <c r="A6027"/>
    </row>
    <row r="6028" spans="1:1" x14ac:dyDescent="0.25">
      <c r="A6028"/>
    </row>
    <row r="6029" spans="1:1" x14ac:dyDescent="0.25">
      <c r="A6029"/>
    </row>
    <row r="6030" spans="1:1" x14ac:dyDescent="0.25">
      <c r="A6030"/>
    </row>
    <row r="6031" spans="1:1" x14ac:dyDescent="0.25">
      <c r="A6031"/>
    </row>
    <row r="6032" spans="1:1" x14ac:dyDescent="0.25">
      <c r="A6032"/>
    </row>
    <row r="6033" spans="1:1" x14ac:dyDescent="0.25">
      <c r="A6033"/>
    </row>
    <row r="6034" spans="1:1" x14ac:dyDescent="0.25">
      <c r="A6034"/>
    </row>
    <row r="6035" spans="1:1" x14ac:dyDescent="0.25">
      <c r="A6035"/>
    </row>
    <row r="6036" spans="1:1" x14ac:dyDescent="0.25">
      <c r="A6036"/>
    </row>
    <row r="6037" spans="1:1" x14ac:dyDescent="0.25">
      <c r="A6037"/>
    </row>
    <row r="6038" spans="1:1" x14ac:dyDescent="0.25">
      <c r="A6038"/>
    </row>
    <row r="6039" spans="1:1" x14ac:dyDescent="0.25">
      <c r="A6039"/>
    </row>
    <row r="6040" spans="1:1" x14ac:dyDescent="0.25">
      <c r="A6040"/>
    </row>
    <row r="6041" spans="1:1" x14ac:dyDescent="0.25">
      <c r="A6041"/>
    </row>
    <row r="6042" spans="1:1" x14ac:dyDescent="0.25">
      <c r="A6042"/>
    </row>
    <row r="6043" spans="1:1" x14ac:dyDescent="0.25">
      <c r="A6043"/>
    </row>
    <row r="6044" spans="1:1" x14ac:dyDescent="0.25">
      <c r="A6044"/>
    </row>
    <row r="6045" spans="1:1" x14ac:dyDescent="0.25">
      <c r="A6045"/>
    </row>
    <row r="6046" spans="1:1" x14ac:dyDescent="0.25">
      <c r="A6046"/>
    </row>
    <row r="6047" spans="1:1" x14ac:dyDescent="0.25">
      <c r="A6047"/>
    </row>
    <row r="6048" spans="1:1" x14ac:dyDescent="0.25">
      <c r="A6048"/>
    </row>
    <row r="6049" spans="1:1" x14ac:dyDescent="0.25">
      <c r="A6049"/>
    </row>
    <row r="6050" spans="1:1" x14ac:dyDescent="0.25">
      <c r="A6050"/>
    </row>
    <row r="6051" spans="1:1" x14ac:dyDescent="0.25">
      <c r="A6051"/>
    </row>
    <row r="6052" spans="1:1" x14ac:dyDescent="0.25">
      <c r="A6052"/>
    </row>
    <row r="6053" spans="1:1" x14ac:dyDescent="0.25">
      <c r="A6053"/>
    </row>
    <row r="6054" spans="1:1" x14ac:dyDescent="0.25">
      <c r="A6054"/>
    </row>
    <row r="6055" spans="1:1" x14ac:dyDescent="0.25">
      <c r="A6055"/>
    </row>
    <row r="6056" spans="1:1" x14ac:dyDescent="0.25">
      <c r="A6056"/>
    </row>
    <row r="6057" spans="1:1" x14ac:dyDescent="0.25">
      <c r="A6057"/>
    </row>
    <row r="6058" spans="1:1" x14ac:dyDescent="0.25">
      <c r="A6058"/>
    </row>
    <row r="6059" spans="1:1" x14ac:dyDescent="0.25">
      <c r="A6059"/>
    </row>
    <row r="6060" spans="1:1" x14ac:dyDescent="0.25">
      <c r="A6060"/>
    </row>
    <row r="6061" spans="1:1" x14ac:dyDescent="0.25">
      <c r="A6061"/>
    </row>
    <row r="6062" spans="1:1" x14ac:dyDescent="0.25">
      <c r="A6062"/>
    </row>
    <row r="6063" spans="1:1" x14ac:dyDescent="0.25">
      <c r="A6063"/>
    </row>
    <row r="6064" spans="1:1" x14ac:dyDescent="0.25">
      <c r="A6064"/>
    </row>
    <row r="6065" spans="1:1" x14ac:dyDescent="0.25">
      <c r="A6065"/>
    </row>
    <row r="6066" spans="1:1" x14ac:dyDescent="0.25">
      <c r="A6066"/>
    </row>
    <row r="6067" spans="1:1" x14ac:dyDescent="0.25">
      <c r="A6067"/>
    </row>
    <row r="6068" spans="1:1" x14ac:dyDescent="0.25">
      <c r="A6068"/>
    </row>
    <row r="6069" spans="1:1" x14ac:dyDescent="0.25">
      <c r="A6069"/>
    </row>
    <row r="6070" spans="1:1" x14ac:dyDescent="0.25">
      <c r="A6070"/>
    </row>
    <row r="6071" spans="1:1" x14ac:dyDescent="0.25">
      <c r="A6071"/>
    </row>
    <row r="6072" spans="1:1" x14ac:dyDescent="0.25">
      <c r="A6072"/>
    </row>
    <row r="6073" spans="1:1" x14ac:dyDescent="0.25">
      <c r="A6073"/>
    </row>
    <row r="6074" spans="1:1" x14ac:dyDescent="0.25">
      <c r="A6074"/>
    </row>
    <row r="6075" spans="1:1" x14ac:dyDescent="0.25">
      <c r="A6075"/>
    </row>
    <row r="6076" spans="1:1" x14ac:dyDescent="0.25">
      <c r="A6076"/>
    </row>
    <row r="6077" spans="1:1" x14ac:dyDescent="0.25">
      <c r="A6077"/>
    </row>
    <row r="6078" spans="1:1" x14ac:dyDescent="0.25">
      <c r="A6078"/>
    </row>
    <row r="6079" spans="1:1" x14ac:dyDescent="0.25">
      <c r="A6079"/>
    </row>
    <row r="6080" spans="1:1" x14ac:dyDescent="0.25">
      <c r="A6080"/>
    </row>
    <row r="6081" spans="1:1" x14ac:dyDescent="0.25">
      <c r="A6081"/>
    </row>
    <row r="6082" spans="1:1" x14ac:dyDescent="0.25">
      <c r="A6082"/>
    </row>
    <row r="6083" spans="1:1" x14ac:dyDescent="0.25">
      <c r="A6083"/>
    </row>
    <row r="6084" spans="1:1" x14ac:dyDescent="0.25">
      <c r="A6084"/>
    </row>
    <row r="6085" spans="1:1" x14ac:dyDescent="0.25">
      <c r="A6085"/>
    </row>
    <row r="6086" spans="1:1" x14ac:dyDescent="0.25">
      <c r="A6086"/>
    </row>
    <row r="6087" spans="1:1" x14ac:dyDescent="0.25">
      <c r="A6087"/>
    </row>
    <row r="6088" spans="1:1" x14ac:dyDescent="0.25">
      <c r="A6088"/>
    </row>
    <row r="6089" spans="1:1" x14ac:dyDescent="0.25">
      <c r="A6089"/>
    </row>
    <row r="6090" spans="1:1" x14ac:dyDescent="0.25">
      <c r="A6090"/>
    </row>
    <row r="6091" spans="1:1" x14ac:dyDescent="0.25">
      <c r="A6091"/>
    </row>
    <row r="6092" spans="1:1" x14ac:dyDescent="0.25">
      <c r="A6092"/>
    </row>
    <row r="6093" spans="1:1" x14ac:dyDescent="0.25">
      <c r="A6093"/>
    </row>
    <row r="6094" spans="1:1" x14ac:dyDescent="0.25">
      <c r="A6094"/>
    </row>
    <row r="6095" spans="1:1" x14ac:dyDescent="0.25">
      <c r="A6095"/>
    </row>
    <row r="6096" spans="1:1" x14ac:dyDescent="0.25">
      <c r="A6096"/>
    </row>
    <row r="6097" spans="1:1" x14ac:dyDescent="0.25">
      <c r="A6097"/>
    </row>
    <row r="6098" spans="1:1" x14ac:dyDescent="0.25">
      <c r="A6098"/>
    </row>
    <row r="6099" spans="1:1" x14ac:dyDescent="0.25">
      <c r="A6099"/>
    </row>
    <row r="6100" spans="1:1" x14ac:dyDescent="0.25">
      <c r="A6100"/>
    </row>
    <row r="6101" spans="1:1" x14ac:dyDescent="0.25">
      <c r="A6101"/>
    </row>
    <row r="6102" spans="1:1" x14ac:dyDescent="0.25">
      <c r="A6102"/>
    </row>
    <row r="6103" spans="1:1" x14ac:dyDescent="0.25">
      <c r="A6103"/>
    </row>
    <row r="6104" spans="1:1" x14ac:dyDescent="0.25">
      <c r="A6104"/>
    </row>
    <row r="6105" spans="1:1" x14ac:dyDescent="0.25">
      <c r="A6105"/>
    </row>
    <row r="6106" spans="1:1" x14ac:dyDescent="0.25">
      <c r="A6106"/>
    </row>
    <row r="6107" spans="1:1" x14ac:dyDescent="0.25">
      <c r="A6107"/>
    </row>
    <row r="6108" spans="1:1" x14ac:dyDescent="0.25">
      <c r="A6108"/>
    </row>
    <row r="6109" spans="1:1" x14ac:dyDescent="0.25">
      <c r="A6109"/>
    </row>
    <row r="6110" spans="1:1" x14ac:dyDescent="0.25">
      <c r="A6110"/>
    </row>
    <row r="6111" spans="1:1" x14ac:dyDescent="0.25">
      <c r="A6111"/>
    </row>
    <row r="6112" spans="1:1" x14ac:dyDescent="0.25">
      <c r="A6112"/>
    </row>
    <row r="6113" spans="1:1" x14ac:dyDescent="0.25">
      <c r="A6113"/>
    </row>
    <row r="6114" spans="1:1" x14ac:dyDescent="0.25">
      <c r="A6114"/>
    </row>
    <row r="6115" spans="1:1" x14ac:dyDescent="0.25">
      <c r="A6115"/>
    </row>
    <row r="6116" spans="1:1" x14ac:dyDescent="0.25">
      <c r="A6116"/>
    </row>
    <row r="6117" spans="1:1" x14ac:dyDescent="0.25">
      <c r="A6117"/>
    </row>
    <row r="6118" spans="1:1" x14ac:dyDescent="0.25">
      <c r="A6118"/>
    </row>
    <row r="6119" spans="1:1" x14ac:dyDescent="0.25">
      <c r="A6119"/>
    </row>
    <row r="6120" spans="1:1" x14ac:dyDescent="0.25">
      <c r="A6120"/>
    </row>
    <row r="6121" spans="1:1" x14ac:dyDescent="0.25">
      <c r="A6121"/>
    </row>
    <row r="6122" spans="1:1" x14ac:dyDescent="0.25">
      <c r="A6122"/>
    </row>
    <row r="6123" spans="1:1" x14ac:dyDescent="0.25">
      <c r="A6123"/>
    </row>
    <row r="6124" spans="1:1" x14ac:dyDescent="0.25">
      <c r="A6124"/>
    </row>
    <row r="6125" spans="1:1" x14ac:dyDescent="0.25">
      <c r="A6125"/>
    </row>
    <row r="6126" spans="1:1" x14ac:dyDescent="0.25">
      <c r="A6126"/>
    </row>
    <row r="6127" spans="1:1" x14ac:dyDescent="0.25">
      <c r="A6127"/>
    </row>
    <row r="6128" spans="1:1" x14ac:dyDescent="0.25">
      <c r="A6128"/>
    </row>
    <row r="6129" spans="1:1" x14ac:dyDescent="0.25">
      <c r="A6129"/>
    </row>
    <row r="6130" spans="1:1" x14ac:dyDescent="0.25">
      <c r="A6130"/>
    </row>
    <row r="6131" spans="1:1" x14ac:dyDescent="0.25">
      <c r="A6131"/>
    </row>
    <row r="6132" spans="1:1" x14ac:dyDescent="0.25">
      <c r="A6132"/>
    </row>
    <row r="6133" spans="1:1" x14ac:dyDescent="0.25">
      <c r="A6133"/>
    </row>
    <row r="6134" spans="1:1" x14ac:dyDescent="0.25">
      <c r="A6134"/>
    </row>
    <row r="6135" spans="1:1" x14ac:dyDescent="0.25">
      <c r="A6135"/>
    </row>
    <row r="6136" spans="1:1" x14ac:dyDescent="0.25">
      <c r="A6136"/>
    </row>
    <row r="6137" spans="1:1" x14ac:dyDescent="0.25">
      <c r="A6137"/>
    </row>
    <row r="6138" spans="1:1" x14ac:dyDescent="0.25">
      <c r="A6138"/>
    </row>
    <row r="6139" spans="1:1" x14ac:dyDescent="0.25">
      <c r="A6139"/>
    </row>
    <row r="6140" spans="1:1" x14ac:dyDescent="0.25">
      <c r="A6140"/>
    </row>
    <row r="6141" spans="1:1" x14ac:dyDescent="0.25">
      <c r="A6141"/>
    </row>
    <row r="6142" spans="1:1" x14ac:dyDescent="0.25">
      <c r="A6142"/>
    </row>
    <row r="6143" spans="1:1" x14ac:dyDescent="0.25">
      <c r="A6143"/>
    </row>
    <row r="6144" spans="1:1" x14ac:dyDescent="0.25">
      <c r="A6144"/>
    </row>
    <row r="6145" spans="1:1" x14ac:dyDescent="0.25">
      <c r="A6145"/>
    </row>
    <row r="6146" spans="1:1" x14ac:dyDescent="0.25">
      <c r="A6146"/>
    </row>
    <row r="6147" spans="1:1" x14ac:dyDescent="0.25">
      <c r="A6147"/>
    </row>
    <row r="6148" spans="1:1" x14ac:dyDescent="0.25">
      <c r="A6148"/>
    </row>
    <row r="6149" spans="1:1" x14ac:dyDescent="0.25">
      <c r="A6149"/>
    </row>
    <row r="6150" spans="1:1" x14ac:dyDescent="0.25">
      <c r="A6150"/>
    </row>
    <row r="6151" spans="1:1" x14ac:dyDescent="0.25">
      <c r="A6151"/>
    </row>
    <row r="6152" spans="1:1" x14ac:dyDescent="0.25">
      <c r="A6152"/>
    </row>
    <row r="6153" spans="1:1" x14ac:dyDescent="0.25">
      <c r="A6153"/>
    </row>
    <row r="6154" spans="1:1" x14ac:dyDescent="0.25">
      <c r="A6154"/>
    </row>
    <row r="6155" spans="1:1" x14ac:dyDescent="0.25">
      <c r="A6155"/>
    </row>
    <row r="6156" spans="1:1" x14ac:dyDescent="0.25">
      <c r="A6156"/>
    </row>
    <row r="6157" spans="1:1" x14ac:dyDescent="0.25">
      <c r="A6157"/>
    </row>
    <row r="6158" spans="1:1" x14ac:dyDescent="0.25">
      <c r="A6158"/>
    </row>
    <row r="6159" spans="1:1" x14ac:dyDescent="0.25">
      <c r="A6159"/>
    </row>
    <row r="6160" spans="1:1" x14ac:dyDescent="0.25">
      <c r="A6160"/>
    </row>
    <row r="6161" spans="1:1" x14ac:dyDescent="0.25">
      <c r="A6161"/>
    </row>
    <row r="6162" spans="1:1" x14ac:dyDescent="0.25">
      <c r="A6162"/>
    </row>
    <row r="6163" spans="1:1" x14ac:dyDescent="0.25">
      <c r="A6163"/>
    </row>
    <row r="6164" spans="1:1" x14ac:dyDescent="0.25">
      <c r="A6164"/>
    </row>
    <row r="6165" spans="1:1" x14ac:dyDescent="0.25">
      <c r="A6165"/>
    </row>
    <row r="6166" spans="1:1" x14ac:dyDescent="0.25">
      <c r="A6166"/>
    </row>
    <row r="6167" spans="1:1" x14ac:dyDescent="0.25">
      <c r="A6167"/>
    </row>
    <row r="6168" spans="1:1" x14ac:dyDescent="0.25">
      <c r="A6168"/>
    </row>
    <row r="6169" spans="1:1" x14ac:dyDescent="0.25">
      <c r="A6169"/>
    </row>
    <row r="6170" spans="1:1" x14ac:dyDescent="0.25">
      <c r="A6170"/>
    </row>
    <row r="6171" spans="1:1" x14ac:dyDescent="0.25">
      <c r="A6171"/>
    </row>
    <row r="6172" spans="1:1" x14ac:dyDescent="0.25">
      <c r="A6172"/>
    </row>
    <row r="6173" spans="1:1" x14ac:dyDescent="0.25">
      <c r="A6173"/>
    </row>
    <row r="6174" spans="1:1" x14ac:dyDescent="0.25">
      <c r="A6174"/>
    </row>
    <row r="6175" spans="1:1" x14ac:dyDescent="0.25">
      <c r="A6175"/>
    </row>
    <row r="6176" spans="1:1" x14ac:dyDescent="0.25">
      <c r="A6176"/>
    </row>
    <row r="6177" spans="1:1" x14ac:dyDescent="0.25">
      <c r="A6177"/>
    </row>
    <row r="6178" spans="1:1" x14ac:dyDescent="0.25">
      <c r="A6178"/>
    </row>
    <row r="6179" spans="1:1" x14ac:dyDescent="0.25">
      <c r="A6179"/>
    </row>
    <row r="6180" spans="1:1" x14ac:dyDescent="0.25">
      <c r="A6180"/>
    </row>
    <row r="6181" spans="1:1" x14ac:dyDescent="0.25">
      <c r="A6181"/>
    </row>
    <row r="6182" spans="1:1" x14ac:dyDescent="0.25">
      <c r="A6182"/>
    </row>
    <row r="6183" spans="1:1" x14ac:dyDescent="0.25">
      <c r="A6183"/>
    </row>
    <row r="6184" spans="1:1" x14ac:dyDescent="0.25">
      <c r="A6184"/>
    </row>
    <row r="6185" spans="1:1" x14ac:dyDescent="0.25">
      <c r="A6185"/>
    </row>
    <row r="6186" spans="1:1" x14ac:dyDescent="0.25">
      <c r="A6186"/>
    </row>
    <row r="6187" spans="1:1" x14ac:dyDescent="0.25">
      <c r="A6187"/>
    </row>
    <row r="6188" spans="1:1" x14ac:dyDescent="0.25">
      <c r="A6188"/>
    </row>
    <row r="6189" spans="1:1" x14ac:dyDescent="0.25">
      <c r="A6189"/>
    </row>
    <row r="6190" spans="1:1" x14ac:dyDescent="0.25">
      <c r="A6190"/>
    </row>
    <row r="6191" spans="1:1" x14ac:dyDescent="0.25">
      <c r="A6191"/>
    </row>
    <row r="6192" spans="1:1" x14ac:dyDescent="0.25">
      <c r="A6192"/>
    </row>
    <row r="6193" spans="1:1" x14ac:dyDescent="0.25">
      <c r="A6193"/>
    </row>
    <row r="6194" spans="1:1" x14ac:dyDescent="0.25">
      <c r="A6194"/>
    </row>
    <row r="6195" spans="1:1" x14ac:dyDescent="0.25">
      <c r="A6195"/>
    </row>
    <row r="6196" spans="1:1" x14ac:dyDescent="0.25">
      <c r="A6196"/>
    </row>
    <row r="6197" spans="1:1" x14ac:dyDescent="0.25">
      <c r="A6197"/>
    </row>
    <row r="6198" spans="1:1" x14ac:dyDescent="0.25">
      <c r="A6198"/>
    </row>
    <row r="6199" spans="1:1" x14ac:dyDescent="0.25">
      <c r="A6199"/>
    </row>
    <row r="6200" spans="1:1" x14ac:dyDescent="0.25">
      <c r="A6200"/>
    </row>
    <row r="6201" spans="1:1" x14ac:dyDescent="0.25">
      <c r="A6201"/>
    </row>
    <row r="6202" spans="1:1" x14ac:dyDescent="0.25">
      <c r="A6202"/>
    </row>
    <row r="6203" spans="1:1" x14ac:dyDescent="0.25">
      <c r="A6203"/>
    </row>
    <row r="6204" spans="1:1" x14ac:dyDescent="0.25">
      <c r="A6204"/>
    </row>
    <row r="6205" spans="1:1" x14ac:dyDescent="0.25">
      <c r="A6205"/>
    </row>
    <row r="6206" spans="1:1" x14ac:dyDescent="0.25">
      <c r="A6206"/>
    </row>
    <row r="6207" spans="1:1" x14ac:dyDescent="0.25">
      <c r="A6207"/>
    </row>
    <row r="6208" spans="1:1" x14ac:dyDescent="0.25">
      <c r="A6208"/>
    </row>
    <row r="6209" spans="1:1" x14ac:dyDescent="0.25">
      <c r="A6209"/>
    </row>
    <row r="6210" spans="1:1" x14ac:dyDescent="0.25">
      <c r="A6210"/>
    </row>
    <row r="6211" spans="1:1" x14ac:dyDescent="0.25">
      <c r="A6211"/>
    </row>
    <row r="6212" spans="1:1" x14ac:dyDescent="0.25">
      <c r="A6212"/>
    </row>
    <row r="6213" spans="1:1" x14ac:dyDescent="0.25">
      <c r="A6213"/>
    </row>
    <row r="6214" spans="1:1" x14ac:dyDescent="0.25">
      <c r="A6214"/>
    </row>
    <row r="6215" spans="1:1" x14ac:dyDescent="0.25">
      <c r="A6215"/>
    </row>
    <row r="6216" spans="1:1" x14ac:dyDescent="0.25">
      <c r="A6216"/>
    </row>
    <row r="6217" spans="1:1" x14ac:dyDescent="0.25">
      <c r="A6217"/>
    </row>
    <row r="6218" spans="1:1" x14ac:dyDescent="0.25">
      <c r="A6218"/>
    </row>
    <row r="6219" spans="1:1" x14ac:dyDescent="0.25">
      <c r="A6219"/>
    </row>
    <row r="6220" spans="1:1" x14ac:dyDescent="0.25">
      <c r="A6220"/>
    </row>
    <row r="6221" spans="1:1" x14ac:dyDescent="0.25">
      <c r="A6221"/>
    </row>
    <row r="6222" spans="1:1" x14ac:dyDescent="0.25">
      <c r="A6222"/>
    </row>
    <row r="6223" spans="1:1" x14ac:dyDescent="0.25">
      <c r="A6223"/>
    </row>
    <row r="6224" spans="1:1" x14ac:dyDescent="0.25">
      <c r="A6224"/>
    </row>
    <row r="6225" spans="1:1" x14ac:dyDescent="0.25">
      <c r="A6225"/>
    </row>
    <row r="6226" spans="1:1" x14ac:dyDescent="0.25">
      <c r="A6226"/>
    </row>
    <row r="6227" spans="1:1" x14ac:dyDescent="0.25">
      <c r="A6227"/>
    </row>
    <row r="6228" spans="1:1" x14ac:dyDescent="0.25">
      <c r="A6228"/>
    </row>
    <row r="6229" spans="1:1" x14ac:dyDescent="0.25">
      <c r="A6229"/>
    </row>
    <row r="6230" spans="1:1" x14ac:dyDescent="0.25">
      <c r="A6230"/>
    </row>
    <row r="6231" spans="1:1" x14ac:dyDescent="0.25">
      <c r="A6231"/>
    </row>
    <row r="6232" spans="1:1" x14ac:dyDescent="0.25">
      <c r="A6232"/>
    </row>
    <row r="6233" spans="1:1" x14ac:dyDescent="0.25">
      <c r="A6233"/>
    </row>
    <row r="6234" spans="1:1" x14ac:dyDescent="0.25">
      <c r="A6234"/>
    </row>
    <row r="6235" spans="1:1" x14ac:dyDescent="0.25">
      <c r="A6235"/>
    </row>
    <row r="6236" spans="1:1" x14ac:dyDescent="0.25">
      <c r="A6236"/>
    </row>
    <row r="6237" spans="1:1" x14ac:dyDescent="0.25">
      <c r="A6237"/>
    </row>
    <row r="6238" spans="1:1" x14ac:dyDescent="0.25">
      <c r="A6238"/>
    </row>
    <row r="6239" spans="1:1" x14ac:dyDescent="0.25">
      <c r="A6239"/>
    </row>
    <row r="6240" spans="1:1" x14ac:dyDescent="0.25">
      <c r="A6240"/>
    </row>
    <row r="6241" spans="1:1" x14ac:dyDescent="0.25">
      <c r="A6241"/>
    </row>
    <row r="6242" spans="1:1" x14ac:dyDescent="0.25">
      <c r="A6242"/>
    </row>
    <row r="6243" spans="1:1" x14ac:dyDescent="0.25">
      <c r="A6243"/>
    </row>
    <row r="6244" spans="1:1" x14ac:dyDescent="0.25">
      <c r="A6244"/>
    </row>
    <row r="6245" spans="1:1" x14ac:dyDescent="0.25">
      <c r="A6245"/>
    </row>
    <row r="6246" spans="1:1" x14ac:dyDescent="0.25">
      <c r="A6246"/>
    </row>
    <row r="6247" spans="1:1" x14ac:dyDescent="0.25">
      <c r="A6247"/>
    </row>
    <row r="6248" spans="1:1" x14ac:dyDescent="0.25">
      <c r="A6248"/>
    </row>
    <row r="6249" spans="1:1" x14ac:dyDescent="0.25">
      <c r="A6249"/>
    </row>
    <row r="6250" spans="1:1" x14ac:dyDescent="0.25">
      <c r="A6250"/>
    </row>
    <row r="6251" spans="1:1" x14ac:dyDescent="0.25">
      <c r="A6251"/>
    </row>
    <row r="6252" spans="1:1" x14ac:dyDescent="0.25">
      <c r="A6252"/>
    </row>
    <row r="6253" spans="1:1" x14ac:dyDescent="0.25">
      <c r="A6253"/>
    </row>
    <row r="6254" spans="1:1" x14ac:dyDescent="0.25">
      <c r="A6254"/>
    </row>
    <row r="6255" spans="1:1" x14ac:dyDescent="0.25">
      <c r="A6255"/>
    </row>
    <row r="6256" spans="1:1" x14ac:dyDescent="0.25">
      <c r="A6256"/>
    </row>
    <row r="6257" spans="1:1" x14ac:dyDescent="0.25">
      <c r="A6257"/>
    </row>
    <row r="6258" spans="1:1" x14ac:dyDescent="0.25">
      <c r="A6258"/>
    </row>
    <row r="6259" spans="1:1" x14ac:dyDescent="0.25">
      <c r="A6259"/>
    </row>
    <row r="6260" spans="1:1" x14ac:dyDescent="0.25">
      <c r="A6260"/>
    </row>
    <row r="6261" spans="1:1" x14ac:dyDescent="0.25">
      <c r="A6261"/>
    </row>
    <row r="6262" spans="1:1" x14ac:dyDescent="0.25">
      <c r="A6262"/>
    </row>
    <row r="6263" spans="1:1" x14ac:dyDescent="0.25">
      <c r="A6263"/>
    </row>
    <row r="6264" spans="1:1" x14ac:dyDescent="0.25">
      <c r="A6264"/>
    </row>
    <row r="6265" spans="1:1" x14ac:dyDescent="0.25">
      <c r="A6265"/>
    </row>
    <row r="6266" spans="1:1" x14ac:dyDescent="0.25">
      <c r="A6266"/>
    </row>
    <row r="6267" spans="1:1" x14ac:dyDescent="0.25">
      <c r="A6267"/>
    </row>
    <row r="6268" spans="1:1" x14ac:dyDescent="0.25">
      <c r="A6268"/>
    </row>
    <row r="6269" spans="1:1" x14ac:dyDescent="0.25">
      <c r="A6269"/>
    </row>
    <row r="6270" spans="1:1" x14ac:dyDescent="0.25">
      <c r="A6270"/>
    </row>
    <row r="6271" spans="1:1" x14ac:dyDescent="0.25">
      <c r="A6271"/>
    </row>
    <row r="6272" spans="1:1" x14ac:dyDescent="0.25">
      <c r="A6272"/>
    </row>
    <row r="6273" spans="1:1" x14ac:dyDescent="0.25">
      <c r="A6273"/>
    </row>
    <row r="6274" spans="1:1" x14ac:dyDescent="0.25">
      <c r="A6274"/>
    </row>
    <row r="6275" spans="1:1" x14ac:dyDescent="0.25">
      <c r="A6275"/>
    </row>
    <row r="6276" spans="1:1" x14ac:dyDescent="0.25">
      <c r="A6276"/>
    </row>
    <row r="6277" spans="1:1" x14ac:dyDescent="0.25">
      <c r="A6277"/>
    </row>
    <row r="6278" spans="1:1" x14ac:dyDescent="0.25">
      <c r="A6278"/>
    </row>
    <row r="6279" spans="1:1" x14ac:dyDescent="0.25">
      <c r="A6279"/>
    </row>
    <row r="6280" spans="1:1" x14ac:dyDescent="0.25">
      <c r="A6280"/>
    </row>
    <row r="6281" spans="1:1" x14ac:dyDescent="0.25">
      <c r="A6281"/>
    </row>
    <row r="6282" spans="1:1" x14ac:dyDescent="0.25">
      <c r="A6282"/>
    </row>
    <row r="6283" spans="1:1" x14ac:dyDescent="0.25">
      <c r="A6283"/>
    </row>
    <row r="6284" spans="1:1" x14ac:dyDescent="0.25">
      <c r="A6284"/>
    </row>
    <row r="6285" spans="1:1" x14ac:dyDescent="0.25">
      <c r="A6285"/>
    </row>
    <row r="6286" spans="1:1" x14ac:dyDescent="0.25">
      <c r="A6286"/>
    </row>
    <row r="6287" spans="1:1" x14ac:dyDescent="0.25">
      <c r="A6287"/>
    </row>
    <row r="6288" spans="1:1" x14ac:dyDescent="0.25">
      <c r="A6288"/>
    </row>
    <row r="6289" spans="1:1" x14ac:dyDescent="0.25">
      <c r="A6289"/>
    </row>
    <row r="6290" spans="1:1" x14ac:dyDescent="0.25">
      <c r="A6290"/>
    </row>
    <row r="6291" spans="1:1" x14ac:dyDescent="0.25">
      <c r="A6291"/>
    </row>
    <row r="6292" spans="1:1" x14ac:dyDescent="0.25">
      <c r="A6292"/>
    </row>
    <row r="6293" spans="1:1" x14ac:dyDescent="0.25">
      <c r="A6293"/>
    </row>
    <row r="6294" spans="1:1" x14ac:dyDescent="0.25">
      <c r="A6294"/>
    </row>
    <row r="6295" spans="1:1" x14ac:dyDescent="0.25">
      <c r="A6295"/>
    </row>
    <row r="6296" spans="1:1" x14ac:dyDescent="0.25">
      <c r="A6296"/>
    </row>
    <row r="6297" spans="1:1" x14ac:dyDescent="0.25">
      <c r="A6297"/>
    </row>
    <row r="6298" spans="1:1" x14ac:dyDescent="0.25">
      <c r="A6298"/>
    </row>
    <row r="6299" spans="1:1" x14ac:dyDescent="0.25">
      <c r="A6299"/>
    </row>
    <row r="6300" spans="1:1" x14ac:dyDescent="0.25">
      <c r="A6300"/>
    </row>
    <row r="6301" spans="1:1" x14ac:dyDescent="0.25">
      <c r="A6301"/>
    </row>
    <row r="6302" spans="1:1" x14ac:dyDescent="0.25">
      <c r="A6302"/>
    </row>
    <row r="6303" spans="1:1" x14ac:dyDescent="0.25">
      <c r="A6303"/>
    </row>
    <row r="6304" spans="1:1" x14ac:dyDescent="0.25">
      <c r="A6304"/>
    </row>
    <row r="6305" spans="1:1" x14ac:dyDescent="0.25">
      <c r="A6305"/>
    </row>
    <row r="6306" spans="1:1" x14ac:dyDescent="0.25">
      <c r="A6306"/>
    </row>
    <row r="6307" spans="1:1" x14ac:dyDescent="0.25">
      <c r="A6307"/>
    </row>
    <row r="6308" spans="1:1" x14ac:dyDescent="0.25">
      <c r="A6308"/>
    </row>
    <row r="6309" spans="1:1" x14ac:dyDescent="0.25">
      <c r="A6309"/>
    </row>
    <row r="6310" spans="1:1" x14ac:dyDescent="0.25">
      <c r="A6310"/>
    </row>
    <row r="6311" spans="1:1" x14ac:dyDescent="0.25">
      <c r="A6311"/>
    </row>
    <row r="6312" spans="1:1" x14ac:dyDescent="0.25">
      <c r="A6312"/>
    </row>
    <row r="6313" spans="1:1" x14ac:dyDescent="0.25">
      <c r="A6313"/>
    </row>
    <row r="6314" spans="1:1" x14ac:dyDescent="0.25">
      <c r="A6314"/>
    </row>
    <row r="6315" spans="1:1" x14ac:dyDescent="0.25">
      <c r="A6315"/>
    </row>
    <row r="6316" spans="1:1" x14ac:dyDescent="0.25">
      <c r="A6316"/>
    </row>
    <row r="6317" spans="1:1" x14ac:dyDescent="0.25">
      <c r="A6317"/>
    </row>
    <row r="6318" spans="1:1" x14ac:dyDescent="0.25">
      <c r="A6318"/>
    </row>
    <row r="6319" spans="1:1" x14ac:dyDescent="0.25">
      <c r="A6319"/>
    </row>
    <row r="6320" spans="1:1" x14ac:dyDescent="0.25">
      <c r="A6320"/>
    </row>
    <row r="6321" spans="1:1" x14ac:dyDescent="0.25">
      <c r="A6321"/>
    </row>
    <row r="6322" spans="1:1" x14ac:dyDescent="0.25">
      <c r="A6322"/>
    </row>
    <row r="6323" spans="1:1" x14ac:dyDescent="0.25">
      <c r="A6323"/>
    </row>
    <row r="6324" spans="1:1" x14ac:dyDescent="0.25">
      <c r="A6324"/>
    </row>
    <row r="6325" spans="1:1" x14ac:dyDescent="0.25">
      <c r="A6325"/>
    </row>
    <row r="6326" spans="1:1" x14ac:dyDescent="0.25">
      <c r="A6326"/>
    </row>
    <row r="6327" spans="1:1" x14ac:dyDescent="0.25">
      <c r="A6327"/>
    </row>
    <row r="6328" spans="1:1" x14ac:dyDescent="0.25">
      <c r="A6328"/>
    </row>
    <row r="6329" spans="1:1" x14ac:dyDescent="0.25">
      <c r="A6329"/>
    </row>
    <row r="6330" spans="1:1" x14ac:dyDescent="0.25">
      <c r="A6330"/>
    </row>
    <row r="6331" spans="1:1" x14ac:dyDescent="0.25">
      <c r="A6331"/>
    </row>
    <row r="6332" spans="1:1" x14ac:dyDescent="0.25">
      <c r="A6332"/>
    </row>
    <row r="6333" spans="1:1" x14ac:dyDescent="0.25">
      <c r="A6333"/>
    </row>
    <row r="6334" spans="1:1" x14ac:dyDescent="0.25">
      <c r="A6334"/>
    </row>
    <row r="6335" spans="1:1" x14ac:dyDescent="0.25">
      <c r="A6335"/>
    </row>
    <row r="6336" spans="1:1" x14ac:dyDescent="0.25">
      <c r="A6336"/>
    </row>
    <row r="6337" spans="1:1" x14ac:dyDescent="0.25">
      <c r="A6337"/>
    </row>
    <row r="6338" spans="1:1" x14ac:dyDescent="0.25">
      <c r="A6338"/>
    </row>
    <row r="6339" spans="1:1" x14ac:dyDescent="0.25">
      <c r="A6339"/>
    </row>
    <row r="6340" spans="1:1" x14ac:dyDescent="0.25">
      <c r="A6340"/>
    </row>
    <row r="6341" spans="1:1" x14ac:dyDescent="0.25">
      <c r="A6341"/>
    </row>
    <row r="6342" spans="1:1" x14ac:dyDescent="0.25">
      <c r="A6342"/>
    </row>
    <row r="6343" spans="1:1" x14ac:dyDescent="0.25">
      <c r="A6343"/>
    </row>
    <row r="6344" spans="1:1" x14ac:dyDescent="0.25">
      <c r="A6344"/>
    </row>
    <row r="6345" spans="1:1" x14ac:dyDescent="0.25">
      <c r="A6345"/>
    </row>
    <row r="6346" spans="1:1" x14ac:dyDescent="0.25">
      <c r="A6346"/>
    </row>
    <row r="6347" spans="1:1" x14ac:dyDescent="0.25">
      <c r="A6347"/>
    </row>
    <row r="6348" spans="1:1" x14ac:dyDescent="0.25">
      <c r="A6348"/>
    </row>
    <row r="6349" spans="1:1" x14ac:dyDescent="0.25">
      <c r="A6349"/>
    </row>
    <row r="6350" spans="1:1" x14ac:dyDescent="0.25">
      <c r="A6350"/>
    </row>
    <row r="6351" spans="1:1" x14ac:dyDescent="0.25">
      <c r="A6351"/>
    </row>
    <row r="6352" spans="1:1" x14ac:dyDescent="0.25">
      <c r="A6352"/>
    </row>
    <row r="6353" spans="1:1" x14ac:dyDescent="0.25">
      <c r="A6353"/>
    </row>
    <row r="6354" spans="1:1" x14ac:dyDescent="0.25">
      <c r="A6354"/>
    </row>
    <row r="6355" spans="1:1" x14ac:dyDescent="0.25">
      <c r="A6355"/>
    </row>
    <row r="6356" spans="1:1" x14ac:dyDescent="0.25">
      <c r="A6356"/>
    </row>
    <row r="6357" spans="1:1" x14ac:dyDescent="0.25">
      <c r="A6357"/>
    </row>
    <row r="6358" spans="1:1" x14ac:dyDescent="0.25">
      <c r="A6358"/>
    </row>
    <row r="6359" spans="1:1" x14ac:dyDescent="0.25">
      <c r="A6359"/>
    </row>
    <row r="6360" spans="1:1" x14ac:dyDescent="0.25">
      <c r="A6360"/>
    </row>
    <row r="6361" spans="1:1" x14ac:dyDescent="0.25">
      <c r="A6361"/>
    </row>
    <row r="6362" spans="1:1" x14ac:dyDescent="0.25">
      <c r="A6362"/>
    </row>
    <row r="6363" spans="1:1" x14ac:dyDescent="0.25">
      <c r="A6363"/>
    </row>
    <row r="6364" spans="1:1" x14ac:dyDescent="0.25">
      <c r="A6364"/>
    </row>
    <row r="6365" spans="1:1" x14ac:dyDescent="0.25">
      <c r="A6365"/>
    </row>
    <row r="6366" spans="1:1" x14ac:dyDescent="0.25">
      <c r="A6366"/>
    </row>
    <row r="6367" spans="1:1" x14ac:dyDescent="0.25">
      <c r="A6367"/>
    </row>
    <row r="6368" spans="1:1" x14ac:dyDescent="0.25">
      <c r="A6368"/>
    </row>
    <row r="6369" spans="1:1" x14ac:dyDescent="0.25">
      <c r="A6369"/>
    </row>
    <row r="6370" spans="1:1" x14ac:dyDescent="0.25">
      <c r="A6370"/>
    </row>
    <row r="6371" spans="1:1" x14ac:dyDescent="0.25">
      <c r="A6371"/>
    </row>
    <row r="6372" spans="1:1" x14ac:dyDescent="0.25">
      <c r="A6372"/>
    </row>
    <row r="6373" spans="1:1" x14ac:dyDescent="0.25">
      <c r="A6373"/>
    </row>
    <row r="6374" spans="1:1" x14ac:dyDescent="0.25">
      <c r="A6374"/>
    </row>
    <row r="6375" spans="1:1" x14ac:dyDescent="0.25">
      <c r="A6375"/>
    </row>
    <row r="6376" spans="1:1" x14ac:dyDescent="0.25">
      <c r="A6376"/>
    </row>
    <row r="6377" spans="1:1" x14ac:dyDescent="0.25">
      <c r="A6377"/>
    </row>
    <row r="6378" spans="1:1" x14ac:dyDescent="0.25">
      <c r="A6378"/>
    </row>
    <row r="6379" spans="1:1" x14ac:dyDescent="0.25">
      <c r="A6379"/>
    </row>
    <row r="6380" spans="1:1" x14ac:dyDescent="0.25">
      <c r="A6380"/>
    </row>
    <row r="6381" spans="1:1" x14ac:dyDescent="0.25">
      <c r="A6381"/>
    </row>
    <row r="6382" spans="1:1" x14ac:dyDescent="0.25">
      <c r="A6382"/>
    </row>
    <row r="6383" spans="1:1" x14ac:dyDescent="0.25">
      <c r="A6383"/>
    </row>
    <row r="6384" spans="1:1" x14ac:dyDescent="0.25">
      <c r="A6384"/>
    </row>
    <row r="6385" spans="1:1" x14ac:dyDescent="0.25">
      <c r="A6385"/>
    </row>
    <row r="6386" spans="1:1" x14ac:dyDescent="0.25">
      <c r="A6386"/>
    </row>
    <row r="6387" spans="1:1" x14ac:dyDescent="0.25">
      <c r="A6387"/>
    </row>
    <row r="6388" spans="1:1" x14ac:dyDescent="0.25">
      <c r="A6388"/>
    </row>
    <row r="6389" spans="1:1" x14ac:dyDescent="0.25">
      <c r="A6389"/>
    </row>
    <row r="6390" spans="1:1" x14ac:dyDescent="0.25">
      <c r="A6390"/>
    </row>
    <row r="6391" spans="1:1" x14ac:dyDescent="0.25">
      <c r="A6391"/>
    </row>
    <row r="6392" spans="1:1" x14ac:dyDescent="0.25">
      <c r="A6392"/>
    </row>
    <row r="6393" spans="1:1" x14ac:dyDescent="0.25">
      <c r="A6393"/>
    </row>
    <row r="6394" spans="1:1" x14ac:dyDescent="0.25">
      <c r="A6394"/>
    </row>
    <row r="6395" spans="1:1" x14ac:dyDescent="0.25">
      <c r="A6395"/>
    </row>
    <row r="6396" spans="1:1" x14ac:dyDescent="0.25">
      <c r="A6396"/>
    </row>
    <row r="6397" spans="1:1" x14ac:dyDescent="0.25">
      <c r="A6397"/>
    </row>
    <row r="6398" spans="1:1" x14ac:dyDescent="0.25">
      <c r="A6398"/>
    </row>
    <row r="6399" spans="1:1" x14ac:dyDescent="0.25">
      <c r="A6399"/>
    </row>
    <row r="6400" spans="1:1" x14ac:dyDescent="0.25">
      <c r="A6400"/>
    </row>
    <row r="6401" spans="1:1" x14ac:dyDescent="0.25">
      <c r="A6401"/>
    </row>
    <row r="6402" spans="1:1" x14ac:dyDescent="0.25">
      <c r="A6402"/>
    </row>
    <row r="6403" spans="1:1" x14ac:dyDescent="0.25">
      <c r="A6403"/>
    </row>
    <row r="6404" spans="1:1" x14ac:dyDescent="0.25">
      <c r="A6404"/>
    </row>
    <row r="6405" spans="1:1" x14ac:dyDescent="0.25">
      <c r="A6405"/>
    </row>
    <row r="6406" spans="1:1" x14ac:dyDescent="0.25">
      <c r="A6406"/>
    </row>
    <row r="6407" spans="1:1" x14ac:dyDescent="0.25">
      <c r="A6407"/>
    </row>
    <row r="6408" spans="1:1" x14ac:dyDescent="0.25">
      <c r="A6408"/>
    </row>
    <row r="6409" spans="1:1" x14ac:dyDescent="0.25">
      <c r="A6409"/>
    </row>
    <row r="6410" spans="1:1" x14ac:dyDescent="0.25">
      <c r="A6410"/>
    </row>
    <row r="6411" spans="1:1" x14ac:dyDescent="0.25">
      <c r="A6411"/>
    </row>
    <row r="6412" spans="1:1" x14ac:dyDescent="0.25">
      <c r="A6412"/>
    </row>
    <row r="6413" spans="1:1" x14ac:dyDescent="0.25">
      <c r="A6413"/>
    </row>
    <row r="6414" spans="1:1" x14ac:dyDescent="0.25">
      <c r="A6414"/>
    </row>
    <row r="6415" spans="1:1" x14ac:dyDescent="0.25">
      <c r="A6415"/>
    </row>
    <row r="6416" spans="1:1" x14ac:dyDescent="0.25">
      <c r="A6416"/>
    </row>
    <row r="6417" spans="1:1" x14ac:dyDescent="0.25">
      <c r="A6417"/>
    </row>
    <row r="6418" spans="1:1" x14ac:dyDescent="0.25">
      <c r="A6418"/>
    </row>
    <row r="6419" spans="1:1" x14ac:dyDescent="0.25">
      <c r="A6419"/>
    </row>
    <row r="6420" spans="1:1" x14ac:dyDescent="0.25">
      <c r="A6420"/>
    </row>
    <row r="6421" spans="1:1" x14ac:dyDescent="0.25">
      <c r="A6421"/>
    </row>
    <row r="6422" spans="1:1" x14ac:dyDescent="0.25">
      <c r="A6422"/>
    </row>
    <row r="6423" spans="1:1" x14ac:dyDescent="0.25">
      <c r="A6423"/>
    </row>
    <row r="6424" spans="1:1" x14ac:dyDescent="0.25">
      <c r="A6424"/>
    </row>
    <row r="6425" spans="1:1" x14ac:dyDescent="0.25">
      <c r="A6425"/>
    </row>
    <row r="6426" spans="1:1" x14ac:dyDescent="0.25">
      <c r="A6426"/>
    </row>
    <row r="6427" spans="1:1" x14ac:dyDescent="0.25">
      <c r="A6427"/>
    </row>
    <row r="6428" spans="1:1" x14ac:dyDescent="0.25">
      <c r="A6428"/>
    </row>
    <row r="6429" spans="1:1" x14ac:dyDescent="0.25">
      <c r="A6429"/>
    </row>
    <row r="6430" spans="1:1" x14ac:dyDescent="0.25">
      <c r="A6430"/>
    </row>
    <row r="6431" spans="1:1" x14ac:dyDescent="0.25">
      <c r="A6431"/>
    </row>
    <row r="6432" spans="1:1" x14ac:dyDescent="0.25">
      <c r="A6432"/>
    </row>
    <row r="6433" spans="1:1" x14ac:dyDescent="0.25">
      <c r="A6433"/>
    </row>
    <row r="6434" spans="1:1" x14ac:dyDescent="0.25">
      <c r="A6434"/>
    </row>
    <row r="6435" spans="1:1" x14ac:dyDescent="0.25">
      <c r="A6435"/>
    </row>
    <row r="6436" spans="1:1" x14ac:dyDescent="0.25">
      <c r="A6436"/>
    </row>
    <row r="6437" spans="1:1" x14ac:dyDescent="0.25">
      <c r="A6437"/>
    </row>
    <row r="6438" spans="1:1" x14ac:dyDescent="0.25">
      <c r="A6438"/>
    </row>
    <row r="6439" spans="1:1" x14ac:dyDescent="0.25">
      <c r="A6439"/>
    </row>
    <row r="6440" spans="1:1" x14ac:dyDescent="0.25">
      <c r="A6440"/>
    </row>
    <row r="6441" spans="1:1" x14ac:dyDescent="0.25">
      <c r="A6441"/>
    </row>
    <row r="6442" spans="1:1" x14ac:dyDescent="0.25">
      <c r="A6442"/>
    </row>
    <row r="6443" spans="1:1" x14ac:dyDescent="0.25">
      <c r="A6443"/>
    </row>
    <row r="6444" spans="1:1" x14ac:dyDescent="0.25">
      <c r="A6444"/>
    </row>
    <row r="6445" spans="1:1" x14ac:dyDescent="0.25">
      <c r="A6445"/>
    </row>
    <row r="6446" spans="1:1" x14ac:dyDescent="0.25">
      <c r="A6446"/>
    </row>
    <row r="6447" spans="1:1" x14ac:dyDescent="0.25">
      <c r="A6447"/>
    </row>
    <row r="6448" spans="1:1" x14ac:dyDescent="0.25">
      <c r="A6448"/>
    </row>
    <row r="6449" spans="1:1" x14ac:dyDescent="0.25">
      <c r="A6449"/>
    </row>
    <row r="6450" spans="1:1" x14ac:dyDescent="0.25">
      <c r="A6450"/>
    </row>
    <row r="6451" spans="1:1" x14ac:dyDescent="0.25">
      <c r="A6451"/>
    </row>
    <row r="6452" spans="1:1" x14ac:dyDescent="0.25">
      <c r="A6452"/>
    </row>
    <row r="6453" spans="1:1" x14ac:dyDescent="0.25">
      <c r="A6453"/>
    </row>
    <row r="6454" spans="1:1" x14ac:dyDescent="0.25">
      <c r="A6454"/>
    </row>
    <row r="6455" spans="1:1" x14ac:dyDescent="0.25">
      <c r="A6455"/>
    </row>
    <row r="6456" spans="1:1" x14ac:dyDescent="0.25">
      <c r="A6456"/>
    </row>
    <row r="6457" spans="1:1" x14ac:dyDescent="0.25">
      <c r="A6457"/>
    </row>
    <row r="6458" spans="1:1" x14ac:dyDescent="0.25">
      <c r="A6458"/>
    </row>
    <row r="6459" spans="1:1" x14ac:dyDescent="0.25">
      <c r="A6459"/>
    </row>
    <row r="6460" spans="1:1" x14ac:dyDescent="0.25">
      <c r="A6460"/>
    </row>
    <row r="6461" spans="1:1" x14ac:dyDescent="0.25">
      <c r="A6461"/>
    </row>
    <row r="6462" spans="1:1" x14ac:dyDescent="0.25">
      <c r="A6462"/>
    </row>
    <row r="6463" spans="1:1" x14ac:dyDescent="0.25">
      <c r="A6463"/>
    </row>
    <row r="6464" spans="1:1" x14ac:dyDescent="0.25">
      <c r="A6464"/>
    </row>
    <row r="6465" spans="1:1" x14ac:dyDescent="0.25">
      <c r="A6465"/>
    </row>
    <row r="6466" spans="1:1" x14ac:dyDescent="0.25">
      <c r="A6466"/>
    </row>
    <row r="6467" spans="1:1" x14ac:dyDescent="0.25">
      <c r="A6467"/>
    </row>
    <row r="6468" spans="1:1" x14ac:dyDescent="0.25">
      <c r="A6468"/>
    </row>
    <row r="6469" spans="1:1" x14ac:dyDescent="0.25">
      <c r="A6469"/>
    </row>
    <row r="6470" spans="1:1" x14ac:dyDescent="0.25">
      <c r="A6470"/>
    </row>
    <row r="6471" spans="1:1" x14ac:dyDescent="0.25">
      <c r="A6471"/>
    </row>
    <row r="6472" spans="1:1" x14ac:dyDescent="0.25">
      <c r="A6472"/>
    </row>
    <row r="6473" spans="1:1" x14ac:dyDescent="0.25">
      <c r="A6473"/>
    </row>
    <row r="6474" spans="1:1" x14ac:dyDescent="0.25">
      <c r="A6474"/>
    </row>
    <row r="6475" spans="1:1" x14ac:dyDescent="0.25">
      <c r="A6475"/>
    </row>
    <row r="6476" spans="1:1" x14ac:dyDescent="0.25">
      <c r="A6476"/>
    </row>
    <row r="6477" spans="1:1" x14ac:dyDescent="0.25">
      <c r="A6477"/>
    </row>
    <row r="6478" spans="1:1" x14ac:dyDescent="0.25">
      <c r="A6478"/>
    </row>
    <row r="6479" spans="1:1" x14ac:dyDescent="0.25">
      <c r="A6479"/>
    </row>
    <row r="6480" spans="1:1" x14ac:dyDescent="0.25">
      <c r="A6480"/>
    </row>
    <row r="6481" spans="1:1" x14ac:dyDescent="0.25">
      <c r="A6481"/>
    </row>
    <row r="6482" spans="1:1" x14ac:dyDescent="0.25">
      <c r="A6482"/>
    </row>
    <row r="6483" spans="1:1" x14ac:dyDescent="0.25">
      <c r="A6483"/>
    </row>
    <row r="6484" spans="1:1" x14ac:dyDescent="0.25">
      <c r="A6484"/>
    </row>
    <row r="6485" spans="1:1" x14ac:dyDescent="0.25">
      <c r="A6485"/>
    </row>
    <row r="6486" spans="1:1" x14ac:dyDescent="0.25">
      <c r="A6486"/>
    </row>
    <row r="6487" spans="1:1" x14ac:dyDescent="0.25">
      <c r="A6487"/>
    </row>
    <row r="6488" spans="1:1" x14ac:dyDescent="0.25">
      <c r="A6488"/>
    </row>
    <row r="6489" spans="1:1" x14ac:dyDescent="0.25">
      <c r="A6489"/>
    </row>
    <row r="6490" spans="1:1" x14ac:dyDescent="0.25">
      <c r="A6490"/>
    </row>
    <row r="6491" spans="1:1" x14ac:dyDescent="0.25">
      <c r="A6491"/>
    </row>
    <row r="6492" spans="1:1" x14ac:dyDescent="0.25">
      <c r="A6492"/>
    </row>
    <row r="6493" spans="1:1" x14ac:dyDescent="0.25">
      <c r="A6493"/>
    </row>
    <row r="6494" spans="1:1" x14ac:dyDescent="0.25">
      <c r="A6494"/>
    </row>
    <row r="6495" spans="1:1" x14ac:dyDescent="0.25">
      <c r="A6495"/>
    </row>
    <row r="6496" spans="1:1" x14ac:dyDescent="0.25">
      <c r="A6496"/>
    </row>
    <row r="6497" spans="1:1" x14ac:dyDescent="0.25">
      <c r="A6497"/>
    </row>
    <row r="6498" spans="1:1" x14ac:dyDescent="0.25">
      <c r="A6498"/>
    </row>
    <row r="6499" spans="1:1" x14ac:dyDescent="0.25">
      <c r="A6499"/>
    </row>
    <row r="6500" spans="1:1" x14ac:dyDescent="0.25">
      <c r="A6500"/>
    </row>
    <row r="6501" spans="1:1" x14ac:dyDescent="0.25">
      <c r="A6501"/>
    </row>
    <row r="6502" spans="1:1" x14ac:dyDescent="0.25">
      <c r="A6502"/>
    </row>
    <row r="6503" spans="1:1" x14ac:dyDescent="0.25">
      <c r="A6503"/>
    </row>
    <row r="6504" spans="1:1" x14ac:dyDescent="0.25">
      <c r="A6504"/>
    </row>
    <row r="6505" spans="1:1" x14ac:dyDescent="0.25">
      <c r="A6505"/>
    </row>
    <row r="6506" spans="1:1" x14ac:dyDescent="0.25">
      <c r="A6506"/>
    </row>
    <row r="6507" spans="1:1" x14ac:dyDescent="0.25">
      <c r="A6507"/>
    </row>
    <row r="6508" spans="1:1" x14ac:dyDescent="0.25">
      <c r="A6508"/>
    </row>
    <row r="6509" spans="1:1" x14ac:dyDescent="0.25">
      <c r="A6509"/>
    </row>
    <row r="6510" spans="1:1" x14ac:dyDescent="0.25">
      <c r="A6510"/>
    </row>
    <row r="6511" spans="1:1" x14ac:dyDescent="0.25">
      <c r="A6511"/>
    </row>
    <row r="6512" spans="1:1" x14ac:dyDescent="0.25">
      <c r="A6512"/>
    </row>
    <row r="6513" spans="1:1" x14ac:dyDescent="0.25">
      <c r="A6513"/>
    </row>
    <row r="6514" spans="1:1" x14ac:dyDescent="0.25">
      <c r="A6514"/>
    </row>
    <row r="6515" spans="1:1" x14ac:dyDescent="0.25">
      <c r="A6515"/>
    </row>
    <row r="6516" spans="1:1" x14ac:dyDescent="0.25">
      <c r="A6516"/>
    </row>
    <row r="6517" spans="1:1" x14ac:dyDescent="0.25">
      <c r="A6517"/>
    </row>
    <row r="6518" spans="1:1" x14ac:dyDescent="0.25">
      <c r="A6518"/>
    </row>
    <row r="6519" spans="1:1" x14ac:dyDescent="0.25">
      <c r="A6519"/>
    </row>
    <row r="6520" spans="1:1" x14ac:dyDescent="0.25">
      <c r="A6520"/>
    </row>
    <row r="6521" spans="1:1" x14ac:dyDescent="0.25">
      <c r="A6521"/>
    </row>
    <row r="6522" spans="1:1" x14ac:dyDescent="0.25">
      <c r="A6522"/>
    </row>
    <row r="6523" spans="1:1" x14ac:dyDescent="0.25">
      <c r="A6523"/>
    </row>
    <row r="6524" spans="1:1" x14ac:dyDescent="0.25">
      <c r="A6524"/>
    </row>
    <row r="6525" spans="1:1" x14ac:dyDescent="0.25">
      <c r="A6525"/>
    </row>
    <row r="6526" spans="1:1" x14ac:dyDescent="0.25">
      <c r="A6526"/>
    </row>
    <row r="6527" spans="1:1" x14ac:dyDescent="0.25">
      <c r="A6527"/>
    </row>
    <row r="6528" spans="1:1" x14ac:dyDescent="0.25">
      <c r="A6528"/>
    </row>
    <row r="6529" spans="1:1" x14ac:dyDescent="0.25">
      <c r="A6529"/>
    </row>
    <row r="6530" spans="1:1" x14ac:dyDescent="0.25">
      <c r="A6530"/>
    </row>
    <row r="6531" spans="1:1" x14ac:dyDescent="0.25">
      <c r="A6531"/>
    </row>
    <row r="6532" spans="1:1" x14ac:dyDescent="0.25">
      <c r="A6532"/>
    </row>
    <row r="6533" spans="1:1" x14ac:dyDescent="0.25">
      <c r="A6533"/>
    </row>
    <row r="6534" spans="1:1" x14ac:dyDescent="0.25">
      <c r="A6534"/>
    </row>
    <row r="6535" spans="1:1" x14ac:dyDescent="0.25">
      <c r="A6535"/>
    </row>
    <row r="6536" spans="1:1" x14ac:dyDescent="0.25">
      <c r="A6536"/>
    </row>
    <row r="6537" spans="1:1" x14ac:dyDescent="0.25">
      <c r="A6537"/>
    </row>
    <row r="6538" spans="1:1" x14ac:dyDescent="0.25">
      <c r="A6538"/>
    </row>
    <row r="6539" spans="1:1" x14ac:dyDescent="0.25">
      <c r="A6539"/>
    </row>
    <row r="6540" spans="1:1" x14ac:dyDescent="0.25">
      <c r="A6540"/>
    </row>
    <row r="6541" spans="1:1" x14ac:dyDescent="0.25">
      <c r="A6541"/>
    </row>
    <row r="6542" spans="1:1" x14ac:dyDescent="0.25">
      <c r="A6542"/>
    </row>
    <row r="6543" spans="1:1" x14ac:dyDescent="0.25">
      <c r="A6543"/>
    </row>
    <row r="6544" spans="1:1" x14ac:dyDescent="0.25">
      <c r="A6544"/>
    </row>
    <row r="6545" spans="1:1" x14ac:dyDescent="0.25">
      <c r="A6545"/>
    </row>
    <row r="6546" spans="1:1" x14ac:dyDescent="0.25">
      <c r="A6546"/>
    </row>
    <row r="6547" spans="1:1" x14ac:dyDescent="0.25">
      <c r="A6547"/>
    </row>
    <row r="6548" spans="1:1" x14ac:dyDescent="0.25">
      <c r="A6548"/>
    </row>
    <row r="6549" spans="1:1" x14ac:dyDescent="0.25">
      <c r="A6549"/>
    </row>
    <row r="6550" spans="1:1" x14ac:dyDescent="0.25">
      <c r="A6550"/>
    </row>
    <row r="6551" spans="1:1" x14ac:dyDescent="0.25">
      <c r="A6551"/>
    </row>
    <row r="6552" spans="1:1" x14ac:dyDescent="0.25">
      <c r="A6552"/>
    </row>
    <row r="6553" spans="1:1" x14ac:dyDescent="0.25">
      <c r="A6553"/>
    </row>
    <row r="6554" spans="1:1" x14ac:dyDescent="0.25">
      <c r="A6554"/>
    </row>
    <row r="6555" spans="1:1" x14ac:dyDescent="0.25">
      <c r="A6555"/>
    </row>
    <row r="6556" spans="1:1" x14ac:dyDescent="0.25">
      <c r="A6556"/>
    </row>
    <row r="6557" spans="1:1" x14ac:dyDescent="0.25">
      <c r="A6557"/>
    </row>
    <row r="6558" spans="1:1" x14ac:dyDescent="0.25">
      <c r="A6558"/>
    </row>
    <row r="6559" spans="1:1" x14ac:dyDescent="0.25">
      <c r="A6559"/>
    </row>
    <row r="6560" spans="1:1" x14ac:dyDescent="0.25">
      <c r="A6560"/>
    </row>
    <row r="6561" spans="1:1" x14ac:dyDescent="0.25">
      <c r="A6561"/>
    </row>
    <row r="6562" spans="1:1" x14ac:dyDescent="0.25">
      <c r="A6562"/>
    </row>
    <row r="6563" spans="1:1" x14ac:dyDescent="0.25">
      <c r="A6563"/>
    </row>
    <row r="6564" spans="1:1" x14ac:dyDescent="0.25">
      <c r="A6564"/>
    </row>
    <row r="6565" spans="1:1" x14ac:dyDescent="0.25">
      <c r="A6565"/>
    </row>
    <row r="6566" spans="1:1" x14ac:dyDescent="0.25">
      <c r="A6566"/>
    </row>
    <row r="6567" spans="1:1" x14ac:dyDescent="0.25">
      <c r="A6567"/>
    </row>
    <row r="6568" spans="1:1" x14ac:dyDescent="0.25">
      <c r="A6568"/>
    </row>
    <row r="6569" spans="1:1" x14ac:dyDescent="0.25">
      <c r="A6569"/>
    </row>
    <row r="6570" spans="1:1" x14ac:dyDescent="0.25">
      <c r="A6570"/>
    </row>
    <row r="6571" spans="1:1" x14ac:dyDescent="0.25">
      <c r="A6571"/>
    </row>
    <row r="6572" spans="1:1" x14ac:dyDescent="0.25">
      <c r="A6572"/>
    </row>
    <row r="6573" spans="1:1" x14ac:dyDescent="0.25">
      <c r="A6573"/>
    </row>
    <row r="6574" spans="1:1" x14ac:dyDescent="0.25">
      <c r="A6574"/>
    </row>
    <row r="6575" spans="1:1" x14ac:dyDescent="0.25">
      <c r="A6575"/>
    </row>
    <row r="6576" spans="1:1" x14ac:dyDescent="0.25">
      <c r="A6576"/>
    </row>
    <row r="6577" spans="1:1" x14ac:dyDescent="0.25">
      <c r="A6577"/>
    </row>
    <row r="6578" spans="1:1" x14ac:dyDescent="0.25">
      <c r="A6578"/>
    </row>
    <row r="6579" spans="1:1" x14ac:dyDescent="0.25">
      <c r="A6579"/>
    </row>
    <row r="6580" spans="1:1" x14ac:dyDescent="0.25">
      <c r="A6580"/>
    </row>
    <row r="6581" spans="1:1" x14ac:dyDescent="0.25">
      <c r="A6581"/>
    </row>
    <row r="6582" spans="1:1" x14ac:dyDescent="0.25">
      <c r="A6582"/>
    </row>
    <row r="6583" spans="1:1" x14ac:dyDescent="0.25">
      <c r="A6583"/>
    </row>
    <row r="6584" spans="1:1" x14ac:dyDescent="0.25">
      <c r="A6584"/>
    </row>
    <row r="6585" spans="1:1" x14ac:dyDescent="0.25">
      <c r="A6585"/>
    </row>
    <row r="6586" spans="1:1" x14ac:dyDescent="0.25">
      <c r="A6586"/>
    </row>
    <row r="6587" spans="1:1" x14ac:dyDescent="0.25">
      <c r="A6587"/>
    </row>
    <row r="6588" spans="1:1" x14ac:dyDescent="0.25">
      <c r="A6588"/>
    </row>
    <row r="6589" spans="1:1" x14ac:dyDescent="0.25">
      <c r="A6589"/>
    </row>
    <row r="6590" spans="1:1" x14ac:dyDescent="0.25">
      <c r="A6590"/>
    </row>
    <row r="6591" spans="1:1" x14ac:dyDescent="0.25">
      <c r="A6591"/>
    </row>
    <row r="6592" spans="1:1" x14ac:dyDescent="0.25">
      <c r="A6592"/>
    </row>
    <row r="6593" spans="1:1" x14ac:dyDescent="0.25">
      <c r="A6593"/>
    </row>
    <row r="6594" spans="1:1" x14ac:dyDescent="0.25">
      <c r="A6594"/>
    </row>
    <row r="6595" spans="1:1" x14ac:dyDescent="0.25">
      <c r="A6595"/>
    </row>
    <row r="6596" spans="1:1" x14ac:dyDescent="0.25">
      <c r="A6596"/>
    </row>
    <row r="6597" spans="1:1" x14ac:dyDescent="0.25">
      <c r="A6597"/>
    </row>
    <row r="6598" spans="1:1" x14ac:dyDescent="0.25">
      <c r="A6598"/>
    </row>
    <row r="6599" spans="1:1" x14ac:dyDescent="0.25">
      <c r="A6599"/>
    </row>
    <row r="6600" spans="1:1" x14ac:dyDescent="0.25">
      <c r="A6600"/>
    </row>
    <row r="6601" spans="1:1" x14ac:dyDescent="0.25">
      <c r="A6601"/>
    </row>
    <row r="6602" spans="1:1" x14ac:dyDescent="0.25">
      <c r="A6602"/>
    </row>
    <row r="6603" spans="1:1" x14ac:dyDescent="0.25">
      <c r="A6603"/>
    </row>
    <row r="6604" spans="1:1" x14ac:dyDescent="0.25">
      <c r="A6604"/>
    </row>
    <row r="6605" spans="1:1" x14ac:dyDescent="0.25">
      <c r="A6605"/>
    </row>
    <row r="6606" spans="1:1" x14ac:dyDescent="0.25">
      <c r="A6606"/>
    </row>
    <row r="6607" spans="1:1" x14ac:dyDescent="0.25">
      <c r="A6607"/>
    </row>
    <row r="6608" spans="1:1" x14ac:dyDescent="0.25">
      <c r="A6608"/>
    </row>
    <row r="6609" spans="1:1" x14ac:dyDescent="0.25">
      <c r="A6609"/>
    </row>
    <row r="6610" spans="1:1" x14ac:dyDescent="0.25">
      <c r="A6610"/>
    </row>
    <row r="6611" spans="1:1" x14ac:dyDescent="0.25">
      <c r="A6611"/>
    </row>
    <row r="6612" spans="1:1" x14ac:dyDescent="0.25">
      <c r="A6612"/>
    </row>
    <row r="6613" spans="1:1" x14ac:dyDescent="0.25">
      <c r="A6613"/>
    </row>
    <row r="6614" spans="1:1" x14ac:dyDescent="0.25">
      <c r="A6614"/>
    </row>
    <row r="6615" spans="1:1" x14ac:dyDescent="0.25">
      <c r="A6615"/>
    </row>
    <row r="6616" spans="1:1" x14ac:dyDescent="0.25">
      <c r="A6616"/>
    </row>
    <row r="6617" spans="1:1" x14ac:dyDescent="0.25">
      <c r="A6617"/>
    </row>
    <row r="6618" spans="1:1" x14ac:dyDescent="0.25">
      <c r="A6618"/>
    </row>
    <row r="6619" spans="1:1" x14ac:dyDescent="0.25">
      <c r="A6619"/>
    </row>
    <row r="6620" spans="1:1" x14ac:dyDescent="0.25">
      <c r="A6620"/>
    </row>
    <row r="6621" spans="1:1" x14ac:dyDescent="0.25">
      <c r="A6621"/>
    </row>
    <row r="6622" spans="1:1" x14ac:dyDescent="0.25">
      <c r="A6622"/>
    </row>
    <row r="6623" spans="1:1" x14ac:dyDescent="0.25">
      <c r="A6623"/>
    </row>
    <row r="6624" spans="1:1" x14ac:dyDescent="0.25">
      <c r="A6624"/>
    </row>
    <row r="6625" spans="1:1" x14ac:dyDescent="0.25">
      <c r="A6625"/>
    </row>
    <row r="6626" spans="1:1" x14ac:dyDescent="0.25">
      <c r="A6626"/>
    </row>
    <row r="6627" spans="1:1" x14ac:dyDescent="0.25">
      <c r="A6627"/>
    </row>
    <row r="6628" spans="1:1" x14ac:dyDescent="0.25">
      <c r="A6628"/>
    </row>
    <row r="6629" spans="1:1" x14ac:dyDescent="0.25">
      <c r="A6629"/>
    </row>
    <row r="6630" spans="1:1" x14ac:dyDescent="0.25">
      <c r="A6630"/>
    </row>
    <row r="6631" spans="1:1" x14ac:dyDescent="0.25">
      <c r="A6631"/>
    </row>
    <row r="6632" spans="1:1" x14ac:dyDescent="0.25">
      <c r="A6632"/>
    </row>
    <row r="6633" spans="1:1" x14ac:dyDescent="0.25">
      <c r="A6633"/>
    </row>
    <row r="6634" spans="1:1" x14ac:dyDescent="0.25">
      <c r="A6634"/>
    </row>
    <row r="6635" spans="1:1" x14ac:dyDescent="0.25">
      <c r="A6635"/>
    </row>
    <row r="6636" spans="1:1" x14ac:dyDescent="0.25">
      <c r="A6636"/>
    </row>
    <row r="6637" spans="1:1" x14ac:dyDescent="0.25">
      <c r="A6637"/>
    </row>
    <row r="6638" spans="1:1" x14ac:dyDescent="0.25">
      <c r="A6638"/>
    </row>
    <row r="6639" spans="1:1" x14ac:dyDescent="0.25">
      <c r="A6639"/>
    </row>
    <row r="6640" spans="1:1" x14ac:dyDescent="0.25">
      <c r="A6640"/>
    </row>
    <row r="6641" spans="1:1" x14ac:dyDescent="0.25">
      <c r="A6641"/>
    </row>
    <row r="6642" spans="1:1" x14ac:dyDescent="0.25">
      <c r="A6642"/>
    </row>
    <row r="6643" spans="1:1" x14ac:dyDescent="0.25">
      <c r="A6643"/>
    </row>
    <row r="6644" spans="1:1" x14ac:dyDescent="0.25">
      <c r="A6644"/>
    </row>
    <row r="6645" spans="1:1" x14ac:dyDescent="0.25">
      <c r="A6645"/>
    </row>
    <row r="6646" spans="1:1" x14ac:dyDescent="0.25">
      <c r="A6646"/>
    </row>
    <row r="6647" spans="1:1" x14ac:dyDescent="0.25">
      <c r="A6647"/>
    </row>
    <row r="6648" spans="1:1" x14ac:dyDescent="0.25">
      <c r="A6648"/>
    </row>
    <row r="6649" spans="1:1" x14ac:dyDescent="0.25">
      <c r="A6649"/>
    </row>
    <row r="6650" spans="1:1" x14ac:dyDescent="0.25">
      <c r="A6650"/>
    </row>
    <row r="6651" spans="1:1" x14ac:dyDescent="0.25">
      <c r="A6651"/>
    </row>
    <row r="6652" spans="1:1" x14ac:dyDescent="0.25">
      <c r="A6652"/>
    </row>
    <row r="6653" spans="1:1" x14ac:dyDescent="0.25">
      <c r="A6653"/>
    </row>
    <row r="6654" spans="1:1" x14ac:dyDescent="0.25">
      <c r="A6654"/>
    </row>
    <row r="6655" spans="1:1" x14ac:dyDescent="0.25">
      <c r="A6655"/>
    </row>
    <row r="6656" spans="1:1" x14ac:dyDescent="0.25">
      <c r="A6656"/>
    </row>
    <row r="6657" spans="1:1" x14ac:dyDescent="0.25">
      <c r="A6657"/>
    </row>
    <row r="6658" spans="1:1" x14ac:dyDescent="0.25">
      <c r="A6658"/>
    </row>
    <row r="6659" spans="1:1" x14ac:dyDescent="0.25">
      <c r="A6659"/>
    </row>
    <row r="6660" spans="1:1" x14ac:dyDescent="0.25">
      <c r="A6660"/>
    </row>
    <row r="6661" spans="1:1" x14ac:dyDescent="0.25">
      <c r="A6661"/>
    </row>
    <row r="6662" spans="1:1" x14ac:dyDescent="0.25">
      <c r="A6662"/>
    </row>
    <row r="6663" spans="1:1" x14ac:dyDescent="0.25">
      <c r="A6663"/>
    </row>
    <row r="6664" spans="1:1" x14ac:dyDescent="0.25">
      <c r="A6664"/>
    </row>
    <row r="6665" spans="1:1" x14ac:dyDescent="0.25">
      <c r="A6665"/>
    </row>
    <row r="6666" spans="1:1" x14ac:dyDescent="0.25">
      <c r="A6666"/>
    </row>
    <row r="6667" spans="1:1" x14ac:dyDescent="0.25">
      <c r="A6667"/>
    </row>
    <row r="6668" spans="1:1" x14ac:dyDescent="0.25">
      <c r="A6668"/>
    </row>
    <row r="6669" spans="1:1" x14ac:dyDescent="0.25">
      <c r="A6669"/>
    </row>
    <row r="6670" spans="1:1" x14ac:dyDescent="0.25">
      <c r="A6670"/>
    </row>
    <row r="6671" spans="1:1" x14ac:dyDescent="0.25">
      <c r="A6671"/>
    </row>
    <row r="6672" spans="1:1" x14ac:dyDescent="0.25">
      <c r="A6672"/>
    </row>
    <row r="6673" spans="1:1" x14ac:dyDescent="0.25">
      <c r="A6673"/>
    </row>
    <row r="6674" spans="1:1" x14ac:dyDescent="0.25">
      <c r="A6674"/>
    </row>
    <row r="6675" spans="1:1" x14ac:dyDescent="0.25">
      <c r="A6675"/>
    </row>
    <row r="6676" spans="1:1" x14ac:dyDescent="0.25">
      <c r="A6676"/>
    </row>
    <row r="6677" spans="1:1" x14ac:dyDescent="0.25">
      <c r="A6677"/>
    </row>
    <row r="6678" spans="1:1" x14ac:dyDescent="0.25">
      <c r="A6678"/>
    </row>
    <row r="6679" spans="1:1" x14ac:dyDescent="0.25">
      <c r="A6679"/>
    </row>
    <row r="6680" spans="1:1" x14ac:dyDescent="0.25">
      <c r="A6680"/>
    </row>
    <row r="6681" spans="1:1" x14ac:dyDescent="0.25">
      <c r="A6681"/>
    </row>
    <row r="6682" spans="1:1" x14ac:dyDescent="0.25">
      <c r="A6682"/>
    </row>
    <row r="6683" spans="1:1" x14ac:dyDescent="0.25">
      <c r="A6683"/>
    </row>
    <row r="6684" spans="1:1" x14ac:dyDescent="0.25">
      <c r="A6684"/>
    </row>
    <row r="6685" spans="1:1" x14ac:dyDescent="0.25">
      <c r="A6685"/>
    </row>
    <row r="6686" spans="1:1" x14ac:dyDescent="0.25">
      <c r="A6686"/>
    </row>
    <row r="6687" spans="1:1" x14ac:dyDescent="0.25">
      <c r="A6687"/>
    </row>
    <row r="6688" spans="1:1" x14ac:dyDescent="0.25">
      <c r="A6688"/>
    </row>
    <row r="6689" spans="1:1" x14ac:dyDescent="0.25">
      <c r="A6689"/>
    </row>
    <row r="6690" spans="1:1" x14ac:dyDescent="0.25">
      <c r="A6690"/>
    </row>
    <row r="6691" spans="1:1" x14ac:dyDescent="0.25">
      <c r="A6691"/>
    </row>
    <row r="6692" spans="1:1" x14ac:dyDescent="0.25">
      <c r="A6692"/>
    </row>
    <row r="6693" spans="1:1" x14ac:dyDescent="0.25">
      <c r="A6693"/>
    </row>
    <row r="6694" spans="1:1" x14ac:dyDescent="0.25">
      <c r="A6694"/>
    </row>
    <row r="6695" spans="1:1" x14ac:dyDescent="0.25">
      <c r="A6695"/>
    </row>
    <row r="6696" spans="1:1" x14ac:dyDescent="0.25">
      <c r="A6696"/>
    </row>
    <row r="6697" spans="1:1" x14ac:dyDescent="0.25">
      <c r="A6697"/>
    </row>
    <row r="6698" spans="1:1" x14ac:dyDescent="0.25">
      <c r="A6698"/>
    </row>
    <row r="6699" spans="1:1" x14ac:dyDescent="0.25">
      <c r="A6699"/>
    </row>
    <row r="6700" spans="1:1" x14ac:dyDescent="0.25">
      <c r="A6700"/>
    </row>
    <row r="6701" spans="1:1" x14ac:dyDescent="0.25">
      <c r="A6701"/>
    </row>
    <row r="6702" spans="1:1" x14ac:dyDescent="0.25">
      <c r="A6702"/>
    </row>
    <row r="6703" spans="1:1" x14ac:dyDescent="0.25">
      <c r="A6703"/>
    </row>
    <row r="6704" spans="1:1" x14ac:dyDescent="0.25">
      <c r="A6704"/>
    </row>
    <row r="6705" spans="1:1" x14ac:dyDescent="0.25">
      <c r="A6705"/>
    </row>
    <row r="6706" spans="1:1" x14ac:dyDescent="0.25">
      <c r="A6706"/>
    </row>
    <row r="6707" spans="1:1" x14ac:dyDescent="0.25">
      <c r="A6707"/>
    </row>
    <row r="6708" spans="1:1" x14ac:dyDescent="0.25">
      <c r="A6708"/>
    </row>
    <row r="6709" spans="1:1" x14ac:dyDescent="0.25">
      <c r="A6709"/>
    </row>
    <row r="6710" spans="1:1" x14ac:dyDescent="0.25">
      <c r="A6710"/>
    </row>
    <row r="6711" spans="1:1" x14ac:dyDescent="0.25">
      <c r="A6711"/>
    </row>
    <row r="6712" spans="1:1" x14ac:dyDescent="0.25">
      <c r="A6712"/>
    </row>
    <row r="6713" spans="1:1" x14ac:dyDescent="0.25">
      <c r="A6713"/>
    </row>
    <row r="6714" spans="1:1" x14ac:dyDescent="0.25">
      <c r="A6714"/>
    </row>
    <row r="6715" spans="1:1" x14ac:dyDescent="0.25">
      <c r="A6715"/>
    </row>
    <row r="6716" spans="1:1" x14ac:dyDescent="0.25">
      <c r="A6716"/>
    </row>
    <row r="6717" spans="1:1" x14ac:dyDescent="0.25">
      <c r="A6717"/>
    </row>
    <row r="6718" spans="1:1" x14ac:dyDescent="0.25">
      <c r="A6718"/>
    </row>
    <row r="6719" spans="1:1" x14ac:dyDescent="0.25">
      <c r="A6719"/>
    </row>
    <row r="6720" spans="1:1" x14ac:dyDescent="0.25">
      <c r="A6720"/>
    </row>
    <row r="6721" spans="1:1" x14ac:dyDescent="0.25">
      <c r="A6721"/>
    </row>
    <row r="6722" spans="1:1" x14ac:dyDescent="0.25">
      <c r="A6722"/>
    </row>
    <row r="6723" spans="1:1" x14ac:dyDescent="0.25">
      <c r="A6723"/>
    </row>
    <row r="6724" spans="1:1" x14ac:dyDescent="0.25">
      <c r="A6724"/>
    </row>
    <row r="6725" spans="1:1" x14ac:dyDescent="0.25">
      <c r="A6725"/>
    </row>
    <row r="6726" spans="1:1" x14ac:dyDescent="0.25">
      <c r="A6726"/>
    </row>
    <row r="6727" spans="1:1" x14ac:dyDescent="0.25">
      <c r="A6727"/>
    </row>
    <row r="6728" spans="1:1" x14ac:dyDescent="0.25">
      <c r="A6728"/>
    </row>
    <row r="6729" spans="1:1" x14ac:dyDescent="0.25">
      <c r="A6729"/>
    </row>
    <row r="6730" spans="1:1" x14ac:dyDescent="0.25">
      <c r="A6730"/>
    </row>
    <row r="6731" spans="1:1" x14ac:dyDescent="0.25">
      <c r="A6731"/>
    </row>
    <row r="6732" spans="1:1" x14ac:dyDescent="0.25">
      <c r="A6732"/>
    </row>
    <row r="6733" spans="1:1" x14ac:dyDescent="0.25">
      <c r="A6733"/>
    </row>
    <row r="6734" spans="1:1" x14ac:dyDescent="0.25">
      <c r="A6734"/>
    </row>
    <row r="6735" spans="1:1" x14ac:dyDescent="0.25">
      <c r="A6735"/>
    </row>
    <row r="6736" spans="1:1" x14ac:dyDescent="0.25">
      <c r="A6736"/>
    </row>
    <row r="6737" spans="1:1" x14ac:dyDescent="0.25">
      <c r="A6737"/>
    </row>
    <row r="6738" spans="1:1" x14ac:dyDescent="0.25">
      <c r="A6738"/>
    </row>
    <row r="6739" spans="1:1" x14ac:dyDescent="0.25">
      <c r="A6739"/>
    </row>
    <row r="6740" spans="1:1" x14ac:dyDescent="0.25">
      <c r="A6740"/>
    </row>
    <row r="6741" spans="1:1" x14ac:dyDescent="0.25">
      <c r="A6741"/>
    </row>
    <row r="6742" spans="1:1" x14ac:dyDescent="0.25">
      <c r="A6742"/>
    </row>
    <row r="6743" spans="1:1" x14ac:dyDescent="0.25">
      <c r="A6743"/>
    </row>
    <row r="6744" spans="1:1" x14ac:dyDescent="0.25">
      <c r="A6744"/>
    </row>
    <row r="6745" spans="1:1" x14ac:dyDescent="0.25">
      <c r="A6745"/>
    </row>
    <row r="6746" spans="1:1" x14ac:dyDescent="0.25">
      <c r="A6746"/>
    </row>
    <row r="6747" spans="1:1" x14ac:dyDescent="0.25">
      <c r="A6747"/>
    </row>
    <row r="6748" spans="1:1" x14ac:dyDescent="0.25">
      <c r="A6748"/>
    </row>
    <row r="6749" spans="1:1" x14ac:dyDescent="0.25">
      <c r="A6749"/>
    </row>
    <row r="6750" spans="1:1" x14ac:dyDescent="0.25">
      <c r="A6750"/>
    </row>
    <row r="6751" spans="1:1" x14ac:dyDescent="0.25">
      <c r="A6751"/>
    </row>
    <row r="6752" spans="1:1" x14ac:dyDescent="0.25">
      <c r="A6752"/>
    </row>
    <row r="6753" spans="1:1" x14ac:dyDescent="0.25">
      <c r="A6753"/>
    </row>
    <row r="6754" spans="1:1" x14ac:dyDescent="0.25">
      <c r="A6754"/>
    </row>
    <row r="6755" spans="1:1" x14ac:dyDescent="0.25">
      <c r="A6755"/>
    </row>
    <row r="6756" spans="1:1" x14ac:dyDescent="0.25">
      <c r="A6756"/>
    </row>
    <row r="6757" spans="1:1" x14ac:dyDescent="0.25">
      <c r="A6757"/>
    </row>
    <row r="6758" spans="1:1" x14ac:dyDescent="0.25">
      <c r="A6758"/>
    </row>
    <row r="6759" spans="1:1" x14ac:dyDescent="0.25">
      <c r="A6759"/>
    </row>
    <row r="6760" spans="1:1" x14ac:dyDescent="0.25">
      <c r="A6760"/>
    </row>
    <row r="6761" spans="1:1" x14ac:dyDescent="0.25">
      <c r="A6761"/>
    </row>
    <row r="6762" spans="1:1" x14ac:dyDescent="0.25">
      <c r="A6762"/>
    </row>
    <row r="6763" spans="1:1" x14ac:dyDescent="0.25">
      <c r="A6763"/>
    </row>
    <row r="6764" spans="1:1" x14ac:dyDescent="0.25">
      <c r="A6764"/>
    </row>
    <row r="6765" spans="1:1" x14ac:dyDescent="0.25">
      <c r="A6765"/>
    </row>
    <row r="6766" spans="1:1" x14ac:dyDescent="0.25">
      <c r="A6766"/>
    </row>
    <row r="6767" spans="1:1" x14ac:dyDescent="0.25">
      <c r="A6767"/>
    </row>
    <row r="6768" spans="1:1" x14ac:dyDescent="0.25">
      <c r="A6768"/>
    </row>
    <row r="6769" spans="1:1" x14ac:dyDescent="0.25">
      <c r="A6769"/>
    </row>
    <row r="6770" spans="1:1" x14ac:dyDescent="0.25">
      <c r="A6770"/>
    </row>
    <row r="6771" spans="1:1" x14ac:dyDescent="0.25">
      <c r="A6771"/>
    </row>
    <row r="6772" spans="1:1" x14ac:dyDescent="0.25">
      <c r="A6772"/>
    </row>
    <row r="6773" spans="1:1" x14ac:dyDescent="0.25">
      <c r="A6773"/>
    </row>
    <row r="6774" spans="1:1" x14ac:dyDescent="0.25">
      <c r="A6774"/>
    </row>
    <row r="6775" spans="1:1" x14ac:dyDescent="0.25">
      <c r="A6775"/>
    </row>
    <row r="6776" spans="1:1" x14ac:dyDescent="0.25">
      <c r="A6776"/>
    </row>
    <row r="6777" spans="1:1" x14ac:dyDescent="0.25">
      <c r="A6777"/>
    </row>
    <row r="6778" spans="1:1" x14ac:dyDescent="0.25">
      <c r="A6778"/>
    </row>
    <row r="6779" spans="1:1" x14ac:dyDescent="0.25">
      <c r="A6779"/>
    </row>
    <row r="6780" spans="1:1" x14ac:dyDescent="0.25">
      <c r="A6780"/>
    </row>
    <row r="6781" spans="1:1" x14ac:dyDescent="0.25">
      <c r="A6781"/>
    </row>
    <row r="6782" spans="1:1" x14ac:dyDescent="0.25">
      <c r="A6782"/>
    </row>
    <row r="6783" spans="1:1" x14ac:dyDescent="0.25">
      <c r="A6783"/>
    </row>
    <row r="6784" spans="1:1" x14ac:dyDescent="0.25">
      <c r="A6784"/>
    </row>
    <row r="6785" spans="1:1" x14ac:dyDescent="0.25">
      <c r="A6785"/>
    </row>
    <row r="6786" spans="1:1" x14ac:dyDescent="0.25">
      <c r="A6786"/>
    </row>
    <row r="6787" spans="1:1" x14ac:dyDescent="0.25">
      <c r="A6787"/>
    </row>
    <row r="6788" spans="1:1" x14ac:dyDescent="0.25">
      <c r="A6788"/>
    </row>
    <row r="6789" spans="1:1" x14ac:dyDescent="0.25">
      <c r="A6789"/>
    </row>
    <row r="6790" spans="1:1" x14ac:dyDescent="0.25">
      <c r="A6790"/>
    </row>
    <row r="6791" spans="1:1" x14ac:dyDescent="0.25">
      <c r="A6791"/>
    </row>
    <row r="6792" spans="1:1" x14ac:dyDescent="0.25">
      <c r="A6792"/>
    </row>
    <row r="6793" spans="1:1" x14ac:dyDescent="0.25">
      <c r="A6793"/>
    </row>
    <row r="6794" spans="1:1" x14ac:dyDescent="0.25">
      <c r="A6794"/>
    </row>
    <row r="6795" spans="1:1" x14ac:dyDescent="0.25">
      <c r="A6795"/>
    </row>
    <row r="6796" spans="1:1" x14ac:dyDescent="0.25">
      <c r="A6796"/>
    </row>
    <row r="6797" spans="1:1" x14ac:dyDescent="0.25">
      <c r="A6797"/>
    </row>
    <row r="6798" spans="1:1" x14ac:dyDescent="0.25">
      <c r="A6798"/>
    </row>
    <row r="6799" spans="1:1" x14ac:dyDescent="0.25">
      <c r="A6799"/>
    </row>
    <row r="6800" spans="1:1" x14ac:dyDescent="0.25">
      <c r="A6800"/>
    </row>
    <row r="6801" spans="1:1" x14ac:dyDescent="0.25">
      <c r="A6801"/>
    </row>
    <row r="6802" spans="1:1" x14ac:dyDescent="0.25">
      <c r="A6802"/>
    </row>
    <row r="6803" spans="1:1" x14ac:dyDescent="0.25">
      <c r="A6803"/>
    </row>
    <row r="6804" spans="1:1" x14ac:dyDescent="0.25">
      <c r="A6804"/>
    </row>
    <row r="6805" spans="1:1" x14ac:dyDescent="0.25">
      <c r="A6805"/>
    </row>
    <row r="6806" spans="1:1" x14ac:dyDescent="0.25">
      <c r="A6806"/>
    </row>
    <row r="6807" spans="1:1" x14ac:dyDescent="0.25">
      <c r="A6807"/>
    </row>
    <row r="6808" spans="1:1" x14ac:dyDescent="0.25">
      <c r="A6808"/>
    </row>
    <row r="6809" spans="1:1" x14ac:dyDescent="0.25">
      <c r="A6809"/>
    </row>
    <row r="6810" spans="1:1" x14ac:dyDescent="0.25">
      <c r="A6810"/>
    </row>
    <row r="6811" spans="1:1" x14ac:dyDescent="0.25">
      <c r="A6811"/>
    </row>
    <row r="6812" spans="1:1" x14ac:dyDescent="0.25">
      <c r="A6812"/>
    </row>
    <row r="6813" spans="1:1" x14ac:dyDescent="0.25">
      <c r="A6813"/>
    </row>
    <row r="6814" spans="1:1" x14ac:dyDescent="0.25">
      <c r="A6814"/>
    </row>
    <row r="6815" spans="1:1" x14ac:dyDescent="0.25">
      <c r="A6815"/>
    </row>
    <row r="6816" spans="1:1" x14ac:dyDescent="0.25">
      <c r="A6816"/>
    </row>
    <row r="6817" spans="1:1" x14ac:dyDescent="0.25">
      <c r="A6817"/>
    </row>
    <row r="6818" spans="1:1" x14ac:dyDescent="0.25">
      <c r="A6818"/>
    </row>
    <row r="6819" spans="1:1" x14ac:dyDescent="0.25">
      <c r="A6819"/>
    </row>
    <row r="6820" spans="1:1" x14ac:dyDescent="0.25">
      <c r="A6820"/>
    </row>
    <row r="6821" spans="1:1" x14ac:dyDescent="0.25">
      <c r="A6821"/>
    </row>
    <row r="6822" spans="1:1" x14ac:dyDescent="0.25">
      <c r="A6822"/>
    </row>
    <row r="6823" spans="1:1" x14ac:dyDescent="0.25">
      <c r="A6823"/>
    </row>
    <row r="6824" spans="1:1" x14ac:dyDescent="0.25">
      <c r="A6824"/>
    </row>
    <row r="6825" spans="1:1" x14ac:dyDescent="0.25">
      <c r="A6825"/>
    </row>
    <row r="6826" spans="1:1" x14ac:dyDescent="0.25">
      <c r="A6826"/>
    </row>
    <row r="6827" spans="1:1" x14ac:dyDescent="0.25">
      <c r="A6827"/>
    </row>
    <row r="6828" spans="1:1" x14ac:dyDescent="0.25">
      <c r="A6828"/>
    </row>
    <row r="6829" spans="1:1" x14ac:dyDescent="0.25">
      <c r="A6829"/>
    </row>
    <row r="6830" spans="1:1" x14ac:dyDescent="0.25">
      <c r="A6830"/>
    </row>
    <row r="6831" spans="1:1" x14ac:dyDescent="0.25">
      <c r="A6831"/>
    </row>
    <row r="6832" spans="1:1" x14ac:dyDescent="0.25">
      <c r="A6832"/>
    </row>
    <row r="6833" spans="1:1" x14ac:dyDescent="0.25">
      <c r="A6833"/>
    </row>
    <row r="6834" spans="1:1" x14ac:dyDescent="0.25">
      <c r="A6834"/>
    </row>
    <row r="6835" spans="1:1" x14ac:dyDescent="0.25">
      <c r="A6835"/>
    </row>
    <row r="6836" spans="1:1" x14ac:dyDescent="0.25">
      <c r="A6836"/>
    </row>
    <row r="6837" spans="1:1" x14ac:dyDescent="0.25">
      <c r="A6837"/>
    </row>
    <row r="6838" spans="1:1" x14ac:dyDescent="0.25">
      <c r="A6838"/>
    </row>
    <row r="6839" spans="1:1" x14ac:dyDescent="0.25">
      <c r="A6839"/>
    </row>
    <row r="6840" spans="1:1" x14ac:dyDescent="0.25">
      <c r="A6840"/>
    </row>
    <row r="6841" spans="1:1" x14ac:dyDescent="0.25">
      <c r="A6841"/>
    </row>
    <row r="6842" spans="1:1" x14ac:dyDescent="0.25">
      <c r="A6842"/>
    </row>
    <row r="6843" spans="1:1" x14ac:dyDescent="0.25">
      <c r="A6843"/>
    </row>
    <row r="6844" spans="1:1" x14ac:dyDescent="0.25">
      <c r="A6844"/>
    </row>
    <row r="6845" spans="1:1" x14ac:dyDescent="0.25">
      <c r="A6845"/>
    </row>
    <row r="6846" spans="1:1" x14ac:dyDescent="0.25">
      <c r="A6846"/>
    </row>
    <row r="6847" spans="1:1" x14ac:dyDescent="0.25">
      <c r="A6847"/>
    </row>
    <row r="6848" spans="1:1" x14ac:dyDescent="0.25">
      <c r="A6848"/>
    </row>
    <row r="6849" spans="1:1" x14ac:dyDescent="0.25">
      <c r="A6849"/>
    </row>
    <row r="6850" spans="1:1" x14ac:dyDescent="0.25">
      <c r="A6850"/>
    </row>
    <row r="6851" spans="1:1" x14ac:dyDescent="0.25">
      <c r="A6851"/>
    </row>
    <row r="6852" spans="1:1" x14ac:dyDescent="0.25">
      <c r="A6852"/>
    </row>
    <row r="6853" spans="1:1" x14ac:dyDescent="0.25">
      <c r="A6853"/>
    </row>
    <row r="6854" spans="1:1" x14ac:dyDescent="0.25">
      <c r="A6854"/>
    </row>
    <row r="6855" spans="1:1" x14ac:dyDescent="0.25">
      <c r="A6855"/>
    </row>
    <row r="6856" spans="1:1" x14ac:dyDescent="0.25">
      <c r="A6856"/>
    </row>
    <row r="6857" spans="1:1" x14ac:dyDescent="0.25">
      <c r="A6857"/>
    </row>
    <row r="6858" spans="1:1" x14ac:dyDescent="0.25">
      <c r="A6858"/>
    </row>
    <row r="6859" spans="1:1" x14ac:dyDescent="0.25">
      <c r="A6859"/>
    </row>
    <row r="6860" spans="1:1" x14ac:dyDescent="0.25">
      <c r="A6860"/>
    </row>
    <row r="6861" spans="1:1" x14ac:dyDescent="0.25">
      <c r="A6861"/>
    </row>
    <row r="6862" spans="1:1" x14ac:dyDescent="0.25">
      <c r="A6862"/>
    </row>
    <row r="6863" spans="1:1" x14ac:dyDescent="0.25">
      <c r="A6863"/>
    </row>
    <row r="6864" spans="1:1" x14ac:dyDescent="0.25">
      <c r="A6864"/>
    </row>
    <row r="6865" spans="1:1" x14ac:dyDescent="0.25">
      <c r="A6865"/>
    </row>
    <row r="6866" spans="1:1" x14ac:dyDescent="0.25">
      <c r="A6866"/>
    </row>
    <row r="6867" spans="1:1" x14ac:dyDescent="0.25">
      <c r="A6867"/>
    </row>
    <row r="6868" spans="1:1" x14ac:dyDescent="0.25">
      <c r="A6868"/>
    </row>
    <row r="6869" spans="1:1" x14ac:dyDescent="0.25">
      <c r="A6869"/>
    </row>
    <row r="6870" spans="1:1" x14ac:dyDescent="0.25">
      <c r="A6870"/>
    </row>
    <row r="6871" spans="1:1" x14ac:dyDescent="0.25">
      <c r="A6871"/>
    </row>
    <row r="6872" spans="1:1" x14ac:dyDescent="0.25">
      <c r="A6872"/>
    </row>
    <row r="6873" spans="1:1" x14ac:dyDescent="0.25">
      <c r="A6873"/>
    </row>
    <row r="6874" spans="1:1" x14ac:dyDescent="0.25">
      <c r="A6874"/>
    </row>
    <row r="6875" spans="1:1" x14ac:dyDescent="0.25">
      <c r="A6875"/>
    </row>
    <row r="6876" spans="1:1" x14ac:dyDescent="0.25">
      <c r="A6876"/>
    </row>
    <row r="6877" spans="1:1" x14ac:dyDescent="0.25">
      <c r="A6877"/>
    </row>
    <row r="6878" spans="1:1" x14ac:dyDescent="0.25">
      <c r="A6878"/>
    </row>
    <row r="6879" spans="1:1" x14ac:dyDescent="0.25">
      <c r="A6879"/>
    </row>
    <row r="6880" spans="1:1" x14ac:dyDescent="0.25">
      <c r="A6880"/>
    </row>
    <row r="6881" spans="1:1" x14ac:dyDescent="0.25">
      <c r="A6881"/>
    </row>
    <row r="6882" spans="1:1" x14ac:dyDescent="0.25">
      <c r="A6882"/>
    </row>
    <row r="6883" spans="1:1" x14ac:dyDescent="0.25">
      <c r="A6883"/>
    </row>
    <row r="6884" spans="1:1" x14ac:dyDescent="0.25">
      <c r="A6884"/>
    </row>
    <row r="6885" spans="1:1" x14ac:dyDescent="0.25">
      <c r="A6885"/>
    </row>
    <row r="6886" spans="1:1" x14ac:dyDescent="0.25">
      <c r="A6886"/>
    </row>
    <row r="6887" spans="1:1" x14ac:dyDescent="0.25">
      <c r="A6887"/>
    </row>
    <row r="6888" spans="1:1" x14ac:dyDescent="0.25">
      <c r="A6888"/>
    </row>
    <row r="6889" spans="1:1" x14ac:dyDescent="0.25">
      <c r="A6889"/>
    </row>
    <row r="6890" spans="1:1" x14ac:dyDescent="0.25">
      <c r="A6890"/>
    </row>
    <row r="6891" spans="1:1" x14ac:dyDescent="0.25">
      <c r="A6891"/>
    </row>
    <row r="6892" spans="1:1" x14ac:dyDescent="0.25">
      <c r="A6892"/>
    </row>
    <row r="6893" spans="1:1" x14ac:dyDescent="0.25">
      <c r="A6893"/>
    </row>
    <row r="6894" spans="1:1" x14ac:dyDescent="0.25">
      <c r="A6894"/>
    </row>
    <row r="6895" spans="1:1" x14ac:dyDescent="0.25">
      <c r="A6895"/>
    </row>
    <row r="6896" spans="1:1" x14ac:dyDescent="0.25">
      <c r="A6896"/>
    </row>
    <row r="6897" spans="1:1" x14ac:dyDescent="0.25">
      <c r="A6897"/>
    </row>
    <row r="6898" spans="1:1" x14ac:dyDescent="0.25">
      <c r="A6898"/>
    </row>
    <row r="6899" spans="1:1" x14ac:dyDescent="0.25">
      <c r="A6899"/>
    </row>
    <row r="6900" spans="1:1" x14ac:dyDescent="0.25">
      <c r="A6900"/>
    </row>
    <row r="6901" spans="1:1" x14ac:dyDescent="0.25">
      <c r="A6901"/>
    </row>
    <row r="6902" spans="1:1" x14ac:dyDescent="0.25">
      <c r="A6902"/>
    </row>
    <row r="6903" spans="1:1" x14ac:dyDescent="0.25">
      <c r="A6903"/>
    </row>
    <row r="6904" spans="1:1" x14ac:dyDescent="0.25">
      <c r="A6904"/>
    </row>
    <row r="6905" spans="1:1" x14ac:dyDescent="0.25">
      <c r="A6905"/>
    </row>
    <row r="6906" spans="1:1" x14ac:dyDescent="0.25">
      <c r="A6906"/>
    </row>
    <row r="6907" spans="1:1" x14ac:dyDescent="0.25">
      <c r="A6907"/>
    </row>
    <row r="6908" spans="1:1" x14ac:dyDescent="0.25">
      <c r="A6908"/>
    </row>
    <row r="6909" spans="1:1" x14ac:dyDescent="0.25">
      <c r="A6909"/>
    </row>
    <row r="6910" spans="1:1" x14ac:dyDescent="0.25">
      <c r="A6910"/>
    </row>
    <row r="6911" spans="1:1" x14ac:dyDescent="0.25">
      <c r="A6911"/>
    </row>
    <row r="6912" spans="1:1" x14ac:dyDescent="0.25">
      <c r="A6912"/>
    </row>
    <row r="6913" spans="1:1" x14ac:dyDescent="0.25">
      <c r="A6913"/>
    </row>
    <row r="6914" spans="1:1" x14ac:dyDescent="0.25">
      <c r="A6914"/>
    </row>
    <row r="6915" spans="1:1" x14ac:dyDescent="0.25">
      <c r="A6915"/>
    </row>
    <row r="6916" spans="1:1" x14ac:dyDescent="0.25">
      <c r="A6916"/>
    </row>
    <row r="6917" spans="1:1" x14ac:dyDescent="0.25">
      <c r="A6917"/>
    </row>
    <row r="6918" spans="1:1" x14ac:dyDescent="0.25">
      <c r="A6918"/>
    </row>
    <row r="6919" spans="1:1" x14ac:dyDescent="0.25">
      <c r="A6919"/>
    </row>
    <row r="6920" spans="1:1" x14ac:dyDescent="0.25">
      <c r="A6920"/>
    </row>
    <row r="6921" spans="1:1" x14ac:dyDescent="0.25">
      <c r="A6921"/>
    </row>
    <row r="6922" spans="1:1" x14ac:dyDescent="0.25">
      <c r="A6922"/>
    </row>
    <row r="6923" spans="1:1" x14ac:dyDescent="0.25">
      <c r="A6923"/>
    </row>
    <row r="6924" spans="1:1" x14ac:dyDescent="0.25">
      <c r="A6924"/>
    </row>
    <row r="6925" spans="1:1" x14ac:dyDescent="0.25">
      <c r="A6925"/>
    </row>
    <row r="6926" spans="1:1" x14ac:dyDescent="0.25">
      <c r="A6926"/>
    </row>
    <row r="6927" spans="1:1" x14ac:dyDescent="0.25">
      <c r="A6927"/>
    </row>
    <row r="6928" spans="1:1" x14ac:dyDescent="0.25">
      <c r="A6928"/>
    </row>
    <row r="6929" spans="1:1" x14ac:dyDescent="0.25">
      <c r="A6929"/>
    </row>
    <row r="6930" spans="1:1" x14ac:dyDescent="0.25">
      <c r="A6930"/>
    </row>
    <row r="6931" spans="1:1" x14ac:dyDescent="0.25">
      <c r="A6931"/>
    </row>
    <row r="6932" spans="1:1" x14ac:dyDescent="0.25">
      <c r="A6932"/>
    </row>
    <row r="6933" spans="1:1" x14ac:dyDescent="0.25">
      <c r="A6933"/>
    </row>
    <row r="6934" spans="1:1" x14ac:dyDescent="0.25">
      <c r="A6934"/>
    </row>
    <row r="6935" spans="1:1" x14ac:dyDescent="0.25">
      <c r="A6935"/>
    </row>
    <row r="6936" spans="1:1" x14ac:dyDescent="0.25">
      <c r="A6936"/>
    </row>
    <row r="6937" spans="1:1" x14ac:dyDescent="0.25">
      <c r="A6937"/>
    </row>
    <row r="6938" spans="1:1" x14ac:dyDescent="0.25">
      <c r="A6938"/>
    </row>
    <row r="6939" spans="1:1" x14ac:dyDescent="0.25">
      <c r="A6939"/>
    </row>
    <row r="6940" spans="1:1" x14ac:dyDescent="0.25">
      <c r="A6940"/>
    </row>
    <row r="6941" spans="1:1" x14ac:dyDescent="0.25">
      <c r="A6941"/>
    </row>
    <row r="6942" spans="1:1" x14ac:dyDescent="0.25">
      <c r="A6942"/>
    </row>
    <row r="6943" spans="1:1" x14ac:dyDescent="0.25">
      <c r="A6943"/>
    </row>
    <row r="6944" spans="1:1" x14ac:dyDescent="0.25">
      <c r="A6944"/>
    </row>
    <row r="6945" spans="1:1" x14ac:dyDescent="0.25">
      <c r="A6945"/>
    </row>
    <row r="6946" spans="1:1" x14ac:dyDescent="0.25">
      <c r="A6946"/>
    </row>
    <row r="6947" spans="1:1" x14ac:dyDescent="0.25">
      <c r="A6947"/>
    </row>
    <row r="6948" spans="1:1" x14ac:dyDescent="0.25">
      <c r="A6948"/>
    </row>
    <row r="6949" spans="1:1" x14ac:dyDescent="0.25">
      <c r="A6949"/>
    </row>
    <row r="6950" spans="1:1" x14ac:dyDescent="0.25">
      <c r="A6950"/>
    </row>
    <row r="6951" spans="1:1" x14ac:dyDescent="0.25">
      <c r="A6951"/>
    </row>
    <row r="6952" spans="1:1" x14ac:dyDescent="0.25">
      <c r="A6952"/>
    </row>
    <row r="6953" spans="1:1" x14ac:dyDescent="0.25">
      <c r="A6953"/>
    </row>
    <row r="6954" spans="1:1" x14ac:dyDescent="0.25">
      <c r="A6954"/>
    </row>
    <row r="6955" spans="1:1" x14ac:dyDescent="0.25">
      <c r="A6955"/>
    </row>
    <row r="6956" spans="1:1" x14ac:dyDescent="0.25">
      <c r="A6956"/>
    </row>
    <row r="6957" spans="1:1" x14ac:dyDescent="0.25">
      <c r="A6957"/>
    </row>
    <row r="6958" spans="1:1" x14ac:dyDescent="0.25">
      <c r="A6958"/>
    </row>
    <row r="6959" spans="1:1" x14ac:dyDescent="0.25">
      <c r="A6959"/>
    </row>
    <row r="6960" spans="1:1" x14ac:dyDescent="0.25">
      <c r="A6960"/>
    </row>
    <row r="6961" spans="1:1" x14ac:dyDescent="0.25">
      <c r="A6961"/>
    </row>
    <row r="6962" spans="1:1" x14ac:dyDescent="0.25">
      <c r="A6962"/>
    </row>
    <row r="6963" spans="1:1" x14ac:dyDescent="0.25">
      <c r="A6963"/>
    </row>
    <row r="6964" spans="1:1" x14ac:dyDescent="0.25">
      <c r="A6964"/>
    </row>
    <row r="6965" spans="1:1" x14ac:dyDescent="0.25">
      <c r="A6965"/>
    </row>
    <row r="6966" spans="1:1" x14ac:dyDescent="0.25">
      <c r="A6966"/>
    </row>
    <row r="6967" spans="1:1" x14ac:dyDescent="0.25">
      <c r="A6967"/>
    </row>
    <row r="6968" spans="1:1" x14ac:dyDescent="0.25">
      <c r="A6968"/>
    </row>
    <row r="6969" spans="1:1" x14ac:dyDescent="0.25">
      <c r="A6969"/>
    </row>
    <row r="6970" spans="1:1" x14ac:dyDescent="0.25">
      <c r="A6970"/>
    </row>
    <row r="6971" spans="1:1" x14ac:dyDescent="0.25">
      <c r="A6971"/>
    </row>
    <row r="6972" spans="1:1" x14ac:dyDescent="0.25">
      <c r="A6972"/>
    </row>
    <row r="6973" spans="1:1" x14ac:dyDescent="0.25">
      <c r="A6973"/>
    </row>
    <row r="6974" spans="1:1" x14ac:dyDescent="0.25">
      <c r="A6974"/>
    </row>
    <row r="6975" spans="1:1" x14ac:dyDescent="0.25">
      <c r="A6975"/>
    </row>
    <row r="6976" spans="1:1" x14ac:dyDescent="0.25">
      <c r="A6976"/>
    </row>
    <row r="6977" spans="1:1" x14ac:dyDescent="0.25">
      <c r="A6977"/>
    </row>
    <row r="6978" spans="1:1" x14ac:dyDescent="0.25">
      <c r="A6978"/>
    </row>
    <row r="6979" spans="1:1" x14ac:dyDescent="0.25">
      <c r="A6979"/>
    </row>
    <row r="6980" spans="1:1" x14ac:dyDescent="0.25">
      <c r="A6980"/>
    </row>
    <row r="6981" spans="1:1" x14ac:dyDescent="0.25">
      <c r="A6981"/>
    </row>
    <row r="6982" spans="1:1" x14ac:dyDescent="0.25">
      <c r="A6982"/>
    </row>
    <row r="6983" spans="1:1" x14ac:dyDescent="0.25">
      <c r="A6983"/>
    </row>
    <row r="6984" spans="1:1" x14ac:dyDescent="0.25">
      <c r="A6984"/>
    </row>
    <row r="6985" spans="1:1" x14ac:dyDescent="0.25">
      <c r="A6985"/>
    </row>
    <row r="6986" spans="1:1" x14ac:dyDescent="0.25">
      <c r="A6986"/>
    </row>
    <row r="6987" spans="1:1" x14ac:dyDescent="0.25">
      <c r="A6987"/>
    </row>
    <row r="6988" spans="1:1" x14ac:dyDescent="0.25">
      <c r="A6988"/>
    </row>
    <row r="6989" spans="1:1" x14ac:dyDescent="0.25">
      <c r="A6989"/>
    </row>
    <row r="6990" spans="1:1" x14ac:dyDescent="0.25">
      <c r="A6990"/>
    </row>
    <row r="6991" spans="1:1" x14ac:dyDescent="0.25">
      <c r="A6991"/>
    </row>
    <row r="6992" spans="1:1" x14ac:dyDescent="0.25">
      <c r="A6992"/>
    </row>
    <row r="6993" spans="1:1" x14ac:dyDescent="0.25">
      <c r="A6993"/>
    </row>
    <row r="6994" spans="1:1" x14ac:dyDescent="0.25">
      <c r="A6994"/>
    </row>
    <row r="6995" spans="1:1" x14ac:dyDescent="0.25">
      <c r="A6995"/>
    </row>
    <row r="6996" spans="1:1" x14ac:dyDescent="0.25">
      <c r="A6996"/>
    </row>
    <row r="6997" spans="1:1" x14ac:dyDescent="0.25">
      <c r="A6997"/>
    </row>
    <row r="6998" spans="1:1" x14ac:dyDescent="0.25">
      <c r="A6998"/>
    </row>
    <row r="6999" spans="1:1" x14ac:dyDescent="0.25">
      <c r="A6999"/>
    </row>
    <row r="7000" spans="1:1" x14ac:dyDescent="0.25">
      <c r="A7000"/>
    </row>
    <row r="7001" spans="1:1" x14ac:dyDescent="0.25">
      <c r="A7001"/>
    </row>
    <row r="7002" spans="1:1" x14ac:dyDescent="0.25">
      <c r="A7002"/>
    </row>
    <row r="7003" spans="1:1" x14ac:dyDescent="0.25">
      <c r="A7003"/>
    </row>
    <row r="7004" spans="1:1" x14ac:dyDescent="0.25">
      <c r="A7004"/>
    </row>
    <row r="7005" spans="1:1" x14ac:dyDescent="0.25">
      <c r="A7005"/>
    </row>
    <row r="7006" spans="1:1" x14ac:dyDescent="0.25">
      <c r="A7006"/>
    </row>
    <row r="7007" spans="1:1" x14ac:dyDescent="0.25">
      <c r="A7007"/>
    </row>
    <row r="7008" spans="1:1" x14ac:dyDescent="0.25">
      <c r="A7008"/>
    </row>
    <row r="7009" spans="1:1" x14ac:dyDescent="0.25">
      <c r="A7009"/>
    </row>
    <row r="7010" spans="1:1" x14ac:dyDescent="0.25">
      <c r="A7010"/>
    </row>
    <row r="7011" spans="1:1" x14ac:dyDescent="0.25">
      <c r="A7011"/>
    </row>
    <row r="7012" spans="1:1" x14ac:dyDescent="0.25">
      <c r="A7012"/>
    </row>
    <row r="7013" spans="1:1" x14ac:dyDescent="0.25">
      <c r="A7013"/>
    </row>
    <row r="7014" spans="1:1" x14ac:dyDescent="0.25">
      <c r="A7014"/>
    </row>
    <row r="7015" spans="1:1" x14ac:dyDescent="0.25">
      <c r="A7015"/>
    </row>
    <row r="7016" spans="1:1" x14ac:dyDescent="0.25">
      <c r="A7016"/>
    </row>
    <row r="7017" spans="1:1" x14ac:dyDescent="0.25">
      <c r="A7017"/>
    </row>
    <row r="7018" spans="1:1" x14ac:dyDescent="0.25">
      <c r="A7018"/>
    </row>
    <row r="7019" spans="1:1" x14ac:dyDescent="0.25">
      <c r="A7019"/>
    </row>
    <row r="7020" spans="1:1" x14ac:dyDescent="0.25">
      <c r="A7020"/>
    </row>
    <row r="7021" spans="1:1" x14ac:dyDescent="0.25">
      <c r="A7021"/>
    </row>
    <row r="7022" spans="1:1" x14ac:dyDescent="0.25">
      <c r="A7022"/>
    </row>
    <row r="7023" spans="1:1" x14ac:dyDescent="0.25">
      <c r="A7023"/>
    </row>
    <row r="7024" spans="1:1" x14ac:dyDescent="0.25">
      <c r="A7024"/>
    </row>
    <row r="7025" spans="1:1" x14ac:dyDescent="0.25">
      <c r="A7025"/>
    </row>
    <row r="7026" spans="1:1" x14ac:dyDescent="0.25">
      <c r="A7026"/>
    </row>
    <row r="7027" spans="1:1" x14ac:dyDescent="0.25">
      <c r="A7027"/>
    </row>
    <row r="7028" spans="1:1" x14ac:dyDescent="0.25">
      <c r="A7028"/>
    </row>
    <row r="7029" spans="1:1" x14ac:dyDescent="0.25">
      <c r="A7029"/>
    </row>
    <row r="7030" spans="1:1" x14ac:dyDescent="0.25">
      <c r="A7030"/>
    </row>
    <row r="7031" spans="1:1" x14ac:dyDescent="0.25">
      <c r="A7031"/>
    </row>
    <row r="7032" spans="1:1" x14ac:dyDescent="0.25">
      <c r="A7032"/>
    </row>
    <row r="7033" spans="1:1" x14ac:dyDescent="0.25">
      <c r="A7033"/>
    </row>
    <row r="7034" spans="1:1" x14ac:dyDescent="0.25">
      <c r="A7034"/>
    </row>
    <row r="7035" spans="1:1" x14ac:dyDescent="0.25">
      <c r="A7035"/>
    </row>
    <row r="7036" spans="1:1" x14ac:dyDescent="0.25">
      <c r="A7036"/>
    </row>
    <row r="7037" spans="1:1" x14ac:dyDescent="0.25">
      <c r="A7037"/>
    </row>
    <row r="7038" spans="1:1" x14ac:dyDescent="0.25">
      <c r="A7038"/>
    </row>
    <row r="7039" spans="1:1" x14ac:dyDescent="0.25">
      <c r="A7039"/>
    </row>
    <row r="7040" spans="1:1" x14ac:dyDescent="0.25">
      <c r="A7040"/>
    </row>
    <row r="7041" spans="1:1" x14ac:dyDescent="0.25">
      <c r="A7041"/>
    </row>
    <row r="7042" spans="1:1" x14ac:dyDescent="0.25">
      <c r="A7042"/>
    </row>
    <row r="7043" spans="1:1" x14ac:dyDescent="0.25">
      <c r="A7043"/>
    </row>
    <row r="7044" spans="1:1" x14ac:dyDescent="0.25">
      <c r="A7044"/>
    </row>
    <row r="7045" spans="1:1" x14ac:dyDescent="0.25">
      <c r="A7045"/>
    </row>
    <row r="7046" spans="1:1" x14ac:dyDescent="0.25">
      <c r="A7046"/>
    </row>
    <row r="7047" spans="1:1" x14ac:dyDescent="0.25">
      <c r="A7047"/>
    </row>
    <row r="7048" spans="1:1" x14ac:dyDescent="0.25">
      <c r="A7048"/>
    </row>
    <row r="7049" spans="1:1" x14ac:dyDescent="0.25">
      <c r="A7049"/>
    </row>
    <row r="7050" spans="1:1" x14ac:dyDescent="0.25">
      <c r="A7050"/>
    </row>
    <row r="7051" spans="1:1" x14ac:dyDescent="0.25">
      <c r="A7051"/>
    </row>
    <row r="7052" spans="1:1" x14ac:dyDescent="0.25">
      <c r="A7052"/>
    </row>
    <row r="7053" spans="1:1" x14ac:dyDescent="0.25">
      <c r="A7053"/>
    </row>
    <row r="7054" spans="1:1" x14ac:dyDescent="0.25">
      <c r="A7054"/>
    </row>
    <row r="7055" spans="1:1" x14ac:dyDescent="0.25">
      <c r="A7055"/>
    </row>
    <row r="7056" spans="1:1" x14ac:dyDescent="0.25">
      <c r="A7056"/>
    </row>
    <row r="7057" spans="1:1" x14ac:dyDescent="0.25">
      <c r="A7057"/>
    </row>
    <row r="7058" spans="1:1" x14ac:dyDescent="0.25">
      <c r="A7058"/>
    </row>
    <row r="7059" spans="1:1" x14ac:dyDescent="0.25">
      <c r="A7059"/>
    </row>
    <row r="7060" spans="1:1" x14ac:dyDescent="0.25">
      <c r="A7060"/>
    </row>
    <row r="7061" spans="1:1" x14ac:dyDescent="0.25">
      <c r="A7061"/>
    </row>
    <row r="7062" spans="1:1" x14ac:dyDescent="0.25">
      <c r="A7062"/>
    </row>
    <row r="7063" spans="1:1" x14ac:dyDescent="0.25">
      <c r="A7063"/>
    </row>
    <row r="7064" spans="1:1" x14ac:dyDescent="0.25">
      <c r="A7064"/>
    </row>
    <row r="7065" spans="1:1" x14ac:dyDescent="0.25">
      <c r="A7065"/>
    </row>
    <row r="7066" spans="1:1" x14ac:dyDescent="0.25">
      <c r="A7066"/>
    </row>
    <row r="7067" spans="1:1" x14ac:dyDescent="0.25">
      <c r="A7067"/>
    </row>
    <row r="7068" spans="1:1" x14ac:dyDescent="0.25">
      <c r="A7068"/>
    </row>
    <row r="7069" spans="1:1" x14ac:dyDescent="0.25">
      <c r="A7069"/>
    </row>
    <row r="7070" spans="1:1" x14ac:dyDescent="0.25">
      <c r="A7070"/>
    </row>
    <row r="7071" spans="1:1" x14ac:dyDescent="0.25">
      <c r="A7071"/>
    </row>
    <row r="7072" spans="1:1" x14ac:dyDescent="0.25">
      <c r="A7072"/>
    </row>
    <row r="7073" spans="1:1" x14ac:dyDescent="0.25">
      <c r="A7073"/>
    </row>
    <row r="7074" spans="1:1" x14ac:dyDescent="0.25">
      <c r="A7074"/>
    </row>
    <row r="7075" spans="1:1" x14ac:dyDescent="0.25">
      <c r="A7075"/>
    </row>
    <row r="7076" spans="1:1" x14ac:dyDescent="0.25">
      <c r="A7076"/>
    </row>
    <row r="7077" spans="1:1" x14ac:dyDescent="0.25">
      <c r="A7077"/>
    </row>
    <row r="7078" spans="1:1" x14ac:dyDescent="0.25">
      <c r="A7078"/>
    </row>
    <row r="7079" spans="1:1" x14ac:dyDescent="0.25">
      <c r="A7079"/>
    </row>
    <row r="7080" spans="1:1" x14ac:dyDescent="0.25">
      <c r="A7080"/>
    </row>
    <row r="7081" spans="1:1" x14ac:dyDescent="0.25">
      <c r="A7081"/>
    </row>
    <row r="7082" spans="1:1" x14ac:dyDescent="0.25">
      <c r="A7082"/>
    </row>
    <row r="7083" spans="1:1" x14ac:dyDescent="0.25">
      <c r="A7083"/>
    </row>
    <row r="7084" spans="1:1" x14ac:dyDescent="0.25">
      <c r="A7084"/>
    </row>
    <row r="7085" spans="1:1" x14ac:dyDescent="0.25">
      <c r="A7085"/>
    </row>
    <row r="7086" spans="1:1" x14ac:dyDescent="0.25">
      <c r="A7086"/>
    </row>
    <row r="7087" spans="1:1" x14ac:dyDescent="0.25">
      <c r="A7087"/>
    </row>
    <row r="7088" spans="1:1" x14ac:dyDescent="0.25">
      <c r="A7088"/>
    </row>
    <row r="7089" spans="1:1" x14ac:dyDescent="0.25">
      <c r="A7089"/>
    </row>
    <row r="7090" spans="1:1" x14ac:dyDescent="0.25">
      <c r="A7090"/>
    </row>
    <row r="7091" spans="1:1" x14ac:dyDescent="0.25">
      <c r="A7091"/>
    </row>
    <row r="7092" spans="1:1" x14ac:dyDescent="0.25">
      <c r="A7092"/>
    </row>
    <row r="7093" spans="1:1" x14ac:dyDescent="0.25">
      <c r="A7093"/>
    </row>
    <row r="7094" spans="1:1" x14ac:dyDescent="0.25">
      <c r="A7094"/>
    </row>
    <row r="7095" spans="1:1" x14ac:dyDescent="0.25">
      <c r="A7095"/>
    </row>
    <row r="7096" spans="1:1" x14ac:dyDescent="0.25">
      <c r="A7096"/>
    </row>
    <row r="7097" spans="1:1" x14ac:dyDescent="0.25">
      <c r="A7097"/>
    </row>
    <row r="7098" spans="1:1" x14ac:dyDescent="0.25">
      <c r="A7098"/>
    </row>
    <row r="7099" spans="1:1" x14ac:dyDescent="0.25">
      <c r="A7099"/>
    </row>
    <row r="7100" spans="1:1" x14ac:dyDescent="0.25">
      <c r="A7100"/>
    </row>
    <row r="7101" spans="1:1" x14ac:dyDescent="0.25">
      <c r="A7101"/>
    </row>
    <row r="7102" spans="1:1" x14ac:dyDescent="0.25">
      <c r="A7102"/>
    </row>
    <row r="7103" spans="1:1" x14ac:dyDescent="0.25">
      <c r="A7103"/>
    </row>
    <row r="7104" spans="1:1" x14ac:dyDescent="0.25">
      <c r="A7104"/>
    </row>
    <row r="7105" spans="1:1" x14ac:dyDescent="0.25">
      <c r="A7105"/>
    </row>
    <row r="7106" spans="1:1" x14ac:dyDescent="0.25">
      <c r="A7106"/>
    </row>
    <row r="7107" spans="1:1" x14ac:dyDescent="0.25">
      <c r="A7107"/>
    </row>
    <row r="7108" spans="1:1" x14ac:dyDescent="0.25">
      <c r="A7108"/>
    </row>
    <row r="7109" spans="1:1" x14ac:dyDescent="0.25">
      <c r="A7109"/>
    </row>
    <row r="7110" spans="1:1" x14ac:dyDescent="0.25">
      <c r="A7110"/>
    </row>
    <row r="7111" spans="1:1" x14ac:dyDescent="0.25">
      <c r="A7111"/>
    </row>
    <row r="7112" spans="1:1" x14ac:dyDescent="0.25">
      <c r="A7112"/>
    </row>
    <row r="7113" spans="1:1" x14ac:dyDescent="0.25">
      <c r="A7113"/>
    </row>
    <row r="7114" spans="1:1" x14ac:dyDescent="0.25">
      <c r="A7114"/>
    </row>
    <row r="7115" spans="1:1" x14ac:dyDescent="0.25">
      <c r="A7115"/>
    </row>
    <row r="7116" spans="1:1" x14ac:dyDescent="0.25">
      <c r="A7116"/>
    </row>
    <row r="7117" spans="1:1" x14ac:dyDescent="0.25">
      <c r="A7117"/>
    </row>
    <row r="7118" spans="1:1" x14ac:dyDescent="0.25">
      <c r="A7118"/>
    </row>
    <row r="7119" spans="1:1" x14ac:dyDescent="0.25">
      <c r="A7119"/>
    </row>
    <row r="7120" spans="1:1" x14ac:dyDescent="0.25">
      <c r="A7120"/>
    </row>
    <row r="7121" spans="1:1" x14ac:dyDescent="0.25">
      <c r="A7121"/>
    </row>
    <row r="7122" spans="1:1" x14ac:dyDescent="0.25">
      <c r="A7122"/>
    </row>
    <row r="7123" spans="1:1" x14ac:dyDescent="0.25">
      <c r="A7123"/>
    </row>
    <row r="7124" spans="1:1" x14ac:dyDescent="0.25">
      <c r="A7124"/>
    </row>
    <row r="7125" spans="1:1" x14ac:dyDescent="0.25">
      <c r="A7125"/>
    </row>
    <row r="7126" spans="1:1" x14ac:dyDescent="0.25">
      <c r="A7126"/>
    </row>
    <row r="7127" spans="1:1" x14ac:dyDescent="0.25">
      <c r="A7127"/>
    </row>
    <row r="7128" spans="1:1" x14ac:dyDescent="0.25">
      <c r="A7128"/>
    </row>
    <row r="7129" spans="1:1" x14ac:dyDescent="0.25">
      <c r="A7129"/>
    </row>
    <row r="7130" spans="1:1" x14ac:dyDescent="0.25">
      <c r="A7130"/>
    </row>
    <row r="7131" spans="1:1" x14ac:dyDescent="0.25">
      <c r="A7131"/>
    </row>
    <row r="7132" spans="1:1" x14ac:dyDescent="0.25">
      <c r="A7132"/>
    </row>
    <row r="7133" spans="1:1" x14ac:dyDescent="0.25">
      <c r="A7133"/>
    </row>
    <row r="7134" spans="1:1" x14ac:dyDescent="0.25">
      <c r="A7134"/>
    </row>
    <row r="7135" spans="1:1" x14ac:dyDescent="0.25">
      <c r="A7135"/>
    </row>
    <row r="7136" spans="1:1" x14ac:dyDescent="0.25">
      <c r="A7136"/>
    </row>
    <row r="7137" spans="1:1" x14ac:dyDescent="0.25">
      <c r="A7137"/>
    </row>
    <row r="7138" spans="1:1" x14ac:dyDescent="0.25">
      <c r="A7138"/>
    </row>
    <row r="7139" spans="1:1" x14ac:dyDescent="0.25">
      <c r="A7139"/>
    </row>
    <row r="7140" spans="1:1" x14ac:dyDescent="0.25">
      <c r="A7140"/>
    </row>
    <row r="7141" spans="1:1" x14ac:dyDescent="0.25">
      <c r="A7141"/>
    </row>
    <row r="7142" spans="1:1" x14ac:dyDescent="0.25">
      <c r="A7142"/>
    </row>
    <row r="7143" spans="1:1" x14ac:dyDescent="0.25">
      <c r="A7143"/>
    </row>
    <row r="7144" spans="1:1" x14ac:dyDescent="0.25">
      <c r="A7144"/>
    </row>
    <row r="7145" spans="1:1" x14ac:dyDescent="0.25">
      <c r="A7145"/>
    </row>
    <row r="7146" spans="1:1" x14ac:dyDescent="0.25">
      <c r="A7146"/>
    </row>
    <row r="7147" spans="1:1" x14ac:dyDescent="0.25">
      <c r="A7147"/>
    </row>
    <row r="7148" spans="1:1" x14ac:dyDescent="0.25">
      <c r="A7148"/>
    </row>
    <row r="7149" spans="1:1" x14ac:dyDescent="0.25">
      <c r="A7149"/>
    </row>
    <row r="7150" spans="1:1" x14ac:dyDescent="0.25">
      <c r="A7150"/>
    </row>
    <row r="7151" spans="1:1" x14ac:dyDescent="0.25">
      <c r="A7151"/>
    </row>
    <row r="7152" spans="1:1" x14ac:dyDescent="0.25">
      <c r="A7152"/>
    </row>
    <row r="7153" spans="1:1" x14ac:dyDescent="0.25">
      <c r="A7153"/>
    </row>
    <row r="7154" spans="1:1" x14ac:dyDescent="0.25">
      <c r="A7154"/>
    </row>
    <row r="7155" spans="1:1" x14ac:dyDescent="0.25">
      <c r="A7155"/>
    </row>
    <row r="7156" spans="1:1" x14ac:dyDescent="0.25">
      <c r="A7156"/>
    </row>
    <row r="7157" spans="1:1" x14ac:dyDescent="0.25">
      <c r="A7157"/>
    </row>
    <row r="7158" spans="1:1" x14ac:dyDescent="0.25">
      <c r="A7158"/>
    </row>
    <row r="7159" spans="1:1" x14ac:dyDescent="0.25">
      <c r="A7159"/>
    </row>
    <row r="7160" spans="1:1" x14ac:dyDescent="0.25">
      <c r="A7160"/>
    </row>
    <row r="7161" spans="1:1" x14ac:dyDescent="0.25">
      <c r="A7161"/>
    </row>
    <row r="7162" spans="1:1" x14ac:dyDescent="0.25">
      <c r="A7162"/>
    </row>
    <row r="7163" spans="1:1" x14ac:dyDescent="0.25">
      <c r="A7163"/>
    </row>
    <row r="7164" spans="1:1" x14ac:dyDescent="0.25">
      <c r="A7164"/>
    </row>
    <row r="7165" spans="1:1" x14ac:dyDescent="0.25">
      <c r="A7165"/>
    </row>
    <row r="7166" spans="1:1" x14ac:dyDescent="0.25">
      <c r="A7166"/>
    </row>
    <row r="7167" spans="1:1" x14ac:dyDescent="0.25">
      <c r="A7167"/>
    </row>
    <row r="7168" spans="1:1" x14ac:dyDescent="0.25">
      <c r="A7168"/>
    </row>
    <row r="7169" spans="1:1" x14ac:dyDescent="0.25">
      <c r="A7169"/>
    </row>
    <row r="7170" spans="1:1" x14ac:dyDescent="0.25">
      <c r="A7170"/>
    </row>
    <row r="7171" spans="1:1" x14ac:dyDescent="0.25">
      <c r="A7171"/>
    </row>
    <row r="7172" spans="1:1" x14ac:dyDescent="0.25">
      <c r="A7172"/>
    </row>
    <row r="7173" spans="1:1" x14ac:dyDescent="0.25">
      <c r="A7173"/>
    </row>
    <row r="7174" spans="1:1" x14ac:dyDescent="0.25">
      <c r="A7174"/>
    </row>
    <row r="7175" spans="1:1" x14ac:dyDescent="0.25">
      <c r="A7175"/>
    </row>
    <row r="7176" spans="1:1" x14ac:dyDescent="0.25">
      <c r="A7176"/>
    </row>
    <row r="7177" spans="1:1" x14ac:dyDescent="0.25">
      <c r="A7177"/>
    </row>
    <row r="7178" spans="1:1" x14ac:dyDescent="0.25">
      <c r="A7178"/>
    </row>
    <row r="7179" spans="1:1" x14ac:dyDescent="0.25">
      <c r="A7179"/>
    </row>
    <row r="7180" spans="1:1" x14ac:dyDescent="0.25">
      <c r="A7180"/>
    </row>
    <row r="7181" spans="1:1" x14ac:dyDescent="0.25">
      <c r="A7181"/>
    </row>
    <row r="7182" spans="1:1" x14ac:dyDescent="0.25">
      <c r="A7182"/>
    </row>
    <row r="7183" spans="1:1" x14ac:dyDescent="0.25">
      <c r="A7183"/>
    </row>
    <row r="7184" spans="1:1" x14ac:dyDescent="0.25">
      <c r="A7184"/>
    </row>
    <row r="7185" spans="1:1" x14ac:dyDescent="0.25">
      <c r="A7185"/>
    </row>
    <row r="7186" spans="1:1" x14ac:dyDescent="0.25">
      <c r="A7186"/>
    </row>
    <row r="7187" spans="1:1" x14ac:dyDescent="0.25">
      <c r="A7187"/>
    </row>
    <row r="7188" spans="1:1" x14ac:dyDescent="0.25">
      <c r="A7188"/>
    </row>
    <row r="7189" spans="1:1" x14ac:dyDescent="0.25">
      <c r="A7189"/>
    </row>
    <row r="7190" spans="1:1" x14ac:dyDescent="0.25">
      <c r="A7190"/>
    </row>
    <row r="7191" spans="1:1" x14ac:dyDescent="0.25">
      <c r="A7191"/>
    </row>
    <row r="7192" spans="1:1" x14ac:dyDescent="0.25">
      <c r="A7192"/>
    </row>
    <row r="7193" spans="1:1" x14ac:dyDescent="0.25">
      <c r="A7193"/>
    </row>
    <row r="7194" spans="1:1" x14ac:dyDescent="0.25">
      <c r="A7194"/>
    </row>
    <row r="7195" spans="1:1" x14ac:dyDescent="0.25">
      <c r="A7195"/>
    </row>
    <row r="7196" spans="1:1" x14ac:dyDescent="0.25">
      <c r="A7196"/>
    </row>
    <row r="7197" spans="1:1" x14ac:dyDescent="0.25">
      <c r="A7197"/>
    </row>
    <row r="7198" spans="1:1" x14ac:dyDescent="0.25">
      <c r="A7198"/>
    </row>
    <row r="7199" spans="1:1" x14ac:dyDescent="0.25">
      <c r="A7199"/>
    </row>
    <row r="7200" spans="1:1" x14ac:dyDescent="0.25">
      <c r="A7200"/>
    </row>
    <row r="7201" spans="1:1" x14ac:dyDescent="0.25">
      <c r="A7201"/>
    </row>
    <row r="7202" spans="1:1" x14ac:dyDescent="0.25">
      <c r="A7202"/>
    </row>
    <row r="7203" spans="1:1" x14ac:dyDescent="0.25">
      <c r="A7203"/>
    </row>
    <row r="7204" spans="1:1" x14ac:dyDescent="0.25">
      <c r="A7204"/>
    </row>
    <row r="7205" spans="1:1" x14ac:dyDescent="0.25">
      <c r="A7205"/>
    </row>
    <row r="7206" spans="1:1" x14ac:dyDescent="0.25">
      <c r="A7206"/>
    </row>
    <row r="7207" spans="1:1" x14ac:dyDescent="0.25">
      <c r="A7207"/>
    </row>
    <row r="7208" spans="1:1" x14ac:dyDescent="0.25">
      <c r="A7208"/>
    </row>
    <row r="7209" spans="1:1" x14ac:dyDescent="0.25">
      <c r="A7209"/>
    </row>
    <row r="7210" spans="1:1" x14ac:dyDescent="0.25">
      <c r="A7210"/>
    </row>
    <row r="7211" spans="1:1" x14ac:dyDescent="0.25">
      <c r="A7211"/>
    </row>
    <row r="7212" spans="1:1" x14ac:dyDescent="0.25">
      <c r="A7212"/>
    </row>
    <row r="7213" spans="1:1" x14ac:dyDescent="0.25">
      <c r="A7213"/>
    </row>
    <row r="7214" spans="1:1" x14ac:dyDescent="0.25">
      <c r="A7214"/>
    </row>
    <row r="7215" spans="1:1" x14ac:dyDescent="0.25">
      <c r="A7215"/>
    </row>
    <row r="7216" spans="1:1" x14ac:dyDescent="0.25">
      <c r="A7216"/>
    </row>
    <row r="7217" spans="1:1" x14ac:dyDescent="0.25">
      <c r="A7217"/>
    </row>
    <row r="7218" spans="1:1" x14ac:dyDescent="0.25">
      <c r="A7218"/>
    </row>
    <row r="7219" spans="1:1" x14ac:dyDescent="0.25">
      <c r="A7219"/>
    </row>
    <row r="7220" spans="1:1" x14ac:dyDescent="0.25">
      <c r="A7220"/>
    </row>
    <row r="7221" spans="1:1" x14ac:dyDescent="0.25">
      <c r="A7221"/>
    </row>
    <row r="7222" spans="1:1" x14ac:dyDescent="0.25">
      <c r="A7222"/>
    </row>
    <row r="7223" spans="1:1" x14ac:dyDescent="0.25">
      <c r="A7223"/>
    </row>
    <row r="7224" spans="1:1" x14ac:dyDescent="0.25">
      <c r="A7224"/>
    </row>
    <row r="7225" spans="1:1" x14ac:dyDescent="0.25">
      <c r="A7225"/>
    </row>
    <row r="7226" spans="1:1" x14ac:dyDescent="0.25">
      <c r="A7226"/>
    </row>
    <row r="7227" spans="1:1" x14ac:dyDescent="0.25">
      <c r="A7227"/>
    </row>
    <row r="7228" spans="1:1" x14ac:dyDescent="0.25">
      <c r="A7228"/>
    </row>
    <row r="7229" spans="1:1" x14ac:dyDescent="0.25">
      <c r="A7229"/>
    </row>
    <row r="7230" spans="1:1" x14ac:dyDescent="0.25">
      <c r="A7230"/>
    </row>
    <row r="7231" spans="1:1" x14ac:dyDescent="0.25">
      <c r="A7231"/>
    </row>
    <row r="7232" spans="1:1" x14ac:dyDescent="0.25">
      <c r="A7232"/>
    </row>
    <row r="7233" spans="1:1" x14ac:dyDescent="0.25">
      <c r="A7233"/>
    </row>
    <row r="7234" spans="1:1" x14ac:dyDescent="0.25">
      <c r="A7234"/>
    </row>
    <row r="7235" spans="1:1" x14ac:dyDescent="0.25">
      <c r="A7235"/>
    </row>
    <row r="7236" spans="1:1" x14ac:dyDescent="0.25">
      <c r="A7236"/>
    </row>
    <row r="7237" spans="1:1" x14ac:dyDescent="0.25">
      <c r="A7237"/>
    </row>
    <row r="7238" spans="1:1" x14ac:dyDescent="0.25">
      <c r="A7238"/>
    </row>
    <row r="7239" spans="1:1" x14ac:dyDescent="0.25">
      <c r="A7239"/>
    </row>
    <row r="7240" spans="1:1" x14ac:dyDescent="0.25">
      <c r="A7240"/>
    </row>
    <row r="7241" spans="1:1" x14ac:dyDescent="0.25">
      <c r="A7241"/>
    </row>
    <row r="7242" spans="1:1" x14ac:dyDescent="0.25">
      <c r="A7242"/>
    </row>
    <row r="7243" spans="1:1" x14ac:dyDescent="0.25">
      <c r="A7243"/>
    </row>
    <row r="7244" spans="1:1" x14ac:dyDescent="0.25">
      <c r="A7244"/>
    </row>
    <row r="7245" spans="1:1" x14ac:dyDescent="0.25">
      <c r="A7245"/>
    </row>
    <row r="7246" spans="1:1" x14ac:dyDescent="0.25">
      <c r="A7246"/>
    </row>
    <row r="7247" spans="1:1" x14ac:dyDescent="0.25">
      <c r="A7247"/>
    </row>
    <row r="7248" spans="1:1" x14ac:dyDescent="0.25">
      <c r="A7248"/>
    </row>
    <row r="7249" spans="1:1" x14ac:dyDescent="0.25">
      <c r="A7249"/>
    </row>
    <row r="7250" spans="1:1" x14ac:dyDescent="0.25">
      <c r="A7250"/>
    </row>
    <row r="7251" spans="1:1" x14ac:dyDescent="0.25">
      <c r="A7251"/>
    </row>
    <row r="7252" spans="1:1" x14ac:dyDescent="0.25">
      <c r="A7252"/>
    </row>
    <row r="7253" spans="1:1" x14ac:dyDescent="0.25">
      <c r="A7253"/>
    </row>
    <row r="7254" spans="1:1" x14ac:dyDescent="0.25">
      <c r="A7254"/>
    </row>
    <row r="7255" spans="1:1" x14ac:dyDescent="0.25">
      <c r="A7255"/>
    </row>
    <row r="7256" spans="1:1" x14ac:dyDescent="0.25">
      <c r="A7256"/>
    </row>
    <row r="7257" spans="1:1" x14ac:dyDescent="0.25">
      <c r="A7257"/>
    </row>
    <row r="7258" spans="1:1" x14ac:dyDescent="0.25">
      <c r="A7258"/>
    </row>
    <row r="7259" spans="1:1" x14ac:dyDescent="0.25">
      <c r="A7259"/>
    </row>
    <row r="7260" spans="1:1" x14ac:dyDescent="0.25">
      <c r="A7260"/>
    </row>
    <row r="7261" spans="1:1" x14ac:dyDescent="0.25">
      <c r="A7261"/>
    </row>
    <row r="7262" spans="1:1" x14ac:dyDescent="0.25">
      <c r="A7262"/>
    </row>
    <row r="7263" spans="1:1" x14ac:dyDescent="0.25">
      <c r="A7263"/>
    </row>
    <row r="7264" spans="1:1" x14ac:dyDescent="0.25">
      <c r="A7264"/>
    </row>
    <row r="7265" spans="1:1" x14ac:dyDescent="0.25">
      <c r="A7265"/>
    </row>
    <row r="7266" spans="1:1" x14ac:dyDescent="0.25">
      <c r="A7266"/>
    </row>
    <row r="7267" spans="1:1" x14ac:dyDescent="0.25">
      <c r="A7267"/>
    </row>
    <row r="7268" spans="1:1" x14ac:dyDescent="0.25">
      <c r="A7268"/>
    </row>
    <row r="7269" spans="1:1" x14ac:dyDescent="0.25">
      <c r="A7269"/>
    </row>
    <row r="7270" spans="1:1" x14ac:dyDescent="0.25">
      <c r="A7270"/>
    </row>
    <row r="7271" spans="1:1" x14ac:dyDescent="0.25">
      <c r="A7271"/>
    </row>
    <row r="7272" spans="1:1" x14ac:dyDescent="0.25">
      <c r="A7272"/>
    </row>
    <row r="7273" spans="1:1" x14ac:dyDescent="0.25">
      <c r="A7273"/>
    </row>
    <row r="7274" spans="1:1" x14ac:dyDescent="0.25">
      <c r="A7274"/>
    </row>
    <row r="7275" spans="1:1" x14ac:dyDescent="0.25">
      <c r="A7275"/>
    </row>
    <row r="7276" spans="1:1" x14ac:dyDescent="0.25">
      <c r="A7276"/>
    </row>
    <row r="7277" spans="1:1" x14ac:dyDescent="0.25">
      <c r="A7277"/>
    </row>
    <row r="7278" spans="1:1" x14ac:dyDescent="0.25">
      <c r="A7278"/>
    </row>
    <row r="7279" spans="1:1" x14ac:dyDescent="0.25">
      <c r="A7279"/>
    </row>
    <row r="7280" spans="1:1" x14ac:dyDescent="0.25">
      <c r="A7280"/>
    </row>
    <row r="7281" spans="1:1" x14ac:dyDescent="0.25">
      <c r="A7281"/>
    </row>
    <row r="7282" spans="1:1" x14ac:dyDescent="0.25">
      <c r="A7282"/>
    </row>
    <row r="7283" spans="1:1" x14ac:dyDescent="0.25">
      <c r="A7283"/>
    </row>
    <row r="7284" spans="1:1" x14ac:dyDescent="0.25">
      <c r="A7284"/>
    </row>
    <row r="7285" spans="1:1" x14ac:dyDescent="0.25">
      <c r="A7285"/>
    </row>
    <row r="7286" spans="1:1" x14ac:dyDescent="0.25">
      <c r="A7286"/>
    </row>
    <row r="7287" spans="1:1" x14ac:dyDescent="0.25">
      <c r="A7287"/>
    </row>
    <row r="7288" spans="1:1" x14ac:dyDescent="0.25">
      <c r="A7288"/>
    </row>
    <row r="7289" spans="1:1" x14ac:dyDescent="0.25">
      <c r="A7289"/>
    </row>
    <row r="7290" spans="1:1" x14ac:dyDescent="0.25">
      <c r="A7290"/>
    </row>
    <row r="7291" spans="1:1" x14ac:dyDescent="0.25">
      <c r="A7291"/>
    </row>
    <row r="7292" spans="1:1" x14ac:dyDescent="0.25">
      <c r="A7292"/>
    </row>
    <row r="7293" spans="1:1" x14ac:dyDescent="0.25">
      <c r="A7293"/>
    </row>
    <row r="7294" spans="1:1" x14ac:dyDescent="0.25">
      <c r="A7294"/>
    </row>
    <row r="7295" spans="1:1" x14ac:dyDescent="0.25">
      <c r="A7295"/>
    </row>
    <row r="7296" spans="1:1" x14ac:dyDescent="0.25">
      <c r="A7296"/>
    </row>
    <row r="7297" spans="1:1" x14ac:dyDescent="0.25">
      <c r="A7297"/>
    </row>
    <row r="7298" spans="1:1" x14ac:dyDescent="0.25">
      <c r="A7298"/>
    </row>
    <row r="7299" spans="1:1" x14ac:dyDescent="0.25">
      <c r="A7299"/>
    </row>
    <row r="7300" spans="1:1" x14ac:dyDescent="0.25">
      <c r="A7300"/>
    </row>
    <row r="7301" spans="1:1" x14ac:dyDescent="0.25">
      <c r="A7301"/>
    </row>
    <row r="7302" spans="1:1" x14ac:dyDescent="0.25">
      <c r="A7302"/>
    </row>
    <row r="7303" spans="1:1" x14ac:dyDescent="0.25">
      <c r="A7303"/>
    </row>
    <row r="7304" spans="1:1" x14ac:dyDescent="0.25">
      <c r="A7304"/>
    </row>
    <row r="7305" spans="1:1" x14ac:dyDescent="0.25">
      <c r="A7305"/>
    </row>
    <row r="7306" spans="1:1" x14ac:dyDescent="0.25">
      <c r="A7306"/>
    </row>
    <row r="7307" spans="1:1" x14ac:dyDescent="0.25">
      <c r="A7307"/>
    </row>
    <row r="7308" spans="1:1" x14ac:dyDescent="0.25">
      <c r="A7308"/>
    </row>
    <row r="7309" spans="1:1" x14ac:dyDescent="0.25">
      <c r="A7309"/>
    </row>
    <row r="7310" spans="1:1" x14ac:dyDescent="0.25">
      <c r="A7310"/>
    </row>
    <row r="7311" spans="1:1" x14ac:dyDescent="0.25">
      <c r="A7311"/>
    </row>
    <row r="7312" spans="1:1" x14ac:dyDescent="0.25">
      <c r="A7312"/>
    </row>
    <row r="7313" spans="1:1" x14ac:dyDescent="0.25">
      <c r="A7313"/>
    </row>
    <row r="7314" spans="1:1" x14ac:dyDescent="0.25">
      <c r="A7314"/>
    </row>
    <row r="7315" spans="1:1" x14ac:dyDescent="0.25">
      <c r="A7315"/>
    </row>
    <row r="7316" spans="1:1" x14ac:dyDescent="0.25">
      <c r="A7316"/>
    </row>
    <row r="7317" spans="1:1" x14ac:dyDescent="0.25">
      <c r="A7317"/>
    </row>
    <row r="7318" spans="1:1" x14ac:dyDescent="0.25">
      <c r="A7318"/>
    </row>
    <row r="7319" spans="1:1" x14ac:dyDescent="0.25">
      <c r="A7319"/>
    </row>
    <row r="7320" spans="1:1" x14ac:dyDescent="0.25">
      <c r="A7320"/>
    </row>
    <row r="7321" spans="1:1" x14ac:dyDescent="0.25">
      <c r="A7321"/>
    </row>
    <row r="7322" spans="1:1" x14ac:dyDescent="0.25">
      <c r="A7322"/>
    </row>
    <row r="7323" spans="1:1" x14ac:dyDescent="0.25">
      <c r="A7323"/>
    </row>
    <row r="7324" spans="1:1" x14ac:dyDescent="0.25">
      <c r="A7324"/>
    </row>
    <row r="7325" spans="1:1" x14ac:dyDescent="0.25">
      <c r="A7325"/>
    </row>
    <row r="7326" spans="1:1" x14ac:dyDescent="0.25">
      <c r="A7326"/>
    </row>
    <row r="7327" spans="1:1" x14ac:dyDescent="0.25">
      <c r="A7327"/>
    </row>
    <row r="7328" spans="1:1" x14ac:dyDescent="0.25">
      <c r="A7328"/>
    </row>
    <row r="7329" spans="1:1" x14ac:dyDescent="0.25">
      <c r="A7329"/>
    </row>
    <row r="7330" spans="1:1" x14ac:dyDescent="0.25">
      <c r="A7330"/>
    </row>
    <row r="7331" spans="1:1" x14ac:dyDescent="0.25">
      <c r="A7331"/>
    </row>
    <row r="7332" spans="1:1" x14ac:dyDescent="0.25">
      <c r="A7332"/>
    </row>
    <row r="7333" spans="1:1" x14ac:dyDescent="0.25">
      <c r="A7333"/>
    </row>
    <row r="7334" spans="1:1" x14ac:dyDescent="0.25">
      <c r="A7334"/>
    </row>
    <row r="7335" spans="1:1" x14ac:dyDescent="0.25">
      <c r="A7335"/>
    </row>
    <row r="7336" spans="1:1" x14ac:dyDescent="0.25">
      <c r="A7336"/>
    </row>
    <row r="7337" spans="1:1" x14ac:dyDescent="0.25">
      <c r="A7337"/>
    </row>
    <row r="7338" spans="1:1" x14ac:dyDescent="0.25">
      <c r="A7338"/>
    </row>
    <row r="7339" spans="1:1" x14ac:dyDescent="0.25">
      <c r="A7339"/>
    </row>
    <row r="7340" spans="1:1" x14ac:dyDescent="0.25">
      <c r="A7340"/>
    </row>
    <row r="7341" spans="1:1" x14ac:dyDescent="0.25">
      <c r="A7341"/>
    </row>
    <row r="7342" spans="1:1" x14ac:dyDescent="0.25">
      <c r="A7342"/>
    </row>
    <row r="7343" spans="1:1" x14ac:dyDescent="0.25">
      <c r="A7343"/>
    </row>
    <row r="7344" spans="1:1" x14ac:dyDescent="0.25">
      <c r="A7344"/>
    </row>
    <row r="7345" spans="1:1" x14ac:dyDescent="0.25">
      <c r="A7345"/>
    </row>
    <row r="7346" spans="1:1" x14ac:dyDescent="0.25">
      <c r="A7346"/>
    </row>
    <row r="7347" spans="1:1" x14ac:dyDescent="0.25">
      <c r="A7347"/>
    </row>
    <row r="7348" spans="1:1" x14ac:dyDescent="0.25">
      <c r="A7348"/>
    </row>
    <row r="7349" spans="1:1" x14ac:dyDescent="0.25">
      <c r="A7349"/>
    </row>
    <row r="7350" spans="1:1" x14ac:dyDescent="0.25">
      <c r="A7350"/>
    </row>
    <row r="7351" spans="1:1" x14ac:dyDescent="0.25">
      <c r="A7351"/>
    </row>
    <row r="7352" spans="1:1" x14ac:dyDescent="0.25">
      <c r="A7352"/>
    </row>
    <row r="7353" spans="1:1" x14ac:dyDescent="0.25">
      <c r="A7353"/>
    </row>
    <row r="7354" spans="1:1" x14ac:dyDescent="0.25">
      <c r="A7354"/>
    </row>
    <row r="7355" spans="1:1" x14ac:dyDescent="0.25">
      <c r="A7355"/>
    </row>
    <row r="7356" spans="1:1" x14ac:dyDescent="0.25">
      <c r="A7356"/>
    </row>
    <row r="7357" spans="1:1" x14ac:dyDescent="0.25">
      <c r="A7357"/>
    </row>
    <row r="7358" spans="1:1" x14ac:dyDescent="0.25">
      <c r="A7358"/>
    </row>
    <row r="7359" spans="1:1" x14ac:dyDescent="0.25">
      <c r="A7359"/>
    </row>
    <row r="7360" spans="1:1" x14ac:dyDescent="0.25">
      <c r="A7360"/>
    </row>
    <row r="7361" spans="1:1" x14ac:dyDescent="0.25">
      <c r="A7361"/>
    </row>
    <row r="7362" spans="1:1" x14ac:dyDescent="0.25">
      <c r="A7362"/>
    </row>
    <row r="7363" spans="1:1" x14ac:dyDescent="0.25">
      <c r="A7363"/>
    </row>
    <row r="7364" spans="1:1" x14ac:dyDescent="0.25">
      <c r="A7364"/>
    </row>
    <row r="7365" spans="1:1" x14ac:dyDescent="0.25">
      <c r="A7365"/>
    </row>
    <row r="7366" spans="1:1" x14ac:dyDescent="0.25">
      <c r="A7366"/>
    </row>
    <row r="7367" spans="1:1" x14ac:dyDescent="0.25">
      <c r="A7367"/>
    </row>
    <row r="7368" spans="1:1" x14ac:dyDescent="0.25">
      <c r="A7368"/>
    </row>
    <row r="7369" spans="1:1" x14ac:dyDescent="0.25">
      <c r="A7369"/>
    </row>
    <row r="7370" spans="1:1" x14ac:dyDescent="0.25">
      <c r="A7370"/>
    </row>
    <row r="7371" spans="1:1" x14ac:dyDescent="0.25">
      <c r="A7371"/>
    </row>
    <row r="7372" spans="1:1" x14ac:dyDescent="0.25">
      <c r="A7372"/>
    </row>
    <row r="7373" spans="1:1" x14ac:dyDescent="0.25">
      <c r="A7373"/>
    </row>
    <row r="7374" spans="1:1" x14ac:dyDescent="0.25">
      <c r="A7374"/>
    </row>
    <row r="7375" spans="1:1" x14ac:dyDescent="0.25">
      <c r="A7375"/>
    </row>
    <row r="7376" spans="1:1" x14ac:dyDescent="0.25">
      <c r="A7376"/>
    </row>
    <row r="7377" spans="1:1" x14ac:dyDescent="0.25">
      <c r="A7377"/>
    </row>
    <row r="7378" spans="1:1" x14ac:dyDescent="0.25">
      <c r="A7378"/>
    </row>
    <row r="7379" spans="1:1" x14ac:dyDescent="0.25">
      <c r="A7379"/>
    </row>
    <row r="7380" spans="1:1" x14ac:dyDescent="0.25">
      <c r="A7380"/>
    </row>
    <row r="7381" spans="1:1" x14ac:dyDescent="0.25">
      <c r="A7381"/>
    </row>
    <row r="7382" spans="1:1" x14ac:dyDescent="0.25">
      <c r="A7382"/>
    </row>
    <row r="7383" spans="1:1" x14ac:dyDescent="0.25">
      <c r="A7383"/>
    </row>
    <row r="7384" spans="1:1" x14ac:dyDescent="0.25">
      <c r="A7384"/>
    </row>
    <row r="7385" spans="1:1" x14ac:dyDescent="0.25">
      <c r="A7385"/>
    </row>
    <row r="7386" spans="1:1" x14ac:dyDescent="0.25">
      <c r="A7386"/>
    </row>
    <row r="7387" spans="1:1" x14ac:dyDescent="0.25">
      <c r="A7387"/>
    </row>
    <row r="7388" spans="1:1" x14ac:dyDescent="0.25">
      <c r="A7388"/>
    </row>
    <row r="7389" spans="1:1" x14ac:dyDescent="0.25">
      <c r="A7389"/>
    </row>
    <row r="7390" spans="1:1" x14ac:dyDescent="0.25">
      <c r="A7390"/>
    </row>
    <row r="7391" spans="1:1" x14ac:dyDescent="0.25">
      <c r="A7391"/>
    </row>
    <row r="7392" spans="1:1" x14ac:dyDescent="0.25">
      <c r="A7392"/>
    </row>
    <row r="7393" spans="1:1" x14ac:dyDescent="0.25">
      <c r="A7393"/>
    </row>
    <row r="7394" spans="1:1" x14ac:dyDescent="0.25">
      <c r="A7394"/>
    </row>
    <row r="7395" spans="1:1" x14ac:dyDescent="0.25">
      <c r="A7395"/>
    </row>
    <row r="7396" spans="1:1" x14ac:dyDescent="0.25">
      <c r="A7396"/>
    </row>
    <row r="7397" spans="1:1" x14ac:dyDescent="0.25">
      <c r="A7397"/>
    </row>
    <row r="7398" spans="1:1" x14ac:dyDescent="0.25">
      <c r="A7398"/>
    </row>
    <row r="7399" spans="1:1" x14ac:dyDescent="0.25">
      <c r="A7399"/>
    </row>
    <row r="7400" spans="1:1" x14ac:dyDescent="0.25">
      <c r="A7400"/>
    </row>
    <row r="7401" spans="1:1" x14ac:dyDescent="0.25">
      <c r="A7401"/>
    </row>
    <row r="7402" spans="1:1" x14ac:dyDescent="0.25">
      <c r="A7402"/>
    </row>
    <row r="7403" spans="1:1" x14ac:dyDescent="0.25">
      <c r="A7403"/>
    </row>
    <row r="7404" spans="1:1" x14ac:dyDescent="0.25">
      <c r="A7404"/>
    </row>
    <row r="7405" spans="1:1" x14ac:dyDescent="0.25">
      <c r="A7405"/>
    </row>
    <row r="7406" spans="1:1" x14ac:dyDescent="0.25">
      <c r="A7406"/>
    </row>
    <row r="7407" spans="1:1" x14ac:dyDescent="0.25">
      <c r="A7407"/>
    </row>
    <row r="7408" spans="1:1" x14ac:dyDescent="0.25">
      <c r="A7408"/>
    </row>
    <row r="7409" spans="1:1" x14ac:dyDescent="0.25">
      <c r="A7409"/>
    </row>
    <row r="7410" spans="1:1" x14ac:dyDescent="0.25">
      <c r="A7410"/>
    </row>
    <row r="7411" spans="1:1" x14ac:dyDescent="0.25">
      <c r="A7411"/>
    </row>
    <row r="7412" spans="1:1" x14ac:dyDescent="0.25">
      <c r="A7412"/>
    </row>
    <row r="7413" spans="1:1" x14ac:dyDescent="0.25">
      <c r="A7413"/>
    </row>
    <row r="7414" spans="1:1" x14ac:dyDescent="0.25">
      <c r="A7414"/>
    </row>
    <row r="7415" spans="1:1" x14ac:dyDescent="0.25">
      <c r="A7415"/>
    </row>
    <row r="7416" spans="1:1" x14ac:dyDescent="0.25">
      <c r="A7416"/>
    </row>
    <row r="7417" spans="1:1" x14ac:dyDescent="0.25">
      <c r="A7417"/>
    </row>
    <row r="7418" spans="1:1" x14ac:dyDescent="0.25">
      <c r="A7418"/>
    </row>
    <row r="7419" spans="1:1" x14ac:dyDescent="0.25">
      <c r="A7419"/>
    </row>
    <row r="7420" spans="1:1" x14ac:dyDescent="0.25">
      <c r="A7420"/>
    </row>
    <row r="7421" spans="1:1" x14ac:dyDescent="0.25">
      <c r="A7421"/>
    </row>
    <row r="7422" spans="1:1" x14ac:dyDescent="0.25">
      <c r="A7422"/>
    </row>
    <row r="7423" spans="1:1" x14ac:dyDescent="0.25">
      <c r="A7423"/>
    </row>
    <row r="7424" spans="1:1" x14ac:dyDescent="0.25">
      <c r="A7424"/>
    </row>
    <row r="7425" spans="1:1" x14ac:dyDescent="0.25">
      <c r="A7425"/>
    </row>
    <row r="7426" spans="1:1" x14ac:dyDescent="0.25">
      <c r="A7426"/>
    </row>
    <row r="7427" spans="1:1" x14ac:dyDescent="0.25">
      <c r="A7427"/>
    </row>
    <row r="7428" spans="1:1" x14ac:dyDescent="0.25">
      <c r="A7428"/>
    </row>
    <row r="7429" spans="1:1" x14ac:dyDescent="0.25">
      <c r="A7429"/>
    </row>
    <row r="7430" spans="1:1" x14ac:dyDescent="0.25">
      <c r="A7430"/>
    </row>
    <row r="7431" spans="1:1" x14ac:dyDescent="0.25">
      <c r="A7431"/>
    </row>
    <row r="7432" spans="1:1" x14ac:dyDescent="0.25">
      <c r="A7432"/>
    </row>
    <row r="7433" spans="1:1" x14ac:dyDescent="0.25">
      <c r="A7433"/>
    </row>
    <row r="7434" spans="1:1" x14ac:dyDescent="0.25">
      <c r="A7434"/>
    </row>
    <row r="7435" spans="1:1" x14ac:dyDescent="0.25">
      <c r="A7435"/>
    </row>
    <row r="7436" spans="1:1" x14ac:dyDescent="0.25">
      <c r="A7436"/>
    </row>
    <row r="7437" spans="1:1" x14ac:dyDescent="0.25">
      <c r="A7437"/>
    </row>
    <row r="7438" spans="1:1" x14ac:dyDescent="0.25">
      <c r="A7438"/>
    </row>
    <row r="7439" spans="1:1" x14ac:dyDescent="0.25">
      <c r="A7439"/>
    </row>
    <row r="7440" spans="1:1" x14ac:dyDescent="0.25">
      <c r="A7440"/>
    </row>
    <row r="7441" spans="1:1" x14ac:dyDescent="0.25">
      <c r="A7441"/>
    </row>
    <row r="7442" spans="1:1" x14ac:dyDescent="0.25">
      <c r="A7442"/>
    </row>
    <row r="7443" spans="1:1" x14ac:dyDescent="0.25">
      <c r="A7443"/>
    </row>
    <row r="7444" spans="1:1" x14ac:dyDescent="0.25">
      <c r="A7444"/>
    </row>
    <row r="7445" spans="1:1" x14ac:dyDescent="0.25">
      <c r="A7445"/>
    </row>
    <row r="7446" spans="1:1" x14ac:dyDescent="0.25">
      <c r="A7446"/>
    </row>
    <row r="7447" spans="1:1" x14ac:dyDescent="0.25">
      <c r="A7447"/>
    </row>
    <row r="7448" spans="1:1" x14ac:dyDescent="0.25">
      <c r="A7448"/>
    </row>
    <row r="7449" spans="1:1" x14ac:dyDescent="0.25">
      <c r="A7449"/>
    </row>
    <row r="7450" spans="1:1" x14ac:dyDescent="0.25">
      <c r="A7450"/>
    </row>
    <row r="7451" spans="1:1" x14ac:dyDescent="0.25">
      <c r="A7451"/>
    </row>
    <row r="7452" spans="1:1" x14ac:dyDescent="0.25">
      <c r="A7452"/>
    </row>
    <row r="7453" spans="1:1" x14ac:dyDescent="0.25">
      <c r="A7453"/>
    </row>
    <row r="7454" spans="1:1" x14ac:dyDescent="0.25">
      <c r="A7454"/>
    </row>
    <row r="7455" spans="1:1" x14ac:dyDescent="0.25">
      <c r="A7455"/>
    </row>
    <row r="7456" spans="1:1" x14ac:dyDescent="0.25">
      <c r="A7456"/>
    </row>
    <row r="7457" spans="1:1" x14ac:dyDescent="0.25">
      <c r="A7457"/>
    </row>
    <row r="7458" spans="1:1" x14ac:dyDescent="0.25">
      <c r="A7458"/>
    </row>
    <row r="7459" spans="1:1" x14ac:dyDescent="0.25">
      <c r="A7459"/>
    </row>
    <row r="7460" spans="1:1" x14ac:dyDescent="0.25">
      <c r="A7460"/>
    </row>
    <row r="7461" spans="1:1" x14ac:dyDescent="0.25">
      <c r="A7461"/>
    </row>
    <row r="7462" spans="1:1" x14ac:dyDescent="0.25">
      <c r="A7462"/>
    </row>
    <row r="7463" spans="1:1" x14ac:dyDescent="0.25">
      <c r="A7463"/>
    </row>
    <row r="7464" spans="1:1" x14ac:dyDescent="0.25">
      <c r="A7464"/>
    </row>
    <row r="7465" spans="1:1" x14ac:dyDescent="0.25">
      <c r="A7465"/>
    </row>
    <row r="7466" spans="1:1" x14ac:dyDescent="0.25">
      <c r="A7466"/>
    </row>
    <row r="7467" spans="1:1" x14ac:dyDescent="0.25">
      <c r="A7467"/>
    </row>
    <row r="7468" spans="1:1" x14ac:dyDescent="0.25">
      <c r="A7468"/>
    </row>
    <row r="7469" spans="1:1" x14ac:dyDescent="0.25">
      <c r="A7469"/>
    </row>
    <row r="7470" spans="1:1" x14ac:dyDescent="0.25">
      <c r="A7470"/>
    </row>
    <row r="7471" spans="1:1" x14ac:dyDescent="0.25">
      <c r="A7471"/>
    </row>
    <row r="7472" spans="1:1" x14ac:dyDescent="0.25">
      <c r="A7472"/>
    </row>
    <row r="7473" spans="1:1" x14ac:dyDescent="0.25">
      <c r="A7473"/>
    </row>
    <row r="7474" spans="1:1" x14ac:dyDescent="0.25">
      <c r="A7474"/>
    </row>
    <row r="7475" spans="1:1" x14ac:dyDescent="0.25">
      <c r="A7475"/>
    </row>
    <row r="7476" spans="1:1" x14ac:dyDescent="0.25">
      <c r="A7476"/>
    </row>
    <row r="7477" spans="1:1" x14ac:dyDescent="0.25">
      <c r="A7477"/>
    </row>
    <row r="7478" spans="1:1" x14ac:dyDescent="0.25">
      <c r="A7478"/>
    </row>
    <row r="7479" spans="1:1" x14ac:dyDescent="0.25">
      <c r="A7479"/>
    </row>
    <row r="7480" spans="1:1" x14ac:dyDescent="0.25">
      <c r="A7480"/>
    </row>
    <row r="7481" spans="1:1" x14ac:dyDescent="0.25">
      <c r="A7481"/>
    </row>
    <row r="7482" spans="1:1" x14ac:dyDescent="0.25">
      <c r="A7482"/>
    </row>
    <row r="7483" spans="1:1" x14ac:dyDescent="0.25">
      <c r="A7483"/>
    </row>
    <row r="7484" spans="1:1" x14ac:dyDescent="0.25">
      <c r="A7484"/>
    </row>
    <row r="7485" spans="1:1" x14ac:dyDescent="0.25">
      <c r="A7485"/>
    </row>
    <row r="7486" spans="1:1" x14ac:dyDescent="0.25">
      <c r="A7486"/>
    </row>
    <row r="7487" spans="1:1" x14ac:dyDescent="0.25">
      <c r="A7487"/>
    </row>
    <row r="7488" spans="1:1" x14ac:dyDescent="0.25">
      <c r="A7488"/>
    </row>
    <row r="7489" spans="1:1" x14ac:dyDescent="0.25">
      <c r="A7489"/>
    </row>
    <row r="7490" spans="1:1" x14ac:dyDescent="0.25">
      <c r="A7490"/>
    </row>
    <row r="7491" spans="1:1" x14ac:dyDescent="0.25">
      <c r="A7491"/>
    </row>
    <row r="7492" spans="1:1" x14ac:dyDescent="0.25">
      <c r="A7492"/>
    </row>
    <row r="7493" spans="1:1" x14ac:dyDescent="0.25">
      <c r="A7493"/>
    </row>
    <row r="7494" spans="1:1" x14ac:dyDescent="0.25">
      <c r="A7494"/>
    </row>
    <row r="7495" spans="1:1" x14ac:dyDescent="0.25">
      <c r="A7495"/>
    </row>
    <row r="7496" spans="1:1" x14ac:dyDescent="0.25">
      <c r="A7496"/>
    </row>
    <row r="7497" spans="1:1" x14ac:dyDescent="0.25">
      <c r="A7497"/>
    </row>
    <row r="7498" spans="1:1" x14ac:dyDescent="0.25">
      <c r="A7498"/>
    </row>
    <row r="7499" spans="1:1" x14ac:dyDescent="0.25">
      <c r="A7499"/>
    </row>
    <row r="7500" spans="1:1" x14ac:dyDescent="0.25">
      <c r="A7500"/>
    </row>
    <row r="7501" spans="1:1" x14ac:dyDescent="0.25">
      <c r="A7501"/>
    </row>
    <row r="7502" spans="1:1" x14ac:dyDescent="0.25">
      <c r="A7502"/>
    </row>
    <row r="7503" spans="1:1" x14ac:dyDescent="0.25">
      <c r="A7503"/>
    </row>
    <row r="7504" spans="1:1" x14ac:dyDescent="0.25">
      <c r="A7504"/>
    </row>
    <row r="7505" spans="1:1" x14ac:dyDescent="0.25">
      <c r="A7505"/>
    </row>
    <row r="7506" spans="1:1" x14ac:dyDescent="0.25">
      <c r="A7506"/>
    </row>
    <row r="7507" spans="1:1" x14ac:dyDescent="0.25">
      <c r="A7507"/>
    </row>
    <row r="7508" spans="1:1" x14ac:dyDescent="0.25">
      <c r="A7508"/>
    </row>
    <row r="7509" spans="1:1" x14ac:dyDescent="0.25">
      <c r="A7509"/>
    </row>
    <row r="7510" spans="1:1" x14ac:dyDescent="0.25">
      <c r="A7510"/>
    </row>
    <row r="7511" spans="1:1" x14ac:dyDescent="0.25">
      <c r="A7511"/>
    </row>
    <row r="7512" spans="1:1" x14ac:dyDescent="0.25">
      <c r="A7512"/>
    </row>
    <row r="7513" spans="1:1" x14ac:dyDescent="0.25">
      <c r="A7513"/>
    </row>
    <row r="7514" spans="1:1" x14ac:dyDescent="0.25">
      <c r="A7514"/>
    </row>
    <row r="7515" spans="1:1" x14ac:dyDescent="0.25">
      <c r="A7515"/>
    </row>
    <row r="7516" spans="1:1" x14ac:dyDescent="0.25">
      <c r="A7516"/>
    </row>
    <row r="7517" spans="1:1" x14ac:dyDescent="0.25">
      <c r="A7517"/>
    </row>
    <row r="7518" spans="1:1" x14ac:dyDescent="0.25">
      <c r="A7518"/>
    </row>
    <row r="7519" spans="1:1" x14ac:dyDescent="0.25">
      <c r="A7519"/>
    </row>
    <row r="7520" spans="1:1" x14ac:dyDescent="0.25">
      <c r="A7520"/>
    </row>
    <row r="7521" spans="1:1" x14ac:dyDescent="0.25">
      <c r="A7521"/>
    </row>
    <row r="7522" spans="1:1" x14ac:dyDescent="0.25">
      <c r="A7522"/>
    </row>
    <row r="7523" spans="1:1" x14ac:dyDescent="0.25">
      <c r="A7523"/>
    </row>
    <row r="7524" spans="1:1" x14ac:dyDescent="0.25">
      <c r="A7524"/>
    </row>
    <row r="7525" spans="1:1" x14ac:dyDescent="0.25">
      <c r="A7525"/>
    </row>
    <row r="7526" spans="1:1" x14ac:dyDescent="0.25">
      <c r="A7526"/>
    </row>
    <row r="7527" spans="1:1" x14ac:dyDescent="0.25">
      <c r="A7527"/>
    </row>
    <row r="7528" spans="1:1" x14ac:dyDescent="0.25">
      <c r="A7528"/>
    </row>
    <row r="7529" spans="1:1" x14ac:dyDescent="0.25">
      <c r="A7529"/>
    </row>
    <row r="7530" spans="1:1" x14ac:dyDescent="0.25">
      <c r="A7530"/>
    </row>
    <row r="7531" spans="1:1" x14ac:dyDescent="0.25">
      <c r="A7531"/>
    </row>
    <row r="7532" spans="1:1" x14ac:dyDescent="0.25">
      <c r="A7532"/>
    </row>
    <row r="7533" spans="1:1" x14ac:dyDescent="0.25">
      <c r="A7533"/>
    </row>
    <row r="7534" spans="1:1" x14ac:dyDescent="0.25">
      <c r="A7534"/>
    </row>
    <row r="7535" spans="1:1" x14ac:dyDescent="0.25">
      <c r="A7535"/>
    </row>
    <row r="7536" spans="1:1" x14ac:dyDescent="0.25">
      <c r="A7536"/>
    </row>
    <row r="7537" spans="1:1" x14ac:dyDescent="0.25">
      <c r="A7537"/>
    </row>
    <row r="7538" spans="1:1" x14ac:dyDescent="0.25">
      <c r="A7538"/>
    </row>
    <row r="7539" spans="1:1" x14ac:dyDescent="0.25">
      <c r="A7539"/>
    </row>
    <row r="7540" spans="1:1" x14ac:dyDescent="0.25">
      <c r="A7540"/>
    </row>
    <row r="7541" spans="1:1" x14ac:dyDescent="0.25">
      <c r="A7541"/>
    </row>
    <row r="7542" spans="1:1" x14ac:dyDescent="0.25">
      <c r="A7542"/>
    </row>
    <row r="7543" spans="1:1" x14ac:dyDescent="0.25">
      <c r="A7543"/>
    </row>
    <row r="7544" spans="1:1" x14ac:dyDescent="0.25">
      <c r="A7544"/>
    </row>
    <row r="7545" spans="1:1" x14ac:dyDescent="0.25">
      <c r="A7545"/>
    </row>
    <row r="7546" spans="1:1" x14ac:dyDescent="0.25">
      <c r="A7546"/>
    </row>
    <row r="7547" spans="1:1" x14ac:dyDescent="0.25">
      <c r="A7547"/>
    </row>
    <row r="7548" spans="1:1" x14ac:dyDescent="0.25">
      <c r="A7548"/>
    </row>
    <row r="7549" spans="1:1" x14ac:dyDescent="0.25">
      <c r="A7549"/>
    </row>
    <row r="7550" spans="1:1" x14ac:dyDescent="0.25">
      <c r="A7550"/>
    </row>
    <row r="7551" spans="1:1" x14ac:dyDescent="0.25">
      <c r="A7551"/>
    </row>
    <row r="7552" spans="1:1" x14ac:dyDescent="0.25">
      <c r="A7552"/>
    </row>
    <row r="7553" spans="1:1" x14ac:dyDescent="0.25">
      <c r="A7553"/>
    </row>
    <row r="7554" spans="1:1" x14ac:dyDescent="0.25">
      <c r="A7554"/>
    </row>
    <row r="7555" spans="1:1" x14ac:dyDescent="0.25">
      <c r="A7555"/>
    </row>
    <row r="7556" spans="1:1" x14ac:dyDescent="0.25">
      <c r="A7556"/>
    </row>
    <row r="7557" spans="1:1" x14ac:dyDescent="0.25">
      <c r="A7557"/>
    </row>
    <row r="7558" spans="1:1" x14ac:dyDescent="0.25">
      <c r="A7558"/>
    </row>
    <row r="7559" spans="1:1" x14ac:dyDescent="0.25">
      <c r="A7559"/>
    </row>
    <row r="7560" spans="1:1" x14ac:dyDescent="0.25">
      <c r="A7560"/>
    </row>
    <row r="7561" spans="1:1" x14ac:dyDescent="0.25">
      <c r="A7561"/>
    </row>
    <row r="7562" spans="1:1" x14ac:dyDescent="0.25">
      <c r="A7562"/>
    </row>
    <row r="7563" spans="1:1" x14ac:dyDescent="0.25">
      <c r="A7563"/>
    </row>
    <row r="7564" spans="1:1" x14ac:dyDescent="0.25">
      <c r="A7564"/>
    </row>
    <row r="7565" spans="1:1" x14ac:dyDescent="0.25">
      <c r="A7565"/>
    </row>
    <row r="7566" spans="1:1" x14ac:dyDescent="0.25">
      <c r="A7566"/>
    </row>
    <row r="7567" spans="1:1" x14ac:dyDescent="0.25">
      <c r="A7567"/>
    </row>
    <row r="7568" spans="1:1" x14ac:dyDescent="0.25">
      <c r="A7568"/>
    </row>
    <row r="7569" spans="1:1" x14ac:dyDescent="0.25">
      <c r="A7569"/>
    </row>
    <row r="7570" spans="1:1" x14ac:dyDescent="0.25">
      <c r="A7570"/>
    </row>
    <row r="7571" spans="1:1" x14ac:dyDescent="0.25">
      <c r="A7571"/>
    </row>
    <row r="7572" spans="1:1" x14ac:dyDescent="0.25">
      <c r="A7572"/>
    </row>
    <row r="7573" spans="1:1" x14ac:dyDescent="0.25">
      <c r="A7573"/>
    </row>
    <row r="7574" spans="1:1" x14ac:dyDescent="0.25">
      <c r="A7574"/>
    </row>
    <row r="7575" spans="1:1" x14ac:dyDescent="0.25">
      <c r="A7575"/>
    </row>
    <row r="7576" spans="1:1" x14ac:dyDescent="0.25">
      <c r="A7576"/>
    </row>
    <row r="7577" spans="1:1" x14ac:dyDescent="0.25">
      <c r="A7577"/>
    </row>
    <row r="7578" spans="1:1" x14ac:dyDescent="0.25">
      <c r="A7578"/>
    </row>
    <row r="7579" spans="1:1" x14ac:dyDescent="0.25">
      <c r="A7579"/>
    </row>
    <row r="7580" spans="1:1" x14ac:dyDescent="0.25">
      <c r="A7580"/>
    </row>
    <row r="7581" spans="1:1" x14ac:dyDescent="0.25">
      <c r="A7581"/>
    </row>
    <row r="7582" spans="1:1" x14ac:dyDescent="0.25">
      <c r="A7582"/>
    </row>
    <row r="7583" spans="1:1" x14ac:dyDescent="0.25">
      <c r="A7583"/>
    </row>
    <row r="7584" spans="1:1" x14ac:dyDescent="0.25">
      <c r="A7584"/>
    </row>
    <row r="7585" spans="1:1" x14ac:dyDescent="0.25">
      <c r="A7585"/>
    </row>
    <row r="7586" spans="1:1" x14ac:dyDescent="0.25">
      <c r="A7586"/>
    </row>
    <row r="7587" spans="1:1" x14ac:dyDescent="0.25">
      <c r="A7587"/>
    </row>
    <row r="7588" spans="1:1" x14ac:dyDescent="0.25">
      <c r="A7588"/>
    </row>
    <row r="7589" spans="1:1" x14ac:dyDescent="0.25">
      <c r="A7589"/>
    </row>
    <row r="7590" spans="1:1" x14ac:dyDescent="0.25">
      <c r="A7590"/>
    </row>
    <row r="7591" spans="1:1" x14ac:dyDescent="0.25">
      <c r="A7591"/>
    </row>
    <row r="7592" spans="1:1" x14ac:dyDescent="0.25">
      <c r="A7592"/>
    </row>
    <row r="7593" spans="1:1" x14ac:dyDescent="0.25">
      <c r="A7593"/>
    </row>
    <row r="7594" spans="1:1" x14ac:dyDescent="0.25">
      <c r="A7594"/>
    </row>
    <row r="7595" spans="1:1" x14ac:dyDescent="0.25">
      <c r="A7595"/>
    </row>
    <row r="7596" spans="1:1" x14ac:dyDescent="0.25">
      <c r="A7596"/>
    </row>
    <row r="7597" spans="1:1" x14ac:dyDescent="0.25">
      <c r="A7597"/>
    </row>
    <row r="7598" spans="1:1" x14ac:dyDescent="0.25">
      <c r="A7598"/>
    </row>
    <row r="7599" spans="1:1" x14ac:dyDescent="0.25">
      <c r="A7599"/>
    </row>
    <row r="7600" spans="1:1" x14ac:dyDescent="0.25">
      <c r="A7600"/>
    </row>
    <row r="7601" spans="1:1" x14ac:dyDescent="0.25">
      <c r="A7601"/>
    </row>
    <row r="7602" spans="1:1" x14ac:dyDescent="0.25">
      <c r="A7602"/>
    </row>
    <row r="7603" spans="1:1" x14ac:dyDescent="0.25">
      <c r="A7603"/>
    </row>
    <row r="7604" spans="1:1" x14ac:dyDescent="0.25">
      <c r="A7604"/>
    </row>
    <row r="7605" spans="1:1" x14ac:dyDescent="0.25">
      <c r="A7605"/>
    </row>
    <row r="7606" spans="1:1" x14ac:dyDescent="0.25">
      <c r="A7606"/>
    </row>
    <row r="7607" spans="1:1" x14ac:dyDescent="0.25">
      <c r="A7607"/>
    </row>
    <row r="7608" spans="1:1" x14ac:dyDescent="0.25">
      <c r="A7608"/>
    </row>
    <row r="7609" spans="1:1" x14ac:dyDescent="0.25">
      <c r="A7609"/>
    </row>
    <row r="7610" spans="1:1" x14ac:dyDescent="0.25">
      <c r="A7610"/>
    </row>
    <row r="7611" spans="1:1" x14ac:dyDescent="0.25">
      <c r="A7611"/>
    </row>
    <row r="7612" spans="1:1" x14ac:dyDescent="0.25">
      <c r="A7612"/>
    </row>
    <row r="7613" spans="1:1" x14ac:dyDescent="0.25">
      <c r="A7613"/>
    </row>
    <row r="7614" spans="1:1" x14ac:dyDescent="0.25">
      <c r="A7614"/>
    </row>
    <row r="7615" spans="1:1" x14ac:dyDescent="0.25">
      <c r="A7615"/>
    </row>
    <row r="7616" spans="1:1" x14ac:dyDescent="0.25">
      <c r="A7616"/>
    </row>
    <row r="7617" spans="1:1" x14ac:dyDescent="0.25">
      <c r="A7617"/>
    </row>
    <row r="7618" spans="1:1" x14ac:dyDescent="0.25">
      <c r="A7618"/>
    </row>
    <row r="7619" spans="1:1" x14ac:dyDescent="0.25">
      <c r="A7619"/>
    </row>
    <row r="7620" spans="1:1" x14ac:dyDescent="0.25">
      <c r="A7620"/>
    </row>
    <row r="7621" spans="1:1" x14ac:dyDescent="0.25">
      <c r="A7621"/>
    </row>
    <row r="7622" spans="1:1" x14ac:dyDescent="0.25">
      <c r="A7622"/>
    </row>
    <row r="7623" spans="1:1" x14ac:dyDescent="0.25">
      <c r="A7623"/>
    </row>
    <row r="7624" spans="1:1" x14ac:dyDescent="0.25">
      <c r="A7624"/>
    </row>
    <row r="7625" spans="1:1" x14ac:dyDescent="0.25">
      <c r="A7625"/>
    </row>
    <row r="7626" spans="1:1" x14ac:dyDescent="0.25">
      <c r="A7626"/>
    </row>
    <row r="7627" spans="1:1" x14ac:dyDescent="0.25">
      <c r="A7627"/>
    </row>
    <row r="7628" spans="1:1" x14ac:dyDescent="0.25">
      <c r="A7628"/>
    </row>
    <row r="7629" spans="1:1" x14ac:dyDescent="0.25">
      <c r="A7629"/>
    </row>
    <row r="7630" spans="1:1" x14ac:dyDescent="0.25">
      <c r="A7630"/>
    </row>
    <row r="7631" spans="1:1" x14ac:dyDescent="0.25">
      <c r="A7631"/>
    </row>
    <row r="7632" spans="1:1" x14ac:dyDescent="0.25">
      <c r="A7632"/>
    </row>
    <row r="7633" spans="1:1" x14ac:dyDescent="0.25">
      <c r="A7633"/>
    </row>
    <row r="7634" spans="1:1" x14ac:dyDescent="0.25">
      <c r="A7634"/>
    </row>
    <row r="7635" spans="1:1" x14ac:dyDescent="0.25">
      <c r="A7635"/>
    </row>
    <row r="7636" spans="1:1" x14ac:dyDescent="0.25">
      <c r="A7636"/>
    </row>
    <row r="7637" spans="1:1" x14ac:dyDescent="0.25">
      <c r="A7637"/>
    </row>
    <row r="7638" spans="1:1" x14ac:dyDescent="0.25">
      <c r="A7638"/>
    </row>
    <row r="7639" spans="1:1" x14ac:dyDescent="0.25">
      <c r="A7639"/>
    </row>
    <row r="7640" spans="1:1" x14ac:dyDescent="0.25">
      <c r="A7640"/>
    </row>
    <row r="7641" spans="1:1" x14ac:dyDescent="0.25">
      <c r="A7641"/>
    </row>
    <row r="7642" spans="1:1" x14ac:dyDescent="0.25">
      <c r="A7642"/>
    </row>
    <row r="7643" spans="1:1" x14ac:dyDescent="0.25">
      <c r="A7643"/>
    </row>
    <row r="7644" spans="1:1" x14ac:dyDescent="0.25">
      <c r="A7644"/>
    </row>
    <row r="7645" spans="1:1" x14ac:dyDescent="0.25">
      <c r="A7645"/>
    </row>
    <row r="7646" spans="1:1" x14ac:dyDescent="0.25">
      <c r="A7646"/>
    </row>
    <row r="7647" spans="1:1" x14ac:dyDescent="0.25">
      <c r="A7647"/>
    </row>
    <row r="7648" spans="1:1" x14ac:dyDescent="0.25">
      <c r="A7648"/>
    </row>
    <row r="7649" spans="1:1" x14ac:dyDescent="0.25">
      <c r="A7649"/>
    </row>
    <row r="7650" spans="1:1" x14ac:dyDescent="0.25">
      <c r="A7650"/>
    </row>
    <row r="7651" spans="1:1" x14ac:dyDescent="0.25">
      <c r="A7651"/>
    </row>
    <row r="7652" spans="1:1" x14ac:dyDescent="0.25">
      <c r="A7652"/>
    </row>
    <row r="7653" spans="1:1" x14ac:dyDescent="0.25">
      <c r="A7653"/>
    </row>
    <row r="7654" spans="1:1" x14ac:dyDescent="0.25">
      <c r="A7654"/>
    </row>
    <row r="7655" spans="1:1" x14ac:dyDescent="0.25">
      <c r="A7655"/>
    </row>
    <row r="7656" spans="1:1" x14ac:dyDescent="0.25">
      <c r="A7656"/>
    </row>
    <row r="7657" spans="1:1" x14ac:dyDescent="0.25">
      <c r="A7657"/>
    </row>
    <row r="7658" spans="1:1" x14ac:dyDescent="0.25">
      <c r="A7658"/>
    </row>
    <row r="7659" spans="1:1" x14ac:dyDescent="0.25">
      <c r="A7659"/>
    </row>
    <row r="7660" spans="1:1" x14ac:dyDescent="0.25">
      <c r="A7660"/>
    </row>
    <row r="7661" spans="1:1" x14ac:dyDescent="0.25">
      <c r="A7661"/>
    </row>
    <row r="7662" spans="1:1" x14ac:dyDescent="0.25">
      <c r="A7662"/>
    </row>
    <row r="7663" spans="1:1" x14ac:dyDescent="0.25">
      <c r="A7663"/>
    </row>
    <row r="7664" spans="1:1" x14ac:dyDescent="0.25">
      <c r="A7664"/>
    </row>
    <row r="7665" spans="1:1" x14ac:dyDescent="0.25">
      <c r="A7665"/>
    </row>
    <row r="7666" spans="1:1" x14ac:dyDescent="0.25">
      <c r="A7666"/>
    </row>
    <row r="7667" spans="1:1" x14ac:dyDescent="0.25">
      <c r="A7667"/>
    </row>
    <row r="7668" spans="1:1" x14ac:dyDescent="0.25">
      <c r="A7668"/>
    </row>
    <row r="7669" spans="1:1" x14ac:dyDescent="0.25">
      <c r="A7669"/>
    </row>
    <row r="7670" spans="1:1" x14ac:dyDescent="0.25">
      <c r="A7670"/>
    </row>
    <row r="7671" spans="1:1" x14ac:dyDescent="0.25">
      <c r="A7671"/>
    </row>
    <row r="7672" spans="1:1" x14ac:dyDescent="0.25">
      <c r="A7672"/>
    </row>
    <row r="7673" spans="1:1" x14ac:dyDescent="0.25">
      <c r="A7673"/>
    </row>
    <row r="7674" spans="1:1" x14ac:dyDescent="0.25">
      <c r="A7674"/>
    </row>
    <row r="7675" spans="1:1" x14ac:dyDescent="0.25">
      <c r="A7675"/>
    </row>
    <row r="7676" spans="1:1" x14ac:dyDescent="0.25">
      <c r="A7676"/>
    </row>
    <row r="7677" spans="1:1" x14ac:dyDescent="0.25">
      <c r="A7677"/>
    </row>
    <row r="7678" spans="1:1" x14ac:dyDescent="0.25">
      <c r="A7678"/>
    </row>
    <row r="7679" spans="1:1" x14ac:dyDescent="0.25">
      <c r="A7679"/>
    </row>
    <row r="7680" spans="1:1" x14ac:dyDescent="0.25">
      <c r="A7680"/>
    </row>
    <row r="7681" spans="1:1" x14ac:dyDescent="0.25">
      <c r="A7681"/>
    </row>
    <row r="7682" spans="1:1" x14ac:dyDescent="0.25">
      <c r="A7682"/>
    </row>
    <row r="7683" spans="1:1" x14ac:dyDescent="0.25">
      <c r="A7683"/>
    </row>
    <row r="7684" spans="1:1" x14ac:dyDescent="0.25">
      <c r="A7684"/>
    </row>
    <row r="7685" spans="1:1" x14ac:dyDescent="0.25">
      <c r="A7685"/>
    </row>
    <row r="7686" spans="1:1" x14ac:dyDescent="0.25">
      <c r="A7686"/>
    </row>
    <row r="7687" spans="1:1" x14ac:dyDescent="0.25">
      <c r="A7687"/>
    </row>
    <row r="7688" spans="1:1" x14ac:dyDescent="0.25">
      <c r="A7688"/>
    </row>
    <row r="7689" spans="1:1" x14ac:dyDescent="0.25">
      <c r="A7689"/>
    </row>
    <row r="7690" spans="1:1" x14ac:dyDescent="0.25">
      <c r="A7690"/>
    </row>
    <row r="7691" spans="1:1" x14ac:dyDescent="0.25">
      <c r="A7691"/>
    </row>
    <row r="7692" spans="1:1" x14ac:dyDescent="0.25">
      <c r="A7692"/>
    </row>
    <row r="7693" spans="1:1" x14ac:dyDescent="0.25">
      <c r="A7693"/>
    </row>
    <row r="7694" spans="1:1" x14ac:dyDescent="0.25">
      <c r="A7694"/>
    </row>
    <row r="7695" spans="1:1" x14ac:dyDescent="0.25">
      <c r="A7695"/>
    </row>
    <row r="7696" spans="1:1" x14ac:dyDescent="0.25">
      <c r="A7696"/>
    </row>
    <row r="7697" spans="1:1" x14ac:dyDescent="0.25">
      <c r="A7697"/>
    </row>
    <row r="7698" spans="1:1" x14ac:dyDescent="0.25">
      <c r="A7698"/>
    </row>
    <row r="7699" spans="1:1" x14ac:dyDescent="0.25">
      <c r="A7699"/>
    </row>
    <row r="7700" spans="1:1" x14ac:dyDescent="0.25">
      <c r="A7700"/>
    </row>
    <row r="7701" spans="1:1" x14ac:dyDescent="0.25">
      <c r="A7701"/>
    </row>
    <row r="7702" spans="1:1" x14ac:dyDescent="0.25">
      <c r="A7702"/>
    </row>
    <row r="7703" spans="1:1" x14ac:dyDescent="0.25">
      <c r="A7703"/>
    </row>
    <row r="7704" spans="1:1" x14ac:dyDescent="0.25">
      <c r="A7704"/>
    </row>
    <row r="7705" spans="1:1" x14ac:dyDescent="0.25">
      <c r="A7705"/>
    </row>
    <row r="7706" spans="1:1" x14ac:dyDescent="0.25">
      <c r="A7706"/>
    </row>
    <row r="7707" spans="1:1" x14ac:dyDescent="0.25">
      <c r="A7707"/>
    </row>
    <row r="7708" spans="1:1" x14ac:dyDescent="0.25">
      <c r="A7708"/>
    </row>
    <row r="7709" spans="1:1" x14ac:dyDescent="0.25">
      <c r="A7709"/>
    </row>
    <row r="7710" spans="1:1" x14ac:dyDescent="0.25">
      <c r="A7710"/>
    </row>
    <row r="7711" spans="1:1" x14ac:dyDescent="0.25">
      <c r="A7711"/>
    </row>
    <row r="7712" spans="1:1" x14ac:dyDescent="0.25">
      <c r="A7712"/>
    </row>
    <row r="7713" spans="1:1" x14ac:dyDescent="0.25">
      <c r="A7713"/>
    </row>
    <row r="7714" spans="1:1" x14ac:dyDescent="0.25">
      <c r="A7714"/>
    </row>
    <row r="7715" spans="1:1" x14ac:dyDescent="0.25">
      <c r="A7715"/>
    </row>
    <row r="7716" spans="1:1" x14ac:dyDescent="0.25">
      <c r="A7716"/>
    </row>
    <row r="7717" spans="1:1" x14ac:dyDescent="0.25">
      <c r="A7717"/>
    </row>
    <row r="7718" spans="1:1" x14ac:dyDescent="0.25">
      <c r="A7718"/>
    </row>
    <row r="7719" spans="1:1" x14ac:dyDescent="0.25">
      <c r="A7719"/>
    </row>
    <row r="7720" spans="1:1" x14ac:dyDescent="0.25">
      <c r="A7720"/>
    </row>
    <row r="7721" spans="1:1" x14ac:dyDescent="0.25">
      <c r="A7721"/>
    </row>
    <row r="7722" spans="1:1" x14ac:dyDescent="0.25">
      <c r="A7722"/>
    </row>
    <row r="7723" spans="1:1" x14ac:dyDescent="0.25">
      <c r="A7723"/>
    </row>
    <row r="7724" spans="1:1" x14ac:dyDescent="0.25">
      <c r="A7724"/>
    </row>
    <row r="7725" spans="1:1" x14ac:dyDescent="0.25">
      <c r="A7725"/>
    </row>
    <row r="7726" spans="1:1" x14ac:dyDescent="0.25">
      <c r="A7726"/>
    </row>
    <row r="7727" spans="1:1" x14ac:dyDescent="0.25">
      <c r="A7727"/>
    </row>
    <row r="7728" spans="1:1" x14ac:dyDescent="0.25">
      <c r="A7728"/>
    </row>
    <row r="7729" spans="1:1" x14ac:dyDescent="0.25">
      <c r="A7729"/>
    </row>
    <row r="7730" spans="1:1" x14ac:dyDescent="0.25">
      <c r="A7730"/>
    </row>
    <row r="7731" spans="1:1" x14ac:dyDescent="0.25">
      <c r="A7731"/>
    </row>
    <row r="7732" spans="1:1" x14ac:dyDescent="0.25">
      <c r="A7732"/>
    </row>
    <row r="7733" spans="1:1" x14ac:dyDescent="0.25">
      <c r="A7733"/>
    </row>
    <row r="7734" spans="1:1" x14ac:dyDescent="0.25">
      <c r="A7734"/>
    </row>
    <row r="7735" spans="1:1" x14ac:dyDescent="0.25">
      <c r="A7735"/>
    </row>
    <row r="7736" spans="1:1" x14ac:dyDescent="0.25">
      <c r="A7736"/>
    </row>
    <row r="7737" spans="1:1" x14ac:dyDescent="0.25">
      <c r="A7737"/>
    </row>
    <row r="7738" spans="1:1" x14ac:dyDescent="0.25">
      <c r="A7738"/>
    </row>
    <row r="7739" spans="1:1" x14ac:dyDescent="0.25">
      <c r="A7739"/>
    </row>
    <row r="7740" spans="1:1" x14ac:dyDescent="0.25">
      <c r="A7740"/>
    </row>
    <row r="7741" spans="1:1" x14ac:dyDescent="0.25">
      <c r="A7741"/>
    </row>
    <row r="7742" spans="1:1" x14ac:dyDescent="0.25">
      <c r="A7742"/>
    </row>
    <row r="7743" spans="1:1" x14ac:dyDescent="0.25">
      <c r="A7743"/>
    </row>
    <row r="7744" spans="1:1" x14ac:dyDescent="0.25">
      <c r="A7744"/>
    </row>
    <row r="7745" spans="1:1" x14ac:dyDescent="0.25">
      <c r="A7745"/>
    </row>
    <row r="7746" spans="1:1" x14ac:dyDescent="0.25">
      <c r="A7746"/>
    </row>
    <row r="7747" spans="1:1" x14ac:dyDescent="0.25">
      <c r="A7747"/>
    </row>
    <row r="7748" spans="1:1" x14ac:dyDescent="0.25">
      <c r="A7748"/>
    </row>
    <row r="7749" spans="1:1" x14ac:dyDescent="0.25">
      <c r="A7749"/>
    </row>
    <row r="7750" spans="1:1" x14ac:dyDescent="0.25">
      <c r="A7750"/>
    </row>
    <row r="7751" spans="1:1" x14ac:dyDescent="0.25">
      <c r="A7751"/>
    </row>
    <row r="7752" spans="1:1" x14ac:dyDescent="0.25">
      <c r="A7752"/>
    </row>
    <row r="7753" spans="1:1" x14ac:dyDescent="0.25">
      <c r="A7753"/>
    </row>
    <row r="7754" spans="1:1" x14ac:dyDescent="0.25">
      <c r="A7754"/>
    </row>
    <row r="7755" spans="1:1" x14ac:dyDescent="0.25">
      <c r="A7755"/>
    </row>
    <row r="7756" spans="1:1" x14ac:dyDescent="0.25">
      <c r="A7756"/>
    </row>
    <row r="7757" spans="1:1" x14ac:dyDescent="0.25">
      <c r="A7757"/>
    </row>
    <row r="7758" spans="1:1" x14ac:dyDescent="0.25">
      <c r="A7758"/>
    </row>
    <row r="7759" spans="1:1" x14ac:dyDescent="0.25">
      <c r="A7759"/>
    </row>
    <row r="7760" spans="1:1" x14ac:dyDescent="0.25">
      <c r="A7760"/>
    </row>
    <row r="7761" spans="1:1" x14ac:dyDescent="0.25">
      <c r="A7761"/>
    </row>
    <row r="7762" spans="1:1" x14ac:dyDescent="0.25">
      <c r="A7762"/>
    </row>
    <row r="7763" spans="1:1" x14ac:dyDescent="0.25">
      <c r="A7763"/>
    </row>
    <row r="7764" spans="1:1" x14ac:dyDescent="0.25">
      <c r="A7764"/>
    </row>
    <row r="7765" spans="1:1" x14ac:dyDescent="0.25">
      <c r="A7765"/>
    </row>
    <row r="7766" spans="1:1" x14ac:dyDescent="0.25">
      <c r="A7766"/>
    </row>
    <row r="7767" spans="1:1" x14ac:dyDescent="0.25">
      <c r="A7767"/>
    </row>
    <row r="7768" spans="1:1" x14ac:dyDescent="0.25">
      <c r="A7768"/>
    </row>
    <row r="7769" spans="1:1" x14ac:dyDescent="0.25">
      <c r="A7769"/>
    </row>
    <row r="7770" spans="1:1" x14ac:dyDescent="0.25">
      <c r="A7770"/>
    </row>
    <row r="7771" spans="1:1" x14ac:dyDescent="0.25">
      <c r="A7771"/>
    </row>
    <row r="7772" spans="1:1" x14ac:dyDescent="0.25">
      <c r="A7772"/>
    </row>
    <row r="7773" spans="1:1" x14ac:dyDescent="0.25">
      <c r="A7773"/>
    </row>
    <row r="7774" spans="1:1" x14ac:dyDescent="0.25">
      <c r="A7774"/>
    </row>
    <row r="7775" spans="1:1" x14ac:dyDescent="0.25">
      <c r="A7775"/>
    </row>
    <row r="7776" spans="1:1" x14ac:dyDescent="0.25">
      <c r="A7776"/>
    </row>
    <row r="7777" spans="1:1" x14ac:dyDescent="0.25">
      <c r="A7777"/>
    </row>
    <row r="7778" spans="1:1" x14ac:dyDescent="0.25">
      <c r="A7778"/>
    </row>
    <row r="7779" spans="1:1" x14ac:dyDescent="0.25">
      <c r="A7779"/>
    </row>
    <row r="7780" spans="1:1" x14ac:dyDescent="0.25">
      <c r="A7780"/>
    </row>
    <row r="7781" spans="1:1" x14ac:dyDescent="0.25">
      <c r="A7781"/>
    </row>
    <row r="7782" spans="1:1" x14ac:dyDescent="0.25">
      <c r="A7782"/>
    </row>
    <row r="7783" spans="1:1" x14ac:dyDescent="0.25">
      <c r="A7783"/>
    </row>
    <row r="7784" spans="1:1" x14ac:dyDescent="0.25">
      <c r="A7784"/>
    </row>
    <row r="7785" spans="1:1" x14ac:dyDescent="0.25">
      <c r="A7785"/>
    </row>
    <row r="7786" spans="1:1" x14ac:dyDescent="0.25">
      <c r="A7786"/>
    </row>
    <row r="7787" spans="1:1" x14ac:dyDescent="0.25">
      <c r="A7787"/>
    </row>
    <row r="7788" spans="1:1" x14ac:dyDescent="0.25">
      <c r="A7788"/>
    </row>
    <row r="7789" spans="1:1" x14ac:dyDescent="0.25">
      <c r="A7789"/>
    </row>
    <row r="7790" spans="1:1" x14ac:dyDescent="0.25">
      <c r="A7790"/>
    </row>
    <row r="7791" spans="1:1" x14ac:dyDescent="0.25">
      <c r="A7791"/>
    </row>
    <row r="7792" spans="1:1" x14ac:dyDescent="0.25">
      <c r="A7792"/>
    </row>
    <row r="7793" spans="1:1" x14ac:dyDescent="0.25">
      <c r="A7793"/>
    </row>
    <row r="7794" spans="1:1" x14ac:dyDescent="0.25">
      <c r="A7794"/>
    </row>
    <row r="7795" spans="1:1" x14ac:dyDescent="0.25">
      <c r="A7795"/>
    </row>
    <row r="7796" spans="1:1" x14ac:dyDescent="0.25">
      <c r="A7796"/>
    </row>
    <row r="7797" spans="1:1" x14ac:dyDescent="0.25">
      <c r="A7797"/>
    </row>
    <row r="7798" spans="1:1" x14ac:dyDescent="0.25">
      <c r="A7798"/>
    </row>
    <row r="7799" spans="1:1" x14ac:dyDescent="0.25">
      <c r="A7799"/>
    </row>
    <row r="7800" spans="1:1" x14ac:dyDescent="0.25">
      <c r="A7800"/>
    </row>
    <row r="7801" spans="1:1" x14ac:dyDescent="0.25">
      <c r="A7801"/>
    </row>
    <row r="7802" spans="1:1" x14ac:dyDescent="0.25">
      <c r="A7802"/>
    </row>
    <row r="7803" spans="1:1" x14ac:dyDescent="0.25">
      <c r="A7803"/>
    </row>
    <row r="7804" spans="1:1" x14ac:dyDescent="0.25">
      <c r="A7804"/>
    </row>
    <row r="7805" spans="1:1" x14ac:dyDescent="0.25">
      <c r="A7805"/>
    </row>
    <row r="7806" spans="1:1" x14ac:dyDescent="0.25">
      <c r="A7806"/>
    </row>
    <row r="7807" spans="1:1" x14ac:dyDescent="0.25">
      <c r="A7807"/>
    </row>
    <row r="7808" spans="1:1" x14ac:dyDescent="0.25">
      <c r="A7808"/>
    </row>
    <row r="7809" spans="1:1" x14ac:dyDescent="0.25">
      <c r="A7809"/>
    </row>
    <row r="7810" spans="1:1" x14ac:dyDescent="0.25">
      <c r="A7810"/>
    </row>
    <row r="7811" spans="1:1" x14ac:dyDescent="0.25">
      <c r="A7811"/>
    </row>
    <row r="7812" spans="1:1" x14ac:dyDescent="0.25">
      <c r="A7812"/>
    </row>
    <row r="7813" spans="1:1" x14ac:dyDescent="0.25">
      <c r="A7813"/>
    </row>
    <row r="7814" spans="1:1" x14ac:dyDescent="0.25">
      <c r="A7814"/>
    </row>
    <row r="7815" spans="1:1" x14ac:dyDescent="0.25">
      <c r="A7815"/>
    </row>
    <row r="7816" spans="1:1" x14ac:dyDescent="0.25">
      <c r="A7816"/>
    </row>
    <row r="7817" spans="1:1" x14ac:dyDescent="0.25">
      <c r="A7817"/>
    </row>
    <row r="7818" spans="1:1" x14ac:dyDescent="0.25">
      <c r="A7818"/>
    </row>
    <row r="7819" spans="1:1" x14ac:dyDescent="0.25">
      <c r="A7819"/>
    </row>
    <row r="7820" spans="1:1" x14ac:dyDescent="0.25">
      <c r="A7820"/>
    </row>
    <row r="7821" spans="1:1" x14ac:dyDescent="0.25">
      <c r="A7821"/>
    </row>
    <row r="7822" spans="1:1" x14ac:dyDescent="0.25">
      <c r="A7822"/>
    </row>
    <row r="7823" spans="1:1" x14ac:dyDescent="0.25">
      <c r="A7823"/>
    </row>
    <row r="7824" spans="1:1" x14ac:dyDescent="0.25">
      <c r="A7824"/>
    </row>
    <row r="7825" spans="1:1" x14ac:dyDescent="0.25">
      <c r="A7825"/>
    </row>
    <row r="7826" spans="1:1" x14ac:dyDescent="0.25">
      <c r="A7826"/>
    </row>
    <row r="7827" spans="1:1" x14ac:dyDescent="0.25">
      <c r="A7827"/>
    </row>
    <row r="7828" spans="1:1" x14ac:dyDescent="0.25">
      <c r="A7828"/>
    </row>
    <row r="7829" spans="1:1" x14ac:dyDescent="0.25">
      <c r="A7829"/>
    </row>
    <row r="7830" spans="1:1" x14ac:dyDescent="0.25">
      <c r="A7830"/>
    </row>
    <row r="7831" spans="1:1" x14ac:dyDescent="0.25">
      <c r="A7831"/>
    </row>
    <row r="7832" spans="1:1" x14ac:dyDescent="0.25">
      <c r="A7832"/>
    </row>
    <row r="7833" spans="1:1" x14ac:dyDescent="0.25">
      <c r="A7833"/>
    </row>
    <row r="7834" spans="1:1" x14ac:dyDescent="0.25">
      <c r="A7834"/>
    </row>
    <row r="7835" spans="1:1" x14ac:dyDescent="0.25">
      <c r="A7835"/>
    </row>
    <row r="7836" spans="1:1" x14ac:dyDescent="0.25">
      <c r="A7836"/>
    </row>
    <row r="7837" spans="1:1" x14ac:dyDescent="0.25">
      <c r="A7837"/>
    </row>
    <row r="7838" spans="1:1" x14ac:dyDescent="0.25">
      <c r="A7838"/>
    </row>
    <row r="7839" spans="1:1" x14ac:dyDescent="0.25">
      <c r="A7839"/>
    </row>
    <row r="7840" spans="1:1" x14ac:dyDescent="0.25">
      <c r="A7840"/>
    </row>
    <row r="7841" spans="1:1" x14ac:dyDescent="0.25">
      <c r="A7841"/>
    </row>
    <row r="7842" spans="1:1" x14ac:dyDescent="0.25">
      <c r="A7842"/>
    </row>
    <row r="7843" spans="1:1" x14ac:dyDescent="0.25">
      <c r="A7843"/>
    </row>
    <row r="7844" spans="1:1" x14ac:dyDescent="0.25">
      <c r="A7844"/>
    </row>
    <row r="7845" spans="1:1" x14ac:dyDescent="0.25">
      <c r="A7845"/>
    </row>
    <row r="7846" spans="1:1" x14ac:dyDescent="0.25">
      <c r="A7846"/>
    </row>
    <row r="7847" spans="1:1" x14ac:dyDescent="0.25">
      <c r="A7847"/>
    </row>
    <row r="7848" spans="1:1" x14ac:dyDescent="0.25">
      <c r="A7848"/>
    </row>
    <row r="7849" spans="1:1" x14ac:dyDescent="0.25">
      <c r="A7849"/>
    </row>
    <row r="7850" spans="1:1" x14ac:dyDescent="0.25">
      <c r="A7850"/>
    </row>
    <row r="7851" spans="1:1" x14ac:dyDescent="0.25">
      <c r="A7851"/>
    </row>
    <row r="7852" spans="1:1" x14ac:dyDescent="0.25">
      <c r="A7852"/>
    </row>
    <row r="7853" spans="1:1" x14ac:dyDescent="0.25">
      <c r="A7853"/>
    </row>
    <row r="7854" spans="1:1" x14ac:dyDescent="0.25">
      <c r="A7854"/>
    </row>
    <row r="7855" spans="1:1" x14ac:dyDescent="0.25">
      <c r="A7855"/>
    </row>
    <row r="7856" spans="1:1" x14ac:dyDescent="0.25">
      <c r="A7856"/>
    </row>
    <row r="7857" spans="1:1" x14ac:dyDescent="0.25">
      <c r="A7857"/>
    </row>
    <row r="7858" spans="1:1" x14ac:dyDescent="0.25">
      <c r="A7858"/>
    </row>
    <row r="7859" spans="1:1" x14ac:dyDescent="0.25">
      <c r="A7859"/>
    </row>
    <row r="7860" spans="1:1" x14ac:dyDescent="0.25">
      <c r="A7860"/>
    </row>
    <row r="7861" spans="1:1" x14ac:dyDescent="0.25">
      <c r="A7861"/>
    </row>
    <row r="7862" spans="1:1" x14ac:dyDescent="0.25">
      <c r="A7862"/>
    </row>
    <row r="7863" spans="1:1" x14ac:dyDescent="0.25">
      <c r="A7863"/>
    </row>
    <row r="7864" spans="1:1" x14ac:dyDescent="0.25">
      <c r="A7864"/>
    </row>
    <row r="7865" spans="1:1" x14ac:dyDescent="0.25">
      <c r="A7865"/>
    </row>
    <row r="7866" spans="1:1" x14ac:dyDescent="0.25">
      <c r="A7866"/>
    </row>
    <row r="7867" spans="1:1" x14ac:dyDescent="0.25">
      <c r="A7867"/>
    </row>
    <row r="7868" spans="1:1" x14ac:dyDescent="0.25">
      <c r="A7868"/>
    </row>
    <row r="7869" spans="1:1" x14ac:dyDescent="0.25">
      <c r="A7869"/>
    </row>
    <row r="7870" spans="1:1" x14ac:dyDescent="0.25">
      <c r="A7870"/>
    </row>
    <row r="7871" spans="1:1" x14ac:dyDescent="0.25">
      <c r="A7871"/>
    </row>
    <row r="7872" spans="1:1" x14ac:dyDescent="0.25">
      <c r="A7872"/>
    </row>
    <row r="7873" spans="1:1" x14ac:dyDescent="0.25">
      <c r="A7873"/>
    </row>
    <row r="7874" spans="1:1" x14ac:dyDescent="0.25">
      <c r="A7874"/>
    </row>
    <row r="7875" spans="1:1" x14ac:dyDescent="0.25">
      <c r="A7875"/>
    </row>
    <row r="7876" spans="1:1" x14ac:dyDescent="0.25">
      <c r="A7876"/>
    </row>
    <row r="7877" spans="1:1" x14ac:dyDescent="0.25">
      <c r="A7877"/>
    </row>
    <row r="7878" spans="1:1" x14ac:dyDescent="0.25">
      <c r="A7878"/>
    </row>
    <row r="7879" spans="1:1" x14ac:dyDescent="0.25">
      <c r="A7879"/>
    </row>
    <row r="7880" spans="1:1" x14ac:dyDescent="0.25">
      <c r="A7880"/>
    </row>
    <row r="7881" spans="1:1" x14ac:dyDescent="0.25">
      <c r="A7881"/>
    </row>
    <row r="7882" spans="1:1" x14ac:dyDescent="0.25">
      <c r="A7882"/>
    </row>
    <row r="7883" spans="1:1" x14ac:dyDescent="0.25">
      <c r="A7883"/>
    </row>
    <row r="7884" spans="1:1" x14ac:dyDescent="0.25">
      <c r="A7884"/>
    </row>
    <row r="7885" spans="1:1" x14ac:dyDescent="0.25">
      <c r="A7885"/>
    </row>
    <row r="7886" spans="1:1" x14ac:dyDescent="0.25">
      <c r="A7886"/>
    </row>
    <row r="7887" spans="1:1" x14ac:dyDescent="0.25">
      <c r="A7887"/>
    </row>
    <row r="7888" spans="1:1" x14ac:dyDescent="0.25">
      <c r="A7888"/>
    </row>
    <row r="7889" spans="1:1" x14ac:dyDescent="0.25">
      <c r="A7889"/>
    </row>
    <row r="7890" spans="1:1" x14ac:dyDescent="0.25">
      <c r="A7890"/>
    </row>
    <row r="7891" spans="1:1" x14ac:dyDescent="0.25">
      <c r="A7891"/>
    </row>
    <row r="7892" spans="1:1" x14ac:dyDescent="0.25">
      <c r="A7892"/>
    </row>
    <row r="7893" spans="1:1" x14ac:dyDescent="0.25">
      <c r="A7893"/>
    </row>
    <row r="7894" spans="1:1" x14ac:dyDescent="0.25">
      <c r="A7894"/>
    </row>
    <row r="7895" spans="1:1" x14ac:dyDescent="0.25">
      <c r="A7895"/>
    </row>
    <row r="7896" spans="1:1" x14ac:dyDescent="0.25">
      <c r="A7896"/>
    </row>
    <row r="7897" spans="1:1" x14ac:dyDescent="0.25">
      <c r="A7897"/>
    </row>
    <row r="7898" spans="1:1" x14ac:dyDescent="0.25">
      <c r="A7898"/>
    </row>
    <row r="7899" spans="1:1" x14ac:dyDescent="0.25">
      <c r="A7899"/>
    </row>
    <row r="7900" spans="1:1" x14ac:dyDescent="0.25">
      <c r="A7900"/>
    </row>
    <row r="7901" spans="1:1" x14ac:dyDescent="0.25">
      <c r="A7901"/>
    </row>
    <row r="7902" spans="1:1" x14ac:dyDescent="0.25">
      <c r="A7902"/>
    </row>
    <row r="7903" spans="1:1" x14ac:dyDescent="0.25">
      <c r="A7903"/>
    </row>
    <row r="7904" spans="1:1" x14ac:dyDescent="0.25">
      <c r="A7904"/>
    </row>
    <row r="7905" spans="1:1" x14ac:dyDescent="0.25">
      <c r="A7905"/>
    </row>
    <row r="7906" spans="1:1" x14ac:dyDescent="0.25">
      <c r="A7906"/>
    </row>
    <row r="7907" spans="1:1" x14ac:dyDescent="0.25">
      <c r="A7907"/>
    </row>
    <row r="7908" spans="1:1" x14ac:dyDescent="0.25">
      <c r="A7908"/>
    </row>
    <row r="7909" spans="1:1" x14ac:dyDescent="0.25">
      <c r="A7909"/>
    </row>
    <row r="7910" spans="1:1" x14ac:dyDescent="0.25">
      <c r="A7910"/>
    </row>
    <row r="7911" spans="1:1" x14ac:dyDescent="0.25">
      <c r="A7911"/>
    </row>
    <row r="7912" spans="1:1" x14ac:dyDescent="0.25">
      <c r="A7912"/>
    </row>
    <row r="7913" spans="1:1" x14ac:dyDescent="0.25">
      <c r="A7913"/>
    </row>
    <row r="7914" spans="1:1" x14ac:dyDescent="0.25">
      <c r="A7914"/>
    </row>
    <row r="7915" spans="1:1" x14ac:dyDescent="0.25">
      <c r="A7915"/>
    </row>
    <row r="7916" spans="1:1" x14ac:dyDescent="0.25">
      <c r="A7916"/>
    </row>
    <row r="7917" spans="1:1" x14ac:dyDescent="0.25">
      <c r="A7917"/>
    </row>
    <row r="7918" spans="1:1" x14ac:dyDescent="0.25">
      <c r="A7918"/>
    </row>
    <row r="7919" spans="1:1" x14ac:dyDescent="0.25">
      <c r="A7919"/>
    </row>
    <row r="7920" spans="1:1" x14ac:dyDescent="0.25">
      <c r="A7920"/>
    </row>
    <row r="7921" spans="1:1" x14ac:dyDescent="0.25">
      <c r="A7921"/>
    </row>
    <row r="7922" spans="1:1" x14ac:dyDescent="0.25">
      <c r="A7922"/>
    </row>
    <row r="7923" spans="1:1" x14ac:dyDescent="0.25">
      <c r="A7923"/>
    </row>
    <row r="7924" spans="1:1" x14ac:dyDescent="0.25">
      <c r="A7924"/>
    </row>
    <row r="7925" spans="1:1" x14ac:dyDescent="0.25">
      <c r="A7925"/>
    </row>
    <row r="7926" spans="1:1" x14ac:dyDescent="0.25">
      <c r="A7926"/>
    </row>
    <row r="7927" spans="1:1" x14ac:dyDescent="0.25">
      <c r="A7927"/>
    </row>
    <row r="7928" spans="1:1" x14ac:dyDescent="0.25">
      <c r="A7928"/>
    </row>
    <row r="7929" spans="1:1" x14ac:dyDescent="0.25">
      <c r="A7929"/>
    </row>
    <row r="7930" spans="1:1" x14ac:dyDescent="0.25">
      <c r="A7930"/>
    </row>
    <row r="7931" spans="1:1" x14ac:dyDescent="0.25">
      <c r="A7931"/>
    </row>
    <row r="7932" spans="1:1" x14ac:dyDescent="0.25">
      <c r="A7932"/>
    </row>
    <row r="7933" spans="1:1" x14ac:dyDescent="0.25">
      <c r="A7933"/>
    </row>
    <row r="7934" spans="1:1" x14ac:dyDescent="0.25">
      <c r="A7934"/>
    </row>
    <row r="7935" spans="1:1" x14ac:dyDescent="0.25">
      <c r="A7935"/>
    </row>
    <row r="7936" spans="1:1" x14ac:dyDescent="0.25">
      <c r="A7936"/>
    </row>
    <row r="7937" spans="1:1" x14ac:dyDescent="0.25">
      <c r="A7937"/>
    </row>
    <row r="7938" spans="1:1" x14ac:dyDescent="0.25">
      <c r="A7938"/>
    </row>
    <row r="7939" spans="1:1" x14ac:dyDescent="0.25">
      <c r="A7939"/>
    </row>
    <row r="7940" spans="1:1" x14ac:dyDescent="0.25">
      <c r="A7940"/>
    </row>
    <row r="7941" spans="1:1" x14ac:dyDescent="0.25">
      <c r="A7941"/>
    </row>
    <row r="7942" spans="1:1" x14ac:dyDescent="0.25">
      <c r="A7942"/>
    </row>
    <row r="7943" spans="1:1" x14ac:dyDescent="0.25">
      <c r="A7943"/>
    </row>
    <row r="7944" spans="1:1" x14ac:dyDescent="0.25">
      <c r="A7944"/>
    </row>
    <row r="7945" spans="1:1" x14ac:dyDescent="0.25">
      <c r="A7945"/>
    </row>
    <row r="7946" spans="1:1" x14ac:dyDescent="0.25">
      <c r="A7946"/>
    </row>
    <row r="7947" spans="1:1" x14ac:dyDescent="0.25">
      <c r="A7947"/>
    </row>
    <row r="7948" spans="1:1" x14ac:dyDescent="0.25">
      <c r="A7948"/>
    </row>
    <row r="7949" spans="1:1" x14ac:dyDescent="0.25">
      <c r="A7949"/>
    </row>
    <row r="7950" spans="1:1" x14ac:dyDescent="0.25">
      <c r="A7950"/>
    </row>
    <row r="7951" spans="1:1" x14ac:dyDescent="0.25">
      <c r="A7951"/>
    </row>
    <row r="7952" spans="1:1" x14ac:dyDescent="0.25">
      <c r="A7952"/>
    </row>
    <row r="7953" spans="1:1" x14ac:dyDescent="0.25">
      <c r="A7953"/>
    </row>
    <row r="7954" spans="1:1" x14ac:dyDescent="0.25">
      <c r="A7954"/>
    </row>
    <row r="7955" spans="1:1" x14ac:dyDescent="0.25">
      <c r="A7955"/>
    </row>
    <row r="7956" spans="1:1" x14ac:dyDescent="0.25">
      <c r="A7956"/>
    </row>
    <row r="7957" spans="1:1" x14ac:dyDescent="0.25">
      <c r="A7957"/>
    </row>
    <row r="7958" spans="1:1" x14ac:dyDescent="0.25">
      <c r="A7958"/>
    </row>
    <row r="7959" spans="1:1" x14ac:dyDescent="0.25">
      <c r="A7959"/>
    </row>
    <row r="7960" spans="1:1" x14ac:dyDescent="0.25">
      <c r="A7960"/>
    </row>
    <row r="7961" spans="1:1" x14ac:dyDescent="0.25">
      <c r="A7961"/>
    </row>
    <row r="7962" spans="1:1" x14ac:dyDescent="0.25">
      <c r="A7962"/>
    </row>
    <row r="7963" spans="1:1" x14ac:dyDescent="0.25">
      <c r="A7963"/>
    </row>
    <row r="7964" spans="1:1" x14ac:dyDescent="0.25">
      <c r="A7964"/>
    </row>
    <row r="7965" spans="1:1" x14ac:dyDescent="0.25">
      <c r="A7965"/>
    </row>
    <row r="7966" spans="1:1" x14ac:dyDescent="0.25">
      <c r="A7966"/>
    </row>
    <row r="7967" spans="1:1" x14ac:dyDescent="0.25">
      <c r="A7967"/>
    </row>
    <row r="7968" spans="1:1" x14ac:dyDescent="0.25">
      <c r="A7968"/>
    </row>
    <row r="7969" spans="1:1" x14ac:dyDescent="0.25">
      <c r="A7969"/>
    </row>
    <row r="7970" spans="1:1" x14ac:dyDescent="0.25">
      <c r="A7970"/>
    </row>
    <row r="7971" spans="1:1" x14ac:dyDescent="0.25">
      <c r="A7971"/>
    </row>
    <row r="7972" spans="1:1" x14ac:dyDescent="0.25">
      <c r="A7972"/>
    </row>
    <row r="7973" spans="1:1" x14ac:dyDescent="0.25">
      <c r="A7973"/>
    </row>
    <row r="7974" spans="1:1" x14ac:dyDescent="0.25">
      <c r="A7974"/>
    </row>
    <row r="7975" spans="1:1" x14ac:dyDescent="0.25">
      <c r="A7975"/>
    </row>
    <row r="7976" spans="1:1" x14ac:dyDescent="0.25">
      <c r="A7976"/>
    </row>
    <row r="7977" spans="1:1" x14ac:dyDescent="0.25">
      <c r="A7977"/>
    </row>
    <row r="7978" spans="1:1" x14ac:dyDescent="0.25">
      <c r="A7978"/>
    </row>
    <row r="7979" spans="1:1" x14ac:dyDescent="0.25">
      <c r="A7979"/>
    </row>
    <row r="7980" spans="1:1" x14ac:dyDescent="0.25">
      <c r="A7980"/>
    </row>
    <row r="7981" spans="1:1" x14ac:dyDescent="0.25">
      <c r="A7981"/>
    </row>
    <row r="7982" spans="1:1" x14ac:dyDescent="0.25">
      <c r="A7982"/>
    </row>
    <row r="7983" spans="1:1" x14ac:dyDescent="0.25">
      <c r="A7983"/>
    </row>
    <row r="7984" spans="1:1" x14ac:dyDescent="0.25">
      <c r="A7984"/>
    </row>
    <row r="7985" spans="1:1" x14ac:dyDescent="0.25">
      <c r="A7985"/>
    </row>
    <row r="7986" spans="1:1" x14ac:dyDescent="0.25">
      <c r="A7986"/>
    </row>
    <row r="7987" spans="1:1" x14ac:dyDescent="0.25">
      <c r="A7987"/>
    </row>
    <row r="7988" spans="1:1" x14ac:dyDescent="0.25">
      <c r="A7988"/>
    </row>
    <row r="7989" spans="1:1" x14ac:dyDescent="0.25">
      <c r="A7989"/>
    </row>
    <row r="7990" spans="1:1" x14ac:dyDescent="0.25">
      <c r="A7990"/>
    </row>
    <row r="7991" spans="1:1" x14ac:dyDescent="0.25">
      <c r="A7991"/>
    </row>
    <row r="7992" spans="1:1" x14ac:dyDescent="0.25">
      <c r="A7992"/>
    </row>
    <row r="7993" spans="1:1" x14ac:dyDescent="0.25">
      <c r="A7993"/>
    </row>
    <row r="7994" spans="1:1" x14ac:dyDescent="0.25">
      <c r="A7994"/>
    </row>
    <row r="7995" spans="1:1" x14ac:dyDescent="0.25">
      <c r="A7995"/>
    </row>
    <row r="7996" spans="1:1" x14ac:dyDescent="0.25">
      <c r="A7996"/>
    </row>
    <row r="7997" spans="1:1" x14ac:dyDescent="0.25">
      <c r="A7997"/>
    </row>
    <row r="7998" spans="1:1" x14ac:dyDescent="0.25">
      <c r="A7998"/>
    </row>
    <row r="7999" spans="1:1" x14ac:dyDescent="0.25">
      <c r="A7999"/>
    </row>
    <row r="8000" spans="1:1" x14ac:dyDescent="0.25">
      <c r="A8000"/>
    </row>
    <row r="8001" spans="1:1" x14ac:dyDescent="0.25">
      <c r="A8001"/>
    </row>
    <row r="8002" spans="1:1" x14ac:dyDescent="0.25">
      <c r="A8002"/>
    </row>
    <row r="8003" spans="1:1" x14ac:dyDescent="0.25">
      <c r="A8003"/>
    </row>
    <row r="8004" spans="1:1" x14ac:dyDescent="0.25">
      <c r="A8004"/>
    </row>
    <row r="8005" spans="1:1" x14ac:dyDescent="0.25">
      <c r="A8005"/>
    </row>
    <row r="8006" spans="1:1" x14ac:dyDescent="0.25">
      <c r="A8006"/>
    </row>
    <row r="8007" spans="1:1" x14ac:dyDescent="0.25">
      <c r="A8007"/>
    </row>
    <row r="8008" spans="1:1" x14ac:dyDescent="0.25">
      <c r="A8008"/>
    </row>
    <row r="8009" spans="1:1" x14ac:dyDescent="0.25">
      <c r="A8009"/>
    </row>
    <row r="8010" spans="1:1" x14ac:dyDescent="0.25">
      <c r="A8010"/>
    </row>
    <row r="8011" spans="1:1" x14ac:dyDescent="0.25">
      <c r="A8011"/>
    </row>
    <row r="8012" spans="1:1" x14ac:dyDescent="0.25">
      <c r="A8012"/>
    </row>
    <row r="8013" spans="1:1" x14ac:dyDescent="0.25">
      <c r="A8013"/>
    </row>
    <row r="8014" spans="1:1" x14ac:dyDescent="0.25">
      <c r="A8014"/>
    </row>
    <row r="8015" spans="1:1" x14ac:dyDescent="0.25">
      <c r="A8015"/>
    </row>
    <row r="8016" spans="1:1" x14ac:dyDescent="0.25">
      <c r="A8016"/>
    </row>
    <row r="8017" spans="1:1" x14ac:dyDescent="0.25">
      <c r="A8017"/>
    </row>
    <row r="8018" spans="1:1" x14ac:dyDescent="0.25">
      <c r="A8018"/>
    </row>
    <row r="8019" spans="1:1" x14ac:dyDescent="0.25">
      <c r="A8019"/>
    </row>
    <row r="8020" spans="1:1" x14ac:dyDescent="0.25">
      <c r="A8020"/>
    </row>
    <row r="8021" spans="1:1" x14ac:dyDescent="0.25">
      <c r="A8021"/>
    </row>
    <row r="8022" spans="1:1" x14ac:dyDescent="0.25">
      <c r="A8022"/>
    </row>
    <row r="8023" spans="1:1" x14ac:dyDescent="0.25">
      <c r="A8023"/>
    </row>
    <row r="8024" spans="1:1" x14ac:dyDescent="0.25">
      <c r="A8024"/>
    </row>
    <row r="8025" spans="1:1" x14ac:dyDescent="0.25">
      <c r="A8025"/>
    </row>
    <row r="8026" spans="1:1" x14ac:dyDescent="0.25">
      <c r="A8026"/>
    </row>
    <row r="8027" spans="1:1" x14ac:dyDescent="0.25">
      <c r="A8027"/>
    </row>
    <row r="8028" spans="1:1" x14ac:dyDescent="0.25">
      <c r="A8028"/>
    </row>
    <row r="8029" spans="1:1" x14ac:dyDescent="0.25">
      <c r="A8029"/>
    </row>
    <row r="8030" spans="1:1" x14ac:dyDescent="0.25">
      <c r="A8030"/>
    </row>
    <row r="8031" spans="1:1" x14ac:dyDescent="0.25">
      <c r="A8031"/>
    </row>
    <row r="8032" spans="1:1" x14ac:dyDescent="0.25">
      <c r="A8032"/>
    </row>
    <row r="8033" spans="1:1" x14ac:dyDescent="0.25">
      <c r="A8033"/>
    </row>
    <row r="8034" spans="1:1" x14ac:dyDescent="0.25">
      <c r="A8034"/>
    </row>
    <row r="8035" spans="1:1" x14ac:dyDescent="0.25">
      <c r="A8035"/>
    </row>
    <row r="8036" spans="1:1" x14ac:dyDescent="0.25">
      <c r="A8036"/>
    </row>
    <row r="8037" spans="1:1" x14ac:dyDescent="0.25">
      <c r="A8037"/>
    </row>
    <row r="8038" spans="1:1" x14ac:dyDescent="0.25">
      <c r="A8038"/>
    </row>
    <row r="8039" spans="1:1" x14ac:dyDescent="0.25">
      <c r="A8039"/>
    </row>
    <row r="8040" spans="1:1" x14ac:dyDescent="0.25">
      <c r="A8040"/>
    </row>
    <row r="8041" spans="1:1" x14ac:dyDescent="0.25">
      <c r="A8041"/>
    </row>
    <row r="8042" spans="1:1" x14ac:dyDescent="0.25">
      <c r="A8042"/>
    </row>
    <row r="8043" spans="1:1" x14ac:dyDescent="0.25">
      <c r="A8043"/>
    </row>
    <row r="8044" spans="1:1" x14ac:dyDescent="0.25">
      <c r="A8044"/>
    </row>
    <row r="8045" spans="1:1" x14ac:dyDescent="0.25">
      <c r="A8045"/>
    </row>
    <row r="8046" spans="1:1" x14ac:dyDescent="0.25">
      <c r="A8046"/>
    </row>
    <row r="8047" spans="1:1" x14ac:dyDescent="0.25">
      <c r="A8047"/>
    </row>
    <row r="8048" spans="1:1" x14ac:dyDescent="0.25">
      <c r="A8048"/>
    </row>
    <row r="8049" spans="1:1" x14ac:dyDescent="0.25">
      <c r="A8049"/>
    </row>
    <row r="8050" spans="1:1" x14ac:dyDescent="0.25">
      <c r="A8050"/>
    </row>
    <row r="8051" spans="1:1" x14ac:dyDescent="0.25">
      <c r="A8051"/>
    </row>
    <row r="8052" spans="1:1" x14ac:dyDescent="0.25">
      <c r="A8052"/>
    </row>
    <row r="8053" spans="1:1" x14ac:dyDescent="0.25">
      <c r="A8053"/>
    </row>
    <row r="8054" spans="1:1" x14ac:dyDescent="0.25">
      <c r="A8054"/>
    </row>
    <row r="8055" spans="1:1" x14ac:dyDescent="0.25">
      <c r="A8055"/>
    </row>
    <row r="8056" spans="1:1" x14ac:dyDescent="0.25">
      <c r="A8056"/>
    </row>
    <row r="8057" spans="1:1" x14ac:dyDescent="0.25">
      <c r="A8057"/>
    </row>
    <row r="8058" spans="1:1" x14ac:dyDescent="0.25">
      <c r="A8058"/>
    </row>
    <row r="8059" spans="1:1" x14ac:dyDescent="0.25">
      <c r="A8059"/>
    </row>
    <row r="8060" spans="1:1" x14ac:dyDescent="0.25">
      <c r="A8060"/>
    </row>
    <row r="8061" spans="1:1" x14ac:dyDescent="0.25">
      <c r="A8061"/>
    </row>
    <row r="8062" spans="1:1" x14ac:dyDescent="0.25">
      <c r="A8062"/>
    </row>
    <row r="8063" spans="1:1" x14ac:dyDescent="0.25">
      <c r="A8063"/>
    </row>
    <row r="8064" spans="1:1" x14ac:dyDescent="0.25">
      <c r="A8064"/>
    </row>
    <row r="8065" spans="1:1" x14ac:dyDescent="0.25">
      <c r="A8065"/>
    </row>
    <row r="8066" spans="1:1" x14ac:dyDescent="0.25">
      <c r="A8066"/>
    </row>
    <row r="8067" spans="1:1" x14ac:dyDescent="0.25">
      <c r="A8067"/>
    </row>
    <row r="8068" spans="1:1" x14ac:dyDescent="0.25">
      <c r="A8068"/>
    </row>
    <row r="8069" spans="1:1" x14ac:dyDescent="0.25">
      <c r="A8069"/>
    </row>
    <row r="8070" spans="1:1" x14ac:dyDescent="0.25">
      <c r="A8070"/>
    </row>
    <row r="8071" spans="1:1" x14ac:dyDescent="0.25">
      <c r="A8071"/>
    </row>
    <row r="8072" spans="1:1" x14ac:dyDescent="0.25">
      <c r="A8072"/>
    </row>
    <row r="8073" spans="1:1" x14ac:dyDescent="0.25">
      <c r="A8073"/>
    </row>
    <row r="8074" spans="1:1" x14ac:dyDescent="0.25">
      <c r="A8074"/>
    </row>
    <row r="8075" spans="1:1" x14ac:dyDescent="0.25">
      <c r="A8075"/>
    </row>
    <row r="8076" spans="1:1" x14ac:dyDescent="0.25">
      <c r="A8076"/>
    </row>
    <row r="8077" spans="1:1" x14ac:dyDescent="0.25">
      <c r="A8077"/>
    </row>
    <row r="8078" spans="1:1" x14ac:dyDescent="0.25">
      <c r="A8078"/>
    </row>
    <row r="8079" spans="1:1" x14ac:dyDescent="0.25">
      <c r="A8079"/>
    </row>
    <row r="8080" spans="1:1" x14ac:dyDescent="0.25">
      <c r="A8080"/>
    </row>
    <row r="8081" spans="1:1" x14ac:dyDescent="0.25">
      <c r="A8081"/>
    </row>
    <row r="8082" spans="1:1" x14ac:dyDescent="0.25">
      <c r="A8082"/>
    </row>
    <row r="8083" spans="1:1" x14ac:dyDescent="0.25">
      <c r="A8083"/>
    </row>
    <row r="8084" spans="1:1" x14ac:dyDescent="0.25">
      <c r="A8084"/>
    </row>
    <row r="8085" spans="1:1" x14ac:dyDescent="0.25">
      <c r="A8085"/>
    </row>
    <row r="8086" spans="1:1" x14ac:dyDescent="0.25">
      <c r="A8086"/>
    </row>
    <row r="8087" spans="1:1" x14ac:dyDescent="0.25">
      <c r="A8087"/>
    </row>
    <row r="8088" spans="1:1" x14ac:dyDescent="0.25">
      <c r="A8088"/>
    </row>
    <row r="8089" spans="1:1" x14ac:dyDescent="0.25">
      <c r="A8089"/>
    </row>
    <row r="8090" spans="1:1" x14ac:dyDescent="0.25">
      <c r="A8090"/>
    </row>
    <row r="8091" spans="1:1" x14ac:dyDescent="0.25">
      <c r="A8091"/>
    </row>
    <row r="8092" spans="1:1" x14ac:dyDescent="0.25">
      <c r="A8092"/>
    </row>
    <row r="8093" spans="1:1" x14ac:dyDescent="0.25">
      <c r="A8093"/>
    </row>
    <row r="8094" spans="1:1" x14ac:dyDescent="0.25">
      <c r="A8094"/>
    </row>
    <row r="8095" spans="1:1" x14ac:dyDescent="0.25">
      <c r="A8095"/>
    </row>
    <row r="8096" spans="1:1" x14ac:dyDescent="0.25">
      <c r="A8096"/>
    </row>
    <row r="8097" spans="1:1" x14ac:dyDescent="0.25">
      <c r="A8097"/>
    </row>
    <row r="8098" spans="1:1" x14ac:dyDescent="0.25">
      <c r="A8098"/>
    </row>
    <row r="8099" spans="1:1" x14ac:dyDescent="0.25">
      <c r="A8099"/>
    </row>
    <row r="8100" spans="1:1" x14ac:dyDescent="0.25">
      <c r="A8100"/>
    </row>
    <row r="8101" spans="1:1" x14ac:dyDescent="0.25">
      <c r="A8101"/>
    </row>
    <row r="8102" spans="1:1" x14ac:dyDescent="0.25">
      <c r="A8102"/>
    </row>
    <row r="8103" spans="1:1" x14ac:dyDescent="0.25">
      <c r="A8103"/>
    </row>
    <row r="8104" spans="1:1" x14ac:dyDescent="0.25">
      <c r="A8104"/>
    </row>
    <row r="8105" spans="1:1" x14ac:dyDescent="0.25">
      <c r="A8105"/>
    </row>
    <row r="8106" spans="1:1" x14ac:dyDescent="0.25">
      <c r="A8106"/>
    </row>
    <row r="8107" spans="1:1" x14ac:dyDescent="0.25">
      <c r="A8107"/>
    </row>
    <row r="8108" spans="1:1" x14ac:dyDescent="0.25">
      <c r="A8108"/>
    </row>
    <row r="8109" spans="1:1" x14ac:dyDescent="0.25">
      <c r="A8109"/>
    </row>
    <row r="8110" spans="1:1" x14ac:dyDescent="0.25">
      <c r="A8110"/>
    </row>
    <row r="8111" spans="1:1" x14ac:dyDescent="0.25">
      <c r="A8111"/>
    </row>
    <row r="8112" spans="1:1" x14ac:dyDescent="0.25">
      <c r="A8112"/>
    </row>
    <row r="8113" spans="1:1" x14ac:dyDescent="0.25">
      <c r="A8113"/>
    </row>
    <row r="8114" spans="1:1" x14ac:dyDescent="0.25">
      <c r="A8114"/>
    </row>
    <row r="8115" spans="1:1" x14ac:dyDescent="0.25">
      <c r="A8115"/>
    </row>
    <row r="8116" spans="1:1" x14ac:dyDescent="0.25">
      <c r="A8116"/>
    </row>
    <row r="8117" spans="1:1" x14ac:dyDescent="0.25">
      <c r="A8117"/>
    </row>
    <row r="8118" spans="1:1" x14ac:dyDescent="0.25">
      <c r="A8118"/>
    </row>
    <row r="8119" spans="1:1" x14ac:dyDescent="0.25">
      <c r="A8119"/>
    </row>
    <row r="8120" spans="1:1" x14ac:dyDescent="0.25">
      <c r="A8120"/>
    </row>
    <row r="8121" spans="1:1" x14ac:dyDescent="0.25">
      <c r="A8121"/>
    </row>
    <row r="8122" spans="1:1" x14ac:dyDescent="0.25">
      <c r="A8122"/>
    </row>
    <row r="8123" spans="1:1" x14ac:dyDescent="0.25">
      <c r="A8123"/>
    </row>
    <row r="8124" spans="1:1" x14ac:dyDescent="0.25">
      <c r="A8124"/>
    </row>
    <row r="8125" spans="1:1" x14ac:dyDescent="0.25">
      <c r="A8125"/>
    </row>
    <row r="8126" spans="1:1" x14ac:dyDescent="0.25">
      <c r="A8126"/>
    </row>
    <row r="8127" spans="1:1" x14ac:dyDescent="0.25">
      <c r="A8127"/>
    </row>
    <row r="8128" spans="1:1" x14ac:dyDescent="0.25">
      <c r="A8128"/>
    </row>
    <row r="8129" spans="1:1" x14ac:dyDescent="0.25">
      <c r="A8129"/>
    </row>
    <row r="8130" spans="1:1" x14ac:dyDescent="0.25">
      <c r="A8130"/>
    </row>
    <row r="8131" spans="1:1" x14ac:dyDescent="0.25">
      <c r="A8131"/>
    </row>
    <row r="8132" spans="1:1" x14ac:dyDescent="0.25">
      <c r="A8132"/>
    </row>
    <row r="8133" spans="1:1" x14ac:dyDescent="0.25">
      <c r="A8133"/>
    </row>
    <row r="8134" spans="1:1" x14ac:dyDescent="0.25">
      <c r="A8134"/>
    </row>
    <row r="8135" spans="1:1" x14ac:dyDescent="0.25">
      <c r="A8135"/>
    </row>
    <row r="8136" spans="1:1" x14ac:dyDescent="0.25">
      <c r="A8136"/>
    </row>
    <row r="8137" spans="1:1" x14ac:dyDescent="0.25">
      <c r="A8137"/>
    </row>
    <row r="8138" spans="1:1" x14ac:dyDescent="0.25">
      <c r="A8138"/>
    </row>
    <row r="8139" spans="1:1" x14ac:dyDescent="0.25">
      <c r="A8139"/>
    </row>
    <row r="8140" spans="1:1" x14ac:dyDescent="0.25">
      <c r="A8140"/>
    </row>
    <row r="8141" spans="1:1" x14ac:dyDescent="0.25">
      <c r="A8141"/>
    </row>
    <row r="8142" spans="1:1" x14ac:dyDescent="0.25">
      <c r="A8142"/>
    </row>
    <row r="8143" spans="1:1" x14ac:dyDescent="0.25">
      <c r="A8143"/>
    </row>
    <row r="8144" spans="1:1" x14ac:dyDescent="0.25">
      <c r="A8144"/>
    </row>
    <row r="8145" spans="1:1" x14ac:dyDescent="0.25">
      <c r="A8145"/>
    </row>
    <row r="8146" spans="1:1" x14ac:dyDescent="0.25">
      <c r="A8146"/>
    </row>
    <row r="8147" spans="1:1" x14ac:dyDescent="0.25">
      <c r="A8147"/>
    </row>
    <row r="8148" spans="1:1" x14ac:dyDescent="0.25">
      <c r="A8148"/>
    </row>
    <row r="8149" spans="1:1" x14ac:dyDescent="0.25">
      <c r="A8149"/>
    </row>
    <row r="8150" spans="1:1" x14ac:dyDescent="0.25">
      <c r="A8150"/>
    </row>
    <row r="8151" spans="1:1" x14ac:dyDescent="0.25">
      <c r="A8151"/>
    </row>
    <row r="8152" spans="1:1" x14ac:dyDescent="0.25">
      <c r="A8152"/>
    </row>
    <row r="8153" spans="1:1" x14ac:dyDescent="0.25">
      <c r="A8153"/>
    </row>
    <row r="8154" spans="1:1" x14ac:dyDescent="0.25">
      <c r="A8154"/>
    </row>
    <row r="8155" spans="1:1" x14ac:dyDescent="0.25">
      <c r="A8155"/>
    </row>
    <row r="8156" spans="1:1" x14ac:dyDescent="0.25">
      <c r="A8156"/>
    </row>
    <row r="8157" spans="1:1" x14ac:dyDescent="0.25">
      <c r="A8157"/>
    </row>
    <row r="8158" spans="1:1" x14ac:dyDescent="0.25">
      <c r="A8158"/>
    </row>
    <row r="8159" spans="1:1" x14ac:dyDescent="0.25">
      <c r="A8159"/>
    </row>
    <row r="8160" spans="1:1" x14ac:dyDescent="0.25">
      <c r="A8160"/>
    </row>
    <row r="8161" spans="1:1" x14ac:dyDescent="0.25">
      <c r="A8161"/>
    </row>
    <row r="8162" spans="1:1" x14ac:dyDescent="0.25">
      <c r="A8162"/>
    </row>
    <row r="8163" spans="1:1" x14ac:dyDescent="0.25">
      <c r="A8163"/>
    </row>
    <row r="8164" spans="1:1" x14ac:dyDescent="0.25">
      <c r="A8164"/>
    </row>
    <row r="8165" spans="1:1" x14ac:dyDescent="0.25">
      <c r="A8165"/>
    </row>
    <row r="8166" spans="1:1" x14ac:dyDescent="0.25">
      <c r="A8166"/>
    </row>
    <row r="8167" spans="1:1" x14ac:dyDescent="0.25">
      <c r="A8167"/>
    </row>
    <row r="8168" spans="1:1" x14ac:dyDescent="0.25">
      <c r="A8168"/>
    </row>
    <row r="8169" spans="1:1" x14ac:dyDescent="0.25">
      <c r="A8169"/>
    </row>
    <row r="8170" spans="1:1" x14ac:dyDescent="0.25">
      <c r="A8170"/>
    </row>
    <row r="8171" spans="1:1" x14ac:dyDescent="0.25">
      <c r="A8171"/>
    </row>
    <row r="8172" spans="1:1" x14ac:dyDescent="0.25">
      <c r="A8172"/>
    </row>
    <row r="8173" spans="1:1" x14ac:dyDescent="0.25">
      <c r="A8173"/>
    </row>
    <row r="8174" spans="1:1" x14ac:dyDescent="0.25">
      <c r="A8174"/>
    </row>
    <row r="8175" spans="1:1" x14ac:dyDescent="0.25">
      <c r="A8175"/>
    </row>
    <row r="8176" spans="1:1" x14ac:dyDescent="0.25">
      <c r="A8176"/>
    </row>
    <row r="8177" spans="1:1" x14ac:dyDescent="0.25">
      <c r="A8177"/>
    </row>
    <row r="8178" spans="1:1" x14ac:dyDescent="0.25">
      <c r="A8178"/>
    </row>
    <row r="8179" spans="1:1" x14ac:dyDescent="0.25">
      <c r="A8179"/>
    </row>
    <row r="8180" spans="1:1" x14ac:dyDescent="0.25">
      <c r="A8180"/>
    </row>
    <row r="8181" spans="1:1" x14ac:dyDescent="0.25">
      <c r="A8181"/>
    </row>
    <row r="8182" spans="1:1" x14ac:dyDescent="0.25">
      <c r="A8182"/>
    </row>
    <row r="8183" spans="1:1" x14ac:dyDescent="0.25">
      <c r="A8183"/>
    </row>
    <row r="8184" spans="1:1" x14ac:dyDescent="0.25">
      <c r="A8184"/>
    </row>
    <row r="8185" spans="1:1" x14ac:dyDescent="0.25">
      <c r="A8185"/>
    </row>
    <row r="8186" spans="1:1" x14ac:dyDescent="0.25">
      <c r="A8186"/>
    </row>
    <row r="8187" spans="1:1" x14ac:dyDescent="0.25">
      <c r="A8187"/>
    </row>
    <row r="8188" spans="1:1" x14ac:dyDescent="0.25">
      <c r="A8188"/>
    </row>
    <row r="8189" spans="1:1" x14ac:dyDescent="0.25">
      <c r="A8189"/>
    </row>
    <row r="8190" spans="1:1" x14ac:dyDescent="0.25">
      <c r="A8190"/>
    </row>
    <row r="8191" spans="1:1" x14ac:dyDescent="0.25">
      <c r="A8191"/>
    </row>
    <row r="8192" spans="1:1" x14ac:dyDescent="0.25">
      <c r="A8192"/>
    </row>
    <row r="8193" spans="1:1" x14ac:dyDescent="0.25">
      <c r="A8193"/>
    </row>
    <row r="8194" spans="1:1" x14ac:dyDescent="0.25">
      <c r="A8194"/>
    </row>
    <row r="8195" spans="1:1" x14ac:dyDescent="0.25">
      <c r="A8195"/>
    </row>
    <row r="8196" spans="1:1" x14ac:dyDescent="0.25">
      <c r="A8196"/>
    </row>
    <row r="8197" spans="1:1" x14ac:dyDescent="0.25">
      <c r="A8197"/>
    </row>
    <row r="8198" spans="1:1" x14ac:dyDescent="0.25">
      <c r="A8198"/>
    </row>
    <row r="8199" spans="1:1" x14ac:dyDescent="0.25">
      <c r="A8199"/>
    </row>
    <row r="8200" spans="1:1" x14ac:dyDescent="0.25">
      <c r="A8200"/>
    </row>
    <row r="8201" spans="1:1" x14ac:dyDescent="0.25">
      <c r="A8201"/>
    </row>
    <row r="8202" spans="1:1" x14ac:dyDescent="0.25">
      <c r="A8202"/>
    </row>
    <row r="8203" spans="1:1" x14ac:dyDescent="0.25">
      <c r="A8203"/>
    </row>
    <row r="8204" spans="1:1" x14ac:dyDescent="0.25">
      <c r="A8204"/>
    </row>
    <row r="8205" spans="1:1" x14ac:dyDescent="0.25">
      <c r="A8205"/>
    </row>
    <row r="8206" spans="1:1" x14ac:dyDescent="0.25">
      <c r="A8206"/>
    </row>
    <row r="8207" spans="1:1" x14ac:dyDescent="0.25">
      <c r="A8207"/>
    </row>
    <row r="8208" spans="1:1" x14ac:dyDescent="0.25">
      <c r="A8208"/>
    </row>
    <row r="8209" spans="1:1" x14ac:dyDescent="0.25">
      <c r="A8209"/>
    </row>
    <row r="8210" spans="1:1" x14ac:dyDescent="0.25">
      <c r="A8210"/>
    </row>
    <row r="8211" spans="1:1" x14ac:dyDescent="0.25">
      <c r="A8211"/>
    </row>
    <row r="8212" spans="1:1" x14ac:dyDescent="0.25">
      <c r="A8212"/>
    </row>
    <row r="8213" spans="1:1" x14ac:dyDescent="0.25">
      <c r="A8213"/>
    </row>
    <row r="8214" spans="1:1" x14ac:dyDescent="0.25">
      <c r="A8214"/>
    </row>
    <row r="8215" spans="1:1" x14ac:dyDescent="0.25">
      <c r="A8215"/>
    </row>
    <row r="8216" spans="1:1" x14ac:dyDescent="0.25">
      <c r="A8216"/>
    </row>
    <row r="8217" spans="1:1" x14ac:dyDescent="0.25">
      <c r="A8217"/>
    </row>
    <row r="8218" spans="1:1" x14ac:dyDescent="0.25">
      <c r="A8218"/>
    </row>
    <row r="8219" spans="1:1" x14ac:dyDescent="0.25">
      <c r="A8219"/>
    </row>
    <row r="8220" spans="1:1" x14ac:dyDescent="0.25">
      <c r="A8220"/>
    </row>
    <row r="8221" spans="1:1" x14ac:dyDescent="0.25">
      <c r="A8221"/>
    </row>
    <row r="8222" spans="1:1" x14ac:dyDescent="0.25">
      <c r="A8222"/>
    </row>
    <row r="8223" spans="1:1" x14ac:dyDescent="0.25">
      <c r="A8223"/>
    </row>
    <row r="8224" spans="1:1" x14ac:dyDescent="0.25">
      <c r="A8224"/>
    </row>
    <row r="8225" spans="1:1" x14ac:dyDescent="0.25">
      <c r="A8225"/>
    </row>
    <row r="8226" spans="1:1" x14ac:dyDescent="0.25">
      <c r="A8226"/>
    </row>
    <row r="8227" spans="1:1" x14ac:dyDescent="0.25">
      <c r="A8227"/>
    </row>
    <row r="8228" spans="1:1" x14ac:dyDescent="0.25">
      <c r="A8228"/>
    </row>
    <row r="8229" spans="1:1" x14ac:dyDescent="0.25">
      <c r="A8229"/>
    </row>
    <row r="8230" spans="1:1" x14ac:dyDescent="0.25">
      <c r="A8230"/>
    </row>
    <row r="8231" spans="1:1" x14ac:dyDescent="0.25">
      <c r="A8231"/>
    </row>
    <row r="8232" spans="1:1" x14ac:dyDescent="0.25">
      <c r="A8232"/>
    </row>
    <row r="8233" spans="1:1" x14ac:dyDescent="0.25">
      <c r="A8233"/>
    </row>
    <row r="8234" spans="1:1" x14ac:dyDescent="0.25">
      <c r="A8234"/>
    </row>
    <row r="8235" spans="1:1" x14ac:dyDescent="0.25">
      <c r="A8235"/>
    </row>
    <row r="8236" spans="1:1" x14ac:dyDescent="0.25">
      <c r="A8236"/>
    </row>
    <row r="8237" spans="1:1" x14ac:dyDescent="0.25">
      <c r="A8237"/>
    </row>
    <row r="8238" spans="1:1" x14ac:dyDescent="0.25">
      <c r="A8238"/>
    </row>
    <row r="8239" spans="1:1" x14ac:dyDescent="0.25">
      <c r="A8239"/>
    </row>
    <row r="8240" spans="1:1" x14ac:dyDescent="0.25">
      <c r="A8240"/>
    </row>
    <row r="8241" spans="1:1" x14ac:dyDescent="0.25">
      <c r="A8241"/>
    </row>
    <row r="8242" spans="1:1" x14ac:dyDescent="0.25">
      <c r="A8242"/>
    </row>
    <row r="8243" spans="1:1" x14ac:dyDescent="0.25">
      <c r="A8243"/>
    </row>
    <row r="8244" spans="1:1" x14ac:dyDescent="0.25">
      <c r="A8244"/>
    </row>
    <row r="8245" spans="1:1" x14ac:dyDescent="0.25">
      <c r="A8245"/>
    </row>
    <row r="8246" spans="1:1" x14ac:dyDescent="0.25">
      <c r="A8246"/>
    </row>
    <row r="8247" spans="1:1" x14ac:dyDescent="0.25">
      <c r="A8247"/>
    </row>
    <row r="8248" spans="1:1" x14ac:dyDescent="0.25">
      <c r="A8248"/>
    </row>
    <row r="8249" spans="1:1" x14ac:dyDescent="0.25">
      <c r="A8249"/>
    </row>
    <row r="8250" spans="1:1" x14ac:dyDescent="0.25">
      <c r="A8250"/>
    </row>
    <row r="8251" spans="1:1" x14ac:dyDescent="0.25">
      <c r="A8251"/>
    </row>
    <row r="8252" spans="1:1" x14ac:dyDescent="0.25">
      <c r="A8252"/>
    </row>
    <row r="8253" spans="1:1" x14ac:dyDescent="0.25">
      <c r="A8253"/>
    </row>
    <row r="8254" spans="1:1" x14ac:dyDescent="0.25">
      <c r="A8254"/>
    </row>
    <row r="8255" spans="1:1" x14ac:dyDescent="0.25">
      <c r="A8255"/>
    </row>
    <row r="8256" spans="1:1" x14ac:dyDescent="0.25">
      <c r="A8256"/>
    </row>
    <row r="8257" spans="1:1" x14ac:dyDescent="0.25">
      <c r="A8257"/>
    </row>
    <row r="8258" spans="1:1" x14ac:dyDescent="0.25">
      <c r="A8258"/>
    </row>
    <row r="8259" spans="1:1" x14ac:dyDescent="0.25">
      <c r="A8259"/>
    </row>
    <row r="8260" spans="1:1" x14ac:dyDescent="0.25">
      <c r="A8260"/>
    </row>
    <row r="8261" spans="1:1" x14ac:dyDescent="0.25">
      <c r="A8261"/>
    </row>
    <row r="8262" spans="1:1" x14ac:dyDescent="0.25">
      <c r="A8262"/>
    </row>
    <row r="8263" spans="1:1" x14ac:dyDescent="0.25">
      <c r="A8263"/>
    </row>
    <row r="8264" spans="1:1" x14ac:dyDescent="0.25">
      <c r="A8264"/>
    </row>
    <row r="8265" spans="1:1" x14ac:dyDescent="0.25">
      <c r="A8265"/>
    </row>
    <row r="8266" spans="1:1" x14ac:dyDescent="0.25">
      <c r="A8266"/>
    </row>
    <row r="8267" spans="1:1" x14ac:dyDescent="0.25">
      <c r="A8267"/>
    </row>
    <row r="8268" spans="1:1" x14ac:dyDescent="0.25">
      <c r="A8268"/>
    </row>
    <row r="8269" spans="1:1" x14ac:dyDescent="0.25">
      <c r="A8269"/>
    </row>
    <row r="8270" spans="1:1" x14ac:dyDescent="0.25">
      <c r="A8270"/>
    </row>
    <row r="8271" spans="1:1" x14ac:dyDescent="0.25">
      <c r="A8271"/>
    </row>
    <row r="8272" spans="1:1" x14ac:dyDescent="0.25">
      <c r="A8272"/>
    </row>
    <row r="8273" spans="1:1" x14ac:dyDescent="0.25">
      <c r="A8273"/>
    </row>
    <row r="8274" spans="1:1" x14ac:dyDescent="0.25">
      <c r="A8274"/>
    </row>
    <row r="8275" spans="1:1" x14ac:dyDescent="0.25">
      <c r="A8275"/>
    </row>
    <row r="8276" spans="1:1" x14ac:dyDescent="0.25">
      <c r="A8276"/>
    </row>
    <row r="8277" spans="1:1" x14ac:dyDescent="0.25">
      <c r="A8277"/>
    </row>
    <row r="8278" spans="1:1" x14ac:dyDescent="0.25">
      <c r="A8278"/>
    </row>
    <row r="8279" spans="1:1" x14ac:dyDescent="0.25">
      <c r="A8279"/>
    </row>
    <row r="8280" spans="1:1" x14ac:dyDescent="0.25">
      <c r="A8280"/>
    </row>
    <row r="8281" spans="1:1" x14ac:dyDescent="0.25">
      <c r="A8281"/>
    </row>
    <row r="8282" spans="1:1" x14ac:dyDescent="0.25">
      <c r="A8282"/>
    </row>
    <row r="8283" spans="1:1" x14ac:dyDescent="0.25">
      <c r="A8283"/>
    </row>
    <row r="8284" spans="1:1" x14ac:dyDescent="0.25">
      <c r="A8284"/>
    </row>
    <row r="8285" spans="1:1" x14ac:dyDescent="0.25">
      <c r="A8285"/>
    </row>
    <row r="8286" spans="1:1" x14ac:dyDescent="0.25">
      <c r="A8286"/>
    </row>
    <row r="8287" spans="1:1" x14ac:dyDescent="0.25">
      <c r="A8287"/>
    </row>
    <row r="8288" spans="1:1" x14ac:dyDescent="0.25">
      <c r="A8288"/>
    </row>
    <row r="8289" spans="1:1" x14ac:dyDescent="0.25">
      <c r="A8289"/>
    </row>
    <row r="8290" spans="1:1" x14ac:dyDescent="0.25">
      <c r="A8290"/>
    </row>
    <row r="8291" spans="1:1" x14ac:dyDescent="0.25">
      <c r="A8291"/>
    </row>
    <row r="8292" spans="1:1" x14ac:dyDescent="0.25">
      <c r="A8292"/>
    </row>
    <row r="8293" spans="1:1" x14ac:dyDescent="0.25">
      <c r="A8293"/>
    </row>
    <row r="8294" spans="1:1" x14ac:dyDescent="0.25">
      <c r="A8294"/>
    </row>
    <row r="8295" spans="1:1" x14ac:dyDescent="0.25">
      <c r="A8295"/>
    </row>
    <row r="8296" spans="1:1" x14ac:dyDescent="0.25">
      <c r="A8296"/>
    </row>
    <row r="8297" spans="1:1" x14ac:dyDescent="0.25">
      <c r="A8297"/>
    </row>
    <row r="8298" spans="1:1" x14ac:dyDescent="0.25">
      <c r="A8298"/>
    </row>
    <row r="8299" spans="1:1" x14ac:dyDescent="0.25">
      <c r="A8299"/>
    </row>
    <row r="8300" spans="1:1" x14ac:dyDescent="0.25">
      <c r="A8300"/>
    </row>
    <row r="8301" spans="1:1" x14ac:dyDescent="0.25">
      <c r="A8301"/>
    </row>
    <row r="8302" spans="1:1" x14ac:dyDescent="0.25">
      <c r="A8302"/>
    </row>
    <row r="8303" spans="1:1" x14ac:dyDescent="0.25">
      <c r="A8303"/>
    </row>
    <row r="8304" spans="1:1" x14ac:dyDescent="0.25">
      <c r="A8304"/>
    </row>
    <row r="8305" spans="1:1" x14ac:dyDescent="0.25">
      <c r="A8305"/>
    </row>
    <row r="8306" spans="1:1" x14ac:dyDescent="0.25">
      <c r="A8306"/>
    </row>
    <row r="8307" spans="1:1" x14ac:dyDescent="0.25">
      <c r="A8307"/>
    </row>
    <row r="8308" spans="1:1" x14ac:dyDescent="0.25">
      <c r="A8308"/>
    </row>
    <row r="8309" spans="1:1" x14ac:dyDescent="0.25">
      <c r="A8309"/>
    </row>
    <row r="8310" spans="1:1" x14ac:dyDescent="0.25">
      <c r="A8310"/>
    </row>
    <row r="8311" spans="1:1" x14ac:dyDescent="0.25">
      <c r="A8311"/>
    </row>
    <row r="8312" spans="1:1" x14ac:dyDescent="0.25">
      <c r="A8312"/>
    </row>
    <row r="8313" spans="1:1" x14ac:dyDescent="0.25">
      <c r="A8313"/>
    </row>
    <row r="8314" spans="1:1" x14ac:dyDescent="0.25">
      <c r="A8314"/>
    </row>
    <row r="8315" spans="1:1" x14ac:dyDescent="0.25">
      <c r="A8315"/>
    </row>
    <row r="8316" spans="1:1" x14ac:dyDescent="0.25">
      <c r="A8316"/>
    </row>
    <row r="8317" spans="1:1" x14ac:dyDescent="0.25">
      <c r="A8317"/>
    </row>
    <row r="8318" spans="1:1" x14ac:dyDescent="0.25">
      <c r="A8318"/>
    </row>
    <row r="8319" spans="1:1" x14ac:dyDescent="0.25">
      <c r="A8319"/>
    </row>
    <row r="8320" spans="1:1" x14ac:dyDescent="0.25">
      <c r="A8320"/>
    </row>
    <row r="8321" spans="1:1" x14ac:dyDescent="0.25">
      <c r="A8321"/>
    </row>
    <row r="8322" spans="1:1" x14ac:dyDescent="0.25">
      <c r="A8322"/>
    </row>
    <row r="8323" spans="1:1" x14ac:dyDescent="0.25">
      <c r="A8323"/>
    </row>
    <row r="8324" spans="1:1" x14ac:dyDescent="0.25">
      <c r="A8324"/>
    </row>
    <row r="8325" spans="1:1" x14ac:dyDescent="0.25">
      <c r="A8325"/>
    </row>
    <row r="8326" spans="1:1" x14ac:dyDescent="0.25">
      <c r="A8326"/>
    </row>
    <row r="8327" spans="1:1" x14ac:dyDescent="0.25">
      <c r="A8327"/>
    </row>
    <row r="8328" spans="1:1" x14ac:dyDescent="0.25">
      <c r="A8328"/>
    </row>
    <row r="8329" spans="1:1" x14ac:dyDescent="0.25">
      <c r="A8329"/>
    </row>
    <row r="8330" spans="1:1" x14ac:dyDescent="0.25">
      <c r="A8330"/>
    </row>
    <row r="8331" spans="1:1" x14ac:dyDescent="0.25">
      <c r="A8331"/>
    </row>
    <row r="8332" spans="1:1" x14ac:dyDescent="0.25">
      <c r="A8332"/>
    </row>
    <row r="8333" spans="1:1" x14ac:dyDescent="0.25">
      <c r="A8333"/>
    </row>
    <row r="8334" spans="1:1" x14ac:dyDescent="0.25">
      <c r="A8334"/>
    </row>
    <row r="8335" spans="1:1" x14ac:dyDescent="0.25">
      <c r="A8335"/>
    </row>
    <row r="8336" spans="1:1" x14ac:dyDescent="0.25">
      <c r="A8336"/>
    </row>
    <row r="8337" spans="1:1" x14ac:dyDescent="0.25">
      <c r="A8337"/>
    </row>
    <row r="8338" spans="1:1" x14ac:dyDescent="0.25">
      <c r="A8338"/>
    </row>
    <row r="8339" spans="1:1" x14ac:dyDescent="0.25">
      <c r="A8339"/>
    </row>
    <row r="8340" spans="1:1" x14ac:dyDescent="0.25">
      <c r="A8340"/>
    </row>
    <row r="8341" spans="1:1" x14ac:dyDescent="0.25">
      <c r="A8341"/>
    </row>
    <row r="8342" spans="1:1" x14ac:dyDescent="0.25">
      <c r="A8342"/>
    </row>
    <row r="8343" spans="1:1" x14ac:dyDescent="0.25">
      <c r="A8343"/>
    </row>
    <row r="8344" spans="1:1" x14ac:dyDescent="0.25">
      <c r="A8344"/>
    </row>
    <row r="8345" spans="1:1" x14ac:dyDescent="0.25">
      <c r="A8345"/>
    </row>
    <row r="8346" spans="1:1" x14ac:dyDescent="0.25">
      <c r="A8346"/>
    </row>
    <row r="8347" spans="1:1" x14ac:dyDescent="0.25">
      <c r="A8347"/>
    </row>
    <row r="8348" spans="1:1" x14ac:dyDescent="0.25">
      <c r="A8348"/>
    </row>
    <row r="8349" spans="1:1" x14ac:dyDescent="0.25">
      <c r="A8349"/>
    </row>
    <row r="8350" spans="1:1" x14ac:dyDescent="0.25">
      <c r="A8350"/>
    </row>
    <row r="8351" spans="1:1" x14ac:dyDescent="0.25">
      <c r="A8351"/>
    </row>
    <row r="8352" spans="1:1" x14ac:dyDescent="0.25">
      <c r="A8352"/>
    </row>
    <row r="8353" spans="1:1" x14ac:dyDescent="0.25">
      <c r="A8353"/>
    </row>
    <row r="8354" spans="1:1" x14ac:dyDescent="0.25">
      <c r="A8354"/>
    </row>
    <row r="8355" spans="1:1" x14ac:dyDescent="0.25">
      <c r="A8355"/>
    </row>
    <row r="8356" spans="1:1" x14ac:dyDescent="0.25">
      <c r="A8356"/>
    </row>
    <row r="8357" spans="1:1" x14ac:dyDescent="0.25">
      <c r="A8357"/>
    </row>
    <row r="8358" spans="1:1" x14ac:dyDescent="0.25">
      <c r="A8358"/>
    </row>
    <row r="8359" spans="1:1" x14ac:dyDescent="0.25">
      <c r="A8359"/>
    </row>
    <row r="8360" spans="1:1" x14ac:dyDescent="0.25">
      <c r="A8360"/>
    </row>
    <row r="8361" spans="1:1" x14ac:dyDescent="0.25">
      <c r="A8361"/>
    </row>
    <row r="8362" spans="1:1" x14ac:dyDescent="0.25">
      <c r="A8362"/>
    </row>
    <row r="8363" spans="1:1" x14ac:dyDescent="0.25">
      <c r="A8363"/>
    </row>
    <row r="8364" spans="1:1" x14ac:dyDescent="0.25">
      <c r="A8364"/>
    </row>
    <row r="8365" spans="1:1" x14ac:dyDescent="0.25">
      <c r="A8365"/>
    </row>
    <row r="8366" spans="1:1" x14ac:dyDescent="0.25">
      <c r="A8366"/>
    </row>
    <row r="8367" spans="1:1" x14ac:dyDescent="0.25">
      <c r="A8367"/>
    </row>
    <row r="8368" spans="1:1" x14ac:dyDescent="0.25">
      <c r="A8368"/>
    </row>
    <row r="8369" spans="1:1" x14ac:dyDescent="0.25">
      <c r="A8369"/>
    </row>
    <row r="8370" spans="1:1" x14ac:dyDescent="0.25">
      <c r="A8370"/>
    </row>
    <row r="8371" spans="1:1" x14ac:dyDescent="0.25">
      <c r="A8371"/>
    </row>
    <row r="8372" spans="1:1" x14ac:dyDescent="0.25">
      <c r="A8372"/>
    </row>
    <row r="8373" spans="1:1" x14ac:dyDescent="0.25">
      <c r="A8373"/>
    </row>
    <row r="8374" spans="1:1" x14ac:dyDescent="0.25">
      <c r="A8374"/>
    </row>
    <row r="8375" spans="1:1" x14ac:dyDescent="0.25">
      <c r="A8375"/>
    </row>
    <row r="8376" spans="1:1" x14ac:dyDescent="0.25">
      <c r="A8376"/>
    </row>
    <row r="8377" spans="1:1" x14ac:dyDescent="0.25">
      <c r="A8377"/>
    </row>
    <row r="8378" spans="1:1" x14ac:dyDescent="0.25">
      <c r="A8378"/>
    </row>
    <row r="8379" spans="1:1" x14ac:dyDescent="0.25">
      <c r="A8379"/>
    </row>
    <row r="8380" spans="1:1" x14ac:dyDescent="0.25">
      <c r="A8380"/>
    </row>
    <row r="8381" spans="1:1" x14ac:dyDescent="0.25">
      <c r="A8381"/>
    </row>
    <row r="8382" spans="1:1" x14ac:dyDescent="0.25">
      <c r="A8382"/>
    </row>
    <row r="8383" spans="1:1" x14ac:dyDescent="0.25">
      <c r="A8383"/>
    </row>
    <row r="8384" spans="1:1" x14ac:dyDescent="0.25">
      <c r="A8384"/>
    </row>
    <row r="8385" spans="1:1" x14ac:dyDescent="0.25">
      <c r="A8385"/>
    </row>
    <row r="8386" spans="1:1" x14ac:dyDescent="0.25">
      <c r="A8386"/>
    </row>
    <row r="8387" spans="1:1" x14ac:dyDescent="0.25">
      <c r="A8387"/>
    </row>
    <row r="8388" spans="1:1" x14ac:dyDescent="0.25">
      <c r="A8388"/>
    </row>
    <row r="8389" spans="1:1" x14ac:dyDescent="0.25">
      <c r="A8389"/>
    </row>
    <row r="8390" spans="1:1" x14ac:dyDescent="0.25">
      <c r="A8390"/>
    </row>
    <row r="8391" spans="1:1" x14ac:dyDescent="0.25">
      <c r="A8391"/>
    </row>
    <row r="8392" spans="1:1" x14ac:dyDescent="0.25">
      <c r="A8392"/>
    </row>
    <row r="8393" spans="1:1" x14ac:dyDescent="0.25">
      <c r="A8393"/>
    </row>
    <row r="8394" spans="1:1" x14ac:dyDescent="0.25">
      <c r="A8394"/>
    </row>
    <row r="8395" spans="1:1" x14ac:dyDescent="0.25">
      <c r="A8395"/>
    </row>
    <row r="8396" spans="1:1" x14ac:dyDescent="0.25">
      <c r="A8396"/>
    </row>
    <row r="8397" spans="1:1" x14ac:dyDescent="0.25">
      <c r="A8397"/>
    </row>
    <row r="8398" spans="1:1" x14ac:dyDescent="0.25">
      <c r="A8398"/>
    </row>
    <row r="8399" spans="1:1" x14ac:dyDescent="0.25">
      <c r="A8399"/>
    </row>
    <row r="8400" spans="1:1" x14ac:dyDescent="0.25">
      <c r="A8400"/>
    </row>
    <row r="8401" spans="1:1" x14ac:dyDescent="0.25">
      <c r="A8401"/>
    </row>
    <row r="8402" spans="1:1" x14ac:dyDescent="0.25">
      <c r="A8402"/>
    </row>
    <row r="8403" spans="1:1" x14ac:dyDescent="0.25">
      <c r="A8403"/>
    </row>
    <row r="8404" spans="1:1" x14ac:dyDescent="0.25">
      <c r="A8404"/>
    </row>
    <row r="8405" spans="1:1" x14ac:dyDescent="0.25">
      <c r="A8405"/>
    </row>
    <row r="8406" spans="1:1" x14ac:dyDescent="0.25">
      <c r="A8406"/>
    </row>
    <row r="8407" spans="1:1" x14ac:dyDescent="0.25">
      <c r="A8407"/>
    </row>
    <row r="8408" spans="1:1" x14ac:dyDescent="0.25">
      <c r="A8408"/>
    </row>
    <row r="8409" spans="1:1" x14ac:dyDescent="0.25">
      <c r="A8409"/>
    </row>
    <row r="8410" spans="1:1" x14ac:dyDescent="0.25">
      <c r="A8410"/>
    </row>
    <row r="8411" spans="1:1" x14ac:dyDescent="0.25">
      <c r="A8411"/>
    </row>
    <row r="8412" spans="1:1" x14ac:dyDescent="0.25">
      <c r="A8412"/>
    </row>
    <row r="8413" spans="1:1" x14ac:dyDescent="0.25">
      <c r="A8413"/>
    </row>
    <row r="8414" spans="1:1" x14ac:dyDescent="0.25">
      <c r="A8414"/>
    </row>
    <row r="8415" spans="1:1" x14ac:dyDescent="0.25">
      <c r="A8415"/>
    </row>
    <row r="8416" spans="1:1" x14ac:dyDescent="0.25">
      <c r="A8416"/>
    </row>
    <row r="8417" spans="1:1" x14ac:dyDescent="0.25">
      <c r="A8417"/>
    </row>
    <row r="8418" spans="1:1" x14ac:dyDescent="0.25">
      <c r="A8418"/>
    </row>
    <row r="8419" spans="1:1" x14ac:dyDescent="0.25">
      <c r="A8419"/>
    </row>
    <row r="8420" spans="1:1" x14ac:dyDescent="0.25">
      <c r="A8420"/>
    </row>
    <row r="8421" spans="1:1" x14ac:dyDescent="0.25">
      <c r="A8421"/>
    </row>
    <row r="8422" spans="1:1" x14ac:dyDescent="0.25">
      <c r="A8422"/>
    </row>
    <row r="8423" spans="1:1" x14ac:dyDescent="0.25">
      <c r="A8423"/>
    </row>
    <row r="8424" spans="1:1" x14ac:dyDescent="0.25">
      <c r="A8424"/>
    </row>
    <row r="8425" spans="1:1" x14ac:dyDescent="0.25">
      <c r="A8425"/>
    </row>
    <row r="8426" spans="1:1" x14ac:dyDescent="0.25">
      <c r="A8426"/>
    </row>
    <row r="8427" spans="1:1" x14ac:dyDescent="0.25">
      <c r="A8427"/>
    </row>
    <row r="8428" spans="1:1" x14ac:dyDescent="0.25">
      <c r="A8428"/>
    </row>
    <row r="8429" spans="1:1" x14ac:dyDescent="0.25">
      <c r="A8429"/>
    </row>
    <row r="8430" spans="1:1" x14ac:dyDescent="0.25">
      <c r="A8430"/>
    </row>
    <row r="8431" spans="1:1" x14ac:dyDescent="0.25">
      <c r="A8431"/>
    </row>
    <row r="8432" spans="1:1" x14ac:dyDescent="0.25">
      <c r="A8432"/>
    </row>
    <row r="8433" spans="1:1" x14ac:dyDescent="0.25">
      <c r="A8433"/>
    </row>
    <row r="8434" spans="1:1" x14ac:dyDescent="0.25">
      <c r="A8434"/>
    </row>
    <row r="8435" spans="1:1" x14ac:dyDescent="0.25">
      <c r="A8435"/>
    </row>
    <row r="8436" spans="1:1" x14ac:dyDescent="0.25">
      <c r="A8436"/>
    </row>
    <row r="8437" spans="1:1" x14ac:dyDescent="0.25">
      <c r="A8437"/>
    </row>
    <row r="8438" spans="1:1" x14ac:dyDescent="0.25">
      <c r="A8438"/>
    </row>
    <row r="8439" spans="1:1" x14ac:dyDescent="0.25">
      <c r="A8439"/>
    </row>
    <row r="8440" spans="1:1" x14ac:dyDescent="0.25">
      <c r="A8440"/>
    </row>
    <row r="8441" spans="1:1" x14ac:dyDescent="0.25">
      <c r="A8441"/>
    </row>
    <row r="8442" spans="1:1" x14ac:dyDescent="0.25">
      <c r="A8442"/>
    </row>
    <row r="8443" spans="1:1" x14ac:dyDescent="0.25">
      <c r="A8443"/>
    </row>
    <row r="8444" spans="1:1" x14ac:dyDescent="0.25">
      <c r="A8444"/>
    </row>
    <row r="8445" spans="1:1" x14ac:dyDescent="0.25">
      <c r="A8445"/>
    </row>
    <row r="8446" spans="1:1" x14ac:dyDescent="0.25">
      <c r="A8446"/>
    </row>
    <row r="8447" spans="1:1" x14ac:dyDescent="0.25">
      <c r="A8447"/>
    </row>
    <row r="8448" spans="1:1" x14ac:dyDescent="0.25">
      <c r="A8448"/>
    </row>
    <row r="8449" spans="1:1" x14ac:dyDescent="0.25">
      <c r="A8449"/>
    </row>
    <row r="8450" spans="1:1" x14ac:dyDescent="0.25">
      <c r="A8450"/>
    </row>
    <row r="8451" spans="1:1" x14ac:dyDescent="0.25">
      <c r="A8451"/>
    </row>
    <row r="8452" spans="1:1" x14ac:dyDescent="0.25">
      <c r="A8452"/>
    </row>
    <row r="8453" spans="1:1" x14ac:dyDescent="0.25">
      <c r="A8453"/>
    </row>
    <row r="8454" spans="1:1" x14ac:dyDescent="0.25">
      <c r="A8454"/>
    </row>
    <row r="8455" spans="1:1" x14ac:dyDescent="0.25">
      <c r="A8455"/>
    </row>
    <row r="8456" spans="1:1" x14ac:dyDescent="0.25">
      <c r="A8456"/>
    </row>
    <row r="8457" spans="1:1" x14ac:dyDescent="0.25">
      <c r="A8457"/>
    </row>
    <row r="8458" spans="1:1" x14ac:dyDescent="0.25">
      <c r="A8458"/>
    </row>
    <row r="8459" spans="1:1" x14ac:dyDescent="0.25">
      <c r="A8459"/>
    </row>
    <row r="8460" spans="1:1" x14ac:dyDescent="0.25">
      <c r="A8460"/>
    </row>
    <row r="8461" spans="1:1" x14ac:dyDescent="0.25">
      <c r="A8461"/>
    </row>
    <row r="8462" spans="1:1" x14ac:dyDescent="0.25">
      <c r="A8462"/>
    </row>
    <row r="8463" spans="1:1" x14ac:dyDescent="0.25">
      <c r="A8463"/>
    </row>
    <row r="8464" spans="1:1" x14ac:dyDescent="0.25">
      <c r="A8464"/>
    </row>
    <row r="8465" spans="1:1" x14ac:dyDescent="0.25">
      <c r="A8465"/>
    </row>
    <row r="8466" spans="1:1" x14ac:dyDescent="0.25">
      <c r="A8466"/>
    </row>
    <row r="8467" spans="1:1" x14ac:dyDescent="0.25">
      <c r="A8467"/>
    </row>
    <row r="8468" spans="1:1" x14ac:dyDescent="0.25">
      <c r="A8468"/>
    </row>
    <row r="8469" spans="1:1" x14ac:dyDescent="0.25">
      <c r="A8469"/>
    </row>
    <row r="8470" spans="1:1" x14ac:dyDescent="0.25">
      <c r="A8470"/>
    </row>
    <row r="8471" spans="1:1" x14ac:dyDescent="0.25">
      <c r="A8471"/>
    </row>
    <row r="8472" spans="1:1" x14ac:dyDescent="0.25">
      <c r="A8472"/>
    </row>
    <row r="8473" spans="1:1" x14ac:dyDescent="0.25">
      <c r="A8473"/>
    </row>
    <row r="8474" spans="1:1" x14ac:dyDescent="0.25">
      <c r="A8474"/>
    </row>
    <row r="8475" spans="1:1" x14ac:dyDescent="0.25">
      <c r="A8475"/>
    </row>
    <row r="8476" spans="1:1" x14ac:dyDescent="0.25">
      <c r="A8476"/>
    </row>
    <row r="8477" spans="1:1" x14ac:dyDescent="0.25">
      <c r="A8477"/>
    </row>
    <row r="8478" spans="1:1" x14ac:dyDescent="0.25">
      <c r="A8478"/>
    </row>
    <row r="8479" spans="1:1" x14ac:dyDescent="0.25">
      <c r="A8479"/>
    </row>
    <row r="8480" spans="1:1" x14ac:dyDescent="0.25">
      <c r="A8480"/>
    </row>
    <row r="8481" spans="1:1" x14ac:dyDescent="0.25">
      <c r="A8481"/>
    </row>
    <row r="8482" spans="1:1" x14ac:dyDescent="0.25">
      <c r="A8482"/>
    </row>
    <row r="8483" spans="1:1" x14ac:dyDescent="0.25">
      <c r="A8483"/>
    </row>
    <row r="8484" spans="1:1" x14ac:dyDescent="0.25">
      <c r="A8484"/>
    </row>
    <row r="8485" spans="1:1" x14ac:dyDescent="0.25">
      <c r="A8485"/>
    </row>
    <row r="8486" spans="1:1" x14ac:dyDescent="0.25">
      <c r="A8486"/>
    </row>
    <row r="8487" spans="1:1" x14ac:dyDescent="0.25">
      <c r="A8487"/>
    </row>
    <row r="8488" spans="1:1" x14ac:dyDescent="0.25">
      <c r="A8488"/>
    </row>
    <row r="8489" spans="1:1" x14ac:dyDescent="0.25">
      <c r="A8489"/>
    </row>
    <row r="8490" spans="1:1" x14ac:dyDescent="0.25">
      <c r="A8490"/>
    </row>
    <row r="8491" spans="1:1" x14ac:dyDescent="0.25">
      <c r="A8491"/>
    </row>
    <row r="8492" spans="1:1" x14ac:dyDescent="0.25">
      <c r="A8492"/>
    </row>
    <row r="8493" spans="1:1" x14ac:dyDescent="0.25">
      <c r="A8493"/>
    </row>
    <row r="8494" spans="1:1" x14ac:dyDescent="0.25">
      <c r="A8494"/>
    </row>
    <row r="8495" spans="1:1" x14ac:dyDescent="0.25">
      <c r="A8495"/>
    </row>
    <row r="8496" spans="1:1" x14ac:dyDescent="0.25">
      <c r="A8496"/>
    </row>
    <row r="8497" spans="1:1" x14ac:dyDescent="0.25">
      <c r="A8497"/>
    </row>
    <row r="8498" spans="1:1" x14ac:dyDescent="0.25">
      <c r="A8498"/>
    </row>
    <row r="8499" spans="1:1" x14ac:dyDescent="0.25">
      <c r="A8499"/>
    </row>
    <row r="8500" spans="1:1" x14ac:dyDescent="0.25">
      <c r="A8500"/>
    </row>
    <row r="8501" spans="1:1" x14ac:dyDescent="0.25">
      <c r="A8501"/>
    </row>
    <row r="8502" spans="1:1" x14ac:dyDescent="0.25">
      <c r="A8502"/>
    </row>
    <row r="8503" spans="1:1" x14ac:dyDescent="0.25">
      <c r="A8503"/>
    </row>
    <row r="8504" spans="1:1" x14ac:dyDescent="0.25">
      <c r="A8504"/>
    </row>
    <row r="8505" spans="1:1" x14ac:dyDescent="0.25">
      <c r="A8505"/>
    </row>
    <row r="8506" spans="1:1" x14ac:dyDescent="0.25">
      <c r="A8506"/>
    </row>
    <row r="8507" spans="1:1" x14ac:dyDescent="0.25">
      <c r="A8507"/>
    </row>
    <row r="8508" spans="1:1" x14ac:dyDescent="0.25">
      <c r="A8508"/>
    </row>
    <row r="8509" spans="1:1" x14ac:dyDescent="0.25">
      <c r="A8509"/>
    </row>
    <row r="8510" spans="1:1" x14ac:dyDescent="0.25">
      <c r="A8510"/>
    </row>
    <row r="8511" spans="1:1" x14ac:dyDescent="0.25">
      <c r="A8511"/>
    </row>
    <row r="8512" spans="1:1" x14ac:dyDescent="0.25">
      <c r="A8512"/>
    </row>
    <row r="8513" spans="1:1" x14ac:dyDescent="0.25">
      <c r="A8513"/>
    </row>
    <row r="8514" spans="1:1" x14ac:dyDescent="0.25">
      <c r="A8514"/>
    </row>
    <row r="8515" spans="1:1" x14ac:dyDescent="0.25">
      <c r="A8515"/>
    </row>
    <row r="8516" spans="1:1" x14ac:dyDescent="0.25">
      <c r="A8516"/>
    </row>
    <row r="8517" spans="1:1" x14ac:dyDescent="0.25">
      <c r="A8517"/>
    </row>
    <row r="8518" spans="1:1" x14ac:dyDescent="0.25">
      <c r="A8518"/>
    </row>
    <row r="8519" spans="1:1" x14ac:dyDescent="0.25">
      <c r="A8519"/>
    </row>
    <row r="8520" spans="1:1" x14ac:dyDescent="0.25">
      <c r="A8520"/>
    </row>
    <row r="8521" spans="1:1" x14ac:dyDescent="0.25">
      <c r="A8521"/>
    </row>
    <row r="8522" spans="1:1" x14ac:dyDescent="0.25">
      <c r="A8522"/>
    </row>
    <row r="8523" spans="1:1" x14ac:dyDescent="0.25">
      <c r="A8523"/>
    </row>
    <row r="8524" spans="1:1" x14ac:dyDescent="0.25">
      <c r="A8524"/>
    </row>
    <row r="8525" spans="1:1" x14ac:dyDescent="0.25">
      <c r="A8525"/>
    </row>
    <row r="8526" spans="1:1" x14ac:dyDescent="0.25">
      <c r="A8526"/>
    </row>
    <row r="8527" spans="1:1" x14ac:dyDescent="0.25">
      <c r="A8527"/>
    </row>
    <row r="8528" spans="1:1" x14ac:dyDescent="0.25">
      <c r="A8528"/>
    </row>
    <row r="8529" spans="1:1" x14ac:dyDescent="0.25">
      <c r="A8529"/>
    </row>
    <row r="8530" spans="1:1" x14ac:dyDescent="0.25">
      <c r="A8530"/>
    </row>
    <row r="8531" spans="1:1" x14ac:dyDescent="0.25">
      <c r="A8531"/>
    </row>
    <row r="8532" spans="1:1" x14ac:dyDescent="0.25">
      <c r="A8532"/>
    </row>
    <row r="8533" spans="1:1" x14ac:dyDescent="0.25">
      <c r="A8533"/>
    </row>
    <row r="8534" spans="1:1" x14ac:dyDescent="0.25">
      <c r="A8534"/>
    </row>
    <row r="8535" spans="1:1" x14ac:dyDescent="0.25">
      <c r="A8535"/>
    </row>
    <row r="8536" spans="1:1" x14ac:dyDescent="0.25">
      <c r="A8536"/>
    </row>
    <row r="8537" spans="1:1" x14ac:dyDescent="0.25">
      <c r="A8537"/>
    </row>
    <row r="8538" spans="1:1" x14ac:dyDescent="0.25">
      <c r="A8538"/>
    </row>
    <row r="8539" spans="1:1" x14ac:dyDescent="0.25">
      <c r="A8539"/>
    </row>
    <row r="8540" spans="1:1" x14ac:dyDescent="0.25">
      <c r="A8540"/>
    </row>
    <row r="8541" spans="1:1" x14ac:dyDescent="0.25">
      <c r="A8541"/>
    </row>
    <row r="8542" spans="1:1" x14ac:dyDescent="0.25">
      <c r="A8542"/>
    </row>
    <row r="8543" spans="1:1" x14ac:dyDescent="0.25">
      <c r="A8543"/>
    </row>
    <row r="8544" spans="1:1" x14ac:dyDescent="0.25">
      <c r="A8544"/>
    </row>
    <row r="8545" spans="1:1" x14ac:dyDescent="0.25">
      <c r="A8545"/>
    </row>
    <row r="8546" spans="1:1" x14ac:dyDescent="0.25">
      <c r="A8546"/>
    </row>
    <row r="8547" spans="1:1" x14ac:dyDescent="0.25">
      <c r="A8547"/>
    </row>
    <row r="8548" spans="1:1" x14ac:dyDescent="0.25">
      <c r="A8548"/>
    </row>
    <row r="8549" spans="1:1" x14ac:dyDescent="0.25">
      <c r="A8549"/>
    </row>
    <row r="8550" spans="1:1" x14ac:dyDescent="0.25">
      <c r="A8550"/>
    </row>
    <row r="8551" spans="1:1" x14ac:dyDescent="0.25">
      <c r="A8551"/>
    </row>
    <row r="8552" spans="1:1" x14ac:dyDescent="0.25">
      <c r="A8552"/>
    </row>
    <row r="8553" spans="1:1" x14ac:dyDescent="0.25">
      <c r="A8553"/>
    </row>
    <row r="8554" spans="1:1" x14ac:dyDescent="0.25">
      <c r="A8554"/>
    </row>
    <row r="8555" spans="1:1" x14ac:dyDescent="0.25">
      <c r="A8555"/>
    </row>
    <row r="8556" spans="1:1" x14ac:dyDescent="0.25">
      <c r="A8556"/>
    </row>
    <row r="8557" spans="1:1" x14ac:dyDescent="0.25">
      <c r="A8557"/>
    </row>
    <row r="8558" spans="1:1" x14ac:dyDescent="0.25">
      <c r="A8558"/>
    </row>
    <row r="8559" spans="1:1" x14ac:dyDescent="0.25">
      <c r="A8559"/>
    </row>
    <row r="8560" spans="1:1" x14ac:dyDescent="0.25">
      <c r="A8560"/>
    </row>
    <row r="8561" spans="1:1" x14ac:dyDescent="0.25">
      <c r="A8561"/>
    </row>
    <row r="8562" spans="1:1" x14ac:dyDescent="0.25">
      <c r="A8562"/>
    </row>
    <row r="8563" spans="1:1" x14ac:dyDescent="0.25">
      <c r="A8563"/>
    </row>
    <row r="8564" spans="1:1" x14ac:dyDescent="0.25">
      <c r="A8564"/>
    </row>
    <row r="8565" spans="1:1" x14ac:dyDescent="0.25">
      <c r="A8565"/>
    </row>
    <row r="8566" spans="1:1" x14ac:dyDescent="0.25">
      <c r="A8566"/>
    </row>
    <row r="8567" spans="1:1" x14ac:dyDescent="0.25">
      <c r="A8567"/>
    </row>
    <row r="8568" spans="1:1" x14ac:dyDescent="0.25">
      <c r="A8568"/>
    </row>
    <row r="8569" spans="1:1" x14ac:dyDescent="0.25">
      <c r="A8569"/>
    </row>
    <row r="8570" spans="1:1" x14ac:dyDescent="0.25">
      <c r="A8570"/>
    </row>
    <row r="8571" spans="1:1" x14ac:dyDescent="0.25">
      <c r="A8571"/>
    </row>
    <row r="8572" spans="1:1" x14ac:dyDescent="0.25">
      <c r="A8572"/>
    </row>
    <row r="8573" spans="1:1" x14ac:dyDescent="0.25">
      <c r="A8573"/>
    </row>
    <row r="8574" spans="1:1" x14ac:dyDescent="0.25">
      <c r="A8574"/>
    </row>
    <row r="8575" spans="1:1" x14ac:dyDescent="0.25">
      <c r="A8575"/>
    </row>
    <row r="8576" spans="1:1" x14ac:dyDescent="0.25">
      <c r="A8576"/>
    </row>
    <row r="8577" spans="1:1" x14ac:dyDescent="0.25">
      <c r="A8577"/>
    </row>
    <row r="8578" spans="1:1" x14ac:dyDescent="0.25">
      <c r="A8578"/>
    </row>
    <row r="8579" spans="1:1" x14ac:dyDescent="0.25">
      <c r="A8579"/>
    </row>
    <row r="8580" spans="1:1" x14ac:dyDescent="0.25">
      <c r="A8580"/>
    </row>
    <row r="8581" spans="1:1" x14ac:dyDescent="0.25">
      <c r="A8581"/>
    </row>
    <row r="8582" spans="1:1" x14ac:dyDescent="0.25">
      <c r="A8582"/>
    </row>
    <row r="8583" spans="1:1" x14ac:dyDescent="0.25">
      <c r="A8583"/>
    </row>
    <row r="8584" spans="1:1" x14ac:dyDescent="0.25">
      <c r="A8584"/>
    </row>
    <row r="8585" spans="1:1" x14ac:dyDescent="0.25">
      <c r="A8585"/>
    </row>
    <row r="8586" spans="1:1" x14ac:dyDescent="0.25">
      <c r="A8586"/>
    </row>
    <row r="8587" spans="1:1" x14ac:dyDescent="0.25">
      <c r="A8587"/>
    </row>
    <row r="8588" spans="1:1" x14ac:dyDescent="0.25">
      <c r="A8588"/>
    </row>
    <row r="8589" spans="1:1" x14ac:dyDescent="0.25">
      <c r="A8589"/>
    </row>
    <row r="8590" spans="1:1" x14ac:dyDescent="0.25">
      <c r="A8590"/>
    </row>
    <row r="8591" spans="1:1" x14ac:dyDescent="0.25">
      <c r="A8591"/>
    </row>
    <row r="8592" spans="1:1" x14ac:dyDescent="0.25">
      <c r="A8592"/>
    </row>
    <row r="8593" spans="1:1" x14ac:dyDescent="0.25">
      <c r="A8593"/>
    </row>
    <row r="8594" spans="1:1" x14ac:dyDescent="0.25">
      <c r="A8594"/>
    </row>
    <row r="8595" spans="1:1" x14ac:dyDescent="0.25">
      <c r="A8595"/>
    </row>
    <row r="8596" spans="1:1" x14ac:dyDescent="0.25">
      <c r="A8596"/>
    </row>
    <row r="8597" spans="1:1" x14ac:dyDescent="0.25">
      <c r="A8597"/>
    </row>
    <row r="8598" spans="1:1" x14ac:dyDescent="0.25">
      <c r="A8598"/>
    </row>
    <row r="8599" spans="1:1" x14ac:dyDescent="0.25">
      <c r="A8599"/>
    </row>
    <row r="8600" spans="1:1" x14ac:dyDescent="0.25">
      <c r="A8600"/>
    </row>
    <row r="8601" spans="1:1" x14ac:dyDescent="0.25">
      <c r="A8601"/>
    </row>
    <row r="8602" spans="1:1" x14ac:dyDescent="0.25">
      <c r="A8602"/>
    </row>
    <row r="8603" spans="1:1" x14ac:dyDescent="0.25">
      <c r="A8603"/>
    </row>
    <row r="8604" spans="1:1" x14ac:dyDescent="0.25">
      <c r="A8604"/>
    </row>
    <row r="8605" spans="1:1" x14ac:dyDescent="0.25">
      <c r="A8605"/>
    </row>
    <row r="8606" spans="1:1" x14ac:dyDescent="0.25">
      <c r="A8606"/>
    </row>
    <row r="8607" spans="1:1" x14ac:dyDescent="0.25">
      <c r="A8607"/>
    </row>
    <row r="8608" spans="1:1" x14ac:dyDescent="0.25">
      <c r="A8608"/>
    </row>
    <row r="8609" spans="1:1" x14ac:dyDescent="0.25">
      <c r="A8609"/>
    </row>
    <row r="8610" spans="1:1" x14ac:dyDescent="0.25">
      <c r="A8610"/>
    </row>
    <row r="8611" spans="1:1" x14ac:dyDescent="0.25">
      <c r="A8611"/>
    </row>
    <row r="8612" spans="1:1" x14ac:dyDescent="0.25">
      <c r="A8612"/>
    </row>
    <row r="8613" spans="1:1" x14ac:dyDescent="0.25">
      <c r="A8613"/>
    </row>
    <row r="8614" spans="1:1" x14ac:dyDescent="0.25">
      <c r="A8614"/>
    </row>
    <row r="8615" spans="1:1" x14ac:dyDescent="0.25">
      <c r="A8615"/>
    </row>
    <row r="8616" spans="1:1" x14ac:dyDescent="0.25">
      <c r="A8616"/>
    </row>
    <row r="8617" spans="1:1" x14ac:dyDescent="0.25">
      <c r="A8617"/>
    </row>
    <row r="8618" spans="1:1" x14ac:dyDescent="0.25">
      <c r="A8618"/>
    </row>
    <row r="8619" spans="1:1" x14ac:dyDescent="0.25">
      <c r="A8619"/>
    </row>
    <row r="8620" spans="1:1" x14ac:dyDescent="0.25">
      <c r="A8620"/>
    </row>
    <row r="8621" spans="1:1" x14ac:dyDescent="0.25">
      <c r="A8621"/>
    </row>
    <row r="8622" spans="1:1" x14ac:dyDescent="0.25">
      <c r="A8622"/>
    </row>
    <row r="8623" spans="1:1" x14ac:dyDescent="0.25">
      <c r="A8623"/>
    </row>
    <row r="8624" spans="1:1" x14ac:dyDescent="0.25">
      <c r="A8624"/>
    </row>
    <row r="8625" spans="1:1" x14ac:dyDescent="0.25">
      <c r="A8625"/>
    </row>
    <row r="8626" spans="1:1" x14ac:dyDescent="0.25">
      <c r="A8626"/>
    </row>
    <row r="8627" spans="1:1" x14ac:dyDescent="0.25">
      <c r="A8627"/>
    </row>
    <row r="8628" spans="1:1" x14ac:dyDescent="0.25">
      <c r="A8628"/>
    </row>
    <row r="8629" spans="1:1" x14ac:dyDescent="0.25">
      <c r="A8629"/>
    </row>
    <row r="8630" spans="1:1" x14ac:dyDescent="0.25">
      <c r="A8630"/>
    </row>
    <row r="8631" spans="1:1" x14ac:dyDescent="0.25">
      <c r="A8631"/>
    </row>
    <row r="8632" spans="1:1" x14ac:dyDescent="0.25">
      <c r="A8632"/>
    </row>
    <row r="8633" spans="1:1" x14ac:dyDescent="0.25">
      <c r="A8633"/>
    </row>
    <row r="8634" spans="1:1" x14ac:dyDescent="0.25">
      <c r="A8634"/>
    </row>
    <row r="8635" spans="1:1" x14ac:dyDescent="0.25">
      <c r="A8635"/>
    </row>
    <row r="8636" spans="1:1" x14ac:dyDescent="0.25">
      <c r="A8636"/>
    </row>
    <row r="8637" spans="1:1" x14ac:dyDescent="0.25">
      <c r="A8637"/>
    </row>
    <row r="8638" spans="1:1" x14ac:dyDescent="0.25">
      <c r="A8638"/>
    </row>
    <row r="8639" spans="1:1" x14ac:dyDescent="0.25">
      <c r="A8639"/>
    </row>
    <row r="8640" spans="1:1" x14ac:dyDescent="0.25">
      <c r="A8640"/>
    </row>
    <row r="8641" spans="1:1" x14ac:dyDescent="0.25">
      <c r="A8641"/>
    </row>
    <row r="8642" spans="1:1" x14ac:dyDescent="0.25">
      <c r="A8642"/>
    </row>
    <row r="8643" spans="1:1" x14ac:dyDescent="0.25">
      <c r="A8643"/>
    </row>
    <row r="8644" spans="1:1" x14ac:dyDescent="0.25">
      <c r="A8644"/>
    </row>
    <row r="8645" spans="1:1" x14ac:dyDescent="0.25">
      <c r="A8645"/>
    </row>
    <row r="8646" spans="1:1" x14ac:dyDescent="0.25">
      <c r="A8646"/>
    </row>
    <row r="8647" spans="1:1" x14ac:dyDescent="0.25">
      <c r="A8647"/>
    </row>
    <row r="8648" spans="1:1" x14ac:dyDescent="0.25">
      <c r="A8648"/>
    </row>
    <row r="8649" spans="1:1" x14ac:dyDescent="0.25">
      <c r="A8649"/>
    </row>
    <row r="8650" spans="1:1" x14ac:dyDescent="0.25">
      <c r="A8650"/>
    </row>
    <row r="8651" spans="1:1" x14ac:dyDescent="0.25">
      <c r="A8651"/>
    </row>
    <row r="8652" spans="1:1" x14ac:dyDescent="0.25">
      <c r="A8652"/>
    </row>
    <row r="8653" spans="1:1" x14ac:dyDescent="0.25">
      <c r="A8653"/>
    </row>
    <row r="8654" spans="1:1" x14ac:dyDescent="0.25">
      <c r="A8654"/>
    </row>
    <row r="8655" spans="1:1" x14ac:dyDescent="0.25">
      <c r="A8655"/>
    </row>
    <row r="8656" spans="1:1" x14ac:dyDescent="0.25">
      <c r="A8656"/>
    </row>
    <row r="8657" spans="1:1" x14ac:dyDescent="0.25">
      <c r="A8657"/>
    </row>
    <row r="8658" spans="1:1" x14ac:dyDescent="0.25">
      <c r="A8658"/>
    </row>
    <row r="8659" spans="1:1" x14ac:dyDescent="0.25">
      <c r="A8659"/>
    </row>
    <row r="8660" spans="1:1" x14ac:dyDescent="0.25">
      <c r="A8660"/>
    </row>
    <row r="8661" spans="1:1" x14ac:dyDescent="0.25">
      <c r="A8661"/>
    </row>
    <row r="8662" spans="1:1" x14ac:dyDescent="0.25">
      <c r="A8662"/>
    </row>
    <row r="8663" spans="1:1" x14ac:dyDescent="0.25">
      <c r="A8663"/>
    </row>
    <row r="8664" spans="1:1" x14ac:dyDescent="0.25">
      <c r="A8664"/>
    </row>
    <row r="8665" spans="1:1" x14ac:dyDescent="0.25">
      <c r="A8665"/>
    </row>
    <row r="8666" spans="1:1" x14ac:dyDescent="0.25">
      <c r="A8666"/>
    </row>
    <row r="8667" spans="1:1" x14ac:dyDescent="0.25">
      <c r="A8667"/>
    </row>
    <row r="8668" spans="1:1" x14ac:dyDescent="0.25">
      <c r="A8668"/>
    </row>
    <row r="8669" spans="1:1" x14ac:dyDescent="0.25">
      <c r="A8669"/>
    </row>
    <row r="8670" spans="1:1" x14ac:dyDescent="0.25">
      <c r="A8670"/>
    </row>
    <row r="8671" spans="1:1" x14ac:dyDescent="0.25">
      <c r="A8671"/>
    </row>
  </sheetData>
  <sortState xmlns:xlrd2="http://schemas.microsoft.com/office/spreadsheetml/2017/richdata2" ref="A2:A8671">
    <sortCondition ref="A2:A86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3"/>
  <sheetViews>
    <sheetView topLeftCell="A2" zoomScale="150" zoomScaleNormal="150" zoomScalePageLayoutView="150" workbookViewId="0">
      <selection activeCell="B5" sqref="B5"/>
    </sheetView>
  </sheetViews>
  <sheetFormatPr defaultColWidth="10.85546875" defaultRowHeight="12.75" x14ac:dyDescent="0.2"/>
  <cols>
    <col min="1" max="1" width="24.7109375" style="47" customWidth="1"/>
    <col min="2" max="3" width="10.85546875" style="47"/>
    <col min="4" max="4" width="15.85546875" style="47" customWidth="1"/>
    <col min="5" max="10" width="10.85546875" style="49"/>
    <col min="11" max="16384" width="10.85546875" style="47"/>
  </cols>
  <sheetData>
    <row r="1" spans="1:10" x14ac:dyDescent="0.2">
      <c r="A1" s="47" t="s">
        <v>47</v>
      </c>
      <c r="B1" s="47" t="s">
        <v>7</v>
      </c>
      <c r="C1" s="47" t="s">
        <v>36</v>
      </c>
      <c r="D1" s="47" t="s">
        <v>37</v>
      </c>
      <c r="E1" s="49" t="s">
        <v>38</v>
      </c>
      <c r="F1" s="49" t="s">
        <v>39</v>
      </c>
      <c r="G1" s="49" t="s">
        <v>15</v>
      </c>
      <c r="H1" s="49" t="s">
        <v>40</v>
      </c>
      <c r="I1" s="49" t="s">
        <v>41</v>
      </c>
      <c r="J1" s="49" t="s">
        <v>42</v>
      </c>
    </row>
    <row r="2" spans="1:10" x14ac:dyDescent="0.2">
      <c r="A2" s="47" t="s">
        <v>92</v>
      </c>
    </row>
    <row r="3" spans="1:10" x14ac:dyDescent="0.2">
      <c r="A3" s="48" t="s">
        <v>61</v>
      </c>
      <c r="B3" s="49"/>
      <c r="C3" s="49"/>
    </row>
    <row r="4" spans="1:10" x14ac:dyDescent="0.2">
      <c r="A4" s="47" t="s">
        <v>56</v>
      </c>
      <c r="B4" s="56">
        <v>43613</v>
      </c>
      <c r="C4" s="49">
        <v>48</v>
      </c>
      <c r="D4" s="50" t="s">
        <v>44</v>
      </c>
      <c r="E4" s="49" t="s">
        <v>46</v>
      </c>
      <c r="F4" s="49">
        <v>6573</v>
      </c>
      <c r="G4" s="49">
        <v>71</v>
      </c>
      <c r="H4" s="49">
        <v>71.400000000000006</v>
      </c>
      <c r="I4" s="49">
        <v>127</v>
      </c>
      <c r="J4" s="49">
        <v>2</v>
      </c>
    </row>
    <row r="5" spans="1:10" x14ac:dyDescent="0.2">
      <c r="A5" s="47" t="s">
        <v>54</v>
      </c>
      <c r="B5" s="65">
        <v>43613</v>
      </c>
      <c r="C5" s="49">
        <v>48</v>
      </c>
      <c r="D5" s="50" t="s">
        <v>45</v>
      </c>
      <c r="E5" s="49" t="s">
        <v>46</v>
      </c>
      <c r="F5" s="49">
        <v>6587</v>
      </c>
      <c r="G5" s="49">
        <v>72</v>
      </c>
      <c r="H5" s="49">
        <v>71.5</v>
      </c>
      <c r="I5" s="49">
        <v>130</v>
      </c>
      <c r="J5" s="49">
        <v>2</v>
      </c>
    </row>
    <row r="6" spans="1:10" x14ac:dyDescent="0.2">
      <c r="A6" s="47" t="s">
        <v>57</v>
      </c>
      <c r="B6" s="65">
        <v>43614</v>
      </c>
      <c r="C6" s="49">
        <v>48</v>
      </c>
      <c r="D6" s="50" t="s">
        <v>58</v>
      </c>
      <c r="E6" s="49" t="s">
        <v>46</v>
      </c>
      <c r="F6" s="49">
        <v>6306</v>
      </c>
      <c r="G6" s="49">
        <v>71</v>
      </c>
      <c r="H6" s="49">
        <v>70.599999999999994</v>
      </c>
      <c r="I6" s="49">
        <v>129</v>
      </c>
      <c r="J6" s="49">
        <v>2</v>
      </c>
    </row>
    <row r="7" spans="1:10" x14ac:dyDescent="0.2">
      <c r="A7" s="47" t="s">
        <v>59</v>
      </c>
      <c r="B7" s="65">
        <v>43613</v>
      </c>
      <c r="C7" s="49">
        <v>48</v>
      </c>
      <c r="D7" s="50" t="s">
        <v>82</v>
      </c>
      <c r="E7" s="49" t="s">
        <v>46</v>
      </c>
      <c r="F7" s="49">
        <v>6591</v>
      </c>
      <c r="G7" s="49">
        <v>72</v>
      </c>
      <c r="H7" s="49">
        <v>71.599999999999994</v>
      </c>
      <c r="I7" s="49">
        <v>124</v>
      </c>
      <c r="J7" s="49">
        <v>2</v>
      </c>
    </row>
    <row r="8" spans="1:10" x14ac:dyDescent="0.2">
      <c r="A8" s="47" t="s">
        <v>48</v>
      </c>
      <c r="B8" s="65">
        <v>43614</v>
      </c>
      <c r="C8" s="49">
        <v>48</v>
      </c>
      <c r="D8" s="50" t="s">
        <v>49</v>
      </c>
      <c r="E8" s="49" t="s">
        <v>46</v>
      </c>
      <c r="F8" s="49">
        <v>6710</v>
      </c>
      <c r="G8" s="49">
        <v>72</v>
      </c>
      <c r="H8" s="49">
        <v>72.400000000000006</v>
      </c>
      <c r="I8" s="49">
        <v>125</v>
      </c>
      <c r="J8" s="49">
        <v>2</v>
      </c>
    </row>
    <row r="9" spans="1:10" x14ac:dyDescent="0.2">
      <c r="A9" s="47" t="s">
        <v>50</v>
      </c>
      <c r="B9" s="65">
        <v>43613</v>
      </c>
      <c r="C9" s="49">
        <v>48</v>
      </c>
      <c r="D9" s="50" t="s">
        <v>51</v>
      </c>
      <c r="E9" s="49" t="s">
        <v>84</v>
      </c>
      <c r="F9" s="49">
        <v>6400</v>
      </c>
      <c r="G9" s="49">
        <v>72</v>
      </c>
      <c r="H9" s="49">
        <v>72.599999999999994</v>
      </c>
      <c r="I9" s="49">
        <v>129</v>
      </c>
      <c r="J9" s="52">
        <v>2</v>
      </c>
    </row>
    <row r="10" spans="1:10" x14ac:dyDescent="0.2">
      <c r="A10" s="47" t="s">
        <v>60</v>
      </c>
      <c r="B10" s="65">
        <v>43613</v>
      </c>
      <c r="C10" s="49">
        <v>48</v>
      </c>
      <c r="D10" s="50" t="s">
        <v>55</v>
      </c>
      <c r="E10" s="49" t="s">
        <v>85</v>
      </c>
      <c r="F10" s="49">
        <v>6522</v>
      </c>
      <c r="G10" s="49">
        <v>72</v>
      </c>
      <c r="H10" s="49">
        <v>72.75</v>
      </c>
      <c r="I10" s="49">
        <v>139</v>
      </c>
      <c r="J10" s="49">
        <v>2</v>
      </c>
    </row>
    <row r="11" spans="1:10" x14ac:dyDescent="0.2">
      <c r="A11" s="51" t="s">
        <v>52</v>
      </c>
      <c r="B11" s="65">
        <v>43613</v>
      </c>
      <c r="C11" s="52">
        <v>48</v>
      </c>
      <c r="D11" s="53" t="s">
        <v>53</v>
      </c>
      <c r="E11" s="52" t="s">
        <v>46</v>
      </c>
      <c r="F11" s="52">
        <v>6214</v>
      </c>
      <c r="G11" s="52">
        <v>72</v>
      </c>
      <c r="H11" s="52">
        <v>71.3</v>
      </c>
      <c r="I11" s="52">
        <v>125</v>
      </c>
      <c r="J11" s="49">
        <v>2</v>
      </c>
    </row>
    <row r="12" spans="1:10" x14ac:dyDescent="0.2">
      <c r="A12" s="48" t="s">
        <v>62</v>
      </c>
      <c r="B12" s="65"/>
      <c r="C12" s="49"/>
      <c r="D12" s="50"/>
      <c r="H12" s="52"/>
    </row>
    <row r="13" spans="1:10" x14ac:dyDescent="0.2">
      <c r="A13" s="51" t="s">
        <v>63</v>
      </c>
      <c r="B13" s="65">
        <v>43614</v>
      </c>
      <c r="C13" s="49">
        <v>72</v>
      </c>
      <c r="D13" s="53" t="s">
        <v>64</v>
      </c>
      <c r="E13" s="49" t="s">
        <v>46</v>
      </c>
      <c r="F13" s="49">
        <v>6469</v>
      </c>
      <c r="G13" s="49">
        <v>72</v>
      </c>
      <c r="H13" s="49">
        <v>71.3</v>
      </c>
      <c r="I13" s="52">
        <v>125</v>
      </c>
      <c r="J13" s="49">
        <v>2</v>
      </c>
    </row>
    <row r="14" spans="1:10" x14ac:dyDescent="0.2">
      <c r="A14" s="51" t="s">
        <v>65</v>
      </c>
      <c r="B14" s="65">
        <v>43613</v>
      </c>
      <c r="C14" s="52">
        <v>72</v>
      </c>
      <c r="D14" s="50" t="s">
        <v>66</v>
      </c>
      <c r="E14" s="49" t="s">
        <v>83</v>
      </c>
      <c r="F14" s="49">
        <v>6179</v>
      </c>
      <c r="G14" s="49">
        <v>72</v>
      </c>
      <c r="H14" s="52">
        <v>71.3</v>
      </c>
      <c r="I14" s="49">
        <v>131</v>
      </c>
      <c r="J14" s="49">
        <v>2</v>
      </c>
    </row>
    <row r="15" spans="1:10" x14ac:dyDescent="0.2">
      <c r="A15" s="51" t="s">
        <v>67</v>
      </c>
      <c r="B15" s="65">
        <v>43613</v>
      </c>
      <c r="C15" s="52">
        <v>72</v>
      </c>
      <c r="D15" s="53" t="s">
        <v>68</v>
      </c>
      <c r="E15" s="52" t="s">
        <v>88</v>
      </c>
      <c r="F15" s="52">
        <v>6197</v>
      </c>
      <c r="G15" s="52">
        <v>72</v>
      </c>
      <c r="H15" s="52">
        <v>70.2</v>
      </c>
      <c r="I15" s="52">
        <v>121</v>
      </c>
      <c r="J15" s="49">
        <v>2</v>
      </c>
    </row>
    <row r="16" spans="1:10" x14ac:dyDescent="0.2">
      <c r="A16" s="51" t="s">
        <v>69</v>
      </c>
      <c r="B16" s="65">
        <v>43613</v>
      </c>
      <c r="C16" s="49">
        <v>72</v>
      </c>
      <c r="D16" s="53" t="s">
        <v>70</v>
      </c>
      <c r="E16" s="49" t="s">
        <v>83</v>
      </c>
      <c r="F16" s="49">
        <v>6131</v>
      </c>
      <c r="G16" s="49">
        <v>71</v>
      </c>
      <c r="H16" s="52">
        <v>70.8</v>
      </c>
      <c r="I16" s="49">
        <v>129</v>
      </c>
      <c r="J16" s="49">
        <v>2</v>
      </c>
    </row>
    <row r="17" spans="1:10" x14ac:dyDescent="0.2">
      <c r="A17" s="54" t="s">
        <v>71</v>
      </c>
      <c r="B17" s="65"/>
      <c r="C17" s="52"/>
      <c r="D17" s="53"/>
      <c r="E17" s="52"/>
      <c r="F17" s="52"/>
      <c r="G17" s="52"/>
      <c r="H17" s="52"/>
      <c r="I17" s="52"/>
    </row>
    <row r="18" spans="1:10" x14ac:dyDescent="0.2">
      <c r="A18" s="47" t="s">
        <v>79</v>
      </c>
      <c r="B18" s="56">
        <v>43613</v>
      </c>
      <c r="C18" s="49">
        <v>72</v>
      </c>
      <c r="D18" s="50" t="s">
        <v>76</v>
      </c>
      <c r="E18" s="49" t="s">
        <v>46</v>
      </c>
      <c r="F18" s="49">
        <v>6011</v>
      </c>
      <c r="G18" s="49">
        <v>71</v>
      </c>
      <c r="H18" s="55">
        <v>69.2</v>
      </c>
      <c r="I18" s="49">
        <v>126</v>
      </c>
      <c r="J18" s="49">
        <v>2</v>
      </c>
    </row>
    <row r="19" spans="1:10" x14ac:dyDescent="0.2">
      <c r="A19" s="47" t="s">
        <v>74</v>
      </c>
      <c r="B19" s="65">
        <v>43613</v>
      </c>
      <c r="C19" s="49">
        <v>72</v>
      </c>
      <c r="D19" s="50" t="s">
        <v>75</v>
      </c>
      <c r="H19" s="55"/>
      <c r="J19" s="49">
        <v>2</v>
      </c>
    </row>
    <row r="20" spans="1:10" x14ac:dyDescent="0.2">
      <c r="A20" s="51" t="s">
        <v>72</v>
      </c>
      <c r="B20" s="65">
        <v>43613</v>
      </c>
      <c r="C20" s="49">
        <v>72</v>
      </c>
      <c r="D20" s="53" t="s">
        <v>73</v>
      </c>
      <c r="E20" s="49" t="s">
        <v>46</v>
      </c>
      <c r="F20" s="49">
        <v>6232</v>
      </c>
      <c r="G20" s="49">
        <v>72</v>
      </c>
      <c r="H20" s="49">
        <v>70.8</v>
      </c>
      <c r="I20" s="49">
        <v>133</v>
      </c>
      <c r="J20" s="49">
        <v>2</v>
      </c>
    </row>
    <row r="21" spans="1:10" x14ac:dyDescent="0.2">
      <c r="A21" s="47" t="s">
        <v>77</v>
      </c>
      <c r="B21" s="56">
        <v>43613</v>
      </c>
      <c r="C21" s="49">
        <v>72</v>
      </c>
      <c r="D21" s="50" t="s">
        <v>78</v>
      </c>
      <c r="E21" s="49" t="s">
        <v>83</v>
      </c>
      <c r="F21" s="49">
        <v>6585</v>
      </c>
      <c r="G21" s="49">
        <v>72</v>
      </c>
      <c r="H21" s="55">
        <v>71.8</v>
      </c>
      <c r="I21" s="49">
        <v>135</v>
      </c>
      <c r="J21" s="49">
        <v>2</v>
      </c>
    </row>
    <row r="22" spans="1:10" x14ac:dyDescent="0.2">
      <c r="B22" s="56"/>
      <c r="C22" s="49"/>
      <c r="D22" s="49"/>
      <c r="H22" s="55"/>
    </row>
    <row r="23" spans="1:10" x14ac:dyDescent="0.2">
      <c r="B23" s="56"/>
      <c r="C23" s="49"/>
      <c r="D23" s="49"/>
      <c r="H23" s="55"/>
    </row>
    <row r="24" spans="1:10" x14ac:dyDescent="0.2">
      <c r="B24" s="56"/>
      <c r="C24" s="49"/>
      <c r="D24" s="49"/>
      <c r="H24" s="55"/>
    </row>
    <row r="25" spans="1:10" x14ac:dyDescent="0.2">
      <c r="B25" s="56"/>
      <c r="C25" s="57"/>
      <c r="D25" s="49"/>
      <c r="H25" s="55"/>
    </row>
    <row r="26" spans="1:10" x14ac:dyDescent="0.2">
      <c r="B26" s="56"/>
      <c r="C26" s="57"/>
      <c r="D26" s="49"/>
      <c r="H26" s="55"/>
    </row>
    <row r="27" spans="1:10" x14ac:dyDescent="0.2">
      <c r="A27" s="50"/>
      <c r="B27" s="56"/>
      <c r="C27" s="49"/>
      <c r="D27" s="49"/>
      <c r="H27" s="55"/>
    </row>
    <row r="28" spans="1:10" x14ac:dyDescent="0.2">
      <c r="A28" s="50"/>
      <c r="B28" s="56"/>
      <c r="C28" s="49"/>
      <c r="D28" s="49"/>
      <c r="H28" s="55"/>
    </row>
    <row r="29" spans="1:10" x14ac:dyDescent="0.2">
      <c r="A29" s="50"/>
      <c r="B29" s="56"/>
      <c r="C29" s="49"/>
      <c r="D29" s="49"/>
      <c r="H29" s="55"/>
    </row>
    <row r="30" spans="1:10" x14ac:dyDescent="0.2">
      <c r="A30" s="50"/>
      <c r="B30" s="56"/>
      <c r="C30" s="49"/>
      <c r="D30" s="49"/>
      <c r="H30" s="55"/>
    </row>
    <row r="31" spans="1:10" x14ac:dyDescent="0.2">
      <c r="A31" s="50"/>
      <c r="B31" s="56"/>
      <c r="C31" s="49"/>
      <c r="D31" s="49"/>
      <c r="H31" s="55"/>
    </row>
    <row r="32" spans="1:10" x14ac:dyDescent="0.2">
      <c r="A32" s="50"/>
      <c r="B32" s="56"/>
      <c r="C32" s="49"/>
      <c r="D32" s="49"/>
      <c r="H32" s="55"/>
    </row>
    <row r="33" spans="1:8" x14ac:dyDescent="0.2">
      <c r="A33" s="50"/>
      <c r="B33" s="56"/>
      <c r="C33" s="49"/>
      <c r="D33" s="49"/>
      <c r="H33" s="55"/>
    </row>
    <row r="34" spans="1:8" x14ac:dyDescent="0.2">
      <c r="A34" s="50"/>
      <c r="B34" s="56"/>
      <c r="C34" s="49"/>
      <c r="D34" s="49"/>
      <c r="H34" s="55"/>
    </row>
    <row r="35" spans="1:8" x14ac:dyDescent="0.2">
      <c r="A35" s="50"/>
      <c r="B35" s="56"/>
      <c r="C35" s="49"/>
      <c r="D35" s="49"/>
      <c r="H35" s="55"/>
    </row>
    <row r="36" spans="1:8" x14ac:dyDescent="0.2">
      <c r="A36" s="50"/>
      <c r="B36" s="56"/>
      <c r="C36" s="49"/>
      <c r="D36" s="49"/>
      <c r="H36" s="55"/>
    </row>
    <row r="37" spans="1:8" x14ac:dyDescent="0.2">
      <c r="A37" s="50"/>
      <c r="B37" s="56"/>
      <c r="C37" s="49"/>
      <c r="D37" s="49"/>
      <c r="H37" s="55"/>
    </row>
    <row r="38" spans="1:8" x14ac:dyDescent="0.2">
      <c r="A38" s="50"/>
      <c r="B38" s="56"/>
      <c r="C38" s="49"/>
      <c r="D38" s="49"/>
      <c r="H38" s="55"/>
    </row>
    <row r="39" spans="1:8" x14ac:dyDescent="0.2">
      <c r="A39" s="49"/>
      <c r="C39" s="49"/>
      <c r="D39" s="49"/>
      <c r="H39" s="55"/>
    </row>
    <row r="40" spans="1:8" x14ac:dyDescent="0.2">
      <c r="A40" s="49"/>
      <c r="C40" s="49"/>
      <c r="D40" s="49"/>
      <c r="H40" s="55"/>
    </row>
    <row r="41" spans="1:8" x14ac:dyDescent="0.2">
      <c r="A41" s="49"/>
      <c r="C41" s="49"/>
      <c r="D41" s="49"/>
      <c r="H41" s="55"/>
    </row>
    <row r="42" spans="1:8" x14ac:dyDescent="0.2">
      <c r="A42" s="49"/>
      <c r="C42" s="49"/>
      <c r="D42" s="49"/>
      <c r="H42" s="55"/>
    </row>
    <row r="43" spans="1:8" x14ac:dyDescent="0.2">
      <c r="A43" s="49"/>
      <c r="C43" s="49"/>
      <c r="D43" s="49"/>
      <c r="H43" s="55"/>
    </row>
    <row r="44" spans="1:8" x14ac:dyDescent="0.2">
      <c r="A44" s="49"/>
      <c r="C44" s="49"/>
      <c r="D44" s="49"/>
      <c r="H44" s="55"/>
    </row>
    <row r="45" spans="1:8" x14ac:dyDescent="0.2">
      <c r="A45" s="49"/>
      <c r="C45" s="49"/>
      <c r="D45" s="49"/>
      <c r="H45" s="55"/>
    </row>
    <row r="46" spans="1:8" x14ac:dyDescent="0.2">
      <c r="A46" s="49"/>
      <c r="C46" s="49"/>
      <c r="D46" s="49"/>
      <c r="F46" s="58"/>
      <c r="H46" s="55"/>
    </row>
    <row r="47" spans="1:8" x14ac:dyDescent="0.2">
      <c r="A47" s="49"/>
      <c r="C47" s="49"/>
      <c r="D47" s="49"/>
      <c r="H47" s="55"/>
    </row>
    <row r="48" spans="1:8" x14ac:dyDescent="0.2">
      <c r="A48" s="49"/>
      <c r="C48" s="49"/>
      <c r="D48" s="49"/>
      <c r="H48" s="55"/>
    </row>
    <row r="49" spans="1:8" x14ac:dyDescent="0.2">
      <c r="A49" s="49"/>
      <c r="C49" s="49"/>
      <c r="D49" s="49"/>
      <c r="H49" s="55"/>
    </row>
    <row r="50" spans="1:8" x14ac:dyDescent="0.2">
      <c r="A50" s="49"/>
      <c r="C50" s="49"/>
      <c r="D50" s="49"/>
      <c r="H50" s="55"/>
    </row>
    <row r="51" spans="1:8" x14ac:dyDescent="0.2">
      <c r="A51" s="49"/>
      <c r="C51" s="49"/>
      <c r="D51" s="49"/>
      <c r="H51" s="55"/>
    </row>
    <row r="52" spans="1:8" x14ac:dyDescent="0.2">
      <c r="A52" s="49"/>
      <c r="C52" s="49"/>
      <c r="D52" s="49"/>
      <c r="H52" s="55"/>
    </row>
    <row r="53" spans="1:8" x14ac:dyDescent="0.2">
      <c r="A53" s="49"/>
      <c r="C53" s="49"/>
      <c r="D53" s="49"/>
      <c r="H53" s="55"/>
    </row>
  </sheetData>
  <sheetProtection algorithmName="SHA-512" hashValue="6/orxkwdx6wmcsdckH8SWh8bqvaW1VDffnpP1hTeaEf2HehI4sLGJkx6BzRcckDT/XIOsMdjTZ586G1HlOsQpg==" saltValue="wJ25qlPMOMoOSd5f5XoMnA==" spinCount="100000" sheet="1" objects="1" scenarios="1"/>
  <sortState xmlns:xlrd2="http://schemas.microsoft.com/office/spreadsheetml/2017/richdata2" ref="A18:J21">
    <sortCondition ref="A18:A21"/>
  </sortState>
  <pageMargins left="0.7" right="0.7" top="0.75" bottom="0.75" header="0.3" footer="0.3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Blank Nomination Form</vt:lpstr>
      <vt:lpstr>Data</vt:lpstr>
      <vt:lpstr>Name List</vt:lpstr>
      <vt:lpstr>Sectional Event Data</vt:lpstr>
      <vt:lpstr>'Sectional Event Data'!Event</vt:lpstr>
      <vt:lpstr>'Sectional Event Data'!post_season</vt:lpstr>
      <vt:lpstr>Sectional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Bobinski Family</dc:creator>
  <cp:lastModifiedBy>Becky Halverson</cp:lastModifiedBy>
  <dcterms:created xsi:type="dcterms:W3CDTF">2017-10-19T02:33:29Z</dcterms:created>
  <dcterms:modified xsi:type="dcterms:W3CDTF">2023-10-06T13:26:49Z</dcterms:modified>
</cp:coreProperties>
</file>